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 P\Desktop\Excel Project\Support Team Project\"/>
    </mc:Choice>
  </mc:AlternateContent>
  <bookViews>
    <workbookView xWindow="0" yWindow="0" windowWidth="20490" windowHeight="8820" activeTab="2"/>
  </bookViews>
  <sheets>
    <sheet name="customer_support_tickets" sheetId="1" r:id="rId1"/>
    <sheet name="Summary" sheetId="3" r:id="rId2"/>
    <sheet name="Dashboard" sheetId="4" r:id="rId3"/>
  </sheets>
  <calcPr calcId="162913"/>
  <pivotCaches>
    <pivotCache cacheId="2" r:id="rId4"/>
    <pivotCache cacheId="1" r:id="rId5"/>
    <pivotCache cacheId="4" r:id="rId6"/>
  </pivotCaches>
  <fileRecoveryPr repairLoad="1"/>
</workbook>
</file>

<file path=xl/calcChain.xml><?xml version="1.0" encoding="utf-8"?>
<calcChain xmlns="http://schemas.openxmlformats.org/spreadsheetml/2006/main">
  <c r="L2" i="4" l="1"/>
  <c r="J2" i="4"/>
  <c r="F2" i="4"/>
  <c r="D2" i="4"/>
  <c r="B2" i="4"/>
  <c r="P54" i="3"/>
  <c r="P53" i="3"/>
  <c r="P52" i="3"/>
  <c r="P51" i="3"/>
  <c r="P50" i="3"/>
  <c r="P49" i="3"/>
  <c r="P48" i="3"/>
  <c r="P47" i="3"/>
  <c r="P46" i="3"/>
  <c r="P45" i="3"/>
  <c r="P44" i="3"/>
  <c r="P43" i="3"/>
  <c r="P42" i="3"/>
  <c r="H35" i="3"/>
  <c r="H34" i="3"/>
  <c r="H33" i="3"/>
  <c r="H32" i="3"/>
  <c r="X31" i="3"/>
  <c r="W31" i="3"/>
  <c r="H31" i="3"/>
  <c r="X30" i="3"/>
  <c r="W30" i="3"/>
  <c r="H30" i="3"/>
  <c r="X29" i="3"/>
  <c r="W29" i="3"/>
  <c r="H29" i="3"/>
  <c r="X28" i="3"/>
  <c r="W28" i="3"/>
  <c r="H28" i="3"/>
  <c r="X27" i="3"/>
  <c r="W27" i="3"/>
  <c r="H27" i="3"/>
  <c r="X26" i="3"/>
  <c r="W26" i="3"/>
  <c r="H26" i="3"/>
  <c r="X25" i="3"/>
  <c r="W25" i="3"/>
  <c r="H25" i="3"/>
  <c r="X24" i="3"/>
  <c r="W24" i="3"/>
  <c r="H24" i="3"/>
  <c r="X23" i="3"/>
  <c r="W23" i="3"/>
  <c r="X22" i="3"/>
  <c r="W22" i="3"/>
  <c r="X21" i="3"/>
  <c r="W21" i="3"/>
  <c r="X20" i="3"/>
  <c r="W20" i="3"/>
  <c r="V8470" i="1"/>
  <c r="U8470" i="1"/>
  <c r="T8470" i="1"/>
  <c r="S8470" i="1"/>
  <c r="R8470" i="1"/>
  <c r="V8469" i="1"/>
  <c r="U8469" i="1"/>
  <c r="T8469" i="1"/>
  <c r="S8469" i="1"/>
  <c r="R8469" i="1"/>
  <c r="V8468" i="1"/>
  <c r="U8468" i="1"/>
  <c r="T8468" i="1"/>
  <c r="S8468" i="1"/>
  <c r="R8468" i="1"/>
  <c r="V8467" i="1"/>
  <c r="U8467" i="1"/>
  <c r="T8467" i="1"/>
  <c r="S8467" i="1"/>
  <c r="R8467" i="1"/>
  <c r="V8466" i="1"/>
  <c r="U8466" i="1"/>
  <c r="T8466" i="1"/>
  <c r="S8466" i="1"/>
  <c r="R8466" i="1"/>
  <c r="V8465" i="1"/>
  <c r="U8465" i="1"/>
  <c r="T8465" i="1"/>
  <c r="S8465" i="1"/>
  <c r="R8465" i="1"/>
  <c r="V8464" i="1"/>
  <c r="U8464" i="1"/>
  <c r="T8464" i="1"/>
  <c r="S8464" i="1"/>
  <c r="R8464" i="1"/>
  <c r="V8463" i="1"/>
  <c r="U8463" i="1"/>
  <c r="T8463" i="1"/>
  <c r="S8463" i="1"/>
  <c r="R8463" i="1"/>
  <c r="V8462" i="1"/>
  <c r="U8462" i="1"/>
  <c r="T8462" i="1"/>
  <c r="S8462" i="1"/>
  <c r="R8462" i="1"/>
  <c r="V8461" i="1"/>
  <c r="U8461" i="1"/>
  <c r="T8461" i="1"/>
  <c r="S8461" i="1"/>
  <c r="R8461" i="1"/>
  <c r="V8460" i="1"/>
  <c r="U8460" i="1"/>
  <c r="T8460" i="1"/>
  <c r="S8460" i="1"/>
  <c r="R8460" i="1"/>
  <c r="V8459" i="1"/>
  <c r="U8459" i="1"/>
  <c r="T8459" i="1"/>
  <c r="S8459" i="1"/>
  <c r="R8459" i="1"/>
  <c r="V8458" i="1"/>
  <c r="U8458" i="1"/>
  <c r="T8458" i="1"/>
  <c r="S8458" i="1"/>
  <c r="R8458" i="1"/>
  <c r="V8457" i="1"/>
  <c r="U8457" i="1"/>
  <c r="T8457" i="1"/>
  <c r="S8457" i="1"/>
  <c r="R8457" i="1"/>
  <c r="V8456" i="1"/>
  <c r="U8456" i="1"/>
  <c r="T8456" i="1"/>
  <c r="S8456" i="1"/>
  <c r="R8456" i="1"/>
  <c r="V8455" i="1"/>
  <c r="U8455" i="1"/>
  <c r="T8455" i="1"/>
  <c r="S8455" i="1"/>
  <c r="R8455" i="1"/>
  <c r="V8454" i="1"/>
  <c r="U8454" i="1"/>
  <c r="T8454" i="1"/>
  <c r="S8454" i="1"/>
  <c r="R8454" i="1"/>
  <c r="V8453" i="1"/>
  <c r="U8453" i="1"/>
  <c r="T8453" i="1"/>
  <c r="S8453" i="1"/>
  <c r="R8453" i="1"/>
  <c r="V8452" i="1"/>
  <c r="U8452" i="1"/>
  <c r="T8452" i="1"/>
  <c r="S8452" i="1"/>
  <c r="R8452" i="1"/>
  <c r="V8451" i="1"/>
  <c r="U8451" i="1"/>
  <c r="T8451" i="1"/>
  <c r="S8451" i="1"/>
  <c r="R8451" i="1"/>
  <c r="V8450" i="1"/>
  <c r="U8450" i="1"/>
  <c r="T8450" i="1"/>
  <c r="S8450" i="1"/>
  <c r="R8450" i="1"/>
  <c r="V8449" i="1"/>
  <c r="U8449" i="1"/>
  <c r="T8449" i="1"/>
  <c r="S8449" i="1"/>
  <c r="R8449" i="1"/>
  <c r="V8448" i="1"/>
  <c r="U8448" i="1"/>
  <c r="T8448" i="1"/>
  <c r="S8448" i="1"/>
  <c r="R8448" i="1"/>
  <c r="V8447" i="1"/>
  <c r="U8447" i="1"/>
  <c r="T8447" i="1"/>
  <c r="S8447" i="1"/>
  <c r="R8447" i="1"/>
  <c r="V8446" i="1"/>
  <c r="U8446" i="1"/>
  <c r="T8446" i="1"/>
  <c r="S8446" i="1"/>
  <c r="R8446" i="1"/>
  <c r="V8445" i="1"/>
  <c r="U8445" i="1"/>
  <c r="T8445" i="1"/>
  <c r="S8445" i="1"/>
  <c r="R8445" i="1"/>
  <c r="V8444" i="1"/>
  <c r="U8444" i="1"/>
  <c r="T8444" i="1"/>
  <c r="S8444" i="1"/>
  <c r="R8444" i="1"/>
  <c r="V8443" i="1"/>
  <c r="U8443" i="1"/>
  <c r="T8443" i="1"/>
  <c r="S8443" i="1"/>
  <c r="R8443" i="1"/>
  <c r="V8442" i="1"/>
  <c r="U8442" i="1"/>
  <c r="T8442" i="1"/>
  <c r="S8442" i="1"/>
  <c r="R8442" i="1"/>
  <c r="V8441" i="1"/>
  <c r="U8441" i="1"/>
  <c r="T8441" i="1"/>
  <c r="S8441" i="1"/>
  <c r="R8441" i="1"/>
  <c r="V8440" i="1"/>
  <c r="U8440" i="1"/>
  <c r="T8440" i="1"/>
  <c r="S8440" i="1"/>
  <c r="R8440" i="1"/>
  <c r="V8439" i="1"/>
  <c r="U8439" i="1"/>
  <c r="T8439" i="1"/>
  <c r="S8439" i="1"/>
  <c r="R8439" i="1"/>
  <c r="V8438" i="1"/>
  <c r="U8438" i="1"/>
  <c r="T8438" i="1"/>
  <c r="S8438" i="1"/>
  <c r="R8438" i="1"/>
  <c r="V8437" i="1"/>
  <c r="U8437" i="1"/>
  <c r="T8437" i="1"/>
  <c r="S8437" i="1"/>
  <c r="R8437" i="1"/>
  <c r="V8436" i="1"/>
  <c r="U8436" i="1"/>
  <c r="T8436" i="1"/>
  <c r="S8436" i="1"/>
  <c r="R8436" i="1"/>
  <c r="V8435" i="1"/>
  <c r="U8435" i="1"/>
  <c r="T8435" i="1"/>
  <c r="S8435" i="1"/>
  <c r="R8435" i="1"/>
  <c r="V8434" i="1"/>
  <c r="U8434" i="1"/>
  <c r="T8434" i="1"/>
  <c r="S8434" i="1"/>
  <c r="R8434" i="1"/>
  <c r="V8433" i="1"/>
  <c r="U8433" i="1"/>
  <c r="T8433" i="1"/>
  <c r="S8433" i="1"/>
  <c r="R8433" i="1"/>
  <c r="V8432" i="1"/>
  <c r="U8432" i="1"/>
  <c r="T8432" i="1"/>
  <c r="S8432" i="1"/>
  <c r="R8432" i="1"/>
  <c r="V8431" i="1"/>
  <c r="U8431" i="1"/>
  <c r="T8431" i="1"/>
  <c r="S8431" i="1"/>
  <c r="R8431" i="1"/>
  <c r="V8430" i="1"/>
  <c r="U8430" i="1"/>
  <c r="T8430" i="1"/>
  <c r="S8430" i="1"/>
  <c r="R8430" i="1"/>
  <c r="V8429" i="1"/>
  <c r="U8429" i="1"/>
  <c r="T8429" i="1"/>
  <c r="S8429" i="1"/>
  <c r="R8429" i="1"/>
  <c r="V8428" i="1"/>
  <c r="U8428" i="1"/>
  <c r="T8428" i="1"/>
  <c r="S8428" i="1"/>
  <c r="R8428" i="1"/>
  <c r="V8427" i="1"/>
  <c r="U8427" i="1"/>
  <c r="T8427" i="1"/>
  <c r="S8427" i="1"/>
  <c r="R8427" i="1"/>
  <c r="V8426" i="1"/>
  <c r="U8426" i="1"/>
  <c r="T8426" i="1"/>
  <c r="S8426" i="1"/>
  <c r="R8426" i="1"/>
  <c r="V8425" i="1"/>
  <c r="U8425" i="1"/>
  <c r="T8425" i="1"/>
  <c r="S8425" i="1"/>
  <c r="R8425" i="1"/>
  <c r="V8424" i="1"/>
  <c r="U8424" i="1"/>
  <c r="T8424" i="1"/>
  <c r="S8424" i="1"/>
  <c r="R8424" i="1"/>
  <c r="V8423" i="1"/>
  <c r="U8423" i="1"/>
  <c r="T8423" i="1"/>
  <c r="S8423" i="1"/>
  <c r="R8423" i="1"/>
  <c r="V8422" i="1"/>
  <c r="U8422" i="1"/>
  <c r="T8422" i="1"/>
  <c r="S8422" i="1"/>
  <c r="R8422" i="1"/>
  <c r="V8421" i="1"/>
  <c r="U8421" i="1"/>
  <c r="T8421" i="1"/>
  <c r="S8421" i="1"/>
  <c r="R8421" i="1"/>
  <c r="V8420" i="1"/>
  <c r="U8420" i="1"/>
  <c r="T8420" i="1"/>
  <c r="S8420" i="1"/>
  <c r="R8420" i="1"/>
  <c r="V8419" i="1"/>
  <c r="U8419" i="1"/>
  <c r="T8419" i="1"/>
  <c r="S8419" i="1"/>
  <c r="R8419" i="1"/>
  <c r="V8418" i="1"/>
  <c r="U8418" i="1"/>
  <c r="T8418" i="1"/>
  <c r="S8418" i="1"/>
  <c r="R8418" i="1"/>
  <c r="V8417" i="1"/>
  <c r="U8417" i="1"/>
  <c r="T8417" i="1"/>
  <c r="S8417" i="1"/>
  <c r="R8417" i="1"/>
  <c r="V8416" i="1"/>
  <c r="U8416" i="1"/>
  <c r="T8416" i="1"/>
  <c r="S8416" i="1"/>
  <c r="R8416" i="1"/>
  <c r="V8415" i="1"/>
  <c r="U8415" i="1"/>
  <c r="T8415" i="1"/>
  <c r="S8415" i="1"/>
  <c r="R8415" i="1"/>
  <c r="V8414" i="1"/>
  <c r="U8414" i="1"/>
  <c r="T8414" i="1"/>
  <c r="S8414" i="1"/>
  <c r="R8414" i="1"/>
  <c r="V8413" i="1"/>
  <c r="U8413" i="1"/>
  <c r="T8413" i="1"/>
  <c r="S8413" i="1"/>
  <c r="R8413" i="1"/>
  <c r="V8412" i="1"/>
  <c r="U8412" i="1"/>
  <c r="T8412" i="1"/>
  <c r="S8412" i="1"/>
  <c r="R8412" i="1"/>
  <c r="V8411" i="1"/>
  <c r="U8411" i="1"/>
  <c r="T8411" i="1"/>
  <c r="S8411" i="1"/>
  <c r="R8411" i="1"/>
  <c r="V8410" i="1"/>
  <c r="U8410" i="1"/>
  <c r="T8410" i="1"/>
  <c r="S8410" i="1"/>
  <c r="R8410" i="1"/>
  <c r="V8409" i="1"/>
  <c r="U8409" i="1"/>
  <c r="T8409" i="1"/>
  <c r="S8409" i="1"/>
  <c r="R8409" i="1"/>
  <c r="V8408" i="1"/>
  <c r="U8408" i="1"/>
  <c r="T8408" i="1"/>
  <c r="S8408" i="1"/>
  <c r="R8408" i="1"/>
  <c r="V8407" i="1"/>
  <c r="U8407" i="1"/>
  <c r="T8407" i="1"/>
  <c r="S8407" i="1"/>
  <c r="R8407" i="1"/>
  <c r="V8406" i="1"/>
  <c r="U8406" i="1"/>
  <c r="T8406" i="1"/>
  <c r="S8406" i="1"/>
  <c r="R8406" i="1"/>
  <c r="V8405" i="1"/>
  <c r="U8405" i="1"/>
  <c r="T8405" i="1"/>
  <c r="S8405" i="1"/>
  <c r="R8405" i="1"/>
  <c r="V8404" i="1"/>
  <c r="U8404" i="1"/>
  <c r="T8404" i="1"/>
  <c r="S8404" i="1"/>
  <c r="R8404" i="1"/>
  <c r="V8403" i="1"/>
  <c r="U8403" i="1"/>
  <c r="T8403" i="1"/>
  <c r="S8403" i="1"/>
  <c r="R8403" i="1"/>
  <c r="V8402" i="1"/>
  <c r="U8402" i="1"/>
  <c r="T8402" i="1"/>
  <c r="S8402" i="1"/>
  <c r="R8402" i="1"/>
  <c r="V8401" i="1"/>
  <c r="U8401" i="1"/>
  <c r="T8401" i="1"/>
  <c r="S8401" i="1"/>
  <c r="R8401" i="1"/>
  <c r="V8400" i="1"/>
  <c r="U8400" i="1"/>
  <c r="T8400" i="1"/>
  <c r="S8400" i="1"/>
  <c r="R8400" i="1"/>
  <c r="V8399" i="1"/>
  <c r="U8399" i="1"/>
  <c r="T8399" i="1"/>
  <c r="S8399" i="1"/>
  <c r="R8399" i="1"/>
  <c r="V8398" i="1"/>
  <c r="U8398" i="1"/>
  <c r="T8398" i="1"/>
  <c r="S8398" i="1"/>
  <c r="R8398" i="1"/>
  <c r="V8397" i="1"/>
  <c r="U8397" i="1"/>
  <c r="T8397" i="1"/>
  <c r="S8397" i="1"/>
  <c r="R8397" i="1"/>
  <c r="V8396" i="1"/>
  <c r="U8396" i="1"/>
  <c r="T8396" i="1"/>
  <c r="S8396" i="1"/>
  <c r="R8396" i="1"/>
  <c r="V8395" i="1"/>
  <c r="U8395" i="1"/>
  <c r="T8395" i="1"/>
  <c r="S8395" i="1"/>
  <c r="R8395" i="1"/>
  <c r="V8394" i="1"/>
  <c r="U8394" i="1"/>
  <c r="T8394" i="1"/>
  <c r="S8394" i="1"/>
  <c r="R8394" i="1"/>
  <c r="V8393" i="1"/>
  <c r="U8393" i="1"/>
  <c r="T8393" i="1"/>
  <c r="S8393" i="1"/>
  <c r="R8393" i="1"/>
  <c r="V8392" i="1"/>
  <c r="U8392" i="1"/>
  <c r="T8392" i="1"/>
  <c r="S8392" i="1"/>
  <c r="R8392" i="1"/>
  <c r="V8391" i="1"/>
  <c r="U8391" i="1"/>
  <c r="T8391" i="1"/>
  <c r="S8391" i="1"/>
  <c r="R8391" i="1"/>
  <c r="V8390" i="1"/>
  <c r="U8390" i="1"/>
  <c r="T8390" i="1"/>
  <c r="S8390" i="1"/>
  <c r="R8390" i="1"/>
  <c r="V8389" i="1"/>
  <c r="U8389" i="1"/>
  <c r="T8389" i="1"/>
  <c r="S8389" i="1"/>
  <c r="R8389" i="1"/>
  <c r="V8388" i="1"/>
  <c r="U8388" i="1"/>
  <c r="T8388" i="1"/>
  <c r="S8388" i="1"/>
  <c r="R8388" i="1"/>
  <c r="V8387" i="1"/>
  <c r="U8387" i="1"/>
  <c r="T8387" i="1"/>
  <c r="S8387" i="1"/>
  <c r="R8387" i="1"/>
  <c r="V8386" i="1"/>
  <c r="U8386" i="1"/>
  <c r="T8386" i="1"/>
  <c r="S8386" i="1"/>
  <c r="R8386" i="1"/>
  <c r="V8385" i="1"/>
  <c r="U8385" i="1"/>
  <c r="T8385" i="1"/>
  <c r="S8385" i="1"/>
  <c r="R8385" i="1"/>
  <c r="V8384" i="1"/>
  <c r="U8384" i="1"/>
  <c r="T8384" i="1"/>
  <c r="S8384" i="1"/>
  <c r="R8384" i="1"/>
  <c r="V8383" i="1"/>
  <c r="U8383" i="1"/>
  <c r="T8383" i="1"/>
  <c r="S8383" i="1"/>
  <c r="R8383" i="1"/>
  <c r="V8382" i="1"/>
  <c r="U8382" i="1"/>
  <c r="T8382" i="1"/>
  <c r="S8382" i="1"/>
  <c r="R8382" i="1"/>
  <c r="V8381" i="1"/>
  <c r="U8381" i="1"/>
  <c r="T8381" i="1"/>
  <c r="S8381" i="1"/>
  <c r="R8381" i="1"/>
  <c r="V8380" i="1"/>
  <c r="U8380" i="1"/>
  <c r="T8380" i="1"/>
  <c r="S8380" i="1"/>
  <c r="R8380" i="1"/>
  <c r="V8379" i="1"/>
  <c r="U8379" i="1"/>
  <c r="T8379" i="1"/>
  <c r="S8379" i="1"/>
  <c r="R8379" i="1"/>
  <c r="V8378" i="1"/>
  <c r="U8378" i="1"/>
  <c r="T8378" i="1"/>
  <c r="S8378" i="1"/>
  <c r="R8378" i="1"/>
  <c r="V8377" i="1"/>
  <c r="U8377" i="1"/>
  <c r="T8377" i="1"/>
  <c r="S8377" i="1"/>
  <c r="R8377" i="1"/>
  <c r="V8376" i="1"/>
  <c r="U8376" i="1"/>
  <c r="T8376" i="1"/>
  <c r="S8376" i="1"/>
  <c r="R8376" i="1"/>
  <c r="V8375" i="1"/>
  <c r="U8375" i="1"/>
  <c r="T8375" i="1"/>
  <c r="S8375" i="1"/>
  <c r="R8375" i="1"/>
  <c r="V8374" i="1"/>
  <c r="U8374" i="1"/>
  <c r="T8374" i="1"/>
  <c r="S8374" i="1"/>
  <c r="R8374" i="1"/>
  <c r="V8373" i="1"/>
  <c r="U8373" i="1"/>
  <c r="T8373" i="1"/>
  <c r="S8373" i="1"/>
  <c r="R8373" i="1"/>
  <c r="V8372" i="1"/>
  <c r="U8372" i="1"/>
  <c r="T8372" i="1"/>
  <c r="S8372" i="1"/>
  <c r="R8372" i="1"/>
  <c r="V8371" i="1"/>
  <c r="U8371" i="1"/>
  <c r="T8371" i="1"/>
  <c r="S8371" i="1"/>
  <c r="R8371" i="1"/>
  <c r="V8370" i="1"/>
  <c r="U8370" i="1"/>
  <c r="T8370" i="1"/>
  <c r="S8370" i="1"/>
  <c r="R8370" i="1"/>
  <c r="V8369" i="1"/>
  <c r="U8369" i="1"/>
  <c r="T8369" i="1"/>
  <c r="S8369" i="1"/>
  <c r="R8369" i="1"/>
  <c r="V8368" i="1"/>
  <c r="U8368" i="1"/>
  <c r="T8368" i="1"/>
  <c r="S8368" i="1"/>
  <c r="R8368" i="1"/>
  <c r="V8367" i="1"/>
  <c r="U8367" i="1"/>
  <c r="T8367" i="1"/>
  <c r="S8367" i="1"/>
  <c r="R8367" i="1"/>
  <c r="V8366" i="1"/>
  <c r="U8366" i="1"/>
  <c r="T8366" i="1"/>
  <c r="S8366" i="1"/>
  <c r="R8366" i="1"/>
  <c r="V8365" i="1"/>
  <c r="U8365" i="1"/>
  <c r="T8365" i="1"/>
  <c r="S8365" i="1"/>
  <c r="R8365" i="1"/>
  <c r="V8364" i="1"/>
  <c r="U8364" i="1"/>
  <c r="T8364" i="1"/>
  <c r="S8364" i="1"/>
  <c r="R8364" i="1"/>
  <c r="V8363" i="1"/>
  <c r="U8363" i="1"/>
  <c r="T8363" i="1"/>
  <c r="S8363" i="1"/>
  <c r="R8363" i="1"/>
  <c r="V8362" i="1"/>
  <c r="U8362" i="1"/>
  <c r="T8362" i="1"/>
  <c r="S8362" i="1"/>
  <c r="R8362" i="1"/>
  <c r="V8361" i="1"/>
  <c r="U8361" i="1"/>
  <c r="T8361" i="1"/>
  <c r="S8361" i="1"/>
  <c r="R8361" i="1"/>
  <c r="V8360" i="1"/>
  <c r="U8360" i="1"/>
  <c r="T8360" i="1"/>
  <c r="S8360" i="1"/>
  <c r="R8360" i="1"/>
  <c r="V8359" i="1"/>
  <c r="U8359" i="1"/>
  <c r="T8359" i="1"/>
  <c r="S8359" i="1"/>
  <c r="R8359" i="1"/>
  <c r="V8358" i="1"/>
  <c r="U8358" i="1"/>
  <c r="T8358" i="1"/>
  <c r="S8358" i="1"/>
  <c r="R8358" i="1"/>
  <c r="V8357" i="1"/>
  <c r="U8357" i="1"/>
  <c r="T8357" i="1"/>
  <c r="S8357" i="1"/>
  <c r="R8357" i="1"/>
  <c r="V8356" i="1"/>
  <c r="U8356" i="1"/>
  <c r="T8356" i="1"/>
  <c r="S8356" i="1"/>
  <c r="R8356" i="1"/>
  <c r="V8355" i="1"/>
  <c r="U8355" i="1"/>
  <c r="T8355" i="1"/>
  <c r="S8355" i="1"/>
  <c r="R8355" i="1"/>
  <c r="V8354" i="1"/>
  <c r="U8354" i="1"/>
  <c r="T8354" i="1"/>
  <c r="S8354" i="1"/>
  <c r="R8354" i="1"/>
  <c r="V8353" i="1"/>
  <c r="U8353" i="1"/>
  <c r="T8353" i="1"/>
  <c r="S8353" i="1"/>
  <c r="R8353" i="1"/>
  <c r="V8352" i="1"/>
  <c r="U8352" i="1"/>
  <c r="T8352" i="1"/>
  <c r="S8352" i="1"/>
  <c r="R8352" i="1"/>
  <c r="V8351" i="1"/>
  <c r="U8351" i="1"/>
  <c r="T8351" i="1"/>
  <c r="S8351" i="1"/>
  <c r="R8351" i="1"/>
  <c r="V8350" i="1"/>
  <c r="U8350" i="1"/>
  <c r="T8350" i="1"/>
  <c r="S8350" i="1"/>
  <c r="R8350" i="1"/>
  <c r="V8349" i="1"/>
  <c r="U8349" i="1"/>
  <c r="T8349" i="1"/>
  <c r="S8349" i="1"/>
  <c r="R8349" i="1"/>
  <c r="V8348" i="1"/>
  <c r="U8348" i="1"/>
  <c r="T8348" i="1"/>
  <c r="S8348" i="1"/>
  <c r="R8348" i="1"/>
  <c r="V8347" i="1"/>
  <c r="U8347" i="1"/>
  <c r="T8347" i="1"/>
  <c r="S8347" i="1"/>
  <c r="R8347" i="1"/>
  <c r="V8346" i="1"/>
  <c r="U8346" i="1"/>
  <c r="T8346" i="1"/>
  <c r="S8346" i="1"/>
  <c r="R8346" i="1"/>
  <c r="V8345" i="1"/>
  <c r="U8345" i="1"/>
  <c r="T8345" i="1"/>
  <c r="S8345" i="1"/>
  <c r="R8345" i="1"/>
  <c r="V8344" i="1"/>
  <c r="U8344" i="1"/>
  <c r="T8344" i="1"/>
  <c r="S8344" i="1"/>
  <c r="R8344" i="1"/>
  <c r="V8343" i="1"/>
  <c r="U8343" i="1"/>
  <c r="T8343" i="1"/>
  <c r="S8343" i="1"/>
  <c r="R8343" i="1"/>
  <c r="V8342" i="1"/>
  <c r="U8342" i="1"/>
  <c r="T8342" i="1"/>
  <c r="S8342" i="1"/>
  <c r="R8342" i="1"/>
  <c r="V8341" i="1"/>
  <c r="U8341" i="1"/>
  <c r="T8341" i="1"/>
  <c r="S8341" i="1"/>
  <c r="R8341" i="1"/>
  <c r="V8340" i="1"/>
  <c r="U8340" i="1"/>
  <c r="T8340" i="1"/>
  <c r="S8340" i="1"/>
  <c r="R8340" i="1"/>
  <c r="V8339" i="1"/>
  <c r="U8339" i="1"/>
  <c r="T8339" i="1"/>
  <c r="S8339" i="1"/>
  <c r="R8339" i="1"/>
  <c r="V8338" i="1"/>
  <c r="U8338" i="1"/>
  <c r="T8338" i="1"/>
  <c r="S8338" i="1"/>
  <c r="R8338" i="1"/>
  <c r="V8337" i="1"/>
  <c r="U8337" i="1"/>
  <c r="T8337" i="1"/>
  <c r="S8337" i="1"/>
  <c r="R8337" i="1"/>
  <c r="V8336" i="1"/>
  <c r="U8336" i="1"/>
  <c r="T8336" i="1"/>
  <c r="S8336" i="1"/>
  <c r="R8336" i="1"/>
  <c r="V8335" i="1"/>
  <c r="U8335" i="1"/>
  <c r="T8335" i="1"/>
  <c r="S8335" i="1"/>
  <c r="R8335" i="1"/>
  <c r="V8334" i="1"/>
  <c r="U8334" i="1"/>
  <c r="T8334" i="1"/>
  <c r="S8334" i="1"/>
  <c r="R8334" i="1"/>
  <c r="V8333" i="1"/>
  <c r="U8333" i="1"/>
  <c r="T8333" i="1"/>
  <c r="S8333" i="1"/>
  <c r="R8333" i="1"/>
  <c r="V8332" i="1"/>
  <c r="U8332" i="1"/>
  <c r="T8332" i="1"/>
  <c r="S8332" i="1"/>
  <c r="R8332" i="1"/>
  <c r="V8331" i="1"/>
  <c r="U8331" i="1"/>
  <c r="T8331" i="1"/>
  <c r="S8331" i="1"/>
  <c r="R8331" i="1"/>
  <c r="V8330" i="1"/>
  <c r="U8330" i="1"/>
  <c r="T8330" i="1"/>
  <c r="S8330" i="1"/>
  <c r="R8330" i="1"/>
  <c r="V8329" i="1"/>
  <c r="U8329" i="1"/>
  <c r="T8329" i="1"/>
  <c r="S8329" i="1"/>
  <c r="R8329" i="1"/>
  <c r="V8328" i="1"/>
  <c r="U8328" i="1"/>
  <c r="T8328" i="1"/>
  <c r="S8328" i="1"/>
  <c r="R8328" i="1"/>
  <c r="V8327" i="1"/>
  <c r="U8327" i="1"/>
  <c r="T8327" i="1"/>
  <c r="S8327" i="1"/>
  <c r="R8327" i="1"/>
  <c r="V8326" i="1"/>
  <c r="U8326" i="1"/>
  <c r="T8326" i="1"/>
  <c r="S8326" i="1"/>
  <c r="R8326" i="1"/>
  <c r="V8325" i="1"/>
  <c r="U8325" i="1"/>
  <c r="T8325" i="1"/>
  <c r="S8325" i="1"/>
  <c r="R8325" i="1"/>
  <c r="V8324" i="1"/>
  <c r="U8324" i="1"/>
  <c r="T8324" i="1"/>
  <c r="S8324" i="1"/>
  <c r="R8324" i="1"/>
  <c r="V8323" i="1"/>
  <c r="U8323" i="1"/>
  <c r="T8323" i="1"/>
  <c r="S8323" i="1"/>
  <c r="R8323" i="1"/>
  <c r="V8322" i="1"/>
  <c r="U8322" i="1"/>
  <c r="T8322" i="1"/>
  <c r="S8322" i="1"/>
  <c r="R8322" i="1"/>
  <c r="V8321" i="1"/>
  <c r="U8321" i="1"/>
  <c r="T8321" i="1"/>
  <c r="S8321" i="1"/>
  <c r="R8321" i="1"/>
  <c r="V8320" i="1"/>
  <c r="U8320" i="1"/>
  <c r="T8320" i="1"/>
  <c r="S8320" i="1"/>
  <c r="R8320" i="1"/>
  <c r="V8319" i="1"/>
  <c r="U8319" i="1"/>
  <c r="T8319" i="1"/>
  <c r="S8319" i="1"/>
  <c r="R8319" i="1"/>
  <c r="V8318" i="1"/>
  <c r="U8318" i="1"/>
  <c r="T8318" i="1"/>
  <c r="S8318" i="1"/>
  <c r="R8318" i="1"/>
  <c r="V8317" i="1"/>
  <c r="U8317" i="1"/>
  <c r="T8317" i="1"/>
  <c r="S8317" i="1"/>
  <c r="R8317" i="1"/>
  <c r="V8316" i="1"/>
  <c r="U8316" i="1"/>
  <c r="T8316" i="1"/>
  <c r="S8316" i="1"/>
  <c r="R8316" i="1"/>
  <c r="V8315" i="1"/>
  <c r="U8315" i="1"/>
  <c r="T8315" i="1"/>
  <c r="S8315" i="1"/>
  <c r="R8315" i="1"/>
  <c r="V8314" i="1"/>
  <c r="U8314" i="1"/>
  <c r="T8314" i="1"/>
  <c r="S8314" i="1"/>
  <c r="R8314" i="1"/>
  <c r="V8313" i="1"/>
  <c r="U8313" i="1"/>
  <c r="T8313" i="1"/>
  <c r="S8313" i="1"/>
  <c r="R8313" i="1"/>
  <c r="V8312" i="1"/>
  <c r="U8312" i="1"/>
  <c r="T8312" i="1"/>
  <c r="S8312" i="1"/>
  <c r="R8312" i="1"/>
  <c r="V8311" i="1"/>
  <c r="U8311" i="1"/>
  <c r="T8311" i="1"/>
  <c r="S8311" i="1"/>
  <c r="R8311" i="1"/>
  <c r="V8310" i="1"/>
  <c r="U8310" i="1"/>
  <c r="T8310" i="1"/>
  <c r="S8310" i="1"/>
  <c r="R8310" i="1"/>
  <c r="V8309" i="1"/>
  <c r="U8309" i="1"/>
  <c r="T8309" i="1"/>
  <c r="S8309" i="1"/>
  <c r="R8309" i="1"/>
  <c r="V8308" i="1"/>
  <c r="U8308" i="1"/>
  <c r="T8308" i="1"/>
  <c r="S8308" i="1"/>
  <c r="R8308" i="1"/>
  <c r="V8307" i="1"/>
  <c r="U8307" i="1"/>
  <c r="T8307" i="1"/>
  <c r="S8307" i="1"/>
  <c r="R8307" i="1"/>
  <c r="V8306" i="1"/>
  <c r="U8306" i="1"/>
  <c r="T8306" i="1"/>
  <c r="S8306" i="1"/>
  <c r="R8306" i="1"/>
  <c r="V8305" i="1"/>
  <c r="U8305" i="1"/>
  <c r="T8305" i="1"/>
  <c r="S8305" i="1"/>
  <c r="R8305" i="1"/>
  <c r="V8304" i="1"/>
  <c r="U8304" i="1"/>
  <c r="T8304" i="1"/>
  <c r="S8304" i="1"/>
  <c r="R8304" i="1"/>
  <c r="V8303" i="1"/>
  <c r="U8303" i="1"/>
  <c r="T8303" i="1"/>
  <c r="S8303" i="1"/>
  <c r="R8303" i="1"/>
  <c r="V8302" i="1"/>
  <c r="U8302" i="1"/>
  <c r="T8302" i="1"/>
  <c r="S8302" i="1"/>
  <c r="R8302" i="1"/>
  <c r="V8301" i="1"/>
  <c r="U8301" i="1"/>
  <c r="T8301" i="1"/>
  <c r="S8301" i="1"/>
  <c r="R8301" i="1"/>
  <c r="V8300" i="1"/>
  <c r="U8300" i="1"/>
  <c r="T8300" i="1"/>
  <c r="S8300" i="1"/>
  <c r="R8300" i="1"/>
  <c r="V8299" i="1"/>
  <c r="U8299" i="1"/>
  <c r="T8299" i="1"/>
  <c r="S8299" i="1"/>
  <c r="R8299" i="1"/>
  <c r="V8298" i="1"/>
  <c r="U8298" i="1"/>
  <c r="T8298" i="1"/>
  <c r="S8298" i="1"/>
  <c r="R8298" i="1"/>
  <c r="V8297" i="1"/>
  <c r="U8297" i="1"/>
  <c r="T8297" i="1"/>
  <c r="S8297" i="1"/>
  <c r="R8297" i="1"/>
  <c r="V8296" i="1"/>
  <c r="U8296" i="1"/>
  <c r="T8296" i="1"/>
  <c r="S8296" i="1"/>
  <c r="R8296" i="1"/>
  <c r="V8295" i="1"/>
  <c r="U8295" i="1"/>
  <c r="T8295" i="1"/>
  <c r="S8295" i="1"/>
  <c r="R8295" i="1"/>
  <c r="V8294" i="1"/>
  <c r="U8294" i="1"/>
  <c r="T8294" i="1"/>
  <c r="S8294" i="1"/>
  <c r="R8294" i="1"/>
  <c r="V8293" i="1"/>
  <c r="U8293" i="1"/>
  <c r="T8293" i="1"/>
  <c r="S8293" i="1"/>
  <c r="R8293" i="1"/>
  <c r="V8292" i="1"/>
  <c r="U8292" i="1"/>
  <c r="T8292" i="1"/>
  <c r="S8292" i="1"/>
  <c r="R8292" i="1"/>
  <c r="V8291" i="1"/>
  <c r="U8291" i="1"/>
  <c r="T8291" i="1"/>
  <c r="S8291" i="1"/>
  <c r="R8291" i="1"/>
  <c r="V8290" i="1"/>
  <c r="U8290" i="1"/>
  <c r="T8290" i="1"/>
  <c r="S8290" i="1"/>
  <c r="R8290" i="1"/>
  <c r="V8289" i="1"/>
  <c r="U8289" i="1"/>
  <c r="T8289" i="1"/>
  <c r="S8289" i="1"/>
  <c r="R8289" i="1"/>
  <c r="V8288" i="1"/>
  <c r="U8288" i="1"/>
  <c r="T8288" i="1"/>
  <c r="S8288" i="1"/>
  <c r="R8288" i="1"/>
  <c r="V8287" i="1"/>
  <c r="U8287" i="1"/>
  <c r="T8287" i="1"/>
  <c r="S8287" i="1"/>
  <c r="R8287" i="1"/>
  <c r="V8286" i="1"/>
  <c r="U8286" i="1"/>
  <c r="T8286" i="1"/>
  <c r="S8286" i="1"/>
  <c r="R8286" i="1"/>
  <c r="V8285" i="1"/>
  <c r="U8285" i="1"/>
  <c r="T8285" i="1"/>
  <c r="S8285" i="1"/>
  <c r="R8285" i="1"/>
  <c r="V8284" i="1"/>
  <c r="U8284" i="1"/>
  <c r="T8284" i="1"/>
  <c r="S8284" i="1"/>
  <c r="R8284" i="1"/>
  <c r="V8283" i="1"/>
  <c r="U8283" i="1"/>
  <c r="T8283" i="1"/>
  <c r="S8283" i="1"/>
  <c r="R8283" i="1"/>
  <c r="V8282" i="1"/>
  <c r="U8282" i="1"/>
  <c r="T8282" i="1"/>
  <c r="S8282" i="1"/>
  <c r="R8282" i="1"/>
  <c r="V8281" i="1"/>
  <c r="U8281" i="1"/>
  <c r="T8281" i="1"/>
  <c r="S8281" i="1"/>
  <c r="R8281" i="1"/>
  <c r="V8280" i="1"/>
  <c r="U8280" i="1"/>
  <c r="T8280" i="1"/>
  <c r="S8280" i="1"/>
  <c r="R8280" i="1"/>
  <c r="V8279" i="1"/>
  <c r="U8279" i="1"/>
  <c r="T8279" i="1"/>
  <c r="S8279" i="1"/>
  <c r="R8279" i="1"/>
  <c r="V8278" i="1"/>
  <c r="U8278" i="1"/>
  <c r="T8278" i="1"/>
  <c r="S8278" i="1"/>
  <c r="R8278" i="1"/>
  <c r="V8277" i="1"/>
  <c r="U8277" i="1"/>
  <c r="T8277" i="1"/>
  <c r="S8277" i="1"/>
  <c r="R8277" i="1"/>
  <c r="V8276" i="1"/>
  <c r="U8276" i="1"/>
  <c r="T8276" i="1"/>
  <c r="S8276" i="1"/>
  <c r="R8276" i="1"/>
  <c r="V8275" i="1"/>
  <c r="U8275" i="1"/>
  <c r="T8275" i="1"/>
  <c r="S8275" i="1"/>
  <c r="R8275" i="1"/>
  <c r="V8274" i="1"/>
  <c r="U8274" i="1"/>
  <c r="T8274" i="1"/>
  <c r="S8274" i="1"/>
  <c r="R8274" i="1"/>
  <c r="V8273" i="1"/>
  <c r="U8273" i="1"/>
  <c r="T8273" i="1"/>
  <c r="S8273" i="1"/>
  <c r="R8273" i="1"/>
  <c r="V8272" i="1"/>
  <c r="U8272" i="1"/>
  <c r="T8272" i="1"/>
  <c r="S8272" i="1"/>
  <c r="R8272" i="1"/>
  <c r="V8271" i="1"/>
  <c r="U8271" i="1"/>
  <c r="T8271" i="1"/>
  <c r="S8271" i="1"/>
  <c r="R8271" i="1"/>
  <c r="V8270" i="1"/>
  <c r="U8270" i="1"/>
  <c r="T8270" i="1"/>
  <c r="S8270" i="1"/>
  <c r="R8270" i="1"/>
  <c r="V8269" i="1"/>
  <c r="U8269" i="1"/>
  <c r="T8269" i="1"/>
  <c r="S8269" i="1"/>
  <c r="R8269" i="1"/>
  <c r="V8268" i="1"/>
  <c r="U8268" i="1"/>
  <c r="T8268" i="1"/>
  <c r="S8268" i="1"/>
  <c r="R8268" i="1"/>
  <c r="V8267" i="1"/>
  <c r="U8267" i="1"/>
  <c r="T8267" i="1"/>
  <c r="S8267" i="1"/>
  <c r="R8267" i="1"/>
  <c r="V8266" i="1"/>
  <c r="U8266" i="1"/>
  <c r="T8266" i="1"/>
  <c r="S8266" i="1"/>
  <c r="R8266" i="1"/>
  <c r="V8265" i="1"/>
  <c r="U8265" i="1"/>
  <c r="T8265" i="1"/>
  <c r="S8265" i="1"/>
  <c r="R8265" i="1"/>
  <c r="V8264" i="1"/>
  <c r="U8264" i="1"/>
  <c r="T8264" i="1"/>
  <c r="S8264" i="1"/>
  <c r="R8264" i="1"/>
  <c r="V8263" i="1"/>
  <c r="U8263" i="1"/>
  <c r="T8263" i="1"/>
  <c r="S8263" i="1"/>
  <c r="R8263" i="1"/>
  <c r="V8262" i="1"/>
  <c r="U8262" i="1"/>
  <c r="T8262" i="1"/>
  <c r="S8262" i="1"/>
  <c r="R8262" i="1"/>
  <c r="V8261" i="1"/>
  <c r="U8261" i="1"/>
  <c r="T8261" i="1"/>
  <c r="S8261" i="1"/>
  <c r="R8261" i="1"/>
  <c r="V8260" i="1"/>
  <c r="U8260" i="1"/>
  <c r="T8260" i="1"/>
  <c r="S8260" i="1"/>
  <c r="R8260" i="1"/>
  <c r="V8259" i="1"/>
  <c r="U8259" i="1"/>
  <c r="T8259" i="1"/>
  <c r="S8259" i="1"/>
  <c r="R8259" i="1"/>
  <c r="V8258" i="1"/>
  <c r="U8258" i="1"/>
  <c r="T8258" i="1"/>
  <c r="S8258" i="1"/>
  <c r="R8258" i="1"/>
  <c r="V8257" i="1"/>
  <c r="U8257" i="1"/>
  <c r="T8257" i="1"/>
  <c r="S8257" i="1"/>
  <c r="R8257" i="1"/>
  <c r="V8256" i="1"/>
  <c r="U8256" i="1"/>
  <c r="T8256" i="1"/>
  <c r="S8256" i="1"/>
  <c r="R8256" i="1"/>
  <c r="V8255" i="1"/>
  <c r="U8255" i="1"/>
  <c r="T8255" i="1"/>
  <c r="S8255" i="1"/>
  <c r="R8255" i="1"/>
  <c r="V8254" i="1"/>
  <c r="U8254" i="1"/>
  <c r="T8254" i="1"/>
  <c r="S8254" i="1"/>
  <c r="R8254" i="1"/>
  <c r="V8253" i="1"/>
  <c r="U8253" i="1"/>
  <c r="T8253" i="1"/>
  <c r="S8253" i="1"/>
  <c r="R8253" i="1"/>
  <c r="V8252" i="1"/>
  <c r="U8252" i="1"/>
  <c r="T8252" i="1"/>
  <c r="S8252" i="1"/>
  <c r="R8252" i="1"/>
  <c r="V8251" i="1"/>
  <c r="U8251" i="1"/>
  <c r="T8251" i="1"/>
  <c r="S8251" i="1"/>
  <c r="R8251" i="1"/>
  <c r="V8250" i="1"/>
  <c r="U8250" i="1"/>
  <c r="T8250" i="1"/>
  <c r="S8250" i="1"/>
  <c r="R8250" i="1"/>
  <c r="V8249" i="1"/>
  <c r="U8249" i="1"/>
  <c r="T8249" i="1"/>
  <c r="S8249" i="1"/>
  <c r="R8249" i="1"/>
  <c r="V8248" i="1"/>
  <c r="U8248" i="1"/>
  <c r="T8248" i="1"/>
  <c r="S8248" i="1"/>
  <c r="R8248" i="1"/>
  <c r="V8247" i="1"/>
  <c r="U8247" i="1"/>
  <c r="T8247" i="1"/>
  <c r="S8247" i="1"/>
  <c r="R8247" i="1"/>
  <c r="V8246" i="1"/>
  <c r="U8246" i="1"/>
  <c r="T8246" i="1"/>
  <c r="S8246" i="1"/>
  <c r="R8246" i="1"/>
  <c r="V8245" i="1"/>
  <c r="U8245" i="1"/>
  <c r="T8245" i="1"/>
  <c r="S8245" i="1"/>
  <c r="R8245" i="1"/>
  <c r="V8244" i="1"/>
  <c r="U8244" i="1"/>
  <c r="T8244" i="1"/>
  <c r="S8244" i="1"/>
  <c r="R8244" i="1"/>
  <c r="V8243" i="1"/>
  <c r="U8243" i="1"/>
  <c r="T8243" i="1"/>
  <c r="S8243" i="1"/>
  <c r="R8243" i="1"/>
  <c r="V8242" i="1"/>
  <c r="U8242" i="1"/>
  <c r="T8242" i="1"/>
  <c r="S8242" i="1"/>
  <c r="R8242" i="1"/>
  <c r="V8241" i="1"/>
  <c r="U8241" i="1"/>
  <c r="T8241" i="1"/>
  <c r="S8241" i="1"/>
  <c r="R8241" i="1"/>
  <c r="V8240" i="1"/>
  <c r="U8240" i="1"/>
  <c r="T8240" i="1"/>
  <c r="S8240" i="1"/>
  <c r="R8240" i="1"/>
  <c r="V8239" i="1"/>
  <c r="U8239" i="1"/>
  <c r="T8239" i="1"/>
  <c r="S8239" i="1"/>
  <c r="R8239" i="1"/>
  <c r="V8238" i="1"/>
  <c r="U8238" i="1"/>
  <c r="T8238" i="1"/>
  <c r="S8238" i="1"/>
  <c r="R8238" i="1"/>
  <c r="V8237" i="1"/>
  <c r="U8237" i="1"/>
  <c r="T8237" i="1"/>
  <c r="S8237" i="1"/>
  <c r="R8237" i="1"/>
  <c r="V8236" i="1"/>
  <c r="U8236" i="1"/>
  <c r="T8236" i="1"/>
  <c r="S8236" i="1"/>
  <c r="R8236" i="1"/>
  <c r="V8235" i="1"/>
  <c r="U8235" i="1"/>
  <c r="T8235" i="1"/>
  <c r="S8235" i="1"/>
  <c r="R8235" i="1"/>
  <c r="V8234" i="1"/>
  <c r="U8234" i="1"/>
  <c r="T8234" i="1"/>
  <c r="S8234" i="1"/>
  <c r="R8234" i="1"/>
  <c r="V8233" i="1"/>
  <c r="U8233" i="1"/>
  <c r="T8233" i="1"/>
  <c r="S8233" i="1"/>
  <c r="R8233" i="1"/>
  <c r="V8232" i="1"/>
  <c r="U8232" i="1"/>
  <c r="T8232" i="1"/>
  <c r="S8232" i="1"/>
  <c r="R8232" i="1"/>
  <c r="V8231" i="1"/>
  <c r="U8231" i="1"/>
  <c r="T8231" i="1"/>
  <c r="S8231" i="1"/>
  <c r="R8231" i="1"/>
  <c r="V8230" i="1"/>
  <c r="U8230" i="1"/>
  <c r="T8230" i="1"/>
  <c r="S8230" i="1"/>
  <c r="R8230" i="1"/>
  <c r="V8229" i="1"/>
  <c r="U8229" i="1"/>
  <c r="T8229" i="1"/>
  <c r="S8229" i="1"/>
  <c r="R8229" i="1"/>
  <c r="V8228" i="1"/>
  <c r="U8228" i="1"/>
  <c r="T8228" i="1"/>
  <c r="S8228" i="1"/>
  <c r="R8228" i="1"/>
  <c r="V8227" i="1"/>
  <c r="U8227" i="1"/>
  <c r="T8227" i="1"/>
  <c r="S8227" i="1"/>
  <c r="R8227" i="1"/>
  <c r="V8226" i="1"/>
  <c r="U8226" i="1"/>
  <c r="T8226" i="1"/>
  <c r="S8226" i="1"/>
  <c r="R8226" i="1"/>
  <c r="V8225" i="1"/>
  <c r="U8225" i="1"/>
  <c r="T8225" i="1"/>
  <c r="S8225" i="1"/>
  <c r="R8225" i="1"/>
  <c r="V8224" i="1"/>
  <c r="U8224" i="1"/>
  <c r="T8224" i="1"/>
  <c r="S8224" i="1"/>
  <c r="R8224" i="1"/>
  <c r="V8223" i="1"/>
  <c r="U8223" i="1"/>
  <c r="T8223" i="1"/>
  <c r="S8223" i="1"/>
  <c r="R8223" i="1"/>
  <c r="V8222" i="1"/>
  <c r="U8222" i="1"/>
  <c r="T8222" i="1"/>
  <c r="S8222" i="1"/>
  <c r="R8222" i="1"/>
  <c r="V8221" i="1"/>
  <c r="U8221" i="1"/>
  <c r="T8221" i="1"/>
  <c r="S8221" i="1"/>
  <c r="R8221" i="1"/>
  <c r="V8220" i="1"/>
  <c r="U8220" i="1"/>
  <c r="T8220" i="1"/>
  <c r="S8220" i="1"/>
  <c r="R8220" i="1"/>
  <c r="V8219" i="1"/>
  <c r="U8219" i="1"/>
  <c r="T8219" i="1"/>
  <c r="S8219" i="1"/>
  <c r="R8219" i="1"/>
  <c r="V8218" i="1"/>
  <c r="U8218" i="1"/>
  <c r="T8218" i="1"/>
  <c r="S8218" i="1"/>
  <c r="R8218" i="1"/>
  <c r="V8217" i="1"/>
  <c r="U8217" i="1"/>
  <c r="T8217" i="1"/>
  <c r="S8217" i="1"/>
  <c r="R8217" i="1"/>
  <c r="V8216" i="1"/>
  <c r="U8216" i="1"/>
  <c r="T8216" i="1"/>
  <c r="S8216" i="1"/>
  <c r="R8216" i="1"/>
  <c r="V8215" i="1"/>
  <c r="U8215" i="1"/>
  <c r="T8215" i="1"/>
  <c r="S8215" i="1"/>
  <c r="R8215" i="1"/>
  <c r="V8214" i="1"/>
  <c r="U8214" i="1"/>
  <c r="T8214" i="1"/>
  <c r="S8214" i="1"/>
  <c r="R8214" i="1"/>
  <c r="V8213" i="1"/>
  <c r="U8213" i="1"/>
  <c r="T8213" i="1"/>
  <c r="S8213" i="1"/>
  <c r="R8213" i="1"/>
  <c r="V8212" i="1"/>
  <c r="U8212" i="1"/>
  <c r="T8212" i="1"/>
  <c r="S8212" i="1"/>
  <c r="R8212" i="1"/>
  <c r="V8211" i="1"/>
  <c r="U8211" i="1"/>
  <c r="T8211" i="1"/>
  <c r="S8211" i="1"/>
  <c r="R8211" i="1"/>
  <c r="V8210" i="1"/>
  <c r="U8210" i="1"/>
  <c r="T8210" i="1"/>
  <c r="S8210" i="1"/>
  <c r="R8210" i="1"/>
  <c r="V8209" i="1"/>
  <c r="U8209" i="1"/>
  <c r="T8209" i="1"/>
  <c r="S8209" i="1"/>
  <c r="R8209" i="1"/>
  <c r="V8208" i="1"/>
  <c r="U8208" i="1"/>
  <c r="T8208" i="1"/>
  <c r="S8208" i="1"/>
  <c r="R8208" i="1"/>
  <c r="V8207" i="1"/>
  <c r="U8207" i="1"/>
  <c r="T8207" i="1"/>
  <c r="S8207" i="1"/>
  <c r="R8207" i="1"/>
  <c r="V8206" i="1"/>
  <c r="U8206" i="1"/>
  <c r="T8206" i="1"/>
  <c r="S8206" i="1"/>
  <c r="R8206" i="1"/>
  <c r="V8205" i="1"/>
  <c r="U8205" i="1"/>
  <c r="T8205" i="1"/>
  <c r="S8205" i="1"/>
  <c r="R8205" i="1"/>
  <c r="V8204" i="1"/>
  <c r="U8204" i="1"/>
  <c r="T8204" i="1"/>
  <c r="S8204" i="1"/>
  <c r="R8204" i="1"/>
  <c r="V8203" i="1"/>
  <c r="U8203" i="1"/>
  <c r="T8203" i="1"/>
  <c r="S8203" i="1"/>
  <c r="R8203" i="1"/>
  <c r="V8202" i="1"/>
  <c r="U8202" i="1"/>
  <c r="T8202" i="1"/>
  <c r="S8202" i="1"/>
  <c r="R8202" i="1"/>
  <c r="V8201" i="1"/>
  <c r="U8201" i="1"/>
  <c r="T8201" i="1"/>
  <c r="S8201" i="1"/>
  <c r="R8201" i="1"/>
  <c r="V8200" i="1"/>
  <c r="U8200" i="1"/>
  <c r="T8200" i="1"/>
  <c r="S8200" i="1"/>
  <c r="R8200" i="1"/>
  <c r="V8199" i="1"/>
  <c r="U8199" i="1"/>
  <c r="T8199" i="1"/>
  <c r="S8199" i="1"/>
  <c r="R8199" i="1"/>
  <c r="V8198" i="1"/>
  <c r="U8198" i="1"/>
  <c r="T8198" i="1"/>
  <c r="S8198" i="1"/>
  <c r="R8198" i="1"/>
  <c r="V8197" i="1"/>
  <c r="U8197" i="1"/>
  <c r="T8197" i="1"/>
  <c r="S8197" i="1"/>
  <c r="R8197" i="1"/>
  <c r="V8196" i="1"/>
  <c r="U8196" i="1"/>
  <c r="T8196" i="1"/>
  <c r="S8196" i="1"/>
  <c r="R8196" i="1"/>
  <c r="V8195" i="1"/>
  <c r="U8195" i="1"/>
  <c r="T8195" i="1"/>
  <c r="S8195" i="1"/>
  <c r="R8195" i="1"/>
  <c r="V8194" i="1"/>
  <c r="U8194" i="1"/>
  <c r="T8194" i="1"/>
  <c r="S8194" i="1"/>
  <c r="R8194" i="1"/>
  <c r="V8193" i="1"/>
  <c r="U8193" i="1"/>
  <c r="T8193" i="1"/>
  <c r="S8193" i="1"/>
  <c r="R8193" i="1"/>
  <c r="V8192" i="1"/>
  <c r="U8192" i="1"/>
  <c r="T8192" i="1"/>
  <c r="S8192" i="1"/>
  <c r="R8192" i="1"/>
  <c r="V8191" i="1"/>
  <c r="U8191" i="1"/>
  <c r="T8191" i="1"/>
  <c r="S8191" i="1"/>
  <c r="R8191" i="1"/>
  <c r="V8190" i="1"/>
  <c r="U8190" i="1"/>
  <c r="T8190" i="1"/>
  <c r="S8190" i="1"/>
  <c r="R8190" i="1"/>
  <c r="V8189" i="1"/>
  <c r="U8189" i="1"/>
  <c r="T8189" i="1"/>
  <c r="S8189" i="1"/>
  <c r="R8189" i="1"/>
  <c r="V8188" i="1"/>
  <c r="U8188" i="1"/>
  <c r="T8188" i="1"/>
  <c r="S8188" i="1"/>
  <c r="R8188" i="1"/>
  <c r="V8187" i="1"/>
  <c r="U8187" i="1"/>
  <c r="T8187" i="1"/>
  <c r="S8187" i="1"/>
  <c r="R8187" i="1"/>
  <c r="V8186" i="1"/>
  <c r="U8186" i="1"/>
  <c r="T8186" i="1"/>
  <c r="S8186" i="1"/>
  <c r="R8186" i="1"/>
  <c r="V8185" i="1"/>
  <c r="U8185" i="1"/>
  <c r="T8185" i="1"/>
  <c r="S8185" i="1"/>
  <c r="R8185" i="1"/>
  <c r="V8184" i="1"/>
  <c r="U8184" i="1"/>
  <c r="T8184" i="1"/>
  <c r="S8184" i="1"/>
  <c r="R8184" i="1"/>
  <c r="V8183" i="1"/>
  <c r="U8183" i="1"/>
  <c r="T8183" i="1"/>
  <c r="S8183" i="1"/>
  <c r="R8183" i="1"/>
  <c r="V8182" i="1"/>
  <c r="U8182" i="1"/>
  <c r="T8182" i="1"/>
  <c r="S8182" i="1"/>
  <c r="R8182" i="1"/>
  <c r="V8181" i="1"/>
  <c r="U8181" i="1"/>
  <c r="T8181" i="1"/>
  <c r="S8181" i="1"/>
  <c r="R8181" i="1"/>
  <c r="V8180" i="1"/>
  <c r="U8180" i="1"/>
  <c r="T8180" i="1"/>
  <c r="S8180" i="1"/>
  <c r="R8180" i="1"/>
  <c r="V8179" i="1"/>
  <c r="U8179" i="1"/>
  <c r="T8179" i="1"/>
  <c r="S8179" i="1"/>
  <c r="R8179" i="1"/>
  <c r="V8178" i="1"/>
  <c r="U8178" i="1"/>
  <c r="T8178" i="1"/>
  <c r="S8178" i="1"/>
  <c r="R8178" i="1"/>
  <c r="V8177" i="1"/>
  <c r="U8177" i="1"/>
  <c r="T8177" i="1"/>
  <c r="S8177" i="1"/>
  <c r="R8177" i="1"/>
  <c r="V8176" i="1"/>
  <c r="U8176" i="1"/>
  <c r="T8176" i="1"/>
  <c r="S8176" i="1"/>
  <c r="R8176" i="1"/>
  <c r="V8175" i="1"/>
  <c r="U8175" i="1"/>
  <c r="T8175" i="1"/>
  <c r="S8175" i="1"/>
  <c r="R8175" i="1"/>
  <c r="V8174" i="1"/>
  <c r="U8174" i="1"/>
  <c r="T8174" i="1"/>
  <c r="S8174" i="1"/>
  <c r="R8174" i="1"/>
  <c r="V8173" i="1"/>
  <c r="U8173" i="1"/>
  <c r="T8173" i="1"/>
  <c r="S8173" i="1"/>
  <c r="R8173" i="1"/>
  <c r="V8172" i="1"/>
  <c r="U8172" i="1"/>
  <c r="T8172" i="1"/>
  <c r="S8172" i="1"/>
  <c r="R8172" i="1"/>
  <c r="V8171" i="1"/>
  <c r="U8171" i="1"/>
  <c r="T8171" i="1"/>
  <c r="S8171" i="1"/>
  <c r="R8171" i="1"/>
  <c r="V8170" i="1"/>
  <c r="U8170" i="1"/>
  <c r="T8170" i="1"/>
  <c r="S8170" i="1"/>
  <c r="R8170" i="1"/>
  <c r="V8169" i="1"/>
  <c r="U8169" i="1"/>
  <c r="T8169" i="1"/>
  <c r="S8169" i="1"/>
  <c r="R8169" i="1"/>
  <c r="V8168" i="1"/>
  <c r="U8168" i="1"/>
  <c r="T8168" i="1"/>
  <c r="S8168" i="1"/>
  <c r="R8168" i="1"/>
  <c r="V8167" i="1"/>
  <c r="U8167" i="1"/>
  <c r="T8167" i="1"/>
  <c r="S8167" i="1"/>
  <c r="R8167" i="1"/>
  <c r="V8166" i="1"/>
  <c r="U8166" i="1"/>
  <c r="T8166" i="1"/>
  <c r="S8166" i="1"/>
  <c r="R8166" i="1"/>
  <c r="V8165" i="1"/>
  <c r="U8165" i="1"/>
  <c r="T8165" i="1"/>
  <c r="S8165" i="1"/>
  <c r="R8165" i="1"/>
  <c r="V8164" i="1"/>
  <c r="U8164" i="1"/>
  <c r="T8164" i="1"/>
  <c r="S8164" i="1"/>
  <c r="R8164" i="1"/>
  <c r="V8163" i="1"/>
  <c r="U8163" i="1"/>
  <c r="T8163" i="1"/>
  <c r="S8163" i="1"/>
  <c r="R8163" i="1"/>
  <c r="V8162" i="1"/>
  <c r="U8162" i="1"/>
  <c r="T8162" i="1"/>
  <c r="S8162" i="1"/>
  <c r="R8162" i="1"/>
  <c r="V8161" i="1"/>
  <c r="U8161" i="1"/>
  <c r="T8161" i="1"/>
  <c r="S8161" i="1"/>
  <c r="R8161" i="1"/>
  <c r="V8160" i="1"/>
  <c r="U8160" i="1"/>
  <c r="T8160" i="1"/>
  <c r="S8160" i="1"/>
  <c r="R8160" i="1"/>
  <c r="V8159" i="1"/>
  <c r="U8159" i="1"/>
  <c r="T8159" i="1"/>
  <c r="S8159" i="1"/>
  <c r="R8159" i="1"/>
  <c r="V8158" i="1"/>
  <c r="U8158" i="1"/>
  <c r="T8158" i="1"/>
  <c r="S8158" i="1"/>
  <c r="R8158" i="1"/>
  <c r="V8157" i="1"/>
  <c r="U8157" i="1"/>
  <c r="T8157" i="1"/>
  <c r="S8157" i="1"/>
  <c r="R8157" i="1"/>
  <c r="V8156" i="1"/>
  <c r="U8156" i="1"/>
  <c r="T8156" i="1"/>
  <c r="S8156" i="1"/>
  <c r="R8156" i="1"/>
  <c r="V8155" i="1"/>
  <c r="U8155" i="1"/>
  <c r="T8155" i="1"/>
  <c r="S8155" i="1"/>
  <c r="R8155" i="1"/>
  <c r="V8154" i="1"/>
  <c r="U8154" i="1"/>
  <c r="T8154" i="1"/>
  <c r="S8154" i="1"/>
  <c r="R8154" i="1"/>
  <c r="V8153" i="1"/>
  <c r="U8153" i="1"/>
  <c r="T8153" i="1"/>
  <c r="S8153" i="1"/>
  <c r="R8153" i="1"/>
  <c r="V8152" i="1"/>
  <c r="U8152" i="1"/>
  <c r="T8152" i="1"/>
  <c r="S8152" i="1"/>
  <c r="R8152" i="1"/>
  <c r="V8151" i="1"/>
  <c r="U8151" i="1"/>
  <c r="T8151" i="1"/>
  <c r="S8151" i="1"/>
  <c r="R8151" i="1"/>
  <c r="V8150" i="1"/>
  <c r="U8150" i="1"/>
  <c r="T8150" i="1"/>
  <c r="S8150" i="1"/>
  <c r="R8150" i="1"/>
  <c r="V8149" i="1"/>
  <c r="U8149" i="1"/>
  <c r="T8149" i="1"/>
  <c r="S8149" i="1"/>
  <c r="R8149" i="1"/>
  <c r="V8148" i="1"/>
  <c r="U8148" i="1"/>
  <c r="T8148" i="1"/>
  <c r="S8148" i="1"/>
  <c r="R8148" i="1"/>
  <c r="V8147" i="1"/>
  <c r="U8147" i="1"/>
  <c r="T8147" i="1"/>
  <c r="S8147" i="1"/>
  <c r="R8147" i="1"/>
  <c r="V8146" i="1"/>
  <c r="U8146" i="1"/>
  <c r="T8146" i="1"/>
  <c r="S8146" i="1"/>
  <c r="R8146" i="1"/>
  <c r="V8145" i="1"/>
  <c r="U8145" i="1"/>
  <c r="T8145" i="1"/>
  <c r="S8145" i="1"/>
  <c r="R8145" i="1"/>
  <c r="V8144" i="1"/>
  <c r="U8144" i="1"/>
  <c r="T8144" i="1"/>
  <c r="S8144" i="1"/>
  <c r="R8144" i="1"/>
  <c r="V8143" i="1"/>
  <c r="U8143" i="1"/>
  <c r="T8143" i="1"/>
  <c r="S8143" i="1"/>
  <c r="R8143" i="1"/>
  <c r="V8142" i="1"/>
  <c r="U8142" i="1"/>
  <c r="T8142" i="1"/>
  <c r="S8142" i="1"/>
  <c r="R8142" i="1"/>
  <c r="V8141" i="1"/>
  <c r="U8141" i="1"/>
  <c r="T8141" i="1"/>
  <c r="S8141" i="1"/>
  <c r="R8141" i="1"/>
  <c r="V8140" i="1"/>
  <c r="U8140" i="1"/>
  <c r="T8140" i="1"/>
  <c r="S8140" i="1"/>
  <c r="R8140" i="1"/>
  <c r="V8139" i="1"/>
  <c r="U8139" i="1"/>
  <c r="T8139" i="1"/>
  <c r="S8139" i="1"/>
  <c r="R8139" i="1"/>
  <c r="V8138" i="1"/>
  <c r="U8138" i="1"/>
  <c r="T8138" i="1"/>
  <c r="S8138" i="1"/>
  <c r="R8138" i="1"/>
  <c r="V8137" i="1"/>
  <c r="U8137" i="1"/>
  <c r="T8137" i="1"/>
  <c r="S8137" i="1"/>
  <c r="R8137" i="1"/>
  <c r="V8136" i="1"/>
  <c r="U8136" i="1"/>
  <c r="T8136" i="1"/>
  <c r="S8136" i="1"/>
  <c r="R8136" i="1"/>
  <c r="V8135" i="1"/>
  <c r="U8135" i="1"/>
  <c r="T8135" i="1"/>
  <c r="S8135" i="1"/>
  <c r="R8135" i="1"/>
  <c r="V8134" i="1"/>
  <c r="U8134" i="1"/>
  <c r="T8134" i="1"/>
  <c r="S8134" i="1"/>
  <c r="R8134" i="1"/>
  <c r="V8133" i="1"/>
  <c r="U8133" i="1"/>
  <c r="T8133" i="1"/>
  <c r="S8133" i="1"/>
  <c r="R8133" i="1"/>
  <c r="V8132" i="1"/>
  <c r="U8132" i="1"/>
  <c r="T8132" i="1"/>
  <c r="S8132" i="1"/>
  <c r="R8132" i="1"/>
  <c r="V8131" i="1"/>
  <c r="U8131" i="1"/>
  <c r="T8131" i="1"/>
  <c r="S8131" i="1"/>
  <c r="R8131" i="1"/>
  <c r="V8130" i="1"/>
  <c r="U8130" i="1"/>
  <c r="T8130" i="1"/>
  <c r="S8130" i="1"/>
  <c r="R8130" i="1"/>
  <c r="V8129" i="1"/>
  <c r="U8129" i="1"/>
  <c r="T8129" i="1"/>
  <c r="S8129" i="1"/>
  <c r="R8129" i="1"/>
  <c r="V8128" i="1"/>
  <c r="U8128" i="1"/>
  <c r="T8128" i="1"/>
  <c r="S8128" i="1"/>
  <c r="R8128" i="1"/>
  <c r="V8127" i="1"/>
  <c r="U8127" i="1"/>
  <c r="T8127" i="1"/>
  <c r="S8127" i="1"/>
  <c r="R8127" i="1"/>
  <c r="V8126" i="1"/>
  <c r="U8126" i="1"/>
  <c r="T8126" i="1"/>
  <c r="S8126" i="1"/>
  <c r="R8126" i="1"/>
  <c r="V8125" i="1"/>
  <c r="U8125" i="1"/>
  <c r="T8125" i="1"/>
  <c r="S8125" i="1"/>
  <c r="R8125" i="1"/>
  <c r="V8124" i="1"/>
  <c r="U8124" i="1"/>
  <c r="T8124" i="1"/>
  <c r="S8124" i="1"/>
  <c r="R8124" i="1"/>
  <c r="V8123" i="1"/>
  <c r="U8123" i="1"/>
  <c r="T8123" i="1"/>
  <c r="S8123" i="1"/>
  <c r="R8123" i="1"/>
  <c r="V8122" i="1"/>
  <c r="U8122" i="1"/>
  <c r="T8122" i="1"/>
  <c r="S8122" i="1"/>
  <c r="R8122" i="1"/>
  <c r="V8121" i="1"/>
  <c r="U8121" i="1"/>
  <c r="T8121" i="1"/>
  <c r="S8121" i="1"/>
  <c r="R8121" i="1"/>
  <c r="V8120" i="1"/>
  <c r="U8120" i="1"/>
  <c r="T8120" i="1"/>
  <c r="S8120" i="1"/>
  <c r="R8120" i="1"/>
  <c r="V8119" i="1"/>
  <c r="U8119" i="1"/>
  <c r="T8119" i="1"/>
  <c r="S8119" i="1"/>
  <c r="R8119" i="1"/>
  <c r="V8118" i="1"/>
  <c r="U8118" i="1"/>
  <c r="T8118" i="1"/>
  <c r="S8118" i="1"/>
  <c r="R8118" i="1"/>
  <c r="V8117" i="1"/>
  <c r="U8117" i="1"/>
  <c r="T8117" i="1"/>
  <c r="S8117" i="1"/>
  <c r="R8117" i="1"/>
  <c r="V8116" i="1"/>
  <c r="U8116" i="1"/>
  <c r="T8116" i="1"/>
  <c r="S8116" i="1"/>
  <c r="R8116" i="1"/>
  <c r="V8115" i="1"/>
  <c r="U8115" i="1"/>
  <c r="T8115" i="1"/>
  <c r="S8115" i="1"/>
  <c r="R8115" i="1"/>
  <c r="V8114" i="1"/>
  <c r="U8114" i="1"/>
  <c r="T8114" i="1"/>
  <c r="S8114" i="1"/>
  <c r="R8114" i="1"/>
  <c r="V8113" i="1"/>
  <c r="U8113" i="1"/>
  <c r="T8113" i="1"/>
  <c r="S8113" i="1"/>
  <c r="R8113" i="1"/>
  <c r="V8112" i="1"/>
  <c r="U8112" i="1"/>
  <c r="T8112" i="1"/>
  <c r="S8112" i="1"/>
  <c r="R8112" i="1"/>
  <c r="V8111" i="1"/>
  <c r="U8111" i="1"/>
  <c r="T8111" i="1"/>
  <c r="S8111" i="1"/>
  <c r="R8111" i="1"/>
  <c r="V8110" i="1"/>
  <c r="U8110" i="1"/>
  <c r="T8110" i="1"/>
  <c r="S8110" i="1"/>
  <c r="R8110" i="1"/>
  <c r="V8109" i="1"/>
  <c r="U8109" i="1"/>
  <c r="T8109" i="1"/>
  <c r="S8109" i="1"/>
  <c r="R8109" i="1"/>
  <c r="V8108" i="1"/>
  <c r="U8108" i="1"/>
  <c r="T8108" i="1"/>
  <c r="S8108" i="1"/>
  <c r="R8108" i="1"/>
  <c r="V8107" i="1"/>
  <c r="U8107" i="1"/>
  <c r="T8107" i="1"/>
  <c r="S8107" i="1"/>
  <c r="R8107" i="1"/>
  <c r="V8106" i="1"/>
  <c r="U8106" i="1"/>
  <c r="T8106" i="1"/>
  <c r="S8106" i="1"/>
  <c r="R8106" i="1"/>
  <c r="V8105" i="1"/>
  <c r="U8105" i="1"/>
  <c r="T8105" i="1"/>
  <c r="S8105" i="1"/>
  <c r="R8105" i="1"/>
  <c r="V8104" i="1"/>
  <c r="U8104" i="1"/>
  <c r="T8104" i="1"/>
  <c r="S8104" i="1"/>
  <c r="R8104" i="1"/>
  <c r="V8103" i="1"/>
  <c r="U8103" i="1"/>
  <c r="T8103" i="1"/>
  <c r="S8103" i="1"/>
  <c r="R8103" i="1"/>
  <c r="V8102" i="1"/>
  <c r="U8102" i="1"/>
  <c r="T8102" i="1"/>
  <c r="S8102" i="1"/>
  <c r="R8102" i="1"/>
  <c r="V8101" i="1"/>
  <c r="U8101" i="1"/>
  <c r="T8101" i="1"/>
  <c r="S8101" i="1"/>
  <c r="R8101" i="1"/>
  <c r="V8100" i="1"/>
  <c r="U8100" i="1"/>
  <c r="T8100" i="1"/>
  <c r="S8100" i="1"/>
  <c r="R8100" i="1"/>
  <c r="V8099" i="1"/>
  <c r="U8099" i="1"/>
  <c r="T8099" i="1"/>
  <c r="S8099" i="1"/>
  <c r="R8099" i="1"/>
  <c r="V8098" i="1"/>
  <c r="U8098" i="1"/>
  <c r="T8098" i="1"/>
  <c r="S8098" i="1"/>
  <c r="R8098" i="1"/>
  <c r="V8097" i="1"/>
  <c r="U8097" i="1"/>
  <c r="T8097" i="1"/>
  <c r="S8097" i="1"/>
  <c r="R8097" i="1"/>
  <c r="V8096" i="1"/>
  <c r="U8096" i="1"/>
  <c r="T8096" i="1"/>
  <c r="S8096" i="1"/>
  <c r="R8096" i="1"/>
  <c r="V8095" i="1"/>
  <c r="U8095" i="1"/>
  <c r="T8095" i="1"/>
  <c r="S8095" i="1"/>
  <c r="R8095" i="1"/>
  <c r="V8094" i="1"/>
  <c r="U8094" i="1"/>
  <c r="T8094" i="1"/>
  <c r="S8094" i="1"/>
  <c r="R8094" i="1"/>
  <c r="V8093" i="1"/>
  <c r="U8093" i="1"/>
  <c r="T8093" i="1"/>
  <c r="S8093" i="1"/>
  <c r="R8093" i="1"/>
  <c r="V8092" i="1"/>
  <c r="U8092" i="1"/>
  <c r="T8092" i="1"/>
  <c r="S8092" i="1"/>
  <c r="R8092" i="1"/>
  <c r="V8091" i="1"/>
  <c r="U8091" i="1"/>
  <c r="T8091" i="1"/>
  <c r="S8091" i="1"/>
  <c r="R8091" i="1"/>
  <c r="V8090" i="1"/>
  <c r="U8090" i="1"/>
  <c r="T8090" i="1"/>
  <c r="S8090" i="1"/>
  <c r="R8090" i="1"/>
  <c r="V8089" i="1"/>
  <c r="U8089" i="1"/>
  <c r="T8089" i="1"/>
  <c r="S8089" i="1"/>
  <c r="R8089" i="1"/>
  <c r="V8088" i="1"/>
  <c r="U8088" i="1"/>
  <c r="T8088" i="1"/>
  <c r="S8088" i="1"/>
  <c r="R8088" i="1"/>
  <c r="V8087" i="1"/>
  <c r="U8087" i="1"/>
  <c r="T8087" i="1"/>
  <c r="S8087" i="1"/>
  <c r="R8087" i="1"/>
  <c r="V8086" i="1"/>
  <c r="U8086" i="1"/>
  <c r="T8086" i="1"/>
  <c r="S8086" i="1"/>
  <c r="R8086" i="1"/>
  <c r="V8085" i="1"/>
  <c r="U8085" i="1"/>
  <c r="T8085" i="1"/>
  <c r="S8085" i="1"/>
  <c r="R8085" i="1"/>
  <c r="V8084" i="1"/>
  <c r="U8084" i="1"/>
  <c r="T8084" i="1"/>
  <c r="S8084" i="1"/>
  <c r="R8084" i="1"/>
  <c r="V8083" i="1"/>
  <c r="U8083" i="1"/>
  <c r="T8083" i="1"/>
  <c r="S8083" i="1"/>
  <c r="R8083" i="1"/>
  <c r="V8082" i="1"/>
  <c r="U8082" i="1"/>
  <c r="T8082" i="1"/>
  <c r="S8082" i="1"/>
  <c r="R8082" i="1"/>
  <c r="V8081" i="1"/>
  <c r="U8081" i="1"/>
  <c r="T8081" i="1"/>
  <c r="S8081" i="1"/>
  <c r="R8081" i="1"/>
  <c r="V8080" i="1"/>
  <c r="U8080" i="1"/>
  <c r="T8080" i="1"/>
  <c r="S8080" i="1"/>
  <c r="R8080" i="1"/>
  <c r="V8079" i="1"/>
  <c r="U8079" i="1"/>
  <c r="T8079" i="1"/>
  <c r="S8079" i="1"/>
  <c r="R8079" i="1"/>
  <c r="V8078" i="1"/>
  <c r="U8078" i="1"/>
  <c r="T8078" i="1"/>
  <c r="S8078" i="1"/>
  <c r="R8078" i="1"/>
  <c r="V8077" i="1"/>
  <c r="U8077" i="1"/>
  <c r="T8077" i="1"/>
  <c r="S8077" i="1"/>
  <c r="R8077" i="1"/>
  <c r="V8076" i="1"/>
  <c r="U8076" i="1"/>
  <c r="T8076" i="1"/>
  <c r="S8076" i="1"/>
  <c r="R8076" i="1"/>
  <c r="V8075" i="1"/>
  <c r="U8075" i="1"/>
  <c r="T8075" i="1"/>
  <c r="S8075" i="1"/>
  <c r="R8075" i="1"/>
  <c r="V8074" i="1"/>
  <c r="U8074" i="1"/>
  <c r="T8074" i="1"/>
  <c r="S8074" i="1"/>
  <c r="R8074" i="1"/>
  <c r="V8073" i="1"/>
  <c r="U8073" i="1"/>
  <c r="T8073" i="1"/>
  <c r="S8073" i="1"/>
  <c r="R8073" i="1"/>
  <c r="V8072" i="1"/>
  <c r="U8072" i="1"/>
  <c r="T8072" i="1"/>
  <c r="S8072" i="1"/>
  <c r="R8072" i="1"/>
  <c r="V8071" i="1"/>
  <c r="U8071" i="1"/>
  <c r="T8071" i="1"/>
  <c r="S8071" i="1"/>
  <c r="R8071" i="1"/>
  <c r="V8070" i="1"/>
  <c r="U8070" i="1"/>
  <c r="T8070" i="1"/>
  <c r="S8070" i="1"/>
  <c r="R8070" i="1"/>
  <c r="V8069" i="1"/>
  <c r="U8069" i="1"/>
  <c r="T8069" i="1"/>
  <c r="S8069" i="1"/>
  <c r="R8069" i="1"/>
  <c r="V8068" i="1"/>
  <c r="U8068" i="1"/>
  <c r="T8068" i="1"/>
  <c r="S8068" i="1"/>
  <c r="R8068" i="1"/>
  <c r="V8067" i="1"/>
  <c r="U8067" i="1"/>
  <c r="T8067" i="1"/>
  <c r="S8067" i="1"/>
  <c r="R8067" i="1"/>
  <c r="V8066" i="1"/>
  <c r="U8066" i="1"/>
  <c r="T8066" i="1"/>
  <c r="S8066" i="1"/>
  <c r="R8066" i="1"/>
  <c r="V8065" i="1"/>
  <c r="U8065" i="1"/>
  <c r="T8065" i="1"/>
  <c r="S8065" i="1"/>
  <c r="R8065" i="1"/>
  <c r="V8064" i="1"/>
  <c r="U8064" i="1"/>
  <c r="T8064" i="1"/>
  <c r="S8064" i="1"/>
  <c r="R8064" i="1"/>
  <c r="V8063" i="1"/>
  <c r="U8063" i="1"/>
  <c r="T8063" i="1"/>
  <c r="S8063" i="1"/>
  <c r="R8063" i="1"/>
  <c r="V8062" i="1"/>
  <c r="U8062" i="1"/>
  <c r="T8062" i="1"/>
  <c r="S8062" i="1"/>
  <c r="R8062" i="1"/>
  <c r="V8061" i="1"/>
  <c r="U8061" i="1"/>
  <c r="T8061" i="1"/>
  <c r="S8061" i="1"/>
  <c r="R8061" i="1"/>
  <c r="V8060" i="1"/>
  <c r="U8060" i="1"/>
  <c r="T8060" i="1"/>
  <c r="S8060" i="1"/>
  <c r="R8060" i="1"/>
  <c r="V8059" i="1"/>
  <c r="U8059" i="1"/>
  <c r="T8059" i="1"/>
  <c r="S8059" i="1"/>
  <c r="R8059" i="1"/>
  <c r="V8058" i="1"/>
  <c r="U8058" i="1"/>
  <c r="T8058" i="1"/>
  <c r="S8058" i="1"/>
  <c r="R8058" i="1"/>
  <c r="V8057" i="1"/>
  <c r="U8057" i="1"/>
  <c r="T8057" i="1"/>
  <c r="S8057" i="1"/>
  <c r="R8057" i="1"/>
  <c r="V8056" i="1"/>
  <c r="U8056" i="1"/>
  <c r="T8056" i="1"/>
  <c r="S8056" i="1"/>
  <c r="R8056" i="1"/>
  <c r="V8055" i="1"/>
  <c r="U8055" i="1"/>
  <c r="T8055" i="1"/>
  <c r="S8055" i="1"/>
  <c r="R8055" i="1"/>
  <c r="V8054" i="1"/>
  <c r="U8054" i="1"/>
  <c r="T8054" i="1"/>
  <c r="S8054" i="1"/>
  <c r="R8054" i="1"/>
  <c r="V8053" i="1"/>
  <c r="U8053" i="1"/>
  <c r="T8053" i="1"/>
  <c r="S8053" i="1"/>
  <c r="R8053" i="1"/>
  <c r="V8052" i="1"/>
  <c r="U8052" i="1"/>
  <c r="T8052" i="1"/>
  <c r="S8052" i="1"/>
  <c r="R8052" i="1"/>
  <c r="V8051" i="1"/>
  <c r="U8051" i="1"/>
  <c r="T8051" i="1"/>
  <c r="S8051" i="1"/>
  <c r="R8051" i="1"/>
  <c r="V8050" i="1"/>
  <c r="U8050" i="1"/>
  <c r="T8050" i="1"/>
  <c r="S8050" i="1"/>
  <c r="R8050" i="1"/>
  <c r="V8049" i="1"/>
  <c r="U8049" i="1"/>
  <c r="T8049" i="1"/>
  <c r="S8049" i="1"/>
  <c r="R8049" i="1"/>
  <c r="V8048" i="1"/>
  <c r="U8048" i="1"/>
  <c r="T8048" i="1"/>
  <c r="S8048" i="1"/>
  <c r="R8048" i="1"/>
  <c r="V8047" i="1"/>
  <c r="U8047" i="1"/>
  <c r="T8047" i="1"/>
  <c r="S8047" i="1"/>
  <c r="R8047" i="1"/>
  <c r="V8046" i="1"/>
  <c r="U8046" i="1"/>
  <c r="T8046" i="1"/>
  <c r="S8046" i="1"/>
  <c r="R8046" i="1"/>
  <c r="V8045" i="1"/>
  <c r="U8045" i="1"/>
  <c r="T8045" i="1"/>
  <c r="S8045" i="1"/>
  <c r="R8045" i="1"/>
  <c r="V8044" i="1"/>
  <c r="U8044" i="1"/>
  <c r="T8044" i="1"/>
  <c r="S8044" i="1"/>
  <c r="R8044" i="1"/>
  <c r="V8043" i="1"/>
  <c r="U8043" i="1"/>
  <c r="T8043" i="1"/>
  <c r="S8043" i="1"/>
  <c r="R8043" i="1"/>
  <c r="V8042" i="1"/>
  <c r="U8042" i="1"/>
  <c r="T8042" i="1"/>
  <c r="S8042" i="1"/>
  <c r="R8042" i="1"/>
  <c r="V8041" i="1"/>
  <c r="U8041" i="1"/>
  <c r="T8041" i="1"/>
  <c r="S8041" i="1"/>
  <c r="R8041" i="1"/>
  <c r="V8040" i="1"/>
  <c r="U8040" i="1"/>
  <c r="T8040" i="1"/>
  <c r="S8040" i="1"/>
  <c r="R8040" i="1"/>
  <c r="V8039" i="1"/>
  <c r="U8039" i="1"/>
  <c r="T8039" i="1"/>
  <c r="S8039" i="1"/>
  <c r="R8039" i="1"/>
  <c r="V8038" i="1"/>
  <c r="U8038" i="1"/>
  <c r="T8038" i="1"/>
  <c r="S8038" i="1"/>
  <c r="R8038" i="1"/>
  <c r="V8037" i="1"/>
  <c r="U8037" i="1"/>
  <c r="T8037" i="1"/>
  <c r="S8037" i="1"/>
  <c r="R8037" i="1"/>
  <c r="V8036" i="1"/>
  <c r="U8036" i="1"/>
  <c r="T8036" i="1"/>
  <c r="S8036" i="1"/>
  <c r="R8036" i="1"/>
  <c r="V8035" i="1"/>
  <c r="U8035" i="1"/>
  <c r="T8035" i="1"/>
  <c r="S8035" i="1"/>
  <c r="R8035" i="1"/>
  <c r="V8034" i="1"/>
  <c r="U8034" i="1"/>
  <c r="T8034" i="1"/>
  <c r="S8034" i="1"/>
  <c r="R8034" i="1"/>
  <c r="V8033" i="1"/>
  <c r="U8033" i="1"/>
  <c r="T8033" i="1"/>
  <c r="S8033" i="1"/>
  <c r="R8033" i="1"/>
  <c r="V8032" i="1"/>
  <c r="U8032" i="1"/>
  <c r="T8032" i="1"/>
  <c r="S8032" i="1"/>
  <c r="R8032" i="1"/>
  <c r="V8031" i="1"/>
  <c r="U8031" i="1"/>
  <c r="T8031" i="1"/>
  <c r="S8031" i="1"/>
  <c r="R8031" i="1"/>
  <c r="V8030" i="1"/>
  <c r="U8030" i="1"/>
  <c r="T8030" i="1"/>
  <c r="S8030" i="1"/>
  <c r="R8030" i="1"/>
  <c r="V8029" i="1"/>
  <c r="U8029" i="1"/>
  <c r="T8029" i="1"/>
  <c r="S8029" i="1"/>
  <c r="R8029" i="1"/>
  <c r="V8028" i="1"/>
  <c r="U8028" i="1"/>
  <c r="T8028" i="1"/>
  <c r="S8028" i="1"/>
  <c r="R8028" i="1"/>
  <c r="V8027" i="1"/>
  <c r="U8027" i="1"/>
  <c r="T8027" i="1"/>
  <c r="S8027" i="1"/>
  <c r="R8027" i="1"/>
  <c r="V8026" i="1"/>
  <c r="U8026" i="1"/>
  <c r="T8026" i="1"/>
  <c r="S8026" i="1"/>
  <c r="R8026" i="1"/>
  <c r="V8025" i="1"/>
  <c r="U8025" i="1"/>
  <c r="T8025" i="1"/>
  <c r="S8025" i="1"/>
  <c r="R8025" i="1"/>
  <c r="V8024" i="1"/>
  <c r="U8024" i="1"/>
  <c r="T8024" i="1"/>
  <c r="S8024" i="1"/>
  <c r="R8024" i="1"/>
  <c r="V8023" i="1"/>
  <c r="U8023" i="1"/>
  <c r="T8023" i="1"/>
  <c r="S8023" i="1"/>
  <c r="R8023" i="1"/>
  <c r="V8022" i="1"/>
  <c r="U8022" i="1"/>
  <c r="T8022" i="1"/>
  <c r="S8022" i="1"/>
  <c r="R8022" i="1"/>
  <c r="V8021" i="1"/>
  <c r="U8021" i="1"/>
  <c r="T8021" i="1"/>
  <c r="S8021" i="1"/>
  <c r="R8021" i="1"/>
  <c r="V8020" i="1"/>
  <c r="U8020" i="1"/>
  <c r="T8020" i="1"/>
  <c r="S8020" i="1"/>
  <c r="R8020" i="1"/>
  <c r="V8019" i="1"/>
  <c r="U8019" i="1"/>
  <c r="T8019" i="1"/>
  <c r="S8019" i="1"/>
  <c r="R8019" i="1"/>
  <c r="V8018" i="1"/>
  <c r="U8018" i="1"/>
  <c r="T8018" i="1"/>
  <c r="S8018" i="1"/>
  <c r="R8018" i="1"/>
  <c r="V8017" i="1"/>
  <c r="U8017" i="1"/>
  <c r="T8017" i="1"/>
  <c r="S8017" i="1"/>
  <c r="R8017" i="1"/>
  <c r="V8016" i="1"/>
  <c r="U8016" i="1"/>
  <c r="T8016" i="1"/>
  <c r="S8016" i="1"/>
  <c r="R8016" i="1"/>
  <c r="V8015" i="1"/>
  <c r="U8015" i="1"/>
  <c r="T8015" i="1"/>
  <c r="S8015" i="1"/>
  <c r="R8015" i="1"/>
  <c r="V8014" i="1"/>
  <c r="U8014" i="1"/>
  <c r="T8014" i="1"/>
  <c r="S8014" i="1"/>
  <c r="R8014" i="1"/>
  <c r="V8013" i="1"/>
  <c r="U8013" i="1"/>
  <c r="T8013" i="1"/>
  <c r="S8013" i="1"/>
  <c r="R8013" i="1"/>
  <c r="V8012" i="1"/>
  <c r="U8012" i="1"/>
  <c r="T8012" i="1"/>
  <c r="S8012" i="1"/>
  <c r="R8012" i="1"/>
  <c r="V8011" i="1"/>
  <c r="U8011" i="1"/>
  <c r="T8011" i="1"/>
  <c r="S8011" i="1"/>
  <c r="R8011" i="1"/>
  <c r="V8010" i="1"/>
  <c r="U8010" i="1"/>
  <c r="T8010" i="1"/>
  <c r="S8010" i="1"/>
  <c r="R8010" i="1"/>
  <c r="V8009" i="1"/>
  <c r="U8009" i="1"/>
  <c r="T8009" i="1"/>
  <c r="S8009" i="1"/>
  <c r="R8009" i="1"/>
  <c r="V8008" i="1"/>
  <c r="U8008" i="1"/>
  <c r="T8008" i="1"/>
  <c r="S8008" i="1"/>
  <c r="R8008" i="1"/>
  <c r="V8007" i="1"/>
  <c r="U8007" i="1"/>
  <c r="T8007" i="1"/>
  <c r="S8007" i="1"/>
  <c r="R8007" i="1"/>
  <c r="V8006" i="1"/>
  <c r="U8006" i="1"/>
  <c r="T8006" i="1"/>
  <c r="S8006" i="1"/>
  <c r="R8006" i="1"/>
  <c r="V8005" i="1"/>
  <c r="U8005" i="1"/>
  <c r="T8005" i="1"/>
  <c r="S8005" i="1"/>
  <c r="R8005" i="1"/>
  <c r="V8004" i="1"/>
  <c r="U8004" i="1"/>
  <c r="T8004" i="1"/>
  <c r="S8004" i="1"/>
  <c r="R8004" i="1"/>
  <c r="V8003" i="1"/>
  <c r="U8003" i="1"/>
  <c r="T8003" i="1"/>
  <c r="S8003" i="1"/>
  <c r="R8003" i="1"/>
  <c r="V8002" i="1"/>
  <c r="U8002" i="1"/>
  <c r="T8002" i="1"/>
  <c r="S8002" i="1"/>
  <c r="R8002" i="1"/>
  <c r="V8001" i="1"/>
  <c r="U8001" i="1"/>
  <c r="T8001" i="1"/>
  <c r="S8001" i="1"/>
  <c r="R8001" i="1"/>
  <c r="V8000" i="1"/>
  <c r="U8000" i="1"/>
  <c r="T8000" i="1"/>
  <c r="S8000" i="1"/>
  <c r="R8000" i="1"/>
  <c r="V7999" i="1"/>
  <c r="U7999" i="1"/>
  <c r="T7999" i="1"/>
  <c r="S7999" i="1"/>
  <c r="R7999" i="1"/>
  <c r="V7998" i="1"/>
  <c r="U7998" i="1"/>
  <c r="T7998" i="1"/>
  <c r="S7998" i="1"/>
  <c r="R7998" i="1"/>
  <c r="V7997" i="1"/>
  <c r="U7997" i="1"/>
  <c r="T7997" i="1"/>
  <c r="S7997" i="1"/>
  <c r="R7997" i="1"/>
  <c r="V7996" i="1"/>
  <c r="U7996" i="1"/>
  <c r="T7996" i="1"/>
  <c r="S7996" i="1"/>
  <c r="R7996" i="1"/>
  <c r="V7995" i="1"/>
  <c r="U7995" i="1"/>
  <c r="T7995" i="1"/>
  <c r="S7995" i="1"/>
  <c r="R7995" i="1"/>
  <c r="V7994" i="1"/>
  <c r="U7994" i="1"/>
  <c r="T7994" i="1"/>
  <c r="S7994" i="1"/>
  <c r="R7994" i="1"/>
  <c r="V7993" i="1"/>
  <c r="U7993" i="1"/>
  <c r="T7993" i="1"/>
  <c r="S7993" i="1"/>
  <c r="R7993" i="1"/>
  <c r="V7992" i="1"/>
  <c r="U7992" i="1"/>
  <c r="T7992" i="1"/>
  <c r="S7992" i="1"/>
  <c r="R7992" i="1"/>
  <c r="V7991" i="1"/>
  <c r="U7991" i="1"/>
  <c r="T7991" i="1"/>
  <c r="S7991" i="1"/>
  <c r="R7991" i="1"/>
  <c r="V7990" i="1"/>
  <c r="U7990" i="1"/>
  <c r="T7990" i="1"/>
  <c r="S7990" i="1"/>
  <c r="R7990" i="1"/>
  <c r="V7989" i="1"/>
  <c r="U7989" i="1"/>
  <c r="T7989" i="1"/>
  <c r="S7989" i="1"/>
  <c r="R7989" i="1"/>
  <c r="V7988" i="1"/>
  <c r="U7988" i="1"/>
  <c r="T7988" i="1"/>
  <c r="S7988" i="1"/>
  <c r="R7988" i="1"/>
  <c r="V7987" i="1"/>
  <c r="U7987" i="1"/>
  <c r="T7987" i="1"/>
  <c r="S7987" i="1"/>
  <c r="R7987" i="1"/>
  <c r="V7986" i="1"/>
  <c r="U7986" i="1"/>
  <c r="T7986" i="1"/>
  <c r="S7986" i="1"/>
  <c r="R7986" i="1"/>
  <c r="V7985" i="1"/>
  <c r="U7985" i="1"/>
  <c r="T7985" i="1"/>
  <c r="S7985" i="1"/>
  <c r="R7985" i="1"/>
  <c r="V7984" i="1"/>
  <c r="U7984" i="1"/>
  <c r="T7984" i="1"/>
  <c r="S7984" i="1"/>
  <c r="R7984" i="1"/>
  <c r="V7983" i="1"/>
  <c r="U7983" i="1"/>
  <c r="T7983" i="1"/>
  <c r="S7983" i="1"/>
  <c r="R7983" i="1"/>
  <c r="V7982" i="1"/>
  <c r="U7982" i="1"/>
  <c r="T7982" i="1"/>
  <c r="S7982" i="1"/>
  <c r="R7982" i="1"/>
  <c r="V7981" i="1"/>
  <c r="U7981" i="1"/>
  <c r="T7981" i="1"/>
  <c r="S7981" i="1"/>
  <c r="R7981" i="1"/>
  <c r="V7980" i="1"/>
  <c r="U7980" i="1"/>
  <c r="T7980" i="1"/>
  <c r="S7980" i="1"/>
  <c r="R7980" i="1"/>
  <c r="V7979" i="1"/>
  <c r="U7979" i="1"/>
  <c r="T7979" i="1"/>
  <c r="S7979" i="1"/>
  <c r="R7979" i="1"/>
  <c r="V7978" i="1"/>
  <c r="U7978" i="1"/>
  <c r="T7978" i="1"/>
  <c r="S7978" i="1"/>
  <c r="R7978" i="1"/>
  <c r="V7977" i="1"/>
  <c r="U7977" i="1"/>
  <c r="T7977" i="1"/>
  <c r="S7977" i="1"/>
  <c r="R7977" i="1"/>
  <c r="V7976" i="1"/>
  <c r="U7976" i="1"/>
  <c r="T7976" i="1"/>
  <c r="S7976" i="1"/>
  <c r="R7976" i="1"/>
  <c r="V7975" i="1"/>
  <c r="U7975" i="1"/>
  <c r="T7975" i="1"/>
  <c r="S7975" i="1"/>
  <c r="R7975" i="1"/>
  <c r="V7974" i="1"/>
  <c r="U7974" i="1"/>
  <c r="T7974" i="1"/>
  <c r="S7974" i="1"/>
  <c r="R7974" i="1"/>
  <c r="V7973" i="1"/>
  <c r="U7973" i="1"/>
  <c r="T7973" i="1"/>
  <c r="S7973" i="1"/>
  <c r="R7973" i="1"/>
  <c r="V7972" i="1"/>
  <c r="U7972" i="1"/>
  <c r="T7972" i="1"/>
  <c r="S7972" i="1"/>
  <c r="R7972" i="1"/>
  <c r="V7971" i="1"/>
  <c r="U7971" i="1"/>
  <c r="T7971" i="1"/>
  <c r="S7971" i="1"/>
  <c r="R7971" i="1"/>
  <c r="V7970" i="1"/>
  <c r="U7970" i="1"/>
  <c r="T7970" i="1"/>
  <c r="S7970" i="1"/>
  <c r="R7970" i="1"/>
  <c r="V7969" i="1"/>
  <c r="U7969" i="1"/>
  <c r="T7969" i="1"/>
  <c r="S7969" i="1"/>
  <c r="R7969" i="1"/>
  <c r="V7968" i="1"/>
  <c r="U7968" i="1"/>
  <c r="T7968" i="1"/>
  <c r="S7968" i="1"/>
  <c r="R7968" i="1"/>
  <c r="V7967" i="1"/>
  <c r="U7967" i="1"/>
  <c r="T7967" i="1"/>
  <c r="S7967" i="1"/>
  <c r="R7967" i="1"/>
  <c r="V7966" i="1"/>
  <c r="U7966" i="1"/>
  <c r="T7966" i="1"/>
  <c r="S7966" i="1"/>
  <c r="R7966" i="1"/>
  <c r="V7965" i="1"/>
  <c r="U7965" i="1"/>
  <c r="T7965" i="1"/>
  <c r="S7965" i="1"/>
  <c r="R7965" i="1"/>
  <c r="V7964" i="1"/>
  <c r="U7964" i="1"/>
  <c r="T7964" i="1"/>
  <c r="S7964" i="1"/>
  <c r="R7964" i="1"/>
  <c r="V7963" i="1"/>
  <c r="U7963" i="1"/>
  <c r="T7963" i="1"/>
  <c r="S7963" i="1"/>
  <c r="R7963" i="1"/>
  <c r="V7962" i="1"/>
  <c r="U7962" i="1"/>
  <c r="T7962" i="1"/>
  <c r="S7962" i="1"/>
  <c r="R7962" i="1"/>
  <c r="V7961" i="1"/>
  <c r="U7961" i="1"/>
  <c r="T7961" i="1"/>
  <c r="S7961" i="1"/>
  <c r="R7961" i="1"/>
  <c r="V7960" i="1"/>
  <c r="U7960" i="1"/>
  <c r="T7960" i="1"/>
  <c r="S7960" i="1"/>
  <c r="R7960" i="1"/>
  <c r="V7959" i="1"/>
  <c r="U7959" i="1"/>
  <c r="T7959" i="1"/>
  <c r="S7959" i="1"/>
  <c r="R7959" i="1"/>
  <c r="V7958" i="1"/>
  <c r="U7958" i="1"/>
  <c r="T7958" i="1"/>
  <c r="S7958" i="1"/>
  <c r="R7958" i="1"/>
  <c r="V7957" i="1"/>
  <c r="U7957" i="1"/>
  <c r="T7957" i="1"/>
  <c r="S7957" i="1"/>
  <c r="R7957" i="1"/>
  <c r="V7956" i="1"/>
  <c r="U7956" i="1"/>
  <c r="T7956" i="1"/>
  <c r="S7956" i="1"/>
  <c r="R7956" i="1"/>
  <c r="V7955" i="1"/>
  <c r="U7955" i="1"/>
  <c r="T7955" i="1"/>
  <c r="S7955" i="1"/>
  <c r="R7955" i="1"/>
  <c r="V7954" i="1"/>
  <c r="U7954" i="1"/>
  <c r="T7954" i="1"/>
  <c r="S7954" i="1"/>
  <c r="R7954" i="1"/>
  <c r="V7953" i="1"/>
  <c r="U7953" i="1"/>
  <c r="T7953" i="1"/>
  <c r="S7953" i="1"/>
  <c r="R7953" i="1"/>
  <c r="V7952" i="1"/>
  <c r="U7952" i="1"/>
  <c r="T7952" i="1"/>
  <c r="S7952" i="1"/>
  <c r="R7952" i="1"/>
  <c r="V7951" i="1"/>
  <c r="U7951" i="1"/>
  <c r="T7951" i="1"/>
  <c r="S7951" i="1"/>
  <c r="R7951" i="1"/>
  <c r="V7950" i="1"/>
  <c r="U7950" i="1"/>
  <c r="T7950" i="1"/>
  <c r="S7950" i="1"/>
  <c r="R7950" i="1"/>
  <c r="V7949" i="1"/>
  <c r="U7949" i="1"/>
  <c r="T7949" i="1"/>
  <c r="S7949" i="1"/>
  <c r="R7949" i="1"/>
  <c r="V7948" i="1"/>
  <c r="U7948" i="1"/>
  <c r="T7948" i="1"/>
  <c r="S7948" i="1"/>
  <c r="R7948" i="1"/>
  <c r="V7947" i="1"/>
  <c r="U7947" i="1"/>
  <c r="T7947" i="1"/>
  <c r="S7947" i="1"/>
  <c r="R7947" i="1"/>
  <c r="V7946" i="1"/>
  <c r="U7946" i="1"/>
  <c r="T7946" i="1"/>
  <c r="S7946" i="1"/>
  <c r="R7946" i="1"/>
  <c r="V7945" i="1"/>
  <c r="U7945" i="1"/>
  <c r="T7945" i="1"/>
  <c r="S7945" i="1"/>
  <c r="R7945" i="1"/>
  <c r="V7944" i="1"/>
  <c r="U7944" i="1"/>
  <c r="T7944" i="1"/>
  <c r="S7944" i="1"/>
  <c r="R7944" i="1"/>
  <c r="V7943" i="1"/>
  <c r="U7943" i="1"/>
  <c r="T7943" i="1"/>
  <c r="S7943" i="1"/>
  <c r="R7943" i="1"/>
  <c r="V7942" i="1"/>
  <c r="U7942" i="1"/>
  <c r="T7942" i="1"/>
  <c r="S7942" i="1"/>
  <c r="R7942" i="1"/>
  <c r="V7941" i="1"/>
  <c r="U7941" i="1"/>
  <c r="T7941" i="1"/>
  <c r="S7941" i="1"/>
  <c r="R7941" i="1"/>
  <c r="V7940" i="1"/>
  <c r="U7940" i="1"/>
  <c r="T7940" i="1"/>
  <c r="S7940" i="1"/>
  <c r="R7940" i="1"/>
  <c r="V7939" i="1"/>
  <c r="U7939" i="1"/>
  <c r="T7939" i="1"/>
  <c r="S7939" i="1"/>
  <c r="R7939" i="1"/>
  <c r="V7938" i="1"/>
  <c r="U7938" i="1"/>
  <c r="T7938" i="1"/>
  <c r="S7938" i="1"/>
  <c r="R7938" i="1"/>
  <c r="V7937" i="1"/>
  <c r="U7937" i="1"/>
  <c r="T7937" i="1"/>
  <c r="S7937" i="1"/>
  <c r="R7937" i="1"/>
  <c r="V7936" i="1"/>
  <c r="U7936" i="1"/>
  <c r="T7936" i="1"/>
  <c r="S7936" i="1"/>
  <c r="R7936" i="1"/>
  <c r="V7935" i="1"/>
  <c r="U7935" i="1"/>
  <c r="T7935" i="1"/>
  <c r="S7935" i="1"/>
  <c r="R7935" i="1"/>
  <c r="V7934" i="1"/>
  <c r="U7934" i="1"/>
  <c r="T7934" i="1"/>
  <c r="S7934" i="1"/>
  <c r="R7934" i="1"/>
  <c r="V7933" i="1"/>
  <c r="U7933" i="1"/>
  <c r="T7933" i="1"/>
  <c r="S7933" i="1"/>
  <c r="R7933" i="1"/>
  <c r="V7932" i="1"/>
  <c r="U7932" i="1"/>
  <c r="T7932" i="1"/>
  <c r="S7932" i="1"/>
  <c r="R7932" i="1"/>
  <c r="V7931" i="1"/>
  <c r="U7931" i="1"/>
  <c r="T7931" i="1"/>
  <c r="S7931" i="1"/>
  <c r="R7931" i="1"/>
  <c r="V7930" i="1"/>
  <c r="U7930" i="1"/>
  <c r="T7930" i="1"/>
  <c r="S7930" i="1"/>
  <c r="R7930" i="1"/>
  <c r="V7929" i="1"/>
  <c r="U7929" i="1"/>
  <c r="T7929" i="1"/>
  <c r="S7929" i="1"/>
  <c r="R7929" i="1"/>
  <c r="V7928" i="1"/>
  <c r="U7928" i="1"/>
  <c r="T7928" i="1"/>
  <c r="S7928" i="1"/>
  <c r="R7928" i="1"/>
  <c r="V7927" i="1"/>
  <c r="U7927" i="1"/>
  <c r="T7927" i="1"/>
  <c r="S7927" i="1"/>
  <c r="R7927" i="1"/>
  <c r="V7926" i="1"/>
  <c r="U7926" i="1"/>
  <c r="T7926" i="1"/>
  <c r="S7926" i="1"/>
  <c r="R7926" i="1"/>
  <c r="V7925" i="1"/>
  <c r="U7925" i="1"/>
  <c r="T7925" i="1"/>
  <c r="S7925" i="1"/>
  <c r="R7925" i="1"/>
  <c r="V7924" i="1"/>
  <c r="U7924" i="1"/>
  <c r="T7924" i="1"/>
  <c r="S7924" i="1"/>
  <c r="R7924" i="1"/>
  <c r="V7923" i="1"/>
  <c r="U7923" i="1"/>
  <c r="T7923" i="1"/>
  <c r="S7923" i="1"/>
  <c r="R7923" i="1"/>
  <c r="V7922" i="1"/>
  <c r="U7922" i="1"/>
  <c r="T7922" i="1"/>
  <c r="S7922" i="1"/>
  <c r="R7922" i="1"/>
  <c r="V7921" i="1"/>
  <c r="U7921" i="1"/>
  <c r="T7921" i="1"/>
  <c r="S7921" i="1"/>
  <c r="R7921" i="1"/>
  <c r="V7920" i="1"/>
  <c r="U7920" i="1"/>
  <c r="T7920" i="1"/>
  <c r="S7920" i="1"/>
  <c r="R7920" i="1"/>
  <c r="V7919" i="1"/>
  <c r="U7919" i="1"/>
  <c r="T7919" i="1"/>
  <c r="S7919" i="1"/>
  <c r="R7919" i="1"/>
  <c r="V7918" i="1"/>
  <c r="U7918" i="1"/>
  <c r="T7918" i="1"/>
  <c r="S7918" i="1"/>
  <c r="R7918" i="1"/>
  <c r="V7917" i="1"/>
  <c r="U7917" i="1"/>
  <c r="T7917" i="1"/>
  <c r="S7917" i="1"/>
  <c r="R7917" i="1"/>
  <c r="V7916" i="1"/>
  <c r="U7916" i="1"/>
  <c r="T7916" i="1"/>
  <c r="S7916" i="1"/>
  <c r="R7916" i="1"/>
  <c r="V7915" i="1"/>
  <c r="U7915" i="1"/>
  <c r="T7915" i="1"/>
  <c r="S7915" i="1"/>
  <c r="R7915" i="1"/>
  <c r="V7914" i="1"/>
  <c r="U7914" i="1"/>
  <c r="T7914" i="1"/>
  <c r="S7914" i="1"/>
  <c r="R7914" i="1"/>
  <c r="V7913" i="1"/>
  <c r="U7913" i="1"/>
  <c r="T7913" i="1"/>
  <c r="S7913" i="1"/>
  <c r="R7913" i="1"/>
  <c r="V7912" i="1"/>
  <c r="U7912" i="1"/>
  <c r="T7912" i="1"/>
  <c r="S7912" i="1"/>
  <c r="R7912" i="1"/>
  <c r="V7911" i="1"/>
  <c r="U7911" i="1"/>
  <c r="T7911" i="1"/>
  <c r="S7911" i="1"/>
  <c r="R7911" i="1"/>
  <c r="V7910" i="1"/>
  <c r="U7910" i="1"/>
  <c r="T7910" i="1"/>
  <c r="S7910" i="1"/>
  <c r="R7910" i="1"/>
  <c r="V7909" i="1"/>
  <c r="U7909" i="1"/>
  <c r="T7909" i="1"/>
  <c r="S7909" i="1"/>
  <c r="R7909" i="1"/>
  <c r="V7908" i="1"/>
  <c r="U7908" i="1"/>
  <c r="T7908" i="1"/>
  <c r="S7908" i="1"/>
  <c r="R7908" i="1"/>
  <c r="V7907" i="1"/>
  <c r="U7907" i="1"/>
  <c r="T7907" i="1"/>
  <c r="S7907" i="1"/>
  <c r="R7907" i="1"/>
  <c r="V7906" i="1"/>
  <c r="U7906" i="1"/>
  <c r="T7906" i="1"/>
  <c r="S7906" i="1"/>
  <c r="R7906" i="1"/>
  <c r="V7905" i="1"/>
  <c r="U7905" i="1"/>
  <c r="T7905" i="1"/>
  <c r="S7905" i="1"/>
  <c r="R7905" i="1"/>
  <c r="V7904" i="1"/>
  <c r="U7904" i="1"/>
  <c r="T7904" i="1"/>
  <c r="S7904" i="1"/>
  <c r="R7904" i="1"/>
  <c r="V7903" i="1"/>
  <c r="U7903" i="1"/>
  <c r="T7903" i="1"/>
  <c r="S7903" i="1"/>
  <c r="R7903" i="1"/>
  <c r="V7902" i="1"/>
  <c r="U7902" i="1"/>
  <c r="T7902" i="1"/>
  <c r="S7902" i="1"/>
  <c r="R7902" i="1"/>
  <c r="V7901" i="1"/>
  <c r="U7901" i="1"/>
  <c r="T7901" i="1"/>
  <c r="S7901" i="1"/>
  <c r="R7901" i="1"/>
  <c r="V7900" i="1"/>
  <c r="U7900" i="1"/>
  <c r="T7900" i="1"/>
  <c r="S7900" i="1"/>
  <c r="R7900" i="1"/>
  <c r="V7899" i="1"/>
  <c r="U7899" i="1"/>
  <c r="T7899" i="1"/>
  <c r="S7899" i="1"/>
  <c r="R7899" i="1"/>
  <c r="V7898" i="1"/>
  <c r="U7898" i="1"/>
  <c r="T7898" i="1"/>
  <c r="S7898" i="1"/>
  <c r="R7898" i="1"/>
  <c r="V7897" i="1"/>
  <c r="U7897" i="1"/>
  <c r="T7897" i="1"/>
  <c r="S7897" i="1"/>
  <c r="R7897" i="1"/>
  <c r="V7896" i="1"/>
  <c r="U7896" i="1"/>
  <c r="T7896" i="1"/>
  <c r="S7896" i="1"/>
  <c r="R7896" i="1"/>
  <c r="V7895" i="1"/>
  <c r="U7895" i="1"/>
  <c r="T7895" i="1"/>
  <c r="S7895" i="1"/>
  <c r="R7895" i="1"/>
  <c r="V7894" i="1"/>
  <c r="U7894" i="1"/>
  <c r="T7894" i="1"/>
  <c r="S7894" i="1"/>
  <c r="R7894" i="1"/>
  <c r="V7893" i="1"/>
  <c r="U7893" i="1"/>
  <c r="T7893" i="1"/>
  <c r="S7893" i="1"/>
  <c r="R7893" i="1"/>
  <c r="V7892" i="1"/>
  <c r="U7892" i="1"/>
  <c r="T7892" i="1"/>
  <c r="S7892" i="1"/>
  <c r="R7892" i="1"/>
  <c r="V7891" i="1"/>
  <c r="U7891" i="1"/>
  <c r="T7891" i="1"/>
  <c r="S7891" i="1"/>
  <c r="R7891" i="1"/>
  <c r="V7890" i="1"/>
  <c r="U7890" i="1"/>
  <c r="T7890" i="1"/>
  <c r="S7890" i="1"/>
  <c r="R7890" i="1"/>
  <c r="V7889" i="1"/>
  <c r="U7889" i="1"/>
  <c r="T7889" i="1"/>
  <c r="S7889" i="1"/>
  <c r="R7889" i="1"/>
  <c r="V7888" i="1"/>
  <c r="U7888" i="1"/>
  <c r="T7888" i="1"/>
  <c r="S7888" i="1"/>
  <c r="R7888" i="1"/>
  <c r="V7887" i="1"/>
  <c r="U7887" i="1"/>
  <c r="T7887" i="1"/>
  <c r="S7887" i="1"/>
  <c r="R7887" i="1"/>
  <c r="V7886" i="1"/>
  <c r="U7886" i="1"/>
  <c r="T7886" i="1"/>
  <c r="S7886" i="1"/>
  <c r="R7886" i="1"/>
  <c r="V7885" i="1"/>
  <c r="U7885" i="1"/>
  <c r="T7885" i="1"/>
  <c r="S7885" i="1"/>
  <c r="R7885" i="1"/>
  <c r="V7884" i="1"/>
  <c r="U7884" i="1"/>
  <c r="T7884" i="1"/>
  <c r="S7884" i="1"/>
  <c r="R7884" i="1"/>
  <c r="V7883" i="1"/>
  <c r="U7883" i="1"/>
  <c r="T7883" i="1"/>
  <c r="S7883" i="1"/>
  <c r="R7883" i="1"/>
  <c r="V7882" i="1"/>
  <c r="U7882" i="1"/>
  <c r="T7882" i="1"/>
  <c r="S7882" i="1"/>
  <c r="R7882" i="1"/>
  <c r="V7881" i="1"/>
  <c r="U7881" i="1"/>
  <c r="T7881" i="1"/>
  <c r="S7881" i="1"/>
  <c r="R7881" i="1"/>
  <c r="V7880" i="1"/>
  <c r="U7880" i="1"/>
  <c r="T7880" i="1"/>
  <c r="S7880" i="1"/>
  <c r="R7880" i="1"/>
  <c r="V7879" i="1"/>
  <c r="U7879" i="1"/>
  <c r="T7879" i="1"/>
  <c r="S7879" i="1"/>
  <c r="R7879" i="1"/>
  <c r="V7878" i="1"/>
  <c r="U7878" i="1"/>
  <c r="T7878" i="1"/>
  <c r="S7878" i="1"/>
  <c r="R7878" i="1"/>
  <c r="V7877" i="1"/>
  <c r="U7877" i="1"/>
  <c r="T7877" i="1"/>
  <c r="S7877" i="1"/>
  <c r="R7877" i="1"/>
  <c r="V7876" i="1"/>
  <c r="U7876" i="1"/>
  <c r="T7876" i="1"/>
  <c r="S7876" i="1"/>
  <c r="R7876" i="1"/>
  <c r="V7875" i="1"/>
  <c r="U7875" i="1"/>
  <c r="T7875" i="1"/>
  <c r="S7875" i="1"/>
  <c r="R7875" i="1"/>
  <c r="V7874" i="1"/>
  <c r="U7874" i="1"/>
  <c r="T7874" i="1"/>
  <c r="S7874" i="1"/>
  <c r="R7874" i="1"/>
  <c r="V7873" i="1"/>
  <c r="U7873" i="1"/>
  <c r="T7873" i="1"/>
  <c r="S7873" i="1"/>
  <c r="R7873" i="1"/>
  <c r="V7872" i="1"/>
  <c r="U7872" i="1"/>
  <c r="T7872" i="1"/>
  <c r="S7872" i="1"/>
  <c r="R7872" i="1"/>
  <c r="V7871" i="1"/>
  <c r="U7871" i="1"/>
  <c r="T7871" i="1"/>
  <c r="S7871" i="1"/>
  <c r="R7871" i="1"/>
  <c r="V7870" i="1"/>
  <c r="U7870" i="1"/>
  <c r="T7870" i="1"/>
  <c r="S7870" i="1"/>
  <c r="R7870" i="1"/>
  <c r="V7869" i="1"/>
  <c r="U7869" i="1"/>
  <c r="T7869" i="1"/>
  <c r="S7869" i="1"/>
  <c r="R7869" i="1"/>
  <c r="V7868" i="1"/>
  <c r="U7868" i="1"/>
  <c r="T7868" i="1"/>
  <c r="S7868" i="1"/>
  <c r="R7868" i="1"/>
  <c r="V7867" i="1"/>
  <c r="U7867" i="1"/>
  <c r="T7867" i="1"/>
  <c r="S7867" i="1"/>
  <c r="R7867" i="1"/>
  <c r="V7866" i="1"/>
  <c r="U7866" i="1"/>
  <c r="T7866" i="1"/>
  <c r="S7866" i="1"/>
  <c r="R7866" i="1"/>
  <c r="V7865" i="1"/>
  <c r="U7865" i="1"/>
  <c r="T7865" i="1"/>
  <c r="S7865" i="1"/>
  <c r="R7865" i="1"/>
  <c r="V7864" i="1"/>
  <c r="U7864" i="1"/>
  <c r="T7864" i="1"/>
  <c r="S7864" i="1"/>
  <c r="R7864" i="1"/>
  <c r="V7863" i="1"/>
  <c r="U7863" i="1"/>
  <c r="T7863" i="1"/>
  <c r="S7863" i="1"/>
  <c r="R7863" i="1"/>
  <c r="V7862" i="1"/>
  <c r="U7862" i="1"/>
  <c r="T7862" i="1"/>
  <c r="S7862" i="1"/>
  <c r="R7862" i="1"/>
  <c r="V7861" i="1"/>
  <c r="U7861" i="1"/>
  <c r="T7861" i="1"/>
  <c r="S7861" i="1"/>
  <c r="R7861" i="1"/>
  <c r="V7860" i="1"/>
  <c r="U7860" i="1"/>
  <c r="T7860" i="1"/>
  <c r="S7860" i="1"/>
  <c r="R7860" i="1"/>
  <c r="V7859" i="1"/>
  <c r="U7859" i="1"/>
  <c r="T7859" i="1"/>
  <c r="S7859" i="1"/>
  <c r="R7859" i="1"/>
  <c r="V7858" i="1"/>
  <c r="U7858" i="1"/>
  <c r="T7858" i="1"/>
  <c r="S7858" i="1"/>
  <c r="R7858" i="1"/>
  <c r="V7857" i="1"/>
  <c r="U7857" i="1"/>
  <c r="T7857" i="1"/>
  <c r="S7857" i="1"/>
  <c r="R7857" i="1"/>
  <c r="V7856" i="1"/>
  <c r="U7856" i="1"/>
  <c r="T7856" i="1"/>
  <c r="S7856" i="1"/>
  <c r="R7856" i="1"/>
  <c r="V7855" i="1"/>
  <c r="U7855" i="1"/>
  <c r="T7855" i="1"/>
  <c r="S7855" i="1"/>
  <c r="R7855" i="1"/>
  <c r="V7854" i="1"/>
  <c r="U7854" i="1"/>
  <c r="T7854" i="1"/>
  <c r="S7854" i="1"/>
  <c r="R7854" i="1"/>
  <c r="V7853" i="1"/>
  <c r="U7853" i="1"/>
  <c r="T7853" i="1"/>
  <c r="S7853" i="1"/>
  <c r="R7853" i="1"/>
  <c r="V7852" i="1"/>
  <c r="U7852" i="1"/>
  <c r="T7852" i="1"/>
  <c r="S7852" i="1"/>
  <c r="R7852" i="1"/>
  <c r="V7851" i="1"/>
  <c r="U7851" i="1"/>
  <c r="T7851" i="1"/>
  <c r="S7851" i="1"/>
  <c r="R7851" i="1"/>
  <c r="V7850" i="1"/>
  <c r="U7850" i="1"/>
  <c r="T7850" i="1"/>
  <c r="S7850" i="1"/>
  <c r="R7850" i="1"/>
  <c r="V7849" i="1"/>
  <c r="U7849" i="1"/>
  <c r="T7849" i="1"/>
  <c r="S7849" i="1"/>
  <c r="R7849" i="1"/>
  <c r="V7848" i="1"/>
  <c r="U7848" i="1"/>
  <c r="T7848" i="1"/>
  <c r="S7848" i="1"/>
  <c r="R7848" i="1"/>
  <c r="V7847" i="1"/>
  <c r="U7847" i="1"/>
  <c r="T7847" i="1"/>
  <c r="S7847" i="1"/>
  <c r="R7847" i="1"/>
  <c r="V7846" i="1"/>
  <c r="U7846" i="1"/>
  <c r="T7846" i="1"/>
  <c r="S7846" i="1"/>
  <c r="R7846" i="1"/>
  <c r="V7845" i="1"/>
  <c r="U7845" i="1"/>
  <c r="T7845" i="1"/>
  <c r="S7845" i="1"/>
  <c r="R7845" i="1"/>
  <c r="V7844" i="1"/>
  <c r="U7844" i="1"/>
  <c r="T7844" i="1"/>
  <c r="S7844" i="1"/>
  <c r="R7844" i="1"/>
  <c r="V7843" i="1"/>
  <c r="U7843" i="1"/>
  <c r="T7843" i="1"/>
  <c r="S7843" i="1"/>
  <c r="R7843" i="1"/>
  <c r="V7842" i="1"/>
  <c r="U7842" i="1"/>
  <c r="T7842" i="1"/>
  <c r="S7842" i="1"/>
  <c r="R7842" i="1"/>
  <c r="V7841" i="1"/>
  <c r="U7841" i="1"/>
  <c r="T7841" i="1"/>
  <c r="S7841" i="1"/>
  <c r="R7841" i="1"/>
  <c r="V7840" i="1"/>
  <c r="U7840" i="1"/>
  <c r="T7840" i="1"/>
  <c r="S7840" i="1"/>
  <c r="R7840" i="1"/>
  <c r="V7839" i="1"/>
  <c r="U7839" i="1"/>
  <c r="T7839" i="1"/>
  <c r="S7839" i="1"/>
  <c r="R7839" i="1"/>
  <c r="V7838" i="1"/>
  <c r="U7838" i="1"/>
  <c r="T7838" i="1"/>
  <c r="S7838" i="1"/>
  <c r="R7838" i="1"/>
  <c r="V7837" i="1"/>
  <c r="U7837" i="1"/>
  <c r="T7837" i="1"/>
  <c r="S7837" i="1"/>
  <c r="R7837" i="1"/>
  <c r="V7836" i="1"/>
  <c r="U7836" i="1"/>
  <c r="T7836" i="1"/>
  <c r="S7836" i="1"/>
  <c r="R7836" i="1"/>
  <c r="V7835" i="1"/>
  <c r="U7835" i="1"/>
  <c r="T7835" i="1"/>
  <c r="S7835" i="1"/>
  <c r="R7835" i="1"/>
  <c r="V7834" i="1"/>
  <c r="U7834" i="1"/>
  <c r="T7834" i="1"/>
  <c r="S7834" i="1"/>
  <c r="R7834" i="1"/>
  <c r="V7833" i="1"/>
  <c r="U7833" i="1"/>
  <c r="T7833" i="1"/>
  <c r="S7833" i="1"/>
  <c r="R7833" i="1"/>
  <c r="V7832" i="1"/>
  <c r="U7832" i="1"/>
  <c r="T7832" i="1"/>
  <c r="S7832" i="1"/>
  <c r="R7832" i="1"/>
  <c r="V7831" i="1"/>
  <c r="U7831" i="1"/>
  <c r="T7831" i="1"/>
  <c r="S7831" i="1"/>
  <c r="R7831" i="1"/>
  <c r="V7830" i="1"/>
  <c r="U7830" i="1"/>
  <c r="T7830" i="1"/>
  <c r="S7830" i="1"/>
  <c r="R7830" i="1"/>
  <c r="V7829" i="1"/>
  <c r="U7829" i="1"/>
  <c r="T7829" i="1"/>
  <c r="S7829" i="1"/>
  <c r="R7829" i="1"/>
  <c r="V7828" i="1"/>
  <c r="U7828" i="1"/>
  <c r="T7828" i="1"/>
  <c r="S7828" i="1"/>
  <c r="R7828" i="1"/>
  <c r="V7827" i="1"/>
  <c r="U7827" i="1"/>
  <c r="T7827" i="1"/>
  <c r="S7827" i="1"/>
  <c r="R7827" i="1"/>
  <c r="V7826" i="1"/>
  <c r="U7826" i="1"/>
  <c r="T7826" i="1"/>
  <c r="S7826" i="1"/>
  <c r="R7826" i="1"/>
  <c r="V7825" i="1"/>
  <c r="U7825" i="1"/>
  <c r="T7825" i="1"/>
  <c r="S7825" i="1"/>
  <c r="R7825" i="1"/>
  <c r="V7824" i="1"/>
  <c r="U7824" i="1"/>
  <c r="T7824" i="1"/>
  <c r="S7824" i="1"/>
  <c r="R7824" i="1"/>
  <c r="V7823" i="1"/>
  <c r="U7823" i="1"/>
  <c r="T7823" i="1"/>
  <c r="S7823" i="1"/>
  <c r="R7823" i="1"/>
  <c r="V7822" i="1"/>
  <c r="U7822" i="1"/>
  <c r="T7822" i="1"/>
  <c r="S7822" i="1"/>
  <c r="R7822" i="1"/>
  <c r="V7821" i="1"/>
  <c r="U7821" i="1"/>
  <c r="T7821" i="1"/>
  <c r="S7821" i="1"/>
  <c r="R7821" i="1"/>
  <c r="V7820" i="1"/>
  <c r="U7820" i="1"/>
  <c r="T7820" i="1"/>
  <c r="S7820" i="1"/>
  <c r="R7820" i="1"/>
  <c r="V7819" i="1"/>
  <c r="U7819" i="1"/>
  <c r="T7819" i="1"/>
  <c r="S7819" i="1"/>
  <c r="R7819" i="1"/>
  <c r="V7818" i="1"/>
  <c r="U7818" i="1"/>
  <c r="T7818" i="1"/>
  <c r="S7818" i="1"/>
  <c r="R7818" i="1"/>
  <c r="V7817" i="1"/>
  <c r="U7817" i="1"/>
  <c r="T7817" i="1"/>
  <c r="S7817" i="1"/>
  <c r="R7817" i="1"/>
  <c r="V7816" i="1"/>
  <c r="U7816" i="1"/>
  <c r="T7816" i="1"/>
  <c r="S7816" i="1"/>
  <c r="R7816" i="1"/>
  <c r="V7815" i="1"/>
  <c r="U7815" i="1"/>
  <c r="T7815" i="1"/>
  <c r="S7815" i="1"/>
  <c r="R7815" i="1"/>
  <c r="V7814" i="1"/>
  <c r="U7814" i="1"/>
  <c r="T7814" i="1"/>
  <c r="S7814" i="1"/>
  <c r="R7814" i="1"/>
  <c r="V7813" i="1"/>
  <c r="U7813" i="1"/>
  <c r="T7813" i="1"/>
  <c r="S7813" i="1"/>
  <c r="R7813" i="1"/>
  <c r="V7812" i="1"/>
  <c r="U7812" i="1"/>
  <c r="T7812" i="1"/>
  <c r="S7812" i="1"/>
  <c r="R7812" i="1"/>
  <c r="V7811" i="1"/>
  <c r="U7811" i="1"/>
  <c r="T7811" i="1"/>
  <c r="S7811" i="1"/>
  <c r="R7811" i="1"/>
  <c r="V7810" i="1"/>
  <c r="U7810" i="1"/>
  <c r="T7810" i="1"/>
  <c r="S7810" i="1"/>
  <c r="R7810" i="1"/>
  <c r="V7809" i="1"/>
  <c r="U7809" i="1"/>
  <c r="T7809" i="1"/>
  <c r="S7809" i="1"/>
  <c r="R7809" i="1"/>
  <c r="V7808" i="1"/>
  <c r="U7808" i="1"/>
  <c r="T7808" i="1"/>
  <c r="S7808" i="1"/>
  <c r="R7808" i="1"/>
  <c r="V7807" i="1"/>
  <c r="U7807" i="1"/>
  <c r="T7807" i="1"/>
  <c r="S7807" i="1"/>
  <c r="R7807" i="1"/>
  <c r="V7806" i="1"/>
  <c r="U7806" i="1"/>
  <c r="T7806" i="1"/>
  <c r="S7806" i="1"/>
  <c r="R7806" i="1"/>
  <c r="V7805" i="1"/>
  <c r="U7805" i="1"/>
  <c r="T7805" i="1"/>
  <c r="S7805" i="1"/>
  <c r="R7805" i="1"/>
  <c r="V7804" i="1"/>
  <c r="U7804" i="1"/>
  <c r="T7804" i="1"/>
  <c r="S7804" i="1"/>
  <c r="R7804" i="1"/>
  <c r="V7803" i="1"/>
  <c r="U7803" i="1"/>
  <c r="T7803" i="1"/>
  <c r="S7803" i="1"/>
  <c r="R7803" i="1"/>
  <c r="V7802" i="1"/>
  <c r="U7802" i="1"/>
  <c r="T7802" i="1"/>
  <c r="S7802" i="1"/>
  <c r="R7802" i="1"/>
  <c r="V7801" i="1"/>
  <c r="U7801" i="1"/>
  <c r="T7801" i="1"/>
  <c r="S7801" i="1"/>
  <c r="R7801" i="1"/>
  <c r="V7800" i="1"/>
  <c r="U7800" i="1"/>
  <c r="T7800" i="1"/>
  <c r="S7800" i="1"/>
  <c r="R7800" i="1"/>
  <c r="V7799" i="1"/>
  <c r="U7799" i="1"/>
  <c r="T7799" i="1"/>
  <c r="S7799" i="1"/>
  <c r="R7799" i="1"/>
  <c r="V7798" i="1"/>
  <c r="U7798" i="1"/>
  <c r="T7798" i="1"/>
  <c r="S7798" i="1"/>
  <c r="R7798" i="1"/>
  <c r="V7797" i="1"/>
  <c r="U7797" i="1"/>
  <c r="T7797" i="1"/>
  <c r="S7797" i="1"/>
  <c r="R7797" i="1"/>
  <c r="V7796" i="1"/>
  <c r="U7796" i="1"/>
  <c r="T7796" i="1"/>
  <c r="S7796" i="1"/>
  <c r="R7796" i="1"/>
  <c r="V7795" i="1"/>
  <c r="U7795" i="1"/>
  <c r="T7795" i="1"/>
  <c r="S7795" i="1"/>
  <c r="R7795" i="1"/>
  <c r="V7794" i="1"/>
  <c r="U7794" i="1"/>
  <c r="T7794" i="1"/>
  <c r="S7794" i="1"/>
  <c r="R7794" i="1"/>
  <c r="V7793" i="1"/>
  <c r="U7793" i="1"/>
  <c r="T7793" i="1"/>
  <c r="S7793" i="1"/>
  <c r="R7793" i="1"/>
  <c r="V7792" i="1"/>
  <c r="U7792" i="1"/>
  <c r="T7792" i="1"/>
  <c r="S7792" i="1"/>
  <c r="R7792" i="1"/>
  <c r="V7791" i="1"/>
  <c r="U7791" i="1"/>
  <c r="T7791" i="1"/>
  <c r="S7791" i="1"/>
  <c r="R7791" i="1"/>
  <c r="V7790" i="1"/>
  <c r="U7790" i="1"/>
  <c r="T7790" i="1"/>
  <c r="S7790" i="1"/>
  <c r="R7790" i="1"/>
  <c r="V7789" i="1"/>
  <c r="U7789" i="1"/>
  <c r="T7789" i="1"/>
  <c r="S7789" i="1"/>
  <c r="R7789" i="1"/>
  <c r="V7788" i="1"/>
  <c r="U7788" i="1"/>
  <c r="T7788" i="1"/>
  <c r="S7788" i="1"/>
  <c r="R7788" i="1"/>
  <c r="V7787" i="1"/>
  <c r="U7787" i="1"/>
  <c r="T7787" i="1"/>
  <c r="S7787" i="1"/>
  <c r="R7787" i="1"/>
  <c r="V7786" i="1"/>
  <c r="U7786" i="1"/>
  <c r="T7786" i="1"/>
  <c r="S7786" i="1"/>
  <c r="R7786" i="1"/>
  <c r="V7785" i="1"/>
  <c r="U7785" i="1"/>
  <c r="T7785" i="1"/>
  <c r="S7785" i="1"/>
  <c r="R7785" i="1"/>
  <c r="V7784" i="1"/>
  <c r="U7784" i="1"/>
  <c r="T7784" i="1"/>
  <c r="S7784" i="1"/>
  <c r="R7784" i="1"/>
  <c r="V7783" i="1"/>
  <c r="U7783" i="1"/>
  <c r="T7783" i="1"/>
  <c r="S7783" i="1"/>
  <c r="R7783" i="1"/>
  <c r="V7782" i="1"/>
  <c r="U7782" i="1"/>
  <c r="T7782" i="1"/>
  <c r="S7782" i="1"/>
  <c r="R7782" i="1"/>
  <c r="V7781" i="1"/>
  <c r="U7781" i="1"/>
  <c r="T7781" i="1"/>
  <c r="S7781" i="1"/>
  <c r="R7781" i="1"/>
  <c r="V7780" i="1"/>
  <c r="U7780" i="1"/>
  <c r="T7780" i="1"/>
  <c r="S7780" i="1"/>
  <c r="R7780" i="1"/>
  <c r="V7779" i="1"/>
  <c r="U7779" i="1"/>
  <c r="T7779" i="1"/>
  <c r="S7779" i="1"/>
  <c r="R7779" i="1"/>
  <c r="V7778" i="1"/>
  <c r="U7778" i="1"/>
  <c r="T7778" i="1"/>
  <c r="S7778" i="1"/>
  <c r="R7778" i="1"/>
  <c r="V7777" i="1"/>
  <c r="U7777" i="1"/>
  <c r="T7777" i="1"/>
  <c r="S7777" i="1"/>
  <c r="R7777" i="1"/>
  <c r="V7776" i="1"/>
  <c r="U7776" i="1"/>
  <c r="T7776" i="1"/>
  <c r="S7776" i="1"/>
  <c r="R7776" i="1"/>
  <c r="V7775" i="1"/>
  <c r="U7775" i="1"/>
  <c r="T7775" i="1"/>
  <c r="S7775" i="1"/>
  <c r="R7775" i="1"/>
  <c r="V7774" i="1"/>
  <c r="U7774" i="1"/>
  <c r="T7774" i="1"/>
  <c r="S7774" i="1"/>
  <c r="R7774" i="1"/>
  <c r="V7773" i="1"/>
  <c r="U7773" i="1"/>
  <c r="T7773" i="1"/>
  <c r="S7773" i="1"/>
  <c r="R7773" i="1"/>
  <c r="V7772" i="1"/>
  <c r="U7772" i="1"/>
  <c r="T7772" i="1"/>
  <c r="S7772" i="1"/>
  <c r="R7772" i="1"/>
  <c r="V7771" i="1"/>
  <c r="U7771" i="1"/>
  <c r="T7771" i="1"/>
  <c r="S7771" i="1"/>
  <c r="R7771" i="1"/>
  <c r="V7770" i="1"/>
  <c r="U7770" i="1"/>
  <c r="T7770" i="1"/>
  <c r="S7770" i="1"/>
  <c r="R7770" i="1"/>
  <c r="V7769" i="1"/>
  <c r="U7769" i="1"/>
  <c r="T7769" i="1"/>
  <c r="S7769" i="1"/>
  <c r="R7769" i="1"/>
  <c r="V7768" i="1"/>
  <c r="U7768" i="1"/>
  <c r="T7768" i="1"/>
  <c r="S7768" i="1"/>
  <c r="R7768" i="1"/>
  <c r="V7767" i="1"/>
  <c r="U7767" i="1"/>
  <c r="T7767" i="1"/>
  <c r="S7767" i="1"/>
  <c r="R7767" i="1"/>
  <c r="V7766" i="1"/>
  <c r="U7766" i="1"/>
  <c r="T7766" i="1"/>
  <c r="S7766" i="1"/>
  <c r="R7766" i="1"/>
  <c r="V7765" i="1"/>
  <c r="U7765" i="1"/>
  <c r="T7765" i="1"/>
  <c r="S7765" i="1"/>
  <c r="R7765" i="1"/>
  <c r="V7764" i="1"/>
  <c r="U7764" i="1"/>
  <c r="T7764" i="1"/>
  <c r="S7764" i="1"/>
  <c r="R7764" i="1"/>
  <c r="V7763" i="1"/>
  <c r="U7763" i="1"/>
  <c r="T7763" i="1"/>
  <c r="S7763" i="1"/>
  <c r="R7763" i="1"/>
  <c r="V7762" i="1"/>
  <c r="U7762" i="1"/>
  <c r="T7762" i="1"/>
  <c r="S7762" i="1"/>
  <c r="R7762" i="1"/>
  <c r="V7761" i="1"/>
  <c r="U7761" i="1"/>
  <c r="T7761" i="1"/>
  <c r="S7761" i="1"/>
  <c r="R7761" i="1"/>
  <c r="V7760" i="1"/>
  <c r="U7760" i="1"/>
  <c r="T7760" i="1"/>
  <c r="S7760" i="1"/>
  <c r="R7760" i="1"/>
  <c r="V7759" i="1"/>
  <c r="U7759" i="1"/>
  <c r="T7759" i="1"/>
  <c r="S7759" i="1"/>
  <c r="R7759" i="1"/>
  <c r="V7758" i="1"/>
  <c r="U7758" i="1"/>
  <c r="T7758" i="1"/>
  <c r="S7758" i="1"/>
  <c r="R7758" i="1"/>
  <c r="V7757" i="1"/>
  <c r="U7757" i="1"/>
  <c r="T7757" i="1"/>
  <c r="S7757" i="1"/>
  <c r="R7757" i="1"/>
  <c r="V7756" i="1"/>
  <c r="U7756" i="1"/>
  <c r="T7756" i="1"/>
  <c r="S7756" i="1"/>
  <c r="R7756" i="1"/>
  <c r="V7755" i="1"/>
  <c r="U7755" i="1"/>
  <c r="T7755" i="1"/>
  <c r="S7755" i="1"/>
  <c r="R7755" i="1"/>
  <c r="V7754" i="1"/>
  <c r="U7754" i="1"/>
  <c r="T7754" i="1"/>
  <c r="S7754" i="1"/>
  <c r="R7754" i="1"/>
  <c r="V7753" i="1"/>
  <c r="U7753" i="1"/>
  <c r="T7753" i="1"/>
  <c r="S7753" i="1"/>
  <c r="R7753" i="1"/>
  <c r="V7752" i="1"/>
  <c r="U7752" i="1"/>
  <c r="T7752" i="1"/>
  <c r="S7752" i="1"/>
  <c r="R7752" i="1"/>
  <c r="V7751" i="1"/>
  <c r="U7751" i="1"/>
  <c r="T7751" i="1"/>
  <c r="S7751" i="1"/>
  <c r="R7751" i="1"/>
  <c r="V7750" i="1"/>
  <c r="U7750" i="1"/>
  <c r="T7750" i="1"/>
  <c r="S7750" i="1"/>
  <c r="R7750" i="1"/>
  <c r="V7749" i="1"/>
  <c r="U7749" i="1"/>
  <c r="T7749" i="1"/>
  <c r="S7749" i="1"/>
  <c r="R7749" i="1"/>
  <c r="V7748" i="1"/>
  <c r="U7748" i="1"/>
  <c r="T7748" i="1"/>
  <c r="S7748" i="1"/>
  <c r="R7748" i="1"/>
  <c r="V7747" i="1"/>
  <c r="U7747" i="1"/>
  <c r="T7747" i="1"/>
  <c r="S7747" i="1"/>
  <c r="R7747" i="1"/>
  <c r="V7746" i="1"/>
  <c r="U7746" i="1"/>
  <c r="T7746" i="1"/>
  <c r="S7746" i="1"/>
  <c r="R7746" i="1"/>
  <c r="V7745" i="1"/>
  <c r="U7745" i="1"/>
  <c r="T7745" i="1"/>
  <c r="S7745" i="1"/>
  <c r="R7745" i="1"/>
  <c r="V7744" i="1"/>
  <c r="U7744" i="1"/>
  <c r="T7744" i="1"/>
  <c r="S7744" i="1"/>
  <c r="R7744" i="1"/>
  <c r="V7743" i="1"/>
  <c r="U7743" i="1"/>
  <c r="T7743" i="1"/>
  <c r="S7743" i="1"/>
  <c r="R7743" i="1"/>
  <c r="V7742" i="1"/>
  <c r="U7742" i="1"/>
  <c r="T7742" i="1"/>
  <c r="S7742" i="1"/>
  <c r="R7742" i="1"/>
  <c r="V7741" i="1"/>
  <c r="U7741" i="1"/>
  <c r="T7741" i="1"/>
  <c r="S7741" i="1"/>
  <c r="R7741" i="1"/>
  <c r="V7740" i="1"/>
  <c r="U7740" i="1"/>
  <c r="T7740" i="1"/>
  <c r="S7740" i="1"/>
  <c r="R7740" i="1"/>
  <c r="V7739" i="1"/>
  <c r="U7739" i="1"/>
  <c r="T7739" i="1"/>
  <c r="S7739" i="1"/>
  <c r="R7739" i="1"/>
  <c r="V7738" i="1"/>
  <c r="U7738" i="1"/>
  <c r="T7738" i="1"/>
  <c r="S7738" i="1"/>
  <c r="R7738" i="1"/>
  <c r="V7737" i="1"/>
  <c r="U7737" i="1"/>
  <c r="T7737" i="1"/>
  <c r="S7737" i="1"/>
  <c r="R7737" i="1"/>
  <c r="V7736" i="1"/>
  <c r="U7736" i="1"/>
  <c r="T7736" i="1"/>
  <c r="S7736" i="1"/>
  <c r="R7736" i="1"/>
  <c r="V7735" i="1"/>
  <c r="U7735" i="1"/>
  <c r="T7735" i="1"/>
  <c r="S7735" i="1"/>
  <c r="R7735" i="1"/>
  <c r="V7734" i="1"/>
  <c r="U7734" i="1"/>
  <c r="T7734" i="1"/>
  <c r="S7734" i="1"/>
  <c r="R7734" i="1"/>
  <c r="V7733" i="1"/>
  <c r="U7733" i="1"/>
  <c r="T7733" i="1"/>
  <c r="S7733" i="1"/>
  <c r="R7733" i="1"/>
  <c r="V7732" i="1"/>
  <c r="U7732" i="1"/>
  <c r="T7732" i="1"/>
  <c r="S7732" i="1"/>
  <c r="R7732" i="1"/>
  <c r="V7731" i="1"/>
  <c r="U7731" i="1"/>
  <c r="T7731" i="1"/>
  <c r="S7731" i="1"/>
  <c r="R7731" i="1"/>
  <c r="V7730" i="1"/>
  <c r="U7730" i="1"/>
  <c r="T7730" i="1"/>
  <c r="S7730" i="1"/>
  <c r="R7730" i="1"/>
  <c r="V7729" i="1"/>
  <c r="U7729" i="1"/>
  <c r="T7729" i="1"/>
  <c r="S7729" i="1"/>
  <c r="R7729" i="1"/>
  <c r="V7728" i="1"/>
  <c r="U7728" i="1"/>
  <c r="T7728" i="1"/>
  <c r="S7728" i="1"/>
  <c r="R7728" i="1"/>
  <c r="V7727" i="1"/>
  <c r="U7727" i="1"/>
  <c r="T7727" i="1"/>
  <c r="S7727" i="1"/>
  <c r="R7727" i="1"/>
  <c r="V7726" i="1"/>
  <c r="U7726" i="1"/>
  <c r="T7726" i="1"/>
  <c r="S7726" i="1"/>
  <c r="R7726" i="1"/>
  <c r="V7725" i="1"/>
  <c r="U7725" i="1"/>
  <c r="T7725" i="1"/>
  <c r="S7725" i="1"/>
  <c r="R7725" i="1"/>
  <c r="V7724" i="1"/>
  <c r="U7724" i="1"/>
  <c r="T7724" i="1"/>
  <c r="S7724" i="1"/>
  <c r="R7724" i="1"/>
  <c r="V7723" i="1"/>
  <c r="U7723" i="1"/>
  <c r="T7723" i="1"/>
  <c r="S7723" i="1"/>
  <c r="R7723" i="1"/>
  <c r="V7722" i="1"/>
  <c r="U7722" i="1"/>
  <c r="T7722" i="1"/>
  <c r="S7722" i="1"/>
  <c r="R7722" i="1"/>
  <c r="V7721" i="1"/>
  <c r="U7721" i="1"/>
  <c r="T7721" i="1"/>
  <c r="S7721" i="1"/>
  <c r="R7721" i="1"/>
  <c r="V7720" i="1"/>
  <c r="U7720" i="1"/>
  <c r="T7720" i="1"/>
  <c r="S7720" i="1"/>
  <c r="R7720" i="1"/>
  <c r="V7719" i="1"/>
  <c r="U7719" i="1"/>
  <c r="T7719" i="1"/>
  <c r="S7719" i="1"/>
  <c r="R7719" i="1"/>
  <c r="V7718" i="1"/>
  <c r="U7718" i="1"/>
  <c r="T7718" i="1"/>
  <c r="S7718" i="1"/>
  <c r="R7718" i="1"/>
  <c r="V7717" i="1"/>
  <c r="U7717" i="1"/>
  <c r="T7717" i="1"/>
  <c r="S7717" i="1"/>
  <c r="R7717" i="1"/>
  <c r="V7716" i="1"/>
  <c r="U7716" i="1"/>
  <c r="T7716" i="1"/>
  <c r="S7716" i="1"/>
  <c r="R7716" i="1"/>
  <c r="V7715" i="1"/>
  <c r="U7715" i="1"/>
  <c r="T7715" i="1"/>
  <c r="S7715" i="1"/>
  <c r="R7715" i="1"/>
  <c r="V7714" i="1"/>
  <c r="U7714" i="1"/>
  <c r="T7714" i="1"/>
  <c r="S7714" i="1"/>
  <c r="R7714" i="1"/>
  <c r="V7713" i="1"/>
  <c r="U7713" i="1"/>
  <c r="T7713" i="1"/>
  <c r="S7713" i="1"/>
  <c r="R7713" i="1"/>
  <c r="V7712" i="1"/>
  <c r="U7712" i="1"/>
  <c r="T7712" i="1"/>
  <c r="S7712" i="1"/>
  <c r="R7712" i="1"/>
  <c r="V7711" i="1"/>
  <c r="U7711" i="1"/>
  <c r="T7711" i="1"/>
  <c r="S7711" i="1"/>
  <c r="R7711" i="1"/>
  <c r="V7710" i="1"/>
  <c r="U7710" i="1"/>
  <c r="T7710" i="1"/>
  <c r="S7710" i="1"/>
  <c r="R7710" i="1"/>
  <c r="V7709" i="1"/>
  <c r="U7709" i="1"/>
  <c r="T7709" i="1"/>
  <c r="S7709" i="1"/>
  <c r="R7709" i="1"/>
  <c r="V7708" i="1"/>
  <c r="U7708" i="1"/>
  <c r="T7708" i="1"/>
  <c r="S7708" i="1"/>
  <c r="R7708" i="1"/>
  <c r="V7707" i="1"/>
  <c r="U7707" i="1"/>
  <c r="T7707" i="1"/>
  <c r="S7707" i="1"/>
  <c r="R7707" i="1"/>
  <c r="V7706" i="1"/>
  <c r="U7706" i="1"/>
  <c r="T7706" i="1"/>
  <c r="S7706" i="1"/>
  <c r="R7706" i="1"/>
  <c r="V7705" i="1"/>
  <c r="U7705" i="1"/>
  <c r="T7705" i="1"/>
  <c r="S7705" i="1"/>
  <c r="R7705" i="1"/>
  <c r="V7704" i="1"/>
  <c r="U7704" i="1"/>
  <c r="T7704" i="1"/>
  <c r="S7704" i="1"/>
  <c r="R7704" i="1"/>
  <c r="V7703" i="1"/>
  <c r="U7703" i="1"/>
  <c r="T7703" i="1"/>
  <c r="S7703" i="1"/>
  <c r="R7703" i="1"/>
  <c r="V7702" i="1"/>
  <c r="U7702" i="1"/>
  <c r="T7702" i="1"/>
  <c r="S7702" i="1"/>
  <c r="R7702" i="1"/>
  <c r="V7701" i="1"/>
  <c r="U7701" i="1"/>
  <c r="T7701" i="1"/>
  <c r="S7701" i="1"/>
  <c r="R7701" i="1"/>
  <c r="V7700" i="1"/>
  <c r="U7700" i="1"/>
  <c r="T7700" i="1"/>
  <c r="S7700" i="1"/>
  <c r="R7700" i="1"/>
  <c r="V7699" i="1"/>
  <c r="U7699" i="1"/>
  <c r="T7699" i="1"/>
  <c r="S7699" i="1"/>
  <c r="R7699" i="1"/>
  <c r="V7698" i="1"/>
  <c r="U7698" i="1"/>
  <c r="T7698" i="1"/>
  <c r="S7698" i="1"/>
  <c r="R7698" i="1"/>
  <c r="V7697" i="1"/>
  <c r="U7697" i="1"/>
  <c r="T7697" i="1"/>
  <c r="S7697" i="1"/>
  <c r="R7697" i="1"/>
  <c r="V7696" i="1"/>
  <c r="U7696" i="1"/>
  <c r="T7696" i="1"/>
  <c r="S7696" i="1"/>
  <c r="R7696" i="1"/>
  <c r="V7695" i="1"/>
  <c r="U7695" i="1"/>
  <c r="T7695" i="1"/>
  <c r="S7695" i="1"/>
  <c r="R7695" i="1"/>
  <c r="V7694" i="1"/>
  <c r="U7694" i="1"/>
  <c r="T7694" i="1"/>
  <c r="S7694" i="1"/>
  <c r="R7694" i="1"/>
  <c r="V7693" i="1"/>
  <c r="U7693" i="1"/>
  <c r="T7693" i="1"/>
  <c r="S7693" i="1"/>
  <c r="R7693" i="1"/>
  <c r="V7692" i="1"/>
  <c r="U7692" i="1"/>
  <c r="T7692" i="1"/>
  <c r="S7692" i="1"/>
  <c r="R7692" i="1"/>
  <c r="V7691" i="1"/>
  <c r="U7691" i="1"/>
  <c r="T7691" i="1"/>
  <c r="S7691" i="1"/>
  <c r="R7691" i="1"/>
  <c r="V7690" i="1"/>
  <c r="U7690" i="1"/>
  <c r="T7690" i="1"/>
  <c r="S7690" i="1"/>
  <c r="R7690" i="1"/>
  <c r="V7689" i="1"/>
  <c r="U7689" i="1"/>
  <c r="T7689" i="1"/>
  <c r="S7689" i="1"/>
  <c r="R7689" i="1"/>
  <c r="V7688" i="1"/>
  <c r="U7688" i="1"/>
  <c r="T7688" i="1"/>
  <c r="S7688" i="1"/>
  <c r="R7688" i="1"/>
  <c r="V7687" i="1"/>
  <c r="U7687" i="1"/>
  <c r="T7687" i="1"/>
  <c r="S7687" i="1"/>
  <c r="R7687" i="1"/>
  <c r="V7686" i="1"/>
  <c r="U7686" i="1"/>
  <c r="T7686" i="1"/>
  <c r="S7686" i="1"/>
  <c r="R7686" i="1"/>
  <c r="V7685" i="1"/>
  <c r="U7685" i="1"/>
  <c r="T7685" i="1"/>
  <c r="S7685" i="1"/>
  <c r="R7685" i="1"/>
  <c r="V7684" i="1"/>
  <c r="U7684" i="1"/>
  <c r="T7684" i="1"/>
  <c r="S7684" i="1"/>
  <c r="R7684" i="1"/>
  <c r="V7683" i="1"/>
  <c r="U7683" i="1"/>
  <c r="T7683" i="1"/>
  <c r="S7683" i="1"/>
  <c r="R7683" i="1"/>
  <c r="V7682" i="1"/>
  <c r="U7682" i="1"/>
  <c r="T7682" i="1"/>
  <c r="S7682" i="1"/>
  <c r="R7682" i="1"/>
  <c r="V7681" i="1"/>
  <c r="U7681" i="1"/>
  <c r="T7681" i="1"/>
  <c r="S7681" i="1"/>
  <c r="R7681" i="1"/>
  <c r="V7680" i="1"/>
  <c r="U7680" i="1"/>
  <c r="T7680" i="1"/>
  <c r="S7680" i="1"/>
  <c r="R7680" i="1"/>
  <c r="V7679" i="1"/>
  <c r="U7679" i="1"/>
  <c r="T7679" i="1"/>
  <c r="S7679" i="1"/>
  <c r="R7679" i="1"/>
  <c r="V7678" i="1"/>
  <c r="U7678" i="1"/>
  <c r="T7678" i="1"/>
  <c r="S7678" i="1"/>
  <c r="R7678" i="1"/>
  <c r="V7677" i="1"/>
  <c r="U7677" i="1"/>
  <c r="T7677" i="1"/>
  <c r="S7677" i="1"/>
  <c r="R7677" i="1"/>
  <c r="V7676" i="1"/>
  <c r="U7676" i="1"/>
  <c r="T7676" i="1"/>
  <c r="S7676" i="1"/>
  <c r="R7676" i="1"/>
  <c r="V7675" i="1"/>
  <c r="U7675" i="1"/>
  <c r="T7675" i="1"/>
  <c r="S7675" i="1"/>
  <c r="R7675" i="1"/>
  <c r="V7674" i="1"/>
  <c r="U7674" i="1"/>
  <c r="T7674" i="1"/>
  <c r="S7674" i="1"/>
  <c r="R7674" i="1"/>
  <c r="V7673" i="1"/>
  <c r="U7673" i="1"/>
  <c r="T7673" i="1"/>
  <c r="S7673" i="1"/>
  <c r="R7673" i="1"/>
  <c r="V7672" i="1"/>
  <c r="U7672" i="1"/>
  <c r="T7672" i="1"/>
  <c r="S7672" i="1"/>
  <c r="R7672" i="1"/>
  <c r="V7671" i="1"/>
  <c r="U7671" i="1"/>
  <c r="T7671" i="1"/>
  <c r="S7671" i="1"/>
  <c r="R7671" i="1"/>
  <c r="V7670" i="1"/>
  <c r="U7670" i="1"/>
  <c r="T7670" i="1"/>
  <c r="S7670" i="1"/>
  <c r="R7670" i="1"/>
  <c r="V7669" i="1"/>
  <c r="U7669" i="1"/>
  <c r="T7669" i="1"/>
  <c r="S7669" i="1"/>
  <c r="R7669" i="1"/>
  <c r="V7668" i="1"/>
  <c r="U7668" i="1"/>
  <c r="T7668" i="1"/>
  <c r="S7668" i="1"/>
  <c r="R7668" i="1"/>
  <c r="V7667" i="1"/>
  <c r="U7667" i="1"/>
  <c r="T7667" i="1"/>
  <c r="S7667" i="1"/>
  <c r="R7667" i="1"/>
  <c r="V7666" i="1"/>
  <c r="U7666" i="1"/>
  <c r="T7666" i="1"/>
  <c r="S7666" i="1"/>
  <c r="R7666" i="1"/>
  <c r="V7665" i="1"/>
  <c r="U7665" i="1"/>
  <c r="T7665" i="1"/>
  <c r="S7665" i="1"/>
  <c r="R7665" i="1"/>
  <c r="V7664" i="1"/>
  <c r="U7664" i="1"/>
  <c r="T7664" i="1"/>
  <c r="S7664" i="1"/>
  <c r="R7664" i="1"/>
  <c r="V7663" i="1"/>
  <c r="U7663" i="1"/>
  <c r="T7663" i="1"/>
  <c r="S7663" i="1"/>
  <c r="R7663" i="1"/>
  <c r="V7662" i="1"/>
  <c r="U7662" i="1"/>
  <c r="T7662" i="1"/>
  <c r="S7662" i="1"/>
  <c r="R7662" i="1"/>
  <c r="V7661" i="1"/>
  <c r="U7661" i="1"/>
  <c r="T7661" i="1"/>
  <c r="S7661" i="1"/>
  <c r="R7661" i="1"/>
  <c r="V7660" i="1"/>
  <c r="U7660" i="1"/>
  <c r="T7660" i="1"/>
  <c r="S7660" i="1"/>
  <c r="R7660" i="1"/>
  <c r="V7659" i="1"/>
  <c r="U7659" i="1"/>
  <c r="T7659" i="1"/>
  <c r="S7659" i="1"/>
  <c r="R7659" i="1"/>
  <c r="V7658" i="1"/>
  <c r="U7658" i="1"/>
  <c r="T7658" i="1"/>
  <c r="S7658" i="1"/>
  <c r="R7658" i="1"/>
  <c r="V7657" i="1"/>
  <c r="U7657" i="1"/>
  <c r="T7657" i="1"/>
  <c r="S7657" i="1"/>
  <c r="R7657" i="1"/>
  <c r="V7656" i="1"/>
  <c r="U7656" i="1"/>
  <c r="T7656" i="1"/>
  <c r="S7656" i="1"/>
  <c r="R7656" i="1"/>
  <c r="V7655" i="1"/>
  <c r="U7655" i="1"/>
  <c r="T7655" i="1"/>
  <c r="S7655" i="1"/>
  <c r="R7655" i="1"/>
  <c r="V7654" i="1"/>
  <c r="U7654" i="1"/>
  <c r="T7654" i="1"/>
  <c r="S7654" i="1"/>
  <c r="R7654" i="1"/>
  <c r="V7653" i="1"/>
  <c r="U7653" i="1"/>
  <c r="T7653" i="1"/>
  <c r="S7653" i="1"/>
  <c r="R7653" i="1"/>
  <c r="V7652" i="1"/>
  <c r="U7652" i="1"/>
  <c r="T7652" i="1"/>
  <c r="S7652" i="1"/>
  <c r="R7652" i="1"/>
  <c r="V7651" i="1"/>
  <c r="U7651" i="1"/>
  <c r="T7651" i="1"/>
  <c r="S7651" i="1"/>
  <c r="R7651" i="1"/>
  <c r="V7650" i="1"/>
  <c r="U7650" i="1"/>
  <c r="T7650" i="1"/>
  <c r="S7650" i="1"/>
  <c r="R7650" i="1"/>
  <c r="V7649" i="1"/>
  <c r="U7649" i="1"/>
  <c r="T7649" i="1"/>
  <c r="S7649" i="1"/>
  <c r="R7649" i="1"/>
  <c r="V7648" i="1"/>
  <c r="U7648" i="1"/>
  <c r="T7648" i="1"/>
  <c r="S7648" i="1"/>
  <c r="R7648" i="1"/>
  <c r="V7647" i="1"/>
  <c r="U7647" i="1"/>
  <c r="T7647" i="1"/>
  <c r="S7647" i="1"/>
  <c r="R7647" i="1"/>
  <c r="V7646" i="1"/>
  <c r="U7646" i="1"/>
  <c r="T7646" i="1"/>
  <c r="S7646" i="1"/>
  <c r="R7646" i="1"/>
  <c r="V7645" i="1"/>
  <c r="U7645" i="1"/>
  <c r="T7645" i="1"/>
  <c r="S7645" i="1"/>
  <c r="R7645" i="1"/>
  <c r="V7644" i="1"/>
  <c r="U7644" i="1"/>
  <c r="T7644" i="1"/>
  <c r="S7644" i="1"/>
  <c r="R7644" i="1"/>
  <c r="V7643" i="1"/>
  <c r="U7643" i="1"/>
  <c r="T7643" i="1"/>
  <c r="S7643" i="1"/>
  <c r="R7643" i="1"/>
  <c r="V7642" i="1"/>
  <c r="U7642" i="1"/>
  <c r="T7642" i="1"/>
  <c r="S7642" i="1"/>
  <c r="R7642" i="1"/>
  <c r="V7641" i="1"/>
  <c r="U7641" i="1"/>
  <c r="T7641" i="1"/>
  <c r="S7641" i="1"/>
  <c r="R7641" i="1"/>
  <c r="V7640" i="1"/>
  <c r="U7640" i="1"/>
  <c r="T7640" i="1"/>
  <c r="S7640" i="1"/>
  <c r="R7640" i="1"/>
  <c r="V7639" i="1"/>
  <c r="U7639" i="1"/>
  <c r="T7639" i="1"/>
  <c r="S7639" i="1"/>
  <c r="R7639" i="1"/>
  <c r="V7638" i="1"/>
  <c r="U7638" i="1"/>
  <c r="T7638" i="1"/>
  <c r="S7638" i="1"/>
  <c r="R7638" i="1"/>
  <c r="V7637" i="1"/>
  <c r="U7637" i="1"/>
  <c r="T7637" i="1"/>
  <c r="S7637" i="1"/>
  <c r="R7637" i="1"/>
  <c r="V7636" i="1"/>
  <c r="U7636" i="1"/>
  <c r="T7636" i="1"/>
  <c r="S7636" i="1"/>
  <c r="R7636" i="1"/>
  <c r="V7635" i="1"/>
  <c r="U7635" i="1"/>
  <c r="T7635" i="1"/>
  <c r="S7635" i="1"/>
  <c r="R7635" i="1"/>
  <c r="V7634" i="1"/>
  <c r="U7634" i="1"/>
  <c r="T7634" i="1"/>
  <c r="S7634" i="1"/>
  <c r="R7634" i="1"/>
  <c r="V7633" i="1"/>
  <c r="U7633" i="1"/>
  <c r="T7633" i="1"/>
  <c r="S7633" i="1"/>
  <c r="R7633" i="1"/>
  <c r="V7632" i="1"/>
  <c r="U7632" i="1"/>
  <c r="T7632" i="1"/>
  <c r="S7632" i="1"/>
  <c r="R7632" i="1"/>
  <c r="V7631" i="1"/>
  <c r="U7631" i="1"/>
  <c r="T7631" i="1"/>
  <c r="S7631" i="1"/>
  <c r="R7631" i="1"/>
  <c r="V7630" i="1"/>
  <c r="U7630" i="1"/>
  <c r="T7630" i="1"/>
  <c r="S7630" i="1"/>
  <c r="R7630" i="1"/>
  <c r="V7629" i="1"/>
  <c r="U7629" i="1"/>
  <c r="T7629" i="1"/>
  <c r="S7629" i="1"/>
  <c r="R7629" i="1"/>
  <c r="V7628" i="1"/>
  <c r="U7628" i="1"/>
  <c r="T7628" i="1"/>
  <c r="S7628" i="1"/>
  <c r="R7628" i="1"/>
  <c r="V7627" i="1"/>
  <c r="U7627" i="1"/>
  <c r="T7627" i="1"/>
  <c r="S7627" i="1"/>
  <c r="R7627" i="1"/>
  <c r="V7626" i="1"/>
  <c r="U7626" i="1"/>
  <c r="T7626" i="1"/>
  <c r="S7626" i="1"/>
  <c r="R7626" i="1"/>
  <c r="V7625" i="1"/>
  <c r="U7625" i="1"/>
  <c r="T7625" i="1"/>
  <c r="S7625" i="1"/>
  <c r="R7625" i="1"/>
  <c r="V7624" i="1"/>
  <c r="U7624" i="1"/>
  <c r="T7624" i="1"/>
  <c r="S7624" i="1"/>
  <c r="R7624" i="1"/>
  <c r="V7623" i="1"/>
  <c r="U7623" i="1"/>
  <c r="T7623" i="1"/>
  <c r="S7623" i="1"/>
  <c r="R7623" i="1"/>
  <c r="V7622" i="1"/>
  <c r="U7622" i="1"/>
  <c r="T7622" i="1"/>
  <c r="S7622" i="1"/>
  <c r="R7622" i="1"/>
  <c r="V7621" i="1"/>
  <c r="U7621" i="1"/>
  <c r="T7621" i="1"/>
  <c r="S7621" i="1"/>
  <c r="R7621" i="1"/>
  <c r="V7620" i="1"/>
  <c r="U7620" i="1"/>
  <c r="T7620" i="1"/>
  <c r="S7620" i="1"/>
  <c r="R7620" i="1"/>
  <c r="V7619" i="1"/>
  <c r="U7619" i="1"/>
  <c r="T7619" i="1"/>
  <c r="S7619" i="1"/>
  <c r="R7619" i="1"/>
  <c r="V7618" i="1"/>
  <c r="U7618" i="1"/>
  <c r="T7618" i="1"/>
  <c r="S7618" i="1"/>
  <c r="R7618" i="1"/>
  <c r="V7617" i="1"/>
  <c r="U7617" i="1"/>
  <c r="T7617" i="1"/>
  <c r="S7617" i="1"/>
  <c r="R7617" i="1"/>
  <c r="V7616" i="1"/>
  <c r="U7616" i="1"/>
  <c r="T7616" i="1"/>
  <c r="S7616" i="1"/>
  <c r="R7616" i="1"/>
  <c r="V7615" i="1"/>
  <c r="U7615" i="1"/>
  <c r="T7615" i="1"/>
  <c r="S7615" i="1"/>
  <c r="R7615" i="1"/>
  <c r="V7614" i="1"/>
  <c r="U7614" i="1"/>
  <c r="T7614" i="1"/>
  <c r="S7614" i="1"/>
  <c r="R7614" i="1"/>
  <c r="V7613" i="1"/>
  <c r="U7613" i="1"/>
  <c r="T7613" i="1"/>
  <c r="S7613" i="1"/>
  <c r="R7613" i="1"/>
  <c r="V7612" i="1"/>
  <c r="U7612" i="1"/>
  <c r="T7612" i="1"/>
  <c r="S7612" i="1"/>
  <c r="R7612" i="1"/>
  <c r="V7611" i="1"/>
  <c r="U7611" i="1"/>
  <c r="T7611" i="1"/>
  <c r="S7611" i="1"/>
  <c r="R7611" i="1"/>
  <c r="V7610" i="1"/>
  <c r="U7610" i="1"/>
  <c r="T7610" i="1"/>
  <c r="S7610" i="1"/>
  <c r="R7610" i="1"/>
  <c r="V7609" i="1"/>
  <c r="U7609" i="1"/>
  <c r="T7609" i="1"/>
  <c r="S7609" i="1"/>
  <c r="R7609" i="1"/>
  <c r="V7608" i="1"/>
  <c r="U7608" i="1"/>
  <c r="T7608" i="1"/>
  <c r="S7608" i="1"/>
  <c r="R7608" i="1"/>
  <c r="V7607" i="1"/>
  <c r="U7607" i="1"/>
  <c r="T7607" i="1"/>
  <c r="S7607" i="1"/>
  <c r="R7607" i="1"/>
  <c r="V7606" i="1"/>
  <c r="U7606" i="1"/>
  <c r="T7606" i="1"/>
  <c r="S7606" i="1"/>
  <c r="R7606" i="1"/>
  <c r="V7605" i="1"/>
  <c r="U7605" i="1"/>
  <c r="T7605" i="1"/>
  <c r="S7605" i="1"/>
  <c r="R7605" i="1"/>
  <c r="V7604" i="1"/>
  <c r="U7604" i="1"/>
  <c r="T7604" i="1"/>
  <c r="S7604" i="1"/>
  <c r="R7604" i="1"/>
  <c r="V7603" i="1"/>
  <c r="U7603" i="1"/>
  <c r="T7603" i="1"/>
  <c r="S7603" i="1"/>
  <c r="R7603" i="1"/>
  <c r="V7602" i="1"/>
  <c r="U7602" i="1"/>
  <c r="T7602" i="1"/>
  <c r="S7602" i="1"/>
  <c r="R7602" i="1"/>
  <c r="V7601" i="1"/>
  <c r="U7601" i="1"/>
  <c r="T7601" i="1"/>
  <c r="S7601" i="1"/>
  <c r="R7601" i="1"/>
  <c r="V7600" i="1"/>
  <c r="U7600" i="1"/>
  <c r="T7600" i="1"/>
  <c r="S7600" i="1"/>
  <c r="R7600" i="1"/>
  <c r="V7599" i="1"/>
  <c r="U7599" i="1"/>
  <c r="T7599" i="1"/>
  <c r="S7599" i="1"/>
  <c r="R7599" i="1"/>
  <c r="V7598" i="1"/>
  <c r="U7598" i="1"/>
  <c r="T7598" i="1"/>
  <c r="S7598" i="1"/>
  <c r="R7598" i="1"/>
  <c r="V7597" i="1"/>
  <c r="U7597" i="1"/>
  <c r="T7597" i="1"/>
  <c r="S7597" i="1"/>
  <c r="R7597" i="1"/>
  <c r="V7596" i="1"/>
  <c r="U7596" i="1"/>
  <c r="T7596" i="1"/>
  <c r="S7596" i="1"/>
  <c r="R7596" i="1"/>
  <c r="V7595" i="1"/>
  <c r="U7595" i="1"/>
  <c r="T7595" i="1"/>
  <c r="S7595" i="1"/>
  <c r="R7595" i="1"/>
  <c r="V7594" i="1"/>
  <c r="U7594" i="1"/>
  <c r="T7594" i="1"/>
  <c r="S7594" i="1"/>
  <c r="R7594" i="1"/>
  <c r="V7593" i="1"/>
  <c r="U7593" i="1"/>
  <c r="T7593" i="1"/>
  <c r="S7593" i="1"/>
  <c r="R7593" i="1"/>
  <c r="V7592" i="1"/>
  <c r="U7592" i="1"/>
  <c r="T7592" i="1"/>
  <c r="S7592" i="1"/>
  <c r="R7592" i="1"/>
  <c r="V7591" i="1"/>
  <c r="U7591" i="1"/>
  <c r="T7591" i="1"/>
  <c r="S7591" i="1"/>
  <c r="R7591" i="1"/>
  <c r="V7590" i="1"/>
  <c r="U7590" i="1"/>
  <c r="T7590" i="1"/>
  <c r="S7590" i="1"/>
  <c r="R7590" i="1"/>
  <c r="V7589" i="1"/>
  <c r="U7589" i="1"/>
  <c r="T7589" i="1"/>
  <c r="S7589" i="1"/>
  <c r="R7589" i="1"/>
  <c r="V7588" i="1"/>
  <c r="U7588" i="1"/>
  <c r="T7588" i="1"/>
  <c r="S7588" i="1"/>
  <c r="R7588" i="1"/>
  <c r="V7587" i="1"/>
  <c r="U7587" i="1"/>
  <c r="T7587" i="1"/>
  <c r="S7587" i="1"/>
  <c r="R7587" i="1"/>
  <c r="V7586" i="1"/>
  <c r="U7586" i="1"/>
  <c r="T7586" i="1"/>
  <c r="S7586" i="1"/>
  <c r="R7586" i="1"/>
  <c r="V7585" i="1"/>
  <c r="U7585" i="1"/>
  <c r="T7585" i="1"/>
  <c r="S7585" i="1"/>
  <c r="R7585" i="1"/>
  <c r="V7584" i="1"/>
  <c r="U7584" i="1"/>
  <c r="T7584" i="1"/>
  <c r="S7584" i="1"/>
  <c r="R7584" i="1"/>
  <c r="V7583" i="1"/>
  <c r="U7583" i="1"/>
  <c r="T7583" i="1"/>
  <c r="S7583" i="1"/>
  <c r="R7583" i="1"/>
  <c r="V7582" i="1"/>
  <c r="U7582" i="1"/>
  <c r="T7582" i="1"/>
  <c r="S7582" i="1"/>
  <c r="R7582" i="1"/>
  <c r="V7581" i="1"/>
  <c r="U7581" i="1"/>
  <c r="T7581" i="1"/>
  <c r="S7581" i="1"/>
  <c r="R7581" i="1"/>
  <c r="V7580" i="1"/>
  <c r="U7580" i="1"/>
  <c r="T7580" i="1"/>
  <c r="S7580" i="1"/>
  <c r="R7580" i="1"/>
  <c r="V7579" i="1"/>
  <c r="U7579" i="1"/>
  <c r="T7579" i="1"/>
  <c r="S7579" i="1"/>
  <c r="R7579" i="1"/>
  <c r="V7578" i="1"/>
  <c r="U7578" i="1"/>
  <c r="T7578" i="1"/>
  <c r="S7578" i="1"/>
  <c r="R7578" i="1"/>
  <c r="V7577" i="1"/>
  <c r="U7577" i="1"/>
  <c r="T7577" i="1"/>
  <c r="S7577" i="1"/>
  <c r="R7577" i="1"/>
  <c r="V7576" i="1"/>
  <c r="U7576" i="1"/>
  <c r="T7576" i="1"/>
  <c r="S7576" i="1"/>
  <c r="R7576" i="1"/>
  <c r="V7575" i="1"/>
  <c r="U7575" i="1"/>
  <c r="T7575" i="1"/>
  <c r="S7575" i="1"/>
  <c r="R7575" i="1"/>
  <c r="V7574" i="1"/>
  <c r="U7574" i="1"/>
  <c r="T7574" i="1"/>
  <c r="S7574" i="1"/>
  <c r="R7574" i="1"/>
  <c r="V7573" i="1"/>
  <c r="U7573" i="1"/>
  <c r="T7573" i="1"/>
  <c r="S7573" i="1"/>
  <c r="R7573" i="1"/>
  <c r="V7572" i="1"/>
  <c r="U7572" i="1"/>
  <c r="T7572" i="1"/>
  <c r="S7572" i="1"/>
  <c r="R7572" i="1"/>
  <c r="V7571" i="1"/>
  <c r="U7571" i="1"/>
  <c r="T7571" i="1"/>
  <c r="S7571" i="1"/>
  <c r="R7571" i="1"/>
  <c r="V7570" i="1"/>
  <c r="U7570" i="1"/>
  <c r="T7570" i="1"/>
  <c r="S7570" i="1"/>
  <c r="R7570" i="1"/>
  <c r="V7569" i="1"/>
  <c r="U7569" i="1"/>
  <c r="T7569" i="1"/>
  <c r="S7569" i="1"/>
  <c r="R7569" i="1"/>
  <c r="V7568" i="1"/>
  <c r="U7568" i="1"/>
  <c r="T7568" i="1"/>
  <c r="S7568" i="1"/>
  <c r="R7568" i="1"/>
  <c r="V7567" i="1"/>
  <c r="U7567" i="1"/>
  <c r="T7567" i="1"/>
  <c r="S7567" i="1"/>
  <c r="R7567" i="1"/>
  <c r="V7566" i="1"/>
  <c r="U7566" i="1"/>
  <c r="T7566" i="1"/>
  <c r="S7566" i="1"/>
  <c r="R7566" i="1"/>
  <c r="V7565" i="1"/>
  <c r="U7565" i="1"/>
  <c r="T7565" i="1"/>
  <c r="S7565" i="1"/>
  <c r="R7565" i="1"/>
  <c r="V7564" i="1"/>
  <c r="U7564" i="1"/>
  <c r="T7564" i="1"/>
  <c r="S7564" i="1"/>
  <c r="R7564" i="1"/>
  <c r="V7563" i="1"/>
  <c r="U7563" i="1"/>
  <c r="T7563" i="1"/>
  <c r="S7563" i="1"/>
  <c r="R7563" i="1"/>
  <c r="V7562" i="1"/>
  <c r="U7562" i="1"/>
  <c r="T7562" i="1"/>
  <c r="S7562" i="1"/>
  <c r="R7562" i="1"/>
  <c r="V7561" i="1"/>
  <c r="U7561" i="1"/>
  <c r="T7561" i="1"/>
  <c r="S7561" i="1"/>
  <c r="R7561" i="1"/>
  <c r="V7560" i="1"/>
  <c r="U7560" i="1"/>
  <c r="T7560" i="1"/>
  <c r="S7560" i="1"/>
  <c r="R7560" i="1"/>
  <c r="V7559" i="1"/>
  <c r="U7559" i="1"/>
  <c r="T7559" i="1"/>
  <c r="S7559" i="1"/>
  <c r="R7559" i="1"/>
  <c r="V7558" i="1"/>
  <c r="U7558" i="1"/>
  <c r="T7558" i="1"/>
  <c r="S7558" i="1"/>
  <c r="R7558" i="1"/>
  <c r="V7557" i="1"/>
  <c r="U7557" i="1"/>
  <c r="T7557" i="1"/>
  <c r="S7557" i="1"/>
  <c r="R7557" i="1"/>
  <c r="V7556" i="1"/>
  <c r="U7556" i="1"/>
  <c r="T7556" i="1"/>
  <c r="S7556" i="1"/>
  <c r="R7556" i="1"/>
  <c r="V7555" i="1"/>
  <c r="U7555" i="1"/>
  <c r="T7555" i="1"/>
  <c r="S7555" i="1"/>
  <c r="R7555" i="1"/>
  <c r="V7554" i="1"/>
  <c r="U7554" i="1"/>
  <c r="T7554" i="1"/>
  <c r="S7554" i="1"/>
  <c r="R7554" i="1"/>
  <c r="V7553" i="1"/>
  <c r="U7553" i="1"/>
  <c r="T7553" i="1"/>
  <c r="S7553" i="1"/>
  <c r="R7553" i="1"/>
  <c r="V7552" i="1"/>
  <c r="U7552" i="1"/>
  <c r="T7552" i="1"/>
  <c r="S7552" i="1"/>
  <c r="R7552" i="1"/>
  <c r="V7551" i="1"/>
  <c r="U7551" i="1"/>
  <c r="T7551" i="1"/>
  <c r="S7551" i="1"/>
  <c r="R7551" i="1"/>
  <c r="V7550" i="1"/>
  <c r="U7550" i="1"/>
  <c r="T7550" i="1"/>
  <c r="S7550" i="1"/>
  <c r="R7550" i="1"/>
  <c r="V7549" i="1"/>
  <c r="U7549" i="1"/>
  <c r="T7549" i="1"/>
  <c r="S7549" i="1"/>
  <c r="R7549" i="1"/>
  <c r="V7548" i="1"/>
  <c r="U7548" i="1"/>
  <c r="T7548" i="1"/>
  <c r="S7548" i="1"/>
  <c r="R7548" i="1"/>
  <c r="V7547" i="1"/>
  <c r="U7547" i="1"/>
  <c r="T7547" i="1"/>
  <c r="S7547" i="1"/>
  <c r="R7547" i="1"/>
  <c r="V7546" i="1"/>
  <c r="U7546" i="1"/>
  <c r="T7546" i="1"/>
  <c r="S7546" i="1"/>
  <c r="R7546" i="1"/>
  <c r="V7545" i="1"/>
  <c r="U7545" i="1"/>
  <c r="T7545" i="1"/>
  <c r="S7545" i="1"/>
  <c r="R7545" i="1"/>
  <c r="V7544" i="1"/>
  <c r="U7544" i="1"/>
  <c r="T7544" i="1"/>
  <c r="S7544" i="1"/>
  <c r="R7544" i="1"/>
  <c r="V7543" i="1"/>
  <c r="U7543" i="1"/>
  <c r="T7543" i="1"/>
  <c r="S7543" i="1"/>
  <c r="R7543" i="1"/>
  <c r="V7542" i="1"/>
  <c r="U7542" i="1"/>
  <c r="T7542" i="1"/>
  <c r="S7542" i="1"/>
  <c r="R7542" i="1"/>
  <c r="V7541" i="1"/>
  <c r="U7541" i="1"/>
  <c r="T7541" i="1"/>
  <c r="S7541" i="1"/>
  <c r="R7541" i="1"/>
  <c r="V7540" i="1"/>
  <c r="U7540" i="1"/>
  <c r="T7540" i="1"/>
  <c r="S7540" i="1"/>
  <c r="R7540" i="1"/>
  <c r="V7539" i="1"/>
  <c r="U7539" i="1"/>
  <c r="T7539" i="1"/>
  <c r="S7539" i="1"/>
  <c r="R7539" i="1"/>
  <c r="V7538" i="1"/>
  <c r="U7538" i="1"/>
  <c r="T7538" i="1"/>
  <c r="S7538" i="1"/>
  <c r="R7538" i="1"/>
  <c r="V7537" i="1"/>
  <c r="U7537" i="1"/>
  <c r="T7537" i="1"/>
  <c r="S7537" i="1"/>
  <c r="R7537" i="1"/>
  <c r="V7536" i="1"/>
  <c r="U7536" i="1"/>
  <c r="T7536" i="1"/>
  <c r="S7536" i="1"/>
  <c r="R7536" i="1"/>
  <c r="V7535" i="1"/>
  <c r="U7535" i="1"/>
  <c r="T7535" i="1"/>
  <c r="S7535" i="1"/>
  <c r="R7535" i="1"/>
  <c r="V7534" i="1"/>
  <c r="U7534" i="1"/>
  <c r="T7534" i="1"/>
  <c r="S7534" i="1"/>
  <c r="R7534" i="1"/>
  <c r="V7533" i="1"/>
  <c r="U7533" i="1"/>
  <c r="T7533" i="1"/>
  <c r="S7533" i="1"/>
  <c r="R7533" i="1"/>
  <c r="V7532" i="1"/>
  <c r="U7532" i="1"/>
  <c r="T7532" i="1"/>
  <c r="S7532" i="1"/>
  <c r="R7532" i="1"/>
  <c r="V7531" i="1"/>
  <c r="U7531" i="1"/>
  <c r="T7531" i="1"/>
  <c r="S7531" i="1"/>
  <c r="R7531" i="1"/>
  <c r="V7530" i="1"/>
  <c r="U7530" i="1"/>
  <c r="T7530" i="1"/>
  <c r="S7530" i="1"/>
  <c r="R7530" i="1"/>
  <c r="V7529" i="1"/>
  <c r="U7529" i="1"/>
  <c r="T7529" i="1"/>
  <c r="S7529" i="1"/>
  <c r="R7529" i="1"/>
  <c r="V7528" i="1"/>
  <c r="U7528" i="1"/>
  <c r="T7528" i="1"/>
  <c r="S7528" i="1"/>
  <c r="R7528" i="1"/>
  <c r="V7527" i="1"/>
  <c r="U7527" i="1"/>
  <c r="T7527" i="1"/>
  <c r="S7527" i="1"/>
  <c r="R7527" i="1"/>
  <c r="V7526" i="1"/>
  <c r="U7526" i="1"/>
  <c r="T7526" i="1"/>
  <c r="S7526" i="1"/>
  <c r="R7526" i="1"/>
  <c r="V7525" i="1"/>
  <c r="U7525" i="1"/>
  <c r="T7525" i="1"/>
  <c r="S7525" i="1"/>
  <c r="R7525" i="1"/>
  <c r="V7524" i="1"/>
  <c r="U7524" i="1"/>
  <c r="T7524" i="1"/>
  <c r="S7524" i="1"/>
  <c r="R7524" i="1"/>
  <c r="V7523" i="1"/>
  <c r="U7523" i="1"/>
  <c r="T7523" i="1"/>
  <c r="S7523" i="1"/>
  <c r="R7523" i="1"/>
  <c r="V7522" i="1"/>
  <c r="U7522" i="1"/>
  <c r="T7522" i="1"/>
  <c r="S7522" i="1"/>
  <c r="R7522" i="1"/>
  <c r="V7521" i="1"/>
  <c r="U7521" i="1"/>
  <c r="T7521" i="1"/>
  <c r="S7521" i="1"/>
  <c r="R7521" i="1"/>
  <c r="V7520" i="1"/>
  <c r="U7520" i="1"/>
  <c r="T7520" i="1"/>
  <c r="S7520" i="1"/>
  <c r="R7520" i="1"/>
  <c r="V7519" i="1"/>
  <c r="U7519" i="1"/>
  <c r="T7519" i="1"/>
  <c r="S7519" i="1"/>
  <c r="R7519" i="1"/>
  <c r="V7518" i="1"/>
  <c r="U7518" i="1"/>
  <c r="T7518" i="1"/>
  <c r="S7518" i="1"/>
  <c r="R7518" i="1"/>
  <c r="V7517" i="1"/>
  <c r="U7517" i="1"/>
  <c r="T7517" i="1"/>
  <c r="S7517" i="1"/>
  <c r="R7517" i="1"/>
  <c r="V7516" i="1"/>
  <c r="U7516" i="1"/>
  <c r="T7516" i="1"/>
  <c r="S7516" i="1"/>
  <c r="R7516" i="1"/>
  <c r="V7515" i="1"/>
  <c r="U7515" i="1"/>
  <c r="T7515" i="1"/>
  <c r="S7515" i="1"/>
  <c r="R7515" i="1"/>
  <c r="V7514" i="1"/>
  <c r="U7514" i="1"/>
  <c r="T7514" i="1"/>
  <c r="S7514" i="1"/>
  <c r="R7514" i="1"/>
  <c r="V7513" i="1"/>
  <c r="U7513" i="1"/>
  <c r="T7513" i="1"/>
  <c r="S7513" i="1"/>
  <c r="R7513" i="1"/>
  <c r="V7512" i="1"/>
  <c r="U7512" i="1"/>
  <c r="T7512" i="1"/>
  <c r="S7512" i="1"/>
  <c r="R7512" i="1"/>
  <c r="V7511" i="1"/>
  <c r="U7511" i="1"/>
  <c r="T7511" i="1"/>
  <c r="S7511" i="1"/>
  <c r="R7511" i="1"/>
  <c r="V7510" i="1"/>
  <c r="U7510" i="1"/>
  <c r="T7510" i="1"/>
  <c r="S7510" i="1"/>
  <c r="R7510" i="1"/>
  <c r="V7509" i="1"/>
  <c r="U7509" i="1"/>
  <c r="T7509" i="1"/>
  <c r="S7509" i="1"/>
  <c r="R7509" i="1"/>
  <c r="V7508" i="1"/>
  <c r="U7508" i="1"/>
  <c r="T7508" i="1"/>
  <c r="S7508" i="1"/>
  <c r="R7508" i="1"/>
  <c r="V7507" i="1"/>
  <c r="U7507" i="1"/>
  <c r="T7507" i="1"/>
  <c r="S7507" i="1"/>
  <c r="R7507" i="1"/>
  <c r="V7506" i="1"/>
  <c r="U7506" i="1"/>
  <c r="T7506" i="1"/>
  <c r="S7506" i="1"/>
  <c r="R7506" i="1"/>
  <c r="V7505" i="1"/>
  <c r="U7505" i="1"/>
  <c r="T7505" i="1"/>
  <c r="S7505" i="1"/>
  <c r="R7505" i="1"/>
  <c r="V7504" i="1"/>
  <c r="U7504" i="1"/>
  <c r="T7504" i="1"/>
  <c r="S7504" i="1"/>
  <c r="R7504" i="1"/>
  <c r="V7503" i="1"/>
  <c r="U7503" i="1"/>
  <c r="T7503" i="1"/>
  <c r="S7503" i="1"/>
  <c r="R7503" i="1"/>
  <c r="V7502" i="1"/>
  <c r="U7502" i="1"/>
  <c r="T7502" i="1"/>
  <c r="S7502" i="1"/>
  <c r="R7502" i="1"/>
  <c r="V7501" i="1"/>
  <c r="U7501" i="1"/>
  <c r="T7501" i="1"/>
  <c r="S7501" i="1"/>
  <c r="R7501" i="1"/>
  <c r="V7500" i="1"/>
  <c r="U7500" i="1"/>
  <c r="T7500" i="1"/>
  <c r="S7500" i="1"/>
  <c r="R7500" i="1"/>
  <c r="V7499" i="1"/>
  <c r="U7499" i="1"/>
  <c r="T7499" i="1"/>
  <c r="S7499" i="1"/>
  <c r="R7499" i="1"/>
  <c r="V7498" i="1"/>
  <c r="U7498" i="1"/>
  <c r="T7498" i="1"/>
  <c r="S7498" i="1"/>
  <c r="R7498" i="1"/>
  <c r="V7497" i="1"/>
  <c r="U7497" i="1"/>
  <c r="T7497" i="1"/>
  <c r="S7497" i="1"/>
  <c r="R7497" i="1"/>
  <c r="V7496" i="1"/>
  <c r="U7496" i="1"/>
  <c r="T7496" i="1"/>
  <c r="S7496" i="1"/>
  <c r="R7496" i="1"/>
  <c r="V7495" i="1"/>
  <c r="U7495" i="1"/>
  <c r="T7495" i="1"/>
  <c r="S7495" i="1"/>
  <c r="R7495" i="1"/>
  <c r="V7494" i="1"/>
  <c r="U7494" i="1"/>
  <c r="T7494" i="1"/>
  <c r="S7494" i="1"/>
  <c r="R7494" i="1"/>
  <c r="V7493" i="1"/>
  <c r="U7493" i="1"/>
  <c r="T7493" i="1"/>
  <c r="S7493" i="1"/>
  <c r="R7493" i="1"/>
  <c r="V7492" i="1"/>
  <c r="U7492" i="1"/>
  <c r="T7492" i="1"/>
  <c r="S7492" i="1"/>
  <c r="R7492" i="1"/>
  <c r="V7491" i="1"/>
  <c r="U7491" i="1"/>
  <c r="T7491" i="1"/>
  <c r="S7491" i="1"/>
  <c r="R7491" i="1"/>
  <c r="V7490" i="1"/>
  <c r="U7490" i="1"/>
  <c r="T7490" i="1"/>
  <c r="S7490" i="1"/>
  <c r="R7490" i="1"/>
  <c r="V7489" i="1"/>
  <c r="U7489" i="1"/>
  <c r="T7489" i="1"/>
  <c r="S7489" i="1"/>
  <c r="R7489" i="1"/>
  <c r="V7488" i="1"/>
  <c r="U7488" i="1"/>
  <c r="T7488" i="1"/>
  <c r="S7488" i="1"/>
  <c r="R7488" i="1"/>
  <c r="V7487" i="1"/>
  <c r="U7487" i="1"/>
  <c r="T7487" i="1"/>
  <c r="S7487" i="1"/>
  <c r="R7487" i="1"/>
  <c r="V7486" i="1"/>
  <c r="U7486" i="1"/>
  <c r="T7486" i="1"/>
  <c r="S7486" i="1"/>
  <c r="R7486" i="1"/>
  <c r="V7485" i="1"/>
  <c r="U7485" i="1"/>
  <c r="T7485" i="1"/>
  <c r="S7485" i="1"/>
  <c r="R7485" i="1"/>
  <c r="V7484" i="1"/>
  <c r="U7484" i="1"/>
  <c r="T7484" i="1"/>
  <c r="S7484" i="1"/>
  <c r="R7484" i="1"/>
  <c r="V7483" i="1"/>
  <c r="U7483" i="1"/>
  <c r="T7483" i="1"/>
  <c r="S7483" i="1"/>
  <c r="R7483" i="1"/>
  <c r="V7482" i="1"/>
  <c r="U7482" i="1"/>
  <c r="T7482" i="1"/>
  <c r="S7482" i="1"/>
  <c r="R7482" i="1"/>
  <c r="V7481" i="1"/>
  <c r="U7481" i="1"/>
  <c r="T7481" i="1"/>
  <c r="S7481" i="1"/>
  <c r="R7481" i="1"/>
  <c r="V7480" i="1"/>
  <c r="U7480" i="1"/>
  <c r="T7480" i="1"/>
  <c r="S7480" i="1"/>
  <c r="R7480" i="1"/>
  <c r="V7479" i="1"/>
  <c r="U7479" i="1"/>
  <c r="T7479" i="1"/>
  <c r="S7479" i="1"/>
  <c r="R7479" i="1"/>
  <c r="V7478" i="1"/>
  <c r="U7478" i="1"/>
  <c r="T7478" i="1"/>
  <c r="S7478" i="1"/>
  <c r="R7478" i="1"/>
  <c r="V7477" i="1"/>
  <c r="U7477" i="1"/>
  <c r="T7477" i="1"/>
  <c r="S7477" i="1"/>
  <c r="R7477" i="1"/>
  <c r="V7476" i="1"/>
  <c r="U7476" i="1"/>
  <c r="T7476" i="1"/>
  <c r="S7476" i="1"/>
  <c r="R7476" i="1"/>
  <c r="V7475" i="1"/>
  <c r="U7475" i="1"/>
  <c r="T7475" i="1"/>
  <c r="S7475" i="1"/>
  <c r="R7475" i="1"/>
  <c r="V7474" i="1"/>
  <c r="U7474" i="1"/>
  <c r="T7474" i="1"/>
  <c r="S7474" i="1"/>
  <c r="R7474" i="1"/>
  <c r="V7473" i="1"/>
  <c r="U7473" i="1"/>
  <c r="T7473" i="1"/>
  <c r="S7473" i="1"/>
  <c r="R7473" i="1"/>
  <c r="V7472" i="1"/>
  <c r="U7472" i="1"/>
  <c r="T7472" i="1"/>
  <c r="S7472" i="1"/>
  <c r="R7472" i="1"/>
  <c r="V7471" i="1"/>
  <c r="U7471" i="1"/>
  <c r="T7471" i="1"/>
  <c r="S7471" i="1"/>
  <c r="R7471" i="1"/>
  <c r="V7470" i="1"/>
  <c r="U7470" i="1"/>
  <c r="T7470" i="1"/>
  <c r="S7470" i="1"/>
  <c r="R7470" i="1"/>
  <c r="V7469" i="1"/>
  <c r="U7469" i="1"/>
  <c r="T7469" i="1"/>
  <c r="S7469" i="1"/>
  <c r="R7469" i="1"/>
  <c r="V7468" i="1"/>
  <c r="U7468" i="1"/>
  <c r="T7468" i="1"/>
  <c r="S7468" i="1"/>
  <c r="R7468" i="1"/>
  <c r="V7467" i="1"/>
  <c r="U7467" i="1"/>
  <c r="T7467" i="1"/>
  <c r="S7467" i="1"/>
  <c r="R7467" i="1"/>
  <c r="V7466" i="1"/>
  <c r="U7466" i="1"/>
  <c r="T7466" i="1"/>
  <c r="S7466" i="1"/>
  <c r="R7466" i="1"/>
  <c r="V7465" i="1"/>
  <c r="U7465" i="1"/>
  <c r="T7465" i="1"/>
  <c r="S7465" i="1"/>
  <c r="R7465" i="1"/>
  <c r="V7464" i="1"/>
  <c r="U7464" i="1"/>
  <c r="T7464" i="1"/>
  <c r="S7464" i="1"/>
  <c r="R7464" i="1"/>
  <c r="V7463" i="1"/>
  <c r="U7463" i="1"/>
  <c r="T7463" i="1"/>
  <c r="S7463" i="1"/>
  <c r="R7463" i="1"/>
  <c r="V7462" i="1"/>
  <c r="U7462" i="1"/>
  <c r="T7462" i="1"/>
  <c r="S7462" i="1"/>
  <c r="R7462" i="1"/>
  <c r="V7461" i="1"/>
  <c r="U7461" i="1"/>
  <c r="T7461" i="1"/>
  <c r="S7461" i="1"/>
  <c r="R7461" i="1"/>
  <c r="V7460" i="1"/>
  <c r="U7460" i="1"/>
  <c r="T7460" i="1"/>
  <c r="S7460" i="1"/>
  <c r="R7460" i="1"/>
  <c r="V7459" i="1"/>
  <c r="U7459" i="1"/>
  <c r="T7459" i="1"/>
  <c r="S7459" i="1"/>
  <c r="R7459" i="1"/>
  <c r="V7458" i="1"/>
  <c r="U7458" i="1"/>
  <c r="T7458" i="1"/>
  <c r="S7458" i="1"/>
  <c r="R7458" i="1"/>
  <c r="V7457" i="1"/>
  <c r="U7457" i="1"/>
  <c r="T7457" i="1"/>
  <c r="S7457" i="1"/>
  <c r="R7457" i="1"/>
  <c r="V7456" i="1"/>
  <c r="U7456" i="1"/>
  <c r="T7456" i="1"/>
  <c r="S7456" i="1"/>
  <c r="R7456" i="1"/>
  <c r="V7455" i="1"/>
  <c r="U7455" i="1"/>
  <c r="T7455" i="1"/>
  <c r="S7455" i="1"/>
  <c r="R7455" i="1"/>
  <c r="V7454" i="1"/>
  <c r="U7454" i="1"/>
  <c r="T7454" i="1"/>
  <c r="S7454" i="1"/>
  <c r="R7454" i="1"/>
  <c r="V7453" i="1"/>
  <c r="U7453" i="1"/>
  <c r="T7453" i="1"/>
  <c r="S7453" i="1"/>
  <c r="R7453" i="1"/>
  <c r="V7452" i="1"/>
  <c r="U7452" i="1"/>
  <c r="T7452" i="1"/>
  <c r="S7452" i="1"/>
  <c r="R7452" i="1"/>
  <c r="V7451" i="1"/>
  <c r="U7451" i="1"/>
  <c r="T7451" i="1"/>
  <c r="S7451" i="1"/>
  <c r="R7451" i="1"/>
  <c r="V7450" i="1"/>
  <c r="U7450" i="1"/>
  <c r="T7450" i="1"/>
  <c r="S7450" i="1"/>
  <c r="R7450" i="1"/>
  <c r="V7449" i="1"/>
  <c r="U7449" i="1"/>
  <c r="T7449" i="1"/>
  <c r="S7449" i="1"/>
  <c r="R7449" i="1"/>
  <c r="V7448" i="1"/>
  <c r="U7448" i="1"/>
  <c r="T7448" i="1"/>
  <c r="S7448" i="1"/>
  <c r="R7448" i="1"/>
  <c r="V7447" i="1"/>
  <c r="U7447" i="1"/>
  <c r="T7447" i="1"/>
  <c r="S7447" i="1"/>
  <c r="R7447" i="1"/>
  <c r="V7446" i="1"/>
  <c r="U7446" i="1"/>
  <c r="T7446" i="1"/>
  <c r="S7446" i="1"/>
  <c r="R7446" i="1"/>
  <c r="V7445" i="1"/>
  <c r="U7445" i="1"/>
  <c r="T7445" i="1"/>
  <c r="S7445" i="1"/>
  <c r="R7445" i="1"/>
  <c r="V7444" i="1"/>
  <c r="U7444" i="1"/>
  <c r="T7444" i="1"/>
  <c r="S7444" i="1"/>
  <c r="R7444" i="1"/>
  <c r="V7443" i="1"/>
  <c r="U7443" i="1"/>
  <c r="T7443" i="1"/>
  <c r="S7443" i="1"/>
  <c r="R7443" i="1"/>
  <c r="V7442" i="1"/>
  <c r="U7442" i="1"/>
  <c r="T7442" i="1"/>
  <c r="S7442" i="1"/>
  <c r="R7442" i="1"/>
  <c r="V7441" i="1"/>
  <c r="U7441" i="1"/>
  <c r="T7441" i="1"/>
  <c r="S7441" i="1"/>
  <c r="R7441" i="1"/>
  <c r="V7440" i="1"/>
  <c r="U7440" i="1"/>
  <c r="T7440" i="1"/>
  <c r="S7440" i="1"/>
  <c r="R7440" i="1"/>
  <c r="V7439" i="1"/>
  <c r="U7439" i="1"/>
  <c r="T7439" i="1"/>
  <c r="S7439" i="1"/>
  <c r="R7439" i="1"/>
  <c r="V7438" i="1"/>
  <c r="U7438" i="1"/>
  <c r="T7438" i="1"/>
  <c r="S7438" i="1"/>
  <c r="R7438" i="1"/>
  <c r="V7437" i="1"/>
  <c r="U7437" i="1"/>
  <c r="T7437" i="1"/>
  <c r="S7437" i="1"/>
  <c r="R7437" i="1"/>
  <c r="V7436" i="1"/>
  <c r="U7436" i="1"/>
  <c r="T7436" i="1"/>
  <c r="S7436" i="1"/>
  <c r="R7436" i="1"/>
  <c r="V7435" i="1"/>
  <c r="U7435" i="1"/>
  <c r="T7435" i="1"/>
  <c r="S7435" i="1"/>
  <c r="R7435" i="1"/>
  <c r="V7434" i="1"/>
  <c r="U7434" i="1"/>
  <c r="T7434" i="1"/>
  <c r="S7434" i="1"/>
  <c r="R7434" i="1"/>
  <c r="V7433" i="1"/>
  <c r="U7433" i="1"/>
  <c r="T7433" i="1"/>
  <c r="S7433" i="1"/>
  <c r="R7433" i="1"/>
  <c r="V7432" i="1"/>
  <c r="U7432" i="1"/>
  <c r="T7432" i="1"/>
  <c r="S7432" i="1"/>
  <c r="R7432" i="1"/>
  <c r="V7431" i="1"/>
  <c r="U7431" i="1"/>
  <c r="T7431" i="1"/>
  <c r="S7431" i="1"/>
  <c r="R7431" i="1"/>
  <c r="V7430" i="1"/>
  <c r="U7430" i="1"/>
  <c r="T7430" i="1"/>
  <c r="S7430" i="1"/>
  <c r="R7430" i="1"/>
  <c r="V7429" i="1"/>
  <c r="U7429" i="1"/>
  <c r="T7429" i="1"/>
  <c r="S7429" i="1"/>
  <c r="R7429" i="1"/>
  <c r="V7428" i="1"/>
  <c r="U7428" i="1"/>
  <c r="T7428" i="1"/>
  <c r="S7428" i="1"/>
  <c r="R7428" i="1"/>
  <c r="V7427" i="1"/>
  <c r="U7427" i="1"/>
  <c r="T7427" i="1"/>
  <c r="S7427" i="1"/>
  <c r="R7427" i="1"/>
  <c r="V7426" i="1"/>
  <c r="U7426" i="1"/>
  <c r="T7426" i="1"/>
  <c r="S7426" i="1"/>
  <c r="R7426" i="1"/>
  <c r="V7425" i="1"/>
  <c r="U7425" i="1"/>
  <c r="T7425" i="1"/>
  <c r="S7425" i="1"/>
  <c r="R7425" i="1"/>
  <c r="V7424" i="1"/>
  <c r="U7424" i="1"/>
  <c r="T7424" i="1"/>
  <c r="S7424" i="1"/>
  <c r="R7424" i="1"/>
  <c r="V7423" i="1"/>
  <c r="U7423" i="1"/>
  <c r="T7423" i="1"/>
  <c r="S7423" i="1"/>
  <c r="R7423" i="1"/>
  <c r="V7422" i="1"/>
  <c r="U7422" i="1"/>
  <c r="T7422" i="1"/>
  <c r="S7422" i="1"/>
  <c r="R7422" i="1"/>
  <c r="V7421" i="1"/>
  <c r="U7421" i="1"/>
  <c r="T7421" i="1"/>
  <c r="S7421" i="1"/>
  <c r="R7421" i="1"/>
  <c r="V7420" i="1"/>
  <c r="U7420" i="1"/>
  <c r="T7420" i="1"/>
  <c r="S7420" i="1"/>
  <c r="R7420" i="1"/>
  <c r="V7419" i="1"/>
  <c r="U7419" i="1"/>
  <c r="T7419" i="1"/>
  <c r="S7419" i="1"/>
  <c r="R7419" i="1"/>
  <c r="V7418" i="1"/>
  <c r="U7418" i="1"/>
  <c r="T7418" i="1"/>
  <c r="S7418" i="1"/>
  <c r="R7418" i="1"/>
  <c r="V7417" i="1"/>
  <c r="U7417" i="1"/>
  <c r="T7417" i="1"/>
  <c r="S7417" i="1"/>
  <c r="R7417" i="1"/>
  <c r="V7416" i="1"/>
  <c r="U7416" i="1"/>
  <c r="T7416" i="1"/>
  <c r="S7416" i="1"/>
  <c r="R7416" i="1"/>
  <c r="V7415" i="1"/>
  <c r="U7415" i="1"/>
  <c r="T7415" i="1"/>
  <c r="S7415" i="1"/>
  <c r="R7415" i="1"/>
  <c r="V7414" i="1"/>
  <c r="U7414" i="1"/>
  <c r="T7414" i="1"/>
  <c r="S7414" i="1"/>
  <c r="R7414" i="1"/>
  <c r="V7413" i="1"/>
  <c r="U7413" i="1"/>
  <c r="T7413" i="1"/>
  <c r="S7413" i="1"/>
  <c r="R7413" i="1"/>
  <c r="V7412" i="1"/>
  <c r="U7412" i="1"/>
  <c r="T7412" i="1"/>
  <c r="S7412" i="1"/>
  <c r="R7412" i="1"/>
  <c r="V7411" i="1"/>
  <c r="U7411" i="1"/>
  <c r="T7411" i="1"/>
  <c r="S7411" i="1"/>
  <c r="R7411" i="1"/>
  <c r="V7410" i="1"/>
  <c r="U7410" i="1"/>
  <c r="T7410" i="1"/>
  <c r="S7410" i="1"/>
  <c r="R7410" i="1"/>
  <c r="V7409" i="1"/>
  <c r="U7409" i="1"/>
  <c r="T7409" i="1"/>
  <c r="S7409" i="1"/>
  <c r="R7409" i="1"/>
  <c r="V7408" i="1"/>
  <c r="U7408" i="1"/>
  <c r="T7408" i="1"/>
  <c r="S7408" i="1"/>
  <c r="R7408" i="1"/>
  <c r="V7407" i="1"/>
  <c r="U7407" i="1"/>
  <c r="T7407" i="1"/>
  <c r="S7407" i="1"/>
  <c r="R7407" i="1"/>
  <c r="V7406" i="1"/>
  <c r="U7406" i="1"/>
  <c r="T7406" i="1"/>
  <c r="S7406" i="1"/>
  <c r="R7406" i="1"/>
  <c r="V7405" i="1"/>
  <c r="U7405" i="1"/>
  <c r="T7405" i="1"/>
  <c r="S7405" i="1"/>
  <c r="R7405" i="1"/>
  <c r="V7404" i="1"/>
  <c r="U7404" i="1"/>
  <c r="T7404" i="1"/>
  <c r="S7404" i="1"/>
  <c r="R7404" i="1"/>
  <c r="V7403" i="1"/>
  <c r="U7403" i="1"/>
  <c r="T7403" i="1"/>
  <c r="S7403" i="1"/>
  <c r="R7403" i="1"/>
  <c r="V7402" i="1"/>
  <c r="U7402" i="1"/>
  <c r="T7402" i="1"/>
  <c r="S7402" i="1"/>
  <c r="R7402" i="1"/>
  <c r="V7401" i="1"/>
  <c r="U7401" i="1"/>
  <c r="T7401" i="1"/>
  <c r="S7401" i="1"/>
  <c r="R7401" i="1"/>
  <c r="V7400" i="1"/>
  <c r="U7400" i="1"/>
  <c r="T7400" i="1"/>
  <c r="S7400" i="1"/>
  <c r="R7400" i="1"/>
  <c r="V7399" i="1"/>
  <c r="U7399" i="1"/>
  <c r="T7399" i="1"/>
  <c r="S7399" i="1"/>
  <c r="R7399" i="1"/>
  <c r="V7398" i="1"/>
  <c r="U7398" i="1"/>
  <c r="T7398" i="1"/>
  <c r="S7398" i="1"/>
  <c r="R7398" i="1"/>
  <c r="V7397" i="1"/>
  <c r="U7397" i="1"/>
  <c r="T7397" i="1"/>
  <c r="S7397" i="1"/>
  <c r="R7397" i="1"/>
  <c r="V7396" i="1"/>
  <c r="U7396" i="1"/>
  <c r="T7396" i="1"/>
  <c r="S7396" i="1"/>
  <c r="R7396" i="1"/>
  <c r="V7395" i="1"/>
  <c r="U7395" i="1"/>
  <c r="T7395" i="1"/>
  <c r="S7395" i="1"/>
  <c r="R7395" i="1"/>
  <c r="V7394" i="1"/>
  <c r="U7394" i="1"/>
  <c r="T7394" i="1"/>
  <c r="S7394" i="1"/>
  <c r="R7394" i="1"/>
  <c r="V7393" i="1"/>
  <c r="U7393" i="1"/>
  <c r="T7393" i="1"/>
  <c r="S7393" i="1"/>
  <c r="R7393" i="1"/>
  <c r="V7392" i="1"/>
  <c r="U7392" i="1"/>
  <c r="T7392" i="1"/>
  <c r="S7392" i="1"/>
  <c r="R7392" i="1"/>
  <c r="V7391" i="1"/>
  <c r="U7391" i="1"/>
  <c r="T7391" i="1"/>
  <c r="S7391" i="1"/>
  <c r="R7391" i="1"/>
  <c r="V7390" i="1"/>
  <c r="U7390" i="1"/>
  <c r="T7390" i="1"/>
  <c r="S7390" i="1"/>
  <c r="R7390" i="1"/>
  <c r="V7389" i="1"/>
  <c r="U7389" i="1"/>
  <c r="T7389" i="1"/>
  <c r="S7389" i="1"/>
  <c r="R7389" i="1"/>
  <c r="V7388" i="1"/>
  <c r="U7388" i="1"/>
  <c r="T7388" i="1"/>
  <c r="S7388" i="1"/>
  <c r="R7388" i="1"/>
  <c r="V7387" i="1"/>
  <c r="U7387" i="1"/>
  <c r="T7387" i="1"/>
  <c r="S7387" i="1"/>
  <c r="R7387" i="1"/>
  <c r="V7386" i="1"/>
  <c r="U7386" i="1"/>
  <c r="T7386" i="1"/>
  <c r="S7386" i="1"/>
  <c r="R7386" i="1"/>
  <c r="V7385" i="1"/>
  <c r="U7385" i="1"/>
  <c r="T7385" i="1"/>
  <c r="S7385" i="1"/>
  <c r="R7385" i="1"/>
  <c r="V7384" i="1"/>
  <c r="U7384" i="1"/>
  <c r="T7384" i="1"/>
  <c r="S7384" i="1"/>
  <c r="R7384" i="1"/>
  <c r="V7383" i="1"/>
  <c r="U7383" i="1"/>
  <c r="T7383" i="1"/>
  <c r="S7383" i="1"/>
  <c r="R7383" i="1"/>
  <c r="V7382" i="1"/>
  <c r="U7382" i="1"/>
  <c r="T7382" i="1"/>
  <c r="S7382" i="1"/>
  <c r="R7382" i="1"/>
  <c r="V7381" i="1"/>
  <c r="U7381" i="1"/>
  <c r="T7381" i="1"/>
  <c r="S7381" i="1"/>
  <c r="R7381" i="1"/>
  <c r="V7380" i="1"/>
  <c r="U7380" i="1"/>
  <c r="T7380" i="1"/>
  <c r="S7380" i="1"/>
  <c r="R7380" i="1"/>
  <c r="V7379" i="1"/>
  <c r="U7379" i="1"/>
  <c r="T7379" i="1"/>
  <c r="S7379" i="1"/>
  <c r="R7379" i="1"/>
  <c r="V7378" i="1"/>
  <c r="U7378" i="1"/>
  <c r="T7378" i="1"/>
  <c r="S7378" i="1"/>
  <c r="R7378" i="1"/>
  <c r="V7377" i="1"/>
  <c r="U7377" i="1"/>
  <c r="T7377" i="1"/>
  <c r="S7377" i="1"/>
  <c r="R7377" i="1"/>
  <c r="V7376" i="1"/>
  <c r="U7376" i="1"/>
  <c r="T7376" i="1"/>
  <c r="S7376" i="1"/>
  <c r="R7376" i="1"/>
  <c r="V7375" i="1"/>
  <c r="U7375" i="1"/>
  <c r="T7375" i="1"/>
  <c r="S7375" i="1"/>
  <c r="R7375" i="1"/>
  <c r="V7374" i="1"/>
  <c r="U7374" i="1"/>
  <c r="T7374" i="1"/>
  <c r="S7374" i="1"/>
  <c r="R7374" i="1"/>
  <c r="V7373" i="1"/>
  <c r="U7373" i="1"/>
  <c r="T7373" i="1"/>
  <c r="S7373" i="1"/>
  <c r="R7373" i="1"/>
  <c r="V7372" i="1"/>
  <c r="U7372" i="1"/>
  <c r="T7372" i="1"/>
  <c r="S7372" i="1"/>
  <c r="R7372" i="1"/>
  <c r="V7371" i="1"/>
  <c r="U7371" i="1"/>
  <c r="T7371" i="1"/>
  <c r="S7371" i="1"/>
  <c r="R7371" i="1"/>
  <c r="V7370" i="1"/>
  <c r="U7370" i="1"/>
  <c r="T7370" i="1"/>
  <c r="S7370" i="1"/>
  <c r="R7370" i="1"/>
  <c r="V7369" i="1"/>
  <c r="U7369" i="1"/>
  <c r="T7369" i="1"/>
  <c r="S7369" i="1"/>
  <c r="R7369" i="1"/>
  <c r="V7368" i="1"/>
  <c r="U7368" i="1"/>
  <c r="T7368" i="1"/>
  <c r="S7368" i="1"/>
  <c r="R7368" i="1"/>
  <c r="V7367" i="1"/>
  <c r="U7367" i="1"/>
  <c r="T7367" i="1"/>
  <c r="S7367" i="1"/>
  <c r="R7367" i="1"/>
  <c r="V7366" i="1"/>
  <c r="U7366" i="1"/>
  <c r="T7366" i="1"/>
  <c r="S7366" i="1"/>
  <c r="R7366" i="1"/>
  <c r="V7365" i="1"/>
  <c r="U7365" i="1"/>
  <c r="T7365" i="1"/>
  <c r="S7365" i="1"/>
  <c r="R7365" i="1"/>
  <c r="V7364" i="1"/>
  <c r="U7364" i="1"/>
  <c r="T7364" i="1"/>
  <c r="S7364" i="1"/>
  <c r="R7364" i="1"/>
  <c r="V7363" i="1"/>
  <c r="U7363" i="1"/>
  <c r="T7363" i="1"/>
  <c r="S7363" i="1"/>
  <c r="R7363" i="1"/>
  <c r="V7362" i="1"/>
  <c r="U7362" i="1"/>
  <c r="T7362" i="1"/>
  <c r="S7362" i="1"/>
  <c r="R7362" i="1"/>
  <c r="V7361" i="1"/>
  <c r="U7361" i="1"/>
  <c r="T7361" i="1"/>
  <c r="S7361" i="1"/>
  <c r="R7361" i="1"/>
  <c r="V7360" i="1"/>
  <c r="U7360" i="1"/>
  <c r="T7360" i="1"/>
  <c r="S7360" i="1"/>
  <c r="R7360" i="1"/>
  <c r="V7359" i="1"/>
  <c r="U7359" i="1"/>
  <c r="T7359" i="1"/>
  <c r="S7359" i="1"/>
  <c r="R7359" i="1"/>
  <c r="V7358" i="1"/>
  <c r="U7358" i="1"/>
  <c r="T7358" i="1"/>
  <c r="S7358" i="1"/>
  <c r="R7358" i="1"/>
  <c r="V7357" i="1"/>
  <c r="U7357" i="1"/>
  <c r="T7357" i="1"/>
  <c r="S7357" i="1"/>
  <c r="R7357" i="1"/>
  <c r="V7356" i="1"/>
  <c r="U7356" i="1"/>
  <c r="T7356" i="1"/>
  <c r="S7356" i="1"/>
  <c r="R7356" i="1"/>
  <c r="V7355" i="1"/>
  <c r="U7355" i="1"/>
  <c r="T7355" i="1"/>
  <c r="S7355" i="1"/>
  <c r="R7355" i="1"/>
  <c r="V7354" i="1"/>
  <c r="U7354" i="1"/>
  <c r="T7354" i="1"/>
  <c r="S7354" i="1"/>
  <c r="R7354" i="1"/>
  <c r="V7353" i="1"/>
  <c r="U7353" i="1"/>
  <c r="T7353" i="1"/>
  <c r="S7353" i="1"/>
  <c r="R7353" i="1"/>
  <c r="V7352" i="1"/>
  <c r="U7352" i="1"/>
  <c r="T7352" i="1"/>
  <c r="S7352" i="1"/>
  <c r="R7352" i="1"/>
  <c r="V7351" i="1"/>
  <c r="U7351" i="1"/>
  <c r="T7351" i="1"/>
  <c r="S7351" i="1"/>
  <c r="R7351" i="1"/>
  <c r="V7350" i="1"/>
  <c r="U7350" i="1"/>
  <c r="T7350" i="1"/>
  <c r="S7350" i="1"/>
  <c r="R7350" i="1"/>
  <c r="V7349" i="1"/>
  <c r="U7349" i="1"/>
  <c r="T7349" i="1"/>
  <c r="S7349" i="1"/>
  <c r="R7349" i="1"/>
  <c r="V7348" i="1"/>
  <c r="U7348" i="1"/>
  <c r="T7348" i="1"/>
  <c r="S7348" i="1"/>
  <c r="R7348" i="1"/>
  <c r="V7347" i="1"/>
  <c r="U7347" i="1"/>
  <c r="T7347" i="1"/>
  <c r="S7347" i="1"/>
  <c r="R7347" i="1"/>
  <c r="V7346" i="1"/>
  <c r="U7346" i="1"/>
  <c r="T7346" i="1"/>
  <c r="S7346" i="1"/>
  <c r="R7346" i="1"/>
  <c r="V7345" i="1"/>
  <c r="U7345" i="1"/>
  <c r="T7345" i="1"/>
  <c r="S7345" i="1"/>
  <c r="R7345" i="1"/>
  <c r="V7344" i="1"/>
  <c r="U7344" i="1"/>
  <c r="T7344" i="1"/>
  <c r="S7344" i="1"/>
  <c r="R7344" i="1"/>
  <c r="V7343" i="1"/>
  <c r="U7343" i="1"/>
  <c r="T7343" i="1"/>
  <c r="S7343" i="1"/>
  <c r="R7343" i="1"/>
  <c r="V7342" i="1"/>
  <c r="U7342" i="1"/>
  <c r="T7342" i="1"/>
  <c r="S7342" i="1"/>
  <c r="R7342" i="1"/>
  <c r="V7341" i="1"/>
  <c r="U7341" i="1"/>
  <c r="T7341" i="1"/>
  <c r="S7341" i="1"/>
  <c r="R7341" i="1"/>
  <c r="V7340" i="1"/>
  <c r="U7340" i="1"/>
  <c r="T7340" i="1"/>
  <c r="S7340" i="1"/>
  <c r="R7340" i="1"/>
  <c r="V7339" i="1"/>
  <c r="U7339" i="1"/>
  <c r="T7339" i="1"/>
  <c r="S7339" i="1"/>
  <c r="R7339" i="1"/>
  <c r="V7338" i="1"/>
  <c r="U7338" i="1"/>
  <c r="T7338" i="1"/>
  <c r="S7338" i="1"/>
  <c r="R7338" i="1"/>
  <c r="V7337" i="1"/>
  <c r="U7337" i="1"/>
  <c r="T7337" i="1"/>
  <c r="S7337" i="1"/>
  <c r="R7337" i="1"/>
  <c r="V7336" i="1"/>
  <c r="U7336" i="1"/>
  <c r="T7336" i="1"/>
  <c r="S7336" i="1"/>
  <c r="R7336" i="1"/>
  <c r="V7335" i="1"/>
  <c r="U7335" i="1"/>
  <c r="T7335" i="1"/>
  <c r="S7335" i="1"/>
  <c r="R7335" i="1"/>
  <c r="V7334" i="1"/>
  <c r="U7334" i="1"/>
  <c r="T7334" i="1"/>
  <c r="S7334" i="1"/>
  <c r="R7334" i="1"/>
  <c r="V7333" i="1"/>
  <c r="U7333" i="1"/>
  <c r="T7333" i="1"/>
  <c r="S7333" i="1"/>
  <c r="R7333" i="1"/>
  <c r="V7332" i="1"/>
  <c r="U7332" i="1"/>
  <c r="T7332" i="1"/>
  <c r="S7332" i="1"/>
  <c r="R7332" i="1"/>
  <c r="V7331" i="1"/>
  <c r="U7331" i="1"/>
  <c r="T7331" i="1"/>
  <c r="S7331" i="1"/>
  <c r="R7331" i="1"/>
  <c r="V7330" i="1"/>
  <c r="U7330" i="1"/>
  <c r="T7330" i="1"/>
  <c r="S7330" i="1"/>
  <c r="R7330" i="1"/>
  <c r="V7329" i="1"/>
  <c r="U7329" i="1"/>
  <c r="T7329" i="1"/>
  <c r="S7329" i="1"/>
  <c r="R7329" i="1"/>
  <c r="V7328" i="1"/>
  <c r="U7328" i="1"/>
  <c r="T7328" i="1"/>
  <c r="S7328" i="1"/>
  <c r="R7328" i="1"/>
  <c r="V7327" i="1"/>
  <c r="U7327" i="1"/>
  <c r="T7327" i="1"/>
  <c r="S7327" i="1"/>
  <c r="R7327" i="1"/>
  <c r="V7326" i="1"/>
  <c r="U7326" i="1"/>
  <c r="T7326" i="1"/>
  <c r="S7326" i="1"/>
  <c r="R7326" i="1"/>
  <c r="V7325" i="1"/>
  <c r="U7325" i="1"/>
  <c r="T7325" i="1"/>
  <c r="S7325" i="1"/>
  <c r="R7325" i="1"/>
  <c r="V7324" i="1"/>
  <c r="U7324" i="1"/>
  <c r="T7324" i="1"/>
  <c r="S7324" i="1"/>
  <c r="R7324" i="1"/>
  <c r="V7323" i="1"/>
  <c r="U7323" i="1"/>
  <c r="T7323" i="1"/>
  <c r="S7323" i="1"/>
  <c r="R7323" i="1"/>
  <c r="V7322" i="1"/>
  <c r="U7322" i="1"/>
  <c r="T7322" i="1"/>
  <c r="S7322" i="1"/>
  <c r="R7322" i="1"/>
  <c r="V7321" i="1"/>
  <c r="U7321" i="1"/>
  <c r="T7321" i="1"/>
  <c r="S7321" i="1"/>
  <c r="R7321" i="1"/>
  <c r="V7320" i="1"/>
  <c r="U7320" i="1"/>
  <c r="T7320" i="1"/>
  <c r="S7320" i="1"/>
  <c r="R7320" i="1"/>
  <c r="V7319" i="1"/>
  <c r="U7319" i="1"/>
  <c r="T7319" i="1"/>
  <c r="S7319" i="1"/>
  <c r="R7319" i="1"/>
  <c r="V7318" i="1"/>
  <c r="U7318" i="1"/>
  <c r="T7318" i="1"/>
  <c r="S7318" i="1"/>
  <c r="R7318" i="1"/>
  <c r="V7317" i="1"/>
  <c r="U7317" i="1"/>
  <c r="T7317" i="1"/>
  <c r="S7317" i="1"/>
  <c r="R7317" i="1"/>
  <c r="V7316" i="1"/>
  <c r="U7316" i="1"/>
  <c r="T7316" i="1"/>
  <c r="S7316" i="1"/>
  <c r="R7316" i="1"/>
  <c r="V7315" i="1"/>
  <c r="U7315" i="1"/>
  <c r="T7315" i="1"/>
  <c r="S7315" i="1"/>
  <c r="R7315" i="1"/>
  <c r="V7314" i="1"/>
  <c r="U7314" i="1"/>
  <c r="T7314" i="1"/>
  <c r="S7314" i="1"/>
  <c r="R7314" i="1"/>
  <c r="V7313" i="1"/>
  <c r="U7313" i="1"/>
  <c r="T7313" i="1"/>
  <c r="S7313" i="1"/>
  <c r="R7313" i="1"/>
  <c r="V7312" i="1"/>
  <c r="U7312" i="1"/>
  <c r="T7312" i="1"/>
  <c r="S7312" i="1"/>
  <c r="R7312" i="1"/>
  <c r="V7311" i="1"/>
  <c r="U7311" i="1"/>
  <c r="T7311" i="1"/>
  <c r="S7311" i="1"/>
  <c r="R7311" i="1"/>
  <c r="V7310" i="1"/>
  <c r="U7310" i="1"/>
  <c r="T7310" i="1"/>
  <c r="S7310" i="1"/>
  <c r="R7310" i="1"/>
  <c r="V7309" i="1"/>
  <c r="U7309" i="1"/>
  <c r="T7309" i="1"/>
  <c r="S7309" i="1"/>
  <c r="R7309" i="1"/>
  <c r="V7308" i="1"/>
  <c r="U7308" i="1"/>
  <c r="T7308" i="1"/>
  <c r="S7308" i="1"/>
  <c r="R7308" i="1"/>
  <c r="V7307" i="1"/>
  <c r="U7307" i="1"/>
  <c r="T7307" i="1"/>
  <c r="S7307" i="1"/>
  <c r="R7307" i="1"/>
  <c r="V7306" i="1"/>
  <c r="U7306" i="1"/>
  <c r="T7306" i="1"/>
  <c r="S7306" i="1"/>
  <c r="R7306" i="1"/>
  <c r="V7305" i="1"/>
  <c r="U7305" i="1"/>
  <c r="T7305" i="1"/>
  <c r="S7305" i="1"/>
  <c r="R7305" i="1"/>
  <c r="V7304" i="1"/>
  <c r="U7304" i="1"/>
  <c r="T7304" i="1"/>
  <c r="S7304" i="1"/>
  <c r="R7304" i="1"/>
  <c r="V7303" i="1"/>
  <c r="U7303" i="1"/>
  <c r="T7303" i="1"/>
  <c r="S7303" i="1"/>
  <c r="R7303" i="1"/>
  <c r="V7302" i="1"/>
  <c r="U7302" i="1"/>
  <c r="T7302" i="1"/>
  <c r="S7302" i="1"/>
  <c r="R7302" i="1"/>
  <c r="V7301" i="1"/>
  <c r="U7301" i="1"/>
  <c r="T7301" i="1"/>
  <c r="S7301" i="1"/>
  <c r="R7301" i="1"/>
  <c r="V7300" i="1"/>
  <c r="U7300" i="1"/>
  <c r="T7300" i="1"/>
  <c r="S7300" i="1"/>
  <c r="R7300" i="1"/>
  <c r="V7299" i="1"/>
  <c r="U7299" i="1"/>
  <c r="T7299" i="1"/>
  <c r="S7299" i="1"/>
  <c r="R7299" i="1"/>
  <c r="V7298" i="1"/>
  <c r="U7298" i="1"/>
  <c r="T7298" i="1"/>
  <c r="S7298" i="1"/>
  <c r="R7298" i="1"/>
  <c r="V7297" i="1"/>
  <c r="U7297" i="1"/>
  <c r="T7297" i="1"/>
  <c r="S7297" i="1"/>
  <c r="R7297" i="1"/>
  <c r="V7296" i="1"/>
  <c r="U7296" i="1"/>
  <c r="T7296" i="1"/>
  <c r="S7296" i="1"/>
  <c r="R7296" i="1"/>
  <c r="V7295" i="1"/>
  <c r="U7295" i="1"/>
  <c r="T7295" i="1"/>
  <c r="S7295" i="1"/>
  <c r="R7295" i="1"/>
  <c r="V7294" i="1"/>
  <c r="U7294" i="1"/>
  <c r="T7294" i="1"/>
  <c r="S7294" i="1"/>
  <c r="R7294" i="1"/>
  <c r="V7293" i="1"/>
  <c r="U7293" i="1"/>
  <c r="T7293" i="1"/>
  <c r="S7293" i="1"/>
  <c r="R7293" i="1"/>
  <c r="V7292" i="1"/>
  <c r="U7292" i="1"/>
  <c r="T7292" i="1"/>
  <c r="S7292" i="1"/>
  <c r="R7292" i="1"/>
  <c r="V7291" i="1"/>
  <c r="U7291" i="1"/>
  <c r="T7291" i="1"/>
  <c r="S7291" i="1"/>
  <c r="R7291" i="1"/>
  <c r="V7290" i="1"/>
  <c r="U7290" i="1"/>
  <c r="T7290" i="1"/>
  <c r="S7290" i="1"/>
  <c r="R7290" i="1"/>
  <c r="V7289" i="1"/>
  <c r="U7289" i="1"/>
  <c r="T7289" i="1"/>
  <c r="S7289" i="1"/>
  <c r="R7289" i="1"/>
  <c r="V7288" i="1"/>
  <c r="U7288" i="1"/>
  <c r="T7288" i="1"/>
  <c r="S7288" i="1"/>
  <c r="R7288" i="1"/>
  <c r="V7287" i="1"/>
  <c r="U7287" i="1"/>
  <c r="T7287" i="1"/>
  <c r="S7287" i="1"/>
  <c r="R7287" i="1"/>
  <c r="V7286" i="1"/>
  <c r="U7286" i="1"/>
  <c r="T7286" i="1"/>
  <c r="S7286" i="1"/>
  <c r="R7286" i="1"/>
  <c r="V7285" i="1"/>
  <c r="U7285" i="1"/>
  <c r="T7285" i="1"/>
  <c r="S7285" i="1"/>
  <c r="R7285" i="1"/>
  <c r="V7284" i="1"/>
  <c r="U7284" i="1"/>
  <c r="T7284" i="1"/>
  <c r="S7284" i="1"/>
  <c r="R7284" i="1"/>
  <c r="V7283" i="1"/>
  <c r="U7283" i="1"/>
  <c r="T7283" i="1"/>
  <c r="S7283" i="1"/>
  <c r="R7283" i="1"/>
  <c r="V7282" i="1"/>
  <c r="U7282" i="1"/>
  <c r="T7282" i="1"/>
  <c r="S7282" i="1"/>
  <c r="R7282" i="1"/>
  <c r="V7281" i="1"/>
  <c r="U7281" i="1"/>
  <c r="T7281" i="1"/>
  <c r="S7281" i="1"/>
  <c r="R7281" i="1"/>
  <c r="V7280" i="1"/>
  <c r="U7280" i="1"/>
  <c r="T7280" i="1"/>
  <c r="S7280" i="1"/>
  <c r="R7280" i="1"/>
  <c r="V7279" i="1"/>
  <c r="U7279" i="1"/>
  <c r="T7279" i="1"/>
  <c r="S7279" i="1"/>
  <c r="R7279" i="1"/>
  <c r="V7278" i="1"/>
  <c r="U7278" i="1"/>
  <c r="T7278" i="1"/>
  <c r="S7278" i="1"/>
  <c r="R7278" i="1"/>
  <c r="V7277" i="1"/>
  <c r="U7277" i="1"/>
  <c r="T7277" i="1"/>
  <c r="S7277" i="1"/>
  <c r="R7277" i="1"/>
  <c r="V7276" i="1"/>
  <c r="U7276" i="1"/>
  <c r="T7276" i="1"/>
  <c r="S7276" i="1"/>
  <c r="R7276" i="1"/>
  <c r="V7275" i="1"/>
  <c r="U7275" i="1"/>
  <c r="T7275" i="1"/>
  <c r="S7275" i="1"/>
  <c r="R7275" i="1"/>
  <c r="V7274" i="1"/>
  <c r="U7274" i="1"/>
  <c r="T7274" i="1"/>
  <c r="S7274" i="1"/>
  <c r="R7274" i="1"/>
  <c r="V7273" i="1"/>
  <c r="U7273" i="1"/>
  <c r="T7273" i="1"/>
  <c r="S7273" i="1"/>
  <c r="R7273" i="1"/>
  <c r="V7272" i="1"/>
  <c r="U7272" i="1"/>
  <c r="T7272" i="1"/>
  <c r="S7272" i="1"/>
  <c r="R7272" i="1"/>
  <c r="V7271" i="1"/>
  <c r="U7271" i="1"/>
  <c r="T7271" i="1"/>
  <c r="S7271" i="1"/>
  <c r="R7271" i="1"/>
  <c r="V7270" i="1"/>
  <c r="U7270" i="1"/>
  <c r="T7270" i="1"/>
  <c r="S7270" i="1"/>
  <c r="R7270" i="1"/>
  <c r="V7269" i="1"/>
  <c r="U7269" i="1"/>
  <c r="T7269" i="1"/>
  <c r="S7269" i="1"/>
  <c r="R7269" i="1"/>
  <c r="V7268" i="1"/>
  <c r="U7268" i="1"/>
  <c r="T7268" i="1"/>
  <c r="S7268" i="1"/>
  <c r="R7268" i="1"/>
  <c r="V7267" i="1"/>
  <c r="U7267" i="1"/>
  <c r="T7267" i="1"/>
  <c r="S7267" i="1"/>
  <c r="R7267" i="1"/>
  <c r="V7266" i="1"/>
  <c r="U7266" i="1"/>
  <c r="T7266" i="1"/>
  <c r="S7266" i="1"/>
  <c r="R7266" i="1"/>
  <c r="V7265" i="1"/>
  <c r="U7265" i="1"/>
  <c r="T7265" i="1"/>
  <c r="S7265" i="1"/>
  <c r="R7265" i="1"/>
  <c r="V7264" i="1"/>
  <c r="U7264" i="1"/>
  <c r="T7264" i="1"/>
  <c r="S7264" i="1"/>
  <c r="R7264" i="1"/>
  <c r="V7263" i="1"/>
  <c r="U7263" i="1"/>
  <c r="T7263" i="1"/>
  <c r="S7263" i="1"/>
  <c r="R7263" i="1"/>
  <c r="V7262" i="1"/>
  <c r="U7262" i="1"/>
  <c r="T7262" i="1"/>
  <c r="S7262" i="1"/>
  <c r="R7262" i="1"/>
  <c r="V7261" i="1"/>
  <c r="U7261" i="1"/>
  <c r="T7261" i="1"/>
  <c r="S7261" i="1"/>
  <c r="R7261" i="1"/>
  <c r="V7260" i="1"/>
  <c r="U7260" i="1"/>
  <c r="T7260" i="1"/>
  <c r="S7260" i="1"/>
  <c r="R7260" i="1"/>
  <c r="V7259" i="1"/>
  <c r="U7259" i="1"/>
  <c r="T7259" i="1"/>
  <c r="S7259" i="1"/>
  <c r="R7259" i="1"/>
  <c r="V7258" i="1"/>
  <c r="U7258" i="1"/>
  <c r="T7258" i="1"/>
  <c r="S7258" i="1"/>
  <c r="R7258" i="1"/>
  <c r="V7257" i="1"/>
  <c r="U7257" i="1"/>
  <c r="T7257" i="1"/>
  <c r="S7257" i="1"/>
  <c r="R7257" i="1"/>
  <c r="V7256" i="1"/>
  <c r="U7256" i="1"/>
  <c r="T7256" i="1"/>
  <c r="S7256" i="1"/>
  <c r="R7256" i="1"/>
  <c r="V7255" i="1"/>
  <c r="U7255" i="1"/>
  <c r="T7255" i="1"/>
  <c r="S7255" i="1"/>
  <c r="R7255" i="1"/>
  <c r="V7254" i="1"/>
  <c r="U7254" i="1"/>
  <c r="T7254" i="1"/>
  <c r="S7254" i="1"/>
  <c r="R7254" i="1"/>
  <c r="V7253" i="1"/>
  <c r="U7253" i="1"/>
  <c r="T7253" i="1"/>
  <c r="S7253" i="1"/>
  <c r="R7253" i="1"/>
  <c r="V7252" i="1"/>
  <c r="U7252" i="1"/>
  <c r="T7252" i="1"/>
  <c r="S7252" i="1"/>
  <c r="R7252" i="1"/>
  <c r="V7251" i="1"/>
  <c r="U7251" i="1"/>
  <c r="T7251" i="1"/>
  <c r="S7251" i="1"/>
  <c r="R7251" i="1"/>
  <c r="V7250" i="1"/>
  <c r="U7250" i="1"/>
  <c r="T7250" i="1"/>
  <c r="S7250" i="1"/>
  <c r="R7250" i="1"/>
  <c r="V7249" i="1"/>
  <c r="U7249" i="1"/>
  <c r="T7249" i="1"/>
  <c r="S7249" i="1"/>
  <c r="R7249" i="1"/>
  <c r="V7248" i="1"/>
  <c r="U7248" i="1"/>
  <c r="T7248" i="1"/>
  <c r="S7248" i="1"/>
  <c r="R7248" i="1"/>
  <c r="V7247" i="1"/>
  <c r="U7247" i="1"/>
  <c r="T7247" i="1"/>
  <c r="S7247" i="1"/>
  <c r="R7247" i="1"/>
  <c r="V7246" i="1"/>
  <c r="U7246" i="1"/>
  <c r="T7246" i="1"/>
  <c r="S7246" i="1"/>
  <c r="R7246" i="1"/>
  <c r="V7245" i="1"/>
  <c r="U7245" i="1"/>
  <c r="T7245" i="1"/>
  <c r="S7245" i="1"/>
  <c r="R7245" i="1"/>
  <c r="V7244" i="1"/>
  <c r="U7244" i="1"/>
  <c r="T7244" i="1"/>
  <c r="S7244" i="1"/>
  <c r="R7244" i="1"/>
  <c r="V7243" i="1"/>
  <c r="U7243" i="1"/>
  <c r="T7243" i="1"/>
  <c r="S7243" i="1"/>
  <c r="R7243" i="1"/>
  <c r="V7242" i="1"/>
  <c r="U7242" i="1"/>
  <c r="T7242" i="1"/>
  <c r="S7242" i="1"/>
  <c r="R7242" i="1"/>
  <c r="V7241" i="1"/>
  <c r="U7241" i="1"/>
  <c r="T7241" i="1"/>
  <c r="S7241" i="1"/>
  <c r="R7241" i="1"/>
  <c r="V7240" i="1"/>
  <c r="U7240" i="1"/>
  <c r="T7240" i="1"/>
  <c r="S7240" i="1"/>
  <c r="R7240" i="1"/>
  <c r="V7239" i="1"/>
  <c r="U7239" i="1"/>
  <c r="T7239" i="1"/>
  <c r="S7239" i="1"/>
  <c r="R7239" i="1"/>
  <c r="V7238" i="1"/>
  <c r="U7238" i="1"/>
  <c r="T7238" i="1"/>
  <c r="S7238" i="1"/>
  <c r="R7238" i="1"/>
  <c r="V7237" i="1"/>
  <c r="U7237" i="1"/>
  <c r="T7237" i="1"/>
  <c r="S7237" i="1"/>
  <c r="R7237" i="1"/>
  <c r="V7236" i="1"/>
  <c r="U7236" i="1"/>
  <c r="T7236" i="1"/>
  <c r="S7236" i="1"/>
  <c r="R7236" i="1"/>
  <c r="V7235" i="1"/>
  <c r="U7235" i="1"/>
  <c r="T7235" i="1"/>
  <c r="S7235" i="1"/>
  <c r="R7235" i="1"/>
  <c r="V7234" i="1"/>
  <c r="U7234" i="1"/>
  <c r="T7234" i="1"/>
  <c r="S7234" i="1"/>
  <c r="R7234" i="1"/>
  <c r="V7233" i="1"/>
  <c r="U7233" i="1"/>
  <c r="T7233" i="1"/>
  <c r="S7233" i="1"/>
  <c r="R7233" i="1"/>
  <c r="V7232" i="1"/>
  <c r="U7232" i="1"/>
  <c r="T7232" i="1"/>
  <c r="S7232" i="1"/>
  <c r="R7232" i="1"/>
  <c r="V7231" i="1"/>
  <c r="U7231" i="1"/>
  <c r="T7231" i="1"/>
  <c r="S7231" i="1"/>
  <c r="R7231" i="1"/>
  <c r="V7230" i="1"/>
  <c r="U7230" i="1"/>
  <c r="T7230" i="1"/>
  <c r="S7230" i="1"/>
  <c r="R7230" i="1"/>
  <c r="V7229" i="1"/>
  <c r="U7229" i="1"/>
  <c r="T7229" i="1"/>
  <c r="S7229" i="1"/>
  <c r="R7229" i="1"/>
  <c r="V7228" i="1"/>
  <c r="U7228" i="1"/>
  <c r="T7228" i="1"/>
  <c r="S7228" i="1"/>
  <c r="R7228" i="1"/>
  <c r="V7227" i="1"/>
  <c r="U7227" i="1"/>
  <c r="T7227" i="1"/>
  <c r="S7227" i="1"/>
  <c r="R7227" i="1"/>
  <c r="V7226" i="1"/>
  <c r="U7226" i="1"/>
  <c r="T7226" i="1"/>
  <c r="S7226" i="1"/>
  <c r="R7226" i="1"/>
  <c r="V7225" i="1"/>
  <c r="U7225" i="1"/>
  <c r="T7225" i="1"/>
  <c r="S7225" i="1"/>
  <c r="R7225" i="1"/>
  <c r="V7224" i="1"/>
  <c r="U7224" i="1"/>
  <c r="T7224" i="1"/>
  <c r="S7224" i="1"/>
  <c r="R7224" i="1"/>
  <c r="V7223" i="1"/>
  <c r="U7223" i="1"/>
  <c r="T7223" i="1"/>
  <c r="S7223" i="1"/>
  <c r="R7223" i="1"/>
  <c r="V7222" i="1"/>
  <c r="U7222" i="1"/>
  <c r="T7222" i="1"/>
  <c r="S7222" i="1"/>
  <c r="R7222" i="1"/>
  <c r="V7221" i="1"/>
  <c r="U7221" i="1"/>
  <c r="T7221" i="1"/>
  <c r="S7221" i="1"/>
  <c r="R7221" i="1"/>
  <c r="V7220" i="1"/>
  <c r="U7220" i="1"/>
  <c r="T7220" i="1"/>
  <c r="S7220" i="1"/>
  <c r="R7220" i="1"/>
  <c r="V7219" i="1"/>
  <c r="U7219" i="1"/>
  <c r="T7219" i="1"/>
  <c r="S7219" i="1"/>
  <c r="R7219" i="1"/>
  <c r="V7218" i="1"/>
  <c r="U7218" i="1"/>
  <c r="T7218" i="1"/>
  <c r="S7218" i="1"/>
  <c r="R7218" i="1"/>
  <c r="V7217" i="1"/>
  <c r="U7217" i="1"/>
  <c r="T7217" i="1"/>
  <c r="S7217" i="1"/>
  <c r="R7217" i="1"/>
  <c r="V7216" i="1"/>
  <c r="U7216" i="1"/>
  <c r="T7216" i="1"/>
  <c r="S7216" i="1"/>
  <c r="R7216" i="1"/>
  <c r="V7215" i="1"/>
  <c r="U7215" i="1"/>
  <c r="T7215" i="1"/>
  <c r="S7215" i="1"/>
  <c r="R7215" i="1"/>
  <c r="V7214" i="1"/>
  <c r="U7214" i="1"/>
  <c r="T7214" i="1"/>
  <c r="S7214" i="1"/>
  <c r="R7214" i="1"/>
  <c r="V7213" i="1"/>
  <c r="U7213" i="1"/>
  <c r="T7213" i="1"/>
  <c r="S7213" i="1"/>
  <c r="R7213" i="1"/>
  <c r="V7212" i="1"/>
  <c r="U7212" i="1"/>
  <c r="T7212" i="1"/>
  <c r="S7212" i="1"/>
  <c r="R7212" i="1"/>
  <c r="V7211" i="1"/>
  <c r="U7211" i="1"/>
  <c r="T7211" i="1"/>
  <c r="S7211" i="1"/>
  <c r="R7211" i="1"/>
  <c r="V7210" i="1"/>
  <c r="U7210" i="1"/>
  <c r="T7210" i="1"/>
  <c r="S7210" i="1"/>
  <c r="R7210" i="1"/>
  <c r="V7209" i="1"/>
  <c r="U7209" i="1"/>
  <c r="T7209" i="1"/>
  <c r="S7209" i="1"/>
  <c r="R7209" i="1"/>
  <c r="V7208" i="1"/>
  <c r="U7208" i="1"/>
  <c r="T7208" i="1"/>
  <c r="S7208" i="1"/>
  <c r="R7208" i="1"/>
  <c r="V7207" i="1"/>
  <c r="U7207" i="1"/>
  <c r="T7207" i="1"/>
  <c r="S7207" i="1"/>
  <c r="R7207" i="1"/>
  <c r="V7206" i="1"/>
  <c r="U7206" i="1"/>
  <c r="T7206" i="1"/>
  <c r="S7206" i="1"/>
  <c r="R7206" i="1"/>
  <c r="V7205" i="1"/>
  <c r="U7205" i="1"/>
  <c r="T7205" i="1"/>
  <c r="S7205" i="1"/>
  <c r="R7205" i="1"/>
  <c r="V7204" i="1"/>
  <c r="U7204" i="1"/>
  <c r="T7204" i="1"/>
  <c r="S7204" i="1"/>
  <c r="R7204" i="1"/>
  <c r="V7203" i="1"/>
  <c r="U7203" i="1"/>
  <c r="T7203" i="1"/>
  <c r="S7203" i="1"/>
  <c r="R7203" i="1"/>
  <c r="V7202" i="1"/>
  <c r="U7202" i="1"/>
  <c r="T7202" i="1"/>
  <c r="S7202" i="1"/>
  <c r="R7202" i="1"/>
  <c r="V7201" i="1"/>
  <c r="U7201" i="1"/>
  <c r="T7201" i="1"/>
  <c r="S7201" i="1"/>
  <c r="R7201" i="1"/>
  <c r="V7200" i="1"/>
  <c r="U7200" i="1"/>
  <c r="T7200" i="1"/>
  <c r="S7200" i="1"/>
  <c r="R7200" i="1"/>
  <c r="V7199" i="1"/>
  <c r="U7199" i="1"/>
  <c r="T7199" i="1"/>
  <c r="S7199" i="1"/>
  <c r="R7199" i="1"/>
  <c r="V7198" i="1"/>
  <c r="U7198" i="1"/>
  <c r="T7198" i="1"/>
  <c r="S7198" i="1"/>
  <c r="R7198" i="1"/>
  <c r="V7197" i="1"/>
  <c r="U7197" i="1"/>
  <c r="T7197" i="1"/>
  <c r="S7197" i="1"/>
  <c r="R7197" i="1"/>
  <c r="V7196" i="1"/>
  <c r="U7196" i="1"/>
  <c r="T7196" i="1"/>
  <c r="S7196" i="1"/>
  <c r="R7196" i="1"/>
  <c r="V7195" i="1"/>
  <c r="U7195" i="1"/>
  <c r="T7195" i="1"/>
  <c r="S7195" i="1"/>
  <c r="R7195" i="1"/>
  <c r="V7194" i="1"/>
  <c r="U7194" i="1"/>
  <c r="T7194" i="1"/>
  <c r="S7194" i="1"/>
  <c r="R7194" i="1"/>
  <c r="V7193" i="1"/>
  <c r="U7193" i="1"/>
  <c r="T7193" i="1"/>
  <c r="S7193" i="1"/>
  <c r="R7193" i="1"/>
  <c r="V7192" i="1"/>
  <c r="U7192" i="1"/>
  <c r="T7192" i="1"/>
  <c r="S7192" i="1"/>
  <c r="R7192" i="1"/>
  <c r="V7191" i="1"/>
  <c r="U7191" i="1"/>
  <c r="T7191" i="1"/>
  <c r="S7191" i="1"/>
  <c r="R7191" i="1"/>
  <c r="V7190" i="1"/>
  <c r="U7190" i="1"/>
  <c r="T7190" i="1"/>
  <c r="S7190" i="1"/>
  <c r="R7190" i="1"/>
  <c r="V7189" i="1"/>
  <c r="U7189" i="1"/>
  <c r="T7189" i="1"/>
  <c r="S7189" i="1"/>
  <c r="R7189" i="1"/>
  <c r="V7188" i="1"/>
  <c r="U7188" i="1"/>
  <c r="T7188" i="1"/>
  <c r="S7188" i="1"/>
  <c r="R7188" i="1"/>
  <c r="V7187" i="1"/>
  <c r="U7187" i="1"/>
  <c r="T7187" i="1"/>
  <c r="S7187" i="1"/>
  <c r="R7187" i="1"/>
  <c r="V7186" i="1"/>
  <c r="U7186" i="1"/>
  <c r="T7186" i="1"/>
  <c r="S7186" i="1"/>
  <c r="R7186" i="1"/>
  <c r="V7185" i="1"/>
  <c r="U7185" i="1"/>
  <c r="T7185" i="1"/>
  <c r="S7185" i="1"/>
  <c r="R7185" i="1"/>
  <c r="V7184" i="1"/>
  <c r="U7184" i="1"/>
  <c r="T7184" i="1"/>
  <c r="S7184" i="1"/>
  <c r="R7184" i="1"/>
  <c r="V7183" i="1"/>
  <c r="U7183" i="1"/>
  <c r="T7183" i="1"/>
  <c r="S7183" i="1"/>
  <c r="R7183" i="1"/>
  <c r="V7182" i="1"/>
  <c r="U7182" i="1"/>
  <c r="T7182" i="1"/>
  <c r="S7182" i="1"/>
  <c r="R7182" i="1"/>
  <c r="V7181" i="1"/>
  <c r="U7181" i="1"/>
  <c r="T7181" i="1"/>
  <c r="S7181" i="1"/>
  <c r="R7181" i="1"/>
  <c r="V7180" i="1"/>
  <c r="U7180" i="1"/>
  <c r="T7180" i="1"/>
  <c r="S7180" i="1"/>
  <c r="R7180" i="1"/>
  <c r="V7179" i="1"/>
  <c r="U7179" i="1"/>
  <c r="T7179" i="1"/>
  <c r="S7179" i="1"/>
  <c r="R7179" i="1"/>
  <c r="V7178" i="1"/>
  <c r="U7178" i="1"/>
  <c r="T7178" i="1"/>
  <c r="S7178" i="1"/>
  <c r="R7178" i="1"/>
  <c r="V7177" i="1"/>
  <c r="U7177" i="1"/>
  <c r="T7177" i="1"/>
  <c r="S7177" i="1"/>
  <c r="R7177" i="1"/>
  <c r="V7176" i="1"/>
  <c r="U7176" i="1"/>
  <c r="T7176" i="1"/>
  <c r="S7176" i="1"/>
  <c r="R7176" i="1"/>
  <c r="V7175" i="1"/>
  <c r="U7175" i="1"/>
  <c r="T7175" i="1"/>
  <c r="S7175" i="1"/>
  <c r="R7175" i="1"/>
  <c r="V7174" i="1"/>
  <c r="U7174" i="1"/>
  <c r="T7174" i="1"/>
  <c r="S7174" i="1"/>
  <c r="R7174" i="1"/>
  <c r="V7173" i="1"/>
  <c r="U7173" i="1"/>
  <c r="T7173" i="1"/>
  <c r="S7173" i="1"/>
  <c r="R7173" i="1"/>
  <c r="V7172" i="1"/>
  <c r="U7172" i="1"/>
  <c r="T7172" i="1"/>
  <c r="S7172" i="1"/>
  <c r="R7172" i="1"/>
  <c r="V7171" i="1"/>
  <c r="U7171" i="1"/>
  <c r="T7171" i="1"/>
  <c r="S7171" i="1"/>
  <c r="R7171" i="1"/>
  <c r="V7170" i="1"/>
  <c r="U7170" i="1"/>
  <c r="T7170" i="1"/>
  <c r="S7170" i="1"/>
  <c r="R7170" i="1"/>
  <c r="V7169" i="1"/>
  <c r="U7169" i="1"/>
  <c r="T7169" i="1"/>
  <c r="S7169" i="1"/>
  <c r="R7169" i="1"/>
  <c r="V7168" i="1"/>
  <c r="U7168" i="1"/>
  <c r="T7168" i="1"/>
  <c r="S7168" i="1"/>
  <c r="R7168" i="1"/>
  <c r="V7167" i="1"/>
  <c r="U7167" i="1"/>
  <c r="T7167" i="1"/>
  <c r="S7167" i="1"/>
  <c r="R7167" i="1"/>
  <c r="V7166" i="1"/>
  <c r="U7166" i="1"/>
  <c r="T7166" i="1"/>
  <c r="S7166" i="1"/>
  <c r="R7166" i="1"/>
  <c r="V7165" i="1"/>
  <c r="U7165" i="1"/>
  <c r="T7165" i="1"/>
  <c r="S7165" i="1"/>
  <c r="R7165" i="1"/>
  <c r="V7164" i="1"/>
  <c r="U7164" i="1"/>
  <c r="T7164" i="1"/>
  <c r="S7164" i="1"/>
  <c r="R7164" i="1"/>
  <c r="V7163" i="1"/>
  <c r="U7163" i="1"/>
  <c r="T7163" i="1"/>
  <c r="S7163" i="1"/>
  <c r="R7163" i="1"/>
  <c r="V7162" i="1"/>
  <c r="U7162" i="1"/>
  <c r="T7162" i="1"/>
  <c r="S7162" i="1"/>
  <c r="R7162" i="1"/>
  <c r="V7161" i="1"/>
  <c r="U7161" i="1"/>
  <c r="T7161" i="1"/>
  <c r="S7161" i="1"/>
  <c r="R7161" i="1"/>
  <c r="V7160" i="1"/>
  <c r="U7160" i="1"/>
  <c r="T7160" i="1"/>
  <c r="S7160" i="1"/>
  <c r="R7160" i="1"/>
  <c r="V7159" i="1"/>
  <c r="U7159" i="1"/>
  <c r="T7159" i="1"/>
  <c r="S7159" i="1"/>
  <c r="R7159" i="1"/>
  <c r="V7158" i="1"/>
  <c r="U7158" i="1"/>
  <c r="T7158" i="1"/>
  <c r="S7158" i="1"/>
  <c r="R7158" i="1"/>
  <c r="V7157" i="1"/>
  <c r="U7157" i="1"/>
  <c r="T7157" i="1"/>
  <c r="S7157" i="1"/>
  <c r="R7157" i="1"/>
  <c r="V7156" i="1"/>
  <c r="U7156" i="1"/>
  <c r="T7156" i="1"/>
  <c r="S7156" i="1"/>
  <c r="R7156" i="1"/>
  <c r="V7155" i="1"/>
  <c r="U7155" i="1"/>
  <c r="T7155" i="1"/>
  <c r="S7155" i="1"/>
  <c r="R7155" i="1"/>
  <c r="V7154" i="1"/>
  <c r="U7154" i="1"/>
  <c r="T7154" i="1"/>
  <c r="S7154" i="1"/>
  <c r="R7154" i="1"/>
  <c r="V7153" i="1"/>
  <c r="U7153" i="1"/>
  <c r="T7153" i="1"/>
  <c r="S7153" i="1"/>
  <c r="R7153" i="1"/>
  <c r="V7152" i="1"/>
  <c r="U7152" i="1"/>
  <c r="T7152" i="1"/>
  <c r="S7152" i="1"/>
  <c r="R7152" i="1"/>
  <c r="V7151" i="1"/>
  <c r="U7151" i="1"/>
  <c r="T7151" i="1"/>
  <c r="S7151" i="1"/>
  <c r="R7151" i="1"/>
  <c r="V7150" i="1"/>
  <c r="U7150" i="1"/>
  <c r="T7150" i="1"/>
  <c r="S7150" i="1"/>
  <c r="R7150" i="1"/>
  <c r="V7149" i="1"/>
  <c r="U7149" i="1"/>
  <c r="T7149" i="1"/>
  <c r="S7149" i="1"/>
  <c r="R7149" i="1"/>
  <c r="V7148" i="1"/>
  <c r="U7148" i="1"/>
  <c r="T7148" i="1"/>
  <c r="S7148" i="1"/>
  <c r="R7148" i="1"/>
  <c r="V7147" i="1"/>
  <c r="U7147" i="1"/>
  <c r="T7147" i="1"/>
  <c r="S7147" i="1"/>
  <c r="R7147" i="1"/>
  <c r="V7146" i="1"/>
  <c r="U7146" i="1"/>
  <c r="T7146" i="1"/>
  <c r="S7146" i="1"/>
  <c r="R7146" i="1"/>
  <c r="V7145" i="1"/>
  <c r="U7145" i="1"/>
  <c r="T7145" i="1"/>
  <c r="S7145" i="1"/>
  <c r="R7145" i="1"/>
  <c r="V7144" i="1"/>
  <c r="U7144" i="1"/>
  <c r="T7144" i="1"/>
  <c r="S7144" i="1"/>
  <c r="R7144" i="1"/>
  <c r="V7143" i="1"/>
  <c r="U7143" i="1"/>
  <c r="T7143" i="1"/>
  <c r="S7143" i="1"/>
  <c r="R7143" i="1"/>
  <c r="V7142" i="1"/>
  <c r="U7142" i="1"/>
  <c r="T7142" i="1"/>
  <c r="S7142" i="1"/>
  <c r="R7142" i="1"/>
  <c r="V7141" i="1"/>
  <c r="U7141" i="1"/>
  <c r="T7141" i="1"/>
  <c r="S7141" i="1"/>
  <c r="R7141" i="1"/>
  <c r="V7140" i="1"/>
  <c r="U7140" i="1"/>
  <c r="T7140" i="1"/>
  <c r="S7140" i="1"/>
  <c r="R7140" i="1"/>
  <c r="V7139" i="1"/>
  <c r="U7139" i="1"/>
  <c r="T7139" i="1"/>
  <c r="S7139" i="1"/>
  <c r="R7139" i="1"/>
  <c r="V7138" i="1"/>
  <c r="U7138" i="1"/>
  <c r="T7138" i="1"/>
  <c r="S7138" i="1"/>
  <c r="R7138" i="1"/>
  <c r="V7137" i="1"/>
  <c r="U7137" i="1"/>
  <c r="T7137" i="1"/>
  <c r="S7137" i="1"/>
  <c r="R7137" i="1"/>
  <c r="V7136" i="1"/>
  <c r="U7136" i="1"/>
  <c r="T7136" i="1"/>
  <c r="S7136" i="1"/>
  <c r="R7136" i="1"/>
  <c r="V7135" i="1"/>
  <c r="U7135" i="1"/>
  <c r="T7135" i="1"/>
  <c r="S7135" i="1"/>
  <c r="R7135" i="1"/>
  <c r="V7134" i="1"/>
  <c r="U7134" i="1"/>
  <c r="T7134" i="1"/>
  <c r="S7134" i="1"/>
  <c r="R7134" i="1"/>
  <c r="V7133" i="1"/>
  <c r="U7133" i="1"/>
  <c r="T7133" i="1"/>
  <c r="S7133" i="1"/>
  <c r="R7133" i="1"/>
  <c r="V7132" i="1"/>
  <c r="U7132" i="1"/>
  <c r="T7132" i="1"/>
  <c r="S7132" i="1"/>
  <c r="R7132" i="1"/>
  <c r="V7131" i="1"/>
  <c r="U7131" i="1"/>
  <c r="T7131" i="1"/>
  <c r="S7131" i="1"/>
  <c r="R7131" i="1"/>
  <c r="V7130" i="1"/>
  <c r="U7130" i="1"/>
  <c r="T7130" i="1"/>
  <c r="S7130" i="1"/>
  <c r="R7130" i="1"/>
  <c r="V7129" i="1"/>
  <c r="U7129" i="1"/>
  <c r="T7129" i="1"/>
  <c r="S7129" i="1"/>
  <c r="R7129" i="1"/>
  <c r="V7128" i="1"/>
  <c r="U7128" i="1"/>
  <c r="T7128" i="1"/>
  <c r="S7128" i="1"/>
  <c r="R7128" i="1"/>
  <c r="V7127" i="1"/>
  <c r="U7127" i="1"/>
  <c r="T7127" i="1"/>
  <c r="S7127" i="1"/>
  <c r="R7127" i="1"/>
  <c r="V7126" i="1"/>
  <c r="U7126" i="1"/>
  <c r="T7126" i="1"/>
  <c r="S7126" i="1"/>
  <c r="R7126" i="1"/>
  <c r="V7125" i="1"/>
  <c r="U7125" i="1"/>
  <c r="T7125" i="1"/>
  <c r="S7125" i="1"/>
  <c r="R7125" i="1"/>
  <c r="V7124" i="1"/>
  <c r="U7124" i="1"/>
  <c r="T7124" i="1"/>
  <c r="S7124" i="1"/>
  <c r="R7124" i="1"/>
  <c r="V7123" i="1"/>
  <c r="U7123" i="1"/>
  <c r="T7123" i="1"/>
  <c r="S7123" i="1"/>
  <c r="R7123" i="1"/>
  <c r="V7122" i="1"/>
  <c r="U7122" i="1"/>
  <c r="T7122" i="1"/>
  <c r="S7122" i="1"/>
  <c r="R7122" i="1"/>
  <c r="V7121" i="1"/>
  <c r="U7121" i="1"/>
  <c r="T7121" i="1"/>
  <c r="S7121" i="1"/>
  <c r="R7121" i="1"/>
  <c r="V7120" i="1"/>
  <c r="U7120" i="1"/>
  <c r="T7120" i="1"/>
  <c r="S7120" i="1"/>
  <c r="R7120" i="1"/>
  <c r="V7119" i="1"/>
  <c r="U7119" i="1"/>
  <c r="T7119" i="1"/>
  <c r="S7119" i="1"/>
  <c r="R7119" i="1"/>
  <c r="V7118" i="1"/>
  <c r="U7118" i="1"/>
  <c r="T7118" i="1"/>
  <c r="S7118" i="1"/>
  <c r="R7118" i="1"/>
  <c r="V7117" i="1"/>
  <c r="U7117" i="1"/>
  <c r="T7117" i="1"/>
  <c r="S7117" i="1"/>
  <c r="R7117" i="1"/>
  <c r="V7116" i="1"/>
  <c r="U7116" i="1"/>
  <c r="T7116" i="1"/>
  <c r="S7116" i="1"/>
  <c r="R7116" i="1"/>
  <c r="V7115" i="1"/>
  <c r="U7115" i="1"/>
  <c r="T7115" i="1"/>
  <c r="S7115" i="1"/>
  <c r="R7115" i="1"/>
  <c r="V7114" i="1"/>
  <c r="U7114" i="1"/>
  <c r="T7114" i="1"/>
  <c r="S7114" i="1"/>
  <c r="R7114" i="1"/>
  <c r="V7113" i="1"/>
  <c r="U7113" i="1"/>
  <c r="T7113" i="1"/>
  <c r="S7113" i="1"/>
  <c r="R7113" i="1"/>
  <c r="V7112" i="1"/>
  <c r="U7112" i="1"/>
  <c r="T7112" i="1"/>
  <c r="S7112" i="1"/>
  <c r="R7112" i="1"/>
  <c r="V7111" i="1"/>
  <c r="U7111" i="1"/>
  <c r="T7111" i="1"/>
  <c r="S7111" i="1"/>
  <c r="R7111" i="1"/>
  <c r="V7110" i="1"/>
  <c r="U7110" i="1"/>
  <c r="T7110" i="1"/>
  <c r="S7110" i="1"/>
  <c r="R7110" i="1"/>
  <c r="V7109" i="1"/>
  <c r="U7109" i="1"/>
  <c r="T7109" i="1"/>
  <c r="S7109" i="1"/>
  <c r="R7109" i="1"/>
  <c r="V7108" i="1"/>
  <c r="U7108" i="1"/>
  <c r="T7108" i="1"/>
  <c r="S7108" i="1"/>
  <c r="R7108" i="1"/>
  <c r="V7107" i="1"/>
  <c r="U7107" i="1"/>
  <c r="T7107" i="1"/>
  <c r="S7107" i="1"/>
  <c r="R7107" i="1"/>
  <c r="V7106" i="1"/>
  <c r="U7106" i="1"/>
  <c r="T7106" i="1"/>
  <c r="S7106" i="1"/>
  <c r="R7106" i="1"/>
  <c r="V7105" i="1"/>
  <c r="U7105" i="1"/>
  <c r="T7105" i="1"/>
  <c r="S7105" i="1"/>
  <c r="R7105" i="1"/>
  <c r="V7104" i="1"/>
  <c r="U7104" i="1"/>
  <c r="T7104" i="1"/>
  <c r="S7104" i="1"/>
  <c r="R7104" i="1"/>
  <c r="V7103" i="1"/>
  <c r="U7103" i="1"/>
  <c r="T7103" i="1"/>
  <c r="S7103" i="1"/>
  <c r="R7103" i="1"/>
  <c r="V7102" i="1"/>
  <c r="U7102" i="1"/>
  <c r="T7102" i="1"/>
  <c r="S7102" i="1"/>
  <c r="R7102" i="1"/>
  <c r="V7101" i="1"/>
  <c r="U7101" i="1"/>
  <c r="T7101" i="1"/>
  <c r="S7101" i="1"/>
  <c r="R7101" i="1"/>
  <c r="V7100" i="1"/>
  <c r="U7100" i="1"/>
  <c r="T7100" i="1"/>
  <c r="S7100" i="1"/>
  <c r="R7100" i="1"/>
  <c r="V7099" i="1"/>
  <c r="U7099" i="1"/>
  <c r="T7099" i="1"/>
  <c r="S7099" i="1"/>
  <c r="R7099" i="1"/>
  <c r="V7098" i="1"/>
  <c r="U7098" i="1"/>
  <c r="T7098" i="1"/>
  <c r="S7098" i="1"/>
  <c r="R7098" i="1"/>
  <c r="V7097" i="1"/>
  <c r="U7097" i="1"/>
  <c r="T7097" i="1"/>
  <c r="S7097" i="1"/>
  <c r="R7097" i="1"/>
  <c r="V7096" i="1"/>
  <c r="U7096" i="1"/>
  <c r="T7096" i="1"/>
  <c r="S7096" i="1"/>
  <c r="R7096" i="1"/>
  <c r="V7095" i="1"/>
  <c r="U7095" i="1"/>
  <c r="T7095" i="1"/>
  <c r="S7095" i="1"/>
  <c r="R7095" i="1"/>
  <c r="V7094" i="1"/>
  <c r="U7094" i="1"/>
  <c r="T7094" i="1"/>
  <c r="S7094" i="1"/>
  <c r="R7094" i="1"/>
  <c r="V7093" i="1"/>
  <c r="U7093" i="1"/>
  <c r="T7093" i="1"/>
  <c r="S7093" i="1"/>
  <c r="R7093" i="1"/>
  <c r="V7092" i="1"/>
  <c r="U7092" i="1"/>
  <c r="T7092" i="1"/>
  <c r="S7092" i="1"/>
  <c r="R7092" i="1"/>
  <c r="V7091" i="1"/>
  <c r="U7091" i="1"/>
  <c r="T7091" i="1"/>
  <c r="S7091" i="1"/>
  <c r="R7091" i="1"/>
  <c r="V7090" i="1"/>
  <c r="U7090" i="1"/>
  <c r="T7090" i="1"/>
  <c r="S7090" i="1"/>
  <c r="R7090" i="1"/>
  <c r="V7089" i="1"/>
  <c r="U7089" i="1"/>
  <c r="T7089" i="1"/>
  <c r="S7089" i="1"/>
  <c r="R7089" i="1"/>
  <c r="V7088" i="1"/>
  <c r="U7088" i="1"/>
  <c r="T7088" i="1"/>
  <c r="S7088" i="1"/>
  <c r="R7088" i="1"/>
  <c r="V7087" i="1"/>
  <c r="U7087" i="1"/>
  <c r="T7087" i="1"/>
  <c r="S7087" i="1"/>
  <c r="R7087" i="1"/>
  <c r="V7086" i="1"/>
  <c r="U7086" i="1"/>
  <c r="T7086" i="1"/>
  <c r="S7086" i="1"/>
  <c r="R7086" i="1"/>
  <c r="V7085" i="1"/>
  <c r="U7085" i="1"/>
  <c r="T7085" i="1"/>
  <c r="S7085" i="1"/>
  <c r="R7085" i="1"/>
  <c r="V7084" i="1"/>
  <c r="U7084" i="1"/>
  <c r="T7084" i="1"/>
  <c r="S7084" i="1"/>
  <c r="R7084" i="1"/>
  <c r="V7083" i="1"/>
  <c r="U7083" i="1"/>
  <c r="T7083" i="1"/>
  <c r="S7083" i="1"/>
  <c r="R7083" i="1"/>
  <c r="V7082" i="1"/>
  <c r="U7082" i="1"/>
  <c r="T7082" i="1"/>
  <c r="S7082" i="1"/>
  <c r="R7082" i="1"/>
  <c r="V7081" i="1"/>
  <c r="U7081" i="1"/>
  <c r="T7081" i="1"/>
  <c r="S7081" i="1"/>
  <c r="R7081" i="1"/>
  <c r="V7080" i="1"/>
  <c r="U7080" i="1"/>
  <c r="T7080" i="1"/>
  <c r="S7080" i="1"/>
  <c r="R7080" i="1"/>
  <c r="V7079" i="1"/>
  <c r="U7079" i="1"/>
  <c r="T7079" i="1"/>
  <c r="S7079" i="1"/>
  <c r="R7079" i="1"/>
  <c r="V7078" i="1"/>
  <c r="U7078" i="1"/>
  <c r="T7078" i="1"/>
  <c r="S7078" i="1"/>
  <c r="R7078" i="1"/>
  <c r="V7077" i="1"/>
  <c r="U7077" i="1"/>
  <c r="T7077" i="1"/>
  <c r="S7077" i="1"/>
  <c r="R7077" i="1"/>
  <c r="V7076" i="1"/>
  <c r="U7076" i="1"/>
  <c r="T7076" i="1"/>
  <c r="S7076" i="1"/>
  <c r="R7076" i="1"/>
  <c r="V7075" i="1"/>
  <c r="U7075" i="1"/>
  <c r="T7075" i="1"/>
  <c r="S7075" i="1"/>
  <c r="R7075" i="1"/>
  <c r="V7074" i="1"/>
  <c r="U7074" i="1"/>
  <c r="T7074" i="1"/>
  <c r="S7074" i="1"/>
  <c r="R7074" i="1"/>
  <c r="V7073" i="1"/>
  <c r="U7073" i="1"/>
  <c r="T7073" i="1"/>
  <c r="S7073" i="1"/>
  <c r="R7073" i="1"/>
  <c r="V7072" i="1"/>
  <c r="U7072" i="1"/>
  <c r="T7072" i="1"/>
  <c r="S7072" i="1"/>
  <c r="R7072" i="1"/>
  <c r="V7071" i="1"/>
  <c r="U7071" i="1"/>
  <c r="T7071" i="1"/>
  <c r="S7071" i="1"/>
  <c r="R7071" i="1"/>
  <c r="V7070" i="1"/>
  <c r="U7070" i="1"/>
  <c r="T7070" i="1"/>
  <c r="S7070" i="1"/>
  <c r="R7070" i="1"/>
  <c r="V7069" i="1"/>
  <c r="U7069" i="1"/>
  <c r="T7069" i="1"/>
  <c r="S7069" i="1"/>
  <c r="R7069" i="1"/>
  <c r="V7068" i="1"/>
  <c r="U7068" i="1"/>
  <c r="T7068" i="1"/>
  <c r="S7068" i="1"/>
  <c r="R7068" i="1"/>
  <c r="V7067" i="1"/>
  <c r="U7067" i="1"/>
  <c r="T7067" i="1"/>
  <c r="S7067" i="1"/>
  <c r="R7067" i="1"/>
  <c r="V7066" i="1"/>
  <c r="U7066" i="1"/>
  <c r="T7066" i="1"/>
  <c r="S7066" i="1"/>
  <c r="R7066" i="1"/>
  <c r="V7065" i="1"/>
  <c r="U7065" i="1"/>
  <c r="T7065" i="1"/>
  <c r="S7065" i="1"/>
  <c r="R7065" i="1"/>
  <c r="V7064" i="1"/>
  <c r="U7064" i="1"/>
  <c r="T7064" i="1"/>
  <c r="S7064" i="1"/>
  <c r="R7064" i="1"/>
  <c r="V7063" i="1"/>
  <c r="U7063" i="1"/>
  <c r="T7063" i="1"/>
  <c r="S7063" i="1"/>
  <c r="R7063" i="1"/>
  <c r="V7062" i="1"/>
  <c r="U7062" i="1"/>
  <c r="T7062" i="1"/>
  <c r="S7062" i="1"/>
  <c r="R7062" i="1"/>
  <c r="V7061" i="1"/>
  <c r="U7061" i="1"/>
  <c r="T7061" i="1"/>
  <c r="S7061" i="1"/>
  <c r="R7061" i="1"/>
  <c r="V7060" i="1"/>
  <c r="U7060" i="1"/>
  <c r="T7060" i="1"/>
  <c r="S7060" i="1"/>
  <c r="R7060" i="1"/>
  <c r="V7059" i="1"/>
  <c r="U7059" i="1"/>
  <c r="T7059" i="1"/>
  <c r="S7059" i="1"/>
  <c r="R7059" i="1"/>
  <c r="V7058" i="1"/>
  <c r="U7058" i="1"/>
  <c r="T7058" i="1"/>
  <c r="S7058" i="1"/>
  <c r="R7058" i="1"/>
  <c r="V7057" i="1"/>
  <c r="U7057" i="1"/>
  <c r="T7057" i="1"/>
  <c r="S7057" i="1"/>
  <c r="R7057" i="1"/>
  <c r="V7056" i="1"/>
  <c r="U7056" i="1"/>
  <c r="T7056" i="1"/>
  <c r="S7056" i="1"/>
  <c r="R7056" i="1"/>
  <c r="V7055" i="1"/>
  <c r="U7055" i="1"/>
  <c r="T7055" i="1"/>
  <c r="S7055" i="1"/>
  <c r="R7055" i="1"/>
  <c r="V7054" i="1"/>
  <c r="U7054" i="1"/>
  <c r="T7054" i="1"/>
  <c r="S7054" i="1"/>
  <c r="R7054" i="1"/>
  <c r="V7053" i="1"/>
  <c r="U7053" i="1"/>
  <c r="T7053" i="1"/>
  <c r="S7053" i="1"/>
  <c r="R7053" i="1"/>
  <c r="V7052" i="1"/>
  <c r="U7052" i="1"/>
  <c r="T7052" i="1"/>
  <c r="S7052" i="1"/>
  <c r="R7052" i="1"/>
  <c r="V7051" i="1"/>
  <c r="U7051" i="1"/>
  <c r="T7051" i="1"/>
  <c r="S7051" i="1"/>
  <c r="R7051" i="1"/>
  <c r="V7050" i="1"/>
  <c r="U7050" i="1"/>
  <c r="T7050" i="1"/>
  <c r="S7050" i="1"/>
  <c r="R7050" i="1"/>
  <c r="V7049" i="1"/>
  <c r="U7049" i="1"/>
  <c r="T7049" i="1"/>
  <c r="S7049" i="1"/>
  <c r="R7049" i="1"/>
  <c r="V7048" i="1"/>
  <c r="U7048" i="1"/>
  <c r="T7048" i="1"/>
  <c r="S7048" i="1"/>
  <c r="R7048" i="1"/>
  <c r="V7047" i="1"/>
  <c r="U7047" i="1"/>
  <c r="T7047" i="1"/>
  <c r="S7047" i="1"/>
  <c r="R7047" i="1"/>
  <c r="V7046" i="1"/>
  <c r="U7046" i="1"/>
  <c r="T7046" i="1"/>
  <c r="S7046" i="1"/>
  <c r="R7046" i="1"/>
  <c r="V7045" i="1"/>
  <c r="U7045" i="1"/>
  <c r="T7045" i="1"/>
  <c r="S7045" i="1"/>
  <c r="R7045" i="1"/>
  <c r="V7044" i="1"/>
  <c r="U7044" i="1"/>
  <c r="T7044" i="1"/>
  <c r="S7044" i="1"/>
  <c r="R7044" i="1"/>
  <c r="V7043" i="1"/>
  <c r="U7043" i="1"/>
  <c r="T7043" i="1"/>
  <c r="S7043" i="1"/>
  <c r="R7043" i="1"/>
  <c r="V7042" i="1"/>
  <c r="U7042" i="1"/>
  <c r="T7042" i="1"/>
  <c r="S7042" i="1"/>
  <c r="R7042" i="1"/>
  <c r="V7041" i="1"/>
  <c r="U7041" i="1"/>
  <c r="T7041" i="1"/>
  <c r="S7041" i="1"/>
  <c r="R7041" i="1"/>
  <c r="V7040" i="1"/>
  <c r="U7040" i="1"/>
  <c r="T7040" i="1"/>
  <c r="S7040" i="1"/>
  <c r="R7040" i="1"/>
  <c r="V7039" i="1"/>
  <c r="U7039" i="1"/>
  <c r="T7039" i="1"/>
  <c r="S7039" i="1"/>
  <c r="R7039" i="1"/>
  <c r="V7038" i="1"/>
  <c r="U7038" i="1"/>
  <c r="T7038" i="1"/>
  <c r="S7038" i="1"/>
  <c r="R7038" i="1"/>
  <c r="V7037" i="1"/>
  <c r="U7037" i="1"/>
  <c r="T7037" i="1"/>
  <c r="S7037" i="1"/>
  <c r="R7037" i="1"/>
  <c r="V7036" i="1"/>
  <c r="U7036" i="1"/>
  <c r="T7036" i="1"/>
  <c r="S7036" i="1"/>
  <c r="R7036" i="1"/>
  <c r="V7035" i="1"/>
  <c r="U7035" i="1"/>
  <c r="T7035" i="1"/>
  <c r="S7035" i="1"/>
  <c r="R7035" i="1"/>
  <c r="V7034" i="1"/>
  <c r="U7034" i="1"/>
  <c r="T7034" i="1"/>
  <c r="S7034" i="1"/>
  <c r="R7034" i="1"/>
  <c r="V7033" i="1"/>
  <c r="U7033" i="1"/>
  <c r="T7033" i="1"/>
  <c r="S7033" i="1"/>
  <c r="R7033" i="1"/>
  <c r="V7032" i="1"/>
  <c r="U7032" i="1"/>
  <c r="T7032" i="1"/>
  <c r="S7032" i="1"/>
  <c r="R7032" i="1"/>
  <c r="V7031" i="1"/>
  <c r="U7031" i="1"/>
  <c r="T7031" i="1"/>
  <c r="S7031" i="1"/>
  <c r="R7031" i="1"/>
  <c r="V7030" i="1"/>
  <c r="U7030" i="1"/>
  <c r="T7030" i="1"/>
  <c r="S7030" i="1"/>
  <c r="R7030" i="1"/>
  <c r="V7029" i="1"/>
  <c r="U7029" i="1"/>
  <c r="T7029" i="1"/>
  <c r="S7029" i="1"/>
  <c r="R7029" i="1"/>
  <c r="V7028" i="1"/>
  <c r="U7028" i="1"/>
  <c r="T7028" i="1"/>
  <c r="S7028" i="1"/>
  <c r="R7028" i="1"/>
  <c r="V7027" i="1"/>
  <c r="U7027" i="1"/>
  <c r="T7027" i="1"/>
  <c r="S7027" i="1"/>
  <c r="R7027" i="1"/>
  <c r="V7026" i="1"/>
  <c r="U7026" i="1"/>
  <c r="T7026" i="1"/>
  <c r="S7026" i="1"/>
  <c r="R7026" i="1"/>
  <c r="V7025" i="1"/>
  <c r="U7025" i="1"/>
  <c r="T7025" i="1"/>
  <c r="S7025" i="1"/>
  <c r="R7025" i="1"/>
  <c r="V7024" i="1"/>
  <c r="U7024" i="1"/>
  <c r="T7024" i="1"/>
  <c r="S7024" i="1"/>
  <c r="R7024" i="1"/>
  <c r="V7023" i="1"/>
  <c r="U7023" i="1"/>
  <c r="T7023" i="1"/>
  <c r="S7023" i="1"/>
  <c r="R7023" i="1"/>
  <c r="V7022" i="1"/>
  <c r="U7022" i="1"/>
  <c r="T7022" i="1"/>
  <c r="S7022" i="1"/>
  <c r="R7022" i="1"/>
  <c r="V7021" i="1"/>
  <c r="U7021" i="1"/>
  <c r="T7021" i="1"/>
  <c r="S7021" i="1"/>
  <c r="R7021" i="1"/>
  <c r="V7020" i="1"/>
  <c r="U7020" i="1"/>
  <c r="T7020" i="1"/>
  <c r="S7020" i="1"/>
  <c r="R7020" i="1"/>
  <c r="V7019" i="1"/>
  <c r="U7019" i="1"/>
  <c r="T7019" i="1"/>
  <c r="S7019" i="1"/>
  <c r="R7019" i="1"/>
  <c r="V7018" i="1"/>
  <c r="U7018" i="1"/>
  <c r="T7018" i="1"/>
  <c r="S7018" i="1"/>
  <c r="R7018" i="1"/>
  <c r="V7017" i="1"/>
  <c r="U7017" i="1"/>
  <c r="T7017" i="1"/>
  <c r="S7017" i="1"/>
  <c r="R7017" i="1"/>
  <c r="V7016" i="1"/>
  <c r="U7016" i="1"/>
  <c r="T7016" i="1"/>
  <c r="S7016" i="1"/>
  <c r="R7016" i="1"/>
  <c r="V7015" i="1"/>
  <c r="U7015" i="1"/>
  <c r="T7015" i="1"/>
  <c r="S7015" i="1"/>
  <c r="R7015" i="1"/>
  <c r="V7014" i="1"/>
  <c r="U7014" i="1"/>
  <c r="T7014" i="1"/>
  <c r="S7014" i="1"/>
  <c r="R7014" i="1"/>
  <c r="V7013" i="1"/>
  <c r="U7013" i="1"/>
  <c r="T7013" i="1"/>
  <c r="S7013" i="1"/>
  <c r="R7013" i="1"/>
  <c r="V7012" i="1"/>
  <c r="U7012" i="1"/>
  <c r="T7012" i="1"/>
  <c r="S7012" i="1"/>
  <c r="R7012" i="1"/>
  <c r="V7011" i="1"/>
  <c r="U7011" i="1"/>
  <c r="T7011" i="1"/>
  <c r="S7011" i="1"/>
  <c r="R7011" i="1"/>
  <c r="V7010" i="1"/>
  <c r="U7010" i="1"/>
  <c r="T7010" i="1"/>
  <c r="S7010" i="1"/>
  <c r="R7010" i="1"/>
  <c r="V7009" i="1"/>
  <c r="U7009" i="1"/>
  <c r="T7009" i="1"/>
  <c r="S7009" i="1"/>
  <c r="R7009" i="1"/>
  <c r="V7008" i="1"/>
  <c r="U7008" i="1"/>
  <c r="T7008" i="1"/>
  <c r="S7008" i="1"/>
  <c r="R7008" i="1"/>
  <c r="V7007" i="1"/>
  <c r="U7007" i="1"/>
  <c r="T7007" i="1"/>
  <c r="S7007" i="1"/>
  <c r="R7007" i="1"/>
  <c r="V7006" i="1"/>
  <c r="U7006" i="1"/>
  <c r="T7006" i="1"/>
  <c r="S7006" i="1"/>
  <c r="R7006" i="1"/>
  <c r="V7005" i="1"/>
  <c r="U7005" i="1"/>
  <c r="T7005" i="1"/>
  <c r="S7005" i="1"/>
  <c r="R7005" i="1"/>
  <c r="V7004" i="1"/>
  <c r="U7004" i="1"/>
  <c r="T7004" i="1"/>
  <c r="S7004" i="1"/>
  <c r="R7004" i="1"/>
  <c r="V7003" i="1"/>
  <c r="U7003" i="1"/>
  <c r="T7003" i="1"/>
  <c r="S7003" i="1"/>
  <c r="R7003" i="1"/>
  <c r="V7002" i="1"/>
  <c r="U7002" i="1"/>
  <c r="T7002" i="1"/>
  <c r="S7002" i="1"/>
  <c r="R7002" i="1"/>
  <c r="V7001" i="1"/>
  <c r="U7001" i="1"/>
  <c r="T7001" i="1"/>
  <c r="S7001" i="1"/>
  <c r="R7001" i="1"/>
  <c r="V7000" i="1"/>
  <c r="U7000" i="1"/>
  <c r="T7000" i="1"/>
  <c r="S7000" i="1"/>
  <c r="R7000" i="1"/>
  <c r="V6999" i="1"/>
  <c r="U6999" i="1"/>
  <c r="T6999" i="1"/>
  <c r="S6999" i="1"/>
  <c r="R6999" i="1"/>
  <c r="V6998" i="1"/>
  <c r="U6998" i="1"/>
  <c r="T6998" i="1"/>
  <c r="S6998" i="1"/>
  <c r="R6998" i="1"/>
  <c r="V6997" i="1"/>
  <c r="U6997" i="1"/>
  <c r="T6997" i="1"/>
  <c r="S6997" i="1"/>
  <c r="R6997" i="1"/>
  <c r="V6996" i="1"/>
  <c r="U6996" i="1"/>
  <c r="T6996" i="1"/>
  <c r="S6996" i="1"/>
  <c r="R6996" i="1"/>
  <c r="V6995" i="1"/>
  <c r="U6995" i="1"/>
  <c r="T6995" i="1"/>
  <c r="S6995" i="1"/>
  <c r="R6995" i="1"/>
  <c r="V6994" i="1"/>
  <c r="U6994" i="1"/>
  <c r="T6994" i="1"/>
  <c r="S6994" i="1"/>
  <c r="R6994" i="1"/>
  <c r="V6993" i="1"/>
  <c r="U6993" i="1"/>
  <c r="T6993" i="1"/>
  <c r="S6993" i="1"/>
  <c r="R6993" i="1"/>
  <c r="V6992" i="1"/>
  <c r="U6992" i="1"/>
  <c r="T6992" i="1"/>
  <c r="S6992" i="1"/>
  <c r="R6992" i="1"/>
  <c r="V6991" i="1"/>
  <c r="U6991" i="1"/>
  <c r="T6991" i="1"/>
  <c r="S6991" i="1"/>
  <c r="R6991" i="1"/>
  <c r="V6990" i="1"/>
  <c r="U6990" i="1"/>
  <c r="T6990" i="1"/>
  <c r="S6990" i="1"/>
  <c r="R6990" i="1"/>
  <c r="V6989" i="1"/>
  <c r="U6989" i="1"/>
  <c r="T6989" i="1"/>
  <c r="S6989" i="1"/>
  <c r="R6989" i="1"/>
  <c r="V6988" i="1"/>
  <c r="U6988" i="1"/>
  <c r="T6988" i="1"/>
  <c r="S6988" i="1"/>
  <c r="R6988" i="1"/>
  <c r="V6987" i="1"/>
  <c r="U6987" i="1"/>
  <c r="T6987" i="1"/>
  <c r="S6987" i="1"/>
  <c r="R6987" i="1"/>
  <c r="V6986" i="1"/>
  <c r="U6986" i="1"/>
  <c r="T6986" i="1"/>
  <c r="S6986" i="1"/>
  <c r="R6986" i="1"/>
  <c r="V6985" i="1"/>
  <c r="U6985" i="1"/>
  <c r="T6985" i="1"/>
  <c r="S6985" i="1"/>
  <c r="R6985" i="1"/>
  <c r="V6984" i="1"/>
  <c r="U6984" i="1"/>
  <c r="T6984" i="1"/>
  <c r="S6984" i="1"/>
  <c r="R6984" i="1"/>
  <c r="V6983" i="1"/>
  <c r="U6983" i="1"/>
  <c r="T6983" i="1"/>
  <c r="S6983" i="1"/>
  <c r="R6983" i="1"/>
  <c r="V6982" i="1"/>
  <c r="U6982" i="1"/>
  <c r="T6982" i="1"/>
  <c r="S6982" i="1"/>
  <c r="R6982" i="1"/>
  <c r="V6981" i="1"/>
  <c r="U6981" i="1"/>
  <c r="T6981" i="1"/>
  <c r="S6981" i="1"/>
  <c r="R6981" i="1"/>
  <c r="V6980" i="1"/>
  <c r="U6980" i="1"/>
  <c r="T6980" i="1"/>
  <c r="S6980" i="1"/>
  <c r="R6980" i="1"/>
  <c r="V6979" i="1"/>
  <c r="U6979" i="1"/>
  <c r="T6979" i="1"/>
  <c r="S6979" i="1"/>
  <c r="R6979" i="1"/>
  <c r="V6978" i="1"/>
  <c r="U6978" i="1"/>
  <c r="T6978" i="1"/>
  <c r="S6978" i="1"/>
  <c r="R6978" i="1"/>
  <c r="V6977" i="1"/>
  <c r="U6977" i="1"/>
  <c r="T6977" i="1"/>
  <c r="S6977" i="1"/>
  <c r="R6977" i="1"/>
  <c r="V6976" i="1"/>
  <c r="U6976" i="1"/>
  <c r="T6976" i="1"/>
  <c r="S6976" i="1"/>
  <c r="R6976" i="1"/>
  <c r="V6975" i="1"/>
  <c r="U6975" i="1"/>
  <c r="T6975" i="1"/>
  <c r="S6975" i="1"/>
  <c r="R6975" i="1"/>
  <c r="V6974" i="1"/>
  <c r="U6974" i="1"/>
  <c r="T6974" i="1"/>
  <c r="S6974" i="1"/>
  <c r="R6974" i="1"/>
  <c r="V6973" i="1"/>
  <c r="U6973" i="1"/>
  <c r="T6973" i="1"/>
  <c r="S6973" i="1"/>
  <c r="R6973" i="1"/>
  <c r="V6972" i="1"/>
  <c r="U6972" i="1"/>
  <c r="T6972" i="1"/>
  <c r="S6972" i="1"/>
  <c r="R6972" i="1"/>
  <c r="V6971" i="1"/>
  <c r="U6971" i="1"/>
  <c r="T6971" i="1"/>
  <c r="S6971" i="1"/>
  <c r="R6971" i="1"/>
  <c r="V6970" i="1"/>
  <c r="U6970" i="1"/>
  <c r="T6970" i="1"/>
  <c r="S6970" i="1"/>
  <c r="R6970" i="1"/>
  <c r="V6969" i="1"/>
  <c r="U6969" i="1"/>
  <c r="T6969" i="1"/>
  <c r="S6969" i="1"/>
  <c r="R6969" i="1"/>
  <c r="V6968" i="1"/>
  <c r="U6968" i="1"/>
  <c r="T6968" i="1"/>
  <c r="S6968" i="1"/>
  <c r="R6968" i="1"/>
  <c r="V6967" i="1"/>
  <c r="U6967" i="1"/>
  <c r="T6967" i="1"/>
  <c r="S6967" i="1"/>
  <c r="R6967" i="1"/>
  <c r="V6966" i="1"/>
  <c r="U6966" i="1"/>
  <c r="T6966" i="1"/>
  <c r="S6966" i="1"/>
  <c r="R6966" i="1"/>
  <c r="V6965" i="1"/>
  <c r="U6965" i="1"/>
  <c r="T6965" i="1"/>
  <c r="S6965" i="1"/>
  <c r="R6965" i="1"/>
  <c r="V6964" i="1"/>
  <c r="U6964" i="1"/>
  <c r="T6964" i="1"/>
  <c r="S6964" i="1"/>
  <c r="R6964" i="1"/>
  <c r="V6963" i="1"/>
  <c r="U6963" i="1"/>
  <c r="T6963" i="1"/>
  <c r="S6963" i="1"/>
  <c r="R6963" i="1"/>
  <c r="V6962" i="1"/>
  <c r="U6962" i="1"/>
  <c r="T6962" i="1"/>
  <c r="S6962" i="1"/>
  <c r="R6962" i="1"/>
  <c r="V6961" i="1"/>
  <c r="U6961" i="1"/>
  <c r="T6961" i="1"/>
  <c r="S6961" i="1"/>
  <c r="R6961" i="1"/>
  <c r="V6960" i="1"/>
  <c r="U6960" i="1"/>
  <c r="T6960" i="1"/>
  <c r="S6960" i="1"/>
  <c r="R6960" i="1"/>
  <c r="V6959" i="1"/>
  <c r="U6959" i="1"/>
  <c r="T6959" i="1"/>
  <c r="S6959" i="1"/>
  <c r="R6959" i="1"/>
  <c r="V6958" i="1"/>
  <c r="U6958" i="1"/>
  <c r="T6958" i="1"/>
  <c r="S6958" i="1"/>
  <c r="R6958" i="1"/>
  <c r="V6957" i="1"/>
  <c r="U6957" i="1"/>
  <c r="T6957" i="1"/>
  <c r="S6957" i="1"/>
  <c r="R6957" i="1"/>
  <c r="V6956" i="1"/>
  <c r="U6956" i="1"/>
  <c r="T6956" i="1"/>
  <c r="S6956" i="1"/>
  <c r="R6956" i="1"/>
  <c r="V6955" i="1"/>
  <c r="U6955" i="1"/>
  <c r="T6955" i="1"/>
  <c r="S6955" i="1"/>
  <c r="R6955" i="1"/>
  <c r="V6954" i="1"/>
  <c r="U6954" i="1"/>
  <c r="T6954" i="1"/>
  <c r="S6954" i="1"/>
  <c r="R6954" i="1"/>
  <c r="V6953" i="1"/>
  <c r="U6953" i="1"/>
  <c r="T6953" i="1"/>
  <c r="S6953" i="1"/>
  <c r="R6953" i="1"/>
  <c r="V6952" i="1"/>
  <c r="U6952" i="1"/>
  <c r="T6952" i="1"/>
  <c r="S6952" i="1"/>
  <c r="R6952" i="1"/>
  <c r="V6951" i="1"/>
  <c r="U6951" i="1"/>
  <c r="T6951" i="1"/>
  <c r="S6951" i="1"/>
  <c r="R6951" i="1"/>
  <c r="V6950" i="1"/>
  <c r="U6950" i="1"/>
  <c r="T6950" i="1"/>
  <c r="S6950" i="1"/>
  <c r="R6950" i="1"/>
  <c r="V6949" i="1"/>
  <c r="U6949" i="1"/>
  <c r="T6949" i="1"/>
  <c r="S6949" i="1"/>
  <c r="R6949" i="1"/>
  <c r="V6948" i="1"/>
  <c r="U6948" i="1"/>
  <c r="T6948" i="1"/>
  <c r="S6948" i="1"/>
  <c r="R6948" i="1"/>
  <c r="V6947" i="1"/>
  <c r="U6947" i="1"/>
  <c r="T6947" i="1"/>
  <c r="S6947" i="1"/>
  <c r="R6947" i="1"/>
  <c r="V6946" i="1"/>
  <c r="U6946" i="1"/>
  <c r="T6946" i="1"/>
  <c r="S6946" i="1"/>
  <c r="R6946" i="1"/>
  <c r="V6945" i="1"/>
  <c r="U6945" i="1"/>
  <c r="T6945" i="1"/>
  <c r="S6945" i="1"/>
  <c r="R6945" i="1"/>
  <c r="V6944" i="1"/>
  <c r="U6944" i="1"/>
  <c r="T6944" i="1"/>
  <c r="S6944" i="1"/>
  <c r="R6944" i="1"/>
  <c r="V6943" i="1"/>
  <c r="U6943" i="1"/>
  <c r="T6943" i="1"/>
  <c r="S6943" i="1"/>
  <c r="R6943" i="1"/>
  <c r="V6942" i="1"/>
  <c r="U6942" i="1"/>
  <c r="T6942" i="1"/>
  <c r="S6942" i="1"/>
  <c r="R6942" i="1"/>
  <c r="V6941" i="1"/>
  <c r="U6941" i="1"/>
  <c r="T6941" i="1"/>
  <c r="S6941" i="1"/>
  <c r="R6941" i="1"/>
  <c r="V6940" i="1"/>
  <c r="U6940" i="1"/>
  <c r="T6940" i="1"/>
  <c r="S6940" i="1"/>
  <c r="R6940" i="1"/>
  <c r="V6939" i="1"/>
  <c r="U6939" i="1"/>
  <c r="T6939" i="1"/>
  <c r="S6939" i="1"/>
  <c r="R6939" i="1"/>
  <c r="V6938" i="1"/>
  <c r="U6938" i="1"/>
  <c r="T6938" i="1"/>
  <c r="S6938" i="1"/>
  <c r="R6938" i="1"/>
  <c r="V6937" i="1"/>
  <c r="U6937" i="1"/>
  <c r="T6937" i="1"/>
  <c r="S6937" i="1"/>
  <c r="R6937" i="1"/>
  <c r="V6936" i="1"/>
  <c r="U6936" i="1"/>
  <c r="T6936" i="1"/>
  <c r="S6936" i="1"/>
  <c r="R6936" i="1"/>
  <c r="V6935" i="1"/>
  <c r="U6935" i="1"/>
  <c r="T6935" i="1"/>
  <c r="S6935" i="1"/>
  <c r="R6935" i="1"/>
  <c r="V6934" i="1"/>
  <c r="U6934" i="1"/>
  <c r="T6934" i="1"/>
  <c r="S6934" i="1"/>
  <c r="R6934" i="1"/>
  <c r="V6933" i="1"/>
  <c r="U6933" i="1"/>
  <c r="T6933" i="1"/>
  <c r="S6933" i="1"/>
  <c r="R6933" i="1"/>
  <c r="V6932" i="1"/>
  <c r="U6932" i="1"/>
  <c r="T6932" i="1"/>
  <c r="S6932" i="1"/>
  <c r="R6932" i="1"/>
  <c r="V6931" i="1"/>
  <c r="U6931" i="1"/>
  <c r="T6931" i="1"/>
  <c r="S6931" i="1"/>
  <c r="R6931" i="1"/>
  <c r="V6930" i="1"/>
  <c r="U6930" i="1"/>
  <c r="T6930" i="1"/>
  <c r="S6930" i="1"/>
  <c r="R6930" i="1"/>
  <c r="V6929" i="1"/>
  <c r="U6929" i="1"/>
  <c r="T6929" i="1"/>
  <c r="S6929" i="1"/>
  <c r="R6929" i="1"/>
  <c r="V6928" i="1"/>
  <c r="U6928" i="1"/>
  <c r="T6928" i="1"/>
  <c r="S6928" i="1"/>
  <c r="R6928" i="1"/>
  <c r="V6927" i="1"/>
  <c r="U6927" i="1"/>
  <c r="T6927" i="1"/>
  <c r="S6927" i="1"/>
  <c r="R6927" i="1"/>
  <c r="V6926" i="1"/>
  <c r="U6926" i="1"/>
  <c r="T6926" i="1"/>
  <c r="S6926" i="1"/>
  <c r="R6926" i="1"/>
  <c r="V6925" i="1"/>
  <c r="U6925" i="1"/>
  <c r="T6925" i="1"/>
  <c r="S6925" i="1"/>
  <c r="R6925" i="1"/>
  <c r="V6924" i="1"/>
  <c r="U6924" i="1"/>
  <c r="T6924" i="1"/>
  <c r="S6924" i="1"/>
  <c r="R6924" i="1"/>
  <c r="V6923" i="1"/>
  <c r="U6923" i="1"/>
  <c r="T6923" i="1"/>
  <c r="S6923" i="1"/>
  <c r="R6923" i="1"/>
  <c r="V6922" i="1"/>
  <c r="U6922" i="1"/>
  <c r="T6922" i="1"/>
  <c r="S6922" i="1"/>
  <c r="R6922" i="1"/>
  <c r="V6921" i="1"/>
  <c r="U6921" i="1"/>
  <c r="T6921" i="1"/>
  <c r="S6921" i="1"/>
  <c r="R6921" i="1"/>
  <c r="V6920" i="1"/>
  <c r="U6920" i="1"/>
  <c r="T6920" i="1"/>
  <c r="S6920" i="1"/>
  <c r="R6920" i="1"/>
  <c r="V6919" i="1"/>
  <c r="U6919" i="1"/>
  <c r="T6919" i="1"/>
  <c r="S6919" i="1"/>
  <c r="R6919" i="1"/>
  <c r="V6918" i="1"/>
  <c r="U6918" i="1"/>
  <c r="T6918" i="1"/>
  <c r="S6918" i="1"/>
  <c r="R6918" i="1"/>
  <c r="V6917" i="1"/>
  <c r="U6917" i="1"/>
  <c r="T6917" i="1"/>
  <c r="S6917" i="1"/>
  <c r="R6917" i="1"/>
  <c r="V6916" i="1"/>
  <c r="U6916" i="1"/>
  <c r="T6916" i="1"/>
  <c r="S6916" i="1"/>
  <c r="R6916" i="1"/>
  <c r="V6915" i="1"/>
  <c r="U6915" i="1"/>
  <c r="T6915" i="1"/>
  <c r="S6915" i="1"/>
  <c r="R6915" i="1"/>
  <c r="V6914" i="1"/>
  <c r="U6914" i="1"/>
  <c r="T6914" i="1"/>
  <c r="S6914" i="1"/>
  <c r="R6914" i="1"/>
  <c r="V6913" i="1"/>
  <c r="U6913" i="1"/>
  <c r="T6913" i="1"/>
  <c r="S6913" i="1"/>
  <c r="R6913" i="1"/>
  <c r="V6912" i="1"/>
  <c r="U6912" i="1"/>
  <c r="T6912" i="1"/>
  <c r="S6912" i="1"/>
  <c r="R6912" i="1"/>
  <c r="V6911" i="1"/>
  <c r="U6911" i="1"/>
  <c r="T6911" i="1"/>
  <c r="S6911" i="1"/>
  <c r="R6911" i="1"/>
  <c r="V6910" i="1"/>
  <c r="U6910" i="1"/>
  <c r="T6910" i="1"/>
  <c r="S6910" i="1"/>
  <c r="R6910" i="1"/>
  <c r="V6909" i="1"/>
  <c r="U6909" i="1"/>
  <c r="T6909" i="1"/>
  <c r="S6909" i="1"/>
  <c r="R6909" i="1"/>
  <c r="V6908" i="1"/>
  <c r="U6908" i="1"/>
  <c r="T6908" i="1"/>
  <c r="S6908" i="1"/>
  <c r="R6908" i="1"/>
  <c r="V6907" i="1"/>
  <c r="U6907" i="1"/>
  <c r="T6907" i="1"/>
  <c r="S6907" i="1"/>
  <c r="R6907" i="1"/>
  <c r="V6906" i="1"/>
  <c r="U6906" i="1"/>
  <c r="T6906" i="1"/>
  <c r="S6906" i="1"/>
  <c r="R6906" i="1"/>
  <c r="V6905" i="1"/>
  <c r="U6905" i="1"/>
  <c r="T6905" i="1"/>
  <c r="S6905" i="1"/>
  <c r="R6905" i="1"/>
  <c r="V6904" i="1"/>
  <c r="U6904" i="1"/>
  <c r="T6904" i="1"/>
  <c r="S6904" i="1"/>
  <c r="R6904" i="1"/>
  <c r="V6903" i="1"/>
  <c r="U6903" i="1"/>
  <c r="T6903" i="1"/>
  <c r="S6903" i="1"/>
  <c r="R6903" i="1"/>
  <c r="V6902" i="1"/>
  <c r="U6902" i="1"/>
  <c r="T6902" i="1"/>
  <c r="S6902" i="1"/>
  <c r="R6902" i="1"/>
  <c r="V6901" i="1"/>
  <c r="U6901" i="1"/>
  <c r="T6901" i="1"/>
  <c r="S6901" i="1"/>
  <c r="R6901" i="1"/>
  <c r="V6900" i="1"/>
  <c r="U6900" i="1"/>
  <c r="T6900" i="1"/>
  <c r="S6900" i="1"/>
  <c r="R6900" i="1"/>
  <c r="V6899" i="1"/>
  <c r="U6899" i="1"/>
  <c r="T6899" i="1"/>
  <c r="S6899" i="1"/>
  <c r="R6899" i="1"/>
  <c r="V6898" i="1"/>
  <c r="U6898" i="1"/>
  <c r="T6898" i="1"/>
  <c r="S6898" i="1"/>
  <c r="R6898" i="1"/>
  <c r="V6897" i="1"/>
  <c r="U6897" i="1"/>
  <c r="T6897" i="1"/>
  <c r="S6897" i="1"/>
  <c r="R6897" i="1"/>
  <c r="V6896" i="1"/>
  <c r="U6896" i="1"/>
  <c r="T6896" i="1"/>
  <c r="S6896" i="1"/>
  <c r="R6896" i="1"/>
  <c r="V6895" i="1"/>
  <c r="U6895" i="1"/>
  <c r="T6895" i="1"/>
  <c r="S6895" i="1"/>
  <c r="R6895" i="1"/>
  <c r="V6894" i="1"/>
  <c r="U6894" i="1"/>
  <c r="T6894" i="1"/>
  <c r="S6894" i="1"/>
  <c r="R6894" i="1"/>
  <c r="V6893" i="1"/>
  <c r="U6893" i="1"/>
  <c r="T6893" i="1"/>
  <c r="S6893" i="1"/>
  <c r="R6893" i="1"/>
  <c r="V6892" i="1"/>
  <c r="U6892" i="1"/>
  <c r="T6892" i="1"/>
  <c r="S6892" i="1"/>
  <c r="R6892" i="1"/>
  <c r="V6891" i="1"/>
  <c r="U6891" i="1"/>
  <c r="T6891" i="1"/>
  <c r="S6891" i="1"/>
  <c r="R6891" i="1"/>
  <c r="V6890" i="1"/>
  <c r="U6890" i="1"/>
  <c r="T6890" i="1"/>
  <c r="S6890" i="1"/>
  <c r="R6890" i="1"/>
  <c r="V6889" i="1"/>
  <c r="U6889" i="1"/>
  <c r="T6889" i="1"/>
  <c r="S6889" i="1"/>
  <c r="R6889" i="1"/>
  <c r="V6888" i="1"/>
  <c r="U6888" i="1"/>
  <c r="T6888" i="1"/>
  <c r="S6888" i="1"/>
  <c r="R6888" i="1"/>
  <c r="V6887" i="1"/>
  <c r="U6887" i="1"/>
  <c r="T6887" i="1"/>
  <c r="S6887" i="1"/>
  <c r="R6887" i="1"/>
  <c r="V6886" i="1"/>
  <c r="U6886" i="1"/>
  <c r="T6886" i="1"/>
  <c r="S6886" i="1"/>
  <c r="R6886" i="1"/>
  <c r="V6885" i="1"/>
  <c r="U6885" i="1"/>
  <c r="T6885" i="1"/>
  <c r="S6885" i="1"/>
  <c r="R6885" i="1"/>
  <c r="V6884" i="1"/>
  <c r="U6884" i="1"/>
  <c r="T6884" i="1"/>
  <c r="S6884" i="1"/>
  <c r="R6884" i="1"/>
  <c r="V6883" i="1"/>
  <c r="U6883" i="1"/>
  <c r="T6883" i="1"/>
  <c r="S6883" i="1"/>
  <c r="R6883" i="1"/>
  <c r="V6882" i="1"/>
  <c r="U6882" i="1"/>
  <c r="T6882" i="1"/>
  <c r="S6882" i="1"/>
  <c r="R6882" i="1"/>
  <c r="V6881" i="1"/>
  <c r="U6881" i="1"/>
  <c r="T6881" i="1"/>
  <c r="S6881" i="1"/>
  <c r="R6881" i="1"/>
  <c r="V6880" i="1"/>
  <c r="U6880" i="1"/>
  <c r="T6880" i="1"/>
  <c r="S6880" i="1"/>
  <c r="R6880" i="1"/>
  <c r="V6879" i="1"/>
  <c r="U6879" i="1"/>
  <c r="T6879" i="1"/>
  <c r="S6879" i="1"/>
  <c r="R6879" i="1"/>
  <c r="V6878" i="1"/>
  <c r="U6878" i="1"/>
  <c r="T6878" i="1"/>
  <c r="S6878" i="1"/>
  <c r="R6878" i="1"/>
  <c r="V6877" i="1"/>
  <c r="U6877" i="1"/>
  <c r="T6877" i="1"/>
  <c r="S6877" i="1"/>
  <c r="R6877" i="1"/>
  <c r="V6876" i="1"/>
  <c r="U6876" i="1"/>
  <c r="T6876" i="1"/>
  <c r="S6876" i="1"/>
  <c r="R6876" i="1"/>
  <c r="V6875" i="1"/>
  <c r="U6875" i="1"/>
  <c r="T6875" i="1"/>
  <c r="S6875" i="1"/>
  <c r="R6875" i="1"/>
  <c r="V6874" i="1"/>
  <c r="U6874" i="1"/>
  <c r="T6874" i="1"/>
  <c r="S6874" i="1"/>
  <c r="R6874" i="1"/>
  <c r="V6873" i="1"/>
  <c r="U6873" i="1"/>
  <c r="T6873" i="1"/>
  <c r="S6873" i="1"/>
  <c r="R6873" i="1"/>
  <c r="V6872" i="1"/>
  <c r="U6872" i="1"/>
  <c r="T6872" i="1"/>
  <c r="S6872" i="1"/>
  <c r="R6872" i="1"/>
  <c r="V6871" i="1"/>
  <c r="U6871" i="1"/>
  <c r="T6871" i="1"/>
  <c r="S6871" i="1"/>
  <c r="R6871" i="1"/>
  <c r="V6870" i="1"/>
  <c r="U6870" i="1"/>
  <c r="T6870" i="1"/>
  <c r="S6870" i="1"/>
  <c r="R6870" i="1"/>
  <c r="V6869" i="1"/>
  <c r="U6869" i="1"/>
  <c r="T6869" i="1"/>
  <c r="S6869" i="1"/>
  <c r="R6869" i="1"/>
  <c r="V6868" i="1"/>
  <c r="U6868" i="1"/>
  <c r="T6868" i="1"/>
  <c r="S6868" i="1"/>
  <c r="R6868" i="1"/>
  <c r="V6867" i="1"/>
  <c r="U6867" i="1"/>
  <c r="T6867" i="1"/>
  <c r="S6867" i="1"/>
  <c r="R6867" i="1"/>
  <c r="V6866" i="1"/>
  <c r="U6866" i="1"/>
  <c r="T6866" i="1"/>
  <c r="S6866" i="1"/>
  <c r="R6866" i="1"/>
  <c r="V6865" i="1"/>
  <c r="U6865" i="1"/>
  <c r="T6865" i="1"/>
  <c r="S6865" i="1"/>
  <c r="R6865" i="1"/>
  <c r="V6864" i="1"/>
  <c r="U6864" i="1"/>
  <c r="T6864" i="1"/>
  <c r="S6864" i="1"/>
  <c r="R6864" i="1"/>
  <c r="V6863" i="1"/>
  <c r="U6863" i="1"/>
  <c r="T6863" i="1"/>
  <c r="S6863" i="1"/>
  <c r="R6863" i="1"/>
  <c r="V6862" i="1"/>
  <c r="U6862" i="1"/>
  <c r="T6862" i="1"/>
  <c r="S6862" i="1"/>
  <c r="R6862" i="1"/>
  <c r="V6861" i="1"/>
  <c r="U6861" i="1"/>
  <c r="T6861" i="1"/>
  <c r="S6861" i="1"/>
  <c r="R6861" i="1"/>
  <c r="V6860" i="1"/>
  <c r="U6860" i="1"/>
  <c r="T6860" i="1"/>
  <c r="S6860" i="1"/>
  <c r="R6860" i="1"/>
  <c r="V6859" i="1"/>
  <c r="U6859" i="1"/>
  <c r="T6859" i="1"/>
  <c r="S6859" i="1"/>
  <c r="R6859" i="1"/>
  <c r="V6858" i="1"/>
  <c r="U6858" i="1"/>
  <c r="T6858" i="1"/>
  <c r="S6858" i="1"/>
  <c r="R6858" i="1"/>
  <c r="V6857" i="1"/>
  <c r="U6857" i="1"/>
  <c r="T6857" i="1"/>
  <c r="S6857" i="1"/>
  <c r="R6857" i="1"/>
  <c r="V6856" i="1"/>
  <c r="U6856" i="1"/>
  <c r="T6856" i="1"/>
  <c r="S6856" i="1"/>
  <c r="R6856" i="1"/>
  <c r="V6855" i="1"/>
  <c r="U6855" i="1"/>
  <c r="T6855" i="1"/>
  <c r="S6855" i="1"/>
  <c r="R6855" i="1"/>
  <c r="V6854" i="1"/>
  <c r="U6854" i="1"/>
  <c r="T6854" i="1"/>
  <c r="S6854" i="1"/>
  <c r="R6854" i="1"/>
  <c r="V6853" i="1"/>
  <c r="U6853" i="1"/>
  <c r="T6853" i="1"/>
  <c r="S6853" i="1"/>
  <c r="R6853" i="1"/>
  <c r="V6852" i="1"/>
  <c r="U6852" i="1"/>
  <c r="T6852" i="1"/>
  <c r="S6852" i="1"/>
  <c r="R6852" i="1"/>
  <c r="V6851" i="1"/>
  <c r="U6851" i="1"/>
  <c r="T6851" i="1"/>
  <c r="S6851" i="1"/>
  <c r="R6851" i="1"/>
  <c r="V6850" i="1"/>
  <c r="U6850" i="1"/>
  <c r="T6850" i="1"/>
  <c r="S6850" i="1"/>
  <c r="R6850" i="1"/>
  <c r="V6849" i="1"/>
  <c r="U6849" i="1"/>
  <c r="T6849" i="1"/>
  <c r="S6849" i="1"/>
  <c r="R6849" i="1"/>
  <c r="V6848" i="1"/>
  <c r="U6848" i="1"/>
  <c r="T6848" i="1"/>
  <c r="S6848" i="1"/>
  <c r="R6848" i="1"/>
  <c r="V6847" i="1"/>
  <c r="U6847" i="1"/>
  <c r="T6847" i="1"/>
  <c r="S6847" i="1"/>
  <c r="R6847" i="1"/>
  <c r="V6846" i="1"/>
  <c r="U6846" i="1"/>
  <c r="T6846" i="1"/>
  <c r="S6846" i="1"/>
  <c r="R6846" i="1"/>
  <c r="V6845" i="1"/>
  <c r="U6845" i="1"/>
  <c r="T6845" i="1"/>
  <c r="S6845" i="1"/>
  <c r="R6845" i="1"/>
  <c r="V6844" i="1"/>
  <c r="U6844" i="1"/>
  <c r="T6844" i="1"/>
  <c r="S6844" i="1"/>
  <c r="R6844" i="1"/>
  <c r="V6843" i="1"/>
  <c r="U6843" i="1"/>
  <c r="T6843" i="1"/>
  <c r="S6843" i="1"/>
  <c r="R6843" i="1"/>
  <c r="V6842" i="1"/>
  <c r="U6842" i="1"/>
  <c r="T6842" i="1"/>
  <c r="S6842" i="1"/>
  <c r="R6842" i="1"/>
  <c r="V6841" i="1"/>
  <c r="U6841" i="1"/>
  <c r="T6841" i="1"/>
  <c r="S6841" i="1"/>
  <c r="R6841" i="1"/>
  <c r="V6840" i="1"/>
  <c r="U6840" i="1"/>
  <c r="T6840" i="1"/>
  <c r="S6840" i="1"/>
  <c r="R6840" i="1"/>
  <c r="V6839" i="1"/>
  <c r="U6839" i="1"/>
  <c r="T6839" i="1"/>
  <c r="S6839" i="1"/>
  <c r="R6839" i="1"/>
  <c r="V6838" i="1"/>
  <c r="U6838" i="1"/>
  <c r="T6838" i="1"/>
  <c r="S6838" i="1"/>
  <c r="R6838" i="1"/>
  <c r="V6837" i="1"/>
  <c r="U6837" i="1"/>
  <c r="T6837" i="1"/>
  <c r="S6837" i="1"/>
  <c r="R6837" i="1"/>
  <c r="V6836" i="1"/>
  <c r="U6836" i="1"/>
  <c r="T6836" i="1"/>
  <c r="S6836" i="1"/>
  <c r="R6836" i="1"/>
  <c r="V6835" i="1"/>
  <c r="U6835" i="1"/>
  <c r="T6835" i="1"/>
  <c r="S6835" i="1"/>
  <c r="R6835" i="1"/>
  <c r="V6834" i="1"/>
  <c r="U6834" i="1"/>
  <c r="T6834" i="1"/>
  <c r="S6834" i="1"/>
  <c r="R6834" i="1"/>
  <c r="V6833" i="1"/>
  <c r="U6833" i="1"/>
  <c r="T6833" i="1"/>
  <c r="S6833" i="1"/>
  <c r="R6833" i="1"/>
  <c r="V6832" i="1"/>
  <c r="U6832" i="1"/>
  <c r="T6832" i="1"/>
  <c r="S6832" i="1"/>
  <c r="R6832" i="1"/>
  <c r="V6831" i="1"/>
  <c r="U6831" i="1"/>
  <c r="T6831" i="1"/>
  <c r="S6831" i="1"/>
  <c r="R6831" i="1"/>
  <c r="V6830" i="1"/>
  <c r="U6830" i="1"/>
  <c r="T6830" i="1"/>
  <c r="S6830" i="1"/>
  <c r="R6830" i="1"/>
  <c r="V6829" i="1"/>
  <c r="U6829" i="1"/>
  <c r="T6829" i="1"/>
  <c r="S6829" i="1"/>
  <c r="R6829" i="1"/>
  <c r="V6828" i="1"/>
  <c r="U6828" i="1"/>
  <c r="T6828" i="1"/>
  <c r="S6828" i="1"/>
  <c r="R6828" i="1"/>
  <c r="V6827" i="1"/>
  <c r="U6827" i="1"/>
  <c r="T6827" i="1"/>
  <c r="S6827" i="1"/>
  <c r="R6827" i="1"/>
  <c r="V6826" i="1"/>
  <c r="U6826" i="1"/>
  <c r="T6826" i="1"/>
  <c r="S6826" i="1"/>
  <c r="R6826" i="1"/>
  <c r="V6825" i="1"/>
  <c r="U6825" i="1"/>
  <c r="T6825" i="1"/>
  <c r="S6825" i="1"/>
  <c r="R6825" i="1"/>
  <c r="V6824" i="1"/>
  <c r="U6824" i="1"/>
  <c r="T6824" i="1"/>
  <c r="S6824" i="1"/>
  <c r="R6824" i="1"/>
  <c r="V6823" i="1"/>
  <c r="U6823" i="1"/>
  <c r="T6823" i="1"/>
  <c r="S6823" i="1"/>
  <c r="R6823" i="1"/>
  <c r="V6822" i="1"/>
  <c r="U6822" i="1"/>
  <c r="T6822" i="1"/>
  <c r="S6822" i="1"/>
  <c r="R6822" i="1"/>
  <c r="V6821" i="1"/>
  <c r="U6821" i="1"/>
  <c r="T6821" i="1"/>
  <c r="S6821" i="1"/>
  <c r="R6821" i="1"/>
  <c r="V6820" i="1"/>
  <c r="U6820" i="1"/>
  <c r="T6820" i="1"/>
  <c r="S6820" i="1"/>
  <c r="R6820" i="1"/>
  <c r="V6819" i="1"/>
  <c r="U6819" i="1"/>
  <c r="T6819" i="1"/>
  <c r="S6819" i="1"/>
  <c r="R6819" i="1"/>
  <c r="V6818" i="1"/>
  <c r="U6818" i="1"/>
  <c r="T6818" i="1"/>
  <c r="S6818" i="1"/>
  <c r="R6818" i="1"/>
  <c r="V6817" i="1"/>
  <c r="U6817" i="1"/>
  <c r="T6817" i="1"/>
  <c r="S6817" i="1"/>
  <c r="R6817" i="1"/>
  <c r="V6816" i="1"/>
  <c r="U6816" i="1"/>
  <c r="T6816" i="1"/>
  <c r="S6816" i="1"/>
  <c r="R6816" i="1"/>
  <c r="V6815" i="1"/>
  <c r="U6815" i="1"/>
  <c r="T6815" i="1"/>
  <c r="S6815" i="1"/>
  <c r="R6815" i="1"/>
  <c r="V6814" i="1"/>
  <c r="U6814" i="1"/>
  <c r="T6814" i="1"/>
  <c r="S6814" i="1"/>
  <c r="R6814" i="1"/>
  <c r="V6813" i="1"/>
  <c r="U6813" i="1"/>
  <c r="T6813" i="1"/>
  <c r="S6813" i="1"/>
  <c r="R6813" i="1"/>
  <c r="V6812" i="1"/>
  <c r="U6812" i="1"/>
  <c r="T6812" i="1"/>
  <c r="S6812" i="1"/>
  <c r="R6812" i="1"/>
  <c r="V6811" i="1"/>
  <c r="U6811" i="1"/>
  <c r="T6811" i="1"/>
  <c r="S6811" i="1"/>
  <c r="R6811" i="1"/>
  <c r="V6810" i="1"/>
  <c r="U6810" i="1"/>
  <c r="T6810" i="1"/>
  <c r="S6810" i="1"/>
  <c r="R6810" i="1"/>
  <c r="V6809" i="1"/>
  <c r="U6809" i="1"/>
  <c r="T6809" i="1"/>
  <c r="S6809" i="1"/>
  <c r="R6809" i="1"/>
  <c r="V6808" i="1"/>
  <c r="U6808" i="1"/>
  <c r="T6808" i="1"/>
  <c r="S6808" i="1"/>
  <c r="R6808" i="1"/>
  <c r="V6807" i="1"/>
  <c r="U6807" i="1"/>
  <c r="T6807" i="1"/>
  <c r="S6807" i="1"/>
  <c r="R6807" i="1"/>
  <c r="V6806" i="1"/>
  <c r="U6806" i="1"/>
  <c r="T6806" i="1"/>
  <c r="S6806" i="1"/>
  <c r="R6806" i="1"/>
  <c r="V6805" i="1"/>
  <c r="U6805" i="1"/>
  <c r="T6805" i="1"/>
  <c r="S6805" i="1"/>
  <c r="R6805" i="1"/>
  <c r="V6804" i="1"/>
  <c r="U6804" i="1"/>
  <c r="T6804" i="1"/>
  <c r="S6804" i="1"/>
  <c r="R6804" i="1"/>
  <c r="V6803" i="1"/>
  <c r="U6803" i="1"/>
  <c r="T6803" i="1"/>
  <c r="S6803" i="1"/>
  <c r="R6803" i="1"/>
  <c r="V6802" i="1"/>
  <c r="U6802" i="1"/>
  <c r="T6802" i="1"/>
  <c r="S6802" i="1"/>
  <c r="R6802" i="1"/>
  <c r="V6801" i="1"/>
  <c r="U6801" i="1"/>
  <c r="T6801" i="1"/>
  <c r="S6801" i="1"/>
  <c r="R6801" i="1"/>
  <c r="V6800" i="1"/>
  <c r="U6800" i="1"/>
  <c r="T6800" i="1"/>
  <c r="S6800" i="1"/>
  <c r="R6800" i="1"/>
  <c r="V6799" i="1"/>
  <c r="U6799" i="1"/>
  <c r="T6799" i="1"/>
  <c r="S6799" i="1"/>
  <c r="R6799" i="1"/>
  <c r="V6798" i="1"/>
  <c r="U6798" i="1"/>
  <c r="T6798" i="1"/>
  <c r="S6798" i="1"/>
  <c r="R6798" i="1"/>
  <c r="V6797" i="1"/>
  <c r="U6797" i="1"/>
  <c r="T6797" i="1"/>
  <c r="S6797" i="1"/>
  <c r="R6797" i="1"/>
  <c r="V6796" i="1"/>
  <c r="U6796" i="1"/>
  <c r="T6796" i="1"/>
  <c r="S6796" i="1"/>
  <c r="R6796" i="1"/>
  <c r="V6795" i="1"/>
  <c r="U6795" i="1"/>
  <c r="T6795" i="1"/>
  <c r="S6795" i="1"/>
  <c r="R6795" i="1"/>
  <c r="V6794" i="1"/>
  <c r="U6794" i="1"/>
  <c r="T6794" i="1"/>
  <c r="S6794" i="1"/>
  <c r="R6794" i="1"/>
  <c r="V6793" i="1"/>
  <c r="U6793" i="1"/>
  <c r="T6793" i="1"/>
  <c r="S6793" i="1"/>
  <c r="R6793" i="1"/>
  <c r="V6792" i="1"/>
  <c r="U6792" i="1"/>
  <c r="T6792" i="1"/>
  <c r="S6792" i="1"/>
  <c r="R6792" i="1"/>
  <c r="V6791" i="1"/>
  <c r="U6791" i="1"/>
  <c r="T6791" i="1"/>
  <c r="S6791" i="1"/>
  <c r="R6791" i="1"/>
  <c r="V6790" i="1"/>
  <c r="U6790" i="1"/>
  <c r="T6790" i="1"/>
  <c r="S6790" i="1"/>
  <c r="R6790" i="1"/>
  <c r="V6789" i="1"/>
  <c r="U6789" i="1"/>
  <c r="T6789" i="1"/>
  <c r="S6789" i="1"/>
  <c r="R6789" i="1"/>
  <c r="V6788" i="1"/>
  <c r="U6788" i="1"/>
  <c r="T6788" i="1"/>
  <c r="S6788" i="1"/>
  <c r="R6788" i="1"/>
  <c r="V6787" i="1"/>
  <c r="U6787" i="1"/>
  <c r="T6787" i="1"/>
  <c r="S6787" i="1"/>
  <c r="R6787" i="1"/>
  <c r="V6786" i="1"/>
  <c r="U6786" i="1"/>
  <c r="T6786" i="1"/>
  <c r="S6786" i="1"/>
  <c r="R6786" i="1"/>
  <c r="V6785" i="1"/>
  <c r="U6785" i="1"/>
  <c r="T6785" i="1"/>
  <c r="S6785" i="1"/>
  <c r="R6785" i="1"/>
  <c r="V6784" i="1"/>
  <c r="U6784" i="1"/>
  <c r="T6784" i="1"/>
  <c r="S6784" i="1"/>
  <c r="R6784" i="1"/>
  <c r="V6783" i="1"/>
  <c r="U6783" i="1"/>
  <c r="T6783" i="1"/>
  <c r="S6783" i="1"/>
  <c r="R6783" i="1"/>
  <c r="V6782" i="1"/>
  <c r="U6782" i="1"/>
  <c r="T6782" i="1"/>
  <c r="S6782" i="1"/>
  <c r="R6782" i="1"/>
  <c r="V6781" i="1"/>
  <c r="U6781" i="1"/>
  <c r="T6781" i="1"/>
  <c r="S6781" i="1"/>
  <c r="R6781" i="1"/>
  <c r="V6780" i="1"/>
  <c r="U6780" i="1"/>
  <c r="T6780" i="1"/>
  <c r="S6780" i="1"/>
  <c r="R6780" i="1"/>
  <c r="V6779" i="1"/>
  <c r="U6779" i="1"/>
  <c r="T6779" i="1"/>
  <c r="S6779" i="1"/>
  <c r="R6779" i="1"/>
  <c r="V6778" i="1"/>
  <c r="U6778" i="1"/>
  <c r="T6778" i="1"/>
  <c r="S6778" i="1"/>
  <c r="R6778" i="1"/>
  <c r="V6777" i="1"/>
  <c r="U6777" i="1"/>
  <c r="T6777" i="1"/>
  <c r="S6777" i="1"/>
  <c r="R6777" i="1"/>
  <c r="V6776" i="1"/>
  <c r="U6776" i="1"/>
  <c r="T6776" i="1"/>
  <c r="S6776" i="1"/>
  <c r="R6776" i="1"/>
  <c r="V6775" i="1"/>
  <c r="U6775" i="1"/>
  <c r="T6775" i="1"/>
  <c r="S6775" i="1"/>
  <c r="R6775" i="1"/>
  <c r="V6774" i="1"/>
  <c r="U6774" i="1"/>
  <c r="T6774" i="1"/>
  <c r="S6774" i="1"/>
  <c r="R6774" i="1"/>
  <c r="V6773" i="1"/>
  <c r="U6773" i="1"/>
  <c r="T6773" i="1"/>
  <c r="S6773" i="1"/>
  <c r="R6773" i="1"/>
  <c r="V6772" i="1"/>
  <c r="U6772" i="1"/>
  <c r="T6772" i="1"/>
  <c r="S6772" i="1"/>
  <c r="R6772" i="1"/>
  <c r="V6771" i="1"/>
  <c r="U6771" i="1"/>
  <c r="T6771" i="1"/>
  <c r="S6771" i="1"/>
  <c r="R6771" i="1"/>
  <c r="V6770" i="1"/>
  <c r="U6770" i="1"/>
  <c r="T6770" i="1"/>
  <c r="S6770" i="1"/>
  <c r="R6770" i="1"/>
  <c r="V6769" i="1"/>
  <c r="U6769" i="1"/>
  <c r="T6769" i="1"/>
  <c r="S6769" i="1"/>
  <c r="R6769" i="1"/>
  <c r="V6768" i="1"/>
  <c r="U6768" i="1"/>
  <c r="T6768" i="1"/>
  <c r="S6768" i="1"/>
  <c r="R6768" i="1"/>
  <c r="V6767" i="1"/>
  <c r="U6767" i="1"/>
  <c r="T6767" i="1"/>
  <c r="S6767" i="1"/>
  <c r="R6767" i="1"/>
  <c r="V6766" i="1"/>
  <c r="U6766" i="1"/>
  <c r="T6766" i="1"/>
  <c r="S6766" i="1"/>
  <c r="R6766" i="1"/>
  <c r="V6765" i="1"/>
  <c r="U6765" i="1"/>
  <c r="T6765" i="1"/>
  <c r="S6765" i="1"/>
  <c r="R6765" i="1"/>
  <c r="V6764" i="1"/>
  <c r="U6764" i="1"/>
  <c r="T6764" i="1"/>
  <c r="S6764" i="1"/>
  <c r="R6764" i="1"/>
  <c r="V6763" i="1"/>
  <c r="U6763" i="1"/>
  <c r="T6763" i="1"/>
  <c r="S6763" i="1"/>
  <c r="R6763" i="1"/>
  <c r="V6762" i="1"/>
  <c r="U6762" i="1"/>
  <c r="T6762" i="1"/>
  <c r="S6762" i="1"/>
  <c r="R6762" i="1"/>
  <c r="V6761" i="1"/>
  <c r="U6761" i="1"/>
  <c r="T6761" i="1"/>
  <c r="S6761" i="1"/>
  <c r="R6761" i="1"/>
  <c r="V6760" i="1"/>
  <c r="U6760" i="1"/>
  <c r="T6760" i="1"/>
  <c r="S6760" i="1"/>
  <c r="R6760" i="1"/>
  <c r="V6759" i="1"/>
  <c r="U6759" i="1"/>
  <c r="T6759" i="1"/>
  <c r="S6759" i="1"/>
  <c r="R6759" i="1"/>
  <c r="V6758" i="1"/>
  <c r="U6758" i="1"/>
  <c r="T6758" i="1"/>
  <c r="S6758" i="1"/>
  <c r="R6758" i="1"/>
  <c r="V6757" i="1"/>
  <c r="U6757" i="1"/>
  <c r="T6757" i="1"/>
  <c r="S6757" i="1"/>
  <c r="R6757" i="1"/>
  <c r="V6756" i="1"/>
  <c r="U6756" i="1"/>
  <c r="T6756" i="1"/>
  <c r="S6756" i="1"/>
  <c r="R6756" i="1"/>
  <c r="V6755" i="1"/>
  <c r="U6755" i="1"/>
  <c r="T6755" i="1"/>
  <c r="S6755" i="1"/>
  <c r="R6755" i="1"/>
  <c r="V6754" i="1"/>
  <c r="U6754" i="1"/>
  <c r="T6754" i="1"/>
  <c r="S6754" i="1"/>
  <c r="R6754" i="1"/>
  <c r="V6753" i="1"/>
  <c r="U6753" i="1"/>
  <c r="T6753" i="1"/>
  <c r="S6753" i="1"/>
  <c r="R6753" i="1"/>
  <c r="V6752" i="1"/>
  <c r="U6752" i="1"/>
  <c r="T6752" i="1"/>
  <c r="S6752" i="1"/>
  <c r="R6752" i="1"/>
  <c r="V6751" i="1"/>
  <c r="U6751" i="1"/>
  <c r="T6751" i="1"/>
  <c r="S6751" i="1"/>
  <c r="R6751" i="1"/>
  <c r="V6750" i="1"/>
  <c r="U6750" i="1"/>
  <c r="T6750" i="1"/>
  <c r="S6750" i="1"/>
  <c r="R6750" i="1"/>
  <c r="V6749" i="1"/>
  <c r="U6749" i="1"/>
  <c r="T6749" i="1"/>
  <c r="S6749" i="1"/>
  <c r="R6749" i="1"/>
  <c r="V6748" i="1"/>
  <c r="U6748" i="1"/>
  <c r="T6748" i="1"/>
  <c r="S6748" i="1"/>
  <c r="R6748" i="1"/>
  <c r="V6747" i="1"/>
  <c r="U6747" i="1"/>
  <c r="T6747" i="1"/>
  <c r="S6747" i="1"/>
  <c r="R6747" i="1"/>
  <c r="V6746" i="1"/>
  <c r="U6746" i="1"/>
  <c r="T6746" i="1"/>
  <c r="S6746" i="1"/>
  <c r="R6746" i="1"/>
  <c r="V6745" i="1"/>
  <c r="U6745" i="1"/>
  <c r="T6745" i="1"/>
  <c r="S6745" i="1"/>
  <c r="R6745" i="1"/>
  <c r="V6744" i="1"/>
  <c r="U6744" i="1"/>
  <c r="T6744" i="1"/>
  <c r="S6744" i="1"/>
  <c r="R6744" i="1"/>
  <c r="V6743" i="1"/>
  <c r="U6743" i="1"/>
  <c r="T6743" i="1"/>
  <c r="S6743" i="1"/>
  <c r="R6743" i="1"/>
  <c r="V6742" i="1"/>
  <c r="U6742" i="1"/>
  <c r="T6742" i="1"/>
  <c r="S6742" i="1"/>
  <c r="R6742" i="1"/>
  <c r="V6741" i="1"/>
  <c r="U6741" i="1"/>
  <c r="T6741" i="1"/>
  <c r="S6741" i="1"/>
  <c r="R6741" i="1"/>
  <c r="V6740" i="1"/>
  <c r="U6740" i="1"/>
  <c r="T6740" i="1"/>
  <c r="S6740" i="1"/>
  <c r="R6740" i="1"/>
  <c r="V6739" i="1"/>
  <c r="U6739" i="1"/>
  <c r="T6739" i="1"/>
  <c r="S6739" i="1"/>
  <c r="R6739" i="1"/>
  <c r="V6738" i="1"/>
  <c r="U6738" i="1"/>
  <c r="T6738" i="1"/>
  <c r="S6738" i="1"/>
  <c r="R6738" i="1"/>
  <c r="V6737" i="1"/>
  <c r="U6737" i="1"/>
  <c r="T6737" i="1"/>
  <c r="S6737" i="1"/>
  <c r="R6737" i="1"/>
  <c r="V6736" i="1"/>
  <c r="U6736" i="1"/>
  <c r="T6736" i="1"/>
  <c r="S6736" i="1"/>
  <c r="R6736" i="1"/>
  <c r="V6735" i="1"/>
  <c r="U6735" i="1"/>
  <c r="T6735" i="1"/>
  <c r="S6735" i="1"/>
  <c r="R6735" i="1"/>
  <c r="V6734" i="1"/>
  <c r="U6734" i="1"/>
  <c r="T6734" i="1"/>
  <c r="S6734" i="1"/>
  <c r="R6734" i="1"/>
  <c r="V6733" i="1"/>
  <c r="U6733" i="1"/>
  <c r="T6733" i="1"/>
  <c r="S6733" i="1"/>
  <c r="R6733" i="1"/>
  <c r="V6732" i="1"/>
  <c r="U6732" i="1"/>
  <c r="T6732" i="1"/>
  <c r="S6732" i="1"/>
  <c r="R6732" i="1"/>
  <c r="V6731" i="1"/>
  <c r="U6731" i="1"/>
  <c r="T6731" i="1"/>
  <c r="S6731" i="1"/>
  <c r="R6731" i="1"/>
  <c r="V6730" i="1"/>
  <c r="U6730" i="1"/>
  <c r="T6730" i="1"/>
  <c r="S6730" i="1"/>
  <c r="R6730" i="1"/>
  <c r="V6729" i="1"/>
  <c r="U6729" i="1"/>
  <c r="T6729" i="1"/>
  <c r="S6729" i="1"/>
  <c r="R6729" i="1"/>
  <c r="V6728" i="1"/>
  <c r="U6728" i="1"/>
  <c r="T6728" i="1"/>
  <c r="S6728" i="1"/>
  <c r="R6728" i="1"/>
  <c r="V6727" i="1"/>
  <c r="U6727" i="1"/>
  <c r="T6727" i="1"/>
  <c r="S6727" i="1"/>
  <c r="R6727" i="1"/>
  <c r="V6726" i="1"/>
  <c r="U6726" i="1"/>
  <c r="T6726" i="1"/>
  <c r="S6726" i="1"/>
  <c r="R6726" i="1"/>
  <c r="V6725" i="1"/>
  <c r="U6725" i="1"/>
  <c r="T6725" i="1"/>
  <c r="S6725" i="1"/>
  <c r="R6725" i="1"/>
  <c r="V6724" i="1"/>
  <c r="U6724" i="1"/>
  <c r="T6724" i="1"/>
  <c r="S6724" i="1"/>
  <c r="R6724" i="1"/>
  <c r="V6723" i="1"/>
  <c r="U6723" i="1"/>
  <c r="T6723" i="1"/>
  <c r="S6723" i="1"/>
  <c r="R6723" i="1"/>
  <c r="V6722" i="1"/>
  <c r="U6722" i="1"/>
  <c r="T6722" i="1"/>
  <c r="S6722" i="1"/>
  <c r="R6722" i="1"/>
  <c r="V6721" i="1"/>
  <c r="U6721" i="1"/>
  <c r="T6721" i="1"/>
  <c r="S6721" i="1"/>
  <c r="R6721" i="1"/>
  <c r="V6720" i="1"/>
  <c r="U6720" i="1"/>
  <c r="T6720" i="1"/>
  <c r="S6720" i="1"/>
  <c r="R6720" i="1"/>
  <c r="V6719" i="1"/>
  <c r="U6719" i="1"/>
  <c r="T6719" i="1"/>
  <c r="S6719" i="1"/>
  <c r="R6719" i="1"/>
  <c r="V6718" i="1"/>
  <c r="U6718" i="1"/>
  <c r="T6718" i="1"/>
  <c r="S6718" i="1"/>
  <c r="R6718" i="1"/>
  <c r="V6717" i="1"/>
  <c r="U6717" i="1"/>
  <c r="T6717" i="1"/>
  <c r="S6717" i="1"/>
  <c r="R6717" i="1"/>
  <c r="V6716" i="1"/>
  <c r="U6716" i="1"/>
  <c r="T6716" i="1"/>
  <c r="S6716" i="1"/>
  <c r="R6716" i="1"/>
  <c r="V6715" i="1"/>
  <c r="U6715" i="1"/>
  <c r="T6715" i="1"/>
  <c r="S6715" i="1"/>
  <c r="R6715" i="1"/>
  <c r="V6714" i="1"/>
  <c r="U6714" i="1"/>
  <c r="T6714" i="1"/>
  <c r="S6714" i="1"/>
  <c r="R6714" i="1"/>
  <c r="V6713" i="1"/>
  <c r="U6713" i="1"/>
  <c r="T6713" i="1"/>
  <c r="S6713" i="1"/>
  <c r="R6713" i="1"/>
  <c r="V6712" i="1"/>
  <c r="U6712" i="1"/>
  <c r="T6712" i="1"/>
  <c r="S6712" i="1"/>
  <c r="R6712" i="1"/>
  <c r="V6711" i="1"/>
  <c r="U6711" i="1"/>
  <c r="T6711" i="1"/>
  <c r="S6711" i="1"/>
  <c r="R6711" i="1"/>
  <c r="V6710" i="1"/>
  <c r="U6710" i="1"/>
  <c r="T6710" i="1"/>
  <c r="S6710" i="1"/>
  <c r="R6710" i="1"/>
  <c r="V6709" i="1"/>
  <c r="U6709" i="1"/>
  <c r="T6709" i="1"/>
  <c r="S6709" i="1"/>
  <c r="R6709" i="1"/>
  <c r="V6708" i="1"/>
  <c r="U6708" i="1"/>
  <c r="T6708" i="1"/>
  <c r="S6708" i="1"/>
  <c r="R6708" i="1"/>
  <c r="V6707" i="1"/>
  <c r="U6707" i="1"/>
  <c r="T6707" i="1"/>
  <c r="S6707" i="1"/>
  <c r="R6707" i="1"/>
  <c r="V6706" i="1"/>
  <c r="U6706" i="1"/>
  <c r="T6706" i="1"/>
  <c r="S6706" i="1"/>
  <c r="R6706" i="1"/>
  <c r="V6705" i="1"/>
  <c r="U6705" i="1"/>
  <c r="T6705" i="1"/>
  <c r="S6705" i="1"/>
  <c r="R6705" i="1"/>
  <c r="V6704" i="1"/>
  <c r="U6704" i="1"/>
  <c r="T6704" i="1"/>
  <c r="S6704" i="1"/>
  <c r="R6704" i="1"/>
  <c r="V6703" i="1"/>
  <c r="U6703" i="1"/>
  <c r="T6703" i="1"/>
  <c r="S6703" i="1"/>
  <c r="R6703" i="1"/>
  <c r="V6702" i="1"/>
  <c r="U6702" i="1"/>
  <c r="T6702" i="1"/>
  <c r="S6702" i="1"/>
  <c r="R6702" i="1"/>
  <c r="V6701" i="1"/>
  <c r="U6701" i="1"/>
  <c r="T6701" i="1"/>
  <c r="S6701" i="1"/>
  <c r="R6701" i="1"/>
  <c r="V6700" i="1"/>
  <c r="U6700" i="1"/>
  <c r="T6700" i="1"/>
  <c r="S6700" i="1"/>
  <c r="R6700" i="1"/>
  <c r="V6699" i="1"/>
  <c r="U6699" i="1"/>
  <c r="T6699" i="1"/>
  <c r="S6699" i="1"/>
  <c r="R6699" i="1"/>
  <c r="V6698" i="1"/>
  <c r="U6698" i="1"/>
  <c r="T6698" i="1"/>
  <c r="S6698" i="1"/>
  <c r="R6698" i="1"/>
  <c r="V6697" i="1"/>
  <c r="U6697" i="1"/>
  <c r="T6697" i="1"/>
  <c r="S6697" i="1"/>
  <c r="R6697" i="1"/>
  <c r="V6696" i="1"/>
  <c r="U6696" i="1"/>
  <c r="T6696" i="1"/>
  <c r="S6696" i="1"/>
  <c r="R6696" i="1"/>
  <c r="V6695" i="1"/>
  <c r="U6695" i="1"/>
  <c r="T6695" i="1"/>
  <c r="S6695" i="1"/>
  <c r="R6695" i="1"/>
  <c r="V6694" i="1"/>
  <c r="U6694" i="1"/>
  <c r="T6694" i="1"/>
  <c r="S6694" i="1"/>
  <c r="R6694" i="1"/>
  <c r="V6693" i="1"/>
  <c r="U6693" i="1"/>
  <c r="T6693" i="1"/>
  <c r="S6693" i="1"/>
  <c r="R6693" i="1"/>
  <c r="V6692" i="1"/>
  <c r="U6692" i="1"/>
  <c r="T6692" i="1"/>
  <c r="S6692" i="1"/>
  <c r="R6692" i="1"/>
  <c r="V6691" i="1"/>
  <c r="U6691" i="1"/>
  <c r="T6691" i="1"/>
  <c r="S6691" i="1"/>
  <c r="R6691" i="1"/>
  <c r="V6690" i="1"/>
  <c r="U6690" i="1"/>
  <c r="T6690" i="1"/>
  <c r="S6690" i="1"/>
  <c r="R6690" i="1"/>
  <c r="V6689" i="1"/>
  <c r="U6689" i="1"/>
  <c r="T6689" i="1"/>
  <c r="S6689" i="1"/>
  <c r="R6689" i="1"/>
  <c r="V6688" i="1"/>
  <c r="U6688" i="1"/>
  <c r="T6688" i="1"/>
  <c r="S6688" i="1"/>
  <c r="R6688" i="1"/>
  <c r="V6687" i="1"/>
  <c r="U6687" i="1"/>
  <c r="T6687" i="1"/>
  <c r="S6687" i="1"/>
  <c r="R6687" i="1"/>
  <c r="V6686" i="1"/>
  <c r="U6686" i="1"/>
  <c r="T6686" i="1"/>
  <c r="S6686" i="1"/>
  <c r="R6686" i="1"/>
  <c r="V6685" i="1"/>
  <c r="U6685" i="1"/>
  <c r="T6685" i="1"/>
  <c r="S6685" i="1"/>
  <c r="R6685" i="1"/>
  <c r="V6684" i="1"/>
  <c r="U6684" i="1"/>
  <c r="T6684" i="1"/>
  <c r="S6684" i="1"/>
  <c r="R6684" i="1"/>
  <c r="V6683" i="1"/>
  <c r="U6683" i="1"/>
  <c r="T6683" i="1"/>
  <c r="S6683" i="1"/>
  <c r="R6683" i="1"/>
  <c r="V6682" i="1"/>
  <c r="U6682" i="1"/>
  <c r="T6682" i="1"/>
  <c r="S6682" i="1"/>
  <c r="R6682" i="1"/>
  <c r="V6681" i="1"/>
  <c r="U6681" i="1"/>
  <c r="T6681" i="1"/>
  <c r="S6681" i="1"/>
  <c r="R6681" i="1"/>
  <c r="V6680" i="1"/>
  <c r="U6680" i="1"/>
  <c r="T6680" i="1"/>
  <c r="S6680" i="1"/>
  <c r="R6680" i="1"/>
  <c r="V6679" i="1"/>
  <c r="U6679" i="1"/>
  <c r="T6679" i="1"/>
  <c r="S6679" i="1"/>
  <c r="R6679" i="1"/>
  <c r="V6678" i="1"/>
  <c r="U6678" i="1"/>
  <c r="T6678" i="1"/>
  <c r="S6678" i="1"/>
  <c r="R6678" i="1"/>
  <c r="V6677" i="1"/>
  <c r="U6677" i="1"/>
  <c r="T6677" i="1"/>
  <c r="S6677" i="1"/>
  <c r="R6677" i="1"/>
  <c r="V6676" i="1"/>
  <c r="U6676" i="1"/>
  <c r="T6676" i="1"/>
  <c r="S6676" i="1"/>
  <c r="R6676" i="1"/>
  <c r="V6675" i="1"/>
  <c r="U6675" i="1"/>
  <c r="T6675" i="1"/>
  <c r="S6675" i="1"/>
  <c r="R6675" i="1"/>
  <c r="V6674" i="1"/>
  <c r="U6674" i="1"/>
  <c r="T6674" i="1"/>
  <c r="S6674" i="1"/>
  <c r="R6674" i="1"/>
  <c r="V6673" i="1"/>
  <c r="U6673" i="1"/>
  <c r="T6673" i="1"/>
  <c r="S6673" i="1"/>
  <c r="R6673" i="1"/>
  <c r="V6672" i="1"/>
  <c r="U6672" i="1"/>
  <c r="T6672" i="1"/>
  <c r="S6672" i="1"/>
  <c r="R6672" i="1"/>
  <c r="V6671" i="1"/>
  <c r="U6671" i="1"/>
  <c r="T6671" i="1"/>
  <c r="S6671" i="1"/>
  <c r="R6671" i="1"/>
  <c r="V6670" i="1"/>
  <c r="U6670" i="1"/>
  <c r="T6670" i="1"/>
  <c r="S6670" i="1"/>
  <c r="R6670" i="1"/>
  <c r="V6669" i="1"/>
  <c r="U6669" i="1"/>
  <c r="T6669" i="1"/>
  <c r="S6669" i="1"/>
  <c r="R6669" i="1"/>
  <c r="V6668" i="1"/>
  <c r="U6668" i="1"/>
  <c r="T6668" i="1"/>
  <c r="S6668" i="1"/>
  <c r="R6668" i="1"/>
  <c r="V6667" i="1"/>
  <c r="U6667" i="1"/>
  <c r="T6667" i="1"/>
  <c r="S6667" i="1"/>
  <c r="R6667" i="1"/>
  <c r="V6666" i="1"/>
  <c r="U6666" i="1"/>
  <c r="T6666" i="1"/>
  <c r="S6666" i="1"/>
  <c r="R6666" i="1"/>
  <c r="V6665" i="1"/>
  <c r="U6665" i="1"/>
  <c r="T6665" i="1"/>
  <c r="S6665" i="1"/>
  <c r="R6665" i="1"/>
  <c r="V6664" i="1"/>
  <c r="U6664" i="1"/>
  <c r="T6664" i="1"/>
  <c r="S6664" i="1"/>
  <c r="R6664" i="1"/>
  <c r="V6663" i="1"/>
  <c r="U6663" i="1"/>
  <c r="T6663" i="1"/>
  <c r="S6663" i="1"/>
  <c r="R6663" i="1"/>
  <c r="V6662" i="1"/>
  <c r="U6662" i="1"/>
  <c r="T6662" i="1"/>
  <c r="S6662" i="1"/>
  <c r="R6662" i="1"/>
  <c r="V6661" i="1"/>
  <c r="U6661" i="1"/>
  <c r="T6661" i="1"/>
  <c r="S6661" i="1"/>
  <c r="R6661" i="1"/>
  <c r="V6660" i="1"/>
  <c r="U6660" i="1"/>
  <c r="T6660" i="1"/>
  <c r="S6660" i="1"/>
  <c r="R6660" i="1"/>
  <c r="V6659" i="1"/>
  <c r="U6659" i="1"/>
  <c r="T6659" i="1"/>
  <c r="S6659" i="1"/>
  <c r="R6659" i="1"/>
  <c r="V6658" i="1"/>
  <c r="U6658" i="1"/>
  <c r="T6658" i="1"/>
  <c r="S6658" i="1"/>
  <c r="R6658" i="1"/>
  <c r="V6657" i="1"/>
  <c r="U6657" i="1"/>
  <c r="T6657" i="1"/>
  <c r="S6657" i="1"/>
  <c r="R6657" i="1"/>
  <c r="V6656" i="1"/>
  <c r="U6656" i="1"/>
  <c r="T6656" i="1"/>
  <c r="S6656" i="1"/>
  <c r="R6656" i="1"/>
  <c r="V6655" i="1"/>
  <c r="U6655" i="1"/>
  <c r="T6655" i="1"/>
  <c r="S6655" i="1"/>
  <c r="R6655" i="1"/>
  <c r="V6654" i="1"/>
  <c r="U6654" i="1"/>
  <c r="T6654" i="1"/>
  <c r="S6654" i="1"/>
  <c r="R6654" i="1"/>
  <c r="V6653" i="1"/>
  <c r="U6653" i="1"/>
  <c r="T6653" i="1"/>
  <c r="S6653" i="1"/>
  <c r="R6653" i="1"/>
  <c r="V6652" i="1"/>
  <c r="U6652" i="1"/>
  <c r="T6652" i="1"/>
  <c r="S6652" i="1"/>
  <c r="R6652" i="1"/>
  <c r="V6651" i="1"/>
  <c r="U6651" i="1"/>
  <c r="T6651" i="1"/>
  <c r="S6651" i="1"/>
  <c r="R6651" i="1"/>
  <c r="V6650" i="1"/>
  <c r="U6650" i="1"/>
  <c r="T6650" i="1"/>
  <c r="S6650" i="1"/>
  <c r="R6650" i="1"/>
  <c r="V6649" i="1"/>
  <c r="U6649" i="1"/>
  <c r="T6649" i="1"/>
  <c r="S6649" i="1"/>
  <c r="R6649" i="1"/>
  <c r="V6648" i="1"/>
  <c r="U6648" i="1"/>
  <c r="T6648" i="1"/>
  <c r="S6648" i="1"/>
  <c r="R6648" i="1"/>
  <c r="V6647" i="1"/>
  <c r="U6647" i="1"/>
  <c r="T6647" i="1"/>
  <c r="S6647" i="1"/>
  <c r="R6647" i="1"/>
  <c r="V6646" i="1"/>
  <c r="U6646" i="1"/>
  <c r="T6646" i="1"/>
  <c r="S6646" i="1"/>
  <c r="R6646" i="1"/>
  <c r="V6645" i="1"/>
  <c r="U6645" i="1"/>
  <c r="T6645" i="1"/>
  <c r="S6645" i="1"/>
  <c r="R6645" i="1"/>
  <c r="V6644" i="1"/>
  <c r="U6644" i="1"/>
  <c r="T6644" i="1"/>
  <c r="S6644" i="1"/>
  <c r="R6644" i="1"/>
  <c r="V6643" i="1"/>
  <c r="U6643" i="1"/>
  <c r="T6643" i="1"/>
  <c r="S6643" i="1"/>
  <c r="R6643" i="1"/>
  <c r="V6642" i="1"/>
  <c r="U6642" i="1"/>
  <c r="T6642" i="1"/>
  <c r="S6642" i="1"/>
  <c r="R6642" i="1"/>
  <c r="V6641" i="1"/>
  <c r="U6641" i="1"/>
  <c r="T6641" i="1"/>
  <c r="S6641" i="1"/>
  <c r="R6641" i="1"/>
  <c r="V6640" i="1"/>
  <c r="U6640" i="1"/>
  <c r="T6640" i="1"/>
  <c r="S6640" i="1"/>
  <c r="R6640" i="1"/>
  <c r="V6639" i="1"/>
  <c r="U6639" i="1"/>
  <c r="T6639" i="1"/>
  <c r="S6639" i="1"/>
  <c r="R6639" i="1"/>
  <c r="V6638" i="1"/>
  <c r="U6638" i="1"/>
  <c r="T6638" i="1"/>
  <c r="S6638" i="1"/>
  <c r="R6638" i="1"/>
  <c r="V6637" i="1"/>
  <c r="U6637" i="1"/>
  <c r="T6637" i="1"/>
  <c r="S6637" i="1"/>
  <c r="R6637" i="1"/>
  <c r="V6636" i="1"/>
  <c r="U6636" i="1"/>
  <c r="T6636" i="1"/>
  <c r="S6636" i="1"/>
  <c r="R6636" i="1"/>
  <c r="V6635" i="1"/>
  <c r="U6635" i="1"/>
  <c r="T6635" i="1"/>
  <c r="S6635" i="1"/>
  <c r="R6635" i="1"/>
  <c r="V6634" i="1"/>
  <c r="U6634" i="1"/>
  <c r="T6634" i="1"/>
  <c r="S6634" i="1"/>
  <c r="R6634" i="1"/>
  <c r="V6633" i="1"/>
  <c r="U6633" i="1"/>
  <c r="T6633" i="1"/>
  <c r="S6633" i="1"/>
  <c r="R6633" i="1"/>
  <c r="V6632" i="1"/>
  <c r="U6632" i="1"/>
  <c r="T6632" i="1"/>
  <c r="S6632" i="1"/>
  <c r="R6632" i="1"/>
  <c r="V6631" i="1"/>
  <c r="U6631" i="1"/>
  <c r="T6631" i="1"/>
  <c r="S6631" i="1"/>
  <c r="R6631" i="1"/>
  <c r="V6630" i="1"/>
  <c r="U6630" i="1"/>
  <c r="T6630" i="1"/>
  <c r="S6630" i="1"/>
  <c r="R6630" i="1"/>
  <c r="V6629" i="1"/>
  <c r="U6629" i="1"/>
  <c r="T6629" i="1"/>
  <c r="S6629" i="1"/>
  <c r="R6629" i="1"/>
  <c r="V6628" i="1"/>
  <c r="U6628" i="1"/>
  <c r="T6628" i="1"/>
  <c r="S6628" i="1"/>
  <c r="R6628" i="1"/>
  <c r="V6627" i="1"/>
  <c r="U6627" i="1"/>
  <c r="T6627" i="1"/>
  <c r="S6627" i="1"/>
  <c r="R6627" i="1"/>
  <c r="V6626" i="1"/>
  <c r="U6626" i="1"/>
  <c r="T6626" i="1"/>
  <c r="S6626" i="1"/>
  <c r="R6626" i="1"/>
  <c r="V6625" i="1"/>
  <c r="U6625" i="1"/>
  <c r="T6625" i="1"/>
  <c r="S6625" i="1"/>
  <c r="R6625" i="1"/>
  <c r="V6624" i="1"/>
  <c r="U6624" i="1"/>
  <c r="T6624" i="1"/>
  <c r="S6624" i="1"/>
  <c r="R6624" i="1"/>
  <c r="V6623" i="1"/>
  <c r="U6623" i="1"/>
  <c r="T6623" i="1"/>
  <c r="S6623" i="1"/>
  <c r="R6623" i="1"/>
  <c r="V6622" i="1"/>
  <c r="U6622" i="1"/>
  <c r="T6622" i="1"/>
  <c r="S6622" i="1"/>
  <c r="R6622" i="1"/>
  <c r="V6621" i="1"/>
  <c r="U6621" i="1"/>
  <c r="T6621" i="1"/>
  <c r="S6621" i="1"/>
  <c r="R6621" i="1"/>
  <c r="V6620" i="1"/>
  <c r="U6620" i="1"/>
  <c r="T6620" i="1"/>
  <c r="S6620" i="1"/>
  <c r="R6620" i="1"/>
  <c r="V6619" i="1"/>
  <c r="U6619" i="1"/>
  <c r="T6619" i="1"/>
  <c r="S6619" i="1"/>
  <c r="R6619" i="1"/>
  <c r="V6618" i="1"/>
  <c r="U6618" i="1"/>
  <c r="T6618" i="1"/>
  <c r="S6618" i="1"/>
  <c r="R6618" i="1"/>
  <c r="V6617" i="1"/>
  <c r="U6617" i="1"/>
  <c r="T6617" i="1"/>
  <c r="S6617" i="1"/>
  <c r="R6617" i="1"/>
  <c r="V6616" i="1"/>
  <c r="U6616" i="1"/>
  <c r="T6616" i="1"/>
  <c r="S6616" i="1"/>
  <c r="R6616" i="1"/>
  <c r="V6615" i="1"/>
  <c r="U6615" i="1"/>
  <c r="T6615" i="1"/>
  <c r="S6615" i="1"/>
  <c r="R6615" i="1"/>
  <c r="V6614" i="1"/>
  <c r="U6614" i="1"/>
  <c r="T6614" i="1"/>
  <c r="S6614" i="1"/>
  <c r="R6614" i="1"/>
  <c r="V6613" i="1"/>
  <c r="U6613" i="1"/>
  <c r="T6613" i="1"/>
  <c r="S6613" i="1"/>
  <c r="R6613" i="1"/>
  <c r="V6612" i="1"/>
  <c r="U6612" i="1"/>
  <c r="T6612" i="1"/>
  <c r="S6612" i="1"/>
  <c r="R6612" i="1"/>
  <c r="V6611" i="1"/>
  <c r="U6611" i="1"/>
  <c r="T6611" i="1"/>
  <c r="S6611" i="1"/>
  <c r="R6611" i="1"/>
  <c r="V6610" i="1"/>
  <c r="U6610" i="1"/>
  <c r="T6610" i="1"/>
  <c r="S6610" i="1"/>
  <c r="R6610" i="1"/>
  <c r="V6609" i="1"/>
  <c r="U6609" i="1"/>
  <c r="T6609" i="1"/>
  <c r="S6609" i="1"/>
  <c r="R6609" i="1"/>
  <c r="V6608" i="1"/>
  <c r="U6608" i="1"/>
  <c r="T6608" i="1"/>
  <c r="S6608" i="1"/>
  <c r="R6608" i="1"/>
  <c r="V6607" i="1"/>
  <c r="U6607" i="1"/>
  <c r="T6607" i="1"/>
  <c r="S6607" i="1"/>
  <c r="R6607" i="1"/>
  <c r="V6606" i="1"/>
  <c r="U6606" i="1"/>
  <c r="T6606" i="1"/>
  <c r="S6606" i="1"/>
  <c r="R6606" i="1"/>
  <c r="V6605" i="1"/>
  <c r="U6605" i="1"/>
  <c r="T6605" i="1"/>
  <c r="S6605" i="1"/>
  <c r="R6605" i="1"/>
  <c r="V6604" i="1"/>
  <c r="U6604" i="1"/>
  <c r="T6604" i="1"/>
  <c r="S6604" i="1"/>
  <c r="R6604" i="1"/>
  <c r="V6603" i="1"/>
  <c r="U6603" i="1"/>
  <c r="T6603" i="1"/>
  <c r="S6603" i="1"/>
  <c r="R6603" i="1"/>
  <c r="V6602" i="1"/>
  <c r="U6602" i="1"/>
  <c r="T6602" i="1"/>
  <c r="S6602" i="1"/>
  <c r="R6602" i="1"/>
  <c r="V6601" i="1"/>
  <c r="U6601" i="1"/>
  <c r="T6601" i="1"/>
  <c r="S6601" i="1"/>
  <c r="R6601" i="1"/>
  <c r="V6600" i="1"/>
  <c r="U6600" i="1"/>
  <c r="T6600" i="1"/>
  <c r="S6600" i="1"/>
  <c r="R6600" i="1"/>
  <c r="V6599" i="1"/>
  <c r="U6599" i="1"/>
  <c r="T6599" i="1"/>
  <c r="S6599" i="1"/>
  <c r="R6599" i="1"/>
  <c r="V6598" i="1"/>
  <c r="U6598" i="1"/>
  <c r="T6598" i="1"/>
  <c r="S6598" i="1"/>
  <c r="R6598" i="1"/>
  <c r="V6597" i="1"/>
  <c r="U6597" i="1"/>
  <c r="T6597" i="1"/>
  <c r="S6597" i="1"/>
  <c r="R6597" i="1"/>
  <c r="V6596" i="1"/>
  <c r="U6596" i="1"/>
  <c r="T6596" i="1"/>
  <c r="S6596" i="1"/>
  <c r="R6596" i="1"/>
  <c r="V6595" i="1"/>
  <c r="U6595" i="1"/>
  <c r="T6595" i="1"/>
  <c r="S6595" i="1"/>
  <c r="R6595" i="1"/>
  <c r="V6594" i="1"/>
  <c r="U6594" i="1"/>
  <c r="T6594" i="1"/>
  <c r="S6594" i="1"/>
  <c r="R6594" i="1"/>
  <c r="V6593" i="1"/>
  <c r="U6593" i="1"/>
  <c r="T6593" i="1"/>
  <c r="S6593" i="1"/>
  <c r="R6593" i="1"/>
  <c r="V6592" i="1"/>
  <c r="U6592" i="1"/>
  <c r="T6592" i="1"/>
  <c r="S6592" i="1"/>
  <c r="R6592" i="1"/>
  <c r="V6591" i="1"/>
  <c r="U6591" i="1"/>
  <c r="T6591" i="1"/>
  <c r="S6591" i="1"/>
  <c r="R6591" i="1"/>
  <c r="V6590" i="1"/>
  <c r="U6590" i="1"/>
  <c r="T6590" i="1"/>
  <c r="S6590" i="1"/>
  <c r="R6590" i="1"/>
  <c r="V6589" i="1"/>
  <c r="U6589" i="1"/>
  <c r="T6589" i="1"/>
  <c r="S6589" i="1"/>
  <c r="R6589" i="1"/>
  <c r="V6588" i="1"/>
  <c r="U6588" i="1"/>
  <c r="T6588" i="1"/>
  <c r="S6588" i="1"/>
  <c r="R6588" i="1"/>
  <c r="V6587" i="1"/>
  <c r="U6587" i="1"/>
  <c r="T6587" i="1"/>
  <c r="S6587" i="1"/>
  <c r="R6587" i="1"/>
  <c r="V6586" i="1"/>
  <c r="U6586" i="1"/>
  <c r="T6586" i="1"/>
  <c r="S6586" i="1"/>
  <c r="R6586" i="1"/>
  <c r="V6585" i="1"/>
  <c r="U6585" i="1"/>
  <c r="T6585" i="1"/>
  <c r="S6585" i="1"/>
  <c r="R6585" i="1"/>
  <c r="V6584" i="1"/>
  <c r="U6584" i="1"/>
  <c r="T6584" i="1"/>
  <c r="S6584" i="1"/>
  <c r="R6584" i="1"/>
  <c r="V6583" i="1"/>
  <c r="U6583" i="1"/>
  <c r="T6583" i="1"/>
  <c r="S6583" i="1"/>
  <c r="R6583" i="1"/>
  <c r="V6582" i="1"/>
  <c r="U6582" i="1"/>
  <c r="T6582" i="1"/>
  <c r="S6582" i="1"/>
  <c r="R6582" i="1"/>
  <c r="V6581" i="1"/>
  <c r="U6581" i="1"/>
  <c r="T6581" i="1"/>
  <c r="S6581" i="1"/>
  <c r="R6581" i="1"/>
  <c r="V6580" i="1"/>
  <c r="U6580" i="1"/>
  <c r="T6580" i="1"/>
  <c r="S6580" i="1"/>
  <c r="R6580" i="1"/>
  <c r="V6579" i="1"/>
  <c r="U6579" i="1"/>
  <c r="T6579" i="1"/>
  <c r="S6579" i="1"/>
  <c r="R6579" i="1"/>
  <c r="V6578" i="1"/>
  <c r="U6578" i="1"/>
  <c r="T6578" i="1"/>
  <c r="S6578" i="1"/>
  <c r="R6578" i="1"/>
  <c r="V6577" i="1"/>
  <c r="U6577" i="1"/>
  <c r="T6577" i="1"/>
  <c r="S6577" i="1"/>
  <c r="R6577" i="1"/>
  <c r="V6576" i="1"/>
  <c r="U6576" i="1"/>
  <c r="T6576" i="1"/>
  <c r="S6576" i="1"/>
  <c r="R6576" i="1"/>
  <c r="V6575" i="1"/>
  <c r="U6575" i="1"/>
  <c r="T6575" i="1"/>
  <c r="S6575" i="1"/>
  <c r="R6575" i="1"/>
  <c r="V6574" i="1"/>
  <c r="U6574" i="1"/>
  <c r="T6574" i="1"/>
  <c r="S6574" i="1"/>
  <c r="R6574" i="1"/>
  <c r="V6573" i="1"/>
  <c r="U6573" i="1"/>
  <c r="T6573" i="1"/>
  <c r="S6573" i="1"/>
  <c r="R6573" i="1"/>
  <c r="V6572" i="1"/>
  <c r="U6572" i="1"/>
  <c r="T6572" i="1"/>
  <c r="S6572" i="1"/>
  <c r="R6572" i="1"/>
  <c r="V6571" i="1"/>
  <c r="U6571" i="1"/>
  <c r="T6571" i="1"/>
  <c r="S6571" i="1"/>
  <c r="R6571" i="1"/>
  <c r="V6570" i="1"/>
  <c r="U6570" i="1"/>
  <c r="T6570" i="1"/>
  <c r="S6570" i="1"/>
  <c r="R6570" i="1"/>
  <c r="V6569" i="1"/>
  <c r="U6569" i="1"/>
  <c r="T6569" i="1"/>
  <c r="S6569" i="1"/>
  <c r="R6569" i="1"/>
  <c r="V6568" i="1"/>
  <c r="U6568" i="1"/>
  <c r="T6568" i="1"/>
  <c r="S6568" i="1"/>
  <c r="R6568" i="1"/>
  <c r="V6567" i="1"/>
  <c r="U6567" i="1"/>
  <c r="T6567" i="1"/>
  <c r="S6567" i="1"/>
  <c r="R6567" i="1"/>
  <c r="V6566" i="1"/>
  <c r="U6566" i="1"/>
  <c r="T6566" i="1"/>
  <c r="S6566" i="1"/>
  <c r="R6566" i="1"/>
  <c r="V6565" i="1"/>
  <c r="U6565" i="1"/>
  <c r="T6565" i="1"/>
  <c r="S6565" i="1"/>
  <c r="R6565" i="1"/>
  <c r="V6564" i="1"/>
  <c r="U6564" i="1"/>
  <c r="T6564" i="1"/>
  <c r="S6564" i="1"/>
  <c r="R6564" i="1"/>
  <c r="V6563" i="1"/>
  <c r="U6563" i="1"/>
  <c r="T6563" i="1"/>
  <c r="S6563" i="1"/>
  <c r="R6563" i="1"/>
  <c r="V6562" i="1"/>
  <c r="U6562" i="1"/>
  <c r="T6562" i="1"/>
  <c r="S6562" i="1"/>
  <c r="R6562" i="1"/>
  <c r="V6561" i="1"/>
  <c r="U6561" i="1"/>
  <c r="T6561" i="1"/>
  <c r="S6561" i="1"/>
  <c r="R6561" i="1"/>
  <c r="V6560" i="1"/>
  <c r="U6560" i="1"/>
  <c r="T6560" i="1"/>
  <c r="S6560" i="1"/>
  <c r="R6560" i="1"/>
  <c r="V6559" i="1"/>
  <c r="U6559" i="1"/>
  <c r="T6559" i="1"/>
  <c r="S6559" i="1"/>
  <c r="R6559" i="1"/>
  <c r="V6558" i="1"/>
  <c r="U6558" i="1"/>
  <c r="T6558" i="1"/>
  <c r="S6558" i="1"/>
  <c r="R6558" i="1"/>
  <c r="V6557" i="1"/>
  <c r="U6557" i="1"/>
  <c r="T6557" i="1"/>
  <c r="S6557" i="1"/>
  <c r="R6557" i="1"/>
  <c r="V6556" i="1"/>
  <c r="U6556" i="1"/>
  <c r="T6556" i="1"/>
  <c r="S6556" i="1"/>
  <c r="R6556" i="1"/>
  <c r="V6555" i="1"/>
  <c r="U6555" i="1"/>
  <c r="T6555" i="1"/>
  <c r="S6555" i="1"/>
  <c r="R6555" i="1"/>
  <c r="V6554" i="1"/>
  <c r="U6554" i="1"/>
  <c r="T6554" i="1"/>
  <c r="S6554" i="1"/>
  <c r="R6554" i="1"/>
  <c r="V6553" i="1"/>
  <c r="U6553" i="1"/>
  <c r="T6553" i="1"/>
  <c r="S6553" i="1"/>
  <c r="R6553" i="1"/>
  <c r="V6552" i="1"/>
  <c r="U6552" i="1"/>
  <c r="T6552" i="1"/>
  <c r="S6552" i="1"/>
  <c r="R6552" i="1"/>
  <c r="V6551" i="1"/>
  <c r="U6551" i="1"/>
  <c r="T6551" i="1"/>
  <c r="S6551" i="1"/>
  <c r="R6551" i="1"/>
  <c r="V6550" i="1"/>
  <c r="U6550" i="1"/>
  <c r="T6550" i="1"/>
  <c r="S6550" i="1"/>
  <c r="R6550" i="1"/>
  <c r="V6549" i="1"/>
  <c r="U6549" i="1"/>
  <c r="T6549" i="1"/>
  <c r="S6549" i="1"/>
  <c r="R6549" i="1"/>
  <c r="V6548" i="1"/>
  <c r="U6548" i="1"/>
  <c r="T6548" i="1"/>
  <c r="S6548" i="1"/>
  <c r="R6548" i="1"/>
  <c r="V6547" i="1"/>
  <c r="U6547" i="1"/>
  <c r="T6547" i="1"/>
  <c r="S6547" i="1"/>
  <c r="R6547" i="1"/>
  <c r="V6546" i="1"/>
  <c r="U6546" i="1"/>
  <c r="T6546" i="1"/>
  <c r="S6546" i="1"/>
  <c r="R6546" i="1"/>
  <c r="V6545" i="1"/>
  <c r="U6545" i="1"/>
  <c r="T6545" i="1"/>
  <c r="S6545" i="1"/>
  <c r="R6545" i="1"/>
  <c r="V6544" i="1"/>
  <c r="U6544" i="1"/>
  <c r="T6544" i="1"/>
  <c r="S6544" i="1"/>
  <c r="R6544" i="1"/>
  <c r="V6543" i="1"/>
  <c r="U6543" i="1"/>
  <c r="T6543" i="1"/>
  <c r="S6543" i="1"/>
  <c r="R6543" i="1"/>
  <c r="V6542" i="1"/>
  <c r="U6542" i="1"/>
  <c r="T6542" i="1"/>
  <c r="S6542" i="1"/>
  <c r="R6542" i="1"/>
  <c r="V6541" i="1"/>
  <c r="U6541" i="1"/>
  <c r="T6541" i="1"/>
  <c r="S6541" i="1"/>
  <c r="R6541" i="1"/>
  <c r="V6540" i="1"/>
  <c r="U6540" i="1"/>
  <c r="T6540" i="1"/>
  <c r="S6540" i="1"/>
  <c r="R6540" i="1"/>
  <c r="V6539" i="1"/>
  <c r="U6539" i="1"/>
  <c r="T6539" i="1"/>
  <c r="S6539" i="1"/>
  <c r="R6539" i="1"/>
  <c r="V6538" i="1"/>
  <c r="U6538" i="1"/>
  <c r="T6538" i="1"/>
  <c r="S6538" i="1"/>
  <c r="R6538" i="1"/>
  <c r="V6537" i="1"/>
  <c r="U6537" i="1"/>
  <c r="T6537" i="1"/>
  <c r="S6537" i="1"/>
  <c r="R6537" i="1"/>
  <c r="V6536" i="1"/>
  <c r="U6536" i="1"/>
  <c r="T6536" i="1"/>
  <c r="S6536" i="1"/>
  <c r="R6536" i="1"/>
  <c r="V6535" i="1"/>
  <c r="U6535" i="1"/>
  <c r="T6535" i="1"/>
  <c r="S6535" i="1"/>
  <c r="R6535" i="1"/>
  <c r="V6534" i="1"/>
  <c r="U6534" i="1"/>
  <c r="T6534" i="1"/>
  <c r="S6534" i="1"/>
  <c r="R6534" i="1"/>
  <c r="V6533" i="1"/>
  <c r="U6533" i="1"/>
  <c r="T6533" i="1"/>
  <c r="S6533" i="1"/>
  <c r="R6533" i="1"/>
  <c r="V6532" i="1"/>
  <c r="U6532" i="1"/>
  <c r="T6532" i="1"/>
  <c r="S6532" i="1"/>
  <c r="R6532" i="1"/>
  <c r="V6531" i="1"/>
  <c r="U6531" i="1"/>
  <c r="T6531" i="1"/>
  <c r="S6531" i="1"/>
  <c r="R6531" i="1"/>
  <c r="V6530" i="1"/>
  <c r="U6530" i="1"/>
  <c r="T6530" i="1"/>
  <c r="S6530" i="1"/>
  <c r="R6530" i="1"/>
  <c r="V6529" i="1"/>
  <c r="U6529" i="1"/>
  <c r="T6529" i="1"/>
  <c r="S6529" i="1"/>
  <c r="R6529" i="1"/>
  <c r="V6528" i="1"/>
  <c r="U6528" i="1"/>
  <c r="T6528" i="1"/>
  <c r="S6528" i="1"/>
  <c r="R6528" i="1"/>
  <c r="V6527" i="1"/>
  <c r="U6527" i="1"/>
  <c r="T6527" i="1"/>
  <c r="S6527" i="1"/>
  <c r="R6527" i="1"/>
  <c r="V6526" i="1"/>
  <c r="U6526" i="1"/>
  <c r="T6526" i="1"/>
  <c r="S6526" i="1"/>
  <c r="R6526" i="1"/>
  <c r="V6525" i="1"/>
  <c r="U6525" i="1"/>
  <c r="T6525" i="1"/>
  <c r="S6525" i="1"/>
  <c r="R6525" i="1"/>
  <c r="V6524" i="1"/>
  <c r="U6524" i="1"/>
  <c r="T6524" i="1"/>
  <c r="S6524" i="1"/>
  <c r="R6524" i="1"/>
  <c r="V6523" i="1"/>
  <c r="U6523" i="1"/>
  <c r="T6523" i="1"/>
  <c r="S6523" i="1"/>
  <c r="R6523" i="1"/>
  <c r="V6522" i="1"/>
  <c r="U6522" i="1"/>
  <c r="T6522" i="1"/>
  <c r="S6522" i="1"/>
  <c r="R6522" i="1"/>
  <c r="V6521" i="1"/>
  <c r="U6521" i="1"/>
  <c r="T6521" i="1"/>
  <c r="S6521" i="1"/>
  <c r="R6521" i="1"/>
  <c r="V6520" i="1"/>
  <c r="U6520" i="1"/>
  <c r="T6520" i="1"/>
  <c r="S6520" i="1"/>
  <c r="R6520" i="1"/>
  <c r="V6519" i="1"/>
  <c r="U6519" i="1"/>
  <c r="T6519" i="1"/>
  <c r="S6519" i="1"/>
  <c r="R6519" i="1"/>
  <c r="V6518" i="1"/>
  <c r="U6518" i="1"/>
  <c r="T6518" i="1"/>
  <c r="S6518" i="1"/>
  <c r="R6518" i="1"/>
  <c r="V6517" i="1"/>
  <c r="U6517" i="1"/>
  <c r="T6517" i="1"/>
  <c r="S6517" i="1"/>
  <c r="R6517" i="1"/>
  <c r="V6516" i="1"/>
  <c r="U6516" i="1"/>
  <c r="T6516" i="1"/>
  <c r="S6516" i="1"/>
  <c r="R6516" i="1"/>
  <c r="V6515" i="1"/>
  <c r="U6515" i="1"/>
  <c r="T6515" i="1"/>
  <c r="S6515" i="1"/>
  <c r="R6515" i="1"/>
  <c r="V6514" i="1"/>
  <c r="U6514" i="1"/>
  <c r="T6514" i="1"/>
  <c r="S6514" i="1"/>
  <c r="R6514" i="1"/>
  <c r="V6513" i="1"/>
  <c r="U6513" i="1"/>
  <c r="T6513" i="1"/>
  <c r="S6513" i="1"/>
  <c r="R6513" i="1"/>
  <c r="V6512" i="1"/>
  <c r="U6512" i="1"/>
  <c r="T6512" i="1"/>
  <c r="S6512" i="1"/>
  <c r="R6512" i="1"/>
  <c r="V6511" i="1"/>
  <c r="U6511" i="1"/>
  <c r="T6511" i="1"/>
  <c r="S6511" i="1"/>
  <c r="R6511" i="1"/>
  <c r="V6510" i="1"/>
  <c r="U6510" i="1"/>
  <c r="T6510" i="1"/>
  <c r="S6510" i="1"/>
  <c r="R6510" i="1"/>
  <c r="V6509" i="1"/>
  <c r="U6509" i="1"/>
  <c r="T6509" i="1"/>
  <c r="S6509" i="1"/>
  <c r="R6509" i="1"/>
  <c r="V6508" i="1"/>
  <c r="U6508" i="1"/>
  <c r="T6508" i="1"/>
  <c r="S6508" i="1"/>
  <c r="R6508" i="1"/>
  <c r="V6507" i="1"/>
  <c r="U6507" i="1"/>
  <c r="T6507" i="1"/>
  <c r="S6507" i="1"/>
  <c r="R6507" i="1"/>
  <c r="V6506" i="1"/>
  <c r="U6506" i="1"/>
  <c r="T6506" i="1"/>
  <c r="S6506" i="1"/>
  <c r="R6506" i="1"/>
  <c r="V6505" i="1"/>
  <c r="U6505" i="1"/>
  <c r="T6505" i="1"/>
  <c r="S6505" i="1"/>
  <c r="R6505" i="1"/>
  <c r="V6504" i="1"/>
  <c r="U6504" i="1"/>
  <c r="T6504" i="1"/>
  <c r="S6504" i="1"/>
  <c r="R6504" i="1"/>
  <c r="V6503" i="1"/>
  <c r="U6503" i="1"/>
  <c r="T6503" i="1"/>
  <c r="S6503" i="1"/>
  <c r="R6503" i="1"/>
  <c r="V6502" i="1"/>
  <c r="U6502" i="1"/>
  <c r="T6502" i="1"/>
  <c r="S6502" i="1"/>
  <c r="R6502" i="1"/>
  <c r="V6501" i="1"/>
  <c r="U6501" i="1"/>
  <c r="T6501" i="1"/>
  <c r="S6501" i="1"/>
  <c r="R6501" i="1"/>
  <c r="V6500" i="1"/>
  <c r="U6500" i="1"/>
  <c r="T6500" i="1"/>
  <c r="S6500" i="1"/>
  <c r="R6500" i="1"/>
  <c r="V6499" i="1"/>
  <c r="U6499" i="1"/>
  <c r="T6499" i="1"/>
  <c r="S6499" i="1"/>
  <c r="R6499" i="1"/>
  <c r="V6498" i="1"/>
  <c r="U6498" i="1"/>
  <c r="T6498" i="1"/>
  <c r="S6498" i="1"/>
  <c r="R6498" i="1"/>
  <c r="V6497" i="1"/>
  <c r="U6497" i="1"/>
  <c r="T6497" i="1"/>
  <c r="S6497" i="1"/>
  <c r="R6497" i="1"/>
  <c r="V6496" i="1"/>
  <c r="U6496" i="1"/>
  <c r="T6496" i="1"/>
  <c r="S6496" i="1"/>
  <c r="R6496" i="1"/>
  <c r="V6495" i="1"/>
  <c r="U6495" i="1"/>
  <c r="T6495" i="1"/>
  <c r="S6495" i="1"/>
  <c r="R6495" i="1"/>
  <c r="V6494" i="1"/>
  <c r="U6494" i="1"/>
  <c r="T6494" i="1"/>
  <c r="S6494" i="1"/>
  <c r="R6494" i="1"/>
  <c r="V6493" i="1"/>
  <c r="U6493" i="1"/>
  <c r="T6493" i="1"/>
  <c r="S6493" i="1"/>
  <c r="R6493" i="1"/>
  <c r="V6492" i="1"/>
  <c r="U6492" i="1"/>
  <c r="T6492" i="1"/>
  <c r="S6492" i="1"/>
  <c r="R6492" i="1"/>
  <c r="V6491" i="1"/>
  <c r="U6491" i="1"/>
  <c r="T6491" i="1"/>
  <c r="S6491" i="1"/>
  <c r="R6491" i="1"/>
  <c r="V6490" i="1"/>
  <c r="U6490" i="1"/>
  <c r="T6490" i="1"/>
  <c r="S6490" i="1"/>
  <c r="R6490" i="1"/>
  <c r="V6489" i="1"/>
  <c r="U6489" i="1"/>
  <c r="T6489" i="1"/>
  <c r="S6489" i="1"/>
  <c r="R6489" i="1"/>
  <c r="V6488" i="1"/>
  <c r="U6488" i="1"/>
  <c r="T6488" i="1"/>
  <c r="S6488" i="1"/>
  <c r="R6488" i="1"/>
  <c r="V6487" i="1"/>
  <c r="U6487" i="1"/>
  <c r="T6487" i="1"/>
  <c r="S6487" i="1"/>
  <c r="R6487" i="1"/>
  <c r="V6486" i="1"/>
  <c r="U6486" i="1"/>
  <c r="T6486" i="1"/>
  <c r="S6486" i="1"/>
  <c r="R6486" i="1"/>
  <c r="V6485" i="1"/>
  <c r="U6485" i="1"/>
  <c r="T6485" i="1"/>
  <c r="S6485" i="1"/>
  <c r="R6485" i="1"/>
  <c r="V6484" i="1"/>
  <c r="U6484" i="1"/>
  <c r="T6484" i="1"/>
  <c r="S6484" i="1"/>
  <c r="R6484" i="1"/>
  <c r="V6483" i="1"/>
  <c r="U6483" i="1"/>
  <c r="T6483" i="1"/>
  <c r="S6483" i="1"/>
  <c r="R6483" i="1"/>
  <c r="V6482" i="1"/>
  <c r="U6482" i="1"/>
  <c r="T6482" i="1"/>
  <c r="S6482" i="1"/>
  <c r="R6482" i="1"/>
  <c r="V6481" i="1"/>
  <c r="U6481" i="1"/>
  <c r="T6481" i="1"/>
  <c r="S6481" i="1"/>
  <c r="R6481" i="1"/>
  <c r="V6480" i="1"/>
  <c r="U6480" i="1"/>
  <c r="T6480" i="1"/>
  <c r="S6480" i="1"/>
  <c r="R6480" i="1"/>
  <c r="V6479" i="1"/>
  <c r="U6479" i="1"/>
  <c r="T6479" i="1"/>
  <c r="S6479" i="1"/>
  <c r="R6479" i="1"/>
  <c r="V6478" i="1"/>
  <c r="U6478" i="1"/>
  <c r="T6478" i="1"/>
  <c r="S6478" i="1"/>
  <c r="R6478" i="1"/>
  <c r="V6477" i="1"/>
  <c r="U6477" i="1"/>
  <c r="T6477" i="1"/>
  <c r="S6477" i="1"/>
  <c r="R6477" i="1"/>
  <c r="V6476" i="1"/>
  <c r="U6476" i="1"/>
  <c r="T6476" i="1"/>
  <c r="S6476" i="1"/>
  <c r="R6476" i="1"/>
  <c r="V6475" i="1"/>
  <c r="U6475" i="1"/>
  <c r="T6475" i="1"/>
  <c r="S6475" i="1"/>
  <c r="R6475" i="1"/>
  <c r="V6474" i="1"/>
  <c r="U6474" i="1"/>
  <c r="T6474" i="1"/>
  <c r="S6474" i="1"/>
  <c r="R6474" i="1"/>
  <c r="V6473" i="1"/>
  <c r="U6473" i="1"/>
  <c r="T6473" i="1"/>
  <c r="S6473" i="1"/>
  <c r="R6473" i="1"/>
  <c r="V6472" i="1"/>
  <c r="U6472" i="1"/>
  <c r="T6472" i="1"/>
  <c r="S6472" i="1"/>
  <c r="R6472" i="1"/>
  <c r="V6471" i="1"/>
  <c r="U6471" i="1"/>
  <c r="T6471" i="1"/>
  <c r="S6471" i="1"/>
  <c r="R6471" i="1"/>
  <c r="V6470" i="1"/>
  <c r="U6470" i="1"/>
  <c r="T6470" i="1"/>
  <c r="S6470" i="1"/>
  <c r="R6470" i="1"/>
  <c r="V6469" i="1"/>
  <c r="U6469" i="1"/>
  <c r="T6469" i="1"/>
  <c r="S6469" i="1"/>
  <c r="R6469" i="1"/>
  <c r="V6468" i="1"/>
  <c r="U6468" i="1"/>
  <c r="T6468" i="1"/>
  <c r="S6468" i="1"/>
  <c r="R6468" i="1"/>
  <c r="V6467" i="1"/>
  <c r="U6467" i="1"/>
  <c r="T6467" i="1"/>
  <c r="S6467" i="1"/>
  <c r="R6467" i="1"/>
  <c r="V6466" i="1"/>
  <c r="U6466" i="1"/>
  <c r="T6466" i="1"/>
  <c r="S6466" i="1"/>
  <c r="R6466" i="1"/>
  <c r="V6465" i="1"/>
  <c r="U6465" i="1"/>
  <c r="T6465" i="1"/>
  <c r="S6465" i="1"/>
  <c r="R6465" i="1"/>
  <c r="V6464" i="1"/>
  <c r="U6464" i="1"/>
  <c r="T6464" i="1"/>
  <c r="S6464" i="1"/>
  <c r="R6464" i="1"/>
  <c r="V6463" i="1"/>
  <c r="U6463" i="1"/>
  <c r="T6463" i="1"/>
  <c r="S6463" i="1"/>
  <c r="R6463" i="1"/>
  <c r="V6462" i="1"/>
  <c r="U6462" i="1"/>
  <c r="T6462" i="1"/>
  <c r="S6462" i="1"/>
  <c r="R6462" i="1"/>
  <c r="V6461" i="1"/>
  <c r="U6461" i="1"/>
  <c r="T6461" i="1"/>
  <c r="S6461" i="1"/>
  <c r="R6461" i="1"/>
  <c r="V6460" i="1"/>
  <c r="U6460" i="1"/>
  <c r="T6460" i="1"/>
  <c r="S6460" i="1"/>
  <c r="R6460" i="1"/>
  <c r="V6459" i="1"/>
  <c r="U6459" i="1"/>
  <c r="T6459" i="1"/>
  <c r="S6459" i="1"/>
  <c r="R6459" i="1"/>
  <c r="V6458" i="1"/>
  <c r="U6458" i="1"/>
  <c r="T6458" i="1"/>
  <c r="S6458" i="1"/>
  <c r="R6458" i="1"/>
  <c r="V6457" i="1"/>
  <c r="U6457" i="1"/>
  <c r="T6457" i="1"/>
  <c r="S6457" i="1"/>
  <c r="R6457" i="1"/>
  <c r="V6456" i="1"/>
  <c r="U6456" i="1"/>
  <c r="T6456" i="1"/>
  <c r="S6456" i="1"/>
  <c r="R6456" i="1"/>
  <c r="V6455" i="1"/>
  <c r="U6455" i="1"/>
  <c r="T6455" i="1"/>
  <c r="S6455" i="1"/>
  <c r="R6455" i="1"/>
  <c r="V6454" i="1"/>
  <c r="U6454" i="1"/>
  <c r="T6454" i="1"/>
  <c r="S6454" i="1"/>
  <c r="R6454" i="1"/>
  <c r="V6453" i="1"/>
  <c r="U6453" i="1"/>
  <c r="T6453" i="1"/>
  <c r="S6453" i="1"/>
  <c r="R6453" i="1"/>
  <c r="V6452" i="1"/>
  <c r="U6452" i="1"/>
  <c r="T6452" i="1"/>
  <c r="S6452" i="1"/>
  <c r="R6452" i="1"/>
  <c r="V6451" i="1"/>
  <c r="U6451" i="1"/>
  <c r="T6451" i="1"/>
  <c r="S6451" i="1"/>
  <c r="R6451" i="1"/>
  <c r="V6450" i="1"/>
  <c r="U6450" i="1"/>
  <c r="T6450" i="1"/>
  <c r="S6450" i="1"/>
  <c r="R6450" i="1"/>
  <c r="V6449" i="1"/>
  <c r="U6449" i="1"/>
  <c r="T6449" i="1"/>
  <c r="S6449" i="1"/>
  <c r="R6449" i="1"/>
  <c r="V6448" i="1"/>
  <c r="U6448" i="1"/>
  <c r="T6448" i="1"/>
  <c r="S6448" i="1"/>
  <c r="R6448" i="1"/>
  <c r="V6447" i="1"/>
  <c r="U6447" i="1"/>
  <c r="T6447" i="1"/>
  <c r="S6447" i="1"/>
  <c r="R6447" i="1"/>
  <c r="V6446" i="1"/>
  <c r="U6446" i="1"/>
  <c r="T6446" i="1"/>
  <c r="S6446" i="1"/>
  <c r="R6446" i="1"/>
  <c r="V6445" i="1"/>
  <c r="U6445" i="1"/>
  <c r="T6445" i="1"/>
  <c r="S6445" i="1"/>
  <c r="R6445" i="1"/>
  <c r="V6444" i="1"/>
  <c r="U6444" i="1"/>
  <c r="T6444" i="1"/>
  <c r="S6444" i="1"/>
  <c r="R6444" i="1"/>
  <c r="V6443" i="1"/>
  <c r="U6443" i="1"/>
  <c r="T6443" i="1"/>
  <c r="S6443" i="1"/>
  <c r="R6443" i="1"/>
  <c r="V6442" i="1"/>
  <c r="U6442" i="1"/>
  <c r="T6442" i="1"/>
  <c r="S6442" i="1"/>
  <c r="R6442" i="1"/>
  <c r="V6441" i="1"/>
  <c r="U6441" i="1"/>
  <c r="T6441" i="1"/>
  <c r="S6441" i="1"/>
  <c r="R6441" i="1"/>
  <c r="V6440" i="1"/>
  <c r="U6440" i="1"/>
  <c r="T6440" i="1"/>
  <c r="S6440" i="1"/>
  <c r="R6440" i="1"/>
  <c r="V6439" i="1"/>
  <c r="U6439" i="1"/>
  <c r="T6439" i="1"/>
  <c r="S6439" i="1"/>
  <c r="R6439" i="1"/>
  <c r="V6438" i="1"/>
  <c r="U6438" i="1"/>
  <c r="T6438" i="1"/>
  <c r="S6438" i="1"/>
  <c r="R6438" i="1"/>
  <c r="V6437" i="1"/>
  <c r="U6437" i="1"/>
  <c r="T6437" i="1"/>
  <c r="S6437" i="1"/>
  <c r="R6437" i="1"/>
  <c r="V6436" i="1"/>
  <c r="U6436" i="1"/>
  <c r="T6436" i="1"/>
  <c r="S6436" i="1"/>
  <c r="R6436" i="1"/>
  <c r="V6435" i="1"/>
  <c r="U6435" i="1"/>
  <c r="T6435" i="1"/>
  <c r="S6435" i="1"/>
  <c r="R6435" i="1"/>
  <c r="V6434" i="1"/>
  <c r="U6434" i="1"/>
  <c r="T6434" i="1"/>
  <c r="S6434" i="1"/>
  <c r="R6434" i="1"/>
  <c r="V6433" i="1"/>
  <c r="U6433" i="1"/>
  <c r="T6433" i="1"/>
  <c r="S6433" i="1"/>
  <c r="R6433" i="1"/>
  <c r="V6432" i="1"/>
  <c r="U6432" i="1"/>
  <c r="T6432" i="1"/>
  <c r="S6432" i="1"/>
  <c r="R6432" i="1"/>
  <c r="V6431" i="1"/>
  <c r="U6431" i="1"/>
  <c r="T6431" i="1"/>
  <c r="S6431" i="1"/>
  <c r="R6431" i="1"/>
  <c r="V6430" i="1"/>
  <c r="U6430" i="1"/>
  <c r="T6430" i="1"/>
  <c r="S6430" i="1"/>
  <c r="R6430" i="1"/>
  <c r="V6429" i="1"/>
  <c r="U6429" i="1"/>
  <c r="T6429" i="1"/>
  <c r="S6429" i="1"/>
  <c r="R6429" i="1"/>
  <c r="V6428" i="1"/>
  <c r="U6428" i="1"/>
  <c r="T6428" i="1"/>
  <c r="S6428" i="1"/>
  <c r="R6428" i="1"/>
  <c r="V6427" i="1"/>
  <c r="U6427" i="1"/>
  <c r="T6427" i="1"/>
  <c r="S6427" i="1"/>
  <c r="R6427" i="1"/>
  <c r="V6426" i="1"/>
  <c r="U6426" i="1"/>
  <c r="T6426" i="1"/>
  <c r="S6426" i="1"/>
  <c r="R6426" i="1"/>
  <c r="V6425" i="1"/>
  <c r="U6425" i="1"/>
  <c r="T6425" i="1"/>
  <c r="S6425" i="1"/>
  <c r="R6425" i="1"/>
  <c r="V6424" i="1"/>
  <c r="U6424" i="1"/>
  <c r="T6424" i="1"/>
  <c r="S6424" i="1"/>
  <c r="R6424" i="1"/>
  <c r="V6423" i="1"/>
  <c r="U6423" i="1"/>
  <c r="T6423" i="1"/>
  <c r="S6423" i="1"/>
  <c r="R6423" i="1"/>
  <c r="V6422" i="1"/>
  <c r="U6422" i="1"/>
  <c r="T6422" i="1"/>
  <c r="S6422" i="1"/>
  <c r="R6422" i="1"/>
  <c r="V6421" i="1"/>
  <c r="U6421" i="1"/>
  <c r="T6421" i="1"/>
  <c r="S6421" i="1"/>
  <c r="R6421" i="1"/>
  <c r="V6420" i="1"/>
  <c r="U6420" i="1"/>
  <c r="T6420" i="1"/>
  <c r="S6420" i="1"/>
  <c r="R6420" i="1"/>
  <c r="V6419" i="1"/>
  <c r="U6419" i="1"/>
  <c r="T6419" i="1"/>
  <c r="S6419" i="1"/>
  <c r="R6419" i="1"/>
  <c r="V6418" i="1"/>
  <c r="U6418" i="1"/>
  <c r="T6418" i="1"/>
  <c r="S6418" i="1"/>
  <c r="R6418" i="1"/>
  <c r="V6417" i="1"/>
  <c r="U6417" i="1"/>
  <c r="T6417" i="1"/>
  <c r="S6417" i="1"/>
  <c r="R6417" i="1"/>
  <c r="V6416" i="1"/>
  <c r="U6416" i="1"/>
  <c r="T6416" i="1"/>
  <c r="S6416" i="1"/>
  <c r="R6416" i="1"/>
  <c r="V6415" i="1"/>
  <c r="U6415" i="1"/>
  <c r="T6415" i="1"/>
  <c r="S6415" i="1"/>
  <c r="R6415" i="1"/>
  <c r="V6414" i="1"/>
  <c r="U6414" i="1"/>
  <c r="T6414" i="1"/>
  <c r="S6414" i="1"/>
  <c r="R6414" i="1"/>
  <c r="V6413" i="1"/>
  <c r="U6413" i="1"/>
  <c r="T6413" i="1"/>
  <c r="S6413" i="1"/>
  <c r="R6413" i="1"/>
  <c r="V6412" i="1"/>
  <c r="U6412" i="1"/>
  <c r="T6412" i="1"/>
  <c r="S6412" i="1"/>
  <c r="R6412" i="1"/>
  <c r="V6411" i="1"/>
  <c r="U6411" i="1"/>
  <c r="T6411" i="1"/>
  <c r="S6411" i="1"/>
  <c r="R6411" i="1"/>
  <c r="V6410" i="1"/>
  <c r="U6410" i="1"/>
  <c r="T6410" i="1"/>
  <c r="S6410" i="1"/>
  <c r="R6410" i="1"/>
  <c r="V6409" i="1"/>
  <c r="U6409" i="1"/>
  <c r="T6409" i="1"/>
  <c r="S6409" i="1"/>
  <c r="R6409" i="1"/>
  <c r="V6408" i="1"/>
  <c r="U6408" i="1"/>
  <c r="T6408" i="1"/>
  <c r="S6408" i="1"/>
  <c r="R6408" i="1"/>
  <c r="V6407" i="1"/>
  <c r="U6407" i="1"/>
  <c r="T6407" i="1"/>
  <c r="S6407" i="1"/>
  <c r="R6407" i="1"/>
  <c r="V6406" i="1"/>
  <c r="U6406" i="1"/>
  <c r="T6406" i="1"/>
  <c r="S6406" i="1"/>
  <c r="R6406" i="1"/>
  <c r="V6405" i="1"/>
  <c r="U6405" i="1"/>
  <c r="T6405" i="1"/>
  <c r="S6405" i="1"/>
  <c r="R6405" i="1"/>
  <c r="V6404" i="1"/>
  <c r="U6404" i="1"/>
  <c r="T6404" i="1"/>
  <c r="S6404" i="1"/>
  <c r="R6404" i="1"/>
  <c r="V6403" i="1"/>
  <c r="U6403" i="1"/>
  <c r="T6403" i="1"/>
  <c r="S6403" i="1"/>
  <c r="R6403" i="1"/>
  <c r="V6402" i="1"/>
  <c r="U6402" i="1"/>
  <c r="T6402" i="1"/>
  <c r="S6402" i="1"/>
  <c r="R6402" i="1"/>
  <c r="V6401" i="1"/>
  <c r="U6401" i="1"/>
  <c r="T6401" i="1"/>
  <c r="S6401" i="1"/>
  <c r="R6401" i="1"/>
  <c r="V6400" i="1"/>
  <c r="U6400" i="1"/>
  <c r="T6400" i="1"/>
  <c r="S6400" i="1"/>
  <c r="R6400" i="1"/>
  <c r="V6399" i="1"/>
  <c r="U6399" i="1"/>
  <c r="T6399" i="1"/>
  <c r="S6399" i="1"/>
  <c r="R6399" i="1"/>
  <c r="V6398" i="1"/>
  <c r="U6398" i="1"/>
  <c r="T6398" i="1"/>
  <c r="S6398" i="1"/>
  <c r="R6398" i="1"/>
  <c r="V6397" i="1"/>
  <c r="U6397" i="1"/>
  <c r="T6397" i="1"/>
  <c r="S6397" i="1"/>
  <c r="R6397" i="1"/>
  <c r="V6396" i="1"/>
  <c r="U6396" i="1"/>
  <c r="T6396" i="1"/>
  <c r="S6396" i="1"/>
  <c r="R6396" i="1"/>
  <c r="V6395" i="1"/>
  <c r="U6395" i="1"/>
  <c r="T6395" i="1"/>
  <c r="S6395" i="1"/>
  <c r="R6395" i="1"/>
  <c r="V6394" i="1"/>
  <c r="U6394" i="1"/>
  <c r="T6394" i="1"/>
  <c r="S6394" i="1"/>
  <c r="R6394" i="1"/>
  <c r="V6393" i="1"/>
  <c r="U6393" i="1"/>
  <c r="T6393" i="1"/>
  <c r="S6393" i="1"/>
  <c r="R6393" i="1"/>
  <c r="V6392" i="1"/>
  <c r="U6392" i="1"/>
  <c r="T6392" i="1"/>
  <c r="S6392" i="1"/>
  <c r="R6392" i="1"/>
  <c r="V6391" i="1"/>
  <c r="U6391" i="1"/>
  <c r="T6391" i="1"/>
  <c r="S6391" i="1"/>
  <c r="R6391" i="1"/>
  <c r="V6390" i="1"/>
  <c r="U6390" i="1"/>
  <c r="T6390" i="1"/>
  <c r="S6390" i="1"/>
  <c r="R6390" i="1"/>
  <c r="V6389" i="1"/>
  <c r="U6389" i="1"/>
  <c r="T6389" i="1"/>
  <c r="S6389" i="1"/>
  <c r="R6389" i="1"/>
  <c r="V6388" i="1"/>
  <c r="U6388" i="1"/>
  <c r="T6388" i="1"/>
  <c r="S6388" i="1"/>
  <c r="R6388" i="1"/>
  <c r="V6387" i="1"/>
  <c r="U6387" i="1"/>
  <c r="T6387" i="1"/>
  <c r="S6387" i="1"/>
  <c r="R6387" i="1"/>
  <c r="V6386" i="1"/>
  <c r="U6386" i="1"/>
  <c r="T6386" i="1"/>
  <c r="S6386" i="1"/>
  <c r="R6386" i="1"/>
  <c r="V6385" i="1"/>
  <c r="U6385" i="1"/>
  <c r="T6385" i="1"/>
  <c r="S6385" i="1"/>
  <c r="R6385" i="1"/>
  <c r="V6384" i="1"/>
  <c r="U6384" i="1"/>
  <c r="T6384" i="1"/>
  <c r="S6384" i="1"/>
  <c r="R6384" i="1"/>
  <c r="V6383" i="1"/>
  <c r="U6383" i="1"/>
  <c r="T6383" i="1"/>
  <c r="S6383" i="1"/>
  <c r="R6383" i="1"/>
  <c r="V6382" i="1"/>
  <c r="U6382" i="1"/>
  <c r="T6382" i="1"/>
  <c r="S6382" i="1"/>
  <c r="R6382" i="1"/>
  <c r="V6381" i="1"/>
  <c r="U6381" i="1"/>
  <c r="T6381" i="1"/>
  <c r="S6381" i="1"/>
  <c r="R6381" i="1"/>
  <c r="V6380" i="1"/>
  <c r="U6380" i="1"/>
  <c r="T6380" i="1"/>
  <c r="S6380" i="1"/>
  <c r="R6380" i="1"/>
  <c r="V6379" i="1"/>
  <c r="U6379" i="1"/>
  <c r="T6379" i="1"/>
  <c r="S6379" i="1"/>
  <c r="R6379" i="1"/>
  <c r="V6378" i="1"/>
  <c r="U6378" i="1"/>
  <c r="T6378" i="1"/>
  <c r="S6378" i="1"/>
  <c r="R6378" i="1"/>
  <c r="V6377" i="1"/>
  <c r="U6377" i="1"/>
  <c r="T6377" i="1"/>
  <c r="S6377" i="1"/>
  <c r="R6377" i="1"/>
  <c r="V6376" i="1"/>
  <c r="U6376" i="1"/>
  <c r="T6376" i="1"/>
  <c r="S6376" i="1"/>
  <c r="R6376" i="1"/>
  <c r="V6375" i="1"/>
  <c r="U6375" i="1"/>
  <c r="T6375" i="1"/>
  <c r="S6375" i="1"/>
  <c r="R6375" i="1"/>
  <c r="V6374" i="1"/>
  <c r="U6374" i="1"/>
  <c r="T6374" i="1"/>
  <c r="S6374" i="1"/>
  <c r="R6374" i="1"/>
  <c r="V6373" i="1"/>
  <c r="U6373" i="1"/>
  <c r="T6373" i="1"/>
  <c r="S6373" i="1"/>
  <c r="R6373" i="1"/>
  <c r="V6372" i="1"/>
  <c r="U6372" i="1"/>
  <c r="T6372" i="1"/>
  <c r="S6372" i="1"/>
  <c r="R6372" i="1"/>
  <c r="V6371" i="1"/>
  <c r="U6371" i="1"/>
  <c r="T6371" i="1"/>
  <c r="S6371" i="1"/>
  <c r="R6371" i="1"/>
  <c r="V6370" i="1"/>
  <c r="U6370" i="1"/>
  <c r="T6370" i="1"/>
  <c r="S6370" i="1"/>
  <c r="R6370" i="1"/>
  <c r="V6369" i="1"/>
  <c r="U6369" i="1"/>
  <c r="T6369" i="1"/>
  <c r="S6369" i="1"/>
  <c r="R6369" i="1"/>
  <c r="V6368" i="1"/>
  <c r="U6368" i="1"/>
  <c r="T6368" i="1"/>
  <c r="S6368" i="1"/>
  <c r="R6368" i="1"/>
  <c r="V6367" i="1"/>
  <c r="U6367" i="1"/>
  <c r="T6367" i="1"/>
  <c r="S6367" i="1"/>
  <c r="R6367" i="1"/>
  <c r="V6366" i="1"/>
  <c r="U6366" i="1"/>
  <c r="T6366" i="1"/>
  <c r="S6366" i="1"/>
  <c r="R6366" i="1"/>
  <c r="V6365" i="1"/>
  <c r="U6365" i="1"/>
  <c r="T6365" i="1"/>
  <c r="S6365" i="1"/>
  <c r="R6365" i="1"/>
  <c r="V6364" i="1"/>
  <c r="U6364" i="1"/>
  <c r="T6364" i="1"/>
  <c r="S6364" i="1"/>
  <c r="R6364" i="1"/>
  <c r="V6363" i="1"/>
  <c r="U6363" i="1"/>
  <c r="T6363" i="1"/>
  <c r="S6363" i="1"/>
  <c r="R6363" i="1"/>
  <c r="V6362" i="1"/>
  <c r="U6362" i="1"/>
  <c r="T6362" i="1"/>
  <c r="S6362" i="1"/>
  <c r="R6362" i="1"/>
  <c r="V6361" i="1"/>
  <c r="U6361" i="1"/>
  <c r="T6361" i="1"/>
  <c r="S6361" i="1"/>
  <c r="R6361" i="1"/>
  <c r="V6360" i="1"/>
  <c r="U6360" i="1"/>
  <c r="T6360" i="1"/>
  <c r="S6360" i="1"/>
  <c r="R6360" i="1"/>
  <c r="V6359" i="1"/>
  <c r="U6359" i="1"/>
  <c r="T6359" i="1"/>
  <c r="S6359" i="1"/>
  <c r="R6359" i="1"/>
  <c r="V6358" i="1"/>
  <c r="U6358" i="1"/>
  <c r="T6358" i="1"/>
  <c r="S6358" i="1"/>
  <c r="R6358" i="1"/>
  <c r="V6357" i="1"/>
  <c r="U6357" i="1"/>
  <c r="T6357" i="1"/>
  <c r="S6357" i="1"/>
  <c r="R6357" i="1"/>
  <c r="V6356" i="1"/>
  <c r="U6356" i="1"/>
  <c r="T6356" i="1"/>
  <c r="S6356" i="1"/>
  <c r="R6356" i="1"/>
  <c r="V6355" i="1"/>
  <c r="U6355" i="1"/>
  <c r="T6355" i="1"/>
  <c r="S6355" i="1"/>
  <c r="R6355" i="1"/>
  <c r="V6354" i="1"/>
  <c r="U6354" i="1"/>
  <c r="T6354" i="1"/>
  <c r="S6354" i="1"/>
  <c r="R6354" i="1"/>
  <c r="V6353" i="1"/>
  <c r="U6353" i="1"/>
  <c r="T6353" i="1"/>
  <c r="S6353" i="1"/>
  <c r="R6353" i="1"/>
  <c r="V6352" i="1"/>
  <c r="U6352" i="1"/>
  <c r="T6352" i="1"/>
  <c r="S6352" i="1"/>
  <c r="R6352" i="1"/>
  <c r="V6351" i="1"/>
  <c r="U6351" i="1"/>
  <c r="T6351" i="1"/>
  <c r="S6351" i="1"/>
  <c r="R6351" i="1"/>
  <c r="V6350" i="1"/>
  <c r="U6350" i="1"/>
  <c r="T6350" i="1"/>
  <c r="S6350" i="1"/>
  <c r="R6350" i="1"/>
  <c r="V6349" i="1"/>
  <c r="U6349" i="1"/>
  <c r="T6349" i="1"/>
  <c r="S6349" i="1"/>
  <c r="R6349" i="1"/>
  <c r="V6348" i="1"/>
  <c r="U6348" i="1"/>
  <c r="T6348" i="1"/>
  <c r="S6348" i="1"/>
  <c r="R6348" i="1"/>
  <c r="V6347" i="1"/>
  <c r="U6347" i="1"/>
  <c r="T6347" i="1"/>
  <c r="S6347" i="1"/>
  <c r="R6347" i="1"/>
  <c r="V6346" i="1"/>
  <c r="U6346" i="1"/>
  <c r="T6346" i="1"/>
  <c r="S6346" i="1"/>
  <c r="R6346" i="1"/>
  <c r="V6345" i="1"/>
  <c r="U6345" i="1"/>
  <c r="T6345" i="1"/>
  <c r="S6345" i="1"/>
  <c r="R6345" i="1"/>
  <c r="V6344" i="1"/>
  <c r="U6344" i="1"/>
  <c r="T6344" i="1"/>
  <c r="S6344" i="1"/>
  <c r="R6344" i="1"/>
  <c r="V6343" i="1"/>
  <c r="U6343" i="1"/>
  <c r="T6343" i="1"/>
  <c r="S6343" i="1"/>
  <c r="R6343" i="1"/>
  <c r="V6342" i="1"/>
  <c r="U6342" i="1"/>
  <c r="T6342" i="1"/>
  <c r="S6342" i="1"/>
  <c r="R6342" i="1"/>
  <c r="V6341" i="1"/>
  <c r="U6341" i="1"/>
  <c r="T6341" i="1"/>
  <c r="S6341" i="1"/>
  <c r="R6341" i="1"/>
  <c r="V6340" i="1"/>
  <c r="U6340" i="1"/>
  <c r="T6340" i="1"/>
  <c r="S6340" i="1"/>
  <c r="R6340" i="1"/>
  <c r="V6339" i="1"/>
  <c r="U6339" i="1"/>
  <c r="T6339" i="1"/>
  <c r="S6339" i="1"/>
  <c r="R6339" i="1"/>
  <c r="V6338" i="1"/>
  <c r="U6338" i="1"/>
  <c r="T6338" i="1"/>
  <c r="S6338" i="1"/>
  <c r="R6338" i="1"/>
  <c r="V6337" i="1"/>
  <c r="U6337" i="1"/>
  <c r="T6337" i="1"/>
  <c r="S6337" i="1"/>
  <c r="R6337" i="1"/>
  <c r="V6336" i="1"/>
  <c r="U6336" i="1"/>
  <c r="T6336" i="1"/>
  <c r="S6336" i="1"/>
  <c r="R6336" i="1"/>
  <c r="V6335" i="1"/>
  <c r="U6335" i="1"/>
  <c r="T6335" i="1"/>
  <c r="S6335" i="1"/>
  <c r="R6335" i="1"/>
  <c r="V6334" i="1"/>
  <c r="U6334" i="1"/>
  <c r="T6334" i="1"/>
  <c r="S6334" i="1"/>
  <c r="R6334" i="1"/>
  <c r="V6333" i="1"/>
  <c r="U6333" i="1"/>
  <c r="T6333" i="1"/>
  <c r="S6333" i="1"/>
  <c r="R6333" i="1"/>
  <c r="V6332" i="1"/>
  <c r="U6332" i="1"/>
  <c r="T6332" i="1"/>
  <c r="S6332" i="1"/>
  <c r="R6332" i="1"/>
  <c r="V6331" i="1"/>
  <c r="U6331" i="1"/>
  <c r="T6331" i="1"/>
  <c r="S6331" i="1"/>
  <c r="R6331" i="1"/>
  <c r="V6330" i="1"/>
  <c r="U6330" i="1"/>
  <c r="T6330" i="1"/>
  <c r="S6330" i="1"/>
  <c r="R6330" i="1"/>
  <c r="V6329" i="1"/>
  <c r="U6329" i="1"/>
  <c r="T6329" i="1"/>
  <c r="S6329" i="1"/>
  <c r="R6329" i="1"/>
  <c r="V6328" i="1"/>
  <c r="U6328" i="1"/>
  <c r="T6328" i="1"/>
  <c r="S6328" i="1"/>
  <c r="R6328" i="1"/>
  <c r="V6327" i="1"/>
  <c r="U6327" i="1"/>
  <c r="T6327" i="1"/>
  <c r="S6327" i="1"/>
  <c r="R6327" i="1"/>
  <c r="V6326" i="1"/>
  <c r="U6326" i="1"/>
  <c r="T6326" i="1"/>
  <c r="S6326" i="1"/>
  <c r="R6326" i="1"/>
  <c r="V6325" i="1"/>
  <c r="U6325" i="1"/>
  <c r="T6325" i="1"/>
  <c r="S6325" i="1"/>
  <c r="R6325" i="1"/>
  <c r="V6324" i="1"/>
  <c r="U6324" i="1"/>
  <c r="T6324" i="1"/>
  <c r="S6324" i="1"/>
  <c r="R6324" i="1"/>
  <c r="V6323" i="1"/>
  <c r="U6323" i="1"/>
  <c r="T6323" i="1"/>
  <c r="S6323" i="1"/>
  <c r="R6323" i="1"/>
  <c r="V6322" i="1"/>
  <c r="U6322" i="1"/>
  <c r="T6322" i="1"/>
  <c r="S6322" i="1"/>
  <c r="R6322" i="1"/>
  <c r="V6321" i="1"/>
  <c r="U6321" i="1"/>
  <c r="T6321" i="1"/>
  <c r="S6321" i="1"/>
  <c r="R6321" i="1"/>
  <c r="V6320" i="1"/>
  <c r="U6320" i="1"/>
  <c r="T6320" i="1"/>
  <c r="S6320" i="1"/>
  <c r="R6320" i="1"/>
  <c r="V6319" i="1"/>
  <c r="U6319" i="1"/>
  <c r="T6319" i="1"/>
  <c r="S6319" i="1"/>
  <c r="R6319" i="1"/>
  <c r="V6318" i="1"/>
  <c r="U6318" i="1"/>
  <c r="T6318" i="1"/>
  <c r="S6318" i="1"/>
  <c r="R6318" i="1"/>
  <c r="V6317" i="1"/>
  <c r="U6317" i="1"/>
  <c r="T6317" i="1"/>
  <c r="S6317" i="1"/>
  <c r="R6317" i="1"/>
  <c r="V6316" i="1"/>
  <c r="U6316" i="1"/>
  <c r="T6316" i="1"/>
  <c r="S6316" i="1"/>
  <c r="R6316" i="1"/>
  <c r="V6315" i="1"/>
  <c r="U6315" i="1"/>
  <c r="T6315" i="1"/>
  <c r="S6315" i="1"/>
  <c r="R6315" i="1"/>
  <c r="V6314" i="1"/>
  <c r="U6314" i="1"/>
  <c r="T6314" i="1"/>
  <c r="S6314" i="1"/>
  <c r="R6314" i="1"/>
  <c r="V6313" i="1"/>
  <c r="U6313" i="1"/>
  <c r="T6313" i="1"/>
  <c r="S6313" i="1"/>
  <c r="R6313" i="1"/>
  <c r="V6312" i="1"/>
  <c r="U6312" i="1"/>
  <c r="T6312" i="1"/>
  <c r="S6312" i="1"/>
  <c r="R6312" i="1"/>
  <c r="V6311" i="1"/>
  <c r="U6311" i="1"/>
  <c r="T6311" i="1"/>
  <c r="S6311" i="1"/>
  <c r="R6311" i="1"/>
  <c r="V6310" i="1"/>
  <c r="U6310" i="1"/>
  <c r="T6310" i="1"/>
  <c r="S6310" i="1"/>
  <c r="R6310" i="1"/>
  <c r="V6309" i="1"/>
  <c r="U6309" i="1"/>
  <c r="T6309" i="1"/>
  <c r="S6309" i="1"/>
  <c r="R6309" i="1"/>
  <c r="V6308" i="1"/>
  <c r="U6308" i="1"/>
  <c r="T6308" i="1"/>
  <c r="S6308" i="1"/>
  <c r="R6308" i="1"/>
  <c r="V6307" i="1"/>
  <c r="U6307" i="1"/>
  <c r="T6307" i="1"/>
  <c r="S6307" i="1"/>
  <c r="R6307" i="1"/>
  <c r="V6306" i="1"/>
  <c r="U6306" i="1"/>
  <c r="T6306" i="1"/>
  <c r="S6306" i="1"/>
  <c r="R6306" i="1"/>
  <c r="V6305" i="1"/>
  <c r="U6305" i="1"/>
  <c r="T6305" i="1"/>
  <c r="S6305" i="1"/>
  <c r="R6305" i="1"/>
  <c r="V6304" i="1"/>
  <c r="U6304" i="1"/>
  <c r="T6304" i="1"/>
  <c r="S6304" i="1"/>
  <c r="R6304" i="1"/>
  <c r="V6303" i="1"/>
  <c r="U6303" i="1"/>
  <c r="T6303" i="1"/>
  <c r="S6303" i="1"/>
  <c r="R6303" i="1"/>
  <c r="V6302" i="1"/>
  <c r="U6302" i="1"/>
  <c r="T6302" i="1"/>
  <c r="S6302" i="1"/>
  <c r="R6302" i="1"/>
  <c r="V6301" i="1"/>
  <c r="U6301" i="1"/>
  <c r="T6301" i="1"/>
  <c r="S6301" i="1"/>
  <c r="R6301" i="1"/>
  <c r="V6300" i="1"/>
  <c r="U6300" i="1"/>
  <c r="T6300" i="1"/>
  <c r="S6300" i="1"/>
  <c r="R6300" i="1"/>
  <c r="V6299" i="1"/>
  <c r="U6299" i="1"/>
  <c r="T6299" i="1"/>
  <c r="S6299" i="1"/>
  <c r="R6299" i="1"/>
  <c r="V6298" i="1"/>
  <c r="U6298" i="1"/>
  <c r="T6298" i="1"/>
  <c r="S6298" i="1"/>
  <c r="R6298" i="1"/>
  <c r="V6297" i="1"/>
  <c r="U6297" i="1"/>
  <c r="T6297" i="1"/>
  <c r="S6297" i="1"/>
  <c r="R6297" i="1"/>
  <c r="V6296" i="1"/>
  <c r="U6296" i="1"/>
  <c r="T6296" i="1"/>
  <c r="S6296" i="1"/>
  <c r="R6296" i="1"/>
  <c r="V6295" i="1"/>
  <c r="U6295" i="1"/>
  <c r="T6295" i="1"/>
  <c r="S6295" i="1"/>
  <c r="R6295" i="1"/>
  <c r="V6294" i="1"/>
  <c r="U6294" i="1"/>
  <c r="T6294" i="1"/>
  <c r="S6294" i="1"/>
  <c r="R6294" i="1"/>
  <c r="V6293" i="1"/>
  <c r="U6293" i="1"/>
  <c r="T6293" i="1"/>
  <c r="S6293" i="1"/>
  <c r="R6293" i="1"/>
  <c r="V6292" i="1"/>
  <c r="U6292" i="1"/>
  <c r="T6292" i="1"/>
  <c r="S6292" i="1"/>
  <c r="R6292" i="1"/>
  <c r="V6291" i="1"/>
  <c r="U6291" i="1"/>
  <c r="T6291" i="1"/>
  <c r="S6291" i="1"/>
  <c r="R6291" i="1"/>
  <c r="V6290" i="1"/>
  <c r="U6290" i="1"/>
  <c r="T6290" i="1"/>
  <c r="S6290" i="1"/>
  <c r="R6290" i="1"/>
  <c r="V6289" i="1"/>
  <c r="U6289" i="1"/>
  <c r="T6289" i="1"/>
  <c r="S6289" i="1"/>
  <c r="R6289" i="1"/>
  <c r="V6288" i="1"/>
  <c r="U6288" i="1"/>
  <c r="T6288" i="1"/>
  <c r="S6288" i="1"/>
  <c r="R6288" i="1"/>
  <c r="V6287" i="1"/>
  <c r="U6287" i="1"/>
  <c r="T6287" i="1"/>
  <c r="S6287" i="1"/>
  <c r="R6287" i="1"/>
  <c r="V6286" i="1"/>
  <c r="U6286" i="1"/>
  <c r="T6286" i="1"/>
  <c r="S6286" i="1"/>
  <c r="R6286" i="1"/>
  <c r="V6285" i="1"/>
  <c r="U6285" i="1"/>
  <c r="T6285" i="1"/>
  <c r="S6285" i="1"/>
  <c r="R6285" i="1"/>
  <c r="V6284" i="1"/>
  <c r="U6284" i="1"/>
  <c r="T6284" i="1"/>
  <c r="S6284" i="1"/>
  <c r="R6284" i="1"/>
  <c r="V6283" i="1"/>
  <c r="U6283" i="1"/>
  <c r="T6283" i="1"/>
  <c r="S6283" i="1"/>
  <c r="R6283" i="1"/>
  <c r="V6282" i="1"/>
  <c r="U6282" i="1"/>
  <c r="T6282" i="1"/>
  <c r="S6282" i="1"/>
  <c r="R6282" i="1"/>
  <c r="V6281" i="1"/>
  <c r="U6281" i="1"/>
  <c r="T6281" i="1"/>
  <c r="S6281" i="1"/>
  <c r="R6281" i="1"/>
  <c r="V6280" i="1"/>
  <c r="U6280" i="1"/>
  <c r="T6280" i="1"/>
  <c r="S6280" i="1"/>
  <c r="R6280" i="1"/>
  <c r="V6279" i="1"/>
  <c r="U6279" i="1"/>
  <c r="T6279" i="1"/>
  <c r="S6279" i="1"/>
  <c r="R6279" i="1"/>
  <c r="V6278" i="1"/>
  <c r="U6278" i="1"/>
  <c r="T6278" i="1"/>
  <c r="S6278" i="1"/>
  <c r="R6278" i="1"/>
  <c r="V6277" i="1"/>
  <c r="U6277" i="1"/>
  <c r="T6277" i="1"/>
  <c r="S6277" i="1"/>
  <c r="R6277" i="1"/>
  <c r="V6276" i="1"/>
  <c r="U6276" i="1"/>
  <c r="T6276" i="1"/>
  <c r="S6276" i="1"/>
  <c r="R6276" i="1"/>
  <c r="V6275" i="1"/>
  <c r="U6275" i="1"/>
  <c r="T6275" i="1"/>
  <c r="S6275" i="1"/>
  <c r="R6275" i="1"/>
  <c r="V6274" i="1"/>
  <c r="U6274" i="1"/>
  <c r="T6274" i="1"/>
  <c r="S6274" i="1"/>
  <c r="R6274" i="1"/>
  <c r="V6273" i="1"/>
  <c r="U6273" i="1"/>
  <c r="T6273" i="1"/>
  <c r="S6273" i="1"/>
  <c r="R6273" i="1"/>
  <c r="V6272" i="1"/>
  <c r="U6272" i="1"/>
  <c r="T6272" i="1"/>
  <c r="S6272" i="1"/>
  <c r="R6272" i="1"/>
  <c r="V6271" i="1"/>
  <c r="U6271" i="1"/>
  <c r="T6271" i="1"/>
  <c r="S6271" i="1"/>
  <c r="R6271" i="1"/>
  <c r="V6270" i="1"/>
  <c r="U6270" i="1"/>
  <c r="T6270" i="1"/>
  <c r="S6270" i="1"/>
  <c r="R6270" i="1"/>
  <c r="V6269" i="1"/>
  <c r="U6269" i="1"/>
  <c r="T6269" i="1"/>
  <c r="S6269" i="1"/>
  <c r="R6269" i="1"/>
  <c r="V6268" i="1"/>
  <c r="U6268" i="1"/>
  <c r="T6268" i="1"/>
  <c r="S6268" i="1"/>
  <c r="R6268" i="1"/>
  <c r="V6267" i="1"/>
  <c r="U6267" i="1"/>
  <c r="T6267" i="1"/>
  <c r="S6267" i="1"/>
  <c r="R6267" i="1"/>
  <c r="V6266" i="1"/>
  <c r="U6266" i="1"/>
  <c r="T6266" i="1"/>
  <c r="S6266" i="1"/>
  <c r="R6266" i="1"/>
  <c r="V6265" i="1"/>
  <c r="U6265" i="1"/>
  <c r="T6265" i="1"/>
  <c r="S6265" i="1"/>
  <c r="R6265" i="1"/>
  <c r="V6264" i="1"/>
  <c r="U6264" i="1"/>
  <c r="T6264" i="1"/>
  <c r="S6264" i="1"/>
  <c r="R6264" i="1"/>
  <c r="V6263" i="1"/>
  <c r="U6263" i="1"/>
  <c r="T6263" i="1"/>
  <c r="S6263" i="1"/>
  <c r="R6263" i="1"/>
  <c r="V6262" i="1"/>
  <c r="U6262" i="1"/>
  <c r="T6262" i="1"/>
  <c r="S6262" i="1"/>
  <c r="R6262" i="1"/>
  <c r="V6261" i="1"/>
  <c r="U6261" i="1"/>
  <c r="T6261" i="1"/>
  <c r="S6261" i="1"/>
  <c r="R6261" i="1"/>
  <c r="V6260" i="1"/>
  <c r="U6260" i="1"/>
  <c r="T6260" i="1"/>
  <c r="S6260" i="1"/>
  <c r="R6260" i="1"/>
  <c r="V6259" i="1"/>
  <c r="U6259" i="1"/>
  <c r="T6259" i="1"/>
  <c r="S6259" i="1"/>
  <c r="R6259" i="1"/>
  <c r="V6258" i="1"/>
  <c r="U6258" i="1"/>
  <c r="T6258" i="1"/>
  <c r="S6258" i="1"/>
  <c r="R6258" i="1"/>
  <c r="V6257" i="1"/>
  <c r="U6257" i="1"/>
  <c r="T6257" i="1"/>
  <c r="S6257" i="1"/>
  <c r="R6257" i="1"/>
  <c r="V6256" i="1"/>
  <c r="U6256" i="1"/>
  <c r="T6256" i="1"/>
  <c r="S6256" i="1"/>
  <c r="R6256" i="1"/>
  <c r="V6255" i="1"/>
  <c r="U6255" i="1"/>
  <c r="T6255" i="1"/>
  <c r="S6255" i="1"/>
  <c r="R6255" i="1"/>
  <c r="V6254" i="1"/>
  <c r="U6254" i="1"/>
  <c r="T6254" i="1"/>
  <c r="S6254" i="1"/>
  <c r="R6254" i="1"/>
  <c r="V6253" i="1"/>
  <c r="U6253" i="1"/>
  <c r="T6253" i="1"/>
  <c r="S6253" i="1"/>
  <c r="R6253" i="1"/>
  <c r="V6252" i="1"/>
  <c r="U6252" i="1"/>
  <c r="T6252" i="1"/>
  <c r="S6252" i="1"/>
  <c r="R6252" i="1"/>
  <c r="V6251" i="1"/>
  <c r="U6251" i="1"/>
  <c r="T6251" i="1"/>
  <c r="S6251" i="1"/>
  <c r="R6251" i="1"/>
  <c r="V6250" i="1"/>
  <c r="U6250" i="1"/>
  <c r="T6250" i="1"/>
  <c r="S6250" i="1"/>
  <c r="R6250" i="1"/>
  <c r="V6249" i="1"/>
  <c r="U6249" i="1"/>
  <c r="T6249" i="1"/>
  <c r="S6249" i="1"/>
  <c r="R6249" i="1"/>
  <c r="V6248" i="1"/>
  <c r="U6248" i="1"/>
  <c r="T6248" i="1"/>
  <c r="S6248" i="1"/>
  <c r="R6248" i="1"/>
  <c r="V6247" i="1"/>
  <c r="U6247" i="1"/>
  <c r="T6247" i="1"/>
  <c r="S6247" i="1"/>
  <c r="R6247" i="1"/>
  <c r="V6246" i="1"/>
  <c r="U6246" i="1"/>
  <c r="T6246" i="1"/>
  <c r="S6246" i="1"/>
  <c r="R6246" i="1"/>
  <c r="V6245" i="1"/>
  <c r="U6245" i="1"/>
  <c r="T6245" i="1"/>
  <c r="S6245" i="1"/>
  <c r="R6245" i="1"/>
  <c r="V6244" i="1"/>
  <c r="U6244" i="1"/>
  <c r="T6244" i="1"/>
  <c r="S6244" i="1"/>
  <c r="R6244" i="1"/>
  <c r="V6243" i="1"/>
  <c r="U6243" i="1"/>
  <c r="T6243" i="1"/>
  <c r="S6243" i="1"/>
  <c r="R6243" i="1"/>
  <c r="V6242" i="1"/>
  <c r="U6242" i="1"/>
  <c r="T6242" i="1"/>
  <c r="S6242" i="1"/>
  <c r="R6242" i="1"/>
  <c r="V6241" i="1"/>
  <c r="U6241" i="1"/>
  <c r="T6241" i="1"/>
  <c r="S6241" i="1"/>
  <c r="R6241" i="1"/>
  <c r="V6240" i="1"/>
  <c r="U6240" i="1"/>
  <c r="T6240" i="1"/>
  <c r="S6240" i="1"/>
  <c r="R6240" i="1"/>
  <c r="V6239" i="1"/>
  <c r="U6239" i="1"/>
  <c r="T6239" i="1"/>
  <c r="S6239" i="1"/>
  <c r="R6239" i="1"/>
  <c r="V6238" i="1"/>
  <c r="U6238" i="1"/>
  <c r="T6238" i="1"/>
  <c r="S6238" i="1"/>
  <c r="R6238" i="1"/>
  <c r="V6237" i="1"/>
  <c r="U6237" i="1"/>
  <c r="T6237" i="1"/>
  <c r="S6237" i="1"/>
  <c r="R6237" i="1"/>
  <c r="V6236" i="1"/>
  <c r="U6236" i="1"/>
  <c r="T6236" i="1"/>
  <c r="S6236" i="1"/>
  <c r="R6236" i="1"/>
  <c r="V6235" i="1"/>
  <c r="U6235" i="1"/>
  <c r="T6235" i="1"/>
  <c r="S6235" i="1"/>
  <c r="R6235" i="1"/>
  <c r="V6234" i="1"/>
  <c r="U6234" i="1"/>
  <c r="T6234" i="1"/>
  <c r="S6234" i="1"/>
  <c r="R6234" i="1"/>
  <c r="V6233" i="1"/>
  <c r="U6233" i="1"/>
  <c r="T6233" i="1"/>
  <c r="S6233" i="1"/>
  <c r="R6233" i="1"/>
  <c r="V6232" i="1"/>
  <c r="U6232" i="1"/>
  <c r="T6232" i="1"/>
  <c r="S6232" i="1"/>
  <c r="R6232" i="1"/>
  <c r="V6231" i="1"/>
  <c r="U6231" i="1"/>
  <c r="T6231" i="1"/>
  <c r="S6231" i="1"/>
  <c r="R6231" i="1"/>
  <c r="V6230" i="1"/>
  <c r="U6230" i="1"/>
  <c r="T6230" i="1"/>
  <c r="S6230" i="1"/>
  <c r="R6230" i="1"/>
  <c r="V6229" i="1"/>
  <c r="U6229" i="1"/>
  <c r="T6229" i="1"/>
  <c r="S6229" i="1"/>
  <c r="R6229" i="1"/>
  <c r="V6228" i="1"/>
  <c r="U6228" i="1"/>
  <c r="T6228" i="1"/>
  <c r="S6228" i="1"/>
  <c r="R6228" i="1"/>
  <c r="V6227" i="1"/>
  <c r="U6227" i="1"/>
  <c r="T6227" i="1"/>
  <c r="S6227" i="1"/>
  <c r="R6227" i="1"/>
  <c r="V6226" i="1"/>
  <c r="U6226" i="1"/>
  <c r="T6226" i="1"/>
  <c r="S6226" i="1"/>
  <c r="R6226" i="1"/>
  <c r="V6225" i="1"/>
  <c r="U6225" i="1"/>
  <c r="T6225" i="1"/>
  <c r="S6225" i="1"/>
  <c r="R6225" i="1"/>
  <c r="V6224" i="1"/>
  <c r="U6224" i="1"/>
  <c r="T6224" i="1"/>
  <c r="S6224" i="1"/>
  <c r="R6224" i="1"/>
  <c r="V6223" i="1"/>
  <c r="U6223" i="1"/>
  <c r="T6223" i="1"/>
  <c r="S6223" i="1"/>
  <c r="R6223" i="1"/>
  <c r="V6222" i="1"/>
  <c r="U6222" i="1"/>
  <c r="T6222" i="1"/>
  <c r="S6222" i="1"/>
  <c r="R6222" i="1"/>
  <c r="V6221" i="1"/>
  <c r="U6221" i="1"/>
  <c r="T6221" i="1"/>
  <c r="S6221" i="1"/>
  <c r="R6221" i="1"/>
  <c r="V6220" i="1"/>
  <c r="U6220" i="1"/>
  <c r="T6220" i="1"/>
  <c r="S6220" i="1"/>
  <c r="R6220" i="1"/>
  <c r="V6219" i="1"/>
  <c r="U6219" i="1"/>
  <c r="T6219" i="1"/>
  <c r="S6219" i="1"/>
  <c r="R6219" i="1"/>
  <c r="V6218" i="1"/>
  <c r="U6218" i="1"/>
  <c r="T6218" i="1"/>
  <c r="S6218" i="1"/>
  <c r="R6218" i="1"/>
  <c r="V6217" i="1"/>
  <c r="U6217" i="1"/>
  <c r="T6217" i="1"/>
  <c r="S6217" i="1"/>
  <c r="R6217" i="1"/>
  <c r="V6216" i="1"/>
  <c r="U6216" i="1"/>
  <c r="T6216" i="1"/>
  <c r="S6216" i="1"/>
  <c r="R6216" i="1"/>
  <c r="V6215" i="1"/>
  <c r="U6215" i="1"/>
  <c r="T6215" i="1"/>
  <c r="S6215" i="1"/>
  <c r="R6215" i="1"/>
  <c r="V6214" i="1"/>
  <c r="U6214" i="1"/>
  <c r="T6214" i="1"/>
  <c r="S6214" i="1"/>
  <c r="R6214" i="1"/>
  <c r="V6213" i="1"/>
  <c r="U6213" i="1"/>
  <c r="T6213" i="1"/>
  <c r="S6213" i="1"/>
  <c r="R6213" i="1"/>
  <c r="V6212" i="1"/>
  <c r="U6212" i="1"/>
  <c r="T6212" i="1"/>
  <c r="S6212" i="1"/>
  <c r="R6212" i="1"/>
  <c r="V6211" i="1"/>
  <c r="U6211" i="1"/>
  <c r="T6211" i="1"/>
  <c r="S6211" i="1"/>
  <c r="R6211" i="1"/>
  <c r="V6210" i="1"/>
  <c r="U6210" i="1"/>
  <c r="T6210" i="1"/>
  <c r="S6210" i="1"/>
  <c r="R6210" i="1"/>
  <c r="V6209" i="1"/>
  <c r="U6209" i="1"/>
  <c r="T6209" i="1"/>
  <c r="S6209" i="1"/>
  <c r="R6209" i="1"/>
  <c r="V6208" i="1"/>
  <c r="U6208" i="1"/>
  <c r="T6208" i="1"/>
  <c r="S6208" i="1"/>
  <c r="R6208" i="1"/>
  <c r="V6207" i="1"/>
  <c r="U6207" i="1"/>
  <c r="T6207" i="1"/>
  <c r="S6207" i="1"/>
  <c r="R6207" i="1"/>
  <c r="V6206" i="1"/>
  <c r="U6206" i="1"/>
  <c r="T6206" i="1"/>
  <c r="S6206" i="1"/>
  <c r="R6206" i="1"/>
  <c r="V6205" i="1"/>
  <c r="U6205" i="1"/>
  <c r="T6205" i="1"/>
  <c r="S6205" i="1"/>
  <c r="R6205" i="1"/>
  <c r="V6204" i="1"/>
  <c r="U6204" i="1"/>
  <c r="T6204" i="1"/>
  <c r="S6204" i="1"/>
  <c r="R6204" i="1"/>
  <c r="V6203" i="1"/>
  <c r="U6203" i="1"/>
  <c r="T6203" i="1"/>
  <c r="S6203" i="1"/>
  <c r="R6203" i="1"/>
  <c r="V6202" i="1"/>
  <c r="U6202" i="1"/>
  <c r="T6202" i="1"/>
  <c r="S6202" i="1"/>
  <c r="R6202" i="1"/>
  <c r="V6201" i="1"/>
  <c r="U6201" i="1"/>
  <c r="T6201" i="1"/>
  <c r="S6201" i="1"/>
  <c r="R6201" i="1"/>
  <c r="V6200" i="1"/>
  <c r="U6200" i="1"/>
  <c r="T6200" i="1"/>
  <c r="S6200" i="1"/>
  <c r="R6200" i="1"/>
  <c r="V6199" i="1"/>
  <c r="U6199" i="1"/>
  <c r="T6199" i="1"/>
  <c r="S6199" i="1"/>
  <c r="R6199" i="1"/>
  <c r="V6198" i="1"/>
  <c r="U6198" i="1"/>
  <c r="T6198" i="1"/>
  <c r="S6198" i="1"/>
  <c r="R6198" i="1"/>
  <c r="V6197" i="1"/>
  <c r="U6197" i="1"/>
  <c r="T6197" i="1"/>
  <c r="S6197" i="1"/>
  <c r="R6197" i="1"/>
  <c r="V6196" i="1"/>
  <c r="U6196" i="1"/>
  <c r="T6196" i="1"/>
  <c r="S6196" i="1"/>
  <c r="R6196" i="1"/>
  <c r="V6195" i="1"/>
  <c r="U6195" i="1"/>
  <c r="T6195" i="1"/>
  <c r="S6195" i="1"/>
  <c r="R6195" i="1"/>
  <c r="V6194" i="1"/>
  <c r="U6194" i="1"/>
  <c r="T6194" i="1"/>
  <c r="S6194" i="1"/>
  <c r="R6194" i="1"/>
  <c r="V6193" i="1"/>
  <c r="U6193" i="1"/>
  <c r="T6193" i="1"/>
  <c r="S6193" i="1"/>
  <c r="R6193" i="1"/>
  <c r="V6192" i="1"/>
  <c r="U6192" i="1"/>
  <c r="T6192" i="1"/>
  <c r="S6192" i="1"/>
  <c r="R6192" i="1"/>
  <c r="V6191" i="1"/>
  <c r="U6191" i="1"/>
  <c r="T6191" i="1"/>
  <c r="S6191" i="1"/>
  <c r="R6191" i="1"/>
  <c r="V6190" i="1"/>
  <c r="U6190" i="1"/>
  <c r="T6190" i="1"/>
  <c r="S6190" i="1"/>
  <c r="R6190" i="1"/>
  <c r="V6189" i="1"/>
  <c r="U6189" i="1"/>
  <c r="T6189" i="1"/>
  <c r="S6189" i="1"/>
  <c r="R6189" i="1"/>
  <c r="V6188" i="1"/>
  <c r="U6188" i="1"/>
  <c r="T6188" i="1"/>
  <c r="S6188" i="1"/>
  <c r="R6188" i="1"/>
  <c r="V6187" i="1"/>
  <c r="U6187" i="1"/>
  <c r="T6187" i="1"/>
  <c r="S6187" i="1"/>
  <c r="R6187" i="1"/>
  <c r="V6186" i="1"/>
  <c r="U6186" i="1"/>
  <c r="T6186" i="1"/>
  <c r="S6186" i="1"/>
  <c r="R6186" i="1"/>
  <c r="V6185" i="1"/>
  <c r="U6185" i="1"/>
  <c r="T6185" i="1"/>
  <c r="S6185" i="1"/>
  <c r="R6185" i="1"/>
  <c r="V6184" i="1"/>
  <c r="U6184" i="1"/>
  <c r="T6184" i="1"/>
  <c r="S6184" i="1"/>
  <c r="R6184" i="1"/>
  <c r="V6183" i="1"/>
  <c r="U6183" i="1"/>
  <c r="T6183" i="1"/>
  <c r="S6183" i="1"/>
  <c r="R6183" i="1"/>
  <c r="V6182" i="1"/>
  <c r="U6182" i="1"/>
  <c r="T6182" i="1"/>
  <c r="S6182" i="1"/>
  <c r="R6182" i="1"/>
  <c r="V6181" i="1"/>
  <c r="U6181" i="1"/>
  <c r="T6181" i="1"/>
  <c r="S6181" i="1"/>
  <c r="R6181" i="1"/>
  <c r="V6180" i="1"/>
  <c r="U6180" i="1"/>
  <c r="T6180" i="1"/>
  <c r="S6180" i="1"/>
  <c r="R6180" i="1"/>
  <c r="V6179" i="1"/>
  <c r="U6179" i="1"/>
  <c r="T6179" i="1"/>
  <c r="S6179" i="1"/>
  <c r="R6179" i="1"/>
  <c r="V6178" i="1"/>
  <c r="U6178" i="1"/>
  <c r="T6178" i="1"/>
  <c r="S6178" i="1"/>
  <c r="R6178" i="1"/>
  <c r="V6177" i="1"/>
  <c r="U6177" i="1"/>
  <c r="T6177" i="1"/>
  <c r="S6177" i="1"/>
  <c r="R6177" i="1"/>
  <c r="V6176" i="1"/>
  <c r="U6176" i="1"/>
  <c r="T6176" i="1"/>
  <c r="S6176" i="1"/>
  <c r="R6176" i="1"/>
  <c r="V6175" i="1"/>
  <c r="U6175" i="1"/>
  <c r="T6175" i="1"/>
  <c r="S6175" i="1"/>
  <c r="R6175" i="1"/>
  <c r="V6174" i="1"/>
  <c r="U6174" i="1"/>
  <c r="T6174" i="1"/>
  <c r="S6174" i="1"/>
  <c r="R6174" i="1"/>
  <c r="V6173" i="1"/>
  <c r="U6173" i="1"/>
  <c r="T6173" i="1"/>
  <c r="S6173" i="1"/>
  <c r="R6173" i="1"/>
  <c r="V6172" i="1"/>
  <c r="U6172" i="1"/>
  <c r="T6172" i="1"/>
  <c r="S6172" i="1"/>
  <c r="R6172" i="1"/>
  <c r="V6171" i="1"/>
  <c r="U6171" i="1"/>
  <c r="T6171" i="1"/>
  <c r="S6171" i="1"/>
  <c r="R6171" i="1"/>
  <c r="V6170" i="1"/>
  <c r="U6170" i="1"/>
  <c r="T6170" i="1"/>
  <c r="S6170" i="1"/>
  <c r="R6170" i="1"/>
  <c r="V6169" i="1"/>
  <c r="U6169" i="1"/>
  <c r="T6169" i="1"/>
  <c r="S6169" i="1"/>
  <c r="R6169" i="1"/>
  <c r="V6168" i="1"/>
  <c r="U6168" i="1"/>
  <c r="T6168" i="1"/>
  <c r="S6168" i="1"/>
  <c r="R6168" i="1"/>
  <c r="V6167" i="1"/>
  <c r="U6167" i="1"/>
  <c r="T6167" i="1"/>
  <c r="S6167" i="1"/>
  <c r="R6167" i="1"/>
  <c r="V6166" i="1"/>
  <c r="U6166" i="1"/>
  <c r="T6166" i="1"/>
  <c r="S6166" i="1"/>
  <c r="R6166" i="1"/>
  <c r="V6165" i="1"/>
  <c r="U6165" i="1"/>
  <c r="T6165" i="1"/>
  <c r="S6165" i="1"/>
  <c r="R6165" i="1"/>
  <c r="V6164" i="1"/>
  <c r="U6164" i="1"/>
  <c r="T6164" i="1"/>
  <c r="S6164" i="1"/>
  <c r="R6164" i="1"/>
  <c r="V6163" i="1"/>
  <c r="U6163" i="1"/>
  <c r="T6163" i="1"/>
  <c r="S6163" i="1"/>
  <c r="R6163" i="1"/>
  <c r="V6162" i="1"/>
  <c r="U6162" i="1"/>
  <c r="T6162" i="1"/>
  <c r="S6162" i="1"/>
  <c r="R6162" i="1"/>
  <c r="V6161" i="1"/>
  <c r="U6161" i="1"/>
  <c r="T6161" i="1"/>
  <c r="S6161" i="1"/>
  <c r="R6161" i="1"/>
  <c r="V6160" i="1"/>
  <c r="U6160" i="1"/>
  <c r="T6160" i="1"/>
  <c r="S6160" i="1"/>
  <c r="R6160" i="1"/>
  <c r="V6159" i="1"/>
  <c r="U6159" i="1"/>
  <c r="T6159" i="1"/>
  <c r="S6159" i="1"/>
  <c r="R6159" i="1"/>
  <c r="V6158" i="1"/>
  <c r="U6158" i="1"/>
  <c r="T6158" i="1"/>
  <c r="S6158" i="1"/>
  <c r="R6158" i="1"/>
  <c r="V6157" i="1"/>
  <c r="U6157" i="1"/>
  <c r="T6157" i="1"/>
  <c r="S6157" i="1"/>
  <c r="R6157" i="1"/>
  <c r="V6156" i="1"/>
  <c r="U6156" i="1"/>
  <c r="T6156" i="1"/>
  <c r="S6156" i="1"/>
  <c r="R6156" i="1"/>
  <c r="V6155" i="1"/>
  <c r="U6155" i="1"/>
  <c r="T6155" i="1"/>
  <c r="S6155" i="1"/>
  <c r="R6155" i="1"/>
  <c r="V6154" i="1"/>
  <c r="U6154" i="1"/>
  <c r="T6154" i="1"/>
  <c r="S6154" i="1"/>
  <c r="R6154" i="1"/>
  <c r="V6153" i="1"/>
  <c r="U6153" i="1"/>
  <c r="T6153" i="1"/>
  <c r="S6153" i="1"/>
  <c r="R6153" i="1"/>
  <c r="V6152" i="1"/>
  <c r="U6152" i="1"/>
  <c r="T6152" i="1"/>
  <c r="S6152" i="1"/>
  <c r="R6152" i="1"/>
  <c r="V6151" i="1"/>
  <c r="U6151" i="1"/>
  <c r="T6151" i="1"/>
  <c r="S6151" i="1"/>
  <c r="R6151" i="1"/>
  <c r="V6150" i="1"/>
  <c r="U6150" i="1"/>
  <c r="T6150" i="1"/>
  <c r="S6150" i="1"/>
  <c r="R6150" i="1"/>
  <c r="V6149" i="1"/>
  <c r="U6149" i="1"/>
  <c r="T6149" i="1"/>
  <c r="S6149" i="1"/>
  <c r="R6149" i="1"/>
  <c r="V6148" i="1"/>
  <c r="U6148" i="1"/>
  <c r="T6148" i="1"/>
  <c r="S6148" i="1"/>
  <c r="R6148" i="1"/>
  <c r="V6147" i="1"/>
  <c r="U6147" i="1"/>
  <c r="T6147" i="1"/>
  <c r="S6147" i="1"/>
  <c r="R6147" i="1"/>
  <c r="V6146" i="1"/>
  <c r="U6146" i="1"/>
  <c r="T6146" i="1"/>
  <c r="S6146" i="1"/>
  <c r="R6146" i="1"/>
  <c r="V6145" i="1"/>
  <c r="U6145" i="1"/>
  <c r="T6145" i="1"/>
  <c r="S6145" i="1"/>
  <c r="R6145" i="1"/>
  <c r="V6144" i="1"/>
  <c r="U6144" i="1"/>
  <c r="T6144" i="1"/>
  <c r="S6144" i="1"/>
  <c r="R6144" i="1"/>
  <c r="V6143" i="1"/>
  <c r="U6143" i="1"/>
  <c r="T6143" i="1"/>
  <c r="S6143" i="1"/>
  <c r="R6143" i="1"/>
  <c r="V6142" i="1"/>
  <c r="U6142" i="1"/>
  <c r="T6142" i="1"/>
  <c r="S6142" i="1"/>
  <c r="R6142" i="1"/>
  <c r="V6141" i="1"/>
  <c r="U6141" i="1"/>
  <c r="T6141" i="1"/>
  <c r="S6141" i="1"/>
  <c r="R6141" i="1"/>
  <c r="V6140" i="1"/>
  <c r="U6140" i="1"/>
  <c r="T6140" i="1"/>
  <c r="S6140" i="1"/>
  <c r="R6140" i="1"/>
  <c r="V6139" i="1"/>
  <c r="U6139" i="1"/>
  <c r="T6139" i="1"/>
  <c r="S6139" i="1"/>
  <c r="R6139" i="1"/>
  <c r="V6138" i="1"/>
  <c r="U6138" i="1"/>
  <c r="T6138" i="1"/>
  <c r="S6138" i="1"/>
  <c r="R6138" i="1"/>
  <c r="V6137" i="1"/>
  <c r="U6137" i="1"/>
  <c r="T6137" i="1"/>
  <c r="S6137" i="1"/>
  <c r="R6137" i="1"/>
  <c r="V6136" i="1"/>
  <c r="U6136" i="1"/>
  <c r="T6136" i="1"/>
  <c r="S6136" i="1"/>
  <c r="R6136" i="1"/>
  <c r="V6135" i="1"/>
  <c r="U6135" i="1"/>
  <c r="T6135" i="1"/>
  <c r="S6135" i="1"/>
  <c r="R6135" i="1"/>
  <c r="V6134" i="1"/>
  <c r="U6134" i="1"/>
  <c r="T6134" i="1"/>
  <c r="S6134" i="1"/>
  <c r="R6134" i="1"/>
  <c r="V6133" i="1"/>
  <c r="U6133" i="1"/>
  <c r="T6133" i="1"/>
  <c r="S6133" i="1"/>
  <c r="R6133" i="1"/>
  <c r="V6132" i="1"/>
  <c r="U6132" i="1"/>
  <c r="T6132" i="1"/>
  <c r="S6132" i="1"/>
  <c r="R6132" i="1"/>
  <c r="V6131" i="1"/>
  <c r="U6131" i="1"/>
  <c r="T6131" i="1"/>
  <c r="S6131" i="1"/>
  <c r="R6131" i="1"/>
  <c r="V6130" i="1"/>
  <c r="U6130" i="1"/>
  <c r="T6130" i="1"/>
  <c r="S6130" i="1"/>
  <c r="R6130" i="1"/>
  <c r="V6129" i="1"/>
  <c r="U6129" i="1"/>
  <c r="T6129" i="1"/>
  <c r="S6129" i="1"/>
  <c r="R6129" i="1"/>
  <c r="V6128" i="1"/>
  <c r="U6128" i="1"/>
  <c r="T6128" i="1"/>
  <c r="S6128" i="1"/>
  <c r="R6128" i="1"/>
  <c r="V6127" i="1"/>
  <c r="U6127" i="1"/>
  <c r="T6127" i="1"/>
  <c r="S6127" i="1"/>
  <c r="R6127" i="1"/>
  <c r="V6126" i="1"/>
  <c r="U6126" i="1"/>
  <c r="T6126" i="1"/>
  <c r="S6126" i="1"/>
  <c r="R6126" i="1"/>
  <c r="V6125" i="1"/>
  <c r="U6125" i="1"/>
  <c r="T6125" i="1"/>
  <c r="S6125" i="1"/>
  <c r="R6125" i="1"/>
  <c r="V6124" i="1"/>
  <c r="U6124" i="1"/>
  <c r="T6124" i="1"/>
  <c r="S6124" i="1"/>
  <c r="R6124" i="1"/>
  <c r="V6123" i="1"/>
  <c r="U6123" i="1"/>
  <c r="T6123" i="1"/>
  <c r="S6123" i="1"/>
  <c r="R6123" i="1"/>
  <c r="V6122" i="1"/>
  <c r="U6122" i="1"/>
  <c r="T6122" i="1"/>
  <c r="S6122" i="1"/>
  <c r="R6122" i="1"/>
  <c r="V6121" i="1"/>
  <c r="U6121" i="1"/>
  <c r="T6121" i="1"/>
  <c r="S6121" i="1"/>
  <c r="R6121" i="1"/>
  <c r="V6120" i="1"/>
  <c r="U6120" i="1"/>
  <c r="T6120" i="1"/>
  <c r="S6120" i="1"/>
  <c r="R6120" i="1"/>
  <c r="V6119" i="1"/>
  <c r="U6119" i="1"/>
  <c r="T6119" i="1"/>
  <c r="S6119" i="1"/>
  <c r="R6119" i="1"/>
  <c r="V6118" i="1"/>
  <c r="U6118" i="1"/>
  <c r="T6118" i="1"/>
  <c r="S6118" i="1"/>
  <c r="R6118" i="1"/>
  <c r="V6117" i="1"/>
  <c r="U6117" i="1"/>
  <c r="T6117" i="1"/>
  <c r="S6117" i="1"/>
  <c r="R6117" i="1"/>
  <c r="V6116" i="1"/>
  <c r="U6116" i="1"/>
  <c r="T6116" i="1"/>
  <c r="S6116" i="1"/>
  <c r="R6116" i="1"/>
  <c r="V6115" i="1"/>
  <c r="U6115" i="1"/>
  <c r="T6115" i="1"/>
  <c r="S6115" i="1"/>
  <c r="R6115" i="1"/>
  <c r="V6114" i="1"/>
  <c r="U6114" i="1"/>
  <c r="T6114" i="1"/>
  <c r="S6114" i="1"/>
  <c r="R6114" i="1"/>
  <c r="V6113" i="1"/>
  <c r="U6113" i="1"/>
  <c r="T6113" i="1"/>
  <c r="S6113" i="1"/>
  <c r="R6113" i="1"/>
  <c r="V6112" i="1"/>
  <c r="U6112" i="1"/>
  <c r="T6112" i="1"/>
  <c r="S6112" i="1"/>
  <c r="R6112" i="1"/>
  <c r="V6111" i="1"/>
  <c r="U6111" i="1"/>
  <c r="T6111" i="1"/>
  <c r="S6111" i="1"/>
  <c r="R6111" i="1"/>
  <c r="V6110" i="1"/>
  <c r="U6110" i="1"/>
  <c r="T6110" i="1"/>
  <c r="S6110" i="1"/>
  <c r="R6110" i="1"/>
  <c r="V6109" i="1"/>
  <c r="U6109" i="1"/>
  <c r="T6109" i="1"/>
  <c r="S6109" i="1"/>
  <c r="R6109" i="1"/>
  <c r="V6108" i="1"/>
  <c r="U6108" i="1"/>
  <c r="T6108" i="1"/>
  <c r="S6108" i="1"/>
  <c r="R6108" i="1"/>
  <c r="V6107" i="1"/>
  <c r="U6107" i="1"/>
  <c r="T6107" i="1"/>
  <c r="S6107" i="1"/>
  <c r="R6107" i="1"/>
  <c r="V6106" i="1"/>
  <c r="U6106" i="1"/>
  <c r="T6106" i="1"/>
  <c r="S6106" i="1"/>
  <c r="R6106" i="1"/>
  <c r="V6105" i="1"/>
  <c r="U6105" i="1"/>
  <c r="T6105" i="1"/>
  <c r="S6105" i="1"/>
  <c r="R6105" i="1"/>
  <c r="V6104" i="1"/>
  <c r="U6104" i="1"/>
  <c r="T6104" i="1"/>
  <c r="S6104" i="1"/>
  <c r="R6104" i="1"/>
  <c r="V6103" i="1"/>
  <c r="U6103" i="1"/>
  <c r="T6103" i="1"/>
  <c r="S6103" i="1"/>
  <c r="R6103" i="1"/>
  <c r="V6102" i="1"/>
  <c r="U6102" i="1"/>
  <c r="T6102" i="1"/>
  <c r="S6102" i="1"/>
  <c r="R6102" i="1"/>
  <c r="V6101" i="1"/>
  <c r="U6101" i="1"/>
  <c r="T6101" i="1"/>
  <c r="S6101" i="1"/>
  <c r="R6101" i="1"/>
  <c r="V6100" i="1"/>
  <c r="U6100" i="1"/>
  <c r="T6100" i="1"/>
  <c r="S6100" i="1"/>
  <c r="R6100" i="1"/>
  <c r="V6099" i="1"/>
  <c r="U6099" i="1"/>
  <c r="T6099" i="1"/>
  <c r="S6099" i="1"/>
  <c r="R6099" i="1"/>
  <c r="V6098" i="1"/>
  <c r="U6098" i="1"/>
  <c r="T6098" i="1"/>
  <c r="S6098" i="1"/>
  <c r="R6098" i="1"/>
  <c r="V6097" i="1"/>
  <c r="U6097" i="1"/>
  <c r="T6097" i="1"/>
  <c r="S6097" i="1"/>
  <c r="R6097" i="1"/>
  <c r="V6096" i="1"/>
  <c r="U6096" i="1"/>
  <c r="T6096" i="1"/>
  <c r="S6096" i="1"/>
  <c r="R6096" i="1"/>
  <c r="V6095" i="1"/>
  <c r="U6095" i="1"/>
  <c r="T6095" i="1"/>
  <c r="S6095" i="1"/>
  <c r="R6095" i="1"/>
  <c r="V6094" i="1"/>
  <c r="U6094" i="1"/>
  <c r="T6094" i="1"/>
  <c r="S6094" i="1"/>
  <c r="R6094" i="1"/>
  <c r="V6093" i="1"/>
  <c r="U6093" i="1"/>
  <c r="T6093" i="1"/>
  <c r="S6093" i="1"/>
  <c r="R6093" i="1"/>
  <c r="V6092" i="1"/>
  <c r="U6092" i="1"/>
  <c r="T6092" i="1"/>
  <c r="S6092" i="1"/>
  <c r="R6092" i="1"/>
  <c r="V6091" i="1"/>
  <c r="U6091" i="1"/>
  <c r="T6091" i="1"/>
  <c r="S6091" i="1"/>
  <c r="R6091" i="1"/>
  <c r="V6090" i="1"/>
  <c r="U6090" i="1"/>
  <c r="T6090" i="1"/>
  <c r="S6090" i="1"/>
  <c r="R6090" i="1"/>
  <c r="V6089" i="1"/>
  <c r="U6089" i="1"/>
  <c r="T6089" i="1"/>
  <c r="S6089" i="1"/>
  <c r="R6089" i="1"/>
  <c r="V6088" i="1"/>
  <c r="U6088" i="1"/>
  <c r="T6088" i="1"/>
  <c r="S6088" i="1"/>
  <c r="R6088" i="1"/>
  <c r="V6087" i="1"/>
  <c r="U6087" i="1"/>
  <c r="T6087" i="1"/>
  <c r="S6087" i="1"/>
  <c r="R6087" i="1"/>
  <c r="V6086" i="1"/>
  <c r="U6086" i="1"/>
  <c r="T6086" i="1"/>
  <c r="S6086" i="1"/>
  <c r="R6086" i="1"/>
  <c r="V6085" i="1"/>
  <c r="U6085" i="1"/>
  <c r="T6085" i="1"/>
  <c r="S6085" i="1"/>
  <c r="R6085" i="1"/>
  <c r="V6084" i="1"/>
  <c r="U6084" i="1"/>
  <c r="T6084" i="1"/>
  <c r="S6084" i="1"/>
  <c r="R6084" i="1"/>
  <c r="V6083" i="1"/>
  <c r="U6083" i="1"/>
  <c r="T6083" i="1"/>
  <c r="S6083" i="1"/>
  <c r="R6083" i="1"/>
  <c r="V6082" i="1"/>
  <c r="U6082" i="1"/>
  <c r="T6082" i="1"/>
  <c r="S6082" i="1"/>
  <c r="R6082" i="1"/>
  <c r="V6081" i="1"/>
  <c r="U6081" i="1"/>
  <c r="T6081" i="1"/>
  <c r="S6081" i="1"/>
  <c r="R6081" i="1"/>
  <c r="V6080" i="1"/>
  <c r="U6080" i="1"/>
  <c r="T6080" i="1"/>
  <c r="S6080" i="1"/>
  <c r="R6080" i="1"/>
  <c r="V6079" i="1"/>
  <c r="U6079" i="1"/>
  <c r="T6079" i="1"/>
  <c r="S6079" i="1"/>
  <c r="R6079" i="1"/>
  <c r="V6078" i="1"/>
  <c r="U6078" i="1"/>
  <c r="T6078" i="1"/>
  <c r="S6078" i="1"/>
  <c r="R6078" i="1"/>
  <c r="V6077" i="1"/>
  <c r="U6077" i="1"/>
  <c r="T6077" i="1"/>
  <c r="S6077" i="1"/>
  <c r="R6077" i="1"/>
  <c r="V6076" i="1"/>
  <c r="U6076" i="1"/>
  <c r="T6076" i="1"/>
  <c r="S6076" i="1"/>
  <c r="R6076" i="1"/>
  <c r="V6075" i="1"/>
  <c r="U6075" i="1"/>
  <c r="T6075" i="1"/>
  <c r="S6075" i="1"/>
  <c r="R6075" i="1"/>
  <c r="V6074" i="1"/>
  <c r="U6074" i="1"/>
  <c r="T6074" i="1"/>
  <c r="S6074" i="1"/>
  <c r="R6074" i="1"/>
  <c r="V6073" i="1"/>
  <c r="U6073" i="1"/>
  <c r="T6073" i="1"/>
  <c r="S6073" i="1"/>
  <c r="R6073" i="1"/>
  <c r="V6072" i="1"/>
  <c r="U6072" i="1"/>
  <c r="T6072" i="1"/>
  <c r="S6072" i="1"/>
  <c r="R6072" i="1"/>
  <c r="V6071" i="1"/>
  <c r="U6071" i="1"/>
  <c r="T6071" i="1"/>
  <c r="S6071" i="1"/>
  <c r="R6071" i="1"/>
  <c r="V6070" i="1"/>
  <c r="U6070" i="1"/>
  <c r="T6070" i="1"/>
  <c r="S6070" i="1"/>
  <c r="R6070" i="1"/>
  <c r="V6069" i="1"/>
  <c r="U6069" i="1"/>
  <c r="T6069" i="1"/>
  <c r="S6069" i="1"/>
  <c r="R6069" i="1"/>
  <c r="V6068" i="1"/>
  <c r="U6068" i="1"/>
  <c r="T6068" i="1"/>
  <c r="S6068" i="1"/>
  <c r="R6068" i="1"/>
  <c r="V6067" i="1"/>
  <c r="U6067" i="1"/>
  <c r="T6067" i="1"/>
  <c r="S6067" i="1"/>
  <c r="R6067" i="1"/>
  <c r="V6066" i="1"/>
  <c r="U6066" i="1"/>
  <c r="T6066" i="1"/>
  <c r="S6066" i="1"/>
  <c r="R6066" i="1"/>
  <c r="V6065" i="1"/>
  <c r="U6065" i="1"/>
  <c r="T6065" i="1"/>
  <c r="S6065" i="1"/>
  <c r="R6065" i="1"/>
  <c r="V6064" i="1"/>
  <c r="U6064" i="1"/>
  <c r="T6064" i="1"/>
  <c r="S6064" i="1"/>
  <c r="R6064" i="1"/>
  <c r="V6063" i="1"/>
  <c r="U6063" i="1"/>
  <c r="T6063" i="1"/>
  <c r="S6063" i="1"/>
  <c r="R6063" i="1"/>
  <c r="V6062" i="1"/>
  <c r="U6062" i="1"/>
  <c r="T6062" i="1"/>
  <c r="S6062" i="1"/>
  <c r="R6062" i="1"/>
  <c r="V6061" i="1"/>
  <c r="U6061" i="1"/>
  <c r="T6061" i="1"/>
  <c r="S6061" i="1"/>
  <c r="R6061" i="1"/>
  <c r="V6060" i="1"/>
  <c r="U6060" i="1"/>
  <c r="T6060" i="1"/>
  <c r="S6060" i="1"/>
  <c r="R6060" i="1"/>
  <c r="V6059" i="1"/>
  <c r="U6059" i="1"/>
  <c r="T6059" i="1"/>
  <c r="S6059" i="1"/>
  <c r="R6059" i="1"/>
  <c r="V6058" i="1"/>
  <c r="U6058" i="1"/>
  <c r="T6058" i="1"/>
  <c r="S6058" i="1"/>
  <c r="R6058" i="1"/>
  <c r="V6057" i="1"/>
  <c r="U6057" i="1"/>
  <c r="T6057" i="1"/>
  <c r="S6057" i="1"/>
  <c r="R6057" i="1"/>
  <c r="V6056" i="1"/>
  <c r="U6056" i="1"/>
  <c r="T6056" i="1"/>
  <c r="S6056" i="1"/>
  <c r="R6056" i="1"/>
  <c r="V6055" i="1"/>
  <c r="U6055" i="1"/>
  <c r="T6055" i="1"/>
  <c r="S6055" i="1"/>
  <c r="R6055" i="1"/>
  <c r="V6054" i="1"/>
  <c r="U6054" i="1"/>
  <c r="T6054" i="1"/>
  <c r="S6054" i="1"/>
  <c r="R6054" i="1"/>
  <c r="V6053" i="1"/>
  <c r="U6053" i="1"/>
  <c r="T6053" i="1"/>
  <c r="S6053" i="1"/>
  <c r="R6053" i="1"/>
  <c r="V6052" i="1"/>
  <c r="U6052" i="1"/>
  <c r="T6052" i="1"/>
  <c r="S6052" i="1"/>
  <c r="R6052" i="1"/>
  <c r="V6051" i="1"/>
  <c r="U6051" i="1"/>
  <c r="T6051" i="1"/>
  <c r="S6051" i="1"/>
  <c r="R6051" i="1"/>
  <c r="V6050" i="1"/>
  <c r="U6050" i="1"/>
  <c r="T6050" i="1"/>
  <c r="S6050" i="1"/>
  <c r="R6050" i="1"/>
  <c r="V6049" i="1"/>
  <c r="U6049" i="1"/>
  <c r="T6049" i="1"/>
  <c r="S6049" i="1"/>
  <c r="R6049" i="1"/>
  <c r="V6048" i="1"/>
  <c r="U6048" i="1"/>
  <c r="T6048" i="1"/>
  <c r="S6048" i="1"/>
  <c r="R6048" i="1"/>
  <c r="V6047" i="1"/>
  <c r="U6047" i="1"/>
  <c r="T6047" i="1"/>
  <c r="S6047" i="1"/>
  <c r="R6047" i="1"/>
  <c r="V6046" i="1"/>
  <c r="U6046" i="1"/>
  <c r="T6046" i="1"/>
  <c r="S6046" i="1"/>
  <c r="R6046" i="1"/>
  <c r="V6045" i="1"/>
  <c r="U6045" i="1"/>
  <c r="T6045" i="1"/>
  <c r="S6045" i="1"/>
  <c r="R6045" i="1"/>
  <c r="V6044" i="1"/>
  <c r="U6044" i="1"/>
  <c r="T6044" i="1"/>
  <c r="S6044" i="1"/>
  <c r="R6044" i="1"/>
  <c r="V6043" i="1"/>
  <c r="U6043" i="1"/>
  <c r="T6043" i="1"/>
  <c r="S6043" i="1"/>
  <c r="R6043" i="1"/>
  <c r="V6042" i="1"/>
  <c r="U6042" i="1"/>
  <c r="T6042" i="1"/>
  <c r="S6042" i="1"/>
  <c r="R6042" i="1"/>
  <c r="V6041" i="1"/>
  <c r="U6041" i="1"/>
  <c r="T6041" i="1"/>
  <c r="S6041" i="1"/>
  <c r="R6041" i="1"/>
  <c r="V6040" i="1"/>
  <c r="U6040" i="1"/>
  <c r="T6040" i="1"/>
  <c r="S6040" i="1"/>
  <c r="R6040" i="1"/>
  <c r="V6039" i="1"/>
  <c r="U6039" i="1"/>
  <c r="T6039" i="1"/>
  <c r="S6039" i="1"/>
  <c r="R6039" i="1"/>
  <c r="V6038" i="1"/>
  <c r="U6038" i="1"/>
  <c r="T6038" i="1"/>
  <c r="S6038" i="1"/>
  <c r="R6038" i="1"/>
  <c r="V6037" i="1"/>
  <c r="U6037" i="1"/>
  <c r="T6037" i="1"/>
  <c r="S6037" i="1"/>
  <c r="R6037" i="1"/>
  <c r="V6036" i="1"/>
  <c r="U6036" i="1"/>
  <c r="T6036" i="1"/>
  <c r="S6036" i="1"/>
  <c r="R6036" i="1"/>
  <c r="V6035" i="1"/>
  <c r="U6035" i="1"/>
  <c r="T6035" i="1"/>
  <c r="S6035" i="1"/>
  <c r="R6035" i="1"/>
  <c r="V6034" i="1"/>
  <c r="U6034" i="1"/>
  <c r="T6034" i="1"/>
  <c r="S6034" i="1"/>
  <c r="R6034" i="1"/>
  <c r="V6033" i="1"/>
  <c r="U6033" i="1"/>
  <c r="T6033" i="1"/>
  <c r="S6033" i="1"/>
  <c r="R6033" i="1"/>
  <c r="V6032" i="1"/>
  <c r="U6032" i="1"/>
  <c r="T6032" i="1"/>
  <c r="S6032" i="1"/>
  <c r="R6032" i="1"/>
  <c r="V6031" i="1"/>
  <c r="U6031" i="1"/>
  <c r="T6031" i="1"/>
  <c r="S6031" i="1"/>
  <c r="R6031" i="1"/>
  <c r="V6030" i="1"/>
  <c r="U6030" i="1"/>
  <c r="T6030" i="1"/>
  <c r="S6030" i="1"/>
  <c r="R6030" i="1"/>
  <c r="V6029" i="1"/>
  <c r="U6029" i="1"/>
  <c r="T6029" i="1"/>
  <c r="S6029" i="1"/>
  <c r="R6029" i="1"/>
  <c r="V6028" i="1"/>
  <c r="U6028" i="1"/>
  <c r="T6028" i="1"/>
  <c r="S6028" i="1"/>
  <c r="R6028" i="1"/>
  <c r="V6027" i="1"/>
  <c r="U6027" i="1"/>
  <c r="T6027" i="1"/>
  <c r="S6027" i="1"/>
  <c r="R6027" i="1"/>
  <c r="V6026" i="1"/>
  <c r="U6026" i="1"/>
  <c r="T6026" i="1"/>
  <c r="S6026" i="1"/>
  <c r="R6026" i="1"/>
  <c r="V6025" i="1"/>
  <c r="U6025" i="1"/>
  <c r="T6025" i="1"/>
  <c r="S6025" i="1"/>
  <c r="R6025" i="1"/>
  <c r="V6024" i="1"/>
  <c r="U6024" i="1"/>
  <c r="T6024" i="1"/>
  <c r="S6024" i="1"/>
  <c r="R6024" i="1"/>
  <c r="V6023" i="1"/>
  <c r="U6023" i="1"/>
  <c r="T6023" i="1"/>
  <c r="S6023" i="1"/>
  <c r="R6023" i="1"/>
  <c r="V6022" i="1"/>
  <c r="U6022" i="1"/>
  <c r="T6022" i="1"/>
  <c r="S6022" i="1"/>
  <c r="R6022" i="1"/>
  <c r="V6021" i="1"/>
  <c r="U6021" i="1"/>
  <c r="T6021" i="1"/>
  <c r="S6021" i="1"/>
  <c r="R6021" i="1"/>
  <c r="V6020" i="1"/>
  <c r="U6020" i="1"/>
  <c r="T6020" i="1"/>
  <c r="S6020" i="1"/>
  <c r="R6020" i="1"/>
  <c r="V6019" i="1"/>
  <c r="U6019" i="1"/>
  <c r="T6019" i="1"/>
  <c r="S6019" i="1"/>
  <c r="R6019" i="1"/>
  <c r="V6018" i="1"/>
  <c r="U6018" i="1"/>
  <c r="T6018" i="1"/>
  <c r="S6018" i="1"/>
  <c r="R6018" i="1"/>
  <c r="V6017" i="1"/>
  <c r="U6017" i="1"/>
  <c r="T6017" i="1"/>
  <c r="S6017" i="1"/>
  <c r="R6017" i="1"/>
  <c r="V6016" i="1"/>
  <c r="U6016" i="1"/>
  <c r="T6016" i="1"/>
  <c r="S6016" i="1"/>
  <c r="R6016" i="1"/>
  <c r="V6015" i="1"/>
  <c r="U6015" i="1"/>
  <c r="T6015" i="1"/>
  <c r="S6015" i="1"/>
  <c r="R6015" i="1"/>
  <c r="V6014" i="1"/>
  <c r="U6014" i="1"/>
  <c r="T6014" i="1"/>
  <c r="S6014" i="1"/>
  <c r="R6014" i="1"/>
  <c r="V6013" i="1"/>
  <c r="U6013" i="1"/>
  <c r="T6013" i="1"/>
  <c r="S6013" i="1"/>
  <c r="R6013" i="1"/>
  <c r="V6012" i="1"/>
  <c r="U6012" i="1"/>
  <c r="T6012" i="1"/>
  <c r="S6012" i="1"/>
  <c r="R6012" i="1"/>
  <c r="V6011" i="1"/>
  <c r="U6011" i="1"/>
  <c r="T6011" i="1"/>
  <c r="S6011" i="1"/>
  <c r="R6011" i="1"/>
  <c r="V6010" i="1"/>
  <c r="U6010" i="1"/>
  <c r="T6010" i="1"/>
  <c r="S6010" i="1"/>
  <c r="R6010" i="1"/>
  <c r="V6009" i="1"/>
  <c r="U6009" i="1"/>
  <c r="T6009" i="1"/>
  <c r="S6009" i="1"/>
  <c r="R6009" i="1"/>
  <c r="V6008" i="1"/>
  <c r="U6008" i="1"/>
  <c r="T6008" i="1"/>
  <c r="S6008" i="1"/>
  <c r="R6008" i="1"/>
  <c r="V6007" i="1"/>
  <c r="U6007" i="1"/>
  <c r="T6007" i="1"/>
  <c r="S6007" i="1"/>
  <c r="R6007" i="1"/>
  <c r="V6006" i="1"/>
  <c r="U6006" i="1"/>
  <c r="T6006" i="1"/>
  <c r="S6006" i="1"/>
  <c r="R6006" i="1"/>
  <c r="V6005" i="1"/>
  <c r="U6005" i="1"/>
  <c r="T6005" i="1"/>
  <c r="S6005" i="1"/>
  <c r="R6005" i="1"/>
  <c r="V6004" i="1"/>
  <c r="U6004" i="1"/>
  <c r="T6004" i="1"/>
  <c r="S6004" i="1"/>
  <c r="R6004" i="1"/>
  <c r="V6003" i="1"/>
  <c r="U6003" i="1"/>
  <c r="T6003" i="1"/>
  <c r="S6003" i="1"/>
  <c r="R6003" i="1"/>
  <c r="V6002" i="1"/>
  <c r="U6002" i="1"/>
  <c r="T6002" i="1"/>
  <c r="S6002" i="1"/>
  <c r="R6002" i="1"/>
  <c r="V6001" i="1"/>
  <c r="U6001" i="1"/>
  <c r="T6001" i="1"/>
  <c r="S6001" i="1"/>
  <c r="R6001" i="1"/>
  <c r="V6000" i="1"/>
  <c r="U6000" i="1"/>
  <c r="T6000" i="1"/>
  <c r="S6000" i="1"/>
  <c r="R6000" i="1"/>
  <c r="V5999" i="1"/>
  <c r="U5999" i="1"/>
  <c r="T5999" i="1"/>
  <c r="S5999" i="1"/>
  <c r="R5999" i="1"/>
  <c r="V5998" i="1"/>
  <c r="U5998" i="1"/>
  <c r="T5998" i="1"/>
  <c r="S5998" i="1"/>
  <c r="R5998" i="1"/>
  <c r="V5997" i="1"/>
  <c r="U5997" i="1"/>
  <c r="T5997" i="1"/>
  <c r="S5997" i="1"/>
  <c r="R5997" i="1"/>
  <c r="V5996" i="1"/>
  <c r="U5996" i="1"/>
  <c r="T5996" i="1"/>
  <c r="S5996" i="1"/>
  <c r="R5996" i="1"/>
  <c r="V5995" i="1"/>
  <c r="U5995" i="1"/>
  <c r="T5995" i="1"/>
  <c r="S5995" i="1"/>
  <c r="R5995" i="1"/>
  <c r="V5994" i="1"/>
  <c r="U5994" i="1"/>
  <c r="T5994" i="1"/>
  <c r="S5994" i="1"/>
  <c r="R5994" i="1"/>
  <c r="V5993" i="1"/>
  <c r="U5993" i="1"/>
  <c r="T5993" i="1"/>
  <c r="S5993" i="1"/>
  <c r="R5993" i="1"/>
  <c r="V5992" i="1"/>
  <c r="U5992" i="1"/>
  <c r="T5992" i="1"/>
  <c r="S5992" i="1"/>
  <c r="R5992" i="1"/>
  <c r="V5991" i="1"/>
  <c r="U5991" i="1"/>
  <c r="T5991" i="1"/>
  <c r="S5991" i="1"/>
  <c r="R5991" i="1"/>
  <c r="V5990" i="1"/>
  <c r="U5990" i="1"/>
  <c r="T5990" i="1"/>
  <c r="S5990" i="1"/>
  <c r="R5990" i="1"/>
  <c r="V5989" i="1"/>
  <c r="U5989" i="1"/>
  <c r="T5989" i="1"/>
  <c r="S5989" i="1"/>
  <c r="R5989" i="1"/>
  <c r="V5988" i="1"/>
  <c r="U5988" i="1"/>
  <c r="T5988" i="1"/>
  <c r="S5988" i="1"/>
  <c r="R5988" i="1"/>
  <c r="V5987" i="1"/>
  <c r="U5987" i="1"/>
  <c r="T5987" i="1"/>
  <c r="S5987" i="1"/>
  <c r="R5987" i="1"/>
  <c r="V5986" i="1"/>
  <c r="U5986" i="1"/>
  <c r="T5986" i="1"/>
  <c r="S5986" i="1"/>
  <c r="R5986" i="1"/>
  <c r="V5985" i="1"/>
  <c r="U5985" i="1"/>
  <c r="T5985" i="1"/>
  <c r="S5985" i="1"/>
  <c r="R5985" i="1"/>
  <c r="V5984" i="1"/>
  <c r="U5984" i="1"/>
  <c r="T5984" i="1"/>
  <c r="S5984" i="1"/>
  <c r="R5984" i="1"/>
  <c r="V5983" i="1"/>
  <c r="U5983" i="1"/>
  <c r="T5983" i="1"/>
  <c r="S5983" i="1"/>
  <c r="R5983" i="1"/>
  <c r="V5982" i="1"/>
  <c r="U5982" i="1"/>
  <c r="T5982" i="1"/>
  <c r="S5982" i="1"/>
  <c r="R5982" i="1"/>
  <c r="V5981" i="1"/>
  <c r="U5981" i="1"/>
  <c r="T5981" i="1"/>
  <c r="S5981" i="1"/>
  <c r="R5981" i="1"/>
  <c r="V5980" i="1"/>
  <c r="U5980" i="1"/>
  <c r="T5980" i="1"/>
  <c r="S5980" i="1"/>
  <c r="R5980" i="1"/>
  <c r="V5979" i="1"/>
  <c r="U5979" i="1"/>
  <c r="T5979" i="1"/>
  <c r="S5979" i="1"/>
  <c r="R5979" i="1"/>
  <c r="V5978" i="1"/>
  <c r="U5978" i="1"/>
  <c r="T5978" i="1"/>
  <c r="S5978" i="1"/>
  <c r="R5978" i="1"/>
  <c r="V5977" i="1"/>
  <c r="U5977" i="1"/>
  <c r="T5977" i="1"/>
  <c r="S5977" i="1"/>
  <c r="R5977" i="1"/>
  <c r="V5976" i="1"/>
  <c r="U5976" i="1"/>
  <c r="T5976" i="1"/>
  <c r="S5976" i="1"/>
  <c r="R5976" i="1"/>
  <c r="V5975" i="1"/>
  <c r="U5975" i="1"/>
  <c r="T5975" i="1"/>
  <c r="S5975" i="1"/>
  <c r="R5975" i="1"/>
  <c r="V5974" i="1"/>
  <c r="U5974" i="1"/>
  <c r="T5974" i="1"/>
  <c r="S5974" i="1"/>
  <c r="R5974" i="1"/>
  <c r="V5973" i="1"/>
  <c r="U5973" i="1"/>
  <c r="T5973" i="1"/>
  <c r="S5973" i="1"/>
  <c r="R5973" i="1"/>
  <c r="V5972" i="1"/>
  <c r="U5972" i="1"/>
  <c r="T5972" i="1"/>
  <c r="S5972" i="1"/>
  <c r="R5972" i="1"/>
  <c r="V5971" i="1"/>
  <c r="U5971" i="1"/>
  <c r="T5971" i="1"/>
  <c r="S5971" i="1"/>
  <c r="R5971" i="1"/>
  <c r="V5970" i="1"/>
  <c r="U5970" i="1"/>
  <c r="T5970" i="1"/>
  <c r="S5970" i="1"/>
  <c r="R5970" i="1"/>
  <c r="V5969" i="1"/>
  <c r="U5969" i="1"/>
  <c r="T5969" i="1"/>
  <c r="S5969" i="1"/>
  <c r="R5969" i="1"/>
  <c r="V5968" i="1"/>
  <c r="U5968" i="1"/>
  <c r="T5968" i="1"/>
  <c r="S5968" i="1"/>
  <c r="R5968" i="1"/>
  <c r="V5967" i="1"/>
  <c r="U5967" i="1"/>
  <c r="T5967" i="1"/>
  <c r="S5967" i="1"/>
  <c r="R5967" i="1"/>
  <c r="V5966" i="1"/>
  <c r="U5966" i="1"/>
  <c r="T5966" i="1"/>
  <c r="S5966" i="1"/>
  <c r="R5966" i="1"/>
  <c r="V5965" i="1"/>
  <c r="U5965" i="1"/>
  <c r="T5965" i="1"/>
  <c r="S5965" i="1"/>
  <c r="R5965" i="1"/>
  <c r="V5964" i="1"/>
  <c r="U5964" i="1"/>
  <c r="T5964" i="1"/>
  <c r="S5964" i="1"/>
  <c r="R5964" i="1"/>
  <c r="V5963" i="1"/>
  <c r="U5963" i="1"/>
  <c r="T5963" i="1"/>
  <c r="S5963" i="1"/>
  <c r="R5963" i="1"/>
  <c r="V5962" i="1"/>
  <c r="U5962" i="1"/>
  <c r="T5962" i="1"/>
  <c r="S5962" i="1"/>
  <c r="R5962" i="1"/>
  <c r="V5961" i="1"/>
  <c r="U5961" i="1"/>
  <c r="T5961" i="1"/>
  <c r="S5961" i="1"/>
  <c r="R5961" i="1"/>
  <c r="V5960" i="1"/>
  <c r="U5960" i="1"/>
  <c r="T5960" i="1"/>
  <c r="S5960" i="1"/>
  <c r="R5960" i="1"/>
  <c r="V5959" i="1"/>
  <c r="U5959" i="1"/>
  <c r="T5959" i="1"/>
  <c r="S5959" i="1"/>
  <c r="R5959" i="1"/>
  <c r="V5958" i="1"/>
  <c r="U5958" i="1"/>
  <c r="T5958" i="1"/>
  <c r="S5958" i="1"/>
  <c r="R5958" i="1"/>
  <c r="V5957" i="1"/>
  <c r="U5957" i="1"/>
  <c r="T5957" i="1"/>
  <c r="S5957" i="1"/>
  <c r="R5957" i="1"/>
  <c r="V5956" i="1"/>
  <c r="U5956" i="1"/>
  <c r="T5956" i="1"/>
  <c r="S5956" i="1"/>
  <c r="R5956" i="1"/>
  <c r="V5955" i="1"/>
  <c r="U5955" i="1"/>
  <c r="T5955" i="1"/>
  <c r="S5955" i="1"/>
  <c r="R5955" i="1"/>
  <c r="V5954" i="1"/>
  <c r="U5954" i="1"/>
  <c r="T5954" i="1"/>
  <c r="S5954" i="1"/>
  <c r="R5954" i="1"/>
  <c r="V5953" i="1"/>
  <c r="U5953" i="1"/>
  <c r="T5953" i="1"/>
  <c r="S5953" i="1"/>
  <c r="R5953" i="1"/>
  <c r="V5952" i="1"/>
  <c r="U5952" i="1"/>
  <c r="T5952" i="1"/>
  <c r="S5952" i="1"/>
  <c r="R5952" i="1"/>
  <c r="V5951" i="1"/>
  <c r="U5951" i="1"/>
  <c r="T5951" i="1"/>
  <c r="S5951" i="1"/>
  <c r="R5951" i="1"/>
  <c r="V5950" i="1"/>
  <c r="U5950" i="1"/>
  <c r="T5950" i="1"/>
  <c r="S5950" i="1"/>
  <c r="R5950" i="1"/>
  <c r="V5949" i="1"/>
  <c r="U5949" i="1"/>
  <c r="T5949" i="1"/>
  <c r="S5949" i="1"/>
  <c r="R5949" i="1"/>
  <c r="V5948" i="1"/>
  <c r="U5948" i="1"/>
  <c r="T5948" i="1"/>
  <c r="S5948" i="1"/>
  <c r="R5948" i="1"/>
  <c r="V5947" i="1"/>
  <c r="U5947" i="1"/>
  <c r="T5947" i="1"/>
  <c r="S5947" i="1"/>
  <c r="R5947" i="1"/>
  <c r="V5946" i="1"/>
  <c r="U5946" i="1"/>
  <c r="T5946" i="1"/>
  <c r="S5946" i="1"/>
  <c r="R5946" i="1"/>
  <c r="V5945" i="1"/>
  <c r="U5945" i="1"/>
  <c r="T5945" i="1"/>
  <c r="S5945" i="1"/>
  <c r="R5945" i="1"/>
  <c r="V5944" i="1"/>
  <c r="U5944" i="1"/>
  <c r="T5944" i="1"/>
  <c r="S5944" i="1"/>
  <c r="R5944" i="1"/>
  <c r="V5943" i="1"/>
  <c r="U5943" i="1"/>
  <c r="T5943" i="1"/>
  <c r="S5943" i="1"/>
  <c r="R5943" i="1"/>
  <c r="V5942" i="1"/>
  <c r="U5942" i="1"/>
  <c r="T5942" i="1"/>
  <c r="S5942" i="1"/>
  <c r="R5942" i="1"/>
  <c r="V5941" i="1"/>
  <c r="U5941" i="1"/>
  <c r="T5941" i="1"/>
  <c r="S5941" i="1"/>
  <c r="R5941" i="1"/>
  <c r="V5940" i="1"/>
  <c r="U5940" i="1"/>
  <c r="T5940" i="1"/>
  <c r="S5940" i="1"/>
  <c r="R5940" i="1"/>
  <c r="V5939" i="1"/>
  <c r="U5939" i="1"/>
  <c r="T5939" i="1"/>
  <c r="S5939" i="1"/>
  <c r="R5939" i="1"/>
  <c r="V5938" i="1"/>
  <c r="U5938" i="1"/>
  <c r="T5938" i="1"/>
  <c r="S5938" i="1"/>
  <c r="R5938" i="1"/>
  <c r="V5937" i="1"/>
  <c r="U5937" i="1"/>
  <c r="T5937" i="1"/>
  <c r="S5937" i="1"/>
  <c r="R5937" i="1"/>
  <c r="V5936" i="1"/>
  <c r="U5936" i="1"/>
  <c r="T5936" i="1"/>
  <c r="S5936" i="1"/>
  <c r="R5936" i="1"/>
  <c r="V5935" i="1"/>
  <c r="U5935" i="1"/>
  <c r="T5935" i="1"/>
  <c r="S5935" i="1"/>
  <c r="R5935" i="1"/>
  <c r="V5934" i="1"/>
  <c r="U5934" i="1"/>
  <c r="T5934" i="1"/>
  <c r="S5934" i="1"/>
  <c r="R5934" i="1"/>
  <c r="V5933" i="1"/>
  <c r="U5933" i="1"/>
  <c r="T5933" i="1"/>
  <c r="S5933" i="1"/>
  <c r="R5933" i="1"/>
  <c r="V5932" i="1"/>
  <c r="U5932" i="1"/>
  <c r="T5932" i="1"/>
  <c r="S5932" i="1"/>
  <c r="R5932" i="1"/>
  <c r="V5931" i="1"/>
  <c r="U5931" i="1"/>
  <c r="T5931" i="1"/>
  <c r="S5931" i="1"/>
  <c r="R5931" i="1"/>
  <c r="V5930" i="1"/>
  <c r="U5930" i="1"/>
  <c r="T5930" i="1"/>
  <c r="S5930" i="1"/>
  <c r="R5930" i="1"/>
  <c r="V5929" i="1"/>
  <c r="U5929" i="1"/>
  <c r="T5929" i="1"/>
  <c r="S5929" i="1"/>
  <c r="R5929" i="1"/>
  <c r="V5928" i="1"/>
  <c r="U5928" i="1"/>
  <c r="T5928" i="1"/>
  <c r="S5928" i="1"/>
  <c r="R5928" i="1"/>
  <c r="V5927" i="1"/>
  <c r="U5927" i="1"/>
  <c r="T5927" i="1"/>
  <c r="S5927" i="1"/>
  <c r="R5927" i="1"/>
  <c r="V5926" i="1"/>
  <c r="U5926" i="1"/>
  <c r="T5926" i="1"/>
  <c r="S5926" i="1"/>
  <c r="R5926" i="1"/>
  <c r="V5925" i="1"/>
  <c r="U5925" i="1"/>
  <c r="T5925" i="1"/>
  <c r="S5925" i="1"/>
  <c r="R5925" i="1"/>
  <c r="V5924" i="1"/>
  <c r="U5924" i="1"/>
  <c r="T5924" i="1"/>
  <c r="S5924" i="1"/>
  <c r="R5924" i="1"/>
  <c r="V5923" i="1"/>
  <c r="U5923" i="1"/>
  <c r="T5923" i="1"/>
  <c r="S5923" i="1"/>
  <c r="R5923" i="1"/>
  <c r="V5922" i="1"/>
  <c r="U5922" i="1"/>
  <c r="T5922" i="1"/>
  <c r="S5922" i="1"/>
  <c r="R5922" i="1"/>
  <c r="V5921" i="1"/>
  <c r="U5921" i="1"/>
  <c r="T5921" i="1"/>
  <c r="S5921" i="1"/>
  <c r="R5921" i="1"/>
  <c r="V5920" i="1"/>
  <c r="U5920" i="1"/>
  <c r="T5920" i="1"/>
  <c r="S5920" i="1"/>
  <c r="R5920" i="1"/>
  <c r="V5919" i="1"/>
  <c r="U5919" i="1"/>
  <c r="T5919" i="1"/>
  <c r="S5919" i="1"/>
  <c r="R5919" i="1"/>
  <c r="V5918" i="1"/>
  <c r="U5918" i="1"/>
  <c r="T5918" i="1"/>
  <c r="S5918" i="1"/>
  <c r="R5918" i="1"/>
  <c r="V5917" i="1"/>
  <c r="U5917" i="1"/>
  <c r="T5917" i="1"/>
  <c r="S5917" i="1"/>
  <c r="R5917" i="1"/>
  <c r="V5916" i="1"/>
  <c r="U5916" i="1"/>
  <c r="T5916" i="1"/>
  <c r="S5916" i="1"/>
  <c r="R5916" i="1"/>
  <c r="V5915" i="1"/>
  <c r="U5915" i="1"/>
  <c r="T5915" i="1"/>
  <c r="S5915" i="1"/>
  <c r="R5915" i="1"/>
  <c r="V5914" i="1"/>
  <c r="U5914" i="1"/>
  <c r="T5914" i="1"/>
  <c r="S5914" i="1"/>
  <c r="R5914" i="1"/>
  <c r="V5913" i="1"/>
  <c r="U5913" i="1"/>
  <c r="T5913" i="1"/>
  <c r="S5913" i="1"/>
  <c r="R5913" i="1"/>
  <c r="V5912" i="1"/>
  <c r="U5912" i="1"/>
  <c r="T5912" i="1"/>
  <c r="S5912" i="1"/>
  <c r="R5912" i="1"/>
  <c r="V5911" i="1"/>
  <c r="U5911" i="1"/>
  <c r="T5911" i="1"/>
  <c r="S5911" i="1"/>
  <c r="R5911" i="1"/>
  <c r="V5910" i="1"/>
  <c r="U5910" i="1"/>
  <c r="T5910" i="1"/>
  <c r="S5910" i="1"/>
  <c r="R5910" i="1"/>
  <c r="V5909" i="1"/>
  <c r="U5909" i="1"/>
  <c r="T5909" i="1"/>
  <c r="S5909" i="1"/>
  <c r="R5909" i="1"/>
  <c r="V5908" i="1"/>
  <c r="U5908" i="1"/>
  <c r="T5908" i="1"/>
  <c r="S5908" i="1"/>
  <c r="R5908" i="1"/>
  <c r="V5907" i="1"/>
  <c r="U5907" i="1"/>
  <c r="T5907" i="1"/>
  <c r="S5907" i="1"/>
  <c r="R5907" i="1"/>
  <c r="V5906" i="1"/>
  <c r="U5906" i="1"/>
  <c r="T5906" i="1"/>
  <c r="S5906" i="1"/>
  <c r="R5906" i="1"/>
  <c r="V5905" i="1"/>
  <c r="U5905" i="1"/>
  <c r="T5905" i="1"/>
  <c r="S5905" i="1"/>
  <c r="R5905" i="1"/>
  <c r="V5904" i="1"/>
  <c r="U5904" i="1"/>
  <c r="T5904" i="1"/>
  <c r="S5904" i="1"/>
  <c r="R5904" i="1"/>
  <c r="V5903" i="1"/>
  <c r="U5903" i="1"/>
  <c r="T5903" i="1"/>
  <c r="S5903" i="1"/>
  <c r="R5903" i="1"/>
  <c r="V5902" i="1"/>
  <c r="U5902" i="1"/>
  <c r="T5902" i="1"/>
  <c r="S5902" i="1"/>
  <c r="R5902" i="1"/>
  <c r="V5901" i="1"/>
  <c r="U5901" i="1"/>
  <c r="T5901" i="1"/>
  <c r="S5901" i="1"/>
  <c r="R5901" i="1"/>
  <c r="V5900" i="1"/>
  <c r="U5900" i="1"/>
  <c r="T5900" i="1"/>
  <c r="S5900" i="1"/>
  <c r="R5900" i="1"/>
  <c r="V5899" i="1"/>
  <c r="U5899" i="1"/>
  <c r="T5899" i="1"/>
  <c r="S5899" i="1"/>
  <c r="R5899" i="1"/>
  <c r="V5898" i="1"/>
  <c r="U5898" i="1"/>
  <c r="T5898" i="1"/>
  <c r="S5898" i="1"/>
  <c r="R5898" i="1"/>
  <c r="V5897" i="1"/>
  <c r="U5897" i="1"/>
  <c r="T5897" i="1"/>
  <c r="S5897" i="1"/>
  <c r="R5897" i="1"/>
  <c r="V5896" i="1"/>
  <c r="U5896" i="1"/>
  <c r="T5896" i="1"/>
  <c r="S5896" i="1"/>
  <c r="R5896" i="1"/>
  <c r="V5895" i="1"/>
  <c r="U5895" i="1"/>
  <c r="T5895" i="1"/>
  <c r="S5895" i="1"/>
  <c r="R5895" i="1"/>
  <c r="V5894" i="1"/>
  <c r="U5894" i="1"/>
  <c r="T5894" i="1"/>
  <c r="S5894" i="1"/>
  <c r="R5894" i="1"/>
  <c r="V5893" i="1"/>
  <c r="U5893" i="1"/>
  <c r="T5893" i="1"/>
  <c r="S5893" i="1"/>
  <c r="R5893" i="1"/>
  <c r="V5892" i="1"/>
  <c r="U5892" i="1"/>
  <c r="T5892" i="1"/>
  <c r="S5892" i="1"/>
  <c r="R5892" i="1"/>
  <c r="V5891" i="1"/>
  <c r="U5891" i="1"/>
  <c r="T5891" i="1"/>
  <c r="S5891" i="1"/>
  <c r="R5891" i="1"/>
  <c r="V5890" i="1"/>
  <c r="U5890" i="1"/>
  <c r="T5890" i="1"/>
  <c r="S5890" i="1"/>
  <c r="R5890" i="1"/>
  <c r="V5889" i="1"/>
  <c r="U5889" i="1"/>
  <c r="T5889" i="1"/>
  <c r="S5889" i="1"/>
  <c r="R5889" i="1"/>
  <c r="V5888" i="1"/>
  <c r="U5888" i="1"/>
  <c r="T5888" i="1"/>
  <c r="S5888" i="1"/>
  <c r="R5888" i="1"/>
  <c r="V5887" i="1"/>
  <c r="U5887" i="1"/>
  <c r="T5887" i="1"/>
  <c r="S5887" i="1"/>
  <c r="R5887" i="1"/>
  <c r="V5886" i="1"/>
  <c r="U5886" i="1"/>
  <c r="T5886" i="1"/>
  <c r="S5886" i="1"/>
  <c r="R5886" i="1"/>
  <c r="V5885" i="1"/>
  <c r="U5885" i="1"/>
  <c r="T5885" i="1"/>
  <c r="S5885" i="1"/>
  <c r="R5885" i="1"/>
  <c r="V5884" i="1"/>
  <c r="U5884" i="1"/>
  <c r="T5884" i="1"/>
  <c r="S5884" i="1"/>
  <c r="R5884" i="1"/>
  <c r="V5883" i="1"/>
  <c r="U5883" i="1"/>
  <c r="T5883" i="1"/>
  <c r="S5883" i="1"/>
  <c r="R5883" i="1"/>
  <c r="V5882" i="1"/>
  <c r="U5882" i="1"/>
  <c r="T5882" i="1"/>
  <c r="S5882" i="1"/>
  <c r="R5882" i="1"/>
  <c r="V5881" i="1"/>
  <c r="U5881" i="1"/>
  <c r="T5881" i="1"/>
  <c r="S5881" i="1"/>
  <c r="R5881" i="1"/>
  <c r="V5880" i="1"/>
  <c r="U5880" i="1"/>
  <c r="T5880" i="1"/>
  <c r="S5880" i="1"/>
  <c r="R5880" i="1"/>
  <c r="V5879" i="1"/>
  <c r="U5879" i="1"/>
  <c r="T5879" i="1"/>
  <c r="S5879" i="1"/>
  <c r="R5879" i="1"/>
  <c r="V5878" i="1"/>
  <c r="U5878" i="1"/>
  <c r="T5878" i="1"/>
  <c r="S5878" i="1"/>
  <c r="R5878" i="1"/>
  <c r="V5877" i="1"/>
  <c r="U5877" i="1"/>
  <c r="T5877" i="1"/>
  <c r="S5877" i="1"/>
  <c r="R5877" i="1"/>
  <c r="V5876" i="1"/>
  <c r="U5876" i="1"/>
  <c r="T5876" i="1"/>
  <c r="S5876" i="1"/>
  <c r="R5876" i="1"/>
  <c r="V5875" i="1"/>
  <c r="U5875" i="1"/>
  <c r="T5875" i="1"/>
  <c r="S5875" i="1"/>
  <c r="R5875" i="1"/>
  <c r="V5874" i="1"/>
  <c r="U5874" i="1"/>
  <c r="T5874" i="1"/>
  <c r="S5874" i="1"/>
  <c r="R5874" i="1"/>
  <c r="V5873" i="1"/>
  <c r="U5873" i="1"/>
  <c r="T5873" i="1"/>
  <c r="S5873" i="1"/>
  <c r="R5873" i="1"/>
  <c r="V5872" i="1"/>
  <c r="U5872" i="1"/>
  <c r="T5872" i="1"/>
  <c r="S5872" i="1"/>
  <c r="R5872" i="1"/>
  <c r="V5871" i="1"/>
  <c r="U5871" i="1"/>
  <c r="T5871" i="1"/>
  <c r="S5871" i="1"/>
  <c r="R5871" i="1"/>
  <c r="V5870" i="1"/>
  <c r="U5870" i="1"/>
  <c r="T5870" i="1"/>
  <c r="S5870" i="1"/>
  <c r="R5870" i="1"/>
  <c r="V5869" i="1"/>
  <c r="U5869" i="1"/>
  <c r="T5869" i="1"/>
  <c r="S5869" i="1"/>
  <c r="R5869" i="1"/>
  <c r="V5868" i="1"/>
  <c r="U5868" i="1"/>
  <c r="T5868" i="1"/>
  <c r="S5868" i="1"/>
  <c r="R5868" i="1"/>
  <c r="V5867" i="1"/>
  <c r="U5867" i="1"/>
  <c r="T5867" i="1"/>
  <c r="S5867" i="1"/>
  <c r="R5867" i="1"/>
  <c r="V5866" i="1"/>
  <c r="U5866" i="1"/>
  <c r="T5866" i="1"/>
  <c r="S5866" i="1"/>
  <c r="R5866" i="1"/>
  <c r="V5865" i="1"/>
  <c r="U5865" i="1"/>
  <c r="T5865" i="1"/>
  <c r="S5865" i="1"/>
  <c r="R5865" i="1"/>
  <c r="V5864" i="1"/>
  <c r="U5864" i="1"/>
  <c r="T5864" i="1"/>
  <c r="S5864" i="1"/>
  <c r="R5864" i="1"/>
  <c r="V5863" i="1"/>
  <c r="U5863" i="1"/>
  <c r="T5863" i="1"/>
  <c r="S5863" i="1"/>
  <c r="R5863" i="1"/>
  <c r="V5862" i="1"/>
  <c r="U5862" i="1"/>
  <c r="T5862" i="1"/>
  <c r="S5862" i="1"/>
  <c r="R5862" i="1"/>
  <c r="V5861" i="1"/>
  <c r="U5861" i="1"/>
  <c r="T5861" i="1"/>
  <c r="S5861" i="1"/>
  <c r="R5861" i="1"/>
  <c r="V5860" i="1"/>
  <c r="U5860" i="1"/>
  <c r="T5860" i="1"/>
  <c r="S5860" i="1"/>
  <c r="R5860" i="1"/>
  <c r="V5859" i="1"/>
  <c r="U5859" i="1"/>
  <c r="T5859" i="1"/>
  <c r="S5859" i="1"/>
  <c r="R5859" i="1"/>
  <c r="V5858" i="1"/>
  <c r="U5858" i="1"/>
  <c r="T5858" i="1"/>
  <c r="S5858" i="1"/>
  <c r="R5858" i="1"/>
  <c r="V5857" i="1"/>
  <c r="U5857" i="1"/>
  <c r="T5857" i="1"/>
  <c r="S5857" i="1"/>
  <c r="R5857" i="1"/>
  <c r="V5856" i="1"/>
  <c r="U5856" i="1"/>
  <c r="T5856" i="1"/>
  <c r="S5856" i="1"/>
  <c r="R5856" i="1"/>
  <c r="V5855" i="1"/>
  <c r="U5855" i="1"/>
  <c r="T5855" i="1"/>
  <c r="S5855" i="1"/>
  <c r="R5855" i="1"/>
  <c r="V5854" i="1"/>
  <c r="U5854" i="1"/>
  <c r="T5854" i="1"/>
  <c r="S5854" i="1"/>
  <c r="R5854" i="1"/>
  <c r="V5853" i="1"/>
  <c r="U5853" i="1"/>
  <c r="T5853" i="1"/>
  <c r="S5853" i="1"/>
  <c r="R5853" i="1"/>
  <c r="V5852" i="1"/>
  <c r="U5852" i="1"/>
  <c r="T5852" i="1"/>
  <c r="S5852" i="1"/>
  <c r="R5852" i="1"/>
  <c r="V5851" i="1"/>
  <c r="U5851" i="1"/>
  <c r="T5851" i="1"/>
  <c r="S5851" i="1"/>
  <c r="R5851" i="1"/>
  <c r="V5850" i="1"/>
  <c r="U5850" i="1"/>
  <c r="T5850" i="1"/>
  <c r="S5850" i="1"/>
  <c r="R5850" i="1"/>
  <c r="V5849" i="1"/>
  <c r="U5849" i="1"/>
  <c r="T5849" i="1"/>
  <c r="S5849" i="1"/>
  <c r="R5849" i="1"/>
  <c r="V5848" i="1"/>
  <c r="U5848" i="1"/>
  <c r="T5848" i="1"/>
  <c r="S5848" i="1"/>
  <c r="R5848" i="1"/>
  <c r="V5847" i="1"/>
  <c r="U5847" i="1"/>
  <c r="T5847" i="1"/>
  <c r="S5847" i="1"/>
  <c r="R5847" i="1"/>
  <c r="V5846" i="1"/>
  <c r="U5846" i="1"/>
  <c r="T5846" i="1"/>
  <c r="S5846" i="1"/>
  <c r="R5846" i="1"/>
  <c r="V5845" i="1"/>
  <c r="U5845" i="1"/>
  <c r="T5845" i="1"/>
  <c r="S5845" i="1"/>
  <c r="R5845" i="1"/>
  <c r="V5844" i="1"/>
  <c r="U5844" i="1"/>
  <c r="T5844" i="1"/>
  <c r="S5844" i="1"/>
  <c r="R5844" i="1"/>
  <c r="V5843" i="1"/>
  <c r="U5843" i="1"/>
  <c r="T5843" i="1"/>
  <c r="S5843" i="1"/>
  <c r="R5843" i="1"/>
  <c r="V5842" i="1"/>
  <c r="U5842" i="1"/>
  <c r="T5842" i="1"/>
  <c r="S5842" i="1"/>
  <c r="R5842" i="1"/>
  <c r="V5841" i="1"/>
  <c r="U5841" i="1"/>
  <c r="T5841" i="1"/>
  <c r="S5841" i="1"/>
  <c r="R5841" i="1"/>
  <c r="V5840" i="1"/>
  <c r="U5840" i="1"/>
  <c r="T5840" i="1"/>
  <c r="S5840" i="1"/>
  <c r="R5840" i="1"/>
  <c r="V5839" i="1"/>
  <c r="U5839" i="1"/>
  <c r="T5839" i="1"/>
  <c r="S5839" i="1"/>
  <c r="R5839" i="1"/>
  <c r="V5838" i="1"/>
  <c r="U5838" i="1"/>
  <c r="T5838" i="1"/>
  <c r="S5838" i="1"/>
  <c r="R5838" i="1"/>
  <c r="V5837" i="1"/>
  <c r="U5837" i="1"/>
  <c r="T5837" i="1"/>
  <c r="S5837" i="1"/>
  <c r="R5837" i="1"/>
  <c r="V5836" i="1"/>
  <c r="U5836" i="1"/>
  <c r="T5836" i="1"/>
  <c r="S5836" i="1"/>
  <c r="R5836" i="1"/>
  <c r="V5835" i="1"/>
  <c r="U5835" i="1"/>
  <c r="T5835" i="1"/>
  <c r="S5835" i="1"/>
  <c r="R5835" i="1"/>
  <c r="V5834" i="1"/>
  <c r="U5834" i="1"/>
  <c r="T5834" i="1"/>
  <c r="S5834" i="1"/>
  <c r="R5834" i="1"/>
  <c r="V5833" i="1"/>
  <c r="U5833" i="1"/>
  <c r="T5833" i="1"/>
  <c r="S5833" i="1"/>
  <c r="R5833" i="1"/>
  <c r="V5832" i="1"/>
  <c r="U5832" i="1"/>
  <c r="T5832" i="1"/>
  <c r="S5832" i="1"/>
  <c r="R5832" i="1"/>
  <c r="V5831" i="1"/>
  <c r="U5831" i="1"/>
  <c r="T5831" i="1"/>
  <c r="S5831" i="1"/>
  <c r="R5831" i="1"/>
  <c r="V5830" i="1"/>
  <c r="U5830" i="1"/>
  <c r="T5830" i="1"/>
  <c r="S5830" i="1"/>
  <c r="R5830" i="1"/>
  <c r="V5829" i="1"/>
  <c r="U5829" i="1"/>
  <c r="T5829" i="1"/>
  <c r="S5829" i="1"/>
  <c r="R5829" i="1"/>
  <c r="V5828" i="1"/>
  <c r="U5828" i="1"/>
  <c r="T5828" i="1"/>
  <c r="S5828" i="1"/>
  <c r="R5828" i="1"/>
  <c r="V5827" i="1"/>
  <c r="U5827" i="1"/>
  <c r="T5827" i="1"/>
  <c r="S5827" i="1"/>
  <c r="R5827" i="1"/>
  <c r="V5826" i="1"/>
  <c r="U5826" i="1"/>
  <c r="T5826" i="1"/>
  <c r="S5826" i="1"/>
  <c r="R5826" i="1"/>
  <c r="V5825" i="1"/>
  <c r="U5825" i="1"/>
  <c r="T5825" i="1"/>
  <c r="S5825" i="1"/>
  <c r="R5825" i="1"/>
  <c r="V5824" i="1"/>
  <c r="U5824" i="1"/>
  <c r="T5824" i="1"/>
  <c r="S5824" i="1"/>
  <c r="R5824" i="1"/>
  <c r="V5823" i="1"/>
  <c r="U5823" i="1"/>
  <c r="T5823" i="1"/>
  <c r="S5823" i="1"/>
  <c r="R5823" i="1"/>
  <c r="V5822" i="1"/>
  <c r="U5822" i="1"/>
  <c r="T5822" i="1"/>
  <c r="S5822" i="1"/>
  <c r="R5822" i="1"/>
  <c r="V5821" i="1"/>
  <c r="U5821" i="1"/>
  <c r="T5821" i="1"/>
  <c r="S5821" i="1"/>
  <c r="R5821" i="1"/>
  <c r="V5820" i="1"/>
  <c r="U5820" i="1"/>
  <c r="T5820" i="1"/>
  <c r="S5820" i="1"/>
  <c r="R5820" i="1"/>
  <c r="V5819" i="1"/>
  <c r="U5819" i="1"/>
  <c r="T5819" i="1"/>
  <c r="S5819" i="1"/>
  <c r="R5819" i="1"/>
  <c r="V5818" i="1"/>
  <c r="U5818" i="1"/>
  <c r="T5818" i="1"/>
  <c r="S5818" i="1"/>
  <c r="R5818" i="1"/>
  <c r="V5817" i="1"/>
  <c r="U5817" i="1"/>
  <c r="T5817" i="1"/>
  <c r="S5817" i="1"/>
  <c r="R5817" i="1"/>
  <c r="V5816" i="1"/>
  <c r="U5816" i="1"/>
  <c r="T5816" i="1"/>
  <c r="S5816" i="1"/>
  <c r="R5816" i="1"/>
  <c r="V5815" i="1"/>
  <c r="U5815" i="1"/>
  <c r="T5815" i="1"/>
  <c r="S5815" i="1"/>
  <c r="R5815" i="1"/>
  <c r="V5814" i="1"/>
  <c r="U5814" i="1"/>
  <c r="T5814" i="1"/>
  <c r="S5814" i="1"/>
  <c r="R5814" i="1"/>
  <c r="V5813" i="1"/>
  <c r="U5813" i="1"/>
  <c r="T5813" i="1"/>
  <c r="S5813" i="1"/>
  <c r="R5813" i="1"/>
  <c r="V5812" i="1"/>
  <c r="U5812" i="1"/>
  <c r="T5812" i="1"/>
  <c r="S5812" i="1"/>
  <c r="R5812" i="1"/>
  <c r="V5811" i="1"/>
  <c r="U5811" i="1"/>
  <c r="T5811" i="1"/>
  <c r="S5811" i="1"/>
  <c r="R5811" i="1"/>
  <c r="V5810" i="1"/>
  <c r="U5810" i="1"/>
  <c r="T5810" i="1"/>
  <c r="S5810" i="1"/>
  <c r="R5810" i="1"/>
  <c r="V5809" i="1"/>
  <c r="U5809" i="1"/>
  <c r="T5809" i="1"/>
  <c r="S5809" i="1"/>
  <c r="R5809" i="1"/>
  <c r="V5808" i="1"/>
  <c r="U5808" i="1"/>
  <c r="T5808" i="1"/>
  <c r="S5808" i="1"/>
  <c r="R5808" i="1"/>
  <c r="V5807" i="1"/>
  <c r="U5807" i="1"/>
  <c r="T5807" i="1"/>
  <c r="S5807" i="1"/>
  <c r="R5807" i="1"/>
  <c r="V5806" i="1"/>
  <c r="U5806" i="1"/>
  <c r="T5806" i="1"/>
  <c r="S5806" i="1"/>
  <c r="R5806" i="1"/>
  <c r="V5805" i="1"/>
  <c r="U5805" i="1"/>
  <c r="T5805" i="1"/>
  <c r="S5805" i="1"/>
  <c r="R5805" i="1"/>
  <c r="V5804" i="1"/>
  <c r="U5804" i="1"/>
  <c r="T5804" i="1"/>
  <c r="S5804" i="1"/>
  <c r="R5804" i="1"/>
  <c r="V5803" i="1"/>
  <c r="U5803" i="1"/>
  <c r="T5803" i="1"/>
  <c r="S5803" i="1"/>
  <c r="R5803" i="1"/>
  <c r="V5802" i="1"/>
  <c r="U5802" i="1"/>
  <c r="T5802" i="1"/>
  <c r="S5802" i="1"/>
  <c r="R5802" i="1"/>
  <c r="V5801" i="1"/>
  <c r="U5801" i="1"/>
  <c r="T5801" i="1"/>
  <c r="S5801" i="1"/>
  <c r="R5801" i="1"/>
  <c r="V5800" i="1"/>
  <c r="U5800" i="1"/>
  <c r="T5800" i="1"/>
  <c r="S5800" i="1"/>
  <c r="R5800" i="1"/>
  <c r="V5799" i="1"/>
  <c r="U5799" i="1"/>
  <c r="T5799" i="1"/>
  <c r="S5799" i="1"/>
  <c r="R5799" i="1"/>
  <c r="V5798" i="1"/>
  <c r="U5798" i="1"/>
  <c r="T5798" i="1"/>
  <c r="S5798" i="1"/>
  <c r="R5798" i="1"/>
  <c r="V5797" i="1"/>
  <c r="U5797" i="1"/>
  <c r="T5797" i="1"/>
  <c r="S5797" i="1"/>
  <c r="R5797" i="1"/>
  <c r="V5796" i="1"/>
  <c r="U5796" i="1"/>
  <c r="T5796" i="1"/>
  <c r="S5796" i="1"/>
  <c r="R5796" i="1"/>
  <c r="V5795" i="1"/>
  <c r="U5795" i="1"/>
  <c r="T5795" i="1"/>
  <c r="S5795" i="1"/>
  <c r="R5795" i="1"/>
  <c r="V5794" i="1"/>
  <c r="U5794" i="1"/>
  <c r="T5794" i="1"/>
  <c r="S5794" i="1"/>
  <c r="R5794" i="1"/>
  <c r="V5793" i="1"/>
  <c r="U5793" i="1"/>
  <c r="T5793" i="1"/>
  <c r="S5793" i="1"/>
  <c r="R5793" i="1"/>
  <c r="V5792" i="1"/>
  <c r="U5792" i="1"/>
  <c r="T5792" i="1"/>
  <c r="S5792" i="1"/>
  <c r="R5792" i="1"/>
  <c r="V5791" i="1"/>
  <c r="U5791" i="1"/>
  <c r="T5791" i="1"/>
  <c r="S5791" i="1"/>
  <c r="R5791" i="1"/>
  <c r="V5790" i="1"/>
  <c r="U5790" i="1"/>
  <c r="T5790" i="1"/>
  <c r="S5790" i="1"/>
  <c r="R5790" i="1"/>
  <c r="V5789" i="1"/>
  <c r="U5789" i="1"/>
  <c r="T5789" i="1"/>
  <c r="S5789" i="1"/>
  <c r="R5789" i="1"/>
  <c r="V5788" i="1"/>
  <c r="U5788" i="1"/>
  <c r="T5788" i="1"/>
  <c r="S5788" i="1"/>
  <c r="R5788" i="1"/>
  <c r="V5787" i="1"/>
  <c r="U5787" i="1"/>
  <c r="T5787" i="1"/>
  <c r="S5787" i="1"/>
  <c r="R5787" i="1"/>
  <c r="V5786" i="1"/>
  <c r="U5786" i="1"/>
  <c r="T5786" i="1"/>
  <c r="S5786" i="1"/>
  <c r="R5786" i="1"/>
  <c r="V5785" i="1"/>
  <c r="U5785" i="1"/>
  <c r="T5785" i="1"/>
  <c r="S5785" i="1"/>
  <c r="R5785" i="1"/>
  <c r="V5784" i="1"/>
  <c r="U5784" i="1"/>
  <c r="T5784" i="1"/>
  <c r="S5784" i="1"/>
  <c r="R5784" i="1"/>
  <c r="V5783" i="1"/>
  <c r="U5783" i="1"/>
  <c r="T5783" i="1"/>
  <c r="S5783" i="1"/>
  <c r="R5783" i="1"/>
  <c r="V5782" i="1"/>
  <c r="U5782" i="1"/>
  <c r="T5782" i="1"/>
  <c r="S5782" i="1"/>
  <c r="R5782" i="1"/>
  <c r="V5781" i="1"/>
  <c r="U5781" i="1"/>
  <c r="T5781" i="1"/>
  <c r="S5781" i="1"/>
  <c r="R5781" i="1"/>
  <c r="V5780" i="1"/>
  <c r="U5780" i="1"/>
  <c r="T5780" i="1"/>
  <c r="S5780" i="1"/>
  <c r="R5780" i="1"/>
  <c r="V5779" i="1"/>
  <c r="U5779" i="1"/>
  <c r="T5779" i="1"/>
  <c r="S5779" i="1"/>
  <c r="R5779" i="1"/>
  <c r="V5778" i="1"/>
  <c r="U5778" i="1"/>
  <c r="T5778" i="1"/>
  <c r="S5778" i="1"/>
  <c r="R5778" i="1"/>
  <c r="V5777" i="1"/>
  <c r="U5777" i="1"/>
  <c r="T5777" i="1"/>
  <c r="S5777" i="1"/>
  <c r="R5777" i="1"/>
  <c r="V5776" i="1"/>
  <c r="U5776" i="1"/>
  <c r="T5776" i="1"/>
  <c r="S5776" i="1"/>
  <c r="R5776" i="1"/>
  <c r="V5775" i="1"/>
  <c r="U5775" i="1"/>
  <c r="T5775" i="1"/>
  <c r="S5775" i="1"/>
  <c r="R5775" i="1"/>
  <c r="V5774" i="1"/>
  <c r="U5774" i="1"/>
  <c r="T5774" i="1"/>
  <c r="S5774" i="1"/>
  <c r="R5774" i="1"/>
  <c r="V5773" i="1"/>
  <c r="U5773" i="1"/>
  <c r="T5773" i="1"/>
  <c r="S5773" i="1"/>
  <c r="R5773" i="1"/>
  <c r="V5772" i="1"/>
  <c r="U5772" i="1"/>
  <c r="T5772" i="1"/>
  <c r="S5772" i="1"/>
  <c r="R5772" i="1"/>
  <c r="V5771" i="1"/>
  <c r="U5771" i="1"/>
  <c r="T5771" i="1"/>
  <c r="S5771" i="1"/>
  <c r="R5771" i="1"/>
  <c r="V5770" i="1"/>
  <c r="U5770" i="1"/>
  <c r="T5770" i="1"/>
  <c r="S5770" i="1"/>
  <c r="R5770" i="1"/>
  <c r="V5769" i="1"/>
  <c r="U5769" i="1"/>
  <c r="T5769" i="1"/>
  <c r="S5769" i="1"/>
  <c r="R5769" i="1"/>
  <c r="V5768" i="1"/>
  <c r="U5768" i="1"/>
  <c r="T5768" i="1"/>
  <c r="S5768" i="1"/>
  <c r="R5768" i="1"/>
  <c r="V5767" i="1"/>
  <c r="U5767" i="1"/>
  <c r="T5767" i="1"/>
  <c r="S5767" i="1"/>
  <c r="R5767" i="1"/>
  <c r="V5766" i="1"/>
  <c r="U5766" i="1"/>
  <c r="T5766" i="1"/>
  <c r="S5766" i="1"/>
  <c r="R5766" i="1"/>
  <c r="V5765" i="1"/>
  <c r="U5765" i="1"/>
  <c r="T5765" i="1"/>
  <c r="S5765" i="1"/>
  <c r="R5765" i="1"/>
  <c r="V5764" i="1"/>
  <c r="U5764" i="1"/>
  <c r="T5764" i="1"/>
  <c r="S5764" i="1"/>
  <c r="R5764" i="1"/>
  <c r="V5763" i="1"/>
  <c r="U5763" i="1"/>
  <c r="T5763" i="1"/>
  <c r="S5763" i="1"/>
  <c r="R5763" i="1"/>
  <c r="V5762" i="1"/>
  <c r="U5762" i="1"/>
  <c r="T5762" i="1"/>
  <c r="S5762" i="1"/>
  <c r="R5762" i="1"/>
  <c r="V5761" i="1"/>
  <c r="U5761" i="1"/>
  <c r="T5761" i="1"/>
  <c r="S5761" i="1"/>
  <c r="R5761" i="1"/>
  <c r="V5760" i="1"/>
  <c r="U5760" i="1"/>
  <c r="T5760" i="1"/>
  <c r="S5760" i="1"/>
  <c r="R5760" i="1"/>
  <c r="V5759" i="1"/>
  <c r="U5759" i="1"/>
  <c r="T5759" i="1"/>
  <c r="S5759" i="1"/>
  <c r="R5759" i="1"/>
  <c r="V5758" i="1"/>
  <c r="U5758" i="1"/>
  <c r="T5758" i="1"/>
  <c r="S5758" i="1"/>
  <c r="R5758" i="1"/>
  <c r="V5757" i="1"/>
  <c r="U5757" i="1"/>
  <c r="T5757" i="1"/>
  <c r="S5757" i="1"/>
  <c r="R5757" i="1"/>
  <c r="V5756" i="1"/>
  <c r="U5756" i="1"/>
  <c r="T5756" i="1"/>
  <c r="S5756" i="1"/>
  <c r="R5756" i="1"/>
  <c r="V5755" i="1"/>
  <c r="U5755" i="1"/>
  <c r="T5755" i="1"/>
  <c r="S5755" i="1"/>
  <c r="R5755" i="1"/>
  <c r="V5754" i="1"/>
  <c r="U5754" i="1"/>
  <c r="T5754" i="1"/>
  <c r="S5754" i="1"/>
  <c r="R5754" i="1"/>
  <c r="V5753" i="1"/>
  <c r="U5753" i="1"/>
  <c r="T5753" i="1"/>
  <c r="S5753" i="1"/>
  <c r="R5753" i="1"/>
  <c r="V5752" i="1"/>
  <c r="U5752" i="1"/>
  <c r="T5752" i="1"/>
  <c r="S5752" i="1"/>
  <c r="R5752" i="1"/>
  <c r="V5751" i="1"/>
  <c r="U5751" i="1"/>
  <c r="T5751" i="1"/>
  <c r="S5751" i="1"/>
  <c r="R5751" i="1"/>
  <c r="V5750" i="1"/>
  <c r="U5750" i="1"/>
  <c r="T5750" i="1"/>
  <c r="S5750" i="1"/>
  <c r="R5750" i="1"/>
  <c r="V5749" i="1"/>
  <c r="U5749" i="1"/>
  <c r="T5749" i="1"/>
  <c r="S5749" i="1"/>
  <c r="R5749" i="1"/>
  <c r="V5748" i="1"/>
  <c r="U5748" i="1"/>
  <c r="T5748" i="1"/>
  <c r="S5748" i="1"/>
  <c r="R5748" i="1"/>
  <c r="V5747" i="1"/>
  <c r="U5747" i="1"/>
  <c r="T5747" i="1"/>
  <c r="S5747" i="1"/>
  <c r="R5747" i="1"/>
  <c r="V5746" i="1"/>
  <c r="U5746" i="1"/>
  <c r="T5746" i="1"/>
  <c r="S5746" i="1"/>
  <c r="R5746" i="1"/>
  <c r="V5745" i="1"/>
  <c r="U5745" i="1"/>
  <c r="T5745" i="1"/>
  <c r="S5745" i="1"/>
  <c r="R5745" i="1"/>
  <c r="V5744" i="1"/>
  <c r="U5744" i="1"/>
  <c r="T5744" i="1"/>
  <c r="S5744" i="1"/>
  <c r="R5744" i="1"/>
  <c r="V5743" i="1"/>
  <c r="U5743" i="1"/>
  <c r="T5743" i="1"/>
  <c r="S5743" i="1"/>
  <c r="R5743" i="1"/>
  <c r="V5742" i="1"/>
  <c r="U5742" i="1"/>
  <c r="T5742" i="1"/>
  <c r="S5742" i="1"/>
  <c r="R5742" i="1"/>
  <c r="V5741" i="1"/>
  <c r="U5741" i="1"/>
  <c r="T5741" i="1"/>
  <c r="S5741" i="1"/>
  <c r="R5741" i="1"/>
  <c r="V5740" i="1"/>
  <c r="U5740" i="1"/>
  <c r="T5740" i="1"/>
  <c r="S5740" i="1"/>
  <c r="R5740" i="1"/>
  <c r="V5739" i="1"/>
  <c r="U5739" i="1"/>
  <c r="T5739" i="1"/>
  <c r="S5739" i="1"/>
  <c r="R5739" i="1"/>
  <c r="V5738" i="1"/>
  <c r="U5738" i="1"/>
  <c r="T5738" i="1"/>
  <c r="S5738" i="1"/>
  <c r="R5738" i="1"/>
  <c r="V5737" i="1"/>
  <c r="U5737" i="1"/>
  <c r="T5737" i="1"/>
  <c r="S5737" i="1"/>
  <c r="R5737" i="1"/>
  <c r="V5736" i="1"/>
  <c r="U5736" i="1"/>
  <c r="T5736" i="1"/>
  <c r="S5736" i="1"/>
  <c r="R5736" i="1"/>
  <c r="V5735" i="1"/>
  <c r="U5735" i="1"/>
  <c r="T5735" i="1"/>
  <c r="S5735" i="1"/>
  <c r="R5735" i="1"/>
  <c r="V5734" i="1"/>
  <c r="U5734" i="1"/>
  <c r="T5734" i="1"/>
  <c r="S5734" i="1"/>
  <c r="R5734" i="1"/>
  <c r="V5733" i="1"/>
  <c r="U5733" i="1"/>
  <c r="T5733" i="1"/>
  <c r="S5733" i="1"/>
  <c r="R5733" i="1"/>
  <c r="V5732" i="1"/>
  <c r="U5732" i="1"/>
  <c r="T5732" i="1"/>
  <c r="S5732" i="1"/>
  <c r="R5732" i="1"/>
  <c r="V5731" i="1"/>
  <c r="U5731" i="1"/>
  <c r="T5731" i="1"/>
  <c r="S5731" i="1"/>
  <c r="R5731" i="1"/>
  <c r="V5730" i="1"/>
  <c r="U5730" i="1"/>
  <c r="T5730" i="1"/>
  <c r="S5730" i="1"/>
  <c r="R5730" i="1"/>
  <c r="V5729" i="1"/>
  <c r="U5729" i="1"/>
  <c r="T5729" i="1"/>
  <c r="S5729" i="1"/>
  <c r="R5729" i="1"/>
  <c r="V5728" i="1"/>
  <c r="U5728" i="1"/>
  <c r="T5728" i="1"/>
  <c r="S5728" i="1"/>
  <c r="R5728" i="1"/>
  <c r="V5727" i="1"/>
  <c r="U5727" i="1"/>
  <c r="T5727" i="1"/>
  <c r="S5727" i="1"/>
  <c r="R5727" i="1"/>
  <c r="V5726" i="1"/>
  <c r="U5726" i="1"/>
  <c r="T5726" i="1"/>
  <c r="S5726" i="1"/>
  <c r="R5726" i="1"/>
  <c r="V5725" i="1"/>
  <c r="U5725" i="1"/>
  <c r="T5725" i="1"/>
  <c r="S5725" i="1"/>
  <c r="R5725" i="1"/>
  <c r="V5724" i="1"/>
  <c r="U5724" i="1"/>
  <c r="T5724" i="1"/>
  <c r="S5724" i="1"/>
  <c r="R5724" i="1"/>
  <c r="V5723" i="1"/>
  <c r="U5723" i="1"/>
  <c r="T5723" i="1"/>
  <c r="S5723" i="1"/>
  <c r="R5723" i="1"/>
  <c r="V5722" i="1"/>
  <c r="U5722" i="1"/>
  <c r="T5722" i="1"/>
  <c r="S5722" i="1"/>
  <c r="R5722" i="1"/>
  <c r="V5721" i="1"/>
  <c r="U5721" i="1"/>
  <c r="T5721" i="1"/>
  <c r="S5721" i="1"/>
  <c r="R5721" i="1"/>
  <c r="V5720" i="1"/>
  <c r="U5720" i="1"/>
  <c r="T5720" i="1"/>
  <c r="S5720" i="1"/>
  <c r="R5720" i="1"/>
  <c r="V5719" i="1"/>
  <c r="U5719" i="1"/>
  <c r="T5719" i="1"/>
  <c r="S5719" i="1"/>
  <c r="R5719" i="1"/>
  <c r="V5718" i="1"/>
  <c r="U5718" i="1"/>
  <c r="T5718" i="1"/>
  <c r="S5718" i="1"/>
  <c r="R5718" i="1"/>
  <c r="V5717" i="1"/>
  <c r="U5717" i="1"/>
  <c r="T5717" i="1"/>
  <c r="S5717" i="1"/>
  <c r="R5717" i="1"/>
  <c r="V5716" i="1"/>
  <c r="U5716" i="1"/>
  <c r="T5716" i="1"/>
  <c r="S5716" i="1"/>
  <c r="R5716" i="1"/>
  <c r="V5715" i="1"/>
  <c r="U5715" i="1"/>
  <c r="T5715" i="1"/>
  <c r="S5715" i="1"/>
  <c r="R5715" i="1"/>
  <c r="V5714" i="1"/>
  <c r="U5714" i="1"/>
  <c r="T5714" i="1"/>
  <c r="S5714" i="1"/>
  <c r="R5714" i="1"/>
  <c r="V5713" i="1"/>
  <c r="U5713" i="1"/>
  <c r="T5713" i="1"/>
  <c r="S5713" i="1"/>
  <c r="R5713" i="1"/>
  <c r="V5712" i="1"/>
  <c r="U5712" i="1"/>
  <c r="T5712" i="1"/>
  <c r="S5712" i="1"/>
  <c r="R5712" i="1"/>
  <c r="V5711" i="1"/>
  <c r="U5711" i="1"/>
  <c r="T5711" i="1"/>
  <c r="S5711" i="1"/>
  <c r="R5711" i="1"/>
  <c r="V5710" i="1"/>
  <c r="U5710" i="1"/>
  <c r="T5710" i="1"/>
  <c r="S5710" i="1"/>
  <c r="R5710" i="1"/>
  <c r="V5709" i="1"/>
  <c r="U5709" i="1"/>
  <c r="T5709" i="1"/>
  <c r="S5709" i="1"/>
  <c r="R5709" i="1"/>
  <c r="V5708" i="1"/>
  <c r="U5708" i="1"/>
  <c r="T5708" i="1"/>
  <c r="S5708" i="1"/>
  <c r="R5708" i="1"/>
  <c r="V5707" i="1"/>
  <c r="U5707" i="1"/>
  <c r="T5707" i="1"/>
  <c r="S5707" i="1"/>
  <c r="R5707" i="1"/>
  <c r="V5706" i="1"/>
  <c r="U5706" i="1"/>
  <c r="T5706" i="1"/>
  <c r="S5706" i="1"/>
  <c r="R5706" i="1"/>
  <c r="V5705" i="1"/>
  <c r="U5705" i="1"/>
  <c r="T5705" i="1"/>
  <c r="S5705" i="1"/>
  <c r="R5705" i="1"/>
  <c r="V5704" i="1"/>
  <c r="U5704" i="1"/>
  <c r="T5704" i="1"/>
  <c r="S5704" i="1"/>
  <c r="R5704" i="1"/>
  <c r="V5703" i="1"/>
  <c r="U5703" i="1"/>
  <c r="T5703" i="1"/>
  <c r="S5703" i="1"/>
  <c r="R5703" i="1"/>
  <c r="V5702" i="1"/>
  <c r="U5702" i="1"/>
  <c r="T5702" i="1"/>
  <c r="S5702" i="1"/>
  <c r="R5702" i="1"/>
  <c r="V5701" i="1"/>
  <c r="U5701" i="1"/>
  <c r="T5701" i="1"/>
  <c r="S5701" i="1"/>
  <c r="R5701" i="1"/>
  <c r="V5700" i="1"/>
  <c r="U5700" i="1"/>
  <c r="T5700" i="1"/>
  <c r="S5700" i="1"/>
  <c r="R5700" i="1"/>
  <c r="V5699" i="1"/>
  <c r="U5699" i="1"/>
  <c r="T5699" i="1"/>
  <c r="S5699" i="1"/>
  <c r="R5699" i="1"/>
  <c r="V5698" i="1"/>
  <c r="U5698" i="1"/>
  <c r="T5698" i="1"/>
  <c r="S5698" i="1"/>
  <c r="R5698" i="1"/>
  <c r="V5697" i="1"/>
  <c r="U5697" i="1"/>
  <c r="T5697" i="1"/>
  <c r="S5697" i="1"/>
  <c r="R5697" i="1"/>
  <c r="V5696" i="1"/>
  <c r="U5696" i="1"/>
  <c r="T5696" i="1"/>
  <c r="S5696" i="1"/>
  <c r="R5696" i="1"/>
  <c r="V5695" i="1"/>
  <c r="U5695" i="1"/>
  <c r="T5695" i="1"/>
  <c r="S5695" i="1"/>
  <c r="R5695" i="1"/>
  <c r="V5694" i="1"/>
  <c r="U5694" i="1"/>
  <c r="T5694" i="1"/>
  <c r="S5694" i="1"/>
  <c r="R5694" i="1"/>
  <c r="V5693" i="1"/>
  <c r="U5693" i="1"/>
  <c r="T5693" i="1"/>
  <c r="S5693" i="1"/>
  <c r="R5693" i="1"/>
  <c r="V5692" i="1"/>
  <c r="U5692" i="1"/>
  <c r="T5692" i="1"/>
  <c r="S5692" i="1"/>
  <c r="R5692" i="1"/>
  <c r="V5691" i="1"/>
  <c r="U5691" i="1"/>
  <c r="T5691" i="1"/>
  <c r="S5691" i="1"/>
  <c r="R5691" i="1"/>
  <c r="V5690" i="1"/>
  <c r="U5690" i="1"/>
  <c r="T5690" i="1"/>
  <c r="S5690" i="1"/>
  <c r="R5690" i="1"/>
  <c r="V5689" i="1"/>
  <c r="U5689" i="1"/>
  <c r="T5689" i="1"/>
  <c r="S5689" i="1"/>
  <c r="R5689" i="1"/>
  <c r="V5688" i="1"/>
  <c r="U5688" i="1"/>
  <c r="T5688" i="1"/>
  <c r="S5688" i="1"/>
  <c r="R5688" i="1"/>
  <c r="V5687" i="1"/>
  <c r="U5687" i="1"/>
  <c r="T5687" i="1"/>
  <c r="S5687" i="1"/>
  <c r="R5687" i="1"/>
  <c r="V5686" i="1"/>
  <c r="U5686" i="1"/>
  <c r="T5686" i="1"/>
  <c r="S5686" i="1"/>
  <c r="R5686" i="1"/>
  <c r="V5685" i="1"/>
  <c r="U5685" i="1"/>
  <c r="T5685" i="1"/>
  <c r="S5685" i="1"/>
  <c r="R5685" i="1"/>
  <c r="V5684" i="1"/>
  <c r="U5684" i="1"/>
  <c r="T5684" i="1"/>
  <c r="S5684" i="1"/>
  <c r="R5684" i="1"/>
  <c r="V5683" i="1"/>
  <c r="U5683" i="1"/>
  <c r="T5683" i="1"/>
  <c r="S5683" i="1"/>
  <c r="R5683" i="1"/>
  <c r="V5682" i="1"/>
  <c r="U5682" i="1"/>
  <c r="T5682" i="1"/>
  <c r="S5682" i="1"/>
  <c r="R5682" i="1"/>
  <c r="V5681" i="1"/>
  <c r="U5681" i="1"/>
  <c r="T5681" i="1"/>
  <c r="S5681" i="1"/>
  <c r="R5681" i="1"/>
  <c r="V5680" i="1"/>
  <c r="U5680" i="1"/>
  <c r="T5680" i="1"/>
  <c r="S5680" i="1"/>
  <c r="R5680" i="1"/>
  <c r="V5679" i="1"/>
  <c r="U5679" i="1"/>
  <c r="T5679" i="1"/>
  <c r="S5679" i="1"/>
  <c r="R5679" i="1"/>
  <c r="V5678" i="1"/>
  <c r="U5678" i="1"/>
  <c r="T5678" i="1"/>
  <c r="S5678" i="1"/>
  <c r="R5678" i="1"/>
  <c r="V5677" i="1"/>
  <c r="U5677" i="1"/>
  <c r="T5677" i="1"/>
  <c r="S5677" i="1"/>
  <c r="R5677" i="1"/>
  <c r="V5676" i="1"/>
  <c r="U5676" i="1"/>
  <c r="T5676" i="1"/>
  <c r="S5676" i="1"/>
  <c r="R5676" i="1"/>
  <c r="V5675" i="1"/>
  <c r="U5675" i="1"/>
  <c r="T5675" i="1"/>
  <c r="S5675" i="1"/>
  <c r="R5675" i="1"/>
  <c r="V5674" i="1"/>
  <c r="U5674" i="1"/>
  <c r="T5674" i="1"/>
  <c r="S5674" i="1"/>
  <c r="R5674" i="1"/>
  <c r="V5673" i="1"/>
  <c r="U5673" i="1"/>
  <c r="T5673" i="1"/>
  <c r="S5673" i="1"/>
  <c r="R5673" i="1"/>
  <c r="V5672" i="1"/>
  <c r="U5672" i="1"/>
  <c r="T5672" i="1"/>
  <c r="S5672" i="1"/>
  <c r="R5672" i="1"/>
  <c r="V5671" i="1"/>
  <c r="U5671" i="1"/>
  <c r="T5671" i="1"/>
  <c r="S5671" i="1"/>
  <c r="R5671" i="1"/>
  <c r="V5670" i="1"/>
  <c r="U5670" i="1"/>
  <c r="T5670" i="1"/>
  <c r="S5670" i="1"/>
  <c r="R5670" i="1"/>
  <c r="V5669" i="1"/>
  <c r="U5669" i="1"/>
  <c r="T5669" i="1"/>
  <c r="S5669" i="1"/>
  <c r="R5669" i="1"/>
  <c r="V5668" i="1"/>
  <c r="U5668" i="1"/>
  <c r="T5668" i="1"/>
  <c r="S5668" i="1"/>
  <c r="R5668" i="1"/>
  <c r="V5667" i="1"/>
  <c r="U5667" i="1"/>
  <c r="T5667" i="1"/>
  <c r="S5667" i="1"/>
  <c r="R5667" i="1"/>
  <c r="V5666" i="1"/>
  <c r="U5666" i="1"/>
  <c r="T5666" i="1"/>
  <c r="S5666" i="1"/>
  <c r="R5666" i="1"/>
  <c r="V5665" i="1"/>
  <c r="U5665" i="1"/>
  <c r="T5665" i="1"/>
  <c r="S5665" i="1"/>
  <c r="R5665" i="1"/>
  <c r="V5664" i="1"/>
  <c r="U5664" i="1"/>
  <c r="T5664" i="1"/>
  <c r="S5664" i="1"/>
  <c r="R5664" i="1"/>
  <c r="V5663" i="1"/>
  <c r="U5663" i="1"/>
  <c r="T5663" i="1"/>
  <c r="S5663" i="1"/>
  <c r="R5663" i="1"/>
  <c r="V5662" i="1"/>
  <c r="U5662" i="1"/>
  <c r="T5662" i="1"/>
  <c r="S5662" i="1"/>
  <c r="R5662" i="1"/>
  <c r="V5661" i="1"/>
  <c r="U5661" i="1"/>
  <c r="T5661" i="1"/>
  <c r="S5661" i="1"/>
  <c r="R5661" i="1"/>
  <c r="V5660" i="1"/>
  <c r="U5660" i="1"/>
  <c r="T5660" i="1"/>
  <c r="S5660" i="1"/>
  <c r="R5660" i="1"/>
  <c r="V5659" i="1"/>
  <c r="U5659" i="1"/>
  <c r="T5659" i="1"/>
  <c r="S5659" i="1"/>
  <c r="R5659" i="1"/>
  <c r="V5658" i="1"/>
  <c r="U5658" i="1"/>
  <c r="T5658" i="1"/>
  <c r="S5658" i="1"/>
  <c r="R5658" i="1"/>
  <c r="V5657" i="1"/>
  <c r="U5657" i="1"/>
  <c r="T5657" i="1"/>
  <c r="S5657" i="1"/>
  <c r="R5657" i="1"/>
  <c r="V5656" i="1"/>
  <c r="U5656" i="1"/>
  <c r="T5656" i="1"/>
  <c r="S5656" i="1"/>
  <c r="R5656" i="1"/>
  <c r="V5655" i="1"/>
  <c r="U5655" i="1"/>
  <c r="T5655" i="1"/>
  <c r="S5655" i="1"/>
  <c r="R5655" i="1"/>
  <c r="V5654" i="1"/>
  <c r="U5654" i="1"/>
  <c r="T5654" i="1"/>
  <c r="S5654" i="1"/>
  <c r="R5654" i="1"/>
  <c r="V5653" i="1"/>
  <c r="U5653" i="1"/>
  <c r="T5653" i="1"/>
  <c r="S5653" i="1"/>
  <c r="R5653" i="1"/>
  <c r="V5652" i="1"/>
  <c r="U5652" i="1"/>
  <c r="T5652" i="1"/>
  <c r="S5652" i="1"/>
  <c r="R5652" i="1"/>
  <c r="V5651" i="1"/>
  <c r="U5651" i="1"/>
  <c r="T5651" i="1"/>
  <c r="S5651" i="1"/>
  <c r="R5651" i="1"/>
  <c r="V5650" i="1"/>
  <c r="U5650" i="1"/>
  <c r="T5650" i="1"/>
  <c r="S5650" i="1"/>
  <c r="R5650" i="1"/>
  <c r="V5649" i="1"/>
  <c r="U5649" i="1"/>
  <c r="T5649" i="1"/>
  <c r="S5649" i="1"/>
  <c r="R5649" i="1"/>
  <c r="V5648" i="1"/>
  <c r="U5648" i="1"/>
  <c r="T5648" i="1"/>
  <c r="S5648" i="1"/>
  <c r="R5648" i="1"/>
  <c r="V5647" i="1"/>
  <c r="U5647" i="1"/>
  <c r="T5647" i="1"/>
  <c r="S5647" i="1"/>
  <c r="R5647" i="1"/>
  <c r="V5646" i="1"/>
  <c r="U5646" i="1"/>
  <c r="T5646" i="1"/>
  <c r="S5646" i="1"/>
  <c r="R5646" i="1"/>
  <c r="V5645" i="1"/>
  <c r="U5645" i="1"/>
  <c r="T5645" i="1"/>
  <c r="S5645" i="1"/>
  <c r="R5645" i="1"/>
  <c r="V5644" i="1"/>
  <c r="U5644" i="1"/>
  <c r="T5644" i="1"/>
  <c r="S5644" i="1"/>
  <c r="R5644" i="1"/>
  <c r="V5643" i="1"/>
  <c r="U5643" i="1"/>
  <c r="T5643" i="1"/>
  <c r="S5643" i="1"/>
  <c r="R5643" i="1"/>
  <c r="V5642" i="1"/>
  <c r="U5642" i="1"/>
  <c r="T5642" i="1"/>
  <c r="S5642" i="1"/>
  <c r="R5642" i="1"/>
  <c r="V5641" i="1"/>
  <c r="U5641" i="1"/>
  <c r="T5641" i="1"/>
  <c r="S5641" i="1"/>
  <c r="R5641" i="1"/>
  <c r="V5640" i="1"/>
  <c r="U5640" i="1"/>
  <c r="T5640" i="1"/>
  <c r="S5640" i="1"/>
  <c r="R5640" i="1"/>
  <c r="V5639" i="1"/>
  <c r="U5639" i="1"/>
  <c r="T5639" i="1"/>
  <c r="S5639" i="1"/>
  <c r="R5639" i="1"/>
  <c r="V5638" i="1"/>
  <c r="U5638" i="1"/>
  <c r="T5638" i="1"/>
  <c r="S5638" i="1"/>
  <c r="R5638" i="1"/>
  <c r="V5637" i="1"/>
  <c r="U5637" i="1"/>
  <c r="T5637" i="1"/>
  <c r="S5637" i="1"/>
  <c r="R5637" i="1"/>
  <c r="V5636" i="1"/>
  <c r="U5636" i="1"/>
  <c r="T5636" i="1"/>
  <c r="S5636" i="1"/>
  <c r="R5636" i="1"/>
  <c r="V5635" i="1"/>
  <c r="U5635" i="1"/>
  <c r="T5635" i="1"/>
  <c r="S5635" i="1"/>
  <c r="R5635" i="1"/>
  <c r="V5634" i="1"/>
  <c r="U5634" i="1"/>
  <c r="T5634" i="1"/>
  <c r="S5634" i="1"/>
  <c r="R5634" i="1"/>
  <c r="V5633" i="1"/>
  <c r="U5633" i="1"/>
  <c r="T5633" i="1"/>
  <c r="S5633" i="1"/>
  <c r="R5633" i="1"/>
  <c r="V5632" i="1"/>
  <c r="U5632" i="1"/>
  <c r="T5632" i="1"/>
  <c r="S5632" i="1"/>
  <c r="R5632" i="1"/>
  <c r="V5631" i="1"/>
  <c r="U5631" i="1"/>
  <c r="T5631" i="1"/>
  <c r="S5631" i="1"/>
  <c r="R5631" i="1"/>
  <c r="V5630" i="1"/>
  <c r="U5630" i="1"/>
  <c r="T5630" i="1"/>
  <c r="S5630" i="1"/>
  <c r="R5630" i="1"/>
  <c r="V5629" i="1"/>
  <c r="U5629" i="1"/>
  <c r="T5629" i="1"/>
  <c r="S5629" i="1"/>
  <c r="R5629" i="1"/>
  <c r="V5628" i="1"/>
  <c r="U5628" i="1"/>
  <c r="T5628" i="1"/>
  <c r="S5628" i="1"/>
  <c r="R5628" i="1"/>
  <c r="V5627" i="1"/>
  <c r="U5627" i="1"/>
  <c r="T5627" i="1"/>
  <c r="S5627" i="1"/>
  <c r="R5627" i="1"/>
  <c r="V5626" i="1"/>
  <c r="U5626" i="1"/>
  <c r="T5626" i="1"/>
  <c r="S5626" i="1"/>
  <c r="R5626" i="1"/>
  <c r="V5625" i="1"/>
  <c r="U5625" i="1"/>
  <c r="T5625" i="1"/>
  <c r="S5625" i="1"/>
  <c r="R5625" i="1"/>
  <c r="V5624" i="1"/>
  <c r="U5624" i="1"/>
  <c r="T5624" i="1"/>
  <c r="S5624" i="1"/>
  <c r="R5624" i="1"/>
  <c r="V5623" i="1"/>
  <c r="U5623" i="1"/>
  <c r="T5623" i="1"/>
  <c r="S5623" i="1"/>
  <c r="R5623" i="1"/>
  <c r="V5622" i="1"/>
  <c r="U5622" i="1"/>
  <c r="T5622" i="1"/>
  <c r="S5622" i="1"/>
  <c r="R5622" i="1"/>
  <c r="V5621" i="1"/>
  <c r="U5621" i="1"/>
  <c r="T5621" i="1"/>
  <c r="S5621" i="1"/>
  <c r="R5621" i="1"/>
  <c r="V5620" i="1"/>
  <c r="U5620" i="1"/>
  <c r="T5620" i="1"/>
  <c r="S5620" i="1"/>
  <c r="R5620" i="1"/>
  <c r="V5619" i="1"/>
  <c r="U5619" i="1"/>
  <c r="T5619" i="1"/>
  <c r="S5619" i="1"/>
  <c r="R5619" i="1"/>
  <c r="V5618" i="1"/>
  <c r="U5618" i="1"/>
  <c r="T5618" i="1"/>
  <c r="S5618" i="1"/>
  <c r="R5618" i="1"/>
  <c r="V5617" i="1"/>
  <c r="U5617" i="1"/>
  <c r="T5617" i="1"/>
  <c r="S5617" i="1"/>
  <c r="R5617" i="1"/>
  <c r="V5616" i="1"/>
  <c r="U5616" i="1"/>
  <c r="T5616" i="1"/>
  <c r="S5616" i="1"/>
  <c r="R5616" i="1"/>
  <c r="V5615" i="1"/>
  <c r="U5615" i="1"/>
  <c r="T5615" i="1"/>
  <c r="S5615" i="1"/>
  <c r="R5615" i="1"/>
  <c r="V5614" i="1"/>
  <c r="U5614" i="1"/>
  <c r="T5614" i="1"/>
  <c r="S5614" i="1"/>
  <c r="R5614" i="1"/>
  <c r="V5613" i="1"/>
  <c r="U5613" i="1"/>
  <c r="T5613" i="1"/>
  <c r="S5613" i="1"/>
  <c r="R5613" i="1"/>
  <c r="V5612" i="1"/>
  <c r="U5612" i="1"/>
  <c r="T5612" i="1"/>
  <c r="S5612" i="1"/>
  <c r="R5612" i="1"/>
  <c r="V5611" i="1"/>
  <c r="U5611" i="1"/>
  <c r="T5611" i="1"/>
  <c r="S5611" i="1"/>
  <c r="R5611" i="1"/>
  <c r="V5610" i="1"/>
  <c r="U5610" i="1"/>
  <c r="T5610" i="1"/>
  <c r="S5610" i="1"/>
  <c r="R5610" i="1"/>
  <c r="V5609" i="1"/>
  <c r="U5609" i="1"/>
  <c r="T5609" i="1"/>
  <c r="S5609" i="1"/>
  <c r="R5609" i="1"/>
  <c r="V5608" i="1"/>
  <c r="U5608" i="1"/>
  <c r="T5608" i="1"/>
  <c r="S5608" i="1"/>
  <c r="R5608" i="1"/>
  <c r="V5607" i="1"/>
  <c r="U5607" i="1"/>
  <c r="T5607" i="1"/>
  <c r="S5607" i="1"/>
  <c r="R5607" i="1"/>
  <c r="V5606" i="1"/>
  <c r="U5606" i="1"/>
  <c r="T5606" i="1"/>
  <c r="S5606" i="1"/>
  <c r="R5606" i="1"/>
  <c r="V5605" i="1"/>
  <c r="U5605" i="1"/>
  <c r="T5605" i="1"/>
  <c r="S5605" i="1"/>
  <c r="R5605" i="1"/>
  <c r="V5604" i="1"/>
  <c r="U5604" i="1"/>
  <c r="T5604" i="1"/>
  <c r="S5604" i="1"/>
  <c r="R5604" i="1"/>
  <c r="V5603" i="1"/>
  <c r="U5603" i="1"/>
  <c r="T5603" i="1"/>
  <c r="S5603" i="1"/>
  <c r="R5603" i="1"/>
  <c r="V5602" i="1"/>
  <c r="U5602" i="1"/>
  <c r="T5602" i="1"/>
  <c r="S5602" i="1"/>
  <c r="R5602" i="1"/>
  <c r="V5601" i="1"/>
  <c r="U5601" i="1"/>
  <c r="T5601" i="1"/>
  <c r="S5601" i="1"/>
  <c r="R5601" i="1"/>
  <c r="V5600" i="1"/>
  <c r="U5600" i="1"/>
  <c r="T5600" i="1"/>
  <c r="S5600" i="1"/>
  <c r="R5600" i="1"/>
  <c r="V5599" i="1"/>
  <c r="U5599" i="1"/>
  <c r="T5599" i="1"/>
  <c r="S5599" i="1"/>
  <c r="R5599" i="1"/>
  <c r="V5598" i="1"/>
  <c r="U5598" i="1"/>
  <c r="T5598" i="1"/>
  <c r="S5598" i="1"/>
  <c r="R5598" i="1"/>
  <c r="V5597" i="1"/>
  <c r="U5597" i="1"/>
  <c r="T5597" i="1"/>
  <c r="S5597" i="1"/>
  <c r="R5597" i="1"/>
  <c r="V5596" i="1"/>
  <c r="U5596" i="1"/>
  <c r="T5596" i="1"/>
  <c r="S5596" i="1"/>
  <c r="R5596" i="1"/>
  <c r="V5595" i="1"/>
  <c r="U5595" i="1"/>
  <c r="T5595" i="1"/>
  <c r="S5595" i="1"/>
  <c r="R5595" i="1"/>
  <c r="V5594" i="1"/>
  <c r="U5594" i="1"/>
  <c r="T5594" i="1"/>
  <c r="S5594" i="1"/>
  <c r="R5594" i="1"/>
  <c r="V5593" i="1"/>
  <c r="U5593" i="1"/>
  <c r="T5593" i="1"/>
  <c r="S5593" i="1"/>
  <c r="R5593" i="1"/>
  <c r="V5592" i="1"/>
  <c r="U5592" i="1"/>
  <c r="T5592" i="1"/>
  <c r="S5592" i="1"/>
  <c r="R5592" i="1"/>
  <c r="V5591" i="1"/>
  <c r="U5591" i="1"/>
  <c r="T5591" i="1"/>
  <c r="S5591" i="1"/>
  <c r="R5591" i="1"/>
  <c r="V5590" i="1"/>
  <c r="U5590" i="1"/>
  <c r="T5590" i="1"/>
  <c r="S5590" i="1"/>
  <c r="R5590" i="1"/>
  <c r="V5589" i="1"/>
  <c r="U5589" i="1"/>
  <c r="T5589" i="1"/>
  <c r="S5589" i="1"/>
  <c r="R5589" i="1"/>
  <c r="V5588" i="1"/>
  <c r="U5588" i="1"/>
  <c r="T5588" i="1"/>
  <c r="S5588" i="1"/>
  <c r="R5588" i="1"/>
  <c r="V5587" i="1"/>
  <c r="U5587" i="1"/>
  <c r="T5587" i="1"/>
  <c r="S5587" i="1"/>
  <c r="R5587" i="1"/>
  <c r="V5586" i="1"/>
  <c r="U5586" i="1"/>
  <c r="T5586" i="1"/>
  <c r="S5586" i="1"/>
  <c r="R5586" i="1"/>
  <c r="V5585" i="1"/>
  <c r="U5585" i="1"/>
  <c r="T5585" i="1"/>
  <c r="S5585" i="1"/>
  <c r="R5585" i="1"/>
  <c r="V5584" i="1"/>
  <c r="U5584" i="1"/>
  <c r="T5584" i="1"/>
  <c r="S5584" i="1"/>
  <c r="R5584" i="1"/>
  <c r="V5583" i="1"/>
  <c r="U5583" i="1"/>
  <c r="T5583" i="1"/>
  <c r="S5583" i="1"/>
  <c r="R5583" i="1"/>
  <c r="V5582" i="1"/>
  <c r="U5582" i="1"/>
  <c r="T5582" i="1"/>
  <c r="S5582" i="1"/>
  <c r="R5582" i="1"/>
  <c r="V5581" i="1"/>
  <c r="U5581" i="1"/>
  <c r="T5581" i="1"/>
  <c r="S5581" i="1"/>
  <c r="R5581" i="1"/>
  <c r="V5580" i="1"/>
  <c r="U5580" i="1"/>
  <c r="T5580" i="1"/>
  <c r="S5580" i="1"/>
  <c r="R5580" i="1"/>
  <c r="V5579" i="1"/>
  <c r="U5579" i="1"/>
  <c r="T5579" i="1"/>
  <c r="S5579" i="1"/>
  <c r="R5579" i="1"/>
  <c r="V5578" i="1"/>
  <c r="U5578" i="1"/>
  <c r="T5578" i="1"/>
  <c r="S5578" i="1"/>
  <c r="R5578" i="1"/>
  <c r="V5577" i="1"/>
  <c r="U5577" i="1"/>
  <c r="T5577" i="1"/>
  <c r="S5577" i="1"/>
  <c r="R5577" i="1"/>
  <c r="V5576" i="1"/>
  <c r="U5576" i="1"/>
  <c r="T5576" i="1"/>
  <c r="S5576" i="1"/>
  <c r="R5576" i="1"/>
  <c r="V5575" i="1"/>
  <c r="U5575" i="1"/>
  <c r="T5575" i="1"/>
  <c r="S5575" i="1"/>
  <c r="R5575" i="1"/>
  <c r="V5574" i="1"/>
  <c r="U5574" i="1"/>
  <c r="T5574" i="1"/>
  <c r="S5574" i="1"/>
  <c r="R5574" i="1"/>
  <c r="V5573" i="1"/>
  <c r="U5573" i="1"/>
  <c r="T5573" i="1"/>
  <c r="S5573" i="1"/>
  <c r="R5573" i="1"/>
  <c r="V5572" i="1"/>
  <c r="U5572" i="1"/>
  <c r="T5572" i="1"/>
  <c r="S5572" i="1"/>
  <c r="R5572" i="1"/>
  <c r="V5571" i="1"/>
  <c r="U5571" i="1"/>
  <c r="T5571" i="1"/>
  <c r="S5571" i="1"/>
  <c r="R5571" i="1"/>
  <c r="V5570" i="1"/>
  <c r="U5570" i="1"/>
  <c r="T5570" i="1"/>
  <c r="S5570" i="1"/>
  <c r="R5570" i="1"/>
  <c r="V5569" i="1"/>
  <c r="U5569" i="1"/>
  <c r="T5569" i="1"/>
  <c r="S5569" i="1"/>
  <c r="R5569" i="1"/>
  <c r="V5568" i="1"/>
  <c r="U5568" i="1"/>
  <c r="T5568" i="1"/>
  <c r="S5568" i="1"/>
  <c r="R5568" i="1"/>
  <c r="V5567" i="1"/>
  <c r="U5567" i="1"/>
  <c r="T5567" i="1"/>
  <c r="S5567" i="1"/>
  <c r="R5567" i="1"/>
  <c r="V5566" i="1"/>
  <c r="U5566" i="1"/>
  <c r="T5566" i="1"/>
  <c r="S5566" i="1"/>
  <c r="R5566" i="1"/>
  <c r="V5565" i="1"/>
  <c r="U5565" i="1"/>
  <c r="T5565" i="1"/>
  <c r="S5565" i="1"/>
  <c r="R5565" i="1"/>
  <c r="V5564" i="1"/>
  <c r="U5564" i="1"/>
  <c r="T5564" i="1"/>
  <c r="S5564" i="1"/>
  <c r="R5564" i="1"/>
  <c r="V5563" i="1"/>
  <c r="U5563" i="1"/>
  <c r="T5563" i="1"/>
  <c r="S5563" i="1"/>
  <c r="R5563" i="1"/>
  <c r="V5562" i="1"/>
  <c r="U5562" i="1"/>
  <c r="T5562" i="1"/>
  <c r="S5562" i="1"/>
  <c r="R5562" i="1"/>
  <c r="V5561" i="1"/>
  <c r="U5561" i="1"/>
  <c r="T5561" i="1"/>
  <c r="S5561" i="1"/>
  <c r="R5561" i="1"/>
  <c r="V5560" i="1"/>
  <c r="U5560" i="1"/>
  <c r="T5560" i="1"/>
  <c r="S5560" i="1"/>
  <c r="R5560" i="1"/>
  <c r="V5559" i="1"/>
  <c r="U5559" i="1"/>
  <c r="T5559" i="1"/>
  <c r="S5559" i="1"/>
  <c r="R5559" i="1"/>
  <c r="V5558" i="1"/>
  <c r="U5558" i="1"/>
  <c r="T5558" i="1"/>
  <c r="S5558" i="1"/>
  <c r="R5558" i="1"/>
  <c r="V5557" i="1"/>
  <c r="U5557" i="1"/>
  <c r="T5557" i="1"/>
  <c r="S5557" i="1"/>
  <c r="R5557" i="1"/>
  <c r="V5556" i="1"/>
  <c r="U5556" i="1"/>
  <c r="T5556" i="1"/>
  <c r="S5556" i="1"/>
  <c r="R5556" i="1"/>
  <c r="V5555" i="1"/>
  <c r="U5555" i="1"/>
  <c r="T5555" i="1"/>
  <c r="S5555" i="1"/>
  <c r="R5555" i="1"/>
  <c r="V5554" i="1"/>
  <c r="U5554" i="1"/>
  <c r="T5554" i="1"/>
  <c r="S5554" i="1"/>
  <c r="R5554" i="1"/>
  <c r="V5553" i="1"/>
  <c r="U5553" i="1"/>
  <c r="T5553" i="1"/>
  <c r="S5553" i="1"/>
  <c r="R5553" i="1"/>
  <c r="V5552" i="1"/>
  <c r="U5552" i="1"/>
  <c r="T5552" i="1"/>
  <c r="S5552" i="1"/>
  <c r="R5552" i="1"/>
  <c r="V5551" i="1"/>
  <c r="U5551" i="1"/>
  <c r="T5551" i="1"/>
  <c r="S5551" i="1"/>
  <c r="R5551" i="1"/>
  <c r="V5550" i="1"/>
  <c r="U5550" i="1"/>
  <c r="T5550" i="1"/>
  <c r="S5550" i="1"/>
  <c r="R5550" i="1"/>
  <c r="V5549" i="1"/>
  <c r="U5549" i="1"/>
  <c r="T5549" i="1"/>
  <c r="S5549" i="1"/>
  <c r="R5549" i="1"/>
  <c r="V5548" i="1"/>
  <c r="U5548" i="1"/>
  <c r="T5548" i="1"/>
  <c r="S5548" i="1"/>
  <c r="R5548" i="1"/>
  <c r="V5547" i="1"/>
  <c r="U5547" i="1"/>
  <c r="T5547" i="1"/>
  <c r="S5547" i="1"/>
  <c r="R5547" i="1"/>
  <c r="V5546" i="1"/>
  <c r="U5546" i="1"/>
  <c r="T5546" i="1"/>
  <c r="S5546" i="1"/>
  <c r="R5546" i="1"/>
  <c r="V5545" i="1"/>
  <c r="U5545" i="1"/>
  <c r="T5545" i="1"/>
  <c r="S5545" i="1"/>
  <c r="R5545" i="1"/>
  <c r="V5544" i="1"/>
  <c r="U5544" i="1"/>
  <c r="T5544" i="1"/>
  <c r="S5544" i="1"/>
  <c r="R5544" i="1"/>
  <c r="V5543" i="1"/>
  <c r="U5543" i="1"/>
  <c r="T5543" i="1"/>
  <c r="S5543" i="1"/>
  <c r="R5543" i="1"/>
  <c r="V5542" i="1"/>
  <c r="U5542" i="1"/>
  <c r="T5542" i="1"/>
  <c r="S5542" i="1"/>
  <c r="R5542" i="1"/>
  <c r="V5541" i="1"/>
  <c r="U5541" i="1"/>
  <c r="T5541" i="1"/>
  <c r="S5541" i="1"/>
  <c r="R5541" i="1"/>
  <c r="V5540" i="1"/>
  <c r="U5540" i="1"/>
  <c r="T5540" i="1"/>
  <c r="S5540" i="1"/>
  <c r="R5540" i="1"/>
  <c r="V5539" i="1"/>
  <c r="U5539" i="1"/>
  <c r="T5539" i="1"/>
  <c r="S5539" i="1"/>
  <c r="R5539" i="1"/>
  <c r="V5538" i="1"/>
  <c r="U5538" i="1"/>
  <c r="T5538" i="1"/>
  <c r="S5538" i="1"/>
  <c r="R5538" i="1"/>
  <c r="V5537" i="1"/>
  <c r="U5537" i="1"/>
  <c r="T5537" i="1"/>
  <c r="S5537" i="1"/>
  <c r="R5537" i="1"/>
  <c r="V5536" i="1"/>
  <c r="U5536" i="1"/>
  <c r="T5536" i="1"/>
  <c r="S5536" i="1"/>
  <c r="R5536" i="1"/>
  <c r="V5535" i="1"/>
  <c r="U5535" i="1"/>
  <c r="T5535" i="1"/>
  <c r="S5535" i="1"/>
  <c r="R5535" i="1"/>
  <c r="V5534" i="1"/>
  <c r="U5534" i="1"/>
  <c r="T5534" i="1"/>
  <c r="S5534" i="1"/>
  <c r="R5534" i="1"/>
  <c r="V5533" i="1"/>
  <c r="U5533" i="1"/>
  <c r="T5533" i="1"/>
  <c r="S5533" i="1"/>
  <c r="R5533" i="1"/>
  <c r="V5532" i="1"/>
  <c r="U5532" i="1"/>
  <c r="T5532" i="1"/>
  <c r="S5532" i="1"/>
  <c r="R5532" i="1"/>
  <c r="V5531" i="1"/>
  <c r="U5531" i="1"/>
  <c r="T5531" i="1"/>
  <c r="S5531" i="1"/>
  <c r="R5531" i="1"/>
  <c r="V5530" i="1"/>
  <c r="U5530" i="1"/>
  <c r="T5530" i="1"/>
  <c r="S5530" i="1"/>
  <c r="R5530" i="1"/>
  <c r="V5529" i="1"/>
  <c r="U5529" i="1"/>
  <c r="T5529" i="1"/>
  <c r="S5529" i="1"/>
  <c r="R5529" i="1"/>
  <c r="V5528" i="1"/>
  <c r="U5528" i="1"/>
  <c r="T5528" i="1"/>
  <c r="S5528" i="1"/>
  <c r="R5528" i="1"/>
  <c r="V5527" i="1"/>
  <c r="U5527" i="1"/>
  <c r="T5527" i="1"/>
  <c r="S5527" i="1"/>
  <c r="R5527" i="1"/>
  <c r="V5526" i="1"/>
  <c r="U5526" i="1"/>
  <c r="T5526" i="1"/>
  <c r="S5526" i="1"/>
  <c r="R5526" i="1"/>
  <c r="V5525" i="1"/>
  <c r="U5525" i="1"/>
  <c r="T5525" i="1"/>
  <c r="S5525" i="1"/>
  <c r="R5525" i="1"/>
  <c r="V5524" i="1"/>
  <c r="U5524" i="1"/>
  <c r="T5524" i="1"/>
  <c r="S5524" i="1"/>
  <c r="R5524" i="1"/>
  <c r="V5523" i="1"/>
  <c r="U5523" i="1"/>
  <c r="T5523" i="1"/>
  <c r="S5523" i="1"/>
  <c r="R5523" i="1"/>
  <c r="V5522" i="1"/>
  <c r="U5522" i="1"/>
  <c r="T5522" i="1"/>
  <c r="S5522" i="1"/>
  <c r="R5522" i="1"/>
  <c r="V5521" i="1"/>
  <c r="U5521" i="1"/>
  <c r="T5521" i="1"/>
  <c r="S5521" i="1"/>
  <c r="R5521" i="1"/>
  <c r="V5520" i="1"/>
  <c r="U5520" i="1"/>
  <c r="T5520" i="1"/>
  <c r="S5520" i="1"/>
  <c r="R5520" i="1"/>
  <c r="V5519" i="1"/>
  <c r="U5519" i="1"/>
  <c r="T5519" i="1"/>
  <c r="S5519" i="1"/>
  <c r="R5519" i="1"/>
  <c r="V5518" i="1"/>
  <c r="U5518" i="1"/>
  <c r="T5518" i="1"/>
  <c r="S5518" i="1"/>
  <c r="R5518" i="1"/>
  <c r="V5517" i="1"/>
  <c r="U5517" i="1"/>
  <c r="T5517" i="1"/>
  <c r="S5517" i="1"/>
  <c r="R5517" i="1"/>
  <c r="V5516" i="1"/>
  <c r="U5516" i="1"/>
  <c r="T5516" i="1"/>
  <c r="S5516" i="1"/>
  <c r="R5516" i="1"/>
  <c r="V5515" i="1"/>
  <c r="U5515" i="1"/>
  <c r="T5515" i="1"/>
  <c r="S5515" i="1"/>
  <c r="R5515" i="1"/>
  <c r="V5514" i="1"/>
  <c r="U5514" i="1"/>
  <c r="T5514" i="1"/>
  <c r="S5514" i="1"/>
  <c r="R5514" i="1"/>
  <c r="V5513" i="1"/>
  <c r="U5513" i="1"/>
  <c r="T5513" i="1"/>
  <c r="S5513" i="1"/>
  <c r="R5513" i="1"/>
  <c r="V5512" i="1"/>
  <c r="U5512" i="1"/>
  <c r="T5512" i="1"/>
  <c r="S5512" i="1"/>
  <c r="R5512" i="1"/>
  <c r="V5511" i="1"/>
  <c r="U5511" i="1"/>
  <c r="T5511" i="1"/>
  <c r="S5511" i="1"/>
  <c r="R5511" i="1"/>
  <c r="V5510" i="1"/>
  <c r="U5510" i="1"/>
  <c r="T5510" i="1"/>
  <c r="S5510" i="1"/>
  <c r="R5510" i="1"/>
  <c r="V5509" i="1"/>
  <c r="U5509" i="1"/>
  <c r="T5509" i="1"/>
  <c r="S5509" i="1"/>
  <c r="R5509" i="1"/>
  <c r="V5508" i="1"/>
  <c r="U5508" i="1"/>
  <c r="T5508" i="1"/>
  <c r="S5508" i="1"/>
  <c r="R5508" i="1"/>
  <c r="V5507" i="1"/>
  <c r="U5507" i="1"/>
  <c r="T5507" i="1"/>
  <c r="S5507" i="1"/>
  <c r="R5507" i="1"/>
  <c r="V5506" i="1"/>
  <c r="U5506" i="1"/>
  <c r="T5506" i="1"/>
  <c r="S5506" i="1"/>
  <c r="R5506" i="1"/>
  <c r="V5505" i="1"/>
  <c r="U5505" i="1"/>
  <c r="T5505" i="1"/>
  <c r="S5505" i="1"/>
  <c r="R5505" i="1"/>
  <c r="V5504" i="1"/>
  <c r="U5504" i="1"/>
  <c r="T5504" i="1"/>
  <c r="S5504" i="1"/>
  <c r="R5504" i="1"/>
  <c r="V5503" i="1"/>
  <c r="U5503" i="1"/>
  <c r="T5503" i="1"/>
  <c r="S5503" i="1"/>
  <c r="R5503" i="1"/>
  <c r="V5502" i="1"/>
  <c r="U5502" i="1"/>
  <c r="T5502" i="1"/>
  <c r="S5502" i="1"/>
  <c r="R5502" i="1"/>
  <c r="V5501" i="1"/>
  <c r="U5501" i="1"/>
  <c r="T5501" i="1"/>
  <c r="S5501" i="1"/>
  <c r="R5501" i="1"/>
  <c r="V5500" i="1"/>
  <c r="U5500" i="1"/>
  <c r="T5500" i="1"/>
  <c r="S5500" i="1"/>
  <c r="R5500" i="1"/>
  <c r="V5499" i="1"/>
  <c r="U5499" i="1"/>
  <c r="T5499" i="1"/>
  <c r="S5499" i="1"/>
  <c r="R5499" i="1"/>
  <c r="V5498" i="1"/>
  <c r="U5498" i="1"/>
  <c r="T5498" i="1"/>
  <c r="S5498" i="1"/>
  <c r="R5498" i="1"/>
  <c r="V5497" i="1"/>
  <c r="U5497" i="1"/>
  <c r="T5497" i="1"/>
  <c r="S5497" i="1"/>
  <c r="R5497" i="1"/>
  <c r="V5496" i="1"/>
  <c r="U5496" i="1"/>
  <c r="T5496" i="1"/>
  <c r="S5496" i="1"/>
  <c r="R5496" i="1"/>
  <c r="V5495" i="1"/>
  <c r="U5495" i="1"/>
  <c r="T5495" i="1"/>
  <c r="S5495" i="1"/>
  <c r="R5495" i="1"/>
  <c r="V5494" i="1"/>
  <c r="U5494" i="1"/>
  <c r="T5494" i="1"/>
  <c r="S5494" i="1"/>
  <c r="R5494" i="1"/>
  <c r="V5493" i="1"/>
  <c r="U5493" i="1"/>
  <c r="T5493" i="1"/>
  <c r="S5493" i="1"/>
  <c r="R5493" i="1"/>
  <c r="V5492" i="1"/>
  <c r="U5492" i="1"/>
  <c r="T5492" i="1"/>
  <c r="S5492" i="1"/>
  <c r="R5492" i="1"/>
  <c r="V5491" i="1"/>
  <c r="U5491" i="1"/>
  <c r="T5491" i="1"/>
  <c r="S5491" i="1"/>
  <c r="R5491" i="1"/>
  <c r="V5490" i="1"/>
  <c r="U5490" i="1"/>
  <c r="T5490" i="1"/>
  <c r="S5490" i="1"/>
  <c r="R5490" i="1"/>
  <c r="V5489" i="1"/>
  <c r="U5489" i="1"/>
  <c r="T5489" i="1"/>
  <c r="S5489" i="1"/>
  <c r="R5489" i="1"/>
  <c r="V5488" i="1"/>
  <c r="U5488" i="1"/>
  <c r="T5488" i="1"/>
  <c r="S5488" i="1"/>
  <c r="R5488" i="1"/>
  <c r="V5487" i="1"/>
  <c r="U5487" i="1"/>
  <c r="T5487" i="1"/>
  <c r="S5487" i="1"/>
  <c r="R5487" i="1"/>
  <c r="V5486" i="1"/>
  <c r="U5486" i="1"/>
  <c r="T5486" i="1"/>
  <c r="S5486" i="1"/>
  <c r="R5486" i="1"/>
  <c r="V5485" i="1"/>
  <c r="U5485" i="1"/>
  <c r="T5485" i="1"/>
  <c r="S5485" i="1"/>
  <c r="R5485" i="1"/>
  <c r="V5484" i="1"/>
  <c r="U5484" i="1"/>
  <c r="T5484" i="1"/>
  <c r="S5484" i="1"/>
  <c r="R5484" i="1"/>
  <c r="V5483" i="1"/>
  <c r="U5483" i="1"/>
  <c r="T5483" i="1"/>
  <c r="S5483" i="1"/>
  <c r="R5483" i="1"/>
  <c r="V5482" i="1"/>
  <c r="U5482" i="1"/>
  <c r="T5482" i="1"/>
  <c r="S5482" i="1"/>
  <c r="R5482" i="1"/>
  <c r="V5481" i="1"/>
  <c r="U5481" i="1"/>
  <c r="T5481" i="1"/>
  <c r="S5481" i="1"/>
  <c r="R5481" i="1"/>
  <c r="V5480" i="1"/>
  <c r="U5480" i="1"/>
  <c r="T5480" i="1"/>
  <c r="S5480" i="1"/>
  <c r="R5480" i="1"/>
  <c r="V5479" i="1"/>
  <c r="U5479" i="1"/>
  <c r="T5479" i="1"/>
  <c r="S5479" i="1"/>
  <c r="R5479" i="1"/>
  <c r="V5478" i="1"/>
  <c r="U5478" i="1"/>
  <c r="T5478" i="1"/>
  <c r="S5478" i="1"/>
  <c r="R5478" i="1"/>
  <c r="V5477" i="1"/>
  <c r="U5477" i="1"/>
  <c r="T5477" i="1"/>
  <c r="S5477" i="1"/>
  <c r="R5477" i="1"/>
  <c r="V5476" i="1"/>
  <c r="U5476" i="1"/>
  <c r="T5476" i="1"/>
  <c r="S5476" i="1"/>
  <c r="R5476" i="1"/>
  <c r="V5475" i="1"/>
  <c r="U5475" i="1"/>
  <c r="T5475" i="1"/>
  <c r="S5475" i="1"/>
  <c r="R5475" i="1"/>
  <c r="V5474" i="1"/>
  <c r="U5474" i="1"/>
  <c r="T5474" i="1"/>
  <c r="S5474" i="1"/>
  <c r="R5474" i="1"/>
  <c r="V5473" i="1"/>
  <c r="U5473" i="1"/>
  <c r="T5473" i="1"/>
  <c r="S5473" i="1"/>
  <c r="R5473" i="1"/>
  <c r="V5472" i="1"/>
  <c r="U5472" i="1"/>
  <c r="T5472" i="1"/>
  <c r="S5472" i="1"/>
  <c r="R5472" i="1"/>
  <c r="V5471" i="1"/>
  <c r="U5471" i="1"/>
  <c r="T5471" i="1"/>
  <c r="S5471" i="1"/>
  <c r="R5471" i="1"/>
  <c r="V5470" i="1"/>
  <c r="U5470" i="1"/>
  <c r="T5470" i="1"/>
  <c r="S5470" i="1"/>
  <c r="R5470" i="1"/>
  <c r="V5469" i="1"/>
  <c r="U5469" i="1"/>
  <c r="T5469" i="1"/>
  <c r="S5469" i="1"/>
  <c r="R5469" i="1"/>
  <c r="V5468" i="1"/>
  <c r="U5468" i="1"/>
  <c r="T5468" i="1"/>
  <c r="S5468" i="1"/>
  <c r="R5468" i="1"/>
  <c r="V5467" i="1"/>
  <c r="U5467" i="1"/>
  <c r="T5467" i="1"/>
  <c r="S5467" i="1"/>
  <c r="R5467" i="1"/>
  <c r="V5466" i="1"/>
  <c r="U5466" i="1"/>
  <c r="T5466" i="1"/>
  <c r="S5466" i="1"/>
  <c r="R5466" i="1"/>
  <c r="V5465" i="1"/>
  <c r="U5465" i="1"/>
  <c r="T5465" i="1"/>
  <c r="S5465" i="1"/>
  <c r="R5465" i="1"/>
  <c r="V5464" i="1"/>
  <c r="U5464" i="1"/>
  <c r="T5464" i="1"/>
  <c r="S5464" i="1"/>
  <c r="R5464" i="1"/>
  <c r="V5463" i="1"/>
  <c r="U5463" i="1"/>
  <c r="T5463" i="1"/>
  <c r="S5463" i="1"/>
  <c r="R5463" i="1"/>
  <c r="V5462" i="1"/>
  <c r="U5462" i="1"/>
  <c r="T5462" i="1"/>
  <c r="S5462" i="1"/>
  <c r="R5462" i="1"/>
  <c r="V5461" i="1"/>
  <c r="U5461" i="1"/>
  <c r="T5461" i="1"/>
  <c r="S5461" i="1"/>
  <c r="R5461" i="1"/>
  <c r="V5460" i="1"/>
  <c r="U5460" i="1"/>
  <c r="T5460" i="1"/>
  <c r="S5460" i="1"/>
  <c r="R5460" i="1"/>
  <c r="V5459" i="1"/>
  <c r="U5459" i="1"/>
  <c r="T5459" i="1"/>
  <c r="S5459" i="1"/>
  <c r="R5459" i="1"/>
  <c r="V5458" i="1"/>
  <c r="U5458" i="1"/>
  <c r="T5458" i="1"/>
  <c r="S5458" i="1"/>
  <c r="R5458" i="1"/>
  <c r="V5457" i="1"/>
  <c r="U5457" i="1"/>
  <c r="T5457" i="1"/>
  <c r="S5457" i="1"/>
  <c r="R5457" i="1"/>
  <c r="V5456" i="1"/>
  <c r="U5456" i="1"/>
  <c r="T5456" i="1"/>
  <c r="S5456" i="1"/>
  <c r="R5456" i="1"/>
  <c r="V5455" i="1"/>
  <c r="U5455" i="1"/>
  <c r="T5455" i="1"/>
  <c r="S5455" i="1"/>
  <c r="R5455" i="1"/>
  <c r="V5454" i="1"/>
  <c r="U5454" i="1"/>
  <c r="T5454" i="1"/>
  <c r="S5454" i="1"/>
  <c r="R5454" i="1"/>
  <c r="V5453" i="1"/>
  <c r="U5453" i="1"/>
  <c r="T5453" i="1"/>
  <c r="S5453" i="1"/>
  <c r="R5453" i="1"/>
  <c r="V5452" i="1"/>
  <c r="U5452" i="1"/>
  <c r="T5452" i="1"/>
  <c r="S5452" i="1"/>
  <c r="R5452" i="1"/>
  <c r="V5451" i="1"/>
  <c r="U5451" i="1"/>
  <c r="T5451" i="1"/>
  <c r="S5451" i="1"/>
  <c r="R5451" i="1"/>
  <c r="V5450" i="1"/>
  <c r="U5450" i="1"/>
  <c r="T5450" i="1"/>
  <c r="S5450" i="1"/>
  <c r="R5450" i="1"/>
  <c r="V5449" i="1"/>
  <c r="U5449" i="1"/>
  <c r="T5449" i="1"/>
  <c r="S5449" i="1"/>
  <c r="R5449" i="1"/>
  <c r="V5448" i="1"/>
  <c r="U5448" i="1"/>
  <c r="T5448" i="1"/>
  <c r="S5448" i="1"/>
  <c r="R5448" i="1"/>
  <c r="V5447" i="1"/>
  <c r="U5447" i="1"/>
  <c r="T5447" i="1"/>
  <c r="S5447" i="1"/>
  <c r="R5447" i="1"/>
  <c r="V5446" i="1"/>
  <c r="U5446" i="1"/>
  <c r="T5446" i="1"/>
  <c r="S5446" i="1"/>
  <c r="R5446" i="1"/>
  <c r="V5445" i="1"/>
  <c r="U5445" i="1"/>
  <c r="T5445" i="1"/>
  <c r="S5445" i="1"/>
  <c r="R5445" i="1"/>
  <c r="V5444" i="1"/>
  <c r="U5444" i="1"/>
  <c r="T5444" i="1"/>
  <c r="S5444" i="1"/>
  <c r="R5444" i="1"/>
  <c r="V5443" i="1"/>
  <c r="U5443" i="1"/>
  <c r="T5443" i="1"/>
  <c r="S5443" i="1"/>
  <c r="R5443" i="1"/>
  <c r="V5442" i="1"/>
  <c r="U5442" i="1"/>
  <c r="T5442" i="1"/>
  <c r="S5442" i="1"/>
  <c r="R5442" i="1"/>
  <c r="V5441" i="1"/>
  <c r="U5441" i="1"/>
  <c r="T5441" i="1"/>
  <c r="S5441" i="1"/>
  <c r="R5441" i="1"/>
  <c r="V5440" i="1"/>
  <c r="U5440" i="1"/>
  <c r="T5440" i="1"/>
  <c r="S5440" i="1"/>
  <c r="R5440" i="1"/>
  <c r="V5439" i="1"/>
  <c r="U5439" i="1"/>
  <c r="T5439" i="1"/>
  <c r="S5439" i="1"/>
  <c r="R5439" i="1"/>
  <c r="V5438" i="1"/>
  <c r="U5438" i="1"/>
  <c r="T5438" i="1"/>
  <c r="S5438" i="1"/>
  <c r="R5438" i="1"/>
  <c r="V5437" i="1"/>
  <c r="U5437" i="1"/>
  <c r="T5437" i="1"/>
  <c r="S5437" i="1"/>
  <c r="R5437" i="1"/>
  <c r="V5436" i="1"/>
  <c r="U5436" i="1"/>
  <c r="T5436" i="1"/>
  <c r="S5436" i="1"/>
  <c r="R5436" i="1"/>
  <c r="V5435" i="1"/>
  <c r="U5435" i="1"/>
  <c r="T5435" i="1"/>
  <c r="S5435" i="1"/>
  <c r="R5435" i="1"/>
  <c r="V5434" i="1"/>
  <c r="U5434" i="1"/>
  <c r="T5434" i="1"/>
  <c r="S5434" i="1"/>
  <c r="R5434" i="1"/>
  <c r="V5433" i="1"/>
  <c r="U5433" i="1"/>
  <c r="T5433" i="1"/>
  <c r="S5433" i="1"/>
  <c r="R5433" i="1"/>
  <c r="V5432" i="1"/>
  <c r="U5432" i="1"/>
  <c r="T5432" i="1"/>
  <c r="S5432" i="1"/>
  <c r="R5432" i="1"/>
  <c r="V5431" i="1"/>
  <c r="U5431" i="1"/>
  <c r="T5431" i="1"/>
  <c r="S5431" i="1"/>
  <c r="R5431" i="1"/>
  <c r="V5430" i="1"/>
  <c r="U5430" i="1"/>
  <c r="T5430" i="1"/>
  <c r="S5430" i="1"/>
  <c r="R5430" i="1"/>
  <c r="V5429" i="1"/>
  <c r="U5429" i="1"/>
  <c r="T5429" i="1"/>
  <c r="S5429" i="1"/>
  <c r="R5429" i="1"/>
  <c r="V5428" i="1"/>
  <c r="U5428" i="1"/>
  <c r="T5428" i="1"/>
  <c r="S5428" i="1"/>
  <c r="R5428" i="1"/>
  <c r="V5427" i="1"/>
  <c r="U5427" i="1"/>
  <c r="T5427" i="1"/>
  <c r="S5427" i="1"/>
  <c r="R5427" i="1"/>
  <c r="V5426" i="1"/>
  <c r="U5426" i="1"/>
  <c r="T5426" i="1"/>
  <c r="S5426" i="1"/>
  <c r="R5426" i="1"/>
  <c r="V5425" i="1"/>
  <c r="U5425" i="1"/>
  <c r="T5425" i="1"/>
  <c r="S5425" i="1"/>
  <c r="R5425" i="1"/>
  <c r="V5424" i="1"/>
  <c r="U5424" i="1"/>
  <c r="T5424" i="1"/>
  <c r="S5424" i="1"/>
  <c r="R5424" i="1"/>
  <c r="V5423" i="1"/>
  <c r="U5423" i="1"/>
  <c r="T5423" i="1"/>
  <c r="S5423" i="1"/>
  <c r="R5423" i="1"/>
  <c r="V5422" i="1"/>
  <c r="U5422" i="1"/>
  <c r="T5422" i="1"/>
  <c r="S5422" i="1"/>
  <c r="R5422" i="1"/>
  <c r="V5421" i="1"/>
  <c r="U5421" i="1"/>
  <c r="T5421" i="1"/>
  <c r="S5421" i="1"/>
  <c r="R5421" i="1"/>
  <c r="V5420" i="1"/>
  <c r="U5420" i="1"/>
  <c r="T5420" i="1"/>
  <c r="S5420" i="1"/>
  <c r="R5420" i="1"/>
  <c r="V5419" i="1"/>
  <c r="U5419" i="1"/>
  <c r="T5419" i="1"/>
  <c r="S5419" i="1"/>
  <c r="R5419" i="1"/>
  <c r="V5418" i="1"/>
  <c r="U5418" i="1"/>
  <c r="T5418" i="1"/>
  <c r="S5418" i="1"/>
  <c r="R5418" i="1"/>
  <c r="V5417" i="1"/>
  <c r="U5417" i="1"/>
  <c r="T5417" i="1"/>
  <c r="S5417" i="1"/>
  <c r="R5417" i="1"/>
  <c r="V5416" i="1"/>
  <c r="U5416" i="1"/>
  <c r="T5416" i="1"/>
  <c r="S5416" i="1"/>
  <c r="R5416" i="1"/>
  <c r="V5415" i="1"/>
  <c r="U5415" i="1"/>
  <c r="T5415" i="1"/>
  <c r="S5415" i="1"/>
  <c r="R5415" i="1"/>
  <c r="V5414" i="1"/>
  <c r="U5414" i="1"/>
  <c r="T5414" i="1"/>
  <c r="S5414" i="1"/>
  <c r="R5414" i="1"/>
  <c r="V5413" i="1"/>
  <c r="U5413" i="1"/>
  <c r="T5413" i="1"/>
  <c r="S5413" i="1"/>
  <c r="R5413" i="1"/>
  <c r="V5412" i="1"/>
  <c r="U5412" i="1"/>
  <c r="T5412" i="1"/>
  <c r="S5412" i="1"/>
  <c r="R5412" i="1"/>
  <c r="V5411" i="1"/>
  <c r="U5411" i="1"/>
  <c r="T5411" i="1"/>
  <c r="S5411" i="1"/>
  <c r="R5411" i="1"/>
  <c r="V5410" i="1"/>
  <c r="U5410" i="1"/>
  <c r="T5410" i="1"/>
  <c r="S5410" i="1"/>
  <c r="R5410" i="1"/>
  <c r="V5409" i="1"/>
  <c r="U5409" i="1"/>
  <c r="T5409" i="1"/>
  <c r="S5409" i="1"/>
  <c r="R5409" i="1"/>
  <c r="V5408" i="1"/>
  <c r="U5408" i="1"/>
  <c r="T5408" i="1"/>
  <c r="S5408" i="1"/>
  <c r="R5408" i="1"/>
  <c r="V5407" i="1"/>
  <c r="U5407" i="1"/>
  <c r="T5407" i="1"/>
  <c r="S5407" i="1"/>
  <c r="R5407" i="1"/>
  <c r="V5406" i="1"/>
  <c r="U5406" i="1"/>
  <c r="T5406" i="1"/>
  <c r="S5406" i="1"/>
  <c r="R5406" i="1"/>
  <c r="V5405" i="1"/>
  <c r="U5405" i="1"/>
  <c r="T5405" i="1"/>
  <c r="S5405" i="1"/>
  <c r="R5405" i="1"/>
  <c r="V5404" i="1"/>
  <c r="U5404" i="1"/>
  <c r="T5404" i="1"/>
  <c r="S5404" i="1"/>
  <c r="R5404" i="1"/>
  <c r="V5403" i="1"/>
  <c r="U5403" i="1"/>
  <c r="T5403" i="1"/>
  <c r="S5403" i="1"/>
  <c r="R5403" i="1"/>
  <c r="V5402" i="1"/>
  <c r="U5402" i="1"/>
  <c r="T5402" i="1"/>
  <c r="S5402" i="1"/>
  <c r="R5402" i="1"/>
  <c r="V5401" i="1"/>
  <c r="U5401" i="1"/>
  <c r="T5401" i="1"/>
  <c r="S5401" i="1"/>
  <c r="R5401" i="1"/>
  <c r="V5400" i="1"/>
  <c r="U5400" i="1"/>
  <c r="T5400" i="1"/>
  <c r="S5400" i="1"/>
  <c r="R5400" i="1"/>
  <c r="V5399" i="1"/>
  <c r="U5399" i="1"/>
  <c r="T5399" i="1"/>
  <c r="S5399" i="1"/>
  <c r="R5399" i="1"/>
  <c r="V5398" i="1"/>
  <c r="U5398" i="1"/>
  <c r="T5398" i="1"/>
  <c r="S5398" i="1"/>
  <c r="R5398" i="1"/>
  <c r="V5397" i="1"/>
  <c r="U5397" i="1"/>
  <c r="T5397" i="1"/>
  <c r="S5397" i="1"/>
  <c r="R5397" i="1"/>
  <c r="V5396" i="1"/>
  <c r="U5396" i="1"/>
  <c r="T5396" i="1"/>
  <c r="S5396" i="1"/>
  <c r="R5396" i="1"/>
  <c r="V5395" i="1"/>
  <c r="U5395" i="1"/>
  <c r="T5395" i="1"/>
  <c r="S5395" i="1"/>
  <c r="R5395" i="1"/>
  <c r="V5394" i="1"/>
  <c r="U5394" i="1"/>
  <c r="T5394" i="1"/>
  <c r="S5394" i="1"/>
  <c r="R5394" i="1"/>
  <c r="V5393" i="1"/>
  <c r="U5393" i="1"/>
  <c r="T5393" i="1"/>
  <c r="S5393" i="1"/>
  <c r="R5393" i="1"/>
  <c r="V5392" i="1"/>
  <c r="U5392" i="1"/>
  <c r="T5392" i="1"/>
  <c r="S5392" i="1"/>
  <c r="R5392" i="1"/>
  <c r="V5391" i="1"/>
  <c r="U5391" i="1"/>
  <c r="T5391" i="1"/>
  <c r="S5391" i="1"/>
  <c r="R5391" i="1"/>
  <c r="V5390" i="1"/>
  <c r="U5390" i="1"/>
  <c r="T5390" i="1"/>
  <c r="S5390" i="1"/>
  <c r="R5390" i="1"/>
  <c r="V5389" i="1"/>
  <c r="U5389" i="1"/>
  <c r="T5389" i="1"/>
  <c r="S5389" i="1"/>
  <c r="R5389" i="1"/>
  <c r="V5388" i="1"/>
  <c r="U5388" i="1"/>
  <c r="T5388" i="1"/>
  <c r="S5388" i="1"/>
  <c r="R5388" i="1"/>
  <c r="V5387" i="1"/>
  <c r="U5387" i="1"/>
  <c r="T5387" i="1"/>
  <c r="S5387" i="1"/>
  <c r="R5387" i="1"/>
  <c r="V5386" i="1"/>
  <c r="U5386" i="1"/>
  <c r="T5386" i="1"/>
  <c r="S5386" i="1"/>
  <c r="R5386" i="1"/>
  <c r="V5385" i="1"/>
  <c r="U5385" i="1"/>
  <c r="T5385" i="1"/>
  <c r="S5385" i="1"/>
  <c r="R5385" i="1"/>
  <c r="V5384" i="1"/>
  <c r="U5384" i="1"/>
  <c r="T5384" i="1"/>
  <c r="S5384" i="1"/>
  <c r="R5384" i="1"/>
  <c r="V5383" i="1"/>
  <c r="U5383" i="1"/>
  <c r="T5383" i="1"/>
  <c r="S5383" i="1"/>
  <c r="R5383" i="1"/>
  <c r="V5382" i="1"/>
  <c r="U5382" i="1"/>
  <c r="T5382" i="1"/>
  <c r="S5382" i="1"/>
  <c r="R5382" i="1"/>
  <c r="V5381" i="1"/>
  <c r="U5381" i="1"/>
  <c r="T5381" i="1"/>
  <c r="S5381" i="1"/>
  <c r="R5381" i="1"/>
  <c r="V5380" i="1"/>
  <c r="U5380" i="1"/>
  <c r="T5380" i="1"/>
  <c r="S5380" i="1"/>
  <c r="R5380" i="1"/>
  <c r="V5379" i="1"/>
  <c r="U5379" i="1"/>
  <c r="T5379" i="1"/>
  <c r="S5379" i="1"/>
  <c r="R5379" i="1"/>
  <c r="V5378" i="1"/>
  <c r="U5378" i="1"/>
  <c r="T5378" i="1"/>
  <c r="S5378" i="1"/>
  <c r="R5378" i="1"/>
  <c r="V5377" i="1"/>
  <c r="U5377" i="1"/>
  <c r="T5377" i="1"/>
  <c r="S5377" i="1"/>
  <c r="R5377" i="1"/>
  <c r="V5376" i="1"/>
  <c r="U5376" i="1"/>
  <c r="T5376" i="1"/>
  <c r="S5376" i="1"/>
  <c r="R5376" i="1"/>
  <c r="V5375" i="1"/>
  <c r="U5375" i="1"/>
  <c r="T5375" i="1"/>
  <c r="S5375" i="1"/>
  <c r="R5375" i="1"/>
  <c r="V5374" i="1"/>
  <c r="U5374" i="1"/>
  <c r="T5374" i="1"/>
  <c r="S5374" i="1"/>
  <c r="R5374" i="1"/>
  <c r="V5373" i="1"/>
  <c r="U5373" i="1"/>
  <c r="T5373" i="1"/>
  <c r="S5373" i="1"/>
  <c r="R5373" i="1"/>
  <c r="V5372" i="1"/>
  <c r="U5372" i="1"/>
  <c r="T5372" i="1"/>
  <c r="S5372" i="1"/>
  <c r="R5372" i="1"/>
  <c r="V5371" i="1"/>
  <c r="U5371" i="1"/>
  <c r="T5371" i="1"/>
  <c r="S5371" i="1"/>
  <c r="R5371" i="1"/>
  <c r="V5370" i="1"/>
  <c r="U5370" i="1"/>
  <c r="T5370" i="1"/>
  <c r="S5370" i="1"/>
  <c r="R5370" i="1"/>
  <c r="V5369" i="1"/>
  <c r="U5369" i="1"/>
  <c r="T5369" i="1"/>
  <c r="S5369" i="1"/>
  <c r="R5369" i="1"/>
  <c r="V5368" i="1"/>
  <c r="U5368" i="1"/>
  <c r="T5368" i="1"/>
  <c r="S5368" i="1"/>
  <c r="R5368" i="1"/>
  <c r="V5367" i="1"/>
  <c r="U5367" i="1"/>
  <c r="T5367" i="1"/>
  <c r="S5367" i="1"/>
  <c r="R5367" i="1"/>
  <c r="V5366" i="1"/>
  <c r="U5366" i="1"/>
  <c r="T5366" i="1"/>
  <c r="S5366" i="1"/>
  <c r="R5366" i="1"/>
  <c r="V5365" i="1"/>
  <c r="U5365" i="1"/>
  <c r="T5365" i="1"/>
  <c r="S5365" i="1"/>
  <c r="R5365" i="1"/>
  <c r="V5364" i="1"/>
  <c r="U5364" i="1"/>
  <c r="T5364" i="1"/>
  <c r="S5364" i="1"/>
  <c r="R5364" i="1"/>
  <c r="V5363" i="1"/>
  <c r="U5363" i="1"/>
  <c r="T5363" i="1"/>
  <c r="S5363" i="1"/>
  <c r="R5363" i="1"/>
  <c r="V5362" i="1"/>
  <c r="U5362" i="1"/>
  <c r="T5362" i="1"/>
  <c r="S5362" i="1"/>
  <c r="R5362" i="1"/>
  <c r="V5361" i="1"/>
  <c r="U5361" i="1"/>
  <c r="T5361" i="1"/>
  <c r="S5361" i="1"/>
  <c r="R5361" i="1"/>
  <c r="V5360" i="1"/>
  <c r="U5360" i="1"/>
  <c r="T5360" i="1"/>
  <c r="S5360" i="1"/>
  <c r="R5360" i="1"/>
  <c r="V5359" i="1"/>
  <c r="U5359" i="1"/>
  <c r="T5359" i="1"/>
  <c r="S5359" i="1"/>
  <c r="R5359" i="1"/>
  <c r="V5358" i="1"/>
  <c r="U5358" i="1"/>
  <c r="T5358" i="1"/>
  <c r="S5358" i="1"/>
  <c r="R5358" i="1"/>
  <c r="V5357" i="1"/>
  <c r="U5357" i="1"/>
  <c r="T5357" i="1"/>
  <c r="S5357" i="1"/>
  <c r="R5357" i="1"/>
  <c r="V5356" i="1"/>
  <c r="U5356" i="1"/>
  <c r="T5356" i="1"/>
  <c r="S5356" i="1"/>
  <c r="R5356" i="1"/>
  <c r="V5355" i="1"/>
  <c r="U5355" i="1"/>
  <c r="T5355" i="1"/>
  <c r="S5355" i="1"/>
  <c r="R5355" i="1"/>
  <c r="V5354" i="1"/>
  <c r="U5354" i="1"/>
  <c r="T5354" i="1"/>
  <c r="S5354" i="1"/>
  <c r="R5354" i="1"/>
  <c r="V5353" i="1"/>
  <c r="U5353" i="1"/>
  <c r="T5353" i="1"/>
  <c r="S5353" i="1"/>
  <c r="R5353" i="1"/>
  <c r="V5352" i="1"/>
  <c r="U5352" i="1"/>
  <c r="T5352" i="1"/>
  <c r="S5352" i="1"/>
  <c r="R5352" i="1"/>
  <c r="V5351" i="1"/>
  <c r="U5351" i="1"/>
  <c r="T5351" i="1"/>
  <c r="S5351" i="1"/>
  <c r="R5351" i="1"/>
  <c r="V5350" i="1"/>
  <c r="U5350" i="1"/>
  <c r="T5350" i="1"/>
  <c r="S5350" i="1"/>
  <c r="R5350" i="1"/>
  <c r="V5349" i="1"/>
  <c r="U5349" i="1"/>
  <c r="T5349" i="1"/>
  <c r="S5349" i="1"/>
  <c r="R5349" i="1"/>
  <c r="V5348" i="1"/>
  <c r="U5348" i="1"/>
  <c r="T5348" i="1"/>
  <c r="S5348" i="1"/>
  <c r="R5348" i="1"/>
  <c r="V5347" i="1"/>
  <c r="U5347" i="1"/>
  <c r="T5347" i="1"/>
  <c r="S5347" i="1"/>
  <c r="R5347" i="1"/>
  <c r="V5346" i="1"/>
  <c r="U5346" i="1"/>
  <c r="T5346" i="1"/>
  <c r="S5346" i="1"/>
  <c r="R5346" i="1"/>
  <c r="V5345" i="1"/>
  <c r="U5345" i="1"/>
  <c r="T5345" i="1"/>
  <c r="S5345" i="1"/>
  <c r="R5345" i="1"/>
  <c r="V5344" i="1"/>
  <c r="U5344" i="1"/>
  <c r="T5344" i="1"/>
  <c r="S5344" i="1"/>
  <c r="R5344" i="1"/>
  <c r="V5343" i="1"/>
  <c r="U5343" i="1"/>
  <c r="T5343" i="1"/>
  <c r="S5343" i="1"/>
  <c r="R5343" i="1"/>
  <c r="V5342" i="1"/>
  <c r="U5342" i="1"/>
  <c r="T5342" i="1"/>
  <c r="S5342" i="1"/>
  <c r="R5342" i="1"/>
  <c r="V5341" i="1"/>
  <c r="U5341" i="1"/>
  <c r="T5341" i="1"/>
  <c r="S5341" i="1"/>
  <c r="R5341" i="1"/>
  <c r="V5340" i="1"/>
  <c r="U5340" i="1"/>
  <c r="T5340" i="1"/>
  <c r="S5340" i="1"/>
  <c r="R5340" i="1"/>
  <c r="V5339" i="1"/>
  <c r="U5339" i="1"/>
  <c r="T5339" i="1"/>
  <c r="S5339" i="1"/>
  <c r="R5339" i="1"/>
  <c r="V5338" i="1"/>
  <c r="U5338" i="1"/>
  <c r="T5338" i="1"/>
  <c r="S5338" i="1"/>
  <c r="R5338" i="1"/>
  <c r="V5337" i="1"/>
  <c r="U5337" i="1"/>
  <c r="T5337" i="1"/>
  <c r="S5337" i="1"/>
  <c r="R5337" i="1"/>
  <c r="V5336" i="1"/>
  <c r="U5336" i="1"/>
  <c r="T5336" i="1"/>
  <c r="S5336" i="1"/>
  <c r="R5336" i="1"/>
  <c r="V5335" i="1"/>
  <c r="U5335" i="1"/>
  <c r="T5335" i="1"/>
  <c r="S5335" i="1"/>
  <c r="R5335" i="1"/>
  <c r="V5334" i="1"/>
  <c r="U5334" i="1"/>
  <c r="T5334" i="1"/>
  <c r="S5334" i="1"/>
  <c r="R5334" i="1"/>
  <c r="V5333" i="1"/>
  <c r="U5333" i="1"/>
  <c r="T5333" i="1"/>
  <c r="S5333" i="1"/>
  <c r="R5333" i="1"/>
  <c r="V5332" i="1"/>
  <c r="U5332" i="1"/>
  <c r="T5332" i="1"/>
  <c r="S5332" i="1"/>
  <c r="R5332" i="1"/>
  <c r="V5331" i="1"/>
  <c r="U5331" i="1"/>
  <c r="T5331" i="1"/>
  <c r="S5331" i="1"/>
  <c r="R5331" i="1"/>
  <c r="V5330" i="1"/>
  <c r="U5330" i="1"/>
  <c r="T5330" i="1"/>
  <c r="S5330" i="1"/>
  <c r="R5330" i="1"/>
  <c r="V5329" i="1"/>
  <c r="U5329" i="1"/>
  <c r="T5329" i="1"/>
  <c r="S5329" i="1"/>
  <c r="R5329" i="1"/>
  <c r="V5328" i="1"/>
  <c r="U5328" i="1"/>
  <c r="T5328" i="1"/>
  <c r="S5328" i="1"/>
  <c r="R5328" i="1"/>
  <c r="V5327" i="1"/>
  <c r="U5327" i="1"/>
  <c r="T5327" i="1"/>
  <c r="S5327" i="1"/>
  <c r="R5327" i="1"/>
  <c r="V5326" i="1"/>
  <c r="U5326" i="1"/>
  <c r="T5326" i="1"/>
  <c r="S5326" i="1"/>
  <c r="R5326" i="1"/>
  <c r="V5325" i="1"/>
  <c r="U5325" i="1"/>
  <c r="T5325" i="1"/>
  <c r="S5325" i="1"/>
  <c r="R5325" i="1"/>
  <c r="V5324" i="1"/>
  <c r="U5324" i="1"/>
  <c r="T5324" i="1"/>
  <c r="S5324" i="1"/>
  <c r="R5324" i="1"/>
  <c r="V5323" i="1"/>
  <c r="U5323" i="1"/>
  <c r="T5323" i="1"/>
  <c r="S5323" i="1"/>
  <c r="R5323" i="1"/>
  <c r="V5322" i="1"/>
  <c r="U5322" i="1"/>
  <c r="T5322" i="1"/>
  <c r="S5322" i="1"/>
  <c r="R5322" i="1"/>
  <c r="V5321" i="1"/>
  <c r="U5321" i="1"/>
  <c r="T5321" i="1"/>
  <c r="S5321" i="1"/>
  <c r="R5321" i="1"/>
  <c r="V5320" i="1"/>
  <c r="U5320" i="1"/>
  <c r="T5320" i="1"/>
  <c r="S5320" i="1"/>
  <c r="R5320" i="1"/>
  <c r="V5319" i="1"/>
  <c r="U5319" i="1"/>
  <c r="T5319" i="1"/>
  <c r="S5319" i="1"/>
  <c r="R5319" i="1"/>
  <c r="V5318" i="1"/>
  <c r="U5318" i="1"/>
  <c r="T5318" i="1"/>
  <c r="S5318" i="1"/>
  <c r="R5318" i="1"/>
  <c r="V5317" i="1"/>
  <c r="U5317" i="1"/>
  <c r="T5317" i="1"/>
  <c r="S5317" i="1"/>
  <c r="R5317" i="1"/>
  <c r="V5316" i="1"/>
  <c r="U5316" i="1"/>
  <c r="T5316" i="1"/>
  <c r="S5316" i="1"/>
  <c r="R5316" i="1"/>
  <c r="V5315" i="1"/>
  <c r="U5315" i="1"/>
  <c r="T5315" i="1"/>
  <c r="S5315" i="1"/>
  <c r="R5315" i="1"/>
  <c r="V5314" i="1"/>
  <c r="U5314" i="1"/>
  <c r="T5314" i="1"/>
  <c r="S5314" i="1"/>
  <c r="R5314" i="1"/>
  <c r="V5313" i="1"/>
  <c r="U5313" i="1"/>
  <c r="T5313" i="1"/>
  <c r="S5313" i="1"/>
  <c r="R5313" i="1"/>
  <c r="V5312" i="1"/>
  <c r="U5312" i="1"/>
  <c r="T5312" i="1"/>
  <c r="S5312" i="1"/>
  <c r="R5312" i="1"/>
  <c r="V5311" i="1"/>
  <c r="U5311" i="1"/>
  <c r="T5311" i="1"/>
  <c r="S5311" i="1"/>
  <c r="R5311" i="1"/>
  <c r="V5310" i="1"/>
  <c r="U5310" i="1"/>
  <c r="T5310" i="1"/>
  <c r="S5310" i="1"/>
  <c r="R5310" i="1"/>
  <c r="V5309" i="1"/>
  <c r="U5309" i="1"/>
  <c r="T5309" i="1"/>
  <c r="S5309" i="1"/>
  <c r="R5309" i="1"/>
  <c r="V5308" i="1"/>
  <c r="U5308" i="1"/>
  <c r="T5308" i="1"/>
  <c r="S5308" i="1"/>
  <c r="R5308" i="1"/>
  <c r="V5307" i="1"/>
  <c r="U5307" i="1"/>
  <c r="T5307" i="1"/>
  <c r="S5307" i="1"/>
  <c r="R5307" i="1"/>
  <c r="V5306" i="1"/>
  <c r="U5306" i="1"/>
  <c r="T5306" i="1"/>
  <c r="S5306" i="1"/>
  <c r="R5306" i="1"/>
  <c r="V5305" i="1"/>
  <c r="U5305" i="1"/>
  <c r="T5305" i="1"/>
  <c r="S5305" i="1"/>
  <c r="R5305" i="1"/>
  <c r="V5304" i="1"/>
  <c r="U5304" i="1"/>
  <c r="T5304" i="1"/>
  <c r="S5304" i="1"/>
  <c r="R5304" i="1"/>
  <c r="V5303" i="1"/>
  <c r="U5303" i="1"/>
  <c r="T5303" i="1"/>
  <c r="S5303" i="1"/>
  <c r="R5303" i="1"/>
  <c r="V5302" i="1"/>
  <c r="U5302" i="1"/>
  <c r="T5302" i="1"/>
  <c r="S5302" i="1"/>
  <c r="R5302" i="1"/>
  <c r="V5301" i="1"/>
  <c r="U5301" i="1"/>
  <c r="T5301" i="1"/>
  <c r="S5301" i="1"/>
  <c r="R5301" i="1"/>
  <c r="V5300" i="1"/>
  <c r="U5300" i="1"/>
  <c r="T5300" i="1"/>
  <c r="S5300" i="1"/>
  <c r="R5300" i="1"/>
  <c r="V5299" i="1"/>
  <c r="U5299" i="1"/>
  <c r="T5299" i="1"/>
  <c r="S5299" i="1"/>
  <c r="R5299" i="1"/>
  <c r="V5298" i="1"/>
  <c r="U5298" i="1"/>
  <c r="T5298" i="1"/>
  <c r="S5298" i="1"/>
  <c r="R5298" i="1"/>
  <c r="V5297" i="1"/>
  <c r="U5297" i="1"/>
  <c r="T5297" i="1"/>
  <c r="S5297" i="1"/>
  <c r="R5297" i="1"/>
  <c r="V5296" i="1"/>
  <c r="U5296" i="1"/>
  <c r="T5296" i="1"/>
  <c r="S5296" i="1"/>
  <c r="R5296" i="1"/>
  <c r="V5295" i="1"/>
  <c r="U5295" i="1"/>
  <c r="T5295" i="1"/>
  <c r="S5295" i="1"/>
  <c r="R5295" i="1"/>
  <c r="V5294" i="1"/>
  <c r="U5294" i="1"/>
  <c r="T5294" i="1"/>
  <c r="S5294" i="1"/>
  <c r="R5294" i="1"/>
  <c r="V5293" i="1"/>
  <c r="U5293" i="1"/>
  <c r="T5293" i="1"/>
  <c r="S5293" i="1"/>
  <c r="R5293" i="1"/>
  <c r="V5292" i="1"/>
  <c r="U5292" i="1"/>
  <c r="T5292" i="1"/>
  <c r="S5292" i="1"/>
  <c r="R5292" i="1"/>
  <c r="V5291" i="1"/>
  <c r="U5291" i="1"/>
  <c r="T5291" i="1"/>
  <c r="S5291" i="1"/>
  <c r="R5291" i="1"/>
  <c r="V5290" i="1"/>
  <c r="U5290" i="1"/>
  <c r="T5290" i="1"/>
  <c r="S5290" i="1"/>
  <c r="R5290" i="1"/>
  <c r="V5289" i="1"/>
  <c r="U5289" i="1"/>
  <c r="T5289" i="1"/>
  <c r="S5289" i="1"/>
  <c r="R5289" i="1"/>
  <c r="V5288" i="1"/>
  <c r="U5288" i="1"/>
  <c r="T5288" i="1"/>
  <c r="S5288" i="1"/>
  <c r="R5288" i="1"/>
  <c r="V5287" i="1"/>
  <c r="U5287" i="1"/>
  <c r="T5287" i="1"/>
  <c r="S5287" i="1"/>
  <c r="R5287" i="1"/>
  <c r="V5286" i="1"/>
  <c r="U5286" i="1"/>
  <c r="T5286" i="1"/>
  <c r="S5286" i="1"/>
  <c r="R5286" i="1"/>
  <c r="V5285" i="1"/>
  <c r="U5285" i="1"/>
  <c r="T5285" i="1"/>
  <c r="S5285" i="1"/>
  <c r="R5285" i="1"/>
  <c r="V5284" i="1"/>
  <c r="U5284" i="1"/>
  <c r="T5284" i="1"/>
  <c r="S5284" i="1"/>
  <c r="R5284" i="1"/>
  <c r="V5283" i="1"/>
  <c r="U5283" i="1"/>
  <c r="T5283" i="1"/>
  <c r="S5283" i="1"/>
  <c r="R5283" i="1"/>
  <c r="V5282" i="1"/>
  <c r="U5282" i="1"/>
  <c r="T5282" i="1"/>
  <c r="S5282" i="1"/>
  <c r="R5282" i="1"/>
  <c r="V5281" i="1"/>
  <c r="U5281" i="1"/>
  <c r="T5281" i="1"/>
  <c r="S5281" i="1"/>
  <c r="R5281" i="1"/>
  <c r="V5280" i="1"/>
  <c r="U5280" i="1"/>
  <c r="T5280" i="1"/>
  <c r="S5280" i="1"/>
  <c r="R5280" i="1"/>
  <c r="V5279" i="1"/>
  <c r="U5279" i="1"/>
  <c r="T5279" i="1"/>
  <c r="S5279" i="1"/>
  <c r="R5279" i="1"/>
  <c r="V5278" i="1"/>
  <c r="U5278" i="1"/>
  <c r="T5278" i="1"/>
  <c r="S5278" i="1"/>
  <c r="R5278" i="1"/>
  <c r="V5277" i="1"/>
  <c r="U5277" i="1"/>
  <c r="T5277" i="1"/>
  <c r="S5277" i="1"/>
  <c r="R5277" i="1"/>
  <c r="V5276" i="1"/>
  <c r="U5276" i="1"/>
  <c r="T5276" i="1"/>
  <c r="S5276" i="1"/>
  <c r="R5276" i="1"/>
  <c r="V5275" i="1"/>
  <c r="U5275" i="1"/>
  <c r="T5275" i="1"/>
  <c r="S5275" i="1"/>
  <c r="R5275" i="1"/>
  <c r="V5274" i="1"/>
  <c r="U5274" i="1"/>
  <c r="T5274" i="1"/>
  <c r="S5274" i="1"/>
  <c r="R5274" i="1"/>
  <c r="V5273" i="1"/>
  <c r="U5273" i="1"/>
  <c r="T5273" i="1"/>
  <c r="S5273" i="1"/>
  <c r="R5273" i="1"/>
  <c r="V5272" i="1"/>
  <c r="U5272" i="1"/>
  <c r="T5272" i="1"/>
  <c r="S5272" i="1"/>
  <c r="R5272" i="1"/>
  <c r="V5271" i="1"/>
  <c r="U5271" i="1"/>
  <c r="T5271" i="1"/>
  <c r="S5271" i="1"/>
  <c r="R5271" i="1"/>
  <c r="V5270" i="1"/>
  <c r="U5270" i="1"/>
  <c r="T5270" i="1"/>
  <c r="S5270" i="1"/>
  <c r="R5270" i="1"/>
  <c r="V5269" i="1"/>
  <c r="U5269" i="1"/>
  <c r="T5269" i="1"/>
  <c r="S5269" i="1"/>
  <c r="R5269" i="1"/>
  <c r="V5268" i="1"/>
  <c r="U5268" i="1"/>
  <c r="T5268" i="1"/>
  <c r="S5268" i="1"/>
  <c r="R5268" i="1"/>
  <c r="V5267" i="1"/>
  <c r="U5267" i="1"/>
  <c r="T5267" i="1"/>
  <c r="S5267" i="1"/>
  <c r="R5267" i="1"/>
  <c r="V5266" i="1"/>
  <c r="U5266" i="1"/>
  <c r="T5266" i="1"/>
  <c r="S5266" i="1"/>
  <c r="R5266" i="1"/>
  <c r="V5265" i="1"/>
  <c r="U5265" i="1"/>
  <c r="T5265" i="1"/>
  <c r="S5265" i="1"/>
  <c r="R5265" i="1"/>
  <c r="V5264" i="1"/>
  <c r="U5264" i="1"/>
  <c r="T5264" i="1"/>
  <c r="S5264" i="1"/>
  <c r="R5264" i="1"/>
  <c r="V5263" i="1"/>
  <c r="U5263" i="1"/>
  <c r="T5263" i="1"/>
  <c r="S5263" i="1"/>
  <c r="R5263" i="1"/>
  <c r="V5262" i="1"/>
  <c r="U5262" i="1"/>
  <c r="T5262" i="1"/>
  <c r="S5262" i="1"/>
  <c r="R5262" i="1"/>
  <c r="V5261" i="1"/>
  <c r="U5261" i="1"/>
  <c r="T5261" i="1"/>
  <c r="S5261" i="1"/>
  <c r="R5261" i="1"/>
  <c r="V5260" i="1"/>
  <c r="U5260" i="1"/>
  <c r="T5260" i="1"/>
  <c r="S5260" i="1"/>
  <c r="R5260" i="1"/>
  <c r="V5259" i="1"/>
  <c r="U5259" i="1"/>
  <c r="T5259" i="1"/>
  <c r="S5259" i="1"/>
  <c r="R5259" i="1"/>
  <c r="V5258" i="1"/>
  <c r="U5258" i="1"/>
  <c r="T5258" i="1"/>
  <c r="S5258" i="1"/>
  <c r="R5258" i="1"/>
  <c r="V5257" i="1"/>
  <c r="U5257" i="1"/>
  <c r="T5257" i="1"/>
  <c r="S5257" i="1"/>
  <c r="R5257" i="1"/>
  <c r="V5256" i="1"/>
  <c r="U5256" i="1"/>
  <c r="T5256" i="1"/>
  <c r="S5256" i="1"/>
  <c r="R5256" i="1"/>
  <c r="V5255" i="1"/>
  <c r="U5255" i="1"/>
  <c r="T5255" i="1"/>
  <c r="S5255" i="1"/>
  <c r="R5255" i="1"/>
  <c r="V5254" i="1"/>
  <c r="U5254" i="1"/>
  <c r="T5254" i="1"/>
  <c r="S5254" i="1"/>
  <c r="R5254" i="1"/>
  <c r="V5253" i="1"/>
  <c r="U5253" i="1"/>
  <c r="T5253" i="1"/>
  <c r="S5253" i="1"/>
  <c r="R5253" i="1"/>
  <c r="V5252" i="1"/>
  <c r="U5252" i="1"/>
  <c r="T5252" i="1"/>
  <c r="S5252" i="1"/>
  <c r="R5252" i="1"/>
  <c r="V5251" i="1"/>
  <c r="U5251" i="1"/>
  <c r="T5251" i="1"/>
  <c r="S5251" i="1"/>
  <c r="R5251" i="1"/>
  <c r="V5250" i="1"/>
  <c r="U5250" i="1"/>
  <c r="T5250" i="1"/>
  <c r="S5250" i="1"/>
  <c r="R5250" i="1"/>
  <c r="V5249" i="1"/>
  <c r="U5249" i="1"/>
  <c r="T5249" i="1"/>
  <c r="S5249" i="1"/>
  <c r="R5249" i="1"/>
  <c r="V5248" i="1"/>
  <c r="U5248" i="1"/>
  <c r="T5248" i="1"/>
  <c r="S5248" i="1"/>
  <c r="R5248" i="1"/>
  <c r="V5247" i="1"/>
  <c r="U5247" i="1"/>
  <c r="T5247" i="1"/>
  <c r="S5247" i="1"/>
  <c r="R5247" i="1"/>
  <c r="V5246" i="1"/>
  <c r="U5246" i="1"/>
  <c r="T5246" i="1"/>
  <c r="S5246" i="1"/>
  <c r="R5246" i="1"/>
  <c r="V5245" i="1"/>
  <c r="U5245" i="1"/>
  <c r="T5245" i="1"/>
  <c r="S5245" i="1"/>
  <c r="R5245" i="1"/>
  <c r="V5244" i="1"/>
  <c r="U5244" i="1"/>
  <c r="T5244" i="1"/>
  <c r="S5244" i="1"/>
  <c r="R5244" i="1"/>
  <c r="V5243" i="1"/>
  <c r="U5243" i="1"/>
  <c r="T5243" i="1"/>
  <c r="S5243" i="1"/>
  <c r="R5243" i="1"/>
  <c r="V5242" i="1"/>
  <c r="U5242" i="1"/>
  <c r="T5242" i="1"/>
  <c r="S5242" i="1"/>
  <c r="R5242" i="1"/>
  <c r="V5241" i="1"/>
  <c r="U5241" i="1"/>
  <c r="T5241" i="1"/>
  <c r="S5241" i="1"/>
  <c r="R5241" i="1"/>
  <c r="V5240" i="1"/>
  <c r="U5240" i="1"/>
  <c r="T5240" i="1"/>
  <c r="S5240" i="1"/>
  <c r="R5240" i="1"/>
  <c r="V5239" i="1"/>
  <c r="U5239" i="1"/>
  <c r="T5239" i="1"/>
  <c r="S5239" i="1"/>
  <c r="R5239" i="1"/>
  <c r="V5238" i="1"/>
  <c r="U5238" i="1"/>
  <c r="T5238" i="1"/>
  <c r="S5238" i="1"/>
  <c r="R5238" i="1"/>
  <c r="V5237" i="1"/>
  <c r="U5237" i="1"/>
  <c r="T5237" i="1"/>
  <c r="S5237" i="1"/>
  <c r="R5237" i="1"/>
  <c r="V5236" i="1"/>
  <c r="U5236" i="1"/>
  <c r="T5236" i="1"/>
  <c r="S5236" i="1"/>
  <c r="R5236" i="1"/>
  <c r="V5235" i="1"/>
  <c r="U5235" i="1"/>
  <c r="T5235" i="1"/>
  <c r="S5235" i="1"/>
  <c r="R5235" i="1"/>
  <c r="V5234" i="1"/>
  <c r="U5234" i="1"/>
  <c r="T5234" i="1"/>
  <c r="S5234" i="1"/>
  <c r="R5234" i="1"/>
  <c r="V5233" i="1"/>
  <c r="U5233" i="1"/>
  <c r="T5233" i="1"/>
  <c r="S5233" i="1"/>
  <c r="R5233" i="1"/>
  <c r="V5232" i="1"/>
  <c r="U5232" i="1"/>
  <c r="T5232" i="1"/>
  <c r="S5232" i="1"/>
  <c r="R5232" i="1"/>
  <c r="V5231" i="1"/>
  <c r="U5231" i="1"/>
  <c r="T5231" i="1"/>
  <c r="S5231" i="1"/>
  <c r="R5231" i="1"/>
  <c r="V5230" i="1"/>
  <c r="U5230" i="1"/>
  <c r="T5230" i="1"/>
  <c r="S5230" i="1"/>
  <c r="R5230" i="1"/>
  <c r="V5229" i="1"/>
  <c r="U5229" i="1"/>
  <c r="T5229" i="1"/>
  <c r="S5229" i="1"/>
  <c r="R5229" i="1"/>
  <c r="V5228" i="1"/>
  <c r="U5228" i="1"/>
  <c r="T5228" i="1"/>
  <c r="S5228" i="1"/>
  <c r="R5228" i="1"/>
  <c r="V5227" i="1"/>
  <c r="U5227" i="1"/>
  <c r="T5227" i="1"/>
  <c r="S5227" i="1"/>
  <c r="R5227" i="1"/>
  <c r="V5226" i="1"/>
  <c r="U5226" i="1"/>
  <c r="T5226" i="1"/>
  <c r="S5226" i="1"/>
  <c r="R5226" i="1"/>
  <c r="V5225" i="1"/>
  <c r="U5225" i="1"/>
  <c r="T5225" i="1"/>
  <c r="S5225" i="1"/>
  <c r="R5225" i="1"/>
  <c r="V5224" i="1"/>
  <c r="U5224" i="1"/>
  <c r="T5224" i="1"/>
  <c r="S5224" i="1"/>
  <c r="R5224" i="1"/>
  <c r="V5223" i="1"/>
  <c r="U5223" i="1"/>
  <c r="T5223" i="1"/>
  <c r="S5223" i="1"/>
  <c r="R5223" i="1"/>
  <c r="V5222" i="1"/>
  <c r="U5222" i="1"/>
  <c r="T5222" i="1"/>
  <c r="S5222" i="1"/>
  <c r="R5222" i="1"/>
  <c r="V5221" i="1"/>
  <c r="U5221" i="1"/>
  <c r="T5221" i="1"/>
  <c r="S5221" i="1"/>
  <c r="R5221" i="1"/>
  <c r="V5220" i="1"/>
  <c r="U5220" i="1"/>
  <c r="T5220" i="1"/>
  <c r="S5220" i="1"/>
  <c r="R5220" i="1"/>
  <c r="V5219" i="1"/>
  <c r="U5219" i="1"/>
  <c r="T5219" i="1"/>
  <c r="S5219" i="1"/>
  <c r="R5219" i="1"/>
  <c r="V5218" i="1"/>
  <c r="U5218" i="1"/>
  <c r="T5218" i="1"/>
  <c r="S5218" i="1"/>
  <c r="R5218" i="1"/>
  <c r="V5217" i="1"/>
  <c r="U5217" i="1"/>
  <c r="T5217" i="1"/>
  <c r="S5217" i="1"/>
  <c r="R5217" i="1"/>
  <c r="V5216" i="1"/>
  <c r="U5216" i="1"/>
  <c r="T5216" i="1"/>
  <c r="S5216" i="1"/>
  <c r="R5216" i="1"/>
  <c r="V5215" i="1"/>
  <c r="U5215" i="1"/>
  <c r="T5215" i="1"/>
  <c r="S5215" i="1"/>
  <c r="R5215" i="1"/>
  <c r="V5214" i="1"/>
  <c r="U5214" i="1"/>
  <c r="T5214" i="1"/>
  <c r="S5214" i="1"/>
  <c r="R5214" i="1"/>
  <c r="V5213" i="1"/>
  <c r="U5213" i="1"/>
  <c r="T5213" i="1"/>
  <c r="S5213" i="1"/>
  <c r="R5213" i="1"/>
  <c r="V5212" i="1"/>
  <c r="U5212" i="1"/>
  <c r="T5212" i="1"/>
  <c r="S5212" i="1"/>
  <c r="R5212" i="1"/>
  <c r="V5211" i="1"/>
  <c r="U5211" i="1"/>
  <c r="T5211" i="1"/>
  <c r="S5211" i="1"/>
  <c r="R5211" i="1"/>
  <c r="V5210" i="1"/>
  <c r="U5210" i="1"/>
  <c r="T5210" i="1"/>
  <c r="S5210" i="1"/>
  <c r="R5210" i="1"/>
  <c r="V5209" i="1"/>
  <c r="U5209" i="1"/>
  <c r="T5209" i="1"/>
  <c r="S5209" i="1"/>
  <c r="R5209" i="1"/>
  <c r="V5208" i="1"/>
  <c r="U5208" i="1"/>
  <c r="T5208" i="1"/>
  <c r="S5208" i="1"/>
  <c r="R5208" i="1"/>
  <c r="V5207" i="1"/>
  <c r="U5207" i="1"/>
  <c r="T5207" i="1"/>
  <c r="S5207" i="1"/>
  <c r="R5207" i="1"/>
  <c r="V5206" i="1"/>
  <c r="U5206" i="1"/>
  <c r="T5206" i="1"/>
  <c r="S5206" i="1"/>
  <c r="R5206" i="1"/>
  <c r="V5205" i="1"/>
  <c r="U5205" i="1"/>
  <c r="T5205" i="1"/>
  <c r="S5205" i="1"/>
  <c r="R5205" i="1"/>
  <c r="V5204" i="1"/>
  <c r="U5204" i="1"/>
  <c r="T5204" i="1"/>
  <c r="S5204" i="1"/>
  <c r="R5204" i="1"/>
  <c r="V5203" i="1"/>
  <c r="U5203" i="1"/>
  <c r="T5203" i="1"/>
  <c r="S5203" i="1"/>
  <c r="R5203" i="1"/>
  <c r="V5202" i="1"/>
  <c r="U5202" i="1"/>
  <c r="T5202" i="1"/>
  <c r="S5202" i="1"/>
  <c r="R5202" i="1"/>
  <c r="V5201" i="1"/>
  <c r="U5201" i="1"/>
  <c r="T5201" i="1"/>
  <c r="S5201" i="1"/>
  <c r="R5201" i="1"/>
  <c r="V5200" i="1"/>
  <c r="U5200" i="1"/>
  <c r="T5200" i="1"/>
  <c r="S5200" i="1"/>
  <c r="R5200" i="1"/>
  <c r="V5199" i="1"/>
  <c r="U5199" i="1"/>
  <c r="T5199" i="1"/>
  <c r="S5199" i="1"/>
  <c r="R5199" i="1"/>
  <c r="V5198" i="1"/>
  <c r="U5198" i="1"/>
  <c r="T5198" i="1"/>
  <c r="S5198" i="1"/>
  <c r="R5198" i="1"/>
  <c r="V5197" i="1"/>
  <c r="U5197" i="1"/>
  <c r="T5197" i="1"/>
  <c r="S5197" i="1"/>
  <c r="R5197" i="1"/>
  <c r="V5196" i="1"/>
  <c r="U5196" i="1"/>
  <c r="T5196" i="1"/>
  <c r="S5196" i="1"/>
  <c r="R5196" i="1"/>
  <c r="V5195" i="1"/>
  <c r="U5195" i="1"/>
  <c r="T5195" i="1"/>
  <c r="S5195" i="1"/>
  <c r="R5195" i="1"/>
  <c r="V5194" i="1"/>
  <c r="U5194" i="1"/>
  <c r="T5194" i="1"/>
  <c r="S5194" i="1"/>
  <c r="R5194" i="1"/>
  <c r="V5193" i="1"/>
  <c r="U5193" i="1"/>
  <c r="T5193" i="1"/>
  <c r="S5193" i="1"/>
  <c r="R5193" i="1"/>
  <c r="V5192" i="1"/>
  <c r="U5192" i="1"/>
  <c r="T5192" i="1"/>
  <c r="S5192" i="1"/>
  <c r="R5192" i="1"/>
  <c r="V5191" i="1"/>
  <c r="U5191" i="1"/>
  <c r="T5191" i="1"/>
  <c r="S5191" i="1"/>
  <c r="R5191" i="1"/>
  <c r="V5190" i="1"/>
  <c r="U5190" i="1"/>
  <c r="T5190" i="1"/>
  <c r="S5190" i="1"/>
  <c r="R5190" i="1"/>
  <c r="V5189" i="1"/>
  <c r="U5189" i="1"/>
  <c r="T5189" i="1"/>
  <c r="S5189" i="1"/>
  <c r="R5189" i="1"/>
  <c r="V5188" i="1"/>
  <c r="U5188" i="1"/>
  <c r="T5188" i="1"/>
  <c r="S5188" i="1"/>
  <c r="R5188" i="1"/>
  <c r="V5187" i="1"/>
  <c r="U5187" i="1"/>
  <c r="T5187" i="1"/>
  <c r="S5187" i="1"/>
  <c r="R5187" i="1"/>
  <c r="V5186" i="1"/>
  <c r="U5186" i="1"/>
  <c r="T5186" i="1"/>
  <c r="S5186" i="1"/>
  <c r="R5186" i="1"/>
  <c r="V5185" i="1"/>
  <c r="U5185" i="1"/>
  <c r="T5185" i="1"/>
  <c r="S5185" i="1"/>
  <c r="R5185" i="1"/>
  <c r="V5184" i="1"/>
  <c r="U5184" i="1"/>
  <c r="T5184" i="1"/>
  <c r="S5184" i="1"/>
  <c r="R5184" i="1"/>
  <c r="V5183" i="1"/>
  <c r="U5183" i="1"/>
  <c r="T5183" i="1"/>
  <c r="S5183" i="1"/>
  <c r="R5183" i="1"/>
  <c r="V5182" i="1"/>
  <c r="U5182" i="1"/>
  <c r="T5182" i="1"/>
  <c r="S5182" i="1"/>
  <c r="R5182" i="1"/>
  <c r="V5181" i="1"/>
  <c r="U5181" i="1"/>
  <c r="T5181" i="1"/>
  <c r="S5181" i="1"/>
  <c r="R5181" i="1"/>
  <c r="V5180" i="1"/>
  <c r="U5180" i="1"/>
  <c r="T5180" i="1"/>
  <c r="S5180" i="1"/>
  <c r="R5180" i="1"/>
  <c r="V5179" i="1"/>
  <c r="U5179" i="1"/>
  <c r="T5179" i="1"/>
  <c r="S5179" i="1"/>
  <c r="R5179" i="1"/>
  <c r="V5178" i="1"/>
  <c r="U5178" i="1"/>
  <c r="T5178" i="1"/>
  <c r="S5178" i="1"/>
  <c r="R5178" i="1"/>
  <c r="V5177" i="1"/>
  <c r="U5177" i="1"/>
  <c r="T5177" i="1"/>
  <c r="S5177" i="1"/>
  <c r="R5177" i="1"/>
  <c r="V5176" i="1"/>
  <c r="U5176" i="1"/>
  <c r="T5176" i="1"/>
  <c r="S5176" i="1"/>
  <c r="R5176" i="1"/>
  <c r="V5175" i="1"/>
  <c r="U5175" i="1"/>
  <c r="T5175" i="1"/>
  <c r="S5175" i="1"/>
  <c r="R5175" i="1"/>
  <c r="V5174" i="1"/>
  <c r="U5174" i="1"/>
  <c r="T5174" i="1"/>
  <c r="S5174" i="1"/>
  <c r="R5174" i="1"/>
  <c r="V5173" i="1"/>
  <c r="U5173" i="1"/>
  <c r="T5173" i="1"/>
  <c r="S5173" i="1"/>
  <c r="R5173" i="1"/>
  <c r="V5172" i="1"/>
  <c r="U5172" i="1"/>
  <c r="T5172" i="1"/>
  <c r="S5172" i="1"/>
  <c r="R5172" i="1"/>
  <c r="V5171" i="1"/>
  <c r="U5171" i="1"/>
  <c r="T5171" i="1"/>
  <c r="S5171" i="1"/>
  <c r="R5171" i="1"/>
  <c r="V5170" i="1"/>
  <c r="U5170" i="1"/>
  <c r="T5170" i="1"/>
  <c r="S5170" i="1"/>
  <c r="R5170" i="1"/>
  <c r="V5169" i="1"/>
  <c r="U5169" i="1"/>
  <c r="T5169" i="1"/>
  <c r="S5169" i="1"/>
  <c r="R5169" i="1"/>
  <c r="V5168" i="1"/>
  <c r="U5168" i="1"/>
  <c r="T5168" i="1"/>
  <c r="S5168" i="1"/>
  <c r="R5168" i="1"/>
  <c r="V5167" i="1"/>
  <c r="U5167" i="1"/>
  <c r="T5167" i="1"/>
  <c r="S5167" i="1"/>
  <c r="R5167" i="1"/>
  <c r="V5166" i="1"/>
  <c r="U5166" i="1"/>
  <c r="T5166" i="1"/>
  <c r="S5166" i="1"/>
  <c r="R5166" i="1"/>
  <c r="V5165" i="1"/>
  <c r="U5165" i="1"/>
  <c r="T5165" i="1"/>
  <c r="S5165" i="1"/>
  <c r="R5165" i="1"/>
  <c r="V5164" i="1"/>
  <c r="U5164" i="1"/>
  <c r="T5164" i="1"/>
  <c r="S5164" i="1"/>
  <c r="R5164" i="1"/>
  <c r="V5163" i="1"/>
  <c r="U5163" i="1"/>
  <c r="T5163" i="1"/>
  <c r="S5163" i="1"/>
  <c r="R5163" i="1"/>
  <c r="V5162" i="1"/>
  <c r="U5162" i="1"/>
  <c r="T5162" i="1"/>
  <c r="S5162" i="1"/>
  <c r="R5162" i="1"/>
  <c r="V5161" i="1"/>
  <c r="U5161" i="1"/>
  <c r="T5161" i="1"/>
  <c r="S5161" i="1"/>
  <c r="R5161" i="1"/>
  <c r="V5160" i="1"/>
  <c r="U5160" i="1"/>
  <c r="T5160" i="1"/>
  <c r="S5160" i="1"/>
  <c r="R5160" i="1"/>
  <c r="V5159" i="1"/>
  <c r="U5159" i="1"/>
  <c r="T5159" i="1"/>
  <c r="S5159" i="1"/>
  <c r="R5159" i="1"/>
  <c r="V5158" i="1"/>
  <c r="U5158" i="1"/>
  <c r="T5158" i="1"/>
  <c r="S5158" i="1"/>
  <c r="R5158" i="1"/>
  <c r="V5157" i="1"/>
  <c r="U5157" i="1"/>
  <c r="T5157" i="1"/>
  <c r="S5157" i="1"/>
  <c r="R5157" i="1"/>
  <c r="V5156" i="1"/>
  <c r="U5156" i="1"/>
  <c r="T5156" i="1"/>
  <c r="S5156" i="1"/>
  <c r="R5156" i="1"/>
  <c r="V5155" i="1"/>
  <c r="U5155" i="1"/>
  <c r="T5155" i="1"/>
  <c r="S5155" i="1"/>
  <c r="R5155" i="1"/>
  <c r="V5154" i="1"/>
  <c r="U5154" i="1"/>
  <c r="T5154" i="1"/>
  <c r="S5154" i="1"/>
  <c r="R5154" i="1"/>
  <c r="V5153" i="1"/>
  <c r="U5153" i="1"/>
  <c r="T5153" i="1"/>
  <c r="S5153" i="1"/>
  <c r="R5153" i="1"/>
  <c r="V5152" i="1"/>
  <c r="U5152" i="1"/>
  <c r="T5152" i="1"/>
  <c r="S5152" i="1"/>
  <c r="R5152" i="1"/>
  <c r="V5151" i="1"/>
  <c r="U5151" i="1"/>
  <c r="T5151" i="1"/>
  <c r="S5151" i="1"/>
  <c r="R5151" i="1"/>
  <c r="V5150" i="1"/>
  <c r="U5150" i="1"/>
  <c r="T5150" i="1"/>
  <c r="S5150" i="1"/>
  <c r="R5150" i="1"/>
  <c r="V5149" i="1"/>
  <c r="U5149" i="1"/>
  <c r="T5149" i="1"/>
  <c r="S5149" i="1"/>
  <c r="R5149" i="1"/>
  <c r="V5148" i="1"/>
  <c r="U5148" i="1"/>
  <c r="T5148" i="1"/>
  <c r="S5148" i="1"/>
  <c r="R5148" i="1"/>
  <c r="V5147" i="1"/>
  <c r="U5147" i="1"/>
  <c r="T5147" i="1"/>
  <c r="S5147" i="1"/>
  <c r="R5147" i="1"/>
  <c r="V5146" i="1"/>
  <c r="U5146" i="1"/>
  <c r="T5146" i="1"/>
  <c r="S5146" i="1"/>
  <c r="R5146" i="1"/>
  <c r="V5145" i="1"/>
  <c r="U5145" i="1"/>
  <c r="T5145" i="1"/>
  <c r="S5145" i="1"/>
  <c r="R5145" i="1"/>
  <c r="V5144" i="1"/>
  <c r="U5144" i="1"/>
  <c r="T5144" i="1"/>
  <c r="S5144" i="1"/>
  <c r="R5144" i="1"/>
  <c r="V5143" i="1"/>
  <c r="U5143" i="1"/>
  <c r="T5143" i="1"/>
  <c r="S5143" i="1"/>
  <c r="R5143" i="1"/>
  <c r="V5142" i="1"/>
  <c r="U5142" i="1"/>
  <c r="T5142" i="1"/>
  <c r="S5142" i="1"/>
  <c r="R5142" i="1"/>
  <c r="V5141" i="1"/>
  <c r="U5141" i="1"/>
  <c r="T5141" i="1"/>
  <c r="S5141" i="1"/>
  <c r="R5141" i="1"/>
  <c r="V5140" i="1"/>
  <c r="U5140" i="1"/>
  <c r="T5140" i="1"/>
  <c r="S5140" i="1"/>
  <c r="R5140" i="1"/>
  <c r="V5139" i="1"/>
  <c r="U5139" i="1"/>
  <c r="T5139" i="1"/>
  <c r="S5139" i="1"/>
  <c r="R5139" i="1"/>
  <c r="V5138" i="1"/>
  <c r="U5138" i="1"/>
  <c r="T5138" i="1"/>
  <c r="S5138" i="1"/>
  <c r="R5138" i="1"/>
  <c r="V5137" i="1"/>
  <c r="U5137" i="1"/>
  <c r="T5137" i="1"/>
  <c r="S5137" i="1"/>
  <c r="R5137" i="1"/>
  <c r="V5136" i="1"/>
  <c r="U5136" i="1"/>
  <c r="T5136" i="1"/>
  <c r="S5136" i="1"/>
  <c r="R5136" i="1"/>
  <c r="V5135" i="1"/>
  <c r="U5135" i="1"/>
  <c r="T5135" i="1"/>
  <c r="S5135" i="1"/>
  <c r="R5135" i="1"/>
  <c r="V5134" i="1"/>
  <c r="U5134" i="1"/>
  <c r="T5134" i="1"/>
  <c r="S5134" i="1"/>
  <c r="R5134" i="1"/>
  <c r="V5133" i="1"/>
  <c r="U5133" i="1"/>
  <c r="T5133" i="1"/>
  <c r="S5133" i="1"/>
  <c r="R5133" i="1"/>
  <c r="V5132" i="1"/>
  <c r="U5132" i="1"/>
  <c r="T5132" i="1"/>
  <c r="S5132" i="1"/>
  <c r="R5132" i="1"/>
  <c r="V5131" i="1"/>
  <c r="U5131" i="1"/>
  <c r="T5131" i="1"/>
  <c r="S5131" i="1"/>
  <c r="R5131" i="1"/>
  <c r="V5130" i="1"/>
  <c r="U5130" i="1"/>
  <c r="T5130" i="1"/>
  <c r="S5130" i="1"/>
  <c r="R5130" i="1"/>
  <c r="V5129" i="1"/>
  <c r="U5129" i="1"/>
  <c r="T5129" i="1"/>
  <c r="S5129" i="1"/>
  <c r="R5129" i="1"/>
  <c r="V5128" i="1"/>
  <c r="U5128" i="1"/>
  <c r="T5128" i="1"/>
  <c r="S5128" i="1"/>
  <c r="R5128" i="1"/>
  <c r="V5127" i="1"/>
  <c r="U5127" i="1"/>
  <c r="T5127" i="1"/>
  <c r="S5127" i="1"/>
  <c r="R5127" i="1"/>
  <c r="V5126" i="1"/>
  <c r="U5126" i="1"/>
  <c r="T5126" i="1"/>
  <c r="S5126" i="1"/>
  <c r="R5126" i="1"/>
  <c r="V5125" i="1"/>
  <c r="U5125" i="1"/>
  <c r="T5125" i="1"/>
  <c r="S5125" i="1"/>
  <c r="R5125" i="1"/>
  <c r="V5124" i="1"/>
  <c r="U5124" i="1"/>
  <c r="T5124" i="1"/>
  <c r="S5124" i="1"/>
  <c r="R5124" i="1"/>
  <c r="V5123" i="1"/>
  <c r="U5123" i="1"/>
  <c r="T5123" i="1"/>
  <c r="S5123" i="1"/>
  <c r="R5123" i="1"/>
  <c r="V5122" i="1"/>
  <c r="U5122" i="1"/>
  <c r="T5122" i="1"/>
  <c r="S5122" i="1"/>
  <c r="R5122" i="1"/>
  <c r="V5121" i="1"/>
  <c r="U5121" i="1"/>
  <c r="T5121" i="1"/>
  <c r="S5121" i="1"/>
  <c r="R5121" i="1"/>
  <c r="V5120" i="1"/>
  <c r="U5120" i="1"/>
  <c r="T5120" i="1"/>
  <c r="S5120" i="1"/>
  <c r="R5120" i="1"/>
  <c r="V5119" i="1"/>
  <c r="U5119" i="1"/>
  <c r="T5119" i="1"/>
  <c r="S5119" i="1"/>
  <c r="R5119" i="1"/>
  <c r="V5118" i="1"/>
  <c r="U5118" i="1"/>
  <c r="T5118" i="1"/>
  <c r="S5118" i="1"/>
  <c r="R5118" i="1"/>
  <c r="V5117" i="1"/>
  <c r="U5117" i="1"/>
  <c r="T5117" i="1"/>
  <c r="S5117" i="1"/>
  <c r="R5117" i="1"/>
  <c r="V5116" i="1"/>
  <c r="U5116" i="1"/>
  <c r="T5116" i="1"/>
  <c r="S5116" i="1"/>
  <c r="R5116" i="1"/>
  <c r="V5115" i="1"/>
  <c r="U5115" i="1"/>
  <c r="T5115" i="1"/>
  <c r="S5115" i="1"/>
  <c r="R5115" i="1"/>
  <c r="V5114" i="1"/>
  <c r="U5114" i="1"/>
  <c r="T5114" i="1"/>
  <c r="S5114" i="1"/>
  <c r="R5114" i="1"/>
  <c r="V5113" i="1"/>
  <c r="U5113" i="1"/>
  <c r="T5113" i="1"/>
  <c r="S5113" i="1"/>
  <c r="R5113" i="1"/>
  <c r="V5112" i="1"/>
  <c r="U5112" i="1"/>
  <c r="T5112" i="1"/>
  <c r="S5112" i="1"/>
  <c r="R5112" i="1"/>
  <c r="V5111" i="1"/>
  <c r="U5111" i="1"/>
  <c r="T5111" i="1"/>
  <c r="S5111" i="1"/>
  <c r="R5111" i="1"/>
  <c r="V5110" i="1"/>
  <c r="U5110" i="1"/>
  <c r="T5110" i="1"/>
  <c r="S5110" i="1"/>
  <c r="R5110" i="1"/>
  <c r="V5109" i="1"/>
  <c r="U5109" i="1"/>
  <c r="T5109" i="1"/>
  <c r="S5109" i="1"/>
  <c r="R5109" i="1"/>
  <c r="V5108" i="1"/>
  <c r="U5108" i="1"/>
  <c r="T5108" i="1"/>
  <c r="S5108" i="1"/>
  <c r="R5108" i="1"/>
  <c r="V5107" i="1"/>
  <c r="U5107" i="1"/>
  <c r="T5107" i="1"/>
  <c r="S5107" i="1"/>
  <c r="R5107" i="1"/>
  <c r="V5106" i="1"/>
  <c r="U5106" i="1"/>
  <c r="T5106" i="1"/>
  <c r="S5106" i="1"/>
  <c r="R5106" i="1"/>
  <c r="V5105" i="1"/>
  <c r="U5105" i="1"/>
  <c r="T5105" i="1"/>
  <c r="S5105" i="1"/>
  <c r="R5105" i="1"/>
  <c r="V5104" i="1"/>
  <c r="U5104" i="1"/>
  <c r="T5104" i="1"/>
  <c r="S5104" i="1"/>
  <c r="R5104" i="1"/>
  <c r="V5103" i="1"/>
  <c r="U5103" i="1"/>
  <c r="T5103" i="1"/>
  <c r="S5103" i="1"/>
  <c r="R5103" i="1"/>
  <c r="V5102" i="1"/>
  <c r="U5102" i="1"/>
  <c r="T5102" i="1"/>
  <c r="S5102" i="1"/>
  <c r="R5102" i="1"/>
  <c r="V5101" i="1"/>
  <c r="U5101" i="1"/>
  <c r="T5101" i="1"/>
  <c r="S5101" i="1"/>
  <c r="R5101" i="1"/>
  <c r="V5100" i="1"/>
  <c r="U5100" i="1"/>
  <c r="T5100" i="1"/>
  <c r="S5100" i="1"/>
  <c r="R5100" i="1"/>
  <c r="V5099" i="1"/>
  <c r="U5099" i="1"/>
  <c r="T5099" i="1"/>
  <c r="S5099" i="1"/>
  <c r="R5099" i="1"/>
  <c r="V5098" i="1"/>
  <c r="U5098" i="1"/>
  <c r="T5098" i="1"/>
  <c r="S5098" i="1"/>
  <c r="R5098" i="1"/>
  <c r="V5097" i="1"/>
  <c r="U5097" i="1"/>
  <c r="T5097" i="1"/>
  <c r="S5097" i="1"/>
  <c r="R5097" i="1"/>
  <c r="V5096" i="1"/>
  <c r="U5096" i="1"/>
  <c r="T5096" i="1"/>
  <c r="S5096" i="1"/>
  <c r="R5096" i="1"/>
  <c r="V5095" i="1"/>
  <c r="U5095" i="1"/>
  <c r="T5095" i="1"/>
  <c r="S5095" i="1"/>
  <c r="R5095" i="1"/>
  <c r="V5094" i="1"/>
  <c r="U5094" i="1"/>
  <c r="T5094" i="1"/>
  <c r="S5094" i="1"/>
  <c r="R5094" i="1"/>
  <c r="V5093" i="1"/>
  <c r="U5093" i="1"/>
  <c r="T5093" i="1"/>
  <c r="S5093" i="1"/>
  <c r="R5093" i="1"/>
  <c r="V5092" i="1"/>
  <c r="U5092" i="1"/>
  <c r="T5092" i="1"/>
  <c r="S5092" i="1"/>
  <c r="R5092" i="1"/>
  <c r="V5091" i="1"/>
  <c r="U5091" i="1"/>
  <c r="T5091" i="1"/>
  <c r="S5091" i="1"/>
  <c r="R5091" i="1"/>
  <c r="V5090" i="1"/>
  <c r="U5090" i="1"/>
  <c r="T5090" i="1"/>
  <c r="S5090" i="1"/>
  <c r="R5090" i="1"/>
  <c r="V5089" i="1"/>
  <c r="U5089" i="1"/>
  <c r="T5089" i="1"/>
  <c r="S5089" i="1"/>
  <c r="R5089" i="1"/>
  <c r="V5088" i="1"/>
  <c r="U5088" i="1"/>
  <c r="T5088" i="1"/>
  <c r="S5088" i="1"/>
  <c r="R5088" i="1"/>
  <c r="V5087" i="1"/>
  <c r="U5087" i="1"/>
  <c r="T5087" i="1"/>
  <c r="S5087" i="1"/>
  <c r="R5087" i="1"/>
  <c r="V5086" i="1"/>
  <c r="U5086" i="1"/>
  <c r="T5086" i="1"/>
  <c r="S5086" i="1"/>
  <c r="R5086" i="1"/>
  <c r="V5085" i="1"/>
  <c r="U5085" i="1"/>
  <c r="T5085" i="1"/>
  <c r="S5085" i="1"/>
  <c r="R5085" i="1"/>
  <c r="V5084" i="1"/>
  <c r="U5084" i="1"/>
  <c r="T5084" i="1"/>
  <c r="S5084" i="1"/>
  <c r="R5084" i="1"/>
  <c r="V5083" i="1"/>
  <c r="U5083" i="1"/>
  <c r="T5083" i="1"/>
  <c r="S5083" i="1"/>
  <c r="R5083" i="1"/>
  <c r="V5082" i="1"/>
  <c r="U5082" i="1"/>
  <c r="T5082" i="1"/>
  <c r="S5082" i="1"/>
  <c r="R5082" i="1"/>
  <c r="V5081" i="1"/>
  <c r="U5081" i="1"/>
  <c r="T5081" i="1"/>
  <c r="S5081" i="1"/>
  <c r="R5081" i="1"/>
  <c r="V5080" i="1"/>
  <c r="U5080" i="1"/>
  <c r="T5080" i="1"/>
  <c r="S5080" i="1"/>
  <c r="R5080" i="1"/>
  <c r="V5079" i="1"/>
  <c r="U5079" i="1"/>
  <c r="T5079" i="1"/>
  <c r="S5079" i="1"/>
  <c r="R5079" i="1"/>
  <c r="V5078" i="1"/>
  <c r="U5078" i="1"/>
  <c r="T5078" i="1"/>
  <c r="S5078" i="1"/>
  <c r="R5078" i="1"/>
  <c r="V5077" i="1"/>
  <c r="U5077" i="1"/>
  <c r="T5077" i="1"/>
  <c r="S5077" i="1"/>
  <c r="R5077" i="1"/>
  <c r="V5076" i="1"/>
  <c r="U5076" i="1"/>
  <c r="T5076" i="1"/>
  <c r="S5076" i="1"/>
  <c r="R5076" i="1"/>
  <c r="V5075" i="1"/>
  <c r="U5075" i="1"/>
  <c r="T5075" i="1"/>
  <c r="S5075" i="1"/>
  <c r="R5075" i="1"/>
  <c r="V5074" i="1"/>
  <c r="U5074" i="1"/>
  <c r="T5074" i="1"/>
  <c r="S5074" i="1"/>
  <c r="R5074" i="1"/>
  <c r="V5073" i="1"/>
  <c r="U5073" i="1"/>
  <c r="T5073" i="1"/>
  <c r="S5073" i="1"/>
  <c r="R5073" i="1"/>
  <c r="V5072" i="1"/>
  <c r="U5072" i="1"/>
  <c r="T5072" i="1"/>
  <c r="S5072" i="1"/>
  <c r="R5072" i="1"/>
  <c r="V5071" i="1"/>
  <c r="U5071" i="1"/>
  <c r="T5071" i="1"/>
  <c r="S5071" i="1"/>
  <c r="R5071" i="1"/>
  <c r="V5070" i="1"/>
  <c r="U5070" i="1"/>
  <c r="T5070" i="1"/>
  <c r="S5070" i="1"/>
  <c r="R5070" i="1"/>
  <c r="V5069" i="1"/>
  <c r="U5069" i="1"/>
  <c r="T5069" i="1"/>
  <c r="S5069" i="1"/>
  <c r="R5069" i="1"/>
  <c r="V5068" i="1"/>
  <c r="U5068" i="1"/>
  <c r="T5068" i="1"/>
  <c r="S5068" i="1"/>
  <c r="R5068" i="1"/>
  <c r="V5067" i="1"/>
  <c r="U5067" i="1"/>
  <c r="T5067" i="1"/>
  <c r="S5067" i="1"/>
  <c r="R5067" i="1"/>
  <c r="V5066" i="1"/>
  <c r="U5066" i="1"/>
  <c r="T5066" i="1"/>
  <c r="S5066" i="1"/>
  <c r="R5066" i="1"/>
  <c r="V5065" i="1"/>
  <c r="U5065" i="1"/>
  <c r="T5065" i="1"/>
  <c r="S5065" i="1"/>
  <c r="R5065" i="1"/>
  <c r="V5064" i="1"/>
  <c r="U5064" i="1"/>
  <c r="T5064" i="1"/>
  <c r="S5064" i="1"/>
  <c r="R5064" i="1"/>
  <c r="V5063" i="1"/>
  <c r="U5063" i="1"/>
  <c r="T5063" i="1"/>
  <c r="S5063" i="1"/>
  <c r="R5063" i="1"/>
  <c r="V5062" i="1"/>
  <c r="U5062" i="1"/>
  <c r="T5062" i="1"/>
  <c r="S5062" i="1"/>
  <c r="R5062" i="1"/>
  <c r="V5061" i="1"/>
  <c r="U5061" i="1"/>
  <c r="T5061" i="1"/>
  <c r="S5061" i="1"/>
  <c r="R5061" i="1"/>
  <c r="V5060" i="1"/>
  <c r="U5060" i="1"/>
  <c r="T5060" i="1"/>
  <c r="S5060" i="1"/>
  <c r="R5060" i="1"/>
  <c r="V5059" i="1"/>
  <c r="U5059" i="1"/>
  <c r="T5059" i="1"/>
  <c r="S5059" i="1"/>
  <c r="R5059" i="1"/>
  <c r="V5058" i="1"/>
  <c r="U5058" i="1"/>
  <c r="T5058" i="1"/>
  <c r="S5058" i="1"/>
  <c r="R5058" i="1"/>
  <c r="V5057" i="1"/>
  <c r="U5057" i="1"/>
  <c r="T5057" i="1"/>
  <c r="S5057" i="1"/>
  <c r="R5057" i="1"/>
  <c r="V5056" i="1"/>
  <c r="U5056" i="1"/>
  <c r="T5056" i="1"/>
  <c r="S5056" i="1"/>
  <c r="R5056" i="1"/>
  <c r="V5055" i="1"/>
  <c r="U5055" i="1"/>
  <c r="T5055" i="1"/>
  <c r="S5055" i="1"/>
  <c r="R5055" i="1"/>
  <c r="V5054" i="1"/>
  <c r="U5054" i="1"/>
  <c r="T5054" i="1"/>
  <c r="S5054" i="1"/>
  <c r="R5054" i="1"/>
  <c r="V5053" i="1"/>
  <c r="U5053" i="1"/>
  <c r="T5053" i="1"/>
  <c r="S5053" i="1"/>
  <c r="R5053" i="1"/>
  <c r="V5052" i="1"/>
  <c r="U5052" i="1"/>
  <c r="T5052" i="1"/>
  <c r="S5052" i="1"/>
  <c r="R5052" i="1"/>
  <c r="V5051" i="1"/>
  <c r="U5051" i="1"/>
  <c r="T5051" i="1"/>
  <c r="S5051" i="1"/>
  <c r="R5051" i="1"/>
  <c r="V5050" i="1"/>
  <c r="U5050" i="1"/>
  <c r="T5050" i="1"/>
  <c r="S5050" i="1"/>
  <c r="R5050" i="1"/>
  <c r="V5049" i="1"/>
  <c r="U5049" i="1"/>
  <c r="T5049" i="1"/>
  <c r="S5049" i="1"/>
  <c r="R5049" i="1"/>
  <c r="V5048" i="1"/>
  <c r="U5048" i="1"/>
  <c r="T5048" i="1"/>
  <c r="S5048" i="1"/>
  <c r="R5048" i="1"/>
  <c r="V5047" i="1"/>
  <c r="U5047" i="1"/>
  <c r="T5047" i="1"/>
  <c r="S5047" i="1"/>
  <c r="R5047" i="1"/>
  <c r="V5046" i="1"/>
  <c r="U5046" i="1"/>
  <c r="T5046" i="1"/>
  <c r="S5046" i="1"/>
  <c r="R5046" i="1"/>
  <c r="V5045" i="1"/>
  <c r="U5045" i="1"/>
  <c r="T5045" i="1"/>
  <c r="S5045" i="1"/>
  <c r="R5045" i="1"/>
  <c r="V5044" i="1"/>
  <c r="U5044" i="1"/>
  <c r="T5044" i="1"/>
  <c r="S5044" i="1"/>
  <c r="R5044" i="1"/>
  <c r="V5043" i="1"/>
  <c r="U5043" i="1"/>
  <c r="T5043" i="1"/>
  <c r="S5043" i="1"/>
  <c r="R5043" i="1"/>
  <c r="V5042" i="1"/>
  <c r="U5042" i="1"/>
  <c r="T5042" i="1"/>
  <c r="S5042" i="1"/>
  <c r="R5042" i="1"/>
  <c r="V5041" i="1"/>
  <c r="U5041" i="1"/>
  <c r="T5041" i="1"/>
  <c r="S5041" i="1"/>
  <c r="R5041" i="1"/>
  <c r="V5040" i="1"/>
  <c r="U5040" i="1"/>
  <c r="T5040" i="1"/>
  <c r="S5040" i="1"/>
  <c r="R5040" i="1"/>
  <c r="V5039" i="1"/>
  <c r="U5039" i="1"/>
  <c r="T5039" i="1"/>
  <c r="S5039" i="1"/>
  <c r="R5039" i="1"/>
  <c r="V5038" i="1"/>
  <c r="U5038" i="1"/>
  <c r="T5038" i="1"/>
  <c r="S5038" i="1"/>
  <c r="R5038" i="1"/>
  <c r="V5037" i="1"/>
  <c r="U5037" i="1"/>
  <c r="T5037" i="1"/>
  <c r="S5037" i="1"/>
  <c r="R5037" i="1"/>
  <c r="V5036" i="1"/>
  <c r="U5036" i="1"/>
  <c r="T5036" i="1"/>
  <c r="S5036" i="1"/>
  <c r="R5036" i="1"/>
  <c r="V5035" i="1"/>
  <c r="U5035" i="1"/>
  <c r="T5035" i="1"/>
  <c r="S5035" i="1"/>
  <c r="R5035" i="1"/>
  <c r="V5034" i="1"/>
  <c r="U5034" i="1"/>
  <c r="T5034" i="1"/>
  <c r="S5034" i="1"/>
  <c r="R5034" i="1"/>
  <c r="V5033" i="1"/>
  <c r="U5033" i="1"/>
  <c r="T5033" i="1"/>
  <c r="S5033" i="1"/>
  <c r="R5033" i="1"/>
  <c r="V5032" i="1"/>
  <c r="U5032" i="1"/>
  <c r="T5032" i="1"/>
  <c r="S5032" i="1"/>
  <c r="R5032" i="1"/>
  <c r="V5031" i="1"/>
  <c r="U5031" i="1"/>
  <c r="T5031" i="1"/>
  <c r="S5031" i="1"/>
  <c r="R5031" i="1"/>
  <c r="V5030" i="1"/>
  <c r="U5030" i="1"/>
  <c r="T5030" i="1"/>
  <c r="S5030" i="1"/>
  <c r="R5030" i="1"/>
  <c r="V5029" i="1"/>
  <c r="U5029" i="1"/>
  <c r="T5029" i="1"/>
  <c r="S5029" i="1"/>
  <c r="R5029" i="1"/>
  <c r="V5028" i="1"/>
  <c r="U5028" i="1"/>
  <c r="T5028" i="1"/>
  <c r="S5028" i="1"/>
  <c r="R5028" i="1"/>
  <c r="V5027" i="1"/>
  <c r="U5027" i="1"/>
  <c r="T5027" i="1"/>
  <c r="S5027" i="1"/>
  <c r="R5027" i="1"/>
  <c r="V5026" i="1"/>
  <c r="U5026" i="1"/>
  <c r="T5026" i="1"/>
  <c r="S5026" i="1"/>
  <c r="R5026" i="1"/>
  <c r="V5025" i="1"/>
  <c r="U5025" i="1"/>
  <c r="T5025" i="1"/>
  <c r="S5025" i="1"/>
  <c r="R5025" i="1"/>
  <c r="V5024" i="1"/>
  <c r="U5024" i="1"/>
  <c r="T5024" i="1"/>
  <c r="S5024" i="1"/>
  <c r="R5024" i="1"/>
  <c r="V5023" i="1"/>
  <c r="U5023" i="1"/>
  <c r="T5023" i="1"/>
  <c r="S5023" i="1"/>
  <c r="R5023" i="1"/>
  <c r="V5022" i="1"/>
  <c r="U5022" i="1"/>
  <c r="T5022" i="1"/>
  <c r="S5022" i="1"/>
  <c r="R5022" i="1"/>
  <c r="V5021" i="1"/>
  <c r="U5021" i="1"/>
  <c r="T5021" i="1"/>
  <c r="S5021" i="1"/>
  <c r="R5021" i="1"/>
  <c r="V5020" i="1"/>
  <c r="U5020" i="1"/>
  <c r="T5020" i="1"/>
  <c r="S5020" i="1"/>
  <c r="R5020" i="1"/>
  <c r="V5019" i="1"/>
  <c r="U5019" i="1"/>
  <c r="T5019" i="1"/>
  <c r="S5019" i="1"/>
  <c r="R5019" i="1"/>
  <c r="V5018" i="1"/>
  <c r="U5018" i="1"/>
  <c r="T5018" i="1"/>
  <c r="S5018" i="1"/>
  <c r="R5018" i="1"/>
  <c r="V5017" i="1"/>
  <c r="U5017" i="1"/>
  <c r="T5017" i="1"/>
  <c r="S5017" i="1"/>
  <c r="R5017" i="1"/>
  <c r="V5016" i="1"/>
  <c r="U5016" i="1"/>
  <c r="T5016" i="1"/>
  <c r="S5016" i="1"/>
  <c r="R5016" i="1"/>
  <c r="V5015" i="1"/>
  <c r="U5015" i="1"/>
  <c r="T5015" i="1"/>
  <c r="S5015" i="1"/>
  <c r="R5015" i="1"/>
  <c r="V5014" i="1"/>
  <c r="U5014" i="1"/>
  <c r="T5014" i="1"/>
  <c r="S5014" i="1"/>
  <c r="R5014" i="1"/>
  <c r="V5013" i="1"/>
  <c r="U5013" i="1"/>
  <c r="T5013" i="1"/>
  <c r="S5013" i="1"/>
  <c r="R5013" i="1"/>
  <c r="V5012" i="1"/>
  <c r="U5012" i="1"/>
  <c r="T5012" i="1"/>
  <c r="S5012" i="1"/>
  <c r="R5012" i="1"/>
  <c r="V5011" i="1"/>
  <c r="U5011" i="1"/>
  <c r="T5011" i="1"/>
  <c r="S5011" i="1"/>
  <c r="R5011" i="1"/>
  <c r="V5010" i="1"/>
  <c r="U5010" i="1"/>
  <c r="T5010" i="1"/>
  <c r="S5010" i="1"/>
  <c r="R5010" i="1"/>
  <c r="V5009" i="1"/>
  <c r="U5009" i="1"/>
  <c r="T5009" i="1"/>
  <c r="S5009" i="1"/>
  <c r="R5009" i="1"/>
  <c r="V5008" i="1"/>
  <c r="U5008" i="1"/>
  <c r="T5008" i="1"/>
  <c r="S5008" i="1"/>
  <c r="R5008" i="1"/>
  <c r="V5007" i="1"/>
  <c r="U5007" i="1"/>
  <c r="T5007" i="1"/>
  <c r="S5007" i="1"/>
  <c r="R5007" i="1"/>
  <c r="V5006" i="1"/>
  <c r="U5006" i="1"/>
  <c r="T5006" i="1"/>
  <c r="S5006" i="1"/>
  <c r="R5006" i="1"/>
  <c r="V5005" i="1"/>
  <c r="U5005" i="1"/>
  <c r="T5005" i="1"/>
  <c r="S5005" i="1"/>
  <c r="R5005" i="1"/>
  <c r="V5004" i="1"/>
  <c r="U5004" i="1"/>
  <c r="T5004" i="1"/>
  <c r="S5004" i="1"/>
  <c r="R5004" i="1"/>
  <c r="V5003" i="1"/>
  <c r="U5003" i="1"/>
  <c r="T5003" i="1"/>
  <c r="S5003" i="1"/>
  <c r="R5003" i="1"/>
  <c r="V5002" i="1"/>
  <c r="U5002" i="1"/>
  <c r="T5002" i="1"/>
  <c r="S5002" i="1"/>
  <c r="R5002" i="1"/>
  <c r="V5001" i="1"/>
  <c r="U5001" i="1"/>
  <c r="T5001" i="1"/>
  <c r="S5001" i="1"/>
  <c r="R5001" i="1"/>
  <c r="V5000" i="1"/>
  <c r="U5000" i="1"/>
  <c r="T5000" i="1"/>
  <c r="S5000" i="1"/>
  <c r="R5000" i="1"/>
  <c r="V4999" i="1"/>
  <c r="U4999" i="1"/>
  <c r="T4999" i="1"/>
  <c r="S4999" i="1"/>
  <c r="R4999" i="1"/>
  <c r="V4998" i="1"/>
  <c r="U4998" i="1"/>
  <c r="T4998" i="1"/>
  <c r="S4998" i="1"/>
  <c r="R4998" i="1"/>
  <c r="V4997" i="1"/>
  <c r="U4997" i="1"/>
  <c r="T4997" i="1"/>
  <c r="S4997" i="1"/>
  <c r="R4997" i="1"/>
  <c r="V4996" i="1"/>
  <c r="U4996" i="1"/>
  <c r="T4996" i="1"/>
  <c r="S4996" i="1"/>
  <c r="R4996" i="1"/>
  <c r="V4995" i="1"/>
  <c r="U4995" i="1"/>
  <c r="T4995" i="1"/>
  <c r="S4995" i="1"/>
  <c r="R4995" i="1"/>
  <c r="V4994" i="1"/>
  <c r="U4994" i="1"/>
  <c r="T4994" i="1"/>
  <c r="S4994" i="1"/>
  <c r="R4994" i="1"/>
  <c r="V4993" i="1"/>
  <c r="U4993" i="1"/>
  <c r="T4993" i="1"/>
  <c r="S4993" i="1"/>
  <c r="R4993" i="1"/>
  <c r="V4992" i="1"/>
  <c r="U4992" i="1"/>
  <c r="T4992" i="1"/>
  <c r="S4992" i="1"/>
  <c r="R4992" i="1"/>
  <c r="V4991" i="1"/>
  <c r="U4991" i="1"/>
  <c r="T4991" i="1"/>
  <c r="S4991" i="1"/>
  <c r="R4991" i="1"/>
  <c r="V4990" i="1"/>
  <c r="U4990" i="1"/>
  <c r="T4990" i="1"/>
  <c r="S4990" i="1"/>
  <c r="R4990" i="1"/>
  <c r="V4989" i="1"/>
  <c r="U4989" i="1"/>
  <c r="T4989" i="1"/>
  <c r="S4989" i="1"/>
  <c r="R4989" i="1"/>
  <c r="V4988" i="1"/>
  <c r="U4988" i="1"/>
  <c r="T4988" i="1"/>
  <c r="S4988" i="1"/>
  <c r="R4988" i="1"/>
  <c r="V4987" i="1"/>
  <c r="U4987" i="1"/>
  <c r="T4987" i="1"/>
  <c r="S4987" i="1"/>
  <c r="R4987" i="1"/>
  <c r="V4986" i="1"/>
  <c r="U4986" i="1"/>
  <c r="T4986" i="1"/>
  <c r="S4986" i="1"/>
  <c r="R4986" i="1"/>
  <c r="V4985" i="1"/>
  <c r="U4985" i="1"/>
  <c r="T4985" i="1"/>
  <c r="S4985" i="1"/>
  <c r="R4985" i="1"/>
  <c r="V4984" i="1"/>
  <c r="U4984" i="1"/>
  <c r="T4984" i="1"/>
  <c r="S4984" i="1"/>
  <c r="R4984" i="1"/>
  <c r="V4983" i="1"/>
  <c r="U4983" i="1"/>
  <c r="T4983" i="1"/>
  <c r="S4983" i="1"/>
  <c r="R4983" i="1"/>
  <c r="V4982" i="1"/>
  <c r="U4982" i="1"/>
  <c r="T4982" i="1"/>
  <c r="S4982" i="1"/>
  <c r="R4982" i="1"/>
  <c r="V4981" i="1"/>
  <c r="U4981" i="1"/>
  <c r="T4981" i="1"/>
  <c r="S4981" i="1"/>
  <c r="R4981" i="1"/>
  <c r="V4980" i="1"/>
  <c r="U4980" i="1"/>
  <c r="T4980" i="1"/>
  <c r="S4980" i="1"/>
  <c r="R4980" i="1"/>
  <c r="V4979" i="1"/>
  <c r="U4979" i="1"/>
  <c r="T4979" i="1"/>
  <c r="S4979" i="1"/>
  <c r="R4979" i="1"/>
  <c r="V4978" i="1"/>
  <c r="U4978" i="1"/>
  <c r="T4978" i="1"/>
  <c r="S4978" i="1"/>
  <c r="R4978" i="1"/>
  <c r="V4977" i="1"/>
  <c r="U4977" i="1"/>
  <c r="T4977" i="1"/>
  <c r="S4977" i="1"/>
  <c r="R4977" i="1"/>
  <c r="V4976" i="1"/>
  <c r="U4976" i="1"/>
  <c r="T4976" i="1"/>
  <c r="S4976" i="1"/>
  <c r="R4976" i="1"/>
  <c r="V4975" i="1"/>
  <c r="U4975" i="1"/>
  <c r="T4975" i="1"/>
  <c r="S4975" i="1"/>
  <c r="R4975" i="1"/>
  <c r="V4974" i="1"/>
  <c r="U4974" i="1"/>
  <c r="T4974" i="1"/>
  <c r="S4974" i="1"/>
  <c r="R4974" i="1"/>
  <c r="V4973" i="1"/>
  <c r="U4973" i="1"/>
  <c r="T4973" i="1"/>
  <c r="S4973" i="1"/>
  <c r="R4973" i="1"/>
  <c r="V4972" i="1"/>
  <c r="U4972" i="1"/>
  <c r="T4972" i="1"/>
  <c r="S4972" i="1"/>
  <c r="R4972" i="1"/>
  <c r="V4971" i="1"/>
  <c r="U4971" i="1"/>
  <c r="T4971" i="1"/>
  <c r="S4971" i="1"/>
  <c r="R4971" i="1"/>
  <c r="V4970" i="1"/>
  <c r="U4970" i="1"/>
  <c r="T4970" i="1"/>
  <c r="S4970" i="1"/>
  <c r="R4970" i="1"/>
  <c r="V4969" i="1"/>
  <c r="U4969" i="1"/>
  <c r="T4969" i="1"/>
  <c r="S4969" i="1"/>
  <c r="R4969" i="1"/>
  <c r="V4968" i="1"/>
  <c r="U4968" i="1"/>
  <c r="T4968" i="1"/>
  <c r="S4968" i="1"/>
  <c r="R4968" i="1"/>
  <c r="V4967" i="1"/>
  <c r="U4967" i="1"/>
  <c r="T4967" i="1"/>
  <c r="S4967" i="1"/>
  <c r="R4967" i="1"/>
  <c r="V4966" i="1"/>
  <c r="U4966" i="1"/>
  <c r="T4966" i="1"/>
  <c r="S4966" i="1"/>
  <c r="R4966" i="1"/>
  <c r="V4965" i="1"/>
  <c r="U4965" i="1"/>
  <c r="T4965" i="1"/>
  <c r="S4965" i="1"/>
  <c r="R4965" i="1"/>
  <c r="V4964" i="1"/>
  <c r="U4964" i="1"/>
  <c r="T4964" i="1"/>
  <c r="S4964" i="1"/>
  <c r="R4964" i="1"/>
  <c r="V4963" i="1"/>
  <c r="U4963" i="1"/>
  <c r="T4963" i="1"/>
  <c r="S4963" i="1"/>
  <c r="R4963" i="1"/>
  <c r="V4962" i="1"/>
  <c r="U4962" i="1"/>
  <c r="T4962" i="1"/>
  <c r="S4962" i="1"/>
  <c r="R4962" i="1"/>
  <c r="V4961" i="1"/>
  <c r="U4961" i="1"/>
  <c r="T4961" i="1"/>
  <c r="S4961" i="1"/>
  <c r="R4961" i="1"/>
  <c r="V4960" i="1"/>
  <c r="U4960" i="1"/>
  <c r="T4960" i="1"/>
  <c r="S4960" i="1"/>
  <c r="R4960" i="1"/>
  <c r="V4959" i="1"/>
  <c r="U4959" i="1"/>
  <c r="T4959" i="1"/>
  <c r="S4959" i="1"/>
  <c r="R4959" i="1"/>
  <c r="V4958" i="1"/>
  <c r="U4958" i="1"/>
  <c r="T4958" i="1"/>
  <c r="S4958" i="1"/>
  <c r="R4958" i="1"/>
  <c r="V4957" i="1"/>
  <c r="U4957" i="1"/>
  <c r="T4957" i="1"/>
  <c r="S4957" i="1"/>
  <c r="R4957" i="1"/>
  <c r="V4956" i="1"/>
  <c r="U4956" i="1"/>
  <c r="T4956" i="1"/>
  <c r="S4956" i="1"/>
  <c r="R4956" i="1"/>
  <c r="V4955" i="1"/>
  <c r="U4955" i="1"/>
  <c r="T4955" i="1"/>
  <c r="S4955" i="1"/>
  <c r="R4955" i="1"/>
  <c r="V4954" i="1"/>
  <c r="U4954" i="1"/>
  <c r="T4954" i="1"/>
  <c r="S4954" i="1"/>
  <c r="R4954" i="1"/>
  <c r="V4953" i="1"/>
  <c r="U4953" i="1"/>
  <c r="T4953" i="1"/>
  <c r="S4953" i="1"/>
  <c r="R4953" i="1"/>
  <c r="V4952" i="1"/>
  <c r="U4952" i="1"/>
  <c r="T4952" i="1"/>
  <c r="S4952" i="1"/>
  <c r="R4952" i="1"/>
  <c r="V4951" i="1"/>
  <c r="U4951" i="1"/>
  <c r="T4951" i="1"/>
  <c r="S4951" i="1"/>
  <c r="R4951" i="1"/>
  <c r="V4950" i="1"/>
  <c r="U4950" i="1"/>
  <c r="T4950" i="1"/>
  <c r="S4950" i="1"/>
  <c r="R4950" i="1"/>
  <c r="V4949" i="1"/>
  <c r="U4949" i="1"/>
  <c r="T4949" i="1"/>
  <c r="S4949" i="1"/>
  <c r="R4949" i="1"/>
  <c r="V4948" i="1"/>
  <c r="U4948" i="1"/>
  <c r="T4948" i="1"/>
  <c r="S4948" i="1"/>
  <c r="R4948" i="1"/>
  <c r="V4947" i="1"/>
  <c r="U4947" i="1"/>
  <c r="T4947" i="1"/>
  <c r="S4947" i="1"/>
  <c r="R4947" i="1"/>
  <c r="V4946" i="1"/>
  <c r="U4946" i="1"/>
  <c r="T4946" i="1"/>
  <c r="S4946" i="1"/>
  <c r="R4946" i="1"/>
  <c r="V4945" i="1"/>
  <c r="U4945" i="1"/>
  <c r="T4945" i="1"/>
  <c r="S4945" i="1"/>
  <c r="R4945" i="1"/>
  <c r="V4944" i="1"/>
  <c r="U4944" i="1"/>
  <c r="T4944" i="1"/>
  <c r="S4944" i="1"/>
  <c r="R4944" i="1"/>
  <c r="V4943" i="1"/>
  <c r="U4943" i="1"/>
  <c r="T4943" i="1"/>
  <c r="S4943" i="1"/>
  <c r="R4943" i="1"/>
  <c r="V4942" i="1"/>
  <c r="U4942" i="1"/>
  <c r="T4942" i="1"/>
  <c r="S4942" i="1"/>
  <c r="R4942" i="1"/>
  <c r="V4941" i="1"/>
  <c r="U4941" i="1"/>
  <c r="T4941" i="1"/>
  <c r="S4941" i="1"/>
  <c r="R4941" i="1"/>
  <c r="V4940" i="1"/>
  <c r="U4940" i="1"/>
  <c r="T4940" i="1"/>
  <c r="S4940" i="1"/>
  <c r="R4940" i="1"/>
  <c r="V4939" i="1"/>
  <c r="U4939" i="1"/>
  <c r="T4939" i="1"/>
  <c r="S4939" i="1"/>
  <c r="R4939" i="1"/>
  <c r="V4938" i="1"/>
  <c r="U4938" i="1"/>
  <c r="T4938" i="1"/>
  <c r="S4938" i="1"/>
  <c r="R4938" i="1"/>
  <c r="V4937" i="1"/>
  <c r="U4937" i="1"/>
  <c r="T4937" i="1"/>
  <c r="S4937" i="1"/>
  <c r="R4937" i="1"/>
  <c r="V4936" i="1"/>
  <c r="U4936" i="1"/>
  <c r="T4936" i="1"/>
  <c r="S4936" i="1"/>
  <c r="R4936" i="1"/>
  <c r="V4935" i="1"/>
  <c r="U4935" i="1"/>
  <c r="T4935" i="1"/>
  <c r="S4935" i="1"/>
  <c r="R4935" i="1"/>
  <c r="V4934" i="1"/>
  <c r="U4934" i="1"/>
  <c r="T4934" i="1"/>
  <c r="S4934" i="1"/>
  <c r="R4934" i="1"/>
  <c r="V4933" i="1"/>
  <c r="U4933" i="1"/>
  <c r="T4933" i="1"/>
  <c r="S4933" i="1"/>
  <c r="R4933" i="1"/>
  <c r="V4932" i="1"/>
  <c r="U4932" i="1"/>
  <c r="T4932" i="1"/>
  <c r="S4932" i="1"/>
  <c r="R4932" i="1"/>
  <c r="V4931" i="1"/>
  <c r="U4931" i="1"/>
  <c r="T4931" i="1"/>
  <c r="S4931" i="1"/>
  <c r="R4931" i="1"/>
  <c r="V4930" i="1"/>
  <c r="U4930" i="1"/>
  <c r="T4930" i="1"/>
  <c r="S4930" i="1"/>
  <c r="R4930" i="1"/>
  <c r="V4929" i="1"/>
  <c r="U4929" i="1"/>
  <c r="T4929" i="1"/>
  <c r="S4929" i="1"/>
  <c r="R4929" i="1"/>
  <c r="V4928" i="1"/>
  <c r="U4928" i="1"/>
  <c r="T4928" i="1"/>
  <c r="S4928" i="1"/>
  <c r="R4928" i="1"/>
  <c r="V4927" i="1"/>
  <c r="U4927" i="1"/>
  <c r="T4927" i="1"/>
  <c r="S4927" i="1"/>
  <c r="R4927" i="1"/>
  <c r="V4926" i="1"/>
  <c r="U4926" i="1"/>
  <c r="T4926" i="1"/>
  <c r="S4926" i="1"/>
  <c r="R4926" i="1"/>
  <c r="V4925" i="1"/>
  <c r="U4925" i="1"/>
  <c r="T4925" i="1"/>
  <c r="S4925" i="1"/>
  <c r="R4925" i="1"/>
  <c r="V4924" i="1"/>
  <c r="U4924" i="1"/>
  <c r="T4924" i="1"/>
  <c r="S4924" i="1"/>
  <c r="R4924" i="1"/>
  <c r="V4923" i="1"/>
  <c r="U4923" i="1"/>
  <c r="T4923" i="1"/>
  <c r="S4923" i="1"/>
  <c r="R4923" i="1"/>
  <c r="V4922" i="1"/>
  <c r="U4922" i="1"/>
  <c r="T4922" i="1"/>
  <c r="S4922" i="1"/>
  <c r="R4922" i="1"/>
  <c r="V4921" i="1"/>
  <c r="U4921" i="1"/>
  <c r="T4921" i="1"/>
  <c r="S4921" i="1"/>
  <c r="R4921" i="1"/>
  <c r="V4920" i="1"/>
  <c r="U4920" i="1"/>
  <c r="T4920" i="1"/>
  <c r="S4920" i="1"/>
  <c r="R4920" i="1"/>
  <c r="V4919" i="1"/>
  <c r="U4919" i="1"/>
  <c r="T4919" i="1"/>
  <c r="S4919" i="1"/>
  <c r="R4919" i="1"/>
  <c r="V4918" i="1"/>
  <c r="U4918" i="1"/>
  <c r="T4918" i="1"/>
  <c r="S4918" i="1"/>
  <c r="R4918" i="1"/>
  <c r="V4917" i="1"/>
  <c r="U4917" i="1"/>
  <c r="T4917" i="1"/>
  <c r="S4917" i="1"/>
  <c r="R4917" i="1"/>
  <c r="V4916" i="1"/>
  <c r="U4916" i="1"/>
  <c r="T4916" i="1"/>
  <c r="S4916" i="1"/>
  <c r="R4916" i="1"/>
  <c r="V4915" i="1"/>
  <c r="U4915" i="1"/>
  <c r="T4915" i="1"/>
  <c r="S4915" i="1"/>
  <c r="R4915" i="1"/>
  <c r="V4914" i="1"/>
  <c r="U4914" i="1"/>
  <c r="T4914" i="1"/>
  <c r="S4914" i="1"/>
  <c r="R4914" i="1"/>
  <c r="V4913" i="1"/>
  <c r="U4913" i="1"/>
  <c r="T4913" i="1"/>
  <c r="S4913" i="1"/>
  <c r="R4913" i="1"/>
  <c r="V4912" i="1"/>
  <c r="U4912" i="1"/>
  <c r="T4912" i="1"/>
  <c r="S4912" i="1"/>
  <c r="R4912" i="1"/>
  <c r="V4911" i="1"/>
  <c r="U4911" i="1"/>
  <c r="T4911" i="1"/>
  <c r="S4911" i="1"/>
  <c r="R4911" i="1"/>
  <c r="V4910" i="1"/>
  <c r="U4910" i="1"/>
  <c r="T4910" i="1"/>
  <c r="S4910" i="1"/>
  <c r="R4910" i="1"/>
  <c r="V4909" i="1"/>
  <c r="U4909" i="1"/>
  <c r="T4909" i="1"/>
  <c r="S4909" i="1"/>
  <c r="R4909" i="1"/>
  <c r="V4908" i="1"/>
  <c r="U4908" i="1"/>
  <c r="T4908" i="1"/>
  <c r="S4908" i="1"/>
  <c r="R4908" i="1"/>
  <c r="V4907" i="1"/>
  <c r="U4907" i="1"/>
  <c r="T4907" i="1"/>
  <c r="S4907" i="1"/>
  <c r="R4907" i="1"/>
  <c r="V4906" i="1"/>
  <c r="U4906" i="1"/>
  <c r="T4906" i="1"/>
  <c r="S4906" i="1"/>
  <c r="R4906" i="1"/>
  <c r="V4905" i="1"/>
  <c r="U4905" i="1"/>
  <c r="T4905" i="1"/>
  <c r="S4905" i="1"/>
  <c r="R4905" i="1"/>
  <c r="V4904" i="1"/>
  <c r="U4904" i="1"/>
  <c r="T4904" i="1"/>
  <c r="S4904" i="1"/>
  <c r="R4904" i="1"/>
  <c r="V4903" i="1"/>
  <c r="U4903" i="1"/>
  <c r="T4903" i="1"/>
  <c r="S4903" i="1"/>
  <c r="R4903" i="1"/>
  <c r="V4902" i="1"/>
  <c r="U4902" i="1"/>
  <c r="T4902" i="1"/>
  <c r="S4902" i="1"/>
  <c r="R4902" i="1"/>
  <c r="V4901" i="1"/>
  <c r="U4901" i="1"/>
  <c r="T4901" i="1"/>
  <c r="S4901" i="1"/>
  <c r="R4901" i="1"/>
  <c r="V4900" i="1"/>
  <c r="U4900" i="1"/>
  <c r="T4900" i="1"/>
  <c r="S4900" i="1"/>
  <c r="R4900" i="1"/>
  <c r="V4899" i="1"/>
  <c r="U4899" i="1"/>
  <c r="T4899" i="1"/>
  <c r="S4899" i="1"/>
  <c r="R4899" i="1"/>
  <c r="V4898" i="1"/>
  <c r="U4898" i="1"/>
  <c r="T4898" i="1"/>
  <c r="S4898" i="1"/>
  <c r="R4898" i="1"/>
  <c r="V4897" i="1"/>
  <c r="U4897" i="1"/>
  <c r="T4897" i="1"/>
  <c r="S4897" i="1"/>
  <c r="R4897" i="1"/>
  <c r="V4896" i="1"/>
  <c r="U4896" i="1"/>
  <c r="T4896" i="1"/>
  <c r="S4896" i="1"/>
  <c r="R4896" i="1"/>
  <c r="V4895" i="1"/>
  <c r="U4895" i="1"/>
  <c r="T4895" i="1"/>
  <c r="S4895" i="1"/>
  <c r="R4895" i="1"/>
  <c r="V4894" i="1"/>
  <c r="U4894" i="1"/>
  <c r="T4894" i="1"/>
  <c r="S4894" i="1"/>
  <c r="R4894" i="1"/>
  <c r="V4893" i="1"/>
  <c r="U4893" i="1"/>
  <c r="T4893" i="1"/>
  <c r="S4893" i="1"/>
  <c r="R4893" i="1"/>
  <c r="V4892" i="1"/>
  <c r="U4892" i="1"/>
  <c r="T4892" i="1"/>
  <c r="S4892" i="1"/>
  <c r="R4892" i="1"/>
  <c r="V4891" i="1"/>
  <c r="U4891" i="1"/>
  <c r="T4891" i="1"/>
  <c r="S4891" i="1"/>
  <c r="R4891" i="1"/>
  <c r="V4890" i="1"/>
  <c r="U4890" i="1"/>
  <c r="T4890" i="1"/>
  <c r="S4890" i="1"/>
  <c r="R4890" i="1"/>
  <c r="V4889" i="1"/>
  <c r="U4889" i="1"/>
  <c r="T4889" i="1"/>
  <c r="S4889" i="1"/>
  <c r="R4889" i="1"/>
  <c r="V4888" i="1"/>
  <c r="U4888" i="1"/>
  <c r="T4888" i="1"/>
  <c r="S4888" i="1"/>
  <c r="R4888" i="1"/>
  <c r="V4887" i="1"/>
  <c r="U4887" i="1"/>
  <c r="T4887" i="1"/>
  <c r="S4887" i="1"/>
  <c r="R4887" i="1"/>
  <c r="V4886" i="1"/>
  <c r="U4886" i="1"/>
  <c r="T4886" i="1"/>
  <c r="S4886" i="1"/>
  <c r="R4886" i="1"/>
  <c r="V4885" i="1"/>
  <c r="U4885" i="1"/>
  <c r="T4885" i="1"/>
  <c r="S4885" i="1"/>
  <c r="R4885" i="1"/>
  <c r="V4884" i="1"/>
  <c r="U4884" i="1"/>
  <c r="T4884" i="1"/>
  <c r="S4884" i="1"/>
  <c r="R4884" i="1"/>
  <c r="V4883" i="1"/>
  <c r="U4883" i="1"/>
  <c r="T4883" i="1"/>
  <c r="S4883" i="1"/>
  <c r="R4883" i="1"/>
  <c r="V4882" i="1"/>
  <c r="U4882" i="1"/>
  <c r="T4882" i="1"/>
  <c r="S4882" i="1"/>
  <c r="R4882" i="1"/>
  <c r="V4881" i="1"/>
  <c r="U4881" i="1"/>
  <c r="T4881" i="1"/>
  <c r="S4881" i="1"/>
  <c r="R4881" i="1"/>
  <c r="V4880" i="1"/>
  <c r="U4880" i="1"/>
  <c r="T4880" i="1"/>
  <c r="S4880" i="1"/>
  <c r="R4880" i="1"/>
  <c r="V4879" i="1"/>
  <c r="U4879" i="1"/>
  <c r="T4879" i="1"/>
  <c r="S4879" i="1"/>
  <c r="R4879" i="1"/>
  <c r="V4878" i="1"/>
  <c r="U4878" i="1"/>
  <c r="T4878" i="1"/>
  <c r="S4878" i="1"/>
  <c r="R4878" i="1"/>
  <c r="V4877" i="1"/>
  <c r="U4877" i="1"/>
  <c r="T4877" i="1"/>
  <c r="S4877" i="1"/>
  <c r="R4877" i="1"/>
  <c r="V4876" i="1"/>
  <c r="U4876" i="1"/>
  <c r="T4876" i="1"/>
  <c r="S4876" i="1"/>
  <c r="R4876" i="1"/>
  <c r="V4875" i="1"/>
  <c r="U4875" i="1"/>
  <c r="T4875" i="1"/>
  <c r="S4875" i="1"/>
  <c r="R4875" i="1"/>
  <c r="V4874" i="1"/>
  <c r="U4874" i="1"/>
  <c r="T4874" i="1"/>
  <c r="S4874" i="1"/>
  <c r="R4874" i="1"/>
  <c r="V4873" i="1"/>
  <c r="U4873" i="1"/>
  <c r="T4873" i="1"/>
  <c r="S4873" i="1"/>
  <c r="R4873" i="1"/>
  <c r="V4872" i="1"/>
  <c r="U4872" i="1"/>
  <c r="T4872" i="1"/>
  <c r="S4872" i="1"/>
  <c r="R4872" i="1"/>
  <c r="V4871" i="1"/>
  <c r="U4871" i="1"/>
  <c r="T4871" i="1"/>
  <c r="S4871" i="1"/>
  <c r="R4871" i="1"/>
  <c r="V4870" i="1"/>
  <c r="U4870" i="1"/>
  <c r="T4870" i="1"/>
  <c r="S4870" i="1"/>
  <c r="R4870" i="1"/>
  <c r="V4869" i="1"/>
  <c r="U4869" i="1"/>
  <c r="T4869" i="1"/>
  <c r="S4869" i="1"/>
  <c r="R4869" i="1"/>
  <c r="V4868" i="1"/>
  <c r="U4868" i="1"/>
  <c r="T4868" i="1"/>
  <c r="S4868" i="1"/>
  <c r="R4868" i="1"/>
  <c r="V4867" i="1"/>
  <c r="U4867" i="1"/>
  <c r="T4867" i="1"/>
  <c r="S4867" i="1"/>
  <c r="R4867" i="1"/>
  <c r="V4866" i="1"/>
  <c r="U4866" i="1"/>
  <c r="T4866" i="1"/>
  <c r="S4866" i="1"/>
  <c r="R4866" i="1"/>
  <c r="V4865" i="1"/>
  <c r="U4865" i="1"/>
  <c r="T4865" i="1"/>
  <c r="S4865" i="1"/>
  <c r="R4865" i="1"/>
  <c r="V4864" i="1"/>
  <c r="U4864" i="1"/>
  <c r="T4864" i="1"/>
  <c r="S4864" i="1"/>
  <c r="R4864" i="1"/>
  <c r="V4863" i="1"/>
  <c r="U4863" i="1"/>
  <c r="T4863" i="1"/>
  <c r="S4863" i="1"/>
  <c r="R4863" i="1"/>
  <c r="V4862" i="1"/>
  <c r="U4862" i="1"/>
  <c r="T4862" i="1"/>
  <c r="S4862" i="1"/>
  <c r="R4862" i="1"/>
  <c r="V4861" i="1"/>
  <c r="U4861" i="1"/>
  <c r="T4861" i="1"/>
  <c r="S4861" i="1"/>
  <c r="R4861" i="1"/>
  <c r="V4860" i="1"/>
  <c r="U4860" i="1"/>
  <c r="T4860" i="1"/>
  <c r="S4860" i="1"/>
  <c r="R4860" i="1"/>
  <c r="V4859" i="1"/>
  <c r="U4859" i="1"/>
  <c r="T4859" i="1"/>
  <c r="S4859" i="1"/>
  <c r="R4859" i="1"/>
  <c r="V4858" i="1"/>
  <c r="U4858" i="1"/>
  <c r="T4858" i="1"/>
  <c r="S4858" i="1"/>
  <c r="R4858" i="1"/>
  <c r="V4857" i="1"/>
  <c r="U4857" i="1"/>
  <c r="T4857" i="1"/>
  <c r="S4857" i="1"/>
  <c r="R4857" i="1"/>
  <c r="V4856" i="1"/>
  <c r="U4856" i="1"/>
  <c r="T4856" i="1"/>
  <c r="S4856" i="1"/>
  <c r="R4856" i="1"/>
  <c r="V4855" i="1"/>
  <c r="U4855" i="1"/>
  <c r="T4855" i="1"/>
  <c r="S4855" i="1"/>
  <c r="R4855" i="1"/>
  <c r="V4854" i="1"/>
  <c r="U4854" i="1"/>
  <c r="T4854" i="1"/>
  <c r="S4854" i="1"/>
  <c r="R4854" i="1"/>
  <c r="V4853" i="1"/>
  <c r="U4853" i="1"/>
  <c r="T4853" i="1"/>
  <c r="S4853" i="1"/>
  <c r="R4853" i="1"/>
  <c r="V4852" i="1"/>
  <c r="U4852" i="1"/>
  <c r="T4852" i="1"/>
  <c r="S4852" i="1"/>
  <c r="R4852" i="1"/>
  <c r="V4851" i="1"/>
  <c r="U4851" i="1"/>
  <c r="T4851" i="1"/>
  <c r="S4851" i="1"/>
  <c r="R4851" i="1"/>
  <c r="V4850" i="1"/>
  <c r="U4850" i="1"/>
  <c r="T4850" i="1"/>
  <c r="S4850" i="1"/>
  <c r="R4850" i="1"/>
  <c r="V4849" i="1"/>
  <c r="U4849" i="1"/>
  <c r="T4849" i="1"/>
  <c r="S4849" i="1"/>
  <c r="R4849" i="1"/>
  <c r="V4848" i="1"/>
  <c r="U4848" i="1"/>
  <c r="T4848" i="1"/>
  <c r="S4848" i="1"/>
  <c r="R4848" i="1"/>
  <c r="V4847" i="1"/>
  <c r="U4847" i="1"/>
  <c r="T4847" i="1"/>
  <c r="S4847" i="1"/>
  <c r="R4847" i="1"/>
  <c r="V4846" i="1"/>
  <c r="U4846" i="1"/>
  <c r="T4846" i="1"/>
  <c r="S4846" i="1"/>
  <c r="R4846" i="1"/>
  <c r="V4845" i="1"/>
  <c r="U4845" i="1"/>
  <c r="T4845" i="1"/>
  <c r="S4845" i="1"/>
  <c r="R4845" i="1"/>
  <c r="V4844" i="1"/>
  <c r="U4844" i="1"/>
  <c r="T4844" i="1"/>
  <c r="S4844" i="1"/>
  <c r="R4844" i="1"/>
  <c r="V4843" i="1"/>
  <c r="U4843" i="1"/>
  <c r="T4843" i="1"/>
  <c r="S4843" i="1"/>
  <c r="R4843" i="1"/>
  <c r="V4842" i="1"/>
  <c r="U4842" i="1"/>
  <c r="T4842" i="1"/>
  <c r="S4842" i="1"/>
  <c r="R4842" i="1"/>
  <c r="V4841" i="1"/>
  <c r="U4841" i="1"/>
  <c r="T4841" i="1"/>
  <c r="S4841" i="1"/>
  <c r="R4841" i="1"/>
  <c r="V4840" i="1"/>
  <c r="U4840" i="1"/>
  <c r="T4840" i="1"/>
  <c r="S4840" i="1"/>
  <c r="R4840" i="1"/>
  <c r="V4839" i="1"/>
  <c r="U4839" i="1"/>
  <c r="T4839" i="1"/>
  <c r="S4839" i="1"/>
  <c r="R4839" i="1"/>
  <c r="V4838" i="1"/>
  <c r="U4838" i="1"/>
  <c r="T4838" i="1"/>
  <c r="S4838" i="1"/>
  <c r="R4838" i="1"/>
  <c r="V4837" i="1"/>
  <c r="U4837" i="1"/>
  <c r="T4837" i="1"/>
  <c r="S4837" i="1"/>
  <c r="R4837" i="1"/>
  <c r="V4836" i="1"/>
  <c r="U4836" i="1"/>
  <c r="T4836" i="1"/>
  <c r="S4836" i="1"/>
  <c r="R4836" i="1"/>
  <c r="V4835" i="1"/>
  <c r="U4835" i="1"/>
  <c r="T4835" i="1"/>
  <c r="S4835" i="1"/>
  <c r="R4835" i="1"/>
  <c r="V4834" i="1"/>
  <c r="U4834" i="1"/>
  <c r="T4834" i="1"/>
  <c r="S4834" i="1"/>
  <c r="R4834" i="1"/>
  <c r="V4833" i="1"/>
  <c r="U4833" i="1"/>
  <c r="T4833" i="1"/>
  <c r="S4833" i="1"/>
  <c r="R4833" i="1"/>
  <c r="V4832" i="1"/>
  <c r="U4832" i="1"/>
  <c r="T4832" i="1"/>
  <c r="S4832" i="1"/>
  <c r="R4832" i="1"/>
  <c r="V4831" i="1"/>
  <c r="U4831" i="1"/>
  <c r="T4831" i="1"/>
  <c r="S4831" i="1"/>
  <c r="R4831" i="1"/>
  <c r="V4830" i="1"/>
  <c r="U4830" i="1"/>
  <c r="T4830" i="1"/>
  <c r="S4830" i="1"/>
  <c r="R4830" i="1"/>
  <c r="V4829" i="1"/>
  <c r="U4829" i="1"/>
  <c r="T4829" i="1"/>
  <c r="S4829" i="1"/>
  <c r="R4829" i="1"/>
  <c r="V4828" i="1"/>
  <c r="U4828" i="1"/>
  <c r="T4828" i="1"/>
  <c r="S4828" i="1"/>
  <c r="R4828" i="1"/>
  <c r="V4827" i="1"/>
  <c r="U4827" i="1"/>
  <c r="T4827" i="1"/>
  <c r="S4827" i="1"/>
  <c r="R4827" i="1"/>
  <c r="V4826" i="1"/>
  <c r="U4826" i="1"/>
  <c r="T4826" i="1"/>
  <c r="S4826" i="1"/>
  <c r="R4826" i="1"/>
  <c r="V4825" i="1"/>
  <c r="U4825" i="1"/>
  <c r="T4825" i="1"/>
  <c r="S4825" i="1"/>
  <c r="R4825" i="1"/>
  <c r="V4824" i="1"/>
  <c r="U4824" i="1"/>
  <c r="T4824" i="1"/>
  <c r="S4824" i="1"/>
  <c r="R4824" i="1"/>
  <c r="V4823" i="1"/>
  <c r="U4823" i="1"/>
  <c r="T4823" i="1"/>
  <c r="S4823" i="1"/>
  <c r="R4823" i="1"/>
  <c r="V4822" i="1"/>
  <c r="U4822" i="1"/>
  <c r="T4822" i="1"/>
  <c r="S4822" i="1"/>
  <c r="R4822" i="1"/>
  <c r="V4821" i="1"/>
  <c r="U4821" i="1"/>
  <c r="T4821" i="1"/>
  <c r="S4821" i="1"/>
  <c r="R4821" i="1"/>
  <c r="V4820" i="1"/>
  <c r="U4820" i="1"/>
  <c r="T4820" i="1"/>
  <c r="S4820" i="1"/>
  <c r="R4820" i="1"/>
  <c r="V4819" i="1"/>
  <c r="U4819" i="1"/>
  <c r="T4819" i="1"/>
  <c r="S4819" i="1"/>
  <c r="R4819" i="1"/>
  <c r="V4818" i="1"/>
  <c r="U4818" i="1"/>
  <c r="T4818" i="1"/>
  <c r="S4818" i="1"/>
  <c r="R4818" i="1"/>
  <c r="V4817" i="1"/>
  <c r="U4817" i="1"/>
  <c r="T4817" i="1"/>
  <c r="S4817" i="1"/>
  <c r="R4817" i="1"/>
  <c r="V4816" i="1"/>
  <c r="U4816" i="1"/>
  <c r="T4816" i="1"/>
  <c r="S4816" i="1"/>
  <c r="R4816" i="1"/>
  <c r="V4815" i="1"/>
  <c r="U4815" i="1"/>
  <c r="T4815" i="1"/>
  <c r="S4815" i="1"/>
  <c r="R4815" i="1"/>
  <c r="V4814" i="1"/>
  <c r="U4814" i="1"/>
  <c r="T4814" i="1"/>
  <c r="S4814" i="1"/>
  <c r="R4814" i="1"/>
  <c r="V4813" i="1"/>
  <c r="U4813" i="1"/>
  <c r="T4813" i="1"/>
  <c r="S4813" i="1"/>
  <c r="R4813" i="1"/>
  <c r="V4812" i="1"/>
  <c r="U4812" i="1"/>
  <c r="T4812" i="1"/>
  <c r="S4812" i="1"/>
  <c r="R4812" i="1"/>
  <c r="V4811" i="1"/>
  <c r="U4811" i="1"/>
  <c r="T4811" i="1"/>
  <c r="S4811" i="1"/>
  <c r="R4811" i="1"/>
  <c r="V4810" i="1"/>
  <c r="U4810" i="1"/>
  <c r="T4810" i="1"/>
  <c r="S4810" i="1"/>
  <c r="R4810" i="1"/>
  <c r="V4809" i="1"/>
  <c r="U4809" i="1"/>
  <c r="T4809" i="1"/>
  <c r="S4809" i="1"/>
  <c r="R4809" i="1"/>
  <c r="V4808" i="1"/>
  <c r="U4808" i="1"/>
  <c r="T4808" i="1"/>
  <c r="S4808" i="1"/>
  <c r="R4808" i="1"/>
  <c r="V4807" i="1"/>
  <c r="U4807" i="1"/>
  <c r="T4807" i="1"/>
  <c r="S4807" i="1"/>
  <c r="R4807" i="1"/>
  <c r="V4806" i="1"/>
  <c r="U4806" i="1"/>
  <c r="T4806" i="1"/>
  <c r="S4806" i="1"/>
  <c r="R4806" i="1"/>
  <c r="V4805" i="1"/>
  <c r="U4805" i="1"/>
  <c r="T4805" i="1"/>
  <c r="S4805" i="1"/>
  <c r="R4805" i="1"/>
  <c r="V4804" i="1"/>
  <c r="U4804" i="1"/>
  <c r="T4804" i="1"/>
  <c r="S4804" i="1"/>
  <c r="R4804" i="1"/>
  <c r="V4803" i="1"/>
  <c r="U4803" i="1"/>
  <c r="T4803" i="1"/>
  <c r="S4803" i="1"/>
  <c r="R4803" i="1"/>
  <c r="V4802" i="1"/>
  <c r="U4802" i="1"/>
  <c r="T4802" i="1"/>
  <c r="S4802" i="1"/>
  <c r="R4802" i="1"/>
  <c r="V4801" i="1"/>
  <c r="U4801" i="1"/>
  <c r="T4801" i="1"/>
  <c r="S4801" i="1"/>
  <c r="R4801" i="1"/>
  <c r="V4800" i="1"/>
  <c r="U4800" i="1"/>
  <c r="T4800" i="1"/>
  <c r="S4800" i="1"/>
  <c r="R4800" i="1"/>
  <c r="V4799" i="1"/>
  <c r="U4799" i="1"/>
  <c r="T4799" i="1"/>
  <c r="S4799" i="1"/>
  <c r="R4799" i="1"/>
  <c r="V4798" i="1"/>
  <c r="U4798" i="1"/>
  <c r="T4798" i="1"/>
  <c r="S4798" i="1"/>
  <c r="R4798" i="1"/>
  <c r="V4797" i="1"/>
  <c r="U4797" i="1"/>
  <c r="T4797" i="1"/>
  <c r="S4797" i="1"/>
  <c r="R4797" i="1"/>
  <c r="V4796" i="1"/>
  <c r="U4796" i="1"/>
  <c r="T4796" i="1"/>
  <c r="S4796" i="1"/>
  <c r="R4796" i="1"/>
  <c r="V4795" i="1"/>
  <c r="U4795" i="1"/>
  <c r="T4795" i="1"/>
  <c r="S4795" i="1"/>
  <c r="R4795" i="1"/>
  <c r="V4794" i="1"/>
  <c r="U4794" i="1"/>
  <c r="T4794" i="1"/>
  <c r="S4794" i="1"/>
  <c r="R4794" i="1"/>
  <c r="V4793" i="1"/>
  <c r="U4793" i="1"/>
  <c r="T4793" i="1"/>
  <c r="S4793" i="1"/>
  <c r="R4793" i="1"/>
  <c r="V4792" i="1"/>
  <c r="U4792" i="1"/>
  <c r="T4792" i="1"/>
  <c r="S4792" i="1"/>
  <c r="R4792" i="1"/>
  <c r="V4791" i="1"/>
  <c r="U4791" i="1"/>
  <c r="T4791" i="1"/>
  <c r="S4791" i="1"/>
  <c r="R4791" i="1"/>
  <c r="V4790" i="1"/>
  <c r="U4790" i="1"/>
  <c r="T4790" i="1"/>
  <c r="S4790" i="1"/>
  <c r="R4790" i="1"/>
  <c r="V4789" i="1"/>
  <c r="U4789" i="1"/>
  <c r="T4789" i="1"/>
  <c r="S4789" i="1"/>
  <c r="R4789" i="1"/>
  <c r="V4788" i="1"/>
  <c r="U4788" i="1"/>
  <c r="T4788" i="1"/>
  <c r="S4788" i="1"/>
  <c r="R4788" i="1"/>
  <c r="V4787" i="1"/>
  <c r="U4787" i="1"/>
  <c r="T4787" i="1"/>
  <c r="S4787" i="1"/>
  <c r="R4787" i="1"/>
  <c r="V4786" i="1"/>
  <c r="U4786" i="1"/>
  <c r="T4786" i="1"/>
  <c r="S4786" i="1"/>
  <c r="R4786" i="1"/>
  <c r="V4785" i="1"/>
  <c r="U4785" i="1"/>
  <c r="T4785" i="1"/>
  <c r="S4785" i="1"/>
  <c r="R4785" i="1"/>
  <c r="V4784" i="1"/>
  <c r="U4784" i="1"/>
  <c r="T4784" i="1"/>
  <c r="S4784" i="1"/>
  <c r="R4784" i="1"/>
  <c r="V4783" i="1"/>
  <c r="U4783" i="1"/>
  <c r="T4783" i="1"/>
  <c r="S4783" i="1"/>
  <c r="R4783" i="1"/>
  <c r="V4782" i="1"/>
  <c r="U4782" i="1"/>
  <c r="T4782" i="1"/>
  <c r="S4782" i="1"/>
  <c r="R4782" i="1"/>
  <c r="V4781" i="1"/>
  <c r="U4781" i="1"/>
  <c r="T4781" i="1"/>
  <c r="S4781" i="1"/>
  <c r="R4781" i="1"/>
  <c r="V4780" i="1"/>
  <c r="U4780" i="1"/>
  <c r="T4780" i="1"/>
  <c r="S4780" i="1"/>
  <c r="R4780" i="1"/>
  <c r="V4779" i="1"/>
  <c r="U4779" i="1"/>
  <c r="T4779" i="1"/>
  <c r="S4779" i="1"/>
  <c r="R4779" i="1"/>
  <c r="V4778" i="1"/>
  <c r="U4778" i="1"/>
  <c r="T4778" i="1"/>
  <c r="S4778" i="1"/>
  <c r="R4778" i="1"/>
  <c r="V4777" i="1"/>
  <c r="U4777" i="1"/>
  <c r="T4777" i="1"/>
  <c r="S4777" i="1"/>
  <c r="R4777" i="1"/>
  <c r="V4776" i="1"/>
  <c r="U4776" i="1"/>
  <c r="T4776" i="1"/>
  <c r="S4776" i="1"/>
  <c r="R4776" i="1"/>
  <c r="V4775" i="1"/>
  <c r="U4775" i="1"/>
  <c r="T4775" i="1"/>
  <c r="S4775" i="1"/>
  <c r="R4775" i="1"/>
  <c r="V4774" i="1"/>
  <c r="U4774" i="1"/>
  <c r="T4774" i="1"/>
  <c r="S4774" i="1"/>
  <c r="R4774" i="1"/>
  <c r="V4773" i="1"/>
  <c r="U4773" i="1"/>
  <c r="T4773" i="1"/>
  <c r="S4773" i="1"/>
  <c r="R4773" i="1"/>
  <c r="V4772" i="1"/>
  <c r="U4772" i="1"/>
  <c r="T4772" i="1"/>
  <c r="S4772" i="1"/>
  <c r="R4772" i="1"/>
  <c r="V4771" i="1"/>
  <c r="U4771" i="1"/>
  <c r="T4771" i="1"/>
  <c r="S4771" i="1"/>
  <c r="R4771" i="1"/>
  <c r="V4770" i="1"/>
  <c r="U4770" i="1"/>
  <c r="T4770" i="1"/>
  <c r="S4770" i="1"/>
  <c r="R4770" i="1"/>
  <c r="V4769" i="1"/>
  <c r="U4769" i="1"/>
  <c r="T4769" i="1"/>
  <c r="S4769" i="1"/>
  <c r="R4769" i="1"/>
  <c r="V4768" i="1"/>
  <c r="U4768" i="1"/>
  <c r="T4768" i="1"/>
  <c r="S4768" i="1"/>
  <c r="R4768" i="1"/>
  <c r="V4767" i="1"/>
  <c r="U4767" i="1"/>
  <c r="T4767" i="1"/>
  <c r="S4767" i="1"/>
  <c r="R4767" i="1"/>
  <c r="V4766" i="1"/>
  <c r="U4766" i="1"/>
  <c r="T4766" i="1"/>
  <c r="S4766" i="1"/>
  <c r="R4766" i="1"/>
  <c r="V4765" i="1"/>
  <c r="U4765" i="1"/>
  <c r="T4765" i="1"/>
  <c r="S4765" i="1"/>
  <c r="R4765" i="1"/>
  <c r="V4764" i="1"/>
  <c r="U4764" i="1"/>
  <c r="T4764" i="1"/>
  <c r="S4764" i="1"/>
  <c r="R4764" i="1"/>
  <c r="V4763" i="1"/>
  <c r="U4763" i="1"/>
  <c r="T4763" i="1"/>
  <c r="S4763" i="1"/>
  <c r="R4763" i="1"/>
  <c r="V4762" i="1"/>
  <c r="U4762" i="1"/>
  <c r="T4762" i="1"/>
  <c r="S4762" i="1"/>
  <c r="R4762" i="1"/>
  <c r="V4761" i="1"/>
  <c r="U4761" i="1"/>
  <c r="T4761" i="1"/>
  <c r="S4761" i="1"/>
  <c r="R4761" i="1"/>
  <c r="V4760" i="1"/>
  <c r="U4760" i="1"/>
  <c r="T4760" i="1"/>
  <c r="S4760" i="1"/>
  <c r="R4760" i="1"/>
  <c r="V4759" i="1"/>
  <c r="U4759" i="1"/>
  <c r="T4759" i="1"/>
  <c r="S4759" i="1"/>
  <c r="R4759" i="1"/>
  <c r="V4758" i="1"/>
  <c r="U4758" i="1"/>
  <c r="T4758" i="1"/>
  <c r="S4758" i="1"/>
  <c r="R4758" i="1"/>
  <c r="V4757" i="1"/>
  <c r="U4757" i="1"/>
  <c r="T4757" i="1"/>
  <c r="S4757" i="1"/>
  <c r="R4757" i="1"/>
  <c r="V4756" i="1"/>
  <c r="U4756" i="1"/>
  <c r="T4756" i="1"/>
  <c r="S4756" i="1"/>
  <c r="R4756" i="1"/>
  <c r="V4755" i="1"/>
  <c r="U4755" i="1"/>
  <c r="T4755" i="1"/>
  <c r="S4755" i="1"/>
  <c r="R4755" i="1"/>
  <c r="V4754" i="1"/>
  <c r="U4754" i="1"/>
  <c r="T4754" i="1"/>
  <c r="S4754" i="1"/>
  <c r="R4754" i="1"/>
  <c r="V4753" i="1"/>
  <c r="U4753" i="1"/>
  <c r="T4753" i="1"/>
  <c r="S4753" i="1"/>
  <c r="R4753" i="1"/>
  <c r="V4752" i="1"/>
  <c r="U4752" i="1"/>
  <c r="T4752" i="1"/>
  <c r="S4752" i="1"/>
  <c r="R4752" i="1"/>
  <c r="V4751" i="1"/>
  <c r="U4751" i="1"/>
  <c r="T4751" i="1"/>
  <c r="S4751" i="1"/>
  <c r="R4751" i="1"/>
  <c r="V4750" i="1"/>
  <c r="U4750" i="1"/>
  <c r="T4750" i="1"/>
  <c r="S4750" i="1"/>
  <c r="R4750" i="1"/>
  <c r="V4749" i="1"/>
  <c r="U4749" i="1"/>
  <c r="T4749" i="1"/>
  <c r="S4749" i="1"/>
  <c r="R4749" i="1"/>
  <c r="V4748" i="1"/>
  <c r="U4748" i="1"/>
  <c r="T4748" i="1"/>
  <c r="S4748" i="1"/>
  <c r="R4748" i="1"/>
  <c r="V4747" i="1"/>
  <c r="U4747" i="1"/>
  <c r="T4747" i="1"/>
  <c r="S4747" i="1"/>
  <c r="R4747" i="1"/>
  <c r="V4746" i="1"/>
  <c r="U4746" i="1"/>
  <c r="T4746" i="1"/>
  <c r="S4746" i="1"/>
  <c r="R4746" i="1"/>
  <c r="V4745" i="1"/>
  <c r="U4745" i="1"/>
  <c r="T4745" i="1"/>
  <c r="S4745" i="1"/>
  <c r="R4745" i="1"/>
  <c r="V4744" i="1"/>
  <c r="U4744" i="1"/>
  <c r="T4744" i="1"/>
  <c r="S4744" i="1"/>
  <c r="R4744" i="1"/>
  <c r="V4743" i="1"/>
  <c r="U4743" i="1"/>
  <c r="T4743" i="1"/>
  <c r="S4743" i="1"/>
  <c r="R4743" i="1"/>
  <c r="V4742" i="1"/>
  <c r="U4742" i="1"/>
  <c r="T4742" i="1"/>
  <c r="S4742" i="1"/>
  <c r="R4742" i="1"/>
  <c r="V4741" i="1"/>
  <c r="U4741" i="1"/>
  <c r="T4741" i="1"/>
  <c r="S4741" i="1"/>
  <c r="R4741" i="1"/>
  <c r="V4740" i="1"/>
  <c r="U4740" i="1"/>
  <c r="T4740" i="1"/>
  <c r="S4740" i="1"/>
  <c r="R4740" i="1"/>
  <c r="V4739" i="1"/>
  <c r="U4739" i="1"/>
  <c r="T4739" i="1"/>
  <c r="S4739" i="1"/>
  <c r="R4739" i="1"/>
  <c r="V4738" i="1"/>
  <c r="U4738" i="1"/>
  <c r="T4738" i="1"/>
  <c r="S4738" i="1"/>
  <c r="R4738" i="1"/>
  <c r="V4737" i="1"/>
  <c r="U4737" i="1"/>
  <c r="T4737" i="1"/>
  <c r="S4737" i="1"/>
  <c r="R4737" i="1"/>
  <c r="V4736" i="1"/>
  <c r="U4736" i="1"/>
  <c r="T4736" i="1"/>
  <c r="S4736" i="1"/>
  <c r="R4736" i="1"/>
  <c r="V4735" i="1"/>
  <c r="U4735" i="1"/>
  <c r="T4735" i="1"/>
  <c r="S4735" i="1"/>
  <c r="R4735" i="1"/>
  <c r="V4734" i="1"/>
  <c r="U4734" i="1"/>
  <c r="T4734" i="1"/>
  <c r="S4734" i="1"/>
  <c r="R4734" i="1"/>
  <c r="V4733" i="1"/>
  <c r="U4733" i="1"/>
  <c r="T4733" i="1"/>
  <c r="S4733" i="1"/>
  <c r="R4733" i="1"/>
  <c r="V4732" i="1"/>
  <c r="U4732" i="1"/>
  <c r="T4732" i="1"/>
  <c r="S4732" i="1"/>
  <c r="R4732" i="1"/>
  <c r="V4731" i="1"/>
  <c r="U4731" i="1"/>
  <c r="T4731" i="1"/>
  <c r="S4731" i="1"/>
  <c r="R4731" i="1"/>
  <c r="V4730" i="1"/>
  <c r="U4730" i="1"/>
  <c r="T4730" i="1"/>
  <c r="S4730" i="1"/>
  <c r="R4730" i="1"/>
  <c r="V4729" i="1"/>
  <c r="U4729" i="1"/>
  <c r="T4729" i="1"/>
  <c r="S4729" i="1"/>
  <c r="R4729" i="1"/>
  <c r="V4728" i="1"/>
  <c r="U4728" i="1"/>
  <c r="T4728" i="1"/>
  <c r="S4728" i="1"/>
  <c r="R4728" i="1"/>
  <c r="V4727" i="1"/>
  <c r="U4727" i="1"/>
  <c r="T4727" i="1"/>
  <c r="S4727" i="1"/>
  <c r="R4727" i="1"/>
  <c r="V4726" i="1"/>
  <c r="U4726" i="1"/>
  <c r="T4726" i="1"/>
  <c r="S4726" i="1"/>
  <c r="R4726" i="1"/>
  <c r="V4725" i="1"/>
  <c r="U4725" i="1"/>
  <c r="T4725" i="1"/>
  <c r="S4725" i="1"/>
  <c r="R4725" i="1"/>
  <c r="V4724" i="1"/>
  <c r="U4724" i="1"/>
  <c r="T4724" i="1"/>
  <c r="S4724" i="1"/>
  <c r="R4724" i="1"/>
  <c r="V4723" i="1"/>
  <c r="U4723" i="1"/>
  <c r="T4723" i="1"/>
  <c r="S4723" i="1"/>
  <c r="R4723" i="1"/>
  <c r="V4722" i="1"/>
  <c r="U4722" i="1"/>
  <c r="T4722" i="1"/>
  <c r="S4722" i="1"/>
  <c r="R4722" i="1"/>
  <c r="V4721" i="1"/>
  <c r="U4721" i="1"/>
  <c r="T4721" i="1"/>
  <c r="S4721" i="1"/>
  <c r="R4721" i="1"/>
  <c r="V4720" i="1"/>
  <c r="U4720" i="1"/>
  <c r="T4720" i="1"/>
  <c r="S4720" i="1"/>
  <c r="R4720" i="1"/>
  <c r="V4719" i="1"/>
  <c r="U4719" i="1"/>
  <c r="T4719" i="1"/>
  <c r="S4719" i="1"/>
  <c r="R4719" i="1"/>
  <c r="V4718" i="1"/>
  <c r="U4718" i="1"/>
  <c r="T4718" i="1"/>
  <c r="S4718" i="1"/>
  <c r="R4718" i="1"/>
  <c r="V4717" i="1"/>
  <c r="U4717" i="1"/>
  <c r="T4717" i="1"/>
  <c r="S4717" i="1"/>
  <c r="R4717" i="1"/>
  <c r="V4716" i="1"/>
  <c r="U4716" i="1"/>
  <c r="T4716" i="1"/>
  <c r="S4716" i="1"/>
  <c r="R4716" i="1"/>
  <c r="V4715" i="1"/>
  <c r="U4715" i="1"/>
  <c r="T4715" i="1"/>
  <c r="S4715" i="1"/>
  <c r="R4715" i="1"/>
  <c r="V4714" i="1"/>
  <c r="U4714" i="1"/>
  <c r="T4714" i="1"/>
  <c r="S4714" i="1"/>
  <c r="R4714" i="1"/>
  <c r="V4713" i="1"/>
  <c r="U4713" i="1"/>
  <c r="T4713" i="1"/>
  <c r="S4713" i="1"/>
  <c r="R4713" i="1"/>
  <c r="V4712" i="1"/>
  <c r="U4712" i="1"/>
  <c r="T4712" i="1"/>
  <c r="S4712" i="1"/>
  <c r="R4712" i="1"/>
  <c r="V4711" i="1"/>
  <c r="U4711" i="1"/>
  <c r="T4711" i="1"/>
  <c r="S4711" i="1"/>
  <c r="R4711" i="1"/>
  <c r="V4710" i="1"/>
  <c r="U4710" i="1"/>
  <c r="T4710" i="1"/>
  <c r="S4710" i="1"/>
  <c r="R4710" i="1"/>
  <c r="V4709" i="1"/>
  <c r="U4709" i="1"/>
  <c r="T4709" i="1"/>
  <c r="S4709" i="1"/>
  <c r="R4709" i="1"/>
  <c r="V4708" i="1"/>
  <c r="U4708" i="1"/>
  <c r="T4708" i="1"/>
  <c r="S4708" i="1"/>
  <c r="R4708" i="1"/>
  <c r="V4707" i="1"/>
  <c r="U4707" i="1"/>
  <c r="T4707" i="1"/>
  <c r="S4707" i="1"/>
  <c r="R4707" i="1"/>
  <c r="V4706" i="1"/>
  <c r="U4706" i="1"/>
  <c r="T4706" i="1"/>
  <c r="S4706" i="1"/>
  <c r="R4706" i="1"/>
  <c r="V4705" i="1"/>
  <c r="U4705" i="1"/>
  <c r="T4705" i="1"/>
  <c r="S4705" i="1"/>
  <c r="R4705" i="1"/>
  <c r="V4704" i="1"/>
  <c r="U4704" i="1"/>
  <c r="T4704" i="1"/>
  <c r="S4704" i="1"/>
  <c r="R4704" i="1"/>
  <c r="V4703" i="1"/>
  <c r="U4703" i="1"/>
  <c r="T4703" i="1"/>
  <c r="S4703" i="1"/>
  <c r="R4703" i="1"/>
  <c r="V4702" i="1"/>
  <c r="U4702" i="1"/>
  <c r="T4702" i="1"/>
  <c r="S4702" i="1"/>
  <c r="R4702" i="1"/>
  <c r="V4701" i="1"/>
  <c r="U4701" i="1"/>
  <c r="T4701" i="1"/>
  <c r="S4701" i="1"/>
  <c r="R4701" i="1"/>
  <c r="V4700" i="1"/>
  <c r="U4700" i="1"/>
  <c r="T4700" i="1"/>
  <c r="S4700" i="1"/>
  <c r="R4700" i="1"/>
  <c r="V4699" i="1"/>
  <c r="U4699" i="1"/>
  <c r="T4699" i="1"/>
  <c r="S4699" i="1"/>
  <c r="R4699" i="1"/>
  <c r="V4698" i="1"/>
  <c r="U4698" i="1"/>
  <c r="T4698" i="1"/>
  <c r="S4698" i="1"/>
  <c r="R4698" i="1"/>
  <c r="V4697" i="1"/>
  <c r="U4697" i="1"/>
  <c r="T4697" i="1"/>
  <c r="S4697" i="1"/>
  <c r="R4697" i="1"/>
  <c r="V4696" i="1"/>
  <c r="U4696" i="1"/>
  <c r="T4696" i="1"/>
  <c r="S4696" i="1"/>
  <c r="R4696" i="1"/>
  <c r="V4695" i="1"/>
  <c r="U4695" i="1"/>
  <c r="T4695" i="1"/>
  <c r="S4695" i="1"/>
  <c r="R4695" i="1"/>
  <c r="V4694" i="1"/>
  <c r="U4694" i="1"/>
  <c r="T4694" i="1"/>
  <c r="S4694" i="1"/>
  <c r="R4694" i="1"/>
  <c r="V4693" i="1"/>
  <c r="U4693" i="1"/>
  <c r="T4693" i="1"/>
  <c r="S4693" i="1"/>
  <c r="R4693" i="1"/>
  <c r="V4692" i="1"/>
  <c r="U4692" i="1"/>
  <c r="T4692" i="1"/>
  <c r="S4692" i="1"/>
  <c r="R4692" i="1"/>
  <c r="V4691" i="1"/>
  <c r="U4691" i="1"/>
  <c r="T4691" i="1"/>
  <c r="S4691" i="1"/>
  <c r="R4691" i="1"/>
  <c r="V4690" i="1"/>
  <c r="U4690" i="1"/>
  <c r="T4690" i="1"/>
  <c r="S4690" i="1"/>
  <c r="R4690" i="1"/>
  <c r="V4689" i="1"/>
  <c r="U4689" i="1"/>
  <c r="T4689" i="1"/>
  <c r="S4689" i="1"/>
  <c r="R4689" i="1"/>
  <c r="V4688" i="1"/>
  <c r="U4688" i="1"/>
  <c r="T4688" i="1"/>
  <c r="S4688" i="1"/>
  <c r="R4688" i="1"/>
  <c r="V4687" i="1"/>
  <c r="U4687" i="1"/>
  <c r="T4687" i="1"/>
  <c r="S4687" i="1"/>
  <c r="R4687" i="1"/>
  <c r="V4686" i="1"/>
  <c r="U4686" i="1"/>
  <c r="T4686" i="1"/>
  <c r="S4686" i="1"/>
  <c r="R4686" i="1"/>
  <c r="V4685" i="1"/>
  <c r="U4685" i="1"/>
  <c r="T4685" i="1"/>
  <c r="S4685" i="1"/>
  <c r="R4685" i="1"/>
  <c r="V4684" i="1"/>
  <c r="U4684" i="1"/>
  <c r="T4684" i="1"/>
  <c r="S4684" i="1"/>
  <c r="R4684" i="1"/>
  <c r="V4683" i="1"/>
  <c r="U4683" i="1"/>
  <c r="T4683" i="1"/>
  <c r="S4683" i="1"/>
  <c r="R4683" i="1"/>
  <c r="V4682" i="1"/>
  <c r="U4682" i="1"/>
  <c r="T4682" i="1"/>
  <c r="S4682" i="1"/>
  <c r="R4682" i="1"/>
  <c r="V4681" i="1"/>
  <c r="U4681" i="1"/>
  <c r="T4681" i="1"/>
  <c r="S4681" i="1"/>
  <c r="R4681" i="1"/>
  <c r="V4680" i="1"/>
  <c r="U4680" i="1"/>
  <c r="T4680" i="1"/>
  <c r="S4680" i="1"/>
  <c r="R4680" i="1"/>
  <c r="V4679" i="1"/>
  <c r="U4679" i="1"/>
  <c r="T4679" i="1"/>
  <c r="S4679" i="1"/>
  <c r="R4679" i="1"/>
  <c r="V4678" i="1"/>
  <c r="U4678" i="1"/>
  <c r="T4678" i="1"/>
  <c r="S4678" i="1"/>
  <c r="R4678" i="1"/>
  <c r="V4677" i="1"/>
  <c r="U4677" i="1"/>
  <c r="T4677" i="1"/>
  <c r="S4677" i="1"/>
  <c r="R4677" i="1"/>
  <c r="V4676" i="1"/>
  <c r="U4676" i="1"/>
  <c r="T4676" i="1"/>
  <c r="S4676" i="1"/>
  <c r="R4676" i="1"/>
  <c r="V4675" i="1"/>
  <c r="U4675" i="1"/>
  <c r="T4675" i="1"/>
  <c r="S4675" i="1"/>
  <c r="R4675" i="1"/>
  <c r="V4674" i="1"/>
  <c r="U4674" i="1"/>
  <c r="T4674" i="1"/>
  <c r="S4674" i="1"/>
  <c r="R4674" i="1"/>
  <c r="V4673" i="1"/>
  <c r="U4673" i="1"/>
  <c r="T4673" i="1"/>
  <c r="S4673" i="1"/>
  <c r="R4673" i="1"/>
  <c r="V4672" i="1"/>
  <c r="U4672" i="1"/>
  <c r="T4672" i="1"/>
  <c r="S4672" i="1"/>
  <c r="R4672" i="1"/>
  <c r="V4671" i="1"/>
  <c r="U4671" i="1"/>
  <c r="T4671" i="1"/>
  <c r="S4671" i="1"/>
  <c r="R4671" i="1"/>
  <c r="V4670" i="1"/>
  <c r="U4670" i="1"/>
  <c r="T4670" i="1"/>
  <c r="S4670" i="1"/>
  <c r="R4670" i="1"/>
  <c r="V4669" i="1"/>
  <c r="U4669" i="1"/>
  <c r="T4669" i="1"/>
  <c r="S4669" i="1"/>
  <c r="R4669" i="1"/>
  <c r="V4668" i="1"/>
  <c r="U4668" i="1"/>
  <c r="T4668" i="1"/>
  <c r="S4668" i="1"/>
  <c r="R4668" i="1"/>
  <c r="V4667" i="1"/>
  <c r="U4667" i="1"/>
  <c r="T4667" i="1"/>
  <c r="S4667" i="1"/>
  <c r="R4667" i="1"/>
  <c r="V4666" i="1"/>
  <c r="U4666" i="1"/>
  <c r="T4666" i="1"/>
  <c r="S4666" i="1"/>
  <c r="R4666" i="1"/>
  <c r="V4665" i="1"/>
  <c r="U4665" i="1"/>
  <c r="T4665" i="1"/>
  <c r="S4665" i="1"/>
  <c r="R4665" i="1"/>
  <c r="V4664" i="1"/>
  <c r="U4664" i="1"/>
  <c r="T4664" i="1"/>
  <c r="S4664" i="1"/>
  <c r="R4664" i="1"/>
  <c r="V4663" i="1"/>
  <c r="U4663" i="1"/>
  <c r="T4663" i="1"/>
  <c r="S4663" i="1"/>
  <c r="R4663" i="1"/>
  <c r="V4662" i="1"/>
  <c r="U4662" i="1"/>
  <c r="T4662" i="1"/>
  <c r="S4662" i="1"/>
  <c r="R4662" i="1"/>
  <c r="V4661" i="1"/>
  <c r="U4661" i="1"/>
  <c r="T4661" i="1"/>
  <c r="S4661" i="1"/>
  <c r="R4661" i="1"/>
  <c r="V4660" i="1"/>
  <c r="U4660" i="1"/>
  <c r="T4660" i="1"/>
  <c r="S4660" i="1"/>
  <c r="R4660" i="1"/>
  <c r="V4659" i="1"/>
  <c r="U4659" i="1"/>
  <c r="T4659" i="1"/>
  <c r="S4659" i="1"/>
  <c r="R4659" i="1"/>
  <c r="V4658" i="1"/>
  <c r="U4658" i="1"/>
  <c r="T4658" i="1"/>
  <c r="S4658" i="1"/>
  <c r="R4658" i="1"/>
  <c r="V4657" i="1"/>
  <c r="U4657" i="1"/>
  <c r="T4657" i="1"/>
  <c r="S4657" i="1"/>
  <c r="R4657" i="1"/>
  <c r="V4656" i="1"/>
  <c r="U4656" i="1"/>
  <c r="T4656" i="1"/>
  <c r="S4656" i="1"/>
  <c r="R4656" i="1"/>
  <c r="V4655" i="1"/>
  <c r="U4655" i="1"/>
  <c r="T4655" i="1"/>
  <c r="S4655" i="1"/>
  <c r="R4655" i="1"/>
  <c r="V4654" i="1"/>
  <c r="U4654" i="1"/>
  <c r="T4654" i="1"/>
  <c r="S4654" i="1"/>
  <c r="R4654" i="1"/>
  <c r="V4653" i="1"/>
  <c r="U4653" i="1"/>
  <c r="T4653" i="1"/>
  <c r="S4653" i="1"/>
  <c r="R4653" i="1"/>
  <c r="V4652" i="1"/>
  <c r="U4652" i="1"/>
  <c r="T4652" i="1"/>
  <c r="S4652" i="1"/>
  <c r="R4652" i="1"/>
  <c r="V4651" i="1"/>
  <c r="U4651" i="1"/>
  <c r="T4651" i="1"/>
  <c r="S4651" i="1"/>
  <c r="R4651" i="1"/>
  <c r="V4650" i="1"/>
  <c r="U4650" i="1"/>
  <c r="T4650" i="1"/>
  <c r="S4650" i="1"/>
  <c r="R4650" i="1"/>
  <c r="V4649" i="1"/>
  <c r="U4649" i="1"/>
  <c r="T4649" i="1"/>
  <c r="S4649" i="1"/>
  <c r="R4649" i="1"/>
  <c r="V4648" i="1"/>
  <c r="U4648" i="1"/>
  <c r="T4648" i="1"/>
  <c r="S4648" i="1"/>
  <c r="R4648" i="1"/>
  <c r="V4647" i="1"/>
  <c r="U4647" i="1"/>
  <c r="T4647" i="1"/>
  <c r="S4647" i="1"/>
  <c r="R4647" i="1"/>
  <c r="V4646" i="1"/>
  <c r="U4646" i="1"/>
  <c r="T4646" i="1"/>
  <c r="S4646" i="1"/>
  <c r="R4646" i="1"/>
  <c r="V4645" i="1"/>
  <c r="U4645" i="1"/>
  <c r="T4645" i="1"/>
  <c r="S4645" i="1"/>
  <c r="R4645" i="1"/>
  <c r="V4644" i="1"/>
  <c r="U4644" i="1"/>
  <c r="T4644" i="1"/>
  <c r="S4644" i="1"/>
  <c r="R4644" i="1"/>
  <c r="V4643" i="1"/>
  <c r="U4643" i="1"/>
  <c r="T4643" i="1"/>
  <c r="S4643" i="1"/>
  <c r="R4643" i="1"/>
  <c r="V4642" i="1"/>
  <c r="U4642" i="1"/>
  <c r="T4642" i="1"/>
  <c r="S4642" i="1"/>
  <c r="R4642" i="1"/>
  <c r="V4641" i="1"/>
  <c r="U4641" i="1"/>
  <c r="T4641" i="1"/>
  <c r="S4641" i="1"/>
  <c r="R4641" i="1"/>
  <c r="V4640" i="1"/>
  <c r="U4640" i="1"/>
  <c r="T4640" i="1"/>
  <c r="S4640" i="1"/>
  <c r="R4640" i="1"/>
  <c r="V4639" i="1"/>
  <c r="U4639" i="1"/>
  <c r="T4639" i="1"/>
  <c r="S4639" i="1"/>
  <c r="R4639" i="1"/>
  <c r="V4638" i="1"/>
  <c r="U4638" i="1"/>
  <c r="T4638" i="1"/>
  <c r="S4638" i="1"/>
  <c r="R4638" i="1"/>
  <c r="V4637" i="1"/>
  <c r="U4637" i="1"/>
  <c r="T4637" i="1"/>
  <c r="S4637" i="1"/>
  <c r="R4637" i="1"/>
  <c r="V4636" i="1"/>
  <c r="U4636" i="1"/>
  <c r="T4636" i="1"/>
  <c r="S4636" i="1"/>
  <c r="R4636" i="1"/>
  <c r="V4635" i="1"/>
  <c r="U4635" i="1"/>
  <c r="T4635" i="1"/>
  <c r="S4635" i="1"/>
  <c r="R4635" i="1"/>
  <c r="V4634" i="1"/>
  <c r="U4634" i="1"/>
  <c r="T4634" i="1"/>
  <c r="S4634" i="1"/>
  <c r="R4634" i="1"/>
  <c r="V4633" i="1"/>
  <c r="U4633" i="1"/>
  <c r="T4633" i="1"/>
  <c r="S4633" i="1"/>
  <c r="R4633" i="1"/>
  <c r="V4632" i="1"/>
  <c r="U4632" i="1"/>
  <c r="T4632" i="1"/>
  <c r="S4632" i="1"/>
  <c r="R4632" i="1"/>
  <c r="V4631" i="1"/>
  <c r="U4631" i="1"/>
  <c r="T4631" i="1"/>
  <c r="S4631" i="1"/>
  <c r="R4631" i="1"/>
  <c r="V4630" i="1"/>
  <c r="U4630" i="1"/>
  <c r="T4630" i="1"/>
  <c r="S4630" i="1"/>
  <c r="R4630" i="1"/>
  <c r="V4629" i="1"/>
  <c r="U4629" i="1"/>
  <c r="T4629" i="1"/>
  <c r="S4629" i="1"/>
  <c r="R4629" i="1"/>
  <c r="V4628" i="1"/>
  <c r="U4628" i="1"/>
  <c r="T4628" i="1"/>
  <c r="S4628" i="1"/>
  <c r="R4628" i="1"/>
  <c r="V4627" i="1"/>
  <c r="U4627" i="1"/>
  <c r="T4627" i="1"/>
  <c r="S4627" i="1"/>
  <c r="R4627" i="1"/>
  <c r="V4626" i="1"/>
  <c r="U4626" i="1"/>
  <c r="T4626" i="1"/>
  <c r="S4626" i="1"/>
  <c r="R4626" i="1"/>
  <c r="V4625" i="1"/>
  <c r="U4625" i="1"/>
  <c r="T4625" i="1"/>
  <c r="S4625" i="1"/>
  <c r="R4625" i="1"/>
  <c r="V4624" i="1"/>
  <c r="U4624" i="1"/>
  <c r="T4624" i="1"/>
  <c r="S4624" i="1"/>
  <c r="R4624" i="1"/>
  <c r="V4623" i="1"/>
  <c r="U4623" i="1"/>
  <c r="T4623" i="1"/>
  <c r="S4623" i="1"/>
  <c r="R4623" i="1"/>
  <c r="V4622" i="1"/>
  <c r="U4622" i="1"/>
  <c r="T4622" i="1"/>
  <c r="S4622" i="1"/>
  <c r="R4622" i="1"/>
  <c r="V4621" i="1"/>
  <c r="U4621" i="1"/>
  <c r="T4621" i="1"/>
  <c r="S4621" i="1"/>
  <c r="R4621" i="1"/>
  <c r="V4620" i="1"/>
  <c r="U4620" i="1"/>
  <c r="T4620" i="1"/>
  <c r="S4620" i="1"/>
  <c r="R4620" i="1"/>
  <c r="V4619" i="1"/>
  <c r="U4619" i="1"/>
  <c r="T4619" i="1"/>
  <c r="S4619" i="1"/>
  <c r="R4619" i="1"/>
  <c r="V4618" i="1"/>
  <c r="U4618" i="1"/>
  <c r="T4618" i="1"/>
  <c r="S4618" i="1"/>
  <c r="R4618" i="1"/>
  <c r="V4617" i="1"/>
  <c r="U4617" i="1"/>
  <c r="T4617" i="1"/>
  <c r="S4617" i="1"/>
  <c r="R4617" i="1"/>
  <c r="V4616" i="1"/>
  <c r="U4616" i="1"/>
  <c r="T4616" i="1"/>
  <c r="S4616" i="1"/>
  <c r="R4616" i="1"/>
  <c r="V4615" i="1"/>
  <c r="U4615" i="1"/>
  <c r="T4615" i="1"/>
  <c r="S4615" i="1"/>
  <c r="R4615" i="1"/>
  <c r="V4614" i="1"/>
  <c r="U4614" i="1"/>
  <c r="T4614" i="1"/>
  <c r="S4614" i="1"/>
  <c r="R4614" i="1"/>
  <c r="V4613" i="1"/>
  <c r="U4613" i="1"/>
  <c r="T4613" i="1"/>
  <c r="S4613" i="1"/>
  <c r="R4613" i="1"/>
  <c r="V4612" i="1"/>
  <c r="U4612" i="1"/>
  <c r="T4612" i="1"/>
  <c r="S4612" i="1"/>
  <c r="R4612" i="1"/>
  <c r="V4611" i="1"/>
  <c r="U4611" i="1"/>
  <c r="T4611" i="1"/>
  <c r="S4611" i="1"/>
  <c r="R4611" i="1"/>
  <c r="V4610" i="1"/>
  <c r="U4610" i="1"/>
  <c r="T4610" i="1"/>
  <c r="S4610" i="1"/>
  <c r="R4610" i="1"/>
  <c r="V4609" i="1"/>
  <c r="U4609" i="1"/>
  <c r="T4609" i="1"/>
  <c r="S4609" i="1"/>
  <c r="R4609" i="1"/>
  <c r="V4608" i="1"/>
  <c r="U4608" i="1"/>
  <c r="T4608" i="1"/>
  <c r="S4608" i="1"/>
  <c r="R4608" i="1"/>
  <c r="V4607" i="1"/>
  <c r="U4607" i="1"/>
  <c r="T4607" i="1"/>
  <c r="S4607" i="1"/>
  <c r="R4607" i="1"/>
  <c r="V4606" i="1"/>
  <c r="U4606" i="1"/>
  <c r="T4606" i="1"/>
  <c r="S4606" i="1"/>
  <c r="R4606" i="1"/>
  <c r="V4605" i="1"/>
  <c r="U4605" i="1"/>
  <c r="T4605" i="1"/>
  <c r="S4605" i="1"/>
  <c r="R4605" i="1"/>
  <c r="V4604" i="1"/>
  <c r="U4604" i="1"/>
  <c r="T4604" i="1"/>
  <c r="S4604" i="1"/>
  <c r="R4604" i="1"/>
  <c r="V4603" i="1"/>
  <c r="U4603" i="1"/>
  <c r="T4603" i="1"/>
  <c r="S4603" i="1"/>
  <c r="R4603" i="1"/>
  <c r="V4602" i="1"/>
  <c r="U4602" i="1"/>
  <c r="T4602" i="1"/>
  <c r="S4602" i="1"/>
  <c r="R4602" i="1"/>
  <c r="V4601" i="1"/>
  <c r="U4601" i="1"/>
  <c r="T4601" i="1"/>
  <c r="S4601" i="1"/>
  <c r="R4601" i="1"/>
  <c r="V4600" i="1"/>
  <c r="U4600" i="1"/>
  <c r="T4600" i="1"/>
  <c r="S4600" i="1"/>
  <c r="R4600" i="1"/>
  <c r="V4599" i="1"/>
  <c r="U4599" i="1"/>
  <c r="T4599" i="1"/>
  <c r="S4599" i="1"/>
  <c r="R4599" i="1"/>
  <c r="V4598" i="1"/>
  <c r="U4598" i="1"/>
  <c r="T4598" i="1"/>
  <c r="S4598" i="1"/>
  <c r="R4598" i="1"/>
  <c r="V4597" i="1"/>
  <c r="U4597" i="1"/>
  <c r="T4597" i="1"/>
  <c r="S4597" i="1"/>
  <c r="R4597" i="1"/>
  <c r="V4596" i="1"/>
  <c r="U4596" i="1"/>
  <c r="T4596" i="1"/>
  <c r="S4596" i="1"/>
  <c r="R4596" i="1"/>
  <c r="V4595" i="1"/>
  <c r="U4595" i="1"/>
  <c r="T4595" i="1"/>
  <c r="S4595" i="1"/>
  <c r="R4595" i="1"/>
  <c r="V4594" i="1"/>
  <c r="U4594" i="1"/>
  <c r="T4594" i="1"/>
  <c r="S4594" i="1"/>
  <c r="R4594" i="1"/>
  <c r="V4593" i="1"/>
  <c r="U4593" i="1"/>
  <c r="T4593" i="1"/>
  <c r="S4593" i="1"/>
  <c r="R4593" i="1"/>
  <c r="V4592" i="1"/>
  <c r="U4592" i="1"/>
  <c r="T4592" i="1"/>
  <c r="S4592" i="1"/>
  <c r="R4592" i="1"/>
  <c r="V4591" i="1"/>
  <c r="U4591" i="1"/>
  <c r="T4591" i="1"/>
  <c r="S4591" i="1"/>
  <c r="R4591" i="1"/>
  <c r="V4590" i="1"/>
  <c r="U4590" i="1"/>
  <c r="T4590" i="1"/>
  <c r="S4590" i="1"/>
  <c r="R4590" i="1"/>
  <c r="V4589" i="1"/>
  <c r="U4589" i="1"/>
  <c r="T4589" i="1"/>
  <c r="S4589" i="1"/>
  <c r="R4589" i="1"/>
  <c r="V4588" i="1"/>
  <c r="U4588" i="1"/>
  <c r="T4588" i="1"/>
  <c r="S4588" i="1"/>
  <c r="R4588" i="1"/>
  <c r="V4587" i="1"/>
  <c r="U4587" i="1"/>
  <c r="T4587" i="1"/>
  <c r="S4587" i="1"/>
  <c r="R4587" i="1"/>
  <c r="V4586" i="1"/>
  <c r="U4586" i="1"/>
  <c r="T4586" i="1"/>
  <c r="S4586" i="1"/>
  <c r="R4586" i="1"/>
  <c r="V4585" i="1"/>
  <c r="U4585" i="1"/>
  <c r="T4585" i="1"/>
  <c r="S4585" i="1"/>
  <c r="R4585" i="1"/>
  <c r="V4584" i="1"/>
  <c r="U4584" i="1"/>
  <c r="T4584" i="1"/>
  <c r="S4584" i="1"/>
  <c r="R4584" i="1"/>
  <c r="V4583" i="1"/>
  <c r="U4583" i="1"/>
  <c r="T4583" i="1"/>
  <c r="S4583" i="1"/>
  <c r="R4583" i="1"/>
  <c r="V4582" i="1"/>
  <c r="U4582" i="1"/>
  <c r="T4582" i="1"/>
  <c r="S4582" i="1"/>
  <c r="R4582" i="1"/>
  <c r="V4581" i="1"/>
  <c r="U4581" i="1"/>
  <c r="T4581" i="1"/>
  <c r="S4581" i="1"/>
  <c r="R4581" i="1"/>
  <c r="V4580" i="1"/>
  <c r="U4580" i="1"/>
  <c r="T4580" i="1"/>
  <c r="S4580" i="1"/>
  <c r="R4580" i="1"/>
  <c r="V4579" i="1"/>
  <c r="U4579" i="1"/>
  <c r="T4579" i="1"/>
  <c r="S4579" i="1"/>
  <c r="R4579" i="1"/>
  <c r="V4578" i="1"/>
  <c r="U4578" i="1"/>
  <c r="T4578" i="1"/>
  <c r="S4578" i="1"/>
  <c r="R4578" i="1"/>
  <c r="V4577" i="1"/>
  <c r="U4577" i="1"/>
  <c r="T4577" i="1"/>
  <c r="S4577" i="1"/>
  <c r="R4577" i="1"/>
  <c r="V4576" i="1"/>
  <c r="U4576" i="1"/>
  <c r="T4576" i="1"/>
  <c r="S4576" i="1"/>
  <c r="R4576" i="1"/>
  <c r="V4575" i="1"/>
  <c r="U4575" i="1"/>
  <c r="T4575" i="1"/>
  <c r="S4575" i="1"/>
  <c r="R4575" i="1"/>
  <c r="V4574" i="1"/>
  <c r="U4574" i="1"/>
  <c r="T4574" i="1"/>
  <c r="S4574" i="1"/>
  <c r="R4574" i="1"/>
  <c r="V4573" i="1"/>
  <c r="U4573" i="1"/>
  <c r="T4573" i="1"/>
  <c r="S4573" i="1"/>
  <c r="R4573" i="1"/>
  <c r="V4572" i="1"/>
  <c r="U4572" i="1"/>
  <c r="T4572" i="1"/>
  <c r="S4572" i="1"/>
  <c r="R4572" i="1"/>
  <c r="V4571" i="1"/>
  <c r="U4571" i="1"/>
  <c r="T4571" i="1"/>
  <c r="S4571" i="1"/>
  <c r="R4571" i="1"/>
  <c r="V4570" i="1"/>
  <c r="U4570" i="1"/>
  <c r="T4570" i="1"/>
  <c r="S4570" i="1"/>
  <c r="R4570" i="1"/>
  <c r="V4569" i="1"/>
  <c r="U4569" i="1"/>
  <c r="T4569" i="1"/>
  <c r="S4569" i="1"/>
  <c r="R4569" i="1"/>
  <c r="V4568" i="1"/>
  <c r="U4568" i="1"/>
  <c r="T4568" i="1"/>
  <c r="S4568" i="1"/>
  <c r="R4568" i="1"/>
  <c r="V4567" i="1"/>
  <c r="U4567" i="1"/>
  <c r="T4567" i="1"/>
  <c r="S4567" i="1"/>
  <c r="R4567" i="1"/>
  <c r="V4566" i="1"/>
  <c r="U4566" i="1"/>
  <c r="T4566" i="1"/>
  <c r="S4566" i="1"/>
  <c r="R4566" i="1"/>
  <c r="V4565" i="1"/>
  <c r="U4565" i="1"/>
  <c r="T4565" i="1"/>
  <c r="S4565" i="1"/>
  <c r="R4565" i="1"/>
  <c r="V4564" i="1"/>
  <c r="U4564" i="1"/>
  <c r="T4564" i="1"/>
  <c r="S4564" i="1"/>
  <c r="R4564" i="1"/>
  <c r="V4563" i="1"/>
  <c r="U4563" i="1"/>
  <c r="T4563" i="1"/>
  <c r="S4563" i="1"/>
  <c r="R4563" i="1"/>
  <c r="V4562" i="1"/>
  <c r="U4562" i="1"/>
  <c r="T4562" i="1"/>
  <c r="S4562" i="1"/>
  <c r="R4562" i="1"/>
  <c r="V4561" i="1"/>
  <c r="U4561" i="1"/>
  <c r="T4561" i="1"/>
  <c r="S4561" i="1"/>
  <c r="R4561" i="1"/>
  <c r="V4560" i="1"/>
  <c r="U4560" i="1"/>
  <c r="T4560" i="1"/>
  <c r="S4560" i="1"/>
  <c r="R4560" i="1"/>
  <c r="V4559" i="1"/>
  <c r="U4559" i="1"/>
  <c r="T4559" i="1"/>
  <c r="S4559" i="1"/>
  <c r="R4559" i="1"/>
  <c r="V4558" i="1"/>
  <c r="U4558" i="1"/>
  <c r="T4558" i="1"/>
  <c r="S4558" i="1"/>
  <c r="R4558" i="1"/>
  <c r="V4557" i="1"/>
  <c r="U4557" i="1"/>
  <c r="T4557" i="1"/>
  <c r="S4557" i="1"/>
  <c r="R4557" i="1"/>
  <c r="V4556" i="1"/>
  <c r="U4556" i="1"/>
  <c r="T4556" i="1"/>
  <c r="S4556" i="1"/>
  <c r="R4556" i="1"/>
  <c r="V4555" i="1"/>
  <c r="U4555" i="1"/>
  <c r="T4555" i="1"/>
  <c r="S4555" i="1"/>
  <c r="R4555" i="1"/>
  <c r="V4554" i="1"/>
  <c r="U4554" i="1"/>
  <c r="T4554" i="1"/>
  <c r="S4554" i="1"/>
  <c r="R4554" i="1"/>
  <c r="V4553" i="1"/>
  <c r="U4553" i="1"/>
  <c r="T4553" i="1"/>
  <c r="S4553" i="1"/>
  <c r="R4553" i="1"/>
  <c r="V4552" i="1"/>
  <c r="U4552" i="1"/>
  <c r="T4552" i="1"/>
  <c r="S4552" i="1"/>
  <c r="R4552" i="1"/>
  <c r="V4551" i="1"/>
  <c r="U4551" i="1"/>
  <c r="T4551" i="1"/>
  <c r="S4551" i="1"/>
  <c r="R4551" i="1"/>
  <c r="V4550" i="1"/>
  <c r="U4550" i="1"/>
  <c r="T4550" i="1"/>
  <c r="S4550" i="1"/>
  <c r="R4550" i="1"/>
  <c r="V4549" i="1"/>
  <c r="U4549" i="1"/>
  <c r="T4549" i="1"/>
  <c r="S4549" i="1"/>
  <c r="R4549" i="1"/>
  <c r="V4548" i="1"/>
  <c r="U4548" i="1"/>
  <c r="T4548" i="1"/>
  <c r="S4548" i="1"/>
  <c r="R4548" i="1"/>
  <c r="V4547" i="1"/>
  <c r="U4547" i="1"/>
  <c r="T4547" i="1"/>
  <c r="S4547" i="1"/>
  <c r="R4547" i="1"/>
  <c r="V4546" i="1"/>
  <c r="U4546" i="1"/>
  <c r="T4546" i="1"/>
  <c r="S4546" i="1"/>
  <c r="R4546" i="1"/>
  <c r="V4545" i="1"/>
  <c r="U4545" i="1"/>
  <c r="T4545" i="1"/>
  <c r="S4545" i="1"/>
  <c r="R4545" i="1"/>
  <c r="V4544" i="1"/>
  <c r="U4544" i="1"/>
  <c r="T4544" i="1"/>
  <c r="S4544" i="1"/>
  <c r="R4544" i="1"/>
  <c r="V4543" i="1"/>
  <c r="U4543" i="1"/>
  <c r="T4543" i="1"/>
  <c r="S4543" i="1"/>
  <c r="R4543" i="1"/>
  <c r="V4542" i="1"/>
  <c r="U4542" i="1"/>
  <c r="T4542" i="1"/>
  <c r="S4542" i="1"/>
  <c r="R4542" i="1"/>
  <c r="V4541" i="1"/>
  <c r="U4541" i="1"/>
  <c r="T4541" i="1"/>
  <c r="S4541" i="1"/>
  <c r="R4541" i="1"/>
  <c r="V4540" i="1"/>
  <c r="U4540" i="1"/>
  <c r="T4540" i="1"/>
  <c r="S4540" i="1"/>
  <c r="R4540" i="1"/>
  <c r="V4539" i="1"/>
  <c r="U4539" i="1"/>
  <c r="T4539" i="1"/>
  <c r="S4539" i="1"/>
  <c r="R4539" i="1"/>
  <c r="V4538" i="1"/>
  <c r="U4538" i="1"/>
  <c r="T4538" i="1"/>
  <c r="S4538" i="1"/>
  <c r="R4538" i="1"/>
  <c r="V4537" i="1"/>
  <c r="U4537" i="1"/>
  <c r="T4537" i="1"/>
  <c r="S4537" i="1"/>
  <c r="R4537" i="1"/>
  <c r="V4536" i="1"/>
  <c r="U4536" i="1"/>
  <c r="T4536" i="1"/>
  <c r="S4536" i="1"/>
  <c r="R4536" i="1"/>
  <c r="V4535" i="1"/>
  <c r="U4535" i="1"/>
  <c r="T4535" i="1"/>
  <c r="S4535" i="1"/>
  <c r="R4535" i="1"/>
  <c r="V4534" i="1"/>
  <c r="U4534" i="1"/>
  <c r="T4534" i="1"/>
  <c r="S4534" i="1"/>
  <c r="R4534" i="1"/>
  <c r="V4533" i="1"/>
  <c r="U4533" i="1"/>
  <c r="T4533" i="1"/>
  <c r="S4533" i="1"/>
  <c r="R4533" i="1"/>
  <c r="V4532" i="1"/>
  <c r="U4532" i="1"/>
  <c r="T4532" i="1"/>
  <c r="S4532" i="1"/>
  <c r="R4532" i="1"/>
  <c r="V4531" i="1"/>
  <c r="U4531" i="1"/>
  <c r="T4531" i="1"/>
  <c r="S4531" i="1"/>
  <c r="R4531" i="1"/>
  <c r="V4530" i="1"/>
  <c r="U4530" i="1"/>
  <c r="T4530" i="1"/>
  <c r="S4530" i="1"/>
  <c r="R4530" i="1"/>
  <c r="V4529" i="1"/>
  <c r="U4529" i="1"/>
  <c r="T4529" i="1"/>
  <c r="S4529" i="1"/>
  <c r="R4529" i="1"/>
  <c r="V4528" i="1"/>
  <c r="U4528" i="1"/>
  <c r="T4528" i="1"/>
  <c r="S4528" i="1"/>
  <c r="R4528" i="1"/>
  <c r="V4527" i="1"/>
  <c r="U4527" i="1"/>
  <c r="T4527" i="1"/>
  <c r="S4527" i="1"/>
  <c r="R4527" i="1"/>
  <c r="V4526" i="1"/>
  <c r="U4526" i="1"/>
  <c r="T4526" i="1"/>
  <c r="S4526" i="1"/>
  <c r="R4526" i="1"/>
  <c r="V4525" i="1"/>
  <c r="U4525" i="1"/>
  <c r="T4525" i="1"/>
  <c r="S4525" i="1"/>
  <c r="R4525" i="1"/>
  <c r="V4524" i="1"/>
  <c r="U4524" i="1"/>
  <c r="T4524" i="1"/>
  <c r="S4524" i="1"/>
  <c r="R4524" i="1"/>
  <c r="V4523" i="1"/>
  <c r="U4523" i="1"/>
  <c r="T4523" i="1"/>
  <c r="S4523" i="1"/>
  <c r="R4523" i="1"/>
  <c r="V4522" i="1"/>
  <c r="U4522" i="1"/>
  <c r="T4522" i="1"/>
  <c r="S4522" i="1"/>
  <c r="R4522" i="1"/>
  <c r="V4521" i="1"/>
  <c r="U4521" i="1"/>
  <c r="T4521" i="1"/>
  <c r="S4521" i="1"/>
  <c r="R4521" i="1"/>
  <c r="V4520" i="1"/>
  <c r="U4520" i="1"/>
  <c r="T4520" i="1"/>
  <c r="S4520" i="1"/>
  <c r="R4520" i="1"/>
  <c r="V4519" i="1"/>
  <c r="U4519" i="1"/>
  <c r="T4519" i="1"/>
  <c r="S4519" i="1"/>
  <c r="R4519" i="1"/>
  <c r="V4518" i="1"/>
  <c r="U4518" i="1"/>
  <c r="T4518" i="1"/>
  <c r="S4518" i="1"/>
  <c r="R4518" i="1"/>
  <c r="V4517" i="1"/>
  <c r="U4517" i="1"/>
  <c r="T4517" i="1"/>
  <c r="S4517" i="1"/>
  <c r="R4517" i="1"/>
  <c r="V4516" i="1"/>
  <c r="U4516" i="1"/>
  <c r="T4516" i="1"/>
  <c r="S4516" i="1"/>
  <c r="R4516" i="1"/>
  <c r="V4515" i="1"/>
  <c r="U4515" i="1"/>
  <c r="T4515" i="1"/>
  <c r="S4515" i="1"/>
  <c r="R4515" i="1"/>
  <c r="V4514" i="1"/>
  <c r="U4514" i="1"/>
  <c r="T4514" i="1"/>
  <c r="S4514" i="1"/>
  <c r="R4514" i="1"/>
  <c r="V4513" i="1"/>
  <c r="U4513" i="1"/>
  <c r="T4513" i="1"/>
  <c r="S4513" i="1"/>
  <c r="R4513" i="1"/>
  <c r="V4512" i="1"/>
  <c r="U4512" i="1"/>
  <c r="T4512" i="1"/>
  <c r="S4512" i="1"/>
  <c r="R4512" i="1"/>
  <c r="V4511" i="1"/>
  <c r="U4511" i="1"/>
  <c r="T4511" i="1"/>
  <c r="S4511" i="1"/>
  <c r="R4511" i="1"/>
  <c r="V4510" i="1"/>
  <c r="U4510" i="1"/>
  <c r="T4510" i="1"/>
  <c r="S4510" i="1"/>
  <c r="R4510" i="1"/>
  <c r="V4509" i="1"/>
  <c r="U4509" i="1"/>
  <c r="T4509" i="1"/>
  <c r="S4509" i="1"/>
  <c r="R4509" i="1"/>
  <c r="V4508" i="1"/>
  <c r="U4508" i="1"/>
  <c r="T4508" i="1"/>
  <c r="S4508" i="1"/>
  <c r="R4508" i="1"/>
  <c r="V4507" i="1"/>
  <c r="U4507" i="1"/>
  <c r="T4507" i="1"/>
  <c r="S4507" i="1"/>
  <c r="R4507" i="1"/>
  <c r="V4506" i="1"/>
  <c r="U4506" i="1"/>
  <c r="T4506" i="1"/>
  <c r="S4506" i="1"/>
  <c r="R4506" i="1"/>
  <c r="V4505" i="1"/>
  <c r="U4505" i="1"/>
  <c r="T4505" i="1"/>
  <c r="S4505" i="1"/>
  <c r="R4505" i="1"/>
  <c r="V4504" i="1"/>
  <c r="U4504" i="1"/>
  <c r="T4504" i="1"/>
  <c r="S4504" i="1"/>
  <c r="R4504" i="1"/>
  <c r="V4503" i="1"/>
  <c r="U4503" i="1"/>
  <c r="T4503" i="1"/>
  <c r="S4503" i="1"/>
  <c r="R4503" i="1"/>
  <c r="V4502" i="1"/>
  <c r="U4502" i="1"/>
  <c r="T4502" i="1"/>
  <c r="S4502" i="1"/>
  <c r="R4502" i="1"/>
  <c r="V4501" i="1"/>
  <c r="U4501" i="1"/>
  <c r="T4501" i="1"/>
  <c r="S4501" i="1"/>
  <c r="R4501" i="1"/>
  <c r="V4500" i="1"/>
  <c r="U4500" i="1"/>
  <c r="T4500" i="1"/>
  <c r="S4500" i="1"/>
  <c r="R4500" i="1"/>
  <c r="V4499" i="1"/>
  <c r="U4499" i="1"/>
  <c r="T4499" i="1"/>
  <c r="S4499" i="1"/>
  <c r="R4499" i="1"/>
  <c r="V4498" i="1"/>
  <c r="U4498" i="1"/>
  <c r="T4498" i="1"/>
  <c r="S4498" i="1"/>
  <c r="R4498" i="1"/>
  <c r="V4497" i="1"/>
  <c r="U4497" i="1"/>
  <c r="T4497" i="1"/>
  <c r="S4497" i="1"/>
  <c r="R4497" i="1"/>
  <c r="V4496" i="1"/>
  <c r="U4496" i="1"/>
  <c r="T4496" i="1"/>
  <c r="S4496" i="1"/>
  <c r="R4496" i="1"/>
  <c r="V4495" i="1"/>
  <c r="U4495" i="1"/>
  <c r="T4495" i="1"/>
  <c r="S4495" i="1"/>
  <c r="R4495" i="1"/>
  <c r="V4494" i="1"/>
  <c r="U4494" i="1"/>
  <c r="T4494" i="1"/>
  <c r="S4494" i="1"/>
  <c r="R4494" i="1"/>
  <c r="V4493" i="1"/>
  <c r="U4493" i="1"/>
  <c r="T4493" i="1"/>
  <c r="S4493" i="1"/>
  <c r="R4493" i="1"/>
  <c r="V4492" i="1"/>
  <c r="U4492" i="1"/>
  <c r="T4492" i="1"/>
  <c r="S4492" i="1"/>
  <c r="R4492" i="1"/>
  <c r="V4491" i="1"/>
  <c r="U4491" i="1"/>
  <c r="T4491" i="1"/>
  <c r="S4491" i="1"/>
  <c r="R4491" i="1"/>
  <c r="V4490" i="1"/>
  <c r="U4490" i="1"/>
  <c r="T4490" i="1"/>
  <c r="S4490" i="1"/>
  <c r="R4490" i="1"/>
  <c r="V4489" i="1"/>
  <c r="U4489" i="1"/>
  <c r="T4489" i="1"/>
  <c r="S4489" i="1"/>
  <c r="R4489" i="1"/>
  <c r="V4488" i="1"/>
  <c r="U4488" i="1"/>
  <c r="T4488" i="1"/>
  <c r="S4488" i="1"/>
  <c r="R4488" i="1"/>
  <c r="V4487" i="1"/>
  <c r="U4487" i="1"/>
  <c r="T4487" i="1"/>
  <c r="S4487" i="1"/>
  <c r="R4487" i="1"/>
  <c r="V4486" i="1"/>
  <c r="U4486" i="1"/>
  <c r="T4486" i="1"/>
  <c r="S4486" i="1"/>
  <c r="R4486" i="1"/>
  <c r="V4485" i="1"/>
  <c r="U4485" i="1"/>
  <c r="T4485" i="1"/>
  <c r="S4485" i="1"/>
  <c r="R4485" i="1"/>
  <c r="V4484" i="1"/>
  <c r="U4484" i="1"/>
  <c r="T4484" i="1"/>
  <c r="S4484" i="1"/>
  <c r="R4484" i="1"/>
  <c r="V4483" i="1"/>
  <c r="U4483" i="1"/>
  <c r="T4483" i="1"/>
  <c r="S4483" i="1"/>
  <c r="R4483" i="1"/>
  <c r="V4482" i="1"/>
  <c r="U4482" i="1"/>
  <c r="T4482" i="1"/>
  <c r="S4482" i="1"/>
  <c r="R4482" i="1"/>
  <c r="V4481" i="1"/>
  <c r="U4481" i="1"/>
  <c r="T4481" i="1"/>
  <c r="S4481" i="1"/>
  <c r="R4481" i="1"/>
  <c r="V4480" i="1"/>
  <c r="U4480" i="1"/>
  <c r="T4480" i="1"/>
  <c r="S4480" i="1"/>
  <c r="R4480" i="1"/>
  <c r="V4479" i="1"/>
  <c r="U4479" i="1"/>
  <c r="T4479" i="1"/>
  <c r="S4479" i="1"/>
  <c r="R4479" i="1"/>
  <c r="V4478" i="1"/>
  <c r="U4478" i="1"/>
  <c r="T4478" i="1"/>
  <c r="S4478" i="1"/>
  <c r="R4478" i="1"/>
  <c r="V4477" i="1"/>
  <c r="U4477" i="1"/>
  <c r="T4477" i="1"/>
  <c r="S4477" i="1"/>
  <c r="R4477" i="1"/>
  <c r="V4476" i="1"/>
  <c r="U4476" i="1"/>
  <c r="T4476" i="1"/>
  <c r="S4476" i="1"/>
  <c r="R4476" i="1"/>
  <c r="V4475" i="1"/>
  <c r="U4475" i="1"/>
  <c r="T4475" i="1"/>
  <c r="S4475" i="1"/>
  <c r="R4475" i="1"/>
  <c r="V4474" i="1"/>
  <c r="U4474" i="1"/>
  <c r="T4474" i="1"/>
  <c r="S4474" i="1"/>
  <c r="R4474" i="1"/>
  <c r="V4473" i="1"/>
  <c r="U4473" i="1"/>
  <c r="T4473" i="1"/>
  <c r="S4473" i="1"/>
  <c r="R4473" i="1"/>
  <c r="V4472" i="1"/>
  <c r="U4472" i="1"/>
  <c r="T4472" i="1"/>
  <c r="S4472" i="1"/>
  <c r="R4472" i="1"/>
  <c r="V4471" i="1"/>
  <c r="U4471" i="1"/>
  <c r="T4471" i="1"/>
  <c r="S4471" i="1"/>
  <c r="R4471" i="1"/>
  <c r="V4470" i="1"/>
  <c r="U4470" i="1"/>
  <c r="T4470" i="1"/>
  <c r="S4470" i="1"/>
  <c r="R4470" i="1"/>
  <c r="V4469" i="1"/>
  <c r="U4469" i="1"/>
  <c r="T4469" i="1"/>
  <c r="S4469" i="1"/>
  <c r="R4469" i="1"/>
  <c r="V4468" i="1"/>
  <c r="U4468" i="1"/>
  <c r="T4468" i="1"/>
  <c r="S4468" i="1"/>
  <c r="R4468" i="1"/>
  <c r="V4467" i="1"/>
  <c r="U4467" i="1"/>
  <c r="T4467" i="1"/>
  <c r="S4467" i="1"/>
  <c r="R4467" i="1"/>
  <c r="V4466" i="1"/>
  <c r="U4466" i="1"/>
  <c r="T4466" i="1"/>
  <c r="S4466" i="1"/>
  <c r="R4466" i="1"/>
  <c r="V4465" i="1"/>
  <c r="U4465" i="1"/>
  <c r="T4465" i="1"/>
  <c r="S4465" i="1"/>
  <c r="R4465" i="1"/>
  <c r="V4464" i="1"/>
  <c r="U4464" i="1"/>
  <c r="T4464" i="1"/>
  <c r="S4464" i="1"/>
  <c r="R4464" i="1"/>
  <c r="V4463" i="1"/>
  <c r="U4463" i="1"/>
  <c r="T4463" i="1"/>
  <c r="S4463" i="1"/>
  <c r="R4463" i="1"/>
  <c r="V4462" i="1"/>
  <c r="U4462" i="1"/>
  <c r="T4462" i="1"/>
  <c r="S4462" i="1"/>
  <c r="R4462" i="1"/>
  <c r="V4461" i="1"/>
  <c r="U4461" i="1"/>
  <c r="T4461" i="1"/>
  <c r="S4461" i="1"/>
  <c r="R4461" i="1"/>
  <c r="V4460" i="1"/>
  <c r="U4460" i="1"/>
  <c r="T4460" i="1"/>
  <c r="S4460" i="1"/>
  <c r="R4460" i="1"/>
  <c r="V4459" i="1"/>
  <c r="U4459" i="1"/>
  <c r="T4459" i="1"/>
  <c r="S4459" i="1"/>
  <c r="R4459" i="1"/>
  <c r="V4458" i="1"/>
  <c r="U4458" i="1"/>
  <c r="T4458" i="1"/>
  <c r="S4458" i="1"/>
  <c r="R4458" i="1"/>
  <c r="V4457" i="1"/>
  <c r="U4457" i="1"/>
  <c r="T4457" i="1"/>
  <c r="S4457" i="1"/>
  <c r="R4457" i="1"/>
  <c r="V4456" i="1"/>
  <c r="U4456" i="1"/>
  <c r="T4456" i="1"/>
  <c r="S4456" i="1"/>
  <c r="R4456" i="1"/>
  <c r="V4455" i="1"/>
  <c r="U4455" i="1"/>
  <c r="T4455" i="1"/>
  <c r="S4455" i="1"/>
  <c r="R4455" i="1"/>
  <c r="V4454" i="1"/>
  <c r="U4454" i="1"/>
  <c r="T4454" i="1"/>
  <c r="S4454" i="1"/>
  <c r="R4454" i="1"/>
  <c r="V4453" i="1"/>
  <c r="U4453" i="1"/>
  <c r="T4453" i="1"/>
  <c r="S4453" i="1"/>
  <c r="R4453" i="1"/>
  <c r="V4452" i="1"/>
  <c r="U4452" i="1"/>
  <c r="T4452" i="1"/>
  <c r="S4452" i="1"/>
  <c r="R4452" i="1"/>
  <c r="V4451" i="1"/>
  <c r="U4451" i="1"/>
  <c r="T4451" i="1"/>
  <c r="S4451" i="1"/>
  <c r="R4451" i="1"/>
  <c r="V4450" i="1"/>
  <c r="U4450" i="1"/>
  <c r="T4450" i="1"/>
  <c r="S4450" i="1"/>
  <c r="R4450" i="1"/>
  <c r="V4449" i="1"/>
  <c r="U4449" i="1"/>
  <c r="T4449" i="1"/>
  <c r="S4449" i="1"/>
  <c r="R4449" i="1"/>
  <c r="V4448" i="1"/>
  <c r="U4448" i="1"/>
  <c r="T4448" i="1"/>
  <c r="S4448" i="1"/>
  <c r="R4448" i="1"/>
  <c r="V4447" i="1"/>
  <c r="U4447" i="1"/>
  <c r="T4447" i="1"/>
  <c r="S4447" i="1"/>
  <c r="R4447" i="1"/>
  <c r="V4446" i="1"/>
  <c r="U4446" i="1"/>
  <c r="T4446" i="1"/>
  <c r="S4446" i="1"/>
  <c r="R4446" i="1"/>
  <c r="V4445" i="1"/>
  <c r="U4445" i="1"/>
  <c r="T4445" i="1"/>
  <c r="S4445" i="1"/>
  <c r="R4445" i="1"/>
  <c r="V4444" i="1"/>
  <c r="U4444" i="1"/>
  <c r="T4444" i="1"/>
  <c r="S4444" i="1"/>
  <c r="R4444" i="1"/>
  <c r="V4443" i="1"/>
  <c r="U4443" i="1"/>
  <c r="T4443" i="1"/>
  <c r="S4443" i="1"/>
  <c r="R4443" i="1"/>
  <c r="V4442" i="1"/>
  <c r="U4442" i="1"/>
  <c r="T4442" i="1"/>
  <c r="S4442" i="1"/>
  <c r="R4442" i="1"/>
  <c r="V4441" i="1"/>
  <c r="U4441" i="1"/>
  <c r="T4441" i="1"/>
  <c r="S4441" i="1"/>
  <c r="R4441" i="1"/>
  <c r="V4440" i="1"/>
  <c r="U4440" i="1"/>
  <c r="T4440" i="1"/>
  <c r="S4440" i="1"/>
  <c r="R4440" i="1"/>
  <c r="V4439" i="1"/>
  <c r="U4439" i="1"/>
  <c r="T4439" i="1"/>
  <c r="S4439" i="1"/>
  <c r="R4439" i="1"/>
  <c r="V4438" i="1"/>
  <c r="U4438" i="1"/>
  <c r="T4438" i="1"/>
  <c r="S4438" i="1"/>
  <c r="R4438" i="1"/>
  <c r="V4437" i="1"/>
  <c r="U4437" i="1"/>
  <c r="T4437" i="1"/>
  <c r="S4437" i="1"/>
  <c r="R4437" i="1"/>
  <c r="V4436" i="1"/>
  <c r="U4436" i="1"/>
  <c r="T4436" i="1"/>
  <c r="S4436" i="1"/>
  <c r="R4436" i="1"/>
  <c r="V4435" i="1"/>
  <c r="U4435" i="1"/>
  <c r="T4435" i="1"/>
  <c r="S4435" i="1"/>
  <c r="R4435" i="1"/>
  <c r="V4434" i="1"/>
  <c r="U4434" i="1"/>
  <c r="T4434" i="1"/>
  <c r="S4434" i="1"/>
  <c r="R4434" i="1"/>
  <c r="V4433" i="1"/>
  <c r="U4433" i="1"/>
  <c r="T4433" i="1"/>
  <c r="S4433" i="1"/>
  <c r="R4433" i="1"/>
  <c r="V4432" i="1"/>
  <c r="U4432" i="1"/>
  <c r="T4432" i="1"/>
  <c r="S4432" i="1"/>
  <c r="R4432" i="1"/>
  <c r="V4431" i="1"/>
  <c r="U4431" i="1"/>
  <c r="T4431" i="1"/>
  <c r="S4431" i="1"/>
  <c r="R4431" i="1"/>
  <c r="V4430" i="1"/>
  <c r="U4430" i="1"/>
  <c r="T4430" i="1"/>
  <c r="S4430" i="1"/>
  <c r="R4430" i="1"/>
  <c r="V4429" i="1"/>
  <c r="U4429" i="1"/>
  <c r="T4429" i="1"/>
  <c r="S4429" i="1"/>
  <c r="R4429" i="1"/>
  <c r="V4428" i="1"/>
  <c r="U4428" i="1"/>
  <c r="T4428" i="1"/>
  <c r="S4428" i="1"/>
  <c r="R4428" i="1"/>
  <c r="V4427" i="1"/>
  <c r="U4427" i="1"/>
  <c r="T4427" i="1"/>
  <c r="S4427" i="1"/>
  <c r="R4427" i="1"/>
  <c r="V4426" i="1"/>
  <c r="U4426" i="1"/>
  <c r="T4426" i="1"/>
  <c r="S4426" i="1"/>
  <c r="R4426" i="1"/>
  <c r="V4425" i="1"/>
  <c r="U4425" i="1"/>
  <c r="T4425" i="1"/>
  <c r="S4425" i="1"/>
  <c r="R4425" i="1"/>
  <c r="V4424" i="1"/>
  <c r="U4424" i="1"/>
  <c r="T4424" i="1"/>
  <c r="S4424" i="1"/>
  <c r="R4424" i="1"/>
  <c r="V4423" i="1"/>
  <c r="U4423" i="1"/>
  <c r="T4423" i="1"/>
  <c r="S4423" i="1"/>
  <c r="R4423" i="1"/>
  <c r="V4422" i="1"/>
  <c r="U4422" i="1"/>
  <c r="T4422" i="1"/>
  <c r="S4422" i="1"/>
  <c r="R4422" i="1"/>
  <c r="V4421" i="1"/>
  <c r="U4421" i="1"/>
  <c r="T4421" i="1"/>
  <c r="S4421" i="1"/>
  <c r="R4421" i="1"/>
  <c r="V4420" i="1"/>
  <c r="U4420" i="1"/>
  <c r="T4420" i="1"/>
  <c r="S4420" i="1"/>
  <c r="R4420" i="1"/>
  <c r="V4419" i="1"/>
  <c r="U4419" i="1"/>
  <c r="T4419" i="1"/>
  <c r="S4419" i="1"/>
  <c r="R4419" i="1"/>
  <c r="V4418" i="1"/>
  <c r="U4418" i="1"/>
  <c r="T4418" i="1"/>
  <c r="S4418" i="1"/>
  <c r="R4418" i="1"/>
  <c r="V4417" i="1"/>
  <c r="U4417" i="1"/>
  <c r="T4417" i="1"/>
  <c r="S4417" i="1"/>
  <c r="R4417" i="1"/>
  <c r="V4416" i="1"/>
  <c r="U4416" i="1"/>
  <c r="T4416" i="1"/>
  <c r="S4416" i="1"/>
  <c r="R4416" i="1"/>
  <c r="V4415" i="1"/>
  <c r="U4415" i="1"/>
  <c r="T4415" i="1"/>
  <c r="S4415" i="1"/>
  <c r="R4415" i="1"/>
  <c r="V4414" i="1"/>
  <c r="U4414" i="1"/>
  <c r="T4414" i="1"/>
  <c r="S4414" i="1"/>
  <c r="R4414" i="1"/>
  <c r="V4413" i="1"/>
  <c r="U4413" i="1"/>
  <c r="T4413" i="1"/>
  <c r="S4413" i="1"/>
  <c r="R4413" i="1"/>
  <c r="V4412" i="1"/>
  <c r="U4412" i="1"/>
  <c r="T4412" i="1"/>
  <c r="S4412" i="1"/>
  <c r="R4412" i="1"/>
  <c r="V4411" i="1"/>
  <c r="U4411" i="1"/>
  <c r="T4411" i="1"/>
  <c r="S4411" i="1"/>
  <c r="R4411" i="1"/>
  <c r="V4410" i="1"/>
  <c r="U4410" i="1"/>
  <c r="T4410" i="1"/>
  <c r="S4410" i="1"/>
  <c r="R4410" i="1"/>
  <c r="V4409" i="1"/>
  <c r="U4409" i="1"/>
  <c r="T4409" i="1"/>
  <c r="S4409" i="1"/>
  <c r="R4409" i="1"/>
  <c r="V4408" i="1"/>
  <c r="U4408" i="1"/>
  <c r="T4408" i="1"/>
  <c r="S4408" i="1"/>
  <c r="R4408" i="1"/>
  <c r="V4407" i="1"/>
  <c r="U4407" i="1"/>
  <c r="T4407" i="1"/>
  <c r="S4407" i="1"/>
  <c r="R4407" i="1"/>
  <c r="V4406" i="1"/>
  <c r="U4406" i="1"/>
  <c r="T4406" i="1"/>
  <c r="S4406" i="1"/>
  <c r="R4406" i="1"/>
  <c r="V4405" i="1"/>
  <c r="U4405" i="1"/>
  <c r="T4405" i="1"/>
  <c r="S4405" i="1"/>
  <c r="R4405" i="1"/>
  <c r="V4404" i="1"/>
  <c r="U4404" i="1"/>
  <c r="T4404" i="1"/>
  <c r="S4404" i="1"/>
  <c r="R4404" i="1"/>
  <c r="V4403" i="1"/>
  <c r="U4403" i="1"/>
  <c r="T4403" i="1"/>
  <c r="S4403" i="1"/>
  <c r="R4403" i="1"/>
  <c r="V4402" i="1"/>
  <c r="U4402" i="1"/>
  <c r="T4402" i="1"/>
  <c r="S4402" i="1"/>
  <c r="R4402" i="1"/>
  <c r="V4401" i="1"/>
  <c r="U4401" i="1"/>
  <c r="T4401" i="1"/>
  <c r="S4401" i="1"/>
  <c r="R4401" i="1"/>
  <c r="V4400" i="1"/>
  <c r="U4400" i="1"/>
  <c r="T4400" i="1"/>
  <c r="S4400" i="1"/>
  <c r="R4400" i="1"/>
  <c r="V4399" i="1"/>
  <c r="U4399" i="1"/>
  <c r="T4399" i="1"/>
  <c r="S4399" i="1"/>
  <c r="R4399" i="1"/>
  <c r="V4398" i="1"/>
  <c r="U4398" i="1"/>
  <c r="T4398" i="1"/>
  <c r="S4398" i="1"/>
  <c r="R4398" i="1"/>
  <c r="V4397" i="1"/>
  <c r="U4397" i="1"/>
  <c r="T4397" i="1"/>
  <c r="S4397" i="1"/>
  <c r="R4397" i="1"/>
  <c r="V4396" i="1"/>
  <c r="U4396" i="1"/>
  <c r="T4396" i="1"/>
  <c r="S4396" i="1"/>
  <c r="R4396" i="1"/>
  <c r="V4395" i="1"/>
  <c r="U4395" i="1"/>
  <c r="T4395" i="1"/>
  <c r="S4395" i="1"/>
  <c r="R4395" i="1"/>
  <c r="V4394" i="1"/>
  <c r="U4394" i="1"/>
  <c r="T4394" i="1"/>
  <c r="S4394" i="1"/>
  <c r="R4394" i="1"/>
  <c r="V4393" i="1"/>
  <c r="U4393" i="1"/>
  <c r="T4393" i="1"/>
  <c r="S4393" i="1"/>
  <c r="R4393" i="1"/>
  <c r="V4392" i="1"/>
  <c r="U4392" i="1"/>
  <c r="T4392" i="1"/>
  <c r="S4392" i="1"/>
  <c r="R4392" i="1"/>
  <c r="V4391" i="1"/>
  <c r="U4391" i="1"/>
  <c r="T4391" i="1"/>
  <c r="S4391" i="1"/>
  <c r="R4391" i="1"/>
  <c r="V4390" i="1"/>
  <c r="U4390" i="1"/>
  <c r="T4390" i="1"/>
  <c r="S4390" i="1"/>
  <c r="R4390" i="1"/>
  <c r="V4389" i="1"/>
  <c r="U4389" i="1"/>
  <c r="T4389" i="1"/>
  <c r="S4389" i="1"/>
  <c r="R4389" i="1"/>
  <c r="V4388" i="1"/>
  <c r="U4388" i="1"/>
  <c r="T4388" i="1"/>
  <c r="S4388" i="1"/>
  <c r="R4388" i="1"/>
  <c r="V4387" i="1"/>
  <c r="U4387" i="1"/>
  <c r="T4387" i="1"/>
  <c r="S4387" i="1"/>
  <c r="R4387" i="1"/>
  <c r="V4386" i="1"/>
  <c r="U4386" i="1"/>
  <c r="T4386" i="1"/>
  <c r="S4386" i="1"/>
  <c r="R4386" i="1"/>
  <c r="V4385" i="1"/>
  <c r="U4385" i="1"/>
  <c r="T4385" i="1"/>
  <c r="S4385" i="1"/>
  <c r="R4385" i="1"/>
  <c r="V4384" i="1"/>
  <c r="U4384" i="1"/>
  <c r="T4384" i="1"/>
  <c r="S4384" i="1"/>
  <c r="R4384" i="1"/>
  <c r="V4383" i="1"/>
  <c r="U4383" i="1"/>
  <c r="T4383" i="1"/>
  <c r="S4383" i="1"/>
  <c r="R4383" i="1"/>
  <c r="V4382" i="1"/>
  <c r="U4382" i="1"/>
  <c r="T4382" i="1"/>
  <c r="S4382" i="1"/>
  <c r="R4382" i="1"/>
  <c r="V4381" i="1"/>
  <c r="U4381" i="1"/>
  <c r="T4381" i="1"/>
  <c r="S4381" i="1"/>
  <c r="R4381" i="1"/>
  <c r="V4380" i="1"/>
  <c r="U4380" i="1"/>
  <c r="T4380" i="1"/>
  <c r="S4380" i="1"/>
  <c r="R4380" i="1"/>
  <c r="V4379" i="1"/>
  <c r="U4379" i="1"/>
  <c r="T4379" i="1"/>
  <c r="S4379" i="1"/>
  <c r="R4379" i="1"/>
  <c r="V4378" i="1"/>
  <c r="U4378" i="1"/>
  <c r="T4378" i="1"/>
  <c r="S4378" i="1"/>
  <c r="R4378" i="1"/>
  <c r="V4377" i="1"/>
  <c r="U4377" i="1"/>
  <c r="T4377" i="1"/>
  <c r="S4377" i="1"/>
  <c r="R4377" i="1"/>
  <c r="V4376" i="1"/>
  <c r="U4376" i="1"/>
  <c r="T4376" i="1"/>
  <c r="S4376" i="1"/>
  <c r="R4376" i="1"/>
  <c r="V4375" i="1"/>
  <c r="U4375" i="1"/>
  <c r="T4375" i="1"/>
  <c r="S4375" i="1"/>
  <c r="R4375" i="1"/>
  <c r="V4374" i="1"/>
  <c r="U4374" i="1"/>
  <c r="T4374" i="1"/>
  <c r="S4374" i="1"/>
  <c r="R4374" i="1"/>
  <c r="V4373" i="1"/>
  <c r="U4373" i="1"/>
  <c r="T4373" i="1"/>
  <c r="S4373" i="1"/>
  <c r="R4373" i="1"/>
  <c r="V4372" i="1"/>
  <c r="U4372" i="1"/>
  <c r="T4372" i="1"/>
  <c r="S4372" i="1"/>
  <c r="R4372" i="1"/>
  <c r="V4371" i="1"/>
  <c r="U4371" i="1"/>
  <c r="T4371" i="1"/>
  <c r="S4371" i="1"/>
  <c r="R4371" i="1"/>
  <c r="V4370" i="1"/>
  <c r="U4370" i="1"/>
  <c r="T4370" i="1"/>
  <c r="S4370" i="1"/>
  <c r="R4370" i="1"/>
  <c r="V4369" i="1"/>
  <c r="U4369" i="1"/>
  <c r="T4369" i="1"/>
  <c r="S4369" i="1"/>
  <c r="R4369" i="1"/>
  <c r="V4368" i="1"/>
  <c r="U4368" i="1"/>
  <c r="T4368" i="1"/>
  <c r="S4368" i="1"/>
  <c r="R4368" i="1"/>
  <c r="V4367" i="1"/>
  <c r="U4367" i="1"/>
  <c r="T4367" i="1"/>
  <c r="S4367" i="1"/>
  <c r="R4367" i="1"/>
  <c r="V4366" i="1"/>
  <c r="U4366" i="1"/>
  <c r="T4366" i="1"/>
  <c r="S4366" i="1"/>
  <c r="R4366" i="1"/>
  <c r="V4365" i="1"/>
  <c r="U4365" i="1"/>
  <c r="T4365" i="1"/>
  <c r="S4365" i="1"/>
  <c r="R4365" i="1"/>
  <c r="V4364" i="1"/>
  <c r="U4364" i="1"/>
  <c r="T4364" i="1"/>
  <c r="S4364" i="1"/>
  <c r="R4364" i="1"/>
  <c r="V4363" i="1"/>
  <c r="U4363" i="1"/>
  <c r="T4363" i="1"/>
  <c r="S4363" i="1"/>
  <c r="R4363" i="1"/>
  <c r="V4362" i="1"/>
  <c r="U4362" i="1"/>
  <c r="T4362" i="1"/>
  <c r="S4362" i="1"/>
  <c r="R4362" i="1"/>
  <c r="V4361" i="1"/>
  <c r="U4361" i="1"/>
  <c r="T4361" i="1"/>
  <c r="S4361" i="1"/>
  <c r="R4361" i="1"/>
  <c r="V4360" i="1"/>
  <c r="U4360" i="1"/>
  <c r="T4360" i="1"/>
  <c r="S4360" i="1"/>
  <c r="R4360" i="1"/>
  <c r="V4359" i="1"/>
  <c r="U4359" i="1"/>
  <c r="T4359" i="1"/>
  <c r="S4359" i="1"/>
  <c r="R4359" i="1"/>
  <c r="V4358" i="1"/>
  <c r="U4358" i="1"/>
  <c r="T4358" i="1"/>
  <c r="S4358" i="1"/>
  <c r="R4358" i="1"/>
  <c r="V4357" i="1"/>
  <c r="U4357" i="1"/>
  <c r="T4357" i="1"/>
  <c r="S4357" i="1"/>
  <c r="R4357" i="1"/>
  <c r="V4356" i="1"/>
  <c r="U4356" i="1"/>
  <c r="T4356" i="1"/>
  <c r="S4356" i="1"/>
  <c r="R4356" i="1"/>
  <c r="V4355" i="1"/>
  <c r="U4355" i="1"/>
  <c r="T4355" i="1"/>
  <c r="S4355" i="1"/>
  <c r="R4355" i="1"/>
  <c r="V4354" i="1"/>
  <c r="U4354" i="1"/>
  <c r="T4354" i="1"/>
  <c r="S4354" i="1"/>
  <c r="R4354" i="1"/>
  <c r="V4353" i="1"/>
  <c r="U4353" i="1"/>
  <c r="T4353" i="1"/>
  <c r="S4353" i="1"/>
  <c r="R4353" i="1"/>
  <c r="V4352" i="1"/>
  <c r="U4352" i="1"/>
  <c r="T4352" i="1"/>
  <c r="S4352" i="1"/>
  <c r="R4352" i="1"/>
  <c r="V4351" i="1"/>
  <c r="U4351" i="1"/>
  <c r="T4351" i="1"/>
  <c r="S4351" i="1"/>
  <c r="R4351" i="1"/>
  <c r="V4350" i="1"/>
  <c r="U4350" i="1"/>
  <c r="T4350" i="1"/>
  <c r="S4350" i="1"/>
  <c r="R4350" i="1"/>
  <c r="V4349" i="1"/>
  <c r="U4349" i="1"/>
  <c r="T4349" i="1"/>
  <c r="S4349" i="1"/>
  <c r="R4349" i="1"/>
  <c r="V4348" i="1"/>
  <c r="U4348" i="1"/>
  <c r="T4348" i="1"/>
  <c r="S4348" i="1"/>
  <c r="R4348" i="1"/>
  <c r="V4347" i="1"/>
  <c r="U4347" i="1"/>
  <c r="T4347" i="1"/>
  <c r="S4347" i="1"/>
  <c r="R4347" i="1"/>
  <c r="V4346" i="1"/>
  <c r="U4346" i="1"/>
  <c r="T4346" i="1"/>
  <c r="S4346" i="1"/>
  <c r="R4346" i="1"/>
  <c r="V4345" i="1"/>
  <c r="U4345" i="1"/>
  <c r="T4345" i="1"/>
  <c r="S4345" i="1"/>
  <c r="R4345" i="1"/>
  <c r="V4344" i="1"/>
  <c r="U4344" i="1"/>
  <c r="T4344" i="1"/>
  <c r="S4344" i="1"/>
  <c r="R4344" i="1"/>
  <c r="V4343" i="1"/>
  <c r="U4343" i="1"/>
  <c r="T4343" i="1"/>
  <c r="S4343" i="1"/>
  <c r="R4343" i="1"/>
  <c r="V4342" i="1"/>
  <c r="U4342" i="1"/>
  <c r="T4342" i="1"/>
  <c r="S4342" i="1"/>
  <c r="R4342" i="1"/>
  <c r="V4341" i="1"/>
  <c r="U4341" i="1"/>
  <c r="T4341" i="1"/>
  <c r="S4341" i="1"/>
  <c r="R4341" i="1"/>
  <c r="V4340" i="1"/>
  <c r="U4340" i="1"/>
  <c r="T4340" i="1"/>
  <c r="S4340" i="1"/>
  <c r="R4340" i="1"/>
  <c r="V4339" i="1"/>
  <c r="U4339" i="1"/>
  <c r="T4339" i="1"/>
  <c r="S4339" i="1"/>
  <c r="R4339" i="1"/>
  <c r="V4338" i="1"/>
  <c r="U4338" i="1"/>
  <c r="T4338" i="1"/>
  <c r="S4338" i="1"/>
  <c r="R4338" i="1"/>
  <c r="V4337" i="1"/>
  <c r="U4337" i="1"/>
  <c r="T4337" i="1"/>
  <c r="S4337" i="1"/>
  <c r="R4337" i="1"/>
  <c r="V4336" i="1"/>
  <c r="U4336" i="1"/>
  <c r="T4336" i="1"/>
  <c r="S4336" i="1"/>
  <c r="R4336" i="1"/>
  <c r="V4335" i="1"/>
  <c r="U4335" i="1"/>
  <c r="T4335" i="1"/>
  <c r="S4335" i="1"/>
  <c r="R4335" i="1"/>
  <c r="V4334" i="1"/>
  <c r="U4334" i="1"/>
  <c r="T4334" i="1"/>
  <c r="S4334" i="1"/>
  <c r="R4334" i="1"/>
  <c r="V4333" i="1"/>
  <c r="U4333" i="1"/>
  <c r="T4333" i="1"/>
  <c r="S4333" i="1"/>
  <c r="R4333" i="1"/>
  <c r="V4332" i="1"/>
  <c r="U4332" i="1"/>
  <c r="T4332" i="1"/>
  <c r="S4332" i="1"/>
  <c r="R4332" i="1"/>
  <c r="V4331" i="1"/>
  <c r="U4331" i="1"/>
  <c r="T4331" i="1"/>
  <c r="S4331" i="1"/>
  <c r="R4331" i="1"/>
  <c r="V4330" i="1"/>
  <c r="U4330" i="1"/>
  <c r="T4330" i="1"/>
  <c r="S4330" i="1"/>
  <c r="R4330" i="1"/>
  <c r="V4329" i="1"/>
  <c r="U4329" i="1"/>
  <c r="T4329" i="1"/>
  <c r="S4329" i="1"/>
  <c r="R4329" i="1"/>
  <c r="V4328" i="1"/>
  <c r="U4328" i="1"/>
  <c r="T4328" i="1"/>
  <c r="S4328" i="1"/>
  <c r="R4328" i="1"/>
  <c r="V4327" i="1"/>
  <c r="U4327" i="1"/>
  <c r="T4327" i="1"/>
  <c r="S4327" i="1"/>
  <c r="R4327" i="1"/>
  <c r="V4326" i="1"/>
  <c r="U4326" i="1"/>
  <c r="T4326" i="1"/>
  <c r="S4326" i="1"/>
  <c r="R4326" i="1"/>
  <c r="V4325" i="1"/>
  <c r="U4325" i="1"/>
  <c r="T4325" i="1"/>
  <c r="S4325" i="1"/>
  <c r="R4325" i="1"/>
  <c r="V4324" i="1"/>
  <c r="U4324" i="1"/>
  <c r="T4324" i="1"/>
  <c r="S4324" i="1"/>
  <c r="R4324" i="1"/>
  <c r="V4323" i="1"/>
  <c r="U4323" i="1"/>
  <c r="T4323" i="1"/>
  <c r="S4323" i="1"/>
  <c r="R4323" i="1"/>
  <c r="V4322" i="1"/>
  <c r="U4322" i="1"/>
  <c r="T4322" i="1"/>
  <c r="S4322" i="1"/>
  <c r="R4322" i="1"/>
  <c r="V4321" i="1"/>
  <c r="U4321" i="1"/>
  <c r="T4321" i="1"/>
  <c r="S4321" i="1"/>
  <c r="R4321" i="1"/>
  <c r="V4320" i="1"/>
  <c r="U4320" i="1"/>
  <c r="T4320" i="1"/>
  <c r="S4320" i="1"/>
  <c r="R4320" i="1"/>
  <c r="V4319" i="1"/>
  <c r="U4319" i="1"/>
  <c r="T4319" i="1"/>
  <c r="S4319" i="1"/>
  <c r="R4319" i="1"/>
  <c r="V4318" i="1"/>
  <c r="U4318" i="1"/>
  <c r="T4318" i="1"/>
  <c r="S4318" i="1"/>
  <c r="R4318" i="1"/>
  <c r="V4317" i="1"/>
  <c r="U4317" i="1"/>
  <c r="T4317" i="1"/>
  <c r="S4317" i="1"/>
  <c r="R4317" i="1"/>
  <c r="V4316" i="1"/>
  <c r="U4316" i="1"/>
  <c r="T4316" i="1"/>
  <c r="S4316" i="1"/>
  <c r="R4316" i="1"/>
  <c r="V4315" i="1"/>
  <c r="U4315" i="1"/>
  <c r="T4315" i="1"/>
  <c r="S4315" i="1"/>
  <c r="R4315" i="1"/>
  <c r="V4314" i="1"/>
  <c r="U4314" i="1"/>
  <c r="T4314" i="1"/>
  <c r="S4314" i="1"/>
  <c r="R4314" i="1"/>
  <c r="V4313" i="1"/>
  <c r="U4313" i="1"/>
  <c r="T4313" i="1"/>
  <c r="S4313" i="1"/>
  <c r="R4313" i="1"/>
  <c r="V4312" i="1"/>
  <c r="U4312" i="1"/>
  <c r="T4312" i="1"/>
  <c r="S4312" i="1"/>
  <c r="R4312" i="1"/>
  <c r="V4311" i="1"/>
  <c r="U4311" i="1"/>
  <c r="T4311" i="1"/>
  <c r="S4311" i="1"/>
  <c r="R4311" i="1"/>
  <c r="V4310" i="1"/>
  <c r="U4310" i="1"/>
  <c r="T4310" i="1"/>
  <c r="S4310" i="1"/>
  <c r="R4310" i="1"/>
  <c r="V4309" i="1"/>
  <c r="U4309" i="1"/>
  <c r="T4309" i="1"/>
  <c r="S4309" i="1"/>
  <c r="R4309" i="1"/>
  <c r="V4308" i="1"/>
  <c r="U4308" i="1"/>
  <c r="T4308" i="1"/>
  <c r="S4308" i="1"/>
  <c r="R4308" i="1"/>
  <c r="V4307" i="1"/>
  <c r="U4307" i="1"/>
  <c r="T4307" i="1"/>
  <c r="S4307" i="1"/>
  <c r="R4307" i="1"/>
  <c r="V4306" i="1"/>
  <c r="U4306" i="1"/>
  <c r="T4306" i="1"/>
  <c r="S4306" i="1"/>
  <c r="R4306" i="1"/>
  <c r="V4305" i="1"/>
  <c r="U4305" i="1"/>
  <c r="T4305" i="1"/>
  <c r="S4305" i="1"/>
  <c r="R4305" i="1"/>
  <c r="V4304" i="1"/>
  <c r="U4304" i="1"/>
  <c r="T4304" i="1"/>
  <c r="S4304" i="1"/>
  <c r="R4304" i="1"/>
  <c r="V4303" i="1"/>
  <c r="U4303" i="1"/>
  <c r="T4303" i="1"/>
  <c r="S4303" i="1"/>
  <c r="R4303" i="1"/>
  <c r="V4302" i="1"/>
  <c r="U4302" i="1"/>
  <c r="T4302" i="1"/>
  <c r="S4302" i="1"/>
  <c r="R4302" i="1"/>
  <c r="V4301" i="1"/>
  <c r="U4301" i="1"/>
  <c r="T4301" i="1"/>
  <c r="S4301" i="1"/>
  <c r="R4301" i="1"/>
  <c r="V4300" i="1"/>
  <c r="U4300" i="1"/>
  <c r="T4300" i="1"/>
  <c r="S4300" i="1"/>
  <c r="R4300" i="1"/>
  <c r="V4299" i="1"/>
  <c r="U4299" i="1"/>
  <c r="T4299" i="1"/>
  <c r="S4299" i="1"/>
  <c r="R4299" i="1"/>
  <c r="V4298" i="1"/>
  <c r="U4298" i="1"/>
  <c r="T4298" i="1"/>
  <c r="S4298" i="1"/>
  <c r="R4298" i="1"/>
  <c r="V4297" i="1"/>
  <c r="U4297" i="1"/>
  <c r="T4297" i="1"/>
  <c r="S4297" i="1"/>
  <c r="R4297" i="1"/>
  <c r="V4296" i="1"/>
  <c r="U4296" i="1"/>
  <c r="T4296" i="1"/>
  <c r="S4296" i="1"/>
  <c r="R4296" i="1"/>
  <c r="V4295" i="1"/>
  <c r="U4295" i="1"/>
  <c r="T4295" i="1"/>
  <c r="S4295" i="1"/>
  <c r="R4295" i="1"/>
  <c r="V4294" i="1"/>
  <c r="U4294" i="1"/>
  <c r="T4294" i="1"/>
  <c r="S4294" i="1"/>
  <c r="R4294" i="1"/>
  <c r="V4293" i="1"/>
  <c r="U4293" i="1"/>
  <c r="T4293" i="1"/>
  <c r="S4293" i="1"/>
  <c r="R4293" i="1"/>
  <c r="V4292" i="1"/>
  <c r="U4292" i="1"/>
  <c r="T4292" i="1"/>
  <c r="S4292" i="1"/>
  <c r="R4292" i="1"/>
  <c r="V4291" i="1"/>
  <c r="U4291" i="1"/>
  <c r="T4291" i="1"/>
  <c r="S4291" i="1"/>
  <c r="R4291" i="1"/>
  <c r="V4290" i="1"/>
  <c r="U4290" i="1"/>
  <c r="T4290" i="1"/>
  <c r="S4290" i="1"/>
  <c r="R4290" i="1"/>
  <c r="V4289" i="1"/>
  <c r="U4289" i="1"/>
  <c r="T4289" i="1"/>
  <c r="S4289" i="1"/>
  <c r="R4289" i="1"/>
  <c r="V4288" i="1"/>
  <c r="U4288" i="1"/>
  <c r="T4288" i="1"/>
  <c r="S4288" i="1"/>
  <c r="R4288" i="1"/>
  <c r="V4287" i="1"/>
  <c r="U4287" i="1"/>
  <c r="T4287" i="1"/>
  <c r="S4287" i="1"/>
  <c r="R4287" i="1"/>
  <c r="V4286" i="1"/>
  <c r="U4286" i="1"/>
  <c r="T4286" i="1"/>
  <c r="S4286" i="1"/>
  <c r="R4286" i="1"/>
  <c r="V4285" i="1"/>
  <c r="U4285" i="1"/>
  <c r="T4285" i="1"/>
  <c r="S4285" i="1"/>
  <c r="R4285" i="1"/>
  <c r="V4284" i="1"/>
  <c r="U4284" i="1"/>
  <c r="T4284" i="1"/>
  <c r="S4284" i="1"/>
  <c r="R4284" i="1"/>
  <c r="V4283" i="1"/>
  <c r="U4283" i="1"/>
  <c r="T4283" i="1"/>
  <c r="S4283" i="1"/>
  <c r="R4283" i="1"/>
  <c r="V4282" i="1"/>
  <c r="U4282" i="1"/>
  <c r="T4282" i="1"/>
  <c r="S4282" i="1"/>
  <c r="R4282" i="1"/>
  <c r="V4281" i="1"/>
  <c r="U4281" i="1"/>
  <c r="T4281" i="1"/>
  <c r="S4281" i="1"/>
  <c r="R4281" i="1"/>
  <c r="V4280" i="1"/>
  <c r="U4280" i="1"/>
  <c r="T4280" i="1"/>
  <c r="S4280" i="1"/>
  <c r="R4280" i="1"/>
  <c r="V4279" i="1"/>
  <c r="U4279" i="1"/>
  <c r="T4279" i="1"/>
  <c r="S4279" i="1"/>
  <c r="R4279" i="1"/>
  <c r="V4278" i="1"/>
  <c r="U4278" i="1"/>
  <c r="T4278" i="1"/>
  <c r="S4278" i="1"/>
  <c r="R4278" i="1"/>
  <c r="V4277" i="1"/>
  <c r="U4277" i="1"/>
  <c r="T4277" i="1"/>
  <c r="S4277" i="1"/>
  <c r="R4277" i="1"/>
  <c r="V4276" i="1"/>
  <c r="U4276" i="1"/>
  <c r="T4276" i="1"/>
  <c r="S4276" i="1"/>
  <c r="R4276" i="1"/>
  <c r="V4275" i="1"/>
  <c r="U4275" i="1"/>
  <c r="T4275" i="1"/>
  <c r="S4275" i="1"/>
  <c r="R4275" i="1"/>
  <c r="V4274" i="1"/>
  <c r="U4274" i="1"/>
  <c r="T4274" i="1"/>
  <c r="S4274" i="1"/>
  <c r="R4274" i="1"/>
  <c r="V4273" i="1"/>
  <c r="U4273" i="1"/>
  <c r="T4273" i="1"/>
  <c r="S4273" i="1"/>
  <c r="R4273" i="1"/>
  <c r="V4272" i="1"/>
  <c r="U4272" i="1"/>
  <c r="T4272" i="1"/>
  <c r="S4272" i="1"/>
  <c r="R4272" i="1"/>
  <c r="V4271" i="1"/>
  <c r="U4271" i="1"/>
  <c r="T4271" i="1"/>
  <c r="S4271" i="1"/>
  <c r="R4271" i="1"/>
  <c r="V4270" i="1"/>
  <c r="U4270" i="1"/>
  <c r="T4270" i="1"/>
  <c r="S4270" i="1"/>
  <c r="R4270" i="1"/>
  <c r="V4269" i="1"/>
  <c r="U4269" i="1"/>
  <c r="T4269" i="1"/>
  <c r="S4269" i="1"/>
  <c r="R4269" i="1"/>
  <c r="V4268" i="1"/>
  <c r="U4268" i="1"/>
  <c r="T4268" i="1"/>
  <c r="S4268" i="1"/>
  <c r="R4268" i="1"/>
  <c r="V4267" i="1"/>
  <c r="U4267" i="1"/>
  <c r="T4267" i="1"/>
  <c r="S4267" i="1"/>
  <c r="R4267" i="1"/>
  <c r="V4266" i="1"/>
  <c r="U4266" i="1"/>
  <c r="T4266" i="1"/>
  <c r="S4266" i="1"/>
  <c r="R4266" i="1"/>
  <c r="V4265" i="1"/>
  <c r="U4265" i="1"/>
  <c r="T4265" i="1"/>
  <c r="S4265" i="1"/>
  <c r="R4265" i="1"/>
  <c r="V4264" i="1"/>
  <c r="U4264" i="1"/>
  <c r="T4264" i="1"/>
  <c r="S4264" i="1"/>
  <c r="R4264" i="1"/>
  <c r="V4263" i="1"/>
  <c r="U4263" i="1"/>
  <c r="T4263" i="1"/>
  <c r="S4263" i="1"/>
  <c r="R4263" i="1"/>
  <c r="V4262" i="1"/>
  <c r="U4262" i="1"/>
  <c r="T4262" i="1"/>
  <c r="S4262" i="1"/>
  <c r="R4262" i="1"/>
  <c r="V4261" i="1"/>
  <c r="U4261" i="1"/>
  <c r="T4261" i="1"/>
  <c r="S4261" i="1"/>
  <c r="R4261" i="1"/>
  <c r="V4260" i="1"/>
  <c r="U4260" i="1"/>
  <c r="T4260" i="1"/>
  <c r="S4260" i="1"/>
  <c r="R4260" i="1"/>
  <c r="V4259" i="1"/>
  <c r="U4259" i="1"/>
  <c r="T4259" i="1"/>
  <c r="S4259" i="1"/>
  <c r="R4259" i="1"/>
  <c r="V4258" i="1"/>
  <c r="U4258" i="1"/>
  <c r="T4258" i="1"/>
  <c r="S4258" i="1"/>
  <c r="R4258" i="1"/>
  <c r="V4257" i="1"/>
  <c r="U4257" i="1"/>
  <c r="T4257" i="1"/>
  <c r="S4257" i="1"/>
  <c r="R4257" i="1"/>
  <c r="V4256" i="1"/>
  <c r="U4256" i="1"/>
  <c r="T4256" i="1"/>
  <c r="S4256" i="1"/>
  <c r="R4256" i="1"/>
  <c r="V4255" i="1"/>
  <c r="U4255" i="1"/>
  <c r="T4255" i="1"/>
  <c r="S4255" i="1"/>
  <c r="R4255" i="1"/>
  <c r="V4254" i="1"/>
  <c r="U4254" i="1"/>
  <c r="T4254" i="1"/>
  <c r="S4254" i="1"/>
  <c r="R4254" i="1"/>
  <c r="V4253" i="1"/>
  <c r="U4253" i="1"/>
  <c r="T4253" i="1"/>
  <c r="S4253" i="1"/>
  <c r="R4253" i="1"/>
  <c r="V4252" i="1"/>
  <c r="U4252" i="1"/>
  <c r="T4252" i="1"/>
  <c r="S4252" i="1"/>
  <c r="R4252" i="1"/>
  <c r="V4251" i="1"/>
  <c r="U4251" i="1"/>
  <c r="T4251" i="1"/>
  <c r="S4251" i="1"/>
  <c r="R4251" i="1"/>
  <c r="V4250" i="1"/>
  <c r="U4250" i="1"/>
  <c r="T4250" i="1"/>
  <c r="S4250" i="1"/>
  <c r="R4250" i="1"/>
  <c r="V4249" i="1"/>
  <c r="U4249" i="1"/>
  <c r="T4249" i="1"/>
  <c r="S4249" i="1"/>
  <c r="R4249" i="1"/>
  <c r="V4248" i="1"/>
  <c r="U4248" i="1"/>
  <c r="T4248" i="1"/>
  <c r="S4248" i="1"/>
  <c r="R4248" i="1"/>
  <c r="V4247" i="1"/>
  <c r="U4247" i="1"/>
  <c r="T4247" i="1"/>
  <c r="S4247" i="1"/>
  <c r="R4247" i="1"/>
  <c r="V4246" i="1"/>
  <c r="U4246" i="1"/>
  <c r="T4246" i="1"/>
  <c r="S4246" i="1"/>
  <c r="R4246" i="1"/>
  <c r="V4245" i="1"/>
  <c r="U4245" i="1"/>
  <c r="T4245" i="1"/>
  <c r="S4245" i="1"/>
  <c r="R4245" i="1"/>
  <c r="V4244" i="1"/>
  <c r="U4244" i="1"/>
  <c r="T4244" i="1"/>
  <c r="S4244" i="1"/>
  <c r="R4244" i="1"/>
  <c r="V4243" i="1"/>
  <c r="U4243" i="1"/>
  <c r="T4243" i="1"/>
  <c r="S4243" i="1"/>
  <c r="R4243" i="1"/>
  <c r="V4242" i="1"/>
  <c r="U4242" i="1"/>
  <c r="T4242" i="1"/>
  <c r="S4242" i="1"/>
  <c r="R4242" i="1"/>
  <c r="V4241" i="1"/>
  <c r="U4241" i="1"/>
  <c r="T4241" i="1"/>
  <c r="S4241" i="1"/>
  <c r="R4241" i="1"/>
  <c r="V4240" i="1"/>
  <c r="U4240" i="1"/>
  <c r="T4240" i="1"/>
  <c r="S4240" i="1"/>
  <c r="R4240" i="1"/>
  <c r="V4239" i="1"/>
  <c r="U4239" i="1"/>
  <c r="T4239" i="1"/>
  <c r="S4239" i="1"/>
  <c r="R4239" i="1"/>
  <c r="V4238" i="1"/>
  <c r="U4238" i="1"/>
  <c r="T4238" i="1"/>
  <c r="S4238" i="1"/>
  <c r="R4238" i="1"/>
  <c r="V4237" i="1"/>
  <c r="U4237" i="1"/>
  <c r="T4237" i="1"/>
  <c r="S4237" i="1"/>
  <c r="R4237" i="1"/>
  <c r="V4236" i="1"/>
  <c r="U4236" i="1"/>
  <c r="T4236" i="1"/>
  <c r="S4236" i="1"/>
  <c r="R4236" i="1"/>
  <c r="V4235" i="1"/>
  <c r="U4235" i="1"/>
  <c r="T4235" i="1"/>
  <c r="S4235" i="1"/>
  <c r="R4235" i="1"/>
  <c r="V4234" i="1"/>
  <c r="U4234" i="1"/>
  <c r="T4234" i="1"/>
  <c r="S4234" i="1"/>
  <c r="R4234" i="1"/>
  <c r="V4233" i="1"/>
  <c r="U4233" i="1"/>
  <c r="T4233" i="1"/>
  <c r="S4233" i="1"/>
  <c r="R4233" i="1"/>
  <c r="V4232" i="1"/>
  <c r="U4232" i="1"/>
  <c r="T4232" i="1"/>
  <c r="S4232" i="1"/>
  <c r="R4232" i="1"/>
  <c r="V4231" i="1"/>
  <c r="U4231" i="1"/>
  <c r="T4231" i="1"/>
  <c r="S4231" i="1"/>
  <c r="R4231" i="1"/>
  <c r="V4230" i="1"/>
  <c r="U4230" i="1"/>
  <c r="T4230" i="1"/>
  <c r="S4230" i="1"/>
  <c r="R4230" i="1"/>
  <c r="V4229" i="1"/>
  <c r="U4229" i="1"/>
  <c r="T4229" i="1"/>
  <c r="S4229" i="1"/>
  <c r="R4229" i="1"/>
  <c r="V4228" i="1"/>
  <c r="U4228" i="1"/>
  <c r="T4228" i="1"/>
  <c r="S4228" i="1"/>
  <c r="R4228" i="1"/>
  <c r="V4227" i="1"/>
  <c r="U4227" i="1"/>
  <c r="T4227" i="1"/>
  <c r="S4227" i="1"/>
  <c r="R4227" i="1"/>
  <c r="V4226" i="1"/>
  <c r="U4226" i="1"/>
  <c r="T4226" i="1"/>
  <c r="S4226" i="1"/>
  <c r="R4226" i="1"/>
  <c r="V4225" i="1"/>
  <c r="U4225" i="1"/>
  <c r="T4225" i="1"/>
  <c r="S4225" i="1"/>
  <c r="R4225" i="1"/>
  <c r="V4224" i="1"/>
  <c r="U4224" i="1"/>
  <c r="T4224" i="1"/>
  <c r="S4224" i="1"/>
  <c r="R4224" i="1"/>
  <c r="V4223" i="1"/>
  <c r="U4223" i="1"/>
  <c r="T4223" i="1"/>
  <c r="S4223" i="1"/>
  <c r="R4223" i="1"/>
  <c r="V4222" i="1"/>
  <c r="U4222" i="1"/>
  <c r="T4222" i="1"/>
  <c r="S4222" i="1"/>
  <c r="R4222" i="1"/>
  <c r="V4221" i="1"/>
  <c r="U4221" i="1"/>
  <c r="T4221" i="1"/>
  <c r="S4221" i="1"/>
  <c r="R4221" i="1"/>
  <c r="V4220" i="1"/>
  <c r="U4220" i="1"/>
  <c r="T4220" i="1"/>
  <c r="S4220" i="1"/>
  <c r="R4220" i="1"/>
  <c r="V4219" i="1"/>
  <c r="U4219" i="1"/>
  <c r="T4219" i="1"/>
  <c r="S4219" i="1"/>
  <c r="R4219" i="1"/>
  <c r="V4218" i="1"/>
  <c r="U4218" i="1"/>
  <c r="T4218" i="1"/>
  <c r="S4218" i="1"/>
  <c r="R4218" i="1"/>
  <c r="V4217" i="1"/>
  <c r="U4217" i="1"/>
  <c r="T4217" i="1"/>
  <c r="S4217" i="1"/>
  <c r="R4217" i="1"/>
  <c r="V4216" i="1"/>
  <c r="U4216" i="1"/>
  <c r="T4216" i="1"/>
  <c r="S4216" i="1"/>
  <c r="R4216" i="1"/>
  <c r="V4215" i="1"/>
  <c r="U4215" i="1"/>
  <c r="T4215" i="1"/>
  <c r="S4215" i="1"/>
  <c r="R4215" i="1"/>
  <c r="V4214" i="1"/>
  <c r="U4214" i="1"/>
  <c r="T4214" i="1"/>
  <c r="S4214" i="1"/>
  <c r="R4214" i="1"/>
  <c r="V4213" i="1"/>
  <c r="U4213" i="1"/>
  <c r="T4213" i="1"/>
  <c r="S4213" i="1"/>
  <c r="R4213" i="1"/>
  <c r="V4212" i="1"/>
  <c r="U4212" i="1"/>
  <c r="T4212" i="1"/>
  <c r="S4212" i="1"/>
  <c r="R4212" i="1"/>
  <c r="V4211" i="1"/>
  <c r="U4211" i="1"/>
  <c r="T4211" i="1"/>
  <c r="S4211" i="1"/>
  <c r="R4211" i="1"/>
  <c r="V4210" i="1"/>
  <c r="U4210" i="1"/>
  <c r="T4210" i="1"/>
  <c r="S4210" i="1"/>
  <c r="R4210" i="1"/>
  <c r="V4209" i="1"/>
  <c r="U4209" i="1"/>
  <c r="T4209" i="1"/>
  <c r="S4209" i="1"/>
  <c r="R4209" i="1"/>
  <c r="V4208" i="1"/>
  <c r="U4208" i="1"/>
  <c r="T4208" i="1"/>
  <c r="S4208" i="1"/>
  <c r="R4208" i="1"/>
  <c r="V4207" i="1"/>
  <c r="U4207" i="1"/>
  <c r="T4207" i="1"/>
  <c r="S4207" i="1"/>
  <c r="R4207" i="1"/>
  <c r="V4206" i="1"/>
  <c r="U4206" i="1"/>
  <c r="T4206" i="1"/>
  <c r="S4206" i="1"/>
  <c r="R4206" i="1"/>
  <c r="V4205" i="1"/>
  <c r="U4205" i="1"/>
  <c r="T4205" i="1"/>
  <c r="S4205" i="1"/>
  <c r="R4205" i="1"/>
  <c r="V4204" i="1"/>
  <c r="U4204" i="1"/>
  <c r="T4204" i="1"/>
  <c r="S4204" i="1"/>
  <c r="R4204" i="1"/>
  <c r="V4203" i="1"/>
  <c r="U4203" i="1"/>
  <c r="T4203" i="1"/>
  <c r="S4203" i="1"/>
  <c r="R4203" i="1"/>
  <c r="V4202" i="1"/>
  <c r="U4202" i="1"/>
  <c r="T4202" i="1"/>
  <c r="S4202" i="1"/>
  <c r="R4202" i="1"/>
  <c r="V4201" i="1"/>
  <c r="U4201" i="1"/>
  <c r="T4201" i="1"/>
  <c r="S4201" i="1"/>
  <c r="R4201" i="1"/>
  <c r="V4200" i="1"/>
  <c r="U4200" i="1"/>
  <c r="T4200" i="1"/>
  <c r="S4200" i="1"/>
  <c r="R4200" i="1"/>
  <c r="V4199" i="1"/>
  <c r="U4199" i="1"/>
  <c r="T4199" i="1"/>
  <c r="S4199" i="1"/>
  <c r="R4199" i="1"/>
  <c r="V4198" i="1"/>
  <c r="U4198" i="1"/>
  <c r="T4198" i="1"/>
  <c r="S4198" i="1"/>
  <c r="R4198" i="1"/>
  <c r="V4197" i="1"/>
  <c r="U4197" i="1"/>
  <c r="T4197" i="1"/>
  <c r="S4197" i="1"/>
  <c r="R4197" i="1"/>
  <c r="V4196" i="1"/>
  <c r="U4196" i="1"/>
  <c r="T4196" i="1"/>
  <c r="S4196" i="1"/>
  <c r="R4196" i="1"/>
  <c r="V4195" i="1"/>
  <c r="U4195" i="1"/>
  <c r="T4195" i="1"/>
  <c r="S4195" i="1"/>
  <c r="R4195" i="1"/>
  <c r="V4194" i="1"/>
  <c r="U4194" i="1"/>
  <c r="T4194" i="1"/>
  <c r="S4194" i="1"/>
  <c r="R4194" i="1"/>
  <c r="V4193" i="1"/>
  <c r="U4193" i="1"/>
  <c r="T4193" i="1"/>
  <c r="S4193" i="1"/>
  <c r="R4193" i="1"/>
  <c r="V4192" i="1"/>
  <c r="U4192" i="1"/>
  <c r="T4192" i="1"/>
  <c r="S4192" i="1"/>
  <c r="R4192" i="1"/>
  <c r="V4191" i="1"/>
  <c r="U4191" i="1"/>
  <c r="T4191" i="1"/>
  <c r="S4191" i="1"/>
  <c r="R4191" i="1"/>
  <c r="V4190" i="1"/>
  <c r="U4190" i="1"/>
  <c r="T4190" i="1"/>
  <c r="S4190" i="1"/>
  <c r="R4190" i="1"/>
  <c r="V4189" i="1"/>
  <c r="U4189" i="1"/>
  <c r="T4189" i="1"/>
  <c r="S4189" i="1"/>
  <c r="R4189" i="1"/>
  <c r="V4188" i="1"/>
  <c r="U4188" i="1"/>
  <c r="T4188" i="1"/>
  <c r="S4188" i="1"/>
  <c r="R4188" i="1"/>
  <c r="V4187" i="1"/>
  <c r="U4187" i="1"/>
  <c r="T4187" i="1"/>
  <c r="S4187" i="1"/>
  <c r="R4187" i="1"/>
  <c r="V4186" i="1"/>
  <c r="U4186" i="1"/>
  <c r="T4186" i="1"/>
  <c r="S4186" i="1"/>
  <c r="R4186" i="1"/>
  <c r="V4185" i="1"/>
  <c r="U4185" i="1"/>
  <c r="T4185" i="1"/>
  <c r="S4185" i="1"/>
  <c r="R4185" i="1"/>
  <c r="V4184" i="1"/>
  <c r="U4184" i="1"/>
  <c r="T4184" i="1"/>
  <c r="S4184" i="1"/>
  <c r="R4184" i="1"/>
  <c r="V4183" i="1"/>
  <c r="U4183" i="1"/>
  <c r="T4183" i="1"/>
  <c r="S4183" i="1"/>
  <c r="R4183" i="1"/>
  <c r="V4182" i="1"/>
  <c r="U4182" i="1"/>
  <c r="T4182" i="1"/>
  <c r="S4182" i="1"/>
  <c r="R4182" i="1"/>
  <c r="V4181" i="1"/>
  <c r="U4181" i="1"/>
  <c r="T4181" i="1"/>
  <c r="S4181" i="1"/>
  <c r="R4181" i="1"/>
  <c r="V4180" i="1"/>
  <c r="U4180" i="1"/>
  <c r="T4180" i="1"/>
  <c r="S4180" i="1"/>
  <c r="R4180" i="1"/>
  <c r="V4179" i="1"/>
  <c r="U4179" i="1"/>
  <c r="T4179" i="1"/>
  <c r="S4179" i="1"/>
  <c r="R4179" i="1"/>
  <c r="V4178" i="1"/>
  <c r="U4178" i="1"/>
  <c r="T4178" i="1"/>
  <c r="S4178" i="1"/>
  <c r="R4178" i="1"/>
  <c r="V4177" i="1"/>
  <c r="U4177" i="1"/>
  <c r="T4177" i="1"/>
  <c r="S4177" i="1"/>
  <c r="R4177" i="1"/>
  <c r="V4176" i="1"/>
  <c r="U4176" i="1"/>
  <c r="T4176" i="1"/>
  <c r="S4176" i="1"/>
  <c r="R4176" i="1"/>
  <c r="V4175" i="1"/>
  <c r="U4175" i="1"/>
  <c r="T4175" i="1"/>
  <c r="S4175" i="1"/>
  <c r="R4175" i="1"/>
  <c r="V4174" i="1"/>
  <c r="U4174" i="1"/>
  <c r="T4174" i="1"/>
  <c r="S4174" i="1"/>
  <c r="R4174" i="1"/>
  <c r="V4173" i="1"/>
  <c r="U4173" i="1"/>
  <c r="T4173" i="1"/>
  <c r="S4173" i="1"/>
  <c r="R4173" i="1"/>
  <c r="V4172" i="1"/>
  <c r="U4172" i="1"/>
  <c r="T4172" i="1"/>
  <c r="S4172" i="1"/>
  <c r="R4172" i="1"/>
  <c r="V4171" i="1"/>
  <c r="U4171" i="1"/>
  <c r="T4171" i="1"/>
  <c r="S4171" i="1"/>
  <c r="R4171" i="1"/>
  <c r="V4170" i="1"/>
  <c r="U4170" i="1"/>
  <c r="T4170" i="1"/>
  <c r="S4170" i="1"/>
  <c r="R4170" i="1"/>
  <c r="V4169" i="1"/>
  <c r="U4169" i="1"/>
  <c r="T4169" i="1"/>
  <c r="S4169" i="1"/>
  <c r="R4169" i="1"/>
  <c r="V4168" i="1"/>
  <c r="U4168" i="1"/>
  <c r="T4168" i="1"/>
  <c r="S4168" i="1"/>
  <c r="R4168" i="1"/>
  <c r="V4167" i="1"/>
  <c r="U4167" i="1"/>
  <c r="T4167" i="1"/>
  <c r="S4167" i="1"/>
  <c r="R4167" i="1"/>
  <c r="V4166" i="1"/>
  <c r="U4166" i="1"/>
  <c r="T4166" i="1"/>
  <c r="S4166" i="1"/>
  <c r="R4166" i="1"/>
  <c r="V4165" i="1"/>
  <c r="U4165" i="1"/>
  <c r="T4165" i="1"/>
  <c r="S4165" i="1"/>
  <c r="R4165" i="1"/>
  <c r="V4164" i="1"/>
  <c r="U4164" i="1"/>
  <c r="T4164" i="1"/>
  <c r="S4164" i="1"/>
  <c r="R4164" i="1"/>
  <c r="V4163" i="1"/>
  <c r="U4163" i="1"/>
  <c r="T4163" i="1"/>
  <c r="S4163" i="1"/>
  <c r="R4163" i="1"/>
  <c r="V4162" i="1"/>
  <c r="U4162" i="1"/>
  <c r="T4162" i="1"/>
  <c r="S4162" i="1"/>
  <c r="R4162" i="1"/>
  <c r="V4161" i="1"/>
  <c r="U4161" i="1"/>
  <c r="T4161" i="1"/>
  <c r="S4161" i="1"/>
  <c r="R4161" i="1"/>
  <c r="V4160" i="1"/>
  <c r="U4160" i="1"/>
  <c r="T4160" i="1"/>
  <c r="S4160" i="1"/>
  <c r="R4160" i="1"/>
  <c r="V4159" i="1"/>
  <c r="U4159" i="1"/>
  <c r="T4159" i="1"/>
  <c r="S4159" i="1"/>
  <c r="R4159" i="1"/>
  <c r="V4158" i="1"/>
  <c r="U4158" i="1"/>
  <c r="T4158" i="1"/>
  <c r="S4158" i="1"/>
  <c r="R4158" i="1"/>
  <c r="V4157" i="1"/>
  <c r="U4157" i="1"/>
  <c r="T4157" i="1"/>
  <c r="S4157" i="1"/>
  <c r="R4157" i="1"/>
  <c r="V4156" i="1"/>
  <c r="U4156" i="1"/>
  <c r="T4156" i="1"/>
  <c r="S4156" i="1"/>
  <c r="R4156" i="1"/>
  <c r="V4155" i="1"/>
  <c r="U4155" i="1"/>
  <c r="T4155" i="1"/>
  <c r="S4155" i="1"/>
  <c r="R4155" i="1"/>
  <c r="V4154" i="1"/>
  <c r="U4154" i="1"/>
  <c r="T4154" i="1"/>
  <c r="S4154" i="1"/>
  <c r="R4154" i="1"/>
  <c r="V4153" i="1"/>
  <c r="U4153" i="1"/>
  <c r="T4153" i="1"/>
  <c r="S4153" i="1"/>
  <c r="R4153" i="1"/>
  <c r="V4152" i="1"/>
  <c r="U4152" i="1"/>
  <c r="T4152" i="1"/>
  <c r="S4152" i="1"/>
  <c r="R4152" i="1"/>
  <c r="V4151" i="1"/>
  <c r="U4151" i="1"/>
  <c r="T4151" i="1"/>
  <c r="S4151" i="1"/>
  <c r="R4151" i="1"/>
  <c r="V4150" i="1"/>
  <c r="U4150" i="1"/>
  <c r="T4150" i="1"/>
  <c r="S4150" i="1"/>
  <c r="R4150" i="1"/>
  <c r="V4149" i="1"/>
  <c r="U4149" i="1"/>
  <c r="T4149" i="1"/>
  <c r="S4149" i="1"/>
  <c r="R4149" i="1"/>
  <c r="V4148" i="1"/>
  <c r="U4148" i="1"/>
  <c r="T4148" i="1"/>
  <c r="S4148" i="1"/>
  <c r="R4148" i="1"/>
  <c r="V4147" i="1"/>
  <c r="U4147" i="1"/>
  <c r="T4147" i="1"/>
  <c r="S4147" i="1"/>
  <c r="R4147" i="1"/>
  <c r="V4146" i="1"/>
  <c r="U4146" i="1"/>
  <c r="T4146" i="1"/>
  <c r="S4146" i="1"/>
  <c r="R4146" i="1"/>
  <c r="V4145" i="1"/>
  <c r="U4145" i="1"/>
  <c r="T4145" i="1"/>
  <c r="S4145" i="1"/>
  <c r="R4145" i="1"/>
  <c r="V4144" i="1"/>
  <c r="U4144" i="1"/>
  <c r="T4144" i="1"/>
  <c r="S4144" i="1"/>
  <c r="R4144" i="1"/>
  <c r="V4143" i="1"/>
  <c r="U4143" i="1"/>
  <c r="T4143" i="1"/>
  <c r="S4143" i="1"/>
  <c r="R4143" i="1"/>
  <c r="V4142" i="1"/>
  <c r="U4142" i="1"/>
  <c r="T4142" i="1"/>
  <c r="S4142" i="1"/>
  <c r="R4142" i="1"/>
  <c r="V4141" i="1"/>
  <c r="U4141" i="1"/>
  <c r="T4141" i="1"/>
  <c r="S4141" i="1"/>
  <c r="R4141" i="1"/>
  <c r="V4140" i="1"/>
  <c r="U4140" i="1"/>
  <c r="T4140" i="1"/>
  <c r="S4140" i="1"/>
  <c r="R4140" i="1"/>
  <c r="V4139" i="1"/>
  <c r="U4139" i="1"/>
  <c r="T4139" i="1"/>
  <c r="S4139" i="1"/>
  <c r="R4139" i="1"/>
  <c r="V4138" i="1"/>
  <c r="U4138" i="1"/>
  <c r="T4138" i="1"/>
  <c r="S4138" i="1"/>
  <c r="R4138" i="1"/>
  <c r="V4137" i="1"/>
  <c r="U4137" i="1"/>
  <c r="T4137" i="1"/>
  <c r="S4137" i="1"/>
  <c r="R4137" i="1"/>
  <c r="V4136" i="1"/>
  <c r="U4136" i="1"/>
  <c r="T4136" i="1"/>
  <c r="S4136" i="1"/>
  <c r="R4136" i="1"/>
  <c r="V4135" i="1"/>
  <c r="U4135" i="1"/>
  <c r="T4135" i="1"/>
  <c r="S4135" i="1"/>
  <c r="R4135" i="1"/>
  <c r="V4134" i="1"/>
  <c r="U4134" i="1"/>
  <c r="T4134" i="1"/>
  <c r="S4134" i="1"/>
  <c r="R4134" i="1"/>
  <c r="V4133" i="1"/>
  <c r="U4133" i="1"/>
  <c r="T4133" i="1"/>
  <c r="S4133" i="1"/>
  <c r="R4133" i="1"/>
  <c r="V4132" i="1"/>
  <c r="U4132" i="1"/>
  <c r="T4132" i="1"/>
  <c r="S4132" i="1"/>
  <c r="R4132" i="1"/>
  <c r="V4131" i="1"/>
  <c r="U4131" i="1"/>
  <c r="T4131" i="1"/>
  <c r="S4131" i="1"/>
  <c r="R4131" i="1"/>
  <c r="V4130" i="1"/>
  <c r="U4130" i="1"/>
  <c r="T4130" i="1"/>
  <c r="S4130" i="1"/>
  <c r="R4130" i="1"/>
  <c r="V4129" i="1"/>
  <c r="U4129" i="1"/>
  <c r="T4129" i="1"/>
  <c r="S4129" i="1"/>
  <c r="R4129" i="1"/>
  <c r="V4128" i="1"/>
  <c r="U4128" i="1"/>
  <c r="T4128" i="1"/>
  <c r="S4128" i="1"/>
  <c r="R4128" i="1"/>
  <c r="V4127" i="1"/>
  <c r="U4127" i="1"/>
  <c r="T4127" i="1"/>
  <c r="S4127" i="1"/>
  <c r="R4127" i="1"/>
  <c r="V4126" i="1"/>
  <c r="U4126" i="1"/>
  <c r="T4126" i="1"/>
  <c r="S4126" i="1"/>
  <c r="R4126" i="1"/>
  <c r="V4125" i="1"/>
  <c r="U4125" i="1"/>
  <c r="T4125" i="1"/>
  <c r="S4125" i="1"/>
  <c r="R4125" i="1"/>
  <c r="V4124" i="1"/>
  <c r="U4124" i="1"/>
  <c r="T4124" i="1"/>
  <c r="S4124" i="1"/>
  <c r="R4124" i="1"/>
  <c r="V4123" i="1"/>
  <c r="U4123" i="1"/>
  <c r="T4123" i="1"/>
  <c r="S4123" i="1"/>
  <c r="R4123" i="1"/>
  <c r="V4122" i="1"/>
  <c r="U4122" i="1"/>
  <c r="T4122" i="1"/>
  <c r="S4122" i="1"/>
  <c r="R4122" i="1"/>
  <c r="V4121" i="1"/>
  <c r="U4121" i="1"/>
  <c r="T4121" i="1"/>
  <c r="S4121" i="1"/>
  <c r="R4121" i="1"/>
  <c r="V4120" i="1"/>
  <c r="U4120" i="1"/>
  <c r="T4120" i="1"/>
  <c r="S4120" i="1"/>
  <c r="R4120" i="1"/>
  <c r="V4119" i="1"/>
  <c r="U4119" i="1"/>
  <c r="T4119" i="1"/>
  <c r="S4119" i="1"/>
  <c r="R4119" i="1"/>
  <c r="V4118" i="1"/>
  <c r="U4118" i="1"/>
  <c r="T4118" i="1"/>
  <c r="S4118" i="1"/>
  <c r="R4118" i="1"/>
  <c r="V4117" i="1"/>
  <c r="U4117" i="1"/>
  <c r="T4117" i="1"/>
  <c r="S4117" i="1"/>
  <c r="R4117" i="1"/>
  <c r="V4116" i="1"/>
  <c r="U4116" i="1"/>
  <c r="T4116" i="1"/>
  <c r="S4116" i="1"/>
  <c r="R4116" i="1"/>
  <c r="V4115" i="1"/>
  <c r="U4115" i="1"/>
  <c r="T4115" i="1"/>
  <c r="S4115" i="1"/>
  <c r="R4115" i="1"/>
  <c r="V4114" i="1"/>
  <c r="U4114" i="1"/>
  <c r="T4114" i="1"/>
  <c r="S4114" i="1"/>
  <c r="R4114" i="1"/>
  <c r="V4113" i="1"/>
  <c r="U4113" i="1"/>
  <c r="T4113" i="1"/>
  <c r="S4113" i="1"/>
  <c r="R4113" i="1"/>
  <c r="V4112" i="1"/>
  <c r="U4112" i="1"/>
  <c r="T4112" i="1"/>
  <c r="S4112" i="1"/>
  <c r="R4112" i="1"/>
  <c r="V4111" i="1"/>
  <c r="U4111" i="1"/>
  <c r="T4111" i="1"/>
  <c r="S4111" i="1"/>
  <c r="R4111" i="1"/>
  <c r="V4110" i="1"/>
  <c r="U4110" i="1"/>
  <c r="T4110" i="1"/>
  <c r="S4110" i="1"/>
  <c r="R4110" i="1"/>
  <c r="V4109" i="1"/>
  <c r="U4109" i="1"/>
  <c r="T4109" i="1"/>
  <c r="S4109" i="1"/>
  <c r="R4109" i="1"/>
  <c r="V4108" i="1"/>
  <c r="U4108" i="1"/>
  <c r="T4108" i="1"/>
  <c r="S4108" i="1"/>
  <c r="R4108" i="1"/>
  <c r="V4107" i="1"/>
  <c r="U4107" i="1"/>
  <c r="T4107" i="1"/>
  <c r="S4107" i="1"/>
  <c r="R4107" i="1"/>
  <c r="V4106" i="1"/>
  <c r="U4106" i="1"/>
  <c r="T4106" i="1"/>
  <c r="S4106" i="1"/>
  <c r="R4106" i="1"/>
  <c r="V4105" i="1"/>
  <c r="U4105" i="1"/>
  <c r="T4105" i="1"/>
  <c r="S4105" i="1"/>
  <c r="R4105" i="1"/>
  <c r="V4104" i="1"/>
  <c r="U4104" i="1"/>
  <c r="T4104" i="1"/>
  <c r="S4104" i="1"/>
  <c r="R4104" i="1"/>
  <c r="V4103" i="1"/>
  <c r="U4103" i="1"/>
  <c r="T4103" i="1"/>
  <c r="S4103" i="1"/>
  <c r="R4103" i="1"/>
  <c r="V4102" i="1"/>
  <c r="U4102" i="1"/>
  <c r="T4102" i="1"/>
  <c r="S4102" i="1"/>
  <c r="R4102" i="1"/>
  <c r="V4101" i="1"/>
  <c r="U4101" i="1"/>
  <c r="T4101" i="1"/>
  <c r="S4101" i="1"/>
  <c r="R4101" i="1"/>
  <c r="V4100" i="1"/>
  <c r="U4100" i="1"/>
  <c r="T4100" i="1"/>
  <c r="S4100" i="1"/>
  <c r="R4100" i="1"/>
  <c r="V4099" i="1"/>
  <c r="U4099" i="1"/>
  <c r="T4099" i="1"/>
  <c r="S4099" i="1"/>
  <c r="R4099" i="1"/>
  <c r="V4098" i="1"/>
  <c r="U4098" i="1"/>
  <c r="T4098" i="1"/>
  <c r="S4098" i="1"/>
  <c r="R4098" i="1"/>
  <c r="V4097" i="1"/>
  <c r="U4097" i="1"/>
  <c r="T4097" i="1"/>
  <c r="S4097" i="1"/>
  <c r="R4097" i="1"/>
  <c r="V4096" i="1"/>
  <c r="U4096" i="1"/>
  <c r="T4096" i="1"/>
  <c r="S4096" i="1"/>
  <c r="R4096" i="1"/>
  <c r="V4095" i="1"/>
  <c r="U4095" i="1"/>
  <c r="T4095" i="1"/>
  <c r="S4095" i="1"/>
  <c r="R4095" i="1"/>
  <c r="V4094" i="1"/>
  <c r="U4094" i="1"/>
  <c r="T4094" i="1"/>
  <c r="S4094" i="1"/>
  <c r="R4094" i="1"/>
  <c r="V4093" i="1"/>
  <c r="U4093" i="1"/>
  <c r="T4093" i="1"/>
  <c r="S4093" i="1"/>
  <c r="R4093" i="1"/>
  <c r="V4092" i="1"/>
  <c r="U4092" i="1"/>
  <c r="T4092" i="1"/>
  <c r="S4092" i="1"/>
  <c r="R4092" i="1"/>
  <c r="V4091" i="1"/>
  <c r="U4091" i="1"/>
  <c r="T4091" i="1"/>
  <c r="S4091" i="1"/>
  <c r="R4091" i="1"/>
  <c r="V4090" i="1"/>
  <c r="U4090" i="1"/>
  <c r="T4090" i="1"/>
  <c r="S4090" i="1"/>
  <c r="R4090" i="1"/>
  <c r="V4089" i="1"/>
  <c r="U4089" i="1"/>
  <c r="T4089" i="1"/>
  <c r="S4089" i="1"/>
  <c r="R4089" i="1"/>
  <c r="V4088" i="1"/>
  <c r="U4088" i="1"/>
  <c r="T4088" i="1"/>
  <c r="S4088" i="1"/>
  <c r="R4088" i="1"/>
  <c r="V4087" i="1"/>
  <c r="U4087" i="1"/>
  <c r="T4087" i="1"/>
  <c r="S4087" i="1"/>
  <c r="R4087" i="1"/>
  <c r="V4086" i="1"/>
  <c r="U4086" i="1"/>
  <c r="T4086" i="1"/>
  <c r="S4086" i="1"/>
  <c r="R4086" i="1"/>
  <c r="V4085" i="1"/>
  <c r="U4085" i="1"/>
  <c r="T4085" i="1"/>
  <c r="S4085" i="1"/>
  <c r="R4085" i="1"/>
  <c r="V4084" i="1"/>
  <c r="U4084" i="1"/>
  <c r="T4084" i="1"/>
  <c r="S4084" i="1"/>
  <c r="R4084" i="1"/>
  <c r="V4083" i="1"/>
  <c r="U4083" i="1"/>
  <c r="T4083" i="1"/>
  <c r="S4083" i="1"/>
  <c r="R4083" i="1"/>
  <c r="V4082" i="1"/>
  <c r="U4082" i="1"/>
  <c r="T4082" i="1"/>
  <c r="S4082" i="1"/>
  <c r="R4082" i="1"/>
  <c r="V4081" i="1"/>
  <c r="U4081" i="1"/>
  <c r="T4081" i="1"/>
  <c r="S4081" i="1"/>
  <c r="R4081" i="1"/>
  <c r="V4080" i="1"/>
  <c r="U4080" i="1"/>
  <c r="T4080" i="1"/>
  <c r="S4080" i="1"/>
  <c r="R4080" i="1"/>
  <c r="V4079" i="1"/>
  <c r="U4079" i="1"/>
  <c r="T4079" i="1"/>
  <c r="S4079" i="1"/>
  <c r="R4079" i="1"/>
  <c r="V4078" i="1"/>
  <c r="U4078" i="1"/>
  <c r="T4078" i="1"/>
  <c r="S4078" i="1"/>
  <c r="R4078" i="1"/>
  <c r="V4077" i="1"/>
  <c r="U4077" i="1"/>
  <c r="T4077" i="1"/>
  <c r="S4077" i="1"/>
  <c r="R4077" i="1"/>
  <c r="V4076" i="1"/>
  <c r="U4076" i="1"/>
  <c r="T4076" i="1"/>
  <c r="S4076" i="1"/>
  <c r="R4076" i="1"/>
  <c r="V4075" i="1"/>
  <c r="U4075" i="1"/>
  <c r="T4075" i="1"/>
  <c r="S4075" i="1"/>
  <c r="R4075" i="1"/>
  <c r="V4074" i="1"/>
  <c r="U4074" i="1"/>
  <c r="T4074" i="1"/>
  <c r="S4074" i="1"/>
  <c r="R4074" i="1"/>
  <c r="V4073" i="1"/>
  <c r="U4073" i="1"/>
  <c r="T4073" i="1"/>
  <c r="S4073" i="1"/>
  <c r="R4073" i="1"/>
  <c r="V4072" i="1"/>
  <c r="U4072" i="1"/>
  <c r="T4072" i="1"/>
  <c r="S4072" i="1"/>
  <c r="R4072" i="1"/>
  <c r="V4071" i="1"/>
  <c r="U4071" i="1"/>
  <c r="T4071" i="1"/>
  <c r="S4071" i="1"/>
  <c r="R4071" i="1"/>
  <c r="V4070" i="1"/>
  <c r="U4070" i="1"/>
  <c r="T4070" i="1"/>
  <c r="S4070" i="1"/>
  <c r="R4070" i="1"/>
  <c r="V4069" i="1"/>
  <c r="U4069" i="1"/>
  <c r="T4069" i="1"/>
  <c r="S4069" i="1"/>
  <c r="R4069" i="1"/>
  <c r="V4068" i="1"/>
  <c r="U4068" i="1"/>
  <c r="T4068" i="1"/>
  <c r="S4068" i="1"/>
  <c r="R4068" i="1"/>
  <c r="V4067" i="1"/>
  <c r="U4067" i="1"/>
  <c r="T4067" i="1"/>
  <c r="S4067" i="1"/>
  <c r="R4067" i="1"/>
  <c r="V4066" i="1"/>
  <c r="U4066" i="1"/>
  <c r="T4066" i="1"/>
  <c r="S4066" i="1"/>
  <c r="R4066" i="1"/>
  <c r="V4065" i="1"/>
  <c r="U4065" i="1"/>
  <c r="T4065" i="1"/>
  <c r="S4065" i="1"/>
  <c r="R4065" i="1"/>
  <c r="V4064" i="1"/>
  <c r="U4064" i="1"/>
  <c r="T4064" i="1"/>
  <c r="S4064" i="1"/>
  <c r="R4064" i="1"/>
  <c r="V4063" i="1"/>
  <c r="U4063" i="1"/>
  <c r="T4063" i="1"/>
  <c r="S4063" i="1"/>
  <c r="R4063" i="1"/>
  <c r="V4062" i="1"/>
  <c r="U4062" i="1"/>
  <c r="T4062" i="1"/>
  <c r="S4062" i="1"/>
  <c r="R4062" i="1"/>
  <c r="V4061" i="1"/>
  <c r="U4061" i="1"/>
  <c r="T4061" i="1"/>
  <c r="S4061" i="1"/>
  <c r="R4061" i="1"/>
  <c r="V4060" i="1"/>
  <c r="U4060" i="1"/>
  <c r="T4060" i="1"/>
  <c r="S4060" i="1"/>
  <c r="R4060" i="1"/>
  <c r="V4059" i="1"/>
  <c r="U4059" i="1"/>
  <c r="T4059" i="1"/>
  <c r="S4059" i="1"/>
  <c r="R4059" i="1"/>
  <c r="V4058" i="1"/>
  <c r="U4058" i="1"/>
  <c r="T4058" i="1"/>
  <c r="S4058" i="1"/>
  <c r="R4058" i="1"/>
  <c r="V4057" i="1"/>
  <c r="U4057" i="1"/>
  <c r="T4057" i="1"/>
  <c r="S4057" i="1"/>
  <c r="R4057" i="1"/>
  <c r="V4056" i="1"/>
  <c r="U4056" i="1"/>
  <c r="T4056" i="1"/>
  <c r="S4056" i="1"/>
  <c r="R4056" i="1"/>
  <c r="V4055" i="1"/>
  <c r="U4055" i="1"/>
  <c r="T4055" i="1"/>
  <c r="S4055" i="1"/>
  <c r="R4055" i="1"/>
  <c r="V4054" i="1"/>
  <c r="U4054" i="1"/>
  <c r="T4054" i="1"/>
  <c r="S4054" i="1"/>
  <c r="R4054" i="1"/>
  <c r="V4053" i="1"/>
  <c r="U4053" i="1"/>
  <c r="T4053" i="1"/>
  <c r="S4053" i="1"/>
  <c r="R4053" i="1"/>
  <c r="V4052" i="1"/>
  <c r="U4052" i="1"/>
  <c r="T4052" i="1"/>
  <c r="S4052" i="1"/>
  <c r="R4052" i="1"/>
  <c r="V4051" i="1"/>
  <c r="U4051" i="1"/>
  <c r="T4051" i="1"/>
  <c r="S4051" i="1"/>
  <c r="R4051" i="1"/>
  <c r="V4050" i="1"/>
  <c r="U4050" i="1"/>
  <c r="T4050" i="1"/>
  <c r="S4050" i="1"/>
  <c r="R4050" i="1"/>
  <c r="V4049" i="1"/>
  <c r="U4049" i="1"/>
  <c r="T4049" i="1"/>
  <c r="S4049" i="1"/>
  <c r="R4049" i="1"/>
  <c r="V4048" i="1"/>
  <c r="U4048" i="1"/>
  <c r="T4048" i="1"/>
  <c r="S4048" i="1"/>
  <c r="R4048" i="1"/>
  <c r="V4047" i="1"/>
  <c r="U4047" i="1"/>
  <c r="T4047" i="1"/>
  <c r="S4047" i="1"/>
  <c r="R4047" i="1"/>
  <c r="V4046" i="1"/>
  <c r="U4046" i="1"/>
  <c r="T4046" i="1"/>
  <c r="S4046" i="1"/>
  <c r="R4046" i="1"/>
  <c r="V4045" i="1"/>
  <c r="U4045" i="1"/>
  <c r="T4045" i="1"/>
  <c r="S4045" i="1"/>
  <c r="R4045" i="1"/>
  <c r="V4044" i="1"/>
  <c r="U4044" i="1"/>
  <c r="T4044" i="1"/>
  <c r="S4044" i="1"/>
  <c r="R4044" i="1"/>
  <c r="V4043" i="1"/>
  <c r="U4043" i="1"/>
  <c r="T4043" i="1"/>
  <c r="S4043" i="1"/>
  <c r="R4043" i="1"/>
  <c r="V4042" i="1"/>
  <c r="U4042" i="1"/>
  <c r="T4042" i="1"/>
  <c r="S4042" i="1"/>
  <c r="R4042" i="1"/>
  <c r="V4041" i="1"/>
  <c r="U4041" i="1"/>
  <c r="T4041" i="1"/>
  <c r="S4041" i="1"/>
  <c r="R4041" i="1"/>
  <c r="V4040" i="1"/>
  <c r="U4040" i="1"/>
  <c r="T4040" i="1"/>
  <c r="S4040" i="1"/>
  <c r="R4040" i="1"/>
  <c r="V4039" i="1"/>
  <c r="U4039" i="1"/>
  <c r="T4039" i="1"/>
  <c r="S4039" i="1"/>
  <c r="R4039" i="1"/>
  <c r="V4038" i="1"/>
  <c r="U4038" i="1"/>
  <c r="T4038" i="1"/>
  <c r="S4038" i="1"/>
  <c r="R4038" i="1"/>
  <c r="V4037" i="1"/>
  <c r="U4037" i="1"/>
  <c r="T4037" i="1"/>
  <c r="S4037" i="1"/>
  <c r="R4037" i="1"/>
  <c r="V4036" i="1"/>
  <c r="U4036" i="1"/>
  <c r="T4036" i="1"/>
  <c r="S4036" i="1"/>
  <c r="R4036" i="1"/>
  <c r="V4035" i="1"/>
  <c r="U4035" i="1"/>
  <c r="T4035" i="1"/>
  <c r="S4035" i="1"/>
  <c r="R4035" i="1"/>
  <c r="V4034" i="1"/>
  <c r="U4034" i="1"/>
  <c r="T4034" i="1"/>
  <c r="S4034" i="1"/>
  <c r="R4034" i="1"/>
  <c r="V4033" i="1"/>
  <c r="U4033" i="1"/>
  <c r="T4033" i="1"/>
  <c r="S4033" i="1"/>
  <c r="R4033" i="1"/>
  <c r="V4032" i="1"/>
  <c r="U4032" i="1"/>
  <c r="T4032" i="1"/>
  <c r="S4032" i="1"/>
  <c r="R4032" i="1"/>
  <c r="V4031" i="1"/>
  <c r="U4031" i="1"/>
  <c r="T4031" i="1"/>
  <c r="S4031" i="1"/>
  <c r="R4031" i="1"/>
  <c r="V4030" i="1"/>
  <c r="U4030" i="1"/>
  <c r="T4030" i="1"/>
  <c r="S4030" i="1"/>
  <c r="R4030" i="1"/>
  <c r="V4029" i="1"/>
  <c r="U4029" i="1"/>
  <c r="T4029" i="1"/>
  <c r="S4029" i="1"/>
  <c r="R4029" i="1"/>
  <c r="V4028" i="1"/>
  <c r="U4028" i="1"/>
  <c r="T4028" i="1"/>
  <c r="S4028" i="1"/>
  <c r="R4028" i="1"/>
  <c r="V4027" i="1"/>
  <c r="U4027" i="1"/>
  <c r="T4027" i="1"/>
  <c r="S4027" i="1"/>
  <c r="R4027" i="1"/>
  <c r="V4026" i="1"/>
  <c r="U4026" i="1"/>
  <c r="T4026" i="1"/>
  <c r="S4026" i="1"/>
  <c r="R4026" i="1"/>
  <c r="V4025" i="1"/>
  <c r="U4025" i="1"/>
  <c r="T4025" i="1"/>
  <c r="S4025" i="1"/>
  <c r="R4025" i="1"/>
  <c r="V4024" i="1"/>
  <c r="U4024" i="1"/>
  <c r="T4024" i="1"/>
  <c r="S4024" i="1"/>
  <c r="R4024" i="1"/>
  <c r="V4023" i="1"/>
  <c r="U4023" i="1"/>
  <c r="T4023" i="1"/>
  <c r="S4023" i="1"/>
  <c r="R4023" i="1"/>
  <c r="V4022" i="1"/>
  <c r="U4022" i="1"/>
  <c r="T4022" i="1"/>
  <c r="S4022" i="1"/>
  <c r="R4022" i="1"/>
  <c r="V4021" i="1"/>
  <c r="U4021" i="1"/>
  <c r="T4021" i="1"/>
  <c r="S4021" i="1"/>
  <c r="R4021" i="1"/>
  <c r="V4020" i="1"/>
  <c r="U4020" i="1"/>
  <c r="T4020" i="1"/>
  <c r="S4020" i="1"/>
  <c r="R4020" i="1"/>
  <c r="V4019" i="1"/>
  <c r="U4019" i="1"/>
  <c r="T4019" i="1"/>
  <c r="S4019" i="1"/>
  <c r="R4019" i="1"/>
  <c r="V4018" i="1"/>
  <c r="U4018" i="1"/>
  <c r="T4018" i="1"/>
  <c r="S4018" i="1"/>
  <c r="R4018" i="1"/>
  <c r="V4017" i="1"/>
  <c r="U4017" i="1"/>
  <c r="T4017" i="1"/>
  <c r="S4017" i="1"/>
  <c r="R4017" i="1"/>
  <c r="V4016" i="1"/>
  <c r="U4016" i="1"/>
  <c r="T4016" i="1"/>
  <c r="S4016" i="1"/>
  <c r="R4016" i="1"/>
  <c r="V4015" i="1"/>
  <c r="U4015" i="1"/>
  <c r="T4015" i="1"/>
  <c r="S4015" i="1"/>
  <c r="R4015" i="1"/>
  <c r="V4014" i="1"/>
  <c r="U4014" i="1"/>
  <c r="T4014" i="1"/>
  <c r="S4014" i="1"/>
  <c r="R4014" i="1"/>
  <c r="V4013" i="1"/>
  <c r="U4013" i="1"/>
  <c r="T4013" i="1"/>
  <c r="S4013" i="1"/>
  <c r="R4013" i="1"/>
  <c r="V4012" i="1"/>
  <c r="U4012" i="1"/>
  <c r="T4012" i="1"/>
  <c r="S4012" i="1"/>
  <c r="R4012" i="1"/>
  <c r="V4011" i="1"/>
  <c r="U4011" i="1"/>
  <c r="T4011" i="1"/>
  <c r="S4011" i="1"/>
  <c r="R4011" i="1"/>
  <c r="V4010" i="1"/>
  <c r="U4010" i="1"/>
  <c r="T4010" i="1"/>
  <c r="S4010" i="1"/>
  <c r="R4010" i="1"/>
  <c r="V4009" i="1"/>
  <c r="U4009" i="1"/>
  <c r="T4009" i="1"/>
  <c r="S4009" i="1"/>
  <c r="R4009" i="1"/>
  <c r="V4008" i="1"/>
  <c r="U4008" i="1"/>
  <c r="T4008" i="1"/>
  <c r="S4008" i="1"/>
  <c r="R4008" i="1"/>
  <c r="V4007" i="1"/>
  <c r="U4007" i="1"/>
  <c r="T4007" i="1"/>
  <c r="S4007" i="1"/>
  <c r="R4007" i="1"/>
  <c r="V4006" i="1"/>
  <c r="U4006" i="1"/>
  <c r="T4006" i="1"/>
  <c r="S4006" i="1"/>
  <c r="R4006" i="1"/>
  <c r="V4005" i="1"/>
  <c r="U4005" i="1"/>
  <c r="T4005" i="1"/>
  <c r="S4005" i="1"/>
  <c r="R4005" i="1"/>
  <c r="V4004" i="1"/>
  <c r="U4004" i="1"/>
  <c r="T4004" i="1"/>
  <c r="S4004" i="1"/>
  <c r="R4004" i="1"/>
  <c r="V4003" i="1"/>
  <c r="U4003" i="1"/>
  <c r="T4003" i="1"/>
  <c r="S4003" i="1"/>
  <c r="R4003" i="1"/>
  <c r="V4002" i="1"/>
  <c r="U4002" i="1"/>
  <c r="T4002" i="1"/>
  <c r="S4002" i="1"/>
  <c r="R4002" i="1"/>
  <c r="V4001" i="1"/>
  <c r="U4001" i="1"/>
  <c r="T4001" i="1"/>
  <c r="S4001" i="1"/>
  <c r="R4001" i="1"/>
  <c r="V4000" i="1"/>
  <c r="U4000" i="1"/>
  <c r="T4000" i="1"/>
  <c r="S4000" i="1"/>
  <c r="R4000" i="1"/>
  <c r="V3999" i="1"/>
  <c r="U3999" i="1"/>
  <c r="T3999" i="1"/>
  <c r="S3999" i="1"/>
  <c r="R3999" i="1"/>
  <c r="V3998" i="1"/>
  <c r="U3998" i="1"/>
  <c r="T3998" i="1"/>
  <c r="S3998" i="1"/>
  <c r="R3998" i="1"/>
  <c r="V3997" i="1"/>
  <c r="U3997" i="1"/>
  <c r="T3997" i="1"/>
  <c r="S3997" i="1"/>
  <c r="R3997" i="1"/>
  <c r="V3996" i="1"/>
  <c r="U3996" i="1"/>
  <c r="T3996" i="1"/>
  <c r="S3996" i="1"/>
  <c r="R3996" i="1"/>
  <c r="V3995" i="1"/>
  <c r="U3995" i="1"/>
  <c r="T3995" i="1"/>
  <c r="S3995" i="1"/>
  <c r="R3995" i="1"/>
  <c r="V3994" i="1"/>
  <c r="U3994" i="1"/>
  <c r="T3994" i="1"/>
  <c r="S3994" i="1"/>
  <c r="R3994" i="1"/>
  <c r="V3993" i="1"/>
  <c r="U3993" i="1"/>
  <c r="T3993" i="1"/>
  <c r="S3993" i="1"/>
  <c r="R3993" i="1"/>
  <c r="V3992" i="1"/>
  <c r="U3992" i="1"/>
  <c r="T3992" i="1"/>
  <c r="S3992" i="1"/>
  <c r="R3992" i="1"/>
  <c r="V3991" i="1"/>
  <c r="U3991" i="1"/>
  <c r="T3991" i="1"/>
  <c r="S3991" i="1"/>
  <c r="R3991" i="1"/>
  <c r="V3990" i="1"/>
  <c r="U3990" i="1"/>
  <c r="T3990" i="1"/>
  <c r="S3990" i="1"/>
  <c r="R3990" i="1"/>
  <c r="V3989" i="1"/>
  <c r="U3989" i="1"/>
  <c r="T3989" i="1"/>
  <c r="S3989" i="1"/>
  <c r="R3989" i="1"/>
  <c r="V3988" i="1"/>
  <c r="U3988" i="1"/>
  <c r="T3988" i="1"/>
  <c r="S3988" i="1"/>
  <c r="R3988" i="1"/>
  <c r="V3987" i="1"/>
  <c r="U3987" i="1"/>
  <c r="T3987" i="1"/>
  <c r="S3987" i="1"/>
  <c r="R3987" i="1"/>
  <c r="V3986" i="1"/>
  <c r="U3986" i="1"/>
  <c r="T3986" i="1"/>
  <c r="S3986" i="1"/>
  <c r="R3986" i="1"/>
  <c r="V3985" i="1"/>
  <c r="U3985" i="1"/>
  <c r="T3985" i="1"/>
  <c r="S3985" i="1"/>
  <c r="R3985" i="1"/>
  <c r="V3984" i="1"/>
  <c r="U3984" i="1"/>
  <c r="T3984" i="1"/>
  <c r="S3984" i="1"/>
  <c r="R3984" i="1"/>
  <c r="V3983" i="1"/>
  <c r="U3983" i="1"/>
  <c r="T3983" i="1"/>
  <c r="S3983" i="1"/>
  <c r="R3983" i="1"/>
  <c r="V3982" i="1"/>
  <c r="U3982" i="1"/>
  <c r="T3982" i="1"/>
  <c r="S3982" i="1"/>
  <c r="R3982" i="1"/>
  <c r="V3981" i="1"/>
  <c r="U3981" i="1"/>
  <c r="T3981" i="1"/>
  <c r="S3981" i="1"/>
  <c r="R3981" i="1"/>
  <c r="V3980" i="1"/>
  <c r="U3980" i="1"/>
  <c r="T3980" i="1"/>
  <c r="S3980" i="1"/>
  <c r="R3980" i="1"/>
  <c r="V3979" i="1"/>
  <c r="U3979" i="1"/>
  <c r="T3979" i="1"/>
  <c r="S3979" i="1"/>
  <c r="R3979" i="1"/>
  <c r="V3978" i="1"/>
  <c r="U3978" i="1"/>
  <c r="T3978" i="1"/>
  <c r="S3978" i="1"/>
  <c r="R3978" i="1"/>
  <c r="V3977" i="1"/>
  <c r="U3977" i="1"/>
  <c r="T3977" i="1"/>
  <c r="S3977" i="1"/>
  <c r="R3977" i="1"/>
  <c r="V3976" i="1"/>
  <c r="U3976" i="1"/>
  <c r="T3976" i="1"/>
  <c r="S3976" i="1"/>
  <c r="R3976" i="1"/>
  <c r="V3975" i="1"/>
  <c r="U3975" i="1"/>
  <c r="T3975" i="1"/>
  <c r="S3975" i="1"/>
  <c r="R3975" i="1"/>
  <c r="V3974" i="1"/>
  <c r="U3974" i="1"/>
  <c r="T3974" i="1"/>
  <c r="S3974" i="1"/>
  <c r="R3974" i="1"/>
  <c r="V3973" i="1"/>
  <c r="U3973" i="1"/>
  <c r="T3973" i="1"/>
  <c r="S3973" i="1"/>
  <c r="R3973" i="1"/>
  <c r="V3972" i="1"/>
  <c r="U3972" i="1"/>
  <c r="T3972" i="1"/>
  <c r="S3972" i="1"/>
  <c r="R3972" i="1"/>
  <c r="V3971" i="1"/>
  <c r="U3971" i="1"/>
  <c r="T3971" i="1"/>
  <c r="S3971" i="1"/>
  <c r="R3971" i="1"/>
  <c r="V3970" i="1"/>
  <c r="U3970" i="1"/>
  <c r="T3970" i="1"/>
  <c r="S3970" i="1"/>
  <c r="R3970" i="1"/>
  <c r="V3969" i="1"/>
  <c r="U3969" i="1"/>
  <c r="T3969" i="1"/>
  <c r="S3969" i="1"/>
  <c r="R3969" i="1"/>
  <c r="V3968" i="1"/>
  <c r="U3968" i="1"/>
  <c r="T3968" i="1"/>
  <c r="S3968" i="1"/>
  <c r="R3968" i="1"/>
  <c r="V3967" i="1"/>
  <c r="U3967" i="1"/>
  <c r="T3967" i="1"/>
  <c r="S3967" i="1"/>
  <c r="R3967" i="1"/>
  <c r="V3966" i="1"/>
  <c r="U3966" i="1"/>
  <c r="T3966" i="1"/>
  <c r="S3966" i="1"/>
  <c r="R3966" i="1"/>
  <c r="V3965" i="1"/>
  <c r="U3965" i="1"/>
  <c r="T3965" i="1"/>
  <c r="S3965" i="1"/>
  <c r="R3965" i="1"/>
  <c r="V3964" i="1"/>
  <c r="U3964" i="1"/>
  <c r="T3964" i="1"/>
  <c r="S3964" i="1"/>
  <c r="R3964" i="1"/>
  <c r="V3963" i="1"/>
  <c r="U3963" i="1"/>
  <c r="T3963" i="1"/>
  <c r="S3963" i="1"/>
  <c r="R3963" i="1"/>
  <c r="V3962" i="1"/>
  <c r="U3962" i="1"/>
  <c r="T3962" i="1"/>
  <c r="S3962" i="1"/>
  <c r="R3962" i="1"/>
  <c r="V3961" i="1"/>
  <c r="U3961" i="1"/>
  <c r="T3961" i="1"/>
  <c r="S3961" i="1"/>
  <c r="R3961" i="1"/>
  <c r="V3960" i="1"/>
  <c r="U3960" i="1"/>
  <c r="T3960" i="1"/>
  <c r="S3960" i="1"/>
  <c r="R3960" i="1"/>
  <c r="V3959" i="1"/>
  <c r="U3959" i="1"/>
  <c r="T3959" i="1"/>
  <c r="S3959" i="1"/>
  <c r="R3959" i="1"/>
  <c r="V3958" i="1"/>
  <c r="U3958" i="1"/>
  <c r="T3958" i="1"/>
  <c r="S3958" i="1"/>
  <c r="R3958" i="1"/>
  <c r="V3957" i="1"/>
  <c r="U3957" i="1"/>
  <c r="T3957" i="1"/>
  <c r="S3957" i="1"/>
  <c r="R3957" i="1"/>
  <c r="V3956" i="1"/>
  <c r="U3956" i="1"/>
  <c r="T3956" i="1"/>
  <c r="S3956" i="1"/>
  <c r="R3956" i="1"/>
  <c r="V3955" i="1"/>
  <c r="U3955" i="1"/>
  <c r="T3955" i="1"/>
  <c r="S3955" i="1"/>
  <c r="R3955" i="1"/>
  <c r="V3954" i="1"/>
  <c r="U3954" i="1"/>
  <c r="T3954" i="1"/>
  <c r="S3954" i="1"/>
  <c r="R3954" i="1"/>
  <c r="V3953" i="1"/>
  <c r="U3953" i="1"/>
  <c r="T3953" i="1"/>
  <c r="S3953" i="1"/>
  <c r="R3953" i="1"/>
  <c r="V3952" i="1"/>
  <c r="U3952" i="1"/>
  <c r="T3952" i="1"/>
  <c r="S3952" i="1"/>
  <c r="R3952" i="1"/>
  <c r="V3951" i="1"/>
  <c r="U3951" i="1"/>
  <c r="T3951" i="1"/>
  <c r="S3951" i="1"/>
  <c r="R3951" i="1"/>
  <c r="V3950" i="1"/>
  <c r="U3950" i="1"/>
  <c r="T3950" i="1"/>
  <c r="S3950" i="1"/>
  <c r="R3950" i="1"/>
  <c r="V3949" i="1"/>
  <c r="U3949" i="1"/>
  <c r="T3949" i="1"/>
  <c r="S3949" i="1"/>
  <c r="R3949" i="1"/>
  <c r="V3948" i="1"/>
  <c r="U3948" i="1"/>
  <c r="T3948" i="1"/>
  <c r="S3948" i="1"/>
  <c r="R3948" i="1"/>
  <c r="V3947" i="1"/>
  <c r="U3947" i="1"/>
  <c r="T3947" i="1"/>
  <c r="S3947" i="1"/>
  <c r="R3947" i="1"/>
  <c r="V3946" i="1"/>
  <c r="U3946" i="1"/>
  <c r="T3946" i="1"/>
  <c r="S3946" i="1"/>
  <c r="R3946" i="1"/>
  <c r="V3945" i="1"/>
  <c r="U3945" i="1"/>
  <c r="T3945" i="1"/>
  <c r="S3945" i="1"/>
  <c r="R3945" i="1"/>
  <c r="V3944" i="1"/>
  <c r="U3944" i="1"/>
  <c r="T3944" i="1"/>
  <c r="S3944" i="1"/>
  <c r="R3944" i="1"/>
  <c r="V3943" i="1"/>
  <c r="U3943" i="1"/>
  <c r="T3943" i="1"/>
  <c r="S3943" i="1"/>
  <c r="R3943" i="1"/>
  <c r="V3942" i="1"/>
  <c r="U3942" i="1"/>
  <c r="T3942" i="1"/>
  <c r="S3942" i="1"/>
  <c r="R3942" i="1"/>
  <c r="V3941" i="1"/>
  <c r="U3941" i="1"/>
  <c r="T3941" i="1"/>
  <c r="S3941" i="1"/>
  <c r="R3941" i="1"/>
  <c r="V3940" i="1"/>
  <c r="U3940" i="1"/>
  <c r="T3940" i="1"/>
  <c r="S3940" i="1"/>
  <c r="R3940" i="1"/>
  <c r="V3939" i="1"/>
  <c r="U3939" i="1"/>
  <c r="T3939" i="1"/>
  <c r="S3939" i="1"/>
  <c r="R3939" i="1"/>
  <c r="V3938" i="1"/>
  <c r="U3938" i="1"/>
  <c r="T3938" i="1"/>
  <c r="S3938" i="1"/>
  <c r="R3938" i="1"/>
  <c r="V3937" i="1"/>
  <c r="U3937" i="1"/>
  <c r="T3937" i="1"/>
  <c r="S3937" i="1"/>
  <c r="R3937" i="1"/>
  <c r="V3936" i="1"/>
  <c r="U3936" i="1"/>
  <c r="T3936" i="1"/>
  <c r="S3936" i="1"/>
  <c r="R3936" i="1"/>
  <c r="V3935" i="1"/>
  <c r="U3935" i="1"/>
  <c r="T3935" i="1"/>
  <c r="S3935" i="1"/>
  <c r="R3935" i="1"/>
  <c r="V3934" i="1"/>
  <c r="U3934" i="1"/>
  <c r="T3934" i="1"/>
  <c r="S3934" i="1"/>
  <c r="R3934" i="1"/>
  <c r="V3933" i="1"/>
  <c r="U3933" i="1"/>
  <c r="T3933" i="1"/>
  <c r="S3933" i="1"/>
  <c r="R3933" i="1"/>
  <c r="V3932" i="1"/>
  <c r="U3932" i="1"/>
  <c r="T3932" i="1"/>
  <c r="S3932" i="1"/>
  <c r="R3932" i="1"/>
  <c r="V3931" i="1"/>
  <c r="U3931" i="1"/>
  <c r="T3931" i="1"/>
  <c r="S3931" i="1"/>
  <c r="R3931" i="1"/>
  <c r="V3930" i="1"/>
  <c r="U3930" i="1"/>
  <c r="T3930" i="1"/>
  <c r="S3930" i="1"/>
  <c r="R3930" i="1"/>
  <c r="V3929" i="1"/>
  <c r="U3929" i="1"/>
  <c r="T3929" i="1"/>
  <c r="S3929" i="1"/>
  <c r="R3929" i="1"/>
  <c r="V3928" i="1"/>
  <c r="U3928" i="1"/>
  <c r="T3928" i="1"/>
  <c r="S3928" i="1"/>
  <c r="R3928" i="1"/>
  <c r="V3927" i="1"/>
  <c r="U3927" i="1"/>
  <c r="T3927" i="1"/>
  <c r="S3927" i="1"/>
  <c r="R3927" i="1"/>
  <c r="V3926" i="1"/>
  <c r="U3926" i="1"/>
  <c r="T3926" i="1"/>
  <c r="S3926" i="1"/>
  <c r="R3926" i="1"/>
  <c r="V3925" i="1"/>
  <c r="U3925" i="1"/>
  <c r="T3925" i="1"/>
  <c r="S3925" i="1"/>
  <c r="R3925" i="1"/>
  <c r="V3924" i="1"/>
  <c r="U3924" i="1"/>
  <c r="T3924" i="1"/>
  <c r="S3924" i="1"/>
  <c r="R3924" i="1"/>
  <c r="V3923" i="1"/>
  <c r="U3923" i="1"/>
  <c r="T3923" i="1"/>
  <c r="S3923" i="1"/>
  <c r="R3923" i="1"/>
  <c r="V3922" i="1"/>
  <c r="U3922" i="1"/>
  <c r="T3922" i="1"/>
  <c r="S3922" i="1"/>
  <c r="R3922" i="1"/>
  <c r="V3921" i="1"/>
  <c r="U3921" i="1"/>
  <c r="T3921" i="1"/>
  <c r="S3921" i="1"/>
  <c r="R3921" i="1"/>
  <c r="V3920" i="1"/>
  <c r="U3920" i="1"/>
  <c r="T3920" i="1"/>
  <c r="S3920" i="1"/>
  <c r="R3920" i="1"/>
  <c r="V3919" i="1"/>
  <c r="U3919" i="1"/>
  <c r="T3919" i="1"/>
  <c r="S3919" i="1"/>
  <c r="R3919" i="1"/>
  <c r="V3918" i="1"/>
  <c r="U3918" i="1"/>
  <c r="T3918" i="1"/>
  <c r="S3918" i="1"/>
  <c r="R3918" i="1"/>
  <c r="V3917" i="1"/>
  <c r="U3917" i="1"/>
  <c r="T3917" i="1"/>
  <c r="S3917" i="1"/>
  <c r="R3917" i="1"/>
  <c r="V3916" i="1"/>
  <c r="U3916" i="1"/>
  <c r="T3916" i="1"/>
  <c r="S3916" i="1"/>
  <c r="R3916" i="1"/>
  <c r="V3915" i="1"/>
  <c r="U3915" i="1"/>
  <c r="T3915" i="1"/>
  <c r="S3915" i="1"/>
  <c r="R3915" i="1"/>
  <c r="V3914" i="1"/>
  <c r="U3914" i="1"/>
  <c r="T3914" i="1"/>
  <c r="S3914" i="1"/>
  <c r="R3914" i="1"/>
  <c r="V3913" i="1"/>
  <c r="U3913" i="1"/>
  <c r="T3913" i="1"/>
  <c r="S3913" i="1"/>
  <c r="R3913" i="1"/>
  <c r="V3912" i="1"/>
  <c r="U3912" i="1"/>
  <c r="T3912" i="1"/>
  <c r="S3912" i="1"/>
  <c r="R3912" i="1"/>
  <c r="V3911" i="1"/>
  <c r="U3911" i="1"/>
  <c r="T3911" i="1"/>
  <c r="S3911" i="1"/>
  <c r="R3911" i="1"/>
  <c r="V3910" i="1"/>
  <c r="U3910" i="1"/>
  <c r="T3910" i="1"/>
  <c r="S3910" i="1"/>
  <c r="R3910" i="1"/>
  <c r="V3909" i="1"/>
  <c r="U3909" i="1"/>
  <c r="T3909" i="1"/>
  <c r="S3909" i="1"/>
  <c r="R3909" i="1"/>
  <c r="V3908" i="1"/>
  <c r="U3908" i="1"/>
  <c r="T3908" i="1"/>
  <c r="S3908" i="1"/>
  <c r="R3908" i="1"/>
  <c r="V3907" i="1"/>
  <c r="U3907" i="1"/>
  <c r="T3907" i="1"/>
  <c r="S3907" i="1"/>
  <c r="R3907" i="1"/>
  <c r="V3906" i="1"/>
  <c r="U3906" i="1"/>
  <c r="T3906" i="1"/>
  <c r="S3906" i="1"/>
  <c r="R3906" i="1"/>
  <c r="V3905" i="1"/>
  <c r="U3905" i="1"/>
  <c r="T3905" i="1"/>
  <c r="S3905" i="1"/>
  <c r="R3905" i="1"/>
  <c r="V3904" i="1"/>
  <c r="U3904" i="1"/>
  <c r="T3904" i="1"/>
  <c r="S3904" i="1"/>
  <c r="R3904" i="1"/>
  <c r="V3903" i="1"/>
  <c r="U3903" i="1"/>
  <c r="T3903" i="1"/>
  <c r="S3903" i="1"/>
  <c r="R3903" i="1"/>
  <c r="V3902" i="1"/>
  <c r="U3902" i="1"/>
  <c r="T3902" i="1"/>
  <c r="S3902" i="1"/>
  <c r="R3902" i="1"/>
  <c r="V3901" i="1"/>
  <c r="U3901" i="1"/>
  <c r="T3901" i="1"/>
  <c r="S3901" i="1"/>
  <c r="R3901" i="1"/>
  <c r="V3900" i="1"/>
  <c r="U3900" i="1"/>
  <c r="T3900" i="1"/>
  <c r="S3900" i="1"/>
  <c r="R3900" i="1"/>
  <c r="V3899" i="1"/>
  <c r="U3899" i="1"/>
  <c r="T3899" i="1"/>
  <c r="S3899" i="1"/>
  <c r="R3899" i="1"/>
  <c r="V3898" i="1"/>
  <c r="U3898" i="1"/>
  <c r="T3898" i="1"/>
  <c r="S3898" i="1"/>
  <c r="R3898" i="1"/>
  <c r="V3897" i="1"/>
  <c r="U3897" i="1"/>
  <c r="T3897" i="1"/>
  <c r="S3897" i="1"/>
  <c r="R3897" i="1"/>
  <c r="V3896" i="1"/>
  <c r="U3896" i="1"/>
  <c r="T3896" i="1"/>
  <c r="S3896" i="1"/>
  <c r="R3896" i="1"/>
  <c r="V3895" i="1"/>
  <c r="U3895" i="1"/>
  <c r="T3895" i="1"/>
  <c r="S3895" i="1"/>
  <c r="R3895" i="1"/>
  <c r="V3894" i="1"/>
  <c r="U3894" i="1"/>
  <c r="T3894" i="1"/>
  <c r="S3894" i="1"/>
  <c r="R3894" i="1"/>
  <c r="V3893" i="1"/>
  <c r="U3893" i="1"/>
  <c r="T3893" i="1"/>
  <c r="S3893" i="1"/>
  <c r="R3893" i="1"/>
  <c r="V3892" i="1"/>
  <c r="U3892" i="1"/>
  <c r="T3892" i="1"/>
  <c r="S3892" i="1"/>
  <c r="R3892" i="1"/>
  <c r="V3891" i="1"/>
  <c r="U3891" i="1"/>
  <c r="T3891" i="1"/>
  <c r="S3891" i="1"/>
  <c r="R3891" i="1"/>
  <c r="V3890" i="1"/>
  <c r="U3890" i="1"/>
  <c r="T3890" i="1"/>
  <c r="S3890" i="1"/>
  <c r="R3890" i="1"/>
  <c r="V3889" i="1"/>
  <c r="U3889" i="1"/>
  <c r="T3889" i="1"/>
  <c r="S3889" i="1"/>
  <c r="R3889" i="1"/>
  <c r="V3888" i="1"/>
  <c r="U3888" i="1"/>
  <c r="T3888" i="1"/>
  <c r="S3888" i="1"/>
  <c r="R3888" i="1"/>
  <c r="V3887" i="1"/>
  <c r="U3887" i="1"/>
  <c r="T3887" i="1"/>
  <c r="S3887" i="1"/>
  <c r="R3887" i="1"/>
  <c r="V3886" i="1"/>
  <c r="U3886" i="1"/>
  <c r="T3886" i="1"/>
  <c r="S3886" i="1"/>
  <c r="R3886" i="1"/>
  <c r="V3885" i="1"/>
  <c r="U3885" i="1"/>
  <c r="T3885" i="1"/>
  <c r="S3885" i="1"/>
  <c r="R3885" i="1"/>
  <c r="V3884" i="1"/>
  <c r="U3884" i="1"/>
  <c r="T3884" i="1"/>
  <c r="S3884" i="1"/>
  <c r="R3884" i="1"/>
  <c r="V3883" i="1"/>
  <c r="U3883" i="1"/>
  <c r="T3883" i="1"/>
  <c r="S3883" i="1"/>
  <c r="R3883" i="1"/>
  <c r="V3882" i="1"/>
  <c r="U3882" i="1"/>
  <c r="T3882" i="1"/>
  <c r="S3882" i="1"/>
  <c r="R3882" i="1"/>
  <c r="V3881" i="1"/>
  <c r="U3881" i="1"/>
  <c r="T3881" i="1"/>
  <c r="S3881" i="1"/>
  <c r="R3881" i="1"/>
  <c r="V3880" i="1"/>
  <c r="U3880" i="1"/>
  <c r="T3880" i="1"/>
  <c r="S3880" i="1"/>
  <c r="R3880" i="1"/>
  <c r="V3879" i="1"/>
  <c r="U3879" i="1"/>
  <c r="T3879" i="1"/>
  <c r="S3879" i="1"/>
  <c r="R3879" i="1"/>
  <c r="V3878" i="1"/>
  <c r="U3878" i="1"/>
  <c r="T3878" i="1"/>
  <c r="S3878" i="1"/>
  <c r="R3878" i="1"/>
  <c r="V3877" i="1"/>
  <c r="U3877" i="1"/>
  <c r="T3877" i="1"/>
  <c r="S3877" i="1"/>
  <c r="R3877" i="1"/>
  <c r="V3876" i="1"/>
  <c r="U3876" i="1"/>
  <c r="T3876" i="1"/>
  <c r="S3876" i="1"/>
  <c r="R3876" i="1"/>
  <c r="V3875" i="1"/>
  <c r="U3875" i="1"/>
  <c r="T3875" i="1"/>
  <c r="S3875" i="1"/>
  <c r="R3875" i="1"/>
  <c r="V3874" i="1"/>
  <c r="U3874" i="1"/>
  <c r="T3874" i="1"/>
  <c r="S3874" i="1"/>
  <c r="R3874" i="1"/>
  <c r="V3873" i="1"/>
  <c r="U3873" i="1"/>
  <c r="T3873" i="1"/>
  <c r="S3873" i="1"/>
  <c r="R3873" i="1"/>
  <c r="V3872" i="1"/>
  <c r="U3872" i="1"/>
  <c r="T3872" i="1"/>
  <c r="S3872" i="1"/>
  <c r="R3872" i="1"/>
  <c r="V3871" i="1"/>
  <c r="U3871" i="1"/>
  <c r="T3871" i="1"/>
  <c r="S3871" i="1"/>
  <c r="R3871" i="1"/>
  <c r="V3870" i="1"/>
  <c r="U3870" i="1"/>
  <c r="T3870" i="1"/>
  <c r="S3870" i="1"/>
  <c r="R3870" i="1"/>
  <c r="V3869" i="1"/>
  <c r="U3869" i="1"/>
  <c r="T3869" i="1"/>
  <c r="S3869" i="1"/>
  <c r="R3869" i="1"/>
  <c r="V3868" i="1"/>
  <c r="U3868" i="1"/>
  <c r="T3868" i="1"/>
  <c r="S3868" i="1"/>
  <c r="R3868" i="1"/>
  <c r="V3867" i="1"/>
  <c r="U3867" i="1"/>
  <c r="T3867" i="1"/>
  <c r="S3867" i="1"/>
  <c r="R3867" i="1"/>
  <c r="V3866" i="1"/>
  <c r="U3866" i="1"/>
  <c r="T3866" i="1"/>
  <c r="S3866" i="1"/>
  <c r="R3866" i="1"/>
  <c r="V3865" i="1"/>
  <c r="U3865" i="1"/>
  <c r="T3865" i="1"/>
  <c r="S3865" i="1"/>
  <c r="R3865" i="1"/>
  <c r="V3864" i="1"/>
  <c r="U3864" i="1"/>
  <c r="T3864" i="1"/>
  <c r="S3864" i="1"/>
  <c r="R3864" i="1"/>
  <c r="V3863" i="1"/>
  <c r="U3863" i="1"/>
  <c r="T3863" i="1"/>
  <c r="S3863" i="1"/>
  <c r="R3863" i="1"/>
  <c r="V3862" i="1"/>
  <c r="U3862" i="1"/>
  <c r="T3862" i="1"/>
  <c r="S3862" i="1"/>
  <c r="R3862" i="1"/>
  <c r="V3861" i="1"/>
  <c r="U3861" i="1"/>
  <c r="T3861" i="1"/>
  <c r="S3861" i="1"/>
  <c r="R3861" i="1"/>
  <c r="V3860" i="1"/>
  <c r="U3860" i="1"/>
  <c r="T3860" i="1"/>
  <c r="S3860" i="1"/>
  <c r="R3860" i="1"/>
  <c r="V3859" i="1"/>
  <c r="U3859" i="1"/>
  <c r="T3859" i="1"/>
  <c r="S3859" i="1"/>
  <c r="R3859" i="1"/>
  <c r="V3858" i="1"/>
  <c r="U3858" i="1"/>
  <c r="T3858" i="1"/>
  <c r="S3858" i="1"/>
  <c r="R3858" i="1"/>
  <c r="V3857" i="1"/>
  <c r="U3857" i="1"/>
  <c r="T3857" i="1"/>
  <c r="S3857" i="1"/>
  <c r="R3857" i="1"/>
  <c r="V3856" i="1"/>
  <c r="U3856" i="1"/>
  <c r="T3856" i="1"/>
  <c r="S3856" i="1"/>
  <c r="R3856" i="1"/>
  <c r="V3855" i="1"/>
  <c r="U3855" i="1"/>
  <c r="T3855" i="1"/>
  <c r="S3855" i="1"/>
  <c r="R3855" i="1"/>
  <c r="V3854" i="1"/>
  <c r="U3854" i="1"/>
  <c r="T3854" i="1"/>
  <c r="S3854" i="1"/>
  <c r="R3854" i="1"/>
  <c r="V3853" i="1"/>
  <c r="U3853" i="1"/>
  <c r="T3853" i="1"/>
  <c r="S3853" i="1"/>
  <c r="R3853" i="1"/>
  <c r="V3852" i="1"/>
  <c r="U3852" i="1"/>
  <c r="T3852" i="1"/>
  <c r="S3852" i="1"/>
  <c r="R3852" i="1"/>
  <c r="V3851" i="1"/>
  <c r="U3851" i="1"/>
  <c r="T3851" i="1"/>
  <c r="S3851" i="1"/>
  <c r="R3851" i="1"/>
  <c r="V3850" i="1"/>
  <c r="U3850" i="1"/>
  <c r="T3850" i="1"/>
  <c r="S3850" i="1"/>
  <c r="R3850" i="1"/>
  <c r="V3849" i="1"/>
  <c r="U3849" i="1"/>
  <c r="T3849" i="1"/>
  <c r="S3849" i="1"/>
  <c r="R3849" i="1"/>
  <c r="V3848" i="1"/>
  <c r="U3848" i="1"/>
  <c r="T3848" i="1"/>
  <c r="S3848" i="1"/>
  <c r="R3848" i="1"/>
  <c r="V3847" i="1"/>
  <c r="U3847" i="1"/>
  <c r="T3847" i="1"/>
  <c r="S3847" i="1"/>
  <c r="R3847" i="1"/>
  <c r="V3846" i="1"/>
  <c r="U3846" i="1"/>
  <c r="T3846" i="1"/>
  <c r="S3846" i="1"/>
  <c r="R3846" i="1"/>
  <c r="V3845" i="1"/>
  <c r="U3845" i="1"/>
  <c r="T3845" i="1"/>
  <c r="S3845" i="1"/>
  <c r="R3845" i="1"/>
  <c r="V3844" i="1"/>
  <c r="U3844" i="1"/>
  <c r="T3844" i="1"/>
  <c r="S3844" i="1"/>
  <c r="R3844" i="1"/>
  <c r="V3843" i="1"/>
  <c r="U3843" i="1"/>
  <c r="T3843" i="1"/>
  <c r="S3843" i="1"/>
  <c r="R3843" i="1"/>
  <c r="V3842" i="1"/>
  <c r="U3842" i="1"/>
  <c r="T3842" i="1"/>
  <c r="S3842" i="1"/>
  <c r="R3842" i="1"/>
  <c r="V3841" i="1"/>
  <c r="U3841" i="1"/>
  <c r="T3841" i="1"/>
  <c r="S3841" i="1"/>
  <c r="R3841" i="1"/>
  <c r="V3840" i="1"/>
  <c r="U3840" i="1"/>
  <c r="T3840" i="1"/>
  <c r="S3840" i="1"/>
  <c r="R3840" i="1"/>
  <c r="V3839" i="1"/>
  <c r="U3839" i="1"/>
  <c r="T3839" i="1"/>
  <c r="S3839" i="1"/>
  <c r="R3839" i="1"/>
  <c r="V3838" i="1"/>
  <c r="U3838" i="1"/>
  <c r="T3838" i="1"/>
  <c r="S3838" i="1"/>
  <c r="R3838" i="1"/>
  <c r="V3837" i="1"/>
  <c r="U3837" i="1"/>
  <c r="T3837" i="1"/>
  <c r="S3837" i="1"/>
  <c r="R3837" i="1"/>
  <c r="V3836" i="1"/>
  <c r="U3836" i="1"/>
  <c r="T3836" i="1"/>
  <c r="S3836" i="1"/>
  <c r="R3836" i="1"/>
  <c r="V3835" i="1"/>
  <c r="U3835" i="1"/>
  <c r="T3835" i="1"/>
  <c r="S3835" i="1"/>
  <c r="R3835" i="1"/>
  <c r="V3834" i="1"/>
  <c r="U3834" i="1"/>
  <c r="T3834" i="1"/>
  <c r="S3834" i="1"/>
  <c r="R3834" i="1"/>
  <c r="V3833" i="1"/>
  <c r="U3833" i="1"/>
  <c r="T3833" i="1"/>
  <c r="S3833" i="1"/>
  <c r="R3833" i="1"/>
  <c r="V3832" i="1"/>
  <c r="U3832" i="1"/>
  <c r="T3832" i="1"/>
  <c r="S3832" i="1"/>
  <c r="R3832" i="1"/>
  <c r="V3831" i="1"/>
  <c r="U3831" i="1"/>
  <c r="T3831" i="1"/>
  <c r="S3831" i="1"/>
  <c r="R3831" i="1"/>
  <c r="V3830" i="1"/>
  <c r="U3830" i="1"/>
  <c r="T3830" i="1"/>
  <c r="S3830" i="1"/>
  <c r="R3830" i="1"/>
  <c r="V3829" i="1"/>
  <c r="U3829" i="1"/>
  <c r="T3829" i="1"/>
  <c r="S3829" i="1"/>
  <c r="R3829" i="1"/>
  <c r="V3828" i="1"/>
  <c r="U3828" i="1"/>
  <c r="T3828" i="1"/>
  <c r="S3828" i="1"/>
  <c r="R3828" i="1"/>
  <c r="V3827" i="1"/>
  <c r="U3827" i="1"/>
  <c r="T3827" i="1"/>
  <c r="S3827" i="1"/>
  <c r="R3827" i="1"/>
  <c r="V3826" i="1"/>
  <c r="U3826" i="1"/>
  <c r="T3826" i="1"/>
  <c r="S3826" i="1"/>
  <c r="R3826" i="1"/>
  <c r="V3825" i="1"/>
  <c r="U3825" i="1"/>
  <c r="T3825" i="1"/>
  <c r="S3825" i="1"/>
  <c r="R3825" i="1"/>
  <c r="V3824" i="1"/>
  <c r="U3824" i="1"/>
  <c r="T3824" i="1"/>
  <c r="S3824" i="1"/>
  <c r="R3824" i="1"/>
  <c r="V3823" i="1"/>
  <c r="U3823" i="1"/>
  <c r="T3823" i="1"/>
  <c r="S3823" i="1"/>
  <c r="R3823" i="1"/>
  <c r="V3822" i="1"/>
  <c r="U3822" i="1"/>
  <c r="T3822" i="1"/>
  <c r="S3822" i="1"/>
  <c r="R3822" i="1"/>
  <c r="V3821" i="1"/>
  <c r="U3821" i="1"/>
  <c r="T3821" i="1"/>
  <c r="S3821" i="1"/>
  <c r="R3821" i="1"/>
  <c r="V3820" i="1"/>
  <c r="U3820" i="1"/>
  <c r="T3820" i="1"/>
  <c r="S3820" i="1"/>
  <c r="R3820" i="1"/>
  <c r="V3819" i="1"/>
  <c r="U3819" i="1"/>
  <c r="T3819" i="1"/>
  <c r="S3819" i="1"/>
  <c r="R3819" i="1"/>
  <c r="V3818" i="1"/>
  <c r="U3818" i="1"/>
  <c r="T3818" i="1"/>
  <c r="S3818" i="1"/>
  <c r="R3818" i="1"/>
  <c r="V3817" i="1"/>
  <c r="U3817" i="1"/>
  <c r="T3817" i="1"/>
  <c r="S3817" i="1"/>
  <c r="R3817" i="1"/>
  <c r="V3816" i="1"/>
  <c r="U3816" i="1"/>
  <c r="T3816" i="1"/>
  <c r="S3816" i="1"/>
  <c r="R3816" i="1"/>
  <c r="V3815" i="1"/>
  <c r="U3815" i="1"/>
  <c r="T3815" i="1"/>
  <c r="S3815" i="1"/>
  <c r="R3815" i="1"/>
  <c r="V3814" i="1"/>
  <c r="U3814" i="1"/>
  <c r="T3814" i="1"/>
  <c r="S3814" i="1"/>
  <c r="R3814" i="1"/>
  <c r="V3813" i="1"/>
  <c r="U3813" i="1"/>
  <c r="T3813" i="1"/>
  <c r="S3813" i="1"/>
  <c r="R3813" i="1"/>
  <c r="V3812" i="1"/>
  <c r="U3812" i="1"/>
  <c r="T3812" i="1"/>
  <c r="S3812" i="1"/>
  <c r="R3812" i="1"/>
  <c r="V3811" i="1"/>
  <c r="U3811" i="1"/>
  <c r="T3811" i="1"/>
  <c r="S3811" i="1"/>
  <c r="R3811" i="1"/>
  <c r="V3810" i="1"/>
  <c r="U3810" i="1"/>
  <c r="T3810" i="1"/>
  <c r="S3810" i="1"/>
  <c r="R3810" i="1"/>
  <c r="V3809" i="1"/>
  <c r="U3809" i="1"/>
  <c r="T3809" i="1"/>
  <c r="S3809" i="1"/>
  <c r="R3809" i="1"/>
  <c r="V3808" i="1"/>
  <c r="U3808" i="1"/>
  <c r="T3808" i="1"/>
  <c r="S3808" i="1"/>
  <c r="R3808" i="1"/>
  <c r="V3807" i="1"/>
  <c r="U3807" i="1"/>
  <c r="T3807" i="1"/>
  <c r="S3807" i="1"/>
  <c r="R3807" i="1"/>
  <c r="V3806" i="1"/>
  <c r="U3806" i="1"/>
  <c r="T3806" i="1"/>
  <c r="S3806" i="1"/>
  <c r="R3806" i="1"/>
  <c r="V3805" i="1"/>
  <c r="U3805" i="1"/>
  <c r="T3805" i="1"/>
  <c r="S3805" i="1"/>
  <c r="R3805" i="1"/>
  <c r="V3804" i="1"/>
  <c r="U3804" i="1"/>
  <c r="T3804" i="1"/>
  <c r="S3804" i="1"/>
  <c r="R3804" i="1"/>
  <c r="V3803" i="1"/>
  <c r="U3803" i="1"/>
  <c r="T3803" i="1"/>
  <c r="S3803" i="1"/>
  <c r="R3803" i="1"/>
  <c r="V3802" i="1"/>
  <c r="U3802" i="1"/>
  <c r="T3802" i="1"/>
  <c r="S3802" i="1"/>
  <c r="R3802" i="1"/>
  <c r="V3801" i="1"/>
  <c r="U3801" i="1"/>
  <c r="T3801" i="1"/>
  <c r="S3801" i="1"/>
  <c r="R3801" i="1"/>
  <c r="V3800" i="1"/>
  <c r="U3800" i="1"/>
  <c r="T3800" i="1"/>
  <c r="S3800" i="1"/>
  <c r="R3800" i="1"/>
  <c r="V3799" i="1"/>
  <c r="U3799" i="1"/>
  <c r="T3799" i="1"/>
  <c r="S3799" i="1"/>
  <c r="R3799" i="1"/>
  <c r="V3798" i="1"/>
  <c r="U3798" i="1"/>
  <c r="T3798" i="1"/>
  <c r="S3798" i="1"/>
  <c r="R3798" i="1"/>
  <c r="V3797" i="1"/>
  <c r="U3797" i="1"/>
  <c r="T3797" i="1"/>
  <c r="S3797" i="1"/>
  <c r="R3797" i="1"/>
  <c r="V3796" i="1"/>
  <c r="U3796" i="1"/>
  <c r="T3796" i="1"/>
  <c r="S3796" i="1"/>
  <c r="R3796" i="1"/>
  <c r="V3795" i="1"/>
  <c r="U3795" i="1"/>
  <c r="T3795" i="1"/>
  <c r="S3795" i="1"/>
  <c r="R3795" i="1"/>
  <c r="V3794" i="1"/>
  <c r="U3794" i="1"/>
  <c r="T3794" i="1"/>
  <c r="S3794" i="1"/>
  <c r="R3794" i="1"/>
  <c r="V3793" i="1"/>
  <c r="U3793" i="1"/>
  <c r="T3793" i="1"/>
  <c r="S3793" i="1"/>
  <c r="R3793" i="1"/>
  <c r="V3792" i="1"/>
  <c r="U3792" i="1"/>
  <c r="T3792" i="1"/>
  <c r="S3792" i="1"/>
  <c r="R3792" i="1"/>
  <c r="V3791" i="1"/>
  <c r="U3791" i="1"/>
  <c r="T3791" i="1"/>
  <c r="S3791" i="1"/>
  <c r="R3791" i="1"/>
  <c r="V3790" i="1"/>
  <c r="U3790" i="1"/>
  <c r="T3790" i="1"/>
  <c r="S3790" i="1"/>
  <c r="R3790" i="1"/>
  <c r="V3789" i="1"/>
  <c r="U3789" i="1"/>
  <c r="T3789" i="1"/>
  <c r="S3789" i="1"/>
  <c r="R3789" i="1"/>
  <c r="V3788" i="1"/>
  <c r="U3788" i="1"/>
  <c r="T3788" i="1"/>
  <c r="S3788" i="1"/>
  <c r="R3788" i="1"/>
  <c r="V3787" i="1"/>
  <c r="U3787" i="1"/>
  <c r="T3787" i="1"/>
  <c r="S3787" i="1"/>
  <c r="R3787" i="1"/>
  <c r="V3786" i="1"/>
  <c r="U3786" i="1"/>
  <c r="T3786" i="1"/>
  <c r="S3786" i="1"/>
  <c r="R3786" i="1"/>
  <c r="V3785" i="1"/>
  <c r="U3785" i="1"/>
  <c r="T3785" i="1"/>
  <c r="S3785" i="1"/>
  <c r="R3785" i="1"/>
  <c r="V3784" i="1"/>
  <c r="U3784" i="1"/>
  <c r="T3784" i="1"/>
  <c r="S3784" i="1"/>
  <c r="R3784" i="1"/>
  <c r="V3783" i="1"/>
  <c r="U3783" i="1"/>
  <c r="T3783" i="1"/>
  <c r="S3783" i="1"/>
  <c r="R3783" i="1"/>
  <c r="V3782" i="1"/>
  <c r="U3782" i="1"/>
  <c r="T3782" i="1"/>
  <c r="S3782" i="1"/>
  <c r="R3782" i="1"/>
  <c r="V3781" i="1"/>
  <c r="U3781" i="1"/>
  <c r="T3781" i="1"/>
  <c r="S3781" i="1"/>
  <c r="R3781" i="1"/>
  <c r="V3780" i="1"/>
  <c r="U3780" i="1"/>
  <c r="T3780" i="1"/>
  <c r="S3780" i="1"/>
  <c r="R3780" i="1"/>
  <c r="V3779" i="1"/>
  <c r="U3779" i="1"/>
  <c r="T3779" i="1"/>
  <c r="S3779" i="1"/>
  <c r="R3779" i="1"/>
  <c r="V3778" i="1"/>
  <c r="U3778" i="1"/>
  <c r="T3778" i="1"/>
  <c r="S3778" i="1"/>
  <c r="R3778" i="1"/>
  <c r="V3777" i="1"/>
  <c r="U3777" i="1"/>
  <c r="T3777" i="1"/>
  <c r="S3777" i="1"/>
  <c r="R3777" i="1"/>
  <c r="V3776" i="1"/>
  <c r="U3776" i="1"/>
  <c r="T3776" i="1"/>
  <c r="S3776" i="1"/>
  <c r="R3776" i="1"/>
  <c r="V3775" i="1"/>
  <c r="U3775" i="1"/>
  <c r="T3775" i="1"/>
  <c r="S3775" i="1"/>
  <c r="R3775" i="1"/>
  <c r="V3774" i="1"/>
  <c r="U3774" i="1"/>
  <c r="T3774" i="1"/>
  <c r="S3774" i="1"/>
  <c r="R3774" i="1"/>
  <c r="V3773" i="1"/>
  <c r="U3773" i="1"/>
  <c r="T3773" i="1"/>
  <c r="S3773" i="1"/>
  <c r="R3773" i="1"/>
  <c r="V3772" i="1"/>
  <c r="U3772" i="1"/>
  <c r="T3772" i="1"/>
  <c r="S3772" i="1"/>
  <c r="R3772" i="1"/>
  <c r="V3771" i="1"/>
  <c r="U3771" i="1"/>
  <c r="T3771" i="1"/>
  <c r="S3771" i="1"/>
  <c r="R3771" i="1"/>
  <c r="V3770" i="1"/>
  <c r="U3770" i="1"/>
  <c r="T3770" i="1"/>
  <c r="S3770" i="1"/>
  <c r="R3770" i="1"/>
  <c r="V3769" i="1"/>
  <c r="U3769" i="1"/>
  <c r="T3769" i="1"/>
  <c r="S3769" i="1"/>
  <c r="R3769" i="1"/>
  <c r="V3768" i="1"/>
  <c r="U3768" i="1"/>
  <c r="T3768" i="1"/>
  <c r="S3768" i="1"/>
  <c r="R3768" i="1"/>
  <c r="V3767" i="1"/>
  <c r="U3767" i="1"/>
  <c r="T3767" i="1"/>
  <c r="S3767" i="1"/>
  <c r="R3767" i="1"/>
  <c r="V3766" i="1"/>
  <c r="U3766" i="1"/>
  <c r="T3766" i="1"/>
  <c r="S3766" i="1"/>
  <c r="R3766" i="1"/>
  <c r="V3765" i="1"/>
  <c r="U3765" i="1"/>
  <c r="T3765" i="1"/>
  <c r="S3765" i="1"/>
  <c r="R3765" i="1"/>
  <c r="V3764" i="1"/>
  <c r="U3764" i="1"/>
  <c r="T3764" i="1"/>
  <c r="S3764" i="1"/>
  <c r="R3764" i="1"/>
  <c r="V3763" i="1"/>
  <c r="U3763" i="1"/>
  <c r="T3763" i="1"/>
  <c r="S3763" i="1"/>
  <c r="R3763" i="1"/>
  <c r="V3762" i="1"/>
  <c r="U3762" i="1"/>
  <c r="T3762" i="1"/>
  <c r="S3762" i="1"/>
  <c r="R3762" i="1"/>
  <c r="V3761" i="1"/>
  <c r="U3761" i="1"/>
  <c r="T3761" i="1"/>
  <c r="S3761" i="1"/>
  <c r="R3761" i="1"/>
  <c r="V3760" i="1"/>
  <c r="U3760" i="1"/>
  <c r="T3760" i="1"/>
  <c r="S3760" i="1"/>
  <c r="R3760" i="1"/>
  <c r="V3759" i="1"/>
  <c r="U3759" i="1"/>
  <c r="T3759" i="1"/>
  <c r="S3759" i="1"/>
  <c r="R3759" i="1"/>
  <c r="V3758" i="1"/>
  <c r="U3758" i="1"/>
  <c r="T3758" i="1"/>
  <c r="S3758" i="1"/>
  <c r="R3758" i="1"/>
  <c r="V3757" i="1"/>
  <c r="U3757" i="1"/>
  <c r="T3757" i="1"/>
  <c r="S3757" i="1"/>
  <c r="R3757" i="1"/>
  <c r="V3756" i="1"/>
  <c r="U3756" i="1"/>
  <c r="T3756" i="1"/>
  <c r="S3756" i="1"/>
  <c r="R3756" i="1"/>
  <c r="V3755" i="1"/>
  <c r="U3755" i="1"/>
  <c r="T3755" i="1"/>
  <c r="S3755" i="1"/>
  <c r="R3755" i="1"/>
  <c r="V3754" i="1"/>
  <c r="U3754" i="1"/>
  <c r="T3754" i="1"/>
  <c r="S3754" i="1"/>
  <c r="R3754" i="1"/>
  <c r="V3753" i="1"/>
  <c r="U3753" i="1"/>
  <c r="T3753" i="1"/>
  <c r="S3753" i="1"/>
  <c r="R3753" i="1"/>
  <c r="V3752" i="1"/>
  <c r="U3752" i="1"/>
  <c r="T3752" i="1"/>
  <c r="S3752" i="1"/>
  <c r="R3752" i="1"/>
  <c r="V3751" i="1"/>
  <c r="U3751" i="1"/>
  <c r="T3751" i="1"/>
  <c r="S3751" i="1"/>
  <c r="R3751" i="1"/>
  <c r="V3750" i="1"/>
  <c r="U3750" i="1"/>
  <c r="T3750" i="1"/>
  <c r="S3750" i="1"/>
  <c r="R3750" i="1"/>
  <c r="V3749" i="1"/>
  <c r="U3749" i="1"/>
  <c r="T3749" i="1"/>
  <c r="S3749" i="1"/>
  <c r="R3749" i="1"/>
  <c r="V3748" i="1"/>
  <c r="U3748" i="1"/>
  <c r="T3748" i="1"/>
  <c r="S3748" i="1"/>
  <c r="R3748" i="1"/>
  <c r="V3747" i="1"/>
  <c r="U3747" i="1"/>
  <c r="T3747" i="1"/>
  <c r="S3747" i="1"/>
  <c r="R3747" i="1"/>
  <c r="V3746" i="1"/>
  <c r="U3746" i="1"/>
  <c r="T3746" i="1"/>
  <c r="S3746" i="1"/>
  <c r="R3746" i="1"/>
  <c r="V3745" i="1"/>
  <c r="U3745" i="1"/>
  <c r="T3745" i="1"/>
  <c r="S3745" i="1"/>
  <c r="R3745" i="1"/>
  <c r="V3744" i="1"/>
  <c r="U3744" i="1"/>
  <c r="T3744" i="1"/>
  <c r="S3744" i="1"/>
  <c r="R3744" i="1"/>
  <c r="V3743" i="1"/>
  <c r="U3743" i="1"/>
  <c r="T3743" i="1"/>
  <c r="S3743" i="1"/>
  <c r="R3743" i="1"/>
  <c r="V3742" i="1"/>
  <c r="U3742" i="1"/>
  <c r="T3742" i="1"/>
  <c r="S3742" i="1"/>
  <c r="R3742" i="1"/>
  <c r="V3741" i="1"/>
  <c r="U3741" i="1"/>
  <c r="T3741" i="1"/>
  <c r="S3741" i="1"/>
  <c r="R3741" i="1"/>
  <c r="V3740" i="1"/>
  <c r="U3740" i="1"/>
  <c r="T3740" i="1"/>
  <c r="S3740" i="1"/>
  <c r="R3740" i="1"/>
  <c r="V3739" i="1"/>
  <c r="U3739" i="1"/>
  <c r="T3739" i="1"/>
  <c r="S3739" i="1"/>
  <c r="R3739" i="1"/>
  <c r="V3738" i="1"/>
  <c r="U3738" i="1"/>
  <c r="T3738" i="1"/>
  <c r="S3738" i="1"/>
  <c r="R3738" i="1"/>
  <c r="V3737" i="1"/>
  <c r="U3737" i="1"/>
  <c r="T3737" i="1"/>
  <c r="S3737" i="1"/>
  <c r="R3737" i="1"/>
  <c r="V3736" i="1"/>
  <c r="U3736" i="1"/>
  <c r="T3736" i="1"/>
  <c r="S3736" i="1"/>
  <c r="R3736" i="1"/>
  <c r="V3735" i="1"/>
  <c r="U3735" i="1"/>
  <c r="T3735" i="1"/>
  <c r="S3735" i="1"/>
  <c r="R3735" i="1"/>
  <c r="V3734" i="1"/>
  <c r="U3734" i="1"/>
  <c r="T3734" i="1"/>
  <c r="S3734" i="1"/>
  <c r="R3734" i="1"/>
  <c r="V3733" i="1"/>
  <c r="U3733" i="1"/>
  <c r="T3733" i="1"/>
  <c r="S3733" i="1"/>
  <c r="R3733" i="1"/>
  <c r="V3732" i="1"/>
  <c r="U3732" i="1"/>
  <c r="T3732" i="1"/>
  <c r="S3732" i="1"/>
  <c r="R3732" i="1"/>
  <c r="V3731" i="1"/>
  <c r="U3731" i="1"/>
  <c r="T3731" i="1"/>
  <c r="S3731" i="1"/>
  <c r="R3731" i="1"/>
  <c r="V3730" i="1"/>
  <c r="U3730" i="1"/>
  <c r="T3730" i="1"/>
  <c r="S3730" i="1"/>
  <c r="R3730" i="1"/>
  <c r="V3729" i="1"/>
  <c r="U3729" i="1"/>
  <c r="T3729" i="1"/>
  <c r="S3729" i="1"/>
  <c r="R3729" i="1"/>
  <c r="V3728" i="1"/>
  <c r="U3728" i="1"/>
  <c r="T3728" i="1"/>
  <c r="S3728" i="1"/>
  <c r="R3728" i="1"/>
  <c r="V3727" i="1"/>
  <c r="U3727" i="1"/>
  <c r="T3727" i="1"/>
  <c r="S3727" i="1"/>
  <c r="R3727" i="1"/>
  <c r="V3726" i="1"/>
  <c r="U3726" i="1"/>
  <c r="T3726" i="1"/>
  <c r="S3726" i="1"/>
  <c r="R3726" i="1"/>
  <c r="V3725" i="1"/>
  <c r="U3725" i="1"/>
  <c r="T3725" i="1"/>
  <c r="S3725" i="1"/>
  <c r="R3725" i="1"/>
  <c r="V3724" i="1"/>
  <c r="U3724" i="1"/>
  <c r="T3724" i="1"/>
  <c r="S3724" i="1"/>
  <c r="R3724" i="1"/>
  <c r="V3723" i="1"/>
  <c r="U3723" i="1"/>
  <c r="T3723" i="1"/>
  <c r="S3723" i="1"/>
  <c r="R3723" i="1"/>
  <c r="V3722" i="1"/>
  <c r="U3722" i="1"/>
  <c r="T3722" i="1"/>
  <c r="S3722" i="1"/>
  <c r="R3722" i="1"/>
  <c r="V3721" i="1"/>
  <c r="U3721" i="1"/>
  <c r="T3721" i="1"/>
  <c r="S3721" i="1"/>
  <c r="R3721" i="1"/>
  <c r="V3720" i="1"/>
  <c r="U3720" i="1"/>
  <c r="T3720" i="1"/>
  <c r="S3720" i="1"/>
  <c r="R3720" i="1"/>
  <c r="V3719" i="1"/>
  <c r="U3719" i="1"/>
  <c r="T3719" i="1"/>
  <c r="S3719" i="1"/>
  <c r="R3719" i="1"/>
  <c r="V3718" i="1"/>
  <c r="U3718" i="1"/>
  <c r="T3718" i="1"/>
  <c r="S3718" i="1"/>
  <c r="R3718" i="1"/>
  <c r="V3717" i="1"/>
  <c r="U3717" i="1"/>
  <c r="T3717" i="1"/>
  <c r="S3717" i="1"/>
  <c r="R3717" i="1"/>
  <c r="V3716" i="1"/>
  <c r="U3716" i="1"/>
  <c r="T3716" i="1"/>
  <c r="S3716" i="1"/>
  <c r="R3716" i="1"/>
  <c r="V3715" i="1"/>
  <c r="U3715" i="1"/>
  <c r="T3715" i="1"/>
  <c r="S3715" i="1"/>
  <c r="R3715" i="1"/>
  <c r="V3714" i="1"/>
  <c r="U3714" i="1"/>
  <c r="T3714" i="1"/>
  <c r="S3714" i="1"/>
  <c r="R3714" i="1"/>
  <c r="V3713" i="1"/>
  <c r="U3713" i="1"/>
  <c r="T3713" i="1"/>
  <c r="S3713" i="1"/>
  <c r="R3713" i="1"/>
  <c r="V3712" i="1"/>
  <c r="U3712" i="1"/>
  <c r="T3712" i="1"/>
  <c r="S3712" i="1"/>
  <c r="R3712" i="1"/>
  <c r="V3711" i="1"/>
  <c r="U3711" i="1"/>
  <c r="T3711" i="1"/>
  <c r="S3711" i="1"/>
  <c r="R3711" i="1"/>
  <c r="V3710" i="1"/>
  <c r="U3710" i="1"/>
  <c r="T3710" i="1"/>
  <c r="S3710" i="1"/>
  <c r="R3710" i="1"/>
  <c r="V3709" i="1"/>
  <c r="U3709" i="1"/>
  <c r="T3709" i="1"/>
  <c r="S3709" i="1"/>
  <c r="R3709" i="1"/>
  <c r="V3708" i="1"/>
  <c r="U3708" i="1"/>
  <c r="T3708" i="1"/>
  <c r="S3708" i="1"/>
  <c r="R3708" i="1"/>
  <c r="V3707" i="1"/>
  <c r="U3707" i="1"/>
  <c r="T3707" i="1"/>
  <c r="S3707" i="1"/>
  <c r="R3707" i="1"/>
  <c r="V3706" i="1"/>
  <c r="U3706" i="1"/>
  <c r="T3706" i="1"/>
  <c r="S3706" i="1"/>
  <c r="R3706" i="1"/>
  <c r="V3705" i="1"/>
  <c r="U3705" i="1"/>
  <c r="T3705" i="1"/>
  <c r="S3705" i="1"/>
  <c r="R3705" i="1"/>
  <c r="V3704" i="1"/>
  <c r="U3704" i="1"/>
  <c r="T3704" i="1"/>
  <c r="S3704" i="1"/>
  <c r="R3704" i="1"/>
  <c r="V3703" i="1"/>
  <c r="U3703" i="1"/>
  <c r="T3703" i="1"/>
  <c r="S3703" i="1"/>
  <c r="R3703" i="1"/>
  <c r="V3702" i="1"/>
  <c r="U3702" i="1"/>
  <c r="T3702" i="1"/>
  <c r="S3702" i="1"/>
  <c r="R3702" i="1"/>
  <c r="V3701" i="1"/>
  <c r="U3701" i="1"/>
  <c r="T3701" i="1"/>
  <c r="S3701" i="1"/>
  <c r="R3701" i="1"/>
  <c r="V3700" i="1"/>
  <c r="U3700" i="1"/>
  <c r="T3700" i="1"/>
  <c r="S3700" i="1"/>
  <c r="R3700" i="1"/>
  <c r="V3699" i="1"/>
  <c r="U3699" i="1"/>
  <c r="T3699" i="1"/>
  <c r="S3699" i="1"/>
  <c r="R3699" i="1"/>
  <c r="V3698" i="1"/>
  <c r="U3698" i="1"/>
  <c r="T3698" i="1"/>
  <c r="S3698" i="1"/>
  <c r="R3698" i="1"/>
  <c r="V3697" i="1"/>
  <c r="U3697" i="1"/>
  <c r="T3697" i="1"/>
  <c r="S3697" i="1"/>
  <c r="R3697" i="1"/>
  <c r="V3696" i="1"/>
  <c r="U3696" i="1"/>
  <c r="T3696" i="1"/>
  <c r="S3696" i="1"/>
  <c r="R3696" i="1"/>
  <c r="V3695" i="1"/>
  <c r="U3695" i="1"/>
  <c r="T3695" i="1"/>
  <c r="S3695" i="1"/>
  <c r="R3695" i="1"/>
  <c r="V3694" i="1"/>
  <c r="U3694" i="1"/>
  <c r="T3694" i="1"/>
  <c r="S3694" i="1"/>
  <c r="R3694" i="1"/>
  <c r="V3693" i="1"/>
  <c r="U3693" i="1"/>
  <c r="T3693" i="1"/>
  <c r="S3693" i="1"/>
  <c r="R3693" i="1"/>
  <c r="V3692" i="1"/>
  <c r="U3692" i="1"/>
  <c r="T3692" i="1"/>
  <c r="S3692" i="1"/>
  <c r="R3692" i="1"/>
  <c r="V3691" i="1"/>
  <c r="U3691" i="1"/>
  <c r="T3691" i="1"/>
  <c r="S3691" i="1"/>
  <c r="R3691" i="1"/>
  <c r="V3690" i="1"/>
  <c r="U3690" i="1"/>
  <c r="T3690" i="1"/>
  <c r="S3690" i="1"/>
  <c r="R3690" i="1"/>
  <c r="V3689" i="1"/>
  <c r="U3689" i="1"/>
  <c r="T3689" i="1"/>
  <c r="S3689" i="1"/>
  <c r="R3689" i="1"/>
  <c r="V3688" i="1"/>
  <c r="U3688" i="1"/>
  <c r="T3688" i="1"/>
  <c r="S3688" i="1"/>
  <c r="R3688" i="1"/>
  <c r="V3687" i="1"/>
  <c r="U3687" i="1"/>
  <c r="T3687" i="1"/>
  <c r="S3687" i="1"/>
  <c r="R3687" i="1"/>
  <c r="V3686" i="1"/>
  <c r="U3686" i="1"/>
  <c r="T3686" i="1"/>
  <c r="S3686" i="1"/>
  <c r="R3686" i="1"/>
  <c r="V3685" i="1"/>
  <c r="U3685" i="1"/>
  <c r="T3685" i="1"/>
  <c r="S3685" i="1"/>
  <c r="R3685" i="1"/>
  <c r="V3684" i="1"/>
  <c r="U3684" i="1"/>
  <c r="T3684" i="1"/>
  <c r="S3684" i="1"/>
  <c r="R3684" i="1"/>
  <c r="V3683" i="1"/>
  <c r="U3683" i="1"/>
  <c r="T3683" i="1"/>
  <c r="S3683" i="1"/>
  <c r="R3683" i="1"/>
  <c r="V3682" i="1"/>
  <c r="U3682" i="1"/>
  <c r="T3682" i="1"/>
  <c r="S3682" i="1"/>
  <c r="R3682" i="1"/>
  <c r="V3681" i="1"/>
  <c r="U3681" i="1"/>
  <c r="T3681" i="1"/>
  <c r="S3681" i="1"/>
  <c r="R3681" i="1"/>
  <c r="V3680" i="1"/>
  <c r="U3680" i="1"/>
  <c r="T3680" i="1"/>
  <c r="S3680" i="1"/>
  <c r="R3680" i="1"/>
  <c r="V3679" i="1"/>
  <c r="U3679" i="1"/>
  <c r="T3679" i="1"/>
  <c r="S3679" i="1"/>
  <c r="R3679" i="1"/>
  <c r="V3678" i="1"/>
  <c r="U3678" i="1"/>
  <c r="T3678" i="1"/>
  <c r="S3678" i="1"/>
  <c r="R3678" i="1"/>
  <c r="V3677" i="1"/>
  <c r="U3677" i="1"/>
  <c r="T3677" i="1"/>
  <c r="S3677" i="1"/>
  <c r="R3677" i="1"/>
  <c r="V3676" i="1"/>
  <c r="U3676" i="1"/>
  <c r="T3676" i="1"/>
  <c r="S3676" i="1"/>
  <c r="R3676" i="1"/>
  <c r="V3675" i="1"/>
  <c r="U3675" i="1"/>
  <c r="T3675" i="1"/>
  <c r="S3675" i="1"/>
  <c r="R3675" i="1"/>
  <c r="V3674" i="1"/>
  <c r="U3674" i="1"/>
  <c r="T3674" i="1"/>
  <c r="S3674" i="1"/>
  <c r="R3674" i="1"/>
  <c r="V3673" i="1"/>
  <c r="U3673" i="1"/>
  <c r="T3673" i="1"/>
  <c r="S3673" i="1"/>
  <c r="R3673" i="1"/>
  <c r="V3672" i="1"/>
  <c r="U3672" i="1"/>
  <c r="T3672" i="1"/>
  <c r="S3672" i="1"/>
  <c r="R3672" i="1"/>
  <c r="V3671" i="1"/>
  <c r="U3671" i="1"/>
  <c r="T3671" i="1"/>
  <c r="S3671" i="1"/>
  <c r="R3671" i="1"/>
  <c r="V3670" i="1"/>
  <c r="U3670" i="1"/>
  <c r="T3670" i="1"/>
  <c r="S3670" i="1"/>
  <c r="R3670" i="1"/>
  <c r="V3669" i="1"/>
  <c r="U3669" i="1"/>
  <c r="T3669" i="1"/>
  <c r="S3669" i="1"/>
  <c r="R3669" i="1"/>
  <c r="V3668" i="1"/>
  <c r="U3668" i="1"/>
  <c r="T3668" i="1"/>
  <c r="S3668" i="1"/>
  <c r="R3668" i="1"/>
  <c r="V3667" i="1"/>
  <c r="U3667" i="1"/>
  <c r="T3667" i="1"/>
  <c r="S3667" i="1"/>
  <c r="R3667" i="1"/>
  <c r="V3666" i="1"/>
  <c r="U3666" i="1"/>
  <c r="T3666" i="1"/>
  <c r="S3666" i="1"/>
  <c r="R3666" i="1"/>
  <c r="V3665" i="1"/>
  <c r="U3665" i="1"/>
  <c r="T3665" i="1"/>
  <c r="S3665" i="1"/>
  <c r="R3665" i="1"/>
  <c r="V3664" i="1"/>
  <c r="U3664" i="1"/>
  <c r="T3664" i="1"/>
  <c r="S3664" i="1"/>
  <c r="R3664" i="1"/>
  <c r="V3663" i="1"/>
  <c r="U3663" i="1"/>
  <c r="T3663" i="1"/>
  <c r="S3663" i="1"/>
  <c r="R3663" i="1"/>
  <c r="V3662" i="1"/>
  <c r="U3662" i="1"/>
  <c r="T3662" i="1"/>
  <c r="S3662" i="1"/>
  <c r="R3662" i="1"/>
  <c r="V3661" i="1"/>
  <c r="U3661" i="1"/>
  <c r="T3661" i="1"/>
  <c r="S3661" i="1"/>
  <c r="R3661" i="1"/>
  <c r="V3660" i="1"/>
  <c r="U3660" i="1"/>
  <c r="T3660" i="1"/>
  <c r="S3660" i="1"/>
  <c r="R3660" i="1"/>
  <c r="V3659" i="1"/>
  <c r="U3659" i="1"/>
  <c r="T3659" i="1"/>
  <c r="S3659" i="1"/>
  <c r="R3659" i="1"/>
  <c r="V3658" i="1"/>
  <c r="U3658" i="1"/>
  <c r="T3658" i="1"/>
  <c r="S3658" i="1"/>
  <c r="R3658" i="1"/>
  <c r="V3657" i="1"/>
  <c r="U3657" i="1"/>
  <c r="T3657" i="1"/>
  <c r="S3657" i="1"/>
  <c r="R3657" i="1"/>
  <c r="V3656" i="1"/>
  <c r="U3656" i="1"/>
  <c r="T3656" i="1"/>
  <c r="S3656" i="1"/>
  <c r="R3656" i="1"/>
  <c r="V3655" i="1"/>
  <c r="U3655" i="1"/>
  <c r="T3655" i="1"/>
  <c r="S3655" i="1"/>
  <c r="R3655" i="1"/>
  <c r="V3654" i="1"/>
  <c r="U3654" i="1"/>
  <c r="T3654" i="1"/>
  <c r="S3654" i="1"/>
  <c r="R3654" i="1"/>
  <c r="V3653" i="1"/>
  <c r="U3653" i="1"/>
  <c r="T3653" i="1"/>
  <c r="S3653" i="1"/>
  <c r="R3653" i="1"/>
  <c r="V3652" i="1"/>
  <c r="U3652" i="1"/>
  <c r="T3652" i="1"/>
  <c r="S3652" i="1"/>
  <c r="R3652" i="1"/>
  <c r="V3651" i="1"/>
  <c r="U3651" i="1"/>
  <c r="T3651" i="1"/>
  <c r="S3651" i="1"/>
  <c r="R3651" i="1"/>
  <c r="V3650" i="1"/>
  <c r="U3650" i="1"/>
  <c r="T3650" i="1"/>
  <c r="S3650" i="1"/>
  <c r="R3650" i="1"/>
  <c r="V3649" i="1"/>
  <c r="U3649" i="1"/>
  <c r="T3649" i="1"/>
  <c r="S3649" i="1"/>
  <c r="R3649" i="1"/>
  <c r="V3648" i="1"/>
  <c r="U3648" i="1"/>
  <c r="T3648" i="1"/>
  <c r="S3648" i="1"/>
  <c r="R3648" i="1"/>
  <c r="V3647" i="1"/>
  <c r="U3647" i="1"/>
  <c r="T3647" i="1"/>
  <c r="S3647" i="1"/>
  <c r="R3647" i="1"/>
  <c r="V3646" i="1"/>
  <c r="U3646" i="1"/>
  <c r="T3646" i="1"/>
  <c r="S3646" i="1"/>
  <c r="R3646" i="1"/>
  <c r="V3645" i="1"/>
  <c r="U3645" i="1"/>
  <c r="T3645" i="1"/>
  <c r="S3645" i="1"/>
  <c r="R3645" i="1"/>
  <c r="V3644" i="1"/>
  <c r="U3644" i="1"/>
  <c r="T3644" i="1"/>
  <c r="S3644" i="1"/>
  <c r="R3644" i="1"/>
  <c r="V3643" i="1"/>
  <c r="U3643" i="1"/>
  <c r="T3643" i="1"/>
  <c r="S3643" i="1"/>
  <c r="R3643" i="1"/>
  <c r="V3642" i="1"/>
  <c r="U3642" i="1"/>
  <c r="T3642" i="1"/>
  <c r="S3642" i="1"/>
  <c r="R3642" i="1"/>
  <c r="V3641" i="1"/>
  <c r="U3641" i="1"/>
  <c r="T3641" i="1"/>
  <c r="S3641" i="1"/>
  <c r="R3641" i="1"/>
  <c r="V3640" i="1"/>
  <c r="U3640" i="1"/>
  <c r="T3640" i="1"/>
  <c r="S3640" i="1"/>
  <c r="R3640" i="1"/>
  <c r="V3639" i="1"/>
  <c r="U3639" i="1"/>
  <c r="T3639" i="1"/>
  <c r="S3639" i="1"/>
  <c r="R3639" i="1"/>
  <c r="V3638" i="1"/>
  <c r="U3638" i="1"/>
  <c r="T3638" i="1"/>
  <c r="S3638" i="1"/>
  <c r="R3638" i="1"/>
  <c r="V3637" i="1"/>
  <c r="U3637" i="1"/>
  <c r="T3637" i="1"/>
  <c r="S3637" i="1"/>
  <c r="R3637" i="1"/>
  <c r="V3636" i="1"/>
  <c r="U3636" i="1"/>
  <c r="T3636" i="1"/>
  <c r="S3636" i="1"/>
  <c r="R3636" i="1"/>
  <c r="V3635" i="1"/>
  <c r="U3635" i="1"/>
  <c r="T3635" i="1"/>
  <c r="S3635" i="1"/>
  <c r="R3635" i="1"/>
  <c r="V3634" i="1"/>
  <c r="U3634" i="1"/>
  <c r="T3634" i="1"/>
  <c r="S3634" i="1"/>
  <c r="R3634" i="1"/>
  <c r="V3633" i="1"/>
  <c r="U3633" i="1"/>
  <c r="T3633" i="1"/>
  <c r="S3633" i="1"/>
  <c r="R3633" i="1"/>
  <c r="V3632" i="1"/>
  <c r="U3632" i="1"/>
  <c r="T3632" i="1"/>
  <c r="S3632" i="1"/>
  <c r="R3632" i="1"/>
  <c r="V3631" i="1"/>
  <c r="U3631" i="1"/>
  <c r="T3631" i="1"/>
  <c r="S3631" i="1"/>
  <c r="R3631" i="1"/>
  <c r="V3630" i="1"/>
  <c r="U3630" i="1"/>
  <c r="T3630" i="1"/>
  <c r="S3630" i="1"/>
  <c r="R3630" i="1"/>
  <c r="V3629" i="1"/>
  <c r="U3629" i="1"/>
  <c r="T3629" i="1"/>
  <c r="S3629" i="1"/>
  <c r="R3629" i="1"/>
  <c r="V3628" i="1"/>
  <c r="U3628" i="1"/>
  <c r="T3628" i="1"/>
  <c r="S3628" i="1"/>
  <c r="R3628" i="1"/>
  <c r="V3627" i="1"/>
  <c r="U3627" i="1"/>
  <c r="T3627" i="1"/>
  <c r="S3627" i="1"/>
  <c r="R3627" i="1"/>
  <c r="V3626" i="1"/>
  <c r="U3626" i="1"/>
  <c r="T3626" i="1"/>
  <c r="S3626" i="1"/>
  <c r="R3626" i="1"/>
  <c r="V3625" i="1"/>
  <c r="U3625" i="1"/>
  <c r="T3625" i="1"/>
  <c r="S3625" i="1"/>
  <c r="R3625" i="1"/>
  <c r="V3624" i="1"/>
  <c r="U3624" i="1"/>
  <c r="T3624" i="1"/>
  <c r="S3624" i="1"/>
  <c r="R3624" i="1"/>
  <c r="V3623" i="1"/>
  <c r="U3623" i="1"/>
  <c r="T3623" i="1"/>
  <c r="S3623" i="1"/>
  <c r="R3623" i="1"/>
  <c r="V3622" i="1"/>
  <c r="U3622" i="1"/>
  <c r="T3622" i="1"/>
  <c r="S3622" i="1"/>
  <c r="R3622" i="1"/>
  <c r="V3621" i="1"/>
  <c r="U3621" i="1"/>
  <c r="T3621" i="1"/>
  <c r="S3621" i="1"/>
  <c r="R3621" i="1"/>
  <c r="V3620" i="1"/>
  <c r="U3620" i="1"/>
  <c r="T3620" i="1"/>
  <c r="S3620" i="1"/>
  <c r="R3620" i="1"/>
  <c r="V3619" i="1"/>
  <c r="U3619" i="1"/>
  <c r="T3619" i="1"/>
  <c r="S3619" i="1"/>
  <c r="R3619" i="1"/>
  <c r="V3618" i="1"/>
  <c r="U3618" i="1"/>
  <c r="T3618" i="1"/>
  <c r="S3618" i="1"/>
  <c r="R3618" i="1"/>
  <c r="V3617" i="1"/>
  <c r="U3617" i="1"/>
  <c r="T3617" i="1"/>
  <c r="S3617" i="1"/>
  <c r="R3617" i="1"/>
  <c r="V3616" i="1"/>
  <c r="U3616" i="1"/>
  <c r="T3616" i="1"/>
  <c r="S3616" i="1"/>
  <c r="R3616" i="1"/>
  <c r="V3615" i="1"/>
  <c r="U3615" i="1"/>
  <c r="T3615" i="1"/>
  <c r="S3615" i="1"/>
  <c r="R3615" i="1"/>
  <c r="V3614" i="1"/>
  <c r="U3614" i="1"/>
  <c r="T3614" i="1"/>
  <c r="S3614" i="1"/>
  <c r="R3614" i="1"/>
  <c r="V3613" i="1"/>
  <c r="U3613" i="1"/>
  <c r="T3613" i="1"/>
  <c r="S3613" i="1"/>
  <c r="R3613" i="1"/>
  <c r="V3612" i="1"/>
  <c r="U3612" i="1"/>
  <c r="T3612" i="1"/>
  <c r="S3612" i="1"/>
  <c r="R3612" i="1"/>
  <c r="V3611" i="1"/>
  <c r="U3611" i="1"/>
  <c r="T3611" i="1"/>
  <c r="S3611" i="1"/>
  <c r="R3611" i="1"/>
  <c r="V3610" i="1"/>
  <c r="U3610" i="1"/>
  <c r="T3610" i="1"/>
  <c r="S3610" i="1"/>
  <c r="R3610" i="1"/>
  <c r="V3609" i="1"/>
  <c r="U3609" i="1"/>
  <c r="T3609" i="1"/>
  <c r="S3609" i="1"/>
  <c r="R3609" i="1"/>
  <c r="V3608" i="1"/>
  <c r="U3608" i="1"/>
  <c r="T3608" i="1"/>
  <c r="S3608" i="1"/>
  <c r="R3608" i="1"/>
  <c r="V3607" i="1"/>
  <c r="U3607" i="1"/>
  <c r="T3607" i="1"/>
  <c r="S3607" i="1"/>
  <c r="R3607" i="1"/>
  <c r="V3606" i="1"/>
  <c r="U3606" i="1"/>
  <c r="T3606" i="1"/>
  <c r="S3606" i="1"/>
  <c r="R3606" i="1"/>
  <c r="V3605" i="1"/>
  <c r="U3605" i="1"/>
  <c r="T3605" i="1"/>
  <c r="S3605" i="1"/>
  <c r="R3605" i="1"/>
  <c r="V3604" i="1"/>
  <c r="U3604" i="1"/>
  <c r="T3604" i="1"/>
  <c r="S3604" i="1"/>
  <c r="R3604" i="1"/>
  <c r="V3603" i="1"/>
  <c r="U3603" i="1"/>
  <c r="T3603" i="1"/>
  <c r="S3603" i="1"/>
  <c r="R3603" i="1"/>
  <c r="V3602" i="1"/>
  <c r="U3602" i="1"/>
  <c r="T3602" i="1"/>
  <c r="S3602" i="1"/>
  <c r="R3602" i="1"/>
  <c r="V3601" i="1"/>
  <c r="U3601" i="1"/>
  <c r="T3601" i="1"/>
  <c r="S3601" i="1"/>
  <c r="R3601" i="1"/>
  <c r="V3600" i="1"/>
  <c r="U3600" i="1"/>
  <c r="T3600" i="1"/>
  <c r="S3600" i="1"/>
  <c r="R3600" i="1"/>
  <c r="V3599" i="1"/>
  <c r="U3599" i="1"/>
  <c r="T3599" i="1"/>
  <c r="S3599" i="1"/>
  <c r="R3599" i="1"/>
  <c r="V3598" i="1"/>
  <c r="U3598" i="1"/>
  <c r="T3598" i="1"/>
  <c r="S3598" i="1"/>
  <c r="R3598" i="1"/>
  <c r="V3597" i="1"/>
  <c r="U3597" i="1"/>
  <c r="T3597" i="1"/>
  <c r="S3597" i="1"/>
  <c r="R3597" i="1"/>
  <c r="V3596" i="1"/>
  <c r="U3596" i="1"/>
  <c r="T3596" i="1"/>
  <c r="S3596" i="1"/>
  <c r="R3596" i="1"/>
  <c r="V3595" i="1"/>
  <c r="U3595" i="1"/>
  <c r="T3595" i="1"/>
  <c r="S3595" i="1"/>
  <c r="R3595" i="1"/>
  <c r="V3594" i="1"/>
  <c r="U3594" i="1"/>
  <c r="T3594" i="1"/>
  <c r="S3594" i="1"/>
  <c r="R3594" i="1"/>
  <c r="V3593" i="1"/>
  <c r="U3593" i="1"/>
  <c r="T3593" i="1"/>
  <c r="S3593" i="1"/>
  <c r="R3593" i="1"/>
  <c r="V3592" i="1"/>
  <c r="U3592" i="1"/>
  <c r="T3592" i="1"/>
  <c r="S3592" i="1"/>
  <c r="R3592" i="1"/>
  <c r="V3591" i="1"/>
  <c r="U3591" i="1"/>
  <c r="T3591" i="1"/>
  <c r="S3591" i="1"/>
  <c r="R3591" i="1"/>
  <c r="V3590" i="1"/>
  <c r="U3590" i="1"/>
  <c r="T3590" i="1"/>
  <c r="S3590" i="1"/>
  <c r="R3590" i="1"/>
  <c r="V3589" i="1"/>
  <c r="U3589" i="1"/>
  <c r="T3589" i="1"/>
  <c r="S3589" i="1"/>
  <c r="R3589" i="1"/>
  <c r="V3588" i="1"/>
  <c r="U3588" i="1"/>
  <c r="T3588" i="1"/>
  <c r="S3588" i="1"/>
  <c r="R3588" i="1"/>
  <c r="V3587" i="1"/>
  <c r="U3587" i="1"/>
  <c r="T3587" i="1"/>
  <c r="S3587" i="1"/>
  <c r="R3587" i="1"/>
  <c r="V3586" i="1"/>
  <c r="U3586" i="1"/>
  <c r="T3586" i="1"/>
  <c r="S3586" i="1"/>
  <c r="R3586" i="1"/>
  <c r="V3585" i="1"/>
  <c r="U3585" i="1"/>
  <c r="T3585" i="1"/>
  <c r="S3585" i="1"/>
  <c r="R3585" i="1"/>
  <c r="V3584" i="1"/>
  <c r="U3584" i="1"/>
  <c r="T3584" i="1"/>
  <c r="S3584" i="1"/>
  <c r="R3584" i="1"/>
  <c r="V3583" i="1"/>
  <c r="U3583" i="1"/>
  <c r="T3583" i="1"/>
  <c r="S3583" i="1"/>
  <c r="R3583" i="1"/>
  <c r="V3582" i="1"/>
  <c r="U3582" i="1"/>
  <c r="T3582" i="1"/>
  <c r="S3582" i="1"/>
  <c r="R3582" i="1"/>
  <c r="V3581" i="1"/>
  <c r="U3581" i="1"/>
  <c r="T3581" i="1"/>
  <c r="S3581" i="1"/>
  <c r="R3581" i="1"/>
  <c r="V3580" i="1"/>
  <c r="U3580" i="1"/>
  <c r="T3580" i="1"/>
  <c r="S3580" i="1"/>
  <c r="R3580" i="1"/>
  <c r="V3579" i="1"/>
  <c r="U3579" i="1"/>
  <c r="T3579" i="1"/>
  <c r="S3579" i="1"/>
  <c r="R3579" i="1"/>
  <c r="V3578" i="1"/>
  <c r="U3578" i="1"/>
  <c r="T3578" i="1"/>
  <c r="S3578" i="1"/>
  <c r="R3578" i="1"/>
  <c r="V3577" i="1"/>
  <c r="U3577" i="1"/>
  <c r="T3577" i="1"/>
  <c r="S3577" i="1"/>
  <c r="R3577" i="1"/>
  <c r="V3576" i="1"/>
  <c r="U3576" i="1"/>
  <c r="T3576" i="1"/>
  <c r="S3576" i="1"/>
  <c r="R3576" i="1"/>
  <c r="V3575" i="1"/>
  <c r="U3575" i="1"/>
  <c r="T3575" i="1"/>
  <c r="S3575" i="1"/>
  <c r="R3575" i="1"/>
  <c r="V3574" i="1"/>
  <c r="U3574" i="1"/>
  <c r="T3574" i="1"/>
  <c r="S3574" i="1"/>
  <c r="R3574" i="1"/>
  <c r="V3573" i="1"/>
  <c r="U3573" i="1"/>
  <c r="T3573" i="1"/>
  <c r="S3573" i="1"/>
  <c r="R3573" i="1"/>
  <c r="V3572" i="1"/>
  <c r="U3572" i="1"/>
  <c r="T3572" i="1"/>
  <c r="S3572" i="1"/>
  <c r="R3572" i="1"/>
  <c r="V3571" i="1"/>
  <c r="U3571" i="1"/>
  <c r="T3571" i="1"/>
  <c r="S3571" i="1"/>
  <c r="R3571" i="1"/>
  <c r="V3570" i="1"/>
  <c r="U3570" i="1"/>
  <c r="T3570" i="1"/>
  <c r="S3570" i="1"/>
  <c r="R3570" i="1"/>
  <c r="V3569" i="1"/>
  <c r="U3569" i="1"/>
  <c r="T3569" i="1"/>
  <c r="S3569" i="1"/>
  <c r="R3569" i="1"/>
  <c r="V3568" i="1"/>
  <c r="U3568" i="1"/>
  <c r="T3568" i="1"/>
  <c r="S3568" i="1"/>
  <c r="R3568" i="1"/>
  <c r="V3567" i="1"/>
  <c r="U3567" i="1"/>
  <c r="T3567" i="1"/>
  <c r="S3567" i="1"/>
  <c r="R3567" i="1"/>
  <c r="V3566" i="1"/>
  <c r="U3566" i="1"/>
  <c r="T3566" i="1"/>
  <c r="S3566" i="1"/>
  <c r="R3566" i="1"/>
  <c r="V3565" i="1"/>
  <c r="U3565" i="1"/>
  <c r="T3565" i="1"/>
  <c r="S3565" i="1"/>
  <c r="R3565" i="1"/>
  <c r="V3564" i="1"/>
  <c r="U3564" i="1"/>
  <c r="T3564" i="1"/>
  <c r="S3564" i="1"/>
  <c r="R3564" i="1"/>
  <c r="V3563" i="1"/>
  <c r="U3563" i="1"/>
  <c r="T3563" i="1"/>
  <c r="S3563" i="1"/>
  <c r="R3563" i="1"/>
  <c r="V3562" i="1"/>
  <c r="U3562" i="1"/>
  <c r="T3562" i="1"/>
  <c r="S3562" i="1"/>
  <c r="R3562" i="1"/>
  <c r="V3561" i="1"/>
  <c r="U3561" i="1"/>
  <c r="T3561" i="1"/>
  <c r="S3561" i="1"/>
  <c r="R3561" i="1"/>
  <c r="V3560" i="1"/>
  <c r="U3560" i="1"/>
  <c r="T3560" i="1"/>
  <c r="S3560" i="1"/>
  <c r="R3560" i="1"/>
  <c r="V3559" i="1"/>
  <c r="U3559" i="1"/>
  <c r="T3559" i="1"/>
  <c r="S3559" i="1"/>
  <c r="R3559" i="1"/>
  <c r="V3558" i="1"/>
  <c r="U3558" i="1"/>
  <c r="T3558" i="1"/>
  <c r="S3558" i="1"/>
  <c r="R3558" i="1"/>
  <c r="V3557" i="1"/>
  <c r="U3557" i="1"/>
  <c r="T3557" i="1"/>
  <c r="S3557" i="1"/>
  <c r="R3557" i="1"/>
  <c r="V3556" i="1"/>
  <c r="U3556" i="1"/>
  <c r="T3556" i="1"/>
  <c r="S3556" i="1"/>
  <c r="R3556" i="1"/>
  <c r="V3555" i="1"/>
  <c r="U3555" i="1"/>
  <c r="T3555" i="1"/>
  <c r="S3555" i="1"/>
  <c r="R3555" i="1"/>
  <c r="V3554" i="1"/>
  <c r="U3554" i="1"/>
  <c r="T3554" i="1"/>
  <c r="S3554" i="1"/>
  <c r="R3554" i="1"/>
  <c r="V3553" i="1"/>
  <c r="U3553" i="1"/>
  <c r="T3553" i="1"/>
  <c r="S3553" i="1"/>
  <c r="R3553" i="1"/>
  <c r="V3552" i="1"/>
  <c r="U3552" i="1"/>
  <c r="T3552" i="1"/>
  <c r="S3552" i="1"/>
  <c r="R3552" i="1"/>
  <c r="V3551" i="1"/>
  <c r="U3551" i="1"/>
  <c r="T3551" i="1"/>
  <c r="S3551" i="1"/>
  <c r="R3551" i="1"/>
  <c r="V3550" i="1"/>
  <c r="U3550" i="1"/>
  <c r="T3550" i="1"/>
  <c r="S3550" i="1"/>
  <c r="R3550" i="1"/>
  <c r="V3549" i="1"/>
  <c r="U3549" i="1"/>
  <c r="T3549" i="1"/>
  <c r="S3549" i="1"/>
  <c r="R3549" i="1"/>
  <c r="V3548" i="1"/>
  <c r="U3548" i="1"/>
  <c r="T3548" i="1"/>
  <c r="S3548" i="1"/>
  <c r="R3548" i="1"/>
  <c r="V3547" i="1"/>
  <c r="U3547" i="1"/>
  <c r="T3547" i="1"/>
  <c r="S3547" i="1"/>
  <c r="R3547" i="1"/>
  <c r="V3546" i="1"/>
  <c r="U3546" i="1"/>
  <c r="T3546" i="1"/>
  <c r="S3546" i="1"/>
  <c r="R3546" i="1"/>
  <c r="V3545" i="1"/>
  <c r="U3545" i="1"/>
  <c r="T3545" i="1"/>
  <c r="S3545" i="1"/>
  <c r="R3545" i="1"/>
  <c r="V3544" i="1"/>
  <c r="U3544" i="1"/>
  <c r="T3544" i="1"/>
  <c r="S3544" i="1"/>
  <c r="R3544" i="1"/>
  <c r="V3543" i="1"/>
  <c r="U3543" i="1"/>
  <c r="T3543" i="1"/>
  <c r="S3543" i="1"/>
  <c r="R3543" i="1"/>
  <c r="V3542" i="1"/>
  <c r="U3542" i="1"/>
  <c r="T3542" i="1"/>
  <c r="S3542" i="1"/>
  <c r="R3542" i="1"/>
  <c r="V3541" i="1"/>
  <c r="U3541" i="1"/>
  <c r="T3541" i="1"/>
  <c r="S3541" i="1"/>
  <c r="R3541" i="1"/>
  <c r="V3540" i="1"/>
  <c r="U3540" i="1"/>
  <c r="T3540" i="1"/>
  <c r="S3540" i="1"/>
  <c r="R3540" i="1"/>
  <c r="V3539" i="1"/>
  <c r="U3539" i="1"/>
  <c r="T3539" i="1"/>
  <c r="S3539" i="1"/>
  <c r="R3539" i="1"/>
  <c r="V3538" i="1"/>
  <c r="U3538" i="1"/>
  <c r="T3538" i="1"/>
  <c r="S3538" i="1"/>
  <c r="R3538" i="1"/>
  <c r="V3537" i="1"/>
  <c r="U3537" i="1"/>
  <c r="T3537" i="1"/>
  <c r="S3537" i="1"/>
  <c r="R3537" i="1"/>
  <c r="V3536" i="1"/>
  <c r="U3536" i="1"/>
  <c r="T3536" i="1"/>
  <c r="S3536" i="1"/>
  <c r="R3536" i="1"/>
  <c r="V3535" i="1"/>
  <c r="U3535" i="1"/>
  <c r="T3535" i="1"/>
  <c r="S3535" i="1"/>
  <c r="R3535" i="1"/>
  <c r="V3534" i="1"/>
  <c r="U3534" i="1"/>
  <c r="T3534" i="1"/>
  <c r="S3534" i="1"/>
  <c r="R3534" i="1"/>
  <c r="V3533" i="1"/>
  <c r="U3533" i="1"/>
  <c r="T3533" i="1"/>
  <c r="S3533" i="1"/>
  <c r="R3533" i="1"/>
  <c r="V3532" i="1"/>
  <c r="U3532" i="1"/>
  <c r="T3532" i="1"/>
  <c r="S3532" i="1"/>
  <c r="R3532" i="1"/>
  <c r="V3531" i="1"/>
  <c r="U3531" i="1"/>
  <c r="T3531" i="1"/>
  <c r="S3531" i="1"/>
  <c r="R3531" i="1"/>
  <c r="V3530" i="1"/>
  <c r="U3530" i="1"/>
  <c r="T3530" i="1"/>
  <c r="S3530" i="1"/>
  <c r="R3530" i="1"/>
  <c r="V3529" i="1"/>
  <c r="U3529" i="1"/>
  <c r="T3529" i="1"/>
  <c r="S3529" i="1"/>
  <c r="R3529" i="1"/>
  <c r="V3528" i="1"/>
  <c r="U3528" i="1"/>
  <c r="T3528" i="1"/>
  <c r="S3528" i="1"/>
  <c r="R3528" i="1"/>
  <c r="V3527" i="1"/>
  <c r="U3527" i="1"/>
  <c r="T3527" i="1"/>
  <c r="S3527" i="1"/>
  <c r="R3527" i="1"/>
  <c r="V3526" i="1"/>
  <c r="U3526" i="1"/>
  <c r="T3526" i="1"/>
  <c r="S3526" i="1"/>
  <c r="R3526" i="1"/>
  <c r="V3525" i="1"/>
  <c r="U3525" i="1"/>
  <c r="T3525" i="1"/>
  <c r="S3525" i="1"/>
  <c r="R3525" i="1"/>
  <c r="V3524" i="1"/>
  <c r="U3524" i="1"/>
  <c r="T3524" i="1"/>
  <c r="S3524" i="1"/>
  <c r="R3524" i="1"/>
  <c r="V3523" i="1"/>
  <c r="U3523" i="1"/>
  <c r="T3523" i="1"/>
  <c r="S3523" i="1"/>
  <c r="R3523" i="1"/>
  <c r="V3522" i="1"/>
  <c r="U3522" i="1"/>
  <c r="T3522" i="1"/>
  <c r="S3522" i="1"/>
  <c r="R3522" i="1"/>
  <c r="V3521" i="1"/>
  <c r="U3521" i="1"/>
  <c r="T3521" i="1"/>
  <c r="S3521" i="1"/>
  <c r="R3521" i="1"/>
  <c r="V3520" i="1"/>
  <c r="U3520" i="1"/>
  <c r="T3520" i="1"/>
  <c r="S3520" i="1"/>
  <c r="R3520" i="1"/>
  <c r="V3519" i="1"/>
  <c r="U3519" i="1"/>
  <c r="T3519" i="1"/>
  <c r="S3519" i="1"/>
  <c r="R3519" i="1"/>
  <c r="V3518" i="1"/>
  <c r="U3518" i="1"/>
  <c r="T3518" i="1"/>
  <c r="S3518" i="1"/>
  <c r="R3518" i="1"/>
  <c r="V3517" i="1"/>
  <c r="U3517" i="1"/>
  <c r="T3517" i="1"/>
  <c r="S3517" i="1"/>
  <c r="R3517" i="1"/>
  <c r="V3516" i="1"/>
  <c r="U3516" i="1"/>
  <c r="T3516" i="1"/>
  <c r="S3516" i="1"/>
  <c r="R3516" i="1"/>
  <c r="V3515" i="1"/>
  <c r="U3515" i="1"/>
  <c r="T3515" i="1"/>
  <c r="S3515" i="1"/>
  <c r="R3515" i="1"/>
  <c r="V3514" i="1"/>
  <c r="U3514" i="1"/>
  <c r="T3514" i="1"/>
  <c r="S3514" i="1"/>
  <c r="R3514" i="1"/>
  <c r="V3513" i="1"/>
  <c r="U3513" i="1"/>
  <c r="T3513" i="1"/>
  <c r="S3513" i="1"/>
  <c r="R3513" i="1"/>
  <c r="V3512" i="1"/>
  <c r="U3512" i="1"/>
  <c r="T3512" i="1"/>
  <c r="S3512" i="1"/>
  <c r="R3512" i="1"/>
  <c r="V3511" i="1"/>
  <c r="U3511" i="1"/>
  <c r="T3511" i="1"/>
  <c r="S3511" i="1"/>
  <c r="R3511" i="1"/>
  <c r="V3510" i="1"/>
  <c r="U3510" i="1"/>
  <c r="T3510" i="1"/>
  <c r="S3510" i="1"/>
  <c r="R3510" i="1"/>
  <c r="V3509" i="1"/>
  <c r="U3509" i="1"/>
  <c r="T3509" i="1"/>
  <c r="S3509" i="1"/>
  <c r="R3509" i="1"/>
  <c r="V3508" i="1"/>
  <c r="U3508" i="1"/>
  <c r="T3508" i="1"/>
  <c r="S3508" i="1"/>
  <c r="R3508" i="1"/>
  <c r="V3507" i="1"/>
  <c r="U3507" i="1"/>
  <c r="T3507" i="1"/>
  <c r="S3507" i="1"/>
  <c r="R3507" i="1"/>
  <c r="V3506" i="1"/>
  <c r="U3506" i="1"/>
  <c r="T3506" i="1"/>
  <c r="S3506" i="1"/>
  <c r="R3506" i="1"/>
  <c r="V3505" i="1"/>
  <c r="U3505" i="1"/>
  <c r="T3505" i="1"/>
  <c r="S3505" i="1"/>
  <c r="R3505" i="1"/>
  <c r="V3504" i="1"/>
  <c r="U3504" i="1"/>
  <c r="T3504" i="1"/>
  <c r="S3504" i="1"/>
  <c r="R3504" i="1"/>
  <c r="V3503" i="1"/>
  <c r="U3503" i="1"/>
  <c r="T3503" i="1"/>
  <c r="S3503" i="1"/>
  <c r="R3503" i="1"/>
  <c r="V3502" i="1"/>
  <c r="U3502" i="1"/>
  <c r="T3502" i="1"/>
  <c r="S3502" i="1"/>
  <c r="R3502" i="1"/>
  <c r="V3501" i="1"/>
  <c r="U3501" i="1"/>
  <c r="T3501" i="1"/>
  <c r="S3501" i="1"/>
  <c r="R3501" i="1"/>
  <c r="V3500" i="1"/>
  <c r="U3500" i="1"/>
  <c r="T3500" i="1"/>
  <c r="S3500" i="1"/>
  <c r="R3500" i="1"/>
  <c r="V3499" i="1"/>
  <c r="U3499" i="1"/>
  <c r="T3499" i="1"/>
  <c r="S3499" i="1"/>
  <c r="R3499" i="1"/>
  <c r="V3498" i="1"/>
  <c r="U3498" i="1"/>
  <c r="T3498" i="1"/>
  <c r="S3498" i="1"/>
  <c r="R3498" i="1"/>
  <c r="V3497" i="1"/>
  <c r="U3497" i="1"/>
  <c r="T3497" i="1"/>
  <c r="S3497" i="1"/>
  <c r="R3497" i="1"/>
  <c r="V3496" i="1"/>
  <c r="U3496" i="1"/>
  <c r="T3496" i="1"/>
  <c r="S3496" i="1"/>
  <c r="R3496" i="1"/>
  <c r="V3495" i="1"/>
  <c r="U3495" i="1"/>
  <c r="T3495" i="1"/>
  <c r="S3495" i="1"/>
  <c r="R3495" i="1"/>
  <c r="V3494" i="1"/>
  <c r="U3494" i="1"/>
  <c r="T3494" i="1"/>
  <c r="S3494" i="1"/>
  <c r="R3494" i="1"/>
  <c r="V3493" i="1"/>
  <c r="U3493" i="1"/>
  <c r="T3493" i="1"/>
  <c r="S3493" i="1"/>
  <c r="R3493" i="1"/>
  <c r="V3492" i="1"/>
  <c r="U3492" i="1"/>
  <c r="T3492" i="1"/>
  <c r="S3492" i="1"/>
  <c r="R3492" i="1"/>
  <c r="V3491" i="1"/>
  <c r="U3491" i="1"/>
  <c r="T3491" i="1"/>
  <c r="S3491" i="1"/>
  <c r="R3491" i="1"/>
  <c r="V3490" i="1"/>
  <c r="U3490" i="1"/>
  <c r="T3490" i="1"/>
  <c r="S3490" i="1"/>
  <c r="R3490" i="1"/>
  <c r="V3489" i="1"/>
  <c r="U3489" i="1"/>
  <c r="T3489" i="1"/>
  <c r="S3489" i="1"/>
  <c r="R3489" i="1"/>
  <c r="V3488" i="1"/>
  <c r="U3488" i="1"/>
  <c r="T3488" i="1"/>
  <c r="S3488" i="1"/>
  <c r="R3488" i="1"/>
  <c r="V3487" i="1"/>
  <c r="U3487" i="1"/>
  <c r="T3487" i="1"/>
  <c r="S3487" i="1"/>
  <c r="R3487" i="1"/>
  <c r="V3486" i="1"/>
  <c r="U3486" i="1"/>
  <c r="T3486" i="1"/>
  <c r="S3486" i="1"/>
  <c r="R3486" i="1"/>
  <c r="V3485" i="1"/>
  <c r="U3485" i="1"/>
  <c r="T3485" i="1"/>
  <c r="S3485" i="1"/>
  <c r="R3485" i="1"/>
  <c r="V3484" i="1"/>
  <c r="U3484" i="1"/>
  <c r="T3484" i="1"/>
  <c r="S3484" i="1"/>
  <c r="R3484" i="1"/>
  <c r="V3483" i="1"/>
  <c r="U3483" i="1"/>
  <c r="T3483" i="1"/>
  <c r="S3483" i="1"/>
  <c r="R3483" i="1"/>
  <c r="V3482" i="1"/>
  <c r="U3482" i="1"/>
  <c r="T3482" i="1"/>
  <c r="S3482" i="1"/>
  <c r="R3482" i="1"/>
  <c r="V3481" i="1"/>
  <c r="U3481" i="1"/>
  <c r="T3481" i="1"/>
  <c r="S3481" i="1"/>
  <c r="R3481" i="1"/>
  <c r="V3480" i="1"/>
  <c r="U3480" i="1"/>
  <c r="T3480" i="1"/>
  <c r="S3480" i="1"/>
  <c r="R3480" i="1"/>
  <c r="V3479" i="1"/>
  <c r="U3479" i="1"/>
  <c r="T3479" i="1"/>
  <c r="S3479" i="1"/>
  <c r="R3479" i="1"/>
  <c r="V3478" i="1"/>
  <c r="U3478" i="1"/>
  <c r="T3478" i="1"/>
  <c r="S3478" i="1"/>
  <c r="R3478" i="1"/>
  <c r="V3477" i="1"/>
  <c r="U3477" i="1"/>
  <c r="T3477" i="1"/>
  <c r="S3477" i="1"/>
  <c r="R3477" i="1"/>
  <c r="V3476" i="1"/>
  <c r="U3476" i="1"/>
  <c r="T3476" i="1"/>
  <c r="S3476" i="1"/>
  <c r="R3476" i="1"/>
  <c r="V3475" i="1"/>
  <c r="U3475" i="1"/>
  <c r="T3475" i="1"/>
  <c r="S3475" i="1"/>
  <c r="R3475" i="1"/>
  <c r="V3474" i="1"/>
  <c r="U3474" i="1"/>
  <c r="T3474" i="1"/>
  <c r="S3474" i="1"/>
  <c r="R3474" i="1"/>
  <c r="V3473" i="1"/>
  <c r="U3473" i="1"/>
  <c r="T3473" i="1"/>
  <c r="S3473" i="1"/>
  <c r="R3473" i="1"/>
  <c r="V3472" i="1"/>
  <c r="U3472" i="1"/>
  <c r="T3472" i="1"/>
  <c r="S3472" i="1"/>
  <c r="R3472" i="1"/>
  <c r="V3471" i="1"/>
  <c r="U3471" i="1"/>
  <c r="T3471" i="1"/>
  <c r="S3471" i="1"/>
  <c r="R3471" i="1"/>
  <c r="V3470" i="1"/>
  <c r="U3470" i="1"/>
  <c r="T3470" i="1"/>
  <c r="S3470" i="1"/>
  <c r="R3470" i="1"/>
  <c r="V3469" i="1"/>
  <c r="U3469" i="1"/>
  <c r="T3469" i="1"/>
  <c r="S3469" i="1"/>
  <c r="R3469" i="1"/>
  <c r="V3468" i="1"/>
  <c r="U3468" i="1"/>
  <c r="T3468" i="1"/>
  <c r="S3468" i="1"/>
  <c r="R3468" i="1"/>
  <c r="V3467" i="1"/>
  <c r="U3467" i="1"/>
  <c r="T3467" i="1"/>
  <c r="S3467" i="1"/>
  <c r="R3467" i="1"/>
  <c r="V3466" i="1"/>
  <c r="U3466" i="1"/>
  <c r="T3466" i="1"/>
  <c r="S3466" i="1"/>
  <c r="R3466" i="1"/>
  <c r="V3465" i="1"/>
  <c r="U3465" i="1"/>
  <c r="T3465" i="1"/>
  <c r="S3465" i="1"/>
  <c r="R3465" i="1"/>
  <c r="V3464" i="1"/>
  <c r="U3464" i="1"/>
  <c r="T3464" i="1"/>
  <c r="S3464" i="1"/>
  <c r="R3464" i="1"/>
  <c r="V3463" i="1"/>
  <c r="U3463" i="1"/>
  <c r="T3463" i="1"/>
  <c r="S3463" i="1"/>
  <c r="R3463" i="1"/>
  <c r="V3462" i="1"/>
  <c r="U3462" i="1"/>
  <c r="T3462" i="1"/>
  <c r="S3462" i="1"/>
  <c r="R3462" i="1"/>
  <c r="V3461" i="1"/>
  <c r="U3461" i="1"/>
  <c r="T3461" i="1"/>
  <c r="S3461" i="1"/>
  <c r="R3461" i="1"/>
  <c r="V3460" i="1"/>
  <c r="U3460" i="1"/>
  <c r="T3460" i="1"/>
  <c r="S3460" i="1"/>
  <c r="R3460" i="1"/>
  <c r="V3459" i="1"/>
  <c r="U3459" i="1"/>
  <c r="T3459" i="1"/>
  <c r="S3459" i="1"/>
  <c r="R3459" i="1"/>
  <c r="V3458" i="1"/>
  <c r="U3458" i="1"/>
  <c r="T3458" i="1"/>
  <c r="S3458" i="1"/>
  <c r="R3458" i="1"/>
  <c r="V3457" i="1"/>
  <c r="U3457" i="1"/>
  <c r="T3457" i="1"/>
  <c r="S3457" i="1"/>
  <c r="R3457" i="1"/>
  <c r="V3456" i="1"/>
  <c r="U3456" i="1"/>
  <c r="T3456" i="1"/>
  <c r="S3456" i="1"/>
  <c r="R3456" i="1"/>
  <c r="V3455" i="1"/>
  <c r="U3455" i="1"/>
  <c r="T3455" i="1"/>
  <c r="S3455" i="1"/>
  <c r="R3455" i="1"/>
  <c r="V3454" i="1"/>
  <c r="U3454" i="1"/>
  <c r="T3454" i="1"/>
  <c r="S3454" i="1"/>
  <c r="R3454" i="1"/>
  <c r="V3453" i="1"/>
  <c r="U3453" i="1"/>
  <c r="T3453" i="1"/>
  <c r="S3453" i="1"/>
  <c r="R3453" i="1"/>
  <c r="V3452" i="1"/>
  <c r="U3452" i="1"/>
  <c r="T3452" i="1"/>
  <c r="S3452" i="1"/>
  <c r="R3452" i="1"/>
  <c r="V3451" i="1"/>
  <c r="U3451" i="1"/>
  <c r="T3451" i="1"/>
  <c r="S3451" i="1"/>
  <c r="R3451" i="1"/>
  <c r="V3450" i="1"/>
  <c r="U3450" i="1"/>
  <c r="T3450" i="1"/>
  <c r="S3450" i="1"/>
  <c r="R3450" i="1"/>
  <c r="V3449" i="1"/>
  <c r="U3449" i="1"/>
  <c r="T3449" i="1"/>
  <c r="S3449" i="1"/>
  <c r="R3449" i="1"/>
  <c r="V3448" i="1"/>
  <c r="U3448" i="1"/>
  <c r="T3448" i="1"/>
  <c r="S3448" i="1"/>
  <c r="R3448" i="1"/>
  <c r="V3447" i="1"/>
  <c r="U3447" i="1"/>
  <c r="T3447" i="1"/>
  <c r="S3447" i="1"/>
  <c r="R3447" i="1"/>
  <c r="V3446" i="1"/>
  <c r="U3446" i="1"/>
  <c r="T3446" i="1"/>
  <c r="S3446" i="1"/>
  <c r="R3446" i="1"/>
  <c r="V3445" i="1"/>
  <c r="U3445" i="1"/>
  <c r="T3445" i="1"/>
  <c r="S3445" i="1"/>
  <c r="R3445" i="1"/>
  <c r="V3444" i="1"/>
  <c r="U3444" i="1"/>
  <c r="T3444" i="1"/>
  <c r="S3444" i="1"/>
  <c r="R3444" i="1"/>
  <c r="V3443" i="1"/>
  <c r="U3443" i="1"/>
  <c r="T3443" i="1"/>
  <c r="S3443" i="1"/>
  <c r="R3443" i="1"/>
  <c r="V3442" i="1"/>
  <c r="U3442" i="1"/>
  <c r="T3442" i="1"/>
  <c r="S3442" i="1"/>
  <c r="R3442" i="1"/>
  <c r="V3441" i="1"/>
  <c r="U3441" i="1"/>
  <c r="T3441" i="1"/>
  <c r="S3441" i="1"/>
  <c r="R3441" i="1"/>
  <c r="V3440" i="1"/>
  <c r="U3440" i="1"/>
  <c r="T3440" i="1"/>
  <c r="S3440" i="1"/>
  <c r="R3440" i="1"/>
  <c r="V3439" i="1"/>
  <c r="U3439" i="1"/>
  <c r="T3439" i="1"/>
  <c r="S3439" i="1"/>
  <c r="R3439" i="1"/>
  <c r="V3438" i="1"/>
  <c r="U3438" i="1"/>
  <c r="T3438" i="1"/>
  <c r="S3438" i="1"/>
  <c r="R3438" i="1"/>
  <c r="V3437" i="1"/>
  <c r="U3437" i="1"/>
  <c r="T3437" i="1"/>
  <c r="S3437" i="1"/>
  <c r="R3437" i="1"/>
  <c r="V3436" i="1"/>
  <c r="U3436" i="1"/>
  <c r="T3436" i="1"/>
  <c r="S3436" i="1"/>
  <c r="R3436" i="1"/>
  <c r="V3435" i="1"/>
  <c r="U3435" i="1"/>
  <c r="T3435" i="1"/>
  <c r="S3435" i="1"/>
  <c r="R3435" i="1"/>
  <c r="V3434" i="1"/>
  <c r="U3434" i="1"/>
  <c r="T3434" i="1"/>
  <c r="S3434" i="1"/>
  <c r="R3434" i="1"/>
  <c r="V3433" i="1"/>
  <c r="U3433" i="1"/>
  <c r="T3433" i="1"/>
  <c r="S3433" i="1"/>
  <c r="R3433" i="1"/>
  <c r="V3432" i="1"/>
  <c r="U3432" i="1"/>
  <c r="T3432" i="1"/>
  <c r="S3432" i="1"/>
  <c r="R3432" i="1"/>
  <c r="V3431" i="1"/>
  <c r="U3431" i="1"/>
  <c r="T3431" i="1"/>
  <c r="S3431" i="1"/>
  <c r="R3431" i="1"/>
  <c r="V3430" i="1"/>
  <c r="U3430" i="1"/>
  <c r="T3430" i="1"/>
  <c r="S3430" i="1"/>
  <c r="R3430" i="1"/>
  <c r="V3429" i="1"/>
  <c r="U3429" i="1"/>
  <c r="T3429" i="1"/>
  <c r="S3429" i="1"/>
  <c r="R3429" i="1"/>
  <c r="V3428" i="1"/>
  <c r="U3428" i="1"/>
  <c r="T3428" i="1"/>
  <c r="S3428" i="1"/>
  <c r="R3428" i="1"/>
  <c r="V3427" i="1"/>
  <c r="U3427" i="1"/>
  <c r="T3427" i="1"/>
  <c r="S3427" i="1"/>
  <c r="R3427" i="1"/>
  <c r="V3426" i="1"/>
  <c r="U3426" i="1"/>
  <c r="T3426" i="1"/>
  <c r="S3426" i="1"/>
  <c r="R3426" i="1"/>
  <c r="V3425" i="1"/>
  <c r="U3425" i="1"/>
  <c r="T3425" i="1"/>
  <c r="S3425" i="1"/>
  <c r="R3425" i="1"/>
  <c r="V3424" i="1"/>
  <c r="U3424" i="1"/>
  <c r="T3424" i="1"/>
  <c r="S3424" i="1"/>
  <c r="R3424" i="1"/>
  <c r="V3423" i="1"/>
  <c r="U3423" i="1"/>
  <c r="T3423" i="1"/>
  <c r="S3423" i="1"/>
  <c r="R3423" i="1"/>
  <c r="V3422" i="1"/>
  <c r="U3422" i="1"/>
  <c r="T3422" i="1"/>
  <c r="S3422" i="1"/>
  <c r="R3422" i="1"/>
  <c r="V3421" i="1"/>
  <c r="U3421" i="1"/>
  <c r="T3421" i="1"/>
  <c r="S3421" i="1"/>
  <c r="R3421" i="1"/>
  <c r="V3420" i="1"/>
  <c r="U3420" i="1"/>
  <c r="T3420" i="1"/>
  <c r="S3420" i="1"/>
  <c r="R3420" i="1"/>
  <c r="V3419" i="1"/>
  <c r="U3419" i="1"/>
  <c r="T3419" i="1"/>
  <c r="S3419" i="1"/>
  <c r="R3419" i="1"/>
  <c r="V3418" i="1"/>
  <c r="U3418" i="1"/>
  <c r="T3418" i="1"/>
  <c r="S3418" i="1"/>
  <c r="R3418" i="1"/>
  <c r="V3417" i="1"/>
  <c r="U3417" i="1"/>
  <c r="T3417" i="1"/>
  <c r="S3417" i="1"/>
  <c r="R3417" i="1"/>
  <c r="V3416" i="1"/>
  <c r="U3416" i="1"/>
  <c r="T3416" i="1"/>
  <c r="S3416" i="1"/>
  <c r="R3416" i="1"/>
  <c r="V3415" i="1"/>
  <c r="U3415" i="1"/>
  <c r="T3415" i="1"/>
  <c r="S3415" i="1"/>
  <c r="R3415" i="1"/>
  <c r="V3414" i="1"/>
  <c r="U3414" i="1"/>
  <c r="T3414" i="1"/>
  <c r="S3414" i="1"/>
  <c r="R3414" i="1"/>
  <c r="V3413" i="1"/>
  <c r="U3413" i="1"/>
  <c r="T3413" i="1"/>
  <c r="S3413" i="1"/>
  <c r="R3413" i="1"/>
  <c r="V3412" i="1"/>
  <c r="U3412" i="1"/>
  <c r="T3412" i="1"/>
  <c r="S3412" i="1"/>
  <c r="R3412" i="1"/>
  <c r="V3411" i="1"/>
  <c r="U3411" i="1"/>
  <c r="T3411" i="1"/>
  <c r="S3411" i="1"/>
  <c r="R3411" i="1"/>
  <c r="V3410" i="1"/>
  <c r="U3410" i="1"/>
  <c r="T3410" i="1"/>
  <c r="S3410" i="1"/>
  <c r="R3410" i="1"/>
  <c r="V3409" i="1"/>
  <c r="U3409" i="1"/>
  <c r="T3409" i="1"/>
  <c r="S3409" i="1"/>
  <c r="R3409" i="1"/>
  <c r="V3408" i="1"/>
  <c r="U3408" i="1"/>
  <c r="T3408" i="1"/>
  <c r="S3408" i="1"/>
  <c r="R3408" i="1"/>
  <c r="V3407" i="1"/>
  <c r="U3407" i="1"/>
  <c r="T3407" i="1"/>
  <c r="S3407" i="1"/>
  <c r="R3407" i="1"/>
  <c r="V3406" i="1"/>
  <c r="U3406" i="1"/>
  <c r="T3406" i="1"/>
  <c r="S3406" i="1"/>
  <c r="R3406" i="1"/>
  <c r="V3405" i="1"/>
  <c r="U3405" i="1"/>
  <c r="T3405" i="1"/>
  <c r="S3405" i="1"/>
  <c r="R3405" i="1"/>
  <c r="V3404" i="1"/>
  <c r="U3404" i="1"/>
  <c r="T3404" i="1"/>
  <c r="S3404" i="1"/>
  <c r="R3404" i="1"/>
  <c r="V3403" i="1"/>
  <c r="U3403" i="1"/>
  <c r="T3403" i="1"/>
  <c r="S3403" i="1"/>
  <c r="R3403" i="1"/>
  <c r="V3402" i="1"/>
  <c r="U3402" i="1"/>
  <c r="T3402" i="1"/>
  <c r="S3402" i="1"/>
  <c r="R3402" i="1"/>
  <c r="V3401" i="1"/>
  <c r="U3401" i="1"/>
  <c r="T3401" i="1"/>
  <c r="S3401" i="1"/>
  <c r="R3401" i="1"/>
  <c r="V3400" i="1"/>
  <c r="U3400" i="1"/>
  <c r="T3400" i="1"/>
  <c r="S3400" i="1"/>
  <c r="R3400" i="1"/>
  <c r="V3399" i="1"/>
  <c r="U3399" i="1"/>
  <c r="T3399" i="1"/>
  <c r="S3399" i="1"/>
  <c r="R3399" i="1"/>
  <c r="V3398" i="1"/>
  <c r="U3398" i="1"/>
  <c r="T3398" i="1"/>
  <c r="S3398" i="1"/>
  <c r="R3398" i="1"/>
  <c r="V3397" i="1"/>
  <c r="U3397" i="1"/>
  <c r="T3397" i="1"/>
  <c r="S3397" i="1"/>
  <c r="R3397" i="1"/>
  <c r="V3396" i="1"/>
  <c r="U3396" i="1"/>
  <c r="T3396" i="1"/>
  <c r="S3396" i="1"/>
  <c r="R3396" i="1"/>
  <c r="V3395" i="1"/>
  <c r="U3395" i="1"/>
  <c r="T3395" i="1"/>
  <c r="S3395" i="1"/>
  <c r="R3395" i="1"/>
  <c r="V3394" i="1"/>
  <c r="U3394" i="1"/>
  <c r="T3394" i="1"/>
  <c r="S3394" i="1"/>
  <c r="R3394" i="1"/>
  <c r="V3393" i="1"/>
  <c r="U3393" i="1"/>
  <c r="T3393" i="1"/>
  <c r="S3393" i="1"/>
  <c r="R3393" i="1"/>
  <c r="V3392" i="1"/>
  <c r="U3392" i="1"/>
  <c r="T3392" i="1"/>
  <c r="S3392" i="1"/>
  <c r="R3392" i="1"/>
  <c r="V3391" i="1"/>
  <c r="U3391" i="1"/>
  <c r="T3391" i="1"/>
  <c r="S3391" i="1"/>
  <c r="R3391" i="1"/>
  <c r="V3390" i="1"/>
  <c r="U3390" i="1"/>
  <c r="T3390" i="1"/>
  <c r="S3390" i="1"/>
  <c r="R3390" i="1"/>
  <c r="V3389" i="1"/>
  <c r="U3389" i="1"/>
  <c r="T3389" i="1"/>
  <c r="S3389" i="1"/>
  <c r="R3389" i="1"/>
  <c r="V3388" i="1"/>
  <c r="U3388" i="1"/>
  <c r="T3388" i="1"/>
  <c r="S3388" i="1"/>
  <c r="R3388" i="1"/>
  <c r="V3387" i="1"/>
  <c r="U3387" i="1"/>
  <c r="T3387" i="1"/>
  <c r="S3387" i="1"/>
  <c r="R3387" i="1"/>
  <c r="V3386" i="1"/>
  <c r="U3386" i="1"/>
  <c r="T3386" i="1"/>
  <c r="S3386" i="1"/>
  <c r="R3386" i="1"/>
  <c r="V3385" i="1"/>
  <c r="U3385" i="1"/>
  <c r="T3385" i="1"/>
  <c r="S3385" i="1"/>
  <c r="R3385" i="1"/>
  <c r="V3384" i="1"/>
  <c r="U3384" i="1"/>
  <c r="T3384" i="1"/>
  <c r="S3384" i="1"/>
  <c r="R3384" i="1"/>
  <c r="V3383" i="1"/>
  <c r="U3383" i="1"/>
  <c r="T3383" i="1"/>
  <c r="S3383" i="1"/>
  <c r="R3383" i="1"/>
  <c r="V3382" i="1"/>
  <c r="U3382" i="1"/>
  <c r="T3382" i="1"/>
  <c r="S3382" i="1"/>
  <c r="R3382" i="1"/>
  <c r="V3381" i="1"/>
  <c r="U3381" i="1"/>
  <c r="T3381" i="1"/>
  <c r="S3381" i="1"/>
  <c r="R3381" i="1"/>
  <c r="V3380" i="1"/>
  <c r="U3380" i="1"/>
  <c r="T3380" i="1"/>
  <c r="S3380" i="1"/>
  <c r="R3380" i="1"/>
  <c r="V3379" i="1"/>
  <c r="U3379" i="1"/>
  <c r="T3379" i="1"/>
  <c r="S3379" i="1"/>
  <c r="R3379" i="1"/>
  <c r="V3378" i="1"/>
  <c r="U3378" i="1"/>
  <c r="T3378" i="1"/>
  <c r="S3378" i="1"/>
  <c r="R3378" i="1"/>
  <c r="V3377" i="1"/>
  <c r="U3377" i="1"/>
  <c r="T3377" i="1"/>
  <c r="S3377" i="1"/>
  <c r="R3377" i="1"/>
  <c r="V3376" i="1"/>
  <c r="U3376" i="1"/>
  <c r="T3376" i="1"/>
  <c r="S3376" i="1"/>
  <c r="R3376" i="1"/>
  <c r="V3375" i="1"/>
  <c r="U3375" i="1"/>
  <c r="T3375" i="1"/>
  <c r="S3375" i="1"/>
  <c r="R3375" i="1"/>
  <c r="V3374" i="1"/>
  <c r="U3374" i="1"/>
  <c r="T3374" i="1"/>
  <c r="S3374" i="1"/>
  <c r="R3374" i="1"/>
  <c r="V3373" i="1"/>
  <c r="U3373" i="1"/>
  <c r="T3373" i="1"/>
  <c r="S3373" i="1"/>
  <c r="R3373" i="1"/>
  <c r="V3372" i="1"/>
  <c r="U3372" i="1"/>
  <c r="T3372" i="1"/>
  <c r="S3372" i="1"/>
  <c r="R3372" i="1"/>
  <c r="V3371" i="1"/>
  <c r="U3371" i="1"/>
  <c r="T3371" i="1"/>
  <c r="S3371" i="1"/>
  <c r="R3371" i="1"/>
  <c r="V3370" i="1"/>
  <c r="U3370" i="1"/>
  <c r="T3370" i="1"/>
  <c r="S3370" i="1"/>
  <c r="R3370" i="1"/>
  <c r="V3369" i="1"/>
  <c r="U3369" i="1"/>
  <c r="T3369" i="1"/>
  <c r="S3369" i="1"/>
  <c r="R3369" i="1"/>
  <c r="V3368" i="1"/>
  <c r="U3368" i="1"/>
  <c r="T3368" i="1"/>
  <c r="S3368" i="1"/>
  <c r="R3368" i="1"/>
  <c r="V3367" i="1"/>
  <c r="U3367" i="1"/>
  <c r="T3367" i="1"/>
  <c r="S3367" i="1"/>
  <c r="R3367" i="1"/>
  <c r="V3366" i="1"/>
  <c r="U3366" i="1"/>
  <c r="T3366" i="1"/>
  <c r="S3366" i="1"/>
  <c r="R3366" i="1"/>
  <c r="V3365" i="1"/>
  <c r="U3365" i="1"/>
  <c r="T3365" i="1"/>
  <c r="S3365" i="1"/>
  <c r="R3365" i="1"/>
  <c r="V3364" i="1"/>
  <c r="U3364" i="1"/>
  <c r="T3364" i="1"/>
  <c r="S3364" i="1"/>
  <c r="R3364" i="1"/>
  <c r="V3363" i="1"/>
  <c r="U3363" i="1"/>
  <c r="T3363" i="1"/>
  <c r="S3363" i="1"/>
  <c r="R3363" i="1"/>
  <c r="V3362" i="1"/>
  <c r="U3362" i="1"/>
  <c r="T3362" i="1"/>
  <c r="S3362" i="1"/>
  <c r="R3362" i="1"/>
  <c r="V3361" i="1"/>
  <c r="U3361" i="1"/>
  <c r="T3361" i="1"/>
  <c r="S3361" i="1"/>
  <c r="R3361" i="1"/>
  <c r="V3360" i="1"/>
  <c r="U3360" i="1"/>
  <c r="T3360" i="1"/>
  <c r="S3360" i="1"/>
  <c r="R3360" i="1"/>
  <c r="V3359" i="1"/>
  <c r="U3359" i="1"/>
  <c r="T3359" i="1"/>
  <c r="S3359" i="1"/>
  <c r="R3359" i="1"/>
  <c r="V3358" i="1"/>
  <c r="U3358" i="1"/>
  <c r="T3358" i="1"/>
  <c r="S3358" i="1"/>
  <c r="R3358" i="1"/>
  <c r="V3357" i="1"/>
  <c r="U3357" i="1"/>
  <c r="T3357" i="1"/>
  <c r="S3357" i="1"/>
  <c r="R3357" i="1"/>
  <c r="V3356" i="1"/>
  <c r="U3356" i="1"/>
  <c r="T3356" i="1"/>
  <c r="S3356" i="1"/>
  <c r="R3356" i="1"/>
  <c r="V3355" i="1"/>
  <c r="U3355" i="1"/>
  <c r="T3355" i="1"/>
  <c r="S3355" i="1"/>
  <c r="R3355" i="1"/>
  <c r="V3354" i="1"/>
  <c r="U3354" i="1"/>
  <c r="T3354" i="1"/>
  <c r="S3354" i="1"/>
  <c r="R3354" i="1"/>
  <c r="V3353" i="1"/>
  <c r="U3353" i="1"/>
  <c r="T3353" i="1"/>
  <c r="S3353" i="1"/>
  <c r="R3353" i="1"/>
  <c r="V3352" i="1"/>
  <c r="U3352" i="1"/>
  <c r="T3352" i="1"/>
  <c r="S3352" i="1"/>
  <c r="R3352" i="1"/>
  <c r="V3351" i="1"/>
  <c r="U3351" i="1"/>
  <c r="T3351" i="1"/>
  <c r="S3351" i="1"/>
  <c r="R3351" i="1"/>
  <c r="V3350" i="1"/>
  <c r="U3350" i="1"/>
  <c r="T3350" i="1"/>
  <c r="S3350" i="1"/>
  <c r="R3350" i="1"/>
  <c r="V3349" i="1"/>
  <c r="U3349" i="1"/>
  <c r="T3349" i="1"/>
  <c r="S3349" i="1"/>
  <c r="R3349" i="1"/>
  <c r="V3348" i="1"/>
  <c r="U3348" i="1"/>
  <c r="T3348" i="1"/>
  <c r="S3348" i="1"/>
  <c r="R3348" i="1"/>
  <c r="V3347" i="1"/>
  <c r="U3347" i="1"/>
  <c r="T3347" i="1"/>
  <c r="S3347" i="1"/>
  <c r="R3347" i="1"/>
  <c r="V3346" i="1"/>
  <c r="U3346" i="1"/>
  <c r="T3346" i="1"/>
  <c r="S3346" i="1"/>
  <c r="R3346" i="1"/>
  <c r="V3345" i="1"/>
  <c r="U3345" i="1"/>
  <c r="T3345" i="1"/>
  <c r="S3345" i="1"/>
  <c r="R3345" i="1"/>
  <c r="V3344" i="1"/>
  <c r="U3344" i="1"/>
  <c r="T3344" i="1"/>
  <c r="S3344" i="1"/>
  <c r="R3344" i="1"/>
  <c r="V3343" i="1"/>
  <c r="U3343" i="1"/>
  <c r="T3343" i="1"/>
  <c r="S3343" i="1"/>
  <c r="R3343" i="1"/>
  <c r="V3342" i="1"/>
  <c r="U3342" i="1"/>
  <c r="T3342" i="1"/>
  <c r="S3342" i="1"/>
  <c r="R3342" i="1"/>
  <c r="V3341" i="1"/>
  <c r="U3341" i="1"/>
  <c r="T3341" i="1"/>
  <c r="S3341" i="1"/>
  <c r="R3341" i="1"/>
  <c r="V3340" i="1"/>
  <c r="U3340" i="1"/>
  <c r="T3340" i="1"/>
  <c r="S3340" i="1"/>
  <c r="R3340" i="1"/>
  <c r="V3339" i="1"/>
  <c r="U3339" i="1"/>
  <c r="T3339" i="1"/>
  <c r="S3339" i="1"/>
  <c r="R3339" i="1"/>
  <c r="V3338" i="1"/>
  <c r="U3338" i="1"/>
  <c r="T3338" i="1"/>
  <c r="S3338" i="1"/>
  <c r="R3338" i="1"/>
  <c r="V3337" i="1"/>
  <c r="U3337" i="1"/>
  <c r="T3337" i="1"/>
  <c r="S3337" i="1"/>
  <c r="R3337" i="1"/>
  <c r="V3336" i="1"/>
  <c r="U3336" i="1"/>
  <c r="T3336" i="1"/>
  <c r="S3336" i="1"/>
  <c r="R3336" i="1"/>
  <c r="V3335" i="1"/>
  <c r="U3335" i="1"/>
  <c r="T3335" i="1"/>
  <c r="S3335" i="1"/>
  <c r="R3335" i="1"/>
  <c r="V3334" i="1"/>
  <c r="U3334" i="1"/>
  <c r="T3334" i="1"/>
  <c r="S3334" i="1"/>
  <c r="R3334" i="1"/>
  <c r="V3333" i="1"/>
  <c r="U3333" i="1"/>
  <c r="T3333" i="1"/>
  <c r="S3333" i="1"/>
  <c r="R3333" i="1"/>
  <c r="V3332" i="1"/>
  <c r="U3332" i="1"/>
  <c r="T3332" i="1"/>
  <c r="S3332" i="1"/>
  <c r="R3332" i="1"/>
  <c r="V3331" i="1"/>
  <c r="U3331" i="1"/>
  <c r="T3331" i="1"/>
  <c r="S3331" i="1"/>
  <c r="R3331" i="1"/>
  <c r="V3330" i="1"/>
  <c r="U3330" i="1"/>
  <c r="T3330" i="1"/>
  <c r="S3330" i="1"/>
  <c r="R3330" i="1"/>
  <c r="V3329" i="1"/>
  <c r="U3329" i="1"/>
  <c r="T3329" i="1"/>
  <c r="S3329" i="1"/>
  <c r="R3329" i="1"/>
  <c r="V3328" i="1"/>
  <c r="U3328" i="1"/>
  <c r="T3328" i="1"/>
  <c r="S3328" i="1"/>
  <c r="R3328" i="1"/>
  <c r="V3327" i="1"/>
  <c r="U3327" i="1"/>
  <c r="T3327" i="1"/>
  <c r="S3327" i="1"/>
  <c r="R3327" i="1"/>
  <c r="V3326" i="1"/>
  <c r="U3326" i="1"/>
  <c r="T3326" i="1"/>
  <c r="S3326" i="1"/>
  <c r="R3326" i="1"/>
  <c r="V3325" i="1"/>
  <c r="U3325" i="1"/>
  <c r="T3325" i="1"/>
  <c r="S3325" i="1"/>
  <c r="R3325" i="1"/>
  <c r="V3324" i="1"/>
  <c r="U3324" i="1"/>
  <c r="T3324" i="1"/>
  <c r="S3324" i="1"/>
  <c r="R3324" i="1"/>
  <c r="V3323" i="1"/>
  <c r="U3323" i="1"/>
  <c r="T3323" i="1"/>
  <c r="S3323" i="1"/>
  <c r="R3323" i="1"/>
  <c r="V3322" i="1"/>
  <c r="U3322" i="1"/>
  <c r="T3322" i="1"/>
  <c r="S3322" i="1"/>
  <c r="R3322" i="1"/>
  <c r="V3321" i="1"/>
  <c r="U3321" i="1"/>
  <c r="T3321" i="1"/>
  <c r="S3321" i="1"/>
  <c r="R3321" i="1"/>
  <c r="V3320" i="1"/>
  <c r="U3320" i="1"/>
  <c r="T3320" i="1"/>
  <c r="S3320" i="1"/>
  <c r="R3320" i="1"/>
  <c r="V3319" i="1"/>
  <c r="U3319" i="1"/>
  <c r="T3319" i="1"/>
  <c r="S3319" i="1"/>
  <c r="R3319" i="1"/>
  <c r="V3318" i="1"/>
  <c r="U3318" i="1"/>
  <c r="T3318" i="1"/>
  <c r="S3318" i="1"/>
  <c r="R3318" i="1"/>
  <c r="V3317" i="1"/>
  <c r="U3317" i="1"/>
  <c r="T3317" i="1"/>
  <c r="S3317" i="1"/>
  <c r="R3317" i="1"/>
  <c r="V3316" i="1"/>
  <c r="U3316" i="1"/>
  <c r="T3316" i="1"/>
  <c r="S3316" i="1"/>
  <c r="R3316" i="1"/>
  <c r="V3315" i="1"/>
  <c r="U3315" i="1"/>
  <c r="T3315" i="1"/>
  <c r="S3315" i="1"/>
  <c r="R3315" i="1"/>
  <c r="V3314" i="1"/>
  <c r="U3314" i="1"/>
  <c r="T3314" i="1"/>
  <c r="S3314" i="1"/>
  <c r="R3314" i="1"/>
  <c r="V3313" i="1"/>
  <c r="U3313" i="1"/>
  <c r="T3313" i="1"/>
  <c r="S3313" i="1"/>
  <c r="R3313" i="1"/>
  <c r="V3312" i="1"/>
  <c r="U3312" i="1"/>
  <c r="T3312" i="1"/>
  <c r="S3312" i="1"/>
  <c r="R3312" i="1"/>
  <c r="V3311" i="1"/>
  <c r="U3311" i="1"/>
  <c r="T3311" i="1"/>
  <c r="S3311" i="1"/>
  <c r="R3311" i="1"/>
  <c r="V3310" i="1"/>
  <c r="U3310" i="1"/>
  <c r="T3310" i="1"/>
  <c r="S3310" i="1"/>
  <c r="R3310" i="1"/>
  <c r="V3309" i="1"/>
  <c r="U3309" i="1"/>
  <c r="T3309" i="1"/>
  <c r="S3309" i="1"/>
  <c r="R3309" i="1"/>
  <c r="V3308" i="1"/>
  <c r="U3308" i="1"/>
  <c r="T3308" i="1"/>
  <c r="S3308" i="1"/>
  <c r="R3308" i="1"/>
  <c r="V3307" i="1"/>
  <c r="U3307" i="1"/>
  <c r="T3307" i="1"/>
  <c r="S3307" i="1"/>
  <c r="R3307" i="1"/>
  <c r="V3306" i="1"/>
  <c r="U3306" i="1"/>
  <c r="T3306" i="1"/>
  <c r="S3306" i="1"/>
  <c r="R3306" i="1"/>
  <c r="V3305" i="1"/>
  <c r="U3305" i="1"/>
  <c r="T3305" i="1"/>
  <c r="S3305" i="1"/>
  <c r="R3305" i="1"/>
  <c r="V3304" i="1"/>
  <c r="U3304" i="1"/>
  <c r="T3304" i="1"/>
  <c r="S3304" i="1"/>
  <c r="R3304" i="1"/>
  <c r="V3303" i="1"/>
  <c r="U3303" i="1"/>
  <c r="T3303" i="1"/>
  <c r="S3303" i="1"/>
  <c r="R3303" i="1"/>
  <c r="V3302" i="1"/>
  <c r="U3302" i="1"/>
  <c r="T3302" i="1"/>
  <c r="S3302" i="1"/>
  <c r="R3302" i="1"/>
  <c r="V3301" i="1"/>
  <c r="U3301" i="1"/>
  <c r="T3301" i="1"/>
  <c r="S3301" i="1"/>
  <c r="R3301" i="1"/>
  <c r="V3300" i="1"/>
  <c r="U3300" i="1"/>
  <c r="T3300" i="1"/>
  <c r="S3300" i="1"/>
  <c r="R3300" i="1"/>
  <c r="V3299" i="1"/>
  <c r="U3299" i="1"/>
  <c r="T3299" i="1"/>
  <c r="S3299" i="1"/>
  <c r="R3299" i="1"/>
  <c r="V3298" i="1"/>
  <c r="U3298" i="1"/>
  <c r="T3298" i="1"/>
  <c r="S3298" i="1"/>
  <c r="R3298" i="1"/>
  <c r="V3297" i="1"/>
  <c r="U3297" i="1"/>
  <c r="T3297" i="1"/>
  <c r="S3297" i="1"/>
  <c r="R3297" i="1"/>
  <c r="V3296" i="1"/>
  <c r="U3296" i="1"/>
  <c r="T3296" i="1"/>
  <c r="S3296" i="1"/>
  <c r="R3296" i="1"/>
  <c r="V3295" i="1"/>
  <c r="U3295" i="1"/>
  <c r="T3295" i="1"/>
  <c r="S3295" i="1"/>
  <c r="R3295" i="1"/>
  <c r="V3294" i="1"/>
  <c r="U3294" i="1"/>
  <c r="T3294" i="1"/>
  <c r="S3294" i="1"/>
  <c r="R3294" i="1"/>
  <c r="V3293" i="1"/>
  <c r="U3293" i="1"/>
  <c r="T3293" i="1"/>
  <c r="S3293" i="1"/>
  <c r="R3293" i="1"/>
  <c r="V3292" i="1"/>
  <c r="U3292" i="1"/>
  <c r="T3292" i="1"/>
  <c r="S3292" i="1"/>
  <c r="R3292" i="1"/>
  <c r="V3291" i="1"/>
  <c r="U3291" i="1"/>
  <c r="T3291" i="1"/>
  <c r="S3291" i="1"/>
  <c r="R3291" i="1"/>
  <c r="V3290" i="1"/>
  <c r="U3290" i="1"/>
  <c r="T3290" i="1"/>
  <c r="S3290" i="1"/>
  <c r="R3290" i="1"/>
  <c r="V3289" i="1"/>
  <c r="U3289" i="1"/>
  <c r="T3289" i="1"/>
  <c r="S3289" i="1"/>
  <c r="R3289" i="1"/>
  <c r="V3288" i="1"/>
  <c r="U3288" i="1"/>
  <c r="T3288" i="1"/>
  <c r="S3288" i="1"/>
  <c r="R3288" i="1"/>
  <c r="V3287" i="1"/>
  <c r="U3287" i="1"/>
  <c r="T3287" i="1"/>
  <c r="S3287" i="1"/>
  <c r="R3287" i="1"/>
  <c r="V3286" i="1"/>
  <c r="U3286" i="1"/>
  <c r="T3286" i="1"/>
  <c r="S3286" i="1"/>
  <c r="R3286" i="1"/>
  <c r="V3285" i="1"/>
  <c r="U3285" i="1"/>
  <c r="T3285" i="1"/>
  <c r="S3285" i="1"/>
  <c r="R3285" i="1"/>
  <c r="V3284" i="1"/>
  <c r="U3284" i="1"/>
  <c r="T3284" i="1"/>
  <c r="S3284" i="1"/>
  <c r="R3284" i="1"/>
  <c r="V3283" i="1"/>
  <c r="U3283" i="1"/>
  <c r="T3283" i="1"/>
  <c r="S3283" i="1"/>
  <c r="R3283" i="1"/>
  <c r="V3282" i="1"/>
  <c r="U3282" i="1"/>
  <c r="T3282" i="1"/>
  <c r="S3282" i="1"/>
  <c r="R3282" i="1"/>
  <c r="V3281" i="1"/>
  <c r="U3281" i="1"/>
  <c r="T3281" i="1"/>
  <c r="S3281" i="1"/>
  <c r="R3281" i="1"/>
  <c r="V3280" i="1"/>
  <c r="U3280" i="1"/>
  <c r="T3280" i="1"/>
  <c r="S3280" i="1"/>
  <c r="R3280" i="1"/>
  <c r="V3279" i="1"/>
  <c r="U3279" i="1"/>
  <c r="T3279" i="1"/>
  <c r="S3279" i="1"/>
  <c r="R3279" i="1"/>
  <c r="V3278" i="1"/>
  <c r="U3278" i="1"/>
  <c r="T3278" i="1"/>
  <c r="S3278" i="1"/>
  <c r="R3278" i="1"/>
  <c r="V3277" i="1"/>
  <c r="U3277" i="1"/>
  <c r="T3277" i="1"/>
  <c r="S3277" i="1"/>
  <c r="R3277" i="1"/>
  <c r="V3276" i="1"/>
  <c r="U3276" i="1"/>
  <c r="T3276" i="1"/>
  <c r="S3276" i="1"/>
  <c r="R3276" i="1"/>
  <c r="V3275" i="1"/>
  <c r="U3275" i="1"/>
  <c r="T3275" i="1"/>
  <c r="S3275" i="1"/>
  <c r="R3275" i="1"/>
  <c r="V3274" i="1"/>
  <c r="U3274" i="1"/>
  <c r="T3274" i="1"/>
  <c r="S3274" i="1"/>
  <c r="R3274" i="1"/>
  <c r="V3273" i="1"/>
  <c r="U3273" i="1"/>
  <c r="T3273" i="1"/>
  <c r="S3273" i="1"/>
  <c r="R3273" i="1"/>
  <c r="V3272" i="1"/>
  <c r="U3272" i="1"/>
  <c r="T3272" i="1"/>
  <c r="S3272" i="1"/>
  <c r="R3272" i="1"/>
  <c r="V3271" i="1"/>
  <c r="U3271" i="1"/>
  <c r="T3271" i="1"/>
  <c r="S3271" i="1"/>
  <c r="R3271" i="1"/>
  <c r="V3270" i="1"/>
  <c r="U3270" i="1"/>
  <c r="T3270" i="1"/>
  <c r="S3270" i="1"/>
  <c r="R3270" i="1"/>
  <c r="V3269" i="1"/>
  <c r="U3269" i="1"/>
  <c r="T3269" i="1"/>
  <c r="S3269" i="1"/>
  <c r="R3269" i="1"/>
  <c r="V3268" i="1"/>
  <c r="U3268" i="1"/>
  <c r="T3268" i="1"/>
  <c r="S3268" i="1"/>
  <c r="R3268" i="1"/>
  <c r="V3267" i="1"/>
  <c r="U3267" i="1"/>
  <c r="T3267" i="1"/>
  <c r="S3267" i="1"/>
  <c r="R3267" i="1"/>
  <c r="V3266" i="1"/>
  <c r="U3266" i="1"/>
  <c r="T3266" i="1"/>
  <c r="S3266" i="1"/>
  <c r="R3266" i="1"/>
  <c r="V3265" i="1"/>
  <c r="U3265" i="1"/>
  <c r="T3265" i="1"/>
  <c r="S3265" i="1"/>
  <c r="R3265" i="1"/>
  <c r="V3264" i="1"/>
  <c r="U3264" i="1"/>
  <c r="T3264" i="1"/>
  <c r="S3264" i="1"/>
  <c r="R3264" i="1"/>
  <c r="V3263" i="1"/>
  <c r="U3263" i="1"/>
  <c r="T3263" i="1"/>
  <c r="S3263" i="1"/>
  <c r="R3263" i="1"/>
  <c r="V3262" i="1"/>
  <c r="U3262" i="1"/>
  <c r="T3262" i="1"/>
  <c r="S3262" i="1"/>
  <c r="R3262" i="1"/>
  <c r="V3261" i="1"/>
  <c r="U3261" i="1"/>
  <c r="T3261" i="1"/>
  <c r="S3261" i="1"/>
  <c r="R3261" i="1"/>
  <c r="V3260" i="1"/>
  <c r="U3260" i="1"/>
  <c r="T3260" i="1"/>
  <c r="S3260" i="1"/>
  <c r="R3260" i="1"/>
  <c r="V3259" i="1"/>
  <c r="U3259" i="1"/>
  <c r="T3259" i="1"/>
  <c r="S3259" i="1"/>
  <c r="R3259" i="1"/>
  <c r="V3258" i="1"/>
  <c r="U3258" i="1"/>
  <c r="T3258" i="1"/>
  <c r="S3258" i="1"/>
  <c r="R3258" i="1"/>
  <c r="V3257" i="1"/>
  <c r="U3257" i="1"/>
  <c r="T3257" i="1"/>
  <c r="S3257" i="1"/>
  <c r="R3257" i="1"/>
  <c r="V3256" i="1"/>
  <c r="U3256" i="1"/>
  <c r="T3256" i="1"/>
  <c r="S3256" i="1"/>
  <c r="R3256" i="1"/>
  <c r="V3255" i="1"/>
  <c r="U3255" i="1"/>
  <c r="T3255" i="1"/>
  <c r="S3255" i="1"/>
  <c r="R3255" i="1"/>
  <c r="V3254" i="1"/>
  <c r="U3254" i="1"/>
  <c r="T3254" i="1"/>
  <c r="S3254" i="1"/>
  <c r="R3254" i="1"/>
  <c r="V3253" i="1"/>
  <c r="U3253" i="1"/>
  <c r="T3253" i="1"/>
  <c r="S3253" i="1"/>
  <c r="R3253" i="1"/>
  <c r="V3252" i="1"/>
  <c r="U3252" i="1"/>
  <c r="T3252" i="1"/>
  <c r="S3252" i="1"/>
  <c r="R3252" i="1"/>
  <c r="V3251" i="1"/>
  <c r="U3251" i="1"/>
  <c r="T3251" i="1"/>
  <c r="S3251" i="1"/>
  <c r="R3251" i="1"/>
  <c r="V3250" i="1"/>
  <c r="U3250" i="1"/>
  <c r="T3250" i="1"/>
  <c r="S3250" i="1"/>
  <c r="R3250" i="1"/>
  <c r="V3249" i="1"/>
  <c r="U3249" i="1"/>
  <c r="T3249" i="1"/>
  <c r="S3249" i="1"/>
  <c r="R3249" i="1"/>
  <c r="V3248" i="1"/>
  <c r="U3248" i="1"/>
  <c r="T3248" i="1"/>
  <c r="S3248" i="1"/>
  <c r="R3248" i="1"/>
  <c r="V3247" i="1"/>
  <c r="U3247" i="1"/>
  <c r="T3247" i="1"/>
  <c r="S3247" i="1"/>
  <c r="R3247" i="1"/>
  <c r="V3246" i="1"/>
  <c r="U3246" i="1"/>
  <c r="T3246" i="1"/>
  <c r="S3246" i="1"/>
  <c r="R3246" i="1"/>
  <c r="V3245" i="1"/>
  <c r="U3245" i="1"/>
  <c r="T3245" i="1"/>
  <c r="S3245" i="1"/>
  <c r="R3245" i="1"/>
  <c r="V3244" i="1"/>
  <c r="U3244" i="1"/>
  <c r="T3244" i="1"/>
  <c r="S3244" i="1"/>
  <c r="R3244" i="1"/>
  <c r="V3243" i="1"/>
  <c r="U3243" i="1"/>
  <c r="T3243" i="1"/>
  <c r="S3243" i="1"/>
  <c r="R3243" i="1"/>
  <c r="V3242" i="1"/>
  <c r="U3242" i="1"/>
  <c r="T3242" i="1"/>
  <c r="S3242" i="1"/>
  <c r="R3242" i="1"/>
  <c r="V3241" i="1"/>
  <c r="U3241" i="1"/>
  <c r="T3241" i="1"/>
  <c r="S3241" i="1"/>
  <c r="R3241" i="1"/>
  <c r="V3240" i="1"/>
  <c r="U3240" i="1"/>
  <c r="T3240" i="1"/>
  <c r="S3240" i="1"/>
  <c r="R3240" i="1"/>
  <c r="V3239" i="1"/>
  <c r="U3239" i="1"/>
  <c r="T3239" i="1"/>
  <c r="S3239" i="1"/>
  <c r="R3239" i="1"/>
  <c r="V3238" i="1"/>
  <c r="U3238" i="1"/>
  <c r="T3238" i="1"/>
  <c r="S3238" i="1"/>
  <c r="R3238" i="1"/>
  <c r="V3237" i="1"/>
  <c r="U3237" i="1"/>
  <c r="T3237" i="1"/>
  <c r="S3237" i="1"/>
  <c r="R3237" i="1"/>
  <c r="V3236" i="1"/>
  <c r="U3236" i="1"/>
  <c r="T3236" i="1"/>
  <c r="S3236" i="1"/>
  <c r="R3236" i="1"/>
  <c r="V3235" i="1"/>
  <c r="U3235" i="1"/>
  <c r="T3235" i="1"/>
  <c r="S3235" i="1"/>
  <c r="R3235" i="1"/>
  <c r="V3234" i="1"/>
  <c r="U3234" i="1"/>
  <c r="T3234" i="1"/>
  <c r="S3234" i="1"/>
  <c r="R3234" i="1"/>
  <c r="V3233" i="1"/>
  <c r="U3233" i="1"/>
  <c r="T3233" i="1"/>
  <c r="S3233" i="1"/>
  <c r="R3233" i="1"/>
  <c r="V3232" i="1"/>
  <c r="U3232" i="1"/>
  <c r="T3232" i="1"/>
  <c r="S3232" i="1"/>
  <c r="R3232" i="1"/>
  <c r="V3231" i="1"/>
  <c r="U3231" i="1"/>
  <c r="T3231" i="1"/>
  <c r="S3231" i="1"/>
  <c r="R3231" i="1"/>
  <c r="V3230" i="1"/>
  <c r="U3230" i="1"/>
  <c r="T3230" i="1"/>
  <c r="S3230" i="1"/>
  <c r="R3230" i="1"/>
  <c r="V3229" i="1"/>
  <c r="U3229" i="1"/>
  <c r="T3229" i="1"/>
  <c r="S3229" i="1"/>
  <c r="R3229" i="1"/>
  <c r="V3228" i="1"/>
  <c r="U3228" i="1"/>
  <c r="T3228" i="1"/>
  <c r="S3228" i="1"/>
  <c r="R3228" i="1"/>
  <c r="V3227" i="1"/>
  <c r="U3227" i="1"/>
  <c r="T3227" i="1"/>
  <c r="S3227" i="1"/>
  <c r="R3227" i="1"/>
  <c r="V3226" i="1"/>
  <c r="U3226" i="1"/>
  <c r="T3226" i="1"/>
  <c r="S3226" i="1"/>
  <c r="R3226" i="1"/>
  <c r="V3225" i="1"/>
  <c r="U3225" i="1"/>
  <c r="T3225" i="1"/>
  <c r="S3225" i="1"/>
  <c r="R3225" i="1"/>
  <c r="V3224" i="1"/>
  <c r="U3224" i="1"/>
  <c r="T3224" i="1"/>
  <c r="S3224" i="1"/>
  <c r="R3224" i="1"/>
  <c r="V3223" i="1"/>
  <c r="U3223" i="1"/>
  <c r="T3223" i="1"/>
  <c r="S3223" i="1"/>
  <c r="R3223" i="1"/>
  <c r="V3222" i="1"/>
  <c r="U3222" i="1"/>
  <c r="T3222" i="1"/>
  <c r="S3222" i="1"/>
  <c r="R3222" i="1"/>
  <c r="V3221" i="1"/>
  <c r="U3221" i="1"/>
  <c r="T3221" i="1"/>
  <c r="S3221" i="1"/>
  <c r="R3221" i="1"/>
  <c r="V3220" i="1"/>
  <c r="U3220" i="1"/>
  <c r="T3220" i="1"/>
  <c r="S3220" i="1"/>
  <c r="R3220" i="1"/>
  <c r="V3219" i="1"/>
  <c r="U3219" i="1"/>
  <c r="T3219" i="1"/>
  <c r="S3219" i="1"/>
  <c r="R3219" i="1"/>
  <c r="V3218" i="1"/>
  <c r="U3218" i="1"/>
  <c r="T3218" i="1"/>
  <c r="S3218" i="1"/>
  <c r="R3218" i="1"/>
  <c r="V3217" i="1"/>
  <c r="U3217" i="1"/>
  <c r="T3217" i="1"/>
  <c r="S3217" i="1"/>
  <c r="R3217" i="1"/>
  <c r="V3216" i="1"/>
  <c r="U3216" i="1"/>
  <c r="T3216" i="1"/>
  <c r="S3216" i="1"/>
  <c r="R3216" i="1"/>
  <c r="V3215" i="1"/>
  <c r="U3215" i="1"/>
  <c r="T3215" i="1"/>
  <c r="S3215" i="1"/>
  <c r="R3215" i="1"/>
  <c r="V3214" i="1"/>
  <c r="U3214" i="1"/>
  <c r="T3214" i="1"/>
  <c r="S3214" i="1"/>
  <c r="R3214" i="1"/>
  <c r="V3213" i="1"/>
  <c r="U3213" i="1"/>
  <c r="T3213" i="1"/>
  <c r="S3213" i="1"/>
  <c r="R3213" i="1"/>
  <c r="V3212" i="1"/>
  <c r="U3212" i="1"/>
  <c r="T3212" i="1"/>
  <c r="S3212" i="1"/>
  <c r="R3212" i="1"/>
  <c r="V3211" i="1"/>
  <c r="U3211" i="1"/>
  <c r="T3211" i="1"/>
  <c r="S3211" i="1"/>
  <c r="R3211" i="1"/>
  <c r="V3210" i="1"/>
  <c r="U3210" i="1"/>
  <c r="T3210" i="1"/>
  <c r="S3210" i="1"/>
  <c r="R3210" i="1"/>
  <c r="V3209" i="1"/>
  <c r="U3209" i="1"/>
  <c r="T3209" i="1"/>
  <c r="S3209" i="1"/>
  <c r="R3209" i="1"/>
  <c r="V3208" i="1"/>
  <c r="U3208" i="1"/>
  <c r="T3208" i="1"/>
  <c r="S3208" i="1"/>
  <c r="R3208" i="1"/>
  <c r="V3207" i="1"/>
  <c r="U3207" i="1"/>
  <c r="T3207" i="1"/>
  <c r="S3207" i="1"/>
  <c r="R3207" i="1"/>
  <c r="V3206" i="1"/>
  <c r="U3206" i="1"/>
  <c r="T3206" i="1"/>
  <c r="S3206" i="1"/>
  <c r="R3206" i="1"/>
  <c r="V3205" i="1"/>
  <c r="U3205" i="1"/>
  <c r="T3205" i="1"/>
  <c r="S3205" i="1"/>
  <c r="R3205" i="1"/>
  <c r="V3204" i="1"/>
  <c r="U3204" i="1"/>
  <c r="T3204" i="1"/>
  <c r="S3204" i="1"/>
  <c r="R3204" i="1"/>
  <c r="V3203" i="1"/>
  <c r="U3203" i="1"/>
  <c r="T3203" i="1"/>
  <c r="S3203" i="1"/>
  <c r="R3203" i="1"/>
  <c r="V3202" i="1"/>
  <c r="U3202" i="1"/>
  <c r="T3202" i="1"/>
  <c r="S3202" i="1"/>
  <c r="R3202" i="1"/>
  <c r="V3201" i="1"/>
  <c r="U3201" i="1"/>
  <c r="T3201" i="1"/>
  <c r="S3201" i="1"/>
  <c r="R3201" i="1"/>
  <c r="V3200" i="1"/>
  <c r="U3200" i="1"/>
  <c r="T3200" i="1"/>
  <c r="S3200" i="1"/>
  <c r="R3200" i="1"/>
  <c r="V3199" i="1"/>
  <c r="U3199" i="1"/>
  <c r="T3199" i="1"/>
  <c r="S3199" i="1"/>
  <c r="R3199" i="1"/>
  <c r="V3198" i="1"/>
  <c r="U3198" i="1"/>
  <c r="T3198" i="1"/>
  <c r="S3198" i="1"/>
  <c r="R3198" i="1"/>
  <c r="V3197" i="1"/>
  <c r="U3197" i="1"/>
  <c r="T3197" i="1"/>
  <c r="S3197" i="1"/>
  <c r="R3197" i="1"/>
  <c r="V3196" i="1"/>
  <c r="U3196" i="1"/>
  <c r="T3196" i="1"/>
  <c r="S3196" i="1"/>
  <c r="R3196" i="1"/>
  <c r="V3195" i="1"/>
  <c r="U3195" i="1"/>
  <c r="T3195" i="1"/>
  <c r="S3195" i="1"/>
  <c r="R3195" i="1"/>
  <c r="V3194" i="1"/>
  <c r="U3194" i="1"/>
  <c r="T3194" i="1"/>
  <c r="S3194" i="1"/>
  <c r="R3194" i="1"/>
  <c r="V3193" i="1"/>
  <c r="U3193" i="1"/>
  <c r="T3193" i="1"/>
  <c r="S3193" i="1"/>
  <c r="R3193" i="1"/>
  <c r="V3192" i="1"/>
  <c r="U3192" i="1"/>
  <c r="T3192" i="1"/>
  <c r="S3192" i="1"/>
  <c r="R3192" i="1"/>
  <c r="V3191" i="1"/>
  <c r="U3191" i="1"/>
  <c r="T3191" i="1"/>
  <c r="S3191" i="1"/>
  <c r="R3191" i="1"/>
  <c r="V3190" i="1"/>
  <c r="U3190" i="1"/>
  <c r="T3190" i="1"/>
  <c r="S3190" i="1"/>
  <c r="R3190" i="1"/>
  <c r="V3189" i="1"/>
  <c r="U3189" i="1"/>
  <c r="T3189" i="1"/>
  <c r="S3189" i="1"/>
  <c r="R3189" i="1"/>
  <c r="V3188" i="1"/>
  <c r="U3188" i="1"/>
  <c r="T3188" i="1"/>
  <c r="S3188" i="1"/>
  <c r="R3188" i="1"/>
  <c r="V3187" i="1"/>
  <c r="U3187" i="1"/>
  <c r="T3187" i="1"/>
  <c r="S3187" i="1"/>
  <c r="R3187" i="1"/>
  <c r="V3186" i="1"/>
  <c r="U3186" i="1"/>
  <c r="T3186" i="1"/>
  <c r="S3186" i="1"/>
  <c r="R3186" i="1"/>
  <c r="V3185" i="1"/>
  <c r="U3185" i="1"/>
  <c r="T3185" i="1"/>
  <c r="S3185" i="1"/>
  <c r="R3185" i="1"/>
  <c r="V3184" i="1"/>
  <c r="U3184" i="1"/>
  <c r="T3184" i="1"/>
  <c r="S3184" i="1"/>
  <c r="R3184" i="1"/>
  <c r="V3183" i="1"/>
  <c r="U3183" i="1"/>
  <c r="T3183" i="1"/>
  <c r="S3183" i="1"/>
  <c r="R3183" i="1"/>
  <c r="V3182" i="1"/>
  <c r="U3182" i="1"/>
  <c r="T3182" i="1"/>
  <c r="S3182" i="1"/>
  <c r="R3182" i="1"/>
  <c r="V3181" i="1"/>
  <c r="U3181" i="1"/>
  <c r="T3181" i="1"/>
  <c r="S3181" i="1"/>
  <c r="R3181" i="1"/>
  <c r="V3180" i="1"/>
  <c r="U3180" i="1"/>
  <c r="T3180" i="1"/>
  <c r="S3180" i="1"/>
  <c r="R3180" i="1"/>
  <c r="V3179" i="1"/>
  <c r="U3179" i="1"/>
  <c r="T3179" i="1"/>
  <c r="S3179" i="1"/>
  <c r="R3179" i="1"/>
  <c r="V3178" i="1"/>
  <c r="U3178" i="1"/>
  <c r="T3178" i="1"/>
  <c r="S3178" i="1"/>
  <c r="R3178" i="1"/>
  <c r="V3177" i="1"/>
  <c r="U3177" i="1"/>
  <c r="T3177" i="1"/>
  <c r="S3177" i="1"/>
  <c r="R3177" i="1"/>
  <c r="V3176" i="1"/>
  <c r="U3176" i="1"/>
  <c r="T3176" i="1"/>
  <c r="S3176" i="1"/>
  <c r="R3176" i="1"/>
  <c r="V3175" i="1"/>
  <c r="U3175" i="1"/>
  <c r="T3175" i="1"/>
  <c r="S3175" i="1"/>
  <c r="R3175" i="1"/>
  <c r="V3174" i="1"/>
  <c r="U3174" i="1"/>
  <c r="T3174" i="1"/>
  <c r="S3174" i="1"/>
  <c r="R3174" i="1"/>
  <c r="V3173" i="1"/>
  <c r="U3173" i="1"/>
  <c r="T3173" i="1"/>
  <c r="S3173" i="1"/>
  <c r="R3173" i="1"/>
  <c r="V3172" i="1"/>
  <c r="U3172" i="1"/>
  <c r="T3172" i="1"/>
  <c r="S3172" i="1"/>
  <c r="R3172" i="1"/>
  <c r="V3171" i="1"/>
  <c r="U3171" i="1"/>
  <c r="T3171" i="1"/>
  <c r="S3171" i="1"/>
  <c r="R3171" i="1"/>
  <c r="V3170" i="1"/>
  <c r="U3170" i="1"/>
  <c r="T3170" i="1"/>
  <c r="S3170" i="1"/>
  <c r="R3170" i="1"/>
  <c r="V3169" i="1"/>
  <c r="U3169" i="1"/>
  <c r="T3169" i="1"/>
  <c r="S3169" i="1"/>
  <c r="R3169" i="1"/>
  <c r="V3168" i="1"/>
  <c r="U3168" i="1"/>
  <c r="T3168" i="1"/>
  <c r="S3168" i="1"/>
  <c r="R3168" i="1"/>
  <c r="V3167" i="1"/>
  <c r="U3167" i="1"/>
  <c r="T3167" i="1"/>
  <c r="S3167" i="1"/>
  <c r="R3167" i="1"/>
  <c r="V3166" i="1"/>
  <c r="U3166" i="1"/>
  <c r="T3166" i="1"/>
  <c r="S3166" i="1"/>
  <c r="R3166" i="1"/>
  <c r="V3165" i="1"/>
  <c r="U3165" i="1"/>
  <c r="T3165" i="1"/>
  <c r="S3165" i="1"/>
  <c r="R3165" i="1"/>
  <c r="V3164" i="1"/>
  <c r="U3164" i="1"/>
  <c r="T3164" i="1"/>
  <c r="S3164" i="1"/>
  <c r="R3164" i="1"/>
  <c r="V3163" i="1"/>
  <c r="U3163" i="1"/>
  <c r="T3163" i="1"/>
  <c r="S3163" i="1"/>
  <c r="R3163" i="1"/>
  <c r="V3162" i="1"/>
  <c r="U3162" i="1"/>
  <c r="T3162" i="1"/>
  <c r="S3162" i="1"/>
  <c r="R3162" i="1"/>
  <c r="V3161" i="1"/>
  <c r="U3161" i="1"/>
  <c r="T3161" i="1"/>
  <c r="S3161" i="1"/>
  <c r="R3161" i="1"/>
  <c r="V3160" i="1"/>
  <c r="U3160" i="1"/>
  <c r="T3160" i="1"/>
  <c r="S3160" i="1"/>
  <c r="R3160" i="1"/>
  <c r="V3159" i="1"/>
  <c r="U3159" i="1"/>
  <c r="T3159" i="1"/>
  <c r="S3159" i="1"/>
  <c r="R3159" i="1"/>
  <c r="V3158" i="1"/>
  <c r="U3158" i="1"/>
  <c r="T3158" i="1"/>
  <c r="S3158" i="1"/>
  <c r="R3158" i="1"/>
  <c r="V3157" i="1"/>
  <c r="U3157" i="1"/>
  <c r="T3157" i="1"/>
  <c r="S3157" i="1"/>
  <c r="R3157" i="1"/>
  <c r="V3156" i="1"/>
  <c r="U3156" i="1"/>
  <c r="T3156" i="1"/>
  <c r="S3156" i="1"/>
  <c r="R3156" i="1"/>
  <c r="V3155" i="1"/>
  <c r="U3155" i="1"/>
  <c r="T3155" i="1"/>
  <c r="S3155" i="1"/>
  <c r="R3155" i="1"/>
  <c r="V3154" i="1"/>
  <c r="U3154" i="1"/>
  <c r="T3154" i="1"/>
  <c r="S3154" i="1"/>
  <c r="R3154" i="1"/>
  <c r="V3153" i="1"/>
  <c r="U3153" i="1"/>
  <c r="T3153" i="1"/>
  <c r="S3153" i="1"/>
  <c r="R3153" i="1"/>
  <c r="V3152" i="1"/>
  <c r="U3152" i="1"/>
  <c r="T3152" i="1"/>
  <c r="S3152" i="1"/>
  <c r="R3152" i="1"/>
  <c r="V3151" i="1"/>
  <c r="U3151" i="1"/>
  <c r="T3151" i="1"/>
  <c r="S3151" i="1"/>
  <c r="R3151" i="1"/>
  <c r="V3150" i="1"/>
  <c r="U3150" i="1"/>
  <c r="T3150" i="1"/>
  <c r="S3150" i="1"/>
  <c r="R3150" i="1"/>
  <c r="V3149" i="1"/>
  <c r="U3149" i="1"/>
  <c r="T3149" i="1"/>
  <c r="S3149" i="1"/>
  <c r="R3149" i="1"/>
  <c r="V3148" i="1"/>
  <c r="U3148" i="1"/>
  <c r="T3148" i="1"/>
  <c r="S3148" i="1"/>
  <c r="R3148" i="1"/>
  <c r="V3147" i="1"/>
  <c r="U3147" i="1"/>
  <c r="T3147" i="1"/>
  <c r="S3147" i="1"/>
  <c r="R3147" i="1"/>
  <c r="V3146" i="1"/>
  <c r="U3146" i="1"/>
  <c r="T3146" i="1"/>
  <c r="S3146" i="1"/>
  <c r="R3146" i="1"/>
  <c r="V3145" i="1"/>
  <c r="U3145" i="1"/>
  <c r="T3145" i="1"/>
  <c r="S3145" i="1"/>
  <c r="R3145" i="1"/>
  <c r="V3144" i="1"/>
  <c r="U3144" i="1"/>
  <c r="T3144" i="1"/>
  <c r="S3144" i="1"/>
  <c r="R3144" i="1"/>
  <c r="V3143" i="1"/>
  <c r="U3143" i="1"/>
  <c r="T3143" i="1"/>
  <c r="S3143" i="1"/>
  <c r="R3143" i="1"/>
  <c r="V3142" i="1"/>
  <c r="U3142" i="1"/>
  <c r="T3142" i="1"/>
  <c r="S3142" i="1"/>
  <c r="R3142" i="1"/>
  <c r="V3141" i="1"/>
  <c r="U3141" i="1"/>
  <c r="T3141" i="1"/>
  <c r="S3141" i="1"/>
  <c r="R3141" i="1"/>
  <c r="V3140" i="1"/>
  <c r="U3140" i="1"/>
  <c r="T3140" i="1"/>
  <c r="S3140" i="1"/>
  <c r="R3140" i="1"/>
  <c r="V3139" i="1"/>
  <c r="U3139" i="1"/>
  <c r="T3139" i="1"/>
  <c r="S3139" i="1"/>
  <c r="R3139" i="1"/>
  <c r="V3138" i="1"/>
  <c r="U3138" i="1"/>
  <c r="T3138" i="1"/>
  <c r="S3138" i="1"/>
  <c r="R3138" i="1"/>
  <c r="V3137" i="1"/>
  <c r="U3137" i="1"/>
  <c r="T3137" i="1"/>
  <c r="S3137" i="1"/>
  <c r="R3137" i="1"/>
  <c r="V3136" i="1"/>
  <c r="U3136" i="1"/>
  <c r="T3136" i="1"/>
  <c r="S3136" i="1"/>
  <c r="R3136" i="1"/>
  <c r="V3135" i="1"/>
  <c r="U3135" i="1"/>
  <c r="T3135" i="1"/>
  <c r="S3135" i="1"/>
  <c r="R3135" i="1"/>
  <c r="V3134" i="1"/>
  <c r="U3134" i="1"/>
  <c r="T3134" i="1"/>
  <c r="S3134" i="1"/>
  <c r="R3134" i="1"/>
  <c r="V3133" i="1"/>
  <c r="U3133" i="1"/>
  <c r="T3133" i="1"/>
  <c r="S3133" i="1"/>
  <c r="R3133" i="1"/>
  <c r="V3132" i="1"/>
  <c r="U3132" i="1"/>
  <c r="T3132" i="1"/>
  <c r="S3132" i="1"/>
  <c r="R3132" i="1"/>
  <c r="V3131" i="1"/>
  <c r="U3131" i="1"/>
  <c r="T3131" i="1"/>
  <c r="S3131" i="1"/>
  <c r="R3131" i="1"/>
  <c r="V3130" i="1"/>
  <c r="U3130" i="1"/>
  <c r="T3130" i="1"/>
  <c r="S3130" i="1"/>
  <c r="R3130" i="1"/>
  <c r="V3129" i="1"/>
  <c r="U3129" i="1"/>
  <c r="T3129" i="1"/>
  <c r="S3129" i="1"/>
  <c r="R3129" i="1"/>
  <c r="V3128" i="1"/>
  <c r="U3128" i="1"/>
  <c r="T3128" i="1"/>
  <c r="S3128" i="1"/>
  <c r="R3128" i="1"/>
  <c r="V3127" i="1"/>
  <c r="U3127" i="1"/>
  <c r="T3127" i="1"/>
  <c r="S3127" i="1"/>
  <c r="R3127" i="1"/>
  <c r="V3126" i="1"/>
  <c r="U3126" i="1"/>
  <c r="T3126" i="1"/>
  <c r="S3126" i="1"/>
  <c r="R3126" i="1"/>
  <c r="V3125" i="1"/>
  <c r="U3125" i="1"/>
  <c r="T3125" i="1"/>
  <c r="S3125" i="1"/>
  <c r="R3125" i="1"/>
  <c r="V3124" i="1"/>
  <c r="U3124" i="1"/>
  <c r="T3124" i="1"/>
  <c r="S3124" i="1"/>
  <c r="R3124" i="1"/>
  <c r="V3123" i="1"/>
  <c r="U3123" i="1"/>
  <c r="T3123" i="1"/>
  <c r="S3123" i="1"/>
  <c r="R3123" i="1"/>
  <c r="V3122" i="1"/>
  <c r="U3122" i="1"/>
  <c r="T3122" i="1"/>
  <c r="S3122" i="1"/>
  <c r="R3122" i="1"/>
  <c r="V3121" i="1"/>
  <c r="U3121" i="1"/>
  <c r="T3121" i="1"/>
  <c r="S3121" i="1"/>
  <c r="R3121" i="1"/>
  <c r="V3120" i="1"/>
  <c r="U3120" i="1"/>
  <c r="T3120" i="1"/>
  <c r="S3120" i="1"/>
  <c r="R3120" i="1"/>
  <c r="V3119" i="1"/>
  <c r="U3119" i="1"/>
  <c r="T3119" i="1"/>
  <c r="S3119" i="1"/>
  <c r="R3119" i="1"/>
  <c r="V3118" i="1"/>
  <c r="U3118" i="1"/>
  <c r="T3118" i="1"/>
  <c r="S3118" i="1"/>
  <c r="R3118" i="1"/>
  <c r="V3117" i="1"/>
  <c r="U3117" i="1"/>
  <c r="T3117" i="1"/>
  <c r="S3117" i="1"/>
  <c r="R3117" i="1"/>
  <c r="V3116" i="1"/>
  <c r="U3116" i="1"/>
  <c r="T3116" i="1"/>
  <c r="S3116" i="1"/>
  <c r="R3116" i="1"/>
  <c r="V3115" i="1"/>
  <c r="U3115" i="1"/>
  <c r="T3115" i="1"/>
  <c r="S3115" i="1"/>
  <c r="R3115" i="1"/>
  <c r="V3114" i="1"/>
  <c r="U3114" i="1"/>
  <c r="T3114" i="1"/>
  <c r="S3114" i="1"/>
  <c r="R3114" i="1"/>
  <c r="V3113" i="1"/>
  <c r="U3113" i="1"/>
  <c r="T3113" i="1"/>
  <c r="S3113" i="1"/>
  <c r="R3113" i="1"/>
  <c r="V3112" i="1"/>
  <c r="U3112" i="1"/>
  <c r="T3112" i="1"/>
  <c r="S3112" i="1"/>
  <c r="R3112" i="1"/>
  <c r="V3111" i="1"/>
  <c r="U3111" i="1"/>
  <c r="T3111" i="1"/>
  <c r="S3111" i="1"/>
  <c r="R3111" i="1"/>
  <c r="V3110" i="1"/>
  <c r="U3110" i="1"/>
  <c r="T3110" i="1"/>
  <c r="S3110" i="1"/>
  <c r="R3110" i="1"/>
  <c r="V3109" i="1"/>
  <c r="U3109" i="1"/>
  <c r="T3109" i="1"/>
  <c r="S3109" i="1"/>
  <c r="R3109" i="1"/>
  <c r="V3108" i="1"/>
  <c r="U3108" i="1"/>
  <c r="T3108" i="1"/>
  <c r="S3108" i="1"/>
  <c r="R3108" i="1"/>
  <c r="V3107" i="1"/>
  <c r="U3107" i="1"/>
  <c r="T3107" i="1"/>
  <c r="S3107" i="1"/>
  <c r="R3107" i="1"/>
  <c r="V3106" i="1"/>
  <c r="U3106" i="1"/>
  <c r="T3106" i="1"/>
  <c r="S3106" i="1"/>
  <c r="R3106" i="1"/>
  <c r="V3105" i="1"/>
  <c r="U3105" i="1"/>
  <c r="T3105" i="1"/>
  <c r="S3105" i="1"/>
  <c r="R3105" i="1"/>
  <c r="V3104" i="1"/>
  <c r="U3104" i="1"/>
  <c r="T3104" i="1"/>
  <c r="S3104" i="1"/>
  <c r="R3104" i="1"/>
  <c r="V3103" i="1"/>
  <c r="U3103" i="1"/>
  <c r="T3103" i="1"/>
  <c r="S3103" i="1"/>
  <c r="R3103" i="1"/>
  <c r="V3102" i="1"/>
  <c r="U3102" i="1"/>
  <c r="T3102" i="1"/>
  <c r="S3102" i="1"/>
  <c r="R3102" i="1"/>
  <c r="V3101" i="1"/>
  <c r="U3101" i="1"/>
  <c r="T3101" i="1"/>
  <c r="S3101" i="1"/>
  <c r="R3101" i="1"/>
  <c r="V3100" i="1"/>
  <c r="U3100" i="1"/>
  <c r="T3100" i="1"/>
  <c r="S3100" i="1"/>
  <c r="R3100" i="1"/>
  <c r="V3099" i="1"/>
  <c r="U3099" i="1"/>
  <c r="T3099" i="1"/>
  <c r="S3099" i="1"/>
  <c r="R3099" i="1"/>
  <c r="V3098" i="1"/>
  <c r="U3098" i="1"/>
  <c r="T3098" i="1"/>
  <c r="S3098" i="1"/>
  <c r="R3098" i="1"/>
  <c r="V3097" i="1"/>
  <c r="U3097" i="1"/>
  <c r="T3097" i="1"/>
  <c r="S3097" i="1"/>
  <c r="R3097" i="1"/>
  <c r="V3096" i="1"/>
  <c r="U3096" i="1"/>
  <c r="T3096" i="1"/>
  <c r="S3096" i="1"/>
  <c r="R3096" i="1"/>
  <c r="V3095" i="1"/>
  <c r="U3095" i="1"/>
  <c r="T3095" i="1"/>
  <c r="S3095" i="1"/>
  <c r="R3095" i="1"/>
  <c r="V3094" i="1"/>
  <c r="U3094" i="1"/>
  <c r="T3094" i="1"/>
  <c r="S3094" i="1"/>
  <c r="R3094" i="1"/>
  <c r="V3093" i="1"/>
  <c r="U3093" i="1"/>
  <c r="T3093" i="1"/>
  <c r="S3093" i="1"/>
  <c r="R3093" i="1"/>
  <c r="V3092" i="1"/>
  <c r="U3092" i="1"/>
  <c r="T3092" i="1"/>
  <c r="S3092" i="1"/>
  <c r="R3092" i="1"/>
  <c r="V3091" i="1"/>
  <c r="U3091" i="1"/>
  <c r="T3091" i="1"/>
  <c r="S3091" i="1"/>
  <c r="R3091" i="1"/>
  <c r="V3090" i="1"/>
  <c r="U3090" i="1"/>
  <c r="T3090" i="1"/>
  <c r="S3090" i="1"/>
  <c r="R3090" i="1"/>
  <c r="V3089" i="1"/>
  <c r="U3089" i="1"/>
  <c r="T3089" i="1"/>
  <c r="S3089" i="1"/>
  <c r="R3089" i="1"/>
  <c r="V3088" i="1"/>
  <c r="U3088" i="1"/>
  <c r="T3088" i="1"/>
  <c r="S3088" i="1"/>
  <c r="R3088" i="1"/>
  <c r="V3087" i="1"/>
  <c r="U3087" i="1"/>
  <c r="T3087" i="1"/>
  <c r="S3087" i="1"/>
  <c r="R3087" i="1"/>
  <c r="V3086" i="1"/>
  <c r="U3086" i="1"/>
  <c r="T3086" i="1"/>
  <c r="S3086" i="1"/>
  <c r="R3086" i="1"/>
  <c r="V3085" i="1"/>
  <c r="U3085" i="1"/>
  <c r="T3085" i="1"/>
  <c r="S3085" i="1"/>
  <c r="R3085" i="1"/>
  <c r="V3084" i="1"/>
  <c r="U3084" i="1"/>
  <c r="T3084" i="1"/>
  <c r="S3084" i="1"/>
  <c r="R3084" i="1"/>
  <c r="V3083" i="1"/>
  <c r="U3083" i="1"/>
  <c r="T3083" i="1"/>
  <c r="S3083" i="1"/>
  <c r="R3083" i="1"/>
  <c r="V3082" i="1"/>
  <c r="U3082" i="1"/>
  <c r="T3082" i="1"/>
  <c r="S3082" i="1"/>
  <c r="R3082" i="1"/>
  <c r="V3081" i="1"/>
  <c r="U3081" i="1"/>
  <c r="T3081" i="1"/>
  <c r="S3081" i="1"/>
  <c r="R3081" i="1"/>
  <c r="V3080" i="1"/>
  <c r="U3080" i="1"/>
  <c r="T3080" i="1"/>
  <c r="S3080" i="1"/>
  <c r="R3080" i="1"/>
  <c r="V3079" i="1"/>
  <c r="U3079" i="1"/>
  <c r="T3079" i="1"/>
  <c r="S3079" i="1"/>
  <c r="R3079" i="1"/>
  <c r="V3078" i="1"/>
  <c r="U3078" i="1"/>
  <c r="T3078" i="1"/>
  <c r="S3078" i="1"/>
  <c r="R3078" i="1"/>
  <c r="V3077" i="1"/>
  <c r="U3077" i="1"/>
  <c r="T3077" i="1"/>
  <c r="S3077" i="1"/>
  <c r="R3077" i="1"/>
  <c r="V3076" i="1"/>
  <c r="U3076" i="1"/>
  <c r="T3076" i="1"/>
  <c r="S3076" i="1"/>
  <c r="R3076" i="1"/>
  <c r="V3075" i="1"/>
  <c r="U3075" i="1"/>
  <c r="T3075" i="1"/>
  <c r="S3075" i="1"/>
  <c r="R3075" i="1"/>
  <c r="V3074" i="1"/>
  <c r="U3074" i="1"/>
  <c r="T3074" i="1"/>
  <c r="S3074" i="1"/>
  <c r="R3074" i="1"/>
  <c r="V3073" i="1"/>
  <c r="U3073" i="1"/>
  <c r="T3073" i="1"/>
  <c r="S3073" i="1"/>
  <c r="R3073" i="1"/>
  <c r="V3072" i="1"/>
  <c r="U3072" i="1"/>
  <c r="T3072" i="1"/>
  <c r="S3072" i="1"/>
  <c r="R3072" i="1"/>
  <c r="V3071" i="1"/>
  <c r="U3071" i="1"/>
  <c r="T3071" i="1"/>
  <c r="S3071" i="1"/>
  <c r="R3071" i="1"/>
  <c r="V3070" i="1"/>
  <c r="U3070" i="1"/>
  <c r="T3070" i="1"/>
  <c r="S3070" i="1"/>
  <c r="R3070" i="1"/>
  <c r="V3069" i="1"/>
  <c r="U3069" i="1"/>
  <c r="T3069" i="1"/>
  <c r="S3069" i="1"/>
  <c r="R3069" i="1"/>
  <c r="V3068" i="1"/>
  <c r="U3068" i="1"/>
  <c r="T3068" i="1"/>
  <c r="S3068" i="1"/>
  <c r="R3068" i="1"/>
  <c r="V3067" i="1"/>
  <c r="U3067" i="1"/>
  <c r="T3067" i="1"/>
  <c r="S3067" i="1"/>
  <c r="R3067" i="1"/>
  <c r="V3066" i="1"/>
  <c r="U3066" i="1"/>
  <c r="T3066" i="1"/>
  <c r="S3066" i="1"/>
  <c r="R3066" i="1"/>
  <c r="V3065" i="1"/>
  <c r="U3065" i="1"/>
  <c r="T3065" i="1"/>
  <c r="S3065" i="1"/>
  <c r="R3065" i="1"/>
  <c r="V3064" i="1"/>
  <c r="U3064" i="1"/>
  <c r="T3064" i="1"/>
  <c r="S3064" i="1"/>
  <c r="R3064" i="1"/>
  <c r="V3063" i="1"/>
  <c r="U3063" i="1"/>
  <c r="T3063" i="1"/>
  <c r="S3063" i="1"/>
  <c r="R3063" i="1"/>
  <c r="V3062" i="1"/>
  <c r="U3062" i="1"/>
  <c r="T3062" i="1"/>
  <c r="S3062" i="1"/>
  <c r="R3062" i="1"/>
  <c r="V3061" i="1"/>
  <c r="U3061" i="1"/>
  <c r="T3061" i="1"/>
  <c r="S3061" i="1"/>
  <c r="R3061" i="1"/>
  <c r="V3060" i="1"/>
  <c r="U3060" i="1"/>
  <c r="T3060" i="1"/>
  <c r="S3060" i="1"/>
  <c r="R3060" i="1"/>
  <c r="V3059" i="1"/>
  <c r="U3059" i="1"/>
  <c r="T3059" i="1"/>
  <c r="S3059" i="1"/>
  <c r="R3059" i="1"/>
  <c r="V3058" i="1"/>
  <c r="U3058" i="1"/>
  <c r="T3058" i="1"/>
  <c r="S3058" i="1"/>
  <c r="R3058" i="1"/>
  <c r="V3057" i="1"/>
  <c r="U3057" i="1"/>
  <c r="T3057" i="1"/>
  <c r="S3057" i="1"/>
  <c r="R3057" i="1"/>
  <c r="V3056" i="1"/>
  <c r="U3056" i="1"/>
  <c r="T3056" i="1"/>
  <c r="S3056" i="1"/>
  <c r="R3056" i="1"/>
  <c r="V3055" i="1"/>
  <c r="U3055" i="1"/>
  <c r="T3055" i="1"/>
  <c r="S3055" i="1"/>
  <c r="R3055" i="1"/>
  <c r="V3054" i="1"/>
  <c r="U3054" i="1"/>
  <c r="T3054" i="1"/>
  <c r="S3054" i="1"/>
  <c r="R3054" i="1"/>
  <c r="V3053" i="1"/>
  <c r="U3053" i="1"/>
  <c r="T3053" i="1"/>
  <c r="S3053" i="1"/>
  <c r="R3053" i="1"/>
  <c r="V3052" i="1"/>
  <c r="U3052" i="1"/>
  <c r="T3052" i="1"/>
  <c r="S3052" i="1"/>
  <c r="R3052" i="1"/>
  <c r="V3051" i="1"/>
  <c r="U3051" i="1"/>
  <c r="T3051" i="1"/>
  <c r="S3051" i="1"/>
  <c r="R3051" i="1"/>
  <c r="V3050" i="1"/>
  <c r="U3050" i="1"/>
  <c r="T3050" i="1"/>
  <c r="S3050" i="1"/>
  <c r="R3050" i="1"/>
  <c r="V3049" i="1"/>
  <c r="U3049" i="1"/>
  <c r="T3049" i="1"/>
  <c r="S3049" i="1"/>
  <c r="R3049" i="1"/>
  <c r="V3048" i="1"/>
  <c r="U3048" i="1"/>
  <c r="T3048" i="1"/>
  <c r="S3048" i="1"/>
  <c r="R3048" i="1"/>
  <c r="V3047" i="1"/>
  <c r="U3047" i="1"/>
  <c r="T3047" i="1"/>
  <c r="S3047" i="1"/>
  <c r="R3047" i="1"/>
  <c r="V3046" i="1"/>
  <c r="U3046" i="1"/>
  <c r="T3046" i="1"/>
  <c r="S3046" i="1"/>
  <c r="R3046" i="1"/>
  <c r="V3045" i="1"/>
  <c r="U3045" i="1"/>
  <c r="T3045" i="1"/>
  <c r="S3045" i="1"/>
  <c r="R3045" i="1"/>
  <c r="V3044" i="1"/>
  <c r="U3044" i="1"/>
  <c r="T3044" i="1"/>
  <c r="S3044" i="1"/>
  <c r="R3044" i="1"/>
  <c r="V3043" i="1"/>
  <c r="U3043" i="1"/>
  <c r="T3043" i="1"/>
  <c r="S3043" i="1"/>
  <c r="R3043" i="1"/>
  <c r="V3042" i="1"/>
  <c r="U3042" i="1"/>
  <c r="T3042" i="1"/>
  <c r="S3042" i="1"/>
  <c r="R3042" i="1"/>
  <c r="V3041" i="1"/>
  <c r="U3041" i="1"/>
  <c r="T3041" i="1"/>
  <c r="S3041" i="1"/>
  <c r="R3041" i="1"/>
  <c r="V3040" i="1"/>
  <c r="U3040" i="1"/>
  <c r="T3040" i="1"/>
  <c r="S3040" i="1"/>
  <c r="R3040" i="1"/>
  <c r="V3039" i="1"/>
  <c r="U3039" i="1"/>
  <c r="T3039" i="1"/>
  <c r="S3039" i="1"/>
  <c r="R3039" i="1"/>
  <c r="V3038" i="1"/>
  <c r="U3038" i="1"/>
  <c r="T3038" i="1"/>
  <c r="S3038" i="1"/>
  <c r="R3038" i="1"/>
  <c r="V3037" i="1"/>
  <c r="U3037" i="1"/>
  <c r="T3037" i="1"/>
  <c r="S3037" i="1"/>
  <c r="R3037" i="1"/>
  <c r="V3036" i="1"/>
  <c r="U3036" i="1"/>
  <c r="T3036" i="1"/>
  <c r="S3036" i="1"/>
  <c r="R3036" i="1"/>
  <c r="V3035" i="1"/>
  <c r="U3035" i="1"/>
  <c r="T3035" i="1"/>
  <c r="S3035" i="1"/>
  <c r="R3035" i="1"/>
  <c r="V3034" i="1"/>
  <c r="U3034" i="1"/>
  <c r="T3034" i="1"/>
  <c r="S3034" i="1"/>
  <c r="R3034" i="1"/>
  <c r="V3033" i="1"/>
  <c r="U3033" i="1"/>
  <c r="T3033" i="1"/>
  <c r="S3033" i="1"/>
  <c r="R3033" i="1"/>
  <c r="V3032" i="1"/>
  <c r="U3032" i="1"/>
  <c r="T3032" i="1"/>
  <c r="S3032" i="1"/>
  <c r="R3032" i="1"/>
  <c r="V3031" i="1"/>
  <c r="U3031" i="1"/>
  <c r="T3031" i="1"/>
  <c r="S3031" i="1"/>
  <c r="R3031" i="1"/>
  <c r="V3030" i="1"/>
  <c r="U3030" i="1"/>
  <c r="T3030" i="1"/>
  <c r="S3030" i="1"/>
  <c r="R3030" i="1"/>
  <c r="V3029" i="1"/>
  <c r="U3029" i="1"/>
  <c r="T3029" i="1"/>
  <c r="S3029" i="1"/>
  <c r="R3029" i="1"/>
  <c r="V3028" i="1"/>
  <c r="U3028" i="1"/>
  <c r="T3028" i="1"/>
  <c r="S3028" i="1"/>
  <c r="R3028" i="1"/>
  <c r="V3027" i="1"/>
  <c r="U3027" i="1"/>
  <c r="T3027" i="1"/>
  <c r="S3027" i="1"/>
  <c r="R3027" i="1"/>
  <c r="V3026" i="1"/>
  <c r="U3026" i="1"/>
  <c r="T3026" i="1"/>
  <c r="S3026" i="1"/>
  <c r="R3026" i="1"/>
  <c r="V3025" i="1"/>
  <c r="U3025" i="1"/>
  <c r="T3025" i="1"/>
  <c r="S3025" i="1"/>
  <c r="R3025" i="1"/>
  <c r="V3024" i="1"/>
  <c r="U3024" i="1"/>
  <c r="T3024" i="1"/>
  <c r="S3024" i="1"/>
  <c r="R3024" i="1"/>
  <c r="V3023" i="1"/>
  <c r="U3023" i="1"/>
  <c r="T3023" i="1"/>
  <c r="S3023" i="1"/>
  <c r="R3023" i="1"/>
  <c r="V3022" i="1"/>
  <c r="U3022" i="1"/>
  <c r="T3022" i="1"/>
  <c r="S3022" i="1"/>
  <c r="R3022" i="1"/>
  <c r="V3021" i="1"/>
  <c r="U3021" i="1"/>
  <c r="T3021" i="1"/>
  <c r="S3021" i="1"/>
  <c r="R3021" i="1"/>
  <c r="V3020" i="1"/>
  <c r="U3020" i="1"/>
  <c r="T3020" i="1"/>
  <c r="S3020" i="1"/>
  <c r="R3020" i="1"/>
  <c r="V3019" i="1"/>
  <c r="U3019" i="1"/>
  <c r="T3019" i="1"/>
  <c r="S3019" i="1"/>
  <c r="R3019" i="1"/>
  <c r="V3018" i="1"/>
  <c r="U3018" i="1"/>
  <c r="T3018" i="1"/>
  <c r="S3018" i="1"/>
  <c r="R3018" i="1"/>
  <c r="V3017" i="1"/>
  <c r="U3017" i="1"/>
  <c r="T3017" i="1"/>
  <c r="S3017" i="1"/>
  <c r="R3017" i="1"/>
  <c r="V3016" i="1"/>
  <c r="U3016" i="1"/>
  <c r="T3016" i="1"/>
  <c r="S3016" i="1"/>
  <c r="R3016" i="1"/>
  <c r="V3015" i="1"/>
  <c r="U3015" i="1"/>
  <c r="T3015" i="1"/>
  <c r="S3015" i="1"/>
  <c r="R3015" i="1"/>
  <c r="V3014" i="1"/>
  <c r="U3014" i="1"/>
  <c r="T3014" i="1"/>
  <c r="S3014" i="1"/>
  <c r="R3014" i="1"/>
  <c r="V3013" i="1"/>
  <c r="U3013" i="1"/>
  <c r="T3013" i="1"/>
  <c r="S3013" i="1"/>
  <c r="R3013" i="1"/>
  <c r="V3012" i="1"/>
  <c r="U3012" i="1"/>
  <c r="T3012" i="1"/>
  <c r="S3012" i="1"/>
  <c r="R3012" i="1"/>
  <c r="V3011" i="1"/>
  <c r="U3011" i="1"/>
  <c r="T3011" i="1"/>
  <c r="S3011" i="1"/>
  <c r="R3011" i="1"/>
  <c r="V3010" i="1"/>
  <c r="U3010" i="1"/>
  <c r="T3010" i="1"/>
  <c r="S3010" i="1"/>
  <c r="R3010" i="1"/>
  <c r="V3009" i="1"/>
  <c r="U3009" i="1"/>
  <c r="T3009" i="1"/>
  <c r="S3009" i="1"/>
  <c r="R3009" i="1"/>
  <c r="V3008" i="1"/>
  <c r="U3008" i="1"/>
  <c r="T3008" i="1"/>
  <c r="S3008" i="1"/>
  <c r="R3008" i="1"/>
  <c r="V3007" i="1"/>
  <c r="U3007" i="1"/>
  <c r="T3007" i="1"/>
  <c r="S3007" i="1"/>
  <c r="R3007" i="1"/>
  <c r="V3006" i="1"/>
  <c r="U3006" i="1"/>
  <c r="T3006" i="1"/>
  <c r="S3006" i="1"/>
  <c r="R3006" i="1"/>
  <c r="V3005" i="1"/>
  <c r="U3005" i="1"/>
  <c r="T3005" i="1"/>
  <c r="S3005" i="1"/>
  <c r="R3005" i="1"/>
  <c r="V3004" i="1"/>
  <c r="U3004" i="1"/>
  <c r="T3004" i="1"/>
  <c r="S3004" i="1"/>
  <c r="R3004" i="1"/>
  <c r="V3003" i="1"/>
  <c r="U3003" i="1"/>
  <c r="T3003" i="1"/>
  <c r="S3003" i="1"/>
  <c r="R3003" i="1"/>
  <c r="V3002" i="1"/>
  <c r="U3002" i="1"/>
  <c r="T3002" i="1"/>
  <c r="S3002" i="1"/>
  <c r="R3002" i="1"/>
  <c r="V3001" i="1"/>
  <c r="U3001" i="1"/>
  <c r="T3001" i="1"/>
  <c r="S3001" i="1"/>
  <c r="R3001" i="1"/>
  <c r="V3000" i="1"/>
  <c r="U3000" i="1"/>
  <c r="T3000" i="1"/>
  <c r="S3000" i="1"/>
  <c r="R3000" i="1"/>
  <c r="V2999" i="1"/>
  <c r="U2999" i="1"/>
  <c r="T2999" i="1"/>
  <c r="S2999" i="1"/>
  <c r="R2999" i="1"/>
  <c r="V2998" i="1"/>
  <c r="U2998" i="1"/>
  <c r="T2998" i="1"/>
  <c r="S2998" i="1"/>
  <c r="R2998" i="1"/>
  <c r="V2997" i="1"/>
  <c r="U2997" i="1"/>
  <c r="T2997" i="1"/>
  <c r="S2997" i="1"/>
  <c r="R2997" i="1"/>
  <c r="V2996" i="1"/>
  <c r="U2996" i="1"/>
  <c r="T2996" i="1"/>
  <c r="S2996" i="1"/>
  <c r="R2996" i="1"/>
  <c r="V2995" i="1"/>
  <c r="U2995" i="1"/>
  <c r="T2995" i="1"/>
  <c r="S2995" i="1"/>
  <c r="R2995" i="1"/>
  <c r="V2994" i="1"/>
  <c r="U2994" i="1"/>
  <c r="T2994" i="1"/>
  <c r="S2994" i="1"/>
  <c r="R2994" i="1"/>
  <c r="V2993" i="1"/>
  <c r="U2993" i="1"/>
  <c r="T2993" i="1"/>
  <c r="S2993" i="1"/>
  <c r="R2993" i="1"/>
  <c r="V2992" i="1"/>
  <c r="U2992" i="1"/>
  <c r="T2992" i="1"/>
  <c r="S2992" i="1"/>
  <c r="R2992" i="1"/>
  <c r="V2991" i="1"/>
  <c r="U2991" i="1"/>
  <c r="T2991" i="1"/>
  <c r="S2991" i="1"/>
  <c r="R2991" i="1"/>
  <c r="V2990" i="1"/>
  <c r="U2990" i="1"/>
  <c r="T2990" i="1"/>
  <c r="S2990" i="1"/>
  <c r="R2990" i="1"/>
  <c r="V2989" i="1"/>
  <c r="U2989" i="1"/>
  <c r="T2989" i="1"/>
  <c r="S2989" i="1"/>
  <c r="R2989" i="1"/>
  <c r="V2988" i="1"/>
  <c r="U2988" i="1"/>
  <c r="T2988" i="1"/>
  <c r="S2988" i="1"/>
  <c r="R2988" i="1"/>
  <c r="V2987" i="1"/>
  <c r="U2987" i="1"/>
  <c r="T2987" i="1"/>
  <c r="S2987" i="1"/>
  <c r="R2987" i="1"/>
  <c r="V2986" i="1"/>
  <c r="U2986" i="1"/>
  <c r="T2986" i="1"/>
  <c r="S2986" i="1"/>
  <c r="R2986" i="1"/>
  <c r="V2985" i="1"/>
  <c r="U2985" i="1"/>
  <c r="T2985" i="1"/>
  <c r="S2985" i="1"/>
  <c r="R2985" i="1"/>
  <c r="V2984" i="1"/>
  <c r="U2984" i="1"/>
  <c r="T2984" i="1"/>
  <c r="S2984" i="1"/>
  <c r="R2984" i="1"/>
  <c r="V2983" i="1"/>
  <c r="U2983" i="1"/>
  <c r="T2983" i="1"/>
  <c r="S2983" i="1"/>
  <c r="R2983" i="1"/>
  <c r="V2982" i="1"/>
  <c r="U2982" i="1"/>
  <c r="T2982" i="1"/>
  <c r="S2982" i="1"/>
  <c r="R2982" i="1"/>
  <c r="V2981" i="1"/>
  <c r="U2981" i="1"/>
  <c r="T2981" i="1"/>
  <c r="S2981" i="1"/>
  <c r="R2981" i="1"/>
  <c r="V2980" i="1"/>
  <c r="U2980" i="1"/>
  <c r="T2980" i="1"/>
  <c r="S2980" i="1"/>
  <c r="R2980" i="1"/>
  <c r="V2979" i="1"/>
  <c r="U2979" i="1"/>
  <c r="T2979" i="1"/>
  <c r="S2979" i="1"/>
  <c r="R2979" i="1"/>
  <c r="V2978" i="1"/>
  <c r="U2978" i="1"/>
  <c r="T2978" i="1"/>
  <c r="S2978" i="1"/>
  <c r="R2978" i="1"/>
  <c r="V2977" i="1"/>
  <c r="U2977" i="1"/>
  <c r="T2977" i="1"/>
  <c r="S2977" i="1"/>
  <c r="R2977" i="1"/>
  <c r="V2976" i="1"/>
  <c r="U2976" i="1"/>
  <c r="T2976" i="1"/>
  <c r="S2976" i="1"/>
  <c r="R2976" i="1"/>
  <c r="V2975" i="1"/>
  <c r="U2975" i="1"/>
  <c r="T2975" i="1"/>
  <c r="S2975" i="1"/>
  <c r="R2975" i="1"/>
  <c r="V2974" i="1"/>
  <c r="U2974" i="1"/>
  <c r="T2974" i="1"/>
  <c r="S2974" i="1"/>
  <c r="R2974" i="1"/>
  <c r="V2973" i="1"/>
  <c r="U2973" i="1"/>
  <c r="T2973" i="1"/>
  <c r="S2973" i="1"/>
  <c r="R2973" i="1"/>
  <c r="V2972" i="1"/>
  <c r="U2972" i="1"/>
  <c r="T2972" i="1"/>
  <c r="S2972" i="1"/>
  <c r="R2972" i="1"/>
  <c r="V2971" i="1"/>
  <c r="U2971" i="1"/>
  <c r="T2971" i="1"/>
  <c r="S2971" i="1"/>
  <c r="R2971" i="1"/>
  <c r="V2970" i="1"/>
  <c r="U2970" i="1"/>
  <c r="T2970" i="1"/>
  <c r="S2970" i="1"/>
  <c r="R2970" i="1"/>
  <c r="V2969" i="1"/>
  <c r="U2969" i="1"/>
  <c r="T2969" i="1"/>
  <c r="S2969" i="1"/>
  <c r="R2969" i="1"/>
  <c r="V2968" i="1"/>
  <c r="U2968" i="1"/>
  <c r="T2968" i="1"/>
  <c r="S2968" i="1"/>
  <c r="R2968" i="1"/>
  <c r="V2967" i="1"/>
  <c r="U2967" i="1"/>
  <c r="T2967" i="1"/>
  <c r="S2967" i="1"/>
  <c r="R2967" i="1"/>
  <c r="V2966" i="1"/>
  <c r="U2966" i="1"/>
  <c r="T2966" i="1"/>
  <c r="S2966" i="1"/>
  <c r="R2966" i="1"/>
  <c r="V2965" i="1"/>
  <c r="U2965" i="1"/>
  <c r="T2965" i="1"/>
  <c r="S2965" i="1"/>
  <c r="R2965" i="1"/>
  <c r="V2964" i="1"/>
  <c r="U2964" i="1"/>
  <c r="T2964" i="1"/>
  <c r="S2964" i="1"/>
  <c r="R2964" i="1"/>
  <c r="V2963" i="1"/>
  <c r="U2963" i="1"/>
  <c r="T2963" i="1"/>
  <c r="S2963" i="1"/>
  <c r="R2963" i="1"/>
  <c r="V2962" i="1"/>
  <c r="U2962" i="1"/>
  <c r="T2962" i="1"/>
  <c r="S2962" i="1"/>
  <c r="R2962" i="1"/>
  <c r="V2961" i="1"/>
  <c r="U2961" i="1"/>
  <c r="T2961" i="1"/>
  <c r="S2961" i="1"/>
  <c r="R2961" i="1"/>
  <c r="V2960" i="1"/>
  <c r="U2960" i="1"/>
  <c r="T2960" i="1"/>
  <c r="S2960" i="1"/>
  <c r="R2960" i="1"/>
  <c r="V2959" i="1"/>
  <c r="U2959" i="1"/>
  <c r="T2959" i="1"/>
  <c r="S2959" i="1"/>
  <c r="R2959" i="1"/>
  <c r="V2958" i="1"/>
  <c r="U2958" i="1"/>
  <c r="T2958" i="1"/>
  <c r="S2958" i="1"/>
  <c r="R2958" i="1"/>
  <c r="V2957" i="1"/>
  <c r="U2957" i="1"/>
  <c r="T2957" i="1"/>
  <c r="S2957" i="1"/>
  <c r="R2957" i="1"/>
  <c r="V2956" i="1"/>
  <c r="U2956" i="1"/>
  <c r="T2956" i="1"/>
  <c r="S2956" i="1"/>
  <c r="R2956" i="1"/>
  <c r="V2955" i="1"/>
  <c r="U2955" i="1"/>
  <c r="T2955" i="1"/>
  <c r="S2955" i="1"/>
  <c r="R2955" i="1"/>
  <c r="V2954" i="1"/>
  <c r="U2954" i="1"/>
  <c r="T2954" i="1"/>
  <c r="S2954" i="1"/>
  <c r="R2954" i="1"/>
  <c r="V2953" i="1"/>
  <c r="U2953" i="1"/>
  <c r="T2953" i="1"/>
  <c r="S2953" i="1"/>
  <c r="R2953" i="1"/>
  <c r="V2952" i="1"/>
  <c r="U2952" i="1"/>
  <c r="T2952" i="1"/>
  <c r="S2952" i="1"/>
  <c r="R2952" i="1"/>
  <c r="V2951" i="1"/>
  <c r="U2951" i="1"/>
  <c r="T2951" i="1"/>
  <c r="S2951" i="1"/>
  <c r="R2951" i="1"/>
  <c r="V2950" i="1"/>
  <c r="U2950" i="1"/>
  <c r="T2950" i="1"/>
  <c r="S2950" i="1"/>
  <c r="R2950" i="1"/>
  <c r="V2949" i="1"/>
  <c r="U2949" i="1"/>
  <c r="T2949" i="1"/>
  <c r="S2949" i="1"/>
  <c r="R2949" i="1"/>
  <c r="V2948" i="1"/>
  <c r="U2948" i="1"/>
  <c r="T2948" i="1"/>
  <c r="S2948" i="1"/>
  <c r="R2948" i="1"/>
  <c r="V2947" i="1"/>
  <c r="U2947" i="1"/>
  <c r="T2947" i="1"/>
  <c r="S2947" i="1"/>
  <c r="R2947" i="1"/>
  <c r="V2946" i="1"/>
  <c r="U2946" i="1"/>
  <c r="T2946" i="1"/>
  <c r="S2946" i="1"/>
  <c r="R2946" i="1"/>
  <c r="V2945" i="1"/>
  <c r="U2945" i="1"/>
  <c r="T2945" i="1"/>
  <c r="S2945" i="1"/>
  <c r="R2945" i="1"/>
  <c r="V2944" i="1"/>
  <c r="U2944" i="1"/>
  <c r="T2944" i="1"/>
  <c r="S2944" i="1"/>
  <c r="R2944" i="1"/>
  <c r="V2943" i="1"/>
  <c r="U2943" i="1"/>
  <c r="T2943" i="1"/>
  <c r="S2943" i="1"/>
  <c r="R2943" i="1"/>
  <c r="V2942" i="1"/>
  <c r="U2942" i="1"/>
  <c r="T2942" i="1"/>
  <c r="S2942" i="1"/>
  <c r="R2942" i="1"/>
  <c r="V2941" i="1"/>
  <c r="U2941" i="1"/>
  <c r="T2941" i="1"/>
  <c r="S2941" i="1"/>
  <c r="R2941" i="1"/>
  <c r="V2940" i="1"/>
  <c r="U2940" i="1"/>
  <c r="T2940" i="1"/>
  <c r="S2940" i="1"/>
  <c r="R2940" i="1"/>
  <c r="V2939" i="1"/>
  <c r="U2939" i="1"/>
  <c r="T2939" i="1"/>
  <c r="S2939" i="1"/>
  <c r="R2939" i="1"/>
  <c r="V2938" i="1"/>
  <c r="U2938" i="1"/>
  <c r="T2938" i="1"/>
  <c r="S2938" i="1"/>
  <c r="R2938" i="1"/>
  <c r="V2937" i="1"/>
  <c r="U2937" i="1"/>
  <c r="T2937" i="1"/>
  <c r="S2937" i="1"/>
  <c r="R2937" i="1"/>
  <c r="V2936" i="1"/>
  <c r="U2936" i="1"/>
  <c r="T2936" i="1"/>
  <c r="S2936" i="1"/>
  <c r="R2936" i="1"/>
  <c r="V2935" i="1"/>
  <c r="U2935" i="1"/>
  <c r="T2935" i="1"/>
  <c r="S2935" i="1"/>
  <c r="R2935" i="1"/>
  <c r="V2934" i="1"/>
  <c r="U2934" i="1"/>
  <c r="T2934" i="1"/>
  <c r="S2934" i="1"/>
  <c r="R2934" i="1"/>
  <c r="V2933" i="1"/>
  <c r="U2933" i="1"/>
  <c r="T2933" i="1"/>
  <c r="S2933" i="1"/>
  <c r="R2933" i="1"/>
  <c r="V2932" i="1"/>
  <c r="U2932" i="1"/>
  <c r="T2932" i="1"/>
  <c r="S2932" i="1"/>
  <c r="R2932" i="1"/>
  <c r="V2931" i="1"/>
  <c r="U2931" i="1"/>
  <c r="T2931" i="1"/>
  <c r="S2931" i="1"/>
  <c r="R2931" i="1"/>
  <c r="V2930" i="1"/>
  <c r="U2930" i="1"/>
  <c r="T2930" i="1"/>
  <c r="S2930" i="1"/>
  <c r="R2930" i="1"/>
  <c r="V2929" i="1"/>
  <c r="U2929" i="1"/>
  <c r="T2929" i="1"/>
  <c r="S2929" i="1"/>
  <c r="R2929" i="1"/>
  <c r="V2928" i="1"/>
  <c r="U2928" i="1"/>
  <c r="T2928" i="1"/>
  <c r="S2928" i="1"/>
  <c r="R2928" i="1"/>
  <c r="V2927" i="1"/>
  <c r="U2927" i="1"/>
  <c r="T2927" i="1"/>
  <c r="S2927" i="1"/>
  <c r="R2927" i="1"/>
  <c r="V2926" i="1"/>
  <c r="U2926" i="1"/>
  <c r="T2926" i="1"/>
  <c r="S2926" i="1"/>
  <c r="R2926" i="1"/>
  <c r="V2925" i="1"/>
  <c r="U2925" i="1"/>
  <c r="T2925" i="1"/>
  <c r="S2925" i="1"/>
  <c r="R2925" i="1"/>
  <c r="V2924" i="1"/>
  <c r="U2924" i="1"/>
  <c r="T2924" i="1"/>
  <c r="S2924" i="1"/>
  <c r="R2924" i="1"/>
  <c r="V2923" i="1"/>
  <c r="U2923" i="1"/>
  <c r="T2923" i="1"/>
  <c r="S2923" i="1"/>
  <c r="R2923" i="1"/>
  <c r="V2922" i="1"/>
  <c r="U2922" i="1"/>
  <c r="T2922" i="1"/>
  <c r="S2922" i="1"/>
  <c r="R2922" i="1"/>
  <c r="V2921" i="1"/>
  <c r="U2921" i="1"/>
  <c r="T2921" i="1"/>
  <c r="S2921" i="1"/>
  <c r="R2921" i="1"/>
  <c r="V2920" i="1"/>
  <c r="U2920" i="1"/>
  <c r="T2920" i="1"/>
  <c r="S2920" i="1"/>
  <c r="R2920" i="1"/>
  <c r="V2919" i="1"/>
  <c r="U2919" i="1"/>
  <c r="T2919" i="1"/>
  <c r="S2919" i="1"/>
  <c r="R2919" i="1"/>
  <c r="V2918" i="1"/>
  <c r="U2918" i="1"/>
  <c r="T2918" i="1"/>
  <c r="S2918" i="1"/>
  <c r="R2918" i="1"/>
  <c r="V2917" i="1"/>
  <c r="U2917" i="1"/>
  <c r="T2917" i="1"/>
  <c r="S2917" i="1"/>
  <c r="R2917" i="1"/>
  <c r="V2916" i="1"/>
  <c r="U2916" i="1"/>
  <c r="T2916" i="1"/>
  <c r="S2916" i="1"/>
  <c r="R2916" i="1"/>
  <c r="V2915" i="1"/>
  <c r="U2915" i="1"/>
  <c r="T2915" i="1"/>
  <c r="S2915" i="1"/>
  <c r="R2915" i="1"/>
  <c r="V2914" i="1"/>
  <c r="U2914" i="1"/>
  <c r="T2914" i="1"/>
  <c r="S2914" i="1"/>
  <c r="R2914" i="1"/>
  <c r="V2913" i="1"/>
  <c r="U2913" i="1"/>
  <c r="T2913" i="1"/>
  <c r="S2913" i="1"/>
  <c r="R2913" i="1"/>
  <c r="V2912" i="1"/>
  <c r="U2912" i="1"/>
  <c r="T2912" i="1"/>
  <c r="S2912" i="1"/>
  <c r="R2912" i="1"/>
  <c r="V2911" i="1"/>
  <c r="U2911" i="1"/>
  <c r="T2911" i="1"/>
  <c r="S2911" i="1"/>
  <c r="R2911" i="1"/>
  <c r="V2910" i="1"/>
  <c r="U2910" i="1"/>
  <c r="T2910" i="1"/>
  <c r="S2910" i="1"/>
  <c r="R2910" i="1"/>
  <c r="V2909" i="1"/>
  <c r="U2909" i="1"/>
  <c r="T2909" i="1"/>
  <c r="S2909" i="1"/>
  <c r="R2909" i="1"/>
  <c r="V2908" i="1"/>
  <c r="U2908" i="1"/>
  <c r="T2908" i="1"/>
  <c r="S2908" i="1"/>
  <c r="R2908" i="1"/>
  <c r="V2907" i="1"/>
  <c r="U2907" i="1"/>
  <c r="T2907" i="1"/>
  <c r="S2907" i="1"/>
  <c r="R2907" i="1"/>
  <c r="V2906" i="1"/>
  <c r="U2906" i="1"/>
  <c r="T2906" i="1"/>
  <c r="S2906" i="1"/>
  <c r="R2906" i="1"/>
  <c r="V2905" i="1"/>
  <c r="U2905" i="1"/>
  <c r="T2905" i="1"/>
  <c r="S2905" i="1"/>
  <c r="R2905" i="1"/>
  <c r="V2904" i="1"/>
  <c r="U2904" i="1"/>
  <c r="T2904" i="1"/>
  <c r="S2904" i="1"/>
  <c r="R2904" i="1"/>
  <c r="V2903" i="1"/>
  <c r="U2903" i="1"/>
  <c r="T2903" i="1"/>
  <c r="S2903" i="1"/>
  <c r="R2903" i="1"/>
  <c r="V2902" i="1"/>
  <c r="U2902" i="1"/>
  <c r="T2902" i="1"/>
  <c r="S2902" i="1"/>
  <c r="R2902" i="1"/>
  <c r="V2901" i="1"/>
  <c r="U2901" i="1"/>
  <c r="T2901" i="1"/>
  <c r="S2901" i="1"/>
  <c r="R2901" i="1"/>
  <c r="V2900" i="1"/>
  <c r="U2900" i="1"/>
  <c r="T2900" i="1"/>
  <c r="S2900" i="1"/>
  <c r="R2900" i="1"/>
  <c r="V2899" i="1"/>
  <c r="U2899" i="1"/>
  <c r="T2899" i="1"/>
  <c r="S2899" i="1"/>
  <c r="R2899" i="1"/>
  <c r="V2898" i="1"/>
  <c r="U2898" i="1"/>
  <c r="T2898" i="1"/>
  <c r="S2898" i="1"/>
  <c r="R2898" i="1"/>
  <c r="V2897" i="1"/>
  <c r="U2897" i="1"/>
  <c r="T2897" i="1"/>
  <c r="S2897" i="1"/>
  <c r="R2897" i="1"/>
  <c r="V2896" i="1"/>
  <c r="U2896" i="1"/>
  <c r="T2896" i="1"/>
  <c r="S2896" i="1"/>
  <c r="R2896" i="1"/>
  <c r="V2895" i="1"/>
  <c r="U2895" i="1"/>
  <c r="T2895" i="1"/>
  <c r="S2895" i="1"/>
  <c r="R2895" i="1"/>
  <c r="V2894" i="1"/>
  <c r="U2894" i="1"/>
  <c r="T2894" i="1"/>
  <c r="S2894" i="1"/>
  <c r="R2894" i="1"/>
  <c r="V2893" i="1"/>
  <c r="U2893" i="1"/>
  <c r="T2893" i="1"/>
  <c r="S2893" i="1"/>
  <c r="R2893" i="1"/>
  <c r="V2892" i="1"/>
  <c r="U2892" i="1"/>
  <c r="T2892" i="1"/>
  <c r="S2892" i="1"/>
  <c r="R2892" i="1"/>
  <c r="V2891" i="1"/>
  <c r="U2891" i="1"/>
  <c r="T2891" i="1"/>
  <c r="S2891" i="1"/>
  <c r="R2891" i="1"/>
  <c r="V2890" i="1"/>
  <c r="U2890" i="1"/>
  <c r="T2890" i="1"/>
  <c r="S2890" i="1"/>
  <c r="R2890" i="1"/>
  <c r="V2889" i="1"/>
  <c r="U2889" i="1"/>
  <c r="T2889" i="1"/>
  <c r="S2889" i="1"/>
  <c r="R2889" i="1"/>
  <c r="V2888" i="1"/>
  <c r="U2888" i="1"/>
  <c r="T2888" i="1"/>
  <c r="S2888" i="1"/>
  <c r="R2888" i="1"/>
  <c r="V2887" i="1"/>
  <c r="U2887" i="1"/>
  <c r="T2887" i="1"/>
  <c r="S2887" i="1"/>
  <c r="R2887" i="1"/>
  <c r="V2886" i="1"/>
  <c r="U2886" i="1"/>
  <c r="T2886" i="1"/>
  <c r="S2886" i="1"/>
  <c r="R2886" i="1"/>
  <c r="V2885" i="1"/>
  <c r="U2885" i="1"/>
  <c r="T2885" i="1"/>
  <c r="S2885" i="1"/>
  <c r="R2885" i="1"/>
  <c r="V2884" i="1"/>
  <c r="U2884" i="1"/>
  <c r="T2884" i="1"/>
  <c r="S2884" i="1"/>
  <c r="R2884" i="1"/>
  <c r="V2883" i="1"/>
  <c r="U2883" i="1"/>
  <c r="T2883" i="1"/>
  <c r="S2883" i="1"/>
  <c r="R2883" i="1"/>
  <c r="V2882" i="1"/>
  <c r="U2882" i="1"/>
  <c r="T2882" i="1"/>
  <c r="S2882" i="1"/>
  <c r="R2882" i="1"/>
  <c r="V2881" i="1"/>
  <c r="U2881" i="1"/>
  <c r="T2881" i="1"/>
  <c r="S2881" i="1"/>
  <c r="R2881" i="1"/>
  <c r="V2880" i="1"/>
  <c r="U2880" i="1"/>
  <c r="T2880" i="1"/>
  <c r="S2880" i="1"/>
  <c r="R2880" i="1"/>
  <c r="V2879" i="1"/>
  <c r="U2879" i="1"/>
  <c r="T2879" i="1"/>
  <c r="S2879" i="1"/>
  <c r="R2879" i="1"/>
  <c r="V2878" i="1"/>
  <c r="U2878" i="1"/>
  <c r="T2878" i="1"/>
  <c r="S2878" i="1"/>
  <c r="R2878" i="1"/>
  <c r="V2877" i="1"/>
  <c r="U2877" i="1"/>
  <c r="T2877" i="1"/>
  <c r="S2877" i="1"/>
  <c r="R2877" i="1"/>
  <c r="V2876" i="1"/>
  <c r="U2876" i="1"/>
  <c r="T2876" i="1"/>
  <c r="S2876" i="1"/>
  <c r="R2876" i="1"/>
  <c r="V2875" i="1"/>
  <c r="U2875" i="1"/>
  <c r="T2875" i="1"/>
  <c r="S2875" i="1"/>
  <c r="R2875" i="1"/>
  <c r="V2874" i="1"/>
  <c r="U2874" i="1"/>
  <c r="T2874" i="1"/>
  <c r="S2874" i="1"/>
  <c r="R2874" i="1"/>
  <c r="V2873" i="1"/>
  <c r="U2873" i="1"/>
  <c r="T2873" i="1"/>
  <c r="S2873" i="1"/>
  <c r="R2873" i="1"/>
  <c r="V2872" i="1"/>
  <c r="U2872" i="1"/>
  <c r="T2872" i="1"/>
  <c r="S2872" i="1"/>
  <c r="R2872" i="1"/>
  <c r="V2871" i="1"/>
  <c r="U2871" i="1"/>
  <c r="T2871" i="1"/>
  <c r="S2871" i="1"/>
  <c r="R2871" i="1"/>
  <c r="V2870" i="1"/>
  <c r="U2870" i="1"/>
  <c r="T2870" i="1"/>
  <c r="S2870" i="1"/>
  <c r="R2870" i="1"/>
  <c r="V2869" i="1"/>
  <c r="U2869" i="1"/>
  <c r="T2869" i="1"/>
  <c r="S2869" i="1"/>
  <c r="R2869" i="1"/>
  <c r="V2868" i="1"/>
  <c r="U2868" i="1"/>
  <c r="T2868" i="1"/>
  <c r="S2868" i="1"/>
  <c r="R2868" i="1"/>
  <c r="V2867" i="1"/>
  <c r="U2867" i="1"/>
  <c r="T2867" i="1"/>
  <c r="S2867" i="1"/>
  <c r="R2867" i="1"/>
  <c r="V2866" i="1"/>
  <c r="U2866" i="1"/>
  <c r="T2866" i="1"/>
  <c r="S2866" i="1"/>
  <c r="R2866" i="1"/>
  <c r="V2865" i="1"/>
  <c r="U2865" i="1"/>
  <c r="T2865" i="1"/>
  <c r="S2865" i="1"/>
  <c r="R2865" i="1"/>
  <c r="V2864" i="1"/>
  <c r="U2864" i="1"/>
  <c r="T2864" i="1"/>
  <c r="S2864" i="1"/>
  <c r="R2864" i="1"/>
  <c r="V2863" i="1"/>
  <c r="U2863" i="1"/>
  <c r="T2863" i="1"/>
  <c r="S2863" i="1"/>
  <c r="R2863" i="1"/>
  <c r="V2862" i="1"/>
  <c r="U2862" i="1"/>
  <c r="T2862" i="1"/>
  <c r="S2862" i="1"/>
  <c r="R2862" i="1"/>
  <c r="V2861" i="1"/>
  <c r="U2861" i="1"/>
  <c r="T2861" i="1"/>
  <c r="S2861" i="1"/>
  <c r="R2861" i="1"/>
  <c r="V2860" i="1"/>
  <c r="U2860" i="1"/>
  <c r="T2860" i="1"/>
  <c r="S2860" i="1"/>
  <c r="R2860" i="1"/>
  <c r="V2859" i="1"/>
  <c r="U2859" i="1"/>
  <c r="T2859" i="1"/>
  <c r="S2859" i="1"/>
  <c r="R2859" i="1"/>
  <c r="V2858" i="1"/>
  <c r="U2858" i="1"/>
  <c r="T2858" i="1"/>
  <c r="S2858" i="1"/>
  <c r="R2858" i="1"/>
  <c r="V2857" i="1"/>
  <c r="U2857" i="1"/>
  <c r="T2857" i="1"/>
  <c r="S2857" i="1"/>
  <c r="R2857" i="1"/>
  <c r="V2856" i="1"/>
  <c r="U2856" i="1"/>
  <c r="T2856" i="1"/>
  <c r="S2856" i="1"/>
  <c r="R2856" i="1"/>
  <c r="V2855" i="1"/>
  <c r="U2855" i="1"/>
  <c r="T2855" i="1"/>
  <c r="S2855" i="1"/>
  <c r="R2855" i="1"/>
  <c r="V2854" i="1"/>
  <c r="U2854" i="1"/>
  <c r="T2854" i="1"/>
  <c r="S2854" i="1"/>
  <c r="R2854" i="1"/>
  <c r="V2853" i="1"/>
  <c r="U2853" i="1"/>
  <c r="T2853" i="1"/>
  <c r="S2853" i="1"/>
  <c r="R2853" i="1"/>
  <c r="V2852" i="1"/>
  <c r="U2852" i="1"/>
  <c r="T2852" i="1"/>
  <c r="S2852" i="1"/>
  <c r="R2852" i="1"/>
  <c r="V2851" i="1"/>
  <c r="U2851" i="1"/>
  <c r="T2851" i="1"/>
  <c r="S2851" i="1"/>
  <c r="R2851" i="1"/>
  <c r="V2850" i="1"/>
  <c r="U2850" i="1"/>
  <c r="T2850" i="1"/>
  <c r="S2850" i="1"/>
  <c r="R2850" i="1"/>
  <c r="V2849" i="1"/>
  <c r="U2849" i="1"/>
  <c r="T2849" i="1"/>
  <c r="S2849" i="1"/>
  <c r="R2849" i="1"/>
  <c r="V2848" i="1"/>
  <c r="U2848" i="1"/>
  <c r="T2848" i="1"/>
  <c r="S2848" i="1"/>
  <c r="R2848" i="1"/>
  <c r="V2847" i="1"/>
  <c r="U2847" i="1"/>
  <c r="T2847" i="1"/>
  <c r="S2847" i="1"/>
  <c r="R2847" i="1"/>
  <c r="V2846" i="1"/>
  <c r="U2846" i="1"/>
  <c r="T2846" i="1"/>
  <c r="S2846" i="1"/>
  <c r="R2846" i="1"/>
  <c r="V2845" i="1"/>
  <c r="U2845" i="1"/>
  <c r="T2845" i="1"/>
  <c r="S2845" i="1"/>
  <c r="R2845" i="1"/>
  <c r="V2844" i="1"/>
  <c r="U2844" i="1"/>
  <c r="T2844" i="1"/>
  <c r="S2844" i="1"/>
  <c r="R2844" i="1"/>
  <c r="V2843" i="1"/>
  <c r="U2843" i="1"/>
  <c r="T2843" i="1"/>
  <c r="S2843" i="1"/>
  <c r="R2843" i="1"/>
  <c r="V2842" i="1"/>
  <c r="U2842" i="1"/>
  <c r="T2842" i="1"/>
  <c r="S2842" i="1"/>
  <c r="R2842" i="1"/>
  <c r="V2841" i="1"/>
  <c r="U2841" i="1"/>
  <c r="T2841" i="1"/>
  <c r="S2841" i="1"/>
  <c r="R2841" i="1"/>
  <c r="V2840" i="1"/>
  <c r="U2840" i="1"/>
  <c r="T2840" i="1"/>
  <c r="S2840" i="1"/>
  <c r="R2840" i="1"/>
  <c r="V2839" i="1"/>
  <c r="U2839" i="1"/>
  <c r="T2839" i="1"/>
  <c r="S2839" i="1"/>
  <c r="R2839" i="1"/>
  <c r="V2838" i="1"/>
  <c r="U2838" i="1"/>
  <c r="T2838" i="1"/>
  <c r="S2838" i="1"/>
  <c r="R2838" i="1"/>
  <c r="V2837" i="1"/>
  <c r="U2837" i="1"/>
  <c r="T2837" i="1"/>
  <c r="S2837" i="1"/>
  <c r="R2837" i="1"/>
  <c r="V2836" i="1"/>
  <c r="U2836" i="1"/>
  <c r="T2836" i="1"/>
  <c r="S2836" i="1"/>
  <c r="R2836" i="1"/>
  <c r="V2835" i="1"/>
  <c r="U2835" i="1"/>
  <c r="T2835" i="1"/>
  <c r="S2835" i="1"/>
  <c r="R2835" i="1"/>
  <c r="V2834" i="1"/>
  <c r="U2834" i="1"/>
  <c r="T2834" i="1"/>
  <c r="S2834" i="1"/>
  <c r="R2834" i="1"/>
  <c r="V2833" i="1"/>
  <c r="U2833" i="1"/>
  <c r="T2833" i="1"/>
  <c r="S2833" i="1"/>
  <c r="R2833" i="1"/>
  <c r="V2832" i="1"/>
  <c r="U2832" i="1"/>
  <c r="T2832" i="1"/>
  <c r="S2832" i="1"/>
  <c r="R2832" i="1"/>
  <c r="V2831" i="1"/>
  <c r="U2831" i="1"/>
  <c r="T2831" i="1"/>
  <c r="S2831" i="1"/>
  <c r="R2831" i="1"/>
  <c r="V2830" i="1"/>
  <c r="U2830" i="1"/>
  <c r="T2830" i="1"/>
  <c r="S2830" i="1"/>
  <c r="R2830" i="1"/>
  <c r="V2829" i="1"/>
  <c r="U2829" i="1"/>
  <c r="T2829" i="1"/>
  <c r="S2829" i="1"/>
  <c r="R2829" i="1"/>
  <c r="V2828" i="1"/>
  <c r="U2828" i="1"/>
  <c r="T2828" i="1"/>
  <c r="S2828" i="1"/>
  <c r="R2828" i="1"/>
  <c r="V2827" i="1"/>
  <c r="U2827" i="1"/>
  <c r="T2827" i="1"/>
  <c r="S2827" i="1"/>
  <c r="R2827" i="1"/>
  <c r="V2826" i="1"/>
  <c r="U2826" i="1"/>
  <c r="T2826" i="1"/>
  <c r="S2826" i="1"/>
  <c r="R2826" i="1"/>
  <c r="V2825" i="1"/>
  <c r="U2825" i="1"/>
  <c r="T2825" i="1"/>
  <c r="S2825" i="1"/>
  <c r="R2825" i="1"/>
  <c r="V2824" i="1"/>
  <c r="U2824" i="1"/>
  <c r="T2824" i="1"/>
  <c r="S2824" i="1"/>
  <c r="R2824" i="1"/>
  <c r="V2823" i="1"/>
  <c r="U2823" i="1"/>
  <c r="T2823" i="1"/>
  <c r="S2823" i="1"/>
  <c r="R2823" i="1"/>
  <c r="V2822" i="1"/>
  <c r="U2822" i="1"/>
  <c r="T2822" i="1"/>
  <c r="S2822" i="1"/>
  <c r="R2822" i="1"/>
  <c r="V2821" i="1"/>
  <c r="U2821" i="1"/>
  <c r="T2821" i="1"/>
  <c r="S2821" i="1"/>
  <c r="R2821" i="1"/>
  <c r="V2820" i="1"/>
  <c r="U2820" i="1"/>
  <c r="T2820" i="1"/>
  <c r="S2820" i="1"/>
  <c r="R2820" i="1"/>
  <c r="V2819" i="1"/>
  <c r="U2819" i="1"/>
  <c r="T2819" i="1"/>
  <c r="S2819" i="1"/>
  <c r="R2819" i="1"/>
  <c r="V2818" i="1"/>
  <c r="U2818" i="1"/>
  <c r="T2818" i="1"/>
  <c r="S2818" i="1"/>
  <c r="R2818" i="1"/>
  <c r="V2817" i="1"/>
  <c r="U2817" i="1"/>
  <c r="T2817" i="1"/>
  <c r="S2817" i="1"/>
  <c r="R2817" i="1"/>
  <c r="V2816" i="1"/>
  <c r="U2816" i="1"/>
  <c r="T2816" i="1"/>
  <c r="S2816" i="1"/>
  <c r="R2816" i="1"/>
  <c r="V2815" i="1"/>
  <c r="U2815" i="1"/>
  <c r="T2815" i="1"/>
  <c r="S2815" i="1"/>
  <c r="R2815" i="1"/>
  <c r="V2814" i="1"/>
  <c r="U2814" i="1"/>
  <c r="T2814" i="1"/>
  <c r="S2814" i="1"/>
  <c r="R2814" i="1"/>
  <c r="V2813" i="1"/>
  <c r="U2813" i="1"/>
  <c r="T2813" i="1"/>
  <c r="S2813" i="1"/>
  <c r="R2813" i="1"/>
  <c r="V2812" i="1"/>
  <c r="U2812" i="1"/>
  <c r="T2812" i="1"/>
  <c r="S2812" i="1"/>
  <c r="R2812" i="1"/>
  <c r="V2811" i="1"/>
  <c r="U2811" i="1"/>
  <c r="T2811" i="1"/>
  <c r="S2811" i="1"/>
  <c r="R2811" i="1"/>
  <c r="V2810" i="1"/>
  <c r="U2810" i="1"/>
  <c r="T2810" i="1"/>
  <c r="S2810" i="1"/>
  <c r="R2810" i="1"/>
  <c r="V2809" i="1"/>
  <c r="U2809" i="1"/>
  <c r="T2809" i="1"/>
  <c r="S2809" i="1"/>
  <c r="R2809" i="1"/>
  <c r="V2808" i="1"/>
  <c r="U2808" i="1"/>
  <c r="T2808" i="1"/>
  <c r="S2808" i="1"/>
  <c r="R2808" i="1"/>
  <c r="V2807" i="1"/>
  <c r="U2807" i="1"/>
  <c r="T2807" i="1"/>
  <c r="S2807" i="1"/>
  <c r="R2807" i="1"/>
  <c r="V2806" i="1"/>
  <c r="U2806" i="1"/>
  <c r="T2806" i="1"/>
  <c r="S2806" i="1"/>
  <c r="R2806" i="1"/>
  <c r="V2805" i="1"/>
  <c r="U2805" i="1"/>
  <c r="T2805" i="1"/>
  <c r="S2805" i="1"/>
  <c r="R2805" i="1"/>
  <c r="V2804" i="1"/>
  <c r="U2804" i="1"/>
  <c r="T2804" i="1"/>
  <c r="S2804" i="1"/>
  <c r="R2804" i="1"/>
  <c r="V2803" i="1"/>
  <c r="U2803" i="1"/>
  <c r="T2803" i="1"/>
  <c r="S2803" i="1"/>
  <c r="R2803" i="1"/>
  <c r="V2802" i="1"/>
  <c r="U2802" i="1"/>
  <c r="T2802" i="1"/>
  <c r="S2802" i="1"/>
  <c r="R2802" i="1"/>
  <c r="V2801" i="1"/>
  <c r="U2801" i="1"/>
  <c r="T2801" i="1"/>
  <c r="S2801" i="1"/>
  <c r="R2801" i="1"/>
  <c r="V2800" i="1"/>
  <c r="U2800" i="1"/>
  <c r="T2800" i="1"/>
  <c r="S2800" i="1"/>
  <c r="R2800" i="1"/>
  <c r="V2799" i="1"/>
  <c r="U2799" i="1"/>
  <c r="T2799" i="1"/>
  <c r="S2799" i="1"/>
  <c r="R2799" i="1"/>
  <c r="V2798" i="1"/>
  <c r="U2798" i="1"/>
  <c r="T2798" i="1"/>
  <c r="S2798" i="1"/>
  <c r="R2798" i="1"/>
  <c r="V2797" i="1"/>
  <c r="U2797" i="1"/>
  <c r="T2797" i="1"/>
  <c r="S2797" i="1"/>
  <c r="R2797" i="1"/>
  <c r="V2796" i="1"/>
  <c r="U2796" i="1"/>
  <c r="T2796" i="1"/>
  <c r="S2796" i="1"/>
  <c r="R2796" i="1"/>
  <c r="V2795" i="1"/>
  <c r="U2795" i="1"/>
  <c r="T2795" i="1"/>
  <c r="S2795" i="1"/>
  <c r="R2795" i="1"/>
  <c r="V2794" i="1"/>
  <c r="U2794" i="1"/>
  <c r="T2794" i="1"/>
  <c r="S2794" i="1"/>
  <c r="R2794" i="1"/>
  <c r="V2793" i="1"/>
  <c r="U2793" i="1"/>
  <c r="T2793" i="1"/>
  <c r="S2793" i="1"/>
  <c r="R2793" i="1"/>
  <c r="V2792" i="1"/>
  <c r="U2792" i="1"/>
  <c r="T2792" i="1"/>
  <c r="S2792" i="1"/>
  <c r="R2792" i="1"/>
  <c r="V2791" i="1"/>
  <c r="U2791" i="1"/>
  <c r="T2791" i="1"/>
  <c r="S2791" i="1"/>
  <c r="R2791" i="1"/>
  <c r="V2790" i="1"/>
  <c r="U2790" i="1"/>
  <c r="T2790" i="1"/>
  <c r="S2790" i="1"/>
  <c r="R2790" i="1"/>
  <c r="V2789" i="1"/>
  <c r="U2789" i="1"/>
  <c r="T2789" i="1"/>
  <c r="S2789" i="1"/>
  <c r="R2789" i="1"/>
  <c r="V2788" i="1"/>
  <c r="U2788" i="1"/>
  <c r="T2788" i="1"/>
  <c r="S2788" i="1"/>
  <c r="R2788" i="1"/>
  <c r="V2787" i="1"/>
  <c r="U2787" i="1"/>
  <c r="T2787" i="1"/>
  <c r="S2787" i="1"/>
  <c r="R2787" i="1"/>
  <c r="V2786" i="1"/>
  <c r="U2786" i="1"/>
  <c r="T2786" i="1"/>
  <c r="S2786" i="1"/>
  <c r="R2786" i="1"/>
  <c r="V2785" i="1"/>
  <c r="U2785" i="1"/>
  <c r="T2785" i="1"/>
  <c r="S2785" i="1"/>
  <c r="R2785" i="1"/>
  <c r="V2784" i="1"/>
  <c r="U2784" i="1"/>
  <c r="T2784" i="1"/>
  <c r="S2784" i="1"/>
  <c r="R2784" i="1"/>
  <c r="V2783" i="1"/>
  <c r="U2783" i="1"/>
  <c r="T2783" i="1"/>
  <c r="S2783" i="1"/>
  <c r="R2783" i="1"/>
  <c r="V2782" i="1"/>
  <c r="U2782" i="1"/>
  <c r="T2782" i="1"/>
  <c r="S2782" i="1"/>
  <c r="R2782" i="1"/>
  <c r="V2781" i="1"/>
  <c r="U2781" i="1"/>
  <c r="T2781" i="1"/>
  <c r="S2781" i="1"/>
  <c r="R2781" i="1"/>
  <c r="V2780" i="1"/>
  <c r="U2780" i="1"/>
  <c r="T2780" i="1"/>
  <c r="S2780" i="1"/>
  <c r="R2780" i="1"/>
  <c r="V2779" i="1"/>
  <c r="U2779" i="1"/>
  <c r="T2779" i="1"/>
  <c r="S2779" i="1"/>
  <c r="R2779" i="1"/>
  <c r="V2778" i="1"/>
  <c r="U2778" i="1"/>
  <c r="T2778" i="1"/>
  <c r="S2778" i="1"/>
  <c r="R2778" i="1"/>
  <c r="V2777" i="1"/>
  <c r="U2777" i="1"/>
  <c r="T2777" i="1"/>
  <c r="S2777" i="1"/>
  <c r="R2777" i="1"/>
  <c r="V2776" i="1"/>
  <c r="U2776" i="1"/>
  <c r="T2776" i="1"/>
  <c r="S2776" i="1"/>
  <c r="R2776" i="1"/>
  <c r="V2775" i="1"/>
  <c r="U2775" i="1"/>
  <c r="T2775" i="1"/>
  <c r="S2775" i="1"/>
  <c r="R2775" i="1"/>
  <c r="V2774" i="1"/>
  <c r="U2774" i="1"/>
  <c r="T2774" i="1"/>
  <c r="S2774" i="1"/>
  <c r="R2774" i="1"/>
  <c r="V2773" i="1"/>
  <c r="U2773" i="1"/>
  <c r="T2773" i="1"/>
  <c r="S2773" i="1"/>
  <c r="R2773" i="1"/>
  <c r="V2772" i="1"/>
  <c r="U2772" i="1"/>
  <c r="T2772" i="1"/>
  <c r="S2772" i="1"/>
  <c r="R2772" i="1"/>
  <c r="V2771" i="1"/>
  <c r="U2771" i="1"/>
  <c r="T2771" i="1"/>
  <c r="S2771" i="1"/>
  <c r="R2771" i="1"/>
  <c r="V2770" i="1"/>
  <c r="U2770" i="1"/>
  <c r="T2770" i="1"/>
  <c r="S2770" i="1"/>
  <c r="R2770" i="1"/>
  <c r="V2769" i="1"/>
  <c r="U2769" i="1"/>
  <c r="T2769" i="1"/>
  <c r="S2769" i="1"/>
  <c r="R2769" i="1"/>
  <c r="V2768" i="1"/>
  <c r="U2768" i="1"/>
  <c r="T2768" i="1"/>
  <c r="S2768" i="1"/>
  <c r="R2768" i="1"/>
  <c r="V2767" i="1"/>
  <c r="U2767" i="1"/>
  <c r="T2767" i="1"/>
  <c r="S2767" i="1"/>
  <c r="R2767" i="1"/>
  <c r="V2766" i="1"/>
  <c r="U2766" i="1"/>
  <c r="T2766" i="1"/>
  <c r="S2766" i="1"/>
  <c r="R2766" i="1"/>
  <c r="V2765" i="1"/>
  <c r="U2765" i="1"/>
  <c r="T2765" i="1"/>
  <c r="S2765" i="1"/>
  <c r="R2765" i="1"/>
  <c r="V2764" i="1"/>
  <c r="U2764" i="1"/>
  <c r="T2764" i="1"/>
  <c r="S2764" i="1"/>
  <c r="R2764" i="1"/>
  <c r="V2763" i="1"/>
  <c r="U2763" i="1"/>
  <c r="T2763" i="1"/>
  <c r="S2763" i="1"/>
  <c r="R2763" i="1"/>
  <c r="V2762" i="1"/>
  <c r="U2762" i="1"/>
  <c r="T2762" i="1"/>
  <c r="S2762" i="1"/>
  <c r="R2762" i="1"/>
  <c r="V2761" i="1"/>
  <c r="U2761" i="1"/>
  <c r="T2761" i="1"/>
  <c r="S2761" i="1"/>
  <c r="R2761" i="1"/>
  <c r="V2760" i="1"/>
  <c r="U2760" i="1"/>
  <c r="T2760" i="1"/>
  <c r="S2760" i="1"/>
  <c r="R2760" i="1"/>
  <c r="V2759" i="1"/>
  <c r="U2759" i="1"/>
  <c r="T2759" i="1"/>
  <c r="S2759" i="1"/>
  <c r="R2759" i="1"/>
  <c r="V2758" i="1"/>
  <c r="U2758" i="1"/>
  <c r="T2758" i="1"/>
  <c r="S2758" i="1"/>
  <c r="R2758" i="1"/>
  <c r="V2757" i="1"/>
  <c r="U2757" i="1"/>
  <c r="T2757" i="1"/>
  <c r="S2757" i="1"/>
  <c r="R2757" i="1"/>
  <c r="V2756" i="1"/>
  <c r="U2756" i="1"/>
  <c r="T2756" i="1"/>
  <c r="S2756" i="1"/>
  <c r="R2756" i="1"/>
  <c r="V2755" i="1"/>
  <c r="U2755" i="1"/>
  <c r="T2755" i="1"/>
  <c r="S2755" i="1"/>
  <c r="R2755" i="1"/>
  <c r="V2754" i="1"/>
  <c r="U2754" i="1"/>
  <c r="T2754" i="1"/>
  <c r="S2754" i="1"/>
  <c r="R2754" i="1"/>
  <c r="V2753" i="1"/>
  <c r="U2753" i="1"/>
  <c r="T2753" i="1"/>
  <c r="S2753" i="1"/>
  <c r="R2753" i="1"/>
  <c r="V2752" i="1"/>
  <c r="U2752" i="1"/>
  <c r="T2752" i="1"/>
  <c r="S2752" i="1"/>
  <c r="R2752" i="1"/>
  <c r="V2751" i="1"/>
  <c r="U2751" i="1"/>
  <c r="T2751" i="1"/>
  <c r="S2751" i="1"/>
  <c r="R2751" i="1"/>
  <c r="V2750" i="1"/>
  <c r="U2750" i="1"/>
  <c r="T2750" i="1"/>
  <c r="S2750" i="1"/>
  <c r="R2750" i="1"/>
  <c r="V2749" i="1"/>
  <c r="U2749" i="1"/>
  <c r="T2749" i="1"/>
  <c r="S2749" i="1"/>
  <c r="R2749" i="1"/>
  <c r="V2748" i="1"/>
  <c r="U2748" i="1"/>
  <c r="T2748" i="1"/>
  <c r="S2748" i="1"/>
  <c r="R2748" i="1"/>
  <c r="V2747" i="1"/>
  <c r="U2747" i="1"/>
  <c r="T2747" i="1"/>
  <c r="S2747" i="1"/>
  <c r="R2747" i="1"/>
  <c r="V2746" i="1"/>
  <c r="U2746" i="1"/>
  <c r="T2746" i="1"/>
  <c r="S2746" i="1"/>
  <c r="R2746" i="1"/>
  <c r="V2745" i="1"/>
  <c r="U2745" i="1"/>
  <c r="T2745" i="1"/>
  <c r="S2745" i="1"/>
  <c r="R2745" i="1"/>
  <c r="V2744" i="1"/>
  <c r="U2744" i="1"/>
  <c r="T2744" i="1"/>
  <c r="S2744" i="1"/>
  <c r="R2744" i="1"/>
  <c r="V2743" i="1"/>
  <c r="U2743" i="1"/>
  <c r="T2743" i="1"/>
  <c r="S2743" i="1"/>
  <c r="R2743" i="1"/>
  <c r="V2742" i="1"/>
  <c r="U2742" i="1"/>
  <c r="T2742" i="1"/>
  <c r="S2742" i="1"/>
  <c r="R2742" i="1"/>
  <c r="V2741" i="1"/>
  <c r="U2741" i="1"/>
  <c r="T2741" i="1"/>
  <c r="S2741" i="1"/>
  <c r="R2741" i="1"/>
  <c r="V2740" i="1"/>
  <c r="U2740" i="1"/>
  <c r="T2740" i="1"/>
  <c r="S2740" i="1"/>
  <c r="R2740" i="1"/>
  <c r="V2739" i="1"/>
  <c r="U2739" i="1"/>
  <c r="T2739" i="1"/>
  <c r="S2739" i="1"/>
  <c r="R2739" i="1"/>
  <c r="V2738" i="1"/>
  <c r="U2738" i="1"/>
  <c r="T2738" i="1"/>
  <c r="S2738" i="1"/>
  <c r="R2738" i="1"/>
  <c r="V2737" i="1"/>
  <c r="U2737" i="1"/>
  <c r="T2737" i="1"/>
  <c r="S2737" i="1"/>
  <c r="R2737" i="1"/>
  <c r="V2736" i="1"/>
  <c r="U2736" i="1"/>
  <c r="T2736" i="1"/>
  <c r="S2736" i="1"/>
  <c r="R2736" i="1"/>
  <c r="V2735" i="1"/>
  <c r="U2735" i="1"/>
  <c r="T2735" i="1"/>
  <c r="S2735" i="1"/>
  <c r="R2735" i="1"/>
  <c r="V2734" i="1"/>
  <c r="U2734" i="1"/>
  <c r="T2734" i="1"/>
  <c r="S2734" i="1"/>
  <c r="R2734" i="1"/>
  <c r="V2733" i="1"/>
  <c r="U2733" i="1"/>
  <c r="T2733" i="1"/>
  <c r="S2733" i="1"/>
  <c r="R2733" i="1"/>
  <c r="V2732" i="1"/>
  <c r="U2732" i="1"/>
  <c r="T2732" i="1"/>
  <c r="S2732" i="1"/>
  <c r="R2732" i="1"/>
  <c r="V2731" i="1"/>
  <c r="U2731" i="1"/>
  <c r="T2731" i="1"/>
  <c r="S2731" i="1"/>
  <c r="R2731" i="1"/>
  <c r="V2730" i="1"/>
  <c r="U2730" i="1"/>
  <c r="T2730" i="1"/>
  <c r="S2730" i="1"/>
  <c r="R2730" i="1"/>
  <c r="V2729" i="1"/>
  <c r="U2729" i="1"/>
  <c r="T2729" i="1"/>
  <c r="S2729" i="1"/>
  <c r="R2729" i="1"/>
  <c r="V2728" i="1"/>
  <c r="U2728" i="1"/>
  <c r="T2728" i="1"/>
  <c r="S2728" i="1"/>
  <c r="R2728" i="1"/>
  <c r="V2727" i="1"/>
  <c r="U2727" i="1"/>
  <c r="T2727" i="1"/>
  <c r="S2727" i="1"/>
  <c r="R2727" i="1"/>
  <c r="V2726" i="1"/>
  <c r="U2726" i="1"/>
  <c r="T2726" i="1"/>
  <c r="S2726" i="1"/>
  <c r="R2726" i="1"/>
  <c r="V2725" i="1"/>
  <c r="U2725" i="1"/>
  <c r="T2725" i="1"/>
  <c r="S2725" i="1"/>
  <c r="R2725" i="1"/>
  <c r="V2724" i="1"/>
  <c r="U2724" i="1"/>
  <c r="T2724" i="1"/>
  <c r="S2724" i="1"/>
  <c r="R2724" i="1"/>
  <c r="V2723" i="1"/>
  <c r="U2723" i="1"/>
  <c r="T2723" i="1"/>
  <c r="S2723" i="1"/>
  <c r="R2723" i="1"/>
  <c r="V2722" i="1"/>
  <c r="U2722" i="1"/>
  <c r="T2722" i="1"/>
  <c r="S2722" i="1"/>
  <c r="R2722" i="1"/>
  <c r="V2721" i="1"/>
  <c r="U2721" i="1"/>
  <c r="T2721" i="1"/>
  <c r="S2721" i="1"/>
  <c r="R2721" i="1"/>
  <c r="V2720" i="1"/>
  <c r="U2720" i="1"/>
  <c r="T2720" i="1"/>
  <c r="S2720" i="1"/>
  <c r="R2720" i="1"/>
  <c r="V2719" i="1"/>
  <c r="U2719" i="1"/>
  <c r="T2719" i="1"/>
  <c r="S2719" i="1"/>
  <c r="R2719" i="1"/>
  <c r="V2718" i="1"/>
  <c r="U2718" i="1"/>
  <c r="T2718" i="1"/>
  <c r="S2718" i="1"/>
  <c r="R2718" i="1"/>
  <c r="V2717" i="1"/>
  <c r="U2717" i="1"/>
  <c r="T2717" i="1"/>
  <c r="S2717" i="1"/>
  <c r="R2717" i="1"/>
  <c r="V2716" i="1"/>
  <c r="U2716" i="1"/>
  <c r="T2716" i="1"/>
  <c r="S2716" i="1"/>
  <c r="R2716" i="1"/>
  <c r="V2715" i="1"/>
  <c r="U2715" i="1"/>
  <c r="T2715" i="1"/>
  <c r="S2715" i="1"/>
  <c r="R2715" i="1"/>
  <c r="V2714" i="1"/>
  <c r="U2714" i="1"/>
  <c r="T2714" i="1"/>
  <c r="S2714" i="1"/>
  <c r="R2714" i="1"/>
  <c r="V2713" i="1"/>
  <c r="U2713" i="1"/>
  <c r="T2713" i="1"/>
  <c r="S2713" i="1"/>
  <c r="R2713" i="1"/>
  <c r="V2712" i="1"/>
  <c r="U2712" i="1"/>
  <c r="T2712" i="1"/>
  <c r="S2712" i="1"/>
  <c r="R2712" i="1"/>
  <c r="V2711" i="1"/>
  <c r="U2711" i="1"/>
  <c r="T2711" i="1"/>
  <c r="S2711" i="1"/>
  <c r="R2711" i="1"/>
  <c r="V2710" i="1"/>
  <c r="U2710" i="1"/>
  <c r="T2710" i="1"/>
  <c r="S2710" i="1"/>
  <c r="R2710" i="1"/>
  <c r="V2709" i="1"/>
  <c r="U2709" i="1"/>
  <c r="T2709" i="1"/>
  <c r="S2709" i="1"/>
  <c r="R2709" i="1"/>
  <c r="V2708" i="1"/>
  <c r="U2708" i="1"/>
  <c r="T2708" i="1"/>
  <c r="S2708" i="1"/>
  <c r="R2708" i="1"/>
  <c r="V2707" i="1"/>
  <c r="U2707" i="1"/>
  <c r="T2707" i="1"/>
  <c r="S2707" i="1"/>
  <c r="R2707" i="1"/>
  <c r="V2706" i="1"/>
  <c r="U2706" i="1"/>
  <c r="T2706" i="1"/>
  <c r="S2706" i="1"/>
  <c r="R2706" i="1"/>
  <c r="V2705" i="1"/>
  <c r="U2705" i="1"/>
  <c r="T2705" i="1"/>
  <c r="S2705" i="1"/>
  <c r="R2705" i="1"/>
  <c r="V2704" i="1"/>
  <c r="U2704" i="1"/>
  <c r="T2704" i="1"/>
  <c r="S2704" i="1"/>
  <c r="R2704" i="1"/>
  <c r="V2703" i="1"/>
  <c r="U2703" i="1"/>
  <c r="T2703" i="1"/>
  <c r="S2703" i="1"/>
  <c r="R2703" i="1"/>
  <c r="V2702" i="1"/>
  <c r="U2702" i="1"/>
  <c r="T2702" i="1"/>
  <c r="S2702" i="1"/>
  <c r="R2702" i="1"/>
  <c r="V2701" i="1"/>
  <c r="U2701" i="1"/>
  <c r="T2701" i="1"/>
  <c r="S2701" i="1"/>
  <c r="R2701" i="1"/>
  <c r="V2700" i="1"/>
  <c r="U2700" i="1"/>
  <c r="T2700" i="1"/>
  <c r="S2700" i="1"/>
  <c r="R2700" i="1"/>
  <c r="V2699" i="1"/>
  <c r="U2699" i="1"/>
  <c r="T2699" i="1"/>
  <c r="S2699" i="1"/>
  <c r="R2699" i="1"/>
  <c r="V2698" i="1"/>
  <c r="U2698" i="1"/>
  <c r="T2698" i="1"/>
  <c r="S2698" i="1"/>
  <c r="R2698" i="1"/>
  <c r="V2697" i="1"/>
  <c r="U2697" i="1"/>
  <c r="T2697" i="1"/>
  <c r="S2697" i="1"/>
  <c r="R2697" i="1"/>
  <c r="V2696" i="1"/>
  <c r="U2696" i="1"/>
  <c r="T2696" i="1"/>
  <c r="S2696" i="1"/>
  <c r="R2696" i="1"/>
  <c r="V2695" i="1"/>
  <c r="U2695" i="1"/>
  <c r="T2695" i="1"/>
  <c r="S2695" i="1"/>
  <c r="R2695" i="1"/>
  <c r="V2694" i="1"/>
  <c r="U2694" i="1"/>
  <c r="T2694" i="1"/>
  <c r="S2694" i="1"/>
  <c r="R2694" i="1"/>
  <c r="V2693" i="1"/>
  <c r="U2693" i="1"/>
  <c r="T2693" i="1"/>
  <c r="S2693" i="1"/>
  <c r="R2693" i="1"/>
  <c r="V2692" i="1"/>
  <c r="U2692" i="1"/>
  <c r="T2692" i="1"/>
  <c r="S2692" i="1"/>
  <c r="R2692" i="1"/>
  <c r="V2691" i="1"/>
  <c r="U2691" i="1"/>
  <c r="T2691" i="1"/>
  <c r="S2691" i="1"/>
  <c r="R2691" i="1"/>
  <c r="V2690" i="1"/>
  <c r="U2690" i="1"/>
  <c r="T2690" i="1"/>
  <c r="S2690" i="1"/>
  <c r="R2690" i="1"/>
  <c r="V2689" i="1"/>
  <c r="U2689" i="1"/>
  <c r="T2689" i="1"/>
  <c r="S2689" i="1"/>
  <c r="R2689" i="1"/>
  <c r="V2688" i="1"/>
  <c r="U2688" i="1"/>
  <c r="T2688" i="1"/>
  <c r="S2688" i="1"/>
  <c r="R2688" i="1"/>
  <c r="V2687" i="1"/>
  <c r="U2687" i="1"/>
  <c r="T2687" i="1"/>
  <c r="S2687" i="1"/>
  <c r="R2687" i="1"/>
  <c r="V2686" i="1"/>
  <c r="U2686" i="1"/>
  <c r="T2686" i="1"/>
  <c r="S2686" i="1"/>
  <c r="R2686" i="1"/>
  <c r="V2685" i="1"/>
  <c r="U2685" i="1"/>
  <c r="T2685" i="1"/>
  <c r="S2685" i="1"/>
  <c r="R2685" i="1"/>
  <c r="V2684" i="1"/>
  <c r="U2684" i="1"/>
  <c r="T2684" i="1"/>
  <c r="S2684" i="1"/>
  <c r="R2684" i="1"/>
  <c r="V2683" i="1"/>
  <c r="U2683" i="1"/>
  <c r="T2683" i="1"/>
  <c r="S2683" i="1"/>
  <c r="R2683" i="1"/>
  <c r="V2682" i="1"/>
  <c r="U2682" i="1"/>
  <c r="T2682" i="1"/>
  <c r="S2682" i="1"/>
  <c r="R2682" i="1"/>
  <c r="V2681" i="1"/>
  <c r="U2681" i="1"/>
  <c r="T2681" i="1"/>
  <c r="S2681" i="1"/>
  <c r="R2681" i="1"/>
  <c r="V2680" i="1"/>
  <c r="U2680" i="1"/>
  <c r="T2680" i="1"/>
  <c r="S2680" i="1"/>
  <c r="R2680" i="1"/>
  <c r="V2679" i="1"/>
  <c r="U2679" i="1"/>
  <c r="T2679" i="1"/>
  <c r="S2679" i="1"/>
  <c r="R2679" i="1"/>
  <c r="V2678" i="1"/>
  <c r="U2678" i="1"/>
  <c r="T2678" i="1"/>
  <c r="S2678" i="1"/>
  <c r="R2678" i="1"/>
  <c r="V2677" i="1"/>
  <c r="U2677" i="1"/>
  <c r="T2677" i="1"/>
  <c r="S2677" i="1"/>
  <c r="R2677" i="1"/>
  <c r="V2676" i="1"/>
  <c r="U2676" i="1"/>
  <c r="T2676" i="1"/>
  <c r="S2676" i="1"/>
  <c r="R2676" i="1"/>
  <c r="V2675" i="1"/>
  <c r="U2675" i="1"/>
  <c r="T2675" i="1"/>
  <c r="S2675" i="1"/>
  <c r="R2675" i="1"/>
  <c r="V2674" i="1"/>
  <c r="U2674" i="1"/>
  <c r="T2674" i="1"/>
  <c r="S2674" i="1"/>
  <c r="R2674" i="1"/>
  <c r="V2673" i="1"/>
  <c r="U2673" i="1"/>
  <c r="T2673" i="1"/>
  <c r="S2673" i="1"/>
  <c r="R2673" i="1"/>
  <c r="V2672" i="1"/>
  <c r="U2672" i="1"/>
  <c r="T2672" i="1"/>
  <c r="S2672" i="1"/>
  <c r="R2672" i="1"/>
  <c r="V2671" i="1"/>
  <c r="U2671" i="1"/>
  <c r="T2671" i="1"/>
  <c r="S2671" i="1"/>
  <c r="R2671" i="1"/>
  <c r="V2670" i="1"/>
  <c r="U2670" i="1"/>
  <c r="T2670" i="1"/>
  <c r="S2670" i="1"/>
  <c r="R2670" i="1"/>
  <c r="V2669" i="1"/>
  <c r="U2669" i="1"/>
  <c r="T2669" i="1"/>
  <c r="S2669" i="1"/>
  <c r="R2669" i="1"/>
  <c r="V2668" i="1"/>
  <c r="U2668" i="1"/>
  <c r="T2668" i="1"/>
  <c r="S2668" i="1"/>
  <c r="R2668" i="1"/>
  <c r="V2667" i="1"/>
  <c r="U2667" i="1"/>
  <c r="T2667" i="1"/>
  <c r="S2667" i="1"/>
  <c r="R2667" i="1"/>
  <c r="V2666" i="1"/>
  <c r="U2666" i="1"/>
  <c r="T2666" i="1"/>
  <c r="S2666" i="1"/>
  <c r="R2666" i="1"/>
  <c r="V2665" i="1"/>
  <c r="U2665" i="1"/>
  <c r="T2665" i="1"/>
  <c r="S2665" i="1"/>
  <c r="R2665" i="1"/>
  <c r="V2664" i="1"/>
  <c r="U2664" i="1"/>
  <c r="T2664" i="1"/>
  <c r="S2664" i="1"/>
  <c r="R2664" i="1"/>
  <c r="V2663" i="1"/>
  <c r="U2663" i="1"/>
  <c r="T2663" i="1"/>
  <c r="S2663" i="1"/>
  <c r="R2663" i="1"/>
  <c r="V2662" i="1"/>
  <c r="U2662" i="1"/>
  <c r="T2662" i="1"/>
  <c r="S2662" i="1"/>
  <c r="R2662" i="1"/>
  <c r="V2661" i="1"/>
  <c r="U2661" i="1"/>
  <c r="T2661" i="1"/>
  <c r="S2661" i="1"/>
  <c r="R2661" i="1"/>
  <c r="V2660" i="1"/>
  <c r="U2660" i="1"/>
  <c r="T2660" i="1"/>
  <c r="S2660" i="1"/>
  <c r="R2660" i="1"/>
  <c r="V2659" i="1"/>
  <c r="U2659" i="1"/>
  <c r="T2659" i="1"/>
  <c r="S2659" i="1"/>
  <c r="R2659" i="1"/>
  <c r="V2658" i="1"/>
  <c r="U2658" i="1"/>
  <c r="T2658" i="1"/>
  <c r="S2658" i="1"/>
  <c r="R2658" i="1"/>
  <c r="V2657" i="1"/>
  <c r="U2657" i="1"/>
  <c r="T2657" i="1"/>
  <c r="S2657" i="1"/>
  <c r="R2657" i="1"/>
  <c r="V2656" i="1"/>
  <c r="U2656" i="1"/>
  <c r="T2656" i="1"/>
  <c r="S2656" i="1"/>
  <c r="R2656" i="1"/>
  <c r="V2655" i="1"/>
  <c r="U2655" i="1"/>
  <c r="T2655" i="1"/>
  <c r="S2655" i="1"/>
  <c r="R2655" i="1"/>
  <c r="V2654" i="1"/>
  <c r="U2654" i="1"/>
  <c r="T2654" i="1"/>
  <c r="S2654" i="1"/>
  <c r="R2654" i="1"/>
  <c r="V2653" i="1"/>
  <c r="U2653" i="1"/>
  <c r="T2653" i="1"/>
  <c r="S2653" i="1"/>
  <c r="R2653" i="1"/>
  <c r="V2652" i="1"/>
  <c r="U2652" i="1"/>
  <c r="T2652" i="1"/>
  <c r="S2652" i="1"/>
  <c r="R2652" i="1"/>
  <c r="V2651" i="1"/>
  <c r="U2651" i="1"/>
  <c r="T2651" i="1"/>
  <c r="S2651" i="1"/>
  <c r="R2651" i="1"/>
  <c r="V2650" i="1"/>
  <c r="U2650" i="1"/>
  <c r="T2650" i="1"/>
  <c r="S2650" i="1"/>
  <c r="R2650" i="1"/>
  <c r="V2649" i="1"/>
  <c r="U2649" i="1"/>
  <c r="T2649" i="1"/>
  <c r="S2649" i="1"/>
  <c r="R2649" i="1"/>
  <c r="V2648" i="1"/>
  <c r="U2648" i="1"/>
  <c r="T2648" i="1"/>
  <c r="S2648" i="1"/>
  <c r="R2648" i="1"/>
  <c r="V2647" i="1"/>
  <c r="U2647" i="1"/>
  <c r="T2647" i="1"/>
  <c r="S2647" i="1"/>
  <c r="R2647" i="1"/>
  <c r="V2646" i="1"/>
  <c r="U2646" i="1"/>
  <c r="T2646" i="1"/>
  <c r="S2646" i="1"/>
  <c r="R2646" i="1"/>
  <c r="V2645" i="1"/>
  <c r="U2645" i="1"/>
  <c r="T2645" i="1"/>
  <c r="S2645" i="1"/>
  <c r="R2645" i="1"/>
  <c r="V2644" i="1"/>
  <c r="U2644" i="1"/>
  <c r="T2644" i="1"/>
  <c r="S2644" i="1"/>
  <c r="R2644" i="1"/>
  <c r="V2643" i="1"/>
  <c r="U2643" i="1"/>
  <c r="T2643" i="1"/>
  <c r="S2643" i="1"/>
  <c r="R2643" i="1"/>
  <c r="V2642" i="1"/>
  <c r="U2642" i="1"/>
  <c r="T2642" i="1"/>
  <c r="S2642" i="1"/>
  <c r="R2642" i="1"/>
  <c r="V2641" i="1"/>
  <c r="U2641" i="1"/>
  <c r="T2641" i="1"/>
  <c r="S2641" i="1"/>
  <c r="R2641" i="1"/>
  <c r="V2640" i="1"/>
  <c r="U2640" i="1"/>
  <c r="T2640" i="1"/>
  <c r="S2640" i="1"/>
  <c r="R2640" i="1"/>
  <c r="V2639" i="1"/>
  <c r="U2639" i="1"/>
  <c r="T2639" i="1"/>
  <c r="S2639" i="1"/>
  <c r="R2639" i="1"/>
  <c r="V2638" i="1"/>
  <c r="U2638" i="1"/>
  <c r="T2638" i="1"/>
  <c r="S2638" i="1"/>
  <c r="R2638" i="1"/>
  <c r="V2637" i="1"/>
  <c r="U2637" i="1"/>
  <c r="T2637" i="1"/>
  <c r="S2637" i="1"/>
  <c r="R2637" i="1"/>
  <c r="V2636" i="1"/>
  <c r="U2636" i="1"/>
  <c r="T2636" i="1"/>
  <c r="S2636" i="1"/>
  <c r="R2636" i="1"/>
  <c r="V2635" i="1"/>
  <c r="U2635" i="1"/>
  <c r="T2635" i="1"/>
  <c r="S2635" i="1"/>
  <c r="R2635" i="1"/>
  <c r="V2634" i="1"/>
  <c r="U2634" i="1"/>
  <c r="T2634" i="1"/>
  <c r="S2634" i="1"/>
  <c r="R2634" i="1"/>
  <c r="V2633" i="1"/>
  <c r="U2633" i="1"/>
  <c r="T2633" i="1"/>
  <c r="S2633" i="1"/>
  <c r="R2633" i="1"/>
  <c r="V2632" i="1"/>
  <c r="U2632" i="1"/>
  <c r="T2632" i="1"/>
  <c r="S2632" i="1"/>
  <c r="R2632" i="1"/>
  <c r="V2631" i="1"/>
  <c r="U2631" i="1"/>
  <c r="T2631" i="1"/>
  <c r="S2631" i="1"/>
  <c r="R2631" i="1"/>
  <c r="V2630" i="1"/>
  <c r="U2630" i="1"/>
  <c r="T2630" i="1"/>
  <c r="S2630" i="1"/>
  <c r="R2630" i="1"/>
  <c r="V2629" i="1"/>
  <c r="U2629" i="1"/>
  <c r="T2629" i="1"/>
  <c r="S2629" i="1"/>
  <c r="R2629" i="1"/>
  <c r="V2628" i="1"/>
  <c r="U2628" i="1"/>
  <c r="T2628" i="1"/>
  <c r="S2628" i="1"/>
  <c r="R2628" i="1"/>
  <c r="V2627" i="1"/>
  <c r="U2627" i="1"/>
  <c r="T2627" i="1"/>
  <c r="S2627" i="1"/>
  <c r="R2627" i="1"/>
  <c r="V2626" i="1"/>
  <c r="U2626" i="1"/>
  <c r="T2626" i="1"/>
  <c r="S2626" i="1"/>
  <c r="R2626" i="1"/>
  <c r="V2625" i="1"/>
  <c r="U2625" i="1"/>
  <c r="T2625" i="1"/>
  <c r="S2625" i="1"/>
  <c r="R2625" i="1"/>
  <c r="V2624" i="1"/>
  <c r="U2624" i="1"/>
  <c r="T2624" i="1"/>
  <c r="S2624" i="1"/>
  <c r="R2624" i="1"/>
  <c r="V2623" i="1"/>
  <c r="U2623" i="1"/>
  <c r="T2623" i="1"/>
  <c r="S2623" i="1"/>
  <c r="R2623" i="1"/>
  <c r="V2622" i="1"/>
  <c r="U2622" i="1"/>
  <c r="T2622" i="1"/>
  <c r="S2622" i="1"/>
  <c r="R2622" i="1"/>
  <c r="V2621" i="1"/>
  <c r="U2621" i="1"/>
  <c r="T2621" i="1"/>
  <c r="S2621" i="1"/>
  <c r="R2621" i="1"/>
  <c r="V2620" i="1"/>
  <c r="U2620" i="1"/>
  <c r="T2620" i="1"/>
  <c r="S2620" i="1"/>
  <c r="R2620" i="1"/>
  <c r="V2619" i="1"/>
  <c r="U2619" i="1"/>
  <c r="T2619" i="1"/>
  <c r="S2619" i="1"/>
  <c r="R2619" i="1"/>
  <c r="V2618" i="1"/>
  <c r="U2618" i="1"/>
  <c r="T2618" i="1"/>
  <c r="S2618" i="1"/>
  <c r="R2618" i="1"/>
  <c r="V2617" i="1"/>
  <c r="U2617" i="1"/>
  <c r="T2617" i="1"/>
  <c r="S2617" i="1"/>
  <c r="R2617" i="1"/>
  <c r="V2616" i="1"/>
  <c r="U2616" i="1"/>
  <c r="T2616" i="1"/>
  <c r="S2616" i="1"/>
  <c r="R2616" i="1"/>
  <c r="V2615" i="1"/>
  <c r="U2615" i="1"/>
  <c r="T2615" i="1"/>
  <c r="S2615" i="1"/>
  <c r="R2615" i="1"/>
  <c r="V2614" i="1"/>
  <c r="U2614" i="1"/>
  <c r="T2614" i="1"/>
  <c r="S2614" i="1"/>
  <c r="R2614" i="1"/>
  <c r="V2613" i="1"/>
  <c r="U2613" i="1"/>
  <c r="T2613" i="1"/>
  <c r="S2613" i="1"/>
  <c r="R2613" i="1"/>
  <c r="V2612" i="1"/>
  <c r="U2612" i="1"/>
  <c r="T2612" i="1"/>
  <c r="S2612" i="1"/>
  <c r="R2612" i="1"/>
  <c r="V2611" i="1"/>
  <c r="U2611" i="1"/>
  <c r="T2611" i="1"/>
  <c r="S2611" i="1"/>
  <c r="R2611" i="1"/>
  <c r="V2610" i="1"/>
  <c r="U2610" i="1"/>
  <c r="T2610" i="1"/>
  <c r="S2610" i="1"/>
  <c r="R2610" i="1"/>
  <c r="V2609" i="1"/>
  <c r="U2609" i="1"/>
  <c r="T2609" i="1"/>
  <c r="S2609" i="1"/>
  <c r="R2609" i="1"/>
  <c r="V2608" i="1"/>
  <c r="U2608" i="1"/>
  <c r="T2608" i="1"/>
  <c r="S2608" i="1"/>
  <c r="R2608" i="1"/>
  <c r="V2607" i="1"/>
  <c r="U2607" i="1"/>
  <c r="T2607" i="1"/>
  <c r="S2607" i="1"/>
  <c r="R2607" i="1"/>
  <c r="V2606" i="1"/>
  <c r="U2606" i="1"/>
  <c r="T2606" i="1"/>
  <c r="S2606" i="1"/>
  <c r="R2606" i="1"/>
  <c r="V2605" i="1"/>
  <c r="U2605" i="1"/>
  <c r="T2605" i="1"/>
  <c r="S2605" i="1"/>
  <c r="R2605" i="1"/>
  <c r="V2604" i="1"/>
  <c r="U2604" i="1"/>
  <c r="T2604" i="1"/>
  <c r="S2604" i="1"/>
  <c r="R2604" i="1"/>
  <c r="V2603" i="1"/>
  <c r="U2603" i="1"/>
  <c r="T2603" i="1"/>
  <c r="S2603" i="1"/>
  <c r="R2603" i="1"/>
  <c r="V2602" i="1"/>
  <c r="U2602" i="1"/>
  <c r="T2602" i="1"/>
  <c r="S2602" i="1"/>
  <c r="R2602" i="1"/>
  <c r="V2601" i="1"/>
  <c r="U2601" i="1"/>
  <c r="T2601" i="1"/>
  <c r="S2601" i="1"/>
  <c r="R2601" i="1"/>
  <c r="V2600" i="1"/>
  <c r="U2600" i="1"/>
  <c r="T2600" i="1"/>
  <c r="S2600" i="1"/>
  <c r="R2600" i="1"/>
  <c r="V2599" i="1"/>
  <c r="U2599" i="1"/>
  <c r="T2599" i="1"/>
  <c r="S2599" i="1"/>
  <c r="R2599" i="1"/>
  <c r="V2598" i="1"/>
  <c r="U2598" i="1"/>
  <c r="T2598" i="1"/>
  <c r="S2598" i="1"/>
  <c r="R2598" i="1"/>
  <c r="V2597" i="1"/>
  <c r="U2597" i="1"/>
  <c r="T2597" i="1"/>
  <c r="S2597" i="1"/>
  <c r="R2597" i="1"/>
  <c r="V2596" i="1"/>
  <c r="U2596" i="1"/>
  <c r="T2596" i="1"/>
  <c r="S2596" i="1"/>
  <c r="R2596" i="1"/>
  <c r="V2595" i="1"/>
  <c r="U2595" i="1"/>
  <c r="T2595" i="1"/>
  <c r="S2595" i="1"/>
  <c r="R2595" i="1"/>
  <c r="V2594" i="1"/>
  <c r="U2594" i="1"/>
  <c r="T2594" i="1"/>
  <c r="S2594" i="1"/>
  <c r="R2594" i="1"/>
  <c r="V2593" i="1"/>
  <c r="U2593" i="1"/>
  <c r="T2593" i="1"/>
  <c r="S2593" i="1"/>
  <c r="R2593" i="1"/>
  <c r="V2592" i="1"/>
  <c r="U2592" i="1"/>
  <c r="T2592" i="1"/>
  <c r="S2592" i="1"/>
  <c r="R2592" i="1"/>
  <c r="V2591" i="1"/>
  <c r="U2591" i="1"/>
  <c r="T2591" i="1"/>
  <c r="S2591" i="1"/>
  <c r="R2591" i="1"/>
  <c r="V2590" i="1"/>
  <c r="U2590" i="1"/>
  <c r="T2590" i="1"/>
  <c r="S2590" i="1"/>
  <c r="R2590" i="1"/>
  <c r="V2589" i="1"/>
  <c r="U2589" i="1"/>
  <c r="T2589" i="1"/>
  <c r="S2589" i="1"/>
  <c r="R2589" i="1"/>
  <c r="V2588" i="1"/>
  <c r="U2588" i="1"/>
  <c r="T2588" i="1"/>
  <c r="S2588" i="1"/>
  <c r="R2588" i="1"/>
  <c r="V2587" i="1"/>
  <c r="U2587" i="1"/>
  <c r="T2587" i="1"/>
  <c r="S2587" i="1"/>
  <c r="R2587" i="1"/>
  <c r="V2586" i="1"/>
  <c r="U2586" i="1"/>
  <c r="T2586" i="1"/>
  <c r="S2586" i="1"/>
  <c r="R2586" i="1"/>
  <c r="V2585" i="1"/>
  <c r="U2585" i="1"/>
  <c r="T2585" i="1"/>
  <c r="S2585" i="1"/>
  <c r="R2585" i="1"/>
  <c r="V2584" i="1"/>
  <c r="U2584" i="1"/>
  <c r="T2584" i="1"/>
  <c r="S2584" i="1"/>
  <c r="R2584" i="1"/>
  <c r="V2583" i="1"/>
  <c r="U2583" i="1"/>
  <c r="T2583" i="1"/>
  <c r="S2583" i="1"/>
  <c r="R2583" i="1"/>
  <c r="V2582" i="1"/>
  <c r="U2582" i="1"/>
  <c r="T2582" i="1"/>
  <c r="S2582" i="1"/>
  <c r="R2582" i="1"/>
  <c r="V2581" i="1"/>
  <c r="U2581" i="1"/>
  <c r="T2581" i="1"/>
  <c r="S2581" i="1"/>
  <c r="R2581" i="1"/>
  <c r="V2580" i="1"/>
  <c r="U2580" i="1"/>
  <c r="T2580" i="1"/>
  <c r="S2580" i="1"/>
  <c r="R2580" i="1"/>
  <c r="V2579" i="1"/>
  <c r="U2579" i="1"/>
  <c r="T2579" i="1"/>
  <c r="S2579" i="1"/>
  <c r="R2579" i="1"/>
  <c r="V2578" i="1"/>
  <c r="U2578" i="1"/>
  <c r="T2578" i="1"/>
  <c r="S2578" i="1"/>
  <c r="R2578" i="1"/>
  <c r="V2577" i="1"/>
  <c r="U2577" i="1"/>
  <c r="T2577" i="1"/>
  <c r="S2577" i="1"/>
  <c r="R2577" i="1"/>
  <c r="V2576" i="1"/>
  <c r="U2576" i="1"/>
  <c r="T2576" i="1"/>
  <c r="S2576" i="1"/>
  <c r="R2576" i="1"/>
  <c r="V2575" i="1"/>
  <c r="U2575" i="1"/>
  <c r="T2575" i="1"/>
  <c r="S2575" i="1"/>
  <c r="R2575" i="1"/>
  <c r="V2574" i="1"/>
  <c r="U2574" i="1"/>
  <c r="T2574" i="1"/>
  <c r="S2574" i="1"/>
  <c r="R2574" i="1"/>
  <c r="V2573" i="1"/>
  <c r="U2573" i="1"/>
  <c r="T2573" i="1"/>
  <c r="S2573" i="1"/>
  <c r="R2573" i="1"/>
  <c r="V2572" i="1"/>
  <c r="U2572" i="1"/>
  <c r="T2572" i="1"/>
  <c r="S2572" i="1"/>
  <c r="R2572" i="1"/>
  <c r="V2571" i="1"/>
  <c r="U2571" i="1"/>
  <c r="T2571" i="1"/>
  <c r="S2571" i="1"/>
  <c r="R2571" i="1"/>
  <c r="V2570" i="1"/>
  <c r="U2570" i="1"/>
  <c r="T2570" i="1"/>
  <c r="S2570" i="1"/>
  <c r="R2570" i="1"/>
  <c r="V2569" i="1"/>
  <c r="U2569" i="1"/>
  <c r="T2569" i="1"/>
  <c r="S2569" i="1"/>
  <c r="R2569" i="1"/>
  <c r="V2568" i="1"/>
  <c r="U2568" i="1"/>
  <c r="T2568" i="1"/>
  <c r="S2568" i="1"/>
  <c r="R2568" i="1"/>
  <c r="V2567" i="1"/>
  <c r="U2567" i="1"/>
  <c r="T2567" i="1"/>
  <c r="S2567" i="1"/>
  <c r="R2567" i="1"/>
  <c r="V2566" i="1"/>
  <c r="U2566" i="1"/>
  <c r="T2566" i="1"/>
  <c r="S2566" i="1"/>
  <c r="R2566" i="1"/>
  <c r="V2565" i="1"/>
  <c r="U2565" i="1"/>
  <c r="T2565" i="1"/>
  <c r="S2565" i="1"/>
  <c r="R2565" i="1"/>
  <c r="V2564" i="1"/>
  <c r="U2564" i="1"/>
  <c r="T2564" i="1"/>
  <c r="S2564" i="1"/>
  <c r="R2564" i="1"/>
  <c r="V2563" i="1"/>
  <c r="U2563" i="1"/>
  <c r="T2563" i="1"/>
  <c r="S2563" i="1"/>
  <c r="R2563" i="1"/>
  <c r="V2562" i="1"/>
  <c r="U2562" i="1"/>
  <c r="T2562" i="1"/>
  <c r="S2562" i="1"/>
  <c r="R2562" i="1"/>
  <c r="V2561" i="1"/>
  <c r="U2561" i="1"/>
  <c r="T2561" i="1"/>
  <c r="S2561" i="1"/>
  <c r="R2561" i="1"/>
  <c r="V2560" i="1"/>
  <c r="U2560" i="1"/>
  <c r="T2560" i="1"/>
  <c r="S2560" i="1"/>
  <c r="R2560" i="1"/>
  <c r="V2559" i="1"/>
  <c r="U2559" i="1"/>
  <c r="T2559" i="1"/>
  <c r="S2559" i="1"/>
  <c r="R2559" i="1"/>
  <c r="V2558" i="1"/>
  <c r="U2558" i="1"/>
  <c r="T2558" i="1"/>
  <c r="S2558" i="1"/>
  <c r="R2558" i="1"/>
  <c r="V2557" i="1"/>
  <c r="U2557" i="1"/>
  <c r="T2557" i="1"/>
  <c r="S2557" i="1"/>
  <c r="R2557" i="1"/>
  <c r="V2556" i="1"/>
  <c r="U2556" i="1"/>
  <c r="T2556" i="1"/>
  <c r="S2556" i="1"/>
  <c r="R2556" i="1"/>
  <c r="V2555" i="1"/>
  <c r="U2555" i="1"/>
  <c r="T2555" i="1"/>
  <c r="S2555" i="1"/>
  <c r="R2555" i="1"/>
  <c r="V2554" i="1"/>
  <c r="U2554" i="1"/>
  <c r="T2554" i="1"/>
  <c r="S2554" i="1"/>
  <c r="R2554" i="1"/>
  <c r="V2553" i="1"/>
  <c r="U2553" i="1"/>
  <c r="T2553" i="1"/>
  <c r="S2553" i="1"/>
  <c r="R2553" i="1"/>
  <c r="V2552" i="1"/>
  <c r="U2552" i="1"/>
  <c r="T2552" i="1"/>
  <c r="S2552" i="1"/>
  <c r="R2552" i="1"/>
  <c r="V2551" i="1"/>
  <c r="U2551" i="1"/>
  <c r="T2551" i="1"/>
  <c r="S2551" i="1"/>
  <c r="R2551" i="1"/>
  <c r="V2550" i="1"/>
  <c r="U2550" i="1"/>
  <c r="T2550" i="1"/>
  <c r="S2550" i="1"/>
  <c r="R2550" i="1"/>
  <c r="V2549" i="1"/>
  <c r="U2549" i="1"/>
  <c r="T2549" i="1"/>
  <c r="S2549" i="1"/>
  <c r="R2549" i="1"/>
  <c r="V2548" i="1"/>
  <c r="U2548" i="1"/>
  <c r="T2548" i="1"/>
  <c r="S2548" i="1"/>
  <c r="R2548" i="1"/>
  <c r="V2547" i="1"/>
  <c r="U2547" i="1"/>
  <c r="T2547" i="1"/>
  <c r="S2547" i="1"/>
  <c r="R2547" i="1"/>
  <c r="V2546" i="1"/>
  <c r="U2546" i="1"/>
  <c r="T2546" i="1"/>
  <c r="S2546" i="1"/>
  <c r="R2546" i="1"/>
  <c r="V2545" i="1"/>
  <c r="U2545" i="1"/>
  <c r="T2545" i="1"/>
  <c r="S2545" i="1"/>
  <c r="R2545" i="1"/>
  <c r="V2544" i="1"/>
  <c r="U2544" i="1"/>
  <c r="T2544" i="1"/>
  <c r="S2544" i="1"/>
  <c r="R2544" i="1"/>
  <c r="V2543" i="1"/>
  <c r="U2543" i="1"/>
  <c r="T2543" i="1"/>
  <c r="S2543" i="1"/>
  <c r="R2543" i="1"/>
  <c r="V2542" i="1"/>
  <c r="U2542" i="1"/>
  <c r="T2542" i="1"/>
  <c r="S2542" i="1"/>
  <c r="R2542" i="1"/>
  <c r="V2541" i="1"/>
  <c r="U2541" i="1"/>
  <c r="T2541" i="1"/>
  <c r="S2541" i="1"/>
  <c r="R2541" i="1"/>
  <c r="V2540" i="1"/>
  <c r="U2540" i="1"/>
  <c r="T2540" i="1"/>
  <c r="S2540" i="1"/>
  <c r="R2540" i="1"/>
  <c r="V2539" i="1"/>
  <c r="U2539" i="1"/>
  <c r="T2539" i="1"/>
  <c r="S2539" i="1"/>
  <c r="R2539" i="1"/>
  <c r="V2538" i="1"/>
  <c r="U2538" i="1"/>
  <c r="T2538" i="1"/>
  <c r="S2538" i="1"/>
  <c r="R2538" i="1"/>
  <c r="V2537" i="1"/>
  <c r="U2537" i="1"/>
  <c r="T2537" i="1"/>
  <c r="S2537" i="1"/>
  <c r="R2537" i="1"/>
  <c r="V2536" i="1"/>
  <c r="U2536" i="1"/>
  <c r="T2536" i="1"/>
  <c r="S2536" i="1"/>
  <c r="R2536" i="1"/>
  <c r="V2535" i="1"/>
  <c r="U2535" i="1"/>
  <c r="T2535" i="1"/>
  <c r="S2535" i="1"/>
  <c r="R2535" i="1"/>
  <c r="V2534" i="1"/>
  <c r="U2534" i="1"/>
  <c r="T2534" i="1"/>
  <c r="S2534" i="1"/>
  <c r="R2534" i="1"/>
  <c r="V2533" i="1"/>
  <c r="U2533" i="1"/>
  <c r="T2533" i="1"/>
  <c r="S2533" i="1"/>
  <c r="R2533" i="1"/>
  <c r="V2532" i="1"/>
  <c r="U2532" i="1"/>
  <c r="T2532" i="1"/>
  <c r="S2532" i="1"/>
  <c r="R2532" i="1"/>
  <c r="V2531" i="1"/>
  <c r="U2531" i="1"/>
  <c r="T2531" i="1"/>
  <c r="S2531" i="1"/>
  <c r="R2531" i="1"/>
  <c r="V2530" i="1"/>
  <c r="U2530" i="1"/>
  <c r="T2530" i="1"/>
  <c r="S2530" i="1"/>
  <c r="R2530" i="1"/>
  <c r="V2529" i="1"/>
  <c r="U2529" i="1"/>
  <c r="T2529" i="1"/>
  <c r="S2529" i="1"/>
  <c r="R2529" i="1"/>
  <c r="V2528" i="1"/>
  <c r="U2528" i="1"/>
  <c r="T2528" i="1"/>
  <c r="S2528" i="1"/>
  <c r="R2528" i="1"/>
  <c r="V2527" i="1"/>
  <c r="U2527" i="1"/>
  <c r="T2527" i="1"/>
  <c r="S2527" i="1"/>
  <c r="R2527" i="1"/>
  <c r="V2526" i="1"/>
  <c r="U2526" i="1"/>
  <c r="T2526" i="1"/>
  <c r="S2526" i="1"/>
  <c r="R2526" i="1"/>
  <c r="V2525" i="1"/>
  <c r="U2525" i="1"/>
  <c r="T2525" i="1"/>
  <c r="S2525" i="1"/>
  <c r="R2525" i="1"/>
  <c r="V2524" i="1"/>
  <c r="U2524" i="1"/>
  <c r="T2524" i="1"/>
  <c r="S2524" i="1"/>
  <c r="R2524" i="1"/>
  <c r="V2523" i="1"/>
  <c r="U2523" i="1"/>
  <c r="T2523" i="1"/>
  <c r="S2523" i="1"/>
  <c r="R2523" i="1"/>
  <c r="V2522" i="1"/>
  <c r="U2522" i="1"/>
  <c r="T2522" i="1"/>
  <c r="S2522" i="1"/>
  <c r="R2522" i="1"/>
  <c r="V2521" i="1"/>
  <c r="U2521" i="1"/>
  <c r="T2521" i="1"/>
  <c r="S2521" i="1"/>
  <c r="R2521" i="1"/>
  <c r="V2520" i="1"/>
  <c r="U2520" i="1"/>
  <c r="T2520" i="1"/>
  <c r="S2520" i="1"/>
  <c r="R2520" i="1"/>
  <c r="V2519" i="1"/>
  <c r="U2519" i="1"/>
  <c r="T2519" i="1"/>
  <c r="S2519" i="1"/>
  <c r="R2519" i="1"/>
  <c r="V2518" i="1"/>
  <c r="U2518" i="1"/>
  <c r="T2518" i="1"/>
  <c r="S2518" i="1"/>
  <c r="R2518" i="1"/>
  <c r="V2517" i="1"/>
  <c r="U2517" i="1"/>
  <c r="T2517" i="1"/>
  <c r="S2517" i="1"/>
  <c r="R2517" i="1"/>
  <c r="V2516" i="1"/>
  <c r="U2516" i="1"/>
  <c r="T2516" i="1"/>
  <c r="S2516" i="1"/>
  <c r="R2516" i="1"/>
  <c r="V2515" i="1"/>
  <c r="U2515" i="1"/>
  <c r="T2515" i="1"/>
  <c r="S2515" i="1"/>
  <c r="R2515" i="1"/>
  <c r="V2514" i="1"/>
  <c r="U2514" i="1"/>
  <c r="T2514" i="1"/>
  <c r="S2514" i="1"/>
  <c r="R2514" i="1"/>
  <c r="V2513" i="1"/>
  <c r="U2513" i="1"/>
  <c r="T2513" i="1"/>
  <c r="S2513" i="1"/>
  <c r="R2513" i="1"/>
  <c r="V2512" i="1"/>
  <c r="U2512" i="1"/>
  <c r="T2512" i="1"/>
  <c r="S2512" i="1"/>
  <c r="R2512" i="1"/>
  <c r="V2511" i="1"/>
  <c r="U2511" i="1"/>
  <c r="T2511" i="1"/>
  <c r="S2511" i="1"/>
  <c r="R2511" i="1"/>
  <c r="V2510" i="1"/>
  <c r="U2510" i="1"/>
  <c r="T2510" i="1"/>
  <c r="S2510" i="1"/>
  <c r="R2510" i="1"/>
  <c r="V2509" i="1"/>
  <c r="U2509" i="1"/>
  <c r="T2509" i="1"/>
  <c r="S2509" i="1"/>
  <c r="R2509" i="1"/>
  <c r="V2508" i="1"/>
  <c r="U2508" i="1"/>
  <c r="T2508" i="1"/>
  <c r="S2508" i="1"/>
  <c r="R2508" i="1"/>
  <c r="V2507" i="1"/>
  <c r="U2507" i="1"/>
  <c r="T2507" i="1"/>
  <c r="S2507" i="1"/>
  <c r="R2507" i="1"/>
  <c r="V2506" i="1"/>
  <c r="U2506" i="1"/>
  <c r="T2506" i="1"/>
  <c r="S2506" i="1"/>
  <c r="R2506" i="1"/>
  <c r="V2505" i="1"/>
  <c r="U2505" i="1"/>
  <c r="T2505" i="1"/>
  <c r="S2505" i="1"/>
  <c r="R2505" i="1"/>
  <c r="V2504" i="1"/>
  <c r="U2504" i="1"/>
  <c r="T2504" i="1"/>
  <c r="S2504" i="1"/>
  <c r="R2504" i="1"/>
  <c r="V2503" i="1"/>
  <c r="U2503" i="1"/>
  <c r="T2503" i="1"/>
  <c r="S2503" i="1"/>
  <c r="R2503" i="1"/>
  <c r="V2502" i="1"/>
  <c r="U2502" i="1"/>
  <c r="T2502" i="1"/>
  <c r="S2502" i="1"/>
  <c r="R2502" i="1"/>
  <c r="V2501" i="1"/>
  <c r="U2501" i="1"/>
  <c r="T2501" i="1"/>
  <c r="S2501" i="1"/>
  <c r="R2501" i="1"/>
  <c r="V2500" i="1"/>
  <c r="U2500" i="1"/>
  <c r="T2500" i="1"/>
  <c r="S2500" i="1"/>
  <c r="R2500" i="1"/>
  <c r="V2499" i="1"/>
  <c r="U2499" i="1"/>
  <c r="T2499" i="1"/>
  <c r="S2499" i="1"/>
  <c r="R2499" i="1"/>
  <c r="V2498" i="1"/>
  <c r="U2498" i="1"/>
  <c r="T2498" i="1"/>
  <c r="S2498" i="1"/>
  <c r="R2498" i="1"/>
  <c r="V2497" i="1"/>
  <c r="U2497" i="1"/>
  <c r="T2497" i="1"/>
  <c r="S2497" i="1"/>
  <c r="R2497" i="1"/>
  <c r="V2496" i="1"/>
  <c r="U2496" i="1"/>
  <c r="T2496" i="1"/>
  <c r="S2496" i="1"/>
  <c r="R2496" i="1"/>
  <c r="V2495" i="1"/>
  <c r="U2495" i="1"/>
  <c r="T2495" i="1"/>
  <c r="S2495" i="1"/>
  <c r="R2495" i="1"/>
  <c r="V2494" i="1"/>
  <c r="U2494" i="1"/>
  <c r="T2494" i="1"/>
  <c r="S2494" i="1"/>
  <c r="R2494" i="1"/>
  <c r="V2493" i="1"/>
  <c r="U2493" i="1"/>
  <c r="T2493" i="1"/>
  <c r="S2493" i="1"/>
  <c r="R2493" i="1"/>
  <c r="V2492" i="1"/>
  <c r="U2492" i="1"/>
  <c r="T2492" i="1"/>
  <c r="S2492" i="1"/>
  <c r="R2492" i="1"/>
  <c r="V2491" i="1"/>
  <c r="U2491" i="1"/>
  <c r="T2491" i="1"/>
  <c r="S2491" i="1"/>
  <c r="R2491" i="1"/>
  <c r="V2490" i="1"/>
  <c r="U2490" i="1"/>
  <c r="T2490" i="1"/>
  <c r="S2490" i="1"/>
  <c r="R2490" i="1"/>
  <c r="V2489" i="1"/>
  <c r="U2489" i="1"/>
  <c r="T2489" i="1"/>
  <c r="S2489" i="1"/>
  <c r="R2489" i="1"/>
  <c r="V2488" i="1"/>
  <c r="U2488" i="1"/>
  <c r="T2488" i="1"/>
  <c r="S2488" i="1"/>
  <c r="R2488" i="1"/>
  <c r="V2487" i="1"/>
  <c r="U2487" i="1"/>
  <c r="T2487" i="1"/>
  <c r="S2487" i="1"/>
  <c r="R2487" i="1"/>
  <c r="V2486" i="1"/>
  <c r="U2486" i="1"/>
  <c r="T2486" i="1"/>
  <c r="S2486" i="1"/>
  <c r="R2486" i="1"/>
  <c r="V2485" i="1"/>
  <c r="U2485" i="1"/>
  <c r="T2485" i="1"/>
  <c r="S2485" i="1"/>
  <c r="R2485" i="1"/>
  <c r="V2484" i="1"/>
  <c r="U2484" i="1"/>
  <c r="T2484" i="1"/>
  <c r="S2484" i="1"/>
  <c r="R2484" i="1"/>
  <c r="V2483" i="1"/>
  <c r="U2483" i="1"/>
  <c r="T2483" i="1"/>
  <c r="S2483" i="1"/>
  <c r="R2483" i="1"/>
  <c r="V2482" i="1"/>
  <c r="U2482" i="1"/>
  <c r="T2482" i="1"/>
  <c r="S2482" i="1"/>
  <c r="R2482" i="1"/>
  <c r="V2481" i="1"/>
  <c r="U2481" i="1"/>
  <c r="T2481" i="1"/>
  <c r="S2481" i="1"/>
  <c r="R2481" i="1"/>
  <c r="V2480" i="1"/>
  <c r="U2480" i="1"/>
  <c r="T2480" i="1"/>
  <c r="S2480" i="1"/>
  <c r="R2480" i="1"/>
  <c r="V2479" i="1"/>
  <c r="U2479" i="1"/>
  <c r="T2479" i="1"/>
  <c r="S2479" i="1"/>
  <c r="R2479" i="1"/>
  <c r="V2478" i="1"/>
  <c r="U2478" i="1"/>
  <c r="T2478" i="1"/>
  <c r="S2478" i="1"/>
  <c r="R2478" i="1"/>
  <c r="V2477" i="1"/>
  <c r="U2477" i="1"/>
  <c r="T2477" i="1"/>
  <c r="S2477" i="1"/>
  <c r="R2477" i="1"/>
  <c r="V2476" i="1"/>
  <c r="U2476" i="1"/>
  <c r="T2476" i="1"/>
  <c r="S2476" i="1"/>
  <c r="R2476" i="1"/>
  <c r="V2475" i="1"/>
  <c r="U2475" i="1"/>
  <c r="T2475" i="1"/>
  <c r="S2475" i="1"/>
  <c r="R2475" i="1"/>
  <c r="V2474" i="1"/>
  <c r="U2474" i="1"/>
  <c r="T2474" i="1"/>
  <c r="S2474" i="1"/>
  <c r="R2474" i="1"/>
  <c r="V2473" i="1"/>
  <c r="U2473" i="1"/>
  <c r="T2473" i="1"/>
  <c r="S2473" i="1"/>
  <c r="R2473" i="1"/>
  <c r="V2472" i="1"/>
  <c r="U2472" i="1"/>
  <c r="T2472" i="1"/>
  <c r="S2472" i="1"/>
  <c r="R2472" i="1"/>
  <c r="V2471" i="1"/>
  <c r="U2471" i="1"/>
  <c r="T2471" i="1"/>
  <c r="S2471" i="1"/>
  <c r="R2471" i="1"/>
  <c r="V2470" i="1"/>
  <c r="U2470" i="1"/>
  <c r="T2470" i="1"/>
  <c r="S2470" i="1"/>
  <c r="R2470" i="1"/>
  <c r="V2469" i="1"/>
  <c r="U2469" i="1"/>
  <c r="T2469" i="1"/>
  <c r="S2469" i="1"/>
  <c r="R2469" i="1"/>
  <c r="V2468" i="1"/>
  <c r="U2468" i="1"/>
  <c r="T2468" i="1"/>
  <c r="S2468" i="1"/>
  <c r="R2468" i="1"/>
  <c r="V2467" i="1"/>
  <c r="U2467" i="1"/>
  <c r="T2467" i="1"/>
  <c r="S2467" i="1"/>
  <c r="R2467" i="1"/>
  <c r="V2466" i="1"/>
  <c r="U2466" i="1"/>
  <c r="T2466" i="1"/>
  <c r="S2466" i="1"/>
  <c r="R2466" i="1"/>
  <c r="V2465" i="1"/>
  <c r="U2465" i="1"/>
  <c r="T2465" i="1"/>
  <c r="S2465" i="1"/>
  <c r="R2465" i="1"/>
  <c r="V2464" i="1"/>
  <c r="U2464" i="1"/>
  <c r="T2464" i="1"/>
  <c r="S2464" i="1"/>
  <c r="R2464" i="1"/>
  <c r="V2463" i="1"/>
  <c r="U2463" i="1"/>
  <c r="T2463" i="1"/>
  <c r="S2463" i="1"/>
  <c r="R2463" i="1"/>
  <c r="V2462" i="1"/>
  <c r="U2462" i="1"/>
  <c r="T2462" i="1"/>
  <c r="S2462" i="1"/>
  <c r="R2462" i="1"/>
  <c r="V2461" i="1"/>
  <c r="U2461" i="1"/>
  <c r="T2461" i="1"/>
  <c r="S2461" i="1"/>
  <c r="R2461" i="1"/>
  <c r="V2460" i="1"/>
  <c r="U2460" i="1"/>
  <c r="T2460" i="1"/>
  <c r="S2460" i="1"/>
  <c r="R2460" i="1"/>
  <c r="V2459" i="1"/>
  <c r="U2459" i="1"/>
  <c r="T2459" i="1"/>
  <c r="S2459" i="1"/>
  <c r="R2459" i="1"/>
  <c r="V2458" i="1"/>
  <c r="U2458" i="1"/>
  <c r="T2458" i="1"/>
  <c r="S2458" i="1"/>
  <c r="R2458" i="1"/>
  <c r="V2457" i="1"/>
  <c r="U2457" i="1"/>
  <c r="T2457" i="1"/>
  <c r="S2457" i="1"/>
  <c r="R2457" i="1"/>
  <c r="V2456" i="1"/>
  <c r="U2456" i="1"/>
  <c r="T2456" i="1"/>
  <c r="S2456" i="1"/>
  <c r="R2456" i="1"/>
  <c r="V2455" i="1"/>
  <c r="U2455" i="1"/>
  <c r="T2455" i="1"/>
  <c r="S2455" i="1"/>
  <c r="R2455" i="1"/>
  <c r="V2454" i="1"/>
  <c r="U2454" i="1"/>
  <c r="T2454" i="1"/>
  <c r="S2454" i="1"/>
  <c r="R2454" i="1"/>
  <c r="V2453" i="1"/>
  <c r="U2453" i="1"/>
  <c r="T2453" i="1"/>
  <c r="S2453" i="1"/>
  <c r="R2453" i="1"/>
  <c r="V2452" i="1"/>
  <c r="U2452" i="1"/>
  <c r="T2452" i="1"/>
  <c r="S2452" i="1"/>
  <c r="R2452" i="1"/>
  <c r="V2451" i="1"/>
  <c r="U2451" i="1"/>
  <c r="T2451" i="1"/>
  <c r="S2451" i="1"/>
  <c r="R2451" i="1"/>
  <c r="V2450" i="1"/>
  <c r="U2450" i="1"/>
  <c r="T2450" i="1"/>
  <c r="S2450" i="1"/>
  <c r="R2450" i="1"/>
  <c r="V2449" i="1"/>
  <c r="U2449" i="1"/>
  <c r="T2449" i="1"/>
  <c r="S2449" i="1"/>
  <c r="R2449" i="1"/>
  <c r="V2448" i="1"/>
  <c r="U2448" i="1"/>
  <c r="T2448" i="1"/>
  <c r="S2448" i="1"/>
  <c r="R2448" i="1"/>
  <c r="V2447" i="1"/>
  <c r="U2447" i="1"/>
  <c r="T2447" i="1"/>
  <c r="S2447" i="1"/>
  <c r="R2447" i="1"/>
  <c r="V2446" i="1"/>
  <c r="U2446" i="1"/>
  <c r="T2446" i="1"/>
  <c r="S2446" i="1"/>
  <c r="R2446" i="1"/>
  <c r="V2445" i="1"/>
  <c r="U2445" i="1"/>
  <c r="T2445" i="1"/>
  <c r="S2445" i="1"/>
  <c r="R2445" i="1"/>
  <c r="V2444" i="1"/>
  <c r="U2444" i="1"/>
  <c r="T2444" i="1"/>
  <c r="S2444" i="1"/>
  <c r="R2444" i="1"/>
  <c r="V2443" i="1"/>
  <c r="U2443" i="1"/>
  <c r="T2443" i="1"/>
  <c r="S2443" i="1"/>
  <c r="R2443" i="1"/>
  <c r="V2442" i="1"/>
  <c r="U2442" i="1"/>
  <c r="T2442" i="1"/>
  <c r="S2442" i="1"/>
  <c r="R2442" i="1"/>
  <c r="V2441" i="1"/>
  <c r="U2441" i="1"/>
  <c r="T2441" i="1"/>
  <c r="S2441" i="1"/>
  <c r="R2441" i="1"/>
  <c r="V2440" i="1"/>
  <c r="U2440" i="1"/>
  <c r="T2440" i="1"/>
  <c r="S2440" i="1"/>
  <c r="R2440" i="1"/>
  <c r="V2439" i="1"/>
  <c r="U2439" i="1"/>
  <c r="T2439" i="1"/>
  <c r="S2439" i="1"/>
  <c r="R2439" i="1"/>
  <c r="V2438" i="1"/>
  <c r="U2438" i="1"/>
  <c r="T2438" i="1"/>
  <c r="S2438" i="1"/>
  <c r="R2438" i="1"/>
  <c r="V2437" i="1"/>
  <c r="U2437" i="1"/>
  <c r="T2437" i="1"/>
  <c r="S2437" i="1"/>
  <c r="R2437" i="1"/>
  <c r="V2436" i="1"/>
  <c r="U2436" i="1"/>
  <c r="T2436" i="1"/>
  <c r="S2436" i="1"/>
  <c r="R2436" i="1"/>
  <c r="V2435" i="1"/>
  <c r="U2435" i="1"/>
  <c r="T2435" i="1"/>
  <c r="S2435" i="1"/>
  <c r="R2435" i="1"/>
  <c r="V2434" i="1"/>
  <c r="U2434" i="1"/>
  <c r="T2434" i="1"/>
  <c r="S2434" i="1"/>
  <c r="R2434" i="1"/>
  <c r="V2433" i="1"/>
  <c r="U2433" i="1"/>
  <c r="T2433" i="1"/>
  <c r="S2433" i="1"/>
  <c r="R2433" i="1"/>
  <c r="V2432" i="1"/>
  <c r="U2432" i="1"/>
  <c r="T2432" i="1"/>
  <c r="S2432" i="1"/>
  <c r="R2432" i="1"/>
  <c r="V2431" i="1"/>
  <c r="U2431" i="1"/>
  <c r="T2431" i="1"/>
  <c r="S2431" i="1"/>
  <c r="R2431" i="1"/>
  <c r="V2430" i="1"/>
  <c r="U2430" i="1"/>
  <c r="T2430" i="1"/>
  <c r="S2430" i="1"/>
  <c r="R2430" i="1"/>
  <c r="V2429" i="1"/>
  <c r="U2429" i="1"/>
  <c r="T2429" i="1"/>
  <c r="S2429" i="1"/>
  <c r="R2429" i="1"/>
  <c r="V2428" i="1"/>
  <c r="U2428" i="1"/>
  <c r="T2428" i="1"/>
  <c r="S2428" i="1"/>
  <c r="R2428" i="1"/>
  <c r="V2427" i="1"/>
  <c r="U2427" i="1"/>
  <c r="T2427" i="1"/>
  <c r="S2427" i="1"/>
  <c r="R2427" i="1"/>
  <c r="V2426" i="1"/>
  <c r="U2426" i="1"/>
  <c r="T2426" i="1"/>
  <c r="S2426" i="1"/>
  <c r="R2426" i="1"/>
  <c r="V2425" i="1"/>
  <c r="U2425" i="1"/>
  <c r="T2425" i="1"/>
  <c r="S2425" i="1"/>
  <c r="R2425" i="1"/>
  <c r="V2424" i="1"/>
  <c r="U2424" i="1"/>
  <c r="T2424" i="1"/>
  <c r="S2424" i="1"/>
  <c r="R2424" i="1"/>
  <c r="V2423" i="1"/>
  <c r="U2423" i="1"/>
  <c r="T2423" i="1"/>
  <c r="S2423" i="1"/>
  <c r="R2423" i="1"/>
  <c r="V2422" i="1"/>
  <c r="U2422" i="1"/>
  <c r="T2422" i="1"/>
  <c r="S2422" i="1"/>
  <c r="R2422" i="1"/>
  <c r="V2421" i="1"/>
  <c r="U2421" i="1"/>
  <c r="T2421" i="1"/>
  <c r="S2421" i="1"/>
  <c r="R2421" i="1"/>
  <c r="V2420" i="1"/>
  <c r="U2420" i="1"/>
  <c r="T2420" i="1"/>
  <c r="S2420" i="1"/>
  <c r="R2420" i="1"/>
  <c r="V2419" i="1"/>
  <c r="U2419" i="1"/>
  <c r="T2419" i="1"/>
  <c r="S2419" i="1"/>
  <c r="R2419" i="1"/>
  <c r="V2418" i="1"/>
  <c r="U2418" i="1"/>
  <c r="T2418" i="1"/>
  <c r="S2418" i="1"/>
  <c r="R2418" i="1"/>
  <c r="V2417" i="1"/>
  <c r="U2417" i="1"/>
  <c r="T2417" i="1"/>
  <c r="S2417" i="1"/>
  <c r="R2417" i="1"/>
  <c r="V2416" i="1"/>
  <c r="U2416" i="1"/>
  <c r="T2416" i="1"/>
  <c r="S2416" i="1"/>
  <c r="R2416" i="1"/>
  <c r="V2415" i="1"/>
  <c r="U2415" i="1"/>
  <c r="T2415" i="1"/>
  <c r="S2415" i="1"/>
  <c r="R2415" i="1"/>
  <c r="V2414" i="1"/>
  <c r="U2414" i="1"/>
  <c r="T2414" i="1"/>
  <c r="S2414" i="1"/>
  <c r="R2414" i="1"/>
  <c r="V2413" i="1"/>
  <c r="U2413" i="1"/>
  <c r="T2413" i="1"/>
  <c r="S2413" i="1"/>
  <c r="R2413" i="1"/>
  <c r="V2412" i="1"/>
  <c r="U2412" i="1"/>
  <c r="T2412" i="1"/>
  <c r="S2412" i="1"/>
  <c r="R2412" i="1"/>
  <c r="V2411" i="1"/>
  <c r="U2411" i="1"/>
  <c r="T2411" i="1"/>
  <c r="S2411" i="1"/>
  <c r="R2411" i="1"/>
  <c r="V2410" i="1"/>
  <c r="U2410" i="1"/>
  <c r="T2410" i="1"/>
  <c r="S2410" i="1"/>
  <c r="R2410" i="1"/>
  <c r="V2409" i="1"/>
  <c r="U2409" i="1"/>
  <c r="T2409" i="1"/>
  <c r="S2409" i="1"/>
  <c r="R2409" i="1"/>
  <c r="V2408" i="1"/>
  <c r="U2408" i="1"/>
  <c r="T2408" i="1"/>
  <c r="S2408" i="1"/>
  <c r="R2408" i="1"/>
  <c r="V2407" i="1"/>
  <c r="U2407" i="1"/>
  <c r="T2407" i="1"/>
  <c r="S2407" i="1"/>
  <c r="R2407" i="1"/>
  <c r="V2406" i="1"/>
  <c r="U2406" i="1"/>
  <c r="T2406" i="1"/>
  <c r="S2406" i="1"/>
  <c r="R2406" i="1"/>
  <c r="V2405" i="1"/>
  <c r="U2405" i="1"/>
  <c r="T2405" i="1"/>
  <c r="S2405" i="1"/>
  <c r="R2405" i="1"/>
  <c r="V2404" i="1"/>
  <c r="U2404" i="1"/>
  <c r="T2404" i="1"/>
  <c r="S2404" i="1"/>
  <c r="R2404" i="1"/>
  <c r="V2403" i="1"/>
  <c r="U2403" i="1"/>
  <c r="T2403" i="1"/>
  <c r="S2403" i="1"/>
  <c r="R2403" i="1"/>
  <c r="V2402" i="1"/>
  <c r="U2402" i="1"/>
  <c r="T2402" i="1"/>
  <c r="S2402" i="1"/>
  <c r="R2402" i="1"/>
  <c r="V2401" i="1"/>
  <c r="U2401" i="1"/>
  <c r="T2401" i="1"/>
  <c r="S2401" i="1"/>
  <c r="R2401" i="1"/>
  <c r="V2400" i="1"/>
  <c r="U2400" i="1"/>
  <c r="T2400" i="1"/>
  <c r="S2400" i="1"/>
  <c r="R2400" i="1"/>
  <c r="V2399" i="1"/>
  <c r="U2399" i="1"/>
  <c r="T2399" i="1"/>
  <c r="S2399" i="1"/>
  <c r="R2399" i="1"/>
  <c r="V2398" i="1"/>
  <c r="U2398" i="1"/>
  <c r="T2398" i="1"/>
  <c r="S2398" i="1"/>
  <c r="R2398" i="1"/>
  <c r="V2397" i="1"/>
  <c r="U2397" i="1"/>
  <c r="T2397" i="1"/>
  <c r="S2397" i="1"/>
  <c r="R2397" i="1"/>
  <c r="V2396" i="1"/>
  <c r="U2396" i="1"/>
  <c r="T2396" i="1"/>
  <c r="S2396" i="1"/>
  <c r="R2396" i="1"/>
  <c r="V2395" i="1"/>
  <c r="U2395" i="1"/>
  <c r="T2395" i="1"/>
  <c r="S2395" i="1"/>
  <c r="R2395" i="1"/>
  <c r="V2394" i="1"/>
  <c r="U2394" i="1"/>
  <c r="T2394" i="1"/>
  <c r="S2394" i="1"/>
  <c r="R2394" i="1"/>
  <c r="V2393" i="1"/>
  <c r="U2393" i="1"/>
  <c r="T2393" i="1"/>
  <c r="S2393" i="1"/>
  <c r="R2393" i="1"/>
  <c r="V2392" i="1"/>
  <c r="U2392" i="1"/>
  <c r="T2392" i="1"/>
  <c r="S2392" i="1"/>
  <c r="R2392" i="1"/>
  <c r="V2391" i="1"/>
  <c r="U2391" i="1"/>
  <c r="T2391" i="1"/>
  <c r="S2391" i="1"/>
  <c r="R2391" i="1"/>
  <c r="V2390" i="1"/>
  <c r="U2390" i="1"/>
  <c r="T2390" i="1"/>
  <c r="S2390" i="1"/>
  <c r="R2390" i="1"/>
  <c r="V2389" i="1"/>
  <c r="U2389" i="1"/>
  <c r="T2389" i="1"/>
  <c r="S2389" i="1"/>
  <c r="R2389" i="1"/>
  <c r="V2388" i="1"/>
  <c r="U2388" i="1"/>
  <c r="T2388" i="1"/>
  <c r="S2388" i="1"/>
  <c r="R2388" i="1"/>
  <c r="V2387" i="1"/>
  <c r="U2387" i="1"/>
  <c r="T2387" i="1"/>
  <c r="S2387" i="1"/>
  <c r="R2387" i="1"/>
  <c r="V2386" i="1"/>
  <c r="U2386" i="1"/>
  <c r="T2386" i="1"/>
  <c r="S2386" i="1"/>
  <c r="R2386" i="1"/>
  <c r="V2385" i="1"/>
  <c r="U2385" i="1"/>
  <c r="T2385" i="1"/>
  <c r="S2385" i="1"/>
  <c r="R2385" i="1"/>
  <c r="V2384" i="1"/>
  <c r="U2384" i="1"/>
  <c r="T2384" i="1"/>
  <c r="S2384" i="1"/>
  <c r="R2384" i="1"/>
  <c r="V2383" i="1"/>
  <c r="U2383" i="1"/>
  <c r="T2383" i="1"/>
  <c r="S2383" i="1"/>
  <c r="R2383" i="1"/>
  <c r="V2382" i="1"/>
  <c r="U2382" i="1"/>
  <c r="T2382" i="1"/>
  <c r="S2382" i="1"/>
  <c r="R2382" i="1"/>
  <c r="V2381" i="1"/>
  <c r="U2381" i="1"/>
  <c r="T2381" i="1"/>
  <c r="S2381" i="1"/>
  <c r="R2381" i="1"/>
  <c r="V2380" i="1"/>
  <c r="U2380" i="1"/>
  <c r="T2380" i="1"/>
  <c r="S2380" i="1"/>
  <c r="R2380" i="1"/>
  <c r="V2379" i="1"/>
  <c r="U2379" i="1"/>
  <c r="T2379" i="1"/>
  <c r="S2379" i="1"/>
  <c r="R2379" i="1"/>
  <c r="V2378" i="1"/>
  <c r="U2378" i="1"/>
  <c r="T2378" i="1"/>
  <c r="S2378" i="1"/>
  <c r="R2378" i="1"/>
  <c r="V2377" i="1"/>
  <c r="U2377" i="1"/>
  <c r="T2377" i="1"/>
  <c r="S2377" i="1"/>
  <c r="R2377" i="1"/>
  <c r="V2376" i="1"/>
  <c r="U2376" i="1"/>
  <c r="T2376" i="1"/>
  <c r="S2376" i="1"/>
  <c r="R2376" i="1"/>
  <c r="V2375" i="1"/>
  <c r="U2375" i="1"/>
  <c r="T2375" i="1"/>
  <c r="S2375" i="1"/>
  <c r="R2375" i="1"/>
  <c r="V2374" i="1"/>
  <c r="U2374" i="1"/>
  <c r="T2374" i="1"/>
  <c r="S2374" i="1"/>
  <c r="R2374" i="1"/>
  <c r="V2373" i="1"/>
  <c r="U2373" i="1"/>
  <c r="T2373" i="1"/>
  <c r="S2373" i="1"/>
  <c r="R2373" i="1"/>
  <c r="V2372" i="1"/>
  <c r="U2372" i="1"/>
  <c r="T2372" i="1"/>
  <c r="S2372" i="1"/>
  <c r="R2372" i="1"/>
  <c r="V2371" i="1"/>
  <c r="U2371" i="1"/>
  <c r="T2371" i="1"/>
  <c r="S2371" i="1"/>
  <c r="R2371" i="1"/>
  <c r="V2370" i="1"/>
  <c r="U2370" i="1"/>
  <c r="T2370" i="1"/>
  <c r="S2370" i="1"/>
  <c r="R2370" i="1"/>
  <c r="V2369" i="1"/>
  <c r="U2369" i="1"/>
  <c r="T2369" i="1"/>
  <c r="S2369" i="1"/>
  <c r="R2369" i="1"/>
  <c r="V2368" i="1"/>
  <c r="U2368" i="1"/>
  <c r="T2368" i="1"/>
  <c r="S2368" i="1"/>
  <c r="R2368" i="1"/>
  <c r="V2367" i="1"/>
  <c r="U2367" i="1"/>
  <c r="T2367" i="1"/>
  <c r="S2367" i="1"/>
  <c r="R2367" i="1"/>
  <c r="V2366" i="1"/>
  <c r="U2366" i="1"/>
  <c r="T2366" i="1"/>
  <c r="S2366" i="1"/>
  <c r="R2366" i="1"/>
  <c r="V2365" i="1"/>
  <c r="U2365" i="1"/>
  <c r="T2365" i="1"/>
  <c r="S2365" i="1"/>
  <c r="R2365" i="1"/>
  <c r="V2364" i="1"/>
  <c r="U2364" i="1"/>
  <c r="T2364" i="1"/>
  <c r="S2364" i="1"/>
  <c r="R2364" i="1"/>
  <c r="V2363" i="1"/>
  <c r="U2363" i="1"/>
  <c r="T2363" i="1"/>
  <c r="S2363" i="1"/>
  <c r="R2363" i="1"/>
  <c r="V2362" i="1"/>
  <c r="U2362" i="1"/>
  <c r="T2362" i="1"/>
  <c r="S2362" i="1"/>
  <c r="R2362" i="1"/>
  <c r="V2361" i="1"/>
  <c r="U2361" i="1"/>
  <c r="T2361" i="1"/>
  <c r="S2361" i="1"/>
  <c r="R2361" i="1"/>
  <c r="V2360" i="1"/>
  <c r="U2360" i="1"/>
  <c r="T2360" i="1"/>
  <c r="S2360" i="1"/>
  <c r="R2360" i="1"/>
  <c r="V2359" i="1"/>
  <c r="U2359" i="1"/>
  <c r="T2359" i="1"/>
  <c r="S2359" i="1"/>
  <c r="R2359" i="1"/>
  <c r="V2358" i="1"/>
  <c r="U2358" i="1"/>
  <c r="T2358" i="1"/>
  <c r="S2358" i="1"/>
  <c r="R2358" i="1"/>
  <c r="V2357" i="1"/>
  <c r="U2357" i="1"/>
  <c r="T2357" i="1"/>
  <c r="S2357" i="1"/>
  <c r="R2357" i="1"/>
  <c r="V2356" i="1"/>
  <c r="U2356" i="1"/>
  <c r="T2356" i="1"/>
  <c r="S2356" i="1"/>
  <c r="R2356" i="1"/>
  <c r="V2355" i="1"/>
  <c r="U2355" i="1"/>
  <c r="T2355" i="1"/>
  <c r="S2355" i="1"/>
  <c r="R2355" i="1"/>
  <c r="V2354" i="1"/>
  <c r="U2354" i="1"/>
  <c r="T2354" i="1"/>
  <c r="S2354" i="1"/>
  <c r="R2354" i="1"/>
  <c r="V2353" i="1"/>
  <c r="U2353" i="1"/>
  <c r="T2353" i="1"/>
  <c r="S2353" i="1"/>
  <c r="R2353" i="1"/>
  <c r="V2352" i="1"/>
  <c r="U2352" i="1"/>
  <c r="T2352" i="1"/>
  <c r="S2352" i="1"/>
  <c r="R2352" i="1"/>
  <c r="V2351" i="1"/>
  <c r="U2351" i="1"/>
  <c r="T2351" i="1"/>
  <c r="S2351" i="1"/>
  <c r="R2351" i="1"/>
  <c r="V2350" i="1"/>
  <c r="U2350" i="1"/>
  <c r="T2350" i="1"/>
  <c r="S2350" i="1"/>
  <c r="R2350" i="1"/>
  <c r="V2349" i="1"/>
  <c r="U2349" i="1"/>
  <c r="T2349" i="1"/>
  <c r="S2349" i="1"/>
  <c r="R2349" i="1"/>
  <c r="V2348" i="1"/>
  <c r="U2348" i="1"/>
  <c r="T2348" i="1"/>
  <c r="S2348" i="1"/>
  <c r="R2348" i="1"/>
  <c r="V2347" i="1"/>
  <c r="U2347" i="1"/>
  <c r="T2347" i="1"/>
  <c r="S2347" i="1"/>
  <c r="R2347" i="1"/>
  <c r="V2346" i="1"/>
  <c r="U2346" i="1"/>
  <c r="T2346" i="1"/>
  <c r="S2346" i="1"/>
  <c r="R2346" i="1"/>
  <c r="V2345" i="1"/>
  <c r="U2345" i="1"/>
  <c r="T2345" i="1"/>
  <c r="S2345" i="1"/>
  <c r="R2345" i="1"/>
  <c r="V2344" i="1"/>
  <c r="U2344" i="1"/>
  <c r="T2344" i="1"/>
  <c r="S2344" i="1"/>
  <c r="R2344" i="1"/>
  <c r="V2343" i="1"/>
  <c r="U2343" i="1"/>
  <c r="T2343" i="1"/>
  <c r="S2343" i="1"/>
  <c r="R2343" i="1"/>
  <c r="V2342" i="1"/>
  <c r="U2342" i="1"/>
  <c r="T2342" i="1"/>
  <c r="S2342" i="1"/>
  <c r="R2342" i="1"/>
  <c r="V2341" i="1"/>
  <c r="U2341" i="1"/>
  <c r="T2341" i="1"/>
  <c r="S2341" i="1"/>
  <c r="R2341" i="1"/>
  <c r="V2340" i="1"/>
  <c r="U2340" i="1"/>
  <c r="T2340" i="1"/>
  <c r="S2340" i="1"/>
  <c r="R2340" i="1"/>
  <c r="V2339" i="1"/>
  <c r="U2339" i="1"/>
  <c r="T2339" i="1"/>
  <c r="S2339" i="1"/>
  <c r="R2339" i="1"/>
  <c r="V2338" i="1"/>
  <c r="U2338" i="1"/>
  <c r="T2338" i="1"/>
  <c r="S2338" i="1"/>
  <c r="R2338" i="1"/>
  <c r="V2337" i="1"/>
  <c r="U2337" i="1"/>
  <c r="T2337" i="1"/>
  <c r="S2337" i="1"/>
  <c r="R2337" i="1"/>
  <c r="V2336" i="1"/>
  <c r="U2336" i="1"/>
  <c r="T2336" i="1"/>
  <c r="S2336" i="1"/>
  <c r="R2336" i="1"/>
  <c r="V2335" i="1"/>
  <c r="U2335" i="1"/>
  <c r="T2335" i="1"/>
  <c r="S2335" i="1"/>
  <c r="R2335" i="1"/>
  <c r="V2334" i="1"/>
  <c r="U2334" i="1"/>
  <c r="T2334" i="1"/>
  <c r="S2334" i="1"/>
  <c r="R2334" i="1"/>
  <c r="V2333" i="1"/>
  <c r="U2333" i="1"/>
  <c r="T2333" i="1"/>
  <c r="S2333" i="1"/>
  <c r="R2333" i="1"/>
  <c r="V2332" i="1"/>
  <c r="U2332" i="1"/>
  <c r="T2332" i="1"/>
  <c r="S2332" i="1"/>
  <c r="R2332" i="1"/>
  <c r="V2331" i="1"/>
  <c r="U2331" i="1"/>
  <c r="T2331" i="1"/>
  <c r="S2331" i="1"/>
  <c r="R2331" i="1"/>
  <c r="V2330" i="1"/>
  <c r="U2330" i="1"/>
  <c r="T2330" i="1"/>
  <c r="S2330" i="1"/>
  <c r="R2330" i="1"/>
  <c r="V2329" i="1"/>
  <c r="U2329" i="1"/>
  <c r="T2329" i="1"/>
  <c r="S2329" i="1"/>
  <c r="R2329" i="1"/>
  <c r="V2328" i="1"/>
  <c r="U2328" i="1"/>
  <c r="T2328" i="1"/>
  <c r="S2328" i="1"/>
  <c r="R2328" i="1"/>
  <c r="V2327" i="1"/>
  <c r="U2327" i="1"/>
  <c r="T2327" i="1"/>
  <c r="S2327" i="1"/>
  <c r="R2327" i="1"/>
  <c r="V2326" i="1"/>
  <c r="U2326" i="1"/>
  <c r="T2326" i="1"/>
  <c r="S2326" i="1"/>
  <c r="R2326" i="1"/>
  <c r="V2325" i="1"/>
  <c r="U2325" i="1"/>
  <c r="T2325" i="1"/>
  <c r="S2325" i="1"/>
  <c r="R2325" i="1"/>
  <c r="V2324" i="1"/>
  <c r="U2324" i="1"/>
  <c r="T2324" i="1"/>
  <c r="S2324" i="1"/>
  <c r="R2324" i="1"/>
  <c r="V2323" i="1"/>
  <c r="U2323" i="1"/>
  <c r="T2323" i="1"/>
  <c r="S2323" i="1"/>
  <c r="R2323" i="1"/>
  <c r="V2322" i="1"/>
  <c r="U2322" i="1"/>
  <c r="T2322" i="1"/>
  <c r="S2322" i="1"/>
  <c r="R2322" i="1"/>
  <c r="V2321" i="1"/>
  <c r="U2321" i="1"/>
  <c r="T2321" i="1"/>
  <c r="S2321" i="1"/>
  <c r="R2321" i="1"/>
  <c r="V2320" i="1"/>
  <c r="U2320" i="1"/>
  <c r="T2320" i="1"/>
  <c r="S2320" i="1"/>
  <c r="R2320" i="1"/>
  <c r="V2319" i="1"/>
  <c r="U2319" i="1"/>
  <c r="T2319" i="1"/>
  <c r="S2319" i="1"/>
  <c r="R2319" i="1"/>
  <c r="V2318" i="1"/>
  <c r="U2318" i="1"/>
  <c r="T2318" i="1"/>
  <c r="S2318" i="1"/>
  <c r="R2318" i="1"/>
  <c r="V2317" i="1"/>
  <c r="U2317" i="1"/>
  <c r="T2317" i="1"/>
  <c r="S2317" i="1"/>
  <c r="R2317" i="1"/>
  <c r="V2316" i="1"/>
  <c r="U2316" i="1"/>
  <c r="T2316" i="1"/>
  <c r="S2316" i="1"/>
  <c r="R2316" i="1"/>
  <c r="V2315" i="1"/>
  <c r="U2315" i="1"/>
  <c r="T2315" i="1"/>
  <c r="S2315" i="1"/>
  <c r="R2315" i="1"/>
  <c r="V2314" i="1"/>
  <c r="U2314" i="1"/>
  <c r="T2314" i="1"/>
  <c r="S2314" i="1"/>
  <c r="R2314" i="1"/>
  <c r="V2313" i="1"/>
  <c r="U2313" i="1"/>
  <c r="T2313" i="1"/>
  <c r="S2313" i="1"/>
  <c r="R2313" i="1"/>
  <c r="V2312" i="1"/>
  <c r="U2312" i="1"/>
  <c r="T2312" i="1"/>
  <c r="S2312" i="1"/>
  <c r="R2312" i="1"/>
  <c r="V2311" i="1"/>
  <c r="U2311" i="1"/>
  <c r="T2311" i="1"/>
  <c r="S2311" i="1"/>
  <c r="R2311" i="1"/>
  <c r="V2310" i="1"/>
  <c r="U2310" i="1"/>
  <c r="T2310" i="1"/>
  <c r="S2310" i="1"/>
  <c r="R2310" i="1"/>
  <c r="V2309" i="1"/>
  <c r="U2309" i="1"/>
  <c r="T2309" i="1"/>
  <c r="S2309" i="1"/>
  <c r="R2309" i="1"/>
  <c r="V2308" i="1"/>
  <c r="U2308" i="1"/>
  <c r="T2308" i="1"/>
  <c r="S2308" i="1"/>
  <c r="R2308" i="1"/>
  <c r="V2307" i="1"/>
  <c r="U2307" i="1"/>
  <c r="T2307" i="1"/>
  <c r="S2307" i="1"/>
  <c r="R2307" i="1"/>
  <c r="V2306" i="1"/>
  <c r="U2306" i="1"/>
  <c r="T2306" i="1"/>
  <c r="S2306" i="1"/>
  <c r="R2306" i="1"/>
  <c r="V2305" i="1"/>
  <c r="U2305" i="1"/>
  <c r="T2305" i="1"/>
  <c r="S2305" i="1"/>
  <c r="R2305" i="1"/>
  <c r="V2304" i="1"/>
  <c r="U2304" i="1"/>
  <c r="T2304" i="1"/>
  <c r="S2304" i="1"/>
  <c r="R2304" i="1"/>
  <c r="V2303" i="1"/>
  <c r="U2303" i="1"/>
  <c r="T2303" i="1"/>
  <c r="S2303" i="1"/>
  <c r="R2303" i="1"/>
  <c r="V2302" i="1"/>
  <c r="U2302" i="1"/>
  <c r="T2302" i="1"/>
  <c r="S2302" i="1"/>
  <c r="R2302" i="1"/>
  <c r="V2301" i="1"/>
  <c r="U2301" i="1"/>
  <c r="T2301" i="1"/>
  <c r="S2301" i="1"/>
  <c r="R2301" i="1"/>
  <c r="V2300" i="1"/>
  <c r="U2300" i="1"/>
  <c r="T2300" i="1"/>
  <c r="S2300" i="1"/>
  <c r="R2300" i="1"/>
  <c r="V2299" i="1"/>
  <c r="U2299" i="1"/>
  <c r="T2299" i="1"/>
  <c r="S2299" i="1"/>
  <c r="R2299" i="1"/>
  <c r="V2298" i="1"/>
  <c r="U2298" i="1"/>
  <c r="T2298" i="1"/>
  <c r="S2298" i="1"/>
  <c r="R2298" i="1"/>
  <c r="V2297" i="1"/>
  <c r="U2297" i="1"/>
  <c r="T2297" i="1"/>
  <c r="S2297" i="1"/>
  <c r="R2297" i="1"/>
  <c r="V2296" i="1"/>
  <c r="U2296" i="1"/>
  <c r="T2296" i="1"/>
  <c r="S2296" i="1"/>
  <c r="R2296" i="1"/>
  <c r="V2295" i="1"/>
  <c r="U2295" i="1"/>
  <c r="T2295" i="1"/>
  <c r="S2295" i="1"/>
  <c r="R2295" i="1"/>
  <c r="V2294" i="1"/>
  <c r="U2294" i="1"/>
  <c r="T2294" i="1"/>
  <c r="S2294" i="1"/>
  <c r="R2294" i="1"/>
  <c r="V2293" i="1"/>
  <c r="U2293" i="1"/>
  <c r="T2293" i="1"/>
  <c r="S2293" i="1"/>
  <c r="R2293" i="1"/>
  <c r="V2292" i="1"/>
  <c r="U2292" i="1"/>
  <c r="T2292" i="1"/>
  <c r="S2292" i="1"/>
  <c r="R2292" i="1"/>
  <c r="V2291" i="1"/>
  <c r="U2291" i="1"/>
  <c r="T2291" i="1"/>
  <c r="S2291" i="1"/>
  <c r="R2291" i="1"/>
  <c r="V2290" i="1"/>
  <c r="U2290" i="1"/>
  <c r="T2290" i="1"/>
  <c r="S2290" i="1"/>
  <c r="R2290" i="1"/>
  <c r="V2289" i="1"/>
  <c r="U2289" i="1"/>
  <c r="T2289" i="1"/>
  <c r="S2289" i="1"/>
  <c r="R2289" i="1"/>
  <c r="V2288" i="1"/>
  <c r="U2288" i="1"/>
  <c r="T2288" i="1"/>
  <c r="S2288" i="1"/>
  <c r="R2288" i="1"/>
  <c r="V2287" i="1"/>
  <c r="U2287" i="1"/>
  <c r="T2287" i="1"/>
  <c r="S2287" i="1"/>
  <c r="R2287" i="1"/>
  <c r="V2286" i="1"/>
  <c r="U2286" i="1"/>
  <c r="T2286" i="1"/>
  <c r="S2286" i="1"/>
  <c r="R2286" i="1"/>
  <c r="V2285" i="1"/>
  <c r="U2285" i="1"/>
  <c r="T2285" i="1"/>
  <c r="S2285" i="1"/>
  <c r="R2285" i="1"/>
  <c r="V2284" i="1"/>
  <c r="U2284" i="1"/>
  <c r="T2284" i="1"/>
  <c r="S2284" i="1"/>
  <c r="R2284" i="1"/>
  <c r="V2283" i="1"/>
  <c r="U2283" i="1"/>
  <c r="T2283" i="1"/>
  <c r="S2283" i="1"/>
  <c r="R2283" i="1"/>
  <c r="V2282" i="1"/>
  <c r="U2282" i="1"/>
  <c r="T2282" i="1"/>
  <c r="S2282" i="1"/>
  <c r="R2282" i="1"/>
  <c r="V2281" i="1"/>
  <c r="U2281" i="1"/>
  <c r="T2281" i="1"/>
  <c r="S2281" i="1"/>
  <c r="R2281" i="1"/>
  <c r="V2280" i="1"/>
  <c r="U2280" i="1"/>
  <c r="T2280" i="1"/>
  <c r="S2280" i="1"/>
  <c r="R2280" i="1"/>
  <c r="V2279" i="1"/>
  <c r="U2279" i="1"/>
  <c r="T2279" i="1"/>
  <c r="S2279" i="1"/>
  <c r="R2279" i="1"/>
  <c r="V2278" i="1"/>
  <c r="U2278" i="1"/>
  <c r="T2278" i="1"/>
  <c r="S2278" i="1"/>
  <c r="R2278" i="1"/>
  <c r="V2277" i="1"/>
  <c r="U2277" i="1"/>
  <c r="T2277" i="1"/>
  <c r="S2277" i="1"/>
  <c r="R2277" i="1"/>
  <c r="V2276" i="1"/>
  <c r="U2276" i="1"/>
  <c r="T2276" i="1"/>
  <c r="S2276" i="1"/>
  <c r="R2276" i="1"/>
  <c r="V2275" i="1"/>
  <c r="U2275" i="1"/>
  <c r="T2275" i="1"/>
  <c r="S2275" i="1"/>
  <c r="R2275" i="1"/>
  <c r="V2274" i="1"/>
  <c r="U2274" i="1"/>
  <c r="T2274" i="1"/>
  <c r="S2274" i="1"/>
  <c r="R2274" i="1"/>
  <c r="V2273" i="1"/>
  <c r="U2273" i="1"/>
  <c r="T2273" i="1"/>
  <c r="S2273" i="1"/>
  <c r="R2273" i="1"/>
  <c r="V2272" i="1"/>
  <c r="U2272" i="1"/>
  <c r="T2272" i="1"/>
  <c r="S2272" i="1"/>
  <c r="R2272" i="1"/>
  <c r="V2271" i="1"/>
  <c r="U2271" i="1"/>
  <c r="T2271" i="1"/>
  <c r="S2271" i="1"/>
  <c r="R2271" i="1"/>
  <c r="V2270" i="1"/>
  <c r="U2270" i="1"/>
  <c r="T2270" i="1"/>
  <c r="S2270" i="1"/>
  <c r="R2270" i="1"/>
  <c r="V2269" i="1"/>
  <c r="U2269" i="1"/>
  <c r="T2269" i="1"/>
  <c r="S2269" i="1"/>
  <c r="R2269" i="1"/>
  <c r="V2268" i="1"/>
  <c r="U2268" i="1"/>
  <c r="T2268" i="1"/>
  <c r="S2268" i="1"/>
  <c r="R2268" i="1"/>
  <c r="V2267" i="1"/>
  <c r="U2267" i="1"/>
  <c r="T2267" i="1"/>
  <c r="S2267" i="1"/>
  <c r="R2267" i="1"/>
  <c r="V2266" i="1"/>
  <c r="U2266" i="1"/>
  <c r="T2266" i="1"/>
  <c r="S2266" i="1"/>
  <c r="R2266" i="1"/>
  <c r="V2265" i="1"/>
  <c r="U2265" i="1"/>
  <c r="T2265" i="1"/>
  <c r="S2265" i="1"/>
  <c r="R2265" i="1"/>
  <c r="V2264" i="1"/>
  <c r="U2264" i="1"/>
  <c r="T2264" i="1"/>
  <c r="S2264" i="1"/>
  <c r="R2264" i="1"/>
  <c r="V2263" i="1"/>
  <c r="U2263" i="1"/>
  <c r="T2263" i="1"/>
  <c r="S2263" i="1"/>
  <c r="R2263" i="1"/>
  <c r="V2262" i="1"/>
  <c r="U2262" i="1"/>
  <c r="T2262" i="1"/>
  <c r="S2262" i="1"/>
  <c r="R2262" i="1"/>
  <c r="V2261" i="1"/>
  <c r="U2261" i="1"/>
  <c r="T2261" i="1"/>
  <c r="S2261" i="1"/>
  <c r="R2261" i="1"/>
  <c r="V2260" i="1"/>
  <c r="U2260" i="1"/>
  <c r="T2260" i="1"/>
  <c r="S2260" i="1"/>
  <c r="R2260" i="1"/>
  <c r="V2259" i="1"/>
  <c r="U2259" i="1"/>
  <c r="T2259" i="1"/>
  <c r="S2259" i="1"/>
  <c r="R2259" i="1"/>
  <c r="V2258" i="1"/>
  <c r="U2258" i="1"/>
  <c r="T2258" i="1"/>
  <c r="S2258" i="1"/>
  <c r="R2258" i="1"/>
  <c r="V2257" i="1"/>
  <c r="U2257" i="1"/>
  <c r="T2257" i="1"/>
  <c r="S2257" i="1"/>
  <c r="R2257" i="1"/>
  <c r="V2256" i="1"/>
  <c r="U2256" i="1"/>
  <c r="T2256" i="1"/>
  <c r="S2256" i="1"/>
  <c r="R2256" i="1"/>
  <c r="V2255" i="1"/>
  <c r="U2255" i="1"/>
  <c r="T2255" i="1"/>
  <c r="S2255" i="1"/>
  <c r="R2255" i="1"/>
  <c r="V2254" i="1"/>
  <c r="U2254" i="1"/>
  <c r="T2254" i="1"/>
  <c r="S2254" i="1"/>
  <c r="R2254" i="1"/>
  <c r="V2253" i="1"/>
  <c r="U2253" i="1"/>
  <c r="T2253" i="1"/>
  <c r="S2253" i="1"/>
  <c r="R2253" i="1"/>
  <c r="V2252" i="1"/>
  <c r="U2252" i="1"/>
  <c r="T2252" i="1"/>
  <c r="S2252" i="1"/>
  <c r="R2252" i="1"/>
  <c r="V2251" i="1"/>
  <c r="U2251" i="1"/>
  <c r="T2251" i="1"/>
  <c r="S2251" i="1"/>
  <c r="R2251" i="1"/>
  <c r="V2250" i="1"/>
  <c r="U2250" i="1"/>
  <c r="T2250" i="1"/>
  <c r="S2250" i="1"/>
  <c r="R2250" i="1"/>
  <c r="V2249" i="1"/>
  <c r="U2249" i="1"/>
  <c r="T2249" i="1"/>
  <c r="S2249" i="1"/>
  <c r="R2249" i="1"/>
  <c r="V2248" i="1"/>
  <c r="U2248" i="1"/>
  <c r="T2248" i="1"/>
  <c r="S2248" i="1"/>
  <c r="R2248" i="1"/>
  <c r="V2247" i="1"/>
  <c r="U2247" i="1"/>
  <c r="T2247" i="1"/>
  <c r="S2247" i="1"/>
  <c r="R2247" i="1"/>
  <c r="V2246" i="1"/>
  <c r="U2246" i="1"/>
  <c r="T2246" i="1"/>
  <c r="S2246" i="1"/>
  <c r="R2246" i="1"/>
  <c r="V2245" i="1"/>
  <c r="U2245" i="1"/>
  <c r="T2245" i="1"/>
  <c r="S2245" i="1"/>
  <c r="R2245" i="1"/>
  <c r="V2244" i="1"/>
  <c r="U2244" i="1"/>
  <c r="T2244" i="1"/>
  <c r="S2244" i="1"/>
  <c r="R2244" i="1"/>
  <c r="V2243" i="1"/>
  <c r="U2243" i="1"/>
  <c r="T2243" i="1"/>
  <c r="S2243" i="1"/>
  <c r="R2243" i="1"/>
  <c r="V2242" i="1"/>
  <c r="U2242" i="1"/>
  <c r="T2242" i="1"/>
  <c r="S2242" i="1"/>
  <c r="R2242" i="1"/>
  <c r="V2241" i="1"/>
  <c r="U2241" i="1"/>
  <c r="T2241" i="1"/>
  <c r="S2241" i="1"/>
  <c r="R2241" i="1"/>
  <c r="V2240" i="1"/>
  <c r="U2240" i="1"/>
  <c r="T2240" i="1"/>
  <c r="S2240" i="1"/>
  <c r="R2240" i="1"/>
  <c r="V2239" i="1"/>
  <c r="U2239" i="1"/>
  <c r="T2239" i="1"/>
  <c r="S2239" i="1"/>
  <c r="R2239" i="1"/>
  <c r="V2238" i="1"/>
  <c r="U2238" i="1"/>
  <c r="T2238" i="1"/>
  <c r="S2238" i="1"/>
  <c r="R2238" i="1"/>
  <c r="V2237" i="1"/>
  <c r="U2237" i="1"/>
  <c r="T2237" i="1"/>
  <c r="S2237" i="1"/>
  <c r="R2237" i="1"/>
  <c r="V2236" i="1"/>
  <c r="U2236" i="1"/>
  <c r="T2236" i="1"/>
  <c r="S2236" i="1"/>
  <c r="R2236" i="1"/>
  <c r="V2235" i="1"/>
  <c r="U2235" i="1"/>
  <c r="T2235" i="1"/>
  <c r="S2235" i="1"/>
  <c r="R2235" i="1"/>
  <c r="V2234" i="1"/>
  <c r="U2234" i="1"/>
  <c r="T2234" i="1"/>
  <c r="S2234" i="1"/>
  <c r="R2234" i="1"/>
  <c r="V2233" i="1"/>
  <c r="U2233" i="1"/>
  <c r="T2233" i="1"/>
  <c r="S2233" i="1"/>
  <c r="R2233" i="1"/>
  <c r="V2232" i="1"/>
  <c r="U2232" i="1"/>
  <c r="T2232" i="1"/>
  <c r="S2232" i="1"/>
  <c r="R2232" i="1"/>
  <c r="V2231" i="1"/>
  <c r="U2231" i="1"/>
  <c r="T2231" i="1"/>
  <c r="S2231" i="1"/>
  <c r="R2231" i="1"/>
  <c r="V2230" i="1"/>
  <c r="U2230" i="1"/>
  <c r="T2230" i="1"/>
  <c r="S2230" i="1"/>
  <c r="R2230" i="1"/>
  <c r="V2229" i="1"/>
  <c r="U2229" i="1"/>
  <c r="T2229" i="1"/>
  <c r="S2229" i="1"/>
  <c r="R2229" i="1"/>
  <c r="V2228" i="1"/>
  <c r="U2228" i="1"/>
  <c r="T2228" i="1"/>
  <c r="S2228" i="1"/>
  <c r="R2228" i="1"/>
  <c r="V2227" i="1"/>
  <c r="U2227" i="1"/>
  <c r="T2227" i="1"/>
  <c r="S2227" i="1"/>
  <c r="R2227" i="1"/>
  <c r="V2226" i="1"/>
  <c r="U2226" i="1"/>
  <c r="T2226" i="1"/>
  <c r="S2226" i="1"/>
  <c r="R2226" i="1"/>
  <c r="V2225" i="1"/>
  <c r="U2225" i="1"/>
  <c r="T2225" i="1"/>
  <c r="S2225" i="1"/>
  <c r="R2225" i="1"/>
  <c r="V2224" i="1"/>
  <c r="U2224" i="1"/>
  <c r="T2224" i="1"/>
  <c r="S2224" i="1"/>
  <c r="R2224" i="1"/>
  <c r="V2223" i="1"/>
  <c r="U2223" i="1"/>
  <c r="T2223" i="1"/>
  <c r="S2223" i="1"/>
  <c r="R2223" i="1"/>
  <c r="V2222" i="1"/>
  <c r="U2222" i="1"/>
  <c r="T2222" i="1"/>
  <c r="S2222" i="1"/>
  <c r="R2222" i="1"/>
  <c r="V2221" i="1"/>
  <c r="U2221" i="1"/>
  <c r="T2221" i="1"/>
  <c r="S2221" i="1"/>
  <c r="R2221" i="1"/>
  <c r="V2220" i="1"/>
  <c r="U2220" i="1"/>
  <c r="T2220" i="1"/>
  <c r="S2220" i="1"/>
  <c r="R2220" i="1"/>
  <c r="V2219" i="1"/>
  <c r="U2219" i="1"/>
  <c r="T2219" i="1"/>
  <c r="S2219" i="1"/>
  <c r="R2219" i="1"/>
  <c r="V2218" i="1"/>
  <c r="U2218" i="1"/>
  <c r="T2218" i="1"/>
  <c r="S2218" i="1"/>
  <c r="R2218" i="1"/>
  <c r="V2217" i="1"/>
  <c r="U2217" i="1"/>
  <c r="T2217" i="1"/>
  <c r="S2217" i="1"/>
  <c r="R2217" i="1"/>
  <c r="V2216" i="1"/>
  <c r="U2216" i="1"/>
  <c r="T2216" i="1"/>
  <c r="S2216" i="1"/>
  <c r="R2216" i="1"/>
  <c r="V2215" i="1"/>
  <c r="U2215" i="1"/>
  <c r="T2215" i="1"/>
  <c r="S2215" i="1"/>
  <c r="R2215" i="1"/>
  <c r="V2214" i="1"/>
  <c r="U2214" i="1"/>
  <c r="T2214" i="1"/>
  <c r="S2214" i="1"/>
  <c r="R2214" i="1"/>
  <c r="V2213" i="1"/>
  <c r="U2213" i="1"/>
  <c r="T2213" i="1"/>
  <c r="S2213" i="1"/>
  <c r="R2213" i="1"/>
  <c r="V2212" i="1"/>
  <c r="U2212" i="1"/>
  <c r="T2212" i="1"/>
  <c r="S2212" i="1"/>
  <c r="R2212" i="1"/>
  <c r="V2211" i="1"/>
  <c r="U2211" i="1"/>
  <c r="T2211" i="1"/>
  <c r="S2211" i="1"/>
  <c r="R2211" i="1"/>
  <c r="V2210" i="1"/>
  <c r="U2210" i="1"/>
  <c r="T2210" i="1"/>
  <c r="S2210" i="1"/>
  <c r="R2210" i="1"/>
  <c r="V2209" i="1"/>
  <c r="U2209" i="1"/>
  <c r="T2209" i="1"/>
  <c r="S2209" i="1"/>
  <c r="R2209" i="1"/>
  <c r="V2208" i="1"/>
  <c r="U2208" i="1"/>
  <c r="T2208" i="1"/>
  <c r="S2208" i="1"/>
  <c r="R2208" i="1"/>
  <c r="V2207" i="1"/>
  <c r="U2207" i="1"/>
  <c r="T2207" i="1"/>
  <c r="S2207" i="1"/>
  <c r="R2207" i="1"/>
  <c r="V2206" i="1"/>
  <c r="U2206" i="1"/>
  <c r="T2206" i="1"/>
  <c r="S2206" i="1"/>
  <c r="R2206" i="1"/>
  <c r="V2205" i="1"/>
  <c r="U2205" i="1"/>
  <c r="T2205" i="1"/>
  <c r="S2205" i="1"/>
  <c r="R2205" i="1"/>
  <c r="V2204" i="1"/>
  <c r="U2204" i="1"/>
  <c r="T2204" i="1"/>
  <c r="S2204" i="1"/>
  <c r="R2204" i="1"/>
  <c r="V2203" i="1"/>
  <c r="U2203" i="1"/>
  <c r="T2203" i="1"/>
  <c r="S2203" i="1"/>
  <c r="R2203" i="1"/>
  <c r="V2202" i="1"/>
  <c r="U2202" i="1"/>
  <c r="T2202" i="1"/>
  <c r="S2202" i="1"/>
  <c r="R2202" i="1"/>
  <c r="V2201" i="1"/>
  <c r="U2201" i="1"/>
  <c r="T2201" i="1"/>
  <c r="S2201" i="1"/>
  <c r="R2201" i="1"/>
  <c r="V2200" i="1"/>
  <c r="U2200" i="1"/>
  <c r="T2200" i="1"/>
  <c r="S2200" i="1"/>
  <c r="R2200" i="1"/>
  <c r="V2199" i="1"/>
  <c r="U2199" i="1"/>
  <c r="T2199" i="1"/>
  <c r="S2199" i="1"/>
  <c r="R2199" i="1"/>
  <c r="V2198" i="1"/>
  <c r="U2198" i="1"/>
  <c r="T2198" i="1"/>
  <c r="S2198" i="1"/>
  <c r="R2198" i="1"/>
  <c r="V2197" i="1"/>
  <c r="U2197" i="1"/>
  <c r="T2197" i="1"/>
  <c r="S2197" i="1"/>
  <c r="R2197" i="1"/>
  <c r="V2196" i="1"/>
  <c r="U2196" i="1"/>
  <c r="T2196" i="1"/>
  <c r="S2196" i="1"/>
  <c r="R2196" i="1"/>
  <c r="V2195" i="1"/>
  <c r="U2195" i="1"/>
  <c r="T2195" i="1"/>
  <c r="S2195" i="1"/>
  <c r="R2195" i="1"/>
  <c r="V2194" i="1"/>
  <c r="U2194" i="1"/>
  <c r="T2194" i="1"/>
  <c r="S2194" i="1"/>
  <c r="R2194" i="1"/>
  <c r="V2193" i="1"/>
  <c r="U2193" i="1"/>
  <c r="T2193" i="1"/>
  <c r="S2193" i="1"/>
  <c r="R2193" i="1"/>
  <c r="V2192" i="1"/>
  <c r="U2192" i="1"/>
  <c r="T2192" i="1"/>
  <c r="S2192" i="1"/>
  <c r="R2192" i="1"/>
  <c r="V2191" i="1"/>
  <c r="U2191" i="1"/>
  <c r="T2191" i="1"/>
  <c r="S2191" i="1"/>
  <c r="R2191" i="1"/>
  <c r="V2190" i="1"/>
  <c r="U2190" i="1"/>
  <c r="T2190" i="1"/>
  <c r="S2190" i="1"/>
  <c r="R2190" i="1"/>
  <c r="V2189" i="1"/>
  <c r="U2189" i="1"/>
  <c r="T2189" i="1"/>
  <c r="S2189" i="1"/>
  <c r="R2189" i="1"/>
  <c r="V2188" i="1"/>
  <c r="U2188" i="1"/>
  <c r="T2188" i="1"/>
  <c r="S2188" i="1"/>
  <c r="R2188" i="1"/>
  <c r="V2187" i="1"/>
  <c r="U2187" i="1"/>
  <c r="T2187" i="1"/>
  <c r="S2187" i="1"/>
  <c r="R2187" i="1"/>
  <c r="V2186" i="1"/>
  <c r="U2186" i="1"/>
  <c r="T2186" i="1"/>
  <c r="S2186" i="1"/>
  <c r="R2186" i="1"/>
  <c r="V2185" i="1"/>
  <c r="U2185" i="1"/>
  <c r="T2185" i="1"/>
  <c r="S2185" i="1"/>
  <c r="R2185" i="1"/>
  <c r="V2184" i="1"/>
  <c r="U2184" i="1"/>
  <c r="T2184" i="1"/>
  <c r="S2184" i="1"/>
  <c r="R2184" i="1"/>
  <c r="V2183" i="1"/>
  <c r="U2183" i="1"/>
  <c r="T2183" i="1"/>
  <c r="S2183" i="1"/>
  <c r="R2183" i="1"/>
  <c r="V2182" i="1"/>
  <c r="U2182" i="1"/>
  <c r="T2182" i="1"/>
  <c r="S2182" i="1"/>
  <c r="R2182" i="1"/>
  <c r="V2181" i="1"/>
  <c r="U2181" i="1"/>
  <c r="T2181" i="1"/>
  <c r="S2181" i="1"/>
  <c r="R2181" i="1"/>
  <c r="V2180" i="1"/>
  <c r="U2180" i="1"/>
  <c r="T2180" i="1"/>
  <c r="S2180" i="1"/>
  <c r="R2180" i="1"/>
  <c r="V2179" i="1"/>
  <c r="U2179" i="1"/>
  <c r="T2179" i="1"/>
  <c r="S2179" i="1"/>
  <c r="R2179" i="1"/>
  <c r="V2178" i="1"/>
  <c r="U2178" i="1"/>
  <c r="T2178" i="1"/>
  <c r="S2178" i="1"/>
  <c r="R2178" i="1"/>
  <c r="V2177" i="1"/>
  <c r="U2177" i="1"/>
  <c r="T2177" i="1"/>
  <c r="S2177" i="1"/>
  <c r="R2177" i="1"/>
  <c r="V2176" i="1"/>
  <c r="U2176" i="1"/>
  <c r="T2176" i="1"/>
  <c r="S2176" i="1"/>
  <c r="R2176" i="1"/>
  <c r="V2175" i="1"/>
  <c r="U2175" i="1"/>
  <c r="T2175" i="1"/>
  <c r="S2175" i="1"/>
  <c r="R2175" i="1"/>
  <c r="V2174" i="1"/>
  <c r="U2174" i="1"/>
  <c r="T2174" i="1"/>
  <c r="S2174" i="1"/>
  <c r="R2174" i="1"/>
  <c r="V2173" i="1"/>
  <c r="U2173" i="1"/>
  <c r="T2173" i="1"/>
  <c r="S2173" i="1"/>
  <c r="R2173" i="1"/>
  <c r="V2172" i="1"/>
  <c r="U2172" i="1"/>
  <c r="T2172" i="1"/>
  <c r="S2172" i="1"/>
  <c r="R2172" i="1"/>
  <c r="V2171" i="1"/>
  <c r="U2171" i="1"/>
  <c r="T2171" i="1"/>
  <c r="S2171" i="1"/>
  <c r="R2171" i="1"/>
  <c r="V2170" i="1"/>
  <c r="U2170" i="1"/>
  <c r="T2170" i="1"/>
  <c r="S2170" i="1"/>
  <c r="R2170" i="1"/>
  <c r="V2169" i="1"/>
  <c r="U2169" i="1"/>
  <c r="T2169" i="1"/>
  <c r="S2169" i="1"/>
  <c r="R2169" i="1"/>
  <c r="V2168" i="1"/>
  <c r="U2168" i="1"/>
  <c r="T2168" i="1"/>
  <c r="S2168" i="1"/>
  <c r="R2168" i="1"/>
  <c r="V2167" i="1"/>
  <c r="U2167" i="1"/>
  <c r="T2167" i="1"/>
  <c r="S2167" i="1"/>
  <c r="R2167" i="1"/>
  <c r="V2166" i="1"/>
  <c r="U2166" i="1"/>
  <c r="T2166" i="1"/>
  <c r="S2166" i="1"/>
  <c r="R2166" i="1"/>
  <c r="V2165" i="1"/>
  <c r="U2165" i="1"/>
  <c r="T2165" i="1"/>
  <c r="S2165" i="1"/>
  <c r="R2165" i="1"/>
  <c r="V2164" i="1"/>
  <c r="U2164" i="1"/>
  <c r="T2164" i="1"/>
  <c r="S2164" i="1"/>
  <c r="R2164" i="1"/>
  <c r="V2163" i="1"/>
  <c r="U2163" i="1"/>
  <c r="T2163" i="1"/>
  <c r="S2163" i="1"/>
  <c r="R2163" i="1"/>
  <c r="V2162" i="1"/>
  <c r="U2162" i="1"/>
  <c r="T2162" i="1"/>
  <c r="S2162" i="1"/>
  <c r="R2162" i="1"/>
  <c r="V2161" i="1"/>
  <c r="U2161" i="1"/>
  <c r="T2161" i="1"/>
  <c r="S2161" i="1"/>
  <c r="R2161" i="1"/>
  <c r="V2160" i="1"/>
  <c r="U2160" i="1"/>
  <c r="T2160" i="1"/>
  <c r="S2160" i="1"/>
  <c r="R2160" i="1"/>
  <c r="V2159" i="1"/>
  <c r="U2159" i="1"/>
  <c r="T2159" i="1"/>
  <c r="S2159" i="1"/>
  <c r="R2159" i="1"/>
  <c r="V2158" i="1"/>
  <c r="U2158" i="1"/>
  <c r="T2158" i="1"/>
  <c r="S2158" i="1"/>
  <c r="R2158" i="1"/>
  <c r="V2157" i="1"/>
  <c r="U2157" i="1"/>
  <c r="T2157" i="1"/>
  <c r="S2157" i="1"/>
  <c r="R2157" i="1"/>
  <c r="V2156" i="1"/>
  <c r="U2156" i="1"/>
  <c r="T2156" i="1"/>
  <c r="S2156" i="1"/>
  <c r="R2156" i="1"/>
  <c r="V2155" i="1"/>
  <c r="U2155" i="1"/>
  <c r="T2155" i="1"/>
  <c r="S2155" i="1"/>
  <c r="R2155" i="1"/>
  <c r="V2154" i="1"/>
  <c r="U2154" i="1"/>
  <c r="T2154" i="1"/>
  <c r="S2154" i="1"/>
  <c r="R2154" i="1"/>
  <c r="V2153" i="1"/>
  <c r="U2153" i="1"/>
  <c r="T2153" i="1"/>
  <c r="S2153" i="1"/>
  <c r="R2153" i="1"/>
  <c r="V2152" i="1"/>
  <c r="U2152" i="1"/>
  <c r="T2152" i="1"/>
  <c r="S2152" i="1"/>
  <c r="R2152" i="1"/>
  <c r="V2151" i="1"/>
  <c r="U2151" i="1"/>
  <c r="T2151" i="1"/>
  <c r="S2151" i="1"/>
  <c r="R2151" i="1"/>
  <c r="V2150" i="1"/>
  <c r="U2150" i="1"/>
  <c r="T2150" i="1"/>
  <c r="S2150" i="1"/>
  <c r="R2150" i="1"/>
  <c r="V2149" i="1"/>
  <c r="U2149" i="1"/>
  <c r="T2149" i="1"/>
  <c r="S2149" i="1"/>
  <c r="R2149" i="1"/>
  <c r="V2148" i="1"/>
  <c r="U2148" i="1"/>
  <c r="T2148" i="1"/>
  <c r="S2148" i="1"/>
  <c r="R2148" i="1"/>
  <c r="V2147" i="1"/>
  <c r="U2147" i="1"/>
  <c r="T2147" i="1"/>
  <c r="S2147" i="1"/>
  <c r="R2147" i="1"/>
  <c r="V2146" i="1"/>
  <c r="U2146" i="1"/>
  <c r="T2146" i="1"/>
  <c r="S2146" i="1"/>
  <c r="R2146" i="1"/>
  <c r="V2145" i="1"/>
  <c r="U2145" i="1"/>
  <c r="T2145" i="1"/>
  <c r="S2145" i="1"/>
  <c r="R2145" i="1"/>
  <c r="V2144" i="1"/>
  <c r="U2144" i="1"/>
  <c r="T2144" i="1"/>
  <c r="S2144" i="1"/>
  <c r="R2144" i="1"/>
  <c r="V2143" i="1"/>
  <c r="U2143" i="1"/>
  <c r="T2143" i="1"/>
  <c r="S2143" i="1"/>
  <c r="R2143" i="1"/>
  <c r="V2142" i="1"/>
  <c r="U2142" i="1"/>
  <c r="T2142" i="1"/>
  <c r="S2142" i="1"/>
  <c r="R2142" i="1"/>
  <c r="V2141" i="1"/>
  <c r="U2141" i="1"/>
  <c r="T2141" i="1"/>
  <c r="S2141" i="1"/>
  <c r="R2141" i="1"/>
  <c r="V2140" i="1"/>
  <c r="U2140" i="1"/>
  <c r="T2140" i="1"/>
  <c r="S2140" i="1"/>
  <c r="R2140" i="1"/>
  <c r="V2139" i="1"/>
  <c r="U2139" i="1"/>
  <c r="T2139" i="1"/>
  <c r="S2139" i="1"/>
  <c r="R2139" i="1"/>
  <c r="V2138" i="1"/>
  <c r="U2138" i="1"/>
  <c r="T2138" i="1"/>
  <c r="S2138" i="1"/>
  <c r="R2138" i="1"/>
  <c r="V2137" i="1"/>
  <c r="U2137" i="1"/>
  <c r="T2137" i="1"/>
  <c r="S2137" i="1"/>
  <c r="R2137" i="1"/>
  <c r="V2136" i="1"/>
  <c r="U2136" i="1"/>
  <c r="T2136" i="1"/>
  <c r="S2136" i="1"/>
  <c r="R2136" i="1"/>
  <c r="V2135" i="1"/>
  <c r="U2135" i="1"/>
  <c r="T2135" i="1"/>
  <c r="S2135" i="1"/>
  <c r="R2135" i="1"/>
  <c r="V2134" i="1"/>
  <c r="U2134" i="1"/>
  <c r="T2134" i="1"/>
  <c r="S2134" i="1"/>
  <c r="R2134" i="1"/>
  <c r="V2133" i="1"/>
  <c r="U2133" i="1"/>
  <c r="T2133" i="1"/>
  <c r="S2133" i="1"/>
  <c r="R2133" i="1"/>
  <c r="V2132" i="1"/>
  <c r="U2132" i="1"/>
  <c r="T2132" i="1"/>
  <c r="S2132" i="1"/>
  <c r="R2132" i="1"/>
  <c r="V2131" i="1"/>
  <c r="U2131" i="1"/>
  <c r="T2131" i="1"/>
  <c r="S2131" i="1"/>
  <c r="R2131" i="1"/>
  <c r="V2130" i="1"/>
  <c r="U2130" i="1"/>
  <c r="T2130" i="1"/>
  <c r="S2130" i="1"/>
  <c r="R2130" i="1"/>
  <c r="V2129" i="1"/>
  <c r="U2129" i="1"/>
  <c r="T2129" i="1"/>
  <c r="S2129" i="1"/>
  <c r="R2129" i="1"/>
  <c r="V2128" i="1"/>
  <c r="U2128" i="1"/>
  <c r="T2128" i="1"/>
  <c r="S2128" i="1"/>
  <c r="R2128" i="1"/>
  <c r="V2127" i="1"/>
  <c r="U2127" i="1"/>
  <c r="T2127" i="1"/>
  <c r="S2127" i="1"/>
  <c r="R2127" i="1"/>
  <c r="V2126" i="1"/>
  <c r="U2126" i="1"/>
  <c r="T2126" i="1"/>
  <c r="S2126" i="1"/>
  <c r="R2126" i="1"/>
  <c r="V2125" i="1"/>
  <c r="U2125" i="1"/>
  <c r="T2125" i="1"/>
  <c r="S2125" i="1"/>
  <c r="R2125" i="1"/>
  <c r="V2124" i="1"/>
  <c r="U2124" i="1"/>
  <c r="T2124" i="1"/>
  <c r="S2124" i="1"/>
  <c r="R2124" i="1"/>
  <c r="V2123" i="1"/>
  <c r="U2123" i="1"/>
  <c r="T2123" i="1"/>
  <c r="S2123" i="1"/>
  <c r="R2123" i="1"/>
  <c r="V2122" i="1"/>
  <c r="U2122" i="1"/>
  <c r="T2122" i="1"/>
  <c r="S2122" i="1"/>
  <c r="R2122" i="1"/>
  <c r="V2121" i="1"/>
  <c r="U2121" i="1"/>
  <c r="T2121" i="1"/>
  <c r="S2121" i="1"/>
  <c r="R2121" i="1"/>
  <c r="V2120" i="1"/>
  <c r="U2120" i="1"/>
  <c r="T2120" i="1"/>
  <c r="S2120" i="1"/>
  <c r="R2120" i="1"/>
  <c r="V2119" i="1"/>
  <c r="U2119" i="1"/>
  <c r="T2119" i="1"/>
  <c r="S2119" i="1"/>
  <c r="R2119" i="1"/>
  <c r="V2118" i="1"/>
  <c r="U2118" i="1"/>
  <c r="T2118" i="1"/>
  <c r="S2118" i="1"/>
  <c r="R2118" i="1"/>
  <c r="V2117" i="1"/>
  <c r="U2117" i="1"/>
  <c r="T2117" i="1"/>
  <c r="S2117" i="1"/>
  <c r="R2117" i="1"/>
  <c r="V2116" i="1"/>
  <c r="U2116" i="1"/>
  <c r="T2116" i="1"/>
  <c r="S2116" i="1"/>
  <c r="R2116" i="1"/>
  <c r="V2115" i="1"/>
  <c r="U2115" i="1"/>
  <c r="T2115" i="1"/>
  <c r="S2115" i="1"/>
  <c r="R2115" i="1"/>
  <c r="V2114" i="1"/>
  <c r="U2114" i="1"/>
  <c r="T2114" i="1"/>
  <c r="S2114" i="1"/>
  <c r="R2114" i="1"/>
  <c r="V2113" i="1"/>
  <c r="U2113" i="1"/>
  <c r="T2113" i="1"/>
  <c r="S2113" i="1"/>
  <c r="R2113" i="1"/>
  <c r="V2112" i="1"/>
  <c r="U2112" i="1"/>
  <c r="T2112" i="1"/>
  <c r="S2112" i="1"/>
  <c r="R2112" i="1"/>
  <c r="V2111" i="1"/>
  <c r="U2111" i="1"/>
  <c r="T2111" i="1"/>
  <c r="S2111" i="1"/>
  <c r="R2111" i="1"/>
  <c r="V2110" i="1"/>
  <c r="U2110" i="1"/>
  <c r="T2110" i="1"/>
  <c r="S2110" i="1"/>
  <c r="R2110" i="1"/>
  <c r="V2109" i="1"/>
  <c r="U2109" i="1"/>
  <c r="T2109" i="1"/>
  <c r="S2109" i="1"/>
  <c r="R2109" i="1"/>
  <c r="V2108" i="1"/>
  <c r="U2108" i="1"/>
  <c r="T2108" i="1"/>
  <c r="S2108" i="1"/>
  <c r="R2108" i="1"/>
  <c r="V2107" i="1"/>
  <c r="U2107" i="1"/>
  <c r="T2107" i="1"/>
  <c r="S2107" i="1"/>
  <c r="R2107" i="1"/>
  <c r="V2106" i="1"/>
  <c r="U2106" i="1"/>
  <c r="T2106" i="1"/>
  <c r="S2106" i="1"/>
  <c r="R2106" i="1"/>
  <c r="V2105" i="1"/>
  <c r="U2105" i="1"/>
  <c r="T2105" i="1"/>
  <c r="S2105" i="1"/>
  <c r="R2105" i="1"/>
  <c r="V2104" i="1"/>
  <c r="U2104" i="1"/>
  <c r="T2104" i="1"/>
  <c r="S2104" i="1"/>
  <c r="R2104" i="1"/>
  <c r="V2103" i="1"/>
  <c r="U2103" i="1"/>
  <c r="T2103" i="1"/>
  <c r="S2103" i="1"/>
  <c r="R2103" i="1"/>
  <c r="V2102" i="1"/>
  <c r="U2102" i="1"/>
  <c r="T2102" i="1"/>
  <c r="S2102" i="1"/>
  <c r="R2102" i="1"/>
  <c r="V2101" i="1"/>
  <c r="U2101" i="1"/>
  <c r="T2101" i="1"/>
  <c r="S2101" i="1"/>
  <c r="R2101" i="1"/>
  <c r="V2100" i="1"/>
  <c r="U2100" i="1"/>
  <c r="T2100" i="1"/>
  <c r="S2100" i="1"/>
  <c r="R2100" i="1"/>
  <c r="V2099" i="1"/>
  <c r="U2099" i="1"/>
  <c r="T2099" i="1"/>
  <c r="S2099" i="1"/>
  <c r="R2099" i="1"/>
  <c r="V2098" i="1"/>
  <c r="U2098" i="1"/>
  <c r="T2098" i="1"/>
  <c r="S2098" i="1"/>
  <c r="R2098" i="1"/>
  <c r="V2097" i="1"/>
  <c r="U2097" i="1"/>
  <c r="T2097" i="1"/>
  <c r="S2097" i="1"/>
  <c r="R2097" i="1"/>
  <c r="V2096" i="1"/>
  <c r="U2096" i="1"/>
  <c r="T2096" i="1"/>
  <c r="S2096" i="1"/>
  <c r="R2096" i="1"/>
  <c r="V2095" i="1"/>
  <c r="U2095" i="1"/>
  <c r="T2095" i="1"/>
  <c r="S2095" i="1"/>
  <c r="R2095" i="1"/>
  <c r="V2094" i="1"/>
  <c r="U2094" i="1"/>
  <c r="T2094" i="1"/>
  <c r="S2094" i="1"/>
  <c r="R2094" i="1"/>
  <c r="V2093" i="1"/>
  <c r="U2093" i="1"/>
  <c r="T2093" i="1"/>
  <c r="S2093" i="1"/>
  <c r="R2093" i="1"/>
  <c r="V2092" i="1"/>
  <c r="U2092" i="1"/>
  <c r="T2092" i="1"/>
  <c r="S2092" i="1"/>
  <c r="R2092" i="1"/>
  <c r="V2091" i="1"/>
  <c r="U2091" i="1"/>
  <c r="T2091" i="1"/>
  <c r="S2091" i="1"/>
  <c r="R2091" i="1"/>
  <c r="V2090" i="1"/>
  <c r="U2090" i="1"/>
  <c r="T2090" i="1"/>
  <c r="S2090" i="1"/>
  <c r="R2090" i="1"/>
  <c r="V2089" i="1"/>
  <c r="U2089" i="1"/>
  <c r="T2089" i="1"/>
  <c r="S2089" i="1"/>
  <c r="R2089" i="1"/>
  <c r="V2088" i="1"/>
  <c r="U2088" i="1"/>
  <c r="T2088" i="1"/>
  <c r="S2088" i="1"/>
  <c r="R2088" i="1"/>
  <c r="V2087" i="1"/>
  <c r="U2087" i="1"/>
  <c r="T2087" i="1"/>
  <c r="S2087" i="1"/>
  <c r="R2087" i="1"/>
  <c r="V2086" i="1"/>
  <c r="U2086" i="1"/>
  <c r="T2086" i="1"/>
  <c r="S2086" i="1"/>
  <c r="R2086" i="1"/>
  <c r="V2085" i="1"/>
  <c r="U2085" i="1"/>
  <c r="T2085" i="1"/>
  <c r="S2085" i="1"/>
  <c r="R2085" i="1"/>
  <c r="V2084" i="1"/>
  <c r="U2084" i="1"/>
  <c r="T2084" i="1"/>
  <c r="S2084" i="1"/>
  <c r="R2084" i="1"/>
  <c r="V2083" i="1"/>
  <c r="U2083" i="1"/>
  <c r="T2083" i="1"/>
  <c r="S2083" i="1"/>
  <c r="R2083" i="1"/>
  <c r="V2082" i="1"/>
  <c r="U2082" i="1"/>
  <c r="T2082" i="1"/>
  <c r="S2082" i="1"/>
  <c r="R2082" i="1"/>
  <c r="V2081" i="1"/>
  <c r="U2081" i="1"/>
  <c r="T2081" i="1"/>
  <c r="S2081" i="1"/>
  <c r="R2081" i="1"/>
  <c r="V2080" i="1"/>
  <c r="U2080" i="1"/>
  <c r="T2080" i="1"/>
  <c r="S2080" i="1"/>
  <c r="R2080" i="1"/>
  <c r="V2079" i="1"/>
  <c r="U2079" i="1"/>
  <c r="T2079" i="1"/>
  <c r="S2079" i="1"/>
  <c r="R2079" i="1"/>
  <c r="V2078" i="1"/>
  <c r="U2078" i="1"/>
  <c r="T2078" i="1"/>
  <c r="S2078" i="1"/>
  <c r="R2078" i="1"/>
  <c r="V2077" i="1"/>
  <c r="U2077" i="1"/>
  <c r="T2077" i="1"/>
  <c r="S2077" i="1"/>
  <c r="R2077" i="1"/>
  <c r="V2076" i="1"/>
  <c r="U2076" i="1"/>
  <c r="T2076" i="1"/>
  <c r="S2076" i="1"/>
  <c r="R2076" i="1"/>
  <c r="V2075" i="1"/>
  <c r="U2075" i="1"/>
  <c r="T2075" i="1"/>
  <c r="S2075" i="1"/>
  <c r="R2075" i="1"/>
  <c r="V2074" i="1"/>
  <c r="U2074" i="1"/>
  <c r="T2074" i="1"/>
  <c r="S2074" i="1"/>
  <c r="R2074" i="1"/>
  <c r="V2073" i="1"/>
  <c r="U2073" i="1"/>
  <c r="T2073" i="1"/>
  <c r="S2073" i="1"/>
  <c r="R2073" i="1"/>
  <c r="V2072" i="1"/>
  <c r="U2072" i="1"/>
  <c r="T2072" i="1"/>
  <c r="S2072" i="1"/>
  <c r="R2072" i="1"/>
  <c r="V2071" i="1"/>
  <c r="U2071" i="1"/>
  <c r="T2071" i="1"/>
  <c r="S2071" i="1"/>
  <c r="R2071" i="1"/>
  <c r="V2070" i="1"/>
  <c r="U2070" i="1"/>
  <c r="T2070" i="1"/>
  <c r="S2070" i="1"/>
  <c r="R2070" i="1"/>
  <c r="V2069" i="1"/>
  <c r="U2069" i="1"/>
  <c r="T2069" i="1"/>
  <c r="S2069" i="1"/>
  <c r="R2069" i="1"/>
  <c r="V2068" i="1"/>
  <c r="U2068" i="1"/>
  <c r="T2068" i="1"/>
  <c r="S2068" i="1"/>
  <c r="R2068" i="1"/>
  <c r="V2067" i="1"/>
  <c r="U2067" i="1"/>
  <c r="T2067" i="1"/>
  <c r="S2067" i="1"/>
  <c r="R2067" i="1"/>
  <c r="V2066" i="1"/>
  <c r="U2066" i="1"/>
  <c r="T2066" i="1"/>
  <c r="S2066" i="1"/>
  <c r="R2066" i="1"/>
  <c r="V2065" i="1"/>
  <c r="U2065" i="1"/>
  <c r="T2065" i="1"/>
  <c r="S2065" i="1"/>
  <c r="R2065" i="1"/>
  <c r="V2064" i="1"/>
  <c r="U2064" i="1"/>
  <c r="T2064" i="1"/>
  <c r="S2064" i="1"/>
  <c r="R2064" i="1"/>
  <c r="V2063" i="1"/>
  <c r="U2063" i="1"/>
  <c r="T2063" i="1"/>
  <c r="S2063" i="1"/>
  <c r="R2063" i="1"/>
  <c r="V2062" i="1"/>
  <c r="U2062" i="1"/>
  <c r="T2062" i="1"/>
  <c r="S2062" i="1"/>
  <c r="R2062" i="1"/>
  <c r="V2061" i="1"/>
  <c r="U2061" i="1"/>
  <c r="T2061" i="1"/>
  <c r="S2061" i="1"/>
  <c r="R2061" i="1"/>
  <c r="V2060" i="1"/>
  <c r="U2060" i="1"/>
  <c r="T2060" i="1"/>
  <c r="S2060" i="1"/>
  <c r="R2060" i="1"/>
  <c r="V2059" i="1"/>
  <c r="U2059" i="1"/>
  <c r="T2059" i="1"/>
  <c r="S2059" i="1"/>
  <c r="R2059" i="1"/>
  <c r="V2058" i="1"/>
  <c r="U2058" i="1"/>
  <c r="T2058" i="1"/>
  <c r="S2058" i="1"/>
  <c r="R2058" i="1"/>
  <c r="V2057" i="1"/>
  <c r="U2057" i="1"/>
  <c r="T2057" i="1"/>
  <c r="S2057" i="1"/>
  <c r="R2057" i="1"/>
  <c r="V2056" i="1"/>
  <c r="U2056" i="1"/>
  <c r="T2056" i="1"/>
  <c r="S2056" i="1"/>
  <c r="R2056" i="1"/>
  <c r="V2055" i="1"/>
  <c r="U2055" i="1"/>
  <c r="T2055" i="1"/>
  <c r="S2055" i="1"/>
  <c r="R2055" i="1"/>
  <c r="V2054" i="1"/>
  <c r="U2054" i="1"/>
  <c r="T2054" i="1"/>
  <c r="S2054" i="1"/>
  <c r="R2054" i="1"/>
  <c r="V2053" i="1"/>
  <c r="U2053" i="1"/>
  <c r="T2053" i="1"/>
  <c r="S2053" i="1"/>
  <c r="R2053" i="1"/>
  <c r="V2052" i="1"/>
  <c r="U2052" i="1"/>
  <c r="T2052" i="1"/>
  <c r="S2052" i="1"/>
  <c r="R2052" i="1"/>
  <c r="V2051" i="1"/>
  <c r="U2051" i="1"/>
  <c r="T2051" i="1"/>
  <c r="S2051" i="1"/>
  <c r="R2051" i="1"/>
  <c r="V2050" i="1"/>
  <c r="U2050" i="1"/>
  <c r="T2050" i="1"/>
  <c r="S2050" i="1"/>
  <c r="R2050" i="1"/>
  <c r="V2049" i="1"/>
  <c r="U2049" i="1"/>
  <c r="T2049" i="1"/>
  <c r="S2049" i="1"/>
  <c r="R2049" i="1"/>
  <c r="V2048" i="1"/>
  <c r="U2048" i="1"/>
  <c r="T2048" i="1"/>
  <c r="S2048" i="1"/>
  <c r="R2048" i="1"/>
  <c r="V2047" i="1"/>
  <c r="U2047" i="1"/>
  <c r="T2047" i="1"/>
  <c r="S2047" i="1"/>
  <c r="R2047" i="1"/>
  <c r="V2046" i="1"/>
  <c r="U2046" i="1"/>
  <c r="T2046" i="1"/>
  <c r="S2046" i="1"/>
  <c r="R2046" i="1"/>
  <c r="V2045" i="1"/>
  <c r="U2045" i="1"/>
  <c r="T2045" i="1"/>
  <c r="S2045" i="1"/>
  <c r="R2045" i="1"/>
  <c r="V2044" i="1"/>
  <c r="U2044" i="1"/>
  <c r="T2044" i="1"/>
  <c r="S2044" i="1"/>
  <c r="R2044" i="1"/>
  <c r="V2043" i="1"/>
  <c r="U2043" i="1"/>
  <c r="T2043" i="1"/>
  <c r="S2043" i="1"/>
  <c r="R2043" i="1"/>
  <c r="V2042" i="1"/>
  <c r="U2042" i="1"/>
  <c r="T2042" i="1"/>
  <c r="S2042" i="1"/>
  <c r="R2042" i="1"/>
  <c r="V2041" i="1"/>
  <c r="U2041" i="1"/>
  <c r="T2041" i="1"/>
  <c r="S2041" i="1"/>
  <c r="R2041" i="1"/>
  <c r="V2040" i="1"/>
  <c r="U2040" i="1"/>
  <c r="T2040" i="1"/>
  <c r="S2040" i="1"/>
  <c r="R2040" i="1"/>
  <c r="V2039" i="1"/>
  <c r="U2039" i="1"/>
  <c r="T2039" i="1"/>
  <c r="S2039" i="1"/>
  <c r="R2039" i="1"/>
  <c r="V2038" i="1"/>
  <c r="U2038" i="1"/>
  <c r="T2038" i="1"/>
  <c r="S2038" i="1"/>
  <c r="R2038" i="1"/>
  <c r="V2037" i="1"/>
  <c r="U2037" i="1"/>
  <c r="T2037" i="1"/>
  <c r="S2037" i="1"/>
  <c r="R2037" i="1"/>
  <c r="V2036" i="1"/>
  <c r="U2036" i="1"/>
  <c r="T2036" i="1"/>
  <c r="S2036" i="1"/>
  <c r="R2036" i="1"/>
  <c r="V2035" i="1"/>
  <c r="U2035" i="1"/>
  <c r="T2035" i="1"/>
  <c r="S2035" i="1"/>
  <c r="R2035" i="1"/>
  <c r="V2034" i="1"/>
  <c r="U2034" i="1"/>
  <c r="T2034" i="1"/>
  <c r="S2034" i="1"/>
  <c r="R2034" i="1"/>
  <c r="V2033" i="1"/>
  <c r="U2033" i="1"/>
  <c r="T2033" i="1"/>
  <c r="S2033" i="1"/>
  <c r="R2033" i="1"/>
  <c r="V2032" i="1"/>
  <c r="U2032" i="1"/>
  <c r="T2032" i="1"/>
  <c r="S2032" i="1"/>
  <c r="R2032" i="1"/>
  <c r="V2031" i="1"/>
  <c r="U2031" i="1"/>
  <c r="T2031" i="1"/>
  <c r="S2031" i="1"/>
  <c r="R2031" i="1"/>
  <c r="V2030" i="1"/>
  <c r="U2030" i="1"/>
  <c r="T2030" i="1"/>
  <c r="S2030" i="1"/>
  <c r="R2030" i="1"/>
  <c r="V2029" i="1"/>
  <c r="U2029" i="1"/>
  <c r="T2029" i="1"/>
  <c r="S2029" i="1"/>
  <c r="R2029" i="1"/>
  <c r="V2028" i="1"/>
  <c r="U2028" i="1"/>
  <c r="T2028" i="1"/>
  <c r="S2028" i="1"/>
  <c r="R2028" i="1"/>
  <c r="V2027" i="1"/>
  <c r="U2027" i="1"/>
  <c r="T2027" i="1"/>
  <c r="S2027" i="1"/>
  <c r="R2027" i="1"/>
  <c r="V2026" i="1"/>
  <c r="U2026" i="1"/>
  <c r="T2026" i="1"/>
  <c r="S2026" i="1"/>
  <c r="R2026" i="1"/>
  <c r="V2025" i="1"/>
  <c r="U2025" i="1"/>
  <c r="T2025" i="1"/>
  <c r="S2025" i="1"/>
  <c r="R2025" i="1"/>
  <c r="V2024" i="1"/>
  <c r="U2024" i="1"/>
  <c r="T2024" i="1"/>
  <c r="S2024" i="1"/>
  <c r="R2024" i="1"/>
  <c r="V2023" i="1"/>
  <c r="U2023" i="1"/>
  <c r="T2023" i="1"/>
  <c r="S2023" i="1"/>
  <c r="R2023" i="1"/>
  <c r="V2022" i="1"/>
  <c r="U2022" i="1"/>
  <c r="T2022" i="1"/>
  <c r="S2022" i="1"/>
  <c r="R2022" i="1"/>
  <c r="V2021" i="1"/>
  <c r="U2021" i="1"/>
  <c r="T2021" i="1"/>
  <c r="S2021" i="1"/>
  <c r="R2021" i="1"/>
  <c r="V2020" i="1"/>
  <c r="U2020" i="1"/>
  <c r="T2020" i="1"/>
  <c r="S2020" i="1"/>
  <c r="R2020" i="1"/>
  <c r="V2019" i="1"/>
  <c r="U2019" i="1"/>
  <c r="T2019" i="1"/>
  <c r="S2019" i="1"/>
  <c r="R2019" i="1"/>
  <c r="V2018" i="1"/>
  <c r="U2018" i="1"/>
  <c r="T2018" i="1"/>
  <c r="S2018" i="1"/>
  <c r="R2018" i="1"/>
  <c r="V2017" i="1"/>
  <c r="U2017" i="1"/>
  <c r="T2017" i="1"/>
  <c r="S2017" i="1"/>
  <c r="R2017" i="1"/>
  <c r="V2016" i="1"/>
  <c r="U2016" i="1"/>
  <c r="T2016" i="1"/>
  <c r="S2016" i="1"/>
  <c r="R2016" i="1"/>
  <c r="V2015" i="1"/>
  <c r="U2015" i="1"/>
  <c r="T2015" i="1"/>
  <c r="S2015" i="1"/>
  <c r="R2015" i="1"/>
  <c r="V2014" i="1"/>
  <c r="U2014" i="1"/>
  <c r="T2014" i="1"/>
  <c r="S2014" i="1"/>
  <c r="R2014" i="1"/>
  <c r="V2013" i="1"/>
  <c r="U2013" i="1"/>
  <c r="T2013" i="1"/>
  <c r="S2013" i="1"/>
  <c r="R2013" i="1"/>
  <c r="V2012" i="1"/>
  <c r="U2012" i="1"/>
  <c r="T2012" i="1"/>
  <c r="S2012" i="1"/>
  <c r="R2012" i="1"/>
  <c r="V2011" i="1"/>
  <c r="U2011" i="1"/>
  <c r="T2011" i="1"/>
  <c r="S2011" i="1"/>
  <c r="R2011" i="1"/>
  <c r="V2010" i="1"/>
  <c r="U2010" i="1"/>
  <c r="T2010" i="1"/>
  <c r="S2010" i="1"/>
  <c r="R2010" i="1"/>
  <c r="V2009" i="1"/>
  <c r="U2009" i="1"/>
  <c r="T2009" i="1"/>
  <c r="S2009" i="1"/>
  <c r="R2009" i="1"/>
  <c r="V2008" i="1"/>
  <c r="U2008" i="1"/>
  <c r="T2008" i="1"/>
  <c r="S2008" i="1"/>
  <c r="R2008" i="1"/>
  <c r="V2007" i="1"/>
  <c r="U2007" i="1"/>
  <c r="T2007" i="1"/>
  <c r="S2007" i="1"/>
  <c r="R2007" i="1"/>
  <c r="V2006" i="1"/>
  <c r="U2006" i="1"/>
  <c r="T2006" i="1"/>
  <c r="S2006" i="1"/>
  <c r="R2006" i="1"/>
  <c r="V2005" i="1"/>
  <c r="U2005" i="1"/>
  <c r="T2005" i="1"/>
  <c r="S2005" i="1"/>
  <c r="R2005" i="1"/>
  <c r="V2004" i="1"/>
  <c r="U2004" i="1"/>
  <c r="T2004" i="1"/>
  <c r="S2004" i="1"/>
  <c r="R2004" i="1"/>
  <c r="V2003" i="1"/>
  <c r="U2003" i="1"/>
  <c r="T2003" i="1"/>
  <c r="S2003" i="1"/>
  <c r="R2003" i="1"/>
  <c r="V2002" i="1"/>
  <c r="U2002" i="1"/>
  <c r="T2002" i="1"/>
  <c r="S2002" i="1"/>
  <c r="R2002" i="1"/>
  <c r="V2001" i="1"/>
  <c r="U2001" i="1"/>
  <c r="T2001" i="1"/>
  <c r="S2001" i="1"/>
  <c r="R2001" i="1"/>
  <c r="V2000" i="1"/>
  <c r="U2000" i="1"/>
  <c r="T2000" i="1"/>
  <c r="S2000" i="1"/>
  <c r="R2000" i="1"/>
  <c r="V1999" i="1"/>
  <c r="U1999" i="1"/>
  <c r="T1999" i="1"/>
  <c r="S1999" i="1"/>
  <c r="R1999" i="1"/>
  <c r="V1998" i="1"/>
  <c r="U1998" i="1"/>
  <c r="T1998" i="1"/>
  <c r="S1998" i="1"/>
  <c r="R1998" i="1"/>
  <c r="V1997" i="1"/>
  <c r="U1997" i="1"/>
  <c r="T1997" i="1"/>
  <c r="S1997" i="1"/>
  <c r="R1997" i="1"/>
  <c r="V1996" i="1"/>
  <c r="U1996" i="1"/>
  <c r="T1996" i="1"/>
  <c r="S1996" i="1"/>
  <c r="R1996" i="1"/>
  <c r="V1995" i="1"/>
  <c r="U1995" i="1"/>
  <c r="T1995" i="1"/>
  <c r="S1995" i="1"/>
  <c r="R1995" i="1"/>
  <c r="V1994" i="1"/>
  <c r="U1994" i="1"/>
  <c r="T1994" i="1"/>
  <c r="S1994" i="1"/>
  <c r="R1994" i="1"/>
  <c r="V1993" i="1"/>
  <c r="U1993" i="1"/>
  <c r="T1993" i="1"/>
  <c r="S1993" i="1"/>
  <c r="R1993" i="1"/>
  <c r="V1992" i="1"/>
  <c r="U1992" i="1"/>
  <c r="T1992" i="1"/>
  <c r="S1992" i="1"/>
  <c r="R1992" i="1"/>
  <c r="V1991" i="1"/>
  <c r="U1991" i="1"/>
  <c r="T1991" i="1"/>
  <c r="S1991" i="1"/>
  <c r="R1991" i="1"/>
  <c r="V1990" i="1"/>
  <c r="U1990" i="1"/>
  <c r="T1990" i="1"/>
  <c r="S1990" i="1"/>
  <c r="R1990" i="1"/>
  <c r="V1989" i="1"/>
  <c r="U1989" i="1"/>
  <c r="T1989" i="1"/>
  <c r="S1989" i="1"/>
  <c r="R1989" i="1"/>
  <c r="V1988" i="1"/>
  <c r="U1988" i="1"/>
  <c r="T1988" i="1"/>
  <c r="S1988" i="1"/>
  <c r="R1988" i="1"/>
  <c r="V1987" i="1"/>
  <c r="U1987" i="1"/>
  <c r="T1987" i="1"/>
  <c r="S1987" i="1"/>
  <c r="R1987" i="1"/>
  <c r="V1986" i="1"/>
  <c r="U1986" i="1"/>
  <c r="T1986" i="1"/>
  <c r="S1986" i="1"/>
  <c r="R1986" i="1"/>
  <c r="V1985" i="1"/>
  <c r="U1985" i="1"/>
  <c r="T1985" i="1"/>
  <c r="S1985" i="1"/>
  <c r="R1985" i="1"/>
  <c r="V1984" i="1"/>
  <c r="U1984" i="1"/>
  <c r="T1984" i="1"/>
  <c r="S1984" i="1"/>
  <c r="R1984" i="1"/>
  <c r="V1983" i="1"/>
  <c r="U1983" i="1"/>
  <c r="T1983" i="1"/>
  <c r="S1983" i="1"/>
  <c r="R1983" i="1"/>
  <c r="V1982" i="1"/>
  <c r="U1982" i="1"/>
  <c r="T1982" i="1"/>
  <c r="S1982" i="1"/>
  <c r="R1982" i="1"/>
  <c r="V1981" i="1"/>
  <c r="U1981" i="1"/>
  <c r="T1981" i="1"/>
  <c r="S1981" i="1"/>
  <c r="R1981" i="1"/>
  <c r="V1980" i="1"/>
  <c r="U1980" i="1"/>
  <c r="T1980" i="1"/>
  <c r="S1980" i="1"/>
  <c r="R1980" i="1"/>
  <c r="V1979" i="1"/>
  <c r="U1979" i="1"/>
  <c r="T1979" i="1"/>
  <c r="S1979" i="1"/>
  <c r="R1979" i="1"/>
  <c r="V1978" i="1"/>
  <c r="U1978" i="1"/>
  <c r="T1978" i="1"/>
  <c r="S1978" i="1"/>
  <c r="R1978" i="1"/>
  <c r="V1977" i="1"/>
  <c r="U1977" i="1"/>
  <c r="T1977" i="1"/>
  <c r="S1977" i="1"/>
  <c r="R1977" i="1"/>
  <c r="V1976" i="1"/>
  <c r="U1976" i="1"/>
  <c r="T1976" i="1"/>
  <c r="S1976" i="1"/>
  <c r="R1976" i="1"/>
  <c r="V1975" i="1"/>
  <c r="U1975" i="1"/>
  <c r="T1975" i="1"/>
  <c r="S1975" i="1"/>
  <c r="R1975" i="1"/>
  <c r="V1974" i="1"/>
  <c r="U1974" i="1"/>
  <c r="T1974" i="1"/>
  <c r="S1974" i="1"/>
  <c r="R1974" i="1"/>
  <c r="V1973" i="1"/>
  <c r="U1973" i="1"/>
  <c r="T1973" i="1"/>
  <c r="S1973" i="1"/>
  <c r="R1973" i="1"/>
  <c r="V1972" i="1"/>
  <c r="U1972" i="1"/>
  <c r="T1972" i="1"/>
  <c r="S1972" i="1"/>
  <c r="R1972" i="1"/>
  <c r="V1971" i="1"/>
  <c r="U1971" i="1"/>
  <c r="T1971" i="1"/>
  <c r="S1971" i="1"/>
  <c r="R1971" i="1"/>
  <c r="V1970" i="1"/>
  <c r="U1970" i="1"/>
  <c r="T1970" i="1"/>
  <c r="S1970" i="1"/>
  <c r="R1970" i="1"/>
  <c r="V1969" i="1"/>
  <c r="U1969" i="1"/>
  <c r="T1969" i="1"/>
  <c r="S1969" i="1"/>
  <c r="R1969" i="1"/>
  <c r="V1968" i="1"/>
  <c r="U1968" i="1"/>
  <c r="T1968" i="1"/>
  <c r="S1968" i="1"/>
  <c r="R1968" i="1"/>
  <c r="V1967" i="1"/>
  <c r="U1967" i="1"/>
  <c r="T1967" i="1"/>
  <c r="S1967" i="1"/>
  <c r="R1967" i="1"/>
  <c r="V1966" i="1"/>
  <c r="U1966" i="1"/>
  <c r="T1966" i="1"/>
  <c r="S1966" i="1"/>
  <c r="R1966" i="1"/>
  <c r="V1965" i="1"/>
  <c r="U1965" i="1"/>
  <c r="T1965" i="1"/>
  <c r="S1965" i="1"/>
  <c r="R1965" i="1"/>
  <c r="V1964" i="1"/>
  <c r="U1964" i="1"/>
  <c r="T1964" i="1"/>
  <c r="S1964" i="1"/>
  <c r="R1964" i="1"/>
  <c r="V1963" i="1"/>
  <c r="U1963" i="1"/>
  <c r="T1963" i="1"/>
  <c r="S1963" i="1"/>
  <c r="R1963" i="1"/>
  <c r="V1962" i="1"/>
  <c r="U1962" i="1"/>
  <c r="T1962" i="1"/>
  <c r="S1962" i="1"/>
  <c r="R1962" i="1"/>
  <c r="V1961" i="1"/>
  <c r="U1961" i="1"/>
  <c r="T1961" i="1"/>
  <c r="S1961" i="1"/>
  <c r="R1961" i="1"/>
  <c r="V1960" i="1"/>
  <c r="U1960" i="1"/>
  <c r="T1960" i="1"/>
  <c r="S1960" i="1"/>
  <c r="R1960" i="1"/>
  <c r="V1959" i="1"/>
  <c r="U1959" i="1"/>
  <c r="T1959" i="1"/>
  <c r="S1959" i="1"/>
  <c r="R1959" i="1"/>
  <c r="V1958" i="1"/>
  <c r="U1958" i="1"/>
  <c r="T1958" i="1"/>
  <c r="S1958" i="1"/>
  <c r="R1958" i="1"/>
  <c r="V1957" i="1"/>
  <c r="U1957" i="1"/>
  <c r="T1957" i="1"/>
  <c r="S1957" i="1"/>
  <c r="R1957" i="1"/>
  <c r="V1956" i="1"/>
  <c r="U1956" i="1"/>
  <c r="T1956" i="1"/>
  <c r="S1956" i="1"/>
  <c r="R1956" i="1"/>
  <c r="V1955" i="1"/>
  <c r="U1955" i="1"/>
  <c r="T1955" i="1"/>
  <c r="S1955" i="1"/>
  <c r="R1955" i="1"/>
  <c r="V1954" i="1"/>
  <c r="U1954" i="1"/>
  <c r="T1954" i="1"/>
  <c r="S1954" i="1"/>
  <c r="R1954" i="1"/>
  <c r="V1953" i="1"/>
  <c r="U1953" i="1"/>
  <c r="T1953" i="1"/>
  <c r="S1953" i="1"/>
  <c r="R1953" i="1"/>
  <c r="V1952" i="1"/>
  <c r="U1952" i="1"/>
  <c r="T1952" i="1"/>
  <c r="S1952" i="1"/>
  <c r="R1952" i="1"/>
  <c r="V1951" i="1"/>
  <c r="U1951" i="1"/>
  <c r="T1951" i="1"/>
  <c r="S1951" i="1"/>
  <c r="R1951" i="1"/>
  <c r="V1950" i="1"/>
  <c r="U1950" i="1"/>
  <c r="T1950" i="1"/>
  <c r="S1950" i="1"/>
  <c r="R1950" i="1"/>
  <c r="V1949" i="1"/>
  <c r="U1949" i="1"/>
  <c r="T1949" i="1"/>
  <c r="S1949" i="1"/>
  <c r="R1949" i="1"/>
  <c r="V1948" i="1"/>
  <c r="U1948" i="1"/>
  <c r="T1948" i="1"/>
  <c r="S1948" i="1"/>
  <c r="R1948" i="1"/>
  <c r="V1947" i="1"/>
  <c r="U1947" i="1"/>
  <c r="T1947" i="1"/>
  <c r="S1947" i="1"/>
  <c r="R1947" i="1"/>
  <c r="V1946" i="1"/>
  <c r="U1946" i="1"/>
  <c r="T1946" i="1"/>
  <c r="S1946" i="1"/>
  <c r="R1946" i="1"/>
  <c r="V1945" i="1"/>
  <c r="U1945" i="1"/>
  <c r="T1945" i="1"/>
  <c r="S1945" i="1"/>
  <c r="R1945" i="1"/>
  <c r="V1944" i="1"/>
  <c r="U1944" i="1"/>
  <c r="T1944" i="1"/>
  <c r="S1944" i="1"/>
  <c r="R1944" i="1"/>
  <c r="V1943" i="1"/>
  <c r="U1943" i="1"/>
  <c r="T1943" i="1"/>
  <c r="S1943" i="1"/>
  <c r="R1943" i="1"/>
  <c r="V1942" i="1"/>
  <c r="U1942" i="1"/>
  <c r="T1942" i="1"/>
  <c r="S1942" i="1"/>
  <c r="R1942" i="1"/>
  <c r="V1941" i="1"/>
  <c r="U1941" i="1"/>
  <c r="T1941" i="1"/>
  <c r="S1941" i="1"/>
  <c r="R1941" i="1"/>
  <c r="V1940" i="1"/>
  <c r="U1940" i="1"/>
  <c r="T1940" i="1"/>
  <c r="S1940" i="1"/>
  <c r="R1940" i="1"/>
  <c r="V1939" i="1"/>
  <c r="U1939" i="1"/>
  <c r="T1939" i="1"/>
  <c r="S1939" i="1"/>
  <c r="R1939" i="1"/>
  <c r="V1938" i="1"/>
  <c r="U1938" i="1"/>
  <c r="T1938" i="1"/>
  <c r="S1938" i="1"/>
  <c r="R1938" i="1"/>
  <c r="V1937" i="1"/>
  <c r="U1937" i="1"/>
  <c r="T1937" i="1"/>
  <c r="S1937" i="1"/>
  <c r="R1937" i="1"/>
  <c r="V1936" i="1"/>
  <c r="U1936" i="1"/>
  <c r="T1936" i="1"/>
  <c r="S1936" i="1"/>
  <c r="R1936" i="1"/>
  <c r="V1935" i="1"/>
  <c r="U1935" i="1"/>
  <c r="T1935" i="1"/>
  <c r="S1935" i="1"/>
  <c r="R1935" i="1"/>
  <c r="V1934" i="1"/>
  <c r="U1934" i="1"/>
  <c r="T1934" i="1"/>
  <c r="S1934" i="1"/>
  <c r="R1934" i="1"/>
  <c r="V1933" i="1"/>
  <c r="U1933" i="1"/>
  <c r="T1933" i="1"/>
  <c r="S1933" i="1"/>
  <c r="R1933" i="1"/>
  <c r="V1932" i="1"/>
  <c r="U1932" i="1"/>
  <c r="T1932" i="1"/>
  <c r="S1932" i="1"/>
  <c r="R1932" i="1"/>
  <c r="V1931" i="1"/>
  <c r="U1931" i="1"/>
  <c r="T1931" i="1"/>
  <c r="S1931" i="1"/>
  <c r="R1931" i="1"/>
  <c r="V1930" i="1"/>
  <c r="U1930" i="1"/>
  <c r="T1930" i="1"/>
  <c r="S1930" i="1"/>
  <c r="R1930" i="1"/>
  <c r="V1929" i="1"/>
  <c r="U1929" i="1"/>
  <c r="T1929" i="1"/>
  <c r="S1929" i="1"/>
  <c r="R1929" i="1"/>
  <c r="V1928" i="1"/>
  <c r="U1928" i="1"/>
  <c r="T1928" i="1"/>
  <c r="S1928" i="1"/>
  <c r="R1928" i="1"/>
  <c r="V1927" i="1"/>
  <c r="U1927" i="1"/>
  <c r="T1927" i="1"/>
  <c r="S1927" i="1"/>
  <c r="R1927" i="1"/>
  <c r="V1926" i="1"/>
  <c r="U1926" i="1"/>
  <c r="T1926" i="1"/>
  <c r="S1926" i="1"/>
  <c r="R1926" i="1"/>
  <c r="V1925" i="1"/>
  <c r="U1925" i="1"/>
  <c r="T1925" i="1"/>
  <c r="S1925" i="1"/>
  <c r="R1925" i="1"/>
  <c r="V1924" i="1"/>
  <c r="U1924" i="1"/>
  <c r="T1924" i="1"/>
  <c r="S1924" i="1"/>
  <c r="R1924" i="1"/>
  <c r="V1923" i="1"/>
  <c r="U1923" i="1"/>
  <c r="T1923" i="1"/>
  <c r="S1923" i="1"/>
  <c r="R1923" i="1"/>
  <c r="V1922" i="1"/>
  <c r="U1922" i="1"/>
  <c r="T1922" i="1"/>
  <c r="S1922" i="1"/>
  <c r="R1922" i="1"/>
  <c r="V1921" i="1"/>
  <c r="U1921" i="1"/>
  <c r="T1921" i="1"/>
  <c r="S1921" i="1"/>
  <c r="R1921" i="1"/>
  <c r="V1920" i="1"/>
  <c r="U1920" i="1"/>
  <c r="T1920" i="1"/>
  <c r="S1920" i="1"/>
  <c r="R1920" i="1"/>
  <c r="V1919" i="1"/>
  <c r="U1919" i="1"/>
  <c r="T1919" i="1"/>
  <c r="S1919" i="1"/>
  <c r="R1919" i="1"/>
  <c r="V1918" i="1"/>
  <c r="U1918" i="1"/>
  <c r="T1918" i="1"/>
  <c r="S1918" i="1"/>
  <c r="R1918" i="1"/>
  <c r="V1917" i="1"/>
  <c r="U1917" i="1"/>
  <c r="T1917" i="1"/>
  <c r="S1917" i="1"/>
  <c r="R1917" i="1"/>
  <c r="V1916" i="1"/>
  <c r="U1916" i="1"/>
  <c r="T1916" i="1"/>
  <c r="S1916" i="1"/>
  <c r="R1916" i="1"/>
  <c r="V1915" i="1"/>
  <c r="U1915" i="1"/>
  <c r="T1915" i="1"/>
  <c r="S1915" i="1"/>
  <c r="R1915" i="1"/>
  <c r="V1914" i="1"/>
  <c r="U1914" i="1"/>
  <c r="T1914" i="1"/>
  <c r="S1914" i="1"/>
  <c r="R1914" i="1"/>
  <c r="V1913" i="1"/>
  <c r="U1913" i="1"/>
  <c r="T1913" i="1"/>
  <c r="S1913" i="1"/>
  <c r="R1913" i="1"/>
  <c r="V1912" i="1"/>
  <c r="U1912" i="1"/>
  <c r="T1912" i="1"/>
  <c r="S1912" i="1"/>
  <c r="R1912" i="1"/>
  <c r="V1911" i="1"/>
  <c r="U1911" i="1"/>
  <c r="T1911" i="1"/>
  <c r="S1911" i="1"/>
  <c r="R1911" i="1"/>
  <c r="V1910" i="1"/>
  <c r="U1910" i="1"/>
  <c r="T1910" i="1"/>
  <c r="S1910" i="1"/>
  <c r="R1910" i="1"/>
  <c r="V1909" i="1"/>
  <c r="U1909" i="1"/>
  <c r="T1909" i="1"/>
  <c r="S1909" i="1"/>
  <c r="R1909" i="1"/>
  <c r="V1908" i="1"/>
  <c r="U1908" i="1"/>
  <c r="T1908" i="1"/>
  <c r="S1908" i="1"/>
  <c r="R1908" i="1"/>
  <c r="V1907" i="1"/>
  <c r="U1907" i="1"/>
  <c r="T1907" i="1"/>
  <c r="S1907" i="1"/>
  <c r="R1907" i="1"/>
  <c r="V1906" i="1"/>
  <c r="U1906" i="1"/>
  <c r="T1906" i="1"/>
  <c r="S1906" i="1"/>
  <c r="R1906" i="1"/>
  <c r="V1905" i="1"/>
  <c r="U1905" i="1"/>
  <c r="T1905" i="1"/>
  <c r="S1905" i="1"/>
  <c r="R1905" i="1"/>
  <c r="V1904" i="1"/>
  <c r="U1904" i="1"/>
  <c r="T1904" i="1"/>
  <c r="S1904" i="1"/>
  <c r="R1904" i="1"/>
  <c r="V1903" i="1"/>
  <c r="U1903" i="1"/>
  <c r="T1903" i="1"/>
  <c r="S1903" i="1"/>
  <c r="R1903" i="1"/>
  <c r="V1902" i="1"/>
  <c r="U1902" i="1"/>
  <c r="T1902" i="1"/>
  <c r="S1902" i="1"/>
  <c r="R1902" i="1"/>
  <c r="V1901" i="1"/>
  <c r="U1901" i="1"/>
  <c r="T1901" i="1"/>
  <c r="S1901" i="1"/>
  <c r="R1901" i="1"/>
  <c r="V1900" i="1"/>
  <c r="U1900" i="1"/>
  <c r="T1900" i="1"/>
  <c r="S1900" i="1"/>
  <c r="R1900" i="1"/>
  <c r="V1899" i="1"/>
  <c r="U1899" i="1"/>
  <c r="T1899" i="1"/>
  <c r="S1899" i="1"/>
  <c r="R1899" i="1"/>
  <c r="V1898" i="1"/>
  <c r="U1898" i="1"/>
  <c r="T1898" i="1"/>
  <c r="S1898" i="1"/>
  <c r="R1898" i="1"/>
  <c r="V1897" i="1"/>
  <c r="U1897" i="1"/>
  <c r="T1897" i="1"/>
  <c r="S1897" i="1"/>
  <c r="R1897" i="1"/>
  <c r="V1896" i="1"/>
  <c r="U1896" i="1"/>
  <c r="T1896" i="1"/>
  <c r="S1896" i="1"/>
  <c r="R1896" i="1"/>
  <c r="V1895" i="1"/>
  <c r="U1895" i="1"/>
  <c r="T1895" i="1"/>
  <c r="S1895" i="1"/>
  <c r="R1895" i="1"/>
  <c r="V1894" i="1"/>
  <c r="U1894" i="1"/>
  <c r="T1894" i="1"/>
  <c r="S1894" i="1"/>
  <c r="R1894" i="1"/>
  <c r="V1893" i="1"/>
  <c r="U1893" i="1"/>
  <c r="T1893" i="1"/>
  <c r="S1893" i="1"/>
  <c r="R1893" i="1"/>
  <c r="V1892" i="1"/>
  <c r="U1892" i="1"/>
  <c r="T1892" i="1"/>
  <c r="S1892" i="1"/>
  <c r="R1892" i="1"/>
  <c r="V1891" i="1"/>
  <c r="U1891" i="1"/>
  <c r="T1891" i="1"/>
  <c r="S1891" i="1"/>
  <c r="R1891" i="1"/>
  <c r="V1890" i="1"/>
  <c r="U1890" i="1"/>
  <c r="T1890" i="1"/>
  <c r="S1890" i="1"/>
  <c r="R1890" i="1"/>
  <c r="V1889" i="1"/>
  <c r="U1889" i="1"/>
  <c r="T1889" i="1"/>
  <c r="S1889" i="1"/>
  <c r="R1889" i="1"/>
  <c r="V1888" i="1"/>
  <c r="U1888" i="1"/>
  <c r="T1888" i="1"/>
  <c r="S1888" i="1"/>
  <c r="R1888" i="1"/>
  <c r="V1887" i="1"/>
  <c r="U1887" i="1"/>
  <c r="T1887" i="1"/>
  <c r="S1887" i="1"/>
  <c r="R1887" i="1"/>
  <c r="V1886" i="1"/>
  <c r="U1886" i="1"/>
  <c r="T1886" i="1"/>
  <c r="S1886" i="1"/>
  <c r="R1886" i="1"/>
  <c r="V1885" i="1"/>
  <c r="U1885" i="1"/>
  <c r="T1885" i="1"/>
  <c r="S1885" i="1"/>
  <c r="R1885" i="1"/>
  <c r="V1884" i="1"/>
  <c r="U1884" i="1"/>
  <c r="T1884" i="1"/>
  <c r="S1884" i="1"/>
  <c r="R1884" i="1"/>
  <c r="V1883" i="1"/>
  <c r="U1883" i="1"/>
  <c r="T1883" i="1"/>
  <c r="S1883" i="1"/>
  <c r="R1883" i="1"/>
  <c r="V1882" i="1"/>
  <c r="U1882" i="1"/>
  <c r="T1882" i="1"/>
  <c r="S1882" i="1"/>
  <c r="R1882" i="1"/>
  <c r="V1881" i="1"/>
  <c r="U1881" i="1"/>
  <c r="T1881" i="1"/>
  <c r="S1881" i="1"/>
  <c r="R1881" i="1"/>
  <c r="V1880" i="1"/>
  <c r="U1880" i="1"/>
  <c r="T1880" i="1"/>
  <c r="S1880" i="1"/>
  <c r="R1880" i="1"/>
  <c r="V1879" i="1"/>
  <c r="U1879" i="1"/>
  <c r="T1879" i="1"/>
  <c r="S1879" i="1"/>
  <c r="R1879" i="1"/>
  <c r="V1878" i="1"/>
  <c r="U1878" i="1"/>
  <c r="T1878" i="1"/>
  <c r="S1878" i="1"/>
  <c r="R1878" i="1"/>
  <c r="V1877" i="1"/>
  <c r="U1877" i="1"/>
  <c r="T1877" i="1"/>
  <c r="S1877" i="1"/>
  <c r="R1877" i="1"/>
  <c r="V1876" i="1"/>
  <c r="U1876" i="1"/>
  <c r="T1876" i="1"/>
  <c r="S1876" i="1"/>
  <c r="R1876" i="1"/>
  <c r="V1875" i="1"/>
  <c r="U1875" i="1"/>
  <c r="T1875" i="1"/>
  <c r="S1875" i="1"/>
  <c r="R1875" i="1"/>
  <c r="V1874" i="1"/>
  <c r="U1874" i="1"/>
  <c r="T1874" i="1"/>
  <c r="S1874" i="1"/>
  <c r="R1874" i="1"/>
  <c r="V1873" i="1"/>
  <c r="U1873" i="1"/>
  <c r="T1873" i="1"/>
  <c r="S1873" i="1"/>
  <c r="R1873" i="1"/>
  <c r="V1872" i="1"/>
  <c r="U1872" i="1"/>
  <c r="T1872" i="1"/>
  <c r="S1872" i="1"/>
  <c r="R1872" i="1"/>
  <c r="V1871" i="1"/>
  <c r="U1871" i="1"/>
  <c r="T1871" i="1"/>
  <c r="S1871" i="1"/>
  <c r="R1871" i="1"/>
  <c r="V1870" i="1"/>
  <c r="U1870" i="1"/>
  <c r="T1870" i="1"/>
  <c r="S1870" i="1"/>
  <c r="R1870" i="1"/>
  <c r="V1869" i="1"/>
  <c r="U1869" i="1"/>
  <c r="T1869" i="1"/>
  <c r="S1869" i="1"/>
  <c r="R1869" i="1"/>
  <c r="V1868" i="1"/>
  <c r="U1868" i="1"/>
  <c r="T1868" i="1"/>
  <c r="S1868" i="1"/>
  <c r="R1868" i="1"/>
  <c r="V1867" i="1"/>
  <c r="U1867" i="1"/>
  <c r="T1867" i="1"/>
  <c r="S1867" i="1"/>
  <c r="R1867" i="1"/>
  <c r="V1866" i="1"/>
  <c r="U1866" i="1"/>
  <c r="T1866" i="1"/>
  <c r="S1866" i="1"/>
  <c r="R1866" i="1"/>
  <c r="V1865" i="1"/>
  <c r="U1865" i="1"/>
  <c r="T1865" i="1"/>
  <c r="S1865" i="1"/>
  <c r="R1865" i="1"/>
  <c r="V1864" i="1"/>
  <c r="U1864" i="1"/>
  <c r="T1864" i="1"/>
  <c r="S1864" i="1"/>
  <c r="R1864" i="1"/>
  <c r="V1863" i="1"/>
  <c r="U1863" i="1"/>
  <c r="T1863" i="1"/>
  <c r="S1863" i="1"/>
  <c r="R1863" i="1"/>
  <c r="V1862" i="1"/>
  <c r="U1862" i="1"/>
  <c r="T1862" i="1"/>
  <c r="S1862" i="1"/>
  <c r="R1862" i="1"/>
  <c r="V1861" i="1"/>
  <c r="U1861" i="1"/>
  <c r="T1861" i="1"/>
  <c r="S1861" i="1"/>
  <c r="R1861" i="1"/>
  <c r="V1860" i="1"/>
  <c r="U1860" i="1"/>
  <c r="T1860" i="1"/>
  <c r="S1860" i="1"/>
  <c r="R1860" i="1"/>
  <c r="V1859" i="1"/>
  <c r="U1859" i="1"/>
  <c r="T1859" i="1"/>
  <c r="S1859" i="1"/>
  <c r="R1859" i="1"/>
  <c r="V1858" i="1"/>
  <c r="U1858" i="1"/>
  <c r="T1858" i="1"/>
  <c r="S1858" i="1"/>
  <c r="R1858" i="1"/>
  <c r="V1857" i="1"/>
  <c r="U1857" i="1"/>
  <c r="T1857" i="1"/>
  <c r="S1857" i="1"/>
  <c r="R1857" i="1"/>
  <c r="V1856" i="1"/>
  <c r="U1856" i="1"/>
  <c r="T1856" i="1"/>
  <c r="S1856" i="1"/>
  <c r="R1856" i="1"/>
  <c r="V1855" i="1"/>
  <c r="U1855" i="1"/>
  <c r="T1855" i="1"/>
  <c r="S1855" i="1"/>
  <c r="R1855" i="1"/>
  <c r="V1854" i="1"/>
  <c r="U1854" i="1"/>
  <c r="T1854" i="1"/>
  <c r="S1854" i="1"/>
  <c r="R1854" i="1"/>
  <c r="V1853" i="1"/>
  <c r="U1853" i="1"/>
  <c r="T1853" i="1"/>
  <c r="S1853" i="1"/>
  <c r="R1853" i="1"/>
  <c r="V1852" i="1"/>
  <c r="U1852" i="1"/>
  <c r="T1852" i="1"/>
  <c r="S1852" i="1"/>
  <c r="R1852" i="1"/>
  <c r="V1851" i="1"/>
  <c r="U1851" i="1"/>
  <c r="T1851" i="1"/>
  <c r="S1851" i="1"/>
  <c r="R1851" i="1"/>
  <c r="V1850" i="1"/>
  <c r="U1850" i="1"/>
  <c r="T1850" i="1"/>
  <c r="S1850" i="1"/>
  <c r="R1850" i="1"/>
  <c r="V1849" i="1"/>
  <c r="U1849" i="1"/>
  <c r="T1849" i="1"/>
  <c r="S1849" i="1"/>
  <c r="R1849" i="1"/>
  <c r="V1848" i="1"/>
  <c r="U1848" i="1"/>
  <c r="T1848" i="1"/>
  <c r="S1848" i="1"/>
  <c r="R1848" i="1"/>
  <c r="V1847" i="1"/>
  <c r="U1847" i="1"/>
  <c r="T1847" i="1"/>
  <c r="S1847" i="1"/>
  <c r="R1847" i="1"/>
  <c r="V1846" i="1"/>
  <c r="U1846" i="1"/>
  <c r="T1846" i="1"/>
  <c r="S1846" i="1"/>
  <c r="R1846" i="1"/>
  <c r="V1845" i="1"/>
  <c r="U1845" i="1"/>
  <c r="T1845" i="1"/>
  <c r="S1845" i="1"/>
  <c r="R1845" i="1"/>
  <c r="V1844" i="1"/>
  <c r="U1844" i="1"/>
  <c r="T1844" i="1"/>
  <c r="S1844" i="1"/>
  <c r="R1844" i="1"/>
  <c r="V1843" i="1"/>
  <c r="U1843" i="1"/>
  <c r="T1843" i="1"/>
  <c r="S1843" i="1"/>
  <c r="R1843" i="1"/>
  <c r="V1842" i="1"/>
  <c r="U1842" i="1"/>
  <c r="T1842" i="1"/>
  <c r="S1842" i="1"/>
  <c r="R1842" i="1"/>
  <c r="V1841" i="1"/>
  <c r="U1841" i="1"/>
  <c r="T1841" i="1"/>
  <c r="S1841" i="1"/>
  <c r="R1841" i="1"/>
  <c r="V1840" i="1"/>
  <c r="U1840" i="1"/>
  <c r="T1840" i="1"/>
  <c r="S1840" i="1"/>
  <c r="R1840" i="1"/>
  <c r="V1839" i="1"/>
  <c r="U1839" i="1"/>
  <c r="T1839" i="1"/>
  <c r="S1839" i="1"/>
  <c r="R1839" i="1"/>
  <c r="V1838" i="1"/>
  <c r="U1838" i="1"/>
  <c r="T1838" i="1"/>
  <c r="S1838" i="1"/>
  <c r="R1838" i="1"/>
  <c r="V1837" i="1"/>
  <c r="U1837" i="1"/>
  <c r="T1837" i="1"/>
  <c r="S1837" i="1"/>
  <c r="R1837" i="1"/>
  <c r="V1836" i="1"/>
  <c r="U1836" i="1"/>
  <c r="T1836" i="1"/>
  <c r="S1836" i="1"/>
  <c r="R1836" i="1"/>
  <c r="V1835" i="1"/>
  <c r="U1835" i="1"/>
  <c r="T1835" i="1"/>
  <c r="S1835" i="1"/>
  <c r="R1835" i="1"/>
  <c r="V1834" i="1"/>
  <c r="U1834" i="1"/>
  <c r="T1834" i="1"/>
  <c r="S1834" i="1"/>
  <c r="R1834" i="1"/>
  <c r="V1833" i="1"/>
  <c r="U1833" i="1"/>
  <c r="T1833" i="1"/>
  <c r="S1833" i="1"/>
  <c r="R1833" i="1"/>
  <c r="V1832" i="1"/>
  <c r="U1832" i="1"/>
  <c r="T1832" i="1"/>
  <c r="S1832" i="1"/>
  <c r="R1832" i="1"/>
  <c r="V1831" i="1"/>
  <c r="U1831" i="1"/>
  <c r="T1831" i="1"/>
  <c r="S1831" i="1"/>
  <c r="R1831" i="1"/>
  <c r="V1830" i="1"/>
  <c r="U1830" i="1"/>
  <c r="T1830" i="1"/>
  <c r="S1830" i="1"/>
  <c r="R1830" i="1"/>
  <c r="V1829" i="1"/>
  <c r="U1829" i="1"/>
  <c r="T1829" i="1"/>
  <c r="S1829" i="1"/>
  <c r="R1829" i="1"/>
  <c r="V1828" i="1"/>
  <c r="U1828" i="1"/>
  <c r="T1828" i="1"/>
  <c r="S1828" i="1"/>
  <c r="R1828" i="1"/>
  <c r="V1827" i="1"/>
  <c r="U1827" i="1"/>
  <c r="T1827" i="1"/>
  <c r="S1827" i="1"/>
  <c r="R1827" i="1"/>
  <c r="V1826" i="1"/>
  <c r="U1826" i="1"/>
  <c r="T1826" i="1"/>
  <c r="S1826" i="1"/>
  <c r="R1826" i="1"/>
  <c r="V1825" i="1"/>
  <c r="U1825" i="1"/>
  <c r="T1825" i="1"/>
  <c r="S1825" i="1"/>
  <c r="R1825" i="1"/>
  <c r="V1824" i="1"/>
  <c r="U1824" i="1"/>
  <c r="T1824" i="1"/>
  <c r="S1824" i="1"/>
  <c r="R1824" i="1"/>
  <c r="V1823" i="1"/>
  <c r="U1823" i="1"/>
  <c r="T1823" i="1"/>
  <c r="S1823" i="1"/>
  <c r="R1823" i="1"/>
  <c r="V1822" i="1"/>
  <c r="U1822" i="1"/>
  <c r="T1822" i="1"/>
  <c r="S1822" i="1"/>
  <c r="R1822" i="1"/>
  <c r="V1821" i="1"/>
  <c r="U1821" i="1"/>
  <c r="T1821" i="1"/>
  <c r="S1821" i="1"/>
  <c r="R1821" i="1"/>
  <c r="V1820" i="1"/>
  <c r="U1820" i="1"/>
  <c r="T1820" i="1"/>
  <c r="S1820" i="1"/>
  <c r="R1820" i="1"/>
  <c r="V1819" i="1"/>
  <c r="U1819" i="1"/>
  <c r="T1819" i="1"/>
  <c r="S1819" i="1"/>
  <c r="R1819" i="1"/>
  <c r="V1818" i="1"/>
  <c r="U1818" i="1"/>
  <c r="T1818" i="1"/>
  <c r="S1818" i="1"/>
  <c r="R1818" i="1"/>
  <c r="V1817" i="1"/>
  <c r="U1817" i="1"/>
  <c r="T1817" i="1"/>
  <c r="S1817" i="1"/>
  <c r="R1817" i="1"/>
  <c r="V1816" i="1"/>
  <c r="U1816" i="1"/>
  <c r="T1816" i="1"/>
  <c r="S1816" i="1"/>
  <c r="R1816" i="1"/>
  <c r="V1815" i="1"/>
  <c r="U1815" i="1"/>
  <c r="T1815" i="1"/>
  <c r="S1815" i="1"/>
  <c r="R1815" i="1"/>
  <c r="V1814" i="1"/>
  <c r="U1814" i="1"/>
  <c r="T1814" i="1"/>
  <c r="S1814" i="1"/>
  <c r="R1814" i="1"/>
  <c r="V1813" i="1"/>
  <c r="U1813" i="1"/>
  <c r="T1813" i="1"/>
  <c r="S1813" i="1"/>
  <c r="R1813" i="1"/>
  <c r="V1812" i="1"/>
  <c r="U1812" i="1"/>
  <c r="T1812" i="1"/>
  <c r="S1812" i="1"/>
  <c r="R1812" i="1"/>
  <c r="V1811" i="1"/>
  <c r="U1811" i="1"/>
  <c r="T1811" i="1"/>
  <c r="S1811" i="1"/>
  <c r="R1811" i="1"/>
  <c r="V1810" i="1"/>
  <c r="U1810" i="1"/>
  <c r="T1810" i="1"/>
  <c r="S1810" i="1"/>
  <c r="R1810" i="1"/>
  <c r="V1809" i="1"/>
  <c r="U1809" i="1"/>
  <c r="T1809" i="1"/>
  <c r="S1809" i="1"/>
  <c r="R1809" i="1"/>
  <c r="V1808" i="1"/>
  <c r="U1808" i="1"/>
  <c r="T1808" i="1"/>
  <c r="S1808" i="1"/>
  <c r="R1808" i="1"/>
  <c r="V1807" i="1"/>
  <c r="U1807" i="1"/>
  <c r="T1807" i="1"/>
  <c r="S1807" i="1"/>
  <c r="R1807" i="1"/>
  <c r="V1806" i="1"/>
  <c r="U1806" i="1"/>
  <c r="T1806" i="1"/>
  <c r="S1806" i="1"/>
  <c r="R1806" i="1"/>
  <c r="V1805" i="1"/>
  <c r="U1805" i="1"/>
  <c r="T1805" i="1"/>
  <c r="S1805" i="1"/>
  <c r="R1805" i="1"/>
  <c r="V1804" i="1"/>
  <c r="U1804" i="1"/>
  <c r="T1804" i="1"/>
  <c r="S1804" i="1"/>
  <c r="R1804" i="1"/>
  <c r="V1803" i="1"/>
  <c r="U1803" i="1"/>
  <c r="T1803" i="1"/>
  <c r="S1803" i="1"/>
  <c r="R1803" i="1"/>
  <c r="V1802" i="1"/>
  <c r="U1802" i="1"/>
  <c r="T1802" i="1"/>
  <c r="S1802" i="1"/>
  <c r="R1802" i="1"/>
  <c r="V1801" i="1"/>
  <c r="U1801" i="1"/>
  <c r="T1801" i="1"/>
  <c r="S1801" i="1"/>
  <c r="R1801" i="1"/>
  <c r="V1800" i="1"/>
  <c r="U1800" i="1"/>
  <c r="T1800" i="1"/>
  <c r="S1800" i="1"/>
  <c r="R1800" i="1"/>
  <c r="V1799" i="1"/>
  <c r="U1799" i="1"/>
  <c r="T1799" i="1"/>
  <c r="S1799" i="1"/>
  <c r="R1799" i="1"/>
  <c r="V1798" i="1"/>
  <c r="U1798" i="1"/>
  <c r="T1798" i="1"/>
  <c r="S1798" i="1"/>
  <c r="R1798" i="1"/>
  <c r="V1797" i="1"/>
  <c r="U1797" i="1"/>
  <c r="T1797" i="1"/>
  <c r="S1797" i="1"/>
  <c r="R1797" i="1"/>
  <c r="V1796" i="1"/>
  <c r="U1796" i="1"/>
  <c r="T1796" i="1"/>
  <c r="S1796" i="1"/>
  <c r="R1796" i="1"/>
  <c r="V1795" i="1"/>
  <c r="U1795" i="1"/>
  <c r="T1795" i="1"/>
  <c r="S1795" i="1"/>
  <c r="R1795" i="1"/>
  <c r="V1794" i="1"/>
  <c r="U1794" i="1"/>
  <c r="T1794" i="1"/>
  <c r="S1794" i="1"/>
  <c r="R1794" i="1"/>
  <c r="V1793" i="1"/>
  <c r="U1793" i="1"/>
  <c r="T1793" i="1"/>
  <c r="S1793" i="1"/>
  <c r="R1793" i="1"/>
  <c r="V1792" i="1"/>
  <c r="U1792" i="1"/>
  <c r="T1792" i="1"/>
  <c r="S1792" i="1"/>
  <c r="R1792" i="1"/>
  <c r="V1791" i="1"/>
  <c r="U1791" i="1"/>
  <c r="T1791" i="1"/>
  <c r="S1791" i="1"/>
  <c r="R1791" i="1"/>
  <c r="V1790" i="1"/>
  <c r="U1790" i="1"/>
  <c r="T1790" i="1"/>
  <c r="S1790" i="1"/>
  <c r="R1790" i="1"/>
  <c r="V1789" i="1"/>
  <c r="U1789" i="1"/>
  <c r="T1789" i="1"/>
  <c r="S1789" i="1"/>
  <c r="R1789" i="1"/>
  <c r="V1788" i="1"/>
  <c r="U1788" i="1"/>
  <c r="T1788" i="1"/>
  <c r="S1788" i="1"/>
  <c r="R1788" i="1"/>
  <c r="V1787" i="1"/>
  <c r="U1787" i="1"/>
  <c r="T1787" i="1"/>
  <c r="S1787" i="1"/>
  <c r="R1787" i="1"/>
  <c r="V1786" i="1"/>
  <c r="U1786" i="1"/>
  <c r="T1786" i="1"/>
  <c r="S1786" i="1"/>
  <c r="R1786" i="1"/>
  <c r="V1785" i="1"/>
  <c r="U1785" i="1"/>
  <c r="T1785" i="1"/>
  <c r="S1785" i="1"/>
  <c r="R1785" i="1"/>
  <c r="V1784" i="1"/>
  <c r="U1784" i="1"/>
  <c r="T1784" i="1"/>
  <c r="S1784" i="1"/>
  <c r="R1784" i="1"/>
  <c r="V1783" i="1"/>
  <c r="U1783" i="1"/>
  <c r="T1783" i="1"/>
  <c r="S1783" i="1"/>
  <c r="R1783" i="1"/>
  <c r="V1782" i="1"/>
  <c r="U1782" i="1"/>
  <c r="T1782" i="1"/>
  <c r="S1782" i="1"/>
  <c r="R1782" i="1"/>
  <c r="V1781" i="1"/>
  <c r="U1781" i="1"/>
  <c r="T1781" i="1"/>
  <c r="S1781" i="1"/>
  <c r="R1781" i="1"/>
  <c r="V1780" i="1"/>
  <c r="U1780" i="1"/>
  <c r="T1780" i="1"/>
  <c r="S1780" i="1"/>
  <c r="R1780" i="1"/>
  <c r="V1779" i="1"/>
  <c r="U1779" i="1"/>
  <c r="T1779" i="1"/>
  <c r="S1779" i="1"/>
  <c r="R1779" i="1"/>
  <c r="V1778" i="1"/>
  <c r="U1778" i="1"/>
  <c r="T1778" i="1"/>
  <c r="S1778" i="1"/>
  <c r="R1778" i="1"/>
  <c r="V1777" i="1"/>
  <c r="U1777" i="1"/>
  <c r="T1777" i="1"/>
  <c r="S1777" i="1"/>
  <c r="R1777" i="1"/>
  <c r="V1776" i="1"/>
  <c r="U1776" i="1"/>
  <c r="T1776" i="1"/>
  <c r="S1776" i="1"/>
  <c r="R1776" i="1"/>
  <c r="V1775" i="1"/>
  <c r="U1775" i="1"/>
  <c r="T1775" i="1"/>
  <c r="S1775" i="1"/>
  <c r="R1775" i="1"/>
  <c r="V1774" i="1"/>
  <c r="U1774" i="1"/>
  <c r="T1774" i="1"/>
  <c r="S1774" i="1"/>
  <c r="R1774" i="1"/>
  <c r="V1773" i="1"/>
  <c r="U1773" i="1"/>
  <c r="T1773" i="1"/>
  <c r="S1773" i="1"/>
  <c r="R1773" i="1"/>
  <c r="V1772" i="1"/>
  <c r="U1772" i="1"/>
  <c r="T1772" i="1"/>
  <c r="S1772" i="1"/>
  <c r="R1772" i="1"/>
  <c r="V1771" i="1"/>
  <c r="U1771" i="1"/>
  <c r="T1771" i="1"/>
  <c r="S1771" i="1"/>
  <c r="R1771" i="1"/>
  <c r="V1770" i="1"/>
  <c r="U1770" i="1"/>
  <c r="T1770" i="1"/>
  <c r="S1770" i="1"/>
  <c r="R1770" i="1"/>
  <c r="V1769" i="1"/>
  <c r="U1769" i="1"/>
  <c r="T1769" i="1"/>
  <c r="S1769" i="1"/>
  <c r="R1769" i="1"/>
  <c r="V1768" i="1"/>
  <c r="U1768" i="1"/>
  <c r="T1768" i="1"/>
  <c r="S1768" i="1"/>
  <c r="R1768" i="1"/>
  <c r="V1767" i="1"/>
  <c r="U1767" i="1"/>
  <c r="T1767" i="1"/>
  <c r="S1767" i="1"/>
  <c r="R1767" i="1"/>
  <c r="V1766" i="1"/>
  <c r="U1766" i="1"/>
  <c r="T1766" i="1"/>
  <c r="S1766" i="1"/>
  <c r="R1766" i="1"/>
  <c r="V1765" i="1"/>
  <c r="U1765" i="1"/>
  <c r="T1765" i="1"/>
  <c r="S1765" i="1"/>
  <c r="R1765" i="1"/>
  <c r="V1764" i="1"/>
  <c r="U1764" i="1"/>
  <c r="T1764" i="1"/>
  <c r="S1764" i="1"/>
  <c r="R1764" i="1"/>
  <c r="V1763" i="1"/>
  <c r="U1763" i="1"/>
  <c r="T1763" i="1"/>
  <c r="S1763" i="1"/>
  <c r="R1763" i="1"/>
  <c r="V1762" i="1"/>
  <c r="U1762" i="1"/>
  <c r="T1762" i="1"/>
  <c r="S1762" i="1"/>
  <c r="R1762" i="1"/>
  <c r="V1761" i="1"/>
  <c r="U1761" i="1"/>
  <c r="T1761" i="1"/>
  <c r="S1761" i="1"/>
  <c r="R1761" i="1"/>
  <c r="V1760" i="1"/>
  <c r="U1760" i="1"/>
  <c r="T1760" i="1"/>
  <c r="S1760" i="1"/>
  <c r="R1760" i="1"/>
  <c r="V1759" i="1"/>
  <c r="U1759" i="1"/>
  <c r="T1759" i="1"/>
  <c r="S1759" i="1"/>
  <c r="R1759" i="1"/>
  <c r="V1758" i="1"/>
  <c r="U1758" i="1"/>
  <c r="T1758" i="1"/>
  <c r="S1758" i="1"/>
  <c r="R1758" i="1"/>
  <c r="V1757" i="1"/>
  <c r="U1757" i="1"/>
  <c r="T1757" i="1"/>
  <c r="S1757" i="1"/>
  <c r="R1757" i="1"/>
  <c r="V1756" i="1"/>
  <c r="U1756" i="1"/>
  <c r="T1756" i="1"/>
  <c r="S1756" i="1"/>
  <c r="R1756" i="1"/>
  <c r="V1755" i="1"/>
  <c r="U1755" i="1"/>
  <c r="T1755" i="1"/>
  <c r="S1755" i="1"/>
  <c r="R1755" i="1"/>
  <c r="V1754" i="1"/>
  <c r="U1754" i="1"/>
  <c r="T1754" i="1"/>
  <c r="S1754" i="1"/>
  <c r="R1754" i="1"/>
  <c r="V1753" i="1"/>
  <c r="U1753" i="1"/>
  <c r="T1753" i="1"/>
  <c r="S1753" i="1"/>
  <c r="R1753" i="1"/>
  <c r="V1752" i="1"/>
  <c r="U1752" i="1"/>
  <c r="T1752" i="1"/>
  <c r="S1752" i="1"/>
  <c r="R1752" i="1"/>
  <c r="V1751" i="1"/>
  <c r="U1751" i="1"/>
  <c r="T1751" i="1"/>
  <c r="S1751" i="1"/>
  <c r="R1751" i="1"/>
  <c r="V1750" i="1"/>
  <c r="U1750" i="1"/>
  <c r="T1750" i="1"/>
  <c r="S1750" i="1"/>
  <c r="R1750" i="1"/>
  <c r="V1749" i="1"/>
  <c r="U1749" i="1"/>
  <c r="T1749" i="1"/>
  <c r="S1749" i="1"/>
  <c r="R1749" i="1"/>
  <c r="V1748" i="1"/>
  <c r="U1748" i="1"/>
  <c r="T1748" i="1"/>
  <c r="S1748" i="1"/>
  <c r="R1748" i="1"/>
  <c r="V1747" i="1"/>
  <c r="U1747" i="1"/>
  <c r="T1747" i="1"/>
  <c r="S1747" i="1"/>
  <c r="R1747" i="1"/>
  <c r="V1746" i="1"/>
  <c r="U1746" i="1"/>
  <c r="T1746" i="1"/>
  <c r="S1746" i="1"/>
  <c r="R1746" i="1"/>
  <c r="V1745" i="1"/>
  <c r="U1745" i="1"/>
  <c r="T1745" i="1"/>
  <c r="S1745" i="1"/>
  <c r="R1745" i="1"/>
  <c r="V1744" i="1"/>
  <c r="U1744" i="1"/>
  <c r="T1744" i="1"/>
  <c r="S1744" i="1"/>
  <c r="R1744" i="1"/>
  <c r="V1743" i="1"/>
  <c r="U1743" i="1"/>
  <c r="T1743" i="1"/>
  <c r="S1743" i="1"/>
  <c r="R1743" i="1"/>
  <c r="V1742" i="1"/>
  <c r="U1742" i="1"/>
  <c r="T1742" i="1"/>
  <c r="S1742" i="1"/>
  <c r="R1742" i="1"/>
  <c r="V1741" i="1"/>
  <c r="U1741" i="1"/>
  <c r="T1741" i="1"/>
  <c r="S1741" i="1"/>
  <c r="R1741" i="1"/>
  <c r="V1740" i="1"/>
  <c r="U1740" i="1"/>
  <c r="T1740" i="1"/>
  <c r="S1740" i="1"/>
  <c r="R1740" i="1"/>
  <c r="V1739" i="1"/>
  <c r="U1739" i="1"/>
  <c r="T1739" i="1"/>
  <c r="S1739" i="1"/>
  <c r="R1739" i="1"/>
  <c r="V1738" i="1"/>
  <c r="U1738" i="1"/>
  <c r="T1738" i="1"/>
  <c r="S1738" i="1"/>
  <c r="R1738" i="1"/>
  <c r="V1737" i="1"/>
  <c r="U1737" i="1"/>
  <c r="T1737" i="1"/>
  <c r="S1737" i="1"/>
  <c r="R1737" i="1"/>
  <c r="V1736" i="1"/>
  <c r="U1736" i="1"/>
  <c r="T1736" i="1"/>
  <c r="S1736" i="1"/>
  <c r="R1736" i="1"/>
  <c r="V1735" i="1"/>
  <c r="U1735" i="1"/>
  <c r="T1735" i="1"/>
  <c r="S1735" i="1"/>
  <c r="R1735" i="1"/>
  <c r="V1734" i="1"/>
  <c r="U1734" i="1"/>
  <c r="T1734" i="1"/>
  <c r="S1734" i="1"/>
  <c r="R1734" i="1"/>
  <c r="V1733" i="1"/>
  <c r="U1733" i="1"/>
  <c r="T1733" i="1"/>
  <c r="S1733" i="1"/>
  <c r="R1733" i="1"/>
  <c r="V1732" i="1"/>
  <c r="U1732" i="1"/>
  <c r="T1732" i="1"/>
  <c r="S1732" i="1"/>
  <c r="R1732" i="1"/>
  <c r="V1731" i="1"/>
  <c r="U1731" i="1"/>
  <c r="T1731" i="1"/>
  <c r="S1731" i="1"/>
  <c r="R1731" i="1"/>
  <c r="V1730" i="1"/>
  <c r="U1730" i="1"/>
  <c r="T1730" i="1"/>
  <c r="S1730" i="1"/>
  <c r="R1730" i="1"/>
  <c r="V1729" i="1"/>
  <c r="U1729" i="1"/>
  <c r="T1729" i="1"/>
  <c r="S1729" i="1"/>
  <c r="R1729" i="1"/>
  <c r="V1728" i="1"/>
  <c r="U1728" i="1"/>
  <c r="T1728" i="1"/>
  <c r="S1728" i="1"/>
  <c r="R1728" i="1"/>
  <c r="V1727" i="1"/>
  <c r="U1727" i="1"/>
  <c r="T1727" i="1"/>
  <c r="S1727" i="1"/>
  <c r="R1727" i="1"/>
  <c r="V1726" i="1"/>
  <c r="U1726" i="1"/>
  <c r="T1726" i="1"/>
  <c r="S1726" i="1"/>
  <c r="R1726" i="1"/>
  <c r="V1725" i="1"/>
  <c r="U1725" i="1"/>
  <c r="T1725" i="1"/>
  <c r="S1725" i="1"/>
  <c r="R1725" i="1"/>
  <c r="V1724" i="1"/>
  <c r="U1724" i="1"/>
  <c r="T1724" i="1"/>
  <c r="S1724" i="1"/>
  <c r="R1724" i="1"/>
  <c r="V1723" i="1"/>
  <c r="U1723" i="1"/>
  <c r="T1723" i="1"/>
  <c r="S1723" i="1"/>
  <c r="R1723" i="1"/>
  <c r="V1722" i="1"/>
  <c r="U1722" i="1"/>
  <c r="T1722" i="1"/>
  <c r="S1722" i="1"/>
  <c r="R1722" i="1"/>
  <c r="V1721" i="1"/>
  <c r="U1721" i="1"/>
  <c r="T1721" i="1"/>
  <c r="S1721" i="1"/>
  <c r="R1721" i="1"/>
  <c r="V1720" i="1"/>
  <c r="U1720" i="1"/>
  <c r="T1720" i="1"/>
  <c r="S1720" i="1"/>
  <c r="R1720" i="1"/>
  <c r="V1719" i="1"/>
  <c r="U1719" i="1"/>
  <c r="T1719" i="1"/>
  <c r="S1719" i="1"/>
  <c r="R1719" i="1"/>
  <c r="V1718" i="1"/>
  <c r="U1718" i="1"/>
  <c r="T1718" i="1"/>
  <c r="S1718" i="1"/>
  <c r="R1718" i="1"/>
  <c r="V1717" i="1"/>
  <c r="U1717" i="1"/>
  <c r="T1717" i="1"/>
  <c r="S1717" i="1"/>
  <c r="R1717" i="1"/>
  <c r="V1716" i="1"/>
  <c r="U1716" i="1"/>
  <c r="T1716" i="1"/>
  <c r="S1716" i="1"/>
  <c r="R1716" i="1"/>
  <c r="V1715" i="1"/>
  <c r="U1715" i="1"/>
  <c r="T1715" i="1"/>
  <c r="S1715" i="1"/>
  <c r="R1715" i="1"/>
  <c r="V1714" i="1"/>
  <c r="U1714" i="1"/>
  <c r="T1714" i="1"/>
  <c r="S1714" i="1"/>
  <c r="R1714" i="1"/>
  <c r="V1713" i="1"/>
  <c r="U1713" i="1"/>
  <c r="T1713" i="1"/>
  <c r="S1713" i="1"/>
  <c r="R1713" i="1"/>
  <c r="V1712" i="1"/>
  <c r="U1712" i="1"/>
  <c r="T1712" i="1"/>
  <c r="S1712" i="1"/>
  <c r="R1712" i="1"/>
  <c r="V1711" i="1"/>
  <c r="U1711" i="1"/>
  <c r="T1711" i="1"/>
  <c r="S1711" i="1"/>
  <c r="R1711" i="1"/>
  <c r="V1710" i="1"/>
  <c r="U1710" i="1"/>
  <c r="T1710" i="1"/>
  <c r="S1710" i="1"/>
  <c r="R1710" i="1"/>
  <c r="V1709" i="1"/>
  <c r="U1709" i="1"/>
  <c r="T1709" i="1"/>
  <c r="S1709" i="1"/>
  <c r="R1709" i="1"/>
  <c r="V1708" i="1"/>
  <c r="U1708" i="1"/>
  <c r="T1708" i="1"/>
  <c r="S1708" i="1"/>
  <c r="R1708" i="1"/>
  <c r="V1707" i="1"/>
  <c r="U1707" i="1"/>
  <c r="T1707" i="1"/>
  <c r="S1707" i="1"/>
  <c r="R1707" i="1"/>
  <c r="V1706" i="1"/>
  <c r="U1706" i="1"/>
  <c r="T1706" i="1"/>
  <c r="S1706" i="1"/>
  <c r="R1706" i="1"/>
  <c r="V1705" i="1"/>
  <c r="U1705" i="1"/>
  <c r="T1705" i="1"/>
  <c r="S1705" i="1"/>
  <c r="R1705" i="1"/>
  <c r="V1704" i="1"/>
  <c r="U1704" i="1"/>
  <c r="T1704" i="1"/>
  <c r="S1704" i="1"/>
  <c r="R1704" i="1"/>
  <c r="V1703" i="1"/>
  <c r="U1703" i="1"/>
  <c r="T1703" i="1"/>
  <c r="S1703" i="1"/>
  <c r="R1703" i="1"/>
  <c r="V1702" i="1"/>
  <c r="U1702" i="1"/>
  <c r="T1702" i="1"/>
  <c r="S1702" i="1"/>
  <c r="R1702" i="1"/>
  <c r="V1701" i="1"/>
  <c r="U1701" i="1"/>
  <c r="T1701" i="1"/>
  <c r="S1701" i="1"/>
  <c r="R1701" i="1"/>
  <c r="V1700" i="1"/>
  <c r="U1700" i="1"/>
  <c r="T1700" i="1"/>
  <c r="S1700" i="1"/>
  <c r="R1700" i="1"/>
  <c r="V1699" i="1"/>
  <c r="U1699" i="1"/>
  <c r="T1699" i="1"/>
  <c r="S1699" i="1"/>
  <c r="R1699" i="1"/>
  <c r="V1698" i="1"/>
  <c r="U1698" i="1"/>
  <c r="T1698" i="1"/>
  <c r="S1698" i="1"/>
  <c r="R1698" i="1"/>
  <c r="V1697" i="1"/>
  <c r="U1697" i="1"/>
  <c r="T1697" i="1"/>
  <c r="S1697" i="1"/>
  <c r="R1697" i="1"/>
  <c r="V1696" i="1"/>
  <c r="U1696" i="1"/>
  <c r="T1696" i="1"/>
  <c r="S1696" i="1"/>
  <c r="R1696" i="1"/>
  <c r="V1695" i="1"/>
  <c r="U1695" i="1"/>
  <c r="T1695" i="1"/>
  <c r="S1695" i="1"/>
  <c r="R1695" i="1"/>
  <c r="V1694" i="1"/>
  <c r="U1694" i="1"/>
  <c r="T1694" i="1"/>
  <c r="S1694" i="1"/>
  <c r="R1694" i="1"/>
  <c r="V1693" i="1"/>
  <c r="U1693" i="1"/>
  <c r="T1693" i="1"/>
  <c r="S1693" i="1"/>
  <c r="R1693" i="1"/>
  <c r="V1692" i="1"/>
  <c r="U1692" i="1"/>
  <c r="T1692" i="1"/>
  <c r="S1692" i="1"/>
  <c r="R1692" i="1"/>
  <c r="V1691" i="1"/>
  <c r="U1691" i="1"/>
  <c r="T1691" i="1"/>
  <c r="S1691" i="1"/>
  <c r="R1691" i="1"/>
  <c r="V1690" i="1"/>
  <c r="U1690" i="1"/>
  <c r="T1690" i="1"/>
  <c r="S1690" i="1"/>
  <c r="R1690" i="1"/>
  <c r="V1689" i="1"/>
  <c r="U1689" i="1"/>
  <c r="T1689" i="1"/>
  <c r="S1689" i="1"/>
  <c r="R1689" i="1"/>
  <c r="V1688" i="1"/>
  <c r="U1688" i="1"/>
  <c r="T1688" i="1"/>
  <c r="S1688" i="1"/>
  <c r="R1688" i="1"/>
  <c r="V1687" i="1"/>
  <c r="U1687" i="1"/>
  <c r="T1687" i="1"/>
  <c r="S1687" i="1"/>
  <c r="R1687" i="1"/>
  <c r="V1686" i="1"/>
  <c r="U1686" i="1"/>
  <c r="T1686" i="1"/>
  <c r="S1686" i="1"/>
  <c r="R1686" i="1"/>
  <c r="V1685" i="1"/>
  <c r="U1685" i="1"/>
  <c r="T1685" i="1"/>
  <c r="S1685" i="1"/>
  <c r="R1685" i="1"/>
  <c r="V1684" i="1"/>
  <c r="U1684" i="1"/>
  <c r="T1684" i="1"/>
  <c r="S1684" i="1"/>
  <c r="R1684" i="1"/>
  <c r="V1683" i="1"/>
  <c r="U1683" i="1"/>
  <c r="T1683" i="1"/>
  <c r="S1683" i="1"/>
  <c r="R1683" i="1"/>
  <c r="V1682" i="1"/>
  <c r="U1682" i="1"/>
  <c r="T1682" i="1"/>
  <c r="S1682" i="1"/>
  <c r="R1682" i="1"/>
  <c r="V1681" i="1"/>
  <c r="U1681" i="1"/>
  <c r="T1681" i="1"/>
  <c r="S1681" i="1"/>
  <c r="R1681" i="1"/>
  <c r="V1680" i="1"/>
  <c r="U1680" i="1"/>
  <c r="T1680" i="1"/>
  <c r="S1680" i="1"/>
  <c r="R1680" i="1"/>
  <c r="V1679" i="1"/>
  <c r="U1679" i="1"/>
  <c r="T1679" i="1"/>
  <c r="S1679" i="1"/>
  <c r="R1679" i="1"/>
  <c r="V1678" i="1"/>
  <c r="U1678" i="1"/>
  <c r="T1678" i="1"/>
  <c r="S1678" i="1"/>
  <c r="R1678" i="1"/>
  <c r="V1677" i="1"/>
  <c r="U1677" i="1"/>
  <c r="T1677" i="1"/>
  <c r="S1677" i="1"/>
  <c r="R1677" i="1"/>
  <c r="V1676" i="1"/>
  <c r="U1676" i="1"/>
  <c r="T1676" i="1"/>
  <c r="S1676" i="1"/>
  <c r="R1676" i="1"/>
  <c r="V1675" i="1"/>
  <c r="U1675" i="1"/>
  <c r="T1675" i="1"/>
  <c r="S1675" i="1"/>
  <c r="R1675" i="1"/>
  <c r="V1674" i="1"/>
  <c r="U1674" i="1"/>
  <c r="T1674" i="1"/>
  <c r="S1674" i="1"/>
  <c r="R1674" i="1"/>
  <c r="V1673" i="1"/>
  <c r="U1673" i="1"/>
  <c r="T1673" i="1"/>
  <c r="S1673" i="1"/>
  <c r="R1673" i="1"/>
  <c r="V1672" i="1"/>
  <c r="U1672" i="1"/>
  <c r="T1672" i="1"/>
  <c r="S1672" i="1"/>
  <c r="R1672" i="1"/>
  <c r="V1671" i="1"/>
  <c r="U1671" i="1"/>
  <c r="T1671" i="1"/>
  <c r="S1671" i="1"/>
  <c r="R1671" i="1"/>
  <c r="V1670" i="1"/>
  <c r="U1670" i="1"/>
  <c r="T1670" i="1"/>
  <c r="S1670" i="1"/>
  <c r="R1670" i="1"/>
  <c r="V1669" i="1"/>
  <c r="U1669" i="1"/>
  <c r="T1669" i="1"/>
  <c r="S1669" i="1"/>
  <c r="R1669" i="1"/>
  <c r="V1668" i="1"/>
  <c r="U1668" i="1"/>
  <c r="T1668" i="1"/>
  <c r="S1668" i="1"/>
  <c r="R1668" i="1"/>
  <c r="V1667" i="1"/>
  <c r="U1667" i="1"/>
  <c r="T1667" i="1"/>
  <c r="S1667" i="1"/>
  <c r="R1667" i="1"/>
  <c r="V1666" i="1"/>
  <c r="U1666" i="1"/>
  <c r="T1666" i="1"/>
  <c r="S1666" i="1"/>
  <c r="R1666" i="1"/>
  <c r="V1665" i="1"/>
  <c r="U1665" i="1"/>
  <c r="T1665" i="1"/>
  <c r="S1665" i="1"/>
  <c r="R1665" i="1"/>
  <c r="V1664" i="1"/>
  <c r="U1664" i="1"/>
  <c r="T1664" i="1"/>
  <c r="S1664" i="1"/>
  <c r="R1664" i="1"/>
  <c r="V1663" i="1"/>
  <c r="U1663" i="1"/>
  <c r="T1663" i="1"/>
  <c r="S1663" i="1"/>
  <c r="R1663" i="1"/>
  <c r="V1662" i="1"/>
  <c r="U1662" i="1"/>
  <c r="T1662" i="1"/>
  <c r="S1662" i="1"/>
  <c r="R1662" i="1"/>
  <c r="V1661" i="1"/>
  <c r="U1661" i="1"/>
  <c r="T1661" i="1"/>
  <c r="S1661" i="1"/>
  <c r="R1661" i="1"/>
  <c r="V1660" i="1"/>
  <c r="U1660" i="1"/>
  <c r="T1660" i="1"/>
  <c r="S1660" i="1"/>
  <c r="R1660" i="1"/>
  <c r="V1659" i="1"/>
  <c r="U1659" i="1"/>
  <c r="T1659" i="1"/>
  <c r="S1659" i="1"/>
  <c r="R1659" i="1"/>
  <c r="V1658" i="1"/>
  <c r="U1658" i="1"/>
  <c r="T1658" i="1"/>
  <c r="S1658" i="1"/>
  <c r="R1658" i="1"/>
  <c r="V1657" i="1"/>
  <c r="U1657" i="1"/>
  <c r="T1657" i="1"/>
  <c r="S1657" i="1"/>
  <c r="R1657" i="1"/>
  <c r="V1656" i="1"/>
  <c r="U1656" i="1"/>
  <c r="T1656" i="1"/>
  <c r="S1656" i="1"/>
  <c r="R1656" i="1"/>
  <c r="V1655" i="1"/>
  <c r="U1655" i="1"/>
  <c r="T1655" i="1"/>
  <c r="S1655" i="1"/>
  <c r="R1655" i="1"/>
  <c r="V1654" i="1"/>
  <c r="U1654" i="1"/>
  <c r="T1654" i="1"/>
  <c r="S1654" i="1"/>
  <c r="R1654" i="1"/>
  <c r="V1653" i="1"/>
  <c r="U1653" i="1"/>
  <c r="T1653" i="1"/>
  <c r="S1653" i="1"/>
  <c r="R1653" i="1"/>
  <c r="V1652" i="1"/>
  <c r="U1652" i="1"/>
  <c r="T1652" i="1"/>
  <c r="S1652" i="1"/>
  <c r="R1652" i="1"/>
  <c r="V1651" i="1"/>
  <c r="U1651" i="1"/>
  <c r="T1651" i="1"/>
  <c r="S1651" i="1"/>
  <c r="R1651" i="1"/>
  <c r="V1650" i="1"/>
  <c r="U1650" i="1"/>
  <c r="T1650" i="1"/>
  <c r="S1650" i="1"/>
  <c r="R1650" i="1"/>
  <c r="V1649" i="1"/>
  <c r="U1649" i="1"/>
  <c r="T1649" i="1"/>
  <c r="S1649" i="1"/>
  <c r="R1649" i="1"/>
  <c r="V1648" i="1"/>
  <c r="U1648" i="1"/>
  <c r="T1648" i="1"/>
  <c r="S1648" i="1"/>
  <c r="R1648" i="1"/>
  <c r="V1647" i="1"/>
  <c r="U1647" i="1"/>
  <c r="T1647" i="1"/>
  <c r="S1647" i="1"/>
  <c r="R1647" i="1"/>
  <c r="V1646" i="1"/>
  <c r="U1646" i="1"/>
  <c r="T1646" i="1"/>
  <c r="S1646" i="1"/>
  <c r="R1646" i="1"/>
  <c r="V1645" i="1"/>
  <c r="U1645" i="1"/>
  <c r="T1645" i="1"/>
  <c r="S1645" i="1"/>
  <c r="R1645" i="1"/>
  <c r="V1644" i="1"/>
  <c r="U1644" i="1"/>
  <c r="T1644" i="1"/>
  <c r="S1644" i="1"/>
  <c r="R1644" i="1"/>
  <c r="V1643" i="1"/>
  <c r="U1643" i="1"/>
  <c r="T1643" i="1"/>
  <c r="S1643" i="1"/>
  <c r="R1643" i="1"/>
  <c r="V1642" i="1"/>
  <c r="U1642" i="1"/>
  <c r="T1642" i="1"/>
  <c r="S1642" i="1"/>
  <c r="R1642" i="1"/>
  <c r="V1641" i="1"/>
  <c r="U1641" i="1"/>
  <c r="T1641" i="1"/>
  <c r="S1641" i="1"/>
  <c r="R1641" i="1"/>
  <c r="V1640" i="1"/>
  <c r="U1640" i="1"/>
  <c r="T1640" i="1"/>
  <c r="S1640" i="1"/>
  <c r="R1640" i="1"/>
  <c r="V1639" i="1"/>
  <c r="U1639" i="1"/>
  <c r="T1639" i="1"/>
  <c r="S1639" i="1"/>
  <c r="R1639" i="1"/>
  <c r="V1638" i="1"/>
  <c r="U1638" i="1"/>
  <c r="T1638" i="1"/>
  <c r="S1638" i="1"/>
  <c r="R1638" i="1"/>
  <c r="V1637" i="1"/>
  <c r="U1637" i="1"/>
  <c r="T1637" i="1"/>
  <c r="S1637" i="1"/>
  <c r="R1637" i="1"/>
  <c r="V1636" i="1"/>
  <c r="U1636" i="1"/>
  <c r="T1636" i="1"/>
  <c r="S1636" i="1"/>
  <c r="R1636" i="1"/>
  <c r="V1635" i="1"/>
  <c r="U1635" i="1"/>
  <c r="T1635" i="1"/>
  <c r="S1635" i="1"/>
  <c r="R1635" i="1"/>
  <c r="V1634" i="1"/>
  <c r="U1634" i="1"/>
  <c r="T1634" i="1"/>
  <c r="S1634" i="1"/>
  <c r="R1634" i="1"/>
  <c r="V1633" i="1"/>
  <c r="U1633" i="1"/>
  <c r="T1633" i="1"/>
  <c r="S1633" i="1"/>
  <c r="R1633" i="1"/>
  <c r="V1632" i="1"/>
  <c r="U1632" i="1"/>
  <c r="T1632" i="1"/>
  <c r="S1632" i="1"/>
  <c r="R1632" i="1"/>
  <c r="V1631" i="1"/>
  <c r="U1631" i="1"/>
  <c r="T1631" i="1"/>
  <c r="S1631" i="1"/>
  <c r="R1631" i="1"/>
  <c r="V1630" i="1"/>
  <c r="U1630" i="1"/>
  <c r="T1630" i="1"/>
  <c r="S1630" i="1"/>
  <c r="R1630" i="1"/>
  <c r="V1629" i="1"/>
  <c r="U1629" i="1"/>
  <c r="T1629" i="1"/>
  <c r="S1629" i="1"/>
  <c r="R1629" i="1"/>
  <c r="V1628" i="1"/>
  <c r="U1628" i="1"/>
  <c r="T1628" i="1"/>
  <c r="S1628" i="1"/>
  <c r="R1628" i="1"/>
  <c r="V1627" i="1"/>
  <c r="U1627" i="1"/>
  <c r="T1627" i="1"/>
  <c r="S1627" i="1"/>
  <c r="R1627" i="1"/>
  <c r="V1626" i="1"/>
  <c r="U1626" i="1"/>
  <c r="T1626" i="1"/>
  <c r="S1626" i="1"/>
  <c r="R1626" i="1"/>
  <c r="V1625" i="1"/>
  <c r="U1625" i="1"/>
  <c r="T1625" i="1"/>
  <c r="S1625" i="1"/>
  <c r="R1625" i="1"/>
  <c r="V1624" i="1"/>
  <c r="U1624" i="1"/>
  <c r="T1624" i="1"/>
  <c r="S1624" i="1"/>
  <c r="R1624" i="1"/>
  <c r="V1623" i="1"/>
  <c r="U1623" i="1"/>
  <c r="T1623" i="1"/>
  <c r="S1623" i="1"/>
  <c r="R1623" i="1"/>
  <c r="V1622" i="1"/>
  <c r="U1622" i="1"/>
  <c r="T1622" i="1"/>
  <c r="S1622" i="1"/>
  <c r="R1622" i="1"/>
  <c r="V1621" i="1"/>
  <c r="U1621" i="1"/>
  <c r="T1621" i="1"/>
  <c r="S1621" i="1"/>
  <c r="R1621" i="1"/>
  <c r="V1620" i="1"/>
  <c r="U1620" i="1"/>
  <c r="T1620" i="1"/>
  <c r="S1620" i="1"/>
  <c r="R1620" i="1"/>
  <c r="V1619" i="1"/>
  <c r="U1619" i="1"/>
  <c r="T1619" i="1"/>
  <c r="S1619" i="1"/>
  <c r="R1619" i="1"/>
  <c r="V1618" i="1"/>
  <c r="U1618" i="1"/>
  <c r="T1618" i="1"/>
  <c r="S1618" i="1"/>
  <c r="R1618" i="1"/>
  <c r="V1617" i="1"/>
  <c r="U1617" i="1"/>
  <c r="T1617" i="1"/>
  <c r="S1617" i="1"/>
  <c r="R1617" i="1"/>
  <c r="V1616" i="1"/>
  <c r="U1616" i="1"/>
  <c r="T1616" i="1"/>
  <c r="S1616" i="1"/>
  <c r="R1616" i="1"/>
  <c r="V1615" i="1"/>
  <c r="U1615" i="1"/>
  <c r="T1615" i="1"/>
  <c r="S1615" i="1"/>
  <c r="R1615" i="1"/>
  <c r="V1614" i="1"/>
  <c r="U1614" i="1"/>
  <c r="T1614" i="1"/>
  <c r="S1614" i="1"/>
  <c r="R1614" i="1"/>
  <c r="V1613" i="1"/>
  <c r="U1613" i="1"/>
  <c r="T1613" i="1"/>
  <c r="S1613" i="1"/>
  <c r="R1613" i="1"/>
  <c r="V1612" i="1"/>
  <c r="U1612" i="1"/>
  <c r="T1612" i="1"/>
  <c r="S1612" i="1"/>
  <c r="R1612" i="1"/>
  <c r="V1611" i="1"/>
  <c r="U1611" i="1"/>
  <c r="T1611" i="1"/>
  <c r="S1611" i="1"/>
  <c r="R1611" i="1"/>
  <c r="V1610" i="1"/>
  <c r="U1610" i="1"/>
  <c r="T1610" i="1"/>
  <c r="S1610" i="1"/>
  <c r="R1610" i="1"/>
  <c r="V1609" i="1"/>
  <c r="U1609" i="1"/>
  <c r="T1609" i="1"/>
  <c r="S1609" i="1"/>
  <c r="R1609" i="1"/>
  <c r="V1608" i="1"/>
  <c r="U1608" i="1"/>
  <c r="T1608" i="1"/>
  <c r="S1608" i="1"/>
  <c r="R1608" i="1"/>
  <c r="V1607" i="1"/>
  <c r="U1607" i="1"/>
  <c r="T1607" i="1"/>
  <c r="S1607" i="1"/>
  <c r="R1607" i="1"/>
  <c r="V1606" i="1"/>
  <c r="U1606" i="1"/>
  <c r="T1606" i="1"/>
  <c r="S1606" i="1"/>
  <c r="R1606" i="1"/>
  <c r="V1605" i="1"/>
  <c r="U1605" i="1"/>
  <c r="T1605" i="1"/>
  <c r="S1605" i="1"/>
  <c r="R1605" i="1"/>
  <c r="V1604" i="1"/>
  <c r="U1604" i="1"/>
  <c r="T1604" i="1"/>
  <c r="S1604" i="1"/>
  <c r="R1604" i="1"/>
  <c r="V1603" i="1"/>
  <c r="U1603" i="1"/>
  <c r="T1603" i="1"/>
  <c r="S1603" i="1"/>
  <c r="R1603" i="1"/>
  <c r="V1602" i="1"/>
  <c r="U1602" i="1"/>
  <c r="T1602" i="1"/>
  <c r="S1602" i="1"/>
  <c r="R1602" i="1"/>
  <c r="V1601" i="1"/>
  <c r="U1601" i="1"/>
  <c r="T1601" i="1"/>
  <c r="S1601" i="1"/>
  <c r="R1601" i="1"/>
  <c r="V1600" i="1"/>
  <c r="U1600" i="1"/>
  <c r="T1600" i="1"/>
  <c r="S1600" i="1"/>
  <c r="R1600" i="1"/>
  <c r="V1599" i="1"/>
  <c r="U1599" i="1"/>
  <c r="T1599" i="1"/>
  <c r="S1599" i="1"/>
  <c r="R1599" i="1"/>
  <c r="V1598" i="1"/>
  <c r="U1598" i="1"/>
  <c r="T1598" i="1"/>
  <c r="S1598" i="1"/>
  <c r="R1598" i="1"/>
  <c r="V1597" i="1"/>
  <c r="U1597" i="1"/>
  <c r="T1597" i="1"/>
  <c r="S1597" i="1"/>
  <c r="R1597" i="1"/>
  <c r="V1596" i="1"/>
  <c r="U1596" i="1"/>
  <c r="T1596" i="1"/>
  <c r="S1596" i="1"/>
  <c r="R1596" i="1"/>
  <c r="V1595" i="1"/>
  <c r="U1595" i="1"/>
  <c r="T1595" i="1"/>
  <c r="S1595" i="1"/>
  <c r="R1595" i="1"/>
  <c r="V1594" i="1"/>
  <c r="U1594" i="1"/>
  <c r="T1594" i="1"/>
  <c r="S1594" i="1"/>
  <c r="R1594" i="1"/>
  <c r="V1593" i="1"/>
  <c r="U1593" i="1"/>
  <c r="T1593" i="1"/>
  <c r="S1593" i="1"/>
  <c r="R1593" i="1"/>
  <c r="V1592" i="1"/>
  <c r="U1592" i="1"/>
  <c r="T1592" i="1"/>
  <c r="S1592" i="1"/>
  <c r="R1592" i="1"/>
  <c r="V1591" i="1"/>
  <c r="U1591" i="1"/>
  <c r="T1591" i="1"/>
  <c r="S1591" i="1"/>
  <c r="R1591" i="1"/>
  <c r="V1590" i="1"/>
  <c r="U1590" i="1"/>
  <c r="T1590" i="1"/>
  <c r="S1590" i="1"/>
  <c r="R1590" i="1"/>
  <c r="V1589" i="1"/>
  <c r="U1589" i="1"/>
  <c r="T1589" i="1"/>
  <c r="S1589" i="1"/>
  <c r="R1589" i="1"/>
  <c r="V1588" i="1"/>
  <c r="U1588" i="1"/>
  <c r="T1588" i="1"/>
  <c r="S1588" i="1"/>
  <c r="R1588" i="1"/>
  <c r="V1587" i="1"/>
  <c r="U1587" i="1"/>
  <c r="T1587" i="1"/>
  <c r="S1587" i="1"/>
  <c r="R1587" i="1"/>
  <c r="V1586" i="1"/>
  <c r="U1586" i="1"/>
  <c r="T1586" i="1"/>
  <c r="S1586" i="1"/>
  <c r="R1586" i="1"/>
  <c r="V1585" i="1"/>
  <c r="U1585" i="1"/>
  <c r="T1585" i="1"/>
  <c r="S1585" i="1"/>
  <c r="R1585" i="1"/>
  <c r="V1584" i="1"/>
  <c r="U1584" i="1"/>
  <c r="T1584" i="1"/>
  <c r="S1584" i="1"/>
  <c r="R1584" i="1"/>
  <c r="V1583" i="1"/>
  <c r="U1583" i="1"/>
  <c r="T1583" i="1"/>
  <c r="S1583" i="1"/>
  <c r="R1583" i="1"/>
  <c r="V1582" i="1"/>
  <c r="U1582" i="1"/>
  <c r="T1582" i="1"/>
  <c r="S1582" i="1"/>
  <c r="R1582" i="1"/>
  <c r="V1581" i="1"/>
  <c r="U1581" i="1"/>
  <c r="T1581" i="1"/>
  <c r="S1581" i="1"/>
  <c r="R1581" i="1"/>
  <c r="V1580" i="1"/>
  <c r="U1580" i="1"/>
  <c r="T1580" i="1"/>
  <c r="S1580" i="1"/>
  <c r="R1580" i="1"/>
  <c r="V1579" i="1"/>
  <c r="U1579" i="1"/>
  <c r="T1579" i="1"/>
  <c r="S1579" i="1"/>
  <c r="R1579" i="1"/>
  <c r="V1578" i="1"/>
  <c r="U1578" i="1"/>
  <c r="T1578" i="1"/>
  <c r="S1578" i="1"/>
  <c r="R1578" i="1"/>
  <c r="V1577" i="1"/>
  <c r="U1577" i="1"/>
  <c r="T1577" i="1"/>
  <c r="S1577" i="1"/>
  <c r="R1577" i="1"/>
  <c r="V1576" i="1"/>
  <c r="U1576" i="1"/>
  <c r="T1576" i="1"/>
  <c r="S1576" i="1"/>
  <c r="R1576" i="1"/>
  <c r="V1575" i="1"/>
  <c r="U1575" i="1"/>
  <c r="T1575" i="1"/>
  <c r="S1575" i="1"/>
  <c r="R1575" i="1"/>
  <c r="V1574" i="1"/>
  <c r="U1574" i="1"/>
  <c r="T1574" i="1"/>
  <c r="S1574" i="1"/>
  <c r="R1574" i="1"/>
  <c r="V1573" i="1"/>
  <c r="U1573" i="1"/>
  <c r="T1573" i="1"/>
  <c r="S1573" i="1"/>
  <c r="R1573" i="1"/>
  <c r="V1572" i="1"/>
  <c r="U1572" i="1"/>
  <c r="T1572" i="1"/>
  <c r="S1572" i="1"/>
  <c r="R1572" i="1"/>
  <c r="V1571" i="1"/>
  <c r="U1571" i="1"/>
  <c r="T1571" i="1"/>
  <c r="S1571" i="1"/>
  <c r="R1571" i="1"/>
  <c r="V1570" i="1"/>
  <c r="U1570" i="1"/>
  <c r="T1570" i="1"/>
  <c r="S1570" i="1"/>
  <c r="R1570" i="1"/>
  <c r="V1569" i="1"/>
  <c r="U1569" i="1"/>
  <c r="T1569" i="1"/>
  <c r="S1569" i="1"/>
  <c r="R1569" i="1"/>
  <c r="V1568" i="1"/>
  <c r="U1568" i="1"/>
  <c r="T1568" i="1"/>
  <c r="S1568" i="1"/>
  <c r="R1568" i="1"/>
  <c r="V1567" i="1"/>
  <c r="U1567" i="1"/>
  <c r="T1567" i="1"/>
  <c r="S1567" i="1"/>
  <c r="R1567" i="1"/>
  <c r="V1566" i="1"/>
  <c r="U1566" i="1"/>
  <c r="T1566" i="1"/>
  <c r="S1566" i="1"/>
  <c r="R1566" i="1"/>
  <c r="V1565" i="1"/>
  <c r="U1565" i="1"/>
  <c r="T1565" i="1"/>
  <c r="S1565" i="1"/>
  <c r="R1565" i="1"/>
  <c r="V1564" i="1"/>
  <c r="U1564" i="1"/>
  <c r="T1564" i="1"/>
  <c r="S1564" i="1"/>
  <c r="R1564" i="1"/>
  <c r="V1563" i="1"/>
  <c r="U1563" i="1"/>
  <c r="T1563" i="1"/>
  <c r="S1563" i="1"/>
  <c r="R1563" i="1"/>
  <c r="V1562" i="1"/>
  <c r="U1562" i="1"/>
  <c r="T1562" i="1"/>
  <c r="S1562" i="1"/>
  <c r="R1562" i="1"/>
  <c r="V1561" i="1"/>
  <c r="U1561" i="1"/>
  <c r="T1561" i="1"/>
  <c r="S1561" i="1"/>
  <c r="R1561" i="1"/>
  <c r="V1560" i="1"/>
  <c r="U1560" i="1"/>
  <c r="T1560" i="1"/>
  <c r="S1560" i="1"/>
  <c r="R1560" i="1"/>
  <c r="V1559" i="1"/>
  <c r="U1559" i="1"/>
  <c r="T1559" i="1"/>
  <c r="S1559" i="1"/>
  <c r="R1559" i="1"/>
  <c r="V1558" i="1"/>
  <c r="U1558" i="1"/>
  <c r="T1558" i="1"/>
  <c r="S1558" i="1"/>
  <c r="R1558" i="1"/>
  <c r="V1557" i="1"/>
  <c r="U1557" i="1"/>
  <c r="T1557" i="1"/>
  <c r="S1557" i="1"/>
  <c r="R1557" i="1"/>
  <c r="V1556" i="1"/>
  <c r="U1556" i="1"/>
  <c r="T1556" i="1"/>
  <c r="S1556" i="1"/>
  <c r="R1556" i="1"/>
  <c r="V1555" i="1"/>
  <c r="U1555" i="1"/>
  <c r="T1555" i="1"/>
  <c r="S1555" i="1"/>
  <c r="R1555" i="1"/>
  <c r="V1554" i="1"/>
  <c r="U1554" i="1"/>
  <c r="T1554" i="1"/>
  <c r="S1554" i="1"/>
  <c r="R1554" i="1"/>
  <c r="V1553" i="1"/>
  <c r="U1553" i="1"/>
  <c r="T1553" i="1"/>
  <c r="S1553" i="1"/>
  <c r="R1553" i="1"/>
  <c r="V1552" i="1"/>
  <c r="U1552" i="1"/>
  <c r="T1552" i="1"/>
  <c r="S1552" i="1"/>
  <c r="R1552" i="1"/>
  <c r="V1551" i="1"/>
  <c r="U1551" i="1"/>
  <c r="T1551" i="1"/>
  <c r="S1551" i="1"/>
  <c r="R1551" i="1"/>
  <c r="V1550" i="1"/>
  <c r="U1550" i="1"/>
  <c r="T1550" i="1"/>
  <c r="S1550" i="1"/>
  <c r="R1550" i="1"/>
  <c r="V1549" i="1"/>
  <c r="U1549" i="1"/>
  <c r="T1549" i="1"/>
  <c r="S1549" i="1"/>
  <c r="R1549" i="1"/>
  <c r="V1548" i="1"/>
  <c r="U1548" i="1"/>
  <c r="T1548" i="1"/>
  <c r="S1548" i="1"/>
  <c r="R1548" i="1"/>
  <c r="V1547" i="1"/>
  <c r="U1547" i="1"/>
  <c r="T1547" i="1"/>
  <c r="S1547" i="1"/>
  <c r="R1547" i="1"/>
  <c r="V1546" i="1"/>
  <c r="U1546" i="1"/>
  <c r="T1546" i="1"/>
  <c r="S1546" i="1"/>
  <c r="R1546" i="1"/>
  <c r="V1545" i="1"/>
  <c r="U1545" i="1"/>
  <c r="T1545" i="1"/>
  <c r="S1545" i="1"/>
  <c r="R1545" i="1"/>
  <c r="V1544" i="1"/>
  <c r="U1544" i="1"/>
  <c r="T1544" i="1"/>
  <c r="S1544" i="1"/>
  <c r="R1544" i="1"/>
  <c r="V1543" i="1"/>
  <c r="U1543" i="1"/>
  <c r="T1543" i="1"/>
  <c r="S1543" i="1"/>
  <c r="R1543" i="1"/>
  <c r="V1542" i="1"/>
  <c r="U1542" i="1"/>
  <c r="T1542" i="1"/>
  <c r="S1542" i="1"/>
  <c r="R1542" i="1"/>
  <c r="V1541" i="1"/>
  <c r="U1541" i="1"/>
  <c r="T1541" i="1"/>
  <c r="S1541" i="1"/>
  <c r="R1541" i="1"/>
  <c r="V1540" i="1"/>
  <c r="U1540" i="1"/>
  <c r="T1540" i="1"/>
  <c r="S1540" i="1"/>
  <c r="R1540" i="1"/>
  <c r="V1539" i="1"/>
  <c r="U1539" i="1"/>
  <c r="T1539" i="1"/>
  <c r="S1539" i="1"/>
  <c r="R1539" i="1"/>
  <c r="V1538" i="1"/>
  <c r="U1538" i="1"/>
  <c r="T1538" i="1"/>
  <c r="S1538" i="1"/>
  <c r="R1538" i="1"/>
  <c r="V1537" i="1"/>
  <c r="U1537" i="1"/>
  <c r="T1537" i="1"/>
  <c r="S1537" i="1"/>
  <c r="R1537" i="1"/>
  <c r="V1536" i="1"/>
  <c r="U1536" i="1"/>
  <c r="T1536" i="1"/>
  <c r="S1536" i="1"/>
  <c r="R1536" i="1"/>
  <c r="V1535" i="1"/>
  <c r="U1535" i="1"/>
  <c r="T1535" i="1"/>
  <c r="S1535" i="1"/>
  <c r="R1535" i="1"/>
  <c r="V1534" i="1"/>
  <c r="U1534" i="1"/>
  <c r="T1534" i="1"/>
  <c r="S1534" i="1"/>
  <c r="R1534" i="1"/>
  <c r="V1533" i="1"/>
  <c r="U1533" i="1"/>
  <c r="T1533" i="1"/>
  <c r="S1533" i="1"/>
  <c r="R1533" i="1"/>
  <c r="V1532" i="1"/>
  <c r="U1532" i="1"/>
  <c r="T1532" i="1"/>
  <c r="S1532" i="1"/>
  <c r="R1532" i="1"/>
  <c r="V1531" i="1"/>
  <c r="U1531" i="1"/>
  <c r="T1531" i="1"/>
  <c r="S1531" i="1"/>
  <c r="R1531" i="1"/>
  <c r="V1530" i="1"/>
  <c r="U1530" i="1"/>
  <c r="T1530" i="1"/>
  <c r="S1530" i="1"/>
  <c r="R1530" i="1"/>
  <c r="V1529" i="1"/>
  <c r="U1529" i="1"/>
  <c r="T1529" i="1"/>
  <c r="S1529" i="1"/>
  <c r="R1529" i="1"/>
  <c r="V1528" i="1"/>
  <c r="U1528" i="1"/>
  <c r="T1528" i="1"/>
  <c r="S1528" i="1"/>
  <c r="R1528" i="1"/>
  <c r="V1527" i="1"/>
  <c r="U1527" i="1"/>
  <c r="T1527" i="1"/>
  <c r="S1527" i="1"/>
  <c r="R1527" i="1"/>
  <c r="V1526" i="1"/>
  <c r="U1526" i="1"/>
  <c r="T1526" i="1"/>
  <c r="S1526" i="1"/>
  <c r="R1526" i="1"/>
  <c r="V1525" i="1"/>
  <c r="U1525" i="1"/>
  <c r="T1525" i="1"/>
  <c r="S1525" i="1"/>
  <c r="R1525" i="1"/>
  <c r="V1524" i="1"/>
  <c r="U1524" i="1"/>
  <c r="T1524" i="1"/>
  <c r="S1524" i="1"/>
  <c r="R1524" i="1"/>
  <c r="V1523" i="1"/>
  <c r="U1523" i="1"/>
  <c r="T1523" i="1"/>
  <c r="S1523" i="1"/>
  <c r="R1523" i="1"/>
  <c r="V1522" i="1"/>
  <c r="U1522" i="1"/>
  <c r="T1522" i="1"/>
  <c r="S1522" i="1"/>
  <c r="R1522" i="1"/>
  <c r="V1521" i="1"/>
  <c r="U1521" i="1"/>
  <c r="T1521" i="1"/>
  <c r="S1521" i="1"/>
  <c r="R1521" i="1"/>
  <c r="V1520" i="1"/>
  <c r="U1520" i="1"/>
  <c r="T1520" i="1"/>
  <c r="S1520" i="1"/>
  <c r="R1520" i="1"/>
  <c r="V1519" i="1"/>
  <c r="U1519" i="1"/>
  <c r="T1519" i="1"/>
  <c r="S1519" i="1"/>
  <c r="R1519" i="1"/>
  <c r="V1518" i="1"/>
  <c r="U1518" i="1"/>
  <c r="T1518" i="1"/>
  <c r="S1518" i="1"/>
  <c r="R1518" i="1"/>
  <c r="V1517" i="1"/>
  <c r="U1517" i="1"/>
  <c r="T1517" i="1"/>
  <c r="S1517" i="1"/>
  <c r="R1517" i="1"/>
  <c r="V1516" i="1"/>
  <c r="U1516" i="1"/>
  <c r="T1516" i="1"/>
  <c r="S1516" i="1"/>
  <c r="R1516" i="1"/>
  <c r="V1515" i="1"/>
  <c r="U1515" i="1"/>
  <c r="T1515" i="1"/>
  <c r="S1515" i="1"/>
  <c r="R1515" i="1"/>
  <c r="V1514" i="1"/>
  <c r="U1514" i="1"/>
  <c r="T1514" i="1"/>
  <c r="S1514" i="1"/>
  <c r="R1514" i="1"/>
  <c r="V1513" i="1"/>
  <c r="U1513" i="1"/>
  <c r="T1513" i="1"/>
  <c r="S1513" i="1"/>
  <c r="R1513" i="1"/>
  <c r="V1512" i="1"/>
  <c r="U1512" i="1"/>
  <c r="T1512" i="1"/>
  <c r="S1512" i="1"/>
  <c r="R1512" i="1"/>
  <c r="V1511" i="1"/>
  <c r="U1511" i="1"/>
  <c r="T1511" i="1"/>
  <c r="S1511" i="1"/>
  <c r="R1511" i="1"/>
  <c r="V1510" i="1"/>
  <c r="U1510" i="1"/>
  <c r="T1510" i="1"/>
  <c r="S1510" i="1"/>
  <c r="R1510" i="1"/>
  <c r="V1509" i="1"/>
  <c r="U1509" i="1"/>
  <c r="T1509" i="1"/>
  <c r="S1509" i="1"/>
  <c r="R1509" i="1"/>
  <c r="V1508" i="1"/>
  <c r="U1508" i="1"/>
  <c r="T1508" i="1"/>
  <c r="S1508" i="1"/>
  <c r="R1508" i="1"/>
  <c r="V1507" i="1"/>
  <c r="U1507" i="1"/>
  <c r="T1507" i="1"/>
  <c r="S1507" i="1"/>
  <c r="R1507" i="1"/>
  <c r="V1506" i="1"/>
  <c r="U1506" i="1"/>
  <c r="T1506" i="1"/>
  <c r="S1506" i="1"/>
  <c r="R1506" i="1"/>
  <c r="V1505" i="1"/>
  <c r="U1505" i="1"/>
  <c r="T1505" i="1"/>
  <c r="S1505" i="1"/>
  <c r="R1505" i="1"/>
  <c r="V1504" i="1"/>
  <c r="U1504" i="1"/>
  <c r="T1504" i="1"/>
  <c r="S1504" i="1"/>
  <c r="R1504" i="1"/>
  <c r="V1503" i="1"/>
  <c r="U1503" i="1"/>
  <c r="T1503" i="1"/>
  <c r="S1503" i="1"/>
  <c r="R1503" i="1"/>
  <c r="V1502" i="1"/>
  <c r="U1502" i="1"/>
  <c r="T1502" i="1"/>
  <c r="S1502" i="1"/>
  <c r="R1502" i="1"/>
  <c r="V1501" i="1"/>
  <c r="U1501" i="1"/>
  <c r="T1501" i="1"/>
  <c r="S1501" i="1"/>
  <c r="R1501" i="1"/>
  <c r="V1500" i="1"/>
  <c r="U1500" i="1"/>
  <c r="T1500" i="1"/>
  <c r="S1500" i="1"/>
  <c r="R1500" i="1"/>
  <c r="V1499" i="1"/>
  <c r="U1499" i="1"/>
  <c r="T1499" i="1"/>
  <c r="S1499" i="1"/>
  <c r="R1499" i="1"/>
  <c r="V1498" i="1"/>
  <c r="U1498" i="1"/>
  <c r="T1498" i="1"/>
  <c r="S1498" i="1"/>
  <c r="R1498" i="1"/>
  <c r="V1497" i="1"/>
  <c r="U1497" i="1"/>
  <c r="T1497" i="1"/>
  <c r="S1497" i="1"/>
  <c r="R1497" i="1"/>
  <c r="V1496" i="1"/>
  <c r="U1496" i="1"/>
  <c r="T1496" i="1"/>
  <c r="S1496" i="1"/>
  <c r="R1496" i="1"/>
  <c r="V1495" i="1"/>
  <c r="U1495" i="1"/>
  <c r="T1495" i="1"/>
  <c r="S1495" i="1"/>
  <c r="R1495" i="1"/>
  <c r="V1494" i="1"/>
  <c r="U1494" i="1"/>
  <c r="T1494" i="1"/>
  <c r="S1494" i="1"/>
  <c r="R1494" i="1"/>
  <c r="V1493" i="1"/>
  <c r="U1493" i="1"/>
  <c r="T1493" i="1"/>
  <c r="S1493" i="1"/>
  <c r="R1493" i="1"/>
  <c r="V1492" i="1"/>
  <c r="U1492" i="1"/>
  <c r="T1492" i="1"/>
  <c r="S1492" i="1"/>
  <c r="R1492" i="1"/>
  <c r="V1491" i="1"/>
  <c r="U1491" i="1"/>
  <c r="T1491" i="1"/>
  <c r="S1491" i="1"/>
  <c r="R1491" i="1"/>
  <c r="V1490" i="1"/>
  <c r="U1490" i="1"/>
  <c r="T1490" i="1"/>
  <c r="S1490" i="1"/>
  <c r="R1490" i="1"/>
  <c r="V1489" i="1"/>
  <c r="U1489" i="1"/>
  <c r="T1489" i="1"/>
  <c r="S1489" i="1"/>
  <c r="R1489" i="1"/>
  <c r="V1488" i="1"/>
  <c r="U1488" i="1"/>
  <c r="T1488" i="1"/>
  <c r="S1488" i="1"/>
  <c r="R1488" i="1"/>
  <c r="V1487" i="1"/>
  <c r="U1487" i="1"/>
  <c r="T1487" i="1"/>
  <c r="S1487" i="1"/>
  <c r="R1487" i="1"/>
  <c r="V1486" i="1"/>
  <c r="U1486" i="1"/>
  <c r="T1486" i="1"/>
  <c r="S1486" i="1"/>
  <c r="R1486" i="1"/>
  <c r="V1485" i="1"/>
  <c r="U1485" i="1"/>
  <c r="T1485" i="1"/>
  <c r="S1485" i="1"/>
  <c r="R1485" i="1"/>
  <c r="V1484" i="1"/>
  <c r="U1484" i="1"/>
  <c r="T1484" i="1"/>
  <c r="S1484" i="1"/>
  <c r="R1484" i="1"/>
  <c r="V1483" i="1"/>
  <c r="U1483" i="1"/>
  <c r="T1483" i="1"/>
  <c r="S1483" i="1"/>
  <c r="R1483" i="1"/>
  <c r="V1482" i="1"/>
  <c r="U1482" i="1"/>
  <c r="T1482" i="1"/>
  <c r="S1482" i="1"/>
  <c r="R1482" i="1"/>
  <c r="V1481" i="1"/>
  <c r="U1481" i="1"/>
  <c r="T1481" i="1"/>
  <c r="S1481" i="1"/>
  <c r="R1481" i="1"/>
  <c r="V1480" i="1"/>
  <c r="U1480" i="1"/>
  <c r="T1480" i="1"/>
  <c r="S1480" i="1"/>
  <c r="R1480" i="1"/>
  <c r="V1479" i="1"/>
  <c r="U1479" i="1"/>
  <c r="T1479" i="1"/>
  <c r="S1479" i="1"/>
  <c r="R1479" i="1"/>
  <c r="V1478" i="1"/>
  <c r="U1478" i="1"/>
  <c r="T1478" i="1"/>
  <c r="S1478" i="1"/>
  <c r="R1478" i="1"/>
  <c r="V1477" i="1"/>
  <c r="U1477" i="1"/>
  <c r="T1477" i="1"/>
  <c r="S1477" i="1"/>
  <c r="R1477" i="1"/>
  <c r="V1476" i="1"/>
  <c r="U1476" i="1"/>
  <c r="T1476" i="1"/>
  <c r="S1476" i="1"/>
  <c r="R1476" i="1"/>
  <c r="V1475" i="1"/>
  <c r="U1475" i="1"/>
  <c r="T1475" i="1"/>
  <c r="S1475" i="1"/>
  <c r="R1475" i="1"/>
  <c r="V1474" i="1"/>
  <c r="U1474" i="1"/>
  <c r="T1474" i="1"/>
  <c r="S1474" i="1"/>
  <c r="R1474" i="1"/>
  <c r="V1473" i="1"/>
  <c r="U1473" i="1"/>
  <c r="T1473" i="1"/>
  <c r="S1473" i="1"/>
  <c r="R1473" i="1"/>
  <c r="V1472" i="1"/>
  <c r="U1472" i="1"/>
  <c r="T1472" i="1"/>
  <c r="S1472" i="1"/>
  <c r="R1472" i="1"/>
  <c r="V1471" i="1"/>
  <c r="U1471" i="1"/>
  <c r="T1471" i="1"/>
  <c r="S1471" i="1"/>
  <c r="R1471" i="1"/>
  <c r="V1470" i="1"/>
  <c r="U1470" i="1"/>
  <c r="T1470" i="1"/>
  <c r="S1470" i="1"/>
  <c r="R1470" i="1"/>
  <c r="V1469" i="1"/>
  <c r="U1469" i="1"/>
  <c r="T1469" i="1"/>
  <c r="S1469" i="1"/>
  <c r="R1469" i="1"/>
  <c r="V1468" i="1"/>
  <c r="U1468" i="1"/>
  <c r="T1468" i="1"/>
  <c r="S1468" i="1"/>
  <c r="R1468" i="1"/>
  <c r="V1467" i="1"/>
  <c r="U1467" i="1"/>
  <c r="T1467" i="1"/>
  <c r="S1467" i="1"/>
  <c r="R1467" i="1"/>
  <c r="V1466" i="1"/>
  <c r="U1466" i="1"/>
  <c r="T1466" i="1"/>
  <c r="S1466" i="1"/>
  <c r="R1466" i="1"/>
  <c r="V1465" i="1"/>
  <c r="U1465" i="1"/>
  <c r="T1465" i="1"/>
  <c r="S1465" i="1"/>
  <c r="R1465" i="1"/>
  <c r="V1464" i="1"/>
  <c r="U1464" i="1"/>
  <c r="T1464" i="1"/>
  <c r="S1464" i="1"/>
  <c r="R1464" i="1"/>
  <c r="V1463" i="1"/>
  <c r="U1463" i="1"/>
  <c r="T1463" i="1"/>
  <c r="S1463" i="1"/>
  <c r="R1463" i="1"/>
  <c r="V1462" i="1"/>
  <c r="U1462" i="1"/>
  <c r="T1462" i="1"/>
  <c r="S1462" i="1"/>
  <c r="R1462" i="1"/>
  <c r="V1461" i="1"/>
  <c r="U1461" i="1"/>
  <c r="T1461" i="1"/>
  <c r="S1461" i="1"/>
  <c r="R1461" i="1"/>
  <c r="V1460" i="1"/>
  <c r="U1460" i="1"/>
  <c r="T1460" i="1"/>
  <c r="S1460" i="1"/>
  <c r="R1460" i="1"/>
  <c r="V1459" i="1"/>
  <c r="U1459" i="1"/>
  <c r="T1459" i="1"/>
  <c r="S1459" i="1"/>
  <c r="R1459" i="1"/>
  <c r="V1458" i="1"/>
  <c r="U1458" i="1"/>
  <c r="T1458" i="1"/>
  <c r="S1458" i="1"/>
  <c r="R1458" i="1"/>
  <c r="V1457" i="1"/>
  <c r="U1457" i="1"/>
  <c r="T1457" i="1"/>
  <c r="S1457" i="1"/>
  <c r="R1457" i="1"/>
  <c r="V1456" i="1"/>
  <c r="U1456" i="1"/>
  <c r="T1456" i="1"/>
  <c r="S1456" i="1"/>
  <c r="R1456" i="1"/>
  <c r="V1455" i="1"/>
  <c r="U1455" i="1"/>
  <c r="T1455" i="1"/>
  <c r="S1455" i="1"/>
  <c r="R1455" i="1"/>
  <c r="V1454" i="1"/>
  <c r="U1454" i="1"/>
  <c r="T1454" i="1"/>
  <c r="S1454" i="1"/>
  <c r="R1454" i="1"/>
  <c r="V1453" i="1"/>
  <c r="U1453" i="1"/>
  <c r="T1453" i="1"/>
  <c r="S1453" i="1"/>
  <c r="R1453" i="1"/>
  <c r="V1452" i="1"/>
  <c r="U1452" i="1"/>
  <c r="T1452" i="1"/>
  <c r="S1452" i="1"/>
  <c r="R1452" i="1"/>
  <c r="V1451" i="1"/>
  <c r="U1451" i="1"/>
  <c r="T1451" i="1"/>
  <c r="S1451" i="1"/>
  <c r="R1451" i="1"/>
  <c r="V1450" i="1"/>
  <c r="U1450" i="1"/>
  <c r="T1450" i="1"/>
  <c r="S1450" i="1"/>
  <c r="R1450" i="1"/>
  <c r="V1449" i="1"/>
  <c r="U1449" i="1"/>
  <c r="T1449" i="1"/>
  <c r="S1449" i="1"/>
  <c r="R1449" i="1"/>
  <c r="V1448" i="1"/>
  <c r="U1448" i="1"/>
  <c r="T1448" i="1"/>
  <c r="S1448" i="1"/>
  <c r="R1448" i="1"/>
  <c r="V1447" i="1"/>
  <c r="U1447" i="1"/>
  <c r="T1447" i="1"/>
  <c r="S1447" i="1"/>
  <c r="R1447" i="1"/>
  <c r="V1446" i="1"/>
  <c r="U1446" i="1"/>
  <c r="T1446" i="1"/>
  <c r="S1446" i="1"/>
  <c r="R1446" i="1"/>
  <c r="V1445" i="1"/>
  <c r="U1445" i="1"/>
  <c r="T1445" i="1"/>
  <c r="S1445" i="1"/>
  <c r="R1445" i="1"/>
  <c r="V1444" i="1"/>
  <c r="U1444" i="1"/>
  <c r="T1444" i="1"/>
  <c r="S1444" i="1"/>
  <c r="R1444" i="1"/>
  <c r="V1443" i="1"/>
  <c r="U1443" i="1"/>
  <c r="T1443" i="1"/>
  <c r="S1443" i="1"/>
  <c r="R1443" i="1"/>
  <c r="V1442" i="1"/>
  <c r="U1442" i="1"/>
  <c r="T1442" i="1"/>
  <c r="S1442" i="1"/>
  <c r="R1442" i="1"/>
  <c r="V1441" i="1"/>
  <c r="U1441" i="1"/>
  <c r="T1441" i="1"/>
  <c r="S1441" i="1"/>
  <c r="R1441" i="1"/>
  <c r="V1440" i="1"/>
  <c r="U1440" i="1"/>
  <c r="T1440" i="1"/>
  <c r="S1440" i="1"/>
  <c r="R1440" i="1"/>
  <c r="V1439" i="1"/>
  <c r="U1439" i="1"/>
  <c r="T1439" i="1"/>
  <c r="S1439" i="1"/>
  <c r="R1439" i="1"/>
  <c r="V1438" i="1"/>
  <c r="U1438" i="1"/>
  <c r="T1438" i="1"/>
  <c r="S1438" i="1"/>
  <c r="R1438" i="1"/>
  <c r="V1437" i="1"/>
  <c r="U1437" i="1"/>
  <c r="T1437" i="1"/>
  <c r="S1437" i="1"/>
  <c r="R1437" i="1"/>
  <c r="V1436" i="1"/>
  <c r="U1436" i="1"/>
  <c r="T1436" i="1"/>
  <c r="S1436" i="1"/>
  <c r="R1436" i="1"/>
  <c r="V1435" i="1"/>
  <c r="U1435" i="1"/>
  <c r="T1435" i="1"/>
  <c r="S1435" i="1"/>
  <c r="R1435" i="1"/>
  <c r="V1434" i="1"/>
  <c r="U1434" i="1"/>
  <c r="T1434" i="1"/>
  <c r="S1434" i="1"/>
  <c r="R1434" i="1"/>
  <c r="V1433" i="1"/>
  <c r="U1433" i="1"/>
  <c r="T1433" i="1"/>
  <c r="S1433" i="1"/>
  <c r="R1433" i="1"/>
  <c r="V1432" i="1"/>
  <c r="U1432" i="1"/>
  <c r="T1432" i="1"/>
  <c r="S1432" i="1"/>
  <c r="R1432" i="1"/>
  <c r="V1431" i="1"/>
  <c r="U1431" i="1"/>
  <c r="T1431" i="1"/>
  <c r="S1431" i="1"/>
  <c r="R1431" i="1"/>
  <c r="V1430" i="1"/>
  <c r="U1430" i="1"/>
  <c r="T1430" i="1"/>
  <c r="S1430" i="1"/>
  <c r="R1430" i="1"/>
  <c r="V1429" i="1"/>
  <c r="U1429" i="1"/>
  <c r="T1429" i="1"/>
  <c r="S1429" i="1"/>
  <c r="R1429" i="1"/>
  <c r="V1428" i="1"/>
  <c r="U1428" i="1"/>
  <c r="T1428" i="1"/>
  <c r="S1428" i="1"/>
  <c r="R1428" i="1"/>
  <c r="V1427" i="1"/>
  <c r="U1427" i="1"/>
  <c r="T1427" i="1"/>
  <c r="S1427" i="1"/>
  <c r="R1427" i="1"/>
  <c r="V1426" i="1"/>
  <c r="U1426" i="1"/>
  <c r="T1426" i="1"/>
  <c r="S1426" i="1"/>
  <c r="R1426" i="1"/>
  <c r="V1425" i="1"/>
  <c r="U1425" i="1"/>
  <c r="T1425" i="1"/>
  <c r="S1425" i="1"/>
  <c r="R1425" i="1"/>
  <c r="V1424" i="1"/>
  <c r="U1424" i="1"/>
  <c r="T1424" i="1"/>
  <c r="S1424" i="1"/>
  <c r="R1424" i="1"/>
  <c r="V1423" i="1"/>
  <c r="U1423" i="1"/>
  <c r="T1423" i="1"/>
  <c r="S1423" i="1"/>
  <c r="R1423" i="1"/>
  <c r="V1422" i="1"/>
  <c r="U1422" i="1"/>
  <c r="T1422" i="1"/>
  <c r="S1422" i="1"/>
  <c r="R1422" i="1"/>
  <c r="V1421" i="1"/>
  <c r="U1421" i="1"/>
  <c r="T1421" i="1"/>
  <c r="S1421" i="1"/>
  <c r="R1421" i="1"/>
  <c r="V1420" i="1"/>
  <c r="U1420" i="1"/>
  <c r="T1420" i="1"/>
  <c r="S1420" i="1"/>
  <c r="R1420" i="1"/>
  <c r="V1419" i="1"/>
  <c r="U1419" i="1"/>
  <c r="T1419" i="1"/>
  <c r="S1419" i="1"/>
  <c r="R1419" i="1"/>
  <c r="V1418" i="1"/>
  <c r="U1418" i="1"/>
  <c r="T1418" i="1"/>
  <c r="S1418" i="1"/>
  <c r="R1418" i="1"/>
  <c r="V1417" i="1"/>
  <c r="U1417" i="1"/>
  <c r="T1417" i="1"/>
  <c r="S1417" i="1"/>
  <c r="R1417" i="1"/>
  <c r="V1416" i="1"/>
  <c r="U1416" i="1"/>
  <c r="T1416" i="1"/>
  <c r="S1416" i="1"/>
  <c r="R1416" i="1"/>
  <c r="V1415" i="1"/>
  <c r="U1415" i="1"/>
  <c r="T1415" i="1"/>
  <c r="S1415" i="1"/>
  <c r="R1415" i="1"/>
  <c r="V1414" i="1"/>
  <c r="U1414" i="1"/>
  <c r="T1414" i="1"/>
  <c r="S1414" i="1"/>
  <c r="R1414" i="1"/>
  <c r="V1413" i="1"/>
  <c r="U1413" i="1"/>
  <c r="T1413" i="1"/>
  <c r="S1413" i="1"/>
  <c r="R1413" i="1"/>
  <c r="V1412" i="1"/>
  <c r="U1412" i="1"/>
  <c r="T1412" i="1"/>
  <c r="S1412" i="1"/>
  <c r="R1412" i="1"/>
  <c r="V1411" i="1"/>
  <c r="U1411" i="1"/>
  <c r="T1411" i="1"/>
  <c r="S1411" i="1"/>
  <c r="R1411" i="1"/>
  <c r="V1410" i="1"/>
  <c r="U1410" i="1"/>
  <c r="T1410" i="1"/>
  <c r="S1410" i="1"/>
  <c r="R1410" i="1"/>
  <c r="V1409" i="1"/>
  <c r="U1409" i="1"/>
  <c r="T1409" i="1"/>
  <c r="S1409" i="1"/>
  <c r="R1409" i="1"/>
  <c r="V1408" i="1"/>
  <c r="U1408" i="1"/>
  <c r="T1408" i="1"/>
  <c r="S1408" i="1"/>
  <c r="R1408" i="1"/>
  <c r="V1407" i="1"/>
  <c r="U1407" i="1"/>
  <c r="T1407" i="1"/>
  <c r="S1407" i="1"/>
  <c r="R1407" i="1"/>
  <c r="V1406" i="1"/>
  <c r="U1406" i="1"/>
  <c r="T1406" i="1"/>
  <c r="S1406" i="1"/>
  <c r="R1406" i="1"/>
  <c r="V1405" i="1"/>
  <c r="U1405" i="1"/>
  <c r="T1405" i="1"/>
  <c r="S1405" i="1"/>
  <c r="R1405" i="1"/>
  <c r="V1404" i="1"/>
  <c r="U1404" i="1"/>
  <c r="T1404" i="1"/>
  <c r="S1404" i="1"/>
  <c r="R1404" i="1"/>
  <c r="V1403" i="1"/>
  <c r="U1403" i="1"/>
  <c r="T1403" i="1"/>
  <c r="S1403" i="1"/>
  <c r="R1403" i="1"/>
  <c r="V1402" i="1"/>
  <c r="U1402" i="1"/>
  <c r="T1402" i="1"/>
  <c r="S1402" i="1"/>
  <c r="R1402" i="1"/>
  <c r="V1401" i="1"/>
  <c r="U1401" i="1"/>
  <c r="T1401" i="1"/>
  <c r="S1401" i="1"/>
  <c r="R1401" i="1"/>
  <c r="V1400" i="1"/>
  <c r="U1400" i="1"/>
  <c r="T1400" i="1"/>
  <c r="S1400" i="1"/>
  <c r="R1400" i="1"/>
  <c r="V1399" i="1"/>
  <c r="U1399" i="1"/>
  <c r="T1399" i="1"/>
  <c r="S1399" i="1"/>
  <c r="R1399" i="1"/>
  <c r="V1398" i="1"/>
  <c r="U1398" i="1"/>
  <c r="T1398" i="1"/>
  <c r="S1398" i="1"/>
  <c r="R1398" i="1"/>
  <c r="V1397" i="1"/>
  <c r="U1397" i="1"/>
  <c r="T1397" i="1"/>
  <c r="S1397" i="1"/>
  <c r="R1397" i="1"/>
  <c r="V1396" i="1"/>
  <c r="U1396" i="1"/>
  <c r="T1396" i="1"/>
  <c r="S1396" i="1"/>
  <c r="R1396" i="1"/>
  <c r="V1395" i="1"/>
  <c r="U1395" i="1"/>
  <c r="T1395" i="1"/>
  <c r="S1395" i="1"/>
  <c r="R1395" i="1"/>
  <c r="V1394" i="1"/>
  <c r="U1394" i="1"/>
  <c r="T1394" i="1"/>
  <c r="S1394" i="1"/>
  <c r="R1394" i="1"/>
  <c r="V1393" i="1"/>
  <c r="U1393" i="1"/>
  <c r="T1393" i="1"/>
  <c r="S1393" i="1"/>
  <c r="R1393" i="1"/>
  <c r="V1392" i="1"/>
  <c r="U1392" i="1"/>
  <c r="T1392" i="1"/>
  <c r="S1392" i="1"/>
  <c r="R1392" i="1"/>
  <c r="V1391" i="1"/>
  <c r="U1391" i="1"/>
  <c r="T1391" i="1"/>
  <c r="S1391" i="1"/>
  <c r="R1391" i="1"/>
  <c r="V1390" i="1"/>
  <c r="U1390" i="1"/>
  <c r="T1390" i="1"/>
  <c r="S1390" i="1"/>
  <c r="R1390" i="1"/>
  <c r="V1389" i="1"/>
  <c r="U1389" i="1"/>
  <c r="T1389" i="1"/>
  <c r="S1389" i="1"/>
  <c r="R1389" i="1"/>
  <c r="V1388" i="1"/>
  <c r="U1388" i="1"/>
  <c r="T1388" i="1"/>
  <c r="S1388" i="1"/>
  <c r="R1388" i="1"/>
  <c r="V1387" i="1"/>
  <c r="U1387" i="1"/>
  <c r="T1387" i="1"/>
  <c r="S1387" i="1"/>
  <c r="R1387" i="1"/>
  <c r="V1386" i="1"/>
  <c r="U1386" i="1"/>
  <c r="T1386" i="1"/>
  <c r="S1386" i="1"/>
  <c r="R1386" i="1"/>
  <c r="V1385" i="1"/>
  <c r="U1385" i="1"/>
  <c r="T1385" i="1"/>
  <c r="S1385" i="1"/>
  <c r="R1385" i="1"/>
  <c r="V1384" i="1"/>
  <c r="U1384" i="1"/>
  <c r="T1384" i="1"/>
  <c r="S1384" i="1"/>
  <c r="R1384" i="1"/>
  <c r="V1383" i="1"/>
  <c r="U1383" i="1"/>
  <c r="T1383" i="1"/>
  <c r="S1383" i="1"/>
  <c r="R1383" i="1"/>
  <c r="V1382" i="1"/>
  <c r="U1382" i="1"/>
  <c r="T1382" i="1"/>
  <c r="S1382" i="1"/>
  <c r="R1382" i="1"/>
  <c r="V1381" i="1"/>
  <c r="U1381" i="1"/>
  <c r="T1381" i="1"/>
  <c r="S1381" i="1"/>
  <c r="R1381" i="1"/>
  <c r="V1380" i="1"/>
  <c r="U1380" i="1"/>
  <c r="T1380" i="1"/>
  <c r="S1380" i="1"/>
  <c r="R1380" i="1"/>
  <c r="V1379" i="1"/>
  <c r="U1379" i="1"/>
  <c r="T1379" i="1"/>
  <c r="S1379" i="1"/>
  <c r="R1379" i="1"/>
  <c r="V1378" i="1"/>
  <c r="U1378" i="1"/>
  <c r="T1378" i="1"/>
  <c r="S1378" i="1"/>
  <c r="R1378" i="1"/>
  <c r="V1377" i="1"/>
  <c r="U1377" i="1"/>
  <c r="T1377" i="1"/>
  <c r="S1377" i="1"/>
  <c r="R1377" i="1"/>
  <c r="V1376" i="1"/>
  <c r="U1376" i="1"/>
  <c r="T1376" i="1"/>
  <c r="S1376" i="1"/>
  <c r="R1376" i="1"/>
  <c r="V1375" i="1"/>
  <c r="U1375" i="1"/>
  <c r="T1375" i="1"/>
  <c r="S1375" i="1"/>
  <c r="R1375" i="1"/>
  <c r="V1374" i="1"/>
  <c r="U1374" i="1"/>
  <c r="T1374" i="1"/>
  <c r="S1374" i="1"/>
  <c r="R1374" i="1"/>
  <c r="V1373" i="1"/>
  <c r="U1373" i="1"/>
  <c r="T1373" i="1"/>
  <c r="S1373" i="1"/>
  <c r="R1373" i="1"/>
  <c r="V1372" i="1"/>
  <c r="U1372" i="1"/>
  <c r="T1372" i="1"/>
  <c r="S1372" i="1"/>
  <c r="R1372" i="1"/>
  <c r="V1371" i="1"/>
  <c r="U1371" i="1"/>
  <c r="T1371" i="1"/>
  <c r="S1371" i="1"/>
  <c r="R1371" i="1"/>
  <c r="V1370" i="1"/>
  <c r="U1370" i="1"/>
  <c r="T1370" i="1"/>
  <c r="S1370" i="1"/>
  <c r="R1370" i="1"/>
  <c r="V1369" i="1"/>
  <c r="U1369" i="1"/>
  <c r="T1369" i="1"/>
  <c r="S1369" i="1"/>
  <c r="R1369" i="1"/>
  <c r="V1368" i="1"/>
  <c r="U1368" i="1"/>
  <c r="T1368" i="1"/>
  <c r="S1368" i="1"/>
  <c r="R1368" i="1"/>
  <c r="V1367" i="1"/>
  <c r="U1367" i="1"/>
  <c r="T1367" i="1"/>
  <c r="S1367" i="1"/>
  <c r="R1367" i="1"/>
  <c r="V1366" i="1"/>
  <c r="U1366" i="1"/>
  <c r="T1366" i="1"/>
  <c r="S1366" i="1"/>
  <c r="R1366" i="1"/>
  <c r="V1365" i="1"/>
  <c r="U1365" i="1"/>
  <c r="T1365" i="1"/>
  <c r="S1365" i="1"/>
  <c r="R1365" i="1"/>
  <c r="V1364" i="1"/>
  <c r="U1364" i="1"/>
  <c r="T1364" i="1"/>
  <c r="S1364" i="1"/>
  <c r="R1364" i="1"/>
  <c r="V1363" i="1"/>
  <c r="U1363" i="1"/>
  <c r="T1363" i="1"/>
  <c r="S1363" i="1"/>
  <c r="R1363" i="1"/>
  <c r="V1362" i="1"/>
  <c r="U1362" i="1"/>
  <c r="T1362" i="1"/>
  <c r="S1362" i="1"/>
  <c r="R1362" i="1"/>
  <c r="V1361" i="1"/>
  <c r="U1361" i="1"/>
  <c r="T1361" i="1"/>
  <c r="S1361" i="1"/>
  <c r="R1361" i="1"/>
  <c r="V1360" i="1"/>
  <c r="U1360" i="1"/>
  <c r="T1360" i="1"/>
  <c r="S1360" i="1"/>
  <c r="R1360" i="1"/>
  <c r="V1359" i="1"/>
  <c r="U1359" i="1"/>
  <c r="T1359" i="1"/>
  <c r="S1359" i="1"/>
  <c r="R1359" i="1"/>
  <c r="V1358" i="1"/>
  <c r="U1358" i="1"/>
  <c r="T1358" i="1"/>
  <c r="S1358" i="1"/>
  <c r="R1358" i="1"/>
  <c r="V1357" i="1"/>
  <c r="U1357" i="1"/>
  <c r="T1357" i="1"/>
  <c r="S1357" i="1"/>
  <c r="R1357" i="1"/>
  <c r="V1356" i="1"/>
  <c r="U1356" i="1"/>
  <c r="T1356" i="1"/>
  <c r="S1356" i="1"/>
  <c r="R1356" i="1"/>
  <c r="V1355" i="1"/>
  <c r="U1355" i="1"/>
  <c r="T1355" i="1"/>
  <c r="S1355" i="1"/>
  <c r="R1355" i="1"/>
  <c r="V1354" i="1"/>
  <c r="U1354" i="1"/>
  <c r="T1354" i="1"/>
  <c r="S1354" i="1"/>
  <c r="R1354" i="1"/>
  <c r="V1353" i="1"/>
  <c r="U1353" i="1"/>
  <c r="T1353" i="1"/>
  <c r="S1353" i="1"/>
  <c r="R1353" i="1"/>
  <c r="V1352" i="1"/>
  <c r="U1352" i="1"/>
  <c r="T1352" i="1"/>
  <c r="S1352" i="1"/>
  <c r="R1352" i="1"/>
  <c r="V1351" i="1"/>
  <c r="U1351" i="1"/>
  <c r="T1351" i="1"/>
  <c r="S1351" i="1"/>
  <c r="R1351" i="1"/>
  <c r="V1350" i="1"/>
  <c r="U1350" i="1"/>
  <c r="T1350" i="1"/>
  <c r="S1350" i="1"/>
  <c r="R1350" i="1"/>
  <c r="V1349" i="1"/>
  <c r="U1349" i="1"/>
  <c r="T1349" i="1"/>
  <c r="S1349" i="1"/>
  <c r="R1349" i="1"/>
  <c r="V1348" i="1"/>
  <c r="U1348" i="1"/>
  <c r="T1348" i="1"/>
  <c r="S1348" i="1"/>
  <c r="R1348" i="1"/>
  <c r="V1347" i="1"/>
  <c r="U1347" i="1"/>
  <c r="T1347" i="1"/>
  <c r="S1347" i="1"/>
  <c r="R1347" i="1"/>
  <c r="V1346" i="1"/>
  <c r="U1346" i="1"/>
  <c r="T1346" i="1"/>
  <c r="S1346" i="1"/>
  <c r="R1346" i="1"/>
  <c r="V1345" i="1"/>
  <c r="U1345" i="1"/>
  <c r="T1345" i="1"/>
  <c r="S1345" i="1"/>
  <c r="R1345" i="1"/>
  <c r="V1344" i="1"/>
  <c r="U1344" i="1"/>
  <c r="T1344" i="1"/>
  <c r="S1344" i="1"/>
  <c r="R1344" i="1"/>
  <c r="V1343" i="1"/>
  <c r="U1343" i="1"/>
  <c r="T1343" i="1"/>
  <c r="S1343" i="1"/>
  <c r="R1343" i="1"/>
  <c r="V1342" i="1"/>
  <c r="U1342" i="1"/>
  <c r="T1342" i="1"/>
  <c r="S1342" i="1"/>
  <c r="R1342" i="1"/>
  <c r="V1341" i="1"/>
  <c r="U1341" i="1"/>
  <c r="T1341" i="1"/>
  <c r="S1341" i="1"/>
  <c r="R1341" i="1"/>
  <c r="V1340" i="1"/>
  <c r="U1340" i="1"/>
  <c r="T1340" i="1"/>
  <c r="S1340" i="1"/>
  <c r="R1340" i="1"/>
  <c r="V1339" i="1"/>
  <c r="U1339" i="1"/>
  <c r="T1339" i="1"/>
  <c r="S1339" i="1"/>
  <c r="R1339" i="1"/>
  <c r="V1338" i="1"/>
  <c r="U1338" i="1"/>
  <c r="T1338" i="1"/>
  <c r="S1338" i="1"/>
  <c r="R1338" i="1"/>
  <c r="V1337" i="1"/>
  <c r="U1337" i="1"/>
  <c r="T1337" i="1"/>
  <c r="S1337" i="1"/>
  <c r="R1337" i="1"/>
  <c r="V1336" i="1"/>
  <c r="U1336" i="1"/>
  <c r="T1336" i="1"/>
  <c r="S1336" i="1"/>
  <c r="R1336" i="1"/>
  <c r="V1335" i="1"/>
  <c r="U1335" i="1"/>
  <c r="T1335" i="1"/>
  <c r="S1335" i="1"/>
  <c r="R1335" i="1"/>
  <c r="V1334" i="1"/>
  <c r="U1334" i="1"/>
  <c r="T1334" i="1"/>
  <c r="S1334" i="1"/>
  <c r="R1334" i="1"/>
  <c r="V1333" i="1"/>
  <c r="U1333" i="1"/>
  <c r="T1333" i="1"/>
  <c r="S1333" i="1"/>
  <c r="R1333" i="1"/>
  <c r="V1332" i="1"/>
  <c r="U1332" i="1"/>
  <c r="T1332" i="1"/>
  <c r="S1332" i="1"/>
  <c r="R1332" i="1"/>
  <c r="V1331" i="1"/>
  <c r="U1331" i="1"/>
  <c r="T1331" i="1"/>
  <c r="S1331" i="1"/>
  <c r="R1331" i="1"/>
  <c r="V1330" i="1"/>
  <c r="U1330" i="1"/>
  <c r="T1330" i="1"/>
  <c r="S1330" i="1"/>
  <c r="R1330" i="1"/>
  <c r="V1329" i="1"/>
  <c r="U1329" i="1"/>
  <c r="T1329" i="1"/>
  <c r="S1329" i="1"/>
  <c r="R1329" i="1"/>
  <c r="V1328" i="1"/>
  <c r="U1328" i="1"/>
  <c r="T1328" i="1"/>
  <c r="S1328" i="1"/>
  <c r="R1328" i="1"/>
  <c r="V1327" i="1"/>
  <c r="U1327" i="1"/>
  <c r="T1327" i="1"/>
  <c r="S1327" i="1"/>
  <c r="R1327" i="1"/>
  <c r="V1326" i="1"/>
  <c r="U1326" i="1"/>
  <c r="T1326" i="1"/>
  <c r="S1326" i="1"/>
  <c r="R1326" i="1"/>
  <c r="V1325" i="1"/>
  <c r="U1325" i="1"/>
  <c r="T1325" i="1"/>
  <c r="S1325" i="1"/>
  <c r="R1325" i="1"/>
  <c r="V1324" i="1"/>
  <c r="U1324" i="1"/>
  <c r="T1324" i="1"/>
  <c r="S1324" i="1"/>
  <c r="R1324" i="1"/>
  <c r="V1323" i="1"/>
  <c r="U1323" i="1"/>
  <c r="T1323" i="1"/>
  <c r="S1323" i="1"/>
  <c r="R1323" i="1"/>
  <c r="V1322" i="1"/>
  <c r="U1322" i="1"/>
  <c r="T1322" i="1"/>
  <c r="S1322" i="1"/>
  <c r="R1322" i="1"/>
  <c r="V1321" i="1"/>
  <c r="U1321" i="1"/>
  <c r="T1321" i="1"/>
  <c r="S1321" i="1"/>
  <c r="R1321" i="1"/>
  <c r="V1320" i="1"/>
  <c r="U1320" i="1"/>
  <c r="T1320" i="1"/>
  <c r="S1320" i="1"/>
  <c r="R1320" i="1"/>
  <c r="V1319" i="1"/>
  <c r="U1319" i="1"/>
  <c r="T1319" i="1"/>
  <c r="S1319" i="1"/>
  <c r="R1319" i="1"/>
  <c r="V1318" i="1"/>
  <c r="U1318" i="1"/>
  <c r="T1318" i="1"/>
  <c r="S1318" i="1"/>
  <c r="R1318" i="1"/>
  <c r="V1317" i="1"/>
  <c r="U1317" i="1"/>
  <c r="T1317" i="1"/>
  <c r="S1317" i="1"/>
  <c r="R1317" i="1"/>
  <c r="V1316" i="1"/>
  <c r="U1316" i="1"/>
  <c r="T1316" i="1"/>
  <c r="S1316" i="1"/>
  <c r="R1316" i="1"/>
  <c r="V1315" i="1"/>
  <c r="U1315" i="1"/>
  <c r="T1315" i="1"/>
  <c r="S1315" i="1"/>
  <c r="R1315" i="1"/>
  <c r="V1314" i="1"/>
  <c r="U1314" i="1"/>
  <c r="T1314" i="1"/>
  <c r="S1314" i="1"/>
  <c r="R1314" i="1"/>
  <c r="V1313" i="1"/>
  <c r="U1313" i="1"/>
  <c r="T1313" i="1"/>
  <c r="S1313" i="1"/>
  <c r="R1313" i="1"/>
  <c r="V1312" i="1"/>
  <c r="U1312" i="1"/>
  <c r="T1312" i="1"/>
  <c r="S1312" i="1"/>
  <c r="R1312" i="1"/>
  <c r="V1311" i="1"/>
  <c r="U1311" i="1"/>
  <c r="T1311" i="1"/>
  <c r="S1311" i="1"/>
  <c r="R1311" i="1"/>
  <c r="V1310" i="1"/>
  <c r="U1310" i="1"/>
  <c r="T1310" i="1"/>
  <c r="S1310" i="1"/>
  <c r="R1310" i="1"/>
  <c r="V1309" i="1"/>
  <c r="U1309" i="1"/>
  <c r="T1309" i="1"/>
  <c r="S1309" i="1"/>
  <c r="R1309" i="1"/>
  <c r="V1308" i="1"/>
  <c r="U1308" i="1"/>
  <c r="T1308" i="1"/>
  <c r="S1308" i="1"/>
  <c r="R1308" i="1"/>
  <c r="V1307" i="1"/>
  <c r="U1307" i="1"/>
  <c r="T1307" i="1"/>
  <c r="S1307" i="1"/>
  <c r="R1307" i="1"/>
  <c r="V1306" i="1"/>
  <c r="U1306" i="1"/>
  <c r="T1306" i="1"/>
  <c r="S1306" i="1"/>
  <c r="R1306" i="1"/>
  <c r="V1305" i="1"/>
  <c r="U1305" i="1"/>
  <c r="T1305" i="1"/>
  <c r="S1305" i="1"/>
  <c r="R1305" i="1"/>
  <c r="V1304" i="1"/>
  <c r="U1304" i="1"/>
  <c r="T1304" i="1"/>
  <c r="S1304" i="1"/>
  <c r="R1304" i="1"/>
  <c r="V1303" i="1"/>
  <c r="U1303" i="1"/>
  <c r="T1303" i="1"/>
  <c r="S1303" i="1"/>
  <c r="R1303" i="1"/>
  <c r="V1302" i="1"/>
  <c r="U1302" i="1"/>
  <c r="T1302" i="1"/>
  <c r="S1302" i="1"/>
  <c r="R1302" i="1"/>
  <c r="V1301" i="1"/>
  <c r="U1301" i="1"/>
  <c r="T1301" i="1"/>
  <c r="S1301" i="1"/>
  <c r="R1301" i="1"/>
  <c r="V1300" i="1"/>
  <c r="U1300" i="1"/>
  <c r="T1300" i="1"/>
  <c r="S1300" i="1"/>
  <c r="R1300" i="1"/>
  <c r="V1299" i="1"/>
  <c r="U1299" i="1"/>
  <c r="T1299" i="1"/>
  <c r="S1299" i="1"/>
  <c r="R1299" i="1"/>
  <c r="V1298" i="1"/>
  <c r="U1298" i="1"/>
  <c r="T1298" i="1"/>
  <c r="S1298" i="1"/>
  <c r="R1298" i="1"/>
  <c r="V1297" i="1"/>
  <c r="U1297" i="1"/>
  <c r="T1297" i="1"/>
  <c r="S1297" i="1"/>
  <c r="R1297" i="1"/>
  <c r="V1296" i="1"/>
  <c r="U1296" i="1"/>
  <c r="T1296" i="1"/>
  <c r="S1296" i="1"/>
  <c r="R1296" i="1"/>
  <c r="V1295" i="1"/>
  <c r="U1295" i="1"/>
  <c r="T1295" i="1"/>
  <c r="S1295" i="1"/>
  <c r="R1295" i="1"/>
  <c r="V1294" i="1"/>
  <c r="U1294" i="1"/>
  <c r="T1294" i="1"/>
  <c r="S1294" i="1"/>
  <c r="R1294" i="1"/>
  <c r="V1293" i="1"/>
  <c r="U1293" i="1"/>
  <c r="T1293" i="1"/>
  <c r="S1293" i="1"/>
  <c r="R1293" i="1"/>
  <c r="V1292" i="1"/>
  <c r="U1292" i="1"/>
  <c r="T1292" i="1"/>
  <c r="S1292" i="1"/>
  <c r="R1292" i="1"/>
  <c r="V1291" i="1"/>
  <c r="U1291" i="1"/>
  <c r="T1291" i="1"/>
  <c r="S1291" i="1"/>
  <c r="R1291" i="1"/>
  <c r="V1290" i="1"/>
  <c r="U1290" i="1"/>
  <c r="T1290" i="1"/>
  <c r="S1290" i="1"/>
  <c r="R1290" i="1"/>
  <c r="V1289" i="1"/>
  <c r="U1289" i="1"/>
  <c r="T1289" i="1"/>
  <c r="S1289" i="1"/>
  <c r="R1289" i="1"/>
  <c r="V1288" i="1"/>
  <c r="U1288" i="1"/>
  <c r="T1288" i="1"/>
  <c r="S1288" i="1"/>
  <c r="R1288" i="1"/>
  <c r="V1287" i="1"/>
  <c r="U1287" i="1"/>
  <c r="T1287" i="1"/>
  <c r="S1287" i="1"/>
  <c r="R1287" i="1"/>
  <c r="V1286" i="1"/>
  <c r="U1286" i="1"/>
  <c r="T1286" i="1"/>
  <c r="S1286" i="1"/>
  <c r="R1286" i="1"/>
  <c r="V1285" i="1"/>
  <c r="U1285" i="1"/>
  <c r="T1285" i="1"/>
  <c r="S1285" i="1"/>
  <c r="R1285" i="1"/>
  <c r="V1284" i="1"/>
  <c r="U1284" i="1"/>
  <c r="T1284" i="1"/>
  <c r="S1284" i="1"/>
  <c r="R1284" i="1"/>
  <c r="V1283" i="1"/>
  <c r="U1283" i="1"/>
  <c r="T1283" i="1"/>
  <c r="S1283" i="1"/>
  <c r="R1283" i="1"/>
  <c r="V1282" i="1"/>
  <c r="U1282" i="1"/>
  <c r="T1282" i="1"/>
  <c r="S1282" i="1"/>
  <c r="R1282" i="1"/>
  <c r="V1281" i="1"/>
  <c r="U1281" i="1"/>
  <c r="T1281" i="1"/>
  <c r="S1281" i="1"/>
  <c r="R1281" i="1"/>
  <c r="V1280" i="1"/>
  <c r="U1280" i="1"/>
  <c r="T1280" i="1"/>
  <c r="S1280" i="1"/>
  <c r="R1280" i="1"/>
  <c r="V1279" i="1"/>
  <c r="U1279" i="1"/>
  <c r="T1279" i="1"/>
  <c r="S1279" i="1"/>
  <c r="R1279" i="1"/>
  <c r="V1278" i="1"/>
  <c r="U1278" i="1"/>
  <c r="T1278" i="1"/>
  <c r="S1278" i="1"/>
  <c r="R1278" i="1"/>
  <c r="V1277" i="1"/>
  <c r="U1277" i="1"/>
  <c r="T1277" i="1"/>
  <c r="S1277" i="1"/>
  <c r="R1277" i="1"/>
  <c r="V1276" i="1"/>
  <c r="U1276" i="1"/>
  <c r="T1276" i="1"/>
  <c r="S1276" i="1"/>
  <c r="R1276" i="1"/>
  <c r="V1275" i="1"/>
  <c r="U1275" i="1"/>
  <c r="T1275" i="1"/>
  <c r="S1275" i="1"/>
  <c r="R1275" i="1"/>
  <c r="V1274" i="1"/>
  <c r="U1274" i="1"/>
  <c r="T1274" i="1"/>
  <c r="S1274" i="1"/>
  <c r="R1274" i="1"/>
  <c r="V1273" i="1"/>
  <c r="U1273" i="1"/>
  <c r="T1273" i="1"/>
  <c r="S1273" i="1"/>
  <c r="R1273" i="1"/>
  <c r="V1272" i="1"/>
  <c r="U1272" i="1"/>
  <c r="T1272" i="1"/>
  <c r="S1272" i="1"/>
  <c r="R1272" i="1"/>
  <c r="V1271" i="1"/>
  <c r="U1271" i="1"/>
  <c r="T1271" i="1"/>
  <c r="S1271" i="1"/>
  <c r="R1271" i="1"/>
  <c r="V1270" i="1"/>
  <c r="U1270" i="1"/>
  <c r="T1270" i="1"/>
  <c r="S1270" i="1"/>
  <c r="R1270" i="1"/>
  <c r="V1269" i="1"/>
  <c r="U1269" i="1"/>
  <c r="T1269" i="1"/>
  <c r="S1269" i="1"/>
  <c r="R1269" i="1"/>
  <c r="V1268" i="1"/>
  <c r="U1268" i="1"/>
  <c r="T1268" i="1"/>
  <c r="S1268" i="1"/>
  <c r="R1268" i="1"/>
  <c r="V1267" i="1"/>
  <c r="U1267" i="1"/>
  <c r="T1267" i="1"/>
  <c r="S1267" i="1"/>
  <c r="R1267" i="1"/>
  <c r="V1266" i="1"/>
  <c r="U1266" i="1"/>
  <c r="T1266" i="1"/>
  <c r="S1266" i="1"/>
  <c r="R1266" i="1"/>
  <c r="V1265" i="1"/>
  <c r="U1265" i="1"/>
  <c r="T1265" i="1"/>
  <c r="S1265" i="1"/>
  <c r="R1265" i="1"/>
  <c r="V1264" i="1"/>
  <c r="U1264" i="1"/>
  <c r="T1264" i="1"/>
  <c r="S1264" i="1"/>
  <c r="R1264" i="1"/>
  <c r="V1263" i="1"/>
  <c r="U1263" i="1"/>
  <c r="T1263" i="1"/>
  <c r="S1263" i="1"/>
  <c r="R1263" i="1"/>
  <c r="V1262" i="1"/>
  <c r="U1262" i="1"/>
  <c r="T1262" i="1"/>
  <c r="S1262" i="1"/>
  <c r="R1262" i="1"/>
  <c r="V1261" i="1"/>
  <c r="U1261" i="1"/>
  <c r="T1261" i="1"/>
  <c r="S1261" i="1"/>
  <c r="R1261" i="1"/>
  <c r="V1260" i="1"/>
  <c r="U1260" i="1"/>
  <c r="T1260" i="1"/>
  <c r="S1260" i="1"/>
  <c r="R1260" i="1"/>
  <c r="V1259" i="1"/>
  <c r="U1259" i="1"/>
  <c r="T1259" i="1"/>
  <c r="S1259" i="1"/>
  <c r="R1259" i="1"/>
  <c r="V1258" i="1"/>
  <c r="U1258" i="1"/>
  <c r="T1258" i="1"/>
  <c r="S1258" i="1"/>
  <c r="R1258" i="1"/>
  <c r="V1257" i="1"/>
  <c r="U1257" i="1"/>
  <c r="T1257" i="1"/>
  <c r="S1257" i="1"/>
  <c r="R1257" i="1"/>
  <c r="V1256" i="1"/>
  <c r="U1256" i="1"/>
  <c r="T1256" i="1"/>
  <c r="S1256" i="1"/>
  <c r="R1256" i="1"/>
  <c r="V1255" i="1"/>
  <c r="U1255" i="1"/>
  <c r="T1255" i="1"/>
  <c r="S1255" i="1"/>
  <c r="R1255" i="1"/>
  <c r="V1254" i="1"/>
  <c r="U1254" i="1"/>
  <c r="T1254" i="1"/>
  <c r="S1254" i="1"/>
  <c r="R1254" i="1"/>
  <c r="V1253" i="1"/>
  <c r="U1253" i="1"/>
  <c r="T1253" i="1"/>
  <c r="S1253" i="1"/>
  <c r="R1253" i="1"/>
  <c r="V1252" i="1"/>
  <c r="U1252" i="1"/>
  <c r="T1252" i="1"/>
  <c r="S1252" i="1"/>
  <c r="R1252" i="1"/>
  <c r="V1251" i="1"/>
  <c r="U1251" i="1"/>
  <c r="T1251" i="1"/>
  <c r="S1251" i="1"/>
  <c r="R1251" i="1"/>
  <c r="V1250" i="1"/>
  <c r="U1250" i="1"/>
  <c r="T1250" i="1"/>
  <c r="S1250" i="1"/>
  <c r="R1250" i="1"/>
  <c r="V1249" i="1"/>
  <c r="U1249" i="1"/>
  <c r="T1249" i="1"/>
  <c r="S1249" i="1"/>
  <c r="R1249" i="1"/>
  <c r="V1248" i="1"/>
  <c r="U1248" i="1"/>
  <c r="T1248" i="1"/>
  <c r="S1248" i="1"/>
  <c r="R1248" i="1"/>
  <c r="V1247" i="1"/>
  <c r="U1247" i="1"/>
  <c r="T1247" i="1"/>
  <c r="S1247" i="1"/>
  <c r="R1247" i="1"/>
  <c r="V1246" i="1"/>
  <c r="U1246" i="1"/>
  <c r="T1246" i="1"/>
  <c r="S1246" i="1"/>
  <c r="R1246" i="1"/>
  <c r="V1245" i="1"/>
  <c r="U1245" i="1"/>
  <c r="T1245" i="1"/>
  <c r="S1245" i="1"/>
  <c r="R1245" i="1"/>
  <c r="V1244" i="1"/>
  <c r="U1244" i="1"/>
  <c r="T1244" i="1"/>
  <c r="S1244" i="1"/>
  <c r="R1244" i="1"/>
  <c r="V1243" i="1"/>
  <c r="U1243" i="1"/>
  <c r="T1243" i="1"/>
  <c r="S1243" i="1"/>
  <c r="R1243" i="1"/>
  <c r="V1242" i="1"/>
  <c r="U1242" i="1"/>
  <c r="T1242" i="1"/>
  <c r="S1242" i="1"/>
  <c r="R1242" i="1"/>
  <c r="V1241" i="1"/>
  <c r="U1241" i="1"/>
  <c r="T1241" i="1"/>
  <c r="S1241" i="1"/>
  <c r="R1241" i="1"/>
  <c r="V1240" i="1"/>
  <c r="U1240" i="1"/>
  <c r="T1240" i="1"/>
  <c r="S1240" i="1"/>
  <c r="R1240" i="1"/>
  <c r="V1239" i="1"/>
  <c r="U1239" i="1"/>
  <c r="T1239" i="1"/>
  <c r="S1239" i="1"/>
  <c r="R1239" i="1"/>
  <c r="V1238" i="1"/>
  <c r="U1238" i="1"/>
  <c r="T1238" i="1"/>
  <c r="S1238" i="1"/>
  <c r="R1238" i="1"/>
  <c r="V1237" i="1"/>
  <c r="U1237" i="1"/>
  <c r="T1237" i="1"/>
  <c r="S1237" i="1"/>
  <c r="R1237" i="1"/>
  <c r="V1236" i="1"/>
  <c r="U1236" i="1"/>
  <c r="T1236" i="1"/>
  <c r="S1236" i="1"/>
  <c r="R1236" i="1"/>
  <c r="V1235" i="1"/>
  <c r="U1235" i="1"/>
  <c r="T1235" i="1"/>
  <c r="S1235" i="1"/>
  <c r="R1235" i="1"/>
  <c r="V1234" i="1"/>
  <c r="U1234" i="1"/>
  <c r="T1234" i="1"/>
  <c r="S1234" i="1"/>
  <c r="R1234" i="1"/>
  <c r="V1233" i="1"/>
  <c r="U1233" i="1"/>
  <c r="T1233" i="1"/>
  <c r="S1233" i="1"/>
  <c r="R1233" i="1"/>
  <c r="V1232" i="1"/>
  <c r="U1232" i="1"/>
  <c r="T1232" i="1"/>
  <c r="S1232" i="1"/>
  <c r="R1232" i="1"/>
  <c r="V1231" i="1"/>
  <c r="U1231" i="1"/>
  <c r="T1231" i="1"/>
  <c r="S1231" i="1"/>
  <c r="R1231" i="1"/>
  <c r="V1230" i="1"/>
  <c r="U1230" i="1"/>
  <c r="T1230" i="1"/>
  <c r="S1230" i="1"/>
  <c r="R1230" i="1"/>
  <c r="V1229" i="1"/>
  <c r="U1229" i="1"/>
  <c r="T1229" i="1"/>
  <c r="S1229" i="1"/>
  <c r="R1229" i="1"/>
  <c r="V1228" i="1"/>
  <c r="U1228" i="1"/>
  <c r="T1228" i="1"/>
  <c r="S1228" i="1"/>
  <c r="R1228" i="1"/>
  <c r="V1227" i="1"/>
  <c r="U1227" i="1"/>
  <c r="T1227" i="1"/>
  <c r="S1227" i="1"/>
  <c r="R1227" i="1"/>
  <c r="V1226" i="1"/>
  <c r="U1226" i="1"/>
  <c r="T1226" i="1"/>
  <c r="S1226" i="1"/>
  <c r="R1226" i="1"/>
  <c r="V1225" i="1"/>
  <c r="U1225" i="1"/>
  <c r="T1225" i="1"/>
  <c r="S1225" i="1"/>
  <c r="R1225" i="1"/>
  <c r="V1224" i="1"/>
  <c r="U1224" i="1"/>
  <c r="T1224" i="1"/>
  <c r="S1224" i="1"/>
  <c r="R1224" i="1"/>
  <c r="V1223" i="1"/>
  <c r="U1223" i="1"/>
  <c r="T1223" i="1"/>
  <c r="S1223" i="1"/>
  <c r="R1223" i="1"/>
  <c r="V1222" i="1"/>
  <c r="U1222" i="1"/>
  <c r="T1222" i="1"/>
  <c r="S1222" i="1"/>
  <c r="R1222" i="1"/>
  <c r="V1221" i="1"/>
  <c r="U1221" i="1"/>
  <c r="T1221" i="1"/>
  <c r="S1221" i="1"/>
  <c r="R1221" i="1"/>
  <c r="V1220" i="1"/>
  <c r="U1220" i="1"/>
  <c r="T1220" i="1"/>
  <c r="S1220" i="1"/>
  <c r="R1220" i="1"/>
  <c r="V1219" i="1"/>
  <c r="U1219" i="1"/>
  <c r="T1219" i="1"/>
  <c r="S1219" i="1"/>
  <c r="R1219" i="1"/>
  <c r="V1218" i="1"/>
  <c r="U1218" i="1"/>
  <c r="T1218" i="1"/>
  <c r="S1218" i="1"/>
  <c r="R1218" i="1"/>
  <c r="V1217" i="1"/>
  <c r="U1217" i="1"/>
  <c r="T1217" i="1"/>
  <c r="S1217" i="1"/>
  <c r="R1217" i="1"/>
  <c r="V1216" i="1"/>
  <c r="U1216" i="1"/>
  <c r="T1216" i="1"/>
  <c r="S1216" i="1"/>
  <c r="R1216" i="1"/>
  <c r="V1215" i="1"/>
  <c r="U1215" i="1"/>
  <c r="T1215" i="1"/>
  <c r="S1215" i="1"/>
  <c r="R1215" i="1"/>
  <c r="V1214" i="1"/>
  <c r="U1214" i="1"/>
  <c r="T1214" i="1"/>
  <c r="S1214" i="1"/>
  <c r="R1214" i="1"/>
  <c r="V1213" i="1"/>
  <c r="U1213" i="1"/>
  <c r="T1213" i="1"/>
  <c r="S1213" i="1"/>
  <c r="R1213" i="1"/>
  <c r="V1212" i="1"/>
  <c r="U1212" i="1"/>
  <c r="T1212" i="1"/>
  <c r="S1212" i="1"/>
  <c r="R1212" i="1"/>
  <c r="V1211" i="1"/>
  <c r="U1211" i="1"/>
  <c r="T1211" i="1"/>
  <c r="S1211" i="1"/>
  <c r="R1211" i="1"/>
  <c r="V1210" i="1"/>
  <c r="U1210" i="1"/>
  <c r="T1210" i="1"/>
  <c r="S1210" i="1"/>
  <c r="R1210" i="1"/>
  <c r="V1209" i="1"/>
  <c r="U1209" i="1"/>
  <c r="T1209" i="1"/>
  <c r="S1209" i="1"/>
  <c r="R1209" i="1"/>
  <c r="V1208" i="1"/>
  <c r="U1208" i="1"/>
  <c r="T1208" i="1"/>
  <c r="S1208" i="1"/>
  <c r="R1208" i="1"/>
  <c r="V1207" i="1"/>
  <c r="U1207" i="1"/>
  <c r="T1207" i="1"/>
  <c r="S1207" i="1"/>
  <c r="R1207" i="1"/>
  <c r="V1206" i="1"/>
  <c r="U1206" i="1"/>
  <c r="T1206" i="1"/>
  <c r="S1206" i="1"/>
  <c r="R1206" i="1"/>
  <c r="V1205" i="1"/>
  <c r="U1205" i="1"/>
  <c r="T1205" i="1"/>
  <c r="S1205" i="1"/>
  <c r="R1205" i="1"/>
  <c r="V1204" i="1"/>
  <c r="U1204" i="1"/>
  <c r="T1204" i="1"/>
  <c r="S1204" i="1"/>
  <c r="R1204" i="1"/>
  <c r="V1203" i="1"/>
  <c r="U1203" i="1"/>
  <c r="T1203" i="1"/>
  <c r="S1203" i="1"/>
  <c r="R1203" i="1"/>
  <c r="V1202" i="1"/>
  <c r="U1202" i="1"/>
  <c r="T1202" i="1"/>
  <c r="S1202" i="1"/>
  <c r="R1202" i="1"/>
  <c r="V1201" i="1"/>
  <c r="U1201" i="1"/>
  <c r="T1201" i="1"/>
  <c r="S1201" i="1"/>
  <c r="R1201" i="1"/>
  <c r="V1200" i="1"/>
  <c r="U1200" i="1"/>
  <c r="T1200" i="1"/>
  <c r="S1200" i="1"/>
  <c r="R1200" i="1"/>
  <c r="V1199" i="1"/>
  <c r="U1199" i="1"/>
  <c r="T1199" i="1"/>
  <c r="S1199" i="1"/>
  <c r="R1199" i="1"/>
  <c r="V1198" i="1"/>
  <c r="U1198" i="1"/>
  <c r="T1198" i="1"/>
  <c r="S1198" i="1"/>
  <c r="R1198" i="1"/>
  <c r="V1197" i="1"/>
  <c r="U1197" i="1"/>
  <c r="T1197" i="1"/>
  <c r="S1197" i="1"/>
  <c r="R1197" i="1"/>
  <c r="V1196" i="1"/>
  <c r="U1196" i="1"/>
  <c r="T1196" i="1"/>
  <c r="S1196" i="1"/>
  <c r="R1196" i="1"/>
  <c r="V1195" i="1"/>
  <c r="U1195" i="1"/>
  <c r="T1195" i="1"/>
  <c r="S1195" i="1"/>
  <c r="R1195" i="1"/>
  <c r="V1194" i="1"/>
  <c r="U1194" i="1"/>
  <c r="T1194" i="1"/>
  <c r="S1194" i="1"/>
  <c r="R1194" i="1"/>
  <c r="V1193" i="1"/>
  <c r="U1193" i="1"/>
  <c r="T1193" i="1"/>
  <c r="S1193" i="1"/>
  <c r="R1193" i="1"/>
  <c r="V1192" i="1"/>
  <c r="U1192" i="1"/>
  <c r="T1192" i="1"/>
  <c r="S1192" i="1"/>
  <c r="R1192" i="1"/>
  <c r="V1191" i="1"/>
  <c r="U1191" i="1"/>
  <c r="T1191" i="1"/>
  <c r="S1191" i="1"/>
  <c r="R1191" i="1"/>
  <c r="V1190" i="1"/>
  <c r="U1190" i="1"/>
  <c r="T1190" i="1"/>
  <c r="S1190" i="1"/>
  <c r="R1190" i="1"/>
  <c r="V1189" i="1"/>
  <c r="U1189" i="1"/>
  <c r="T1189" i="1"/>
  <c r="S1189" i="1"/>
  <c r="R1189" i="1"/>
  <c r="V1188" i="1"/>
  <c r="U1188" i="1"/>
  <c r="T1188" i="1"/>
  <c r="S1188" i="1"/>
  <c r="R1188" i="1"/>
  <c r="V1187" i="1"/>
  <c r="U1187" i="1"/>
  <c r="T1187" i="1"/>
  <c r="S1187" i="1"/>
  <c r="R1187" i="1"/>
  <c r="V1186" i="1"/>
  <c r="U1186" i="1"/>
  <c r="T1186" i="1"/>
  <c r="S1186" i="1"/>
  <c r="R1186" i="1"/>
  <c r="V1185" i="1"/>
  <c r="U1185" i="1"/>
  <c r="T1185" i="1"/>
  <c r="S1185" i="1"/>
  <c r="R1185" i="1"/>
  <c r="V1184" i="1"/>
  <c r="U1184" i="1"/>
  <c r="T1184" i="1"/>
  <c r="S1184" i="1"/>
  <c r="R1184" i="1"/>
  <c r="V1183" i="1"/>
  <c r="U1183" i="1"/>
  <c r="T1183" i="1"/>
  <c r="S1183" i="1"/>
  <c r="R1183" i="1"/>
  <c r="V1182" i="1"/>
  <c r="U1182" i="1"/>
  <c r="T1182" i="1"/>
  <c r="S1182" i="1"/>
  <c r="R1182" i="1"/>
  <c r="V1181" i="1"/>
  <c r="U1181" i="1"/>
  <c r="T1181" i="1"/>
  <c r="S1181" i="1"/>
  <c r="R1181" i="1"/>
  <c r="V1180" i="1"/>
  <c r="U1180" i="1"/>
  <c r="T1180" i="1"/>
  <c r="S1180" i="1"/>
  <c r="R1180" i="1"/>
  <c r="V1179" i="1"/>
  <c r="U1179" i="1"/>
  <c r="T1179" i="1"/>
  <c r="S1179" i="1"/>
  <c r="R1179" i="1"/>
  <c r="V1178" i="1"/>
  <c r="U1178" i="1"/>
  <c r="T1178" i="1"/>
  <c r="S1178" i="1"/>
  <c r="R1178" i="1"/>
  <c r="V1177" i="1"/>
  <c r="U1177" i="1"/>
  <c r="T1177" i="1"/>
  <c r="S1177" i="1"/>
  <c r="R1177" i="1"/>
  <c r="V1176" i="1"/>
  <c r="U1176" i="1"/>
  <c r="T1176" i="1"/>
  <c r="S1176" i="1"/>
  <c r="R1176" i="1"/>
  <c r="V1175" i="1"/>
  <c r="U1175" i="1"/>
  <c r="T1175" i="1"/>
  <c r="S1175" i="1"/>
  <c r="R1175" i="1"/>
  <c r="V1174" i="1"/>
  <c r="U1174" i="1"/>
  <c r="T1174" i="1"/>
  <c r="S1174" i="1"/>
  <c r="R1174" i="1"/>
  <c r="V1173" i="1"/>
  <c r="U1173" i="1"/>
  <c r="T1173" i="1"/>
  <c r="S1173" i="1"/>
  <c r="R1173" i="1"/>
  <c r="V1172" i="1"/>
  <c r="U1172" i="1"/>
  <c r="T1172" i="1"/>
  <c r="S1172" i="1"/>
  <c r="R1172" i="1"/>
  <c r="V1171" i="1"/>
  <c r="U1171" i="1"/>
  <c r="T1171" i="1"/>
  <c r="S1171" i="1"/>
  <c r="R1171" i="1"/>
  <c r="V1170" i="1"/>
  <c r="U1170" i="1"/>
  <c r="T1170" i="1"/>
  <c r="S1170" i="1"/>
  <c r="R1170" i="1"/>
  <c r="V1169" i="1"/>
  <c r="U1169" i="1"/>
  <c r="T1169" i="1"/>
  <c r="S1169" i="1"/>
  <c r="R1169" i="1"/>
  <c r="V1168" i="1"/>
  <c r="U1168" i="1"/>
  <c r="T1168" i="1"/>
  <c r="S1168" i="1"/>
  <c r="R1168" i="1"/>
  <c r="V1167" i="1"/>
  <c r="U1167" i="1"/>
  <c r="T1167" i="1"/>
  <c r="S1167" i="1"/>
  <c r="R1167" i="1"/>
  <c r="V1166" i="1"/>
  <c r="U1166" i="1"/>
  <c r="T1166" i="1"/>
  <c r="S1166" i="1"/>
  <c r="R1166" i="1"/>
  <c r="V1165" i="1"/>
  <c r="U1165" i="1"/>
  <c r="T1165" i="1"/>
  <c r="S1165" i="1"/>
  <c r="R1165" i="1"/>
  <c r="V1164" i="1"/>
  <c r="U1164" i="1"/>
  <c r="T1164" i="1"/>
  <c r="S1164" i="1"/>
  <c r="R1164" i="1"/>
  <c r="V1163" i="1"/>
  <c r="U1163" i="1"/>
  <c r="T1163" i="1"/>
  <c r="S1163" i="1"/>
  <c r="R1163" i="1"/>
  <c r="V1162" i="1"/>
  <c r="U1162" i="1"/>
  <c r="T1162" i="1"/>
  <c r="S1162" i="1"/>
  <c r="R1162" i="1"/>
  <c r="V1161" i="1"/>
  <c r="U1161" i="1"/>
  <c r="T1161" i="1"/>
  <c r="S1161" i="1"/>
  <c r="R1161" i="1"/>
  <c r="V1160" i="1"/>
  <c r="U1160" i="1"/>
  <c r="T1160" i="1"/>
  <c r="S1160" i="1"/>
  <c r="R1160" i="1"/>
  <c r="V1159" i="1"/>
  <c r="U1159" i="1"/>
  <c r="T1159" i="1"/>
  <c r="S1159" i="1"/>
  <c r="R1159" i="1"/>
  <c r="V1158" i="1"/>
  <c r="U1158" i="1"/>
  <c r="T1158" i="1"/>
  <c r="S1158" i="1"/>
  <c r="R1158" i="1"/>
  <c r="V1157" i="1"/>
  <c r="U1157" i="1"/>
  <c r="T1157" i="1"/>
  <c r="S1157" i="1"/>
  <c r="R1157" i="1"/>
  <c r="V1156" i="1"/>
  <c r="U1156" i="1"/>
  <c r="T1156" i="1"/>
  <c r="S1156" i="1"/>
  <c r="R1156" i="1"/>
  <c r="V1155" i="1"/>
  <c r="U1155" i="1"/>
  <c r="T1155" i="1"/>
  <c r="S1155" i="1"/>
  <c r="R1155" i="1"/>
  <c r="V1154" i="1"/>
  <c r="U1154" i="1"/>
  <c r="T1154" i="1"/>
  <c r="S1154" i="1"/>
  <c r="R1154" i="1"/>
  <c r="V1153" i="1"/>
  <c r="U1153" i="1"/>
  <c r="T1153" i="1"/>
  <c r="S1153" i="1"/>
  <c r="R1153" i="1"/>
  <c r="V1152" i="1"/>
  <c r="U1152" i="1"/>
  <c r="T1152" i="1"/>
  <c r="S1152" i="1"/>
  <c r="R1152" i="1"/>
  <c r="V1151" i="1"/>
  <c r="U1151" i="1"/>
  <c r="T1151" i="1"/>
  <c r="S1151" i="1"/>
  <c r="R1151" i="1"/>
  <c r="V1150" i="1"/>
  <c r="U1150" i="1"/>
  <c r="T1150" i="1"/>
  <c r="S1150" i="1"/>
  <c r="R1150" i="1"/>
  <c r="V1149" i="1"/>
  <c r="U1149" i="1"/>
  <c r="T1149" i="1"/>
  <c r="S1149" i="1"/>
  <c r="R1149" i="1"/>
  <c r="V1148" i="1"/>
  <c r="U1148" i="1"/>
  <c r="T1148" i="1"/>
  <c r="S1148" i="1"/>
  <c r="R1148" i="1"/>
  <c r="V1147" i="1"/>
  <c r="U1147" i="1"/>
  <c r="T1147" i="1"/>
  <c r="S1147" i="1"/>
  <c r="R1147" i="1"/>
  <c r="V1146" i="1"/>
  <c r="U1146" i="1"/>
  <c r="T1146" i="1"/>
  <c r="S1146" i="1"/>
  <c r="R1146" i="1"/>
  <c r="V1145" i="1"/>
  <c r="U1145" i="1"/>
  <c r="T1145" i="1"/>
  <c r="S1145" i="1"/>
  <c r="R1145" i="1"/>
  <c r="V1144" i="1"/>
  <c r="U1144" i="1"/>
  <c r="T1144" i="1"/>
  <c r="S1144" i="1"/>
  <c r="R1144" i="1"/>
  <c r="V1143" i="1"/>
  <c r="U1143" i="1"/>
  <c r="T1143" i="1"/>
  <c r="S1143" i="1"/>
  <c r="R1143" i="1"/>
  <c r="V1142" i="1"/>
  <c r="U1142" i="1"/>
  <c r="T1142" i="1"/>
  <c r="S1142" i="1"/>
  <c r="R1142" i="1"/>
  <c r="V1141" i="1"/>
  <c r="U1141" i="1"/>
  <c r="T1141" i="1"/>
  <c r="S1141" i="1"/>
  <c r="R1141" i="1"/>
  <c r="V1140" i="1"/>
  <c r="U1140" i="1"/>
  <c r="T1140" i="1"/>
  <c r="S1140" i="1"/>
  <c r="R1140" i="1"/>
  <c r="V1139" i="1"/>
  <c r="U1139" i="1"/>
  <c r="T1139" i="1"/>
  <c r="S1139" i="1"/>
  <c r="R1139" i="1"/>
  <c r="V1138" i="1"/>
  <c r="U1138" i="1"/>
  <c r="T1138" i="1"/>
  <c r="S1138" i="1"/>
  <c r="R1138" i="1"/>
  <c r="V1137" i="1"/>
  <c r="U1137" i="1"/>
  <c r="T1137" i="1"/>
  <c r="S1137" i="1"/>
  <c r="R1137" i="1"/>
  <c r="V1136" i="1"/>
  <c r="U1136" i="1"/>
  <c r="T1136" i="1"/>
  <c r="S1136" i="1"/>
  <c r="R1136" i="1"/>
  <c r="V1135" i="1"/>
  <c r="U1135" i="1"/>
  <c r="T1135" i="1"/>
  <c r="S1135" i="1"/>
  <c r="R1135" i="1"/>
  <c r="V1134" i="1"/>
  <c r="U1134" i="1"/>
  <c r="T1134" i="1"/>
  <c r="S1134" i="1"/>
  <c r="R1134" i="1"/>
  <c r="V1133" i="1"/>
  <c r="U1133" i="1"/>
  <c r="T1133" i="1"/>
  <c r="S1133" i="1"/>
  <c r="R1133" i="1"/>
  <c r="V1132" i="1"/>
  <c r="U1132" i="1"/>
  <c r="T1132" i="1"/>
  <c r="S1132" i="1"/>
  <c r="R1132" i="1"/>
  <c r="V1131" i="1"/>
  <c r="U1131" i="1"/>
  <c r="T1131" i="1"/>
  <c r="S1131" i="1"/>
  <c r="R1131" i="1"/>
  <c r="V1130" i="1"/>
  <c r="U1130" i="1"/>
  <c r="T1130" i="1"/>
  <c r="S1130" i="1"/>
  <c r="R1130" i="1"/>
  <c r="V1129" i="1"/>
  <c r="U1129" i="1"/>
  <c r="T1129" i="1"/>
  <c r="S1129" i="1"/>
  <c r="R1129" i="1"/>
  <c r="V1128" i="1"/>
  <c r="U1128" i="1"/>
  <c r="T1128" i="1"/>
  <c r="S1128" i="1"/>
  <c r="R1128" i="1"/>
  <c r="V1127" i="1"/>
  <c r="U1127" i="1"/>
  <c r="T1127" i="1"/>
  <c r="S1127" i="1"/>
  <c r="R1127" i="1"/>
  <c r="V1126" i="1"/>
  <c r="U1126" i="1"/>
  <c r="T1126" i="1"/>
  <c r="S1126" i="1"/>
  <c r="R1126" i="1"/>
  <c r="V1125" i="1"/>
  <c r="U1125" i="1"/>
  <c r="T1125" i="1"/>
  <c r="S1125" i="1"/>
  <c r="R1125" i="1"/>
  <c r="V1124" i="1"/>
  <c r="U1124" i="1"/>
  <c r="T1124" i="1"/>
  <c r="S1124" i="1"/>
  <c r="R1124" i="1"/>
  <c r="V1123" i="1"/>
  <c r="U1123" i="1"/>
  <c r="T1123" i="1"/>
  <c r="S1123" i="1"/>
  <c r="R1123" i="1"/>
  <c r="V1122" i="1"/>
  <c r="U1122" i="1"/>
  <c r="T1122" i="1"/>
  <c r="S1122" i="1"/>
  <c r="R1122" i="1"/>
  <c r="V1121" i="1"/>
  <c r="U1121" i="1"/>
  <c r="T1121" i="1"/>
  <c r="S1121" i="1"/>
  <c r="R1121" i="1"/>
  <c r="V1120" i="1"/>
  <c r="U1120" i="1"/>
  <c r="T1120" i="1"/>
  <c r="S1120" i="1"/>
  <c r="R1120" i="1"/>
  <c r="V1119" i="1"/>
  <c r="U1119" i="1"/>
  <c r="T1119" i="1"/>
  <c r="S1119" i="1"/>
  <c r="R1119" i="1"/>
  <c r="V1118" i="1"/>
  <c r="U1118" i="1"/>
  <c r="T1118" i="1"/>
  <c r="S1118" i="1"/>
  <c r="R1118" i="1"/>
  <c r="V1117" i="1"/>
  <c r="U1117" i="1"/>
  <c r="T1117" i="1"/>
  <c r="S1117" i="1"/>
  <c r="R1117" i="1"/>
  <c r="V1116" i="1"/>
  <c r="U1116" i="1"/>
  <c r="T1116" i="1"/>
  <c r="S1116" i="1"/>
  <c r="R1116" i="1"/>
  <c r="V1115" i="1"/>
  <c r="U1115" i="1"/>
  <c r="T1115" i="1"/>
  <c r="S1115" i="1"/>
  <c r="R1115" i="1"/>
  <c r="V1114" i="1"/>
  <c r="U1114" i="1"/>
  <c r="T1114" i="1"/>
  <c r="S1114" i="1"/>
  <c r="R1114" i="1"/>
  <c r="V1113" i="1"/>
  <c r="U1113" i="1"/>
  <c r="T1113" i="1"/>
  <c r="S1113" i="1"/>
  <c r="R1113" i="1"/>
  <c r="V1112" i="1"/>
  <c r="U1112" i="1"/>
  <c r="T1112" i="1"/>
  <c r="S1112" i="1"/>
  <c r="R1112" i="1"/>
  <c r="V1111" i="1"/>
  <c r="U1111" i="1"/>
  <c r="T1111" i="1"/>
  <c r="S1111" i="1"/>
  <c r="R1111" i="1"/>
  <c r="V1110" i="1"/>
  <c r="U1110" i="1"/>
  <c r="T1110" i="1"/>
  <c r="S1110" i="1"/>
  <c r="R1110" i="1"/>
  <c r="V1109" i="1"/>
  <c r="U1109" i="1"/>
  <c r="T1109" i="1"/>
  <c r="S1109" i="1"/>
  <c r="R1109" i="1"/>
  <c r="V1108" i="1"/>
  <c r="U1108" i="1"/>
  <c r="T1108" i="1"/>
  <c r="S1108" i="1"/>
  <c r="R1108" i="1"/>
  <c r="V1107" i="1"/>
  <c r="U1107" i="1"/>
  <c r="T1107" i="1"/>
  <c r="S1107" i="1"/>
  <c r="R1107" i="1"/>
  <c r="V1106" i="1"/>
  <c r="U1106" i="1"/>
  <c r="T1106" i="1"/>
  <c r="S1106" i="1"/>
  <c r="R1106" i="1"/>
  <c r="V1105" i="1"/>
  <c r="U1105" i="1"/>
  <c r="T1105" i="1"/>
  <c r="S1105" i="1"/>
  <c r="R1105" i="1"/>
  <c r="V1104" i="1"/>
  <c r="U1104" i="1"/>
  <c r="T1104" i="1"/>
  <c r="S1104" i="1"/>
  <c r="R1104" i="1"/>
  <c r="V1103" i="1"/>
  <c r="U1103" i="1"/>
  <c r="T1103" i="1"/>
  <c r="S1103" i="1"/>
  <c r="R1103" i="1"/>
  <c r="V1102" i="1"/>
  <c r="U1102" i="1"/>
  <c r="T1102" i="1"/>
  <c r="S1102" i="1"/>
  <c r="R1102" i="1"/>
  <c r="V1101" i="1"/>
  <c r="U1101" i="1"/>
  <c r="T1101" i="1"/>
  <c r="S1101" i="1"/>
  <c r="R1101" i="1"/>
  <c r="V1100" i="1"/>
  <c r="U1100" i="1"/>
  <c r="T1100" i="1"/>
  <c r="S1100" i="1"/>
  <c r="R1100" i="1"/>
  <c r="V1099" i="1"/>
  <c r="U1099" i="1"/>
  <c r="T1099" i="1"/>
  <c r="S1099" i="1"/>
  <c r="R1099" i="1"/>
  <c r="V1098" i="1"/>
  <c r="U1098" i="1"/>
  <c r="T1098" i="1"/>
  <c r="S1098" i="1"/>
  <c r="R1098" i="1"/>
  <c r="V1097" i="1"/>
  <c r="U1097" i="1"/>
  <c r="T1097" i="1"/>
  <c r="S1097" i="1"/>
  <c r="R1097" i="1"/>
  <c r="V1096" i="1"/>
  <c r="U1096" i="1"/>
  <c r="T1096" i="1"/>
  <c r="S1096" i="1"/>
  <c r="R1096" i="1"/>
  <c r="V1095" i="1"/>
  <c r="U1095" i="1"/>
  <c r="T1095" i="1"/>
  <c r="S1095" i="1"/>
  <c r="R1095" i="1"/>
  <c r="V1094" i="1"/>
  <c r="U1094" i="1"/>
  <c r="T1094" i="1"/>
  <c r="S1094" i="1"/>
  <c r="R1094" i="1"/>
  <c r="V1093" i="1"/>
  <c r="U1093" i="1"/>
  <c r="T1093" i="1"/>
  <c r="S1093" i="1"/>
  <c r="R1093" i="1"/>
  <c r="V1092" i="1"/>
  <c r="U1092" i="1"/>
  <c r="T1092" i="1"/>
  <c r="S1092" i="1"/>
  <c r="R1092" i="1"/>
  <c r="V1091" i="1"/>
  <c r="U1091" i="1"/>
  <c r="T1091" i="1"/>
  <c r="S1091" i="1"/>
  <c r="R1091" i="1"/>
  <c r="V1090" i="1"/>
  <c r="U1090" i="1"/>
  <c r="T1090" i="1"/>
  <c r="S1090" i="1"/>
  <c r="R1090" i="1"/>
  <c r="V1089" i="1"/>
  <c r="U1089" i="1"/>
  <c r="T1089" i="1"/>
  <c r="S1089" i="1"/>
  <c r="R1089" i="1"/>
  <c r="V1088" i="1"/>
  <c r="U1088" i="1"/>
  <c r="T1088" i="1"/>
  <c r="S1088" i="1"/>
  <c r="R1088" i="1"/>
  <c r="V1087" i="1"/>
  <c r="U1087" i="1"/>
  <c r="T1087" i="1"/>
  <c r="S1087" i="1"/>
  <c r="R1087" i="1"/>
  <c r="V1086" i="1"/>
  <c r="U1086" i="1"/>
  <c r="T1086" i="1"/>
  <c r="S1086" i="1"/>
  <c r="R1086" i="1"/>
  <c r="V1085" i="1"/>
  <c r="U1085" i="1"/>
  <c r="T1085" i="1"/>
  <c r="S1085" i="1"/>
  <c r="R1085" i="1"/>
  <c r="V1084" i="1"/>
  <c r="U1084" i="1"/>
  <c r="T1084" i="1"/>
  <c r="S1084" i="1"/>
  <c r="R1084" i="1"/>
  <c r="V1083" i="1"/>
  <c r="U1083" i="1"/>
  <c r="T1083" i="1"/>
  <c r="S1083" i="1"/>
  <c r="R1083" i="1"/>
  <c r="V1082" i="1"/>
  <c r="U1082" i="1"/>
  <c r="T1082" i="1"/>
  <c r="S1082" i="1"/>
  <c r="R1082" i="1"/>
  <c r="V1081" i="1"/>
  <c r="U1081" i="1"/>
  <c r="T1081" i="1"/>
  <c r="S1081" i="1"/>
  <c r="R1081" i="1"/>
  <c r="V1080" i="1"/>
  <c r="U1080" i="1"/>
  <c r="T1080" i="1"/>
  <c r="S1080" i="1"/>
  <c r="R1080" i="1"/>
  <c r="V1079" i="1"/>
  <c r="U1079" i="1"/>
  <c r="T1079" i="1"/>
  <c r="S1079" i="1"/>
  <c r="R1079" i="1"/>
  <c r="V1078" i="1"/>
  <c r="U1078" i="1"/>
  <c r="T1078" i="1"/>
  <c r="S1078" i="1"/>
  <c r="R1078" i="1"/>
  <c r="V1077" i="1"/>
  <c r="U1077" i="1"/>
  <c r="T1077" i="1"/>
  <c r="S1077" i="1"/>
  <c r="R1077" i="1"/>
  <c r="V1076" i="1"/>
  <c r="U1076" i="1"/>
  <c r="T1076" i="1"/>
  <c r="S1076" i="1"/>
  <c r="R1076" i="1"/>
  <c r="V1075" i="1"/>
  <c r="U1075" i="1"/>
  <c r="T1075" i="1"/>
  <c r="S1075" i="1"/>
  <c r="R1075" i="1"/>
  <c r="V1074" i="1"/>
  <c r="U1074" i="1"/>
  <c r="T1074" i="1"/>
  <c r="S1074" i="1"/>
  <c r="R1074" i="1"/>
  <c r="V1073" i="1"/>
  <c r="U1073" i="1"/>
  <c r="T1073" i="1"/>
  <c r="S1073" i="1"/>
  <c r="R1073" i="1"/>
  <c r="V1072" i="1"/>
  <c r="U1072" i="1"/>
  <c r="T1072" i="1"/>
  <c r="S1072" i="1"/>
  <c r="R1072" i="1"/>
  <c r="V1071" i="1"/>
  <c r="U1071" i="1"/>
  <c r="T1071" i="1"/>
  <c r="S1071" i="1"/>
  <c r="R1071" i="1"/>
  <c r="V1070" i="1"/>
  <c r="U1070" i="1"/>
  <c r="T1070" i="1"/>
  <c r="S1070" i="1"/>
  <c r="R1070" i="1"/>
  <c r="V1069" i="1"/>
  <c r="U1069" i="1"/>
  <c r="T1069" i="1"/>
  <c r="S1069" i="1"/>
  <c r="R1069" i="1"/>
  <c r="V1068" i="1"/>
  <c r="U1068" i="1"/>
  <c r="T1068" i="1"/>
  <c r="S1068" i="1"/>
  <c r="R1068" i="1"/>
  <c r="V1067" i="1"/>
  <c r="U1067" i="1"/>
  <c r="T1067" i="1"/>
  <c r="S1067" i="1"/>
  <c r="R1067" i="1"/>
  <c r="V1066" i="1"/>
  <c r="U1066" i="1"/>
  <c r="T1066" i="1"/>
  <c r="S1066" i="1"/>
  <c r="R1066" i="1"/>
  <c r="V1065" i="1"/>
  <c r="U1065" i="1"/>
  <c r="T1065" i="1"/>
  <c r="S1065" i="1"/>
  <c r="R1065" i="1"/>
  <c r="V1064" i="1"/>
  <c r="U1064" i="1"/>
  <c r="T1064" i="1"/>
  <c r="S1064" i="1"/>
  <c r="R1064" i="1"/>
  <c r="V1063" i="1"/>
  <c r="U1063" i="1"/>
  <c r="T1063" i="1"/>
  <c r="S1063" i="1"/>
  <c r="R1063" i="1"/>
  <c r="V1062" i="1"/>
  <c r="U1062" i="1"/>
  <c r="T1062" i="1"/>
  <c r="S1062" i="1"/>
  <c r="R1062" i="1"/>
  <c r="V1061" i="1"/>
  <c r="U1061" i="1"/>
  <c r="T1061" i="1"/>
  <c r="S1061" i="1"/>
  <c r="R1061" i="1"/>
  <c r="V1060" i="1"/>
  <c r="U1060" i="1"/>
  <c r="T1060" i="1"/>
  <c r="S1060" i="1"/>
  <c r="R1060" i="1"/>
  <c r="V1059" i="1"/>
  <c r="U1059" i="1"/>
  <c r="T1059" i="1"/>
  <c r="S1059" i="1"/>
  <c r="R1059" i="1"/>
  <c r="V1058" i="1"/>
  <c r="U1058" i="1"/>
  <c r="T1058" i="1"/>
  <c r="S1058" i="1"/>
  <c r="R1058" i="1"/>
  <c r="V1057" i="1"/>
  <c r="U1057" i="1"/>
  <c r="T1057" i="1"/>
  <c r="S1057" i="1"/>
  <c r="R1057" i="1"/>
  <c r="V1056" i="1"/>
  <c r="U1056" i="1"/>
  <c r="T1056" i="1"/>
  <c r="S1056" i="1"/>
  <c r="R1056" i="1"/>
  <c r="V1055" i="1"/>
  <c r="U1055" i="1"/>
  <c r="T1055" i="1"/>
  <c r="S1055" i="1"/>
  <c r="R1055" i="1"/>
  <c r="V1054" i="1"/>
  <c r="U1054" i="1"/>
  <c r="T1054" i="1"/>
  <c r="S1054" i="1"/>
  <c r="R1054" i="1"/>
  <c r="V1053" i="1"/>
  <c r="U1053" i="1"/>
  <c r="T1053" i="1"/>
  <c r="S1053" i="1"/>
  <c r="R1053" i="1"/>
  <c r="V1052" i="1"/>
  <c r="U1052" i="1"/>
  <c r="T1052" i="1"/>
  <c r="S1052" i="1"/>
  <c r="R1052" i="1"/>
  <c r="V1051" i="1"/>
  <c r="U1051" i="1"/>
  <c r="T1051" i="1"/>
  <c r="S1051" i="1"/>
  <c r="R1051" i="1"/>
  <c r="V1050" i="1"/>
  <c r="U1050" i="1"/>
  <c r="T1050" i="1"/>
  <c r="S1050" i="1"/>
  <c r="R1050" i="1"/>
  <c r="V1049" i="1"/>
  <c r="U1049" i="1"/>
  <c r="T1049" i="1"/>
  <c r="S1049" i="1"/>
  <c r="R1049" i="1"/>
  <c r="V1048" i="1"/>
  <c r="U1048" i="1"/>
  <c r="T1048" i="1"/>
  <c r="S1048" i="1"/>
  <c r="R1048" i="1"/>
  <c r="V1047" i="1"/>
  <c r="U1047" i="1"/>
  <c r="T1047" i="1"/>
  <c r="S1047" i="1"/>
  <c r="R1047" i="1"/>
  <c r="V1046" i="1"/>
  <c r="U1046" i="1"/>
  <c r="T1046" i="1"/>
  <c r="S1046" i="1"/>
  <c r="R1046" i="1"/>
  <c r="V1045" i="1"/>
  <c r="U1045" i="1"/>
  <c r="T1045" i="1"/>
  <c r="S1045" i="1"/>
  <c r="R1045" i="1"/>
  <c r="V1044" i="1"/>
  <c r="U1044" i="1"/>
  <c r="T1044" i="1"/>
  <c r="S1044" i="1"/>
  <c r="R1044" i="1"/>
  <c r="V1043" i="1"/>
  <c r="U1043" i="1"/>
  <c r="T1043" i="1"/>
  <c r="S1043" i="1"/>
  <c r="R1043" i="1"/>
  <c r="V1042" i="1"/>
  <c r="U1042" i="1"/>
  <c r="T1042" i="1"/>
  <c r="S1042" i="1"/>
  <c r="R1042" i="1"/>
  <c r="V1041" i="1"/>
  <c r="U1041" i="1"/>
  <c r="T1041" i="1"/>
  <c r="S1041" i="1"/>
  <c r="R1041" i="1"/>
  <c r="V1040" i="1"/>
  <c r="U1040" i="1"/>
  <c r="T1040" i="1"/>
  <c r="S1040" i="1"/>
  <c r="R1040" i="1"/>
  <c r="V1039" i="1"/>
  <c r="U1039" i="1"/>
  <c r="T1039" i="1"/>
  <c r="S1039" i="1"/>
  <c r="R1039" i="1"/>
  <c r="V1038" i="1"/>
  <c r="U1038" i="1"/>
  <c r="T1038" i="1"/>
  <c r="S1038" i="1"/>
  <c r="R1038" i="1"/>
  <c r="V1037" i="1"/>
  <c r="U1037" i="1"/>
  <c r="T1037" i="1"/>
  <c r="S1037" i="1"/>
  <c r="R1037" i="1"/>
  <c r="V1036" i="1"/>
  <c r="U1036" i="1"/>
  <c r="T1036" i="1"/>
  <c r="S1036" i="1"/>
  <c r="R1036" i="1"/>
  <c r="V1035" i="1"/>
  <c r="U1035" i="1"/>
  <c r="T1035" i="1"/>
  <c r="S1035" i="1"/>
  <c r="R1035" i="1"/>
  <c r="V1034" i="1"/>
  <c r="U1034" i="1"/>
  <c r="T1034" i="1"/>
  <c r="S1034" i="1"/>
  <c r="R1034" i="1"/>
  <c r="V1033" i="1"/>
  <c r="U1033" i="1"/>
  <c r="T1033" i="1"/>
  <c r="S1033" i="1"/>
  <c r="R1033" i="1"/>
  <c r="V1032" i="1"/>
  <c r="U1032" i="1"/>
  <c r="T1032" i="1"/>
  <c r="S1032" i="1"/>
  <c r="R1032" i="1"/>
  <c r="V1031" i="1"/>
  <c r="U1031" i="1"/>
  <c r="T1031" i="1"/>
  <c r="S1031" i="1"/>
  <c r="R1031" i="1"/>
  <c r="V1030" i="1"/>
  <c r="U1030" i="1"/>
  <c r="T1030" i="1"/>
  <c r="S1030" i="1"/>
  <c r="R1030" i="1"/>
  <c r="V1029" i="1"/>
  <c r="U1029" i="1"/>
  <c r="T1029" i="1"/>
  <c r="S1029" i="1"/>
  <c r="R1029" i="1"/>
  <c r="V1028" i="1"/>
  <c r="U1028" i="1"/>
  <c r="T1028" i="1"/>
  <c r="S1028" i="1"/>
  <c r="R1028" i="1"/>
  <c r="V1027" i="1"/>
  <c r="U1027" i="1"/>
  <c r="T1027" i="1"/>
  <c r="S1027" i="1"/>
  <c r="R1027" i="1"/>
  <c r="V1026" i="1"/>
  <c r="U1026" i="1"/>
  <c r="T1026" i="1"/>
  <c r="S1026" i="1"/>
  <c r="R1026" i="1"/>
  <c r="V1025" i="1"/>
  <c r="U1025" i="1"/>
  <c r="T1025" i="1"/>
  <c r="S1025" i="1"/>
  <c r="R1025" i="1"/>
  <c r="V1024" i="1"/>
  <c r="U1024" i="1"/>
  <c r="T1024" i="1"/>
  <c r="S1024" i="1"/>
  <c r="R1024" i="1"/>
  <c r="V1023" i="1"/>
  <c r="U1023" i="1"/>
  <c r="T1023" i="1"/>
  <c r="S1023" i="1"/>
  <c r="R1023" i="1"/>
  <c r="V1022" i="1"/>
  <c r="U1022" i="1"/>
  <c r="T1022" i="1"/>
  <c r="S1022" i="1"/>
  <c r="R1022" i="1"/>
  <c r="V1021" i="1"/>
  <c r="U1021" i="1"/>
  <c r="T1021" i="1"/>
  <c r="S1021" i="1"/>
  <c r="R1021" i="1"/>
  <c r="V1020" i="1"/>
  <c r="U1020" i="1"/>
  <c r="T1020" i="1"/>
  <c r="S1020" i="1"/>
  <c r="R1020" i="1"/>
  <c r="V1019" i="1"/>
  <c r="U1019" i="1"/>
  <c r="T1019" i="1"/>
  <c r="S1019" i="1"/>
  <c r="R1019" i="1"/>
  <c r="V1018" i="1"/>
  <c r="U1018" i="1"/>
  <c r="T1018" i="1"/>
  <c r="S1018" i="1"/>
  <c r="R1018" i="1"/>
  <c r="V1017" i="1"/>
  <c r="U1017" i="1"/>
  <c r="T1017" i="1"/>
  <c r="S1017" i="1"/>
  <c r="R1017" i="1"/>
  <c r="V1016" i="1"/>
  <c r="U1016" i="1"/>
  <c r="T1016" i="1"/>
  <c r="S1016" i="1"/>
  <c r="R1016" i="1"/>
  <c r="V1015" i="1"/>
  <c r="U1015" i="1"/>
  <c r="T1015" i="1"/>
  <c r="S1015" i="1"/>
  <c r="R1015" i="1"/>
  <c r="V1014" i="1"/>
  <c r="U1014" i="1"/>
  <c r="T1014" i="1"/>
  <c r="S1014" i="1"/>
  <c r="R1014" i="1"/>
  <c r="V1013" i="1"/>
  <c r="U1013" i="1"/>
  <c r="T1013" i="1"/>
  <c r="S1013" i="1"/>
  <c r="R1013" i="1"/>
  <c r="V1012" i="1"/>
  <c r="U1012" i="1"/>
  <c r="T1012" i="1"/>
  <c r="S1012" i="1"/>
  <c r="R1012" i="1"/>
  <c r="V1011" i="1"/>
  <c r="U1011" i="1"/>
  <c r="T1011" i="1"/>
  <c r="S1011" i="1"/>
  <c r="R1011" i="1"/>
  <c r="V1010" i="1"/>
  <c r="U1010" i="1"/>
  <c r="T1010" i="1"/>
  <c r="S1010" i="1"/>
  <c r="R1010" i="1"/>
  <c r="V1009" i="1"/>
  <c r="U1009" i="1"/>
  <c r="T1009" i="1"/>
  <c r="S1009" i="1"/>
  <c r="R1009" i="1"/>
  <c r="V1008" i="1"/>
  <c r="U1008" i="1"/>
  <c r="T1008" i="1"/>
  <c r="S1008" i="1"/>
  <c r="R1008" i="1"/>
  <c r="V1007" i="1"/>
  <c r="U1007" i="1"/>
  <c r="T1007" i="1"/>
  <c r="S1007" i="1"/>
  <c r="R1007" i="1"/>
  <c r="V1006" i="1"/>
  <c r="U1006" i="1"/>
  <c r="T1006" i="1"/>
  <c r="S1006" i="1"/>
  <c r="R1006" i="1"/>
  <c r="V1005" i="1"/>
  <c r="U1005" i="1"/>
  <c r="T1005" i="1"/>
  <c r="S1005" i="1"/>
  <c r="R1005" i="1"/>
  <c r="V1004" i="1"/>
  <c r="U1004" i="1"/>
  <c r="T1004" i="1"/>
  <c r="S1004" i="1"/>
  <c r="R1004" i="1"/>
  <c r="V1003" i="1"/>
  <c r="U1003" i="1"/>
  <c r="T1003" i="1"/>
  <c r="S1003" i="1"/>
  <c r="R1003" i="1"/>
  <c r="V1002" i="1"/>
  <c r="U1002" i="1"/>
  <c r="T1002" i="1"/>
  <c r="S1002" i="1"/>
  <c r="R1002" i="1"/>
  <c r="V1001" i="1"/>
  <c r="U1001" i="1"/>
  <c r="T1001" i="1"/>
  <c r="S1001" i="1"/>
  <c r="R1001" i="1"/>
  <c r="V1000" i="1"/>
  <c r="U1000" i="1"/>
  <c r="T1000" i="1"/>
  <c r="S1000" i="1"/>
  <c r="R1000" i="1"/>
  <c r="V999" i="1"/>
  <c r="U999" i="1"/>
  <c r="T999" i="1"/>
  <c r="S999" i="1"/>
  <c r="R999" i="1"/>
  <c r="V998" i="1"/>
  <c r="U998" i="1"/>
  <c r="T998" i="1"/>
  <c r="S998" i="1"/>
  <c r="R998" i="1"/>
  <c r="V997" i="1"/>
  <c r="U997" i="1"/>
  <c r="T997" i="1"/>
  <c r="S997" i="1"/>
  <c r="R997" i="1"/>
  <c r="V996" i="1"/>
  <c r="U996" i="1"/>
  <c r="T996" i="1"/>
  <c r="S996" i="1"/>
  <c r="R996" i="1"/>
  <c r="V995" i="1"/>
  <c r="U995" i="1"/>
  <c r="T995" i="1"/>
  <c r="S995" i="1"/>
  <c r="R995" i="1"/>
  <c r="V994" i="1"/>
  <c r="U994" i="1"/>
  <c r="T994" i="1"/>
  <c r="S994" i="1"/>
  <c r="R994" i="1"/>
  <c r="V993" i="1"/>
  <c r="U993" i="1"/>
  <c r="T993" i="1"/>
  <c r="S993" i="1"/>
  <c r="R993" i="1"/>
  <c r="V992" i="1"/>
  <c r="U992" i="1"/>
  <c r="T992" i="1"/>
  <c r="S992" i="1"/>
  <c r="R992" i="1"/>
  <c r="V991" i="1"/>
  <c r="U991" i="1"/>
  <c r="T991" i="1"/>
  <c r="S991" i="1"/>
  <c r="R991" i="1"/>
  <c r="V990" i="1"/>
  <c r="U990" i="1"/>
  <c r="T990" i="1"/>
  <c r="S990" i="1"/>
  <c r="R990" i="1"/>
  <c r="V989" i="1"/>
  <c r="U989" i="1"/>
  <c r="T989" i="1"/>
  <c r="S989" i="1"/>
  <c r="R989" i="1"/>
  <c r="V988" i="1"/>
  <c r="U988" i="1"/>
  <c r="T988" i="1"/>
  <c r="S988" i="1"/>
  <c r="R988" i="1"/>
  <c r="V987" i="1"/>
  <c r="U987" i="1"/>
  <c r="T987" i="1"/>
  <c r="S987" i="1"/>
  <c r="R987" i="1"/>
  <c r="V986" i="1"/>
  <c r="U986" i="1"/>
  <c r="T986" i="1"/>
  <c r="S986" i="1"/>
  <c r="R986" i="1"/>
  <c r="V985" i="1"/>
  <c r="U985" i="1"/>
  <c r="T985" i="1"/>
  <c r="S985" i="1"/>
  <c r="R985" i="1"/>
  <c r="V984" i="1"/>
  <c r="U984" i="1"/>
  <c r="T984" i="1"/>
  <c r="S984" i="1"/>
  <c r="R984" i="1"/>
  <c r="V983" i="1"/>
  <c r="U983" i="1"/>
  <c r="T983" i="1"/>
  <c r="S983" i="1"/>
  <c r="R983" i="1"/>
  <c r="V982" i="1"/>
  <c r="U982" i="1"/>
  <c r="T982" i="1"/>
  <c r="S982" i="1"/>
  <c r="R982" i="1"/>
  <c r="V981" i="1"/>
  <c r="U981" i="1"/>
  <c r="T981" i="1"/>
  <c r="S981" i="1"/>
  <c r="R981" i="1"/>
  <c r="V980" i="1"/>
  <c r="U980" i="1"/>
  <c r="T980" i="1"/>
  <c r="S980" i="1"/>
  <c r="R980" i="1"/>
  <c r="V979" i="1"/>
  <c r="U979" i="1"/>
  <c r="T979" i="1"/>
  <c r="S979" i="1"/>
  <c r="R979" i="1"/>
  <c r="V978" i="1"/>
  <c r="U978" i="1"/>
  <c r="T978" i="1"/>
  <c r="S978" i="1"/>
  <c r="R978" i="1"/>
  <c r="V977" i="1"/>
  <c r="U977" i="1"/>
  <c r="T977" i="1"/>
  <c r="S977" i="1"/>
  <c r="R977" i="1"/>
  <c r="V976" i="1"/>
  <c r="U976" i="1"/>
  <c r="T976" i="1"/>
  <c r="S976" i="1"/>
  <c r="R976" i="1"/>
  <c r="V975" i="1"/>
  <c r="U975" i="1"/>
  <c r="T975" i="1"/>
  <c r="S975" i="1"/>
  <c r="R975" i="1"/>
  <c r="V974" i="1"/>
  <c r="U974" i="1"/>
  <c r="T974" i="1"/>
  <c r="S974" i="1"/>
  <c r="R974" i="1"/>
  <c r="V973" i="1"/>
  <c r="U973" i="1"/>
  <c r="T973" i="1"/>
  <c r="S973" i="1"/>
  <c r="R973" i="1"/>
  <c r="V972" i="1"/>
  <c r="U972" i="1"/>
  <c r="T972" i="1"/>
  <c r="S972" i="1"/>
  <c r="R972" i="1"/>
  <c r="V971" i="1"/>
  <c r="U971" i="1"/>
  <c r="T971" i="1"/>
  <c r="S971" i="1"/>
  <c r="R971" i="1"/>
  <c r="V970" i="1"/>
  <c r="U970" i="1"/>
  <c r="T970" i="1"/>
  <c r="S970" i="1"/>
  <c r="R970" i="1"/>
  <c r="V969" i="1"/>
  <c r="U969" i="1"/>
  <c r="T969" i="1"/>
  <c r="S969" i="1"/>
  <c r="R969" i="1"/>
  <c r="V968" i="1"/>
  <c r="U968" i="1"/>
  <c r="T968" i="1"/>
  <c r="S968" i="1"/>
  <c r="R968" i="1"/>
  <c r="V967" i="1"/>
  <c r="U967" i="1"/>
  <c r="T967" i="1"/>
  <c r="S967" i="1"/>
  <c r="R967" i="1"/>
  <c r="V966" i="1"/>
  <c r="U966" i="1"/>
  <c r="T966" i="1"/>
  <c r="S966" i="1"/>
  <c r="R966" i="1"/>
  <c r="V965" i="1"/>
  <c r="U965" i="1"/>
  <c r="T965" i="1"/>
  <c r="S965" i="1"/>
  <c r="R965" i="1"/>
  <c r="V964" i="1"/>
  <c r="U964" i="1"/>
  <c r="T964" i="1"/>
  <c r="S964" i="1"/>
  <c r="R964" i="1"/>
  <c r="V963" i="1"/>
  <c r="U963" i="1"/>
  <c r="T963" i="1"/>
  <c r="S963" i="1"/>
  <c r="R963" i="1"/>
  <c r="V962" i="1"/>
  <c r="U962" i="1"/>
  <c r="T962" i="1"/>
  <c r="S962" i="1"/>
  <c r="R962" i="1"/>
  <c r="V961" i="1"/>
  <c r="U961" i="1"/>
  <c r="T961" i="1"/>
  <c r="S961" i="1"/>
  <c r="R961" i="1"/>
  <c r="V960" i="1"/>
  <c r="U960" i="1"/>
  <c r="T960" i="1"/>
  <c r="S960" i="1"/>
  <c r="R960" i="1"/>
  <c r="V959" i="1"/>
  <c r="U959" i="1"/>
  <c r="T959" i="1"/>
  <c r="S959" i="1"/>
  <c r="R959" i="1"/>
  <c r="V958" i="1"/>
  <c r="U958" i="1"/>
  <c r="T958" i="1"/>
  <c r="S958" i="1"/>
  <c r="R958" i="1"/>
  <c r="V957" i="1"/>
  <c r="U957" i="1"/>
  <c r="T957" i="1"/>
  <c r="S957" i="1"/>
  <c r="R957" i="1"/>
  <c r="V956" i="1"/>
  <c r="U956" i="1"/>
  <c r="T956" i="1"/>
  <c r="S956" i="1"/>
  <c r="R956" i="1"/>
  <c r="V955" i="1"/>
  <c r="U955" i="1"/>
  <c r="T955" i="1"/>
  <c r="S955" i="1"/>
  <c r="R955" i="1"/>
  <c r="V954" i="1"/>
  <c r="U954" i="1"/>
  <c r="T954" i="1"/>
  <c r="S954" i="1"/>
  <c r="R954" i="1"/>
  <c r="V953" i="1"/>
  <c r="U953" i="1"/>
  <c r="T953" i="1"/>
  <c r="S953" i="1"/>
  <c r="R953" i="1"/>
  <c r="V952" i="1"/>
  <c r="U952" i="1"/>
  <c r="T952" i="1"/>
  <c r="S952" i="1"/>
  <c r="R952" i="1"/>
  <c r="V951" i="1"/>
  <c r="U951" i="1"/>
  <c r="T951" i="1"/>
  <c r="S951" i="1"/>
  <c r="R951" i="1"/>
  <c r="V950" i="1"/>
  <c r="U950" i="1"/>
  <c r="T950" i="1"/>
  <c r="S950" i="1"/>
  <c r="R950" i="1"/>
  <c r="V949" i="1"/>
  <c r="U949" i="1"/>
  <c r="T949" i="1"/>
  <c r="S949" i="1"/>
  <c r="R949" i="1"/>
  <c r="V948" i="1"/>
  <c r="U948" i="1"/>
  <c r="T948" i="1"/>
  <c r="S948" i="1"/>
  <c r="R948" i="1"/>
  <c r="V947" i="1"/>
  <c r="U947" i="1"/>
  <c r="T947" i="1"/>
  <c r="S947" i="1"/>
  <c r="R947" i="1"/>
  <c r="V946" i="1"/>
  <c r="U946" i="1"/>
  <c r="T946" i="1"/>
  <c r="S946" i="1"/>
  <c r="R946" i="1"/>
  <c r="V945" i="1"/>
  <c r="U945" i="1"/>
  <c r="T945" i="1"/>
  <c r="S945" i="1"/>
  <c r="R945" i="1"/>
  <c r="V944" i="1"/>
  <c r="U944" i="1"/>
  <c r="T944" i="1"/>
  <c r="S944" i="1"/>
  <c r="R944" i="1"/>
  <c r="V943" i="1"/>
  <c r="U943" i="1"/>
  <c r="T943" i="1"/>
  <c r="S943" i="1"/>
  <c r="R943" i="1"/>
  <c r="V942" i="1"/>
  <c r="U942" i="1"/>
  <c r="T942" i="1"/>
  <c r="S942" i="1"/>
  <c r="R942" i="1"/>
  <c r="V941" i="1"/>
  <c r="U941" i="1"/>
  <c r="T941" i="1"/>
  <c r="S941" i="1"/>
  <c r="R941" i="1"/>
  <c r="V940" i="1"/>
  <c r="U940" i="1"/>
  <c r="T940" i="1"/>
  <c r="S940" i="1"/>
  <c r="R940" i="1"/>
  <c r="V939" i="1"/>
  <c r="U939" i="1"/>
  <c r="T939" i="1"/>
  <c r="S939" i="1"/>
  <c r="R939" i="1"/>
  <c r="V938" i="1"/>
  <c r="U938" i="1"/>
  <c r="T938" i="1"/>
  <c r="S938" i="1"/>
  <c r="R938" i="1"/>
  <c r="V937" i="1"/>
  <c r="U937" i="1"/>
  <c r="T937" i="1"/>
  <c r="S937" i="1"/>
  <c r="R937" i="1"/>
  <c r="V936" i="1"/>
  <c r="U936" i="1"/>
  <c r="T936" i="1"/>
  <c r="S936" i="1"/>
  <c r="R936" i="1"/>
  <c r="V935" i="1"/>
  <c r="U935" i="1"/>
  <c r="T935" i="1"/>
  <c r="S935" i="1"/>
  <c r="R935" i="1"/>
  <c r="V934" i="1"/>
  <c r="U934" i="1"/>
  <c r="T934" i="1"/>
  <c r="S934" i="1"/>
  <c r="R934" i="1"/>
  <c r="V933" i="1"/>
  <c r="U933" i="1"/>
  <c r="T933" i="1"/>
  <c r="S933" i="1"/>
  <c r="R933" i="1"/>
  <c r="V932" i="1"/>
  <c r="U932" i="1"/>
  <c r="T932" i="1"/>
  <c r="S932" i="1"/>
  <c r="R932" i="1"/>
  <c r="V931" i="1"/>
  <c r="U931" i="1"/>
  <c r="T931" i="1"/>
  <c r="S931" i="1"/>
  <c r="R931" i="1"/>
  <c r="V930" i="1"/>
  <c r="U930" i="1"/>
  <c r="T930" i="1"/>
  <c r="S930" i="1"/>
  <c r="R930" i="1"/>
  <c r="V929" i="1"/>
  <c r="U929" i="1"/>
  <c r="T929" i="1"/>
  <c r="S929" i="1"/>
  <c r="R929" i="1"/>
  <c r="V928" i="1"/>
  <c r="U928" i="1"/>
  <c r="T928" i="1"/>
  <c r="S928" i="1"/>
  <c r="R928" i="1"/>
  <c r="V927" i="1"/>
  <c r="U927" i="1"/>
  <c r="T927" i="1"/>
  <c r="S927" i="1"/>
  <c r="R927" i="1"/>
  <c r="V926" i="1"/>
  <c r="U926" i="1"/>
  <c r="T926" i="1"/>
  <c r="S926" i="1"/>
  <c r="R926" i="1"/>
  <c r="V925" i="1"/>
  <c r="U925" i="1"/>
  <c r="T925" i="1"/>
  <c r="S925" i="1"/>
  <c r="R925" i="1"/>
  <c r="V924" i="1"/>
  <c r="U924" i="1"/>
  <c r="T924" i="1"/>
  <c r="S924" i="1"/>
  <c r="R924" i="1"/>
  <c r="V923" i="1"/>
  <c r="U923" i="1"/>
  <c r="T923" i="1"/>
  <c r="S923" i="1"/>
  <c r="R923" i="1"/>
  <c r="V922" i="1"/>
  <c r="U922" i="1"/>
  <c r="T922" i="1"/>
  <c r="S922" i="1"/>
  <c r="R922" i="1"/>
  <c r="V921" i="1"/>
  <c r="U921" i="1"/>
  <c r="T921" i="1"/>
  <c r="S921" i="1"/>
  <c r="R921" i="1"/>
  <c r="V920" i="1"/>
  <c r="U920" i="1"/>
  <c r="T920" i="1"/>
  <c r="S920" i="1"/>
  <c r="R920" i="1"/>
  <c r="V919" i="1"/>
  <c r="U919" i="1"/>
  <c r="T919" i="1"/>
  <c r="S919" i="1"/>
  <c r="R919" i="1"/>
  <c r="V918" i="1"/>
  <c r="U918" i="1"/>
  <c r="T918" i="1"/>
  <c r="S918" i="1"/>
  <c r="R918" i="1"/>
  <c r="V917" i="1"/>
  <c r="U917" i="1"/>
  <c r="T917" i="1"/>
  <c r="S917" i="1"/>
  <c r="R917" i="1"/>
  <c r="V916" i="1"/>
  <c r="U916" i="1"/>
  <c r="T916" i="1"/>
  <c r="S916" i="1"/>
  <c r="R916" i="1"/>
  <c r="V915" i="1"/>
  <c r="U915" i="1"/>
  <c r="T915" i="1"/>
  <c r="S915" i="1"/>
  <c r="R915" i="1"/>
  <c r="V914" i="1"/>
  <c r="U914" i="1"/>
  <c r="T914" i="1"/>
  <c r="S914" i="1"/>
  <c r="R914" i="1"/>
  <c r="V913" i="1"/>
  <c r="U913" i="1"/>
  <c r="T913" i="1"/>
  <c r="S913" i="1"/>
  <c r="R913" i="1"/>
  <c r="V912" i="1"/>
  <c r="U912" i="1"/>
  <c r="T912" i="1"/>
  <c r="S912" i="1"/>
  <c r="R912" i="1"/>
  <c r="V911" i="1"/>
  <c r="U911" i="1"/>
  <c r="T911" i="1"/>
  <c r="S911" i="1"/>
  <c r="R911" i="1"/>
  <c r="V910" i="1"/>
  <c r="U910" i="1"/>
  <c r="T910" i="1"/>
  <c r="S910" i="1"/>
  <c r="R910" i="1"/>
  <c r="V909" i="1"/>
  <c r="U909" i="1"/>
  <c r="T909" i="1"/>
  <c r="S909" i="1"/>
  <c r="R909" i="1"/>
  <c r="V908" i="1"/>
  <c r="U908" i="1"/>
  <c r="T908" i="1"/>
  <c r="S908" i="1"/>
  <c r="R908" i="1"/>
  <c r="V907" i="1"/>
  <c r="U907" i="1"/>
  <c r="T907" i="1"/>
  <c r="S907" i="1"/>
  <c r="R907" i="1"/>
  <c r="V906" i="1"/>
  <c r="U906" i="1"/>
  <c r="T906" i="1"/>
  <c r="S906" i="1"/>
  <c r="R906" i="1"/>
  <c r="V905" i="1"/>
  <c r="U905" i="1"/>
  <c r="T905" i="1"/>
  <c r="S905" i="1"/>
  <c r="R905" i="1"/>
  <c r="V904" i="1"/>
  <c r="U904" i="1"/>
  <c r="T904" i="1"/>
  <c r="S904" i="1"/>
  <c r="R904" i="1"/>
  <c r="V903" i="1"/>
  <c r="U903" i="1"/>
  <c r="T903" i="1"/>
  <c r="S903" i="1"/>
  <c r="R903" i="1"/>
  <c r="V902" i="1"/>
  <c r="U902" i="1"/>
  <c r="T902" i="1"/>
  <c r="S902" i="1"/>
  <c r="R902" i="1"/>
  <c r="V901" i="1"/>
  <c r="U901" i="1"/>
  <c r="T901" i="1"/>
  <c r="S901" i="1"/>
  <c r="R901" i="1"/>
  <c r="V900" i="1"/>
  <c r="U900" i="1"/>
  <c r="T900" i="1"/>
  <c r="S900" i="1"/>
  <c r="R900" i="1"/>
  <c r="V899" i="1"/>
  <c r="U899" i="1"/>
  <c r="T899" i="1"/>
  <c r="S899" i="1"/>
  <c r="R899" i="1"/>
  <c r="V898" i="1"/>
  <c r="U898" i="1"/>
  <c r="T898" i="1"/>
  <c r="S898" i="1"/>
  <c r="R898" i="1"/>
  <c r="V897" i="1"/>
  <c r="U897" i="1"/>
  <c r="T897" i="1"/>
  <c r="S897" i="1"/>
  <c r="R897" i="1"/>
  <c r="V896" i="1"/>
  <c r="U896" i="1"/>
  <c r="T896" i="1"/>
  <c r="S896" i="1"/>
  <c r="R896" i="1"/>
  <c r="V895" i="1"/>
  <c r="U895" i="1"/>
  <c r="T895" i="1"/>
  <c r="S895" i="1"/>
  <c r="R895" i="1"/>
  <c r="V894" i="1"/>
  <c r="U894" i="1"/>
  <c r="T894" i="1"/>
  <c r="S894" i="1"/>
  <c r="R894" i="1"/>
  <c r="V893" i="1"/>
  <c r="U893" i="1"/>
  <c r="T893" i="1"/>
  <c r="S893" i="1"/>
  <c r="R893" i="1"/>
  <c r="V892" i="1"/>
  <c r="U892" i="1"/>
  <c r="T892" i="1"/>
  <c r="S892" i="1"/>
  <c r="R892" i="1"/>
  <c r="V891" i="1"/>
  <c r="U891" i="1"/>
  <c r="T891" i="1"/>
  <c r="S891" i="1"/>
  <c r="R891" i="1"/>
  <c r="V890" i="1"/>
  <c r="U890" i="1"/>
  <c r="T890" i="1"/>
  <c r="S890" i="1"/>
  <c r="R890" i="1"/>
  <c r="V889" i="1"/>
  <c r="U889" i="1"/>
  <c r="T889" i="1"/>
  <c r="S889" i="1"/>
  <c r="R889" i="1"/>
  <c r="V888" i="1"/>
  <c r="U888" i="1"/>
  <c r="T888" i="1"/>
  <c r="S888" i="1"/>
  <c r="R888" i="1"/>
  <c r="V887" i="1"/>
  <c r="U887" i="1"/>
  <c r="T887" i="1"/>
  <c r="S887" i="1"/>
  <c r="R887" i="1"/>
  <c r="V886" i="1"/>
  <c r="U886" i="1"/>
  <c r="T886" i="1"/>
  <c r="S886" i="1"/>
  <c r="R886" i="1"/>
  <c r="V885" i="1"/>
  <c r="U885" i="1"/>
  <c r="T885" i="1"/>
  <c r="S885" i="1"/>
  <c r="R885" i="1"/>
  <c r="V884" i="1"/>
  <c r="U884" i="1"/>
  <c r="T884" i="1"/>
  <c r="S884" i="1"/>
  <c r="R884" i="1"/>
  <c r="V883" i="1"/>
  <c r="U883" i="1"/>
  <c r="T883" i="1"/>
  <c r="S883" i="1"/>
  <c r="R883" i="1"/>
  <c r="V882" i="1"/>
  <c r="U882" i="1"/>
  <c r="T882" i="1"/>
  <c r="S882" i="1"/>
  <c r="R882" i="1"/>
  <c r="V881" i="1"/>
  <c r="U881" i="1"/>
  <c r="T881" i="1"/>
  <c r="S881" i="1"/>
  <c r="R881" i="1"/>
  <c r="V880" i="1"/>
  <c r="U880" i="1"/>
  <c r="T880" i="1"/>
  <c r="S880" i="1"/>
  <c r="R880" i="1"/>
  <c r="V879" i="1"/>
  <c r="U879" i="1"/>
  <c r="T879" i="1"/>
  <c r="S879" i="1"/>
  <c r="R879" i="1"/>
  <c r="V878" i="1"/>
  <c r="U878" i="1"/>
  <c r="T878" i="1"/>
  <c r="S878" i="1"/>
  <c r="R878" i="1"/>
  <c r="V877" i="1"/>
  <c r="U877" i="1"/>
  <c r="T877" i="1"/>
  <c r="S877" i="1"/>
  <c r="R877" i="1"/>
  <c r="V876" i="1"/>
  <c r="U876" i="1"/>
  <c r="T876" i="1"/>
  <c r="S876" i="1"/>
  <c r="R876" i="1"/>
  <c r="V875" i="1"/>
  <c r="U875" i="1"/>
  <c r="T875" i="1"/>
  <c r="S875" i="1"/>
  <c r="R875" i="1"/>
  <c r="V874" i="1"/>
  <c r="U874" i="1"/>
  <c r="T874" i="1"/>
  <c r="S874" i="1"/>
  <c r="R874" i="1"/>
  <c r="V873" i="1"/>
  <c r="U873" i="1"/>
  <c r="T873" i="1"/>
  <c r="S873" i="1"/>
  <c r="R873" i="1"/>
  <c r="V872" i="1"/>
  <c r="U872" i="1"/>
  <c r="T872" i="1"/>
  <c r="S872" i="1"/>
  <c r="R872" i="1"/>
  <c r="V871" i="1"/>
  <c r="U871" i="1"/>
  <c r="T871" i="1"/>
  <c r="S871" i="1"/>
  <c r="R871" i="1"/>
  <c r="V870" i="1"/>
  <c r="U870" i="1"/>
  <c r="T870" i="1"/>
  <c r="S870" i="1"/>
  <c r="R870" i="1"/>
  <c r="V869" i="1"/>
  <c r="U869" i="1"/>
  <c r="T869" i="1"/>
  <c r="S869" i="1"/>
  <c r="R869" i="1"/>
  <c r="V868" i="1"/>
  <c r="U868" i="1"/>
  <c r="T868" i="1"/>
  <c r="S868" i="1"/>
  <c r="R868" i="1"/>
  <c r="V867" i="1"/>
  <c r="U867" i="1"/>
  <c r="T867" i="1"/>
  <c r="S867" i="1"/>
  <c r="R867" i="1"/>
  <c r="V866" i="1"/>
  <c r="U866" i="1"/>
  <c r="T866" i="1"/>
  <c r="S866" i="1"/>
  <c r="R866" i="1"/>
  <c r="V865" i="1"/>
  <c r="U865" i="1"/>
  <c r="T865" i="1"/>
  <c r="S865" i="1"/>
  <c r="R865" i="1"/>
  <c r="V864" i="1"/>
  <c r="U864" i="1"/>
  <c r="T864" i="1"/>
  <c r="S864" i="1"/>
  <c r="R864" i="1"/>
  <c r="V863" i="1"/>
  <c r="U863" i="1"/>
  <c r="T863" i="1"/>
  <c r="S863" i="1"/>
  <c r="R863" i="1"/>
  <c r="V862" i="1"/>
  <c r="U862" i="1"/>
  <c r="T862" i="1"/>
  <c r="S862" i="1"/>
  <c r="R862" i="1"/>
  <c r="V861" i="1"/>
  <c r="U861" i="1"/>
  <c r="T861" i="1"/>
  <c r="S861" i="1"/>
  <c r="R861" i="1"/>
  <c r="V860" i="1"/>
  <c r="U860" i="1"/>
  <c r="T860" i="1"/>
  <c r="S860" i="1"/>
  <c r="R860" i="1"/>
  <c r="V859" i="1"/>
  <c r="U859" i="1"/>
  <c r="T859" i="1"/>
  <c r="S859" i="1"/>
  <c r="R859" i="1"/>
  <c r="V858" i="1"/>
  <c r="U858" i="1"/>
  <c r="T858" i="1"/>
  <c r="S858" i="1"/>
  <c r="R858" i="1"/>
  <c r="V857" i="1"/>
  <c r="U857" i="1"/>
  <c r="T857" i="1"/>
  <c r="S857" i="1"/>
  <c r="R857" i="1"/>
  <c r="V856" i="1"/>
  <c r="U856" i="1"/>
  <c r="T856" i="1"/>
  <c r="S856" i="1"/>
  <c r="R856" i="1"/>
  <c r="V855" i="1"/>
  <c r="U855" i="1"/>
  <c r="T855" i="1"/>
  <c r="S855" i="1"/>
  <c r="R855" i="1"/>
  <c r="V854" i="1"/>
  <c r="U854" i="1"/>
  <c r="T854" i="1"/>
  <c r="S854" i="1"/>
  <c r="R854" i="1"/>
  <c r="V853" i="1"/>
  <c r="U853" i="1"/>
  <c r="T853" i="1"/>
  <c r="S853" i="1"/>
  <c r="R853" i="1"/>
  <c r="V852" i="1"/>
  <c r="U852" i="1"/>
  <c r="T852" i="1"/>
  <c r="S852" i="1"/>
  <c r="R852" i="1"/>
  <c r="V851" i="1"/>
  <c r="U851" i="1"/>
  <c r="T851" i="1"/>
  <c r="S851" i="1"/>
  <c r="R851" i="1"/>
  <c r="V850" i="1"/>
  <c r="U850" i="1"/>
  <c r="T850" i="1"/>
  <c r="S850" i="1"/>
  <c r="R850" i="1"/>
  <c r="V849" i="1"/>
  <c r="U849" i="1"/>
  <c r="T849" i="1"/>
  <c r="S849" i="1"/>
  <c r="R849" i="1"/>
  <c r="V848" i="1"/>
  <c r="U848" i="1"/>
  <c r="T848" i="1"/>
  <c r="S848" i="1"/>
  <c r="R848" i="1"/>
  <c r="V847" i="1"/>
  <c r="U847" i="1"/>
  <c r="T847" i="1"/>
  <c r="S847" i="1"/>
  <c r="R847" i="1"/>
  <c r="V846" i="1"/>
  <c r="U846" i="1"/>
  <c r="T846" i="1"/>
  <c r="S846" i="1"/>
  <c r="R846" i="1"/>
  <c r="V845" i="1"/>
  <c r="U845" i="1"/>
  <c r="T845" i="1"/>
  <c r="S845" i="1"/>
  <c r="R845" i="1"/>
  <c r="V844" i="1"/>
  <c r="U844" i="1"/>
  <c r="T844" i="1"/>
  <c r="S844" i="1"/>
  <c r="R844" i="1"/>
  <c r="V843" i="1"/>
  <c r="U843" i="1"/>
  <c r="T843" i="1"/>
  <c r="S843" i="1"/>
  <c r="R843" i="1"/>
  <c r="V842" i="1"/>
  <c r="U842" i="1"/>
  <c r="T842" i="1"/>
  <c r="S842" i="1"/>
  <c r="R842" i="1"/>
  <c r="V841" i="1"/>
  <c r="U841" i="1"/>
  <c r="T841" i="1"/>
  <c r="S841" i="1"/>
  <c r="R841" i="1"/>
  <c r="V840" i="1"/>
  <c r="U840" i="1"/>
  <c r="T840" i="1"/>
  <c r="S840" i="1"/>
  <c r="R840" i="1"/>
  <c r="V839" i="1"/>
  <c r="U839" i="1"/>
  <c r="T839" i="1"/>
  <c r="S839" i="1"/>
  <c r="R839" i="1"/>
  <c r="V838" i="1"/>
  <c r="U838" i="1"/>
  <c r="T838" i="1"/>
  <c r="S838" i="1"/>
  <c r="R838" i="1"/>
  <c r="V837" i="1"/>
  <c r="U837" i="1"/>
  <c r="T837" i="1"/>
  <c r="S837" i="1"/>
  <c r="R837" i="1"/>
  <c r="V836" i="1"/>
  <c r="U836" i="1"/>
  <c r="T836" i="1"/>
  <c r="S836" i="1"/>
  <c r="R836" i="1"/>
  <c r="V835" i="1"/>
  <c r="U835" i="1"/>
  <c r="T835" i="1"/>
  <c r="S835" i="1"/>
  <c r="R835" i="1"/>
  <c r="V834" i="1"/>
  <c r="U834" i="1"/>
  <c r="T834" i="1"/>
  <c r="S834" i="1"/>
  <c r="R834" i="1"/>
  <c r="V833" i="1"/>
  <c r="U833" i="1"/>
  <c r="T833" i="1"/>
  <c r="S833" i="1"/>
  <c r="R833" i="1"/>
  <c r="V832" i="1"/>
  <c r="U832" i="1"/>
  <c r="T832" i="1"/>
  <c r="S832" i="1"/>
  <c r="R832" i="1"/>
  <c r="V831" i="1"/>
  <c r="U831" i="1"/>
  <c r="T831" i="1"/>
  <c r="S831" i="1"/>
  <c r="R831" i="1"/>
  <c r="V830" i="1"/>
  <c r="U830" i="1"/>
  <c r="T830" i="1"/>
  <c r="S830" i="1"/>
  <c r="R830" i="1"/>
  <c r="V829" i="1"/>
  <c r="U829" i="1"/>
  <c r="T829" i="1"/>
  <c r="S829" i="1"/>
  <c r="R829" i="1"/>
  <c r="V828" i="1"/>
  <c r="U828" i="1"/>
  <c r="T828" i="1"/>
  <c r="S828" i="1"/>
  <c r="R828" i="1"/>
  <c r="V827" i="1"/>
  <c r="U827" i="1"/>
  <c r="T827" i="1"/>
  <c r="S827" i="1"/>
  <c r="R827" i="1"/>
  <c r="V826" i="1"/>
  <c r="U826" i="1"/>
  <c r="T826" i="1"/>
  <c r="S826" i="1"/>
  <c r="R826" i="1"/>
  <c r="V825" i="1"/>
  <c r="U825" i="1"/>
  <c r="T825" i="1"/>
  <c r="S825" i="1"/>
  <c r="R825" i="1"/>
  <c r="V824" i="1"/>
  <c r="U824" i="1"/>
  <c r="T824" i="1"/>
  <c r="S824" i="1"/>
  <c r="R824" i="1"/>
  <c r="V823" i="1"/>
  <c r="U823" i="1"/>
  <c r="T823" i="1"/>
  <c r="S823" i="1"/>
  <c r="R823" i="1"/>
  <c r="V822" i="1"/>
  <c r="U822" i="1"/>
  <c r="T822" i="1"/>
  <c r="S822" i="1"/>
  <c r="R822" i="1"/>
  <c r="V821" i="1"/>
  <c r="U821" i="1"/>
  <c r="T821" i="1"/>
  <c r="S821" i="1"/>
  <c r="R821" i="1"/>
  <c r="V820" i="1"/>
  <c r="U820" i="1"/>
  <c r="T820" i="1"/>
  <c r="S820" i="1"/>
  <c r="R820" i="1"/>
  <c r="V819" i="1"/>
  <c r="U819" i="1"/>
  <c r="T819" i="1"/>
  <c r="S819" i="1"/>
  <c r="R819" i="1"/>
  <c r="V818" i="1"/>
  <c r="U818" i="1"/>
  <c r="T818" i="1"/>
  <c r="S818" i="1"/>
  <c r="R818" i="1"/>
  <c r="V817" i="1"/>
  <c r="U817" i="1"/>
  <c r="T817" i="1"/>
  <c r="S817" i="1"/>
  <c r="R817" i="1"/>
  <c r="V816" i="1"/>
  <c r="U816" i="1"/>
  <c r="T816" i="1"/>
  <c r="S816" i="1"/>
  <c r="R816" i="1"/>
  <c r="V815" i="1"/>
  <c r="U815" i="1"/>
  <c r="T815" i="1"/>
  <c r="S815" i="1"/>
  <c r="R815" i="1"/>
  <c r="V814" i="1"/>
  <c r="U814" i="1"/>
  <c r="T814" i="1"/>
  <c r="S814" i="1"/>
  <c r="R814" i="1"/>
  <c r="V813" i="1"/>
  <c r="U813" i="1"/>
  <c r="T813" i="1"/>
  <c r="S813" i="1"/>
  <c r="R813" i="1"/>
  <c r="V812" i="1"/>
  <c r="U812" i="1"/>
  <c r="T812" i="1"/>
  <c r="S812" i="1"/>
  <c r="R812" i="1"/>
  <c r="V811" i="1"/>
  <c r="U811" i="1"/>
  <c r="T811" i="1"/>
  <c r="S811" i="1"/>
  <c r="R811" i="1"/>
  <c r="V810" i="1"/>
  <c r="U810" i="1"/>
  <c r="T810" i="1"/>
  <c r="S810" i="1"/>
  <c r="R810" i="1"/>
  <c r="V809" i="1"/>
  <c r="U809" i="1"/>
  <c r="T809" i="1"/>
  <c r="S809" i="1"/>
  <c r="R809" i="1"/>
  <c r="V808" i="1"/>
  <c r="U808" i="1"/>
  <c r="T808" i="1"/>
  <c r="S808" i="1"/>
  <c r="R808" i="1"/>
  <c r="V807" i="1"/>
  <c r="U807" i="1"/>
  <c r="T807" i="1"/>
  <c r="S807" i="1"/>
  <c r="R807" i="1"/>
  <c r="V806" i="1"/>
  <c r="U806" i="1"/>
  <c r="T806" i="1"/>
  <c r="S806" i="1"/>
  <c r="R806" i="1"/>
  <c r="V805" i="1"/>
  <c r="U805" i="1"/>
  <c r="T805" i="1"/>
  <c r="S805" i="1"/>
  <c r="R805" i="1"/>
  <c r="V804" i="1"/>
  <c r="U804" i="1"/>
  <c r="T804" i="1"/>
  <c r="S804" i="1"/>
  <c r="R804" i="1"/>
  <c r="V803" i="1"/>
  <c r="U803" i="1"/>
  <c r="T803" i="1"/>
  <c r="S803" i="1"/>
  <c r="R803" i="1"/>
  <c r="V802" i="1"/>
  <c r="U802" i="1"/>
  <c r="T802" i="1"/>
  <c r="S802" i="1"/>
  <c r="R802" i="1"/>
  <c r="V801" i="1"/>
  <c r="U801" i="1"/>
  <c r="T801" i="1"/>
  <c r="S801" i="1"/>
  <c r="R801" i="1"/>
  <c r="V800" i="1"/>
  <c r="U800" i="1"/>
  <c r="T800" i="1"/>
  <c r="S800" i="1"/>
  <c r="R800" i="1"/>
  <c r="V799" i="1"/>
  <c r="U799" i="1"/>
  <c r="T799" i="1"/>
  <c r="S799" i="1"/>
  <c r="R799" i="1"/>
  <c r="V798" i="1"/>
  <c r="U798" i="1"/>
  <c r="T798" i="1"/>
  <c r="S798" i="1"/>
  <c r="R798" i="1"/>
  <c r="V797" i="1"/>
  <c r="U797" i="1"/>
  <c r="T797" i="1"/>
  <c r="S797" i="1"/>
  <c r="R797" i="1"/>
  <c r="V796" i="1"/>
  <c r="U796" i="1"/>
  <c r="T796" i="1"/>
  <c r="S796" i="1"/>
  <c r="R796" i="1"/>
  <c r="V795" i="1"/>
  <c r="U795" i="1"/>
  <c r="T795" i="1"/>
  <c r="S795" i="1"/>
  <c r="R795" i="1"/>
  <c r="V794" i="1"/>
  <c r="U794" i="1"/>
  <c r="T794" i="1"/>
  <c r="S794" i="1"/>
  <c r="R794" i="1"/>
  <c r="V793" i="1"/>
  <c r="U793" i="1"/>
  <c r="T793" i="1"/>
  <c r="S793" i="1"/>
  <c r="R793" i="1"/>
  <c r="V792" i="1"/>
  <c r="U792" i="1"/>
  <c r="T792" i="1"/>
  <c r="S792" i="1"/>
  <c r="R792" i="1"/>
  <c r="V791" i="1"/>
  <c r="U791" i="1"/>
  <c r="T791" i="1"/>
  <c r="S791" i="1"/>
  <c r="R791" i="1"/>
  <c r="V790" i="1"/>
  <c r="U790" i="1"/>
  <c r="T790" i="1"/>
  <c r="S790" i="1"/>
  <c r="R790" i="1"/>
  <c r="V789" i="1"/>
  <c r="U789" i="1"/>
  <c r="T789" i="1"/>
  <c r="S789" i="1"/>
  <c r="R789" i="1"/>
  <c r="V788" i="1"/>
  <c r="U788" i="1"/>
  <c r="T788" i="1"/>
  <c r="S788" i="1"/>
  <c r="R788" i="1"/>
  <c r="V787" i="1"/>
  <c r="U787" i="1"/>
  <c r="T787" i="1"/>
  <c r="S787" i="1"/>
  <c r="R787" i="1"/>
  <c r="V786" i="1"/>
  <c r="U786" i="1"/>
  <c r="T786" i="1"/>
  <c r="S786" i="1"/>
  <c r="R786" i="1"/>
  <c r="V785" i="1"/>
  <c r="U785" i="1"/>
  <c r="T785" i="1"/>
  <c r="S785" i="1"/>
  <c r="R785" i="1"/>
  <c r="V784" i="1"/>
  <c r="U784" i="1"/>
  <c r="T784" i="1"/>
  <c r="S784" i="1"/>
  <c r="R784" i="1"/>
  <c r="V783" i="1"/>
  <c r="U783" i="1"/>
  <c r="T783" i="1"/>
  <c r="S783" i="1"/>
  <c r="R783" i="1"/>
  <c r="V782" i="1"/>
  <c r="U782" i="1"/>
  <c r="T782" i="1"/>
  <c r="S782" i="1"/>
  <c r="R782" i="1"/>
  <c r="V781" i="1"/>
  <c r="U781" i="1"/>
  <c r="T781" i="1"/>
  <c r="S781" i="1"/>
  <c r="R781" i="1"/>
  <c r="V780" i="1"/>
  <c r="U780" i="1"/>
  <c r="T780" i="1"/>
  <c r="S780" i="1"/>
  <c r="R780" i="1"/>
  <c r="V779" i="1"/>
  <c r="U779" i="1"/>
  <c r="T779" i="1"/>
  <c r="S779" i="1"/>
  <c r="R779" i="1"/>
  <c r="V778" i="1"/>
  <c r="U778" i="1"/>
  <c r="T778" i="1"/>
  <c r="S778" i="1"/>
  <c r="R778" i="1"/>
  <c r="V777" i="1"/>
  <c r="U777" i="1"/>
  <c r="T777" i="1"/>
  <c r="S777" i="1"/>
  <c r="R777" i="1"/>
  <c r="V776" i="1"/>
  <c r="U776" i="1"/>
  <c r="T776" i="1"/>
  <c r="S776" i="1"/>
  <c r="R776" i="1"/>
  <c r="V775" i="1"/>
  <c r="U775" i="1"/>
  <c r="T775" i="1"/>
  <c r="S775" i="1"/>
  <c r="R775" i="1"/>
  <c r="V774" i="1"/>
  <c r="U774" i="1"/>
  <c r="T774" i="1"/>
  <c r="S774" i="1"/>
  <c r="R774" i="1"/>
  <c r="V773" i="1"/>
  <c r="U773" i="1"/>
  <c r="T773" i="1"/>
  <c r="S773" i="1"/>
  <c r="R773" i="1"/>
  <c r="V772" i="1"/>
  <c r="U772" i="1"/>
  <c r="T772" i="1"/>
  <c r="S772" i="1"/>
  <c r="R772" i="1"/>
  <c r="V771" i="1"/>
  <c r="U771" i="1"/>
  <c r="T771" i="1"/>
  <c r="S771" i="1"/>
  <c r="R771" i="1"/>
  <c r="V770" i="1"/>
  <c r="U770" i="1"/>
  <c r="T770" i="1"/>
  <c r="S770" i="1"/>
  <c r="R770" i="1"/>
  <c r="V769" i="1"/>
  <c r="U769" i="1"/>
  <c r="T769" i="1"/>
  <c r="S769" i="1"/>
  <c r="R769" i="1"/>
  <c r="V768" i="1"/>
  <c r="U768" i="1"/>
  <c r="T768" i="1"/>
  <c r="S768" i="1"/>
  <c r="R768" i="1"/>
  <c r="V767" i="1"/>
  <c r="U767" i="1"/>
  <c r="T767" i="1"/>
  <c r="S767" i="1"/>
  <c r="R767" i="1"/>
  <c r="V766" i="1"/>
  <c r="U766" i="1"/>
  <c r="T766" i="1"/>
  <c r="S766" i="1"/>
  <c r="R766" i="1"/>
  <c r="V765" i="1"/>
  <c r="U765" i="1"/>
  <c r="T765" i="1"/>
  <c r="S765" i="1"/>
  <c r="R765" i="1"/>
  <c r="V764" i="1"/>
  <c r="U764" i="1"/>
  <c r="T764" i="1"/>
  <c r="S764" i="1"/>
  <c r="R764" i="1"/>
  <c r="V763" i="1"/>
  <c r="U763" i="1"/>
  <c r="T763" i="1"/>
  <c r="S763" i="1"/>
  <c r="R763" i="1"/>
  <c r="V762" i="1"/>
  <c r="U762" i="1"/>
  <c r="T762" i="1"/>
  <c r="S762" i="1"/>
  <c r="R762" i="1"/>
  <c r="V761" i="1"/>
  <c r="U761" i="1"/>
  <c r="T761" i="1"/>
  <c r="S761" i="1"/>
  <c r="R761" i="1"/>
  <c r="V760" i="1"/>
  <c r="U760" i="1"/>
  <c r="T760" i="1"/>
  <c r="S760" i="1"/>
  <c r="R760" i="1"/>
  <c r="V759" i="1"/>
  <c r="U759" i="1"/>
  <c r="T759" i="1"/>
  <c r="S759" i="1"/>
  <c r="R759" i="1"/>
  <c r="V758" i="1"/>
  <c r="U758" i="1"/>
  <c r="T758" i="1"/>
  <c r="S758" i="1"/>
  <c r="R758" i="1"/>
  <c r="V757" i="1"/>
  <c r="U757" i="1"/>
  <c r="T757" i="1"/>
  <c r="S757" i="1"/>
  <c r="R757" i="1"/>
  <c r="V756" i="1"/>
  <c r="U756" i="1"/>
  <c r="T756" i="1"/>
  <c r="S756" i="1"/>
  <c r="R756" i="1"/>
  <c r="V755" i="1"/>
  <c r="U755" i="1"/>
  <c r="T755" i="1"/>
  <c r="S755" i="1"/>
  <c r="R755" i="1"/>
  <c r="V754" i="1"/>
  <c r="U754" i="1"/>
  <c r="T754" i="1"/>
  <c r="S754" i="1"/>
  <c r="R754" i="1"/>
  <c r="V753" i="1"/>
  <c r="U753" i="1"/>
  <c r="T753" i="1"/>
  <c r="S753" i="1"/>
  <c r="R753" i="1"/>
  <c r="V752" i="1"/>
  <c r="U752" i="1"/>
  <c r="T752" i="1"/>
  <c r="S752" i="1"/>
  <c r="R752" i="1"/>
  <c r="V751" i="1"/>
  <c r="U751" i="1"/>
  <c r="T751" i="1"/>
  <c r="S751" i="1"/>
  <c r="R751" i="1"/>
  <c r="V750" i="1"/>
  <c r="U750" i="1"/>
  <c r="T750" i="1"/>
  <c r="S750" i="1"/>
  <c r="R750" i="1"/>
  <c r="V749" i="1"/>
  <c r="U749" i="1"/>
  <c r="T749" i="1"/>
  <c r="S749" i="1"/>
  <c r="R749" i="1"/>
  <c r="V748" i="1"/>
  <c r="U748" i="1"/>
  <c r="T748" i="1"/>
  <c r="S748" i="1"/>
  <c r="R748" i="1"/>
  <c r="V747" i="1"/>
  <c r="U747" i="1"/>
  <c r="T747" i="1"/>
  <c r="S747" i="1"/>
  <c r="R747" i="1"/>
  <c r="V746" i="1"/>
  <c r="U746" i="1"/>
  <c r="T746" i="1"/>
  <c r="S746" i="1"/>
  <c r="R746" i="1"/>
  <c r="V745" i="1"/>
  <c r="U745" i="1"/>
  <c r="T745" i="1"/>
  <c r="S745" i="1"/>
  <c r="R745" i="1"/>
  <c r="V744" i="1"/>
  <c r="U744" i="1"/>
  <c r="T744" i="1"/>
  <c r="S744" i="1"/>
  <c r="R744" i="1"/>
  <c r="V743" i="1"/>
  <c r="U743" i="1"/>
  <c r="T743" i="1"/>
  <c r="S743" i="1"/>
  <c r="R743" i="1"/>
  <c r="V742" i="1"/>
  <c r="U742" i="1"/>
  <c r="T742" i="1"/>
  <c r="S742" i="1"/>
  <c r="R742" i="1"/>
  <c r="V741" i="1"/>
  <c r="U741" i="1"/>
  <c r="T741" i="1"/>
  <c r="S741" i="1"/>
  <c r="R741" i="1"/>
  <c r="V740" i="1"/>
  <c r="U740" i="1"/>
  <c r="T740" i="1"/>
  <c r="S740" i="1"/>
  <c r="R740" i="1"/>
  <c r="V739" i="1"/>
  <c r="U739" i="1"/>
  <c r="T739" i="1"/>
  <c r="S739" i="1"/>
  <c r="R739" i="1"/>
  <c r="V738" i="1"/>
  <c r="U738" i="1"/>
  <c r="T738" i="1"/>
  <c r="S738" i="1"/>
  <c r="R738" i="1"/>
  <c r="V737" i="1"/>
  <c r="U737" i="1"/>
  <c r="T737" i="1"/>
  <c r="S737" i="1"/>
  <c r="R737" i="1"/>
  <c r="V736" i="1"/>
  <c r="U736" i="1"/>
  <c r="T736" i="1"/>
  <c r="S736" i="1"/>
  <c r="R736" i="1"/>
  <c r="V735" i="1"/>
  <c r="U735" i="1"/>
  <c r="T735" i="1"/>
  <c r="S735" i="1"/>
  <c r="R735" i="1"/>
  <c r="V734" i="1"/>
  <c r="U734" i="1"/>
  <c r="T734" i="1"/>
  <c r="S734" i="1"/>
  <c r="R734" i="1"/>
  <c r="V733" i="1"/>
  <c r="U733" i="1"/>
  <c r="T733" i="1"/>
  <c r="S733" i="1"/>
  <c r="R733" i="1"/>
  <c r="V732" i="1"/>
  <c r="U732" i="1"/>
  <c r="T732" i="1"/>
  <c r="S732" i="1"/>
  <c r="R732" i="1"/>
  <c r="V731" i="1"/>
  <c r="U731" i="1"/>
  <c r="T731" i="1"/>
  <c r="S731" i="1"/>
  <c r="R731" i="1"/>
  <c r="V730" i="1"/>
  <c r="U730" i="1"/>
  <c r="T730" i="1"/>
  <c r="S730" i="1"/>
  <c r="R730" i="1"/>
  <c r="V729" i="1"/>
  <c r="U729" i="1"/>
  <c r="T729" i="1"/>
  <c r="S729" i="1"/>
  <c r="R729" i="1"/>
  <c r="V728" i="1"/>
  <c r="U728" i="1"/>
  <c r="T728" i="1"/>
  <c r="S728" i="1"/>
  <c r="R728" i="1"/>
  <c r="V727" i="1"/>
  <c r="U727" i="1"/>
  <c r="T727" i="1"/>
  <c r="S727" i="1"/>
  <c r="R727" i="1"/>
  <c r="V726" i="1"/>
  <c r="U726" i="1"/>
  <c r="T726" i="1"/>
  <c r="S726" i="1"/>
  <c r="R726" i="1"/>
  <c r="V725" i="1"/>
  <c r="U725" i="1"/>
  <c r="T725" i="1"/>
  <c r="S725" i="1"/>
  <c r="R725" i="1"/>
  <c r="V724" i="1"/>
  <c r="U724" i="1"/>
  <c r="T724" i="1"/>
  <c r="S724" i="1"/>
  <c r="R724" i="1"/>
  <c r="V723" i="1"/>
  <c r="U723" i="1"/>
  <c r="T723" i="1"/>
  <c r="S723" i="1"/>
  <c r="R723" i="1"/>
  <c r="V722" i="1"/>
  <c r="U722" i="1"/>
  <c r="T722" i="1"/>
  <c r="S722" i="1"/>
  <c r="R722" i="1"/>
  <c r="V721" i="1"/>
  <c r="U721" i="1"/>
  <c r="T721" i="1"/>
  <c r="S721" i="1"/>
  <c r="R721" i="1"/>
  <c r="V720" i="1"/>
  <c r="U720" i="1"/>
  <c r="T720" i="1"/>
  <c r="S720" i="1"/>
  <c r="R720" i="1"/>
  <c r="V719" i="1"/>
  <c r="U719" i="1"/>
  <c r="T719" i="1"/>
  <c r="S719" i="1"/>
  <c r="R719" i="1"/>
  <c r="V718" i="1"/>
  <c r="U718" i="1"/>
  <c r="T718" i="1"/>
  <c r="S718" i="1"/>
  <c r="R718" i="1"/>
  <c r="V717" i="1"/>
  <c r="U717" i="1"/>
  <c r="T717" i="1"/>
  <c r="S717" i="1"/>
  <c r="R717" i="1"/>
  <c r="V716" i="1"/>
  <c r="U716" i="1"/>
  <c r="T716" i="1"/>
  <c r="S716" i="1"/>
  <c r="R716" i="1"/>
  <c r="V715" i="1"/>
  <c r="U715" i="1"/>
  <c r="T715" i="1"/>
  <c r="S715" i="1"/>
  <c r="R715" i="1"/>
  <c r="V714" i="1"/>
  <c r="U714" i="1"/>
  <c r="T714" i="1"/>
  <c r="S714" i="1"/>
  <c r="R714" i="1"/>
  <c r="V713" i="1"/>
  <c r="U713" i="1"/>
  <c r="T713" i="1"/>
  <c r="S713" i="1"/>
  <c r="R713" i="1"/>
  <c r="V712" i="1"/>
  <c r="U712" i="1"/>
  <c r="T712" i="1"/>
  <c r="S712" i="1"/>
  <c r="R712" i="1"/>
  <c r="V711" i="1"/>
  <c r="U711" i="1"/>
  <c r="T711" i="1"/>
  <c r="S711" i="1"/>
  <c r="R711" i="1"/>
  <c r="V710" i="1"/>
  <c r="U710" i="1"/>
  <c r="T710" i="1"/>
  <c r="S710" i="1"/>
  <c r="R710" i="1"/>
  <c r="V709" i="1"/>
  <c r="U709" i="1"/>
  <c r="T709" i="1"/>
  <c r="S709" i="1"/>
  <c r="R709" i="1"/>
  <c r="V708" i="1"/>
  <c r="U708" i="1"/>
  <c r="T708" i="1"/>
  <c r="S708" i="1"/>
  <c r="R708" i="1"/>
  <c r="V707" i="1"/>
  <c r="U707" i="1"/>
  <c r="T707" i="1"/>
  <c r="S707" i="1"/>
  <c r="R707" i="1"/>
  <c r="V706" i="1"/>
  <c r="U706" i="1"/>
  <c r="T706" i="1"/>
  <c r="S706" i="1"/>
  <c r="R706" i="1"/>
  <c r="V705" i="1"/>
  <c r="U705" i="1"/>
  <c r="T705" i="1"/>
  <c r="S705" i="1"/>
  <c r="R705" i="1"/>
  <c r="V704" i="1"/>
  <c r="U704" i="1"/>
  <c r="T704" i="1"/>
  <c r="S704" i="1"/>
  <c r="R704" i="1"/>
  <c r="V703" i="1"/>
  <c r="U703" i="1"/>
  <c r="T703" i="1"/>
  <c r="S703" i="1"/>
  <c r="R703" i="1"/>
  <c r="V702" i="1"/>
  <c r="U702" i="1"/>
  <c r="T702" i="1"/>
  <c r="S702" i="1"/>
  <c r="R702" i="1"/>
  <c r="V701" i="1"/>
  <c r="U701" i="1"/>
  <c r="T701" i="1"/>
  <c r="S701" i="1"/>
  <c r="R701" i="1"/>
  <c r="V700" i="1"/>
  <c r="U700" i="1"/>
  <c r="T700" i="1"/>
  <c r="S700" i="1"/>
  <c r="R700" i="1"/>
  <c r="V699" i="1"/>
  <c r="U699" i="1"/>
  <c r="T699" i="1"/>
  <c r="S699" i="1"/>
  <c r="R699" i="1"/>
  <c r="V698" i="1"/>
  <c r="U698" i="1"/>
  <c r="T698" i="1"/>
  <c r="S698" i="1"/>
  <c r="R698" i="1"/>
  <c r="V697" i="1"/>
  <c r="U697" i="1"/>
  <c r="T697" i="1"/>
  <c r="S697" i="1"/>
  <c r="R697" i="1"/>
  <c r="V696" i="1"/>
  <c r="U696" i="1"/>
  <c r="T696" i="1"/>
  <c r="S696" i="1"/>
  <c r="R696" i="1"/>
  <c r="V695" i="1"/>
  <c r="U695" i="1"/>
  <c r="T695" i="1"/>
  <c r="S695" i="1"/>
  <c r="R695" i="1"/>
  <c r="V694" i="1"/>
  <c r="U694" i="1"/>
  <c r="T694" i="1"/>
  <c r="S694" i="1"/>
  <c r="R694" i="1"/>
  <c r="V693" i="1"/>
  <c r="U693" i="1"/>
  <c r="T693" i="1"/>
  <c r="S693" i="1"/>
  <c r="R693" i="1"/>
  <c r="V692" i="1"/>
  <c r="U692" i="1"/>
  <c r="T692" i="1"/>
  <c r="S692" i="1"/>
  <c r="R692" i="1"/>
  <c r="V691" i="1"/>
  <c r="U691" i="1"/>
  <c r="T691" i="1"/>
  <c r="S691" i="1"/>
  <c r="R691" i="1"/>
  <c r="V690" i="1"/>
  <c r="U690" i="1"/>
  <c r="T690" i="1"/>
  <c r="S690" i="1"/>
  <c r="R690" i="1"/>
  <c r="V689" i="1"/>
  <c r="U689" i="1"/>
  <c r="T689" i="1"/>
  <c r="S689" i="1"/>
  <c r="R689" i="1"/>
  <c r="V688" i="1"/>
  <c r="U688" i="1"/>
  <c r="T688" i="1"/>
  <c r="S688" i="1"/>
  <c r="R688" i="1"/>
  <c r="V687" i="1"/>
  <c r="U687" i="1"/>
  <c r="T687" i="1"/>
  <c r="S687" i="1"/>
  <c r="R687" i="1"/>
  <c r="V686" i="1"/>
  <c r="U686" i="1"/>
  <c r="T686" i="1"/>
  <c r="S686" i="1"/>
  <c r="R686" i="1"/>
  <c r="V685" i="1"/>
  <c r="U685" i="1"/>
  <c r="T685" i="1"/>
  <c r="S685" i="1"/>
  <c r="R685" i="1"/>
  <c r="V684" i="1"/>
  <c r="U684" i="1"/>
  <c r="T684" i="1"/>
  <c r="S684" i="1"/>
  <c r="R684" i="1"/>
  <c r="V683" i="1"/>
  <c r="U683" i="1"/>
  <c r="T683" i="1"/>
  <c r="S683" i="1"/>
  <c r="R683" i="1"/>
  <c r="V682" i="1"/>
  <c r="U682" i="1"/>
  <c r="T682" i="1"/>
  <c r="S682" i="1"/>
  <c r="R682" i="1"/>
  <c r="V681" i="1"/>
  <c r="U681" i="1"/>
  <c r="T681" i="1"/>
  <c r="S681" i="1"/>
  <c r="R681" i="1"/>
  <c r="V680" i="1"/>
  <c r="U680" i="1"/>
  <c r="T680" i="1"/>
  <c r="S680" i="1"/>
  <c r="R680" i="1"/>
  <c r="V679" i="1"/>
  <c r="U679" i="1"/>
  <c r="T679" i="1"/>
  <c r="S679" i="1"/>
  <c r="R679" i="1"/>
  <c r="V678" i="1"/>
  <c r="U678" i="1"/>
  <c r="T678" i="1"/>
  <c r="S678" i="1"/>
  <c r="R678" i="1"/>
  <c r="V677" i="1"/>
  <c r="U677" i="1"/>
  <c r="T677" i="1"/>
  <c r="S677" i="1"/>
  <c r="R677" i="1"/>
  <c r="V676" i="1"/>
  <c r="U676" i="1"/>
  <c r="T676" i="1"/>
  <c r="S676" i="1"/>
  <c r="R676" i="1"/>
  <c r="V675" i="1"/>
  <c r="U675" i="1"/>
  <c r="T675" i="1"/>
  <c r="S675" i="1"/>
  <c r="R675" i="1"/>
  <c r="V674" i="1"/>
  <c r="U674" i="1"/>
  <c r="T674" i="1"/>
  <c r="S674" i="1"/>
  <c r="R674" i="1"/>
  <c r="V673" i="1"/>
  <c r="U673" i="1"/>
  <c r="T673" i="1"/>
  <c r="S673" i="1"/>
  <c r="R673" i="1"/>
  <c r="V672" i="1"/>
  <c r="U672" i="1"/>
  <c r="T672" i="1"/>
  <c r="S672" i="1"/>
  <c r="R672" i="1"/>
  <c r="V671" i="1"/>
  <c r="U671" i="1"/>
  <c r="T671" i="1"/>
  <c r="S671" i="1"/>
  <c r="R671" i="1"/>
  <c r="V670" i="1"/>
  <c r="U670" i="1"/>
  <c r="T670" i="1"/>
  <c r="S670" i="1"/>
  <c r="R670" i="1"/>
  <c r="V669" i="1"/>
  <c r="U669" i="1"/>
  <c r="T669" i="1"/>
  <c r="S669" i="1"/>
  <c r="R669" i="1"/>
  <c r="V668" i="1"/>
  <c r="U668" i="1"/>
  <c r="T668" i="1"/>
  <c r="S668" i="1"/>
  <c r="R668" i="1"/>
  <c r="V667" i="1"/>
  <c r="U667" i="1"/>
  <c r="T667" i="1"/>
  <c r="S667" i="1"/>
  <c r="R667" i="1"/>
  <c r="V666" i="1"/>
  <c r="U666" i="1"/>
  <c r="T666" i="1"/>
  <c r="S666" i="1"/>
  <c r="R666" i="1"/>
  <c r="V665" i="1"/>
  <c r="U665" i="1"/>
  <c r="T665" i="1"/>
  <c r="S665" i="1"/>
  <c r="R665" i="1"/>
  <c r="V664" i="1"/>
  <c r="U664" i="1"/>
  <c r="T664" i="1"/>
  <c r="S664" i="1"/>
  <c r="R664" i="1"/>
  <c r="V663" i="1"/>
  <c r="U663" i="1"/>
  <c r="T663" i="1"/>
  <c r="S663" i="1"/>
  <c r="R663" i="1"/>
  <c r="V662" i="1"/>
  <c r="U662" i="1"/>
  <c r="T662" i="1"/>
  <c r="S662" i="1"/>
  <c r="R662" i="1"/>
  <c r="V661" i="1"/>
  <c r="U661" i="1"/>
  <c r="T661" i="1"/>
  <c r="S661" i="1"/>
  <c r="R661" i="1"/>
  <c r="V660" i="1"/>
  <c r="U660" i="1"/>
  <c r="T660" i="1"/>
  <c r="S660" i="1"/>
  <c r="R660" i="1"/>
  <c r="V659" i="1"/>
  <c r="U659" i="1"/>
  <c r="T659" i="1"/>
  <c r="S659" i="1"/>
  <c r="R659" i="1"/>
  <c r="V658" i="1"/>
  <c r="U658" i="1"/>
  <c r="T658" i="1"/>
  <c r="S658" i="1"/>
  <c r="R658" i="1"/>
  <c r="V657" i="1"/>
  <c r="U657" i="1"/>
  <c r="T657" i="1"/>
  <c r="S657" i="1"/>
  <c r="R657" i="1"/>
  <c r="V656" i="1"/>
  <c r="U656" i="1"/>
  <c r="T656" i="1"/>
  <c r="S656" i="1"/>
  <c r="R656" i="1"/>
  <c r="V655" i="1"/>
  <c r="U655" i="1"/>
  <c r="T655" i="1"/>
  <c r="S655" i="1"/>
  <c r="R655" i="1"/>
  <c r="V654" i="1"/>
  <c r="U654" i="1"/>
  <c r="T654" i="1"/>
  <c r="S654" i="1"/>
  <c r="R654" i="1"/>
  <c r="V653" i="1"/>
  <c r="U653" i="1"/>
  <c r="T653" i="1"/>
  <c r="S653" i="1"/>
  <c r="R653" i="1"/>
  <c r="V652" i="1"/>
  <c r="U652" i="1"/>
  <c r="T652" i="1"/>
  <c r="S652" i="1"/>
  <c r="R652" i="1"/>
  <c r="V651" i="1"/>
  <c r="U651" i="1"/>
  <c r="T651" i="1"/>
  <c r="S651" i="1"/>
  <c r="R651" i="1"/>
  <c r="V650" i="1"/>
  <c r="U650" i="1"/>
  <c r="T650" i="1"/>
  <c r="S650" i="1"/>
  <c r="R650" i="1"/>
  <c r="V649" i="1"/>
  <c r="U649" i="1"/>
  <c r="T649" i="1"/>
  <c r="S649" i="1"/>
  <c r="R649" i="1"/>
  <c r="V648" i="1"/>
  <c r="U648" i="1"/>
  <c r="T648" i="1"/>
  <c r="S648" i="1"/>
  <c r="R648" i="1"/>
  <c r="V647" i="1"/>
  <c r="U647" i="1"/>
  <c r="T647" i="1"/>
  <c r="S647" i="1"/>
  <c r="R647" i="1"/>
  <c r="V646" i="1"/>
  <c r="U646" i="1"/>
  <c r="T646" i="1"/>
  <c r="S646" i="1"/>
  <c r="R646" i="1"/>
  <c r="V645" i="1"/>
  <c r="U645" i="1"/>
  <c r="T645" i="1"/>
  <c r="S645" i="1"/>
  <c r="R645" i="1"/>
  <c r="V644" i="1"/>
  <c r="U644" i="1"/>
  <c r="T644" i="1"/>
  <c r="S644" i="1"/>
  <c r="R644" i="1"/>
  <c r="V643" i="1"/>
  <c r="U643" i="1"/>
  <c r="T643" i="1"/>
  <c r="S643" i="1"/>
  <c r="R643" i="1"/>
  <c r="V642" i="1"/>
  <c r="U642" i="1"/>
  <c r="T642" i="1"/>
  <c r="S642" i="1"/>
  <c r="R642" i="1"/>
  <c r="V641" i="1"/>
  <c r="U641" i="1"/>
  <c r="T641" i="1"/>
  <c r="S641" i="1"/>
  <c r="R641" i="1"/>
  <c r="V640" i="1"/>
  <c r="U640" i="1"/>
  <c r="T640" i="1"/>
  <c r="S640" i="1"/>
  <c r="R640" i="1"/>
  <c r="V639" i="1"/>
  <c r="U639" i="1"/>
  <c r="T639" i="1"/>
  <c r="S639" i="1"/>
  <c r="R639" i="1"/>
  <c r="V638" i="1"/>
  <c r="U638" i="1"/>
  <c r="T638" i="1"/>
  <c r="S638" i="1"/>
  <c r="R638" i="1"/>
  <c r="V637" i="1"/>
  <c r="U637" i="1"/>
  <c r="T637" i="1"/>
  <c r="S637" i="1"/>
  <c r="R637" i="1"/>
  <c r="V636" i="1"/>
  <c r="U636" i="1"/>
  <c r="T636" i="1"/>
  <c r="S636" i="1"/>
  <c r="R636" i="1"/>
  <c r="V635" i="1"/>
  <c r="U635" i="1"/>
  <c r="T635" i="1"/>
  <c r="S635" i="1"/>
  <c r="R635" i="1"/>
  <c r="V634" i="1"/>
  <c r="U634" i="1"/>
  <c r="T634" i="1"/>
  <c r="S634" i="1"/>
  <c r="R634" i="1"/>
  <c r="V633" i="1"/>
  <c r="U633" i="1"/>
  <c r="T633" i="1"/>
  <c r="S633" i="1"/>
  <c r="R633" i="1"/>
  <c r="V632" i="1"/>
  <c r="U632" i="1"/>
  <c r="T632" i="1"/>
  <c r="S632" i="1"/>
  <c r="R632" i="1"/>
  <c r="V631" i="1"/>
  <c r="U631" i="1"/>
  <c r="T631" i="1"/>
  <c r="S631" i="1"/>
  <c r="R631" i="1"/>
  <c r="V630" i="1"/>
  <c r="U630" i="1"/>
  <c r="T630" i="1"/>
  <c r="S630" i="1"/>
  <c r="R630" i="1"/>
  <c r="V629" i="1"/>
  <c r="U629" i="1"/>
  <c r="T629" i="1"/>
  <c r="S629" i="1"/>
  <c r="R629" i="1"/>
  <c r="V628" i="1"/>
  <c r="U628" i="1"/>
  <c r="T628" i="1"/>
  <c r="S628" i="1"/>
  <c r="R628" i="1"/>
  <c r="V627" i="1"/>
  <c r="U627" i="1"/>
  <c r="T627" i="1"/>
  <c r="S627" i="1"/>
  <c r="R627" i="1"/>
  <c r="V626" i="1"/>
  <c r="U626" i="1"/>
  <c r="T626" i="1"/>
  <c r="S626" i="1"/>
  <c r="R626" i="1"/>
  <c r="V625" i="1"/>
  <c r="U625" i="1"/>
  <c r="T625" i="1"/>
  <c r="S625" i="1"/>
  <c r="R625" i="1"/>
  <c r="V624" i="1"/>
  <c r="U624" i="1"/>
  <c r="T624" i="1"/>
  <c r="S624" i="1"/>
  <c r="R624" i="1"/>
  <c r="V623" i="1"/>
  <c r="U623" i="1"/>
  <c r="T623" i="1"/>
  <c r="S623" i="1"/>
  <c r="R623" i="1"/>
  <c r="V622" i="1"/>
  <c r="U622" i="1"/>
  <c r="T622" i="1"/>
  <c r="S622" i="1"/>
  <c r="R622" i="1"/>
  <c r="V621" i="1"/>
  <c r="U621" i="1"/>
  <c r="T621" i="1"/>
  <c r="S621" i="1"/>
  <c r="R621" i="1"/>
  <c r="V620" i="1"/>
  <c r="U620" i="1"/>
  <c r="T620" i="1"/>
  <c r="S620" i="1"/>
  <c r="R620" i="1"/>
  <c r="V619" i="1"/>
  <c r="U619" i="1"/>
  <c r="T619" i="1"/>
  <c r="S619" i="1"/>
  <c r="R619" i="1"/>
  <c r="V618" i="1"/>
  <c r="U618" i="1"/>
  <c r="T618" i="1"/>
  <c r="S618" i="1"/>
  <c r="R618" i="1"/>
  <c r="V617" i="1"/>
  <c r="U617" i="1"/>
  <c r="T617" i="1"/>
  <c r="S617" i="1"/>
  <c r="R617" i="1"/>
  <c r="V616" i="1"/>
  <c r="U616" i="1"/>
  <c r="T616" i="1"/>
  <c r="S616" i="1"/>
  <c r="R616" i="1"/>
  <c r="V615" i="1"/>
  <c r="U615" i="1"/>
  <c r="T615" i="1"/>
  <c r="S615" i="1"/>
  <c r="R615" i="1"/>
  <c r="V614" i="1"/>
  <c r="U614" i="1"/>
  <c r="T614" i="1"/>
  <c r="S614" i="1"/>
  <c r="R614" i="1"/>
  <c r="V613" i="1"/>
  <c r="U613" i="1"/>
  <c r="T613" i="1"/>
  <c r="S613" i="1"/>
  <c r="R613" i="1"/>
  <c r="V612" i="1"/>
  <c r="U612" i="1"/>
  <c r="T612" i="1"/>
  <c r="S612" i="1"/>
  <c r="R612" i="1"/>
  <c r="V611" i="1"/>
  <c r="U611" i="1"/>
  <c r="T611" i="1"/>
  <c r="S611" i="1"/>
  <c r="R611" i="1"/>
  <c r="V610" i="1"/>
  <c r="U610" i="1"/>
  <c r="T610" i="1"/>
  <c r="S610" i="1"/>
  <c r="R610" i="1"/>
  <c r="V609" i="1"/>
  <c r="U609" i="1"/>
  <c r="T609" i="1"/>
  <c r="S609" i="1"/>
  <c r="R609" i="1"/>
  <c r="V608" i="1"/>
  <c r="U608" i="1"/>
  <c r="T608" i="1"/>
  <c r="S608" i="1"/>
  <c r="R608" i="1"/>
  <c r="V607" i="1"/>
  <c r="U607" i="1"/>
  <c r="T607" i="1"/>
  <c r="S607" i="1"/>
  <c r="R607" i="1"/>
  <c r="V606" i="1"/>
  <c r="U606" i="1"/>
  <c r="T606" i="1"/>
  <c r="S606" i="1"/>
  <c r="R606" i="1"/>
  <c r="V605" i="1"/>
  <c r="U605" i="1"/>
  <c r="T605" i="1"/>
  <c r="S605" i="1"/>
  <c r="R605" i="1"/>
  <c r="V604" i="1"/>
  <c r="U604" i="1"/>
  <c r="T604" i="1"/>
  <c r="S604" i="1"/>
  <c r="R604" i="1"/>
  <c r="V603" i="1"/>
  <c r="U603" i="1"/>
  <c r="T603" i="1"/>
  <c r="S603" i="1"/>
  <c r="R603" i="1"/>
  <c r="V602" i="1"/>
  <c r="U602" i="1"/>
  <c r="T602" i="1"/>
  <c r="S602" i="1"/>
  <c r="R602" i="1"/>
  <c r="V601" i="1"/>
  <c r="U601" i="1"/>
  <c r="T601" i="1"/>
  <c r="S601" i="1"/>
  <c r="R601" i="1"/>
  <c r="V600" i="1"/>
  <c r="U600" i="1"/>
  <c r="T600" i="1"/>
  <c r="S600" i="1"/>
  <c r="R600" i="1"/>
  <c r="V599" i="1"/>
  <c r="U599" i="1"/>
  <c r="T599" i="1"/>
  <c r="S599" i="1"/>
  <c r="R599" i="1"/>
  <c r="V598" i="1"/>
  <c r="U598" i="1"/>
  <c r="T598" i="1"/>
  <c r="S598" i="1"/>
  <c r="R598" i="1"/>
  <c r="V597" i="1"/>
  <c r="U597" i="1"/>
  <c r="T597" i="1"/>
  <c r="S597" i="1"/>
  <c r="R597" i="1"/>
  <c r="V596" i="1"/>
  <c r="U596" i="1"/>
  <c r="T596" i="1"/>
  <c r="S596" i="1"/>
  <c r="R596" i="1"/>
  <c r="V595" i="1"/>
  <c r="U595" i="1"/>
  <c r="T595" i="1"/>
  <c r="S595" i="1"/>
  <c r="R595" i="1"/>
  <c r="V594" i="1"/>
  <c r="U594" i="1"/>
  <c r="T594" i="1"/>
  <c r="S594" i="1"/>
  <c r="R594" i="1"/>
  <c r="V593" i="1"/>
  <c r="U593" i="1"/>
  <c r="T593" i="1"/>
  <c r="S593" i="1"/>
  <c r="R593" i="1"/>
  <c r="V592" i="1"/>
  <c r="U592" i="1"/>
  <c r="T592" i="1"/>
  <c r="S592" i="1"/>
  <c r="R592" i="1"/>
  <c r="V591" i="1"/>
  <c r="U591" i="1"/>
  <c r="T591" i="1"/>
  <c r="S591" i="1"/>
  <c r="R591" i="1"/>
  <c r="V590" i="1"/>
  <c r="U590" i="1"/>
  <c r="T590" i="1"/>
  <c r="S590" i="1"/>
  <c r="R590" i="1"/>
  <c r="V589" i="1"/>
  <c r="U589" i="1"/>
  <c r="T589" i="1"/>
  <c r="S589" i="1"/>
  <c r="R589" i="1"/>
  <c r="V588" i="1"/>
  <c r="U588" i="1"/>
  <c r="T588" i="1"/>
  <c r="S588" i="1"/>
  <c r="R588" i="1"/>
  <c r="V587" i="1"/>
  <c r="U587" i="1"/>
  <c r="T587" i="1"/>
  <c r="S587" i="1"/>
  <c r="R587" i="1"/>
  <c r="V586" i="1"/>
  <c r="U586" i="1"/>
  <c r="T586" i="1"/>
  <c r="S586" i="1"/>
  <c r="R586" i="1"/>
  <c r="V585" i="1"/>
  <c r="U585" i="1"/>
  <c r="T585" i="1"/>
  <c r="S585" i="1"/>
  <c r="R585" i="1"/>
  <c r="V584" i="1"/>
  <c r="U584" i="1"/>
  <c r="T584" i="1"/>
  <c r="S584" i="1"/>
  <c r="R584" i="1"/>
  <c r="V583" i="1"/>
  <c r="U583" i="1"/>
  <c r="T583" i="1"/>
  <c r="S583" i="1"/>
  <c r="R583" i="1"/>
  <c r="V582" i="1"/>
  <c r="U582" i="1"/>
  <c r="T582" i="1"/>
  <c r="S582" i="1"/>
  <c r="R582" i="1"/>
  <c r="V581" i="1"/>
  <c r="U581" i="1"/>
  <c r="T581" i="1"/>
  <c r="S581" i="1"/>
  <c r="R581" i="1"/>
  <c r="V580" i="1"/>
  <c r="U580" i="1"/>
  <c r="T580" i="1"/>
  <c r="S580" i="1"/>
  <c r="R580" i="1"/>
  <c r="V579" i="1"/>
  <c r="U579" i="1"/>
  <c r="T579" i="1"/>
  <c r="S579" i="1"/>
  <c r="R579" i="1"/>
  <c r="V578" i="1"/>
  <c r="U578" i="1"/>
  <c r="T578" i="1"/>
  <c r="S578" i="1"/>
  <c r="R578" i="1"/>
  <c r="V577" i="1"/>
  <c r="U577" i="1"/>
  <c r="T577" i="1"/>
  <c r="S577" i="1"/>
  <c r="R577" i="1"/>
  <c r="V576" i="1"/>
  <c r="U576" i="1"/>
  <c r="T576" i="1"/>
  <c r="S576" i="1"/>
  <c r="R576" i="1"/>
  <c r="V575" i="1"/>
  <c r="U575" i="1"/>
  <c r="T575" i="1"/>
  <c r="S575" i="1"/>
  <c r="R575" i="1"/>
  <c r="V574" i="1"/>
  <c r="U574" i="1"/>
  <c r="T574" i="1"/>
  <c r="S574" i="1"/>
  <c r="R574" i="1"/>
  <c r="V573" i="1"/>
  <c r="U573" i="1"/>
  <c r="T573" i="1"/>
  <c r="S573" i="1"/>
  <c r="R573" i="1"/>
  <c r="V572" i="1"/>
  <c r="U572" i="1"/>
  <c r="T572" i="1"/>
  <c r="S572" i="1"/>
  <c r="R572" i="1"/>
  <c r="V571" i="1"/>
  <c r="U571" i="1"/>
  <c r="T571" i="1"/>
  <c r="S571" i="1"/>
  <c r="R571" i="1"/>
  <c r="V570" i="1"/>
  <c r="U570" i="1"/>
  <c r="T570" i="1"/>
  <c r="S570" i="1"/>
  <c r="R570" i="1"/>
  <c r="V569" i="1"/>
  <c r="U569" i="1"/>
  <c r="T569" i="1"/>
  <c r="S569" i="1"/>
  <c r="R569" i="1"/>
  <c r="V568" i="1"/>
  <c r="U568" i="1"/>
  <c r="T568" i="1"/>
  <c r="S568" i="1"/>
  <c r="R568" i="1"/>
  <c r="V567" i="1"/>
  <c r="U567" i="1"/>
  <c r="T567" i="1"/>
  <c r="S567" i="1"/>
  <c r="R567" i="1"/>
  <c r="V566" i="1"/>
  <c r="U566" i="1"/>
  <c r="T566" i="1"/>
  <c r="S566" i="1"/>
  <c r="R566" i="1"/>
  <c r="V565" i="1"/>
  <c r="U565" i="1"/>
  <c r="T565" i="1"/>
  <c r="S565" i="1"/>
  <c r="R565" i="1"/>
  <c r="V564" i="1"/>
  <c r="U564" i="1"/>
  <c r="T564" i="1"/>
  <c r="S564" i="1"/>
  <c r="R564" i="1"/>
  <c r="V563" i="1"/>
  <c r="U563" i="1"/>
  <c r="T563" i="1"/>
  <c r="S563" i="1"/>
  <c r="R563" i="1"/>
  <c r="V562" i="1"/>
  <c r="U562" i="1"/>
  <c r="T562" i="1"/>
  <c r="S562" i="1"/>
  <c r="R562" i="1"/>
  <c r="V561" i="1"/>
  <c r="U561" i="1"/>
  <c r="T561" i="1"/>
  <c r="S561" i="1"/>
  <c r="R561" i="1"/>
  <c r="V560" i="1"/>
  <c r="U560" i="1"/>
  <c r="T560" i="1"/>
  <c r="S560" i="1"/>
  <c r="R560" i="1"/>
  <c r="V559" i="1"/>
  <c r="U559" i="1"/>
  <c r="T559" i="1"/>
  <c r="S559" i="1"/>
  <c r="R559" i="1"/>
  <c r="V558" i="1"/>
  <c r="U558" i="1"/>
  <c r="T558" i="1"/>
  <c r="S558" i="1"/>
  <c r="R558" i="1"/>
  <c r="V557" i="1"/>
  <c r="U557" i="1"/>
  <c r="T557" i="1"/>
  <c r="S557" i="1"/>
  <c r="R557" i="1"/>
  <c r="V556" i="1"/>
  <c r="U556" i="1"/>
  <c r="T556" i="1"/>
  <c r="S556" i="1"/>
  <c r="R556" i="1"/>
  <c r="V555" i="1"/>
  <c r="U555" i="1"/>
  <c r="T555" i="1"/>
  <c r="S555" i="1"/>
  <c r="R555" i="1"/>
  <c r="V554" i="1"/>
  <c r="U554" i="1"/>
  <c r="T554" i="1"/>
  <c r="S554" i="1"/>
  <c r="R554" i="1"/>
  <c r="V553" i="1"/>
  <c r="U553" i="1"/>
  <c r="T553" i="1"/>
  <c r="S553" i="1"/>
  <c r="R553" i="1"/>
  <c r="V552" i="1"/>
  <c r="U552" i="1"/>
  <c r="T552" i="1"/>
  <c r="S552" i="1"/>
  <c r="R552" i="1"/>
  <c r="V551" i="1"/>
  <c r="U551" i="1"/>
  <c r="T551" i="1"/>
  <c r="S551" i="1"/>
  <c r="R551" i="1"/>
  <c r="V550" i="1"/>
  <c r="U550" i="1"/>
  <c r="T550" i="1"/>
  <c r="S550" i="1"/>
  <c r="R550" i="1"/>
  <c r="V549" i="1"/>
  <c r="U549" i="1"/>
  <c r="T549" i="1"/>
  <c r="S549" i="1"/>
  <c r="R549" i="1"/>
  <c r="V548" i="1"/>
  <c r="U548" i="1"/>
  <c r="T548" i="1"/>
  <c r="S548" i="1"/>
  <c r="R548" i="1"/>
  <c r="V547" i="1"/>
  <c r="U547" i="1"/>
  <c r="T547" i="1"/>
  <c r="S547" i="1"/>
  <c r="R547" i="1"/>
  <c r="V546" i="1"/>
  <c r="U546" i="1"/>
  <c r="T546" i="1"/>
  <c r="S546" i="1"/>
  <c r="R546" i="1"/>
  <c r="V545" i="1"/>
  <c r="U545" i="1"/>
  <c r="T545" i="1"/>
  <c r="S545" i="1"/>
  <c r="R545" i="1"/>
  <c r="V544" i="1"/>
  <c r="U544" i="1"/>
  <c r="T544" i="1"/>
  <c r="S544" i="1"/>
  <c r="R544" i="1"/>
  <c r="V543" i="1"/>
  <c r="U543" i="1"/>
  <c r="T543" i="1"/>
  <c r="S543" i="1"/>
  <c r="R543" i="1"/>
  <c r="V542" i="1"/>
  <c r="U542" i="1"/>
  <c r="T542" i="1"/>
  <c r="S542" i="1"/>
  <c r="R542" i="1"/>
  <c r="V541" i="1"/>
  <c r="U541" i="1"/>
  <c r="T541" i="1"/>
  <c r="S541" i="1"/>
  <c r="R541" i="1"/>
  <c r="V540" i="1"/>
  <c r="U540" i="1"/>
  <c r="T540" i="1"/>
  <c r="S540" i="1"/>
  <c r="R540" i="1"/>
  <c r="V539" i="1"/>
  <c r="U539" i="1"/>
  <c r="T539" i="1"/>
  <c r="S539" i="1"/>
  <c r="R539" i="1"/>
  <c r="V538" i="1"/>
  <c r="U538" i="1"/>
  <c r="T538" i="1"/>
  <c r="S538" i="1"/>
  <c r="R538" i="1"/>
  <c r="V537" i="1"/>
  <c r="U537" i="1"/>
  <c r="T537" i="1"/>
  <c r="S537" i="1"/>
  <c r="R537" i="1"/>
  <c r="V536" i="1"/>
  <c r="U536" i="1"/>
  <c r="T536" i="1"/>
  <c r="S536" i="1"/>
  <c r="R536" i="1"/>
  <c r="V535" i="1"/>
  <c r="U535" i="1"/>
  <c r="T535" i="1"/>
  <c r="S535" i="1"/>
  <c r="R535" i="1"/>
  <c r="V534" i="1"/>
  <c r="U534" i="1"/>
  <c r="T534" i="1"/>
  <c r="S534" i="1"/>
  <c r="R534" i="1"/>
  <c r="V533" i="1"/>
  <c r="U533" i="1"/>
  <c r="T533" i="1"/>
  <c r="S533" i="1"/>
  <c r="R533" i="1"/>
  <c r="V532" i="1"/>
  <c r="U532" i="1"/>
  <c r="T532" i="1"/>
  <c r="S532" i="1"/>
  <c r="R532" i="1"/>
  <c r="V531" i="1"/>
  <c r="U531" i="1"/>
  <c r="T531" i="1"/>
  <c r="S531" i="1"/>
  <c r="R531" i="1"/>
  <c r="V530" i="1"/>
  <c r="U530" i="1"/>
  <c r="T530" i="1"/>
  <c r="S530" i="1"/>
  <c r="R530" i="1"/>
  <c r="V529" i="1"/>
  <c r="U529" i="1"/>
  <c r="T529" i="1"/>
  <c r="S529" i="1"/>
  <c r="R529" i="1"/>
  <c r="V528" i="1"/>
  <c r="U528" i="1"/>
  <c r="T528" i="1"/>
  <c r="S528" i="1"/>
  <c r="R528" i="1"/>
  <c r="V527" i="1"/>
  <c r="U527" i="1"/>
  <c r="T527" i="1"/>
  <c r="S527" i="1"/>
  <c r="R527" i="1"/>
  <c r="V526" i="1"/>
  <c r="U526" i="1"/>
  <c r="T526" i="1"/>
  <c r="S526" i="1"/>
  <c r="R526" i="1"/>
  <c r="V525" i="1"/>
  <c r="U525" i="1"/>
  <c r="T525" i="1"/>
  <c r="S525" i="1"/>
  <c r="R525" i="1"/>
  <c r="V524" i="1"/>
  <c r="U524" i="1"/>
  <c r="T524" i="1"/>
  <c r="S524" i="1"/>
  <c r="R524" i="1"/>
  <c r="V523" i="1"/>
  <c r="U523" i="1"/>
  <c r="T523" i="1"/>
  <c r="S523" i="1"/>
  <c r="R523" i="1"/>
  <c r="V522" i="1"/>
  <c r="U522" i="1"/>
  <c r="T522" i="1"/>
  <c r="S522" i="1"/>
  <c r="R522" i="1"/>
  <c r="V521" i="1"/>
  <c r="U521" i="1"/>
  <c r="T521" i="1"/>
  <c r="S521" i="1"/>
  <c r="R521" i="1"/>
  <c r="V520" i="1"/>
  <c r="U520" i="1"/>
  <c r="T520" i="1"/>
  <c r="S520" i="1"/>
  <c r="R520" i="1"/>
  <c r="V519" i="1"/>
  <c r="U519" i="1"/>
  <c r="T519" i="1"/>
  <c r="S519" i="1"/>
  <c r="R519" i="1"/>
  <c r="V518" i="1"/>
  <c r="U518" i="1"/>
  <c r="T518" i="1"/>
  <c r="S518" i="1"/>
  <c r="R518" i="1"/>
  <c r="V517" i="1"/>
  <c r="U517" i="1"/>
  <c r="T517" i="1"/>
  <c r="S517" i="1"/>
  <c r="R517" i="1"/>
  <c r="V516" i="1"/>
  <c r="U516" i="1"/>
  <c r="T516" i="1"/>
  <c r="S516" i="1"/>
  <c r="R516" i="1"/>
  <c r="V515" i="1"/>
  <c r="U515" i="1"/>
  <c r="T515" i="1"/>
  <c r="S515" i="1"/>
  <c r="R515" i="1"/>
  <c r="V514" i="1"/>
  <c r="U514" i="1"/>
  <c r="T514" i="1"/>
  <c r="S514" i="1"/>
  <c r="R514" i="1"/>
  <c r="V513" i="1"/>
  <c r="U513" i="1"/>
  <c r="T513" i="1"/>
  <c r="S513" i="1"/>
  <c r="R513" i="1"/>
  <c r="V512" i="1"/>
  <c r="U512" i="1"/>
  <c r="T512" i="1"/>
  <c r="S512" i="1"/>
  <c r="R512" i="1"/>
  <c r="V511" i="1"/>
  <c r="U511" i="1"/>
  <c r="T511" i="1"/>
  <c r="S511" i="1"/>
  <c r="R511" i="1"/>
  <c r="V510" i="1"/>
  <c r="U510" i="1"/>
  <c r="T510" i="1"/>
  <c r="S510" i="1"/>
  <c r="R510" i="1"/>
  <c r="V509" i="1"/>
  <c r="U509" i="1"/>
  <c r="T509" i="1"/>
  <c r="S509" i="1"/>
  <c r="R509" i="1"/>
  <c r="V508" i="1"/>
  <c r="U508" i="1"/>
  <c r="T508" i="1"/>
  <c r="S508" i="1"/>
  <c r="R508" i="1"/>
  <c r="V507" i="1"/>
  <c r="U507" i="1"/>
  <c r="T507" i="1"/>
  <c r="S507" i="1"/>
  <c r="R507" i="1"/>
  <c r="V506" i="1"/>
  <c r="U506" i="1"/>
  <c r="T506" i="1"/>
  <c r="S506" i="1"/>
  <c r="R506" i="1"/>
  <c r="V505" i="1"/>
  <c r="U505" i="1"/>
  <c r="T505" i="1"/>
  <c r="S505" i="1"/>
  <c r="R505" i="1"/>
  <c r="V504" i="1"/>
  <c r="U504" i="1"/>
  <c r="T504" i="1"/>
  <c r="S504" i="1"/>
  <c r="R504" i="1"/>
  <c r="V503" i="1"/>
  <c r="U503" i="1"/>
  <c r="T503" i="1"/>
  <c r="S503" i="1"/>
  <c r="R503" i="1"/>
  <c r="V502" i="1"/>
  <c r="U502" i="1"/>
  <c r="T502" i="1"/>
  <c r="S502" i="1"/>
  <c r="R502" i="1"/>
  <c r="V501" i="1"/>
  <c r="U501" i="1"/>
  <c r="T501" i="1"/>
  <c r="S501" i="1"/>
  <c r="R501" i="1"/>
  <c r="V500" i="1"/>
  <c r="U500" i="1"/>
  <c r="T500" i="1"/>
  <c r="S500" i="1"/>
  <c r="R500" i="1"/>
  <c r="V499" i="1"/>
  <c r="U499" i="1"/>
  <c r="T499" i="1"/>
  <c r="S499" i="1"/>
  <c r="R499" i="1"/>
  <c r="V498" i="1"/>
  <c r="U498" i="1"/>
  <c r="T498" i="1"/>
  <c r="S498" i="1"/>
  <c r="R498" i="1"/>
  <c r="V497" i="1"/>
  <c r="U497" i="1"/>
  <c r="T497" i="1"/>
  <c r="S497" i="1"/>
  <c r="R497" i="1"/>
  <c r="V496" i="1"/>
  <c r="U496" i="1"/>
  <c r="T496" i="1"/>
  <c r="S496" i="1"/>
  <c r="R496" i="1"/>
  <c r="V495" i="1"/>
  <c r="U495" i="1"/>
  <c r="T495" i="1"/>
  <c r="S495" i="1"/>
  <c r="R495" i="1"/>
  <c r="V494" i="1"/>
  <c r="U494" i="1"/>
  <c r="T494" i="1"/>
  <c r="S494" i="1"/>
  <c r="R494" i="1"/>
  <c r="V493" i="1"/>
  <c r="U493" i="1"/>
  <c r="T493" i="1"/>
  <c r="S493" i="1"/>
  <c r="R493" i="1"/>
  <c r="V492" i="1"/>
  <c r="U492" i="1"/>
  <c r="T492" i="1"/>
  <c r="S492" i="1"/>
  <c r="R492" i="1"/>
  <c r="V491" i="1"/>
  <c r="U491" i="1"/>
  <c r="T491" i="1"/>
  <c r="S491" i="1"/>
  <c r="R491" i="1"/>
  <c r="V490" i="1"/>
  <c r="U490" i="1"/>
  <c r="T490" i="1"/>
  <c r="S490" i="1"/>
  <c r="R490" i="1"/>
  <c r="V489" i="1"/>
  <c r="U489" i="1"/>
  <c r="T489" i="1"/>
  <c r="S489" i="1"/>
  <c r="R489" i="1"/>
  <c r="V488" i="1"/>
  <c r="U488" i="1"/>
  <c r="T488" i="1"/>
  <c r="S488" i="1"/>
  <c r="R488" i="1"/>
  <c r="V487" i="1"/>
  <c r="U487" i="1"/>
  <c r="T487" i="1"/>
  <c r="S487" i="1"/>
  <c r="R487" i="1"/>
  <c r="V486" i="1"/>
  <c r="U486" i="1"/>
  <c r="T486" i="1"/>
  <c r="S486" i="1"/>
  <c r="R486" i="1"/>
  <c r="V485" i="1"/>
  <c r="U485" i="1"/>
  <c r="T485" i="1"/>
  <c r="S485" i="1"/>
  <c r="R485" i="1"/>
  <c r="V484" i="1"/>
  <c r="U484" i="1"/>
  <c r="T484" i="1"/>
  <c r="S484" i="1"/>
  <c r="R484" i="1"/>
  <c r="V483" i="1"/>
  <c r="U483" i="1"/>
  <c r="T483" i="1"/>
  <c r="S483" i="1"/>
  <c r="R483" i="1"/>
  <c r="V482" i="1"/>
  <c r="U482" i="1"/>
  <c r="T482" i="1"/>
  <c r="S482" i="1"/>
  <c r="R482" i="1"/>
  <c r="V481" i="1"/>
  <c r="U481" i="1"/>
  <c r="T481" i="1"/>
  <c r="S481" i="1"/>
  <c r="R481" i="1"/>
  <c r="V480" i="1"/>
  <c r="U480" i="1"/>
  <c r="T480" i="1"/>
  <c r="S480" i="1"/>
  <c r="R480" i="1"/>
  <c r="V479" i="1"/>
  <c r="U479" i="1"/>
  <c r="T479" i="1"/>
  <c r="S479" i="1"/>
  <c r="R479" i="1"/>
  <c r="V478" i="1"/>
  <c r="U478" i="1"/>
  <c r="T478" i="1"/>
  <c r="S478" i="1"/>
  <c r="R478" i="1"/>
  <c r="V477" i="1"/>
  <c r="U477" i="1"/>
  <c r="T477" i="1"/>
  <c r="S477" i="1"/>
  <c r="R477" i="1"/>
  <c r="V476" i="1"/>
  <c r="U476" i="1"/>
  <c r="T476" i="1"/>
  <c r="S476" i="1"/>
  <c r="R476" i="1"/>
  <c r="V475" i="1"/>
  <c r="U475" i="1"/>
  <c r="T475" i="1"/>
  <c r="S475" i="1"/>
  <c r="R475" i="1"/>
  <c r="V474" i="1"/>
  <c r="U474" i="1"/>
  <c r="T474" i="1"/>
  <c r="S474" i="1"/>
  <c r="R474" i="1"/>
  <c r="V473" i="1"/>
  <c r="U473" i="1"/>
  <c r="T473" i="1"/>
  <c r="S473" i="1"/>
  <c r="R473" i="1"/>
  <c r="V472" i="1"/>
  <c r="U472" i="1"/>
  <c r="T472" i="1"/>
  <c r="S472" i="1"/>
  <c r="R472" i="1"/>
  <c r="V471" i="1"/>
  <c r="U471" i="1"/>
  <c r="T471" i="1"/>
  <c r="S471" i="1"/>
  <c r="R471" i="1"/>
  <c r="V470" i="1"/>
  <c r="U470" i="1"/>
  <c r="T470" i="1"/>
  <c r="S470" i="1"/>
  <c r="R470" i="1"/>
  <c r="V469" i="1"/>
  <c r="U469" i="1"/>
  <c r="T469" i="1"/>
  <c r="S469" i="1"/>
  <c r="R469" i="1"/>
  <c r="V468" i="1"/>
  <c r="U468" i="1"/>
  <c r="T468" i="1"/>
  <c r="S468" i="1"/>
  <c r="R468" i="1"/>
  <c r="V467" i="1"/>
  <c r="U467" i="1"/>
  <c r="T467" i="1"/>
  <c r="S467" i="1"/>
  <c r="R467" i="1"/>
  <c r="V466" i="1"/>
  <c r="U466" i="1"/>
  <c r="T466" i="1"/>
  <c r="S466" i="1"/>
  <c r="R466" i="1"/>
  <c r="V465" i="1"/>
  <c r="U465" i="1"/>
  <c r="T465" i="1"/>
  <c r="S465" i="1"/>
  <c r="R465" i="1"/>
  <c r="V464" i="1"/>
  <c r="U464" i="1"/>
  <c r="T464" i="1"/>
  <c r="S464" i="1"/>
  <c r="R464" i="1"/>
  <c r="V463" i="1"/>
  <c r="U463" i="1"/>
  <c r="T463" i="1"/>
  <c r="S463" i="1"/>
  <c r="R463" i="1"/>
  <c r="V462" i="1"/>
  <c r="U462" i="1"/>
  <c r="T462" i="1"/>
  <c r="S462" i="1"/>
  <c r="R462" i="1"/>
  <c r="V461" i="1"/>
  <c r="U461" i="1"/>
  <c r="T461" i="1"/>
  <c r="S461" i="1"/>
  <c r="R461" i="1"/>
  <c r="V460" i="1"/>
  <c r="U460" i="1"/>
  <c r="T460" i="1"/>
  <c r="S460" i="1"/>
  <c r="R460" i="1"/>
  <c r="V459" i="1"/>
  <c r="U459" i="1"/>
  <c r="T459" i="1"/>
  <c r="S459" i="1"/>
  <c r="R459" i="1"/>
  <c r="V458" i="1"/>
  <c r="U458" i="1"/>
  <c r="T458" i="1"/>
  <c r="S458" i="1"/>
  <c r="R458" i="1"/>
  <c r="V457" i="1"/>
  <c r="U457" i="1"/>
  <c r="T457" i="1"/>
  <c r="S457" i="1"/>
  <c r="R457" i="1"/>
  <c r="V456" i="1"/>
  <c r="U456" i="1"/>
  <c r="T456" i="1"/>
  <c r="S456" i="1"/>
  <c r="R456" i="1"/>
  <c r="V455" i="1"/>
  <c r="U455" i="1"/>
  <c r="T455" i="1"/>
  <c r="S455" i="1"/>
  <c r="R455" i="1"/>
  <c r="V454" i="1"/>
  <c r="U454" i="1"/>
  <c r="T454" i="1"/>
  <c r="S454" i="1"/>
  <c r="R454" i="1"/>
  <c r="V453" i="1"/>
  <c r="U453" i="1"/>
  <c r="T453" i="1"/>
  <c r="S453" i="1"/>
  <c r="R453" i="1"/>
  <c r="V452" i="1"/>
  <c r="U452" i="1"/>
  <c r="T452" i="1"/>
  <c r="S452" i="1"/>
  <c r="R452" i="1"/>
  <c r="V451" i="1"/>
  <c r="U451" i="1"/>
  <c r="T451" i="1"/>
  <c r="S451" i="1"/>
  <c r="R451" i="1"/>
  <c r="V450" i="1"/>
  <c r="U450" i="1"/>
  <c r="T450" i="1"/>
  <c r="S450" i="1"/>
  <c r="R450" i="1"/>
  <c r="V449" i="1"/>
  <c r="U449" i="1"/>
  <c r="T449" i="1"/>
  <c r="S449" i="1"/>
  <c r="R449" i="1"/>
  <c r="V448" i="1"/>
  <c r="U448" i="1"/>
  <c r="T448" i="1"/>
  <c r="S448" i="1"/>
  <c r="R448" i="1"/>
  <c r="V447" i="1"/>
  <c r="U447" i="1"/>
  <c r="T447" i="1"/>
  <c r="S447" i="1"/>
  <c r="R447" i="1"/>
  <c r="V446" i="1"/>
  <c r="U446" i="1"/>
  <c r="T446" i="1"/>
  <c r="S446" i="1"/>
  <c r="R446" i="1"/>
  <c r="V445" i="1"/>
  <c r="U445" i="1"/>
  <c r="T445" i="1"/>
  <c r="S445" i="1"/>
  <c r="R445" i="1"/>
  <c r="V444" i="1"/>
  <c r="U444" i="1"/>
  <c r="T444" i="1"/>
  <c r="S444" i="1"/>
  <c r="R444" i="1"/>
  <c r="V443" i="1"/>
  <c r="U443" i="1"/>
  <c r="T443" i="1"/>
  <c r="S443" i="1"/>
  <c r="R443" i="1"/>
  <c r="V442" i="1"/>
  <c r="U442" i="1"/>
  <c r="T442" i="1"/>
  <c r="S442" i="1"/>
  <c r="R442" i="1"/>
  <c r="V441" i="1"/>
  <c r="U441" i="1"/>
  <c r="T441" i="1"/>
  <c r="S441" i="1"/>
  <c r="R441" i="1"/>
  <c r="V440" i="1"/>
  <c r="U440" i="1"/>
  <c r="T440" i="1"/>
  <c r="S440" i="1"/>
  <c r="R440" i="1"/>
  <c r="V439" i="1"/>
  <c r="U439" i="1"/>
  <c r="T439" i="1"/>
  <c r="S439" i="1"/>
  <c r="R439" i="1"/>
  <c r="V438" i="1"/>
  <c r="U438" i="1"/>
  <c r="T438" i="1"/>
  <c r="S438" i="1"/>
  <c r="R438" i="1"/>
  <c r="V437" i="1"/>
  <c r="U437" i="1"/>
  <c r="T437" i="1"/>
  <c r="S437" i="1"/>
  <c r="R437" i="1"/>
  <c r="V436" i="1"/>
  <c r="U436" i="1"/>
  <c r="T436" i="1"/>
  <c r="S436" i="1"/>
  <c r="R436" i="1"/>
  <c r="V435" i="1"/>
  <c r="U435" i="1"/>
  <c r="T435" i="1"/>
  <c r="S435" i="1"/>
  <c r="R435" i="1"/>
  <c r="V434" i="1"/>
  <c r="U434" i="1"/>
  <c r="T434" i="1"/>
  <c r="S434" i="1"/>
  <c r="R434" i="1"/>
  <c r="V433" i="1"/>
  <c r="U433" i="1"/>
  <c r="T433" i="1"/>
  <c r="S433" i="1"/>
  <c r="R433" i="1"/>
  <c r="V432" i="1"/>
  <c r="U432" i="1"/>
  <c r="T432" i="1"/>
  <c r="S432" i="1"/>
  <c r="R432" i="1"/>
  <c r="V431" i="1"/>
  <c r="U431" i="1"/>
  <c r="T431" i="1"/>
  <c r="S431" i="1"/>
  <c r="R431" i="1"/>
  <c r="V430" i="1"/>
  <c r="U430" i="1"/>
  <c r="T430" i="1"/>
  <c r="S430" i="1"/>
  <c r="R430" i="1"/>
  <c r="V429" i="1"/>
  <c r="U429" i="1"/>
  <c r="T429" i="1"/>
  <c r="S429" i="1"/>
  <c r="R429" i="1"/>
  <c r="V428" i="1"/>
  <c r="U428" i="1"/>
  <c r="T428" i="1"/>
  <c r="S428" i="1"/>
  <c r="R428" i="1"/>
  <c r="V427" i="1"/>
  <c r="U427" i="1"/>
  <c r="T427" i="1"/>
  <c r="S427" i="1"/>
  <c r="R427" i="1"/>
  <c r="V426" i="1"/>
  <c r="U426" i="1"/>
  <c r="T426" i="1"/>
  <c r="S426" i="1"/>
  <c r="R426" i="1"/>
  <c r="V425" i="1"/>
  <c r="U425" i="1"/>
  <c r="T425" i="1"/>
  <c r="S425" i="1"/>
  <c r="R425" i="1"/>
  <c r="V424" i="1"/>
  <c r="U424" i="1"/>
  <c r="T424" i="1"/>
  <c r="S424" i="1"/>
  <c r="R424" i="1"/>
  <c r="V423" i="1"/>
  <c r="U423" i="1"/>
  <c r="T423" i="1"/>
  <c r="S423" i="1"/>
  <c r="R423" i="1"/>
  <c r="V422" i="1"/>
  <c r="U422" i="1"/>
  <c r="T422" i="1"/>
  <c r="S422" i="1"/>
  <c r="R422" i="1"/>
  <c r="V421" i="1"/>
  <c r="U421" i="1"/>
  <c r="T421" i="1"/>
  <c r="S421" i="1"/>
  <c r="R421" i="1"/>
  <c r="V420" i="1"/>
  <c r="U420" i="1"/>
  <c r="T420" i="1"/>
  <c r="S420" i="1"/>
  <c r="R420" i="1"/>
  <c r="V419" i="1"/>
  <c r="U419" i="1"/>
  <c r="T419" i="1"/>
  <c r="S419" i="1"/>
  <c r="R419" i="1"/>
  <c r="V418" i="1"/>
  <c r="U418" i="1"/>
  <c r="T418" i="1"/>
  <c r="S418" i="1"/>
  <c r="R418" i="1"/>
  <c r="V417" i="1"/>
  <c r="U417" i="1"/>
  <c r="T417" i="1"/>
  <c r="S417" i="1"/>
  <c r="R417" i="1"/>
  <c r="V416" i="1"/>
  <c r="U416" i="1"/>
  <c r="T416" i="1"/>
  <c r="S416" i="1"/>
  <c r="R416" i="1"/>
  <c r="V415" i="1"/>
  <c r="U415" i="1"/>
  <c r="T415" i="1"/>
  <c r="S415" i="1"/>
  <c r="R415" i="1"/>
  <c r="V414" i="1"/>
  <c r="U414" i="1"/>
  <c r="T414" i="1"/>
  <c r="S414" i="1"/>
  <c r="R414" i="1"/>
  <c r="V413" i="1"/>
  <c r="U413" i="1"/>
  <c r="T413" i="1"/>
  <c r="S413" i="1"/>
  <c r="R413" i="1"/>
  <c r="V412" i="1"/>
  <c r="U412" i="1"/>
  <c r="T412" i="1"/>
  <c r="S412" i="1"/>
  <c r="R412" i="1"/>
  <c r="V411" i="1"/>
  <c r="U411" i="1"/>
  <c r="T411" i="1"/>
  <c r="S411" i="1"/>
  <c r="R411" i="1"/>
  <c r="V410" i="1"/>
  <c r="U410" i="1"/>
  <c r="T410" i="1"/>
  <c r="S410" i="1"/>
  <c r="R410" i="1"/>
  <c r="V409" i="1"/>
  <c r="U409" i="1"/>
  <c r="T409" i="1"/>
  <c r="S409" i="1"/>
  <c r="R409" i="1"/>
  <c r="V408" i="1"/>
  <c r="U408" i="1"/>
  <c r="T408" i="1"/>
  <c r="S408" i="1"/>
  <c r="R408" i="1"/>
  <c r="V407" i="1"/>
  <c r="U407" i="1"/>
  <c r="T407" i="1"/>
  <c r="S407" i="1"/>
  <c r="R407" i="1"/>
  <c r="V406" i="1"/>
  <c r="U406" i="1"/>
  <c r="T406" i="1"/>
  <c r="S406" i="1"/>
  <c r="R406" i="1"/>
  <c r="V405" i="1"/>
  <c r="U405" i="1"/>
  <c r="T405" i="1"/>
  <c r="S405" i="1"/>
  <c r="R405" i="1"/>
  <c r="V404" i="1"/>
  <c r="U404" i="1"/>
  <c r="T404" i="1"/>
  <c r="S404" i="1"/>
  <c r="R404" i="1"/>
  <c r="V403" i="1"/>
  <c r="U403" i="1"/>
  <c r="T403" i="1"/>
  <c r="S403" i="1"/>
  <c r="R403" i="1"/>
  <c r="V402" i="1"/>
  <c r="U402" i="1"/>
  <c r="T402" i="1"/>
  <c r="S402" i="1"/>
  <c r="R402" i="1"/>
  <c r="V401" i="1"/>
  <c r="U401" i="1"/>
  <c r="T401" i="1"/>
  <c r="S401" i="1"/>
  <c r="R401" i="1"/>
  <c r="V400" i="1"/>
  <c r="U400" i="1"/>
  <c r="T400" i="1"/>
  <c r="S400" i="1"/>
  <c r="R400" i="1"/>
  <c r="V399" i="1"/>
  <c r="U399" i="1"/>
  <c r="T399" i="1"/>
  <c r="S399" i="1"/>
  <c r="R399" i="1"/>
  <c r="V398" i="1"/>
  <c r="U398" i="1"/>
  <c r="T398" i="1"/>
  <c r="S398" i="1"/>
  <c r="R398" i="1"/>
  <c r="V397" i="1"/>
  <c r="U397" i="1"/>
  <c r="T397" i="1"/>
  <c r="S397" i="1"/>
  <c r="R397" i="1"/>
  <c r="V396" i="1"/>
  <c r="U396" i="1"/>
  <c r="T396" i="1"/>
  <c r="S396" i="1"/>
  <c r="R396" i="1"/>
  <c r="V395" i="1"/>
  <c r="U395" i="1"/>
  <c r="T395" i="1"/>
  <c r="S395" i="1"/>
  <c r="R395" i="1"/>
  <c r="V394" i="1"/>
  <c r="U394" i="1"/>
  <c r="T394" i="1"/>
  <c r="S394" i="1"/>
  <c r="R394" i="1"/>
  <c r="V393" i="1"/>
  <c r="U393" i="1"/>
  <c r="T393" i="1"/>
  <c r="S393" i="1"/>
  <c r="R393" i="1"/>
  <c r="V392" i="1"/>
  <c r="U392" i="1"/>
  <c r="T392" i="1"/>
  <c r="S392" i="1"/>
  <c r="R392" i="1"/>
  <c r="V391" i="1"/>
  <c r="U391" i="1"/>
  <c r="T391" i="1"/>
  <c r="S391" i="1"/>
  <c r="R391" i="1"/>
  <c r="V390" i="1"/>
  <c r="U390" i="1"/>
  <c r="T390" i="1"/>
  <c r="S390" i="1"/>
  <c r="R390" i="1"/>
  <c r="V389" i="1"/>
  <c r="U389" i="1"/>
  <c r="T389" i="1"/>
  <c r="S389" i="1"/>
  <c r="R389" i="1"/>
  <c r="V388" i="1"/>
  <c r="U388" i="1"/>
  <c r="T388" i="1"/>
  <c r="S388" i="1"/>
  <c r="R388" i="1"/>
  <c r="V387" i="1"/>
  <c r="U387" i="1"/>
  <c r="T387" i="1"/>
  <c r="S387" i="1"/>
  <c r="R387" i="1"/>
  <c r="V386" i="1"/>
  <c r="U386" i="1"/>
  <c r="T386" i="1"/>
  <c r="S386" i="1"/>
  <c r="R386" i="1"/>
  <c r="V385" i="1"/>
  <c r="U385" i="1"/>
  <c r="T385" i="1"/>
  <c r="S385" i="1"/>
  <c r="R385" i="1"/>
  <c r="V384" i="1"/>
  <c r="U384" i="1"/>
  <c r="T384" i="1"/>
  <c r="S384" i="1"/>
  <c r="R384" i="1"/>
  <c r="V383" i="1"/>
  <c r="U383" i="1"/>
  <c r="T383" i="1"/>
  <c r="S383" i="1"/>
  <c r="R383" i="1"/>
  <c r="V382" i="1"/>
  <c r="U382" i="1"/>
  <c r="T382" i="1"/>
  <c r="S382" i="1"/>
  <c r="R382" i="1"/>
  <c r="V381" i="1"/>
  <c r="U381" i="1"/>
  <c r="T381" i="1"/>
  <c r="S381" i="1"/>
  <c r="R381" i="1"/>
  <c r="V380" i="1"/>
  <c r="U380" i="1"/>
  <c r="T380" i="1"/>
  <c r="S380" i="1"/>
  <c r="R380" i="1"/>
  <c r="V379" i="1"/>
  <c r="U379" i="1"/>
  <c r="T379" i="1"/>
  <c r="S379" i="1"/>
  <c r="R379" i="1"/>
  <c r="V378" i="1"/>
  <c r="U378" i="1"/>
  <c r="T378" i="1"/>
  <c r="S378" i="1"/>
  <c r="R378" i="1"/>
  <c r="V377" i="1"/>
  <c r="U377" i="1"/>
  <c r="T377" i="1"/>
  <c r="S377" i="1"/>
  <c r="R377" i="1"/>
  <c r="V376" i="1"/>
  <c r="U376" i="1"/>
  <c r="T376" i="1"/>
  <c r="S376" i="1"/>
  <c r="R376" i="1"/>
  <c r="V375" i="1"/>
  <c r="U375" i="1"/>
  <c r="T375" i="1"/>
  <c r="S375" i="1"/>
  <c r="R375" i="1"/>
  <c r="V374" i="1"/>
  <c r="U374" i="1"/>
  <c r="T374" i="1"/>
  <c r="S374" i="1"/>
  <c r="R374" i="1"/>
  <c r="V373" i="1"/>
  <c r="U373" i="1"/>
  <c r="T373" i="1"/>
  <c r="S373" i="1"/>
  <c r="R373" i="1"/>
  <c r="V372" i="1"/>
  <c r="U372" i="1"/>
  <c r="T372" i="1"/>
  <c r="S372" i="1"/>
  <c r="R372" i="1"/>
  <c r="V371" i="1"/>
  <c r="U371" i="1"/>
  <c r="T371" i="1"/>
  <c r="S371" i="1"/>
  <c r="R371" i="1"/>
  <c r="V370" i="1"/>
  <c r="U370" i="1"/>
  <c r="T370" i="1"/>
  <c r="S370" i="1"/>
  <c r="R370" i="1"/>
  <c r="V369" i="1"/>
  <c r="U369" i="1"/>
  <c r="T369" i="1"/>
  <c r="S369" i="1"/>
  <c r="R369" i="1"/>
  <c r="V368" i="1"/>
  <c r="U368" i="1"/>
  <c r="T368" i="1"/>
  <c r="S368" i="1"/>
  <c r="R368" i="1"/>
  <c r="V367" i="1"/>
  <c r="U367" i="1"/>
  <c r="T367" i="1"/>
  <c r="S367" i="1"/>
  <c r="R367" i="1"/>
  <c r="V366" i="1"/>
  <c r="U366" i="1"/>
  <c r="T366" i="1"/>
  <c r="S366" i="1"/>
  <c r="R366" i="1"/>
  <c r="V365" i="1"/>
  <c r="U365" i="1"/>
  <c r="T365" i="1"/>
  <c r="S365" i="1"/>
  <c r="R365" i="1"/>
  <c r="V364" i="1"/>
  <c r="U364" i="1"/>
  <c r="T364" i="1"/>
  <c r="S364" i="1"/>
  <c r="R364" i="1"/>
  <c r="V363" i="1"/>
  <c r="U363" i="1"/>
  <c r="T363" i="1"/>
  <c r="S363" i="1"/>
  <c r="R363" i="1"/>
  <c r="V362" i="1"/>
  <c r="U362" i="1"/>
  <c r="T362" i="1"/>
  <c r="S362" i="1"/>
  <c r="R362" i="1"/>
  <c r="V361" i="1"/>
  <c r="U361" i="1"/>
  <c r="T361" i="1"/>
  <c r="S361" i="1"/>
  <c r="R361" i="1"/>
  <c r="V360" i="1"/>
  <c r="U360" i="1"/>
  <c r="T360" i="1"/>
  <c r="S360" i="1"/>
  <c r="R360" i="1"/>
  <c r="V359" i="1"/>
  <c r="U359" i="1"/>
  <c r="T359" i="1"/>
  <c r="S359" i="1"/>
  <c r="R359" i="1"/>
  <c r="V358" i="1"/>
  <c r="U358" i="1"/>
  <c r="T358" i="1"/>
  <c r="S358" i="1"/>
  <c r="R358" i="1"/>
  <c r="V357" i="1"/>
  <c r="U357" i="1"/>
  <c r="T357" i="1"/>
  <c r="S357" i="1"/>
  <c r="R357" i="1"/>
  <c r="V356" i="1"/>
  <c r="U356" i="1"/>
  <c r="T356" i="1"/>
  <c r="S356" i="1"/>
  <c r="R356" i="1"/>
  <c r="V355" i="1"/>
  <c r="U355" i="1"/>
  <c r="T355" i="1"/>
  <c r="S355" i="1"/>
  <c r="R355" i="1"/>
  <c r="V354" i="1"/>
  <c r="U354" i="1"/>
  <c r="T354" i="1"/>
  <c r="S354" i="1"/>
  <c r="R354" i="1"/>
  <c r="V353" i="1"/>
  <c r="U353" i="1"/>
  <c r="T353" i="1"/>
  <c r="S353" i="1"/>
  <c r="R353" i="1"/>
  <c r="V352" i="1"/>
  <c r="U352" i="1"/>
  <c r="T352" i="1"/>
  <c r="S352" i="1"/>
  <c r="R352" i="1"/>
  <c r="V351" i="1"/>
  <c r="U351" i="1"/>
  <c r="T351" i="1"/>
  <c r="S351" i="1"/>
  <c r="R351" i="1"/>
  <c r="V350" i="1"/>
  <c r="U350" i="1"/>
  <c r="T350" i="1"/>
  <c r="S350" i="1"/>
  <c r="R350" i="1"/>
  <c r="V349" i="1"/>
  <c r="U349" i="1"/>
  <c r="T349" i="1"/>
  <c r="S349" i="1"/>
  <c r="R349" i="1"/>
  <c r="V348" i="1"/>
  <c r="U348" i="1"/>
  <c r="T348" i="1"/>
  <c r="S348" i="1"/>
  <c r="R348" i="1"/>
  <c r="V347" i="1"/>
  <c r="U347" i="1"/>
  <c r="T347" i="1"/>
  <c r="S347" i="1"/>
  <c r="R347" i="1"/>
  <c r="V346" i="1"/>
  <c r="U346" i="1"/>
  <c r="T346" i="1"/>
  <c r="S346" i="1"/>
  <c r="R346" i="1"/>
  <c r="V345" i="1"/>
  <c r="U345" i="1"/>
  <c r="T345" i="1"/>
  <c r="S345" i="1"/>
  <c r="R345" i="1"/>
  <c r="V344" i="1"/>
  <c r="U344" i="1"/>
  <c r="T344" i="1"/>
  <c r="S344" i="1"/>
  <c r="R344" i="1"/>
  <c r="V343" i="1"/>
  <c r="U343" i="1"/>
  <c r="T343" i="1"/>
  <c r="S343" i="1"/>
  <c r="R343" i="1"/>
  <c r="V342" i="1"/>
  <c r="U342" i="1"/>
  <c r="T342" i="1"/>
  <c r="S342" i="1"/>
  <c r="R342" i="1"/>
  <c r="V341" i="1"/>
  <c r="U341" i="1"/>
  <c r="T341" i="1"/>
  <c r="S341" i="1"/>
  <c r="R341" i="1"/>
  <c r="V340" i="1"/>
  <c r="U340" i="1"/>
  <c r="T340" i="1"/>
  <c r="S340" i="1"/>
  <c r="R340" i="1"/>
  <c r="V339" i="1"/>
  <c r="U339" i="1"/>
  <c r="T339" i="1"/>
  <c r="S339" i="1"/>
  <c r="R339" i="1"/>
  <c r="V338" i="1"/>
  <c r="U338" i="1"/>
  <c r="T338" i="1"/>
  <c r="S338" i="1"/>
  <c r="R338" i="1"/>
  <c r="V337" i="1"/>
  <c r="U337" i="1"/>
  <c r="T337" i="1"/>
  <c r="S337" i="1"/>
  <c r="R337" i="1"/>
  <c r="V336" i="1"/>
  <c r="U336" i="1"/>
  <c r="T336" i="1"/>
  <c r="S336" i="1"/>
  <c r="R336" i="1"/>
  <c r="V335" i="1"/>
  <c r="U335" i="1"/>
  <c r="T335" i="1"/>
  <c r="S335" i="1"/>
  <c r="R335" i="1"/>
  <c r="V334" i="1"/>
  <c r="U334" i="1"/>
  <c r="T334" i="1"/>
  <c r="S334" i="1"/>
  <c r="R334" i="1"/>
  <c r="V333" i="1"/>
  <c r="U333" i="1"/>
  <c r="T333" i="1"/>
  <c r="S333" i="1"/>
  <c r="R333" i="1"/>
  <c r="V332" i="1"/>
  <c r="U332" i="1"/>
  <c r="T332" i="1"/>
  <c r="S332" i="1"/>
  <c r="R332" i="1"/>
  <c r="V331" i="1"/>
  <c r="U331" i="1"/>
  <c r="T331" i="1"/>
  <c r="S331" i="1"/>
  <c r="R331" i="1"/>
  <c r="V330" i="1"/>
  <c r="U330" i="1"/>
  <c r="T330" i="1"/>
  <c r="S330" i="1"/>
  <c r="R330" i="1"/>
  <c r="V329" i="1"/>
  <c r="U329" i="1"/>
  <c r="T329" i="1"/>
  <c r="S329" i="1"/>
  <c r="R329" i="1"/>
  <c r="V328" i="1"/>
  <c r="U328" i="1"/>
  <c r="T328" i="1"/>
  <c r="S328" i="1"/>
  <c r="R328" i="1"/>
  <c r="V327" i="1"/>
  <c r="U327" i="1"/>
  <c r="T327" i="1"/>
  <c r="S327" i="1"/>
  <c r="R327" i="1"/>
  <c r="V326" i="1"/>
  <c r="U326" i="1"/>
  <c r="T326" i="1"/>
  <c r="S326" i="1"/>
  <c r="R326" i="1"/>
  <c r="V325" i="1"/>
  <c r="U325" i="1"/>
  <c r="T325" i="1"/>
  <c r="S325" i="1"/>
  <c r="R325" i="1"/>
  <c r="V324" i="1"/>
  <c r="U324" i="1"/>
  <c r="T324" i="1"/>
  <c r="S324" i="1"/>
  <c r="R324" i="1"/>
  <c r="V323" i="1"/>
  <c r="U323" i="1"/>
  <c r="T323" i="1"/>
  <c r="S323" i="1"/>
  <c r="R323" i="1"/>
  <c r="V322" i="1"/>
  <c r="U322" i="1"/>
  <c r="T322" i="1"/>
  <c r="S322" i="1"/>
  <c r="R322" i="1"/>
  <c r="V321" i="1"/>
  <c r="U321" i="1"/>
  <c r="T321" i="1"/>
  <c r="S321" i="1"/>
  <c r="R321" i="1"/>
  <c r="V320" i="1"/>
  <c r="U320" i="1"/>
  <c r="T320" i="1"/>
  <c r="S320" i="1"/>
  <c r="R320" i="1"/>
  <c r="V319" i="1"/>
  <c r="U319" i="1"/>
  <c r="T319" i="1"/>
  <c r="S319" i="1"/>
  <c r="R319" i="1"/>
  <c r="V318" i="1"/>
  <c r="U318" i="1"/>
  <c r="T318" i="1"/>
  <c r="S318" i="1"/>
  <c r="R318" i="1"/>
  <c r="V317" i="1"/>
  <c r="U317" i="1"/>
  <c r="T317" i="1"/>
  <c r="S317" i="1"/>
  <c r="R317" i="1"/>
  <c r="V316" i="1"/>
  <c r="U316" i="1"/>
  <c r="T316" i="1"/>
  <c r="S316" i="1"/>
  <c r="R316" i="1"/>
  <c r="V315" i="1"/>
  <c r="U315" i="1"/>
  <c r="T315" i="1"/>
  <c r="S315" i="1"/>
  <c r="R315" i="1"/>
  <c r="V314" i="1"/>
  <c r="U314" i="1"/>
  <c r="T314" i="1"/>
  <c r="S314" i="1"/>
  <c r="R314" i="1"/>
  <c r="V313" i="1"/>
  <c r="U313" i="1"/>
  <c r="T313" i="1"/>
  <c r="S313" i="1"/>
  <c r="R313" i="1"/>
  <c r="V312" i="1"/>
  <c r="U312" i="1"/>
  <c r="T312" i="1"/>
  <c r="S312" i="1"/>
  <c r="R312" i="1"/>
  <c r="V311" i="1"/>
  <c r="U311" i="1"/>
  <c r="T311" i="1"/>
  <c r="S311" i="1"/>
  <c r="R311" i="1"/>
  <c r="V310" i="1"/>
  <c r="U310" i="1"/>
  <c r="T310" i="1"/>
  <c r="S310" i="1"/>
  <c r="R310" i="1"/>
  <c r="V309" i="1"/>
  <c r="U309" i="1"/>
  <c r="T309" i="1"/>
  <c r="S309" i="1"/>
  <c r="R309" i="1"/>
  <c r="V308" i="1"/>
  <c r="U308" i="1"/>
  <c r="T308" i="1"/>
  <c r="S308" i="1"/>
  <c r="R308" i="1"/>
  <c r="V307" i="1"/>
  <c r="U307" i="1"/>
  <c r="T307" i="1"/>
  <c r="S307" i="1"/>
  <c r="R307" i="1"/>
  <c r="V306" i="1"/>
  <c r="U306" i="1"/>
  <c r="T306" i="1"/>
  <c r="S306" i="1"/>
  <c r="R306" i="1"/>
  <c r="V305" i="1"/>
  <c r="U305" i="1"/>
  <c r="T305" i="1"/>
  <c r="S305" i="1"/>
  <c r="R305" i="1"/>
  <c r="V304" i="1"/>
  <c r="U304" i="1"/>
  <c r="T304" i="1"/>
  <c r="S304" i="1"/>
  <c r="R304" i="1"/>
  <c r="V303" i="1"/>
  <c r="U303" i="1"/>
  <c r="T303" i="1"/>
  <c r="S303" i="1"/>
  <c r="R303" i="1"/>
  <c r="V302" i="1"/>
  <c r="U302" i="1"/>
  <c r="T302" i="1"/>
  <c r="S302" i="1"/>
  <c r="R302" i="1"/>
  <c r="V301" i="1"/>
  <c r="U301" i="1"/>
  <c r="T301" i="1"/>
  <c r="S301" i="1"/>
  <c r="R301" i="1"/>
  <c r="V300" i="1"/>
  <c r="U300" i="1"/>
  <c r="T300" i="1"/>
  <c r="S300" i="1"/>
  <c r="R300" i="1"/>
  <c r="V299" i="1"/>
  <c r="U299" i="1"/>
  <c r="T299" i="1"/>
  <c r="S299" i="1"/>
  <c r="R299" i="1"/>
  <c r="V298" i="1"/>
  <c r="U298" i="1"/>
  <c r="T298" i="1"/>
  <c r="S298" i="1"/>
  <c r="R298" i="1"/>
  <c r="V297" i="1"/>
  <c r="U297" i="1"/>
  <c r="T297" i="1"/>
  <c r="S297" i="1"/>
  <c r="R297" i="1"/>
  <c r="V296" i="1"/>
  <c r="U296" i="1"/>
  <c r="T296" i="1"/>
  <c r="S296" i="1"/>
  <c r="R296" i="1"/>
  <c r="V295" i="1"/>
  <c r="U295" i="1"/>
  <c r="T295" i="1"/>
  <c r="S295" i="1"/>
  <c r="R295" i="1"/>
  <c r="V294" i="1"/>
  <c r="U294" i="1"/>
  <c r="T294" i="1"/>
  <c r="S294" i="1"/>
  <c r="R294" i="1"/>
  <c r="V293" i="1"/>
  <c r="U293" i="1"/>
  <c r="T293" i="1"/>
  <c r="S293" i="1"/>
  <c r="R293" i="1"/>
  <c r="V292" i="1"/>
  <c r="U292" i="1"/>
  <c r="T292" i="1"/>
  <c r="S292" i="1"/>
  <c r="R292" i="1"/>
  <c r="V291" i="1"/>
  <c r="U291" i="1"/>
  <c r="T291" i="1"/>
  <c r="S291" i="1"/>
  <c r="R291" i="1"/>
  <c r="V290" i="1"/>
  <c r="U290" i="1"/>
  <c r="T290" i="1"/>
  <c r="S290" i="1"/>
  <c r="R290" i="1"/>
  <c r="V289" i="1"/>
  <c r="U289" i="1"/>
  <c r="T289" i="1"/>
  <c r="S289" i="1"/>
  <c r="R289" i="1"/>
  <c r="V288" i="1"/>
  <c r="U288" i="1"/>
  <c r="T288" i="1"/>
  <c r="S288" i="1"/>
  <c r="R288" i="1"/>
  <c r="V287" i="1"/>
  <c r="U287" i="1"/>
  <c r="T287" i="1"/>
  <c r="S287" i="1"/>
  <c r="R287" i="1"/>
  <c r="V286" i="1"/>
  <c r="U286" i="1"/>
  <c r="T286" i="1"/>
  <c r="S286" i="1"/>
  <c r="R286" i="1"/>
  <c r="V285" i="1"/>
  <c r="U285" i="1"/>
  <c r="T285" i="1"/>
  <c r="S285" i="1"/>
  <c r="R285" i="1"/>
  <c r="V284" i="1"/>
  <c r="U284" i="1"/>
  <c r="T284" i="1"/>
  <c r="S284" i="1"/>
  <c r="R284" i="1"/>
  <c r="V283" i="1"/>
  <c r="U283" i="1"/>
  <c r="T283" i="1"/>
  <c r="S283" i="1"/>
  <c r="R283" i="1"/>
  <c r="V282" i="1"/>
  <c r="U282" i="1"/>
  <c r="T282" i="1"/>
  <c r="S282" i="1"/>
  <c r="R282" i="1"/>
  <c r="V281" i="1"/>
  <c r="U281" i="1"/>
  <c r="T281" i="1"/>
  <c r="S281" i="1"/>
  <c r="R281" i="1"/>
  <c r="V280" i="1"/>
  <c r="U280" i="1"/>
  <c r="T280" i="1"/>
  <c r="S280" i="1"/>
  <c r="R280" i="1"/>
  <c r="V279" i="1"/>
  <c r="U279" i="1"/>
  <c r="T279" i="1"/>
  <c r="S279" i="1"/>
  <c r="R279" i="1"/>
  <c r="V278" i="1"/>
  <c r="U278" i="1"/>
  <c r="T278" i="1"/>
  <c r="S278" i="1"/>
  <c r="R278" i="1"/>
  <c r="V277" i="1"/>
  <c r="U277" i="1"/>
  <c r="T277" i="1"/>
  <c r="S277" i="1"/>
  <c r="R277" i="1"/>
  <c r="V276" i="1"/>
  <c r="U276" i="1"/>
  <c r="T276" i="1"/>
  <c r="S276" i="1"/>
  <c r="R276" i="1"/>
  <c r="V275" i="1"/>
  <c r="U275" i="1"/>
  <c r="T275" i="1"/>
  <c r="S275" i="1"/>
  <c r="R275" i="1"/>
  <c r="V274" i="1"/>
  <c r="U274" i="1"/>
  <c r="T274" i="1"/>
  <c r="S274" i="1"/>
  <c r="R274" i="1"/>
  <c r="V273" i="1"/>
  <c r="U273" i="1"/>
  <c r="T273" i="1"/>
  <c r="S273" i="1"/>
  <c r="R273" i="1"/>
  <c r="V272" i="1"/>
  <c r="U272" i="1"/>
  <c r="T272" i="1"/>
  <c r="S272" i="1"/>
  <c r="R272" i="1"/>
  <c r="V271" i="1"/>
  <c r="U271" i="1"/>
  <c r="T271" i="1"/>
  <c r="S271" i="1"/>
  <c r="R271" i="1"/>
  <c r="V270" i="1"/>
  <c r="U270" i="1"/>
  <c r="T270" i="1"/>
  <c r="S270" i="1"/>
  <c r="R270" i="1"/>
  <c r="V269" i="1"/>
  <c r="U269" i="1"/>
  <c r="T269" i="1"/>
  <c r="S269" i="1"/>
  <c r="R269" i="1"/>
  <c r="V268" i="1"/>
  <c r="U268" i="1"/>
  <c r="T268" i="1"/>
  <c r="S268" i="1"/>
  <c r="R268" i="1"/>
  <c r="V267" i="1"/>
  <c r="U267" i="1"/>
  <c r="T267" i="1"/>
  <c r="S267" i="1"/>
  <c r="R267" i="1"/>
  <c r="V266" i="1"/>
  <c r="U266" i="1"/>
  <c r="T266" i="1"/>
  <c r="S266" i="1"/>
  <c r="R266" i="1"/>
  <c r="V265" i="1"/>
  <c r="U265" i="1"/>
  <c r="T265" i="1"/>
  <c r="S265" i="1"/>
  <c r="R265" i="1"/>
  <c r="V264" i="1"/>
  <c r="U264" i="1"/>
  <c r="T264" i="1"/>
  <c r="S264" i="1"/>
  <c r="R264" i="1"/>
  <c r="V263" i="1"/>
  <c r="U263" i="1"/>
  <c r="T263" i="1"/>
  <c r="S263" i="1"/>
  <c r="R263" i="1"/>
  <c r="V262" i="1"/>
  <c r="U262" i="1"/>
  <c r="T262" i="1"/>
  <c r="S262" i="1"/>
  <c r="R262" i="1"/>
  <c r="V261" i="1"/>
  <c r="U261" i="1"/>
  <c r="T261" i="1"/>
  <c r="S261" i="1"/>
  <c r="R261" i="1"/>
  <c r="V260" i="1"/>
  <c r="U260" i="1"/>
  <c r="T260" i="1"/>
  <c r="S260" i="1"/>
  <c r="R260" i="1"/>
  <c r="V259" i="1"/>
  <c r="U259" i="1"/>
  <c r="T259" i="1"/>
  <c r="S259" i="1"/>
  <c r="R259" i="1"/>
  <c r="V258" i="1"/>
  <c r="U258" i="1"/>
  <c r="T258" i="1"/>
  <c r="S258" i="1"/>
  <c r="R258" i="1"/>
  <c r="V257" i="1"/>
  <c r="U257" i="1"/>
  <c r="T257" i="1"/>
  <c r="S257" i="1"/>
  <c r="R257" i="1"/>
  <c r="V256" i="1"/>
  <c r="U256" i="1"/>
  <c r="T256" i="1"/>
  <c r="S256" i="1"/>
  <c r="R256" i="1"/>
  <c r="V255" i="1"/>
  <c r="U255" i="1"/>
  <c r="T255" i="1"/>
  <c r="S255" i="1"/>
  <c r="R255" i="1"/>
  <c r="V254" i="1"/>
  <c r="U254" i="1"/>
  <c r="T254" i="1"/>
  <c r="S254" i="1"/>
  <c r="R254" i="1"/>
  <c r="V253" i="1"/>
  <c r="U253" i="1"/>
  <c r="T253" i="1"/>
  <c r="S253" i="1"/>
  <c r="R253" i="1"/>
  <c r="V252" i="1"/>
  <c r="U252" i="1"/>
  <c r="T252" i="1"/>
  <c r="S252" i="1"/>
  <c r="R252" i="1"/>
  <c r="V251" i="1"/>
  <c r="U251" i="1"/>
  <c r="T251" i="1"/>
  <c r="S251" i="1"/>
  <c r="R251" i="1"/>
  <c r="V250" i="1"/>
  <c r="U250" i="1"/>
  <c r="T250" i="1"/>
  <c r="S250" i="1"/>
  <c r="R250" i="1"/>
  <c r="V249" i="1"/>
  <c r="U249" i="1"/>
  <c r="T249" i="1"/>
  <c r="S249" i="1"/>
  <c r="R249" i="1"/>
  <c r="V248" i="1"/>
  <c r="U248" i="1"/>
  <c r="T248" i="1"/>
  <c r="S248" i="1"/>
  <c r="R248" i="1"/>
  <c r="V247" i="1"/>
  <c r="U247" i="1"/>
  <c r="T247" i="1"/>
  <c r="S247" i="1"/>
  <c r="R247" i="1"/>
  <c r="V246" i="1"/>
  <c r="U246" i="1"/>
  <c r="T246" i="1"/>
  <c r="S246" i="1"/>
  <c r="R246" i="1"/>
  <c r="V245" i="1"/>
  <c r="U245" i="1"/>
  <c r="T245" i="1"/>
  <c r="S245" i="1"/>
  <c r="R245" i="1"/>
  <c r="V244" i="1"/>
  <c r="U244" i="1"/>
  <c r="T244" i="1"/>
  <c r="S244" i="1"/>
  <c r="R244" i="1"/>
  <c r="V243" i="1"/>
  <c r="U243" i="1"/>
  <c r="T243" i="1"/>
  <c r="S243" i="1"/>
  <c r="R243" i="1"/>
  <c r="V242" i="1"/>
  <c r="U242" i="1"/>
  <c r="T242" i="1"/>
  <c r="S242" i="1"/>
  <c r="R242" i="1"/>
  <c r="V241" i="1"/>
  <c r="U241" i="1"/>
  <c r="T241" i="1"/>
  <c r="S241" i="1"/>
  <c r="R241" i="1"/>
  <c r="V240" i="1"/>
  <c r="U240" i="1"/>
  <c r="T240" i="1"/>
  <c r="S240" i="1"/>
  <c r="R240" i="1"/>
  <c r="V239" i="1"/>
  <c r="U239" i="1"/>
  <c r="T239" i="1"/>
  <c r="S239" i="1"/>
  <c r="R239" i="1"/>
  <c r="V238" i="1"/>
  <c r="U238" i="1"/>
  <c r="T238" i="1"/>
  <c r="S238" i="1"/>
  <c r="R238" i="1"/>
  <c r="V237" i="1"/>
  <c r="U237" i="1"/>
  <c r="T237" i="1"/>
  <c r="S237" i="1"/>
  <c r="R237" i="1"/>
  <c r="V236" i="1"/>
  <c r="U236" i="1"/>
  <c r="T236" i="1"/>
  <c r="S236" i="1"/>
  <c r="R236" i="1"/>
  <c r="V235" i="1"/>
  <c r="U235" i="1"/>
  <c r="T235" i="1"/>
  <c r="S235" i="1"/>
  <c r="R235" i="1"/>
  <c r="V234" i="1"/>
  <c r="U234" i="1"/>
  <c r="T234" i="1"/>
  <c r="S234" i="1"/>
  <c r="R234" i="1"/>
  <c r="V233" i="1"/>
  <c r="U233" i="1"/>
  <c r="T233" i="1"/>
  <c r="S233" i="1"/>
  <c r="R233" i="1"/>
  <c r="V232" i="1"/>
  <c r="U232" i="1"/>
  <c r="T232" i="1"/>
  <c r="S232" i="1"/>
  <c r="R232" i="1"/>
  <c r="V231" i="1"/>
  <c r="U231" i="1"/>
  <c r="T231" i="1"/>
  <c r="S231" i="1"/>
  <c r="R231" i="1"/>
  <c r="V230" i="1"/>
  <c r="U230" i="1"/>
  <c r="T230" i="1"/>
  <c r="S230" i="1"/>
  <c r="R230" i="1"/>
  <c r="V229" i="1"/>
  <c r="U229" i="1"/>
  <c r="T229" i="1"/>
  <c r="S229" i="1"/>
  <c r="R229" i="1"/>
  <c r="V228" i="1"/>
  <c r="U228" i="1"/>
  <c r="T228" i="1"/>
  <c r="S228" i="1"/>
  <c r="R228" i="1"/>
  <c r="V227" i="1"/>
  <c r="U227" i="1"/>
  <c r="T227" i="1"/>
  <c r="S227" i="1"/>
  <c r="R227" i="1"/>
  <c r="V226" i="1"/>
  <c r="U226" i="1"/>
  <c r="T226" i="1"/>
  <c r="S226" i="1"/>
  <c r="R226" i="1"/>
  <c r="V225" i="1"/>
  <c r="U225" i="1"/>
  <c r="T225" i="1"/>
  <c r="S225" i="1"/>
  <c r="R225" i="1"/>
  <c r="V224" i="1"/>
  <c r="U224" i="1"/>
  <c r="T224" i="1"/>
  <c r="S224" i="1"/>
  <c r="R224" i="1"/>
  <c r="V223" i="1"/>
  <c r="U223" i="1"/>
  <c r="T223" i="1"/>
  <c r="S223" i="1"/>
  <c r="R223" i="1"/>
  <c r="V222" i="1"/>
  <c r="U222" i="1"/>
  <c r="T222" i="1"/>
  <c r="S222" i="1"/>
  <c r="R222" i="1"/>
  <c r="V221" i="1"/>
  <c r="U221" i="1"/>
  <c r="T221" i="1"/>
  <c r="S221" i="1"/>
  <c r="R221" i="1"/>
  <c r="V220" i="1"/>
  <c r="U220" i="1"/>
  <c r="T220" i="1"/>
  <c r="S220" i="1"/>
  <c r="R220" i="1"/>
  <c r="V219" i="1"/>
  <c r="U219" i="1"/>
  <c r="T219" i="1"/>
  <c r="S219" i="1"/>
  <c r="R219" i="1"/>
  <c r="V218" i="1"/>
  <c r="U218" i="1"/>
  <c r="T218" i="1"/>
  <c r="S218" i="1"/>
  <c r="R218" i="1"/>
  <c r="V217" i="1"/>
  <c r="U217" i="1"/>
  <c r="T217" i="1"/>
  <c r="S217" i="1"/>
  <c r="R217" i="1"/>
  <c r="V216" i="1"/>
  <c r="U216" i="1"/>
  <c r="T216" i="1"/>
  <c r="S216" i="1"/>
  <c r="R216" i="1"/>
  <c r="V215" i="1"/>
  <c r="U215" i="1"/>
  <c r="T215" i="1"/>
  <c r="S215" i="1"/>
  <c r="R215" i="1"/>
  <c r="V214" i="1"/>
  <c r="U214" i="1"/>
  <c r="T214" i="1"/>
  <c r="S214" i="1"/>
  <c r="R214" i="1"/>
  <c r="V213" i="1"/>
  <c r="U213" i="1"/>
  <c r="T213" i="1"/>
  <c r="S213" i="1"/>
  <c r="R213" i="1"/>
  <c r="V212" i="1"/>
  <c r="U212" i="1"/>
  <c r="T212" i="1"/>
  <c r="S212" i="1"/>
  <c r="R212" i="1"/>
  <c r="V211" i="1"/>
  <c r="U211" i="1"/>
  <c r="T211" i="1"/>
  <c r="S211" i="1"/>
  <c r="R211" i="1"/>
  <c r="V210" i="1"/>
  <c r="U210" i="1"/>
  <c r="T210" i="1"/>
  <c r="S210" i="1"/>
  <c r="R210" i="1"/>
  <c r="V209" i="1"/>
  <c r="U209" i="1"/>
  <c r="T209" i="1"/>
  <c r="S209" i="1"/>
  <c r="R209" i="1"/>
  <c r="V208" i="1"/>
  <c r="U208" i="1"/>
  <c r="T208" i="1"/>
  <c r="S208" i="1"/>
  <c r="R208" i="1"/>
  <c r="V207" i="1"/>
  <c r="U207" i="1"/>
  <c r="T207" i="1"/>
  <c r="S207" i="1"/>
  <c r="R207" i="1"/>
  <c r="V206" i="1"/>
  <c r="U206" i="1"/>
  <c r="T206" i="1"/>
  <c r="S206" i="1"/>
  <c r="R206" i="1"/>
  <c r="V205" i="1"/>
  <c r="U205" i="1"/>
  <c r="T205" i="1"/>
  <c r="S205" i="1"/>
  <c r="R205" i="1"/>
  <c r="V204" i="1"/>
  <c r="U204" i="1"/>
  <c r="T204" i="1"/>
  <c r="S204" i="1"/>
  <c r="R204" i="1"/>
  <c r="V203" i="1"/>
  <c r="U203" i="1"/>
  <c r="T203" i="1"/>
  <c r="S203" i="1"/>
  <c r="R203" i="1"/>
  <c r="V202" i="1"/>
  <c r="U202" i="1"/>
  <c r="T202" i="1"/>
  <c r="S202" i="1"/>
  <c r="R202" i="1"/>
  <c r="V201" i="1"/>
  <c r="U201" i="1"/>
  <c r="T201" i="1"/>
  <c r="S201" i="1"/>
  <c r="R201" i="1"/>
  <c r="V200" i="1"/>
  <c r="U200" i="1"/>
  <c r="T200" i="1"/>
  <c r="S200" i="1"/>
  <c r="R200" i="1"/>
  <c r="V199" i="1"/>
  <c r="U199" i="1"/>
  <c r="T199" i="1"/>
  <c r="S199" i="1"/>
  <c r="R199" i="1"/>
  <c r="V198" i="1"/>
  <c r="U198" i="1"/>
  <c r="T198" i="1"/>
  <c r="S198" i="1"/>
  <c r="R198" i="1"/>
  <c r="V197" i="1"/>
  <c r="U197" i="1"/>
  <c r="T197" i="1"/>
  <c r="S197" i="1"/>
  <c r="R197" i="1"/>
  <c r="V196" i="1"/>
  <c r="U196" i="1"/>
  <c r="T196" i="1"/>
  <c r="S196" i="1"/>
  <c r="R196" i="1"/>
  <c r="V195" i="1"/>
  <c r="U195" i="1"/>
  <c r="T195" i="1"/>
  <c r="S195" i="1"/>
  <c r="R195" i="1"/>
  <c r="V194" i="1"/>
  <c r="U194" i="1"/>
  <c r="T194" i="1"/>
  <c r="S194" i="1"/>
  <c r="R194" i="1"/>
  <c r="V193" i="1"/>
  <c r="U193" i="1"/>
  <c r="T193" i="1"/>
  <c r="S193" i="1"/>
  <c r="R193" i="1"/>
  <c r="V192" i="1"/>
  <c r="U192" i="1"/>
  <c r="T192" i="1"/>
  <c r="S192" i="1"/>
  <c r="R192" i="1"/>
  <c r="V191" i="1"/>
  <c r="U191" i="1"/>
  <c r="T191" i="1"/>
  <c r="S191" i="1"/>
  <c r="R191" i="1"/>
  <c r="V190" i="1"/>
  <c r="U190" i="1"/>
  <c r="T190" i="1"/>
  <c r="S190" i="1"/>
  <c r="R190" i="1"/>
  <c r="V189" i="1"/>
  <c r="U189" i="1"/>
  <c r="T189" i="1"/>
  <c r="S189" i="1"/>
  <c r="R189" i="1"/>
  <c r="V188" i="1"/>
  <c r="U188" i="1"/>
  <c r="T188" i="1"/>
  <c r="S188" i="1"/>
  <c r="R188" i="1"/>
  <c r="V187" i="1"/>
  <c r="U187" i="1"/>
  <c r="T187" i="1"/>
  <c r="S187" i="1"/>
  <c r="R187" i="1"/>
  <c r="V186" i="1"/>
  <c r="U186" i="1"/>
  <c r="T186" i="1"/>
  <c r="S186" i="1"/>
  <c r="R186" i="1"/>
  <c r="V185" i="1"/>
  <c r="U185" i="1"/>
  <c r="T185" i="1"/>
  <c r="S185" i="1"/>
  <c r="R185" i="1"/>
  <c r="V184" i="1"/>
  <c r="U184" i="1"/>
  <c r="T184" i="1"/>
  <c r="S184" i="1"/>
  <c r="R184" i="1"/>
  <c r="V183" i="1"/>
  <c r="U183" i="1"/>
  <c r="T183" i="1"/>
  <c r="S183" i="1"/>
  <c r="R183" i="1"/>
  <c r="V182" i="1"/>
  <c r="U182" i="1"/>
  <c r="T182" i="1"/>
  <c r="S182" i="1"/>
  <c r="R182" i="1"/>
  <c r="V181" i="1"/>
  <c r="U181" i="1"/>
  <c r="T181" i="1"/>
  <c r="S181" i="1"/>
  <c r="R181" i="1"/>
  <c r="V180" i="1"/>
  <c r="U180" i="1"/>
  <c r="T180" i="1"/>
  <c r="S180" i="1"/>
  <c r="R180" i="1"/>
  <c r="V179" i="1"/>
  <c r="U179" i="1"/>
  <c r="T179" i="1"/>
  <c r="S179" i="1"/>
  <c r="R179" i="1"/>
  <c r="V178" i="1"/>
  <c r="U178" i="1"/>
  <c r="T178" i="1"/>
  <c r="S178" i="1"/>
  <c r="R178" i="1"/>
  <c r="V177" i="1"/>
  <c r="U177" i="1"/>
  <c r="T177" i="1"/>
  <c r="S177" i="1"/>
  <c r="R177" i="1"/>
  <c r="V176" i="1"/>
  <c r="U176" i="1"/>
  <c r="T176" i="1"/>
  <c r="S176" i="1"/>
  <c r="R176" i="1"/>
  <c r="V175" i="1"/>
  <c r="U175" i="1"/>
  <c r="T175" i="1"/>
  <c r="S175" i="1"/>
  <c r="R175" i="1"/>
  <c r="V174" i="1"/>
  <c r="U174" i="1"/>
  <c r="T174" i="1"/>
  <c r="S174" i="1"/>
  <c r="R174" i="1"/>
  <c r="V173" i="1"/>
  <c r="U173" i="1"/>
  <c r="T173" i="1"/>
  <c r="S173" i="1"/>
  <c r="R173" i="1"/>
  <c r="V172" i="1"/>
  <c r="U172" i="1"/>
  <c r="T172" i="1"/>
  <c r="S172" i="1"/>
  <c r="R172" i="1"/>
  <c r="V171" i="1"/>
  <c r="U171" i="1"/>
  <c r="T171" i="1"/>
  <c r="S171" i="1"/>
  <c r="R171" i="1"/>
  <c r="V170" i="1"/>
  <c r="U170" i="1"/>
  <c r="T170" i="1"/>
  <c r="S170" i="1"/>
  <c r="R170" i="1"/>
  <c r="V169" i="1"/>
  <c r="U169" i="1"/>
  <c r="T169" i="1"/>
  <c r="S169" i="1"/>
  <c r="R169" i="1"/>
  <c r="V168" i="1"/>
  <c r="U168" i="1"/>
  <c r="T168" i="1"/>
  <c r="S168" i="1"/>
  <c r="R168" i="1"/>
  <c r="V167" i="1"/>
  <c r="U167" i="1"/>
  <c r="T167" i="1"/>
  <c r="S167" i="1"/>
  <c r="R167" i="1"/>
  <c r="V166" i="1"/>
  <c r="U166" i="1"/>
  <c r="T166" i="1"/>
  <c r="S166" i="1"/>
  <c r="R166" i="1"/>
  <c r="V165" i="1"/>
  <c r="U165" i="1"/>
  <c r="T165" i="1"/>
  <c r="S165" i="1"/>
  <c r="R165" i="1"/>
  <c r="V164" i="1"/>
  <c r="U164" i="1"/>
  <c r="T164" i="1"/>
  <c r="S164" i="1"/>
  <c r="R164" i="1"/>
  <c r="V163" i="1"/>
  <c r="U163" i="1"/>
  <c r="T163" i="1"/>
  <c r="S163" i="1"/>
  <c r="R163" i="1"/>
  <c r="V162" i="1"/>
  <c r="U162" i="1"/>
  <c r="T162" i="1"/>
  <c r="S162" i="1"/>
  <c r="R162" i="1"/>
  <c r="V161" i="1"/>
  <c r="U161" i="1"/>
  <c r="T161" i="1"/>
  <c r="S161" i="1"/>
  <c r="R161" i="1"/>
  <c r="V160" i="1"/>
  <c r="U160" i="1"/>
  <c r="T160" i="1"/>
  <c r="S160" i="1"/>
  <c r="R160" i="1"/>
  <c r="V159" i="1"/>
  <c r="U159" i="1"/>
  <c r="T159" i="1"/>
  <c r="S159" i="1"/>
  <c r="R159" i="1"/>
  <c r="V158" i="1"/>
  <c r="U158" i="1"/>
  <c r="T158" i="1"/>
  <c r="S158" i="1"/>
  <c r="R158" i="1"/>
  <c r="V157" i="1"/>
  <c r="U157" i="1"/>
  <c r="T157" i="1"/>
  <c r="S157" i="1"/>
  <c r="R157" i="1"/>
  <c r="V156" i="1"/>
  <c r="U156" i="1"/>
  <c r="T156" i="1"/>
  <c r="S156" i="1"/>
  <c r="R156" i="1"/>
  <c r="V155" i="1"/>
  <c r="U155" i="1"/>
  <c r="T155" i="1"/>
  <c r="S155" i="1"/>
  <c r="R155" i="1"/>
  <c r="V154" i="1"/>
  <c r="U154" i="1"/>
  <c r="T154" i="1"/>
  <c r="S154" i="1"/>
  <c r="R154" i="1"/>
  <c r="V153" i="1"/>
  <c r="U153" i="1"/>
  <c r="T153" i="1"/>
  <c r="S153" i="1"/>
  <c r="R153" i="1"/>
  <c r="V152" i="1"/>
  <c r="U152" i="1"/>
  <c r="T152" i="1"/>
  <c r="S152" i="1"/>
  <c r="R152" i="1"/>
  <c r="V151" i="1"/>
  <c r="U151" i="1"/>
  <c r="T151" i="1"/>
  <c r="S151" i="1"/>
  <c r="R151" i="1"/>
  <c r="V150" i="1"/>
  <c r="U150" i="1"/>
  <c r="T150" i="1"/>
  <c r="S150" i="1"/>
  <c r="R150" i="1"/>
  <c r="V149" i="1"/>
  <c r="U149" i="1"/>
  <c r="T149" i="1"/>
  <c r="S149" i="1"/>
  <c r="R149" i="1"/>
  <c r="V148" i="1"/>
  <c r="U148" i="1"/>
  <c r="T148" i="1"/>
  <c r="S148" i="1"/>
  <c r="R148" i="1"/>
  <c r="V147" i="1"/>
  <c r="U147" i="1"/>
  <c r="T147" i="1"/>
  <c r="S147" i="1"/>
  <c r="R147" i="1"/>
  <c r="V146" i="1"/>
  <c r="U146" i="1"/>
  <c r="T146" i="1"/>
  <c r="S146" i="1"/>
  <c r="R146" i="1"/>
  <c r="V145" i="1"/>
  <c r="U145" i="1"/>
  <c r="T145" i="1"/>
  <c r="S145" i="1"/>
  <c r="R145" i="1"/>
  <c r="V144" i="1"/>
  <c r="U144" i="1"/>
  <c r="T144" i="1"/>
  <c r="S144" i="1"/>
  <c r="R144" i="1"/>
  <c r="V143" i="1"/>
  <c r="U143" i="1"/>
  <c r="T143" i="1"/>
  <c r="S143" i="1"/>
  <c r="R143" i="1"/>
  <c r="V142" i="1"/>
  <c r="U142" i="1"/>
  <c r="T142" i="1"/>
  <c r="S142" i="1"/>
  <c r="R142" i="1"/>
  <c r="V141" i="1"/>
  <c r="U141" i="1"/>
  <c r="T141" i="1"/>
  <c r="S141" i="1"/>
  <c r="R141" i="1"/>
  <c r="V140" i="1"/>
  <c r="U140" i="1"/>
  <c r="T140" i="1"/>
  <c r="S140" i="1"/>
  <c r="R140" i="1"/>
  <c r="V139" i="1"/>
  <c r="U139" i="1"/>
  <c r="T139" i="1"/>
  <c r="S139" i="1"/>
  <c r="R139" i="1"/>
  <c r="V138" i="1"/>
  <c r="U138" i="1"/>
  <c r="T138" i="1"/>
  <c r="S138" i="1"/>
  <c r="R138" i="1"/>
  <c r="V137" i="1"/>
  <c r="U137" i="1"/>
  <c r="T137" i="1"/>
  <c r="S137" i="1"/>
  <c r="R137" i="1"/>
  <c r="V136" i="1"/>
  <c r="U136" i="1"/>
  <c r="T136" i="1"/>
  <c r="S136" i="1"/>
  <c r="R136" i="1"/>
  <c r="V135" i="1"/>
  <c r="U135" i="1"/>
  <c r="T135" i="1"/>
  <c r="S135" i="1"/>
  <c r="R135" i="1"/>
  <c r="V134" i="1"/>
  <c r="U134" i="1"/>
  <c r="T134" i="1"/>
  <c r="S134" i="1"/>
  <c r="R134" i="1"/>
  <c r="V133" i="1"/>
  <c r="U133" i="1"/>
  <c r="T133" i="1"/>
  <c r="S133" i="1"/>
  <c r="R133" i="1"/>
  <c r="V132" i="1"/>
  <c r="U132" i="1"/>
  <c r="T132" i="1"/>
  <c r="S132" i="1"/>
  <c r="R132" i="1"/>
  <c r="V131" i="1"/>
  <c r="U131" i="1"/>
  <c r="T131" i="1"/>
  <c r="S131" i="1"/>
  <c r="R131" i="1"/>
  <c r="V130" i="1"/>
  <c r="U130" i="1"/>
  <c r="T130" i="1"/>
  <c r="S130" i="1"/>
  <c r="R130" i="1"/>
  <c r="V129" i="1"/>
  <c r="U129" i="1"/>
  <c r="T129" i="1"/>
  <c r="S129" i="1"/>
  <c r="R129" i="1"/>
  <c r="V128" i="1"/>
  <c r="U128" i="1"/>
  <c r="T128" i="1"/>
  <c r="S128" i="1"/>
  <c r="R128" i="1"/>
  <c r="V127" i="1"/>
  <c r="U127" i="1"/>
  <c r="T127" i="1"/>
  <c r="S127" i="1"/>
  <c r="R127" i="1"/>
  <c r="V126" i="1"/>
  <c r="U126" i="1"/>
  <c r="T126" i="1"/>
  <c r="S126" i="1"/>
  <c r="R126" i="1"/>
  <c r="V125" i="1"/>
  <c r="U125" i="1"/>
  <c r="T125" i="1"/>
  <c r="S125" i="1"/>
  <c r="R125" i="1"/>
  <c r="V124" i="1"/>
  <c r="U124" i="1"/>
  <c r="T124" i="1"/>
  <c r="S124" i="1"/>
  <c r="R124" i="1"/>
  <c r="V123" i="1"/>
  <c r="U123" i="1"/>
  <c r="T123" i="1"/>
  <c r="S123" i="1"/>
  <c r="R123" i="1"/>
  <c r="V122" i="1"/>
  <c r="U122" i="1"/>
  <c r="T122" i="1"/>
  <c r="S122" i="1"/>
  <c r="R122" i="1"/>
  <c r="V121" i="1"/>
  <c r="U121" i="1"/>
  <c r="T121" i="1"/>
  <c r="S121" i="1"/>
  <c r="R121" i="1"/>
  <c r="V120" i="1"/>
  <c r="U120" i="1"/>
  <c r="T120" i="1"/>
  <c r="S120" i="1"/>
  <c r="R120" i="1"/>
  <c r="V119" i="1"/>
  <c r="U119" i="1"/>
  <c r="T119" i="1"/>
  <c r="S119" i="1"/>
  <c r="R119" i="1"/>
  <c r="V118" i="1"/>
  <c r="U118" i="1"/>
  <c r="T118" i="1"/>
  <c r="S118" i="1"/>
  <c r="R118" i="1"/>
  <c r="V117" i="1"/>
  <c r="U117" i="1"/>
  <c r="T117" i="1"/>
  <c r="S117" i="1"/>
  <c r="R117" i="1"/>
  <c r="V116" i="1"/>
  <c r="U116" i="1"/>
  <c r="T116" i="1"/>
  <c r="S116" i="1"/>
  <c r="R116" i="1"/>
  <c r="V115" i="1"/>
  <c r="U115" i="1"/>
  <c r="T115" i="1"/>
  <c r="S115" i="1"/>
  <c r="R115" i="1"/>
  <c r="V114" i="1"/>
  <c r="U114" i="1"/>
  <c r="T114" i="1"/>
  <c r="S114" i="1"/>
  <c r="R114" i="1"/>
  <c r="V113" i="1"/>
  <c r="U113" i="1"/>
  <c r="T113" i="1"/>
  <c r="S113" i="1"/>
  <c r="R113" i="1"/>
  <c r="V112" i="1"/>
  <c r="U112" i="1"/>
  <c r="T112" i="1"/>
  <c r="S112" i="1"/>
  <c r="R112" i="1"/>
  <c r="V111" i="1"/>
  <c r="U111" i="1"/>
  <c r="T111" i="1"/>
  <c r="S111" i="1"/>
  <c r="R111" i="1"/>
  <c r="V110" i="1"/>
  <c r="U110" i="1"/>
  <c r="T110" i="1"/>
  <c r="S110" i="1"/>
  <c r="R110" i="1"/>
  <c r="V109" i="1"/>
  <c r="U109" i="1"/>
  <c r="T109" i="1"/>
  <c r="S109" i="1"/>
  <c r="R109" i="1"/>
  <c r="V108" i="1"/>
  <c r="U108" i="1"/>
  <c r="T108" i="1"/>
  <c r="S108" i="1"/>
  <c r="R108" i="1"/>
  <c r="V107" i="1"/>
  <c r="U107" i="1"/>
  <c r="T107" i="1"/>
  <c r="S107" i="1"/>
  <c r="R107" i="1"/>
  <c r="V106" i="1"/>
  <c r="U106" i="1"/>
  <c r="T106" i="1"/>
  <c r="S106" i="1"/>
  <c r="R106" i="1"/>
  <c r="V105" i="1"/>
  <c r="U105" i="1"/>
  <c r="T105" i="1"/>
  <c r="S105" i="1"/>
  <c r="R105" i="1"/>
  <c r="V104" i="1"/>
  <c r="U104" i="1"/>
  <c r="T104" i="1"/>
  <c r="S104" i="1"/>
  <c r="R104" i="1"/>
  <c r="V103" i="1"/>
  <c r="U103" i="1"/>
  <c r="T103" i="1"/>
  <c r="S103" i="1"/>
  <c r="R103" i="1"/>
  <c r="V102" i="1"/>
  <c r="U102" i="1"/>
  <c r="T102" i="1"/>
  <c r="S102" i="1"/>
  <c r="R102" i="1"/>
  <c r="V101" i="1"/>
  <c r="U101" i="1"/>
  <c r="T101" i="1"/>
  <c r="S101" i="1"/>
  <c r="R101" i="1"/>
  <c r="V100" i="1"/>
  <c r="U100" i="1"/>
  <c r="T100" i="1"/>
  <c r="S100" i="1"/>
  <c r="R100" i="1"/>
  <c r="V99" i="1"/>
  <c r="U99" i="1"/>
  <c r="T99" i="1"/>
  <c r="S99" i="1"/>
  <c r="R99" i="1"/>
  <c r="V98" i="1"/>
  <c r="U98" i="1"/>
  <c r="T98" i="1"/>
  <c r="S98" i="1"/>
  <c r="R98" i="1"/>
  <c r="V97" i="1"/>
  <c r="U97" i="1"/>
  <c r="T97" i="1"/>
  <c r="S97" i="1"/>
  <c r="R97" i="1"/>
  <c r="V96" i="1"/>
  <c r="U96" i="1"/>
  <c r="T96" i="1"/>
  <c r="S96" i="1"/>
  <c r="R96" i="1"/>
  <c r="V95" i="1"/>
  <c r="U95" i="1"/>
  <c r="T95" i="1"/>
  <c r="S95" i="1"/>
  <c r="R95" i="1"/>
  <c r="V94" i="1"/>
  <c r="U94" i="1"/>
  <c r="T94" i="1"/>
  <c r="S94" i="1"/>
  <c r="R94" i="1"/>
  <c r="V93" i="1"/>
  <c r="U93" i="1"/>
  <c r="T93" i="1"/>
  <c r="S93" i="1"/>
  <c r="R93" i="1"/>
  <c r="V92" i="1"/>
  <c r="U92" i="1"/>
  <c r="T92" i="1"/>
  <c r="S92" i="1"/>
  <c r="R92" i="1"/>
  <c r="V91" i="1"/>
  <c r="U91" i="1"/>
  <c r="T91" i="1"/>
  <c r="S91" i="1"/>
  <c r="R91" i="1"/>
  <c r="V90" i="1"/>
  <c r="U90" i="1"/>
  <c r="T90" i="1"/>
  <c r="S90" i="1"/>
  <c r="R90" i="1"/>
  <c r="V89" i="1"/>
  <c r="U89" i="1"/>
  <c r="T89" i="1"/>
  <c r="S89" i="1"/>
  <c r="R89" i="1"/>
  <c r="V88" i="1"/>
  <c r="U88" i="1"/>
  <c r="T88" i="1"/>
  <c r="S88" i="1"/>
  <c r="R88" i="1"/>
  <c r="V87" i="1"/>
  <c r="U87" i="1"/>
  <c r="T87" i="1"/>
  <c r="S87" i="1"/>
  <c r="R87" i="1"/>
  <c r="V86" i="1"/>
  <c r="U86" i="1"/>
  <c r="T86" i="1"/>
  <c r="S86" i="1"/>
  <c r="R86" i="1"/>
  <c r="V85" i="1"/>
  <c r="U85" i="1"/>
  <c r="T85" i="1"/>
  <c r="S85" i="1"/>
  <c r="R85" i="1"/>
  <c r="V84" i="1"/>
  <c r="U84" i="1"/>
  <c r="T84" i="1"/>
  <c r="S84" i="1"/>
  <c r="R84" i="1"/>
  <c r="V83" i="1"/>
  <c r="U83" i="1"/>
  <c r="T83" i="1"/>
  <c r="S83" i="1"/>
  <c r="R83" i="1"/>
  <c r="V82" i="1"/>
  <c r="U82" i="1"/>
  <c r="T82" i="1"/>
  <c r="S82" i="1"/>
  <c r="R82" i="1"/>
  <c r="V81" i="1"/>
  <c r="U81" i="1"/>
  <c r="T81" i="1"/>
  <c r="S81" i="1"/>
  <c r="R81" i="1"/>
  <c r="V80" i="1"/>
  <c r="U80" i="1"/>
  <c r="T80" i="1"/>
  <c r="S80" i="1"/>
  <c r="R80" i="1"/>
  <c r="V79" i="1"/>
  <c r="U79" i="1"/>
  <c r="T79" i="1"/>
  <c r="S79" i="1"/>
  <c r="R79" i="1"/>
  <c r="V78" i="1"/>
  <c r="U78" i="1"/>
  <c r="T78" i="1"/>
  <c r="S78" i="1"/>
  <c r="R78" i="1"/>
  <c r="V77" i="1"/>
  <c r="U77" i="1"/>
  <c r="T77" i="1"/>
  <c r="S77" i="1"/>
  <c r="R77" i="1"/>
  <c r="V76" i="1"/>
  <c r="U76" i="1"/>
  <c r="T76" i="1"/>
  <c r="S76" i="1"/>
  <c r="R76" i="1"/>
  <c r="V75" i="1"/>
  <c r="U75" i="1"/>
  <c r="T75" i="1"/>
  <c r="S75" i="1"/>
  <c r="R75" i="1"/>
  <c r="V74" i="1"/>
  <c r="U74" i="1"/>
  <c r="T74" i="1"/>
  <c r="S74" i="1"/>
  <c r="R74" i="1"/>
  <c r="V73" i="1"/>
  <c r="U73" i="1"/>
  <c r="T73" i="1"/>
  <c r="S73" i="1"/>
  <c r="R73" i="1"/>
  <c r="V72" i="1"/>
  <c r="U72" i="1"/>
  <c r="T72" i="1"/>
  <c r="S72" i="1"/>
  <c r="R72" i="1"/>
  <c r="V71" i="1"/>
  <c r="U71" i="1"/>
  <c r="T71" i="1"/>
  <c r="S71" i="1"/>
  <c r="R71" i="1"/>
  <c r="V70" i="1"/>
  <c r="U70" i="1"/>
  <c r="T70" i="1"/>
  <c r="S70" i="1"/>
  <c r="R70" i="1"/>
  <c r="V69" i="1"/>
  <c r="U69" i="1"/>
  <c r="T69" i="1"/>
  <c r="S69" i="1"/>
  <c r="R69" i="1"/>
  <c r="V68" i="1"/>
  <c r="U68" i="1"/>
  <c r="T68" i="1"/>
  <c r="S68" i="1"/>
  <c r="R68" i="1"/>
  <c r="V67" i="1"/>
  <c r="U67" i="1"/>
  <c r="T67" i="1"/>
  <c r="S67" i="1"/>
  <c r="R67" i="1"/>
  <c r="V66" i="1"/>
  <c r="U66" i="1"/>
  <c r="T66" i="1"/>
  <c r="S66" i="1"/>
  <c r="R66" i="1"/>
  <c r="V65" i="1"/>
  <c r="U65" i="1"/>
  <c r="T65" i="1"/>
  <c r="S65" i="1"/>
  <c r="R65" i="1"/>
  <c r="V64" i="1"/>
  <c r="U64" i="1"/>
  <c r="T64" i="1"/>
  <c r="S64" i="1"/>
  <c r="R64" i="1"/>
  <c r="V63" i="1"/>
  <c r="U63" i="1"/>
  <c r="T63" i="1"/>
  <c r="S63" i="1"/>
  <c r="R63" i="1"/>
  <c r="V62" i="1"/>
  <c r="U62" i="1"/>
  <c r="T62" i="1"/>
  <c r="S62" i="1"/>
  <c r="R62" i="1"/>
  <c r="V61" i="1"/>
  <c r="U61" i="1"/>
  <c r="T61" i="1"/>
  <c r="S61" i="1"/>
  <c r="R61" i="1"/>
  <c r="V60" i="1"/>
  <c r="U60" i="1"/>
  <c r="T60" i="1"/>
  <c r="S60" i="1"/>
  <c r="R60" i="1"/>
  <c r="V59" i="1"/>
  <c r="U59" i="1"/>
  <c r="T59" i="1"/>
  <c r="S59" i="1"/>
  <c r="R59" i="1"/>
  <c r="V58" i="1"/>
  <c r="U58" i="1"/>
  <c r="T58" i="1"/>
  <c r="S58" i="1"/>
  <c r="R58" i="1"/>
  <c r="V57" i="1"/>
  <c r="U57" i="1"/>
  <c r="T57" i="1"/>
  <c r="S57" i="1"/>
  <c r="R57" i="1"/>
  <c r="V56" i="1"/>
  <c r="U56" i="1"/>
  <c r="T56" i="1"/>
  <c r="S56" i="1"/>
  <c r="R56" i="1"/>
  <c r="V55" i="1"/>
  <c r="U55" i="1"/>
  <c r="T55" i="1"/>
  <c r="S55" i="1"/>
  <c r="R55" i="1"/>
  <c r="V54" i="1"/>
  <c r="U54" i="1"/>
  <c r="T54" i="1"/>
  <c r="S54" i="1"/>
  <c r="R54" i="1"/>
  <c r="V53" i="1"/>
  <c r="U53" i="1"/>
  <c r="T53" i="1"/>
  <c r="S53" i="1"/>
  <c r="R53" i="1"/>
  <c r="V52" i="1"/>
  <c r="U52" i="1"/>
  <c r="T52" i="1"/>
  <c r="S52" i="1"/>
  <c r="R52" i="1"/>
  <c r="V51" i="1"/>
  <c r="U51" i="1"/>
  <c r="T51" i="1"/>
  <c r="S51" i="1"/>
  <c r="R51" i="1"/>
  <c r="V50" i="1"/>
  <c r="U50" i="1"/>
  <c r="T50" i="1"/>
  <c r="S50" i="1"/>
  <c r="R50" i="1"/>
  <c r="V49" i="1"/>
  <c r="U49" i="1"/>
  <c r="T49" i="1"/>
  <c r="S49" i="1"/>
  <c r="R49" i="1"/>
  <c r="V48" i="1"/>
  <c r="U48" i="1"/>
  <c r="T48" i="1"/>
  <c r="S48" i="1"/>
  <c r="R48" i="1"/>
  <c r="V47" i="1"/>
  <c r="U47" i="1"/>
  <c r="T47" i="1"/>
  <c r="S47" i="1"/>
  <c r="R47" i="1"/>
  <c r="V46" i="1"/>
  <c r="U46" i="1"/>
  <c r="T46" i="1"/>
  <c r="S46" i="1"/>
  <c r="R46" i="1"/>
  <c r="V45" i="1"/>
  <c r="U45" i="1"/>
  <c r="T45" i="1"/>
  <c r="S45" i="1"/>
  <c r="R45" i="1"/>
  <c r="V44" i="1"/>
  <c r="U44" i="1"/>
  <c r="T44" i="1"/>
  <c r="S44" i="1"/>
  <c r="R44" i="1"/>
  <c r="V43" i="1"/>
  <c r="U43" i="1"/>
  <c r="T43" i="1"/>
  <c r="S43" i="1"/>
  <c r="R43" i="1"/>
  <c r="V42" i="1"/>
  <c r="U42" i="1"/>
  <c r="T42" i="1"/>
  <c r="S42" i="1"/>
  <c r="R42" i="1"/>
  <c r="V41" i="1"/>
  <c r="U41" i="1"/>
  <c r="T41" i="1"/>
  <c r="S41" i="1"/>
  <c r="R41" i="1"/>
  <c r="V40" i="1"/>
  <c r="U40" i="1"/>
  <c r="T40" i="1"/>
  <c r="S40" i="1"/>
  <c r="R40" i="1"/>
  <c r="V39" i="1"/>
  <c r="U39" i="1"/>
  <c r="T39" i="1"/>
  <c r="S39" i="1"/>
  <c r="R39" i="1"/>
  <c r="V38" i="1"/>
  <c r="U38" i="1"/>
  <c r="T38" i="1"/>
  <c r="S38" i="1"/>
  <c r="R38" i="1"/>
  <c r="V37" i="1"/>
  <c r="U37" i="1"/>
  <c r="T37" i="1"/>
  <c r="S37" i="1"/>
  <c r="R37" i="1"/>
  <c r="V36" i="1"/>
  <c r="U36" i="1"/>
  <c r="T36" i="1"/>
  <c r="S36" i="1"/>
  <c r="R36" i="1"/>
  <c r="V35" i="1"/>
  <c r="U35" i="1"/>
  <c r="T35" i="1"/>
  <c r="S35" i="1"/>
  <c r="R35" i="1"/>
  <c r="V34" i="1"/>
  <c r="U34" i="1"/>
  <c r="T34" i="1"/>
  <c r="S34" i="1"/>
  <c r="R34" i="1"/>
  <c r="V33" i="1"/>
  <c r="U33" i="1"/>
  <c r="T33" i="1"/>
  <c r="S33" i="1"/>
  <c r="R33" i="1"/>
  <c r="V32" i="1"/>
  <c r="U32" i="1"/>
  <c r="T32" i="1"/>
  <c r="S32" i="1"/>
  <c r="R32" i="1"/>
  <c r="V31" i="1"/>
  <c r="U31" i="1"/>
  <c r="T31" i="1"/>
  <c r="S31" i="1"/>
  <c r="R31" i="1"/>
  <c r="V30" i="1"/>
  <c r="U30" i="1"/>
  <c r="T30" i="1"/>
  <c r="S30" i="1"/>
  <c r="R30" i="1"/>
  <c r="V29" i="1"/>
  <c r="U29" i="1"/>
  <c r="T29" i="1"/>
  <c r="S29" i="1"/>
  <c r="R29" i="1"/>
  <c r="V28" i="1"/>
  <c r="U28" i="1"/>
  <c r="T28" i="1"/>
  <c r="S28" i="1"/>
  <c r="R28" i="1"/>
  <c r="V27" i="1"/>
  <c r="U27" i="1"/>
  <c r="T27" i="1"/>
  <c r="S27" i="1"/>
  <c r="R27" i="1"/>
  <c r="V26" i="1"/>
  <c r="U26" i="1"/>
  <c r="T26" i="1"/>
  <c r="S26" i="1"/>
  <c r="R26" i="1"/>
  <c r="V25" i="1"/>
  <c r="U25" i="1"/>
  <c r="T25" i="1"/>
  <c r="S25" i="1"/>
  <c r="R25" i="1"/>
  <c r="V24" i="1"/>
  <c r="U24" i="1"/>
  <c r="T24" i="1"/>
  <c r="S24" i="1"/>
  <c r="R24" i="1"/>
  <c r="V23" i="1"/>
  <c r="U23" i="1"/>
  <c r="T23" i="1"/>
  <c r="S23" i="1"/>
  <c r="R23" i="1"/>
  <c r="V22" i="1"/>
  <c r="U22" i="1"/>
  <c r="T22" i="1"/>
  <c r="S22" i="1"/>
  <c r="R22" i="1"/>
  <c r="V21" i="1"/>
  <c r="U21" i="1"/>
  <c r="T21" i="1"/>
  <c r="S21" i="1"/>
  <c r="R21" i="1"/>
  <c r="V20" i="1"/>
  <c r="U20" i="1"/>
  <c r="T20" i="1"/>
  <c r="S20" i="1"/>
  <c r="R20" i="1"/>
  <c r="V19" i="1"/>
  <c r="U19" i="1"/>
  <c r="T19" i="1"/>
  <c r="S19" i="1"/>
  <c r="R19" i="1"/>
  <c r="V18" i="1"/>
  <c r="U18" i="1"/>
  <c r="T18" i="1"/>
  <c r="S18" i="1"/>
  <c r="R18" i="1"/>
  <c r="V17" i="1"/>
  <c r="U17" i="1"/>
  <c r="T17" i="1"/>
  <c r="S17" i="1"/>
  <c r="R17" i="1"/>
  <c r="V16" i="1"/>
  <c r="U16" i="1"/>
  <c r="T16" i="1"/>
  <c r="S16" i="1"/>
  <c r="R16" i="1"/>
  <c r="V15" i="1"/>
  <c r="U15" i="1"/>
  <c r="T15" i="1"/>
  <c r="S15" i="1"/>
  <c r="R15" i="1"/>
  <c r="V14" i="1"/>
  <c r="U14" i="1"/>
  <c r="T14" i="1"/>
  <c r="S14" i="1"/>
  <c r="R14" i="1"/>
  <c r="V13" i="1"/>
  <c r="U13" i="1"/>
  <c r="T13" i="1"/>
  <c r="S13" i="1"/>
  <c r="R13" i="1"/>
  <c r="V12" i="1"/>
  <c r="U12" i="1"/>
  <c r="T12" i="1"/>
  <c r="S12" i="1"/>
  <c r="R12" i="1"/>
  <c r="V11" i="1"/>
  <c r="U11" i="1"/>
  <c r="T11" i="1"/>
  <c r="S11" i="1"/>
  <c r="R11" i="1"/>
  <c r="V10" i="1"/>
  <c r="U10" i="1"/>
  <c r="T10" i="1"/>
  <c r="S10" i="1"/>
  <c r="R10" i="1"/>
  <c r="V9" i="1"/>
  <c r="U9" i="1"/>
  <c r="T9" i="1"/>
  <c r="S9" i="1"/>
  <c r="R9" i="1"/>
  <c r="V8" i="1"/>
  <c r="U8" i="1"/>
  <c r="T8" i="1"/>
  <c r="S8" i="1"/>
  <c r="R8" i="1"/>
  <c r="V7" i="1"/>
  <c r="U7" i="1"/>
  <c r="T7" i="1"/>
  <c r="S7" i="1"/>
  <c r="R7" i="1"/>
  <c r="V6" i="1"/>
  <c r="U6" i="1"/>
  <c r="T6" i="1"/>
  <c r="S6" i="1"/>
  <c r="R6" i="1"/>
  <c r="V5" i="1"/>
  <c r="U5" i="1"/>
  <c r="T5" i="1"/>
  <c r="S5" i="1"/>
  <c r="R5" i="1"/>
  <c r="V4" i="1"/>
  <c r="U4" i="1"/>
  <c r="T4" i="1"/>
  <c r="S4" i="1"/>
  <c r="R4" i="1"/>
  <c r="V3" i="1"/>
  <c r="U3" i="1"/>
  <c r="T3" i="1"/>
  <c r="S3" i="1"/>
  <c r="R3" i="1"/>
  <c r="V2" i="1"/>
  <c r="U2" i="1"/>
  <c r="T2" i="1"/>
  <c r="S2" i="1"/>
  <c r="R2" i="1"/>
  <c r="W33" i="1" l="1"/>
  <c r="W1884" i="1"/>
  <c r="W14" i="1"/>
  <c r="W46" i="1"/>
  <c r="W78" i="1"/>
  <c r="W129" i="1"/>
  <c r="W206" i="1"/>
  <c r="W302" i="1"/>
  <c r="W417" i="1"/>
  <c r="W545" i="1"/>
  <c r="W737" i="1"/>
  <c r="W801" i="1"/>
  <c r="W961" i="1"/>
  <c r="W1251" i="1"/>
  <c r="W34" i="1"/>
  <c r="W98" i="1"/>
  <c r="W181" i="1"/>
  <c r="W258" i="1"/>
  <c r="W309" i="1"/>
  <c r="W437" i="1"/>
  <c r="W533" i="1"/>
  <c r="W693" i="1"/>
  <c r="W821" i="1"/>
  <c r="W1077" i="1"/>
  <c r="W1173" i="1"/>
  <c r="W1289" i="1"/>
  <c r="W22" i="1"/>
  <c r="W86" i="1"/>
  <c r="W169" i="1"/>
  <c r="W233" i="1"/>
  <c r="W310" i="1"/>
  <c r="W425" i="1"/>
  <c r="W457" i="1"/>
  <c r="W489" i="1"/>
  <c r="W521" i="1"/>
  <c r="W553" i="1"/>
  <c r="W585" i="1"/>
  <c r="W617" i="1"/>
  <c r="W649" i="1"/>
  <c r="W681" i="1"/>
  <c r="W713" i="1"/>
  <c r="W745" i="1"/>
  <c r="W777" i="1"/>
  <c r="W809" i="1"/>
  <c r="W841" i="1"/>
  <c r="W873" i="1"/>
  <c r="W905" i="1"/>
  <c r="W937" i="1"/>
  <c r="W969" i="1"/>
  <c r="W1001" i="1"/>
  <c r="W1033" i="1"/>
  <c r="W1065" i="1"/>
  <c r="W1097" i="1"/>
  <c r="W1129" i="1"/>
  <c r="W1161" i="1"/>
  <c r="W1193" i="1"/>
  <c r="W1233" i="1"/>
  <c r="W1596" i="1"/>
  <c r="W1852" i="1"/>
  <c r="W142" i="1"/>
  <c r="W270" i="1"/>
  <c r="W449" i="1"/>
  <c r="W609" i="1"/>
  <c r="W833" i="1"/>
  <c r="W1089" i="1"/>
  <c r="W1788" i="1"/>
  <c r="W162" i="1"/>
  <c r="W245" i="1"/>
  <c r="W405" i="1"/>
  <c r="W597" i="1"/>
  <c r="W885" i="1"/>
  <c r="W981" i="1"/>
  <c r="W1292" i="1"/>
  <c r="W41" i="1"/>
  <c r="W214" i="1"/>
  <c r="W329" i="1"/>
  <c r="W138" i="1"/>
  <c r="W157" i="1"/>
  <c r="W170" i="1"/>
  <c r="W189" i="1"/>
  <c r="W202" i="1"/>
  <c r="W221" i="1"/>
  <c r="W234" i="1"/>
  <c r="W253" i="1"/>
  <c r="W266" i="1"/>
  <c r="W285" i="1"/>
  <c r="W298" i="1"/>
  <c r="W317" i="1"/>
  <c r="W330" i="1"/>
  <c r="W349" i="1"/>
  <c r="W381" i="1"/>
  <c r="W413" i="1"/>
  <c r="W445" i="1"/>
  <c r="W477" i="1"/>
  <c r="W509" i="1"/>
  <c r="W541" i="1"/>
  <c r="W573" i="1"/>
  <c r="W605" i="1"/>
  <c r="W637" i="1"/>
  <c r="W669" i="1"/>
  <c r="W701" i="1"/>
  <c r="W733" i="1"/>
  <c r="W765" i="1"/>
  <c r="W797" i="1"/>
  <c r="W829" i="1"/>
  <c r="W861" i="1"/>
  <c r="W893" i="1"/>
  <c r="W925" i="1"/>
  <c r="W957" i="1"/>
  <c r="W989" i="1"/>
  <c r="W1021" i="1"/>
  <c r="W1053" i="1"/>
  <c r="W1085" i="1"/>
  <c r="W1117" i="1"/>
  <c r="W1149" i="1"/>
  <c r="W1181" i="1"/>
  <c r="W1219" i="1"/>
  <c r="W1269" i="1"/>
  <c r="W1305" i="1"/>
  <c r="W1308" i="1"/>
  <c r="W1369" i="1"/>
  <c r="W1372" i="1"/>
  <c r="W1628" i="1"/>
  <c r="W97" i="1"/>
  <c r="W174" i="1"/>
  <c r="W257" i="1"/>
  <c r="W334" i="1"/>
  <c r="W481" i="1"/>
  <c r="W641" i="1"/>
  <c r="W769" i="1"/>
  <c r="W897" i="1"/>
  <c r="W1025" i="1"/>
  <c r="W1153" i="1"/>
  <c r="W2008" i="1"/>
  <c r="W8453" i="1"/>
  <c r="W8439" i="1"/>
  <c r="W8421" i="1"/>
  <c r="W8407" i="1"/>
  <c r="W8389" i="1"/>
  <c r="W8375" i="1"/>
  <c r="W8357" i="1"/>
  <c r="W8343" i="1"/>
  <c r="W8325" i="1"/>
  <c r="W8311" i="1"/>
  <c r="W8279" i="1"/>
  <c r="W8247" i="1"/>
  <c r="W8457" i="1"/>
  <c r="W8450" i="1"/>
  <c r="W8443" i="1"/>
  <c r="W8425" i="1"/>
  <c r="W8418" i="1"/>
  <c r="W8411" i="1"/>
  <c r="W8393" i="1"/>
  <c r="W8386" i="1"/>
  <c r="W8379" i="1"/>
  <c r="W8361" i="1"/>
  <c r="W8354" i="1"/>
  <c r="W8347" i="1"/>
  <c r="W8329" i="1"/>
  <c r="W8322" i="1"/>
  <c r="W8315" i="1"/>
  <c r="W8297" i="1"/>
  <c r="W8290" i="1"/>
  <c r="W8283" i="1"/>
  <c r="W8265" i="1"/>
  <c r="W8258" i="1"/>
  <c r="W8251" i="1"/>
  <c r="W8233" i="1"/>
  <c r="W8226" i="1"/>
  <c r="W8219" i="1"/>
  <c r="W8201" i="1"/>
  <c r="W8194" i="1"/>
  <c r="W8187" i="1"/>
  <c r="W8169" i="1"/>
  <c r="W8162" i="1"/>
  <c r="W8155" i="1"/>
  <c r="W8137" i="1"/>
  <c r="W8130" i="1"/>
  <c r="W8126" i="1"/>
  <c r="W8122" i="1"/>
  <c r="W8118" i="1"/>
  <c r="W8114" i="1"/>
  <c r="W8110" i="1"/>
  <c r="W8106" i="1"/>
  <c r="W8102" i="1"/>
  <c r="W8098" i="1"/>
  <c r="W8094" i="1"/>
  <c r="W8090" i="1"/>
  <c r="W8086" i="1"/>
  <c r="W8082" i="1"/>
  <c r="W8078" i="1"/>
  <c r="W8074" i="1"/>
  <c r="W8070" i="1"/>
  <c r="W8066" i="1"/>
  <c r="W8062" i="1"/>
  <c r="W8058" i="1"/>
  <c r="W8054" i="1"/>
  <c r="W8050" i="1"/>
  <c r="W8046" i="1"/>
  <c r="W8042" i="1"/>
  <c r="W8038" i="1"/>
  <c r="W8034" i="1"/>
  <c r="W8030" i="1"/>
  <c r="W8026" i="1"/>
  <c r="W8022" i="1"/>
  <c r="W8018" i="1"/>
  <c r="W8014" i="1"/>
  <c r="W8010" i="1"/>
  <c r="W8006" i="1"/>
  <c r="W8002" i="1"/>
  <c r="W7998" i="1"/>
  <c r="W7994" i="1"/>
  <c r="W7990" i="1"/>
  <c r="W7986" i="1"/>
  <c r="W7982" i="1"/>
  <c r="W7978" i="1"/>
  <c r="W7974" i="1"/>
  <c r="W7970" i="1"/>
  <c r="W7966" i="1"/>
  <c r="W7962" i="1"/>
  <c r="W7958" i="1"/>
  <c r="W8461" i="1"/>
  <c r="W8447" i="1"/>
  <c r="W8429" i="1"/>
  <c r="W8415" i="1"/>
  <c r="W8397" i="1"/>
  <c r="W8383" i="1"/>
  <c r="W8365" i="1"/>
  <c r="W8351" i="1"/>
  <c r="W8333" i="1"/>
  <c r="W8319" i="1"/>
  <c r="W8287" i="1"/>
  <c r="W8255" i="1"/>
  <c r="W8465" i="1"/>
  <c r="W8458" i="1"/>
  <c r="W8451" i="1"/>
  <c r="W8433" i="1"/>
  <c r="W8426" i="1"/>
  <c r="W8419" i="1"/>
  <c r="W8401" i="1"/>
  <c r="W8394" i="1"/>
  <c r="W8387" i="1"/>
  <c r="W8369" i="1"/>
  <c r="W8362" i="1"/>
  <c r="W8355" i="1"/>
  <c r="W8337" i="1"/>
  <c r="W8330" i="1"/>
  <c r="W8323" i="1"/>
  <c r="W8305" i="1"/>
  <c r="W8298" i="1"/>
  <c r="W8291" i="1"/>
  <c r="W8273" i="1"/>
  <c r="W8266" i="1"/>
  <c r="W8259" i="1"/>
  <c r="W8241" i="1"/>
  <c r="W8234" i="1"/>
  <c r="W8227" i="1"/>
  <c r="W8209" i="1"/>
  <c r="W8202" i="1"/>
  <c r="W8195" i="1"/>
  <c r="W8177" i="1"/>
  <c r="W8170" i="1"/>
  <c r="W8163" i="1"/>
  <c r="W8145" i="1"/>
  <c r="W8138" i="1"/>
  <c r="W8131" i="1"/>
  <c r="W8127" i="1"/>
  <c r="W8123" i="1"/>
  <c r="W8119" i="1"/>
  <c r="W8115" i="1"/>
  <c r="W8111" i="1"/>
  <c r="W8107" i="1"/>
  <c r="W8103" i="1"/>
  <c r="W8099" i="1"/>
  <c r="W8095" i="1"/>
  <c r="W8091" i="1"/>
  <c r="W8087" i="1"/>
  <c r="W8083" i="1"/>
  <c r="W8079" i="1"/>
  <c r="W8075" i="1"/>
  <c r="W8071" i="1"/>
  <c r="W8067" i="1"/>
  <c r="W8063" i="1"/>
  <c r="W8059" i="1"/>
  <c r="W8055" i="1"/>
  <c r="W8051" i="1"/>
  <c r="W8047" i="1"/>
  <c r="W8043" i="1"/>
  <c r="W8039" i="1"/>
  <c r="W8035" i="1"/>
  <c r="W8031" i="1"/>
  <c r="W8027" i="1"/>
  <c r="W8023" i="1"/>
  <c r="W8019" i="1"/>
  <c r="W8015" i="1"/>
  <c r="W8011" i="1"/>
  <c r="W8007" i="1"/>
  <c r="W8003" i="1"/>
  <c r="W7999" i="1"/>
  <c r="W7995" i="1"/>
  <c r="W7991" i="1"/>
  <c r="W7987" i="1"/>
  <c r="W7983" i="1"/>
  <c r="W7979" i="1"/>
  <c r="W7975" i="1"/>
  <c r="W7971" i="1"/>
  <c r="W7967" i="1"/>
  <c r="W7963" i="1"/>
  <c r="W7959" i="1"/>
  <c r="W7955" i="1"/>
  <c r="W7951" i="1"/>
  <c r="W7947" i="1"/>
  <c r="W7943" i="1"/>
  <c r="W7939" i="1"/>
  <c r="W7935" i="1"/>
  <c r="W7931" i="1"/>
  <c r="W7927" i="1"/>
  <c r="W7923" i="1"/>
  <c r="W7919" i="1"/>
  <c r="W7915" i="1"/>
  <c r="W7911" i="1"/>
  <c r="W7907" i="1"/>
  <c r="W7903" i="1"/>
  <c r="W7899" i="1"/>
  <c r="W7895" i="1"/>
  <c r="W8463" i="1"/>
  <c r="W8445" i="1"/>
  <c r="W8431" i="1"/>
  <c r="W8413" i="1"/>
  <c r="W8399" i="1"/>
  <c r="W8381" i="1"/>
  <c r="W8367" i="1"/>
  <c r="W8349" i="1"/>
  <c r="W8335" i="1"/>
  <c r="W8303" i="1"/>
  <c r="W8271" i="1"/>
  <c r="W8239" i="1"/>
  <c r="W8409" i="1"/>
  <c r="W8403" i="1"/>
  <c r="W8391" i="1"/>
  <c r="W8353" i="1"/>
  <c r="W8338" i="1"/>
  <c r="W8309" i="1"/>
  <c r="W8238" i="1"/>
  <c r="W8235" i="1"/>
  <c r="W8153" i="1"/>
  <c r="W8135" i="1"/>
  <c r="W7946" i="1"/>
  <c r="W7928" i="1"/>
  <c r="W7914" i="1"/>
  <c r="W7896" i="1"/>
  <c r="W8462" i="1"/>
  <c r="W8459" i="1"/>
  <c r="W8377" i="1"/>
  <c r="W8371" i="1"/>
  <c r="W8359" i="1"/>
  <c r="W8321" i="1"/>
  <c r="W8306" i="1"/>
  <c r="W8277" i="1"/>
  <c r="W8206" i="1"/>
  <c r="W8203" i="1"/>
  <c r="W8120" i="1"/>
  <c r="W8104" i="1"/>
  <c r="W8088" i="1"/>
  <c r="W8072" i="1"/>
  <c r="W8056" i="1"/>
  <c r="W8040" i="1"/>
  <c r="W8024" i="1"/>
  <c r="W8008" i="1"/>
  <c r="W7992" i="1"/>
  <c r="W7976" i="1"/>
  <c r="W7960" i="1"/>
  <c r="W7950" i="1"/>
  <c r="W7932" i="1"/>
  <c r="W7918" i="1"/>
  <c r="W7900" i="1"/>
  <c r="W8430" i="1"/>
  <c r="W8427" i="1"/>
  <c r="W8345" i="1"/>
  <c r="W8339" i="1"/>
  <c r="W8327" i="1"/>
  <c r="W8274" i="1"/>
  <c r="W8245" i="1"/>
  <c r="W8174" i="1"/>
  <c r="W8171" i="1"/>
  <c r="W7954" i="1"/>
  <c r="W7936" i="1"/>
  <c r="W7922" i="1"/>
  <c r="W7904" i="1"/>
  <c r="W8469" i="1"/>
  <c r="W8466" i="1"/>
  <c r="W8437" i="1"/>
  <c r="W8366" i="1"/>
  <c r="W8363" i="1"/>
  <c r="W8346" i="1"/>
  <c r="W8281" i="1"/>
  <c r="W8275" i="1"/>
  <c r="W8263" i="1"/>
  <c r="W8225" i="1"/>
  <c r="W8210" i="1"/>
  <c r="W8181" i="1"/>
  <c r="W7944" i="1"/>
  <c r="W7937" i="1"/>
  <c r="W7930" i="1"/>
  <c r="W7912" i="1"/>
  <c r="W7905" i="1"/>
  <c r="W7898" i="1"/>
  <c r="W8398" i="1"/>
  <c r="W8395" i="1"/>
  <c r="W8270" i="1"/>
  <c r="W8267" i="1"/>
  <c r="W7940" i="1"/>
  <c r="W7934" i="1"/>
  <c r="W7916" i="1"/>
  <c r="W7910" i="1"/>
  <c r="W7888" i="1"/>
  <c r="W7870" i="1"/>
  <c r="W7863" i="1"/>
  <c r="W7856" i="1"/>
  <c r="W7838" i="1"/>
  <c r="W7831" i="1"/>
  <c r="W7824" i="1"/>
  <c r="W7806" i="1"/>
  <c r="W7799" i="1"/>
  <c r="W7792" i="1"/>
  <c r="W7774" i="1"/>
  <c r="W7767" i="1"/>
  <c r="W7760" i="1"/>
  <c r="W7742" i="1"/>
  <c r="W7735" i="1"/>
  <c r="W7728" i="1"/>
  <c r="W7710" i="1"/>
  <c r="W7703" i="1"/>
  <c r="W7696" i="1"/>
  <c r="W7678" i="1"/>
  <c r="W7671" i="1"/>
  <c r="W7664" i="1"/>
  <c r="W7646" i="1"/>
  <c r="W7639" i="1"/>
  <c r="W7632" i="1"/>
  <c r="W7614" i="1"/>
  <c r="W7607" i="1"/>
  <c r="W7600" i="1"/>
  <c r="W7582" i="1"/>
  <c r="W7575" i="1"/>
  <c r="W7568" i="1"/>
  <c r="W7550" i="1"/>
  <c r="W7543" i="1"/>
  <c r="W7536" i="1"/>
  <c r="W8449" i="1"/>
  <c r="W8435" i="1"/>
  <c r="W8373" i="1"/>
  <c r="W8370" i="1"/>
  <c r="W8295" i="1"/>
  <c r="W8217" i="1"/>
  <c r="W8108" i="1"/>
  <c r="W8105" i="1"/>
  <c r="W8096" i="1"/>
  <c r="W8093" i="1"/>
  <c r="W8084" i="1"/>
  <c r="W8081" i="1"/>
  <c r="W8044" i="1"/>
  <c r="W8041" i="1"/>
  <c r="W8032" i="1"/>
  <c r="W8029" i="1"/>
  <c r="W8020" i="1"/>
  <c r="W8017" i="1"/>
  <c r="W7980" i="1"/>
  <c r="W7977" i="1"/>
  <c r="W7968" i="1"/>
  <c r="W7965" i="1"/>
  <c r="W7956" i="1"/>
  <c r="W7892" i="1"/>
  <c r="W7874" i="1"/>
  <c r="W7867" i="1"/>
  <c r="W7860" i="1"/>
  <c r="W7842" i="1"/>
  <c r="W7835" i="1"/>
  <c r="W7828" i="1"/>
  <c r="W7810" i="1"/>
  <c r="W7803" i="1"/>
  <c r="W7796" i="1"/>
  <c r="W7778" i="1"/>
  <c r="W7771" i="1"/>
  <c r="W7764" i="1"/>
  <c r="W7746" i="1"/>
  <c r="W7739" i="1"/>
  <c r="W7732" i="1"/>
  <c r="W7714" i="1"/>
  <c r="W7707" i="1"/>
  <c r="W7700" i="1"/>
  <c r="W7682" i="1"/>
  <c r="W7675" i="1"/>
  <c r="W7668" i="1"/>
  <c r="W7650" i="1"/>
  <c r="W7643" i="1"/>
  <c r="W7636" i="1"/>
  <c r="W7618" i="1"/>
  <c r="W7611" i="1"/>
  <c r="W7604" i="1"/>
  <c r="W7586" i="1"/>
  <c r="W7579" i="1"/>
  <c r="W7572" i="1"/>
  <c r="W7554" i="1"/>
  <c r="W7547" i="1"/>
  <c r="W7540" i="1"/>
  <c r="W7522" i="1"/>
  <c r="W7515" i="1"/>
  <c r="W7508" i="1"/>
  <c r="W7490" i="1"/>
  <c r="W7483" i="1"/>
  <c r="W8455" i="1"/>
  <c r="W8441" i="1"/>
  <c r="W8307" i="1"/>
  <c r="W8242" i="1"/>
  <c r="W8231" i="1"/>
  <c r="W7941" i="1"/>
  <c r="W7926" i="1"/>
  <c r="W7920" i="1"/>
  <c r="W7917" i="1"/>
  <c r="W7901" i="1"/>
  <c r="W7878" i="1"/>
  <c r="W7871" i="1"/>
  <c r="W7864" i="1"/>
  <c r="W7846" i="1"/>
  <c r="W7839" i="1"/>
  <c r="W7832" i="1"/>
  <c r="W7814" i="1"/>
  <c r="W7807" i="1"/>
  <c r="W7800" i="1"/>
  <c r="W7782" i="1"/>
  <c r="W7775" i="1"/>
  <c r="W7768" i="1"/>
  <c r="W7750" i="1"/>
  <c r="W7743" i="1"/>
  <c r="W7736" i="1"/>
  <c r="W7718" i="1"/>
  <c r="W7711" i="1"/>
  <c r="W7704" i="1"/>
  <c r="W7686" i="1"/>
  <c r="W7679" i="1"/>
  <c r="W7672" i="1"/>
  <c r="W7654" i="1"/>
  <c r="W7647" i="1"/>
  <c r="W7640" i="1"/>
  <c r="W7622" i="1"/>
  <c r="W7615" i="1"/>
  <c r="W7608" i="1"/>
  <c r="W8302" i="1"/>
  <c r="W8299" i="1"/>
  <c r="W8243" i="1"/>
  <c r="W8142" i="1"/>
  <c r="W8139" i="1"/>
  <c r="W7948" i="1"/>
  <c r="W7942" i="1"/>
  <c r="W7908" i="1"/>
  <c r="W7902" i="1"/>
  <c r="W7886" i="1"/>
  <c r="W7879" i="1"/>
  <c r="W7872" i="1"/>
  <c r="W7854" i="1"/>
  <c r="W7847" i="1"/>
  <c r="W7840" i="1"/>
  <c r="W7822" i="1"/>
  <c r="W7815" i="1"/>
  <c r="W7808" i="1"/>
  <c r="W7790" i="1"/>
  <c r="W7783" i="1"/>
  <c r="W7776" i="1"/>
  <c r="W7758" i="1"/>
  <c r="W7751" i="1"/>
  <c r="W7744" i="1"/>
  <c r="W7726" i="1"/>
  <c r="W7719" i="1"/>
  <c r="W7712" i="1"/>
  <c r="W7694" i="1"/>
  <c r="W7687" i="1"/>
  <c r="W7680" i="1"/>
  <c r="W7662" i="1"/>
  <c r="W7655" i="1"/>
  <c r="W7648" i="1"/>
  <c r="W7630" i="1"/>
  <c r="W7623" i="1"/>
  <c r="W7616" i="1"/>
  <c r="W7598" i="1"/>
  <c r="W7591" i="1"/>
  <c r="W7584" i="1"/>
  <c r="W7566" i="1"/>
  <c r="W7559" i="1"/>
  <c r="W7552" i="1"/>
  <c r="W7534" i="1"/>
  <c r="W7527" i="1"/>
  <c r="W7520" i="1"/>
  <c r="W7502" i="1"/>
  <c r="W7495" i="1"/>
  <c r="W7488" i="1"/>
  <c r="W7470" i="1"/>
  <c r="W7463" i="1"/>
  <c r="W7456" i="1"/>
  <c r="W7438" i="1"/>
  <c r="W7431" i="1"/>
  <c r="W7424" i="1"/>
  <c r="W8467" i="1"/>
  <c r="W8314" i="1"/>
  <c r="W8249" i="1"/>
  <c r="W8193" i="1"/>
  <c r="W8179" i="1"/>
  <c r="W8128" i="1"/>
  <c r="W8125" i="1"/>
  <c r="W8116" i="1"/>
  <c r="W8113" i="1"/>
  <c r="W8076" i="1"/>
  <c r="W8073" i="1"/>
  <c r="W8064" i="1"/>
  <c r="W8061" i="1"/>
  <c r="W8052" i="1"/>
  <c r="W8049" i="1"/>
  <c r="W8012" i="1"/>
  <c r="W8009" i="1"/>
  <c r="W8000" i="1"/>
  <c r="W7997" i="1"/>
  <c r="W7988" i="1"/>
  <c r="W7985" i="1"/>
  <c r="W7924" i="1"/>
  <c r="W7890" i="1"/>
  <c r="W7883" i="1"/>
  <c r="W7876" i="1"/>
  <c r="W7858" i="1"/>
  <c r="W7851" i="1"/>
  <c r="W7844" i="1"/>
  <c r="W7826" i="1"/>
  <c r="W7819" i="1"/>
  <c r="W7812" i="1"/>
  <c r="W7794" i="1"/>
  <c r="W7787" i="1"/>
  <c r="W7780" i="1"/>
  <c r="W7762" i="1"/>
  <c r="W7755" i="1"/>
  <c r="W7748" i="1"/>
  <c r="W7730" i="1"/>
  <c r="W7723" i="1"/>
  <c r="W7716" i="1"/>
  <c r="W7698" i="1"/>
  <c r="W7691" i="1"/>
  <c r="W7684" i="1"/>
  <c r="W7666" i="1"/>
  <c r="W7659" i="1"/>
  <c r="W7652" i="1"/>
  <c r="W7634" i="1"/>
  <c r="W7627" i="1"/>
  <c r="W7620" i="1"/>
  <c r="W7602" i="1"/>
  <c r="W7595" i="1"/>
  <c r="W7588" i="1"/>
  <c r="W7570" i="1"/>
  <c r="W7563" i="1"/>
  <c r="W7556" i="1"/>
  <c r="W7538" i="1"/>
  <c r="W7531" i="1"/>
  <c r="W7524" i="1"/>
  <c r="W7506" i="1"/>
  <c r="W7499" i="1"/>
  <c r="W7492" i="1"/>
  <c r="W7474" i="1"/>
  <c r="W7467" i="1"/>
  <c r="W8378" i="1"/>
  <c r="W8199" i="1"/>
  <c r="W8068" i="1"/>
  <c r="W8065" i="1"/>
  <c r="W8048" i="1"/>
  <c r="W8045" i="1"/>
  <c r="W8028" i="1"/>
  <c r="W8025" i="1"/>
  <c r="W7855" i="1"/>
  <c r="W7852" i="1"/>
  <c r="W7843" i="1"/>
  <c r="W7802" i="1"/>
  <c r="W7784" i="1"/>
  <c r="W7708" i="1"/>
  <c r="W7702" i="1"/>
  <c r="W7699" i="1"/>
  <c r="W7690" i="1"/>
  <c r="W7599" i="1"/>
  <c r="W7596" i="1"/>
  <c r="W7544" i="1"/>
  <c r="W7535" i="1"/>
  <c r="W7532" i="1"/>
  <c r="W7494" i="1"/>
  <c r="W7491" i="1"/>
  <c r="W7478" i="1"/>
  <c r="W7462" i="1"/>
  <c r="W7452" i="1"/>
  <c r="W7428" i="1"/>
  <c r="W8417" i="1"/>
  <c r="W8313" i="1"/>
  <c r="W8213" i="1"/>
  <c r="W7823" i="1"/>
  <c r="W7820" i="1"/>
  <c r="W7811" i="1"/>
  <c r="W7770" i="1"/>
  <c r="W7752" i="1"/>
  <c r="W7676" i="1"/>
  <c r="W7670" i="1"/>
  <c r="W7667" i="1"/>
  <c r="W7658" i="1"/>
  <c r="W7590" i="1"/>
  <c r="W7587" i="1"/>
  <c r="W7578" i="1"/>
  <c r="W7526" i="1"/>
  <c r="W7523" i="1"/>
  <c r="W7510" i="1"/>
  <c r="W7507" i="1"/>
  <c r="W7504" i="1"/>
  <c r="W7482" i="1"/>
  <c r="W7475" i="1"/>
  <c r="W7472" i="1"/>
  <c r="W7459" i="1"/>
  <c r="W7435" i="1"/>
  <c r="W7418" i="1"/>
  <c r="W7414" i="1"/>
  <c r="W7410" i="1"/>
  <c r="W7406" i="1"/>
  <c r="W7402" i="1"/>
  <c r="W7398" i="1"/>
  <c r="W7394" i="1"/>
  <c r="W7390" i="1"/>
  <c r="W7386" i="1"/>
  <c r="W7382" i="1"/>
  <c r="W7378" i="1"/>
  <c r="W7374" i="1"/>
  <c r="W7370" i="1"/>
  <c r="W7366" i="1"/>
  <c r="W7362" i="1"/>
  <c r="W7358" i="1"/>
  <c r="W7354" i="1"/>
  <c r="W7350" i="1"/>
  <c r="W7346" i="1"/>
  <c r="W7342" i="1"/>
  <c r="W7338" i="1"/>
  <c r="W7334" i="1"/>
  <c r="W7330" i="1"/>
  <c r="W7326" i="1"/>
  <c r="W7322" i="1"/>
  <c r="W7318" i="1"/>
  <c r="W7314" i="1"/>
  <c r="W7310" i="1"/>
  <c r="W7306" i="1"/>
  <c r="W7302" i="1"/>
  <c r="W7298" i="1"/>
  <c r="W7294" i="1"/>
  <c r="W7290" i="1"/>
  <c r="W7286" i="1"/>
  <c r="W7282" i="1"/>
  <c r="W7278" i="1"/>
  <c r="W7274" i="1"/>
  <c r="W7270" i="1"/>
  <c r="W7266" i="1"/>
  <c r="W7262" i="1"/>
  <c r="W7258" i="1"/>
  <c r="W7254" i="1"/>
  <c r="W7250" i="1"/>
  <c r="W7246" i="1"/>
  <c r="W7242" i="1"/>
  <c r="W7238" i="1"/>
  <c r="W7234" i="1"/>
  <c r="W7230" i="1"/>
  <c r="W7226" i="1"/>
  <c r="W7222" i="1"/>
  <c r="W7218" i="1"/>
  <c r="W7214" i="1"/>
  <c r="W7210" i="1"/>
  <c r="W7206" i="1"/>
  <c r="W7202" i="1"/>
  <c r="W7198" i="1"/>
  <c r="W7194" i="1"/>
  <c r="W7190" i="1"/>
  <c r="W7186" i="1"/>
  <c r="W7182" i="1"/>
  <c r="W7178" i="1"/>
  <c r="W7174" i="1"/>
  <c r="W7170" i="1"/>
  <c r="W7166" i="1"/>
  <c r="W7162" i="1"/>
  <c r="W7158" i="1"/>
  <c r="W7154" i="1"/>
  <c r="W7150" i="1"/>
  <c r="W7146" i="1"/>
  <c r="W7142" i="1"/>
  <c r="W7138" i="1"/>
  <c r="W7134" i="1"/>
  <c r="W7130" i="1"/>
  <c r="W7126" i="1"/>
  <c r="W7122" i="1"/>
  <c r="W7118" i="1"/>
  <c r="W7114" i="1"/>
  <c r="W7110" i="1"/>
  <c r="W7106" i="1"/>
  <c r="W7102" i="1"/>
  <c r="W7098" i="1"/>
  <c r="W7094" i="1"/>
  <c r="W7090" i="1"/>
  <c r="W7086" i="1"/>
  <c r="W7082" i="1"/>
  <c r="W7078" i="1"/>
  <c r="W7074" i="1"/>
  <c r="W7070" i="1"/>
  <c r="W7066" i="1"/>
  <c r="W7062" i="1"/>
  <c r="W7058" i="1"/>
  <c r="W7054" i="1"/>
  <c r="W7050" i="1"/>
  <c r="W7046" i="1"/>
  <c r="W7042" i="1"/>
  <c r="W7038" i="1"/>
  <c r="W7034" i="1"/>
  <c r="W7030" i="1"/>
  <c r="W7026" i="1"/>
  <c r="W7022" i="1"/>
  <c r="W7018" i="1"/>
  <c r="W7014" i="1"/>
  <c r="W7010" i="1"/>
  <c r="W7006" i="1"/>
  <c r="W7002" i="1"/>
  <c r="W6998" i="1"/>
  <c r="W6994" i="1"/>
  <c r="W6990" i="1"/>
  <c r="W6986" i="1"/>
  <c r="W6982" i="1"/>
  <c r="W6978" i="1"/>
  <c r="W6974" i="1"/>
  <c r="W6970" i="1"/>
  <c r="W6966" i="1"/>
  <c r="W6962" i="1"/>
  <c r="W6958" i="1"/>
  <c r="W6954" i="1"/>
  <c r="W6950" i="1"/>
  <c r="W6946" i="1"/>
  <c r="W6942" i="1"/>
  <c r="W6938" i="1"/>
  <c r="W6934" i="1"/>
  <c r="W6930" i="1"/>
  <c r="W6926" i="1"/>
  <c r="W6922" i="1"/>
  <c r="W6918" i="1"/>
  <c r="W6914" i="1"/>
  <c r="W6910" i="1"/>
  <c r="W6906" i="1"/>
  <c r="W6902" i="1"/>
  <c r="W6898" i="1"/>
  <c r="W6894" i="1"/>
  <c r="W6890" i="1"/>
  <c r="W6886" i="1"/>
  <c r="W6882" i="1"/>
  <c r="W6878" i="1"/>
  <c r="W6874" i="1"/>
  <c r="W6870" i="1"/>
  <c r="W6866" i="1"/>
  <c r="W6862" i="1"/>
  <c r="W6858" i="1"/>
  <c r="W6854" i="1"/>
  <c r="W6850" i="1"/>
  <c r="W6846" i="1"/>
  <c r="W6842" i="1"/>
  <c r="W6838" i="1"/>
  <c r="W6834" i="1"/>
  <c r="W6830" i="1"/>
  <c r="W6826" i="1"/>
  <c r="W6822" i="1"/>
  <c r="W6818" i="1"/>
  <c r="W6814" i="1"/>
  <c r="W6810" i="1"/>
  <c r="W6806" i="1"/>
  <c r="W6802" i="1"/>
  <c r="W6798" i="1"/>
  <c r="W6794" i="1"/>
  <c r="W6790" i="1"/>
  <c r="W6786" i="1"/>
  <c r="W6782" i="1"/>
  <c r="W6778" i="1"/>
  <c r="W6774" i="1"/>
  <c r="W6770" i="1"/>
  <c r="W6766" i="1"/>
  <c r="W6762" i="1"/>
  <c r="W6758" i="1"/>
  <c r="W6754" i="1"/>
  <c r="W6750" i="1"/>
  <c r="W6746" i="1"/>
  <c r="W6742" i="1"/>
  <c r="W6738" i="1"/>
  <c r="W6734" i="1"/>
  <c r="W6730" i="1"/>
  <c r="W6726" i="1"/>
  <c r="W6722" i="1"/>
  <c r="W6718" i="1"/>
  <c r="W6714" i="1"/>
  <c r="W6710" i="1"/>
  <c r="W6706" i="1"/>
  <c r="W6702" i="1"/>
  <c r="W6698" i="1"/>
  <c r="W6694" i="1"/>
  <c r="W6690" i="1"/>
  <c r="W6686" i="1"/>
  <c r="W6682" i="1"/>
  <c r="W6678" i="1"/>
  <c r="W6674" i="1"/>
  <c r="W6670" i="1"/>
  <c r="W6666" i="1"/>
  <c r="W6662" i="1"/>
  <c r="W6658" i="1"/>
  <c r="W6654" i="1"/>
  <c r="W6650" i="1"/>
  <c r="W6646" i="1"/>
  <c r="W6642" i="1"/>
  <c r="W6638" i="1"/>
  <c r="W6634" i="1"/>
  <c r="W6630" i="1"/>
  <c r="W6626" i="1"/>
  <c r="W6622" i="1"/>
  <c r="W6618" i="1"/>
  <c r="W6614" i="1"/>
  <c r="W6610" i="1"/>
  <c r="W6606" i="1"/>
  <c r="W6602" i="1"/>
  <c r="W6598" i="1"/>
  <c r="W6594" i="1"/>
  <c r="W6590" i="1"/>
  <c r="W6586" i="1"/>
  <c r="W6582" i="1"/>
  <c r="W8434" i="1"/>
  <c r="W8423" i="1"/>
  <c r="W8341" i="1"/>
  <c r="W8100" i="1"/>
  <c r="W8097" i="1"/>
  <c r="W8080" i="1"/>
  <c r="W8077" i="1"/>
  <c r="W8060" i="1"/>
  <c r="W8057" i="1"/>
  <c r="W7972" i="1"/>
  <c r="W7969" i="1"/>
  <c r="W7952" i="1"/>
  <c r="W7949" i="1"/>
  <c r="W7938" i="1"/>
  <c r="W7894" i="1"/>
  <c r="W7891" i="1"/>
  <c r="W7882" i="1"/>
  <c r="W7791" i="1"/>
  <c r="W7788" i="1"/>
  <c r="W7779" i="1"/>
  <c r="W7738" i="1"/>
  <c r="W7720" i="1"/>
  <c r="W7644" i="1"/>
  <c r="W7638" i="1"/>
  <c r="W7635" i="1"/>
  <c r="W7626" i="1"/>
  <c r="W7560" i="1"/>
  <c r="W7551" i="1"/>
  <c r="W7548" i="1"/>
  <c r="W7514" i="1"/>
  <c r="W7498" i="1"/>
  <c r="W7479" i="1"/>
  <c r="W7466" i="1"/>
  <c r="W7442" i="1"/>
  <c r="W7432" i="1"/>
  <c r="W7422" i="1"/>
  <c r="W8385" i="1"/>
  <c r="W8129" i="1"/>
  <c r="W8112" i="1"/>
  <c r="W8109" i="1"/>
  <c r="W8092" i="1"/>
  <c r="W8089" i="1"/>
  <c r="W8004" i="1"/>
  <c r="W8001" i="1"/>
  <c r="W7984" i="1"/>
  <c r="W7981" i="1"/>
  <c r="W7964" i="1"/>
  <c r="W7961" i="1"/>
  <c r="W7933" i="1"/>
  <c r="W7836" i="1"/>
  <c r="W7830" i="1"/>
  <c r="W7827" i="1"/>
  <c r="W7818" i="1"/>
  <c r="W7727" i="1"/>
  <c r="W7724" i="1"/>
  <c r="W7715" i="1"/>
  <c r="W7674" i="1"/>
  <c r="W7656" i="1"/>
  <c r="W7576" i="1"/>
  <c r="W7567" i="1"/>
  <c r="W7564" i="1"/>
  <c r="W7518" i="1"/>
  <c r="W7480" i="1"/>
  <c r="W7450" i="1"/>
  <c r="W7443" i="1"/>
  <c r="W7426" i="1"/>
  <c r="W7423" i="1"/>
  <c r="W8334" i="1"/>
  <c r="W8331" i="1"/>
  <c r="W8250" i="1"/>
  <c r="W7850" i="1"/>
  <c r="W7688" i="1"/>
  <c r="W7624" i="1"/>
  <c r="W7530" i="1"/>
  <c r="W7487" i="1"/>
  <c r="W7407" i="1"/>
  <c r="W7400" i="1"/>
  <c r="W7393" i="1"/>
  <c r="W7375" i="1"/>
  <c r="W7368" i="1"/>
  <c r="W7361" i="1"/>
  <c r="W7343" i="1"/>
  <c r="W7336" i="1"/>
  <c r="W7329" i="1"/>
  <c r="W7311" i="1"/>
  <c r="W7304" i="1"/>
  <c r="W7297" i="1"/>
  <c r="W7279" i="1"/>
  <c r="W7272" i="1"/>
  <c r="W7265" i="1"/>
  <c r="W7247" i="1"/>
  <c r="W7240" i="1"/>
  <c r="W7233" i="1"/>
  <c r="W7215" i="1"/>
  <c r="W7208" i="1"/>
  <c r="W7201" i="1"/>
  <c r="W7183" i="1"/>
  <c r="W7176" i="1"/>
  <c r="W7169" i="1"/>
  <c r="W7151" i="1"/>
  <c r="W7144" i="1"/>
  <c r="W7137" i="1"/>
  <c r="W7119" i="1"/>
  <c r="W7112" i="1"/>
  <c r="W7105" i="1"/>
  <c r="W7087" i="1"/>
  <c r="W7080" i="1"/>
  <c r="W7073" i="1"/>
  <c r="W7055" i="1"/>
  <c r="W7048" i="1"/>
  <c r="W7041" i="1"/>
  <c r="W7023" i="1"/>
  <c r="W7016" i="1"/>
  <c r="W7009" i="1"/>
  <c r="W6991" i="1"/>
  <c r="W6984" i="1"/>
  <c r="W6977" i="1"/>
  <c r="W6959" i="1"/>
  <c r="W6952" i="1"/>
  <c r="W6945" i="1"/>
  <c r="W6927" i="1"/>
  <c r="W6920" i="1"/>
  <c r="W6913" i="1"/>
  <c r="W6895" i="1"/>
  <c r="W6888" i="1"/>
  <c r="W6881" i="1"/>
  <c r="W6863" i="1"/>
  <c r="W6856" i="1"/>
  <c r="W6849" i="1"/>
  <c r="W6831" i="1"/>
  <c r="W6824" i="1"/>
  <c r="W7798" i="1"/>
  <c r="W7795" i="1"/>
  <c r="W7747" i="1"/>
  <c r="W7610" i="1"/>
  <c r="W7519" i="1"/>
  <c r="W7516" i="1"/>
  <c r="W7484" i="1"/>
  <c r="W7464" i="1"/>
  <c r="W7458" i="1"/>
  <c r="W7455" i="1"/>
  <c r="W7439" i="1"/>
  <c r="W7436" i="1"/>
  <c r="W7430" i="1"/>
  <c r="W7427" i="1"/>
  <c r="W7411" i="1"/>
  <c r="W7404" i="1"/>
  <c r="W7397" i="1"/>
  <c r="W7379" i="1"/>
  <c r="W7372" i="1"/>
  <c r="W7365" i="1"/>
  <c r="W7347" i="1"/>
  <c r="W7340" i="1"/>
  <c r="W7333" i="1"/>
  <c r="W7315" i="1"/>
  <c r="W7308" i="1"/>
  <c r="W7301" i="1"/>
  <c r="W7283" i="1"/>
  <c r="W7276" i="1"/>
  <c r="W7269" i="1"/>
  <c r="W7251" i="1"/>
  <c r="W7244" i="1"/>
  <c r="W7237" i="1"/>
  <c r="W7219" i="1"/>
  <c r="W7212" i="1"/>
  <c r="W7205" i="1"/>
  <c r="W7187" i="1"/>
  <c r="W7180" i="1"/>
  <c r="W7173" i="1"/>
  <c r="W7155" i="1"/>
  <c r="W7148" i="1"/>
  <c r="W7141" i="1"/>
  <c r="W7123" i="1"/>
  <c r="W7116" i="1"/>
  <c r="W7109" i="1"/>
  <c r="W7091" i="1"/>
  <c r="W7084" i="1"/>
  <c r="W7077" i="1"/>
  <c r="W7059" i="1"/>
  <c r="W7052" i="1"/>
  <c r="W7045" i="1"/>
  <c r="W7027" i="1"/>
  <c r="W7020" i="1"/>
  <c r="W7013" i="1"/>
  <c r="W6995" i="1"/>
  <c r="W6988" i="1"/>
  <c r="W6981" i="1"/>
  <c r="W6963" i="1"/>
  <c r="W6956" i="1"/>
  <c r="W6949" i="1"/>
  <c r="W6931" i="1"/>
  <c r="W6924" i="1"/>
  <c r="W6917" i="1"/>
  <c r="W6899" i="1"/>
  <c r="W6892" i="1"/>
  <c r="W6885" i="1"/>
  <c r="W6867" i="1"/>
  <c r="W6860" i="1"/>
  <c r="W6853" i="1"/>
  <c r="W6835" i="1"/>
  <c r="W6828" i="1"/>
  <c r="W6821" i="1"/>
  <c r="W8178" i="1"/>
  <c r="W8167" i="1"/>
  <c r="W7996" i="1"/>
  <c r="W7993" i="1"/>
  <c r="W7868" i="1"/>
  <c r="W7862" i="1"/>
  <c r="W7859" i="1"/>
  <c r="W7834" i="1"/>
  <c r="W7804" i="1"/>
  <c r="W7759" i="1"/>
  <c r="W7756" i="1"/>
  <c r="W7722" i="1"/>
  <c r="W7683" i="1"/>
  <c r="W7619" i="1"/>
  <c r="W7562" i="1"/>
  <c r="W7542" i="1"/>
  <c r="W7539" i="1"/>
  <c r="W7496" i="1"/>
  <c r="W7476" i="1"/>
  <c r="W7415" i="1"/>
  <c r="W7408" i="1"/>
  <c r="W7401" i="1"/>
  <c r="W7383" i="1"/>
  <c r="W7376" i="1"/>
  <c r="W7369" i="1"/>
  <c r="W7351" i="1"/>
  <c r="W7344" i="1"/>
  <c r="W7337" i="1"/>
  <c r="W7319" i="1"/>
  <c r="W7312" i="1"/>
  <c r="W7305" i="1"/>
  <c r="W7287" i="1"/>
  <c r="W7280" i="1"/>
  <c r="W7273" i="1"/>
  <c r="W7255" i="1"/>
  <c r="W7248" i="1"/>
  <c r="W7241" i="1"/>
  <c r="W7223" i="1"/>
  <c r="W7216" i="1"/>
  <c r="W7209" i="1"/>
  <c r="W7191" i="1"/>
  <c r="W7184" i="1"/>
  <c r="W7177" i="1"/>
  <c r="W7159" i="1"/>
  <c r="W7152" i="1"/>
  <c r="W7145" i="1"/>
  <c r="W7127" i="1"/>
  <c r="W7120" i="1"/>
  <c r="W7113" i="1"/>
  <c r="W7095" i="1"/>
  <c r="W7088" i="1"/>
  <c r="W7081" i="1"/>
  <c r="W7063" i="1"/>
  <c r="W7056" i="1"/>
  <c r="W7049" i="1"/>
  <c r="W7031" i="1"/>
  <c r="W7024" i="1"/>
  <c r="W7017" i="1"/>
  <c r="W6999" i="1"/>
  <c r="W6992" i="1"/>
  <c r="W6985" i="1"/>
  <c r="W6967" i="1"/>
  <c r="W6960" i="1"/>
  <c r="W6953" i="1"/>
  <c r="W6935" i="1"/>
  <c r="W6928" i="1"/>
  <c r="W6921" i="1"/>
  <c r="W6903" i="1"/>
  <c r="W6896" i="1"/>
  <c r="W6889" i="1"/>
  <c r="W6871" i="1"/>
  <c r="W6864" i="1"/>
  <c r="W6857" i="1"/>
  <c r="W6839" i="1"/>
  <c r="W6832" i="1"/>
  <c r="W6825" i="1"/>
  <c r="W6807" i="1"/>
  <c r="W6800" i="1"/>
  <c r="W6793" i="1"/>
  <c r="W6775" i="1"/>
  <c r="W6768" i="1"/>
  <c r="W6761" i="1"/>
  <c r="W8405" i="1"/>
  <c r="W8402" i="1"/>
  <c r="W7848" i="1"/>
  <c r="W7706" i="1"/>
  <c r="W7695" i="1"/>
  <c r="W7692" i="1"/>
  <c r="W7642" i="1"/>
  <c r="W7631" i="1"/>
  <c r="W7628" i="1"/>
  <c r="W7528" i="1"/>
  <c r="W7446" i="1"/>
  <c r="W7440" i="1"/>
  <c r="W7419" i="1"/>
  <c r="W7412" i="1"/>
  <c r="W7405" i="1"/>
  <c r="W7387" i="1"/>
  <c r="W7380" i="1"/>
  <c r="W7373" i="1"/>
  <c r="W7355" i="1"/>
  <c r="W7348" i="1"/>
  <c r="W7341" i="1"/>
  <c r="W7323" i="1"/>
  <c r="W7316" i="1"/>
  <c r="W7309" i="1"/>
  <c r="W7291" i="1"/>
  <c r="W7284" i="1"/>
  <c r="W7277" i="1"/>
  <c r="W7259" i="1"/>
  <c r="W7252" i="1"/>
  <c r="W7245" i="1"/>
  <c r="W7227" i="1"/>
  <c r="W7220" i="1"/>
  <c r="W7213" i="1"/>
  <c r="W7195" i="1"/>
  <c r="W7188" i="1"/>
  <c r="W7181" i="1"/>
  <c r="W7163" i="1"/>
  <c r="W7156" i="1"/>
  <c r="W7149" i="1"/>
  <c r="W7131" i="1"/>
  <c r="W7124" i="1"/>
  <c r="W7117" i="1"/>
  <c r="W7099" i="1"/>
  <c r="W7092" i="1"/>
  <c r="W7085" i="1"/>
  <c r="W7067" i="1"/>
  <c r="W7060" i="1"/>
  <c r="W7053" i="1"/>
  <c r="W7035" i="1"/>
  <c r="W7028" i="1"/>
  <c r="W7021" i="1"/>
  <c r="W7003" i="1"/>
  <c r="W6996" i="1"/>
  <c r="W6989" i="1"/>
  <c r="W6971" i="1"/>
  <c r="W6964" i="1"/>
  <c r="W6957" i="1"/>
  <c r="W6939" i="1"/>
  <c r="W6932" i="1"/>
  <c r="W6925" i="1"/>
  <c r="W6907" i="1"/>
  <c r="W6900" i="1"/>
  <c r="W6893" i="1"/>
  <c r="W6875" i="1"/>
  <c r="W6868" i="1"/>
  <c r="W6861" i="1"/>
  <c r="W6843" i="1"/>
  <c r="W6836" i="1"/>
  <c r="W6829" i="1"/>
  <c r="W6811" i="1"/>
  <c r="W6804" i="1"/>
  <c r="W8257" i="1"/>
  <c r="W7740" i="1"/>
  <c r="W7471" i="1"/>
  <c r="W7468" i="1"/>
  <c r="W7454" i="1"/>
  <c r="W7451" i="1"/>
  <c r="W7448" i="1"/>
  <c r="W7420" i="1"/>
  <c r="W7417" i="1"/>
  <c r="W7356" i="1"/>
  <c r="W7353" i="1"/>
  <c r="W7292" i="1"/>
  <c r="W7289" i="1"/>
  <c r="W7228" i="1"/>
  <c r="W7225" i="1"/>
  <c r="W7164" i="1"/>
  <c r="W7161" i="1"/>
  <c r="W7100" i="1"/>
  <c r="W7097" i="1"/>
  <c r="W7036" i="1"/>
  <c r="W7033" i="1"/>
  <c r="W6972" i="1"/>
  <c r="W6969" i="1"/>
  <c r="W6908" i="1"/>
  <c r="W6905" i="1"/>
  <c r="W6844" i="1"/>
  <c r="W6841" i="1"/>
  <c r="W6817" i="1"/>
  <c r="W6787" i="1"/>
  <c r="W6780" i="1"/>
  <c r="W6763" i="1"/>
  <c r="W6760" i="1"/>
  <c r="W6753" i="1"/>
  <c r="W6735" i="1"/>
  <c r="W6728" i="1"/>
  <c r="W6721" i="1"/>
  <c r="W6703" i="1"/>
  <c r="W6696" i="1"/>
  <c r="W6689" i="1"/>
  <c r="W6671" i="1"/>
  <c r="W6664" i="1"/>
  <c r="W6657" i="1"/>
  <c r="W6639" i="1"/>
  <c r="W6632" i="1"/>
  <c r="W6625" i="1"/>
  <c r="W6607" i="1"/>
  <c r="W6600" i="1"/>
  <c r="W6593" i="1"/>
  <c r="W6575" i="1"/>
  <c r="W6568" i="1"/>
  <c r="W6561" i="1"/>
  <c r="W6543" i="1"/>
  <c r="W6536" i="1"/>
  <c r="W6529" i="1"/>
  <c r="W6511" i="1"/>
  <c r="W6504" i="1"/>
  <c r="W6497" i="1"/>
  <c r="W6479" i="1"/>
  <c r="W6472" i="1"/>
  <c r="W6465" i="1"/>
  <c r="W6447" i="1"/>
  <c r="W6440" i="1"/>
  <c r="W6433" i="1"/>
  <c r="W6415" i="1"/>
  <c r="W6408" i="1"/>
  <c r="W6401" i="1"/>
  <c r="W6383" i="1"/>
  <c r="W6376" i="1"/>
  <c r="W6369" i="1"/>
  <c r="W6351" i="1"/>
  <c r="W6344" i="1"/>
  <c r="W6337" i="1"/>
  <c r="W6319" i="1"/>
  <c r="W6312" i="1"/>
  <c r="W6305" i="1"/>
  <c r="W8185" i="1"/>
  <c r="W7754" i="1"/>
  <c r="W7460" i="1"/>
  <c r="W7434" i="1"/>
  <c r="W7363" i="1"/>
  <c r="W7360" i="1"/>
  <c r="W7299" i="1"/>
  <c r="W7296" i="1"/>
  <c r="W7235" i="1"/>
  <c r="W7232" i="1"/>
  <c r="W7171" i="1"/>
  <c r="W7168" i="1"/>
  <c r="W7107" i="1"/>
  <c r="W7104" i="1"/>
  <c r="W7043" i="1"/>
  <c r="W7040" i="1"/>
  <c r="W6979" i="1"/>
  <c r="W6976" i="1"/>
  <c r="W6915" i="1"/>
  <c r="W6912" i="1"/>
  <c r="W6851" i="1"/>
  <c r="W6848" i="1"/>
  <c r="W6801" i="1"/>
  <c r="W6791" i="1"/>
  <c r="W6784" i="1"/>
  <c r="W6777" i="1"/>
  <c r="W6767" i="1"/>
  <c r="W6757" i="1"/>
  <c r="W6739" i="1"/>
  <c r="W6732" i="1"/>
  <c r="W6725" i="1"/>
  <c r="W6707" i="1"/>
  <c r="W6700" i="1"/>
  <c r="W6693" i="1"/>
  <c r="W6675" i="1"/>
  <c r="W6668" i="1"/>
  <c r="W6661" i="1"/>
  <c r="W6643" i="1"/>
  <c r="W6636" i="1"/>
  <c r="W6629" i="1"/>
  <c r="W6611" i="1"/>
  <c r="W6604" i="1"/>
  <c r="W6597" i="1"/>
  <c r="W6579" i="1"/>
  <c r="W6572" i="1"/>
  <c r="W6565" i="1"/>
  <c r="W6547" i="1"/>
  <c r="W6540" i="1"/>
  <c r="W6533" i="1"/>
  <c r="W6515" i="1"/>
  <c r="W6508" i="1"/>
  <c r="W6501" i="1"/>
  <c r="W6483" i="1"/>
  <c r="W6476" i="1"/>
  <c r="W6469" i="1"/>
  <c r="W6451" i="1"/>
  <c r="W6444" i="1"/>
  <c r="W6437" i="1"/>
  <c r="W6419" i="1"/>
  <c r="W6412" i="1"/>
  <c r="W6405" i="1"/>
  <c r="W6387" i="1"/>
  <c r="W6380" i="1"/>
  <c r="W6373" i="1"/>
  <c r="W6355" i="1"/>
  <c r="W6348" i="1"/>
  <c r="W6341" i="1"/>
  <c r="W6323" i="1"/>
  <c r="W6316" i="1"/>
  <c r="W6309" i="1"/>
  <c r="W6291" i="1"/>
  <c r="W6284" i="1"/>
  <c r="W6277" i="1"/>
  <c r="W6259" i="1"/>
  <c r="W6252" i="1"/>
  <c r="W6245" i="1"/>
  <c r="W6227" i="1"/>
  <c r="W6220" i="1"/>
  <c r="W6213" i="1"/>
  <c r="W6195" i="1"/>
  <c r="W6188" i="1"/>
  <c r="W6184" i="1"/>
  <c r="W6180" i="1"/>
  <c r="W6176" i="1"/>
  <c r="W6172" i="1"/>
  <c r="W8282" i="1"/>
  <c r="W7651" i="1"/>
  <c r="W7403" i="1"/>
  <c r="W7384" i="1"/>
  <c r="W7381" i="1"/>
  <c r="W7357" i="1"/>
  <c r="W7339" i="1"/>
  <c r="W7320" i="1"/>
  <c r="W7317" i="1"/>
  <c r="W7293" i="1"/>
  <c r="W7275" i="1"/>
  <c r="W7256" i="1"/>
  <c r="W7253" i="1"/>
  <c r="W7229" i="1"/>
  <c r="W7211" i="1"/>
  <c r="W7192" i="1"/>
  <c r="W7189" i="1"/>
  <c r="W7165" i="1"/>
  <c r="W7147" i="1"/>
  <c r="W7128" i="1"/>
  <c r="W7125" i="1"/>
  <c r="W7101" i="1"/>
  <c r="W7083" i="1"/>
  <c r="W7064" i="1"/>
  <c r="W7061" i="1"/>
  <c r="W7037" i="1"/>
  <c r="W7019" i="1"/>
  <c r="W7000" i="1"/>
  <c r="W6997" i="1"/>
  <c r="W6973" i="1"/>
  <c r="W6955" i="1"/>
  <c r="W6936" i="1"/>
  <c r="W6933" i="1"/>
  <c r="W6909" i="1"/>
  <c r="W6891" i="1"/>
  <c r="W6872" i="1"/>
  <c r="W6869" i="1"/>
  <c r="W6845" i="1"/>
  <c r="W6827" i="1"/>
  <c r="W6788" i="1"/>
  <c r="W6781" i="1"/>
  <c r="W6764" i="1"/>
  <c r="W6743" i="1"/>
  <c r="W6736" i="1"/>
  <c r="W6729" i="1"/>
  <c r="W6711" i="1"/>
  <c r="W6704" i="1"/>
  <c r="W6697" i="1"/>
  <c r="W6679" i="1"/>
  <c r="W6672" i="1"/>
  <c r="W6665" i="1"/>
  <c r="W6647" i="1"/>
  <c r="W6640" i="1"/>
  <c r="W6633" i="1"/>
  <c r="W6615" i="1"/>
  <c r="W6608" i="1"/>
  <c r="W6601" i="1"/>
  <c r="W6583" i="1"/>
  <c r="W6576" i="1"/>
  <c r="W6569" i="1"/>
  <c r="W6551" i="1"/>
  <c r="W6544" i="1"/>
  <c r="W6537" i="1"/>
  <c r="W6519" i="1"/>
  <c r="W6512" i="1"/>
  <c r="W6505" i="1"/>
  <c r="W6487" i="1"/>
  <c r="W6480" i="1"/>
  <c r="W6473" i="1"/>
  <c r="W6455" i="1"/>
  <c r="W6448" i="1"/>
  <c r="W6441" i="1"/>
  <c r="W6423" i="1"/>
  <c r="W6416" i="1"/>
  <c r="W6409" i="1"/>
  <c r="W6391" i="1"/>
  <c r="W6384" i="1"/>
  <c r="W6377" i="1"/>
  <c r="W6359" i="1"/>
  <c r="W6352" i="1"/>
  <c r="W6345" i="1"/>
  <c r="W6327" i="1"/>
  <c r="W6320" i="1"/>
  <c r="W6313" i="1"/>
  <c r="W6295" i="1"/>
  <c r="W6288" i="1"/>
  <c r="W6281" i="1"/>
  <c r="W6263" i="1"/>
  <c r="W6256" i="1"/>
  <c r="W6249" i="1"/>
  <c r="W6231" i="1"/>
  <c r="W6224" i="1"/>
  <c r="W6217" i="1"/>
  <c r="W6199" i="1"/>
  <c r="W6192" i="1"/>
  <c r="W7880" i="1"/>
  <c r="W7866" i="1"/>
  <c r="W7766" i="1"/>
  <c r="W7763" i="1"/>
  <c r="W7594" i="1"/>
  <c r="W7574" i="1"/>
  <c r="W7571" i="1"/>
  <c r="W7546" i="1"/>
  <c r="W7409" i="1"/>
  <c r="W7391" i="1"/>
  <c r="W7367" i="1"/>
  <c r="W7364" i="1"/>
  <c r="W7345" i="1"/>
  <c r="W7327" i="1"/>
  <c r="W7303" i="1"/>
  <c r="W7300" i="1"/>
  <c r="W7281" i="1"/>
  <c r="W7263" i="1"/>
  <c r="W7239" i="1"/>
  <c r="W7236" i="1"/>
  <c r="W7217" i="1"/>
  <c r="W7199" i="1"/>
  <c r="W7175" i="1"/>
  <c r="W7172" i="1"/>
  <c r="W7153" i="1"/>
  <c r="W7135" i="1"/>
  <c r="W7111" i="1"/>
  <c r="W7108" i="1"/>
  <c r="W7089" i="1"/>
  <c r="W7071" i="1"/>
  <c r="W7047" i="1"/>
  <c r="W7044" i="1"/>
  <c r="W7025" i="1"/>
  <c r="W7007" i="1"/>
  <c r="W6983" i="1"/>
  <c r="W6980" i="1"/>
  <c r="W6961" i="1"/>
  <c r="W6943" i="1"/>
  <c r="W6919" i="1"/>
  <c r="W6916" i="1"/>
  <c r="W6897" i="1"/>
  <c r="W6879" i="1"/>
  <c r="W6855" i="1"/>
  <c r="W6852" i="1"/>
  <c r="W6833" i="1"/>
  <c r="W6808" i="1"/>
  <c r="W6805" i="1"/>
  <c r="W6795" i="1"/>
  <c r="W6792" i="1"/>
  <c r="W6785" i="1"/>
  <c r="W6771" i="1"/>
  <c r="W6747" i="1"/>
  <c r="W6740" i="1"/>
  <c r="W6733" i="1"/>
  <c r="W6715" i="1"/>
  <c r="W6708" i="1"/>
  <c r="W6701" i="1"/>
  <c r="W6683" i="1"/>
  <c r="W6676" i="1"/>
  <c r="W6669" i="1"/>
  <c r="W6651" i="1"/>
  <c r="W6644" i="1"/>
  <c r="W6637" i="1"/>
  <c r="W6619" i="1"/>
  <c r="W6612" i="1"/>
  <c r="W6605" i="1"/>
  <c r="W6587" i="1"/>
  <c r="W6580" i="1"/>
  <c r="W6573" i="1"/>
  <c r="W6555" i="1"/>
  <c r="W6548" i="1"/>
  <c r="W6541" i="1"/>
  <c r="W6523" i="1"/>
  <c r="W6516" i="1"/>
  <c r="W6509" i="1"/>
  <c r="W6491" i="1"/>
  <c r="W6484" i="1"/>
  <c r="W6477" i="1"/>
  <c r="W6459" i="1"/>
  <c r="W6452" i="1"/>
  <c r="W6445" i="1"/>
  <c r="W6427" i="1"/>
  <c r="W6420" i="1"/>
  <c r="W6413" i="1"/>
  <c r="W6395" i="1"/>
  <c r="W6388" i="1"/>
  <c r="W6381" i="1"/>
  <c r="W6363" i="1"/>
  <c r="W6356" i="1"/>
  <c r="W6349" i="1"/>
  <c r="W6331" i="1"/>
  <c r="W6324" i="1"/>
  <c r="W6317" i="1"/>
  <c r="W6299" i="1"/>
  <c r="W6292" i="1"/>
  <c r="W6285" i="1"/>
  <c r="W6267" i="1"/>
  <c r="W6260" i="1"/>
  <c r="W6253" i="1"/>
  <c r="W6235" i="1"/>
  <c r="W6228" i="1"/>
  <c r="W6221" i="1"/>
  <c r="W6203" i="1"/>
  <c r="W6196" i="1"/>
  <c r="W6189" i="1"/>
  <c r="W6185" i="1"/>
  <c r="W6181" i="1"/>
  <c r="W6177" i="1"/>
  <c r="W6173" i="1"/>
  <c r="W6169" i="1"/>
  <c r="W6165" i="1"/>
  <c r="W6161" i="1"/>
  <c r="W7786" i="1"/>
  <c r="W7558" i="1"/>
  <c r="W7555" i="1"/>
  <c r="W7512" i="1"/>
  <c r="W7331" i="1"/>
  <c r="W7328" i="1"/>
  <c r="W7325" i="1"/>
  <c r="W7203" i="1"/>
  <c r="W7200" i="1"/>
  <c r="W7197" i="1"/>
  <c r="W7075" i="1"/>
  <c r="W7072" i="1"/>
  <c r="W7069" i="1"/>
  <c r="W6947" i="1"/>
  <c r="W6944" i="1"/>
  <c r="W6941" i="1"/>
  <c r="W6819" i="1"/>
  <c r="W6816" i="1"/>
  <c r="W6789" i="1"/>
  <c r="W6723" i="1"/>
  <c r="W6720" i="1"/>
  <c r="W6659" i="1"/>
  <c r="W6656" i="1"/>
  <c r="W6595" i="1"/>
  <c r="W6592" i="1"/>
  <c r="W6531" i="1"/>
  <c r="W6528" i="1"/>
  <c r="W6467" i="1"/>
  <c r="W6464" i="1"/>
  <c r="W6403" i="1"/>
  <c r="W6400" i="1"/>
  <c r="W6339" i="1"/>
  <c r="W6336" i="1"/>
  <c r="W6264" i="1"/>
  <c r="W6261" i="1"/>
  <c r="W6255" i="1"/>
  <c r="W6239" i="1"/>
  <c r="W6211" i="1"/>
  <c r="W6204" i="1"/>
  <c r="W6201" i="1"/>
  <c r="W6166" i="1"/>
  <c r="W6159" i="1"/>
  <c r="W6155" i="1"/>
  <c r="W6151" i="1"/>
  <c r="W6147" i="1"/>
  <c r="W6143" i="1"/>
  <c r="W6139" i="1"/>
  <c r="W6135" i="1"/>
  <c r="W6131" i="1"/>
  <c r="W6127" i="1"/>
  <c r="W6123" i="1"/>
  <c r="W6119" i="1"/>
  <c r="W6115" i="1"/>
  <c r="W6111" i="1"/>
  <c r="W6107" i="1"/>
  <c r="W6103" i="1"/>
  <c r="W6099" i="1"/>
  <c r="W6095" i="1"/>
  <c r="W6091" i="1"/>
  <c r="W6087" i="1"/>
  <c r="W6083" i="1"/>
  <c r="W6079" i="1"/>
  <c r="W6075" i="1"/>
  <c r="W6071" i="1"/>
  <c r="W6067" i="1"/>
  <c r="W6063" i="1"/>
  <c r="W6059" i="1"/>
  <c r="W6055" i="1"/>
  <c r="W6051" i="1"/>
  <c r="W6047" i="1"/>
  <c r="W6043" i="1"/>
  <c r="W6039" i="1"/>
  <c r="W6035" i="1"/>
  <c r="W6031" i="1"/>
  <c r="W6027" i="1"/>
  <c r="W6023" i="1"/>
  <c r="W6019" i="1"/>
  <c r="W6015" i="1"/>
  <c r="W6011" i="1"/>
  <c r="W6007" i="1"/>
  <c r="W6003" i="1"/>
  <c r="W5999" i="1"/>
  <c r="W5995" i="1"/>
  <c r="W5991" i="1"/>
  <c r="W5987" i="1"/>
  <c r="W5983" i="1"/>
  <c r="W5979" i="1"/>
  <c r="W5975" i="1"/>
  <c r="W5971" i="1"/>
  <c r="W5967" i="1"/>
  <c r="W8124" i="1"/>
  <c r="W8121" i="1"/>
  <c r="W8016" i="1"/>
  <c r="W8013" i="1"/>
  <c r="W7447" i="1"/>
  <c r="W7444" i="1"/>
  <c r="W7388" i="1"/>
  <c r="W7385" i="1"/>
  <c r="W7371" i="1"/>
  <c r="W7335" i="1"/>
  <c r="W7332" i="1"/>
  <c r="W7260" i="1"/>
  <c r="W7257" i="1"/>
  <c r="W7243" i="1"/>
  <c r="W7207" i="1"/>
  <c r="W7204" i="1"/>
  <c r="W7132" i="1"/>
  <c r="W7129" i="1"/>
  <c r="W7115" i="1"/>
  <c r="W7079" i="1"/>
  <c r="W7076" i="1"/>
  <c r="W7004" i="1"/>
  <c r="W7001" i="1"/>
  <c r="W6987" i="1"/>
  <c r="W6951" i="1"/>
  <c r="W6948" i="1"/>
  <c r="W6876" i="1"/>
  <c r="W6873" i="1"/>
  <c r="W6859" i="1"/>
  <c r="W6823" i="1"/>
  <c r="W6820" i="1"/>
  <c r="W6772" i="1"/>
  <c r="W6769" i="1"/>
  <c r="W6751" i="1"/>
  <c r="W6727" i="1"/>
  <c r="W6724" i="1"/>
  <c r="W6705" i="1"/>
  <c r="W6687" i="1"/>
  <c r="W6663" i="1"/>
  <c r="W6660" i="1"/>
  <c r="W6641" i="1"/>
  <c r="W6623" i="1"/>
  <c r="W6599" i="1"/>
  <c r="W6596" i="1"/>
  <c r="W6577" i="1"/>
  <c r="W6559" i="1"/>
  <c r="W6535" i="1"/>
  <c r="W6532" i="1"/>
  <c r="W6513" i="1"/>
  <c r="W6495" i="1"/>
  <c r="W6471" i="1"/>
  <c r="W6468" i="1"/>
  <c r="W6449" i="1"/>
  <c r="W6431" i="1"/>
  <c r="W6407" i="1"/>
  <c r="W6404" i="1"/>
  <c r="W6385" i="1"/>
  <c r="W6367" i="1"/>
  <c r="W6343" i="1"/>
  <c r="W6340" i="1"/>
  <c r="W8149" i="1"/>
  <c r="W8146" i="1"/>
  <c r="W7909" i="1"/>
  <c r="W7906" i="1"/>
  <c r="W7887" i="1"/>
  <c r="W7884" i="1"/>
  <c r="W7663" i="1"/>
  <c r="W7660" i="1"/>
  <c r="W7606" i="1"/>
  <c r="W7603" i="1"/>
  <c r="W7592" i="1"/>
  <c r="W7377" i="1"/>
  <c r="W7352" i="1"/>
  <c r="W7349" i="1"/>
  <c r="W7295" i="1"/>
  <c r="W7249" i="1"/>
  <c r="W7224" i="1"/>
  <c r="W7221" i="1"/>
  <c r="W7167" i="1"/>
  <c r="W7121" i="1"/>
  <c r="W7096" i="1"/>
  <c r="W7093" i="1"/>
  <c r="W7039" i="1"/>
  <c r="W6993" i="1"/>
  <c r="W6968" i="1"/>
  <c r="W6965" i="1"/>
  <c r="W6911" i="1"/>
  <c r="W6865" i="1"/>
  <c r="W6840" i="1"/>
  <c r="W6837" i="1"/>
  <c r="W6799" i="1"/>
  <c r="W6748" i="1"/>
  <c r="W6745" i="1"/>
  <c r="W6684" i="1"/>
  <c r="W6681" i="1"/>
  <c r="W6620" i="1"/>
  <c r="W6617" i="1"/>
  <c r="W6556" i="1"/>
  <c r="W6553" i="1"/>
  <c r="W6492" i="1"/>
  <c r="W6489" i="1"/>
  <c r="W6428" i="1"/>
  <c r="W6425" i="1"/>
  <c r="W6364" i="1"/>
  <c r="W6361" i="1"/>
  <c r="W6300" i="1"/>
  <c r="W6297" i="1"/>
  <c r="W6272" i="1"/>
  <c r="W6247" i="1"/>
  <c r="W6244" i="1"/>
  <c r="W6237" i="1"/>
  <c r="W6209" i="1"/>
  <c r="W6193" i="1"/>
  <c r="W6187" i="1"/>
  <c r="W6174" i="1"/>
  <c r="W6171" i="1"/>
  <c r="W6164" i="1"/>
  <c r="W7734" i="1"/>
  <c r="W7731" i="1"/>
  <c r="W7511" i="1"/>
  <c r="W7486" i="1"/>
  <c r="W7399" i="1"/>
  <c r="W7396" i="1"/>
  <c r="W7324" i="1"/>
  <c r="W7321" i="1"/>
  <c r="W7307" i="1"/>
  <c r="W7271" i="1"/>
  <c r="W7268" i="1"/>
  <c r="W7196" i="1"/>
  <c r="W7193" i="1"/>
  <c r="W7179" i="1"/>
  <c r="W7143" i="1"/>
  <c r="W7140" i="1"/>
  <c r="W7068" i="1"/>
  <c r="W7065" i="1"/>
  <c r="W7051" i="1"/>
  <c r="W7015" i="1"/>
  <c r="W7012" i="1"/>
  <c r="W6940" i="1"/>
  <c r="W6937" i="1"/>
  <c r="W6923" i="1"/>
  <c r="W6887" i="1"/>
  <c r="W6884" i="1"/>
  <c r="W6815" i="1"/>
  <c r="W6803" i="1"/>
  <c r="W6797" i="1"/>
  <c r="W6759" i="1"/>
  <c r="W6756" i="1"/>
  <c r="W6737" i="1"/>
  <c r="W6719" i="1"/>
  <c r="W6695" i="1"/>
  <c r="W6692" i="1"/>
  <c r="W6673" i="1"/>
  <c r="W6655" i="1"/>
  <c r="W6631" i="1"/>
  <c r="W6628" i="1"/>
  <c r="W6609" i="1"/>
  <c r="W6591" i="1"/>
  <c r="W6567" i="1"/>
  <c r="W6564" i="1"/>
  <c r="W6545" i="1"/>
  <c r="W6527" i="1"/>
  <c r="W6503" i="1"/>
  <c r="W6500" i="1"/>
  <c r="W6481" i="1"/>
  <c r="W6463" i="1"/>
  <c r="W6439" i="1"/>
  <c r="W6436" i="1"/>
  <c r="W6417" i="1"/>
  <c r="W6399" i="1"/>
  <c r="W6375" i="1"/>
  <c r="W6372" i="1"/>
  <c r="W6353" i="1"/>
  <c r="W6335" i="1"/>
  <c r="W6311" i="1"/>
  <c r="W6308" i="1"/>
  <c r="W6289" i="1"/>
  <c r="W6283" i="1"/>
  <c r="W6280" i="1"/>
  <c r="W6200" i="1"/>
  <c r="W6197" i="1"/>
  <c r="W6191" i="1"/>
  <c r="W6158" i="1"/>
  <c r="W6154" i="1"/>
  <c r="W6150" i="1"/>
  <c r="W6146" i="1"/>
  <c r="W6142" i="1"/>
  <c r="W6138" i="1"/>
  <c r="W6134" i="1"/>
  <c r="W6130" i="1"/>
  <c r="W8036" i="1"/>
  <c r="W8033" i="1"/>
  <c r="W7359" i="1"/>
  <c r="W7267" i="1"/>
  <c r="W7264" i="1"/>
  <c r="W7261" i="1"/>
  <c r="W6680" i="1"/>
  <c r="W6677" i="1"/>
  <c r="W6652" i="1"/>
  <c r="W6649" i="1"/>
  <c r="W6552" i="1"/>
  <c r="W6549" i="1"/>
  <c r="W6524" i="1"/>
  <c r="W6521" i="1"/>
  <c r="W6424" i="1"/>
  <c r="W6421" i="1"/>
  <c r="W6396" i="1"/>
  <c r="W6393" i="1"/>
  <c r="W6301" i="1"/>
  <c r="W6275" i="1"/>
  <c r="W6257" i="1"/>
  <c r="W6215" i="1"/>
  <c r="W6212" i="1"/>
  <c r="W6162" i="1"/>
  <c r="W6116" i="1"/>
  <c r="W6109" i="1"/>
  <c r="W6102" i="1"/>
  <c r="W6084" i="1"/>
  <c r="W6077" i="1"/>
  <c r="W6070" i="1"/>
  <c r="W6052" i="1"/>
  <c r="W6045" i="1"/>
  <c r="W6038" i="1"/>
  <c r="W6020" i="1"/>
  <c r="W6013" i="1"/>
  <c r="W6006" i="1"/>
  <c r="W5988" i="1"/>
  <c r="W5981" i="1"/>
  <c r="W5974" i="1"/>
  <c r="W5963" i="1"/>
  <c r="W5959" i="1"/>
  <c r="W5955" i="1"/>
  <c r="W5951" i="1"/>
  <c r="W5947" i="1"/>
  <c r="W5943" i="1"/>
  <c r="W5939" i="1"/>
  <c r="W5935" i="1"/>
  <c r="W5931" i="1"/>
  <c r="W5927" i="1"/>
  <c r="W5923" i="1"/>
  <c r="W5919" i="1"/>
  <c r="W5915" i="1"/>
  <c r="W5911" i="1"/>
  <c r="W5907" i="1"/>
  <c r="W5903" i="1"/>
  <c r="W5899" i="1"/>
  <c r="W5895" i="1"/>
  <c r="W5891" i="1"/>
  <c r="W5887" i="1"/>
  <c r="W5883" i="1"/>
  <c r="W5879" i="1"/>
  <c r="W5875" i="1"/>
  <c r="W5871" i="1"/>
  <c r="W5867" i="1"/>
  <c r="W5863" i="1"/>
  <c r="W5859" i="1"/>
  <c r="W5855" i="1"/>
  <c r="W5851" i="1"/>
  <c r="W5847" i="1"/>
  <c r="W7503" i="1"/>
  <c r="W7500" i="1"/>
  <c r="W7395" i="1"/>
  <c r="W7392" i="1"/>
  <c r="W7389" i="1"/>
  <c r="W6783" i="1"/>
  <c r="W6635" i="1"/>
  <c r="W6507" i="1"/>
  <c r="W6379" i="1"/>
  <c r="W6287" i="1"/>
  <c r="W6269" i="1"/>
  <c r="W6243" i="1"/>
  <c r="W6156" i="1"/>
  <c r="W6153" i="1"/>
  <c r="W6140" i="1"/>
  <c r="W6137" i="1"/>
  <c r="W6120" i="1"/>
  <c r="W6113" i="1"/>
  <c r="W6106" i="1"/>
  <c r="W6088" i="1"/>
  <c r="W6081" i="1"/>
  <c r="W6074" i="1"/>
  <c r="W6056" i="1"/>
  <c r="W6049" i="1"/>
  <c r="W6042" i="1"/>
  <c r="W6024" i="1"/>
  <c r="W6017" i="1"/>
  <c r="W6010" i="1"/>
  <c r="W5992" i="1"/>
  <c r="W5985" i="1"/>
  <c r="W5978" i="1"/>
  <c r="W6904" i="1"/>
  <c r="W6901" i="1"/>
  <c r="W6755" i="1"/>
  <c r="W6752" i="1"/>
  <c r="W6749" i="1"/>
  <c r="W6712" i="1"/>
  <c r="W6709" i="1"/>
  <c r="W6653" i="1"/>
  <c r="W6627" i="1"/>
  <c r="W6624" i="1"/>
  <c r="W6621" i="1"/>
  <c r="W6584" i="1"/>
  <c r="W6581" i="1"/>
  <c r="W6525" i="1"/>
  <c r="W6499" i="1"/>
  <c r="W6496" i="1"/>
  <c r="W6493" i="1"/>
  <c r="W6456" i="1"/>
  <c r="W6453" i="1"/>
  <c r="W6397" i="1"/>
  <c r="W6371" i="1"/>
  <c r="W6368" i="1"/>
  <c r="W6365" i="1"/>
  <c r="W6328" i="1"/>
  <c r="W6325" i="1"/>
  <c r="W6296" i="1"/>
  <c r="W6293" i="1"/>
  <c r="W6279" i="1"/>
  <c r="W6276" i="1"/>
  <c r="W6240" i="1"/>
  <c r="W6225" i="1"/>
  <c r="W6219" i="1"/>
  <c r="W6216" i="1"/>
  <c r="W6178" i="1"/>
  <c r="W6175" i="1"/>
  <c r="W6163" i="1"/>
  <c r="W6124" i="1"/>
  <c r="W6117" i="1"/>
  <c r="W6110" i="1"/>
  <c r="W6092" i="1"/>
  <c r="W6085" i="1"/>
  <c r="W6078" i="1"/>
  <c r="W6060" i="1"/>
  <c r="W6053" i="1"/>
  <c r="W6046" i="1"/>
  <c r="W6028" i="1"/>
  <c r="W6021" i="1"/>
  <c r="W6014" i="1"/>
  <c r="W5996" i="1"/>
  <c r="W5989" i="1"/>
  <c r="W5982" i="1"/>
  <c r="W5964" i="1"/>
  <c r="W5960" i="1"/>
  <c r="W5956" i="1"/>
  <c r="W5952" i="1"/>
  <c r="W5948" i="1"/>
  <c r="W5944" i="1"/>
  <c r="W5940" i="1"/>
  <c r="W5936" i="1"/>
  <c r="W5932" i="1"/>
  <c r="W5928" i="1"/>
  <c r="W5924" i="1"/>
  <c r="W5920" i="1"/>
  <c r="W5916" i="1"/>
  <c r="W5912" i="1"/>
  <c r="W5908" i="1"/>
  <c r="W5904" i="1"/>
  <c r="W5900" i="1"/>
  <c r="W5896" i="1"/>
  <c r="W5892" i="1"/>
  <c r="W5888" i="1"/>
  <c r="W5884" i="1"/>
  <c r="W5880" i="1"/>
  <c r="W5876" i="1"/>
  <c r="W5872" i="1"/>
  <c r="W5868" i="1"/>
  <c r="W5864" i="1"/>
  <c r="W5860" i="1"/>
  <c r="W5856" i="1"/>
  <c r="W5852" i="1"/>
  <c r="W5848" i="1"/>
  <c r="W5844" i="1"/>
  <c r="W5840" i="1"/>
  <c r="W5836" i="1"/>
  <c r="W5832" i="1"/>
  <c r="W5828" i="1"/>
  <c r="W5824" i="1"/>
  <c r="W5820" i="1"/>
  <c r="W5816" i="1"/>
  <c r="W5812" i="1"/>
  <c r="W5808" i="1"/>
  <c r="W5804" i="1"/>
  <c r="W5800" i="1"/>
  <c r="W7032" i="1"/>
  <c r="W7029" i="1"/>
  <c r="W6667" i="1"/>
  <c r="W6539" i="1"/>
  <c r="W6411" i="1"/>
  <c r="W6273" i="1"/>
  <c r="W6207" i="1"/>
  <c r="W6160" i="1"/>
  <c r="W6157" i="1"/>
  <c r="W6144" i="1"/>
  <c r="W6141" i="1"/>
  <c r="W6128" i="1"/>
  <c r="W6121" i="1"/>
  <c r="W6114" i="1"/>
  <c r="W6096" i="1"/>
  <c r="W6089" i="1"/>
  <c r="W6082" i="1"/>
  <c r="W6064" i="1"/>
  <c r="W6057" i="1"/>
  <c r="W6050" i="1"/>
  <c r="W6032" i="1"/>
  <c r="W6025" i="1"/>
  <c r="W6018" i="1"/>
  <c r="W6000" i="1"/>
  <c r="W5993" i="1"/>
  <c r="W5986" i="1"/>
  <c r="W5968" i="1"/>
  <c r="W7772" i="1"/>
  <c r="W7160" i="1"/>
  <c r="W7157" i="1"/>
  <c r="W6929" i="1"/>
  <c r="W6847" i="1"/>
  <c r="W6744" i="1"/>
  <c r="W6741" i="1"/>
  <c r="W6716" i="1"/>
  <c r="W6713" i="1"/>
  <c r="W6616" i="1"/>
  <c r="W6613" i="1"/>
  <c r="W6588" i="1"/>
  <c r="W6585" i="1"/>
  <c r="W6488" i="1"/>
  <c r="W6485" i="1"/>
  <c r="W6460" i="1"/>
  <c r="W6457" i="1"/>
  <c r="W6360" i="1"/>
  <c r="W6357" i="1"/>
  <c r="W6332" i="1"/>
  <c r="W6329" i="1"/>
  <c r="W6241" i="1"/>
  <c r="W6182" i="1"/>
  <c r="W6179" i="1"/>
  <c r="W6170" i="1"/>
  <c r="W6125" i="1"/>
  <c r="W6118" i="1"/>
  <c r="W6100" i="1"/>
  <c r="W6093" i="1"/>
  <c r="W6086" i="1"/>
  <c r="W6068" i="1"/>
  <c r="W6061" i="1"/>
  <c r="W6054" i="1"/>
  <c r="W6036" i="1"/>
  <c r="W6029" i="1"/>
  <c r="W6022" i="1"/>
  <c r="W6004" i="1"/>
  <c r="W5997" i="1"/>
  <c r="W5990" i="1"/>
  <c r="W5972" i="1"/>
  <c r="W5965" i="1"/>
  <c r="W5961" i="1"/>
  <c r="W5957" i="1"/>
  <c r="W5953" i="1"/>
  <c r="W5949" i="1"/>
  <c r="W5945" i="1"/>
  <c r="W5941" i="1"/>
  <c r="W5937" i="1"/>
  <c r="W5933" i="1"/>
  <c r="W5929" i="1"/>
  <c r="W5925" i="1"/>
  <c r="W5921" i="1"/>
  <c r="W5917" i="1"/>
  <c r="W5913" i="1"/>
  <c r="W5909" i="1"/>
  <c r="W5905" i="1"/>
  <c r="W5901" i="1"/>
  <c r="W5897" i="1"/>
  <c r="W5893" i="1"/>
  <c r="W5889" i="1"/>
  <c r="W5885" i="1"/>
  <c r="W5881" i="1"/>
  <c r="W5877" i="1"/>
  <c r="W5873" i="1"/>
  <c r="W5869" i="1"/>
  <c r="W5865" i="1"/>
  <c r="W5861" i="1"/>
  <c r="W5857" i="1"/>
  <c r="W5853" i="1"/>
  <c r="W5849" i="1"/>
  <c r="W5845" i="1"/>
  <c r="W5841" i="1"/>
  <c r="W5837" i="1"/>
  <c r="W5833" i="1"/>
  <c r="W5829" i="1"/>
  <c r="W5825" i="1"/>
  <c r="W5821" i="1"/>
  <c r="W5817" i="1"/>
  <c r="W5813" i="1"/>
  <c r="W5809" i="1"/>
  <c r="W5805" i="1"/>
  <c r="W5801" i="1"/>
  <c r="W5797" i="1"/>
  <c r="W5793" i="1"/>
  <c r="W7103" i="1"/>
  <c r="W6691" i="1"/>
  <c r="W6688" i="1"/>
  <c r="W6685" i="1"/>
  <c r="W6563" i="1"/>
  <c r="W6560" i="1"/>
  <c r="W6557" i="1"/>
  <c r="W6435" i="1"/>
  <c r="W6432" i="1"/>
  <c r="W6429" i="1"/>
  <c r="W6315" i="1"/>
  <c r="W6271" i="1"/>
  <c r="W6268" i="1"/>
  <c r="W6265" i="1"/>
  <c r="W6104" i="1"/>
  <c r="W6101" i="1"/>
  <c r="W6098" i="1"/>
  <c r="W6033" i="1"/>
  <c r="W6030" i="1"/>
  <c r="W6016" i="1"/>
  <c r="W5942" i="1"/>
  <c r="W5910" i="1"/>
  <c r="W5878" i="1"/>
  <c r="W5846" i="1"/>
  <c r="W5843" i="1"/>
  <c r="W5830" i="1"/>
  <c r="W5827" i="1"/>
  <c r="W5814" i="1"/>
  <c r="W5811" i="1"/>
  <c r="W5798" i="1"/>
  <c r="W5791" i="1"/>
  <c r="W5787" i="1"/>
  <c r="W5783" i="1"/>
  <c r="W5779" i="1"/>
  <c r="W5775" i="1"/>
  <c r="W5771" i="1"/>
  <c r="W5767" i="1"/>
  <c r="W5763" i="1"/>
  <c r="W5759" i="1"/>
  <c r="W5755" i="1"/>
  <c r="W5751" i="1"/>
  <c r="W5747" i="1"/>
  <c r="W5743" i="1"/>
  <c r="W5739" i="1"/>
  <c r="W5735" i="1"/>
  <c r="W5731" i="1"/>
  <c r="W5727" i="1"/>
  <c r="W5723" i="1"/>
  <c r="W5719" i="1"/>
  <c r="W5715" i="1"/>
  <c r="W5711" i="1"/>
  <c r="W5707" i="1"/>
  <c r="W5703" i="1"/>
  <c r="W5699" i="1"/>
  <c r="W5695" i="1"/>
  <c r="W5691" i="1"/>
  <c r="W5687" i="1"/>
  <c r="W5683" i="1"/>
  <c r="W5679" i="1"/>
  <c r="W5675" i="1"/>
  <c r="W5671" i="1"/>
  <c r="W5667" i="1"/>
  <c r="W5663" i="1"/>
  <c r="W5659" i="1"/>
  <c r="W5655" i="1"/>
  <c r="W5651" i="1"/>
  <c r="W5647" i="1"/>
  <c r="W5643" i="1"/>
  <c r="W5639" i="1"/>
  <c r="W5635" i="1"/>
  <c r="W5631" i="1"/>
  <c r="W5627" i="1"/>
  <c r="W5623" i="1"/>
  <c r="W5619" i="1"/>
  <c r="W5615" i="1"/>
  <c r="W5611" i="1"/>
  <c r="W5607" i="1"/>
  <c r="W5603" i="1"/>
  <c r="W5599" i="1"/>
  <c r="W5595" i="1"/>
  <c r="W5591" i="1"/>
  <c r="W5587" i="1"/>
  <c r="W5583" i="1"/>
  <c r="W5579" i="1"/>
  <c r="W5575" i="1"/>
  <c r="W5571" i="1"/>
  <c r="W5567" i="1"/>
  <c r="W5563" i="1"/>
  <c r="W5559" i="1"/>
  <c r="W5555" i="1"/>
  <c r="W5551" i="1"/>
  <c r="W5547" i="1"/>
  <c r="W5543" i="1"/>
  <c r="W5539" i="1"/>
  <c r="W5535" i="1"/>
  <c r="W5531" i="1"/>
  <c r="W5527" i="1"/>
  <c r="W5523" i="1"/>
  <c r="W5519" i="1"/>
  <c r="W5515" i="1"/>
  <c r="W5511" i="1"/>
  <c r="W5507" i="1"/>
  <c r="W5503" i="1"/>
  <c r="W5499" i="1"/>
  <c r="W5495" i="1"/>
  <c r="W5491" i="1"/>
  <c r="W5487" i="1"/>
  <c r="W5483" i="1"/>
  <c r="W5479" i="1"/>
  <c r="W5475" i="1"/>
  <c r="W5471" i="1"/>
  <c r="W5467" i="1"/>
  <c r="W5463" i="1"/>
  <c r="W5459" i="1"/>
  <c r="W5455" i="1"/>
  <c r="W5451" i="1"/>
  <c r="W5447" i="1"/>
  <c r="W5443" i="1"/>
  <c r="W5439" i="1"/>
  <c r="W5435" i="1"/>
  <c r="W5431" i="1"/>
  <c r="W5427" i="1"/>
  <c r="W5423" i="1"/>
  <c r="W5419" i="1"/>
  <c r="W5415" i="1"/>
  <c r="W5411" i="1"/>
  <c r="W5407" i="1"/>
  <c r="W5403" i="1"/>
  <c r="W5399" i="1"/>
  <c r="W5395" i="1"/>
  <c r="W5391" i="1"/>
  <c r="W5387" i="1"/>
  <c r="W5383" i="1"/>
  <c r="W5379" i="1"/>
  <c r="W5375" i="1"/>
  <c r="W5371" i="1"/>
  <c r="W5367" i="1"/>
  <c r="W5363" i="1"/>
  <c r="W5359" i="1"/>
  <c r="W5355" i="1"/>
  <c r="W5351" i="1"/>
  <c r="W5347" i="1"/>
  <c r="W5343" i="1"/>
  <c r="W5339" i="1"/>
  <c r="W5335" i="1"/>
  <c r="W5331" i="1"/>
  <c r="W5327" i="1"/>
  <c r="W5323" i="1"/>
  <c r="W5319" i="1"/>
  <c r="W5315" i="1"/>
  <c r="W5311" i="1"/>
  <c r="W5307" i="1"/>
  <c r="W5303" i="1"/>
  <c r="W5299" i="1"/>
  <c r="W5295" i="1"/>
  <c r="W5291" i="1"/>
  <c r="W7416" i="1"/>
  <c r="W7413" i="1"/>
  <c r="W7139" i="1"/>
  <c r="W7136" i="1"/>
  <c r="W7133" i="1"/>
  <c r="W6812" i="1"/>
  <c r="W6809" i="1"/>
  <c r="W6779" i="1"/>
  <c r="W6776" i="1"/>
  <c r="W6773" i="1"/>
  <c r="W6321" i="1"/>
  <c r="W6307" i="1"/>
  <c r="W6304" i="1"/>
  <c r="W6223" i="1"/>
  <c r="W6168" i="1"/>
  <c r="W6148" i="1"/>
  <c r="W6145" i="1"/>
  <c r="W6072" i="1"/>
  <c r="W6069" i="1"/>
  <c r="W6066" i="1"/>
  <c r="W6001" i="1"/>
  <c r="W5998" i="1"/>
  <c r="W5984" i="1"/>
  <c r="W5954" i="1"/>
  <c r="W5922" i="1"/>
  <c r="W5890" i="1"/>
  <c r="W5858" i="1"/>
  <c r="W5795" i="1"/>
  <c r="W7612" i="1"/>
  <c r="W7185" i="1"/>
  <c r="W6883" i="1"/>
  <c r="W6880" i="1"/>
  <c r="W6877" i="1"/>
  <c r="W6765" i="1"/>
  <c r="W6648" i="1"/>
  <c r="W6645" i="1"/>
  <c r="W6520" i="1"/>
  <c r="W6517" i="1"/>
  <c r="W6392" i="1"/>
  <c r="W6389" i="1"/>
  <c r="W6232" i="1"/>
  <c r="W6229" i="1"/>
  <c r="W6122" i="1"/>
  <c r="W6108" i="1"/>
  <c r="W6105" i="1"/>
  <c r="W6040" i="1"/>
  <c r="W6037" i="1"/>
  <c r="W6034" i="1"/>
  <c r="W5969" i="1"/>
  <c r="W5966" i="1"/>
  <c r="W5934" i="1"/>
  <c r="W5902" i="1"/>
  <c r="W5870" i="1"/>
  <c r="W5834" i="1"/>
  <c r="W5831" i="1"/>
  <c r="W5818" i="1"/>
  <c r="W5815" i="1"/>
  <c r="W5802" i="1"/>
  <c r="W5799" i="1"/>
  <c r="W5792" i="1"/>
  <c r="W5788" i="1"/>
  <c r="W5784" i="1"/>
  <c r="W5780" i="1"/>
  <c r="W5776" i="1"/>
  <c r="W5772" i="1"/>
  <c r="W5768" i="1"/>
  <c r="W5764" i="1"/>
  <c r="W5760" i="1"/>
  <c r="W5756" i="1"/>
  <c r="W5752" i="1"/>
  <c r="W5748" i="1"/>
  <c r="W5744" i="1"/>
  <c r="W5740" i="1"/>
  <c r="W5736" i="1"/>
  <c r="W5732" i="1"/>
  <c r="W5728" i="1"/>
  <c r="W5724" i="1"/>
  <c r="W5720" i="1"/>
  <c r="W5716" i="1"/>
  <c r="W5712" i="1"/>
  <c r="W5708" i="1"/>
  <c r="W5704" i="1"/>
  <c r="W5700" i="1"/>
  <c r="W5696" i="1"/>
  <c r="W5692" i="1"/>
  <c r="W5688" i="1"/>
  <c r="W5684" i="1"/>
  <c r="W5680" i="1"/>
  <c r="W5676" i="1"/>
  <c r="W5672" i="1"/>
  <c r="W5668" i="1"/>
  <c r="W5664" i="1"/>
  <c r="W5660" i="1"/>
  <c r="W5656" i="1"/>
  <c r="W5652" i="1"/>
  <c r="W5648" i="1"/>
  <c r="W5644" i="1"/>
  <c r="W5640" i="1"/>
  <c r="W5636" i="1"/>
  <c r="W5632" i="1"/>
  <c r="W5628" i="1"/>
  <c r="W5624" i="1"/>
  <c r="W5620" i="1"/>
  <c r="W5616" i="1"/>
  <c r="W5612" i="1"/>
  <c r="W5608" i="1"/>
  <c r="W5604" i="1"/>
  <c r="W5600" i="1"/>
  <c r="W5596" i="1"/>
  <c r="W5592" i="1"/>
  <c r="W5588" i="1"/>
  <c r="W5584" i="1"/>
  <c r="W5580" i="1"/>
  <c r="W5576" i="1"/>
  <c r="W5572" i="1"/>
  <c r="W5568" i="1"/>
  <c r="W5564" i="1"/>
  <c r="W5560" i="1"/>
  <c r="W5556" i="1"/>
  <c r="W5552" i="1"/>
  <c r="W5548" i="1"/>
  <c r="W5544" i="1"/>
  <c r="W5540" i="1"/>
  <c r="W5536" i="1"/>
  <c r="W5532" i="1"/>
  <c r="W5528" i="1"/>
  <c r="W5524" i="1"/>
  <c r="W5520" i="1"/>
  <c r="W5516" i="1"/>
  <c r="W5512" i="1"/>
  <c r="W5508" i="1"/>
  <c r="W5504" i="1"/>
  <c r="W5500" i="1"/>
  <c r="W5496" i="1"/>
  <c r="W5492" i="1"/>
  <c r="W5488" i="1"/>
  <c r="W5484" i="1"/>
  <c r="W5480" i="1"/>
  <c r="W5476" i="1"/>
  <c r="W5472" i="1"/>
  <c r="W5468" i="1"/>
  <c r="W5464" i="1"/>
  <c r="W5460" i="1"/>
  <c r="W5456" i="1"/>
  <c r="W5452" i="1"/>
  <c r="W5448" i="1"/>
  <c r="W5444" i="1"/>
  <c r="W5440" i="1"/>
  <c r="W5436" i="1"/>
  <c r="W5432" i="1"/>
  <c r="W5428" i="1"/>
  <c r="W5424" i="1"/>
  <c r="W5420" i="1"/>
  <c r="W5416" i="1"/>
  <c r="W5412" i="1"/>
  <c r="W5408" i="1"/>
  <c r="W5404" i="1"/>
  <c r="W5400" i="1"/>
  <c r="W5396" i="1"/>
  <c r="W5392" i="1"/>
  <c r="W5388" i="1"/>
  <c r="W5384" i="1"/>
  <c r="W5380" i="1"/>
  <c r="W5376" i="1"/>
  <c r="W5372" i="1"/>
  <c r="W5368" i="1"/>
  <c r="W5364" i="1"/>
  <c r="W5360" i="1"/>
  <c r="W5356" i="1"/>
  <c r="W5352" i="1"/>
  <c r="W5348" i="1"/>
  <c r="W5344" i="1"/>
  <c r="W5340" i="1"/>
  <c r="W5336" i="1"/>
  <c r="W5332" i="1"/>
  <c r="W5328" i="1"/>
  <c r="W5324" i="1"/>
  <c r="W5320" i="1"/>
  <c r="W5316" i="1"/>
  <c r="W5312" i="1"/>
  <c r="W5308" i="1"/>
  <c r="W5304" i="1"/>
  <c r="W5300" i="1"/>
  <c r="W5296" i="1"/>
  <c r="W5292" i="1"/>
  <c r="W5288" i="1"/>
  <c r="W5284" i="1"/>
  <c r="W5280" i="1"/>
  <c r="W5276" i="1"/>
  <c r="W5272" i="1"/>
  <c r="W5268" i="1"/>
  <c r="W5264" i="1"/>
  <c r="W5260" i="1"/>
  <c r="W5256" i="1"/>
  <c r="W5252" i="1"/>
  <c r="W5248" i="1"/>
  <c r="W5244" i="1"/>
  <c r="W5240" i="1"/>
  <c r="W7231" i="1"/>
  <c r="W6813" i="1"/>
  <c r="W6796" i="1"/>
  <c r="W6152" i="1"/>
  <c r="W6149" i="1"/>
  <c r="W6090" i="1"/>
  <c r="W6076" i="1"/>
  <c r="W6073" i="1"/>
  <c r="W6008" i="1"/>
  <c r="W6005" i="1"/>
  <c r="W6002" i="1"/>
  <c r="W5946" i="1"/>
  <c r="W5914" i="1"/>
  <c r="W5882" i="1"/>
  <c r="W5850" i="1"/>
  <c r="W5796" i="1"/>
  <c r="W7583" i="1"/>
  <c r="W7580" i="1"/>
  <c r="W7288" i="1"/>
  <c r="W7285" i="1"/>
  <c r="W6717" i="1"/>
  <c r="W6589" i="1"/>
  <c r="W6461" i="1"/>
  <c r="W6975" i="1"/>
  <c r="W6571" i="1"/>
  <c r="W5930" i="1"/>
  <c r="W5866" i="1"/>
  <c r="W5785" i="1"/>
  <c r="W5782" i="1"/>
  <c r="W5769" i="1"/>
  <c r="W5766" i="1"/>
  <c r="W5753" i="1"/>
  <c r="W5750" i="1"/>
  <c r="W5737" i="1"/>
  <c r="W5734" i="1"/>
  <c r="W5721" i="1"/>
  <c r="W5718" i="1"/>
  <c r="W5705" i="1"/>
  <c r="W5702" i="1"/>
  <c r="W5689" i="1"/>
  <c r="W5686" i="1"/>
  <c r="W5673" i="1"/>
  <c r="W5670" i="1"/>
  <c r="W5657" i="1"/>
  <c r="W5654" i="1"/>
  <c r="W5641" i="1"/>
  <c r="W5638" i="1"/>
  <c r="W5625" i="1"/>
  <c r="W5622" i="1"/>
  <c r="W5609" i="1"/>
  <c r="W5606" i="1"/>
  <c r="W5593" i="1"/>
  <c r="W5590" i="1"/>
  <c r="W5577" i="1"/>
  <c r="W5574" i="1"/>
  <c r="W5561" i="1"/>
  <c r="W5558" i="1"/>
  <c r="W5545" i="1"/>
  <c r="W5542" i="1"/>
  <c r="W5529" i="1"/>
  <c r="W5526" i="1"/>
  <c r="W5513" i="1"/>
  <c r="W5510" i="1"/>
  <c r="W5497" i="1"/>
  <c r="W5494" i="1"/>
  <c r="W5481" i="1"/>
  <c r="W5478" i="1"/>
  <c r="W5465" i="1"/>
  <c r="W5462" i="1"/>
  <c r="W5449" i="1"/>
  <c r="W5446" i="1"/>
  <c r="W5433" i="1"/>
  <c r="W5430" i="1"/>
  <c r="W5417" i="1"/>
  <c r="W5414" i="1"/>
  <c r="W5401" i="1"/>
  <c r="W5398" i="1"/>
  <c r="W5385" i="1"/>
  <c r="W5382" i="1"/>
  <c r="W5369" i="1"/>
  <c r="W5366" i="1"/>
  <c r="W5353" i="1"/>
  <c r="W5350" i="1"/>
  <c r="W5337" i="1"/>
  <c r="W5334" i="1"/>
  <c r="W5321" i="1"/>
  <c r="W5318" i="1"/>
  <c r="W5305" i="1"/>
  <c r="W5302" i="1"/>
  <c r="W5289" i="1"/>
  <c r="W5282" i="1"/>
  <c r="W5275" i="1"/>
  <c r="W5257" i="1"/>
  <c r="W5250" i="1"/>
  <c r="W5243" i="1"/>
  <c r="W7313" i="1"/>
  <c r="W7011" i="1"/>
  <c r="W7008" i="1"/>
  <c r="W7005" i="1"/>
  <c r="W6475" i="1"/>
  <c r="W6303" i="1"/>
  <c r="W6208" i="1"/>
  <c r="W6205" i="1"/>
  <c r="W6186" i="1"/>
  <c r="W6183" i="1"/>
  <c r="W5958" i="1"/>
  <c r="W5894" i="1"/>
  <c r="W5838" i="1"/>
  <c r="W5835" i="1"/>
  <c r="W5806" i="1"/>
  <c r="W5803" i="1"/>
  <c r="W5286" i="1"/>
  <c r="W5279" i="1"/>
  <c r="W5261" i="1"/>
  <c r="W5254" i="1"/>
  <c r="W5247" i="1"/>
  <c r="W5236" i="1"/>
  <c r="W5232" i="1"/>
  <c r="W5228" i="1"/>
  <c r="W5224" i="1"/>
  <c r="W5220" i="1"/>
  <c r="W5216" i="1"/>
  <c r="W5212" i="1"/>
  <c r="W5208" i="1"/>
  <c r="W5204" i="1"/>
  <c r="W5200" i="1"/>
  <c r="W5196" i="1"/>
  <c r="W5192" i="1"/>
  <c r="W5188" i="1"/>
  <c r="W5184" i="1"/>
  <c r="W5180" i="1"/>
  <c r="W5176" i="1"/>
  <c r="W5172" i="1"/>
  <c r="W5168" i="1"/>
  <c r="W5164" i="1"/>
  <c r="W5160" i="1"/>
  <c r="W5156" i="1"/>
  <c r="W5152" i="1"/>
  <c r="W5148" i="1"/>
  <c r="W5144" i="1"/>
  <c r="W5140" i="1"/>
  <c r="W5136" i="1"/>
  <c r="W5132" i="1"/>
  <c r="W5128" i="1"/>
  <c r="W5124" i="1"/>
  <c r="W5120" i="1"/>
  <c r="W5116" i="1"/>
  <c r="W5112" i="1"/>
  <c r="W5108" i="1"/>
  <c r="W5104" i="1"/>
  <c r="W5100" i="1"/>
  <c r="W5096" i="1"/>
  <c r="W5092" i="1"/>
  <c r="W5088" i="1"/>
  <c r="W5084" i="1"/>
  <c r="W5080" i="1"/>
  <c r="W5076" i="1"/>
  <c r="W5072" i="1"/>
  <c r="W5068" i="1"/>
  <c r="W5064" i="1"/>
  <c r="W5060" i="1"/>
  <c r="W5056" i="1"/>
  <c r="W5052" i="1"/>
  <c r="W5048" i="1"/>
  <c r="W5044" i="1"/>
  <c r="W5040" i="1"/>
  <c r="W5036" i="1"/>
  <c r="W5032" i="1"/>
  <c r="W5028" i="1"/>
  <c r="W5024" i="1"/>
  <c r="W5020" i="1"/>
  <c r="W5016" i="1"/>
  <c r="W5012" i="1"/>
  <c r="W5008" i="1"/>
  <c r="W5004" i="1"/>
  <c r="W5000" i="1"/>
  <c r="W4996" i="1"/>
  <c r="W4992" i="1"/>
  <c r="W4988" i="1"/>
  <c r="W4984" i="1"/>
  <c r="W4980" i="1"/>
  <c r="W4976" i="1"/>
  <c r="W4972" i="1"/>
  <c r="W4968" i="1"/>
  <c r="W4964" i="1"/>
  <c r="W4960" i="1"/>
  <c r="W4956" i="1"/>
  <c r="W4952" i="1"/>
  <c r="W4948" i="1"/>
  <c r="W4944" i="1"/>
  <c r="W4940" i="1"/>
  <c r="W4936" i="1"/>
  <c r="W4932" i="1"/>
  <c r="W4928" i="1"/>
  <c r="W4924" i="1"/>
  <c r="W4920" i="1"/>
  <c r="W4916" i="1"/>
  <c r="W4912" i="1"/>
  <c r="W4908" i="1"/>
  <c r="W4904" i="1"/>
  <c r="W4900" i="1"/>
  <c r="W4896" i="1"/>
  <c r="W4892" i="1"/>
  <c r="W4888" i="1"/>
  <c r="W4884" i="1"/>
  <c r="W4880" i="1"/>
  <c r="W4876" i="1"/>
  <c r="W4872" i="1"/>
  <c r="W4868" i="1"/>
  <c r="W4864" i="1"/>
  <c r="W4860" i="1"/>
  <c r="W4856" i="1"/>
  <c r="W4852" i="1"/>
  <c r="W4848" i="1"/>
  <c r="W4844" i="1"/>
  <c r="W4840" i="1"/>
  <c r="W4836" i="1"/>
  <c r="W4832" i="1"/>
  <c r="W4828" i="1"/>
  <c r="W4824" i="1"/>
  <c r="W4820" i="1"/>
  <c r="W4816" i="1"/>
  <c r="W4812" i="1"/>
  <c r="W4808" i="1"/>
  <c r="W4804" i="1"/>
  <c r="W4800" i="1"/>
  <c r="W4796" i="1"/>
  <c r="W4792" i="1"/>
  <c r="W4788" i="1"/>
  <c r="W4784" i="1"/>
  <c r="W4780" i="1"/>
  <c r="W4776" i="1"/>
  <c r="W4772" i="1"/>
  <c r="W4768" i="1"/>
  <c r="W4764" i="1"/>
  <c r="W4760" i="1"/>
  <c r="W4756" i="1"/>
  <c r="W4752" i="1"/>
  <c r="W4748" i="1"/>
  <c r="W4744" i="1"/>
  <c r="W4740" i="1"/>
  <c r="W4736" i="1"/>
  <c r="W4732" i="1"/>
  <c r="W4728" i="1"/>
  <c r="W4724" i="1"/>
  <c r="W4720" i="1"/>
  <c r="W4716" i="1"/>
  <c r="W4712" i="1"/>
  <c r="W4708" i="1"/>
  <c r="W4704" i="1"/>
  <c r="W4700" i="1"/>
  <c r="W4696" i="1"/>
  <c r="W4692" i="1"/>
  <c r="W4688" i="1"/>
  <c r="W4684" i="1"/>
  <c r="W4680" i="1"/>
  <c r="W4676" i="1"/>
  <c r="W4672" i="1"/>
  <c r="W4668" i="1"/>
  <c r="W4664" i="1"/>
  <c r="W4660" i="1"/>
  <c r="W4656" i="1"/>
  <c r="W4652" i="1"/>
  <c r="W4648" i="1"/>
  <c r="W4644" i="1"/>
  <c r="W4640" i="1"/>
  <c r="W4636" i="1"/>
  <c r="W4632" i="1"/>
  <c r="W4628" i="1"/>
  <c r="W4624" i="1"/>
  <c r="W4620" i="1"/>
  <c r="W4616" i="1"/>
  <c r="W4612" i="1"/>
  <c r="W4608" i="1"/>
  <c r="W4604" i="1"/>
  <c r="W7057" i="1"/>
  <c r="W6443" i="1"/>
  <c r="W6333" i="1"/>
  <c r="W6167" i="1"/>
  <c r="W6065" i="1"/>
  <c r="W6062" i="1"/>
  <c r="W6048" i="1"/>
  <c r="W6012" i="1"/>
  <c r="W6009" i="1"/>
  <c r="W5950" i="1"/>
  <c r="W5886" i="1"/>
  <c r="W5789" i="1"/>
  <c r="W5786" i="1"/>
  <c r="W5773" i="1"/>
  <c r="W5770" i="1"/>
  <c r="W5757" i="1"/>
  <c r="W5754" i="1"/>
  <c r="W5741" i="1"/>
  <c r="W5738" i="1"/>
  <c r="W5725" i="1"/>
  <c r="W5722" i="1"/>
  <c r="W5709" i="1"/>
  <c r="W5706" i="1"/>
  <c r="W5693" i="1"/>
  <c r="W5690" i="1"/>
  <c r="W5677" i="1"/>
  <c r="W5674" i="1"/>
  <c r="W5661" i="1"/>
  <c r="W5658" i="1"/>
  <c r="W5645" i="1"/>
  <c r="W5642" i="1"/>
  <c r="W5629" i="1"/>
  <c r="W5626" i="1"/>
  <c r="W5613" i="1"/>
  <c r="W5610" i="1"/>
  <c r="W5597" i="1"/>
  <c r="W5594" i="1"/>
  <c r="W5581" i="1"/>
  <c r="W5578" i="1"/>
  <c r="W5565" i="1"/>
  <c r="W5562" i="1"/>
  <c r="W5549" i="1"/>
  <c r="W5546" i="1"/>
  <c r="W5533" i="1"/>
  <c r="W5530" i="1"/>
  <c r="W5517" i="1"/>
  <c r="W5514" i="1"/>
  <c r="W5501" i="1"/>
  <c r="W5498" i="1"/>
  <c r="W5485" i="1"/>
  <c r="W5482" i="1"/>
  <c r="W5469" i="1"/>
  <c r="W5466" i="1"/>
  <c r="W5453" i="1"/>
  <c r="W5450" i="1"/>
  <c r="W5437" i="1"/>
  <c r="W5434" i="1"/>
  <c r="W5421" i="1"/>
  <c r="W5418" i="1"/>
  <c r="W5405" i="1"/>
  <c r="W5402" i="1"/>
  <c r="W5389" i="1"/>
  <c r="W5386" i="1"/>
  <c r="W5373" i="1"/>
  <c r="W5370" i="1"/>
  <c r="W5357" i="1"/>
  <c r="W5354" i="1"/>
  <c r="W5341" i="1"/>
  <c r="W5338" i="1"/>
  <c r="W5325" i="1"/>
  <c r="W5322" i="1"/>
  <c r="W5309" i="1"/>
  <c r="W5306" i="1"/>
  <c r="W5293" i="1"/>
  <c r="W5290" i="1"/>
  <c r="W5283" i="1"/>
  <c r="W5265" i="1"/>
  <c r="W5258" i="1"/>
  <c r="W5251" i="1"/>
  <c r="W6347" i="1"/>
  <c r="W6236" i="1"/>
  <c r="W6233" i="1"/>
  <c r="W6112" i="1"/>
  <c r="W6026" i="1"/>
  <c r="W5976" i="1"/>
  <c r="W5973" i="1"/>
  <c r="W5970" i="1"/>
  <c r="W5906" i="1"/>
  <c r="W5842" i="1"/>
  <c r="W5839" i="1"/>
  <c r="W5810" i="1"/>
  <c r="W5807" i="1"/>
  <c r="W5287" i="1"/>
  <c r="W5269" i="1"/>
  <c r="W5262" i="1"/>
  <c r="W5255" i="1"/>
  <c r="W5237" i="1"/>
  <c r="W5233" i="1"/>
  <c r="W5229" i="1"/>
  <c r="W5225" i="1"/>
  <c r="W5221" i="1"/>
  <c r="W5217" i="1"/>
  <c r="W5213" i="1"/>
  <c r="W5209" i="1"/>
  <c r="W5205" i="1"/>
  <c r="W5201" i="1"/>
  <c r="W5197" i="1"/>
  <c r="W5193" i="1"/>
  <c r="W5189" i="1"/>
  <c r="W5185" i="1"/>
  <c r="W5181" i="1"/>
  <c r="W5177" i="1"/>
  <c r="W5173" i="1"/>
  <c r="W5169" i="1"/>
  <c r="W5165" i="1"/>
  <c r="W5161" i="1"/>
  <c r="W5157" i="1"/>
  <c r="W5153" i="1"/>
  <c r="W5149" i="1"/>
  <c r="W5145" i="1"/>
  <c r="W5141" i="1"/>
  <c r="W5137" i="1"/>
  <c r="W5133" i="1"/>
  <c r="W5129" i="1"/>
  <c r="W5125" i="1"/>
  <c r="W5121" i="1"/>
  <c r="W5117" i="1"/>
  <c r="W5113" i="1"/>
  <c r="W5109" i="1"/>
  <c r="W5105" i="1"/>
  <c r="W5101" i="1"/>
  <c r="W5097" i="1"/>
  <c r="W5093" i="1"/>
  <c r="W5089" i="1"/>
  <c r="W5085" i="1"/>
  <c r="W5081" i="1"/>
  <c r="W5077" i="1"/>
  <c r="W5073" i="1"/>
  <c r="W5069" i="1"/>
  <c r="W5065" i="1"/>
  <c r="W5061" i="1"/>
  <c r="W5057" i="1"/>
  <c r="W5053" i="1"/>
  <c r="W5049" i="1"/>
  <c r="W5045" i="1"/>
  <c r="W5041" i="1"/>
  <c r="W5037" i="1"/>
  <c r="W5033" i="1"/>
  <c r="W5029" i="1"/>
  <c r="W5025" i="1"/>
  <c r="W5021" i="1"/>
  <c r="W5017" i="1"/>
  <c r="W5013" i="1"/>
  <c r="W5009" i="1"/>
  <c r="W5005" i="1"/>
  <c r="W5001" i="1"/>
  <c r="W4997" i="1"/>
  <c r="W4993" i="1"/>
  <c r="W4989" i="1"/>
  <c r="W4985" i="1"/>
  <c r="W4981" i="1"/>
  <c r="W4977" i="1"/>
  <c r="W4973" i="1"/>
  <c r="W4969" i="1"/>
  <c r="W4965" i="1"/>
  <c r="W4961" i="1"/>
  <c r="W4957" i="1"/>
  <c r="W4953" i="1"/>
  <c r="W4949" i="1"/>
  <c r="W4945" i="1"/>
  <c r="W4941" i="1"/>
  <c r="W4937" i="1"/>
  <c r="W4933" i="1"/>
  <c r="W4929" i="1"/>
  <c r="W4925" i="1"/>
  <c r="W4921" i="1"/>
  <c r="W4917" i="1"/>
  <c r="W4913" i="1"/>
  <c r="W4909" i="1"/>
  <c r="W4905" i="1"/>
  <c r="W4901" i="1"/>
  <c r="W4897" i="1"/>
  <c r="W4893" i="1"/>
  <c r="W4889" i="1"/>
  <c r="W4885" i="1"/>
  <c r="W4881" i="1"/>
  <c r="W4877" i="1"/>
  <c r="W4873" i="1"/>
  <c r="W4869" i="1"/>
  <c r="W4865" i="1"/>
  <c r="W4861" i="1"/>
  <c r="W4857" i="1"/>
  <c r="W4853" i="1"/>
  <c r="W4849" i="1"/>
  <c r="W4845" i="1"/>
  <c r="W4841" i="1"/>
  <c r="W4837" i="1"/>
  <c r="W4833" i="1"/>
  <c r="W4829" i="1"/>
  <c r="W4825" i="1"/>
  <c r="W4821" i="1"/>
  <c r="W4817" i="1"/>
  <c r="W4813" i="1"/>
  <c r="W4809" i="1"/>
  <c r="W4805" i="1"/>
  <c r="W4801" i="1"/>
  <c r="W4797" i="1"/>
  <c r="W4793" i="1"/>
  <c r="W4789" i="1"/>
  <c r="W4785" i="1"/>
  <c r="W4781" i="1"/>
  <c r="W4777" i="1"/>
  <c r="W4773" i="1"/>
  <c r="W4769" i="1"/>
  <c r="W4765" i="1"/>
  <c r="W4761" i="1"/>
  <c r="W4757" i="1"/>
  <c r="W4753" i="1"/>
  <c r="W4749" i="1"/>
  <c r="W4745" i="1"/>
  <c r="W4741" i="1"/>
  <c r="W4737" i="1"/>
  <c r="W4733" i="1"/>
  <c r="W4729" i="1"/>
  <c r="W4725" i="1"/>
  <c r="W4721" i="1"/>
  <c r="W4717" i="1"/>
  <c r="W4713" i="1"/>
  <c r="W4709" i="1"/>
  <c r="W4705" i="1"/>
  <c r="W4701" i="1"/>
  <c r="W4697" i="1"/>
  <c r="W4693" i="1"/>
  <c r="W4689" i="1"/>
  <c r="W4685" i="1"/>
  <c r="W4681" i="1"/>
  <c r="W4677" i="1"/>
  <c r="W4673" i="1"/>
  <c r="W4669" i="1"/>
  <c r="W4665" i="1"/>
  <c r="W4661" i="1"/>
  <c r="W4657" i="1"/>
  <c r="W4653" i="1"/>
  <c r="W4649" i="1"/>
  <c r="W4645" i="1"/>
  <c r="W4641" i="1"/>
  <c r="W4637" i="1"/>
  <c r="W4633" i="1"/>
  <c r="W6132" i="1"/>
  <c r="W6129" i="1"/>
  <c r="W6126" i="1"/>
  <c r="W5962" i="1"/>
  <c r="W5898" i="1"/>
  <c r="W5790" i="1"/>
  <c r="W5777" i="1"/>
  <c r="W5774" i="1"/>
  <c r="W5761" i="1"/>
  <c r="W5758" i="1"/>
  <c r="W5745" i="1"/>
  <c r="W5742" i="1"/>
  <c r="W5729" i="1"/>
  <c r="W5726" i="1"/>
  <c r="W5713" i="1"/>
  <c r="W5710" i="1"/>
  <c r="W5697" i="1"/>
  <c r="W5694" i="1"/>
  <c r="W5681" i="1"/>
  <c r="W5678" i="1"/>
  <c r="W5665" i="1"/>
  <c r="W5662" i="1"/>
  <c r="W5649" i="1"/>
  <c r="W5646" i="1"/>
  <c r="W5633" i="1"/>
  <c r="W5630" i="1"/>
  <c r="W5617" i="1"/>
  <c r="W5614" i="1"/>
  <c r="W5601" i="1"/>
  <c r="W5598" i="1"/>
  <c r="W5585" i="1"/>
  <c r="W5582" i="1"/>
  <c r="W5569" i="1"/>
  <c r="W5566" i="1"/>
  <c r="W5553" i="1"/>
  <c r="W5550" i="1"/>
  <c r="W5537" i="1"/>
  <c r="W5534" i="1"/>
  <c r="W5521" i="1"/>
  <c r="W5518" i="1"/>
  <c r="W5505" i="1"/>
  <c r="W5502" i="1"/>
  <c r="W5489" i="1"/>
  <c r="W5486" i="1"/>
  <c r="W5473" i="1"/>
  <c r="W5470" i="1"/>
  <c r="W5457" i="1"/>
  <c r="W5454" i="1"/>
  <c r="W5441" i="1"/>
  <c r="W5438" i="1"/>
  <c r="W5425" i="1"/>
  <c r="W5422" i="1"/>
  <c r="W5409" i="1"/>
  <c r="W5406" i="1"/>
  <c r="W5393" i="1"/>
  <c r="W5390" i="1"/>
  <c r="W5377" i="1"/>
  <c r="W5374" i="1"/>
  <c r="W5361" i="1"/>
  <c r="W5358" i="1"/>
  <c r="W5345" i="1"/>
  <c r="W5342" i="1"/>
  <c r="W5329" i="1"/>
  <c r="W5326" i="1"/>
  <c r="W5313" i="1"/>
  <c r="W5310" i="1"/>
  <c r="W5297" i="1"/>
  <c r="W5294" i="1"/>
  <c r="W5273" i="1"/>
  <c r="W5266" i="1"/>
  <c r="W5259" i="1"/>
  <c r="W5241" i="1"/>
  <c r="W6699" i="1"/>
  <c r="W6097" i="1"/>
  <c r="W6094" i="1"/>
  <c r="W5980" i="1"/>
  <c r="W5977" i="1"/>
  <c r="W5822" i="1"/>
  <c r="W5819" i="1"/>
  <c r="W5781" i="1"/>
  <c r="W5778" i="1"/>
  <c r="W5717" i="1"/>
  <c r="W5714" i="1"/>
  <c r="W5653" i="1"/>
  <c r="W5650" i="1"/>
  <c r="W5589" i="1"/>
  <c r="W5586" i="1"/>
  <c r="W5525" i="1"/>
  <c r="W5522" i="1"/>
  <c r="W5461" i="1"/>
  <c r="W5458" i="1"/>
  <c r="W5397" i="1"/>
  <c r="W5394" i="1"/>
  <c r="W5333" i="1"/>
  <c r="W5330" i="1"/>
  <c r="W5238" i="1"/>
  <c r="W5235" i="1"/>
  <c r="W5222" i="1"/>
  <c r="W5219" i="1"/>
  <c r="W5206" i="1"/>
  <c r="W5203" i="1"/>
  <c r="W5190" i="1"/>
  <c r="W5187" i="1"/>
  <c r="W5174" i="1"/>
  <c r="W5171" i="1"/>
  <c r="W5158" i="1"/>
  <c r="W5155" i="1"/>
  <c r="W5142" i="1"/>
  <c r="W5139" i="1"/>
  <c r="W5126" i="1"/>
  <c r="W5123" i="1"/>
  <c r="W5110" i="1"/>
  <c r="W5107" i="1"/>
  <c r="W5094" i="1"/>
  <c r="W5091" i="1"/>
  <c r="W5078" i="1"/>
  <c r="W5075" i="1"/>
  <c r="W5062" i="1"/>
  <c r="W5059" i="1"/>
  <c r="W5046" i="1"/>
  <c r="W5043" i="1"/>
  <c r="W5030" i="1"/>
  <c r="W5027" i="1"/>
  <c r="W5014" i="1"/>
  <c r="W5011" i="1"/>
  <c r="W4998" i="1"/>
  <c r="W4995" i="1"/>
  <c r="W4982" i="1"/>
  <c r="W4979" i="1"/>
  <c r="W4966" i="1"/>
  <c r="W4963" i="1"/>
  <c r="W4950" i="1"/>
  <c r="W4947" i="1"/>
  <c r="W4934" i="1"/>
  <c r="W4931" i="1"/>
  <c r="W4918" i="1"/>
  <c r="W4915" i="1"/>
  <c r="W4902" i="1"/>
  <c r="W4899" i="1"/>
  <c r="W4886" i="1"/>
  <c r="W4883" i="1"/>
  <c r="W4870" i="1"/>
  <c r="W4867" i="1"/>
  <c r="W4854" i="1"/>
  <c r="W4851" i="1"/>
  <c r="W4838" i="1"/>
  <c r="W4835" i="1"/>
  <c r="W4822" i="1"/>
  <c r="W4819" i="1"/>
  <c r="W4806" i="1"/>
  <c r="W4803" i="1"/>
  <c r="W4790" i="1"/>
  <c r="W4787" i="1"/>
  <c r="W4774" i="1"/>
  <c r="W4771" i="1"/>
  <c r="W4758" i="1"/>
  <c r="W4755" i="1"/>
  <c r="W4742" i="1"/>
  <c r="W4739" i="1"/>
  <c r="W4726" i="1"/>
  <c r="W4723" i="1"/>
  <c r="W4710" i="1"/>
  <c r="W4707" i="1"/>
  <c r="W4694" i="1"/>
  <c r="W4691" i="1"/>
  <c r="W4678" i="1"/>
  <c r="W4675" i="1"/>
  <c r="W4662" i="1"/>
  <c r="W4659" i="1"/>
  <c r="W4646" i="1"/>
  <c r="W4643" i="1"/>
  <c r="W4630" i="1"/>
  <c r="W4623" i="1"/>
  <c r="W4605" i="1"/>
  <c r="W6603" i="1"/>
  <c r="W5994" i="1"/>
  <c r="W5926" i="1"/>
  <c r="W5277" i="1"/>
  <c r="W5274" i="1"/>
  <c r="W5271" i="1"/>
  <c r="W4627" i="1"/>
  <c r="W4609" i="1"/>
  <c r="W4602" i="1"/>
  <c r="W4598" i="1"/>
  <c r="W4594" i="1"/>
  <c r="W4590" i="1"/>
  <c r="W4586" i="1"/>
  <c r="W4582" i="1"/>
  <c r="W4578" i="1"/>
  <c r="W4574" i="1"/>
  <c r="W4570" i="1"/>
  <c r="W4566" i="1"/>
  <c r="W4562" i="1"/>
  <c r="W4558" i="1"/>
  <c r="W4554" i="1"/>
  <c r="W4550" i="1"/>
  <c r="W4546" i="1"/>
  <c r="W4542" i="1"/>
  <c r="W4538" i="1"/>
  <c r="W4534" i="1"/>
  <c r="W4530" i="1"/>
  <c r="W4526" i="1"/>
  <c r="W4522" i="1"/>
  <c r="W4518" i="1"/>
  <c r="W4514" i="1"/>
  <c r="W4510" i="1"/>
  <c r="W4506" i="1"/>
  <c r="W4502" i="1"/>
  <c r="W4498" i="1"/>
  <c r="W4494" i="1"/>
  <c r="W4490" i="1"/>
  <c r="W4486" i="1"/>
  <c r="W4482" i="1"/>
  <c r="W4478" i="1"/>
  <c r="W4474" i="1"/>
  <c r="W4470" i="1"/>
  <c r="W4466" i="1"/>
  <c r="W4462" i="1"/>
  <c r="W4458" i="1"/>
  <c r="W4454" i="1"/>
  <c r="W4450" i="1"/>
  <c r="W4446" i="1"/>
  <c r="W4442" i="1"/>
  <c r="W4438" i="1"/>
  <c r="W4434" i="1"/>
  <c r="W4430" i="1"/>
  <c r="W4426" i="1"/>
  <c r="W4422" i="1"/>
  <c r="W4418" i="1"/>
  <c r="W4414" i="1"/>
  <c r="W4410" i="1"/>
  <c r="W4406" i="1"/>
  <c r="W4402" i="1"/>
  <c r="W4398" i="1"/>
  <c r="W4394" i="1"/>
  <c r="W4390" i="1"/>
  <c r="W4386" i="1"/>
  <c r="W4382" i="1"/>
  <c r="W4378" i="1"/>
  <c r="W4374" i="1"/>
  <c r="W4370" i="1"/>
  <c r="W4366" i="1"/>
  <c r="W4362" i="1"/>
  <c r="W4358" i="1"/>
  <c r="W4354" i="1"/>
  <c r="W4350" i="1"/>
  <c r="W4346" i="1"/>
  <c r="W4342" i="1"/>
  <c r="W4338" i="1"/>
  <c r="W4334" i="1"/>
  <c r="W4330" i="1"/>
  <c r="W4326" i="1"/>
  <c r="W4322" i="1"/>
  <c r="W4318" i="1"/>
  <c r="W4314" i="1"/>
  <c r="W4310" i="1"/>
  <c r="W4306" i="1"/>
  <c r="W4302" i="1"/>
  <c r="W4298" i="1"/>
  <c r="W4294" i="1"/>
  <c r="W4290" i="1"/>
  <c r="W4286" i="1"/>
  <c r="W4282" i="1"/>
  <c r="W4278" i="1"/>
  <c r="W4274" i="1"/>
  <c r="W4270" i="1"/>
  <c r="W4266" i="1"/>
  <c r="W4262" i="1"/>
  <c r="W4258" i="1"/>
  <c r="W4254" i="1"/>
  <c r="W4250" i="1"/>
  <c r="W4246" i="1"/>
  <c r="W4242" i="1"/>
  <c r="W4238" i="1"/>
  <c r="W4234" i="1"/>
  <c r="W4230" i="1"/>
  <c r="W4226" i="1"/>
  <c r="W4222" i="1"/>
  <c r="W4218" i="1"/>
  <c r="W4214" i="1"/>
  <c r="W4210" i="1"/>
  <c r="W4206" i="1"/>
  <c r="W4202" i="1"/>
  <c r="W4198" i="1"/>
  <c r="W4194" i="1"/>
  <c r="W4190" i="1"/>
  <c r="W4186" i="1"/>
  <c r="W4182" i="1"/>
  <c r="W4178" i="1"/>
  <c r="W4174" i="1"/>
  <c r="W4170" i="1"/>
  <c r="W4166" i="1"/>
  <c r="W4162" i="1"/>
  <c r="W4158" i="1"/>
  <c r="W4154" i="1"/>
  <c r="W4150" i="1"/>
  <c r="W4146" i="1"/>
  <c r="W4142" i="1"/>
  <c r="W4138" i="1"/>
  <c r="W4134" i="1"/>
  <c r="W4130" i="1"/>
  <c r="W4126" i="1"/>
  <c r="W4122" i="1"/>
  <c r="W4118" i="1"/>
  <c r="W4114" i="1"/>
  <c r="W4110" i="1"/>
  <c r="W4106" i="1"/>
  <c r="W4102" i="1"/>
  <c r="W4098" i="1"/>
  <c r="W4094" i="1"/>
  <c r="W4090" i="1"/>
  <c r="W4086" i="1"/>
  <c r="W4082" i="1"/>
  <c r="W4078" i="1"/>
  <c r="W4074" i="1"/>
  <c r="W4070" i="1"/>
  <c r="W4066" i="1"/>
  <c r="W4062" i="1"/>
  <c r="W4058" i="1"/>
  <c r="W4054" i="1"/>
  <c r="W4050" i="1"/>
  <c r="W4046" i="1"/>
  <c r="W4042" i="1"/>
  <c r="W4038" i="1"/>
  <c r="W4034" i="1"/>
  <c r="W4030" i="1"/>
  <c r="W4026" i="1"/>
  <c r="W4022" i="1"/>
  <c r="W4018" i="1"/>
  <c r="W4014" i="1"/>
  <c r="W4010" i="1"/>
  <c r="W4006" i="1"/>
  <c r="W4002" i="1"/>
  <c r="W3998" i="1"/>
  <c r="W3994" i="1"/>
  <c r="W3990" i="1"/>
  <c r="W3986" i="1"/>
  <c r="W3982" i="1"/>
  <c r="W3978" i="1"/>
  <c r="W3974" i="1"/>
  <c r="W3970" i="1"/>
  <c r="W3966" i="1"/>
  <c r="W3962" i="1"/>
  <c r="W3958" i="1"/>
  <c r="W3954" i="1"/>
  <c r="W3950" i="1"/>
  <c r="W3946" i="1"/>
  <c r="W3942" i="1"/>
  <c r="W3938" i="1"/>
  <c r="W3934" i="1"/>
  <c r="W3930" i="1"/>
  <c r="W3926" i="1"/>
  <c r="W3922" i="1"/>
  <c r="W3918" i="1"/>
  <c r="W3914" i="1"/>
  <c r="W3910" i="1"/>
  <c r="W3906" i="1"/>
  <c r="W3902" i="1"/>
  <c r="W3898" i="1"/>
  <c r="W3894" i="1"/>
  <c r="W3890" i="1"/>
  <c r="W3886" i="1"/>
  <c r="W3882" i="1"/>
  <c r="W3878" i="1"/>
  <c r="W3874" i="1"/>
  <c r="W3870" i="1"/>
  <c r="W3866" i="1"/>
  <c r="W3862" i="1"/>
  <c r="W3858" i="1"/>
  <c r="W3854" i="1"/>
  <c r="W3850" i="1"/>
  <c r="W3846" i="1"/>
  <c r="W3842" i="1"/>
  <c r="W3838" i="1"/>
  <c r="W3834" i="1"/>
  <c r="W3830" i="1"/>
  <c r="W3826" i="1"/>
  <c r="W3822" i="1"/>
  <c r="W3818" i="1"/>
  <c r="W3814" i="1"/>
  <c r="W3810" i="1"/>
  <c r="W3806" i="1"/>
  <c r="W3802" i="1"/>
  <c r="W3798" i="1"/>
  <c r="W3794" i="1"/>
  <c r="W3790" i="1"/>
  <c r="W3786" i="1"/>
  <c r="W3782" i="1"/>
  <c r="W3778" i="1"/>
  <c r="W3774" i="1"/>
  <c r="W3770" i="1"/>
  <c r="W3766" i="1"/>
  <c r="W3762" i="1"/>
  <c r="W3758" i="1"/>
  <c r="W3754" i="1"/>
  <c r="W3750" i="1"/>
  <c r="W3746" i="1"/>
  <c r="W3742" i="1"/>
  <c r="W3738" i="1"/>
  <c r="W3734" i="1"/>
  <c r="W3730" i="1"/>
  <c r="W3726" i="1"/>
  <c r="W3722" i="1"/>
  <c r="W3718" i="1"/>
  <c r="W3714" i="1"/>
  <c r="W3710" i="1"/>
  <c r="W3706" i="1"/>
  <c r="W3702" i="1"/>
  <c r="W3698" i="1"/>
  <c r="W3694" i="1"/>
  <c r="W3690" i="1"/>
  <c r="W3686" i="1"/>
  <c r="W3682" i="1"/>
  <c r="W3678" i="1"/>
  <c r="W3674" i="1"/>
  <c r="W3670" i="1"/>
  <c r="W3666" i="1"/>
  <c r="W3662" i="1"/>
  <c r="W3658" i="1"/>
  <c r="W3654" i="1"/>
  <c r="W3650" i="1"/>
  <c r="W3646" i="1"/>
  <c r="W3642" i="1"/>
  <c r="W3638" i="1"/>
  <c r="W3634" i="1"/>
  <c r="W3630" i="1"/>
  <c r="W3626" i="1"/>
  <c r="W3622" i="1"/>
  <c r="W3618" i="1"/>
  <c r="W3614" i="1"/>
  <c r="W3610" i="1"/>
  <c r="W3606" i="1"/>
  <c r="W3602" i="1"/>
  <c r="W3598" i="1"/>
  <c r="W3594" i="1"/>
  <c r="W3590" i="1"/>
  <c r="W3586" i="1"/>
  <c r="W3582" i="1"/>
  <c r="W3578" i="1"/>
  <c r="W3574" i="1"/>
  <c r="W3570" i="1"/>
  <c r="W3566" i="1"/>
  <c r="W3562" i="1"/>
  <c r="W3558" i="1"/>
  <c r="W3554" i="1"/>
  <c r="W3550" i="1"/>
  <c r="W3546" i="1"/>
  <c r="W3542" i="1"/>
  <c r="W3538" i="1"/>
  <c r="W3534" i="1"/>
  <c r="W3530" i="1"/>
  <c r="W3526" i="1"/>
  <c r="W3522" i="1"/>
  <c r="W3518" i="1"/>
  <c r="W3514" i="1"/>
  <c r="W3510" i="1"/>
  <c r="W3506" i="1"/>
  <c r="W3502" i="1"/>
  <c r="W3498" i="1"/>
  <c r="W3494" i="1"/>
  <c r="W3490" i="1"/>
  <c r="W3486" i="1"/>
  <c r="W3482" i="1"/>
  <c r="W3478" i="1"/>
  <c r="W3474" i="1"/>
  <c r="W3470" i="1"/>
  <c r="W3466" i="1"/>
  <c r="W3462" i="1"/>
  <c r="W3458" i="1"/>
  <c r="W3454" i="1"/>
  <c r="W3450" i="1"/>
  <c r="W3446" i="1"/>
  <c r="W3442" i="1"/>
  <c r="W3438" i="1"/>
  <c r="W3434" i="1"/>
  <c r="W3430" i="1"/>
  <c r="W3426" i="1"/>
  <c r="W3422" i="1"/>
  <c r="W3418" i="1"/>
  <c r="W3414" i="1"/>
  <c r="W3410" i="1"/>
  <c r="W3406" i="1"/>
  <c r="W3402" i="1"/>
  <c r="W3398" i="1"/>
  <c r="W3394" i="1"/>
  <c r="W3390" i="1"/>
  <c r="W3386" i="1"/>
  <c r="W3382" i="1"/>
  <c r="W3378" i="1"/>
  <c r="W3374" i="1"/>
  <c r="W6251" i="1"/>
  <c r="W6248" i="1"/>
  <c r="W5918" i="1"/>
  <c r="W5826" i="1"/>
  <c r="W5823" i="1"/>
  <c r="W5765" i="1"/>
  <c r="W5762" i="1"/>
  <c r="W5701" i="1"/>
  <c r="W5698" i="1"/>
  <c r="W5637" i="1"/>
  <c r="W5634" i="1"/>
  <c r="W5573" i="1"/>
  <c r="W5570" i="1"/>
  <c r="W5509" i="1"/>
  <c r="W5506" i="1"/>
  <c r="W5445" i="1"/>
  <c r="W5442" i="1"/>
  <c r="W5381" i="1"/>
  <c r="W5378" i="1"/>
  <c r="W5317" i="1"/>
  <c r="W5314" i="1"/>
  <c r="W5245" i="1"/>
  <c r="W5242" i="1"/>
  <c r="W5239" i="1"/>
  <c r="W5226" i="1"/>
  <c r="W5223" i="1"/>
  <c r="W5210" i="1"/>
  <c r="W5207" i="1"/>
  <c r="W5194" i="1"/>
  <c r="W5191" i="1"/>
  <c r="W5178" i="1"/>
  <c r="W5175" i="1"/>
  <c r="W5162" i="1"/>
  <c r="W5159" i="1"/>
  <c r="W5146" i="1"/>
  <c r="W5143" i="1"/>
  <c r="W5130" i="1"/>
  <c r="W5127" i="1"/>
  <c r="W5114" i="1"/>
  <c r="W5111" i="1"/>
  <c r="W5098" i="1"/>
  <c r="W5095" i="1"/>
  <c r="W5082" i="1"/>
  <c r="W5079" i="1"/>
  <c r="W5066" i="1"/>
  <c r="W5063" i="1"/>
  <c r="W5050" i="1"/>
  <c r="W5047" i="1"/>
  <c r="W5034" i="1"/>
  <c r="W5031" i="1"/>
  <c r="W5018" i="1"/>
  <c r="W5015" i="1"/>
  <c r="W5002" i="1"/>
  <c r="W4999" i="1"/>
  <c r="W4986" i="1"/>
  <c r="W4983" i="1"/>
  <c r="W4970" i="1"/>
  <c r="W4967" i="1"/>
  <c r="W4954" i="1"/>
  <c r="W4951" i="1"/>
  <c r="W4938" i="1"/>
  <c r="W4935" i="1"/>
  <c r="W4922" i="1"/>
  <c r="W4919" i="1"/>
  <c r="W4906" i="1"/>
  <c r="W4903" i="1"/>
  <c r="W4890" i="1"/>
  <c r="W4887" i="1"/>
  <c r="W4874" i="1"/>
  <c r="W4871" i="1"/>
  <c r="W4858" i="1"/>
  <c r="W4855" i="1"/>
  <c r="W4842" i="1"/>
  <c r="W4839" i="1"/>
  <c r="W4826" i="1"/>
  <c r="W4823" i="1"/>
  <c r="W4810" i="1"/>
  <c r="W4807" i="1"/>
  <c r="W4794" i="1"/>
  <c r="W4791" i="1"/>
  <c r="W4778" i="1"/>
  <c r="W4775" i="1"/>
  <c r="W4762" i="1"/>
  <c r="W4759" i="1"/>
  <c r="W4746" i="1"/>
  <c r="W4743" i="1"/>
  <c r="W4730" i="1"/>
  <c r="W4727" i="1"/>
  <c r="W4714" i="1"/>
  <c r="W4711" i="1"/>
  <c r="W4698" i="1"/>
  <c r="W4695" i="1"/>
  <c r="W4682" i="1"/>
  <c r="W4679" i="1"/>
  <c r="W4666" i="1"/>
  <c r="W4663" i="1"/>
  <c r="W4650" i="1"/>
  <c r="W4647" i="1"/>
  <c r="W4634" i="1"/>
  <c r="W4631" i="1"/>
  <c r="W4613" i="1"/>
  <c r="W4606" i="1"/>
  <c r="W6136" i="1"/>
  <c r="W6133" i="1"/>
  <c r="W5281" i="1"/>
  <c r="W5278" i="1"/>
  <c r="W4617" i="1"/>
  <c r="W4610" i="1"/>
  <c r="W4603" i="1"/>
  <c r="W4599" i="1"/>
  <c r="W4595" i="1"/>
  <c r="W4591" i="1"/>
  <c r="W4587" i="1"/>
  <c r="W4583" i="1"/>
  <c r="W4579" i="1"/>
  <c r="W4575" i="1"/>
  <c r="W4571" i="1"/>
  <c r="W4567" i="1"/>
  <c r="W4563" i="1"/>
  <c r="W4559" i="1"/>
  <c r="W4555" i="1"/>
  <c r="W4551" i="1"/>
  <c r="W4547" i="1"/>
  <c r="W4543" i="1"/>
  <c r="W4539" i="1"/>
  <c r="W4535" i="1"/>
  <c r="W4531" i="1"/>
  <c r="W4527" i="1"/>
  <c r="W4523" i="1"/>
  <c r="W4519" i="1"/>
  <c r="W4515" i="1"/>
  <c r="W4511" i="1"/>
  <c r="W4507" i="1"/>
  <c r="W4503" i="1"/>
  <c r="W4499" i="1"/>
  <c r="W4495" i="1"/>
  <c r="W4491" i="1"/>
  <c r="W4487" i="1"/>
  <c r="W4483" i="1"/>
  <c r="W4479" i="1"/>
  <c r="W4475" i="1"/>
  <c r="W4471" i="1"/>
  <c r="W4467" i="1"/>
  <c r="W4463" i="1"/>
  <c r="W4459" i="1"/>
  <c r="W4455" i="1"/>
  <c r="W4451" i="1"/>
  <c r="W4447" i="1"/>
  <c r="W4443" i="1"/>
  <c r="W4439" i="1"/>
  <c r="W4435" i="1"/>
  <c r="W4431" i="1"/>
  <c r="W4427" i="1"/>
  <c r="W4423" i="1"/>
  <c r="W4419" i="1"/>
  <c r="W4415" i="1"/>
  <c r="W4411" i="1"/>
  <c r="W4407" i="1"/>
  <c r="W4403" i="1"/>
  <c r="W4399" i="1"/>
  <c r="W4395" i="1"/>
  <c r="W4391" i="1"/>
  <c r="W4387" i="1"/>
  <c r="W4383" i="1"/>
  <c r="W4379" i="1"/>
  <c r="W4375" i="1"/>
  <c r="W4371" i="1"/>
  <c r="W4367" i="1"/>
  <c r="W4363" i="1"/>
  <c r="W4359" i="1"/>
  <c r="W4355" i="1"/>
  <c r="W4351" i="1"/>
  <c r="W4347" i="1"/>
  <c r="W4343" i="1"/>
  <c r="W4339" i="1"/>
  <c r="W4335" i="1"/>
  <c r="W4331" i="1"/>
  <c r="W4327" i="1"/>
  <c r="W4323" i="1"/>
  <c r="W4319" i="1"/>
  <c r="W4315" i="1"/>
  <c r="W4311" i="1"/>
  <c r="W4307" i="1"/>
  <c r="W4303" i="1"/>
  <c r="W4299" i="1"/>
  <c r="W4295" i="1"/>
  <c r="W4291" i="1"/>
  <c r="W4287" i="1"/>
  <c r="W4283" i="1"/>
  <c r="W4279" i="1"/>
  <c r="W4275" i="1"/>
  <c r="W4271" i="1"/>
  <c r="W4267" i="1"/>
  <c r="W4263" i="1"/>
  <c r="W4259" i="1"/>
  <c r="W4255" i="1"/>
  <c r="W4251" i="1"/>
  <c r="W4247" i="1"/>
  <c r="W4243" i="1"/>
  <c r="W4239" i="1"/>
  <c r="W4235" i="1"/>
  <c r="W4231" i="1"/>
  <c r="W4227" i="1"/>
  <c r="W4223" i="1"/>
  <c r="W4219" i="1"/>
  <c r="W4215" i="1"/>
  <c r="W4211" i="1"/>
  <c r="W4207" i="1"/>
  <c r="W4203" i="1"/>
  <c r="W4199" i="1"/>
  <c r="W4195" i="1"/>
  <c r="W4191" i="1"/>
  <c r="W4187" i="1"/>
  <c r="W4183" i="1"/>
  <c r="W4179" i="1"/>
  <c r="W4175" i="1"/>
  <c r="W4171" i="1"/>
  <c r="W4167" i="1"/>
  <c r="W4163" i="1"/>
  <c r="W4159" i="1"/>
  <c r="W4155" i="1"/>
  <c r="W4151" i="1"/>
  <c r="W4147" i="1"/>
  <c r="W4143" i="1"/>
  <c r="W4139" i="1"/>
  <c r="W4135" i="1"/>
  <c r="W4131" i="1"/>
  <c r="W4127" i="1"/>
  <c r="W4123" i="1"/>
  <c r="W4119" i="1"/>
  <c r="W4115" i="1"/>
  <c r="W4111" i="1"/>
  <c r="W4107" i="1"/>
  <c r="W4103" i="1"/>
  <c r="W4099" i="1"/>
  <c r="W4095" i="1"/>
  <c r="W4091" i="1"/>
  <c r="W4087" i="1"/>
  <c r="W4083" i="1"/>
  <c r="W4079" i="1"/>
  <c r="W4075" i="1"/>
  <c r="W4071" i="1"/>
  <c r="W4067" i="1"/>
  <c r="W4063" i="1"/>
  <c r="W4059" i="1"/>
  <c r="W4055" i="1"/>
  <c r="W4051" i="1"/>
  <c r="W4047" i="1"/>
  <c r="W4043" i="1"/>
  <c r="W4039" i="1"/>
  <c r="W4035" i="1"/>
  <c r="W4031" i="1"/>
  <c r="W4027" i="1"/>
  <c r="W4023" i="1"/>
  <c r="W4019" i="1"/>
  <c r="W4015" i="1"/>
  <c r="W4011" i="1"/>
  <c r="W4007" i="1"/>
  <c r="W4003" i="1"/>
  <c r="W3999" i="1"/>
  <c r="W3995" i="1"/>
  <c r="W3991" i="1"/>
  <c r="W3987" i="1"/>
  <c r="W3983" i="1"/>
  <c r="W3979" i="1"/>
  <c r="W3975" i="1"/>
  <c r="W3971" i="1"/>
  <c r="W3967" i="1"/>
  <c r="W3963" i="1"/>
  <c r="W3959" i="1"/>
  <c r="W3955" i="1"/>
  <c r="W3951" i="1"/>
  <c r="W3947" i="1"/>
  <c r="W3943" i="1"/>
  <c r="W3939" i="1"/>
  <c r="W3935" i="1"/>
  <c r="W3931" i="1"/>
  <c r="W3927" i="1"/>
  <c r="W3923" i="1"/>
  <c r="W3919" i="1"/>
  <c r="W3915" i="1"/>
  <c r="W3911" i="1"/>
  <c r="W3907" i="1"/>
  <c r="W3903" i="1"/>
  <c r="W3899" i="1"/>
  <c r="W3895" i="1"/>
  <c r="W3891" i="1"/>
  <c r="W3887" i="1"/>
  <c r="W3883" i="1"/>
  <c r="W3879" i="1"/>
  <c r="W3875" i="1"/>
  <c r="W3871" i="1"/>
  <c r="W3867" i="1"/>
  <c r="W3863" i="1"/>
  <c r="W3859" i="1"/>
  <c r="W3855" i="1"/>
  <c r="W3851" i="1"/>
  <c r="W3847" i="1"/>
  <c r="W3843" i="1"/>
  <c r="W3839" i="1"/>
  <c r="W3835" i="1"/>
  <c r="W3831" i="1"/>
  <c r="W3827" i="1"/>
  <c r="W3823" i="1"/>
  <c r="W3819" i="1"/>
  <c r="W3815" i="1"/>
  <c r="W3811" i="1"/>
  <c r="W3807" i="1"/>
  <c r="W3803" i="1"/>
  <c r="W3799" i="1"/>
  <c r="W3795" i="1"/>
  <c r="W3791" i="1"/>
  <c r="W3787" i="1"/>
  <c r="W3783" i="1"/>
  <c r="W3779" i="1"/>
  <c r="W3775" i="1"/>
  <c r="W3771" i="1"/>
  <c r="W3767" i="1"/>
  <c r="W3763" i="1"/>
  <c r="W3759" i="1"/>
  <c r="W3755" i="1"/>
  <c r="W3751" i="1"/>
  <c r="W3747" i="1"/>
  <c r="W3743" i="1"/>
  <c r="W3739" i="1"/>
  <c r="W3735" i="1"/>
  <c r="W3731" i="1"/>
  <c r="W3727" i="1"/>
  <c r="W3723" i="1"/>
  <c r="W3719" i="1"/>
  <c r="W3715" i="1"/>
  <c r="W3711" i="1"/>
  <c r="W3707" i="1"/>
  <c r="W3703" i="1"/>
  <c r="W3699" i="1"/>
  <c r="W3695" i="1"/>
  <c r="W3691" i="1"/>
  <c r="W3687" i="1"/>
  <c r="W3683" i="1"/>
  <c r="W3679" i="1"/>
  <c r="W3675" i="1"/>
  <c r="W3671" i="1"/>
  <c r="W3667" i="1"/>
  <c r="W3663" i="1"/>
  <c r="W3659" i="1"/>
  <c r="W3655" i="1"/>
  <c r="W3651" i="1"/>
  <c r="W3647" i="1"/>
  <c r="W3643" i="1"/>
  <c r="W3639" i="1"/>
  <c r="W3635" i="1"/>
  <c r="W3631" i="1"/>
  <c r="W3627" i="1"/>
  <c r="W3623" i="1"/>
  <c r="W3619" i="1"/>
  <c r="W3615" i="1"/>
  <c r="W3611" i="1"/>
  <c r="W3607" i="1"/>
  <c r="W3603" i="1"/>
  <c r="W3599" i="1"/>
  <c r="W3595" i="1"/>
  <c r="W3591" i="1"/>
  <c r="W3587" i="1"/>
  <c r="W3583" i="1"/>
  <c r="W3579" i="1"/>
  <c r="W3575" i="1"/>
  <c r="W3571" i="1"/>
  <c r="W3567" i="1"/>
  <c r="W3563" i="1"/>
  <c r="W3559" i="1"/>
  <c r="W3555" i="1"/>
  <c r="W3551" i="1"/>
  <c r="W3547" i="1"/>
  <c r="W3543" i="1"/>
  <c r="W3539" i="1"/>
  <c r="W3535" i="1"/>
  <c r="W3531" i="1"/>
  <c r="W3527" i="1"/>
  <c r="W5938" i="1"/>
  <c r="W5862" i="1"/>
  <c r="W5749" i="1"/>
  <c r="W5746" i="1"/>
  <c r="W5685" i="1"/>
  <c r="W5682" i="1"/>
  <c r="W5621" i="1"/>
  <c r="W5618" i="1"/>
  <c r="W5557" i="1"/>
  <c r="W5554" i="1"/>
  <c r="W5493" i="1"/>
  <c r="W5490" i="1"/>
  <c r="W5429" i="1"/>
  <c r="W5426" i="1"/>
  <c r="W5365" i="1"/>
  <c r="W5362" i="1"/>
  <c r="W5301" i="1"/>
  <c r="W5298" i="1"/>
  <c r="W5263" i="1"/>
  <c r="W5249" i="1"/>
  <c r="W5246" i="1"/>
  <c r="W5230" i="1"/>
  <c r="W5227" i="1"/>
  <c r="W5214" i="1"/>
  <c r="W5211" i="1"/>
  <c r="W5198" i="1"/>
  <c r="W5195" i="1"/>
  <c r="W5182" i="1"/>
  <c r="W5179" i="1"/>
  <c r="W5166" i="1"/>
  <c r="W5163" i="1"/>
  <c r="W5150" i="1"/>
  <c r="W5147" i="1"/>
  <c r="W5134" i="1"/>
  <c r="W5131" i="1"/>
  <c r="W5118" i="1"/>
  <c r="W5115" i="1"/>
  <c r="W5102" i="1"/>
  <c r="W5099" i="1"/>
  <c r="W5086" i="1"/>
  <c r="W5083" i="1"/>
  <c r="W5070" i="1"/>
  <c r="W5067" i="1"/>
  <c r="W5054" i="1"/>
  <c r="W5051" i="1"/>
  <c r="W5038" i="1"/>
  <c r="W5035" i="1"/>
  <c r="W5022" i="1"/>
  <c r="W5019" i="1"/>
  <c r="W5006" i="1"/>
  <c r="W5003" i="1"/>
  <c r="W4990" i="1"/>
  <c r="W4987" i="1"/>
  <c r="W4974" i="1"/>
  <c r="W4971" i="1"/>
  <c r="W4958" i="1"/>
  <c r="W4955" i="1"/>
  <c r="W4942" i="1"/>
  <c r="W4939" i="1"/>
  <c r="W4926" i="1"/>
  <c r="W4923" i="1"/>
  <c r="W4910" i="1"/>
  <c r="W4907" i="1"/>
  <c r="W4894" i="1"/>
  <c r="W4891" i="1"/>
  <c r="W4878" i="1"/>
  <c r="W4875" i="1"/>
  <c r="W4862" i="1"/>
  <c r="W4859" i="1"/>
  <c r="W4846" i="1"/>
  <c r="W4843" i="1"/>
  <c r="W4830" i="1"/>
  <c r="W4827" i="1"/>
  <c r="W4814" i="1"/>
  <c r="W4811" i="1"/>
  <c r="W4798" i="1"/>
  <c r="W4795" i="1"/>
  <c r="W4782" i="1"/>
  <c r="W4779" i="1"/>
  <c r="W4766" i="1"/>
  <c r="W4763" i="1"/>
  <c r="W4750" i="1"/>
  <c r="W4747" i="1"/>
  <c r="W4734" i="1"/>
  <c r="W4731" i="1"/>
  <c r="W4718" i="1"/>
  <c r="W4715" i="1"/>
  <c r="W4702" i="1"/>
  <c r="W4699" i="1"/>
  <c r="W4686" i="1"/>
  <c r="W4683" i="1"/>
  <c r="W4670" i="1"/>
  <c r="W4667" i="1"/>
  <c r="W4654" i="1"/>
  <c r="W4651" i="1"/>
  <c r="W4638" i="1"/>
  <c r="W4635" i="1"/>
  <c r="W4621" i="1"/>
  <c r="W4614" i="1"/>
  <c r="W4607" i="1"/>
  <c r="W7875" i="1"/>
  <c r="W7816" i="1"/>
  <c r="W6044" i="1"/>
  <c r="W6041" i="1"/>
  <c r="W5854" i="1"/>
  <c r="W4625" i="1"/>
  <c r="W4618" i="1"/>
  <c r="W4611" i="1"/>
  <c r="W4600" i="1"/>
  <c r="W4596" i="1"/>
  <c r="W4592" i="1"/>
  <c r="W4588" i="1"/>
  <c r="W4584" i="1"/>
  <c r="W4580" i="1"/>
  <c r="W4576" i="1"/>
  <c r="W4572" i="1"/>
  <c r="W4568" i="1"/>
  <c r="W4564" i="1"/>
  <c r="W4560" i="1"/>
  <c r="W4556" i="1"/>
  <c r="W4552" i="1"/>
  <c r="W4548" i="1"/>
  <c r="W4544" i="1"/>
  <c r="W4540" i="1"/>
  <c r="W4536" i="1"/>
  <c r="W4532" i="1"/>
  <c r="W4528" i="1"/>
  <c r="W4524" i="1"/>
  <c r="W4520" i="1"/>
  <c r="W4516" i="1"/>
  <c r="W4512" i="1"/>
  <c r="W4508" i="1"/>
  <c r="W4504" i="1"/>
  <c r="W4500" i="1"/>
  <c r="W4496" i="1"/>
  <c r="W4492" i="1"/>
  <c r="W4488" i="1"/>
  <c r="W4484" i="1"/>
  <c r="W4480" i="1"/>
  <c r="W4476" i="1"/>
  <c r="W4472" i="1"/>
  <c r="W4468" i="1"/>
  <c r="W4464" i="1"/>
  <c r="W4460" i="1"/>
  <c r="W4456" i="1"/>
  <c r="W4452" i="1"/>
  <c r="W4448" i="1"/>
  <c r="W4444" i="1"/>
  <c r="W4440" i="1"/>
  <c r="W4436" i="1"/>
  <c r="W4432" i="1"/>
  <c r="W4428" i="1"/>
  <c r="W4424" i="1"/>
  <c r="W4420" i="1"/>
  <c r="W4416" i="1"/>
  <c r="W4412" i="1"/>
  <c r="W4408" i="1"/>
  <c r="W4404" i="1"/>
  <c r="W4400" i="1"/>
  <c r="W4396" i="1"/>
  <c r="W4392" i="1"/>
  <c r="W4388" i="1"/>
  <c r="W4384" i="1"/>
  <c r="W4380" i="1"/>
  <c r="W4376" i="1"/>
  <c r="W4372" i="1"/>
  <c r="W4368" i="1"/>
  <c r="W4364" i="1"/>
  <c r="W4360" i="1"/>
  <c r="W4356" i="1"/>
  <c r="W4352" i="1"/>
  <c r="W4348" i="1"/>
  <c r="W4344" i="1"/>
  <c r="W4340" i="1"/>
  <c r="W4336" i="1"/>
  <c r="W4332" i="1"/>
  <c r="W4328" i="1"/>
  <c r="W4324" i="1"/>
  <c r="W4320" i="1"/>
  <c r="W4316" i="1"/>
  <c r="W4312" i="1"/>
  <c r="W4308" i="1"/>
  <c r="W4304" i="1"/>
  <c r="W4300" i="1"/>
  <c r="W4296" i="1"/>
  <c r="W4292" i="1"/>
  <c r="W4288" i="1"/>
  <c r="W4284" i="1"/>
  <c r="W4280" i="1"/>
  <c r="W4276" i="1"/>
  <c r="W4272" i="1"/>
  <c r="W4268" i="1"/>
  <c r="W4264" i="1"/>
  <c r="W4260" i="1"/>
  <c r="W4256" i="1"/>
  <c r="W4252" i="1"/>
  <c r="W4248" i="1"/>
  <c r="W4244" i="1"/>
  <c r="W4240" i="1"/>
  <c r="W4236" i="1"/>
  <c r="W4232" i="1"/>
  <c r="W4228" i="1"/>
  <c r="W4224" i="1"/>
  <c r="W4220" i="1"/>
  <c r="W4216" i="1"/>
  <c r="W4212" i="1"/>
  <c r="W4208" i="1"/>
  <c r="W4204" i="1"/>
  <c r="W4200" i="1"/>
  <c r="W4196" i="1"/>
  <c r="W4192" i="1"/>
  <c r="W4188" i="1"/>
  <c r="W4184" i="1"/>
  <c r="W4180" i="1"/>
  <c r="W4176" i="1"/>
  <c r="W4172" i="1"/>
  <c r="W4168" i="1"/>
  <c r="W4164" i="1"/>
  <c r="W4160" i="1"/>
  <c r="W4156" i="1"/>
  <c r="W4152" i="1"/>
  <c r="W4148" i="1"/>
  <c r="W4144" i="1"/>
  <c r="W4140" i="1"/>
  <c r="W4136" i="1"/>
  <c r="W4132" i="1"/>
  <c r="W4128" i="1"/>
  <c r="W4124" i="1"/>
  <c r="W4120" i="1"/>
  <c r="W4116" i="1"/>
  <c r="W4112" i="1"/>
  <c r="W4108" i="1"/>
  <c r="W4104" i="1"/>
  <c r="W4100" i="1"/>
  <c r="W4096" i="1"/>
  <c r="W5733" i="1"/>
  <c r="W5730" i="1"/>
  <c r="W5477" i="1"/>
  <c r="W5474" i="1"/>
  <c r="W4615" i="1"/>
  <c r="W4581" i="1"/>
  <c r="W4549" i="1"/>
  <c r="W4517" i="1"/>
  <c r="W4485" i="1"/>
  <c r="W4453" i="1"/>
  <c r="W4421" i="1"/>
  <c r="W4389" i="1"/>
  <c r="W4357" i="1"/>
  <c r="W4325" i="1"/>
  <c r="W4293" i="1"/>
  <c r="W4261" i="1"/>
  <c r="W4229" i="1"/>
  <c r="W4197" i="1"/>
  <c r="W4165" i="1"/>
  <c r="W4133" i="1"/>
  <c r="W4101" i="1"/>
  <c r="W4092" i="1"/>
  <c r="W4089" i="1"/>
  <c r="W4076" i="1"/>
  <c r="W4073" i="1"/>
  <c r="W4060" i="1"/>
  <c r="W4057" i="1"/>
  <c r="W4044" i="1"/>
  <c r="W4041" i="1"/>
  <c r="W4028" i="1"/>
  <c r="W4025" i="1"/>
  <c r="W4012" i="1"/>
  <c r="W4009" i="1"/>
  <c r="W3996" i="1"/>
  <c r="W3993" i="1"/>
  <c r="W3980" i="1"/>
  <c r="W3977" i="1"/>
  <c r="W3964" i="1"/>
  <c r="W3961" i="1"/>
  <c r="W3948" i="1"/>
  <c r="W3945" i="1"/>
  <c r="W3932" i="1"/>
  <c r="W3929" i="1"/>
  <c r="W3916" i="1"/>
  <c r="W3913" i="1"/>
  <c r="W3900" i="1"/>
  <c r="W3897" i="1"/>
  <c r="W3884" i="1"/>
  <c r="W3881" i="1"/>
  <c r="W3868" i="1"/>
  <c r="W3865" i="1"/>
  <c r="W3852" i="1"/>
  <c r="W3849" i="1"/>
  <c r="W3836" i="1"/>
  <c r="W3833" i="1"/>
  <c r="W3820" i="1"/>
  <c r="W3817" i="1"/>
  <c r="W3804" i="1"/>
  <c r="W3801" i="1"/>
  <c r="W3788" i="1"/>
  <c r="W3785" i="1"/>
  <c r="W3772" i="1"/>
  <c r="W3769" i="1"/>
  <c r="W3756" i="1"/>
  <c r="W3753" i="1"/>
  <c r="W3740" i="1"/>
  <c r="W3737" i="1"/>
  <c r="W3724" i="1"/>
  <c r="W3721" i="1"/>
  <c r="W3708" i="1"/>
  <c r="W3705" i="1"/>
  <c r="W3692" i="1"/>
  <c r="W3689" i="1"/>
  <c r="W3676" i="1"/>
  <c r="W3673" i="1"/>
  <c r="W3660" i="1"/>
  <c r="W3657" i="1"/>
  <c r="W3644" i="1"/>
  <c r="W3641" i="1"/>
  <c r="W3628" i="1"/>
  <c r="W3625" i="1"/>
  <c r="W3612" i="1"/>
  <c r="W3609" i="1"/>
  <c r="W3596" i="1"/>
  <c r="W3593" i="1"/>
  <c r="W3580" i="1"/>
  <c r="W3577" i="1"/>
  <c r="W3564" i="1"/>
  <c r="W3561" i="1"/>
  <c r="W3548" i="1"/>
  <c r="W3545" i="1"/>
  <c r="W3532" i="1"/>
  <c r="W3529" i="1"/>
  <c r="W3515" i="1"/>
  <c r="W3508" i="1"/>
  <c r="W3501" i="1"/>
  <c r="W3483" i="1"/>
  <c r="W3476" i="1"/>
  <c r="W3469" i="1"/>
  <c r="W3451" i="1"/>
  <c r="W3444" i="1"/>
  <c r="W3437" i="1"/>
  <c r="W3419" i="1"/>
  <c r="W3412" i="1"/>
  <c r="W3405" i="1"/>
  <c r="W3387" i="1"/>
  <c r="W3380" i="1"/>
  <c r="W3373" i="1"/>
  <c r="W3355" i="1"/>
  <c r="W3348" i="1"/>
  <c r="W3341" i="1"/>
  <c r="W3323" i="1"/>
  <c r="W3316" i="1"/>
  <c r="W3309" i="1"/>
  <c r="W3291" i="1"/>
  <c r="W3284" i="1"/>
  <c r="W3277" i="1"/>
  <c r="W3259" i="1"/>
  <c r="W3252" i="1"/>
  <c r="W3245" i="1"/>
  <c r="W3227" i="1"/>
  <c r="W3220" i="1"/>
  <c r="W3213" i="1"/>
  <c r="W3195" i="1"/>
  <c r="W3188" i="1"/>
  <c r="W3181" i="1"/>
  <c r="W3163" i="1"/>
  <c r="W3156" i="1"/>
  <c r="W3149" i="1"/>
  <c r="W3131" i="1"/>
  <c r="W3124" i="1"/>
  <c r="W3117" i="1"/>
  <c r="W3099" i="1"/>
  <c r="W3092" i="1"/>
  <c r="W3085" i="1"/>
  <c r="W3067" i="1"/>
  <c r="W3060" i="1"/>
  <c r="W3053" i="1"/>
  <c r="W3035" i="1"/>
  <c r="W3028" i="1"/>
  <c r="W3021" i="1"/>
  <c r="W3003" i="1"/>
  <c r="W2996" i="1"/>
  <c r="W2989" i="1"/>
  <c r="W2971" i="1"/>
  <c r="W2964" i="1"/>
  <c r="W2957" i="1"/>
  <c r="W2939" i="1"/>
  <c r="W2932" i="1"/>
  <c r="W2925" i="1"/>
  <c r="W2907" i="1"/>
  <c r="W2900" i="1"/>
  <c r="W2893" i="1"/>
  <c r="W2875" i="1"/>
  <c r="W2868" i="1"/>
  <c r="W5253" i="1"/>
  <c r="W5234" i="1"/>
  <c r="W5231" i="1"/>
  <c r="W5170" i="1"/>
  <c r="W5167" i="1"/>
  <c r="W5106" i="1"/>
  <c r="W5103" i="1"/>
  <c r="W5042" i="1"/>
  <c r="W5039" i="1"/>
  <c r="W4978" i="1"/>
  <c r="W4975" i="1"/>
  <c r="W4914" i="1"/>
  <c r="W4911" i="1"/>
  <c r="W4850" i="1"/>
  <c r="W4847" i="1"/>
  <c r="W4786" i="1"/>
  <c r="W4783" i="1"/>
  <c r="W4722" i="1"/>
  <c r="W4719" i="1"/>
  <c r="W4658" i="1"/>
  <c r="W4655" i="1"/>
  <c r="W4593" i="1"/>
  <c r="W4561" i="1"/>
  <c r="W4529" i="1"/>
  <c r="W4497" i="1"/>
  <c r="W4465" i="1"/>
  <c r="W4433" i="1"/>
  <c r="W4401" i="1"/>
  <c r="W4369" i="1"/>
  <c r="W4337" i="1"/>
  <c r="W4305" i="1"/>
  <c r="W4273" i="1"/>
  <c r="W4241" i="1"/>
  <c r="W4209" i="1"/>
  <c r="W4177" i="1"/>
  <c r="W4145" i="1"/>
  <c r="W4113" i="1"/>
  <c r="W3519" i="1"/>
  <c r="W3512" i="1"/>
  <c r="W3505" i="1"/>
  <c r="W3487" i="1"/>
  <c r="W3480" i="1"/>
  <c r="W3473" i="1"/>
  <c r="W3455" i="1"/>
  <c r="W3448" i="1"/>
  <c r="W3441" i="1"/>
  <c r="W3423" i="1"/>
  <c r="W3416" i="1"/>
  <c r="W3409" i="1"/>
  <c r="W3391" i="1"/>
  <c r="W3384" i="1"/>
  <c r="W3377" i="1"/>
  <c r="W3359" i="1"/>
  <c r="W3352" i="1"/>
  <c r="W3345" i="1"/>
  <c r="W3327" i="1"/>
  <c r="W3320" i="1"/>
  <c r="W3313" i="1"/>
  <c r="W3295" i="1"/>
  <c r="W3288" i="1"/>
  <c r="W3281" i="1"/>
  <c r="W3263" i="1"/>
  <c r="W3256" i="1"/>
  <c r="W3249" i="1"/>
  <c r="W3231" i="1"/>
  <c r="W3224" i="1"/>
  <c r="W3217" i="1"/>
  <c r="W3199" i="1"/>
  <c r="W3192" i="1"/>
  <c r="W3185" i="1"/>
  <c r="W3167" i="1"/>
  <c r="W3160" i="1"/>
  <c r="W3153" i="1"/>
  <c r="W3135" i="1"/>
  <c r="W3128" i="1"/>
  <c r="W3121" i="1"/>
  <c r="W3103" i="1"/>
  <c r="W3096" i="1"/>
  <c r="W3089" i="1"/>
  <c r="W3071" i="1"/>
  <c r="W3064" i="1"/>
  <c r="W3057" i="1"/>
  <c r="W3039" i="1"/>
  <c r="W3032" i="1"/>
  <c r="W3025" i="1"/>
  <c r="W3007" i="1"/>
  <c r="W3000" i="1"/>
  <c r="W2993" i="1"/>
  <c r="W2975" i="1"/>
  <c r="W2968" i="1"/>
  <c r="W2961" i="1"/>
  <c r="W2943" i="1"/>
  <c r="W2936" i="1"/>
  <c r="W2929" i="1"/>
  <c r="W2911" i="1"/>
  <c r="W2904" i="1"/>
  <c r="W2897" i="1"/>
  <c r="W2879" i="1"/>
  <c r="W2872" i="1"/>
  <c r="W2865" i="1"/>
  <c r="W2847" i="1"/>
  <c r="W2840" i="1"/>
  <c r="W2833" i="1"/>
  <c r="W2815" i="1"/>
  <c r="W2808" i="1"/>
  <c r="W2801" i="1"/>
  <c r="W2783" i="1"/>
  <c r="W2776" i="1"/>
  <c r="W2769" i="1"/>
  <c r="W2751" i="1"/>
  <c r="W2744" i="1"/>
  <c r="W2737" i="1"/>
  <c r="W2719" i="1"/>
  <c r="W2712" i="1"/>
  <c r="W2705" i="1"/>
  <c r="W2687" i="1"/>
  <c r="W2680" i="1"/>
  <c r="W2673" i="1"/>
  <c r="W2655" i="1"/>
  <c r="W2648" i="1"/>
  <c r="W2641" i="1"/>
  <c r="W2623" i="1"/>
  <c r="W2616" i="1"/>
  <c r="W5669" i="1"/>
  <c r="W5666" i="1"/>
  <c r="W5413" i="1"/>
  <c r="W5410" i="1"/>
  <c r="W5270" i="1"/>
  <c r="W5267" i="1"/>
  <c r="W4573" i="1"/>
  <c r="W4541" i="1"/>
  <c r="W4509" i="1"/>
  <c r="W4477" i="1"/>
  <c r="W4445" i="1"/>
  <c r="W4413" i="1"/>
  <c r="W4381" i="1"/>
  <c r="W4349" i="1"/>
  <c r="W4317" i="1"/>
  <c r="W4285" i="1"/>
  <c r="W4253" i="1"/>
  <c r="W4221" i="1"/>
  <c r="W4189" i="1"/>
  <c r="W4157" i="1"/>
  <c r="W4125" i="1"/>
  <c r="W4093" i="1"/>
  <c r="W4080" i="1"/>
  <c r="W4077" i="1"/>
  <c r="W4064" i="1"/>
  <c r="W4061" i="1"/>
  <c r="W4048" i="1"/>
  <c r="W4045" i="1"/>
  <c r="W4032" i="1"/>
  <c r="W4029" i="1"/>
  <c r="W4016" i="1"/>
  <c r="W4013" i="1"/>
  <c r="W4000" i="1"/>
  <c r="W3997" i="1"/>
  <c r="W3984" i="1"/>
  <c r="W3981" i="1"/>
  <c r="W3968" i="1"/>
  <c r="W3965" i="1"/>
  <c r="W3952" i="1"/>
  <c r="W3949" i="1"/>
  <c r="W3936" i="1"/>
  <c r="W3933" i="1"/>
  <c r="W3920" i="1"/>
  <c r="W3917" i="1"/>
  <c r="W3904" i="1"/>
  <c r="W3901" i="1"/>
  <c r="W3888" i="1"/>
  <c r="W3885" i="1"/>
  <c r="W3872" i="1"/>
  <c r="W3869" i="1"/>
  <c r="W3856" i="1"/>
  <c r="W3853" i="1"/>
  <c r="W3840" i="1"/>
  <c r="W3837" i="1"/>
  <c r="W3824" i="1"/>
  <c r="W3821" i="1"/>
  <c r="W3808" i="1"/>
  <c r="W3805" i="1"/>
  <c r="W3792" i="1"/>
  <c r="W3789" i="1"/>
  <c r="W3776" i="1"/>
  <c r="W3773" i="1"/>
  <c r="W3760" i="1"/>
  <c r="W3757" i="1"/>
  <c r="W3744" i="1"/>
  <c r="W3741" i="1"/>
  <c r="W3728" i="1"/>
  <c r="W3725" i="1"/>
  <c r="W3712" i="1"/>
  <c r="W3709" i="1"/>
  <c r="W3696" i="1"/>
  <c r="W3693" i="1"/>
  <c r="W3680" i="1"/>
  <c r="W3677" i="1"/>
  <c r="W3664" i="1"/>
  <c r="W3661" i="1"/>
  <c r="W3648" i="1"/>
  <c r="W3645" i="1"/>
  <c r="W3632" i="1"/>
  <c r="W3629" i="1"/>
  <c r="W3616" i="1"/>
  <c r="W3613" i="1"/>
  <c r="W3600" i="1"/>
  <c r="W3597" i="1"/>
  <c r="W3584" i="1"/>
  <c r="W3581" i="1"/>
  <c r="W3568" i="1"/>
  <c r="W3565" i="1"/>
  <c r="W3552" i="1"/>
  <c r="W3549" i="1"/>
  <c r="W3536" i="1"/>
  <c r="W3533" i="1"/>
  <c r="W3523" i="1"/>
  <c r="W3516" i="1"/>
  <c r="W3509" i="1"/>
  <c r="W3491" i="1"/>
  <c r="W3484" i="1"/>
  <c r="W3477" i="1"/>
  <c r="W3459" i="1"/>
  <c r="W3452" i="1"/>
  <c r="W3445" i="1"/>
  <c r="W3427" i="1"/>
  <c r="W3420" i="1"/>
  <c r="W3413" i="1"/>
  <c r="W3395" i="1"/>
  <c r="W3388" i="1"/>
  <c r="W3381" i="1"/>
  <c r="W3363" i="1"/>
  <c r="W3356" i="1"/>
  <c r="W3349" i="1"/>
  <c r="W3331" i="1"/>
  <c r="W3324" i="1"/>
  <c r="W3317" i="1"/>
  <c r="W3299" i="1"/>
  <c r="W3292" i="1"/>
  <c r="W3285" i="1"/>
  <c r="W3267" i="1"/>
  <c r="W3260" i="1"/>
  <c r="W3253" i="1"/>
  <c r="W3235" i="1"/>
  <c r="W3228" i="1"/>
  <c r="W3221" i="1"/>
  <c r="W3203" i="1"/>
  <c r="W3196" i="1"/>
  <c r="W3189" i="1"/>
  <c r="W3171" i="1"/>
  <c r="W3164" i="1"/>
  <c r="W3157" i="1"/>
  <c r="W3139" i="1"/>
  <c r="W3132" i="1"/>
  <c r="W3125" i="1"/>
  <c r="W3107" i="1"/>
  <c r="W3100" i="1"/>
  <c r="W3093" i="1"/>
  <c r="W3075" i="1"/>
  <c r="W3068" i="1"/>
  <c r="W3061" i="1"/>
  <c r="W3043" i="1"/>
  <c r="W3036" i="1"/>
  <c r="W3029" i="1"/>
  <c r="W3011" i="1"/>
  <c r="W3004" i="1"/>
  <c r="W6058" i="1"/>
  <c r="W5605" i="1"/>
  <c r="W5602" i="1"/>
  <c r="W5349" i="1"/>
  <c r="W5346" i="1"/>
  <c r="W4597" i="1"/>
  <c r="W4565" i="1"/>
  <c r="W4533" i="1"/>
  <c r="W4501" i="1"/>
  <c r="W4469" i="1"/>
  <c r="W4437" i="1"/>
  <c r="W4405" i="1"/>
  <c r="W4373" i="1"/>
  <c r="W4341" i="1"/>
  <c r="W4309" i="1"/>
  <c r="W4277" i="1"/>
  <c r="W4245" i="1"/>
  <c r="W4213" i="1"/>
  <c r="W4181" i="1"/>
  <c r="W4149" i="1"/>
  <c r="W4117" i="1"/>
  <c r="W4084" i="1"/>
  <c r="W4081" i="1"/>
  <c r="W4068" i="1"/>
  <c r="W4065" i="1"/>
  <c r="W4052" i="1"/>
  <c r="W4049" i="1"/>
  <c r="W4036" i="1"/>
  <c r="W4033" i="1"/>
  <c r="W4020" i="1"/>
  <c r="W4017" i="1"/>
  <c r="W4004" i="1"/>
  <c r="W4001" i="1"/>
  <c r="W3988" i="1"/>
  <c r="W3985" i="1"/>
  <c r="W3972" i="1"/>
  <c r="W3969" i="1"/>
  <c r="W3956" i="1"/>
  <c r="W3953" i="1"/>
  <c r="W3940" i="1"/>
  <c r="W3937" i="1"/>
  <c r="W3924" i="1"/>
  <c r="W3921" i="1"/>
  <c r="W3908" i="1"/>
  <c r="W3905" i="1"/>
  <c r="W3892" i="1"/>
  <c r="W3889" i="1"/>
  <c r="W3876" i="1"/>
  <c r="W3873" i="1"/>
  <c r="W3860" i="1"/>
  <c r="W3857" i="1"/>
  <c r="W3844" i="1"/>
  <c r="W3841" i="1"/>
  <c r="W3828" i="1"/>
  <c r="W3825" i="1"/>
  <c r="W3812" i="1"/>
  <c r="W3809" i="1"/>
  <c r="W3796" i="1"/>
  <c r="W3793" i="1"/>
  <c r="W3780" i="1"/>
  <c r="W3777" i="1"/>
  <c r="W3764" i="1"/>
  <c r="W3761" i="1"/>
  <c r="W3748" i="1"/>
  <c r="W3745" i="1"/>
  <c r="W3732" i="1"/>
  <c r="W3729" i="1"/>
  <c r="W3716" i="1"/>
  <c r="W3713" i="1"/>
  <c r="W3700" i="1"/>
  <c r="W3697" i="1"/>
  <c r="W3684" i="1"/>
  <c r="W3681" i="1"/>
  <c r="W3668" i="1"/>
  <c r="W3665" i="1"/>
  <c r="W3652" i="1"/>
  <c r="W3649" i="1"/>
  <c r="W3636" i="1"/>
  <c r="W3633" i="1"/>
  <c r="W3620" i="1"/>
  <c r="W3617" i="1"/>
  <c r="W3604" i="1"/>
  <c r="W3601" i="1"/>
  <c r="W3588" i="1"/>
  <c r="W3585" i="1"/>
  <c r="W3572" i="1"/>
  <c r="W3569" i="1"/>
  <c r="W3556" i="1"/>
  <c r="W3553" i="1"/>
  <c r="W3540" i="1"/>
  <c r="W3537" i="1"/>
  <c r="W3524" i="1"/>
  <c r="W3517" i="1"/>
  <c r="W3499" i="1"/>
  <c r="W3492" i="1"/>
  <c r="W3485" i="1"/>
  <c r="W3467" i="1"/>
  <c r="W3460" i="1"/>
  <c r="W3453" i="1"/>
  <c r="W3435" i="1"/>
  <c r="W3428" i="1"/>
  <c r="W3421" i="1"/>
  <c r="W3403" i="1"/>
  <c r="W3396" i="1"/>
  <c r="W3389" i="1"/>
  <c r="W3371" i="1"/>
  <c r="W3364" i="1"/>
  <c r="W3357" i="1"/>
  <c r="W3339" i="1"/>
  <c r="W3332" i="1"/>
  <c r="W3325" i="1"/>
  <c r="W3307" i="1"/>
  <c r="W3300" i="1"/>
  <c r="W3293" i="1"/>
  <c r="W3275" i="1"/>
  <c r="W3268" i="1"/>
  <c r="W3261" i="1"/>
  <c r="W3243" i="1"/>
  <c r="W3236" i="1"/>
  <c r="W3229" i="1"/>
  <c r="W3211" i="1"/>
  <c r="W3204" i="1"/>
  <c r="W3197" i="1"/>
  <c r="W3179" i="1"/>
  <c r="W3172" i="1"/>
  <c r="W3165" i="1"/>
  <c r="W3147" i="1"/>
  <c r="W3140" i="1"/>
  <c r="W3133" i="1"/>
  <c r="W3115" i="1"/>
  <c r="W3108" i="1"/>
  <c r="W3101" i="1"/>
  <c r="W3083" i="1"/>
  <c r="W3076" i="1"/>
  <c r="W3069" i="1"/>
  <c r="W3051" i="1"/>
  <c r="W3044" i="1"/>
  <c r="W3037" i="1"/>
  <c r="W3019" i="1"/>
  <c r="W3012" i="1"/>
  <c r="W3005" i="1"/>
  <c r="W2987" i="1"/>
  <c r="W2980" i="1"/>
  <c r="W2973" i="1"/>
  <c r="W2955" i="1"/>
  <c r="W2948" i="1"/>
  <c r="W2941" i="1"/>
  <c r="W2923" i="1"/>
  <c r="W2916" i="1"/>
  <c r="W2909" i="1"/>
  <c r="W2891" i="1"/>
  <c r="W2884" i="1"/>
  <c r="W2877" i="1"/>
  <c r="W6731" i="1"/>
  <c r="W6080" i="1"/>
  <c r="W5874" i="1"/>
  <c r="W5202" i="1"/>
  <c r="W5199" i="1"/>
  <c r="W5138" i="1"/>
  <c r="W5135" i="1"/>
  <c r="W5074" i="1"/>
  <c r="W5071" i="1"/>
  <c r="W5010" i="1"/>
  <c r="W5007" i="1"/>
  <c r="W4946" i="1"/>
  <c r="W4943" i="1"/>
  <c r="W4882" i="1"/>
  <c r="W4879" i="1"/>
  <c r="W4818" i="1"/>
  <c r="W4815" i="1"/>
  <c r="W4754" i="1"/>
  <c r="W4751" i="1"/>
  <c r="W4690" i="1"/>
  <c r="W4687" i="1"/>
  <c r="W4577" i="1"/>
  <c r="W4545" i="1"/>
  <c r="W4513" i="1"/>
  <c r="W4481" i="1"/>
  <c r="W4449" i="1"/>
  <c r="W4417" i="1"/>
  <c r="W4385" i="1"/>
  <c r="W4353" i="1"/>
  <c r="W4321" i="1"/>
  <c r="W4289" i="1"/>
  <c r="W4257" i="1"/>
  <c r="W4225" i="1"/>
  <c r="W4193" i="1"/>
  <c r="W4161" i="1"/>
  <c r="W4129" i="1"/>
  <c r="W4097" i="1"/>
  <c r="W3521" i="1"/>
  <c r="W3503" i="1"/>
  <c r="W3496" i="1"/>
  <c r="W3489" i="1"/>
  <c r="W3471" i="1"/>
  <c r="W3464" i="1"/>
  <c r="W3457" i="1"/>
  <c r="W3439" i="1"/>
  <c r="W3432" i="1"/>
  <c r="W3425" i="1"/>
  <c r="W3407" i="1"/>
  <c r="W3400" i="1"/>
  <c r="W3393" i="1"/>
  <c r="W3375" i="1"/>
  <c r="W3368" i="1"/>
  <c r="W3361" i="1"/>
  <c r="W3343" i="1"/>
  <c r="W3336" i="1"/>
  <c r="W3329" i="1"/>
  <c r="W3311" i="1"/>
  <c r="W3304" i="1"/>
  <c r="W3297" i="1"/>
  <c r="W3279" i="1"/>
  <c r="W5186" i="1"/>
  <c r="W5183" i="1"/>
  <c r="W5058" i="1"/>
  <c r="W5055" i="1"/>
  <c r="W4930" i="1"/>
  <c r="W4927" i="1"/>
  <c r="W4802" i="1"/>
  <c r="W4799" i="1"/>
  <c r="W4674" i="1"/>
  <c r="W4671" i="1"/>
  <c r="W4569" i="1"/>
  <c r="W4525" i="1"/>
  <c r="W4489" i="1"/>
  <c r="W4313" i="1"/>
  <c r="W4269" i="1"/>
  <c r="W4233" i="1"/>
  <c r="W4040" i="1"/>
  <c r="W4037" i="1"/>
  <c r="W3976" i="1"/>
  <c r="W3973" i="1"/>
  <c r="W3912" i="1"/>
  <c r="W3909" i="1"/>
  <c r="W3848" i="1"/>
  <c r="W3845" i="1"/>
  <c r="W3784" i="1"/>
  <c r="W3781" i="1"/>
  <c r="W3720" i="1"/>
  <c r="W3717" i="1"/>
  <c r="W3656" i="1"/>
  <c r="W3653" i="1"/>
  <c r="W3592" i="1"/>
  <c r="W3589" i="1"/>
  <c r="W3528" i="1"/>
  <c r="W3525" i="1"/>
  <c r="W3449" i="1"/>
  <c r="W3443" i="1"/>
  <c r="W3440" i="1"/>
  <c r="W3431" i="1"/>
  <c r="W3340" i="1"/>
  <c r="W3337" i="1"/>
  <c r="W3328" i="1"/>
  <c r="W3287" i="1"/>
  <c r="W3272" i="1"/>
  <c r="W3257" i="1"/>
  <c r="W3251" i="1"/>
  <c r="W3248" i="1"/>
  <c r="W3232" i="1"/>
  <c r="W3208" i="1"/>
  <c r="W3193" i="1"/>
  <c r="W3187" i="1"/>
  <c r="W3184" i="1"/>
  <c r="W3168" i="1"/>
  <c r="W3144" i="1"/>
  <c r="W3129" i="1"/>
  <c r="W3123" i="1"/>
  <c r="W3120" i="1"/>
  <c r="W3104" i="1"/>
  <c r="W3080" i="1"/>
  <c r="W3065" i="1"/>
  <c r="W3059" i="1"/>
  <c r="W3056" i="1"/>
  <c r="W3040" i="1"/>
  <c r="W3016" i="1"/>
  <c r="W3001" i="1"/>
  <c r="W2963" i="1"/>
  <c r="W2960" i="1"/>
  <c r="W2947" i="1"/>
  <c r="W2912" i="1"/>
  <c r="W2903" i="1"/>
  <c r="W2887" i="1"/>
  <c r="W2851" i="1"/>
  <c r="W2841" i="1"/>
  <c r="W2831" i="1"/>
  <c r="W2824" i="1"/>
  <c r="W2817" i="1"/>
  <c r="W2807" i="1"/>
  <c r="W2797" i="1"/>
  <c r="W2773" i="1"/>
  <c r="W2759" i="1"/>
  <c r="W2752" i="1"/>
  <c r="W2749" i="1"/>
  <c r="W2732" i="1"/>
  <c r="W2725" i="1"/>
  <c r="W2708" i="1"/>
  <c r="W2684" i="1"/>
  <c r="W2667" i="1"/>
  <c r="W2660" i="1"/>
  <c r="W2643" i="1"/>
  <c r="W2640" i="1"/>
  <c r="W2633" i="1"/>
  <c r="W2619" i="1"/>
  <c r="W2609" i="1"/>
  <c r="W2591" i="1"/>
  <c r="W2584" i="1"/>
  <c r="W2577" i="1"/>
  <c r="W2559" i="1"/>
  <c r="W2552" i="1"/>
  <c r="W2545" i="1"/>
  <c r="W2527" i="1"/>
  <c r="W2520" i="1"/>
  <c r="W2513" i="1"/>
  <c r="W2495" i="1"/>
  <c r="W2488" i="1"/>
  <c r="W2481" i="1"/>
  <c r="W2463" i="1"/>
  <c r="W2456" i="1"/>
  <c r="W2449" i="1"/>
  <c r="W2431" i="1"/>
  <c r="W2424" i="1"/>
  <c r="W2417" i="1"/>
  <c r="W2399" i="1"/>
  <c r="W2392" i="1"/>
  <c r="W2385" i="1"/>
  <c r="W2367" i="1"/>
  <c r="W2360" i="1"/>
  <c r="W2353" i="1"/>
  <c r="W2335" i="1"/>
  <c r="W2328" i="1"/>
  <c r="W2321" i="1"/>
  <c r="W2303" i="1"/>
  <c r="W2296" i="1"/>
  <c r="W2289" i="1"/>
  <c r="W2271" i="1"/>
  <c r="W2264" i="1"/>
  <c r="W2257" i="1"/>
  <c r="W2239" i="1"/>
  <c r="W2232" i="1"/>
  <c r="W2225" i="1"/>
  <c r="W2207" i="1"/>
  <c r="W2200" i="1"/>
  <c r="W2193" i="1"/>
  <c r="W2175" i="1"/>
  <c r="W2168" i="1"/>
  <c r="W2161" i="1"/>
  <c r="W2143" i="1"/>
  <c r="W2136" i="1"/>
  <c r="W2129" i="1"/>
  <c r="W2111" i="1"/>
  <c r="W2104" i="1"/>
  <c r="W2097" i="1"/>
  <c r="W2079" i="1"/>
  <c r="W2072" i="1"/>
  <c r="W2065" i="1"/>
  <c r="W2047" i="1"/>
  <c r="W2040" i="1"/>
  <c r="W4473" i="1"/>
  <c r="W4429" i="1"/>
  <c r="W4393" i="1"/>
  <c r="W4217" i="1"/>
  <c r="W4173" i="1"/>
  <c r="W4137" i="1"/>
  <c r="W3511" i="1"/>
  <c r="W3493" i="1"/>
  <c r="W3417" i="1"/>
  <c r="W3411" i="1"/>
  <c r="W3408" i="1"/>
  <c r="W3399" i="1"/>
  <c r="W3308" i="1"/>
  <c r="W3305" i="1"/>
  <c r="W3296" i="1"/>
  <c r="W3269" i="1"/>
  <c r="W3205" i="1"/>
  <c r="W3141" i="1"/>
  <c r="W3077" i="1"/>
  <c r="W3013" i="1"/>
  <c r="W2995" i="1"/>
  <c r="W2992" i="1"/>
  <c r="W2979" i="1"/>
  <c r="W2944" i="1"/>
  <c r="W2935" i="1"/>
  <c r="W2919" i="1"/>
  <c r="W2881" i="1"/>
  <c r="W2855" i="1"/>
  <c r="W2848" i="1"/>
  <c r="W2845" i="1"/>
  <c r="W2828" i="1"/>
  <c r="W2821" i="1"/>
  <c r="W2804" i="1"/>
  <c r="W2780" i="1"/>
  <c r="W2763" i="1"/>
  <c r="W2756" i="1"/>
  <c r="W2739" i="1"/>
  <c r="W2736" i="1"/>
  <c r="W2729" i="1"/>
  <c r="W2715" i="1"/>
  <c r="W2691" i="1"/>
  <c r="W2681" i="1"/>
  <c r="W2671" i="1"/>
  <c r="W2664" i="1"/>
  <c r="W2657" i="1"/>
  <c r="W2647" i="1"/>
  <c r="W2637" i="1"/>
  <c r="W2613" i="1"/>
  <c r="W2595" i="1"/>
  <c r="W2588" i="1"/>
  <c r="W2581" i="1"/>
  <c r="W2563" i="1"/>
  <c r="W2556" i="1"/>
  <c r="W2549" i="1"/>
  <c r="W2531" i="1"/>
  <c r="W2524" i="1"/>
  <c r="W2517" i="1"/>
  <c r="W2499" i="1"/>
  <c r="W2492" i="1"/>
  <c r="W2485" i="1"/>
  <c r="W2467" i="1"/>
  <c r="W2460" i="1"/>
  <c r="W2453" i="1"/>
  <c r="W2435" i="1"/>
  <c r="W2428" i="1"/>
  <c r="W2421" i="1"/>
  <c r="W2403" i="1"/>
  <c r="W2396" i="1"/>
  <c r="W2389" i="1"/>
  <c r="W2371" i="1"/>
  <c r="W2364" i="1"/>
  <c r="W2357" i="1"/>
  <c r="W2339" i="1"/>
  <c r="W2332" i="1"/>
  <c r="W2325" i="1"/>
  <c r="W2307" i="1"/>
  <c r="W2300" i="1"/>
  <c r="W2293" i="1"/>
  <c r="W2275" i="1"/>
  <c r="W2268" i="1"/>
  <c r="W2261" i="1"/>
  <c r="W2243" i="1"/>
  <c r="W2236" i="1"/>
  <c r="W2229" i="1"/>
  <c r="W2211" i="1"/>
  <c r="W2204" i="1"/>
  <c r="W2197" i="1"/>
  <c r="W2179" i="1"/>
  <c r="W2172" i="1"/>
  <c r="W2165" i="1"/>
  <c r="W2147" i="1"/>
  <c r="W2140" i="1"/>
  <c r="W2133" i="1"/>
  <c r="W2115" i="1"/>
  <c r="W2108" i="1"/>
  <c r="W2101" i="1"/>
  <c r="W2083" i="1"/>
  <c r="W2076" i="1"/>
  <c r="W2069" i="1"/>
  <c r="W2051" i="1"/>
  <c r="W2044" i="1"/>
  <c r="W2037" i="1"/>
  <c r="W2019" i="1"/>
  <c r="W2012" i="1"/>
  <c r="W2005" i="1"/>
  <c r="W1987" i="1"/>
  <c r="W1980" i="1"/>
  <c r="W1973" i="1"/>
  <c r="W1955" i="1"/>
  <c r="W1948" i="1"/>
  <c r="W1941" i="1"/>
  <c r="W1923" i="1"/>
  <c r="W1916" i="1"/>
  <c r="W5794" i="1"/>
  <c r="W5154" i="1"/>
  <c r="W5151" i="1"/>
  <c r="W5026" i="1"/>
  <c r="W5023" i="1"/>
  <c r="W4898" i="1"/>
  <c r="W4895" i="1"/>
  <c r="W4770" i="1"/>
  <c r="W4767" i="1"/>
  <c r="W4642" i="1"/>
  <c r="W4639" i="1"/>
  <c r="W4622" i="1"/>
  <c r="W4619" i="1"/>
  <c r="W4589" i="1"/>
  <c r="W4553" i="1"/>
  <c r="W4377" i="1"/>
  <c r="W4333" i="1"/>
  <c r="W4297" i="1"/>
  <c r="W4121" i="1"/>
  <c r="W4088" i="1"/>
  <c r="W4085" i="1"/>
  <c r="W4024" i="1"/>
  <c r="W4021" i="1"/>
  <c r="W3960" i="1"/>
  <c r="W3957" i="1"/>
  <c r="W3896" i="1"/>
  <c r="W3893" i="1"/>
  <c r="W3832" i="1"/>
  <c r="W3829" i="1"/>
  <c r="W3768" i="1"/>
  <c r="W3765" i="1"/>
  <c r="W3704" i="1"/>
  <c r="W3701" i="1"/>
  <c r="W3640" i="1"/>
  <c r="W3637" i="1"/>
  <c r="W3576" i="1"/>
  <c r="W3573" i="1"/>
  <c r="W3520" i="1"/>
  <c r="W3479" i="1"/>
  <c r="W3461" i="1"/>
  <c r="W3385" i="1"/>
  <c r="W3379" i="1"/>
  <c r="W3376" i="1"/>
  <c r="W3367" i="1"/>
  <c r="W3276" i="1"/>
  <c r="W3273" i="1"/>
  <c r="W3239" i="1"/>
  <c r="W3233" i="1"/>
  <c r="W3215" i="1"/>
  <c r="W3212" i="1"/>
  <c r="W3209" i="1"/>
  <c r="W3175" i="1"/>
  <c r="W3169" i="1"/>
  <c r="W3151" i="1"/>
  <c r="W3148" i="1"/>
  <c r="W3145" i="1"/>
  <c r="W3111" i="1"/>
  <c r="W3105" i="1"/>
  <c r="W3087" i="1"/>
  <c r="W3084" i="1"/>
  <c r="W3081" i="1"/>
  <c r="W3047" i="1"/>
  <c r="W3041" i="1"/>
  <c r="W3023" i="1"/>
  <c r="W3020" i="1"/>
  <c r="W3017" i="1"/>
  <c r="W2976" i="1"/>
  <c r="W2967" i="1"/>
  <c r="W2951" i="1"/>
  <c r="W2913" i="1"/>
  <c r="W2888" i="1"/>
  <c r="W2869" i="1"/>
  <c r="W2859" i="1"/>
  <c r="W2852" i="1"/>
  <c r="W2835" i="1"/>
  <c r="W2832" i="1"/>
  <c r="W2825" i="1"/>
  <c r="W2811" i="1"/>
  <c r="W2787" i="1"/>
  <c r="W2777" i="1"/>
  <c r="W2767" i="1"/>
  <c r="W2760" i="1"/>
  <c r="W2753" i="1"/>
  <c r="W2743" i="1"/>
  <c r="W2733" i="1"/>
  <c r="W2709" i="1"/>
  <c r="W2695" i="1"/>
  <c r="W2688" i="1"/>
  <c r="W2685" i="1"/>
  <c r="W2668" i="1"/>
  <c r="W2661" i="1"/>
  <c r="W2644" i="1"/>
  <c r="W2620" i="1"/>
  <c r="W2599" i="1"/>
  <c r="W2592" i="1"/>
  <c r="W2585" i="1"/>
  <c r="W2567" i="1"/>
  <c r="W2560" i="1"/>
  <c r="W2553" i="1"/>
  <c r="W2535" i="1"/>
  <c r="W2528" i="1"/>
  <c r="W2521" i="1"/>
  <c r="W2503" i="1"/>
  <c r="W2496" i="1"/>
  <c r="W2489" i="1"/>
  <c r="W2471" i="1"/>
  <c r="W2464" i="1"/>
  <c r="W2457" i="1"/>
  <c r="W2439" i="1"/>
  <c r="W2432" i="1"/>
  <c r="W2425" i="1"/>
  <c r="W2407" i="1"/>
  <c r="W2400" i="1"/>
  <c r="W2393" i="1"/>
  <c r="W2375" i="1"/>
  <c r="W2368" i="1"/>
  <c r="W2361" i="1"/>
  <c r="W2343" i="1"/>
  <c r="W2336" i="1"/>
  <c r="W2329" i="1"/>
  <c r="W2311" i="1"/>
  <c r="W2304" i="1"/>
  <c r="W2297" i="1"/>
  <c r="W2279" i="1"/>
  <c r="W2272" i="1"/>
  <c r="W2265" i="1"/>
  <c r="W2247" i="1"/>
  <c r="W2240" i="1"/>
  <c r="W2233" i="1"/>
  <c r="W2215" i="1"/>
  <c r="W2208" i="1"/>
  <c r="W2201" i="1"/>
  <c r="W2183" i="1"/>
  <c r="W2176" i="1"/>
  <c r="W2169" i="1"/>
  <c r="W2151" i="1"/>
  <c r="W2144" i="1"/>
  <c r="W2137" i="1"/>
  <c r="W2119" i="1"/>
  <c r="W2112" i="1"/>
  <c r="W2105" i="1"/>
  <c r="W2087" i="1"/>
  <c r="W2080" i="1"/>
  <c r="W2073" i="1"/>
  <c r="W2055" i="1"/>
  <c r="W2048" i="1"/>
  <c r="W2041" i="1"/>
  <c r="W2023" i="1"/>
  <c r="W2016" i="1"/>
  <c r="W2009" i="1"/>
  <c r="W1991" i="1"/>
  <c r="W1984" i="1"/>
  <c r="W1977" i="1"/>
  <c r="W1959" i="1"/>
  <c r="W1952" i="1"/>
  <c r="W4537" i="1"/>
  <c r="W4493" i="1"/>
  <c r="W4457" i="1"/>
  <c r="W4281" i="1"/>
  <c r="W4237" i="1"/>
  <c r="W4201" i="1"/>
  <c r="W3500" i="1"/>
  <c r="W3497" i="1"/>
  <c r="W3488" i="1"/>
  <c r="W3447" i="1"/>
  <c r="W3429" i="1"/>
  <c r="W3353" i="1"/>
  <c r="W3347" i="1"/>
  <c r="W3344" i="1"/>
  <c r="W3335" i="1"/>
  <c r="W3255" i="1"/>
  <c r="W3191" i="1"/>
  <c r="W3127" i="1"/>
  <c r="W3063" i="1"/>
  <c r="W2999" i="1"/>
  <c r="W2983" i="1"/>
  <c r="W2945" i="1"/>
  <c r="W2920" i="1"/>
  <c r="W2901" i="1"/>
  <c r="W2885" i="1"/>
  <c r="W2863" i="1"/>
  <c r="W2856" i="1"/>
  <c r="W2849" i="1"/>
  <c r="W2839" i="1"/>
  <c r="W2829" i="1"/>
  <c r="W2805" i="1"/>
  <c r="W2791" i="1"/>
  <c r="W2784" i="1"/>
  <c r="W2781" i="1"/>
  <c r="W2764" i="1"/>
  <c r="W2757" i="1"/>
  <c r="W2740" i="1"/>
  <c r="W2716" i="1"/>
  <c r="W2699" i="1"/>
  <c r="W2692" i="1"/>
  <c r="W2675" i="1"/>
  <c r="W2672" i="1"/>
  <c r="W2665" i="1"/>
  <c r="W2651" i="1"/>
  <c r="W2627" i="1"/>
  <c r="W2617" i="1"/>
  <c r="W2603" i="1"/>
  <c r="W2596" i="1"/>
  <c r="W2589" i="1"/>
  <c r="W2571" i="1"/>
  <c r="W2564" i="1"/>
  <c r="W2557" i="1"/>
  <c r="W2539" i="1"/>
  <c r="W2532" i="1"/>
  <c r="W2525" i="1"/>
  <c r="W2507" i="1"/>
  <c r="W2500" i="1"/>
  <c r="W2493" i="1"/>
  <c r="W2475" i="1"/>
  <c r="W2468" i="1"/>
  <c r="W2461" i="1"/>
  <c r="W2443" i="1"/>
  <c r="W2436" i="1"/>
  <c r="W2429" i="1"/>
  <c r="W2411" i="1"/>
  <c r="W2404" i="1"/>
  <c r="W2397" i="1"/>
  <c r="W2379" i="1"/>
  <c r="W2372" i="1"/>
  <c r="W2365" i="1"/>
  <c r="W2347" i="1"/>
  <c r="W2340" i="1"/>
  <c r="W2333" i="1"/>
  <c r="W2315" i="1"/>
  <c r="W2308" i="1"/>
  <c r="W2301" i="1"/>
  <c r="W2283" i="1"/>
  <c r="W2276" i="1"/>
  <c r="W2269" i="1"/>
  <c r="W2251" i="1"/>
  <c r="W2244" i="1"/>
  <c r="W2237" i="1"/>
  <c r="W2219" i="1"/>
  <c r="W2212" i="1"/>
  <c r="W2205" i="1"/>
  <c r="W2187" i="1"/>
  <c r="W2180" i="1"/>
  <c r="W2173" i="1"/>
  <c r="W2155" i="1"/>
  <c r="W2148" i="1"/>
  <c r="W2141" i="1"/>
  <c r="W2123" i="1"/>
  <c r="W2116" i="1"/>
  <c r="W2109" i="1"/>
  <c r="W2091" i="1"/>
  <c r="W2084" i="1"/>
  <c r="W2077" i="1"/>
  <c r="W2059" i="1"/>
  <c r="W2052" i="1"/>
  <c r="W2045" i="1"/>
  <c r="W2027" i="1"/>
  <c r="W2020" i="1"/>
  <c r="W2013" i="1"/>
  <c r="W1995" i="1"/>
  <c r="W1988" i="1"/>
  <c r="W1981" i="1"/>
  <c r="W1963" i="1"/>
  <c r="W1956" i="1"/>
  <c r="W1949" i="1"/>
  <c r="W1931" i="1"/>
  <c r="W1924" i="1"/>
  <c r="W1917" i="1"/>
  <c r="W5541" i="1"/>
  <c r="W5538" i="1"/>
  <c r="W5122" i="1"/>
  <c r="W5119" i="1"/>
  <c r="W4994" i="1"/>
  <c r="W4991" i="1"/>
  <c r="W4866" i="1"/>
  <c r="W4863" i="1"/>
  <c r="W4738" i="1"/>
  <c r="W4735" i="1"/>
  <c r="W4441" i="1"/>
  <c r="W4397" i="1"/>
  <c r="W4361" i="1"/>
  <c r="W4185" i="1"/>
  <c r="W4141" i="1"/>
  <c r="W4105" i="1"/>
  <c r="W4072" i="1"/>
  <c r="W4069" i="1"/>
  <c r="W4008" i="1"/>
  <c r="W4005" i="1"/>
  <c r="W3944" i="1"/>
  <c r="W3941" i="1"/>
  <c r="W3880" i="1"/>
  <c r="W3877" i="1"/>
  <c r="W3816" i="1"/>
  <c r="W3813" i="1"/>
  <c r="W3752" i="1"/>
  <c r="W3749" i="1"/>
  <c r="W3688" i="1"/>
  <c r="W3685" i="1"/>
  <c r="W3624" i="1"/>
  <c r="W3621" i="1"/>
  <c r="W3560" i="1"/>
  <c r="W3557" i="1"/>
  <c r="W3468" i="1"/>
  <c r="W3465" i="1"/>
  <c r="W3456" i="1"/>
  <c r="W3415" i="1"/>
  <c r="W3397" i="1"/>
  <c r="W3321" i="1"/>
  <c r="W3315" i="1"/>
  <c r="W3312" i="1"/>
  <c r="W3303" i="1"/>
  <c r="W3264" i="1"/>
  <c r="W3240" i="1"/>
  <c r="W3225" i="1"/>
  <c r="W3219" i="1"/>
  <c r="W3216" i="1"/>
  <c r="W3200" i="1"/>
  <c r="W3176" i="1"/>
  <c r="W3161" i="1"/>
  <c r="W3155" i="1"/>
  <c r="W3152" i="1"/>
  <c r="W3136" i="1"/>
  <c r="W3112" i="1"/>
  <c r="W3097" i="1"/>
  <c r="W3091" i="1"/>
  <c r="W3088" i="1"/>
  <c r="W3072" i="1"/>
  <c r="W3048" i="1"/>
  <c r="W3033" i="1"/>
  <c r="W3027" i="1"/>
  <c r="W3024" i="1"/>
  <c r="W3008" i="1"/>
  <c r="W2977" i="1"/>
  <c r="W2952" i="1"/>
  <c r="W2933" i="1"/>
  <c r="W2917" i="1"/>
  <c r="W2895" i="1"/>
  <c r="W2892" i="1"/>
  <c r="W2889" i="1"/>
  <c r="W2876" i="1"/>
  <c r="W2873" i="1"/>
  <c r="W2860" i="1"/>
  <c r="W2853" i="1"/>
  <c r="W2836" i="1"/>
  <c r="W2812" i="1"/>
  <c r="W2795" i="1"/>
  <c r="W2788" i="1"/>
  <c r="W2771" i="1"/>
  <c r="W2768" i="1"/>
  <c r="W2761" i="1"/>
  <c r="W2747" i="1"/>
  <c r="W2723" i="1"/>
  <c r="W2713" i="1"/>
  <c r="W2703" i="1"/>
  <c r="W2696" i="1"/>
  <c r="W2689" i="1"/>
  <c r="W2679" i="1"/>
  <c r="W2669" i="1"/>
  <c r="W2645" i="1"/>
  <c r="W2631" i="1"/>
  <c r="W2624" i="1"/>
  <c r="W2621" i="1"/>
  <c r="W2607" i="1"/>
  <c r="W2600" i="1"/>
  <c r="W2593" i="1"/>
  <c r="W2575" i="1"/>
  <c r="W2568" i="1"/>
  <c r="W2561" i="1"/>
  <c r="W2543" i="1"/>
  <c r="W2536" i="1"/>
  <c r="W2529" i="1"/>
  <c r="W2511" i="1"/>
  <c r="W2504" i="1"/>
  <c r="W2497" i="1"/>
  <c r="W2479" i="1"/>
  <c r="W2472" i="1"/>
  <c r="W2465" i="1"/>
  <c r="W2447" i="1"/>
  <c r="W2440" i="1"/>
  <c r="W2433" i="1"/>
  <c r="W2415" i="1"/>
  <c r="W2408" i="1"/>
  <c r="W2401" i="1"/>
  <c r="W2383" i="1"/>
  <c r="W2376" i="1"/>
  <c r="W2369" i="1"/>
  <c r="W2351" i="1"/>
  <c r="W2344" i="1"/>
  <c r="W2337" i="1"/>
  <c r="W2319" i="1"/>
  <c r="W2312" i="1"/>
  <c r="W2305" i="1"/>
  <c r="W2287" i="1"/>
  <c r="W2280" i="1"/>
  <c r="W2273" i="1"/>
  <c r="W2255" i="1"/>
  <c r="W2248" i="1"/>
  <c r="W2241" i="1"/>
  <c r="W2223" i="1"/>
  <c r="W4629" i="1"/>
  <c r="W4626" i="1"/>
  <c r="W4601" i="1"/>
  <c r="W4557" i="1"/>
  <c r="W4521" i="1"/>
  <c r="W4345" i="1"/>
  <c r="W4301" i="1"/>
  <c r="W4265" i="1"/>
  <c r="W3436" i="1"/>
  <c r="W3433" i="1"/>
  <c r="W3424" i="1"/>
  <c r="W3383" i="1"/>
  <c r="W3365" i="1"/>
  <c r="W3289" i="1"/>
  <c r="W3283" i="1"/>
  <c r="W3280" i="1"/>
  <c r="W3237" i="1"/>
  <c r="W3173" i="1"/>
  <c r="W3109" i="1"/>
  <c r="W3045" i="1"/>
  <c r="W2984" i="1"/>
  <c r="W2965" i="1"/>
  <c r="W2949" i="1"/>
  <c r="W2927" i="1"/>
  <c r="W2924" i="1"/>
  <c r="W2921" i="1"/>
  <c r="W2908" i="1"/>
  <c r="W2905" i="1"/>
  <c r="W2867" i="1"/>
  <c r="W2864" i="1"/>
  <c r="W2857" i="1"/>
  <c r="W2843" i="1"/>
  <c r="W2819" i="1"/>
  <c r="W2809" i="1"/>
  <c r="W2799" i="1"/>
  <c r="W2792" i="1"/>
  <c r="W2785" i="1"/>
  <c r="W2775" i="1"/>
  <c r="W2765" i="1"/>
  <c r="W2741" i="1"/>
  <c r="W2727" i="1"/>
  <c r="W2720" i="1"/>
  <c r="W2717" i="1"/>
  <c r="W2700" i="1"/>
  <c r="W2693" i="1"/>
  <c r="W2676" i="1"/>
  <c r="W2652" i="1"/>
  <c r="W2635" i="1"/>
  <c r="W2628" i="1"/>
  <c r="W2611" i="1"/>
  <c r="W2604" i="1"/>
  <c r="W2597" i="1"/>
  <c r="W2579" i="1"/>
  <c r="W2572" i="1"/>
  <c r="W2565" i="1"/>
  <c r="W2547" i="1"/>
  <c r="W2540" i="1"/>
  <c r="W2533" i="1"/>
  <c r="W2515" i="1"/>
  <c r="W2508" i="1"/>
  <c r="W2501" i="1"/>
  <c r="W2483" i="1"/>
  <c r="W2476" i="1"/>
  <c r="W2469" i="1"/>
  <c r="W2451" i="1"/>
  <c r="W2444" i="1"/>
  <c r="W2437" i="1"/>
  <c r="W2419" i="1"/>
  <c r="W2412" i="1"/>
  <c r="W2405" i="1"/>
  <c r="W2387" i="1"/>
  <c r="W2380" i="1"/>
  <c r="W2373" i="1"/>
  <c r="W2355" i="1"/>
  <c r="W2348" i="1"/>
  <c r="W2341" i="1"/>
  <c r="W2323" i="1"/>
  <c r="W2316" i="1"/>
  <c r="W2309" i="1"/>
  <c r="W2291" i="1"/>
  <c r="W2284" i="1"/>
  <c r="W2277" i="1"/>
  <c r="W2259" i="1"/>
  <c r="W2252" i="1"/>
  <c r="W2245" i="1"/>
  <c r="W2227" i="1"/>
  <c r="W2220" i="1"/>
  <c r="W2213" i="1"/>
  <c r="W2195" i="1"/>
  <c r="W2188" i="1"/>
  <c r="W2181" i="1"/>
  <c r="W2163" i="1"/>
  <c r="W2156" i="1"/>
  <c r="W2149" i="1"/>
  <c r="W2131" i="1"/>
  <c r="W2124" i="1"/>
  <c r="W2117" i="1"/>
  <c r="W2099" i="1"/>
  <c r="W2092" i="1"/>
  <c r="W2085" i="1"/>
  <c r="W2067" i="1"/>
  <c r="W2060" i="1"/>
  <c r="W2053" i="1"/>
  <c r="W2035" i="1"/>
  <c r="W2028" i="1"/>
  <c r="W2021" i="1"/>
  <c r="W2003" i="1"/>
  <c r="W1996" i="1"/>
  <c r="W1989" i="1"/>
  <c r="W1971" i="1"/>
  <c r="W1964" i="1"/>
  <c r="W1957" i="1"/>
  <c r="W1939" i="1"/>
  <c r="W1932" i="1"/>
  <c r="W1925" i="1"/>
  <c r="W5285" i="1"/>
  <c r="W5218" i="1"/>
  <c r="W5215" i="1"/>
  <c r="W5090" i="1"/>
  <c r="W5087" i="1"/>
  <c r="W4962" i="1"/>
  <c r="W4959" i="1"/>
  <c r="W4834" i="1"/>
  <c r="W4831" i="1"/>
  <c r="W4706" i="1"/>
  <c r="W4703" i="1"/>
  <c r="W4505" i="1"/>
  <c r="W4461" i="1"/>
  <c r="W4425" i="1"/>
  <c r="W4249" i="1"/>
  <c r="W4205" i="1"/>
  <c r="W4169" i="1"/>
  <c r="W4056" i="1"/>
  <c r="W4053" i="1"/>
  <c r="W3992" i="1"/>
  <c r="W3989" i="1"/>
  <c r="W3928" i="1"/>
  <c r="W3925" i="1"/>
  <c r="W3864" i="1"/>
  <c r="W3861" i="1"/>
  <c r="W3800" i="1"/>
  <c r="W3797" i="1"/>
  <c r="W3736" i="1"/>
  <c r="W3733" i="1"/>
  <c r="W3672" i="1"/>
  <c r="W3669" i="1"/>
  <c r="W3608" i="1"/>
  <c r="W3605" i="1"/>
  <c r="W3544" i="1"/>
  <c r="W3541" i="1"/>
  <c r="W3513" i="1"/>
  <c r="W3507" i="1"/>
  <c r="W3504" i="1"/>
  <c r="W3495" i="1"/>
  <c r="W3404" i="1"/>
  <c r="W3401" i="1"/>
  <c r="W3392" i="1"/>
  <c r="W3351" i="1"/>
  <c r="W3333" i="1"/>
  <c r="W3271" i="1"/>
  <c r="W3265" i="1"/>
  <c r="W3247" i="1"/>
  <c r="W3244" i="1"/>
  <c r="W3241" i="1"/>
  <c r="W3207" i="1"/>
  <c r="W3201" i="1"/>
  <c r="W3183" i="1"/>
  <c r="W3180" i="1"/>
  <c r="W3177" i="1"/>
  <c r="W3143" i="1"/>
  <c r="W3137" i="1"/>
  <c r="W3119" i="1"/>
  <c r="W3116" i="1"/>
  <c r="W3113" i="1"/>
  <c r="W3079" i="1"/>
  <c r="W3073" i="1"/>
  <c r="W3055" i="1"/>
  <c r="W3052" i="1"/>
  <c r="W3049" i="1"/>
  <c r="W3015" i="1"/>
  <c r="W3009" i="1"/>
  <c r="W2997" i="1"/>
  <c r="W2981" i="1"/>
  <c r="W2959" i="1"/>
  <c r="W2956" i="1"/>
  <c r="W2953" i="1"/>
  <c r="W2940" i="1"/>
  <c r="W2937" i="1"/>
  <c r="W2899" i="1"/>
  <c r="W2896" i="1"/>
  <c r="W2883" i="1"/>
  <c r="W2861" i="1"/>
  <c r="W2837" i="1"/>
  <c r="W2823" i="1"/>
  <c r="W2816" i="1"/>
  <c r="W2813" i="1"/>
  <c r="W2796" i="1"/>
  <c r="W2789" i="1"/>
  <c r="W2772" i="1"/>
  <c r="W2748" i="1"/>
  <c r="W2731" i="1"/>
  <c r="W2724" i="1"/>
  <c r="W2707" i="1"/>
  <c r="W2704" i="1"/>
  <c r="W2697" i="1"/>
  <c r="W2683" i="1"/>
  <c r="W2659" i="1"/>
  <c r="W2649" i="1"/>
  <c r="W2639" i="1"/>
  <c r="W2632" i="1"/>
  <c r="W2625" i="1"/>
  <c r="W2615" i="1"/>
  <c r="W2608" i="1"/>
  <c r="W2601" i="1"/>
  <c r="W2583" i="1"/>
  <c r="W2576" i="1"/>
  <c r="W2569" i="1"/>
  <c r="W2551" i="1"/>
  <c r="W2544" i="1"/>
  <c r="W2537" i="1"/>
  <c r="W2519" i="1"/>
  <c r="W2512" i="1"/>
  <c r="W2505" i="1"/>
  <c r="W2487" i="1"/>
  <c r="W2480" i="1"/>
  <c r="W2473" i="1"/>
  <c r="W2455" i="1"/>
  <c r="W2448" i="1"/>
  <c r="W2441" i="1"/>
  <c r="W2423" i="1"/>
  <c r="W2416" i="1"/>
  <c r="W2409" i="1"/>
  <c r="W2391" i="1"/>
  <c r="W2384" i="1"/>
  <c r="W2377" i="1"/>
  <c r="W2359" i="1"/>
  <c r="W2352" i="1"/>
  <c r="W2345" i="1"/>
  <c r="W2327" i="1"/>
  <c r="W2320" i="1"/>
  <c r="W2313" i="1"/>
  <c r="W2295" i="1"/>
  <c r="W2288" i="1"/>
  <c r="W2281" i="1"/>
  <c r="W2263" i="1"/>
  <c r="W2256" i="1"/>
  <c r="W2249" i="1"/>
  <c r="W2231" i="1"/>
  <c r="W2224" i="1"/>
  <c r="W2217" i="1"/>
  <c r="W2199" i="1"/>
  <c r="W2192" i="1"/>
  <c r="W2185" i="1"/>
  <c r="W2167" i="1"/>
  <c r="W2160" i="1"/>
  <c r="W2153" i="1"/>
  <c r="W2135" i="1"/>
  <c r="W4585" i="1"/>
  <c r="W4409" i="1"/>
  <c r="W4365" i="1"/>
  <c r="W4329" i="1"/>
  <c r="W4153" i="1"/>
  <c r="W4109" i="1"/>
  <c r="W3481" i="1"/>
  <c r="W3475" i="1"/>
  <c r="W3360" i="1"/>
  <c r="W3223" i="1"/>
  <c r="W2779" i="1"/>
  <c r="W2587" i="1"/>
  <c r="W2573" i="1"/>
  <c r="W2452" i="1"/>
  <c r="W2331" i="1"/>
  <c r="W2317" i="1"/>
  <c r="W2164" i="1"/>
  <c r="W2088" i="1"/>
  <c r="W2071" i="1"/>
  <c r="W2068" i="1"/>
  <c r="W2029" i="1"/>
  <c r="W1965" i="1"/>
  <c r="W1944" i="1"/>
  <c r="W1928" i="1"/>
  <c r="W3301" i="1"/>
  <c r="W3159" i="1"/>
  <c r="W2793" i="1"/>
  <c r="W2755" i="1"/>
  <c r="W2656" i="1"/>
  <c r="W2653" i="1"/>
  <c r="W2612" i="1"/>
  <c r="W2491" i="1"/>
  <c r="W2477" i="1"/>
  <c r="W2356" i="1"/>
  <c r="W2235" i="1"/>
  <c r="W2221" i="1"/>
  <c r="W2184" i="1"/>
  <c r="W2127" i="1"/>
  <c r="W2121" i="1"/>
  <c r="W2056" i="1"/>
  <c r="W2039" i="1"/>
  <c r="W2036" i="1"/>
  <c r="W2033" i="1"/>
  <c r="W1999" i="1"/>
  <c r="W1993" i="1"/>
  <c r="W1975" i="1"/>
  <c r="W1972" i="1"/>
  <c r="W1969" i="1"/>
  <c r="W1919" i="1"/>
  <c r="W1913" i="1"/>
  <c r="W1909" i="1"/>
  <c r="W1905" i="1"/>
  <c r="W1901" i="1"/>
  <c r="W1897" i="1"/>
  <c r="W1893" i="1"/>
  <c r="W1889" i="1"/>
  <c r="W1885" i="1"/>
  <c r="W1881" i="1"/>
  <c r="W1877" i="1"/>
  <c r="W1873" i="1"/>
  <c r="W1869" i="1"/>
  <c r="W1865" i="1"/>
  <c r="W1861" i="1"/>
  <c r="W1857" i="1"/>
  <c r="W1853" i="1"/>
  <c r="W1849" i="1"/>
  <c r="W1845" i="1"/>
  <c r="W1841" i="1"/>
  <c r="W1837" i="1"/>
  <c r="W1833" i="1"/>
  <c r="W1829" i="1"/>
  <c r="W1825" i="1"/>
  <c r="W1821" i="1"/>
  <c r="W1817" i="1"/>
  <c r="W1813" i="1"/>
  <c r="W1809" i="1"/>
  <c r="W1805" i="1"/>
  <c r="W1801" i="1"/>
  <c r="W1797" i="1"/>
  <c r="W1793" i="1"/>
  <c r="W1789" i="1"/>
  <c r="W1785" i="1"/>
  <c r="W1781" i="1"/>
  <c r="W1777" i="1"/>
  <c r="W1773" i="1"/>
  <c r="W1769" i="1"/>
  <c r="W1765" i="1"/>
  <c r="W1761" i="1"/>
  <c r="W1757" i="1"/>
  <c r="W1753" i="1"/>
  <c r="W1749" i="1"/>
  <c r="W1745" i="1"/>
  <c r="W1741" i="1"/>
  <c r="W1737" i="1"/>
  <c r="W1733" i="1"/>
  <c r="W1729" i="1"/>
  <c r="W1725" i="1"/>
  <c r="W1721" i="1"/>
  <c r="W1717" i="1"/>
  <c r="W1713" i="1"/>
  <c r="W1709" i="1"/>
  <c r="W1705" i="1"/>
  <c r="W1701" i="1"/>
  <c r="W1697" i="1"/>
  <c r="W1693" i="1"/>
  <c r="W1689" i="1"/>
  <c r="W1685" i="1"/>
  <c r="W1681" i="1"/>
  <c r="W1677" i="1"/>
  <c r="W1673" i="1"/>
  <c r="W1669" i="1"/>
  <c r="W1665" i="1"/>
  <c r="W1661" i="1"/>
  <c r="W1657" i="1"/>
  <c r="W1653" i="1"/>
  <c r="W1649" i="1"/>
  <c r="W1645" i="1"/>
  <c r="W1641" i="1"/>
  <c r="W1637" i="1"/>
  <c r="W1633" i="1"/>
  <c r="W1629" i="1"/>
  <c r="W1625" i="1"/>
  <c r="W1621" i="1"/>
  <c r="W1617" i="1"/>
  <c r="W1613" i="1"/>
  <c r="W1609" i="1"/>
  <c r="W1605" i="1"/>
  <c r="W1601" i="1"/>
  <c r="W1597" i="1"/>
  <c r="W1593" i="1"/>
  <c r="W1589" i="1"/>
  <c r="W1585" i="1"/>
  <c r="W1581" i="1"/>
  <c r="W1577" i="1"/>
  <c r="W1573" i="1"/>
  <c r="W1569" i="1"/>
  <c r="W1565" i="1"/>
  <c r="W1561" i="1"/>
  <c r="W1557" i="1"/>
  <c r="W1553" i="1"/>
  <c r="W1549" i="1"/>
  <c r="W1545" i="1"/>
  <c r="W1541" i="1"/>
  <c r="W1537" i="1"/>
  <c r="W1533" i="1"/>
  <c r="W1529" i="1"/>
  <c r="W1525" i="1"/>
  <c r="W1521" i="1"/>
  <c r="W1517" i="1"/>
  <c r="W1513" i="1"/>
  <c r="W1509" i="1"/>
  <c r="W1505" i="1"/>
  <c r="W1501" i="1"/>
  <c r="W1497" i="1"/>
  <c r="W1493" i="1"/>
  <c r="W1489" i="1"/>
  <c r="W1485" i="1"/>
  <c r="W1481" i="1"/>
  <c r="W1477" i="1"/>
  <c r="W1473" i="1"/>
  <c r="W1469" i="1"/>
  <c r="W1465" i="1"/>
  <c r="W1461" i="1"/>
  <c r="W1457" i="1"/>
  <c r="W1453" i="1"/>
  <c r="W1449" i="1"/>
  <c r="W1445" i="1"/>
  <c r="W1441" i="1"/>
  <c r="W1437" i="1"/>
  <c r="W1433" i="1"/>
  <c r="W1429" i="1"/>
  <c r="W1425" i="1"/>
  <c r="W1421" i="1"/>
  <c r="W1417" i="1"/>
  <c r="W1413" i="1"/>
  <c r="W1409" i="1"/>
  <c r="W1405" i="1"/>
  <c r="W1401" i="1"/>
  <c r="W1397" i="1"/>
  <c r="W1393" i="1"/>
  <c r="W1389" i="1"/>
  <c r="W1385" i="1"/>
  <c r="W1381" i="1"/>
  <c r="W1377" i="1"/>
  <c r="W1373" i="1"/>
  <c r="W3463" i="1"/>
  <c r="W3372" i="1"/>
  <c r="W3369" i="1"/>
  <c r="W3095" i="1"/>
  <c r="W2711" i="1"/>
  <c r="W2516" i="1"/>
  <c r="W2395" i="1"/>
  <c r="W2381" i="1"/>
  <c r="W2260" i="1"/>
  <c r="W2196" i="1"/>
  <c r="W2159" i="1"/>
  <c r="W2139" i="1"/>
  <c r="W2107" i="1"/>
  <c r="W2095" i="1"/>
  <c r="W2089" i="1"/>
  <c r="W2015" i="1"/>
  <c r="W1951" i="1"/>
  <c r="W1945" i="1"/>
  <c r="W1935" i="1"/>
  <c r="W1929" i="1"/>
  <c r="W1590" i="1"/>
  <c r="W1574" i="1"/>
  <c r="W1566" i="1"/>
  <c r="W1554" i="1"/>
  <c r="W1546" i="1"/>
  <c r="W1538" i="1"/>
  <c r="W1526" i="1"/>
  <c r="W1514" i="1"/>
  <c r="W1506" i="1"/>
  <c r="W1494" i="1"/>
  <c r="W1486" i="1"/>
  <c r="W1474" i="1"/>
  <c r="W1466" i="1"/>
  <c r="W1454" i="1"/>
  <c r="W1442" i="1"/>
  <c r="W1434" i="1"/>
  <c r="W1422" i="1"/>
  <c r="W1410" i="1"/>
  <c r="W1402" i="1"/>
  <c r="W1390" i="1"/>
  <c r="W1382" i="1"/>
  <c r="W1374" i="1"/>
  <c r="W1362" i="1"/>
  <c r="W1354" i="1"/>
  <c r="W1346" i="1"/>
  <c r="W1338" i="1"/>
  <c r="W1330" i="1"/>
  <c r="W1322" i="1"/>
  <c r="W1310" i="1"/>
  <c r="W1298" i="1"/>
  <c r="W1290" i="1"/>
  <c r="W1278" i="1"/>
  <c r="W1266" i="1"/>
  <c r="W1258" i="1"/>
  <c r="W1246" i="1"/>
  <c r="W1238" i="1"/>
  <c r="W1226" i="1"/>
  <c r="W1214" i="1"/>
  <c r="W1206" i="1"/>
  <c r="W3031" i="1"/>
  <c r="W2827" i="1"/>
  <c r="W2728" i="1"/>
  <c r="W2629" i="1"/>
  <c r="W2555" i="1"/>
  <c r="W2541" i="1"/>
  <c r="W2420" i="1"/>
  <c r="W2299" i="1"/>
  <c r="W2285" i="1"/>
  <c r="W2216" i="1"/>
  <c r="W2145" i="1"/>
  <c r="W2128" i="1"/>
  <c r="W2113" i="1"/>
  <c r="W2075" i="1"/>
  <c r="W2063" i="1"/>
  <c r="W2057" i="1"/>
  <c r="W2024" i="1"/>
  <c r="W2000" i="1"/>
  <c r="W1985" i="1"/>
  <c r="W1979" i="1"/>
  <c r="W1976" i="1"/>
  <c r="W1960" i="1"/>
  <c r="W1920" i="1"/>
  <c r="W1910" i="1"/>
  <c r="W1906" i="1"/>
  <c r="W1902" i="1"/>
  <c r="W1898" i="1"/>
  <c r="W1894" i="1"/>
  <c r="W1890" i="1"/>
  <c r="W1886" i="1"/>
  <c r="W1882" i="1"/>
  <c r="W1878" i="1"/>
  <c r="W1874" i="1"/>
  <c r="W1870" i="1"/>
  <c r="W1866" i="1"/>
  <c r="W1862" i="1"/>
  <c r="W1858" i="1"/>
  <c r="W1854" i="1"/>
  <c r="W1850" i="1"/>
  <c r="W1846" i="1"/>
  <c r="W1842" i="1"/>
  <c r="W1838" i="1"/>
  <c r="W1834" i="1"/>
  <c r="W1830" i="1"/>
  <c r="W1826" i="1"/>
  <c r="W1822" i="1"/>
  <c r="W1818" i="1"/>
  <c r="W1814" i="1"/>
  <c r="W1810" i="1"/>
  <c r="W1806" i="1"/>
  <c r="W1802" i="1"/>
  <c r="W1798" i="1"/>
  <c r="W1794" i="1"/>
  <c r="W1790" i="1"/>
  <c r="W1786" i="1"/>
  <c r="W1782" i="1"/>
  <c r="W1778" i="1"/>
  <c r="W1774" i="1"/>
  <c r="W1770" i="1"/>
  <c r="W1766" i="1"/>
  <c r="W1762" i="1"/>
  <c r="W1758" i="1"/>
  <c r="W1754" i="1"/>
  <c r="W1750" i="1"/>
  <c r="W1746" i="1"/>
  <c r="W1742" i="1"/>
  <c r="W1738" i="1"/>
  <c r="W1734" i="1"/>
  <c r="W1730" i="1"/>
  <c r="W1726" i="1"/>
  <c r="W1722" i="1"/>
  <c r="W1718" i="1"/>
  <c r="W1714" i="1"/>
  <c r="W1710" i="1"/>
  <c r="W1706" i="1"/>
  <c r="W1702" i="1"/>
  <c r="W1698" i="1"/>
  <c r="W1694" i="1"/>
  <c r="W1690" i="1"/>
  <c r="W1686" i="1"/>
  <c r="W1682" i="1"/>
  <c r="W1678" i="1"/>
  <c r="W1674" i="1"/>
  <c r="W1670" i="1"/>
  <c r="W1666" i="1"/>
  <c r="W1662" i="1"/>
  <c r="W1658" i="1"/>
  <c r="W1654" i="1"/>
  <c r="W1650" i="1"/>
  <c r="W1646" i="1"/>
  <c r="W1642" i="1"/>
  <c r="W1638" i="1"/>
  <c r="W1634" i="1"/>
  <c r="W1630" i="1"/>
  <c r="W1626" i="1"/>
  <c r="W1622" i="1"/>
  <c r="W1618" i="1"/>
  <c r="W1614" i="1"/>
  <c r="W1610" i="1"/>
  <c r="W1606" i="1"/>
  <c r="W1602" i="1"/>
  <c r="W1598" i="1"/>
  <c r="W1594" i="1"/>
  <c r="W1586" i="1"/>
  <c r="W1582" i="1"/>
  <c r="W1578" i="1"/>
  <c r="W1570" i="1"/>
  <c r="W1562" i="1"/>
  <c r="W1558" i="1"/>
  <c r="W1550" i="1"/>
  <c r="W1542" i="1"/>
  <c r="W1534" i="1"/>
  <c r="W1530" i="1"/>
  <c r="W1522" i="1"/>
  <c r="W1518" i="1"/>
  <c r="W1510" i="1"/>
  <c r="W1502" i="1"/>
  <c r="W1498" i="1"/>
  <c r="W1490" i="1"/>
  <c r="W1482" i="1"/>
  <c r="W1478" i="1"/>
  <c r="W1470" i="1"/>
  <c r="W1462" i="1"/>
  <c r="W1458" i="1"/>
  <c r="W1450" i="1"/>
  <c r="W1446" i="1"/>
  <c r="W1438" i="1"/>
  <c r="W1430" i="1"/>
  <c r="W1426" i="1"/>
  <c r="W1418" i="1"/>
  <c r="W1414" i="1"/>
  <c r="W1406" i="1"/>
  <c r="W1398" i="1"/>
  <c r="W1394" i="1"/>
  <c r="W1386" i="1"/>
  <c r="W1378" i="1"/>
  <c r="W1370" i="1"/>
  <c r="W1366" i="1"/>
  <c r="W1358" i="1"/>
  <c r="W1350" i="1"/>
  <c r="W1342" i="1"/>
  <c r="W1334" i="1"/>
  <c r="W1326" i="1"/>
  <c r="W1318" i="1"/>
  <c r="W1314" i="1"/>
  <c r="W1306" i="1"/>
  <c r="W1302" i="1"/>
  <c r="W1294" i="1"/>
  <c r="W1286" i="1"/>
  <c r="W1282" i="1"/>
  <c r="W1274" i="1"/>
  <c r="W1270" i="1"/>
  <c r="W1262" i="1"/>
  <c r="W1254" i="1"/>
  <c r="W1250" i="1"/>
  <c r="W1242" i="1"/>
  <c r="W1234" i="1"/>
  <c r="W1230" i="1"/>
  <c r="W1222" i="1"/>
  <c r="W1218" i="1"/>
  <c r="W1210" i="1"/>
  <c r="W3472" i="1"/>
  <c r="W2991" i="1"/>
  <c r="W2988" i="1"/>
  <c r="W2985" i="1"/>
  <c r="W2745" i="1"/>
  <c r="W2580" i="1"/>
  <c r="W2459" i="1"/>
  <c r="W2445" i="1"/>
  <c r="W2324" i="1"/>
  <c r="W2191" i="1"/>
  <c r="W2171" i="1"/>
  <c r="W2125" i="1"/>
  <c r="W2096" i="1"/>
  <c r="W2081" i="1"/>
  <c r="W2043" i="1"/>
  <c r="W1997" i="1"/>
  <c r="W1936" i="1"/>
  <c r="W1511" i="1"/>
  <c r="W1435" i="1"/>
  <c r="W1427" i="1"/>
  <c r="W1419" i="1"/>
  <c r="W1411" i="1"/>
  <c r="W1403" i="1"/>
  <c r="W1395" i="1"/>
  <c r="W1387" i="1"/>
  <c r="W1379" i="1"/>
  <c r="W1371" i="1"/>
  <c r="W1363" i="1"/>
  <c r="W1355" i="1"/>
  <c r="W1347" i="1"/>
  <c r="W1335" i="1"/>
  <c r="W1327" i="1"/>
  <c r="W1319" i="1"/>
  <c r="W1311" i="1"/>
  <c r="W1303" i="1"/>
  <c r="W1295" i="1"/>
  <c r="W1287" i="1"/>
  <c r="W1279" i="1"/>
  <c r="W2931" i="1"/>
  <c r="W2928" i="1"/>
  <c r="W2871" i="1"/>
  <c r="W2844" i="1"/>
  <c r="W2803" i="1"/>
  <c r="W2800" i="1"/>
  <c r="W2701" i="1"/>
  <c r="W2663" i="1"/>
  <c r="W2605" i="1"/>
  <c r="W2484" i="1"/>
  <c r="W2363" i="1"/>
  <c r="W2349" i="1"/>
  <c r="W2228" i="1"/>
  <c r="W2177" i="1"/>
  <c r="W2157" i="1"/>
  <c r="W2093" i="1"/>
  <c r="W2064" i="1"/>
  <c r="W2049" i="1"/>
  <c r="W2031" i="1"/>
  <c r="W2025" i="1"/>
  <c r="W2007" i="1"/>
  <c r="W2004" i="1"/>
  <c r="W2001" i="1"/>
  <c r="W1967" i="1"/>
  <c r="W1961" i="1"/>
  <c r="W1933" i="1"/>
  <c r="W1921" i="1"/>
  <c r="W1911" i="1"/>
  <c r="W1907" i="1"/>
  <c r="W1903" i="1"/>
  <c r="W1899" i="1"/>
  <c r="W1895" i="1"/>
  <c r="W1891" i="1"/>
  <c r="W1887" i="1"/>
  <c r="W1883" i="1"/>
  <c r="W1879" i="1"/>
  <c r="W1875" i="1"/>
  <c r="W1871" i="1"/>
  <c r="W1867" i="1"/>
  <c r="W1863" i="1"/>
  <c r="W1859" i="1"/>
  <c r="W1855" i="1"/>
  <c r="W1851" i="1"/>
  <c r="W1847" i="1"/>
  <c r="W1843" i="1"/>
  <c r="W1839" i="1"/>
  <c r="W1835" i="1"/>
  <c r="W1831" i="1"/>
  <c r="W1827" i="1"/>
  <c r="W1823" i="1"/>
  <c r="W1819" i="1"/>
  <c r="W1815" i="1"/>
  <c r="W1811" i="1"/>
  <c r="W1807" i="1"/>
  <c r="W1803" i="1"/>
  <c r="W1799" i="1"/>
  <c r="W1795" i="1"/>
  <c r="W1791" i="1"/>
  <c r="W1787" i="1"/>
  <c r="W1783" i="1"/>
  <c r="W1779" i="1"/>
  <c r="W1775" i="1"/>
  <c r="W1771" i="1"/>
  <c r="W1767" i="1"/>
  <c r="W1763" i="1"/>
  <c r="W1759" i="1"/>
  <c r="W1755" i="1"/>
  <c r="W1751" i="1"/>
  <c r="W1747" i="1"/>
  <c r="W1743" i="1"/>
  <c r="W1739" i="1"/>
  <c r="W1735" i="1"/>
  <c r="W1731" i="1"/>
  <c r="W1727" i="1"/>
  <c r="W1723" i="1"/>
  <c r="W1719" i="1"/>
  <c r="W1715" i="1"/>
  <c r="W1711" i="1"/>
  <c r="W1707" i="1"/>
  <c r="W1703" i="1"/>
  <c r="W1699" i="1"/>
  <c r="W1695" i="1"/>
  <c r="W1691" i="1"/>
  <c r="W1687" i="1"/>
  <c r="W1683" i="1"/>
  <c r="W1679" i="1"/>
  <c r="W1675" i="1"/>
  <c r="W1671" i="1"/>
  <c r="W1667" i="1"/>
  <c r="W1663" i="1"/>
  <c r="W1659" i="1"/>
  <c r="W1655" i="1"/>
  <c r="W1651" i="1"/>
  <c r="W1647" i="1"/>
  <c r="W1643" i="1"/>
  <c r="W1639" i="1"/>
  <c r="W1635" i="1"/>
  <c r="W1631" i="1"/>
  <c r="W1627" i="1"/>
  <c r="W1623" i="1"/>
  <c r="W1619" i="1"/>
  <c r="W1615" i="1"/>
  <c r="W1611" i="1"/>
  <c r="W1607" i="1"/>
  <c r="W1603" i="1"/>
  <c r="W1599" i="1"/>
  <c r="W1595" i="1"/>
  <c r="W1591" i="1"/>
  <c r="W1587" i="1"/>
  <c r="W1583" i="1"/>
  <c r="W1579" i="1"/>
  <c r="W1575" i="1"/>
  <c r="W1571" i="1"/>
  <c r="W1567" i="1"/>
  <c r="W1563" i="1"/>
  <c r="W1559" i="1"/>
  <c r="W1555" i="1"/>
  <c r="W1551" i="1"/>
  <c r="W1547" i="1"/>
  <c r="W1543" i="1"/>
  <c r="W1539" i="1"/>
  <c r="W1535" i="1"/>
  <c r="W1531" i="1"/>
  <c r="W1527" i="1"/>
  <c r="W1523" i="1"/>
  <c r="W1519" i="1"/>
  <c r="W1515" i="1"/>
  <c r="W1507" i="1"/>
  <c r="W1503" i="1"/>
  <c r="W1499" i="1"/>
  <c r="W1495" i="1"/>
  <c r="W1491" i="1"/>
  <c r="W1487" i="1"/>
  <c r="W1483" i="1"/>
  <c r="W1479" i="1"/>
  <c r="W1475" i="1"/>
  <c r="W1471" i="1"/>
  <c r="W1467" i="1"/>
  <c r="W1463" i="1"/>
  <c r="W1459" i="1"/>
  <c r="W1455" i="1"/>
  <c r="W1451" i="1"/>
  <c r="W1447" i="1"/>
  <c r="W1443" i="1"/>
  <c r="W1439" i="1"/>
  <c r="W1431" i="1"/>
  <c r="W1423" i="1"/>
  <c r="W1415" i="1"/>
  <c r="W1407" i="1"/>
  <c r="W1399" i="1"/>
  <c r="W1391" i="1"/>
  <c r="W1383" i="1"/>
  <c r="W1375" i="1"/>
  <c r="W1367" i="1"/>
  <c r="W1359" i="1"/>
  <c r="W1351" i="1"/>
  <c r="W1343" i="1"/>
  <c r="W1339" i="1"/>
  <c r="W1331" i="1"/>
  <c r="W1323" i="1"/>
  <c r="W1315" i="1"/>
  <c r="W1307" i="1"/>
  <c r="W1299" i="1"/>
  <c r="W1291" i="1"/>
  <c r="W1283" i="1"/>
  <c r="W3319" i="1"/>
  <c r="W2972" i="1"/>
  <c r="W2969" i="1"/>
  <c r="W2677" i="1"/>
  <c r="W2523" i="1"/>
  <c r="W2509" i="1"/>
  <c r="W2388" i="1"/>
  <c r="W2267" i="1"/>
  <c r="W2253" i="1"/>
  <c r="W2203" i="1"/>
  <c r="W2132" i="1"/>
  <c r="W2061" i="1"/>
  <c r="W1983" i="1"/>
  <c r="W1943" i="1"/>
  <c r="W1940" i="1"/>
  <c r="W1937" i="1"/>
  <c r="W1927" i="1"/>
  <c r="W1915" i="1"/>
  <c r="W2152" i="1"/>
  <c r="W2017" i="1"/>
  <c r="W1992" i="1"/>
  <c r="W1896" i="1"/>
  <c r="W1864" i="1"/>
  <c r="W1832" i="1"/>
  <c r="W1800" i="1"/>
  <c r="W1768" i="1"/>
  <c r="W1736" i="1"/>
  <c r="W1704" i="1"/>
  <c r="W1672" i="1"/>
  <c r="W1640" i="1"/>
  <c r="W1608" i="1"/>
  <c r="W1576" i="1"/>
  <c r="W1544" i="1"/>
  <c r="W1512" i="1"/>
  <c r="W1480" i="1"/>
  <c r="W1448" i="1"/>
  <c r="W1416" i="1"/>
  <c r="W1384" i="1"/>
  <c r="W1273" i="1"/>
  <c r="W1255" i="1"/>
  <c r="W1248" i="1"/>
  <c r="W1241" i="1"/>
  <c r="W1223" i="1"/>
  <c r="W1216" i="1"/>
  <c r="W1209" i="1"/>
  <c r="W1252" i="1"/>
  <c r="W1227" i="1"/>
  <c r="W1202" i="1"/>
  <c r="W1194" i="1"/>
  <c r="W1186" i="1"/>
  <c r="W1178" i="1"/>
  <c r="W1170" i="1"/>
  <c r="W1162" i="1"/>
  <c r="W1154" i="1"/>
  <c r="W1146" i="1"/>
  <c r="W1138" i="1"/>
  <c r="W1130" i="1"/>
  <c r="W1122" i="1"/>
  <c r="W1114" i="1"/>
  <c r="W1106" i="1"/>
  <c r="W1098" i="1"/>
  <c r="W1090" i="1"/>
  <c r="W1082" i="1"/>
  <c r="W1078" i="1"/>
  <c r="W1074" i="1"/>
  <c r="W1066" i="1"/>
  <c r="W1062" i="1"/>
  <c r="W1058" i="1"/>
  <c r="W1050" i="1"/>
  <c r="W1042" i="1"/>
  <c r="W1034" i="1"/>
  <c r="W1026" i="1"/>
  <c r="W1018" i="1"/>
  <c r="W1006" i="1"/>
  <c r="W998" i="1"/>
  <c r="W990" i="1"/>
  <c r="W982" i="1"/>
  <c r="W974" i="1"/>
  <c r="W966" i="1"/>
  <c r="W958" i="1"/>
  <c r="W950" i="1"/>
  <c r="W942" i="1"/>
  <c r="W934" i="1"/>
  <c r="W926" i="1"/>
  <c r="W918" i="1"/>
  <c r="W910" i="1"/>
  <c r="W902" i="1"/>
  <c r="W894" i="1"/>
  <c r="W886" i="1"/>
  <c r="W878" i="1"/>
  <c r="W866" i="1"/>
  <c r="W858" i="1"/>
  <c r="W850" i="1"/>
  <c r="W846" i="1"/>
  <c r="W842" i="1"/>
  <c r="W838" i="1"/>
  <c r="W834" i="1"/>
  <c r="W826" i="1"/>
  <c r="W814" i="1"/>
  <c r="W806" i="1"/>
  <c r="W798" i="1"/>
  <c r="W790" i="1"/>
  <c r="W782" i="1"/>
  <c r="W774" i="1"/>
  <c r="W766" i="1"/>
  <c r="W754" i="1"/>
  <c r="W746" i="1"/>
  <c r="W742" i="1"/>
  <c r="W734" i="1"/>
  <c r="W726" i="1"/>
  <c r="W718" i="1"/>
  <c r="W706" i="1"/>
  <c r="W698" i="1"/>
  <c r="W690" i="1"/>
  <c r="W682" i="1"/>
  <c r="W674" i="1"/>
  <c r="W666" i="1"/>
  <c r="W658" i="1"/>
  <c r="W650" i="1"/>
  <c r="W642" i="1"/>
  <c r="W634" i="1"/>
  <c r="W626" i="1"/>
  <c r="W618" i="1"/>
  <c r="W610" i="1"/>
  <c r="W602" i="1"/>
  <c r="W594" i="1"/>
  <c r="W586" i="1"/>
  <c r="W578" i="1"/>
  <c r="W566" i="1"/>
  <c r="W562" i="1"/>
  <c r="W554" i="1"/>
  <c r="W546" i="1"/>
  <c r="W538" i="1"/>
  <c r="W530" i="1"/>
  <c r="W522" i="1"/>
  <c r="W510" i="1"/>
  <c r="W502" i="1"/>
  <c r="W494" i="1"/>
  <c r="W486" i="1"/>
  <c r="W478" i="1"/>
  <c r="W470" i="1"/>
  <c r="W462" i="1"/>
  <c r="W454" i="1"/>
  <c r="W446" i="1"/>
  <c r="W438" i="1"/>
  <c r="W430" i="1"/>
  <c r="W422" i="1"/>
  <c r="W414" i="1"/>
  <c r="W406" i="1"/>
  <c r="W398" i="1"/>
  <c r="W386" i="1"/>
  <c r="W378" i="1"/>
  <c r="W370" i="1"/>
  <c r="W362" i="1"/>
  <c r="W358" i="1"/>
  <c r="W354" i="1"/>
  <c r="W2292" i="1"/>
  <c r="W2209" i="1"/>
  <c r="W2120" i="1"/>
  <c r="W1968" i="1"/>
  <c r="W1908" i="1"/>
  <c r="W1876" i="1"/>
  <c r="W1844" i="1"/>
  <c r="W1812" i="1"/>
  <c r="W1780" i="1"/>
  <c r="W1748" i="1"/>
  <c r="W1716" i="1"/>
  <c r="W1684" i="1"/>
  <c r="W1652" i="1"/>
  <c r="W1620" i="1"/>
  <c r="W1588" i="1"/>
  <c r="W1556" i="1"/>
  <c r="W1524" i="1"/>
  <c r="W1492" i="1"/>
  <c r="W1460" i="1"/>
  <c r="W1428" i="1"/>
  <c r="W1396" i="1"/>
  <c r="W1360" i="1"/>
  <c r="W1357" i="1"/>
  <c r="W1344" i="1"/>
  <c r="W1341" i="1"/>
  <c r="W1328" i="1"/>
  <c r="W1325" i="1"/>
  <c r="W1312" i="1"/>
  <c r="W1309" i="1"/>
  <c r="W1296" i="1"/>
  <c r="W1293" i="1"/>
  <c r="W1280" i="1"/>
  <c r="W1277" i="1"/>
  <c r="W1259" i="1"/>
  <c r="W1245" i="1"/>
  <c r="W1220" i="1"/>
  <c r="W1213" i="1"/>
  <c r="W1198" i="1"/>
  <c r="W1190" i="1"/>
  <c r="W1182" i="1"/>
  <c r="W1174" i="1"/>
  <c r="W1166" i="1"/>
  <c r="W1158" i="1"/>
  <c r="W1150" i="1"/>
  <c r="W1142" i="1"/>
  <c r="W1134" i="1"/>
  <c r="W1126" i="1"/>
  <c r="W1118" i="1"/>
  <c r="W1110" i="1"/>
  <c r="W1102" i="1"/>
  <c r="W1094" i="1"/>
  <c r="W1086" i="1"/>
  <c r="W1070" i="1"/>
  <c r="W1054" i="1"/>
  <c r="W1046" i="1"/>
  <c r="W1038" i="1"/>
  <c r="W1030" i="1"/>
  <c r="W1022" i="1"/>
  <c r="W1014" i="1"/>
  <c r="W1010" i="1"/>
  <c r="W1002" i="1"/>
  <c r="W994" i="1"/>
  <c r="W986" i="1"/>
  <c r="W978" i="1"/>
  <c r="W970" i="1"/>
  <c r="W962" i="1"/>
  <c r="W954" i="1"/>
  <c r="W946" i="1"/>
  <c r="W938" i="1"/>
  <c r="W930" i="1"/>
  <c r="W922" i="1"/>
  <c r="W914" i="1"/>
  <c r="W906" i="1"/>
  <c r="W898" i="1"/>
  <c r="W890" i="1"/>
  <c r="W882" i="1"/>
  <c r="W874" i="1"/>
  <c r="W870" i="1"/>
  <c r="W862" i="1"/>
  <c r="W854" i="1"/>
  <c r="W830" i="1"/>
  <c r="W822" i="1"/>
  <c r="W818" i="1"/>
  <c r="W810" i="1"/>
  <c r="W802" i="1"/>
  <c r="W794" i="1"/>
  <c r="W786" i="1"/>
  <c r="W778" i="1"/>
  <c r="W770" i="1"/>
  <c r="W762" i="1"/>
  <c r="W758" i="1"/>
  <c r="W750" i="1"/>
  <c r="W738" i="1"/>
  <c r="W730" i="1"/>
  <c r="W722" i="1"/>
  <c r="W714" i="1"/>
  <c r="W710" i="1"/>
  <c r="W702" i="1"/>
  <c r="W694" i="1"/>
  <c r="W686" i="1"/>
  <c r="W678" i="1"/>
  <c r="W670" i="1"/>
  <c r="W662" i="1"/>
  <c r="W654" i="1"/>
  <c r="W646" i="1"/>
  <c r="W638" i="1"/>
  <c r="W630" i="1"/>
  <c r="W622" i="1"/>
  <c r="W614" i="1"/>
  <c r="W606" i="1"/>
  <c r="W598" i="1"/>
  <c r="W590" i="1"/>
  <c r="W582" i="1"/>
  <c r="W574" i="1"/>
  <c r="W570" i="1"/>
  <c r="W558" i="1"/>
  <c r="W550" i="1"/>
  <c r="W542" i="1"/>
  <c r="W534" i="1"/>
  <c r="W526" i="1"/>
  <c r="W518" i="1"/>
  <c r="W514" i="1"/>
  <c r="W506" i="1"/>
  <c r="W498" i="1"/>
  <c r="W490" i="1"/>
  <c r="W482" i="1"/>
  <c r="W474" i="1"/>
  <c r="W466" i="1"/>
  <c r="W458" i="1"/>
  <c r="W450" i="1"/>
  <c r="W442" i="1"/>
  <c r="W434" i="1"/>
  <c r="W426" i="1"/>
  <c r="W418" i="1"/>
  <c r="W410" i="1"/>
  <c r="W402" i="1"/>
  <c r="W394" i="1"/>
  <c r="W390" i="1"/>
  <c r="W382" i="1"/>
  <c r="W374" i="1"/>
  <c r="W366" i="1"/>
  <c r="W2" i="1"/>
  <c r="W2820" i="1"/>
  <c r="W1888" i="1"/>
  <c r="W1856" i="1"/>
  <c r="W1824" i="1"/>
  <c r="W1792" i="1"/>
  <c r="W1760" i="1"/>
  <c r="W1728" i="1"/>
  <c r="W1696" i="1"/>
  <c r="W1664" i="1"/>
  <c r="W1632" i="1"/>
  <c r="W1600" i="1"/>
  <c r="W1568" i="1"/>
  <c r="W1536" i="1"/>
  <c r="W1504" i="1"/>
  <c r="W1472" i="1"/>
  <c r="W1440" i="1"/>
  <c r="W1408" i="1"/>
  <c r="W1376" i="1"/>
  <c r="W1263" i="1"/>
  <c r="W1256" i="1"/>
  <c r="W1249" i="1"/>
  <c r="W1231" i="1"/>
  <c r="W1224" i="1"/>
  <c r="W1217" i="1"/>
  <c r="W1083" i="1"/>
  <c r="W1075" i="1"/>
  <c r="W1067" i="1"/>
  <c r="W1059" i="1"/>
  <c r="W1051" i="1"/>
  <c r="W1043" i="1"/>
  <c r="W1035" i="1"/>
  <c r="W1031" i="1"/>
  <c r="W1019" i="1"/>
  <c r="W1011" i="1"/>
  <c r="W1003" i="1"/>
  <c r="W999" i="1"/>
  <c r="W991" i="1"/>
  <c r="W983" i="1"/>
  <c r="W975" i="1"/>
  <c r="W967" i="1"/>
  <c r="W959" i="1"/>
  <c r="W951" i="1"/>
  <c r="W943" i="1"/>
  <c r="W935" i="1"/>
  <c r="W927" i="1"/>
  <c r="W919" i="1"/>
  <c r="W911" i="1"/>
  <c r="W899" i="1"/>
  <c r="W891" i="1"/>
  <c r="W883" i="1"/>
  <c r="W879" i="1"/>
  <c r="W871" i="1"/>
  <c r="W863" i="1"/>
  <c r="W851" i="1"/>
  <c r="W843" i="1"/>
  <c r="W835" i="1"/>
  <c r="W827" i="1"/>
  <c r="W819" i="1"/>
  <c r="W811" i="1"/>
  <c r="W803" i="1"/>
  <c r="W795" i="1"/>
  <c r="W791" i="1"/>
  <c r="W783" i="1"/>
  <c r="W775" i="1"/>
  <c r="W767" i="1"/>
  <c r="W759" i="1"/>
  <c r="W751" i="1"/>
  <c r="W743" i="1"/>
  <c r="W735" i="1"/>
  <c r="W727" i="1"/>
  <c r="W719" i="1"/>
  <c r="W707" i="1"/>
  <c r="W703" i="1"/>
  <c r="W695" i="1"/>
  <c r="W683" i="1"/>
  <c r="W675" i="1"/>
  <c r="W667" i="1"/>
  <c r="W659" i="1"/>
  <c r="W655" i="1"/>
  <c r="W643" i="1"/>
  <c r="W635" i="1"/>
  <c r="W627" i="1"/>
  <c r="W619" i="1"/>
  <c r="W611" i="1"/>
  <c r="W603" i="1"/>
  <c r="W595" i="1"/>
  <c r="W587" i="1"/>
  <c r="W579" i="1"/>
  <c r="W571" i="1"/>
  <c r="W567" i="1"/>
  <c r="W559" i="1"/>
  <c r="W551" i="1"/>
  <c r="W543" i="1"/>
  <c r="W531" i="1"/>
  <c r="W523" i="1"/>
  <c r="W515" i="1"/>
  <c r="W507" i="1"/>
  <c r="W499" i="1"/>
  <c r="W491" i="1"/>
  <c r="W483" i="1"/>
  <c r="W475" i="1"/>
  <c r="W467" i="1"/>
  <c r="W463" i="1"/>
  <c r="W455" i="1"/>
  <c r="W443" i="1"/>
  <c r="W439" i="1"/>
  <c r="W431" i="1"/>
  <c r="W419" i="1"/>
  <c r="W411" i="1"/>
  <c r="W403" i="1"/>
  <c r="W395" i="1"/>
  <c r="W387" i="1"/>
  <c r="W379" i="1"/>
  <c r="W371" i="1"/>
  <c r="W363" i="1"/>
  <c r="W355" i="1"/>
  <c r="W351" i="1"/>
  <c r="W343" i="1"/>
  <c r="W335" i="1"/>
  <c r="W327" i="1"/>
  <c r="W319" i="1"/>
  <c r="W311" i="1"/>
  <c r="W303" i="1"/>
  <c r="W295" i="1"/>
  <c r="W283" i="1"/>
  <c r="W279" i="1"/>
  <c r="W271" i="1"/>
  <c r="W263" i="1"/>
  <c r="W255" i="1"/>
  <c r="W247" i="1"/>
  <c r="W239" i="1"/>
  <c r="W231" i="1"/>
  <c r="W223" i="1"/>
  <c r="W215" i="1"/>
  <c r="W207" i="1"/>
  <c r="W199" i="1"/>
  <c r="W191" i="1"/>
  <c r="W183" i="1"/>
  <c r="W175" i="1"/>
  <c r="W167" i="1"/>
  <c r="W159" i="1"/>
  <c r="W147" i="1"/>
  <c r="W143" i="1"/>
  <c r="W139" i="1"/>
  <c r="W131" i="1"/>
  <c r="W123" i="1"/>
  <c r="W115" i="1"/>
  <c r="W107" i="1"/>
  <c r="W99" i="1"/>
  <c r="W91" i="1"/>
  <c r="W79" i="1"/>
  <c r="W71" i="1"/>
  <c r="W63" i="1"/>
  <c r="W59" i="1"/>
  <c r="W51" i="1"/>
  <c r="W43" i="1"/>
  <c r="W35" i="1"/>
  <c r="W27" i="1"/>
  <c r="W19" i="1"/>
  <c r="W7" i="1"/>
  <c r="W3" i="1"/>
  <c r="W1808" i="1"/>
  <c r="W1712" i="1"/>
  <c r="W1584" i="1"/>
  <c r="W2721" i="1"/>
  <c r="W2413" i="1"/>
  <c r="W1900" i="1"/>
  <c r="W1868" i="1"/>
  <c r="W1836" i="1"/>
  <c r="W1804" i="1"/>
  <c r="W1772" i="1"/>
  <c r="W1740" i="1"/>
  <c r="W1708" i="1"/>
  <c r="W1676" i="1"/>
  <c r="W1644" i="1"/>
  <c r="W1612" i="1"/>
  <c r="W1580" i="1"/>
  <c r="W1548" i="1"/>
  <c r="W1516" i="1"/>
  <c r="W1484" i="1"/>
  <c r="W1452" i="1"/>
  <c r="W1420" i="1"/>
  <c r="W1388" i="1"/>
  <c r="W1364" i="1"/>
  <c r="W1361" i="1"/>
  <c r="W1348" i="1"/>
  <c r="W1345" i="1"/>
  <c r="W1332" i="1"/>
  <c r="W1329" i="1"/>
  <c r="W1316" i="1"/>
  <c r="W1313" i="1"/>
  <c r="W1300" i="1"/>
  <c r="W1297" i="1"/>
  <c r="W1284" i="1"/>
  <c r="W1281" i="1"/>
  <c r="W1267" i="1"/>
  <c r="W1260" i="1"/>
  <c r="W1253" i="1"/>
  <c r="W1235" i="1"/>
  <c r="W1228" i="1"/>
  <c r="W1221" i="1"/>
  <c r="W1203" i="1"/>
  <c r="W1199" i="1"/>
  <c r="W1195" i="1"/>
  <c r="W1191" i="1"/>
  <c r="W1187" i="1"/>
  <c r="W1183" i="1"/>
  <c r="W1179" i="1"/>
  <c r="W1175" i="1"/>
  <c r="W1171" i="1"/>
  <c r="W1167" i="1"/>
  <c r="W1163" i="1"/>
  <c r="W1159" i="1"/>
  <c r="W1155" i="1"/>
  <c r="W1151" i="1"/>
  <c r="W1147" i="1"/>
  <c r="W1143" i="1"/>
  <c r="W1139" i="1"/>
  <c r="W1135" i="1"/>
  <c r="W1131" i="1"/>
  <c r="W1127" i="1"/>
  <c r="W1123" i="1"/>
  <c r="W1119" i="1"/>
  <c r="W1115" i="1"/>
  <c r="W1111" i="1"/>
  <c r="W1107" i="1"/>
  <c r="W1103" i="1"/>
  <c r="W1099" i="1"/>
  <c r="W1095" i="1"/>
  <c r="W1091" i="1"/>
  <c r="W1087" i="1"/>
  <c r="W1079" i="1"/>
  <c r="W1071" i="1"/>
  <c r="W1063" i="1"/>
  <c r="W1055" i="1"/>
  <c r="W1047" i="1"/>
  <c r="W1039" i="1"/>
  <c r="W1027" i="1"/>
  <c r="W1023" i="1"/>
  <c r="W1015" i="1"/>
  <c r="W1007" i="1"/>
  <c r="W995" i="1"/>
  <c r="W987" i="1"/>
  <c r="W979" i="1"/>
  <c r="W971" i="1"/>
  <c r="W963" i="1"/>
  <c r="W955" i="1"/>
  <c r="W947" i="1"/>
  <c r="W939" i="1"/>
  <c r="W931" i="1"/>
  <c r="W923" i="1"/>
  <c r="W915" i="1"/>
  <c r="W907" i="1"/>
  <c r="W903" i="1"/>
  <c r="W895" i="1"/>
  <c r="W887" i="1"/>
  <c r="W875" i="1"/>
  <c r="W867" i="1"/>
  <c r="W859" i="1"/>
  <c r="W855" i="1"/>
  <c r="W847" i="1"/>
  <c r="W839" i="1"/>
  <c r="W831" i="1"/>
  <c r="W823" i="1"/>
  <c r="W815" i="1"/>
  <c r="W807" i="1"/>
  <c r="W799" i="1"/>
  <c r="W787" i="1"/>
  <c r="W779" i="1"/>
  <c r="W771" i="1"/>
  <c r="W763" i="1"/>
  <c r="W755" i="1"/>
  <c r="W747" i="1"/>
  <c r="W739" i="1"/>
  <c r="W731" i="1"/>
  <c r="W723" i="1"/>
  <c r="W715" i="1"/>
  <c r="W711" i="1"/>
  <c r="W699" i="1"/>
  <c r="W691" i="1"/>
  <c r="W687" i="1"/>
  <c r="W679" i="1"/>
  <c r="W671" i="1"/>
  <c r="W663" i="1"/>
  <c r="W651" i="1"/>
  <c r="W647" i="1"/>
  <c r="W639" i="1"/>
  <c r="W631" i="1"/>
  <c r="W623" i="1"/>
  <c r="W615" i="1"/>
  <c r="W607" i="1"/>
  <c r="W599" i="1"/>
  <c r="W591" i="1"/>
  <c r="W583" i="1"/>
  <c r="W575" i="1"/>
  <c r="W563" i="1"/>
  <c r="W555" i="1"/>
  <c r="W547" i="1"/>
  <c r="W539" i="1"/>
  <c r="W535" i="1"/>
  <c r="W527" i="1"/>
  <c r="W519" i="1"/>
  <c r="W511" i="1"/>
  <c r="W503" i="1"/>
  <c r="W495" i="1"/>
  <c r="W487" i="1"/>
  <c r="W479" i="1"/>
  <c r="W471" i="1"/>
  <c r="W459" i="1"/>
  <c r="W451" i="1"/>
  <c r="W447" i="1"/>
  <c r="W435" i="1"/>
  <c r="W427" i="1"/>
  <c r="W423" i="1"/>
  <c r="W415" i="1"/>
  <c r="W407" i="1"/>
  <c r="W399" i="1"/>
  <c r="W391" i="1"/>
  <c r="W383" i="1"/>
  <c r="W375" i="1"/>
  <c r="W367" i="1"/>
  <c r="W359" i="1"/>
  <c r="W347" i="1"/>
  <c r="W339" i="1"/>
  <c r="W331" i="1"/>
  <c r="W323" i="1"/>
  <c r="W315" i="1"/>
  <c r="W307" i="1"/>
  <c r="W299" i="1"/>
  <c r="W291" i="1"/>
  <c r="W287" i="1"/>
  <c r="W275" i="1"/>
  <c r="W267" i="1"/>
  <c r="W259" i="1"/>
  <c r="W251" i="1"/>
  <c r="W243" i="1"/>
  <c r="W235" i="1"/>
  <c r="W227" i="1"/>
  <c r="W219" i="1"/>
  <c r="W211" i="1"/>
  <c r="W203" i="1"/>
  <c r="W195" i="1"/>
  <c r="W187" i="1"/>
  <c r="W179" i="1"/>
  <c r="W171" i="1"/>
  <c r="W163" i="1"/>
  <c r="W155" i="1"/>
  <c r="W151" i="1"/>
  <c r="W135" i="1"/>
  <c r="W127" i="1"/>
  <c r="W119" i="1"/>
  <c r="W111" i="1"/>
  <c r="W103" i="1"/>
  <c r="W95" i="1"/>
  <c r="W87" i="1"/>
  <c r="W83" i="1"/>
  <c r="W75" i="1"/>
  <c r="W67" i="1"/>
  <c r="W55" i="1"/>
  <c r="W47" i="1"/>
  <c r="W39" i="1"/>
  <c r="W31" i="1"/>
  <c r="W23" i="1"/>
  <c r="W15" i="1"/>
  <c r="W11" i="1"/>
  <c r="W4" i="1"/>
  <c r="W2548" i="1"/>
  <c r="W2189" i="1"/>
  <c r="W1904" i="1"/>
  <c r="W1872" i="1"/>
  <c r="W1840" i="1"/>
  <c r="W1744" i="1"/>
  <c r="W1616" i="1"/>
  <c r="W1552" i="1"/>
  <c r="W1392" i="1"/>
  <c r="W1247" i="1"/>
  <c r="W2735" i="1"/>
  <c r="W2427" i="1"/>
  <c r="W2032" i="1"/>
  <c r="W1947" i="1"/>
  <c r="W1912" i="1"/>
  <c r="W1880" i="1"/>
  <c r="W1848" i="1"/>
  <c r="W1816" i="1"/>
  <c r="W1784" i="1"/>
  <c r="W1752" i="1"/>
  <c r="W1720" i="1"/>
  <c r="W1688" i="1"/>
  <c r="W1656" i="1"/>
  <c r="W1624" i="1"/>
  <c r="W1592" i="1"/>
  <c r="W1560" i="1"/>
  <c r="W1528" i="1"/>
  <c r="W1496" i="1"/>
  <c r="W1464" i="1"/>
  <c r="W1432" i="1"/>
  <c r="W1400" i="1"/>
  <c r="W1271" i="1"/>
  <c r="W1264" i="1"/>
  <c r="W1257" i="1"/>
  <c r="W1239" i="1"/>
  <c r="W1232" i="1"/>
  <c r="W1225" i="1"/>
  <c r="W1207" i="1"/>
  <c r="W1096" i="1"/>
  <c r="W1088" i="1"/>
  <c r="W1080" i="1"/>
  <c r="W1072" i="1"/>
  <c r="W1064" i="1"/>
  <c r="W1056" i="1"/>
  <c r="W1048" i="1"/>
  <c r="W1040" i="1"/>
  <c r="W1032" i="1"/>
  <c r="W1024" i="1"/>
  <c r="W1016" i="1"/>
  <c r="W1008" i="1"/>
  <c r="W1000" i="1"/>
  <c r="W992" i="1"/>
  <c r="W984" i="1"/>
  <c r="W976" i="1"/>
  <c r="W968" i="1"/>
  <c r="W960" i="1"/>
  <c r="W952" i="1"/>
  <c r="W944" i="1"/>
  <c r="W936" i="1"/>
  <c r="W928" i="1"/>
  <c r="W920" i="1"/>
  <c r="W912" i="1"/>
  <c r="W904" i="1"/>
  <c r="W896" i="1"/>
  <c r="W888" i="1"/>
  <c r="W880" i="1"/>
  <c r="W872" i="1"/>
  <c r="W864" i="1"/>
  <c r="W856" i="1"/>
  <c r="W848" i="1"/>
  <c r="W840" i="1"/>
  <c r="W832" i="1"/>
  <c r="W824" i="1"/>
  <c r="W816" i="1"/>
  <c r="W808" i="1"/>
  <c r="W800" i="1"/>
  <c r="W792" i="1"/>
  <c r="W784" i="1"/>
  <c r="W776" i="1"/>
  <c r="W768" i="1"/>
  <c r="W760" i="1"/>
  <c r="W752" i="1"/>
  <c r="W744" i="1"/>
  <c r="W736" i="1"/>
  <c r="W728" i="1"/>
  <c r="W720" i="1"/>
  <c r="W712" i="1"/>
  <c r="W704" i="1"/>
  <c r="W696" i="1"/>
  <c r="W688" i="1"/>
  <c r="W680" i="1"/>
  <c r="W672" i="1"/>
  <c r="W664" i="1"/>
  <c r="W652" i="1"/>
  <c r="W648" i="1"/>
  <c r="W640" i="1"/>
  <c r="W632" i="1"/>
  <c r="W624" i="1"/>
  <c r="W616" i="1"/>
  <c r="W608" i="1"/>
  <c r="W600" i="1"/>
  <c r="W592" i="1"/>
  <c r="W584" i="1"/>
  <c r="W576" i="1"/>
  <c r="W568" i="1"/>
  <c r="W560" i="1"/>
  <c r="W552" i="1"/>
  <c r="W544" i="1"/>
  <c r="W536" i="1"/>
  <c r="W528" i="1"/>
  <c r="W520" i="1"/>
  <c r="W508" i="1"/>
  <c r="W500" i="1"/>
  <c r="W492" i="1"/>
  <c r="W488" i="1"/>
  <c r="W480" i="1"/>
  <c r="W472" i="1"/>
  <c r="W464" i="1"/>
  <c r="W456" i="1"/>
  <c r="W448" i="1"/>
  <c r="W440" i="1"/>
  <c r="W432" i="1"/>
  <c r="W424" i="1"/>
  <c r="W412" i="1"/>
  <c r="W404" i="1"/>
  <c r="W396" i="1"/>
  <c r="W388" i="1"/>
  <c r="W380" i="1"/>
  <c r="W372" i="1"/>
  <c r="W368" i="1"/>
  <c r="W360" i="1"/>
  <c r="W352" i="1"/>
  <c r="W340" i="1"/>
  <c r="W332" i="1"/>
  <c r="W324" i="1"/>
  <c r="W320" i="1"/>
  <c r="W312" i="1"/>
  <c r="W304" i="1"/>
  <c r="W296" i="1"/>
  <c r="W284" i="1"/>
  <c r="W276" i="1"/>
  <c r="W272" i="1"/>
  <c r="W264" i="1"/>
  <c r="W256" i="1"/>
  <c r="W248" i="1"/>
  <c r="W240" i="1"/>
  <c r="W232" i="1"/>
  <c r="W224" i="1"/>
  <c r="W216" i="1"/>
  <c r="W208" i="1"/>
  <c r="W196" i="1"/>
  <c r="W192" i="1"/>
  <c r="W180" i="1"/>
  <c r="W176" i="1"/>
  <c r="W160" i="1"/>
  <c r="W152" i="1"/>
  <c r="W144" i="1"/>
  <c r="W140" i="1"/>
  <c r="W128" i="1"/>
  <c r="W120" i="1"/>
  <c r="W112" i="1"/>
  <c r="W108" i="1"/>
  <c r="W96" i="1"/>
  <c r="W88" i="1"/>
  <c r="W80" i="1"/>
  <c r="W72" i="1"/>
  <c r="W68" i="1"/>
  <c r="W60" i="1"/>
  <c r="W52" i="1"/>
  <c r="W40" i="1"/>
  <c r="W36" i="1"/>
  <c r="W28" i="1"/>
  <c r="W20" i="1"/>
  <c r="W12" i="1"/>
  <c r="W1776" i="1"/>
  <c r="W1648" i="1"/>
  <c r="W1520" i="1"/>
  <c r="W1456" i="1"/>
  <c r="W1424" i="1"/>
  <c r="W1265" i="1"/>
  <c r="W2915" i="1"/>
  <c r="W2880" i="1"/>
  <c r="W2636" i="1"/>
  <c r="W1953" i="1"/>
  <c r="W1892" i="1"/>
  <c r="W1860" i="1"/>
  <c r="W1828" i="1"/>
  <c r="W1796" i="1"/>
  <c r="W1764" i="1"/>
  <c r="W1732" i="1"/>
  <c r="W1700" i="1"/>
  <c r="W1668" i="1"/>
  <c r="W1636" i="1"/>
  <c r="W1604" i="1"/>
  <c r="W1572" i="1"/>
  <c r="W1540" i="1"/>
  <c r="W1508" i="1"/>
  <c r="W1476" i="1"/>
  <c r="W1444" i="1"/>
  <c r="W1412" i="1"/>
  <c r="W1380" i="1"/>
  <c r="W1368" i="1"/>
  <c r="W1365" i="1"/>
  <c r="W1352" i="1"/>
  <c r="W1349" i="1"/>
  <c r="W1336" i="1"/>
  <c r="W1333" i="1"/>
  <c r="W1320" i="1"/>
  <c r="W1317" i="1"/>
  <c r="W1304" i="1"/>
  <c r="W1301" i="1"/>
  <c r="W1288" i="1"/>
  <c r="W1285" i="1"/>
  <c r="W1275" i="1"/>
  <c r="W1268" i="1"/>
  <c r="W1261" i="1"/>
  <c r="W1243" i="1"/>
  <c r="W1236" i="1"/>
  <c r="W1229" i="1"/>
  <c r="W1211" i="1"/>
  <c r="W1204" i="1"/>
  <c r="W1200" i="1"/>
  <c r="W1196" i="1"/>
  <c r="W1192" i="1"/>
  <c r="W1188" i="1"/>
  <c r="W1184" i="1"/>
  <c r="W1180" i="1"/>
  <c r="W1176" i="1"/>
  <c r="W1172" i="1"/>
  <c r="W1168" i="1"/>
  <c r="W1164" i="1"/>
  <c r="W1160" i="1"/>
  <c r="W1156" i="1"/>
  <c r="W1152" i="1"/>
  <c r="W1148" i="1"/>
  <c r="W1144" i="1"/>
  <c r="W1140" i="1"/>
  <c r="W1136" i="1"/>
  <c r="W1132" i="1"/>
  <c r="W1128" i="1"/>
  <c r="W1124" i="1"/>
  <c r="W1120" i="1"/>
  <c r="W1116" i="1"/>
  <c r="W1112" i="1"/>
  <c r="W1108" i="1"/>
  <c r="W1104" i="1"/>
  <c r="W1100" i="1"/>
  <c r="W1092" i="1"/>
  <c r="W1084" i="1"/>
  <c r="W1076" i="1"/>
  <c r="W1068" i="1"/>
  <c r="W1060" i="1"/>
  <c r="W1052" i="1"/>
  <c r="W1044" i="1"/>
  <c r="W1036" i="1"/>
  <c r="W1028" i="1"/>
  <c r="W1020" i="1"/>
  <c r="W1012" i="1"/>
  <c r="W1004" i="1"/>
  <c r="W996" i="1"/>
  <c r="W988" i="1"/>
  <c r="W980" i="1"/>
  <c r="W972" i="1"/>
  <c r="W964" i="1"/>
  <c r="W956" i="1"/>
  <c r="W948" i="1"/>
  <c r="W940" i="1"/>
  <c r="W932" i="1"/>
  <c r="W924" i="1"/>
  <c r="W916" i="1"/>
  <c r="W908" i="1"/>
  <c r="W900" i="1"/>
  <c r="W892" i="1"/>
  <c r="W884" i="1"/>
  <c r="W876" i="1"/>
  <c r="W868" i="1"/>
  <c r="W860" i="1"/>
  <c r="W852" i="1"/>
  <c r="W844" i="1"/>
  <c r="W836" i="1"/>
  <c r="W828" i="1"/>
  <c r="W820" i="1"/>
  <c r="W812" i="1"/>
  <c r="W804" i="1"/>
  <c r="W796" i="1"/>
  <c r="W788" i="1"/>
  <c r="W780" i="1"/>
  <c r="W772" i="1"/>
  <c r="W764" i="1"/>
  <c r="W756" i="1"/>
  <c r="W748" i="1"/>
  <c r="W740" i="1"/>
  <c r="W732" i="1"/>
  <c r="W724" i="1"/>
  <c r="W716" i="1"/>
  <c r="W708" i="1"/>
  <c r="W700" i="1"/>
  <c r="W692" i="1"/>
  <c r="W684" i="1"/>
  <c r="W676" i="1"/>
  <c r="W668" i="1"/>
  <c r="W660" i="1"/>
  <c r="W656" i="1"/>
  <c r="W644" i="1"/>
  <c r="W636" i="1"/>
  <c r="W628" i="1"/>
  <c r="W620" i="1"/>
  <c r="W612" i="1"/>
  <c r="W604" i="1"/>
  <c r="W596" i="1"/>
  <c r="W588" i="1"/>
  <c r="W580" i="1"/>
  <c r="W572" i="1"/>
  <c r="W564" i="1"/>
  <c r="W556" i="1"/>
  <c r="W548" i="1"/>
  <c r="W540" i="1"/>
  <c r="W532" i="1"/>
  <c r="W524" i="1"/>
  <c r="W516" i="1"/>
  <c r="W512" i="1"/>
  <c r="W504" i="1"/>
  <c r="W496" i="1"/>
  <c r="W484" i="1"/>
  <c r="W476" i="1"/>
  <c r="W468" i="1"/>
  <c r="W460" i="1"/>
  <c r="W452" i="1"/>
  <c r="W444" i="1"/>
  <c r="W436" i="1"/>
  <c r="W428" i="1"/>
  <c r="W420" i="1"/>
  <c r="W416" i="1"/>
  <c r="W408" i="1"/>
  <c r="W400" i="1"/>
  <c r="W392" i="1"/>
  <c r="W384" i="1"/>
  <c r="W376" i="1"/>
  <c r="W364" i="1"/>
  <c r="W356" i="1"/>
  <c r="W348" i="1"/>
  <c r="W344" i="1"/>
  <c r="W336" i="1"/>
  <c r="W328" i="1"/>
  <c r="W316" i="1"/>
  <c r="W308" i="1"/>
  <c r="W300" i="1"/>
  <c r="W292" i="1"/>
  <c r="W288" i="1"/>
  <c r="W280" i="1"/>
  <c r="W268" i="1"/>
  <c r="W260" i="1"/>
  <c r="W252" i="1"/>
  <c r="W244" i="1"/>
  <c r="W236" i="1"/>
  <c r="W228" i="1"/>
  <c r="W220" i="1"/>
  <c r="W212" i="1"/>
  <c r="W204" i="1"/>
  <c r="W200" i="1"/>
  <c r="W188" i="1"/>
  <c r="W184" i="1"/>
  <c r="W172" i="1"/>
  <c r="W168" i="1"/>
  <c r="W164" i="1"/>
  <c r="W156" i="1"/>
  <c r="W148" i="1"/>
  <c r="W136" i="1"/>
  <c r="W132" i="1"/>
  <c r="W124" i="1"/>
  <c r="W116" i="1"/>
  <c r="W104" i="1"/>
  <c r="W100" i="1"/>
  <c r="W92" i="1"/>
  <c r="W84" i="1"/>
  <c r="W76" i="1"/>
  <c r="W64" i="1"/>
  <c r="W56" i="1"/>
  <c r="W48" i="1"/>
  <c r="W44" i="1"/>
  <c r="W32" i="1"/>
  <c r="W24" i="1"/>
  <c r="W16" i="1"/>
  <c r="W8" i="1"/>
  <c r="W1680" i="1"/>
  <c r="W1488" i="1"/>
  <c r="W1272" i="1"/>
  <c r="W53" i="1"/>
  <c r="W85" i="1"/>
  <c r="W149" i="1"/>
  <c r="W226" i="1"/>
  <c r="W277" i="1"/>
  <c r="W341" i="1"/>
  <c r="W501" i="1"/>
  <c r="W565" i="1"/>
  <c r="W853" i="1"/>
  <c r="W917" i="1"/>
  <c r="W1013" i="1"/>
  <c r="W1141" i="1"/>
  <c r="W1208" i="1"/>
  <c r="W1820" i="1"/>
  <c r="W54" i="1"/>
  <c r="W137" i="1"/>
  <c r="W201" i="1"/>
  <c r="W278" i="1"/>
  <c r="W361" i="1"/>
  <c r="W10" i="1"/>
  <c r="W29" i="1"/>
  <c r="W61" i="1"/>
  <c r="W93" i="1"/>
  <c r="W125" i="1"/>
  <c r="W17" i="1"/>
  <c r="W30" i="1"/>
  <c r="W49" i="1"/>
  <c r="W62" i="1"/>
  <c r="W81" i="1"/>
  <c r="W94" i="1"/>
  <c r="W113" i="1"/>
  <c r="W126" i="1"/>
  <c r="W145" i="1"/>
  <c r="W158" i="1"/>
  <c r="W177" i="1"/>
  <c r="W190" i="1"/>
  <c r="W209" i="1"/>
  <c r="W222" i="1"/>
  <c r="W241" i="1"/>
  <c r="W254" i="1"/>
  <c r="W273" i="1"/>
  <c r="W286" i="1"/>
  <c r="W305" i="1"/>
  <c r="W318" i="1"/>
  <c r="W337" i="1"/>
  <c r="W350" i="1"/>
  <c r="W369" i="1"/>
  <c r="W401" i="1"/>
  <c r="W433" i="1"/>
  <c r="W465" i="1"/>
  <c r="W497" i="1"/>
  <c r="W529" i="1"/>
  <c r="W561" i="1"/>
  <c r="W593" i="1"/>
  <c r="W625" i="1"/>
  <c r="W657" i="1"/>
  <c r="W689" i="1"/>
  <c r="W721" i="1"/>
  <c r="W753" i="1"/>
  <c r="W785" i="1"/>
  <c r="W817" i="1"/>
  <c r="W849" i="1"/>
  <c r="W881" i="1"/>
  <c r="W913" i="1"/>
  <c r="W945" i="1"/>
  <c r="W977" i="1"/>
  <c r="W1009" i="1"/>
  <c r="W1041" i="1"/>
  <c r="W1073" i="1"/>
  <c r="W1105" i="1"/>
  <c r="W1137" i="1"/>
  <c r="W1169" i="1"/>
  <c r="W1201" i="1"/>
  <c r="W1244" i="1"/>
  <c r="W1404" i="1"/>
  <c r="W1660" i="1"/>
  <c r="W110" i="1"/>
  <c r="W193" i="1"/>
  <c r="W225" i="1"/>
  <c r="W289" i="1"/>
  <c r="W353" i="1"/>
  <c r="W513" i="1"/>
  <c r="W673" i="1"/>
  <c r="W929" i="1"/>
  <c r="W1057" i="1"/>
  <c r="W1185" i="1"/>
  <c r="W2011" i="1"/>
  <c r="W66" i="1"/>
  <c r="W117" i="1"/>
  <c r="W213" i="1"/>
  <c r="W290" i="1"/>
  <c r="W469" i="1"/>
  <c r="W661" i="1"/>
  <c r="W789" i="1"/>
  <c r="W949" i="1"/>
  <c r="W1045" i="1"/>
  <c r="W1205" i="1"/>
  <c r="W1353" i="1"/>
  <c r="W1564" i="1"/>
  <c r="W73" i="1"/>
  <c r="W118" i="1"/>
  <c r="W182" i="1"/>
  <c r="W265" i="1"/>
  <c r="W342" i="1"/>
  <c r="W42" i="1"/>
  <c r="W74" i="1"/>
  <c r="W106" i="1"/>
  <c r="W5" i="1"/>
  <c r="W18" i="1"/>
  <c r="W37" i="1"/>
  <c r="W50" i="1"/>
  <c r="W69" i="1"/>
  <c r="W82" i="1"/>
  <c r="W101" i="1"/>
  <c r="W114" i="1"/>
  <c r="W133" i="1"/>
  <c r="W146" i="1"/>
  <c r="W165" i="1"/>
  <c r="W178" i="1"/>
  <c r="W197" i="1"/>
  <c r="W210" i="1"/>
  <c r="W229" i="1"/>
  <c r="W242" i="1"/>
  <c r="W261" i="1"/>
  <c r="W274" i="1"/>
  <c r="W293" i="1"/>
  <c r="W306" i="1"/>
  <c r="W325" i="1"/>
  <c r="W338" i="1"/>
  <c r="W357" i="1"/>
  <c r="W389" i="1"/>
  <c r="W421" i="1"/>
  <c r="W453" i="1"/>
  <c r="W485" i="1"/>
  <c r="W517" i="1"/>
  <c r="W549" i="1"/>
  <c r="W581" i="1"/>
  <c r="W613" i="1"/>
  <c r="W645" i="1"/>
  <c r="W677" i="1"/>
  <c r="W709" i="1"/>
  <c r="W741" i="1"/>
  <c r="W773" i="1"/>
  <c r="W805" i="1"/>
  <c r="W837" i="1"/>
  <c r="W869" i="1"/>
  <c r="W901" i="1"/>
  <c r="W933" i="1"/>
  <c r="W965" i="1"/>
  <c r="W997" i="1"/>
  <c r="W1029" i="1"/>
  <c r="W1061" i="1"/>
  <c r="W1093" i="1"/>
  <c r="W1125" i="1"/>
  <c r="W1157" i="1"/>
  <c r="W1189" i="1"/>
  <c r="W1321" i="1"/>
  <c r="W1324" i="1"/>
  <c r="W1436" i="1"/>
  <c r="W1692" i="1"/>
  <c r="W25" i="1"/>
  <c r="W57" i="1"/>
  <c r="W89" i="1"/>
  <c r="W121" i="1"/>
  <c r="W153" i="1"/>
  <c r="W185" i="1"/>
  <c r="W217" i="1"/>
  <c r="W230" i="1"/>
  <c r="W249" i="1"/>
  <c r="W262" i="1"/>
  <c r="W281" i="1"/>
  <c r="W294" i="1"/>
  <c r="W313" i="1"/>
  <c r="W326" i="1"/>
  <c r="W345" i="1"/>
  <c r="W377" i="1"/>
  <c r="W409" i="1"/>
  <c r="W441" i="1"/>
  <c r="W473" i="1"/>
  <c r="W505" i="1"/>
  <c r="W537" i="1"/>
  <c r="W569" i="1"/>
  <c r="W601" i="1"/>
  <c r="W633" i="1"/>
  <c r="W665" i="1"/>
  <c r="W697" i="1"/>
  <c r="W729" i="1"/>
  <c r="W761" i="1"/>
  <c r="W793" i="1"/>
  <c r="W825" i="1"/>
  <c r="W857" i="1"/>
  <c r="W889" i="1"/>
  <c r="W921" i="1"/>
  <c r="W953" i="1"/>
  <c r="W985" i="1"/>
  <c r="W1017" i="1"/>
  <c r="W1049" i="1"/>
  <c r="W1081" i="1"/>
  <c r="W1113" i="1"/>
  <c r="W1145" i="1"/>
  <c r="W1177" i="1"/>
  <c r="W1212" i="1"/>
  <c r="W1215" i="1"/>
  <c r="W1468" i="1"/>
  <c r="W1724" i="1"/>
  <c r="W2100" i="1"/>
  <c r="W2103" i="1"/>
  <c r="W65" i="1"/>
  <c r="W161" i="1"/>
  <c r="W238" i="1"/>
  <c r="W321" i="1"/>
  <c r="W385" i="1"/>
  <c r="W577" i="1"/>
  <c r="W705" i="1"/>
  <c r="W865" i="1"/>
  <c r="W993" i="1"/>
  <c r="W1121" i="1"/>
  <c r="W1532" i="1"/>
  <c r="W21" i="1"/>
  <c r="W130" i="1"/>
  <c r="W194" i="1"/>
  <c r="W322" i="1"/>
  <c r="W373" i="1"/>
  <c r="W629" i="1"/>
  <c r="W725" i="1"/>
  <c r="W757" i="1"/>
  <c r="W1109" i="1"/>
  <c r="W1356" i="1"/>
  <c r="W9" i="1"/>
  <c r="W105" i="1"/>
  <c r="W150" i="1"/>
  <c r="W246" i="1"/>
  <c r="W297" i="1"/>
  <c r="W393" i="1"/>
  <c r="W6" i="1"/>
  <c r="W38" i="1"/>
  <c r="W70" i="1"/>
  <c r="W102" i="1"/>
  <c r="W134" i="1"/>
  <c r="W166" i="1"/>
  <c r="W198" i="1"/>
  <c r="W13" i="1"/>
  <c r="W26" i="1"/>
  <c r="W45" i="1"/>
  <c r="W58" i="1"/>
  <c r="W77" i="1"/>
  <c r="W90" i="1"/>
  <c r="W109" i="1"/>
  <c r="W122" i="1"/>
  <c r="W141" i="1"/>
  <c r="W154" i="1"/>
  <c r="W173" i="1"/>
  <c r="W186" i="1"/>
  <c r="W205" i="1"/>
  <c r="W218" i="1"/>
  <c r="W237" i="1"/>
  <c r="W250" i="1"/>
  <c r="W269" i="1"/>
  <c r="W282" i="1"/>
  <c r="W301" i="1"/>
  <c r="W314" i="1"/>
  <c r="W333" i="1"/>
  <c r="W346" i="1"/>
  <c r="W365" i="1"/>
  <c r="W397" i="1"/>
  <c r="W429" i="1"/>
  <c r="W461" i="1"/>
  <c r="W493" i="1"/>
  <c r="W525" i="1"/>
  <c r="W557" i="1"/>
  <c r="W589" i="1"/>
  <c r="W621" i="1"/>
  <c r="W653" i="1"/>
  <c r="W685" i="1"/>
  <c r="W717" i="1"/>
  <c r="W749" i="1"/>
  <c r="W781" i="1"/>
  <c r="W813" i="1"/>
  <c r="W845" i="1"/>
  <c r="W877" i="1"/>
  <c r="W909" i="1"/>
  <c r="W941" i="1"/>
  <c r="W973" i="1"/>
  <c r="W1005" i="1"/>
  <c r="W1037" i="1"/>
  <c r="W1069" i="1"/>
  <c r="W1101" i="1"/>
  <c r="W1133" i="1"/>
  <c r="W1165" i="1"/>
  <c r="W1197" i="1"/>
  <c r="W1237" i="1"/>
  <c r="W1240" i="1"/>
  <c r="W1276" i="1"/>
  <c r="W1337" i="1"/>
  <c r="W1340" i="1"/>
  <c r="W1500" i="1"/>
  <c r="W1756" i="1"/>
  <c r="W2450" i="1"/>
  <c r="W2750" i="1"/>
  <c r="W2006" i="1"/>
  <c r="W2030" i="1"/>
  <c r="W2066" i="1"/>
  <c r="W2086" i="1"/>
  <c r="W2162" i="1"/>
  <c r="W3326" i="1"/>
  <c r="W1966" i="1"/>
  <c r="W1990" i="1"/>
  <c r="W2098" i="1"/>
  <c r="W2118" i="1"/>
  <c r="W2150" i="1"/>
  <c r="W2290" i="1"/>
  <c r="W2546" i="1"/>
  <c r="W2634" i="1"/>
  <c r="W2818" i="1"/>
  <c r="W1938" i="1"/>
  <c r="W2062" i="1"/>
  <c r="W2130" i="1"/>
  <c r="W2386" i="1"/>
  <c r="W2910" i="1"/>
  <c r="W1934" i="1"/>
  <c r="W1950" i="1"/>
  <c r="W2002" i="1"/>
  <c r="W2094" i="1"/>
  <c r="W2226" i="1"/>
  <c r="W2482" i="1"/>
  <c r="W2798" i="1"/>
  <c r="W2842" i="1"/>
  <c r="W2926" i="1"/>
  <c r="W3038" i="1"/>
  <c r="W1918" i="1"/>
  <c r="W1974" i="1"/>
  <c r="W1998" i="1"/>
  <c r="W2038" i="1"/>
  <c r="W2126" i="1"/>
  <c r="W2322" i="1"/>
  <c r="W2578" i="1"/>
  <c r="W2866" i="1"/>
  <c r="W3102" i="1"/>
  <c r="W3338" i="1"/>
  <c r="W1958" i="1"/>
  <c r="W2022" i="1"/>
  <c r="W2214" i="1"/>
  <c r="W2418" i="1"/>
  <c r="W2726" i="1"/>
  <c r="W3166" i="1"/>
  <c r="W2194" i="1"/>
  <c r="W2258" i="1"/>
  <c r="W2514" i="1"/>
  <c r="W3002" i="1"/>
  <c r="W3230" i="1"/>
  <c r="W1926" i="1"/>
  <c r="W1942" i="1"/>
  <c r="W1970" i="1"/>
  <c r="W2034" i="1"/>
  <c r="W2054" i="1"/>
  <c r="W2182" i="1"/>
  <c r="W2354" i="1"/>
  <c r="W2610" i="1"/>
  <c r="W2158" i="1"/>
  <c r="W2190" i="1"/>
  <c r="W2222" i="1"/>
  <c r="W2254" i="1"/>
  <c r="W2286" i="1"/>
  <c r="W2318" i="1"/>
  <c r="W2350" i="1"/>
  <c r="W2382" i="1"/>
  <c r="W2414" i="1"/>
  <c r="W2446" i="1"/>
  <c r="W2478" i="1"/>
  <c r="W2510" i="1"/>
  <c r="W2542" i="1"/>
  <c r="W2574" i="1"/>
  <c r="W2606" i="1"/>
  <c r="W2630" i="1"/>
  <c r="W2654" i="1"/>
  <c r="W2702" i="1"/>
  <c r="W2722" i="1"/>
  <c r="W2746" i="1"/>
  <c r="W2770" i="1"/>
  <c r="W2794" i="1"/>
  <c r="W2878" i="1"/>
  <c r="W2894" i="1"/>
  <c r="W2970" i="1"/>
  <c r="W2986" i="1"/>
  <c r="W3358" i="1"/>
  <c r="W3370" i="1"/>
  <c r="W1930" i="1"/>
  <c r="W1962" i="1"/>
  <c r="W1994" i="1"/>
  <c r="W2026" i="1"/>
  <c r="W2058" i="1"/>
  <c r="W2090" i="1"/>
  <c r="W2122" i="1"/>
  <c r="W2154" i="1"/>
  <c r="W2186" i="1"/>
  <c r="W2218" i="1"/>
  <c r="W2250" i="1"/>
  <c r="W2282" i="1"/>
  <c r="W2314" i="1"/>
  <c r="W2346" i="1"/>
  <c r="W2378" i="1"/>
  <c r="W2410" i="1"/>
  <c r="W2442" i="1"/>
  <c r="W2474" i="1"/>
  <c r="W2506" i="1"/>
  <c r="W2538" i="1"/>
  <c r="W2570" i="1"/>
  <c r="W2602" i="1"/>
  <c r="W2626" i="1"/>
  <c r="W2650" i="1"/>
  <c r="W2674" i="1"/>
  <c r="W2698" i="1"/>
  <c r="W2790" i="1"/>
  <c r="W2814" i="1"/>
  <c r="W2862" i="1"/>
  <c r="W2938" i="1"/>
  <c r="W2954" i="1"/>
  <c r="W2982" i="1"/>
  <c r="W3050" i="1"/>
  <c r="W3114" i="1"/>
  <c r="W3178" i="1"/>
  <c r="W3242" i="1"/>
  <c r="W2246" i="1"/>
  <c r="W2278" i="1"/>
  <c r="W2310" i="1"/>
  <c r="W2342" i="1"/>
  <c r="W2374" i="1"/>
  <c r="W2406" i="1"/>
  <c r="W2438" i="1"/>
  <c r="W2470" i="1"/>
  <c r="W2502" i="1"/>
  <c r="W2534" i="1"/>
  <c r="W2566" i="1"/>
  <c r="W2598" i="1"/>
  <c r="W2694" i="1"/>
  <c r="W2718" i="1"/>
  <c r="W2766" i="1"/>
  <c r="W2786" i="1"/>
  <c r="W2810" i="1"/>
  <c r="W2834" i="1"/>
  <c r="W2858" i="1"/>
  <c r="W2906" i="1"/>
  <c r="W2922" i="1"/>
  <c r="W2950" i="1"/>
  <c r="W3022" i="1"/>
  <c r="W3046" i="1"/>
  <c r="W3086" i="1"/>
  <c r="W3110" i="1"/>
  <c r="W3150" i="1"/>
  <c r="W3174" i="1"/>
  <c r="W3214" i="1"/>
  <c r="W3238" i="1"/>
  <c r="W3278" i="1"/>
  <c r="W1922" i="1"/>
  <c r="W1954" i="1"/>
  <c r="W1986" i="1"/>
  <c r="W2018" i="1"/>
  <c r="W2050" i="1"/>
  <c r="W2082" i="1"/>
  <c r="W2114" i="1"/>
  <c r="W2146" i="1"/>
  <c r="W2178" i="1"/>
  <c r="W2210" i="1"/>
  <c r="W2242" i="1"/>
  <c r="W2274" i="1"/>
  <c r="W2306" i="1"/>
  <c r="W2338" i="1"/>
  <c r="W2370" i="1"/>
  <c r="W2402" i="1"/>
  <c r="W2434" i="1"/>
  <c r="W2466" i="1"/>
  <c r="W2498" i="1"/>
  <c r="W2530" i="1"/>
  <c r="W2562" i="1"/>
  <c r="W2594" i="1"/>
  <c r="W2622" i="1"/>
  <c r="W2670" i="1"/>
  <c r="W2690" i="1"/>
  <c r="W2714" i="1"/>
  <c r="W2738" i="1"/>
  <c r="W2762" i="1"/>
  <c r="W2854" i="1"/>
  <c r="W2874" i="1"/>
  <c r="W2890" i="1"/>
  <c r="W2918" i="1"/>
  <c r="W3006" i="1"/>
  <c r="W3070" i="1"/>
  <c r="W3134" i="1"/>
  <c r="W3198" i="1"/>
  <c r="W3262" i="1"/>
  <c r="W3310" i="1"/>
  <c r="W1982" i="1"/>
  <c r="W2014" i="1"/>
  <c r="W2046" i="1"/>
  <c r="W2078" i="1"/>
  <c r="W2110" i="1"/>
  <c r="W2142" i="1"/>
  <c r="W2174" i="1"/>
  <c r="W2206" i="1"/>
  <c r="W2238" i="1"/>
  <c r="W2270" i="1"/>
  <c r="W2302" i="1"/>
  <c r="W2334" i="1"/>
  <c r="W2366" i="1"/>
  <c r="W2398" i="1"/>
  <c r="W2430" i="1"/>
  <c r="W2462" i="1"/>
  <c r="W2494" i="1"/>
  <c r="W2526" i="1"/>
  <c r="W2558" i="1"/>
  <c r="W2590" i="1"/>
  <c r="W2618" i="1"/>
  <c r="W2642" i="1"/>
  <c r="W2666" i="1"/>
  <c r="W2758" i="1"/>
  <c r="W2782" i="1"/>
  <c r="W2830" i="1"/>
  <c r="W2850" i="1"/>
  <c r="W2886" i="1"/>
  <c r="W3342" i="1"/>
  <c r="W6558" i="1"/>
  <c r="W1914" i="1"/>
  <c r="W1946" i="1"/>
  <c r="W1978" i="1"/>
  <c r="W2010" i="1"/>
  <c r="W2042" i="1"/>
  <c r="W2074" i="1"/>
  <c r="W2106" i="1"/>
  <c r="W2138" i="1"/>
  <c r="W2170" i="1"/>
  <c r="W2202" i="1"/>
  <c r="W2234" i="1"/>
  <c r="W2266" i="1"/>
  <c r="W2298" i="1"/>
  <c r="W2330" i="1"/>
  <c r="W2362" i="1"/>
  <c r="W2394" i="1"/>
  <c r="W2426" i="1"/>
  <c r="W2458" i="1"/>
  <c r="W2490" i="1"/>
  <c r="W2522" i="1"/>
  <c r="W2554" i="1"/>
  <c r="W2586" i="1"/>
  <c r="W2662" i="1"/>
  <c r="W2686" i="1"/>
  <c r="W2734" i="1"/>
  <c r="W2754" i="1"/>
  <c r="W2778" i="1"/>
  <c r="W2802" i="1"/>
  <c r="W2826" i="1"/>
  <c r="W2974" i="1"/>
  <c r="W2990" i="1"/>
  <c r="W3018" i="1"/>
  <c r="W3082" i="1"/>
  <c r="W3146" i="1"/>
  <c r="W3210" i="1"/>
  <c r="W3274" i="1"/>
  <c r="W2070" i="1"/>
  <c r="W2102" i="1"/>
  <c r="W2134" i="1"/>
  <c r="W2166" i="1"/>
  <c r="W2198" i="1"/>
  <c r="W2230" i="1"/>
  <c r="W2262" i="1"/>
  <c r="W2294" i="1"/>
  <c r="W2326" i="1"/>
  <c r="W2358" i="1"/>
  <c r="W2390" i="1"/>
  <c r="W2422" i="1"/>
  <c r="W2454" i="1"/>
  <c r="W2486" i="1"/>
  <c r="W2518" i="1"/>
  <c r="W2550" i="1"/>
  <c r="W2582" i="1"/>
  <c r="W2638" i="1"/>
  <c r="W2658" i="1"/>
  <c r="W2682" i="1"/>
  <c r="W2706" i="1"/>
  <c r="W2730" i="1"/>
  <c r="W2822" i="1"/>
  <c r="W2846" i="1"/>
  <c r="W2942" i="1"/>
  <c r="W2958" i="1"/>
  <c r="W3014" i="1"/>
  <c r="W3054" i="1"/>
  <c r="W3078" i="1"/>
  <c r="W3118" i="1"/>
  <c r="W3142" i="1"/>
  <c r="W3182" i="1"/>
  <c r="W3206" i="1"/>
  <c r="W3246" i="1"/>
  <c r="W3270" i="1"/>
  <c r="W3294" i="1"/>
  <c r="W3306" i="1"/>
  <c r="W3302" i="1"/>
  <c r="W3334" i="1"/>
  <c r="W3366" i="1"/>
  <c r="W2882" i="1"/>
  <c r="W2914" i="1"/>
  <c r="W2946" i="1"/>
  <c r="W2978" i="1"/>
  <c r="W3010" i="1"/>
  <c r="W3042" i="1"/>
  <c r="W3074" i="1"/>
  <c r="W3106" i="1"/>
  <c r="W3138" i="1"/>
  <c r="W3170" i="1"/>
  <c r="W3202" i="1"/>
  <c r="W3234" i="1"/>
  <c r="W3266" i="1"/>
  <c r="W3298" i="1"/>
  <c r="W3330" i="1"/>
  <c r="W3362" i="1"/>
  <c r="W3034" i="1"/>
  <c r="W3066" i="1"/>
  <c r="W3098" i="1"/>
  <c r="W3130" i="1"/>
  <c r="W3162" i="1"/>
  <c r="W3194" i="1"/>
  <c r="W3226" i="1"/>
  <c r="W3258" i="1"/>
  <c r="W3290" i="1"/>
  <c r="W3322" i="1"/>
  <c r="W3354" i="1"/>
  <c r="W2614" i="1"/>
  <c r="W2646" i="1"/>
  <c r="W2678" i="1"/>
  <c r="W2710" i="1"/>
  <c r="W2742" i="1"/>
  <c r="W2774" i="1"/>
  <c r="W2806" i="1"/>
  <c r="W2838" i="1"/>
  <c r="W2870" i="1"/>
  <c r="W2902" i="1"/>
  <c r="W2934" i="1"/>
  <c r="W2966" i="1"/>
  <c r="W2998" i="1"/>
  <c r="W3030" i="1"/>
  <c r="W3062" i="1"/>
  <c r="W3094" i="1"/>
  <c r="W3126" i="1"/>
  <c r="W3158" i="1"/>
  <c r="W3190" i="1"/>
  <c r="W3222" i="1"/>
  <c r="W3254" i="1"/>
  <c r="W3286" i="1"/>
  <c r="W3318" i="1"/>
  <c r="W3350" i="1"/>
  <c r="W2898" i="1"/>
  <c r="W2930" i="1"/>
  <c r="W2962" i="1"/>
  <c r="W2994" i="1"/>
  <c r="W3026" i="1"/>
  <c r="W3058" i="1"/>
  <c r="W3090" i="1"/>
  <c r="W3122" i="1"/>
  <c r="W3154" i="1"/>
  <c r="W3186" i="1"/>
  <c r="W3218" i="1"/>
  <c r="W3250" i="1"/>
  <c r="W3282" i="1"/>
  <c r="W3314" i="1"/>
  <c r="W3346" i="1"/>
  <c r="W8223" i="1"/>
  <c r="W6266" i="1"/>
  <c r="W6246" i="1"/>
  <c r="W6210" i="1"/>
  <c r="W6198" i="1"/>
  <c r="W6206" i="1"/>
  <c r="W6430" i="1"/>
  <c r="W7565" i="1"/>
  <c r="W6302" i="1"/>
  <c r="W6390" i="1"/>
  <c r="W6518" i="1"/>
  <c r="W7449" i="1"/>
  <c r="W6298" i="1"/>
  <c r="W6262" i="1"/>
  <c r="W6202" i="1"/>
  <c r="W6214" i="1"/>
  <c r="W6274" i="1"/>
  <c r="W6238" i="1"/>
  <c r="W6326" i="1"/>
  <c r="W6366" i="1"/>
  <c r="W6454" i="1"/>
  <c r="W6494" i="1"/>
  <c r="W7445" i="1"/>
  <c r="W7697" i="1"/>
  <c r="W7713" i="1"/>
  <c r="W6230" i="1"/>
  <c r="W6278" i="1"/>
  <c r="W6306" i="1"/>
  <c r="W6330" i="1"/>
  <c r="W6370" i="1"/>
  <c r="W6394" i="1"/>
  <c r="W6434" i="1"/>
  <c r="W6458" i="1"/>
  <c r="W6498" i="1"/>
  <c r="W6522" i="1"/>
  <c r="W6562" i="1"/>
  <c r="W7501" i="1"/>
  <c r="W6242" i="1"/>
  <c r="W6270" i="1"/>
  <c r="W7913" i="1"/>
  <c r="W7929" i="1"/>
  <c r="W7945" i="1"/>
  <c r="W8069" i="1"/>
  <c r="W8161" i="1"/>
  <c r="W6338" i="1"/>
  <c r="W6362" i="1"/>
  <c r="W6402" i="1"/>
  <c r="W6426" i="1"/>
  <c r="W6466" i="1"/>
  <c r="W6490" i="1"/>
  <c r="W6530" i="1"/>
  <c r="W6554" i="1"/>
  <c r="W7885" i="1"/>
  <c r="W8144" i="1"/>
  <c r="W8147" i="1"/>
  <c r="W6234" i="1"/>
  <c r="W6294" i="1"/>
  <c r="W6334" i="1"/>
  <c r="W6358" i="1"/>
  <c r="W6398" i="1"/>
  <c r="W6422" i="1"/>
  <c r="W6462" i="1"/>
  <c r="W6486" i="1"/>
  <c r="W6526" i="1"/>
  <c r="W6550" i="1"/>
  <c r="W7825" i="1"/>
  <c r="W7873" i="1"/>
  <c r="W6194" i="1"/>
  <c r="W6226" i="1"/>
  <c r="W6258" i="1"/>
  <c r="W6290" i="1"/>
  <c r="W6322" i="1"/>
  <c r="W6354" i="1"/>
  <c r="W6386" i="1"/>
  <c r="W6418" i="1"/>
  <c r="W6450" i="1"/>
  <c r="W6482" i="1"/>
  <c r="W6514" i="1"/>
  <c r="W6546" i="1"/>
  <c r="W6578" i="1"/>
  <c r="W7581" i="1"/>
  <c r="W7661" i="1"/>
  <c r="W8262" i="1"/>
  <c r="W6190" i="1"/>
  <c r="W6222" i="1"/>
  <c r="W6254" i="1"/>
  <c r="W6286" i="1"/>
  <c r="W6318" i="1"/>
  <c r="W6350" i="1"/>
  <c r="W6382" i="1"/>
  <c r="W6414" i="1"/>
  <c r="W6446" i="1"/>
  <c r="W6478" i="1"/>
  <c r="W6510" i="1"/>
  <c r="W6542" i="1"/>
  <c r="W6574" i="1"/>
  <c r="W7725" i="1"/>
  <c r="W7761" i="1"/>
  <c r="W8248" i="1"/>
  <c r="W8286" i="1"/>
  <c r="W8294" i="1"/>
  <c r="W8310" i="1"/>
  <c r="W6218" i="1"/>
  <c r="W6250" i="1"/>
  <c r="W6282" i="1"/>
  <c r="W6314" i="1"/>
  <c r="W6346" i="1"/>
  <c r="W6378" i="1"/>
  <c r="W6410" i="1"/>
  <c r="W6442" i="1"/>
  <c r="W6474" i="1"/>
  <c r="W6506" i="1"/>
  <c r="W6538" i="1"/>
  <c r="W6570" i="1"/>
  <c r="W7533" i="1"/>
  <c r="W7649" i="1"/>
  <c r="W7853" i="1"/>
  <c r="W8189" i="1"/>
  <c r="W6310" i="1"/>
  <c r="W6342" i="1"/>
  <c r="W6374" i="1"/>
  <c r="W6406" i="1"/>
  <c r="W6438" i="1"/>
  <c r="W6470" i="1"/>
  <c r="W6502" i="1"/>
  <c r="W6534" i="1"/>
  <c r="W6566" i="1"/>
  <c r="W8261" i="1"/>
  <c r="W7469" i="1"/>
  <c r="W7509" i="1"/>
  <c r="W7569" i="1"/>
  <c r="W7729" i="1"/>
  <c r="W7841" i="1"/>
  <c r="W7489" i="1"/>
  <c r="W7629" i="1"/>
  <c r="W8376" i="1"/>
  <c r="W7453" i="1"/>
  <c r="W7597" i="1"/>
  <c r="W7617" i="1"/>
  <c r="W7897" i="1"/>
  <c r="W8005" i="1"/>
  <c r="W7425" i="1"/>
  <c r="W7485" i="1"/>
  <c r="W7517" i="1"/>
  <c r="W8254" i="1"/>
  <c r="W8300" i="1"/>
  <c r="W7421" i="1"/>
  <c r="W7441" i="1"/>
  <c r="W7553" i="1"/>
  <c r="W7681" i="1"/>
  <c r="W7693" i="1"/>
  <c r="W7793" i="1"/>
  <c r="W8133" i="1"/>
  <c r="W8141" i="1"/>
  <c r="W7437" i="1"/>
  <c r="W7477" i="1"/>
  <c r="W7537" i="1"/>
  <c r="W7601" i="1"/>
  <c r="W7745" i="1"/>
  <c r="W7757" i="1"/>
  <c r="W7857" i="1"/>
  <c r="W8157" i="1"/>
  <c r="W8438" i="1"/>
  <c r="W7433" i="1"/>
  <c r="W7457" i="1"/>
  <c r="W7549" i="1"/>
  <c r="W7633" i="1"/>
  <c r="W7777" i="1"/>
  <c r="W7789" i="1"/>
  <c r="W7889" i="1"/>
  <c r="W8410" i="1"/>
  <c r="W7473" i="1"/>
  <c r="W7505" i="1"/>
  <c r="W7521" i="1"/>
  <c r="W7585" i="1"/>
  <c r="W7665" i="1"/>
  <c r="W7809" i="1"/>
  <c r="W7821" i="1"/>
  <c r="W8211" i="1"/>
  <c r="W8268" i="1"/>
  <c r="W8382" i="1"/>
  <c r="W7465" i="1"/>
  <c r="W7497" i="1"/>
  <c r="W7529" i="1"/>
  <c r="W7561" i="1"/>
  <c r="W7593" i="1"/>
  <c r="W7625" i="1"/>
  <c r="W7657" i="1"/>
  <c r="W7689" i="1"/>
  <c r="W7721" i="1"/>
  <c r="W7753" i="1"/>
  <c r="W7785" i="1"/>
  <c r="W7817" i="1"/>
  <c r="W7849" i="1"/>
  <c r="W7881" i="1"/>
  <c r="W7953" i="1"/>
  <c r="W8183" i="1"/>
  <c r="W8186" i="1"/>
  <c r="W8197" i="1"/>
  <c r="W8208" i="1"/>
  <c r="W8236" i="1"/>
  <c r="W8312" i="1"/>
  <c r="W8318" i="1"/>
  <c r="W7429" i="1"/>
  <c r="W7461" i="1"/>
  <c r="W7493" i="1"/>
  <c r="W7525" i="1"/>
  <c r="W7557" i="1"/>
  <c r="W7589" i="1"/>
  <c r="W7621" i="1"/>
  <c r="W7653" i="1"/>
  <c r="W7685" i="1"/>
  <c r="W7717" i="1"/>
  <c r="W7749" i="1"/>
  <c r="W7781" i="1"/>
  <c r="W7813" i="1"/>
  <c r="W7845" i="1"/>
  <c r="W7877" i="1"/>
  <c r="W7925" i="1"/>
  <c r="W7989" i="1"/>
  <c r="W8053" i="1"/>
  <c r="W8117" i="1"/>
  <c r="W8205" i="1"/>
  <c r="W8230" i="1"/>
  <c r="W8289" i="1"/>
  <c r="W8364" i="1"/>
  <c r="W7613" i="1"/>
  <c r="W7645" i="1"/>
  <c r="W7677" i="1"/>
  <c r="W7709" i="1"/>
  <c r="W7741" i="1"/>
  <c r="W7773" i="1"/>
  <c r="W7805" i="1"/>
  <c r="W7837" i="1"/>
  <c r="W7869" i="1"/>
  <c r="W7973" i="1"/>
  <c r="W8037" i="1"/>
  <c r="W8101" i="1"/>
  <c r="W8154" i="1"/>
  <c r="W8165" i="1"/>
  <c r="W8182" i="1"/>
  <c r="W8280" i="1"/>
  <c r="W8342" i="1"/>
  <c r="W8358" i="1"/>
  <c r="W8400" i="1"/>
  <c r="W7481" i="1"/>
  <c r="W7513" i="1"/>
  <c r="W7545" i="1"/>
  <c r="W7577" i="1"/>
  <c r="W7609" i="1"/>
  <c r="W7641" i="1"/>
  <c r="W7673" i="1"/>
  <c r="W7705" i="1"/>
  <c r="W7737" i="1"/>
  <c r="W7769" i="1"/>
  <c r="W7801" i="1"/>
  <c r="W7833" i="1"/>
  <c r="W7865" i="1"/>
  <c r="W7921" i="1"/>
  <c r="W8151" i="1"/>
  <c r="W8159" i="1"/>
  <c r="W8221" i="1"/>
  <c r="W8336" i="1"/>
  <c r="W8442" i="1"/>
  <c r="W8464" i="1"/>
  <c r="W7541" i="1"/>
  <c r="W7573" i="1"/>
  <c r="W7605" i="1"/>
  <c r="W7637" i="1"/>
  <c r="W7669" i="1"/>
  <c r="W7701" i="1"/>
  <c r="W7733" i="1"/>
  <c r="W7765" i="1"/>
  <c r="W7797" i="1"/>
  <c r="W7829" i="1"/>
  <c r="W7861" i="1"/>
  <c r="W7893" i="1"/>
  <c r="W7957" i="1"/>
  <c r="W8021" i="1"/>
  <c r="W8085" i="1"/>
  <c r="W8215" i="1"/>
  <c r="W8218" i="1"/>
  <c r="W8285" i="1"/>
  <c r="W8368" i="1"/>
  <c r="W8374" i="1"/>
  <c r="W8150" i="1"/>
  <c r="W8173" i="1"/>
  <c r="W8176" i="1"/>
  <c r="W8191" i="1"/>
  <c r="W8229" i="1"/>
  <c r="W8253" i="1"/>
  <c r="W8326" i="1"/>
  <c r="W8332" i="1"/>
  <c r="W8344" i="1"/>
  <c r="W8350" i="1"/>
  <c r="W8406" i="1"/>
  <c r="W8432" i="1"/>
  <c r="W8134" i="1"/>
  <c r="W8140" i="1"/>
  <c r="W8143" i="1"/>
  <c r="W8152" i="1"/>
  <c r="W8158" i="1"/>
  <c r="W8214" i="1"/>
  <c r="W8237" i="1"/>
  <c r="W8240" i="1"/>
  <c r="W8293" i="1"/>
  <c r="W8317" i="1"/>
  <c r="W8390" i="1"/>
  <c r="W8396" i="1"/>
  <c r="W8408" i="1"/>
  <c r="W8414" i="1"/>
  <c r="W8470" i="1"/>
  <c r="W8166" i="1"/>
  <c r="W8172" i="1"/>
  <c r="W8175" i="1"/>
  <c r="W8184" i="1"/>
  <c r="W8190" i="1"/>
  <c r="W8246" i="1"/>
  <c r="W8269" i="1"/>
  <c r="W8272" i="1"/>
  <c r="W8422" i="1"/>
  <c r="W8428" i="1"/>
  <c r="W8440" i="1"/>
  <c r="W8446" i="1"/>
  <c r="W8198" i="1"/>
  <c r="W8204" i="1"/>
  <c r="W8207" i="1"/>
  <c r="W8216" i="1"/>
  <c r="W8222" i="1"/>
  <c r="W8278" i="1"/>
  <c r="W8301" i="1"/>
  <c r="W8304" i="1"/>
  <c r="W8454" i="1"/>
  <c r="W8460" i="1"/>
  <c r="W8148" i="1"/>
  <c r="W8180" i="1"/>
  <c r="W8212" i="1"/>
  <c r="W8244" i="1"/>
  <c r="W8276" i="1"/>
  <c r="W8308" i="1"/>
  <c r="W8340" i="1"/>
  <c r="W8372" i="1"/>
  <c r="W8404" i="1"/>
  <c r="W8436" i="1"/>
  <c r="W8468" i="1"/>
  <c r="W8136" i="1"/>
  <c r="W8168" i="1"/>
  <c r="W8200" i="1"/>
  <c r="W8232" i="1"/>
  <c r="W8264" i="1"/>
  <c r="W8296" i="1"/>
  <c r="W8328" i="1"/>
  <c r="W8360" i="1"/>
  <c r="W8392" i="1"/>
  <c r="W8424" i="1"/>
  <c r="W8456" i="1"/>
  <c r="W8132" i="1"/>
  <c r="W8164" i="1"/>
  <c r="W8196" i="1"/>
  <c r="W8228" i="1"/>
  <c r="W8260" i="1"/>
  <c r="W8292" i="1"/>
  <c r="W8324" i="1"/>
  <c r="W8356" i="1"/>
  <c r="W8388" i="1"/>
  <c r="W8420" i="1"/>
  <c r="W8452" i="1"/>
  <c r="W8160" i="1"/>
  <c r="W8192" i="1"/>
  <c r="W8224" i="1"/>
  <c r="W8256" i="1"/>
  <c r="W8288" i="1"/>
  <c r="W8320" i="1"/>
  <c r="W8352" i="1"/>
  <c r="W8384" i="1"/>
  <c r="W8416" i="1"/>
  <c r="W8448" i="1"/>
  <c r="W8156" i="1"/>
  <c r="W8188" i="1"/>
  <c r="W8220" i="1"/>
  <c r="W8252" i="1"/>
  <c r="W8284" i="1"/>
  <c r="W8316" i="1"/>
  <c r="W8348" i="1"/>
  <c r="W8380" i="1"/>
  <c r="W8412" i="1"/>
  <c r="W8444" i="1"/>
  <c r="H2" i="4" l="1"/>
</calcChain>
</file>

<file path=xl/sharedStrings.xml><?xml version="1.0" encoding="utf-8"?>
<sst xmlns="http://schemas.openxmlformats.org/spreadsheetml/2006/main" count="87688" uniqueCount="27351">
  <si>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</si>
  <si>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</si>
  <si>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</si>
  <si>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</si>
  <si>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</si>
  <si>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</si>
  <si>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</si>
  <si>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</si>
  <si>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</si>
  <si>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</si>
  <si>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</si>
  <si>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</si>
  <si>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</si>
  <si>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</si>
  <si>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</si>
  <si>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</si>
  <si>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</si>
  <si>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</si>
  <si>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</si>
  <si>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</si>
  <si>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</si>
  <si>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</si>
  <si>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</si>
  <si>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</si>
  <si>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</si>
  <si>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</si>
  <si>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</si>
  <si>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</si>
  <si>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</si>
  <si>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</si>
  <si>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</si>
  <si>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</si>
  <si>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</si>
  <si>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</si>
  <si>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</si>
  <si>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</si>
  <si>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</si>
  <si>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</si>
  <si>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</si>
  <si>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</si>
  <si>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</si>
  <si>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</si>
  <si>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</si>
  <si>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</si>
  <si>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</si>
  <si>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</si>
  <si>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</si>
  <si>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</si>
  <si>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</si>
  <si>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</si>
  <si>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</si>
  <si>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</si>
  <si>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</si>
  <si>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</si>
  <si>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</si>
  <si>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</si>
  <si>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</si>
  <si>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</si>
  <si>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</si>
  <si>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</si>
  <si>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</si>
  <si>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</si>
  <si>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</si>
  <si>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</si>
  <si>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</si>
  <si>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</si>
  <si>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</si>
  <si>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</si>
  <si>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</si>
  <si>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</si>
  <si>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</si>
  <si>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</si>
  <si>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</si>
  <si>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</si>
  <si>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</si>
  <si>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</si>
  <si>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</si>
  <si>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</si>
  <si>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</si>
  <si>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</si>
  <si>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</si>
  <si>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</si>
  <si>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</si>
  <si>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</si>
  <si>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</si>
  <si>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</si>
  <si>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</si>
  <si>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</si>
  <si>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</si>
  <si>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</si>
  <si>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</si>
  <si>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</si>
  <si>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</si>
  <si>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</si>
  <si>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</si>
  <si>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</si>
  <si>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</si>
  <si>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</si>
  <si>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</si>
  <si>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</si>
  <si>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</si>
  <si>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</si>
  <si>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</si>
  <si>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</si>
  <si>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</si>
  <si>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</si>
  <si>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</si>
  <si>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</si>
  <si>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</si>
  <si>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</si>
  <si>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</si>
  <si>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</si>
  <si>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</si>
  <si>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</si>
  <si>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</si>
  <si>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</si>
  <si>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</si>
  <si>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</si>
  <si>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</si>
  <si>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</si>
  <si>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</si>
  <si>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</si>
  <si>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</si>
  <si>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</si>
  <si>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</si>
  <si>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</si>
  <si>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</si>
  <si>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</si>
  <si>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</si>
  <si>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</si>
  <si>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</si>
  <si>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</si>
  <si>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</si>
  <si>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</si>
  <si>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</si>
  <si>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</si>
  <si>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</si>
  <si>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</si>
  <si>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</si>
  <si>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</si>
  <si>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</si>
  <si>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</si>
  <si>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</si>
  <si>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</si>
  <si>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</si>
  <si>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</si>
  <si>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</si>
  <si>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</si>
  <si>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</si>
  <si>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</si>
  <si>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</si>
  <si>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</si>
  <si>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</si>
  <si>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</si>
  <si>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</si>
  <si>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</si>
  <si>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</si>
  <si>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</si>
  <si>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</si>
  <si>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</si>
  <si>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</si>
  <si>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</si>
  <si>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</si>
  <si>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</si>
  <si>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</si>
  <si>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</si>
  <si>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</si>
  <si>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</si>
  <si>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</si>
  <si>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</si>
  <si>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</si>
  <si>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</si>
  <si>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</si>
  <si>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</si>
  <si>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</si>
  <si>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</si>
  <si>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</si>
  <si>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</si>
  <si>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</si>
  <si>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</si>
  <si>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</si>
  <si>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</si>
  <si>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</si>
  <si>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</si>
  <si>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</si>
  <si>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</si>
  <si>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</si>
  <si>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</si>
  <si>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</si>
  <si>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</si>
  <si>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</si>
  <si>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</si>
  <si>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</si>
  <si>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</si>
  <si>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</si>
  <si>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</si>
  <si>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</si>
  <si>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</si>
  <si>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</si>
  <si>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</si>
  <si>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</si>
  <si>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</si>
  <si>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</si>
  <si>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</si>
  <si>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</si>
  <si>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</si>
  <si>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</si>
  <si>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</si>
  <si>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</si>
  <si>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</si>
  <si>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</si>
  <si>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</si>
  <si>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</si>
  <si>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</si>
  <si>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</si>
  <si>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</si>
  <si>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</si>
  <si>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</si>
  <si>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</si>
  <si>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</si>
  <si>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</si>
  <si>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</si>
  <si>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</si>
  <si>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</si>
  <si>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</si>
  <si>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</si>
  <si>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</si>
  <si>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</si>
  <si>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</si>
  <si>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</si>
  <si>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</si>
  <si>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</si>
  <si>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</si>
  <si>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</si>
  <si>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</si>
  <si>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</si>
  <si>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</si>
  <si>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</si>
  <si>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</si>
  <si>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</si>
  <si>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</si>
  <si>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</si>
  <si>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</si>
  <si>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</si>
  <si>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</si>
  <si>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</si>
  <si>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</si>
  <si>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</si>
  <si>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</si>
  <si>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</si>
  <si>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</si>
  <si>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</si>
  <si>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</si>
  <si>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</si>
  <si>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</si>
  <si>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</si>
  <si>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</si>
  <si>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</si>
  <si>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</si>
  <si>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</si>
  <si>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</si>
  <si>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</si>
  <si>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</si>
  <si>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</si>
  <si>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</si>
  <si>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</si>
  <si>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</si>
  <si>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</si>
  <si>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</si>
  <si>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</si>
  <si>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</si>
  <si>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</si>
  <si>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</si>
  <si>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</si>
  <si>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</si>
  <si>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</si>
  <si>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</si>
  <si>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</si>
  <si>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</si>
  <si>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</si>
  <si>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</si>
  <si>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</si>
  <si>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</si>
  <si>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</si>
  <si>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</si>
  <si>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</si>
  <si>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</si>
  <si>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</si>
  <si>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</si>
  <si>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</si>
  <si>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</si>
  <si>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</si>
  <si>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</si>
  <si>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</si>
  <si>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</si>
  <si>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</si>
  <si>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</si>
  <si>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</si>
  <si>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</si>
  <si>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</si>
  <si>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</si>
  <si>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</si>
  <si>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</si>
  <si>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</si>
  <si>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</si>
  <si>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</si>
  <si>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</si>
  <si>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</si>
  <si>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</si>
  <si>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</si>
  <si>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</si>
  <si>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</si>
  <si>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</si>
  <si>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</si>
  <si>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</si>
  <si>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</si>
  <si>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</si>
  <si>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</si>
  <si>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</si>
  <si>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</si>
  <si>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</si>
  <si>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</si>
  <si>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</si>
  <si>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</si>
  <si>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</si>
  <si>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</si>
  <si>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</si>
  <si>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</si>
  <si>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</si>
  <si>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</si>
  <si>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</si>
  <si>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</si>
  <si>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</si>
  <si>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</si>
  <si>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</si>
  <si>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</si>
  <si>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</si>
  <si>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</si>
  <si>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</si>
  <si>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</si>
  <si>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</si>
  <si>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</si>
  <si>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</si>
  <si>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</si>
  <si>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</si>
  <si>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</si>
  <si>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</si>
  <si>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</si>
  <si>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</si>
  <si>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</si>
  <si>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</si>
  <si>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</si>
  <si>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</si>
  <si>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</si>
  <si>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</si>
  <si>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</si>
  <si>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</si>
  <si>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</si>
  <si>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</si>
  <si>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</si>
  <si>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</si>
  <si>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</si>
  <si>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</si>
  <si>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</si>
  <si>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</si>
  <si>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</si>
  <si>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</si>
  <si>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</si>
  <si>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</si>
  <si>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</si>
  <si>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</si>
  <si>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</si>
  <si>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</si>
  <si>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</si>
  <si>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</si>
  <si>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</si>
  <si>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</si>
  <si>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</si>
  <si>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</si>
  <si>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</si>
  <si>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</si>
  <si>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</si>
  <si>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</si>
  <si>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</si>
  <si>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</si>
  <si>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</si>
  <si>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</si>
  <si>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</si>
  <si>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</si>
  <si>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</si>
  <si>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</si>
  <si>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</si>
  <si>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</si>
  <si>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</si>
  <si>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</si>
  <si>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</si>
  <si>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</si>
  <si>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</si>
  <si>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</si>
  <si>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</si>
  <si>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</si>
  <si>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</si>
  <si>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</si>
  <si>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</si>
  <si>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</si>
  <si>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</si>
  <si>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</si>
  <si>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</si>
  <si>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</si>
  <si>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</si>
  <si>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</si>
  <si>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</si>
  <si>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</si>
  <si>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</si>
  <si>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</si>
  <si>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</si>
  <si>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</si>
  <si>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</si>
  <si>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</si>
  <si>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</si>
  <si>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</si>
  <si>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</si>
  <si>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</si>
  <si>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</si>
  <si>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</si>
  <si>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</si>
  <si>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</si>
  <si>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</si>
  <si>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</si>
  <si>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</si>
  <si>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</si>
  <si>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</si>
  <si>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</si>
  <si>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</si>
  <si>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</si>
  <si>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</si>
  <si>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</si>
  <si>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</si>
  <si>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</si>
  <si>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</si>
  <si>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</si>
  <si>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</si>
  <si>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</si>
  <si>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</si>
  <si>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</si>
  <si>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</si>
  <si>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</si>
  <si>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</si>
  <si>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</si>
  <si>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</si>
  <si>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</si>
  <si>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</si>
  <si>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</si>
  <si>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</si>
  <si>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</si>
  <si>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</si>
  <si>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</si>
  <si>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</si>
  <si>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</si>
  <si>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</si>
  <si>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</si>
  <si>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</si>
  <si>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</si>
  <si>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</si>
  <si>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</si>
  <si>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</si>
  <si>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</si>
  <si>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</si>
  <si>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</si>
  <si>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</si>
  <si>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</si>
  <si>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</si>
  <si>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</si>
  <si>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</si>
  <si>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</si>
  <si>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</si>
  <si>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</si>
  <si>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</si>
  <si>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</si>
  <si>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</si>
  <si>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</si>
  <si>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</si>
  <si>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</si>
  <si>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</si>
  <si>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</si>
  <si>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</si>
  <si>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</si>
  <si>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</si>
  <si>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</si>
  <si>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</si>
  <si>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</si>
  <si>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</si>
  <si>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</si>
  <si>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</si>
  <si>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</si>
  <si>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</si>
  <si>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</si>
  <si>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</si>
  <si>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</si>
  <si>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</si>
  <si>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</si>
  <si>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</si>
  <si>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</si>
  <si>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</si>
  <si>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</si>
  <si>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</si>
  <si>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</si>
  <si>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</si>
  <si>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</si>
  <si>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</si>
  <si>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</si>
  <si>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</si>
  <si>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</si>
  <si>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</si>
  <si>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</si>
  <si>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</si>
  <si>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</si>
  <si>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</si>
  <si>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</si>
  <si>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</si>
  <si>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</si>
  <si>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</si>
  <si>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</si>
  <si>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</si>
  <si>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</si>
  <si>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</si>
  <si>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</si>
  <si>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</si>
  <si>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</si>
  <si>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</si>
  <si>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</si>
  <si>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</si>
  <si>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</si>
  <si>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</si>
  <si>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</si>
  <si>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</si>
  <si>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</si>
  <si>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</si>
  <si>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</si>
  <si>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</si>
  <si>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</si>
  <si>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</si>
  <si>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</si>
  <si>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</si>
  <si>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</si>
  <si>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</si>
  <si>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</si>
  <si>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</si>
  <si>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</si>
  <si>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</si>
  <si>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</si>
  <si>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</si>
  <si>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</si>
  <si>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</si>
  <si>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</si>
  <si>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</si>
  <si>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</si>
  <si>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</si>
  <si>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</si>
  <si>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</si>
  <si>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</si>
  <si>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</si>
  <si>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</si>
  <si>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</si>
  <si>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</si>
  <si>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</si>
  <si>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</si>
  <si>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</si>
  <si>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</si>
  <si>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</si>
  <si>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</si>
  <si>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</si>
  <si>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</si>
  <si>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</si>
  <si>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</si>
  <si>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</si>
  <si>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</si>
  <si>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</si>
  <si>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</si>
  <si>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</si>
  <si>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</si>
  <si>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</si>
  <si>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</si>
  <si>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</si>
  <si>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</si>
  <si>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</si>
  <si>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</si>
  <si>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</si>
  <si>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</si>
  <si>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</si>
  <si>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</si>
  <si>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</si>
  <si>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</si>
  <si>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</si>
  <si>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</si>
  <si>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</si>
  <si>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</si>
  <si>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</si>
  <si>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</si>
  <si>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</si>
  <si>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</si>
  <si>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</si>
  <si>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</si>
  <si>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</si>
  <si>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</si>
  <si>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</si>
  <si>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</si>
  <si>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</si>
  <si>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</si>
  <si>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</si>
  <si>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</si>
  <si>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</si>
  <si>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</si>
  <si>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</si>
  <si>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</si>
  <si>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</si>
  <si>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</si>
  <si>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</si>
  <si>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</si>
  <si>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</si>
  <si>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</si>
  <si>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</si>
  <si>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</si>
  <si>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</si>
  <si>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</si>
  <si>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</si>
  <si>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</si>
  <si>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</si>
  <si>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</si>
  <si>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</si>
  <si>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</si>
  <si>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</si>
  <si>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</si>
  <si>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</si>
  <si>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</si>
  <si>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</si>
  <si>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</si>
  <si>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</si>
  <si>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</si>
  <si>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</si>
  <si>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</si>
  <si>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</si>
  <si>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</si>
  <si>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</si>
  <si>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</si>
  <si>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</si>
  <si>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</si>
  <si>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</si>
  <si>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</si>
  <si>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</si>
  <si>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</si>
  <si>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</si>
  <si>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</si>
  <si>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</si>
  <si>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</si>
  <si>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</si>
  <si>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</si>
  <si>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</si>
  <si>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</si>
  <si>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</si>
  <si>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</si>
  <si>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</si>
  <si>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</si>
  <si>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</si>
  <si>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</si>
  <si>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</si>
  <si>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</si>
  <si>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</si>
  <si>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</si>
  <si>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</si>
  <si>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</si>
  <si>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</si>
  <si>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</si>
  <si>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</si>
  <si>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</si>
  <si>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</si>
  <si>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</si>
  <si>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</si>
  <si>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</si>
  <si>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</si>
  <si>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</si>
  <si>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</si>
  <si>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</si>
  <si>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</si>
  <si>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</si>
  <si>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</si>
  <si>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</si>
  <si>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</si>
  <si>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</si>
  <si>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</si>
  <si>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</si>
  <si>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</si>
  <si>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</si>
  <si>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</si>
  <si>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</si>
  <si>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</si>
  <si>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</si>
  <si>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</si>
  <si>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</si>
  <si>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</si>
  <si>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</si>
  <si>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</si>
  <si>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</si>
  <si>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</si>
  <si>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</si>
  <si>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</si>
  <si>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</si>
  <si>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</si>
  <si>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</si>
  <si>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</si>
  <si>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</si>
  <si>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</si>
  <si>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</si>
  <si>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</si>
  <si>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</si>
  <si>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</si>
  <si>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</si>
  <si>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</si>
  <si>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</si>
  <si>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</si>
  <si>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</si>
  <si>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</si>
  <si>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</si>
  <si>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</si>
  <si>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</si>
  <si>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</si>
  <si>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</si>
  <si>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</si>
  <si>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</si>
  <si>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</si>
  <si>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</si>
  <si>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</si>
  <si>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</si>
  <si>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</si>
  <si>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</si>
  <si>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</si>
  <si>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</si>
  <si>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</si>
  <si>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</si>
  <si>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</si>
  <si>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</si>
  <si>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</si>
  <si>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</si>
  <si>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</si>
  <si>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</si>
  <si>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</si>
  <si>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</si>
  <si>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</si>
  <si>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</si>
  <si>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</si>
  <si>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</si>
  <si>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</si>
  <si>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</si>
  <si>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</si>
  <si>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</si>
  <si>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</si>
  <si>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</si>
  <si>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</si>
  <si>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</si>
  <si>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</si>
  <si>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</si>
  <si>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</si>
  <si>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</si>
  <si>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</si>
  <si>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</si>
  <si>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</si>
  <si>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</si>
  <si>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</si>
  <si>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</si>
  <si>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</si>
  <si>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</si>
  <si>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</si>
  <si>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</si>
  <si>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</si>
  <si>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</si>
  <si>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</si>
  <si>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</si>
  <si>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</si>
  <si>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</si>
  <si>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</si>
  <si>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</si>
  <si>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</si>
  <si>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</si>
  <si>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</si>
  <si>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</si>
  <si>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</si>
  <si>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</si>
  <si>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</si>
  <si>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</si>
  <si>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</si>
  <si>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</si>
  <si>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</si>
  <si>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</si>
  <si>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</si>
  <si>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</si>
  <si>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</si>
  <si>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</si>
  <si>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</si>
  <si>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</si>
  <si>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</si>
  <si>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</si>
  <si>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</si>
  <si>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</si>
  <si>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</si>
  <si>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</si>
  <si>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</si>
  <si>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</si>
  <si>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</si>
  <si>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</si>
  <si>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</si>
  <si>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</si>
  <si>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</si>
  <si>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</si>
  <si>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</si>
  <si>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</si>
  <si>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</si>
  <si>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</si>
  <si>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</si>
  <si>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</si>
  <si>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</si>
  <si>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</si>
  <si>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</si>
  <si>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</si>
  <si>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</si>
  <si>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</si>
  <si>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</si>
  <si>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</si>
  <si>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</si>
  <si>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</si>
  <si>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</si>
  <si>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</si>
  <si>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</si>
  <si>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</si>
  <si>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</si>
  <si>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</si>
  <si>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</si>
  <si>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</si>
  <si>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</si>
  <si>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</si>
  <si>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</si>
  <si>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</si>
  <si>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</si>
  <si>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</si>
  <si>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</si>
  <si>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</si>
  <si>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</si>
  <si>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</si>
  <si>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</si>
  <si>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</si>
  <si>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</si>
  <si>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</si>
  <si>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</si>
  <si>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</si>
  <si>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</si>
  <si>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</si>
  <si>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</si>
  <si>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</si>
  <si>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</si>
  <si>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</si>
  <si>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</si>
  <si>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</si>
  <si>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</si>
  <si>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</si>
  <si>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</si>
  <si>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</si>
  <si>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</si>
  <si>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</si>
  <si>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</si>
  <si>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</si>
  <si>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</si>
  <si>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</si>
  <si>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</si>
  <si>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</si>
  <si>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</si>
  <si>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</si>
  <si>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</si>
  <si>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</si>
  <si>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</si>
  <si>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</si>
  <si>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</si>
  <si>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</si>
  <si>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</si>
  <si>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</si>
  <si>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</si>
  <si>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</si>
  <si>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</si>
  <si>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</si>
  <si>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</si>
  <si>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</si>
  <si>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</si>
  <si>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</si>
  <si>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</si>
  <si>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</si>
  <si>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</si>
  <si>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</si>
  <si>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</si>
  <si>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</si>
  <si>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</si>
  <si>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</si>
  <si>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</si>
  <si>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</si>
  <si>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</si>
  <si>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</si>
  <si>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</si>
  <si>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</si>
  <si>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</si>
  <si>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</si>
  <si>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</si>
  <si>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</si>
  <si>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</si>
  <si>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</si>
  <si>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</si>
  <si>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</si>
  <si>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</si>
  <si>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</si>
  <si>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</si>
  <si>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</si>
  <si>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</si>
  <si>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</si>
  <si>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</si>
  <si>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</si>
  <si>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</si>
  <si>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</si>
  <si>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</si>
  <si>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</si>
  <si>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</si>
  <si>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</si>
  <si>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</si>
  <si>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</si>
  <si>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</si>
  <si>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</si>
  <si>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</si>
  <si>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</si>
  <si>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</si>
  <si>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</si>
  <si>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</si>
  <si>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</si>
  <si>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</si>
  <si>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</si>
  <si>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</si>
  <si>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</si>
  <si>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</si>
  <si>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</si>
  <si>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</si>
  <si>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</si>
  <si>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</si>
  <si>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</si>
  <si>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</si>
  <si>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</si>
  <si>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</si>
  <si>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</si>
  <si>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</si>
  <si>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</si>
  <si>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</si>
  <si>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</si>
  <si>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</si>
  <si>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</si>
  <si>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</si>
  <si>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</si>
  <si>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</si>
  <si>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</si>
  <si>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</si>
  <si>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</si>
  <si>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</si>
  <si>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</si>
  <si>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</si>
  <si>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</si>
  <si>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</si>
  <si>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</si>
  <si>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</si>
  <si>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</si>
  <si>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</si>
  <si>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</si>
  <si>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</si>
  <si>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</si>
  <si>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</si>
  <si>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</si>
  <si>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</si>
  <si>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</si>
  <si>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</si>
  <si>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</si>
  <si>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</si>
  <si>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</si>
  <si>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</si>
  <si>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</si>
  <si>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</si>
  <si>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</si>
  <si>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</si>
  <si>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</si>
  <si>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</si>
  <si>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</si>
  <si>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</si>
  <si>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</si>
  <si>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</si>
  <si>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</si>
  <si>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</si>
  <si>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</si>
  <si>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</si>
  <si>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</si>
  <si>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</si>
  <si>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</si>
  <si>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</si>
  <si>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</si>
  <si>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</si>
  <si>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</si>
  <si>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</si>
  <si>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</si>
  <si>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</si>
  <si>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</si>
  <si>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</si>
  <si>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</si>
  <si>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</si>
  <si>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</si>
  <si>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</si>
  <si>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</si>
  <si>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</si>
  <si>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</si>
  <si>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</si>
  <si>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</si>
  <si>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</si>
  <si>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</si>
  <si>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</si>
  <si>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</si>
  <si>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</si>
  <si>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</si>
  <si>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</si>
  <si>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</si>
  <si>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</si>
  <si>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</si>
  <si>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</si>
  <si>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</si>
  <si>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</si>
  <si>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</si>
  <si>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</si>
  <si>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</si>
  <si>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</si>
  <si>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</si>
  <si>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</si>
  <si>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</si>
  <si>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</si>
  <si>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</si>
  <si>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</si>
  <si>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</si>
  <si>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</si>
  <si>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</si>
  <si>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</si>
  <si>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</si>
  <si>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</si>
  <si>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</si>
  <si>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</si>
  <si>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</si>
  <si>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</si>
  <si>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</si>
  <si>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</si>
  <si>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</si>
  <si>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</si>
  <si>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</si>
  <si>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</si>
  <si>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</si>
  <si>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</si>
  <si>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</si>
  <si>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</si>
  <si>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</si>
  <si>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</si>
  <si>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</si>
  <si>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</si>
  <si>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</si>
  <si>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</si>
  <si>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</si>
  <si>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</si>
  <si>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</si>
  <si>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</si>
  <si>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</si>
  <si>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</si>
  <si>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</si>
  <si>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</si>
  <si>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</si>
  <si>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</si>
  <si>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</si>
  <si>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</si>
  <si>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</si>
  <si>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</si>
  <si>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</si>
  <si>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</si>
  <si>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</si>
  <si>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</si>
  <si>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</si>
  <si>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</si>
  <si>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</si>
  <si>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</si>
  <si>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</si>
  <si>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</si>
  <si>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</si>
  <si>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</si>
  <si>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</si>
  <si>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</si>
  <si>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</si>
  <si>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</si>
  <si>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</si>
  <si>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</si>
  <si>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</si>
  <si>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</si>
  <si>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</si>
  <si>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</si>
  <si>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</si>
  <si>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</si>
  <si>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</si>
  <si>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</si>
  <si>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</si>
  <si>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</si>
  <si>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</si>
  <si>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</si>
  <si>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</si>
  <si>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</si>
  <si>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</si>
  <si>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</si>
  <si>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</si>
  <si>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</si>
  <si>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</si>
  <si>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</si>
  <si>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</si>
  <si>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</si>
  <si>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</si>
  <si>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</si>
  <si>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</si>
  <si>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</si>
  <si>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</si>
  <si>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</si>
  <si>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</si>
  <si>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</si>
  <si>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</si>
  <si>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</si>
  <si>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</si>
  <si>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</si>
  <si>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</si>
  <si>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</si>
  <si>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</si>
  <si>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</si>
  <si>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</si>
  <si>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</si>
  <si>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</si>
  <si>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</si>
  <si>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</si>
  <si>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</si>
  <si>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</si>
  <si>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</si>
  <si>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</si>
  <si>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</si>
  <si>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</si>
  <si>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</si>
  <si>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</si>
  <si>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</si>
  <si>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</si>
  <si>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</si>
  <si>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</si>
  <si>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</si>
  <si>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</si>
  <si>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</si>
  <si>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</si>
  <si>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</si>
  <si>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</si>
  <si>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</si>
  <si>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</si>
  <si>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</si>
  <si>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</si>
  <si>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</si>
  <si>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</si>
  <si>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</si>
  <si>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</si>
  <si>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</si>
  <si>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</si>
  <si>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</si>
  <si>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</si>
  <si>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</si>
  <si>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</si>
  <si>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</si>
  <si>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</si>
  <si>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</si>
  <si>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</si>
  <si>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</si>
  <si>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</si>
  <si>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</si>
  <si>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</si>
  <si>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</si>
  <si>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</si>
  <si>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</si>
  <si>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</si>
  <si>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</si>
  <si>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</si>
  <si>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</si>
  <si>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</si>
  <si>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</si>
  <si>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</si>
  <si>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</si>
  <si>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</si>
  <si>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</si>
  <si>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</si>
  <si>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</si>
  <si>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</si>
  <si>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</si>
  <si>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</si>
  <si>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</si>
  <si>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</si>
  <si>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</si>
  <si>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</si>
  <si>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</si>
  <si>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</si>
  <si>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</si>
  <si>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</si>
  <si>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</si>
  <si>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</si>
  <si>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</si>
  <si>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</si>
  <si>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</si>
  <si>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</si>
  <si>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</si>
  <si>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</si>
  <si>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</si>
  <si>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</si>
  <si>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</si>
  <si>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</si>
  <si>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</si>
  <si>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</si>
  <si>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</si>
  <si>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</si>
  <si>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</si>
  <si>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</si>
  <si>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</si>
  <si>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</si>
  <si>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</si>
  <si>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</si>
  <si>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</si>
  <si>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</si>
  <si>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</si>
  <si>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</si>
  <si>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</si>
  <si>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</si>
  <si>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</si>
  <si>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</si>
  <si>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</si>
  <si>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</si>
  <si>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</si>
  <si>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</si>
  <si>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</si>
  <si>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</si>
  <si>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</si>
  <si>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</si>
  <si>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</si>
  <si>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</si>
  <si>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</si>
  <si>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</si>
  <si>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</si>
  <si>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</si>
  <si>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</si>
  <si>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</si>
  <si>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</si>
  <si>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</si>
  <si>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</si>
  <si>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</si>
  <si>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</si>
  <si>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</si>
  <si>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</si>
  <si>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</si>
  <si>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</si>
  <si>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</si>
  <si>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</si>
  <si>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</si>
  <si>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</si>
  <si>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</si>
  <si>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</si>
  <si>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</si>
  <si>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</si>
  <si>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</si>
  <si>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</si>
  <si>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</si>
  <si>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</si>
  <si>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</si>
  <si>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</si>
  <si>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</si>
  <si>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</si>
  <si>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</si>
  <si>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</si>
  <si>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</si>
  <si>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</si>
  <si>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</si>
  <si>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</si>
  <si>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</si>
  <si>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</si>
  <si>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</si>
  <si>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</si>
  <si>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</si>
  <si>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</si>
  <si>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</si>
  <si>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</si>
  <si>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</si>
  <si>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</si>
  <si>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</si>
  <si>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</si>
  <si>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</si>
  <si>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</si>
  <si>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</si>
  <si>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</si>
  <si>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</si>
  <si>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</si>
  <si>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</si>
  <si>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</si>
  <si>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</si>
  <si>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</si>
  <si>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</si>
  <si>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</si>
  <si>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</si>
  <si>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</si>
  <si>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</si>
  <si>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</si>
  <si>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</si>
  <si>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</si>
  <si>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</si>
  <si>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</si>
  <si>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</si>
  <si>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</si>
  <si>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</si>
  <si>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</si>
  <si>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</si>
  <si>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</si>
  <si>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</si>
  <si>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</si>
  <si>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</si>
  <si>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</si>
  <si>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</si>
  <si>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</si>
  <si>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</si>
  <si>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</si>
  <si>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</si>
  <si>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</si>
  <si>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</si>
  <si>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</si>
  <si>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</si>
  <si>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</si>
  <si>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</si>
  <si>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</si>
  <si>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</si>
  <si>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</si>
  <si>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</si>
  <si>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</si>
  <si>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</si>
  <si>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</si>
  <si>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</si>
  <si>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</si>
  <si>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</si>
  <si>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</si>
  <si>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</si>
  <si>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</si>
  <si>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</si>
  <si>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</si>
  <si>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</si>
  <si>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</si>
  <si>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</si>
  <si>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</si>
  <si>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</si>
  <si>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</si>
  <si>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</si>
  <si>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</si>
  <si>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</si>
  <si>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</si>
  <si>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</si>
  <si>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</si>
  <si>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</si>
  <si>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</si>
  <si>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</si>
  <si>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</si>
  <si>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</si>
  <si>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</si>
  <si>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</si>
  <si>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</si>
  <si>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</si>
  <si>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</si>
  <si>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</si>
  <si>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</si>
  <si>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</si>
  <si>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</si>
  <si>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</si>
  <si>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</si>
  <si>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</si>
  <si>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</si>
  <si>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</si>
  <si>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</si>
  <si>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</si>
  <si>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</si>
  <si>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</si>
  <si>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</si>
  <si>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</si>
  <si>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</si>
  <si>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</si>
  <si>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</si>
  <si>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</si>
  <si>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</si>
  <si>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</si>
  <si>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</si>
  <si>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</si>
  <si>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</si>
  <si>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</si>
  <si>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</si>
  <si>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</si>
  <si>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</si>
  <si>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</si>
  <si>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</si>
  <si>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</si>
  <si>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</si>
  <si>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</si>
  <si>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</si>
  <si>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</si>
  <si>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</si>
  <si>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</si>
  <si>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</si>
  <si>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</si>
  <si>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</si>
  <si>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</si>
  <si>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</si>
  <si>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</si>
  <si>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</si>
  <si>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</si>
  <si>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</si>
  <si>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</si>
  <si>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</si>
  <si>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</si>
  <si>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</si>
  <si>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</si>
  <si>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</si>
  <si>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</si>
  <si>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</si>
  <si>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</si>
  <si>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</si>
  <si>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</si>
  <si>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</si>
  <si>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</si>
  <si>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</si>
  <si>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</si>
  <si>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</si>
  <si>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</si>
  <si>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</si>
  <si>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</si>
  <si>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</si>
  <si>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</si>
  <si>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</si>
  <si>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</si>
  <si>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</si>
  <si>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</si>
  <si>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</si>
  <si>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</si>
  <si>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</si>
  <si>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</si>
  <si>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</si>
  <si>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</si>
  <si>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</si>
  <si>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</si>
  <si>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</si>
  <si>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</si>
  <si>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</si>
  <si>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</si>
  <si>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</si>
  <si>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</si>
  <si>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</si>
  <si>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</si>
  <si>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</si>
  <si>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</si>
  <si>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</si>
  <si>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</si>
  <si>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</si>
  <si>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</si>
  <si>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</si>
  <si>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</si>
  <si>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</si>
  <si>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</si>
  <si>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</si>
  <si>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</si>
  <si>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</si>
  <si>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</si>
  <si>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</si>
  <si>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</si>
  <si>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</si>
  <si>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</si>
  <si>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</si>
  <si>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</si>
  <si>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</si>
  <si>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</si>
  <si>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</si>
  <si>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</si>
  <si>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</si>
  <si>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</si>
  <si>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</si>
  <si>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</si>
  <si>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</si>
  <si>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</si>
  <si>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</si>
  <si>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</si>
  <si>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</si>
  <si>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</si>
  <si>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</si>
  <si>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</si>
  <si>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</si>
  <si>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</si>
  <si>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</si>
  <si>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</si>
  <si>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</si>
  <si>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</si>
  <si>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</si>
  <si>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</si>
  <si>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</si>
  <si>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</si>
  <si>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</si>
  <si>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</si>
  <si>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</si>
  <si>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</si>
  <si>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</si>
  <si>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</si>
  <si>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</si>
  <si>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</si>
  <si>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</si>
  <si>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</si>
  <si>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</si>
  <si>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</si>
  <si>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</si>
  <si>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</si>
  <si>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</si>
  <si>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</si>
  <si>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</si>
  <si>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</si>
  <si>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</si>
  <si>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</si>
  <si>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</si>
  <si>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</si>
  <si>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</si>
  <si>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</si>
  <si>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</si>
  <si>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</si>
  <si>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</si>
  <si>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</si>
  <si>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</si>
  <si>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</si>
  <si>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</si>
  <si>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</si>
  <si>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</si>
  <si>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</si>
  <si>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</si>
  <si>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</si>
  <si>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</si>
  <si>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</si>
  <si>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</si>
  <si>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</si>
  <si>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</si>
  <si>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</si>
  <si>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</si>
  <si>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</si>
  <si>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</si>
  <si>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</si>
  <si>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</si>
  <si>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</si>
  <si>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</si>
  <si>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</si>
  <si>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</si>
  <si>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</si>
  <si>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</si>
  <si>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</si>
  <si>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</si>
  <si>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</si>
  <si>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</si>
  <si>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</si>
  <si>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</si>
  <si>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</si>
  <si>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</si>
  <si>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</si>
  <si>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</si>
  <si>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</si>
  <si>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</si>
  <si>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</si>
  <si>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</si>
  <si>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</si>
  <si>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</si>
  <si>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</si>
  <si>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</si>
  <si>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</si>
  <si>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</si>
  <si>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</si>
  <si>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</si>
  <si>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</si>
  <si>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</si>
  <si>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</si>
  <si>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</si>
  <si>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</si>
  <si>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</si>
  <si>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</si>
  <si>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</si>
  <si>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</si>
  <si>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</si>
  <si>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</si>
  <si>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</si>
  <si>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</si>
  <si>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</si>
  <si>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</si>
  <si>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</si>
  <si>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</si>
  <si>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</si>
  <si>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</si>
  <si>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</si>
  <si>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</si>
  <si>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</si>
  <si>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</si>
  <si>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</si>
  <si>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</si>
  <si>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</si>
  <si>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</si>
  <si>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</si>
  <si>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</si>
  <si>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</si>
  <si>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</si>
  <si>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</si>
  <si>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</si>
  <si>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</si>
  <si>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</si>
  <si>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</si>
  <si>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</si>
  <si>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</si>
  <si>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</si>
  <si>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</si>
  <si>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</si>
  <si>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</si>
  <si>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</si>
  <si>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</si>
  <si>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</si>
  <si>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</si>
  <si>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</si>
  <si>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</si>
  <si>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</si>
  <si>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</si>
  <si>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</si>
  <si>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</si>
  <si>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</si>
  <si>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</si>
  <si>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</si>
  <si>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</si>
  <si>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</si>
  <si>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</si>
  <si>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</si>
  <si>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</si>
  <si>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</si>
  <si>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</si>
  <si>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</si>
  <si>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</si>
  <si>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</si>
  <si>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</si>
  <si>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</si>
  <si>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</si>
  <si>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</si>
  <si>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</si>
  <si>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</si>
  <si>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</si>
  <si>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</si>
  <si>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</si>
  <si>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</si>
  <si>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</si>
  <si>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</si>
  <si>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</si>
  <si>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</si>
  <si>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</si>
  <si>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</si>
  <si>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</si>
  <si>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</si>
  <si>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</si>
  <si>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</si>
  <si>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</si>
  <si>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</si>
  <si>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</si>
  <si>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</si>
  <si>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</si>
  <si>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</si>
  <si>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</si>
  <si>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</si>
  <si>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</si>
  <si>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</si>
  <si>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</si>
  <si>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</si>
  <si>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</si>
  <si>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</si>
  <si>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</si>
  <si>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</si>
  <si>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</si>
  <si>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</si>
  <si>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</si>
  <si>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</si>
  <si>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</si>
  <si>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</si>
  <si>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</si>
  <si>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</si>
  <si>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</si>
  <si>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</si>
  <si>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</si>
  <si>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</si>
  <si>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</si>
  <si>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</si>
  <si>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</si>
  <si>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</si>
  <si>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</si>
  <si>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</si>
  <si>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</si>
  <si>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</si>
  <si>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</si>
  <si>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</si>
  <si>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</si>
  <si>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</si>
  <si>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</si>
  <si>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</si>
  <si>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</si>
  <si>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</si>
  <si>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</si>
  <si>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</si>
  <si>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</si>
  <si>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</si>
  <si>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</si>
  <si>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</si>
  <si>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</si>
  <si>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</si>
  <si>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</si>
  <si>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</si>
  <si>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</si>
  <si>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</si>
  <si>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</si>
  <si>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</si>
  <si>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</si>
  <si>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</si>
  <si>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</si>
  <si>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</si>
  <si>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</si>
  <si>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</si>
  <si>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</si>
  <si>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</si>
  <si>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</si>
  <si>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</si>
  <si>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</si>
  <si>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</si>
  <si>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</si>
  <si>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</si>
  <si>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</si>
  <si>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</si>
  <si>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</si>
  <si>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</si>
  <si>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</si>
  <si>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</si>
  <si>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</si>
  <si>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</si>
  <si>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</si>
  <si>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</si>
  <si>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</si>
  <si>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</si>
  <si>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</si>
  <si>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</si>
  <si>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</si>
  <si>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</si>
  <si>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</si>
  <si>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</si>
  <si>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</si>
  <si>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</si>
  <si>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</si>
  <si>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</si>
  <si>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</si>
  <si>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</si>
  <si>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</si>
  <si>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</si>
  <si>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</si>
  <si>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</si>
  <si>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</si>
  <si>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</si>
  <si>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</si>
  <si>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</si>
  <si>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</si>
  <si>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</si>
  <si>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</si>
  <si>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</si>
  <si>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</si>
  <si>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</si>
  <si>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</si>
  <si>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</si>
  <si>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</si>
  <si>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</si>
  <si>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</si>
  <si>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</si>
  <si>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</si>
  <si>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</si>
  <si>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</si>
  <si>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</si>
  <si>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</si>
  <si>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</si>
  <si>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</si>
  <si>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</si>
  <si>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</si>
  <si>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</si>
  <si>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</si>
  <si>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</si>
  <si>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</si>
  <si>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</si>
  <si>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</si>
  <si>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</si>
  <si>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</si>
  <si>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</si>
  <si>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</si>
  <si>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</si>
  <si>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</si>
  <si>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</si>
  <si>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</si>
  <si>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</si>
  <si>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</si>
  <si>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</si>
  <si>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</si>
  <si>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</si>
  <si>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</si>
  <si>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</si>
  <si>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</si>
  <si>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</si>
  <si>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</si>
  <si>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</si>
  <si>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</si>
  <si>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</si>
  <si>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</si>
  <si>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</si>
  <si>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</si>
  <si>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</si>
  <si>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</si>
  <si>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</si>
  <si>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</si>
  <si>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</si>
  <si>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</si>
  <si>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</si>
  <si>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</si>
  <si>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</si>
  <si>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</si>
  <si>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</si>
  <si>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</si>
  <si>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</si>
  <si>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</si>
  <si>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</si>
  <si>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</si>
  <si>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</si>
  <si>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</si>
  <si>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</si>
  <si>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</si>
  <si>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</si>
  <si>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</si>
  <si>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</si>
  <si>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</si>
  <si>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</si>
  <si>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</si>
  <si>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</si>
  <si>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</si>
  <si>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</si>
  <si>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</si>
  <si>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</si>
  <si>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</si>
  <si>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</si>
  <si>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</si>
  <si>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</si>
  <si>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</si>
  <si>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</si>
  <si>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</si>
  <si>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</si>
  <si>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</si>
  <si>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</si>
  <si>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</si>
  <si>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</si>
  <si>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</si>
  <si>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</si>
  <si>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</si>
  <si>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</si>
  <si>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</si>
  <si>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</si>
  <si>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</si>
  <si>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</si>
  <si>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</si>
  <si>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</si>
  <si>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</si>
  <si>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</si>
  <si>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</si>
  <si>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</si>
  <si>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</si>
  <si>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</si>
  <si>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</si>
  <si>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</si>
  <si>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</si>
  <si>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</si>
  <si>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</si>
  <si>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</si>
  <si>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</si>
  <si>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</si>
  <si>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</si>
  <si>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</si>
  <si>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</si>
  <si>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</si>
  <si>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</si>
  <si>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</si>
  <si>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</si>
  <si>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</si>
  <si>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</si>
  <si>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</si>
  <si>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</si>
  <si>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</si>
  <si>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</si>
  <si>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</si>
  <si>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</si>
  <si>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</si>
  <si>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</si>
  <si>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</si>
  <si>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</si>
  <si>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</si>
  <si>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</si>
  <si>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</si>
  <si>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</si>
  <si>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</si>
  <si>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</si>
  <si>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</si>
  <si>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</si>
  <si>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</si>
  <si>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</si>
  <si>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</si>
  <si>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</si>
  <si>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</si>
  <si>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</si>
  <si>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</si>
  <si>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</si>
  <si>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</si>
  <si>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</si>
  <si>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</si>
  <si>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</si>
  <si>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</si>
  <si>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</si>
  <si>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</si>
  <si>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</si>
  <si>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</si>
  <si>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</si>
  <si>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</si>
  <si>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</si>
  <si>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</si>
  <si>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</si>
  <si>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</si>
  <si>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</si>
  <si>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</si>
  <si>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</si>
  <si>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</si>
  <si>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</si>
  <si>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</si>
  <si>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</si>
  <si>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</si>
  <si>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</si>
  <si>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</si>
  <si>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</si>
  <si>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</si>
  <si>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</si>
  <si>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</si>
  <si>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</si>
  <si>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</si>
  <si>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</si>
  <si>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</si>
  <si>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</si>
  <si>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</si>
  <si>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</si>
  <si>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</si>
  <si>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</si>
  <si>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</si>
  <si>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</si>
  <si>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</si>
  <si>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</si>
  <si>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</si>
  <si>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</si>
  <si>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</si>
  <si>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</si>
  <si>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</si>
  <si>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</si>
  <si>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</si>
  <si>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</si>
  <si>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</si>
  <si>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</si>
  <si>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</si>
  <si>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</si>
  <si>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</si>
  <si>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</si>
  <si>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</si>
  <si>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</si>
  <si>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</si>
  <si>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</si>
  <si>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</si>
  <si>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</si>
  <si>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</si>
  <si>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</si>
  <si>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</si>
  <si>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</si>
  <si>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</si>
  <si>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</si>
  <si>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</si>
  <si>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</si>
  <si>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</si>
  <si>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</si>
  <si>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</si>
  <si>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</si>
  <si>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</si>
  <si>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</si>
  <si>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</si>
  <si>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</si>
  <si>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</si>
  <si>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</si>
  <si>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</si>
  <si>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</si>
  <si>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</si>
  <si>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</si>
  <si>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</si>
  <si>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</si>
  <si>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</si>
  <si>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</si>
  <si>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</si>
  <si>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</si>
  <si>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</si>
  <si>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</si>
  <si>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</si>
  <si>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</si>
  <si>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</si>
  <si>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</si>
  <si>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</si>
  <si>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</si>
  <si>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</si>
  <si>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</si>
  <si>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</si>
  <si>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</si>
  <si>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</si>
  <si>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</si>
  <si>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</si>
  <si>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</si>
  <si>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</si>
  <si>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</si>
  <si>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</si>
  <si>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</si>
  <si>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</si>
  <si>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</si>
  <si>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</si>
  <si>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</si>
  <si>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</si>
  <si>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</si>
  <si>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</si>
  <si>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</si>
  <si>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</si>
  <si>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</si>
  <si>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</si>
  <si>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</si>
  <si>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</si>
  <si>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</si>
  <si>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</si>
  <si>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</si>
  <si>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</si>
  <si>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</si>
  <si>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</si>
  <si>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</si>
  <si>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</si>
  <si>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</si>
  <si>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</si>
  <si>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</si>
  <si>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</si>
  <si>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</si>
  <si>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</si>
  <si>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</si>
  <si>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</si>
  <si>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</si>
  <si>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</si>
  <si>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</si>
  <si>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</si>
  <si>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</si>
  <si>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</si>
  <si>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</si>
  <si>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</si>
  <si>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</si>
  <si>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</si>
  <si>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</si>
  <si>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</si>
  <si>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</si>
  <si>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</si>
  <si>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</si>
  <si>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</si>
  <si>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</si>
  <si>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</si>
  <si>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</si>
  <si>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</si>
  <si>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</si>
  <si>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</si>
  <si>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</si>
  <si>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</si>
  <si>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</si>
  <si>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</si>
  <si>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</si>
  <si>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</si>
  <si>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</si>
  <si>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</si>
  <si>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</si>
  <si>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</si>
  <si>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</si>
  <si>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</si>
  <si>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</si>
  <si>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</si>
  <si>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</si>
  <si>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</si>
  <si>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</si>
  <si>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</si>
  <si>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</si>
  <si>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</si>
  <si>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</si>
  <si>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</si>
  <si>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</si>
  <si>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</si>
  <si>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</si>
  <si>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</si>
  <si>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</si>
  <si>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</si>
  <si>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</si>
  <si>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</si>
  <si>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</si>
  <si>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</si>
  <si>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</si>
  <si>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</si>
  <si>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</si>
  <si>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</si>
  <si>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</si>
  <si>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</si>
  <si>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</si>
  <si>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</si>
  <si>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</si>
  <si>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</si>
  <si>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</si>
  <si>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</si>
  <si>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</si>
  <si>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</si>
  <si>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</si>
  <si>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</si>
  <si>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</si>
  <si>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</si>
  <si>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</si>
  <si>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</si>
  <si>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</si>
  <si>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</si>
  <si>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</si>
  <si>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</si>
  <si>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</si>
  <si>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</si>
  <si>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</si>
  <si>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</si>
  <si>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</si>
  <si>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</si>
  <si>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</si>
  <si>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</si>
  <si>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</si>
  <si>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</si>
  <si>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</si>
  <si>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</si>
  <si>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</si>
  <si>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</si>
  <si>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</si>
  <si>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</si>
  <si>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</si>
  <si>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</si>
  <si>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</si>
  <si>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</si>
  <si>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</si>
  <si>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</si>
  <si>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</si>
  <si>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</si>
  <si>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</si>
  <si>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</si>
  <si>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</si>
  <si>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</si>
  <si>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</si>
  <si>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</si>
  <si>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</si>
  <si>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</si>
  <si>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</si>
  <si>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</si>
  <si>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</si>
  <si>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</si>
  <si>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</si>
  <si>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</si>
  <si>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</si>
  <si>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</si>
  <si>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</si>
  <si>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</si>
  <si>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</si>
  <si>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</si>
  <si>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</si>
  <si>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</si>
  <si>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</si>
  <si>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</si>
  <si>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</si>
  <si>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</si>
  <si>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</si>
  <si>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</si>
  <si>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</si>
  <si>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</si>
  <si>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</si>
  <si>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</si>
  <si>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</si>
  <si>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</si>
  <si>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</si>
  <si>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</si>
  <si>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</si>
  <si>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</si>
  <si>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</si>
  <si>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</si>
  <si>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</si>
  <si>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</si>
  <si>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</si>
  <si>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</si>
  <si>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</si>
  <si>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</si>
  <si>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</si>
  <si>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</si>
  <si>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</si>
  <si>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</si>
  <si>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</si>
  <si>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</si>
  <si>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</si>
  <si>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</si>
  <si>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</si>
  <si>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</si>
  <si>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</si>
  <si>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</si>
  <si>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</si>
  <si>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</si>
  <si>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</si>
  <si>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</si>
  <si>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</si>
  <si>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</si>
  <si>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</si>
  <si>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</si>
  <si>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</si>
  <si>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</si>
  <si>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</si>
  <si>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</si>
  <si>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</si>
  <si>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</si>
  <si>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</si>
  <si>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</si>
  <si>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</si>
  <si>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</si>
  <si>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</si>
  <si>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</si>
  <si>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</si>
  <si>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</si>
  <si>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</si>
  <si>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</si>
  <si>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</si>
  <si>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</si>
  <si>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</si>
  <si>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</si>
  <si>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</si>
  <si>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</si>
  <si>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</si>
  <si>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</si>
  <si>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</si>
  <si>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</si>
  <si>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</si>
  <si>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</si>
  <si>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</si>
  <si>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</si>
  <si>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</si>
  <si>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</si>
  <si>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</si>
  <si>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</si>
  <si>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</si>
  <si>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</si>
  <si>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</si>
  <si>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</si>
  <si>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</si>
  <si>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</si>
  <si>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</si>
  <si>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</si>
  <si>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</si>
  <si>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</si>
  <si>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</si>
  <si>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</si>
  <si>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</si>
  <si>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</si>
  <si>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</si>
  <si>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</si>
  <si>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</si>
  <si>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</si>
  <si>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</si>
  <si>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</si>
  <si>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</si>
  <si>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</si>
  <si>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</si>
  <si>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</si>
  <si>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</si>
  <si>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</si>
  <si>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</si>
  <si>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</si>
  <si>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</si>
  <si>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</si>
  <si>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</si>
  <si>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</si>
  <si>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</si>
  <si>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</si>
  <si>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</si>
  <si>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</si>
  <si>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</si>
  <si>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</si>
  <si>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</si>
  <si>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</si>
  <si>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</si>
  <si>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</si>
  <si>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</si>
  <si>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</si>
  <si>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</si>
  <si>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</si>
  <si>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</si>
  <si>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</si>
  <si>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</si>
  <si>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</si>
  <si>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</si>
  <si>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</si>
  <si>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</si>
  <si>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</si>
  <si>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</si>
  <si>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</si>
  <si>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</si>
  <si>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</si>
  <si>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</si>
  <si>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</si>
  <si>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</si>
  <si>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</si>
  <si>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</si>
  <si>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</si>
  <si>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</si>
  <si>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</si>
  <si>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</si>
  <si>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</si>
  <si>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</si>
  <si>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</si>
  <si>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</si>
  <si>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</si>
  <si>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</si>
  <si>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</si>
  <si>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</si>
  <si>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</si>
  <si>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</si>
  <si>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</si>
  <si>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</si>
  <si>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</si>
  <si>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</si>
  <si>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</si>
  <si>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</si>
  <si>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</si>
  <si>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</si>
  <si>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</si>
  <si>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</si>
  <si>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</si>
  <si>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</si>
  <si>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</si>
  <si>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</si>
  <si>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</si>
  <si>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</si>
  <si>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</si>
  <si>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</si>
  <si>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</si>
  <si>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</si>
  <si>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</si>
  <si>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</si>
  <si>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</si>
  <si>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</si>
  <si>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</si>
  <si>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</si>
  <si>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</si>
  <si>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</si>
  <si>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</si>
  <si>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</si>
  <si>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</si>
  <si>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</si>
  <si>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</si>
  <si>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</si>
  <si>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</si>
  <si>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</si>
  <si>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</si>
  <si>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</si>
  <si>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</si>
  <si>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</si>
  <si>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</si>
  <si>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</si>
  <si>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</si>
  <si>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</si>
  <si>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</si>
  <si>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</si>
  <si>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</si>
  <si>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</si>
  <si>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</si>
  <si>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</si>
  <si>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</si>
  <si>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</si>
  <si>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</si>
  <si>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</si>
  <si>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</si>
  <si>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</si>
  <si>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</si>
  <si>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</si>
  <si>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</si>
  <si>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</si>
  <si>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</si>
  <si>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</si>
  <si>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</si>
  <si>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</si>
  <si>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</si>
  <si>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</si>
  <si>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</si>
  <si>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</si>
  <si>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</si>
  <si>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</si>
  <si>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</si>
  <si>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</si>
  <si>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</si>
  <si>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</si>
  <si>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</si>
  <si>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</si>
  <si>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</si>
  <si>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</si>
  <si>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</si>
  <si>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</si>
  <si>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</si>
  <si>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</si>
  <si>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</si>
  <si>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</si>
  <si>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</si>
  <si>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</si>
  <si>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</si>
  <si>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</si>
  <si>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</si>
  <si>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</si>
  <si>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</si>
  <si>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</si>
  <si>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</si>
  <si>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</si>
  <si>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</si>
  <si>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</si>
  <si>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</si>
  <si>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</si>
  <si>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</si>
  <si>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</si>
  <si>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</si>
  <si>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</si>
  <si>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</si>
  <si>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</si>
  <si>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</si>
  <si>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</si>
  <si>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</si>
  <si>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</si>
  <si>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</si>
  <si>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</si>
  <si>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</si>
  <si>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</si>
  <si>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</si>
  <si>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</si>
  <si>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</si>
  <si>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</si>
  <si>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</si>
  <si>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</si>
  <si>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</si>
  <si>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</si>
  <si>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</si>
  <si>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</si>
  <si>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</si>
  <si>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</si>
  <si>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</si>
  <si>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</si>
  <si>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</si>
  <si>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</si>
  <si>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</si>
  <si>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</si>
  <si>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</si>
  <si>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</si>
  <si>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</si>
  <si>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</si>
  <si>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</si>
  <si>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</si>
  <si>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</si>
  <si>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</si>
  <si>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</si>
  <si>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</si>
  <si>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</si>
  <si>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</si>
  <si>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</si>
  <si>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</si>
  <si>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</si>
  <si>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</si>
  <si>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</si>
  <si>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</si>
  <si>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</si>
  <si>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</si>
  <si>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</si>
  <si>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</si>
  <si>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</si>
  <si>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</si>
  <si>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</si>
  <si>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</si>
  <si>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</si>
  <si>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</si>
  <si>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</si>
  <si>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</si>
  <si>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</si>
  <si>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</si>
  <si>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</si>
  <si>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</si>
  <si>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</si>
  <si>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</si>
  <si>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</si>
  <si>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</si>
  <si>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</si>
  <si>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</si>
  <si>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</si>
  <si>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</si>
  <si>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</si>
  <si>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</si>
  <si>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</si>
  <si>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</si>
  <si>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</si>
  <si>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</si>
  <si>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</si>
  <si>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</si>
  <si>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</si>
  <si>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</si>
  <si>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</si>
  <si>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</si>
  <si>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</si>
  <si>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</si>
  <si>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</si>
  <si>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</si>
  <si>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</si>
  <si>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</si>
  <si>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</si>
  <si>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</si>
  <si>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</si>
  <si>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</si>
  <si>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</si>
  <si>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</si>
  <si>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</si>
  <si>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</si>
  <si>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</si>
  <si>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</si>
  <si>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</si>
  <si>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</si>
  <si>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</si>
  <si>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</si>
  <si>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</si>
  <si>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</si>
  <si>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</si>
  <si>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</si>
  <si>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</si>
  <si>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</si>
  <si>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</si>
  <si>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</si>
  <si>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</si>
  <si>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</si>
  <si>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</si>
  <si>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</si>
  <si>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</si>
  <si>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</si>
  <si>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</si>
  <si>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</si>
  <si>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</si>
  <si>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</si>
  <si>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</si>
  <si>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</si>
  <si>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</si>
  <si>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</si>
  <si>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</si>
  <si>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</si>
  <si>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</si>
  <si>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</si>
  <si>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</si>
  <si>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</si>
  <si>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</si>
  <si>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</si>
  <si>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</si>
  <si>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</si>
  <si>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</si>
  <si>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</si>
  <si>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</si>
  <si>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</si>
  <si>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</si>
  <si>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</si>
  <si>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</si>
  <si>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</si>
  <si>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</si>
  <si>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</si>
  <si>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</si>
  <si>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</si>
  <si>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</si>
  <si>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</si>
  <si>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</si>
  <si>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</si>
  <si>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</si>
  <si>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</si>
  <si>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</si>
  <si>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</si>
  <si>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</si>
  <si>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</si>
  <si>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</si>
  <si>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</si>
  <si>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</si>
  <si>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</si>
  <si>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</si>
  <si>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</si>
  <si>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</si>
  <si>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</si>
  <si>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</si>
  <si>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</si>
  <si>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</si>
  <si>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</si>
  <si>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</si>
  <si>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</si>
  <si>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</si>
  <si>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</si>
  <si>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</si>
  <si>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</si>
  <si>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</si>
  <si>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</si>
  <si>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</si>
  <si>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</si>
  <si>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</si>
  <si>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</si>
  <si>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</si>
  <si>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</si>
  <si>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</si>
  <si>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</si>
  <si>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</si>
  <si>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</si>
  <si>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</si>
  <si>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</si>
  <si>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</si>
  <si>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</si>
  <si>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</si>
  <si>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</si>
  <si>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</si>
  <si>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</si>
  <si>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</si>
  <si>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</si>
  <si>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</si>
  <si>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</si>
  <si>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</si>
  <si>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</si>
  <si>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</si>
  <si>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</si>
  <si>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</si>
  <si>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</si>
  <si>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</si>
  <si>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</si>
  <si>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</si>
  <si>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</si>
  <si>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</si>
  <si>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</si>
  <si>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</si>
  <si>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</si>
  <si>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</si>
  <si>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</si>
  <si>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</si>
  <si>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</si>
  <si>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</si>
  <si>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</si>
  <si>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</si>
  <si>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</si>
  <si>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</si>
  <si>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</si>
  <si>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</si>
  <si>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</si>
  <si>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</si>
  <si>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</si>
  <si>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</si>
  <si>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</si>
  <si>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</si>
  <si>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</si>
  <si>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</si>
  <si>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</si>
  <si>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</si>
  <si>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</si>
  <si>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</si>
  <si>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</si>
  <si>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</si>
  <si>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</si>
  <si>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</si>
  <si>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</si>
  <si>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</si>
  <si>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</si>
  <si>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</si>
  <si>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</si>
  <si>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</si>
  <si>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</si>
  <si>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</si>
  <si>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</si>
  <si>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</si>
  <si>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</si>
  <si>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</si>
  <si>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</si>
  <si>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</si>
  <si>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</si>
  <si>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</si>
  <si>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</si>
  <si>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</si>
  <si>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</si>
  <si>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</si>
  <si>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</si>
  <si>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</si>
  <si>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</si>
  <si>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</si>
  <si>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</si>
  <si>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</si>
  <si>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</si>
  <si>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</si>
  <si>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</si>
  <si>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</si>
  <si>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</si>
  <si>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</si>
  <si>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</si>
  <si>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</si>
  <si>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</si>
  <si>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</si>
  <si>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</si>
  <si>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</si>
  <si>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</si>
  <si>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</si>
  <si>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</si>
  <si>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</si>
  <si>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</si>
  <si>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</si>
  <si>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</si>
  <si>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</si>
  <si>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</si>
  <si>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</si>
  <si>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</si>
  <si>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</si>
  <si>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</si>
  <si>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</si>
  <si>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</si>
  <si>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</si>
  <si>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</si>
  <si>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</si>
  <si>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</si>
  <si>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</si>
  <si>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</si>
  <si>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</si>
  <si>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</si>
  <si>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</si>
  <si>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</si>
  <si>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</si>
  <si>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</si>
  <si>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</si>
  <si>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</si>
  <si>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</si>
  <si>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</si>
  <si>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</si>
  <si>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</si>
  <si>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</si>
  <si>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</si>
  <si>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</si>
  <si>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</si>
  <si>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</si>
  <si>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</si>
  <si>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</si>
  <si>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</si>
  <si>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</si>
  <si>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</si>
  <si>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</si>
  <si>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</si>
  <si>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</si>
  <si>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</si>
  <si>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</si>
  <si>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</si>
  <si>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</si>
  <si>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</si>
  <si>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</si>
  <si>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</si>
  <si>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</si>
  <si>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</si>
  <si>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</si>
  <si>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</si>
  <si>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</si>
  <si>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</si>
  <si>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</si>
  <si>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</si>
  <si>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</si>
  <si>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</si>
  <si>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</si>
  <si>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</si>
  <si>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</si>
  <si>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</si>
  <si>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</si>
  <si>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</si>
  <si>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</si>
  <si>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</si>
  <si>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</si>
  <si>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</si>
  <si>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</si>
  <si>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</si>
  <si>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</si>
  <si>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</si>
  <si>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</si>
  <si>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</si>
  <si>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</si>
  <si>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</si>
  <si>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</si>
  <si>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</si>
  <si>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</si>
  <si>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</si>
  <si>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</si>
  <si>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</si>
  <si>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</si>
  <si>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</si>
  <si>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</si>
  <si>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</si>
  <si>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</si>
  <si>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</si>
  <si>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</si>
  <si>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</si>
  <si>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</si>
  <si>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</si>
  <si>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</si>
  <si>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</si>
  <si>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</si>
  <si>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</si>
  <si>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</si>
  <si>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</si>
  <si>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</si>
  <si>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</si>
  <si>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</si>
  <si>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</si>
  <si>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</si>
  <si>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</si>
  <si>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</si>
  <si>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</si>
  <si>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</si>
  <si>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</si>
  <si>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</si>
  <si>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</si>
  <si>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</si>
  <si>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</si>
  <si>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</si>
  <si>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</si>
  <si>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</si>
  <si>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</si>
  <si>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</si>
  <si>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</si>
  <si>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</si>
  <si>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</si>
  <si>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</si>
  <si>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</si>
  <si>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</si>
  <si>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</si>
  <si>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</si>
  <si>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</si>
  <si>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</si>
  <si>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</si>
  <si>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</si>
  <si>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</si>
  <si>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</si>
  <si>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</si>
  <si>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</si>
  <si>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</si>
  <si>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</si>
  <si>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</si>
  <si>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</si>
  <si>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</si>
  <si>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</si>
  <si>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</si>
  <si>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</si>
  <si>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</si>
  <si>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</si>
  <si>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</si>
  <si>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</si>
  <si>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</si>
  <si>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</si>
  <si>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</si>
  <si>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</si>
  <si>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</si>
  <si>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</si>
  <si>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</si>
  <si>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</si>
  <si>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</si>
  <si>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</si>
  <si>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</si>
  <si>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</si>
  <si>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</si>
  <si>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</si>
  <si>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</si>
  <si>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</si>
  <si>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</si>
  <si>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</si>
  <si>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</si>
  <si>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</si>
  <si>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</si>
  <si>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</si>
  <si>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</si>
  <si>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</si>
  <si>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</si>
  <si>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</si>
  <si>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</si>
  <si>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</si>
  <si>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</si>
  <si>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</si>
  <si>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</si>
  <si>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</si>
  <si>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</si>
  <si>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</si>
  <si>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</si>
  <si>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</si>
  <si>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</si>
  <si>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</si>
  <si>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</si>
  <si>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</si>
  <si>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</si>
  <si>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</si>
  <si>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</si>
  <si>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</si>
  <si>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</si>
  <si>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</si>
  <si>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</si>
  <si>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</si>
  <si>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</si>
  <si>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</si>
  <si>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</si>
  <si>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</si>
  <si>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</si>
  <si>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</si>
  <si>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</si>
  <si>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</si>
  <si>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</si>
  <si>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</si>
  <si>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</si>
  <si>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</si>
  <si>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</si>
  <si>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</si>
  <si>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</si>
  <si>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</si>
  <si>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</si>
  <si>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</si>
  <si>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</si>
  <si>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</si>
  <si>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</si>
  <si>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</si>
  <si>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</si>
  <si>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</si>
  <si>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</si>
  <si>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</si>
  <si>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</si>
  <si>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</si>
  <si>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</si>
  <si>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</si>
  <si>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</si>
  <si>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</si>
  <si>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</si>
  <si>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</si>
  <si>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</si>
  <si>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</si>
  <si>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</si>
  <si>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</si>
  <si>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</si>
  <si>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</si>
  <si>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</si>
  <si>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</si>
  <si>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</si>
  <si>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</si>
  <si>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</si>
  <si>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</si>
  <si>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</si>
  <si>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</si>
  <si>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</si>
  <si>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</si>
  <si>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</si>
  <si>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</si>
  <si>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</si>
  <si>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</si>
  <si>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</si>
  <si>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</si>
  <si>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</si>
  <si>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</si>
  <si>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</si>
  <si>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</si>
  <si>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</si>
  <si>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</si>
  <si>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</si>
  <si>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</si>
  <si>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</si>
  <si>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</si>
  <si>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</si>
  <si>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</si>
  <si>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</si>
  <si>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</si>
  <si>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</si>
  <si>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</si>
  <si>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</si>
  <si>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</si>
  <si>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</si>
  <si>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</si>
  <si>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</si>
  <si>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</si>
  <si>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</si>
  <si>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</si>
  <si>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</si>
  <si>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</si>
  <si>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</si>
  <si>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</si>
  <si>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</si>
  <si>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</si>
  <si>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</si>
  <si>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</si>
  <si>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</si>
  <si>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</si>
  <si>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</si>
  <si>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</si>
  <si>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</si>
  <si>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</si>
  <si>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</si>
  <si>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</si>
  <si>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</si>
  <si>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</si>
  <si>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</si>
  <si>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</si>
  <si>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</si>
  <si>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</si>
  <si>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</si>
  <si>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</si>
  <si>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</si>
  <si>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</si>
  <si>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</si>
  <si>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</si>
  <si>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</si>
  <si>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</si>
  <si>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</si>
  <si>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</si>
  <si>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</si>
  <si>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</si>
  <si>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</si>
  <si>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</si>
  <si>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</si>
  <si>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</si>
  <si>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</si>
  <si>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</si>
  <si>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</si>
  <si>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</si>
  <si>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</si>
  <si>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</si>
  <si>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</si>
  <si>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</si>
  <si>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</si>
  <si>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</si>
  <si>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</si>
  <si>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</si>
  <si>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</si>
  <si>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</si>
  <si>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</si>
  <si>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</si>
  <si>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</si>
  <si>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</si>
  <si>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</si>
  <si>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</si>
  <si>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</si>
  <si>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</si>
  <si>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</si>
  <si>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</si>
  <si>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</si>
  <si>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</si>
  <si>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</si>
  <si>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</si>
  <si>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</si>
  <si>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</si>
  <si>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</si>
  <si>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</si>
  <si>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</si>
  <si>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</si>
  <si>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</si>
  <si>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</si>
  <si>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</si>
  <si>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</si>
  <si>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</si>
  <si>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</si>
  <si>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</si>
  <si>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</si>
  <si>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</si>
  <si>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</si>
  <si>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</si>
  <si>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</si>
  <si>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</si>
  <si>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</si>
  <si>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</si>
  <si>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</si>
  <si>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</si>
  <si>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</si>
  <si>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</si>
  <si>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</si>
  <si>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</si>
  <si>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</si>
  <si>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</si>
  <si>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</si>
  <si>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</si>
  <si>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</si>
  <si>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</si>
  <si>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</si>
  <si>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</si>
  <si>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</si>
  <si>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</si>
  <si>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</si>
  <si>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</si>
  <si>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</si>
  <si>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</si>
  <si>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</si>
  <si>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</si>
  <si>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</si>
  <si>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</si>
  <si>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</si>
  <si>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</si>
  <si>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</si>
  <si>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</si>
  <si>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</si>
  <si>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</si>
  <si>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</si>
  <si>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</si>
  <si>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</si>
  <si>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</si>
  <si>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</si>
  <si>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</si>
  <si>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</si>
  <si>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</si>
  <si>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</si>
  <si>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</si>
  <si>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</si>
  <si>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</si>
  <si>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</si>
  <si>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</si>
  <si>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</si>
  <si>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</si>
  <si>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</si>
  <si>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</si>
  <si>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</si>
  <si>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</si>
  <si>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</si>
  <si>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</si>
  <si>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</si>
  <si>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</si>
  <si>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</si>
  <si>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</si>
  <si>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</si>
  <si>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</si>
  <si>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</si>
  <si>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</si>
  <si>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</si>
  <si>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</si>
  <si>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</si>
  <si>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</si>
  <si>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</si>
  <si>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</si>
  <si>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</si>
  <si>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</si>
  <si>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</si>
  <si>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</si>
  <si>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</si>
  <si>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</si>
  <si>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</si>
  <si>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</si>
  <si>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</si>
  <si>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</si>
  <si>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</si>
  <si>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</si>
  <si>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</si>
  <si>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</si>
  <si>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</si>
  <si>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</si>
  <si>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</si>
  <si>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</si>
  <si>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</si>
  <si>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</si>
  <si>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</si>
  <si>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</si>
  <si>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</si>
  <si>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</si>
  <si>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</si>
  <si>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</si>
  <si>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</si>
  <si>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</si>
  <si>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</si>
  <si>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</si>
  <si>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</si>
  <si>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</si>
  <si>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</si>
  <si>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</si>
  <si>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</si>
  <si>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</si>
  <si>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</si>
  <si>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</si>
  <si>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</si>
  <si>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</si>
  <si>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</si>
  <si>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</si>
  <si>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</si>
  <si>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</si>
  <si>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</si>
  <si>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</si>
  <si>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</si>
  <si>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</si>
  <si>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</si>
  <si>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</si>
  <si>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</si>
  <si>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</si>
  <si>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</si>
  <si>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</si>
  <si>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</si>
  <si>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</si>
  <si>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</si>
  <si>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</si>
  <si>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</si>
  <si>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</si>
  <si>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</si>
  <si>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</si>
  <si>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</si>
  <si>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</si>
  <si>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</si>
  <si>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</si>
  <si>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</si>
  <si>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</si>
  <si>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</si>
  <si>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</si>
  <si>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</si>
  <si>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</si>
  <si>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</si>
  <si>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</si>
  <si>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</si>
  <si>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</si>
  <si>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</si>
  <si>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</si>
  <si>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</si>
  <si>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</si>
  <si>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</si>
  <si>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</si>
  <si>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</si>
  <si>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</si>
  <si>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</si>
  <si>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</si>
  <si>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</si>
  <si>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</si>
  <si>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</si>
  <si>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</si>
  <si>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</si>
  <si>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</si>
  <si>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</si>
  <si>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</si>
  <si>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</si>
  <si>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</si>
  <si>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</si>
  <si>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</si>
  <si>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</si>
  <si>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</si>
  <si>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</si>
  <si>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</si>
  <si>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</si>
  <si>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</si>
  <si>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</si>
  <si>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</si>
  <si>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</si>
  <si>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</si>
  <si>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</si>
  <si>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</si>
  <si>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</si>
  <si>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</si>
  <si>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</si>
  <si>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</si>
  <si>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</si>
  <si>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</si>
  <si>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</si>
  <si>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</si>
  <si>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</si>
  <si>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</si>
  <si>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</si>
  <si>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</si>
  <si>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</si>
  <si>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</si>
  <si>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</si>
  <si>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</si>
  <si>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</si>
  <si>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</si>
  <si>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</si>
  <si>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</si>
  <si>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</si>
  <si>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</si>
  <si>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</si>
  <si>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</si>
  <si>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</si>
  <si>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</si>
  <si>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</si>
  <si>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</si>
  <si>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</si>
  <si>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</si>
  <si>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</si>
  <si>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</si>
  <si>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</si>
  <si>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</si>
  <si>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</si>
  <si>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</si>
  <si>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</si>
  <si>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</si>
  <si>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</si>
  <si>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</si>
  <si>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</si>
  <si>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</si>
  <si>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</si>
  <si>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</si>
  <si>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</si>
  <si>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</si>
  <si>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</si>
  <si>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</si>
  <si>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</si>
  <si>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</si>
  <si>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</si>
  <si>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</si>
  <si>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</si>
  <si>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</si>
  <si>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</si>
  <si>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</si>
  <si>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</si>
  <si>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</si>
  <si>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</si>
  <si>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</si>
  <si>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</si>
  <si>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</si>
  <si>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</si>
  <si>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</si>
  <si>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</si>
  <si>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</si>
  <si>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</si>
  <si>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</si>
  <si>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</si>
  <si>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</si>
  <si>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</si>
  <si>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</si>
  <si>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</si>
  <si>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</si>
  <si>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</si>
  <si>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</si>
  <si>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</si>
  <si>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</si>
  <si>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</si>
  <si>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</si>
  <si>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</si>
  <si>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</si>
  <si>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</si>
  <si>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</si>
  <si>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</si>
  <si>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</si>
  <si>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</si>
  <si>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</si>
  <si>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</si>
  <si>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</si>
  <si>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</si>
  <si>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</si>
  <si>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</si>
  <si>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</si>
  <si>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</si>
  <si>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</si>
  <si>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</si>
  <si>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</si>
  <si>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</si>
  <si>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</si>
  <si>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</si>
  <si>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</si>
  <si>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</si>
  <si>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</si>
  <si>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</si>
  <si>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</si>
  <si>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</si>
  <si>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</si>
  <si>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</si>
  <si>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</si>
  <si>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</si>
  <si>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</si>
  <si>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</si>
  <si>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</si>
  <si>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</si>
  <si>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</si>
  <si>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</si>
  <si>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</si>
  <si>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</si>
  <si>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</si>
  <si>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</si>
  <si>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</si>
  <si>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</si>
  <si>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</si>
  <si>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</si>
  <si>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</si>
  <si>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</si>
  <si>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</si>
  <si>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</si>
  <si>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</si>
  <si>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</si>
  <si>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</si>
  <si>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</si>
  <si>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</si>
  <si>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</si>
  <si>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</si>
  <si>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</si>
  <si>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</si>
  <si>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</si>
  <si>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</si>
  <si>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</si>
  <si>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</si>
  <si>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</si>
  <si>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</si>
  <si>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</si>
  <si>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</si>
  <si>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</si>
  <si>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</si>
  <si>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</si>
  <si>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</si>
  <si>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</si>
  <si>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</si>
  <si>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</si>
  <si>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</si>
  <si>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</si>
  <si>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</si>
  <si>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</si>
  <si>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</si>
  <si>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</si>
  <si>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</si>
  <si>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</si>
  <si>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</si>
  <si>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</si>
  <si>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</si>
  <si>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</si>
  <si>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</si>
  <si>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</si>
  <si>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</si>
  <si>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</si>
  <si>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</si>
  <si>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</si>
  <si>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</si>
  <si>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</si>
  <si>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</si>
  <si>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</si>
  <si>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</si>
  <si>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</si>
  <si>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</si>
  <si>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</si>
  <si>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</si>
  <si>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</si>
  <si>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</si>
  <si>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</si>
  <si>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</si>
  <si>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</si>
  <si>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</si>
  <si>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</si>
  <si>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</si>
  <si>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</si>
  <si>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</si>
  <si>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</si>
  <si>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</si>
  <si>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</si>
  <si>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</si>
  <si>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</si>
  <si>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</si>
  <si>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</si>
  <si>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</si>
  <si>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</si>
  <si>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</si>
  <si>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</si>
  <si>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</si>
  <si>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</si>
  <si>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</si>
  <si>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</si>
  <si>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</si>
  <si>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</si>
  <si>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</si>
  <si>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</si>
  <si>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</si>
  <si>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</si>
  <si>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</si>
  <si>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</si>
  <si>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</si>
  <si>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</si>
  <si>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</si>
  <si>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</si>
  <si>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</si>
  <si>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</si>
  <si>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</si>
  <si>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</si>
  <si>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</si>
  <si>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</si>
  <si>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</si>
  <si>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</si>
  <si>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</si>
  <si>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</si>
  <si>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</si>
  <si>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</si>
  <si>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</si>
  <si>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</si>
  <si>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</si>
  <si>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</si>
  <si>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</si>
  <si>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</si>
  <si>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</si>
  <si>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</si>
  <si>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</si>
  <si>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</si>
  <si>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</si>
  <si>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</si>
  <si>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</si>
  <si>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</si>
  <si>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</si>
  <si>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</si>
  <si>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</si>
  <si>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</si>
  <si>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</si>
  <si>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</si>
  <si>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</si>
  <si>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</si>
  <si>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</si>
  <si>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</si>
  <si>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</si>
  <si>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</si>
  <si>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</si>
  <si>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</si>
  <si>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</si>
  <si>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</si>
  <si>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</si>
  <si>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</si>
  <si>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</si>
  <si>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</si>
  <si>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</si>
  <si>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</si>
  <si>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</si>
  <si>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</si>
  <si>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</si>
  <si>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</si>
  <si>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</si>
  <si>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</si>
  <si>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</si>
  <si>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</si>
  <si>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</si>
  <si>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</si>
  <si>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</si>
  <si>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</si>
  <si>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</si>
  <si>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</si>
  <si>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</si>
  <si>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</si>
  <si>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</si>
  <si>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</si>
  <si>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</si>
  <si>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</si>
  <si>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</si>
  <si>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</si>
  <si>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</si>
  <si>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</si>
  <si>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</si>
  <si>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</si>
  <si>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</si>
  <si>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</si>
  <si>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</si>
  <si>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</si>
  <si>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</si>
  <si>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</si>
  <si>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</si>
  <si>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</si>
  <si>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</si>
  <si>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</si>
  <si>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</si>
  <si>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</si>
  <si>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</si>
  <si>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</si>
  <si>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</si>
  <si>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</si>
  <si>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</si>
  <si>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</si>
  <si>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</si>
  <si>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</si>
  <si>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</si>
  <si>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</si>
  <si>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</si>
  <si>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</si>
  <si>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</si>
  <si>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</si>
  <si>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</si>
  <si>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</si>
  <si>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</si>
  <si>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</si>
  <si>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</si>
  <si>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</si>
  <si>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</si>
  <si>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</si>
  <si>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</si>
  <si>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</si>
  <si>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</si>
  <si>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</si>
  <si>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</si>
  <si>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</si>
  <si>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</si>
  <si>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</si>
  <si>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</si>
  <si>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</si>
  <si>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</si>
  <si>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</si>
  <si>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</si>
  <si>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</si>
  <si>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</si>
  <si>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</si>
  <si>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</si>
  <si>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</si>
  <si>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</si>
  <si>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</si>
  <si>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</si>
  <si>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</si>
  <si>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</si>
  <si>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</si>
  <si>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</si>
  <si>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</si>
  <si>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</si>
  <si>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</si>
  <si>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</si>
  <si>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</si>
  <si>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</si>
  <si>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</si>
  <si>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</si>
  <si>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</si>
  <si>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</si>
  <si>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</si>
  <si>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</si>
  <si>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</si>
  <si>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</si>
  <si>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</si>
  <si>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</si>
  <si>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</si>
  <si>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</si>
  <si>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</si>
  <si>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</si>
  <si>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</si>
  <si>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</si>
  <si>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</si>
  <si>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</si>
  <si>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</si>
  <si>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</si>
  <si>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</si>
  <si>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</si>
  <si>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</si>
  <si>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</si>
  <si>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</si>
  <si>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</si>
  <si>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</si>
  <si>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</si>
  <si>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</si>
  <si>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</si>
  <si>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</si>
  <si>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</si>
  <si>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</si>
  <si>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</si>
  <si>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</si>
  <si>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</si>
  <si>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</si>
  <si>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</si>
  <si>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</si>
  <si>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</si>
  <si>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</si>
  <si>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</si>
  <si>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</si>
  <si>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</si>
  <si>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</si>
  <si>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</si>
  <si>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</si>
  <si>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</si>
  <si>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</si>
  <si>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</si>
  <si>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</si>
  <si>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</si>
  <si>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</si>
  <si>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</si>
  <si>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</si>
  <si>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</si>
  <si>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</si>
  <si>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</si>
  <si>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</si>
  <si>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</si>
  <si>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</si>
  <si>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</si>
  <si>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</si>
  <si>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</si>
  <si>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</si>
  <si>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</si>
  <si>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</si>
  <si>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</si>
  <si>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</si>
  <si>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</si>
  <si>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</si>
  <si>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</si>
  <si>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</si>
  <si>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</si>
  <si>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</si>
  <si>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</si>
  <si>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</si>
  <si>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</si>
  <si>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</si>
  <si>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</si>
  <si>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</si>
  <si>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</si>
  <si>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</si>
  <si>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</si>
  <si>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</si>
  <si>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</si>
  <si>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</si>
  <si>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</si>
  <si>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</si>
  <si>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</si>
  <si>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</si>
  <si>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</si>
  <si>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</si>
  <si>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</si>
  <si>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</si>
  <si>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</si>
  <si>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</si>
  <si>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</si>
  <si>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</si>
  <si>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</si>
  <si>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</si>
  <si>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</si>
  <si>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</si>
  <si>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</si>
  <si>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</si>
  <si>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</si>
  <si>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</si>
  <si>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</si>
  <si>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</si>
  <si>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</si>
  <si>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</si>
  <si>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</si>
  <si>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</si>
  <si>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</si>
  <si>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</si>
  <si>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</si>
  <si>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</si>
  <si>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</si>
  <si>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</si>
  <si>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</si>
  <si>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</si>
  <si>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</si>
  <si>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</si>
  <si>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</si>
  <si>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</si>
  <si>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</si>
  <si>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</si>
  <si>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</si>
  <si>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</si>
  <si>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</si>
  <si>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</si>
  <si>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</si>
  <si>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</si>
  <si>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</si>
  <si>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</si>
  <si>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</si>
  <si>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</si>
  <si>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</si>
  <si>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</si>
  <si>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</si>
  <si>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</si>
  <si>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</si>
  <si>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</si>
  <si>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</si>
  <si>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</si>
  <si>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</si>
  <si>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</si>
  <si>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</si>
  <si>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</si>
  <si>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</si>
  <si>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</si>
  <si>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</si>
  <si>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</si>
  <si>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</si>
  <si>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</si>
  <si>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</si>
  <si>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</si>
  <si>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</si>
  <si>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</si>
  <si>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</si>
  <si>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</si>
  <si>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</si>
  <si>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</si>
  <si>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</si>
  <si>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</si>
  <si>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</si>
  <si>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</si>
  <si>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</si>
  <si>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</si>
  <si>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</si>
  <si>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</si>
  <si>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</si>
  <si>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</si>
  <si>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</si>
  <si>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</si>
  <si>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</si>
  <si>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</si>
  <si>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</si>
  <si>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</si>
  <si>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</si>
  <si>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</si>
  <si>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</si>
  <si>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</si>
  <si>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</si>
  <si>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</si>
  <si>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</si>
  <si>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</si>
  <si>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</si>
  <si>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</si>
  <si>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</si>
  <si>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</si>
  <si>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</si>
  <si>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</si>
  <si>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</si>
  <si>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</si>
  <si>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</si>
  <si>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</si>
  <si>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</si>
  <si>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</si>
  <si>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</si>
  <si>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</si>
  <si>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</si>
  <si>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</si>
  <si>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</si>
  <si>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</si>
  <si>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</si>
  <si>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</si>
  <si>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</si>
  <si>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</si>
  <si>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</si>
  <si>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</si>
  <si>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</si>
  <si>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</si>
  <si>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</si>
  <si>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</si>
  <si>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</si>
  <si>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</si>
  <si>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</si>
  <si>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</si>
  <si>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</si>
  <si>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</si>
  <si>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</si>
  <si>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</si>
  <si>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</si>
  <si>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</si>
  <si>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</si>
  <si>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</si>
  <si>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</si>
  <si>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</si>
  <si>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</si>
  <si>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</si>
  <si>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</si>
  <si>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</si>
  <si>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</si>
  <si>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</si>
  <si>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</si>
  <si>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</si>
  <si>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</si>
  <si>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</si>
  <si>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</si>
  <si>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</si>
  <si>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</si>
  <si>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</si>
  <si>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</si>
  <si>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</si>
  <si>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</si>
  <si>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</si>
  <si>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</si>
  <si>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</si>
  <si>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</si>
  <si>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</si>
  <si>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</si>
  <si>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</si>
  <si>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</si>
  <si>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</si>
  <si>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</si>
  <si>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</si>
  <si>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</si>
  <si>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</si>
  <si>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</si>
  <si>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</si>
  <si>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</si>
  <si>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</si>
  <si>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</si>
  <si>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</si>
  <si>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</si>
  <si>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</si>
  <si>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</si>
  <si>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</si>
  <si>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</si>
  <si>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</si>
  <si>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</si>
  <si>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</si>
  <si>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</si>
  <si>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</si>
  <si>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</si>
  <si>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</si>
  <si>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</si>
  <si>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</si>
  <si>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</si>
  <si>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</si>
  <si>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</si>
  <si>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</si>
  <si>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</si>
  <si>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</si>
  <si>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</si>
  <si>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</si>
  <si>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</si>
  <si>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</si>
  <si>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</si>
  <si>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</si>
  <si>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</si>
  <si>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</si>
  <si>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</si>
  <si>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</si>
  <si>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</si>
  <si>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</si>
  <si>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</si>
  <si>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</si>
  <si>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</si>
  <si>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</si>
  <si>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</si>
  <si>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</si>
  <si>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</si>
  <si>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</si>
  <si>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</si>
  <si>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</si>
  <si>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</si>
  <si>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</si>
  <si>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</si>
  <si>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</si>
  <si>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</si>
  <si>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</si>
  <si>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</si>
  <si>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</si>
  <si>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</si>
  <si>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</si>
  <si>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</si>
  <si>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</si>
  <si>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</si>
  <si>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</si>
  <si>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</si>
  <si>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</si>
  <si>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</si>
  <si>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</si>
  <si>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</si>
  <si>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</si>
  <si>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</si>
  <si>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</si>
  <si>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</si>
  <si>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</si>
  <si>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</si>
  <si>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</si>
  <si>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</si>
  <si>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</si>
  <si>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</si>
  <si>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</si>
  <si>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</si>
  <si>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</si>
  <si>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</si>
  <si>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</si>
  <si>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</si>
  <si>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</si>
  <si>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</si>
  <si>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</si>
  <si>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</si>
  <si>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</si>
  <si>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</si>
  <si>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</si>
  <si>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</si>
  <si>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</si>
  <si>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</si>
  <si>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</si>
  <si>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</si>
  <si>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</si>
  <si>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</si>
  <si>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</si>
  <si>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</si>
  <si>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</si>
  <si>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</si>
  <si>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</si>
  <si>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</si>
  <si>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</si>
  <si>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</si>
  <si>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</si>
  <si>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</si>
  <si>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</si>
  <si>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</si>
  <si>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</si>
  <si>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</si>
  <si>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</si>
  <si>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</si>
  <si>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</si>
  <si>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</si>
  <si>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</si>
  <si>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</si>
  <si>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</si>
  <si>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</si>
  <si>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</si>
  <si>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</si>
  <si>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</si>
  <si>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</si>
  <si>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</si>
  <si>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</si>
  <si>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</si>
  <si>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</si>
  <si>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</si>
  <si>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</si>
  <si>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</si>
  <si>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</si>
  <si>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</si>
  <si>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</si>
  <si>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</si>
  <si>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</si>
  <si>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</si>
  <si>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</si>
  <si>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</si>
  <si>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</si>
  <si>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</si>
  <si>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</si>
  <si>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</si>
  <si>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</si>
  <si>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</si>
  <si>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</si>
  <si>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</si>
  <si>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</si>
  <si>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</si>
  <si>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</si>
  <si>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</si>
  <si>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</si>
  <si>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</si>
  <si>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</si>
  <si>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</si>
  <si>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</si>
  <si>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</si>
  <si>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</si>
  <si>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</si>
  <si>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</si>
  <si>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</si>
  <si>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</si>
  <si>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</si>
  <si>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</si>
  <si>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</si>
  <si>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</si>
  <si>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</si>
  <si>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</si>
  <si>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</si>
  <si>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</si>
  <si>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</si>
  <si>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</si>
  <si>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</si>
  <si>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</si>
  <si>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</si>
  <si>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</si>
  <si>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</si>
  <si>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</si>
  <si>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</si>
  <si>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</si>
  <si>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</si>
  <si>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</si>
  <si>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</si>
  <si>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</si>
  <si>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</si>
  <si>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</si>
  <si>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</si>
  <si>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</si>
  <si>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</si>
  <si>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</si>
  <si>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</si>
  <si>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</si>
  <si>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</si>
  <si>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</si>
  <si>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</si>
  <si>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</si>
  <si>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</si>
  <si>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</si>
  <si>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</si>
  <si>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</si>
  <si>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</si>
  <si>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</si>
  <si>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</si>
  <si>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</si>
  <si>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</si>
  <si>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</si>
  <si>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</si>
  <si>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</si>
  <si>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</si>
  <si>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</si>
  <si>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</si>
  <si>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</si>
  <si>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</si>
  <si>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</si>
  <si>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</si>
  <si>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</si>
  <si>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</si>
  <si>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</si>
  <si>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</si>
  <si>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</si>
  <si>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</si>
  <si>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</si>
  <si>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</si>
  <si>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</si>
  <si>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</si>
  <si>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</si>
  <si>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</si>
  <si>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</si>
  <si>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</si>
  <si>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</si>
  <si>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</si>
  <si>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</si>
  <si>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</si>
  <si>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</si>
  <si>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</si>
  <si>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</si>
  <si>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</si>
  <si>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</si>
  <si>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</si>
  <si>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</si>
  <si>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</si>
  <si>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</si>
  <si>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</si>
  <si>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</si>
  <si>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</si>
  <si>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</si>
  <si>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</si>
  <si>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</si>
  <si>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</si>
  <si>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</si>
  <si>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</si>
  <si>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</si>
  <si>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</si>
  <si>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</si>
  <si>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</si>
  <si>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</si>
  <si>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</si>
  <si>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</si>
  <si>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</si>
  <si>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</si>
  <si>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</si>
  <si>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</si>
  <si>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</si>
  <si>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</si>
  <si>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</si>
  <si>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</si>
  <si>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</si>
  <si>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</si>
  <si>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</si>
  <si>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</si>
  <si>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</si>
  <si>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</si>
  <si>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</si>
  <si>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</si>
  <si>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</si>
  <si>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</si>
  <si>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</si>
  <si>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</si>
  <si>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</si>
  <si>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</si>
  <si>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</si>
  <si>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</si>
  <si>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</si>
  <si>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</si>
  <si>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</si>
  <si>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</si>
  <si>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</si>
  <si>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</si>
  <si>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</si>
  <si>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</si>
  <si>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</si>
  <si>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</si>
  <si>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</si>
  <si>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</si>
  <si>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</si>
  <si>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</si>
  <si>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</si>
  <si>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</si>
  <si>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</si>
  <si>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</si>
  <si>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</si>
  <si>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</si>
  <si>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</si>
  <si>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</si>
  <si>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</si>
  <si>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</si>
  <si>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</si>
  <si>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</si>
  <si>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</si>
  <si>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</si>
  <si>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</si>
  <si>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</si>
  <si>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</si>
  <si>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</si>
  <si>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</si>
  <si>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</si>
  <si>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</si>
  <si>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</si>
  <si>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</si>
  <si>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</si>
  <si>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</si>
  <si>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</si>
  <si>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</si>
  <si>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</si>
  <si>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</si>
  <si>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</si>
  <si>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</si>
  <si>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</si>
  <si>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</si>
  <si>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</si>
  <si>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</si>
  <si>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</si>
  <si>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</si>
  <si>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</si>
  <si>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</si>
  <si>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</si>
  <si>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</si>
  <si>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</si>
  <si>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</si>
  <si>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</si>
  <si>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</si>
  <si>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</si>
  <si>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</si>
  <si>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</si>
  <si>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</si>
  <si>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</si>
  <si>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</si>
  <si>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</si>
  <si>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</si>
  <si>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</si>
  <si>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</si>
  <si>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</si>
  <si>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</si>
  <si>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</si>
  <si>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</si>
  <si>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</si>
  <si>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</si>
  <si>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</si>
  <si>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</si>
  <si>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</si>
  <si>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</si>
  <si>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</si>
  <si>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</si>
  <si>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</si>
  <si>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</si>
  <si>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</si>
  <si>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</si>
  <si>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</si>
  <si>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</si>
  <si>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</si>
  <si>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</si>
  <si>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</si>
  <si>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</si>
  <si>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</si>
  <si>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</si>
  <si>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</si>
  <si>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</si>
  <si>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</si>
  <si>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</si>
  <si>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</si>
  <si>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</si>
  <si>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</si>
  <si>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</si>
  <si>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</si>
  <si>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</si>
  <si>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</si>
  <si>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</si>
  <si>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</si>
  <si>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</si>
  <si>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</si>
  <si>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</si>
  <si>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</si>
  <si>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</si>
  <si>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</si>
  <si>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</si>
  <si>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</si>
  <si>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</si>
  <si>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</si>
  <si>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</si>
  <si>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</si>
  <si>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</si>
  <si>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</si>
  <si>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</si>
  <si>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</si>
  <si>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</si>
  <si>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</si>
  <si>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</si>
  <si>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</si>
  <si>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</si>
  <si>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</si>
  <si>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</si>
  <si>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</si>
  <si>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</si>
  <si>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</si>
  <si>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</si>
  <si>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</si>
  <si>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</si>
  <si>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</si>
  <si>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</si>
  <si>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</si>
  <si>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</si>
  <si>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</si>
  <si>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</si>
  <si>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</si>
  <si>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</si>
  <si>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</si>
  <si>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</si>
  <si>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</si>
  <si>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</si>
  <si>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</si>
  <si>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</si>
  <si>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</si>
  <si>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</si>
  <si>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</si>
  <si>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</si>
  <si>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</si>
  <si>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</si>
  <si>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</si>
  <si>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</si>
  <si>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</si>
  <si>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</si>
  <si>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</si>
  <si>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</si>
  <si>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</si>
  <si>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</si>
  <si>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</si>
  <si>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</si>
  <si>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</si>
  <si>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</si>
  <si>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</si>
  <si>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</si>
  <si>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</si>
  <si>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</si>
  <si>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</si>
  <si>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</si>
  <si>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</si>
  <si>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</si>
  <si>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</si>
  <si>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</si>
  <si>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</si>
  <si>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</si>
  <si>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</si>
  <si>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</si>
  <si>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</si>
  <si>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</si>
  <si>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</si>
  <si>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</si>
  <si>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</si>
  <si>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</si>
  <si>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</si>
  <si>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</si>
  <si>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</si>
  <si>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</si>
  <si>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</si>
  <si>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</si>
  <si>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</si>
  <si>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</si>
  <si>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</si>
  <si>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</si>
  <si>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</si>
  <si>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</si>
  <si>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</si>
  <si>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</si>
  <si>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</si>
  <si>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</si>
  <si>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</si>
  <si>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</si>
  <si>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</si>
  <si>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</si>
  <si>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</si>
  <si>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</si>
  <si>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</si>
  <si>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</si>
  <si>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</si>
  <si>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</si>
  <si>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</si>
  <si>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</si>
  <si>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</si>
  <si>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</si>
  <si>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</si>
  <si>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</si>
  <si>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</si>
  <si>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</si>
  <si>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</si>
  <si>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</si>
  <si>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</si>
  <si>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</si>
  <si>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</si>
  <si>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</si>
  <si>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</si>
  <si>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</si>
  <si>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</si>
  <si>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</si>
  <si>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</si>
  <si>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</si>
  <si>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</si>
  <si>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</si>
  <si>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</si>
  <si>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</si>
  <si>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</si>
  <si>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</si>
  <si>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</si>
  <si>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</si>
  <si>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</si>
  <si>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</si>
  <si>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</si>
  <si>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</si>
  <si>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</si>
  <si>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</si>
  <si>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</si>
  <si>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</si>
  <si>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</si>
  <si>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</si>
  <si>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</si>
  <si>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</si>
  <si>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</si>
  <si>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</si>
  <si>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</si>
  <si>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</si>
  <si>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</si>
  <si>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</si>
  <si>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</si>
  <si>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</si>
  <si>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</si>
  <si>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</si>
  <si>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</si>
  <si>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</si>
  <si>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</si>
  <si>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</si>
  <si>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</si>
  <si>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</si>
  <si>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</si>
  <si>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</si>
  <si>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</si>
  <si>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</si>
  <si>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</si>
  <si>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</si>
  <si>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</si>
  <si>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</si>
  <si>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</si>
  <si>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</si>
  <si>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</si>
  <si>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</si>
  <si>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</si>
  <si>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</si>
  <si>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</si>
  <si>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</si>
  <si>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</si>
  <si>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</si>
  <si>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</si>
  <si>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</si>
  <si>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</si>
  <si>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</si>
  <si>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</si>
  <si>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</si>
  <si>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</si>
  <si>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</si>
  <si>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</si>
  <si>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</si>
  <si>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</si>
  <si>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</si>
  <si>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</si>
  <si>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</si>
  <si>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</si>
  <si>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</si>
  <si>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</si>
  <si>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</si>
  <si>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</si>
  <si>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</si>
  <si>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</si>
  <si>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</si>
  <si>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</si>
  <si>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</si>
  <si>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</si>
  <si>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</si>
  <si>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</si>
  <si>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</si>
  <si>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</si>
  <si>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</si>
  <si>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</si>
  <si>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</si>
  <si>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</si>
  <si>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</si>
  <si>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</si>
  <si>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</si>
  <si>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</si>
  <si>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</si>
  <si>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</si>
  <si>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</si>
  <si>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</si>
  <si>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</si>
  <si>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</si>
  <si>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</si>
  <si>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</si>
  <si>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</si>
  <si>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</si>
  <si>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</si>
  <si>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</si>
  <si>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</si>
  <si>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</si>
  <si>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</si>
  <si>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</si>
  <si>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</si>
  <si>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</si>
  <si>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</si>
  <si>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</si>
  <si>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</si>
  <si>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</si>
  <si>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</si>
  <si>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</si>
  <si>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</si>
  <si>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</si>
  <si>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</si>
  <si>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</si>
  <si>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</si>
  <si>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</si>
  <si>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</si>
  <si>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</si>
  <si>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</si>
  <si>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</si>
  <si>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</si>
  <si>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</si>
  <si>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</si>
  <si>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</si>
  <si>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</si>
  <si>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</si>
  <si>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</si>
  <si>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</si>
  <si>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</si>
  <si>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</si>
  <si>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</si>
  <si>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</si>
  <si>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</si>
  <si>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</si>
  <si>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</si>
  <si>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</si>
  <si>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</si>
  <si>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</si>
  <si>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</si>
  <si>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</si>
  <si>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</si>
  <si>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</si>
  <si>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</si>
  <si>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</si>
  <si>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</si>
  <si>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</si>
  <si>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</si>
  <si>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</si>
  <si>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</si>
  <si>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</si>
  <si>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</si>
  <si>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</si>
  <si>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</si>
  <si>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</si>
  <si>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</si>
  <si>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</si>
  <si>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</si>
  <si>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</si>
  <si>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</si>
  <si>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</si>
  <si>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</si>
  <si>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</si>
  <si>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</si>
  <si>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</si>
  <si>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</si>
  <si>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</si>
  <si>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</si>
  <si>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</si>
  <si>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</si>
  <si>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</si>
  <si>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</si>
  <si>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</si>
  <si>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</si>
  <si>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</si>
  <si>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</si>
  <si>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</si>
  <si>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</si>
  <si>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</si>
  <si>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</si>
  <si>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</si>
  <si>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</si>
  <si>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</si>
  <si>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</si>
  <si>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</si>
  <si>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</si>
  <si>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</si>
  <si>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</si>
  <si>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</si>
  <si>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</si>
  <si>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</si>
  <si>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</si>
  <si>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</si>
  <si>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</si>
  <si>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</si>
  <si>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</si>
  <si>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</si>
  <si>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</si>
  <si>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</si>
  <si>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</si>
  <si>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</si>
  <si>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</si>
  <si>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</si>
  <si>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</si>
  <si>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</si>
  <si>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</si>
  <si>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</si>
  <si>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</si>
  <si>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</si>
  <si>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</si>
  <si>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</si>
  <si>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</si>
  <si>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</si>
  <si>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</si>
  <si>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</si>
  <si>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</si>
  <si>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</si>
  <si>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</si>
  <si>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</si>
  <si>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</si>
  <si>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</si>
  <si>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</si>
  <si>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</si>
  <si>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</si>
  <si>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</si>
  <si>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</si>
  <si>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</si>
  <si>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</si>
  <si>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</si>
  <si>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</si>
  <si>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</si>
  <si>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</si>
  <si>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</si>
  <si>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</si>
  <si>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</si>
  <si>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</si>
  <si>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</si>
  <si>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</si>
  <si>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</si>
  <si>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</si>
  <si>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</si>
  <si>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</si>
  <si>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</si>
  <si>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</si>
  <si>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</si>
  <si>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</si>
  <si>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</si>
  <si>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</si>
  <si>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</si>
  <si>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</si>
  <si>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</si>
  <si>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</si>
  <si>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</si>
  <si>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</si>
  <si>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</si>
  <si>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</si>
  <si>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</si>
  <si>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</si>
  <si>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</si>
  <si>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</si>
  <si>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</si>
  <si>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</si>
  <si>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</si>
  <si>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</si>
  <si>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</si>
  <si>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</si>
  <si>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</si>
  <si>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</si>
  <si>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</si>
  <si>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</si>
  <si>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</si>
  <si>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</si>
  <si>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</si>
  <si>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</si>
  <si>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</si>
  <si>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</si>
  <si>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</si>
  <si>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</si>
  <si>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</si>
  <si>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</si>
  <si>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</si>
  <si>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</si>
  <si>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</si>
  <si>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</si>
  <si>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</si>
  <si>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</si>
  <si>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</si>
  <si>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</si>
  <si>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</si>
  <si>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</si>
  <si>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</si>
  <si>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</si>
  <si>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</si>
  <si>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</si>
  <si>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</si>
  <si>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</si>
  <si>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</si>
  <si>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</si>
  <si>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</si>
  <si>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</si>
  <si>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</si>
  <si>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</si>
  <si>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</si>
  <si>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</si>
  <si>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</si>
  <si>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</si>
  <si>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</si>
  <si>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</si>
  <si>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</si>
  <si>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</si>
  <si>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</si>
  <si>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</si>
  <si>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</si>
  <si>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</si>
  <si>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</si>
  <si>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</si>
  <si>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</si>
  <si>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</si>
  <si>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</si>
  <si>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</si>
  <si>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</si>
  <si>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</si>
  <si>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</si>
  <si>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</si>
  <si>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</si>
  <si>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</si>
  <si>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</si>
  <si>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</si>
  <si>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</si>
  <si>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</si>
  <si>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</si>
  <si>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</si>
  <si>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</si>
  <si>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</si>
  <si>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</si>
  <si>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</si>
  <si>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</si>
  <si>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</si>
  <si>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</si>
  <si>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</si>
  <si>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</si>
  <si>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</si>
  <si>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</si>
  <si>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</si>
  <si>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</si>
  <si>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</si>
  <si>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</si>
  <si>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</si>
  <si>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</si>
  <si>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</si>
  <si>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</si>
  <si>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</si>
  <si>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</si>
  <si>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</si>
  <si>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</si>
  <si>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</si>
  <si>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</si>
  <si>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</si>
  <si>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</si>
  <si>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</si>
  <si>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</si>
  <si>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</si>
  <si>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</si>
  <si>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</si>
  <si>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</si>
  <si>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</si>
  <si>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</si>
  <si>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</si>
  <si>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</si>
  <si>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</si>
  <si>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</si>
  <si>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</si>
  <si>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</si>
  <si>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</si>
  <si>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</si>
  <si>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</si>
  <si>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</si>
  <si>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</si>
  <si>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</si>
  <si>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</si>
  <si>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</si>
  <si>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</si>
  <si>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</si>
  <si>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</si>
  <si>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</si>
  <si>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</si>
  <si>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</si>
  <si>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</si>
  <si>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</si>
  <si>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</si>
  <si>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</si>
  <si>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</si>
  <si>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</si>
  <si>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</si>
  <si>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</si>
  <si>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</si>
  <si>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</si>
  <si>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</si>
  <si>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</si>
  <si>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</si>
  <si>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</si>
  <si>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</si>
  <si>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</si>
  <si>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</si>
  <si>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</si>
  <si>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</si>
  <si>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</si>
  <si>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</si>
  <si>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</si>
  <si>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</si>
  <si>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</si>
  <si>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</si>
  <si>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</si>
  <si>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</si>
  <si>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</si>
  <si>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</si>
  <si>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</si>
  <si>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</si>
  <si>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</si>
  <si>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</si>
  <si>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</si>
  <si>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</si>
  <si>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</si>
  <si>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</si>
  <si>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</si>
  <si>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</si>
  <si>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</si>
  <si>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</si>
  <si>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</si>
  <si>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</si>
  <si>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</si>
  <si>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</si>
  <si>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</si>
  <si>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</si>
  <si>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</si>
  <si>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</si>
  <si>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</si>
  <si>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</si>
  <si>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</si>
  <si>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</si>
  <si>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</si>
  <si>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</si>
  <si>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</si>
  <si>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</si>
  <si>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</si>
  <si>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</si>
  <si>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</si>
  <si>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</si>
  <si>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</si>
  <si>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</si>
  <si>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</si>
  <si>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</si>
  <si>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</si>
  <si>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</si>
  <si>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</si>
  <si>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</si>
  <si>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</si>
  <si>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</si>
  <si>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</si>
  <si>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</si>
  <si>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</si>
  <si>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</si>
  <si>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</si>
  <si>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</si>
  <si>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</si>
  <si>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</si>
  <si>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</si>
  <si>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</si>
  <si>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</si>
  <si>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</si>
  <si>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</si>
  <si>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</si>
  <si>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</si>
  <si>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</si>
  <si>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</si>
  <si>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</si>
  <si>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</si>
  <si>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</si>
  <si>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</si>
  <si>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</si>
  <si>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</si>
  <si>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</si>
  <si>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</si>
  <si>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</si>
  <si>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</si>
  <si>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</si>
  <si>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</si>
  <si>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</si>
  <si>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</si>
  <si>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</si>
  <si>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</si>
  <si>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</si>
  <si>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</si>
  <si>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</si>
  <si>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</si>
  <si>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</si>
  <si>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</si>
  <si>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</si>
  <si>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</si>
  <si>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</si>
  <si>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</si>
  <si>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</si>
  <si>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</si>
  <si>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</si>
  <si>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</si>
  <si>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</si>
  <si>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</si>
  <si>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</si>
  <si>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</si>
  <si>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</si>
  <si>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</si>
  <si>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</si>
  <si>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</si>
  <si>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</si>
  <si>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</si>
  <si>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</si>
  <si>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</si>
  <si>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</si>
  <si>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</si>
  <si>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</si>
  <si>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</si>
  <si>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</si>
  <si>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</si>
  <si>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</si>
  <si>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</si>
  <si>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</si>
  <si>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</si>
  <si>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</si>
  <si>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</si>
  <si>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</si>
  <si>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</si>
  <si>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</si>
  <si>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</si>
  <si>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</si>
  <si>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</si>
  <si>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</si>
  <si>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</si>
  <si>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</si>
  <si>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</si>
  <si>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</si>
  <si>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</si>
  <si>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</si>
  <si>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</si>
  <si>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</si>
  <si>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</si>
  <si>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</si>
  <si>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</si>
  <si>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</si>
  <si>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</si>
  <si>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</si>
  <si>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</si>
  <si>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</si>
  <si>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</si>
  <si>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</si>
  <si>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</si>
  <si>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</si>
  <si>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</si>
  <si>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</si>
  <si>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</si>
  <si>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</si>
  <si>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</si>
  <si>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</si>
  <si>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</si>
  <si>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</si>
  <si>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</si>
  <si>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</si>
  <si>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</si>
  <si>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</si>
  <si>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</si>
  <si>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</si>
  <si>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</si>
  <si>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</si>
  <si>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</si>
  <si>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</si>
  <si>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</si>
  <si>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</si>
  <si>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</si>
  <si>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</si>
  <si>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</si>
  <si>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</si>
  <si>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</si>
  <si>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</si>
  <si>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</si>
  <si>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</si>
  <si>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</si>
  <si>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</si>
  <si>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</si>
  <si>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</si>
  <si>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</si>
  <si>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</si>
  <si>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</si>
  <si>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</si>
  <si>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</si>
  <si>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</si>
  <si>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</si>
  <si>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</si>
  <si>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</si>
  <si>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</si>
  <si>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</si>
  <si>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</si>
  <si>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</si>
  <si>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</si>
  <si>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</si>
  <si>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</si>
  <si>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</si>
  <si>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</si>
  <si>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</si>
  <si>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</si>
  <si>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</si>
  <si>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</si>
  <si>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</si>
  <si>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</si>
  <si>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</si>
  <si>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</si>
  <si>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</si>
  <si>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</si>
  <si>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</si>
  <si>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</si>
  <si>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</si>
  <si>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</si>
  <si>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</si>
  <si>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</si>
  <si>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</si>
  <si>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</si>
  <si>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</si>
  <si>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</si>
  <si>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</si>
  <si>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</si>
  <si>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</si>
  <si>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</si>
  <si>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</si>
  <si>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</si>
  <si>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</si>
  <si>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</si>
  <si>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</si>
  <si>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</si>
  <si>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</si>
  <si>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</si>
  <si>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</si>
  <si>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</si>
  <si>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</si>
  <si>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</si>
  <si>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</si>
  <si>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</si>
  <si>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</si>
  <si>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</si>
  <si>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</si>
  <si>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</si>
  <si>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</si>
  <si>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</si>
  <si>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</si>
  <si>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</si>
  <si>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</si>
  <si>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</si>
  <si>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</si>
  <si>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</si>
  <si>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</si>
  <si>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</si>
  <si>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</si>
  <si>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</si>
  <si>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</si>
  <si>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</si>
  <si>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</si>
  <si>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</si>
  <si>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</si>
  <si>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</si>
  <si>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</si>
  <si>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</si>
  <si>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</si>
  <si>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</si>
  <si>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</si>
  <si>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</si>
  <si>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</si>
  <si>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</si>
  <si>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</si>
  <si>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</si>
  <si>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</si>
  <si>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</si>
  <si>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</si>
  <si>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</si>
  <si>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</si>
  <si>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</si>
  <si>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</si>
  <si>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</si>
  <si>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</si>
  <si>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</si>
  <si>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</si>
  <si>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</si>
  <si>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</si>
  <si>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</si>
  <si>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</si>
  <si>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</si>
  <si>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</si>
  <si>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</si>
  <si>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</si>
  <si>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</si>
  <si>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</si>
  <si>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</si>
  <si>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</si>
  <si>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</si>
  <si>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</si>
  <si>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</si>
  <si>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</si>
  <si>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</si>
  <si>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</si>
  <si>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</si>
  <si>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</si>
  <si>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</si>
  <si>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</si>
  <si>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</si>
  <si>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</si>
  <si>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</si>
  <si>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</si>
  <si>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</si>
  <si>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</si>
  <si>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</si>
  <si>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</si>
  <si>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</si>
  <si>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</si>
  <si>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</si>
  <si>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</si>
  <si>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</si>
  <si>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</si>
  <si>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</si>
  <si>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</si>
  <si>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</si>
  <si>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</si>
  <si>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</si>
  <si>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</si>
  <si>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</si>
  <si>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</si>
  <si>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</si>
  <si>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</si>
  <si>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</si>
  <si>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</si>
  <si>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</si>
  <si>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</si>
  <si>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</si>
  <si>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</si>
  <si>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</si>
  <si>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</si>
  <si>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</si>
  <si>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</si>
  <si>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</si>
  <si>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</si>
  <si>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</si>
  <si>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</si>
  <si>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</si>
  <si>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</si>
  <si>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</si>
  <si>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</si>
  <si>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</si>
  <si>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</si>
  <si>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</si>
  <si>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</si>
  <si>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</si>
  <si>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</si>
  <si>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</si>
  <si>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</si>
  <si>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</si>
  <si>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</si>
  <si>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</si>
  <si>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</si>
  <si>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</si>
  <si>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</si>
  <si>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</si>
  <si>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</si>
  <si>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</si>
  <si>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</si>
  <si>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</si>
  <si>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</si>
  <si>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</si>
  <si>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</si>
  <si>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</si>
  <si>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</si>
  <si>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</si>
  <si>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</si>
  <si>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</si>
  <si>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</si>
  <si>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</si>
  <si>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</si>
  <si>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</si>
  <si>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</si>
  <si>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</si>
  <si>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</si>
  <si>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</si>
  <si>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</si>
  <si>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</si>
  <si>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</si>
  <si>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</si>
  <si>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</si>
  <si>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</si>
  <si>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</si>
  <si>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</si>
  <si>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</si>
  <si>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</si>
  <si>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</si>
  <si>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</si>
  <si>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</si>
  <si>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</si>
  <si>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</si>
  <si>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</si>
  <si>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</si>
  <si>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</si>
  <si>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</si>
  <si>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</si>
  <si>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</si>
  <si>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</si>
  <si>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</si>
  <si>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</si>
  <si>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</si>
  <si>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</si>
  <si>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</si>
  <si>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</si>
  <si>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</si>
  <si>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</si>
  <si>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</si>
  <si>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</si>
  <si>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</si>
  <si>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</si>
  <si>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</si>
  <si>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</si>
  <si>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</si>
  <si>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</si>
  <si>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</si>
  <si>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</si>
  <si>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</si>
  <si>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</si>
  <si>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</si>
  <si>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</si>
  <si>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</si>
  <si>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</si>
  <si>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</si>
  <si>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</si>
  <si>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</si>
  <si>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</si>
  <si>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</si>
  <si>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</si>
  <si>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</si>
  <si>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</si>
  <si>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</si>
  <si>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</si>
  <si>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</si>
  <si>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</si>
  <si>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</si>
  <si>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</si>
  <si>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</si>
  <si>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</si>
  <si>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</si>
  <si>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</si>
  <si>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</si>
  <si>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</si>
  <si>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</si>
  <si>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</si>
  <si>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</si>
  <si>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</si>
  <si>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</si>
  <si>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</si>
  <si>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</si>
  <si>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</si>
  <si>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</si>
  <si>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</si>
  <si>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</si>
  <si>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</si>
  <si>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</si>
  <si>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</si>
  <si>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</si>
  <si>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</si>
  <si>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</si>
  <si>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</si>
  <si>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</si>
  <si>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</si>
  <si>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</si>
  <si>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</si>
  <si>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</si>
  <si>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</si>
  <si>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</si>
  <si>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</si>
  <si>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</si>
  <si>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</si>
  <si>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</si>
  <si>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</si>
  <si>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</si>
  <si>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</si>
  <si>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</si>
  <si>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</si>
  <si>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</si>
  <si>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</si>
  <si>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</si>
  <si>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</si>
  <si>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</si>
  <si>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</si>
  <si>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</si>
  <si>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</si>
  <si>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</si>
  <si>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</si>
  <si>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</si>
  <si>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</si>
  <si>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</si>
  <si>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</si>
  <si>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</si>
  <si>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</si>
  <si>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</si>
  <si>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</si>
  <si>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</si>
  <si>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</si>
  <si>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</si>
  <si>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</si>
  <si>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</si>
  <si>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</si>
  <si>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</si>
  <si>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</si>
  <si>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</si>
  <si>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</si>
  <si>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</si>
  <si>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</si>
  <si>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</si>
  <si>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</si>
  <si>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</si>
  <si>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</si>
  <si>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</si>
  <si>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</si>
  <si>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</si>
  <si>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</si>
  <si>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</si>
  <si>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</si>
  <si>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</si>
  <si>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</si>
  <si>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</si>
  <si>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</si>
  <si>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</si>
  <si>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</si>
  <si>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</si>
  <si>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</si>
  <si>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</si>
  <si>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</si>
  <si>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</si>
  <si>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</si>
  <si>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</si>
  <si>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</si>
  <si>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</si>
  <si>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</si>
  <si>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</si>
  <si>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</si>
  <si>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</si>
  <si>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</si>
  <si>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</si>
  <si>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</si>
  <si>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</si>
  <si>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</si>
  <si>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</si>
  <si>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</si>
  <si>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</si>
  <si>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</si>
  <si>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</si>
  <si>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</si>
  <si>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</si>
  <si>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</si>
  <si>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</si>
  <si>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</si>
  <si>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</si>
  <si>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</si>
  <si>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</si>
  <si>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</si>
  <si>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</si>
  <si>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</si>
  <si>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</si>
  <si>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</si>
  <si>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</si>
  <si>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</si>
  <si>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</si>
  <si>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</si>
  <si>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</si>
  <si>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</si>
  <si>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</si>
  <si>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</si>
  <si>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</si>
  <si>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</si>
  <si>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</si>
  <si>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</si>
  <si>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</si>
  <si>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</si>
  <si>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</si>
  <si>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</si>
  <si>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</si>
  <si>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</si>
  <si>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</si>
  <si>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</si>
  <si>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</si>
  <si>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</si>
  <si>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</si>
  <si>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</si>
  <si>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</si>
  <si>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</si>
  <si>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</si>
  <si>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</si>
  <si>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</si>
  <si>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</si>
  <si>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</si>
  <si>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</si>
  <si>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</si>
  <si>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</si>
  <si>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</si>
  <si>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</si>
  <si>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</si>
  <si>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</si>
  <si>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</si>
  <si>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</si>
  <si>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</si>
  <si>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</si>
  <si>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</si>
  <si>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</si>
  <si>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</si>
  <si>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</si>
  <si>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</si>
  <si>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</si>
  <si>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</si>
  <si>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</si>
  <si>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</si>
  <si>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</si>
  <si>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</si>
  <si>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</si>
  <si>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</si>
  <si>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</si>
  <si>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</si>
  <si>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</si>
  <si>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</si>
  <si>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</si>
  <si>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</si>
  <si>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</si>
  <si>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</si>
  <si>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</si>
  <si>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</si>
  <si>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</si>
  <si>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</si>
  <si>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</si>
  <si>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</si>
  <si>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</si>
  <si>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</si>
  <si>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</si>
  <si>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</si>
  <si>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</si>
  <si>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</si>
  <si>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</si>
  <si>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</si>
  <si>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</si>
  <si>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</si>
  <si>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</si>
  <si>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</si>
  <si>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</si>
  <si>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</si>
  <si>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</si>
  <si>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</si>
  <si>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</si>
  <si>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</si>
  <si>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</si>
  <si>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</si>
  <si>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</si>
  <si>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</si>
  <si>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</si>
  <si>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</si>
  <si>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</si>
  <si>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</si>
  <si>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</si>
  <si>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</si>
  <si>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</si>
  <si>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</si>
  <si>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</si>
  <si>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</si>
  <si>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</si>
  <si>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</si>
  <si>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</si>
  <si>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</si>
  <si>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</si>
  <si>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</si>
  <si>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</si>
  <si>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</si>
  <si>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</si>
  <si>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</si>
  <si>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</si>
  <si>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</si>
  <si>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</si>
  <si>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</si>
  <si>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</si>
  <si>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</si>
  <si>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</si>
  <si>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</si>
  <si>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</si>
  <si>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</si>
  <si>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</si>
  <si>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</si>
  <si>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</si>
  <si>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</si>
  <si>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</si>
  <si>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</si>
  <si>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</si>
  <si>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</si>
  <si>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</si>
  <si>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</si>
  <si>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</si>
  <si>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</si>
  <si>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</si>
  <si>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</si>
  <si>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</si>
  <si>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</si>
  <si>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</si>
  <si>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</si>
  <si>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</si>
  <si>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</si>
  <si>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</si>
  <si>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</si>
  <si>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</si>
  <si>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</si>
  <si>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</si>
  <si>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</si>
  <si>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</si>
  <si>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</si>
  <si>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</si>
  <si>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</si>
  <si>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</si>
  <si>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</si>
  <si>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</si>
  <si>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</si>
  <si>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</si>
  <si>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</si>
  <si>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</si>
  <si>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</si>
  <si>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</si>
  <si>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</si>
  <si>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</si>
  <si>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</si>
  <si>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</si>
  <si>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</si>
  <si>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</si>
  <si>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</si>
  <si>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</si>
  <si>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</si>
  <si>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</si>
  <si>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</si>
  <si>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</si>
  <si>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</si>
  <si>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</si>
  <si>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</si>
  <si>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</si>
  <si>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</si>
  <si>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</si>
  <si>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</si>
  <si>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</si>
  <si>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</si>
  <si>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</si>
  <si>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</si>
  <si>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</si>
  <si>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</si>
  <si>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</si>
  <si>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</si>
  <si>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</si>
  <si>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</si>
  <si>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</si>
  <si>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</si>
  <si>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</si>
  <si>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</si>
  <si>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</si>
  <si>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</si>
  <si>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</si>
  <si>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</si>
  <si>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</si>
  <si>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</si>
  <si>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</si>
  <si>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</si>
  <si>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</si>
  <si>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</si>
  <si>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</si>
  <si>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</si>
  <si>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</si>
  <si>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</si>
  <si>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</si>
  <si>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</si>
  <si>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</si>
  <si>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</si>
  <si>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</si>
  <si>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</si>
  <si>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</si>
  <si>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</si>
  <si>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</si>
  <si>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</si>
  <si>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</si>
  <si>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</si>
  <si>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</si>
  <si>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</si>
  <si>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</si>
  <si>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</si>
  <si>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</si>
  <si>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</si>
  <si>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</si>
  <si>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</si>
  <si>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</si>
  <si>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</si>
  <si>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</si>
  <si>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</si>
  <si>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</si>
  <si>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</si>
  <si>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</si>
  <si>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</si>
  <si>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</si>
  <si>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</si>
  <si>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</si>
  <si>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</si>
  <si>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</si>
  <si>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</si>
  <si>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</si>
  <si>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</si>
  <si>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</si>
  <si>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</si>
  <si>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</si>
  <si>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</si>
  <si>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</si>
  <si>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</si>
  <si>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</si>
  <si>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</si>
  <si>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</si>
  <si>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</si>
  <si>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</si>
  <si>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</si>
  <si>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</si>
  <si>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</si>
  <si>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</si>
  <si>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</si>
  <si>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</si>
  <si>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</si>
  <si>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</si>
  <si>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</si>
  <si>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</si>
  <si>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</si>
  <si>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</si>
  <si>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</si>
  <si>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</si>
  <si>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</si>
  <si>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</si>
  <si>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</si>
  <si>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</si>
  <si>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</si>
  <si>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</si>
  <si>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</si>
  <si>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</si>
  <si>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</si>
  <si>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</si>
  <si>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</si>
  <si>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</si>
  <si>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</si>
  <si>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</si>
  <si>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</si>
  <si>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</si>
  <si>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</si>
  <si>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</si>
  <si>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</si>
  <si>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</si>
  <si>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</si>
  <si>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</si>
  <si>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</si>
  <si>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</si>
  <si>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</si>
  <si>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</si>
  <si>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</si>
  <si>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</si>
  <si>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</si>
  <si>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</si>
  <si>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</si>
  <si>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</si>
  <si>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</si>
  <si>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</si>
  <si>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</si>
  <si>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</si>
  <si>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</si>
  <si>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</si>
  <si>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</si>
  <si>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</si>
  <si>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</si>
  <si>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</si>
  <si>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</si>
  <si>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</si>
  <si>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</si>
  <si>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</si>
  <si>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</si>
  <si>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</si>
  <si>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</si>
  <si>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</si>
  <si>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</si>
  <si>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</si>
  <si>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</si>
  <si>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</si>
  <si>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</si>
  <si>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</si>
  <si>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</si>
  <si>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</si>
  <si>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</si>
  <si>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</si>
  <si>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</si>
  <si>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</si>
  <si>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</si>
  <si>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</si>
  <si>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</si>
  <si>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</si>
  <si>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</si>
  <si>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</si>
  <si>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</si>
  <si>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</si>
  <si>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</si>
  <si>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</si>
  <si>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</si>
  <si>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</si>
  <si>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</si>
  <si>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</si>
  <si>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</si>
  <si>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</si>
  <si>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</si>
  <si>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</si>
  <si>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</si>
  <si>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</si>
  <si>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</si>
  <si>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</si>
  <si>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</si>
  <si>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</si>
  <si>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</si>
  <si>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</si>
  <si>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</si>
  <si>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</si>
  <si>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</si>
  <si>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</si>
  <si>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</si>
  <si>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</si>
  <si>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</si>
  <si>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</si>
  <si>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</si>
  <si>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</si>
  <si>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</si>
  <si>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</si>
  <si>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</si>
  <si>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</si>
  <si>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</si>
  <si>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</si>
  <si>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</si>
  <si>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</si>
  <si>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</si>
  <si>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</si>
  <si>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</si>
  <si>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</si>
  <si>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</si>
  <si>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</si>
  <si>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</si>
  <si>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</si>
  <si>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</si>
  <si>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</si>
  <si>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</si>
  <si>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</si>
  <si>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</si>
  <si>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</si>
  <si>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</si>
  <si>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</si>
  <si>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</si>
  <si>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</si>
  <si>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</si>
  <si>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</si>
  <si>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</si>
  <si>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</si>
  <si>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</si>
  <si>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</si>
  <si>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</si>
  <si>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</si>
  <si>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</si>
  <si>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</si>
  <si>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</si>
  <si>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</si>
  <si>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</si>
  <si>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</si>
  <si>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</si>
  <si>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</si>
  <si>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</si>
  <si>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</si>
  <si>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</si>
  <si>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</si>
  <si>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</si>
  <si>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</si>
  <si>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</si>
  <si>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</si>
  <si>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</si>
  <si>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</si>
  <si>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</si>
  <si>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</si>
  <si>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</si>
  <si>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</si>
  <si>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</si>
  <si>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</si>
  <si>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</si>
  <si>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</si>
  <si>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</si>
  <si>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</si>
  <si>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</si>
  <si>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</si>
  <si>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</si>
  <si>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</si>
  <si>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</si>
  <si>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</si>
  <si>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</si>
  <si>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</si>
  <si>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</si>
  <si>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</si>
  <si>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</si>
  <si>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</si>
  <si>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</si>
  <si>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</si>
  <si>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</si>
  <si>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</si>
  <si>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</si>
  <si>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</si>
  <si>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</si>
  <si>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</si>
  <si>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</si>
  <si>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</si>
  <si>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</si>
  <si>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</si>
  <si>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</si>
  <si>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</si>
  <si>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</si>
  <si>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</si>
  <si>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</si>
  <si>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</si>
  <si>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</si>
  <si>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</si>
  <si>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</si>
  <si>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</si>
  <si>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</si>
  <si>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</si>
  <si>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</si>
  <si>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</si>
  <si>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</si>
  <si>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</si>
  <si>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</si>
  <si>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</si>
  <si>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</si>
  <si>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</si>
  <si>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</si>
  <si>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</si>
  <si>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</si>
  <si>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</si>
  <si>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</si>
  <si>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</si>
  <si>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</si>
  <si>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</si>
  <si>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</si>
  <si>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</si>
  <si>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</si>
  <si>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</si>
  <si>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</si>
  <si>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</si>
  <si>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</si>
  <si>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</si>
  <si>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</si>
  <si>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</si>
  <si>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</si>
  <si>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</si>
  <si>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</si>
  <si>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</si>
  <si>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</si>
  <si>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</si>
  <si>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</si>
  <si>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</si>
  <si>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</si>
  <si>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</si>
  <si>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</si>
  <si>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</si>
  <si>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</si>
  <si>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</si>
  <si>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</si>
  <si>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</si>
  <si>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</si>
  <si>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</si>
  <si>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</si>
  <si>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</si>
  <si>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</si>
  <si>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</si>
  <si>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</si>
  <si>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</si>
  <si>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</si>
  <si>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</si>
  <si>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</si>
  <si>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</si>
  <si>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</si>
  <si>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</si>
  <si>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</si>
  <si>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</si>
  <si>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</si>
  <si>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</si>
  <si>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</si>
  <si>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</si>
  <si>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</si>
  <si>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</si>
  <si>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</si>
  <si>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</si>
  <si>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</si>
  <si>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</si>
  <si>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</si>
  <si>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</si>
  <si>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</si>
  <si>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</si>
  <si>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</si>
  <si>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</si>
  <si>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</si>
  <si>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</si>
  <si>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</si>
  <si>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</si>
  <si>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</si>
  <si>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</si>
  <si>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</si>
  <si>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</si>
  <si>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</si>
  <si>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</si>
  <si>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</si>
  <si>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</si>
  <si>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</si>
  <si>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</si>
  <si>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</si>
  <si>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</si>
  <si>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</si>
  <si>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</si>
  <si>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</si>
  <si>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</si>
  <si>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</si>
  <si>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</si>
  <si>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</si>
  <si>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</si>
  <si>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</si>
  <si>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</si>
  <si>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</si>
  <si>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</si>
  <si>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</si>
  <si>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</si>
  <si>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</si>
  <si>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</si>
  <si>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</si>
  <si>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</si>
  <si>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</si>
  <si>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</si>
  <si>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</si>
  <si>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</si>
  <si>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</si>
  <si>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</si>
  <si>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</si>
  <si>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</si>
  <si>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</si>
  <si>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</si>
  <si>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</si>
  <si>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</si>
  <si>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</si>
  <si>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</si>
  <si>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</si>
  <si>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</si>
  <si>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</si>
  <si>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</si>
  <si>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</si>
  <si>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</si>
  <si>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</si>
  <si>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</si>
  <si>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</si>
  <si>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</si>
  <si>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</si>
  <si>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</si>
  <si>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</si>
  <si>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</si>
  <si>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</si>
  <si>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</si>
  <si>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</si>
  <si>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</si>
  <si>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</si>
  <si>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</si>
  <si>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</si>
  <si>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</si>
  <si>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</si>
  <si>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</si>
  <si>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</si>
  <si>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</si>
  <si>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</si>
  <si>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</si>
  <si>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</si>
  <si>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</si>
  <si>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</si>
  <si>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</si>
  <si>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</si>
  <si>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</si>
  <si>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</si>
  <si>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</si>
  <si>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</si>
  <si>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</si>
  <si>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</si>
  <si>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</si>
  <si>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</si>
  <si>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</si>
  <si>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</si>
  <si>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</si>
  <si>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</si>
  <si>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</si>
  <si>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</si>
  <si>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</si>
  <si>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</si>
  <si>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</si>
  <si>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</si>
  <si>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</si>
  <si>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</si>
  <si>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</si>
  <si>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</si>
  <si>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</si>
  <si>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</si>
  <si>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</si>
  <si>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</si>
  <si>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</si>
  <si>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</si>
  <si>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</si>
  <si>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</si>
  <si>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</si>
  <si>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</si>
  <si>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</si>
  <si>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</si>
  <si>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</si>
  <si>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</si>
  <si>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</si>
  <si>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</si>
  <si>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</si>
  <si>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</si>
  <si>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</si>
  <si>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</si>
  <si>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</si>
  <si>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</si>
  <si>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</si>
  <si>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</si>
  <si>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</si>
  <si>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</si>
  <si>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</si>
  <si>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</si>
  <si>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</si>
  <si>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</si>
  <si>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</si>
  <si>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</si>
  <si>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</si>
  <si>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</si>
  <si>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</si>
  <si>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</si>
  <si>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</si>
  <si>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</si>
  <si>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</si>
  <si>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</si>
  <si>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</si>
  <si>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</si>
  <si>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</si>
  <si>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</si>
  <si>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</si>
  <si>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</si>
  <si>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</si>
  <si>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</si>
  <si>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</si>
  <si>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</si>
  <si>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</si>
  <si>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</si>
  <si>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</si>
  <si>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</si>
  <si>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</si>
  <si>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</si>
  <si>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</si>
  <si>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</si>
  <si>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</si>
  <si>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</si>
  <si>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</si>
  <si>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</si>
  <si>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</si>
  <si>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</si>
  <si>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</si>
  <si>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</si>
  <si>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</si>
  <si>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</si>
  <si>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</si>
  <si>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</si>
  <si>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</si>
  <si>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</si>
  <si>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</si>
  <si>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</si>
  <si>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</si>
  <si>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</si>
  <si>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</si>
  <si>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</si>
  <si>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</si>
  <si>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</si>
  <si>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</si>
  <si>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</si>
  <si>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</si>
  <si>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</si>
  <si>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</si>
  <si>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</si>
  <si>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</si>
  <si>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</si>
  <si>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</si>
  <si>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</si>
  <si>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</si>
  <si>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</si>
  <si>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</si>
  <si>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</si>
  <si>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</si>
  <si>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</si>
  <si>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</si>
  <si>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</si>
  <si>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</si>
  <si>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</si>
  <si>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</si>
  <si>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</si>
  <si>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</si>
  <si>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</si>
  <si>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</si>
  <si>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</si>
  <si>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</si>
  <si>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</si>
  <si>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</si>
  <si>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</si>
  <si>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</si>
  <si>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</si>
  <si>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</si>
  <si>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</si>
  <si>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</si>
  <si>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</si>
  <si>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</si>
  <si>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</si>
  <si>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</si>
  <si>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</si>
  <si>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</si>
  <si>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</si>
  <si>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</si>
  <si>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</si>
  <si>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</si>
  <si>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</si>
  <si>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</si>
  <si>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</si>
  <si>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</si>
  <si>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</si>
  <si>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</si>
  <si>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</si>
  <si>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</si>
  <si>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</si>
  <si>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</si>
  <si>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</si>
  <si>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</si>
  <si>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</si>
  <si>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</si>
  <si>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</si>
  <si>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</si>
  <si>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</si>
  <si>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</si>
  <si>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</si>
  <si>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</si>
  <si>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</si>
  <si>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</si>
  <si>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</si>
  <si>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</si>
  <si>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</si>
  <si>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</si>
  <si>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</si>
  <si>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</si>
  <si>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</si>
  <si>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</si>
  <si>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</si>
  <si>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</si>
  <si>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</si>
  <si>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</si>
  <si>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</si>
  <si>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</si>
  <si>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</si>
  <si>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</si>
  <si>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</si>
  <si>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</si>
  <si>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</si>
  <si>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</si>
  <si>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</si>
  <si>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</si>
  <si>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</si>
  <si>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</si>
  <si>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</si>
  <si>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</si>
  <si>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</si>
  <si>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</si>
  <si>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</si>
  <si>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</si>
  <si>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</si>
  <si>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</si>
  <si>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</si>
  <si>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</si>
  <si>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</si>
  <si>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</si>
  <si>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</si>
  <si>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</si>
  <si>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</si>
  <si>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</si>
  <si>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</si>
  <si>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</si>
  <si>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</si>
  <si>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</si>
  <si>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</si>
  <si>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</si>
  <si>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</si>
  <si>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</si>
  <si>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</si>
  <si>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</si>
  <si>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</si>
  <si>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</si>
  <si>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</si>
  <si>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</si>
  <si>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</si>
  <si>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</si>
  <si>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</si>
  <si>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</si>
  <si>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</si>
  <si>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</si>
  <si>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</si>
  <si>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</si>
  <si>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</si>
  <si>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</si>
  <si>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</si>
  <si>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</si>
  <si>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</si>
  <si>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</si>
  <si>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</si>
  <si>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</si>
  <si>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</si>
  <si>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</si>
  <si>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</si>
  <si>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</si>
  <si>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</si>
  <si>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</si>
  <si>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</si>
  <si>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</si>
  <si>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</si>
  <si>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</si>
  <si>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</si>
  <si>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</si>
  <si>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</si>
  <si>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</si>
  <si>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</si>
  <si>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</si>
  <si>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</si>
  <si>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</si>
  <si>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</si>
  <si>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</si>
  <si>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</si>
  <si>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</si>
  <si>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</si>
  <si>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</si>
  <si>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</si>
  <si>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</si>
  <si>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</si>
  <si>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</si>
  <si>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</si>
  <si>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</si>
  <si>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</si>
  <si>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</si>
  <si>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</si>
  <si>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</si>
  <si>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</si>
  <si>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</si>
  <si>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</si>
  <si>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</si>
  <si>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</si>
  <si>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</si>
  <si>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</si>
  <si>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</si>
  <si>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</si>
  <si>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</si>
  <si>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</si>
  <si>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</si>
  <si>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</si>
  <si>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</si>
  <si>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</si>
  <si>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</si>
  <si>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</si>
  <si>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</si>
  <si>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</si>
  <si>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</si>
  <si>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</si>
  <si>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</si>
  <si>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</si>
  <si>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</si>
  <si>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</si>
  <si>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</si>
  <si>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</si>
  <si>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</si>
  <si>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</si>
  <si>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</si>
  <si>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</si>
  <si>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</si>
  <si>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</si>
  <si>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</si>
  <si>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</si>
  <si>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</si>
  <si>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</si>
  <si>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</si>
  <si>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</si>
  <si>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</si>
  <si>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</si>
  <si>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</si>
  <si>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</si>
  <si>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</si>
  <si>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</si>
  <si>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</si>
  <si>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</si>
  <si>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</si>
  <si>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</si>
  <si>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</si>
  <si>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</si>
  <si>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</si>
  <si>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</si>
  <si>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</si>
  <si>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</si>
  <si>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</si>
  <si>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</si>
  <si>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</si>
  <si>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</si>
  <si>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</si>
  <si>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</si>
  <si>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</si>
  <si>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</si>
  <si>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</si>
  <si>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</si>
  <si>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</si>
  <si>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</si>
  <si>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</si>
  <si>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</si>
  <si>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</si>
  <si>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</si>
  <si>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</si>
  <si>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</si>
  <si>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</si>
  <si>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</si>
  <si>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</si>
  <si>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</si>
  <si>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</si>
  <si>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</si>
  <si>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</si>
  <si>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</si>
  <si>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</si>
  <si>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</si>
  <si>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</si>
  <si>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</si>
  <si>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</si>
  <si>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</si>
  <si>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</si>
  <si>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</si>
  <si>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</si>
  <si>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</si>
  <si>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</si>
  <si>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</si>
  <si>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</si>
  <si>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</si>
  <si>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</si>
  <si>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</si>
  <si>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</si>
  <si>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</si>
  <si>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</si>
  <si>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</si>
  <si>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</si>
  <si>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</si>
  <si>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</si>
  <si>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</si>
  <si>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</si>
  <si>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</si>
  <si>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</si>
  <si>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</si>
  <si>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</si>
  <si>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</si>
  <si>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</si>
  <si>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</si>
  <si>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</si>
  <si>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</si>
  <si>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</si>
  <si>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</si>
  <si>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</si>
  <si>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</si>
  <si>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</si>
  <si>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</si>
  <si>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</si>
  <si>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</si>
  <si>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</si>
  <si>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</si>
  <si>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</si>
  <si>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</si>
  <si>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</si>
  <si>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</si>
  <si>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</si>
  <si>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</si>
  <si>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</si>
  <si>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</si>
  <si>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</si>
  <si>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</si>
  <si>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</si>
  <si>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</si>
  <si>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</si>
  <si>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</si>
  <si>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</si>
  <si>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</si>
  <si>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</si>
  <si>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</si>
  <si>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</si>
  <si>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</si>
  <si>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</si>
  <si>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</si>
  <si>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</si>
  <si>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</si>
  <si>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</si>
  <si>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</si>
  <si>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</si>
  <si>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</si>
  <si>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</si>
  <si>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</si>
  <si>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</si>
  <si>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</si>
  <si>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</si>
  <si>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</si>
  <si>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</si>
  <si>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</si>
  <si>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</si>
  <si>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</si>
  <si>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</si>
  <si>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</si>
  <si>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</si>
  <si>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</si>
  <si>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</si>
  <si>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</si>
  <si>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</si>
  <si>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</si>
  <si>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</si>
  <si>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</si>
  <si>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</si>
  <si>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</si>
  <si>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</si>
  <si>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</si>
  <si>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</si>
  <si>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</si>
  <si>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</si>
  <si>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</si>
  <si>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</si>
  <si>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</si>
  <si>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</si>
  <si>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</si>
  <si>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</si>
  <si>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</si>
  <si>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</si>
  <si>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</si>
  <si>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</si>
  <si>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</si>
  <si>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</si>
  <si>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</si>
  <si>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</si>
  <si>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</si>
  <si>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</si>
  <si>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</si>
  <si>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</si>
  <si>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</si>
  <si>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</si>
  <si>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</si>
  <si>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</si>
  <si>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</si>
  <si>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</si>
  <si>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</si>
  <si>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</si>
  <si>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</si>
  <si>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</si>
  <si>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</si>
  <si>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</si>
  <si>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</si>
  <si>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</si>
  <si>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</si>
  <si>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</si>
  <si>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</si>
  <si>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</si>
  <si>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</si>
  <si>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</si>
  <si>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</si>
  <si>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</si>
  <si>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</si>
  <si>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</si>
  <si>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</si>
  <si>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</si>
  <si>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</si>
  <si>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</si>
  <si>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</si>
  <si>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</si>
  <si>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</si>
  <si>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</si>
  <si>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</si>
  <si>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</si>
  <si>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</si>
  <si>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</si>
  <si>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</si>
  <si>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</si>
  <si>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</si>
  <si>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</si>
  <si>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</si>
  <si>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</si>
  <si>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</si>
  <si>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</si>
  <si>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</si>
  <si>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</si>
  <si>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</si>
  <si>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</si>
  <si>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</si>
  <si>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</si>
  <si>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</si>
  <si>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</si>
  <si>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</si>
  <si>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</si>
  <si>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</si>
  <si>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</si>
  <si>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</si>
  <si>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</si>
  <si>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</si>
  <si>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</si>
  <si>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</si>
  <si>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</si>
  <si>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</si>
  <si>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</si>
  <si>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</si>
  <si>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</si>
  <si>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</si>
  <si>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</si>
  <si>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</si>
  <si>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</si>
  <si>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</si>
  <si>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</si>
  <si>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</si>
  <si>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</si>
  <si>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</si>
  <si>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</si>
  <si>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</si>
  <si>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</si>
  <si>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</si>
  <si>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</si>
  <si>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</si>
  <si>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</si>
  <si>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</si>
  <si>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</si>
  <si>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</si>
  <si>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</si>
  <si>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</si>
  <si>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</si>
  <si>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</si>
  <si>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</si>
  <si>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</si>
  <si>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</si>
  <si>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</si>
  <si>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</si>
  <si>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</si>
  <si>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</si>
  <si>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</si>
  <si>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</si>
  <si>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</si>
  <si>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</si>
  <si>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</si>
  <si>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</si>
  <si>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</si>
  <si>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</si>
  <si>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</si>
  <si>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</si>
  <si>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</si>
  <si>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</si>
  <si>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</si>
  <si>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</si>
  <si>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</si>
  <si>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</si>
  <si>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</si>
  <si>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</si>
  <si>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</si>
  <si>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</si>
  <si>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</si>
  <si>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</si>
  <si>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</si>
  <si>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</si>
  <si>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</si>
  <si>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</si>
  <si>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</si>
  <si>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</si>
  <si>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</si>
  <si>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</si>
  <si>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</si>
  <si>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</si>
  <si>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</si>
  <si>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</si>
  <si>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</si>
  <si>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</si>
  <si>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</si>
  <si>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</si>
  <si>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</si>
  <si>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</si>
  <si>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</si>
  <si>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</si>
  <si>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</si>
  <si>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</si>
  <si>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</si>
  <si>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</si>
  <si>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</si>
  <si>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</si>
  <si>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</si>
  <si>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</si>
  <si>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</si>
  <si>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</si>
  <si>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</si>
  <si>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</si>
  <si>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</si>
  <si>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</si>
  <si>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</si>
  <si>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</si>
  <si>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</si>
  <si>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</si>
  <si>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</si>
  <si>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</si>
  <si>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</si>
  <si>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</si>
  <si>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</si>
  <si>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</si>
  <si>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</si>
  <si>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</si>
  <si>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</si>
  <si>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</si>
  <si>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</si>
  <si>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</si>
  <si>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</si>
  <si>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</si>
  <si>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</si>
  <si>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</si>
  <si>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</si>
  <si>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</si>
  <si>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</si>
  <si>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</si>
  <si>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</si>
  <si>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</si>
  <si>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</si>
  <si>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</si>
  <si>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</si>
  <si>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</si>
  <si>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</si>
  <si>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</si>
  <si>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</si>
  <si>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</si>
  <si>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</si>
  <si>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</si>
  <si>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</si>
  <si>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</si>
  <si>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</si>
  <si>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</si>
  <si>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</si>
  <si>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</si>
  <si>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</si>
  <si>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</si>
  <si>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</si>
  <si>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</si>
  <si>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</si>
  <si>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</si>
  <si>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</si>
  <si>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</si>
  <si>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</si>
  <si>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</si>
  <si>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</si>
  <si>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</si>
  <si>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</si>
  <si>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</si>
  <si>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</si>
  <si>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</si>
  <si>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</si>
  <si>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</si>
  <si>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</si>
  <si>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</si>
  <si>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</si>
  <si>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</si>
  <si>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</si>
  <si>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</si>
  <si>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</si>
  <si>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</si>
  <si>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</si>
  <si>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</si>
  <si>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</si>
  <si>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</si>
  <si>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</si>
  <si>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</si>
  <si>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</si>
  <si>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</si>
  <si>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</si>
  <si>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</si>
  <si>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</si>
  <si>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</si>
  <si>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</si>
  <si>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</si>
  <si>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</si>
  <si>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</si>
  <si>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</si>
  <si>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</si>
  <si>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</si>
  <si>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</si>
  <si>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</si>
  <si>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</si>
  <si>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</si>
  <si>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</si>
  <si>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</si>
  <si>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</si>
  <si>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</si>
  <si>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</si>
  <si>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</si>
  <si>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</si>
  <si>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</si>
  <si>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</si>
  <si>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</si>
  <si>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</si>
  <si>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</si>
  <si>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</si>
  <si>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</si>
  <si>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</si>
  <si>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</si>
  <si>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</si>
  <si>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</si>
  <si>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</si>
  <si>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</si>
  <si>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</si>
  <si>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</si>
  <si>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</si>
  <si>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</si>
  <si>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</si>
  <si>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</si>
  <si>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</si>
  <si>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</si>
  <si>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</si>
  <si>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</si>
  <si>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</si>
  <si>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</si>
  <si>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</si>
  <si>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</si>
  <si>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</si>
  <si>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</si>
  <si>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</si>
  <si>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</si>
  <si>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</si>
  <si>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</si>
  <si>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</si>
  <si>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</si>
  <si>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</si>
  <si>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</si>
  <si>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</si>
  <si>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</si>
  <si>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</si>
  <si>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</si>
  <si>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</si>
  <si>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</si>
  <si>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</si>
  <si>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</si>
  <si>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</si>
  <si>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</si>
  <si>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</si>
  <si>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</si>
  <si>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</si>
  <si>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</si>
  <si>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</si>
  <si>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</si>
  <si>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</si>
  <si>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</si>
  <si>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</si>
  <si>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</si>
  <si>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</si>
  <si>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</si>
  <si>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</si>
  <si>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</si>
  <si>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</si>
  <si>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</si>
  <si>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</si>
  <si>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</si>
  <si>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</si>
  <si>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</si>
  <si>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</si>
  <si>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</si>
  <si>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</si>
  <si>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</si>
  <si>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</si>
  <si>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</si>
  <si>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</si>
  <si>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</si>
  <si>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</si>
  <si>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</si>
  <si>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</si>
  <si>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</si>
  <si>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</si>
  <si>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</si>
  <si>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</si>
  <si>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</si>
  <si>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</si>
  <si>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</si>
  <si>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</si>
  <si>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</si>
  <si>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</si>
  <si>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</si>
  <si>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</si>
  <si>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</si>
  <si>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</si>
  <si>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</si>
  <si>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</si>
  <si>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</si>
  <si>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</si>
  <si>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</si>
  <si>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</si>
  <si>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</si>
  <si>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</si>
  <si>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</si>
  <si>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</si>
  <si>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</si>
  <si>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</si>
  <si>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</si>
  <si>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</si>
  <si>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</si>
  <si>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</si>
  <si>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</si>
  <si>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</si>
  <si>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</si>
  <si>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</si>
  <si>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</si>
  <si>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</si>
  <si>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</si>
  <si>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</si>
  <si>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</si>
  <si>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</si>
  <si>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</si>
  <si>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</si>
  <si>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</si>
  <si>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</si>
  <si>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</si>
  <si>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</si>
  <si>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</si>
  <si>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</si>
  <si>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</si>
  <si>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</si>
  <si>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</si>
  <si>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</si>
  <si>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</si>
  <si>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</si>
  <si>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</si>
  <si>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</si>
  <si>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</si>
  <si>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</si>
  <si>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</si>
  <si>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</si>
  <si>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</si>
  <si>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</si>
  <si>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</si>
  <si>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</si>
  <si>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</si>
  <si>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</si>
  <si>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</si>
  <si>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</si>
  <si>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</si>
  <si>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</si>
  <si>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</si>
  <si>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</si>
  <si>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</si>
  <si>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</si>
  <si>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</si>
  <si>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</si>
  <si>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</si>
  <si>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</si>
  <si>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</si>
  <si>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</si>
  <si>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</si>
  <si>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</si>
  <si>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</si>
  <si>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</si>
  <si>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</si>
  <si>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</si>
  <si>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</si>
  <si>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</si>
  <si>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</si>
  <si>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</si>
  <si>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</si>
  <si>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</si>
  <si>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</si>
  <si>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</si>
  <si>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</si>
  <si>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</si>
  <si>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</si>
  <si>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</si>
  <si>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</si>
  <si>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</si>
  <si>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</si>
  <si>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</si>
  <si>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</si>
  <si>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</si>
  <si>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</si>
  <si>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</si>
  <si>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</si>
  <si>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</si>
  <si>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</si>
  <si>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</si>
  <si>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</si>
  <si>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</si>
  <si>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</si>
  <si>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</si>
  <si>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</si>
  <si>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</si>
  <si>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</si>
  <si>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</si>
  <si>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</si>
  <si>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</si>
  <si>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</si>
  <si>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</si>
  <si>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</si>
  <si>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</si>
  <si>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</si>
  <si>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</si>
  <si>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</si>
  <si>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</si>
  <si>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</si>
  <si>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</si>
  <si>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</si>
  <si>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</si>
  <si>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</si>
  <si>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</si>
  <si>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</si>
  <si>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</si>
  <si>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</si>
  <si>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</si>
  <si>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</si>
  <si>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</si>
  <si>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</si>
  <si>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</si>
  <si>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</si>
  <si>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</si>
  <si>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</si>
  <si>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</si>
  <si>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</si>
  <si>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</si>
  <si>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</si>
  <si>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</si>
  <si>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</si>
  <si>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</si>
  <si>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</si>
  <si>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</si>
  <si>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</si>
  <si>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</si>
  <si>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</si>
  <si>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</si>
  <si>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</si>
  <si>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</si>
  <si>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</si>
  <si>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</si>
  <si>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</si>
  <si>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</si>
  <si>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</si>
  <si>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</si>
  <si>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</si>
  <si>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</si>
  <si>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</si>
  <si>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</si>
  <si>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</si>
  <si>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</si>
  <si>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</si>
  <si>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</si>
  <si>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</si>
  <si>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</si>
  <si>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</si>
  <si>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</si>
  <si>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</si>
  <si>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</si>
  <si>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</si>
  <si>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</si>
  <si>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</si>
  <si>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</si>
  <si>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</si>
  <si>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</si>
  <si>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</si>
  <si>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</si>
  <si>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</si>
  <si>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</si>
  <si>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</si>
  <si>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</si>
  <si>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</si>
  <si>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</si>
  <si>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</si>
  <si>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</si>
  <si>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</si>
  <si>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</si>
  <si>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</si>
  <si>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</si>
  <si>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</si>
  <si>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</si>
  <si>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</si>
  <si>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</si>
  <si>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</si>
  <si>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</si>
  <si>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</si>
  <si>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</si>
  <si>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</si>
  <si>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</si>
  <si>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</si>
  <si>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</si>
  <si>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</si>
  <si>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</si>
  <si>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</si>
  <si>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</si>
  <si>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</si>
  <si>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</si>
  <si>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</si>
  <si>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</si>
  <si>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</si>
  <si>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</si>
  <si>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</si>
  <si>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</si>
  <si>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</si>
  <si>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</si>
  <si>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</si>
  <si>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</si>
  <si>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</si>
  <si>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</si>
  <si>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</si>
  <si>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</si>
  <si>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</si>
  <si>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</si>
  <si>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</si>
  <si>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</si>
  <si>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</si>
  <si>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</si>
  <si>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</si>
  <si>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</si>
  <si>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</si>
  <si>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</si>
  <si>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</si>
  <si>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</si>
  <si>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</si>
  <si>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</si>
  <si>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</si>
  <si>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</si>
  <si>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</si>
  <si>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</si>
  <si>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</si>
  <si>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</si>
  <si>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</si>
  <si>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</si>
  <si>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</si>
  <si>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</si>
  <si>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</si>
  <si>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</si>
  <si>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</si>
  <si>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</si>
  <si>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</si>
  <si>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</si>
  <si>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</si>
  <si>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</si>
  <si>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</si>
  <si>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</si>
  <si>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</si>
  <si>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</si>
  <si>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</si>
  <si>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</si>
  <si>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</si>
  <si>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</si>
  <si>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</si>
  <si>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</si>
  <si>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</si>
  <si>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</si>
  <si>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</si>
  <si>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</si>
  <si>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</si>
  <si>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</si>
  <si>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</si>
  <si>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</si>
  <si>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</si>
  <si>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</si>
  <si>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</si>
  <si>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</si>
  <si>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</si>
  <si>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</si>
  <si>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</si>
  <si>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</si>
  <si>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</si>
  <si>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</si>
  <si>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</si>
  <si>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</si>
  <si>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</si>
  <si>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</si>
  <si>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</si>
  <si>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</si>
  <si>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</si>
  <si>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</si>
  <si>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</si>
  <si>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</si>
  <si>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</si>
  <si>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</si>
  <si>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</si>
  <si>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</si>
  <si>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</si>
  <si>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</si>
  <si>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</si>
  <si>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</si>
  <si>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</si>
  <si>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</si>
  <si>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</si>
  <si>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</si>
  <si>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</si>
  <si>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</si>
  <si>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</si>
  <si>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</si>
  <si>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</si>
  <si>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</si>
  <si>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</si>
  <si>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</si>
  <si>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</si>
  <si>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</si>
  <si>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</si>
  <si>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</si>
  <si>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</si>
  <si>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</si>
  <si>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</si>
  <si>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</si>
  <si>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</si>
  <si>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</si>
  <si>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</si>
  <si>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</si>
  <si>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</si>
  <si>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</si>
  <si>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</si>
  <si>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</si>
  <si>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</si>
  <si>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</si>
  <si>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</si>
  <si>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</si>
  <si>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</si>
  <si>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</si>
  <si>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</si>
  <si>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</si>
  <si>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</si>
  <si>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</si>
  <si>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</si>
  <si>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</si>
  <si>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</si>
  <si>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</si>
  <si>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</si>
  <si>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</si>
  <si>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</si>
  <si>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</si>
  <si>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</si>
  <si>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</si>
  <si>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</si>
  <si>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</si>
  <si>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</si>
  <si>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</si>
  <si>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</si>
  <si>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</si>
  <si>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</si>
  <si>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</si>
  <si>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</si>
  <si>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</si>
  <si>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</si>
  <si>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</si>
  <si>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</si>
  <si>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</si>
  <si>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</si>
  <si>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</si>
  <si>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</si>
  <si>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</si>
  <si>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</si>
  <si>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</si>
  <si>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</si>
  <si>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</si>
  <si>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</si>
  <si>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</si>
  <si>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</si>
  <si>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</si>
  <si>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</si>
  <si>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</si>
  <si>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</si>
  <si>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</si>
  <si>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</si>
  <si>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</si>
  <si>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</si>
  <si>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</si>
  <si>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</si>
  <si>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</si>
  <si>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</si>
  <si>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</si>
  <si>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</si>
  <si>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</si>
  <si>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</si>
  <si>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</si>
  <si>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</si>
  <si>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</si>
  <si>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</si>
  <si>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</si>
  <si>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</si>
  <si>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</si>
  <si>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</si>
  <si>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</si>
  <si>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</si>
  <si>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</si>
  <si>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</si>
  <si>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</si>
  <si>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</si>
  <si>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</si>
  <si>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</si>
  <si>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</si>
  <si>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</si>
  <si>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</si>
  <si>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</si>
  <si>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</si>
  <si>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</si>
  <si>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</si>
  <si>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</si>
  <si>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</si>
  <si>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</si>
  <si>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</si>
  <si>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</si>
  <si>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</si>
  <si>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</si>
  <si>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</si>
  <si>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</si>
  <si>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</si>
  <si>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</si>
  <si>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</si>
  <si>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</si>
  <si>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</si>
  <si>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</si>
  <si>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</si>
  <si>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</si>
  <si>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</si>
  <si>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</si>
  <si>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</si>
  <si>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</si>
  <si>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</si>
  <si>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</si>
  <si>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</si>
  <si>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</si>
  <si>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</si>
  <si>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</si>
  <si>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</si>
  <si>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</si>
  <si>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</si>
  <si>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</si>
  <si>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</si>
  <si>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</si>
  <si>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</si>
  <si>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</si>
  <si>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</si>
  <si>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</si>
  <si>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</si>
  <si>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</si>
  <si>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</si>
  <si>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</si>
  <si>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</si>
  <si>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</si>
  <si>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</si>
  <si>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</si>
  <si>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</si>
  <si>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</si>
  <si>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</si>
  <si>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</si>
  <si>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</si>
  <si>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</si>
  <si>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</si>
  <si>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</si>
  <si>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</si>
  <si>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</si>
  <si>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</si>
  <si>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</si>
  <si>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</si>
  <si>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</si>
  <si>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</si>
  <si>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</si>
  <si>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</si>
  <si>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</si>
  <si>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</si>
  <si>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</si>
  <si>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</si>
  <si>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</si>
  <si>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</si>
  <si>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</si>
  <si>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</si>
  <si>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</si>
  <si>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</si>
  <si>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</si>
  <si>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</si>
  <si>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</si>
  <si>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</si>
  <si>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</si>
  <si>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</si>
  <si>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</si>
  <si>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</si>
  <si>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</si>
  <si>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</si>
  <si>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</si>
  <si>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</si>
  <si>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</si>
  <si>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</si>
  <si>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</si>
  <si>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</si>
  <si>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</si>
  <si>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</si>
  <si>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</si>
  <si>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</si>
  <si>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</si>
  <si>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</si>
  <si>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</si>
  <si>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</si>
  <si>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</si>
  <si>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</si>
  <si>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</si>
  <si>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</si>
  <si>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</si>
  <si>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</si>
  <si>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</si>
  <si>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</si>
  <si>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</si>
  <si>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</si>
  <si>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</si>
  <si>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</si>
  <si>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</si>
  <si>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</si>
  <si>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</si>
  <si>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</si>
  <si>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</si>
  <si>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</si>
  <si>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</si>
  <si>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</si>
  <si>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</si>
  <si>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</si>
  <si>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</si>
  <si>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</si>
  <si>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</si>
  <si>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</si>
  <si>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</si>
  <si>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</si>
  <si>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</si>
  <si>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</si>
  <si>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</si>
  <si>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</si>
  <si>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</si>
  <si>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</si>
  <si>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</si>
  <si>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</si>
  <si>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</si>
  <si>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</si>
  <si>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</si>
  <si>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</si>
  <si>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</si>
  <si>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</si>
  <si>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</si>
  <si>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</si>
  <si>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</si>
  <si>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</si>
  <si>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</si>
  <si>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</si>
  <si>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</si>
  <si>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</si>
  <si>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</si>
  <si>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</si>
  <si>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</si>
  <si>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</si>
  <si>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</si>
  <si>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</si>
  <si>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</si>
  <si>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</si>
  <si>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</si>
  <si>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</si>
  <si>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</si>
  <si>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</si>
  <si>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</si>
  <si>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</si>
  <si>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</si>
  <si>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</si>
  <si>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</si>
  <si>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</si>
  <si>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</si>
  <si>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</si>
  <si>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</si>
  <si>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</si>
  <si>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</si>
  <si>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</si>
  <si>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</si>
  <si>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</si>
  <si>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</si>
  <si>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</si>
  <si>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</si>
  <si>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</si>
  <si>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</si>
  <si>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</si>
  <si>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</si>
  <si>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</si>
  <si>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</si>
  <si>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</si>
  <si>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</si>
  <si>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</si>
  <si>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</si>
  <si>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</si>
  <si>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</si>
  <si>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</si>
  <si>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</si>
  <si>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</si>
  <si>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</si>
  <si>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</si>
  <si>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</si>
  <si>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</si>
  <si>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</si>
  <si>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</si>
  <si>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</si>
  <si>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</si>
  <si>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</si>
  <si>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</si>
  <si>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</si>
  <si>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</si>
  <si>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</si>
  <si>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</si>
  <si>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</si>
  <si>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</si>
  <si>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</si>
  <si>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</si>
  <si>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</si>
  <si>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</si>
  <si>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</si>
  <si>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</si>
  <si>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</si>
  <si>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</si>
  <si>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</si>
  <si>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</si>
  <si>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</si>
  <si>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</si>
  <si>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</si>
  <si>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</si>
  <si>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</si>
  <si>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</si>
  <si>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</si>
  <si>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</si>
  <si>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</si>
  <si>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</si>
  <si>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</si>
  <si>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</si>
  <si>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</si>
  <si>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</si>
  <si>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</si>
  <si>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</si>
  <si>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</si>
  <si>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</si>
  <si>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</si>
  <si>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</si>
  <si>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</si>
  <si>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</si>
  <si>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</si>
  <si>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</si>
  <si>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</si>
  <si>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</si>
  <si>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</si>
  <si>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</si>
  <si>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</si>
  <si>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</si>
  <si>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</si>
  <si>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</si>
  <si>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</si>
  <si>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</si>
  <si>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</si>
  <si>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</si>
  <si>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</si>
  <si>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</si>
  <si>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</si>
  <si>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</si>
  <si>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</si>
  <si>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</si>
  <si>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</si>
  <si>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</si>
  <si>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</si>
  <si>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</si>
  <si>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</si>
  <si>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</si>
  <si>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</si>
  <si>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</si>
  <si>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</si>
  <si>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</si>
  <si>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</si>
  <si>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</si>
  <si>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</si>
  <si>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</si>
  <si>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</si>
  <si>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</si>
  <si>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</si>
  <si>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</si>
  <si>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</si>
  <si>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</si>
  <si>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</si>
  <si>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</si>
  <si>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</si>
  <si>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</si>
  <si>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</si>
  <si>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</si>
  <si>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</si>
  <si>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</si>
  <si>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</si>
  <si>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</si>
  <si>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</si>
  <si>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</si>
  <si>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</si>
  <si>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</si>
  <si>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</si>
  <si>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</si>
  <si>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</si>
  <si>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</si>
  <si>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</si>
  <si>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</si>
  <si>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</si>
  <si>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</si>
  <si>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</si>
  <si>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</si>
  <si>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</si>
  <si>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</si>
  <si>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</si>
  <si>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</si>
  <si>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</si>
  <si>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</si>
  <si>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</si>
  <si>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</si>
  <si>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</si>
  <si>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</si>
  <si>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</si>
  <si>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</si>
  <si>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</si>
  <si>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</si>
  <si>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</si>
  <si>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</si>
  <si>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</si>
  <si>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</si>
  <si>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</si>
  <si>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</si>
  <si>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</si>
  <si>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</si>
  <si>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</si>
  <si>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</si>
  <si>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</si>
  <si>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</si>
  <si>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</si>
  <si>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</si>
  <si>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</si>
  <si>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</si>
  <si>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</si>
  <si>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</si>
  <si>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</si>
  <si>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</si>
  <si>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</si>
  <si>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</si>
  <si>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</si>
  <si>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</si>
  <si>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</si>
  <si>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</si>
  <si>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</si>
  <si>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</si>
  <si>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</si>
  <si>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</si>
  <si>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</si>
  <si>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</si>
  <si>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</si>
  <si>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</si>
  <si>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</si>
  <si>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</si>
  <si>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</si>
  <si>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</si>
  <si>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</si>
  <si>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</si>
  <si>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</si>
  <si>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</si>
  <si>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</si>
  <si>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</si>
  <si>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</si>
  <si>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</si>
  <si>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</si>
  <si>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</si>
  <si>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</si>
  <si>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</si>
  <si>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</si>
  <si>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</si>
  <si>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</si>
  <si>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</si>
  <si>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</si>
  <si>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</si>
  <si>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</si>
  <si>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</si>
  <si>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</si>
  <si>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</si>
  <si>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</si>
  <si>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</si>
  <si>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</si>
  <si>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</si>
  <si>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</si>
  <si>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</si>
  <si>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</si>
  <si>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</si>
  <si>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</si>
  <si>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</si>
  <si>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</si>
  <si>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</si>
  <si>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</si>
  <si>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</si>
  <si>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</si>
  <si>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</si>
  <si>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</si>
  <si>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</si>
  <si>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</si>
  <si>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</si>
  <si>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</si>
  <si>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</si>
  <si>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</si>
  <si>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</si>
  <si>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</si>
  <si>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</si>
  <si>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</si>
  <si>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</si>
  <si>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</si>
  <si>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</si>
  <si>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</si>
  <si>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</si>
  <si>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</si>
  <si>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</si>
  <si>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</si>
  <si>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</si>
  <si>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</si>
  <si>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</si>
  <si>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</si>
  <si>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</si>
  <si>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</si>
  <si>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</si>
  <si>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</si>
  <si>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</si>
  <si>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</si>
  <si>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</si>
  <si>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</si>
  <si>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</si>
  <si>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</si>
  <si>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</si>
  <si>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</si>
  <si>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</si>
  <si>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</si>
  <si>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</si>
  <si>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</si>
  <si>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</si>
  <si>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</si>
  <si>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</si>
  <si>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</si>
  <si>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</si>
  <si>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</si>
  <si>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</si>
  <si>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</si>
  <si>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</si>
  <si>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</si>
  <si>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</si>
  <si>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</si>
  <si>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</si>
  <si>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</si>
  <si>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</si>
  <si>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</si>
  <si>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</si>
  <si>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</si>
  <si>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</si>
  <si>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</si>
  <si>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</si>
  <si>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</si>
  <si>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</si>
  <si>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</si>
  <si>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</si>
  <si>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</si>
  <si>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</si>
  <si>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</si>
  <si>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</si>
  <si>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</si>
  <si>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</si>
  <si>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</si>
  <si>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</si>
  <si>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</si>
  <si>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</si>
  <si>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</si>
  <si>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</si>
  <si>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</si>
  <si>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</si>
  <si>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</si>
  <si>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</si>
  <si>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</si>
  <si>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</si>
  <si>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</si>
  <si>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</si>
  <si>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</si>
  <si>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</si>
  <si>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</si>
  <si>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</si>
  <si>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</si>
  <si>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</si>
  <si>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</si>
  <si>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</si>
  <si>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</si>
  <si>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</si>
  <si>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</si>
  <si>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</si>
  <si>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</si>
  <si>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</si>
  <si>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</si>
  <si>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</si>
  <si>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</si>
  <si>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</si>
  <si>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</si>
  <si>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</si>
  <si>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</si>
  <si>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</si>
  <si>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</si>
  <si>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</si>
  <si>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</si>
  <si>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</si>
  <si>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</si>
  <si>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</si>
  <si>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</si>
  <si>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</si>
  <si>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</si>
  <si>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</si>
  <si>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</si>
  <si>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</si>
  <si>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</si>
  <si>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</si>
  <si>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</si>
  <si>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</si>
  <si>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</si>
  <si>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</si>
  <si>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</si>
  <si>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</si>
  <si>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</si>
  <si>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</si>
  <si>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</si>
  <si>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</si>
  <si>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</si>
  <si>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</si>
  <si>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</si>
  <si>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</si>
  <si>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</si>
  <si>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</si>
  <si>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</si>
  <si>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</si>
  <si>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</si>
  <si>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</si>
  <si>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</si>
  <si>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</si>
  <si>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</si>
  <si>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</si>
  <si>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</si>
  <si>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</si>
  <si>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</si>
  <si>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</si>
  <si>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</si>
  <si>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</si>
  <si>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</si>
  <si>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</si>
  <si>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</si>
  <si>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</si>
  <si>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</si>
  <si>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</si>
  <si>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</si>
  <si>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</si>
  <si>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</si>
  <si>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</si>
  <si>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</si>
  <si>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</si>
  <si>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</si>
  <si>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</si>
  <si>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</si>
  <si>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</si>
  <si>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</si>
  <si>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</si>
  <si>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</si>
  <si>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</si>
  <si>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</si>
  <si>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</si>
  <si>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</si>
  <si>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</si>
  <si>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</si>
  <si>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</si>
  <si>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</si>
  <si>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</si>
  <si>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</si>
  <si>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</si>
  <si>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</si>
  <si>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</si>
  <si>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</si>
  <si>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</si>
  <si>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</si>
  <si>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</si>
  <si>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</si>
  <si>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</si>
  <si>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</si>
  <si>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</si>
  <si>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</si>
  <si>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</si>
  <si>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</si>
  <si>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</si>
  <si>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</si>
  <si>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</si>
  <si>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</si>
  <si>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</si>
  <si>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</si>
  <si>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</si>
  <si>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</si>
  <si>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</si>
  <si>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</si>
  <si>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</si>
  <si>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</si>
  <si>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</si>
  <si>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</si>
  <si>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</si>
  <si>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</si>
  <si>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</si>
  <si>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</si>
  <si>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</si>
  <si>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</si>
  <si>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</si>
  <si>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</si>
  <si>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</si>
  <si>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</si>
  <si>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</si>
  <si>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</si>
  <si>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</si>
  <si>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</si>
  <si>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</si>
  <si>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</si>
  <si>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</si>
  <si>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</si>
  <si>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</si>
  <si>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</si>
  <si>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</si>
  <si>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</si>
  <si>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</si>
  <si>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</si>
  <si>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</si>
  <si>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</si>
  <si>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</si>
  <si>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</si>
  <si>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</si>
  <si>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</si>
  <si>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</si>
  <si>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</si>
  <si>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</si>
  <si>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</si>
  <si>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</si>
  <si>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</si>
  <si>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</si>
  <si>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</si>
  <si>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</si>
  <si>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</si>
  <si>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</si>
  <si>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</si>
  <si>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</si>
  <si>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</si>
  <si>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</si>
  <si>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</si>
  <si>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</si>
  <si>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</si>
  <si>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</si>
  <si>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</si>
  <si>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</si>
  <si>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</si>
  <si>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</si>
  <si>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</si>
  <si>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</si>
  <si>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</si>
  <si>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</si>
  <si>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</si>
  <si>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</si>
  <si>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</si>
  <si>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</si>
  <si>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</si>
  <si>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</si>
  <si>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</si>
  <si>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</si>
  <si>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</si>
  <si>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</si>
  <si>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</si>
  <si>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</si>
  <si>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</si>
  <si>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</si>
  <si>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</si>
  <si>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</si>
  <si>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</si>
  <si>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</si>
  <si>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</si>
  <si>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</si>
  <si>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</si>
  <si>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</si>
  <si>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</si>
  <si>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</si>
  <si>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</si>
  <si>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</si>
  <si>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</si>
  <si>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</si>
  <si>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</si>
  <si>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</si>
  <si>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</si>
  <si>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</si>
  <si>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</si>
  <si>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</si>
  <si>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</si>
  <si>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</si>
  <si>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</si>
  <si>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</si>
  <si>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</si>
  <si>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</si>
  <si>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</si>
  <si>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</si>
  <si>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</si>
  <si>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</si>
  <si>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</si>
  <si>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</si>
  <si>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</si>
  <si>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</si>
  <si>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</si>
  <si>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</si>
  <si>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</si>
  <si>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</si>
  <si>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</si>
  <si>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</si>
  <si>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</si>
  <si>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</si>
  <si>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</si>
  <si>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</si>
  <si>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</si>
  <si>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</si>
  <si>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</si>
  <si>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</si>
  <si>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</si>
  <si>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</si>
  <si>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</si>
  <si>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</si>
  <si>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</si>
  <si>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</si>
  <si>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</si>
  <si>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</si>
  <si>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</si>
  <si>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</si>
  <si>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</si>
  <si>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</si>
  <si>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</si>
  <si>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</si>
  <si>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</si>
  <si>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</si>
  <si>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</si>
  <si>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</si>
  <si>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</si>
  <si>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</si>
  <si>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</si>
  <si>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</si>
  <si>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</si>
  <si>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</si>
  <si>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</si>
  <si>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</si>
  <si>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</si>
  <si>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</si>
  <si>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</si>
  <si>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</si>
  <si>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</si>
  <si>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</si>
  <si>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</si>
  <si>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</si>
  <si>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</si>
  <si>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</si>
  <si>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</si>
  <si>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</si>
  <si>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</si>
  <si>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</si>
  <si>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</si>
  <si>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</si>
  <si>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</si>
  <si>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</si>
  <si>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</si>
  <si>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</si>
  <si>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</si>
  <si>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</si>
  <si>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</si>
  <si>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</si>
  <si>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</si>
  <si>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</si>
  <si>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</si>
  <si>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</si>
  <si>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</si>
  <si>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</si>
  <si>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</si>
  <si>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</si>
  <si>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</si>
  <si>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</si>
  <si>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</si>
  <si>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</si>
  <si>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</si>
  <si>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</si>
  <si>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</si>
  <si>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</si>
  <si>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</si>
  <si>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</si>
  <si>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</si>
  <si>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</si>
  <si>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</si>
  <si>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</si>
  <si>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</si>
  <si>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</si>
  <si>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</si>
  <si>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</si>
  <si>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</si>
  <si>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</si>
  <si>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</si>
  <si>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</si>
  <si>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</si>
  <si>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</si>
  <si>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</si>
  <si>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</si>
  <si>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</si>
  <si>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</si>
  <si>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</si>
  <si>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</si>
  <si>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</si>
  <si>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</si>
  <si>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</si>
  <si>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</si>
  <si>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</si>
  <si>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</si>
  <si>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</si>
  <si>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</si>
  <si>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</si>
  <si>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</si>
  <si>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</si>
  <si>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</si>
  <si>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</si>
  <si>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</si>
  <si>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</si>
  <si>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</si>
  <si>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</si>
  <si>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</si>
  <si>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</si>
  <si>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</si>
  <si>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</si>
  <si>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</si>
  <si>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</si>
  <si>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</si>
  <si>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</si>
  <si>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</si>
  <si>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</si>
  <si>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</si>
  <si>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</si>
  <si>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</si>
  <si>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</si>
  <si>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</si>
  <si>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</si>
  <si>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</si>
  <si>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</si>
  <si>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</si>
  <si>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</si>
  <si>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</si>
  <si>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</si>
  <si>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</si>
  <si>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</si>
  <si>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</si>
  <si>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</si>
  <si>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</si>
  <si>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</si>
  <si>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</si>
  <si>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</si>
  <si>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</si>
  <si>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</si>
  <si>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</si>
  <si>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</si>
  <si>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</si>
  <si>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</si>
  <si>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</si>
  <si>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</si>
  <si>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</si>
  <si>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</si>
  <si>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</si>
  <si>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</si>
  <si>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</si>
  <si>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</si>
  <si>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</si>
  <si>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</si>
  <si>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</si>
  <si>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</si>
  <si>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</si>
  <si>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</si>
  <si>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</si>
  <si>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</si>
  <si>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</si>
  <si>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</si>
  <si>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</si>
  <si>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</si>
  <si>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</si>
  <si>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</si>
  <si>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</si>
  <si>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</si>
  <si>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</si>
  <si>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</si>
  <si>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</si>
  <si>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</si>
  <si>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</si>
  <si>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</si>
  <si>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</si>
  <si>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</si>
  <si>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</si>
  <si>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</si>
  <si>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</si>
  <si>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</si>
  <si>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</si>
  <si>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</si>
  <si>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</si>
  <si>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</si>
  <si>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</si>
  <si>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</si>
  <si>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</si>
  <si>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</si>
  <si>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</si>
  <si>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</si>
  <si>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</si>
  <si>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</si>
  <si>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</si>
  <si>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</si>
  <si>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</si>
  <si>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</si>
  <si>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</si>
  <si>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</si>
  <si>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</si>
  <si>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</si>
  <si>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</si>
  <si>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</si>
  <si>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</si>
  <si>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</si>
  <si>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</si>
  <si>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</si>
  <si>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</si>
  <si>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</si>
  <si>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</si>
  <si>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</si>
  <si>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</si>
  <si>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</si>
  <si>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</si>
  <si>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</si>
  <si>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</si>
  <si>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</si>
  <si>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</si>
  <si>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</si>
  <si>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</si>
  <si>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</si>
  <si>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</si>
  <si>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</si>
  <si>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</si>
  <si>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</si>
  <si>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</si>
  <si>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</si>
  <si>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</si>
  <si>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</si>
  <si>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</si>
  <si>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</si>
  <si>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</si>
  <si>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</si>
  <si>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</si>
  <si>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</si>
  <si>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</si>
  <si>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</si>
  <si>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</si>
  <si>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</si>
  <si>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</si>
  <si>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</si>
  <si>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</si>
  <si>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</si>
  <si>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</si>
  <si>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</si>
  <si>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</si>
  <si>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</si>
  <si>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</si>
  <si>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</si>
  <si>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</si>
  <si>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</si>
  <si>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</si>
  <si>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</si>
  <si>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</si>
  <si>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</si>
  <si>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</si>
  <si>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</si>
  <si>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</si>
  <si>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</si>
  <si>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</si>
  <si>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</si>
  <si>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</si>
  <si>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</si>
  <si>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</si>
  <si>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</si>
  <si>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</si>
  <si>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</si>
  <si>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</si>
  <si>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</si>
  <si>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</si>
  <si>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</si>
  <si>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</si>
  <si>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</si>
  <si>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</si>
  <si>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</si>
  <si>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</si>
  <si>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</si>
  <si>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</si>
  <si>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</si>
  <si>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</si>
  <si>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</si>
  <si>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</si>
  <si>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</si>
  <si>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</si>
  <si>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</si>
  <si>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</si>
  <si>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</si>
  <si>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</si>
  <si>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</si>
  <si>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</si>
  <si>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</si>
  <si>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</si>
  <si>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</si>
  <si>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</si>
  <si>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</si>
  <si>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</si>
  <si>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</si>
  <si>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</si>
  <si>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</si>
  <si>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</si>
  <si>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</si>
  <si>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</si>
  <si>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</si>
  <si>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</si>
  <si>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</si>
  <si>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</si>
  <si>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</si>
  <si>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</si>
  <si>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</si>
  <si>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</si>
  <si>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</si>
  <si>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</si>
  <si>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</si>
  <si>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</si>
  <si>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</si>
  <si>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</si>
  <si>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</si>
  <si>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</si>
  <si>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</si>
  <si>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</si>
  <si>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</si>
  <si>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</si>
  <si>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</si>
  <si>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</si>
  <si>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</si>
  <si>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</si>
  <si>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</si>
  <si>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</si>
  <si>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</si>
  <si>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</si>
  <si>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</si>
  <si>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</si>
  <si>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</si>
  <si>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</si>
  <si>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</si>
  <si>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</si>
  <si>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</si>
  <si>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</si>
  <si>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</si>
  <si>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</si>
  <si>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</si>
  <si>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</si>
  <si>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</si>
  <si>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</si>
  <si>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</si>
  <si>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</si>
  <si>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</si>
  <si>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</si>
  <si>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</si>
  <si>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</si>
  <si>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</si>
  <si>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</si>
  <si>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</si>
  <si>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</si>
  <si>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</si>
  <si>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</si>
  <si>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</si>
  <si>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</si>
  <si>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</si>
  <si>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</si>
  <si>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</si>
  <si>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</si>
  <si>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</si>
  <si>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</si>
  <si>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</si>
  <si>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</si>
  <si>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</si>
  <si>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</si>
  <si>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</si>
  <si>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</si>
  <si>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</si>
  <si>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</si>
  <si>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</si>
  <si>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</si>
  <si>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</si>
  <si>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</si>
  <si>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</si>
  <si>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</si>
  <si>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</si>
  <si>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</si>
  <si>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</si>
  <si>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</si>
  <si>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</si>
  <si>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</si>
  <si>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</si>
  <si>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</si>
  <si>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</si>
  <si>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</si>
  <si>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</si>
  <si>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</si>
  <si>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</si>
  <si>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</si>
  <si>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</si>
  <si>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</si>
  <si>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</si>
  <si>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</si>
  <si>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</si>
  <si>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</si>
  <si>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</si>
  <si>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</si>
  <si>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</si>
  <si>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</si>
  <si>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</si>
  <si>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</si>
  <si>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</si>
  <si>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</si>
  <si>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</si>
  <si>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</si>
  <si>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</si>
  <si>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</si>
  <si>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</si>
  <si>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</si>
  <si>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</si>
  <si>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</si>
  <si>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</si>
  <si>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</si>
  <si>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</si>
  <si>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</si>
  <si>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</si>
  <si>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</si>
  <si>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</si>
  <si>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</si>
  <si>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</si>
  <si>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</si>
  <si>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</si>
  <si>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</si>
  <si>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</si>
  <si>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</si>
  <si>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</si>
  <si>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</si>
  <si>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</si>
  <si>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</si>
  <si>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</si>
  <si>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</si>
  <si>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</si>
  <si>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</si>
  <si>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</si>
  <si>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</si>
  <si>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</si>
  <si>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</si>
  <si>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</si>
  <si>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</si>
  <si>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</si>
  <si>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</si>
  <si>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</si>
  <si>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</si>
  <si>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</si>
  <si>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</si>
  <si>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</si>
  <si>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</si>
  <si>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</si>
  <si>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</si>
  <si>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</si>
  <si>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</si>
  <si>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</si>
  <si>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</si>
  <si>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</si>
  <si>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</si>
  <si>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</si>
  <si>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</si>
  <si>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</si>
  <si>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</si>
  <si>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</si>
  <si>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</si>
  <si>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</si>
  <si>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</si>
  <si>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</si>
  <si>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</si>
  <si>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</si>
  <si>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</si>
  <si>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</si>
  <si>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</si>
  <si>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</si>
  <si>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</si>
  <si>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</si>
  <si>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</si>
  <si>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</si>
  <si>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</si>
  <si>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</si>
  <si>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</si>
  <si>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</si>
  <si>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</si>
  <si>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</si>
  <si>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</si>
  <si>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</si>
  <si>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</si>
  <si>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</si>
  <si>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</si>
  <si>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</si>
  <si>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</si>
  <si>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</si>
  <si>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</si>
  <si>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</si>
  <si>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</si>
  <si>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</si>
  <si>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</si>
  <si>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</si>
  <si>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</si>
  <si>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</si>
  <si>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</si>
  <si>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</si>
  <si>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</si>
  <si>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</si>
  <si>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</si>
  <si>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</si>
  <si>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</si>
  <si>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</si>
  <si>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</si>
  <si>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</si>
  <si>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</si>
  <si>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</si>
  <si>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</si>
  <si>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</si>
  <si>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</si>
  <si>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</si>
  <si>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</si>
  <si>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</si>
  <si>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</si>
  <si>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</si>
  <si>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</si>
  <si>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</si>
  <si>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</si>
  <si>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</si>
  <si>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</si>
  <si>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</si>
  <si>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</si>
  <si>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</si>
  <si>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</si>
  <si>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</si>
  <si>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</si>
  <si>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</si>
  <si>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</si>
  <si>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</si>
  <si>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</si>
  <si>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</si>
  <si>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</si>
  <si>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</si>
  <si>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</si>
  <si>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</si>
  <si>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</si>
  <si>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</si>
  <si>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</si>
  <si>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</si>
  <si>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</si>
  <si>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</si>
  <si>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</si>
  <si>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</si>
  <si>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</si>
  <si>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</si>
  <si>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</si>
  <si>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</si>
  <si>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</si>
  <si>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</si>
  <si>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</si>
  <si>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</si>
  <si>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</si>
  <si>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</si>
  <si>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</si>
  <si>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</si>
  <si>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</si>
  <si>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</si>
  <si>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</si>
  <si>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</si>
  <si>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</si>
  <si>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</si>
  <si>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</si>
  <si>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</si>
  <si>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</si>
  <si>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</si>
  <si>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</si>
  <si>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</si>
  <si>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</si>
  <si>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</si>
  <si>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</si>
  <si>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</si>
  <si>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</si>
  <si>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</si>
  <si>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</si>
  <si>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</si>
  <si>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</si>
  <si>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</si>
  <si>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</si>
  <si>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</si>
  <si>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</si>
  <si>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</si>
  <si>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</si>
  <si>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</si>
  <si>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</si>
  <si>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</si>
  <si>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</si>
  <si>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</si>
  <si>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</si>
  <si>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</si>
  <si>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</si>
  <si>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</si>
  <si>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</si>
  <si>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</si>
  <si>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</si>
  <si>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</si>
  <si>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</si>
  <si>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</si>
  <si>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</si>
  <si>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</si>
  <si>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</si>
  <si>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</si>
  <si>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</si>
  <si>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</si>
  <si>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</si>
  <si>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</si>
  <si>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</si>
  <si>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</si>
  <si>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</si>
  <si>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</si>
  <si>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</si>
  <si>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</si>
  <si>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</si>
  <si>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</si>
  <si>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</si>
  <si>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</si>
  <si>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</si>
  <si>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</si>
  <si>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</si>
  <si>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</si>
  <si>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</si>
  <si>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</si>
  <si>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</si>
  <si>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</si>
  <si>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</si>
  <si>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</si>
  <si>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</si>
  <si>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</si>
  <si>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</si>
  <si>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</si>
  <si>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</si>
  <si>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</si>
  <si>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</si>
  <si>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</si>
  <si>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</si>
  <si>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</si>
  <si>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</si>
  <si>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</si>
  <si>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</si>
  <si>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</si>
  <si>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</si>
  <si>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</si>
  <si>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</si>
  <si>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</si>
  <si>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</si>
  <si>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</si>
  <si>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</si>
  <si>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</si>
  <si>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</si>
  <si>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</si>
  <si>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</si>
  <si>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</si>
  <si>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</si>
  <si>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</si>
  <si>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</si>
  <si>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</si>
  <si>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</si>
  <si>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</si>
  <si>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</si>
  <si>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</si>
  <si>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</si>
  <si>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</si>
  <si>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</si>
  <si>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</si>
  <si>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</si>
  <si>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</si>
  <si>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</si>
  <si>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</si>
  <si>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</si>
  <si>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</si>
  <si>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</si>
  <si>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</si>
  <si>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</si>
  <si>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</si>
  <si>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</si>
  <si>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</si>
  <si>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</si>
  <si>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</si>
  <si>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</si>
  <si>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</si>
  <si>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</si>
  <si>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</si>
  <si>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</si>
  <si>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</si>
  <si>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</si>
  <si>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</si>
  <si>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</si>
  <si>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</si>
  <si>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</si>
  <si>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</si>
  <si>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</si>
  <si>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</si>
  <si>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</si>
  <si>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</si>
  <si>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</si>
  <si>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</si>
  <si>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</si>
  <si>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</si>
  <si>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</si>
  <si>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</si>
  <si>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</si>
  <si>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</si>
  <si>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</si>
  <si>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</si>
  <si>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</si>
  <si>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</si>
  <si>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</si>
  <si>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</si>
  <si>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</si>
  <si>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</si>
  <si>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</si>
  <si>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</si>
  <si>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</si>
  <si>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</si>
  <si>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</si>
  <si>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</si>
  <si>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</si>
  <si>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</si>
  <si>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</si>
  <si>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</si>
  <si>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</si>
  <si>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</si>
  <si>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</si>
  <si>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</si>
  <si>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</si>
  <si>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</si>
  <si>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</si>
  <si>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</si>
  <si>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</si>
  <si>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</si>
  <si>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</si>
  <si>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</si>
  <si>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</si>
  <si>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</si>
  <si>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</si>
  <si>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</si>
  <si>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</si>
  <si>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</si>
  <si>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</si>
  <si>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</si>
  <si>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</si>
  <si>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</si>
  <si>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</si>
  <si>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</si>
  <si>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</si>
  <si>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</si>
  <si>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</si>
  <si>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</si>
  <si>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</si>
  <si>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</si>
  <si>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</si>
  <si>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</si>
  <si>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</si>
  <si>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</si>
  <si>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</si>
  <si>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</si>
  <si>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</si>
  <si>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</si>
  <si>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</si>
  <si>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</si>
  <si>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</si>
  <si>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</si>
  <si>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</si>
  <si>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</si>
  <si>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</si>
  <si>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</si>
  <si>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</si>
  <si>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</si>
  <si>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</si>
  <si>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</si>
  <si>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</si>
  <si>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</si>
  <si>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</si>
  <si>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</si>
  <si>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</si>
  <si>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</si>
  <si>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</si>
  <si>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</si>
  <si>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</si>
  <si>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</si>
  <si>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</si>
  <si>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</si>
  <si>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</si>
  <si>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</si>
  <si>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</si>
  <si>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</si>
  <si>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</si>
  <si>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</si>
  <si>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</si>
  <si>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</si>
  <si>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</si>
  <si>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</si>
  <si>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</si>
  <si>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</si>
  <si>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</si>
  <si>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</si>
  <si>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</si>
  <si>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</si>
  <si>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</si>
  <si>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</si>
  <si>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</si>
  <si>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</si>
  <si>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</si>
  <si>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</si>
  <si>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</si>
  <si>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</si>
  <si>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</si>
  <si>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</si>
  <si>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</si>
  <si>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</si>
  <si>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</si>
  <si>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</si>
  <si>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</si>
  <si>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</si>
  <si>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</si>
  <si>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</si>
  <si>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</si>
  <si>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</si>
  <si>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</si>
  <si>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</si>
  <si>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</si>
  <si>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</si>
  <si>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</si>
  <si>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</si>
  <si>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</si>
  <si>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</si>
  <si>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</si>
  <si>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</si>
  <si>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</si>
  <si>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</si>
  <si>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</si>
  <si>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</si>
  <si>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</si>
  <si>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</si>
  <si>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</si>
  <si>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</si>
  <si>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</si>
  <si>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</si>
  <si>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</si>
  <si>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</si>
  <si>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</si>
  <si>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</si>
  <si>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</si>
  <si>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</si>
  <si>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</si>
  <si>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</si>
  <si>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</si>
  <si>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</si>
  <si>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</si>
  <si>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</si>
  <si>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</si>
  <si>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</si>
  <si>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</si>
  <si>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</si>
  <si>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</si>
  <si>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</si>
  <si>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</si>
  <si>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</si>
  <si>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</si>
  <si>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</si>
  <si>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</si>
  <si>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</si>
  <si>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</si>
  <si>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</si>
  <si>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</si>
  <si>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</si>
  <si>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</si>
  <si>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</si>
  <si>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</si>
  <si>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</si>
  <si>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</si>
  <si>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</si>
  <si>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</si>
  <si>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</si>
  <si>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</si>
  <si>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</si>
  <si>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</si>
  <si>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</si>
  <si>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</si>
  <si>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</si>
  <si>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</si>
  <si>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</si>
  <si>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</si>
  <si>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</si>
  <si>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</si>
  <si>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</si>
  <si>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</si>
  <si>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</si>
  <si>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</si>
  <si>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</si>
  <si>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</si>
  <si>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</si>
  <si>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</si>
  <si>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</si>
  <si>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</si>
  <si>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</si>
  <si>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</si>
  <si>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</si>
  <si>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</si>
  <si>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</si>
  <si>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</si>
  <si>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</si>
  <si>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</si>
  <si>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</si>
  <si>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</si>
  <si>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</si>
  <si>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</si>
  <si>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</si>
  <si>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</si>
  <si>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</si>
  <si>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</si>
  <si>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</si>
  <si>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</si>
  <si>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</si>
  <si>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</si>
  <si>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</si>
  <si>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</si>
  <si>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</si>
  <si>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</si>
  <si>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</si>
  <si>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</si>
  <si>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</si>
  <si>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</si>
  <si>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</si>
  <si>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</si>
  <si>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</si>
  <si>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</si>
  <si>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</si>
  <si>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</si>
  <si>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</si>
  <si>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</si>
  <si>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</si>
  <si>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</si>
  <si>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</si>
  <si>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</si>
  <si>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</si>
  <si>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</si>
  <si>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</si>
  <si>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</si>
  <si>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</si>
  <si>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</si>
  <si>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</si>
  <si>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</si>
  <si>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</si>
  <si>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</si>
  <si>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</si>
  <si>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</si>
  <si>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</si>
  <si>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</si>
  <si>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</si>
  <si>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</si>
  <si>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</si>
  <si>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</si>
  <si>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</si>
  <si>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</si>
  <si>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</si>
  <si>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</si>
  <si>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</si>
  <si>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</si>
  <si>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</si>
  <si>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</si>
  <si>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</si>
  <si>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</si>
  <si>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</si>
  <si>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</si>
  <si>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</si>
  <si>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</si>
  <si>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</si>
  <si>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</si>
  <si>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</si>
  <si>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</si>
  <si>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</si>
  <si>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</si>
  <si>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</si>
  <si>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</si>
  <si>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</si>
  <si>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</si>
  <si>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</si>
  <si>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</si>
  <si>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</si>
  <si>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</si>
  <si>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</si>
  <si>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</si>
  <si>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</si>
  <si>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</si>
  <si>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</si>
  <si>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</si>
  <si>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</si>
  <si>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</si>
  <si>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</si>
  <si>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</si>
  <si>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</si>
  <si>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</si>
  <si>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</si>
  <si>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</si>
  <si>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</si>
  <si>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</si>
  <si>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</si>
  <si>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</si>
  <si>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</si>
  <si>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</si>
  <si>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</si>
  <si>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</si>
  <si>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</si>
  <si>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</si>
  <si>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</si>
  <si>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</si>
  <si>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</si>
  <si>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</si>
  <si>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</si>
  <si>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</si>
  <si>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</si>
  <si>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</si>
  <si>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</si>
  <si>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</si>
  <si>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</si>
  <si>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</si>
  <si>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</si>
  <si>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</si>
  <si>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</si>
  <si>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</si>
  <si>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</si>
  <si>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</si>
  <si>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</si>
  <si>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</si>
  <si>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</si>
  <si>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</si>
  <si>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</si>
  <si>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</si>
  <si>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</si>
  <si>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</si>
  <si>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</si>
  <si>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</si>
  <si>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</si>
  <si>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</si>
  <si>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</si>
  <si>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</si>
  <si>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</si>
  <si>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</si>
  <si>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</si>
  <si>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</si>
  <si>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</si>
  <si>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</si>
  <si>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</si>
  <si>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</si>
  <si>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</si>
  <si>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</si>
  <si>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</si>
  <si>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</si>
  <si>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</si>
  <si>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</si>
  <si>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</si>
  <si>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</si>
  <si>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</si>
  <si>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</si>
  <si>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</si>
  <si>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</si>
  <si>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</si>
  <si>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</si>
  <si>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</si>
  <si>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</si>
  <si>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</si>
  <si>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</si>
  <si>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</si>
  <si>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</si>
  <si>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</si>
  <si>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</si>
  <si>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</si>
  <si>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</si>
  <si>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</si>
  <si>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</si>
  <si>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</si>
  <si>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</si>
  <si>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</si>
  <si>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</si>
  <si>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</si>
  <si>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</si>
  <si>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</si>
  <si>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</si>
  <si>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</si>
  <si>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</si>
  <si>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</si>
  <si>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</si>
  <si>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</si>
  <si>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</si>
  <si>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</si>
  <si>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</si>
  <si>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</si>
  <si>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</si>
  <si>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</si>
  <si>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</si>
  <si>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</si>
  <si>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</si>
  <si>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</si>
  <si>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</si>
  <si>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</si>
  <si>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</si>
  <si>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</si>
  <si>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</si>
  <si>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</si>
  <si>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</si>
  <si>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</si>
  <si>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</si>
  <si>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</si>
  <si>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</si>
  <si>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</si>
  <si>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</si>
  <si>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</si>
  <si>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</si>
  <si>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</si>
  <si>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</si>
  <si>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</si>
  <si>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</si>
  <si>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</si>
  <si>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</si>
  <si>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</si>
  <si>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</si>
  <si>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</si>
  <si>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</si>
  <si>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</si>
  <si>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</si>
  <si>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</si>
  <si>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</si>
  <si>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</si>
  <si>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</si>
  <si>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</si>
  <si>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</si>
  <si>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</si>
  <si>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</si>
  <si>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</si>
  <si>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</si>
  <si>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</si>
  <si>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</si>
  <si>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</si>
  <si>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</si>
  <si>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</si>
  <si>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</si>
  <si>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</si>
  <si>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</si>
  <si>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</si>
  <si>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</si>
  <si>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</si>
  <si>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</si>
  <si>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</si>
  <si>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</si>
  <si>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</si>
  <si>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</si>
  <si>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</si>
  <si>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</si>
  <si>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</si>
  <si>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</si>
  <si>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</si>
  <si>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</si>
  <si>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</si>
  <si>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</si>
  <si>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</si>
  <si>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</si>
  <si>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</si>
  <si>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</si>
  <si>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</si>
  <si>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</si>
  <si>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</si>
  <si>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</si>
  <si>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</si>
  <si>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</si>
  <si>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</si>
  <si>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</si>
  <si>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</si>
  <si>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</si>
  <si>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</si>
  <si>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</si>
  <si>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</si>
  <si>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</si>
  <si>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</si>
  <si>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</si>
  <si>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</si>
  <si>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</si>
  <si>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</si>
  <si>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</si>
  <si>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</si>
  <si>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</si>
  <si>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</si>
  <si>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</si>
  <si>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</si>
  <si>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</si>
  <si>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</si>
  <si>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</si>
  <si>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</si>
  <si>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</si>
  <si>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</si>
  <si>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</si>
  <si>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</si>
  <si>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</si>
  <si>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</si>
  <si>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</si>
  <si>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</si>
  <si>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</si>
  <si>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</si>
  <si>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</si>
  <si>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</si>
  <si>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</si>
  <si>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</si>
  <si>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</si>
  <si>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</si>
  <si>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</si>
  <si>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</si>
  <si>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</si>
  <si>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</si>
  <si>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</si>
  <si>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</si>
  <si>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</si>
  <si>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</si>
  <si>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</si>
  <si>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</si>
  <si>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</si>
  <si>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</si>
  <si>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</si>
  <si>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</si>
  <si>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</si>
  <si>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</si>
  <si>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</si>
  <si>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</si>
  <si>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</si>
  <si>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</si>
  <si>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</si>
  <si>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</si>
  <si>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</si>
  <si>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</si>
  <si>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</si>
  <si>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</si>
  <si>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</si>
  <si>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</si>
  <si>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</si>
  <si>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</si>
  <si>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</si>
  <si>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</si>
  <si>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</si>
  <si>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</si>
  <si>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</si>
  <si>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</si>
  <si>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</si>
  <si>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</si>
  <si>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</si>
  <si>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</si>
  <si>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</si>
  <si>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</si>
  <si>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</si>
  <si>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</si>
  <si>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</si>
  <si>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</si>
  <si>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</si>
  <si>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</si>
  <si>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</si>
  <si>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</si>
  <si>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</si>
  <si>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</si>
  <si>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</si>
  <si>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</si>
  <si>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</si>
  <si>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</si>
  <si>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</si>
  <si>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</si>
  <si>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</si>
  <si>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</si>
  <si>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</si>
  <si>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</si>
  <si>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</si>
  <si>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</si>
  <si>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</si>
  <si>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</si>
  <si>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</si>
  <si>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</si>
  <si>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</si>
  <si>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</si>
  <si>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</si>
  <si>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</si>
  <si>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</si>
  <si>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</si>
  <si>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</si>
  <si>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</si>
  <si>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</si>
  <si>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</si>
  <si>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</si>
  <si>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</si>
  <si>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</si>
  <si>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</si>
  <si>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</si>
  <si>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</si>
  <si>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</si>
  <si>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</si>
  <si>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</si>
  <si>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</si>
  <si>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</si>
  <si>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</si>
  <si>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</si>
  <si>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</si>
  <si>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</si>
  <si>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</si>
  <si>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</si>
  <si>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</si>
  <si>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</si>
  <si>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</si>
  <si>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</si>
  <si>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</si>
  <si>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</si>
  <si>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</si>
  <si>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</si>
  <si>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</si>
  <si>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</si>
  <si>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</si>
  <si>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</si>
  <si>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</si>
  <si>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</si>
  <si>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</si>
  <si>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</si>
  <si>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</si>
  <si>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</si>
  <si>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</si>
  <si>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</si>
  <si>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</si>
  <si>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</si>
  <si>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</si>
  <si>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</si>
  <si>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</si>
  <si>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</si>
  <si>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</si>
  <si>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</si>
  <si>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</si>
  <si>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</si>
  <si>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</si>
  <si>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</si>
  <si>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</si>
  <si>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</si>
  <si>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</si>
  <si>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</si>
  <si>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</si>
  <si>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</si>
  <si>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</si>
  <si>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</si>
  <si>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</si>
  <si>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</si>
  <si>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</si>
  <si>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</si>
  <si>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</si>
  <si>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</si>
  <si>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</si>
  <si>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</si>
  <si>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</si>
  <si>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</si>
  <si>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</si>
  <si>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</si>
  <si>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</si>
  <si>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</si>
  <si>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</si>
  <si>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</si>
  <si>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</si>
  <si>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</si>
  <si>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</si>
  <si>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</si>
  <si>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</si>
  <si>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</si>
  <si>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</si>
  <si>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</si>
  <si>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</si>
  <si>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</si>
  <si>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</si>
  <si>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</si>
  <si>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</si>
  <si>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</si>
  <si>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</si>
  <si>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</si>
  <si>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</si>
  <si>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</si>
  <si>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</si>
  <si>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</si>
  <si>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</si>
  <si>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</si>
  <si>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</si>
  <si>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</si>
  <si>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</si>
  <si>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</si>
  <si>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</si>
  <si>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</si>
  <si>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</si>
  <si>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</si>
  <si>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</si>
  <si>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</si>
  <si>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</si>
  <si>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</si>
  <si>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</si>
  <si>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</si>
  <si>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</si>
  <si>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</si>
  <si>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</si>
  <si>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</si>
  <si>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</si>
  <si>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</si>
  <si>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</si>
  <si>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</si>
  <si>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</si>
  <si>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</si>
  <si>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</si>
  <si>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</si>
  <si>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</si>
  <si>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</si>
  <si>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</si>
  <si>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</si>
  <si>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</si>
  <si>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</si>
  <si>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</si>
  <si>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</si>
  <si>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</si>
  <si>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</si>
  <si>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</si>
  <si>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</si>
  <si>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</si>
  <si>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</si>
  <si>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</si>
  <si>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</si>
  <si>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</si>
  <si>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</si>
  <si>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</si>
  <si>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</si>
  <si>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</si>
  <si>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</si>
  <si>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</si>
  <si>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</si>
  <si>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</si>
  <si>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</si>
  <si>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</si>
  <si>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</si>
  <si>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</si>
  <si>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</si>
  <si>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</si>
  <si>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</si>
  <si>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</si>
  <si>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</si>
  <si>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</si>
  <si>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</si>
  <si>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</si>
  <si>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</si>
  <si>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</si>
  <si>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</si>
  <si>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</si>
  <si>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</si>
  <si>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</si>
  <si>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</si>
  <si>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</si>
  <si>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</si>
  <si>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</si>
  <si>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</si>
  <si>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</si>
  <si>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</si>
  <si>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</si>
  <si>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</si>
  <si>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</si>
  <si>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</si>
  <si>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</si>
  <si>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</si>
  <si>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</si>
  <si>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</si>
  <si>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</si>
  <si>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</si>
  <si>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</si>
  <si>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</si>
  <si>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</si>
  <si>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</si>
  <si>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</si>
  <si>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</si>
  <si>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</si>
  <si>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</si>
  <si>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</si>
  <si>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</si>
  <si>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</si>
  <si>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</si>
  <si>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</si>
  <si>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</si>
  <si>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</si>
  <si>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</si>
  <si>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</si>
  <si>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</si>
  <si>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</si>
  <si>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</si>
  <si>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</si>
  <si>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</si>
  <si>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</si>
  <si>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</si>
  <si>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</si>
  <si>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</si>
  <si>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</si>
  <si>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</si>
  <si>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</si>
  <si>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</si>
  <si>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</si>
  <si>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</si>
  <si>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</si>
  <si>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</si>
  <si>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</si>
  <si>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</si>
  <si>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</si>
  <si>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</si>
  <si>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</si>
  <si>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</si>
  <si>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</si>
  <si>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</si>
  <si>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</si>
  <si>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</si>
  <si>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</si>
  <si>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</si>
  <si>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</si>
  <si>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</si>
  <si>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</si>
  <si>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</si>
  <si>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</si>
  <si>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</si>
  <si>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</si>
  <si>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</si>
  <si>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</si>
  <si>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</si>
  <si>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</si>
  <si>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</si>
  <si>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</si>
  <si>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</si>
  <si>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</si>
  <si>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</si>
  <si>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</si>
  <si>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</si>
  <si>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</si>
  <si>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</si>
  <si>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</si>
  <si>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</si>
  <si>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</si>
  <si>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</si>
  <si>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</si>
  <si>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</si>
  <si>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</si>
  <si>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</si>
  <si>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</si>
  <si>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</si>
  <si>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</si>
  <si>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</si>
  <si>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</si>
  <si>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</si>
  <si>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</si>
  <si>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</si>
  <si>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</si>
  <si>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</si>
  <si>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</si>
  <si>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</si>
  <si>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</si>
  <si>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</si>
  <si>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</si>
  <si>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</si>
  <si>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</si>
  <si>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</si>
  <si>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</si>
  <si>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</si>
  <si>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</si>
  <si>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</si>
  <si>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</si>
  <si>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</si>
  <si>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</si>
  <si>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</si>
  <si>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</si>
  <si>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</si>
  <si>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</si>
  <si>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</si>
  <si>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</si>
  <si>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</si>
  <si>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</si>
  <si>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</si>
  <si>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</si>
  <si>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</si>
  <si>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</si>
  <si>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</si>
  <si>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</si>
  <si>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</si>
  <si>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</si>
  <si>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</si>
  <si>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</si>
  <si>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</si>
  <si>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</si>
  <si>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</si>
  <si>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</si>
  <si>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</si>
  <si>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</si>
  <si>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</si>
  <si>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</si>
  <si>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</si>
  <si>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</si>
  <si>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</si>
  <si>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</si>
  <si>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</si>
  <si>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</si>
  <si>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</si>
  <si>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</si>
  <si>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</si>
  <si>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</si>
  <si>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</si>
  <si>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</si>
  <si>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</si>
  <si>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</si>
  <si>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</si>
  <si>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</si>
  <si>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</si>
  <si>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</si>
  <si>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</si>
  <si>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</si>
  <si>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</si>
  <si>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</si>
  <si>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</si>
  <si>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</si>
  <si>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</si>
  <si>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</si>
  <si>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</si>
  <si>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</si>
  <si>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</si>
  <si>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</si>
  <si>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</si>
  <si>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</si>
  <si>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</si>
  <si>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</si>
  <si>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</si>
  <si>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</si>
  <si>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</si>
  <si>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</si>
  <si>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</si>
  <si>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</si>
  <si>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</si>
  <si>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</si>
  <si>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</si>
  <si>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</si>
  <si>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</si>
  <si>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</si>
  <si>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</si>
  <si>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</si>
  <si>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</si>
  <si>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</si>
  <si>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</si>
  <si>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</si>
  <si>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</si>
  <si>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</si>
  <si>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</si>
  <si>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</si>
  <si>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</si>
  <si>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</si>
  <si>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</si>
  <si>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</si>
  <si>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</si>
  <si>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</si>
  <si>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</si>
  <si>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</si>
  <si>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</si>
  <si>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</si>
  <si>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</si>
  <si>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</si>
  <si>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</si>
  <si>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</si>
  <si>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</si>
  <si>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</si>
  <si>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</si>
  <si>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</si>
  <si>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</si>
  <si>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</si>
  <si>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</si>
  <si>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</si>
  <si>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</si>
  <si>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</si>
  <si>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</si>
  <si>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</si>
  <si>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</si>
  <si>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</si>
  <si>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</si>
  <si>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</si>
  <si>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</si>
  <si>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</si>
  <si>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</si>
  <si>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</si>
  <si>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</si>
  <si>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</si>
  <si>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</si>
  <si>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</si>
  <si>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</si>
  <si>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</si>
  <si>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</si>
  <si>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</si>
  <si>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</si>
  <si>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</si>
  <si>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</si>
  <si>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</si>
  <si>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</si>
  <si>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</si>
  <si>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</si>
  <si>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</si>
  <si>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</si>
  <si>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</si>
  <si>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</si>
  <si>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</si>
  <si>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</si>
  <si>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</si>
  <si>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</si>
  <si>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</si>
  <si>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</si>
  <si>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</si>
  <si>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</si>
  <si>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</si>
  <si>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</si>
  <si>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</si>
  <si>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</si>
  <si>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</si>
  <si>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</si>
  <si>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</si>
  <si>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</si>
  <si>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</si>
  <si>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</si>
  <si>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</si>
  <si>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</si>
  <si>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</si>
  <si>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</si>
  <si>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</si>
  <si>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</si>
  <si>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</si>
  <si>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</si>
  <si>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</si>
  <si>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</si>
  <si>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</si>
  <si>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</si>
  <si>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</si>
  <si>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</si>
  <si>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</si>
  <si>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</si>
  <si>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</si>
  <si>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</si>
  <si>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</si>
  <si>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</si>
  <si>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</si>
  <si>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</si>
  <si>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</si>
  <si>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</si>
  <si>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</si>
  <si>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</si>
  <si>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</si>
  <si>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</si>
  <si>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</si>
  <si>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</si>
  <si>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</si>
  <si>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</si>
  <si>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</si>
  <si>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</si>
  <si>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</si>
  <si>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</si>
  <si>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</si>
  <si>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</si>
  <si>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</si>
  <si>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</si>
  <si>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</si>
  <si>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</si>
  <si>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</si>
  <si>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</si>
  <si>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</si>
  <si>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</si>
  <si>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</si>
  <si>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</si>
  <si>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</si>
  <si>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</si>
  <si>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</si>
  <si>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</si>
  <si>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</si>
  <si>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</si>
  <si>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</si>
  <si>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</si>
  <si>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</si>
  <si>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</si>
  <si>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</si>
  <si>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</si>
  <si>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</si>
  <si>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</si>
  <si>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</si>
  <si>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</si>
  <si>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</si>
  <si>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</si>
  <si>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</si>
  <si>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</si>
  <si>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</si>
  <si>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</si>
  <si>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</si>
  <si>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</si>
  <si>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</si>
  <si>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</si>
  <si>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</si>
  <si>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</si>
  <si>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</si>
  <si>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</si>
  <si>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</si>
  <si>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</si>
  <si>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</si>
  <si>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</si>
  <si>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</si>
  <si>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</si>
  <si>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</si>
  <si>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</si>
  <si>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</si>
  <si>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</si>
  <si>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</si>
  <si>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</si>
  <si>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</si>
  <si>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</si>
  <si>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</si>
  <si>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</si>
  <si>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</si>
  <si>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</si>
  <si>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</si>
  <si>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</si>
  <si>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</si>
  <si>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</si>
  <si>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</si>
  <si>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</si>
  <si>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</si>
  <si>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</si>
  <si>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</si>
  <si>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</si>
  <si>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</si>
  <si>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</si>
  <si>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</si>
  <si>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</si>
  <si>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</si>
  <si>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</si>
  <si>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</si>
  <si>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</si>
  <si>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</si>
  <si>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</si>
  <si>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</si>
  <si>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</si>
  <si>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</si>
  <si>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</si>
  <si>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</si>
  <si>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</si>
  <si>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</si>
  <si>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</si>
  <si>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</si>
  <si>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</si>
  <si>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</si>
  <si>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</si>
  <si>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</si>
  <si>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</si>
  <si>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</si>
  <si>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</si>
  <si>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</si>
  <si>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</si>
  <si>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</si>
  <si>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</si>
  <si>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</si>
  <si>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</si>
  <si>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</si>
  <si>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</si>
  <si>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</si>
  <si>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</si>
  <si>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</si>
  <si>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</si>
  <si>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</si>
  <si>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</si>
  <si>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</si>
  <si>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</si>
  <si>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</si>
  <si>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</si>
  <si>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</si>
  <si>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</si>
  <si>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</si>
  <si>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</si>
  <si>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</si>
  <si>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</si>
  <si>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</si>
  <si>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</si>
  <si>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</si>
  <si>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</si>
  <si>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</si>
  <si>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</si>
  <si>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</si>
  <si>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</si>
  <si>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</si>
  <si>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</si>
  <si>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</si>
  <si>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</si>
  <si>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</si>
  <si>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</si>
  <si>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</si>
  <si>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</si>
  <si>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</si>
  <si>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</si>
  <si>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</si>
  <si>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</si>
  <si>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</si>
  <si>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</si>
  <si>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</si>
  <si>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</si>
  <si>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</si>
  <si>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</si>
  <si>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</si>
  <si>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</si>
  <si>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</si>
  <si>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</si>
  <si>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</si>
  <si>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</si>
  <si>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</si>
  <si>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</si>
  <si>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</si>
  <si>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</si>
  <si>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</si>
  <si>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</si>
  <si>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</si>
  <si>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</si>
  <si>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</si>
  <si>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</si>
  <si>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</si>
  <si>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</si>
  <si>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</si>
  <si>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</si>
  <si>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</si>
  <si>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</si>
  <si>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</si>
  <si>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</si>
  <si>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</si>
  <si>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</si>
  <si>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</si>
  <si>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</si>
  <si>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</si>
  <si>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</si>
  <si>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</si>
  <si>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</si>
  <si>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</si>
  <si>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</si>
  <si>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</si>
  <si>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</si>
  <si>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</si>
  <si>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</si>
  <si>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</si>
  <si>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</si>
  <si>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</si>
  <si>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</si>
  <si>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</si>
  <si>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</si>
  <si>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</si>
  <si>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</si>
  <si>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</si>
  <si>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</si>
  <si>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</si>
  <si>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</si>
  <si>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</si>
  <si>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</si>
  <si>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</si>
  <si>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</si>
  <si>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</si>
  <si>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</si>
  <si>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</si>
  <si>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</si>
  <si>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</si>
  <si>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</si>
  <si>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</si>
  <si>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</si>
  <si>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</si>
  <si>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</si>
  <si>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</si>
  <si>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</si>
  <si>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</si>
  <si>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</si>
  <si>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</si>
  <si>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</si>
  <si>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</si>
  <si>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</si>
  <si>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</si>
  <si>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</si>
  <si>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</si>
  <si>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</si>
  <si>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</si>
  <si>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</si>
  <si>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</si>
  <si>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</si>
  <si>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</si>
  <si>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</si>
  <si>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</si>
  <si>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</si>
  <si>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</si>
  <si>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</si>
  <si>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</si>
  <si>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</si>
  <si>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</si>
  <si>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</si>
  <si>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</si>
  <si>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</si>
  <si>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</si>
  <si>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</si>
  <si>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</si>
  <si>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</si>
  <si>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</si>
  <si>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</si>
  <si>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</si>
  <si>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</si>
  <si>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</si>
  <si>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</si>
  <si>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</si>
  <si>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</si>
  <si>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</si>
  <si>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</si>
  <si>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</si>
  <si>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</si>
  <si>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</si>
  <si>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</si>
  <si>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</si>
  <si>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</si>
  <si>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</si>
  <si>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</si>
  <si>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</si>
  <si>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</si>
  <si>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</si>
  <si>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</si>
  <si>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</si>
  <si>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</si>
  <si>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</si>
  <si>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</si>
  <si>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</si>
  <si>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</si>
  <si>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</si>
  <si>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</si>
  <si>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</si>
  <si>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</si>
  <si>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</si>
  <si>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</si>
  <si>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</si>
  <si>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</si>
  <si>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</si>
  <si>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</si>
  <si>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</si>
  <si>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</si>
  <si>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</si>
  <si>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</si>
  <si>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</si>
  <si>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</si>
  <si>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</si>
  <si>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</si>
  <si>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</si>
  <si>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</si>
  <si>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</si>
  <si>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</si>
  <si>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</si>
  <si>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</si>
  <si>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</si>
  <si>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</si>
  <si>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</si>
  <si>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</si>
  <si>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</si>
  <si>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</si>
  <si>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</si>
  <si>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</si>
  <si>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</si>
  <si>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</si>
  <si>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</si>
  <si>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</si>
  <si>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</si>
  <si>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</si>
  <si>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</si>
  <si>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</si>
  <si>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</si>
  <si>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</si>
  <si>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</si>
  <si>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</si>
  <si>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</si>
  <si>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</si>
  <si>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</si>
  <si>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</si>
  <si>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</si>
  <si>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</si>
  <si>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</si>
  <si>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</si>
  <si>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</si>
  <si>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</si>
  <si>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</si>
  <si>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</si>
  <si>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</si>
  <si>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</si>
  <si>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</si>
  <si>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</si>
  <si>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</si>
  <si>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</si>
  <si>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</si>
  <si>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</si>
  <si>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</si>
  <si>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</si>
  <si>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</si>
  <si>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</si>
  <si>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</si>
  <si>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</si>
  <si>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</si>
  <si>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</si>
  <si>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</si>
  <si>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</si>
  <si>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</si>
  <si>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</si>
  <si>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</si>
  <si>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</si>
  <si>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</si>
  <si>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</si>
  <si>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</si>
  <si>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</si>
  <si>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</si>
  <si>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</si>
  <si>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</si>
  <si>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</si>
  <si>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</si>
  <si>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</si>
  <si>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</si>
  <si>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</si>
  <si>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</si>
  <si>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</si>
  <si>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</si>
  <si>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</si>
  <si>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</si>
  <si>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</si>
  <si>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</si>
  <si>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</si>
  <si>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</si>
  <si>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</si>
  <si>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</si>
  <si>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</si>
  <si>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</si>
  <si>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</si>
  <si>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</si>
  <si>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</si>
  <si>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</si>
  <si>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</si>
  <si>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</si>
  <si>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</si>
  <si>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</si>
  <si>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</si>
  <si>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</si>
  <si>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</si>
  <si>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</si>
  <si>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</si>
  <si>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</si>
  <si>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</si>
  <si>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</si>
  <si>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</si>
  <si>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</si>
  <si>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</si>
  <si>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</si>
  <si>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</si>
  <si>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</si>
  <si>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</si>
  <si>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</si>
  <si>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</si>
  <si>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</si>
  <si>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</si>
  <si>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</si>
  <si>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</si>
  <si>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</si>
  <si>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</si>
  <si>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</si>
  <si>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</si>
  <si>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</si>
  <si>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</si>
  <si>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</si>
  <si>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</si>
  <si>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</si>
  <si>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</si>
  <si>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</si>
  <si>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</si>
  <si>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</si>
  <si>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</si>
  <si>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</si>
  <si>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</si>
  <si>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</si>
  <si>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</si>
  <si>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</si>
  <si>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</si>
  <si>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</si>
  <si>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</si>
  <si>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</si>
  <si>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</si>
  <si>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</si>
  <si>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</si>
  <si>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</si>
  <si>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</si>
  <si>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</si>
  <si>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</si>
  <si>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</si>
  <si>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</si>
  <si>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</si>
  <si>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</si>
  <si>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</si>
  <si>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</si>
  <si>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</si>
  <si>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</si>
  <si>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</si>
  <si>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</si>
  <si>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</si>
  <si>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</si>
  <si>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</si>
  <si>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</si>
  <si>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</si>
  <si>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</si>
  <si>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</si>
  <si>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</si>
  <si>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</si>
  <si>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</si>
  <si>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</si>
  <si>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</si>
  <si>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</si>
  <si>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</si>
  <si>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</si>
  <si>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</si>
  <si>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</si>
  <si>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</si>
  <si>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</si>
  <si>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</si>
  <si>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</si>
  <si>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</si>
  <si>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</si>
  <si>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</si>
  <si>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</si>
  <si>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</si>
  <si>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</si>
  <si>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</si>
  <si>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</si>
  <si>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</si>
  <si>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</si>
  <si>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</si>
  <si>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</si>
  <si>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</si>
  <si>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</si>
  <si>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</si>
  <si>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</si>
  <si>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</si>
  <si>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</si>
  <si>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</si>
  <si>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</si>
  <si>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</si>
  <si>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</si>
  <si>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</si>
  <si>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</si>
  <si>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</si>
  <si>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</si>
  <si>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</si>
  <si>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</si>
  <si>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</si>
  <si>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</si>
  <si>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</si>
  <si>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</si>
  <si>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</si>
  <si>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</si>
  <si>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</si>
  <si>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</si>
  <si>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</si>
  <si>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</si>
  <si>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</si>
  <si>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</si>
  <si>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</si>
  <si>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</si>
  <si>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</si>
  <si>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</si>
  <si>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</si>
  <si>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</si>
  <si>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</si>
  <si>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</si>
  <si>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</si>
  <si>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</si>
  <si>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</si>
  <si>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</si>
  <si>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</si>
  <si>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</si>
  <si>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</si>
  <si>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</si>
  <si>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</si>
  <si>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</si>
  <si>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</si>
  <si>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</si>
  <si>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</si>
  <si>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</si>
  <si>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</si>
  <si>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</si>
  <si>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</si>
  <si>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</si>
  <si>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</si>
  <si>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</si>
  <si>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</si>
  <si>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</si>
  <si>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</si>
  <si>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</si>
  <si>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</si>
  <si>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</si>
  <si>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</si>
  <si>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</si>
  <si>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</si>
  <si>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</si>
  <si>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</si>
  <si>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</si>
  <si>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</si>
  <si>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</si>
  <si>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</si>
  <si>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</si>
  <si>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</si>
  <si>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</si>
  <si>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</si>
  <si>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</si>
  <si>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</si>
  <si>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</si>
  <si>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</si>
  <si>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</si>
  <si>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</si>
  <si>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</si>
  <si>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</si>
  <si>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</si>
  <si>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</si>
  <si>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</si>
  <si>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</si>
  <si>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</si>
  <si>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</si>
  <si>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</si>
  <si>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</si>
  <si>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</si>
  <si>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</si>
  <si>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</si>
  <si>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</si>
  <si>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</si>
  <si>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</si>
  <si>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</si>
  <si>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</si>
  <si>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</si>
  <si>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</si>
  <si>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</si>
  <si>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</si>
  <si>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</si>
  <si>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</si>
  <si>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</si>
  <si>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</si>
  <si>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</si>
  <si>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</si>
  <si>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</si>
  <si>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</si>
  <si>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</si>
  <si>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</si>
  <si>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</si>
  <si>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</si>
  <si>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</si>
  <si>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</si>
  <si>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</si>
  <si>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</si>
  <si>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</si>
  <si>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</si>
  <si>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</si>
  <si>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</si>
  <si>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</si>
  <si>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</si>
  <si>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</si>
  <si>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</si>
  <si>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</si>
  <si>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</si>
  <si>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</si>
  <si>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</si>
  <si>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</si>
  <si>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</si>
  <si>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</si>
  <si>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</si>
  <si>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</si>
  <si>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</si>
  <si>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</si>
  <si>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</si>
  <si>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</si>
  <si>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</si>
  <si>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</si>
  <si>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</si>
  <si>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</si>
  <si>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</si>
  <si>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</si>
  <si>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</si>
  <si>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</si>
  <si>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</si>
  <si>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</si>
  <si>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</si>
  <si>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</si>
  <si>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</si>
  <si>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</si>
  <si>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</si>
  <si>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</si>
  <si>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</si>
  <si>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</si>
  <si>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</si>
  <si>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</si>
  <si>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</si>
  <si>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</si>
  <si>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</si>
  <si>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</si>
  <si>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</si>
  <si>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</si>
  <si>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</si>
  <si>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</si>
  <si>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</si>
  <si>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</si>
  <si>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</si>
  <si>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</si>
  <si>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</si>
  <si>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</si>
  <si>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</si>
  <si>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</si>
  <si>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</si>
  <si>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</si>
  <si>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</si>
  <si>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</si>
  <si>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</si>
  <si>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</si>
  <si>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</si>
  <si>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</si>
  <si>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</si>
  <si>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</si>
  <si>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</si>
  <si>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</si>
  <si>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</si>
  <si>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</si>
  <si>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</si>
  <si>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</si>
  <si>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</si>
  <si>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</si>
  <si>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</si>
  <si>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</si>
  <si>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</si>
  <si>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</si>
  <si>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</si>
  <si>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</si>
  <si>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</si>
  <si>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</si>
  <si>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</si>
  <si>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</si>
  <si>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</si>
  <si>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</si>
  <si>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</si>
  <si>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</si>
  <si>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</si>
  <si>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</si>
  <si>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</si>
  <si>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</si>
  <si>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</si>
  <si>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</si>
  <si>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</si>
  <si>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</si>
  <si>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</si>
  <si>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</si>
  <si>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</si>
  <si>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</si>
  <si>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</si>
  <si>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</si>
  <si>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</si>
  <si>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</si>
  <si>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</si>
  <si>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</si>
  <si>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</si>
  <si>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</si>
  <si>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</si>
  <si>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</si>
  <si>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</si>
  <si>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</si>
  <si>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</si>
  <si>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</si>
  <si>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</si>
  <si>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</si>
  <si>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</si>
  <si>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</si>
  <si>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</si>
  <si>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</si>
  <si>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</si>
  <si>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</si>
  <si>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</si>
  <si>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</si>
  <si>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</si>
  <si>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</si>
  <si>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</si>
  <si>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</si>
  <si>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</si>
  <si>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</si>
  <si>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</si>
  <si>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</si>
  <si>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</si>
  <si>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</si>
  <si>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</si>
  <si>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</si>
  <si>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</si>
  <si>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</si>
  <si>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</si>
  <si>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</si>
  <si>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</si>
  <si>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</si>
  <si>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</si>
  <si>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</si>
  <si>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</si>
  <si>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</si>
  <si>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</si>
  <si>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</si>
  <si>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</si>
  <si>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</si>
  <si>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</si>
  <si>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</si>
  <si>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</si>
  <si>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</si>
  <si>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</si>
  <si>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</si>
  <si>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</si>
  <si>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</si>
  <si>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</si>
  <si>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</si>
  <si>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</si>
  <si>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</si>
  <si>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</si>
  <si>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</si>
  <si>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</si>
  <si>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</si>
  <si>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</si>
  <si>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</si>
  <si>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</si>
  <si>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</si>
  <si>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</si>
  <si>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</si>
  <si>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</si>
  <si>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</si>
  <si>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</si>
  <si>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</si>
  <si>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</si>
  <si>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</si>
  <si>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</si>
  <si>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</si>
  <si>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</si>
  <si>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</si>
  <si>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</si>
  <si>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</si>
  <si>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</si>
  <si>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</si>
  <si>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</si>
  <si>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</si>
  <si>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</si>
  <si>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</si>
  <si>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</si>
  <si>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</si>
  <si>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</si>
  <si>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</si>
  <si>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</si>
  <si>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</si>
  <si>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</si>
  <si>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</si>
  <si>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</si>
  <si>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</si>
  <si>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</si>
  <si>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</si>
  <si>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</si>
  <si>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</si>
  <si>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</si>
  <si>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</si>
  <si>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</si>
  <si>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</si>
  <si>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</si>
  <si>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</si>
  <si>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</si>
  <si>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</si>
  <si>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</si>
  <si>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</si>
  <si>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</si>
  <si>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</si>
  <si>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</si>
  <si>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</si>
  <si>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</si>
  <si>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</si>
  <si>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</si>
  <si>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</si>
  <si>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</si>
  <si>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</si>
  <si>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</si>
  <si>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</si>
  <si>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</si>
  <si>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</si>
  <si>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</si>
  <si>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</si>
  <si>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</si>
  <si>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</si>
  <si>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</si>
  <si>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</si>
  <si>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</si>
  <si>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</si>
  <si>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</si>
  <si>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</si>
  <si>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</si>
  <si>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</si>
  <si>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</si>
  <si>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</si>
  <si>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</si>
  <si>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</si>
  <si>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</si>
  <si>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</si>
  <si>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</si>
  <si>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</si>
  <si>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</si>
  <si>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</si>
  <si>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</si>
  <si>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</si>
  <si>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</si>
  <si>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</si>
  <si>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</si>
  <si>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</si>
  <si>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</si>
  <si>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</si>
  <si>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</si>
  <si>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</si>
  <si>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</si>
  <si>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</si>
  <si>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</si>
  <si>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</si>
  <si>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</si>
  <si>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</si>
  <si>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</si>
  <si>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</si>
  <si>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</si>
  <si>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</si>
  <si>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</si>
  <si>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</si>
  <si>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</si>
  <si>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</si>
  <si>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</si>
  <si>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</si>
  <si>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</si>
  <si>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</si>
  <si>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</si>
  <si>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</si>
  <si>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</si>
  <si>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</si>
  <si>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</si>
  <si>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</si>
  <si>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</si>
  <si>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</si>
  <si>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</si>
  <si>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</si>
  <si>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</si>
  <si>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</si>
  <si>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</si>
  <si>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</si>
  <si>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</si>
  <si>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</si>
  <si>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</si>
  <si>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</si>
  <si>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</si>
  <si>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</si>
  <si>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</si>
  <si>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</si>
  <si>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</si>
  <si>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</si>
  <si>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</si>
  <si>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</si>
  <si>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</si>
  <si>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</si>
  <si>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</si>
  <si>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</si>
  <si>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</si>
  <si>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</si>
  <si>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</si>
  <si>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</si>
  <si>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</si>
  <si>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</si>
  <si>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</si>
  <si>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</si>
  <si>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</si>
  <si>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</si>
  <si>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</si>
  <si>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</si>
  <si>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</si>
  <si>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</si>
  <si>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</si>
  <si>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</si>
  <si>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</si>
  <si>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</si>
  <si>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</si>
  <si>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</si>
  <si>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</si>
  <si>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</si>
  <si>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</si>
  <si>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</si>
  <si>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</si>
  <si>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</si>
  <si>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</si>
  <si>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</si>
  <si>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</si>
  <si>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</si>
  <si>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</si>
  <si>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</si>
  <si>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</si>
  <si>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</si>
  <si>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</si>
  <si>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</si>
  <si>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</si>
  <si>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</si>
  <si>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</si>
  <si>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</si>
  <si>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</si>
  <si>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</si>
  <si>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</si>
  <si>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</si>
  <si>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</si>
  <si>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</si>
  <si>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</si>
  <si>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</si>
  <si>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</si>
  <si>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</si>
  <si>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</si>
  <si>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</si>
  <si>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</si>
  <si>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</si>
  <si>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</si>
  <si>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</si>
  <si>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</si>
  <si>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</si>
  <si>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</si>
  <si>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</si>
  <si>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</si>
  <si>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</si>
  <si>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</si>
  <si>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</si>
  <si>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</si>
  <si>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</si>
  <si>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</si>
  <si>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</si>
  <si>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</si>
  <si>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</si>
  <si>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</si>
  <si>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</si>
  <si>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</si>
  <si>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</si>
  <si>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</si>
  <si>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</si>
  <si>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</si>
  <si>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</si>
  <si>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</si>
  <si>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</si>
  <si>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</si>
  <si>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</si>
  <si>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</si>
  <si>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</si>
  <si>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</si>
  <si>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</si>
  <si>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</si>
  <si>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</si>
  <si>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</si>
  <si>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</si>
  <si>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</si>
  <si>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</si>
  <si>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</si>
  <si>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</si>
  <si>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</si>
  <si>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</si>
  <si>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</si>
  <si>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</si>
  <si>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</si>
  <si>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</si>
  <si>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</si>
  <si>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</si>
  <si>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</si>
  <si>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</si>
  <si>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</si>
  <si>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</si>
  <si>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</si>
  <si>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</si>
  <si>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</si>
  <si>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</si>
  <si>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</si>
  <si>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</si>
  <si>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</si>
  <si>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</si>
  <si>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</si>
  <si>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</si>
  <si>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</si>
  <si>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</si>
  <si>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</si>
  <si>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</si>
  <si>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</si>
  <si>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</si>
  <si>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</si>
  <si>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</si>
  <si>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</si>
  <si>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</si>
  <si>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</si>
  <si>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</si>
  <si>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</si>
  <si>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</si>
  <si>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</si>
  <si>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</si>
  <si>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</si>
  <si>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</si>
  <si>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</si>
  <si>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</si>
  <si>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</si>
  <si>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</si>
  <si>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</si>
  <si>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</si>
  <si>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</si>
  <si>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</si>
  <si>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</si>
  <si>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</si>
  <si>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</si>
  <si>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</si>
  <si>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</si>
  <si>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</si>
  <si>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</si>
  <si>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</si>
  <si>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</si>
  <si>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</si>
  <si>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</si>
  <si>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</si>
  <si>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</si>
  <si>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</si>
  <si>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</si>
  <si>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</si>
  <si>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</si>
  <si>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</si>
  <si>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</si>
  <si>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</si>
  <si>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</si>
  <si>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</si>
  <si>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</si>
  <si>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</si>
  <si>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</si>
  <si>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</si>
  <si>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</si>
  <si>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</si>
  <si>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</si>
  <si>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</si>
  <si>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</si>
  <si>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</si>
  <si>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</si>
  <si>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</si>
  <si>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</si>
  <si>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</si>
  <si>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</si>
  <si>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</si>
  <si>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</si>
  <si>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</si>
  <si>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</si>
  <si>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</si>
  <si>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</si>
  <si>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</si>
  <si>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</si>
  <si>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</si>
  <si>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</si>
  <si>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</si>
  <si>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</si>
  <si>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</si>
  <si>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</si>
  <si>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</si>
  <si>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</si>
  <si>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</si>
  <si>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</si>
  <si>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</si>
  <si>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</si>
  <si>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</si>
  <si>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</si>
  <si>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</si>
  <si>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</si>
  <si>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</si>
  <si>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</si>
  <si>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</si>
  <si>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</si>
  <si>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</si>
  <si>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</si>
  <si>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</si>
  <si>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</si>
  <si>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</si>
  <si>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</si>
  <si>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</si>
  <si>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</si>
  <si>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</si>
  <si>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</si>
  <si>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</si>
  <si>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</si>
  <si>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</si>
  <si>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</si>
  <si>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</si>
  <si>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</si>
  <si>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</si>
  <si>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</si>
  <si>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</si>
  <si>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</si>
  <si>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</si>
  <si>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</si>
  <si>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</si>
  <si>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</si>
  <si>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</si>
  <si>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</si>
  <si>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</si>
  <si>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</si>
  <si>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</si>
  <si>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</si>
  <si>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</si>
  <si>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</si>
  <si>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</si>
  <si>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</si>
  <si>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</si>
  <si>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</si>
  <si>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</si>
  <si>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</si>
  <si>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</si>
  <si>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</si>
  <si>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</si>
  <si>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</si>
  <si>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</si>
  <si>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</si>
  <si>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</si>
  <si>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</si>
  <si>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</si>
  <si>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</si>
  <si>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</si>
  <si>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</si>
  <si>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</si>
  <si>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</si>
  <si>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</si>
  <si>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</si>
  <si>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</si>
  <si>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</si>
  <si>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</si>
  <si>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</si>
  <si>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</si>
  <si>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</si>
  <si>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</si>
  <si>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</si>
  <si>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</si>
  <si>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</si>
  <si>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</si>
  <si>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</si>
  <si>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</si>
  <si>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</si>
  <si>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</si>
  <si>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</si>
  <si>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</si>
  <si>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</si>
  <si>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</si>
  <si>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</si>
  <si>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</si>
  <si>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</si>
  <si>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</si>
  <si>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</si>
  <si>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</si>
  <si>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</si>
  <si>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</si>
  <si>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</si>
  <si>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</si>
  <si>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</si>
  <si>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</si>
  <si>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</si>
  <si>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</si>
  <si>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</si>
  <si>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</si>
  <si>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</si>
  <si>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</si>
  <si>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</si>
  <si>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</si>
  <si>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</si>
  <si>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</si>
  <si>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</si>
  <si>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</si>
  <si>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</si>
  <si>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</si>
  <si>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</si>
  <si>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</si>
  <si>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</si>
  <si>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</si>
  <si>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</si>
  <si>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</si>
  <si>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</si>
  <si>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</si>
  <si>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</si>
  <si>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</si>
  <si>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</si>
  <si>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</si>
  <si>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</si>
  <si>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</si>
  <si>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</si>
  <si>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</si>
  <si>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</si>
  <si>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</si>
  <si>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</si>
  <si>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</si>
  <si>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</si>
  <si>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</si>
  <si>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</si>
  <si>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</si>
  <si>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</si>
  <si>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</si>
  <si>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</si>
  <si>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</si>
  <si>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</si>
  <si>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</si>
  <si>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</si>
  <si>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</si>
  <si>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</si>
  <si>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</si>
  <si>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</si>
  <si>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</si>
  <si>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</si>
  <si>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</si>
  <si>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</si>
  <si>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</si>
  <si>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</si>
  <si>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</si>
  <si>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</si>
  <si>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</si>
  <si>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</si>
  <si>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</si>
  <si>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</si>
  <si>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</si>
  <si>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</si>
  <si>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</si>
  <si>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</si>
  <si>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</si>
  <si>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</si>
  <si>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</si>
  <si>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</si>
  <si>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</si>
  <si>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</si>
  <si>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</si>
  <si>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</si>
  <si>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</si>
  <si>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</si>
  <si>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</si>
  <si>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</si>
  <si>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</si>
  <si>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</si>
  <si>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</si>
  <si>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</si>
  <si>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</si>
  <si>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</si>
  <si>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</si>
  <si>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</si>
  <si>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</si>
  <si>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</si>
  <si>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</si>
  <si>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</si>
  <si>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</si>
  <si>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</si>
  <si>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</si>
  <si>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</si>
  <si>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</si>
  <si>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</si>
  <si>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</si>
  <si>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</si>
  <si>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</si>
  <si>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</si>
  <si>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</si>
  <si>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</si>
  <si>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</si>
  <si>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</si>
  <si>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</si>
  <si>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</si>
  <si>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</si>
  <si>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</si>
  <si>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</si>
  <si>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</si>
  <si>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</si>
  <si>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</si>
  <si>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</si>
  <si>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</si>
  <si>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</si>
  <si>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</si>
  <si>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</si>
  <si>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</si>
  <si>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</si>
  <si>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</si>
  <si>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</si>
  <si>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</si>
  <si>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</si>
  <si>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</si>
  <si>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</si>
  <si>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</si>
  <si>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</si>
  <si>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</si>
  <si>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</si>
  <si>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</si>
  <si>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</si>
  <si>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</si>
  <si>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</si>
  <si>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</si>
  <si>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</si>
  <si>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</si>
  <si>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</si>
  <si>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</si>
  <si>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</si>
  <si>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</si>
  <si>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</si>
  <si>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</si>
  <si>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</si>
  <si>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</si>
  <si>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</si>
  <si>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</si>
  <si>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</si>
  <si>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</si>
  <si>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</si>
  <si>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</si>
  <si>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</si>
  <si>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</si>
  <si>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</si>
  <si>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</si>
  <si>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</si>
  <si>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</si>
  <si>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</si>
  <si>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</si>
  <si>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</si>
  <si>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</si>
  <si>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</si>
  <si>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</si>
  <si>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</si>
  <si>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</si>
  <si>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</si>
  <si>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</si>
  <si>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</si>
  <si>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</si>
  <si>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</si>
  <si>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</si>
  <si>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</si>
  <si>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</si>
  <si>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</si>
  <si>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</si>
  <si>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</si>
  <si>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</si>
  <si>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</si>
  <si>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</si>
  <si>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</si>
  <si>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</si>
  <si>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</si>
  <si>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</si>
  <si>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</si>
  <si>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</si>
  <si>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</si>
  <si>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</si>
  <si>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</si>
  <si>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</si>
  <si>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</si>
  <si>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</si>
  <si>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</si>
  <si>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</si>
  <si>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</si>
  <si>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</si>
  <si>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</si>
  <si>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</si>
  <si>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</si>
  <si>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</si>
  <si>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</si>
  <si>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</si>
  <si>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</si>
  <si>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</si>
  <si>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</si>
  <si>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</si>
  <si>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</si>
  <si>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</si>
  <si>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</si>
  <si>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</si>
  <si>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</si>
  <si>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</si>
  <si>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</si>
  <si>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</si>
  <si>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</si>
  <si>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</si>
  <si>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</si>
  <si>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</si>
  <si>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</si>
  <si>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</si>
  <si>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</si>
  <si>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</si>
  <si>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</si>
  <si>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</si>
  <si>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</si>
  <si>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</si>
  <si>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</si>
  <si>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</si>
  <si>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</si>
  <si>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</si>
  <si>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</si>
  <si>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</si>
  <si>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</si>
  <si>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</si>
  <si>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</si>
  <si>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</si>
  <si>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</si>
  <si>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</si>
  <si>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</si>
  <si>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</si>
  <si>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</si>
  <si>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</si>
  <si>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</si>
  <si>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</si>
  <si>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</si>
  <si>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</si>
  <si>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</si>
  <si>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</si>
  <si>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</si>
  <si>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</si>
  <si>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</si>
  <si>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</si>
  <si>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</si>
  <si>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</si>
  <si>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</si>
  <si>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</si>
  <si>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</si>
  <si>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</si>
  <si>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</si>
  <si>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</si>
  <si>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</si>
  <si>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</si>
  <si>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</si>
  <si>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</si>
  <si>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</si>
  <si>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</si>
  <si>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</si>
  <si>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</si>
  <si>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</si>
  <si>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</si>
  <si>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</si>
  <si>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</si>
  <si>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</si>
  <si>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</si>
  <si>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</si>
  <si>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</si>
  <si>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</si>
  <si>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</si>
  <si>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</si>
  <si>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</si>
  <si>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</si>
  <si>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</si>
  <si>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</si>
  <si>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</si>
  <si>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</si>
  <si>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</si>
  <si>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</si>
  <si>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</si>
  <si>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</si>
  <si>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</si>
  <si>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</si>
  <si>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</si>
  <si>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</si>
  <si>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</si>
  <si>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</si>
  <si>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</si>
  <si>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</si>
  <si>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</si>
  <si>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</si>
  <si>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</si>
  <si>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</si>
  <si>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</si>
  <si>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</si>
  <si>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</si>
  <si>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</si>
  <si>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</si>
  <si>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</si>
  <si>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</si>
  <si>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</si>
  <si>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</si>
  <si>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</si>
  <si>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</si>
  <si>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</si>
  <si>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</si>
  <si>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</si>
  <si>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</si>
  <si>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</si>
  <si>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</si>
  <si>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</si>
  <si>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</si>
  <si>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</si>
  <si>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</si>
  <si>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</si>
  <si>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</si>
  <si>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</si>
  <si>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</si>
  <si>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</si>
  <si>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</si>
  <si>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</si>
  <si>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</si>
  <si>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</si>
  <si>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</si>
  <si>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</si>
  <si>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</si>
  <si>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</si>
  <si>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</si>
  <si>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</si>
  <si>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</si>
  <si>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</si>
  <si>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</si>
  <si>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</si>
  <si>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</si>
  <si>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</si>
  <si>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</si>
  <si>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</si>
  <si>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</si>
  <si>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</si>
  <si>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</si>
  <si>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</si>
  <si>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</si>
  <si>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</si>
  <si>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</si>
  <si>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</si>
  <si>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</si>
  <si>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</si>
  <si>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</si>
  <si>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</si>
  <si>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</si>
  <si>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</si>
  <si>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</si>
  <si>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</si>
  <si>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</si>
  <si>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</si>
  <si>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</si>
  <si>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</si>
  <si>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</si>
  <si>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</si>
  <si>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</si>
  <si>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</si>
  <si>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</si>
  <si>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</si>
  <si>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</si>
  <si>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</si>
  <si>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</si>
  <si>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</si>
  <si>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</si>
  <si>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</si>
  <si>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</si>
  <si>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</si>
  <si>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</si>
  <si>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</si>
  <si>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</si>
  <si>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</si>
  <si>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</si>
  <si>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</si>
  <si>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</si>
  <si>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</si>
  <si>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</si>
  <si>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</si>
  <si>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</si>
  <si>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</si>
  <si>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</si>
  <si>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</si>
  <si>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</si>
  <si>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</si>
  <si>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</si>
  <si>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</si>
  <si>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</si>
  <si>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</si>
  <si>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</si>
  <si>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</si>
  <si>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</si>
  <si>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</si>
  <si>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</si>
  <si>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</si>
  <si>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</si>
  <si>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</si>
  <si>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</si>
  <si>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</si>
  <si>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</si>
  <si>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</si>
  <si>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</si>
  <si>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</si>
  <si>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</si>
  <si>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</si>
  <si>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</si>
  <si>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</si>
  <si>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</si>
  <si>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</si>
  <si>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</si>
  <si>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</si>
  <si>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</si>
  <si>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</si>
  <si>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</si>
  <si>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</si>
  <si>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</si>
  <si>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</si>
  <si>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</si>
  <si>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</si>
  <si>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</si>
  <si>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</si>
  <si>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</si>
  <si>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</si>
  <si>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</si>
  <si>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</si>
  <si>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</si>
  <si>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</si>
  <si>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</si>
  <si>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</si>
  <si>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</si>
  <si>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</si>
  <si>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</si>
  <si>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</si>
  <si>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</si>
  <si>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</si>
  <si>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</si>
  <si>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</si>
  <si>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</si>
  <si>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</si>
  <si>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</si>
  <si>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</si>
  <si>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</si>
  <si>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</si>
  <si>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</si>
  <si>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</si>
  <si>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</si>
  <si>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</si>
  <si>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</si>
  <si>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</si>
  <si>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</si>
  <si>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</si>
  <si>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</si>
  <si>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</si>
  <si>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</si>
  <si>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</si>
  <si>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</si>
  <si>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</si>
  <si>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</si>
  <si>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</si>
  <si>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</si>
  <si>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</si>
  <si>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</si>
  <si>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</si>
  <si>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</si>
  <si>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</si>
  <si>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</si>
  <si>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</si>
  <si>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</si>
  <si>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</si>
  <si>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</si>
  <si>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</si>
  <si>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</si>
  <si>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</si>
  <si>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</si>
  <si>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</si>
  <si>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</si>
  <si>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</si>
  <si>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</si>
  <si>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</si>
  <si>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</si>
  <si>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</si>
  <si>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</si>
  <si>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</si>
  <si>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</si>
  <si>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</si>
  <si>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</si>
  <si>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</si>
  <si>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</si>
  <si>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</si>
  <si>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</si>
  <si>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</si>
  <si>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</si>
  <si>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</si>
  <si>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</si>
  <si>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</si>
  <si>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</si>
  <si>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</si>
  <si>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</si>
  <si>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</si>
  <si>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</si>
  <si>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</si>
  <si>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</si>
  <si>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</si>
  <si>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</si>
  <si>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</si>
  <si>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</si>
  <si>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</si>
  <si>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</si>
  <si>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</si>
  <si>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</si>
  <si>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</si>
  <si>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</si>
  <si>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</si>
  <si>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</si>
  <si>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</si>
  <si>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</si>
  <si>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</si>
  <si>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</si>
  <si>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</si>
  <si>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</si>
  <si>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</si>
  <si>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</si>
  <si>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</si>
  <si>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</si>
  <si>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</si>
  <si>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</si>
  <si>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</si>
  <si>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</si>
  <si>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</si>
  <si>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</si>
  <si>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</si>
  <si>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</si>
  <si>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</si>
  <si>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</si>
  <si>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</si>
  <si>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</si>
  <si>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</si>
  <si>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</si>
  <si>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</si>
  <si>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</si>
  <si>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</si>
  <si>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</si>
  <si>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</si>
  <si>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</si>
  <si>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</si>
  <si>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</si>
  <si>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</si>
  <si>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</si>
  <si>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</si>
  <si>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</si>
  <si>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</si>
  <si>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</si>
  <si>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</si>
  <si>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</si>
  <si>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</si>
  <si>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</si>
  <si>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</si>
  <si>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</si>
  <si>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</si>
  <si>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</si>
  <si>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</si>
  <si>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</si>
  <si>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</si>
  <si>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</si>
  <si>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</si>
  <si>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</si>
  <si>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</si>
  <si>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</si>
  <si>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</si>
  <si>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</si>
  <si>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</si>
  <si>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</si>
  <si>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</si>
  <si>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</si>
  <si>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</si>
  <si>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</si>
  <si>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</si>
  <si>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</si>
  <si>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</si>
  <si>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</si>
  <si>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</si>
  <si>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</si>
  <si>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</si>
  <si>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</si>
  <si>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</si>
  <si>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</si>
  <si>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</si>
  <si>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</si>
  <si>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</si>
  <si>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</si>
  <si>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</si>
  <si>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</si>
  <si>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</si>
  <si>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</si>
  <si>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</si>
  <si>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</si>
  <si>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</si>
  <si>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</si>
  <si>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</si>
  <si>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</si>
  <si>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</si>
  <si>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</si>
  <si>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</si>
  <si>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</si>
  <si>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</si>
  <si>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</si>
  <si>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</si>
  <si>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</si>
  <si>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</si>
  <si>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</si>
  <si>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</si>
  <si>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</si>
  <si>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</si>
  <si>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</si>
  <si>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</si>
  <si>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</si>
  <si>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</si>
  <si>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</si>
  <si>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</si>
  <si>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</si>
  <si>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</si>
  <si>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</si>
  <si>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</si>
  <si>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</si>
  <si>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</si>
  <si>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</si>
  <si>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</si>
  <si>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</si>
  <si>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</si>
  <si>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</si>
  <si>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</si>
  <si>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</si>
  <si>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</si>
  <si>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</si>
  <si>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</si>
  <si>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</si>
  <si>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</si>
  <si>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</si>
  <si>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</si>
  <si>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</si>
  <si>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</si>
  <si>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</si>
  <si>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</si>
  <si>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</si>
  <si>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</si>
  <si>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</si>
  <si>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</si>
  <si>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</si>
  <si>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</si>
  <si>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</si>
  <si>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</si>
  <si>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</si>
  <si>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</si>
  <si>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</si>
  <si>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</si>
  <si>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</si>
  <si>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</si>
  <si>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</si>
  <si>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</si>
  <si>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</si>
  <si>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</si>
  <si>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</si>
  <si>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</si>
  <si>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</si>
  <si>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</si>
  <si>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</si>
  <si>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</si>
  <si>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</si>
  <si>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</si>
  <si>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</si>
  <si>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</si>
  <si>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</si>
  <si>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</si>
  <si>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</si>
  <si>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</si>
  <si>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</si>
  <si>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</si>
  <si>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</si>
  <si>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</si>
  <si>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</si>
  <si>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</si>
  <si>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</si>
  <si>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</si>
  <si>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</si>
  <si>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</si>
  <si>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</si>
  <si>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</si>
  <si>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</si>
  <si>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</si>
  <si>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</si>
  <si>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</si>
  <si>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</si>
  <si>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</si>
  <si>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</si>
  <si>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</si>
  <si>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</si>
  <si>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</si>
  <si>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</si>
  <si>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</si>
  <si>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</si>
  <si>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</si>
  <si>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</si>
  <si>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</si>
  <si>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</si>
  <si>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</si>
  <si>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</si>
  <si>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</si>
  <si>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</si>
  <si>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</si>
  <si>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</si>
  <si>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</si>
  <si>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</si>
  <si>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</si>
  <si>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</si>
  <si>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</si>
  <si>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</si>
  <si>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</si>
  <si>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</si>
  <si>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</si>
  <si>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</si>
  <si>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</si>
  <si>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</si>
  <si>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</si>
  <si>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</si>
  <si>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</si>
  <si>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</si>
  <si>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</si>
  <si>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</si>
  <si>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</si>
  <si>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</si>
  <si>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</si>
  <si>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</si>
  <si>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</si>
  <si>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</si>
  <si>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</si>
  <si>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</si>
  <si>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</si>
  <si>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</si>
  <si>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</si>
  <si>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</si>
  <si>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</si>
  <si>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</si>
  <si>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</si>
  <si>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</si>
  <si>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</si>
  <si>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</si>
  <si>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</si>
  <si>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</si>
  <si>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</si>
  <si>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</si>
  <si>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</si>
  <si>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</si>
  <si>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</si>
  <si>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</si>
  <si>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</si>
  <si>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</si>
  <si>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</si>
  <si>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</si>
  <si>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</si>
  <si>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</si>
  <si>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</si>
  <si>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</si>
  <si>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</si>
  <si>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</si>
  <si>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</si>
  <si>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</si>
  <si>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</si>
  <si>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</si>
  <si>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</si>
  <si>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</si>
  <si>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</si>
  <si>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</si>
  <si>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</si>
  <si>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</si>
  <si>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</si>
  <si>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</si>
  <si>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</si>
  <si>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</si>
  <si>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</si>
  <si>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</si>
  <si>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</si>
  <si>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</si>
  <si>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</si>
  <si>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</si>
  <si>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</si>
  <si>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</si>
  <si>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</si>
  <si>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</si>
  <si>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</si>
  <si>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</si>
  <si>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</si>
  <si>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</si>
  <si>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</si>
  <si>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</si>
  <si>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</si>
  <si>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</si>
  <si>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</si>
  <si>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</si>
  <si>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</si>
  <si>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</si>
  <si>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</si>
  <si>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</si>
  <si>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</si>
  <si>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</si>
  <si>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</si>
  <si>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</si>
  <si>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</si>
  <si>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</si>
  <si>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</si>
  <si>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</si>
  <si>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</si>
  <si>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</si>
  <si>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</si>
  <si>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</si>
  <si>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</si>
  <si>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</si>
  <si>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</si>
  <si>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</si>
  <si>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</si>
  <si>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</si>
  <si>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</si>
  <si>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</si>
  <si>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</si>
  <si>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</si>
  <si>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</si>
  <si>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</si>
  <si>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</si>
  <si>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</si>
  <si>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</si>
  <si>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</si>
  <si>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</si>
  <si>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</si>
  <si>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</si>
  <si>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</si>
  <si>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</si>
  <si>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</si>
  <si>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</si>
  <si>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</si>
  <si>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</si>
  <si>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</si>
  <si>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</si>
  <si>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</si>
  <si>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</si>
  <si>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</si>
  <si>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</si>
  <si>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</si>
  <si>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</si>
  <si>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</si>
  <si>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</si>
  <si>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</si>
  <si>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</si>
  <si>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</si>
  <si>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</si>
  <si>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</si>
  <si>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</si>
  <si>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</si>
  <si>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</si>
  <si>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</si>
  <si>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</si>
  <si>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</si>
  <si>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</si>
  <si>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</si>
  <si>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</si>
  <si>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</si>
  <si>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</si>
  <si>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</si>
  <si>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</si>
  <si>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</si>
  <si>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</si>
  <si>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</si>
  <si>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</si>
  <si>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</si>
  <si>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</si>
  <si>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</si>
  <si>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</si>
  <si>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</si>
  <si>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</si>
  <si>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</si>
  <si>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</si>
  <si>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</si>
  <si>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</si>
  <si>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</si>
  <si>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</si>
  <si>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</si>
  <si>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</si>
  <si>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</si>
  <si>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</si>
  <si>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</si>
  <si>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</si>
  <si>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</si>
  <si>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</si>
  <si>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</si>
  <si>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</si>
  <si>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</si>
  <si>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</si>
  <si>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</si>
  <si>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</si>
  <si>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</si>
  <si>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</si>
  <si>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</si>
  <si>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</si>
  <si>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</si>
  <si>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</si>
  <si>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</si>
  <si>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</si>
  <si>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</si>
  <si>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</si>
  <si>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</si>
  <si>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</si>
  <si>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</si>
  <si>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</si>
  <si>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</si>
  <si>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</si>
  <si>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</si>
  <si>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</si>
  <si>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</si>
  <si>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</si>
  <si>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</si>
  <si>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</si>
  <si>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</si>
  <si>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</si>
  <si>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</si>
  <si>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</si>
  <si>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</si>
  <si>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</si>
  <si>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</si>
  <si>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</si>
  <si>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</si>
  <si>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</si>
  <si>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</si>
  <si>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</si>
  <si>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</si>
  <si>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</si>
  <si>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</si>
  <si>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</si>
  <si>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</si>
  <si>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</si>
  <si>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</si>
  <si>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</si>
  <si>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</si>
  <si>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</si>
  <si>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</si>
  <si>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</si>
  <si>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</si>
  <si>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</si>
  <si>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</si>
  <si>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</si>
  <si>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</si>
  <si>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</si>
  <si>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</si>
  <si>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</si>
  <si>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</si>
  <si>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</si>
  <si>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</si>
  <si>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</si>
  <si>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</si>
  <si>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</si>
  <si>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</si>
  <si>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</si>
  <si>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</si>
  <si>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</si>
  <si>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</si>
  <si>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</si>
  <si>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</si>
  <si>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</si>
  <si>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</si>
  <si>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</si>
  <si>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</si>
  <si>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</si>
  <si>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</si>
  <si>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</si>
  <si>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</si>
  <si>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</si>
  <si>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</si>
  <si>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</si>
  <si>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</si>
  <si>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</si>
  <si>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</si>
  <si>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</si>
  <si>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</si>
  <si>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</si>
  <si>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</si>
  <si>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</si>
  <si>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</si>
  <si>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</si>
  <si>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</si>
  <si>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</si>
  <si>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</si>
  <si>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</si>
  <si>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</si>
  <si>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</si>
  <si>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</si>
  <si>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</si>
  <si>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</si>
  <si>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</si>
  <si>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</si>
  <si>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</si>
  <si>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</si>
  <si>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</si>
  <si>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</si>
  <si>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</si>
  <si>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</si>
  <si>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</si>
  <si>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</si>
  <si>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</si>
  <si>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</si>
  <si>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</si>
  <si>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</si>
  <si>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</si>
  <si>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</si>
  <si>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</si>
  <si>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</si>
  <si>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</si>
  <si>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</si>
  <si>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</si>
  <si>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</si>
  <si>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</si>
  <si>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</si>
  <si>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</si>
  <si>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</si>
  <si>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</si>
  <si>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</si>
  <si>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</si>
  <si>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</si>
  <si>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</si>
  <si>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</si>
  <si>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</si>
  <si>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</si>
  <si>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</si>
  <si>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</si>
  <si>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</si>
  <si>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</si>
  <si>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</si>
  <si>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</si>
  <si>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</si>
  <si>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</si>
  <si>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</si>
  <si>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</si>
  <si>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</si>
  <si>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</si>
  <si>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</si>
  <si>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</si>
  <si>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</si>
  <si>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</si>
  <si>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</si>
  <si>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</si>
  <si>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</si>
  <si>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</si>
  <si>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</si>
  <si>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</si>
  <si>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</si>
  <si>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</si>
  <si>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</si>
  <si>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</si>
  <si>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</si>
  <si>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</si>
  <si>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</si>
  <si>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</si>
  <si>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</si>
  <si>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</si>
  <si>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</si>
  <si>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</si>
  <si>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</si>
  <si>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</si>
  <si>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</si>
  <si>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</si>
  <si>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</si>
  <si>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</si>
  <si>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</si>
  <si>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</si>
  <si>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</si>
  <si>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</si>
  <si>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</si>
  <si>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</si>
  <si>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</si>
  <si>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</si>
  <si>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</si>
  <si>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</si>
  <si>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</si>
  <si>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</si>
  <si>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</si>
  <si>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</si>
  <si>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</si>
  <si>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</si>
  <si>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</si>
  <si>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</si>
  <si>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</si>
  <si>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</si>
  <si>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</si>
  <si>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</si>
  <si>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</si>
  <si>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</si>
  <si>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</si>
  <si>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</si>
  <si>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</si>
  <si>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</si>
  <si>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</si>
  <si>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</si>
  <si>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</si>
  <si>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</si>
  <si>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</si>
  <si>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</si>
  <si>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</si>
  <si>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</si>
  <si>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</si>
  <si>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</si>
  <si>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</si>
  <si>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</si>
  <si>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</si>
  <si>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</si>
  <si>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</si>
  <si>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</si>
  <si>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</si>
  <si>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</si>
  <si>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</si>
  <si>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</si>
  <si>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</si>
  <si>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</si>
  <si>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</si>
  <si>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</si>
  <si>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</si>
  <si>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</si>
  <si>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</si>
  <si>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</si>
  <si>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</si>
  <si>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</si>
  <si>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</si>
  <si>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</si>
  <si>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</si>
  <si>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</si>
  <si>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</si>
  <si>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</si>
  <si>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</si>
  <si>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</si>
  <si>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</si>
  <si>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</si>
  <si>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</si>
  <si>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</si>
  <si>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</si>
  <si>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</si>
  <si>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</si>
  <si>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</si>
  <si>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</si>
  <si>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</si>
  <si>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</si>
  <si>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</si>
  <si>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</si>
  <si>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</si>
  <si>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</si>
  <si>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</si>
  <si>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</si>
  <si>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</si>
  <si>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</si>
  <si>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</si>
  <si>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</si>
  <si>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</si>
  <si>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</si>
  <si>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</si>
  <si>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</si>
  <si>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</si>
  <si>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</si>
  <si>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</si>
  <si>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</si>
  <si>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</si>
  <si>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</si>
  <si>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</si>
  <si>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</si>
  <si>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</si>
  <si>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</si>
  <si>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</si>
  <si>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</si>
  <si>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</si>
  <si>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</si>
  <si>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</si>
  <si>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</si>
  <si>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</si>
  <si>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</si>
  <si>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</si>
  <si>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</si>
  <si>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</si>
  <si>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</si>
  <si>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</si>
  <si>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</si>
  <si>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</si>
  <si>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</si>
  <si>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</si>
  <si>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</si>
  <si>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</si>
  <si>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</si>
  <si>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</si>
  <si>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</si>
  <si>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</si>
  <si>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</si>
  <si>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</si>
  <si>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</si>
  <si>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</si>
  <si>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</si>
  <si>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</si>
  <si>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</si>
  <si>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</si>
  <si>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</si>
  <si>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</si>
  <si>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</si>
  <si>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</si>
  <si>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</si>
  <si>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</si>
  <si>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</si>
  <si>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</si>
  <si>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</si>
  <si>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</si>
  <si>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</si>
  <si>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</si>
  <si>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</si>
  <si>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</si>
  <si>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</si>
  <si>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</si>
  <si>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</si>
  <si>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</si>
  <si>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</si>
  <si>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</si>
  <si>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</si>
  <si>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</si>
  <si>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</si>
  <si>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</si>
  <si>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</si>
  <si>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</si>
  <si>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</si>
  <si>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</si>
  <si>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</si>
  <si>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</si>
  <si>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</si>
  <si>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</si>
  <si>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</si>
  <si>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</si>
  <si>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</si>
  <si>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</si>
  <si>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</si>
  <si>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</si>
  <si>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</si>
  <si>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</si>
  <si>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</si>
  <si>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</si>
  <si>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</si>
  <si>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</si>
  <si>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</si>
  <si>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</si>
  <si>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</si>
  <si>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</si>
  <si>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</si>
  <si>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</si>
  <si>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</si>
  <si>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</si>
  <si>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</si>
  <si>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</si>
  <si>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</si>
  <si>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</si>
  <si>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</si>
  <si>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</si>
  <si>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</si>
  <si>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</si>
  <si>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</si>
  <si>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</si>
  <si>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</si>
  <si>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</si>
  <si>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</si>
  <si>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</si>
  <si>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</si>
  <si>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</si>
  <si>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</si>
  <si>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</si>
  <si>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</si>
  <si>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</si>
  <si>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</si>
  <si>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</si>
  <si>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</si>
  <si>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</si>
  <si>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</si>
  <si>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</si>
  <si>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</si>
  <si>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</si>
  <si>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</si>
  <si>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</si>
  <si>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</si>
  <si>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</si>
  <si>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</si>
  <si>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</si>
  <si>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</si>
  <si>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</si>
  <si>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</si>
  <si>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</si>
  <si>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</si>
  <si>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</si>
  <si>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</si>
  <si>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</si>
  <si>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</si>
  <si>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</si>
  <si>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</si>
  <si>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</si>
  <si>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</si>
  <si>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</si>
  <si>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</si>
  <si>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</si>
  <si>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</si>
  <si>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</si>
  <si>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</si>
  <si>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</si>
  <si>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</si>
  <si>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</si>
  <si>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</si>
  <si>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</si>
  <si>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</si>
  <si>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</si>
  <si>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</si>
  <si>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</si>
  <si>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</si>
  <si>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</si>
  <si>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</si>
  <si>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</si>
  <si>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</si>
  <si>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</si>
  <si>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</si>
  <si>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</si>
  <si>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</si>
  <si>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</si>
  <si>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</si>
  <si>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</si>
  <si>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</si>
  <si>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</si>
  <si>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</si>
  <si>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</si>
  <si>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</si>
  <si>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</si>
  <si>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</si>
  <si>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</si>
  <si>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</si>
  <si>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</si>
  <si>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</si>
  <si>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</si>
  <si>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</si>
  <si>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</si>
  <si>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</si>
  <si>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</si>
  <si>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</si>
  <si>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</si>
  <si>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</si>
  <si>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</si>
  <si>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</si>
  <si>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</si>
  <si>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</si>
  <si>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</si>
  <si>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</si>
  <si>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</si>
  <si>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</si>
  <si>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</si>
  <si>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</si>
  <si>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</si>
  <si>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</si>
  <si>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</si>
  <si>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</si>
  <si>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</si>
  <si>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</si>
  <si>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</si>
  <si>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</si>
  <si>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</si>
  <si>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</si>
  <si>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</si>
  <si>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</si>
  <si>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</si>
  <si>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</si>
  <si>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</si>
  <si>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</si>
  <si>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</si>
  <si>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</si>
  <si>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</si>
  <si>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</si>
  <si>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</si>
  <si>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</si>
  <si>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</si>
  <si>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</si>
  <si>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</si>
  <si>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</si>
  <si>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</si>
  <si>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</si>
  <si>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</si>
  <si>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</si>
  <si>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</si>
  <si>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</si>
  <si>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</si>
  <si>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</si>
  <si>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</si>
  <si>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</si>
  <si>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</si>
  <si>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</si>
  <si>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</si>
  <si>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</si>
  <si>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</si>
  <si>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</si>
  <si>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</si>
  <si>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</si>
  <si>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</si>
  <si>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</si>
  <si>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</si>
  <si>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</si>
  <si>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</si>
  <si>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</si>
  <si>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</si>
  <si>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</si>
  <si>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</si>
  <si>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</si>
  <si>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</si>
  <si>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</si>
  <si>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</si>
  <si>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</si>
  <si>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</si>
  <si>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</si>
  <si>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</si>
  <si>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</si>
  <si>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</si>
  <si>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</si>
  <si>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</si>
  <si>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</si>
  <si>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</si>
  <si>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</si>
  <si>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</si>
  <si>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</si>
  <si>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</si>
  <si>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</si>
  <si>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</si>
  <si>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</si>
  <si>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</si>
  <si>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</si>
  <si>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</si>
  <si>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</si>
  <si>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</si>
  <si>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</si>
  <si>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</si>
  <si>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</si>
  <si>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</si>
  <si>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</si>
  <si>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</si>
  <si>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</si>
  <si>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</si>
  <si>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</si>
  <si>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</si>
  <si>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</si>
  <si>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</si>
  <si>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</si>
  <si>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</si>
  <si>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</si>
  <si>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</si>
  <si>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</si>
  <si>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</si>
  <si>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</si>
  <si>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</si>
  <si>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</si>
  <si>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</si>
  <si>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</si>
  <si>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</si>
  <si>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</si>
  <si>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</si>
  <si>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</si>
  <si>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</si>
  <si>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</si>
  <si>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</si>
  <si>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</si>
  <si>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</si>
  <si>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</si>
  <si>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</si>
  <si>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</si>
  <si>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</si>
  <si>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</si>
  <si>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</si>
  <si>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</si>
  <si>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</si>
  <si>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</si>
  <si>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</si>
  <si>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</si>
  <si>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</si>
  <si>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</si>
  <si>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</si>
  <si>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</si>
  <si>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</si>
  <si>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</si>
  <si>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</si>
  <si>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</si>
  <si>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</si>
  <si>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</si>
  <si>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</si>
  <si>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</si>
  <si>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</si>
  <si>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</si>
  <si>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</si>
  <si>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</si>
  <si>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</si>
  <si>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</si>
  <si>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</si>
  <si>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</si>
  <si>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</si>
  <si>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</si>
  <si>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</si>
  <si>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</si>
  <si>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</si>
  <si>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</si>
  <si>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</si>
  <si>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</si>
  <si>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</si>
  <si>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</si>
  <si>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</si>
  <si>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</si>
  <si>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</si>
  <si>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</si>
  <si>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</si>
  <si>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</si>
  <si>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</si>
  <si>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</si>
  <si>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</si>
  <si>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</si>
  <si>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</si>
  <si>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</si>
  <si>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</si>
  <si>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</si>
  <si>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</si>
  <si>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</si>
  <si>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</si>
  <si>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</si>
  <si>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</si>
  <si>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</si>
  <si>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</si>
  <si>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</si>
  <si>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</si>
  <si>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</si>
  <si>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</si>
  <si>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</si>
  <si>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</si>
  <si>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</si>
  <si>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</si>
  <si>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</si>
  <si>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</si>
  <si>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</si>
  <si>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</si>
  <si>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</si>
  <si>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</si>
  <si>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</si>
  <si>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</si>
  <si>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</si>
  <si>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</si>
  <si>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</si>
  <si>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</si>
  <si>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</si>
  <si>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</si>
  <si>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</si>
  <si>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</si>
  <si>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</si>
  <si>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</si>
  <si>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</si>
  <si>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</si>
  <si>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</si>
  <si>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</si>
  <si>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</si>
  <si>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</si>
  <si>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</si>
  <si>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</si>
  <si>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</si>
  <si>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</si>
  <si>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</si>
  <si>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</si>
  <si>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</si>
  <si>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</si>
  <si>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</si>
  <si>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</si>
  <si>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</si>
  <si>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</si>
  <si>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</si>
  <si>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</si>
  <si>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</si>
  <si>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</si>
  <si>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</si>
  <si>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</si>
  <si>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</si>
  <si>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</si>
  <si>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</si>
  <si>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</si>
  <si>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</si>
  <si>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</si>
  <si>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</si>
  <si>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</si>
  <si>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</si>
  <si>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</si>
  <si>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</si>
  <si>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</si>
  <si>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</si>
  <si>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</si>
  <si>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</si>
  <si>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</si>
  <si>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</si>
  <si>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</si>
  <si>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</si>
  <si>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</si>
  <si>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</si>
  <si>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</si>
  <si>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</si>
  <si>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</si>
  <si>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</si>
  <si>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</si>
  <si>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</si>
  <si>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</si>
  <si>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</si>
  <si>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</si>
  <si>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</si>
  <si>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</si>
  <si>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</si>
  <si>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</si>
  <si>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</si>
  <si>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</si>
  <si>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</si>
  <si>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</si>
  <si>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</si>
  <si>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</si>
  <si>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</si>
  <si>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</si>
  <si>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</si>
  <si>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</si>
  <si>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</si>
  <si>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</si>
  <si>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</si>
  <si>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</si>
  <si>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</si>
  <si>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</si>
  <si>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</si>
  <si>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</si>
  <si>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</si>
  <si>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</si>
  <si>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</si>
  <si>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</si>
  <si>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</si>
  <si>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</si>
  <si>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</si>
  <si>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</si>
  <si>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</si>
  <si>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</si>
  <si>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</si>
  <si>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</si>
  <si>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</si>
  <si>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</si>
  <si>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</si>
  <si>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</si>
  <si>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</si>
  <si>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</si>
  <si>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</si>
  <si>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</si>
  <si>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</si>
  <si>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</si>
  <si>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</si>
  <si>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</si>
  <si>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</si>
  <si>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</si>
  <si>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</si>
  <si>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</si>
  <si>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</si>
  <si>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</si>
  <si>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</si>
  <si>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</si>
  <si>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</si>
  <si>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</si>
  <si>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</si>
  <si>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</si>
  <si>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</si>
  <si>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</si>
  <si>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</si>
  <si>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</si>
  <si>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</si>
  <si>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</si>
  <si>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</si>
  <si>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</si>
  <si>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</si>
  <si>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</si>
  <si>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</si>
  <si>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</si>
  <si>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</si>
  <si>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</si>
  <si>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</si>
  <si>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</si>
  <si>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</si>
  <si>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</si>
  <si>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</si>
  <si>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</si>
  <si>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</si>
  <si>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</si>
  <si>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</si>
  <si>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</si>
  <si>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</si>
  <si>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</si>
  <si>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</si>
  <si>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</si>
  <si>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</si>
  <si>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</si>
  <si>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</si>
  <si>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</si>
  <si>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</si>
  <si>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</si>
  <si>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</si>
  <si>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</si>
  <si>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</si>
  <si>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</si>
  <si>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</si>
  <si>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</si>
  <si>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</si>
  <si>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</si>
  <si>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</si>
  <si>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</si>
  <si>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</si>
  <si>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</si>
  <si>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</si>
  <si>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</si>
  <si>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</si>
  <si>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</si>
  <si>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</si>
  <si>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</si>
  <si>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</si>
  <si>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</si>
  <si>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</si>
  <si>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</si>
  <si>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</si>
  <si>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</si>
  <si>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</si>
  <si>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</si>
  <si>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</si>
  <si>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</si>
  <si>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</si>
  <si>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</si>
  <si>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</si>
  <si>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</si>
  <si>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</si>
  <si>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</si>
  <si>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</si>
  <si>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</si>
  <si>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</si>
  <si>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</si>
  <si>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</si>
  <si>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</si>
  <si>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</si>
  <si>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</si>
  <si>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</si>
  <si>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</si>
  <si>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</si>
  <si>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</si>
  <si>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</si>
  <si>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</si>
  <si>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</si>
  <si>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</si>
  <si>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</si>
  <si>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</si>
  <si>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</si>
  <si>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</si>
  <si>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</si>
  <si>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</si>
  <si>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</si>
  <si>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</si>
  <si>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</si>
  <si>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</si>
  <si>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</si>
  <si>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</si>
  <si>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</si>
  <si>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</si>
  <si>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</si>
  <si>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</si>
  <si>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</si>
  <si>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</si>
  <si>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</si>
  <si>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</si>
  <si>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</si>
  <si>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</si>
  <si>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</si>
  <si>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</si>
  <si>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</si>
  <si>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</si>
  <si>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</si>
  <si>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</si>
  <si>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</si>
  <si>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</si>
  <si>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</si>
  <si>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</si>
  <si>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</si>
  <si>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</si>
  <si>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</si>
  <si>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</si>
  <si>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</si>
  <si>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</si>
  <si>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</si>
  <si>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</si>
  <si>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</si>
  <si>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</si>
  <si>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</si>
  <si>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</si>
  <si>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</si>
  <si>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</si>
  <si>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</si>
  <si>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</si>
  <si>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</si>
  <si>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</si>
  <si>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</si>
  <si>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</si>
  <si>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</si>
  <si>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</si>
  <si>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</si>
  <si>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</si>
  <si>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</si>
  <si>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</si>
  <si>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</si>
  <si>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</si>
  <si>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</si>
  <si>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</si>
  <si>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</si>
  <si>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</si>
  <si>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</si>
  <si>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</si>
  <si>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</si>
  <si>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</si>
  <si>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</si>
  <si>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</si>
  <si>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</si>
  <si>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</si>
  <si>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</si>
  <si>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</si>
  <si>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</si>
  <si>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</si>
  <si>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</si>
  <si>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</si>
  <si>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</si>
  <si>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</si>
  <si>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</si>
  <si>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</si>
  <si>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</si>
  <si>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</si>
  <si>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</si>
  <si>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</si>
  <si>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</si>
  <si>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</si>
  <si>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</si>
  <si>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</si>
  <si>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</si>
  <si>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</si>
  <si>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</si>
  <si>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</si>
  <si>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</si>
  <si>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</si>
  <si>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</si>
  <si>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</si>
  <si>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</si>
  <si>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</si>
  <si>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</si>
  <si>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</si>
  <si>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</si>
  <si>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</si>
  <si>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</si>
  <si>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</si>
  <si>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</si>
  <si>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</si>
  <si>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</si>
  <si>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</si>
  <si>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</si>
  <si>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</si>
  <si>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</si>
  <si>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</si>
  <si>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</si>
  <si>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</si>
  <si>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</si>
  <si>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</si>
  <si>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</si>
  <si>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</si>
  <si>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</si>
  <si>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</si>
  <si>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</si>
  <si>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</si>
  <si>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</si>
  <si>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</si>
  <si>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</si>
  <si>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</si>
  <si>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</si>
  <si>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</si>
  <si>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</si>
  <si>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</si>
  <si>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</si>
  <si>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</si>
  <si>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</si>
  <si>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</si>
  <si>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</si>
  <si>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</si>
  <si>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</si>
  <si>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</si>
  <si>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</si>
  <si>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</si>
  <si>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</si>
  <si>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</si>
  <si>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</si>
  <si>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</si>
  <si>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</si>
  <si>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</si>
  <si>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</si>
  <si>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</si>
  <si>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</si>
  <si>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</si>
  <si>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</si>
  <si>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</si>
  <si>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</si>
  <si>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</si>
  <si>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</si>
  <si>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</si>
  <si>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</si>
  <si>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</si>
  <si>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</si>
  <si>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</si>
  <si>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</si>
  <si>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</si>
  <si>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</si>
  <si>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</si>
  <si>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</si>
  <si>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</si>
  <si>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</si>
  <si>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</si>
  <si>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</si>
  <si>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</si>
  <si>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</si>
  <si>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</si>
  <si>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</si>
  <si>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</si>
  <si>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</si>
  <si>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</si>
  <si>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</si>
  <si>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</si>
  <si>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</si>
  <si>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</si>
  <si>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</si>
  <si>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</si>
  <si>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</si>
  <si>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</si>
  <si>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</si>
  <si>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</si>
  <si>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</si>
  <si>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</si>
  <si>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</si>
  <si>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</si>
  <si>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</si>
  <si>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</si>
  <si>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</si>
  <si>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</si>
  <si>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</si>
  <si>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</si>
  <si>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</si>
  <si>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</si>
  <si>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</si>
  <si>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</si>
  <si>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</si>
  <si>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</si>
  <si>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</si>
  <si>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</si>
  <si>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</si>
  <si>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</si>
  <si>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</si>
  <si>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</si>
  <si>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</si>
  <si>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</si>
  <si>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</si>
  <si>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</si>
  <si>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</si>
  <si>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</si>
  <si>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</si>
  <si>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</si>
  <si>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</si>
  <si>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</si>
  <si>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</si>
  <si>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</si>
  <si>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</si>
  <si>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</si>
  <si>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</si>
  <si>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</si>
  <si>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</si>
  <si>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</si>
  <si>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</si>
  <si>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</si>
  <si>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</si>
  <si>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</si>
  <si>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</si>
  <si>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</si>
  <si>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</si>
  <si>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</si>
  <si>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</si>
  <si>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</si>
  <si>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</si>
  <si>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</si>
  <si>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</si>
  <si>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</si>
  <si>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</si>
  <si>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</si>
  <si>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</si>
  <si>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</si>
  <si>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</si>
  <si>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</si>
  <si>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</si>
  <si>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</si>
  <si>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</si>
  <si>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</si>
  <si>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</si>
  <si>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</si>
  <si>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</si>
  <si>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</si>
  <si>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</si>
  <si>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</si>
  <si>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</si>
  <si>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</si>
  <si>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</si>
  <si>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</si>
  <si>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</si>
  <si>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</si>
  <si>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</si>
  <si>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</si>
  <si>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</si>
  <si>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</si>
  <si>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</si>
  <si>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</si>
  <si>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</si>
  <si>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</si>
  <si>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</si>
  <si>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</si>
  <si>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</si>
  <si>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</si>
  <si>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</si>
  <si>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</si>
  <si>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</si>
  <si>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</si>
  <si>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</si>
  <si>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</si>
  <si>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</si>
  <si>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</si>
  <si>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</si>
  <si>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</si>
  <si>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</si>
  <si>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</si>
  <si>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</si>
  <si>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</si>
  <si>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</si>
  <si>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</si>
  <si>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</si>
  <si>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</si>
  <si>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</si>
  <si>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</si>
  <si>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</si>
  <si>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</si>
  <si>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</si>
  <si>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</si>
  <si>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</si>
  <si>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</si>
  <si>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</si>
  <si>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</si>
  <si>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</si>
  <si>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</si>
  <si>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</si>
  <si>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</si>
  <si>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</si>
  <si>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</si>
  <si>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</si>
  <si>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</si>
  <si>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</si>
  <si>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</si>
  <si>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</si>
  <si>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</si>
  <si>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</si>
  <si>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</si>
  <si>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</si>
  <si>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</si>
  <si>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</si>
  <si>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</si>
  <si>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</si>
  <si>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</si>
  <si>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</si>
  <si>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</si>
  <si>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</si>
  <si>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</si>
  <si>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</si>
  <si>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</si>
  <si>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</si>
  <si>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</si>
  <si>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</si>
  <si>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</si>
  <si>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</si>
  <si>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</si>
  <si>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</si>
  <si>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</si>
  <si>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</si>
  <si>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</si>
  <si>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</si>
  <si>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</si>
  <si>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</si>
  <si>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</si>
  <si>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</si>
  <si>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</si>
  <si>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</si>
  <si>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</si>
  <si>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</si>
  <si>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</si>
  <si>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</si>
  <si>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</si>
  <si>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</si>
  <si>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</si>
  <si>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</si>
  <si>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</si>
  <si>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</si>
  <si>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</si>
  <si>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</si>
  <si>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</si>
  <si>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</si>
  <si>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</si>
  <si>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</si>
  <si>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</si>
  <si>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</si>
  <si>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</si>
  <si>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</si>
  <si>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</si>
  <si>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</si>
  <si>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</si>
  <si>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</si>
  <si>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</si>
  <si>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</si>
  <si>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</si>
  <si>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</si>
  <si>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</si>
  <si>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</si>
  <si>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</si>
  <si>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</si>
  <si>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</si>
  <si>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</si>
  <si>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</si>
  <si>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</si>
  <si>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</si>
  <si>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</si>
  <si>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</si>
  <si>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</si>
  <si>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</si>
  <si>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</si>
  <si>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</si>
  <si>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</si>
  <si>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</si>
  <si>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</si>
  <si>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</si>
  <si>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</si>
  <si>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</si>
  <si>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</si>
  <si>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</si>
  <si>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</si>
  <si>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</si>
  <si>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</si>
  <si>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</si>
  <si>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</si>
  <si>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</si>
  <si>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</si>
  <si>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</si>
  <si>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</si>
  <si>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</si>
  <si>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</si>
  <si>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</si>
  <si>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</si>
  <si>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</si>
  <si>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</si>
  <si>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</si>
  <si>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</si>
  <si>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</si>
  <si>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</si>
  <si>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</si>
  <si>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</si>
  <si>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</si>
  <si>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</si>
  <si>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</si>
  <si>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</si>
  <si>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</si>
  <si>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</si>
  <si>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</si>
  <si>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</si>
  <si>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</si>
  <si>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</si>
  <si>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</si>
  <si>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</si>
  <si>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</si>
  <si>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</si>
  <si>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</si>
  <si>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</si>
  <si>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</si>
  <si>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</si>
  <si>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</si>
  <si>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</si>
  <si>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</si>
  <si>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</si>
  <si>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</si>
  <si>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</si>
  <si>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</si>
  <si>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</si>
  <si>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</si>
  <si>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</si>
  <si>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</si>
  <si>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</si>
  <si>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</si>
  <si>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</si>
  <si>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</si>
  <si>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</si>
  <si>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</si>
  <si>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</si>
  <si>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</si>
  <si>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</si>
  <si>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</si>
  <si>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</si>
  <si>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</si>
  <si>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</si>
  <si>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</si>
  <si>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</si>
  <si>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</si>
  <si>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</si>
  <si>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</si>
  <si>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</si>
  <si>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</si>
  <si>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</si>
  <si>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</si>
  <si>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</si>
  <si>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</si>
  <si>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</si>
  <si>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</si>
  <si>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</si>
  <si>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</si>
  <si>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</si>
  <si>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</si>
  <si>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</si>
  <si>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</si>
  <si>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</si>
  <si>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</si>
  <si>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</si>
  <si>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</si>
  <si>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</si>
  <si>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</si>
  <si>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</si>
  <si>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</si>
  <si>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</si>
  <si>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</si>
  <si>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</si>
  <si>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</si>
  <si>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</si>
  <si>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</si>
  <si>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</si>
  <si>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</si>
  <si>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</si>
  <si>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</si>
  <si>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</si>
  <si>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</si>
  <si>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</si>
  <si>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</si>
  <si>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</si>
  <si>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</si>
  <si>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</si>
  <si>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</si>
  <si>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</si>
  <si>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</si>
  <si>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</si>
  <si>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</si>
  <si>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</si>
  <si>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</si>
  <si>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</si>
  <si>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</si>
  <si>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</si>
  <si>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</si>
  <si>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</si>
  <si>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</si>
  <si>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</si>
  <si>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</si>
  <si>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</si>
  <si>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</si>
  <si>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</si>
  <si>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</si>
  <si>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</si>
  <si>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</si>
  <si>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</si>
  <si>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</si>
  <si>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</si>
  <si>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</si>
  <si>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</si>
  <si>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</si>
  <si>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</si>
  <si>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</si>
  <si>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</si>
  <si>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</si>
  <si>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</si>
  <si>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</si>
  <si>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</si>
  <si>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</si>
  <si>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</si>
  <si>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</si>
  <si>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</si>
  <si>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</si>
  <si>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</si>
  <si>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</si>
  <si>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</si>
  <si>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</si>
  <si>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</si>
  <si>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</si>
  <si>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</si>
  <si>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</si>
  <si>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</si>
  <si>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</si>
  <si>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</si>
  <si>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</si>
  <si>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</si>
  <si>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</si>
  <si>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</si>
  <si>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</si>
  <si>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</si>
  <si>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</si>
  <si>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</si>
  <si>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</si>
  <si>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</si>
  <si>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</si>
  <si>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</si>
  <si>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</si>
  <si>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</si>
  <si>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</si>
  <si>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</si>
  <si>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</si>
  <si>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</si>
  <si>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</si>
  <si>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</si>
  <si>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</si>
  <si>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</si>
  <si>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</si>
  <si>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</si>
  <si>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</si>
  <si>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</si>
  <si>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</si>
  <si>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</si>
  <si>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</si>
  <si>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</si>
  <si>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</si>
  <si>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</si>
  <si>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</si>
  <si>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</si>
  <si>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</si>
  <si>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</si>
  <si>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</si>
  <si>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</si>
  <si>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</si>
  <si>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</si>
  <si>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</si>
  <si>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</si>
  <si>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</si>
  <si>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</si>
  <si>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</si>
  <si>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</si>
  <si>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</si>
  <si>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</si>
  <si>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</si>
  <si>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</si>
  <si>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</si>
  <si>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</si>
  <si>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</si>
  <si>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</si>
  <si>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</si>
  <si>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</si>
  <si>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</si>
  <si>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</si>
  <si>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</si>
  <si>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</si>
  <si>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</si>
  <si>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</si>
  <si>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</si>
  <si>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</si>
  <si>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</si>
  <si>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</si>
  <si>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</si>
  <si>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</si>
  <si>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</si>
  <si>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</si>
  <si>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</si>
  <si>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</si>
  <si>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</si>
  <si>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</si>
  <si>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</si>
  <si>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</si>
  <si>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</si>
  <si>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</si>
  <si>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</si>
  <si>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</si>
  <si>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</si>
  <si>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</si>
  <si>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</si>
  <si>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</si>
  <si>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</si>
  <si>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</si>
  <si>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</si>
  <si>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</si>
  <si>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</si>
  <si>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</si>
  <si>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</si>
  <si>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</si>
  <si>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</si>
  <si>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</si>
  <si>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</si>
  <si>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</si>
  <si>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</si>
  <si>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</si>
  <si>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</si>
  <si>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</si>
  <si>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</si>
  <si>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</si>
  <si>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</si>
  <si>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</si>
  <si>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</si>
  <si>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</si>
  <si>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</si>
  <si>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</si>
  <si>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</si>
  <si>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</si>
  <si>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</si>
  <si>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</si>
  <si>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</si>
  <si>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</si>
  <si>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</si>
  <si>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</si>
  <si>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</si>
  <si>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</si>
  <si>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</si>
  <si>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</si>
  <si>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</si>
  <si>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</si>
  <si>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</si>
  <si>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</si>
  <si>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</si>
  <si>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</si>
  <si>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</si>
  <si>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</si>
  <si>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</si>
  <si>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</si>
  <si>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</si>
  <si>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</si>
  <si>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</si>
  <si>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</si>
  <si>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</si>
  <si>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</si>
  <si>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</si>
  <si>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</si>
  <si>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</si>
  <si>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</si>
  <si>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</si>
  <si>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</si>
  <si>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</si>
  <si>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</si>
  <si>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</si>
  <si>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</si>
  <si>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</si>
  <si>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</si>
  <si>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</si>
  <si>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</si>
  <si>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</si>
  <si>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</si>
  <si>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</si>
  <si>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</si>
  <si>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</si>
  <si>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</si>
  <si>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</si>
  <si>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</si>
  <si>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</si>
  <si>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</si>
  <si>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</si>
  <si>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</si>
  <si>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</si>
  <si>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</si>
  <si>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</si>
  <si>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</si>
  <si>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</si>
  <si>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</si>
  <si>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</si>
  <si>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</si>
  <si>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</si>
  <si>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</si>
  <si>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</si>
  <si>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</si>
  <si>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</si>
  <si>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</si>
  <si>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</si>
  <si>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</si>
  <si>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</si>
  <si>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</si>
  <si>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</si>
  <si>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</si>
  <si>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</si>
  <si>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</si>
  <si>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</si>
  <si>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</si>
  <si>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</si>
  <si>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</si>
  <si>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</si>
  <si>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</si>
  <si>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</si>
  <si>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</si>
  <si>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</si>
  <si>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</si>
  <si>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</si>
  <si>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</si>
  <si>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</si>
  <si>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</si>
  <si>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</si>
  <si>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</si>
  <si>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</si>
  <si>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</si>
  <si>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</si>
  <si>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</si>
  <si>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</si>
  <si>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</si>
  <si>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</si>
  <si>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</si>
  <si>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</si>
  <si>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</si>
  <si>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</si>
  <si>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</si>
  <si>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</si>
  <si>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</si>
  <si>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</si>
  <si>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</si>
  <si>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</si>
  <si>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</si>
  <si>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</si>
  <si>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</si>
  <si>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</si>
  <si>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</si>
  <si>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</si>
  <si>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</si>
  <si>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</si>
  <si>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</si>
  <si>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</si>
  <si>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</si>
  <si>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</si>
  <si>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</si>
  <si>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</si>
  <si>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</si>
  <si>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</si>
  <si>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</si>
  <si>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</si>
  <si>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</si>
  <si>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</si>
  <si>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</si>
  <si>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</si>
  <si>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</si>
  <si>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</si>
  <si>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</si>
  <si>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</si>
  <si>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</si>
  <si>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</si>
  <si>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</si>
  <si>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</si>
  <si>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</si>
  <si>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</si>
  <si>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</si>
  <si>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</si>
  <si>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</si>
  <si>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</si>
  <si>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</si>
  <si>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</si>
  <si>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</si>
  <si>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</si>
  <si>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</si>
  <si>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</si>
  <si>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</si>
  <si>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</si>
  <si>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</si>
  <si>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</si>
  <si>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</si>
  <si>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</si>
  <si>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</si>
  <si>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</si>
  <si>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</si>
  <si>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</si>
  <si>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</si>
  <si>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</si>
  <si>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</si>
  <si>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</si>
  <si>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</si>
  <si>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</si>
  <si>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</si>
  <si>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</si>
  <si>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</si>
  <si>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</si>
  <si>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</si>
  <si>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</si>
  <si>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</si>
  <si>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</si>
  <si>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</si>
  <si>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</si>
  <si>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</si>
  <si>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</si>
  <si>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</si>
  <si>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</si>
  <si>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</si>
  <si>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</si>
  <si>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</si>
  <si>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</si>
  <si>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</si>
  <si>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</si>
  <si>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</si>
  <si>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</si>
  <si>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</si>
  <si>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</si>
  <si>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</si>
  <si>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</si>
  <si>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</si>
  <si>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</si>
  <si>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</si>
  <si>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</si>
  <si>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</si>
  <si>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</si>
  <si>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</si>
  <si>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</si>
  <si>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</si>
  <si>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</si>
  <si>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</si>
  <si>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</si>
  <si>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</si>
  <si>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</si>
  <si>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</si>
  <si>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</si>
  <si>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</si>
  <si>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</si>
  <si>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</si>
  <si>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</si>
  <si>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</si>
  <si>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</si>
  <si>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</si>
  <si>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</si>
  <si>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</si>
  <si>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</si>
  <si>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</si>
  <si>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</si>
  <si>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</si>
  <si>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</si>
  <si>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</si>
  <si>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</si>
  <si>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</si>
  <si>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</si>
  <si>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</si>
  <si>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</si>
  <si>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</si>
  <si>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</si>
  <si>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</si>
  <si>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</si>
  <si>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</si>
  <si>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</si>
  <si>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</si>
  <si>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</si>
  <si>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</si>
  <si>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</si>
  <si>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</si>
  <si>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</si>
  <si>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</si>
  <si>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</si>
  <si>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</si>
  <si>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</si>
  <si>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</si>
  <si>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</si>
  <si>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</si>
  <si>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</si>
  <si>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</si>
  <si>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</si>
  <si>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</si>
  <si>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</si>
  <si>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</si>
  <si>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</si>
  <si>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</si>
  <si>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</si>
  <si>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</si>
  <si>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</si>
  <si>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</si>
  <si>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</si>
  <si>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</si>
  <si>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</si>
  <si>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</si>
  <si>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</si>
  <si>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</si>
  <si>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</si>
  <si>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</si>
  <si>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</si>
  <si>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</si>
  <si>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</si>
  <si>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</si>
  <si>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</si>
  <si>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</si>
  <si>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</si>
  <si>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</si>
  <si>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</si>
  <si>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</si>
  <si>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</si>
  <si>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</si>
  <si>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</si>
  <si>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</si>
  <si>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</si>
  <si>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</si>
  <si>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</si>
  <si>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</si>
  <si>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</si>
  <si>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</si>
  <si>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</si>
  <si>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</si>
  <si>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</si>
  <si>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</si>
  <si>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</si>
  <si>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</si>
  <si>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</si>
  <si>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</si>
  <si>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</si>
  <si>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</si>
  <si>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</si>
  <si>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</si>
  <si>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</si>
  <si>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</si>
  <si>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</si>
  <si>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</si>
  <si>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</si>
  <si>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</si>
  <si>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</si>
  <si>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</si>
  <si>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</si>
  <si>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</si>
  <si>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</si>
  <si>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</si>
  <si>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</si>
  <si>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</si>
  <si>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</si>
  <si>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</si>
  <si>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</si>
  <si>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</si>
  <si>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</si>
  <si>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</si>
  <si>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</si>
  <si>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</si>
  <si>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</si>
  <si>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</si>
  <si>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</si>
  <si>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</si>
  <si>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</si>
  <si>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</si>
  <si>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</si>
  <si>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</si>
  <si>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</si>
  <si>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</si>
  <si>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</si>
  <si>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</si>
  <si>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</si>
  <si>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</si>
  <si>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</si>
  <si>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</si>
  <si>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</si>
  <si>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</si>
  <si>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</si>
  <si>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</si>
  <si>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</si>
  <si>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</si>
  <si>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</si>
  <si>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</si>
  <si>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</si>
  <si>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</si>
  <si>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</si>
  <si>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</si>
  <si>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</si>
  <si>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</si>
  <si>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</si>
  <si>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</si>
  <si>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</si>
  <si>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</si>
  <si>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</si>
  <si>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</si>
  <si>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</si>
  <si>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</si>
  <si>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</si>
  <si>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</si>
  <si>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</si>
  <si>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</si>
  <si>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</si>
  <si>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</si>
  <si>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</si>
  <si>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</si>
  <si>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</si>
  <si>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</si>
  <si>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</si>
  <si>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</si>
  <si>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</si>
  <si>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</si>
  <si>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</si>
  <si>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</si>
  <si>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</si>
  <si>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</si>
  <si>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</si>
  <si>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</si>
  <si>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</si>
  <si>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</si>
  <si>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</si>
  <si>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</si>
  <si>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</si>
  <si>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</si>
  <si>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</si>
  <si>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</si>
  <si>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</si>
  <si>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</si>
  <si>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</si>
  <si>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</si>
  <si>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</si>
  <si>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</si>
  <si>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</si>
  <si>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</si>
  <si>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</si>
  <si>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</si>
  <si>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</si>
  <si>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</si>
  <si>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</si>
  <si>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</si>
  <si>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</si>
  <si>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</si>
  <si>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</si>
  <si>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</si>
  <si>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</si>
  <si>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</si>
  <si>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</si>
  <si>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</si>
  <si>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</si>
  <si>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</si>
  <si>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</si>
  <si>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</si>
  <si>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</si>
  <si>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</si>
  <si>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</si>
  <si>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</si>
  <si>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</si>
  <si>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</si>
  <si>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</si>
  <si>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</si>
  <si>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</si>
  <si>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</si>
  <si>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</si>
  <si>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</si>
  <si>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</si>
  <si>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</si>
  <si>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</si>
  <si>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</si>
  <si>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</si>
  <si>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</si>
  <si>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</si>
  <si>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</si>
  <si>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</si>
  <si>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</si>
  <si>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</si>
  <si>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</si>
  <si>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</si>
  <si>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</si>
  <si>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</si>
  <si>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</si>
  <si>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</si>
  <si>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</si>
  <si>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</si>
  <si>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</si>
  <si>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</si>
  <si>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</si>
  <si>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</si>
  <si>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</si>
  <si>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</si>
  <si>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</si>
  <si>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</si>
  <si>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</si>
  <si>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</si>
  <si>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</si>
  <si>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</si>
  <si>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</si>
  <si>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</si>
  <si>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</si>
  <si>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</si>
  <si>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</si>
  <si>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</si>
  <si>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</si>
  <si>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</si>
  <si>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</si>
  <si>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</si>
  <si>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</si>
  <si>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</si>
  <si>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</si>
  <si>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</si>
  <si>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</si>
  <si>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</si>
  <si>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</si>
  <si>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</si>
  <si>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</si>
  <si>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</si>
  <si>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</si>
  <si>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</si>
  <si>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</si>
  <si>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</si>
  <si>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</si>
  <si>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</si>
  <si>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</si>
  <si>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</si>
  <si>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</si>
  <si>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</si>
  <si>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</si>
  <si>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</si>
  <si>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</si>
  <si>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</si>
  <si>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</si>
  <si>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</si>
  <si>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</si>
  <si>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</si>
  <si>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</si>
  <si>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</si>
  <si>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</si>
  <si>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</si>
  <si>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</si>
  <si>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</si>
  <si>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</si>
  <si>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</si>
  <si>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</si>
  <si>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</si>
  <si>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</si>
  <si>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</si>
  <si>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</si>
  <si>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</si>
  <si>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</si>
  <si>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</si>
  <si>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</si>
  <si>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</si>
  <si>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</si>
  <si>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</si>
  <si>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</si>
  <si>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</si>
  <si>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</si>
  <si>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</si>
  <si>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</si>
  <si>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</si>
  <si>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</si>
  <si>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</si>
  <si>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</si>
  <si>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</si>
  <si>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</si>
  <si>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</si>
  <si>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</si>
  <si>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</si>
  <si>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</si>
  <si>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</si>
  <si>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</si>
  <si>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</si>
  <si>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</si>
  <si>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</si>
  <si>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</si>
  <si>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</si>
  <si>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</si>
  <si>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</si>
  <si>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</si>
  <si>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</si>
  <si>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</si>
  <si>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</si>
  <si>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</si>
  <si>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</si>
  <si>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</si>
  <si>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</si>
  <si>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</si>
  <si>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</si>
  <si>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</si>
  <si>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</si>
  <si>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</si>
  <si>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</si>
  <si>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</si>
  <si>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</si>
  <si>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</si>
  <si>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</si>
  <si>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</si>
  <si>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</si>
  <si>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</si>
  <si>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</si>
  <si>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</si>
  <si>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</si>
  <si>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</si>
  <si>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</si>
  <si>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</si>
  <si>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</si>
  <si>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</si>
  <si>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</si>
  <si>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</si>
  <si>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</si>
  <si>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</si>
  <si>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</si>
  <si>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</si>
  <si>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</si>
  <si>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</si>
  <si>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</si>
  <si>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</si>
  <si>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</si>
  <si>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</si>
  <si>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</si>
  <si>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</si>
  <si>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</si>
  <si>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</si>
  <si>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</si>
  <si>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</si>
  <si>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</si>
  <si>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</si>
  <si>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</si>
  <si>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</si>
  <si>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</si>
  <si>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</si>
  <si>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</si>
  <si>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</si>
  <si>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</si>
  <si>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</si>
  <si>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</si>
  <si>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</si>
  <si>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</si>
  <si>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</si>
  <si>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</si>
  <si>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</si>
  <si>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</si>
  <si>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</si>
  <si>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</si>
  <si>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</si>
  <si>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</si>
  <si>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</si>
  <si>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</si>
  <si>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</si>
  <si>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</si>
  <si>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</si>
  <si>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</si>
  <si>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</si>
  <si>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</si>
  <si>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</si>
  <si>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</si>
  <si>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</si>
  <si>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</si>
  <si>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</si>
  <si>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</si>
  <si>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</si>
  <si>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</si>
  <si>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</si>
  <si>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</si>
  <si>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</si>
  <si>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</si>
  <si>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</si>
  <si>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</si>
  <si>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</si>
  <si>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</si>
  <si>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</si>
  <si>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</si>
  <si>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</si>
  <si>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</si>
  <si>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</si>
  <si>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</si>
  <si>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</si>
  <si>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</si>
  <si>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</si>
  <si>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</si>
  <si>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</si>
  <si>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</si>
  <si>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</si>
  <si>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</si>
  <si>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</si>
  <si>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</si>
  <si>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</si>
  <si>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</si>
  <si>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</si>
  <si>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</si>
  <si>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</si>
  <si>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</si>
  <si>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</si>
  <si>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</si>
  <si>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</si>
  <si>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</si>
  <si>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</si>
  <si>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</si>
  <si>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</si>
  <si>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</si>
  <si>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</si>
  <si>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</si>
  <si>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</si>
  <si>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</si>
  <si>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</si>
  <si>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</si>
  <si>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</si>
  <si>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</si>
  <si>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</si>
  <si>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</si>
  <si>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</si>
  <si>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</si>
  <si>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</si>
  <si>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</si>
  <si>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</si>
  <si>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</si>
  <si>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</si>
  <si>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</si>
  <si>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</si>
  <si>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</si>
  <si>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</si>
  <si>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</si>
  <si>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</si>
  <si>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</si>
  <si>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</si>
  <si>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</si>
  <si>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</si>
  <si>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</si>
  <si>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</si>
  <si>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</si>
  <si>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</si>
  <si>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</si>
  <si>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</si>
  <si>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</si>
  <si>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</si>
  <si>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</si>
  <si>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</si>
  <si>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</si>
  <si>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</si>
  <si>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</si>
  <si>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</si>
  <si>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</si>
  <si>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</si>
  <si>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</si>
  <si>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</si>
  <si>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</si>
  <si>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</si>
  <si>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</si>
  <si>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</si>
  <si>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</si>
  <si>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</si>
  <si>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</si>
  <si>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</si>
  <si>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</si>
  <si>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</si>
  <si>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</si>
  <si>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</si>
  <si>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</si>
  <si>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</si>
  <si>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</si>
  <si>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</si>
  <si>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</si>
  <si>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</si>
  <si>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</si>
  <si>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</si>
  <si>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</si>
  <si>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</si>
  <si>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</si>
  <si>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</si>
  <si>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</si>
  <si>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</si>
  <si>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</si>
  <si>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</si>
  <si>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</si>
  <si>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</si>
  <si>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</si>
  <si>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</si>
  <si>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</si>
  <si>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</si>
  <si>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</si>
  <si>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</si>
  <si>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</si>
  <si>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</si>
  <si>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</si>
  <si>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</si>
  <si>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</si>
  <si>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</si>
  <si>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</si>
  <si>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</si>
  <si>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</si>
  <si>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</si>
  <si>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</si>
  <si>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</si>
  <si>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</si>
  <si>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</si>
  <si>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</si>
  <si>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</si>
  <si>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</si>
  <si>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</si>
  <si>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</si>
  <si>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</si>
  <si>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</si>
  <si>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</si>
  <si>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</si>
  <si>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</si>
  <si>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</si>
  <si>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</si>
  <si>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</si>
  <si>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</si>
  <si>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</si>
  <si>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</si>
  <si>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</si>
  <si>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</si>
  <si>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</si>
  <si>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</si>
  <si>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</si>
  <si>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</si>
  <si>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</si>
  <si>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</si>
  <si>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</si>
  <si>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</si>
  <si>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</si>
  <si>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</si>
  <si>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</si>
  <si>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</si>
  <si>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</si>
  <si>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</si>
  <si>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</si>
  <si>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</si>
  <si>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</si>
  <si>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</si>
  <si>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</si>
  <si>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</si>
  <si>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</si>
  <si>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</si>
  <si>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</si>
  <si>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</si>
  <si>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</si>
  <si>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</si>
  <si>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</si>
  <si>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</si>
  <si>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</si>
  <si>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</si>
  <si>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</si>
  <si>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</si>
  <si>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</si>
  <si>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</si>
  <si>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</si>
  <si>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</si>
  <si>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</si>
  <si>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</si>
  <si>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</si>
  <si>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</si>
  <si>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</si>
  <si>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</si>
  <si>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</si>
  <si>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</si>
  <si>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</si>
  <si>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</si>
  <si>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</si>
  <si>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</si>
  <si>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</si>
  <si>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</si>
  <si>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</si>
  <si>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</si>
  <si>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</si>
  <si>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</si>
  <si>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</si>
  <si>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</si>
  <si>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</si>
  <si>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</si>
  <si>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</si>
  <si>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</si>
  <si>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</si>
  <si>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</si>
  <si>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</si>
  <si>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</si>
  <si>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</si>
  <si>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</si>
  <si>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</si>
  <si>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</si>
  <si>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</si>
  <si>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</si>
  <si>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</si>
  <si>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</si>
  <si>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</si>
  <si>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</si>
  <si>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</si>
  <si>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</si>
  <si>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</si>
  <si>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</si>
  <si>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</si>
  <si>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</si>
  <si>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</si>
  <si>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</si>
  <si>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</si>
  <si>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</si>
  <si>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</si>
  <si>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</si>
  <si>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</si>
  <si>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</si>
  <si>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</si>
  <si>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</si>
  <si>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</si>
  <si>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</si>
  <si>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</si>
  <si>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</si>
  <si>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</si>
  <si>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</si>
  <si>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</si>
  <si>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</si>
  <si>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</si>
  <si>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</si>
  <si>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</si>
  <si>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</si>
  <si>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</si>
  <si>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</si>
  <si>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</si>
  <si>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</si>
  <si>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</si>
  <si>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</si>
  <si>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</si>
  <si>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</si>
  <si>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</si>
  <si>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</si>
  <si>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</si>
  <si>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</si>
  <si>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</si>
  <si>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</si>
  <si>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</si>
  <si>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</si>
  <si>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</si>
  <si>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</si>
  <si>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</si>
  <si>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</si>
  <si>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</si>
  <si>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</si>
  <si>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</si>
  <si>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</si>
  <si>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</si>
  <si>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</si>
  <si>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</si>
  <si>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</si>
  <si>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</si>
  <si>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</si>
  <si>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</si>
  <si>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</si>
  <si>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</si>
  <si>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</si>
  <si>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</si>
  <si>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</si>
  <si>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</si>
  <si>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</si>
  <si>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</si>
  <si>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</si>
  <si>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</si>
  <si>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</si>
  <si>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</si>
  <si>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</si>
  <si>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</si>
  <si>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</si>
  <si>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</si>
  <si>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</si>
  <si>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</si>
  <si>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</si>
  <si>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</si>
  <si>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</si>
  <si>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</si>
  <si>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</si>
  <si>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</si>
  <si>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</si>
  <si>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</si>
  <si>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</si>
  <si>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</si>
  <si>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</si>
  <si>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</si>
  <si>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</si>
  <si>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</si>
  <si>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</si>
  <si>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</si>
  <si>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</si>
  <si>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</si>
  <si>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</si>
  <si>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</si>
  <si>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</si>
  <si>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</si>
  <si>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</si>
  <si>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</si>
  <si>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</si>
  <si>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</si>
  <si>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</si>
  <si>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</si>
  <si>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</si>
  <si>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</si>
  <si>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</si>
  <si>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</si>
  <si>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</si>
  <si>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</si>
  <si>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</si>
  <si>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</si>
  <si>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</si>
  <si>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</si>
  <si>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</si>
  <si>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</si>
  <si>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</si>
  <si>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</si>
  <si>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</si>
  <si>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</si>
  <si>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</si>
  <si>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</si>
  <si>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</si>
  <si>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</si>
  <si>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</si>
  <si>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</si>
  <si>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</si>
  <si>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</si>
  <si>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</si>
  <si>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</si>
  <si>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</si>
  <si>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</si>
  <si>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</si>
  <si>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</si>
  <si>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</si>
  <si>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</si>
  <si>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</si>
  <si>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</si>
  <si>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</si>
  <si>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</si>
  <si>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</si>
  <si>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</si>
  <si>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</si>
  <si>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</si>
  <si>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</si>
  <si>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</si>
  <si>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</si>
  <si>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</si>
  <si>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</si>
  <si>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</si>
  <si>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</si>
  <si>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</si>
  <si>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</si>
  <si>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</si>
  <si>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</si>
  <si>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</si>
  <si>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</si>
  <si>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</si>
  <si>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</si>
  <si>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</si>
  <si>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</si>
  <si>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</si>
  <si>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</si>
  <si>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</si>
  <si>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</si>
  <si>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</si>
  <si>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</si>
  <si>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</si>
  <si>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</si>
  <si>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</si>
  <si>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</si>
  <si>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</si>
  <si>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</si>
  <si>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</si>
  <si>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</si>
  <si>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</si>
  <si>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</si>
  <si>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</si>
  <si>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</si>
  <si>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</si>
  <si>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</si>
  <si>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</si>
  <si>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</si>
  <si>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</si>
  <si>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</si>
  <si>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</si>
  <si>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</si>
  <si>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</si>
  <si>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</si>
  <si>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</si>
  <si>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</si>
  <si>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</si>
  <si>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</si>
  <si>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</si>
  <si>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</si>
  <si>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</si>
  <si>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</si>
  <si>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</si>
  <si>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</si>
  <si>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</si>
  <si>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</si>
  <si>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</si>
  <si>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</si>
  <si>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</si>
  <si>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</si>
  <si>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</si>
  <si>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</si>
  <si>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</si>
  <si>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</si>
  <si>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</si>
  <si>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</si>
  <si>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</si>
  <si>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</si>
  <si>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</si>
  <si>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</si>
  <si>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</si>
  <si>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</si>
  <si>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</si>
  <si>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</si>
  <si>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</si>
  <si>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</si>
  <si>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</si>
  <si>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</si>
  <si>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</si>
  <si>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</si>
  <si>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</si>
  <si>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</si>
  <si>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</si>
  <si>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</si>
  <si>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</si>
  <si>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</si>
  <si>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</si>
  <si>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</si>
  <si>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</si>
  <si>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</si>
  <si>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</si>
  <si>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</si>
  <si>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</si>
  <si>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</si>
  <si>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</si>
  <si>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</si>
  <si>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</si>
  <si>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</si>
  <si>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</si>
  <si>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</si>
  <si>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</si>
  <si>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</si>
  <si>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</si>
  <si>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</si>
  <si>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</si>
  <si>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</si>
  <si>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</si>
  <si>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</si>
  <si>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</si>
  <si>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</si>
  <si>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</si>
  <si>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</si>
  <si>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</si>
  <si>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</si>
  <si>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</si>
  <si>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</si>
  <si>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</si>
  <si>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</si>
  <si>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</si>
  <si>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</si>
  <si>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</si>
  <si>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</si>
  <si>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</si>
  <si>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</si>
  <si>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</si>
  <si>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</si>
  <si>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</si>
  <si>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</si>
  <si>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</si>
  <si>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</si>
  <si>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</si>
  <si>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</si>
  <si>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</si>
  <si>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</si>
  <si>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</si>
  <si>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</si>
  <si>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</si>
  <si>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</si>
  <si>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</si>
  <si>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</si>
  <si>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</si>
  <si>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</si>
  <si>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</si>
  <si>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</si>
  <si>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</si>
  <si>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</si>
  <si>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</si>
  <si>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</si>
  <si>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</si>
  <si>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</si>
  <si>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</si>
  <si>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</si>
  <si>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</si>
  <si>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</si>
  <si>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</si>
  <si>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</si>
  <si>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</si>
  <si>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</si>
  <si>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</si>
  <si>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</si>
  <si>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</si>
  <si>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</si>
  <si>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</si>
  <si>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</si>
  <si>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</si>
  <si>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</si>
  <si>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</si>
  <si>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</si>
  <si>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</si>
  <si>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</si>
  <si>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</si>
  <si>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</si>
  <si>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</si>
  <si>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</si>
  <si>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</si>
  <si>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</si>
  <si>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</si>
  <si>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</si>
  <si>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</si>
  <si>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</si>
  <si>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</si>
  <si>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</si>
  <si>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</si>
  <si>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</si>
  <si>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</si>
  <si>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</si>
  <si>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</si>
  <si>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</si>
  <si>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</si>
  <si>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</si>
  <si>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</si>
  <si>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</si>
  <si>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</si>
  <si>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</si>
  <si>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</si>
  <si>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</si>
  <si>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</si>
  <si>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</si>
  <si>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</si>
  <si>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</si>
  <si>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</si>
  <si>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</si>
  <si>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</si>
  <si>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</si>
  <si>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</si>
  <si>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</si>
  <si>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</si>
  <si>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</si>
  <si>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</si>
  <si>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</si>
  <si>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</si>
  <si>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</si>
  <si>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</si>
  <si>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</si>
  <si>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</si>
  <si>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</si>
  <si>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</si>
  <si>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</si>
  <si>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</si>
  <si>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</si>
  <si>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</si>
  <si>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</si>
  <si>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</si>
  <si>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</si>
  <si>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</si>
  <si>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</si>
  <si>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</si>
  <si>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</si>
  <si>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</si>
  <si>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</si>
  <si>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</si>
  <si>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</si>
  <si>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</si>
  <si>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</si>
  <si>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</si>
  <si>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</si>
  <si>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</si>
  <si>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</si>
  <si>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</si>
  <si>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</si>
  <si>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</si>
  <si>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</si>
  <si>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</si>
  <si>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</si>
  <si>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</si>
  <si>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</si>
  <si>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</si>
  <si>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</si>
  <si>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</si>
  <si>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</si>
  <si>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</si>
  <si>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</si>
  <si>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</si>
  <si>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</si>
  <si>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</si>
  <si>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</si>
  <si>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</si>
  <si>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</si>
  <si>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</si>
  <si>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</si>
  <si>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</si>
  <si>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</si>
  <si>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</si>
  <si>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</si>
  <si>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</si>
  <si>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</si>
  <si>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</si>
  <si>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</si>
  <si>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</si>
  <si>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</si>
  <si>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</si>
  <si>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</si>
  <si>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</si>
  <si>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</si>
  <si>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</si>
  <si>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</si>
  <si>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</si>
  <si>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</si>
  <si>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</si>
  <si>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</si>
  <si>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</si>
  <si>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</si>
  <si>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</si>
  <si>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</si>
  <si>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</si>
  <si>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</si>
  <si>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</si>
  <si>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</si>
  <si>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</si>
  <si>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</si>
  <si>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</si>
  <si>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</si>
  <si>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</si>
  <si>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</si>
  <si>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</si>
  <si>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</si>
  <si>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</si>
  <si>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</si>
  <si>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</si>
  <si>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</si>
  <si>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</si>
  <si>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</si>
  <si>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</si>
  <si>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</si>
  <si>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</si>
  <si>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</si>
  <si>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</si>
  <si>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</si>
  <si>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</si>
  <si>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</si>
  <si>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</si>
  <si>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</si>
  <si>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</si>
  <si>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</si>
  <si>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</si>
  <si>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</si>
  <si>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</si>
  <si>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</si>
  <si>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</si>
  <si>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</si>
  <si>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</si>
  <si>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</si>
  <si>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</si>
  <si>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</si>
  <si>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</si>
  <si>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</si>
  <si>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</si>
  <si>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</si>
  <si>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</si>
  <si>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</si>
  <si>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</si>
  <si>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</si>
  <si>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</si>
  <si>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</si>
  <si>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</si>
  <si>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</si>
  <si>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</si>
  <si>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</si>
  <si>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</si>
  <si>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</si>
  <si>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</si>
  <si>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</si>
  <si>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</si>
  <si>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</si>
  <si>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</si>
  <si>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</si>
  <si>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</si>
  <si>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</si>
  <si>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</si>
  <si>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</si>
  <si>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</si>
  <si>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</si>
  <si>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</si>
  <si>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</si>
  <si>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</si>
  <si>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</si>
  <si>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</si>
  <si>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</si>
  <si>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</si>
  <si>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</si>
  <si>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</si>
  <si>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</si>
  <si>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</si>
  <si>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</si>
  <si>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</si>
  <si>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</si>
  <si>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</si>
  <si>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</si>
  <si>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</si>
  <si>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</si>
  <si>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</si>
  <si>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</si>
  <si>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</si>
  <si>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</si>
  <si>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</si>
  <si>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</si>
  <si>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</si>
  <si>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</si>
  <si>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</si>
  <si>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</si>
  <si>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</si>
  <si>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</si>
  <si>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</si>
  <si>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</si>
  <si>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</si>
  <si>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</si>
  <si>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</si>
  <si>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</si>
  <si>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</si>
  <si>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</si>
  <si>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</si>
  <si>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</si>
  <si>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</si>
  <si>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</si>
  <si>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</si>
  <si>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</si>
  <si>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</si>
  <si>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</si>
  <si>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</si>
  <si>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</si>
  <si>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</si>
  <si>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</si>
  <si>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</si>
  <si>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</si>
  <si>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</si>
  <si>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</si>
  <si>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</si>
  <si>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</si>
  <si>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</si>
  <si>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</si>
  <si>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</si>
  <si>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</si>
  <si>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</si>
  <si>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</si>
  <si>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</si>
  <si>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</si>
  <si>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</si>
  <si>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</si>
  <si>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</si>
  <si>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</si>
  <si>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</si>
  <si>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</si>
  <si>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</si>
  <si>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</si>
  <si>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</si>
  <si>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</si>
  <si>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</si>
  <si>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</si>
  <si>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</si>
  <si>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</si>
  <si>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</si>
  <si>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</si>
  <si>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</si>
  <si>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</si>
  <si>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</si>
  <si>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</si>
  <si>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</si>
  <si>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</si>
  <si>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</si>
  <si>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</si>
  <si>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</si>
  <si>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</si>
  <si>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</si>
  <si>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</si>
  <si>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</si>
  <si>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</si>
  <si>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</si>
  <si>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</si>
  <si>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</si>
  <si>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</si>
  <si>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</si>
  <si>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</si>
  <si>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</si>
  <si>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</si>
  <si>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</si>
  <si>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</si>
  <si>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</si>
  <si>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</si>
  <si>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</si>
  <si>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</si>
  <si>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</si>
  <si>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</si>
  <si>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</si>
  <si>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</si>
  <si>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</si>
  <si>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</si>
  <si>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</si>
  <si>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</si>
  <si>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</si>
  <si>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</si>
  <si>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</si>
  <si>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</si>
  <si>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</si>
  <si>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</si>
  <si>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</si>
  <si>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</si>
  <si>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</si>
  <si>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</si>
  <si>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</si>
  <si>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</si>
  <si>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</si>
  <si>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</si>
  <si>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</si>
  <si>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</si>
  <si>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</si>
  <si>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</si>
  <si>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</si>
  <si>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</si>
  <si>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</si>
  <si>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</si>
  <si>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</si>
  <si>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</si>
  <si>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</si>
  <si>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</si>
  <si>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</si>
  <si>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</si>
  <si>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</si>
  <si>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</si>
  <si>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</si>
  <si>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</si>
  <si>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</si>
  <si>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</si>
  <si>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</si>
  <si>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</si>
  <si>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</si>
  <si>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</si>
  <si>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</si>
  <si>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</si>
  <si>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</si>
  <si>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</si>
  <si>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</si>
  <si>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</si>
  <si>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</si>
  <si>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</si>
  <si>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</si>
  <si>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</si>
  <si>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</si>
  <si>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</si>
  <si>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</si>
  <si>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</si>
  <si>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</si>
  <si>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</si>
  <si>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</si>
  <si>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</si>
  <si>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</si>
  <si>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</si>
  <si>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</si>
  <si>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</si>
  <si>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</si>
  <si>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</si>
  <si>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</si>
  <si>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</si>
  <si>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</si>
  <si>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</si>
  <si>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</si>
  <si>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</si>
  <si>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</si>
  <si>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</si>
  <si>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</si>
  <si>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</si>
  <si>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</si>
  <si>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</si>
  <si>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</si>
  <si>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</si>
  <si>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</si>
  <si>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</si>
  <si>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</si>
  <si>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</si>
  <si>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</si>
  <si>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</si>
  <si>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</si>
  <si>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</si>
  <si>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</si>
  <si>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</si>
  <si>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</si>
  <si>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</si>
  <si>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</si>
  <si>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</si>
  <si>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</si>
  <si>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</si>
  <si>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</si>
  <si>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</si>
  <si>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</si>
  <si>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</si>
  <si>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</si>
  <si>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</si>
  <si>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</si>
  <si>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</si>
  <si>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</si>
  <si>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</si>
  <si>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</si>
  <si>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</si>
  <si>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</si>
  <si>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</si>
  <si>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</si>
  <si>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</si>
  <si>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</si>
  <si>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</si>
  <si>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</si>
  <si>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</si>
  <si>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</si>
  <si>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</si>
  <si>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</si>
  <si>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</si>
  <si>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</si>
  <si>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</si>
  <si>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</si>
  <si>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</si>
  <si>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</si>
  <si>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</si>
  <si>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</si>
  <si>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</si>
  <si>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</si>
  <si>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</si>
  <si>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</si>
  <si>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</si>
  <si>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</si>
  <si>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</si>
  <si>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</si>
  <si>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</si>
  <si>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</si>
  <si>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</si>
  <si>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</si>
  <si>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</si>
  <si>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</si>
  <si>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</si>
  <si>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</si>
  <si>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</si>
  <si>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</si>
  <si>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</si>
  <si>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</si>
  <si>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</si>
  <si>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</si>
  <si>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</si>
  <si>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</si>
  <si>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</si>
  <si>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</si>
  <si>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</si>
  <si>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</si>
  <si>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</si>
  <si>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</si>
  <si>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</si>
  <si>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</si>
  <si>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</si>
  <si>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</si>
  <si>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</si>
  <si>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</si>
  <si>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</si>
  <si>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</si>
  <si>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</si>
  <si>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</si>
  <si>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</si>
  <si>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</si>
  <si>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</si>
  <si>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</si>
  <si>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</si>
  <si>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</si>
  <si>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</si>
  <si>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</si>
  <si>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</si>
  <si>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</si>
  <si>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</si>
  <si>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</si>
  <si>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</si>
  <si>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</si>
  <si>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</si>
  <si>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</si>
  <si>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</si>
  <si>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</si>
  <si>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</si>
  <si>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</si>
  <si>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</si>
  <si>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</si>
  <si>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</si>
  <si>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</si>
  <si>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</si>
  <si>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</si>
  <si>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</si>
  <si>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</si>
  <si>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</si>
  <si>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</si>
  <si>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</si>
  <si>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</si>
  <si>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</si>
  <si>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</si>
  <si>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</si>
  <si>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</si>
  <si>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</si>
  <si>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</si>
  <si>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</si>
  <si>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</si>
  <si>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</si>
  <si>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</si>
  <si>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</si>
  <si>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</si>
  <si>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</si>
  <si>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</si>
  <si>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</si>
  <si>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</si>
  <si>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</si>
  <si>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</si>
  <si>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</si>
  <si>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</si>
  <si>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</si>
  <si>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</si>
  <si>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</si>
  <si>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</si>
  <si>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</si>
  <si>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</si>
  <si>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</si>
  <si>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</si>
  <si>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</si>
  <si>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</si>
  <si>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</si>
  <si>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</si>
  <si>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</si>
  <si>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</si>
  <si>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</si>
  <si>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</si>
  <si>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</si>
  <si>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</si>
  <si>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</si>
  <si>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</si>
  <si>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</si>
  <si>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</si>
  <si>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</si>
  <si>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</si>
  <si>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</si>
  <si>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</si>
  <si>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</si>
  <si>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</si>
  <si>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</si>
  <si>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</si>
  <si>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</si>
  <si>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</si>
  <si>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</si>
  <si>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</si>
  <si>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</si>
  <si>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</si>
  <si>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</si>
  <si>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</si>
  <si>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</si>
  <si>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</si>
  <si>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</si>
  <si>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</si>
  <si>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</si>
  <si>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</si>
  <si>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</si>
  <si>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</si>
  <si>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</si>
  <si>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</si>
  <si>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</si>
  <si>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</si>
  <si>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</si>
  <si>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</si>
  <si>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</si>
  <si>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</si>
  <si>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</si>
  <si>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</si>
  <si>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</si>
  <si>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</si>
  <si>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</si>
  <si>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</si>
  <si>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</si>
  <si>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</si>
  <si>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</si>
  <si>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</si>
  <si>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</si>
  <si>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</si>
  <si>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</si>
  <si>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</si>
  <si>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</si>
  <si>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</si>
  <si>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</si>
  <si>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</si>
  <si>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</si>
  <si>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</si>
  <si>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</si>
  <si>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</si>
  <si>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</si>
  <si>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</si>
  <si>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</si>
  <si>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</si>
  <si>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</si>
  <si>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</si>
  <si>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</si>
  <si>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</si>
  <si>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</si>
  <si>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</si>
  <si>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</si>
  <si>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</si>
  <si>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</si>
  <si>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</si>
  <si>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</si>
  <si>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</si>
  <si>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</si>
  <si>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</si>
  <si>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</si>
  <si>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</si>
  <si>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</si>
  <si>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</si>
  <si>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</si>
  <si>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</si>
  <si>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</si>
  <si>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</si>
  <si>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</si>
  <si>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</si>
  <si>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</si>
  <si>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</si>
  <si>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</si>
  <si>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</si>
  <si>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</si>
  <si>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</si>
  <si>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</si>
  <si>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</si>
  <si>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</si>
  <si>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</si>
  <si>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</si>
  <si>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</si>
  <si>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</si>
  <si>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</si>
  <si>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</si>
  <si>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</si>
  <si>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</si>
  <si>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</si>
  <si>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</si>
  <si>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</si>
  <si>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</si>
  <si>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</si>
  <si>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</si>
  <si>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</si>
  <si>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</si>
  <si>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</si>
  <si>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</si>
  <si>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</si>
  <si>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</si>
  <si>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</si>
  <si>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</si>
  <si>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</si>
  <si>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</si>
  <si>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</si>
  <si>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</si>
  <si>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</si>
  <si>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</si>
  <si>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</si>
  <si>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</si>
  <si>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</si>
  <si>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</si>
  <si>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</si>
  <si>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</si>
  <si>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</si>
  <si>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</si>
  <si>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</si>
  <si>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</si>
  <si>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</si>
  <si>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</si>
  <si>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</si>
  <si>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</si>
  <si>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</si>
  <si>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</si>
  <si>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</si>
  <si>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</si>
  <si>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</si>
  <si>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</si>
  <si>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</si>
  <si>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</si>
  <si>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</si>
  <si>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</si>
  <si>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</si>
  <si>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</si>
  <si>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</si>
  <si>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</si>
  <si>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</si>
  <si>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</si>
  <si>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</si>
  <si>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</si>
  <si>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</si>
  <si>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</si>
  <si>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</si>
  <si>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</si>
  <si>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</si>
  <si>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</si>
  <si>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</si>
  <si>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</si>
  <si>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</si>
  <si>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</si>
  <si>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</si>
  <si>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</si>
  <si>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</si>
  <si>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</si>
  <si>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</si>
  <si>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</si>
  <si>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</si>
  <si>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</si>
  <si>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</si>
  <si>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</si>
  <si>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</si>
  <si>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</si>
  <si>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</si>
  <si>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</si>
  <si>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</si>
  <si>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</si>
  <si>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</si>
  <si>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</si>
  <si>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</si>
  <si>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</si>
  <si>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</si>
  <si>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</si>
  <si>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</si>
  <si>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</si>
  <si>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</si>
  <si>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</si>
  <si>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</si>
  <si>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</si>
  <si>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</si>
  <si>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</si>
  <si>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</si>
  <si>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</si>
  <si>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</si>
  <si>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</si>
  <si>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</si>
  <si>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</si>
  <si>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</si>
  <si>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</si>
  <si>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</si>
  <si>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</si>
  <si>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</si>
  <si>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</si>
  <si>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</si>
  <si>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</si>
  <si>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</si>
  <si>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</si>
  <si>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</si>
  <si>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</si>
  <si>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</si>
  <si>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</si>
  <si>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</si>
  <si>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</si>
  <si>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</si>
  <si>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</si>
  <si>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</si>
  <si>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</si>
  <si>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</si>
  <si>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</si>
  <si>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</si>
  <si>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</si>
  <si>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</si>
  <si>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</si>
  <si>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</si>
  <si>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</si>
  <si>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</si>
  <si>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</si>
  <si>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</si>
  <si>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</si>
  <si>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</si>
  <si>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</si>
  <si>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</si>
  <si>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</si>
  <si>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</si>
  <si>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</si>
  <si>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</si>
  <si>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</si>
  <si>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</si>
  <si>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</si>
  <si>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</si>
  <si>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</si>
  <si>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</si>
  <si>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</si>
  <si>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</si>
  <si>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</si>
  <si>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</si>
  <si>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</si>
  <si>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</si>
  <si>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</si>
  <si>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</si>
  <si>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</si>
  <si>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</si>
  <si>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</si>
  <si>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</si>
  <si>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</si>
  <si>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</si>
  <si>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</si>
  <si>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</si>
  <si>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</si>
  <si>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</si>
  <si>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</si>
  <si>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</si>
  <si>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</si>
  <si>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</si>
  <si>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</si>
  <si>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</si>
  <si>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</si>
  <si>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</si>
  <si>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</si>
  <si>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</si>
  <si>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</si>
  <si>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</si>
  <si>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</si>
  <si>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</si>
  <si>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</si>
  <si>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</si>
  <si>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</si>
  <si>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</si>
  <si>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</si>
  <si>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</si>
  <si>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</si>
  <si>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</si>
  <si>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</si>
  <si>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</si>
  <si>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</si>
  <si>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</si>
  <si>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</si>
  <si>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</si>
  <si>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</si>
  <si>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</si>
  <si>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</si>
  <si>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</si>
  <si>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</si>
  <si>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</si>
  <si>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</si>
  <si>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</si>
  <si>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</si>
  <si>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</si>
  <si>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</si>
  <si>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</si>
  <si>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</si>
  <si>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</si>
  <si>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</si>
  <si>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</si>
  <si>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</si>
  <si>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</si>
  <si>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</si>
  <si>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</si>
  <si>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</si>
  <si>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</si>
  <si>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</si>
  <si>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</si>
  <si>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</si>
  <si>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</si>
  <si>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</si>
  <si>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</si>
  <si>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</si>
  <si>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</si>
  <si>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</si>
  <si>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</si>
  <si>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</si>
  <si>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</si>
  <si>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</si>
  <si>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</si>
  <si>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</si>
  <si>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</si>
  <si>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</si>
  <si>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</si>
  <si>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</si>
  <si>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</si>
  <si>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</si>
  <si>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</si>
  <si>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</si>
  <si>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</si>
  <si>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</si>
  <si>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</si>
  <si>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</si>
  <si>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</si>
  <si>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</si>
  <si>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</si>
  <si>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</si>
  <si>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</si>
  <si>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</si>
  <si>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</si>
  <si>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</si>
  <si>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</si>
  <si>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</si>
  <si>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</si>
  <si>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</si>
  <si>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</si>
  <si>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</si>
  <si>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</si>
  <si>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</si>
  <si>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</si>
  <si>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</si>
  <si>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</si>
  <si>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</si>
  <si>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</si>
  <si>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</si>
  <si>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</si>
  <si>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</si>
  <si>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</si>
  <si>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</si>
  <si>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</si>
  <si>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</si>
  <si>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</si>
  <si>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</si>
  <si>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</si>
  <si>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</si>
  <si>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</si>
  <si>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</si>
  <si>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</si>
  <si>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</si>
  <si>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</si>
  <si>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</si>
  <si>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</si>
  <si>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</si>
  <si>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</si>
  <si>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</si>
  <si>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</si>
  <si>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</si>
  <si>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</si>
  <si>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</si>
  <si>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</si>
  <si>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</si>
  <si>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</si>
  <si>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</si>
  <si>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</si>
  <si>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</si>
  <si>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</si>
  <si>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</si>
  <si>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</si>
  <si>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</si>
  <si>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</si>
  <si>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</si>
  <si>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</si>
  <si>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</si>
  <si>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</si>
  <si>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</si>
  <si>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</si>
  <si>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</si>
  <si>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</si>
  <si>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</si>
  <si>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</si>
  <si>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</si>
  <si>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</si>
  <si>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</si>
  <si>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</si>
  <si>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</si>
  <si>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</si>
  <si>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</si>
  <si>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</si>
  <si>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</si>
  <si>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</si>
  <si>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</si>
  <si>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</si>
  <si>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</si>
  <si>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</si>
  <si>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</si>
  <si>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</si>
  <si>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</si>
  <si>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</si>
  <si>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</si>
  <si>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</si>
  <si>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</si>
  <si>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</si>
  <si>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</si>
  <si>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</si>
  <si>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</si>
  <si>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</si>
  <si>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</si>
  <si>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</si>
  <si>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</si>
  <si>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</si>
  <si>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</si>
  <si>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</si>
  <si>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</si>
  <si>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</si>
  <si>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</si>
  <si>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</si>
  <si>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</si>
  <si>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</si>
  <si>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</si>
  <si>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</si>
  <si>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</si>
  <si>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</si>
  <si>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</si>
  <si>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</si>
  <si>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</si>
  <si>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</si>
  <si>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</si>
  <si>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</si>
  <si>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</si>
  <si>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</si>
  <si>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</si>
  <si>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</si>
  <si>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</si>
  <si>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</si>
  <si>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</si>
  <si>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</si>
  <si>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</si>
  <si>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</si>
  <si>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</si>
  <si>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</si>
  <si>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</si>
  <si>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</si>
  <si>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</si>
  <si>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</si>
  <si>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</si>
  <si>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</si>
  <si>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</si>
  <si>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</si>
  <si>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</si>
  <si>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</si>
  <si>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</si>
  <si>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</si>
  <si>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</si>
  <si>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</si>
  <si>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</si>
  <si>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</si>
  <si>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</si>
  <si>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</si>
  <si>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</si>
  <si>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</si>
  <si>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</si>
  <si>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</si>
  <si>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</si>
  <si>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</si>
  <si>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</si>
  <si>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</si>
  <si>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</si>
  <si>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</si>
  <si>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</si>
  <si>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</si>
  <si>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</si>
  <si>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</si>
  <si>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</si>
  <si>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</si>
  <si>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</si>
  <si>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</si>
  <si>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</si>
  <si>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</si>
  <si>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</si>
  <si>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</si>
  <si>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</si>
  <si>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</si>
  <si>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</si>
  <si>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</si>
  <si>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</si>
  <si>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</si>
  <si>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</si>
  <si>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</si>
  <si>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</si>
  <si>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</si>
  <si>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</si>
  <si>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</si>
  <si>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</si>
  <si>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</si>
  <si>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</si>
  <si>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</si>
  <si>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</si>
  <si>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</si>
  <si>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</si>
  <si>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</si>
  <si>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</si>
  <si>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</si>
  <si>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</si>
  <si>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</si>
  <si>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</si>
  <si>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</si>
  <si>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</si>
  <si>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</si>
  <si>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</si>
  <si>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</si>
  <si>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</si>
  <si>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</si>
  <si>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</si>
  <si>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</si>
  <si>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</si>
  <si>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</si>
  <si>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</si>
  <si>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</si>
  <si>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</si>
  <si>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</si>
  <si>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</si>
  <si>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</si>
  <si>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</si>
  <si>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</si>
  <si>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</si>
  <si>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</si>
  <si>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</si>
  <si>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</si>
  <si>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</si>
  <si>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</si>
  <si>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</si>
  <si>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</si>
  <si>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</si>
  <si>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</si>
  <si>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</si>
  <si>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</si>
  <si>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</si>
  <si>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</si>
  <si>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</si>
  <si>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</si>
  <si>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</si>
  <si>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</si>
  <si>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</si>
  <si>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</si>
  <si>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</si>
  <si>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</si>
  <si>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</si>
  <si>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</si>
  <si>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</si>
  <si>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</si>
  <si>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</si>
  <si>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</si>
  <si>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</si>
  <si>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</si>
  <si>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</si>
  <si>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</si>
  <si>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</si>
  <si>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</si>
  <si>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</si>
  <si>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</si>
  <si>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</si>
  <si>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</si>
  <si>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</si>
  <si>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</si>
  <si>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</si>
  <si>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</si>
  <si>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</si>
  <si>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</si>
  <si>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</si>
  <si>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</si>
  <si>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</si>
  <si>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</si>
  <si>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</si>
  <si>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</si>
  <si>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</si>
  <si>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</si>
  <si>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</si>
  <si>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</si>
  <si>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</si>
  <si>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</si>
  <si>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</si>
  <si>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</si>
  <si>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</si>
  <si>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</si>
  <si>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</si>
  <si>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</si>
  <si>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</si>
  <si>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</si>
  <si>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</si>
  <si>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</si>
  <si>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</si>
  <si>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</si>
  <si>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</si>
  <si>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</si>
  <si>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</si>
  <si>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</si>
  <si>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</si>
  <si>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</si>
  <si>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</si>
  <si>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</si>
  <si>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</si>
  <si>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</si>
  <si>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</si>
  <si>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</si>
  <si>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</si>
  <si>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</si>
  <si>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</si>
  <si>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</si>
  <si>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</si>
  <si>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</si>
  <si>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</si>
  <si>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</si>
  <si>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</si>
  <si>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</si>
  <si>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</si>
  <si>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</si>
  <si>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</si>
  <si>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</si>
  <si>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</si>
  <si>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</si>
  <si>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</si>
  <si>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</si>
  <si>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</si>
  <si>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</si>
  <si>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</si>
  <si>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</si>
  <si>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</si>
  <si>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</si>
  <si>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</si>
  <si>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</si>
  <si>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</si>
  <si>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</si>
  <si>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</si>
  <si>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</si>
  <si>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</si>
  <si>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</si>
  <si>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</si>
  <si>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</si>
  <si>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</si>
  <si>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</si>
  <si>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</si>
  <si>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</si>
  <si>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</si>
  <si>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</si>
  <si>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</si>
  <si>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</si>
  <si>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</si>
  <si>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</si>
  <si>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</si>
  <si>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</si>
  <si>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</si>
  <si>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</si>
  <si>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</si>
  <si>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</si>
  <si>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</si>
  <si>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</si>
  <si>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</si>
  <si>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</si>
  <si>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</si>
  <si>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</si>
  <si>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</si>
  <si>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</si>
  <si>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</si>
  <si>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</si>
  <si>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</si>
  <si>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</si>
  <si>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</si>
  <si>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</si>
  <si>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</si>
  <si>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</si>
  <si>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</si>
  <si>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</si>
  <si>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</si>
  <si>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</si>
  <si>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</si>
  <si>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</si>
  <si>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</si>
  <si>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</si>
  <si>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</si>
  <si>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</si>
  <si>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</si>
  <si>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</si>
  <si>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</si>
  <si>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</si>
  <si>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</si>
  <si>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</si>
  <si>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</si>
  <si>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</si>
  <si>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</si>
  <si>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</si>
  <si>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</si>
  <si>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</si>
  <si>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</si>
  <si>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</si>
  <si>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</si>
  <si>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</si>
  <si>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</si>
  <si>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</si>
  <si>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</si>
  <si>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</si>
  <si>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</si>
  <si>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</si>
  <si>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</si>
  <si>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</si>
  <si>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</si>
  <si>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</si>
  <si>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</si>
  <si>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</si>
  <si>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</si>
  <si>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</si>
  <si>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</si>
  <si>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</si>
  <si>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</si>
  <si>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</si>
  <si>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</si>
  <si>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</si>
  <si>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</si>
  <si>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</si>
  <si>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</si>
  <si>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</si>
  <si>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</si>
  <si>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</si>
  <si>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</si>
  <si>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</si>
  <si>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</si>
  <si>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</si>
  <si>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</si>
  <si>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</si>
  <si>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</si>
  <si>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</si>
  <si>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</si>
  <si>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</si>
  <si>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</si>
  <si>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</si>
  <si>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</si>
  <si>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</si>
  <si>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</si>
  <si>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</si>
  <si>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</si>
  <si>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</si>
  <si>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</si>
  <si>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</si>
  <si>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</si>
  <si>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</si>
  <si>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</si>
  <si>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</si>
  <si>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</si>
  <si>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</si>
  <si>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</si>
  <si>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</si>
  <si>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</si>
  <si>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</si>
  <si>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</si>
  <si>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</si>
  <si>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</si>
  <si>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</si>
  <si>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</si>
  <si>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</si>
  <si>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</si>
  <si>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</si>
  <si>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</si>
  <si>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</si>
  <si>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</si>
  <si>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</si>
  <si>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</si>
  <si>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</si>
  <si>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</si>
  <si>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</si>
  <si>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</si>
  <si>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</si>
  <si>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</si>
  <si>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</si>
  <si>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</si>
  <si>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</si>
  <si>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</si>
  <si>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</si>
  <si>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</si>
  <si>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</si>
  <si>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</si>
  <si>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</si>
  <si>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</si>
  <si>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</si>
  <si>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</si>
  <si>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</si>
  <si>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</si>
  <si>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</si>
  <si>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</si>
  <si>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</si>
  <si>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</si>
  <si>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</si>
  <si>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</si>
  <si>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</si>
  <si>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</si>
  <si>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</si>
  <si>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</si>
  <si>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</si>
  <si>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</si>
  <si>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</si>
  <si>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</si>
  <si>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</si>
  <si>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</si>
  <si>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</si>
  <si>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</si>
  <si>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</si>
  <si>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</si>
  <si>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</si>
  <si>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</si>
  <si>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</si>
  <si>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</si>
  <si>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</si>
  <si>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</si>
  <si>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</si>
  <si>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</si>
  <si>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</si>
  <si>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</si>
  <si>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</si>
  <si>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</si>
  <si>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</si>
  <si>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</si>
  <si>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</si>
  <si>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</si>
  <si>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</si>
  <si>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</si>
  <si>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</si>
  <si>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</si>
  <si>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</si>
  <si>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</si>
  <si>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</si>
  <si>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</si>
  <si>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</si>
  <si>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</si>
  <si>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</si>
  <si>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</si>
  <si>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</si>
  <si>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</si>
  <si>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</si>
  <si>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</si>
  <si>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</si>
  <si>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</si>
  <si>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</si>
  <si>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</si>
  <si>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</si>
  <si>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</si>
  <si>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</si>
  <si>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</si>
  <si>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</si>
  <si>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</si>
  <si>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</si>
  <si>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</si>
  <si>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</si>
  <si>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</si>
  <si>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</si>
  <si>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</si>
  <si>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</si>
  <si>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</si>
  <si>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</si>
  <si>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</si>
  <si>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</si>
  <si>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</si>
  <si>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</si>
  <si>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</si>
  <si>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</si>
  <si>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</si>
  <si>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</si>
  <si>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</si>
  <si>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</si>
  <si>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</si>
  <si>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</si>
  <si>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</si>
  <si>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</si>
  <si>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</si>
  <si>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</si>
  <si>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</si>
  <si>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</si>
  <si>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</si>
  <si>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</si>
  <si>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</si>
  <si>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</si>
  <si>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</si>
  <si>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</si>
  <si>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</si>
  <si>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</si>
  <si>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</si>
  <si>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</si>
  <si>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</si>
  <si>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</si>
  <si>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</si>
  <si>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</si>
  <si>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</si>
  <si>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</si>
  <si>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</si>
  <si>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</si>
  <si>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</si>
  <si>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</si>
  <si>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</si>
  <si>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</si>
  <si>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</si>
  <si>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</si>
  <si>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</si>
  <si>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</si>
  <si>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</si>
  <si>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</si>
  <si>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</si>
  <si>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</si>
  <si>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</si>
  <si>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</si>
  <si>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</si>
  <si>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</si>
  <si>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</si>
  <si>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</si>
  <si>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</si>
  <si>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</si>
  <si>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</si>
  <si>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</si>
  <si>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</si>
  <si>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</si>
  <si>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</si>
  <si>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</si>
  <si>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</si>
  <si>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</si>
  <si>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</si>
  <si>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</si>
  <si>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</si>
  <si>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</si>
  <si>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</si>
  <si>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</si>
  <si>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</si>
  <si>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</si>
  <si>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</si>
  <si>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</si>
  <si>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</si>
  <si>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</si>
  <si>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</si>
  <si>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</si>
  <si>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</si>
  <si>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</si>
  <si>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</si>
  <si>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</si>
  <si>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</si>
  <si>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</si>
  <si>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</si>
  <si>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</si>
  <si>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</si>
  <si>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</si>
  <si>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</si>
  <si>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</si>
  <si>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</si>
  <si>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</si>
  <si>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</si>
  <si>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</si>
  <si>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</si>
  <si>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</si>
  <si>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</si>
  <si>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</si>
  <si>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</si>
  <si>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</si>
  <si>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</si>
  <si>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</si>
  <si>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</si>
  <si>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</si>
  <si>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</si>
  <si>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</si>
  <si>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</si>
  <si>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</si>
  <si>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</si>
  <si>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</si>
  <si>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</si>
  <si>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</si>
  <si>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</si>
  <si>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</si>
  <si>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</si>
  <si>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</si>
  <si>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</si>
  <si>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</si>
  <si>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</si>
  <si>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</si>
  <si>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</si>
  <si>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</si>
  <si>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</si>
  <si>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</si>
  <si>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</si>
  <si>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</si>
  <si>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</si>
  <si>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</si>
  <si>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</si>
  <si>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</si>
  <si>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</si>
  <si>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</si>
  <si>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</si>
  <si>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</si>
  <si>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</si>
  <si>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</si>
  <si>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</si>
  <si>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</si>
  <si>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</si>
  <si>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</si>
  <si>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</si>
  <si>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</si>
  <si>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</si>
  <si>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</si>
  <si>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</si>
  <si>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</si>
  <si>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</si>
  <si>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</si>
  <si>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</si>
  <si>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</si>
  <si>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</si>
  <si>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</si>
  <si>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</si>
  <si>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</si>
  <si>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</si>
  <si>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</si>
  <si>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</si>
  <si>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</si>
  <si>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</si>
  <si>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</si>
  <si>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</si>
  <si>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</si>
  <si>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</si>
  <si>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</si>
  <si>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</si>
  <si>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</si>
  <si>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</si>
  <si>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</si>
  <si>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</si>
  <si>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</si>
  <si>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</si>
  <si>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</si>
  <si>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</si>
  <si>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</si>
  <si>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</si>
  <si>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</si>
  <si>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</si>
  <si>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</si>
  <si>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</si>
  <si>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</si>
  <si>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</si>
  <si>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</si>
  <si>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</si>
  <si>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</si>
  <si>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</si>
  <si>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</si>
  <si>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</si>
  <si>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</si>
  <si>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</si>
  <si>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</si>
  <si>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</si>
  <si>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</si>
  <si>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</si>
  <si>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</si>
  <si>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</si>
  <si>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</si>
  <si>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</si>
  <si>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</si>
  <si>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</si>
  <si>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</si>
  <si>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</si>
  <si>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</si>
  <si>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</si>
  <si>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</si>
  <si>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</si>
  <si>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</si>
  <si>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</si>
  <si>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</si>
  <si>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</si>
  <si>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</si>
  <si>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</si>
  <si>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</si>
  <si>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</si>
  <si>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</si>
  <si>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</si>
  <si>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</si>
  <si>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</si>
  <si>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</si>
  <si>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</si>
  <si>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</si>
  <si>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</si>
  <si>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</si>
  <si>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</si>
  <si>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</si>
  <si>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</si>
  <si>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</si>
  <si>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</si>
  <si>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</si>
  <si>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</si>
  <si>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</si>
  <si>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</si>
  <si>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</si>
  <si>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</si>
  <si>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</si>
  <si>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</si>
  <si>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</si>
  <si>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</si>
  <si>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</si>
  <si>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</si>
  <si>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</si>
  <si>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</si>
  <si>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</si>
  <si>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</si>
  <si>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</si>
  <si>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</si>
  <si>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</si>
  <si>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</si>
  <si>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</si>
  <si>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</si>
  <si>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</si>
  <si>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</si>
  <si>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</si>
  <si>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</si>
  <si>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</si>
  <si>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</si>
  <si>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</si>
  <si>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</si>
  <si>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</si>
  <si>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</si>
  <si>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</si>
  <si>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</si>
  <si>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</si>
  <si>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</si>
  <si>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</si>
  <si>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</si>
  <si>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</si>
  <si>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</si>
  <si>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</si>
  <si>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</si>
  <si>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</si>
  <si>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</si>
  <si>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</si>
  <si>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</si>
  <si>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</si>
  <si>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</si>
  <si>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</si>
  <si>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</si>
  <si>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</si>
  <si>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</si>
  <si>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</si>
  <si>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</si>
  <si>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</si>
  <si>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</si>
  <si>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</si>
  <si>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</si>
  <si>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</si>
  <si>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</si>
  <si>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</si>
  <si>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</si>
  <si>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</si>
  <si>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</si>
  <si>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</si>
  <si>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</si>
  <si>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</si>
  <si>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</si>
  <si>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</si>
  <si>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</si>
  <si>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</si>
  <si>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</si>
  <si>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</si>
  <si>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</si>
  <si>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</si>
  <si>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</si>
  <si>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</si>
  <si>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</si>
  <si>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</si>
  <si>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</si>
  <si>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</si>
  <si>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</si>
  <si>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</si>
  <si>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</si>
  <si>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</si>
  <si>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</si>
  <si>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</si>
  <si>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</si>
  <si>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</si>
  <si>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</si>
  <si>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</si>
  <si>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</si>
  <si>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</si>
  <si>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</si>
  <si>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</si>
  <si>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</si>
  <si>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</si>
  <si>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</si>
  <si>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</si>
  <si>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</si>
  <si>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</si>
  <si>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</si>
  <si>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</si>
  <si>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</si>
  <si>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</si>
  <si>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</si>
  <si>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</si>
  <si>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</si>
  <si>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</si>
  <si>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</si>
  <si>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</si>
  <si>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</si>
  <si>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</si>
  <si>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</si>
  <si>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</si>
  <si>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</si>
  <si>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</si>
  <si>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</si>
  <si>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</si>
  <si>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</si>
  <si>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</si>
  <si>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</si>
  <si>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</si>
  <si>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</si>
  <si>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</si>
  <si>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</si>
  <si>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</si>
  <si>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</si>
  <si>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</si>
  <si>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</si>
  <si>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</si>
  <si>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</si>
  <si>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</si>
  <si>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</si>
  <si>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</si>
  <si>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</si>
  <si>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</si>
  <si>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</si>
  <si>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</si>
  <si>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</si>
  <si>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</si>
  <si>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</si>
  <si>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</si>
  <si>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</si>
  <si>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</si>
  <si>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</si>
  <si>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</si>
  <si>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</si>
  <si>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</si>
  <si>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</si>
  <si>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</si>
  <si>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</si>
  <si>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</si>
  <si>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</si>
  <si>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</si>
  <si>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</si>
  <si>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</si>
  <si>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</si>
  <si>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</si>
  <si>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</si>
  <si>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</si>
  <si>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</si>
  <si>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</si>
  <si>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</si>
  <si>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</si>
  <si>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</si>
  <si>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</si>
  <si>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</si>
  <si>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</si>
  <si>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</si>
  <si>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</si>
  <si>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</si>
  <si>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</si>
  <si>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</si>
  <si>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</si>
  <si>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</si>
  <si>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</si>
  <si>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</si>
  <si>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</si>
  <si>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</si>
  <si>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</si>
  <si>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</si>
  <si>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</si>
  <si>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</si>
  <si>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</si>
  <si>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</si>
  <si>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</si>
  <si>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</si>
  <si>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</si>
  <si>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</si>
  <si>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</si>
  <si>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</si>
  <si>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</si>
  <si>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</si>
  <si>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</si>
  <si>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</si>
  <si>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</si>
  <si>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</si>
  <si>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</si>
  <si>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</si>
  <si>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</si>
  <si>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</si>
  <si>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</si>
  <si>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</si>
  <si>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</si>
  <si>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</si>
  <si>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</si>
  <si>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</si>
  <si>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</si>
  <si>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</si>
  <si>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</si>
  <si>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</si>
  <si>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</si>
  <si>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</si>
  <si>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</si>
  <si>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</si>
  <si>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</si>
  <si>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</si>
  <si>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</si>
  <si>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</si>
  <si>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</si>
  <si>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</si>
  <si>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</si>
  <si>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</si>
  <si>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</si>
  <si>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</si>
  <si>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</si>
  <si>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</si>
  <si>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</si>
  <si>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</si>
  <si>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</si>
  <si>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</si>
  <si>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</si>
  <si>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</si>
  <si>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</si>
  <si>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</si>
  <si>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</si>
  <si>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</si>
  <si>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</si>
  <si>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</si>
  <si>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</si>
  <si>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</si>
  <si>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</si>
  <si>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</si>
  <si>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</si>
  <si>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</si>
  <si>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</si>
  <si>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</si>
  <si>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</si>
  <si>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</si>
  <si>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</si>
  <si>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</si>
  <si>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</si>
  <si>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</si>
  <si>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</si>
  <si>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</si>
  <si>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</si>
  <si>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</si>
  <si>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</si>
  <si>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</si>
  <si>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</si>
  <si>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</si>
  <si>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</si>
  <si>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</si>
  <si>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</si>
  <si>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</si>
  <si>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</si>
  <si>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</si>
  <si>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</si>
  <si>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</si>
  <si>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</si>
  <si>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</si>
  <si>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</si>
  <si>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</si>
  <si>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</si>
  <si>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</si>
  <si>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</si>
  <si>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</si>
  <si>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</si>
  <si>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</si>
  <si>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</si>
  <si>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</si>
  <si>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</si>
  <si>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</si>
  <si>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</si>
  <si>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</si>
  <si>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</si>
  <si>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</si>
  <si>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</si>
  <si>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</si>
  <si>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</si>
  <si>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</si>
  <si>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</si>
  <si>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</si>
  <si>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</si>
  <si>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</si>
  <si>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</si>
  <si>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</si>
  <si>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</si>
  <si>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</si>
  <si>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</si>
  <si>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</si>
  <si>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</si>
  <si>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</si>
  <si>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</si>
  <si>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</si>
  <si>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</si>
  <si>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</si>
  <si>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</si>
  <si>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</si>
  <si>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</si>
  <si>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</si>
  <si>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</si>
  <si>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</si>
  <si>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</si>
  <si>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</si>
  <si>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</si>
  <si>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</si>
  <si>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</si>
  <si>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</si>
  <si>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</si>
  <si>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</si>
  <si>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</si>
  <si>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</si>
  <si>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</si>
  <si>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</si>
  <si>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</si>
  <si>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</si>
  <si>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</si>
  <si>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</si>
  <si>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</si>
  <si>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</si>
  <si>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</si>
  <si>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</si>
  <si>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</si>
  <si>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</si>
  <si>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</si>
  <si>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</si>
  <si>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</si>
  <si>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</si>
  <si>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</si>
  <si>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</si>
  <si>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</si>
  <si>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</si>
  <si>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</si>
  <si>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</si>
  <si>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</si>
  <si>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</si>
  <si>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</si>
  <si>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</si>
  <si>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</si>
  <si>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</si>
  <si>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</si>
  <si>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</si>
  <si>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</si>
  <si>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</si>
  <si>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</si>
  <si>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</si>
  <si>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</si>
  <si>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</si>
  <si>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</si>
  <si>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</si>
  <si>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</si>
  <si>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</si>
  <si>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</si>
  <si>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</si>
  <si>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</si>
  <si>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</si>
  <si>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</si>
  <si>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</si>
  <si>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</si>
  <si>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</si>
  <si>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</si>
  <si>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</si>
  <si>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</si>
  <si>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</si>
  <si>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</si>
  <si>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</si>
  <si>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</si>
  <si>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</si>
  <si>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</si>
  <si>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</si>
  <si>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</si>
  <si>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</si>
  <si>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</si>
  <si>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</si>
  <si>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</si>
  <si>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</si>
  <si>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</si>
  <si>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</si>
  <si>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</si>
  <si>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</si>
  <si>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</si>
  <si>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</si>
  <si>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</si>
  <si>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</si>
  <si>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</si>
  <si>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</si>
  <si>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</si>
  <si>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</si>
  <si>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</si>
  <si>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</si>
  <si>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</si>
  <si>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</si>
  <si>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</si>
  <si>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</si>
  <si>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</si>
  <si>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</si>
  <si>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</si>
  <si>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</si>
  <si>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</si>
  <si>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</si>
  <si>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</si>
  <si>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</si>
  <si>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</si>
  <si>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</si>
  <si>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</si>
  <si>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</si>
  <si>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</si>
  <si>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</si>
  <si>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</si>
  <si>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</si>
  <si>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</si>
  <si>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</si>
  <si>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</si>
  <si>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</si>
  <si>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</si>
  <si>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</si>
  <si>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</si>
  <si>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</si>
  <si>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</si>
  <si>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</si>
  <si>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</si>
  <si>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</si>
  <si>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</si>
  <si>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</si>
  <si>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</si>
  <si>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</si>
  <si>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</si>
  <si>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</si>
  <si>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</si>
  <si>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</si>
  <si>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</si>
  <si>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</si>
  <si>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</si>
  <si>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</si>
  <si>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</si>
  <si>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</si>
  <si>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</si>
  <si>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</si>
  <si>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</si>
  <si>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</si>
  <si>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</si>
  <si>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</si>
  <si>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</si>
  <si>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</si>
  <si>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</si>
  <si>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</si>
  <si>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</si>
  <si>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</si>
  <si>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</si>
  <si>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</si>
  <si>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</si>
  <si>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</si>
  <si>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</si>
  <si>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</si>
  <si>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</si>
  <si>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</si>
  <si>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</si>
  <si>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</si>
  <si>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</si>
  <si>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</si>
  <si>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</si>
  <si>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</si>
  <si>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</si>
  <si>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</si>
  <si>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</si>
  <si>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</si>
  <si>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</si>
  <si>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</si>
  <si>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</si>
  <si>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</si>
  <si>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</si>
  <si>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</si>
  <si>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</si>
  <si>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</si>
  <si>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</si>
  <si>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</si>
  <si>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</si>
  <si>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</si>
  <si>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</si>
  <si>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</si>
  <si>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</si>
  <si>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</si>
  <si>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</si>
  <si>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</si>
  <si>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</si>
  <si>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</si>
  <si>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</si>
  <si>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</si>
  <si>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</si>
  <si>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</si>
  <si>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</si>
  <si>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</si>
  <si>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</si>
  <si>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</si>
  <si>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</si>
  <si>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</si>
  <si>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</si>
  <si>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</si>
  <si>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</si>
  <si>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</si>
  <si>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</si>
  <si>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</si>
  <si>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</si>
  <si>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</si>
  <si>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</si>
  <si>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</si>
  <si>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</si>
  <si>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</si>
  <si>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</si>
  <si>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</si>
  <si>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</si>
  <si>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</si>
  <si>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</si>
  <si>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</si>
  <si>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</si>
  <si>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</si>
  <si>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</si>
  <si>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</si>
  <si>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</si>
  <si>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</si>
  <si>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</si>
  <si>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</si>
  <si>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</si>
  <si>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</si>
  <si>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</si>
  <si>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</si>
  <si>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</si>
  <si>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</si>
  <si>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</si>
  <si>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</si>
  <si>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</si>
  <si>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</si>
  <si>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</si>
  <si>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</si>
  <si>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</si>
  <si>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</si>
  <si>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</si>
  <si>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</si>
  <si>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</si>
  <si>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</si>
  <si>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</si>
  <si>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</si>
  <si>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</si>
  <si>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</si>
  <si>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</si>
  <si>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</si>
  <si>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</si>
  <si>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</si>
  <si>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</si>
  <si>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</si>
  <si>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</si>
  <si>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</si>
  <si>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</si>
  <si>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</si>
  <si>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</si>
  <si>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</si>
  <si>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</si>
  <si>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</si>
  <si>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</si>
  <si>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</si>
  <si>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</si>
  <si>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</si>
  <si>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</si>
  <si>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</si>
  <si>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</si>
  <si>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</si>
  <si>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</si>
  <si>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</si>
  <si>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</si>
  <si>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</si>
  <si>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</si>
  <si>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</si>
  <si>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</si>
  <si>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</si>
  <si>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</si>
  <si>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</si>
  <si>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</si>
  <si>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</si>
  <si>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</si>
  <si>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</si>
  <si>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</si>
  <si>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</si>
  <si>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</si>
  <si>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</si>
  <si>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</si>
  <si>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</si>
  <si>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</si>
  <si>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</si>
  <si>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</si>
  <si>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</si>
  <si>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</si>
  <si>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</si>
  <si>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</si>
  <si>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</si>
  <si>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</si>
  <si>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</si>
  <si>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</si>
  <si>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</si>
  <si>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</si>
  <si>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</si>
  <si>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</si>
  <si>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</si>
  <si>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</si>
  <si>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</si>
  <si>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</si>
  <si>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</si>
  <si>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</si>
  <si>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</si>
  <si>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</si>
  <si>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</si>
  <si>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</si>
  <si>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</si>
  <si>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</si>
  <si>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</si>
  <si>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</si>
  <si>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</si>
  <si>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</si>
  <si>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</si>
  <si>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</si>
  <si>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</si>
  <si>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</si>
  <si>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</si>
  <si>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</si>
  <si>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</si>
  <si>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</si>
  <si>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</si>
  <si>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</si>
  <si>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</si>
  <si>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</si>
  <si>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</si>
  <si>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</si>
  <si>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</si>
  <si>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</si>
  <si>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</si>
  <si>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</si>
  <si>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</si>
  <si>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</si>
  <si>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</si>
  <si>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</si>
  <si>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</si>
  <si>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</si>
  <si>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</si>
  <si>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</si>
  <si>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</si>
  <si>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</si>
  <si>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</si>
  <si>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</si>
  <si>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</si>
  <si>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</si>
  <si>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</si>
  <si>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</si>
  <si>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</si>
  <si>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</si>
  <si>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</si>
  <si>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</si>
  <si>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</si>
  <si>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</si>
  <si>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</si>
  <si>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</si>
  <si>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</si>
  <si>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</si>
  <si>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</si>
  <si>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</si>
  <si>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</si>
  <si>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</si>
  <si>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</si>
  <si>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</si>
  <si>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</si>
  <si>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</si>
  <si>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</si>
  <si>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</si>
  <si>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</si>
  <si>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</si>
  <si>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</si>
  <si>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</si>
  <si>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</si>
  <si>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</si>
  <si>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</si>
  <si>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</si>
  <si>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</si>
  <si>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</si>
  <si>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</si>
  <si>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</si>
  <si>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</si>
  <si>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</si>
  <si>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</si>
  <si>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</si>
  <si>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</si>
  <si>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</si>
  <si>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</si>
  <si>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</si>
  <si>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</si>
  <si>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</si>
  <si>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</si>
  <si>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</si>
  <si>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</si>
  <si>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</si>
  <si>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</si>
  <si>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</si>
  <si>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</si>
  <si>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</si>
  <si>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</si>
  <si>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</si>
  <si>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</si>
  <si>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</si>
  <si>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</si>
  <si>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</si>
  <si>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</si>
  <si>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</si>
  <si>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</si>
  <si>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</si>
  <si>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</si>
  <si>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</si>
  <si>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</si>
  <si>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</si>
  <si>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</si>
  <si>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</si>
  <si>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</si>
  <si>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</si>
  <si>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</si>
  <si>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</si>
  <si>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</si>
  <si>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</si>
  <si>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</si>
  <si>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</si>
  <si>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</si>
  <si>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</si>
  <si>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</si>
  <si>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</si>
  <si>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</si>
  <si>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</si>
  <si>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</si>
  <si>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</si>
  <si>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</si>
  <si>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</si>
  <si>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</si>
  <si>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</si>
  <si>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</si>
  <si>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</si>
  <si>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</si>
  <si>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</si>
  <si>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</si>
  <si>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</si>
  <si>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</si>
  <si>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</si>
  <si>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</si>
  <si>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</si>
  <si>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</si>
  <si>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</si>
  <si>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</si>
  <si>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</si>
  <si>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</si>
  <si>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</si>
  <si>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</si>
  <si>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</si>
  <si>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</si>
  <si>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</si>
  <si>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</si>
  <si>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</si>
  <si>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</si>
  <si>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</si>
  <si>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</si>
  <si>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</si>
  <si>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</si>
  <si>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</si>
  <si>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</si>
  <si>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</si>
  <si>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</si>
  <si>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</si>
  <si>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</si>
  <si>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</si>
  <si>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</si>
  <si>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</si>
  <si>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</si>
  <si>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</si>
  <si>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</si>
  <si>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</si>
  <si>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</si>
  <si>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</si>
  <si>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</si>
  <si>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</si>
  <si>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</si>
  <si>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</si>
  <si>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</si>
  <si>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</si>
  <si>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</si>
  <si>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</si>
  <si>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</si>
  <si>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</si>
  <si>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</si>
  <si>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</si>
  <si>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</si>
  <si>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</si>
  <si>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</si>
  <si>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</si>
  <si>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</si>
  <si>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</si>
  <si>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</si>
  <si>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</si>
  <si>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</si>
  <si>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</si>
  <si>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</si>
  <si>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</si>
  <si>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</si>
  <si>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</si>
  <si>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</si>
  <si>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</si>
  <si>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</si>
  <si>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</si>
  <si>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</si>
  <si>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</si>
  <si>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</si>
  <si>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</si>
  <si>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</si>
  <si>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</si>
  <si>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</si>
  <si>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</si>
  <si>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</si>
  <si>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</si>
  <si>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</si>
  <si>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</si>
  <si>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</si>
  <si>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</si>
  <si>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</si>
  <si>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</si>
  <si>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</si>
  <si>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</si>
  <si>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</si>
  <si>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</si>
  <si>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</si>
  <si>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</si>
  <si>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</si>
  <si>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</si>
  <si>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</si>
  <si>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</si>
  <si>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</si>
  <si>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</si>
  <si>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</si>
  <si>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</si>
  <si>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</si>
  <si>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</si>
  <si>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</si>
  <si>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</si>
  <si>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</si>
  <si>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</si>
  <si>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</si>
  <si>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</si>
  <si>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</si>
  <si>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</si>
  <si>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</si>
  <si>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</si>
  <si>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</si>
  <si>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</si>
  <si>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</si>
  <si>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</si>
  <si>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</si>
  <si>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</si>
  <si>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</si>
  <si>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</si>
  <si>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</si>
  <si>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</si>
  <si>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</si>
  <si>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</si>
  <si>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</si>
  <si>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</si>
  <si>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</si>
  <si>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</si>
  <si>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</si>
  <si>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</si>
  <si>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</si>
  <si>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</si>
  <si>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</si>
  <si>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</si>
  <si>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</si>
  <si>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</si>
  <si>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</si>
  <si>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</si>
  <si>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</si>
  <si>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</si>
  <si>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</si>
  <si>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</si>
  <si>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</si>
  <si>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</si>
  <si>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</si>
  <si>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</si>
  <si>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</si>
  <si>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</si>
  <si>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</si>
  <si>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</si>
  <si>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</si>
  <si>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</si>
  <si>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</si>
  <si>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</si>
  <si>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</si>
  <si>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</si>
  <si>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</si>
  <si>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</si>
  <si>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</si>
  <si>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</si>
  <si>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</si>
  <si>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</si>
  <si>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</si>
  <si>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</si>
  <si>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</si>
  <si>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</si>
  <si>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</si>
  <si>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</si>
  <si>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</si>
  <si>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</si>
  <si>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</si>
  <si>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</si>
  <si>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</si>
  <si>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</si>
  <si>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</si>
  <si>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</si>
  <si>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</si>
  <si>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</si>
  <si>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</si>
  <si>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</si>
  <si>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</si>
  <si>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</si>
  <si>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</si>
  <si>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</si>
  <si>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</si>
  <si>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</si>
  <si>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</si>
  <si>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</si>
  <si>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</si>
  <si>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</si>
  <si>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</si>
  <si>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</si>
  <si>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</si>
  <si>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</si>
  <si>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</si>
  <si>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</si>
  <si>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</si>
  <si>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</si>
  <si>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</si>
  <si>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</si>
  <si>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</si>
  <si>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</si>
  <si>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</si>
  <si>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</si>
  <si>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</si>
  <si>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</si>
  <si>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</si>
  <si>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</si>
  <si>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</si>
  <si>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</si>
  <si>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</si>
  <si>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</si>
  <si>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</si>
  <si>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</si>
  <si>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</si>
  <si>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</si>
  <si>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</si>
  <si>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</si>
  <si>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</si>
  <si>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</si>
  <si>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</si>
  <si>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</si>
  <si>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</si>
  <si>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</si>
  <si>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</si>
  <si>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</si>
  <si>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</si>
  <si>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</si>
  <si>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</si>
  <si>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</si>
  <si>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</si>
  <si>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</si>
  <si>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</si>
  <si>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</si>
  <si>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</si>
  <si>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</si>
  <si>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</si>
  <si>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</si>
  <si>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</si>
  <si>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</si>
  <si>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</si>
  <si>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</si>
  <si>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</si>
  <si>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</si>
  <si>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</si>
  <si>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</si>
  <si>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</si>
  <si>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</si>
  <si>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</si>
  <si>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</si>
  <si>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</si>
  <si>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</si>
  <si>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</si>
  <si>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</si>
  <si>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</si>
  <si>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</si>
  <si>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</si>
  <si>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</si>
  <si>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</si>
  <si>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</si>
  <si>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</si>
  <si>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</si>
  <si>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</si>
  <si>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</si>
  <si>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</si>
  <si>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</si>
  <si>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</si>
  <si>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</si>
  <si>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</si>
  <si>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</si>
  <si>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</si>
  <si>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</si>
  <si>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</si>
  <si>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</si>
  <si>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</si>
  <si>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</si>
  <si>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</si>
  <si>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</si>
  <si>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</si>
  <si>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</si>
  <si>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</si>
  <si>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</si>
  <si>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</si>
  <si>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</si>
  <si>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</si>
  <si>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</si>
  <si>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</si>
  <si>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</si>
  <si>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</si>
  <si>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</si>
  <si>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</si>
  <si>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</si>
  <si>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</si>
  <si>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</si>
  <si>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</si>
  <si>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</si>
  <si>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</si>
  <si>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</si>
  <si>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</si>
  <si>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</si>
  <si>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</si>
  <si>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</si>
  <si>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</si>
  <si>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</si>
  <si>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</si>
  <si>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</si>
  <si>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</si>
  <si>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</si>
  <si>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</si>
  <si>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</si>
  <si>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</si>
  <si>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</si>
  <si>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</si>
  <si>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</si>
  <si>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</si>
  <si>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</si>
  <si>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</si>
  <si>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</si>
  <si>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</si>
  <si>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</si>
  <si>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</si>
  <si>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</si>
  <si>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</si>
  <si>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</si>
  <si>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</si>
  <si>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</si>
  <si>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</si>
  <si>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</si>
  <si>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</si>
  <si>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</si>
  <si>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</si>
  <si>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</si>
  <si>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</si>
  <si>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</si>
  <si>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</si>
  <si>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</si>
  <si>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</si>
  <si>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</si>
  <si>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</si>
  <si>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</si>
  <si>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</si>
  <si>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</si>
  <si>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</si>
  <si>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</si>
  <si>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</si>
  <si>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</si>
  <si>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</si>
  <si>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</si>
  <si>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</si>
  <si>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</si>
  <si>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</si>
  <si>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</si>
  <si>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</si>
  <si>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</si>
  <si>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</si>
  <si>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</si>
  <si>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</si>
  <si>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</si>
  <si>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</si>
  <si>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</si>
  <si>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</si>
  <si>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</si>
  <si>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</si>
  <si>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</si>
  <si>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</si>
  <si>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</si>
  <si>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</si>
  <si>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</si>
  <si>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</si>
  <si>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</si>
  <si>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</si>
  <si>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</si>
  <si>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</si>
  <si>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</si>
  <si>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</si>
  <si>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</si>
  <si>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</si>
  <si>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</si>
  <si>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</si>
  <si>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</si>
  <si>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</si>
  <si>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</si>
  <si>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</si>
  <si>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</si>
  <si>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</si>
  <si>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</si>
  <si>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</si>
  <si>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</si>
  <si>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</si>
  <si>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</si>
  <si>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</si>
  <si>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</si>
  <si>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</si>
  <si>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</si>
  <si>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</si>
  <si>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</si>
  <si>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</si>
  <si>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</si>
  <si>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</si>
  <si>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</si>
  <si>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</si>
  <si>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</si>
  <si>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</si>
  <si>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</si>
  <si>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</si>
  <si>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</si>
  <si>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</si>
  <si>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</si>
  <si>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</si>
  <si>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</si>
  <si>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</si>
  <si>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</si>
  <si>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</si>
  <si>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</si>
  <si>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</si>
  <si>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</si>
  <si>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</si>
  <si>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</si>
  <si>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</si>
  <si>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</si>
  <si>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</si>
  <si>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</si>
  <si>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</si>
  <si>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</si>
  <si>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</si>
  <si>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</si>
  <si>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</si>
  <si>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</si>
  <si>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</si>
  <si>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</si>
  <si>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</si>
  <si>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</si>
  <si>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</si>
  <si>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</si>
  <si>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</si>
  <si>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</si>
  <si>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</si>
  <si>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</si>
  <si>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</si>
  <si>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</si>
  <si>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</si>
  <si>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</si>
  <si>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</si>
  <si>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</si>
  <si>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</si>
  <si>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</si>
  <si>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</si>
  <si>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</si>
  <si>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</si>
  <si>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</si>
  <si>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</si>
  <si>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</si>
  <si>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</si>
  <si>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</si>
  <si>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</si>
  <si>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</si>
  <si>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</si>
  <si>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</si>
  <si>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</si>
  <si>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</si>
  <si>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</si>
  <si>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</si>
  <si>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</si>
  <si>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</si>
  <si>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</si>
  <si>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</si>
  <si>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</si>
  <si>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</si>
  <si>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</si>
  <si>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</si>
  <si>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</si>
  <si>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</si>
  <si>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</si>
  <si>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</si>
  <si>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</si>
  <si>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</si>
  <si>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</si>
  <si>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</si>
  <si>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</si>
  <si>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</si>
  <si>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</si>
  <si>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</si>
  <si>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</si>
  <si>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</si>
  <si>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</si>
  <si>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</si>
  <si>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</si>
  <si>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</si>
  <si>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</si>
  <si>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</si>
  <si>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</si>
  <si>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</si>
  <si>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</si>
  <si>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</si>
  <si>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</si>
  <si>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</si>
  <si>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</si>
  <si>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</si>
  <si>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</si>
  <si>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</si>
  <si>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</si>
  <si>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</si>
  <si>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</si>
  <si>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</si>
  <si>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</si>
  <si>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</si>
  <si>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</si>
  <si>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</si>
  <si>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</si>
  <si>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</si>
  <si>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</si>
  <si>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</si>
  <si>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</si>
  <si>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</si>
  <si>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</si>
  <si>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</si>
  <si>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</si>
  <si>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</si>
  <si>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</si>
  <si>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</si>
  <si>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</si>
  <si>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</si>
  <si>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</si>
  <si>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</si>
  <si>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</si>
  <si>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</si>
  <si>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</si>
  <si>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</si>
  <si>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</si>
  <si>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</si>
  <si>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</si>
  <si>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</si>
  <si>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</si>
  <si>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</si>
  <si>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</si>
  <si>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</si>
  <si>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</si>
  <si>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</si>
  <si>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</si>
  <si>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</si>
  <si>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</si>
  <si>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</si>
  <si>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</si>
  <si>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</si>
  <si>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</si>
  <si>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</si>
  <si>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</si>
  <si>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</si>
  <si>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</si>
  <si>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</si>
  <si>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</si>
  <si>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</si>
  <si>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</si>
  <si>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</si>
  <si>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</si>
  <si>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</si>
  <si>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</si>
  <si>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</si>
  <si>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</si>
  <si>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</si>
  <si>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</si>
  <si>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</si>
  <si>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</si>
  <si>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</si>
  <si>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</si>
  <si>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</si>
  <si>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</si>
  <si>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</si>
  <si>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</si>
  <si>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</si>
  <si>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</si>
  <si>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</si>
  <si>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</si>
  <si>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</si>
  <si>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</si>
  <si>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</si>
  <si>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</si>
  <si>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</si>
  <si>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</si>
  <si>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</si>
  <si>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</si>
  <si>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</si>
  <si>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</si>
  <si>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</si>
  <si>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</si>
  <si>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</si>
  <si>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</si>
  <si>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</si>
  <si>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</si>
  <si>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</si>
  <si>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</si>
  <si>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</si>
  <si>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</si>
  <si>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</si>
  <si>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</si>
  <si>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</si>
  <si>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</si>
  <si>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</si>
  <si>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</si>
  <si>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</si>
  <si>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</si>
  <si>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</si>
  <si>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</si>
  <si>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</si>
  <si>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</si>
  <si>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</si>
  <si>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</si>
  <si>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</si>
  <si>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</si>
  <si>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</si>
  <si>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</si>
  <si>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</si>
  <si>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</si>
  <si>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</si>
  <si>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</si>
  <si>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</si>
  <si>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</si>
  <si>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</si>
  <si>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</si>
  <si>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</si>
  <si>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</si>
  <si>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</si>
  <si>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</si>
  <si>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</si>
  <si>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</si>
  <si>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</si>
  <si>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</si>
  <si>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</si>
  <si>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</si>
  <si>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</si>
  <si>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</si>
  <si>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</si>
  <si>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</si>
  <si>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</si>
  <si>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</si>
  <si>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</si>
  <si>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</si>
  <si>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</si>
  <si>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</si>
  <si>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</si>
  <si>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</si>
  <si>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</si>
  <si>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</si>
  <si>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</si>
  <si>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</si>
  <si>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</si>
  <si>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</si>
  <si>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</si>
  <si>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</si>
  <si>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</si>
  <si>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</si>
  <si>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</si>
  <si>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</si>
  <si>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</si>
  <si>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</si>
  <si>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</si>
  <si>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</si>
  <si>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</si>
  <si>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</si>
  <si>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</si>
  <si>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</si>
  <si>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</si>
  <si>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</si>
  <si>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</si>
  <si>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</si>
  <si>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</si>
  <si>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</si>
  <si>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</si>
  <si>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</si>
  <si>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</si>
  <si>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</si>
  <si>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</si>
  <si>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</si>
  <si>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</si>
  <si>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</si>
  <si>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</si>
  <si>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</si>
  <si>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</si>
  <si>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</si>
  <si>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</si>
  <si>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</si>
  <si>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</si>
  <si>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</si>
  <si>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</si>
  <si>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</si>
  <si>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</si>
  <si>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</si>
  <si>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</si>
  <si>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</si>
  <si>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</si>
  <si>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</si>
  <si>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</si>
  <si>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</si>
  <si>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</si>
  <si>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</si>
  <si>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</si>
  <si>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</si>
  <si>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</si>
  <si>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</si>
  <si>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</si>
  <si>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</si>
  <si>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</si>
  <si>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</si>
  <si>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</si>
  <si>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</si>
  <si>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</si>
  <si>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</si>
  <si>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</si>
  <si>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</si>
  <si>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</si>
  <si>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</si>
  <si>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</si>
  <si>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</si>
  <si>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</si>
  <si>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</si>
  <si>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</si>
  <si>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</si>
  <si>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</si>
  <si>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</si>
  <si>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</si>
  <si>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</si>
  <si>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</si>
  <si>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</si>
  <si>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</si>
  <si>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</si>
  <si>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</si>
  <si>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</si>
  <si>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</si>
  <si>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</si>
  <si>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</si>
  <si>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</si>
  <si>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</si>
  <si>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</si>
  <si>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</si>
  <si>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</si>
  <si>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</si>
  <si>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</si>
  <si>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</si>
  <si>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</si>
  <si>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</si>
  <si>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</si>
  <si>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</si>
  <si>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</si>
  <si>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</si>
  <si>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</si>
  <si>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</si>
  <si>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</si>
  <si>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</si>
  <si>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</si>
  <si>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</si>
  <si>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</si>
  <si>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</si>
  <si>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</si>
  <si>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</si>
  <si>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</si>
  <si>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</si>
  <si>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</si>
  <si>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</si>
  <si>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</si>
  <si>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</si>
  <si>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</si>
  <si>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</si>
  <si>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</si>
  <si>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</si>
  <si>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</si>
  <si>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</si>
  <si>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</si>
  <si>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</si>
  <si>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</si>
  <si>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</si>
  <si>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</si>
  <si>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</si>
  <si>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</si>
  <si>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</si>
  <si>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</si>
  <si>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</si>
  <si>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</si>
  <si>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</si>
  <si>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</si>
  <si>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</si>
  <si>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</si>
  <si>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</si>
  <si>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</si>
  <si>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</si>
  <si>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</si>
  <si>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</si>
  <si>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</si>
  <si>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</si>
  <si>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</si>
  <si>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</si>
  <si>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</si>
  <si>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</si>
  <si>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</si>
  <si>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</si>
  <si>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</si>
  <si>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</si>
  <si>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</si>
  <si>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</si>
  <si>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</si>
  <si>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</si>
  <si>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</si>
  <si>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</si>
  <si>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</si>
  <si>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</si>
  <si>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</si>
  <si>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</si>
  <si>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</si>
  <si>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</si>
  <si>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</si>
  <si>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</si>
  <si>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</si>
  <si>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</si>
  <si>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</si>
  <si>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</si>
  <si>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</si>
  <si>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</si>
  <si>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</si>
  <si>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</si>
  <si>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</si>
  <si>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</si>
  <si>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</si>
  <si>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</si>
  <si>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</si>
  <si>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</si>
  <si>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</si>
  <si>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</si>
  <si>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</si>
  <si>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</si>
  <si>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</si>
  <si>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</si>
  <si>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</si>
  <si>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</si>
  <si>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</si>
  <si>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</si>
  <si>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</si>
  <si>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</si>
  <si>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</si>
  <si>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</si>
  <si>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</si>
  <si>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</si>
  <si>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</si>
  <si>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</si>
  <si>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</si>
  <si>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</si>
  <si>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</si>
  <si>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</si>
  <si>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</si>
  <si>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</si>
  <si>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</si>
  <si>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</si>
  <si>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</si>
  <si>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</si>
  <si>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</si>
  <si>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</si>
  <si>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</si>
  <si>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</si>
  <si>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</si>
  <si>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</si>
  <si>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</si>
  <si>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</si>
  <si>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</si>
  <si>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</si>
  <si>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</si>
  <si>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</si>
  <si>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</si>
  <si>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</si>
  <si>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</si>
  <si>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</si>
  <si>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</si>
  <si>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</si>
  <si>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</si>
  <si>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</si>
  <si>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</si>
  <si>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</si>
  <si>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</si>
  <si>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</si>
  <si>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</si>
  <si>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</si>
  <si>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</si>
  <si>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</si>
  <si>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</si>
  <si>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</si>
  <si>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</si>
  <si>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</si>
  <si>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</si>
  <si>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</si>
  <si>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</si>
  <si>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</si>
  <si>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</si>
  <si>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</si>
  <si>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</si>
  <si>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</si>
  <si>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</si>
  <si>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</si>
  <si>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</si>
  <si>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</si>
  <si>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</si>
  <si>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</si>
  <si>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</si>
  <si>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</si>
  <si>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</si>
  <si>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</si>
  <si>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</si>
  <si>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</si>
  <si>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</si>
  <si>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</si>
  <si>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</si>
  <si>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</si>
  <si>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</si>
  <si>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</si>
  <si>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</si>
  <si>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</si>
  <si>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</si>
  <si>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</si>
  <si>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</si>
  <si>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</si>
  <si>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</si>
  <si>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</si>
  <si>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</si>
  <si>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</si>
  <si>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</si>
  <si>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</si>
  <si>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</si>
  <si>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</si>
  <si>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</si>
  <si>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</si>
  <si>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</si>
  <si>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</si>
  <si>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</si>
  <si>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</si>
  <si>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</si>
  <si>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</si>
  <si>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</si>
  <si>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</si>
  <si>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</si>
  <si>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</si>
  <si>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</si>
  <si>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</si>
  <si>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</si>
  <si>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</si>
  <si>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</si>
  <si>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</si>
  <si>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</si>
  <si>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</si>
  <si>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</si>
  <si>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</si>
  <si>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</si>
  <si>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</si>
  <si>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</si>
  <si>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</si>
  <si>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</si>
  <si>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</si>
  <si>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</si>
  <si>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</si>
  <si>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</si>
  <si>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</si>
  <si>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</si>
  <si>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</si>
  <si>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</si>
  <si>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</si>
  <si>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</si>
  <si>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</si>
  <si>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</si>
  <si>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</si>
  <si>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</si>
  <si>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</si>
  <si>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</si>
  <si>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</si>
  <si>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</si>
  <si>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</si>
  <si>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</si>
  <si>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</si>
  <si>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</si>
  <si>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</si>
  <si>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</si>
  <si>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</si>
  <si>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</si>
  <si>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</si>
  <si>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</si>
  <si>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</si>
  <si>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</si>
  <si>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</si>
  <si>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</si>
  <si>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</si>
  <si>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</si>
  <si>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</si>
  <si>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</si>
  <si>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</si>
  <si>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</si>
  <si>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</si>
  <si>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</si>
  <si>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</si>
  <si>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</si>
  <si>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</si>
  <si>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</si>
  <si>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</si>
  <si>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</si>
  <si>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</si>
  <si>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</si>
  <si>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</si>
  <si>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</si>
  <si>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</si>
  <si>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</si>
  <si>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</si>
  <si>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</si>
  <si>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</si>
  <si>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</si>
  <si>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</si>
  <si>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</si>
  <si>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</si>
  <si>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</si>
  <si>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</si>
  <si>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</si>
  <si>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</si>
  <si>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</si>
  <si>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</si>
  <si>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</si>
  <si>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</si>
  <si>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</si>
  <si>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</si>
  <si>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</si>
  <si>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</si>
  <si>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</si>
  <si>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</si>
  <si>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</si>
  <si>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</si>
  <si>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</si>
  <si>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</si>
  <si>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</si>
  <si>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</si>
  <si>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</si>
  <si>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</si>
  <si>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</si>
  <si>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</si>
  <si>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</si>
  <si>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</si>
  <si>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</si>
  <si>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</si>
  <si>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</si>
  <si>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</si>
  <si>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</si>
  <si>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</si>
  <si>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</si>
  <si>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</si>
  <si>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</si>
  <si>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</si>
  <si>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</si>
  <si>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</si>
  <si>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</si>
  <si>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</si>
  <si>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</si>
  <si>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</si>
  <si>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</si>
  <si>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</si>
  <si>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</si>
  <si>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</si>
  <si>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</si>
  <si>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</si>
  <si>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</si>
  <si>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</si>
  <si>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</si>
  <si>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</si>
  <si>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</si>
  <si>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</si>
  <si>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</si>
  <si>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</si>
  <si>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</si>
  <si>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</si>
  <si>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</si>
  <si>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</si>
  <si>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</si>
  <si>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</si>
  <si>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</si>
  <si>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</si>
  <si>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</si>
  <si>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</si>
  <si>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</si>
  <si>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</si>
  <si>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</si>
  <si>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</si>
  <si>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</si>
  <si>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</si>
  <si>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</si>
  <si>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</si>
  <si>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</si>
  <si>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</si>
  <si>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</si>
  <si>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</si>
  <si>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</si>
  <si>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</si>
  <si>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</si>
  <si>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</si>
  <si>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</si>
  <si>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</si>
  <si>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</si>
  <si>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</si>
  <si>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</si>
  <si>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</si>
  <si>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</si>
  <si>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</si>
  <si>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</si>
  <si>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</si>
  <si>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</si>
  <si>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</si>
  <si>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</si>
  <si>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</si>
  <si>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</si>
  <si>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</si>
  <si>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</si>
  <si>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</si>
  <si>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</si>
  <si>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</si>
  <si>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</si>
  <si>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</si>
  <si>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</si>
  <si>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</si>
  <si>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</si>
  <si>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</si>
  <si>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</si>
  <si>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</si>
  <si>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</si>
  <si>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</si>
  <si>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</si>
  <si>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</si>
  <si>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</si>
  <si>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</si>
  <si>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</si>
  <si>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</si>
  <si>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</si>
  <si>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</si>
  <si>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</si>
  <si>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</si>
  <si>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</si>
  <si>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</si>
  <si>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</si>
  <si>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</si>
  <si>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</si>
  <si>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</si>
  <si>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</si>
  <si>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</si>
  <si>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</si>
  <si>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</si>
  <si>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</si>
  <si>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</si>
  <si>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</si>
  <si>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</si>
  <si>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</si>
  <si>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</si>
  <si>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</si>
  <si>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</si>
  <si>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</si>
  <si>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</si>
  <si>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</si>
  <si>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</si>
  <si>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</si>
  <si>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</si>
  <si>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</si>
  <si>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</si>
  <si>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</si>
  <si>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</si>
  <si>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</si>
  <si>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</si>
  <si>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</si>
  <si>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</si>
  <si>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</si>
  <si>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</si>
  <si>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</si>
  <si>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</si>
  <si>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</si>
  <si>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</si>
  <si>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</si>
  <si>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</si>
  <si>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</si>
  <si>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</si>
  <si>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</si>
  <si>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</si>
  <si>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</si>
  <si>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</si>
  <si>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</si>
  <si>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</si>
  <si>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</si>
  <si>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</si>
  <si>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</si>
  <si>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</si>
  <si>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</si>
  <si>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</si>
  <si>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</si>
  <si>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</si>
  <si>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</si>
  <si>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</si>
  <si>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</si>
  <si>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</si>
  <si>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</si>
  <si>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</si>
  <si>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</si>
  <si>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</si>
  <si>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</si>
  <si>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</si>
  <si>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</si>
  <si>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</si>
  <si>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</si>
  <si>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</si>
  <si>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</si>
  <si>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</si>
  <si>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</si>
  <si>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</si>
  <si>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</si>
  <si>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</si>
  <si>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</si>
  <si>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</si>
  <si>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</si>
  <si>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</si>
  <si>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</si>
  <si>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</si>
  <si>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</si>
  <si>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</si>
  <si>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</si>
  <si>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</si>
  <si>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</si>
  <si>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</si>
  <si>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</si>
  <si>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</si>
  <si>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</si>
  <si>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</si>
  <si>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</si>
  <si>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</si>
  <si>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</si>
  <si>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</si>
  <si>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</si>
  <si>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</si>
  <si>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</si>
  <si>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</si>
  <si>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</si>
  <si>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</si>
  <si>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</si>
  <si>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</si>
  <si>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</si>
  <si>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</si>
  <si>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</si>
  <si>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</si>
  <si>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</si>
  <si>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</si>
  <si>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</si>
  <si>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</si>
  <si>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</si>
  <si>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</si>
  <si>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</si>
  <si>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</si>
  <si>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</si>
  <si>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</si>
  <si>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</si>
  <si>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</si>
  <si>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</si>
  <si>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</si>
  <si>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</si>
  <si>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</si>
  <si>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</si>
  <si>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</si>
  <si>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</si>
  <si>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</si>
  <si>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</si>
  <si>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</si>
  <si>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</si>
  <si>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</si>
  <si>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</si>
  <si>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</si>
  <si>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</si>
  <si>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</si>
  <si>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</si>
  <si>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</si>
  <si>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</si>
  <si>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</si>
  <si>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</si>
  <si>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</si>
  <si>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</si>
  <si>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</si>
  <si>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</si>
  <si>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</si>
  <si>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</si>
  <si>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</si>
  <si>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</si>
  <si>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</si>
  <si>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</si>
  <si>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</si>
  <si>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</si>
  <si>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</si>
  <si>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</si>
  <si>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</si>
  <si>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</si>
  <si>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</si>
  <si>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</si>
  <si>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</si>
  <si>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</si>
  <si>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</si>
  <si>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</si>
  <si>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</si>
  <si>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</si>
  <si>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</si>
  <si>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</si>
  <si>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</si>
  <si>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</si>
  <si>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</si>
  <si>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</si>
  <si>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</si>
  <si>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</si>
  <si>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</si>
  <si>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</si>
  <si>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</si>
  <si>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</si>
  <si>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</si>
  <si>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</si>
  <si>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</si>
  <si>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</si>
  <si>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</si>
  <si>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</si>
  <si>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</si>
  <si>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</si>
  <si>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</si>
  <si>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</si>
  <si>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</si>
  <si>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</si>
  <si>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</si>
  <si>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</si>
  <si>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</si>
  <si>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</si>
  <si>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</si>
  <si>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</si>
  <si>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</si>
  <si>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</si>
  <si>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</si>
  <si>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</si>
  <si>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</si>
  <si>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</si>
  <si>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</si>
  <si>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</si>
  <si>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</si>
  <si>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</si>
  <si>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</si>
  <si>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</si>
  <si>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</si>
  <si>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</si>
  <si>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</si>
  <si>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</si>
  <si>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</si>
  <si>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</si>
  <si>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</si>
  <si>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</si>
  <si>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</si>
  <si>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</si>
  <si>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</si>
  <si>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</si>
  <si>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</si>
  <si>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</si>
  <si>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</si>
  <si>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</si>
  <si>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</si>
  <si>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</si>
  <si>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</si>
  <si>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</si>
  <si>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</si>
  <si>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</si>
  <si>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</si>
  <si>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</si>
  <si>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</si>
  <si>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</si>
  <si>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</si>
  <si>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</si>
  <si>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</si>
  <si>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</si>
  <si>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</si>
  <si>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</si>
  <si>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</si>
  <si>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</si>
  <si>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</si>
  <si>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</si>
  <si>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</si>
  <si>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</si>
  <si>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</si>
  <si>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</si>
  <si>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</si>
  <si>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</si>
  <si>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</si>
  <si>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</si>
  <si>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</si>
  <si>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</si>
  <si>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</si>
  <si>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</si>
  <si>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</si>
  <si>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</si>
  <si>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</si>
  <si>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</si>
  <si>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</si>
  <si>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</si>
  <si>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</si>
  <si>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</si>
  <si>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</si>
  <si>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</si>
  <si>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</si>
  <si>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</si>
  <si>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</si>
  <si>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</si>
  <si>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</si>
  <si>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</si>
  <si>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</si>
  <si>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</si>
  <si>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</si>
  <si>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</si>
  <si>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</si>
  <si>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</si>
  <si>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</si>
  <si>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</si>
  <si>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</si>
  <si>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</si>
  <si>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</si>
  <si>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</si>
  <si>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</si>
  <si>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</si>
  <si>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</si>
  <si>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</si>
  <si>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</si>
  <si>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</si>
  <si>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</si>
  <si>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</si>
  <si>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</si>
  <si>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</si>
  <si>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</si>
  <si>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</si>
  <si>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</si>
  <si>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</si>
  <si>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</si>
  <si>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</si>
  <si>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</si>
  <si>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</si>
  <si>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</si>
  <si>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</si>
  <si>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</si>
  <si>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</si>
  <si>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</si>
  <si>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</si>
  <si>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</si>
  <si>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</si>
  <si>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</si>
  <si>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</si>
  <si>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</si>
  <si>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</si>
  <si>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</si>
  <si>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</si>
  <si>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</si>
  <si>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</si>
  <si>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</si>
  <si>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</si>
  <si>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</si>
  <si>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</si>
  <si>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</si>
  <si>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</si>
  <si>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</si>
  <si>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</si>
  <si>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</si>
  <si>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</si>
  <si>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</si>
  <si>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</si>
  <si>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</si>
  <si>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</si>
  <si>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</si>
  <si>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</si>
  <si>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</si>
  <si>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</si>
  <si>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</si>
  <si>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</si>
  <si>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</si>
  <si>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</si>
  <si>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</si>
  <si>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</si>
  <si>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</si>
  <si>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</si>
  <si>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</si>
  <si>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</si>
  <si>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</si>
  <si>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</si>
  <si>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</si>
  <si>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</si>
  <si>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</si>
  <si>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</si>
  <si>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</si>
  <si>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</si>
  <si>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</si>
  <si>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</si>
  <si>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</si>
  <si>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</si>
  <si>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</si>
  <si>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</si>
  <si>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</si>
  <si>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</si>
  <si>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</si>
  <si>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</si>
  <si>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</si>
  <si>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</si>
  <si>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</si>
  <si>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</si>
  <si>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</si>
  <si>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</si>
  <si>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</si>
  <si>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</si>
  <si>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</si>
  <si>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</si>
  <si>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</si>
  <si>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</si>
  <si>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</si>
  <si>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</si>
  <si>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</si>
  <si>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</si>
  <si>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</si>
  <si>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</si>
  <si>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</si>
  <si>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</si>
  <si>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</si>
  <si>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</si>
  <si>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</si>
  <si>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</si>
  <si>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</si>
  <si>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</si>
  <si>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</si>
  <si>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</si>
  <si>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</si>
  <si>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</si>
  <si>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</si>
  <si>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</si>
  <si>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</si>
  <si>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</si>
  <si>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</si>
  <si>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</si>
  <si>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</si>
  <si>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</si>
  <si>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</si>
  <si>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</si>
  <si>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</si>
  <si>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</si>
  <si>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</si>
  <si>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</si>
  <si>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</si>
  <si>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</si>
  <si>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</si>
  <si>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</si>
  <si>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</si>
  <si>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</si>
  <si>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</si>
  <si>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</si>
  <si>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</si>
  <si>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</si>
  <si>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</si>
  <si>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</si>
  <si>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</si>
  <si>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</si>
  <si>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</si>
  <si>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</si>
  <si>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</si>
  <si>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</si>
  <si>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</si>
  <si>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</si>
  <si>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</si>
  <si>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</si>
  <si>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</si>
  <si>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</si>
  <si>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</si>
  <si>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</si>
  <si>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</si>
  <si>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</si>
  <si>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</si>
  <si>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</si>
  <si>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</si>
  <si>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</si>
  <si>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</si>
  <si>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</si>
  <si>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</si>
  <si>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</si>
  <si>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</si>
  <si>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</si>
  <si>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</si>
  <si>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</si>
  <si>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</si>
  <si>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</si>
  <si>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</si>
  <si>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</si>
  <si>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</si>
  <si>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</si>
  <si>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</si>
  <si>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</si>
  <si>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</si>
  <si>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</si>
  <si>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</si>
  <si>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</si>
  <si>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</si>
  <si>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</si>
  <si>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</si>
  <si>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</si>
  <si>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</si>
  <si>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</si>
  <si>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</si>
  <si>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</si>
  <si>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</si>
  <si>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</si>
  <si>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</si>
  <si>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</si>
  <si>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</si>
  <si>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</si>
  <si>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</si>
  <si>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</si>
  <si>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</si>
  <si>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</si>
  <si>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</si>
  <si>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</si>
  <si>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</si>
  <si>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</si>
  <si>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</si>
  <si>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</si>
  <si>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</si>
  <si>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</si>
  <si>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</si>
  <si>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</si>
  <si>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</si>
  <si>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</si>
  <si>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</si>
  <si>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</si>
  <si>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</si>
  <si>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</si>
  <si>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</si>
  <si>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</si>
  <si>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</si>
  <si>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</si>
  <si>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</si>
  <si>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</si>
  <si>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</si>
  <si>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</si>
  <si>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</si>
  <si>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</si>
  <si>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</si>
  <si>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</si>
  <si>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</si>
  <si>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</si>
  <si>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</si>
  <si>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</si>
  <si>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</si>
  <si>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</si>
  <si>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</si>
  <si>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</si>
  <si>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</si>
  <si>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</si>
  <si>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</si>
  <si>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</si>
  <si>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</si>
  <si>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</si>
  <si>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</si>
  <si>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</si>
  <si>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</si>
  <si>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</si>
  <si>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</si>
  <si>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</si>
  <si>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</si>
  <si>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</si>
  <si>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</si>
  <si>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</si>
  <si>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</si>
  <si>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</si>
  <si>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</si>
  <si>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</si>
  <si>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</si>
  <si>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</si>
  <si>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</si>
  <si>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</si>
  <si>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</si>
  <si>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</si>
  <si>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</si>
  <si>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</si>
  <si>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</si>
  <si>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</si>
  <si>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</si>
  <si>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</si>
  <si>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</si>
  <si>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</si>
  <si>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</si>
  <si>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</si>
  <si>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</si>
  <si>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</si>
  <si>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</si>
  <si>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</si>
  <si>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</si>
  <si>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</si>
  <si>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</si>
  <si>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</si>
  <si>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</si>
  <si>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</si>
  <si>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</si>
  <si>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</si>
  <si>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</si>
  <si>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</si>
  <si>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</si>
  <si>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</si>
  <si>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</si>
  <si>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</si>
  <si>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</si>
  <si>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</si>
  <si>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</si>
  <si>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</si>
  <si>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</si>
  <si>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</si>
  <si>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</si>
  <si>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</si>
  <si>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</si>
  <si>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</si>
  <si>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</si>
  <si>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</si>
  <si>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</si>
  <si>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</si>
  <si>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</si>
  <si>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</si>
  <si>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</si>
  <si>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</si>
  <si>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</si>
  <si>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</si>
  <si>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</si>
  <si>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</si>
  <si>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</si>
  <si>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</si>
  <si>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</si>
  <si>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</si>
  <si>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</si>
  <si>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</si>
  <si>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</si>
  <si>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</si>
  <si>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</si>
  <si>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</si>
  <si>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</si>
  <si>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</si>
  <si>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</si>
  <si>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</si>
  <si>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</si>
  <si>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</si>
  <si>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</si>
  <si>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</si>
  <si>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</si>
  <si>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</si>
  <si>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</si>
  <si>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</si>
  <si>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</si>
  <si>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</si>
  <si>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</si>
  <si>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</si>
  <si>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</si>
  <si>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</si>
  <si>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</si>
  <si>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</si>
  <si>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</si>
  <si>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</si>
  <si>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</si>
  <si>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</si>
  <si>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</si>
  <si>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</si>
  <si>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</si>
  <si>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</si>
  <si>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</si>
  <si>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</si>
  <si>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</si>
  <si>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</si>
  <si>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</si>
  <si>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</si>
  <si>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</si>
  <si>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</si>
  <si>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</si>
  <si>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</si>
  <si>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</si>
  <si>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</si>
  <si>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</si>
  <si>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</si>
  <si>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</si>
  <si>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</si>
  <si>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</si>
  <si>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</si>
  <si>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</si>
  <si>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</si>
  <si>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</si>
  <si>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</si>
  <si>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</si>
  <si>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</si>
  <si>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</si>
  <si>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</si>
  <si>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</si>
  <si>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</si>
  <si>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</si>
  <si>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</si>
  <si>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</si>
  <si>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</si>
  <si>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</si>
  <si>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</si>
  <si>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</si>
  <si>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</si>
  <si>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</si>
  <si>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</si>
  <si>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</si>
  <si>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</si>
  <si>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</si>
  <si>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</si>
  <si>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</si>
  <si>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</si>
  <si>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</si>
  <si>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</si>
  <si>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</si>
  <si>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</si>
  <si>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</si>
  <si>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</si>
  <si>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</si>
  <si>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</si>
  <si>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</si>
  <si>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</si>
  <si>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</si>
  <si>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</si>
  <si>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</si>
  <si>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</si>
  <si>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</si>
  <si>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</si>
  <si>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</si>
  <si>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</si>
  <si>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</si>
  <si>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</si>
  <si>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</si>
  <si>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</si>
  <si>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</si>
  <si>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</si>
  <si>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</si>
  <si>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</si>
  <si>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</si>
  <si>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</si>
  <si>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</si>
  <si>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</si>
  <si>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</si>
  <si>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</si>
  <si>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</si>
  <si>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</si>
  <si>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</si>
  <si>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</si>
  <si>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</si>
  <si>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</si>
  <si>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</si>
  <si>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</si>
  <si>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</si>
  <si>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</si>
  <si>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</si>
  <si>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</si>
  <si>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</si>
  <si>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</si>
  <si>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</si>
  <si>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</si>
  <si>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</si>
  <si>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</si>
  <si>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</si>
  <si>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</si>
  <si>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</si>
  <si>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</si>
  <si>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</si>
  <si>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</si>
  <si>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</si>
  <si>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</si>
  <si>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</si>
  <si>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</si>
  <si>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</si>
  <si>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</si>
  <si>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</si>
  <si>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</si>
  <si>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</si>
  <si>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</si>
  <si>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</si>
  <si>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</si>
  <si>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</si>
  <si>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</si>
  <si>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</si>
  <si>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</si>
  <si>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</si>
  <si>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</si>
  <si>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</si>
  <si>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</si>
  <si>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</si>
  <si>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</si>
  <si>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</si>
  <si>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</si>
  <si>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</si>
  <si>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</si>
  <si>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</si>
  <si>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</si>
  <si>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</si>
  <si>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</si>
  <si>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</si>
  <si>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</si>
  <si>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</si>
  <si>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</si>
  <si>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</si>
  <si>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</si>
  <si>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</si>
  <si>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</si>
  <si>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</si>
  <si>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</si>
  <si>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</si>
  <si>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</si>
  <si>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</si>
  <si>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</si>
  <si>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</si>
  <si>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</si>
  <si>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</si>
  <si>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</si>
  <si>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</si>
  <si>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</si>
  <si>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</si>
  <si>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</si>
  <si>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</si>
  <si>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</si>
  <si>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</si>
  <si>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</si>
  <si>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</si>
  <si>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</si>
  <si>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</si>
  <si>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</si>
  <si>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</si>
  <si>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</si>
  <si>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</si>
  <si>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</si>
  <si>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</si>
  <si>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</si>
  <si>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</si>
  <si>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</si>
  <si>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</si>
  <si>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</si>
  <si>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</si>
  <si>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</si>
  <si>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</si>
  <si>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</si>
  <si>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</si>
  <si>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</si>
  <si>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</si>
  <si>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</si>
  <si>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</si>
  <si>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</si>
  <si>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</si>
  <si>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</si>
  <si>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</si>
  <si>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</si>
  <si>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</si>
  <si>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</si>
  <si>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</si>
  <si>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</si>
  <si>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</si>
  <si>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</si>
  <si>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</si>
  <si>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</si>
  <si>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</si>
  <si>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</si>
  <si>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</si>
  <si>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</si>
  <si>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</si>
  <si>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</si>
  <si>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</si>
  <si>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</si>
  <si>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</si>
  <si>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</si>
  <si>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</si>
  <si>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</si>
  <si>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</si>
  <si>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</si>
  <si>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</si>
  <si>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</si>
  <si>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</si>
  <si>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</si>
  <si>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</si>
  <si>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</si>
  <si>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</si>
  <si>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</si>
  <si>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</si>
  <si>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</si>
  <si>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</si>
  <si>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</si>
  <si>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</si>
  <si>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</si>
  <si>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</si>
  <si>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</si>
  <si>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</si>
  <si>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</si>
  <si>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</si>
  <si>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</si>
  <si>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</si>
  <si>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</si>
  <si>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</si>
  <si>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</si>
  <si>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</si>
  <si>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</si>
  <si>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</si>
  <si>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</si>
  <si>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</si>
  <si>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</si>
  <si>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</si>
  <si>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</si>
  <si>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</si>
  <si>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</si>
  <si>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</si>
  <si>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</si>
  <si>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</si>
  <si>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</si>
  <si>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</si>
  <si>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</si>
  <si>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</si>
  <si>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</si>
  <si>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</si>
  <si>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</si>
  <si>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</si>
  <si>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</si>
  <si>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</si>
  <si>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</si>
  <si>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</si>
  <si>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</si>
  <si>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</si>
  <si>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</si>
  <si>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</si>
  <si>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</si>
  <si>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</si>
  <si>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</si>
  <si>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</si>
  <si>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</si>
  <si>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</si>
  <si>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</si>
  <si>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</si>
  <si>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</si>
  <si>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</si>
  <si>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</si>
  <si>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</si>
  <si>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</si>
  <si>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</si>
  <si>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</si>
  <si>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</si>
  <si>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</si>
  <si>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</si>
  <si>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</si>
  <si>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</si>
  <si>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</si>
  <si>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</si>
  <si>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</si>
  <si>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</si>
  <si>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</si>
  <si>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</si>
  <si>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</si>
  <si>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</si>
  <si>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</si>
  <si>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</si>
  <si>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</si>
  <si>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</si>
  <si>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</si>
  <si>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</si>
  <si>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</si>
  <si>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</si>
  <si>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</si>
  <si>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</si>
  <si>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</si>
  <si>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</si>
  <si>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</si>
  <si>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</si>
  <si>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</si>
  <si>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</si>
  <si>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</si>
  <si>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</si>
  <si>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</si>
  <si>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</si>
  <si>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</si>
  <si>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</si>
  <si>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</si>
  <si>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</si>
  <si>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</si>
  <si>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</si>
  <si>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</si>
  <si>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</si>
  <si>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</si>
  <si>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</si>
  <si>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</si>
  <si>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</si>
  <si>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</si>
  <si>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</si>
  <si>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</si>
  <si>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</si>
  <si>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</si>
  <si>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</si>
  <si>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</si>
  <si>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</si>
  <si>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</si>
  <si>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</si>
  <si>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</si>
  <si>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</si>
  <si>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</si>
  <si>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</si>
  <si>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</si>
  <si>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</si>
  <si>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</si>
  <si>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</si>
  <si>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</si>
  <si>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</si>
  <si>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</si>
  <si>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</si>
  <si>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</si>
  <si>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</si>
  <si>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</si>
  <si>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</si>
  <si>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</si>
  <si>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</si>
  <si>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</si>
  <si>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</si>
  <si>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</si>
  <si>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</si>
  <si>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</si>
  <si>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</si>
  <si>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</si>
  <si>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</si>
  <si>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</si>
  <si>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</si>
  <si>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</si>
  <si>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</si>
  <si>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</si>
  <si>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</si>
  <si>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</si>
  <si>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</si>
  <si>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</si>
  <si>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</si>
  <si>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</si>
  <si>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</si>
  <si>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</si>
  <si>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</si>
  <si>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</si>
  <si>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</si>
  <si>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</si>
  <si>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</si>
  <si>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</si>
  <si>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</si>
  <si>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</si>
  <si>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</si>
  <si>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</si>
  <si>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</si>
  <si>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</si>
  <si>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</si>
  <si>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</si>
  <si>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</si>
  <si>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</si>
  <si>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</si>
  <si>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</si>
  <si>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</si>
  <si>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</si>
  <si>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</si>
  <si>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</si>
  <si>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</si>
  <si>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</si>
  <si>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</si>
  <si>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</si>
  <si>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</si>
  <si>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</si>
  <si>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</si>
  <si>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</si>
  <si>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</si>
  <si>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</si>
  <si>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</si>
  <si>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</si>
  <si>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</si>
  <si>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</si>
  <si>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</si>
  <si>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</si>
  <si>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</si>
  <si>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</si>
  <si>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</si>
  <si>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</si>
  <si>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</si>
  <si>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</si>
  <si>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</si>
  <si>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</si>
  <si>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</si>
  <si>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</si>
  <si>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</si>
  <si>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</si>
  <si>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</si>
  <si>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</si>
  <si>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</si>
  <si>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</si>
  <si>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</si>
  <si>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</si>
  <si>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</si>
  <si>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</si>
  <si>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</si>
  <si>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</si>
  <si>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</si>
  <si>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</si>
  <si>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</si>
  <si>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</si>
  <si>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</si>
  <si>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</si>
  <si>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</si>
  <si>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</si>
  <si>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</si>
  <si>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</si>
  <si>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</si>
  <si>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</si>
  <si>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</si>
  <si>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</si>
  <si>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</si>
  <si>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</si>
  <si>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</si>
  <si>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</si>
  <si>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</si>
  <si>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</si>
  <si>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</si>
  <si>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</si>
  <si>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</si>
  <si>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</si>
  <si>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</si>
  <si>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</si>
  <si>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</si>
  <si>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</si>
  <si>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</si>
  <si>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</si>
  <si>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</si>
  <si>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</si>
  <si>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</si>
  <si>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</si>
  <si>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</si>
  <si>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</si>
  <si>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</si>
  <si>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</si>
  <si>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</si>
  <si>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</si>
  <si>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</si>
  <si>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</si>
  <si>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</si>
  <si>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</si>
  <si>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</si>
  <si>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</si>
  <si>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</si>
  <si>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</si>
  <si>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</si>
  <si>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</si>
  <si>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</si>
  <si>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</si>
  <si>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</si>
  <si>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</si>
  <si>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</si>
  <si>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</si>
  <si>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</si>
  <si>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</si>
  <si>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</si>
  <si>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</si>
  <si>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</si>
  <si>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</si>
  <si>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</si>
  <si>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</si>
  <si>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</si>
  <si>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</si>
  <si>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</si>
  <si>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</si>
  <si>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</si>
  <si>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</si>
  <si>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</si>
  <si>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</si>
  <si>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</si>
  <si>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</si>
  <si>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</si>
  <si>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</si>
  <si>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</si>
  <si>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</si>
  <si>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</si>
  <si>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</si>
  <si>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</si>
  <si>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</si>
  <si>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</si>
  <si>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</si>
  <si>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</si>
  <si>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</si>
  <si>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</si>
  <si>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</si>
  <si>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</si>
  <si>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</si>
  <si>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</si>
  <si>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</si>
  <si>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</si>
  <si>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</si>
  <si>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</si>
  <si>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</si>
  <si>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</si>
  <si>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</si>
  <si>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</si>
  <si>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</si>
  <si>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</si>
  <si>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</si>
  <si>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</si>
  <si>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</si>
  <si>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</si>
  <si>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</si>
  <si>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</si>
  <si>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</si>
  <si>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</si>
  <si>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</si>
  <si>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</si>
  <si>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</si>
  <si>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</si>
  <si>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</si>
  <si>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</si>
  <si>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</si>
  <si>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</si>
  <si>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</si>
  <si>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</si>
  <si>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</si>
  <si>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</si>
  <si>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</si>
  <si>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</si>
  <si>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</si>
  <si>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</si>
  <si>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</si>
  <si>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</si>
  <si>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</si>
  <si>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</si>
  <si>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</si>
  <si>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</si>
  <si>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</si>
  <si>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</si>
  <si>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</si>
  <si>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</si>
  <si>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</si>
  <si>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</si>
  <si>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</si>
  <si>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</si>
  <si>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</si>
  <si>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</si>
  <si>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</si>
  <si>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</si>
  <si>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</si>
  <si>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</si>
  <si>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</si>
  <si>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</si>
  <si>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</si>
  <si>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</si>
  <si>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</si>
  <si>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</si>
  <si>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</si>
  <si>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</si>
  <si>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</si>
  <si>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</si>
  <si>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</si>
  <si>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</si>
  <si>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</si>
  <si>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</si>
  <si>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</si>
  <si>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</si>
  <si>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</si>
  <si>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</si>
  <si>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</si>
  <si>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</si>
  <si>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</si>
  <si>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</si>
  <si>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</si>
  <si>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</si>
  <si>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</si>
  <si>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</si>
  <si>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</si>
  <si>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</si>
  <si>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</si>
  <si>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</si>
  <si>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</si>
  <si>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</si>
  <si>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</si>
  <si>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</si>
  <si>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</si>
  <si>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</si>
  <si>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</si>
  <si>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</si>
  <si>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</si>
  <si>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</si>
  <si>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</si>
  <si>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</si>
  <si>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</si>
  <si>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</si>
  <si>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</si>
  <si>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</si>
  <si>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</si>
  <si>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</si>
  <si>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</si>
  <si>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</si>
  <si>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</si>
  <si>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</si>
  <si>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</si>
  <si>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</si>
  <si>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</si>
  <si>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</si>
  <si>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</si>
  <si>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</si>
  <si>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</si>
  <si>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</si>
  <si>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</si>
  <si>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</si>
  <si>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</si>
  <si>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</si>
  <si>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</si>
  <si>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</si>
  <si>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</si>
  <si>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</si>
  <si>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</si>
  <si>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</si>
  <si>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</si>
  <si>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</si>
  <si>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</si>
  <si>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</si>
  <si>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</si>
  <si>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</si>
  <si>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</si>
  <si>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</si>
  <si>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</si>
  <si>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</si>
  <si>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</si>
  <si>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</si>
  <si>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</si>
  <si>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</si>
  <si>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</si>
  <si>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</si>
  <si>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</si>
  <si>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</si>
  <si>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</si>
  <si>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</si>
  <si>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</si>
  <si>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</si>
  <si>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</si>
  <si>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</si>
  <si>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</si>
  <si>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</si>
  <si>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</si>
  <si>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</si>
  <si>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</si>
  <si>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</si>
  <si>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</si>
  <si>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</si>
  <si>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</si>
  <si>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</si>
  <si>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</si>
  <si>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</si>
  <si>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</si>
  <si>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</si>
  <si>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</si>
  <si>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</si>
  <si>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</si>
  <si>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</si>
  <si>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</si>
  <si>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</si>
  <si>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</si>
  <si>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</si>
  <si>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</si>
  <si>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</si>
  <si>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</si>
  <si>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</si>
  <si>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</si>
  <si>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</si>
  <si>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</si>
  <si>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</si>
  <si>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</si>
  <si>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</si>
  <si>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</si>
  <si>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</si>
  <si>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</si>
  <si>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</si>
  <si>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</si>
  <si>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</si>
  <si>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</si>
  <si>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</si>
  <si>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</si>
  <si>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</si>
  <si>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</si>
  <si>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</si>
  <si>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</si>
  <si>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</si>
  <si>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</si>
  <si>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</si>
  <si>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</si>
  <si>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</si>
  <si>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</si>
  <si>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</si>
  <si>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</si>
  <si>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</si>
  <si>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</si>
  <si>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</si>
  <si>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</si>
  <si>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</si>
  <si>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</si>
  <si>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</si>
  <si>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</si>
  <si>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</si>
  <si>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</si>
  <si>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</si>
  <si>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</si>
  <si>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</si>
  <si>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</si>
  <si>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</si>
  <si>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</si>
  <si>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</si>
  <si>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</si>
  <si>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</si>
  <si>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</si>
  <si>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</si>
  <si>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</si>
  <si>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</si>
  <si>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</si>
  <si>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</si>
  <si>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</si>
  <si>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</si>
  <si>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</si>
  <si>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</si>
  <si>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</si>
  <si>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</si>
  <si>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</si>
  <si>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</si>
  <si>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</si>
  <si>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</si>
  <si>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</si>
  <si>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</si>
  <si>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</si>
  <si>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</si>
  <si>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</si>
  <si>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</si>
  <si>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</si>
  <si>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</si>
  <si>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</si>
  <si>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</si>
  <si>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</si>
  <si>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</si>
  <si>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</si>
  <si>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</si>
  <si>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</si>
  <si>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</si>
  <si>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</si>
  <si>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</si>
  <si>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</si>
  <si>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</si>
  <si>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</si>
  <si>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</si>
  <si>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</si>
  <si>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</si>
  <si>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</si>
  <si>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</si>
  <si>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</si>
  <si>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</si>
  <si>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</si>
  <si>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</si>
  <si>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</si>
  <si>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</si>
  <si>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</si>
  <si>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</si>
  <si>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</si>
  <si>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</si>
  <si>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</si>
  <si>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</si>
  <si>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</si>
  <si>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</si>
  <si>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</si>
  <si>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</si>
  <si>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</si>
  <si>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</si>
  <si>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</si>
  <si>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</si>
  <si>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</si>
  <si>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</si>
  <si>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</si>
  <si>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</si>
  <si>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</si>
  <si>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</si>
  <si>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</si>
  <si>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</si>
  <si>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</si>
  <si>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</si>
  <si>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</si>
  <si>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</si>
  <si>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</si>
  <si>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</si>
  <si>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</si>
  <si>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</si>
  <si>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</si>
  <si>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</si>
  <si>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</si>
  <si>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</si>
  <si>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</si>
  <si>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</si>
  <si>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</si>
  <si>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</si>
  <si>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</si>
  <si>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</si>
  <si>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</si>
  <si>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</si>
  <si>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</si>
  <si>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</si>
  <si>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</si>
  <si>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</si>
  <si>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</si>
  <si>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</si>
  <si>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</si>
  <si>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</si>
  <si>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</si>
  <si>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</si>
  <si>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</si>
  <si>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</si>
  <si>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</si>
  <si>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</si>
  <si>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</si>
  <si>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</si>
  <si>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</si>
  <si>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</si>
  <si>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</si>
  <si>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</si>
  <si>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</si>
  <si>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</si>
  <si>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</si>
  <si>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</si>
  <si>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</si>
  <si>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</si>
  <si>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</si>
  <si>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</si>
  <si>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</si>
  <si>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</si>
  <si>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</si>
  <si>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</si>
  <si>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</si>
  <si>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</si>
  <si>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</si>
  <si>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</si>
  <si>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</si>
  <si>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</si>
  <si>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</si>
  <si>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</si>
  <si>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</si>
  <si>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</si>
  <si>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</si>
  <si>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</si>
  <si>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</si>
  <si>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</si>
  <si>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</si>
  <si>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</si>
  <si>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</si>
  <si>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</si>
  <si>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</si>
  <si>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</si>
  <si>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</si>
  <si>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</si>
  <si>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</si>
  <si>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</si>
  <si>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</si>
  <si>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</si>
  <si>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</si>
  <si>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</si>
  <si>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</si>
  <si>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</si>
  <si>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</si>
  <si>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</si>
  <si>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</si>
  <si>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</si>
  <si>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</si>
  <si>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</si>
  <si>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</si>
  <si>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</si>
  <si>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</si>
  <si>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</si>
  <si>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</si>
  <si>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</si>
  <si>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</si>
  <si>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</si>
  <si>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</si>
  <si>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</si>
  <si>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</si>
  <si>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</si>
  <si>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</si>
  <si>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</si>
  <si>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</si>
  <si>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</si>
  <si>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</si>
  <si>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</si>
  <si>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</si>
  <si>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</si>
  <si>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</si>
  <si>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</si>
  <si>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</si>
  <si>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</si>
  <si>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</si>
  <si>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</si>
  <si>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</si>
  <si>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</si>
  <si>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</si>
  <si>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</si>
  <si>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</si>
  <si>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</si>
  <si>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</si>
  <si>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</si>
  <si>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</si>
  <si>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</si>
  <si>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</si>
  <si>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</si>
  <si>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</si>
  <si>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</si>
  <si>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</si>
  <si>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</si>
  <si>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</si>
  <si>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</si>
  <si>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</si>
  <si>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</si>
  <si>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</si>
  <si>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</si>
  <si>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</si>
  <si>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</si>
  <si>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</si>
  <si>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</si>
  <si>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</si>
  <si>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</si>
  <si>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</si>
  <si>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</si>
  <si>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</si>
  <si>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</si>
  <si>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</si>
  <si>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</si>
  <si>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</si>
  <si>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</si>
  <si>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</si>
  <si>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</si>
  <si>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</si>
  <si>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</si>
  <si>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</si>
  <si>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</si>
  <si>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</si>
  <si>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</si>
  <si>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</si>
  <si>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</si>
  <si>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</si>
  <si>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</si>
  <si>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</si>
  <si>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</si>
  <si>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</si>
  <si>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</si>
  <si>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</si>
  <si>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</si>
  <si>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</si>
  <si>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</si>
  <si>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</si>
  <si>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</si>
  <si>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</si>
  <si>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</si>
  <si>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</si>
  <si>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</si>
  <si>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</si>
  <si>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</si>
  <si>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</si>
  <si>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</si>
  <si>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</si>
  <si>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</si>
  <si>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</si>
  <si>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</si>
  <si>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</si>
  <si>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</si>
  <si>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</si>
  <si>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</si>
  <si>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</si>
  <si>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</si>
  <si>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</si>
  <si>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</si>
  <si>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</si>
  <si>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</si>
  <si>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</si>
  <si>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</si>
  <si>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</si>
  <si>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</si>
  <si>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</si>
  <si>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</si>
  <si>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</si>
  <si>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</si>
  <si>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</si>
  <si>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</si>
  <si>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</si>
  <si>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</si>
  <si>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</si>
  <si>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</si>
  <si>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</si>
  <si>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</si>
  <si>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</si>
  <si>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</si>
  <si>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</si>
  <si>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</si>
  <si>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</si>
  <si>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</si>
  <si>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</si>
  <si>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</si>
  <si>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</si>
  <si>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</si>
  <si>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</si>
  <si>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</si>
  <si>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</si>
  <si>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</si>
  <si>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</si>
  <si>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</si>
  <si>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</si>
  <si>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</si>
  <si>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</si>
  <si>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</si>
  <si>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</si>
  <si>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</si>
  <si>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</si>
  <si>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</si>
  <si>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</si>
  <si>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</si>
  <si>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</si>
  <si>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</si>
  <si>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</si>
  <si>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</si>
  <si>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</si>
  <si>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</si>
  <si>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</si>
  <si>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</si>
  <si>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</si>
  <si>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</si>
  <si>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</si>
  <si>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</si>
  <si>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</si>
  <si>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</si>
  <si>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</si>
  <si>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</si>
  <si>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</si>
  <si>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</si>
  <si>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</si>
  <si>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</si>
  <si>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</si>
  <si>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</si>
  <si>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</si>
  <si>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</si>
  <si>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</si>
  <si>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</si>
  <si>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</si>
  <si>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</si>
  <si>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</si>
  <si>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</si>
  <si>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</si>
  <si>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</si>
  <si>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</si>
  <si>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</si>
  <si>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</si>
  <si>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</si>
  <si>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</si>
  <si>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</si>
  <si>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</si>
  <si>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</si>
  <si>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</si>
  <si>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</si>
  <si>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</si>
  <si>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</si>
  <si>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</si>
  <si>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</si>
  <si>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</si>
  <si>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</si>
  <si>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</si>
  <si>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</si>
  <si>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</si>
  <si>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</si>
  <si>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</si>
  <si>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</si>
  <si>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</si>
  <si>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</si>
  <si>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</si>
  <si>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</si>
  <si>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</si>
  <si>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</si>
  <si>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</si>
  <si>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</si>
  <si>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</si>
  <si>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</si>
  <si>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</si>
  <si>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</si>
  <si>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</si>
  <si>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</si>
  <si>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</si>
  <si>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</si>
  <si>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</si>
  <si>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</si>
  <si>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</si>
  <si>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</si>
  <si>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</si>
  <si>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</si>
  <si>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</si>
  <si>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</si>
  <si>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</si>
  <si>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</si>
  <si>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</si>
  <si>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</si>
  <si>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</si>
  <si>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</si>
  <si>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</si>
  <si>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</si>
  <si>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</si>
  <si>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</si>
  <si>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</si>
  <si>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</si>
  <si>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</si>
  <si>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</si>
  <si>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</si>
  <si>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</si>
  <si>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</si>
  <si>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</si>
  <si>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</si>
  <si>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</si>
  <si>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</si>
  <si>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</si>
  <si>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</si>
  <si>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</si>
  <si>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</si>
  <si>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</si>
  <si>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</si>
  <si>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</si>
  <si>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</si>
  <si>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</si>
  <si>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</si>
  <si>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</si>
  <si>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</si>
  <si>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</si>
  <si>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</si>
  <si>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</si>
  <si>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</si>
  <si>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</si>
  <si>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</si>
  <si>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</si>
  <si>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</si>
  <si>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</si>
  <si>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</si>
  <si>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</si>
  <si>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</si>
  <si>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</si>
  <si>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</si>
  <si>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</si>
  <si>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</si>
  <si>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</si>
  <si>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</si>
  <si>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</si>
  <si>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</si>
  <si>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</si>
  <si>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</si>
  <si>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</si>
  <si>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</si>
  <si>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</si>
  <si>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</si>
  <si>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</si>
  <si>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</si>
  <si>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</si>
  <si>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</si>
  <si>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</si>
  <si>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</si>
  <si>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</si>
  <si>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</si>
  <si>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</si>
  <si>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</si>
  <si>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</si>
  <si>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</si>
  <si>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</si>
  <si>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</si>
  <si>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</si>
  <si>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</si>
  <si>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</si>
  <si>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</si>
  <si>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</si>
  <si>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</si>
  <si>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</si>
  <si>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</si>
  <si>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</si>
  <si>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</si>
  <si>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</si>
  <si>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</si>
  <si>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</si>
  <si>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</si>
  <si>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</si>
  <si>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</si>
  <si>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</si>
  <si>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</si>
  <si>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</si>
  <si>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</si>
  <si>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</si>
  <si>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</si>
  <si>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</si>
  <si>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</si>
  <si>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</si>
  <si>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</si>
  <si>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</si>
  <si>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</si>
  <si>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</si>
  <si>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</si>
  <si>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</si>
  <si>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</si>
  <si>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</si>
  <si>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</si>
  <si>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</si>
  <si>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</si>
  <si>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</si>
  <si>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</si>
  <si>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</si>
  <si>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</si>
  <si>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</si>
  <si>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</si>
  <si>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</si>
  <si>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</si>
  <si>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</si>
  <si>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</si>
  <si>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</si>
  <si>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</si>
  <si>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</si>
  <si>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</si>
  <si>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</si>
  <si>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</si>
  <si>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</si>
  <si>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</si>
  <si>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</si>
  <si>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</si>
  <si>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</si>
  <si>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</si>
  <si>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</si>
  <si>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</si>
  <si>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</si>
  <si>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</si>
  <si>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</si>
  <si>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</si>
  <si>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</si>
  <si>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</si>
  <si>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</si>
  <si>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</si>
  <si>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</si>
  <si>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</si>
  <si>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</si>
  <si>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</si>
  <si>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</si>
  <si>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</si>
  <si>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</si>
  <si>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</si>
  <si>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</si>
  <si>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</si>
  <si>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</si>
  <si>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</si>
  <si>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</si>
  <si>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</si>
  <si>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</si>
  <si>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</si>
  <si>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</si>
  <si>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</si>
  <si>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</si>
  <si>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</si>
  <si>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</si>
  <si>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</si>
  <si>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</si>
  <si>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</si>
  <si>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</si>
  <si>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</si>
  <si>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</si>
  <si>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</si>
  <si>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</si>
  <si>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</si>
  <si>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</si>
  <si>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</si>
  <si>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</si>
  <si>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</si>
  <si>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</si>
  <si>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</si>
  <si>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</si>
  <si>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</si>
  <si>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</si>
  <si>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</si>
  <si>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</si>
  <si>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</si>
  <si>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</si>
  <si>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</si>
  <si>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</si>
  <si>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</si>
  <si>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</si>
  <si>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</si>
  <si>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</si>
  <si>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</si>
  <si>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</si>
  <si>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</si>
  <si>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</si>
  <si>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</si>
  <si>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</si>
  <si>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</si>
  <si>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</si>
  <si>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</si>
  <si>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</si>
  <si>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</si>
  <si>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</si>
  <si>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</si>
  <si>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</si>
  <si>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</si>
  <si>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</si>
  <si>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</si>
  <si>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</si>
  <si>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</si>
  <si>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</si>
  <si>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</si>
  <si>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</si>
  <si>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</si>
  <si>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</si>
  <si>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</si>
  <si>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</si>
  <si>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</si>
  <si>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</si>
  <si>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</si>
  <si>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</si>
  <si>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</si>
  <si>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</si>
  <si>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</si>
  <si>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</si>
  <si>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</si>
  <si>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</si>
  <si>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</si>
  <si>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</si>
  <si>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</si>
  <si>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</si>
  <si>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</si>
  <si>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</si>
  <si>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</si>
  <si>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</si>
  <si>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</si>
  <si>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</si>
  <si>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</si>
  <si>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</si>
  <si>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</si>
  <si>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</si>
  <si>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</si>
  <si>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</si>
  <si>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</si>
  <si>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</si>
  <si>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</si>
  <si>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</si>
  <si>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</si>
  <si>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</si>
  <si>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</si>
  <si>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</si>
  <si>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</si>
  <si>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</si>
  <si>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</si>
  <si>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</si>
  <si>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</si>
  <si>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</si>
  <si>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</si>
  <si>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</si>
  <si>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</si>
  <si>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</si>
  <si>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</si>
  <si>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</si>
  <si>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</si>
  <si>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</si>
  <si>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</si>
  <si>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</si>
  <si>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</si>
  <si>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</si>
  <si>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</si>
  <si>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</si>
  <si>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</si>
  <si>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</si>
  <si>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</si>
  <si>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</si>
  <si>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</si>
  <si>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</si>
  <si>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</si>
  <si>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</si>
  <si>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</si>
  <si>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</si>
  <si>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</si>
  <si>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</si>
  <si>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</si>
  <si>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</si>
  <si>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</si>
  <si>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</si>
  <si>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</si>
  <si>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</si>
  <si>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</si>
  <si>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</si>
  <si>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</si>
  <si>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</si>
  <si>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</si>
  <si>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</si>
  <si>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</si>
  <si>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</si>
  <si>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</si>
  <si>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</si>
  <si>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</si>
  <si>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</si>
  <si>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</si>
  <si>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</si>
  <si>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</si>
  <si>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</si>
  <si>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</si>
  <si>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</si>
  <si>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</si>
  <si>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</si>
  <si>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</si>
  <si>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</si>
  <si>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</si>
  <si>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</si>
  <si>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</si>
  <si>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</si>
  <si>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</si>
  <si>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</si>
  <si>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</si>
  <si>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</si>
  <si>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</si>
  <si>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</si>
  <si>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</si>
  <si>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</si>
  <si>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</si>
  <si>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</si>
  <si>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</si>
  <si>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</si>
  <si>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</si>
  <si>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</si>
  <si>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</si>
  <si>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</si>
  <si>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</si>
  <si>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</si>
  <si>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</si>
  <si>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</si>
  <si>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</si>
  <si>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</si>
  <si>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</si>
  <si>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</si>
  <si>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</si>
  <si>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</si>
  <si>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</si>
  <si>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</si>
  <si>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</si>
  <si>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</si>
  <si>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</si>
  <si>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</si>
  <si>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</si>
  <si>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</si>
  <si>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</si>
  <si>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</si>
  <si>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</si>
  <si>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</si>
  <si>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</si>
  <si>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</si>
  <si>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</si>
  <si>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</si>
  <si>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</si>
  <si>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</si>
  <si>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</si>
  <si>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</si>
  <si>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</si>
  <si>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</si>
  <si>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</si>
  <si>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</si>
  <si>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</si>
  <si>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</si>
  <si>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</si>
  <si>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</si>
  <si>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</si>
  <si>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</si>
  <si>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</si>
  <si>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</si>
  <si>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</si>
  <si>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</si>
  <si>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</si>
  <si>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</si>
  <si>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</si>
  <si>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</si>
  <si>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</si>
  <si>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</si>
  <si>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</si>
  <si>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</si>
  <si>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</si>
  <si>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</si>
  <si>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</si>
  <si>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</si>
  <si>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</si>
  <si>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</si>
  <si>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</si>
  <si>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</si>
  <si>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</si>
  <si>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</si>
  <si>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</si>
  <si>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</si>
  <si>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</si>
  <si>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</si>
  <si>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</si>
  <si>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</si>
  <si>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</si>
  <si>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</si>
  <si>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</si>
  <si>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</si>
  <si>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</si>
  <si>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</si>
  <si>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</si>
  <si>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</si>
  <si>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</si>
  <si>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</si>
  <si>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</si>
  <si>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</si>
  <si>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</si>
  <si>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</si>
  <si>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</si>
  <si>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</si>
  <si>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</si>
  <si>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</si>
  <si>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</si>
  <si>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</si>
  <si>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</si>
  <si>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</si>
  <si>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</si>
  <si>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</si>
  <si>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</si>
  <si>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</si>
  <si>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</si>
  <si>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</si>
  <si>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</si>
  <si>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</si>
  <si>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</si>
  <si>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</si>
  <si>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</si>
  <si>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</si>
  <si>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</si>
  <si>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</si>
  <si>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</si>
  <si>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</si>
  <si>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</si>
  <si>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</si>
  <si>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</si>
  <si>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</si>
  <si>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</si>
  <si>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</si>
  <si>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</si>
  <si>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</si>
  <si>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</si>
  <si>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</si>
  <si>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</si>
  <si>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</si>
  <si>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</si>
  <si>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</si>
  <si>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</si>
  <si>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</si>
  <si>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</si>
  <si>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</si>
  <si>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</si>
  <si>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</si>
  <si>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</si>
  <si>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</si>
  <si>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</si>
  <si>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</si>
  <si>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</si>
  <si>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</si>
  <si>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</si>
  <si>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</si>
  <si>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</si>
  <si>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</si>
  <si>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</si>
  <si>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</si>
  <si>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</si>
  <si>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</si>
  <si>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</si>
  <si>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</si>
  <si>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</si>
  <si>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</si>
  <si>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</si>
  <si>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</si>
  <si>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</si>
  <si>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</si>
  <si>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</si>
  <si>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</si>
  <si>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</si>
  <si>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</si>
  <si>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</si>
  <si>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</si>
  <si>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</si>
  <si>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</si>
  <si>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</si>
  <si>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</si>
  <si>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</si>
  <si>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</si>
  <si>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</si>
  <si>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</si>
  <si>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</si>
  <si>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</si>
  <si>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</si>
  <si>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</si>
  <si>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</si>
  <si>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</si>
  <si>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</si>
  <si>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</si>
  <si>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</si>
  <si>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</si>
  <si>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</si>
  <si>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</si>
  <si>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</si>
  <si>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</si>
  <si>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</si>
  <si>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</si>
  <si>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</si>
  <si>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</si>
  <si>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</si>
  <si>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</si>
  <si>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</si>
  <si>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</si>
  <si>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</si>
  <si>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</si>
  <si>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</si>
  <si>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</si>
  <si>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</si>
  <si>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</si>
  <si>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</si>
  <si>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</si>
  <si>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</si>
  <si>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</si>
  <si>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</si>
  <si>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</si>
  <si>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</si>
  <si>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</si>
  <si>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</si>
  <si>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</si>
  <si>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</si>
  <si>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</si>
  <si>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</si>
  <si>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</si>
  <si>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</si>
  <si>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</si>
  <si>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</si>
  <si>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</si>
  <si>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</si>
  <si>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</si>
  <si>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</si>
  <si>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</si>
  <si>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</si>
  <si>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</si>
  <si>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</si>
  <si>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</si>
  <si>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</si>
  <si>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</si>
  <si>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</si>
  <si>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</si>
  <si>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</si>
  <si>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</si>
  <si>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</si>
  <si>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</si>
  <si>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</si>
  <si>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</si>
  <si>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</si>
  <si>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</si>
  <si>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</si>
  <si>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</si>
  <si>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</si>
  <si>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</si>
  <si>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</si>
  <si>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</si>
  <si>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</si>
  <si>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</si>
  <si>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</si>
  <si>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</si>
  <si>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</si>
  <si>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</si>
  <si>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</si>
  <si>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</si>
  <si>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</si>
  <si>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</si>
  <si>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</si>
  <si>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</si>
  <si>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</si>
  <si>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</si>
  <si>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</si>
  <si>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</si>
  <si>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</si>
  <si>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</si>
  <si>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</si>
  <si>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</si>
  <si>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</si>
  <si>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</si>
  <si>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</si>
  <si>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</si>
  <si>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</si>
  <si>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</si>
  <si>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</si>
  <si>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</si>
  <si>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</si>
  <si>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</si>
  <si>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</si>
  <si>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</si>
  <si>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</si>
  <si>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</si>
  <si>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</si>
  <si>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</si>
  <si>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</si>
  <si>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</si>
  <si>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</si>
  <si>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</si>
  <si>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</si>
  <si>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</si>
  <si>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</si>
  <si>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</si>
  <si>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</si>
  <si>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</si>
  <si>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</si>
  <si>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</si>
  <si>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</si>
  <si>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</si>
  <si>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</si>
  <si>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</si>
  <si>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</si>
  <si>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</si>
  <si>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</si>
  <si>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</si>
  <si>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</si>
  <si>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</si>
  <si>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</si>
  <si>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</si>
  <si>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</si>
  <si>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</si>
  <si>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</si>
  <si>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</si>
  <si>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</si>
  <si>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</si>
  <si>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</si>
  <si>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</si>
  <si>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</si>
  <si>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</si>
  <si>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</si>
  <si>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</si>
  <si>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</si>
  <si>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</si>
  <si>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</si>
  <si>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</si>
  <si>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</si>
  <si>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</si>
  <si>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</si>
  <si>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</si>
  <si>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</si>
  <si>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</si>
  <si>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</si>
  <si>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</si>
  <si>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</si>
  <si>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</si>
  <si>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</si>
  <si>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</si>
  <si>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</si>
  <si>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</si>
  <si>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</si>
  <si>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</si>
  <si>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</si>
  <si>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</si>
  <si>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</si>
  <si>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</si>
  <si>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</si>
  <si>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</si>
  <si>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</si>
  <si>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</si>
  <si>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</si>
  <si>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</si>
  <si>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</si>
  <si>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</si>
  <si>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</si>
  <si>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</si>
  <si>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</si>
  <si>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</si>
  <si>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</si>
  <si>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</si>
  <si>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</si>
  <si>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</si>
  <si>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</si>
  <si>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</si>
  <si>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</si>
  <si>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</si>
  <si>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</si>
  <si>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</si>
  <si>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</si>
  <si>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</si>
  <si>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</si>
  <si>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</si>
  <si>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</si>
  <si>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</si>
  <si>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</si>
  <si>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</si>
  <si>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</si>
  <si>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</si>
  <si>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</si>
  <si>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</si>
  <si>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</si>
  <si>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</si>
  <si>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</si>
  <si>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</si>
  <si>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</si>
  <si>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</si>
  <si>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</si>
  <si>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</si>
  <si>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</si>
  <si>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</si>
  <si>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</si>
  <si>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</si>
  <si>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</si>
  <si>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</si>
  <si>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</si>
  <si>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</si>
  <si>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</si>
  <si>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</si>
  <si>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</si>
  <si>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</si>
  <si>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</si>
  <si>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</si>
  <si>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</si>
  <si>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</si>
  <si>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</si>
  <si>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</si>
  <si>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</si>
  <si>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</si>
  <si>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</si>
  <si>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</si>
  <si>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</si>
  <si>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</si>
  <si>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</si>
  <si>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</si>
  <si>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</si>
  <si>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</si>
  <si>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</si>
  <si>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</si>
  <si>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</si>
  <si>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</si>
  <si>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</si>
  <si>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</si>
  <si>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</si>
  <si>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</si>
  <si>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</si>
  <si>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</si>
  <si>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</si>
  <si>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</si>
  <si>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</si>
  <si>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</si>
  <si>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</si>
  <si>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</si>
  <si>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</si>
  <si>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</si>
  <si>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</si>
  <si>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</si>
  <si>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</si>
  <si>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</si>
  <si>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</si>
  <si>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</si>
  <si>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</si>
  <si>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</si>
  <si>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</si>
  <si>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</si>
  <si>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</si>
  <si>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</si>
  <si>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</si>
  <si>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</si>
  <si>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</si>
  <si>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</si>
  <si>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</si>
  <si>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</si>
  <si>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</si>
  <si>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</si>
  <si>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</si>
  <si>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</si>
  <si>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</si>
  <si>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</si>
  <si>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</si>
  <si>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</si>
  <si>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</si>
  <si>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</si>
  <si>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</si>
  <si>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</si>
  <si>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</si>
  <si>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</si>
  <si>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</si>
  <si>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</si>
  <si>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</si>
  <si>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</si>
  <si>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</si>
  <si>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</si>
  <si>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</si>
  <si>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</si>
  <si>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</si>
  <si>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</si>
  <si>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</si>
  <si>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</si>
  <si>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</si>
  <si>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</si>
  <si>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</si>
  <si>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</si>
  <si>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</si>
  <si>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</si>
  <si>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</si>
  <si>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</si>
  <si>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</si>
  <si>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</si>
  <si>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</si>
  <si>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</si>
  <si>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</si>
  <si>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</si>
  <si>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</si>
  <si>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</si>
  <si>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</si>
  <si>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</si>
  <si>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</si>
  <si>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</si>
  <si>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</si>
  <si>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</si>
  <si>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</si>
  <si>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</si>
  <si>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</si>
  <si>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</si>
  <si>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</si>
  <si>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</si>
  <si>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</si>
  <si>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</si>
  <si>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</si>
  <si>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</si>
  <si>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</si>
  <si>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</si>
  <si>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</si>
  <si>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</si>
  <si>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</si>
  <si>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</si>
  <si>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</si>
  <si>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</si>
  <si>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</si>
  <si>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</si>
  <si>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</si>
  <si>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</si>
  <si>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</si>
  <si>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</si>
  <si>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</si>
  <si>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</si>
  <si>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</si>
  <si>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</si>
  <si>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</si>
  <si>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</si>
  <si>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</si>
  <si>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</si>
  <si>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</si>
  <si>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</si>
  <si>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</si>
  <si>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</si>
  <si>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</si>
  <si>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</si>
  <si>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</si>
  <si>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</si>
  <si>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</si>
  <si>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</si>
  <si>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</si>
  <si>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</si>
  <si>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</si>
  <si>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</si>
  <si>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</si>
  <si>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</si>
  <si>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</si>
  <si>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</si>
  <si>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</si>
  <si>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</si>
  <si>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</si>
  <si>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</si>
  <si>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</si>
  <si>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</si>
  <si>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</si>
  <si>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</si>
  <si>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</si>
  <si>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</si>
  <si>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</si>
  <si>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</si>
  <si>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</si>
  <si>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</si>
  <si>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</si>
  <si>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</si>
  <si>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</si>
  <si>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</si>
  <si>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</si>
  <si>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</si>
  <si>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</si>
  <si>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</si>
  <si>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</si>
  <si>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</si>
  <si>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</si>
  <si>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</si>
  <si>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</si>
  <si>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</si>
  <si>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</si>
  <si>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</si>
  <si>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</si>
  <si>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</si>
  <si>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</si>
  <si>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</si>
  <si>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</si>
  <si>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</si>
  <si>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</si>
  <si>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</si>
  <si>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</si>
  <si>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</si>
  <si>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</si>
  <si>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</si>
  <si>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</si>
  <si>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</si>
  <si>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</si>
  <si>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</si>
  <si>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</si>
  <si>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</si>
  <si>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</si>
  <si>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</si>
  <si>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</si>
  <si>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</si>
  <si>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</si>
  <si>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</si>
  <si>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</si>
  <si>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</si>
  <si>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</si>
  <si>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</si>
  <si>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</si>
  <si>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</si>
  <si>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</si>
  <si>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</si>
  <si>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</si>
  <si>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</si>
  <si>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</si>
  <si>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</si>
  <si>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</si>
  <si>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</si>
  <si>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</si>
  <si>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</si>
  <si>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</si>
  <si>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</si>
  <si>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</si>
  <si>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</si>
  <si>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</si>
  <si>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</si>
  <si>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</si>
  <si>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</si>
  <si>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</si>
  <si>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</si>
  <si>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</si>
  <si>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</si>
  <si>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</si>
  <si>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</si>
  <si>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</si>
  <si>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</si>
  <si>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</si>
  <si>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</si>
  <si>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</si>
  <si>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</si>
  <si>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</si>
  <si>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</si>
  <si>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</si>
  <si>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</si>
  <si>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</si>
  <si>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</si>
  <si>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</si>
  <si>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</si>
  <si>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</si>
  <si>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</si>
  <si>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</si>
  <si>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</si>
  <si>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</si>
  <si>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</si>
  <si>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</si>
  <si>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</si>
  <si>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</si>
  <si>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</si>
  <si>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</si>
  <si>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</si>
  <si>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</si>
  <si>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</si>
  <si>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</si>
  <si>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</si>
  <si>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</si>
  <si>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</si>
  <si>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</si>
  <si>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</si>
  <si>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</si>
  <si>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</si>
  <si>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</si>
  <si>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</si>
  <si>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</si>
  <si>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</si>
  <si>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</si>
  <si>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</si>
  <si>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</si>
  <si>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</si>
  <si>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</si>
  <si>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</si>
  <si>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</si>
  <si>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</si>
  <si>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</si>
  <si>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</si>
  <si>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</si>
  <si>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</si>
  <si>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</si>
  <si>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</si>
  <si>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</si>
  <si>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</si>
  <si>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</si>
  <si>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</si>
  <si>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</si>
  <si>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</si>
  <si>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</si>
  <si>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</si>
  <si>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</si>
  <si>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</si>
  <si>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</si>
  <si>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</si>
  <si>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</si>
  <si>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</si>
  <si>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</si>
  <si>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</si>
  <si>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</si>
  <si>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</si>
  <si>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</si>
  <si>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</si>
  <si>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</si>
  <si>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</si>
  <si>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</si>
  <si>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</si>
  <si>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</si>
  <si>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</si>
  <si>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</si>
  <si>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</si>
  <si>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</si>
  <si>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</si>
  <si>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</si>
  <si>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</si>
  <si>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</si>
  <si>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</si>
  <si>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</si>
  <si>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</si>
  <si>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</si>
  <si>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</si>
  <si>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</si>
  <si>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</si>
  <si>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</si>
  <si>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</si>
  <si>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</si>
  <si>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</si>
  <si>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</si>
  <si>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</si>
  <si>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</si>
  <si>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</si>
  <si>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</si>
  <si>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</si>
  <si>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</si>
  <si>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</si>
  <si>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</si>
  <si>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</si>
  <si>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</si>
  <si>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</si>
  <si>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</si>
  <si>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</si>
  <si>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</si>
  <si>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</si>
  <si>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</si>
  <si>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</si>
  <si>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</si>
  <si>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</si>
  <si>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</si>
  <si>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</si>
  <si>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</si>
  <si>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</si>
  <si>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</si>
  <si>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</si>
  <si>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</si>
  <si>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</si>
  <si>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</si>
  <si>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</si>
  <si>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</si>
  <si>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</si>
  <si>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</si>
  <si>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</si>
  <si>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</si>
  <si>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</si>
  <si>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</si>
  <si>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</si>
  <si>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</si>
  <si>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</si>
  <si>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</si>
  <si>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</si>
  <si>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</si>
  <si>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</si>
  <si>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</si>
  <si>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</si>
  <si>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</si>
  <si>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</si>
  <si>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</si>
  <si>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</si>
  <si>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</si>
  <si>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</si>
  <si>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</si>
  <si>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</si>
  <si>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</si>
  <si>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</si>
  <si>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</si>
  <si>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</si>
  <si>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</si>
  <si>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</si>
  <si>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</si>
  <si>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</si>
  <si>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</si>
  <si>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</si>
  <si>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</si>
  <si>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</si>
  <si>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</si>
  <si>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</si>
  <si>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</si>
  <si>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</si>
  <si>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</si>
  <si>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</si>
  <si>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</si>
  <si>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</si>
  <si>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</si>
  <si>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</si>
  <si>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</si>
  <si>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</si>
  <si>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</si>
  <si>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</si>
  <si>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</si>
  <si>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</si>
  <si>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</si>
  <si>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</si>
  <si>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</si>
  <si>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</si>
  <si>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</si>
  <si>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</si>
  <si>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</si>
  <si>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</si>
  <si>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</si>
  <si>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</si>
  <si>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</si>
  <si>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</si>
  <si>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</si>
  <si>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</si>
  <si>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</si>
  <si>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</si>
  <si>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</si>
  <si>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</si>
  <si>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</si>
  <si>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</si>
  <si>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</si>
  <si>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</si>
  <si>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</si>
  <si>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</si>
  <si>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</si>
  <si>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</si>
  <si>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</si>
  <si>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</si>
  <si>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</si>
  <si>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</si>
  <si>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</si>
  <si>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</si>
  <si>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</si>
  <si>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</si>
  <si>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</si>
  <si>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</si>
  <si>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</si>
  <si>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</si>
  <si>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</si>
  <si>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</si>
  <si>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</si>
  <si>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</si>
  <si>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</si>
  <si>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</si>
  <si>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</si>
  <si>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</si>
  <si>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</si>
  <si>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</si>
  <si>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</si>
  <si>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</si>
  <si>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</si>
  <si>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</si>
  <si>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</si>
  <si>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</si>
  <si>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</si>
  <si>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</si>
  <si>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</si>
  <si>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</si>
  <si>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</si>
  <si>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</si>
  <si>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</si>
  <si>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</si>
  <si>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</si>
  <si>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</si>
  <si>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</si>
  <si>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</si>
  <si>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</si>
  <si>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</si>
  <si>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</si>
  <si>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</si>
  <si>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</si>
  <si>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</si>
  <si>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</si>
  <si>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</si>
  <si>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</si>
  <si>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</si>
  <si>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</si>
  <si>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</si>
  <si>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</si>
  <si>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</si>
  <si>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</si>
  <si>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</si>
  <si>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</si>
  <si>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</si>
  <si>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</si>
  <si>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</si>
  <si>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</si>
  <si>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</si>
  <si>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</si>
  <si>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</si>
  <si>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</si>
  <si>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</si>
  <si>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</si>
  <si>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</si>
  <si>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</si>
  <si>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</si>
  <si>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</si>
  <si>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</si>
  <si>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</si>
  <si>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</si>
  <si>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</si>
  <si>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</si>
  <si>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</si>
  <si>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</si>
  <si>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</si>
  <si>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</si>
  <si>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</si>
  <si>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</si>
  <si>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</si>
  <si>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</si>
  <si>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</si>
  <si>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</si>
  <si>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</si>
  <si>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</si>
  <si>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</si>
  <si>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</si>
  <si>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</si>
  <si>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</si>
  <si>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</si>
  <si>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</si>
  <si>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</si>
  <si>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</si>
  <si>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</si>
  <si>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</si>
  <si>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</si>
  <si>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</si>
  <si>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</si>
  <si>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</si>
  <si>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</si>
  <si>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</si>
  <si>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</si>
  <si>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</si>
  <si>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</si>
  <si>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</si>
  <si>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</si>
  <si>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</si>
  <si>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</si>
  <si>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</si>
  <si>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</si>
  <si>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</si>
  <si>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</si>
  <si>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</si>
  <si>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</si>
  <si>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</si>
  <si>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</si>
  <si>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</si>
  <si>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</si>
  <si>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</si>
  <si>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</si>
  <si>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</si>
  <si>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</si>
  <si>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</si>
  <si>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</si>
  <si>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</si>
  <si>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</si>
  <si>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</si>
  <si>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</si>
  <si>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</si>
  <si>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</si>
  <si>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</si>
  <si>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</si>
  <si>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</si>
  <si>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</si>
  <si>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</si>
  <si>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</si>
  <si>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</si>
  <si>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</si>
  <si>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</si>
  <si>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</si>
  <si>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</si>
  <si>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</si>
  <si>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</si>
  <si>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</si>
  <si>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</si>
  <si>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</si>
  <si>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</si>
  <si>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</si>
  <si>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</si>
  <si>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</si>
  <si>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</si>
  <si>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</si>
  <si>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</si>
  <si>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</si>
  <si>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</si>
  <si>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</si>
  <si>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</si>
  <si>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</si>
  <si>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</si>
  <si>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</si>
  <si>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</si>
  <si>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</si>
  <si>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</si>
  <si>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</si>
  <si>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</si>
  <si>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</si>
  <si>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</si>
  <si>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</si>
  <si>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</si>
  <si>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</si>
  <si>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</si>
  <si>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</si>
  <si>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</si>
  <si>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</si>
  <si>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</si>
  <si>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</si>
  <si>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</si>
  <si>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</si>
  <si>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</si>
  <si>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</si>
  <si>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</si>
  <si>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</si>
  <si>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</si>
  <si>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</si>
  <si>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</si>
  <si>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</si>
  <si>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</si>
  <si>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</si>
  <si>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</si>
  <si>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</si>
  <si>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</si>
  <si>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</si>
  <si>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</si>
  <si>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</si>
  <si>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</si>
  <si>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</si>
  <si>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</si>
  <si>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</si>
  <si>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</si>
  <si>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</si>
  <si>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</si>
  <si>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</si>
  <si>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</si>
  <si>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</si>
  <si>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</si>
  <si>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</si>
  <si>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</si>
  <si>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</si>
  <si>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</si>
  <si>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</si>
  <si>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</si>
  <si>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</si>
  <si>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</si>
  <si>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</si>
  <si>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</si>
  <si>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</si>
  <si>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</si>
  <si>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</si>
  <si>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</si>
  <si>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</si>
  <si>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</si>
  <si>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</si>
  <si>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</si>
  <si>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</si>
  <si>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</si>
  <si>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</si>
  <si>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</si>
  <si>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</si>
  <si>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</si>
  <si>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</si>
  <si>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</si>
  <si>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</si>
  <si>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</si>
  <si>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</si>
  <si>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</si>
  <si>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</si>
  <si>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</si>
  <si>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</si>
  <si>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</si>
  <si>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</si>
  <si>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</si>
  <si>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</si>
  <si>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</si>
  <si>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</si>
  <si>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</si>
  <si>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</si>
  <si>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</si>
  <si>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</si>
  <si>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</si>
  <si>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</si>
  <si>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</si>
  <si>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</si>
  <si>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</si>
  <si>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</si>
  <si>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</si>
  <si>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</si>
  <si>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</si>
  <si>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</si>
  <si>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</si>
  <si>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</si>
  <si>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</si>
  <si>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</si>
  <si>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</si>
  <si>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</si>
  <si>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</si>
  <si>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</si>
  <si>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</si>
  <si>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</si>
  <si>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</si>
  <si>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</si>
  <si>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</si>
  <si>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</si>
  <si>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</si>
  <si>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</si>
  <si>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</si>
  <si>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</si>
  <si>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</si>
  <si>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</si>
  <si>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</si>
  <si>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</si>
  <si>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</si>
  <si>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</si>
  <si>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</si>
  <si>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</si>
  <si>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</si>
  <si>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</si>
  <si>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</si>
  <si>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</si>
  <si>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</si>
  <si>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</si>
  <si>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</si>
  <si>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</si>
  <si>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</si>
  <si>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</si>
  <si>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</si>
  <si>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</si>
  <si>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</si>
  <si>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</si>
  <si>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</si>
  <si>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</si>
  <si>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</si>
  <si>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</si>
  <si>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</si>
  <si>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</si>
  <si>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</si>
  <si>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</si>
  <si>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</si>
  <si>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</si>
  <si>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</si>
  <si>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</si>
  <si>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</si>
  <si>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</si>
  <si>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</si>
  <si>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</si>
  <si>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</si>
  <si>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</si>
  <si>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</si>
  <si>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</si>
  <si>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</si>
  <si>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</si>
  <si>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</si>
  <si>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</si>
  <si>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</si>
  <si>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</si>
  <si>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</si>
  <si>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</si>
  <si>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</si>
  <si>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</si>
  <si>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</si>
  <si>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</si>
  <si>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</si>
  <si>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</si>
  <si>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</si>
  <si>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</si>
  <si>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</si>
  <si>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</si>
  <si>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</si>
  <si>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</si>
  <si>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</si>
  <si>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</si>
  <si>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</si>
  <si>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</si>
  <si>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</si>
  <si>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</si>
  <si>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</si>
  <si>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</si>
  <si>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</si>
  <si>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</si>
  <si>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</si>
  <si>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</si>
  <si>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</si>
  <si>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</si>
  <si>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</si>
  <si>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</si>
  <si>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</si>
  <si>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</si>
  <si>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</si>
  <si>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</si>
  <si>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</si>
  <si>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</si>
  <si>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</si>
  <si>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</si>
  <si>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</si>
  <si>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</si>
  <si>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</si>
  <si>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</si>
  <si>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</si>
  <si>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</si>
  <si>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</si>
  <si>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</si>
  <si>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</si>
  <si>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</si>
  <si>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</si>
  <si>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</si>
  <si>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</si>
  <si>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</si>
  <si>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</si>
  <si>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</si>
  <si>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</si>
  <si>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</si>
  <si>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</si>
  <si>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</si>
  <si>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</si>
  <si>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</si>
  <si>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</si>
  <si>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</si>
  <si>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</si>
  <si>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</si>
  <si>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</si>
  <si>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</si>
  <si>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</si>
  <si>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</si>
  <si>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</si>
  <si>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</si>
  <si>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</si>
  <si>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</si>
  <si>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</si>
  <si>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</si>
  <si>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</si>
  <si>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</si>
  <si>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</si>
  <si>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</si>
  <si>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</si>
  <si>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</si>
  <si>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</si>
  <si>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</si>
  <si>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</si>
  <si>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</si>
  <si>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</si>
  <si>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</si>
  <si>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</si>
  <si>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</si>
  <si>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</si>
  <si>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</si>
  <si>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</si>
  <si>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</si>
  <si>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</si>
  <si>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</si>
  <si>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</si>
  <si>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</si>
  <si>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</si>
  <si>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</si>
  <si>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</si>
  <si>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</si>
  <si>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</si>
  <si>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</si>
  <si>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</si>
  <si>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</si>
  <si>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</si>
  <si>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</si>
  <si>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</si>
  <si>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</si>
  <si>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</si>
  <si>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</si>
  <si>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</si>
  <si>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</si>
  <si>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</si>
  <si>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</si>
  <si>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</si>
  <si>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</si>
  <si>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</si>
  <si>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</si>
  <si>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</si>
  <si>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</si>
  <si>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</si>
  <si>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</si>
  <si>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</si>
  <si>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</si>
  <si>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</si>
  <si>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</si>
  <si>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</si>
  <si>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</si>
  <si>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</si>
  <si>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</si>
  <si>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</si>
  <si>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</si>
  <si>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</si>
  <si>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</si>
  <si>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</si>
  <si>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</si>
  <si>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</si>
  <si>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</si>
  <si>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</si>
  <si>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</si>
  <si>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</si>
  <si>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</si>
  <si>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</si>
  <si>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</si>
  <si>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</si>
  <si>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</si>
  <si>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</si>
  <si>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</si>
  <si>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</si>
  <si>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</si>
  <si>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</si>
  <si>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</si>
  <si>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</si>
  <si>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</si>
  <si>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</si>
  <si>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</si>
  <si>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</si>
  <si>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</si>
  <si>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</si>
  <si>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</si>
  <si>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</si>
  <si>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</si>
  <si>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</si>
  <si>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</si>
  <si>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</si>
  <si>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</si>
  <si>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</si>
  <si>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</si>
  <si>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</si>
  <si>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</si>
  <si>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</si>
  <si>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</si>
  <si>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</si>
  <si>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</si>
  <si>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</si>
  <si>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</si>
  <si>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</si>
  <si>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</si>
  <si>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</si>
  <si>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</si>
  <si>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</si>
  <si>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</si>
  <si>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</si>
  <si>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</si>
  <si>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</si>
  <si>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</si>
  <si>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</si>
  <si>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</si>
  <si>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</si>
  <si>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</si>
  <si>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</si>
  <si>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</si>
  <si>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</si>
  <si>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</si>
  <si>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</si>
  <si>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</si>
  <si>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</si>
  <si>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</si>
  <si>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</si>
  <si>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</si>
  <si>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</si>
  <si>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</si>
  <si>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</si>
  <si>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</si>
  <si>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</si>
  <si>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</si>
  <si>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</si>
  <si>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</si>
  <si>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</si>
  <si>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</si>
  <si>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</si>
  <si>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</si>
  <si>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</si>
  <si>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</si>
  <si>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</si>
  <si>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</si>
  <si>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</si>
  <si>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</si>
  <si>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</si>
  <si>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</si>
  <si>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</si>
  <si>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</si>
  <si>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</si>
  <si>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</si>
  <si>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</si>
  <si>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</si>
  <si>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</si>
  <si>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</si>
  <si>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</si>
  <si>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</si>
  <si>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</si>
  <si>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</si>
  <si>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</si>
  <si>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</si>
  <si>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</si>
  <si>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</si>
  <si>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</si>
  <si>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</si>
  <si>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</si>
  <si>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</si>
  <si>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</si>
  <si>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</si>
  <si>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</si>
  <si>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</si>
  <si>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</si>
  <si>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</si>
  <si>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</si>
  <si>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</si>
  <si>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</si>
  <si>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</si>
  <si>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</si>
  <si>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</si>
  <si>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</si>
  <si>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</si>
  <si>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</si>
  <si>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</si>
  <si>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</si>
  <si>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</si>
  <si>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</si>
  <si>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</si>
  <si>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</si>
  <si>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</si>
  <si>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</si>
  <si>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</si>
  <si>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</si>
  <si>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</si>
  <si>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</si>
  <si>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</si>
  <si>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</si>
  <si>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</si>
  <si>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</si>
  <si>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</si>
  <si>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</si>
  <si>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</si>
  <si>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</si>
  <si>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</si>
  <si>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</si>
  <si>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</si>
  <si>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</si>
  <si>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</si>
  <si>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</si>
  <si>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</si>
  <si>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</si>
  <si>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</si>
  <si>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</si>
  <si>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</si>
  <si>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</si>
  <si>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</si>
  <si>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</si>
  <si>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</si>
  <si>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</si>
  <si>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</si>
  <si>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</si>
  <si>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</si>
  <si>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</si>
  <si>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</si>
  <si>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</si>
  <si>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</si>
  <si>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</si>
  <si>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</si>
  <si>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</si>
  <si>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</si>
  <si>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</si>
  <si>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</si>
  <si>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</si>
  <si>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</si>
  <si>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</si>
  <si>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</si>
  <si>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</si>
  <si>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</si>
  <si>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</si>
  <si>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</si>
  <si>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</si>
  <si>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</si>
  <si>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</si>
  <si>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</si>
  <si>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</si>
  <si>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</si>
  <si>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</si>
  <si>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</si>
  <si>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</si>
  <si>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</si>
  <si>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</si>
  <si>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</si>
  <si>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</si>
  <si>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</si>
  <si>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</si>
  <si>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</si>
  <si>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</si>
  <si>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</si>
  <si>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</si>
  <si>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</si>
  <si>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</si>
  <si>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</si>
  <si>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</si>
  <si>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</si>
  <si>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</si>
  <si>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</si>
  <si>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</si>
  <si>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</si>
  <si>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</si>
  <si>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</si>
  <si>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</si>
  <si>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</si>
  <si>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</si>
  <si>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</si>
  <si>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</si>
  <si>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</si>
  <si>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</si>
  <si>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</si>
  <si>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</si>
  <si>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</si>
  <si>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</si>
  <si>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</si>
  <si>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</si>
  <si>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</si>
  <si>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</si>
  <si>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</si>
  <si>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</si>
  <si>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</si>
  <si>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</si>
  <si>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</si>
  <si>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</si>
  <si>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</si>
  <si>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</si>
  <si>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</si>
  <si>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</si>
  <si>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</si>
  <si>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</si>
  <si>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</si>
  <si>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</si>
  <si>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</si>
  <si>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</si>
  <si>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</si>
  <si>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</si>
  <si>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</si>
  <si>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</si>
  <si>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</si>
  <si>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</si>
  <si>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</si>
  <si>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</si>
  <si>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</si>
  <si>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</si>
  <si>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</si>
  <si>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</si>
  <si>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</si>
  <si>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</si>
  <si>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</si>
  <si>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</si>
  <si>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</si>
  <si>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</si>
  <si>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</si>
  <si>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</si>
  <si>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</si>
  <si>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</si>
  <si>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</si>
  <si>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</si>
  <si>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</si>
  <si>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</si>
  <si>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</si>
  <si>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</si>
  <si>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</si>
  <si>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</si>
  <si>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</si>
  <si>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</si>
  <si>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</si>
  <si>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</si>
  <si>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</si>
  <si>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</si>
  <si>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</si>
  <si>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</si>
  <si>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</si>
  <si>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</si>
  <si>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</si>
  <si>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</si>
  <si>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</si>
  <si>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</si>
  <si>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</si>
  <si>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</si>
  <si>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</si>
  <si>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</si>
  <si>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</si>
  <si>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</si>
  <si>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</si>
  <si>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</si>
  <si>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</si>
  <si>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</si>
  <si>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</si>
  <si>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</si>
  <si>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</si>
  <si>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</si>
  <si>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</si>
  <si>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</si>
  <si>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</si>
  <si>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</si>
  <si>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</si>
  <si>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</si>
  <si>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</si>
  <si>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</si>
  <si>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</si>
  <si>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</si>
  <si>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</si>
  <si>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</si>
  <si>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</si>
  <si>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</si>
  <si>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</si>
  <si>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</si>
  <si>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</si>
  <si>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</si>
  <si>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</si>
  <si>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</si>
  <si>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</si>
  <si>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</si>
  <si>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</si>
  <si>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</si>
  <si>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</si>
  <si>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</si>
  <si>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</si>
  <si>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</si>
  <si>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</si>
  <si>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</si>
  <si>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</si>
  <si>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</si>
  <si>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</si>
  <si>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</si>
  <si>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</si>
  <si>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</si>
  <si>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</si>
  <si>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</si>
  <si>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</si>
  <si>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</si>
  <si>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</si>
  <si>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</si>
  <si>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</si>
  <si>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</si>
  <si>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</si>
  <si>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</si>
  <si>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</si>
  <si>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</si>
  <si>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</si>
  <si>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</si>
  <si>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</si>
  <si>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</si>
  <si>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</si>
  <si>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</si>
  <si>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</si>
  <si>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</si>
  <si>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</si>
  <si>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</si>
  <si>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</si>
  <si>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</si>
  <si>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</si>
  <si>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</si>
  <si>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</si>
  <si>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</si>
  <si>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</si>
  <si>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</si>
  <si>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</si>
  <si>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</si>
  <si>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</si>
  <si>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</si>
  <si>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</si>
  <si>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</si>
  <si>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</si>
  <si>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</si>
  <si>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</si>
  <si>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</si>
  <si>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</si>
  <si>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</si>
  <si>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</si>
  <si>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</si>
  <si>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</si>
  <si>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</si>
  <si>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</si>
  <si>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</si>
  <si>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</si>
  <si>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</si>
  <si>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</si>
  <si>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</si>
  <si>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</si>
  <si>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</si>
  <si>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</si>
  <si>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</si>
  <si>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</si>
  <si>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</si>
  <si>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</si>
  <si>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</si>
  <si>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</si>
  <si>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</si>
  <si>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</si>
  <si>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</si>
  <si>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</si>
  <si>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</si>
  <si>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</si>
  <si>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</si>
  <si>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</si>
  <si>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</si>
  <si>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</si>
  <si>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</si>
  <si>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</si>
  <si>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</si>
  <si>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</si>
  <si>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</si>
  <si>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</si>
  <si>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</si>
  <si>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</si>
  <si>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</si>
  <si>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</si>
  <si>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</si>
  <si>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</si>
  <si>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</si>
  <si>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</si>
  <si>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</si>
  <si>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</si>
  <si>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</si>
  <si>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</si>
  <si>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</si>
  <si>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</si>
  <si>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</si>
  <si>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</si>
  <si>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</si>
  <si>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</si>
  <si>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</si>
  <si>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</si>
  <si>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</si>
  <si>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</si>
  <si>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</si>
  <si>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</si>
  <si>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</si>
  <si>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</si>
  <si>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</si>
  <si>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</si>
  <si>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</si>
  <si>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</si>
  <si>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</si>
  <si>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</si>
  <si>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</si>
  <si>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</si>
  <si>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</si>
  <si>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</si>
  <si>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</si>
  <si>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</si>
  <si>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</si>
  <si>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</si>
  <si>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</si>
  <si>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</si>
  <si>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</si>
  <si>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</si>
  <si>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</si>
  <si>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</si>
  <si>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</si>
  <si>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</si>
  <si>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</si>
  <si>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</si>
  <si>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</si>
  <si>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</si>
  <si>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</si>
  <si>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</si>
  <si>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</si>
  <si>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</si>
  <si>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</si>
  <si>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</si>
  <si>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</si>
  <si>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</si>
  <si>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</si>
  <si>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</si>
  <si>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</si>
  <si>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</si>
  <si>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</si>
  <si>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</si>
  <si>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</si>
  <si>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</si>
  <si>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</si>
  <si>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</si>
  <si>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</si>
  <si>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</si>
  <si>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</si>
  <si>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</si>
  <si>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</si>
  <si>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</si>
  <si>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</si>
  <si>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</si>
  <si>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</si>
  <si>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</si>
  <si>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</si>
  <si>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</si>
  <si>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</si>
  <si>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</si>
  <si>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</si>
  <si>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</si>
  <si>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</si>
  <si>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</si>
  <si>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</si>
  <si>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</si>
  <si>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</si>
  <si>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</si>
  <si>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</si>
  <si>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</si>
  <si>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</si>
  <si>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</si>
  <si>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</si>
  <si>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</si>
  <si>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</si>
  <si>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</si>
  <si>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</si>
  <si>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</si>
  <si>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</si>
  <si>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</si>
  <si>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</si>
  <si>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</si>
  <si>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</si>
  <si>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</si>
  <si>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</si>
  <si>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</si>
  <si>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</si>
  <si>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</si>
  <si>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</si>
  <si>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</si>
  <si>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</si>
  <si>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</si>
  <si>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</si>
  <si>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</si>
  <si>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</si>
  <si>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</si>
  <si>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</si>
  <si>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</si>
  <si>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</si>
  <si>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</si>
  <si>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</si>
  <si>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</si>
  <si>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</si>
  <si>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</si>
  <si>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</si>
  <si>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</si>
  <si>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</si>
  <si>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</si>
  <si>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</si>
  <si>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</si>
  <si>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</si>
  <si>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</si>
  <si>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</si>
  <si>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</si>
  <si>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</si>
  <si>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</si>
  <si>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</si>
  <si>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</si>
  <si>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</si>
  <si>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</si>
  <si>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</si>
  <si>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</si>
  <si>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</si>
  <si>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</si>
  <si>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</si>
  <si>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</si>
  <si>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</si>
  <si>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</si>
  <si>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</si>
  <si>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</si>
  <si>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</si>
  <si>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</si>
  <si>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</si>
  <si>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</si>
  <si>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</si>
  <si>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</si>
  <si>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</si>
  <si>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</si>
  <si>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</si>
  <si>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</si>
  <si>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</si>
  <si>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</si>
  <si>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</si>
  <si>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</si>
  <si>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</si>
  <si>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</si>
  <si>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</si>
  <si>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</si>
  <si>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</si>
  <si>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</si>
  <si>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</si>
  <si>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</si>
  <si>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</si>
  <si>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</si>
  <si>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</si>
  <si>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</si>
  <si>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</si>
  <si>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</si>
  <si>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</si>
  <si>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</si>
  <si>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</si>
  <si>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</si>
  <si>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</si>
  <si>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</si>
  <si>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</si>
  <si>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</si>
  <si>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</si>
  <si>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</si>
  <si>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</si>
  <si>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</si>
  <si>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</si>
  <si>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</si>
  <si>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</si>
  <si>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</si>
  <si>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</si>
  <si>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</si>
  <si>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</si>
  <si>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</si>
  <si>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</si>
  <si>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</si>
  <si>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</si>
  <si>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</si>
  <si>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</si>
  <si>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</si>
  <si>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</si>
  <si>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</si>
  <si>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</si>
  <si>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</si>
  <si>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</si>
  <si>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</si>
  <si>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</si>
  <si>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</si>
  <si>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</si>
  <si>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</si>
  <si>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</si>
  <si>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</si>
  <si>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</si>
  <si>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</si>
  <si>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</si>
  <si>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</si>
  <si>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</si>
  <si>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</si>
  <si>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</si>
  <si>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</si>
  <si>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</si>
  <si>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</si>
  <si>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</si>
  <si>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</si>
  <si>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</si>
  <si>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</si>
  <si>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</si>
  <si>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</si>
  <si>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</si>
  <si>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</si>
  <si>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</si>
  <si>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</si>
  <si>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</si>
  <si>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</si>
  <si>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</si>
  <si>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</si>
  <si>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</si>
  <si>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</si>
  <si>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</si>
  <si>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</si>
  <si>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</si>
  <si>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</si>
  <si>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</si>
  <si>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</si>
  <si>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</si>
  <si>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</si>
  <si>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</si>
  <si>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</si>
  <si>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</si>
  <si>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</si>
  <si>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</si>
  <si>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</si>
  <si>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</si>
  <si>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</si>
  <si>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</si>
  <si>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</si>
  <si>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</si>
  <si>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</si>
  <si>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</si>
  <si>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</si>
  <si>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</si>
  <si>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</si>
  <si>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</si>
  <si>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</si>
  <si>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</si>
  <si>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</si>
  <si>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</si>
  <si>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</si>
  <si>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</si>
  <si>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</si>
  <si>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</si>
  <si>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</si>
  <si>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</si>
  <si>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</si>
  <si>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</si>
  <si>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</si>
  <si>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</si>
  <si>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</si>
  <si>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</si>
  <si>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</si>
  <si>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</si>
  <si>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</si>
  <si>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</si>
  <si>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</si>
  <si>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</si>
  <si>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</si>
  <si>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</si>
  <si>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</si>
  <si>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</si>
  <si>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</si>
  <si>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</si>
  <si>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</si>
  <si>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</si>
  <si>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</si>
  <si>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</si>
  <si>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</si>
  <si>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</si>
  <si>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</si>
  <si>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</si>
  <si>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</si>
  <si>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</si>
  <si>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</si>
  <si>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</si>
  <si>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</si>
  <si>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</si>
  <si>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</si>
  <si>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</si>
  <si>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</si>
  <si>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</si>
  <si>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</si>
  <si>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</si>
  <si>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</si>
  <si>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</si>
  <si>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</si>
  <si>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</si>
  <si>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</si>
  <si>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</si>
  <si>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</si>
  <si>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</si>
  <si>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</si>
  <si>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</si>
  <si>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</si>
  <si>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</si>
  <si>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</si>
  <si>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</si>
  <si>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</si>
  <si>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</si>
  <si>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</si>
  <si>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</si>
  <si>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</si>
  <si>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</si>
  <si>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</si>
  <si>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</si>
  <si>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</si>
  <si>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</si>
  <si>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</si>
  <si>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</si>
  <si>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</si>
  <si>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</si>
  <si>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</si>
  <si>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</si>
  <si>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</si>
  <si>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</si>
  <si>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</si>
  <si>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</si>
  <si>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</si>
  <si>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</si>
  <si>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</si>
  <si>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</si>
  <si>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</si>
  <si>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</si>
  <si>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</si>
  <si>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</si>
  <si>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</si>
  <si>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</si>
  <si>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</si>
  <si>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</si>
  <si>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</si>
  <si>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</si>
  <si>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</si>
  <si>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</si>
  <si>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</si>
  <si>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</si>
  <si>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</si>
  <si>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</si>
  <si>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</si>
  <si>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</si>
  <si>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</si>
  <si>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</si>
  <si>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</si>
  <si>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</si>
  <si>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</si>
  <si>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</si>
  <si>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</si>
  <si>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</si>
  <si>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</si>
  <si>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</si>
  <si>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</si>
  <si>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</si>
  <si>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</si>
  <si>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</si>
  <si>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</si>
  <si>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</si>
  <si>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</si>
  <si>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</si>
  <si>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</si>
  <si>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</si>
  <si>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</si>
  <si>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</si>
  <si>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</si>
  <si>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</si>
  <si>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</si>
  <si>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</si>
  <si>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</si>
  <si>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</si>
  <si>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</si>
  <si>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</si>
  <si>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</si>
  <si>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</si>
  <si>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</si>
  <si>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</si>
  <si>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</si>
  <si>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</si>
  <si>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</si>
  <si>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</si>
  <si>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</si>
  <si>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</si>
  <si>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</si>
  <si>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</si>
  <si>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</si>
  <si>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</si>
  <si>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</si>
  <si>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</si>
  <si>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</si>
  <si>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</si>
  <si>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</si>
  <si>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</si>
  <si>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</si>
  <si>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</si>
  <si>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</si>
  <si>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</si>
  <si>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</si>
  <si>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</si>
  <si>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</si>
  <si>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</si>
  <si>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</si>
  <si>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</si>
  <si>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</si>
  <si>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</si>
  <si>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</si>
  <si>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</si>
  <si>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</si>
  <si>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</si>
  <si>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</si>
  <si>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</si>
  <si>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</si>
  <si>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</si>
  <si>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</si>
  <si>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</si>
  <si>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</si>
  <si>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</si>
  <si>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</si>
  <si>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</si>
  <si>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</si>
  <si>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</si>
  <si>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</si>
  <si>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</si>
  <si>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</si>
  <si>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</si>
  <si>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</si>
  <si>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</si>
  <si>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</si>
  <si>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</si>
  <si>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</si>
  <si>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</si>
  <si>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</si>
  <si>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</si>
  <si>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</si>
  <si>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</si>
  <si>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</si>
  <si>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</si>
  <si>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</si>
  <si>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</si>
  <si>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</si>
  <si>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</si>
  <si>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</si>
  <si>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</si>
  <si>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</si>
  <si>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</si>
  <si>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</si>
  <si>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</si>
  <si>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</si>
  <si>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</si>
  <si>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</si>
  <si>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</si>
  <si>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</si>
  <si>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</si>
  <si>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</si>
  <si>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</si>
  <si>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</si>
  <si>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</si>
  <si>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</si>
  <si>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</si>
  <si>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</si>
  <si>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</si>
  <si>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</si>
  <si>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</si>
  <si>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</si>
  <si>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</si>
  <si>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</si>
  <si>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</si>
  <si>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</si>
  <si>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</si>
  <si>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</si>
  <si>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</si>
  <si>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</si>
  <si>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</si>
  <si>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</si>
  <si>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</si>
  <si>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</si>
  <si>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</si>
  <si>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</si>
  <si>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</si>
  <si>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</si>
  <si>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</si>
  <si>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</si>
  <si>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</si>
  <si>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</si>
  <si>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</si>
  <si>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</si>
  <si>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</si>
  <si>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</si>
  <si>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</si>
  <si>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</si>
  <si>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</si>
  <si>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</si>
  <si>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</si>
  <si>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</si>
  <si>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</si>
  <si>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</si>
  <si>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</si>
  <si>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</si>
  <si>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</si>
  <si>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</si>
  <si>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</si>
  <si>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</si>
  <si>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</si>
  <si>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</si>
  <si>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</si>
  <si>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</si>
  <si>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</si>
  <si>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</si>
  <si>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</si>
  <si>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</si>
  <si>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</si>
  <si>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</si>
  <si>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</si>
  <si>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</si>
  <si>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</si>
  <si>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</si>
  <si>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</si>
  <si>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</si>
  <si>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</si>
  <si>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</si>
  <si>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</si>
  <si>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</si>
  <si>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</si>
  <si>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</si>
  <si>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</si>
  <si>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</si>
  <si>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</si>
  <si>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</si>
  <si>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</si>
  <si>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</si>
  <si>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</si>
  <si>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</si>
  <si>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</si>
  <si>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</si>
  <si>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</si>
  <si>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</si>
  <si>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</si>
  <si>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</si>
  <si>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</si>
  <si>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</si>
  <si>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</si>
  <si>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</si>
  <si>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</si>
  <si>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</si>
  <si>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</si>
  <si>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</si>
  <si>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</si>
  <si>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</si>
  <si>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</si>
  <si>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</si>
  <si>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</si>
  <si>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</si>
  <si>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</si>
  <si>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</si>
  <si>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</si>
  <si>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</si>
  <si>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</si>
  <si>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</si>
  <si>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</si>
  <si>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</si>
  <si>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</si>
  <si>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</si>
  <si>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</si>
  <si>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</si>
  <si>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</si>
  <si>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</si>
  <si>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</si>
  <si>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</si>
  <si>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</si>
  <si>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</si>
  <si>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</si>
  <si>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</si>
  <si>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</si>
  <si>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</si>
  <si>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</si>
  <si>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</si>
  <si>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</si>
  <si>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</si>
  <si>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</si>
  <si>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</si>
  <si>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</si>
  <si>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</si>
  <si>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</si>
  <si>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</si>
  <si>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</si>
  <si>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</si>
  <si>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</si>
  <si>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</si>
  <si>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</si>
  <si>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</si>
  <si>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</si>
  <si>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</si>
  <si>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</si>
  <si>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</si>
  <si>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</si>
  <si>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</si>
  <si>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</si>
  <si>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</si>
  <si>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</si>
  <si>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</si>
  <si>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</si>
  <si>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</si>
  <si>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</si>
  <si>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</si>
  <si>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</si>
  <si>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</si>
  <si>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</si>
  <si>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</si>
  <si>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</si>
  <si>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</si>
  <si>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</si>
  <si>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</si>
  <si>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</si>
  <si>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</si>
  <si>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</si>
  <si>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</si>
  <si>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</si>
  <si>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</si>
  <si>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</si>
  <si>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</si>
  <si>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</si>
  <si>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</si>
  <si>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</si>
  <si>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</si>
  <si>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</si>
  <si>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</si>
  <si>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</si>
  <si>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</si>
  <si>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</si>
  <si>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</si>
  <si>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</si>
  <si>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</si>
  <si>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</si>
  <si>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</si>
  <si>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</si>
  <si>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</si>
  <si>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</si>
  <si>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</si>
  <si>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</si>
  <si>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</si>
  <si>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</si>
  <si>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</si>
  <si>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</si>
  <si>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</si>
  <si>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</si>
  <si>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</si>
  <si>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</si>
  <si>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</si>
  <si>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</si>
  <si>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</si>
  <si>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</si>
  <si>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</si>
  <si>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</si>
  <si>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</si>
  <si>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</si>
  <si>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</si>
  <si>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</si>
  <si>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</si>
  <si>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</si>
  <si>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</si>
  <si>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</si>
  <si>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</si>
  <si>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</si>
  <si>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</si>
  <si>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</si>
  <si>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</si>
  <si>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</si>
  <si>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</si>
  <si>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</si>
  <si>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</si>
  <si>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</si>
  <si>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</si>
  <si>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</si>
  <si>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</si>
  <si>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</si>
  <si>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</si>
  <si>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</si>
  <si>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</si>
  <si>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</si>
  <si>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</si>
  <si>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</si>
  <si>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</si>
  <si>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</si>
  <si>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</si>
  <si>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</si>
  <si>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</si>
  <si>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</si>
  <si>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</si>
  <si>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</si>
  <si>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</si>
  <si>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</si>
  <si>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</si>
  <si>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</si>
  <si>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</si>
  <si>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</si>
  <si>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</si>
  <si>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</si>
  <si>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</si>
  <si>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</si>
  <si>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</si>
  <si>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</si>
  <si>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</si>
  <si>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</si>
  <si>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</si>
  <si>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</si>
  <si>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</si>
  <si>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</si>
  <si>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</si>
  <si>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</si>
  <si>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</si>
  <si>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</si>
  <si>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</si>
  <si>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</si>
  <si>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</si>
  <si>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</si>
  <si>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</si>
  <si>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</si>
  <si>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</si>
  <si>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</si>
  <si>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</si>
  <si>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</si>
  <si>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</si>
  <si>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</si>
  <si>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</si>
  <si>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</si>
  <si>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</si>
  <si>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</si>
  <si>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</si>
  <si>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</si>
  <si>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</si>
  <si>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</si>
  <si>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</si>
  <si>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</si>
  <si>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</si>
  <si>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</si>
  <si>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</si>
  <si>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</si>
  <si>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</si>
  <si>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</si>
  <si>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</si>
  <si>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</si>
  <si>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</si>
  <si>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</si>
  <si>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</si>
  <si>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</si>
  <si>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</si>
  <si>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</si>
  <si>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</si>
  <si>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</si>
  <si>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</si>
  <si>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</si>
  <si>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</si>
  <si>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</si>
  <si>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</si>
  <si>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</si>
  <si>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</si>
  <si>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</si>
  <si>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</si>
  <si>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</si>
  <si>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</si>
  <si>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</si>
  <si>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</si>
  <si>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</si>
  <si>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</si>
  <si>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</si>
  <si>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</si>
  <si>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</si>
  <si>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</si>
  <si>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</si>
  <si>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</si>
  <si>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</si>
  <si>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</si>
  <si>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</si>
  <si>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</si>
  <si>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</si>
  <si>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</si>
  <si>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</si>
  <si>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</si>
  <si>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</si>
  <si>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</si>
  <si>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</si>
  <si>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</si>
  <si>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</si>
  <si>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</si>
  <si>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</si>
  <si>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</si>
  <si>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</si>
  <si>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</si>
  <si>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</si>
  <si>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</si>
  <si>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</si>
  <si>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</si>
  <si>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</si>
  <si>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</si>
  <si>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</si>
  <si>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</si>
  <si>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</si>
  <si>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</si>
  <si>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</si>
  <si>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</si>
  <si>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</si>
  <si>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</si>
  <si>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</si>
  <si>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</si>
  <si>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</si>
  <si>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</si>
  <si>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</si>
  <si>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</si>
  <si>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</si>
  <si>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</si>
  <si>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</si>
  <si>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</si>
  <si>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</si>
  <si>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</si>
  <si>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</si>
  <si>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</si>
  <si>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</si>
  <si>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</si>
  <si>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</si>
  <si>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</si>
  <si>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</si>
  <si>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</si>
  <si>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</si>
  <si>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</si>
  <si>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</si>
  <si>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</si>
  <si>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</si>
  <si>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</si>
  <si>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</si>
  <si>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</si>
  <si>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</si>
  <si>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</si>
  <si>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</si>
  <si>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</si>
  <si>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</si>
  <si>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</si>
  <si>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</si>
  <si>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</si>
  <si>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</si>
  <si>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</si>
  <si>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</si>
  <si>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</si>
  <si>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</si>
  <si>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</si>
  <si>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</si>
  <si>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</si>
  <si>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</si>
  <si>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</si>
  <si>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</si>
  <si>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</si>
  <si>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</si>
  <si>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</si>
  <si>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</si>
  <si>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</si>
  <si>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</si>
  <si>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</si>
  <si>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</si>
  <si>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</si>
  <si>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</si>
  <si>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</si>
  <si>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</si>
  <si>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</si>
  <si>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</si>
  <si>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</si>
  <si>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</si>
  <si>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</si>
  <si>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</si>
  <si>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</si>
  <si>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</si>
  <si>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</si>
  <si>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</si>
  <si>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</si>
  <si>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</si>
  <si>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</si>
  <si>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</si>
  <si>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</si>
  <si>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</si>
  <si>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</si>
  <si>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</si>
  <si>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</si>
  <si>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</si>
  <si>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</si>
  <si>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</si>
  <si>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</si>
  <si>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</si>
  <si>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</si>
  <si>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</si>
  <si>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</si>
  <si>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</si>
  <si>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</si>
  <si>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</si>
  <si>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</si>
  <si>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</si>
  <si>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</si>
  <si>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</si>
  <si>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</si>
  <si>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</si>
  <si>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</si>
  <si>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</si>
  <si>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</si>
  <si>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</si>
  <si>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</si>
  <si>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</si>
  <si>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</si>
  <si>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</si>
  <si>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</si>
  <si>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</si>
  <si>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</si>
  <si>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</si>
  <si>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</si>
  <si>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</si>
  <si>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</si>
  <si>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</si>
  <si>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</si>
  <si>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</si>
  <si>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</si>
  <si>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</si>
  <si>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</si>
  <si>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</si>
  <si>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</si>
  <si>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</si>
  <si>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</si>
  <si>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</si>
  <si>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</si>
  <si>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</si>
  <si>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</si>
  <si>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</si>
  <si>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</si>
  <si>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</si>
  <si>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</si>
  <si>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</si>
  <si>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</si>
  <si>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</si>
  <si>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</si>
  <si>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</si>
  <si>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</si>
  <si>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</si>
  <si>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</si>
  <si>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</si>
  <si>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</si>
  <si>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</si>
  <si>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</si>
  <si>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</si>
  <si>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</si>
  <si>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</si>
  <si>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</si>
  <si>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</si>
  <si>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</si>
  <si>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</si>
  <si>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</si>
  <si>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</si>
  <si>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</si>
  <si>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</si>
  <si>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</si>
  <si>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</si>
  <si>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</si>
  <si>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</si>
  <si>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</si>
  <si>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</si>
  <si>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</si>
  <si>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</si>
  <si>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</si>
  <si>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</si>
  <si>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</si>
  <si>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</si>
  <si>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</si>
  <si>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</si>
  <si>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</si>
  <si>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</si>
  <si>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</si>
  <si>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</si>
  <si>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</si>
  <si>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</si>
  <si>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</si>
  <si>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</si>
  <si>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</si>
  <si>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</si>
  <si>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</si>
  <si>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</si>
  <si>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</si>
  <si>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</si>
  <si>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</si>
  <si>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</si>
  <si>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</si>
  <si>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</si>
  <si>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</si>
  <si>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</si>
  <si>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</si>
  <si>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</si>
  <si>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</si>
  <si>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</si>
  <si>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</si>
  <si>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</si>
  <si>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</si>
  <si>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</si>
  <si>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</si>
  <si>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</si>
  <si>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</si>
  <si>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</si>
  <si>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</si>
  <si>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</si>
  <si>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</si>
  <si>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</si>
  <si>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</si>
  <si>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</si>
  <si>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</si>
  <si>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</si>
  <si>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</si>
  <si>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</si>
  <si>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</si>
  <si>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</si>
  <si>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</si>
  <si>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</si>
  <si>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</si>
  <si>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</si>
  <si>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</si>
  <si>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</si>
  <si>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</si>
  <si>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</si>
  <si>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</si>
  <si>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</si>
  <si>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</si>
  <si>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</si>
  <si>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</si>
  <si>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</si>
  <si>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</si>
  <si>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</si>
  <si>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</si>
  <si>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</si>
  <si>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</si>
  <si>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</si>
  <si>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</si>
  <si>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</si>
  <si>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</si>
  <si>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</si>
  <si>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</si>
  <si>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</si>
  <si>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</si>
  <si>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</si>
  <si>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</si>
  <si>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</si>
  <si>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</si>
  <si>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</si>
  <si>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</si>
  <si>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</si>
  <si>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</si>
  <si>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</si>
  <si>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</si>
  <si>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</si>
  <si>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</si>
  <si>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</si>
  <si>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</si>
  <si>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</si>
  <si>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</si>
  <si>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</si>
  <si>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</si>
  <si>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</si>
  <si>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</si>
  <si>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</si>
  <si>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</si>
  <si>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</si>
  <si>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</si>
  <si>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</si>
  <si>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</si>
  <si>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</si>
  <si>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</si>
  <si>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</si>
  <si>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</si>
  <si>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</si>
  <si>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</si>
  <si>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</si>
  <si>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</si>
  <si>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</si>
  <si>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</si>
  <si>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</si>
  <si>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</si>
  <si>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</si>
  <si>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</si>
  <si>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</si>
  <si>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</si>
  <si>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</si>
  <si>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</si>
  <si>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</si>
  <si>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</si>
  <si>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</si>
  <si>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</si>
  <si>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</si>
  <si>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</si>
  <si>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</si>
  <si>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</si>
  <si>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</si>
  <si>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</si>
  <si>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</si>
  <si>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</si>
  <si>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</si>
  <si>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</si>
  <si>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</si>
  <si>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</si>
  <si>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</si>
  <si>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</si>
  <si>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</si>
  <si>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</si>
  <si>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</si>
  <si>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</si>
  <si>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</si>
  <si>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</si>
  <si>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</si>
  <si>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</si>
  <si>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</si>
  <si>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</si>
  <si>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</si>
  <si>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</si>
  <si>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</si>
  <si>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</si>
  <si>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</si>
  <si>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</si>
  <si>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</si>
  <si>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</si>
  <si>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</si>
  <si>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</si>
  <si>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</si>
  <si>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</si>
  <si>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</si>
  <si>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</si>
  <si>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</si>
  <si>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</si>
  <si>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</si>
  <si>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</si>
  <si>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</si>
  <si>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</si>
  <si>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</si>
  <si>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</si>
  <si>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</si>
  <si>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</si>
  <si>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</si>
  <si>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</si>
  <si>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</si>
  <si>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</si>
  <si>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</si>
  <si>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</si>
  <si>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</si>
  <si>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</si>
  <si>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</si>
  <si>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</si>
  <si>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</si>
  <si>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</si>
  <si>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</si>
  <si>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</si>
  <si>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</si>
  <si>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</si>
  <si>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</si>
  <si>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</si>
  <si>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</si>
  <si>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</si>
  <si>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</si>
  <si>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</si>
  <si>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</si>
  <si>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</si>
  <si>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</si>
  <si>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</si>
  <si>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</si>
  <si>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</si>
  <si>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</si>
  <si>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</si>
  <si>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</si>
  <si>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</si>
  <si>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</si>
  <si>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</si>
  <si>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</si>
  <si>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</si>
  <si>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</si>
  <si>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</si>
  <si>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</si>
  <si>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</si>
  <si>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</si>
  <si>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</si>
  <si>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</si>
  <si>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</si>
  <si>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</si>
  <si>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</si>
  <si>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</si>
  <si>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</si>
  <si>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</si>
  <si>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</si>
  <si>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</si>
  <si>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</si>
  <si>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</si>
  <si>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</si>
  <si>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</si>
  <si>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</si>
  <si>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</si>
  <si>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</si>
  <si>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</si>
  <si>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</si>
  <si>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</si>
  <si>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</si>
  <si>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</si>
  <si>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</si>
  <si>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</si>
  <si>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</si>
  <si>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</si>
  <si>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</si>
  <si>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</si>
  <si>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</si>
  <si>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</si>
  <si>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</si>
  <si>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</si>
  <si>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</si>
  <si>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</si>
  <si>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</si>
  <si>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</si>
  <si>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</si>
  <si>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</si>
  <si>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</si>
  <si>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</si>
  <si>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</si>
  <si>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</si>
  <si>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</si>
  <si>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</si>
  <si>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</si>
  <si>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</si>
  <si>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</si>
  <si>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</si>
  <si>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</si>
  <si>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</si>
  <si>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</si>
  <si>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</si>
  <si>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</si>
  <si>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</si>
  <si>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</si>
  <si>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</si>
  <si>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</si>
  <si>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</si>
  <si>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</si>
  <si>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</si>
  <si>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</si>
  <si>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</si>
  <si>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</si>
  <si>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</si>
  <si>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</si>
  <si>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</si>
  <si>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</si>
  <si>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</si>
  <si>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</si>
  <si>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</si>
  <si>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</si>
  <si>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</si>
  <si>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</si>
  <si>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</si>
  <si>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</si>
  <si>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</si>
  <si>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</si>
  <si>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</si>
  <si>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</si>
  <si>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</si>
  <si>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</si>
  <si>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</si>
  <si>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</si>
  <si>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</si>
  <si>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</si>
  <si>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</si>
  <si>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</si>
  <si>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</si>
  <si>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</si>
  <si>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</si>
  <si>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</si>
  <si>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</si>
  <si>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</si>
  <si>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</si>
  <si>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</si>
  <si>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</si>
  <si>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</si>
  <si>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</si>
  <si>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</si>
  <si>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</si>
  <si>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</si>
  <si>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</si>
  <si>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</si>
  <si>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</si>
  <si>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</si>
  <si>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</si>
  <si>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</si>
  <si>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</si>
  <si>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</si>
  <si>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</si>
  <si>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</si>
  <si>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</si>
  <si>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</si>
  <si>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</si>
  <si>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</si>
  <si>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</si>
  <si>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</si>
  <si>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</si>
  <si>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</si>
  <si>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</si>
  <si>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</si>
  <si>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</si>
  <si>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</si>
  <si>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</si>
  <si>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</si>
  <si>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</si>
  <si>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</si>
  <si>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</si>
  <si>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</si>
  <si>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</si>
  <si>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</si>
  <si>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</si>
  <si>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</si>
  <si>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</si>
  <si>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</si>
  <si>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</si>
  <si>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</si>
  <si>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</si>
  <si>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</si>
  <si>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</si>
  <si>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</si>
  <si>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</si>
  <si>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</si>
  <si>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</si>
  <si>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</si>
  <si>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</si>
  <si>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</si>
  <si>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</si>
  <si>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</si>
  <si>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</si>
  <si>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</si>
  <si>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</si>
  <si>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</si>
  <si>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</si>
  <si>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</si>
  <si>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</si>
  <si>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</si>
  <si>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</si>
  <si>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</si>
  <si>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</si>
  <si>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</si>
  <si>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</si>
  <si>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</si>
  <si>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</si>
  <si>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</si>
  <si>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</si>
  <si>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</si>
  <si>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</si>
  <si>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</si>
  <si>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</si>
  <si>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</si>
  <si>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</si>
  <si>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</si>
  <si>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</si>
  <si>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</si>
  <si>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</si>
  <si>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</si>
  <si>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</si>
  <si>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</si>
  <si>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</si>
  <si>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</si>
  <si>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</si>
  <si>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</si>
  <si>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</si>
  <si>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</si>
  <si>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</si>
  <si>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</si>
  <si>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</si>
  <si>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</si>
  <si>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</si>
  <si>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</si>
  <si>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</si>
  <si>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</si>
  <si>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</si>
  <si>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</si>
  <si>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</si>
  <si>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</si>
  <si>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</si>
  <si>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</si>
  <si>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</si>
  <si>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</si>
  <si>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</si>
  <si>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</si>
  <si>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</si>
  <si>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</si>
  <si>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</si>
  <si>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</si>
  <si>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</si>
  <si>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</si>
  <si>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</si>
  <si>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</si>
  <si>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</si>
  <si>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</si>
  <si>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</si>
  <si>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</si>
  <si>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</si>
  <si>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</si>
  <si>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</si>
  <si>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</si>
  <si>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</si>
  <si>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</si>
  <si>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</si>
  <si>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</si>
  <si>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</si>
  <si>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</si>
  <si>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</si>
  <si>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</si>
  <si>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</si>
  <si>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</si>
  <si>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</si>
  <si>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</si>
  <si>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</si>
  <si>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</si>
  <si>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</si>
  <si>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</si>
  <si>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</si>
  <si>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</si>
  <si>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</si>
  <si>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</si>
  <si>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</si>
  <si>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</si>
  <si>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</si>
  <si>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</si>
  <si>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</si>
  <si>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</si>
  <si>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</si>
  <si>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</si>
  <si>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</si>
  <si>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</si>
  <si>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</si>
  <si>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</si>
  <si>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</si>
  <si>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</si>
  <si>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</si>
  <si>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</si>
  <si>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</si>
  <si>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</si>
  <si>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</si>
  <si>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</si>
  <si>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</si>
  <si>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</si>
  <si>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</si>
  <si>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</si>
  <si>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</si>
  <si>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</si>
  <si>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</si>
  <si>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</si>
  <si>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</si>
  <si>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</si>
  <si>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</si>
  <si>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</si>
  <si>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</si>
  <si>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</si>
  <si>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</si>
  <si>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</si>
  <si>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</si>
  <si>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</si>
  <si>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</si>
  <si>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</si>
  <si>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</si>
  <si>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</si>
  <si>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</si>
  <si>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</si>
  <si>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</si>
  <si>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</si>
  <si>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</si>
  <si>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</si>
  <si>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</si>
  <si>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</si>
  <si>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</si>
  <si>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</si>
  <si>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</si>
  <si>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</si>
  <si>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</si>
  <si>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</si>
  <si>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</si>
  <si>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</si>
  <si>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</si>
  <si>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</si>
  <si>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</si>
  <si>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</si>
  <si>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</si>
  <si>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</si>
  <si>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</si>
  <si>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</si>
  <si>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</si>
  <si>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</si>
  <si>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</si>
  <si>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</si>
  <si>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</si>
  <si>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</si>
  <si>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</si>
  <si>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</si>
  <si>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</si>
  <si>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</si>
  <si>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</si>
  <si>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</si>
  <si>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</si>
  <si>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</si>
  <si>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</si>
  <si>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</si>
  <si>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</si>
  <si>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</si>
  <si>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</si>
  <si>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</si>
  <si>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</si>
  <si>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</si>
  <si>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</si>
  <si>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</si>
  <si>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</si>
  <si>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</si>
  <si>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</si>
  <si>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</si>
  <si>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</si>
  <si>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</si>
  <si>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</si>
  <si>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</si>
  <si>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</si>
  <si>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</si>
  <si>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</si>
  <si>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</si>
  <si>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</si>
  <si>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</si>
  <si>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</si>
  <si>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</si>
  <si>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</si>
  <si>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</si>
  <si>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</si>
  <si>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</si>
  <si>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</si>
  <si>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</si>
  <si>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</si>
  <si>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</si>
  <si>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</si>
  <si>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</si>
  <si>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</si>
  <si>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</si>
  <si>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</si>
  <si>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</si>
  <si>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</si>
  <si>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</si>
  <si>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</si>
  <si>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</si>
  <si>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</si>
  <si>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</si>
  <si>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</si>
  <si>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</si>
  <si>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</si>
  <si>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</si>
  <si>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</si>
  <si>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</si>
  <si>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</si>
  <si>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</si>
  <si>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</si>
  <si>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</si>
  <si>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</si>
  <si>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</si>
  <si>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</si>
  <si>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</si>
  <si>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</si>
  <si>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</si>
  <si>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</si>
  <si>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</si>
  <si>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</si>
  <si>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</si>
  <si>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</si>
  <si>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</si>
  <si>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</si>
  <si>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</si>
  <si>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</si>
  <si>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</si>
  <si>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</si>
  <si>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</si>
  <si>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</si>
  <si>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</si>
  <si>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</si>
  <si>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</si>
  <si>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</si>
  <si>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</si>
  <si>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</si>
  <si>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</si>
  <si>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</si>
  <si>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</si>
  <si>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</si>
  <si>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</si>
  <si>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</si>
  <si>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</si>
  <si>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</si>
  <si>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</si>
  <si>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</si>
  <si>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</si>
  <si>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</si>
  <si>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</si>
  <si>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</si>
  <si>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</si>
  <si>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</si>
  <si>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</si>
  <si>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</si>
  <si>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</si>
  <si>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</si>
  <si>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</si>
  <si>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</si>
  <si>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</si>
  <si>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</si>
  <si>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</si>
  <si>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</si>
  <si>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</si>
  <si>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</si>
  <si>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</si>
  <si>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</si>
  <si>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</si>
  <si>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</si>
  <si>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</si>
  <si>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</si>
  <si>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</si>
  <si>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</si>
  <si>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</si>
  <si>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</si>
  <si>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</si>
  <si>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</si>
  <si>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</si>
  <si>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</si>
  <si>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</si>
  <si>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</si>
  <si>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</si>
  <si>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</si>
  <si>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</si>
  <si>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</si>
  <si>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</si>
  <si>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</si>
  <si>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</si>
  <si>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</si>
  <si>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</si>
  <si>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</si>
  <si>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</si>
  <si>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</si>
  <si>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</si>
  <si>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</si>
  <si>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</si>
  <si>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</si>
  <si>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</si>
  <si>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</si>
  <si>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</si>
  <si>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</si>
  <si>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</si>
  <si>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</si>
  <si>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</si>
  <si>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</si>
  <si>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</si>
  <si>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</si>
  <si>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</si>
  <si>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</si>
  <si>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</si>
  <si>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</si>
  <si>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</si>
  <si>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</si>
  <si>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</si>
  <si>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</si>
  <si>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</si>
  <si>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</si>
  <si>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</si>
  <si>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</si>
  <si>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</si>
  <si>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</si>
  <si>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</si>
  <si>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</si>
  <si>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</si>
  <si>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</si>
  <si>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</si>
  <si>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</si>
  <si>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</si>
  <si>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</si>
  <si>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</si>
  <si>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</si>
  <si>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</si>
  <si>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</si>
  <si>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</si>
  <si>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</si>
  <si>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</si>
  <si>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</si>
  <si>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</si>
  <si>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</si>
  <si>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</si>
  <si>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</si>
  <si>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</si>
  <si>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</si>
  <si>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</si>
  <si>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</si>
  <si>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</si>
  <si>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</si>
  <si>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</si>
  <si>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</si>
  <si>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</si>
  <si>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</si>
  <si>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</si>
  <si>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</si>
  <si>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</si>
  <si>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</si>
  <si>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</si>
  <si>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</si>
  <si>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</si>
  <si>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</si>
  <si>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</si>
  <si>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</si>
  <si>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</si>
  <si>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</si>
  <si>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</si>
  <si>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</si>
  <si>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</si>
  <si>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</si>
  <si>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</si>
  <si>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</si>
  <si>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</si>
  <si>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</si>
  <si>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</si>
  <si>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</si>
  <si>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</si>
  <si>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</si>
  <si>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</si>
  <si>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</si>
  <si>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</si>
  <si>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</si>
  <si>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</si>
  <si>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</si>
  <si>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</si>
  <si>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</si>
  <si>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</si>
  <si>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</si>
  <si>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</si>
  <si>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</si>
  <si>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</si>
  <si>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</si>
  <si>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</si>
  <si>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</si>
  <si>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</si>
  <si>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</si>
  <si>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</si>
  <si>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</si>
  <si>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</si>
  <si>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</si>
  <si>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</si>
  <si>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</si>
  <si>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</si>
  <si>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</si>
  <si>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</si>
  <si>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</si>
  <si>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</si>
  <si>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</si>
  <si>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</si>
  <si>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</si>
  <si>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</si>
  <si>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</si>
  <si>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</si>
  <si>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</si>
  <si>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</si>
  <si>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</si>
  <si>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</si>
  <si>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</si>
  <si>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</si>
  <si>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</si>
  <si>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</si>
  <si>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</si>
  <si>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</si>
  <si>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</si>
  <si>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</si>
  <si>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</si>
  <si>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</si>
  <si>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</si>
  <si>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</si>
  <si>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</si>
  <si>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</si>
  <si>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</si>
  <si>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</si>
  <si>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</si>
  <si>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</si>
  <si>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</si>
  <si>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</si>
  <si>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</si>
  <si>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</si>
  <si>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</si>
  <si>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</si>
  <si>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</si>
  <si>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</si>
  <si>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</si>
  <si>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</si>
  <si>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</si>
  <si>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</si>
  <si>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</si>
  <si>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</si>
  <si>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</si>
  <si>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</si>
  <si>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</si>
  <si>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</si>
  <si>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</si>
  <si>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</si>
  <si>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</si>
  <si>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</si>
  <si>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</si>
  <si>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</si>
  <si>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</si>
  <si>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</si>
  <si>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</si>
  <si>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</si>
  <si>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</si>
  <si>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</si>
  <si>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</si>
  <si>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</si>
  <si>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</si>
  <si>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</si>
  <si>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</si>
  <si>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</si>
  <si>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</si>
  <si>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</si>
  <si>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</si>
  <si>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</si>
  <si>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</si>
  <si>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</si>
  <si>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</si>
  <si>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</si>
  <si>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</si>
  <si>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</si>
  <si>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</si>
  <si>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</si>
  <si>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</si>
  <si>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</si>
  <si>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</si>
  <si>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</si>
  <si>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</si>
  <si>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</si>
  <si>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</si>
  <si>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</si>
  <si>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</si>
  <si>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</si>
  <si>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</si>
  <si>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</si>
  <si>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</si>
  <si>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</si>
  <si>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</si>
  <si>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</si>
  <si>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</si>
  <si>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</si>
  <si>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</si>
  <si>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</si>
  <si>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</si>
  <si>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</si>
  <si>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</si>
  <si>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</si>
  <si>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</si>
  <si>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</si>
  <si>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</si>
  <si>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</si>
  <si>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</si>
  <si>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</si>
  <si>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</si>
  <si>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</si>
  <si>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</si>
  <si>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</si>
  <si>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</si>
  <si>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</si>
  <si>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</si>
  <si>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</si>
  <si>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</si>
  <si>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</si>
  <si>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</si>
  <si>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</si>
  <si>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</si>
  <si>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</si>
  <si>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</si>
  <si>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</si>
  <si>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</si>
  <si>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</si>
  <si>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</si>
  <si>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</si>
  <si>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</si>
  <si>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</si>
  <si>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</si>
  <si>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</si>
  <si>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</si>
  <si>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</si>
  <si>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</si>
  <si>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</si>
  <si>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</si>
  <si>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</si>
  <si>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</si>
  <si>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</si>
  <si>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</si>
  <si>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</si>
  <si>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</si>
  <si>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</si>
  <si>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</si>
  <si>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</si>
  <si>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</si>
  <si>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</si>
  <si>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</si>
  <si>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</si>
  <si>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</si>
  <si>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</si>
  <si>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</si>
  <si>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</si>
  <si>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</si>
  <si>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</si>
  <si>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</si>
  <si>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</si>
  <si>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</si>
  <si>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</si>
  <si>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</si>
  <si>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</si>
  <si>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</si>
  <si>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</si>
  <si>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</si>
  <si>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</si>
  <si>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</si>
  <si>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</si>
  <si>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</si>
  <si>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</si>
  <si>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</si>
  <si>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</si>
  <si>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</si>
  <si>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</si>
  <si>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</si>
  <si>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</si>
  <si>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</si>
  <si>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</si>
  <si>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</si>
  <si>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</si>
  <si>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</si>
  <si>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</si>
  <si>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</si>
  <si>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</si>
  <si>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</si>
  <si>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</si>
  <si>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</si>
  <si>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</si>
  <si>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</si>
  <si>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</si>
  <si>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</si>
  <si>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</si>
  <si>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</si>
  <si>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</si>
  <si>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</si>
  <si>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</si>
  <si>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</si>
  <si>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</si>
  <si>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</si>
  <si>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</si>
  <si>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</si>
  <si>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</si>
  <si>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</si>
  <si>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</si>
  <si>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</si>
  <si>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</si>
  <si>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</si>
  <si>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</si>
  <si>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</si>
  <si>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</si>
  <si>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</si>
  <si>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</si>
  <si>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</si>
  <si>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</si>
  <si>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</si>
  <si>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</si>
  <si>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</si>
  <si>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</si>
  <si>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</si>
  <si>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</si>
  <si>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</si>
  <si>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</si>
  <si>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</si>
  <si>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</si>
  <si>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</si>
  <si>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</si>
  <si>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</si>
  <si>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</si>
  <si>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</si>
  <si>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</si>
  <si>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</si>
  <si>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</si>
  <si>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</si>
  <si>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</si>
  <si>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</si>
  <si>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</si>
  <si>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</si>
  <si>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</si>
  <si>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</si>
  <si>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</si>
  <si>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</si>
  <si>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</si>
  <si>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</si>
  <si>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</si>
  <si>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</si>
  <si>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</si>
  <si>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</si>
  <si>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</si>
  <si>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</si>
  <si>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</si>
  <si>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</si>
  <si>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</si>
  <si>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</si>
  <si>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</si>
  <si>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</si>
  <si>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</si>
  <si>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</si>
  <si>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</si>
  <si>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</si>
  <si>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</si>
  <si>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</si>
  <si>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</si>
  <si>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</si>
  <si>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</si>
  <si>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</si>
  <si>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</si>
  <si>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</si>
  <si>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</si>
  <si>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</si>
  <si>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</si>
  <si>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</si>
  <si>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</si>
  <si>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</si>
  <si>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</si>
  <si>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</si>
  <si>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</si>
  <si>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</si>
  <si>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</si>
  <si>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</si>
  <si>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</si>
  <si>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</si>
  <si>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</si>
  <si>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</si>
  <si>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</si>
  <si>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</si>
  <si>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</si>
  <si>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</si>
  <si>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</si>
  <si>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</si>
  <si>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</si>
  <si>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</si>
  <si>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</si>
  <si>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</si>
  <si>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</si>
  <si>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</si>
  <si>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</si>
  <si>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</si>
  <si>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</si>
  <si>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</si>
  <si>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</si>
  <si>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</si>
  <si>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</si>
  <si>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</si>
  <si>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</si>
  <si>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</si>
  <si>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</si>
  <si>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</si>
  <si>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</si>
  <si>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</si>
  <si>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</si>
  <si>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</si>
  <si>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</si>
  <si>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</si>
  <si>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</si>
  <si>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</si>
  <si>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</si>
  <si>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</si>
  <si>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</si>
  <si>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</si>
  <si>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</si>
  <si>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</si>
  <si>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</si>
  <si>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</si>
  <si>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</si>
  <si>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</si>
  <si>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</si>
  <si>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</si>
  <si>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</si>
  <si>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</si>
  <si>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</si>
  <si>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</si>
  <si>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</si>
  <si>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</si>
  <si>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</si>
  <si>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</si>
  <si>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</si>
  <si>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</si>
  <si>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</si>
  <si>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</si>
  <si>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</si>
  <si>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</si>
  <si>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</si>
  <si>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</si>
  <si>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</si>
  <si>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</si>
  <si>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</si>
  <si>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</si>
  <si>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</si>
  <si>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</si>
  <si>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</si>
  <si>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</si>
  <si>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</si>
  <si>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</si>
  <si>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</si>
  <si>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</si>
  <si>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</si>
  <si>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</si>
  <si>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</si>
  <si>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</si>
  <si>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</si>
  <si>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</si>
  <si>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</si>
  <si>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</si>
  <si>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</si>
  <si>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</si>
  <si>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</si>
  <si>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</si>
  <si>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</si>
  <si>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</si>
  <si>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</si>
  <si>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</si>
  <si>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</si>
  <si>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</si>
  <si>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</si>
  <si>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</si>
  <si>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</si>
  <si>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</si>
  <si>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</si>
  <si>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</si>
  <si>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</si>
  <si>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</si>
  <si>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</si>
  <si>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</si>
  <si>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</si>
  <si>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</si>
  <si>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</si>
  <si>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</si>
  <si>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</si>
  <si>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</si>
  <si>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</si>
  <si>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</si>
  <si>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</si>
  <si>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</si>
  <si>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</si>
  <si>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</si>
  <si>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</si>
  <si>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</si>
  <si>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</si>
  <si>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</si>
  <si>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</si>
  <si>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</si>
  <si>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</si>
  <si>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</si>
  <si>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</si>
  <si>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</si>
  <si>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</si>
  <si>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</si>
  <si>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</si>
  <si>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</si>
  <si>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</si>
  <si>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</si>
  <si>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</si>
  <si>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</si>
  <si>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</si>
  <si>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</si>
  <si>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</si>
  <si>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</si>
  <si>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</si>
  <si>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</si>
  <si>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</si>
  <si>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</si>
  <si>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</si>
  <si>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</si>
  <si>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</si>
  <si>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</si>
  <si>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</si>
  <si>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</si>
  <si>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</si>
  <si>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</si>
  <si>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</si>
  <si>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</si>
  <si>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</si>
  <si>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</si>
  <si>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</si>
  <si>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</si>
  <si>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</si>
  <si>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</si>
  <si>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</si>
  <si>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</si>
  <si>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</si>
  <si>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</si>
  <si>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</si>
  <si>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</si>
  <si>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</si>
  <si>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</si>
  <si>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</si>
  <si>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</si>
  <si>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</si>
  <si>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</si>
  <si>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</si>
  <si>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</si>
  <si>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</si>
  <si>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</si>
  <si>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</si>
  <si>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</si>
  <si>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</si>
  <si>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</si>
  <si>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</si>
  <si>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</si>
  <si>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</si>
  <si>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</si>
  <si>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</si>
  <si>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</si>
  <si>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</si>
  <si>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</si>
  <si>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</si>
  <si>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</si>
  <si>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</si>
  <si>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</si>
  <si>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</si>
  <si>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</si>
  <si>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</si>
  <si>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</si>
  <si>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</si>
  <si>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</si>
  <si>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</si>
  <si>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</si>
  <si>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</si>
  <si>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</si>
  <si>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</si>
  <si>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</si>
  <si>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</si>
  <si>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</si>
  <si>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</si>
  <si>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</si>
  <si>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</si>
  <si>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</si>
  <si>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</si>
  <si>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</si>
  <si>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</si>
  <si>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</si>
  <si>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</si>
  <si>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</si>
  <si>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</si>
  <si>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</si>
  <si>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</si>
  <si>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</si>
  <si>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</si>
  <si>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</si>
  <si>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</si>
  <si>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</si>
  <si>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</si>
  <si>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</si>
  <si>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</si>
  <si>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</si>
  <si>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</si>
  <si>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</si>
  <si>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</si>
  <si>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</si>
  <si>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</si>
  <si>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</si>
  <si>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</si>
  <si>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</si>
  <si>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</si>
  <si>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</si>
  <si>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</si>
  <si>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</si>
  <si>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</si>
  <si>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</si>
  <si>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</si>
  <si>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</si>
  <si>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</si>
  <si>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</si>
  <si>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</si>
  <si>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</si>
  <si>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</si>
  <si>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</si>
  <si>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</si>
  <si>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</si>
  <si>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</si>
  <si>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</si>
  <si>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</si>
  <si>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</si>
  <si>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</si>
  <si>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</si>
  <si>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</si>
  <si>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</si>
  <si>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</si>
  <si>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</si>
  <si>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</si>
  <si>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</si>
  <si>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</si>
  <si>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</si>
  <si>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</si>
  <si>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</si>
  <si>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</si>
  <si>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</si>
  <si>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</si>
  <si>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</si>
  <si>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</si>
  <si>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</si>
  <si>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</si>
  <si>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</si>
  <si>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</si>
  <si>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</si>
  <si>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</si>
  <si>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</si>
  <si>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</si>
  <si>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</si>
  <si>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</si>
  <si>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</si>
  <si>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</si>
  <si>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</si>
  <si>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</si>
  <si>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</si>
  <si>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</si>
  <si>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</si>
  <si>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</si>
  <si>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</si>
  <si>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</si>
  <si>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</si>
  <si>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</si>
  <si>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</si>
  <si>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</si>
  <si>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</si>
  <si>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</si>
  <si>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</si>
  <si>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</si>
  <si>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</si>
  <si>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</si>
  <si>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</si>
  <si>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</si>
  <si>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</si>
  <si>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</si>
  <si>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</si>
  <si>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</si>
  <si>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</si>
  <si>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</si>
  <si>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</si>
  <si>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</si>
  <si>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</si>
  <si>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</si>
  <si>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</si>
  <si>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</si>
  <si>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</si>
  <si>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</si>
  <si>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</si>
  <si>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</si>
  <si>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</si>
  <si>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</si>
  <si>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</si>
  <si>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</si>
  <si>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</si>
  <si>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</si>
  <si>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</si>
  <si>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</si>
  <si>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</si>
  <si>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</si>
  <si>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</si>
  <si>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</si>
  <si>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</si>
  <si>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</si>
  <si>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</si>
  <si>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</si>
  <si>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</si>
  <si>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</si>
  <si>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</si>
  <si>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</si>
  <si>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</si>
  <si>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</si>
  <si>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</si>
  <si>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</si>
  <si>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</si>
  <si>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</si>
  <si>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</si>
  <si>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</si>
  <si>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</si>
  <si>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</si>
  <si>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</si>
  <si>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</si>
  <si>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</si>
  <si>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</si>
  <si>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</si>
  <si>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</si>
  <si>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</si>
  <si>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</si>
  <si>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</si>
  <si>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</si>
  <si>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</si>
  <si>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</si>
  <si>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</si>
  <si>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</si>
  <si>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</si>
  <si>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</si>
  <si>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</si>
  <si>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</si>
  <si>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</si>
  <si>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</si>
  <si>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</si>
  <si>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</si>
  <si>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</si>
  <si>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</si>
  <si>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</si>
  <si>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</si>
  <si>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</si>
  <si>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</si>
  <si>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</si>
  <si>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</si>
  <si>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</si>
  <si>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</si>
  <si>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</si>
  <si>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</si>
  <si>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</si>
  <si>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</si>
  <si>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</si>
  <si>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</si>
  <si>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</si>
  <si>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</si>
  <si>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</si>
  <si>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</si>
  <si>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</si>
  <si>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</si>
  <si>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</si>
  <si>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</si>
  <si>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</si>
  <si>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</si>
  <si>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</si>
  <si>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</si>
  <si>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</si>
  <si>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</si>
  <si>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</si>
  <si>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</si>
  <si>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</si>
  <si>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</si>
  <si>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</si>
  <si>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</si>
  <si>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</si>
  <si>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</si>
  <si>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</si>
  <si>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</si>
  <si>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</si>
  <si>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</si>
  <si>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</si>
  <si>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</si>
  <si>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</si>
  <si>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</si>
  <si>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</si>
  <si>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</si>
  <si>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</si>
  <si>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</si>
  <si>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</si>
  <si>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</si>
  <si>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</si>
  <si>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</si>
  <si>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</si>
  <si>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</si>
  <si>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</si>
  <si>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</si>
  <si>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</si>
  <si>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</si>
  <si>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</si>
  <si>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</si>
  <si>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</si>
  <si>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</si>
  <si>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</si>
  <si>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</si>
  <si>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</si>
  <si>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</si>
  <si>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</si>
  <si>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</si>
  <si>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</si>
  <si>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</si>
  <si>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</si>
  <si>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</si>
  <si>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</si>
  <si>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</si>
  <si>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</si>
  <si>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</si>
  <si>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</si>
  <si>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</si>
  <si>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</si>
  <si>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</si>
  <si>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</si>
  <si>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</si>
  <si>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</si>
  <si>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</si>
  <si>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</si>
  <si>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</si>
  <si>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</si>
  <si>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</si>
  <si>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</si>
  <si>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</si>
  <si>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</si>
  <si>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</si>
  <si>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</si>
  <si>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</si>
  <si>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</si>
  <si>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</si>
  <si>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</si>
  <si>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</si>
  <si>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</si>
  <si>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</si>
  <si>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</si>
  <si>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</si>
  <si>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</si>
  <si>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</si>
  <si>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</si>
  <si>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</si>
  <si>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</si>
  <si>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</si>
  <si>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</si>
  <si>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</si>
  <si>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</si>
  <si>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</si>
  <si>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</si>
  <si>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</si>
  <si>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</si>
  <si>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</si>
  <si>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</si>
  <si>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</si>
  <si>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</si>
  <si>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</si>
  <si>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</si>
  <si>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</si>
  <si>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</si>
  <si>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</si>
  <si>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</si>
  <si>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</si>
  <si>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</si>
  <si>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</si>
  <si>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</si>
  <si>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</si>
  <si>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</si>
  <si>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</si>
  <si>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</si>
  <si>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</si>
  <si>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</si>
  <si>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</si>
  <si>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</si>
  <si>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</si>
  <si>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</si>
  <si>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</si>
  <si>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</si>
  <si>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</si>
  <si>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</si>
  <si>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</si>
  <si>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</si>
  <si>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</si>
  <si>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</si>
  <si>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</si>
  <si>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</si>
  <si>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</si>
  <si>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</si>
  <si>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</si>
  <si>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</si>
  <si>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</si>
  <si>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</si>
  <si>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</si>
  <si>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</si>
  <si>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</si>
  <si>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</si>
  <si>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</si>
  <si>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</si>
  <si>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</si>
  <si>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</si>
  <si>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</si>
  <si>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</si>
  <si>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</si>
  <si>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</si>
  <si>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</si>
  <si>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</si>
  <si>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</si>
  <si>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</si>
  <si>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</si>
  <si>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</si>
  <si>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</si>
  <si>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</si>
  <si>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</si>
  <si>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</si>
  <si>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</si>
  <si>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</si>
  <si>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</si>
  <si>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</si>
  <si>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</si>
  <si>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</si>
  <si>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</si>
  <si>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</si>
  <si>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</si>
  <si>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</si>
  <si>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</si>
  <si>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</si>
  <si>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</si>
  <si>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</si>
  <si>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</si>
  <si>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</si>
  <si>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</si>
  <si>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</si>
  <si>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</si>
  <si>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</si>
  <si>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</si>
  <si>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</si>
  <si>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</si>
  <si>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</si>
  <si>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</si>
  <si>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</si>
  <si>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</si>
  <si>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</si>
  <si>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</si>
  <si>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</si>
  <si>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</si>
  <si>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</si>
  <si>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</si>
  <si>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</si>
  <si>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</si>
  <si>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</si>
  <si>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</si>
  <si>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</si>
  <si>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</si>
  <si>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</si>
  <si>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</si>
  <si>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</si>
  <si>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</si>
  <si>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</si>
  <si>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</si>
  <si>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</si>
  <si>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</si>
  <si>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</si>
  <si>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</si>
  <si>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</si>
  <si>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</si>
  <si>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</si>
  <si>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</si>
  <si>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</si>
  <si>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</si>
  <si>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</si>
  <si>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</si>
  <si>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</si>
  <si>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</si>
  <si>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</si>
  <si>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</si>
  <si>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</si>
  <si>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</si>
  <si>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</si>
  <si>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</si>
  <si>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</si>
  <si>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</si>
  <si>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</si>
  <si>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</si>
  <si>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</si>
  <si>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</si>
  <si>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</si>
  <si>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</si>
  <si>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</si>
  <si>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</si>
  <si>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</si>
  <si>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</si>
  <si>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</si>
  <si>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</si>
  <si>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</si>
  <si>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</si>
  <si>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</si>
  <si>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</si>
  <si>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</si>
  <si>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</si>
  <si>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</si>
  <si>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</si>
  <si>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</si>
  <si>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</si>
  <si>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</si>
  <si>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</si>
  <si>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</si>
  <si>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</si>
  <si>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</si>
  <si>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</si>
  <si>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</si>
  <si>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</si>
  <si>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</si>
  <si>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</si>
  <si>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</si>
  <si>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</si>
  <si>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</si>
  <si>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</si>
  <si>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</si>
  <si>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</si>
  <si>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</si>
  <si>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</si>
  <si>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</si>
  <si>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</si>
  <si>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</si>
  <si>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</si>
  <si>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</si>
  <si>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</si>
  <si>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</si>
  <si>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</si>
  <si>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</si>
  <si>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</si>
  <si>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</si>
  <si>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</si>
  <si>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</si>
  <si>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</si>
  <si>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</si>
  <si>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</si>
  <si>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</si>
  <si>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</si>
  <si>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</si>
  <si>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</si>
  <si>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</si>
  <si>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</si>
  <si>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</si>
  <si>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</si>
  <si>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</si>
  <si>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</si>
  <si>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</si>
  <si>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</si>
  <si>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</si>
  <si>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</si>
  <si>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</si>
  <si>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</si>
  <si>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</si>
  <si>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</si>
  <si>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</si>
  <si>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</si>
  <si>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</si>
  <si>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</si>
  <si>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</si>
  <si>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</si>
  <si>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</si>
  <si>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</si>
  <si>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</si>
  <si>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</si>
  <si>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</si>
  <si>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</si>
  <si>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</si>
  <si>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</si>
  <si>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</si>
  <si>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</si>
  <si>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</si>
  <si>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</si>
  <si>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</si>
  <si>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</si>
  <si>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</si>
  <si>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</si>
  <si>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</si>
  <si>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</si>
  <si>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</si>
  <si>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</si>
  <si>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</si>
  <si>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</si>
  <si>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</si>
  <si>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</si>
  <si>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</si>
  <si>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</si>
  <si>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</si>
  <si>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</si>
  <si>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</si>
  <si>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</si>
  <si>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</si>
  <si>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</si>
  <si>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</si>
  <si>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</si>
  <si>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</si>
  <si>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</si>
  <si>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</si>
  <si>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</si>
  <si>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</si>
  <si>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</si>
  <si>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</si>
  <si>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</si>
  <si>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</si>
  <si>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</si>
  <si>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</si>
  <si>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</si>
  <si>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</si>
  <si>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</si>
  <si>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</si>
  <si>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</si>
  <si>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</si>
  <si>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</si>
  <si>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</si>
  <si>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</si>
  <si>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</si>
  <si>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</si>
  <si>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</si>
  <si>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</si>
  <si>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</si>
  <si>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</si>
  <si>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</si>
  <si>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</si>
  <si>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</si>
  <si>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</si>
  <si>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</si>
  <si>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</si>
  <si>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</si>
  <si>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</si>
  <si>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</si>
  <si>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</si>
  <si>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</si>
  <si>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</si>
  <si>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</si>
  <si>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</si>
  <si>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</si>
  <si>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</si>
  <si>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</si>
  <si>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</si>
  <si>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</si>
  <si>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</si>
  <si>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</si>
  <si>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</si>
  <si>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</si>
  <si>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</si>
  <si>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</si>
  <si>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</si>
  <si>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</si>
  <si>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</si>
  <si>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</si>
  <si>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</si>
  <si>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</si>
  <si>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</si>
  <si>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</si>
  <si>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</si>
  <si>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</si>
  <si>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</si>
  <si>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</si>
  <si>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</si>
  <si>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</si>
  <si>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</si>
  <si>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</si>
  <si>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</si>
  <si>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</si>
  <si>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</si>
  <si>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</si>
  <si>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</si>
  <si>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</si>
  <si>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</si>
  <si>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</si>
  <si>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</si>
  <si>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</si>
  <si>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</si>
  <si>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</si>
  <si>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</si>
  <si>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</si>
  <si>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</si>
  <si>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</si>
  <si>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</si>
  <si>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</si>
  <si>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</si>
  <si>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</si>
  <si>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</si>
  <si>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</si>
  <si>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</si>
  <si>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</si>
  <si>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</si>
  <si>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</si>
  <si>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</si>
  <si>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</si>
  <si>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</si>
  <si>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</si>
  <si>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</si>
  <si>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</si>
  <si>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</si>
  <si>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</si>
  <si>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</si>
  <si>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</si>
  <si>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</si>
  <si>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</si>
  <si>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</si>
  <si>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</si>
  <si>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</si>
  <si>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</si>
  <si>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</si>
  <si>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</si>
  <si>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</si>
  <si>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</si>
  <si>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</si>
  <si>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</si>
  <si>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</si>
  <si>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</si>
  <si>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</si>
  <si>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</si>
  <si>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</si>
  <si>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</si>
  <si>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</si>
  <si>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</si>
  <si>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</si>
  <si>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</si>
  <si>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</si>
  <si>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</si>
  <si>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</si>
  <si>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</si>
  <si>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</si>
  <si>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</si>
  <si>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</si>
  <si>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</si>
  <si>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</si>
  <si>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</si>
  <si>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</si>
  <si>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</si>
  <si>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</si>
  <si>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</si>
  <si>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</si>
  <si>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</si>
  <si>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</si>
  <si>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</si>
  <si>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</si>
  <si>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</si>
  <si>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</si>
  <si>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</si>
  <si>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</si>
  <si>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</si>
  <si>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</si>
  <si>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</si>
  <si>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</si>
  <si>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</si>
  <si>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</si>
  <si>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</si>
  <si>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</si>
  <si>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</si>
  <si>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</si>
  <si>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</si>
  <si>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</si>
  <si>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</si>
  <si>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</si>
  <si>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</si>
  <si>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</si>
  <si>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</si>
  <si>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</si>
  <si>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</si>
  <si>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</si>
  <si>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</si>
  <si>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</si>
  <si>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</si>
  <si>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</si>
  <si>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</si>
  <si>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</si>
  <si>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</si>
  <si>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</si>
  <si>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</si>
  <si>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</si>
  <si>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</si>
  <si>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</si>
  <si>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</si>
  <si>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</si>
  <si>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</si>
  <si>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</si>
  <si>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</si>
  <si>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</si>
  <si>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</si>
  <si>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</si>
  <si>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</si>
  <si>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</si>
  <si>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</si>
  <si>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</si>
  <si>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</si>
  <si>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</si>
  <si>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</si>
  <si>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</si>
  <si>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</si>
  <si>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</si>
  <si>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</si>
  <si>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</si>
  <si>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</si>
  <si>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</si>
  <si>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</si>
  <si>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</si>
  <si>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</si>
  <si>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</si>
  <si>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</si>
  <si>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</si>
  <si>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</si>
  <si>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</si>
  <si>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</si>
  <si>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</si>
  <si>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</si>
  <si>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</si>
  <si>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</si>
  <si>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</si>
  <si>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</si>
  <si>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</si>
  <si>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</si>
  <si>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</si>
  <si>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</si>
  <si>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</si>
  <si>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</si>
  <si>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</si>
  <si>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</si>
  <si>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</si>
  <si>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</si>
  <si>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</si>
  <si>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</si>
  <si>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</si>
  <si>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</si>
  <si>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</si>
  <si>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</si>
  <si>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</si>
  <si>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</si>
  <si>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</si>
  <si>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</si>
  <si>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</si>
  <si>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</si>
  <si>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</si>
  <si>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</si>
  <si>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</si>
  <si>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</si>
  <si>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</si>
  <si>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</si>
  <si>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</si>
  <si>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</si>
  <si>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</si>
  <si>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</si>
  <si>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</si>
  <si>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</si>
  <si>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</si>
  <si>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</si>
  <si>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</si>
  <si>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</si>
  <si>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</si>
  <si>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</si>
  <si>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</si>
  <si>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</si>
  <si>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</si>
  <si>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</si>
  <si>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</si>
  <si>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</si>
  <si>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</si>
  <si>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</si>
  <si>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</si>
  <si>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</si>
  <si>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</si>
  <si>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</si>
  <si>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</si>
  <si>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</si>
  <si>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</si>
  <si>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</si>
  <si>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</si>
  <si>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</si>
  <si>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</si>
  <si>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</si>
  <si>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</si>
  <si>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</si>
  <si>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</si>
  <si>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</si>
  <si>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</si>
  <si>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</si>
  <si>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</si>
  <si>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</si>
  <si>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</si>
  <si>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</si>
  <si>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</si>
  <si>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</si>
  <si>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</si>
  <si>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</si>
  <si>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</si>
  <si>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</si>
  <si>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</si>
  <si>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</si>
  <si>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</si>
  <si>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</si>
  <si>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</si>
  <si>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</si>
  <si>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</si>
  <si>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</si>
  <si>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</si>
  <si>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</si>
  <si>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</si>
  <si>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</si>
  <si>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</si>
  <si>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</si>
  <si>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</si>
  <si>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</si>
  <si>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</si>
  <si>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</si>
  <si>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</si>
  <si>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</si>
  <si>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</si>
  <si>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</si>
  <si>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</si>
  <si>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</si>
  <si>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</si>
  <si>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</si>
  <si>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</si>
  <si>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</si>
  <si>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</si>
  <si>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</si>
  <si>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</si>
  <si>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</si>
  <si>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</si>
  <si>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</si>
  <si>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</si>
  <si>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</si>
  <si>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</si>
  <si>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</si>
  <si>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</si>
  <si>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</si>
  <si>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</si>
  <si>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</si>
  <si>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</si>
  <si>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</si>
  <si>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</si>
  <si>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</si>
  <si>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</si>
  <si>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</si>
  <si>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</si>
  <si>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</si>
  <si>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</si>
  <si>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</si>
  <si>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</si>
  <si>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</si>
  <si>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</si>
  <si>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</si>
  <si>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</si>
  <si>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</si>
  <si>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</si>
  <si>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</si>
  <si>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</si>
  <si>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</si>
  <si>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</si>
  <si>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</si>
  <si>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</si>
  <si>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</si>
  <si>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</si>
  <si>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</si>
  <si>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</si>
  <si>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</si>
  <si>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</si>
  <si>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</si>
  <si>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</si>
  <si>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</si>
  <si>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</si>
  <si>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</si>
  <si>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</si>
  <si>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</si>
  <si>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</si>
  <si>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</si>
  <si>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</si>
  <si>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</si>
  <si>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</si>
  <si>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</si>
  <si>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</si>
  <si>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</si>
  <si>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</si>
  <si>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</si>
  <si>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</si>
  <si>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</si>
  <si>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</si>
  <si>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</si>
  <si>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</si>
  <si>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</si>
  <si>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</si>
  <si>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</si>
  <si>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</si>
  <si>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</si>
  <si>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</si>
  <si>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</si>
  <si>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</si>
  <si>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</si>
  <si>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</si>
  <si>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</si>
  <si>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</si>
  <si>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</si>
  <si>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</si>
  <si>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</si>
  <si>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</si>
  <si>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</si>
  <si>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</si>
  <si>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</si>
  <si>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</si>
  <si>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</si>
  <si>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</si>
  <si>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</si>
  <si>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</si>
  <si>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</si>
  <si>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</si>
  <si>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</si>
  <si>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</si>
  <si>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</si>
  <si>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</si>
  <si>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</si>
  <si>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</si>
  <si>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</si>
  <si>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</si>
  <si>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</si>
  <si>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</si>
  <si>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</si>
  <si>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</si>
  <si>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</si>
  <si>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</si>
  <si>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</si>
  <si>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</si>
  <si>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</si>
  <si>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</si>
  <si>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</si>
  <si>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</si>
  <si>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</si>
  <si>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</si>
  <si>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</si>
  <si>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</si>
  <si>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</si>
  <si>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</si>
  <si>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</si>
  <si>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</si>
  <si>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</si>
  <si>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</si>
  <si>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</si>
  <si>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</si>
  <si>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</si>
  <si>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</si>
  <si>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</si>
  <si>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</si>
  <si>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</si>
  <si>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</si>
  <si>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</si>
  <si>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</si>
  <si>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</si>
  <si>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</si>
  <si>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</si>
  <si>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</si>
  <si>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</si>
  <si>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</si>
  <si>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</si>
  <si>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</si>
  <si>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</si>
  <si>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</si>
  <si>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</si>
  <si>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</si>
  <si>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</si>
  <si>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</si>
  <si>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</si>
  <si>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</si>
  <si>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</si>
  <si>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</si>
  <si>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</si>
  <si>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</si>
  <si>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</si>
  <si>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</si>
  <si>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</si>
  <si>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</si>
  <si>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</si>
  <si>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</si>
  <si>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</si>
  <si>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</si>
  <si>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</si>
  <si>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</si>
  <si>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</si>
  <si>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</si>
  <si>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</si>
  <si>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</si>
  <si>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</si>
  <si>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</si>
  <si>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</si>
  <si>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</si>
  <si>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</si>
  <si>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</si>
  <si>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</si>
  <si>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</si>
  <si>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</si>
  <si>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</si>
  <si>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</si>
  <si>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</si>
  <si>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</si>
  <si>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</si>
  <si>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</si>
  <si>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</si>
  <si>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</si>
  <si>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</si>
  <si>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</si>
  <si>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</si>
  <si>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</si>
  <si>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</si>
  <si>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</si>
  <si>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</si>
  <si>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</si>
  <si>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</si>
  <si>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</si>
  <si>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</si>
  <si>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</si>
  <si>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</si>
  <si>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</si>
  <si>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</si>
  <si>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</si>
  <si>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</si>
  <si>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</si>
  <si>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</si>
  <si>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</si>
  <si>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</si>
  <si>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</si>
  <si>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</si>
  <si>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</si>
  <si>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</si>
  <si>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</si>
  <si>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</si>
  <si>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</si>
  <si>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</si>
  <si>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</si>
  <si>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</si>
  <si>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</si>
  <si>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</si>
  <si>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</si>
  <si>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</si>
  <si>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</si>
  <si>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</si>
  <si>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</si>
  <si>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</si>
  <si>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</si>
  <si>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</si>
  <si>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</si>
  <si>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</si>
  <si>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</si>
  <si>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</si>
  <si>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</si>
  <si>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</si>
  <si>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</si>
  <si>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</si>
  <si>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</si>
  <si>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</si>
  <si>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</si>
  <si>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</si>
  <si>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</si>
  <si>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</si>
  <si>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</si>
  <si>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</si>
  <si>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</si>
  <si>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</si>
  <si>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</si>
  <si>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</si>
  <si>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</si>
  <si>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</si>
  <si>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</si>
  <si>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</si>
  <si>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</si>
  <si>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</si>
  <si>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</si>
  <si>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</si>
  <si>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</si>
  <si>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</si>
  <si>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</si>
  <si>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</si>
  <si>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</si>
  <si>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</si>
  <si>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</si>
  <si>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</si>
  <si>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</si>
  <si>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</si>
  <si>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</si>
  <si>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</si>
  <si>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</si>
  <si>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</si>
  <si>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</si>
  <si>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</si>
  <si>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</si>
  <si>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</si>
  <si>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</si>
  <si>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</si>
  <si>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</si>
  <si>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</si>
  <si>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</si>
  <si>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</si>
  <si>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</si>
  <si>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</si>
  <si>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</si>
  <si>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</si>
  <si>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</si>
  <si>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</si>
  <si>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</si>
  <si>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</si>
  <si>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</si>
  <si>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</si>
  <si>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</si>
  <si>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</si>
  <si>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</si>
  <si>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</si>
  <si>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</si>
  <si>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</si>
  <si>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</si>
  <si>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</si>
  <si>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</si>
  <si>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</si>
  <si>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</si>
  <si>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</si>
  <si>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</si>
  <si>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</si>
  <si>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</si>
  <si>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</si>
  <si>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</si>
  <si>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</si>
  <si>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</si>
  <si>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</si>
  <si>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</si>
  <si>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</si>
  <si>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</si>
  <si>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</si>
  <si>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</si>
  <si>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</si>
  <si>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</si>
  <si>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</si>
  <si>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</si>
  <si>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</si>
  <si>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</si>
  <si>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</si>
  <si>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</si>
  <si>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</si>
  <si>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</si>
  <si>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</si>
  <si>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</si>
  <si>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</si>
  <si>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</si>
  <si>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</si>
  <si>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</si>
  <si>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</si>
  <si>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</si>
  <si>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</si>
  <si>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</si>
  <si>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</si>
  <si>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</si>
  <si>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</si>
  <si>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</si>
  <si>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</si>
  <si>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</si>
  <si>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</si>
  <si>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</si>
  <si>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</si>
  <si>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</si>
  <si>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</si>
  <si>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</si>
  <si>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</si>
  <si>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</si>
  <si>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</si>
  <si>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</si>
  <si>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</si>
  <si>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</si>
  <si>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</si>
  <si>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</si>
  <si>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</si>
  <si>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</si>
  <si>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</si>
  <si>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</si>
  <si>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</si>
  <si>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</si>
  <si>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</si>
  <si>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</si>
  <si>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</si>
  <si>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</si>
  <si>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</si>
  <si>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</si>
  <si>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</si>
  <si>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</si>
  <si>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</si>
  <si>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</si>
  <si>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</si>
  <si>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</si>
  <si>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</si>
  <si>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</si>
  <si>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</si>
  <si>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</si>
  <si>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</si>
  <si>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</si>
  <si>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</si>
  <si>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</si>
  <si>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</si>
  <si>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</si>
  <si>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</si>
  <si>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</si>
  <si>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</si>
  <si>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</si>
  <si>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</si>
  <si>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</si>
  <si>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</si>
  <si>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</si>
  <si>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</si>
  <si>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</si>
  <si>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</si>
  <si>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</si>
  <si>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</si>
  <si>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</si>
  <si>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</si>
  <si>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</si>
  <si>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</si>
  <si>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</si>
  <si>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</si>
  <si>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</si>
  <si>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</si>
  <si>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</si>
  <si>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</si>
  <si>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</si>
  <si>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</si>
  <si>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</si>
  <si>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</si>
  <si>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</si>
  <si>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</si>
  <si>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</si>
  <si>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</si>
  <si>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</si>
  <si>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</si>
  <si>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</si>
  <si>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</si>
  <si>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</si>
  <si>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</si>
  <si>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</si>
  <si>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</si>
  <si>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</si>
  <si>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</si>
  <si>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</si>
  <si>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</si>
  <si>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</si>
  <si>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</si>
  <si>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</si>
  <si>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</si>
  <si>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</si>
  <si>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</si>
  <si>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</si>
  <si>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</si>
  <si>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</si>
  <si>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</si>
  <si>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</si>
  <si>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</si>
  <si>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</si>
  <si>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</si>
  <si>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</si>
  <si>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</si>
  <si>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</si>
  <si>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</si>
  <si>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</si>
  <si>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</si>
  <si>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</si>
  <si>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</si>
  <si>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</si>
  <si>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</si>
  <si>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</si>
  <si>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</si>
  <si>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</si>
  <si>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</si>
  <si>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</si>
  <si>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</si>
  <si>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</si>
  <si>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</si>
  <si>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</si>
  <si>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</si>
  <si>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</si>
  <si>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</si>
  <si>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</si>
  <si>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</si>
  <si>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</si>
  <si>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</si>
  <si>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</si>
  <si>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</si>
  <si>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</si>
  <si>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</si>
  <si>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</si>
  <si>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</si>
  <si>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</si>
  <si>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</si>
  <si>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</si>
  <si>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</si>
  <si>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</si>
  <si>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</si>
  <si>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</si>
  <si>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</si>
  <si>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</si>
  <si>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</si>
  <si>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</si>
  <si>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</si>
  <si>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</si>
  <si>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</si>
  <si>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</si>
  <si>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</si>
  <si>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</si>
  <si>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</si>
  <si>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</si>
  <si>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</si>
  <si>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</si>
  <si>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</si>
  <si>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</si>
  <si>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</si>
  <si>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</si>
  <si>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</si>
  <si>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</si>
  <si>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</si>
  <si>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</si>
  <si>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</si>
  <si>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</si>
  <si>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</si>
  <si>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</si>
  <si>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</si>
  <si>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</si>
  <si>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</si>
  <si>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</si>
  <si>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</si>
  <si>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</si>
  <si>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</si>
  <si>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</si>
  <si>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</si>
  <si>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</si>
  <si>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</si>
  <si>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</si>
  <si>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</si>
  <si>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</si>
  <si>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</si>
  <si>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</si>
  <si>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</si>
  <si>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</si>
  <si>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</si>
  <si>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</si>
  <si>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</si>
  <si>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</si>
  <si>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</si>
  <si>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</si>
  <si>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</si>
  <si>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</si>
  <si>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</si>
  <si>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</si>
  <si>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</si>
  <si>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</si>
  <si>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</si>
  <si>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</si>
  <si>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</si>
  <si>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</si>
  <si>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</si>
  <si>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</si>
  <si>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</si>
  <si>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</si>
  <si>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</si>
  <si>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</si>
  <si>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</si>
  <si>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</si>
  <si>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</si>
  <si>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</si>
  <si>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</si>
  <si>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</si>
  <si>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</si>
  <si>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</si>
  <si>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</si>
  <si>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</si>
  <si>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</si>
  <si>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</si>
  <si>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</si>
  <si>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</si>
  <si>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</si>
  <si>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</si>
  <si>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</si>
  <si>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</si>
  <si>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</si>
  <si>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</si>
  <si>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</si>
  <si>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</si>
  <si>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</si>
  <si>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</si>
  <si>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</si>
  <si>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</si>
  <si>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</si>
  <si>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</si>
  <si>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</si>
  <si>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</si>
  <si>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</si>
  <si>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</si>
  <si>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</si>
  <si>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</si>
  <si>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</si>
  <si>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</si>
  <si>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</si>
  <si>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</si>
  <si>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</si>
  <si>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</si>
  <si>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</si>
  <si>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</si>
  <si>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</si>
  <si>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</si>
  <si>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</si>
  <si>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</si>
  <si>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</si>
  <si>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</si>
  <si>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</si>
  <si>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</si>
  <si>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</si>
  <si>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</si>
  <si>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</si>
  <si>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</si>
  <si>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</si>
  <si>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</si>
  <si>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</si>
  <si>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</si>
  <si>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</si>
  <si>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</si>
  <si>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</si>
  <si>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</si>
  <si>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</si>
  <si>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</si>
  <si>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</si>
  <si>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</si>
  <si>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</si>
  <si>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</si>
  <si>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</si>
  <si>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</si>
  <si>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</si>
  <si>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</si>
  <si>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</si>
  <si>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</si>
  <si>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</si>
  <si>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</si>
  <si>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</si>
  <si>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</si>
  <si>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</si>
  <si>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</si>
  <si>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</si>
  <si>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</si>
  <si>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</si>
  <si>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</si>
  <si>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</si>
  <si>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</si>
  <si>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</si>
  <si>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</si>
  <si>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</si>
  <si>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</si>
  <si>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</si>
  <si>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</si>
  <si>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</si>
  <si>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</si>
  <si>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</si>
  <si>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</si>
  <si>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</si>
  <si>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</si>
  <si>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</si>
  <si>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</si>
  <si>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</si>
  <si>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</si>
  <si>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</si>
  <si>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</si>
  <si>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</si>
  <si>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</si>
  <si>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</si>
  <si>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</si>
  <si>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</si>
  <si>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</si>
  <si>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</si>
  <si>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</si>
  <si>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</si>
  <si>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</si>
  <si>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</si>
  <si>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</si>
  <si>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</si>
  <si>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</si>
  <si>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</si>
  <si>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</si>
  <si>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</si>
  <si>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</si>
  <si>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</si>
  <si>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</si>
  <si>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</si>
  <si>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</si>
  <si>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</si>
  <si>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</si>
  <si>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</si>
  <si>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</si>
  <si>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</si>
  <si>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</si>
  <si>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</si>
  <si>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</si>
  <si>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</si>
  <si>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</si>
  <si>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</si>
  <si>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</si>
  <si>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</si>
  <si>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</si>
  <si>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</si>
  <si>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</si>
  <si>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</si>
  <si>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</si>
  <si>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</si>
  <si>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</si>
  <si>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</si>
  <si>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</si>
  <si>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</si>
  <si>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</si>
  <si>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</si>
  <si>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</si>
  <si>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</si>
  <si>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</si>
  <si>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</si>
  <si>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</si>
  <si>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</si>
  <si>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</si>
  <si>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</si>
  <si>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</si>
  <si>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</si>
  <si>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</si>
  <si>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</si>
  <si>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</si>
  <si>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</si>
  <si>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</si>
  <si>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</si>
  <si>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</si>
  <si>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</si>
  <si>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</si>
  <si>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</si>
  <si>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</si>
  <si>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</si>
  <si>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</si>
  <si>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</si>
  <si>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</si>
  <si>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</si>
  <si>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</si>
  <si>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</si>
  <si>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</si>
  <si>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</si>
  <si>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</si>
  <si>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</si>
  <si>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</si>
  <si>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</si>
  <si>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</si>
  <si>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</si>
  <si>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</si>
  <si>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</si>
  <si>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</si>
  <si>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</si>
  <si>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</si>
  <si>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</si>
  <si>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</si>
  <si>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</si>
  <si>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</si>
  <si>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</si>
  <si>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</si>
  <si>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</si>
  <si>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</si>
  <si>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</si>
  <si>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</si>
  <si>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</si>
  <si>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</si>
  <si>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</si>
  <si>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</si>
  <si>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</si>
  <si>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</si>
  <si>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</si>
  <si>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</si>
  <si>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</si>
  <si>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</si>
  <si>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</si>
  <si>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</si>
  <si>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</si>
  <si>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</si>
  <si>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</si>
  <si>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</si>
  <si>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</si>
  <si>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</si>
  <si>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</si>
  <si>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</si>
  <si>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</si>
  <si>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</si>
  <si>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</si>
  <si>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</si>
  <si>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</si>
  <si>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</si>
  <si>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</si>
  <si>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</si>
  <si>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</si>
  <si>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</si>
  <si>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</si>
  <si>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</si>
  <si>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</si>
  <si>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</si>
  <si>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</si>
  <si>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</si>
  <si>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</si>
  <si>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</si>
  <si>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</si>
  <si>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</si>
  <si>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</si>
  <si>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</si>
  <si>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</si>
  <si>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</si>
  <si>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</si>
  <si>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</si>
  <si>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</si>
  <si>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</si>
  <si>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</si>
  <si>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</si>
  <si>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</si>
  <si>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</si>
  <si>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</si>
  <si>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</si>
  <si>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</si>
  <si>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</si>
  <si>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</si>
  <si>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</si>
  <si>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</si>
  <si>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</si>
  <si>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</si>
  <si>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</si>
  <si>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</si>
  <si>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</si>
  <si>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</si>
  <si>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</si>
  <si>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</si>
  <si>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</si>
  <si>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</si>
  <si>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</si>
  <si>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</si>
  <si>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</si>
  <si>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</si>
  <si>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</si>
  <si>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</si>
  <si>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</si>
  <si>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</si>
  <si>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</si>
  <si>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</si>
  <si>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</si>
  <si>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</si>
  <si>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</si>
  <si>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</si>
  <si>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</si>
  <si>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</si>
  <si>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</si>
  <si>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</si>
  <si>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</si>
  <si>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</si>
  <si>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</si>
  <si>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</si>
  <si>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</si>
  <si>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</si>
  <si>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</si>
  <si>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</si>
  <si>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</si>
  <si>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</si>
  <si>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</si>
  <si>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</si>
  <si>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</si>
  <si>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</si>
  <si>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</si>
  <si>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</si>
  <si>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</si>
  <si>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</si>
  <si>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</si>
  <si>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</si>
  <si>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</si>
  <si>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</si>
  <si>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</si>
  <si>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</si>
  <si>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</si>
  <si>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</si>
  <si>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</si>
  <si>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</si>
  <si>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</si>
  <si>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</si>
  <si>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</si>
  <si>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</si>
  <si>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</si>
  <si>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</si>
  <si>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</si>
  <si>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</si>
  <si>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</si>
  <si>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</si>
  <si>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</si>
  <si>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</si>
  <si>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</si>
  <si>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</si>
  <si>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</si>
  <si>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</si>
  <si>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</si>
  <si>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</si>
  <si>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</si>
  <si>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</si>
  <si>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</si>
  <si>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</si>
  <si>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</si>
  <si>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</si>
  <si>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</si>
  <si>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</si>
  <si>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</si>
  <si>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</si>
  <si>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</si>
  <si>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</si>
  <si>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</si>
  <si>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</si>
  <si>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</si>
  <si>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</si>
  <si>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</si>
  <si>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</si>
  <si>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</si>
  <si>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</si>
  <si>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</si>
  <si>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</si>
  <si>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</si>
  <si>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</si>
  <si>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</si>
  <si>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</si>
  <si>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</si>
  <si>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</si>
  <si>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</si>
  <si>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</si>
  <si>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</si>
  <si>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</si>
  <si>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</si>
  <si>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</si>
  <si>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</si>
  <si>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</si>
  <si>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</si>
  <si>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</si>
  <si>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</si>
  <si>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</si>
  <si>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</si>
  <si>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</si>
  <si>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</si>
  <si>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</si>
  <si>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</si>
  <si>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</si>
  <si>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</si>
  <si>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</si>
  <si>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</si>
  <si>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</si>
  <si>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</si>
  <si>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</si>
  <si>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</si>
  <si>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</si>
  <si>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</si>
  <si>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</si>
  <si>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</si>
  <si>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</si>
  <si>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</si>
  <si>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</si>
  <si>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</si>
  <si>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</si>
  <si>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</si>
  <si>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</si>
  <si>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</si>
  <si>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</si>
  <si>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</si>
  <si>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</si>
  <si>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</si>
  <si>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</si>
  <si>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</si>
  <si>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</si>
  <si>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</si>
  <si>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</si>
  <si>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</si>
  <si>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</si>
  <si>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</si>
  <si>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</si>
  <si>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</si>
  <si>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</si>
  <si>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</si>
  <si>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</si>
  <si>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</si>
  <si>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</si>
  <si>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</si>
  <si>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</si>
  <si>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</si>
  <si>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</si>
  <si>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</si>
  <si>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</si>
  <si>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</si>
  <si>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</si>
  <si>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</si>
  <si>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</si>
  <si>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</si>
  <si>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</si>
  <si>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</si>
  <si>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</si>
  <si>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</si>
  <si>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</si>
  <si>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</si>
  <si>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</si>
  <si>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</si>
  <si>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</si>
  <si>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</si>
  <si>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</si>
  <si>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</si>
  <si>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</si>
  <si>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</si>
  <si>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</si>
  <si>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</si>
  <si>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</si>
  <si>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</si>
  <si>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</si>
  <si>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</si>
  <si>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</si>
  <si>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</si>
  <si>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</si>
  <si>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</si>
  <si>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</si>
  <si>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</si>
  <si>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</si>
  <si>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</si>
  <si>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</si>
  <si>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</si>
  <si>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</si>
  <si>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</si>
  <si>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</si>
  <si>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</si>
  <si>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</si>
  <si>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</si>
  <si>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</si>
  <si>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</si>
  <si>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</si>
  <si>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</si>
  <si>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</si>
  <si>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</si>
  <si>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</si>
  <si>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</si>
  <si>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</si>
  <si>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</si>
  <si>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</si>
  <si>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</si>
  <si>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</si>
  <si>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</si>
  <si>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</si>
  <si>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</si>
  <si>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</si>
  <si>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</si>
  <si>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</si>
  <si>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</si>
  <si>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</si>
  <si>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</si>
  <si>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</si>
  <si>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</si>
  <si>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</si>
  <si>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</si>
  <si>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</si>
  <si>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</si>
  <si>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</si>
  <si>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</si>
  <si>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</si>
  <si>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</si>
  <si>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</si>
  <si>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</si>
  <si>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</si>
  <si>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</si>
  <si>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</si>
  <si>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</si>
  <si>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</si>
  <si>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</si>
  <si>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</si>
  <si>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</si>
  <si>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</si>
  <si>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</si>
  <si>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</si>
  <si>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</si>
  <si>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</si>
  <si>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</si>
  <si>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</si>
  <si>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</si>
  <si>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</si>
  <si>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</si>
  <si>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</si>
  <si>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</si>
  <si>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</si>
  <si>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</si>
  <si>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</si>
  <si>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</si>
  <si>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</si>
  <si>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</si>
  <si>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</si>
  <si>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</si>
  <si>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</si>
  <si>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</si>
  <si>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</si>
  <si>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</si>
  <si>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</si>
  <si>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</si>
  <si>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</si>
  <si>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</si>
  <si>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</si>
  <si>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</si>
  <si>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</si>
  <si>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</si>
  <si>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</si>
  <si>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</si>
  <si>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</si>
  <si>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</si>
  <si>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</si>
  <si>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</si>
  <si>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</si>
  <si>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</si>
  <si>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</si>
  <si>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</si>
  <si>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</si>
  <si>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</si>
  <si>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</si>
  <si>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</si>
  <si>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</si>
  <si>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</si>
  <si>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</si>
  <si>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</si>
  <si>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</si>
  <si>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</si>
  <si>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</si>
  <si>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</si>
  <si>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</si>
  <si>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</si>
  <si>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</si>
  <si>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</si>
  <si>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</si>
  <si>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</si>
  <si>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</si>
  <si>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</si>
  <si>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</si>
  <si>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</si>
  <si>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</si>
  <si>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</si>
  <si>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</si>
  <si>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</si>
  <si>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</si>
  <si>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</si>
  <si>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</si>
  <si>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</si>
  <si>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</si>
  <si>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</si>
  <si>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</si>
  <si>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</si>
  <si>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</si>
  <si>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</si>
  <si>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</si>
  <si>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</si>
  <si>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</si>
  <si>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</si>
  <si>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</si>
  <si>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</si>
  <si>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</si>
  <si>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</si>
  <si>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</si>
  <si>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</si>
  <si>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</si>
  <si>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</si>
  <si>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</si>
  <si>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</si>
  <si>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</si>
  <si>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</si>
  <si>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</si>
  <si>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</si>
  <si>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</si>
  <si>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</si>
  <si>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</si>
  <si>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</si>
  <si>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</si>
  <si>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</si>
  <si>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</si>
  <si>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</si>
  <si>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</si>
  <si>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</si>
  <si>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</si>
  <si>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</si>
  <si>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</si>
  <si>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</si>
  <si>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</si>
  <si>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</si>
  <si>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</si>
  <si>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</si>
  <si>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</si>
  <si>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</si>
  <si>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</si>
  <si>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</si>
  <si>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</si>
  <si>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</si>
  <si>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</si>
  <si>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</si>
  <si>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</si>
  <si>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</si>
  <si>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</si>
  <si>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</si>
  <si>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</si>
  <si>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</si>
  <si>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</si>
  <si>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</si>
  <si>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</si>
  <si>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</si>
  <si>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</si>
  <si>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</si>
  <si>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</si>
  <si>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</si>
  <si>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</si>
  <si>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</si>
  <si>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</si>
  <si>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</si>
  <si>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</si>
  <si>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</si>
  <si>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</si>
  <si>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</si>
  <si>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</si>
  <si>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</si>
  <si>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</si>
  <si>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</si>
  <si>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</si>
  <si>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</si>
  <si>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</si>
  <si>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</si>
  <si>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</si>
  <si>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</si>
  <si>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</si>
  <si>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</si>
  <si>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</si>
  <si>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</si>
  <si>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</si>
  <si>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</si>
  <si>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</si>
  <si>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</si>
  <si>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</si>
  <si>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</si>
  <si>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</si>
  <si>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</si>
  <si>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</si>
  <si>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</si>
  <si>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</si>
  <si>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</si>
  <si>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</si>
  <si>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</si>
  <si>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</si>
  <si>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</si>
  <si>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</si>
  <si>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</si>
  <si>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</si>
  <si>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</si>
  <si>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</si>
  <si>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</si>
  <si>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</si>
  <si>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</si>
  <si>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</si>
  <si>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</si>
  <si>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</si>
  <si>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</si>
  <si>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</si>
  <si>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</si>
  <si>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</si>
  <si>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</si>
  <si>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</si>
  <si>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</si>
  <si>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</si>
  <si>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</si>
  <si>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</si>
  <si>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</si>
  <si>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</si>
  <si>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</si>
  <si>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</si>
  <si>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</si>
  <si>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</si>
  <si>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</si>
  <si>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</si>
  <si>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</si>
  <si>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</si>
  <si>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</si>
  <si>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</si>
  <si>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</si>
  <si>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</si>
  <si>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</si>
  <si>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</si>
  <si>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</si>
  <si>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</si>
  <si>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</si>
  <si>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</si>
  <si>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</si>
  <si>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</si>
  <si>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</si>
  <si>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</si>
  <si>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</si>
  <si>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</si>
  <si>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</si>
  <si>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</si>
  <si>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</si>
  <si>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</si>
  <si>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</si>
  <si>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</si>
  <si>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</si>
  <si>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</si>
  <si>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</si>
  <si>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</si>
  <si>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</si>
  <si>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</si>
  <si>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</si>
  <si>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</si>
  <si>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</si>
  <si>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</si>
  <si>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</si>
  <si>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</si>
  <si>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</si>
  <si>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</si>
  <si>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</si>
  <si>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</si>
  <si>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</si>
  <si>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</si>
  <si>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</si>
  <si>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</si>
  <si>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</si>
  <si>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</si>
  <si>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</si>
  <si>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</si>
  <si>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</si>
  <si>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</si>
  <si>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</si>
  <si>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</si>
  <si>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</si>
  <si>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</si>
  <si>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</si>
  <si>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</si>
  <si>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</si>
  <si>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</si>
  <si>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</si>
  <si>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</si>
  <si>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</si>
  <si>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</si>
  <si>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</si>
  <si>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</si>
  <si>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</si>
  <si>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</si>
  <si>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</si>
  <si>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</si>
  <si>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</si>
  <si>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</si>
  <si>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</si>
  <si>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</si>
  <si>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</si>
  <si>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</si>
  <si>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</si>
  <si>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</si>
  <si>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</si>
  <si>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</si>
  <si>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</si>
  <si>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</si>
  <si>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</si>
  <si>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</si>
  <si>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</si>
  <si>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</si>
  <si>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</si>
  <si>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</si>
  <si>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</si>
  <si>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</si>
  <si>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</si>
  <si>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</si>
  <si>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</si>
  <si>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</si>
  <si>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</si>
  <si>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</si>
  <si>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</si>
  <si>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</si>
  <si>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</si>
  <si>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</si>
  <si>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</si>
  <si>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</si>
  <si>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</si>
  <si>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</si>
  <si>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</si>
  <si>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</si>
  <si>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</si>
  <si>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</si>
  <si>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</si>
  <si>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</si>
  <si>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</si>
  <si>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</si>
  <si>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</si>
  <si>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</si>
  <si>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</si>
  <si>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</si>
  <si>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</si>
  <si>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</si>
  <si>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</si>
  <si>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</si>
  <si>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</si>
  <si>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</si>
  <si>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</si>
  <si>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</si>
  <si>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</si>
  <si>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</si>
  <si>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</si>
  <si>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</si>
  <si>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</si>
  <si>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</si>
  <si>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</si>
  <si>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</si>
  <si>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</si>
  <si>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</si>
  <si>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</si>
  <si>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</si>
  <si>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</si>
  <si>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</si>
  <si>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</si>
  <si>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</si>
  <si>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</si>
  <si>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</si>
  <si>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</si>
  <si>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</si>
  <si>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</si>
  <si>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</si>
  <si>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</si>
  <si>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</si>
  <si>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</si>
  <si>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</si>
  <si>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</si>
  <si>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</si>
  <si>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</si>
  <si>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</si>
  <si>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</si>
  <si>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</si>
  <si>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</si>
  <si>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</si>
  <si>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</si>
  <si>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</si>
  <si>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</si>
  <si>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</si>
  <si>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</si>
  <si>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</si>
  <si>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</si>
  <si>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</si>
  <si>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</si>
  <si>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</si>
  <si>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</si>
  <si>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</si>
  <si>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</si>
  <si>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</si>
  <si>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</si>
  <si>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</si>
  <si>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</si>
  <si>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</si>
  <si>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</si>
  <si>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</si>
  <si>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</si>
  <si>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</si>
  <si>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</si>
  <si>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</si>
  <si>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</si>
  <si>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</si>
  <si>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</si>
  <si>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</si>
  <si>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</si>
  <si>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</si>
  <si>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</si>
  <si>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</si>
  <si>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</si>
  <si>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</si>
  <si>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</si>
  <si>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</si>
  <si>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</si>
  <si>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</si>
  <si>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</si>
  <si>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</si>
  <si>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</si>
  <si>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</si>
  <si>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</si>
  <si>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</si>
  <si>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</si>
  <si>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</si>
  <si>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</si>
  <si>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</si>
  <si>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</si>
  <si>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</si>
  <si>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</si>
  <si>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</si>
  <si>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</si>
  <si>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</si>
  <si>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</si>
  <si>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</si>
  <si>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</si>
  <si>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</si>
  <si>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</si>
  <si>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</si>
  <si>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</si>
  <si>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</si>
  <si>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</si>
  <si>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</si>
  <si>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</si>
  <si>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</si>
  <si>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</si>
  <si>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</si>
  <si>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</si>
  <si>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</si>
  <si>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</si>
  <si>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</si>
  <si>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</si>
  <si>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</si>
  <si>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</si>
  <si>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</si>
  <si>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</si>
  <si>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</si>
  <si>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</si>
  <si>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</si>
  <si>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</si>
  <si>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</si>
  <si>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</si>
  <si>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</si>
  <si>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</si>
  <si>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</si>
  <si>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</si>
  <si>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</si>
  <si>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</si>
  <si>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</si>
  <si>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</si>
  <si>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</si>
  <si>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</si>
  <si>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</si>
  <si>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</si>
  <si>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</si>
  <si>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</si>
  <si>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</si>
  <si>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</si>
  <si>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</si>
  <si>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</si>
  <si>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</si>
  <si>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</si>
  <si>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</si>
  <si>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</si>
  <si>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</si>
  <si>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</si>
  <si>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</si>
  <si>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</si>
  <si>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</si>
  <si>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</si>
  <si>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</si>
  <si>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</si>
  <si>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</si>
  <si>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</si>
  <si>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</si>
  <si>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</si>
  <si>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</si>
  <si>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</si>
  <si>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</si>
  <si>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</si>
  <si>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</si>
  <si>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</si>
  <si>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</si>
  <si>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</si>
  <si>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</si>
  <si>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</si>
  <si>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</si>
  <si>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</si>
  <si>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</si>
  <si>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</si>
  <si>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</si>
  <si>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</si>
  <si>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</si>
  <si>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</si>
  <si>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</si>
  <si>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</si>
  <si>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</si>
  <si>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</si>
  <si>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</si>
  <si>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</si>
  <si>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</si>
  <si>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</si>
  <si>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</si>
  <si>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</si>
  <si>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</si>
  <si>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</si>
  <si>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</si>
  <si>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</si>
  <si>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</si>
  <si>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</si>
  <si>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</si>
  <si>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</si>
  <si>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</si>
  <si>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</si>
  <si>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</si>
  <si>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</si>
  <si>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</si>
  <si>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</si>
  <si>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</si>
  <si>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</si>
  <si>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</si>
  <si>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</si>
  <si>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</si>
  <si>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</si>
  <si>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</si>
  <si>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</si>
  <si>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</si>
  <si>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</si>
  <si>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</si>
  <si>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</si>
  <si>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</si>
  <si>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</si>
  <si>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</si>
  <si>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</si>
  <si>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</si>
  <si>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</si>
  <si>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</si>
  <si>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</si>
  <si>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</si>
  <si>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</si>
  <si>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</si>
  <si>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</si>
  <si>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</si>
  <si>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</si>
  <si>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</si>
  <si>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</si>
  <si>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</si>
  <si>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</si>
  <si>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</si>
  <si>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</si>
  <si>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</si>
  <si>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</si>
  <si>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</si>
  <si>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</si>
  <si>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</si>
  <si>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</si>
  <si>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</si>
  <si>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</si>
  <si>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</si>
  <si>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</si>
  <si>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</si>
  <si>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</si>
  <si>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</si>
  <si>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</si>
  <si>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</si>
  <si>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</si>
  <si>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</si>
  <si>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</si>
  <si>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</si>
  <si>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</si>
  <si>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</si>
  <si>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</si>
  <si>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</si>
  <si>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</si>
  <si>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</si>
  <si>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</si>
  <si>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</si>
  <si>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</si>
  <si>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</si>
  <si>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</si>
  <si>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</si>
  <si>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</si>
  <si>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</si>
  <si>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</si>
  <si>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</si>
  <si>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</si>
  <si>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</si>
  <si>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</si>
  <si>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</si>
  <si>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</si>
  <si>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</si>
  <si>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</si>
  <si>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</si>
  <si>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</si>
  <si>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</si>
  <si>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</si>
  <si>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</si>
  <si>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</si>
  <si>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</si>
  <si>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</si>
  <si>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</si>
  <si>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</si>
  <si>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</si>
  <si>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</si>
  <si>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</si>
  <si>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</si>
  <si>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</si>
  <si>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</si>
  <si>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</si>
  <si>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</si>
  <si>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</si>
  <si>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</si>
  <si>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</si>
  <si>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</si>
  <si>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</si>
  <si>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</si>
  <si>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</si>
  <si>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</si>
  <si>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</si>
  <si>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</si>
  <si>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</si>
  <si>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</si>
  <si>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</si>
  <si>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</si>
  <si>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</si>
  <si>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</si>
  <si>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</si>
  <si>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</si>
  <si>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</si>
  <si>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</si>
  <si>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</si>
  <si>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</si>
  <si>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</si>
  <si>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</si>
  <si>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</si>
  <si>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</si>
  <si>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</si>
  <si>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</si>
  <si>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</si>
  <si>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</si>
  <si>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</si>
  <si>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</si>
  <si>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</si>
  <si>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</si>
  <si>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</si>
  <si>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</si>
  <si>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</si>
  <si>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</si>
  <si>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</si>
  <si>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</si>
  <si>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</si>
  <si>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</si>
  <si>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</si>
  <si>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</si>
  <si>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</si>
  <si>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</si>
  <si>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</si>
  <si>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</si>
  <si>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</si>
  <si>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</si>
  <si>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</si>
  <si>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</si>
  <si>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</si>
  <si>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</si>
  <si>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</si>
  <si>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</si>
  <si>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</si>
  <si>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</si>
  <si>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</si>
  <si>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</si>
  <si>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</si>
  <si>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</si>
  <si>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</si>
  <si>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</si>
  <si>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</si>
  <si>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</si>
  <si>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</si>
  <si>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</si>
  <si>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</si>
  <si>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</si>
  <si>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</si>
  <si>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</si>
  <si>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</si>
  <si>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</si>
  <si>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</si>
  <si>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</si>
  <si>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</si>
  <si>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</si>
  <si>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</si>
  <si>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</si>
  <si>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</si>
  <si>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</si>
  <si>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</si>
  <si>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</si>
  <si>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</si>
  <si>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</si>
  <si>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</si>
  <si>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</si>
  <si>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</si>
  <si>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</si>
  <si>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</si>
  <si>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</si>
  <si>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</si>
  <si>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</si>
  <si>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</si>
  <si>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</si>
  <si>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</si>
  <si>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</si>
  <si>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</si>
  <si>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</si>
  <si>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</si>
  <si>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</si>
  <si>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</si>
  <si>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</si>
  <si>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</si>
  <si>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</si>
  <si>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</si>
  <si>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</si>
  <si>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</si>
  <si>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</si>
  <si>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</si>
  <si>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</si>
  <si>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</si>
  <si>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</si>
  <si>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</si>
  <si>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</si>
  <si>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</si>
  <si>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</si>
  <si>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</si>
  <si>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</si>
  <si>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</si>
  <si>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</si>
  <si>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</si>
  <si>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</si>
  <si>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</si>
  <si>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</si>
  <si>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</si>
  <si>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</si>
  <si>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</si>
  <si>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</si>
  <si>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</si>
  <si>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</si>
  <si>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</si>
  <si>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</si>
  <si>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</si>
  <si>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</si>
  <si>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</si>
  <si>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</si>
  <si>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</si>
  <si>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</si>
  <si>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</si>
  <si>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</si>
  <si>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</si>
  <si>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</si>
  <si>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</si>
  <si>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</si>
  <si>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</si>
  <si>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</si>
  <si>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</si>
  <si>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</si>
  <si>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</si>
  <si>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</si>
  <si>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</si>
  <si>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</si>
  <si>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</si>
  <si>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</si>
  <si>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</si>
  <si>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</si>
  <si>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</si>
  <si>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</si>
  <si>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</si>
  <si>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</si>
  <si>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</si>
  <si>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</si>
  <si>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</si>
  <si>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</si>
  <si>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</si>
  <si>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</si>
  <si>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</si>
  <si>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</si>
  <si>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</si>
  <si>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</si>
  <si>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</si>
  <si>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</si>
  <si>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</si>
  <si>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</si>
  <si>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</si>
  <si>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</si>
  <si>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</si>
  <si>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</si>
  <si>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</si>
  <si>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</si>
  <si>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</si>
  <si>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</si>
  <si>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</si>
  <si>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</si>
  <si>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</si>
  <si>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</si>
  <si>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</si>
  <si>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</si>
  <si>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</si>
  <si>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</si>
  <si>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</si>
  <si>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</si>
  <si>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</si>
  <si>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</si>
  <si>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</si>
  <si>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</si>
  <si>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</si>
  <si>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</si>
  <si>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</si>
  <si>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</si>
  <si>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</si>
  <si>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</si>
  <si>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</si>
  <si>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</si>
  <si>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</si>
  <si>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</si>
  <si>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</si>
  <si>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</si>
  <si>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</si>
  <si>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</si>
  <si>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</si>
  <si>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</si>
  <si>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</si>
  <si>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</si>
  <si>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</si>
  <si>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</si>
  <si>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</si>
  <si>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</si>
  <si>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</si>
  <si>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</si>
  <si>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</si>
  <si>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</si>
  <si>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</si>
  <si>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</si>
  <si>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</si>
  <si>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</si>
  <si>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</si>
  <si>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</si>
  <si>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</si>
  <si>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</si>
  <si>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</si>
  <si>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</si>
  <si>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</si>
  <si>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</si>
  <si>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</si>
  <si>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</si>
  <si>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</si>
  <si>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</si>
  <si>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</si>
  <si>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</si>
  <si>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</si>
  <si>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</si>
  <si>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</si>
  <si>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</si>
  <si>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</si>
  <si>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</si>
  <si>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</si>
  <si>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</si>
  <si>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</si>
  <si>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</si>
  <si>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</si>
  <si>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</si>
  <si>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</si>
  <si>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</si>
  <si>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</si>
  <si>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</si>
  <si>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</si>
  <si>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</si>
  <si>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</si>
  <si>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</si>
  <si>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</si>
  <si>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</si>
  <si>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</si>
  <si>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</si>
  <si>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</si>
  <si>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</si>
  <si>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</si>
  <si>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</si>
  <si>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</si>
  <si>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</si>
  <si>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</si>
  <si>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</si>
  <si>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</si>
  <si>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</si>
  <si>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</si>
  <si>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</si>
  <si>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</si>
  <si>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</si>
  <si>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</si>
  <si>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</si>
  <si>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</si>
  <si>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</si>
  <si>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</si>
  <si>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</si>
  <si>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</si>
  <si>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</si>
  <si>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</si>
  <si>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</si>
  <si>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</si>
  <si>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</si>
  <si>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</si>
  <si>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</si>
  <si>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</si>
  <si>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</si>
  <si>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</si>
  <si>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</si>
  <si>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</si>
  <si>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</si>
  <si>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</si>
  <si>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</si>
  <si>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</si>
  <si>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</si>
  <si>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</si>
  <si>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</si>
  <si>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</si>
  <si>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</si>
  <si>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</si>
  <si>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</si>
  <si>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</si>
  <si>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</si>
  <si>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</si>
  <si>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</si>
  <si>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</si>
  <si>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</si>
  <si>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</si>
  <si>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</si>
  <si>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</si>
  <si>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</si>
  <si>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</si>
  <si>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</si>
  <si>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</si>
  <si>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</si>
  <si>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</si>
  <si>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</si>
  <si>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</si>
  <si>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</si>
  <si>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</si>
  <si>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</si>
  <si>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</si>
  <si>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</si>
  <si>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</si>
  <si>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</si>
  <si>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</si>
  <si>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</si>
  <si>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</si>
  <si>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</si>
  <si>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</si>
  <si>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</si>
  <si>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</si>
  <si>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</si>
  <si>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</si>
  <si>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</si>
  <si>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</si>
  <si>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</si>
  <si>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</si>
  <si>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</si>
  <si>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</si>
  <si>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</si>
  <si>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</si>
  <si>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</si>
  <si>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</si>
  <si>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</si>
  <si>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</si>
  <si>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</si>
  <si>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</si>
  <si>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</si>
  <si>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</si>
  <si>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</si>
  <si>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</si>
  <si>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</si>
  <si>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</si>
  <si>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</si>
  <si>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</si>
  <si>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</si>
  <si>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</si>
  <si>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</si>
  <si>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</si>
  <si>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</si>
  <si>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</si>
  <si>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</si>
  <si>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</si>
  <si>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</si>
  <si>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</si>
  <si>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</si>
  <si>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</si>
  <si>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</si>
  <si>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</si>
  <si>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</si>
  <si>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</si>
  <si>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</si>
  <si>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</si>
  <si>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</si>
  <si>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</si>
  <si>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</si>
  <si>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</si>
  <si>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</si>
  <si>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</si>
  <si>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</si>
  <si>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</si>
  <si>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</si>
  <si>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</si>
  <si>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</si>
  <si>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</si>
  <si>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</si>
  <si>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</si>
  <si>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</si>
  <si>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</si>
  <si>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</si>
  <si>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</si>
  <si>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</si>
  <si>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</si>
  <si>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</si>
  <si>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</si>
  <si>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</si>
  <si>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</si>
  <si>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</si>
  <si>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</si>
  <si>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</si>
  <si>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</si>
  <si>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</si>
  <si>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</si>
  <si>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</si>
  <si>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</si>
  <si>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</si>
  <si>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</si>
  <si>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</si>
  <si>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</si>
  <si>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</si>
  <si>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</si>
  <si>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</si>
  <si>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</si>
  <si>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</si>
  <si>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</si>
  <si>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</si>
  <si>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</si>
  <si>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</si>
  <si>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</si>
  <si>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</si>
  <si>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</si>
  <si>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</si>
  <si>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</si>
  <si>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</si>
  <si>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</si>
  <si>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</si>
  <si>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</si>
  <si>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</si>
  <si>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</si>
  <si>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</si>
  <si>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</si>
  <si>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</si>
  <si>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</si>
  <si>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</si>
  <si>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</si>
  <si>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</si>
  <si>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</si>
  <si>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</si>
  <si>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</si>
  <si>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</si>
  <si>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</si>
  <si>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</si>
  <si>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</si>
  <si>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</si>
  <si>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</si>
  <si>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</si>
  <si>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</si>
  <si>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</si>
  <si>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</si>
  <si>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</si>
  <si>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</si>
  <si>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</si>
  <si>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</si>
  <si>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</si>
  <si>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</si>
  <si>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</si>
  <si>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</si>
  <si>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</si>
  <si>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</si>
  <si>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</si>
  <si>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</si>
  <si>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</si>
  <si>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</si>
  <si>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</si>
  <si>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</si>
  <si>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</si>
  <si>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</si>
  <si>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</si>
  <si>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</si>
  <si>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</si>
  <si>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</si>
  <si>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</si>
  <si>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</si>
  <si>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</si>
  <si>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</si>
  <si>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</si>
  <si>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</si>
  <si>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</si>
  <si>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</si>
  <si>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</si>
  <si>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</si>
  <si>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</si>
  <si>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</si>
  <si>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</si>
  <si>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</si>
  <si>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</si>
  <si>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</si>
  <si>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</si>
  <si>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</si>
  <si>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</si>
  <si>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</si>
  <si>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</si>
  <si>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</si>
  <si>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</si>
  <si>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</si>
  <si>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</si>
  <si>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</si>
  <si>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</si>
  <si>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</si>
  <si>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</si>
  <si>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</si>
  <si>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</si>
  <si>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</si>
  <si>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</si>
  <si>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</si>
  <si>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</si>
  <si>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</si>
  <si>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</si>
  <si>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</si>
  <si>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</si>
  <si>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</si>
  <si>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</si>
  <si>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</si>
  <si>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</si>
  <si>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</si>
  <si>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</si>
  <si>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</si>
  <si>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</si>
  <si>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</si>
  <si>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</si>
  <si>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</si>
  <si>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</si>
  <si>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</si>
  <si>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</si>
  <si>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</si>
  <si>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</si>
  <si>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</si>
  <si>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</si>
  <si>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</si>
  <si>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</si>
  <si>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</si>
  <si>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</si>
  <si>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</si>
  <si>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</si>
  <si>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</si>
  <si>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</si>
  <si>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</si>
  <si>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</si>
  <si>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</si>
  <si>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</si>
  <si>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</si>
  <si>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</si>
  <si>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</si>
  <si>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</si>
  <si>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</si>
  <si>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</si>
  <si>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</si>
  <si>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</si>
  <si>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</si>
  <si>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</si>
  <si>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</si>
  <si>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</si>
  <si>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</si>
  <si>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</si>
  <si>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</si>
  <si>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</si>
  <si>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</si>
  <si>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</si>
  <si>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</si>
  <si>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</si>
  <si>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</si>
  <si>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</si>
  <si>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</si>
  <si>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</si>
  <si>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</si>
  <si>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</si>
  <si>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</si>
  <si>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</si>
  <si>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</si>
  <si>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</si>
  <si>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</si>
  <si>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</si>
  <si>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</si>
  <si>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</si>
  <si>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</si>
  <si>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</si>
  <si>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</si>
  <si>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</si>
  <si>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</si>
  <si>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</si>
  <si>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</si>
  <si>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</si>
  <si>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</si>
  <si>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</si>
  <si>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</si>
  <si>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</si>
  <si>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</si>
  <si>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</si>
  <si>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</si>
  <si>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</si>
  <si>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</si>
  <si>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</si>
  <si>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</si>
  <si>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</si>
  <si>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</si>
  <si>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</si>
  <si>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</si>
  <si>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</si>
  <si>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</si>
  <si>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</si>
  <si>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</si>
  <si>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</si>
  <si>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</si>
  <si>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</si>
  <si>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</si>
  <si>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</si>
  <si>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</si>
  <si>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</si>
  <si>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</si>
  <si>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</si>
  <si>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</si>
  <si>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</si>
  <si>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</si>
  <si>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</si>
  <si>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</si>
  <si>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</si>
  <si>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</si>
  <si>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</si>
  <si>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</si>
  <si>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</si>
  <si>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</si>
  <si>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</si>
  <si>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</si>
  <si>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</si>
  <si>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</si>
  <si>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</si>
  <si>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</si>
  <si>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</si>
  <si>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</si>
  <si>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</si>
  <si>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</si>
  <si>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</si>
  <si>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</si>
  <si>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</si>
  <si>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</si>
  <si>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</si>
  <si>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</si>
  <si>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</si>
  <si>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</si>
  <si>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</si>
  <si>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</si>
  <si>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</si>
  <si>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</si>
  <si>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</si>
  <si>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</si>
  <si>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</si>
  <si>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</si>
  <si>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</si>
  <si>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</si>
  <si>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</si>
  <si>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</si>
  <si>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</si>
  <si>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</si>
  <si>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</si>
  <si>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</si>
  <si>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</si>
  <si>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</si>
  <si>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</si>
  <si>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</si>
  <si>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</si>
  <si>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</si>
  <si>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</si>
  <si>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</si>
  <si>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</si>
  <si>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</si>
  <si>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</si>
  <si>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</si>
  <si>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</si>
  <si>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</si>
  <si>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</si>
  <si>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</si>
  <si>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</si>
  <si>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</si>
  <si>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</si>
  <si>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</si>
  <si>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</si>
  <si>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</si>
  <si>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</si>
  <si>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</si>
  <si>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</si>
  <si>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</si>
  <si>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</si>
  <si>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</si>
  <si>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</si>
  <si>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</si>
  <si>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</si>
  <si>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</si>
  <si>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</si>
  <si>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</si>
  <si>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</si>
  <si>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</si>
  <si>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</si>
  <si>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</si>
  <si>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</si>
  <si>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</si>
  <si>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</si>
  <si>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</si>
  <si>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</si>
  <si>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</si>
  <si>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</si>
  <si>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</si>
  <si>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</si>
  <si>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</si>
  <si>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</si>
  <si>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</si>
  <si>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</si>
  <si>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</si>
  <si>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</si>
  <si>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</si>
  <si>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</si>
  <si>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</si>
  <si>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</si>
  <si>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</si>
  <si>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</si>
  <si>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</si>
  <si>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</si>
  <si>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</si>
  <si>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</si>
  <si>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</si>
  <si>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</si>
  <si>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</si>
  <si>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</si>
  <si>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</si>
  <si>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</si>
  <si>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</si>
  <si>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</si>
  <si>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</si>
  <si>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</si>
  <si>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</si>
  <si>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</si>
  <si>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</si>
  <si>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</si>
  <si>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</si>
  <si>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</si>
  <si>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</si>
  <si>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</si>
  <si>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</si>
  <si>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</si>
  <si>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</si>
  <si>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</si>
  <si>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</si>
  <si>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</si>
  <si>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</si>
  <si>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</si>
  <si>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</si>
  <si>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</si>
  <si>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</si>
  <si>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</si>
  <si>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</si>
  <si>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</si>
  <si>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</si>
  <si>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</si>
  <si>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</si>
  <si>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</si>
  <si>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</si>
  <si>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</si>
  <si>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</si>
  <si>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</si>
  <si>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</si>
  <si>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</si>
  <si>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</si>
  <si>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</si>
  <si>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</si>
  <si>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Agent_name</t>
  </si>
  <si>
    <t>Arjun</t>
  </si>
  <si>
    <t>Priya</t>
  </si>
  <si>
    <t>Rahul</t>
  </si>
  <si>
    <t>SLA_Breach</t>
  </si>
  <si>
    <t>FCR_Flag</t>
  </si>
  <si>
    <t>Pending_Flag</t>
  </si>
  <si>
    <t>Utilization_Pct</t>
  </si>
  <si>
    <t>Average of Customer Satisfaction Rating</t>
  </si>
  <si>
    <t>Row Labels</t>
  </si>
  <si>
    <t>Grand Total</t>
  </si>
  <si>
    <t>Count of SLA_Breach</t>
  </si>
  <si>
    <t>(All)</t>
  </si>
  <si>
    <t>Yes</t>
  </si>
  <si>
    <t>Count of FCR_Flag</t>
  </si>
  <si>
    <t>Aisha</t>
  </si>
  <si>
    <t>Divya</t>
  </si>
  <si>
    <t>Karan</t>
  </si>
  <si>
    <t>Meera</t>
  </si>
  <si>
    <t>Mohit</t>
  </si>
  <si>
    <t>Neha</t>
  </si>
  <si>
    <t>Ravi</t>
  </si>
  <si>
    <t>Sara</t>
  </si>
  <si>
    <t>Average of Utilization_Pct</t>
  </si>
  <si>
    <t>Count of Ticket ID</t>
  </si>
  <si>
    <t>CSAT Score</t>
  </si>
  <si>
    <t>SLA Adherence %</t>
  </si>
  <si>
    <t>FCR %</t>
  </si>
  <si>
    <t>Pending Rate</t>
  </si>
  <si>
    <t>Avg Utilization</t>
  </si>
  <si>
    <t>Ticket Volume</t>
  </si>
  <si>
    <t>March</t>
  </si>
  <si>
    <t>May</t>
  </si>
  <si>
    <t>July</t>
  </si>
  <si>
    <t>November</t>
  </si>
  <si>
    <t>February</t>
  </si>
  <si>
    <t>August</t>
  </si>
  <si>
    <t>January</t>
  </si>
  <si>
    <t>October</t>
  </si>
  <si>
    <t>June</t>
  </si>
  <si>
    <t>September</t>
  </si>
  <si>
    <t>December</t>
  </si>
  <si>
    <t>April</t>
  </si>
  <si>
    <t>Month</t>
  </si>
  <si>
    <t>Count of Pending_Flag</t>
  </si>
  <si>
    <t>Pending %</t>
  </si>
  <si>
    <t>Agent</t>
  </si>
  <si>
    <t>CSAT</t>
  </si>
  <si>
    <t>SLA%</t>
  </si>
  <si>
    <t>FCR%</t>
  </si>
  <si>
    <t>SLA Breach%</t>
  </si>
  <si>
    <t>FCR Breach%</t>
  </si>
  <si>
    <t>Ticket Vol</t>
  </si>
  <si>
    <t>Agent-Level Performance</t>
  </si>
  <si>
    <t>Pending Rate %</t>
  </si>
  <si>
    <t>Average of SLA_Breach</t>
  </si>
  <si>
    <t>Average of Ticket Volume</t>
  </si>
  <si>
    <t>Issue Type</t>
  </si>
  <si>
    <t>Pending</t>
  </si>
  <si>
    <t>Priority</t>
  </si>
  <si>
    <t>Product</t>
  </si>
  <si>
    <t>Total</t>
  </si>
  <si>
    <t>Priority-Status Level</t>
  </si>
  <si>
    <t>Issue Type Level</t>
  </si>
  <si>
    <t>Sum of Ticket Volume2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</si>
</sst>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2"/>
      <color theme="1"/>
      <name val="Calibri"/>
      <family val="2"/>
      <scheme val="minor"/>
    </font>
    <font>
      <b/>
      <sz val="12"/>
      <color theme="0"/>
      <name val="Calibri"/>
      <family val="2"/>
      <scheme val="minor"/>
    </font>
    <font>
      <sz val="10"/>
      <color theme="0"/>
      <name val="Calibri"/>
      <family val="2"/>
      <scheme val="minor"/>
    </font>
    <font>
      <b/>
      <sz val="16"/>
      <color theme="0"/>
      <name val="Calibri"/>
      <family val="2"/>
      <scheme val="minor"/>
    </font>
    <font>
      <b/>
      <sz val="10"/>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8" tint="-0.249977111117893"/>
        <bgColor theme="4" tint="0.79998168889431442"/>
      </patternFill>
    </fill>
    <fill>
      <patternFill patternType="solid">
        <fgColor theme="8" tint="0.39997558519241921"/>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indexed="64"/>
      </right>
      <top/>
      <bottom style="thin">
        <color theme="0"/>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bottom/>
      <diagonal/>
    </border>
    <border>
      <left style="thin">
        <color theme="0"/>
      </left>
      <right style="thin">
        <color indexed="64"/>
      </right>
      <top/>
      <bottom/>
      <diagonal/>
    </border>
    <border>
      <left/>
      <right style="thin">
        <color indexed="64"/>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89">
    <xf numFmtId="0" fontId="0" fillId="0" borderId="0" xfId="0"/>
    <xf numFmtId="14" fontId="0" fillId="0" borderId="0" xfId="0" applyNumberFormat="1"/>
    <xf numFmtId="22" fontId="0" fillId="0" borderId="0" xfId="0" applyNumberFormat="1"/>
    <xf numFmtId="0" fontId="0" fillId="0" borderId="0" xfId="0" applyAlignment="1"/>
    <xf numFmtId="0" fontId="0" fillId="0" borderId="0" xfId="0" applyNumberFormat="1"/>
    <xf numFmtId="9" fontId="0" fillId="0" borderId="0" xfId="42" applyFont="1"/>
    <xf numFmtId="0" fontId="16" fillId="33" borderId="10" xfId="0" applyFont="1" applyFill="1" applyBorder="1"/>
    <xf numFmtId="0" fontId="0" fillId="0" borderId="0" xfId="0" pivotButton="1"/>
    <xf numFmtId="0" fontId="0" fillId="0" borderId="0" xfId="0" applyAlignment="1">
      <alignment horizontal="left"/>
    </xf>
    <xf numFmtId="0" fontId="16" fillId="33" borderId="11" xfId="0" applyFont="1" applyFill="1" applyBorder="1" applyAlignment="1">
      <alignment horizontal="left"/>
    </xf>
    <xf numFmtId="0" fontId="16" fillId="33" borderId="11" xfId="0" applyNumberFormat="1" applyFont="1" applyFill="1" applyBorder="1"/>
    <xf numFmtId="2" fontId="0" fillId="0" borderId="0" xfId="0" applyNumberFormat="1"/>
    <xf numFmtId="0" fontId="18" fillId="0" borderId="0" xfId="0" applyFont="1" applyAlignment="1">
      <alignment vertical="center"/>
    </xf>
    <xf numFmtId="0" fontId="19" fillId="0" borderId="0" xfId="0" applyFont="1" applyAlignment="1">
      <alignment vertical="center"/>
    </xf>
    <xf numFmtId="0" fontId="0" fillId="0" borderId="0" xfId="0" applyFill="1"/>
    <xf numFmtId="165" fontId="0" fillId="0" borderId="0" xfId="0" applyNumberFormat="1"/>
    <xf numFmtId="0" fontId="16" fillId="33" borderId="0" xfId="0" applyFont="1" applyFill="1" applyBorder="1"/>
    <xf numFmtId="9" fontId="16" fillId="33" borderId="0" xfId="42" applyNumberFormat="1" applyFont="1" applyFill="1" applyBorder="1"/>
    <xf numFmtId="9" fontId="0" fillId="0" borderId="0" xfId="42" applyNumberFormat="1" applyFont="1"/>
    <xf numFmtId="0" fontId="18" fillId="36" borderId="18" xfId="0" applyFont="1" applyFill="1" applyBorder="1" applyAlignment="1">
      <alignment horizontal="center"/>
    </xf>
    <xf numFmtId="0" fontId="18" fillId="36" borderId="18" xfId="0" applyNumberFormat="1" applyFont="1" applyFill="1" applyBorder="1" applyAlignment="1">
      <alignment horizontal="center"/>
    </xf>
    <xf numFmtId="9" fontId="18" fillId="36" borderId="22" xfId="42" applyNumberFormat="1" applyFont="1" applyFill="1" applyBorder="1" applyAlignment="1">
      <alignment horizontal="center"/>
    </xf>
    <xf numFmtId="9" fontId="18" fillId="36" borderId="21" xfId="42" applyNumberFormat="1" applyFont="1" applyFill="1" applyBorder="1" applyAlignment="1">
      <alignment horizontal="center"/>
    </xf>
    <xf numFmtId="0" fontId="18" fillId="36" borderId="24" xfId="0" applyNumberFormat="1" applyFont="1" applyFill="1" applyBorder="1" applyAlignment="1">
      <alignment horizontal="center"/>
    </xf>
    <xf numFmtId="9" fontId="18" fillId="36" borderId="16" xfId="42" applyNumberFormat="1" applyFont="1" applyFill="1" applyBorder="1" applyAlignment="1">
      <alignment horizontal="center"/>
    </xf>
    <xf numFmtId="0" fontId="18" fillId="36" borderId="23" xfId="0" applyFont="1" applyFill="1" applyBorder="1" applyAlignment="1">
      <alignment horizontal="center"/>
    </xf>
    <xf numFmtId="0" fontId="18" fillId="36" borderId="17" xfId="0" applyFont="1" applyFill="1" applyBorder="1" applyAlignment="1">
      <alignment horizontal="center"/>
    </xf>
    <xf numFmtId="0" fontId="21" fillId="34" borderId="20" xfId="0" applyFont="1" applyFill="1" applyBorder="1" applyAlignment="1">
      <alignment horizontal="center" vertical="center"/>
    </xf>
    <xf numFmtId="0" fontId="21" fillId="35" borderId="20" xfId="0" applyFont="1" applyFill="1" applyBorder="1" applyAlignment="1">
      <alignment horizontal="center" vertical="center"/>
    </xf>
    <xf numFmtId="9" fontId="21" fillId="35" borderId="20" xfId="42" applyNumberFormat="1" applyFont="1" applyFill="1" applyBorder="1" applyAlignment="1">
      <alignment horizontal="center" vertical="center"/>
    </xf>
    <xf numFmtId="0" fontId="18" fillId="36" borderId="13" xfId="0" applyFont="1" applyFill="1" applyBorder="1" applyAlignment="1">
      <alignment horizontal="center"/>
    </xf>
    <xf numFmtId="0" fontId="18" fillId="36" borderId="25" xfId="0" applyNumberFormat="1" applyFont="1" applyFill="1" applyBorder="1" applyAlignment="1">
      <alignment horizontal="center"/>
    </xf>
    <xf numFmtId="9" fontId="18" fillId="36" borderId="12" xfId="42" applyNumberFormat="1" applyFont="1" applyFill="1" applyBorder="1" applyAlignment="1">
      <alignment horizontal="center"/>
    </xf>
    <xf numFmtId="1" fontId="22" fillId="0" borderId="0" xfId="42" applyNumberFormat="1" applyFont="1" applyFill="1" applyBorder="1" applyAlignment="1">
      <alignment vertical="center"/>
    </xf>
    <xf numFmtId="0" fontId="21" fillId="0" borderId="0" xfId="0" applyFont="1" applyFill="1" applyBorder="1" applyAlignment="1">
      <alignment vertical="center" wrapText="1"/>
    </xf>
    <xf numFmtId="0" fontId="18" fillId="36" borderId="23" xfId="0" applyFont="1" applyFill="1" applyBorder="1" applyAlignment="1">
      <alignment horizontal="center"/>
    </xf>
    <xf numFmtId="0" fontId="21" fillId="34" borderId="16" xfId="0" applyFont="1" applyFill="1" applyBorder="1" applyAlignment="1">
      <alignment horizontal="center" vertical="center" wrapText="1"/>
    </xf>
    <xf numFmtId="0" fontId="21" fillId="34" borderId="0" xfId="0" applyFont="1" applyFill="1" applyBorder="1" applyAlignment="1">
      <alignment horizontal="center" vertical="center" wrapText="1"/>
    </xf>
    <xf numFmtId="0" fontId="20" fillId="34" borderId="12" xfId="0" applyFont="1" applyFill="1" applyBorder="1" applyAlignment="1">
      <alignment horizontal="center" vertical="center"/>
    </xf>
    <xf numFmtId="0" fontId="20" fillId="34" borderId="19" xfId="0" applyFont="1" applyFill="1" applyBorder="1" applyAlignment="1">
      <alignment horizontal="center" vertical="center"/>
    </xf>
    <xf numFmtId="0" fontId="20" fillId="34" borderId="13" xfId="0" applyFont="1" applyFill="1" applyBorder="1" applyAlignment="1">
      <alignment horizontal="center" vertical="center"/>
    </xf>
    <xf numFmtId="0" fontId="20" fillId="34" borderId="14" xfId="0" applyFont="1" applyFill="1" applyBorder="1" applyAlignment="1">
      <alignment horizontal="center" vertical="center"/>
    </xf>
    <xf numFmtId="0" fontId="20" fillId="34" borderId="20" xfId="0" applyFont="1" applyFill="1" applyBorder="1" applyAlignment="1">
      <alignment horizontal="center" vertical="center"/>
    </xf>
    <xf numFmtId="0" fontId="20" fillId="34" borderId="15" xfId="0" applyFont="1" applyFill="1" applyBorder="1" applyAlignment="1">
      <alignment horizontal="center" vertical="center"/>
    </xf>
    <xf numFmtId="164" fontId="20" fillId="34" borderId="12" xfId="0" applyNumberFormat="1" applyFont="1" applyFill="1" applyBorder="1" applyAlignment="1">
      <alignment horizontal="center" vertical="center"/>
    </xf>
    <xf numFmtId="164" fontId="20" fillId="34" borderId="13" xfId="0" applyNumberFormat="1" applyFont="1" applyFill="1" applyBorder="1" applyAlignment="1">
      <alignment horizontal="center" vertical="center"/>
    </xf>
    <xf numFmtId="164" fontId="20" fillId="34" borderId="16" xfId="0" applyNumberFormat="1" applyFont="1" applyFill="1" applyBorder="1" applyAlignment="1">
      <alignment horizontal="center" vertical="center"/>
    </xf>
    <xf numFmtId="164" fontId="20" fillId="34" borderId="17" xfId="0" applyNumberFormat="1" applyFont="1" applyFill="1" applyBorder="1" applyAlignment="1">
      <alignment horizontal="center" vertical="center"/>
    </xf>
    <xf numFmtId="9" fontId="20" fillId="34" borderId="12" xfId="42" applyFont="1" applyFill="1" applyBorder="1" applyAlignment="1">
      <alignment horizontal="center" vertical="center"/>
    </xf>
    <xf numFmtId="9" fontId="20" fillId="34" borderId="13" xfId="42" applyFont="1" applyFill="1" applyBorder="1" applyAlignment="1">
      <alignment horizontal="center" vertical="center"/>
    </xf>
    <xf numFmtId="9" fontId="20" fillId="34" borderId="16" xfId="42" applyFont="1" applyFill="1" applyBorder="1" applyAlignment="1">
      <alignment horizontal="center" vertical="center"/>
    </xf>
    <xf numFmtId="9" fontId="20" fillId="34" borderId="17" xfId="42" applyFont="1" applyFill="1" applyBorder="1" applyAlignment="1">
      <alignment horizontal="center" vertical="center"/>
    </xf>
    <xf numFmtId="0" fontId="21" fillId="34" borderId="14" xfId="0" applyFont="1" applyFill="1" applyBorder="1" applyAlignment="1">
      <alignment horizontal="center" vertical="center"/>
    </xf>
    <xf numFmtId="0" fontId="21" fillId="34" borderId="15" xfId="0" applyFont="1" applyFill="1" applyBorder="1" applyAlignment="1">
      <alignment horizontal="center" vertical="center"/>
    </xf>
    <xf numFmtId="0" fontId="21" fillId="34" borderId="16" xfId="0" applyFont="1" applyFill="1" applyBorder="1" applyAlignment="1">
      <alignment horizontal="center" vertical="center"/>
    </xf>
    <xf numFmtId="0" fontId="21" fillId="34" borderId="17" xfId="0" applyFont="1" applyFill="1" applyBorder="1" applyAlignment="1">
      <alignment horizontal="center" vertical="center"/>
    </xf>
    <xf numFmtId="1" fontId="22" fillId="34" borderId="16" xfId="42" applyNumberFormat="1" applyFont="1" applyFill="1" applyBorder="1" applyAlignment="1">
      <alignment horizontal="center" vertical="center"/>
    </xf>
    <xf numFmtId="1" fontId="22" fillId="34" borderId="0" xfId="42" applyNumberFormat="1" applyFont="1" applyFill="1" applyBorder="1" applyAlignment="1">
      <alignment horizontal="center" vertical="center"/>
    </xf>
    <xf numFmtId="0" fontId="23" fillId="34" borderId="20" xfId="0" applyFont="1" applyFill="1" applyBorder="1" applyAlignment="1">
      <alignment horizontal="center" vertical="center"/>
    </xf>
    <xf numFmtId="0" fontId="23" fillId="34" borderId="14" xfId="0" applyFont="1" applyFill="1" applyBorder="1" applyAlignment="1">
      <alignment horizontal="center" vertical="center"/>
    </xf>
    <xf numFmtId="0" fontId="23" fillId="34" borderId="19" xfId="0" applyFont="1" applyFill="1" applyBorder="1" applyAlignment="1">
      <alignment horizontal="center" vertical="center"/>
    </xf>
    <xf numFmtId="0" fontId="23" fillId="34" borderId="12" xfId="0" applyFont="1" applyFill="1" applyBorder="1" applyAlignment="1">
      <alignment horizontal="center" vertical="center"/>
    </xf>
    <xf numFmtId="0" fontId="23" fillId="34" borderId="12" xfId="0" applyFont="1" applyFill="1" applyBorder="1" applyAlignment="1">
      <alignment horizontal="center" vertical="center"/>
    </xf>
    <xf numFmtId="0" fontId="23" fillId="34" borderId="13" xfId="0" applyFont="1" applyFill="1" applyBorder="1" applyAlignment="1">
      <alignment horizontal="center" vertical="center"/>
    </xf>
    <xf numFmtId="0" fontId="23" fillId="34" borderId="19" xfId="0" applyFont="1" applyFill="1" applyBorder="1" applyAlignment="1">
      <alignment horizontal="center" vertical="center"/>
    </xf>
    <xf numFmtId="0" fontId="0" fillId="0" borderId="26" xfId="0" applyBorder="1"/>
    <xf numFmtId="0" fontId="0" fillId="0" borderId="37" xfId="0" applyBorder="1"/>
    <xf numFmtId="0" fontId="0" fillId="0" borderId="38" xfId="0" applyBorder="1"/>
    <xf numFmtId="0" fontId="0" fillId="0" borderId="39" xfId="0" applyBorder="1"/>
    <xf numFmtId="0" fontId="0" fillId="0" borderId="27" xfId="0" applyBorder="1"/>
    <xf numFmtId="0" fontId="0" fillId="0" borderId="28" xfId="0" applyBorder="1"/>
    <xf numFmtId="0" fontId="0" fillId="0" borderId="29" xfId="0" applyBorder="1"/>
    <xf numFmtId="0" fontId="0" fillId="0" borderId="30" xfId="0" applyBorder="1"/>
    <xf numFmtId="0" fontId="18" fillId="36" borderId="33" xfId="0" applyFont="1" applyFill="1" applyBorder="1" applyAlignment="1">
      <alignment horizontal="center"/>
    </xf>
    <xf numFmtId="0" fontId="18" fillId="36" borderId="34" xfId="0" applyFont="1" applyFill="1" applyBorder="1" applyAlignment="1">
      <alignment horizontal="center"/>
    </xf>
    <xf numFmtId="0" fontId="18" fillId="36" borderId="33" xfId="0" applyNumberFormat="1" applyFont="1" applyFill="1" applyBorder="1" applyAlignment="1">
      <alignment horizontal="center"/>
    </xf>
    <xf numFmtId="0" fontId="18" fillId="36" borderId="34" xfId="0" applyNumberFormat="1" applyFont="1" applyFill="1" applyBorder="1" applyAlignment="1">
      <alignment horizontal="center"/>
    </xf>
    <xf numFmtId="0" fontId="18" fillId="36" borderId="36" xfId="0" applyFont="1" applyFill="1" applyBorder="1" applyAlignment="1">
      <alignment horizontal="center"/>
    </xf>
    <xf numFmtId="0" fontId="18" fillId="36" borderId="35" xfId="0" applyFont="1" applyFill="1" applyBorder="1" applyAlignment="1">
      <alignment horizontal="center"/>
    </xf>
    <xf numFmtId="0" fontId="18" fillId="36" borderId="36" xfId="0" applyNumberFormat="1" applyFont="1" applyFill="1" applyBorder="1" applyAlignment="1">
      <alignment horizontal="center"/>
    </xf>
    <xf numFmtId="0" fontId="18" fillId="36" borderId="35" xfId="0" applyNumberFormat="1" applyFont="1" applyFill="1" applyBorder="1" applyAlignment="1">
      <alignment horizontal="center"/>
    </xf>
    <xf numFmtId="0" fontId="18" fillId="36" borderId="32" xfId="0" applyFont="1" applyFill="1" applyBorder="1" applyAlignment="1">
      <alignment horizontal="center"/>
    </xf>
    <xf numFmtId="0" fontId="18" fillId="36" borderId="31" xfId="0" applyFont="1" applyFill="1" applyBorder="1" applyAlignment="1">
      <alignment horizontal="center"/>
    </xf>
    <xf numFmtId="0" fontId="18" fillId="36" borderId="32" xfId="0" applyNumberFormat="1" applyFont="1" applyFill="1" applyBorder="1" applyAlignment="1">
      <alignment horizontal="center"/>
    </xf>
    <xf numFmtId="0" fontId="18" fillId="36" borderId="31" xfId="0" applyNumberFormat="1" applyFont="1" applyFill="1" applyBorder="1" applyAlignment="1">
      <alignment horizontal="center"/>
    </xf>
    <xf numFmtId="0" fontId="18" fillId="36" borderId="29" xfId="0" applyFont="1" applyFill="1" applyBorder="1" applyAlignment="1">
      <alignment horizontal="center"/>
    </xf>
    <xf numFmtId="0" fontId="18" fillId="36" borderId="30" xfId="0" applyFont="1" applyFill="1" applyBorder="1" applyAlignment="1">
      <alignment horizontal="center"/>
    </xf>
    <xf numFmtId="0" fontId="18" fillId="36" borderId="29" xfId="0" applyNumberFormat="1" applyFont="1" applyFill="1" applyBorder="1" applyAlignment="1">
      <alignment horizontal="center"/>
    </xf>
    <xf numFmtId="0" fontId="18" fillId="36" borderId="30" xfId="0"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6">
    <dxf>
      <fill>
        <patternFill>
          <bgColor theme="4" tint="0.79998168889431442"/>
        </patternFill>
      </fill>
    </dxf>
    <dxf>
      <fill>
        <patternFill>
          <bgColor theme="4" tint="0.79998168889431442"/>
        </patternFill>
      </fill>
    </dxf>
    <dxf>
      <fill>
        <patternFill>
          <bgColor theme="4" tint="0.79998168889431442"/>
        </patternFill>
      </fill>
    </dxf>
    <dxf>
      <font>
        <color rgb="FF006100"/>
      </font>
      <fill>
        <patternFill>
          <bgColor rgb="FFC6EFCE"/>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rgb="FF006100"/>
      </font>
      <fill>
        <patternFill>
          <bgColor rgb="FFC6EFCE"/>
        </patternFill>
      </fill>
    </dxf>
    <dxf>
      <fill>
        <patternFill>
          <bgColor theme="4" tint="0.79998168889431442"/>
        </patternFill>
      </fill>
    </dxf>
    <dxf>
      <font>
        <color rgb="FF006100"/>
      </font>
      <fill>
        <patternFill>
          <bgColor rgb="FFC6EFCE"/>
        </patternFill>
      </fill>
    </dxf>
    <dxf>
      <font>
        <color rgb="FF006100"/>
      </font>
      <fill>
        <patternFill>
          <bgColor rgb="FFC6EFCE"/>
        </patternFill>
      </fill>
    </dxf>
    <dxf>
      <font>
        <b/>
        <i val="0"/>
        <strike val="0"/>
        <condense val="0"/>
        <extend val="0"/>
        <outline val="0"/>
        <shadow val="0"/>
        <u val="none"/>
        <vertAlign val="baseline"/>
        <sz val="10"/>
        <color theme="0"/>
        <name val="Calibri"/>
        <scheme val="minor"/>
      </font>
      <fill>
        <patternFill patternType="solid">
          <fgColor indexed="64"/>
          <bgColor theme="8"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bottom style="thin">
          <color theme="0"/>
        </bottom>
      </border>
    </dxf>
    <dxf>
      <border outline="0">
        <left style="thin">
          <color theme="0"/>
        </left>
        <top style="thin">
          <color theme="0"/>
        </top>
        <bottom style="thin">
          <color theme="0"/>
        </bottom>
      </border>
    </dxf>
    <dxf>
      <font>
        <b val="0"/>
        <i val="0"/>
        <strike val="0"/>
        <condense val="0"/>
        <extend val="0"/>
        <outline val="0"/>
        <shadow val="0"/>
        <u val="none"/>
        <vertAlign val="baseline"/>
        <sz val="10"/>
        <color theme="1"/>
        <name val="Calibri"/>
        <scheme val="minor"/>
      </font>
      <numFmt numFmtId="13" formatCode="0%"/>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numFmt numFmtId="13" formatCode="0%"/>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8" tint="0.3999755851924192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left style="thin">
          <color theme="0"/>
        </left>
        <right style="thin">
          <color theme="0"/>
        </right>
        <top style="thin">
          <color theme="0"/>
        </top>
        <bottom style="thin">
          <color theme="0"/>
        </bottom>
      </border>
    </dxf>
    <dxf>
      <border outline="0">
        <bottom style="thin">
          <color theme="0"/>
        </bottom>
      </border>
    </dxf>
    <dxf>
      <numFmt numFmtId="13" formatCode="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19" formatCode="dd/mm/yyyy"/>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[customer_support_tickets.xlsx]Summary!PivotTable2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chemeClr val="bg1"/>
                </a:solidFill>
              </a:rPr>
              <a:t>Monthly</a:t>
            </a:r>
            <a:r>
              <a:rPr lang="en-IN" sz="1000" baseline="0">
                <a:solidFill>
                  <a:schemeClr val="bg1"/>
                </a:solidFill>
              </a:rPr>
              <a:t> Avg CSAT Level</a:t>
            </a:r>
            <a:endParaRPr lang="en-IN">
              <a:solidFill>
                <a:schemeClr val="bg1"/>
              </a:solidFill>
            </a:endParaRPr>
          </a:p>
        </c:rich>
      </c:tx>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c:f>
              <c:strCache>
                <c:ptCount val="1"/>
                <c:pt idx="0">
                  <c:v>Average of Customer Satisfaction Rating</c:v>
                </c:pt>
              </c:strCache>
            </c:strRef>
          </c:tx>
          <c:spPr>
            <a:solidFill>
              <a:schemeClr val="accent1">
                <a:shade val="76000"/>
              </a:schemeClr>
            </a:solidFill>
            <a:ln>
              <a:noFill/>
            </a:ln>
            <a:effectLst/>
          </c:spPr>
          <c:invertIfNegative val="0"/>
          <c:cat>
            <c:strRef>
              <c:f>Summary!$A$4:$A$16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Summary!$B$4:$B$16</c:f>
              <c:numCache>
                <c:formatCode>0.00</c:formatCode>
                <c:ptCount val="12"/>
                <c:pt idx="0">
                  <c:v>3.3003412969283277</c:v>
                </c:pt>
                <c:pt idx="1">
                  <c:v>3.2518248175182483</c:v>
                </c:pt>
                <c:pt idx="2">
                  <c:v>3.5492424242424243</c:v>
                </c:pt>
                <c:pt idx="3">
                  <c:v>3.5511551155115511</c:v>
                </c:pt>
                <c:pt idx="4">
                  <c:v>3.4329501915708813</c:v>
                </c:pt>
                <c:pt idx="5">
                  <c:v>3.3271375464684017</c:v>
                </c:pt>
                <c:pt idx="6">
                  <c:v>3.3932203389830509</c:v>
                </c:pt>
                <c:pt idx="7">
                  <c:v>3.3816793893129771</c:v>
                </c:pt>
                <c:pt idx="8">
                  <c:v>3.2682926829268291</c:v>
                </c:pt>
                <c:pt idx="9">
                  <c:v>3.2635379061371843</c:v>
                </c:pt>
                <c:pt idx="10">
                  <c:v>3.4433333333333334</c:v>
                </c:pt>
                <c:pt idx="11">
                  <c:v>3.5813253012048194</c:v>
                </c:pt>
              </c:numCache>
            </c:numRef>
          </c:val>
          <c:extLst>
            <c:ext xmlns:c16="http://schemas.microsoft.com/office/drawing/2014/chart" uri="{C3380CC4-5D6E-409C-BE32-E72D297353CC}">
              <c16:uniqueId val="{00000000-C0A3-4D2C-ABC1-59B454A25FA8}"/>
            </c:ext>
          </c:extLst>
        </c:ser>
        <c:dLbls>
          <c:showLegendKey val="0"/>
          <c:showVal val="0"/>
          <c:showCatName val="0"/>
          <c:showSerName val="0"/>
          <c:showPercent val="0"/>
          <c:showBubbleSize val="0"/>
        </c:dLbls>
        <c:gapWidth val="150"/>
        <c:axId val="1226968895"/>
        <c:axId val="1229789471"/>
      </c:barChart>
      <c:lineChart>
        <c:grouping val="standard"/>
        <c:varyColors val="0"/>
        <c:ser>
          <c:idx val="1"/>
          <c:order val="1"/>
          <c:tx>
            <c:strRef>
              <c:f>Summary!$C$3</c:f>
              <c:strCache>
                <c:ptCount val="1"/>
                <c:pt idx="0">
                  <c:v>Count of Ticket ID</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Summary!$A$4:$A$16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Summary!$C$4:$C$16</c:f>
              <c:numCache>
                <c:formatCode>General</c:formatCode>
                <c:ptCount val="12"/>
                <c:pt idx="0">
                  <c:v>736</c:v>
                </c:pt>
                <c:pt idx="1">
                  <c:v>715</c:v>
                </c:pt>
                <c:pt idx="2">
                  <c:v>672</c:v>
                </c:pt>
                <c:pt idx="3">
                  <c:v>718</c:v>
                </c:pt>
                <c:pt idx="4">
                  <c:v>701</c:v>
                </c:pt>
                <c:pt idx="5">
                  <c:v>678</c:v>
                </c:pt>
                <c:pt idx="6">
                  <c:v>727</c:v>
                </c:pt>
                <c:pt idx="7">
                  <c:v>691</c:v>
                </c:pt>
                <c:pt idx="8">
                  <c:v>696</c:v>
                </c:pt>
                <c:pt idx="9">
                  <c:v>735</c:v>
                </c:pt>
                <c:pt idx="10">
                  <c:v>704</c:v>
                </c:pt>
                <c:pt idx="11">
                  <c:v>696</c:v>
                </c:pt>
              </c:numCache>
            </c:numRef>
          </c:val>
          <c:smooth val="0"/>
          <c:extLst>
            <c:ext xmlns:c16="http://schemas.microsoft.com/office/drawing/2014/chart" uri="{C3380CC4-5D6E-409C-BE32-E72D297353CC}">
              <c16:uniqueId val="{00000000-74DB-4C02-A8D8-D54B9421BC4F}"/>
            </c:ext>
          </c:extLst>
        </c:ser>
        <c:dLbls>
          <c:showLegendKey val="0"/>
          <c:showVal val="0"/>
          <c:showCatName val="0"/>
          <c:showSerName val="0"/>
          <c:showPercent val="0"/>
          <c:showBubbleSize val="0"/>
        </c:dLbls>
        <c:marker val="1"/>
        <c:smooth val="0"/>
        <c:axId val="1226969311"/>
        <c:axId val="1226964735"/>
      </c:lineChart>
      <c:valAx>
        <c:axId val="12297894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68895"/>
        <c:crosses val="max"/>
        <c:crossBetween val="between"/>
      </c:valAx>
      <c:catAx>
        <c:axId val="1226968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89471"/>
        <c:crosses val="autoZero"/>
        <c:auto val="1"/>
        <c:lblAlgn val="ctr"/>
        <c:lblOffset val="100"/>
        <c:noMultiLvlLbl val="0"/>
      </c:catAx>
      <c:valAx>
        <c:axId val="1226964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69311"/>
        <c:crosses val="autoZero"/>
        <c:crossBetween val="between"/>
      </c:valAx>
      <c:catAx>
        <c:axId val="1226969311"/>
        <c:scaling>
          <c:orientation val="minMax"/>
        </c:scaling>
        <c:delete val="1"/>
        <c:axPos val="t"/>
        <c:numFmt formatCode="General" sourceLinked="1"/>
        <c:majorTickMark val="out"/>
        <c:minorTickMark val="none"/>
        <c:tickLblPos val="nextTo"/>
        <c:crossAx val="1226964735"/>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[customer_support_tickets.xlsx]Summary!PivotTable3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chemeClr val="bg1"/>
                </a:solidFill>
              </a:rPr>
              <a:t>Monthly</a:t>
            </a:r>
            <a:r>
              <a:rPr lang="en-IN" sz="1000" baseline="0">
                <a:solidFill>
                  <a:schemeClr val="bg1"/>
                </a:solidFill>
              </a:rPr>
              <a:t> Avg SLA Level</a:t>
            </a:r>
            <a:endParaRPr lang="en-IN" sz="1000">
              <a:solidFill>
                <a:schemeClr val="bg1"/>
              </a:solidFill>
            </a:endParaRPr>
          </a:p>
        </c:rich>
      </c:tx>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Summary!$G$3</c:f>
              <c:strCache>
                <c:ptCount val="1"/>
                <c:pt idx="0">
                  <c:v>Average of Ticket Volume</c:v>
                </c:pt>
              </c:strCache>
            </c:strRef>
          </c:tx>
          <c:spPr>
            <a:solidFill>
              <a:schemeClr val="accent1">
                <a:tint val="77000"/>
              </a:schemeClr>
            </a:solidFill>
            <a:ln>
              <a:noFill/>
            </a:ln>
            <a:effectLst/>
          </c:spPr>
          <c:invertIfNegative val="0"/>
          <c:cat>
            <c:strRef>
              <c:f>Summary!$E$4:$E$16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Summary!$G$4:$G$16</c:f>
              <c:numCache>
                <c:formatCode>General</c:formatCode>
                <c:ptCount val="12"/>
                <c:pt idx="0">
                  <c:v>736</c:v>
                </c:pt>
                <c:pt idx="1">
                  <c:v>715</c:v>
                </c:pt>
                <c:pt idx="2">
                  <c:v>672</c:v>
                </c:pt>
                <c:pt idx="3">
                  <c:v>718</c:v>
                </c:pt>
                <c:pt idx="4">
                  <c:v>701</c:v>
                </c:pt>
                <c:pt idx="5">
                  <c:v>678</c:v>
                </c:pt>
                <c:pt idx="6">
                  <c:v>727</c:v>
                </c:pt>
                <c:pt idx="7">
                  <c:v>691</c:v>
                </c:pt>
                <c:pt idx="8">
                  <c:v>696</c:v>
                </c:pt>
                <c:pt idx="9">
                  <c:v>735</c:v>
                </c:pt>
                <c:pt idx="10">
                  <c:v>704</c:v>
                </c:pt>
                <c:pt idx="11">
                  <c:v>696</c:v>
                </c:pt>
              </c:numCache>
            </c:numRef>
          </c:val>
          <c:extLst>
            <c:ext xmlns:c16="http://schemas.microsoft.com/office/drawing/2014/chart" uri="{C3380CC4-5D6E-409C-BE32-E72D297353CC}">
              <c16:uniqueId val="{00000002-2D4C-4A53-BA98-04F0A73CE23D}"/>
            </c:ext>
          </c:extLst>
        </c:ser>
        <c:dLbls>
          <c:showLegendKey val="0"/>
          <c:showVal val="0"/>
          <c:showCatName val="0"/>
          <c:showSerName val="0"/>
          <c:showPercent val="0"/>
          <c:showBubbleSize val="0"/>
        </c:dLbls>
        <c:gapWidth val="219"/>
        <c:axId val="1229787807"/>
        <c:axId val="1229790303"/>
      </c:barChart>
      <c:lineChart>
        <c:grouping val="standard"/>
        <c:varyColors val="0"/>
        <c:ser>
          <c:idx val="0"/>
          <c:order val="0"/>
          <c:tx>
            <c:strRef>
              <c:f>Summary!$F$3</c:f>
              <c:strCache>
                <c:ptCount val="1"/>
                <c:pt idx="0">
                  <c:v>Average of SLA_Breach</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Summary!$E$4:$E$16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Summary!$F$4:$F$16</c:f>
              <c:numCache>
                <c:formatCode>General</c:formatCode>
                <c:ptCount val="12"/>
                <c:pt idx="0">
                  <c:v>176</c:v>
                </c:pt>
                <c:pt idx="1">
                  <c:v>176</c:v>
                </c:pt>
                <c:pt idx="2">
                  <c:v>179</c:v>
                </c:pt>
                <c:pt idx="3">
                  <c:v>182</c:v>
                </c:pt>
                <c:pt idx="4">
                  <c:v>168</c:v>
                </c:pt>
                <c:pt idx="5">
                  <c:v>174</c:v>
                </c:pt>
                <c:pt idx="6">
                  <c:v>185</c:v>
                </c:pt>
                <c:pt idx="7">
                  <c:v>172</c:v>
                </c:pt>
                <c:pt idx="8">
                  <c:v>162</c:v>
                </c:pt>
                <c:pt idx="9">
                  <c:v>180</c:v>
                </c:pt>
                <c:pt idx="10">
                  <c:v>190</c:v>
                </c:pt>
                <c:pt idx="11">
                  <c:v>163</c:v>
                </c:pt>
              </c:numCache>
            </c:numRef>
          </c:val>
          <c:smooth val="0"/>
          <c:extLst>
            <c:ext xmlns:c16="http://schemas.microsoft.com/office/drawing/2014/chart" uri="{C3380CC4-5D6E-409C-BE32-E72D297353CC}">
              <c16:uniqueId val="{00000000-F393-43C3-822A-0889971F8C8B}"/>
            </c:ext>
          </c:extLst>
        </c:ser>
        <c:dLbls>
          <c:showLegendKey val="0"/>
          <c:showVal val="0"/>
          <c:showCatName val="0"/>
          <c:showSerName val="0"/>
          <c:showPercent val="0"/>
          <c:showBubbleSize val="0"/>
        </c:dLbls>
        <c:marker val="1"/>
        <c:smooth val="0"/>
        <c:axId val="1229788223"/>
        <c:axId val="1229784895"/>
      </c:lineChart>
      <c:valAx>
        <c:axId val="1229790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87807"/>
        <c:crosses val="autoZero"/>
        <c:crossBetween val="between"/>
      </c:valAx>
      <c:catAx>
        <c:axId val="122978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90303"/>
        <c:crosses val="autoZero"/>
        <c:auto val="1"/>
        <c:lblAlgn val="ctr"/>
        <c:lblOffset val="100"/>
        <c:noMultiLvlLbl val="0"/>
      </c:catAx>
      <c:valAx>
        <c:axId val="122978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88223"/>
        <c:crosses val="max"/>
        <c:crossBetween val="between"/>
      </c:valAx>
      <c:catAx>
        <c:axId val="1229788223"/>
        <c:scaling>
          <c:orientation val="minMax"/>
        </c:scaling>
        <c:delete val="1"/>
        <c:axPos val="t"/>
        <c:numFmt formatCode="General" sourceLinked="1"/>
        <c:majorTickMark val="out"/>
        <c:minorTickMark val="none"/>
        <c:tickLblPos val="nextTo"/>
        <c:crossAx val="1229784895"/>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chemeClr val="bg1"/>
                </a:solidFill>
              </a:rPr>
              <a:t>Pending</a:t>
            </a:r>
            <a:r>
              <a:rPr lang="en-IN" sz="1000" baseline="0">
                <a:solidFill>
                  <a:schemeClr val="bg1"/>
                </a:solidFill>
              </a:rPr>
              <a:t> Rate %</a:t>
            </a:r>
            <a:endParaRPr lang="en-IN" sz="1000">
              <a:solidFill>
                <a:schemeClr val="bg1"/>
              </a:solidFill>
            </a:endParaRPr>
          </a:p>
        </c:rich>
      </c:tx>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Summary!$N$41</c:f>
              <c:strCache>
                <c:ptCount val="1"/>
                <c:pt idx="0">
                  <c:v>Ticket Vol</c:v>
                </c:pt>
              </c:strCache>
            </c:strRef>
          </c:tx>
          <c:spPr>
            <a:solidFill>
              <a:schemeClr val="accent1">
                <a:shade val="76000"/>
              </a:schemeClr>
            </a:solidFill>
            <a:ln>
              <a:noFill/>
            </a:ln>
            <a:effectLst/>
          </c:spPr>
          <c:invertIfNegative val="0"/>
          <c:cat>
            <c:strRef>
              <c:f>Summary!$M$42:$M$53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Summary!$N$42:$N$53</c:f>
              <c:numCache>
                <c:formatCode>General</c:formatCode>
                <c:ptCount val="12"/>
                <c:pt idx="0">
                  <c:v>736</c:v>
                </c:pt>
                <c:pt idx="1">
                  <c:v>715</c:v>
                </c:pt>
                <c:pt idx="2">
                  <c:v>672</c:v>
                </c:pt>
                <c:pt idx="3">
                  <c:v>718</c:v>
                </c:pt>
                <c:pt idx="4">
                  <c:v>701</c:v>
                </c:pt>
                <c:pt idx="5">
                  <c:v>678</c:v>
                </c:pt>
                <c:pt idx="6">
                  <c:v>727</c:v>
                </c:pt>
                <c:pt idx="7">
                  <c:v>691</c:v>
                </c:pt>
                <c:pt idx="8">
                  <c:v>696</c:v>
                </c:pt>
                <c:pt idx="9">
                  <c:v>735</c:v>
                </c:pt>
                <c:pt idx="10">
                  <c:v>704</c:v>
                </c:pt>
                <c:pt idx="11">
                  <c:v>696</c:v>
                </c:pt>
              </c:numCache>
            </c:numRef>
          </c:val>
          <c:extLst>
            <c:ext xmlns:c16="http://schemas.microsoft.com/office/drawing/2014/chart" uri="{C3380CC4-5D6E-409C-BE32-E72D297353CC}">
              <c16:uniqueId val="{00000000-0B99-445E-83B3-4BDD3A7AA326}"/>
            </c:ext>
          </c:extLst>
        </c:ser>
        <c:dLbls>
          <c:showLegendKey val="0"/>
          <c:showVal val="0"/>
          <c:showCatName val="0"/>
          <c:showSerName val="0"/>
          <c:showPercent val="0"/>
          <c:showBubbleSize val="0"/>
        </c:dLbls>
        <c:gapWidth val="219"/>
        <c:overlap val="-27"/>
        <c:axId val="1229790303"/>
        <c:axId val="1229788223"/>
      </c:barChart>
      <c:lineChart>
        <c:grouping val="standard"/>
        <c:varyColors val="0"/>
        <c:ser>
          <c:idx val="1"/>
          <c:order val="1"/>
          <c:tx>
            <c:strRef>
              <c:f>Summary!$O$41</c:f>
              <c:strCache>
                <c:ptCount val="1"/>
                <c:pt idx="0">
                  <c:v>Pending Rate %</c:v>
                </c:pt>
              </c:strCache>
            </c:strRef>
          </c:tx>
          <c:spPr>
            <a:ln w="28575" cap="rnd">
              <a:solidFill>
                <a:schemeClr val="accent1">
                  <a:tint val="77000"/>
                </a:schemeClr>
              </a:solidFill>
              <a:round/>
            </a:ln>
            <a:effectLst/>
          </c:spPr>
          <c:marker>
            <c:symbol val="none"/>
          </c:marker>
          <c:cat>
            <c:strRef>
              <c:f>Summary!$M$42:$M$53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Summary!$O$42:$O$53</c:f>
              <c:numCache>
                <c:formatCode>General</c:formatCode>
                <c:ptCount val="12"/>
                <c:pt idx="0">
                  <c:v>237</c:v>
                </c:pt>
                <c:pt idx="1">
                  <c:v>247</c:v>
                </c:pt>
                <c:pt idx="2">
                  <c:v>220</c:v>
                </c:pt>
                <c:pt idx="3">
                  <c:v>243</c:v>
                </c:pt>
                <c:pt idx="4">
                  <c:v>257</c:v>
                </c:pt>
                <c:pt idx="5">
                  <c:v>245</c:v>
                </c:pt>
                <c:pt idx="6">
                  <c:v>242</c:v>
                </c:pt>
                <c:pt idx="7">
                  <c:v>252</c:v>
                </c:pt>
                <c:pt idx="8">
                  <c:v>232</c:v>
                </c:pt>
                <c:pt idx="9">
                  <c:v>251</c:v>
                </c:pt>
                <c:pt idx="10">
                  <c:v>229</c:v>
                </c:pt>
                <c:pt idx="11">
                  <c:v>226</c:v>
                </c:pt>
              </c:numCache>
            </c:numRef>
          </c:val>
          <c:smooth val="0"/>
          <c:extLst>
            <c:ext xmlns:c16="http://schemas.microsoft.com/office/drawing/2014/chart" uri="{C3380CC4-5D6E-409C-BE32-E72D297353CC}">
              <c16:uniqueId val="{00000001-0B99-445E-83B3-4BDD3A7AA326}"/>
            </c:ext>
          </c:extLst>
        </c:ser>
        <c:dLbls>
          <c:showLegendKey val="0"/>
          <c:showVal val="0"/>
          <c:showCatName val="0"/>
          <c:showSerName val="0"/>
          <c:showPercent val="0"/>
          <c:showBubbleSize val="0"/>
        </c:dLbls>
        <c:marker val="1"/>
        <c:smooth val="0"/>
        <c:axId val="1229784895"/>
        <c:axId val="1229789471"/>
      </c:lineChart>
      <c:catAx>
        <c:axId val="122979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88223"/>
        <c:crosses val="autoZero"/>
        <c:auto val="1"/>
        <c:lblAlgn val="ctr"/>
        <c:lblOffset val="100"/>
        <c:noMultiLvlLbl val="0"/>
      </c:catAx>
      <c:valAx>
        <c:axId val="122978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90303"/>
        <c:crosses val="autoZero"/>
        <c:crossBetween val="between"/>
      </c:valAx>
      <c:valAx>
        <c:axId val="12297894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784895"/>
        <c:crosses val="max"/>
        <c:crossBetween val="between"/>
      </c:valAx>
      <c:catAx>
        <c:axId val="1229784895"/>
        <c:scaling>
          <c:orientation val="minMax"/>
        </c:scaling>
        <c:delete val="1"/>
        <c:axPos val="b"/>
        <c:numFmt formatCode="General" sourceLinked="1"/>
        <c:majorTickMark val="out"/>
        <c:minorTickMark val="none"/>
        <c:tickLblPos val="nextTo"/>
        <c:crossAx val="1229789471"/>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[customer_support_tickets.xlsx]Summary!PivotTable7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aseline="0">
                <a:solidFill>
                  <a:schemeClr val="bg1"/>
                </a:solidFill>
              </a:rPr>
              <a:t>Top 5 Product Level</a:t>
            </a:r>
            <a:endParaRPr lang="en-IN" sz="1000">
              <a:solidFill>
                <a:schemeClr val="bg1"/>
              </a:solidFill>
            </a:endParaRPr>
          </a:p>
        </c:rich>
      </c:tx>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hade val="53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77000"/>
            </a:schemeClr>
          </a:solidFill>
          <a:ln w="19050">
            <a:solidFill>
              <a:schemeClr val="lt1"/>
            </a:solidFill>
          </a:ln>
          <a:effectLst/>
        </c:spPr>
      </c:pivotFmt>
      <c:pivotFmt>
        <c:idx val="18"/>
        <c:spPr>
          <a:solidFill>
            <a:schemeClr val="accent1">
              <a:tint val="54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Summary!$B$57</c:f>
              <c:strCache>
                <c:ptCount val="1"/>
                <c:pt idx="0">
                  <c:v>Total</c:v>
                </c:pt>
              </c:strCache>
            </c:strRef>
          </c:tx>
          <c:dPt>
            <c:idx val="0"/>
            <c:bubble3D val="0"/>
            <c:spPr>
              <a:solidFill>
                <a:schemeClr val="accent1">
                  <a:shade val="53000"/>
                </a:schemeClr>
              </a:solidFill>
              <a:ln w="19050">
                <a:solidFill>
                  <a:schemeClr val="lt1"/>
                </a:solidFill>
              </a:ln>
              <a:effectLst/>
            </c:spPr>
          </c:dPt>
          <c:dPt>
            <c:idx val="1"/>
            <c:bubble3D val="0"/>
            <c:spPr>
              <a:solidFill>
                <a:schemeClr val="accent1">
                  <a:shade val="76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tint val="77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Summary!$A$58:$A$63</c:f>
              <c:strCache>
                <c:ptCount val="5"/>
                <c:pt idx="0">
                  <c:v>Amazon Echo</c:v>
                </c:pt>
                <c:pt idx="1">
                  <c:v>Canon EOS</c:v>
                </c:pt>
                <c:pt idx="2">
                  <c:v>GoPro Hero</c:v>
                </c:pt>
                <c:pt idx="3">
                  <c:v>Nest Thermostat</c:v>
                </c:pt>
                <c:pt idx="4">
                  <c:v>Philips Hue Lights</c:v>
                </c:pt>
              </c:strCache>
            </c:strRef>
          </c:cat>
          <c:val>
            <c:numRef>
              <c:f>Summary!$B$58:$B$63</c:f>
              <c:numCache>
                <c:formatCode>General</c:formatCode>
                <c:ptCount val="5"/>
                <c:pt idx="0">
                  <c:v>221</c:v>
                </c:pt>
                <c:pt idx="1">
                  <c:v>240</c:v>
                </c:pt>
                <c:pt idx="2">
                  <c:v>228</c:v>
                </c:pt>
                <c:pt idx="3">
                  <c:v>225</c:v>
                </c:pt>
                <c:pt idx="4">
                  <c:v>221</c:v>
                </c:pt>
              </c:numCache>
            </c:numRef>
          </c:val>
          <c:extLst>
            <c:ext xmlns:c16="http://schemas.microsoft.com/office/drawing/2014/chart" uri="{C3380CC4-5D6E-409C-BE32-E72D297353CC}">
              <c16:uniqueId val="{0000000A-AA8D-406E-A966-3DEF9438E2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[customer_support_tickets.xlsx]Summary!PivotTable6</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solidFill>
                  <a:schemeClr val="bg1"/>
                </a:solidFill>
              </a:rPr>
              <a:t>Top</a:t>
            </a:r>
            <a:r>
              <a:rPr lang="en-IN" sz="1000" baseline="0">
                <a:solidFill>
                  <a:schemeClr val="bg1"/>
                </a:solidFill>
              </a:rPr>
              <a:t> 5 Agent CSAT</a:t>
            </a:r>
            <a:endParaRPr lang="en-IN" sz="1000">
              <a:solidFill>
                <a:schemeClr val="bg1"/>
              </a:solidFill>
            </a:endParaRPr>
          </a:p>
        </c:rich>
      </c:tx>
      <c:layout/>
      <c:overlay val="0"/>
      <c:spPr>
        <a:solidFill>
          <a:schemeClr val="accent5">
            <a:lumMod val="75000"/>
          </a:schemeClr>
        </a:solid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Summary!$R$5</c:f>
              <c:strCache>
                <c:ptCount val="1"/>
                <c:pt idx="0">
                  <c:v>Total</c:v>
                </c:pt>
              </c:strCache>
            </c:strRef>
          </c:tx>
          <c:spPr>
            <a:solidFill>
              <a:schemeClr val="accent1"/>
            </a:solidFill>
            <a:ln>
              <a:noFill/>
            </a:ln>
            <a:effectLst/>
          </c:spPr>
          <c:invertIfNegative val="0"/>
          <c:cat>
            <c:strRef>
              <c:f>Summary!$Q$6:$Q$11</c:f>
              <c:strCache>
                <c:ptCount val="5"/>
                <c:pt idx="0">
                  <c:v>Divya</c:v>
                </c:pt>
                <c:pt idx="1">
                  <c:v>Ravi</c:v>
                </c:pt>
                <c:pt idx="2">
                  <c:v>Aisha</c:v>
                </c:pt>
                <c:pt idx="3">
                  <c:v>Arjun</c:v>
                </c:pt>
                <c:pt idx="4">
                  <c:v>Neha</c:v>
                </c:pt>
              </c:strCache>
            </c:strRef>
          </c:cat>
          <c:val>
            <c:numRef>
              <c:f>Summary!$R$6:$R$11</c:f>
              <c:numCache>
                <c:formatCode>General</c:formatCode>
                <c:ptCount val="5"/>
                <c:pt idx="0">
                  <c:v>3.5159574468085109</c:v>
                </c:pt>
                <c:pt idx="1">
                  <c:v>3.4722222222222223</c:v>
                </c:pt>
                <c:pt idx="2">
                  <c:v>3.4609609609609611</c:v>
                </c:pt>
                <c:pt idx="3">
                  <c:v>3.4397905759162302</c:v>
                </c:pt>
                <c:pt idx="4">
                  <c:v>3.4249999999999998</c:v>
                </c:pt>
              </c:numCache>
            </c:numRef>
          </c:val>
          <c:extLst>
            <c:ext xmlns:c16="http://schemas.microsoft.com/office/drawing/2014/chart" uri="{C3380CC4-5D6E-409C-BE32-E72D297353CC}">
              <c16:uniqueId val="{00000000-695D-4918-9126-8ABD29B0E569}"/>
            </c:ext>
          </c:extLst>
        </c:ser>
        <c:dLbls>
          <c:showLegendKey val="0"/>
          <c:showVal val="0"/>
          <c:showCatName val="0"/>
          <c:showSerName val="0"/>
          <c:showPercent val="0"/>
          <c:showBubbleSize val="0"/>
        </c:dLbls>
        <c:gapWidth val="219"/>
        <c:overlap val="-27"/>
        <c:axId val="1494322800"/>
        <c:axId val="1494324048"/>
      </c:barChart>
      <c:catAx>
        <c:axId val="149432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24048"/>
        <c:crosses val="autoZero"/>
        <c:auto val="1"/>
        <c:lblAlgn val="ctr"/>
        <c:lblOffset val="100"/>
        <c:noMultiLvlLbl val="0"/>
      </c:catAx>
      <c:valAx>
        <c:axId val="1494324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22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583406</xdr:colOff>
      <xdr:row>31</xdr:row>
      <xdr:rowOff>88105</xdr:rowOff>
    </xdr:from>
    <xdr:to>
      <xdr:col>7</xdr:col>
      <xdr:colOff>571500</xdr:colOff>
      <xdr:row>47</xdr:row>
      <xdr:rowOff>35718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595312</xdr:colOff>
      <xdr:row>32</xdr:row>
      <xdr:rowOff>47624</xdr:rowOff>
    </xdr:from>
    <xdr:to>
      <xdr:col>15</xdr:col>
      <xdr:colOff>47625</xdr:colOff>
      <xdr:row>46</xdr:row>
      <xdr:rowOff>35718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583405</xdr:colOff>
      <xdr:row>18</xdr:row>
      <xdr:rowOff>47627</xdr:rowOff>
    </xdr:from>
    <xdr:to>
      <xdr:col>8</xdr:col>
      <xdr:colOff>464344</xdr:colOff>
      <xdr:row>32</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440530</xdr:colOff>
      <xdr:row>18</xdr:row>
      <xdr:rowOff>83343</xdr:rowOff>
    </xdr:from>
    <xdr:to>
      <xdr:col>15</xdr:col>
      <xdr:colOff>35718</xdr:colOff>
      <xdr:row>31</xdr:row>
      <xdr:rowOff>59531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4</xdr:row>
      <xdr:rowOff>0</xdr:rowOff>
    </xdr:from>
    <xdr:to>
      <xdr:col>10</xdr:col>
      <xdr:colOff>595312</xdr:colOff>
      <xdr:row>18</xdr:row>
      <xdr:rowOff>-1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 P" refreshedDate="46100.012393518518" createdVersion="6" refreshedVersion="6" minRefreshableVersion="3" recordCount="8469">
  <cacheSource type="worksheet">
    <worksheetSource name="Table1"/>
  </cacheSource>
  <cacheFields count="23">
    <cacheField name="Ticket ID" numFmtId="0">
      <sharedItems containsSemiMixedTypes="0" containsString="0" containsNumber="1" containsInteger="1" minValue="1" maxValue="8469"/>
    </cacheField>
    <cacheField name="Customer Name" numFmtId="0">
      <sharedItems/>
    </cacheField>
    <cacheField name="Customer Email" numFmtId="0">
      <sharedItems/>
    </cacheField>
    <cacheField name="Customer Age" numFmtId="0">
      <sharedItems containsSemiMixedTypes="0" containsString="0" containsNumber="1" containsInteger="1" minValue="18" maxValue="70"/>
    </cacheField>
    <cacheField name="Customer Gender" numFmtId="0">
      <sharedItems/>
    </cacheField>
    <cacheField name="Product Purchased" numFmtId="0">
      <sharedItems count="42">
        <s v="GoPro Hero"/>
        <s v="LG Smart TV"/>
        <s v="Dell XPS"/>
        <s v="Microsoft Office"/>
        <s v="Autodesk AutoCAD"/>
        <s v="Microsoft Surface"/>
        <s v="Philips Hue Lights"/>
        <s v="Fitbit Versa Smartwatch"/>
        <s v="Dyson Vacuum Cleaner"/>
        <s v="Nintendo Switch"/>
        <s v="Microsoft Xbox Controller"/>
        <s v="Nintendo Switch Pro Controller"/>
        <s v="Nest Thermostat"/>
        <s v="Sony PlayStation"/>
        <s v="GoPro Action Camera"/>
        <s v="Xbox"/>
        <s v="LG Washing Machine"/>
        <s v="Canon EOS"/>
        <s v="HP Pavilion"/>
        <s v="Amazon Kindle"/>
        <s v="Lenovo ThinkPad"/>
        <s v="Fitbit Charge"/>
        <s v="Adobe Photoshop"/>
        <s v="Google Pixel"/>
        <s v="Amazon Echo"/>
        <s v="PlayStation"/>
        <s v="Samsung Galaxy"/>
        <s v="iPhone"/>
        <s v="LG OLED"/>
        <s v="Sony Xperia"/>
        <s v="Apple AirPods"/>
        <s v="Sony 4K HDR TV"/>
        <s v="Canon DSLR Camera"/>
        <s v="Roomba Robot Vacuum"/>
        <s v="Nikon D"/>
        <s v="Bose QuietComfort"/>
        <s v="Samsung Soundbar"/>
        <s v="Asus ROG"/>
        <s v="Bose SoundLink Speaker"/>
        <s v="Google Nest"/>
        <s v="Garmin Forerunner"/>
        <s v="MacBook Pro"/>
      </sharedItems>
    </cacheField>
    <cacheField name="Date of Purchase" numFmtId="14">
      <sharedItems containsSemiMixedTypes="0" containsNonDate="0" containsDate="1" containsString="0" minDate="2020-01-01T00:00:00" maxDate="2021-12-31T00:00:00"/>
    </cacheField>
    <cacheField name="Ticket Type" numFmtId="0">
      <sharedItems count="5">
        <s v="Technical issue"/>
        <s v="Billing inquiry"/>
        <s v="Cancellation request"/>
        <s v="Product inquiry"/>
        <s v="Refund request"/>
      </sharedItems>
    </cacheField>
    <cacheField name="Ticket Subject" numFmtId="0">
      <sharedItems/>
    </cacheField>
    <cacheField name="Ticket Description" numFmtId="0">
      <sharedItems longText="1"/>
    </cacheField>
    <cacheField name="Ticket Status" numFmtId="0">
      <sharedItems count="3">
        <s v="Pending Customer Response"/>
        <s v="Closed"/>
        <s v="Open"/>
      </sharedItems>
    </cacheField>
    <cacheField name="Resolution" numFmtId="0">
      <sharedItems containsBlank="1"/>
    </cacheField>
    <cacheField name="Ticket Priority" numFmtId="0">
      <sharedItems count="4">
        <s v="Critical"/>
        <s v="Low"/>
        <s v="High"/>
        <s v="Medium"/>
      </sharedItems>
    </cacheField>
    <cacheField name="Ticket Channel" numFmtId="0">
      <sharedItems/>
    </cacheField>
    <cacheField name="First Response Time" numFmtId="0">
      <sharedItems containsNonDate="0" containsDate="1" containsString="0" containsBlank="1" minDate="2023-05-31T21:55:39" maxDate="2023-06-02T00:54:21"/>
    </cacheField>
    <cacheField name="Time to Resolution" numFmtId="0">
      <sharedItems containsNonDate="0" containsDate="1" containsString="0" containsBlank="1" minDate="2023-05-31T21:53:30" maxDate="2023-06-02T00:55:33"/>
    </cacheField>
    <cacheField name="Customer Satisfaction Rating" numFmtId="0">
      <sharedItems containsString="0" containsBlank="1" containsNumber="1" containsInteger="1" minValue="1" maxValue="5" count="6">
        <m/>
        <n v="3"/>
        <n v="1"/>
        <n v="4"/>
        <n v="5"/>
        <n v="2"/>
      </sharedItems>
    </cacheField>
    <cacheField name="Agent_name" numFmtId="0">
      <sharedItems count="15">
        <s v="Aisha"/>
        <s v="Sara"/>
        <s v="Ravi"/>
        <s v="Rahul"/>
        <s v="Mohit"/>
        <s v="Karan"/>
        <s v="Priya"/>
        <s v="Arjun"/>
        <s v="Divya"/>
        <s v="Meera"/>
        <s v="Neha"/>
        <s v="Sanjay" u="1"/>
        <s v="Vikram" u="1"/>
        <s v="Tanya" u="1"/>
        <s v="Pooja" u="1"/>
      </sharedItems>
    </cacheField>
    <cacheField name="Month" numFmtId="0">
      <sharedItems count="12">
        <s v="March"/>
        <s v="May"/>
        <s v="July"/>
        <s v="November"/>
        <s v="February"/>
        <s v="August"/>
        <s v="January"/>
        <s v="October"/>
        <s v="June"/>
        <s v="September"/>
        <s v="December"/>
        <s v="April"/>
      </sharedItems>
    </cacheField>
    <cacheField name="SLA_Breach" numFmtId="0">
      <sharedItems count="2">
        <s v="Yes"/>
        <s v="No"/>
      </sharedItems>
    </cacheField>
    <cacheField name="FCR_Flag" numFmtId="0">
      <sharedItems count="2">
        <s v="No"/>
        <s v="Yes"/>
      </sharedItems>
    </cacheField>
    <cacheField name="Pending_Flag" numFmtId="0">
      <sharedItems count="2">
        <s v="Yes"/>
        <s v="No"/>
      </sharedItems>
    </cacheField>
    <cacheField name="Utilization_Pct" numFmtId="9">
      <sharedItems containsSemiMixedTypes="0" containsString="0" containsNumber="1" minValue="0.15" maxValue="1.068750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 P" refreshedDate="46100.016895486115" createdVersion="6" refreshedVersion="6" minRefreshableVersion="3" recordCount="12">
  <cacheSource type="worksheet">
    <worksheetSource ref="E23:G35" sheet="Summary"/>
  </cacheSource>
  <cacheFields count="3">
    <cacheField name="Month" numFmtId="0">
      <sharedItems count="12">
        <s v="January"/>
        <s v="February"/>
        <s v="March"/>
        <s v="April"/>
        <s v="May"/>
        <s v="June"/>
        <s v="July"/>
        <s v="August"/>
        <s v="September"/>
        <s v="October"/>
        <s v="November"/>
        <s v="December"/>
      </sharedItems>
    </cacheField>
    <cacheField name="SLA_Breach" numFmtId="0">
      <sharedItems containsSemiMixedTypes="0" containsString="0" containsNumber="1" containsInteger="1" minValue="162" maxValue="190" count="11">
        <n v="176"/>
        <n v="179"/>
        <n v="182"/>
        <n v="168"/>
        <n v="174"/>
        <n v="185"/>
        <n v="172"/>
        <n v="162"/>
        <n v="180"/>
        <n v="190"/>
        <n v="163"/>
      </sharedItems>
    </cacheField>
    <cacheField name="Ticket Volume" numFmtId="0">
      <sharedItems containsSemiMixedTypes="0" containsString="0" containsNumber="1" containsInteger="1" minValue="672" maxValue="73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 P" refreshedDate="46100.065773726848" createdVersion="6" refreshedVersion="6" minRefreshableVersion="3" recordCount="5">
  <cacheSource type="worksheet">
    <worksheetSource ref="A66:B71" sheet="Summary"/>
  </cacheSource>
  <cacheFields count="2">
    <cacheField name="Product" numFmtId="0">
      <sharedItems count="5">
        <s v="Amazon Echo"/>
        <s v="Canon EOS"/>
        <s v="GoPro Hero"/>
        <s v="Nest Thermostat"/>
        <s v="Philips Hue Lights"/>
      </sharedItems>
    </cacheField>
    <cacheField name="Ticket Volume" numFmtId="0">
      <sharedItems containsSemiMixedTypes="0" containsString="0" containsNumber="1" containsInteger="1" minValue="221" maxValue="2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469">
  <r>
    <n v="1"/>
    <s v="Marisa Obrien"/>
    <s v="carrollallison@example.com"/>
    <n v="32"/>
    <s v="Other"/>
    <x v="0"/>
    <d v="2021-03-22T00:00:00"/>
    <x v="0"/>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x v="0"/>
    <m/>
    <x v="0"/>
    <s v="Social media"/>
    <d v="2023-06-01T12:15:36"/>
    <m/>
    <x v="0"/>
    <x v="0"/>
    <x v="0"/>
    <x v="0"/>
    <x v="0"/>
    <x v="0"/>
    <n v="0.76875000000000004"/>
  </r>
  <r>
    <n v="2"/>
    <s v="Jessica Rios"/>
    <s v="clarkeashley@example.com"/>
    <n v="42"/>
    <s v="Female"/>
    <x v="1"/>
    <d v="2021-05-22T00:00:00"/>
    <x v="0"/>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x v="0"/>
    <m/>
    <x v="0"/>
    <s v="Chat"/>
    <d v="2023-06-01T16:45:38"/>
    <m/>
    <x v="0"/>
    <x v="0"/>
    <x v="1"/>
    <x v="0"/>
    <x v="0"/>
    <x v="0"/>
    <n v="0.80625000000000002"/>
  </r>
  <r>
    <n v="3"/>
    <s v="Christopher Robbins"/>
    <s v="gonzalestracy@example.com"/>
    <n v="48"/>
    <s v="Other"/>
    <x v="2"/>
    <d v="2020-07-14T00:00:00"/>
    <x v="0"/>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x v="1"/>
    <s v="Case maybe show recently my computer follow."/>
    <x v="1"/>
    <s v="Social media"/>
    <d v="2023-06-01T11:14:38"/>
    <d v="2023-06-01T18:05:38"/>
    <x v="1"/>
    <x v="1"/>
    <x v="2"/>
    <x v="1"/>
    <x v="1"/>
    <x v="1"/>
    <n v="0.65"/>
  </r>
  <r>
    <n v="4"/>
    <s v="Christina Dillon"/>
    <s v="bradleyolson@example.org"/>
    <n v="27"/>
    <s v="Female"/>
    <x v="3"/>
    <d v="2020-11-13T00:00:00"/>
    <x v="1"/>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x v="1"/>
    <s v="Try capital clearly never color toward story."/>
    <x v="1"/>
    <s v="Social media"/>
    <d v="2023-06-01T07:29:40"/>
    <d v="2023-06-01T01:57:40"/>
    <x v="1"/>
    <x v="2"/>
    <x v="3"/>
    <x v="1"/>
    <x v="1"/>
    <x v="1"/>
    <n v="0.6"/>
  </r>
  <r>
    <n v="5"/>
    <s v="Alexander Carroll"/>
    <s v="bradleymark@example.com"/>
    <n v="67"/>
    <s v="Female"/>
    <x v="4"/>
    <d v="2020-02-04T00:00:00"/>
    <x v="1"/>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x v="1"/>
    <s v="West decision evidence bit."/>
    <x v="1"/>
    <s v="Email"/>
    <d v="2023-06-01T00:12:42"/>
    <d v="2023-06-01T19:53:42"/>
    <x v="2"/>
    <x v="3"/>
    <x v="4"/>
    <x v="1"/>
    <x v="1"/>
    <x v="1"/>
    <n v="0.22500000000000001"/>
  </r>
  <r>
    <n v="6"/>
    <s v="Rebecca Fleming"/>
    <s v="sheenasmith@example.com"/>
    <n v="53"/>
    <s v="Male"/>
    <x v="3"/>
    <d v="2020-07-28T00:00:00"/>
    <x v="2"/>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x v="2"/>
    <m/>
    <x v="1"/>
    <s v="Social media"/>
    <m/>
    <m/>
    <x v="0"/>
    <x v="4"/>
    <x v="2"/>
    <x v="1"/>
    <x v="0"/>
    <x v="1"/>
    <n v="0.43125000000000002"/>
  </r>
  <r>
    <n v="7"/>
    <s v="Jacqueline Wright"/>
    <s v="donaldkeith@example.org"/>
    <n v="24"/>
    <s v="Other"/>
    <x v="5"/>
    <d v="2020-02-23T00:00:00"/>
    <x v="3"/>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x v="2"/>
    <m/>
    <x v="0"/>
    <s v="Social media"/>
    <m/>
    <m/>
    <x v="0"/>
    <x v="3"/>
    <x v="4"/>
    <x v="0"/>
    <x v="0"/>
    <x v="1"/>
    <n v="0.22500000000000001"/>
  </r>
  <r>
    <n v="8"/>
    <s v="Denise Lee"/>
    <s v="joelwilliams@example.com"/>
    <n v="23"/>
    <s v="Male"/>
    <x v="6"/>
    <d v="2020-08-09T00:00:00"/>
    <x v="4"/>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x v="2"/>
    <m/>
    <x v="0"/>
    <s v="Social media"/>
    <m/>
    <m/>
    <x v="0"/>
    <x v="1"/>
    <x v="5"/>
    <x v="0"/>
    <x v="0"/>
    <x v="1"/>
    <n v="0.625"/>
  </r>
  <r>
    <n v="9"/>
    <s v="Nicolas Wilson"/>
    <s v="joshua24@example.com"/>
    <n v="60"/>
    <s v="Other"/>
    <x v="7"/>
    <d v="2020-07-16T00:00:00"/>
    <x v="0"/>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x v="0"/>
    <m/>
    <x v="1"/>
    <s v="Social media"/>
    <d v="2023-06-01T10:32:47"/>
    <m/>
    <x v="0"/>
    <x v="2"/>
    <x v="2"/>
    <x v="1"/>
    <x v="0"/>
    <x v="0"/>
    <n v="0.57499999999999996"/>
  </r>
  <r>
    <n v="10"/>
    <s v="William Dawson"/>
    <s v="clopez@example.com"/>
    <n v="27"/>
    <s v="Male"/>
    <x v="8"/>
    <d v="2020-03-06T00:00:00"/>
    <x v="4"/>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x v="0"/>
    <m/>
    <x v="0"/>
    <s v="Phone"/>
    <d v="2023-06-01T09:25:48"/>
    <m/>
    <x v="0"/>
    <x v="2"/>
    <x v="0"/>
    <x v="0"/>
    <x v="0"/>
    <x v="0"/>
    <n v="0.64375000000000004"/>
  </r>
  <r>
    <n v="11"/>
    <s v="Joseph Moreno"/>
    <s v="mbrown@example.org"/>
    <n v="48"/>
    <s v="Male"/>
    <x v="9"/>
    <d v="2021-01-19T00:00:00"/>
    <x v="2"/>
    <s v="Data loss"/>
    <s v="I'm having an issue with the {product_purchased}. Please assist. 1-800-799-0808._x000a__x000a_Product Search: What's New in 2-3-4-5? Report Feedback Customer Service is your best I'm using the original charger that came with my {product_purchased}, but it's not charging properly."/>
    <x v="1"/>
    <s v="Measure tonight surface feel forward."/>
    <x v="2"/>
    <s v="Phone"/>
    <d v="2023-06-01T17:46:49"/>
    <d v="2023-05-31T23:51:49"/>
    <x v="2"/>
    <x v="3"/>
    <x v="6"/>
    <x v="1"/>
    <x v="1"/>
    <x v="1"/>
    <n v="0.27500000000000002"/>
  </r>
  <r>
    <n v="12"/>
    <s v="Brandon Arnold"/>
    <s v="davisjohn@example.net"/>
    <n v="51"/>
    <s v="Male"/>
    <x v="10"/>
    <d v="2021-10-24T00:00:00"/>
    <x v="3"/>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x v="1"/>
    <s v="Measure there house management pick knowledge trade."/>
    <x v="2"/>
    <s v="Chat"/>
    <d v="2023-06-01T12:05:51"/>
    <d v="2023-06-01T09:27:51"/>
    <x v="2"/>
    <x v="2"/>
    <x v="7"/>
    <x v="1"/>
    <x v="1"/>
    <x v="1"/>
    <n v="0.7"/>
  </r>
  <r>
    <n v="13"/>
    <s v="Tamara Hahn"/>
    <s v="jensenwilliam@example.net"/>
    <n v="27"/>
    <s v="Other"/>
    <x v="11"/>
    <d v="2021-05-26T00:00:00"/>
    <x v="0"/>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x v="0"/>
    <m/>
    <x v="1"/>
    <s v="Chat"/>
    <d v="2023-06-01T19:03:53"/>
    <m/>
    <x v="0"/>
    <x v="1"/>
    <x v="1"/>
    <x v="1"/>
    <x v="0"/>
    <x v="0"/>
    <n v="0.71875"/>
  </r>
  <r>
    <n v="14"/>
    <s v="Sandra Barnes"/>
    <s v="gwendolyn51@example.net"/>
    <n v="65"/>
    <s v="Other"/>
    <x v="12"/>
    <d v="2020-07-13T00:00:00"/>
    <x v="0"/>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x v="0"/>
    <m/>
    <x v="1"/>
    <s v="Chat"/>
    <d v="2023-06-01T20:34:54"/>
    <m/>
    <x v="0"/>
    <x v="0"/>
    <x v="2"/>
    <x v="1"/>
    <x v="0"/>
    <x v="0"/>
    <n v="1.0687500000000001"/>
  </r>
  <r>
    <n v="15"/>
    <s v="Amy Hill"/>
    <s v="medinasteven@example.net"/>
    <n v="48"/>
    <s v="Female"/>
    <x v="13"/>
    <d v="2020-02-29T00:00:00"/>
    <x v="1"/>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x v="1"/>
    <s v="Officer moment world sing parent available."/>
    <x v="2"/>
    <s v="Chat"/>
    <d v="2023-06-01T06:22:55"/>
    <d v="2023-05-31T23:08:55"/>
    <x v="3"/>
    <x v="2"/>
    <x v="4"/>
    <x v="1"/>
    <x v="1"/>
    <x v="1"/>
    <n v="0.6875"/>
  </r>
  <r>
    <n v="16"/>
    <s v="Elizabeth Foley"/>
    <s v="amy41@example.net"/>
    <n v="18"/>
    <s v="Other"/>
    <x v="14"/>
    <d v="2021-06-24T00:00:00"/>
    <x v="1"/>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x v="0"/>
    <m/>
    <x v="2"/>
    <s v="Social media"/>
    <d v="2023-06-01T15:09:57"/>
    <m/>
    <x v="0"/>
    <x v="5"/>
    <x v="8"/>
    <x v="1"/>
    <x v="0"/>
    <x v="0"/>
    <n v="0.27500000000000002"/>
  </r>
  <r>
    <n v="17"/>
    <s v="Julia Salazar"/>
    <s v="watkinsbarbara@example.com"/>
    <n v="63"/>
    <s v="Other"/>
    <x v="15"/>
    <d v="2021-10-13T00:00:00"/>
    <x v="3"/>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x v="1"/>
    <s v="Seek evidence book collection catch."/>
    <x v="0"/>
    <s v="Chat"/>
    <d v="2023-06-01T19:46:59"/>
    <d v="2023-06-01T15:58:59"/>
    <x v="3"/>
    <x v="6"/>
    <x v="7"/>
    <x v="1"/>
    <x v="1"/>
    <x v="1"/>
    <n v="0.48749999999999999"/>
  </r>
  <r>
    <n v="18"/>
    <s v="Joshua Castillo"/>
    <s v="mooredeborah@example.org"/>
    <n v="56"/>
    <s v="Female"/>
    <x v="10"/>
    <d v="2020-09-07T00:00:00"/>
    <x v="3"/>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x v="0"/>
    <m/>
    <x v="2"/>
    <s v="Chat"/>
    <d v="2023-06-01T21:05:01"/>
    <m/>
    <x v="0"/>
    <x v="1"/>
    <x v="9"/>
    <x v="1"/>
    <x v="0"/>
    <x v="0"/>
    <n v="0.73124999999999996"/>
  </r>
  <r>
    <n v="19"/>
    <s v="Wendy Davis"/>
    <s v="brenda20@example.net"/>
    <n v="19"/>
    <s v="Male"/>
    <x v="16"/>
    <d v="2021-09-23T00:00:00"/>
    <x v="3"/>
    <s v="Peripheral compatibility"/>
    <s v="I'm having an issue with the {product_purchased}. Please assist. I want to be an active member of our community on YouTube... The issue I'm facing is intermittent. Sometimes it works fine, but other times it acts up unexpectedly."/>
    <x v="2"/>
    <m/>
    <x v="2"/>
    <s v="Social media"/>
    <m/>
    <m/>
    <x v="0"/>
    <x v="0"/>
    <x v="9"/>
    <x v="0"/>
    <x v="0"/>
    <x v="1"/>
    <n v="0.8"/>
  </r>
  <r>
    <n v="20"/>
    <s v="Jeffrey Robertson"/>
    <s v="jameslopez@example.com"/>
    <n v="39"/>
    <s v="Female"/>
    <x v="17"/>
    <d v="2021-03-08T00:00:00"/>
    <x v="4"/>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x v="1"/>
    <s v="Wish mouth build resource though."/>
    <x v="1"/>
    <s v="Chat"/>
    <d v="2023-06-01T00:46:04"/>
    <d v="2023-06-01T20:29:04"/>
    <x v="4"/>
    <x v="7"/>
    <x v="0"/>
    <x v="1"/>
    <x v="1"/>
    <x v="1"/>
    <n v="0.20624999999999999"/>
  </r>
  <r>
    <n v="21"/>
    <s v="Suzanne Holmes"/>
    <s v="rogermcgrath@example.net"/>
    <n v="28"/>
    <s v="Other"/>
    <x v="18"/>
    <d v="2021-05-31T00:00:00"/>
    <x v="4"/>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x v="0"/>
    <m/>
    <x v="2"/>
    <s v="Chat"/>
    <d v="2023-06-01T05:08:05"/>
    <m/>
    <x v="0"/>
    <x v="0"/>
    <x v="1"/>
    <x v="1"/>
    <x v="0"/>
    <x v="0"/>
    <n v="0.80625000000000002"/>
  </r>
  <r>
    <n v="22"/>
    <s v="Tanner Conley"/>
    <s v="zbond@example.net"/>
    <n v="66"/>
    <s v="Male"/>
    <x v="7"/>
    <d v="2020-02-04T00:00:00"/>
    <x v="2"/>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x v="0"/>
    <m/>
    <x v="0"/>
    <s v="Social media"/>
    <d v="2023-05-31T23:57:07"/>
    <m/>
    <x v="0"/>
    <x v="8"/>
    <x v="4"/>
    <x v="0"/>
    <x v="0"/>
    <x v="0"/>
    <n v="0.20624999999999999"/>
  </r>
  <r>
    <n v="23"/>
    <s v="Stephanie Nelson DVM"/>
    <s v="ljohnson@example.org"/>
    <n v="54"/>
    <s v="Female"/>
    <x v="15"/>
    <d v="2020-02-11T00:00:00"/>
    <x v="2"/>
    <s v="Delivery problem"/>
    <s v="I'm having an issue with the {product_purchased}. Please assist. (And if need be this time, that could help.)_x000a__x000a_1.3.2.1 Update my version to 3.0 or more. The issue I'm facing is intermittent. Sometimes it works fine, but other times it acts up unexpectedly."/>
    <x v="2"/>
    <m/>
    <x v="3"/>
    <s v="Social media"/>
    <m/>
    <m/>
    <x v="0"/>
    <x v="0"/>
    <x v="4"/>
    <x v="1"/>
    <x v="0"/>
    <x v="1"/>
    <n v="0.9375"/>
  </r>
  <r>
    <n v="24"/>
    <s v="Antonio Scott"/>
    <s v="carlsonmatthew@example.org"/>
    <n v="63"/>
    <s v="Female"/>
    <x v="11"/>
    <d v="2021-08-06T00:00:00"/>
    <x v="0"/>
    <s v="Refund request"/>
    <s v="I'm having an issue with the {product_purchased}. Please assist._x000a__x000a_I'll take care of those. I've performed a factory reset on my {product_purchased}, hoping it would resolve the problem, but it didn't help."/>
    <x v="0"/>
    <m/>
    <x v="1"/>
    <s v="Social media"/>
    <d v="2023-06-01T09:06:09"/>
    <m/>
    <x v="0"/>
    <x v="0"/>
    <x v="5"/>
    <x v="1"/>
    <x v="0"/>
    <x v="0"/>
    <n v="0.89375000000000004"/>
  </r>
  <r>
    <n v="25"/>
    <s v="John Cuevas"/>
    <s v="lbarron@example.org"/>
    <n v="19"/>
    <s v="Male"/>
    <x v="19"/>
    <d v="2021-05-25T00:00:00"/>
    <x v="3"/>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x v="2"/>
    <m/>
    <x v="0"/>
    <s v="Email"/>
    <m/>
    <m/>
    <x v="0"/>
    <x v="8"/>
    <x v="1"/>
    <x v="0"/>
    <x v="0"/>
    <x v="1"/>
    <n v="0.20624999999999999"/>
  </r>
  <r>
    <n v="26"/>
    <s v="Gregory Bautista"/>
    <s v="johnstonbeth@example.com"/>
    <n v="35"/>
    <s v="Other"/>
    <x v="18"/>
    <d v="2021-07-05T00:00:00"/>
    <x v="3"/>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x v="0"/>
    <m/>
    <x v="3"/>
    <s v="Social media"/>
    <d v="2023-06-01T19:02:12"/>
    <m/>
    <x v="0"/>
    <x v="3"/>
    <x v="2"/>
    <x v="1"/>
    <x v="0"/>
    <x v="0"/>
    <n v="0.23749999999999999"/>
  </r>
  <r>
    <n v="27"/>
    <s v="Ryan Sharp"/>
    <s v="pmercado@example.org"/>
    <n v="22"/>
    <s v="Other"/>
    <x v="20"/>
    <d v="2020-05-02T00:00:00"/>
    <x v="1"/>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x v="0"/>
    <m/>
    <x v="1"/>
    <s v="Social media"/>
    <d v="2023-06-01T20:02:13"/>
    <m/>
    <x v="0"/>
    <x v="2"/>
    <x v="1"/>
    <x v="1"/>
    <x v="0"/>
    <x v="0"/>
    <n v="0.72499999999999998"/>
  </r>
  <r>
    <n v="28"/>
    <s v="Michael Mcdowell"/>
    <s v="jeffersonmichael@example.net"/>
    <n v="21"/>
    <s v="Other"/>
    <x v="21"/>
    <d v="2020-10-12T00:00:00"/>
    <x v="2"/>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x v="2"/>
    <m/>
    <x v="2"/>
    <s v="Phone"/>
    <m/>
    <m/>
    <x v="0"/>
    <x v="2"/>
    <x v="7"/>
    <x v="0"/>
    <x v="0"/>
    <x v="1"/>
    <n v="0.7"/>
  </r>
  <r>
    <n v="29"/>
    <s v="Christine Wang"/>
    <s v="garciastacy@example.com"/>
    <n v="30"/>
    <s v="Other"/>
    <x v="21"/>
    <d v="2020-06-10T00:00:00"/>
    <x v="0"/>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x v="1"/>
    <s v="Soldier we such inside."/>
    <x v="0"/>
    <s v="Phone"/>
    <d v="2023-05-31T23:17:17"/>
    <d v="2023-06-01T06:03:17"/>
    <x v="4"/>
    <x v="1"/>
    <x v="8"/>
    <x v="1"/>
    <x v="1"/>
    <x v="1"/>
    <n v="0.64375000000000004"/>
  </r>
  <r>
    <n v="30"/>
    <s v="Austin George"/>
    <s v="shericase@example.net"/>
    <n v="67"/>
    <s v="Male"/>
    <x v="15"/>
    <d v="2020-12-26T00:00:00"/>
    <x v="2"/>
    <s v="Cancellation request"/>
    <s v="I'm having an issue with the {product_purchased}. Please assist. It's not possible to remove the missing content. I've already contacted customer support multiple times, but the issue remains unresolved."/>
    <x v="1"/>
    <s v="Firm sort voice above which site arrive."/>
    <x v="3"/>
    <s v="Phone"/>
    <d v="2023-06-01T00:54:17"/>
    <d v="2023-06-01T18:23:17"/>
    <x v="2"/>
    <x v="1"/>
    <x v="10"/>
    <x v="1"/>
    <x v="1"/>
    <x v="1"/>
    <n v="0.66249999999999998"/>
  </r>
  <r>
    <n v="31"/>
    <s v="Wendy Roberts"/>
    <s v="jessicahenderson@example.net"/>
    <n v="22"/>
    <s v="Other"/>
    <x v="22"/>
    <d v="2021-01-28T00:00:00"/>
    <x v="1"/>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x v="2"/>
    <m/>
    <x v="1"/>
    <s v="Email"/>
    <m/>
    <m/>
    <x v="0"/>
    <x v="3"/>
    <x v="6"/>
    <x v="1"/>
    <x v="0"/>
    <x v="1"/>
    <n v="0.27500000000000002"/>
  </r>
  <r>
    <n v="32"/>
    <s v="Robert Wilson"/>
    <s v="zstewart@example.org"/>
    <n v="60"/>
    <s v="Male"/>
    <x v="14"/>
    <d v="2021-12-20T00:00:00"/>
    <x v="0"/>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x v="1"/>
    <s v="Certain myself month past tree benefit."/>
    <x v="3"/>
    <s v="Social media"/>
    <d v="2023-06-01T06:42:21"/>
    <d v="2023-06-01T07:16:21"/>
    <x v="1"/>
    <x v="2"/>
    <x v="10"/>
    <x v="1"/>
    <x v="1"/>
    <x v="1"/>
    <n v="0.59375"/>
  </r>
  <r>
    <n v="33"/>
    <s v="Christina Gray"/>
    <s v="greenkeith@example.net"/>
    <n v="36"/>
    <s v="Female"/>
    <x v="21"/>
    <d v="2021-12-07T00:00:00"/>
    <x v="1"/>
    <s v="Product recommendation"/>
    <s v="I've noticed a software bug in the {product_purchased} app. It's causing data loss and unexpected errors. How can I resolve this issue? I need assistance as soon as possible because it's affecting my work and productivity."/>
    <x v="0"/>
    <m/>
    <x v="3"/>
    <s v="Chat"/>
    <d v="2023-06-01T19:36:21"/>
    <m/>
    <x v="4"/>
    <x v="2"/>
    <x v="10"/>
    <x v="1"/>
    <x v="0"/>
    <x v="0"/>
    <n v="0.59375"/>
  </r>
  <r>
    <n v="34"/>
    <s v="Timothy Lyons"/>
    <s v="darlenelee@example.org"/>
    <n v="50"/>
    <s v="Male"/>
    <x v="4"/>
    <d v="2021-12-09T00:00:00"/>
    <x v="4"/>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x v="1"/>
    <s v="However financial development significant camera job every."/>
    <x v="0"/>
    <s v="Social media"/>
    <d v="2023-06-01T02:01:23"/>
    <d v="2023-06-01T18:25:23"/>
    <x v="4"/>
    <x v="6"/>
    <x v="10"/>
    <x v="1"/>
    <x v="1"/>
    <x v="1"/>
    <n v="0.46875"/>
  </r>
  <r>
    <n v="35"/>
    <s v="Stacy Jones"/>
    <s v="fernandezmark@example.org"/>
    <n v="27"/>
    <s v="Male"/>
    <x v="10"/>
    <d v="2021-04-09T00:00:00"/>
    <x v="4"/>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x v="0"/>
    <m/>
    <x v="1"/>
    <s v="Chat"/>
    <d v="2023-06-01T20:50:24"/>
    <m/>
    <x v="4"/>
    <x v="3"/>
    <x v="11"/>
    <x v="1"/>
    <x v="0"/>
    <x v="0"/>
    <n v="0.24374999999999999"/>
  </r>
  <r>
    <n v="36"/>
    <s v="Joann King"/>
    <s v="jessica10@example.org"/>
    <n v="24"/>
    <s v="Other"/>
    <x v="0"/>
    <d v="2020-10-13T00:00:00"/>
    <x v="2"/>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x v="1"/>
    <s v="Reach paper ability effort learn."/>
    <x v="2"/>
    <s v="Chat"/>
    <d v="2023-06-01T07:56:25"/>
    <d v="2023-06-01T00:14:25"/>
    <x v="2"/>
    <x v="5"/>
    <x v="7"/>
    <x v="1"/>
    <x v="1"/>
    <x v="1"/>
    <n v="0.23749999999999999"/>
  </r>
  <r>
    <n v="37"/>
    <s v="Ruben Henry"/>
    <s v="katherinehoward@example.net"/>
    <n v="65"/>
    <s v="Female"/>
    <x v="17"/>
    <d v="2020-03-14T00:00:00"/>
    <x v="4"/>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x v="0"/>
    <m/>
    <x v="3"/>
    <s v="Email"/>
    <d v="2023-06-01T15:51:28"/>
    <m/>
    <x v="4"/>
    <x v="9"/>
    <x v="0"/>
    <x v="1"/>
    <x v="0"/>
    <x v="0"/>
    <n v="0.23749999999999999"/>
  </r>
  <r>
    <n v="38"/>
    <s v="Morgan Wagner"/>
    <s v="elizabethlamb@example.com"/>
    <n v="39"/>
    <s v="Female"/>
    <x v="19"/>
    <d v="2020-09-02T00:00:00"/>
    <x v="3"/>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x v="2"/>
    <m/>
    <x v="3"/>
    <s v="Chat"/>
    <m/>
    <m/>
    <x v="4"/>
    <x v="7"/>
    <x v="9"/>
    <x v="1"/>
    <x v="0"/>
    <x v="1"/>
    <n v="0.3"/>
  </r>
  <r>
    <n v="39"/>
    <s v="Kevin Ingram"/>
    <s v="victor62@example.net"/>
    <n v="19"/>
    <s v="Male"/>
    <x v="23"/>
    <d v="2021-09-10T00:00:00"/>
    <x v="0"/>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x v="1"/>
    <s v="North second between this cell opportunity movement."/>
    <x v="0"/>
    <s v="Phone"/>
    <d v="2023-06-01T18:45:30"/>
    <d v="2023-05-31T21:53:30"/>
    <x v="1"/>
    <x v="1"/>
    <x v="9"/>
    <x v="1"/>
    <x v="1"/>
    <x v="1"/>
    <n v="0.73124999999999996"/>
  </r>
  <r>
    <n v="40"/>
    <s v="Michael Oneal"/>
    <s v="stevenburns@example.net"/>
    <n v="33"/>
    <s v="Other"/>
    <x v="24"/>
    <d v="2021-10-22T00:00:00"/>
    <x v="3"/>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x v="0"/>
    <m/>
    <x v="3"/>
    <s v="Social media"/>
    <d v="2023-05-31T22:19:32"/>
    <m/>
    <x v="4"/>
    <x v="4"/>
    <x v="7"/>
    <x v="1"/>
    <x v="0"/>
    <x v="0"/>
    <n v="0.48125000000000001"/>
  </r>
  <r>
    <n v="41"/>
    <s v="Casey Tran"/>
    <s v="shawn54@example.net"/>
    <n v="19"/>
    <s v="Female"/>
    <x v="25"/>
    <d v="2021-02-07T00:00:00"/>
    <x v="3"/>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x v="0"/>
    <m/>
    <x v="1"/>
    <s v="Phone"/>
    <d v="2023-06-01T09:11:33"/>
    <m/>
    <x v="4"/>
    <x v="1"/>
    <x v="4"/>
    <x v="1"/>
    <x v="0"/>
    <x v="0"/>
    <n v="0.70625000000000004"/>
  </r>
  <r>
    <n v="42"/>
    <s v="Katie Mitchell"/>
    <s v="sheila78@example.org"/>
    <n v="35"/>
    <s v="Male"/>
    <x v="2"/>
    <d v="2021-06-09T00:00:00"/>
    <x v="1"/>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x v="1"/>
    <s v="Start book field officer seem make."/>
    <x v="0"/>
    <s v="Chat"/>
    <d v="2023-06-01T20:25:34"/>
    <d v="2023-06-01T14:43:34"/>
    <x v="1"/>
    <x v="0"/>
    <x v="8"/>
    <x v="1"/>
    <x v="1"/>
    <x v="1"/>
    <n v="0.84375"/>
  </r>
  <r>
    <n v="43"/>
    <s v="Justin Giles"/>
    <s v="woodmargaret@example.org"/>
    <n v="22"/>
    <s v="Male"/>
    <x v="26"/>
    <d v="2020-10-10T00:00:00"/>
    <x v="3"/>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x v="0"/>
    <m/>
    <x v="3"/>
    <s v="Phone"/>
    <d v="2023-06-01T18:41:35"/>
    <m/>
    <x v="4"/>
    <x v="4"/>
    <x v="7"/>
    <x v="1"/>
    <x v="0"/>
    <x v="0"/>
    <n v="0.48125000000000001"/>
  </r>
  <r>
    <n v="44"/>
    <s v="Michael Allison"/>
    <s v="abowen@example.org"/>
    <n v="54"/>
    <s v="Female"/>
    <x v="27"/>
    <d v="2020-01-16T00:00:00"/>
    <x v="0"/>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x v="2"/>
    <m/>
    <x v="1"/>
    <s v="Email"/>
    <m/>
    <m/>
    <x v="4"/>
    <x v="0"/>
    <x v="6"/>
    <x v="1"/>
    <x v="0"/>
    <x v="1"/>
    <n v="0.8"/>
  </r>
  <r>
    <n v="45"/>
    <s v="Donald Gibbs"/>
    <s v="laura33@example.org"/>
    <n v="34"/>
    <s v="Other"/>
    <x v="18"/>
    <d v="2021-09-25T00:00:00"/>
    <x v="4"/>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x v="1"/>
    <s v="Over read region lawyer much speech control."/>
    <x v="0"/>
    <s v="Email"/>
    <d v="2023-06-01T05:58:39"/>
    <d v="2023-06-01T03:19:39"/>
    <x v="5"/>
    <x v="10"/>
    <x v="9"/>
    <x v="1"/>
    <x v="1"/>
    <x v="1"/>
    <n v="0.22500000000000001"/>
  </r>
  <r>
    <n v="46"/>
    <s v="Timothy Sutton"/>
    <s v="david40@example.org"/>
    <n v="65"/>
    <s v="Female"/>
    <x v="1"/>
    <d v="2021-02-01T00:00:00"/>
    <x v="3"/>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x v="2"/>
    <m/>
    <x v="1"/>
    <s v="Chat"/>
    <m/>
    <m/>
    <x v="4"/>
    <x v="0"/>
    <x v="4"/>
    <x v="1"/>
    <x v="0"/>
    <x v="1"/>
    <n v="0.9375"/>
  </r>
  <r>
    <n v="47"/>
    <s v="Cassandra Richards"/>
    <s v="abigail06@example.com"/>
    <n v="50"/>
    <s v="Female"/>
    <x v="11"/>
    <d v="2020-10-15T00:00:00"/>
    <x v="4"/>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x v="1"/>
    <s v="Audience food pretty cut."/>
    <x v="2"/>
    <s v="Phone"/>
    <d v="2023-06-01T03:43:43"/>
    <d v="2023-06-01T09:24:43"/>
    <x v="2"/>
    <x v="0"/>
    <x v="7"/>
    <x v="1"/>
    <x v="1"/>
    <x v="1"/>
    <n v="0.83750000000000002"/>
  </r>
  <r>
    <n v="48"/>
    <s v="Kristen Perry"/>
    <s v="bevans@example.org"/>
    <n v="27"/>
    <s v="Female"/>
    <x v="0"/>
    <d v="2020-07-29T00:00:00"/>
    <x v="0"/>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x v="1"/>
    <s v="Late center interview that."/>
    <x v="3"/>
    <s v="Social media"/>
    <d v="2023-06-01T07:16:45"/>
    <d v="2023-06-01T05:59:45"/>
    <x v="2"/>
    <x v="2"/>
    <x v="2"/>
    <x v="1"/>
    <x v="1"/>
    <x v="1"/>
    <n v="0.57499999999999996"/>
  </r>
  <r>
    <n v="49"/>
    <s v="Noah Mcknight"/>
    <s v="juliepowers@example.org"/>
    <n v="32"/>
    <s v="Other"/>
    <x v="28"/>
    <d v="2021-02-15T00:00:00"/>
    <x v="2"/>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x v="2"/>
    <m/>
    <x v="2"/>
    <s v="Chat"/>
    <m/>
    <m/>
    <x v="4"/>
    <x v="4"/>
    <x v="4"/>
    <x v="0"/>
    <x v="0"/>
    <x v="1"/>
    <n v="0.47499999999999998"/>
  </r>
  <r>
    <n v="50"/>
    <s v="Katie Johnson"/>
    <s v="thomas46@example.net"/>
    <n v="44"/>
    <s v="Male"/>
    <x v="3"/>
    <d v="2020-09-27T00:00:00"/>
    <x v="0"/>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x v="2"/>
    <m/>
    <x v="3"/>
    <s v="Chat"/>
    <m/>
    <m/>
    <x v="0"/>
    <x v="3"/>
    <x v="9"/>
    <x v="1"/>
    <x v="0"/>
    <x v="1"/>
    <n v="0.21249999999999999"/>
  </r>
  <r>
    <n v="51"/>
    <s v="Kayla Dunn"/>
    <s v="ramirezphilip@example.net"/>
    <n v="66"/>
    <s v="Male"/>
    <x v="29"/>
    <d v="2020-12-22T00:00:00"/>
    <x v="4"/>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x v="2"/>
    <m/>
    <x v="3"/>
    <s v="Chat"/>
    <m/>
    <m/>
    <x v="0"/>
    <x v="10"/>
    <x v="10"/>
    <x v="1"/>
    <x v="0"/>
    <x v="1"/>
    <n v="0.23749999999999999"/>
  </r>
  <r>
    <n v="52"/>
    <s v="Tracy White"/>
    <s v="wvargas@example.com"/>
    <n v="64"/>
    <s v="Male"/>
    <x v="1"/>
    <d v="2020-11-20T00:00:00"/>
    <x v="4"/>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x v="1"/>
    <s v="Might Mrs often stuff."/>
    <x v="3"/>
    <s v="Chat"/>
    <d v="2023-06-01T16:21:49"/>
    <d v="2023-06-01T10:31:49"/>
    <x v="1"/>
    <x v="3"/>
    <x v="3"/>
    <x v="1"/>
    <x v="1"/>
    <x v="1"/>
    <n v="0.22500000000000001"/>
  </r>
  <r>
    <n v="53"/>
    <s v="Christian Graves"/>
    <s v="hgriffin@example.org"/>
    <n v="54"/>
    <s v="Male"/>
    <x v="12"/>
    <d v="2021-10-10T00:00:00"/>
    <x v="4"/>
    <s v="Network problem"/>
    <s v="I'm having an issue with the {product_purchased}. Please assist. Please. Please. I need assistance as soon as possible because it's affecting my work and productivity."/>
    <x v="1"/>
    <s v="More left involve agree station billion would."/>
    <x v="2"/>
    <s v="Social media"/>
    <d v="2023-06-01T01:54:49"/>
    <d v="2023-06-01T20:59:49"/>
    <x v="1"/>
    <x v="8"/>
    <x v="7"/>
    <x v="1"/>
    <x v="1"/>
    <x v="1"/>
    <n v="0.20624999999999999"/>
  </r>
  <r>
    <n v="54"/>
    <s v="Casey Reed"/>
    <s v="sabrina61@example.org"/>
    <n v="37"/>
    <s v="Male"/>
    <x v="18"/>
    <d v="2021-08-16T00:00:00"/>
    <x v="2"/>
    <s v="Delivery problem"/>
    <s v="I'm having an issue with the {product_purchased}. Please assist._x000a__x000a_If it's not working I can't help you. I've performed a factory reset on my {product_purchased}, hoping it would resolve the problem, but it didn't help."/>
    <x v="1"/>
    <s v="Even two pay expect."/>
    <x v="1"/>
    <s v="Chat"/>
    <d v="2023-06-01T00:39:50"/>
    <d v="2023-06-01T10:25:50"/>
    <x v="3"/>
    <x v="2"/>
    <x v="5"/>
    <x v="1"/>
    <x v="1"/>
    <x v="1"/>
    <n v="0.64375000000000004"/>
  </r>
  <r>
    <n v="55"/>
    <s v="Carrie Ayers"/>
    <s v="natasha18@example.com"/>
    <n v="68"/>
    <s v="Female"/>
    <x v="10"/>
    <d v="2021-10-14T00:00:00"/>
    <x v="0"/>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x v="0"/>
    <m/>
    <x v="1"/>
    <s v="Chat"/>
    <d v="2023-06-01T07:25:51"/>
    <m/>
    <x v="0"/>
    <x v="1"/>
    <x v="7"/>
    <x v="1"/>
    <x v="0"/>
    <x v="0"/>
    <n v="0.79374999999999996"/>
  </r>
  <r>
    <n v="56"/>
    <s v="Sarah Cole"/>
    <s v="williamscynthia@example.org"/>
    <n v="50"/>
    <s v="Female"/>
    <x v="11"/>
    <d v="2021-11-19T00:00:00"/>
    <x v="2"/>
    <s v="Software bug"/>
    <s v="I'm having an issue with the {product_purchased}. Please assist. The requested address will be returned within 3 â€“ 9 business days. Please do not hesitate to contact us using the appropriate form._x000a__x000a_(9 weeks from purchase time I'm unable to find the option to perform the desired action in the {product_purchased}. Could you please guide me through the steps?"/>
    <x v="0"/>
    <m/>
    <x v="0"/>
    <s v="Chat"/>
    <d v="2023-06-01T11:14:53"/>
    <m/>
    <x v="0"/>
    <x v="4"/>
    <x v="3"/>
    <x v="0"/>
    <x v="0"/>
    <x v="0"/>
    <n v="0.41875000000000001"/>
  </r>
  <r>
    <n v="57"/>
    <s v="Alison Ford"/>
    <s v="mcgeebrandon@example.org"/>
    <n v="69"/>
    <s v="Male"/>
    <x v="4"/>
    <d v="2021-12-22T00:00:00"/>
    <x v="0"/>
    <s v="Software bug"/>
    <s v="I'm having an issue with the {product_purchased}. Please assist. I've noticed that the issue occurs consistently when I use a specific feature or application on my {product_purchased}."/>
    <x v="0"/>
    <m/>
    <x v="3"/>
    <s v="Social media"/>
    <d v="2023-06-01T10:33:53"/>
    <m/>
    <x v="0"/>
    <x v="2"/>
    <x v="10"/>
    <x v="1"/>
    <x v="0"/>
    <x v="0"/>
    <n v="0.59375"/>
  </r>
  <r>
    <n v="58"/>
    <s v="Lori Young"/>
    <s v="pthomas@example.org"/>
    <n v="47"/>
    <s v="Other"/>
    <x v="14"/>
    <d v="2020-07-28T00:00:00"/>
    <x v="4"/>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x v="2"/>
    <m/>
    <x v="0"/>
    <s v="Email"/>
    <m/>
    <m/>
    <x v="0"/>
    <x v="8"/>
    <x v="2"/>
    <x v="0"/>
    <x v="0"/>
    <x v="1"/>
    <n v="0.23749999999999999"/>
  </r>
  <r>
    <n v="59"/>
    <s v="Kimberly Mack"/>
    <s v="lwilliamson@example.net"/>
    <n v="27"/>
    <s v="Male"/>
    <x v="4"/>
    <d v="2020-07-31T00:00:00"/>
    <x v="0"/>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x v="1"/>
    <s v="During base sure measure teach time large."/>
    <x v="3"/>
    <s v="Phone"/>
    <d v="2023-06-01T11:56:57"/>
    <d v="2023-06-01T04:45:57"/>
    <x v="4"/>
    <x v="9"/>
    <x v="2"/>
    <x v="1"/>
    <x v="1"/>
    <x v="1"/>
    <n v="0.18124999999999999"/>
  </r>
  <r>
    <n v="60"/>
    <s v="Samuel Schroeder"/>
    <s v="andrew28@example.org"/>
    <n v="40"/>
    <s v="Other"/>
    <x v="30"/>
    <d v="2021-09-05T00:00:00"/>
    <x v="3"/>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x v="1"/>
    <s v="Reveal long fish care value direction TV."/>
    <x v="3"/>
    <s v="Chat"/>
    <d v="2023-06-01T19:50:58"/>
    <d v="2023-06-01T00:38:58"/>
    <x v="1"/>
    <x v="0"/>
    <x v="9"/>
    <x v="1"/>
    <x v="1"/>
    <x v="1"/>
    <n v="0.8"/>
  </r>
  <r>
    <n v="61"/>
    <s v="Amanda Burton"/>
    <s v="hannahstephens@example.com"/>
    <n v="40"/>
    <s v="Male"/>
    <x v="31"/>
    <d v="2020-11-16T00:00:00"/>
    <x v="2"/>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x v="1"/>
    <s v="Else personal leg break book nearly."/>
    <x v="3"/>
    <s v="Chat"/>
    <d v="2023-06-01T00:18:00"/>
    <d v="2023-06-01T11:55:00"/>
    <x v="2"/>
    <x v="0"/>
    <x v="3"/>
    <x v="1"/>
    <x v="1"/>
    <x v="1"/>
    <n v="0.9375"/>
  </r>
  <r>
    <n v="62"/>
    <s v="Sarah Williams"/>
    <s v="akelly@example.net"/>
    <n v="41"/>
    <s v="Other"/>
    <x v="20"/>
    <d v="2021-11-21T00:00:00"/>
    <x v="3"/>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x v="0"/>
    <m/>
    <x v="0"/>
    <s v="Social media"/>
    <d v="2023-06-01T01:32:02"/>
    <m/>
    <x v="0"/>
    <x v="5"/>
    <x v="3"/>
    <x v="0"/>
    <x v="0"/>
    <x v="0"/>
    <n v="0.15"/>
  </r>
  <r>
    <n v="63"/>
    <s v="Frank Sherman"/>
    <s v="floresbryan@example.net"/>
    <n v="64"/>
    <s v="Female"/>
    <x v="15"/>
    <d v="2020-12-12T00:00:00"/>
    <x v="1"/>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x v="1"/>
    <s v="Eye while if exist name receive."/>
    <x v="2"/>
    <s v="Email"/>
    <d v="2023-05-31T23:37:04"/>
    <d v="2023-06-01T12:41:04"/>
    <x v="3"/>
    <x v="2"/>
    <x v="10"/>
    <x v="1"/>
    <x v="1"/>
    <x v="1"/>
    <n v="0.59375"/>
  </r>
  <r>
    <n v="64"/>
    <s v="Victoria Parker"/>
    <s v="tiffany87@example.com"/>
    <n v="57"/>
    <s v="Female"/>
    <x v="22"/>
    <d v="2020-04-24T00:00:00"/>
    <x v="1"/>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x v="0"/>
    <m/>
    <x v="2"/>
    <s v="Phone"/>
    <d v="2023-06-01T07:07:05"/>
    <m/>
    <x v="0"/>
    <x v="7"/>
    <x v="11"/>
    <x v="1"/>
    <x v="0"/>
    <x v="0"/>
    <n v="0.23749999999999999"/>
  </r>
  <r>
    <n v="65"/>
    <s v="David Smith"/>
    <s v="jacob67@example.net"/>
    <n v="61"/>
    <s v="Male"/>
    <x v="10"/>
    <d v="2021-08-02T00:00:00"/>
    <x v="0"/>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x v="2"/>
    <m/>
    <x v="3"/>
    <s v="Phone"/>
    <m/>
    <m/>
    <x v="0"/>
    <x v="4"/>
    <x v="5"/>
    <x v="1"/>
    <x v="0"/>
    <x v="1"/>
    <n v="0.42499999999999999"/>
  </r>
  <r>
    <n v="66"/>
    <s v="Jeffrey Hernandez"/>
    <s v="perezdana@example.org"/>
    <n v="56"/>
    <s v="Male"/>
    <x v="30"/>
    <d v="2021-11-11T00:00:00"/>
    <x v="0"/>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x v="0"/>
    <m/>
    <x v="3"/>
    <s v="Phone"/>
    <d v="2023-05-31T22:38:07"/>
    <m/>
    <x v="0"/>
    <x v="5"/>
    <x v="3"/>
    <x v="1"/>
    <x v="0"/>
    <x v="0"/>
    <n v="0.15"/>
  </r>
  <r>
    <n v="67"/>
    <s v="John Robertson"/>
    <s v="gillespiegeorge@example.com"/>
    <n v="49"/>
    <s v="Female"/>
    <x v="0"/>
    <d v="2021-08-08T00:00:00"/>
    <x v="1"/>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x v="1"/>
    <s v="Fill young add between morning commercial."/>
    <x v="2"/>
    <s v="Email"/>
    <d v="2023-06-01T05:06:08"/>
    <d v="2023-06-01T10:17:08"/>
    <x v="4"/>
    <x v="0"/>
    <x v="5"/>
    <x v="1"/>
    <x v="1"/>
    <x v="1"/>
    <n v="0.89375000000000004"/>
  </r>
  <r>
    <n v="68"/>
    <s v="Ryan Gonzalez"/>
    <s v="pwilson@example.com"/>
    <n v="54"/>
    <s v="Male"/>
    <x v="3"/>
    <d v="2021-06-27T00:00:00"/>
    <x v="2"/>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x v="0"/>
    <m/>
    <x v="1"/>
    <s v="Phone"/>
    <d v="2023-06-01T21:04:10"/>
    <m/>
    <x v="0"/>
    <x v="3"/>
    <x v="8"/>
    <x v="1"/>
    <x v="0"/>
    <x v="0"/>
    <n v="0.19375000000000001"/>
  </r>
  <r>
    <n v="69"/>
    <s v="Brianna Scott MD"/>
    <s v="jbranch@example.net"/>
    <n v="51"/>
    <s v="Other"/>
    <x v="22"/>
    <d v="2021-02-06T00:00:00"/>
    <x v="0"/>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x v="0"/>
    <m/>
    <x v="0"/>
    <s v="Chat"/>
    <d v="2023-05-31T23:00:12"/>
    <m/>
    <x v="0"/>
    <x v="2"/>
    <x v="4"/>
    <x v="0"/>
    <x v="0"/>
    <x v="0"/>
    <n v="0.6875"/>
  </r>
  <r>
    <n v="70"/>
    <s v="Michael Day"/>
    <s v="william07@example.org"/>
    <n v="46"/>
    <s v="Female"/>
    <x v="32"/>
    <d v="2020-02-13T00:00:00"/>
    <x v="4"/>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x v="1"/>
    <s v="Answer story series imagine discover."/>
    <x v="2"/>
    <s v="Chat"/>
    <d v="2023-06-01T11:57:12"/>
    <d v="2023-05-31T22:51:12"/>
    <x v="2"/>
    <x v="2"/>
    <x v="4"/>
    <x v="1"/>
    <x v="1"/>
    <x v="1"/>
    <n v="0.6875"/>
  </r>
  <r>
    <n v="71"/>
    <s v="Eileen Kim"/>
    <s v="gabriel83@example.com"/>
    <n v="27"/>
    <s v="Male"/>
    <x v="23"/>
    <d v="2021-05-15T00:00:00"/>
    <x v="2"/>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x v="0"/>
    <m/>
    <x v="3"/>
    <s v="Chat"/>
    <d v="2023-05-31T23:49:14"/>
    <m/>
    <x v="0"/>
    <x v="6"/>
    <x v="1"/>
    <x v="1"/>
    <x v="0"/>
    <x v="0"/>
    <n v="0.38124999999999998"/>
  </r>
  <r>
    <n v="72"/>
    <s v="Joseph Costa"/>
    <s v="calvarez@example.org"/>
    <n v="37"/>
    <s v="Other"/>
    <x v="27"/>
    <d v="2020-09-26T00:00:00"/>
    <x v="4"/>
    <s v="Delivery problem"/>
    <s v="I've recently set up my {product_purchased}, but it fails to connect to any available networks. What steps should I take to troubleshoot this issue? I've tried clearing the cache and data for the {product_purchased} app, but the issue persists."/>
    <x v="2"/>
    <m/>
    <x v="3"/>
    <s v="Social media"/>
    <m/>
    <m/>
    <x v="0"/>
    <x v="3"/>
    <x v="9"/>
    <x v="1"/>
    <x v="0"/>
    <x v="1"/>
    <n v="0.21249999999999999"/>
  </r>
  <r>
    <n v="73"/>
    <s v="Tanya Powell"/>
    <s v="epatel@example.org"/>
    <n v="34"/>
    <s v="Female"/>
    <x v="8"/>
    <d v="2021-02-16T00:00:00"/>
    <x v="1"/>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x v="1"/>
    <s v="Executive wear gun child."/>
    <x v="1"/>
    <s v="Chat"/>
    <d v="2023-06-01T04:35:16"/>
    <d v="2023-06-01T03:17:16"/>
    <x v="3"/>
    <x v="2"/>
    <x v="4"/>
    <x v="1"/>
    <x v="1"/>
    <x v="1"/>
    <n v="0.6875"/>
  </r>
  <r>
    <n v="74"/>
    <s v="Philip Davis"/>
    <s v="fbenjamin@example.org"/>
    <n v="36"/>
    <s v="Other"/>
    <x v="21"/>
    <d v="2020-11-09T00:00:00"/>
    <x v="2"/>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x v="1"/>
    <s v="Finish common benefit most college."/>
    <x v="0"/>
    <s v="Social media"/>
    <d v="2023-06-01T21:31:17"/>
    <d v="2023-06-01T02:24:17"/>
    <x v="1"/>
    <x v="1"/>
    <x v="3"/>
    <x v="1"/>
    <x v="1"/>
    <x v="1"/>
    <n v="0.65625"/>
  </r>
  <r>
    <n v="75"/>
    <s v="Vanessa Hayes"/>
    <s v="donaldroberts@example.net"/>
    <n v="31"/>
    <s v="Female"/>
    <x v="15"/>
    <d v="2021-04-16T00:00:00"/>
    <x v="1"/>
    <s v="Product setup"/>
    <s v="I'm having an issue with the {product_purchased}. Please assist. Please, take care of such requests._x000a__x000a_[1] M.V.V._x000a__x000a_[2] The above-mentioned is made up with specific I've checked the device settings and made sure that everything is configured correctly."/>
    <x v="2"/>
    <m/>
    <x v="0"/>
    <s v="Email"/>
    <m/>
    <m/>
    <x v="0"/>
    <x v="1"/>
    <x v="11"/>
    <x v="0"/>
    <x v="0"/>
    <x v="1"/>
    <n v="0.65625"/>
  </r>
  <r>
    <n v="76"/>
    <s v="Jennifer Bryan"/>
    <s v="cooperthomas@example.com"/>
    <n v="37"/>
    <s v="Other"/>
    <x v="33"/>
    <d v="2021-01-06T00:00:00"/>
    <x v="3"/>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x v="1"/>
    <s v="Somebody east painting tree sell rock level."/>
    <x v="0"/>
    <s v="Chat"/>
    <d v="2023-06-01T14:43:20"/>
    <d v="2023-06-01T02:30:20"/>
    <x v="2"/>
    <x v="1"/>
    <x v="6"/>
    <x v="1"/>
    <x v="1"/>
    <x v="1"/>
    <n v="0.79374999999999996"/>
  </r>
  <r>
    <n v="77"/>
    <s v="Matthew Scott"/>
    <s v="brookeross@example.net"/>
    <n v="18"/>
    <s v="Other"/>
    <x v="27"/>
    <d v="2020-06-30T00:00:00"/>
    <x v="2"/>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x v="2"/>
    <m/>
    <x v="0"/>
    <s v="Phone"/>
    <m/>
    <m/>
    <x v="0"/>
    <x v="2"/>
    <x v="8"/>
    <x v="0"/>
    <x v="0"/>
    <x v="1"/>
    <n v="0.56874999999999998"/>
  </r>
  <r>
    <n v="78"/>
    <s v="Alfred Ortiz"/>
    <s v="nicholsdouglas@example.org"/>
    <n v="63"/>
    <s v="Female"/>
    <x v="21"/>
    <d v="2020-12-29T00:00:00"/>
    <x v="1"/>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x v="1"/>
    <s v="Huge value apply born."/>
    <x v="1"/>
    <s v="Email"/>
    <d v="2023-06-01T19:16:24"/>
    <d v="2023-06-01T15:21:24"/>
    <x v="4"/>
    <x v="0"/>
    <x v="10"/>
    <x v="1"/>
    <x v="1"/>
    <x v="1"/>
    <n v="0.78125"/>
  </r>
  <r>
    <n v="79"/>
    <s v="John Goodman"/>
    <s v="vgarcia@example.com"/>
    <n v="55"/>
    <s v="Other"/>
    <x v="23"/>
    <d v="2021-01-07T00:00:00"/>
    <x v="1"/>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x v="0"/>
    <m/>
    <x v="3"/>
    <s v="Social media"/>
    <d v="2023-06-01T16:57:26"/>
    <m/>
    <x v="0"/>
    <x v="4"/>
    <x v="6"/>
    <x v="1"/>
    <x v="0"/>
    <x v="0"/>
    <n v="0.51875000000000004"/>
  </r>
  <r>
    <n v="80"/>
    <s v="Catherine Stephens"/>
    <s v="hmccann@example.com"/>
    <n v="40"/>
    <s v="Other"/>
    <x v="1"/>
    <d v="2020-11-03T00:00:00"/>
    <x v="0"/>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x v="0"/>
    <m/>
    <x v="0"/>
    <s v="Chat"/>
    <d v="2023-06-01T11:27:28"/>
    <m/>
    <x v="4"/>
    <x v="0"/>
    <x v="3"/>
    <x v="0"/>
    <x v="0"/>
    <x v="0"/>
    <n v="0.9375"/>
  </r>
  <r>
    <n v="81"/>
    <s v="Sarah Lee"/>
    <s v="dclark@example.net"/>
    <n v="50"/>
    <s v="Other"/>
    <x v="3"/>
    <d v="2021-03-22T00:00:00"/>
    <x v="0"/>
    <s v="Product recommendation"/>
    <s v="I'm having an issue with the {product_purchased}. Please assist. I'm unable to find the option to perform the desired action in the {product_purchased}. Could you please guide me through the steps?"/>
    <x v="0"/>
    <m/>
    <x v="0"/>
    <s v="Phone"/>
    <d v="2023-06-01T07:27:28"/>
    <m/>
    <x v="4"/>
    <x v="1"/>
    <x v="0"/>
    <x v="0"/>
    <x v="0"/>
    <x v="0"/>
    <n v="0.63124999999999998"/>
  </r>
  <r>
    <n v="82"/>
    <s v="Kiara Parker"/>
    <s v="gonzalezlarry@example.org"/>
    <n v="29"/>
    <s v="Other"/>
    <x v="30"/>
    <d v="2021-07-22T00:00:00"/>
    <x v="2"/>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x v="0"/>
    <m/>
    <x v="3"/>
    <s v="Email"/>
    <d v="2023-06-01T11:37:29"/>
    <m/>
    <x v="4"/>
    <x v="9"/>
    <x v="2"/>
    <x v="1"/>
    <x v="0"/>
    <x v="0"/>
    <n v="0.18124999999999999"/>
  </r>
  <r>
    <n v="83"/>
    <s v="Joshua Miller"/>
    <s v="kimjesse@example.com"/>
    <n v="24"/>
    <s v="Male"/>
    <x v="25"/>
    <d v="2021-10-04T00:00:00"/>
    <x v="4"/>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x v="1"/>
    <s v="Event see dinner home."/>
    <x v="1"/>
    <s v="Social media"/>
    <d v="2023-06-01T05:40:30"/>
    <d v="2023-06-01T20:35:30"/>
    <x v="2"/>
    <x v="4"/>
    <x v="7"/>
    <x v="1"/>
    <x v="1"/>
    <x v="1"/>
    <n v="0.48125000000000001"/>
  </r>
  <r>
    <n v="84"/>
    <s v="James Jones"/>
    <s v="dsilva@example.org"/>
    <n v="57"/>
    <s v="Other"/>
    <x v="4"/>
    <d v="2021-08-11T00:00:00"/>
    <x v="0"/>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x v="0"/>
    <m/>
    <x v="0"/>
    <s v="Phone"/>
    <d v="2023-06-01T00:24:32"/>
    <m/>
    <x v="4"/>
    <x v="5"/>
    <x v="5"/>
    <x v="0"/>
    <x v="0"/>
    <x v="0"/>
    <n v="0.21875"/>
  </r>
  <r>
    <n v="85"/>
    <s v="David Taylor"/>
    <s v="kaylapham@example.com"/>
    <n v="67"/>
    <s v="Other"/>
    <x v="5"/>
    <d v="2021-08-02T00:00:00"/>
    <x v="0"/>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x v="2"/>
    <m/>
    <x v="3"/>
    <s v="Phone"/>
    <m/>
    <m/>
    <x v="4"/>
    <x v="6"/>
    <x v="5"/>
    <x v="1"/>
    <x v="0"/>
    <x v="1"/>
    <n v="0.41875000000000001"/>
  </r>
  <r>
    <n v="86"/>
    <s v="Richard Mullen"/>
    <s v="cschmidt@example.com"/>
    <n v="67"/>
    <s v="Female"/>
    <x v="17"/>
    <d v="2021-01-22T00:00:00"/>
    <x v="3"/>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x v="2"/>
    <m/>
    <x v="2"/>
    <s v="Social media"/>
    <m/>
    <m/>
    <x v="4"/>
    <x v="8"/>
    <x v="6"/>
    <x v="0"/>
    <x v="0"/>
    <x v="1"/>
    <n v="0.25624999999999998"/>
  </r>
  <r>
    <n v="87"/>
    <s v="Danielle Everett"/>
    <s v="kimberlyhudson@example.com"/>
    <n v="46"/>
    <s v="Male"/>
    <x v="13"/>
    <d v="2020-01-18T00:00:00"/>
    <x v="0"/>
    <s v="Product recommendation"/>
    <s v="I'm having an issue with the {product_purchased}. Please assist. * * * @param {number}_item * * @return {item} @*/if (_ejection_exceeds(_proposal)) I've noticed that the issue occurs consistently when I use a specific feature or application on my {product_purchased}."/>
    <x v="1"/>
    <s v="Represent where produce suddenly."/>
    <x v="0"/>
    <s v="Phone"/>
    <d v="2023-06-01T18:03:35"/>
    <d v="2023-06-01T06:23:35"/>
    <x v="5"/>
    <x v="2"/>
    <x v="6"/>
    <x v="1"/>
    <x v="1"/>
    <x v="1"/>
    <n v="0.73124999999999996"/>
  </r>
  <r>
    <n v="88"/>
    <s v="Steven Thompson"/>
    <s v="vaustin@example.org"/>
    <n v="55"/>
    <s v="Other"/>
    <x v="6"/>
    <d v="2020-09-10T00:00:00"/>
    <x v="0"/>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x v="0"/>
    <m/>
    <x v="2"/>
    <s v="Social media"/>
    <d v="2023-06-01T19:21:36"/>
    <m/>
    <x v="4"/>
    <x v="10"/>
    <x v="9"/>
    <x v="1"/>
    <x v="0"/>
    <x v="0"/>
    <n v="0.22500000000000001"/>
  </r>
  <r>
    <n v="89"/>
    <s v="Renee White"/>
    <s v="chelsea84@example.org"/>
    <n v="42"/>
    <s v="Other"/>
    <x v="34"/>
    <d v="2021-08-01T00:00:00"/>
    <x v="1"/>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x v="2"/>
    <m/>
    <x v="0"/>
    <s v="Email"/>
    <m/>
    <m/>
    <x v="4"/>
    <x v="5"/>
    <x v="5"/>
    <x v="0"/>
    <x v="0"/>
    <x v="1"/>
    <n v="0.21875"/>
  </r>
  <r>
    <n v="90"/>
    <s v="Lisa Hill"/>
    <s v="hinescarrie@example.org"/>
    <n v="40"/>
    <s v="Male"/>
    <x v="29"/>
    <d v="2020-01-30T00:00:00"/>
    <x v="3"/>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x v="1"/>
    <s v="Exactly red two dog."/>
    <x v="3"/>
    <s v="Email"/>
    <d v="2023-05-31T23:17:40"/>
    <d v="2023-06-01T03:09:40"/>
    <x v="4"/>
    <x v="5"/>
    <x v="6"/>
    <x v="1"/>
    <x v="1"/>
    <x v="1"/>
    <n v="0.21249999999999999"/>
  </r>
  <r>
    <n v="91"/>
    <s v="Sandra Bass"/>
    <s v="jamesbaxter@example.com"/>
    <n v="57"/>
    <s v="Other"/>
    <x v="29"/>
    <d v="2020-10-15T00:00:00"/>
    <x v="4"/>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x v="0"/>
    <m/>
    <x v="2"/>
    <s v="Phone"/>
    <d v="2023-06-01T07:15:41"/>
    <m/>
    <x v="0"/>
    <x v="1"/>
    <x v="7"/>
    <x v="1"/>
    <x v="0"/>
    <x v="0"/>
    <n v="0.79374999999999996"/>
  </r>
  <r>
    <n v="92"/>
    <s v="Madeline Osborne"/>
    <s v="tyler12@example.net"/>
    <n v="62"/>
    <s v="Male"/>
    <x v="27"/>
    <d v="2021-11-14T00:00:00"/>
    <x v="3"/>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x v="0"/>
    <m/>
    <x v="1"/>
    <s v="Email"/>
    <d v="2023-06-01T00:14:43"/>
    <m/>
    <x v="0"/>
    <x v="6"/>
    <x v="3"/>
    <x v="1"/>
    <x v="0"/>
    <x v="0"/>
    <n v="0.51875000000000004"/>
  </r>
  <r>
    <n v="93"/>
    <s v="Sydney Wagner"/>
    <s v="paul73@example.com"/>
    <n v="44"/>
    <s v="Male"/>
    <x v="35"/>
    <d v="2021-05-27T00:00:00"/>
    <x v="0"/>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x v="0"/>
    <m/>
    <x v="1"/>
    <s v="Email"/>
    <d v="2023-06-01T15:57:45"/>
    <m/>
    <x v="0"/>
    <x v="8"/>
    <x v="1"/>
    <x v="1"/>
    <x v="0"/>
    <x v="0"/>
    <n v="0.20624999999999999"/>
  </r>
  <r>
    <n v="94"/>
    <s v="Jeremy Good"/>
    <s v="michael25@example.net"/>
    <n v="32"/>
    <s v="Female"/>
    <x v="25"/>
    <d v="2021-05-24T00:00:00"/>
    <x v="4"/>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x v="2"/>
    <m/>
    <x v="1"/>
    <s v="Email"/>
    <m/>
    <m/>
    <x v="0"/>
    <x v="2"/>
    <x v="1"/>
    <x v="1"/>
    <x v="0"/>
    <x v="1"/>
    <n v="0.72499999999999998"/>
  </r>
  <r>
    <n v="95"/>
    <s v="Scott Estrada"/>
    <s v="davidcox@example.org"/>
    <n v="65"/>
    <s v="Other"/>
    <x v="10"/>
    <d v="2021-12-06T00:00:00"/>
    <x v="3"/>
    <s v="Account access"/>
    <s v="I'm having an issue with the {product_purchased}. Please assist. &lt;/name&gt; &lt;product_purchased_url &gt;http://www.kyle@junebug.com/tutorial/cure-all- I've tried troubleshooting steps mentioned in the user manual, but the issue persists."/>
    <x v="2"/>
    <m/>
    <x v="0"/>
    <s v="Phone"/>
    <m/>
    <m/>
    <x v="4"/>
    <x v="5"/>
    <x v="10"/>
    <x v="0"/>
    <x v="0"/>
    <x v="1"/>
    <n v="0.27500000000000002"/>
  </r>
  <r>
    <n v="96"/>
    <s v="Linda Campbell"/>
    <s v="davisnatalie@example.net"/>
    <n v="60"/>
    <s v="Male"/>
    <x v="4"/>
    <d v="2021-10-02T00:00:00"/>
    <x v="3"/>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x v="1"/>
    <s v="Series special into hour feel stuff."/>
    <x v="2"/>
    <s v="Chat"/>
    <d v="2023-06-01T00:08:49"/>
    <d v="2023-06-01T18:39:49"/>
    <x v="4"/>
    <x v="10"/>
    <x v="7"/>
    <x v="1"/>
    <x v="1"/>
    <x v="1"/>
    <n v="0.25624999999999998"/>
  </r>
  <r>
    <n v="97"/>
    <s v="Charles Simpson"/>
    <s v="vanessa39@example.net"/>
    <n v="18"/>
    <s v="Female"/>
    <x v="33"/>
    <d v="2020-10-25T00:00:00"/>
    <x v="2"/>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x v="2"/>
    <m/>
    <x v="2"/>
    <s v="Social media"/>
    <m/>
    <m/>
    <x v="4"/>
    <x v="1"/>
    <x v="7"/>
    <x v="0"/>
    <x v="0"/>
    <x v="1"/>
    <n v="0.79374999999999996"/>
  </r>
  <r>
    <n v="98"/>
    <s v="Dan Newton"/>
    <s v="deleonedward@example.net"/>
    <n v="22"/>
    <s v="Other"/>
    <x v="15"/>
    <d v="2020-01-18T00:00:00"/>
    <x v="3"/>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x v="0"/>
    <m/>
    <x v="2"/>
    <s v="Email"/>
    <d v="2023-06-01T01:55:51"/>
    <m/>
    <x v="4"/>
    <x v="9"/>
    <x v="6"/>
    <x v="1"/>
    <x v="0"/>
    <x v="0"/>
    <n v="0.19375000000000001"/>
  </r>
  <r>
    <n v="99"/>
    <s v="Nichole Huang"/>
    <s v="sheryldawson@example.org"/>
    <n v="38"/>
    <s v="Male"/>
    <x v="26"/>
    <d v="2020-09-09T00:00:00"/>
    <x v="1"/>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x v="1"/>
    <s v="Generation officer force test evening certain sign oil."/>
    <x v="2"/>
    <s v="Chat"/>
    <d v="2023-06-01T07:05:53"/>
    <d v="2023-06-01T14:45:53"/>
    <x v="4"/>
    <x v="10"/>
    <x v="9"/>
    <x v="1"/>
    <x v="1"/>
    <x v="1"/>
    <n v="0.22500000000000001"/>
  </r>
  <r>
    <n v="100"/>
    <s v="Eric Saunders"/>
    <s v="mark94@example.org"/>
    <n v="23"/>
    <s v="Other"/>
    <x v="36"/>
    <d v="2020-05-15T00:00:00"/>
    <x v="0"/>
    <s v="Hardware issue"/>
    <s v="I'm having an issue with the {product_purchased}. Please assist._x000a__x000a_Thank you for your visit. I've noticed a peculiar error message popping up on my {product_purchased} screen. It says '{error_message}'. What does it mean?"/>
    <x v="0"/>
    <m/>
    <x v="1"/>
    <s v="Chat"/>
    <d v="2023-06-01T15:32:53"/>
    <m/>
    <x v="4"/>
    <x v="2"/>
    <x v="1"/>
    <x v="1"/>
    <x v="0"/>
    <x v="0"/>
    <n v="0.72499999999999998"/>
  </r>
  <r>
    <n v="101"/>
    <s v="Maria Martinez"/>
    <s v="patriciathompson@example.org"/>
    <n v="39"/>
    <s v="Female"/>
    <x v="8"/>
    <d v="2020-05-31T00:00:00"/>
    <x v="2"/>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x v="0"/>
    <m/>
    <x v="2"/>
    <s v="Email"/>
    <d v="2023-06-01T21:36:55"/>
    <m/>
    <x v="4"/>
    <x v="2"/>
    <x v="1"/>
    <x v="1"/>
    <x v="0"/>
    <x v="0"/>
    <n v="0.72499999999999998"/>
  </r>
  <r>
    <n v="102"/>
    <s v="Danielle Rogers"/>
    <s v="andersoncourtney@example.org"/>
    <n v="18"/>
    <s v="Other"/>
    <x v="27"/>
    <d v="2021-08-01T00:00:00"/>
    <x v="1"/>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x v="0"/>
    <m/>
    <x v="0"/>
    <s v="Phone"/>
    <d v="2023-06-01T21:00:57"/>
    <m/>
    <x v="0"/>
    <x v="0"/>
    <x v="5"/>
    <x v="0"/>
    <x v="0"/>
    <x v="0"/>
    <n v="0.89375000000000004"/>
  </r>
  <r>
    <n v="103"/>
    <s v="Amber Zamora"/>
    <s v="james45@example.com"/>
    <n v="40"/>
    <s v="Female"/>
    <x v="37"/>
    <d v="2021-01-26T00:00:00"/>
    <x v="4"/>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x v="1"/>
    <s v="Management himself chance institution moment positive child level."/>
    <x v="0"/>
    <s v="Email"/>
    <d v="2023-06-01T03:07:58"/>
    <d v="2023-06-01T15:23:58"/>
    <x v="1"/>
    <x v="0"/>
    <x v="6"/>
    <x v="1"/>
    <x v="1"/>
    <x v="1"/>
    <n v="0.8"/>
  </r>
  <r>
    <n v="104"/>
    <s v="James Harris"/>
    <s v="jason93@example.org"/>
    <n v="49"/>
    <s v="Male"/>
    <x v="8"/>
    <d v="2020-02-24T00:00:00"/>
    <x v="4"/>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x v="2"/>
    <m/>
    <x v="2"/>
    <s v="Chat"/>
    <m/>
    <m/>
    <x v="0"/>
    <x v="0"/>
    <x v="4"/>
    <x v="0"/>
    <x v="0"/>
    <x v="1"/>
    <n v="0.9375"/>
  </r>
  <r>
    <n v="105"/>
    <s v="Jill Glenn"/>
    <s v="malloryrogers@example.net"/>
    <n v="58"/>
    <s v="Male"/>
    <x v="21"/>
    <d v="2021-06-27T00:00:00"/>
    <x v="4"/>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x v="2"/>
    <m/>
    <x v="2"/>
    <s v="Phone"/>
    <m/>
    <m/>
    <x v="0"/>
    <x v="6"/>
    <x v="8"/>
    <x v="0"/>
    <x v="0"/>
    <x v="1"/>
    <n v="0.46250000000000002"/>
  </r>
  <r>
    <n v="106"/>
    <s v="Virginia Miller"/>
    <s v="lisahamilton@example.com"/>
    <n v="56"/>
    <s v="Other"/>
    <x v="8"/>
    <d v="2021-07-17T00:00:00"/>
    <x v="3"/>
    <s v="Battery life"/>
    <s v="I'm having an issue with the {product_purchased}. Please assist. I need assistance as soon as possible because it's affecting my work and productivity."/>
    <x v="0"/>
    <m/>
    <x v="0"/>
    <s v="Chat"/>
    <d v="2023-06-01T02:08:01"/>
    <m/>
    <x v="3"/>
    <x v="0"/>
    <x v="2"/>
    <x v="0"/>
    <x v="0"/>
    <x v="0"/>
    <n v="1.0687500000000001"/>
  </r>
  <r>
    <n v="107"/>
    <s v="Miranda Morales"/>
    <s v="daniellebrown@example.net"/>
    <n v="42"/>
    <s v="Female"/>
    <x v="9"/>
    <d v="2021-05-20T00:00:00"/>
    <x v="2"/>
    <s v="Installation support"/>
    <s v="I'm having an issue with the {product_purchased}. Please assist. I've checked the device settings and made sure that everything is configured correctly."/>
    <x v="1"/>
    <s v="Table admit really Mrs development move."/>
    <x v="1"/>
    <s v="Email"/>
    <d v="2023-06-01T11:38:01"/>
    <d v="2023-06-01T20:46:01"/>
    <x v="5"/>
    <x v="3"/>
    <x v="1"/>
    <x v="1"/>
    <x v="1"/>
    <x v="1"/>
    <n v="0.2"/>
  </r>
  <r>
    <n v="108"/>
    <s v="Laura Collins"/>
    <s v="douglasmccormick@example.net"/>
    <n v="50"/>
    <s v="Other"/>
    <x v="1"/>
    <d v="2021-06-09T00:00:00"/>
    <x v="0"/>
    <s v="Account access"/>
    <s v="I'm having an issue with the {product_purchased}. Please assist. I've checked for software updates, and my {product_purchased} is already running the latest version."/>
    <x v="0"/>
    <m/>
    <x v="2"/>
    <s v="Email"/>
    <d v="2023-06-01T15:49:01"/>
    <m/>
    <x v="4"/>
    <x v="1"/>
    <x v="8"/>
    <x v="1"/>
    <x v="0"/>
    <x v="0"/>
    <n v="0.64375000000000004"/>
  </r>
  <r>
    <n v="109"/>
    <s v="Justin Martin"/>
    <s v="mreeves@example.com"/>
    <n v="33"/>
    <s v="Male"/>
    <x v="8"/>
    <d v="2020-01-08T00:00:00"/>
    <x v="0"/>
    <s v="Product setup"/>
    <s v="I'm having an issue with the {product_purchased}. Please assist. &quot; }, &quot; https://api.blockchain.info/api/v1/v1.0 &quot; } ;_x000a__x000a_Here, we can fetch a blockchain I've noticed a sudden decrease in battery life on my {product_purchased}. It used to last much longer."/>
    <x v="1"/>
    <s v="Feeling end role stage."/>
    <x v="0"/>
    <s v="Chat"/>
    <d v="2023-06-01T02:55:03"/>
    <d v="2023-06-01T08:15:03"/>
    <x v="3"/>
    <x v="0"/>
    <x v="6"/>
    <x v="1"/>
    <x v="1"/>
    <x v="1"/>
    <n v="0.8"/>
  </r>
  <r>
    <n v="110"/>
    <s v="Mario Hodge"/>
    <s v="kingthomas@example.com"/>
    <n v="59"/>
    <s v="Female"/>
    <x v="38"/>
    <d v="2020-03-10T00:00:00"/>
    <x v="3"/>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x v="2"/>
    <m/>
    <x v="2"/>
    <s v="Email"/>
    <m/>
    <m/>
    <x v="4"/>
    <x v="9"/>
    <x v="0"/>
    <x v="0"/>
    <x v="0"/>
    <x v="1"/>
    <n v="0.23749999999999999"/>
  </r>
  <r>
    <n v="111"/>
    <s v="Brent Smith"/>
    <s v="bsummers@example.net"/>
    <n v="60"/>
    <s v="Female"/>
    <x v="24"/>
    <d v="2021-07-28T00:00:00"/>
    <x v="2"/>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x v="1"/>
    <s v="It upon line glass interview."/>
    <x v="2"/>
    <s v="Email"/>
    <d v="2023-06-01T03:14:05"/>
    <d v="2023-06-01T12:43:05"/>
    <x v="5"/>
    <x v="5"/>
    <x v="2"/>
    <x v="1"/>
    <x v="1"/>
    <x v="1"/>
    <n v="0.25"/>
  </r>
  <r>
    <n v="112"/>
    <s v="Autumn Heath"/>
    <s v="matthew17@example.com"/>
    <n v="68"/>
    <s v="Male"/>
    <x v="11"/>
    <d v="2021-11-29T00:00:00"/>
    <x v="4"/>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x v="2"/>
    <m/>
    <x v="2"/>
    <s v="Phone"/>
    <m/>
    <m/>
    <x v="4"/>
    <x v="8"/>
    <x v="3"/>
    <x v="0"/>
    <x v="0"/>
    <x v="1"/>
    <n v="0.18124999999999999"/>
  </r>
  <r>
    <n v="113"/>
    <s v="Lisa Cantrell"/>
    <s v="cheryl25@example.net"/>
    <n v="68"/>
    <s v="Female"/>
    <x v="26"/>
    <d v="2020-03-24T00:00:00"/>
    <x v="3"/>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x v="2"/>
    <m/>
    <x v="3"/>
    <s v="Social media"/>
    <m/>
    <m/>
    <x v="4"/>
    <x v="2"/>
    <x v="0"/>
    <x v="1"/>
    <x v="0"/>
    <x v="1"/>
    <n v="0.64375000000000004"/>
  </r>
  <r>
    <n v="114"/>
    <s v="Stephanie Shea"/>
    <s v="changalicia@example.org"/>
    <n v="27"/>
    <s v="Other"/>
    <x v="3"/>
    <d v="2021-11-12T00:00:00"/>
    <x v="2"/>
    <s v="Payment issue"/>
    <s v="I'm having an issue with the {product_purchased}. Please assist. I'm unable to find any results I've tried using different cables, adapters, or peripherals with my {product_purchased}, but the issue persists."/>
    <x v="1"/>
    <s v="Station rich evidence eight probably painting at."/>
    <x v="2"/>
    <s v="Email"/>
    <d v="2023-06-01T03:24:09"/>
    <d v="2023-05-31T22:24:09"/>
    <x v="2"/>
    <x v="2"/>
    <x v="3"/>
    <x v="1"/>
    <x v="1"/>
    <x v="1"/>
    <n v="0.6"/>
  </r>
  <r>
    <n v="115"/>
    <s v="William Byrd"/>
    <s v="dflores@example.org"/>
    <n v="28"/>
    <s v="Female"/>
    <x v="31"/>
    <d v="2020-09-20T00:00:00"/>
    <x v="2"/>
    <s v="Battery life"/>
    <s v="My {product_purchased} is making strange noises and not functioning properly. I suspect there might be a hardware issue. Can you please help me with this? Thanks. :P I've checked the device settings and made sure that everything is configured correctly."/>
    <x v="1"/>
    <s v="List oil tax effort themselves will."/>
    <x v="2"/>
    <s v="Email"/>
    <d v="2023-06-01T10:27:10"/>
    <d v="2023-06-01T06:04:10"/>
    <x v="2"/>
    <x v="0"/>
    <x v="9"/>
    <x v="1"/>
    <x v="1"/>
    <x v="1"/>
    <n v="0.8"/>
  </r>
  <r>
    <n v="116"/>
    <s v="Anthony Miller"/>
    <s v="xelliott@example.net"/>
    <n v="29"/>
    <s v="Male"/>
    <x v="27"/>
    <d v="2021-01-16T00:00:00"/>
    <x v="0"/>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x v="2"/>
    <m/>
    <x v="0"/>
    <s v="Email"/>
    <m/>
    <m/>
    <x v="4"/>
    <x v="2"/>
    <x v="6"/>
    <x v="0"/>
    <x v="0"/>
    <x v="1"/>
    <n v="0.73124999999999996"/>
  </r>
  <r>
    <n v="117"/>
    <s v="Sabrina Weber"/>
    <s v="eblankenship@example.net"/>
    <n v="20"/>
    <s v="Female"/>
    <x v="27"/>
    <d v="2021-11-27T00:00:00"/>
    <x v="2"/>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x v="1"/>
    <s v="Chance already mind son hand gun home call."/>
    <x v="2"/>
    <s v="Email"/>
    <d v="2023-06-01T19:02:13"/>
    <d v="2023-06-01T18:17:13"/>
    <x v="4"/>
    <x v="6"/>
    <x v="3"/>
    <x v="1"/>
    <x v="1"/>
    <x v="1"/>
    <n v="0.51875000000000004"/>
  </r>
  <r>
    <n v="118"/>
    <s v="Glenda Lopez"/>
    <s v="mary68@example.net"/>
    <n v="18"/>
    <s v="Male"/>
    <x v="39"/>
    <d v="2020-02-16T00:00:00"/>
    <x v="1"/>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x v="1"/>
    <s v="Guess knowledge agent rich little knowledge."/>
    <x v="3"/>
    <s v="Phone"/>
    <d v="2023-06-01T00:40:14"/>
    <d v="2023-06-01T04:42:14"/>
    <x v="4"/>
    <x v="0"/>
    <x v="4"/>
    <x v="1"/>
    <x v="1"/>
    <x v="1"/>
    <n v="0.9375"/>
  </r>
  <r>
    <n v="119"/>
    <s v="Pedro Adams"/>
    <s v="amcgee@example.net"/>
    <n v="39"/>
    <s v="Female"/>
    <x v="18"/>
    <d v="2020-08-17T00:00:00"/>
    <x v="4"/>
    <s v="Data loss"/>
    <s v="I'm having an issue with the {product_purchased}. Please assist. 1) Remove the {product_purchased_id}. Please assist. 2) Add the {product_purchased}.Please assist. I've followed the troubleshooting steps mentioned in the user manual, but the issue persists."/>
    <x v="2"/>
    <m/>
    <x v="2"/>
    <s v="Email"/>
    <m/>
    <m/>
    <x v="4"/>
    <x v="0"/>
    <x v="5"/>
    <x v="0"/>
    <x v="0"/>
    <x v="1"/>
    <n v="0.89375000000000004"/>
  </r>
  <r>
    <n v="120"/>
    <s v="Sarah Stewart"/>
    <s v="kathleenmiller@example.net"/>
    <n v="41"/>
    <s v="Female"/>
    <x v="21"/>
    <d v="2021-07-31T00:00:00"/>
    <x v="1"/>
    <s v="Software bug"/>
    <s v="I'm having an issue with the {product_purchased}. Please assist._x000a__x000a_Powered by WordPress 5.2.2.5 (I'm having an issue with the {product_purchased}. Please assist. The issue I'm facing is intermittent. Sometimes it works fine, but other times it acts up unexpectedly."/>
    <x v="1"/>
    <s v="Activity can beat all."/>
    <x v="1"/>
    <s v="Phone"/>
    <d v="2023-06-01T04:22:17"/>
    <d v="2023-06-01T14:49:17"/>
    <x v="5"/>
    <x v="0"/>
    <x v="2"/>
    <x v="1"/>
    <x v="1"/>
    <x v="1"/>
    <n v="1.0687500000000001"/>
  </r>
  <r>
    <n v="121"/>
    <s v="Anthony Harding"/>
    <s v="zachary60@example.net"/>
    <n v="56"/>
    <s v="Male"/>
    <x v="19"/>
    <d v="2021-03-11T00:00:00"/>
    <x v="1"/>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x v="0"/>
    <m/>
    <x v="3"/>
    <s v="Chat"/>
    <d v="2023-06-01T18:02:19"/>
    <m/>
    <x v="4"/>
    <x v="4"/>
    <x v="0"/>
    <x v="1"/>
    <x v="0"/>
    <x v="0"/>
    <n v="0.36875000000000002"/>
  </r>
  <r>
    <n v="122"/>
    <s v="Alexander Blake"/>
    <s v="khenderson@example.org"/>
    <n v="37"/>
    <s v="Other"/>
    <x v="38"/>
    <d v="2021-03-03T00:00:00"/>
    <x v="3"/>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x v="2"/>
    <m/>
    <x v="0"/>
    <s v="Chat"/>
    <m/>
    <m/>
    <x v="4"/>
    <x v="2"/>
    <x v="0"/>
    <x v="0"/>
    <x v="0"/>
    <x v="1"/>
    <n v="0.64375000000000004"/>
  </r>
  <r>
    <n v="123"/>
    <s v="Hunter Meza"/>
    <s v="dholmes@example.org"/>
    <n v="29"/>
    <s v="Other"/>
    <x v="2"/>
    <d v="2020-10-03T00:00:00"/>
    <x v="4"/>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x v="2"/>
    <m/>
    <x v="1"/>
    <s v="Social media"/>
    <m/>
    <m/>
    <x v="4"/>
    <x v="10"/>
    <x v="7"/>
    <x v="1"/>
    <x v="0"/>
    <x v="1"/>
    <n v="0.25624999999999998"/>
  </r>
  <r>
    <n v="124"/>
    <s v="Molly Ramos"/>
    <s v="steven13@example.org"/>
    <n v="36"/>
    <s v="Other"/>
    <x v="26"/>
    <d v="2021-12-27T00:00:00"/>
    <x v="3"/>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x v="0"/>
    <m/>
    <x v="1"/>
    <s v="Email"/>
    <d v="2023-06-01T13:08:24"/>
    <m/>
    <x v="4"/>
    <x v="4"/>
    <x v="10"/>
    <x v="1"/>
    <x v="0"/>
    <x v="0"/>
    <n v="0.41875000000000001"/>
  </r>
  <r>
    <n v="125"/>
    <s v="Julia Matthews"/>
    <s v="gkane@example.org"/>
    <n v="63"/>
    <s v="Male"/>
    <x v="8"/>
    <d v="2021-03-23T00:00:00"/>
    <x v="0"/>
    <s v="Product setup"/>
    <s v="I'm having an issue with the {product_purchased}. Please assist. -D -D -C -S #define DO_DIRECTX_BOTTOM 1 //[0 or 1] Partially subverts the black contour I've tried different settings and configurations on my {product_purchased}, but the issue persists."/>
    <x v="0"/>
    <m/>
    <x v="2"/>
    <s v="Phone"/>
    <d v="2023-06-01T02:14:26"/>
    <m/>
    <x v="4"/>
    <x v="8"/>
    <x v="0"/>
    <x v="1"/>
    <x v="0"/>
    <x v="0"/>
    <n v="0.23749999999999999"/>
  </r>
  <r>
    <n v="126"/>
    <s v="Austin Murphy"/>
    <s v="daniel46@example.com"/>
    <n v="45"/>
    <s v="Male"/>
    <x v="6"/>
    <d v="2020-06-27T00:00:00"/>
    <x v="4"/>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x v="2"/>
    <m/>
    <x v="3"/>
    <s v="Chat"/>
    <m/>
    <m/>
    <x v="4"/>
    <x v="1"/>
    <x v="8"/>
    <x v="1"/>
    <x v="0"/>
    <x v="1"/>
    <n v="0.64375000000000004"/>
  </r>
  <r>
    <n v="127"/>
    <s v="Melanie Garcia"/>
    <s v="walljohn@example.net"/>
    <n v="68"/>
    <s v="Female"/>
    <x v="20"/>
    <d v="2020-06-22T00:00:00"/>
    <x v="1"/>
    <s v="Cancellation request"/>
    <s v="I'm having an issue with the {product_purchased}. Please assist._x000a__x000a_[28] https://www.wizards.com/en-US/Product/World/The-Oblivion.pau/Product I've followed the troubleshooting steps mentioned in the user manual, but the issue persists."/>
    <x v="2"/>
    <m/>
    <x v="1"/>
    <s v="Social media"/>
    <m/>
    <m/>
    <x v="0"/>
    <x v="2"/>
    <x v="8"/>
    <x v="1"/>
    <x v="0"/>
    <x v="1"/>
    <n v="0.56874999999999998"/>
  </r>
  <r>
    <n v="128"/>
    <s v="Mark Garcia"/>
    <s v="abigailbowen@example.net"/>
    <n v="57"/>
    <s v="Male"/>
    <x v="15"/>
    <d v="2020-09-28T00:00:00"/>
    <x v="4"/>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x v="0"/>
    <m/>
    <x v="1"/>
    <s v="Email"/>
    <d v="2023-06-01T03:09:31"/>
    <m/>
    <x v="0"/>
    <x v="2"/>
    <x v="9"/>
    <x v="1"/>
    <x v="0"/>
    <x v="0"/>
    <n v="0.61250000000000004"/>
  </r>
  <r>
    <n v="129"/>
    <s v="Sandra Nelson"/>
    <s v="jbaker@example.net"/>
    <n v="49"/>
    <s v="Male"/>
    <x v="22"/>
    <d v="2021-04-15T00:00:00"/>
    <x v="2"/>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x v="1"/>
    <s v="Throughout heart possible since bit consumer."/>
    <x v="3"/>
    <s v="Email"/>
    <d v="2023-05-31T22:12:33"/>
    <d v="2023-06-01T00:29:33"/>
    <x v="1"/>
    <x v="8"/>
    <x v="11"/>
    <x v="1"/>
    <x v="1"/>
    <x v="1"/>
    <n v="0.28125"/>
  </r>
  <r>
    <n v="130"/>
    <s v="Sandra Buchanan"/>
    <s v="andrewacosta@example.net"/>
    <n v="55"/>
    <s v="Other"/>
    <x v="24"/>
    <d v="2021-05-05T00:00:00"/>
    <x v="2"/>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x v="0"/>
    <m/>
    <x v="1"/>
    <s v="Email"/>
    <d v="2023-06-01T07:38:35"/>
    <m/>
    <x v="0"/>
    <x v="6"/>
    <x v="1"/>
    <x v="1"/>
    <x v="0"/>
    <x v="0"/>
    <n v="0.38124999999999998"/>
  </r>
  <r>
    <n v="131"/>
    <s v="Joshua Anderson"/>
    <s v="jbartlett@example.org"/>
    <n v="43"/>
    <s v="Male"/>
    <x v="37"/>
    <d v="2020-02-13T00:00:00"/>
    <x v="1"/>
    <s v="Product recommendation"/>
    <s v="I'm having an issue with the {product_purchased}. Please assist._x000a__x000a_Please let me know if you find this bug or have other problems or issues. I've followed online tutorials and community forums to troubleshoot the issue, but no luck so far."/>
    <x v="1"/>
    <s v="Investment culture federal heavy."/>
    <x v="3"/>
    <s v="Email"/>
    <d v="2023-06-01T21:31:36"/>
    <d v="2023-06-01T15:03:36"/>
    <x v="5"/>
    <x v="1"/>
    <x v="4"/>
    <x v="1"/>
    <x v="1"/>
    <x v="1"/>
    <n v="0.70625000000000004"/>
  </r>
  <r>
    <n v="132"/>
    <s v="Jill Baldwin"/>
    <s v="stephaniefitzpatrick@example.net"/>
    <n v="49"/>
    <s v="Male"/>
    <x v="1"/>
    <d v="2021-11-24T00:00:00"/>
    <x v="3"/>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x v="0"/>
    <m/>
    <x v="0"/>
    <s v="Social media"/>
    <d v="2023-06-01T20:57:38"/>
    <m/>
    <x v="0"/>
    <x v="1"/>
    <x v="3"/>
    <x v="0"/>
    <x v="0"/>
    <x v="0"/>
    <n v="0.65625"/>
  </r>
  <r>
    <n v="133"/>
    <s v="Aaron Hensley"/>
    <s v="tamara40@example.org"/>
    <n v="65"/>
    <s v="Female"/>
    <x v="25"/>
    <d v="2021-05-01T00:00:00"/>
    <x v="2"/>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x v="2"/>
    <m/>
    <x v="3"/>
    <s v="Phone"/>
    <m/>
    <m/>
    <x v="0"/>
    <x v="1"/>
    <x v="1"/>
    <x v="1"/>
    <x v="0"/>
    <x v="1"/>
    <n v="0.71875"/>
  </r>
  <r>
    <n v="134"/>
    <s v="Jill Walker"/>
    <s v="nicholas74@example.com"/>
    <n v="50"/>
    <s v="Male"/>
    <x v="9"/>
    <d v="2021-06-17T00:00:00"/>
    <x v="4"/>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x v="1"/>
    <s v="Alone send build hospital word fire area."/>
    <x v="0"/>
    <s v="Phone"/>
    <d v="2023-06-01T17:14:41"/>
    <d v="2023-05-31T22:53:41"/>
    <x v="4"/>
    <x v="0"/>
    <x v="8"/>
    <x v="1"/>
    <x v="1"/>
    <x v="1"/>
    <n v="0.84375"/>
  </r>
  <r>
    <n v="135"/>
    <s v="Nancy Bridges"/>
    <s v="tony74@example.org"/>
    <n v="66"/>
    <s v="Male"/>
    <x v="25"/>
    <d v="2020-05-01T00:00:00"/>
    <x v="2"/>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x v="1"/>
    <s v="Production near challenge guy house suffer truth."/>
    <x v="0"/>
    <s v="Email"/>
    <d v="2023-06-01T07:40:42"/>
    <d v="2023-06-01T01:07:42"/>
    <x v="5"/>
    <x v="8"/>
    <x v="1"/>
    <x v="1"/>
    <x v="1"/>
    <x v="1"/>
    <n v="0.20624999999999999"/>
  </r>
  <r>
    <n v="136"/>
    <s v="Jessica Gomez"/>
    <s v="mrivera@example.org"/>
    <n v="35"/>
    <s v="Female"/>
    <x v="26"/>
    <d v="2021-10-30T00:00:00"/>
    <x v="3"/>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x v="0"/>
    <m/>
    <x v="1"/>
    <s v="Chat"/>
    <d v="2023-06-01T02:05:43"/>
    <m/>
    <x v="0"/>
    <x v="0"/>
    <x v="7"/>
    <x v="1"/>
    <x v="0"/>
    <x v="0"/>
    <n v="0.83750000000000002"/>
  </r>
  <r>
    <n v="137"/>
    <s v="Andrew Turner"/>
    <s v="ajenkins@example.com"/>
    <n v="46"/>
    <s v="Other"/>
    <x v="38"/>
    <d v="2020-10-01T00:00:00"/>
    <x v="2"/>
    <s v="Software bug"/>
    <s v="I'm having an issue with the {product_purchased}. Please assist._x000a__x000a_Product Price: $33.00 I'm unable to find the option to perform the desired action in the {product_purchased}. Could you please guide me through the steps?"/>
    <x v="2"/>
    <m/>
    <x v="0"/>
    <s v="Email"/>
    <m/>
    <m/>
    <x v="0"/>
    <x v="1"/>
    <x v="7"/>
    <x v="0"/>
    <x v="0"/>
    <x v="1"/>
    <n v="0.79374999999999996"/>
  </r>
  <r>
    <n v="138"/>
    <s v="Jack Lee"/>
    <s v="justinbarron@example.com"/>
    <n v="21"/>
    <s v="Other"/>
    <x v="24"/>
    <d v="2021-12-20T00:00:00"/>
    <x v="0"/>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x v="1"/>
    <s v="Student available discussion involve entire."/>
    <x v="1"/>
    <s v="Chat"/>
    <d v="2023-06-01T09:56:46"/>
    <d v="2023-06-01T09:08:46"/>
    <x v="3"/>
    <x v="0"/>
    <x v="10"/>
    <x v="1"/>
    <x v="1"/>
    <x v="1"/>
    <n v="0.78125"/>
  </r>
  <r>
    <n v="139"/>
    <s v="Elizabeth Lopez"/>
    <s v="andrewkirby@example.org"/>
    <n v="58"/>
    <s v="Male"/>
    <x v="22"/>
    <d v="2021-02-12T00:00:00"/>
    <x v="3"/>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x v="1"/>
    <s v="Help tend experience develop class."/>
    <x v="0"/>
    <s v="Chat"/>
    <d v="2023-05-31T23:52:47"/>
    <d v="2023-06-01T06:58:47"/>
    <x v="5"/>
    <x v="5"/>
    <x v="4"/>
    <x v="1"/>
    <x v="1"/>
    <x v="1"/>
    <n v="0.1875"/>
  </r>
  <r>
    <n v="140"/>
    <s v="Amanda Miller"/>
    <s v="bishoprobin@example.com"/>
    <n v="31"/>
    <s v="Other"/>
    <x v="28"/>
    <d v="2021-03-12T00:00:00"/>
    <x v="2"/>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x v="0"/>
    <m/>
    <x v="1"/>
    <s v="Phone"/>
    <d v="2023-06-01T19:46:49"/>
    <m/>
    <x v="0"/>
    <x v="9"/>
    <x v="0"/>
    <x v="1"/>
    <x v="0"/>
    <x v="0"/>
    <n v="0.23749999999999999"/>
  </r>
  <r>
    <n v="141"/>
    <s v="Michael Burns"/>
    <s v="jamesrobertson@example.net"/>
    <n v="47"/>
    <s v="Male"/>
    <x v="16"/>
    <d v="2021-05-09T00:00:00"/>
    <x v="2"/>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x v="1"/>
    <s v="Lose go guy see forget."/>
    <x v="0"/>
    <s v="Email"/>
    <d v="2023-06-01T09:35:50"/>
    <d v="2023-06-01T05:30:50"/>
    <x v="2"/>
    <x v="0"/>
    <x v="1"/>
    <x v="1"/>
    <x v="1"/>
    <x v="1"/>
    <n v="0.80625000000000002"/>
  </r>
  <r>
    <n v="142"/>
    <s v="Lisa Garcia"/>
    <s v="travis76@example.net"/>
    <n v="31"/>
    <s v="Other"/>
    <x v="13"/>
    <d v="2020-04-13T00:00:00"/>
    <x v="0"/>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x v="1"/>
    <s v="View instead admit which lay."/>
    <x v="2"/>
    <s v="Chat"/>
    <d v="2023-06-01T21:18:52"/>
    <d v="2023-06-01T05:10:52"/>
    <x v="5"/>
    <x v="1"/>
    <x v="11"/>
    <x v="1"/>
    <x v="1"/>
    <x v="1"/>
    <n v="0.65625"/>
  </r>
  <r>
    <n v="143"/>
    <s v="Emily Hood"/>
    <s v="solismatthew@example.net"/>
    <n v="38"/>
    <s v="Female"/>
    <x v="33"/>
    <d v="2021-04-26T00:00:00"/>
    <x v="1"/>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x v="0"/>
    <m/>
    <x v="2"/>
    <s v="Chat"/>
    <d v="2023-06-01T14:31:54"/>
    <m/>
    <x v="0"/>
    <x v="0"/>
    <x v="11"/>
    <x v="1"/>
    <x v="0"/>
    <x v="0"/>
    <n v="0.875"/>
  </r>
  <r>
    <n v="144"/>
    <s v="David Black"/>
    <s v="crystaledwards@example.org"/>
    <n v="38"/>
    <s v="Female"/>
    <x v="32"/>
    <d v="2021-05-05T00:00:00"/>
    <x v="2"/>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x v="2"/>
    <m/>
    <x v="0"/>
    <s v="Email"/>
    <m/>
    <m/>
    <x v="0"/>
    <x v="7"/>
    <x v="1"/>
    <x v="0"/>
    <x v="0"/>
    <x v="1"/>
    <n v="0.23749999999999999"/>
  </r>
  <r>
    <n v="145"/>
    <s v="Gregory Maynard"/>
    <s v="michael71@example.org"/>
    <n v="25"/>
    <s v="Female"/>
    <x v="17"/>
    <d v="2021-04-02T00:00:00"/>
    <x v="4"/>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x v="2"/>
    <m/>
    <x v="1"/>
    <s v="Social media"/>
    <m/>
    <m/>
    <x v="0"/>
    <x v="0"/>
    <x v="11"/>
    <x v="1"/>
    <x v="0"/>
    <x v="1"/>
    <n v="0.875"/>
  </r>
  <r>
    <n v="146"/>
    <s v="Gregory Zhang"/>
    <s v="marie15@example.org"/>
    <n v="46"/>
    <s v="Male"/>
    <x v="6"/>
    <d v="2020-10-12T00:00:00"/>
    <x v="2"/>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x v="0"/>
    <m/>
    <x v="3"/>
    <s v="Email"/>
    <d v="2023-06-01T15:24:59"/>
    <m/>
    <x v="0"/>
    <x v="6"/>
    <x v="7"/>
    <x v="1"/>
    <x v="0"/>
    <x v="0"/>
    <n v="0.48749999999999999"/>
  </r>
  <r>
    <n v="147"/>
    <s v="Katherine Gould"/>
    <s v="jason55@example.com"/>
    <n v="39"/>
    <s v="Male"/>
    <x v="20"/>
    <d v="2021-07-11T00:00:00"/>
    <x v="2"/>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x v="2"/>
    <m/>
    <x v="1"/>
    <s v="Email"/>
    <m/>
    <m/>
    <x v="0"/>
    <x v="0"/>
    <x v="2"/>
    <x v="1"/>
    <x v="0"/>
    <x v="1"/>
    <n v="1.0687500000000001"/>
  </r>
  <r>
    <n v="148"/>
    <s v="Tyler Miller MD"/>
    <s v="prestonrobert@example.net"/>
    <n v="22"/>
    <s v="Female"/>
    <x v="30"/>
    <d v="2020-10-06T00:00:00"/>
    <x v="1"/>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x v="1"/>
    <s v="Owner look fly lead suddenly information."/>
    <x v="1"/>
    <s v="Social media"/>
    <d v="2023-06-01T13:45:03"/>
    <d v="2023-05-31T23:28:03"/>
    <x v="1"/>
    <x v="10"/>
    <x v="7"/>
    <x v="1"/>
    <x v="1"/>
    <x v="1"/>
    <n v="0.25624999999999998"/>
  </r>
  <r>
    <n v="149"/>
    <s v="Rebecca Nelson"/>
    <s v="qmartin@example.com"/>
    <n v="40"/>
    <s v="Other"/>
    <x v="16"/>
    <d v="2021-10-24T00:00:00"/>
    <x v="4"/>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x v="1"/>
    <s v="Few drive knowledge area."/>
    <x v="2"/>
    <s v="Chat"/>
    <d v="2023-06-01T08:45:05"/>
    <d v="2023-06-01T13:55:05"/>
    <x v="2"/>
    <x v="1"/>
    <x v="7"/>
    <x v="1"/>
    <x v="1"/>
    <x v="1"/>
    <n v="0.79374999999999996"/>
  </r>
  <r>
    <n v="150"/>
    <s v="Kenneth Cruz"/>
    <s v="thompsonamanda@example.org"/>
    <n v="64"/>
    <s v="Female"/>
    <x v="6"/>
    <d v="2021-03-18T00:00:00"/>
    <x v="0"/>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x v="1"/>
    <s v="Health most those thought return."/>
    <x v="0"/>
    <s v="Email"/>
    <d v="2023-06-01T16:34:07"/>
    <d v="2023-06-01T20:02:07"/>
    <x v="1"/>
    <x v="4"/>
    <x v="0"/>
    <x v="1"/>
    <x v="1"/>
    <x v="1"/>
    <n v="0.36875000000000002"/>
  </r>
  <r>
    <n v="151"/>
    <s v="Samantha Jackson"/>
    <s v="beardjessica@example.net"/>
    <n v="29"/>
    <s v="Female"/>
    <x v="23"/>
    <d v="2020-10-14T00:00:00"/>
    <x v="4"/>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x v="1"/>
    <s v="Almost chair strong guy effect language."/>
    <x v="0"/>
    <s v="Email"/>
    <d v="2023-06-01T15:33:09"/>
    <d v="2023-06-01T06:51:09"/>
    <x v="3"/>
    <x v="9"/>
    <x v="7"/>
    <x v="1"/>
    <x v="1"/>
    <x v="1"/>
    <n v="0.18124999999999999"/>
  </r>
  <r>
    <n v="152"/>
    <s v="Molly Wood"/>
    <s v="garciarebecca@example.org"/>
    <n v="45"/>
    <s v="Other"/>
    <x v="15"/>
    <d v="2021-12-24T00:00:00"/>
    <x v="4"/>
    <s v="Display issue"/>
    <s v="I'm having an issue with the {product_purchased}. Please assist._x000a__x000a_Srudmell: We're sorry, I did not make the purchase. Please help. I've noticed that the issue occurs consistently when I use a specific feature or application on my {product_purchased}."/>
    <x v="0"/>
    <m/>
    <x v="3"/>
    <s v="Phone"/>
    <d v="2023-06-01T12:33:10"/>
    <m/>
    <x v="0"/>
    <x v="2"/>
    <x v="10"/>
    <x v="1"/>
    <x v="0"/>
    <x v="0"/>
    <n v="0.59375"/>
  </r>
  <r>
    <n v="153"/>
    <s v="Nicole Thomas"/>
    <s v="brucebrian@example.com"/>
    <n v="46"/>
    <s v="Other"/>
    <x v="0"/>
    <d v="2021-10-19T00:00:00"/>
    <x v="3"/>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x v="0"/>
    <m/>
    <x v="1"/>
    <s v="Social media"/>
    <d v="2023-06-01T15:58:11"/>
    <m/>
    <x v="0"/>
    <x v="2"/>
    <x v="7"/>
    <x v="1"/>
    <x v="0"/>
    <x v="0"/>
    <n v="0.7"/>
  </r>
  <r>
    <n v="154"/>
    <s v="Amy Johnson"/>
    <s v="myerszachary@example.org"/>
    <n v="58"/>
    <s v="Male"/>
    <x v="14"/>
    <d v="2020-03-12T00:00:00"/>
    <x v="0"/>
    <s v="Cancellation request"/>
    <s v="I'm having an issue with the {product_purchased}. Please assist. #4: The product._x000a__x000a_#5: {product_id}._x000a__x000a_#6: &quot;Vaporizer&quot;: {product_id}. I've tried using different cables, adapters, or peripherals with my {product_purchased}, but the issue persists."/>
    <x v="0"/>
    <m/>
    <x v="3"/>
    <s v="Social media"/>
    <d v="2023-06-01T02:50:13"/>
    <m/>
    <x v="0"/>
    <x v="6"/>
    <x v="0"/>
    <x v="1"/>
    <x v="0"/>
    <x v="0"/>
    <n v="0.47499999999999998"/>
  </r>
  <r>
    <n v="155"/>
    <s v="Lauren Johnson"/>
    <s v="dperkins@example.org"/>
    <n v="55"/>
    <s v="Female"/>
    <x v="33"/>
    <d v="2021-06-09T00:00:00"/>
    <x v="0"/>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x v="2"/>
    <m/>
    <x v="3"/>
    <s v="Social media"/>
    <m/>
    <m/>
    <x v="0"/>
    <x v="0"/>
    <x v="8"/>
    <x v="1"/>
    <x v="0"/>
    <x v="1"/>
    <n v="0.84375"/>
  </r>
  <r>
    <n v="156"/>
    <s v="John Terry"/>
    <s v="mcross@example.com"/>
    <n v="52"/>
    <s v="Male"/>
    <x v="18"/>
    <d v="2020-01-29T00:00:00"/>
    <x v="2"/>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x v="2"/>
    <m/>
    <x v="1"/>
    <s v="Chat"/>
    <m/>
    <m/>
    <x v="0"/>
    <x v="6"/>
    <x v="6"/>
    <x v="1"/>
    <x v="0"/>
    <x v="1"/>
    <n v="0.35"/>
  </r>
  <r>
    <n v="157"/>
    <s v="Thomas Prince"/>
    <s v="rogergriffin@example.net"/>
    <n v="20"/>
    <s v="Male"/>
    <x v="37"/>
    <d v="2020-12-11T00:00:00"/>
    <x v="3"/>
    <s v="Delivery problem"/>
    <s v="I'm having an issue with the {product_purchased}. Please assist. :)_x000a__x000a_There are two versions (1.1.4.29):_x000a__x000a_http://forum.xbox.com/xbox-server/show I'm concerned about the security of my {product_purchased} and would like to ensure that my data is safe."/>
    <x v="2"/>
    <m/>
    <x v="1"/>
    <s v="Social media"/>
    <m/>
    <m/>
    <x v="0"/>
    <x v="3"/>
    <x v="10"/>
    <x v="1"/>
    <x v="0"/>
    <x v="1"/>
    <n v="0.21249999999999999"/>
  </r>
  <r>
    <n v="158"/>
    <s v="Nancy Moore"/>
    <s v="shayden@example.net"/>
    <n v="69"/>
    <s v="Male"/>
    <x v="9"/>
    <d v="2020-01-29T00:00:00"/>
    <x v="0"/>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x v="2"/>
    <m/>
    <x v="3"/>
    <s v="Phone"/>
    <m/>
    <m/>
    <x v="0"/>
    <x v="10"/>
    <x v="6"/>
    <x v="1"/>
    <x v="0"/>
    <x v="1"/>
    <n v="0.17499999999999999"/>
  </r>
  <r>
    <n v="159"/>
    <s v="Christopher Jenkins"/>
    <s v="williamsmegan@example.com"/>
    <n v="35"/>
    <s v="Male"/>
    <x v="8"/>
    <d v="2021-11-30T00:00:00"/>
    <x v="3"/>
    <s v="Hardware issue"/>
    <s v="I'm having an issue with the {product_purchased}. Please assist. Thanks._x000a__x000a_Please feel free to suggest new products or other helpful tips in the comments below. I've followed the troubleshooting steps mentioned in the user manual, but the issue persists."/>
    <x v="0"/>
    <m/>
    <x v="1"/>
    <s v="Social media"/>
    <d v="2023-06-01T02:19:21"/>
    <m/>
    <x v="0"/>
    <x v="0"/>
    <x v="3"/>
    <x v="1"/>
    <x v="0"/>
    <x v="0"/>
    <n v="0.9375"/>
  </r>
  <r>
    <n v="160"/>
    <s v="Tammy Wolf"/>
    <s v="roberthaas@example.net"/>
    <n v="55"/>
    <s v="Other"/>
    <x v="29"/>
    <d v="2021-02-03T00:00:00"/>
    <x v="1"/>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x v="0"/>
    <m/>
    <x v="2"/>
    <s v="Email"/>
    <d v="2023-06-01T19:33:22"/>
    <m/>
    <x v="0"/>
    <x v="1"/>
    <x v="4"/>
    <x v="1"/>
    <x v="0"/>
    <x v="0"/>
    <n v="0.70625000000000004"/>
  </r>
  <r>
    <n v="161"/>
    <s v="Jenna Travis"/>
    <s v="michaelcollins@example.net"/>
    <n v="19"/>
    <s v="Female"/>
    <x v="20"/>
    <d v="2020-07-19T00:00:00"/>
    <x v="4"/>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x v="0"/>
    <m/>
    <x v="2"/>
    <s v="Email"/>
    <d v="2023-06-01T10:20:23"/>
    <m/>
    <x v="0"/>
    <x v="2"/>
    <x v="2"/>
    <x v="1"/>
    <x v="0"/>
    <x v="0"/>
    <n v="0.57499999999999996"/>
  </r>
  <r>
    <n v="162"/>
    <s v="William Huerta"/>
    <s v="eortega@example.org"/>
    <n v="29"/>
    <s v="Female"/>
    <x v="18"/>
    <d v="2020-01-06T00:00:00"/>
    <x v="4"/>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x v="1"/>
    <s v="Idea tax writer everybody media."/>
    <x v="2"/>
    <s v="Phone"/>
    <d v="2023-06-01T03:19:25"/>
    <d v="2023-06-01T15:58:25"/>
    <x v="1"/>
    <x v="0"/>
    <x v="6"/>
    <x v="1"/>
    <x v="1"/>
    <x v="1"/>
    <n v="0.8"/>
  </r>
  <r>
    <n v="163"/>
    <s v="Sarah Dougherty"/>
    <s v="angela60@example.org"/>
    <n v="30"/>
    <s v="Male"/>
    <x v="38"/>
    <d v="2021-10-23T00:00:00"/>
    <x v="4"/>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x v="1"/>
    <s v="Reflect different happen moment teach."/>
    <x v="0"/>
    <s v="Phone"/>
    <d v="2023-06-01T21:38:27"/>
    <d v="2023-06-01T10:37:27"/>
    <x v="2"/>
    <x v="2"/>
    <x v="7"/>
    <x v="1"/>
    <x v="1"/>
    <x v="1"/>
    <n v="0.7"/>
  </r>
  <r>
    <n v="164"/>
    <s v="Brett Wu"/>
    <s v="jacob52@example.net"/>
    <n v="34"/>
    <s v="Male"/>
    <x v="3"/>
    <d v="2020-11-11T00:00:00"/>
    <x v="2"/>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x v="1"/>
    <s v="Bring bar remember visit clearly collection."/>
    <x v="3"/>
    <s v="Phone"/>
    <d v="2023-06-01T19:15:27"/>
    <d v="2023-06-01T09:02:27"/>
    <x v="1"/>
    <x v="6"/>
    <x v="3"/>
    <x v="1"/>
    <x v="1"/>
    <x v="1"/>
    <n v="0.51875000000000004"/>
  </r>
  <r>
    <n v="165"/>
    <s v="Rebecca Patton"/>
    <s v="ballwilliam@example.com"/>
    <n v="24"/>
    <s v="Male"/>
    <x v="18"/>
    <d v="2021-05-21T00:00:00"/>
    <x v="1"/>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x v="1"/>
    <s v="Represent wait idea guess five case."/>
    <x v="1"/>
    <s v="Social media"/>
    <d v="2023-06-01T19:39:29"/>
    <d v="2023-06-01T21:26:29"/>
    <x v="4"/>
    <x v="4"/>
    <x v="1"/>
    <x v="1"/>
    <x v="1"/>
    <x v="1"/>
    <n v="0.36875000000000002"/>
  </r>
  <r>
    <n v="166"/>
    <s v="Joel Jones"/>
    <s v="mgonzalez@example.net"/>
    <n v="33"/>
    <s v="Male"/>
    <x v="35"/>
    <d v="2020-07-25T00:00:00"/>
    <x v="3"/>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x v="0"/>
    <m/>
    <x v="1"/>
    <s v="Email"/>
    <d v="2023-06-01T07:21:30"/>
    <m/>
    <x v="0"/>
    <x v="2"/>
    <x v="2"/>
    <x v="1"/>
    <x v="0"/>
    <x v="0"/>
    <n v="0.57499999999999996"/>
  </r>
  <r>
    <n v="167"/>
    <s v="Steven Johnson"/>
    <s v="rosssean@example.org"/>
    <n v="32"/>
    <s v="Female"/>
    <x v="15"/>
    <d v="2020-04-03T00:00:00"/>
    <x v="4"/>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x v="1"/>
    <s v="Speech after hair federal fill around."/>
    <x v="3"/>
    <s v="Email"/>
    <d v="2023-06-01T04:35:32"/>
    <d v="2023-06-01T07:29:32"/>
    <x v="1"/>
    <x v="3"/>
    <x v="11"/>
    <x v="1"/>
    <x v="1"/>
    <x v="1"/>
    <n v="0.24374999999999999"/>
  </r>
  <r>
    <n v="168"/>
    <s v="Michael Coleman"/>
    <s v="elizabeth48@example.net"/>
    <n v="41"/>
    <s v="Male"/>
    <x v="40"/>
    <d v="2020-01-31T00:00:00"/>
    <x v="0"/>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x v="1"/>
    <s v="Door expert teach expert service place far."/>
    <x v="3"/>
    <s v="Chat"/>
    <d v="2023-06-01T12:41:33"/>
    <d v="2023-06-01T06:19:33"/>
    <x v="1"/>
    <x v="8"/>
    <x v="6"/>
    <x v="1"/>
    <x v="1"/>
    <x v="1"/>
    <n v="0.25624999999999998"/>
  </r>
  <r>
    <n v="169"/>
    <s v="Erica Turner"/>
    <s v="danielle09@example.com"/>
    <n v="51"/>
    <s v="Other"/>
    <x v="20"/>
    <d v="2021-09-03T00:00:00"/>
    <x v="1"/>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x v="2"/>
    <m/>
    <x v="2"/>
    <s v="Social media"/>
    <m/>
    <m/>
    <x v="0"/>
    <x v="2"/>
    <x v="9"/>
    <x v="0"/>
    <x v="0"/>
    <x v="1"/>
    <n v="0.61250000000000004"/>
  </r>
  <r>
    <n v="170"/>
    <s v="Sara Jones"/>
    <s v="toddheather@example.com"/>
    <n v="30"/>
    <s v="Male"/>
    <x v="29"/>
    <d v="2020-08-04T00:00:00"/>
    <x v="3"/>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x v="1"/>
    <s v="Your determine such summer young."/>
    <x v="3"/>
    <s v="Phone"/>
    <d v="2023-06-01T14:14:36"/>
    <d v="2023-06-01T11:08:36"/>
    <x v="2"/>
    <x v="0"/>
    <x v="5"/>
    <x v="1"/>
    <x v="1"/>
    <x v="1"/>
    <n v="0.89375000000000004"/>
  </r>
  <r>
    <n v="171"/>
    <s v="Angel Saunders"/>
    <s v="brandon58@example.com"/>
    <n v="44"/>
    <s v="Female"/>
    <x v="3"/>
    <d v="2021-12-24T00:00:00"/>
    <x v="1"/>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x v="1"/>
    <s v="Believe spend others newspaper ability visit."/>
    <x v="1"/>
    <s v="Social media"/>
    <d v="2023-06-01T15:42:38"/>
    <d v="2023-06-01T18:36:38"/>
    <x v="3"/>
    <x v="0"/>
    <x v="10"/>
    <x v="1"/>
    <x v="1"/>
    <x v="1"/>
    <n v="0.78125"/>
  </r>
  <r>
    <n v="172"/>
    <s v="Anna Williams"/>
    <s v="cmartin@example.com"/>
    <n v="33"/>
    <s v="Female"/>
    <x v="13"/>
    <d v="2020-12-11T00:00:00"/>
    <x v="4"/>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x v="2"/>
    <m/>
    <x v="1"/>
    <s v="Chat"/>
    <m/>
    <m/>
    <x v="0"/>
    <x v="0"/>
    <x v="10"/>
    <x v="1"/>
    <x v="0"/>
    <x v="1"/>
    <n v="0.78125"/>
  </r>
  <r>
    <n v="173"/>
    <s v="Tiffany Davis"/>
    <s v="paulcarter@example.org"/>
    <n v="36"/>
    <s v="Other"/>
    <x v="12"/>
    <d v="2020-01-27T00:00:00"/>
    <x v="2"/>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x v="0"/>
    <m/>
    <x v="3"/>
    <s v="Social media"/>
    <d v="2023-06-01T10:53:42"/>
    <m/>
    <x v="0"/>
    <x v="2"/>
    <x v="6"/>
    <x v="1"/>
    <x v="0"/>
    <x v="0"/>
    <n v="0.73124999999999996"/>
  </r>
  <r>
    <n v="174"/>
    <s v="Seth Foster"/>
    <s v="fmoore@example.com"/>
    <n v="50"/>
    <s v="Other"/>
    <x v="20"/>
    <d v="2021-10-01T00:00:00"/>
    <x v="4"/>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x v="0"/>
    <m/>
    <x v="3"/>
    <s v="Email"/>
    <d v="2023-05-31T23:10:43"/>
    <m/>
    <x v="0"/>
    <x v="1"/>
    <x v="7"/>
    <x v="1"/>
    <x v="0"/>
    <x v="0"/>
    <n v="0.79374999999999996"/>
  </r>
  <r>
    <n v="175"/>
    <s v="Mike Ball"/>
    <s v="anthonyrusso@example.com"/>
    <n v="37"/>
    <s v="Male"/>
    <x v="1"/>
    <d v="2021-10-05T00:00:00"/>
    <x v="0"/>
    <s v="Data loss"/>
    <s v="My {product_purchased} is making strange noises and not functioning properly. I suspect there might be a hardware issue. Can you please help me with this? I've checked for any available software updates for my {product_purchased}, but there are none."/>
    <x v="0"/>
    <m/>
    <x v="0"/>
    <s v="Chat"/>
    <d v="2023-06-01T19:22:43"/>
    <m/>
    <x v="0"/>
    <x v="10"/>
    <x v="7"/>
    <x v="0"/>
    <x v="0"/>
    <x v="0"/>
    <n v="0.25624999999999998"/>
  </r>
  <r>
    <n v="176"/>
    <s v="Mark Wright"/>
    <s v="sarah08@example.net"/>
    <n v="42"/>
    <s v="Other"/>
    <x v="25"/>
    <d v="2021-10-18T00:00:00"/>
    <x v="0"/>
    <s v="Delivery problem"/>
    <s v="I'm having an issue with the {product_purchased}. Please assist._x000a__x000a_[01:12:47.547] [Client thread/INFO]: [CHAT] [Touhoumon][[Touhoubon] I've checked for any available software updates for my {product_purchased}, but there are none."/>
    <x v="1"/>
    <s v="Four success gas language level win."/>
    <x v="3"/>
    <s v="Email"/>
    <d v="2023-06-01T13:14:45"/>
    <d v="2023-06-01T07:23:45"/>
    <x v="3"/>
    <x v="9"/>
    <x v="7"/>
    <x v="1"/>
    <x v="1"/>
    <x v="1"/>
    <n v="0.18124999999999999"/>
  </r>
  <r>
    <n v="177"/>
    <s v="Sierra French"/>
    <s v="zachary81@example.net"/>
    <n v="49"/>
    <s v="Female"/>
    <x v="31"/>
    <d v="2021-11-16T00:00:00"/>
    <x v="0"/>
    <s v="Refund request"/>
    <s v="I'm having an issue with the {product_purchased}. Please assist. - S1t1D, &quot;Huge&quot;_x000a__x000a_#25 - New York, NY - Westfield Fieldhouse (New York, NY) (W I need assistance as soon as possible because it's affecting my work and productivity."/>
    <x v="0"/>
    <m/>
    <x v="3"/>
    <s v="Email"/>
    <d v="2023-06-01T02:45:47"/>
    <m/>
    <x v="0"/>
    <x v="6"/>
    <x v="3"/>
    <x v="1"/>
    <x v="0"/>
    <x v="0"/>
    <n v="0.51875000000000004"/>
  </r>
  <r>
    <n v="178"/>
    <s v="Michelle Payne"/>
    <s v="matthewlewis@example.org"/>
    <n v="27"/>
    <s v="Other"/>
    <x v="8"/>
    <d v="2020-09-21T00:00:00"/>
    <x v="2"/>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x v="0"/>
    <m/>
    <x v="2"/>
    <s v="Phone"/>
    <d v="2023-06-01T11:03:49"/>
    <m/>
    <x v="0"/>
    <x v="0"/>
    <x v="9"/>
    <x v="1"/>
    <x v="0"/>
    <x v="0"/>
    <n v="0.8"/>
  </r>
  <r>
    <n v="179"/>
    <s v="Emma Brock"/>
    <s v="michael72@example.net"/>
    <n v="25"/>
    <s v="Other"/>
    <x v="22"/>
    <d v="2020-04-19T00:00:00"/>
    <x v="1"/>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x v="2"/>
    <m/>
    <x v="3"/>
    <s v="Chat"/>
    <m/>
    <m/>
    <x v="0"/>
    <x v="2"/>
    <x v="11"/>
    <x v="1"/>
    <x v="0"/>
    <x v="1"/>
    <n v="0.65"/>
  </r>
  <r>
    <n v="180"/>
    <s v="Gabrielle Camacho"/>
    <s v="odonnelljames@example.org"/>
    <n v="58"/>
    <s v="Female"/>
    <x v="23"/>
    <d v="2021-06-03T00:00:00"/>
    <x v="1"/>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x v="0"/>
    <m/>
    <x v="0"/>
    <s v="Phone"/>
    <d v="2023-06-01T18:36:52"/>
    <m/>
    <x v="0"/>
    <x v="2"/>
    <x v="8"/>
    <x v="0"/>
    <x v="0"/>
    <x v="0"/>
    <n v="0.56874999999999998"/>
  </r>
  <r>
    <n v="181"/>
    <s v="Jeff Hart"/>
    <s v="johnsonjennifer@example.net"/>
    <n v="60"/>
    <s v="Other"/>
    <x v="41"/>
    <d v="2021-11-17T00:00:00"/>
    <x v="4"/>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x v="0"/>
    <m/>
    <x v="3"/>
    <s v="Email"/>
    <d v="2023-06-01T03:33:53"/>
    <m/>
    <x v="0"/>
    <x v="0"/>
    <x v="3"/>
    <x v="1"/>
    <x v="0"/>
    <x v="0"/>
    <n v="0.9375"/>
  </r>
  <r>
    <n v="182"/>
    <s v="Dustin Ford"/>
    <s v="dustin11@example.com"/>
    <n v="34"/>
    <s v="Other"/>
    <x v="19"/>
    <d v="2020-11-26T00:00:00"/>
    <x v="2"/>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x v="0"/>
    <m/>
    <x v="0"/>
    <s v="Social media"/>
    <d v="2023-06-01T20:47:54"/>
    <m/>
    <x v="0"/>
    <x v="3"/>
    <x v="3"/>
    <x v="0"/>
    <x v="0"/>
    <x v="0"/>
    <n v="0.22500000000000001"/>
  </r>
  <r>
    <n v="183"/>
    <s v="James Roman"/>
    <s v="michele01@example.org"/>
    <n v="33"/>
    <s v="Female"/>
    <x v="36"/>
    <d v="2021-04-18T00:00:00"/>
    <x v="3"/>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x v="1"/>
    <s v="Voice skin discover else their thus painting."/>
    <x v="2"/>
    <s v="Chat"/>
    <d v="2023-06-01T01:29:56"/>
    <d v="2023-06-01T06:34:56"/>
    <x v="3"/>
    <x v="0"/>
    <x v="11"/>
    <x v="1"/>
    <x v="1"/>
    <x v="1"/>
    <n v="0.875"/>
  </r>
  <r>
    <n v="184"/>
    <s v="Teresa Rivera"/>
    <s v="racheldouglas@example.com"/>
    <n v="32"/>
    <s v="Female"/>
    <x v="23"/>
    <d v="2020-03-16T00:00:00"/>
    <x v="1"/>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x v="1"/>
    <s v="Large reality watch wall."/>
    <x v="3"/>
    <s v="Phone"/>
    <d v="2023-05-31T23:38:57"/>
    <d v="2023-06-01T03:51:57"/>
    <x v="3"/>
    <x v="7"/>
    <x v="0"/>
    <x v="1"/>
    <x v="1"/>
    <x v="1"/>
    <n v="0.20624999999999999"/>
  </r>
  <r>
    <n v="185"/>
    <s v="Stephanie Moore"/>
    <s v="ztaylor@example.net"/>
    <n v="29"/>
    <s v="Female"/>
    <x v="33"/>
    <d v="2021-10-17T00:00:00"/>
    <x v="4"/>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x v="0"/>
    <m/>
    <x v="2"/>
    <s v="Chat"/>
    <d v="2023-06-01T13:47:59"/>
    <m/>
    <x v="0"/>
    <x v="1"/>
    <x v="7"/>
    <x v="1"/>
    <x v="0"/>
    <x v="0"/>
    <n v="0.79374999999999996"/>
  </r>
  <r>
    <n v="186"/>
    <s v="Kaitlyn Rose"/>
    <s v="jamiesmith@example.com"/>
    <n v="50"/>
    <s v="Other"/>
    <x v="31"/>
    <d v="2021-03-19T00:00:00"/>
    <x v="0"/>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x v="2"/>
    <m/>
    <x v="1"/>
    <s v="Phone"/>
    <m/>
    <m/>
    <x v="0"/>
    <x v="6"/>
    <x v="0"/>
    <x v="1"/>
    <x v="0"/>
    <x v="1"/>
    <n v="0.47499999999999998"/>
  </r>
  <r>
    <n v="187"/>
    <s v="Matthew Thompson"/>
    <s v="kyle39@example.net"/>
    <n v="33"/>
    <s v="Female"/>
    <x v="27"/>
    <d v="2021-04-23T00:00:00"/>
    <x v="3"/>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x v="0"/>
    <m/>
    <x v="3"/>
    <s v="Phone"/>
    <d v="2023-06-01T07:30:00"/>
    <m/>
    <x v="0"/>
    <x v="1"/>
    <x v="11"/>
    <x v="1"/>
    <x v="0"/>
    <x v="0"/>
    <n v="0.65625"/>
  </r>
  <r>
    <n v="188"/>
    <s v="Melissa Long"/>
    <s v="smosley@example.net"/>
    <n v="46"/>
    <s v="Male"/>
    <x v="20"/>
    <d v="2021-01-19T00:00:00"/>
    <x v="2"/>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x v="0"/>
    <m/>
    <x v="1"/>
    <s v="Phone"/>
    <d v="2023-06-01T17:14:02"/>
    <m/>
    <x v="0"/>
    <x v="1"/>
    <x v="6"/>
    <x v="1"/>
    <x v="0"/>
    <x v="0"/>
    <n v="0.79374999999999996"/>
  </r>
  <r>
    <n v="189"/>
    <s v="Beth Gonzales"/>
    <s v="claytoncheryl@example.net"/>
    <n v="37"/>
    <s v="Other"/>
    <x v="33"/>
    <d v="2021-01-10T00:00:00"/>
    <x v="4"/>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x v="1"/>
    <s v="Ability though ability recently drive order threat."/>
    <x v="2"/>
    <s v="Phone"/>
    <d v="2023-06-01T15:58:03"/>
    <d v="2023-06-01T07:32:03"/>
    <x v="2"/>
    <x v="1"/>
    <x v="6"/>
    <x v="1"/>
    <x v="1"/>
    <x v="1"/>
    <n v="0.79374999999999996"/>
  </r>
  <r>
    <n v="190"/>
    <s v="Terry Johnson"/>
    <s v="collinsheather@example.org"/>
    <n v="46"/>
    <s v="Other"/>
    <x v="1"/>
    <d v="2020-04-25T00:00:00"/>
    <x v="0"/>
    <s v="Display issue"/>
    <s v="I'm having an issue with the {product_purchased}. Please assist. Thank you. I've performed a factory reset on my {product_purchased}, hoping it would resolve the problem, but it didn't help."/>
    <x v="2"/>
    <m/>
    <x v="0"/>
    <s v="Social media"/>
    <m/>
    <m/>
    <x v="0"/>
    <x v="8"/>
    <x v="11"/>
    <x v="0"/>
    <x v="0"/>
    <x v="1"/>
    <n v="0.28125"/>
  </r>
  <r>
    <n v="191"/>
    <s v="Regina Castillo"/>
    <s v="smithterri@example.com"/>
    <n v="70"/>
    <s v="Other"/>
    <x v="27"/>
    <d v="2021-02-09T00:00:00"/>
    <x v="4"/>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x v="0"/>
    <m/>
    <x v="0"/>
    <s v="Phone"/>
    <d v="2023-06-01T03:09:06"/>
    <m/>
    <x v="0"/>
    <x v="4"/>
    <x v="4"/>
    <x v="0"/>
    <x v="0"/>
    <x v="0"/>
    <n v="0.47499999999999998"/>
  </r>
  <r>
    <n v="192"/>
    <s v="Jesus Cross"/>
    <s v="petersanders@example.com"/>
    <n v="57"/>
    <s v="Female"/>
    <x v="21"/>
    <d v="2020-10-14T00:00:00"/>
    <x v="3"/>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x v="0"/>
    <m/>
    <x v="1"/>
    <s v="Email"/>
    <d v="2023-05-31T23:17:07"/>
    <m/>
    <x v="0"/>
    <x v="1"/>
    <x v="7"/>
    <x v="1"/>
    <x v="0"/>
    <x v="0"/>
    <n v="0.79374999999999996"/>
  </r>
  <r>
    <n v="193"/>
    <s v="Brandon Holland"/>
    <s v="michaelharris@example.org"/>
    <n v="58"/>
    <s v="Other"/>
    <x v="0"/>
    <d v="2021-10-28T00:00:00"/>
    <x v="3"/>
    <s v="Account access"/>
    <s v="I'm having an issue with the {product_purchased}. Please assist._x000a__x000a_[17:42] &lt;x2b3&gt; a2d3-x-xx[37]: c-15-x-xx-xx The issue I'm facing is intermittent. Sometimes it works fine, but other times it acts up unexpectedly."/>
    <x v="1"/>
    <s v="Really almost beyond."/>
    <x v="3"/>
    <s v="Phone"/>
    <d v="2023-06-01T21:31:09"/>
    <d v="2023-05-31T22:49:09"/>
    <x v="2"/>
    <x v="6"/>
    <x v="7"/>
    <x v="1"/>
    <x v="1"/>
    <x v="1"/>
    <n v="0.48749999999999999"/>
  </r>
  <r>
    <n v="194"/>
    <s v="Tiffany Wilson"/>
    <s v="allenpeter@example.net"/>
    <n v="18"/>
    <s v="Male"/>
    <x v="0"/>
    <d v="2021-09-03T00:00:00"/>
    <x v="2"/>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x v="0"/>
    <m/>
    <x v="0"/>
    <s v="Chat"/>
    <d v="2023-06-01T05:08:10"/>
    <m/>
    <x v="0"/>
    <x v="3"/>
    <x v="9"/>
    <x v="0"/>
    <x v="0"/>
    <x v="0"/>
    <n v="0.21249999999999999"/>
  </r>
  <r>
    <n v="195"/>
    <s v="Cynthia Allen"/>
    <s v="rachelsmith@example.org"/>
    <n v="57"/>
    <s v="Male"/>
    <x v="36"/>
    <d v="2021-06-15T00:00:00"/>
    <x v="1"/>
    <s v="Payment issue"/>
    <s v="I'm having an issue with the {product_purchased}. Please assist. (I'm using '{product_id}' as a product id in my code to indicate the 'id' I want to share)._x000a__x000a_Add the I've already contacted customer support multiple times, but the issue remains unresolved."/>
    <x v="1"/>
    <s v="Smile step occur."/>
    <x v="3"/>
    <s v="Social media"/>
    <d v="2023-06-01T04:08:11"/>
    <d v="2023-06-01T11:49:11"/>
    <x v="5"/>
    <x v="4"/>
    <x v="8"/>
    <x v="1"/>
    <x v="1"/>
    <x v="1"/>
    <n v="0.36249999999999999"/>
  </r>
  <r>
    <n v="196"/>
    <s v="Andre Jones"/>
    <s v="qfoster@example.org"/>
    <n v="29"/>
    <s v="Other"/>
    <x v="12"/>
    <d v="2020-06-11T00:00:00"/>
    <x v="4"/>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x v="2"/>
    <m/>
    <x v="2"/>
    <s v="Social media"/>
    <m/>
    <m/>
    <x v="0"/>
    <x v="0"/>
    <x v="8"/>
    <x v="0"/>
    <x v="0"/>
    <x v="1"/>
    <n v="0.84375"/>
  </r>
  <r>
    <n v="197"/>
    <s v="Kelly Brown"/>
    <s v="steindanny@example.net"/>
    <n v="66"/>
    <s v="Female"/>
    <x v="18"/>
    <d v="2021-08-08T00:00:00"/>
    <x v="4"/>
    <s v="Display issue"/>
    <s v="I'm having an issue with the {product_purchased}. Please assist. â€”_x000a__x000a_â€”_x000a__x000a_My #1 goal is to have these items shipped by Dec 10th â€” but there are three more problems with them. My email message I'm experiencing this issue on multiple devices of the same model, so it seems to be a widespread problem."/>
    <x v="0"/>
    <m/>
    <x v="1"/>
    <s v="Social media"/>
    <d v="2023-06-01T18:04:14"/>
    <m/>
    <x v="0"/>
    <x v="5"/>
    <x v="5"/>
    <x v="1"/>
    <x v="0"/>
    <x v="0"/>
    <n v="0.21875"/>
  </r>
  <r>
    <n v="198"/>
    <s v="Riley Hobbs"/>
    <s v="vincentanderson@example.net"/>
    <n v="30"/>
    <s v="Male"/>
    <x v="41"/>
    <d v="2021-01-28T00:00:00"/>
    <x v="4"/>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x v="1"/>
    <s v="Design south discuss but son form."/>
    <x v="2"/>
    <s v="Chat"/>
    <d v="2023-06-01T02:54:15"/>
    <d v="2023-05-31T22:36:15"/>
    <x v="1"/>
    <x v="0"/>
    <x v="6"/>
    <x v="1"/>
    <x v="1"/>
    <x v="1"/>
    <n v="0.8"/>
  </r>
  <r>
    <n v="199"/>
    <s v="Michael Young"/>
    <s v="cmiller@example.org"/>
    <n v="60"/>
    <s v="Female"/>
    <x v="24"/>
    <d v="2021-07-23T00:00:00"/>
    <x v="2"/>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x v="1"/>
    <s v="Option successful assume rest."/>
    <x v="0"/>
    <s v="Chat"/>
    <d v="2023-06-01T01:07:17"/>
    <d v="2023-06-01T19:24:17"/>
    <x v="4"/>
    <x v="6"/>
    <x v="2"/>
    <x v="1"/>
    <x v="1"/>
    <x v="1"/>
    <n v="0.47499999999999998"/>
  </r>
  <r>
    <n v="200"/>
    <s v="Sierra Cole"/>
    <s v="hendersonjesse@example.net"/>
    <n v="66"/>
    <s v="Other"/>
    <x v="17"/>
    <d v="2020-09-19T00:00:00"/>
    <x v="3"/>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x v="1"/>
    <s v="Hope ok ready."/>
    <x v="3"/>
    <s v="Chat"/>
    <d v="2023-06-01T12:39:19"/>
    <d v="2023-06-01T20:34:19"/>
    <x v="4"/>
    <x v="10"/>
    <x v="9"/>
    <x v="1"/>
    <x v="1"/>
    <x v="1"/>
    <n v="0.22500000000000001"/>
  </r>
  <r>
    <n v="201"/>
    <s v="Michelle Miller"/>
    <s v="hthomas@example.com"/>
    <n v="51"/>
    <s v="Other"/>
    <x v="37"/>
    <d v="2021-01-13T00:00:00"/>
    <x v="3"/>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x v="2"/>
    <m/>
    <x v="0"/>
    <s v="Email"/>
    <m/>
    <m/>
    <x v="0"/>
    <x v="9"/>
    <x v="6"/>
    <x v="0"/>
    <x v="0"/>
    <x v="1"/>
    <n v="0.19375000000000001"/>
  </r>
  <r>
    <n v="202"/>
    <s v="Jamie Snyder"/>
    <s v="colemanalex@example.com"/>
    <n v="55"/>
    <s v="Other"/>
    <x v="40"/>
    <d v="2021-12-16T00:00:00"/>
    <x v="4"/>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x v="2"/>
    <m/>
    <x v="3"/>
    <s v="Social media"/>
    <m/>
    <m/>
    <x v="0"/>
    <x v="7"/>
    <x v="10"/>
    <x v="1"/>
    <x v="0"/>
    <x v="1"/>
    <n v="0.23125000000000001"/>
  </r>
  <r>
    <n v="203"/>
    <s v="Jennifer Hays"/>
    <s v="gnixon@example.org"/>
    <n v="26"/>
    <s v="Female"/>
    <x v="20"/>
    <d v="2021-04-01T00:00:00"/>
    <x v="1"/>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x v="2"/>
    <m/>
    <x v="3"/>
    <s v="Chat"/>
    <m/>
    <m/>
    <x v="0"/>
    <x v="1"/>
    <x v="11"/>
    <x v="1"/>
    <x v="0"/>
    <x v="1"/>
    <n v="0.65625"/>
  </r>
  <r>
    <n v="204"/>
    <s v="Cameron Boyd"/>
    <s v="jeffrey03@example.net"/>
    <n v="46"/>
    <s v="Male"/>
    <x v="28"/>
    <d v="2020-05-19T00:00:00"/>
    <x v="3"/>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x v="0"/>
    <m/>
    <x v="1"/>
    <s v="Phone"/>
    <d v="2023-05-31T23:25:26"/>
    <m/>
    <x v="0"/>
    <x v="7"/>
    <x v="1"/>
    <x v="1"/>
    <x v="0"/>
    <x v="0"/>
    <n v="0.23749999999999999"/>
  </r>
  <r>
    <n v="205"/>
    <s v="Hector Perez"/>
    <s v="erika47@example.org"/>
    <n v="43"/>
    <s v="Female"/>
    <x v="39"/>
    <d v="2020-06-11T00:00:00"/>
    <x v="2"/>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x v="1"/>
    <s v="Any we spring very."/>
    <x v="2"/>
    <s v="Phone"/>
    <d v="2023-06-01T17:47:28"/>
    <d v="2023-06-01T17:50:28"/>
    <x v="1"/>
    <x v="0"/>
    <x v="8"/>
    <x v="1"/>
    <x v="1"/>
    <x v="1"/>
    <n v="0.84375"/>
  </r>
  <r>
    <n v="206"/>
    <s v="Mary Williams"/>
    <s v="jennifer22@example.net"/>
    <n v="55"/>
    <s v="Male"/>
    <x v="29"/>
    <d v="2020-11-24T00:00:00"/>
    <x v="4"/>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x v="1"/>
    <s v="Employee support economy themselves should remember."/>
    <x v="3"/>
    <s v="Phone"/>
    <d v="2023-06-01T13:56:29"/>
    <d v="2023-06-01T11:18:29"/>
    <x v="2"/>
    <x v="6"/>
    <x v="3"/>
    <x v="1"/>
    <x v="1"/>
    <x v="1"/>
    <n v="0.51875000000000004"/>
  </r>
  <r>
    <n v="207"/>
    <s v="James Pittman"/>
    <s v="kelseycurry@example.net"/>
    <n v="47"/>
    <s v="Male"/>
    <x v="33"/>
    <d v="2020-11-04T00:00:00"/>
    <x v="1"/>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x v="2"/>
    <m/>
    <x v="2"/>
    <s v="Phone"/>
    <m/>
    <m/>
    <x v="0"/>
    <x v="0"/>
    <x v="3"/>
    <x v="0"/>
    <x v="0"/>
    <x v="1"/>
    <n v="0.9375"/>
  </r>
  <r>
    <n v="208"/>
    <s v="Amy Church"/>
    <s v="rtate@example.org"/>
    <n v="48"/>
    <s v="Female"/>
    <x v="12"/>
    <d v="2021-07-27T00:00:00"/>
    <x v="1"/>
    <s v="Display issue"/>
    <s v="I'm having an issue with the {product_purchased}. Please assist. I've reviewed the troubleshooting steps on the official support website, but they didn't resolve the problem."/>
    <x v="0"/>
    <m/>
    <x v="0"/>
    <s v="Email"/>
    <d v="2023-06-01T00:51:31"/>
    <m/>
    <x v="0"/>
    <x v="0"/>
    <x v="2"/>
    <x v="0"/>
    <x v="0"/>
    <x v="0"/>
    <n v="1.0687500000000001"/>
  </r>
  <r>
    <n v="209"/>
    <s v="Brenda Freeman"/>
    <s v="raymond21@example.com"/>
    <n v="38"/>
    <s v="Male"/>
    <x v="17"/>
    <d v="2021-03-12T00:00:00"/>
    <x v="4"/>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x v="2"/>
    <m/>
    <x v="2"/>
    <s v="Email"/>
    <m/>
    <m/>
    <x v="0"/>
    <x v="8"/>
    <x v="0"/>
    <x v="0"/>
    <x v="0"/>
    <x v="1"/>
    <n v="0.23749999999999999"/>
  </r>
  <r>
    <n v="210"/>
    <s v="Michael Phillips"/>
    <s v="castillochristopher@example.com"/>
    <n v="62"/>
    <s v="Other"/>
    <x v="11"/>
    <d v="2020-02-04T00:00:00"/>
    <x v="0"/>
    <s v="Delivery problem"/>
    <s v="I'm unable to access my {product_purchased} account. It keeps displaying an 'Invalid Credentials' error, even though I'm using the correct login information. How can I regain access to my account?_x000a__x000a_â€¢ Do The issue I'm facing is intermittent. Sometimes it works fine, but other times it acts up unexpectedly."/>
    <x v="1"/>
    <s v="Yet deal something travel."/>
    <x v="1"/>
    <s v="Chat"/>
    <d v="2023-06-01T21:50:34"/>
    <d v="2023-06-01T20:10:34"/>
    <x v="2"/>
    <x v="7"/>
    <x v="4"/>
    <x v="1"/>
    <x v="1"/>
    <x v="1"/>
    <n v="0.18124999999999999"/>
  </r>
  <r>
    <n v="211"/>
    <s v="Lydia Lewis"/>
    <s v="mitchellpatricia@example.net"/>
    <n v="39"/>
    <s v="Male"/>
    <x v="31"/>
    <d v="2020-01-16T00:00:00"/>
    <x v="0"/>
    <s v="Software bug"/>
    <s v="I'm having an issue with the {product_purchased}. Please assist. # {product_purchased}. My $50 bill and my $100 bill and a $50 bill... pic.twitter.com/RQDp I'm concerned about the security of my {product_purchased} and would like to ensure that my data is safe."/>
    <x v="0"/>
    <m/>
    <x v="1"/>
    <s v="Phone"/>
    <d v="2023-05-31T23:41:36"/>
    <m/>
    <x v="4"/>
    <x v="10"/>
    <x v="6"/>
    <x v="1"/>
    <x v="0"/>
    <x v="0"/>
    <n v="0.17499999999999999"/>
  </r>
  <r>
    <n v="212"/>
    <s v="Jacob Villarreal"/>
    <s v="jonathan58@example.net"/>
    <n v="49"/>
    <s v="Other"/>
    <x v="1"/>
    <d v="2020-04-06T00:00:00"/>
    <x v="3"/>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x v="0"/>
    <m/>
    <x v="1"/>
    <s v="Social media"/>
    <d v="2023-06-01T12:37:38"/>
    <m/>
    <x v="4"/>
    <x v="0"/>
    <x v="11"/>
    <x v="1"/>
    <x v="0"/>
    <x v="0"/>
    <n v="0.875"/>
  </r>
  <r>
    <n v="213"/>
    <s v="Kevin Moore"/>
    <s v="banksbrittany@example.com"/>
    <n v="34"/>
    <s v="Female"/>
    <x v="14"/>
    <d v="2021-04-15T00:00:00"/>
    <x v="0"/>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x v="2"/>
    <m/>
    <x v="3"/>
    <s v="Social media"/>
    <m/>
    <m/>
    <x v="4"/>
    <x v="2"/>
    <x v="11"/>
    <x v="1"/>
    <x v="0"/>
    <x v="1"/>
    <n v="0.65"/>
  </r>
  <r>
    <n v="214"/>
    <s v="Steven Moore"/>
    <s v="martinezcory@example.net"/>
    <n v="62"/>
    <s v="Male"/>
    <x v="30"/>
    <d v="2021-12-24T00:00:00"/>
    <x v="1"/>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x v="2"/>
    <m/>
    <x v="2"/>
    <s v="Phone"/>
    <m/>
    <m/>
    <x v="4"/>
    <x v="6"/>
    <x v="10"/>
    <x v="0"/>
    <x v="0"/>
    <x v="1"/>
    <n v="0.46875"/>
  </r>
  <r>
    <n v="215"/>
    <s v="Jeanne Duncan"/>
    <s v="aguirrederrick@example.com"/>
    <n v="28"/>
    <s v="Male"/>
    <x v="37"/>
    <d v="2020-03-03T00:00:00"/>
    <x v="3"/>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x v="2"/>
    <m/>
    <x v="1"/>
    <s v="Email"/>
    <m/>
    <m/>
    <x v="4"/>
    <x v="7"/>
    <x v="0"/>
    <x v="1"/>
    <x v="0"/>
    <x v="1"/>
    <n v="0.20624999999999999"/>
  </r>
  <r>
    <n v="216"/>
    <s v="Damon Kelly"/>
    <s v="reedalison@example.org"/>
    <n v="59"/>
    <s v="Female"/>
    <x v="31"/>
    <d v="2021-09-13T00:00:00"/>
    <x v="1"/>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x v="2"/>
    <m/>
    <x v="0"/>
    <s v="Chat"/>
    <m/>
    <m/>
    <x v="4"/>
    <x v="2"/>
    <x v="9"/>
    <x v="0"/>
    <x v="0"/>
    <x v="1"/>
    <n v="0.61250000000000004"/>
  </r>
  <r>
    <n v="217"/>
    <s v="Angela Thompson"/>
    <s v="walkerleslie@example.net"/>
    <n v="18"/>
    <s v="Female"/>
    <x v="26"/>
    <d v="2021-01-03T00:00:00"/>
    <x v="0"/>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x v="0"/>
    <m/>
    <x v="2"/>
    <s v="Chat"/>
    <d v="2023-06-01T14:13:43"/>
    <m/>
    <x v="4"/>
    <x v="8"/>
    <x v="6"/>
    <x v="1"/>
    <x v="0"/>
    <x v="0"/>
    <n v="0.25624999999999998"/>
  </r>
  <r>
    <n v="218"/>
    <s v="Manuel Wilkerson"/>
    <s v="millerjill@example.com"/>
    <n v="20"/>
    <s v="Other"/>
    <x v="9"/>
    <d v="2020-12-02T00:00:00"/>
    <x v="1"/>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x v="2"/>
    <m/>
    <x v="1"/>
    <s v="Chat"/>
    <m/>
    <m/>
    <x v="4"/>
    <x v="1"/>
    <x v="10"/>
    <x v="1"/>
    <x v="0"/>
    <x v="1"/>
    <n v="0.66249999999999998"/>
  </r>
  <r>
    <n v="219"/>
    <s v="Jennifer Jones"/>
    <s v="zcoleman@example.net"/>
    <n v="44"/>
    <s v="Male"/>
    <x v="6"/>
    <d v="2021-02-12T00:00:00"/>
    <x v="1"/>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x v="0"/>
    <m/>
    <x v="0"/>
    <s v="Email"/>
    <d v="2023-06-01T03:11:47"/>
    <m/>
    <x v="4"/>
    <x v="2"/>
    <x v="4"/>
    <x v="0"/>
    <x v="0"/>
    <x v="0"/>
    <n v="0.6875"/>
  </r>
  <r>
    <n v="220"/>
    <s v="Brendan Lang II"/>
    <s v="timothy22@example.com"/>
    <n v="65"/>
    <s v="Female"/>
    <x v="17"/>
    <d v="2021-09-23T00:00:00"/>
    <x v="0"/>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x v="1"/>
    <s v="Detail blood take hear husband health audience."/>
    <x v="0"/>
    <s v="Social media"/>
    <d v="2023-06-01T09:57:49"/>
    <d v="2023-06-01T11:02:49"/>
    <x v="5"/>
    <x v="1"/>
    <x v="9"/>
    <x v="1"/>
    <x v="1"/>
    <x v="1"/>
    <n v="0.73124999999999996"/>
  </r>
  <r>
    <n v="221"/>
    <s v="Jacqueline Weaver"/>
    <s v="julie53@example.com"/>
    <n v="70"/>
    <s v="Female"/>
    <x v="29"/>
    <d v="2021-03-21T00:00:00"/>
    <x v="1"/>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x v="1"/>
    <s v="Manage worker none hot air most other."/>
    <x v="3"/>
    <s v="Social media"/>
    <d v="2023-06-01T13:53:51"/>
    <d v="2023-06-01T05:45:51"/>
    <x v="4"/>
    <x v="10"/>
    <x v="0"/>
    <x v="1"/>
    <x v="1"/>
    <x v="1"/>
    <n v="0.16250000000000001"/>
  </r>
  <r>
    <n v="222"/>
    <s v="Richard Smith"/>
    <s v="wanderson@example.com"/>
    <n v="34"/>
    <s v="Other"/>
    <x v="8"/>
    <d v="2021-03-27T00:00:00"/>
    <x v="1"/>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x v="0"/>
    <m/>
    <x v="0"/>
    <s v="Chat"/>
    <d v="2023-06-01T09:13:53"/>
    <m/>
    <x v="4"/>
    <x v="2"/>
    <x v="0"/>
    <x v="0"/>
    <x v="0"/>
    <x v="0"/>
    <n v="0.64375000000000004"/>
  </r>
  <r>
    <n v="223"/>
    <s v="Renee Brown"/>
    <s v="yhunter@example.com"/>
    <n v="64"/>
    <s v="Other"/>
    <x v="36"/>
    <d v="2021-02-05T00:00:00"/>
    <x v="2"/>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x v="0"/>
    <m/>
    <x v="0"/>
    <s v="Phone"/>
    <d v="2023-05-31T23:24:53"/>
    <m/>
    <x v="4"/>
    <x v="4"/>
    <x v="4"/>
    <x v="0"/>
    <x v="0"/>
    <x v="0"/>
    <n v="0.47499999999999998"/>
  </r>
  <r>
    <n v="224"/>
    <s v="Allison King"/>
    <s v="jensenwilliam@example.org"/>
    <n v="67"/>
    <s v="Female"/>
    <x v="20"/>
    <d v="2020-05-27T00:00:00"/>
    <x v="4"/>
    <s v="Product recommendation"/>
    <s v="I'm having an issue with the {product_purchased}. Please assist. &quot; aspiration_id ='1.13191422152955456214954559.454545.45453057.4545 I've followed the troubleshooting steps mentioned in the user manual, but the issue persists."/>
    <x v="0"/>
    <m/>
    <x v="1"/>
    <s v="Chat"/>
    <d v="2023-05-31T22:57:55"/>
    <m/>
    <x v="4"/>
    <x v="7"/>
    <x v="1"/>
    <x v="1"/>
    <x v="0"/>
    <x v="0"/>
    <n v="0.23749999999999999"/>
  </r>
  <r>
    <n v="225"/>
    <s v="Allen Jones"/>
    <s v="elizabeth98@example.net"/>
    <n v="59"/>
    <s v="Male"/>
    <x v="0"/>
    <d v="2020-11-16T00:00:00"/>
    <x v="4"/>
    <s v="Network problem"/>
    <s v="I'm having an issue with the {product_purchased}. Please assist. I'm experiencing this issue on multiple devices of the same model, so it seems to be a widespread problem."/>
    <x v="2"/>
    <m/>
    <x v="3"/>
    <s v="Chat"/>
    <m/>
    <m/>
    <x v="4"/>
    <x v="8"/>
    <x v="3"/>
    <x v="1"/>
    <x v="0"/>
    <x v="1"/>
    <n v="0.18124999999999999"/>
  </r>
  <r>
    <n v="226"/>
    <s v="Heather Hood"/>
    <s v="annaholder@example.com"/>
    <n v="35"/>
    <s v="Female"/>
    <x v="25"/>
    <d v="2020-03-29T00:00:00"/>
    <x v="0"/>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x v="1"/>
    <s v="View there race source career fact begin."/>
    <x v="2"/>
    <s v="Chat"/>
    <d v="2023-06-01T12:23:57"/>
    <d v="2023-05-31T21:54:57"/>
    <x v="3"/>
    <x v="7"/>
    <x v="0"/>
    <x v="1"/>
    <x v="1"/>
    <x v="1"/>
    <n v="0.20624999999999999"/>
  </r>
  <r>
    <n v="227"/>
    <s v="Angelica Tucker"/>
    <s v="vanessa77@example.net"/>
    <n v="53"/>
    <s v="Female"/>
    <x v="30"/>
    <d v="2021-01-04T00:00:00"/>
    <x v="1"/>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x v="1"/>
    <s v="Young crime imagine."/>
    <x v="2"/>
    <s v="Phone"/>
    <d v="2023-05-31T22:49:59"/>
    <d v="2023-06-01T16:11:59"/>
    <x v="3"/>
    <x v="0"/>
    <x v="6"/>
    <x v="1"/>
    <x v="1"/>
    <x v="1"/>
    <n v="0.8"/>
  </r>
  <r>
    <n v="228"/>
    <s v="Caroline Cummings"/>
    <s v="justinsmith@example.net"/>
    <n v="56"/>
    <s v="Male"/>
    <x v="18"/>
    <d v="2020-03-08T00:00:00"/>
    <x v="2"/>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x v="0"/>
    <m/>
    <x v="1"/>
    <s v="Phone"/>
    <d v="2023-06-01T04:59:00"/>
    <m/>
    <x v="4"/>
    <x v="1"/>
    <x v="0"/>
    <x v="1"/>
    <x v="0"/>
    <x v="0"/>
    <n v="0.63124999999999998"/>
  </r>
  <r>
    <n v="229"/>
    <s v="Andrew Adams"/>
    <s v="riverapatricia@example.com"/>
    <n v="32"/>
    <s v="Male"/>
    <x v="13"/>
    <d v="2020-07-21T00:00:00"/>
    <x v="1"/>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x v="2"/>
    <m/>
    <x v="1"/>
    <s v="Phone"/>
    <m/>
    <m/>
    <x v="4"/>
    <x v="0"/>
    <x v="2"/>
    <x v="1"/>
    <x v="0"/>
    <x v="1"/>
    <n v="1.0687500000000001"/>
  </r>
  <r>
    <n v="230"/>
    <s v="Rhonda Gomez"/>
    <s v="srivera@example.net"/>
    <n v="66"/>
    <s v="Male"/>
    <x v="10"/>
    <d v="2021-02-20T00:00:00"/>
    <x v="0"/>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x v="1"/>
    <s v="Memory for bag wonder ok sister about."/>
    <x v="0"/>
    <s v="Social media"/>
    <d v="2023-06-01T08:10:04"/>
    <d v="2023-06-01T10:40:04"/>
    <x v="5"/>
    <x v="0"/>
    <x v="4"/>
    <x v="1"/>
    <x v="1"/>
    <x v="1"/>
    <n v="0.9375"/>
  </r>
  <r>
    <n v="231"/>
    <s v="Ricardo Alexander"/>
    <s v="brian74@example.com"/>
    <n v="65"/>
    <s v="Male"/>
    <x v="8"/>
    <d v="2020-06-29T00:00:00"/>
    <x v="4"/>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x v="0"/>
    <m/>
    <x v="1"/>
    <s v="Chat"/>
    <d v="2023-06-01T16:17:06"/>
    <m/>
    <x v="0"/>
    <x v="6"/>
    <x v="8"/>
    <x v="1"/>
    <x v="0"/>
    <x v="0"/>
    <n v="0.46250000000000002"/>
  </r>
  <r>
    <n v="232"/>
    <s v="Amanda Johnson"/>
    <s v="dmalone@example.net"/>
    <n v="55"/>
    <s v="Male"/>
    <x v="7"/>
    <d v="2020-10-31T00:00:00"/>
    <x v="0"/>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x v="0"/>
    <m/>
    <x v="2"/>
    <s v="Phone"/>
    <d v="2023-06-01T00:58:07"/>
    <m/>
    <x v="0"/>
    <x v="10"/>
    <x v="7"/>
    <x v="1"/>
    <x v="0"/>
    <x v="0"/>
    <n v="0.25624999999999998"/>
  </r>
  <r>
    <n v="233"/>
    <s v="Stephanie Bailey"/>
    <s v="scottvaughn@example.net"/>
    <n v="40"/>
    <s v="Male"/>
    <x v="18"/>
    <d v="2021-03-21T00:00:00"/>
    <x v="0"/>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x v="2"/>
    <m/>
    <x v="2"/>
    <s v="Email"/>
    <m/>
    <m/>
    <x v="0"/>
    <x v="2"/>
    <x v="0"/>
    <x v="0"/>
    <x v="0"/>
    <x v="1"/>
    <n v="0.64375000000000004"/>
  </r>
  <r>
    <n v="234"/>
    <s v="Rachel Jones"/>
    <s v="andrea53@example.org"/>
    <n v="67"/>
    <s v="Other"/>
    <x v="38"/>
    <d v="2021-02-01T00:00:00"/>
    <x v="4"/>
    <s v="Hardware issue"/>
    <s v="I'm having an issue with the {product_purchased}. Please assist. Thanks! I've recently updated the firmware of my {product_purchased}, and the issue started happening afterward. Could it be related to the update?"/>
    <x v="0"/>
    <m/>
    <x v="2"/>
    <s v="Chat"/>
    <d v="2023-06-01T13:13:09"/>
    <m/>
    <x v="0"/>
    <x v="1"/>
    <x v="4"/>
    <x v="1"/>
    <x v="0"/>
    <x v="0"/>
    <n v="0.70625000000000004"/>
  </r>
  <r>
    <n v="235"/>
    <s v="Ashley Wiggins"/>
    <s v="john06@example.org"/>
    <n v="65"/>
    <s v="Female"/>
    <x v="8"/>
    <d v="2020-03-29T00:00:00"/>
    <x v="2"/>
    <s v="Product compatibility"/>
    <s v="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
    <x v="2"/>
    <m/>
    <x v="0"/>
    <s v="Chat"/>
    <m/>
    <m/>
    <x v="0"/>
    <x v="8"/>
    <x v="0"/>
    <x v="0"/>
    <x v="0"/>
    <x v="1"/>
    <n v="0.23749999999999999"/>
  </r>
  <r>
    <n v="236"/>
    <s v="Ruth Fritz"/>
    <s v="williamnelson@example.net"/>
    <n v="18"/>
    <s v="Female"/>
    <x v="17"/>
    <d v="2020-12-04T00:00:00"/>
    <x v="1"/>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x v="0"/>
    <m/>
    <x v="0"/>
    <s v="Email"/>
    <d v="2023-06-01T05:47:13"/>
    <m/>
    <x v="0"/>
    <x v="6"/>
    <x v="10"/>
    <x v="0"/>
    <x v="0"/>
    <x v="0"/>
    <n v="0.46875"/>
  </r>
  <r>
    <n v="237"/>
    <s v="Leslie Watson"/>
    <s v="robertogreen@example.com"/>
    <n v="40"/>
    <s v="Male"/>
    <x v="27"/>
    <d v="2021-01-07T00:00:00"/>
    <x v="4"/>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x v="1"/>
    <s v="Fill in green."/>
    <x v="0"/>
    <s v="Phone"/>
    <d v="2023-06-01T08:21:14"/>
    <d v="2023-06-01T00:43:14"/>
    <x v="1"/>
    <x v="1"/>
    <x v="6"/>
    <x v="1"/>
    <x v="1"/>
    <x v="1"/>
    <n v="0.79374999999999996"/>
  </r>
  <r>
    <n v="238"/>
    <s v="Marcia Lewis"/>
    <s v="lshaffer@example.com"/>
    <n v="31"/>
    <s v="Male"/>
    <x v="29"/>
    <d v="2021-09-16T00:00:00"/>
    <x v="3"/>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x v="1"/>
    <s v="So late fine expert sometimes professional."/>
    <x v="2"/>
    <s v="Social media"/>
    <d v="2023-06-01T00:51:16"/>
    <d v="2023-06-01T08:38:16"/>
    <x v="3"/>
    <x v="0"/>
    <x v="9"/>
    <x v="1"/>
    <x v="1"/>
    <x v="1"/>
    <n v="0.8"/>
  </r>
  <r>
    <n v="239"/>
    <s v="Christopher Henderson"/>
    <s v="diazjulie@example.net"/>
    <n v="69"/>
    <s v="Female"/>
    <x v="1"/>
    <d v="2021-01-21T00:00:00"/>
    <x v="4"/>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x v="0"/>
    <m/>
    <x v="0"/>
    <s v="Email"/>
    <d v="2023-06-01T16:22:18"/>
    <m/>
    <x v="0"/>
    <x v="1"/>
    <x v="6"/>
    <x v="0"/>
    <x v="0"/>
    <x v="0"/>
    <n v="0.79374999999999996"/>
  </r>
  <r>
    <n v="240"/>
    <s v="Sara Meza"/>
    <s v="jonesvictoria@example.net"/>
    <n v="48"/>
    <s v="Male"/>
    <x v="12"/>
    <d v="2020-02-22T00:00:00"/>
    <x v="2"/>
    <s v="Software bug"/>
    <s v="I'm having an issue with the {product_purchased}. Please assist._x000a__x000a_When you select the product on our site and click on the 'add to cart' button, it says: 'Sorry â€“ no product is found. Please I'm using the original charger that came with my {product_purchased}, but it's not charging properly."/>
    <x v="2"/>
    <m/>
    <x v="1"/>
    <s v="Email"/>
    <m/>
    <m/>
    <x v="0"/>
    <x v="1"/>
    <x v="4"/>
    <x v="1"/>
    <x v="0"/>
    <x v="1"/>
    <n v="0.70625000000000004"/>
  </r>
  <r>
    <n v="241"/>
    <s v="Michael Adams"/>
    <s v="jacklucas@example.org"/>
    <n v="66"/>
    <s v="Male"/>
    <x v="6"/>
    <d v="2021-07-25T00:00:00"/>
    <x v="0"/>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x v="1"/>
    <s v="Walk air actually citizen light travel lose will."/>
    <x v="1"/>
    <s v="Social media"/>
    <d v="2023-06-01T12:44:21"/>
    <d v="2023-06-01T09:42:21"/>
    <x v="4"/>
    <x v="0"/>
    <x v="2"/>
    <x v="1"/>
    <x v="1"/>
    <x v="1"/>
    <n v="1.0687500000000001"/>
  </r>
  <r>
    <n v="242"/>
    <s v="Marcus Rice"/>
    <s v="tina56@example.com"/>
    <n v="55"/>
    <s v="Male"/>
    <x v="27"/>
    <d v="2021-10-26T00:00:00"/>
    <x v="1"/>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x v="1"/>
    <s v="Yet laugh safe claim."/>
    <x v="1"/>
    <s v="Social media"/>
    <d v="2023-06-01T08:10:23"/>
    <d v="2023-06-01T21:49:23"/>
    <x v="5"/>
    <x v="1"/>
    <x v="7"/>
    <x v="1"/>
    <x v="1"/>
    <x v="1"/>
    <n v="0.79374999999999996"/>
  </r>
  <r>
    <n v="243"/>
    <s v="Chelsea James"/>
    <s v="dana94@example.net"/>
    <n v="30"/>
    <s v="Male"/>
    <x v="21"/>
    <d v="2021-05-29T00:00:00"/>
    <x v="0"/>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x v="2"/>
    <m/>
    <x v="0"/>
    <s v="Chat"/>
    <m/>
    <m/>
    <x v="0"/>
    <x v="2"/>
    <x v="1"/>
    <x v="0"/>
    <x v="0"/>
    <x v="1"/>
    <n v="0.72499999999999998"/>
  </r>
  <r>
    <n v="244"/>
    <s v="Nicholas Scott"/>
    <s v="nicholaspacheco@example.org"/>
    <n v="43"/>
    <s v="Other"/>
    <x v="16"/>
    <d v="2020-05-21T00:00:00"/>
    <x v="0"/>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x v="0"/>
    <m/>
    <x v="0"/>
    <s v="Chat"/>
    <d v="2023-06-01T06:35:25"/>
    <m/>
    <x v="0"/>
    <x v="3"/>
    <x v="1"/>
    <x v="0"/>
    <x v="0"/>
    <x v="0"/>
    <n v="0.2"/>
  </r>
  <r>
    <n v="245"/>
    <s v="Kathleen Thornton"/>
    <s v="qburton@example.com"/>
    <n v="66"/>
    <s v="Female"/>
    <x v="3"/>
    <d v="2020-01-15T00:00:00"/>
    <x v="2"/>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x v="0"/>
    <m/>
    <x v="3"/>
    <s v="Phone"/>
    <d v="2023-06-01T06:07:27"/>
    <m/>
    <x v="0"/>
    <x v="4"/>
    <x v="6"/>
    <x v="1"/>
    <x v="0"/>
    <x v="0"/>
    <n v="0.51875000000000004"/>
  </r>
  <r>
    <n v="246"/>
    <s v="Andrea Wood"/>
    <s v="erica00@example.net"/>
    <n v="55"/>
    <s v="Male"/>
    <x v="27"/>
    <d v="2020-04-07T00:00:00"/>
    <x v="1"/>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x v="0"/>
    <m/>
    <x v="3"/>
    <s v="Phone"/>
    <d v="2023-06-01T04:19:28"/>
    <m/>
    <x v="0"/>
    <x v="3"/>
    <x v="11"/>
    <x v="1"/>
    <x v="0"/>
    <x v="0"/>
    <n v="0.24374999999999999"/>
  </r>
  <r>
    <n v="247"/>
    <s v="Sean Irwin"/>
    <s v="mayerroger@example.com"/>
    <n v="59"/>
    <s v="Male"/>
    <x v="0"/>
    <d v="2020-02-09T00:00:00"/>
    <x v="0"/>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x v="0"/>
    <m/>
    <x v="3"/>
    <s v="Chat"/>
    <d v="2023-06-01T05:41:30"/>
    <m/>
    <x v="0"/>
    <x v="2"/>
    <x v="4"/>
    <x v="1"/>
    <x v="0"/>
    <x v="0"/>
    <n v="0.6875"/>
  </r>
  <r>
    <n v="248"/>
    <s v="Edward Bush"/>
    <s v="clarkadrian@example.org"/>
    <n v="37"/>
    <s v="Other"/>
    <x v="10"/>
    <d v="2020-01-22T00:00:00"/>
    <x v="1"/>
    <s v="Hardware issue"/>
    <s v="I've accidentally deleted important data from my {product_purchased}. Is there any way to recover the deleted files? I need them urgently. â€” Donald J. Trump (@realDonaldTrump) January 24, 2016_x000a__x000a_The campaign later said the deleted The issue I'm facing is intermittent. Sometimes it works fine, but other times it acts up unexpectedly."/>
    <x v="2"/>
    <m/>
    <x v="3"/>
    <s v="Chat"/>
    <m/>
    <m/>
    <x v="0"/>
    <x v="4"/>
    <x v="6"/>
    <x v="1"/>
    <x v="0"/>
    <x v="1"/>
    <n v="0.51875000000000004"/>
  </r>
  <r>
    <n v="249"/>
    <s v="Jared Greene"/>
    <s v="shirleyweaver@example.com"/>
    <n v="44"/>
    <s v="Male"/>
    <x v="4"/>
    <d v="2021-04-22T00:00:00"/>
    <x v="4"/>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x v="0"/>
    <m/>
    <x v="0"/>
    <s v="Social media"/>
    <d v="2023-06-01T09:57:34"/>
    <m/>
    <x v="0"/>
    <x v="5"/>
    <x v="11"/>
    <x v="0"/>
    <x v="0"/>
    <x v="0"/>
    <n v="0.19375000000000001"/>
  </r>
  <r>
    <n v="250"/>
    <s v="David Madden"/>
    <s v="cathywatson@example.com"/>
    <n v="35"/>
    <s v="Male"/>
    <x v="13"/>
    <d v="2021-09-20T00:00:00"/>
    <x v="4"/>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x v="1"/>
    <s v="Employee cell leave."/>
    <x v="2"/>
    <s v="Chat"/>
    <d v="2023-06-01T15:10:34"/>
    <d v="2023-06-01T14:34:34"/>
    <x v="1"/>
    <x v="4"/>
    <x v="9"/>
    <x v="1"/>
    <x v="1"/>
    <x v="1"/>
    <n v="0.46875"/>
  </r>
  <r>
    <n v="251"/>
    <s v="Zachary Weiss"/>
    <s v="cindy89@example.org"/>
    <n v="19"/>
    <s v="Female"/>
    <x v="33"/>
    <d v="2021-07-27T00:00:00"/>
    <x v="0"/>
    <s v="Product setup"/>
    <s v="I'm having an issue with the {product_purchased}. Please assist. I'm experiencing this issue on multiple devices of the same model, so it seems to be a widespread problem."/>
    <x v="1"/>
    <s v="Heavy old particular something."/>
    <x v="0"/>
    <s v="Phone"/>
    <d v="2023-06-01T03:15:34"/>
    <d v="2023-06-01T08:04:34"/>
    <x v="5"/>
    <x v="4"/>
    <x v="2"/>
    <x v="1"/>
    <x v="1"/>
    <x v="1"/>
    <n v="0.43125000000000002"/>
  </r>
  <r>
    <n v="252"/>
    <s v="James Smith Jr."/>
    <s v="rphelps@example.net"/>
    <n v="29"/>
    <s v="Other"/>
    <x v="10"/>
    <d v="2020-12-05T00:00:00"/>
    <x v="0"/>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x v="0"/>
    <m/>
    <x v="0"/>
    <s v="Social media"/>
    <d v="2023-06-01T14:54:36"/>
    <m/>
    <x v="0"/>
    <x v="0"/>
    <x v="10"/>
    <x v="0"/>
    <x v="0"/>
    <x v="0"/>
    <n v="0.78125"/>
  </r>
  <r>
    <n v="253"/>
    <s v="Rebecca Stokes"/>
    <s v="gallowaywillie@example.com"/>
    <n v="40"/>
    <s v="Other"/>
    <x v="14"/>
    <d v="2020-03-20T00:00:00"/>
    <x v="2"/>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x v="0"/>
    <m/>
    <x v="2"/>
    <s v="Social media"/>
    <d v="2023-06-01T03:30:37"/>
    <m/>
    <x v="0"/>
    <x v="10"/>
    <x v="0"/>
    <x v="1"/>
    <x v="0"/>
    <x v="0"/>
    <n v="0.16250000000000001"/>
  </r>
  <r>
    <n v="254"/>
    <s v="Alexis Lynn"/>
    <s v="dawsontami@example.com"/>
    <n v="69"/>
    <s v="Female"/>
    <x v="41"/>
    <d v="2021-11-13T00:00:00"/>
    <x v="0"/>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x v="0"/>
    <m/>
    <x v="2"/>
    <s v="Social media"/>
    <d v="2023-06-01T19:13:38"/>
    <m/>
    <x v="0"/>
    <x v="2"/>
    <x v="3"/>
    <x v="1"/>
    <x v="0"/>
    <x v="0"/>
    <n v="0.6"/>
  </r>
  <r>
    <n v="255"/>
    <s v="Wayne Jefferson"/>
    <s v="qking@example.org"/>
    <n v="51"/>
    <s v="Female"/>
    <x v="23"/>
    <d v="2021-05-15T00:00:00"/>
    <x v="4"/>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x v="0"/>
    <m/>
    <x v="1"/>
    <s v="Email"/>
    <d v="2023-06-01T11:01:38"/>
    <m/>
    <x v="0"/>
    <x v="0"/>
    <x v="1"/>
    <x v="1"/>
    <x v="0"/>
    <x v="0"/>
    <n v="0.80625000000000002"/>
  </r>
  <r>
    <n v="256"/>
    <s v="Michael Delgado"/>
    <s v="zbanks@example.com"/>
    <n v="58"/>
    <s v="Female"/>
    <x v="4"/>
    <d v="2020-11-22T00:00:00"/>
    <x v="4"/>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x v="2"/>
    <m/>
    <x v="2"/>
    <s v="Social media"/>
    <m/>
    <m/>
    <x v="0"/>
    <x v="3"/>
    <x v="3"/>
    <x v="0"/>
    <x v="0"/>
    <x v="1"/>
    <n v="0.22500000000000001"/>
  </r>
  <r>
    <n v="257"/>
    <s v="Sierra Stone"/>
    <s v="ewilliams@example.net"/>
    <n v="58"/>
    <s v="Female"/>
    <x v="39"/>
    <d v="2021-07-18T00:00:00"/>
    <x v="2"/>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x v="0"/>
    <m/>
    <x v="2"/>
    <s v="Chat"/>
    <d v="2023-06-01T02:09:42"/>
    <m/>
    <x v="0"/>
    <x v="0"/>
    <x v="2"/>
    <x v="1"/>
    <x v="0"/>
    <x v="0"/>
    <n v="1.0687500000000001"/>
  </r>
  <r>
    <n v="258"/>
    <s v="Jon Bowen"/>
    <s v="pamdavis@example.com"/>
    <n v="24"/>
    <s v="Female"/>
    <x v="11"/>
    <d v="2020-06-09T00:00:00"/>
    <x v="2"/>
    <s v="Hardware issue"/>
    <s v="I'm having an issue with the {product_purchased}. Please assist. I've checked for software updates, and my {product_purchased} is already running the latest version."/>
    <x v="2"/>
    <m/>
    <x v="2"/>
    <s v="Social media"/>
    <m/>
    <m/>
    <x v="0"/>
    <x v="4"/>
    <x v="8"/>
    <x v="0"/>
    <x v="0"/>
    <x v="1"/>
    <n v="0.36249999999999999"/>
  </r>
  <r>
    <n v="259"/>
    <s v="Melissa Green"/>
    <s v="walkerrachel@example.com"/>
    <n v="59"/>
    <s v="Female"/>
    <x v="9"/>
    <d v="2021-02-05T00:00:00"/>
    <x v="3"/>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x v="2"/>
    <m/>
    <x v="2"/>
    <s v="Chat"/>
    <m/>
    <m/>
    <x v="0"/>
    <x v="4"/>
    <x v="4"/>
    <x v="0"/>
    <x v="0"/>
    <x v="1"/>
    <n v="0.47499999999999998"/>
  </r>
  <r>
    <n v="260"/>
    <s v="Ryan Johnson"/>
    <s v="makaylawillis@example.org"/>
    <n v="33"/>
    <s v="Male"/>
    <x v="25"/>
    <d v="2021-08-14T00:00:00"/>
    <x v="1"/>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x v="1"/>
    <s v="Resource him Mr they apply bill red."/>
    <x v="1"/>
    <s v="Social media"/>
    <d v="2023-06-01T05:54:46"/>
    <d v="2023-06-01T11:26:46"/>
    <x v="4"/>
    <x v="0"/>
    <x v="5"/>
    <x v="1"/>
    <x v="1"/>
    <x v="1"/>
    <n v="0.89375000000000004"/>
  </r>
  <r>
    <n v="261"/>
    <s v="Susan Lee"/>
    <s v="patrick20@example.com"/>
    <n v="56"/>
    <s v="Other"/>
    <x v="19"/>
    <d v="2021-05-04T00:00:00"/>
    <x v="1"/>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x v="0"/>
    <m/>
    <x v="2"/>
    <s v="Social media"/>
    <d v="2023-06-01T00:09:48"/>
    <m/>
    <x v="0"/>
    <x v="0"/>
    <x v="1"/>
    <x v="1"/>
    <x v="0"/>
    <x v="0"/>
    <n v="0.80625000000000002"/>
  </r>
  <r>
    <n v="262"/>
    <s v="Matthew Taylor"/>
    <s v="robert08@example.org"/>
    <n v="42"/>
    <s v="Female"/>
    <x v="32"/>
    <d v="2021-01-22T00:00:00"/>
    <x v="1"/>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x v="2"/>
    <m/>
    <x v="0"/>
    <s v="Phone"/>
    <m/>
    <m/>
    <x v="0"/>
    <x v="2"/>
    <x v="6"/>
    <x v="0"/>
    <x v="0"/>
    <x v="1"/>
    <n v="0.73124999999999996"/>
  </r>
  <r>
    <n v="263"/>
    <s v="John Stewart"/>
    <s v="kristina97@example.net"/>
    <n v="48"/>
    <s v="Male"/>
    <x v="5"/>
    <d v="2021-12-11T00:00:00"/>
    <x v="3"/>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x v="1"/>
    <s v="Party say reflect if mother body hand if."/>
    <x v="3"/>
    <s v="Chat"/>
    <d v="2023-06-01T05:44:50"/>
    <d v="2023-06-01T00:08:50"/>
    <x v="5"/>
    <x v="0"/>
    <x v="10"/>
    <x v="1"/>
    <x v="1"/>
    <x v="1"/>
    <n v="0.78125"/>
  </r>
  <r>
    <n v="264"/>
    <s v="Diane Flowers"/>
    <s v="yolandawilson@example.org"/>
    <n v="52"/>
    <s v="Male"/>
    <x v="0"/>
    <d v="2021-01-23T00:00:00"/>
    <x v="3"/>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x v="2"/>
    <m/>
    <x v="3"/>
    <s v="Chat"/>
    <m/>
    <m/>
    <x v="0"/>
    <x v="1"/>
    <x v="6"/>
    <x v="1"/>
    <x v="0"/>
    <x v="1"/>
    <n v="0.79374999999999996"/>
  </r>
  <r>
    <n v="265"/>
    <s v="Joshua Shaw"/>
    <s v="valerie29@example.org"/>
    <n v="46"/>
    <s v="Other"/>
    <x v="29"/>
    <d v="2021-06-28T00:00:00"/>
    <x v="4"/>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x v="1"/>
    <s v="Compare guy never need part."/>
    <x v="0"/>
    <s v="Social media"/>
    <d v="2023-06-01T16:39:52"/>
    <d v="2023-06-01T04:42:52"/>
    <x v="1"/>
    <x v="6"/>
    <x v="8"/>
    <x v="1"/>
    <x v="1"/>
    <x v="1"/>
    <n v="0.46250000000000002"/>
  </r>
  <r>
    <n v="266"/>
    <s v="Emily Hill"/>
    <s v="ryan15@example.com"/>
    <n v="29"/>
    <s v="Male"/>
    <x v="28"/>
    <d v="2020-04-27T00:00:00"/>
    <x v="2"/>
    <s v="Product compatibility"/>
    <s v="I'm having an issue with the {product_purchased}. Please assist. $25: $125: $250: $500: $1,000: $2,000: $3,000: $4,000: $ I've performed a factory reset on my {product_purchased}, hoping it would resolve the problem, but it didn't help."/>
    <x v="1"/>
    <s v="Easy down benefit instead plan carry kitchen."/>
    <x v="3"/>
    <s v="Chat"/>
    <d v="2023-06-01T20:18:54"/>
    <d v="2023-06-01T16:15:54"/>
    <x v="5"/>
    <x v="2"/>
    <x v="11"/>
    <x v="1"/>
    <x v="1"/>
    <x v="1"/>
    <n v="0.65"/>
  </r>
  <r>
    <n v="267"/>
    <s v="Garrett Shah"/>
    <s v="howardjerry@example.com"/>
    <n v="20"/>
    <s v="Female"/>
    <x v="24"/>
    <d v="2020-10-03T00:00:00"/>
    <x v="0"/>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x v="2"/>
    <m/>
    <x v="2"/>
    <s v="Phone"/>
    <m/>
    <m/>
    <x v="0"/>
    <x v="0"/>
    <x v="7"/>
    <x v="0"/>
    <x v="0"/>
    <x v="1"/>
    <n v="0.83750000000000002"/>
  </r>
  <r>
    <n v="268"/>
    <s v="Bruce Morales"/>
    <s v="nelsonrichard@example.com"/>
    <n v="37"/>
    <s v="Male"/>
    <x v="39"/>
    <d v="2020-02-22T00:00:00"/>
    <x v="0"/>
    <s v="Product recommendation"/>
    <s v="I'm having an issue with the {product_purchased}. Please assist. I'm concerned about the security of my {product_purchased} and would like to ensure that my data is safe."/>
    <x v="2"/>
    <m/>
    <x v="1"/>
    <s v="Social media"/>
    <m/>
    <m/>
    <x v="0"/>
    <x v="4"/>
    <x v="4"/>
    <x v="1"/>
    <x v="0"/>
    <x v="1"/>
    <n v="0.47499999999999998"/>
  </r>
  <r>
    <n v="269"/>
    <s v="Dennis Miller"/>
    <s v="ytownsend@example.net"/>
    <n v="69"/>
    <s v="Female"/>
    <x v="5"/>
    <d v="2020-08-21T00:00:00"/>
    <x v="2"/>
    <s v="Refund request"/>
    <s v="I'm having an issue with the {product_purchased}. Please assist. I've reviewed the troubleshooting steps on the official support website, but they didn't resolve the problem."/>
    <x v="0"/>
    <m/>
    <x v="3"/>
    <s v="Phone"/>
    <d v="2023-06-01T08:03:56"/>
    <m/>
    <x v="0"/>
    <x v="0"/>
    <x v="5"/>
    <x v="1"/>
    <x v="0"/>
    <x v="0"/>
    <n v="0.89375000000000004"/>
  </r>
  <r>
    <n v="270"/>
    <s v="Kathleen Graves"/>
    <s v="coreymcmillan@example.net"/>
    <n v="64"/>
    <s v="Other"/>
    <x v="41"/>
    <d v="2021-05-10T00:00:00"/>
    <x v="4"/>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x v="1"/>
    <s v="Wait throw adult scientist."/>
    <x v="2"/>
    <s v="Social media"/>
    <d v="2023-06-01T07:21:57"/>
    <d v="2023-06-01T16:09:57"/>
    <x v="1"/>
    <x v="1"/>
    <x v="1"/>
    <x v="1"/>
    <x v="1"/>
    <x v="1"/>
    <n v="0.71875"/>
  </r>
  <r>
    <n v="271"/>
    <s v="Patrick Byrd"/>
    <s v="wunderwood@example.net"/>
    <n v="63"/>
    <s v="Male"/>
    <x v="15"/>
    <d v="2021-01-08T00:00:00"/>
    <x v="1"/>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x v="1"/>
    <s v="Three coach determine peace adult administration meeting concern."/>
    <x v="0"/>
    <s v="Phone"/>
    <d v="2023-06-01T14:06:58"/>
    <d v="2023-06-01T13:27:58"/>
    <x v="2"/>
    <x v="1"/>
    <x v="6"/>
    <x v="1"/>
    <x v="1"/>
    <x v="1"/>
    <n v="0.79374999999999996"/>
  </r>
  <r>
    <n v="272"/>
    <s v="Sydney Rogers"/>
    <s v="rwaters@example.net"/>
    <n v="44"/>
    <s v="Other"/>
    <x v="19"/>
    <d v="2021-07-15T00:00:00"/>
    <x v="4"/>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x v="2"/>
    <m/>
    <x v="0"/>
    <s v="Phone"/>
    <m/>
    <m/>
    <x v="0"/>
    <x v="6"/>
    <x v="2"/>
    <x v="0"/>
    <x v="0"/>
    <x v="1"/>
    <n v="0.47499999999999998"/>
  </r>
  <r>
    <n v="273"/>
    <s v="John Fitzgerald"/>
    <s v="msweeney@example.net"/>
    <n v="43"/>
    <s v="Male"/>
    <x v="28"/>
    <d v="2021-10-25T00:00:00"/>
    <x v="0"/>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x v="0"/>
    <m/>
    <x v="0"/>
    <s v="Chat"/>
    <d v="2023-06-01T11:24:00"/>
    <m/>
    <x v="0"/>
    <x v="6"/>
    <x v="7"/>
    <x v="0"/>
    <x v="0"/>
    <x v="0"/>
    <n v="0.48749999999999999"/>
  </r>
  <r>
    <n v="274"/>
    <s v="Mary Barber"/>
    <s v="danielgray@example.com"/>
    <n v="35"/>
    <s v="Other"/>
    <x v="26"/>
    <d v="2020-04-05T00:00:00"/>
    <x v="0"/>
    <s v="Hardware issue"/>
    <s v="I'm having an issue with the {product_purchased}. Please assist. I've noticed a peculiar error message popping up on my {product_purchased} screen. It says '{error_message}'. What does it mean?"/>
    <x v="2"/>
    <m/>
    <x v="2"/>
    <s v="Phone"/>
    <m/>
    <m/>
    <x v="0"/>
    <x v="4"/>
    <x v="11"/>
    <x v="0"/>
    <x v="0"/>
    <x v="1"/>
    <n v="0.42499999999999999"/>
  </r>
  <r>
    <n v="275"/>
    <s v="Bonnie Haley"/>
    <s v="obates@example.org"/>
    <n v="53"/>
    <s v="Male"/>
    <x v="31"/>
    <d v="2021-04-16T00:00:00"/>
    <x v="2"/>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x v="2"/>
    <m/>
    <x v="3"/>
    <s v="Chat"/>
    <m/>
    <m/>
    <x v="0"/>
    <x v="6"/>
    <x v="11"/>
    <x v="1"/>
    <x v="0"/>
    <x v="1"/>
    <n v="0.53125"/>
  </r>
  <r>
    <n v="276"/>
    <s v="Lisa Brown"/>
    <s v="kaufmanphillip@example.org"/>
    <n v="61"/>
    <s v="Female"/>
    <x v="38"/>
    <d v="2021-05-01T00:00:00"/>
    <x v="4"/>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x v="2"/>
    <m/>
    <x v="1"/>
    <s v="Chat"/>
    <m/>
    <m/>
    <x v="0"/>
    <x v="2"/>
    <x v="1"/>
    <x v="1"/>
    <x v="0"/>
    <x v="1"/>
    <n v="0.72499999999999998"/>
  </r>
  <r>
    <n v="277"/>
    <s v="William Mckinney"/>
    <s v="theresadennis@example.net"/>
    <n v="63"/>
    <s v="Female"/>
    <x v="35"/>
    <d v="2021-12-01T00:00:00"/>
    <x v="1"/>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x v="2"/>
    <m/>
    <x v="3"/>
    <s v="Chat"/>
    <m/>
    <m/>
    <x v="0"/>
    <x v="1"/>
    <x v="10"/>
    <x v="1"/>
    <x v="0"/>
    <x v="1"/>
    <n v="0.66249999999999998"/>
  </r>
  <r>
    <n v="278"/>
    <s v="Brandon Brown"/>
    <s v="thomasraymond@example.net"/>
    <n v="39"/>
    <s v="Female"/>
    <x v="4"/>
    <d v="2020-02-26T00:00:00"/>
    <x v="1"/>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x v="1"/>
    <s v="South program green natural somebody young music."/>
    <x v="3"/>
    <s v="Chat"/>
    <d v="2023-06-01T20:36:06"/>
    <d v="2023-06-01T14:25:06"/>
    <x v="3"/>
    <x v="7"/>
    <x v="4"/>
    <x v="1"/>
    <x v="1"/>
    <x v="1"/>
    <n v="0.18124999999999999"/>
  </r>
  <r>
    <n v="279"/>
    <s v="Bobby Ferguson"/>
    <s v="ogarcia@example.net"/>
    <n v="21"/>
    <s v="Other"/>
    <x v="30"/>
    <d v="2021-06-07T00:00:00"/>
    <x v="0"/>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x v="1"/>
    <s v="Number bit issue require magazine tend."/>
    <x v="1"/>
    <s v="Social media"/>
    <d v="2023-06-01T00:42:08"/>
    <d v="2023-05-31T23:05:08"/>
    <x v="4"/>
    <x v="2"/>
    <x v="8"/>
    <x v="1"/>
    <x v="1"/>
    <x v="1"/>
    <n v="0.56874999999999998"/>
  </r>
  <r>
    <n v="280"/>
    <s v="Rhonda Cook"/>
    <s v="jennifer58@example.net"/>
    <n v="40"/>
    <s v="Female"/>
    <x v="25"/>
    <d v="2021-06-24T00:00:00"/>
    <x v="1"/>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x v="0"/>
    <m/>
    <x v="2"/>
    <s v="Social media"/>
    <d v="2023-06-01T06:29:09"/>
    <m/>
    <x v="0"/>
    <x v="2"/>
    <x v="8"/>
    <x v="1"/>
    <x v="0"/>
    <x v="0"/>
    <n v="0.56874999999999998"/>
  </r>
  <r>
    <n v="281"/>
    <s v="Mark Lambert"/>
    <s v="amyjohnson@example.org"/>
    <n v="33"/>
    <s v="Male"/>
    <x v="38"/>
    <d v="2021-05-08T00:00:00"/>
    <x v="3"/>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x v="1"/>
    <s v="Head list star really."/>
    <x v="0"/>
    <s v="Chat"/>
    <d v="2023-06-01T14:22:11"/>
    <d v="2023-06-01T16:09:11"/>
    <x v="5"/>
    <x v="0"/>
    <x v="1"/>
    <x v="1"/>
    <x v="1"/>
    <x v="1"/>
    <n v="0.80625000000000002"/>
  </r>
  <r>
    <n v="282"/>
    <s v="Michael Hill"/>
    <s v="cryan@example.net"/>
    <n v="52"/>
    <s v="Male"/>
    <x v="20"/>
    <d v="2020-11-11T00:00:00"/>
    <x v="3"/>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x v="0"/>
    <m/>
    <x v="1"/>
    <s v="Social media"/>
    <d v="2023-06-01T13:00:13"/>
    <m/>
    <x v="0"/>
    <x v="0"/>
    <x v="3"/>
    <x v="1"/>
    <x v="0"/>
    <x v="0"/>
    <n v="0.9375"/>
  </r>
  <r>
    <n v="283"/>
    <s v="Michelle Jenkins"/>
    <s v="brian45@example.com"/>
    <n v="64"/>
    <s v="Male"/>
    <x v="23"/>
    <d v="2021-08-12T00:00:00"/>
    <x v="2"/>
    <s v="Software bug"/>
    <s v="I'm having an issue with the {product_purchased}. Please assist._x000a__x000a_- If this is your issue, please contact us. I've noticed a sudden decrease in battery life on my {product_purchased}. It used to last much longer."/>
    <x v="2"/>
    <m/>
    <x v="1"/>
    <s v="Social media"/>
    <m/>
    <m/>
    <x v="0"/>
    <x v="1"/>
    <x v="5"/>
    <x v="1"/>
    <x v="0"/>
    <x v="1"/>
    <n v="0.625"/>
  </r>
  <r>
    <n v="284"/>
    <s v="Timothy Morgan"/>
    <s v="larsonpamela@example.net"/>
    <n v="39"/>
    <s v="Other"/>
    <x v="32"/>
    <d v="2021-01-06T00:00:00"/>
    <x v="0"/>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x v="2"/>
    <m/>
    <x v="0"/>
    <s v="Social media"/>
    <m/>
    <m/>
    <x v="0"/>
    <x v="1"/>
    <x v="6"/>
    <x v="0"/>
    <x v="0"/>
    <x v="1"/>
    <n v="0.79374999999999996"/>
  </r>
  <r>
    <n v="285"/>
    <s v="Gina Hunter"/>
    <s v="michealhernandez@example.com"/>
    <n v="35"/>
    <s v="Female"/>
    <x v="10"/>
    <d v="2020-03-24T00:00:00"/>
    <x v="1"/>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x v="0"/>
    <m/>
    <x v="1"/>
    <s v="Phone"/>
    <d v="2023-05-31T22:22:16"/>
    <m/>
    <x v="0"/>
    <x v="6"/>
    <x v="0"/>
    <x v="1"/>
    <x v="0"/>
    <x v="0"/>
    <n v="0.47499999999999998"/>
  </r>
  <r>
    <n v="286"/>
    <s v="Joshua Thomas"/>
    <s v="johnsonjames@example.com"/>
    <n v="24"/>
    <s v="Female"/>
    <x v="19"/>
    <d v="2021-11-06T00:00:00"/>
    <x v="0"/>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x v="0"/>
    <m/>
    <x v="3"/>
    <s v="Social media"/>
    <d v="2023-05-31T22:02:18"/>
    <m/>
    <x v="0"/>
    <x v="2"/>
    <x v="3"/>
    <x v="1"/>
    <x v="0"/>
    <x v="0"/>
    <n v="0.6"/>
  </r>
  <r>
    <n v="287"/>
    <s v="Richard Salas"/>
    <s v="anthonycooper@example.org"/>
    <n v="25"/>
    <s v="Other"/>
    <x v="9"/>
    <d v="2021-10-23T00:00:00"/>
    <x v="0"/>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x v="0"/>
    <m/>
    <x v="0"/>
    <s v="Phone"/>
    <d v="2023-06-01T09:38:19"/>
    <m/>
    <x v="0"/>
    <x v="6"/>
    <x v="7"/>
    <x v="0"/>
    <x v="0"/>
    <x v="0"/>
    <n v="0.48749999999999999"/>
  </r>
  <r>
    <n v="288"/>
    <s v="Patrick Thomas"/>
    <s v="kingtricia@example.net"/>
    <n v="37"/>
    <s v="Other"/>
    <x v="28"/>
    <d v="2020-07-06T00:00:00"/>
    <x v="3"/>
    <s v="Product setup"/>
    <s v="I'm having an issue with the {product_purchased}. Please assist. I've noticed that the issue occurs consistently when I use a specific feature or application on my {product_purchased}."/>
    <x v="2"/>
    <m/>
    <x v="1"/>
    <s v="Email"/>
    <m/>
    <m/>
    <x v="0"/>
    <x v="9"/>
    <x v="2"/>
    <x v="1"/>
    <x v="0"/>
    <x v="1"/>
    <n v="0.18124999999999999"/>
  </r>
  <r>
    <n v="289"/>
    <s v="Robert Palmer"/>
    <s v="leah45@example.net"/>
    <n v="54"/>
    <s v="Other"/>
    <x v="40"/>
    <d v="2020-10-21T00:00:00"/>
    <x v="4"/>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x v="2"/>
    <m/>
    <x v="2"/>
    <s v="Chat"/>
    <m/>
    <m/>
    <x v="0"/>
    <x v="4"/>
    <x v="7"/>
    <x v="0"/>
    <x v="0"/>
    <x v="1"/>
    <n v="0.48125000000000001"/>
  </r>
  <r>
    <n v="290"/>
    <s v="Cameron Bennett"/>
    <s v="zhayes@example.org"/>
    <n v="30"/>
    <s v="Other"/>
    <x v="38"/>
    <d v="2020-03-21T00:00:00"/>
    <x v="4"/>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x v="0"/>
    <m/>
    <x v="0"/>
    <s v="Email"/>
    <d v="2023-06-01T16:49:22"/>
    <m/>
    <x v="0"/>
    <x v="1"/>
    <x v="0"/>
    <x v="0"/>
    <x v="0"/>
    <x v="0"/>
    <n v="0.63124999999999998"/>
  </r>
  <r>
    <n v="291"/>
    <s v="Darryl Edwards"/>
    <s v="valdezmark@example.net"/>
    <n v="58"/>
    <s v="Other"/>
    <x v="33"/>
    <d v="2020-04-04T00:00:00"/>
    <x v="1"/>
    <s v="Payment issue"/>
    <s v="I'm having an issue with the {product_purchased}. Please assist. I've tried using different cables, adapters, or peripherals with my {product_purchased}, but the issue persists."/>
    <x v="0"/>
    <m/>
    <x v="1"/>
    <s v="Chat"/>
    <d v="2023-05-31T22:57:22"/>
    <m/>
    <x v="0"/>
    <x v="8"/>
    <x v="11"/>
    <x v="1"/>
    <x v="0"/>
    <x v="0"/>
    <n v="0.28125"/>
  </r>
  <r>
    <n v="292"/>
    <s v="Judy Joseph"/>
    <s v="lopezryan@example.com"/>
    <n v="26"/>
    <s v="Male"/>
    <x v="18"/>
    <d v="2021-01-27T00:00:00"/>
    <x v="2"/>
    <s v="Data loss"/>
    <s v="I'm having an issue with the {product_purchased}. Please assist. I need assistance as soon as possible because it's affecting my work and productivity."/>
    <x v="2"/>
    <m/>
    <x v="2"/>
    <s v="Social media"/>
    <m/>
    <m/>
    <x v="0"/>
    <x v="10"/>
    <x v="6"/>
    <x v="0"/>
    <x v="0"/>
    <x v="1"/>
    <n v="0.17499999999999999"/>
  </r>
  <r>
    <n v="293"/>
    <s v="Adrian Ford"/>
    <s v="robinsondonald@example.org"/>
    <n v="35"/>
    <s v="Female"/>
    <x v="6"/>
    <d v="2021-12-09T00:00:00"/>
    <x v="1"/>
    <s v="Product compatibility"/>
    <s v="The {product_purchased} is unable to establish a stable internet connection. It keeps disconnecting intermittently. How can I troubleshoot this network problem? I've already contacted customer support multiple times, but the issue remains unresolved."/>
    <x v="1"/>
    <s v="My think who when mean."/>
    <x v="2"/>
    <s v="Email"/>
    <d v="2023-06-01T05:29:23"/>
    <d v="2023-06-01T09:47:23"/>
    <x v="5"/>
    <x v="7"/>
    <x v="10"/>
    <x v="1"/>
    <x v="1"/>
    <x v="1"/>
    <n v="0.23125000000000001"/>
  </r>
  <r>
    <n v="294"/>
    <s v="Emily Edwards"/>
    <s v="vtownsend@example.com"/>
    <n v="65"/>
    <s v="Male"/>
    <x v="33"/>
    <d v="2021-06-07T00:00:00"/>
    <x v="3"/>
    <s v="Payment issue"/>
    <s v="I'm having an issue with the {product_purchased}. Please assist._x000a__x000a_Note: Please help with product purchase info._x000a__x000a_Please allow 3 days for delivery. I've tried different settings and configurations on my {product_purchased}, but the issue persists."/>
    <x v="2"/>
    <m/>
    <x v="0"/>
    <s v="Social media"/>
    <m/>
    <m/>
    <x v="0"/>
    <x v="2"/>
    <x v="8"/>
    <x v="0"/>
    <x v="0"/>
    <x v="1"/>
    <n v="0.56874999999999998"/>
  </r>
  <r>
    <n v="295"/>
    <s v="Brian Li"/>
    <s v="wcox@example.net"/>
    <n v="58"/>
    <s v="Female"/>
    <x v="6"/>
    <d v="2020-09-03T00:00:00"/>
    <x v="3"/>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x v="1"/>
    <s v="School woman less must set try."/>
    <x v="0"/>
    <s v="Phone"/>
    <d v="2023-06-01T01:49:25"/>
    <d v="2023-06-01T00:15:25"/>
    <x v="1"/>
    <x v="5"/>
    <x v="9"/>
    <x v="1"/>
    <x v="1"/>
    <x v="1"/>
    <n v="0.19375000000000001"/>
  </r>
  <r>
    <n v="296"/>
    <s v="Nicholas Henderson"/>
    <s v="lindsey54@example.org"/>
    <n v="29"/>
    <s v="Female"/>
    <x v="8"/>
    <d v="2021-03-20T00:00:00"/>
    <x v="4"/>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x v="2"/>
    <m/>
    <x v="3"/>
    <s v="Email"/>
    <m/>
    <m/>
    <x v="0"/>
    <x v="2"/>
    <x v="0"/>
    <x v="1"/>
    <x v="0"/>
    <x v="1"/>
    <n v="0.64375000000000004"/>
  </r>
  <r>
    <n v="297"/>
    <s v="Mindy Medina"/>
    <s v="thuffman@example.com"/>
    <n v="26"/>
    <s v="Female"/>
    <x v="10"/>
    <d v="2021-04-02T00:00:00"/>
    <x v="1"/>
    <s v="Installation support"/>
    <s v="I'm having an issue with the {product_purchased}. Please assist. This problem started occurring after the recent software update. I haven't made any other changes to the device."/>
    <x v="1"/>
    <s v="Add agreement them bit thank manager development."/>
    <x v="3"/>
    <s v="Social media"/>
    <d v="2023-06-01T11:27:26"/>
    <d v="2023-06-01T08:26:26"/>
    <x v="4"/>
    <x v="4"/>
    <x v="11"/>
    <x v="1"/>
    <x v="1"/>
    <x v="1"/>
    <n v="0.42499999999999999"/>
  </r>
  <r>
    <n v="298"/>
    <s v="Amy Byrd"/>
    <s v="zacharyjohnson@example.net"/>
    <n v="24"/>
    <s v="Male"/>
    <x v="30"/>
    <d v="2020-09-12T00:00:00"/>
    <x v="2"/>
    <s v="Cancellation request"/>
    <s v="I'm having an issue with the {product_purchased}. Please assist. #{user}@myapp will be shipped this week. #{user_id}: myapp's id from #{app_id}. The #{ I've checked for any available software updates for my {product_purchased}, but there are none."/>
    <x v="1"/>
    <s v="Affect matter room senior cultural nice."/>
    <x v="0"/>
    <s v="Phone"/>
    <d v="2023-06-01T04:14:28"/>
    <d v="2023-06-01T17:40:28"/>
    <x v="5"/>
    <x v="0"/>
    <x v="9"/>
    <x v="1"/>
    <x v="1"/>
    <x v="1"/>
    <n v="0.8"/>
  </r>
  <r>
    <n v="299"/>
    <s v="Stephen Lambert"/>
    <s v="george05@example.org"/>
    <n v="22"/>
    <s v="Other"/>
    <x v="0"/>
    <d v="2020-06-26T00:00:00"/>
    <x v="3"/>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x v="2"/>
    <m/>
    <x v="1"/>
    <s v="Chat"/>
    <m/>
    <m/>
    <x v="0"/>
    <x v="0"/>
    <x v="8"/>
    <x v="1"/>
    <x v="0"/>
    <x v="1"/>
    <n v="0.84375"/>
  </r>
  <r>
    <n v="300"/>
    <s v="Kristine Bennett"/>
    <s v="sarah08@example.org"/>
    <n v="68"/>
    <s v="Female"/>
    <x v="32"/>
    <d v="2021-10-06T00:00:00"/>
    <x v="2"/>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x v="0"/>
    <m/>
    <x v="3"/>
    <s v="Phone"/>
    <d v="2023-06-01T02:55:32"/>
    <m/>
    <x v="0"/>
    <x v="1"/>
    <x v="7"/>
    <x v="1"/>
    <x v="0"/>
    <x v="0"/>
    <n v="0.79374999999999996"/>
  </r>
  <r>
    <n v="301"/>
    <s v="Shaun Jackson"/>
    <s v="jennifer62@example.org"/>
    <n v="59"/>
    <s v="Other"/>
    <x v="19"/>
    <d v="2020-10-07T00:00:00"/>
    <x v="2"/>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x v="2"/>
    <m/>
    <x v="2"/>
    <s v="Social media"/>
    <m/>
    <m/>
    <x v="0"/>
    <x v="0"/>
    <x v="7"/>
    <x v="0"/>
    <x v="0"/>
    <x v="1"/>
    <n v="0.83750000000000002"/>
  </r>
  <r>
    <n v="302"/>
    <s v="Christopher Jones"/>
    <s v="mahoneydavid@example.net"/>
    <n v="30"/>
    <s v="Other"/>
    <x v="32"/>
    <d v="2020-05-03T00:00:00"/>
    <x v="2"/>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x v="2"/>
    <m/>
    <x v="3"/>
    <s v="Social media"/>
    <m/>
    <m/>
    <x v="0"/>
    <x v="3"/>
    <x v="1"/>
    <x v="1"/>
    <x v="0"/>
    <x v="1"/>
    <n v="0.2"/>
  </r>
  <r>
    <n v="303"/>
    <s v="Tara Stevenson"/>
    <s v="tevans@example.org"/>
    <n v="44"/>
    <s v="Male"/>
    <x v="19"/>
    <d v="2020-01-22T00:00:00"/>
    <x v="3"/>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x v="1"/>
    <s v="Student good enter recently benefit."/>
    <x v="3"/>
    <s v="Phone"/>
    <d v="2023-06-01T00:49:37"/>
    <d v="2023-06-01T01:53:37"/>
    <x v="2"/>
    <x v="7"/>
    <x v="6"/>
    <x v="1"/>
    <x v="1"/>
    <x v="1"/>
    <n v="0.29375000000000001"/>
  </r>
  <r>
    <n v="304"/>
    <s v="Emily Combs"/>
    <s v="john57@example.com"/>
    <n v="28"/>
    <s v="Female"/>
    <x v="38"/>
    <d v="2021-07-26T00:00:00"/>
    <x v="2"/>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x v="0"/>
    <m/>
    <x v="3"/>
    <s v="Social media"/>
    <d v="2023-06-01T10:19:38"/>
    <m/>
    <x v="0"/>
    <x v="9"/>
    <x v="2"/>
    <x v="1"/>
    <x v="0"/>
    <x v="0"/>
    <n v="0.18124999999999999"/>
  </r>
  <r>
    <n v="305"/>
    <s v="Ryan Barnes"/>
    <s v="brianjones@example.com"/>
    <n v="53"/>
    <s v="Female"/>
    <x v="19"/>
    <d v="2021-03-06T00:00:00"/>
    <x v="2"/>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x v="1"/>
    <s v="Arrive miss short fly."/>
    <x v="3"/>
    <s v="Chat"/>
    <d v="2023-06-01T12:24:39"/>
    <d v="2023-06-01T21:20:39"/>
    <x v="4"/>
    <x v="6"/>
    <x v="0"/>
    <x v="1"/>
    <x v="1"/>
    <x v="1"/>
    <n v="0.47499999999999998"/>
  </r>
  <r>
    <n v="306"/>
    <s v="Whitney Mitchell"/>
    <s v="parkernelson@example.net"/>
    <n v="33"/>
    <s v="Female"/>
    <x v="10"/>
    <d v="2020-08-17T00:00:00"/>
    <x v="2"/>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x v="2"/>
    <m/>
    <x v="0"/>
    <s v="Chat"/>
    <m/>
    <m/>
    <x v="0"/>
    <x v="6"/>
    <x v="5"/>
    <x v="0"/>
    <x v="0"/>
    <x v="1"/>
    <n v="0.41875000000000001"/>
  </r>
  <r>
    <n v="307"/>
    <s v="Nathan Benson"/>
    <s v="henryelizabeth@example.net"/>
    <n v="32"/>
    <s v="Female"/>
    <x v="14"/>
    <d v="2021-07-05T00:00:00"/>
    <x v="4"/>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x v="1"/>
    <s v="Hit sit this develop present modern front significant."/>
    <x v="1"/>
    <s v="Social media"/>
    <d v="2023-06-01T17:07:42"/>
    <d v="2023-06-01T20:10:42"/>
    <x v="5"/>
    <x v="10"/>
    <x v="2"/>
    <x v="1"/>
    <x v="1"/>
    <x v="1"/>
    <n v="0.17499999999999999"/>
  </r>
  <r>
    <n v="308"/>
    <s v="Lynn Miller"/>
    <s v="kevinmoody@example.org"/>
    <n v="21"/>
    <s v="Female"/>
    <x v="28"/>
    <d v="2020-05-05T00:00:00"/>
    <x v="0"/>
    <s v="Product compatibility"/>
    <s v="I'm having an issue with the {product_purchased}. Please assist. I've reviewed the troubleshooting steps on the official support website, but they didn't resolve the problem."/>
    <x v="0"/>
    <m/>
    <x v="0"/>
    <s v="Social media"/>
    <d v="2023-06-01T08:11:43"/>
    <m/>
    <x v="4"/>
    <x v="1"/>
    <x v="1"/>
    <x v="0"/>
    <x v="0"/>
    <x v="0"/>
    <n v="0.71875"/>
  </r>
  <r>
    <n v="309"/>
    <s v="Chelsea Diaz"/>
    <s v="jose81@example.com"/>
    <n v="19"/>
    <s v="Other"/>
    <x v="7"/>
    <d v="2021-04-20T00:00:00"/>
    <x v="3"/>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x v="2"/>
    <m/>
    <x v="2"/>
    <s v="Chat"/>
    <m/>
    <m/>
    <x v="4"/>
    <x v="0"/>
    <x v="11"/>
    <x v="0"/>
    <x v="0"/>
    <x v="1"/>
    <n v="0.875"/>
  </r>
  <r>
    <n v="310"/>
    <s v="Clayton Vaughn"/>
    <s v="sstrong@example.net"/>
    <n v="62"/>
    <s v="Female"/>
    <x v="26"/>
    <d v="2020-07-17T00:00:00"/>
    <x v="0"/>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x v="2"/>
    <m/>
    <x v="2"/>
    <s v="Chat"/>
    <m/>
    <m/>
    <x v="4"/>
    <x v="1"/>
    <x v="2"/>
    <x v="0"/>
    <x v="0"/>
    <x v="1"/>
    <n v="0.65"/>
  </r>
  <r>
    <n v="311"/>
    <s v="Raymond Hernandez"/>
    <s v="woodwardabigail@example.net"/>
    <n v="53"/>
    <s v="Male"/>
    <x v="11"/>
    <d v="2020-09-06T00:00:00"/>
    <x v="0"/>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x v="1"/>
    <s v="Share his able whom course measure to."/>
    <x v="2"/>
    <s v="Social media"/>
    <d v="2023-06-01T13:51:48"/>
    <d v="2023-06-01T04:49:48"/>
    <x v="5"/>
    <x v="6"/>
    <x v="9"/>
    <x v="1"/>
    <x v="1"/>
    <x v="1"/>
    <n v="0.4"/>
  </r>
  <r>
    <n v="312"/>
    <s v="Bradley Jimenez"/>
    <s v="dvalentine@example.com"/>
    <n v="46"/>
    <s v="Female"/>
    <x v="35"/>
    <d v="2020-07-18T00:00:00"/>
    <x v="4"/>
    <s v="Product setup"/>
    <s v="I'm having an issue with the {product_purchased}. Please assist._x000a__x000a_It's impossible to do right now. I've noticed that the issue occurs consistently when I use a specific feature or application on my {product_purchased}."/>
    <x v="1"/>
    <s v="Time reflect woman page else."/>
    <x v="0"/>
    <s v="Chat"/>
    <d v="2023-06-01T07:18:48"/>
    <d v="2023-06-01T09:18:48"/>
    <x v="5"/>
    <x v="2"/>
    <x v="2"/>
    <x v="1"/>
    <x v="1"/>
    <x v="1"/>
    <n v="0.57499999999999996"/>
  </r>
  <r>
    <n v="313"/>
    <s v="Tara Foster"/>
    <s v="daniel23@example.net"/>
    <n v="46"/>
    <s v="Female"/>
    <x v="10"/>
    <d v="2020-06-26T00:00:00"/>
    <x v="0"/>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x v="1"/>
    <s v="View brother reason religious by money."/>
    <x v="3"/>
    <s v="Email"/>
    <d v="2023-06-01T00:13:50"/>
    <d v="2023-06-01T01:29:50"/>
    <x v="2"/>
    <x v="1"/>
    <x v="8"/>
    <x v="1"/>
    <x v="1"/>
    <x v="1"/>
    <n v="0.64375000000000004"/>
  </r>
  <r>
    <n v="314"/>
    <s v="Joe Collins"/>
    <s v="jvaughn@example.com"/>
    <n v="18"/>
    <s v="Male"/>
    <x v="24"/>
    <d v="2021-07-04T00:00:00"/>
    <x v="3"/>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x v="2"/>
    <m/>
    <x v="1"/>
    <s v="Phone"/>
    <m/>
    <m/>
    <x v="4"/>
    <x v="1"/>
    <x v="2"/>
    <x v="1"/>
    <x v="0"/>
    <x v="1"/>
    <n v="0.65"/>
  </r>
  <r>
    <n v="315"/>
    <s v="Mrs. Katherine Butler"/>
    <s v="james32@example.com"/>
    <n v="30"/>
    <s v="Female"/>
    <x v="0"/>
    <d v="2021-01-15T00:00:00"/>
    <x v="2"/>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x v="1"/>
    <s v="Only chair challenge show physical must."/>
    <x v="2"/>
    <s v="Email"/>
    <d v="2023-06-01T05:58:53"/>
    <d v="2023-06-01T05:41:53"/>
    <x v="5"/>
    <x v="4"/>
    <x v="6"/>
    <x v="1"/>
    <x v="1"/>
    <x v="1"/>
    <n v="0.51875000000000004"/>
  </r>
  <r>
    <n v="316"/>
    <s v="Daniel Robles"/>
    <s v="lisa39@example.com"/>
    <n v="33"/>
    <s v="Other"/>
    <x v="7"/>
    <d v="2020-09-02T00:00:00"/>
    <x v="2"/>
    <s v="Hardware issue"/>
    <s v="I'm having an issue with the {product_purchased}. Please assist. I've recently updated the firmware of my {product_purchased}, and the issue started happening afterward. Could it be related to the update?"/>
    <x v="0"/>
    <m/>
    <x v="0"/>
    <s v="Chat"/>
    <d v="2023-05-31T22:01:53"/>
    <m/>
    <x v="4"/>
    <x v="0"/>
    <x v="9"/>
    <x v="0"/>
    <x v="0"/>
    <x v="0"/>
    <n v="0.8"/>
  </r>
  <r>
    <n v="317"/>
    <s v="Daniel Ryan"/>
    <s v="nicholasroy@example.com"/>
    <n v="52"/>
    <s v="Male"/>
    <x v="26"/>
    <d v="2021-08-15T00:00:00"/>
    <x v="2"/>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x v="2"/>
    <m/>
    <x v="2"/>
    <s v="Chat"/>
    <m/>
    <m/>
    <x v="4"/>
    <x v="10"/>
    <x v="5"/>
    <x v="0"/>
    <x v="0"/>
    <x v="1"/>
    <n v="0.16875000000000001"/>
  </r>
  <r>
    <n v="318"/>
    <s v="Tamara Olson"/>
    <s v="ashley51@example.com"/>
    <n v="18"/>
    <s v="Male"/>
    <x v="30"/>
    <d v="2020-05-03T00:00:00"/>
    <x v="0"/>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x v="1"/>
    <s v="Look include her majority real partner operation create."/>
    <x v="1"/>
    <s v="Chat"/>
    <d v="2023-06-01T07:32:56"/>
    <d v="2023-05-31T23:53:56"/>
    <x v="3"/>
    <x v="1"/>
    <x v="1"/>
    <x v="1"/>
    <x v="1"/>
    <x v="1"/>
    <n v="0.71875"/>
  </r>
  <r>
    <n v="319"/>
    <s v="Mitchell Kidd"/>
    <s v="emily89@example.com"/>
    <n v="28"/>
    <s v="Female"/>
    <x v="9"/>
    <d v="2021-09-10T00:00:00"/>
    <x v="1"/>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x v="0"/>
    <m/>
    <x v="3"/>
    <s v="Email"/>
    <d v="2023-06-01T18:51:58"/>
    <m/>
    <x v="4"/>
    <x v="0"/>
    <x v="9"/>
    <x v="1"/>
    <x v="0"/>
    <x v="0"/>
    <n v="0.8"/>
  </r>
  <r>
    <n v="320"/>
    <s v="Jamie Green"/>
    <s v="qbaker@example.net"/>
    <n v="29"/>
    <s v="Female"/>
    <x v="12"/>
    <d v="2021-07-06T00:00:00"/>
    <x v="4"/>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x v="2"/>
    <m/>
    <x v="0"/>
    <s v="Phone"/>
    <m/>
    <m/>
    <x v="4"/>
    <x v="1"/>
    <x v="2"/>
    <x v="0"/>
    <x v="0"/>
    <x v="1"/>
    <n v="0.65"/>
  </r>
  <r>
    <n v="321"/>
    <s v="James Galvan"/>
    <s v="james76@example.com"/>
    <n v="27"/>
    <s v="Other"/>
    <x v="12"/>
    <d v="2021-08-09T00:00:00"/>
    <x v="2"/>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x v="1"/>
    <s v="Argue national white peace."/>
    <x v="3"/>
    <s v="Email"/>
    <d v="2023-06-01T12:49:01"/>
    <d v="2023-06-01T05:11:01"/>
    <x v="3"/>
    <x v="0"/>
    <x v="5"/>
    <x v="1"/>
    <x v="1"/>
    <x v="1"/>
    <n v="0.89375000000000004"/>
  </r>
  <r>
    <n v="322"/>
    <s v="Tyler Stewart"/>
    <s v="hpatterson@example.net"/>
    <n v="66"/>
    <s v="Female"/>
    <x v="22"/>
    <d v="2020-10-12T00:00:00"/>
    <x v="1"/>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x v="2"/>
    <m/>
    <x v="2"/>
    <s v="Email"/>
    <m/>
    <m/>
    <x v="4"/>
    <x v="9"/>
    <x v="7"/>
    <x v="0"/>
    <x v="0"/>
    <x v="1"/>
    <n v="0.18124999999999999"/>
  </r>
  <r>
    <n v="323"/>
    <s v="Cindy Hale"/>
    <s v="nicole58@example.com"/>
    <n v="70"/>
    <s v="Male"/>
    <x v="32"/>
    <d v="2021-11-24T00:00:00"/>
    <x v="4"/>
    <s v="Battery life"/>
    <s v="I'm having an issue with the {product_purchased}. Please assist. */_x000a__x000a_{_x000a__x000a_LOCK (cs_cs_conn);_x000a__x000a_if (!is_lock ())_x000a__x000a_set_work_policy (cs_cs I've tried clearing the cache and data for the {product_purchased} app, but the issue persists."/>
    <x v="1"/>
    <s v="Open participant modern spring."/>
    <x v="0"/>
    <s v="Social media"/>
    <d v="2023-06-01T06:48:03"/>
    <d v="2023-05-31T23:56:03"/>
    <x v="1"/>
    <x v="10"/>
    <x v="3"/>
    <x v="1"/>
    <x v="1"/>
    <x v="1"/>
    <n v="0.21249999999999999"/>
  </r>
  <r>
    <n v="324"/>
    <s v="Brittany Marshall"/>
    <s v="kylie70@example.org"/>
    <n v="47"/>
    <s v="Other"/>
    <x v="32"/>
    <d v="2021-01-15T00:00:00"/>
    <x v="0"/>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x v="2"/>
    <m/>
    <x v="0"/>
    <s v="Social media"/>
    <m/>
    <m/>
    <x v="4"/>
    <x v="4"/>
    <x v="6"/>
    <x v="0"/>
    <x v="0"/>
    <x v="1"/>
    <n v="0.51875000000000004"/>
  </r>
  <r>
    <n v="325"/>
    <s v="Helen Holloway"/>
    <s v="olee@example.org"/>
    <n v="66"/>
    <s v="Other"/>
    <x v="16"/>
    <d v="2020-03-11T00:00:00"/>
    <x v="3"/>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x v="0"/>
    <m/>
    <x v="1"/>
    <s v="Phone"/>
    <d v="2023-06-01T06:35:07"/>
    <m/>
    <x v="4"/>
    <x v="0"/>
    <x v="0"/>
    <x v="1"/>
    <x v="0"/>
    <x v="0"/>
    <n v="0.76875000000000004"/>
  </r>
  <r>
    <n v="326"/>
    <s v="Karen Cook"/>
    <s v="mfoster@example.net"/>
    <n v="52"/>
    <s v="Female"/>
    <x v="5"/>
    <d v="2020-01-27T00:00:00"/>
    <x v="4"/>
    <s v="Hardware issue"/>
    <s v="I'm having an issue with the {product_purchased}. Please assist. I've tried using different cables, adapters, or peripherals with my {product_purchased}, but the issue persists."/>
    <x v="1"/>
    <s v="Cold mean whom staff financial."/>
    <x v="1"/>
    <s v="Phone"/>
    <d v="2023-06-01T00:41:07"/>
    <d v="2023-06-01T11:28:07"/>
    <x v="3"/>
    <x v="4"/>
    <x v="6"/>
    <x v="1"/>
    <x v="1"/>
    <x v="1"/>
    <n v="0.51875000000000004"/>
  </r>
  <r>
    <n v="327"/>
    <s v="Charles Brooks"/>
    <s v="hannah12@example.org"/>
    <n v="69"/>
    <s v="Male"/>
    <x v="14"/>
    <d v="2020-07-14T00:00:00"/>
    <x v="3"/>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x v="0"/>
    <m/>
    <x v="0"/>
    <s v="Email"/>
    <d v="2023-06-01T04:58:08"/>
    <m/>
    <x v="4"/>
    <x v="0"/>
    <x v="2"/>
    <x v="0"/>
    <x v="0"/>
    <x v="0"/>
    <n v="1.0687500000000001"/>
  </r>
  <r>
    <n v="328"/>
    <s v="Donald Wilson"/>
    <s v="pschroeder@example.com"/>
    <n v="45"/>
    <s v="Other"/>
    <x v="13"/>
    <d v="2020-11-22T00:00:00"/>
    <x v="4"/>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x v="2"/>
    <m/>
    <x v="1"/>
    <s v="Social media"/>
    <m/>
    <m/>
    <x v="4"/>
    <x v="0"/>
    <x v="3"/>
    <x v="1"/>
    <x v="0"/>
    <x v="1"/>
    <n v="0.9375"/>
  </r>
  <r>
    <n v="329"/>
    <s v="Sharon Long"/>
    <s v="kevin42@example.org"/>
    <n v="58"/>
    <s v="Female"/>
    <x v="34"/>
    <d v="2021-08-09T00:00:00"/>
    <x v="0"/>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x v="2"/>
    <m/>
    <x v="3"/>
    <s v="Chat"/>
    <m/>
    <m/>
    <x v="4"/>
    <x v="1"/>
    <x v="5"/>
    <x v="1"/>
    <x v="0"/>
    <x v="1"/>
    <n v="0.625"/>
  </r>
  <r>
    <n v="330"/>
    <s v="Marie Cobb"/>
    <s v="rosalessarah@example.net"/>
    <n v="45"/>
    <s v="Female"/>
    <x v="0"/>
    <d v="2021-10-21T00:00:00"/>
    <x v="4"/>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x v="1"/>
    <s v="Thus my off."/>
    <x v="3"/>
    <s v="Chat"/>
    <d v="2023-06-01T04:28:12"/>
    <d v="2023-06-01T09:59:12"/>
    <x v="4"/>
    <x v="0"/>
    <x v="7"/>
    <x v="1"/>
    <x v="1"/>
    <x v="1"/>
    <n v="0.83750000000000002"/>
  </r>
  <r>
    <n v="331"/>
    <s v="Carrie Cole"/>
    <s v="boydbrianna@example.net"/>
    <n v="55"/>
    <s v="Other"/>
    <x v="30"/>
    <d v="2020-08-06T00:00:00"/>
    <x v="4"/>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x v="2"/>
    <m/>
    <x v="1"/>
    <s v="Phone"/>
    <m/>
    <m/>
    <x v="0"/>
    <x v="4"/>
    <x v="5"/>
    <x v="1"/>
    <x v="0"/>
    <x v="1"/>
    <n v="0.42499999999999999"/>
  </r>
  <r>
    <n v="332"/>
    <s v="James Price"/>
    <s v="alecleonard@example.net"/>
    <n v="49"/>
    <s v="Male"/>
    <x v="17"/>
    <d v="2020-07-09T00:00:00"/>
    <x v="2"/>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x v="0"/>
    <m/>
    <x v="3"/>
    <s v="Phone"/>
    <d v="2023-06-01T00:05:16"/>
    <m/>
    <x v="0"/>
    <x v="1"/>
    <x v="2"/>
    <x v="1"/>
    <x v="0"/>
    <x v="0"/>
    <n v="0.65"/>
  </r>
  <r>
    <n v="333"/>
    <s v="Cindy Black"/>
    <s v="jeffersonsteven@example.org"/>
    <n v="21"/>
    <s v="Male"/>
    <x v="7"/>
    <d v="2020-04-18T00:00:00"/>
    <x v="0"/>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x v="1"/>
    <s v="Take until politics level or collection."/>
    <x v="3"/>
    <s v="Social media"/>
    <d v="2023-06-01T18:11:18"/>
    <d v="2023-06-01T19:56:18"/>
    <x v="5"/>
    <x v="5"/>
    <x v="11"/>
    <x v="1"/>
    <x v="1"/>
    <x v="1"/>
    <n v="0.19375000000000001"/>
  </r>
  <r>
    <n v="334"/>
    <s v="Shannon Hill"/>
    <s v="goodrachel@example.org"/>
    <n v="41"/>
    <s v="Other"/>
    <x v="11"/>
    <d v="2021-02-06T00:00:00"/>
    <x v="0"/>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x v="1"/>
    <s v="Exist man local."/>
    <x v="3"/>
    <s v="Phone"/>
    <d v="2023-06-01T10:39:19"/>
    <d v="2023-05-31T23:46:19"/>
    <x v="5"/>
    <x v="9"/>
    <x v="4"/>
    <x v="1"/>
    <x v="1"/>
    <x v="1"/>
    <n v="0.24374999999999999"/>
  </r>
  <r>
    <n v="335"/>
    <s v="Tammy Stevenson"/>
    <s v="christopherconley@example.net"/>
    <n v="63"/>
    <s v="Female"/>
    <x v="15"/>
    <d v="2021-04-20T00:00:00"/>
    <x v="3"/>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x v="0"/>
    <m/>
    <x v="2"/>
    <s v="Email"/>
    <d v="2023-06-01T18:51:20"/>
    <m/>
    <x v="0"/>
    <x v="4"/>
    <x v="11"/>
    <x v="1"/>
    <x v="0"/>
    <x v="0"/>
    <n v="0.42499999999999999"/>
  </r>
  <r>
    <n v="336"/>
    <s v="Louis Reynolds"/>
    <s v="haleyclay@example.net"/>
    <n v="36"/>
    <s v="Female"/>
    <x v="39"/>
    <d v="2021-06-29T00:00:00"/>
    <x v="2"/>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x v="2"/>
    <m/>
    <x v="2"/>
    <s v="Phone"/>
    <m/>
    <m/>
    <x v="0"/>
    <x v="0"/>
    <x v="8"/>
    <x v="0"/>
    <x v="0"/>
    <x v="1"/>
    <n v="0.84375"/>
  </r>
  <r>
    <n v="337"/>
    <s v="Jason Nicholson"/>
    <s v="frank35@example.org"/>
    <n v="33"/>
    <s v="Male"/>
    <x v="24"/>
    <d v="2020-10-16T00:00:00"/>
    <x v="0"/>
    <s v="Product compatibility"/>
    <s v="I'm having an issue with the {product_purchased}. Please assist._x000a__x000a_Thank you. I hope my solution is working. I've checked for any available software updates for my {product_purchased}, but there are none."/>
    <x v="0"/>
    <m/>
    <x v="0"/>
    <s v="Phone"/>
    <d v="2023-06-01T19:18:22"/>
    <m/>
    <x v="0"/>
    <x v="1"/>
    <x v="7"/>
    <x v="0"/>
    <x v="0"/>
    <x v="0"/>
    <n v="0.79374999999999996"/>
  </r>
  <r>
    <n v="338"/>
    <s v="Brian Gutierrez"/>
    <s v="danielstodd@example.org"/>
    <n v="56"/>
    <s v="Other"/>
    <x v="11"/>
    <d v="2021-06-16T00:00:00"/>
    <x v="0"/>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x v="2"/>
    <m/>
    <x v="2"/>
    <s v="Email"/>
    <m/>
    <m/>
    <x v="0"/>
    <x v="1"/>
    <x v="8"/>
    <x v="0"/>
    <x v="0"/>
    <x v="1"/>
    <n v="0.64375000000000004"/>
  </r>
  <r>
    <n v="339"/>
    <s v="Edward Thompson"/>
    <s v="orowe@example.org"/>
    <n v="45"/>
    <s v="Male"/>
    <x v="27"/>
    <d v="2021-02-07T00:00:00"/>
    <x v="0"/>
    <s v="Product compatibility"/>
    <s v="My {product_purchased} crashed, and I lost all the data stored on it. Is there any way to recover the lost data? --The_Jerk__x000a__x000a_[10/3/2015 6:55:33 PM I've noticed a sudden decrease in battery life on my {product_purchased}. It used to last much longer."/>
    <x v="1"/>
    <s v="Firm green ago light machine art successful seek."/>
    <x v="0"/>
    <s v="Social media"/>
    <d v="2023-06-01T08:44:25"/>
    <d v="2023-06-01T16:42:25"/>
    <x v="1"/>
    <x v="9"/>
    <x v="4"/>
    <x v="1"/>
    <x v="1"/>
    <x v="1"/>
    <n v="0.24374999999999999"/>
  </r>
  <r>
    <n v="340"/>
    <s v="Bradley Nelson"/>
    <s v="qmiller@example.com"/>
    <n v="33"/>
    <s v="Male"/>
    <x v="33"/>
    <d v="2020-02-25T00:00:00"/>
    <x v="3"/>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x v="1"/>
    <s v="Into total somebody letter rest simply."/>
    <x v="1"/>
    <s v="Email"/>
    <d v="2023-06-01T15:40:26"/>
    <d v="2023-06-01T11:02:26"/>
    <x v="2"/>
    <x v="0"/>
    <x v="4"/>
    <x v="1"/>
    <x v="1"/>
    <x v="1"/>
    <n v="0.9375"/>
  </r>
  <r>
    <n v="341"/>
    <s v="Katherine Fleming"/>
    <s v="steven46@example.org"/>
    <n v="25"/>
    <s v="Female"/>
    <x v="32"/>
    <d v="2020-11-05T00:00:00"/>
    <x v="1"/>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x v="2"/>
    <m/>
    <x v="3"/>
    <s v="Phone"/>
    <m/>
    <m/>
    <x v="0"/>
    <x v="9"/>
    <x v="3"/>
    <x v="1"/>
    <x v="0"/>
    <x v="1"/>
    <n v="0.26874999999999999"/>
  </r>
  <r>
    <n v="342"/>
    <s v="Todd Garrett"/>
    <s v="lopezannette@example.com"/>
    <n v="20"/>
    <s v="Female"/>
    <x v="19"/>
    <d v="2021-11-25T00:00:00"/>
    <x v="2"/>
    <s v="Product compatibility"/>
    <s v="I'm having an issue with the {product_purchased}. Please assist._x000a__x000a_Thank you for being a true customer. I've recently updated the firmware of my {product_purchased}, and the issue started happening afterward. Could it be related to the update?"/>
    <x v="0"/>
    <m/>
    <x v="0"/>
    <s v="Email"/>
    <d v="2023-06-01T21:26:28"/>
    <m/>
    <x v="0"/>
    <x v="1"/>
    <x v="3"/>
    <x v="0"/>
    <x v="0"/>
    <x v="0"/>
    <n v="0.65625"/>
  </r>
  <r>
    <n v="343"/>
    <s v="Joshua Glover"/>
    <s v="buckrebecca@example.net"/>
    <n v="21"/>
    <s v="Male"/>
    <x v="13"/>
    <d v="2021-01-20T00:00:00"/>
    <x v="2"/>
    <s v="Cancellation request"/>
    <s v="I'm having an issue with the {product_purchased}. Please assist. I've performed a factory reset on my {product_purchased}, hoping it would resolve the problem, but it didn't help."/>
    <x v="1"/>
    <s v="Loss today provide play."/>
    <x v="1"/>
    <s v="Chat"/>
    <d v="2023-06-01T15:44:28"/>
    <d v="2023-06-01T21:15:28"/>
    <x v="4"/>
    <x v="9"/>
    <x v="6"/>
    <x v="1"/>
    <x v="1"/>
    <x v="1"/>
    <n v="0.19375000000000001"/>
  </r>
  <r>
    <n v="344"/>
    <s v="Jeffrey Powell"/>
    <s v="hgarrett@example.net"/>
    <n v="48"/>
    <s v="Other"/>
    <x v="8"/>
    <d v="2021-08-16T00:00:00"/>
    <x v="3"/>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x v="2"/>
    <m/>
    <x v="3"/>
    <s v="Phone"/>
    <m/>
    <m/>
    <x v="0"/>
    <x v="0"/>
    <x v="5"/>
    <x v="1"/>
    <x v="0"/>
    <x v="1"/>
    <n v="0.89375000000000004"/>
  </r>
  <r>
    <n v="345"/>
    <s v="Leslie Gomez"/>
    <s v="maciascynthia@example.net"/>
    <n v="52"/>
    <s v="Other"/>
    <x v="18"/>
    <d v="2021-05-16T00:00:00"/>
    <x v="0"/>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x v="1"/>
    <s v="Country fast ball true stock forget."/>
    <x v="2"/>
    <s v="Phone"/>
    <d v="2023-06-01T05:24:31"/>
    <d v="2023-06-01T17:25:31"/>
    <x v="1"/>
    <x v="8"/>
    <x v="1"/>
    <x v="1"/>
    <x v="1"/>
    <x v="1"/>
    <n v="0.20624999999999999"/>
  </r>
  <r>
    <n v="346"/>
    <s v="Hannah Gibbs"/>
    <s v="desiree63@example.com"/>
    <n v="54"/>
    <s v="Male"/>
    <x v="40"/>
    <d v="2021-04-12T00:00:00"/>
    <x v="0"/>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x v="1"/>
    <s v="Sell successful teach its wish adult."/>
    <x v="2"/>
    <s v="Social media"/>
    <d v="2023-06-01T15:56:32"/>
    <d v="2023-06-01T07:13:32"/>
    <x v="4"/>
    <x v="1"/>
    <x v="11"/>
    <x v="1"/>
    <x v="1"/>
    <x v="1"/>
    <n v="0.65625"/>
  </r>
  <r>
    <n v="347"/>
    <s v="James Johnson"/>
    <s v="codyklein@example.net"/>
    <n v="63"/>
    <s v="Female"/>
    <x v="6"/>
    <d v="2021-05-17T00:00:00"/>
    <x v="0"/>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x v="2"/>
    <m/>
    <x v="1"/>
    <s v="Email"/>
    <m/>
    <m/>
    <x v="0"/>
    <x v="1"/>
    <x v="1"/>
    <x v="1"/>
    <x v="0"/>
    <x v="1"/>
    <n v="0.71875"/>
  </r>
  <r>
    <n v="348"/>
    <s v="Erica Boyer"/>
    <s v="hannah44@example.com"/>
    <n v="44"/>
    <s v="Female"/>
    <x v="3"/>
    <d v="2021-03-19T00:00:00"/>
    <x v="4"/>
    <s v="Product recommendation"/>
    <s v="I'm having an issue with the {product_purchased}. Please assist. I need assistance as soon as possible because it's affecting my work and productivity."/>
    <x v="2"/>
    <m/>
    <x v="3"/>
    <s v="Chat"/>
    <m/>
    <m/>
    <x v="0"/>
    <x v="1"/>
    <x v="0"/>
    <x v="1"/>
    <x v="0"/>
    <x v="1"/>
    <n v="0.63124999999999998"/>
  </r>
  <r>
    <n v="349"/>
    <s v="Mark Castro"/>
    <s v="aprilclayton@example.net"/>
    <n v="52"/>
    <s v="Male"/>
    <x v="4"/>
    <d v="2021-10-13T00:00:00"/>
    <x v="0"/>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x v="0"/>
    <m/>
    <x v="3"/>
    <s v="Email"/>
    <d v="2023-06-01T18:27:35"/>
    <m/>
    <x v="0"/>
    <x v="0"/>
    <x v="7"/>
    <x v="1"/>
    <x v="0"/>
    <x v="0"/>
    <n v="0.83750000000000002"/>
  </r>
  <r>
    <n v="350"/>
    <s v="Matthew Richardson"/>
    <s v="michelle98@example.com"/>
    <n v="28"/>
    <s v="Female"/>
    <x v="28"/>
    <d v="2020-07-15T00:00:00"/>
    <x v="1"/>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x v="1"/>
    <s v="Investment necessary seem glass bring land."/>
    <x v="0"/>
    <s v="Email"/>
    <d v="2023-05-31T23:30:36"/>
    <d v="2023-06-01T17:25:36"/>
    <x v="1"/>
    <x v="6"/>
    <x v="2"/>
    <x v="1"/>
    <x v="1"/>
    <x v="1"/>
    <n v="0.47499999999999998"/>
  </r>
  <r>
    <n v="351"/>
    <s v="Ryan Murillo"/>
    <s v="coopermaria@example.org"/>
    <n v="70"/>
    <s v="Other"/>
    <x v="40"/>
    <d v="2021-10-27T00:00:00"/>
    <x v="2"/>
    <s v="Product compatibility"/>
    <s v="I'm having an issue with the {product_purchased}. Please assist._x000a__x000a_â€¢ {product_purchased_at} is the name of that product._x000a__x000a_â€¢ {product_purchased_subsidized} This problem started occurring after the recent software update. I haven't made any other changes to the device."/>
    <x v="1"/>
    <s v="Seven player others happen consider hot."/>
    <x v="0"/>
    <s v="Social media"/>
    <d v="2023-06-01T07:33:38"/>
    <d v="2023-06-01T17:15:38"/>
    <x v="5"/>
    <x v="0"/>
    <x v="7"/>
    <x v="1"/>
    <x v="1"/>
    <x v="1"/>
    <n v="0.83750000000000002"/>
  </r>
  <r>
    <n v="352"/>
    <s v="Ryan Reed"/>
    <s v="darlene10@example.com"/>
    <n v="51"/>
    <s v="Female"/>
    <x v="39"/>
    <d v="2021-12-19T00:00:00"/>
    <x v="2"/>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x v="0"/>
    <m/>
    <x v="3"/>
    <s v="Phone"/>
    <d v="2023-06-01T01:32:39"/>
    <m/>
    <x v="0"/>
    <x v="4"/>
    <x v="10"/>
    <x v="1"/>
    <x v="0"/>
    <x v="0"/>
    <n v="0.41875000000000001"/>
  </r>
  <r>
    <n v="353"/>
    <s v="Lisa Smith"/>
    <s v="hayeskyle@example.net"/>
    <n v="47"/>
    <s v="Male"/>
    <x v="38"/>
    <d v="2020-12-14T00:00:00"/>
    <x v="4"/>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x v="1"/>
    <s v="No enjoy sign case check but."/>
    <x v="2"/>
    <s v="Email"/>
    <d v="2023-06-01T16:10:40"/>
    <d v="2023-06-01T10:42:40"/>
    <x v="5"/>
    <x v="1"/>
    <x v="10"/>
    <x v="1"/>
    <x v="1"/>
    <x v="1"/>
    <n v="0.66249999999999998"/>
  </r>
  <r>
    <n v="354"/>
    <s v="Shannon Brooks"/>
    <s v="ryanbowman@example.com"/>
    <n v="52"/>
    <s v="Male"/>
    <x v="12"/>
    <d v="2021-12-29T00:00:00"/>
    <x v="2"/>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x v="1"/>
    <s v="Similar along rock as how situation."/>
    <x v="0"/>
    <s v="Chat"/>
    <d v="2023-06-01T19:19:42"/>
    <d v="2023-06-01T04:54:42"/>
    <x v="3"/>
    <x v="6"/>
    <x v="10"/>
    <x v="1"/>
    <x v="1"/>
    <x v="1"/>
    <n v="0.46875"/>
  </r>
  <r>
    <n v="355"/>
    <s v="Joan Smith"/>
    <s v="jessicaruiz@example.com"/>
    <n v="51"/>
    <s v="Male"/>
    <x v="25"/>
    <d v="2020-07-11T00:00:00"/>
    <x v="1"/>
    <s v="Product recommendation"/>
    <s v="I'm having an issue with the {product_purchased}. Please assist. â€” Kevin_x000a__x000a_This week we are going to look at why and when it was announced on July 26th, this is not only the first year that we saw I've performed a factory reset on my {product_purchased}, hoping it would resolve the problem, but it didn't help."/>
    <x v="0"/>
    <m/>
    <x v="3"/>
    <s v="Phone"/>
    <d v="2023-05-31T23:23:44"/>
    <m/>
    <x v="0"/>
    <x v="2"/>
    <x v="2"/>
    <x v="1"/>
    <x v="0"/>
    <x v="0"/>
    <n v="0.57499999999999996"/>
  </r>
  <r>
    <n v="356"/>
    <s v="Jenna Allen"/>
    <s v="pyoung@example.com"/>
    <n v="18"/>
    <s v="Other"/>
    <x v="16"/>
    <d v="2020-01-06T00:00:00"/>
    <x v="1"/>
    <s v="Product compatibility"/>
    <s v="I'm having an issue with the {product_purchased}. Please assist._x000a__x000a_A customer that purchased these items also got:_x000a__x000a_Â· 3.6 years old_x000a__x000a_Â· 4 year old_x000a__x000a_Â· 6 year old I've recently updated the firmware of my {product_purchased}, and the issue started happening afterward. Could it be related to the update?"/>
    <x v="0"/>
    <m/>
    <x v="2"/>
    <s v="Social media"/>
    <d v="2023-06-01T02:07:45"/>
    <m/>
    <x v="0"/>
    <x v="2"/>
    <x v="6"/>
    <x v="1"/>
    <x v="0"/>
    <x v="0"/>
    <n v="0.73124999999999996"/>
  </r>
  <r>
    <n v="357"/>
    <s v="Kimberly Davenport"/>
    <s v="jacqueline15@example.net"/>
    <n v="38"/>
    <s v="Male"/>
    <x v="27"/>
    <d v="2021-10-14T00:00:00"/>
    <x v="0"/>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x v="1"/>
    <s v="Top word today item three administration wide pretty."/>
    <x v="2"/>
    <s v="Chat"/>
    <d v="2023-06-01T01:05:47"/>
    <d v="2023-06-01T20:42:47"/>
    <x v="5"/>
    <x v="7"/>
    <x v="7"/>
    <x v="1"/>
    <x v="1"/>
    <x v="1"/>
    <n v="0.2"/>
  </r>
  <r>
    <n v="358"/>
    <s v="James Serrano"/>
    <s v="gpruitt@example.net"/>
    <n v="25"/>
    <s v="Female"/>
    <x v="36"/>
    <d v="2021-11-18T00:00:00"/>
    <x v="4"/>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x v="2"/>
    <m/>
    <x v="0"/>
    <s v="Social media"/>
    <m/>
    <m/>
    <x v="0"/>
    <x v="0"/>
    <x v="3"/>
    <x v="0"/>
    <x v="0"/>
    <x v="1"/>
    <n v="0.9375"/>
  </r>
  <r>
    <n v="359"/>
    <s v="James Lewis"/>
    <s v="curtis49@example.com"/>
    <n v="58"/>
    <s v="Male"/>
    <x v="39"/>
    <d v="2021-01-03T00:00:00"/>
    <x v="1"/>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x v="0"/>
    <m/>
    <x v="1"/>
    <s v="Social media"/>
    <d v="2023-06-01T07:13:49"/>
    <m/>
    <x v="0"/>
    <x v="4"/>
    <x v="6"/>
    <x v="1"/>
    <x v="0"/>
    <x v="0"/>
    <n v="0.51875000000000004"/>
  </r>
  <r>
    <n v="360"/>
    <s v="Ashley Thomas"/>
    <s v="cruzmarc@example.net"/>
    <n v="24"/>
    <s v="Male"/>
    <x v="41"/>
    <d v="2020-08-21T00:00:00"/>
    <x v="1"/>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x v="2"/>
    <m/>
    <x v="0"/>
    <s v="Chat"/>
    <m/>
    <m/>
    <x v="0"/>
    <x v="4"/>
    <x v="5"/>
    <x v="0"/>
    <x v="0"/>
    <x v="1"/>
    <n v="0.42499999999999999"/>
  </r>
  <r>
    <n v="361"/>
    <s v="Andrea Cruz"/>
    <s v="sydneymoss@example.org"/>
    <n v="42"/>
    <s v="Male"/>
    <x v="11"/>
    <d v="2020-02-05T00:00:00"/>
    <x v="2"/>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x v="1"/>
    <s v="Report recently what later appear she."/>
    <x v="3"/>
    <s v="Email"/>
    <d v="2023-06-01T06:19:52"/>
    <d v="2023-06-01T08:39:52"/>
    <x v="4"/>
    <x v="1"/>
    <x v="4"/>
    <x v="1"/>
    <x v="1"/>
    <x v="1"/>
    <n v="0.70625000000000004"/>
  </r>
  <r>
    <n v="362"/>
    <s v="Denise Taylor"/>
    <s v="bailey77@example.com"/>
    <n v="50"/>
    <s v="Other"/>
    <x v="35"/>
    <d v="2020-12-05T00:00:00"/>
    <x v="3"/>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x v="1"/>
    <s v="Teacher by meeting past result."/>
    <x v="3"/>
    <s v="Chat"/>
    <d v="2023-06-01T12:47:54"/>
    <d v="2023-06-01T14:54:54"/>
    <x v="3"/>
    <x v="6"/>
    <x v="10"/>
    <x v="1"/>
    <x v="1"/>
    <x v="1"/>
    <n v="0.46875"/>
  </r>
  <r>
    <n v="363"/>
    <s v="Stephanie Gilbert"/>
    <s v="jgreer@example.com"/>
    <n v="21"/>
    <s v="Male"/>
    <x v="11"/>
    <d v="2021-03-14T00:00:00"/>
    <x v="3"/>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x v="2"/>
    <m/>
    <x v="1"/>
    <s v="Chat"/>
    <m/>
    <m/>
    <x v="0"/>
    <x v="2"/>
    <x v="0"/>
    <x v="1"/>
    <x v="0"/>
    <x v="1"/>
    <n v="0.64375000000000004"/>
  </r>
  <r>
    <n v="364"/>
    <s v="Cindy Thomas"/>
    <s v="floresnicholas@example.org"/>
    <n v="48"/>
    <s v="Male"/>
    <x v="39"/>
    <d v="2020-08-21T00:00:00"/>
    <x v="4"/>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x v="2"/>
    <m/>
    <x v="0"/>
    <s v="Email"/>
    <m/>
    <m/>
    <x v="0"/>
    <x v="4"/>
    <x v="5"/>
    <x v="0"/>
    <x v="0"/>
    <x v="1"/>
    <n v="0.42499999999999999"/>
  </r>
  <r>
    <n v="365"/>
    <s v="Cindy Garza"/>
    <s v="nsmith@example.com"/>
    <n v="33"/>
    <s v="Male"/>
    <x v="14"/>
    <d v="2021-09-25T00:00:00"/>
    <x v="2"/>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x v="1"/>
    <s v="Tend let just clearly tell believe."/>
    <x v="2"/>
    <s v="Chat"/>
    <d v="2023-06-01T15:03:58"/>
    <d v="2023-06-01T20:10:58"/>
    <x v="2"/>
    <x v="4"/>
    <x v="9"/>
    <x v="1"/>
    <x v="1"/>
    <x v="1"/>
    <n v="0.46875"/>
  </r>
  <r>
    <n v="366"/>
    <s v="Alison Carroll"/>
    <s v="julia73@example.net"/>
    <n v="22"/>
    <s v="Male"/>
    <x v="35"/>
    <d v="2020-02-02T00:00:00"/>
    <x v="1"/>
    <s v="Peripheral compatibility"/>
    <s v="I'm having an issue with the {product_purchased}. Please assist. I've reviewed the troubleshooting steps on the official support website, but they didn't resolve the problem."/>
    <x v="1"/>
    <s v="Law level long short."/>
    <x v="3"/>
    <s v="Social media"/>
    <d v="2023-06-01T11:34:59"/>
    <d v="2023-06-01T07:18:59"/>
    <x v="1"/>
    <x v="0"/>
    <x v="4"/>
    <x v="1"/>
    <x v="1"/>
    <x v="1"/>
    <n v="0.9375"/>
  </r>
  <r>
    <n v="367"/>
    <s v="Tracy Bentley"/>
    <s v="fsandoval@example.net"/>
    <n v="51"/>
    <s v="Other"/>
    <x v="29"/>
    <d v="2021-07-08T00:00:00"/>
    <x v="2"/>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x v="2"/>
    <m/>
    <x v="0"/>
    <s v="Email"/>
    <m/>
    <m/>
    <x v="0"/>
    <x v="1"/>
    <x v="2"/>
    <x v="0"/>
    <x v="0"/>
    <x v="1"/>
    <n v="0.65"/>
  </r>
  <r>
    <n v="368"/>
    <s v="Stephanie Douglas"/>
    <s v="martinkeith@example.com"/>
    <n v="29"/>
    <s v="Female"/>
    <x v="33"/>
    <d v="2021-03-08T00:00:00"/>
    <x v="1"/>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x v="2"/>
    <m/>
    <x v="0"/>
    <s v="Chat"/>
    <m/>
    <m/>
    <x v="0"/>
    <x v="0"/>
    <x v="0"/>
    <x v="0"/>
    <x v="0"/>
    <x v="1"/>
    <n v="0.76875000000000004"/>
  </r>
  <r>
    <n v="369"/>
    <s v="Theresa Duran"/>
    <s v="danielbennett@example.net"/>
    <n v="29"/>
    <s v="Other"/>
    <x v="19"/>
    <d v="2020-09-19T00:00:00"/>
    <x v="2"/>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x v="0"/>
    <m/>
    <x v="1"/>
    <s v="Chat"/>
    <d v="2023-06-01T08:29:04"/>
    <m/>
    <x v="0"/>
    <x v="4"/>
    <x v="9"/>
    <x v="1"/>
    <x v="0"/>
    <x v="0"/>
    <n v="0.46875"/>
  </r>
  <r>
    <n v="370"/>
    <s v="Lisa Stanton"/>
    <s v="nwelch@example.org"/>
    <n v="62"/>
    <s v="Male"/>
    <x v="28"/>
    <d v="2021-11-17T00:00:00"/>
    <x v="3"/>
    <s v="Software bug"/>
    <s v="I'm having an issue with the {product_purchased}. Please assist. $300.00 I've checked the device settings and made sure that everything is configured correctly."/>
    <x v="0"/>
    <m/>
    <x v="1"/>
    <s v="Chat"/>
    <d v="2023-06-01T01:26:04"/>
    <m/>
    <x v="0"/>
    <x v="6"/>
    <x v="3"/>
    <x v="1"/>
    <x v="0"/>
    <x v="0"/>
    <n v="0.51875000000000004"/>
  </r>
  <r>
    <n v="371"/>
    <s v="Brandon Mathews"/>
    <s v="teresa96@example.com"/>
    <n v="24"/>
    <s v="Male"/>
    <x v="33"/>
    <d v="2020-10-31T00:00:00"/>
    <x v="4"/>
    <s v="Account access"/>
    <s v="I'm having an issue with the {product_purchased}. Please assist. I'm experiencing this issue on multiple devices of the same model, so it seems to be a widespread problem."/>
    <x v="1"/>
    <s v="From south none up source long."/>
    <x v="3"/>
    <s v="Email"/>
    <d v="2023-06-01T14:12:04"/>
    <d v="2023-05-31T23:26:04"/>
    <x v="5"/>
    <x v="1"/>
    <x v="7"/>
    <x v="1"/>
    <x v="1"/>
    <x v="1"/>
    <n v="0.79374999999999996"/>
  </r>
  <r>
    <n v="372"/>
    <s v="Daniel Lowe"/>
    <s v="wmassey@example.org"/>
    <n v="39"/>
    <s v="Other"/>
    <x v="19"/>
    <d v="2021-02-21T00:00:00"/>
    <x v="2"/>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x v="1"/>
    <s v="Tv hope because woman center."/>
    <x v="3"/>
    <s v="Email"/>
    <d v="2023-05-31T22:20:05"/>
    <d v="2023-05-31T22:59:05"/>
    <x v="2"/>
    <x v="1"/>
    <x v="4"/>
    <x v="1"/>
    <x v="1"/>
    <x v="1"/>
    <n v="0.70625000000000004"/>
  </r>
  <r>
    <n v="373"/>
    <s v="Travis Harris"/>
    <s v="melissa61@example.org"/>
    <n v="32"/>
    <s v="Male"/>
    <x v="14"/>
    <d v="2021-11-04T00:00:00"/>
    <x v="4"/>
    <s v="Battery life"/>
    <s v="I'm having an issue with the {product_purchased}. Please assist._x000a__x000a_This request will not show up in the next 24 hours. I'm concerned about the security of my {product_purchased} and would like to ensure that my data is safe."/>
    <x v="1"/>
    <s v="Politics data box political."/>
    <x v="3"/>
    <s v="Social media"/>
    <d v="2023-06-01T14:52:06"/>
    <d v="2023-06-01T21:08:06"/>
    <x v="4"/>
    <x v="6"/>
    <x v="3"/>
    <x v="1"/>
    <x v="1"/>
    <x v="1"/>
    <n v="0.51875000000000004"/>
  </r>
  <r>
    <n v="374"/>
    <s v="Lisa Mcdowell"/>
    <s v="carterstephanie@example.org"/>
    <n v="24"/>
    <s v="Other"/>
    <x v="0"/>
    <d v="2021-06-01T00:00:00"/>
    <x v="0"/>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x v="1"/>
    <s v="Water next strategy nice."/>
    <x v="0"/>
    <s v="Phone"/>
    <d v="2023-06-01T10:52:08"/>
    <d v="2023-06-01T11:42:08"/>
    <x v="2"/>
    <x v="4"/>
    <x v="8"/>
    <x v="1"/>
    <x v="1"/>
    <x v="1"/>
    <n v="0.36249999999999999"/>
  </r>
  <r>
    <n v="375"/>
    <s v="Kenneth Esparza"/>
    <s v="rodriguezmonique@example.org"/>
    <n v="63"/>
    <s v="Male"/>
    <x v="16"/>
    <d v="2020-02-21T00:00:00"/>
    <x v="3"/>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x v="0"/>
    <m/>
    <x v="1"/>
    <s v="Email"/>
    <d v="2023-06-01T04:34:10"/>
    <m/>
    <x v="0"/>
    <x v="2"/>
    <x v="4"/>
    <x v="1"/>
    <x v="0"/>
    <x v="0"/>
    <n v="0.6875"/>
  </r>
  <r>
    <n v="376"/>
    <s v="Cynthia Ramos MD"/>
    <s v="robert41@example.com"/>
    <n v="30"/>
    <s v="Female"/>
    <x v="20"/>
    <d v="2021-08-12T00:00:00"/>
    <x v="3"/>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x v="1"/>
    <s v="Share phone dream list citizen green sport fact."/>
    <x v="1"/>
    <s v="Phone"/>
    <d v="2023-06-01T19:50:11"/>
    <d v="2023-06-01T20:11:11"/>
    <x v="2"/>
    <x v="6"/>
    <x v="5"/>
    <x v="1"/>
    <x v="1"/>
    <x v="1"/>
    <n v="0.41875000000000001"/>
  </r>
  <r>
    <n v="377"/>
    <s v="Eric Harris"/>
    <s v="davisashley@example.net"/>
    <n v="28"/>
    <s v="Male"/>
    <x v="14"/>
    <d v="2021-05-10T00:00:00"/>
    <x v="4"/>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x v="0"/>
    <m/>
    <x v="1"/>
    <s v="Email"/>
    <d v="2023-06-01T20:07:13"/>
    <m/>
    <x v="0"/>
    <x v="4"/>
    <x v="1"/>
    <x v="1"/>
    <x v="0"/>
    <x v="0"/>
    <n v="0.36875000000000002"/>
  </r>
  <r>
    <n v="378"/>
    <s v="Leslie Smith"/>
    <s v="bbrown@example.com"/>
    <n v="51"/>
    <s v="Female"/>
    <x v="39"/>
    <d v="2020-12-17T00:00:00"/>
    <x v="2"/>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x v="2"/>
    <m/>
    <x v="3"/>
    <s v="Phone"/>
    <m/>
    <m/>
    <x v="0"/>
    <x v="8"/>
    <x v="10"/>
    <x v="1"/>
    <x v="0"/>
    <x v="1"/>
    <n v="0.21249999999999999"/>
  </r>
  <r>
    <n v="379"/>
    <s v="Thomas Garcia"/>
    <s v="jack76@example.org"/>
    <n v="42"/>
    <s v="Other"/>
    <x v="9"/>
    <d v="2020-07-19T00:00:00"/>
    <x v="4"/>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x v="1"/>
    <s v="Idea local cell wall purpose."/>
    <x v="3"/>
    <s v="Email"/>
    <d v="2023-06-01T18:31:15"/>
    <d v="2023-05-31T22:18:15"/>
    <x v="3"/>
    <x v="0"/>
    <x v="2"/>
    <x v="1"/>
    <x v="1"/>
    <x v="1"/>
    <n v="1.0687500000000001"/>
  </r>
  <r>
    <n v="380"/>
    <s v="Diana Thomas"/>
    <s v="charles04@example.org"/>
    <n v="42"/>
    <s v="Male"/>
    <x v="16"/>
    <d v="2020-10-07T00:00:00"/>
    <x v="4"/>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x v="2"/>
    <m/>
    <x v="3"/>
    <s v="Social media"/>
    <m/>
    <m/>
    <x v="0"/>
    <x v="8"/>
    <x v="7"/>
    <x v="1"/>
    <x v="0"/>
    <x v="1"/>
    <n v="0.20624999999999999"/>
  </r>
  <r>
    <n v="381"/>
    <s v="Tracy Guerrero"/>
    <s v="wandadavis@example.net"/>
    <n v="37"/>
    <s v="Female"/>
    <x v="0"/>
    <d v="2020-05-03T00:00:00"/>
    <x v="3"/>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x v="1"/>
    <s v="There doctor let writer represent necessary environment."/>
    <x v="1"/>
    <s v="Email"/>
    <d v="2023-06-01T07:09:19"/>
    <d v="2023-06-01T13:10:19"/>
    <x v="4"/>
    <x v="1"/>
    <x v="1"/>
    <x v="1"/>
    <x v="1"/>
    <x v="1"/>
    <n v="0.71875"/>
  </r>
  <r>
    <n v="382"/>
    <s v="Christopher Jones"/>
    <s v="matthewking@example.net"/>
    <n v="62"/>
    <s v="Male"/>
    <x v="13"/>
    <d v="2021-09-07T00:00:00"/>
    <x v="3"/>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x v="1"/>
    <s v="Research car view blue."/>
    <x v="2"/>
    <s v="Email"/>
    <d v="2023-06-01T01:57:20"/>
    <d v="2023-05-31T23:14:20"/>
    <x v="3"/>
    <x v="1"/>
    <x v="9"/>
    <x v="1"/>
    <x v="1"/>
    <x v="1"/>
    <n v="0.73124999999999996"/>
  </r>
  <r>
    <n v="383"/>
    <s v="Yolanda Wilson"/>
    <s v="millerjennifer@example.com"/>
    <n v="42"/>
    <s v="Other"/>
    <x v="5"/>
    <d v="2020-04-28T00:00:00"/>
    <x v="1"/>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x v="2"/>
    <m/>
    <x v="0"/>
    <s v="Email"/>
    <m/>
    <m/>
    <x v="0"/>
    <x v="0"/>
    <x v="11"/>
    <x v="0"/>
    <x v="0"/>
    <x v="1"/>
    <n v="0.875"/>
  </r>
  <r>
    <n v="384"/>
    <s v="Antonio Herrera"/>
    <s v="ydean@example.com"/>
    <n v="37"/>
    <s v="Other"/>
    <x v="31"/>
    <d v="2020-12-16T00:00:00"/>
    <x v="4"/>
    <s v="Display issue"/>
    <s v="I've accidentally deleted important data from my {product_purchased}. Is there any way to recover the deleted files? I need them urgently. I rely heavily on my {product_purchased} for my daily tasks, and this issue is hindering my productivity."/>
    <x v="1"/>
    <s v="Individual what speech care group need state."/>
    <x v="2"/>
    <s v="Social media"/>
    <d v="2023-06-01T08:19:21"/>
    <d v="2023-06-01T13:00:21"/>
    <x v="1"/>
    <x v="6"/>
    <x v="10"/>
    <x v="1"/>
    <x v="1"/>
    <x v="1"/>
    <n v="0.46875"/>
  </r>
  <r>
    <n v="385"/>
    <s v="Thomas Gray"/>
    <s v="michaelmiller@example.org"/>
    <n v="58"/>
    <s v="Other"/>
    <x v="23"/>
    <d v="2021-01-19T00:00:00"/>
    <x v="3"/>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x v="2"/>
    <m/>
    <x v="0"/>
    <s v="Social media"/>
    <m/>
    <m/>
    <x v="0"/>
    <x v="9"/>
    <x v="6"/>
    <x v="0"/>
    <x v="0"/>
    <x v="1"/>
    <n v="0.19375000000000001"/>
  </r>
  <r>
    <n v="386"/>
    <s v="Rachel Ballard"/>
    <s v="kimberlystevens@example.org"/>
    <n v="49"/>
    <s v="Female"/>
    <x v="39"/>
    <d v="2020-10-25T00:00:00"/>
    <x v="0"/>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x v="1"/>
    <s v="Option form recognize performance."/>
    <x v="3"/>
    <s v="Chat"/>
    <d v="2023-06-01T15:49:25"/>
    <d v="2023-06-01T11:32:25"/>
    <x v="3"/>
    <x v="2"/>
    <x v="7"/>
    <x v="1"/>
    <x v="1"/>
    <x v="1"/>
    <n v="0.7"/>
  </r>
  <r>
    <n v="387"/>
    <s v="Michael Mitchell"/>
    <s v="richardssteven@example.com"/>
    <n v="52"/>
    <s v="Male"/>
    <x v="27"/>
    <d v="2021-07-17T00:00:00"/>
    <x v="2"/>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x v="1"/>
    <s v="Beyond debate thought full each respond adult."/>
    <x v="0"/>
    <s v="Email"/>
    <d v="2023-06-01T17:25:27"/>
    <d v="2023-05-31T23:21:27"/>
    <x v="5"/>
    <x v="0"/>
    <x v="2"/>
    <x v="1"/>
    <x v="1"/>
    <x v="1"/>
    <n v="1.0687500000000001"/>
  </r>
  <r>
    <n v="388"/>
    <s v="David Zimmerman"/>
    <s v="jack82@example.net"/>
    <n v="22"/>
    <s v="Female"/>
    <x v="22"/>
    <d v="2020-12-08T00:00:00"/>
    <x v="1"/>
    <s v="Data loss"/>
    <s v="I'm having an issue with the {product_purchased}. Please assist._x000a__x000a_â€¢ Add it here I'm using the original charger that came with my {product_purchased}, but it's not charging properly."/>
    <x v="1"/>
    <s v="Sport phone again."/>
    <x v="2"/>
    <s v="Chat"/>
    <d v="2023-06-01T16:17:28"/>
    <d v="2023-06-01T17:28:28"/>
    <x v="3"/>
    <x v="1"/>
    <x v="10"/>
    <x v="1"/>
    <x v="1"/>
    <x v="1"/>
    <n v="0.66249999999999998"/>
  </r>
  <r>
    <n v="389"/>
    <s v="Stanley Smith"/>
    <s v="mallen@example.net"/>
    <n v="33"/>
    <s v="Female"/>
    <x v="34"/>
    <d v="2020-08-09T00:00:00"/>
    <x v="4"/>
    <s v="Hardware issue"/>
    <s v="I'm having an issue with the {product_purchased}. Please assist._x000a__x000a_[24/12/2014, 11:22:41 AM] Randi Harper: So much stuff coming out now! [24/12/2014 I've already contacted customer support multiple times, but the issue remains unresolved."/>
    <x v="0"/>
    <m/>
    <x v="3"/>
    <s v="Chat"/>
    <d v="2023-06-01T17:36:29"/>
    <m/>
    <x v="0"/>
    <x v="5"/>
    <x v="5"/>
    <x v="1"/>
    <x v="0"/>
    <x v="0"/>
    <n v="0.21875"/>
  </r>
  <r>
    <n v="390"/>
    <s v="Rodney Shields"/>
    <s v="khernandez@example.com"/>
    <n v="40"/>
    <s v="Other"/>
    <x v="17"/>
    <d v="2021-09-12T00:00:00"/>
    <x v="1"/>
    <s v="Delivery problem"/>
    <s v="I'm having an issue with the {product_purchased}. Please assist._x000a__x000a_0/4 - 0.1 (0.00%) and 1.0 (0.00%) will receive a refund once their order is placed I've tried using different cables, adapters, or peripherals with my {product_purchased}, but the issue persists."/>
    <x v="0"/>
    <m/>
    <x v="3"/>
    <s v="Email"/>
    <d v="2023-06-01T19:37:31"/>
    <m/>
    <x v="0"/>
    <x v="1"/>
    <x v="9"/>
    <x v="1"/>
    <x v="0"/>
    <x v="0"/>
    <n v="0.73124999999999996"/>
  </r>
  <r>
    <n v="391"/>
    <s v="Aaron Reed"/>
    <s v="stacey08@example.org"/>
    <n v="19"/>
    <s v="Other"/>
    <x v="38"/>
    <d v="2021-07-09T00:00:00"/>
    <x v="0"/>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x v="1"/>
    <s v="Direction white dark computer cut product there."/>
    <x v="2"/>
    <s v="Phone"/>
    <d v="2023-06-01T05:20:33"/>
    <d v="2023-06-01T17:47:33"/>
    <x v="3"/>
    <x v="2"/>
    <x v="2"/>
    <x v="1"/>
    <x v="1"/>
    <x v="1"/>
    <n v="0.57499999999999996"/>
  </r>
  <r>
    <n v="392"/>
    <s v="Steven Fox"/>
    <s v="jolson@example.org"/>
    <n v="60"/>
    <s v="Other"/>
    <x v="27"/>
    <d v="2020-05-29T00:00:00"/>
    <x v="4"/>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x v="0"/>
    <m/>
    <x v="2"/>
    <s v="Phone"/>
    <d v="2023-06-01T05:28:34"/>
    <m/>
    <x v="0"/>
    <x v="1"/>
    <x v="1"/>
    <x v="1"/>
    <x v="0"/>
    <x v="0"/>
    <n v="0.71875"/>
  </r>
  <r>
    <n v="393"/>
    <s v="Roger Shelton"/>
    <s v="oparks@example.com"/>
    <n v="20"/>
    <s v="Female"/>
    <x v="19"/>
    <d v="2021-01-21T00:00:00"/>
    <x v="1"/>
    <s v="Battery life"/>
    <s v="I've encountered a data loss issue with my {product_purchased}. All the files and documents seem to have disappeared. Can you guide me on how to retrieve them? I've checked the device settings and made sure that everything is configured correctly."/>
    <x v="0"/>
    <m/>
    <x v="0"/>
    <s v="Phone"/>
    <d v="2023-06-01T14:26:35"/>
    <m/>
    <x v="0"/>
    <x v="8"/>
    <x v="6"/>
    <x v="0"/>
    <x v="0"/>
    <x v="0"/>
    <n v="0.25624999999999998"/>
  </r>
  <r>
    <n v="394"/>
    <s v="Kimberly May"/>
    <s v="idrake@example.org"/>
    <n v="26"/>
    <s v="Female"/>
    <x v="37"/>
    <d v="2021-08-27T00:00:00"/>
    <x v="1"/>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x v="0"/>
    <m/>
    <x v="2"/>
    <s v="Chat"/>
    <d v="2023-06-01T15:51:36"/>
    <m/>
    <x v="0"/>
    <x v="7"/>
    <x v="5"/>
    <x v="1"/>
    <x v="0"/>
    <x v="0"/>
    <n v="0.23749999999999999"/>
  </r>
  <r>
    <n v="395"/>
    <s v="April Wolf"/>
    <s v="smithrichard@example.com"/>
    <n v="43"/>
    <s v="Female"/>
    <x v="5"/>
    <d v="2020-02-26T00:00:00"/>
    <x v="3"/>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x v="1"/>
    <s v="Address why development senior same."/>
    <x v="0"/>
    <s v="Chat"/>
    <d v="2023-06-01T16:18:38"/>
    <d v="2023-06-01T12:07:38"/>
    <x v="2"/>
    <x v="10"/>
    <x v="4"/>
    <x v="1"/>
    <x v="1"/>
    <x v="1"/>
    <n v="0.22500000000000001"/>
  </r>
  <r>
    <n v="396"/>
    <s v="Devon Bauer"/>
    <s v="beasleygerald@example.org"/>
    <n v="21"/>
    <s v="Female"/>
    <x v="14"/>
    <d v="2020-12-26T00:00:00"/>
    <x v="0"/>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x v="1"/>
    <s v="Political road model language so rise yeah decision."/>
    <x v="1"/>
    <s v="Phone"/>
    <d v="2023-05-31T21:55:39"/>
    <d v="2023-06-01T08:31:39"/>
    <x v="5"/>
    <x v="1"/>
    <x v="10"/>
    <x v="1"/>
    <x v="1"/>
    <x v="1"/>
    <n v="0.66249999999999998"/>
  </r>
  <r>
    <n v="397"/>
    <s v="William Allen"/>
    <s v="jturner@example.org"/>
    <n v="49"/>
    <s v="Other"/>
    <x v="33"/>
    <d v="2021-02-23T00:00:00"/>
    <x v="4"/>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x v="0"/>
    <m/>
    <x v="1"/>
    <s v="Chat"/>
    <d v="2023-06-01T06:03:41"/>
    <m/>
    <x v="0"/>
    <x v="3"/>
    <x v="4"/>
    <x v="1"/>
    <x v="0"/>
    <x v="0"/>
    <n v="0.22500000000000001"/>
  </r>
  <r>
    <n v="398"/>
    <s v="Jeffrey Russell"/>
    <s v="bradmolina@example.net"/>
    <n v="19"/>
    <s v="Male"/>
    <x v="13"/>
    <d v="2020-12-23T00:00:00"/>
    <x v="4"/>
    <s v="Delivery problem"/>
    <s v="I'm having an issue with the {product_purchased}. Please assist._x000a__x000a_I'll have to edit that, and the same goes for any further questions or comments on the post. I've already contacted customer support multiple times, but the issue remains unresolved."/>
    <x v="2"/>
    <m/>
    <x v="3"/>
    <s v="Chat"/>
    <m/>
    <m/>
    <x v="0"/>
    <x v="0"/>
    <x v="10"/>
    <x v="1"/>
    <x v="0"/>
    <x v="1"/>
    <n v="0.78125"/>
  </r>
  <r>
    <n v="399"/>
    <s v="Richard Jordan"/>
    <s v="turnerbarbara@example.net"/>
    <n v="41"/>
    <s v="Female"/>
    <x v="27"/>
    <d v="2021-04-02T00:00:00"/>
    <x v="1"/>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x v="0"/>
    <m/>
    <x v="0"/>
    <s v="Phone"/>
    <d v="2023-06-01T06:14:44"/>
    <m/>
    <x v="0"/>
    <x v="9"/>
    <x v="11"/>
    <x v="0"/>
    <x v="0"/>
    <x v="0"/>
    <n v="0.1875"/>
  </r>
  <r>
    <n v="400"/>
    <s v="Heather Jacobs"/>
    <s v="racheladams@example.net"/>
    <n v="26"/>
    <s v="Male"/>
    <x v="7"/>
    <d v="2020-04-18T00:00:00"/>
    <x v="3"/>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x v="0"/>
    <m/>
    <x v="2"/>
    <s v="Chat"/>
    <d v="2023-06-01T05:46:45"/>
    <m/>
    <x v="4"/>
    <x v="1"/>
    <x v="11"/>
    <x v="1"/>
    <x v="0"/>
    <x v="0"/>
    <n v="0.65625"/>
  </r>
  <r>
    <n v="401"/>
    <s v="James Love"/>
    <s v="hweaver@example.org"/>
    <n v="51"/>
    <s v="Female"/>
    <x v="26"/>
    <d v="2021-04-13T00:00:00"/>
    <x v="1"/>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x v="2"/>
    <m/>
    <x v="3"/>
    <s v="Phone"/>
    <m/>
    <m/>
    <x v="4"/>
    <x v="1"/>
    <x v="11"/>
    <x v="1"/>
    <x v="0"/>
    <x v="1"/>
    <n v="0.65625"/>
  </r>
  <r>
    <n v="402"/>
    <s v="Rhonda Welch"/>
    <s v="pharper@example.com"/>
    <n v="59"/>
    <s v="Other"/>
    <x v="15"/>
    <d v="2021-12-14T00:00:00"/>
    <x v="1"/>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x v="0"/>
    <m/>
    <x v="3"/>
    <s v="Email"/>
    <d v="2023-06-01T03:47:48"/>
    <m/>
    <x v="4"/>
    <x v="2"/>
    <x v="10"/>
    <x v="1"/>
    <x v="0"/>
    <x v="0"/>
    <n v="0.59375"/>
  </r>
  <r>
    <n v="403"/>
    <s v="Julie Burns"/>
    <s v="nicole55@example.com"/>
    <n v="51"/>
    <s v="Female"/>
    <x v="31"/>
    <d v="2021-06-01T00:00:00"/>
    <x v="2"/>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x v="1"/>
    <s v="Marriage see camera."/>
    <x v="3"/>
    <s v="Social media"/>
    <d v="2023-06-01T10:23:49"/>
    <d v="2023-06-01T08:51:49"/>
    <x v="1"/>
    <x v="1"/>
    <x v="8"/>
    <x v="1"/>
    <x v="1"/>
    <x v="1"/>
    <n v="0.64375000000000004"/>
  </r>
  <r>
    <n v="404"/>
    <s v="Ryan Taylor"/>
    <s v="kvasquez@example.com"/>
    <n v="67"/>
    <s v="Other"/>
    <x v="39"/>
    <d v="2021-11-11T00:00:00"/>
    <x v="1"/>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x v="1"/>
    <s v="City none social step blue sea tax."/>
    <x v="1"/>
    <s v="Phone"/>
    <d v="2023-06-01T02:42:50"/>
    <d v="2023-05-31T22:34:50"/>
    <x v="2"/>
    <x v="7"/>
    <x v="3"/>
    <x v="1"/>
    <x v="1"/>
    <x v="1"/>
    <n v="0.23125000000000001"/>
  </r>
  <r>
    <n v="405"/>
    <s v="Tony Marsh"/>
    <s v="wmorris@example.org"/>
    <n v="69"/>
    <s v="Male"/>
    <x v="37"/>
    <d v="2021-08-30T00:00:00"/>
    <x v="2"/>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x v="1"/>
    <s v="Week fire wrong camera religious discuss national."/>
    <x v="0"/>
    <s v="Social media"/>
    <d v="2023-06-01T08:45:51"/>
    <d v="2023-06-01T13:11:51"/>
    <x v="5"/>
    <x v="5"/>
    <x v="5"/>
    <x v="1"/>
    <x v="1"/>
    <x v="1"/>
    <n v="0.21875"/>
  </r>
  <r>
    <n v="406"/>
    <s v="Brent Johnson"/>
    <s v="kathleennichols@example.org"/>
    <n v="60"/>
    <s v="Female"/>
    <x v="33"/>
    <d v="2020-04-03T00:00:00"/>
    <x v="0"/>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x v="2"/>
    <m/>
    <x v="1"/>
    <s v="Phone"/>
    <m/>
    <m/>
    <x v="4"/>
    <x v="2"/>
    <x v="11"/>
    <x v="1"/>
    <x v="0"/>
    <x v="1"/>
    <n v="0.65"/>
  </r>
  <r>
    <n v="407"/>
    <s v="Lisa Martinez"/>
    <s v="ofritz@example.org"/>
    <n v="54"/>
    <s v="Female"/>
    <x v="41"/>
    <d v="2020-03-11T00:00:00"/>
    <x v="4"/>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x v="2"/>
    <m/>
    <x v="2"/>
    <s v="Social media"/>
    <m/>
    <m/>
    <x v="4"/>
    <x v="9"/>
    <x v="0"/>
    <x v="0"/>
    <x v="0"/>
    <x v="1"/>
    <n v="0.23749999999999999"/>
  </r>
  <r>
    <n v="408"/>
    <s v="Kevin Wise"/>
    <s v="jason45@example.com"/>
    <n v="58"/>
    <s v="Other"/>
    <x v="13"/>
    <d v="2020-08-18T00:00:00"/>
    <x v="0"/>
    <s v="Software bug"/>
    <s v="I'm having an issue with the {product_purchased}. Please assist._x000a__x000a__x000a_[18:59:16]EMOTE: *no key*/(grey baby slime (98)) : &lt;b&gt;The grey baby slime (98)&lt;/b I'm experiencing this issue on multiple devices of the same model, so it seems to be a widespread problem."/>
    <x v="2"/>
    <m/>
    <x v="3"/>
    <s v="Chat"/>
    <m/>
    <m/>
    <x v="4"/>
    <x v="7"/>
    <x v="5"/>
    <x v="1"/>
    <x v="0"/>
    <x v="1"/>
    <n v="0.23749999999999999"/>
  </r>
  <r>
    <n v="409"/>
    <s v="Renee Castro"/>
    <s v="samuelgreer@example.net"/>
    <n v="49"/>
    <s v="Female"/>
    <x v="8"/>
    <d v="2020-03-20T00:00:00"/>
    <x v="3"/>
    <s v="Product compatibility"/>
    <s v="I'm having an issue with the {product_purchased}. Please assist. - SRS_x000a__x000a_ â†‘ The New World Order Edition of The New World Order: Conquest_x000a__x000a_http://thenewworldorderarchive.com/ I've performed a factory reset on my {product_purchased}, hoping it would resolve the problem, but it didn't help."/>
    <x v="1"/>
    <s v="Congress area stock again special."/>
    <x v="0"/>
    <s v="Email"/>
    <d v="2023-06-01T16:44:58"/>
    <d v="2023-06-01T02:29:58"/>
    <x v="5"/>
    <x v="8"/>
    <x v="0"/>
    <x v="1"/>
    <x v="1"/>
    <x v="1"/>
    <n v="0.23749999999999999"/>
  </r>
  <r>
    <n v="410"/>
    <s v="Dustin Flores"/>
    <s v="patrickrivera@example.com"/>
    <n v="32"/>
    <s v="Male"/>
    <x v="33"/>
    <d v="2021-10-01T00:00:00"/>
    <x v="3"/>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x v="2"/>
    <m/>
    <x v="3"/>
    <s v="Phone"/>
    <m/>
    <m/>
    <x v="4"/>
    <x v="2"/>
    <x v="7"/>
    <x v="1"/>
    <x v="0"/>
    <x v="1"/>
    <n v="0.7"/>
  </r>
  <r>
    <n v="411"/>
    <s v="Debra Ramirez"/>
    <s v="robertsonjohn@example.net"/>
    <n v="33"/>
    <s v="Female"/>
    <x v="20"/>
    <d v="2020-08-12T00:00:00"/>
    <x v="2"/>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x v="0"/>
    <m/>
    <x v="1"/>
    <s v="Chat"/>
    <d v="2023-06-01T19:28:00"/>
    <m/>
    <x v="4"/>
    <x v="9"/>
    <x v="5"/>
    <x v="1"/>
    <x v="0"/>
    <x v="0"/>
    <n v="0.1875"/>
  </r>
  <r>
    <n v="412"/>
    <s v="Jaime Harvey"/>
    <s v="zhansen@example.com"/>
    <n v="19"/>
    <s v="Male"/>
    <x v="19"/>
    <d v="2021-05-16T00:00:00"/>
    <x v="4"/>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x v="1"/>
    <s v="Organization tax issue light certainly personal through."/>
    <x v="1"/>
    <s v="Phone"/>
    <d v="2023-06-01T05:07:02"/>
    <d v="2023-06-01T06:59:02"/>
    <x v="3"/>
    <x v="6"/>
    <x v="1"/>
    <x v="1"/>
    <x v="1"/>
    <x v="1"/>
    <n v="0.38124999999999998"/>
  </r>
  <r>
    <n v="413"/>
    <s v="Daniel Ramsey"/>
    <s v="tonimacias@example.com"/>
    <n v="49"/>
    <s v="Female"/>
    <x v="29"/>
    <d v="2021-03-22T00:00:00"/>
    <x v="4"/>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x v="0"/>
    <m/>
    <x v="3"/>
    <s v="Email"/>
    <d v="2023-06-01T01:27:03"/>
    <m/>
    <x v="4"/>
    <x v="9"/>
    <x v="0"/>
    <x v="1"/>
    <x v="0"/>
    <x v="0"/>
    <n v="0.23749999999999999"/>
  </r>
  <r>
    <n v="414"/>
    <s v="Paul Hudson"/>
    <s v="etucker@example.net"/>
    <n v="62"/>
    <s v="Male"/>
    <x v="24"/>
    <d v="2020-12-31T00:00:00"/>
    <x v="0"/>
    <s v="Product compatibility"/>
    <s v="I'm having an issue with the {product_purchased}. Please assist._x000a__x000a_Click Here to View I've tried clearing the cache and data for the {product_purchased} app, but the issue persists."/>
    <x v="2"/>
    <m/>
    <x v="1"/>
    <s v="Email"/>
    <m/>
    <m/>
    <x v="4"/>
    <x v="8"/>
    <x v="10"/>
    <x v="1"/>
    <x v="0"/>
    <x v="1"/>
    <n v="0.21249999999999999"/>
  </r>
  <r>
    <n v="415"/>
    <s v="Ms. Stephanie Stein DDS"/>
    <s v="mathewsnicholas@example.net"/>
    <n v="62"/>
    <s v="Other"/>
    <x v="2"/>
    <d v="2020-01-12T00:00:00"/>
    <x v="0"/>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x v="2"/>
    <m/>
    <x v="0"/>
    <s v="Phone"/>
    <m/>
    <m/>
    <x v="4"/>
    <x v="8"/>
    <x v="6"/>
    <x v="0"/>
    <x v="0"/>
    <x v="1"/>
    <n v="0.25624999999999998"/>
  </r>
  <r>
    <n v="416"/>
    <s v="Mr. Jason Schmitt"/>
    <s v="pamelajackson@example.net"/>
    <n v="41"/>
    <s v="Male"/>
    <x v="6"/>
    <d v="2021-01-09T00:00:00"/>
    <x v="4"/>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x v="2"/>
    <m/>
    <x v="0"/>
    <s v="Social media"/>
    <m/>
    <m/>
    <x v="4"/>
    <x v="0"/>
    <x v="6"/>
    <x v="0"/>
    <x v="0"/>
    <x v="1"/>
    <n v="0.8"/>
  </r>
  <r>
    <n v="417"/>
    <s v="Corey Barnes"/>
    <s v="conradelizabeth@example.org"/>
    <n v="33"/>
    <s v="Female"/>
    <x v="4"/>
    <d v="2020-03-06T00:00:00"/>
    <x v="3"/>
    <s v="Peripheral compatibility"/>
    <s v="I'm having an issue with the {product_purchased}. Please assist. I've performed a factory reset on my {product_purchased}, hoping it would resolve the problem, but it didn't help."/>
    <x v="2"/>
    <m/>
    <x v="1"/>
    <s v="Email"/>
    <m/>
    <m/>
    <x v="4"/>
    <x v="0"/>
    <x v="0"/>
    <x v="1"/>
    <x v="0"/>
    <x v="1"/>
    <n v="0.76875000000000004"/>
  </r>
  <r>
    <n v="418"/>
    <s v="Kimberly Johnson"/>
    <s v="qlee@example.net"/>
    <n v="58"/>
    <s v="Other"/>
    <x v="14"/>
    <d v="2020-06-12T00:00:00"/>
    <x v="4"/>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x v="2"/>
    <m/>
    <x v="0"/>
    <s v="Email"/>
    <m/>
    <m/>
    <x v="0"/>
    <x v="0"/>
    <x v="8"/>
    <x v="0"/>
    <x v="0"/>
    <x v="1"/>
    <n v="0.84375"/>
  </r>
  <r>
    <n v="419"/>
    <s v="Kara Wright PhD"/>
    <s v="dawnmartinez@example.net"/>
    <n v="47"/>
    <s v="Female"/>
    <x v="40"/>
    <d v="2020-06-17T00:00:00"/>
    <x v="0"/>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x v="1"/>
    <s v="It professor television little director discuss manager because."/>
    <x v="1"/>
    <s v="Chat"/>
    <d v="2023-05-31T22:20:10"/>
    <d v="2023-06-01T20:41:10"/>
    <x v="5"/>
    <x v="0"/>
    <x v="8"/>
    <x v="1"/>
    <x v="1"/>
    <x v="1"/>
    <n v="0.84375"/>
  </r>
  <r>
    <n v="420"/>
    <s v="Lisa Dixon"/>
    <s v="anna95@example.com"/>
    <n v="55"/>
    <s v="Other"/>
    <x v="37"/>
    <d v="2020-11-26T00:00:00"/>
    <x v="3"/>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x v="2"/>
    <m/>
    <x v="0"/>
    <s v="Email"/>
    <m/>
    <m/>
    <x v="0"/>
    <x v="1"/>
    <x v="3"/>
    <x v="0"/>
    <x v="0"/>
    <x v="1"/>
    <n v="0.65625"/>
  </r>
  <r>
    <n v="421"/>
    <s v="Brandon Guerrero"/>
    <s v="parkerjames@example.com"/>
    <n v="22"/>
    <s v="Other"/>
    <x v="24"/>
    <d v="2020-03-14T00:00:00"/>
    <x v="1"/>
    <s v="Software bug"/>
    <s v="I'm having an issue with the {product_purchased}. Please assist._x000a__x000a_What should i find I need to update the shipping?_x000a__x000a_â€¢ Make sure you have an account of your choice. Your account may be listed below if I need assistance as soon as possible because it's affecting my work and productivity."/>
    <x v="0"/>
    <m/>
    <x v="0"/>
    <s v="Phone"/>
    <d v="2023-06-01T20:33:14"/>
    <m/>
    <x v="0"/>
    <x v="8"/>
    <x v="0"/>
    <x v="0"/>
    <x v="0"/>
    <x v="0"/>
    <n v="0.23749999999999999"/>
  </r>
  <r>
    <n v="422"/>
    <s v="Katherine Montgomery"/>
    <s v="jimenezkimberly@example.com"/>
    <n v="43"/>
    <s v="Female"/>
    <x v="22"/>
    <d v="2021-08-11T00:00:00"/>
    <x v="2"/>
    <s v="Refund request"/>
    <s v="I'm having an issue with the {product_purchased}. Please assist. https://github.com/Totem/totem-tetris-free_x000a__x000a_2.5.5_x000a__x000a_1: Bug fix for I've tried troubleshooting steps mentioned in the user manual, but the issue persists."/>
    <x v="0"/>
    <m/>
    <x v="3"/>
    <s v="Email"/>
    <d v="2023-06-01T12:08:15"/>
    <m/>
    <x v="0"/>
    <x v="2"/>
    <x v="5"/>
    <x v="1"/>
    <x v="0"/>
    <x v="0"/>
    <n v="0.64375000000000004"/>
  </r>
  <r>
    <n v="423"/>
    <s v="Anna Dickerson"/>
    <s v="nicholas56@example.com"/>
    <n v="68"/>
    <s v="Male"/>
    <x v="29"/>
    <d v="2021-10-14T00:00:00"/>
    <x v="2"/>
    <s v="Data loss"/>
    <s v="I'm having an issue with the {product_purchased}. Please assist. The product was given._x000a__x000a_10 10/31/2016 19:16:14 21 10/31/2016 19:16:17 23 N/a I've followed the troubleshooting steps mentioned in the user manual, but the issue persists."/>
    <x v="0"/>
    <m/>
    <x v="1"/>
    <s v="Email"/>
    <d v="2023-06-01T19:30:17"/>
    <m/>
    <x v="0"/>
    <x v="1"/>
    <x v="7"/>
    <x v="1"/>
    <x v="0"/>
    <x v="0"/>
    <n v="0.79374999999999996"/>
  </r>
  <r>
    <n v="424"/>
    <s v="Ricky Rangel"/>
    <s v="nstanley@example.org"/>
    <n v="49"/>
    <s v="Male"/>
    <x v="9"/>
    <d v="2020-04-19T00:00:00"/>
    <x v="3"/>
    <s v="Display issue"/>
    <s v="I'm having an issue with the {product_purchased}. Please assist. â€” Michael R. Smith (@michaelsmith) November 15, 2014_x000a__x000a_On the other hand, I can go a step further with my recommendation above. You The issue I'm facing is intermittent. Sometimes it works fine, but other times it acts up unexpectedly."/>
    <x v="0"/>
    <m/>
    <x v="2"/>
    <s v="Phone"/>
    <d v="2023-06-01T01:27:19"/>
    <m/>
    <x v="0"/>
    <x v="4"/>
    <x v="11"/>
    <x v="1"/>
    <x v="0"/>
    <x v="0"/>
    <n v="0.42499999999999999"/>
  </r>
  <r>
    <n v="425"/>
    <s v="Brittany Hernandez"/>
    <s v="mcclureangela@example.org"/>
    <n v="68"/>
    <s v="Female"/>
    <x v="26"/>
    <d v="2020-05-28T00:00:00"/>
    <x v="3"/>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x v="0"/>
    <m/>
    <x v="2"/>
    <s v="Chat"/>
    <d v="2023-06-01T20:57:20"/>
    <m/>
    <x v="0"/>
    <x v="2"/>
    <x v="1"/>
    <x v="1"/>
    <x v="0"/>
    <x v="0"/>
    <n v="0.72499999999999998"/>
  </r>
  <r>
    <n v="426"/>
    <s v="Kenneth Mejia"/>
    <s v="kathyhumphrey@example.net"/>
    <n v="44"/>
    <s v="Male"/>
    <x v="11"/>
    <d v="2021-07-03T00:00:00"/>
    <x v="3"/>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x v="2"/>
    <m/>
    <x v="1"/>
    <s v="Chat"/>
    <m/>
    <m/>
    <x v="0"/>
    <x v="6"/>
    <x v="2"/>
    <x v="1"/>
    <x v="0"/>
    <x v="1"/>
    <n v="0.47499999999999998"/>
  </r>
  <r>
    <n v="427"/>
    <s v="Melissa Anderson"/>
    <s v="perezrobert@example.com"/>
    <n v="66"/>
    <s v="Male"/>
    <x v="24"/>
    <d v="2021-05-30T00:00:00"/>
    <x v="1"/>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x v="0"/>
    <m/>
    <x v="2"/>
    <s v="Email"/>
    <d v="2023-06-01T02:39:23"/>
    <m/>
    <x v="0"/>
    <x v="10"/>
    <x v="1"/>
    <x v="1"/>
    <x v="0"/>
    <x v="0"/>
    <n v="0.24374999999999999"/>
  </r>
  <r>
    <n v="428"/>
    <s v="Lauren Fletcher"/>
    <s v="jlawson@example.com"/>
    <n v="65"/>
    <s v="Other"/>
    <x v="16"/>
    <d v="2020-11-23T00:00:00"/>
    <x v="0"/>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x v="2"/>
    <m/>
    <x v="3"/>
    <s v="Email"/>
    <m/>
    <m/>
    <x v="0"/>
    <x v="0"/>
    <x v="3"/>
    <x v="1"/>
    <x v="0"/>
    <x v="1"/>
    <n v="0.9375"/>
  </r>
  <r>
    <n v="429"/>
    <s v="Jenna Ellis"/>
    <s v="kevinbrennan@example.net"/>
    <n v="35"/>
    <s v="Male"/>
    <x v="6"/>
    <d v="2020-04-21T00:00:00"/>
    <x v="4"/>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x v="1"/>
    <s v="Heart since laugh phone southern trade white."/>
    <x v="2"/>
    <s v="Phone"/>
    <d v="2023-06-01T17:08:26"/>
    <d v="2023-06-01T06:23:26"/>
    <x v="1"/>
    <x v="10"/>
    <x v="11"/>
    <x v="1"/>
    <x v="1"/>
    <x v="1"/>
    <n v="0.20624999999999999"/>
  </r>
  <r>
    <n v="430"/>
    <s v="Gina Cherry"/>
    <s v="leslie80@example.com"/>
    <n v="64"/>
    <s v="Male"/>
    <x v="31"/>
    <d v="2021-02-12T00:00:00"/>
    <x v="4"/>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x v="1"/>
    <s v="Face writer scene hair."/>
    <x v="1"/>
    <s v="Chat"/>
    <d v="2023-06-01T15:09:28"/>
    <d v="2023-06-01T16:26:28"/>
    <x v="2"/>
    <x v="4"/>
    <x v="4"/>
    <x v="1"/>
    <x v="1"/>
    <x v="1"/>
    <n v="0.47499999999999998"/>
  </r>
  <r>
    <n v="431"/>
    <s v="Danielle Richardson"/>
    <s v="collin34@example.net"/>
    <n v="54"/>
    <s v="Other"/>
    <x v="40"/>
    <d v="2020-09-23T00:00:00"/>
    <x v="2"/>
    <s v="Software bug"/>
    <s v="I'm having an issue with the {product_purchased}. Please assist. If you notice a problem please email me._x000a__x000a_Thank you for your service. I rely heavily on my {product_purchased} for my daily tasks, and this issue is hindering my productivity."/>
    <x v="0"/>
    <m/>
    <x v="1"/>
    <s v="Phone"/>
    <d v="2023-06-01T05:28:29"/>
    <m/>
    <x v="0"/>
    <x v="2"/>
    <x v="9"/>
    <x v="1"/>
    <x v="0"/>
    <x v="0"/>
    <n v="0.61250000000000004"/>
  </r>
  <r>
    <n v="432"/>
    <s v="Matthew Peters"/>
    <s v="lawrencestephen@example.net"/>
    <n v="34"/>
    <s v="Other"/>
    <x v="40"/>
    <d v="2020-05-03T00:00:00"/>
    <x v="1"/>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x v="0"/>
    <m/>
    <x v="1"/>
    <s v="Email"/>
    <d v="2023-05-31T22:03:31"/>
    <m/>
    <x v="0"/>
    <x v="0"/>
    <x v="1"/>
    <x v="1"/>
    <x v="0"/>
    <x v="0"/>
    <n v="0.80625000000000002"/>
  </r>
  <r>
    <n v="433"/>
    <s v="Richard Jennings"/>
    <s v="richardsnancy@example.net"/>
    <n v="21"/>
    <s v="Male"/>
    <x v="11"/>
    <d v="2020-07-26T00:00:00"/>
    <x v="3"/>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x v="0"/>
    <m/>
    <x v="3"/>
    <s v="Email"/>
    <d v="2023-06-01T14:34:32"/>
    <m/>
    <x v="0"/>
    <x v="9"/>
    <x v="2"/>
    <x v="1"/>
    <x v="0"/>
    <x v="0"/>
    <n v="0.18124999999999999"/>
  </r>
  <r>
    <n v="434"/>
    <s v="Selena Bauer"/>
    <s v="sarajones@example.net"/>
    <n v="45"/>
    <s v="Other"/>
    <x v="0"/>
    <d v="2021-03-25T00:00:00"/>
    <x v="3"/>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x v="2"/>
    <m/>
    <x v="1"/>
    <s v="Email"/>
    <m/>
    <m/>
    <x v="0"/>
    <x v="3"/>
    <x v="0"/>
    <x v="1"/>
    <x v="0"/>
    <x v="1"/>
    <n v="0.2"/>
  </r>
  <r>
    <n v="435"/>
    <s v="Michael Matthews"/>
    <s v="fhoffman@example.org"/>
    <n v="43"/>
    <s v="Male"/>
    <x v="41"/>
    <d v="2021-03-13T00:00:00"/>
    <x v="3"/>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x v="2"/>
    <m/>
    <x v="3"/>
    <s v="Phone"/>
    <m/>
    <m/>
    <x v="0"/>
    <x v="1"/>
    <x v="0"/>
    <x v="1"/>
    <x v="0"/>
    <x v="1"/>
    <n v="0.63124999999999998"/>
  </r>
  <r>
    <n v="436"/>
    <s v="Rebecca Gilmore"/>
    <s v="ocannon@example.org"/>
    <n v="68"/>
    <s v="Female"/>
    <x v="20"/>
    <d v="2021-01-12T00:00:00"/>
    <x v="1"/>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x v="0"/>
    <m/>
    <x v="0"/>
    <s v="Social media"/>
    <d v="2023-06-01T12:43:34"/>
    <m/>
    <x v="0"/>
    <x v="2"/>
    <x v="6"/>
    <x v="0"/>
    <x v="0"/>
    <x v="0"/>
    <n v="0.73124999999999996"/>
  </r>
  <r>
    <n v="437"/>
    <s v="Kiara Brooks"/>
    <s v="kennethdominguez@example.org"/>
    <n v="46"/>
    <s v="Other"/>
    <x v="28"/>
    <d v="2020-08-24T00:00:00"/>
    <x v="1"/>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x v="2"/>
    <m/>
    <x v="1"/>
    <s v="Phone"/>
    <m/>
    <m/>
    <x v="0"/>
    <x v="6"/>
    <x v="5"/>
    <x v="1"/>
    <x v="0"/>
    <x v="1"/>
    <n v="0.41875000000000001"/>
  </r>
  <r>
    <n v="438"/>
    <s v="Timothy Holder"/>
    <s v="vrichardson@example.net"/>
    <n v="69"/>
    <s v="Female"/>
    <x v="17"/>
    <d v="2021-04-25T00:00:00"/>
    <x v="2"/>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x v="1"/>
    <s v="Save finish with tough newspaper paper remain."/>
    <x v="0"/>
    <s v="Social media"/>
    <d v="2023-06-01T10:05:35"/>
    <d v="2023-06-01T16:12:35"/>
    <x v="3"/>
    <x v="8"/>
    <x v="11"/>
    <x v="1"/>
    <x v="1"/>
    <x v="1"/>
    <n v="0.28125"/>
  </r>
  <r>
    <n v="439"/>
    <s v="Taylor Burnett"/>
    <s v="newmaneric@example.org"/>
    <n v="57"/>
    <s v="Other"/>
    <x v="41"/>
    <d v="2021-05-22T00:00:00"/>
    <x v="3"/>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x v="1"/>
    <s v="Line carry both reflect start."/>
    <x v="3"/>
    <s v="Social media"/>
    <d v="2023-06-01T02:04:37"/>
    <d v="2023-06-01T01:54:37"/>
    <x v="5"/>
    <x v="10"/>
    <x v="1"/>
    <x v="1"/>
    <x v="1"/>
    <x v="1"/>
    <n v="0.24374999999999999"/>
  </r>
  <r>
    <n v="440"/>
    <s v="Dr. Shane Day"/>
    <s v="marymcdaniel@example.com"/>
    <n v="55"/>
    <s v="Other"/>
    <x v="28"/>
    <d v="2021-10-29T00:00:00"/>
    <x v="2"/>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x v="1"/>
    <s v="Run your military traditional middle."/>
    <x v="1"/>
    <s v="Email"/>
    <d v="2023-06-01T20:32:38"/>
    <d v="2023-06-01T20:08:38"/>
    <x v="5"/>
    <x v="2"/>
    <x v="7"/>
    <x v="1"/>
    <x v="1"/>
    <x v="1"/>
    <n v="0.7"/>
  </r>
  <r>
    <n v="441"/>
    <s v="Andrew Foster"/>
    <s v="bkelly@example.net"/>
    <n v="39"/>
    <s v="Other"/>
    <x v="11"/>
    <d v="2020-10-27T00:00:00"/>
    <x v="2"/>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x v="2"/>
    <m/>
    <x v="1"/>
    <s v="Social media"/>
    <m/>
    <m/>
    <x v="0"/>
    <x v="1"/>
    <x v="7"/>
    <x v="1"/>
    <x v="0"/>
    <x v="1"/>
    <n v="0.79374999999999996"/>
  </r>
  <r>
    <n v="442"/>
    <s v="Suzanne Miller"/>
    <s v="stephenperry@example.com"/>
    <n v="39"/>
    <s v="Male"/>
    <x v="19"/>
    <d v="2020-05-27T00:00:00"/>
    <x v="0"/>
    <s v="Data loss"/>
    <s v="I'm having an issue with the {product_purchased}. Please assist._x000a__x000a_{product_purchased:1,0} $1,199.00_x000a__x000a_0_x000a__x000a_{id:1},_x000a__x000a_{id I've reviewed the troubleshooting steps on the official support website, but they didn't resolve the problem."/>
    <x v="1"/>
    <s v="Operation after reach special live character deal."/>
    <x v="3"/>
    <s v="Chat"/>
    <d v="2023-06-01T17:31:42"/>
    <d v="2023-06-01T04:43:42"/>
    <x v="5"/>
    <x v="4"/>
    <x v="1"/>
    <x v="1"/>
    <x v="1"/>
    <x v="1"/>
    <n v="0.36875000000000002"/>
  </r>
  <r>
    <n v="443"/>
    <s v="Carlos Ochoa"/>
    <s v="hcarter@example.com"/>
    <n v="66"/>
    <s v="Other"/>
    <x v="35"/>
    <d v="2020-03-26T00:00:00"/>
    <x v="4"/>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x v="0"/>
    <m/>
    <x v="1"/>
    <s v="Chat"/>
    <d v="2023-06-01T00:58:44"/>
    <m/>
    <x v="0"/>
    <x v="0"/>
    <x v="0"/>
    <x v="1"/>
    <x v="0"/>
    <x v="0"/>
    <n v="0.76875000000000004"/>
  </r>
  <r>
    <n v="444"/>
    <s v="Veronica White"/>
    <s v="turnerandrew@example.org"/>
    <n v="36"/>
    <s v="Male"/>
    <x v="32"/>
    <d v="2021-04-22T00:00:00"/>
    <x v="4"/>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x v="1"/>
    <s v="Point quite would Congress."/>
    <x v="3"/>
    <s v="Phone"/>
    <d v="2023-06-01T05:17:44"/>
    <d v="2023-06-01T12:06:44"/>
    <x v="1"/>
    <x v="1"/>
    <x v="11"/>
    <x v="1"/>
    <x v="1"/>
    <x v="1"/>
    <n v="0.65625"/>
  </r>
  <r>
    <n v="445"/>
    <s v="Dr. Lindsay Hernandez"/>
    <s v="jasonroman@example.com"/>
    <n v="56"/>
    <s v="Female"/>
    <x v="39"/>
    <d v="2020-11-24T00:00:00"/>
    <x v="0"/>
    <s v="Display issue"/>
    <s v="I'm having an issue with the {product_purchased}. Please assist. -------------- next part -------------- An HTML attachment was scrubbed... URL: &lt;http://lists.linuxfoundation.org/pipermail/linux-foundation- I've checked for any available software updates for my {product_purchased}, but there are none."/>
    <x v="1"/>
    <s v="Argue nature few TV."/>
    <x v="3"/>
    <s v="Phone"/>
    <d v="2023-06-01T17:19:46"/>
    <d v="2023-06-01T14:40:46"/>
    <x v="2"/>
    <x v="0"/>
    <x v="3"/>
    <x v="1"/>
    <x v="1"/>
    <x v="1"/>
    <n v="0.9375"/>
  </r>
  <r>
    <n v="446"/>
    <s v="Sheila Guerra"/>
    <s v="mcmillanemily@example.net"/>
    <n v="24"/>
    <s v="Other"/>
    <x v="17"/>
    <d v="2020-07-20T00:00:00"/>
    <x v="0"/>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x v="2"/>
    <m/>
    <x v="1"/>
    <s v="Phone"/>
    <m/>
    <m/>
    <x v="0"/>
    <x v="9"/>
    <x v="2"/>
    <x v="1"/>
    <x v="0"/>
    <x v="1"/>
    <n v="0.18124999999999999"/>
  </r>
  <r>
    <n v="447"/>
    <s v="Mason Wilson"/>
    <s v="tharmon@example.net"/>
    <n v="57"/>
    <s v="Male"/>
    <x v="11"/>
    <d v="2020-11-17T00:00:00"/>
    <x v="2"/>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x v="0"/>
    <m/>
    <x v="3"/>
    <s v="Chat"/>
    <d v="2023-05-31T23:33:49"/>
    <m/>
    <x v="4"/>
    <x v="0"/>
    <x v="3"/>
    <x v="1"/>
    <x v="0"/>
    <x v="0"/>
    <n v="0.9375"/>
  </r>
  <r>
    <n v="448"/>
    <s v="Matthew Hayes"/>
    <s v="erikasanchez@example.com"/>
    <n v="59"/>
    <s v="Other"/>
    <x v="24"/>
    <d v="2021-09-11T00:00:00"/>
    <x v="1"/>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x v="0"/>
    <m/>
    <x v="2"/>
    <s v="Phone"/>
    <d v="2023-06-01T16:26:50"/>
    <m/>
    <x v="4"/>
    <x v="5"/>
    <x v="9"/>
    <x v="1"/>
    <x v="0"/>
    <x v="0"/>
    <n v="0.19375000000000001"/>
  </r>
  <r>
    <n v="449"/>
    <s v="Christopher Smith"/>
    <s v="ogarcia@example.org"/>
    <n v="48"/>
    <s v="Male"/>
    <x v="14"/>
    <d v="2020-11-04T00:00:00"/>
    <x v="2"/>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x v="0"/>
    <m/>
    <x v="3"/>
    <s v="Phone"/>
    <d v="2023-06-01T17:20:51"/>
    <m/>
    <x v="4"/>
    <x v="0"/>
    <x v="3"/>
    <x v="1"/>
    <x v="0"/>
    <x v="0"/>
    <n v="0.9375"/>
  </r>
  <r>
    <n v="450"/>
    <s v="Walter Young"/>
    <s v="jasminekennedy@example.org"/>
    <n v="47"/>
    <s v="Other"/>
    <x v="32"/>
    <d v="2020-02-04T00:00:00"/>
    <x v="4"/>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x v="1"/>
    <s v="Ball more fine training too."/>
    <x v="0"/>
    <s v="Chat"/>
    <d v="2023-06-01T21:08:53"/>
    <d v="2023-06-01T05:56:53"/>
    <x v="2"/>
    <x v="9"/>
    <x v="4"/>
    <x v="1"/>
    <x v="1"/>
    <x v="1"/>
    <n v="0.24374999999999999"/>
  </r>
  <r>
    <n v="451"/>
    <s v="Katherine Stone"/>
    <s v="thomashoover@example.net"/>
    <n v="54"/>
    <s v="Male"/>
    <x v="30"/>
    <d v="2021-08-12T00:00:00"/>
    <x v="4"/>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x v="0"/>
    <m/>
    <x v="0"/>
    <s v="Email"/>
    <d v="2023-06-01T13:33:54"/>
    <m/>
    <x v="4"/>
    <x v="4"/>
    <x v="5"/>
    <x v="0"/>
    <x v="0"/>
    <x v="0"/>
    <n v="0.42499999999999999"/>
  </r>
  <r>
    <n v="452"/>
    <s v="Hannah Norton"/>
    <s v="david91@example.net"/>
    <n v="46"/>
    <s v="Male"/>
    <x v="17"/>
    <d v="2020-04-24T00:00:00"/>
    <x v="3"/>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x v="0"/>
    <m/>
    <x v="1"/>
    <s v="Phone"/>
    <d v="2023-06-01T15:34:55"/>
    <m/>
    <x v="4"/>
    <x v="1"/>
    <x v="11"/>
    <x v="1"/>
    <x v="0"/>
    <x v="0"/>
    <n v="0.65625"/>
  </r>
  <r>
    <n v="453"/>
    <s v="Teresa Davenport"/>
    <s v="rileyemily@example.org"/>
    <n v="32"/>
    <s v="Male"/>
    <x v="0"/>
    <d v="2020-11-03T00:00:00"/>
    <x v="1"/>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x v="2"/>
    <m/>
    <x v="0"/>
    <s v="Email"/>
    <m/>
    <m/>
    <x v="4"/>
    <x v="0"/>
    <x v="3"/>
    <x v="0"/>
    <x v="0"/>
    <x v="1"/>
    <n v="0.9375"/>
  </r>
  <r>
    <n v="454"/>
    <s v="Tamara Ferguson DVM"/>
    <s v="yangmichelle@example.com"/>
    <n v="21"/>
    <s v="Female"/>
    <x v="34"/>
    <d v="2021-04-01T00:00:00"/>
    <x v="1"/>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x v="1"/>
    <s v="Shoulder by real discussion detail think."/>
    <x v="2"/>
    <s v="Social media"/>
    <d v="2023-06-01T15:48:59"/>
    <d v="2023-05-31T23:53:59"/>
    <x v="2"/>
    <x v="5"/>
    <x v="11"/>
    <x v="1"/>
    <x v="1"/>
    <x v="1"/>
    <n v="0.19375000000000001"/>
  </r>
  <r>
    <n v="455"/>
    <s v="Jerry Good"/>
    <s v="russellsharon@example.net"/>
    <n v="61"/>
    <s v="Female"/>
    <x v="3"/>
    <d v="2021-01-06T00:00:00"/>
    <x v="1"/>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x v="0"/>
    <m/>
    <x v="0"/>
    <s v="Social media"/>
    <d v="2023-06-01T10:35:00"/>
    <m/>
    <x v="4"/>
    <x v="6"/>
    <x v="6"/>
    <x v="0"/>
    <x v="0"/>
    <x v="0"/>
    <n v="0.35"/>
  </r>
  <r>
    <n v="456"/>
    <s v="Denise Huang"/>
    <s v="amanda00@example.org"/>
    <n v="28"/>
    <s v="Male"/>
    <x v="7"/>
    <d v="2021-03-14T00:00:00"/>
    <x v="4"/>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x v="1"/>
    <s v="Consider true cause whether."/>
    <x v="1"/>
    <s v="Social media"/>
    <d v="2023-06-01T04:01:02"/>
    <d v="2023-06-01T06:25:02"/>
    <x v="4"/>
    <x v="1"/>
    <x v="0"/>
    <x v="1"/>
    <x v="1"/>
    <x v="1"/>
    <n v="0.63124999999999998"/>
  </r>
  <r>
    <n v="457"/>
    <s v="Christopher Peters"/>
    <s v="tinahughes@example.org"/>
    <n v="26"/>
    <s v="Other"/>
    <x v="8"/>
    <d v="2021-01-30T00:00:00"/>
    <x v="4"/>
    <s v="Cancellation request"/>
    <s v="I'm having an issue with the {product_purchased}. Please assist. I'm concerned about the security of my {product_purchased} and would like to ensure that my data is safe."/>
    <x v="2"/>
    <m/>
    <x v="1"/>
    <s v="Social media"/>
    <m/>
    <m/>
    <x v="4"/>
    <x v="1"/>
    <x v="6"/>
    <x v="1"/>
    <x v="0"/>
    <x v="1"/>
    <n v="0.79374999999999996"/>
  </r>
  <r>
    <n v="458"/>
    <s v="Marissa Davis"/>
    <s v="adkinsdaniel@example.net"/>
    <n v="67"/>
    <s v="Other"/>
    <x v="3"/>
    <d v="2021-01-02T00:00:00"/>
    <x v="4"/>
    <s v="Software bug"/>
    <s v="I'm having an issue with the {product_purchased}. Please assist. &lt;iid=2B6A7C1a9-A2CC-4F39-9FB7-D4B49D7DA I've noticed that the issue occurs consistently when I use a specific feature or application on my {product_purchased}."/>
    <x v="0"/>
    <m/>
    <x v="0"/>
    <s v="Chat"/>
    <d v="2023-06-01T01:58:04"/>
    <m/>
    <x v="4"/>
    <x v="2"/>
    <x v="6"/>
    <x v="0"/>
    <x v="0"/>
    <x v="0"/>
    <n v="0.73124999999999996"/>
  </r>
  <r>
    <n v="459"/>
    <s v="Dana Flowers"/>
    <s v="baileyjohn@example.net"/>
    <n v="58"/>
    <s v="Male"/>
    <x v="24"/>
    <d v="2020-07-13T00:00:00"/>
    <x v="4"/>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x v="1"/>
    <s v="Should herself usually officer outside while issue."/>
    <x v="1"/>
    <s v="Email"/>
    <d v="2023-06-01T21:18:05"/>
    <d v="2023-06-01T11:28:05"/>
    <x v="4"/>
    <x v="0"/>
    <x v="2"/>
    <x v="1"/>
    <x v="1"/>
    <x v="1"/>
    <n v="1.0687500000000001"/>
  </r>
  <r>
    <n v="460"/>
    <s v="Denise Jones"/>
    <s v="michaelbell@example.net"/>
    <n v="40"/>
    <s v="Female"/>
    <x v="25"/>
    <d v="2021-02-20T00:00:00"/>
    <x v="3"/>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x v="1"/>
    <s v="Street fall truth once pay."/>
    <x v="1"/>
    <s v="Email"/>
    <d v="2023-06-01T12:21:07"/>
    <d v="2023-06-01T11:52:07"/>
    <x v="2"/>
    <x v="4"/>
    <x v="4"/>
    <x v="1"/>
    <x v="1"/>
    <x v="1"/>
    <n v="0.47499999999999998"/>
  </r>
  <r>
    <n v="461"/>
    <s v="Julia Davis"/>
    <s v="matthew81@example.net"/>
    <n v="38"/>
    <s v="Other"/>
    <x v="20"/>
    <d v="2021-11-16T00:00:00"/>
    <x v="0"/>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x v="2"/>
    <m/>
    <x v="1"/>
    <s v="Social media"/>
    <m/>
    <m/>
    <x v="4"/>
    <x v="0"/>
    <x v="3"/>
    <x v="1"/>
    <x v="0"/>
    <x v="1"/>
    <n v="0.9375"/>
  </r>
  <r>
    <n v="462"/>
    <s v="Marissa Johnston"/>
    <s v="richardsyvonne@example.com"/>
    <n v="52"/>
    <s v="Other"/>
    <x v="39"/>
    <d v="2020-09-22T00:00:00"/>
    <x v="1"/>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x v="1"/>
    <s v="Teach relate many five throughout maintain."/>
    <x v="0"/>
    <s v="Email"/>
    <d v="2023-05-31T23:15:11"/>
    <d v="2023-06-01T13:29:11"/>
    <x v="1"/>
    <x v="2"/>
    <x v="9"/>
    <x v="1"/>
    <x v="1"/>
    <x v="1"/>
    <n v="0.61250000000000004"/>
  </r>
  <r>
    <n v="463"/>
    <s v="Ryan Palmer"/>
    <s v="odixon@example.org"/>
    <n v="20"/>
    <s v="Other"/>
    <x v="1"/>
    <d v="2020-12-22T00:00:00"/>
    <x v="3"/>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x v="0"/>
    <m/>
    <x v="3"/>
    <s v="Social media"/>
    <d v="2023-06-01T21:01:12"/>
    <m/>
    <x v="4"/>
    <x v="2"/>
    <x v="10"/>
    <x v="1"/>
    <x v="0"/>
    <x v="0"/>
    <n v="0.59375"/>
  </r>
  <r>
    <n v="464"/>
    <s v="Michael Miller"/>
    <s v="douglasvilla@example.com"/>
    <n v="51"/>
    <s v="Other"/>
    <x v="17"/>
    <d v="2020-07-17T00:00:00"/>
    <x v="3"/>
    <s v="Cancellation request"/>
    <s v="I'm having an issue with the {product_purchased}. Please assist. :) https://gist.github.com/12371312/9b9ba40a2c7e7d35fd47c0d I've checked for software updates, and my {product_purchased} is already running the latest version."/>
    <x v="1"/>
    <s v="Evidence option everybody strong."/>
    <x v="3"/>
    <s v="Social media"/>
    <d v="2023-06-01T05:55:14"/>
    <d v="2023-06-01T08:26:14"/>
    <x v="5"/>
    <x v="5"/>
    <x v="2"/>
    <x v="1"/>
    <x v="1"/>
    <x v="1"/>
    <n v="0.25"/>
  </r>
  <r>
    <n v="465"/>
    <s v="Dustin Smith"/>
    <s v="phillipnorton@example.com"/>
    <n v="32"/>
    <s v="Other"/>
    <x v="1"/>
    <d v="2021-10-17T00:00:00"/>
    <x v="2"/>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x v="0"/>
    <m/>
    <x v="0"/>
    <s v="Email"/>
    <d v="2023-06-01T20:49:16"/>
    <m/>
    <x v="4"/>
    <x v="8"/>
    <x v="7"/>
    <x v="0"/>
    <x v="0"/>
    <x v="0"/>
    <n v="0.20624999999999999"/>
  </r>
  <r>
    <n v="466"/>
    <s v="Scott Bennett"/>
    <s v="ybradshaw@example.net"/>
    <n v="58"/>
    <s v="Other"/>
    <x v="26"/>
    <d v="2020-02-27T00:00:00"/>
    <x v="3"/>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x v="0"/>
    <m/>
    <x v="2"/>
    <s v="Chat"/>
    <d v="2023-06-01T10:12:17"/>
    <m/>
    <x v="4"/>
    <x v="4"/>
    <x v="4"/>
    <x v="1"/>
    <x v="0"/>
    <x v="0"/>
    <n v="0.47499999999999998"/>
  </r>
  <r>
    <n v="467"/>
    <s v="Norman Randolph"/>
    <s v="connor77@example.org"/>
    <n v="63"/>
    <s v="Male"/>
    <x v="19"/>
    <d v="2021-08-01T00:00:00"/>
    <x v="0"/>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x v="2"/>
    <m/>
    <x v="3"/>
    <s v="Email"/>
    <m/>
    <m/>
    <x v="4"/>
    <x v="7"/>
    <x v="5"/>
    <x v="1"/>
    <x v="0"/>
    <x v="1"/>
    <n v="0.23749999999999999"/>
  </r>
  <r>
    <n v="468"/>
    <s v="Dean Jones"/>
    <s v="jonathan30@example.net"/>
    <n v="19"/>
    <s v="Female"/>
    <x v="10"/>
    <d v="2020-04-26T00:00:00"/>
    <x v="1"/>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x v="1"/>
    <s v="Human short question tend."/>
    <x v="0"/>
    <s v="Chat"/>
    <d v="2023-06-01T13:09:20"/>
    <d v="2023-06-01T07:01:20"/>
    <x v="4"/>
    <x v="0"/>
    <x v="11"/>
    <x v="1"/>
    <x v="1"/>
    <x v="1"/>
    <n v="0.875"/>
  </r>
  <r>
    <n v="469"/>
    <s v="Edward Scott"/>
    <s v="mmelton@example.net"/>
    <n v="38"/>
    <s v="Female"/>
    <x v="14"/>
    <d v="2020-09-16T00:00:00"/>
    <x v="2"/>
    <s v="Network problem"/>
    <s v="I'm having an issue with the {product_purchased}. Please assist._x000a__x000a_[1] http://www.shiftinggear.com/product/dv/_x000a__x000a_Other Products_x000a__x000a_1.0.8 - New I've already contacted customer support multiple times, but the issue remains unresolved."/>
    <x v="1"/>
    <s v="Station word best know."/>
    <x v="1"/>
    <s v="Email"/>
    <d v="2023-06-01T04:59:22"/>
    <d v="2023-05-31T23:16:22"/>
    <x v="5"/>
    <x v="4"/>
    <x v="9"/>
    <x v="1"/>
    <x v="1"/>
    <x v="1"/>
    <n v="0.46875"/>
  </r>
  <r>
    <n v="470"/>
    <s v="Joshua Peters"/>
    <s v="larry32@example.com"/>
    <n v="19"/>
    <s v="Other"/>
    <x v="14"/>
    <d v="2021-10-17T00:00:00"/>
    <x v="0"/>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x v="2"/>
    <m/>
    <x v="1"/>
    <s v="Social media"/>
    <m/>
    <m/>
    <x v="4"/>
    <x v="2"/>
    <x v="7"/>
    <x v="1"/>
    <x v="0"/>
    <x v="1"/>
    <n v="0.7"/>
  </r>
  <r>
    <n v="471"/>
    <s v="Michael Hammond"/>
    <s v="austinmichele@example.com"/>
    <n v="65"/>
    <s v="Other"/>
    <x v="9"/>
    <d v="2021-04-26T00:00:00"/>
    <x v="4"/>
    <s v="Data loss"/>
    <s v="I'm having an issue with the {product_purchased}. Please assist._x000a__x000a_Please enable JavaScript to view the comments powered by Disqus. Thanks very much._x000a__x000a_Disqus I've checked the device settings and made sure that everything is configured correctly."/>
    <x v="1"/>
    <s v="Number wonder scene act top adult meet."/>
    <x v="0"/>
    <s v="Phone"/>
    <d v="2023-06-01T19:40:25"/>
    <d v="2023-06-01T12:24:25"/>
    <x v="1"/>
    <x v="6"/>
    <x v="11"/>
    <x v="1"/>
    <x v="1"/>
    <x v="1"/>
    <n v="0.53125"/>
  </r>
  <r>
    <n v="472"/>
    <s v="Samantha Ryan"/>
    <s v="emanning@example.org"/>
    <n v="38"/>
    <s v="Female"/>
    <x v="37"/>
    <d v="2020-11-27T00:00:00"/>
    <x v="3"/>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x v="0"/>
    <m/>
    <x v="2"/>
    <s v="Social media"/>
    <d v="2023-06-01T02:01:26"/>
    <m/>
    <x v="4"/>
    <x v="3"/>
    <x v="3"/>
    <x v="1"/>
    <x v="0"/>
    <x v="0"/>
    <n v="0.22500000000000001"/>
  </r>
  <r>
    <n v="473"/>
    <s v="Amanda Davis"/>
    <s v="lisamorales@example.net"/>
    <n v="42"/>
    <s v="Female"/>
    <x v="36"/>
    <d v="2021-06-04T00:00:00"/>
    <x v="2"/>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x v="1"/>
    <s v="Important simply law force against seat represent business."/>
    <x v="3"/>
    <s v="Phone"/>
    <d v="2023-06-01T13:13:26"/>
    <d v="2023-06-01T10:51:26"/>
    <x v="3"/>
    <x v="1"/>
    <x v="8"/>
    <x v="1"/>
    <x v="1"/>
    <x v="1"/>
    <n v="0.64375000000000004"/>
  </r>
  <r>
    <n v="474"/>
    <s v="James Escobar"/>
    <s v="huertaryan@example.com"/>
    <n v="32"/>
    <s v="Male"/>
    <x v="22"/>
    <d v="2021-10-08T00:00:00"/>
    <x v="0"/>
    <s v="Hardware issue"/>
    <s v="I'm having an issue with the {product_purchased}. Please assist. */ protected &lt;StringProperty Name = &quot;product_purchased_ID&quot; Value = &quot;5C0F4C7E2-845F- I've performed a factory reset on my {product_purchased}, hoping it would resolve the problem, but it didn't help."/>
    <x v="2"/>
    <m/>
    <x v="3"/>
    <s v="Phone"/>
    <m/>
    <m/>
    <x v="4"/>
    <x v="10"/>
    <x v="7"/>
    <x v="1"/>
    <x v="0"/>
    <x v="1"/>
    <n v="0.25624999999999998"/>
  </r>
  <r>
    <n v="475"/>
    <s v="Holly Simon"/>
    <s v="oconnoremma@example.net"/>
    <n v="60"/>
    <s v="Other"/>
    <x v="32"/>
    <d v="2021-12-02T00:00:00"/>
    <x v="3"/>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x v="1"/>
    <s v="Health rest catch Republican."/>
    <x v="1"/>
    <s v="Social media"/>
    <d v="2023-06-01T11:53:30"/>
    <d v="2023-06-01T02:25:30"/>
    <x v="2"/>
    <x v="9"/>
    <x v="10"/>
    <x v="1"/>
    <x v="1"/>
    <x v="1"/>
    <n v="0.25624999999999998"/>
  </r>
  <r>
    <n v="476"/>
    <s v="Matthew Wilson"/>
    <s v="wilsondavid@example.org"/>
    <n v="45"/>
    <s v="Male"/>
    <x v="16"/>
    <d v="2020-06-28T00:00:00"/>
    <x v="1"/>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x v="2"/>
    <m/>
    <x v="2"/>
    <s v="Chat"/>
    <m/>
    <m/>
    <x v="4"/>
    <x v="1"/>
    <x v="8"/>
    <x v="0"/>
    <x v="0"/>
    <x v="1"/>
    <n v="0.64375000000000004"/>
  </r>
  <r>
    <n v="477"/>
    <s v="Hunter Armstrong"/>
    <s v="schultzdaniel@example.net"/>
    <n v="59"/>
    <s v="Female"/>
    <x v="18"/>
    <d v="2020-08-30T00:00:00"/>
    <x v="4"/>
    <s v="Installation support"/>
    <s v="I'm having an issue with the {product_purchased}. Please assist. I've checked for software updates, and my {product_purchased} is already running the latest version."/>
    <x v="2"/>
    <m/>
    <x v="1"/>
    <s v="Social media"/>
    <m/>
    <m/>
    <x v="4"/>
    <x v="0"/>
    <x v="5"/>
    <x v="1"/>
    <x v="0"/>
    <x v="1"/>
    <n v="0.89375000000000004"/>
  </r>
  <r>
    <n v="478"/>
    <s v="Sandra Hale"/>
    <s v="ritterwalter@example.org"/>
    <n v="45"/>
    <s v="Male"/>
    <x v="13"/>
    <d v="2021-10-14T00:00:00"/>
    <x v="2"/>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x v="2"/>
    <m/>
    <x v="0"/>
    <s v="Email"/>
    <m/>
    <m/>
    <x v="4"/>
    <x v="2"/>
    <x v="7"/>
    <x v="0"/>
    <x v="0"/>
    <x v="1"/>
    <n v="0.7"/>
  </r>
  <r>
    <n v="479"/>
    <s v="James David"/>
    <s v="james81@example.org"/>
    <n v="38"/>
    <s v="Female"/>
    <x v="20"/>
    <d v="2021-10-11T00:00:00"/>
    <x v="1"/>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x v="0"/>
    <m/>
    <x v="1"/>
    <s v="Social media"/>
    <d v="2023-06-01T07:29:35"/>
    <m/>
    <x v="4"/>
    <x v="10"/>
    <x v="7"/>
    <x v="1"/>
    <x v="0"/>
    <x v="0"/>
    <n v="0.25624999999999998"/>
  </r>
  <r>
    <n v="480"/>
    <s v="Samantha Vega"/>
    <s v="hhall@example.com"/>
    <n v="46"/>
    <s v="Male"/>
    <x v="2"/>
    <d v="2020-01-07T00:00:00"/>
    <x v="4"/>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x v="2"/>
    <m/>
    <x v="0"/>
    <s v="Phone"/>
    <m/>
    <m/>
    <x v="4"/>
    <x v="7"/>
    <x v="6"/>
    <x v="0"/>
    <x v="0"/>
    <x v="1"/>
    <n v="0.29375000000000001"/>
  </r>
  <r>
    <n v="481"/>
    <s v="Brianna Ramos"/>
    <s v="kmorales@example.com"/>
    <n v="56"/>
    <s v="Female"/>
    <x v="38"/>
    <d v="2021-03-19T00:00:00"/>
    <x v="2"/>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x v="2"/>
    <m/>
    <x v="3"/>
    <s v="Email"/>
    <m/>
    <m/>
    <x v="0"/>
    <x v="6"/>
    <x v="0"/>
    <x v="1"/>
    <x v="0"/>
    <x v="1"/>
    <n v="0.47499999999999998"/>
  </r>
  <r>
    <n v="482"/>
    <s v="Arthur Massey"/>
    <s v="castillotheodore@example.org"/>
    <n v="21"/>
    <s v="Male"/>
    <x v="11"/>
    <d v="2020-01-10T00:00:00"/>
    <x v="2"/>
    <s v="Refund request"/>
    <s v="I'm having an issue with the {product_purchased}. Please assist. I've checked the device settings and made sure that everything is configured correctly."/>
    <x v="0"/>
    <m/>
    <x v="2"/>
    <s v="Chat"/>
    <d v="2023-06-01T10:23:39"/>
    <m/>
    <x v="0"/>
    <x v="8"/>
    <x v="6"/>
    <x v="1"/>
    <x v="0"/>
    <x v="0"/>
    <n v="0.25624999999999998"/>
  </r>
  <r>
    <n v="483"/>
    <s v="Matthew Dominguez"/>
    <s v="jasonwallace@example.org"/>
    <n v="52"/>
    <s v="Female"/>
    <x v="40"/>
    <d v="2021-09-13T00:00:00"/>
    <x v="0"/>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x v="2"/>
    <m/>
    <x v="3"/>
    <s v="Email"/>
    <m/>
    <m/>
    <x v="0"/>
    <x v="0"/>
    <x v="9"/>
    <x v="1"/>
    <x v="0"/>
    <x v="1"/>
    <n v="0.8"/>
  </r>
  <r>
    <n v="484"/>
    <s v="Brandi Torres"/>
    <s v="janetfox@example.com"/>
    <n v="37"/>
    <s v="Other"/>
    <x v="19"/>
    <d v="2020-09-24T00:00:00"/>
    <x v="0"/>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x v="1"/>
    <s v="Meet discuss answer us specific remain."/>
    <x v="1"/>
    <s v="Phone"/>
    <d v="2023-06-01T21:39:41"/>
    <d v="2023-06-01T00:26:41"/>
    <x v="4"/>
    <x v="1"/>
    <x v="9"/>
    <x v="1"/>
    <x v="1"/>
    <x v="1"/>
    <n v="0.73124999999999996"/>
  </r>
  <r>
    <n v="485"/>
    <s v="Carrie Wise"/>
    <s v="coopergloria@example.net"/>
    <n v="70"/>
    <s v="Female"/>
    <x v="32"/>
    <d v="2021-07-25T00:00:00"/>
    <x v="0"/>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x v="1"/>
    <s v="Ok appear ahead director have his consumer."/>
    <x v="0"/>
    <s v="Chat"/>
    <d v="2023-06-01T18:13:43"/>
    <d v="2023-06-01T07:18:43"/>
    <x v="4"/>
    <x v="1"/>
    <x v="2"/>
    <x v="1"/>
    <x v="1"/>
    <x v="1"/>
    <n v="0.65"/>
  </r>
  <r>
    <n v="486"/>
    <s v="Karen Torres"/>
    <s v="gabriellamcdonald@example.org"/>
    <n v="33"/>
    <s v="Female"/>
    <x v="8"/>
    <d v="2021-06-20T00:00:00"/>
    <x v="3"/>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x v="1"/>
    <s v="Event mention near whatever star stuff store."/>
    <x v="3"/>
    <s v="Phone"/>
    <d v="2023-06-01T00:38:44"/>
    <d v="2023-06-01T12:23:44"/>
    <x v="4"/>
    <x v="10"/>
    <x v="8"/>
    <x v="1"/>
    <x v="1"/>
    <x v="1"/>
    <n v="0.23125000000000001"/>
  </r>
  <r>
    <n v="487"/>
    <s v="Seth Johnson"/>
    <s v="stevenmiller@example.net"/>
    <n v="39"/>
    <s v="Other"/>
    <x v="2"/>
    <d v="2021-11-15T00:00:00"/>
    <x v="4"/>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x v="0"/>
    <m/>
    <x v="2"/>
    <s v="Email"/>
    <d v="2023-06-01T03:39:45"/>
    <m/>
    <x v="0"/>
    <x v="7"/>
    <x v="3"/>
    <x v="1"/>
    <x v="0"/>
    <x v="0"/>
    <n v="0.23125000000000001"/>
  </r>
  <r>
    <n v="488"/>
    <s v="Patricia Moore"/>
    <s v="johnsonapril@example.net"/>
    <n v="60"/>
    <s v="Female"/>
    <x v="29"/>
    <d v="2021-04-05T00:00:00"/>
    <x v="0"/>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x v="2"/>
    <m/>
    <x v="0"/>
    <s v="Chat"/>
    <m/>
    <m/>
    <x v="0"/>
    <x v="4"/>
    <x v="11"/>
    <x v="0"/>
    <x v="0"/>
    <x v="1"/>
    <n v="0.42499999999999999"/>
  </r>
  <r>
    <n v="489"/>
    <s v="Lucas Bell"/>
    <s v="eoconnor@example.net"/>
    <n v="63"/>
    <s v="Other"/>
    <x v="32"/>
    <d v="2021-09-18T00:00:00"/>
    <x v="1"/>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x v="2"/>
    <m/>
    <x v="3"/>
    <s v="Email"/>
    <m/>
    <m/>
    <x v="0"/>
    <x v="9"/>
    <x v="9"/>
    <x v="1"/>
    <x v="0"/>
    <x v="1"/>
    <n v="0.19375000000000001"/>
  </r>
  <r>
    <n v="490"/>
    <s v="Todd Estrada"/>
    <s v="john49@example.com"/>
    <n v="50"/>
    <s v="Other"/>
    <x v="37"/>
    <d v="2020-09-08T00:00:00"/>
    <x v="2"/>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x v="2"/>
    <m/>
    <x v="2"/>
    <s v="Phone"/>
    <m/>
    <m/>
    <x v="0"/>
    <x v="7"/>
    <x v="9"/>
    <x v="0"/>
    <x v="0"/>
    <x v="1"/>
    <n v="0.3"/>
  </r>
  <r>
    <n v="491"/>
    <s v="William Nelson"/>
    <s v="andre05@example.net"/>
    <n v="46"/>
    <s v="Male"/>
    <x v="3"/>
    <d v="2021-08-03T00:00:00"/>
    <x v="1"/>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x v="0"/>
    <m/>
    <x v="1"/>
    <s v="Social media"/>
    <d v="2023-06-01T15:26:51"/>
    <m/>
    <x v="0"/>
    <x v="2"/>
    <x v="5"/>
    <x v="1"/>
    <x v="0"/>
    <x v="0"/>
    <n v="0.64375000000000004"/>
  </r>
  <r>
    <n v="492"/>
    <s v="Connie Tapia"/>
    <s v="lwong@example.org"/>
    <n v="31"/>
    <s v="Female"/>
    <x v="35"/>
    <d v="2021-12-22T00:00:00"/>
    <x v="0"/>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x v="2"/>
    <m/>
    <x v="2"/>
    <s v="Social media"/>
    <m/>
    <m/>
    <x v="0"/>
    <x v="3"/>
    <x v="10"/>
    <x v="0"/>
    <x v="0"/>
    <x v="1"/>
    <n v="0.21249999999999999"/>
  </r>
  <r>
    <n v="493"/>
    <s v="Susan Green MD"/>
    <s v="smithjames@example.com"/>
    <n v="66"/>
    <s v="Male"/>
    <x v="4"/>
    <d v="2020-03-16T00:00:00"/>
    <x v="1"/>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x v="1"/>
    <s v="Event cell sign."/>
    <x v="0"/>
    <s v="Chat"/>
    <d v="2023-06-01T16:51:55"/>
    <d v="2023-06-01T06:56:55"/>
    <x v="3"/>
    <x v="0"/>
    <x v="0"/>
    <x v="1"/>
    <x v="1"/>
    <x v="1"/>
    <n v="0.76875000000000004"/>
  </r>
  <r>
    <n v="494"/>
    <s v="Crystal Bell"/>
    <s v="lroberts@example.com"/>
    <n v="64"/>
    <s v="Female"/>
    <x v="32"/>
    <d v="2020-04-27T00:00:00"/>
    <x v="4"/>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x v="2"/>
    <m/>
    <x v="0"/>
    <s v="Phone"/>
    <m/>
    <m/>
    <x v="0"/>
    <x v="0"/>
    <x v="11"/>
    <x v="0"/>
    <x v="0"/>
    <x v="1"/>
    <n v="0.875"/>
  </r>
  <r>
    <n v="495"/>
    <s v="Cody Ewing"/>
    <s v="staffordlauren@example.com"/>
    <n v="63"/>
    <s v="Other"/>
    <x v="14"/>
    <d v="2020-02-24T00:00:00"/>
    <x v="1"/>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x v="2"/>
    <m/>
    <x v="1"/>
    <s v="Phone"/>
    <m/>
    <m/>
    <x v="0"/>
    <x v="0"/>
    <x v="4"/>
    <x v="1"/>
    <x v="0"/>
    <x v="1"/>
    <n v="0.9375"/>
  </r>
  <r>
    <n v="496"/>
    <s v="Kenneth Larson"/>
    <s v="walexander@example.com"/>
    <n v="33"/>
    <s v="Other"/>
    <x v="21"/>
    <d v="2021-12-04T00:00:00"/>
    <x v="0"/>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x v="1"/>
    <s v="Could oil threat."/>
    <x v="1"/>
    <s v="Social media"/>
    <d v="2023-06-01T05:41:59"/>
    <d v="2023-06-01T21:03:59"/>
    <x v="2"/>
    <x v="10"/>
    <x v="10"/>
    <x v="1"/>
    <x v="1"/>
    <x v="1"/>
    <n v="0.23749999999999999"/>
  </r>
  <r>
    <n v="497"/>
    <s v="Michael Morgan"/>
    <s v="angelakelley@example.com"/>
    <n v="66"/>
    <s v="Other"/>
    <x v="13"/>
    <d v="2020-11-06T00:00:00"/>
    <x v="0"/>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x v="1"/>
    <s v="Traditional performance you administration car."/>
    <x v="3"/>
    <s v="Phone"/>
    <d v="2023-06-01T05:25:00"/>
    <d v="2023-06-01T11:38:00"/>
    <x v="2"/>
    <x v="0"/>
    <x v="3"/>
    <x v="1"/>
    <x v="1"/>
    <x v="1"/>
    <n v="0.9375"/>
  </r>
  <r>
    <n v="498"/>
    <s v="Darrell Cook"/>
    <s v="theresa00@example.net"/>
    <n v="70"/>
    <s v="Male"/>
    <x v="38"/>
    <d v="2021-01-11T00:00:00"/>
    <x v="3"/>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x v="2"/>
    <m/>
    <x v="3"/>
    <s v="Phone"/>
    <m/>
    <m/>
    <x v="0"/>
    <x v="2"/>
    <x v="6"/>
    <x v="1"/>
    <x v="0"/>
    <x v="1"/>
    <n v="0.73124999999999996"/>
  </r>
  <r>
    <n v="499"/>
    <s v="Jillian Hester"/>
    <s v="diazjanice@example.org"/>
    <n v="38"/>
    <s v="Female"/>
    <x v="34"/>
    <d v="2021-01-04T00:00:00"/>
    <x v="3"/>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x v="2"/>
    <m/>
    <x v="0"/>
    <s v="Email"/>
    <m/>
    <m/>
    <x v="0"/>
    <x v="0"/>
    <x v="6"/>
    <x v="0"/>
    <x v="0"/>
    <x v="1"/>
    <n v="0.8"/>
  </r>
  <r>
    <n v="500"/>
    <s v="William Mccann"/>
    <s v="richard23@example.com"/>
    <n v="58"/>
    <s v="Other"/>
    <x v="34"/>
    <d v="2020-05-18T00:00:00"/>
    <x v="1"/>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x v="2"/>
    <m/>
    <x v="0"/>
    <s v="Email"/>
    <m/>
    <m/>
    <x v="0"/>
    <x v="4"/>
    <x v="1"/>
    <x v="0"/>
    <x v="0"/>
    <x v="1"/>
    <n v="0.36875000000000002"/>
  </r>
  <r>
    <n v="501"/>
    <s v="Scott Turner"/>
    <s v="sheila90@example.com"/>
    <n v="66"/>
    <s v="Other"/>
    <x v="40"/>
    <d v="2020-08-22T00:00:00"/>
    <x v="2"/>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x v="1"/>
    <s v="Road themselves sing activity manage important."/>
    <x v="2"/>
    <s v="Chat"/>
    <d v="2023-06-01T07:59:07"/>
    <d v="2023-06-01T16:30:07"/>
    <x v="4"/>
    <x v="2"/>
    <x v="5"/>
    <x v="1"/>
    <x v="1"/>
    <x v="1"/>
    <n v="0.64375000000000004"/>
  </r>
  <r>
    <n v="502"/>
    <s v="April Rogers"/>
    <s v="shelley50@example.org"/>
    <n v="59"/>
    <s v="Female"/>
    <x v="32"/>
    <d v="2021-05-29T00:00:00"/>
    <x v="1"/>
    <s v="Hardware issue"/>
    <s v="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
    <x v="1"/>
    <s v="Doctor owner party pattern prove face condition."/>
    <x v="0"/>
    <s v="Phone"/>
    <d v="2023-06-01T17:38:08"/>
    <d v="2023-06-01T17:52:08"/>
    <x v="5"/>
    <x v="2"/>
    <x v="1"/>
    <x v="1"/>
    <x v="1"/>
    <x v="1"/>
    <n v="0.72499999999999998"/>
  </r>
  <r>
    <n v="503"/>
    <s v="Megan Wolf"/>
    <s v="tony64@example.org"/>
    <n v="25"/>
    <s v="Female"/>
    <x v="10"/>
    <d v="2021-06-10T00:00:00"/>
    <x v="0"/>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x v="2"/>
    <m/>
    <x v="2"/>
    <s v="Social media"/>
    <m/>
    <m/>
    <x v="0"/>
    <x v="4"/>
    <x v="8"/>
    <x v="0"/>
    <x v="0"/>
    <x v="1"/>
    <n v="0.36249999999999999"/>
  </r>
  <r>
    <n v="504"/>
    <s v="William Lane"/>
    <s v="igonzales@example.org"/>
    <n v="43"/>
    <s v="Female"/>
    <x v="29"/>
    <d v="2021-08-20T00:00:00"/>
    <x v="0"/>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x v="1"/>
    <s v="Seem door serve week scene do entire Congress."/>
    <x v="3"/>
    <s v="Phone"/>
    <d v="2023-06-01T13:38:12"/>
    <d v="2023-06-01T17:04:12"/>
    <x v="1"/>
    <x v="1"/>
    <x v="5"/>
    <x v="1"/>
    <x v="1"/>
    <x v="1"/>
    <n v="0.625"/>
  </r>
  <r>
    <n v="505"/>
    <s v="Jillian Lawson"/>
    <s v="brownbradley@example.com"/>
    <n v="39"/>
    <s v="Female"/>
    <x v="13"/>
    <d v="2020-10-14T00:00:00"/>
    <x v="3"/>
    <s v="Account access"/>
    <s v="I'm having an issue with the {product_purchased}. Please assist. Please let me know my error._x000a__x000a_[2017.08.11 24:18:54] [Client thread/INFO] [jew plaster]: Got this I've followed online tutorials and community forums to troubleshoot the issue, but no luck so far."/>
    <x v="0"/>
    <m/>
    <x v="1"/>
    <s v="Email"/>
    <d v="2023-06-01T07:39:13"/>
    <m/>
    <x v="0"/>
    <x v="10"/>
    <x v="7"/>
    <x v="1"/>
    <x v="0"/>
    <x v="0"/>
    <n v="0.25624999999999998"/>
  </r>
  <r>
    <n v="506"/>
    <s v="Justin Park"/>
    <s v="sheltongary@example.org"/>
    <n v="33"/>
    <s v="Male"/>
    <x v="6"/>
    <d v="2021-04-09T00:00:00"/>
    <x v="1"/>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x v="0"/>
    <m/>
    <x v="0"/>
    <s v="Social media"/>
    <d v="2023-06-01T03:26:15"/>
    <m/>
    <x v="4"/>
    <x v="1"/>
    <x v="11"/>
    <x v="0"/>
    <x v="0"/>
    <x v="0"/>
    <n v="0.65625"/>
  </r>
  <r>
    <n v="507"/>
    <s v="Jose Bradley"/>
    <s v="bettyhenderson@example.com"/>
    <n v="36"/>
    <s v="Male"/>
    <x v="25"/>
    <d v="2020-05-20T00:00:00"/>
    <x v="2"/>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x v="0"/>
    <m/>
    <x v="0"/>
    <s v="Chat"/>
    <d v="2023-05-31T23:47:17"/>
    <m/>
    <x v="4"/>
    <x v="6"/>
    <x v="1"/>
    <x v="0"/>
    <x v="0"/>
    <x v="0"/>
    <n v="0.38124999999999998"/>
  </r>
  <r>
    <n v="508"/>
    <s v="Kelly Hernandez"/>
    <s v="robert48@example.com"/>
    <n v="60"/>
    <s v="Male"/>
    <x v="16"/>
    <d v="2020-02-05T00:00:00"/>
    <x v="2"/>
    <s v="Payment issue"/>
    <s v="I'm having an issue with the {product_purchased}. Please assist._x000a__x000a_I'm having an issue with the }. Please assist. This problem started occurring after the recent software update. I haven't made any other changes to the device."/>
    <x v="0"/>
    <m/>
    <x v="0"/>
    <s v="Email"/>
    <d v="2023-06-01T13:11:18"/>
    <m/>
    <x v="4"/>
    <x v="10"/>
    <x v="4"/>
    <x v="0"/>
    <x v="0"/>
    <x v="0"/>
    <n v="0.22500000000000001"/>
  </r>
  <r>
    <n v="509"/>
    <s v="Lawrence Davis"/>
    <s v="browngregory@example.net"/>
    <n v="34"/>
    <s v="Female"/>
    <x v="6"/>
    <d v="2021-08-21T00:00:00"/>
    <x v="2"/>
    <s v="Product recommendation"/>
    <s v="I'm having an issue with the {product_purchased}. Please assist. I'm not sure if this issue is specific to my device or if others have reported similar problems."/>
    <x v="2"/>
    <m/>
    <x v="1"/>
    <s v="Email"/>
    <m/>
    <m/>
    <x v="4"/>
    <x v="2"/>
    <x v="5"/>
    <x v="1"/>
    <x v="0"/>
    <x v="1"/>
    <n v="0.64375000000000004"/>
  </r>
  <r>
    <n v="510"/>
    <s v="Sean Tucker"/>
    <s v="franciselizabeth@example.com"/>
    <n v="40"/>
    <s v="Male"/>
    <x v="37"/>
    <d v="2021-12-15T00:00:00"/>
    <x v="3"/>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x v="1"/>
    <s v="Bad history by technology move."/>
    <x v="2"/>
    <s v="Chat"/>
    <d v="2023-06-01T09:28:20"/>
    <d v="2023-06-01T16:42:20"/>
    <x v="4"/>
    <x v="1"/>
    <x v="10"/>
    <x v="1"/>
    <x v="1"/>
    <x v="1"/>
    <n v="0.66249999999999998"/>
  </r>
  <r>
    <n v="511"/>
    <s v="Michael Odonnell"/>
    <s v="zobrien@example.net"/>
    <n v="68"/>
    <s v="Female"/>
    <x v="19"/>
    <d v="2020-07-10T00:00:00"/>
    <x v="4"/>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x v="0"/>
    <m/>
    <x v="1"/>
    <s v="Phone"/>
    <d v="2023-05-31T23:01:22"/>
    <m/>
    <x v="4"/>
    <x v="0"/>
    <x v="2"/>
    <x v="1"/>
    <x v="0"/>
    <x v="0"/>
    <n v="1.0687500000000001"/>
  </r>
  <r>
    <n v="512"/>
    <s v="Steven Pham"/>
    <s v="ewilson@example.com"/>
    <n v="43"/>
    <s v="Other"/>
    <x v="17"/>
    <d v="2021-09-16T00:00:00"/>
    <x v="3"/>
    <s v="Battery life"/>
    <s v="I'm having an issue with the {product_purchased}. Please assist._x000a__x000a_Thanks, and thanks a lot, I've tried clearing the cache and data for the {product_purchased} app, but the issue persists."/>
    <x v="1"/>
    <s v="Book body deal big improve pressure."/>
    <x v="1"/>
    <s v="Phone"/>
    <d v="2023-06-01T03:19:23"/>
    <d v="2023-06-01T08:45:23"/>
    <x v="5"/>
    <x v="5"/>
    <x v="9"/>
    <x v="1"/>
    <x v="1"/>
    <x v="1"/>
    <n v="0.19375000000000001"/>
  </r>
  <r>
    <n v="513"/>
    <s v="Leah Riley"/>
    <s v="lisapena@example.net"/>
    <n v="18"/>
    <s v="Other"/>
    <x v="28"/>
    <d v="2021-10-18T00:00:00"/>
    <x v="4"/>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x v="0"/>
    <m/>
    <x v="1"/>
    <s v="Chat"/>
    <d v="2023-06-01T20:25:24"/>
    <m/>
    <x v="4"/>
    <x v="0"/>
    <x v="7"/>
    <x v="1"/>
    <x v="0"/>
    <x v="0"/>
    <n v="0.83750000000000002"/>
  </r>
  <r>
    <n v="514"/>
    <s v="William Garcia"/>
    <s v="webbbrian@example.net"/>
    <n v="39"/>
    <s v="Female"/>
    <x v="10"/>
    <d v="2021-06-26T00:00:00"/>
    <x v="3"/>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x v="0"/>
    <m/>
    <x v="0"/>
    <s v="Phone"/>
    <d v="2023-06-01T16:19:26"/>
    <m/>
    <x v="4"/>
    <x v="0"/>
    <x v="8"/>
    <x v="0"/>
    <x v="0"/>
    <x v="0"/>
    <n v="0.84375"/>
  </r>
  <r>
    <n v="515"/>
    <s v="Robert Duffy"/>
    <s v="murphytara@example.org"/>
    <n v="62"/>
    <s v="Other"/>
    <x v="24"/>
    <d v="2021-02-12T00:00:00"/>
    <x v="0"/>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x v="1"/>
    <s v="Remember throw participant identify degree."/>
    <x v="0"/>
    <s v="Chat"/>
    <d v="2023-06-01T16:15:28"/>
    <d v="2023-06-01T13:23:28"/>
    <x v="2"/>
    <x v="0"/>
    <x v="4"/>
    <x v="1"/>
    <x v="1"/>
    <x v="1"/>
    <n v="0.9375"/>
  </r>
  <r>
    <n v="516"/>
    <s v="Steven Henry"/>
    <s v="miranda59@example.com"/>
    <n v="54"/>
    <s v="Male"/>
    <x v="0"/>
    <d v="2021-04-01T00:00:00"/>
    <x v="0"/>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x v="1"/>
    <s v="Media never hope short method value."/>
    <x v="3"/>
    <s v="Phone"/>
    <d v="2023-06-01T02:01:29"/>
    <d v="2023-05-31T23:55:29"/>
    <x v="5"/>
    <x v="7"/>
    <x v="11"/>
    <x v="1"/>
    <x v="1"/>
    <x v="1"/>
    <n v="0.23749999999999999"/>
  </r>
  <r>
    <n v="517"/>
    <s v="Richard Elliott"/>
    <s v="wrightmichael@example.org"/>
    <n v="55"/>
    <s v="Male"/>
    <x v="8"/>
    <d v="2020-03-03T00:00:00"/>
    <x v="1"/>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x v="1"/>
    <s v="Yes enjoy answer statement important."/>
    <x v="0"/>
    <s v="Phone"/>
    <d v="2023-06-01T03:20:30"/>
    <d v="2023-06-01T12:48:30"/>
    <x v="3"/>
    <x v="4"/>
    <x v="0"/>
    <x v="1"/>
    <x v="1"/>
    <x v="1"/>
    <n v="0.36875000000000002"/>
  </r>
  <r>
    <n v="518"/>
    <s v="Zachary Brandt"/>
    <s v="zgallagher@example.com"/>
    <n v="69"/>
    <s v="Male"/>
    <x v="31"/>
    <d v="2021-09-24T00:00:00"/>
    <x v="1"/>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x v="2"/>
    <m/>
    <x v="2"/>
    <s v="Social media"/>
    <m/>
    <m/>
    <x v="4"/>
    <x v="2"/>
    <x v="9"/>
    <x v="0"/>
    <x v="0"/>
    <x v="1"/>
    <n v="0.61250000000000004"/>
  </r>
  <r>
    <n v="519"/>
    <s v="Andrew Smith"/>
    <s v="zjones@example.com"/>
    <n v="21"/>
    <s v="Female"/>
    <x v="12"/>
    <d v="2021-01-07T00:00:00"/>
    <x v="3"/>
    <s v="Account access"/>
    <s v="I'm having an issue with the {product_purchased}. Please assist._x000a__x000a_Thank you for your assistance. I've tried clearing the cache and data for the {product_purchased} app, but the issue persists."/>
    <x v="1"/>
    <s v="Work newspaper its rich wait soon."/>
    <x v="0"/>
    <s v="Chat"/>
    <d v="2023-06-01T11:17:33"/>
    <d v="2023-06-01T18:17:33"/>
    <x v="1"/>
    <x v="0"/>
    <x v="6"/>
    <x v="1"/>
    <x v="1"/>
    <x v="1"/>
    <n v="0.8"/>
  </r>
  <r>
    <n v="520"/>
    <s v="Stephanie Roach"/>
    <s v="normahunt@example.com"/>
    <n v="40"/>
    <s v="Male"/>
    <x v="39"/>
    <d v="2021-07-29T00:00:00"/>
    <x v="0"/>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x v="2"/>
    <m/>
    <x v="0"/>
    <s v="Chat"/>
    <m/>
    <m/>
    <x v="4"/>
    <x v="8"/>
    <x v="2"/>
    <x v="0"/>
    <x v="0"/>
    <x v="1"/>
    <n v="0.23749999999999999"/>
  </r>
  <r>
    <n v="521"/>
    <s v="Ashley Rojas"/>
    <s v="tiffanyzuniga@example.com"/>
    <n v="52"/>
    <s v="Male"/>
    <x v="1"/>
    <d v="2021-08-20T00:00:00"/>
    <x v="2"/>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x v="0"/>
    <m/>
    <x v="0"/>
    <s v="Email"/>
    <d v="2023-06-01T17:08:36"/>
    <m/>
    <x v="4"/>
    <x v="2"/>
    <x v="5"/>
    <x v="0"/>
    <x v="0"/>
    <x v="0"/>
    <n v="0.64375000000000004"/>
  </r>
  <r>
    <n v="522"/>
    <s v="Gina Hull"/>
    <s v="catherineduarte@example.com"/>
    <n v="25"/>
    <s v="Other"/>
    <x v="21"/>
    <d v="2020-02-05T00:00:00"/>
    <x v="3"/>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x v="0"/>
    <m/>
    <x v="1"/>
    <s v="Phone"/>
    <d v="2023-06-01T17:13:38"/>
    <m/>
    <x v="4"/>
    <x v="7"/>
    <x v="4"/>
    <x v="1"/>
    <x v="0"/>
    <x v="0"/>
    <n v="0.18124999999999999"/>
  </r>
  <r>
    <n v="523"/>
    <s v="Richard Cunningham"/>
    <s v="camachojason@example.com"/>
    <n v="18"/>
    <s v="Female"/>
    <x v="0"/>
    <d v="2021-08-02T00:00:00"/>
    <x v="3"/>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x v="2"/>
    <m/>
    <x v="2"/>
    <s v="Chat"/>
    <m/>
    <m/>
    <x v="4"/>
    <x v="0"/>
    <x v="5"/>
    <x v="0"/>
    <x v="0"/>
    <x v="1"/>
    <n v="0.89375000000000004"/>
  </r>
  <r>
    <n v="524"/>
    <s v="Sydney Hawkins"/>
    <s v="ashley75@example.com"/>
    <n v="67"/>
    <s v="Male"/>
    <x v="25"/>
    <d v="2021-04-10T00:00:00"/>
    <x v="2"/>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x v="2"/>
    <m/>
    <x v="2"/>
    <s v="Email"/>
    <m/>
    <m/>
    <x v="4"/>
    <x v="6"/>
    <x v="11"/>
    <x v="0"/>
    <x v="0"/>
    <x v="1"/>
    <n v="0.53125"/>
  </r>
  <r>
    <n v="525"/>
    <s v="Heather Dawson"/>
    <s v="xkelly@example.com"/>
    <n v="38"/>
    <s v="Other"/>
    <x v="34"/>
    <d v="2020-10-21T00:00:00"/>
    <x v="4"/>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x v="1"/>
    <s v="Mrs answer hit kitchen energy."/>
    <x v="1"/>
    <s v="Email"/>
    <d v="2023-06-01T14:37:41"/>
    <d v="2023-06-01T04:39:41"/>
    <x v="1"/>
    <x v="5"/>
    <x v="7"/>
    <x v="1"/>
    <x v="1"/>
    <x v="1"/>
    <n v="0.23749999999999999"/>
  </r>
  <r>
    <n v="526"/>
    <s v="Cody Bailey"/>
    <s v="lori66@example.com"/>
    <n v="30"/>
    <s v="Male"/>
    <x v="3"/>
    <d v="2020-12-19T00:00:00"/>
    <x v="4"/>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x v="1"/>
    <s v="Particularly man news color."/>
    <x v="3"/>
    <s v="Chat"/>
    <d v="2023-06-01T21:44:43"/>
    <d v="2023-06-01T07:55:43"/>
    <x v="2"/>
    <x v="0"/>
    <x v="10"/>
    <x v="1"/>
    <x v="1"/>
    <x v="1"/>
    <n v="0.78125"/>
  </r>
  <r>
    <n v="527"/>
    <s v="Roger Pitts"/>
    <s v="annacarey@example.org"/>
    <n v="52"/>
    <s v="Female"/>
    <x v="35"/>
    <d v="2021-06-05T00:00:00"/>
    <x v="4"/>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x v="1"/>
    <s v="Share glass three."/>
    <x v="0"/>
    <s v="Social media"/>
    <d v="2023-06-01T02:32:45"/>
    <d v="2023-06-01T21:18:45"/>
    <x v="2"/>
    <x v="7"/>
    <x v="8"/>
    <x v="1"/>
    <x v="1"/>
    <x v="1"/>
    <n v="0.23125000000000001"/>
  </r>
  <r>
    <n v="528"/>
    <s v="George Reed"/>
    <s v="briandaniels@example.org"/>
    <n v="47"/>
    <s v="Female"/>
    <x v="5"/>
    <d v="2021-06-28T00:00:00"/>
    <x v="4"/>
    <s v="Delivery problem"/>
    <s v="I'm having an issue with the {product_purchased}. Please assist. I've noticed a peculiar error message popping up on my {product_purchased} screen. It says '{error_message}'. What does it mean?"/>
    <x v="0"/>
    <m/>
    <x v="0"/>
    <s v="Email"/>
    <d v="2023-06-01T06:00:45"/>
    <m/>
    <x v="4"/>
    <x v="1"/>
    <x v="8"/>
    <x v="0"/>
    <x v="0"/>
    <x v="0"/>
    <n v="0.64375000000000004"/>
  </r>
  <r>
    <n v="529"/>
    <s v="Sandra Nixon"/>
    <s v="heathshannon@example.net"/>
    <n v="54"/>
    <s v="Other"/>
    <x v="33"/>
    <d v="2021-06-12T00:00:00"/>
    <x v="3"/>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x v="0"/>
    <m/>
    <x v="1"/>
    <s v="Social media"/>
    <d v="2023-06-01T04:56:45"/>
    <m/>
    <x v="4"/>
    <x v="2"/>
    <x v="8"/>
    <x v="1"/>
    <x v="0"/>
    <x v="0"/>
    <n v="0.56874999999999998"/>
  </r>
  <r>
    <n v="530"/>
    <s v="Michael Bryant"/>
    <s v="kingcharles@example.org"/>
    <n v="45"/>
    <s v="Other"/>
    <x v="9"/>
    <d v="2020-02-24T00:00:00"/>
    <x v="2"/>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x v="0"/>
    <m/>
    <x v="3"/>
    <s v="Phone"/>
    <d v="2023-06-01T16:17:46"/>
    <m/>
    <x v="4"/>
    <x v="2"/>
    <x v="4"/>
    <x v="1"/>
    <x v="0"/>
    <x v="0"/>
    <n v="0.6875"/>
  </r>
  <r>
    <n v="531"/>
    <s v="Joy Allen"/>
    <s v="heathergonzalez@example.org"/>
    <n v="60"/>
    <s v="Male"/>
    <x v="30"/>
    <d v="2021-03-04T00:00:00"/>
    <x v="1"/>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x v="2"/>
    <m/>
    <x v="3"/>
    <s v="Chat"/>
    <m/>
    <m/>
    <x v="0"/>
    <x v="2"/>
    <x v="0"/>
    <x v="1"/>
    <x v="0"/>
    <x v="1"/>
    <n v="0.64375000000000004"/>
  </r>
  <r>
    <n v="532"/>
    <s v="Andres Shelton"/>
    <s v="melinda35@example.com"/>
    <n v="43"/>
    <s v="Female"/>
    <x v="8"/>
    <d v="2020-06-24T00:00:00"/>
    <x v="2"/>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x v="2"/>
    <m/>
    <x v="1"/>
    <s v="Phone"/>
    <m/>
    <m/>
    <x v="0"/>
    <x v="2"/>
    <x v="8"/>
    <x v="1"/>
    <x v="0"/>
    <x v="1"/>
    <n v="0.56874999999999998"/>
  </r>
  <r>
    <n v="533"/>
    <s v="Donna Jenkins"/>
    <s v="michelle90@example.com"/>
    <n v="31"/>
    <s v="Female"/>
    <x v="34"/>
    <d v="2021-10-18T00:00:00"/>
    <x v="4"/>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x v="2"/>
    <m/>
    <x v="2"/>
    <s v="Chat"/>
    <m/>
    <m/>
    <x v="0"/>
    <x v="0"/>
    <x v="7"/>
    <x v="0"/>
    <x v="0"/>
    <x v="1"/>
    <n v="0.83750000000000002"/>
  </r>
  <r>
    <n v="534"/>
    <s v="Joseph Nguyen"/>
    <s v="bdavis@example.com"/>
    <n v="23"/>
    <s v="Other"/>
    <x v="1"/>
    <d v="2021-06-11T00:00:00"/>
    <x v="3"/>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x v="0"/>
    <m/>
    <x v="3"/>
    <s v="Chat"/>
    <d v="2023-05-31T22:05:53"/>
    <m/>
    <x v="0"/>
    <x v="10"/>
    <x v="8"/>
    <x v="1"/>
    <x v="0"/>
    <x v="0"/>
    <n v="0.23125000000000001"/>
  </r>
  <r>
    <n v="535"/>
    <s v="Holly Perez"/>
    <s v="martinangela@example.com"/>
    <n v="48"/>
    <s v="Other"/>
    <x v="31"/>
    <d v="2020-11-29T00:00:00"/>
    <x v="0"/>
    <s v="Account access"/>
    <s v="I'm having an issue with the {product_purchased}. Please assist. â€” Mike_x000a__x000a_The {product_purchased} was the second in a row to come from the &quot;Buy&quot; option from my credit card provider. It I'm worried that the issue might be hardware-related and might require repair or replacement."/>
    <x v="1"/>
    <s v="Appear where author rock thing."/>
    <x v="3"/>
    <s v="Phone"/>
    <d v="2023-06-01T14:32:55"/>
    <d v="2023-06-01T09:59:55"/>
    <x v="5"/>
    <x v="0"/>
    <x v="3"/>
    <x v="1"/>
    <x v="1"/>
    <x v="1"/>
    <n v="0.9375"/>
  </r>
  <r>
    <n v="536"/>
    <s v="Brenda Robbins"/>
    <s v="barnettcolleen@example.org"/>
    <n v="25"/>
    <s v="Male"/>
    <x v="17"/>
    <d v="2021-07-09T00:00:00"/>
    <x v="4"/>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x v="2"/>
    <m/>
    <x v="3"/>
    <s v="Chat"/>
    <m/>
    <m/>
    <x v="0"/>
    <x v="1"/>
    <x v="2"/>
    <x v="1"/>
    <x v="0"/>
    <x v="1"/>
    <n v="0.65"/>
  </r>
  <r>
    <n v="537"/>
    <s v="Rebecca Wood"/>
    <s v="roberta54@example.com"/>
    <n v="32"/>
    <s v="Female"/>
    <x v="10"/>
    <d v="2021-09-13T00:00:00"/>
    <x v="0"/>
    <s v="Peripheral compatibility"/>
    <s v="I'm having an issue with the {product_purchased}. Please assist._x000a__x000a_Click to expand... I've recently updated the firmware of my {product_purchased}, and the issue started happening afterward. Could it be related to the update?"/>
    <x v="1"/>
    <s v="Dark to popular star in from energy until."/>
    <x v="3"/>
    <s v="Phone"/>
    <d v="2023-06-01T14:14:57"/>
    <d v="2023-06-01T18:18:57"/>
    <x v="1"/>
    <x v="1"/>
    <x v="9"/>
    <x v="1"/>
    <x v="1"/>
    <x v="1"/>
    <n v="0.73124999999999996"/>
  </r>
  <r>
    <n v="538"/>
    <s v="Mr. James Norman"/>
    <s v="zthomas@example.org"/>
    <n v="49"/>
    <s v="Other"/>
    <x v="30"/>
    <d v="2020-10-06T00:00:00"/>
    <x v="0"/>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x v="0"/>
    <m/>
    <x v="2"/>
    <s v="Email"/>
    <d v="2023-06-01T03:40:58"/>
    <m/>
    <x v="0"/>
    <x v="2"/>
    <x v="7"/>
    <x v="1"/>
    <x v="0"/>
    <x v="0"/>
    <n v="0.7"/>
  </r>
  <r>
    <n v="539"/>
    <s v="John Anderson"/>
    <s v="agraves@example.org"/>
    <n v="21"/>
    <s v="Female"/>
    <x v="2"/>
    <d v="2021-09-16T00:00:00"/>
    <x v="0"/>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x v="2"/>
    <m/>
    <x v="3"/>
    <s v="Chat"/>
    <m/>
    <m/>
    <x v="0"/>
    <x v="4"/>
    <x v="9"/>
    <x v="1"/>
    <x v="0"/>
    <x v="1"/>
    <n v="0.46875"/>
  </r>
  <r>
    <n v="540"/>
    <s v="Barbara Barnes"/>
    <s v="gfowler@example.org"/>
    <n v="27"/>
    <s v="Other"/>
    <x v="22"/>
    <d v="2021-04-04T00:00:00"/>
    <x v="2"/>
    <s v="Cancellation request"/>
    <s v="I'm having an issue with the {product_purchased}. Please assist. The issue I'm facing is intermittent. Sometimes it works fine, but other times it acts up unexpectedly."/>
    <x v="1"/>
    <s v="Size him return financial tend."/>
    <x v="3"/>
    <s v="Chat"/>
    <d v="2023-06-01T06:21:00"/>
    <d v="2023-06-01T16:47:00"/>
    <x v="1"/>
    <x v="4"/>
    <x v="11"/>
    <x v="1"/>
    <x v="1"/>
    <x v="1"/>
    <n v="0.42499999999999999"/>
  </r>
  <r>
    <n v="541"/>
    <s v="Melissa Turner"/>
    <s v="lwilliams@example.com"/>
    <n v="19"/>
    <s v="Female"/>
    <x v="2"/>
    <d v="2021-03-06T00:00:00"/>
    <x v="3"/>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x v="0"/>
    <m/>
    <x v="0"/>
    <s v="Email"/>
    <d v="2023-05-31T22:20:02"/>
    <m/>
    <x v="0"/>
    <x v="0"/>
    <x v="0"/>
    <x v="0"/>
    <x v="0"/>
    <x v="0"/>
    <n v="0.76875000000000004"/>
  </r>
  <r>
    <n v="542"/>
    <s v="Misty Mendez"/>
    <s v="thomasjoel@example.com"/>
    <n v="32"/>
    <s v="Male"/>
    <x v="37"/>
    <d v="2020-08-02T00:00:00"/>
    <x v="2"/>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x v="2"/>
    <m/>
    <x v="3"/>
    <s v="Phone"/>
    <m/>
    <m/>
    <x v="0"/>
    <x v="6"/>
    <x v="5"/>
    <x v="1"/>
    <x v="0"/>
    <x v="1"/>
    <n v="0.41875000000000001"/>
  </r>
  <r>
    <n v="543"/>
    <s v="Teresa Jimenez"/>
    <s v="stevenchen@example.net"/>
    <n v="25"/>
    <s v="Male"/>
    <x v="40"/>
    <d v="2020-05-09T00:00:00"/>
    <x v="2"/>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x v="2"/>
    <m/>
    <x v="3"/>
    <s v="Chat"/>
    <m/>
    <m/>
    <x v="0"/>
    <x v="5"/>
    <x v="1"/>
    <x v="1"/>
    <x v="0"/>
    <x v="1"/>
    <n v="0.26874999999999999"/>
  </r>
  <r>
    <n v="544"/>
    <s v="Amanda Robertson"/>
    <s v="howard95@example.com"/>
    <n v="18"/>
    <s v="Male"/>
    <x v="25"/>
    <d v="2021-08-06T00:00:00"/>
    <x v="4"/>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x v="1"/>
    <s v="They best whatever similar record care skin long."/>
    <x v="1"/>
    <s v="Email"/>
    <d v="2023-05-31T23:07:07"/>
    <d v="2023-06-01T17:51:07"/>
    <x v="5"/>
    <x v="1"/>
    <x v="5"/>
    <x v="1"/>
    <x v="1"/>
    <x v="1"/>
    <n v="0.625"/>
  </r>
  <r>
    <n v="545"/>
    <s v="Justin Rowland"/>
    <s v="graykatie@example.com"/>
    <n v="50"/>
    <s v="Male"/>
    <x v="28"/>
    <d v="2021-06-25T00:00:00"/>
    <x v="2"/>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x v="2"/>
    <m/>
    <x v="0"/>
    <s v="Social media"/>
    <m/>
    <m/>
    <x v="0"/>
    <x v="2"/>
    <x v="8"/>
    <x v="0"/>
    <x v="0"/>
    <x v="1"/>
    <n v="0.56874999999999998"/>
  </r>
  <r>
    <n v="546"/>
    <s v="Charles Hernandez"/>
    <s v="thill@example.net"/>
    <n v="65"/>
    <s v="Other"/>
    <x v="32"/>
    <d v="2021-06-08T00:00:00"/>
    <x v="2"/>
    <s v="Software bug"/>
    <s v="I'm having an issue with the {product_purchased}. Please assist._x000a__x000a_14.2.5.2 (4.1) Item (6) Not applicable._x000a__x000a_14.2.5.3 An error occurred I rely heavily on my {product_purchased} for my daily tasks, and this issue is hindering my productivity."/>
    <x v="0"/>
    <m/>
    <x v="3"/>
    <s v="Email"/>
    <d v="2023-06-01T01:27:10"/>
    <m/>
    <x v="0"/>
    <x v="2"/>
    <x v="8"/>
    <x v="1"/>
    <x v="0"/>
    <x v="0"/>
    <n v="0.56874999999999998"/>
  </r>
  <r>
    <n v="547"/>
    <s v="Joseph Castaneda"/>
    <s v="aliciascott@example.com"/>
    <n v="51"/>
    <s v="Female"/>
    <x v="27"/>
    <d v="2020-08-16T00:00:00"/>
    <x v="0"/>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x v="2"/>
    <m/>
    <x v="2"/>
    <s v="Email"/>
    <m/>
    <m/>
    <x v="0"/>
    <x v="6"/>
    <x v="5"/>
    <x v="0"/>
    <x v="0"/>
    <x v="1"/>
    <n v="0.41875000000000001"/>
  </r>
  <r>
    <n v="548"/>
    <s v="Kristen Blake"/>
    <s v="jennifer41@example.com"/>
    <n v="29"/>
    <s v="Male"/>
    <x v="37"/>
    <d v="2020-10-09T00:00:00"/>
    <x v="4"/>
    <s v="Software bug"/>
    <s v="I'm having an issue with the {product_purchased}. Please assist. Thanks. Thank your. Thank you. I've performed a factory reset on my {product_purchased}, hoping it would resolve the problem, but it didn't help."/>
    <x v="2"/>
    <m/>
    <x v="1"/>
    <s v="Social media"/>
    <m/>
    <m/>
    <x v="0"/>
    <x v="6"/>
    <x v="7"/>
    <x v="1"/>
    <x v="0"/>
    <x v="1"/>
    <n v="0.48749999999999999"/>
  </r>
  <r>
    <n v="549"/>
    <s v="Erika Villanueva"/>
    <s v="traci82@example.org"/>
    <n v="69"/>
    <s v="Other"/>
    <x v="31"/>
    <d v="2021-02-18T00:00:00"/>
    <x v="4"/>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x v="0"/>
    <m/>
    <x v="1"/>
    <s v="Chat"/>
    <d v="2023-06-01T17:19:13"/>
    <m/>
    <x v="0"/>
    <x v="1"/>
    <x v="4"/>
    <x v="1"/>
    <x v="0"/>
    <x v="0"/>
    <n v="0.70625000000000004"/>
  </r>
  <r>
    <n v="550"/>
    <s v="Holly Taylor"/>
    <s v="brownjohn@example.net"/>
    <n v="58"/>
    <s v="Male"/>
    <x v="17"/>
    <d v="2020-11-05T00:00:00"/>
    <x v="0"/>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x v="2"/>
    <m/>
    <x v="1"/>
    <s v="Phone"/>
    <m/>
    <m/>
    <x v="0"/>
    <x v="1"/>
    <x v="3"/>
    <x v="1"/>
    <x v="0"/>
    <x v="1"/>
    <n v="0.65625"/>
  </r>
  <r>
    <n v="551"/>
    <s v="Kimberly Frazier"/>
    <s v="elliottryan@example.net"/>
    <n v="55"/>
    <s v="Female"/>
    <x v="21"/>
    <d v="2021-11-15T00:00:00"/>
    <x v="2"/>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x v="2"/>
    <m/>
    <x v="1"/>
    <s v="Email"/>
    <m/>
    <m/>
    <x v="0"/>
    <x v="8"/>
    <x v="3"/>
    <x v="1"/>
    <x v="0"/>
    <x v="1"/>
    <n v="0.18124999999999999"/>
  </r>
  <r>
    <n v="552"/>
    <s v="Denise Gould"/>
    <s v="tracy10@example.com"/>
    <n v="45"/>
    <s v="Female"/>
    <x v="23"/>
    <d v="2020-06-17T00:00:00"/>
    <x v="0"/>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x v="0"/>
    <m/>
    <x v="0"/>
    <s v="Phone"/>
    <d v="2023-06-01T03:42:18"/>
    <m/>
    <x v="0"/>
    <x v="4"/>
    <x v="8"/>
    <x v="0"/>
    <x v="0"/>
    <x v="0"/>
    <n v="0.36249999999999999"/>
  </r>
  <r>
    <n v="553"/>
    <s v="Sylvia Russell"/>
    <s v="stephanieglenn@example.org"/>
    <n v="53"/>
    <s v="Male"/>
    <x v="37"/>
    <d v="2021-08-04T00:00:00"/>
    <x v="0"/>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x v="0"/>
    <m/>
    <x v="0"/>
    <s v="Chat"/>
    <d v="2023-06-01T00:11:20"/>
    <m/>
    <x v="0"/>
    <x v="1"/>
    <x v="5"/>
    <x v="0"/>
    <x v="0"/>
    <x v="0"/>
    <n v="0.625"/>
  </r>
  <r>
    <n v="554"/>
    <s v="Kathryn Hunter"/>
    <s v="lbutler@example.org"/>
    <n v="45"/>
    <s v="Female"/>
    <x v="5"/>
    <d v="2021-06-05T00:00:00"/>
    <x v="1"/>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x v="0"/>
    <m/>
    <x v="2"/>
    <s v="Phone"/>
    <d v="2023-05-31T23:47:21"/>
    <m/>
    <x v="0"/>
    <x v="10"/>
    <x v="8"/>
    <x v="1"/>
    <x v="0"/>
    <x v="0"/>
    <n v="0.23125000000000001"/>
  </r>
  <r>
    <n v="555"/>
    <s v="Deborah Simpson"/>
    <s v="kparker@example.com"/>
    <n v="45"/>
    <s v="Other"/>
    <x v="3"/>
    <d v="2020-04-16T00:00:00"/>
    <x v="3"/>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x v="2"/>
    <m/>
    <x v="0"/>
    <s v="Email"/>
    <m/>
    <m/>
    <x v="0"/>
    <x v="4"/>
    <x v="11"/>
    <x v="0"/>
    <x v="0"/>
    <x v="1"/>
    <n v="0.42499999999999999"/>
  </r>
  <r>
    <n v="556"/>
    <s v="Jenny Flynn"/>
    <s v="richardsonsavannah@example.net"/>
    <n v="44"/>
    <s v="Male"/>
    <x v="23"/>
    <d v="2021-10-14T00:00:00"/>
    <x v="1"/>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x v="1"/>
    <s v="Pick pass by less beautiful degree."/>
    <x v="0"/>
    <s v="Email"/>
    <d v="2023-06-01T21:38:24"/>
    <d v="2023-06-01T12:57:24"/>
    <x v="4"/>
    <x v="7"/>
    <x v="7"/>
    <x v="1"/>
    <x v="1"/>
    <x v="1"/>
    <n v="0.2"/>
  </r>
  <r>
    <n v="557"/>
    <s v="Eric Black"/>
    <s v="moorepeter@example.net"/>
    <n v="34"/>
    <s v="Other"/>
    <x v="10"/>
    <d v="2021-02-09T00:00:00"/>
    <x v="2"/>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x v="2"/>
    <m/>
    <x v="1"/>
    <s v="Phone"/>
    <m/>
    <m/>
    <x v="0"/>
    <x v="9"/>
    <x v="4"/>
    <x v="1"/>
    <x v="0"/>
    <x v="1"/>
    <n v="0.24374999999999999"/>
  </r>
  <r>
    <n v="558"/>
    <s v="Vanessa Kennedy"/>
    <s v="samanthalarson@example.net"/>
    <n v="27"/>
    <s v="Female"/>
    <x v="16"/>
    <d v="2021-05-27T00:00:00"/>
    <x v="2"/>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x v="2"/>
    <m/>
    <x v="3"/>
    <s v="Social media"/>
    <m/>
    <m/>
    <x v="0"/>
    <x v="5"/>
    <x v="1"/>
    <x v="1"/>
    <x v="0"/>
    <x v="1"/>
    <n v="0.26874999999999999"/>
  </r>
  <r>
    <n v="559"/>
    <s v="Anna White"/>
    <s v="scott07@example.com"/>
    <n v="42"/>
    <s v="Male"/>
    <x v="34"/>
    <d v="2020-07-02T00:00:00"/>
    <x v="3"/>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x v="1"/>
    <s v="Four part almost color general their."/>
    <x v="0"/>
    <s v="Chat"/>
    <d v="2023-06-01T17:14:29"/>
    <d v="2023-06-01T20:09:29"/>
    <x v="1"/>
    <x v="2"/>
    <x v="2"/>
    <x v="1"/>
    <x v="1"/>
    <x v="1"/>
    <n v="0.57499999999999996"/>
  </r>
  <r>
    <n v="560"/>
    <s v="Austin Salinas"/>
    <s v="sextoncassandra@example.com"/>
    <n v="45"/>
    <s v="Other"/>
    <x v="17"/>
    <d v="2021-07-21T00:00:00"/>
    <x v="2"/>
    <s v="Display issue"/>
    <s v="I'm having an issue with the {product_purchased}. Please assist. I've checked for any available software updates for my {product_purchased}, but there are none."/>
    <x v="2"/>
    <m/>
    <x v="1"/>
    <s v="Email"/>
    <m/>
    <m/>
    <x v="0"/>
    <x v="2"/>
    <x v="2"/>
    <x v="1"/>
    <x v="0"/>
    <x v="1"/>
    <n v="0.57499999999999996"/>
  </r>
  <r>
    <n v="561"/>
    <s v="Anthony Wells"/>
    <s v="iflores@example.org"/>
    <n v="42"/>
    <s v="Other"/>
    <x v="23"/>
    <d v="2020-05-31T00:00:00"/>
    <x v="0"/>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x v="0"/>
    <m/>
    <x v="0"/>
    <s v="Phone"/>
    <d v="2023-06-01T19:38:32"/>
    <m/>
    <x v="0"/>
    <x v="3"/>
    <x v="1"/>
    <x v="0"/>
    <x v="0"/>
    <x v="0"/>
    <n v="0.2"/>
  </r>
  <r>
    <n v="562"/>
    <s v="Angela Hall"/>
    <s v="andersonmario@example.org"/>
    <n v="44"/>
    <s v="Male"/>
    <x v="28"/>
    <d v="2020-05-17T00:00:00"/>
    <x v="0"/>
    <s v="Network problem"/>
    <s v="I'm having an issue with the {product_purchased}. Please assist. https://help.amazon.com/Product-Information-QA-B&amp;amp=4b093847f4b29d096f15 I need assistance as soon as possible because it's affecting my work and productivity."/>
    <x v="1"/>
    <s v="One fire Democrat describe."/>
    <x v="3"/>
    <s v="Phone"/>
    <d v="2023-06-01T03:59:34"/>
    <d v="2023-06-01T11:54:34"/>
    <x v="1"/>
    <x v="10"/>
    <x v="1"/>
    <x v="1"/>
    <x v="1"/>
    <x v="1"/>
    <n v="0.24374999999999999"/>
  </r>
  <r>
    <n v="563"/>
    <s v="Kimberly Cunningham"/>
    <s v="xoliver@example.org"/>
    <n v="64"/>
    <s v="Male"/>
    <x v="26"/>
    <d v="2020-10-11T00:00:00"/>
    <x v="0"/>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x v="0"/>
    <m/>
    <x v="3"/>
    <s v="Social media"/>
    <d v="2023-06-01T16:18:35"/>
    <m/>
    <x v="0"/>
    <x v="5"/>
    <x v="7"/>
    <x v="1"/>
    <x v="0"/>
    <x v="0"/>
    <n v="0.23749999999999999"/>
  </r>
  <r>
    <n v="564"/>
    <s v="Tara Pratt"/>
    <s v="graysandra@example.com"/>
    <n v="51"/>
    <s v="Male"/>
    <x v="40"/>
    <d v="2020-05-13T00:00:00"/>
    <x v="1"/>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x v="0"/>
    <m/>
    <x v="1"/>
    <s v="Social media"/>
    <d v="2023-06-01T13:26:36"/>
    <m/>
    <x v="4"/>
    <x v="8"/>
    <x v="1"/>
    <x v="1"/>
    <x v="0"/>
    <x v="0"/>
    <n v="0.20624999999999999"/>
  </r>
  <r>
    <n v="565"/>
    <s v="Brianna Evans"/>
    <s v="ihall@example.com"/>
    <n v="20"/>
    <s v="Female"/>
    <x v="29"/>
    <d v="2020-10-24T00:00:00"/>
    <x v="2"/>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x v="1"/>
    <s v="Election what open loss off large."/>
    <x v="2"/>
    <s v="Phone"/>
    <d v="2023-06-01T04:54:38"/>
    <d v="2023-06-01T01:22:38"/>
    <x v="4"/>
    <x v="2"/>
    <x v="7"/>
    <x v="1"/>
    <x v="1"/>
    <x v="1"/>
    <n v="0.7"/>
  </r>
  <r>
    <n v="566"/>
    <s v="Lindsey Barnes"/>
    <s v="drodriguez@example.com"/>
    <n v="30"/>
    <s v="Other"/>
    <x v="8"/>
    <d v="2020-11-06T00:00:00"/>
    <x v="1"/>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x v="2"/>
    <m/>
    <x v="1"/>
    <s v="Social media"/>
    <m/>
    <m/>
    <x v="4"/>
    <x v="6"/>
    <x v="3"/>
    <x v="1"/>
    <x v="0"/>
    <x v="1"/>
    <n v="0.51875000000000004"/>
  </r>
  <r>
    <n v="567"/>
    <s v="Melissa Weiss"/>
    <s v="cooperkerri@example.net"/>
    <n v="36"/>
    <s v="Male"/>
    <x v="41"/>
    <d v="2021-02-22T00:00:00"/>
    <x v="3"/>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x v="0"/>
    <m/>
    <x v="1"/>
    <s v="Chat"/>
    <d v="2023-06-01T18:48:41"/>
    <m/>
    <x v="4"/>
    <x v="7"/>
    <x v="4"/>
    <x v="1"/>
    <x v="0"/>
    <x v="0"/>
    <n v="0.18124999999999999"/>
  </r>
  <r>
    <n v="568"/>
    <s v="Taylor Alvarez"/>
    <s v="alyssa74@example.org"/>
    <n v="46"/>
    <s v="Female"/>
    <x v="17"/>
    <d v="2021-09-30T00:00:00"/>
    <x v="1"/>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x v="1"/>
    <s v="Herself early never stop group."/>
    <x v="2"/>
    <s v="Phone"/>
    <d v="2023-06-01T17:56:42"/>
    <d v="2023-06-01T06:54:42"/>
    <x v="2"/>
    <x v="2"/>
    <x v="9"/>
    <x v="1"/>
    <x v="1"/>
    <x v="1"/>
    <n v="0.61250000000000004"/>
  </r>
  <r>
    <n v="569"/>
    <s v="Teresa Jimenez"/>
    <s v="jsilva@example.org"/>
    <n v="44"/>
    <s v="Female"/>
    <x v="26"/>
    <d v="2020-12-24T00:00:00"/>
    <x v="3"/>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x v="1"/>
    <s v="Million close eye push field."/>
    <x v="1"/>
    <s v="Social media"/>
    <d v="2023-06-01T05:21:43"/>
    <d v="2023-06-01T17:33:43"/>
    <x v="3"/>
    <x v="4"/>
    <x v="10"/>
    <x v="1"/>
    <x v="1"/>
    <x v="1"/>
    <n v="0.41875000000000001"/>
  </r>
  <r>
    <n v="570"/>
    <s v="Hannah Quinn"/>
    <s v="michael65@example.org"/>
    <n v="48"/>
    <s v="Other"/>
    <x v="9"/>
    <d v="2021-03-23T00:00:00"/>
    <x v="2"/>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x v="2"/>
    <m/>
    <x v="0"/>
    <s v="Chat"/>
    <m/>
    <m/>
    <x v="4"/>
    <x v="6"/>
    <x v="0"/>
    <x v="0"/>
    <x v="0"/>
    <x v="1"/>
    <n v="0.47499999999999998"/>
  </r>
  <r>
    <n v="571"/>
    <s v="Levi Valencia"/>
    <s v="guzmanlindsey@example.com"/>
    <n v="70"/>
    <s v="Female"/>
    <x v="37"/>
    <d v="2021-05-18T00:00:00"/>
    <x v="3"/>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x v="0"/>
    <m/>
    <x v="1"/>
    <s v="Chat"/>
    <d v="2023-06-01T04:25:46"/>
    <m/>
    <x v="4"/>
    <x v="8"/>
    <x v="1"/>
    <x v="1"/>
    <x v="0"/>
    <x v="0"/>
    <n v="0.20624999999999999"/>
  </r>
  <r>
    <n v="572"/>
    <s v="Charles Wells"/>
    <s v="ecopeland@example.org"/>
    <n v="20"/>
    <s v="Female"/>
    <x v="35"/>
    <d v="2020-04-21T00:00:00"/>
    <x v="1"/>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x v="0"/>
    <m/>
    <x v="1"/>
    <s v="Phone"/>
    <d v="2023-06-01T06:01:47"/>
    <m/>
    <x v="4"/>
    <x v="0"/>
    <x v="11"/>
    <x v="1"/>
    <x v="0"/>
    <x v="0"/>
    <n v="0.875"/>
  </r>
  <r>
    <n v="573"/>
    <s v="Angela Jensen"/>
    <s v="atkinsshawn@example.com"/>
    <n v="39"/>
    <s v="Other"/>
    <x v="34"/>
    <d v="2020-12-15T00:00:00"/>
    <x v="3"/>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x v="2"/>
    <m/>
    <x v="1"/>
    <s v="Email"/>
    <m/>
    <m/>
    <x v="4"/>
    <x v="4"/>
    <x v="10"/>
    <x v="1"/>
    <x v="0"/>
    <x v="1"/>
    <n v="0.41875000000000001"/>
  </r>
  <r>
    <n v="574"/>
    <s v="Jennifer Ramsey"/>
    <s v="smontgomery@example.net"/>
    <n v="54"/>
    <s v="Other"/>
    <x v="37"/>
    <d v="2020-05-28T00:00:00"/>
    <x v="2"/>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x v="0"/>
    <m/>
    <x v="0"/>
    <s v="Chat"/>
    <d v="2023-06-01T08:49:51"/>
    <m/>
    <x v="4"/>
    <x v="2"/>
    <x v="1"/>
    <x v="0"/>
    <x v="0"/>
    <x v="0"/>
    <n v="0.72499999999999998"/>
  </r>
  <r>
    <n v="575"/>
    <s v="Michael Fields"/>
    <s v="mcbrideelizabeth@example.net"/>
    <n v="25"/>
    <s v="Female"/>
    <x v="22"/>
    <d v="2021-05-07T00:00:00"/>
    <x v="1"/>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x v="1"/>
    <s v="Someone option everyone him fear."/>
    <x v="3"/>
    <s v="Chat"/>
    <d v="2023-06-01T15:13:52"/>
    <d v="2023-06-01T10:19:52"/>
    <x v="5"/>
    <x v="2"/>
    <x v="1"/>
    <x v="1"/>
    <x v="1"/>
    <x v="1"/>
    <n v="0.72499999999999998"/>
  </r>
  <r>
    <n v="576"/>
    <s v="Becky Evans"/>
    <s v="steven73@example.org"/>
    <n v="32"/>
    <s v="Female"/>
    <x v="31"/>
    <d v="2021-05-25T00:00:00"/>
    <x v="1"/>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x v="1"/>
    <s v="Provide management enjoy rather subject represent plan."/>
    <x v="1"/>
    <s v="Email"/>
    <d v="2023-06-01T16:53:54"/>
    <d v="2023-06-01T06:47:54"/>
    <x v="3"/>
    <x v="8"/>
    <x v="1"/>
    <x v="1"/>
    <x v="1"/>
    <x v="1"/>
    <n v="0.20624999999999999"/>
  </r>
  <r>
    <n v="577"/>
    <s v="Jeffrey Pratt"/>
    <s v="jennifer23@example.org"/>
    <n v="66"/>
    <s v="Other"/>
    <x v="30"/>
    <d v="2020-12-11T00:00:00"/>
    <x v="3"/>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x v="1"/>
    <s v="Bit clearly TV discover."/>
    <x v="1"/>
    <s v="Social media"/>
    <d v="2023-06-01T20:39:56"/>
    <d v="2023-06-01T02:51:56"/>
    <x v="2"/>
    <x v="0"/>
    <x v="10"/>
    <x v="1"/>
    <x v="1"/>
    <x v="1"/>
    <n v="0.78125"/>
  </r>
  <r>
    <n v="578"/>
    <s v="Michael Long"/>
    <s v="lauracummings@example.net"/>
    <n v="67"/>
    <s v="Female"/>
    <x v="13"/>
    <d v="2021-12-28T00:00:00"/>
    <x v="1"/>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x v="2"/>
    <m/>
    <x v="2"/>
    <s v="Chat"/>
    <m/>
    <m/>
    <x v="4"/>
    <x v="8"/>
    <x v="10"/>
    <x v="0"/>
    <x v="0"/>
    <x v="1"/>
    <n v="0.21249999999999999"/>
  </r>
  <r>
    <n v="579"/>
    <s v="Timothy Gomez"/>
    <s v="nathan33@example.org"/>
    <n v="29"/>
    <s v="Other"/>
    <x v="30"/>
    <d v="2020-01-18T00:00:00"/>
    <x v="0"/>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x v="0"/>
    <m/>
    <x v="3"/>
    <s v="Chat"/>
    <d v="2023-06-01T20:48:59"/>
    <m/>
    <x v="4"/>
    <x v="6"/>
    <x v="6"/>
    <x v="1"/>
    <x v="0"/>
    <x v="0"/>
    <n v="0.35"/>
  </r>
  <r>
    <n v="580"/>
    <s v="Nicole Delgado"/>
    <s v="david77@example.net"/>
    <n v="25"/>
    <s v="Other"/>
    <x v="36"/>
    <d v="2020-02-25T00:00:00"/>
    <x v="0"/>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x v="2"/>
    <m/>
    <x v="3"/>
    <s v="Social media"/>
    <m/>
    <m/>
    <x v="4"/>
    <x v="0"/>
    <x v="4"/>
    <x v="1"/>
    <x v="0"/>
    <x v="1"/>
    <n v="0.9375"/>
  </r>
  <r>
    <n v="581"/>
    <s v="Rebekah Price"/>
    <s v="ocarter@example.org"/>
    <n v="27"/>
    <s v="Other"/>
    <x v="26"/>
    <d v="2020-09-07T00:00:00"/>
    <x v="2"/>
    <s v="Software bug"/>
    <s v="I'm having an issue with the {product_purchased}. Please assist. I understand that. But please help me? I've tried troubleshooting steps mentioned in the user manual, but the issue persists."/>
    <x v="1"/>
    <s v="Lay common nature dog stuff staff late."/>
    <x v="0"/>
    <s v="Social media"/>
    <d v="2023-06-01T03:37:01"/>
    <d v="2023-06-01T06:13:01"/>
    <x v="5"/>
    <x v="0"/>
    <x v="9"/>
    <x v="1"/>
    <x v="1"/>
    <x v="1"/>
    <n v="0.8"/>
  </r>
  <r>
    <n v="582"/>
    <s v="Briana Taylor"/>
    <s v="smithjustin@example.net"/>
    <n v="50"/>
    <s v="Male"/>
    <x v="14"/>
    <d v="2021-05-04T00:00:00"/>
    <x v="4"/>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x v="0"/>
    <m/>
    <x v="1"/>
    <s v="Social media"/>
    <d v="2023-06-01T13:13:02"/>
    <m/>
    <x v="4"/>
    <x v="9"/>
    <x v="1"/>
    <x v="1"/>
    <x v="0"/>
    <x v="0"/>
    <n v="0.22500000000000001"/>
  </r>
  <r>
    <n v="583"/>
    <s v="Kevin Kelly"/>
    <s v="vjones@example.com"/>
    <n v="44"/>
    <s v="Male"/>
    <x v="14"/>
    <d v="2020-01-20T00:00:00"/>
    <x v="2"/>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x v="2"/>
    <m/>
    <x v="2"/>
    <s v="Chat"/>
    <m/>
    <m/>
    <x v="4"/>
    <x v="10"/>
    <x v="6"/>
    <x v="0"/>
    <x v="0"/>
    <x v="1"/>
    <n v="0.17499999999999999"/>
  </r>
  <r>
    <n v="584"/>
    <s v="Jacob Howard"/>
    <s v="michael40@example.net"/>
    <n v="69"/>
    <s v="Female"/>
    <x v="28"/>
    <d v="2021-06-01T00:00:00"/>
    <x v="2"/>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x v="0"/>
    <m/>
    <x v="2"/>
    <s v="Social media"/>
    <d v="2023-06-01T19:38:06"/>
    <m/>
    <x v="4"/>
    <x v="9"/>
    <x v="8"/>
    <x v="1"/>
    <x v="0"/>
    <x v="0"/>
    <n v="0.23125000000000001"/>
  </r>
  <r>
    <n v="585"/>
    <s v="Todd Watson"/>
    <s v="klee@example.org"/>
    <n v="55"/>
    <s v="Male"/>
    <x v="37"/>
    <d v="2021-06-13T00:00:00"/>
    <x v="2"/>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x v="2"/>
    <m/>
    <x v="0"/>
    <s v="Phone"/>
    <m/>
    <m/>
    <x v="0"/>
    <x v="0"/>
    <x v="8"/>
    <x v="0"/>
    <x v="0"/>
    <x v="1"/>
    <n v="0.84375"/>
  </r>
  <r>
    <n v="586"/>
    <s v="Patricia Jones"/>
    <s v="andrew63@example.org"/>
    <n v="24"/>
    <s v="Male"/>
    <x v="3"/>
    <d v="2020-04-03T00:00:00"/>
    <x v="4"/>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x v="1"/>
    <s v="Bring purpose listen."/>
    <x v="0"/>
    <s v="Chat"/>
    <d v="2023-06-01T14:43:08"/>
    <d v="2023-06-01T06:39:08"/>
    <x v="5"/>
    <x v="8"/>
    <x v="11"/>
    <x v="1"/>
    <x v="1"/>
    <x v="1"/>
    <n v="0.28125"/>
  </r>
  <r>
    <n v="587"/>
    <s v="Sarah Johnson"/>
    <s v="fbrown@example.net"/>
    <n v="47"/>
    <s v="Male"/>
    <x v="34"/>
    <d v="2021-03-10T00:00:00"/>
    <x v="4"/>
    <s v="Hardware issue"/>
    <s v="I'm having an issue with the {product_purchased}. Please assist._x000a__x000a_Thank you._x000a__x000a_(5-12-2013, 04:27 PM) vBulletin[1] : I always try and update the I've checked for any available software updates for my {product_purchased}, but there are none."/>
    <x v="2"/>
    <m/>
    <x v="0"/>
    <s v="Chat"/>
    <m/>
    <m/>
    <x v="0"/>
    <x v="0"/>
    <x v="0"/>
    <x v="0"/>
    <x v="0"/>
    <x v="1"/>
    <n v="0.76875000000000004"/>
  </r>
  <r>
    <n v="588"/>
    <s v="Lisa Morgan"/>
    <s v="craig54@example.com"/>
    <n v="52"/>
    <s v="Male"/>
    <x v="28"/>
    <d v="2020-01-24T00:00:00"/>
    <x v="4"/>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x v="1"/>
    <s v="Life response Republican music."/>
    <x v="3"/>
    <s v="Phone"/>
    <d v="2023-06-01T05:25:12"/>
    <d v="2023-06-01T15:48:12"/>
    <x v="5"/>
    <x v="1"/>
    <x v="6"/>
    <x v="1"/>
    <x v="1"/>
    <x v="1"/>
    <n v="0.79374999999999996"/>
  </r>
  <r>
    <n v="589"/>
    <s v="Matthew Martinez"/>
    <s v="heather15@example.net"/>
    <n v="54"/>
    <s v="Other"/>
    <x v="21"/>
    <d v="2021-04-14T00:00:00"/>
    <x v="1"/>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x v="0"/>
    <m/>
    <x v="0"/>
    <s v="Social media"/>
    <d v="2023-06-01T19:06:13"/>
    <m/>
    <x v="0"/>
    <x v="9"/>
    <x v="11"/>
    <x v="0"/>
    <x v="0"/>
    <x v="0"/>
    <n v="0.1875"/>
  </r>
  <r>
    <n v="590"/>
    <s v="Jason Serrano"/>
    <s v="haleykenneth@example.net"/>
    <n v="44"/>
    <s v="Female"/>
    <x v="25"/>
    <d v="2020-02-23T00:00:00"/>
    <x v="0"/>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x v="1"/>
    <s v="Debate purpose sometimes need ok."/>
    <x v="2"/>
    <s v="Phone"/>
    <d v="2023-06-01T02:53:15"/>
    <d v="2023-06-01T04:04:15"/>
    <x v="4"/>
    <x v="2"/>
    <x v="4"/>
    <x v="1"/>
    <x v="1"/>
    <x v="1"/>
    <n v="0.6875"/>
  </r>
  <r>
    <n v="591"/>
    <s v="Mark Woodward"/>
    <s v="dawn75@example.com"/>
    <n v="39"/>
    <s v="Male"/>
    <x v="23"/>
    <d v="2020-02-12T00:00:00"/>
    <x v="4"/>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x v="0"/>
    <m/>
    <x v="1"/>
    <s v="Phone"/>
    <d v="2023-06-01T20:40:17"/>
    <m/>
    <x v="0"/>
    <x v="0"/>
    <x v="4"/>
    <x v="1"/>
    <x v="0"/>
    <x v="0"/>
    <n v="0.9375"/>
  </r>
  <r>
    <n v="592"/>
    <s v="Alex Valdez"/>
    <s v="xgiles@example.com"/>
    <n v="27"/>
    <s v="Female"/>
    <x v="20"/>
    <d v="2020-05-09T00:00:00"/>
    <x v="4"/>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x v="2"/>
    <m/>
    <x v="3"/>
    <s v="Email"/>
    <m/>
    <m/>
    <x v="0"/>
    <x v="1"/>
    <x v="1"/>
    <x v="1"/>
    <x v="0"/>
    <x v="1"/>
    <n v="0.71875"/>
  </r>
  <r>
    <n v="593"/>
    <s v="Jodi Dickson"/>
    <s v="kstein@example.com"/>
    <n v="53"/>
    <s v="Male"/>
    <x v="18"/>
    <d v="2020-05-02T00:00:00"/>
    <x v="0"/>
    <s v="Payment issue"/>
    <s v="I'm having an issue with the {product_purchased}. Please assist._x000a__x000a__x000a_â€¢ Please be sure you check your email to confirm which invoice you've purchased. It may take up to 3-4 weeks for the payment information to arrive I've already contacted customer support multiple times, but the issue remains unresolved."/>
    <x v="2"/>
    <m/>
    <x v="0"/>
    <s v="Email"/>
    <m/>
    <m/>
    <x v="0"/>
    <x v="5"/>
    <x v="1"/>
    <x v="0"/>
    <x v="0"/>
    <x v="1"/>
    <n v="0.26874999999999999"/>
  </r>
  <r>
    <n v="594"/>
    <s v="Brian Bell"/>
    <s v="ashleygilbert@example.net"/>
    <n v="29"/>
    <s v="Female"/>
    <x v="0"/>
    <d v="2021-09-22T00:00:00"/>
    <x v="0"/>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x v="2"/>
    <m/>
    <x v="1"/>
    <s v="Phone"/>
    <m/>
    <m/>
    <x v="0"/>
    <x v="6"/>
    <x v="9"/>
    <x v="1"/>
    <x v="0"/>
    <x v="1"/>
    <n v="0.4"/>
  </r>
  <r>
    <n v="595"/>
    <s v="Jeremy Robinson"/>
    <s v="michael49@example.net"/>
    <n v="32"/>
    <s v="Female"/>
    <x v="23"/>
    <d v="2020-07-27T00:00:00"/>
    <x v="1"/>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x v="2"/>
    <m/>
    <x v="2"/>
    <s v="Social media"/>
    <m/>
    <m/>
    <x v="0"/>
    <x v="3"/>
    <x v="2"/>
    <x v="0"/>
    <x v="0"/>
    <x v="1"/>
    <n v="0.23749999999999999"/>
  </r>
  <r>
    <n v="596"/>
    <s v="Jennifer Anderson"/>
    <s v="skennedy@example.org"/>
    <n v="60"/>
    <s v="Other"/>
    <x v="36"/>
    <d v="2021-02-11T00:00:00"/>
    <x v="2"/>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x v="0"/>
    <m/>
    <x v="1"/>
    <s v="Chat"/>
    <d v="2023-06-01T11:52:25"/>
    <m/>
    <x v="0"/>
    <x v="0"/>
    <x v="4"/>
    <x v="1"/>
    <x v="0"/>
    <x v="0"/>
    <n v="0.9375"/>
  </r>
  <r>
    <n v="597"/>
    <s v="Mr. Victor Nguyen"/>
    <s v="ruizkeith@example.net"/>
    <n v="68"/>
    <s v="Male"/>
    <x v="1"/>
    <d v="2020-02-09T00:00:00"/>
    <x v="2"/>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x v="1"/>
    <s v="Evidence score discussion site."/>
    <x v="0"/>
    <s v="Phone"/>
    <d v="2023-06-01T14:02:26"/>
    <d v="2023-06-01T12:27:26"/>
    <x v="1"/>
    <x v="7"/>
    <x v="4"/>
    <x v="1"/>
    <x v="1"/>
    <x v="1"/>
    <n v="0.18124999999999999"/>
  </r>
  <r>
    <n v="598"/>
    <s v="Matthew Tran"/>
    <s v="qmeyer@example.net"/>
    <n v="37"/>
    <s v="Male"/>
    <x v="40"/>
    <d v="2020-02-07T00:00:00"/>
    <x v="0"/>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x v="1"/>
    <s v="Task not stage ground describe point test."/>
    <x v="2"/>
    <s v="Phone"/>
    <d v="2023-06-01T00:32:27"/>
    <d v="2023-06-01T14:19:27"/>
    <x v="3"/>
    <x v="10"/>
    <x v="4"/>
    <x v="1"/>
    <x v="1"/>
    <x v="1"/>
    <n v="0.22500000000000001"/>
  </r>
  <r>
    <n v="599"/>
    <s v="Michelle Harris"/>
    <s v="katherineestrada@example.com"/>
    <n v="45"/>
    <s v="Male"/>
    <x v="14"/>
    <d v="2021-07-21T00:00:00"/>
    <x v="0"/>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x v="1"/>
    <s v="Voice exactly attention be dinner."/>
    <x v="0"/>
    <s v="Social media"/>
    <d v="2023-06-01T09:54:29"/>
    <d v="2023-06-01T19:12:29"/>
    <x v="5"/>
    <x v="2"/>
    <x v="2"/>
    <x v="1"/>
    <x v="1"/>
    <x v="1"/>
    <n v="0.57499999999999996"/>
  </r>
  <r>
    <n v="600"/>
    <s v="Candace Taylor"/>
    <s v="richardspencer@example.net"/>
    <n v="69"/>
    <s v="Other"/>
    <x v="28"/>
    <d v="2021-04-05T00:00:00"/>
    <x v="0"/>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x v="0"/>
    <m/>
    <x v="2"/>
    <s v="Social media"/>
    <d v="2023-05-31T22:05:31"/>
    <m/>
    <x v="0"/>
    <x v="7"/>
    <x v="11"/>
    <x v="1"/>
    <x v="0"/>
    <x v="0"/>
    <n v="0.23749999999999999"/>
  </r>
  <r>
    <n v="601"/>
    <s v="Terrance Turner"/>
    <s v="lopezdavid@example.net"/>
    <n v="64"/>
    <s v="Other"/>
    <x v="32"/>
    <d v="2021-04-20T00:00:00"/>
    <x v="1"/>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x v="1"/>
    <s v="Evening million help each eight."/>
    <x v="1"/>
    <s v="Email"/>
    <d v="2023-06-01T06:35:33"/>
    <d v="2023-06-01T14:52:33"/>
    <x v="3"/>
    <x v="9"/>
    <x v="11"/>
    <x v="1"/>
    <x v="1"/>
    <x v="1"/>
    <n v="0.1875"/>
  </r>
  <r>
    <n v="602"/>
    <s v="Gary Wilkerson"/>
    <s v="carolvalencia@example.com"/>
    <n v="43"/>
    <s v="Other"/>
    <x v="21"/>
    <d v="2020-05-05T00:00:00"/>
    <x v="0"/>
    <s v="Account access"/>
    <s v="I'm having an issue with the {product_purchased}. Please assist. â€” Dan Acheson (@ACharson) April 2, 2016_x000a__x000a_The update also included a link giving the retailer a statement saying that there was no This problem started occurring after the recent software update. I haven't made any other changes to the device."/>
    <x v="0"/>
    <m/>
    <x v="2"/>
    <s v="Email"/>
    <d v="2023-06-01T17:25:34"/>
    <m/>
    <x v="0"/>
    <x v="9"/>
    <x v="1"/>
    <x v="1"/>
    <x v="0"/>
    <x v="0"/>
    <n v="0.22500000000000001"/>
  </r>
  <r>
    <n v="603"/>
    <s v="Jamie Nelson"/>
    <s v="cody03@example.org"/>
    <n v="41"/>
    <s v="Male"/>
    <x v="11"/>
    <d v="2021-02-13T00:00:00"/>
    <x v="1"/>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x v="0"/>
    <m/>
    <x v="0"/>
    <s v="Phone"/>
    <d v="2023-06-01T17:24:36"/>
    <m/>
    <x v="0"/>
    <x v="7"/>
    <x v="4"/>
    <x v="0"/>
    <x v="0"/>
    <x v="0"/>
    <n v="0.18124999999999999"/>
  </r>
  <r>
    <n v="604"/>
    <s v="Sharon Fuller"/>
    <s v="melissaperez@example.com"/>
    <n v="48"/>
    <s v="Other"/>
    <x v="20"/>
    <d v="2020-04-11T00:00:00"/>
    <x v="4"/>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x v="1"/>
    <s v="Operation charge social purpose."/>
    <x v="0"/>
    <s v="Email"/>
    <d v="2023-06-01T07:22:38"/>
    <d v="2023-06-01T02:05:38"/>
    <x v="4"/>
    <x v="2"/>
    <x v="11"/>
    <x v="1"/>
    <x v="1"/>
    <x v="1"/>
    <n v="0.65"/>
  </r>
  <r>
    <n v="605"/>
    <s v="Samuel Delgado II"/>
    <s v="wjackson@example.com"/>
    <n v="27"/>
    <s v="Other"/>
    <x v="23"/>
    <d v="2021-11-01T00:00:00"/>
    <x v="3"/>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x v="1"/>
    <s v="Anyone then especially on challenge toward."/>
    <x v="0"/>
    <s v="Social media"/>
    <d v="2023-06-01T05:10:39"/>
    <d v="2023-06-01T14:00:39"/>
    <x v="1"/>
    <x v="0"/>
    <x v="3"/>
    <x v="1"/>
    <x v="1"/>
    <x v="1"/>
    <n v="0.9375"/>
  </r>
  <r>
    <n v="606"/>
    <s v="Nicholas Zavala"/>
    <s v="wardamber@example.com"/>
    <n v="50"/>
    <s v="Male"/>
    <x v="0"/>
    <d v="2020-02-04T00:00:00"/>
    <x v="1"/>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x v="2"/>
    <m/>
    <x v="1"/>
    <s v="Social media"/>
    <m/>
    <m/>
    <x v="0"/>
    <x v="10"/>
    <x v="4"/>
    <x v="1"/>
    <x v="0"/>
    <x v="1"/>
    <n v="0.22500000000000001"/>
  </r>
  <r>
    <n v="607"/>
    <s v="Alexandra Harvey"/>
    <s v="hoffmansara@example.com"/>
    <n v="66"/>
    <s v="Female"/>
    <x v="17"/>
    <d v="2021-08-31T00:00:00"/>
    <x v="2"/>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x v="2"/>
    <m/>
    <x v="1"/>
    <s v="Phone"/>
    <m/>
    <m/>
    <x v="0"/>
    <x v="10"/>
    <x v="5"/>
    <x v="1"/>
    <x v="0"/>
    <x v="1"/>
    <n v="0.16875000000000001"/>
  </r>
  <r>
    <n v="608"/>
    <s v="Laura Barnett"/>
    <s v="cameronvargas@example.net"/>
    <n v="69"/>
    <s v="Male"/>
    <x v="40"/>
    <d v="2021-04-05T00:00:00"/>
    <x v="4"/>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x v="2"/>
    <m/>
    <x v="1"/>
    <s v="Email"/>
    <m/>
    <m/>
    <x v="0"/>
    <x v="1"/>
    <x v="11"/>
    <x v="1"/>
    <x v="0"/>
    <x v="1"/>
    <n v="0.65625"/>
  </r>
  <r>
    <n v="609"/>
    <s v="Oscar Ortiz"/>
    <s v="krobinson@example.com"/>
    <n v="53"/>
    <s v="Other"/>
    <x v="0"/>
    <d v="2021-11-30T00:00:00"/>
    <x v="0"/>
    <s v="Refund request"/>
    <s v="My {product_purchased} crashed, and I lost all the data stored on it. Is there any way to recover the lost data? The issue I'm facing is intermittent. Sometimes it works fine, but other times it acts up unexpectedly."/>
    <x v="2"/>
    <m/>
    <x v="0"/>
    <s v="Social media"/>
    <m/>
    <m/>
    <x v="0"/>
    <x v="1"/>
    <x v="3"/>
    <x v="0"/>
    <x v="0"/>
    <x v="1"/>
    <n v="0.65625"/>
  </r>
  <r>
    <n v="610"/>
    <s v="James Russell"/>
    <s v="lindahensley@example.com"/>
    <n v="65"/>
    <s v="Other"/>
    <x v="14"/>
    <d v="2021-03-13T00:00:00"/>
    <x v="4"/>
    <s v="Data loss"/>
    <s v="I'm having an issue with the {product_purchased}. Please assist. I only got it when I applied it in time, so please call 1-800-838-8847 to inquire, I'm having an issue with the I've tried troubleshooting steps mentioned in the user manual, but the issue persists."/>
    <x v="0"/>
    <m/>
    <x v="3"/>
    <s v="Social media"/>
    <d v="2023-06-01T13:26:44"/>
    <m/>
    <x v="0"/>
    <x v="10"/>
    <x v="0"/>
    <x v="1"/>
    <x v="0"/>
    <x v="0"/>
    <n v="0.16250000000000001"/>
  </r>
  <r>
    <n v="611"/>
    <s v="John Mendoza"/>
    <s v="daviesandrew@example.org"/>
    <n v="52"/>
    <s v="Other"/>
    <x v="8"/>
    <d v="2021-03-22T00:00:00"/>
    <x v="2"/>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x v="0"/>
    <m/>
    <x v="1"/>
    <s v="Chat"/>
    <d v="2023-06-01T14:27:47"/>
    <m/>
    <x v="0"/>
    <x v="5"/>
    <x v="0"/>
    <x v="1"/>
    <x v="0"/>
    <x v="0"/>
    <n v="0.26874999999999999"/>
  </r>
  <r>
    <n v="612"/>
    <s v="Phillip Roman"/>
    <s v="nicolepowell@example.com"/>
    <n v="19"/>
    <s v="Female"/>
    <x v="41"/>
    <d v="2021-12-02T00:00:00"/>
    <x v="3"/>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x v="1"/>
    <s v="Possible back quite sometimes fast himself."/>
    <x v="3"/>
    <s v="Phone"/>
    <d v="2023-06-01T19:30:48"/>
    <d v="2023-06-01T16:04:48"/>
    <x v="3"/>
    <x v="0"/>
    <x v="10"/>
    <x v="1"/>
    <x v="1"/>
    <x v="1"/>
    <n v="0.78125"/>
  </r>
  <r>
    <n v="613"/>
    <s v="Denise Allen"/>
    <s v="reeseashley@example.org"/>
    <n v="34"/>
    <s v="Female"/>
    <x v="8"/>
    <d v="2021-10-16T00:00:00"/>
    <x v="4"/>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x v="0"/>
    <m/>
    <x v="3"/>
    <s v="Email"/>
    <d v="2023-06-01T06:54:49"/>
    <m/>
    <x v="0"/>
    <x v="6"/>
    <x v="7"/>
    <x v="1"/>
    <x v="0"/>
    <x v="0"/>
    <n v="0.48749999999999999"/>
  </r>
  <r>
    <n v="614"/>
    <s v="Jose Hunter"/>
    <s v="abbottmackenzie@example.org"/>
    <n v="18"/>
    <s v="Male"/>
    <x v="30"/>
    <d v="2020-03-24T00:00:00"/>
    <x v="4"/>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x v="0"/>
    <m/>
    <x v="1"/>
    <s v="Chat"/>
    <d v="2023-06-01T04:04:50"/>
    <m/>
    <x v="0"/>
    <x v="9"/>
    <x v="0"/>
    <x v="1"/>
    <x v="0"/>
    <x v="0"/>
    <n v="0.23749999999999999"/>
  </r>
  <r>
    <n v="615"/>
    <s v="Jenny Robinson"/>
    <s v="tmorrow@example.com"/>
    <n v="48"/>
    <s v="Other"/>
    <x v="26"/>
    <d v="2020-05-25T00:00:00"/>
    <x v="0"/>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x v="0"/>
    <m/>
    <x v="3"/>
    <s v="Email"/>
    <d v="2023-06-01T15:43:51"/>
    <m/>
    <x v="0"/>
    <x v="2"/>
    <x v="1"/>
    <x v="1"/>
    <x v="0"/>
    <x v="0"/>
    <n v="0.72499999999999998"/>
  </r>
  <r>
    <n v="616"/>
    <s v="Stefanie Guzman"/>
    <s v="richardsmichelle@example.net"/>
    <n v="39"/>
    <s v="Other"/>
    <x v="7"/>
    <d v="2020-01-24T00:00:00"/>
    <x v="2"/>
    <s v="Account access"/>
    <s v="I'm having an issue with the {product_purchased}. Please assist. 1-800-266-3538._x000a__x000a_If you have a question or need aid to assist other shoppers, ask at (401) 856-00 I've followed the troubleshooting steps mentioned in the user manual, but the issue persists."/>
    <x v="0"/>
    <m/>
    <x v="1"/>
    <s v="Email"/>
    <d v="2023-06-01T06:48:53"/>
    <m/>
    <x v="0"/>
    <x v="7"/>
    <x v="6"/>
    <x v="1"/>
    <x v="0"/>
    <x v="0"/>
    <n v="0.29375000000000001"/>
  </r>
  <r>
    <n v="617"/>
    <s v="Ernest Torres"/>
    <s v="nanderson@example.org"/>
    <n v="60"/>
    <s v="Other"/>
    <x v="6"/>
    <d v="2020-02-20T00:00:00"/>
    <x v="3"/>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x v="2"/>
    <m/>
    <x v="3"/>
    <s v="Chat"/>
    <m/>
    <m/>
    <x v="0"/>
    <x v="0"/>
    <x v="4"/>
    <x v="1"/>
    <x v="0"/>
    <x v="1"/>
    <n v="0.9375"/>
  </r>
  <r>
    <n v="618"/>
    <s v="Mrs. Nicole Perez"/>
    <s v="franciscoali@example.com"/>
    <n v="38"/>
    <s v="Other"/>
    <x v="7"/>
    <d v="2021-04-25T00:00:00"/>
    <x v="3"/>
    <s v="Account access"/>
    <s v="I'm having an issue with the {product_purchased}. Please assist. #include &lt;iostream&gt; struct cmp { std::shared_ptr&lt;dtor&gt; id; } cmp::id; void main() { int I've already contacted customer support multiple times, but the issue remains unresolved."/>
    <x v="2"/>
    <m/>
    <x v="1"/>
    <s v="Email"/>
    <m/>
    <m/>
    <x v="0"/>
    <x v="6"/>
    <x v="11"/>
    <x v="1"/>
    <x v="0"/>
    <x v="1"/>
    <n v="0.53125"/>
  </r>
  <r>
    <n v="619"/>
    <s v="Frank Shannon"/>
    <s v="taylorstephanie@example.net"/>
    <n v="55"/>
    <s v="Female"/>
    <x v="38"/>
    <d v="2021-09-04T00:00:00"/>
    <x v="3"/>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x v="0"/>
    <m/>
    <x v="2"/>
    <s v="Social media"/>
    <d v="2023-06-01T15:08:58"/>
    <m/>
    <x v="0"/>
    <x v="2"/>
    <x v="9"/>
    <x v="1"/>
    <x v="0"/>
    <x v="0"/>
    <n v="0.61250000000000004"/>
  </r>
  <r>
    <n v="620"/>
    <s v="Karen Hernandez"/>
    <s v="vwhite@example.net"/>
    <n v="59"/>
    <s v="Female"/>
    <x v="19"/>
    <d v="2021-05-17T00:00:00"/>
    <x v="0"/>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x v="1"/>
    <s v="Less brother ahead base father."/>
    <x v="1"/>
    <s v="Email"/>
    <d v="2023-06-01T06:35:58"/>
    <d v="2023-06-01T04:00:58"/>
    <x v="3"/>
    <x v="0"/>
    <x v="1"/>
    <x v="1"/>
    <x v="1"/>
    <x v="1"/>
    <n v="0.80625000000000002"/>
  </r>
  <r>
    <n v="621"/>
    <s v="Andrew Riley"/>
    <s v="kelseylopez@example.org"/>
    <n v="46"/>
    <s v="Female"/>
    <x v="17"/>
    <d v="2020-01-21T00:00:00"/>
    <x v="1"/>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x v="1"/>
    <s v="Put against major yourself your chance seek."/>
    <x v="1"/>
    <s v="Email"/>
    <d v="2023-06-01T21:02:59"/>
    <d v="2023-06-01T01:32:59"/>
    <x v="4"/>
    <x v="2"/>
    <x v="6"/>
    <x v="1"/>
    <x v="1"/>
    <x v="1"/>
    <n v="0.73124999999999996"/>
  </r>
  <r>
    <n v="622"/>
    <s v="Mary Gallagher"/>
    <s v="john87@example.com"/>
    <n v="39"/>
    <s v="Other"/>
    <x v="31"/>
    <d v="2020-11-16T00:00:00"/>
    <x v="3"/>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x v="1"/>
    <s v="She list people."/>
    <x v="3"/>
    <s v="Chat"/>
    <d v="2023-06-01T15:57:01"/>
    <d v="2023-06-01T16:08:01"/>
    <x v="5"/>
    <x v="6"/>
    <x v="3"/>
    <x v="1"/>
    <x v="1"/>
    <x v="1"/>
    <n v="0.51875000000000004"/>
  </r>
  <r>
    <n v="623"/>
    <s v="Juan Hayes"/>
    <s v="mmckee@example.org"/>
    <n v="70"/>
    <s v="Male"/>
    <x v="6"/>
    <d v="2021-06-17T00:00:00"/>
    <x v="2"/>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x v="0"/>
    <m/>
    <x v="2"/>
    <s v="Phone"/>
    <d v="2023-06-01T01:59:03"/>
    <m/>
    <x v="0"/>
    <x v="3"/>
    <x v="8"/>
    <x v="1"/>
    <x v="0"/>
    <x v="0"/>
    <n v="0.19375000000000001"/>
  </r>
  <r>
    <n v="624"/>
    <s v="Nathaniel Clark"/>
    <s v="kennethbailey@example.net"/>
    <n v="34"/>
    <s v="Male"/>
    <x v="7"/>
    <d v="2020-05-04T00:00:00"/>
    <x v="0"/>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x v="0"/>
    <m/>
    <x v="0"/>
    <s v="Phone"/>
    <d v="2023-06-01T06:00:03"/>
    <m/>
    <x v="0"/>
    <x v="0"/>
    <x v="1"/>
    <x v="0"/>
    <x v="0"/>
    <x v="0"/>
    <n v="0.80625000000000002"/>
  </r>
  <r>
    <n v="625"/>
    <s v="Dr. Marc Leonard"/>
    <s v="xstone@example.org"/>
    <n v="62"/>
    <s v="Female"/>
    <x v="32"/>
    <d v="2021-01-03T00:00:00"/>
    <x v="1"/>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x v="0"/>
    <m/>
    <x v="3"/>
    <s v="Chat"/>
    <d v="2023-06-01T07:47:04"/>
    <m/>
    <x v="0"/>
    <x v="9"/>
    <x v="6"/>
    <x v="1"/>
    <x v="0"/>
    <x v="0"/>
    <n v="0.19375000000000001"/>
  </r>
  <r>
    <n v="626"/>
    <s v="Kimberly Tucker"/>
    <s v="stacyhill@example.net"/>
    <n v="29"/>
    <s v="Other"/>
    <x v="36"/>
    <d v="2021-02-08T00:00:00"/>
    <x v="1"/>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x v="0"/>
    <m/>
    <x v="1"/>
    <s v="Social media"/>
    <d v="2023-06-01T17:56:06"/>
    <m/>
    <x v="0"/>
    <x v="1"/>
    <x v="4"/>
    <x v="1"/>
    <x v="0"/>
    <x v="0"/>
    <n v="0.70625000000000004"/>
  </r>
  <r>
    <n v="627"/>
    <s v="Diane Lewis"/>
    <s v="craigjohn@example.com"/>
    <n v="47"/>
    <s v="Male"/>
    <x v="37"/>
    <d v="2020-09-03T00:00:00"/>
    <x v="0"/>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x v="2"/>
    <m/>
    <x v="0"/>
    <s v="Email"/>
    <m/>
    <m/>
    <x v="0"/>
    <x v="1"/>
    <x v="9"/>
    <x v="0"/>
    <x v="0"/>
    <x v="1"/>
    <n v="0.73124999999999996"/>
  </r>
  <r>
    <n v="628"/>
    <s v="Tiffany Perkins"/>
    <s v="brandoncastillo@example.org"/>
    <n v="19"/>
    <s v="Other"/>
    <x v="17"/>
    <d v="2021-06-13T00:00:00"/>
    <x v="1"/>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x v="1"/>
    <s v="Improve like quickly remember particular."/>
    <x v="2"/>
    <s v="Email"/>
    <d v="2023-06-01T18:42:08"/>
    <d v="2023-06-01T05:38:08"/>
    <x v="5"/>
    <x v="2"/>
    <x v="8"/>
    <x v="1"/>
    <x v="1"/>
    <x v="1"/>
    <n v="0.56874999999999998"/>
  </r>
  <r>
    <n v="629"/>
    <s v="Walter Frazier"/>
    <s v="tracybarr@example.org"/>
    <n v="32"/>
    <s v="Male"/>
    <x v="23"/>
    <d v="2021-10-12T00:00:00"/>
    <x v="1"/>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x v="0"/>
    <m/>
    <x v="2"/>
    <s v="Email"/>
    <d v="2023-06-01T08:21:10"/>
    <m/>
    <x v="0"/>
    <x v="8"/>
    <x v="7"/>
    <x v="1"/>
    <x v="0"/>
    <x v="0"/>
    <n v="0.20624999999999999"/>
  </r>
  <r>
    <n v="630"/>
    <s v="Deborah Duncan"/>
    <s v="emilyanderson@example.net"/>
    <n v="20"/>
    <s v="Female"/>
    <x v="5"/>
    <d v="2020-06-19T00:00:00"/>
    <x v="3"/>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x v="2"/>
    <m/>
    <x v="0"/>
    <s v="Social media"/>
    <m/>
    <m/>
    <x v="0"/>
    <x v="0"/>
    <x v="8"/>
    <x v="0"/>
    <x v="0"/>
    <x v="1"/>
    <n v="0.84375"/>
  </r>
  <r>
    <n v="631"/>
    <s v="Lauren Luna"/>
    <s v="moorestephen@example.com"/>
    <n v="63"/>
    <s v="Female"/>
    <x v="24"/>
    <d v="2021-09-24T00:00:00"/>
    <x v="4"/>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x v="2"/>
    <m/>
    <x v="3"/>
    <s v="Social media"/>
    <m/>
    <m/>
    <x v="0"/>
    <x v="4"/>
    <x v="9"/>
    <x v="1"/>
    <x v="0"/>
    <x v="1"/>
    <n v="0.46875"/>
  </r>
  <r>
    <n v="632"/>
    <s v="Elizabeth Williamson"/>
    <s v="upope@example.net"/>
    <n v="64"/>
    <s v="Male"/>
    <x v="21"/>
    <d v="2020-06-03T00:00:00"/>
    <x v="2"/>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x v="0"/>
    <m/>
    <x v="1"/>
    <s v="Social media"/>
    <d v="2023-06-01T02:58:15"/>
    <m/>
    <x v="0"/>
    <x v="0"/>
    <x v="8"/>
    <x v="1"/>
    <x v="0"/>
    <x v="0"/>
    <n v="0.84375"/>
  </r>
  <r>
    <n v="633"/>
    <s v="Bailey Black"/>
    <s v="lauren07@example.com"/>
    <n v="66"/>
    <s v="Other"/>
    <x v="32"/>
    <d v="2021-03-24T00:00:00"/>
    <x v="2"/>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x v="0"/>
    <m/>
    <x v="0"/>
    <s v="Social media"/>
    <d v="2023-05-31T22:47:17"/>
    <m/>
    <x v="0"/>
    <x v="6"/>
    <x v="0"/>
    <x v="0"/>
    <x v="0"/>
    <x v="0"/>
    <n v="0.47499999999999998"/>
  </r>
  <r>
    <n v="634"/>
    <s v="Jonathon Copeland"/>
    <s v="shannonroberts@example.org"/>
    <n v="68"/>
    <s v="Female"/>
    <x v="37"/>
    <d v="2020-07-29T00:00:00"/>
    <x v="3"/>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x v="0"/>
    <m/>
    <x v="1"/>
    <s v="Social media"/>
    <d v="2023-06-01T13:03:18"/>
    <m/>
    <x v="0"/>
    <x v="0"/>
    <x v="2"/>
    <x v="1"/>
    <x v="0"/>
    <x v="0"/>
    <n v="1.0687500000000001"/>
  </r>
  <r>
    <n v="635"/>
    <s v="Gregory Love"/>
    <s v="ashleyjohnathan@example.com"/>
    <n v="28"/>
    <s v="Female"/>
    <x v="21"/>
    <d v="2020-01-21T00:00:00"/>
    <x v="2"/>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x v="0"/>
    <m/>
    <x v="3"/>
    <s v="Social media"/>
    <d v="2023-06-01T04:19:18"/>
    <m/>
    <x v="0"/>
    <x v="8"/>
    <x v="6"/>
    <x v="1"/>
    <x v="0"/>
    <x v="0"/>
    <n v="0.25624999999999998"/>
  </r>
  <r>
    <n v="636"/>
    <s v="Reginald Trevino"/>
    <s v="knappjessica@example.net"/>
    <n v="53"/>
    <s v="Male"/>
    <x v="32"/>
    <d v="2021-08-31T00:00:00"/>
    <x v="2"/>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x v="1"/>
    <s v="Rule will space a."/>
    <x v="3"/>
    <s v="Chat"/>
    <d v="2023-06-01T08:35:20"/>
    <d v="2023-06-01T11:51:20"/>
    <x v="1"/>
    <x v="6"/>
    <x v="5"/>
    <x v="1"/>
    <x v="1"/>
    <x v="1"/>
    <n v="0.41875000000000001"/>
  </r>
  <r>
    <n v="637"/>
    <s v="Pamela Hall"/>
    <s v="haleywatkins@example.org"/>
    <n v="58"/>
    <s v="Other"/>
    <x v="11"/>
    <d v="2020-04-18T00:00:00"/>
    <x v="2"/>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x v="2"/>
    <m/>
    <x v="0"/>
    <s v="Chat"/>
    <m/>
    <m/>
    <x v="0"/>
    <x v="2"/>
    <x v="11"/>
    <x v="0"/>
    <x v="0"/>
    <x v="1"/>
    <n v="0.65"/>
  </r>
  <r>
    <n v="638"/>
    <s v="Melanie George"/>
    <s v="allenbrandon@example.net"/>
    <n v="32"/>
    <s v="Female"/>
    <x v="8"/>
    <d v="2021-11-03T00:00:00"/>
    <x v="3"/>
    <s v="Hardware issue"/>
    <s v="I'm having an issue with the {product_purchased}. Please assist._x000a__x000a_Click to expand... I've noticed a peculiar error message popping up on my {product_purchased} screen. It says '{error_message}'. What does it mean?"/>
    <x v="0"/>
    <m/>
    <x v="1"/>
    <s v="Chat"/>
    <d v="2023-06-01T01:11:21"/>
    <m/>
    <x v="0"/>
    <x v="9"/>
    <x v="3"/>
    <x v="1"/>
    <x v="0"/>
    <x v="0"/>
    <n v="0.26874999999999999"/>
  </r>
  <r>
    <n v="639"/>
    <s v="Yvonne Reynolds"/>
    <s v="lori37@example.net"/>
    <n v="26"/>
    <s v="Other"/>
    <x v="36"/>
    <d v="2020-08-22T00:00:00"/>
    <x v="3"/>
    <s v="Delivery problem"/>
    <s v="I'm having an issue with the {product_purchased}. Please assist. I'm unable to find the option to perform the desired action in the {product_purchased}. Could you please guide me through the steps?"/>
    <x v="0"/>
    <m/>
    <x v="0"/>
    <s v="Email"/>
    <d v="2023-06-01T19:58:22"/>
    <m/>
    <x v="0"/>
    <x v="8"/>
    <x v="5"/>
    <x v="0"/>
    <x v="0"/>
    <x v="0"/>
    <n v="0.25624999999999998"/>
  </r>
  <r>
    <n v="640"/>
    <s v="Paula Wood"/>
    <s v="david09@example.net"/>
    <n v="47"/>
    <s v="Male"/>
    <x v="36"/>
    <d v="2020-03-03T00:00:00"/>
    <x v="4"/>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x v="2"/>
    <m/>
    <x v="2"/>
    <s v="Phone"/>
    <m/>
    <m/>
    <x v="0"/>
    <x v="2"/>
    <x v="0"/>
    <x v="0"/>
    <x v="0"/>
    <x v="1"/>
    <n v="0.64375000000000004"/>
  </r>
  <r>
    <n v="641"/>
    <s v="Helen Garza"/>
    <s v="hromero@example.org"/>
    <n v="67"/>
    <s v="Male"/>
    <x v="1"/>
    <d v="2021-04-29T00:00:00"/>
    <x v="0"/>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x v="1"/>
    <s v="Raise have give bill lot participant parent."/>
    <x v="1"/>
    <s v="Email"/>
    <d v="2023-06-01T15:54:23"/>
    <d v="2023-06-01T00:49:23"/>
    <x v="2"/>
    <x v="6"/>
    <x v="11"/>
    <x v="1"/>
    <x v="1"/>
    <x v="1"/>
    <n v="0.53125"/>
  </r>
  <r>
    <n v="642"/>
    <s v="Lori Davis"/>
    <s v="herbertpeters@example.org"/>
    <n v="37"/>
    <s v="Other"/>
    <x v="0"/>
    <d v="2020-11-02T00:00:00"/>
    <x v="1"/>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x v="0"/>
    <m/>
    <x v="0"/>
    <s v="Chat"/>
    <d v="2023-06-01T17:46:25"/>
    <m/>
    <x v="0"/>
    <x v="6"/>
    <x v="3"/>
    <x v="0"/>
    <x v="0"/>
    <x v="0"/>
    <n v="0.51875000000000004"/>
  </r>
  <r>
    <n v="643"/>
    <s v="Samantha Howard"/>
    <s v="robinsonmichael@example.net"/>
    <n v="31"/>
    <s v="Male"/>
    <x v="26"/>
    <d v="2021-03-30T00:00:00"/>
    <x v="1"/>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x v="1"/>
    <s v="Relate without need scene."/>
    <x v="2"/>
    <s v="Phone"/>
    <d v="2023-06-01T20:15:26"/>
    <d v="2023-06-01T03:59:26"/>
    <x v="5"/>
    <x v="8"/>
    <x v="0"/>
    <x v="1"/>
    <x v="1"/>
    <x v="1"/>
    <n v="0.23749999999999999"/>
  </r>
  <r>
    <n v="644"/>
    <s v="Christina Brown"/>
    <s v="bcampbell@example.com"/>
    <n v="53"/>
    <s v="Female"/>
    <x v="5"/>
    <d v="2020-07-23T00:00:00"/>
    <x v="2"/>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x v="1"/>
    <s v="Support itself executive computer leader usually."/>
    <x v="0"/>
    <s v="Email"/>
    <d v="2023-06-01T02:08:28"/>
    <d v="2023-06-01T18:39:28"/>
    <x v="4"/>
    <x v="5"/>
    <x v="2"/>
    <x v="1"/>
    <x v="1"/>
    <x v="1"/>
    <n v="0.25"/>
  </r>
  <r>
    <n v="645"/>
    <s v="Jenna Gomez"/>
    <s v="williamhayden@example.org"/>
    <n v="67"/>
    <s v="Male"/>
    <x v="41"/>
    <d v="2020-03-04T00:00:00"/>
    <x v="4"/>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x v="1"/>
    <s v="Now for country continue."/>
    <x v="3"/>
    <s v="Social media"/>
    <d v="2023-05-31T22:37:30"/>
    <d v="2023-06-01T12:33:30"/>
    <x v="2"/>
    <x v="4"/>
    <x v="0"/>
    <x v="1"/>
    <x v="1"/>
    <x v="1"/>
    <n v="0.36875000000000002"/>
  </r>
  <r>
    <n v="646"/>
    <s v="Michael Fox"/>
    <s v="wilsonmichael@example.net"/>
    <n v="48"/>
    <s v="Other"/>
    <x v="36"/>
    <d v="2020-04-30T00:00:00"/>
    <x v="4"/>
    <s v="Refund request"/>
    <s v="I'm having an issue with the {product_purchased}. Please assist. (5.2 MB) No. /u/cjguy29 No. 4.0 (8.5 MB)_x000a__x000a_No way. I need assistance as soon as possible because it's affecting my work and productivity."/>
    <x v="0"/>
    <m/>
    <x v="1"/>
    <s v="Email"/>
    <d v="2023-06-01T02:44:32"/>
    <m/>
    <x v="0"/>
    <x v="4"/>
    <x v="11"/>
    <x v="1"/>
    <x v="0"/>
    <x v="0"/>
    <n v="0.42499999999999999"/>
  </r>
  <r>
    <n v="647"/>
    <s v="Bridget Elliott"/>
    <s v="monica43@example.org"/>
    <n v="62"/>
    <s v="Male"/>
    <x v="29"/>
    <d v="2020-01-27T00:00:00"/>
    <x v="2"/>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x v="2"/>
    <m/>
    <x v="3"/>
    <s v="Phone"/>
    <m/>
    <m/>
    <x v="0"/>
    <x v="0"/>
    <x v="6"/>
    <x v="1"/>
    <x v="0"/>
    <x v="1"/>
    <n v="0.8"/>
  </r>
  <r>
    <n v="648"/>
    <s v="Mark Craig"/>
    <s v="justinwiggins@example.org"/>
    <n v="47"/>
    <s v="Other"/>
    <x v="24"/>
    <d v="2021-04-11T00:00:00"/>
    <x v="3"/>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x v="2"/>
    <m/>
    <x v="1"/>
    <s v="Chat"/>
    <m/>
    <m/>
    <x v="0"/>
    <x v="4"/>
    <x v="11"/>
    <x v="1"/>
    <x v="0"/>
    <x v="1"/>
    <n v="0.42499999999999999"/>
  </r>
  <r>
    <n v="649"/>
    <s v="Joann Fisher"/>
    <s v="thomashoffman@example.org"/>
    <n v="52"/>
    <s v="Female"/>
    <x v="25"/>
    <d v="2020-03-13T00:00:00"/>
    <x v="4"/>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x v="1"/>
    <s v="Or measure first view visit."/>
    <x v="3"/>
    <s v="Phone"/>
    <d v="2023-06-01T05:07:36"/>
    <d v="2023-06-01T17:14:36"/>
    <x v="1"/>
    <x v="6"/>
    <x v="0"/>
    <x v="1"/>
    <x v="1"/>
    <x v="1"/>
    <n v="0.47499999999999998"/>
  </r>
  <r>
    <n v="650"/>
    <s v="Tabitha Potter"/>
    <s v="brandon31@example.net"/>
    <n v="69"/>
    <s v="Female"/>
    <x v="8"/>
    <d v="2020-05-24T00:00:00"/>
    <x v="0"/>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x v="2"/>
    <m/>
    <x v="0"/>
    <s v="Email"/>
    <m/>
    <m/>
    <x v="0"/>
    <x v="0"/>
    <x v="1"/>
    <x v="0"/>
    <x v="0"/>
    <x v="1"/>
    <n v="0.80625000000000002"/>
  </r>
  <r>
    <n v="651"/>
    <s v="Brooke Weber"/>
    <s v="johnguerrero@example.org"/>
    <n v="66"/>
    <s v="Other"/>
    <x v="20"/>
    <d v="2021-06-18T00:00:00"/>
    <x v="0"/>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x v="0"/>
    <m/>
    <x v="2"/>
    <s v="Social media"/>
    <d v="2023-06-01T06:53:39"/>
    <m/>
    <x v="4"/>
    <x v="6"/>
    <x v="8"/>
    <x v="1"/>
    <x v="0"/>
    <x v="0"/>
    <n v="0.46250000000000002"/>
  </r>
  <r>
    <n v="652"/>
    <s v="Lucas Orozco"/>
    <s v="tyronepatel@example.com"/>
    <n v="35"/>
    <s v="Other"/>
    <x v="36"/>
    <d v="2021-08-27T00:00:00"/>
    <x v="3"/>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x v="2"/>
    <m/>
    <x v="2"/>
    <s v="Social media"/>
    <m/>
    <m/>
    <x v="4"/>
    <x v="8"/>
    <x v="5"/>
    <x v="0"/>
    <x v="0"/>
    <x v="1"/>
    <n v="0.25624999999999998"/>
  </r>
  <r>
    <n v="653"/>
    <s v="Adam Martin"/>
    <s v="pruittjohn@example.net"/>
    <n v="32"/>
    <s v="Other"/>
    <x v="11"/>
    <d v="2020-11-13T00:00:00"/>
    <x v="2"/>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x v="0"/>
    <m/>
    <x v="1"/>
    <s v="Chat"/>
    <d v="2023-06-01T19:00:42"/>
    <m/>
    <x v="4"/>
    <x v="7"/>
    <x v="3"/>
    <x v="1"/>
    <x v="0"/>
    <x v="0"/>
    <n v="0.23125000000000001"/>
  </r>
  <r>
    <n v="654"/>
    <s v="William Harding"/>
    <s v="johnsonaudrey@example.com"/>
    <n v="32"/>
    <s v="Male"/>
    <x v="28"/>
    <d v="2020-08-06T00:00:00"/>
    <x v="1"/>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x v="0"/>
    <m/>
    <x v="0"/>
    <s v="Social media"/>
    <d v="2023-06-01T17:04:43"/>
    <m/>
    <x v="4"/>
    <x v="6"/>
    <x v="5"/>
    <x v="0"/>
    <x v="0"/>
    <x v="0"/>
    <n v="0.41875000000000001"/>
  </r>
  <r>
    <n v="655"/>
    <s v="Angela Willis"/>
    <s v="rothjacob@example.net"/>
    <n v="43"/>
    <s v="Other"/>
    <x v="12"/>
    <d v="2020-12-29T00:00:00"/>
    <x v="4"/>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x v="1"/>
    <s v="Official marriage air land open sit history."/>
    <x v="2"/>
    <s v="Email"/>
    <d v="2023-06-01T01:48:45"/>
    <d v="2023-06-01T08:20:45"/>
    <x v="2"/>
    <x v="9"/>
    <x v="10"/>
    <x v="1"/>
    <x v="1"/>
    <x v="1"/>
    <n v="0.25624999999999998"/>
  </r>
  <r>
    <n v="656"/>
    <s v="Kendra Mitchell"/>
    <s v="asmith@example.org"/>
    <n v="32"/>
    <s v="Other"/>
    <x v="30"/>
    <d v="2021-06-13T00:00:00"/>
    <x v="4"/>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x v="2"/>
    <m/>
    <x v="2"/>
    <s v="Phone"/>
    <m/>
    <m/>
    <x v="4"/>
    <x v="2"/>
    <x v="8"/>
    <x v="0"/>
    <x v="0"/>
    <x v="1"/>
    <n v="0.56874999999999998"/>
  </r>
  <r>
    <n v="657"/>
    <s v="Mr. Gregory Hanson"/>
    <s v="bowenronald@example.org"/>
    <n v="55"/>
    <s v="Female"/>
    <x v="13"/>
    <d v="2021-04-16T00:00:00"/>
    <x v="4"/>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x v="1"/>
    <s v="Where single head subject for."/>
    <x v="0"/>
    <s v="Email"/>
    <d v="2023-05-31T22:21:47"/>
    <d v="2023-06-01T16:44:47"/>
    <x v="2"/>
    <x v="0"/>
    <x v="11"/>
    <x v="1"/>
    <x v="1"/>
    <x v="1"/>
    <n v="0.875"/>
  </r>
  <r>
    <n v="658"/>
    <s v="Scott Zimmerman"/>
    <s v="jamiegarcia@example.net"/>
    <n v="57"/>
    <s v="Other"/>
    <x v="11"/>
    <d v="2021-07-01T00:00:00"/>
    <x v="0"/>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x v="1"/>
    <s v="Able employee leg thank coach response."/>
    <x v="2"/>
    <s v="Social media"/>
    <d v="2023-06-01T00:01:49"/>
    <d v="2023-06-01T15:32:49"/>
    <x v="5"/>
    <x v="8"/>
    <x v="2"/>
    <x v="1"/>
    <x v="1"/>
    <x v="1"/>
    <n v="0.23749999999999999"/>
  </r>
  <r>
    <n v="659"/>
    <s v="Dr. Gary Vega MD"/>
    <s v="vanessagriffin@example.org"/>
    <n v="53"/>
    <s v="Male"/>
    <x v="28"/>
    <d v="2021-02-14T00:00:00"/>
    <x v="3"/>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x v="0"/>
    <m/>
    <x v="1"/>
    <s v="Email"/>
    <d v="2023-06-01T20:59:50"/>
    <m/>
    <x v="4"/>
    <x v="8"/>
    <x v="4"/>
    <x v="1"/>
    <x v="0"/>
    <x v="0"/>
    <n v="0.20624999999999999"/>
  </r>
  <r>
    <n v="660"/>
    <s v="Sarah Roman"/>
    <s v="johnsonricky@example.org"/>
    <n v="46"/>
    <s v="Male"/>
    <x v="38"/>
    <d v="2021-08-29T00:00:00"/>
    <x v="4"/>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x v="2"/>
    <m/>
    <x v="3"/>
    <s v="Email"/>
    <m/>
    <m/>
    <x v="4"/>
    <x v="6"/>
    <x v="5"/>
    <x v="1"/>
    <x v="0"/>
    <x v="1"/>
    <n v="0.41875000000000001"/>
  </r>
  <r>
    <n v="661"/>
    <s v="Robert Martinez"/>
    <s v="dianataylor@example.org"/>
    <n v="57"/>
    <s v="Other"/>
    <x v="15"/>
    <d v="2020-03-28T00:00:00"/>
    <x v="3"/>
    <s v="Data loss"/>
    <s v="I'm having an issue with the {product_purchased}. Please assist._x000a__x000a_[09/29/2017 10:39:40 AM][00 GoPro_id=2] [11/1/2017 8:44speaking] I've checked for any available software updates for my {product_purchased}, but there are none."/>
    <x v="0"/>
    <m/>
    <x v="3"/>
    <s v="Phone"/>
    <d v="2023-06-01T16:46:53"/>
    <m/>
    <x v="4"/>
    <x v="2"/>
    <x v="0"/>
    <x v="1"/>
    <x v="0"/>
    <x v="0"/>
    <n v="0.64375000000000004"/>
  </r>
  <r>
    <n v="662"/>
    <s v="Brian Mays"/>
    <s v="qsanchez@example.net"/>
    <n v="40"/>
    <s v="Other"/>
    <x v="27"/>
    <d v="2021-04-01T00:00:00"/>
    <x v="0"/>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x v="2"/>
    <m/>
    <x v="3"/>
    <s v="Social media"/>
    <m/>
    <m/>
    <x v="4"/>
    <x v="2"/>
    <x v="11"/>
    <x v="1"/>
    <x v="0"/>
    <x v="1"/>
    <n v="0.65"/>
  </r>
  <r>
    <n v="663"/>
    <s v="Jason Garcia"/>
    <s v="ndennis@example.net"/>
    <n v="26"/>
    <s v="Female"/>
    <x v="24"/>
    <d v="2021-12-26T00:00:00"/>
    <x v="1"/>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x v="1"/>
    <s v="Difficult fast table mission blue machine prove."/>
    <x v="2"/>
    <s v="Social media"/>
    <d v="2023-05-31T22:49:57"/>
    <d v="2023-06-01T00:39:57"/>
    <x v="3"/>
    <x v="2"/>
    <x v="10"/>
    <x v="1"/>
    <x v="1"/>
    <x v="1"/>
    <n v="0.59375"/>
  </r>
  <r>
    <n v="664"/>
    <s v="Antonio Garcia"/>
    <s v="qwallace@example.org"/>
    <n v="18"/>
    <s v="Female"/>
    <x v="14"/>
    <d v="2020-04-21T00:00:00"/>
    <x v="3"/>
    <s v="Refund request"/>
    <s v="I'm having an issue with the {product_purchased}. Please assist. #purchased! &lt;/targettitle&gt; &lt;targettitle name=&quot;Purchased&quot; style= &quot;.text-align: left; padding I've tried clearing the cache and data for the {product_purchased} app, but the issue persists."/>
    <x v="2"/>
    <m/>
    <x v="3"/>
    <s v="Chat"/>
    <m/>
    <m/>
    <x v="4"/>
    <x v="6"/>
    <x v="11"/>
    <x v="1"/>
    <x v="0"/>
    <x v="1"/>
    <n v="0.53125"/>
  </r>
  <r>
    <n v="665"/>
    <s v="Frank Jones"/>
    <s v="jeremy76@example.org"/>
    <n v="39"/>
    <s v="Female"/>
    <x v="29"/>
    <d v="2020-09-05T00:00:00"/>
    <x v="3"/>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x v="1"/>
    <s v="Before receive cut ago."/>
    <x v="1"/>
    <s v="Social media"/>
    <d v="2023-06-01T20:22:00"/>
    <d v="2023-06-01T09:05:00"/>
    <x v="1"/>
    <x v="0"/>
    <x v="9"/>
    <x v="1"/>
    <x v="1"/>
    <x v="1"/>
    <n v="0.8"/>
  </r>
  <r>
    <n v="666"/>
    <s v="Alexander Perez"/>
    <s v="natasha82@example.org"/>
    <n v="64"/>
    <s v="Female"/>
    <x v="15"/>
    <d v="2020-10-03T00:00:00"/>
    <x v="2"/>
    <s v="Installation support"/>
    <s v="I'm having an issue with the {product_purchased}. Please assist._x000a__x000a_â€¢Please contact:_x000a__x000a_(510) 541-6550_x000a__x000a_(800) 785-3180_x000a__x000a_and_x000a__x000a_(212 The issue I'm facing is intermittent. Sometimes it works fine, but other times it acts up unexpectedly."/>
    <x v="1"/>
    <s v="Who throughout such relationship wide."/>
    <x v="3"/>
    <s v="Social media"/>
    <d v="2023-06-01T06:41:02"/>
    <d v="2023-05-31T22:55:02"/>
    <x v="5"/>
    <x v="1"/>
    <x v="7"/>
    <x v="1"/>
    <x v="1"/>
    <x v="1"/>
    <n v="0.79374999999999996"/>
  </r>
  <r>
    <n v="667"/>
    <s v="Samantha Miller"/>
    <s v="robertgarcia@example.org"/>
    <n v="26"/>
    <s v="Other"/>
    <x v="23"/>
    <d v="2020-06-04T00:00:00"/>
    <x v="0"/>
    <s v="Display issue"/>
    <s v="I'm having an issue with the {product_purchased}. Please assist._x000a__x000a_Product Name I've tried different settings and configurations on my {product_purchased}, but the issue persists."/>
    <x v="2"/>
    <m/>
    <x v="0"/>
    <s v="Phone"/>
    <m/>
    <m/>
    <x v="4"/>
    <x v="6"/>
    <x v="8"/>
    <x v="0"/>
    <x v="0"/>
    <x v="1"/>
    <n v="0.46250000000000002"/>
  </r>
  <r>
    <n v="668"/>
    <s v="Kathleen Miller"/>
    <s v="hhess@example.com"/>
    <n v="34"/>
    <s v="Female"/>
    <x v="39"/>
    <d v="2020-01-28T00:00:00"/>
    <x v="4"/>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x v="0"/>
    <m/>
    <x v="0"/>
    <s v="Email"/>
    <d v="2023-06-01T21:17:03"/>
    <m/>
    <x v="4"/>
    <x v="6"/>
    <x v="6"/>
    <x v="0"/>
    <x v="0"/>
    <x v="0"/>
    <n v="0.35"/>
  </r>
  <r>
    <n v="669"/>
    <s v="Haley Martin"/>
    <s v="patrickmclaughlin@example.net"/>
    <n v="57"/>
    <s v="Female"/>
    <x v="29"/>
    <d v="2020-12-17T00:00:00"/>
    <x v="0"/>
    <s v="Peripheral compatibility"/>
    <s v="I'm having an issue with the {product_purchased}. Please assist._x000a__x000a__x000a_I'm having an issue with the {product_purchased}. Please assist. The issue I'm facing is intermittent. Sometimes it works fine, but other times it acts up unexpectedly."/>
    <x v="2"/>
    <m/>
    <x v="1"/>
    <s v="Phone"/>
    <m/>
    <m/>
    <x v="0"/>
    <x v="4"/>
    <x v="10"/>
    <x v="1"/>
    <x v="0"/>
    <x v="1"/>
    <n v="0.41875000000000001"/>
  </r>
  <r>
    <n v="670"/>
    <s v="Kevin Adams"/>
    <s v="hooperkrystal@example.com"/>
    <n v="63"/>
    <s v="Male"/>
    <x v="35"/>
    <d v="2021-01-14T00:00:00"/>
    <x v="2"/>
    <s v="Product recommendation"/>
    <s v="I'm having an issue with the {product_purchased}. Please assist. I've reviewed the troubleshooting steps on the official support website, but they didn't resolve the problem."/>
    <x v="2"/>
    <m/>
    <x v="1"/>
    <s v="Social media"/>
    <m/>
    <m/>
    <x v="4"/>
    <x v="0"/>
    <x v="6"/>
    <x v="1"/>
    <x v="0"/>
    <x v="1"/>
    <n v="0.8"/>
  </r>
  <r>
    <n v="671"/>
    <s v="David Campbell"/>
    <s v="kennedyblake@example.net"/>
    <n v="63"/>
    <s v="Other"/>
    <x v="29"/>
    <d v="2020-09-24T00:00:00"/>
    <x v="3"/>
    <s v="Delivery problem"/>
    <s v="I'm having an issue with the {product_purchased}. Please assist._x000a__x000a_Please help!_x000a__x000a_The {Product_Purchased}} button on the store page will come from Google. I need assistance as soon as possible because it's affecting my work and productivity."/>
    <x v="1"/>
    <s v="Community I protect ever your election region reach."/>
    <x v="3"/>
    <s v="Phone"/>
    <d v="2023-06-01T10:44:06"/>
    <d v="2023-06-01T01:36:06"/>
    <x v="4"/>
    <x v="2"/>
    <x v="9"/>
    <x v="1"/>
    <x v="1"/>
    <x v="1"/>
    <n v="0.61250000000000004"/>
  </r>
  <r>
    <n v="672"/>
    <s v="David Hernandez"/>
    <s v="nataliejohnson@example.com"/>
    <n v="41"/>
    <s v="Female"/>
    <x v="31"/>
    <d v="2020-08-24T00:00:00"/>
    <x v="0"/>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x v="0"/>
    <m/>
    <x v="1"/>
    <s v="Chat"/>
    <d v="2023-06-01T16:32:07"/>
    <m/>
    <x v="4"/>
    <x v="5"/>
    <x v="5"/>
    <x v="1"/>
    <x v="0"/>
    <x v="0"/>
    <n v="0.21875"/>
  </r>
  <r>
    <n v="673"/>
    <s v="Jennifer Thompson"/>
    <s v="amymccarthy@example.org"/>
    <n v="49"/>
    <s v="Female"/>
    <x v="23"/>
    <d v="2021-02-20T00:00:00"/>
    <x v="3"/>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x v="2"/>
    <m/>
    <x v="3"/>
    <s v="Phone"/>
    <m/>
    <m/>
    <x v="0"/>
    <x v="0"/>
    <x v="4"/>
    <x v="1"/>
    <x v="0"/>
    <x v="1"/>
    <n v="0.9375"/>
  </r>
  <r>
    <n v="674"/>
    <s v="Chelsea Baker"/>
    <s v="toddshelton@example.org"/>
    <n v="28"/>
    <s v="Female"/>
    <x v="9"/>
    <d v="2021-08-29T00:00:00"/>
    <x v="3"/>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x v="1"/>
    <s v="Goal fire season position against."/>
    <x v="3"/>
    <s v="Email"/>
    <d v="2023-06-01T03:33:11"/>
    <d v="2023-06-01T16:47:11"/>
    <x v="2"/>
    <x v="2"/>
    <x v="5"/>
    <x v="1"/>
    <x v="1"/>
    <x v="1"/>
    <n v="0.64375000000000004"/>
  </r>
  <r>
    <n v="675"/>
    <s v="Shawn Mann"/>
    <s v="nathan33@example.net"/>
    <n v="42"/>
    <s v="Male"/>
    <x v="8"/>
    <d v="2020-10-23T00:00:00"/>
    <x v="3"/>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x v="2"/>
    <m/>
    <x v="2"/>
    <s v="Email"/>
    <m/>
    <m/>
    <x v="4"/>
    <x v="6"/>
    <x v="7"/>
    <x v="0"/>
    <x v="0"/>
    <x v="1"/>
    <n v="0.48749999999999999"/>
  </r>
  <r>
    <n v="676"/>
    <s v="Linda Thomas"/>
    <s v="mooresandra@example.net"/>
    <n v="55"/>
    <s v="Male"/>
    <x v="15"/>
    <d v="2021-05-09T00:00:00"/>
    <x v="3"/>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x v="2"/>
    <m/>
    <x v="2"/>
    <s v="Social media"/>
    <m/>
    <m/>
    <x v="0"/>
    <x v="9"/>
    <x v="1"/>
    <x v="0"/>
    <x v="0"/>
    <x v="1"/>
    <n v="0.22500000000000001"/>
  </r>
  <r>
    <n v="677"/>
    <s v="James White"/>
    <s v="rivasdavid@example.org"/>
    <n v="51"/>
    <s v="Female"/>
    <x v="33"/>
    <d v="2021-08-01T00:00:00"/>
    <x v="4"/>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x v="2"/>
    <m/>
    <x v="3"/>
    <s v="Social media"/>
    <m/>
    <m/>
    <x v="4"/>
    <x v="3"/>
    <x v="5"/>
    <x v="1"/>
    <x v="0"/>
    <x v="1"/>
    <n v="0.24374999999999999"/>
  </r>
  <r>
    <n v="678"/>
    <s v="Rebecca Phillips"/>
    <s v="angie93@example.com"/>
    <n v="58"/>
    <s v="Other"/>
    <x v="33"/>
    <d v="2020-07-31T00:00:00"/>
    <x v="0"/>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x v="0"/>
    <m/>
    <x v="2"/>
    <s v="Email"/>
    <d v="2023-06-01T06:13:17"/>
    <m/>
    <x v="4"/>
    <x v="6"/>
    <x v="2"/>
    <x v="1"/>
    <x v="0"/>
    <x v="0"/>
    <n v="0.47499999999999998"/>
  </r>
  <r>
    <n v="679"/>
    <s v="Mrs. Krista Jordan"/>
    <s v="adamslee@example.com"/>
    <n v="20"/>
    <s v="Other"/>
    <x v="40"/>
    <d v="2021-12-25T00:00:00"/>
    <x v="2"/>
    <s v="Refund request"/>
    <s v="I'm having an issue with the {product_purchased}. Please assist. https://help.fitnesscouch.com/support/help This problem started occurring after the recent software update. I haven't made any other changes to the device."/>
    <x v="1"/>
    <s v="Himself challenge Congress source behavior success economy."/>
    <x v="3"/>
    <s v="Social media"/>
    <d v="2023-06-01T11:40:17"/>
    <d v="2023-06-01T02:43:17"/>
    <x v="1"/>
    <x v="4"/>
    <x v="10"/>
    <x v="1"/>
    <x v="1"/>
    <x v="1"/>
    <n v="0.41875000000000001"/>
  </r>
  <r>
    <n v="680"/>
    <s v="Benjamin Harris"/>
    <s v="thompsonsavannah@example.org"/>
    <n v="53"/>
    <s v="Male"/>
    <x v="34"/>
    <d v="2021-01-04T00:00:00"/>
    <x v="0"/>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x v="1"/>
    <s v="Somebody trip outside woman show then."/>
    <x v="0"/>
    <s v="Phone"/>
    <d v="2023-06-01T01:21:19"/>
    <d v="2023-06-01T08:07:19"/>
    <x v="4"/>
    <x v="8"/>
    <x v="6"/>
    <x v="1"/>
    <x v="1"/>
    <x v="1"/>
    <n v="0.25624999999999998"/>
  </r>
  <r>
    <n v="681"/>
    <s v="Daniel Garcia"/>
    <s v="wwilliams@example.org"/>
    <n v="30"/>
    <s v="Male"/>
    <x v="9"/>
    <d v="2020-07-07T00:00:00"/>
    <x v="1"/>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x v="2"/>
    <m/>
    <x v="1"/>
    <s v="Phone"/>
    <m/>
    <m/>
    <x v="4"/>
    <x v="1"/>
    <x v="2"/>
    <x v="1"/>
    <x v="0"/>
    <x v="1"/>
    <n v="0.65"/>
  </r>
  <r>
    <n v="682"/>
    <s v="Joshua Randolph"/>
    <s v="tricia65@example.com"/>
    <n v="66"/>
    <s v="Female"/>
    <x v="31"/>
    <d v="2020-02-18T00:00:00"/>
    <x v="3"/>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x v="2"/>
    <m/>
    <x v="1"/>
    <s v="Email"/>
    <m/>
    <m/>
    <x v="4"/>
    <x v="2"/>
    <x v="4"/>
    <x v="1"/>
    <x v="0"/>
    <x v="1"/>
    <n v="0.6875"/>
  </r>
  <r>
    <n v="683"/>
    <s v="Anne Miller"/>
    <s v="greeneann@example.org"/>
    <n v="63"/>
    <s v="Female"/>
    <x v="33"/>
    <d v="2021-07-12T00:00:00"/>
    <x v="4"/>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x v="2"/>
    <m/>
    <x v="1"/>
    <s v="Email"/>
    <m/>
    <m/>
    <x v="4"/>
    <x v="9"/>
    <x v="2"/>
    <x v="1"/>
    <x v="0"/>
    <x v="1"/>
    <n v="0.18124999999999999"/>
  </r>
  <r>
    <n v="684"/>
    <s v="Isaiah Marquez"/>
    <s v="npayne@example.org"/>
    <n v="68"/>
    <s v="Other"/>
    <x v="13"/>
    <d v="2020-01-08T00:00:00"/>
    <x v="3"/>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x v="1"/>
    <s v="Bar sure production involve."/>
    <x v="0"/>
    <s v="Email"/>
    <d v="2023-06-01T16:57:26"/>
    <d v="2023-06-01T04:23:26"/>
    <x v="1"/>
    <x v="3"/>
    <x v="6"/>
    <x v="1"/>
    <x v="1"/>
    <x v="1"/>
    <n v="0.27500000000000002"/>
  </r>
  <r>
    <n v="685"/>
    <s v="Beth Wells"/>
    <s v="markkelly@example.org"/>
    <n v="39"/>
    <s v="Other"/>
    <x v="17"/>
    <d v="2020-05-17T00:00:00"/>
    <x v="0"/>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x v="1"/>
    <s v="Wait alone expert determine."/>
    <x v="0"/>
    <s v="Chat"/>
    <d v="2023-06-01T04:10:27"/>
    <d v="2023-06-01T05:17:27"/>
    <x v="1"/>
    <x v="2"/>
    <x v="1"/>
    <x v="1"/>
    <x v="1"/>
    <x v="1"/>
    <n v="0.72499999999999998"/>
  </r>
  <r>
    <n v="686"/>
    <s v="Matthew Boyer"/>
    <s v="oneillkimberly@example.org"/>
    <n v="61"/>
    <s v="Other"/>
    <x v="13"/>
    <d v="2021-03-24T00:00:00"/>
    <x v="1"/>
    <s v="Product compatibility"/>
    <s v="I'm having an issue with the {product_purchased}. Please assist. (C) 2017-04-03T02:43:49Z I'm experiencing this issue on multiple devices of the same model, so it seems to be a widespread problem."/>
    <x v="0"/>
    <m/>
    <x v="2"/>
    <s v="Phone"/>
    <d v="2023-06-01T11:37:28"/>
    <m/>
    <x v="0"/>
    <x v="4"/>
    <x v="0"/>
    <x v="1"/>
    <x v="0"/>
    <x v="0"/>
    <n v="0.36875000000000002"/>
  </r>
  <r>
    <n v="687"/>
    <s v="Joseph Turner"/>
    <s v="boydjennifer@example.com"/>
    <n v="67"/>
    <s v="Male"/>
    <x v="29"/>
    <d v="2020-01-16T00:00:00"/>
    <x v="4"/>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x v="0"/>
    <m/>
    <x v="3"/>
    <s v="Social media"/>
    <d v="2023-06-01T09:21:30"/>
    <m/>
    <x v="0"/>
    <x v="1"/>
    <x v="6"/>
    <x v="1"/>
    <x v="0"/>
    <x v="0"/>
    <n v="0.79374999999999996"/>
  </r>
  <r>
    <n v="688"/>
    <s v="Johnny Hensley"/>
    <s v="cameron78@example.com"/>
    <n v="55"/>
    <s v="Female"/>
    <x v="11"/>
    <d v="2020-03-30T00:00:00"/>
    <x v="0"/>
    <s v="Payment issue"/>
    <s v="I'm having an issue with the {product_purchased}. Please assist. I've tried clearing the cache and data for the {product_purchased} app, but the issue persists."/>
    <x v="2"/>
    <m/>
    <x v="3"/>
    <s v="Email"/>
    <m/>
    <m/>
    <x v="0"/>
    <x v="0"/>
    <x v="0"/>
    <x v="1"/>
    <x v="0"/>
    <x v="1"/>
    <n v="0.76875000000000004"/>
  </r>
  <r>
    <n v="689"/>
    <s v="Gina Zimmerman"/>
    <s v="ksanders@example.com"/>
    <n v="28"/>
    <s v="Female"/>
    <x v="31"/>
    <d v="2021-01-05T00:00:00"/>
    <x v="3"/>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x v="1"/>
    <s v="This maybe they four serious rise behind."/>
    <x v="3"/>
    <s v="Phone"/>
    <d v="2023-06-01T06:03:31"/>
    <d v="2023-05-31T23:45:31"/>
    <x v="5"/>
    <x v="7"/>
    <x v="6"/>
    <x v="1"/>
    <x v="1"/>
    <x v="1"/>
    <n v="0.29375000000000001"/>
  </r>
  <r>
    <n v="690"/>
    <s v="Richard Fleming"/>
    <s v="paige97@example.org"/>
    <n v="50"/>
    <s v="Other"/>
    <x v="17"/>
    <d v="2020-12-19T00:00:00"/>
    <x v="3"/>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x v="0"/>
    <m/>
    <x v="3"/>
    <s v="Email"/>
    <d v="2023-06-01T09:44:32"/>
    <m/>
    <x v="0"/>
    <x v="0"/>
    <x v="10"/>
    <x v="1"/>
    <x v="0"/>
    <x v="0"/>
    <n v="0.78125"/>
  </r>
  <r>
    <n v="691"/>
    <s v="Brian Jones"/>
    <s v="ybrock@example.org"/>
    <n v="68"/>
    <s v="Other"/>
    <x v="32"/>
    <d v="2020-01-02T00:00:00"/>
    <x v="1"/>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x v="1"/>
    <s v="Property meet common exist debate section."/>
    <x v="3"/>
    <s v="Email"/>
    <d v="2023-06-01T20:34:32"/>
    <d v="2023-06-01T00:40:32"/>
    <x v="3"/>
    <x v="8"/>
    <x v="6"/>
    <x v="1"/>
    <x v="1"/>
    <x v="1"/>
    <n v="0.25624999999999998"/>
  </r>
  <r>
    <n v="692"/>
    <s v="Jacqueline Hanson"/>
    <s v="corey90@example.net"/>
    <n v="41"/>
    <s v="Other"/>
    <x v="17"/>
    <d v="2020-11-19T00:00:00"/>
    <x v="3"/>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x v="1"/>
    <s v="We become friend audience appear."/>
    <x v="2"/>
    <s v="Social media"/>
    <d v="2023-06-01T11:38:34"/>
    <d v="2023-06-01T03:12:34"/>
    <x v="2"/>
    <x v="4"/>
    <x v="3"/>
    <x v="1"/>
    <x v="1"/>
    <x v="1"/>
    <n v="0.41875000000000001"/>
  </r>
  <r>
    <n v="693"/>
    <s v="Rose Watson"/>
    <s v="esnow@example.com"/>
    <n v="40"/>
    <s v="Other"/>
    <x v="39"/>
    <d v="2021-03-09T00:00:00"/>
    <x v="2"/>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x v="0"/>
    <m/>
    <x v="0"/>
    <s v="Chat"/>
    <d v="2023-05-31T23:15:36"/>
    <m/>
    <x v="0"/>
    <x v="6"/>
    <x v="0"/>
    <x v="0"/>
    <x v="0"/>
    <x v="0"/>
    <n v="0.47499999999999998"/>
  </r>
  <r>
    <n v="694"/>
    <s v="Douglas Harvey"/>
    <s v="cummingsyolanda@example.net"/>
    <n v="53"/>
    <s v="Male"/>
    <x v="16"/>
    <d v="2020-10-29T00:00:00"/>
    <x v="3"/>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x v="2"/>
    <m/>
    <x v="3"/>
    <s v="Phone"/>
    <m/>
    <m/>
    <x v="0"/>
    <x v="3"/>
    <x v="7"/>
    <x v="1"/>
    <x v="0"/>
    <x v="1"/>
    <n v="0.21249999999999999"/>
  </r>
  <r>
    <n v="695"/>
    <s v="Dana Harrington"/>
    <s v="moranclayton@example.com"/>
    <n v="33"/>
    <s v="Other"/>
    <x v="33"/>
    <d v="2020-02-02T00:00:00"/>
    <x v="4"/>
    <s v="Payment issue"/>
    <s v="I'm having an issue with the {product_purchased}. Please assist. &quot; â€”A.O._x000a__x000a_The A.O. provides an overview of all of the software versions under investigation. The information provided by the A.O I've recently updated the firmware of my {product_purchased}, and the issue started happening afterward. Could it be related to the update?"/>
    <x v="0"/>
    <m/>
    <x v="3"/>
    <s v="Email"/>
    <d v="2023-06-01T00:00:39"/>
    <m/>
    <x v="0"/>
    <x v="7"/>
    <x v="4"/>
    <x v="1"/>
    <x v="0"/>
    <x v="0"/>
    <n v="0.18124999999999999"/>
  </r>
  <r>
    <n v="696"/>
    <s v="Nicholas Mercado"/>
    <s v="emartinez@example.com"/>
    <n v="48"/>
    <s v="Other"/>
    <x v="30"/>
    <d v="2021-11-12T00:00:00"/>
    <x v="2"/>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x v="2"/>
    <m/>
    <x v="1"/>
    <s v="Social media"/>
    <m/>
    <m/>
    <x v="0"/>
    <x v="4"/>
    <x v="3"/>
    <x v="1"/>
    <x v="0"/>
    <x v="1"/>
    <n v="0.41875000000000001"/>
  </r>
  <r>
    <n v="697"/>
    <s v="Larry Smith DVM"/>
    <s v="msampson@example.com"/>
    <n v="18"/>
    <s v="Female"/>
    <x v="1"/>
    <d v="2021-06-25T00:00:00"/>
    <x v="2"/>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x v="0"/>
    <m/>
    <x v="2"/>
    <s v="Social media"/>
    <d v="2023-06-01T02:49:43"/>
    <m/>
    <x v="0"/>
    <x v="5"/>
    <x v="8"/>
    <x v="1"/>
    <x v="0"/>
    <x v="0"/>
    <n v="0.27500000000000002"/>
  </r>
  <r>
    <n v="698"/>
    <s v="Isaac Collier"/>
    <s v="brandon23@example.org"/>
    <n v="22"/>
    <s v="Male"/>
    <x v="35"/>
    <d v="2020-04-26T00:00:00"/>
    <x v="1"/>
    <s v="Refund request"/>
    <s v="I'm having an issue with the {product_purchased}. Please assist. It's a hard job and we hope you make it work for all of you. Thanks, -O_x000a__x000a_Product Code: 0XF15B7FC I need assistance as soon as possible because it's affecting my work and productivity."/>
    <x v="1"/>
    <s v="Both one check very still music kitchen."/>
    <x v="0"/>
    <s v="Social media"/>
    <d v="2023-06-01T10:34:44"/>
    <d v="2023-06-01T01:21:44"/>
    <x v="4"/>
    <x v="1"/>
    <x v="11"/>
    <x v="1"/>
    <x v="1"/>
    <x v="1"/>
    <n v="0.65625"/>
  </r>
  <r>
    <n v="699"/>
    <s v="Rebecca Green"/>
    <s v="eric96@example.org"/>
    <n v="28"/>
    <s v="Female"/>
    <x v="24"/>
    <d v="2021-02-08T00:00:00"/>
    <x v="4"/>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x v="0"/>
    <m/>
    <x v="1"/>
    <s v="Chat"/>
    <d v="2023-06-01T11:22:45"/>
    <m/>
    <x v="0"/>
    <x v="6"/>
    <x v="4"/>
    <x v="1"/>
    <x v="0"/>
    <x v="0"/>
    <n v="0.39374999999999999"/>
  </r>
  <r>
    <n v="700"/>
    <s v="Maurice Savage"/>
    <s v="bthompson@example.com"/>
    <n v="22"/>
    <s v="Female"/>
    <x v="4"/>
    <d v="2020-03-25T00:00:00"/>
    <x v="2"/>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x v="1"/>
    <s v="Buy prevent hear space."/>
    <x v="3"/>
    <s v="Email"/>
    <d v="2023-06-01T18:28:45"/>
    <d v="2023-05-31T22:39:45"/>
    <x v="2"/>
    <x v="1"/>
    <x v="0"/>
    <x v="1"/>
    <x v="1"/>
    <x v="1"/>
    <n v="0.63124999999999998"/>
  </r>
  <r>
    <n v="701"/>
    <s v="Sarah Jones"/>
    <s v="ujohnson@example.org"/>
    <n v="21"/>
    <s v="Other"/>
    <x v="17"/>
    <d v="2020-07-04T00:00:00"/>
    <x v="3"/>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x v="2"/>
    <m/>
    <x v="0"/>
    <s v="Email"/>
    <m/>
    <m/>
    <x v="0"/>
    <x v="1"/>
    <x v="2"/>
    <x v="0"/>
    <x v="0"/>
    <x v="1"/>
    <n v="0.65"/>
  </r>
  <r>
    <n v="702"/>
    <s v="Julie Larsen"/>
    <s v="myersmatthew@example.com"/>
    <n v="63"/>
    <s v="Other"/>
    <x v="29"/>
    <d v="2021-07-01T00:00:00"/>
    <x v="0"/>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x v="1"/>
    <s v="Call control night draw poor field role it."/>
    <x v="0"/>
    <s v="Chat"/>
    <d v="2023-06-01T02:22:47"/>
    <d v="2023-06-01T00:53:47"/>
    <x v="4"/>
    <x v="0"/>
    <x v="2"/>
    <x v="1"/>
    <x v="1"/>
    <x v="1"/>
    <n v="1.0687500000000001"/>
  </r>
  <r>
    <n v="703"/>
    <s v="Erica Henderson"/>
    <s v="frankcook@example.com"/>
    <n v="39"/>
    <s v="Female"/>
    <x v="2"/>
    <d v="2021-11-19T00:00:00"/>
    <x v="3"/>
    <s v="Cancellation request"/>
    <s v="I'm having an issue with the {product_purchased}. Please assist. I've checked for any available software updates for my {product_purchased}, but there are none."/>
    <x v="0"/>
    <m/>
    <x v="2"/>
    <s v="Phone"/>
    <d v="2023-06-01T15:49:48"/>
    <m/>
    <x v="0"/>
    <x v="9"/>
    <x v="3"/>
    <x v="1"/>
    <x v="0"/>
    <x v="0"/>
    <n v="0.26874999999999999"/>
  </r>
  <r>
    <n v="704"/>
    <s v="Cheryl Smith"/>
    <s v="pyoung@example.com"/>
    <n v="37"/>
    <s v="Other"/>
    <x v="21"/>
    <d v="2020-10-27T00:00:00"/>
    <x v="3"/>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x v="1"/>
    <s v="Middle author note skill southern agree able."/>
    <x v="2"/>
    <s v="Chat"/>
    <d v="2023-06-01T13:27:48"/>
    <d v="2023-05-31T22:42:48"/>
    <x v="5"/>
    <x v="2"/>
    <x v="7"/>
    <x v="1"/>
    <x v="1"/>
    <x v="1"/>
    <n v="0.7"/>
  </r>
  <r>
    <n v="705"/>
    <s v="Edward Gomez"/>
    <s v="cunninghamkevin@example.net"/>
    <n v="69"/>
    <s v="Male"/>
    <x v="2"/>
    <d v="2020-04-06T00:00:00"/>
    <x v="4"/>
    <s v="Hardware issue"/>
    <s v="I'm having an issue with the {product_purchased}. Please assist._x000a__x000a_[2016-12-02 08:44:20] CLIENT: Targeting 30.125 FPS on Intel(R) CPU Cooler Master 1. I'm worried that the issue might be hardware-related and might require repair or replacement."/>
    <x v="1"/>
    <s v="Care defense able similar dark."/>
    <x v="2"/>
    <s v="Chat"/>
    <d v="2023-06-01T09:47:50"/>
    <d v="2023-06-01T21:42:50"/>
    <x v="1"/>
    <x v="0"/>
    <x v="11"/>
    <x v="1"/>
    <x v="1"/>
    <x v="1"/>
    <n v="0.875"/>
  </r>
  <r>
    <n v="706"/>
    <s v="Christy Reed"/>
    <s v="matthew48@example.com"/>
    <n v="23"/>
    <s v="Other"/>
    <x v="5"/>
    <d v="2020-10-02T00:00:00"/>
    <x v="3"/>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x v="2"/>
    <m/>
    <x v="2"/>
    <s v="Phone"/>
    <m/>
    <m/>
    <x v="0"/>
    <x v="0"/>
    <x v="7"/>
    <x v="0"/>
    <x v="0"/>
    <x v="1"/>
    <n v="0.83750000000000002"/>
  </r>
  <r>
    <n v="707"/>
    <s v="Matthew Villanueva"/>
    <s v="kylehawkins@example.com"/>
    <n v="53"/>
    <s v="Other"/>
    <x v="12"/>
    <d v="2021-07-10T00:00:00"/>
    <x v="0"/>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x v="0"/>
    <m/>
    <x v="2"/>
    <s v="Email"/>
    <d v="2023-06-01T01:25:52"/>
    <m/>
    <x v="0"/>
    <x v="1"/>
    <x v="2"/>
    <x v="1"/>
    <x v="0"/>
    <x v="0"/>
    <n v="0.65"/>
  </r>
  <r>
    <n v="708"/>
    <s v="Erika Wilkins"/>
    <s v="sara25@example.org"/>
    <n v="58"/>
    <s v="Male"/>
    <x v="12"/>
    <d v="2021-10-28T00:00:00"/>
    <x v="2"/>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x v="1"/>
    <s v="Run really series threat daughter."/>
    <x v="0"/>
    <s v="Email"/>
    <d v="2023-06-01T01:16:54"/>
    <d v="2023-06-01T00:04:54"/>
    <x v="4"/>
    <x v="1"/>
    <x v="7"/>
    <x v="1"/>
    <x v="1"/>
    <x v="1"/>
    <n v="0.79374999999999996"/>
  </r>
  <r>
    <n v="709"/>
    <s v="Brianna Blevins"/>
    <s v="julie69@example.org"/>
    <n v="21"/>
    <s v="Female"/>
    <x v="20"/>
    <d v="2020-09-02T00:00:00"/>
    <x v="3"/>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x v="2"/>
    <m/>
    <x v="1"/>
    <s v="Email"/>
    <m/>
    <m/>
    <x v="0"/>
    <x v="0"/>
    <x v="9"/>
    <x v="1"/>
    <x v="0"/>
    <x v="1"/>
    <n v="0.8"/>
  </r>
  <r>
    <n v="710"/>
    <s v="Ashlee Rosales"/>
    <s v="bperez@example.org"/>
    <n v="54"/>
    <s v="Other"/>
    <x v="27"/>
    <d v="2020-12-14T00:00:00"/>
    <x v="1"/>
    <s v="Hardware issue"/>
    <s v="I'm having an issue with the {product_purchased}. Please assist. I've noticed a sudden decrease in battery life on my {product_purchased}. It used to last much longer."/>
    <x v="0"/>
    <m/>
    <x v="0"/>
    <s v="Email"/>
    <d v="2023-06-01T21:26:56"/>
    <m/>
    <x v="0"/>
    <x v="0"/>
    <x v="10"/>
    <x v="0"/>
    <x v="0"/>
    <x v="0"/>
    <n v="0.78125"/>
  </r>
  <r>
    <n v="711"/>
    <s v="Anthony Boyd"/>
    <s v="melanie86@example.net"/>
    <n v="58"/>
    <s v="Female"/>
    <x v="12"/>
    <d v="2021-12-12T00:00:00"/>
    <x v="4"/>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x v="0"/>
    <m/>
    <x v="0"/>
    <s v="Email"/>
    <d v="2023-06-01T02:05:58"/>
    <m/>
    <x v="0"/>
    <x v="4"/>
    <x v="10"/>
    <x v="0"/>
    <x v="0"/>
    <x v="0"/>
    <n v="0.41875000000000001"/>
  </r>
  <r>
    <n v="712"/>
    <s v="Jordan Lynch"/>
    <s v="lauren80@example.com"/>
    <n v="26"/>
    <s v="Other"/>
    <x v="7"/>
    <d v="2020-12-28T00:00:00"/>
    <x v="0"/>
    <s v="Delivery problem"/>
    <s v="I'm having an issue with the {product_purchased}. Please assist. Thank you if you'll be a quick touch to help you find what you are looking for. I've checked for any available software updates for my {product_purchased}, but there are none."/>
    <x v="1"/>
    <s v="Word born travel I small."/>
    <x v="2"/>
    <s v="Phone"/>
    <d v="2023-05-31T23:52:59"/>
    <d v="2023-06-01T18:25:59"/>
    <x v="5"/>
    <x v="9"/>
    <x v="10"/>
    <x v="1"/>
    <x v="1"/>
    <x v="1"/>
    <n v="0.25624999999999998"/>
  </r>
  <r>
    <n v="713"/>
    <s v="Dawn Jones"/>
    <s v="tkemp@example.org"/>
    <n v="70"/>
    <s v="Other"/>
    <x v="16"/>
    <d v="2021-09-27T00:00:00"/>
    <x v="3"/>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x v="1"/>
    <s v="Recent check forward office safe find lot."/>
    <x v="2"/>
    <s v="Email"/>
    <d v="2023-06-01T05:35:01"/>
    <d v="2023-06-01T13:36:01"/>
    <x v="2"/>
    <x v="5"/>
    <x v="9"/>
    <x v="1"/>
    <x v="1"/>
    <x v="1"/>
    <n v="0.19375000000000001"/>
  </r>
  <r>
    <n v="714"/>
    <s v="Kathryn White"/>
    <s v="xpratt@example.org"/>
    <n v="53"/>
    <s v="Other"/>
    <x v="36"/>
    <d v="2021-06-25T00:00:00"/>
    <x v="1"/>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x v="2"/>
    <m/>
    <x v="1"/>
    <s v="Social media"/>
    <m/>
    <m/>
    <x v="0"/>
    <x v="1"/>
    <x v="8"/>
    <x v="1"/>
    <x v="0"/>
    <x v="1"/>
    <n v="0.64375000000000004"/>
  </r>
  <r>
    <n v="715"/>
    <s v="Stacey Gonzalez"/>
    <s v="qking@example.org"/>
    <n v="37"/>
    <s v="Female"/>
    <x v="41"/>
    <d v="2021-05-11T00:00:00"/>
    <x v="4"/>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x v="1"/>
    <s v="Computer religious animal have."/>
    <x v="0"/>
    <s v="Chat"/>
    <d v="2023-06-01T11:04:03"/>
    <d v="2023-06-01T00:41:03"/>
    <x v="4"/>
    <x v="1"/>
    <x v="1"/>
    <x v="1"/>
    <x v="1"/>
    <x v="1"/>
    <n v="0.71875"/>
  </r>
  <r>
    <n v="716"/>
    <s v="Brian Manning"/>
    <s v="sherry59@example.com"/>
    <n v="37"/>
    <s v="Male"/>
    <x v="4"/>
    <d v="2021-10-17T00:00:00"/>
    <x v="4"/>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x v="2"/>
    <m/>
    <x v="2"/>
    <s v="Chat"/>
    <m/>
    <m/>
    <x v="0"/>
    <x v="2"/>
    <x v="7"/>
    <x v="0"/>
    <x v="0"/>
    <x v="1"/>
    <n v="0.7"/>
  </r>
  <r>
    <n v="717"/>
    <s v="Melanie Cole"/>
    <s v="lisapoole@example.com"/>
    <n v="55"/>
    <s v="Male"/>
    <x v="33"/>
    <d v="2021-05-03T00:00:00"/>
    <x v="0"/>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x v="2"/>
    <m/>
    <x v="0"/>
    <s v="Chat"/>
    <m/>
    <m/>
    <x v="0"/>
    <x v="10"/>
    <x v="1"/>
    <x v="0"/>
    <x v="0"/>
    <x v="1"/>
    <n v="0.24374999999999999"/>
  </r>
  <r>
    <n v="718"/>
    <s v="Dawn Roman"/>
    <s v="jeffrey51@example.com"/>
    <n v="30"/>
    <s v="Female"/>
    <x v="11"/>
    <d v="2020-11-04T00:00:00"/>
    <x v="0"/>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x v="1"/>
    <s v="Also or language win both."/>
    <x v="1"/>
    <s v="Phone"/>
    <d v="2023-06-01T08:20:07"/>
    <d v="2023-05-31T23:31:07"/>
    <x v="5"/>
    <x v="6"/>
    <x v="3"/>
    <x v="1"/>
    <x v="1"/>
    <x v="1"/>
    <n v="0.51875000000000004"/>
  </r>
  <r>
    <n v="719"/>
    <s v="Tracey Morrow"/>
    <s v="lhuynh@example.net"/>
    <n v="39"/>
    <s v="Other"/>
    <x v="21"/>
    <d v="2021-01-29T00:00:00"/>
    <x v="3"/>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x v="2"/>
    <m/>
    <x v="0"/>
    <s v="Social media"/>
    <m/>
    <m/>
    <x v="0"/>
    <x v="1"/>
    <x v="6"/>
    <x v="0"/>
    <x v="0"/>
    <x v="1"/>
    <n v="0.79374999999999996"/>
  </r>
  <r>
    <n v="720"/>
    <s v="Stephanie Elliott"/>
    <s v="sean28@example.com"/>
    <n v="29"/>
    <s v="Other"/>
    <x v="34"/>
    <d v="2021-11-16T00:00:00"/>
    <x v="2"/>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x v="2"/>
    <m/>
    <x v="0"/>
    <s v="Chat"/>
    <m/>
    <m/>
    <x v="0"/>
    <x v="0"/>
    <x v="3"/>
    <x v="0"/>
    <x v="0"/>
    <x v="1"/>
    <n v="0.9375"/>
  </r>
  <r>
    <n v="721"/>
    <s v="Adam Booth"/>
    <s v="contrerasadam@example.com"/>
    <n v="68"/>
    <s v="Other"/>
    <x v="22"/>
    <d v="2020-12-15T00:00:00"/>
    <x v="1"/>
    <s v="Installation support"/>
    <s v="I'm having an issue with the {product_purchased}. Please assist. You'll get an auto purchase for both items._x000a__x000a_We will not be selling any items at this time. I've already contacted customer support multiple times, but the issue remains unresolved."/>
    <x v="1"/>
    <s v="Sea own center tax result yes."/>
    <x v="0"/>
    <s v="Phone"/>
    <d v="2023-06-01T10:25:10"/>
    <d v="2023-06-01T12:26:10"/>
    <x v="2"/>
    <x v="6"/>
    <x v="10"/>
    <x v="1"/>
    <x v="1"/>
    <x v="1"/>
    <n v="0.46875"/>
  </r>
  <r>
    <n v="722"/>
    <s v="Beth Watson"/>
    <s v="umorris@example.com"/>
    <n v="70"/>
    <s v="Male"/>
    <x v="35"/>
    <d v="2020-06-07T00:00:00"/>
    <x v="1"/>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x v="0"/>
    <m/>
    <x v="1"/>
    <s v="Chat"/>
    <d v="2023-06-01T15:10:12"/>
    <m/>
    <x v="0"/>
    <x v="4"/>
    <x v="8"/>
    <x v="1"/>
    <x v="0"/>
    <x v="0"/>
    <n v="0.36249999999999999"/>
  </r>
  <r>
    <n v="723"/>
    <s v="Cody Horne"/>
    <s v="johnavery@example.com"/>
    <n v="50"/>
    <s v="Male"/>
    <x v="2"/>
    <d v="2020-09-08T00:00:00"/>
    <x v="0"/>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x v="1"/>
    <s v="Total loss building it."/>
    <x v="3"/>
    <s v="Email"/>
    <d v="2023-05-31T23:50:13"/>
    <d v="2023-06-01T18:13:13"/>
    <x v="2"/>
    <x v="4"/>
    <x v="9"/>
    <x v="1"/>
    <x v="1"/>
    <x v="1"/>
    <n v="0.46875"/>
  </r>
  <r>
    <n v="724"/>
    <s v="Eric Little"/>
    <s v="smithsamantha@example.com"/>
    <n v="46"/>
    <s v="Other"/>
    <x v="11"/>
    <d v="2020-03-30T00:00:00"/>
    <x v="0"/>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x v="2"/>
    <m/>
    <x v="1"/>
    <s v="Chat"/>
    <m/>
    <m/>
    <x v="0"/>
    <x v="7"/>
    <x v="0"/>
    <x v="1"/>
    <x v="0"/>
    <x v="1"/>
    <n v="0.20624999999999999"/>
  </r>
  <r>
    <n v="725"/>
    <s v="Danielle Gordon"/>
    <s v="yfrank@example.org"/>
    <n v="60"/>
    <s v="Female"/>
    <x v="37"/>
    <d v="2021-02-25T00:00:00"/>
    <x v="0"/>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x v="2"/>
    <m/>
    <x v="1"/>
    <s v="Phone"/>
    <m/>
    <m/>
    <x v="0"/>
    <x v="0"/>
    <x v="4"/>
    <x v="1"/>
    <x v="0"/>
    <x v="1"/>
    <n v="0.9375"/>
  </r>
  <r>
    <n v="726"/>
    <s v="Gary Smith"/>
    <s v="hgonzales@example.net"/>
    <n v="19"/>
    <s v="Female"/>
    <x v="0"/>
    <d v="2020-08-20T00:00:00"/>
    <x v="4"/>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x v="2"/>
    <m/>
    <x v="1"/>
    <s v="Phone"/>
    <m/>
    <m/>
    <x v="0"/>
    <x v="1"/>
    <x v="5"/>
    <x v="1"/>
    <x v="0"/>
    <x v="1"/>
    <n v="0.625"/>
  </r>
  <r>
    <n v="727"/>
    <s v="Ashley Gardner"/>
    <s v="yjones@example.com"/>
    <n v="33"/>
    <s v="Male"/>
    <x v="24"/>
    <d v="2020-06-03T00:00:00"/>
    <x v="4"/>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x v="0"/>
    <m/>
    <x v="3"/>
    <s v="Phone"/>
    <d v="2023-05-31T22:20:20"/>
    <m/>
    <x v="0"/>
    <x v="10"/>
    <x v="8"/>
    <x v="1"/>
    <x v="0"/>
    <x v="0"/>
    <n v="0.23125000000000001"/>
  </r>
  <r>
    <n v="728"/>
    <s v="Christine Copeland"/>
    <s v="hooverwendy@example.net"/>
    <n v="55"/>
    <s v="Male"/>
    <x v="13"/>
    <d v="2021-01-15T00:00:00"/>
    <x v="2"/>
    <s v="Delivery problem"/>
    <s v="I'm having an issue with the {product_purchased}. Please assist. I have no way to find this one.&quot; I've recently updated the firmware of my {product_purchased}, and the issue started happening afterward. Could it be related to the update?"/>
    <x v="2"/>
    <m/>
    <x v="0"/>
    <s v="Social media"/>
    <m/>
    <m/>
    <x v="0"/>
    <x v="10"/>
    <x v="6"/>
    <x v="0"/>
    <x v="0"/>
    <x v="1"/>
    <n v="0.17499999999999999"/>
  </r>
  <r>
    <n v="729"/>
    <s v="Deborah Snow"/>
    <s v="elizabethtorres@example.net"/>
    <n v="29"/>
    <s v="Other"/>
    <x v="16"/>
    <d v="2021-03-09T00:00:00"/>
    <x v="2"/>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x v="1"/>
    <s v="About history base data until drug support."/>
    <x v="2"/>
    <s v="Social media"/>
    <d v="2023-05-31T23:15:22"/>
    <d v="2023-06-01T13:25:22"/>
    <x v="5"/>
    <x v="0"/>
    <x v="0"/>
    <x v="1"/>
    <x v="1"/>
    <x v="1"/>
    <n v="0.76875000000000004"/>
  </r>
  <r>
    <n v="730"/>
    <s v="Jacob Williams"/>
    <s v="ajohnson@example.org"/>
    <n v="50"/>
    <s v="Female"/>
    <x v="14"/>
    <d v="2020-05-14T00:00:00"/>
    <x v="0"/>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x v="1"/>
    <s v="Contain serve event begin."/>
    <x v="1"/>
    <s v="Chat"/>
    <d v="2023-06-01T16:18:24"/>
    <d v="2023-06-01T18:48:24"/>
    <x v="3"/>
    <x v="1"/>
    <x v="1"/>
    <x v="1"/>
    <x v="1"/>
    <x v="1"/>
    <n v="0.71875"/>
  </r>
  <r>
    <n v="731"/>
    <s v="Jason Jones"/>
    <s v="uwilliams@example.net"/>
    <n v="58"/>
    <s v="Female"/>
    <x v="31"/>
    <d v="2021-03-29T00:00:00"/>
    <x v="3"/>
    <s v="Software bug"/>
    <s v="I'm having an issue with the {product_purchased}. Please assist._x000a__x000a_&quot; I've checked for any available software updates for my {product_purchased}, but there are none."/>
    <x v="2"/>
    <m/>
    <x v="1"/>
    <s v="Phone"/>
    <m/>
    <m/>
    <x v="0"/>
    <x v="6"/>
    <x v="0"/>
    <x v="1"/>
    <x v="0"/>
    <x v="1"/>
    <n v="0.47499999999999998"/>
  </r>
  <r>
    <n v="732"/>
    <s v="David Anderson"/>
    <s v="sanderskatie@example.com"/>
    <n v="70"/>
    <s v="Other"/>
    <x v="4"/>
    <d v="2020-02-03T00:00:00"/>
    <x v="2"/>
    <s v="Network problem"/>
    <s v="I'm having an issue with the {product_purchased}. Please assist._x000a__x000a_0x6d5f3a5c8ca9_x000a__x000a_[02:24:06] VERBOSE - [IDLE] * I'm not sure if this issue is specific to my device or if others have reported similar problems."/>
    <x v="0"/>
    <m/>
    <x v="1"/>
    <s v="Chat"/>
    <d v="2023-06-01T08:14:26"/>
    <m/>
    <x v="0"/>
    <x v="1"/>
    <x v="4"/>
    <x v="1"/>
    <x v="0"/>
    <x v="0"/>
    <n v="0.70625000000000004"/>
  </r>
  <r>
    <n v="733"/>
    <s v="Lisa Blake"/>
    <s v="rodriguezmelissa@example.org"/>
    <n v="58"/>
    <s v="Female"/>
    <x v="7"/>
    <d v="2021-07-20T00:00:00"/>
    <x v="4"/>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x v="0"/>
    <m/>
    <x v="0"/>
    <s v="Social media"/>
    <d v="2023-06-01T09:32:28"/>
    <m/>
    <x v="0"/>
    <x v="0"/>
    <x v="2"/>
    <x v="0"/>
    <x v="0"/>
    <x v="0"/>
    <n v="1.0687500000000001"/>
  </r>
  <r>
    <n v="734"/>
    <s v="Christopher Williams"/>
    <s v="rking@example.org"/>
    <n v="49"/>
    <s v="Other"/>
    <x v="11"/>
    <d v="2021-07-10T00:00:00"/>
    <x v="2"/>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x v="1"/>
    <s v="Language list morning police amount sister night result."/>
    <x v="3"/>
    <s v="Chat"/>
    <d v="2023-06-01T02:06:29"/>
    <d v="2023-06-01T07:13:29"/>
    <x v="3"/>
    <x v="10"/>
    <x v="2"/>
    <x v="1"/>
    <x v="1"/>
    <x v="1"/>
    <n v="0.17499999999999999"/>
  </r>
  <r>
    <n v="735"/>
    <s v="Alexis Dodson"/>
    <s v="yangemily@example.org"/>
    <n v="62"/>
    <s v="Female"/>
    <x v="35"/>
    <d v="2020-02-07T00:00:00"/>
    <x v="0"/>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x v="1"/>
    <s v="Yard both news rock idea out herself."/>
    <x v="0"/>
    <s v="Chat"/>
    <d v="2023-06-01T21:25:31"/>
    <d v="2023-06-01T15:00:31"/>
    <x v="5"/>
    <x v="0"/>
    <x v="4"/>
    <x v="1"/>
    <x v="1"/>
    <x v="1"/>
    <n v="0.9375"/>
  </r>
  <r>
    <n v="736"/>
    <s v="Zachary Medina"/>
    <s v="donnaespinoza@example.com"/>
    <n v="36"/>
    <s v="Male"/>
    <x v="39"/>
    <d v="2020-02-26T00:00:00"/>
    <x v="2"/>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x v="1"/>
    <s v="Close wrong shoulder business stage."/>
    <x v="2"/>
    <s v="Chat"/>
    <d v="2023-06-01T21:35:31"/>
    <d v="2023-06-01T13:07:31"/>
    <x v="2"/>
    <x v="9"/>
    <x v="4"/>
    <x v="1"/>
    <x v="1"/>
    <x v="1"/>
    <n v="0.24374999999999999"/>
  </r>
  <r>
    <n v="737"/>
    <s v="Christopher Gutierrez"/>
    <s v="william23@example.net"/>
    <n v="21"/>
    <s v="Male"/>
    <x v="8"/>
    <d v="2021-05-30T00:00:00"/>
    <x v="1"/>
    <s v="Network problem"/>
    <s v="I'm having an issue with the {product_purchased}. Please assist. If not please log in here. You may need to log in the following week to try to help. This problem started occurring after the recent software update. I haven't made any other changes to the device."/>
    <x v="2"/>
    <m/>
    <x v="2"/>
    <s v="Phone"/>
    <m/>
    <m/>
    <x v="0"/>
    <x v="5"/>
    <x v="1"/>
    <x v="0"/>
    <x v="0"/>
    <x v="1"/>
    <n v="0.26874999999999999"/>
  </r>
  <r>
    <n v="738"/>
    <s v="Elizabeth Hudson"/>
    <s v="vward@example.com"/>
    <n v="46"/>
    <s v="Female"/>
    <x v="23"/>
    <d v="2021-08-30T00:00:00"/>
    <x v="3"/>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x v="0"/>
    <m/>
    <x v="1"/>
    <s v="Email"/>
    <d v="2023-06-01T18:35:34"/>
    <m/>
    <x v="0"/>
    <x v="0"/>
    <x v="5"/>
    <x v="1"/>
    <x v="0"/>
    <x v="0"/>
    <n v="0.89375000000000004"/>
  </r>
  <r>
    <n v="739"/>
    <s v="Monica Hodges"/>
    <s v="bakerteresa@example.net"/>
    <n v="38"/>
    <s v="Female"/>
    <x v="0"/>
    <d v="2021-07-13T00:00:00"/>
    <x v="0"/>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x v="2"/>
    <m/>
    <x v="2"/>
    <s v="Chat"/>
    <m/>
    <m/>
    <x v="0"/>
    <x v="2"/>
    <x v="2"/>
    <x v="0"/>
    <x v="0"/>
    <x v="1"/>
    <n v="0.57499999999999996"/>
  </r>
  <r>
    <n v="740"/>
    <s v="Jeffrey Sanchez"/>
    <s v="wendy55@example.com"/>
    <n v="32"/>
    <s v="Female"/>
    <x v="31"/>
    <d v="2020-04-26T00:00:00"/>
    <x v="1"/>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x v="0"/>
    <m/>
    <x v="3"/>
    <s v="Social media"/>
    <d v="2023-06-01T05:37:37"/>
    <m/>
    <x v="0"/>
    <x v="2"/>
    <x v="11"/>
    <x v="1"/>
    <x v="0"/>
    <x v="0"/>
    <n v="0.65"/>
  </r>
  <r>
    <n v="741"/>
    <s v="Hunter Irwin"/>
    <s v="esmith@example.com"/>
    <n v="45"/>
    <s v="Male"/>
    <x v="29"/>
    <d v="2020-06-11T00:00:00"/>
    <x v="0"/>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x v="1"/>
    <s v="Heavy toward resource year."/>
    <x v="0"/>
    <s v="Email"/>
    <d v="2023-06-01T00:37:39"/>
    <d v="2023-06-01T02:52:39"/>
    <x v="2"/>
    <x v="3"/>
    <x v="8"/>
    <x v="1"/>
    <x v="1"/>
    <x v="1"/>
    <n v="0.19375000000000001"/>
  </r>
  <r>
    <n v="742"/>
    <s v="Cynthia Taylor"/>
    <s v="rogersdonna@example.net"/>
    <n v="27"/>
    <s v="Female"/>
    <x v="4"/>
    <d v="2021-07-02T00:00:00"/>
    <x v="2"/>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x v="2"/>
    <m/>
    <x v="0"/>
    <s v="Chat"/>
    <m/>
    <m/>
    <x v="0"/>
    <x v="1"/>
    <x v="2"/>
    <x v="0"/>
    <x v="0"/>
    <x v="1"/>
    <n v="0.65"/>
  </r>
  <r>
    <n v="743"/>
    <s v="Sara Carroll"/>
    <s v="rogersjuan@example.org"/>
    <n v="20"/>
    <s v="Female"/>
    <x v="13"/>
    <d v="2020-07-31T00:00:00"/>
    <x v="0"/>
    <s v="Delivery problem"/>
    <s v="I'm having an issue with the {product_purchased}. Please assist. â€” Dr. Stephen_x000a__x000a_I received several different types of items from you and wanted to know what the exact product you were ordering was and how much they were. I've followed online tutorials and community forums to troubleshoot the issue, but no luck so far."/>
    <x v="2"/>
    <m/>
    <x v="0"/>
    <s v="Social media"/>
    <m/>
    <m/>
    <x v="0"/>
    <x v="8"/>
    <x v="2"/>
    <x v="0"/>
    <x v="0"/>
    <x v="1"/>
    <n v="0.23749999999999999"/>
  </r>
  <r>
    <n v="744"/>
    <s v="Amy Garcia"/>
    <s v="lkent@example.com"/>
    <n v="67"/>
    <s v="Male"/>
    <x v="39"/>
    <d v="2020-08-03T00:00:00"/>
    <x v="2"/>
    <s v="Refund request"/>
    <s v="I'm having an issue with the {product_purchased}. Please assist. Â I have the new version of the code with a slightly smaller version. Â Thanks.Â _x000a_TODO: The issue I'm facing is intermittent. Sometimes it works fine, but other times it acts up unexpectedly."/>
    <x v="1"/>
    <s v="Design first south collection offer point field."/>
    <x v="0"/>
    <s v="Email"/>
    <d v="2023-06-01T16:44:44"/>
    <d v="2023-06-01T20:40:44"/>
    <x v="3"/>
    <x v="7"/>
    <x v="5"/>
    <x v="1"/>
    <x v="1"/>
    <x v="1"/>
    <n v="0.23749999999999999"/>
  </r>
  <r>
    <n v="745"/>
    <s v="Johnny Hernandez"/>
    <s v="margaret51@example.org"/>
    <n v="24"/>
    <s v="Female"/>
    <x v="8"/>
    <d v="2020-02-07T00:00:00"/>
    <x v="4"/>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x v="0"/>
    <m/>
    <x v="1"/>
    <s v="Social media"/>
    <d v="2023-05-31T22:03:46"/>
    <m/>
    <x v="0"/>
    <x v="0"/>
    <x v="4"/>
    <x v="1"/>
    <x v="0"/>
    <x v="0"/>
    <n v="0.9375"/>
  </r>
  <r>
    <n v="746"/>
    <s v="Terrance Whitehead"/>
    <s v="youngashley@example.net"/>
    <n v="32"/>
    <s v="Female"/>
    <x v="5"/>
    <d v="2021-04-19T00:00:00"/>
    <x v="2"/>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x v="0"/>
    <m/>
    <x v="3"/>
    <s v="Phone"/>
    <d v="2023-06-01T18:45:48"/>
    <m/>
    <x v="0"/>
    <x v="1"/>
    <x v="11"/>
    <x v="1"/>
    <x v="0"/>
    <x v="0"/>
    <n v="0.65625"/>
  </r>
  <r>
    <n v="747"/>
    <s v="Joshua Garcia"/>
    <s v="rodneyharris@example.org"/>
    <n v="37"/>
    <s v="Male"/>
    <x v="11"/>
    <d v="2020-02-03T00:00:00"/>
    <x v="0"/>
    <s v="Peripheral compatibility"/>
    <s v="I'm having an issue with the {product_purchased}. Please assist._x000a__x000a_Please assist. $7.99 $3.99 $0.99 $9.99 $11.99 $13.99 $15.99 I've checked for any available software updates for my {product_purchased}, but there are none."/>
    <x v="1"/>
    <s v="Writer establish treat prevent adult."/>
    <x v="2"/>
    <s v="Phone"/>
    <d v="2023-06-01T12:41:49"/>
    <d v="2023-06-01T01:00:49"/>
    <x v="1"/>
    <x v="1"/>
    <x v="4"/>
    <x v="1"/>
    <x v="1"/>
    <x v="1"/>
    <n v="0.70625000000000004"/>
  </r>
  <r>
    <n v="748"/>
    <s v="Joseph Jackson"/>
    <s v="johnsoncynthia@example.org"/>
    <n v="33"/>
    <s v="Male"/>
    <x v="29"/>
    <d v="2021-05-26T00:00:00"/>
    <x v="1"/>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x v="0"/>
    <m/>
    <x v="1"/>
    <s v="Social media"/>
    <d v="2023-06-01T05:35:51"/>
    <m/>
    <x v="0"/>
    <x v="7"/>
    <x v="1"/>
    <x v="1"/>
    <x v="0"/>
    <x v="0"/>
    <n v="0.23749999999999999"/>
  </r>
  <r>
    <n v="749"/>
    <s v="Mr. Miguel Brown"/>
    <s v="christinashaw@example.net"/>
    <n v="47"/>
    <s v="Other"/>
    <x v="10"/>
    <d v="2021-02-04T00:00:00"/>
    <x v="0"/>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x v="1"/>
    <s v="Produce score customer."/>
    <x v="0"/>
    <s v="Email"/>
    <d v="2023-06-01T01:27:53"/>
    <d v="2023-06-01T19:22:53"/>
    <x v="5"/>
    <x v="1"/>
    <x v="4"/>
    <x v="1"/>
    <x v="1"/>
    <x v="1"/>
    <n v="0.70625000000000004"/>
  </r>
  <r>
    <n v="750"/>
    <s v="Lauren Diaz"/>
    <s v="meyerstravis@example.org"/>
    <n v="41"/>
    <s v="Female"/>
    <x v="11"/>
    <d v="2020-12-19T00:00:00"/>
    <x v="2"/>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x v="2"/>
    <m/>
    <x v="0"/>
    <s v="Social media"/>
    <m/>
    <m/>
    <x v="0"/>
    <x v="4"/>
    <x v="10"/>
    <x v="0"/>
    <x v="0"/>
    <x v="1"/>
    <n v="0.41875000000000001"/>
  </r>
  <r>
    <n v="751"/>
    <s v="Gina Downs"/>
    <s v="cbailey@example.org"/>
    <n v="48"/>
    <s v="Other"/>
    <x v="5"/>
    <d v="2020-06-25T00:00:00"/>
    <x v="0"/>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x v="0"/>
    <m/>
    <x v="0"/>
    <s v="Social media"/>
    <d v="2023-05-31T23:13:57"/>
    <m/>
    <x v="0"/>
    <x v="6"/>
    <x v="8"/>
    <x v="0"/>
    <x v="0"/>
    <x v="0"/>
    <n v="0.46250000000000002"/>
  </r>
  <r>
    <n v="752"/>
    <s v="Michael Walker"/>
    <s v="martinezbrittany@example.com"/>
    <n v="19"/>
    <s v="Other"/>
    <x v="21"/>
    <d v="2020-07-29T00:00:00"/>
    <x v="2"/>
    <s v="Battery life"/>
    <s v="I'm having an issue with the {product_purchased}. Please assist._x000a__x000a_[11:30 PM: &quot;Kerry&quot; says, you've had your day, and the {product_purchased}, {product_sold I've checked for software updates, and my {product_purchased} is already running the latest version."/>
    <x v="2"/>
    <m/>
    <x v="3"/>
    <s v="Social media"/>
    <m/>
    <m/>
    <x v="0"/>
    <x v="4"/>
    <x v="2"/>
    <x v="1"/>
    <x v="0"/>
    <x v="1"/>
    <n v="0.43125000000000002"/>
  </r>
  <r>
    <n v="753"/>
    <s v="Ariana Gordon"/>
    <s v="ricemichael@example.org"/>
    <n v="51"/>
    <s v="Other"/>
    <x v="15"/>
    <d v="2021-06-15T00:00:00"/>
    <x v="2"/>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x v="1"/>
    <s v="Show message lose strong forget lead agency property."/>
    <x v="0"/>
    <s v="Phone"/>
    <d v="2023-06-01T21:01:59"/>
    <d v="2023-06-01T06:25:59"/>
    <x v="4"/>
    <x v="3"/>
    <x v="8"/>
    <x v="1"/>
    <x v="1"/>
    <x v="1"/>
    <n v="0.19375000000000001"/>
  </r>
  <r>
    <n v="754"/>
    <s v="Robert Downs"/>
    <s v="aanderson@example.com"/>
    <n v="42"/>
    <s v="Male"/>
    <x v="8"/>
    <d v="2021-12-17T00:00:00"/>
    <x v="1"/>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x v="2"/>
    <m/>
    <x v="1"/>
    <s v="Social media"/>
    <m/>
    <m/>
    <x v="0"/>
    <x v="1"/>
    <x v="10"/>
    <x v="1"/>
    <x v="0"/>
    <x v="1"/>
    <n v="0.66249999999999998"/>
  </r>
  <r>
    <n v="755"/>
    <s v="Samantha Sloan"/>
    <s v="sramos@example.com"/>
    <n v="37"/>
    <s v="Female"/>
    <x v="33"/>
    <d v="2020-06-19T00:00:00"/>
    <x v="3"/>
    <s v="Payment issue"/>
    <s v="I'm having an issue with the {product_purchased}. Please assist. I'm sorry I couldn't work the page._x000a__x000a_I was looking for a link for the next page. I've tried clearing the cache and data for the {product_purchased} app, but the issue persists."/>
    <x v="1"/>
    <s v="Care skill soon buy wife."/>
    <x v="3"/>
    <s v="Phone"/>
    <d v="2023-06-01T09:51:02"/>
    <d v="2023-06-01T19:36:02"/>
    <x v="3"/>
    <x v="0"/>
    <x v="8"/>
    <x v="1"/>
    <x v="1"/>
    <x v="1"/>
    <n v="0.84375"/>
  </r>
  <r>
    <n v="756"/>
    <s v="Holly Thomas"/>
    <s v="jennifer65@example.net"/>
    <n v="26"/>
    <s v="Other"/>
    <x v="6"/>
    <d v="2020-10-06T00:00:00"/>
    <x v="4"/>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x v="1"/>
    <s v="Represent focus middle."/>
    <x v="2"/>
    <s v="Chat"/>
    <d v="2023-05-31T23:58:02"/>
    <d v="2023-06-01T20:38:02"/>
    <x v="5"/>
    <x v="4"/>
    <x v="7"/>
    <x v="1"/>
    <x v="1"/>
    <x v="1"/>
    <n v="0.48125000000000001"/>
  </r>
  <r>
    <n v="757"/>
    <s v="Amanda Scott"/>
    <s v="kari73@example.org"/>
    <n v="66"/>
    <s v="Male"/>
    <x v="11"/>
    <d v="2021-08-19T00:00:00"/>
    <x v="4"/>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x v="2"/>
    <m/>
    <x v="1"/>
    <s v="Social media"/>
    <m/>
    <m/>
    <x v="0"/>
    <x v="0"/>
    <x v="5"/>
    <x v="1"/>
    <x v="0"/>
    <x v="1"/>
    <n v="0.89375000000000004"/>
  </r>
  <r>
    <n v="758"/>
    <s v="Amber Conley"/>
    <s v="qjackson@example.com"/>
    <n v="51"/>
    <s v="Male"/>
    <x v="19"/>
    <d v="2021-06-06T00:00:00"/>
    <x v="2"/>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x v="0"/>
    <m/>
    <x v="3"/>
    <s v="Phone"/>
    <d v="2023-06-01T10:54:06"/>
    <m/>
    <x v="0"/>
    <x v="2"/>
    <x v="8"/>
    <x v="1"/>
    <x v="0"/>
    <x v="0"/>
    <n v="0.56874999999999998"/>
  </r>
  <r>
    <n v="759"/>
    <s v="Joshua Gonzalez"/>
    <s v="hsmith@example.org"/>
    <n v="54"/>
    <s v="Female"/>
    <x v="6"/>
    <d v="2021-02-20T00:00:00"/>
    <x v="3"/>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x v="2"/>
    <m/>
    <x v="3"/>
    <s v="Phone"/>
    <m/>
    <m/>
    <x v="0"/>
    <x v="2"/>
    <x v="4"/>
    <x v="1"/>
    <x v="0"/>
    <x v="1"/>
    <n v="0.6875"/>
  </r>
  <r>
    <n v="760"/>
    <s v="Jill Hayes"/>
    <s v="thomas78@example.org"/>
    <n v="20"/>
    <s v="Female"/>
    <x v="4"/>
    <d v="2021-07-06T00:00:00"/>
    <x v="4"/>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x v="0"/>
    <m/>
    <x v="1"/>
    <s v="Social media"/>
    <d v="2023-05-31T23:13:10"/>
    <m/>
    <x v="0"/>
    <x v="3"/>
    <x v="2"/>
    <x v="1"/>
    <x v="0"/>
    <x v="0"/>
    <n v="0.23749999999999999"/>
  </r>
  <r>
    <n v="761"/>
    <s v="Arthur Norman"/>
    <s v="shellytaylor@example.net"/>
    <n v="47"/>
    <s v="Female"/>
    <x v="36"/>
    <d v="2021-07-09T00:00:00"/>
    <x v="0"/>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x v="1"/>
    <s v="Unit writer culture stop threat."/>
    <x v="0"/>
    <s v="Social media"/>
    <d v="2023-06-01T20:41:12"/>
    <d v="2023-06-01T16:39:12"/>
    <x v="2"/>
    <x v="0"/>
    <x v="2"/>
    <x v="1"/>
    <x v="1"/>
    <x v="1"/>
    <n v="1.0687500000000001"/>
  </r>
  <r>
    <n v="762"/>
    <s v="Richard Webster"/>
    <s v="bwright@example.com"/>
    <n v="26"/>
    <s v="Female"/>
    <x v="24"/>
    <d v="2020-02-01T00:00:00"/>
    <x v="4"/>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x v="0"/>
    <m/>
    <x v="2"/>
    <s v="Social media"/>
    <d v="2023-06-01T11:48:12"/>
    <m/>
    <x v="0"/>
    <x v="9"/>
    <x v="4"/>
    <x v="1"/>
    <x v="0"/>
    <x v="0"/>
    <n v="0.24374999999999999"/>
  </r>
  <r>
    <n v="763"/>
    <s v="Dana Thompson"/>
    <s v="tlove@example.com"/>
    <n v="27"/>
    <s v="Other"/>
    <x v="24"/>
    <d v="2020-08-31T00:00:00"/>
    <x v="2"/>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x v="0"/>
    <m/>
    <x v="3"/>
    <s v="Chat"/>
    <d v="2023-06-01T04:05:14"/>
    <m/>
    <x v="0"/>
    <x v="5"/>
    <x v="5"/>
    <x v="1"/>
    <x v="0"/>
    <x v="0"/>
    <n v="0.21875"/>
  </r>
  <r>
    <n v="764"/>
    <s v="Joshua Schmidt"/>
    <s v="michaelferrell@example.net"/>
    <n v="25"/>
    <s v="Female"/>
    <x v="13"/>
    <d v="2020-05-19T00:00:00"/>
    <x v="3"/>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x v="1"/>
    <s v="System consider now history on impact."/>
    <x v="3"/>
    <s v="Social media"/>
    <d v="2023-05-31T22:56:14"/>
    <d v="2023-06-01T00:30:14"/>
    <x v="4"/>
    <x v="2"/>
    <x v="1"/>
    <x v="1"/>
    <x v="1"/>
    <x v="1"/>
    <n v="0.72499999999999998"/>
  </r>
  <r>
    <n v="765"/>
    <s v="Laurie Rodriguez"/>
    <s v="vbarnes@example.net"/>
    <n v="37"/>
    <s v="Female"/>
    <x v="1"/>
    <d v="2021-08-24T00:00:00"/>
    <x v="1"/>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x v="1"/>
    <s v="Media performance clear respond body scientist marriage."/>
    <x v="3"/>
    <s v="Email"/>
    <d v="2023-06-01T08:15:16"/>
    <d v="2023-06-01T16:05:16"/>
    <x v="2"/>
    <x v="7"/>
    <x v="5"/>
    <x v="1"/>
    <x v="1"/>
    <x v="1"/>
    <n v="0.23749999999999999"/>
  </r>
  <r>
    <n v="766"/>
    <s v="Erika Banks"/>
    <s v="joseph25@example.net"/>
    <n v="22"/>
    <s v="Other"/>
    <x v="27"/>
    <d v="2020-09-07T00:00:00"/>
    <x v="4"/>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x v="1"/>
    <s v="Question teacher well off religious explain."/>
    <x v="0"/>
    <s v="Chat"/>
    <d v="2023-05-31T22:06:18"/>
    <d v="2023-06-01T08:24:18"/>
    <x v="4"/>
    <x v="3"/>
    <x v="9"/>
    <x v="1"/>
    <x v="1"/>
    <x v="1"/>
    <n v="0.21249999999999999"/>
  </r>
  <r>
    <n v="767"/>
    <s v="Bill Gomez"/>
    <s v="thomasallen@example.net"/>
    <n v="58"/>
    <s v="Female"/>
    <x v="32"/>
    <d v="2020-09-12T00:00:00"/>
    <x v="3"/>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x v="2"/>
    <m/>
    <x v="3"/>
    <s v="Social media"/>
    <m/>
    <m/>
    <x v="0"/>
    <x v="1"/>
    <x v="9"/>
    <x v="1"/>
    <x v="0"/>
    <x v="1"/>
    <n v="0.73124999999999996"/>
  </r>
  <r>
    <n v="768"/>
    <s v="Charles Ruiz"/>
    <s v="destinyreed@example.org"/>
    <n v="34"/>
    <s v="Female"/>
    <x v="6"/>
    <d v="2020-01-04T00:00:00"/>
    <x v="2"/>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x v="0"/>
    <m/>
    <x v="1"/>
    <s v="Phone"/>
    <d v="2023-06-01T17:53:20"/>
    <m/>
    <x v="0"/>
    <x v="5"/>
    <x v="6"/>
    <x v="1"/>
    <x v="0"/>
    <x v="0"/>
    <n v="0.21249999999999999"/>
  </r>
  <r>
    <n v="769"/>
    <s v="Wendy Shaw"/>
    <s v="adamszachary@example.com"/>
    <n v="66"/>
    <s v="Male"/>
    <x v="37"/>
    <d v="2021-05-10T00:00:00"/>
    <x v="3"/>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x v="2"/>
    <m/>
    <x v="3"/>
    <s v="Social media"/>
    <m/>
    <m/>
    <x v="0"/>
    <x v="2"/>
    <x v="1"/>
    <x v="1"/>
    <x v="0"/>
    <x v="1"/>
    <n v="0.72499999999999998"/>
  </r>
  <r>
    <n v="770"/>
    <s v="Amy Rodriguez"/>
    <s v="larryparker@example.com"/>
    <n v="29"/>
    <s v="Female"/>
    <x v="2"/>
    <d v="2020-07-31T00:00:00"/>
    <x v="3"/>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x v="1"/>
    <s v="Hope there day."/>
    <x v="2"/>
    <s v="Chat"/>
    <d v="2023-06-01T01:14:25"/>
    <d v="2023-06-01T11:36:25"/>
    <x v="3"/>
    <x v="8"/>
    <x v="2"/>
    <x v="1"/>
    <x v="1"/>
    <x v="1"/>
    <n v="0.23749999999999999"/>
  </r>
  <r>
    <n v="771"/>
    <s v="Kelly Dillon"/>
    <s v="emma03@example.org"/>
    <n v="68"/>
    <s v="Male"/>
    <x v="41"/>
    <d v="2020-05-30T00:00:00"/>
    <x v="0"/>
    <s v="Account access"/>
    <s v="I'm having an issue with the {product_purchased}. Please assist. Thank you I'm unable to find the option to perform the desired action in the {product_purchased}. Could you please guide me through the steps?"/>
    <x v="0"/>
    <m/>
    <x v="1"/>
    <s v="Chat"/>
    <d v="2023-06-01T05:53:25"/>
    <m/>
    <x v="0"/>
    <x v="5"/>
    <x v="1"/>
    <x v="1"/>
    <x v="0"/>
    <x v="0"/>
    <n v="0.26874999999999999"/>
  </r>
  <r>
    <n v="772"/>
    <s v="Melissa Avery"/>
    <s v="dadams@example.net"/>
    <n v="48"/>
    <s v="Other"/>
    <x v="30"/>
    <d v="2020-03-03T00:00:00"/>
    <x v="1"/>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x v="0"/>
    <m/>
    <x v="3"/>
    <s v="Phone"/>
    <d v="2023-06-01T20:38:26"/>
    <m/>
    <x v="0"/>
    <x v="5"/>
    <x v="0"/>
    <x v="1"/>
    <x v="0"/>
    <x v="0"/>
    <n v="0.26874999999999999"/>
  </r>
  <r>
    <n v="773"/>
    <s v="Jessica Hodge"/>
    <s v="roberthudson@example.com"/>
    <n v="49"/>
    <s v="Male"/>
    <x v="27"/>
    <d v="2020-06-19T00:00:00"/>
    <x v="2"/>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x v="1"/>
    <s v="Research action exactly national."/>
    <x v="3"/>
    <s v="Chat"/>
    <d v="2023-06-01T00:19:27"/>
    <d v="2023-06-01T06:52:27"/>
    <x v="4"/>
    <x v="10"/>
    <x v="8"/>
    <x v="1"/>
    <x v="1"/>
    <x v="1"/>
    <n v="0.23125000000000001"/>
  </r>
  <r>
    <n v="774"/>
    <s v="Matthew Malone"/>
    <s v="owensjeffrey@example.com"/>
    <n v="54"/>
    <s v="Male"/>
    <x v="30"/>
    <d v="2020-10-03T00:00:00"/>
    <x v="0"/>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x v="2"/>
    <m/>
    <x v="1"/>
    <s v="Email"/>
    <m/>
    <m/>
    <x v="0"/>
    <x v="7"/>
    <x v="7"/>
    <x v="1"/>
    <x v="0"/>
    <x v="1"/>
    <n v="0.2"/>
  </r>
  <r>
    <n v="775"/>
    <s v="Tara Guerra"/>
    <s v="jasonlewis@example.org"/>
    <n v="27"/>
    <s v="Other"/>
    <x v="37"/>
    <d v="2020-01-16T00:00:00"/>
    <x v="1"/>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x v="2"/>
    <m/>
    <x v="3"/>
    <s v="Chat"/>
    <m/>
    <m/>
    <x v="0"/>
    <x v="3"/>
    <x v="6"/>
    <x v="1"/>
    <x v="0"/>
    <x v="1"/>
    <n v="0.27500000000000002"/>
  </r>
  <r>
    <n v="776"/>
    <s v="Amanda Young"/>
    <s v="andrew97@example.com"/>
    <n v="21"/>
    <s v="Male"/>
    <x v="11"/>
    <d v="2021-06-12T00:00:00"/>
    <x v="1"/>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x v="2"/>
    <m/>
    <x v="1"/>
    <s v="Email"/>
    <m/>
    <m/>
    <x v="0"/>
    <x v="2"/>
    <x v="8"/>
    <x v="1"/>
    <x v="0"/>
    <x v="1"/>
    <n v="0.56874999999999998"/>
  </r>
  <r>
    <n v="777"/>
    <s v="Timothy Newman"/>
    <s v="qkelly@example.org"/>
    <n v="27"/>
    <s v="Female"/>
    <x v="32"/>
    <d v="2020-06-11T00:00:00"/>
    <x v="2"/>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x v="1"/>
    <s v="Arrive letter call treatment."/>
    <x v="0"/>
    <s v="Chat"/>
    <d v="2023-06-01T01:53:34"/>
    <d v="2023-06-01T18:27:34"/>
    <x v="4"/>
    <x v="4"/>
    <x v="8"/>
    <x v="1"/>
    <x v="1"/>
    <x v="1"/>
    <n v="0.36249999999999999"/>
  </r>
  <r>
    <n v="778"/>
    <s v="Angela Parrish"/>
    <s v="nwatson@example.net"/>
    <n v="52"/>
    <s v="Male"/>
    <x v="11"/>
    <d v="2021-11-06T00:00:00"/>
    <x v="2"/>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x v="2"/>
    <m/>
    <x v="3"/>
    <s v="Phone"/>
    <m/>
    <m/>
    <x v="0"/>
    <x v="9"/>
    <x v="3"/>
    <x v="1"/>
    <x v="0"/>
    <x v="1"/>
    <n v="0.26874999999999999"/>
  </r>
  <r>
    <n v="779"/>
    <s v="Tiffany Key"/>
    <s v="dmaldonado@example.com"/>
    <n v="53"/>
    <s v="Male"/>
    <x v="22"/>
    <d v="2021-09-05T00:00:00"/>
    <x v="2"/>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x v="2"/>
    <m/>
    <x v="1"/>
    <s v="Social media"/>
    <m/>
    <m/>
    <x v="0"/>
    <x v="6"/>
    <x v="9"/>
    <x v="1"/>
    <x v="0"/>
    <x v="1"/>
    <n v="0.4"/>
  </r>
  <r>
    <n v="780"/>
    <s v="Tiffany Stephenson"/>
    <s v="terri25@example.com"/>
    <n v="52"/>
    <s v="Other"/>
    <x v="6"/>
    <d v="2020-12-27T00:00:00"/>
    <x v="1"/>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x v="2"/>
    <m/>
    <x v="0"/>
    <s v="Chat"/>
    <m/>
    <m/>
    <x v="0"/>
    <x v="10"/>
    <x v="10"/>
    <x v="0"/>
    <x v="0"/>
    <x v="1"/>
    <n v="0.23749999999999999"/>
  </r>
  <r>
    <n v="781"/>
    <s v="William Henderson"/>
    <s v="mitchellmary@example.net"/>
    <n v="19"/>
    <s v="Female"/>
    <x v="13"/>
    <d v="2020-09-06T00:00:00"/>
    <x v="4"/>
    <s v="Display issue"/>
    <s v="I'm having an issue with the {product_purchased}. Please assist. I've tried different settings and configurations on my {product_purchased}, but the issue persists."/>
    <x v="1"/>
    <s v="Can buy natural prevent different modern."/>
    <x v="1"/>
    <s v="Phone"/>
    <d v="2023-06-01T02:58:39"/>
    <d v="2023-06-01T17:56:39"/>
    <x v="3"/>
    <x v="8"/>
    <x v="9"/>
    <x v="1"/>
    <x v="1"/>
    <x v="1"/>
    <n v="0.21249999999999999"/>
  </r>
  <r>
    <n v="782"/>
    <s v="Angela Johnson"/>
    <s v="blankenshipkristina@example.net"/>
    <n v="55"/>
    <s v="Male"/>
    <x v="40"/>
    <d v="2021-02-14T00:00:00"/>
    <x v="0"/>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x v="2"/>
    <m/>
    <x v="3"/>
    <s v="Phone"/>
    <m/>
    <m/>
    <x v="0"/>
    <x v="2"/>
    <x v="4"/>
    <x v="1"/>
    <x v="0"/>
    <x v="1"/>
    <n v="0.6875"/>
  </r>
  <r>
    <n v="783"/>
    <s v="Charles Mcconnell"/>
    <s v="mark91@example.org"/>
    <n v="29"/>
    <s v="Male"/>
    <x v="3"/>
    <d v="2021-01-04T00:00:00"/>
    <x v="2"/>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x v="2"/>
    <m/>
    <x v="2"/>
    <s v="Social media"/>
    <m/>
    <m/>
    <x v="0"/>
    <x v="0"/>
    <x v="6"/>
    <x v="0"/>
    <x v="0"/>
    <x v="1"/>
    <n v="0.8"/>
  </r>
  <r>
    <n v="784"/>
    <s v="Karen Wheeler"/>
    <s v="ortegachristopher@example.net"/>
    <n v="35"/>
    <s v="Female"/>
    <x v="29"/>
    <d v="2020-08-18T00:00:00"/>
    <x v="4"/>
    <s v="Network problem"/>
    <s v="I'm having an issue with the {product_purchased}. Please assist. Please consider using a product from the sales._x000a__x000a__x000a_Add this Item to My Cart I'm worried that the issue might be hardware-related and might require repair or replacement."/>
    <x v="0"/>
    <m/>
    <x v="0"/>
    <s v="Social media"/>
    <d v="2023-06-01T10:19:42"/>
    <m/>
    <x v="0"/>
    <x v="1"/>
    <x v="5"/>
    <x v="0"/>
    <x v="0"/>
    <x v="0"/>
    <n v="0.625"/>
  </r>
  <r>
    <n v="785"/>
    <s v="Jeffrey Green"/>
    <s v="sellerstara@example.com"/>
    <n v="43"/>
    <s v="Male"/>
    <x v="40"/>
    <d v="2021-09-26T00:00:00"/>
    <x v="0"/>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x v="0"/>
    <m/>
    <x v="1"/>
    <s v="Social media"/>
    <d v="2023-06-01T14:46:43"/>
    <m/>
    <x v="0"/>
    <x v="8"/>
    <x v="9"/>
    <x v="1"/>
    <x v="0"/>
    <x v="0"/>
    <n v="0.21249999999999999"/>
  </r>
  <r>
    <n v="786"/>
    <s v="Lisa Wise"/>
    <s v="gthompson@example.com"/>
    <n v="65"/>
    <s v="Male"/>
    <x v="22"/>
    <d v="2021-08-26T00:00:00"/>
    <x v="1"/>
    <s v="Account access"/>
    <s v="I'm having an issue with the {product_purchased}. Please assist. The address is &lt;your-address\&quot;&gt;www.etsy.com&lt;/product_purchased.&lt;/details&gt; I'm concerned about the security of my {product_purchased} and would like to ensure that my data is safe."/>
    <x v="0"/>
    <m/>
    <x v="0"/>
    <s v="Chat"/>
    <d v="2023-06-01T02:22:44"/>
    <m/>
    <x v="0"/>
    <x v="4"/>
    <x v="5"/>
    <x v="0"/>
    <x v="0"/>
    <x v="0"/>
    <n v="0.42499999999999999"/>
  </r>
  <r>
    <n v="787"/>
    <s v="Gregory Hamilton"/>
    <s v="johnolson@example.org"/>
    <n v="35"/>
    <s v="Other"/>
    <x v="38"/>
    <d v="2020-08-08T00:00:00"/>
    <x v="4"/>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x v="1"/>
    <s v="Your eye other step tonight heart take."/>
    <x v="0"/>
    <s v="Phone"/>
    <d v="2023-06-01T07:14:46"/>
    <d v="2023-06-01T07:32:46"/>
    <x v="2"/>
    <x v="3"/>
    <x v="5"/>
    <x v="1"/>
    <x v="1"/>
    <x v="1"/>
    <n v="0.24374999999999999"/>
  </r>
  <r>
    <n v="788"/>
    <s v="Todd Walsh"/>
    <s v="katherine92@example.org"/>
    <n v="41"/>
    <s v="Male"/>
    <x v="9"/>
    <d v="2021-08-16T00:00:00"/>
    <x v="3"/>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x v="0"/>
    <m/>
    <x v="0"/>
    <s v="Email"/>
    <d v="2023-06-01T03:11:47"/>
    <m/>
    <x v="0"/>
    <x v="6"/>
    <x v="5"/>
    <x v="0"/>
    <x v="0"/>
    <x v="0"/>
    <n v="0.41875000000000001"/>
  </r>
  <r>
    <n v="789"/>
    <s v="Michael Garcia"/>
    <s v="mariafrank@example.com"/>
    <n v="50"/>
    <s v="Male"/>
    <x v="31"/>
    <d v="2020-10-17T00:00:00"/>
    <x v="3"/>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x v="2"/>
    <m/>
    <x v="0"/>
    <s v="Chat"/>
    <m/>
    <m/>
    <x v="0"/>
    <x v="0"/>
    <x v="7"/>
    <x v="0"/>
    <x v="0"/>
    <x v="1"/>
    <n v="0.83750000000000002"/>
  </r>
  <r>
    <n v="790"/>
    <s v="Brett Harris"/>
    <s v="david79@example.com"/>
    <n v="45"/>
    <s v="Other"/>
    <x v="11"/>
    <d v="2021-09-06T00:00:00"/>
    <x v="1"/>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x v="2"/>
    <m/>
    <x v="0"/>
    <s v="Email"/>
    <m/>
    <m/>
    <x v="0"/>
    <x v="4"/>
    <x v="9"/>
    <x v="0"/>
    <x v="0"/>
    <x v="1"/>
    <n v="0.46875"/>
  </r>
  <r>
    <n v="791"/>
    <s v="Casey Oconnor"/>
    <s v="tylerswanson@example.org"/>
    <n v="30"/>
    <s v="Other"/>
    <x v="28"/>
    <d v="2021-01-14T00:00:00"/>
    <x v="3"/>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x v="1"/>
    <s v="Party yard suffer morning democratic."/>
    <x v="2"/>
    <s v="Phone"/>
    <d v="2023-06-01T11:01:51"/>
    <d v="2023-06-01T02:18:51"/>
    <x v="3"/>
    <x v="6"/>
    <x v="6"/>
    <x v="1"/>
    <x v="1"/>
    <x v="1"/>
    <n v="0.35"/>
  </r>
  <r>
    <n v="792"/>
    <s v="Stuart Spears"/>
    <s v="kingkendra@example.org"/>
    <n v="21"/>
    <s v="Female"/>
    <x v="7"/>
    <d v="2020-04-09T00:00:00"/>
    <x v="2"/>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x v="1"/>
    <s v="Hotel take both wide."/>
    <x v="0"/>
    <s v="Email"/>
    <d v="2023-06-01T06:07:53"/>
    <d v="2023-06-01T19:18:53"/>
    <x v="1"/>
    <x v="3"/>
    <x v="11"/>
    <x v="1"/>
    <x v="1"/>
    <x v="1"/>
    <n v="0.24374999999999999"/>
  </r>
  <r>
    <n v="793"/>
    <s v="Donna Campbell"/>
    <s v="jacksonjohnson@example.com"/>
    <n v="40"/>
    <s v="Female"/>
    <x v="7"/>
    <d v="2020-08-30T00:00:00"/>
    <x v="0"/>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x v="0"/>
    <m/>
    <x v="0"/>
    <s v="Email"/>
    <d v="2023-05-31T22:37:55"/>
    <m/>
    <x v="0"/>
    <x v="1"/>
    <x v="5"/>
    <x v="0"/>
    <x v="0"/>
    <x v="0"/>
    <n v="0.625"/>
  </r>
  <r>
    <n v="794"/>
    <s v="Teresa Glover"/>
    <s v="stacymccann@example.net"/>
    <n v="37"/>
    <s v="Male"/>
    <x v="16"/>
    <d v="2021-06-10T00:00:00"/>
    <x v="3"/>
    <s v="Peripheral compatibility"/>
    <s v="I'm having an issue with the {product_purchased}. Please assist._x000a__x000a_â€¢ Please ensure that the account is updated and the account is valid for a time._x000a__x000a_â€¢ Please ensure that all new cards are delivered within 1 month I'm experiencing this issue on multiple devices of the same model, so it seems to be a widespread problem."/>
    <x v="0"/>
    <m/>
    <x v="0"/>
    <s v="Social media"/>
    <d v="2023-06-01T19:26:57"/>
    <m/>
    <x v="0"/>
    <x v="1"/>
    <x v="8"/>
    <x v="0"/>
    <x v="0"/>
    <x v="0"/>
    <n v="0.64375000000000004"/>
  </r>
  <r>
    <n v="795"/>
    <s v="Gordon Banks"/>
    <s v="taylorreyes@example.com"/>
    <n v="57"/>
    <s v="Female"/>
    <x v="26"/>
    <d v="2021-09-10T00:00:00"/>
    <x v="1"/>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x v="2"/>
    <m/>
    <x v="1"/>
    <s v="Email"/>
    <m/>
    <m/>
    <x v="0"/>
    <x v="2"/>
    <x v="9"/>
    <x v="1"/>
    <x v="0"/>
    <x v="1"/>
    <n v="0.61250000000000004"/>
  </r>
  <r>
    <n v="796"/>
    <s v="Ryan Schwartz"/>
    <s v="davidfleming@example.com"/>
    <n v="46"/>
    <s v="Male"/>
    <x v="33"/>
    <d v="2021-09-04T00:00:00"/>
    <x v="4"/>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x v="1"/>
    <s v="Heart across cold material feeling subject fact."/>
    <x v="0"/>
    <s v="Chat"/>
    <d v="2023-06-01T08:55:59"/>
    <d v="2023-06-01T09:44:59"/>
    <x v="2"/>
    <x v="2"/>
    <x v="9"/>
    <x v="1"/>
    <x v="1"/>
    <x v="1"/>
    <n v="0.61250000000000004"/>
  </r>
  <r>
    <n v="797"/>
    <s v="David Ramirez"/>
    <s v="mezachristina@example.org"/>
    <n v="59"/>
    <s v="Other"/>
    <x v="15"/>
    <d v="2021-11-04T00:00:00"/>
    <x v="0"/>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x v="0"/>
    <m/>
    <x v="2"/>
    <s v="Email"/>
    <d v="2023-06-01T07:15:00"/>
    <m/>
    <x v="0"/>
    <x v="4"/>
    <x v="3"/>
    <x v="1"/>
    <x v="0"/>
    <x v="0"/>
    <n v="0.41875000000000001"/>
  </r>
  <r>
    <n v="798"/>
    <s v="Ashley Gould"/>
    <s v="roger90@example.org"/>
    <n v="63"/>
    <s v="Female"/>
    <x v="12"/>
    <d v="2020-03-13T00:00:00"/>
    <x v="4"/>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x v="0"/>
    <m/>
    <x v="0"/>
    <s v="Chat"/>
    <d v="2023-06-01T05:51:01"/>
    <m/>
    <x v="0"/>
    <x v="2"/>
    <x v="0"/>
    <x v="0"/>
    <x v="0"/>
    <x v="0"/>
    <n v="0.64375000000000004"/>
  </r>
  <r>
    <n v="799"/>
    <s v="Mary Ortiz"/>
    <s v="qcarr@example.org"/>
    <n v="57"/>
    <s v="Male"/>
    <x v="23"/>
    <d v="2021-09-18T00:00:00"/>
    <x v="3"/>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x v="1"/>
    <s v="Star result cup inside."/>
    <x v="2"/>
    <s v="Social media"/>
    <d v="2023-06-01T11:56:03"/>
    <d v="2023-06-01T07:41:03"/>
    <x v="1"/>
    <x v="9"/>
    <x v="9"/>
    <x v="1"/>
    <x v="1"/>
    <x v="1"/>
    <n v="0.19375000000000001"/>
  </r>
  <r>
    <n v="800"/>
    <s v="Jamie Mcgee"/>
    <s v="richjeffrey@example.org"/>
    <n v="36"/>
    <s v="Female"/>
    <x v="41"/>
    <d v="2021-02-06T00:00:00"/>
    <x v="4"/>
    <s v="Account access"/>
    <s v="I'm having an issue with the {product_purchased}. Please assist. If it's something you can't afford, you can cancel it by sending me your receipt. Thanks! I rely heavily on my {product_purchased} for my daily tasks, and this issue is hindering my productivity."/>
    <x v="0"/>
    <m/>
    <x v="1"/>
    <s v="Email"/>
    <d v="2023-06-01T04:05:04"/>
    <m/>
    <x v="0"/>
    <x v="2"/>
    <x v="4"/>
    <x v="1"/>
    <x v="0"/>
    <x v="0"/>
    <n v="0.6875"/>
  </r>
  <r>
    <n v="801"/>
    <s v="Diana Jones"/>
    <s v="bradley45@example.com"/>
    <n v="42"/>
    <s v="Male"/>
    <x v="5"/>
    <d v="2021-06-06T00:00:00"/>
    <x v="0"/>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x v="2"/>
    <m/>
    <x v="1"/>
    <s v="Email"/>
    <m/>
    <m/>
    <x v="0"/>
    <x v="6"/>
    <x v="8"/>
    <x v="1"/>
    <x v="0"/>
    <x v="1"/>
    <n v="0.46250000000000002"/>
  </r>
  <r>
    <n v="802"/>
    <s v="Anthony Davis"/>
    <s v="gabriel60@example.net"/>
    <n v="56"/>
    <s v="Female"/>
    <x v="2"/>
    <d v="2021-10-09T00:00:00"/>
    <x v="0"/>
    <s v="Software bug"/>
    <s v="I'm having an issue with the {product_purchased}. Please assist._x000a__x000a_Thanks. The issue I'm facing is intermittent. Sometimes it works fine, but other times it acts up unexpectedly."/>
    <x v="0"/>
    <m/>
    <x v="0"/>
    <s v="Email"/>
    <d v="2023-06-01T11:06:06"/>
    <m/>
    <x v="0"/>
    <x v="2"/>
    <x v="7"/>
    <x v="0"/>
    <x v="0"/>
    <x v="0"/>
    <n v="0.7"/>
  </r>
  <r>
    <n v="803"/>
    <s v="Julian Pope"/>
    <s v="brianlawson@example.net"/>
    <n v="48"/>
    <s v="Female"/>
    <x v="29"/>
    <d v="2020-06-25T00:00:00"/>
    <x v="3"/>
    <s v="Refund request"/>
    <s v="I'm having an issue with the {product_purchased}. Please assist._x000a__x000a_Product ID: 0_x000a__x000a__x000a_3_x000a__x000a_Sold_x000a__x000a_Unavailable I'm not sure if this issue is specific to my device or if others have reported similar problems."/>
    <x v="0"/>
    <m/>
    <x v="3"/>
    <s v="Chat"/>
    <d v="2023-06-01T07:59:07"/>
    <m/>
    <x v="0"/>
    <x v="4"/>
    <x v="8"/>
    <x v="1"/>
    <x v="0"/>
    <x v="0"/>
    <n v="0.36249999999999999"/>
  </r>
  <r>
    <n v="804"/>
    <s v="Debra Peterson"/>
    <s v="lgarrett@example.org"/>
    <n v="60"/>
    <s v="Other"/>
    <x v="31"/>
    <d v="2020-01-27T00:00:00"/>
    <x v="3"/>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x v="2"/>
    <m/>
    <x v="0"/>
    <s v="Social media"/>
    <m/>
    <m/>
    <x v="0"/>
    <x v="10"/>
    <x v="6"/>
    <x v="0"/>
    <x v="0"/>
    <x v="1"/>
    <n v="0.17499999999999999"/>
  </r>
  <r>
    <n v="805"/>
    <s v="Robert Wilkins"/>
    <s v="randallmills@example.net"/>
    <n v="57"/>
    <s v="Other"/>
    <x v="10"/>
    <d v="2020-06-17T00:00:00"/>
    <x v="1"/>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x v="0"/>
    <m/>
    <x v="3"/>
    <s v="Email"/>
    <d v="2023-06-01T05:05:10"/>
    <m/>
    <x v="0"/>
    <x v="0"/>
    <x v="8"/>
    <x v="1"/>
    <x v="0"/>
    <x v="0"/>
    <n v="0.84375"/>
  </r>
  <r>
    <n v="806"/>
    <s v="Christopher Cain"/>
    <s v="jfields@example.net"/>
    <n v="58"/>
    <s v="Other"/>
    <x v="40"/>
    <d v="2020-09-13T00:00:00"/>
    <x v="1"/>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x v="2"/>
    <m/>
    <x v="1"/>
    <s v="Email"/>
    <m/>
    <m/>
    <x v="0"/>
    <x v="5"/>
    <x v="9"/>
    <x v="1"/>
    <x v="0"/>
    <x v="1"/>
    <n v="0.19375000000000001"/>
  </r>
  <r>
    <n v="807"/>
    <s v="Kayla Harmon"/>
    <s v="charles39@example.org"/>
    <n v="28"/>
    <s v="Female"/>
    <x v="31"/>
    <d v="2020-02-01T00:00:00"/>
    <x v="0"/>
    <s v="Peripheral compatibility"/>
    <s v="I'm having an issue with the {product_purchased}. Please assist. I've checked for any available software updates for my {product_purchased}, but there are none."/>
    <x v="1"/>
    <s v="Claim degree occur item even because."/>
    <x v="2"/>
    <s v="Email"/>
    <d v="2023-06-01T06:14:12"/>
    <d v="2023-06-01T21:46:12"/>
    <x v="5"/>
    <x v="2"/>
    <x v="4"/>
    <x v="1"/>
    <x v="1"/>
    <x v="1"/>
    <n v="0.6875"/>
  </r>
  <r>
    <n v="808"/>
    <s v="John Norton"/>
    <s v="scantrell@example.org"/>
    <n v="45"/>
    <s v="Other"/>
    <x v="1"/>
    <d v="2020-06-23T00:00:00"/>
    <x v="4"/>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x v="0"/>
    <m/>
    <x v="3"/>
    <s v="Email"/>
    <d v="2023-06-01T21:28:13"/>
    <m/>
    <x v="0"/>
    <x v="10"/>
    <x v="8"/>
    <x v="1"/>
    <x v="0"/>
    <x v="0"/>
    <n v="0.23125000000000001"/>
  </r>
  <r>
    <n v="809"/>
    <s v="Andrew Peterson"/>
    <s v="ericperez@example.org"/>
    <n v="63"/>
    <s v="Female"/>
    <x v="32"/>
    <d v="2020-07-17T00:00:00"/>
    <x v="0"/>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x v="0"/>
    <m/>
    <x v="1"/>
    <s v="Email"/>
    <d v="2023-06-01T15:11:14"/>
    <m/>
    <x v="0"/>
    <x v="2"/>
    <x v="2"/>
    <x v="1"/>
    <x v="0"/>
    <x v="0"/>
    <n v="0.57499999999999996"/>
  </r>
  <r>
    <n v="810"/>
    <s v="Justin Lee"/>
    <s v="joshualove@example.org"/>
    <n v="41"/>
    <s v="Female"/>
    <x v="34"/>
    <d v="2020-02-29T00:00:00"/>
    <x v="4"/>
    <s v="Product setup"/>
    <s v="I'm having an issue with the {product_purchased}. Please assist._x000a__x000a_&quot;_x000a__x000a_â€” The last person to leave the field_x000a__x000a_&quot;_x000a__x000a_â€” The last person to get lost in the field_x000a__x000a_&quot; I've tried different settings and configurations on my {product_purchased}, but the issue persists."/>
    <x v="1"/>
    <s v="We and on cell fine term name."/>
    <x v="3"/>
    <s v="Social media"/>
    <d v="2023-06-01T06:36:16"/>
    <d v="2023-06-01T19:47:16"/>
    <x v="3"/>
    <x v="0"/>
    <x v="4"/>
    <x v="1"/>
    <x v="1"/>
    <x v="1"/>
    <n v="0.9375"/>
  </r>
  <r>
    <n v="811"/>
    <s v="Stacy Robinson"/>
    <s v="thomasward@example.org"/>
    <n v="28"/>
    <s v="Other"/>
    <x v="31"/>
    <d v="2020-08-05T00:00:00"/>
    <x v="2"/>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x v="0"/>
    <m/>
    <x v="3"/>
    <s v="Email"/>
    <d v="2023-06-01T02:53:17"/>
    <m/>
    <x v="0"/>
    <x v="1"/>
    <x v="5"/>
    <x v="1"/>
    <x v="0"/>
    <x v="0"/>
    <n v="0.625"/>
  </r>
  <r>
    <n v="812"/>
    <s v="Natasha Johnson"/>
    <s v="gary43@example.com"/>
    <n v="42"/>
    <s v="Male"/>
    <x v="10"/>
    <d v="2021-06-05T00:00:00"/>
    <x v="1"/>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x v="2"/>
    <m/>
    <x v="2"/>
    <s v="Phone"/>
    <m/>
    <m/>
    <x v="0"/>
    <x v="0"/>
    <x v="8"/>
    <x v="0"/>
    <x v="0"/>
    <x v="1"/>
    <n v="0.84375"/>
  </r>
  <r>
    <n v="813"/>
    <s v="Tammy Dennis"/>
    <s v="ann83@example.net"/>
    <n v="53"/>
    <s v="Female"/>
    <x v="5"/>
    <d v="2020-04-26T00:00:00"/>
    <x v="4"/>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x v="2"/>
    <m/>
    <x v="3"/>
    <s v="Email"/>
    <m/>
    <m/>
    <x v="0"/>
    <x v="4"/>
    <x v="11"/>
    <x v="1"/>
    <x v="0"/>
    <x v="1"/>
    <n v="0.42499999999999999"/>
  </r>
  <r>
    <n v="814"/>
    <s v="Jesse Simpson"/>
    <s v="hmarshall@example.org"/>
    <n v="29"/>
    <s v="Female"/>
    <x v="14"/>
    <d v="2021-12-04T00:00:00"/>
    <x v="0"/>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x v="2"/>
    <m/>
    <x v="1"/>
    <s v="Email"/>
    <m/>
    <m/>
    <x v="0"/>
    <x v="2"/>
    <x v="10"/>
    <x v="1"/>
    <x v="0"/>
    <x v="1"/>
    <n v="0.59375"/>
  </r>
  <r>
    <n v="815"/>
    <s v="Dustin Lara"/>
    <s v="pkelly@example.com"/>
    <n v="67"/>
    <s v="Male"/>
    <x v="0"/>
    <d v="2020-07-03T00:00:00"/>
    <x v="4"/>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x v="2"/>
    <m/>
    <x v="0"/>
    <s v="Phone"/>
    <m/>
    <m/>
    <x v="0"/>
    <x v="0"/>
    <x v="2"/>
    <x v="0"/>
    <x v="0"/>
    <x v="1"/>
    <n v="1.0687500000000001"/>
  </r>
  <r>
    <n v="816"/>
    <s v="Dr. Sarah Gardner"/>
    <s v="nicholasclements@example.net"/>
    <n v="27"/>
    <s v="Other"/>
    <x v="11"/>
    <d v="2021-04-11T00:00:00"/>
    <x v="3"/>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x v="1"/>
    <s v="Product thought own walk six money."/>
    <x v="1"/>
    <s v="Social media"/>
    <d v="2023-06-01T00:42:26"/>
    <d v="2023-06-01T21:50:26"/>
    <x v="3"/>
    <x v="9"/>
    <x v="11"/>
    <x v="1"/>
    <x v="1"/>
    <x v="1"/>
    <n v="0.1875"/>
  </r>
  <r>
    <n v="817"/>
    <s v="Amy Mann"/>
    <s v="elizabethlindsey@example.net"/>
    <n v="41"/>
    <s v="Male"/>
    <x v="9"/>
    <d v="2021-05-21T00:00:00"/>
    <x v="2"/>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x v="2"/>
    <m/>
    <x v="3"/>
    <s v="Social media"/>
    <m/>
    <m/>
    <x v="0"/>
    <x v="1"/>
    <x v="1"/>
    <x v="1"/>
    <x v="0"/>
    <x v="1"/>
    <n v="0.71875"/>
  </r>
  <r>
    <n v="818"/>
    <s v="Casey Thompson"/>
    <s v="vbrown@example.org"/>
    <n v="51"/>
    <s v="Female"/>
    <x v="34"/>
    <d v="2020-04-18T00:00:00"/>
    <x v="2"/>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x v="0"/>
    <m/>
    <x v="1"/>
    <s v="Phone"/>
    <d v="2023-06-01T21:33:29"/>
    <m/>
    <x v="0"/>
    <x v="1"/>
    <x v="11"/>
    <x v="1"/>
    <x v="0"/>
    <x v="0"/>
    <n v="0.65625"/>
  </r>
  <r>
    <n v="819"/>
    <s v="Kevin Mitchell"/>
    <s v="anthony37@example.com"/>
    <n v="23"/>
    <s v="Female"/>
    <x v="1"/>
    <d v="2020-12-07T00:00:00"/>
    <x v="4"/>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x v="1"/>
    <s v="I reflect may difficult sister."/>
    <x v="2"/>
    <s v="Phone"/>
    <d v="2023-06-01T04:01:30"/>
    <d v="2023-06-01T19:55:30"/>
    <x v="1"/>
    <x v="7"/>
    <x v="10"/>
    <x v="1"/>
    <x v="1"/>
    <x v="1"/>
    <n v="0.23125000000000001"/>
  </r>
  <r>
    <n v="820"/>
    <s v="Michael Jones"/>
    <s v="pacesarah@example.com"/>
    <n v="20"/>
    <s v="Other"/>
    <x v="18"/>
    <d v="2020-09-29T00:00:00"/>
    <x v="2"/>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x v="2"/>
    <m/>
    <x v="3"/>
    <s v="Chat"/>
    <m/>
    <m/>
    <x v="0"/>
    <x v="0"/>
    <x v="9"/>
    <x v="1"/>
    <x v="0"/>
    <x v="1"/>
    <n v="0.8"/>
  </r>
  <r>
    <n v="821"/>
    <s v="Patrick George"/>
    <s v="bradleykelly@example.com"/>
    <n v="56"/>
    <s v="Other"/>
    <x v="15"/>
    <d v="2021-09-16T00:00:00"/>
    <x v="3"/>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x v="2"/>
    <m/>
    <x v="0"/>
    <s v="Chat"/>
    <m/>
    <m/>
    <x v="0"/>
    <x v="4"/>
    <x v="9"/>
    <x v="0"/>
    <x v="0"/>
    <x v="1"/>
    <n v="0.46875"/>
  </r>
  <r>
    <n v="822"/>
    <s v="James Johnston"/>
    <s v="marie76@example.com"/>
    <n v="29"/>
    <s v="Female"/>
    <x v="20"/>
    <d v="2021-07-19T00:00:00"/>
    <x v="2"/>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x v="1"/>
    <s v="Up approach today find husband key home part."/>
    <x v="0"/>
    <s v="Social media"/>
    <d v="2023-06-01T14:57:35"/>
    <d v="2023-06-01T16:42:35"/>
    <x v="1"/>
    <x v="0"/>
    <x v="2"/>
    <x v="1"/>
    <x v="1"/>
    <x v="1"/>
    <n v="1.0687500000000001"/>
  </r>
  <r>
    <n v="823"/>
    <s v="Jessica Reed"/>
    <s v="robert80@example.com"/>
    <n v="33"/>
    <s v="Other"/>
    <x v="12"/>
    <d v="2021-04-02T00:00:00"/>
    <x v="1"/>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x v="0"/>
    <m/>
    <x v="3"/>
    <s v="Phone"/>
    <d v="2023-05-31T22:51:36"/>
    <m/>
    <x v="0"/>
    <x v="4"/>
    <x v="11"/>
    <x v="1"/>
    <x v="0"/>
    <x v="0"/>
    <n v="0.42499999999999999"/>
  </r>
  <r>
    <n v="824"/>
    <s v="Adam Matthews"/>
    <s v="jeffreypayne@example.net"/>
    <n v="65"/>
    <s v="Female"/>
    <x v="22"/>
    <d v="2020-12-26T00:00:00"/>
    <x v="0"/>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x v="2"/>
    <m/>
    <x v="3"/>
    <s v="Email"/>
    <m/>
    <m/>
    <x v="0"/>
    <x v="0"/>
    <x v="10"/>
    <x v="1"/>
    <x v="0"/>
    <x v="1"/>
    <n v="0.78125"/>
  </r>
  <r>
    <n v="825"/>
    <s v="David Nunez"/>
    <s v="kathleen75@example.net"/>
    <n v="67"/>
    <s v="Other"/>
    <x v="34"/>
    <d v="2020-02-21T00:00:00"/>
    <x v="1"/>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x v="0"/>
    <m/>
    <x v="1"/>
    <s v="Email"/>
    <d v="2023-06-01T02:20:39"/>
    <m/>
    <x v="0"/>
    <x v="0"/>
    <x v="4"/>
    <x v="1"/>
    <x v="0"/>
    <x v="0"/>
    <n v="0.9375"/>
  </r>
  <r>
    <n v="826"/>
    <s v="Kevin Harris"/>
    <s v="hugheskristen@example.net"/>
    <n v="42"/>
    <s v="Female"/>
    <x v="5"/>
    <d v="2021-04-03T00:00:00"/>
    <x v="0"/>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x v="2"/>
    <m/>
    <x v="3"/>
    <s v="Social media"/>
    <m/>
    <m/>
    <x v="0"/>
    <x v="10"/>
    <x v="11"/>
    <x v="1"/>
    <x v="0"/>
    <x v="1"/>
    <n v="0.20624999999999999"/>
  </r>
  <r>
    <n v="827"/>
    <s v="Gabriel Bell"/>
    <s v="charlesgarcia@example.com"/>
    <n v="57"/>
    <s v="Female"/>
    <x v="31"/>
    <d v="2020-04-14T00:00:00"/>
    <x v="4"/>
    <s v="Delivery problem"/>
    <s v="I've forgotten my password for my {product_purchased} account, and the password reset option is not working. How can I recover my account? I rely heavily on my {product_purchased} for my daily tasks, and this issue is hindering my productivity."/>
    <x v="0"/>
    <m/>
    <x v="3"/>
    <s v="Chat"/>
    <d v="2023-06-01T18:55:41"/>
    <m/>
    <x v="0"/>
    <x v="2"/>
    <x v="11"/>
    <x v="1"/>
    <x v="0"/>
    <x v="0"/>
    <n v="0.65"/>
  </r>
  <r>
    <n v="828"/>
    <s v="Yolanda Gutierrez"/>
    <s v="kgarcia@example.com"/>
    <n v="19"/>
    <s v="Female"/>
    <x v="40"/>
    <d v="2021-04-11T00:00:00"/>
    <x v="3"/>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x v="1"/>
    <s v="Hour manager left rich pull hair."/>
    <x v="1"/>
    <s v="Email"/>
    <d v="2023-06-01T17:01:42"/>
    <d v="2023-06-01T00:05:42"/>
    <x v="3"/>
    <x v="8"/>
    <x v="11"/>
    <x v="1"/>
    <x v="1"/>
    <x v="1"/>
    <n v="0.28125"/>
  </r>
  <r>
    <n v="829"/>
    <s v="Alexandria Mendoza"/>
    <s v="jordankatelyn@example.com"/>
    <n v="47"/>
    <s v="Male"/>
    <x v="39"/>
    <d v="2021-07-01T00:00:00"/>
    <x v="1"/>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x v="0"/>
    <m/>
    <x v="2"/>
    <s v="Chat"/>
    <d v="2023-06-01T18:29:44"/>
    <m/>
    <x v="0"/>
    <x v="0"/>
    <x v="2"/>
    <x v="1"/>
    <x v="0"/>
    <x v="0"/>
    <n v="1.0687500000000001"/>
  </r>
  <r>
    <n v="830"/>
    <s v="Cindy Cervantes"/>
    <s v="robertchavez@example.net"/>
    <n v="24"/>
    <s v="Female"/>
    <x v="15"/>
    <d v="2020-02-01T00:00:00"/>
    <x v="4"/>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x v="0"/>
    <m/>
    <x v="0"/>
    <s v="Email"/>
    <d v="2023-06-01T00:45:45"/>
    <m/>
    <x v="0"/>
    <x v="8"/>
    <x v="4"/>
    <x v="0"/>
    <x v="0"/>
    <x v="0"/>
    <n v="0.20624999999999999"/>
  </r>
  <r>
    <n v="831"/>
    <s v="Sarah Mills"/>
    <s v="sherri72@example.org"/>
    <n v="38"/>
    <s v="Male"/>
    <x v="24"/>
    <d v="2021-10-24T00:00:00"/>
    <x v="1"/>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x v="0"/>
    <m/>
    <x v="0"/>
    <s v="Chat"/>
    <d v="2023-06-01T11:03:47"/>
    <m/>
    <x v="0"/>
    <x v="5"/>
    <x v="7"/>
    <x v="0"/>
    <x v="0"/>
    <x v="0"/>
    <n v="0.23749999999999999"/>
  </r>
  <r>
    <n v="832"/>
    <s v="Donna Cunningham"/>
    <s v="willie09@example.net"/>
    <n v="38"/>
    <s v="Female"/>
    <x v="3"/>
    <d v="2020-05-17T00:00:00"/>
    <x v="4"/>
    <s v="Software bug"/>
    <s v="I'm having an issue with the {product_purchased}. Please assist. I've noticed that the issue occurs consistently when I use a specific feature or application on my {product_purchased}."/>
    <x v="2"/>
    <m/>
    <x v="1"/>
    <s v="Chat"/>
    <m/>
    <m/>
    <x v="0"/>
    <x v="4"/>
    <x v="1"/>
    <x v="1"/>
    <x v="0"/>
    <x v="1"/>
    <n v="0.36875000000000002"/>
  </r>
  <r>
    <n v="833"/>
    <s v="Joshua Henderson"/>
    <s v="christianhoffman@example.org"/>
    <n v="60"/>
    <s v="Female"/>
    <x v="34"/>
    <d v="2020-11-24T00:00:00"/>
    <x v="0"/>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x v="2"/>
    <m/>
    <x v="2"/>
    <s v="Email"/>
    <m/>
    <m/>
    <x v="0"/>
    <x v="1"/>
    <x v="3"/>
    <x v="0"/>
    <x v="0"/>
    <x v="1"/>
    <n v="0.65625"/>
  </r>
  <r>
    <n v="834"/>
    <s v="Todd Edwards"/>
    <s v="qbanks@example.org"/>
    <n v="19"/>
    <s v="Male"/>
    <x v="35"/>
    <d v="2020-11-16T00:00:00"/>
    <x v="2"/>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x v="2"/>
    <m/>
    <x v="3"/>
    <s v="Phone"/>
    <m/>
    <m/>
    <x v="0"/>
    <x v="10"/>
    <x v="3"/>
    <x v="1"/>
    <x v="0"/>
    <x v="1"/>
    <n v="0.21249999999999999"/>
  </r>
  <r>
    <n v="835"/>
    <s v="Alicia Bell"/>
    <s v="lmorales@example.com"/>
    <n v="21"/>
    <s v="Male"/>
    <x v="0"/>
    <d v="2021-02-26T00:00:00"/>
    <x v="4"/>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x v="1"/>
    <s v="Building response reveal face shake knowledge."/>
    <x v="0"/>
    <s v="Chat"/>
    <d v="2023-06-01T21:06:52"/>
    <d v="2023-06-01T11:26:52"/>
    <x v="3"/>
    <x v="6"/>
    <x v="4"/>
    <x v="1"/>
    <x v="1"/>
    <x v="1"/>
    <n v="0.39374999999999999"/>
  </r>
  <r>
    <n v="836"/>
    <s v="Michael Walters"/>
    <s v="brianwong@example.org"/>
    <n v="24"/>
    <s v="Female"/>
    <x v="22"/>
    <d v="2020-10-02T00:00:00"/>
    <x v="1"/>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x v="2"/>
    <m/>
    <x v="0"/>
    <s v="Social media"/>
    <m/>
    <m/>
    <x v="0"/>
    <x v="1"/>
    <x v="7"/>
    <x v="0"/>
    <x v="0"/>
    <x v="1"/>
    <n v="0.79374999999999996"/>
  </r>
  <r>
    <n v="837"/>
    <s v="Michael Garcia"/>
    <s v="tjensen@example.net"/>
    <n v="56"/>
    <s v="Female"/>
    <x v="13"/>
    <d v="2021-04-06T00:00:00"/>
    <x v="2"/>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x v="2"/>
    <m/>
    <x v="0"/>
    <s v="Email"/>
    <m/>
    <m/>
    <x v="0"/>
    <x v="1"/>
    <x v="11"/>
    <x v="0"/>
    <x v="0"/>
    <x v="1"/>
    <n v="0.65625"/>
  </r>
  <r>
    <n v="838"/>
    <s v="Keith Barker"/>
    <s v="uavery@example.net"/>
    <n v="43"/>
    <s v="Male"/>
    <x v="24"/>
    <d v="2021-05-10T00:00:00"/>
    <x v="1"/>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x v="0"/>
    <m/>
    <x v="0"/>
    <s v="Phone"/>
    <d v="2023-06-01T19:38:57"/>
    <m/>
    <x v="0"/>
    <x v="5"/>
    <x v="1"/>
    <x v="0"/>
    <x v="0"/>
    <x v="0"/>
    <n v="0.26874999999999999"/>
  </r>
  <r>
    <n v="839"/>
    <s v="Daniel Maldonado"/>
    <s v="cassandracook@example.net"/>
    <n v="27"/>
    <s v="Female"/>
    <x v="32"/>
    <d v="2021-05-12T00:00:00"/>
    <x v="2"/>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x v="1"/>
    <s v="Create value lose indeed PM."/>
    <x v="3"/>
    <s v="Phone"/>
    <d v="2023-06-01T20:53:59"/>
    <d v="2023-06-01T14:55:59"/>
    <x v="1"/>
    <x v="5"/>
    <x v="1"/>
    <x v="1"/>
    <x v="1"/>
    <x v="1"/>
    <n v="0.26874999999999999"/>
  </r>
  <r>
    <n v="840"/>
    <s v="Crystal Jones"/>
    <s v="jeremy40@example.com"/>
    <n v="40"/>
    <s v="Female"/>
    <x v="22"/>
    <d v="2020-11-13T00:00:00"/>
    <x v="2"/>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x v="2"/>
    <m/>
    <x v="3"/>
    <s v="Email"/>
    <m/>
    <m/>
    <x v="0"/>
    <x v="0"/>
    <x v="3"/>
    <x v="1"/>
    <x v="0"/>
    <x v="1"/>
    <n v="0.9375"/>
  </r>
  <r>
    <n v="841"/>
    <s v="Jennifer Foley"/>
    <s v="zsolis@example.net"/>
    <n v="70"/>
    <s v="Other"/>
    <x v="11"/>
    <d v="2021-02-01T00:00:00"/>
    <x v="3"/>
    <s v="Product compatibility"/>
    <s v="I'm having an issue with the {product_purchased}. Please assist. I've tried different settings and configurations on my {product_purchased}, but the issue persists."/>
    <x v="1"/>
    <s v="Base political already east improve test speech."/>
    <x v="0"/>
    <s v="Phone"/>
    <d v="2023-06-01T12:16:00"/>
    <d v="2023-06-01T13:07:00"/>
    <x v="4"/>
    <x v="4"/>
    <x v="4"/>
    <x v="1"/>
    <x v="1"/>
    <x v="1"/>
    <n v="0.47499999999999998"/>
  </r>
  <r>
    <n v="842"/>
    <s v="Justin Mora"/>
    <s v="smorrow@example.org"/>
    <n v="40"/>
    <s v="Other"/>
    <x v="6"/>
    <d v="2020-01-06T00:00:00"/>
    <x v="2"/>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x v="2"/>
    <m/>
    <x v="1"/>
    <s v="Chat"/>
    <m/>
    <m/>
    <x v="0"/>
    <x v="1"/>
    <x v="6"/>
    <x v="1"/>
    <x v="0"/>
    <x v="1"/>
    <n v="0.79374999999999996"/>
  </r>
  <r>
    <n v="843"/>
    <s v="Brandon Jenkins"/>
    <s v="eric63@example.com"/>
    <n v="27"/>
    <s v="Female"/>
    <x v="12"/>
    <d v="2021-12-27T00:00:00"/>
    <x v="1"/>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x v="0"/>
    <m/>
    <x v="1"/>
    <s v="Email"/>
    <d v="2023-06-01T06:52:03"/>
    <m/>
    <x v="0"/>
    <x v="2"/>
    <x v="10"/>
    <x v="1"/>
    <x v="0"/>
    <x v="0"/>
    <n v="0.59375"/>
  </r>
  <r>
    <n v="844"/>
    <s v="Patricia Wilkins"/>
    <s v="fobrien@example.net"/>
    <n v="55"/>
    <s v="Female"/>
    <x v="26"/>
    <d v="2021-07-29T00:00:00"/>
    <x v="3"/>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x v="2"/>
    <m/>
    <x v="2"/>
    <s v="Email"/>
    <m/>
    <m/>
    <x v="0"/>
    <x v="6"/>
    <x v="2"/>
    <x v="0"/>
    <x v="0"/>
    <x v="1"/>
    <n v="0.47499999999999998"/>
  </r>
  <r>
    <n v="845"/>
    <s v="Robert Cardenas"/>
    <s v="jrichmond@example.com"/>
    <n v="28"/>
    <s v="Male"/>
    <x v="3"/>
    <d v="2021-05-26T00:00:00"/>
    <x v="4"/>
    <s v="Payment issue"/>
    <s v="I'm having an issue with the {product_purchased}. Please assist. I'm not sure if this issue is specific to my device or if others have reported similar problems."/>
    <x v="2"/>
    <m/>
    <x v="1"/>
    <s v="Phone"/>
    <m/>
    <m/>
    <x v="0"/>
    <x v="4"/>
    <x v="1"/>
    <x v="1"/>
    <x v="0"/>
    <x v="1"/>
    <n v="0.36875000000000002"/>
  </r>
  <r>
    <n v="846"/>
    <s v="Patricia Wilson"/>
    <s v="badams@example.com"/>
    <n v="69"/>
    <s v="Female"/>
    <x v="15"/>
    <d v="2021-03-12T00:00:00"/>
    <x v="2"/>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x v="0"/>
    <m/>
    <x v="1"/>
    <s v="Social media"/>
    <d v="2023-06-01T01:48:07"/>
    <m/>
    <x v="0"/>
    <x v="0"/>
    <x v="0"/>
    <x v="1"/>
    <x v="0"/>
    <x v="0"/>
    <n v="0.76875000000000004"/>
  </r>
  <r>
    <n v="847"/>
    <s v="Mathew Russo"/>
    <s v="ericadennis@example.org"/>
    <n v="49"/>
    <s v="Female"/>
    <x v="4"/>
    <d v="2020-01-22T00:00:00"/>
    <x v="1"/>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x v="1"/>
    <s v="Newspaper past prove your various sound ahead."/>
    <x v="2"/>
    <s v="Phone"/>
    <d v="2023-06-01T01:21:08"/>
    <d v="2023-06-01T04:15:08"/>
    <x v="3"/>
    <x v="3"/>
    <x v="6"/>
    <x v="1"/>
    <x v="1"/>
    <x v="1"/>
    <n v="0.27500000000000002"/>
  </r>
  <r>
    <n v="848"/>
    <s v="Gregory Lee"/>
    <s v="fmoreno@example.net"/>
    <n v="52"/>
    <s v="Other"/>
    <x v="7"/>
    <d v="2021-08-29T00:00:00"/>
    <x v="0"/>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x v="0"/>
    <m/>
    <x v="1"/>
    <s v="Chat"/>
    <d v="2023-06-01T14:56:09"/>
    <m/>
    <x v="0"/>
    <x v="5"/>
    <x v="5"/>
    <x v="1"/>
    <x v="0"/>
    <x v="0"/>
    <n v="0.21875"/>
  </r>
  <r>
    <n v="849"/>
    <s v="Gloria Peck"/>
    <s v="usolis@example.com"/>
    <n v="61"/>
    <s v="Other"/>
    <x v="27"/>
    <d v="2020-07-26T00:00:00"/>
    <x v="3"/>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x v="0"/>
    <m/>
    <x v="3"/>
    <s v="Chat"/>
    <d v="2023-06-01T19:14:11"/>
    <m/>
    <x v="0"/>
    <x v="10"/>
    <x v="2"/>
    <x v="1"/>
    <x v="0"/>
    <x v="0"/>
    <n v="0.17499999999999999"/>
  </r>
  <r>
    <n v="850"/>
    <s v="Mallory Hill"/>
    <s v="lrodgers@example.org"/>
    <n v="22"/>
    <s v="Male"/>
    <x v="20"/>
    <d v="2020-10-13T00:00:00"/>
    <x v="2"/>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x v="2"/>
    <m/>
    <x v="0"/>
    <s v="Email"/>
    <m/>
    <m/>
    <x v="0"/>
    <x v="9"/>
    <x v="7"/>
    <x v="0"/>
    <x v="0"/>
    <x v="1"/>
    <n v="0.18124999999999999"/>
  </r>
  <r>
    <n v="851"/>
    <s v="Deborah Tanner"/>
    <s v="ccoleman@example.net"/>
    <n v="53"/>
    <s v="Female"/>
    <x v="7"/>
    <d v="2020-01-18T00:00:00"/>
    <x v="4"/>
    <s v="Display issue"/>
    <s v="I'm having an issue with the {product_purchased}. Please assist. I've noticed a peculiar error message popping up on my {product_purchased} screen. It says '{error_message}'. What does it mean?"/>
    <x v="1"/>
    <s v="Factor strategy hit."/>
    <x v="1"/>
    <s v="Email"/>
    <d v="2023-06-01T14:08:13"/>
    <d v="2023-06-01T16:40:13"/>
    <x v="2"/>
    <x v="5"/>
    <x v="6"/>
    <x v="1"/>
    <x v="1"/>
    <x v="1"/>
    <n v="0.21249999999999999"/>
  </r>
  <r>
    <n v="852"/>
    <s v="Martha Lozano"/>
    <s v="lopezerica@example.com"/>
    <n v="22"/>
    <s v="Male"/>
    <x v="6"/>
    <d v="2020-09-18T00:00:00"/>
    <x v="2"/>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x v="0"/>
    <m/>
    <x v="1"/>
    <s v="Email"/>
    <d v="2023-05-31T23:26:14"/>
    <m/>
    <x v="0"/>
    <x v="10"/>
    <x v="9"/>
    <x v="1"/>
    <x v="0"/>
    <x v="0"/>
    <n v="0.22500000000000001"/>
  </r>
  <r>
    <n v="853"/>
    <s v="Luis Barton"/>
    <s v="dstrickland@example.org"/>
    <n v="29"/>
    <s v="Female"/>
    <x v="31"/>
    <d v="2021-10-03T00:00:00"/>
    <x v="4"/>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x v="1"/>
    <s v="Thank name child goal set media toward."/>
    <x v="3"/>
    <s v="Email"/>
    <d v="2023-06-01T04:03:15"/>
    <d v="2023-06-01T07:17:15"/>
    <x v="4"/>
    <x v="4"/>
    <x v="7"/>
    <x v="1"/>
    <x v="1"/>
    <x v="1"/>
    <n v="0.48125000000000001"/>
  </r>
  <r>
    <n v="854"/>
    <s v="Jennifer Herring"/>
    <s v="danielfoster@example.com"/>
    <n v="64"/>
    <s v="Female"/>
    <x v="17"/>
    <d v="2020-07-05T00:00:00"/>
    <x v="2"/>
    <s v="Product compatibility"/>
    <s v="I'm having an issue with the {product_purchased}. Please assist. :) I've already contacted customer support multiple times, but the issue remains unresolved."/>
    <x v="0"/>
    <m/>
    <x v="3"/>
    <s v="Social media"/>
    <d v="2023-06-01T03:42:15"/>
    <m/>
    <x v="0"/>
    <x v="0"/>
    <x v="2"/>
    <x v="1"/>
    <x v="0"/>
    <x v="0"/>
    <n v="1.0687500000000001"/>
  </r>
  <r>
    <n v="855"/>
    <s v="Anna Miller"/>
    <s v="michelle37@example.net"/>
    <n v="69"/>
    <s v="Female"/>
    <x v="12"/>
    <d v="2020-11-09T00:00:00"/>
    <x v="1"/>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x v="1"/>
    <s v="His especially resource art glass responsibility."/>
    <x v="2"/>
    <s v="Social media"/>
    <d v="2023-06-01T20:14:16"/>
    <d v="2023-06-01T02:55:16"/>
    <x v="1"/>
    <x v="1"/>
    <x v="3"/>
    <x v="1"/>
    <x v="1"/>
    <x v="1"/>
    <n v="0.65625"/>
  </r>
  <r>
    <n v="856"/>
    <s v="Michael Jones"/>
    <s v="ulawson@example.net"/>
    <n v="67"/>
    <s v="Female"/>
    <x v="27"/>
    <d v="2021-11-10T00:00:00"/>
    <x v="1"/>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x v="1"/>
    <s v="Begin section perform radio officer hand past."/>
    <x v="2"/>
    <s v="Social media"/>
    <d v="2023-06-01T17:07:18"/>
    <d v="2023-06-01T19:38:18"/>
    <x v="5"/>
    <x v="8"/>
    <x v="3"/>
    <x v="1"/>
    <x v="1"/>
    <x v="1"/>
    <n v="0.18124999999999999"/>
  </r>
  <r>
    <n v="857"/>
    <s v="Lori Torres"/>
    <s v="ylarsen@example.com"/>
    <n v="55"/>
    <s v="Female"/>
    <x v="13"/>
    <d v="2020-06-04T00:00:00"/>
    <x v="1"/>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x v="0"/>
    <m/>
    <x v="2"/>
    <s v="Phone"/>
    <d v="2023-06-01T21:58:20"/>
    <m/>
    <x v="0"/>
    <x v="7"/>
    <x v="8"/>
    <x v="1"/>
    <x v="0"/>
    <x v="0"/>
    <n v="0.23125000000000001"/>
  </r>
  <r>
    <n v="858"/>
    <s v="Robert Oneal"/>
    <s v="andrew67@example.org"/>
    <n v="52"/>
    <s v="Other"/>
    <x v="33"/>
    <d v="2020-09-02T00:00:00"/>
    <x v="3"/>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x v="1"/>
    <s v="Prove girl feel fall carry."/>
    <x v="3"/>
    <s v="Phone"/>
    <d v="2023-06-01T13:01:22"/>
    <d v="2023-06-01T05:25:22"/>
    <x v="4"/>
    <x v="2"/>
    <x v="9"/>
    <x v="1"/>
    <x v="1"/>
    <x v="1"/>
    <n v="0.61250000000000004"/>
  </r>
  <r>
    <n v="859"/>
    <s v="Jeff Wilkinson"/>
    <s v="jonathan72@example.org"/>
    <n v="26"/>
    <s v="Other"/>
    <x v="14"/>
    <d v="2021-06-08T00:00:00"/>
    <x v="3"/>
    <s v="Product setup"/>
    <s v="I'm having an issue with the {product_purchased}. Please assist. If there's a reason for this, go with the refund code. I've performed a factory reset on my {product_purchased}, hoping it would resolve the problem, but it didn't help."/>
    <x v="2"/>
    <m/>
    <x v="0"/>
    <s v="Social media"/>
    <m/>
    <m/>
    <x v="0"/>
    <x v="1"/>
    <x v="8"/>
    <x v="0"/>
    <x v="0"/>
    <x v="1"/>
    <n v="0.64375000000000004"/>
  </r>
  <r>
    <n v="860"/>
    <s v="Phillip Good"/>
    <s v="jeremy47@example.org"/>
    <n v="34"/>
    <s v="Female"/>
    <x v="23"/>
    <d v="2020-11-25T00:00:00"/>
    <x v="2"/>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x v="0"/>
    <m/>
    <x v="3"/>
    <s v="Email"/>
    <d v="2023-06-01T00:55:24"/>
    <m/>
    <x v="0"/>
    <x v="1"/>
    <x v="3"/>
    <x v="1"/>
    <x v="0"/>
    <x v="0"/>
    <n v="0.65625"/>
  </r>
  <r>
    <n v="861"/>
    <s v="Anna Robertson"/>
    <s v="jacqueline99@example.com"/>
    <n v="43"/>
    <s v="Other"/>
    <x v="35"/>
    <d v="2021-02-21T00:00:00"/>
    <x v="1"/>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x v="0"/>
    <m/>
    <x v="2"/>
    <s v="Chat"/>
    <d v="2023-06-01T09:08:26"/>
    <m/>
    <x v="0"/>
    <x v="2"/>
    <x v="4"/>
    <x v="1"/>
    <x v="0"/>
    <x v="0"/>
    <n v="0.6875"/>
  </r>
  <r>
    <n v="862"/>
    <s v="Ricky Green"/>
    <s v="clarence80@example.net"/>
    <n v="25"/>
    <s v="Other"/>
    <x v="0"/>
    <d v="2020-01-10T00:00:00"/>
    <x v="4"/>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x v="1"/>
    <s v="Mean education test next movie threat American say."/>
    <x v="3"/>
    <s v="Social media"/>
    <d v="2023-06-01T04:14:27"/>
    <d v="2023-06-01T13:07:27"/>
    <x v="1"/>
    <x v="1"/>
    <x v="6"/>
    <x v="1"/>
    <x v="1"/>
    <x v="1"/>
    <n v="0.79374999999999996"/>
  </r>
  <r>
    <n v="863"/>
    <s v="Sandra Charles"/>
    <s v="cynthiahunter@example.net"/>
    <n v="23"/>
    <s v="Other"/>
    <x v="12"/>
    <d v="2021-01-18T00:00:00"/>
    <x v="4"/>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x v="1"/>
    <s v="Wonder reflect back experience defense go travel."/>
    <x v="1"/>
    <s v="Email"/>
    <d v="2023-06-01T03:23:28"/>
    <d v="2023-06-01T14:43:28"/>
    <x v="5"/>
    <x v="7"/>
    <x v="6"/>
    <x v="1"/>
    <x v="1"/>
    <x v="1"/>
    <n v="0.29375000000000001"/>
  </r>
  <r>
    <n v="864"/>
    <s v="Emily Smith"/>
    <s v="fnguyen@example.org"/>
    <n v="26"/>
    <s v="Female"/>
    <x v="17"/>
    <d v="2021-10-24T00:00:00"/>
    <x v="0"/>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x v="1"/>
    <s v="Both six mention guy product."/>
    <x v="3"/>
    <s v="Chat"/>
    <d v="2023-06-01T21:49:29"/>
    <d v="2023-06-01T04:12:29"/>
    <x v="2"/>
    <x v="2"/>
    <x v="7"/>
    <x v="1"/>
    <x v="1"/>
    <x v="1"/>
    <n v="0.7"/>
  </r>
  <r>
    <n v="865"/>
    <s v="Donna Barker"/>
    <s v="erica71@example.com"/>
    <n v="69"/>
    <s v="Male"/>
    <x v="35"/>
    <d v="2021-12-11T00:00:00"/>
    <x v="1"/>
    <s v="Delivery problem"/>
    <s v="I'm having an issue with the {product_purchased}. Please assist. */_x000a__x000a_@Override I've followed the troubleshooting steps mentioned in the user manual, but the issue persists."/>
    <x v="2"/>
    <m/>
    <x v="2"/>
    <s v="Phone"/>
    <m/>
    <m/>
    <x v="0"/>
    <x v="1"/>
    <x v="10"/>
    <x v="0"/>
    <x v="0"/>
    <x v="1"/>
    <n v="0.66249999999999998"/>
  </r>
  <r>
    <n v="866"/>
    <s v="Nathan Williams"/>
    <s v="ronald60@example.org"/>
    <n v="30"/>
    <s v="Female"/>
    <x v="37"/>
    <d v="2020-03-10T00:00:00"/>
    <x v="2"/>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x v="1"/>
    <s v="Specific until sit organization artist little human spring."/>
    <x v="2"/>
    <s v="Phone"/>
    <d v="2023-06-01T00:03:30"/>
    <d v="2023-06-01T12:14:30"/>
    <x v="4"/>
    <x v="10"/>
    <x v="0"/>
    <x v="1"/>
    <x v="1"/>
    <x v="1"/>
    <n v="0.16250000000000001"/>
  </r>
  <r>
    <n v="867"/>
    <s v="Anna Gallegos"/>
    <s v="elizabethford@example.com"/>
    <n v="33"/>
    <s v="Male"/>
    <x v="32"/>
    <d v="2020-05-09T00:00:00"/>
    <x v="4"/>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x v="1"/>
    <s v="Not yes meet check help every."/>
    <x v="0"/>
    <s v="Chat"/>
    <d v="2023-06-01T00:47:32"/>
    <d v="2023-06-01T04:34:32"/>
    <x v="1"/>
    <x v="0"/>
    <x v="1"/>
    <x v="1"/>
    <x v="1"/>
    <x v="1"/>
    <n v="0.80625000000000002"/>
  </r>
  <r>
    <n v="868"/>
    <s v="Colton Carson"/>
    <s v="greentina@example.com"/>
    <n v="56"/>
    <s v="Other"/>
    <x v="32"/>
    <d v="2020-01-20T00:00:00"/>
    <x v="3"/>
    <s v="Data loss"/>
    <s v="I'm having an issue with the {product_purchased}. Please assist._x000a__x000a_If there are other issues, please contact me. Sorry I've performed a factory reset on my {product_purchased}, hoping it would resolve the problem, but it didn't help."/>
    <x v="0"/>
    <m/>
    <x v="1"/>
    <s v="Social media"/>
    <d v="2023-06-01T20:38:33"/>
    <m/>
    <x v="0"/>
    <x v="1"/>
    <x v="6"/>
    <x v="1"/>
    <x v="0"/>
    <x v="0"/>
    <n v="0.79374999999999996"/>
  </r>
  <r>
    <n v="869"/>
    <s v="Jacob James"/>
    <s v="jonathan60@example.org"/>
    <n v="65"/>
    <s v="Other"/>
    <x v="8"/>
    <d v="2021-03-17T00:00:00"/>
    <x v="2"/>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x v="0"/>
    <m/>
    <x v="0"/>
    <s v="Phone"/>
    <d v="2023-06-01T15:58:35"/>
    <m/>
    <x v="0"/>
    <x v="6"/>
    <x v="0"/>
    <x v="0"/>
    <x v="0"/>
    <x v="0"/>
    <n v="0.47499999999999998"/>
  </r>
  <r>
    <n v="870"/>
    <s v="Wendy Bowman MD"/>
    <s v="wandabarnes@example.org"/>
    <n v="65"/>
    <s v="Female"/>
    <x v="8"/>
    <d v="2020-12-10T00:00:00"/>
    <x v="4"/>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x v="0"/>
    <m/>
    <x v="1"/>
    <s v="Chat"/>
    <d v="2023-06-01T08:52:35"/>
    <m/>
    <x v="0"/>
    <x v="1"/>
    <x v="10"/>
    <x v="1"/>
    <x v="0"/>
    <x v="0"/>
    <n v="0.66249999999999998"/>
  </r>
  <r>
    <n v="871"/>
    <s v="Sean Allen"/>
    <s v="efletcher@example.net"/>
    <n v="49"/>
    <s v="Male"/>
    <x v="34"/>
    <d v="2021-06-05T00:00:00"/>
    <x v="0"/>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x v="2"/>
    <m/>
    <x v="0"/>
    <s v="Email"/>
    <m/>
    <m/>
    <x v="0"/>
    <x v="9"/>
    <x v="8"/>
    <x v="0"/>
    <x v="0"/>
    <x v="1"/>
    <n v="0.23125000000000001"/>
  </r>
  <r>
    <n v="872"/>
    <s v="Anthony Adams"/>
    <s v="lmalone@example.com"/>
    <n v="25"/>
    <s v="Male"/>
    <x v="24"/>
    <d v="2020-09-10T00:00:00"/>
    <x v="1"/>
    <s v="Cancellation request"/>
    <s v="I'm having an issue with the {product_purchased}. Please assist. This problem started occurring after the recent software update. I haven't made any other changes to the device."/>
    <x v="0"/>
    <m/>
    <x v="1"/>
    <s v="Email"/>
    <d v="2023-06-01T12:05:37"/>
    <m/>
    <x v="0"/>
    <x v="1"/>
    <x v="9"/>
    <x v="1"/>
    <x v="0"/>
    <x v="0"/>
    <n v="0.73124999999999996"/>
  </r>
  <r>
    <n v="873"/>
    <s v="David Osborne"/>
    <s v="ashleyallison@example.net"/>
    <n v="64"/>
    <s v="Female"/>
    <x v="6"/>
    <d v="2021-12-29T00:00:00"/>
    <x v="0"/>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x v="0"/>
    <m/>
    <x v="1"/>
    <s v="Phone"/>
    <d v="2023-06-01T06:47:39"/>
    <m/>
    <x v="0"/>
    <x v="10"/>
    <x v="10"/>
    <x v="1"/>
    <x v="0"/>
    <x v="0"/>
    <n v="0.23749999999999999"/>
  </r>
  <r>
    <n v="874"/>
    <s v="Tamara Mason"/>
    <s v="allengary@example.org"/>
    <n v="64"/>
    <s v="Other"/>
    <x v="18"/>
    <d v="2021-07-03T00:00:00"/>
    <x v="0"/>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x v="0"/>
    <m/>
    <x v="3"/>
    <s v="Email"/>
    <d v="2023-06-01T21:45:40"/>
    <m/>
    <x v="0"/>
    <x v="0"/>
    <x v="2"/>
    <x v="1"/>
    <x v="0"/>
    <x v="0"/>
    <n v="1.0687500000000001"/>
  </r>
  <r>
    <n v="875"/>
    <s v="Michael Walker"/>
    <s v="browngerald@example.net"/>
    <n v="27"/>
    <s v="Other"/>
    <x v="27"/>
    <d v="2021-06-30T00:00:00"/>
    <x v="3"/>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x v="2"/>
    <m/>
    <x v="2"/>
    <s v="Chat"/>
    <m/>
    <m/>
    <x v="0"/>
    <x v="10"/>
    <x v="8"/>
    <x v="0"/>
    <x v="0"/>
    <x v="1"/>
    <n v="0.23125000000000001"/>
  </r>
  <r>
    <n v="876"/>
    <s v="Michael Howell"/>
    <s v="rotherika@example.net"/>
    <n v="48"/>
    <s v="Female"/>
    <x v="35"/>
    <d v="2021-02-14T00:00:00"/>
    <x v="2"/>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x v="1"/>
    <s v="Performance assume miss sport full science."/>
    <x v="3"/>
    <s v="Phone"/>
    <d v="2023-06-01T15:19:44"/>
    <d v="2023-06-01T19:26:44"/>
    <x v="1"/>
    <x v="0"/>
    <x v="4"/>
    <x v="1"/>
    <x v="1"/>
    <x v="1"/>
    <n v="0.9375"/>
  </r>
  <r>
    <n v="877"/>
    <s v="Kenneth White"/>
    <s v="wjacobson@example.net"/>
    <n v="45"/>
    <s v="Other"/>
    <x v="22"/>
    <d v="2021-01-14T00:00:00"/>
    <x v="0"/>
    <s v="Payment issue"/>
    <s v="I'm having an issue with the {product_purchased}. Please assist._x000a__x000a_&quot;_x000a__x000a_// http://www.dota2.com/support/viewtopic.php?f=14&amp;t=4639&amp;msg I'm using the original charger that came with my {product_purchased}, but it's not charging properly."/>
    <x v="1"/>
    <s v="Window we effect daughter."/>
    <x v="2"/>
    <s v="Phone"/>
    <d v="2023-06-01T16:12:46"/>
    <d v="2023-06-01T15:14:46"/>
    <x v="4"/>
    <x v="5"/>
    <x v="6"/>
    <x v="1"/>
    <x v="1"/>
    <x v="1"/>
    <n v="0.21249999999999999"/>
  </r>
  <r>
    <n v="878"/>
    <s v="Eric Patel"/>
    <s v="megan42@example.com"/>
    <n v="42"/>
    <s v="Female"/>
    <x v="37"/>
    <d v="2021-10-18T00:00:00"/>
    <x v="0"/>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x v="0"/>
    <m/>
    <x v="3"/>
    <s v="Social media"/>
    <d v="2023-06-01T02:41:48"/>
    <m/>
    <x v="0"/>
    <x v="2"/>
    <x v="7"/>
    <x v="1"/>
    <x v="0"/>
    <x v="0"/>
    <n v="0.7"/>
  </r>
  <r>
    <n v="879"/>
    <s v="Maria Glover"/>
    <s v="casey02@example.com"/>
    <n v="27"/>
    <s v="Female"/>
    <x v="17"/>
    <d v="2020-03-23T00:00:00"/>
    <x v="1"/>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x v="2"/>
    <m/>
    <x v="0"/>
    <s v="Email"/>
    <m/>
    <m/>
    <x v="0"/>
    <x v="2"/>
    <x v="0"/>
    <x v="0"/>
    <x v="0"/>
    <x v="1"/>
    <n v="0.64375000000000004"/>
  </r>
  <r>
    <n v="880"/>
    <s v="Emma Fox"/>
    <s v="darrentaylor@example.net"/>
    <n v="29"/>
    <s v="Female"/>
    <x v="19"/>
    <d v="2021-07-09T00:00:00"/>
    <x v="2"/>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x v="0"/>
    <m/>
    <x v="3"/>
    <s v="Social media"/>
    <d v="2023-06-01T10:28:50"/>
    <m/>
    <x v="4"/>
    <x v="1"/>
    <x v="2"/>
    <x v="1"/>
    <x v="0"/>
    <x v="0"/>
    <n v="0.65"/>
  </r>
  <r>
    <n v="881"/>
    <s v="Mathew Wade"/>
    <s v="stacylewis@example.org"/>
    <n v="19"/>
    <s v="Female"/>
    <x v="30"/>
    <d v="2020-12-24T00:00:00"/>
    <x v="1"/>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x v="1"/>
    <s v="Sea because capital wall must."/>
    <x v="2"/>
    <s v="Chat"/>
    <d v="2023-06-01T12:05:51"/>
    <d v="2023-05-31T23:55:51"/>
    <x v="5"/>
    <x v="4"/>
    <x v="10"/>
    <x v="1"/>
    <x v="1"/>
    <x v="1"/>
    <n v="0.41875000000000001"/>
  </r>
  <r>
    <n v="882"/>
    <s v="Dustin Carter"/>
    <s v="philipblevins@example.com"/>
    <n v="30"/>
    <s v="Female"/>
    <x v="15"/>
    <d v="2021-03-21T00:00:00"/>
    <x v="4"/>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x v="0"/>
    <m/>
    <x v="1"/>
    <s v="Social media"/>
    <d v="2023-06-01T03:26:53"/>
    <m/>
    <x v="4"/>
    <x v="2"/>
    <x v="0"/>
    <x v="1"/>
    <x v="0"/>
    <x v="0"/>
    <n v="0.64375000000000004"/>
  </r>
  <r>
    <n v="883"/>
    <s v="Larry Glass"/>
    <s v="qsexton@example.com"/>
    <n v="62"/>
    <s v="Female"/>
    <x v="12"/>
    <d v="2021-11-09T00:00:00"/>
    <x v="4"/>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x v="0"/>
    <m/>
    <x v="1"/>
    <s v="Email"/>
    <d v="2023-06-01T19:53:55"/>
    <m/>
    <x v="4"/>
    <x v="1"/>
    <x v="3"/>
    <x v="1"/>
    <x v="0"/>
    <x v="0"/>
    <n v="0.65625"/>
  </r>
  <r>
    <n v="884"/>
    <s v="Jill Greene"/>
    <s v="ygibson@example.org"/>
    <n v="21"/>
    <s v="Male"/>
    <x v="31"/>
    <d v="2020-09-23T00:00:00"/>
    <x v="3"/>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x v="1"/>
    <s v="Seek new whole teach yourself."/>
    <x v="0"/>
    <s v="Email"/>
    <d v="2023-06-01T09:44:56"/>
    <d v="2023-06-01T11:28:56"/>
    <x v="3"/>
    <x v="1"/>
    <x v="9"/>
    <x v="1"/>
    <x v="1"/>
    <x v="1"/>
    <n v="0.73124999999999996"/>
  </r>
  <r>
    <n v="885"/>
    <s v="Nicole Smith"/>
    <s v="david78@example.org"/>
    <n v="29"/>
    <s v="Female"/>
    <x v="14"/>
    <d v="2021-05-13T00:00:00"/>
    <x v="0"/>
    <s v="Battery life"/>
    <s v="I'm having an issue with the {product_purchased}. Please assist. I've performed a factory reset on my {product_purchased}, hoping it would resolve the problem, but it didn't help."/>
    <x v="2"/>
    <m/>
    <x v="1"/>
    <s v="Phone"/>
    <m/>
    <m/>
    <x v="4"/>
    <x v="9"/>
    <x v="1"/>
    <x v="1"/>
    <x v="0"/>
    <x v="1"/>
    <n v="0.22500000000000001"/>
  </r>
  <r>
    <n v="886"/>
    <s v="Dustin Campbell"/>
    <s v="lmacdonald@example.com"/>
    <n v="53"/>
    <s v="Male"/>
    <x v="3"/>
    <d v="2021-12-10T00:00:00"/>
    <x v="4"/>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x v="0"/>
    <m/>
    <x v="1"/>
    <s v="Phone"/>
    <d v="2023-06-01T19:16:58"/>
    <m/>
    <x v="4"/>
    <x v="8"/>
    <x v="10"/>
    <x v="1"/>
    <x v="0"/>
    <x v="0"/>
    <n v="0.21249999999999999"/>
  </r>
  <r>
    <n v="887"/>
    <s v="Tamara Fowler"/>
    <s v="travisburton@example.org"/>
    <n v="49"/>
    <s v="Other"/>
    <x v="12"/>
    <d v="2021-10-26T00:00:00"/>
    <x v="4"/>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x v="2"/>
    <m/>
    <x v="3"/>
    <s v="Email"/>
    <m/>
    <m/>
    <x v="4"/>
    <x v="0"/>
    <x v="7"/>
    <x v="1"/>
    <x v="0"/>
    <x v="1"/>
    <n v="0.83750000000000002"/>
  </r>
  <r>
    <n v="888"/>
    <s v="Eric Graves Jr."/>
    <s v="reginaldcarter@example.net"/>
    <n v="18"/>
    <s v="Female"/>
    <x v="38"/>
    <d v="2021-11-27T00:00:00"/>
    <x v="1"/>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x v="1"/>
    <s v="Play trip employee guess."/>
    <x v="0"/>
    <s v="Phone"/>
    <d v="2023-06-01T19:04:02"/>
    <d v="2023-06-01T11:41:02"/>
    <x v="4"/>
    <x v="9"/>
    <x v="3"/>
    <x v="1"/>
    <x v="1"/>
    <x v="1"/>
    <n v="0.26874999999999999"/>
  </r>
  <r>
    <n v="889"/>
    <s v="Megan Henderson"/>
    <s v="michael20@example.net"/>
    <n v="24"/>
    <s v="Other"/>
    <x v="16"/>
    <d v="2021-10-02T00:00:00"/>
    <x v="0"/>
    <s v="Refund request"/>
    <s v="I'm having an issue with the {product_purchased}. Please assist._x000a__x000a_Please enable Javascript to use the functionality you need to see this content. I've followed online tutorials and community forums to troubleshoot the issue, but no luck so far."/>
    <x v="2"/>
    <m/>
    <x v="3"/>
    <s v="Chat"/>
    <m/>
    <m/>
    <x v="4"/>
    <x v="1"/>
    <x v="7"/>
    <x v="1"/>
    <x v="0"/>
    <x v="1"/>
    <n v="0.79374999999999996"/>
  </r>
  <r>
    <n v="890"/>
    <s v="Heather Curtis"/>
    <s v="christian99@example.com"/>
    <n v="37"/>
    <s v="Female"/>
    <x v="29"/>
    <d v="2021-03-01T00:00:00"/>
    <x v="0"/>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x v="1"/>
    <s v="Stage world among always mind but option."/>
    <x v="1"/>
    <s v="Social media"/>
    <d v="2023-06-01T10:48:04"/>
    <d v="2023-06-01T02:09:04"/>
    <x v="5"/>
    <x v="3"/>
    <x v="0"/>
    <x v="1"/>
    <x v="1"/>
    <x v="1"/>
    <n v="0.2"/>
  </r>
  <r>
    <n v="891"/>
    <s v="Connie Steele"/>
    <s v="jramirez@example.net"/>
    <n v="40"/>
    <s v="Other"/>
    <x v="11"/>
    <d v="2021-11-21T00:00:00"/>
    <x v="2"/>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x v="2"/>
    <m/>
    <x v="0"/>
    <s v="Social media"/>
    <m/>
    <m/>
    <x v="4"/>
    <x v="1"/>
    <x v="3"/>
    <x v="0"/>
    <x v="0"/>
    <x v="1"/>
    <n v="0.65625"/>
  </r>
  <r>
    <n v="892"/>
    <s v="Linda Mills"/>
    <s v="ttorres@example.org"/>
    <n v="19"/>
    <s v="Other"/>
    <x v="9"/>
    <d v="2020-02-20T00:00:00"/>
    <x v="1"/>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x v="2"/>
    <m/>
    <x v="1"/>
    <s v="Phone"/>
    <m/>
    <m/>
    <x v="4"/>
    <x v="5"/>
    <x v="4"/>
    <x v="1"/>
    <x v="0"/>
    <x v="1"/>
    <n v="0.1875"/>
  </r>
  <r>
    <n v="893"/>
    <s v="Beth Steele"/>
    <s v="hannah56@example.org"/>
    <n v="33"/>
    <s v="Female"/>
    <x v="16"/>
    <d v="2020-10-21T00:00:00"/>
    <x v="0"/>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x v="1"/>
    <s v="Quite nothing should at baby check."/>
    <x v="3"/>
    <s v="Phone"/>
    <d v="2023-06-01T00:59:09"/>
    <d v="2023-06-01T14:49:09"/>
    <x v="3"/>
    <x v="1"/>
    <x v="7"/>
    <x v="1"/>
    <x v="1"/>
    <x v="1"/>
    <n v="0.79374999999999996"/>
  </r>
  <r>
    <n v="894"/>
    <s v="Kara Mccarthy"/>
    <s v="cynthiastuart@example.net"/>
    <n v="19"/>
    <s v="Female"/>
    <x v="2"/>
    <d v="2021-11-29T00:00:00"/>
    <x v="4"/>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x v="2"/>
    <m/>
    <x v="1"/>
    <s v="Social media"/>
    <m/>
    <m/>
    <x v="4"/>
    <x v="3"/>
    <x v="3"/>
    <x v="1"/>
    <x v="0"/>
    <x v="1"/>
    <n v="0.22500000000000001"/>
  </r>
  <r>
    <n v="895"/>
    <s v="Wendy Snyder"/>
    <s v="tonyaallen@example.net"/>
    <n v="35"/>
    <s v="Other"/>
    <x v="5"/>
    <d v="2020-03-29T00:00:00"/>
    <x v="4"/>
    <s v="Product setup"/>
    <s v="I'm having an issue with the {product_purchased}. Please assist. Thank you_x000a__x000a_12.12.2015 17:20:20 [0xf1c13fd57] No update on https://github.com/t This problem started occurring after the recent software update. I haven't made any other changes to the device."/>
    <x v="1"/>
    <s v="Left education with strong study morning cell."/>
    <x v="0"/>
    <s v="Phone"/>
    <d v="2023-06-01T18:43:12"/>
    <d v="2023-06-01T21:39:12"/>
    <x v="5"/>
    <x v="10"/>
    <x v="0"/>
    <x v="1"/>
    <x v="1"/>
    <x v="1"/>
    <n v="0.16250000000000001"/>
  </r>
  <r>
    <n v="896"/>
    <s v="Shane Mata"/>
    <s v="usilva@example.com"/>
    <n v="69"/>
    <s v="Female"/>
    <x v="29"/>
    <d v="2020-12-12T00:00:00"/>
    <x v="1"/>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x v="1"/>
    <s v="Painting might ten spend rock drug."/>
    <x v="1"/>
    <s v="Social media"/>
    <d v="2023-06-01T18:09:13"/>
    <d v="2023-06-01T16:23:13"/>
    <x v="4"/>
    <x v="0"/>
    <x v="10"/>
    <x v="1"/>
    <x v="1"/>
    <x v="1"/>
    <n v="0.78125"/>
  </r>
  <r>
    <n v="897"/>
    <s v="Megan Thompson"/>
    <s v="johnsontyler@example.com"/>
    <n v="30"/>
    <s v="Other"/>
    <x v="39"/>
    <d v="2021-09-02T00:00:00"/>
    <x v="2"/>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x v="1"/>
    <s v="Could test team."/>
    <x v="2"/>
    <s v="Chat"/>
    <d v="2023-06-01T20:52:14"/>
    <d v="2023-06-01T05:47:14"/>
    <x v="4"/>
    <x v="7"/>
    <x v="9"/>
    <x v="1"/>
    <x v="1"/>
    <x v="1"/>
    <n v="0.3"/>
  </r>
  <r>
    <n v="898"/>
    <s v="Karen Dudley"/>
    <s v="youngsteven@example.net"/>
    <n v="32"/>
    <s v="Male"/>
    <x v="35"/>
    <d v="2021-10-31T00:00:00"/>
    <x v="0"/>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x v="1"/>
    <s v="Even who rate economy side save bar."/>
    <x v="1"/>
    <s v="Phone"/>
    <d v="2023-06-01T15:44:14"/>
    <d v="2023-06-01T16:22:14"/>
    <x v="3"/>
    <x v="4"/>
    <x v="7"/>
    <x v="1"/>
    <x v="1"/>
    <x v="1"/>
    <n v="0.48125000000000001"/>
  </r>
  <r>
    <n v="899"/>
    <s v="Ruben Lopez"/>
    <s v="carolynfigueroa@example.com"/>
    <n v="23"/>
    <s v="Male"/>
    <x v="2"/>
    <d v="2021-05-06T00:00:00"/>
    <x v="4"/>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x v="2"/>
    <m/>
    <x v="0"/>
    <s v="Chat"/>
    <m/>
    <m/>
    <x v="4"/>
    <x v="7"/>
    <x v="1"/>
    <x v="0"/>
    <x v="0"/>
    <x v="1"/>
    <n v="0.23749999999999999"/>
  </r>
  <r>
    <n v="900"/>
    <s v="Jason Gonzalez"/>
    <s v="perezlisa@example.org"/>
    <n v="66"/>
    <s v="Other"/>
    <x v="12"/>
    <d v="2021-04-30T00:00:00"/>
    <x v="1"/>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x v="0"/>
    <m/>
    <x v="3"/>
    <s v="Social media"/>
    <d v="2023-06-01T03:32:17"/>
    <m/>
    <x v="4"/>
    <x v="1"/>
    <x v="11"/>
    <x v="1"/>
    <x v="0"/>
    <x v="0"/>
    <n v="0.65625"/>
  </r>
  <r>
    <n v="901"/>
    <s v="Seth Hale"/>
    <s v="keithhernandez@example.net"/>
    <n v="68"/>
    <s v="Male"/>
    <x v="20"/>
    <d v="2020-01-30T00:00:00"/>
    <x v="0"/>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x v="2"/>
    <m/>
    <x v="2"/>
    <s v="Phone"/>
    <m/>
    <m/>
    <x v="4"/>
    <x v="2"/>
    <x v="6"/>
    <x v="0"/>
    <x v="0"/>
    <x v="1"/>
    <n v="0.73124999999999996"/>
  </r>
  <r>
    <n v="902"/>
    <s v="Jessica Parker"/>
    <s v="ryan65@example.com"/>
    <n v="22"/>
    <s v="Female"/>
    <x v="26"/>
    <d v="2020-11-14T00:00:00"/>
    <x v="2"/>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x v="2"/>
    <m/>
    <x v="1"/>
    <s v="Chat"/>
    <m/>
    <m/>
    <x v="4"/>
    <x v="6"/>
    <x v="3"/>
    <x v="1"/>
    <x v="0"/>
    <x v="1"/>
    <n v="0.51875000000000004"/>
  </r>
  <r>
    <n v="903"/>
    <s v="Steven Martin"/>
    <s v="lindseypeters@example.net"/>
    <n v="51"/>
    <s v="Female"/>
    <x v="8"/>
    <d v="2021-08-22T00:00:00"/>
    <x v="2"/>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x v="0"/>
    <m/>
    <x v="1"/>
    <s v="Chat"/>
    <d v="2023-06-01T17:56:23"/>
    <m/>
    <x v="4"/>
    <x v="0"/>
    <x v="5"/>
    <x v="1"/>
    <x v="0"/>
    <x v="0"/>
    <n v="0.89375000000000004"/>
  </r>
  <r>
    <n v="904"/>
    <s v="Lisa Barnett"/>
    <s v="davisdavid@example.com"/>
    <n v="29"/>
    <s v="Female"/>
    <x v="12"/>
    <d v="2021-10-19T00:00:00"/>
    <x v="1"/>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x v="1"/>
    <s v="With appear similar."/>
    <x v="0"/>
    <s v="Chat"/>
    <d v="2023-06-01T10:59:24"/>
    <d v="2023-06-01T12:25:24"/>
    <x v="1"/>
    <x v="10"/>
    <x v="7"/>
    <x v="1"/>
    <x v="1"/>
    <x v="1"/>
    <n v="0.25624999999999998"/>
  </r>
  <r>
    <n v="905"/>
    <s v="Suzanne Gonzalez"/>
    <s v="htucker@example.net"/>
    <n v="51"/>
    <s v="Female"/>
    <x v="28"/>
    <d v="2020-02-28T00:00:00"/>
    <x v="1"/>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x v="2"/>
    <m/>
    <x v="2"/>
    <s v="Phone"/>
    <m/>
    <m/>
    <x v="4"/>
    <x v="2"/>
    <x v="4"/>
    <x v="0"/>
    <x v="0"/>
    <x v="1"/>
    <n v="0.6875"/>
  </r>
  <r>
    <n v="906"/>
    <s v="Kelly Kim"/>
    <s v="debra25@example.net"/>
    <n v="60"/>
    <s v="Other"/>
    <x v="20"/>
    <d v="2021-02-23T00:00:00"/>
    <x v="0"/>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x v="0"/>
    <m/>
    <x v="0"/>
    <s v="Email"/>
    <d v="2023-06-01T05:28:25"/>
    <m/>
    <x v="0"/>
    <x v="0"/>
    <x v="4"/>
    <x v="0"/>
    <x v="0"/>
    <x v="0"/>
    <n v="0.9375"/>
  </r>
  <r>
    <n v="907"/>
    <s v="Tammy Gray"/>
    <s v="marykirby@example.com"/>
    <n v="31"/>
    <s v="Female"/>
    <x v="27"/>
    <d v="2021-12-02T00:00:00"/>
    <x v="0"/>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x v="2"/>
    <m/>
    <x v="2"/>
    <s v="Social media"/>
    <m/>
    <m/>
    <x v="4"/>
    <x v="0"/>
    <x v="10"/>
    <x v="0"/>
    <x v="0"/>
    <x v="1"/>
    <n v="0.78125"/>
  </r>
  <r>
    <n v="908"/>
    <s v="Robert Kirby"/>
    <s v="ysanchez@example.com"/>
    <n v="54"/>
    <s v="Male"/>
    <x v="38"/>
    <d v="2020-05-31T00:00:00"/>
    <x v="2"/>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x v="1"/>
    <s v="Maintain wait like."/>
    <x v="0"/>
    <s v="Phone"/>
    <d v="2023-06-01T00:00:28"/>
    <d v="2023-05-31T22:13:28"/>
    <x v="5"/>
    <x v="8"/>
    <x v="1"/>
    <x v="1"/>
    <x v="1"/>
    <x v="1"/>
    <n v="0.20624999999999999"/>
  </r>
  <r>
    <n v="909"/>
    <s v="Ryan Garcia"/>
    <s v="darlene62@example.net"/>
    <n v="68"/>
    <s v="Other"/>
    <x v="25"/>
    <d v="2020-05-18T00:00:00"/>
    <x v="2"/>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x v="0"/>
    <m/>
    <x v="1"/>
    <s v="Email"/>
    <d v="2023-06-01T08:16:29"/>
    <m/>
    <x v="4"/>
    <x v="0"/>
    <x v="1"/>
    <x v="1"/>
    <x v="0"/>
    <x v="0"/>
    <n v="0.80625000000000002"/>
  </r>
  <r>
    <n v="910"/>
    <s v="Brittany Perry"/>
    <s v="justin97@example.com"/>
    <n v="61"/>
    <s v="Male"/>
    <x v="20"/>
    <d v="2021-11-14T00:00:00"/>
    <x v="2"/>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x v="2"/>
    <m/>
    <x v="2"/>
    <s v="Social media"/>
    <m/>
    <m/>
    <x v="4"/>
    <x v="0"/>
    <x v="3"/>
    <x v="0"/>
    <x v="0"/>
    <x v="1"/>
    <n v="0.9375"/>
  </r>
  <r>
    <n v="911"/>
    <s v="David Cole"/>
    <s v="pottermark@example.com"/>
    <n v="32"/>
    <s v="Male"/>
    <x v="11"/>
    <d v="2020-12-30T00:00:00"/>
    <x v="3"/>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x v="2"/>
    <m/>
    <x v="2"/>
    <s v="Chat"/>
    <m/>
    <m/>
    <x v="4"/>
    <x v="0"/>
    <x v="10"/>
    <x v="0"/>
    <x v="0"/>
    <x v="1"/>
    <n v="0.78125"/>
  </r>
  <r>
    <n v="912"/>
    <s v="Scott Foster"/>
    <s v="petersonmaria@example.net"/>
    <n v="25"/>
    <s v="Female"/>
    <x v="40"/>
    <d v="2021-04-10T00:00:00"/>
    <x v="4"/>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x v="1"/>
    <s v="American already two environment."/>
    <x v="0"/>
    <s v="Social media"/>
    <d v="2023-06-01T16:48:34"/>
    <d v="2023-06-01T20:14:34"/>
    <x v="5"/>
    <x v="7"/>
    <x v="11"/>
    <x v="1"/>
    <x v="1"/>
    <x v="1"/>
    <n v="0.23749999999999999"/>
  </r>
  <r>
    <n v="913"/>
    <s v="John Mitchell"/>
    <s v="khunt@example.com"/>
    <n v="25"/>
    <s v="Female"/>
    <x v="16"/>
    <d v="2020-01-20T00:00:00"/>
    <x v="4"/>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x v="2"/>
    <m/>
    <x v="0"/>
    <s v="Chat"/>
    <m/>
    <m/>
    <x v="0"/>
    <x v="5"/>
    <x v="6"/>
    <x v="0"/>
    <x v="0"/>
    <x v="1"/>
    <n v="0.21249999999999999"/>
  </r>
  <r>
    <n v="914"/>
    <s v="Brianna Barajas"/>
    <s v="laurapeterson@example.com"/>
    <n v="29"/>
    <s v="Other"/>
    <x v="12"/>
    <d v="2020-01-16T00:00:00"/>
    <x v="3"/>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x v="1"/>
    <s v="Computer man perform box wear win just art."/>
    <x v="2"/>
    <s v="Social media"/>
    <d v="2023-06-01T11:24:37"/>
    <d v="2023-06-01T08:38:37"/>
    <x v="3"/>
    <x v="0"/>
    <x v="6"/>
    <x v="1"/>
    <x v="1"/>
    <x v="1"/>
    <n v="0.8"/>
  </r>
  <r>
    <n v="915"/>
    <s v="Brian Hale"/>
    <s v="harrisonbarbara@example.net"/>
    <n v="52"/>
    <s v="Female"/>
    <x v="32"/>
    <d v="2020-07-06T00:00:00"/>
    <x v="4"/>
    <s v="Product recommendation"/>
    <s v="I'm having an issue with the {product_purchased}. Please assist. â€” Ryan A. (@RyanBryan) April 27, 2014_x000a__x000a_The man who was arrested by officers in the area who also tried to detain him has since I've checked for software updates, and my {product_purchased} is already running the latest version."/>
    <x v="0"/>
    <m/>
    <x v="0"/>
    <s v="Chat"/>
    <d v="2023-05-31T22:54:39"/>
    <m/>
    <x v="4"/>
    <x v="2"/>
    <x v="2"/>
    <x v="0"/>
    <x v="0"/>
    <x v="0"/>
    <n v="0.57499999999999996"/>
  </r>
  <r>
    <n v="916"/>
    <s v="Kristie Murphy"/>
    <s v="humphreyalfred@example.net"/>
    <n v="59"/>
    <s v="Female"/>
    <x v="32"/>
    <d v="2020-03-22T00:00:00"/>
    <x v="2"/>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x v="0"/>
    <m/>
    <x v="0"/>
    <s v="Phone"/>
    <d v="2023-06-01T20:22:41"/>
    <m/>
    <x v="4"/>
    <x v="6"/>
    <x v="0"/>
    <x v="0"/>
    <x v="0"/>
    <x v="0"/>
    <n v="0.47499999999999998"/>
  </r>
  <r>
    <n v="917"/>
    <s v="Douglas Simpson"/>
    <s v="tannerwilliams@example.net"/>
    <n v="53"/>
    <s v="Other"/>
    <x v="5"/>
    <d v="2020-03-08T00:00:00"/>
    <x v="0"/>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x v="0"/>
    <m/>
    <x v="0"/>
    <s v="Email"/>
    <d v="2023-06-01T04:56:42"/>
    <m/>
    <x v="4"/>
    <x v="2"/>
    <x v="0"/>
    <x v="0"/>
    <x v="0"/>
    <x v="0"/>
    <n v="0.64375000000000004"/>
  </r>
  <r>
    <n v="918"/>
    <s v="Mark Gay"/>
    <s v="raydavid@example.net"/>
    <n v="34"/>
    <s v="Female"/>
    <x v="40"/>
    <d v="2020-11-13T00:00:00"/>
    <x v="2"/>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x v="1"/>
    <s v="Enter item fund professional region quickly all."/>
    <x v="3"/>
    <s v="Chat"/>
    <d v="2023-06-01T06:06:43"/>
    <d v="2023-06-01T15:49:43"/>
    <x v="5"/>
    <x v="1"/>
    <x v="3"/>
    <x v="1"/>
    <x v="1"/>
    <x v="1"/>
    <n v="0.65625"/>
  </r>
  <r>
    <n v="919"/>
    <s v="John Kaufman"/>
    <s v="chadcollins@example.com"/>
    <n v="60"/>
    <s v="Female"/>
    <x v="13"/>
    <d v="2020-07-17T00:00:00"/>
    <x v="2"/>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x v="2"/>
    <m/>
    <x v="0"/>
    <s v="Chat"/>
    <m/>
    <m/>
    <x v="0"/>
    <x v="7"/>
    <x v="2"/>
    <x v="0"/>
    <x v="0"/>
    <x v="1"/>
    <n v="0.26250000000000001"/>
  </r>
  <r>
    <n v="920"/>
    <s v="Sarah Shields"/>
    <s v="cpacheco@example.net"/>
    <n v="48"/>
    <s v="Female"/>
    <x v="37"/>
    <d v="2020-03-26T00:00:00"/>
    <x v="0"/>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x v="1"/>
    <s v="Spend half majority road hair season activity."/>
    <x v="2"/>
    <s v="Email"/>
    <d v="2023-05-31T23:42:47"/>
    <d v="2023-06-01T04:21:47"/>
    <x v="3"/>
    <x v="2"/>
    <x v="0"/>
    <x v="1"/>
    <x v="1"/>
    <x v="1"/>
    <n v="0.64375000000000004"/>
  </r>
  <r>
    <n v="921"/>
    <s v="Susan Bailey"/>
    <s v="ericcarter@example.org"/>
    <n v="33"/>
    <s v="Male"/>
    <x v="16"/>
    <d v="2021-09-28T00:00:00"/>
    <x v="2"/>
    <s v="Hardware issue"/>
    <s v="I'm having an issue with the {product_purchased}. Please assist._x000a__x000a_Thanks! I've noticed a peculiar error message popping up on my {product_purchased} screen. It says '{error_message}'. What does it mean?"/>
    <x v="2"/>
    <m/>
    <x v="1"/>
    <s v="Email"/>
    <m/>
    <m/>
    <x v="4"/>
    <x v="2"/>
    <x v="9"/>
    <x v="1"/>
    <x v="0"/>
    <x v="1"/>
    <n v="0.61250000000000004"/>
  </r>
  <r>
    <n v="922"/>
    <s v="Richard Price"/>
    <s v="iphillips@example.net"/>
    <n v="43"/>
    <s v="Other"/>
    <x v="20"/>
    <d v="2020-01-29T00:00:00"/>
    <x v="0"/>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x v="0"/>
    <m/>
    <x v="1"/>
    <s v="Email"/>
    <d v="2023-06-01T17:57:50"/>
    <m/>
    <x v="4"/>
    <x v="7"/>
    <x v="6"/>
    <x v="1"/>
    <x v="0"/>
    <x v="0"/>
    <n v="0.29375000000000001"/>
  </r>
  <r>
    <n v="923"/>
    <s v="April Ramirez"/>
    <s v="smithelizabeth@example.org"/>
    <n v="43"/>
    <s v="Male"/>
    <x v="37"/>
    <d v="2020-04-09T00:00:00"/>
    <x v="3"/>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x v="1"/>
    <s v="Environmental believe say collection director similar something."/>
    <x v="2"/>
    <s v="Social media"/>
    <d v="2023-06-01T19:38:51"/>
    <d v="2023-05-31T23:36:51"/>
    <x v="1"/>
    <x v="6"/>
    <x v="11"/>
    <x v="1"/>
    <x v="1"/>
    <x v="1"/>
    <n v="0.53125"/>
  </r>
  <r>
    <n v="924"/>
    <s v="Robert Harris"/>
    <s v="tlarsen@example.org"/>
    <n v="56"/>
    <s v="Other"/>
    <x v="2"/>
    <d v="2020-08-06T00:00:00"/>
    <x v="4"/>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x v="2"/>
    <m/>
    <x v="0"/>
    <s v="Phone"/>
    <m/>
    <m/>
    <x v="4"/>
    <x v="1"/>
    <x v="5"/>
    <x v="0"/>
    <x v="0"/>
    <x v="1"/>
    <n v="0.625"/>
  </r>
  <r>
    <n v="925"/>
    <s v="Paul Johnson"/>
    <s v="xparker@example.org"/>
    <n v="35"/>
    <s v="Other"/>
    <x v="24"/>
    <d v="2020-09-06T00:00:00"/>
    <x v="0"/>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x v="0"/>
    <m/>
    <x v="3"/>
    <s v="Social media"/>
    <d v="2023-06-01T13:55:54"/>
    <m/>
    <x v="4"/>
    <x v="0"/>
    <x v="9"/>
    <x v="1"/>
    <x v="0"/>
    <x v="0"/>
    <n v="0.8"/>
  </r>
  <r>
    <n v="926"/>
    <s v="Jerry Gray"/>
    <s v="adamholloway@example.org"/>
    <n v="38"/>
    <s v="Male"/>
    <x v="19"/>
    <d v="2021-02-06T00:00:00"/>
    <x v="4"/>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x v="2"/>
    <m/>
    <x v="0"/>
    <s v="Social media"/>
    <m/>
    <m/>
    <x v="4"/>
    <x v="2"/>
    <x v="4"/>
    <x v="0"/>
    <x v="0"/>
    <x v="1"/>
    <n v="0.6875"/>
  </r>
  <r>
    <n v="927"/>
    <s v="Richard Wright"/>
    <s v="kimberlynavarro@example.org"/>
    <n v="47"/>
    <s v="Female"/>
    <x v="4"/>
    <d v="2020-08-10T00:00:00"/>
    <x v="1"/>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x v="1"/>
    <s v="Expect week community firm politics."/>
    <x v="2"/>
    <s v="Chat"/>
    <d v="2023-06-01T02:24:58"/>
    <d v="2023-06-01T10:38:58"/>
    <x v="3"/>
    <x v="1"/>
    <x v="5"/>
    <x v="1"/>
    <x v="1"/>
    <x v="1"/>
    <n v="0.625"/>
  </r>
  <r>
    <n v="928"/>
    <s v="Jimmy Wise"/>
    <s v="katie57@example.org"/>
    <n v="45"/>
    <s v="Other"/>
    <x v="22"/>
    <d v="2020-08-16T00:00:00"/>
    <x v="3"/>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x v="0"/>
    <m/>
    <x v="3"/>
    <s v="Phone"/>
    <d v="2023-06-01T01:33:59"/>
    <m/>
    <x v="4"/>
    <x v="3"/>
    <x v="5"/>
    <x v="1"/>
    <x v="0"/>
    <x v="0"/>
    <n v="0.24374999999999999"/>
  </r>
  <r>
    <n v="929"/>
    <s v="Larry Villa"/>
    <s v="josephbrown@example.com"/>
    <n v="27"/>
    <s v="Other"/>
    <x v="41"/>
    <d v="2021-09-06T00:00:00"/>
    <x v="2"/>
    <s v="Product compatibility"/>
    <s v="I'm having an issue with the {product_purchased}. Please assist. If this is a new or confusing product item, please let us know. I need assistance as soon as possible because it's affecting my work and productivity."/>
    <x v="0"/>
    <m/>
    <x v="2"/>
    <s v="Chat"/>
    <d v="2023-06-01T04:31:00"/>
    <m/>
    <x v="4"/>
    <x v="7"/>
    <x v="9"/>
    <x v="1"/>
    <x v="0"/>
    <x v="0"/>
    <n v="0.3"/>
  </r>
  <r>
    <n v="930"/>
    <s v="Micheal Buckley"/>
    <s v="michaelmiller@example.org"/>
    <n v="46"/>
    <s v="Female"/>
    <x v="26"/>
    <d v="2020-04-02T00:00:00"/>
    <x v="1"/>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x v="1"/>
    <s v="Agreement book watch concern."/>
    <x v="0"/>
    <s v="Phone"/>
    <d v="2023-06-01T21:50:02"/>
    <d v="2023-06-01T17:15:02"/>
    <x v="2"/>
    <x v="6"/>
    <x v="11"/>
    <x v="1"/>
    <x v="1"/>
    <x v="1"/>
    <n v="0.53125"/>
  </r>
  <r>
    <n v="931"/>
    <s v="James Todd"/>
    <s v="felicia89@example.net"/>
    <n v="23"/>
    <s v="Female"/>
    <x v="2"/>
    <d v="2020-07-20T00:00:00"/>
    <x v="4"/>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x v="0"/>
    <m/>
    <x v="0"/>
    <s v="Social media"/>
    <d v="2023-06-01T01:29:04"/>
    <m/>
    <x v="4"/>
    <x v="2"/>
    <x v="2"/>
    <x v="0"/>
    <x v="0"/>
    <x v="0"/>
    <n v="0.57499999999999996"/>
  </r>
  <r>
    <n v="932"/>
    <s v="Kelly Zamora"/>
    <s v="kimberlybryant@example.net"/>
    <n v="57"/>
    <s v="Other"/>
    <x v="28"/>
    <d v="2020-02-26T00:00:00"/>
    <x v="2"/>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x v="2"/>
    <m/>
    <x v="0"/>
    <s v="Phone"/>
    <m/>
    <m/>
    <x v="4"/>
    <x v="6"/>
    <x v="4"/>
    <x v="0"/>
    <x v="0"/>
    <x v="1"/>
    <n v="0.39374999999999999"/>
  </r>
  <r>
    <n v="933"/>
    <s v="Maurice Brown"/>
    <s v="elliottcollin@example.com"/>
    <n v="33"/>
    <s v="Other"/>
    <x v="10"/>
    <d v="2021-02-27T00:00:00"/>
    <x v="0"/>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x v="2"/>
    <m/>
    <x v="2"/>
    <s v="Phone"/>
    <m/>
    <m/>
    <x v="4"/>
    <x v="5"/>
    <x v="4"/>
    <x v="0"/>
    <x v="0"/>
    <x v="1"/>
    <n v="0.1875"/>
  </r>
  <r>
    <n v="934"/>
    <s v="Theodore Rojas"/>
    <s v="obrown@example.org"/>
    <n v="60"/>
    <s v="Male"/>
    <x v="28"/>
    <d v="2021-02-17T00:00:00"/>
    <x v="0"/>
    <s v="Hardware issue"/>
    <s v="I'm having an issue with the {product_purchased}. Please assist. I rely heavily on my {product_purchased} for my daily tasks, and this issue is hindering my productivity."/>
    <x v="1"/>
    <s v="Nice apply something share off."/>
    <x v="3"/>
    <s v="Phone"/>
    <d v="2023-06-01T00:45:06"/>
    <d v="2023-06-01T13:08:06"/>
    <x v="2"/>
    <x v="0"/>
    <x v="4"/>
    <x v="1"/>
    <x v="1"/>
    <x v="1"/>
    <n v="0.9375"/>
  </r>
  <r>
    <n v="935"/>
    <s v="Jeffery Flynn"/>
    <s v="joneskathleen@example.net"/>
    <n v="35"/>
    <s v="Other"/>
    <x v="25"/>
    <d v="2020-08-27T00:00:00"/>
    <x v="0"/>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x v="0"/>
    <m/>
    <x v="0"/>
    <s v="Phone"/>
    <d v="2023-06-01T11:54:07"/>
    <m/>
    <x v="4"/>
    <x v="6"/>
    <x v="5"/>
    <x v="0"/>
    <x v="0"/>
    <x v="0"/>
    <n v="0.41875000000000001"/>
  </r>
  <r>
    <n v="936"/>
    <s v="Dawn Thomas"/>
    <s v="dbrowning@example.net"/>
    <n v="48"/>
    <s v="Female"/>
    <x v="31"/>
    <d v="2020-11-20T00:00:00"/>
    <x v="2"/>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x v="2"/>
    <m/>
    <x v="0"/>
    <s v="Social media"/>
    <m/>
    <m/>
    <x v="4"/>
    <x v="2"/>
    <x v="3"/>
    <x v="0"/>
    <x v="0"/>
    <x v="1"/>
    <n v="0.6"/>
  </r>
  <r>
    <n v="937"/>
    <s v="Kirk Vasquez"/>
    <s v="gmitchell@example.com"/>
    <n v="23"/>
    <s v="Male"/>
    <x v="39"/>
    <d v="2021-12-14T00:00:00"/>
    <x v="1"/>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x v="0"/>
    <m/>
    <x v="3"/>
    <s v="Social media"/>
    <d v="2023-06-01T16:12:10"/>
    <m/>
    <x v="4"/>
    <x v="6"/>
    <x v="10"/>
    <x v="1"/>
    <x v="0"/>
    <x v="0"/>
    <n v="0.46875"/>
  </r>
  <r>
    <n v="938"/>
    <s v="Paul Lopez"/>
    <s v="patrickgoodwin@example.net"/>
    <n v="58"/>
    <s v="Male"/>
    <x v="6"/>
    <d v="2020-02-14T00:00:00"/>
    <x v="3"/>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x v="1"/>
    <s v="Similar newspaper begin have role sell."/>
    <x v="2"/>
    <s v="Phone"/>
    <d v="2023-06-01T02:25:10"/>
    <d v="2023-05-31T23:34:10"/>
    <x v="4"/>
    <x v="0"/>
    <x v="4"/>
    <x v="1"/>
    <x v="1"/>
    <x v="1"/>
    <n v="0.9375"/>
  </r>
  <r>
    <n v="939"/>
    <s v="Brenda Newman"/>
    <s v="williamsamy@example.net"/>
    <n v="53"/>
    <s v="Female"/>
    <x v="5"/>
    <d v="2021-04-25T00:00:00"/>
    <x v="0"/>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x v="1"/>
    <s v="Meeting fine whatever energy four happen."/>
    <x v="0"/>
    <s v="Social media"/>
    <d v="2023-06-01T05:11:12"/>
    <d v="2023-06-01T13:59:12"/>
    <x v="1"/>
    <x v="0"/>
    <x v="11"/>
    <x v="1"/>
    <x v="1"/>
    <x v="1"/>
    <n v="0.875"/>
  </r>
  <r>
    <n v="940"/>
    <s v="Luis Strickland"/>
    <s v="jamescole@example.org"/>
    <n v="41"/>
    <s v="Male"/>
    <x v="39"/>
    <d v="2020-12-14T00:00:00"/>
    <x v="2"/>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x v="1"/>
    <s v="Term win every."/>
    <x v="3"/>
    <s v="Chat"/>
    <d v="2023-06-01T10:45:13"/>
    <d v="2023-06-01T00:15:13"/>
    <x v="5"/>
    <x v="3"/>
    <x v="10"/>
    <x v="1"/>
    <x v="1"/>
    <x v="1"/>
    <n v="0.21249999999999999"/>
  </r>
  <r>
    <n v="941"/>
    <s v="John Mosley"/>
    <s v="bonnie09@example.org"/>
    <n v="52"/>
    <s v="Female"/>
    <x v="21"/>
    <d v="2021-01-15T00:00:00"/>
    <x v="0"/>
    <s v="Software bug"/>
    <s v="I'm having an issue with the {product_purchased}. Please assist. Contact our Customer Service team for an individualized refund. This problem started occurring after the recent software update. I haven't made any other changes to the device."/>
    <x v="2"/>
    <m/>
    <x v="3"/>
    <s v="Chat"/>
    <m/>
    <m/>
    <x v="4"/>
    <x v="7"/>
    <x v="6"/>
    <x v="1"/>
    <x v="0"/>
    <x v="1"/>
    <n v="0.29375000000000001"/>
  </r>
  <r>
    <n v="942"/>
    <s v="Antonio Smith"/>
    <s v="njohnson@example.net"/>
    <n v="49"/>
    <s v="Other"/>
    <x v="2"/>
    <d v="2020-12-24T00:00:00"/>
    <x v="3"/>
    <s v="Delivery problem"/>
    <s v="I'm having an issue with the {product_purchased}. Please assist._x000a__x000a_Sorry, this product is no longer available. I've already contacted customer support multiple times, but the issue remains unresolved."/>
    <x v="0"/>
    <m/>
    <x v="0"/>
    <s v="Email"/>
    <d v="2023-06-01T18:41:15"/>
    <m/>
    <x v="4"/>
    <x v="1"/>
    <x v="10"/>
    <x v="0"/>
    <x v="0"/>
    <x v="0"/>
    <n v="0.66249999999999998"/>
  </r>
  <r>
    <n v="943"/>
    <s v="Brian Fuller"/>
    <s v="michael60@example.net"/>
    <n v="37"/>
    <s v="Other"/>
    <x v="7"/>
    <d v="2020-03-11T00:00:00"/>
    <x v="0"/>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x v="2"/>
    <m/>
    <x v="2"/>
    <s v="Social media"/>
    <m/>
    <m/>
    <x v="4"/>
    <x v="4"/>
    <x v="0"/>
    <x v="0"/>
    <x v="0"/>
    <x v="1"/>
    <n v="0.36875000000000002"/>
  </r>
  <r>
    <n v="944"/>
    <s v="Jessica Nguyen"/>
    <s v="diazkevin@example.com"/>
    <n v="19"/>
    <s v="Female"/>
    <x v="4"/>
    <d v="2021-12-26T00:00:00"/>
    <x v="0"/>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x v="0"/>
    <m/>
    <x v="3"/>
    <s v="Social media"/>
    <d v="2023-06-01T14:10:18"/>
    <m/>
    <x v="0"/>
    <x v="6"/>
    <x v="10"/>
    <x v="1"/>
    <x v="0"/>
    <x v="0"/>
    <n v="0.46875"/>
  </r>
  <r>
    <n v="945"/>
    <s v="Joshua Johnson"/>
    <s v="jon16@example.com"/>
    <n v="63"/>
    <s v="Male"/>
    <x v="6"/>
    <d v="2020-03-31T00:00:00"/>
    <x v="2"/>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x v="1"/>
    <s v="Woman add long and force quite hair."/>
    <x v="1"/>
    <s v="Email"/>
    <d v="2023-06-01T10:48:19"/>
    <d v="2023-06-01T14:13:19"/>
    <x v="4"/>
    <x v="9"/>
    <x v="0"/>
    <x v="1"/>
    <x v="1"/>
    <x v="1"/>
    <n v="0.23749999999999999"/>
  </r>
  <r>
    <n v="946"/>
    <s v="Kevin Odonnell Jr."/>
    <s v="pcooper@example.com"/>
    <n v="55"/>
    <s v="Female"/>
    <x v="0"/>
    <d v="2021-05-06T00:00:00"/>
    <x v="0"/>
    <s v="Installation support"/>
    <s v="I'm having an issue with the {product_purchased}. Please assist. I've checked for software updates, and my {product_purchased} is already running the latest version."/>
    <x v="2"/>
    <m/>
    <x v="0"/>
    <s v="Chat"/>
    <m/>
    <m/>
    <x v="0"/>
    <x v="2"/>
    <x v="1"/>
    <x v="0"/>
    <x v="0"/>
    <x v="1"/>
    <n v="0.72499999999999998"/>
  </r>
  <r>
    <n v="947"/>
    <s v="Marcus Galloway"/>
    <s v="joan71@example.net"/>
    <n v="18"/>
    <s v="Other"/>
    <x v="11"/>
    <d v="2021-06-01T00:00:00"/>
    <x v="1"/>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x v="0"/>
    <m/>
    <x v="2"/>
    <s v="Chat"/>
    <d v="2023-06-01T13:45:21"/>
    <m/>
    <x v="0"/>
    <x v="1"/>
    <x v="8"/>
    <x v="1"/>
    <x v="0"/>
    <x v="0"/>
    <n v="0.64375000000000004"/>
  </r>
  <r>
    <n v="948"/>
    <s v="Brittany Foster MD"/>
    <s v="odomdoris@example.org"/>
    <n v="29"/>
    <s v="Male"/>
    <x v="10"/>
    <d v="2021-05-11T00:00:00"/>
    <x v="2"/>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x v="0"/>
    <m/>
    <x v="0"/>
    <s v="Email"/>
    <d v="2023-06-01T14:53:23"/>
    <m/>
    <x v="0"/>
    <x v="10"/>
    <x v="1"/>
    <x v="0"/>
    <x v="0"/>
    <x v="0"/>
    <n v="0.24374999999999999"/>
  </r>
  <r>
    <n v="949"/>
    <s v="Sandra Hopkins"/>
    <s v="elizabethjenkins@example.com"/>
    <n v="64"/>
    <s v="Female"/>
    <x v="14"/>
    <d v="2020-11-05T00:00:00"/>
    <x v="2"/>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x v="2"/>
    <m/>
    <x v="1"/>
    <s v="Email"/>
    <m/>
    <m/>
    <x v="0"/>
    <x v="0"/>
    <x v="3"/>
    <x v="1"/>
    <x v="0"/>
    <x v="1"/>
    <n v="0.9375"/>
  </r>
  <r>
    <n v="950"/>
    <s v="Diane Watson"/>
    <s v="janet06@example.com"/>
    <n v="50"/>
    <s v="Other"/>
    <x v="12"/>
    <d v="2021-02-18T00:00:00"/>
    <x v="0"/>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x v="1"/>
    <s v="Into born ground street enough direction left."/>
    <x v="3"/>
    <s v="Email"/>
    <d v="2023-06-01T09:36:26"/>
    <d v="2023-05-31T23:43:26"/>
    <x v="3"/>
    <x v="3"/>
    <x v="4"/>
    <x v="1"/>
    <x v="1"/>
    <x v="1"/>
    <n v="0.22500000000000001"/>
  </r>
  <r>
    <n v="951"/>
    <s v="Michael Lowe"/>
    <s v="tonirichardson@example.org"/>
    <n v="64"/>
    <s v="Other"/>
    <x v="5"/>
    <d v="2021-08-13T00:00:00"/>
    <x v="2"/>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x v="1"/>
    <s v="Challenge executive thought hard war hope indeed."/>
    <x v="3"/>
    <s v="Chat"/>
    <d v="2023-06-01T05:37:28"/>
    <d v="2023-06-01T13:05:28"/>
    <x v="1"/>
    <x v="2"/>
    <x v="5"/>
    <x v="1"/>
    <x v="1"/>
    <x v="1"/>
    <n v="0.64375000000000004"/>
  </r>
  <r>
    <n v="952"/>
    <s v="Tiffany Johnson"/>
    <s v="stevensamanda@example.org"/>
    <n v="56"/>
    <s v="Other"/>
    <x v="9"/>
    <d v="2020-06-24T00:00:00"/>
    <x v="0"/>
    <s v="Product compatibility"/>
    <s v="I'm having an issue with the {product_purchased}. Please assist._x000a__x000a_You're able to add more._x000a__x000a_{product_add} I've noticed a peculiar error message popping up on my {product_purchased} screen. It says '{error_message}'. What does it mean?"/>
    <x v="2"/>
    <m/>
    <x v="0"/>
    <s v="Chat"/>
    <m/>
    <m/>
    <x v="0"/>
    <x v="8"/>
    <x v="8"/>
    <x v="0"/>
    <x v="0"/>
    <x v="1"/>
    <n v="0.19375000000000001"/>
  </r>
  <r>
    <n v="953"/>
    <s v="Philip Jordan"/>
    <s v="mcbridebrett@example.org"/>
    <n v="50"/>
    <s v="Male"/>
    <x v="30"/>
    <d v="2020-08-15T00:00:00"/>
    <x v="2"/>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x v="2"/>
    <m/>
    <x v="1"/>
    <s v="Chat"/>
    <m/>
    <m/>
    <x v="0"/>
    <x v="2"/>
    <x v="5"/>
    <x v="1"/>
    <x v="0"/>
    <x v="1"/>
    <n v="0.64375000000000004"/>
  </r>
  <r>
    <n v="954"/>
    <s v="Christopher Reynolds"/>
    <s v="seansantiago@example.org"/>
    <n v="24"/>
    <s v="Other"/>
    <x v="22"/>
    <d v="2021-03-04T00:00:00"/>
    <x v="3"/>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x v="1"/>
    <s v="Prove put yes others."/>
    <x v="3"/>
    <s v="Phone"/>
    <d v="2023-06-01T12:38:33"/>
    <d v="2023-06-01T03:46:33"/>
    <x v="4"/>
    <x v="0"/>
    <x v="0"/>
    <x v="1"/>
    <x v="1"/>
    <x v="1"/>
    <n v="0.76875000000000004"/>
  </r>
  <r>
    <n v="955"/>
    <s v="Matthew Garcia"/>
    <s v="qgalvan@example.net"/>
    <n v="30"/>
    <s v="Female"/>
    <x v="28"/>
    <d v="2020-09-13T00:00:00"/>
    <x v="2"/>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x v="1"/>
    <s v="Believe poor board opportunity hotel film mean."/>
    <x v="1"/>
    <s v="Chat"/>
    <d v="2023-06-01T19:25:34"/>
    <d v="2023-06-01T08:31:34"/>
    <x v="1"/>
    <x v="0"/>
    <x v="9"/>
    <x v="1"/>
    <x v="1"/>
    <x v="1"/>
    <n v="0.8"/>
  </r>
  <r>
    <n v="956"/>
    <s v="Andrew Mosley"/>
    <s v="kellytonya@example.net"/>
    <n v="20"/>
    <s v="Female"/>
    <x v="38"/>
    <d v="2020-12-30T00:00:00"/>
    <x v="2"/>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x v="1"/>
    <s v="Rate somebody final miss while professor center."/>
    <x v="0"/>
    <s v="Phone"/>
    <d v="2023-06-01T11:45:35"/>
    <d v="2023-06-01T14:53:35"/>
    <x v="4"/>
    <x v="9"/>
    <x v="10"/>
    <x v="1"/>
    <x v="1"/>
    <x v="1"/>
    <n v="0.25624999999999998"/>
  </r>
  <r>
    <n v="957"/>
    <s v="Jason Page"/>
    <s v="sanchezbobby@example.org"/>
    <n v="64"/>
    <s v="Other"/>
    <x v="29"/>
    <d v="2021-03-16T00:00:00"/>
    <x v="3"/>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x v="1"/>
    <s v="Base low change create north."/>
    <x v="3"/>
    <s v="Social media"/>
    <d v="2023-06-01T00:22:36"/>
    <d v="2023-06-01T07:52:36"/>
    <x v="2"/>
    <x v="0"/>
    <x v="0"/>
    <x v="1"/>
    <x v="1"/>
    <x v="1"/>
    <n v="0.76875000000000004"/>
  </r>
  <r>
    <n v="958"/>
    <s v="Edward Camacho"/>
    <s v="mdavis@example.org"/>
    <n v="54"/>
    <s v="Female"/>
    <x v="16"/>
    <d v="2021-04-05T00:00:00"/>
    <x v="2"/>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x v="2"/>
    <m/>
    <x v="2"/>
    <s v="Social media"/>
    <m/>
    <m/>
    <x v="0"/>
    <x v="2"/>
    <x v="11"/>
    <x v="0"/>
    <x v="0"/>
    <x v="1"/>
    <n v="0.65"/>
  </r>
  <r>
    <n v="959"/>
    <s v="Melissa Anderson"/>
    <s v="greenejose@example.com"/>
    <n v="69"/>
    <s v="Other"/>
    <x v="16"/>
    <d v="2021-08-23T00:00:00"/>
    <x v="0"/>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x v="2"/>
    <m/>
    <x v="0"/>
    <s v="Chat"/>
    <m/>
    <m/>
    <x v="0"/>
    <x v="2"/>
    <x v="5"/>
    <x v="0"/>
    <x v="0"/>
    <x v="1"/>
    <n v="0.64375000000000004"/>
  </r>
  <r>
    <n v="960"/>
    <s v="John Roberts"/>
    <s v="jessicaclark@example.org"/>
    <n v="65"/>
    <s v="Other"/>
    <x v="37"/>
    <d v="2020-11-26T00:00:00"/>
    <x v="3"/>
    <s v="Battery life"/>
    <s v="I'm having an issue with the {product_purchased}. Please assist. 1-800-859-7267 2 e-mail us at tips@pet-babe.us for questions or to try out this product if you I've tried different settings and configurations on my {product_purchased}, but the issue persists."/>
    <x v="1"/>
    <s v="Somebody today skill politics fear."/>
    <x v="3"/>
    <s v="Email"/>
    <d v="2023-06-01T17:56:41"/>
    <d v="2023-06-01T16:11:41"/>
    <x v="2"/>
    <x v="9"/>
    <x v="3"/>
    <x v="1"/>
    <x v="1"/>
    <x v="1"/>
    <n v="0.26874999999999999"/>
  </r>
  <r>
    <n v="961"/>
    <s v="Michael Dudley"/>
    <s v="christopheryoung@example.net"/>
    <n v="48"/>
    <s v="Female"/>
    <x v="38"/>
    <d v="2020-10-09T00:00:00"/>
    <x v="4"/>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x v="0"/>
    <m/>
    <x v="2"/>
    <s v="Phone"/>
    <d v="2023-06-01T11:29:43"/>
    <m/>
    <x v="0"/>
    <x v="1"/>
    <x v="7"/>
    <x v="1"/>
    <x v="0"/>
    <x v="0"/>
    <n v="0.79374999999999996"/>
  </r>
  <r>
    <n v="962"/>
    <s v="Jacob Pearson"/>
    <s v="valeriebaker@example.org"/>
    <n v="60"/>
    <s v="Female"/>
    <x v="28"/>
    <d v="2021-09-12T00:00:00"/>
    <x v="4"/>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x v="0"/>
    <m/>
    <x v="2"/>
    <s v="Phone"/>
    <d v="2023-06-01T01:21:45"/>
    <m/>
    <x v="0"/>
    <x v="1"/>
    <x v="9"/>
    <x v="1"/>
    <x v="0"/>
    <x v="0"/>
    <n v="0.73124999999999996"/>
  </r>
  <r>
    <n v="963"/>
    <s v="Kim Riggs"/>
    <s v="brianmorrison@example.com"/>
    <n v="24"/>
    <s v="Female"/>
    <x v="28"/>
    <d v="2020-07-07T00:00:00"/>
    <x v="3"/>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x v="0"/>
    <m/>
    <x v="0"/>
    <s v="Email"/>
    <d v="2023-05-31T23:35:47"/>
    <m/>
    <x v="0"/>
    <x v="2"/>
    <x v="2"/>
    <x v="0"/>
    <x v="0"/>
    <x v="0"/>
    <n v="0.57499999999999996"/>
  </r>
  <r>
    <n v="964"/>
    <s v="Krista Hernandez"/>
    <s v="ehayden@example.org"/>
    <n v="33"/>
    <s v="Female"/>
    <x v="37"/>
    <d v="2021-08-14T00:00:00"/>
    <x v="2"/>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x v="1"/>
    <s v="Should detail country from toward station."/>
    <x v="1"/>
    <s v="Email"/>
    <d v="2023-06-01T05:33:49"/>
    <d v="2023-06-01T13:18:49"/>
    <x v="4"/>
    <x v="2"/>
    <x v="5"/>
    <x v="1"/>
    <x v="1"/>
    <x v="1"/>
    <n v="0.64375000000000004"/>
  </r>
  <r>
    <n v="965"/>
    <s v="Jon Smith"/>
    <s v="joneskatie@example.org"/>
    <n v="36"/>
    <s v="Other"/>
    <x v="38"/>
    <d v="2020-06-18T00:00:00"/>
    <x v="1"/>
    <s v="Battery life"/>
    <s v="I'm having an issue with the {product_purchased}. Please assist. Thank you!&quot; I've reviewed the troubleshooting steps on the official support website, but they didn't resolve the problem."/>
    <x v="1"/>
    <s v="Level all over realize film laugh often."/>
    <x v="2"/>
    <s v="Chat"/>
    <d v="2023-06-01T11:02:49"/>
    <d v="2023-06-01T18:29:49"/>
    <x v="4"/>
    <x v="9"/>
    <x v="8"/>
    <x v="1"/>
    <x v="1"/>
    <x v="1"/>
    <n v="0.23125000000000001"/>
  </r>
  <r>
    <n v="966"/>
    <s v="Patrick Huerta"/>
    <s v="qandrade@example.com"/>
    <n v="23"/>
    <s v="Female"/>
    <x v="5"/>
    <d v="2020-02-23T00:00:00"/>
    <x v="3"/>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x v="0"/>
    <m/>
    <x v="0"/>
    <s v="Phone"/>
    <d v="2023-06-01T00:05:51"/>
    <m/>
    <x v="0"/>
    <x v="3"/>
    <x v="4"/>
    <x v="0"/>
    <x v="0"/>
    <x v="0"/>
    <n v="0.22500000000000001"/>
  </r>
  <r>
    <n v="967"/>
    <s v="Heather Middleton"/>
    <s v="johnny00@example.com"/>
    <n v="18"/>
    <s v="Female"/>
    <x v="39"/>
    <d v="2021-06-26T00:00:00"/>
    <x v="1"/>
    <s v="Account access"/>
    <s v="I'm having an issue with the {product_purchased}. Please assist._x000a__x000a_Please enable JavaScript to view the comments powered by Disqus._x000a__x000a_Disqus I need assistance as soon as possible because it's affecting my work and productivity."/>
    <x v="2"/>
    <m/>
    <x v="3"/>
    <s v="Chat"/>
    <m/>
    <m/>
    <x v="0"/>
    <x v="6"/>
    <x v="8"/>
    <x v="1"/>
    <x v="0"/>
    <x v="1"/>
    <n v="0.46250000000000002"/>
  </r>
  <r>
    <n v="968"/>
    <s v="Kimberly Scott"/>
    <s v="ashley94@example.net"/>
    <n v="44"/>
    <s v="Female"/>
    <x v="14"/>
    <d v="2020-06-07T00:00:00"/>
    <x v="2"/>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x v="0"/>
    <m/>
    <x v="0"/>
    <s v="Email"/>
    <d v="2023-06-01T09:57:54"/>
    <m/>
    <x v="0"/>
    <x v="0"/>
    <x v="8"/>
    <x v="0"/>
    <x v="0"/>
    <x v="0"/>
    <n v="0.84375"/>
  </r>
  <r>
    <n v="969"/>
    <s v="David Garza"/>
    <s v="fhumphrey@example.net"/>
    <n v="59"/>
    <s v="Female"/>
    <x v="27"/>
    <d v="2021-05-28T00:00:00"/>
    <x v="3"/>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x v="2"/>
    <m/>
    <x v="0"/>
    <s v="Email"/>
    <m/>
    <m/>
    <x v="0"/>
    <x v="7"/>
    <x v="1"/>
    <x v="0"/>
    <x v="0"/>
    <x v="1"/>
    <n v="0.23749999999999999"/>
  </r>
  <r>
    <n v="970"/>
    <s v="Kathryn Lara"/>
    <s v="cynthia15@example.com"/>
    <n v="52"/>
    <s v="Other"/>
    <x v="32"/>
    <d v="2021-01-06T00:00:00"/>
    <x v="2"/>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x v="2"/>
    <m/>
    <x v="0"/>
    <s v="Social media"/>
    <m/>
    <m/>
    <x v="0"/>
    <x v="2"/>
    <x v="6"/>
    <x v="0"/>
    <x v="0"/>
    <x v="1"/>
    <n v="0.73124999999999996"/>
  </r>
  <r>
    <n v="971"/>
    <s v="Gary Archer"/>
    <s v="taylorluna@example.com"/>
    <n v="60"/>
    <s v="Other"/>
    <x v="32"/>
    <d v="2021-05-01T00:00:00"/>
    <x v="0"/>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x v="2"/>
    <m/>
    <x v="2"/>
    <s v="Chat"/>
    <m/>
    <m/>
    <x v="0"/>
    <x v="0"/>
    <x v="1"/>
    <x v="0"/>
    <x v="0"/>
    <x v="1"/>
    <n v="0.80625000000000002"/>
  </r>
  <r>
    <n v="972"/>
    <s v="Daniel Johnson"/>
    <s v="rsanchez@example.net"/>
    <n v="38"/>
    <s v="Other"/>
    <x v="38"/>
    <d v="2021-04-22T00:00:00"/>
    <x v="3"/>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x v="0"/>
    <m/>
    <x v="2"/>
    <s v="Social media"/>
    <d v="2023-06-01T05:27:00"/>
    <m/>
    <x v="0"/>
    <x v="4"/>
    <x v="11"/>
    <x v="1"/>
    <x v="0"/>
    <x v="0"/>
    <n v="0.42499999999999999"/>
  </r>
  <r>
    <n v="973"/>
    <s v="David Eaton"/>
    <s v="laura19@example.com"/>
    <n v="18"/>
    <s v="Other"/>
    <x v="29"/>
    <d v="2020-12-09T00:00:00"/>
    <x v="1"/>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x v="0"/>
    <m/>
    <x v="0"/>
    <s v="Email"/>
    <d v="2023-06-01T15:24:01"/>
    <m/>
    <x v="0"/>
    <x v="6"/>
    <x v="10"/>
    <x v="0"/>
    <x v="0"/>
    <x v="0"/>
    <n v="0.46875"/>
  </r>
  <r>
    <n v="974"/>
    <s v="Debbie Guzman"/>
    <s v="hudsonjulie@example.com"/>
    <n v="66"/>
    <s v="Other"/>
    <x v="27"/>
    <d v="2021-04-12T00:00:00"/>
    <x v="1"/>
    <s v="Payment issue"/>
    <s v="I'm having an issue with the {product_purchased}. Please assist._x000a__x000a_[1] See http://www.tinkfactory.com/forums/showthread.php?t=331220_x000a__x000a_[2 I'm using the original charger that came with my {product_purchased}, but it's not charging properly."/>
    <x v="1"/>
    <s v="Alone election democratic seven yourself."/>
    <x v="1"/>
    <s v="Social media"/>
    <d v="2023-06-01T14:54:03"/>
    <d v="2023-06-01T06:17:03"/>
    <x v="1"/>
    <x v="8"/>
    <x v="11"/>
    <x v="1"/>
    <x v="1"/>
    <x v="1"/>
    <n v="0.28125"/>
  </r>
  <r>
    <n v="975"/>
    <s v="Kevin Rose"/>
    <s v="jasminetucker@example.com"/>
    <n v="60"/>
    <s v="Female"/>
    <x v="1"/>
    <d v="2020-07-08T00:00:00"/>
    <x v="2"/>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x v="0"/>
    <m/>
    <x v="1"/>
    <s v="Social media"/>
    <d v="2023-06-01T04:19:04"/>
    <m/>
    <x v="0"/>
    <x v="2"/>
    <x v="2"/>
    <x v="1"/>
    <x v="0"/>
    <x v="0"/>
    <n v="0.57499999999999996"/>
  </r>
  <r>
    <n v="976"/>
    <s v="Patrick Willis"/>
    <s v="lunaalec@example.net"/>
    <n v="39"/>
    <s v="Male"/>
    <x v="11"/>
    <d v="2020-03-27T00:00:00"/>
    <x v="1"/>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x v="2"/>
    <m/>
    <x v="2"/>
    <s v="Chat"/>
    <m/>
    <m/>
    <x v="0"/>
    <x v="2"/>
    <x v="0"/>
    <x v="0"/>
    <x v="0"/>
    <x v="1"/>
    <n v="0.64375000000000004"/>
  </r>
  <r>
    <n v="977"/>
    <s v="Matthew White"/>
    <s v="kathryn36@example.com"/>
    <n v="64"/>
    <s v="Male"/>
    <x v="23"/>
    <d v="2021-02-23T00:00:00"/>
    <x v="2"/>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x v="0"/>
    <m/>
    <x v="0"/>
    <s v="Email"/>
    <d v="2023-06-01T18:58:07"/>
    <m/>
    <x v="0"/>
    <x v="10"/>
    <x v="4"/>
    <x v="0"/>
    <x v="0"/>
    <x v="0"/>
    <n v="0.22500000000000001"/>
  </r>
  <r>
    <n v="978"/>
    <s v="Ashley Mckee"/>
    <s v="xhardin@example.com"/>
    <n v="59"/>
    <s v="Other"/>
    <x v="8"/>
    <d v="2021-07-04T00:00:00"/>
    <x v="4"/>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x v="2"/>
    <m/>
    <x v="3"/>
    <s v="Email"/>
    <m/>
    <m/>
    <x v="0"/>
    <x v="0"/>
    <x v="2"/>
    <x v="1"/>
    <x v="0"/>
    <x v="1"/>
    <n v="1.0687500000000001"/>
  </r>
  <r>
    <n v="979"/>
    <s v="Megan Singh"/>
    <s v="stephenhunter@example.com"/>
    <n v="50"/>
    <s v="Female"/>
    <x v="38"/>
    <d v="2021-05-22T00:00:00"/>
    <x v="2"/>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x v="2"/>
    <m/>
    <x v="2"/>
    <s v="Chat"/>
    <m/>
    <m/>
    <x v="0"/>
    <x v="0"/>
    <x v="1"/>
    <x v="0"/>
    <x v="0"/>
    <x v="1"/>
    <n v="0.80625000000000002"/>
  </r>
  <r>
    <n v="980"/>
    <s v="Anna Lutz"/>
    <s v="michael65@example.net"/>
    <n v="31"/>
    <s v="Female"/>
    <x v="7"/>
    <d v="2020-05-14T00:00:00"/>
    <x v="2"/>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x v="2"/>
    <m/>
    <x v="3"/>
    <s v="Social media"/>
    <m/>
    <m/>
    <x v="0"/>
    <x v="10"/>
    <x v="1"/>
    <x v="1"/>
    <x v="0"/>
    <x v="1"/>
    <n v="0.24374999999999999"/>
  </r>
  <r>
    <n v="981"/>
    <s v="Larry Brady"/>
    <s v="steven18@example.com"/>
    <n v="36"/>
    <s v="Female"/>
    <x v="36"/>
    <d v="2020-11-18T00:00:00"/>
    <x v="0"/>
    <s v="Delivery problem"/>
    <s v="I'm having an issue with the {product_purchased}. Please assist. I've performed a factory reset on my {product_purchased}, hoping it would resolve the problem, but it didn't help."/>
    <x v="1"/>
    <s v="Concern why sound beat goal term wish."/>
    <x v="3"/>
    <s v="Email"/>
    <d v="2023-06-01T19:10:10"/>
    <d v="2023-06-01T09:51:10"/>
    <x v="1"/>
    <x v="8"/>
    <x v="3"/>
    <x v="1"/>
    <x v="1"/>
    <x v="1"/>
    <n v="0.18124999999999999"/>
  </r>
  <r>
    <n v="982"/>
    <s v="Ashley Mcdonald"/>
    <s v="knunez@example.net"/>
    <n v="22"/>
    <s v="Female"/>
    <x v="28"/>
    <d v="2021-03-23T00:00:00"/>
    <x v="0"/>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x v="0"/>
    <m/>
    <x v="3"/>
    <s v="Email"/>
    <d v="2023-06-01T09:48:12"/>
    <m/>
    <x v="0"/>
    <x v="2"/>
    <x v="0"/>
    <x v="1"/>
    <x v="0"/>
    <x v="0"/>
    <n v="0.64375000000000004"/>
  </r>
  <r>
    <n v="983"/>
    <s v="David Mccoy"/>
    <s v="btanner@example.org"/>
    <n v="45"/>
    <s v="Female"/>
    <x v="28"/>
    <d v="2021-05-04T00:00:00"/>
    <x v="1"/>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x v="2"/>
    <m/>
    <x v="3"/>
    <s v="Phone"/>
    <m/>
    <m/>
    <x v="4"/>
    <x v="0"/>
    <x v="1"/>
    <x v="1"/>
    <x v="0"/>
    <x v="1"/>
    <n v="0.80625000000000002"/>
  </r>
  <r>
    <n v="984"/>
    <s v="Manuel Parks"/>
    <s v="melissa70@example.org"/>
    <n v="51"/>
    <s v="Other"/>
    <x v="4"/>
    <d v="2020-12-07T00:00:00"/>
    <x v="1"/>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x v="2"/>
    <m/>
    <x v="0"/>
    <s v="Social media"/>
    <m/>
    <m/>
    <x v="4"/>
    <x v="6"/>
    <x v="10"/>
    <x v="0"/>
    <x v="0"/>
    <x v="1"/>
    <n v="0.46875"/>
  </r>
  <r>
    <n v="985"/>
    <s v="Teresa Guerrero"/>
    <s v="estesjon@example.org"/>
    <n v="51"/>
    <s v="Male"/>
    <x v="31"/>
    <d v="2020-07-29T00:00:00"/>
    <x v="2"/>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x v="2"/>
    <m/>
    <x v="0"/>
    <s v="Email"/>
    <m/>
    <m/>
    <x v="4"/>
    <x v="5"/>
    <x v="2"/>
    <x v="0"/>
    <x v="0"/>
    <x v="1"/>
    <n v="0.25"/>
  </r>
  <r>
    <n v="986"/>
    <s v="Rebecca Schmidt"/>
    <s v="susan55@example.com"/>
    <n v="26"/>
    <s v="Male"/>
    <x v="0"/>
    <d v="2020-11-03T00:00:00"/>
    <x v="2"/>
    <s v="Product recommendation"/>
    <s v="I'm having an issue with the {product_purchased}. Please assist. This problem started occurring after the recent software update. I haven't made any other changes to the device."/>
    <x v="2"/>
    <m/>
    <x v="1"/>
    <s v="Phone"/>
    <m/>
    <m/>
    <x v="4"/>
    <x v="6"/>
    <x v="3"/>
    <x v="1"/>
    <x v="0"/>
    <x v="1"/>
    <n v="0.51875000000000004"/>
  </r>
  <r>
    <n v="987"/>
    <s v="Joshua Williams"/>
    <s v="martinamanda@example.org"/>
    <n v="21"/>
    <s v="Male"/>
    <x v="3"/>
    <d v="2021-05-18T00:00:00"/>
    <x v="0"/>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x v="1"/>
    <s v="Professional identify stage pressure item teacher military."/>
    <x v="0"/>
    <s v="Social media"/>
    <d v="2023-05-31T23:16:19"/>
    <d v="2023-06-01T05:56:19"/>
    <x v="3"/>
    <x v="10"/>
    <x v="1"/>
    <x v="1"/>
    <x v="1"/>
    <x v="1"/>
    <n v="0.24374999999999999"/>
  </r>
  <r>
    <n v="988"/>
    <s v="Thomas Garrison"/>
    <s v="uwilliams@example.net"/>
    <n v="39"/>
    <s v="Other"/>
    <x v="34"/>
    <d v="2020-01-12T00:00:00"/>
    <x v="3"/>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x v="0"/>
    <m/>
    <x v="0"/>
    <s v="Social media"/>
    <d v="2023-06-01T08:55:20"/>
    <m/>
    <x v="4"/>
    <x v="1"/>
    <x v="6"/>
    <x v="0"/>
    <x v="0"/>
    <x v="0"/>
    <n v="0.79374999999999996"/>
  </r>
  <r>
    <n v="989"/>
    <s v="Kimberly Hughes"/>
    <s v="rebecca56@example.org"/>
    <n v="42"/>
    <s v="Other"/>
    <x v="11"/>
    <d v="2020-03-30T00:00:00"/>
    <x v="1"/>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x v="2"/>
    <m/>
    <x v="3"/>
    <s v="Phone"/>
    <m/>
    <m/>
    <x v="4"/>
    <x v="2"/>
    <x v="0"/>
    <x v="1"/>
    <x v="0"/>
    <x v="1"/>
    <n v="0.64375000000000004"/>
  </r>
  <r>
    <n v="990"/>
    <s v="Bob Reeves"/>
    <s v="adriana86@example.org"/>
    <n v="33"/>
    <s v="Female"/>
    <x v="12"/>
    <d v="2021-03-04T00:00:00"/>
    <x v="2"/>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x v="2"/>
    <m/>
    <x v="1"/>
    <s v="Chat"/>
    <m/>
    <m/>
    <x v="4"/>
    <x v="1"/>
    <x v="0"/>
    <x v="1"/>
    <x v="0"/>
    <x v="1"/>
    <n v="0.63124999999999998"/>
  </r>
  <r>
    <n v="991"/>
    <s v="Cynthia Davis"/>
    <s v="zwilliams@example.org"/>
    <n v="41"/>
    <s v="Other"/>
    <x v="12"/>
    <d v="2021-11-23T00:00:00"/>
    <x v="2"/>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x v="2"/>
    <m/>
    <x v="3"/>
    <s v="Email"/>
    <m/>
    <m/>
    <x v="4"/>
    <x v="2"/>
    <x v="3"/>
    <x v="1"/>
    <x v="0"/>
    <x v="1"/>
    <n v="0.6"/>
  </r>
  <r>
    <n v="992"/>
    <s v="Melissa Becker"/>
    <s v="qdunn@example.net"/>
    <n v="67"/>
    <s v="Female"/>
    <x v="28"/>
    <d v="2021-05-16T00:00:00"/>
    <x v="3"/>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x v="0"/>
    <m/>
    <x v="0"/>
    <s v="Phone"/>
    <d v="2023-06-01T03:00:27"/>
    <m/>
    <x v="4"/>
    <x v="7"/>
    <x v="1"/>
    <x v="0"/>
    <x v="0"/>
    <x v="0"/>
    <n v="0.23749999999999999"/>
  </r>
  <r>
    <n v="993"/>
    <s v="Kevin Lopez"/>
    <s v="santiagotiffany@example.com"/>
    <n v="34"/>
    <s v="Male"/>
    <x v="38"/>
    <d v="2021-03-27T00:00:00"/>
    <x v="1"/>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x v="0"/>
    <m/>
    <x v="3"/>
    <s v="Chat"/>
    <d v="2023-06-01T03:12:28"/>
    <m/>
    <x v="0"/>
    <x v="0"/>
    <x v="0"/>
    <x v="1"/>
    <x v="0"/>
    <x v="0"/>
    <n v="0.76875000000000004"/>
  </r>
  <r>
    <n v="994"/>
    <s v="Kathryn Williams"/>
    <s v="mark58@example.org"/>
    <n v="57"/>
    <s v="Other"/>
    <x v="27"/>
    <d v="2021-05-19T00:00:00"/>
    <x v="1"/>
    <s v="Display issue"/>
    <s v="I'm having an issue with the {product_purchased}. Please assist. I'm concerned about the security of my {product_purchased} and would like to ensure that my data is safe."/>
    <x v="1"/>
    <s v="Take theory film assume."/>
    <x v="0"/>
    <s v="Social media"/>
    <d v="2023-06-01T00:53:28"/>
    <d v="2023-06-01T03:10:28"/>
    <x v="2"/>
    <x v="4"/>
    <x v="1"/>
    <x v="1"/>
    <x v="1"/>
    <x v="1"/>
    <n v="0.36875000000000002"/>
  </r>
  <r>
    <n v="995"/>
    <s v="Karen Anderson"/>
    <s v="jessethompson@example.org"/>
    <n v="61"/>
    <s v="Female"/>
    <x v="34"/>
    <d v="2021-08-18T00:00:00"/>
    <x v="4"/>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x v="2"/>
    <m/>
    <x v="2"/>
    <s v="Phone"/>
    <m/>
    <m/>
    <x v="0"/>
    <x v="9"/>
    <x v="5"/>
    <x v="0"/>
    <x v="0"/>
    <x v="1"/>
    <n v="0.1875"/>
  </r>
  <r>
    <n v="996"/>
    <s v="Travis Ho"/>
    <s v="rcaldwell@example.org"/>
    <n v="36"/>
    <s v="Other"/>
    <x v="36"/>
    <d v="2020-11-07T00:00:00"/>
    <x v="2"/>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x v="2"/>
    <m/>
    <x v="0"/>
    <s v="Chat"/>
    <m/>
    <m/>
    <x v="0"/>
    <x v="1"/>
    <x v="3"/>
    <x v="0"/>
    <x v="0"/>
    <x v="1"/>
    <n v="0.65625"/>
  </r>
  <r>
    <n v="997"/>
    <s v="Kari Hale"/>
    <s v="jennifer89@example.net"/>
    <n v="57"/>
    <s v="Female"/>
    <x v="36"/>
    <d v="2021-11-25T00:00:00"/>
    <x v="4"/>
    <s v="Software bug"/>
    <s v="I'm having an issue with the {product_purchased}. Please assist. I've recently updated the firmware of my {product_purchased}, and the issue started happening afterward. Could it be related to the update?"/>
    <x v="0"/>
    <m/>
    <x v="3"/>
    <s v="Social media"/>
    <d v="2023-06-01T02:15:31"/>
    <m/>
    <x v="0"/>
    <x v="7"/>
    <x v="3"/>
    <x v="1"/>
    <x v="0"/>
    <x v="0"/>
    <n v="0.23125000000000001"/>
  </r>
  <r>
    <n v="998"/>
    <s v="Eric Harvey"/>
    <s v="julie04@example.net"/>
    <n v="43"/>
    <s v="Male"/>
    <x v="30"/>
    <d v="2021-02-10T00:00:00"/>
    <x v="1"/>
    <s v="Payment issue"/>
    <s v="I'm having an issue with the {product_purchased}. Please assist. I'm unable to find the option to perform the desired action in the {product_purchased}. Could you please guide me through the steps?"/>
    <x v="1"/>
    <s v="Grow laugh little air rest successful."/>
    <x v="3"/>
    <s v="Phone"/>
    <d v="2023-06-01T04:09:31"/>
    <d v="2023-06-01T08:34:31"/>
    <x v="3"/>
    <x v="4"/>
    <x v="4"/>
    <x v="1"/>
    <x v="1"/>
    <x v="1"/>
    <n v="0.47499999999999998"/>
  </r>
  <r>
    <n v="999"/>
    <s v="Thomas Wheeler"/>
    <s v="reedlacey@example.org"/>
    <n v="59"/>
    <s v="Other"/>
    <x v="24"/>
    <d v="2021-03-03T00:00:00"/>
    <x v="2"/>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x v="0"/>
    <m/>
    <x v="3"/>
    <s v="Phone"/>
    <d v="2023-06-01T22:01:32"/>
    <m/>
    <x v="0"/>
    <x v="0"/>
    <x v="0"/>
    <x v="1"/>
    <x v="0"/>
    <x v="0"/>
    <n v="0.76875000000000004"/>
  </r>
  <r>
    <n v="1000"/>
    <s v="Bethany Krause"/>
    <s v="martinezsarah@example.com"/>
    <n v="68"/>
    <s v="Male"/>
    <x v="14"/>
    <d v="2020-05-02T00:00:00"/>
    <x v="1"/>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x v="1"/>
    <s v="Order go less truth apply her candidate."/>
    <x v="2"/>
    <s v="Chat"/>
    <d v="2023-06-01T15:37:34"/>
    <d v="2023-06-01T20:14:34"/>
    <x v="4"/>
    <x v="2"/>
    <x v="1"/>
    <x v="1"/>
    <x v="1"/>
    <x v="1"/>
    <n v="0.72499999999999998"/>
  </r>
  <r>
    <n v="1001"/>
    <s v="Jeff Schaefer"/>
    <s v="tdickerson@example.net"/>
    <n v="62"/>
    <s v="Male"/>
    <x v="32"/>
    <d v="2021-02-11T00:00:00"/>
    <x v="2"/>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x v="2"/>
    <m/>
    <x v="0"/>
    <s v="Phone"/>
    <m/>
    <m/>
    <x v="0"/>
    <x v="0"/>
    <x v="4"/>
    <x v="0"/>
    <x v="0"/>
    <x v="1"/>
    <n v="0.9375"/>
  </r>
  <r>
    <n v="1002"/>
    <s v="Andrew Acevedo"/>
    <s v="keyandrew@example.org"/>
    <n v="36"/>
    <s v="Female"/>
    <x v="17"/>
    <d v="2021-02-20T00:00:00"/>
    <x v="1"/>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x v="2"/>
    <m/>
    <x v="0"/>
    <s v="Social media"/>
    <m/>
    <m/>
    <x v="0"/>
    <x v="4"/>
    <x v="4"/>
    <x v="0"/>
    <x v="0"/>
    <x v="1"/>
    <n v="0.47499999999999998"/>
  </r>
  <r>
    <n v="1003"/>
    <s v="Ashley Pham"/>
    <s v="seth61@example.org"/>
    <n v="18"/>
    <s v="Male"/>
    <x v="1"/>
    <d v="2020-11-09T00:00:00"/>
    <x v="2"/>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x v="2"/>
    <m/>
    <x v="3"/>
    <s v="Social media"/>
    <m/>
    <m/>
    <x v="0"/>
    <x v="4"/>
    <x v="3"/>
    <x v="1"/>
    <x v="0"/>
    <x v="1"/>
    <n v="0.41875000000000001"/>
  </r>
  <r>
    <n v="1004"/>
    <s v="Leslie Perez"/>
    <s v="rbest@example.com"/>
    <n v="66"/>
    <s v="Male"/>
    <x v="29"/>
    <d v="2020-10-15T00:00:00"/>
    <x v="4"/>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x v="2"/>
    <m/>
    <x v="2"/>
    <s v="Phone"/>
    <m/>
    <m/>
    <x v="0"/>
    <x v="10"/>
    <x v="7"/>
    <x v="0"/>
    <x v="0"/>
    <x v="1"/>
    <n v="0.25624999999999998"/>
  </r>
  <r>
    <n v="1005"/>
    <s v="Christopher Wilson"/>
    <s v="vbrown@example.org"/>
    <n v="67"/>
    <s v="Other"/>
    <x v="35"/>
    <d v="2020-09-04T00:00:00"/>
    <x v="4"/>
    <s v="Refund request"/>
    <s v="I'm having an issue with the {product_purchased}. Please assist._x000a__x000a_3. Don't wait for the product to arrive without warning._x000a__x000a_4 Fla. Code Ann. Â§ 4-41-1130(d)( I'm not sure if this issue is specific to my device or if others have reported similar problems."/>
    <x v="1"/>
    <s v="Community PM station."/>
    <x v="3"/>
    <s v="Chat"/>
    <d v="2023-06-01T21:58:42"/>
    <d v="2023-06-01T18:36:42"/>
    <x v="1"/>
    <x v="0"/>
    <x v="9"/>
    <x v="1"/>
    <x v="1"/>
    <x v="1"/>
    <n v="0.8"/>
  </r>
  <r>
    <n v="1006"/>
    <s v="Ashley Brooks"/>
    <s v="hholland@example.net"/>
    <n v="58"/>
    <s v="Female"/>
    <x v="1"/>
    <d v="2020-03-11T00:00:00"/>
    <x v="0"/>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x v="0"/>
    <m/>
    <x v="0"/>
    <s v="Email"/>
    <d v="2023-06-01T12:14:44"/>
    <m/>
    <x v="0"/>
    <x v="0"/>
    <x v="0"/>
    <x v="0"/>
    <x v="0"/>
    <x v="0"/>
    <n v="0.76875000000000004"/>
  </r>
  <r>
    <n v="1007"/>
    <s v="Savannah Mcneil"/>
    <s v="fcox@example.org"/>
    <n v="20"/>
    <s v="Male"/>
    <x v="19"/>
    <d v="2021-01-05T00:00:00"/>
    <x v="1"/>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x v="1"/>
    <s v="Create able decade card Democrat offer seem."/>
    <x v="0"/>
    <s v="Email"/>
    <d v="2023-06-01T02:58:45"/>
    <d v="2023-06-01T07:26:45"/>
    <x v="3"/>
    <x v="4"/>
    <x v="6"/>
    <x v="1"/>
    <x v="1"/>
    <x v="1"/>
    <n v="0.51875000000000004"/>
  </r>
  <r>
    <n v="1008"/>
    <s v="Alfred Vincent"/>
    <s v="scline@example.net"/>
    <n v="46"/>
    <s v="Other"/>
    <x v="25"/>
    <d v="2021-07-15T00:00:00"/>
    <x v="1"/>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x v="2"/>
    <m/>
    <x v="3"/>
    <s v="Email"/>
    <m/>
    <m/>
    <x v="0"/>
    <x v="2"/>
    <x v="2"/>
    <x v="1"/>
    <x v="0"/>
    <x v="1"/>
    <n v="0.57499999999999996"/>
  </r>
  <r>
    <n v="1009"/>
    <s v="Stephen Zhang"/>
    <s v="stevensdaniel@example.net"/>
    <n v="62"/>
    <s v="Male"/>
    <x v="27"/>
    <d v="2021-11-02T00:00:00"/>
    <x v="4"/>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x v="1"/>
    <s v="Left current tell summer parent."/>
    <x v="3"/>
    <s v="Social media"/>
    <d v="2023-06-01T20:41:49"/>
    <d v="2023-06-01T08:49:49"/>
    <x v="1"/>
    <x v="2"/>
    <x v="3"/>
    <x v="1"/>
    <x v="1"/>
    <x v="1"/>
    <n v="0.6"/>
  </r>
  <r>
    <n v="1010"/>
    <s v="Karla West"/>
    <s v="dstewart@example.org"/>
    <n v="51"/>
    <s v="Other"/>
    <x v="25"/>
    <d v="2020-02-04T00:00:00"/>
    <x v="1"/>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x v="1"/>
    <s v="Service note themselves century almost."/>
    <x v="2"/>
    <s v="Social media"/>
    <d v="2023-06-01T07:00:50"/>
    <d v="2023-06-01T01:32:50"/>
    <x v="5"/>
    <x v="2"/>
    <x v="4"/>
    <x v="1"/>
    <x v="1"/>
    <x v="1"/>
    <n v="0.6875"/>
  </r>
  <r>
    <n v="1011"/>
    <s v="Samantha Bradshaw"/>
    <s v="ryan00@example.com"/>
    <n v="38"/>
    <s v="Male"/>
    <x v="3"/>
    <d v="2020-07-03T00:00:00"/>
    <x v="4"/>
    <s v="Installation support"/>
    <s v="I'm having an issue with the {product_purchased}. Please assist. Thank you. I've recently updated the firmware of my {product_purchased}, and the issue started happening afterward. Could it be related to the update?"/>
    <x v="1"/>
    <s v="Program commercial suffer."/>
    <x v="1"/>
    <s v="Chat"/>
    <d v="2023-06-01T12:29:50"/>
    <d v="2023-06-01T07:30:50"/>
    <x v="4"/>
    <x v="1"/>
    <x v="2"/>
    <x v="1"/>
    <x v="1"/>
    <x v="1"/>
    <n v="0.65"/>
  </r>
  <r>
    <n v="1012"/>
    <s v="Andrew Moore"/>
    <s v="ramossteven@example.com"/>
    <n v="47"/>
    <s v="Male"/>
    <x v="9"/>
    <d v="2020-10-27T00:00:00"/>
    <x v="4"/>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x v="0"/>
    <m/>
    <x v="1"/>
    <s v="Social media"/>
    <d v="2023-06-01T07:51:51"/>
    <m/>
    <x v="0"/>
    <x v="2"/>
    <x v="7"/>
    <x v="1"/>
    <x v="0"/>
    <x v="0"/>
    <n v="0.7"/>
  </r>
  <r>
    <n v="1013"/>
    <s v="Omar Lopez"/>
    <s v="lisa03@example.com"/>
    <n v="64"/>
    <s v="Other"/>
    <x v="5"/>
    <d v="2021-07-14T00:00:00"/>
    <x v="4"/>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x v="1"/>
    <s v="Take radio production teach box several."/>
    <x v="2"/>
    <s v="Email"/>
    <d v="2023-06-01T03:20:52"/>
    <d v="2023-06-01T02:17:52"/>
    <x v="3"/>
    <x v="2"/>
    <x v="2"/>
    <x v="1"/>
    <x v="1"/>
    <x v="1"/>
    <n v="0.57499999999999996"/>
  </r>
  <r>
    <n v="1014"/>
    <s v="Samantha Taylor"/>
    <s v="florespamela@example.org"/>
    <n v="29"/>
    <s v="Male"/>
    <x v="10"/>
    <d v="2021-06-08T00:00:00"/>
    <x v="4"/>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x v="0"/>
    <m/>
    <x v="2"/>
    <s v="Phone"/>
    <d v="2023-06-01T02:47:53"/>
    <m/>
    <x v="0"/>
    <x v="6"/>
    <x v="8"/>
    <x v="1"/>
    <x v="0"/>
    <x v="0"/>
    <n v="0.46250000000000002"/>
  </r>
  <r>
    <n v="1015"/>
    <s v="Jared Chang"/>
    <s v="tyler82@example.net"/>
    <n v="21"/>
    <s v="Other"/>
    <x v="38"/>
    <d v="2020-03-20T00:00:00"/>
    <x v="3"/>
    <s v="Refund request"/>
    <s v="I'm having an issue with the {product_purchased}. Please assist._x000a__x000a_[20:45:14]GAME: Item is not added in the list at build.select()_x000a__x000a_[20:45:14]GAME I'm experiencing this issue on multiple devices of the same model, so it seems to be a widespread problem."/>
    <x v="0"/>
    <m/>
    <x v="0"/>
    <s v="Email"/>
    <d v="2023-06-01T14:35:55"/>
    <m/>
    <x v="0"/>
    <x v="7"/>
    <x v="0"/>
    <x v="0"/>
    <x v="0"/>
    <x v="0"/>
    <n v="0.20624999999999999"/>
  </r>
  <r>
    <n v="1016"/>
    <s v="Gerald Ayala"/>
    <s v="sandraholland@example.com"/>
    <n v="59"/>
    <s v="Other"/>
    <x v="26"/>
    <d v="2021-11-30T00:00:00"/>
    <x v="3"/>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x v="1"/>
    <s v="Organization soldier without area upon newspaper."/>
    <x v="0"/>
    <s v="Phone"/>
    <d v="2023-06-01T02:12:57"/>
    <d v="2023-06-01T17:59:57"/>
    <x v="2"/>
    <x v="6"/>
    <x v="3"/>
    <x v="1"/>
    <x v="1"/>
    <x v="1"/>
    <n v="0.51875000000000004"/>
  </r>
  <r>
    <n v="1017"/>
    <s v="Marie Fletcher"/>
    <s v="thomasjonathon@example.net"/>
    <n v="44"/>
    <s v="Female"/>
    <x v="24"/>
    <d v="2020-04-04T00:00:00"/>
    <x v="2"/>
    <s v="Hardware issue"/>
    <s v="I'm having an issue with the {product_purchased}. Please assist._x000a__x000a_Click here to create your order with: I'm using the original charger that came with my {product_purchased}, but it's not charging properly."/>
    <x v="0"/>
    <m/>
    <x v="1"/>
    <s v="Social media"/>
    <d v="2023-05-31T22:59:58"/>
    <m/>
    <x v="0"/>
    <x v="8"/>
    <x v="11"/>
    <x v="1"/>
    <x v="0"/>
    <x v="0"/>
    <n v="0.28125"/>
  </r>
  <r>
    <n v="1018"/>
    <s v="Diane Collins"/>
    <s v="strongraymond@example.com"/>
    <n v="48"/>
    <s v="Other"/>
    <x v="7"/>
    <d v="2020-06-28T00:00:00"/>
    <x v="2"/>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x v="1"/>
    <s v="New cost whatever billion reveal outside."/>
    <x v="3"/>
    <s v="Chat"/>
    <d v="2023-06-01T05:40:00"/>
    <d v="2023-06-01T01:49:00"/>
    <x v="5"/>
    <x v="1"/>
    <x v="8"/>
    <x v="1"/>
    <x v="1"/>
    <x v="1"/>
    <n v="0.64375000000000004"/>
  </r>
  <r>
    <n v="1019"/>
    <s v="Angela White"/>
    <s v="cameron64@example.com"/>
    <n v="64"/>
    <s v="Female"/>
    <x v="31"/>
    <d v="2020-02-16T00:00:00"/>
    <x v="4"/>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x v="0"/>
    <m/>
    <x v="1"/>
    <s v="Social media"/>
    <d v="2023-06-01T05:31:01"/>
    <m/>
    <x v="0"/>
    <x v="0"/>
    <x v="4"/>
    <x v="1"/>
    <x v="0"/>
    <x v="0"/>
    <n v="0.9375"/>
  </r>
  <r>
    <n v="1020"/>
    <s v="Veronica Black"/>
    <s v="valdezjoseph@example.org"/>
    <n v="39"/>
    <s v="Other"/>
    <x v="35"/>
    <d v="2020-09-28T00:00:00"/>
    <x v="2"/>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x v="1"/>
    <s v="Production method important professional have."/>
    <x v="0"/>
    <s v="Phone"/>
    <d v="2023-06-01T12:34:01"/>
    <d v="2023-06-01T19:49:01"/>
    <x v="5"/>
    <x v="6"/>
    <x v="9"/>
    <x v="1"/>
    <x v="1"/>
    <x v="1"/>
    <n v="0.4"/>
  </r>
  <r>
    <n v="1021"/>
    <s v="Thomas Contreras"/>
    <s v="brandonharper@example.com"/>
    <n v="41"/>
    <s v="Male"/>
    <x v="9"/>
    <d v="2020-03-04T00:00:00"/>
    <x v="2"/>
    <s v="Display issue"/>
    <s v="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
    <x v="0"/>
    <m/>
    <x v="0"/>
    <s v="Social media"/>
    <d v="2023-06-01T01:03:03"/>
    <m/>
    <x v="0"/>
    <x v="5"/>
    <x v="0"/>
    <x v="0"/>
    <x v="0"/>
    <x v="0"/>
    <n v="0.26874999999999999"/>
  </r>
  <r>
    <n v="1022"/>
    <s v="Veronica Maxwell"/>
    <s v="jessica38@example.org"/>
    <n v="29"/>
    <s v="Other"/>
    <x v="27"/>
    <d v="2021-01-07T00:00:00"/>
    <x v="3"/>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x v="1"/>
    <s v="Head generation worry."/>
    <x v="0"/>
    <s v="Phone"/>
    <d v="2023-06-01T06:10:03"/>
    <d v="2023-06-01T11:01:03"/>
    <x v="4"/>
    <x v="1"/>
    <x v="6"/>
    <x v="1"/>
    <x v="1"/>
    <x v="1"/>
    <n v="0.79374999999999996"/>
  </r>
  <r>
    <n v="1023"/>
    <s v="Miss Natalie Rios"/>
    <s v="tamiconway@example.net"/>
    <n v="25"/>
    <s v="Other"/>
    <x v="4"/>
    <d v="2020-08-25T00:00:00"/>
    <x v="2"/>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x v="0"/>
    <m/>
    <x v="2"/>
    <s v="Email"/>
    <d v="2023-06-01T11:33:04"/>
    <m/>
    <x v="0"/>
    <x v="9"/>
    <x v="5"/>
    <x v="1"/>
    <x v="0"/>
    <x v="0"/>
    <n v="0.1875"/>
  </r>
  <r>
    <n v="1024"/>
    <s v="Aaron Morales"/>
    <s v="jerry44@example.com"/>
    <n v="24"/>
    <s v="Other"/>
    <x v="7"/>
    <d v="2021-06-11T00:00:00"/>
    <x v="0"/>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x v="2"/>
    <m/>
    <x v="3"/>
    <s v="Social media"/>
    <m/>
    <m/>
    <x v="0"/>
    <x v="9"/>
    <x v="8"/>
    <x v="1"/>
    <x v="0"/>
    <x v="1"/>
    <n v="0.23125000000000001"/>
  </r>
  <r>
    <n v="1025"/>
    <s v="Jasmine Sanders"/>
    <s v="johnsonandrea@example.net"/>
    <n v="30"/>
    <s v="Male"/>
    <x v="38"/>
    <d v="2021-11-21T00:00:00"/>
    <x v="1"/>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x v="2"/>
    <m/>
    <x v="0"/>
    <s v="Phone"/>
    <m/>
    <m/>
    <x v="0"/>
    <x v="2"/>
    <x v="3"/>
    <x v="0"/>
    <x v="0"/>
    <x v="1"/>
    <n v="0.6"/>
  </r>
  <r>
    <n v="1026"/>
    <s v="Michelle White"/>
    <s v="nmcdowell@example.com"/>
    <n v="69"/>
    <s v="Male"/>
    <x v="2"/>
    <d v="2020-11-04T00:00:00"/>
    <x v="2"/>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x v="2"/>
    <m/>
    <x v="3"/>
    <s v="Chat"/>
    <m/>
    <m/>
    <x v="0"/>
    <x v="3"/>
    <x v="3"/>
    <x v="1"/>
    <x v="0"/>
    <x v="1"/>
    <n v="0.22500000000000001"/>
  </r>
  <r>
    <n v="1027"/>
    <s v="Tristan Reed"/>
    <s v="khampton@example.com"/>
    <n v="55"/>
    <s v="Male"/>
    <x v="26"/>
    <d v="2020-11-17T00:00:00"/>
    <x v="1"/>
    <s v="Peripheral compatibility"/>
    <s v="I'm having an issue with the {product_purchased}. Please assist. I need assistance as soon as possible because it's affecting my work and productivity."/>
    <x v="2"/>
    <m/>
    <x v="2"/>
    <s v="Phone"/>
    <m/>
    <m/>
    <x v="0"/>
    <x v="2"/>
    <x v="3"/>
    <x v="0"/>
    <x v="0"/>
    <x v="1"/>
    <n v="0.6"/>
  </r>
  <r>
    <n v="1028"/>
    <s v="John Myers"/>
    <s v="eraymond@example.org"/>
    <n v="37"/>
    <s v="Female"/>
    <x v="26"/>
    <d v="2020-09-11T00:00:00"/>
    <x v="4"/>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x v="2"/>
    <m/>
    <x v="2"/>
    <s v="Chat"/>
    <m/>
    <m/>
    <x v="0"/>
    <x v="0"/>
    <x v="9"/>
    <x v="0"/>
    <x v="0"/>
    <x v="1"/>
    <n v="0.8"/>
  </r>
  <r>
    <n v="1029"/>
    <s v="Thomas Becker"/>
    <s v="monica56@example.com"/>
    <n v="52"/>
    <s v="Female"/>
    <x v="7"/>
    <d v="2021-02-17T00:00:00"/>
    <x v="4"/>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x v="0"/>
    <m/>
    <x v="1"/>
    <s v="Chat"/>
    <d v="2023-06-01T19:42:09"/>
    <m/>
    <x v="0"/>
    <x v="1"/>
    <x v="4"/>
    <x v="1"/>
    <x v="0"/>
    <x v="0"/>
    <n v="0.70625000000000004"/>
  </r>
  <r>
    <n v="1030"/>
    <s v="Ashley Stevens"/>
    <s v="ckelley@example.com"/>
    <n v="60"/>
    <s v="Other"/>
    <x v="5"/>
    <d v="2021-05-13T00:00:00"/>
    <x v="2"/>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x v="1"/>
    <s v="Vote hospital political indeed southern possible land."/>
    <x v="0"/>
    <s v="Phone"/>
    <d v="2023-06-01T06:49:11"/>
    <d v="2023-06-01T17:37:11"/>
    <x v="2"/>
    <x v="0"/>
    <x v="1"/>
    <x v="1"/>
    <x v="1"/>
    <x v="1"/>
    <n v="0.80625000000000002"/>
  </r>
  <r>
    <n v="1031"/>
    <s v="Megan Bryan"/>
    <s v="jill33@example.com"/>
    <n v="67"/>
    <s v="Female"/>
    <x v="29"/>
    <d v="2020-06-26T00:00:00"/>
    <x v="0"/>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x v="1"/>
    <s v="Gun employee building painting."/>
    <x v="3"/>
    <s v="Phone"/>
    <d v="2023-05-31T22:44:12"/>
    <d v="2023-06-01T16:06:12"/>
    <x v="2"/>
    <x v="8"/>
    <x v="8"/>
    <x v="1"/>
    <x v="1"/>
    <x v="1"/>
    <n v="0.19375000000000001"/>
  </r>
  <r>
    <n v="1032"/>
    <s v="Jody Rodriguez"/>
    <s v="deborah92@example.com"/>
    <n v="67"/>
    <s v="Male"/>
    <x v="15"/>
    <d v="2021-07-29T00:00:00"/>
    <x v="2"/>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x v="2"/>
    <m/>
    <x v="0"/>
    <s v="Social media"/>
    <m/>
    <m/>
    <x v="0"/>
    <x v="2"/>
    <x v="2"/>
    <x v="0"/>
    <x v="0"/>
    <x v="1"/>
    <n v="0.57499999999999996"/>
  </r>
  <r>
    <n v="1033"/>
    <s v="Jeff Wilkinson"/>
    <s v="justin88@example.com"/>
    <n v="44"/>
    <s v="Female"/>
    <x v="13"/>
    <d v="2021-04-21T00:00:00"/>
    <x v="4"/>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x v="1"/>
    <s v="Door end light long."/>
    <x v="3"/>
    <s v="Email"/>
    <d v="2023-06-01T04:56:15"/>
    <d v="2023-06-01T06:17:15"/>
    <x v="4"/>
    <x v="10"/>
    <x v="11"/>
    <x v="1"/>
    <x v="1"/>
    <x v="1"/>
    <n v="0.20624999999999999"/>
  </r>
  <r>
    <n v="1034"/>
    <s v="David Adams"/>
    <s v="vterry@example.org"/>
    <n v="53"/>
    <s v="Other"/>
    <x v="14"/>
    <d v="2021-12-24T00:00:00"/>
    <x v="0"/>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x v="2"/>
    <m/>
    <x v="3"/>
    <s v="Email"/>
    <m/>
    <m/>
    <x v="0"/>
    <x v="1"/>
    <x v="10"/>
    <x v="1"/>
    <x v="0"/>
    <x v="1"/>
    <n v="0.66249999999999998"/>
  </r>
  <r>
    <n v="1035"/>
    <s v="Russell Alexander DDS"/>
    <s v="aliciarichardson@example.org"/>
    <n v="31"/>
    <s v="Female"/>
    <x v="38"/>
    <d v="2020-09-14T00:00:00"/>
    <x v="0"/>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x v="1"/>
    <s v="Possible entire candidate school sure."/>
    <x v="1"/>
    <s v="Phone"/>
    <d v="2023-06-01T17:02:18"/>
    <d v="2023-06-01T10:00:18"/>
    <x v="3"/>
    <x v="1"/>
    <x v="9"/>
    <x v="1"/>
    <x v="1"/>
    <x v="1"/>
    <n v="0.73124999999999996"/>
  </r>
  <r>
    <n v="1036"/>
    <s v="Jonathan Chaney"/>
    <s v="antonio25@example.net"/>
    <n v="42"/>
    <s v="Other"/>
    <x v="21"/>
    <d v="2020-06-15T00:00:00"/>
    <x v="2"/>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x v="0"/>
    <m/>
    <x v="2"/>
    <s v="Phone"/>
    <d v="2023-06-01T14:40:19"/>
    <m/>
    <x v="0"/>
    <x v="1"/>
    <x v="8"/>
    <x v="1"/>
    <x v="0"/>
    <x v="0"/>
    <n v="0.64375000000000004"/>
  </r>
  <r>
    <n v="1037"/>
    <s v="Teresa Foley"/>
    <s v="bchavez@example.com"/>
    <n v="30"/>
    <s v="Male"/>
    <x v="29"/>
    <d v="2021-08-25T00:00:00"/>
    <x v="0"/>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x v="2"/>
    <m/>
    <x v="2"/>
    <s v="Phone"/>
    <m/>
    <m/>
    <x v="0"/>
    <x v="4"/>
    <x v="5"/>
    <x v="0"/>
    <x v="0"/>
    <x v="1"/>
    <n v="0.42499999999999999"/>
  </r>
  <r>
    <n v="1038"/>
    <s v="Joshua Lee"/>
    <s v="bwaller@example.net"/>
    <n v="47"/>
    <s v="Other"/>
    <x v="34"/>
    <d v="2020-11-08T00:00:00"/>
    <x v="0"/>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x v="1"/>
    <s v="Reveal seat ability box appear."/>
    <x v="1"/>
    <s v="Chat"/>
    <d v="2023-06-01T02:45:22"/>
    <d v="2023-06-01T17:04:22"/>
    <x v="4"/>
    <x v="1"/>
    <x v="3"/>
    <x v="1"/>
    <x v="1"/>
    <x v="1"/>
    <n v="0.65625"/>
  </r>
  <r>
    <n v="1039"/>
    <s v="Jacob Wright"/>
    <s v="davidswanson@example.org"/>
    <n v="32"/>
    <s v="Female"/>
    <x v="2"/>
    <d v="2020-12-19T00:00:00"/>
    <x v="3"/>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x v="2"/>
    <m/>
    <x v="3"/>
    <s v="Social media"/>
    <m/>
    <m/>
    <x v="0"/>
    <x v="4"/>
    <x v="10"/>
    <x v="1"/>
    <x v="0"/>
    <x v="1"/>
    <n v="0.41875000000000001"/>
  </r>
  <r>
    <n v="1040"/>
    <s v="Joseph Williams"/>
    <s v="sherri10@example.org"/>
    <n v="56"/>
    <s v="Female"/>
    <x v="35"/>
    <d v="2020-04-25T00:00:00"/>
    <x v="1"/>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x v="1"/>
    <s v="Ago road learn everyone."/>
    <x v="2"/>
    <s v="Chat"/>
    <d v="2023-06-01T02:18:26"/>
    <d v="2023-06-01T04:50:26"/>
    <x v="5"/>
    <x v="6"/>
    <x v="11"/>
    <x v="1"/>
    <x v="1"/>
    <x v="1"/>
    <n v="0.53125"/>
  </r>
  <r>
    <n v="1041"/>
    <s v="Casey Goodwin"/>
    <s v="johnsonwilliam@example.org"/>
    <n v="69"/>
    <s v="Female"/>
    <x v="14"/>
    <d v="2021-04-30T00:00:00"/>
    <x v="4"/>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x v="1"/>
    <s v="Hit most tree no exist."/>
    <x v="3"/>
    <s v="Chat"/>
    <d v="2023-06-01T07:05:26"/>
    <d v="2023-06-01T09:22:26"/>
    <x v="2"/>
    <x v="4"/>
    <x v="11"/>
    <x v="1"/>
    <x v="1"/>
    <x v="1"/>
    <n v="0.42499999999999999"/>
  </r>
  <r>
    <n v="1042"/>
    <s v="William Hall"/>
    <s v="youngrichard@example.net"/>
    <n v="51"/>
    <s v="Male"/>
    <x v="26"/>
    <d v="2021-09-02T00:00:00"/>
    <x v="3"/>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x v="2"/>
    <m/>
    <x v="2"/>
    <s v="Social media"/>
    <m/>
    <m/>
    <x v="4"/>
    <x v="1"/>
    <x v="9"/>
    <x v="0"/>
    <x v="0"/>
    <x v="1"/>
    <n v="0.73124999999999996"/>
  </r>
  <r>
    <n v="1043"/>
    <s v="Patrick Nelson"/>
    <s v="rwright@example.org"/>
    <n v="64"/>
    <s v="Male"/>
    <x v="1"/>
    <d v="2020-07-13T00:00:00"/>
    <x v="3"/>
    <s v="Product recommendation"/>
    <s v="I'm having an issue with the {product_purchased}. Please assist. ##_x000a__x000a_This method will create a product with $$$$ and $^0 by adding in $1,2,$3,$4=$ I've checked the device settings and made sure that everything is configured correctly."/>
    <x v="1"/>
    <s v="Democratic leg law such."/>
    <x v="2"/>
    <s v="Chat"/>
    <d v="2023-06-01T19:04:30"/>
    <d v="2023-06-01T16:44:30"/>
    <x v="3"/>
    <x v="1"/>
    <x v="2"/>
    <x v="1"/>
    <x v="1"/>
    <x v="1"/>
    <n v="0.65"/>
  </r>
  <r>
    <n v="1044"/>
    <s v="Charlene Morris"/>
    <s v="angeladavis@example.com"/>
    <n v="58"/>
    <s v="Other"/>
    <x v="29"/>
    <d v="2020-01-15T00:00:00"/>
    <x v="2"/>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x v="2"/>
    <m/>
    <x v="0"/>
    <s v="Email"/>
    <m/>
    <m/>
    <x v="4"/>
    <x v="3"/>
    <x v="6"/>
    <x v="0"/>
    <x v="0"/>
    <x v="1"/>
    <n v="0.27500000000000002"/>
  </r>
  <r>
    <n v="1045"/>
    <s v="Karen Craig"/>
    <s v="mary12@example.com"/>
    <n v="35"/>
    <s v="Male"/>
    <x v="24"/>
    <d v="2021-09-04T00:00:00"/>
    <x v="2"/>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x v="2"/>
    <m/>
    <x v="3"/>
    <s v="Social media"/>
    <m/>
    <m/>
    <x v="4"/>
    <x v="9"/>
    <x v="9"/>
    <x v="1"/>
    <x v="0"/>
    <x v="1"/>
    <n v="0.19375000000000001"/>
  </r>
  <r>
    <n v="1046"/>
    <s v="Ernest Mclean"/>
    <s v="lindagomez@example.org"/>
    <n v="53"/>
    <s v="Male"/>
    <x v="34"/>
    <d v="2021-03-31T00:00:00"/>
    <x v="3"/>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x v="1"/>
    <s v="Board anything value floor police."/>
    <x v="2"/>
    <s v="Email"/>
    <d v="2023-06-01T18:14:34"/>
    <d v="2023-06-01T11:51:34"/>
    <x v="5"/>
    <x v="1"/>
    <x v="0"/>
    <x v="1"/>
    <x v="1"/>
    <x v="1"/>
    <n v="0.63124999999999998"/>
  </r>
  <r>
    <n v="1047"/>
    <s v="Carl Jenkins"/>
    <s v="manningdavid@example.com"/>
    <n v="63"/>
    <s v="Male"/>
    <x v="13"/>
    <d v="2020-10-14T00:00:00"/>
    <x v="3"/>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x v="2"/>
    <m/>
    <x v="3"/>
    <s v="Email"/>
    <m/>
    <m/>
    <x v="4"/>
    <x v="1"/>
    <x v="7"/>
    <x v="1"/>
    <x v="0"/>
    <x v="1"/>
    <n v="0.79374999999999996"/>
  </r>
  <r>
    <n v="1048"/>
    <s v="Sherri Hunt"/>
    <s v="gilldanny@example.com"/>
    <n v="42"/>
    <s v="Male"/>
    <x v="5"/>
    <d v="2021-10-14T00:00:00"/>
    <x v="3"/>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x v="1"/>
    <s v="Over sport beat camera generation."/>
    <x v="2"/>
    <s v="Chat"/>
    <d v="2023-06-01T00:22:36"/>
    <d v="2023-06-01T02:50:36"/>
    <x v="3"/>
    <x v="3"/>
    <x v="7"/>
    <x v="1"/>
    <x v="1"/>
    <x v="1"/>
    <n v="0.21249999999999999"/>
  </r>
  <r>
    <n v="1049"/>
    <s v="Emily Hayes"/>
    <s v="chriswest@example.com"/>
    <n v="57"/>
    <s v="Other"/>
    <x v="41"/>
    <d v="2021-03-01T00:00:00"/>
    <x v="4"/>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x v="1"/>
    <s v="Itself news outside field seem source relationship."/>
    <x v="0"/>
    <s v="Social media"/>
    <d v="2023-06-01T20:31:38"/>
    <d v="2023-06-01T11:32:38"/>
    <x v="5"/>
    <x v="9"/>
    <x v="0"/>
    <x v="1"/>
    <x v="1"/>
    <x v="1"/>
    <n v="0.23749999999999999"/>
  </r>
  <r>
    <n v="1050"/>
    <s v="Taylor Singleton"/>
    <s v="zvaughan@example.net"/>
    <n v="22"/>
    <s v="Other"/>
    <x v="23"/>
    <d v="2021-10-22T00:00:00"/>
    <x v="4"/>
    <s v="Product setup"/>
    <s v="I'm having an issue with the {product_purchased}. Please assist. &lt;br /&gt; &lt;br /&gt;&lt;br /&gt; (30,00)&lt;/div&gt; &lt;div&gt; &lt;div&gt; &lt;h1&gt;Your Price Guide:&lt;/h1 I'm worried that the issue might be hardware-related and might require repair or replacement."/>
    <x v="0"/>
    <m/>
    <x v="2"/>
    <s v="Social media"/>
    <d v="2023-06-01T05:48:40"/>
    <m/>
    <x v="4"/>
    <x v="7"/>
    <x v="7"/>
    <x v="1"/>
    <x v="0"/>
    <x v="0"/>
    <n v="0.2"/>
  </r>
  <r>
    <n v="1051"/>
    <s v="Donna Gardner"/>
    <s v="joseph17@example.com"/>
    <n v="57"/>
    <s v="Other"/>
    <x v="22"/>
    <d v="2020-02-28T00:00:00"/>
    <x v="3"/>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x v="0"/>
    <m/>
    <x v="2"/>
    <s v="Chat"/>
    <d v="2023-06-01T10:04:42"/>
    <m/>
    <x v="0"/>
    <x v="10"/>
    <x v="4"/>
    <x v="1"/>
    <x v="0"/>
    <x v="0"/>
    <n v="0.22500000000000001"/>
  </r>
  <r>
    <n v="1052"/>
    <s v="Andrew Moody"/>
    <s v="jeremy91@example.org"/>
    <n v="24"/>
    <s v="Male"/>
    <x v="11"/>
    <d v="2020-02-03T00:00:00"/>
    <x v="1"/>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x v="2"/>
    <m/>
    <x v="1"/>
    <s v="Email"/>
    <m/>
    <m/>
    <x v="4"/>
    <x v="2"/>
    <x v="4"/>
    <x v="1"/>
    <x v="0"/>
    <x v="1"/>
    <n v="0.6875"/>
  </r>
  <r>
    <n v="1053"/>
    <s v="Hannah Greer"/>
    <s v="philipjenkins@example.net"/>
    <n v="67"/>
    <s v="Female"/>
    <x v="39"/>
    <d v="2021-07-01T00:00:00"/>
    <x v="0"/>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x v="2"/>
    <m/>
    <x v="3"/>
    <s v="Phone"/>
    <m/>
    <m/>
    <x v="0"/>
    <x v="7"/>
    <x v="2"/>
    <x v="1"/>
    <x v="0"/>
    <x v="1"/>
    <n v="0.26250000000000001"/>
  </r>
  <r>
    <n v="1054"/>
    <s v="Alicia Stewart"/>
    <s v="adam45@example.com"/>
    <n v="29"/>
    <s v="Female"/>
    <x v="4"/>
    <d v="2021-12-21T00:00:00"/>
    <x v="0"/>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x v="0"/>
    <m/>
    <x v="3"/>
    <s v="Social media"/>
    <d v="2023-05-31T22:21:47"/>
    <m/>
    <x v="4"/>
    <x v="0"/>
    <x v="10"/>
    <x v="1"/>
    <x v="0"/>
    <x v="0"/>
    <n v="0.78125"/>
  </r>
  <r>
    <n v="1055"/>
    <s v="Michael Garcia"/>
    <s v="tjohnston@example.org"/>
    <n v="36"/>
    <s v="Male"/>
    <x v="27"/>
    <d v="2021-08-03T00:00:00"/>
    <x v="0"/>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x v="2"/>
    <m/>
    <x v="3"/>
    <s v="Phone"/>
    <m/>
    <m/>
    <x v="4"/>
    <x v="0"/>
    <x v="5"/>
    <x v="1"/>
    <x v="0"/>
    <x v="1"/>
    <n v="0.89375000000000004"/>
  </r>
  <r>
    <n v="1056"/>
    <s v="Jose Reynolds"/>
    <s v="stricklandjames@example.com"/>
    <n v="42"/>
    <s v="Other"/>
    <x v="5"/>
    <d v="2020-05-17T00:00:00"/>
    <x v="1"/>
    <s v="Product setup"/>
    <s v="I've recently set up my {product_purchased}, but it fails to connect to any available networks. What steps should I take to troubleshoot this issue? I'm sorry! I've tried using different cables, adapters, or peripherals with my {product_purchased}, but the issue persists."/>
    <x v="2"/>
    <m/>
    <x v="2"/>
    <s v="Chat"/>
    <m/>
    <m/>
    <x v="4"/>
    <x v="3"/>
    <x v="1"/>
    <x v="0"/>
    <x v="0"/>
    <x v="1"/>
    <n v="0.2"/>
  </r>
  <r>
    <n v="1057"/>
    <s v="David Hicks"/>
    <s v="rholt@example.org"/>
    <n v="30"/>
    <s v="Male"/>
    <x v="37"/>
    <d v="2020-02-09T00:00:00"/>
    <x v="4"/>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x v="2"/>
    <m/>
    <x v="2"/>
    <s v="Phone"/>
    <m/>
    <m/>
    <x v="4"/>
    <x v="7"/>
    <x v="4"/>
    <x v="0"/>
    <x v="0"/>
    <x v="1"/>
    <n v="0.18124999999999999"/>
  </r>
  <r>
    <n v="1058"/>
    <s v="Dwayne Rodriguez"/>
    <s v="igreen@example.org"/>
    <n v="52"/>
    <s v="Female"/>
    <x v="40"/>
    <d v="2020-02-15T00:00:00"/>
    <x v="0"/>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x v="0"/>
    <m/>
    <x v="2"/>
    <s v="Email"/>
    <d v="2023-06-01T05:06:53"/>
    <m/>
    <x v="4"/>
    <x v="1"/>
    <x v="4"/>
    <x v="1"/>
    <x v="0"/>
    <x v="0"/>
    <n v="0.70625000000000004"/>
  </r>
  <r>
    <n v="1059"/>
    <s v="Jeffrey Hensley"/>
    <s v="vargasnicholas@example.net"/>
    <n v="19"/>
    <s v="Other"/>
    <x v="32"/>
    <d v="2020-05-05T00:00:00"/>
    <x v="3"/>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x v="2"/>
    <m/>
    <x v="3"/>
    <s v="Phone"/>
    <m/>
    <m/>
    <x v="4"/>
    <x v="8"/>
    <x v="1"/>
    <x v="1"/>
    <x v="0"/>
    <x v="1"/>
    <n v="0.20624999999999999"/>
  </r>
  <r>
    <n v="1060"/>
    <s v="Kelly Fernandez"/>
    <s v="desireeknight@example.net"/>
    <n v="41"/>
    <s v="Male"/>
    <x v="28"/>
    <d v="2020-02-12T00:00:00"/>
    <x v="0"/>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x v="0"/>
    <m/>
    <x v="2"/>
    <s v="Chat"/>
    <d v="2023-06-01T19:55:57"/>
    <m/>
    <x v="4"/>
    <x v="4"/>
    <x v="4"/>
    <x v="1"/>
    <x v="0"/>
    <x v="0"/>
    <n v="0.47499999999999998"/>
  </r>
  <r>
    <n v="1061"/>
    <s v="Samuel Whitney"/>
    <s v="stephanie86@example.net"/>
    <n v="52"/>
    <s v="Female"/>
    <x v="10"/>
    <d v="2021-05-23T00:00:00"/>
    <x v="3"/>
    <s v="Display issue"/>
    <s v="I'm having an issue with the {product_purchased}. Please assist._x000a__x000a__x000a_Also, I'm on freenode. I've reviewed the troubleshooting steps on the official support website, but they didn't resolve the problem."/>
    <x v="1"/>
    <s v="None difficult affect evidence draw everybody research."/>
    <x v="2"/>
    <s v="Phone"/>
    <d v="2023-06-01T21:48:58"/>
    <d v="2023-06-01T04:27:58"/>
    <x v="1"/>
    <x v="10"/>
    <x v="1"/>
    <x v="1"/>
    <x v="1"/>
    <x v="1"/>
    <n v="0.24374999999999999"/>
  </r>
  <r>
    <n v="1062"/>
    <s v="Melissa Gonzalez"/>
    <s v="tanyadickerson@example.net"/>
    <n v="49"/>
    <s v="Female"/>
    <x v="3"/>
    <d v="2021-10-13T00:00:00"/>
    <x v="0"/>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x v="0"/>
    <m/>
    <x v="1"/>
    <s v="Social media"/>
    <d v="2023-06-01T19:21:00"/>
    <m/>
    <x v="4"/>
    <x v="0"/>
    <x v="7"/>
    <x v="1"/>
    <x v="0"/>
    <x v="0"/>
    <n v="0.83750000000000002"/>
  </r>
  <r>
    <n v="1063"/>
    <s v="Samantha Kennedy"/>
    <s v="tinalowe@example.com"/>
    <n v="64"/>
    <s v="Other"/>
    <x v="9"/>
    <d v="2021-10-18T00:00:00"/>
    <x v="3"/>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x v="1"/>
    <s v="Beyond produce popular president argue education recognize."/>
    <x v="3"/>
    <s v="Phone"/>
    <d v="2023-06-01T09:17:01"/>
    <d v="2023-06-01T10:20:01"/>
    <x v="3"/>
    <x v="4"/>
    <x v="7"/>
    <x v="1"/>
    <x v="1"/>
    <x v="1"/>
    <n v="0.48125000000000001"/>
  </r>
  <r>
    <n v="1064"/>
    <s v="Larry Bush"/>
    <s v="thomaswagner@example.net"/>
    <n v="66"/>
    <s v="Male"/>
    <x v="13"/>
    <d v="2020-04-21T00:00:00"/>
    <x v="3"/>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x v="1"/>
    <s v="He church establish."/>
    <x v="3"/>
    <s v="Phone"/>
    <d v="2023-06-01T17:32:03"/>
    <d v="2023-06-01T12:09:03"/>
    <x v="5"/>
    <x v="1"/>
    <x v="11"/>
    <x v="1"/>
    <x v="1"/>
    <x v="1"/>
    <n v="0.65625"/>
  </r>
  <r>
    <n v="1065"/>
    <s v="Breanna Wolf"/>
    <s v="katie83@example.com"/>
    <n v="44"/>
    <s v="Male"/>
    <x v="10"/>
    <d v="2020-02-05T00:00:00"/>
    <x v="3"/>
    <s v="Data loss"/>
    <s v="I'm having an issue with the {product_purchased}. Please assist. I'm not sure if this issue is specific to my device or if others have reported similar problems."/>
    <x v="0"/>
    <m/>
    <x v="1"/>
    <s v="Phone"/>
    <d v="2023-06-01T16:26:03"/>
    <m/>
    <x v="4"/>
    <x v="2"/>
    <x v="4"/>
    <x v="1"/>
    <x v="0"/>
    <x v="0"/>
    <n v="0.6875"/>
  </r>
  <r>
    <n v="1066"/>
    <s v="Louis Marks"/>
    <s v="dawnsalazar@example.org"/>
    <n v="68"/>
    <s v="Other"/>
    <x v="10"/>
    <d v="2020-09-27T00:00:00"/>
    <x v="3"/>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x v="0"/>
    <m/>
    <x v="3"/>
    <s v="Chat"/>
    <d v="2023-06-01T03:29:04"/>
    <m/>
    <x v="4"/>
    <x v="9"/>
    <x v="9"/>
    <x v="1"/>
    <x v="0"/>
    <x v="0"/>
    <n v="0.19375000000000001"/>
  </r>
  <r>
    <n v="1067"/>
    <s v="Bailey Maxwell"/>
    <s v="reevesjessica@example.org"/>
    <n v="68"/>
    <s v="Male"/>
    <x v="26"/>
    <d v="2021-05-10T00:00:00"/>
    <x v="4"/>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x v="0"/>
    <m/>
    <x v="1"/>
    <s v="Chat"/>
    <d v="2023-06-01T21:36:06"/>
    <m/>
    <x v="4"/>
    <x v="5"/>
    <x v="1"/>
    <x v="1"/>
    <x v="0"/>
    <x v="0"/>
    <n v="0.26874999999999999"/>
  </r>
  <r>
    <n v="1068"/>
    <s v="Jonathon Cardenas"/>
    <s v="ashley46@example.com"/>
    <n v="67"/>
    <s v="Female"/>
    <x v="0"/>
    <d v="2021-01-11T00:00:00"/>
    <x v="4"/>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x v="1"/>
    <s v="Already might use effect number."/>
    <x v="1"/>
    <s v="Chat"/>
    <d v="2023-05-31T23:54:07"/>
    <d v="2023-06-01T14:53:07"/>
    <x v="4"/>
    <x v="0"/>
    <x v="6"/>
    <x v="1"/>
    <x v="1"/>
    <x v="1"/>
    <n v="0.8"/>
  </r>
  <r>
    <n v="1069"/>
    <s v="John Fox"/>
    <s v="lisa45@example.net"/>
    <n v="49"/>
    <s v="Male"/>
    <x v="20"/>
    <d v="2020-06-13T00:00:00"/>
    <x v="4"/>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x v="1"/>
    <s v="Order all set conference."/>
    <x v="1"/>
    <s v="Email"/>
    <d v="2023-06-01T03:04:09"/>
    <d v="2023-06-01T17:41:09"/>
    <x v="3"/>
    <x v="4"/>
    <x v="8"/>
    <x v="1"/>
    <x v="1"/>
    <x v="1"/>
    <n v="0.36249999999999999"/>
  </r>
  <r>
    <n v="1070"/>
    <s v="Bobby Hawkins"/>
    <s v="kristy35@example.com"/>
    <n v="41"/>
    <s v="Female"/>
    <x v="36"/>
    <d v="2021-05-26T00:00:00"/>
    <x v="2"/>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x v="1"/>
    <s v="Moment toward free something camera pick sense rest."/>
    <x v="3"/>
    <s v="Social media"/>
    <d v="2023-06-01T07:45:10"/>
    <d v="2023-06-01T14:38:10"/>
    <x v="3"/>
    <x v="2"/>
    <x v="1"/>
    <x v="1"/>
    <x v="1"/>
    <x v="1"/>
    <n v="0.72499999999999998"/>
  </r>
  <r>
    <n v="1071"/>
    <s v="Michelle Adams"/>
    <s v="ibrewer@example.com"/>
    <n v="44"/>
    <s v="Male"/>
    <x v="8"/>
    <d v="2020-07-26T00:00:00"/>
    <x v="3"/>
    <s v="Installation support"/>
    <s v="I'm having an issue with the {product_purchased}. Please assist. I've recently updated the firmware of my {product_purchased}, and the issue started happening afterward. Could it be related to the update?"/>
    <x v="2"/>
    <m/>
    <x v="1"/>
    <s v="Phone"/>
    <m/>
    <m/>
    <x v="4"/>
    <x v="0"/>
    <x v="2"/>
    <x v="1"/>
    <x v="0"/>
    <x v="1"/>
    <n v="1.0687500000000001"/>
  </r>
  <r>
    <n v="1072"/>
    <s v="Rebecca Gutierrez"/>
    <s v="traviswright@example.net"/>
    <n v="52"/>
    <s v="Male"/>
    <x v="10"/>
    <d v="2020-11-05T00:00:00"/>
    <x v="2"/>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x v="1"/>
    <s v="Figure lawyer give last."/>
    <x v="1"/>
    <s v="Chat"/>
    <d v="2023-06-01T05:34:12"/>
    <d v="2023-06-01T08:15:12"/>
    <x v="4"/>
    <x v="2"/>
    <x v="3"/>
    <x v="1"/>
    <x v="1"/>
    <x v="1"/>
    <n v="0.6"/>
  </r>
  <r>
    <n v="1073"/>
    <s v="John Thomas"/>
    <s v="keith90@example.com"/>
    <n v="34"/>
    <s v="Other"/>
    <x v="3"/>
    <d v="2021-12-17T00:00:00"/>
    <x v="4"/>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x v="1"/>
    <s v="This around arrive wrong."/>
    <x v="3"/>
    <s v="Chat"/>
    <d v="2023-06-01T05:36:13"/>
    <d v="2023-06-01T03:57:13"/>
    <x v="2"/>
    <x v="2"/>
    <x v="10"/>
    <x v="1"/>
    <x v="1"/>
    <x v="1"/>
    <n v="0.59375"/>
  </r>
  <r>
    <n v="1074"/>
    <s v="Laura Johnson"/>
    <s v="edwardlewis@example.org"/>
    <n v="20"/>
    <s v="Other"/>
    <x v="19"/>
    <d v="2021-11-05T00:00:00"/>
    <x v="2"/>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x v="1"/>
    <s v="Country national form indicate whole represent onto scene."/>
    <x v="3"/>
    <s v="Chat"/>
    <d v="2023-06-01T19:39:15"/>
    <d v="2023-06-01T18:56:15"/>
    <x v="5"/>
    <x v="2"/>
    <x v="3"/>
    <x v="1"/>
    <x v="1"/>
    <x v="1"/>
    <n v="0.6"/>
  </r>
  <r>
    <n v="1075"/>
    <s v="Karen Scott"/>
    <s v="xvilla@example.com"/>
    <n v="21"/>
    <s v="Other"/>
    <x v="38"/>
    <d v="2020-08-29T00:00:00"/>
    <x v="2"/>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x v="2"/>
    <m/>
    <x v="2"/>
    <s v="Social media"/>
    <m/>
    <m/>
    <x v="4"/>
    <x v="2"/>
    <x v="5"/>
    <x v="0"/>
    <x v="0"/>
    <x v="1"/>
    <n v="0.64375000000000004"/>
  </r>
  <r>
    <n v="1076"/>
    <s v="Monica Mathews"/>
    <s v="amandacain@example.org"/>
    <n v="59"/>
    <s v="Male"/>
    <x v="17"/>
    <d v="2020-01-24T00:00:00"/>
    <x v="0"/>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x v="0"/>
    <m/>
    <x v="1"/>
    <s v="Phone"/>
    <d v="2023-06-01T08:59:18"/>
    <m/>
    <x v="0"/>
    <x v="0"/>
    <x v="6"/>
    <x v="1"/>
    <x v="0"/>
    <x v="0"/>
    <n v="0.8"/>
  </r>
  <r>
    <n v="1077"/>
    <s v="Robin Williams"/>
    <s v="jeff58@example.net"/>
    <n v="57"/>
    <s v="Male"/>
    <x v="30"/>
    <d v="2020-11-02T00:00:00"/>
    <x v="2"/>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x v="2"/>
    <m/>
    <x v="1"/>
    <s v="Chat"/>
    <m/>
    <m/>
    <x v="0"/>
    <x v="0"/>
    <x v="3"/>
    <x v="1"/>
    <x v="0"/>
    <x v="1"/>
    <n v="0.9375"/>
  </r>
  <r>
    <n v="1078"/>
    <s v="Krista Harrison MD"/>
    <s v="erikcoleman@example.net"/>
    <n v="33"/>
    <s v="Other"/>
    <x v="34"/>
    <d v="2021-06-09T00:00:00"/>
    <x v="0"/>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x v="0"/>
    <m/>
    <x v="3"/>
    <s v="Phone"/>
    <d v="2023-06-01T19:27:20"/>
    <m/>
    <x v="0"/>
    <x v="7"/>
    <x v="8"/>
    <x v="1"/>
    <x v="0"/>
    <x v="0"/>
    <n v="0.23125000000000001"/>
  </r>
  <r>
    <n v="1079"/>
    <s v="Sean Anderson"/>
    <s v="micheleandrews@example.net"/>
    <n v="65"/>
    <s v="Other"/>
    <x v="10"/>
    <d v="2020-08-10T00:00:00"/>
    <x v="4"/>
    <s v="Account access"/>
    <s v="I'm having an issue with the {product_purchased}. Please assist. I've recently updated the firmware of my {product_purchased}, and the issue started happening afterward. Could it be related to the update?"/>
    <x v="0"/>
    <m/>
    <x v="3"/>
    <s v="Chat"/>
    <d v="2023-06-01T17:20:20"/>
    <m/>
    <x v="0"/>
    <x v="0"/>
    <x v="5"/>
    <x v="1"/>
    <x v="0"/>
    <x v="0"/>
    <n v="0.89375000000000004"/>
  </r>
  <r>
    <n v="1080"/>
    <s v="Gregory Ochoa"/>
    <s v="wbates@example.com"/>
    <n v="58"/>
    <s v="Other"/>
    <x v="40"/>
    <d v="2020-05-18T00:00:00"/>
    <x v="1"/>
    <s v="Refund request"/>
    <s v="I'm having an issue with the {product_purchased}. Please assist. [27/12/2014, 5:10:46 AM] drinternetphd: when you get to do something stupid like that, you can always make I've checked the device settings and made sure that everything is configured correctly."/>
    <x v="2"/>
    <m/>
    <x v="2"/>
    <s v="Social media"/>
    <m/>
    <m/>
    <x v="0"/>
    <x v="1"/>
    <x v="1"/>
    <x v="0"/>
    <x v="0"/>
    <x v="1"/>
    <n v="0.71875"/>
  </r>
  <r>
    <n v="1081"/>
    <s v="Brad Henderson"/>
    <s v="cheryljenkins@example.com"/>
    <n v="50"/>
    <s v="Male"/>
    <x v="38"/>
    <d v="2021-04-06T00:00:00"/>
    <x v="3"/>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x v="2"/>
    <m/>
    <x v="3"/>
    <s v="Social media"/>
    <m/>
    <m/>
    <x v="0"/>
    <x v="0"/>
    <x v="11"/>
    <x v="1"/>
    <x v="0"/>
    <x v="1"/>
    <n v="0.875"/>
  </r>
  <r>
    <n v="1082"/>
    <s v="Kristy Rivera MD"/>
    <s v="maria48@example.com"/>
    <n v="29"/>
    <s v="Male"/>
    <x v="21"/>
    <d v="2021-10-14T00:00:00"/>
    <x v="4"/>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x v="2"/>
    <m/>
    <x v="0"/>
    <s v="Phone"/>
    <m/>
    <m/>
    <x v="0"/>
    <x v="9"/>
    <x v="7"/>
    <x v="0"/>
    <x v="0"/>
    <x v="1"/>
    <n v="0.18124999999999999"/>
  </r>
  <r>
    <n v="1083"/>
    <s v="Jessica Salinas"/>
    <s v="jenna20@example.org"/>
    <n v="20"/>
    <s v="Male"/>
    <x v="18"/>
    <d v="2020-05-30T00:00:00"/>
    <x v="2"/>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x v="0"/>
    <m/>
    <x v="1"/>
    <s v="Chat"/>
    <d v="2023-06-01T09:06:27"/>
    <m/>
    <x v="0"/>
    <x v="0"/>
    <x v="1"/>
    <x v="1"/>
    <x v="0"/>
    <x v="0"/>
    <n v="0.80625000000000002"/>
  </r>
  <r>
    <n v="1084"/>
    <s v="Charles Jones"/>
    <s v="panthony@example.org"/>
    <n v="26"/>
    <s v="Male"/>
    <x v="13"/>
    <d v="2021-05-06T00:00:00"/>
    <x v="2"/>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x v="2"/>
    <m/>
    <x v="3"/>
    <s v="Email"/>
    <m/>
    <m/>
    <x v="0"/>
    <x v="5"/>
    <x v="1"/>
    <x v="1"/>
    <x v="0"/>
    <x v="1"/>
    <n v="0.26874999999999999"/>
  </r>
  <r>
    <n v="1085"/>
    <s v="Melanie Stewart"/>
    <s v="tanyacarr@example.net"/>
    <n v="63"/>
    <s v="Other"/>
    <x v="18"/>
    <d v="2021-08-16T00:00:00"/>
    <x v="4"/>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x v="0"/>
    <m/>
    <x v="3"/>
    <s v="Phone"/>
    <d v="2023-06-01T16:07:29"/>
    <m/>
    <x v="0"/>
    <x v="2"/>
    <x v="5"/>
    <x v="1"/>
    <x v="0"/>
    <x v="0"/>
    <n v="0.64375000000000004"/>
  </r>
  <r>
    <n v="1086"/>
    <s v="Jasmine Cooper"/>
    <s v="orrsarah@example.com"/>
    <n v="53"/>
    <s v="Male"/>
    <x v="28"/>
    <d v="2021-06-30T00:00:00"/>
    <x v="2"/>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x v="2"/>
    <m/>
    <x v="2"/>
    <s v="Phone"/>
    <m/>
    <m/>
    <x v="0"/>
    <x v="8"/>
    <x v="8"/>
    <x v="0"/>
    <x v="0"/>
    <x v="1"/>
    <n v="0.19375000000000001"/>
  </r>
  <r>
    <n v="1087"/>
    <s v="Patricia Burton"/>
    <s v="nathanielwilkins@example.org"/>
    <n v="57"/>
    <s v="Other"/>
    <x v="39"/>
    <d v="2020-04-11T00:00:00"/>
    <x v="1"/>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x v="2"/>
    <m/>
    <x v="1"/>
    <s v="Phone"/>
    <m/>
    <m/>
    <x v="0"/>
    <x v="10"/>
    <x v="11"/>
    <x v="1"/>
    <x v="0"/>
    <x v="1"/>
    <n v="0.20624999999999999"/>
  </r>
  <r>
    <n v="1088"/>
    <s v="Melissa Levy"/>
    <s v="jonesmolly@example.com"/>
    <n v="22"/>
    <s v="Female"/>
    <x v="4"/>
    <d v="2021-10-05T00:00:00"/>
    <x v="4"/>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x v="0"/>
    <m/>
    <x v="1"/>
    <s v="Social media"/>
    <d v="2023-06-01T04:11:34"/>
    <m/>
    <x v="0"/>
    <x v="2"/>
    <x v="7"/>
    <x v="1"/>
    <x v="0"/>
    <x v="0"/>
    <n v="0.7"/>
  </r>
  <r>
    <n v="1089"/>
    <s v="David Williams"/>
    <s v="ijohnson@example.com"/>
    <n v="35"/>
    <s v="Male"/>
    <x v="25"/>
    <d v="2020-03-31T00:00:00"/>
    <x v="3"/>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x v="0"/>
    <m/>
    <x v="2"/>
    <s v="Chat"/>
    <d v="2023-06-01T11:51:35"/>
    <m/>
    <x v="0"/>
    <x v="1"/>
    <x v="0"/>
    <x v="1"/>
    <x v="0"/>
    <x v="0"/>
    <n v="0.63124999999999998"/>
  </r>
  <r>
    <n v="1090"/>
    <s v="Gerald Butler"/>
    <s v="sarah21@example.net"/>
    <n v="40"/>
    <s v="Female"/>
    <x v="16"/>
    <d v="2020-06-23T00:00:00"/>
    <x v="1"/>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x v="1"/>
    <s v="Election authority under free section."/>
    <x v="1"/>
    <s v="Social media"/>
    <d v="2023-06-01T03:57:37"/>
    <d v="2023-06-01T12:12:37"/>
    <x v="1"/>
    <x v="6"/>
    <x v="8"/>
    <x v="1"/>
    <x v="1"/>
    <x v="1"/>
    <n v="0.46250000000000002"/>
  </r>
  <r>
    <n v="1091"/>
    <s v="Jonathan Pollard"/>
    <s v="williamsantiago@example.org"/>
    <n v="27"/>
    <s v="Female"/>
    <x v="23"/>
    <d v="2020-05-14T00:00:00"/>
    <x v="0"/>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x v="2"/>
    <m/>
    <x v="1"/>
    <s v="Chat"/>
    <m/>
    <m/>
    <x v="0"/>
    <x v="6"/>
    <x v="1"/>
    <x v="1"/>
    <x v="0"/>
    <x v="1"/>
    <n v="0.38124999999999998"/>
  </r>
  <r>
    <n v="1092"/>
    <s v="Emily Riley"/>
    <s v="amberscott@example.net"/>
    <n v="44"/>
    <s v="Female"/>
    <x v="25"/>
    <d v="2020-07-31T00:00:00"/>
    <x v="1"/>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x v="1"/>
    <s v="Short draw smile."/>
    <x v="1"/>
    <s v="Phone"/>
    <d v="2023-06-01T17:30:39"/>
    <d v="2023-05-31T22:44:39"/>
    <x v="1"/>
    <x v="0"/>
    <x v="2"/>
    <x v="1"/>
    <x v="1"/>
    <x v="1"/>
    <n v="1.0687500000000001"/>
  </r>
  <r>
    <n v="1093"/>
    <s v="Jay Hurst"/>
    <s v="mbarrett@example.net"/>
    <n v="54"/>
    <s v="Female"/>
    <x v="37"/>
    <d v="2020-12-20T00:00:00"/>
    <x v="3"/>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x v="2"/>
    <m/>
    <x v="0"/>
    <s v="Social media"/>
    <m/>
    <m/>
    <x v="0"/>
    <x v="2"/>
    <x v="10"/>
    <x v="0"/>
    <x v="0"/>
    <x v="1"/>
    <n v="0.59375"/>
  </r>
  <r>
    <n v="1094"/>
    <s v="James Sosa"/>
    <s v="jenniferburns@example.org"/>
    <n v="34"/>
    <s v="Other"/>
    <x v="17"/>
    <d v="2020-10-26T00:00:00"/>
    <x v="4"/>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x v="0"/>
    <m/>
    <x v="0"/>
    <s v="Social media"/>
    <d v="2023-06-01T11:16:42"/>
    <m/>
    <x v="0"/>
    <x v="0"/>
    <x v="7"/>
    <x v="0"/>
    <x v="0"/>
    <x v="0"/>
    <n v="0.83750000000000002"/>
  </r>
  <r>
    <n v="1095"/>
    <s v="Dr. Karen Edwards"/>
    <s v="wilsonjonathan@example.org"/>
    <n v="37"/>
    <s v="Other"/>
    <x v="28"/>
    <d v="2021-11-27T00:00:00"/>
    <x v="4"/>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x v="1"/>
    <s v="Contain Democrat blood condition player."/>
    <x v="1"/>
    <s v="Social media"/>
    <d v="2023-06-01T16:17:43"/>
    <d v="2023-06-01T19:27:43"/>
    <x v="5"/>
    <x v="8"/>
    <x v="3"/>
    <x v="1"/>
    <x v="1"/>
    <x v="1"/>
    <n v="0.18124999999999999"/>
  </r>
  <r>
    <n v="1096"/>
    <s v="Mrs. Jessica Franklin"/>
    <s v="katherine32@example.net"/>
    <n v="62"/>
    <s v="Female"/>
    <x v="13"/>
    <d v="2021-11-01T00:00:00"/>
    <x v="2"/>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x v="2"/>
    <m/>
    <x v="3"/>
    <s v="Email"/>
    <m/>
    <m/>
    <x v="0"/>
    <x v="5"/>
    <x v="3"/>
    <x v="1"/>
    <x v="0"/>
    <x v="1"/>
    <n v="0.15"/>
  </r>
  <r>
    <n v="1097"/>
    <s v="Ashley Stewart"/>
    <s v="stephen05@example.com"/>
    <n v="18"/>
    <s v="Other"/>
    <x v="28"/>
    <d v="2021-05-23T00:00:00"/>
    <x v="2"/>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x v="2"/>
    <m/>
    <x v="3"/>
    <s v="Chat"/>
    <m/>
    <m/>
    <x v="0"/>
    <x v="6"/>
    <x v="1"/>
    <x v="1"/>
    <x v="0"/>
    <x v="1"/>
    <n v="0.38124999999999998"/>
  </r>
  <r>
    <n v="1098"/>
    <s v="James Vargas"/>
    <s v="johnathan03@example.org"/>
    <n v="56"/>
    <s v="Other"/>
    <x v="32"/>
    <d v="2021-06-03T00:00:00"/>
    <x v="2"/>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x v="0"/>
    <m/>
    <x v="0"/>
    <s v="Email"/>
    <d v="2023-06-01T11:23:48"/>
    <m/>
    <x v="0"/>
    <x v="5"/>
    <x v="8"/>
    <x v="0"/>
    <x v="0"/>
    <x v="0"/>
    <n v="0.27500000000000002"/>
  </r>
  <r>
    <n v="1099"/>
    <s v="Jose Williams"/>
    <s v="tcarey@example.com"/>
    <n v="61"/>
    <s v="Other"/>
    <x v="17"/>
    <d v="2021-08-29T00:00:00"/>
    <x v="2"/>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x v="0"/>
    <m/>
    <x v="1"/>
    <s v="Social media"/>
    <d v="2023-06-01T06:44:49"/>
    <m/>
    <x v="0"/>
    <x v="3"/>
    <x v="5"/>
    <x v="1"/>
    <x v="0"/>
    <x v="0"/>
    <n v="0.24374999999999999"/>
  </r>
  <r>
    <n v="1100"/>
    <s v="Brenda Deleon"/>
    <s v="crystaljones@example.net"/>
    <n v="20"/>
    <s v="Other"/>
    <x v="6"/>
    <d v="2021-07-04T00:00:00"/>
    <x v="4"/>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x v="2"/>
    <m/>
    <x v="3"/>
    <s v="Phone"/>
    <m/>
    <m/>
    <x v="0"/>
    <x v="1"/>
    <x v="2"/>
    <x v="1"/>
    <x v="0"/>
    <x v="1"/>
    <n v="0.65"/>
  </r>
  <r>
    <n v="1101"/>
    <s v="Vanessa Medina"/>
    <s v="sanchezwilliam@example.org"/>
    <n v="43"/>
    <s v="Male"/>
    <x v="22"/>
    <d v="2020-02-10T00:00:00"/>
    <x v="1"/>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x v="0"/>
    <m/>
    <x v="1"/>
    <s v="Phone"/>
    <d v="2023-06-01T21:17:52"/>
    <m/>
    <x v="0"/>
    <x v="0"/>
    <x v="4"/>
    <x v="1"/>
    <x v="0"/>
    <x v="0"/>
    <n v="0.9375"/>
  </r>
  <r>
    <n v="1102"/>
    <s v="Matthew Cunningham"/>
    <s v="michaelhall@example.net"/>
    <n v="67"/>
    <s v="Female"/>
    <x v="27"/>
    <d v="2021-12-16T00:00:00"/>
    <x v="2"/>
    <s v="Software bug"/>
    <s v="I'm having an issue with the {product_purchased}. Please assist. &quot; } I'm unable to find the option to perform the desired action in the {product_purchased}. Could you please guide me through the steps?"/>
    <x v="1"/>
    <s v="Politics firm week music body."/>
    <x v="0"/>
    <s v="Chat"/>
    <d v="2023-06-01T04:38:52"/>
    <d v="2023-06-01T08:01:52"/>
    <x v="3"/>
    <x v="2"/>
    <x v="10"/>
    <x v="1"/>
    <x v="1"/>
    <x v="1"/>
    <n v="0.59375"/>
  </r>
  <r>
    <n v="1103"/>
    <s v="Lisa Herman"/>
    <s v="stephen75@example.org"/>
    <n v="24"/>
    <s v="Female"/>
    <x v="32"/>
    <d v="2021-09-10T00:00:00"/>
    <x v="0"/>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x v="2"/>
    <m/>
    <x v="1"/>
    <s v="Chat"/>
    <m/>
    <m/>
    <x v="4"/>
    <x v="1"/>
    <x v="9"/>
    <x v="1"/>
    <x v="0"/>
    <x v="1"/>
    <n v="0.73124999999999996"/>
  </r>
  <r>
    <n v="1104"/>
    <s v="Christopher Spencer"/>
    <s v="garrett37@example.com"/>
    <n v="27"/>
    <s v="Female"/>
    <x v="18"/>
    <d v="2021-08-09T00:00:00"/>
    <x v="3"/>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x v="0"/>
    <m/>
    <x v="0"/>
    <s v="Email"/>
    <d v="2023-06-01T18:59:56"/>
    <m/>
    <x v="4"/>
    <x v="2"/>
    <x v="5"/>
    <x v="0"/>
    <x v="0"/>
    <x v="0"/>
    <n v="0.64375000000000004"/>
  </r>
  <r>
    <n v="1105"/>
    <s v="Mr. Clayton Gay"/>
    <s v="jacquelinelawson@example.org"/>
    <n v="19"/>
    <s v="Other"/>
    <x v="6"/>
    <d v="2020-08-06T00:00:00"/>
    <x v="3"/>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1"/>
    <s v="Morning knowledge yeah medical indicate building."/>
    <x v="0"/>
    <s v="Social media"/>
    <d v="2023-06-01T16:35:58"/>
    <d v="2023-06-01T07:58:58"/>
    <x v="4"/>
    <x v="6"/>
    <x v="5"/>
    <x v="1"/>
    <x v="1"/>
    <x v="1"/>
    <n v="0.41875000000000001"/>
  </r>
  <r>
    <n v="1106"/>
    <s v="David Mcbride"/>
    <s v="hbrown@example.org"/>
    <n v="47"/>
    <s v="Other"/>
    <x v="19"/>
    <d v="2021-11-05T00:00:00"/>
    <x v="3"/>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x v="0"/>
    <m/>
    <x v="3"/>
    <s v="Email"/>
    <d v="2023-06-01T13:51:00"/>
    <m/>
    <x v="4"/>
    <x v="1"/>
    <x v="3"/>
    <x v="1"/>
    <x v="0"/>
    <x v="0"/>
    <n v="0.65625"/>
  </r>
  <r>
    <n v="1107"/>
    <s v="Vincent Brown"/>
    <s v="erin72@example.org"/>
    <n v="57"/>
    <s v="Male"/>
    <x v="34"/>
    <d v="2020-03-25T00:00:00"/>
    <x v="3"/>
    <s v="Battery life"/>
    <s v="I'm having an issue with the {product_purchased}. Please assist._x000a__x000a_- 1 -_x000a__x000a_2 -_x000a__x000a_3 -_x000a__x000a_4 - The issue I'm facing is intermittent. Sometimes it works fine, but other times it acts up unexpectedly."/>
    <x v="0"/>
    <m/>
    <x v="1"/>
    <s v="Phone"/>
    <d v="2023-06-01T19:28:01"/>
    <m/>
    <x v="4"/>
    <x v="1"/>
    <x v="0"/>
    <x v="1"/>
    <x v="0"/>
    <x v="0"/>
    <n v="0.63124999999999998"/>
  </r>
  <r>
    <n v="1108"/>
    <s v="Curtis Galloway"/>
    <s v="onealstephanie@example.org"/>
    <n v="30"/>
    <s v="Male"/>
    <x v="11"/>
    <d v="2021-10-28T00:00:00"/>
    <x v="1"/>
    <s v="Product recommendation"/>
    <s v="I'm having an issue with the {product_purchased}. Please assist. :/ Maybe if you wanted to include my credit on it? :P :P :- I've recently updated the firmware of my {product_purchased}, and the issue started happening afterward. Could it be related to the update?"/>
    <x v="0"/>
    <m/>
    <x v="2"/>
    <s v="Phone"/>
    <d v="2023-06-01T06:12:02"/>
    <m/>
    <x v="4"/>
    <x v="1"/>
    <x v="7"/>
    <x v="1"/>
    <x v="0"/>
    <x v="0"/>
    <n v="0.79374999999999996"/>
  </r>
  <r>
    <n v="1109"/>
    <s v="Brian Williams"/>
    <s v="vshelton@example.net"/>
    <n v="47"/>
    <s v="Female"/>
    <x v="9"/>
    <d v="2020-05-06T00:00:00"/>
    <x v="1"/>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x v="2"/>
    <m/>
    <x v="0"/>
    <s v="Phone"/>
    <m/>
    <m/>
    <x v="4"/>
    <x v="0"/>
    <x v="1"/>
    <x v="0"/>
    <x v="0"/>
    <x v="1"/>
    <n v="0.80625000000000002"/>
  </r>
  <r>
    <n v="1110"/>
    <s v="Tara Santos"/>
    <s v="lynchcody@example.net"/>
    <n v="36"/>
    <s v="Male"/>
    <x v="12"/>
    <d v="2020-06-22T00:00:00"/>
    <x v="2"/>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x v="1"/>
    <s v="Tonight boy feeling religious current paper."/>
    <x v="1"/>
    <s v="Email"/>
    <d v="2023-06-01T01:09:05"/>
    <d v="2023-06-01T20:03:05"/>
    <x v="2"/>
    <x v="6"/>
    <x v="8"/>
    <x v="1"/>
    <x v="1"/>
    <x v="1"/>
    <n v="0.46250000000000002"/>
  </r>
  <r>
    <n v="1111"/>
    <s v="William Cook"/>
    <s v="david15@example.org"/>
    <n v="41"/>
    <s v="Other"/>
    <x v="39"/>
    <d v="2021-05-10T00:00:00"/>
    <x v="3"/>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x v="1"/>
    <s v="Treatment fish hit baby."/>
    <x v="1"/>
    <s v="Email"/>
    <d v="2023-06-01T17:48:07"/>
    <d v="2023-06-01T07:17:07"/>
    <x v="3"/>
    <x v="2"/>
    <x v="1"/>
    <x v="1"/>
    <x v="1"/>
    <x v="1"/>
    <n v="0.72499999999999998"/>
  </r>
  <r>
    <n v="1112"/>
    <s v="Cynthia Garcia"/>
    <s v="ftaylor@example.net"/>
    <n v="32"/>
    <s v="Male"/>
    <x v="34"/>
    <d v="2021-06-12T00:00:00"/>
    <x v="4"/>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x v="0"/>
    <m/>
    <x v="1"/>
    <s v="Social media"/>
    <d v="2023-06-01T13:44:09"/>
    <m/>
    <x v="0"/>
    <x v="1"/>
    <x v="8"/>
    <x v="1"/>
    <x v="0"/>
    <x v="0"/>
    <n v="0.64375000000000004"/>
  </r>
  <r>
    <n v="1113"/>
    <s v="Melissa Hardy"/>
    <s v="rebeccashields@example.net"/>
    <n v="45"/>
    <s v="Other"/>
    <x v="16"/>
    <d v="2021-05-12T00:00:00"/>
    <x v="0"/>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x v="0"/>
    <m/>
    <x v="1"/>
    <s v="Email"/>
    <d v="2023-06-01T00:34:11"/>
    <m/>
    <x v="0"/>
    <x v="10"/>
    <x v="1"/>
    <x v="1"/>
    <x v="0"/>
    <x v="0"/>
    <n v="0.24374999999999999"/>
  </r>
  <r>
    <n v="1114"/>
    <s v="Alex Hill"/>
    <s v="amylogan@example.org"/>
    <n v="25"/>
    <s v="Female"/>
    <x v="8"/>
    <d v="2020-12-08T00:00:00"/>
    <x v="3"/>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x v="1"/>
    <s v="Purpose everybody social pay can generation."/>
    <x v="0"/>
    <s v="Social media"/>
    <d v="2023-06-01T00:58:11"/>
    <d v="2023-06-01T09:57:11"/>
    <x v="3"/>
    <x v="6"/>
    <x v="10"/>
    <x v="1"/>
    <x v="1"/>
    <x v="1"/>
    <n v="0.46875"/>
  </r>
  <r>
    <n v="1115"/>
    <s v="Gregory Hall"/>
    <s v="strongbailey@example.net"/>
    <n v="47"/>
    <s v="Female"/>
    <x v="26"/>
    <d v="2021-11-08T00:00:00"/>
    <x v="1"/>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x v="0"/>
    <m/>
    <x v="2"/>
    <s v="Email"/>
    <d v="2023-06-01T07:57:12"/>
    <m/>
    <x v="0"/>
    <x v="7"/>
    <x v="3"/>
    <x v="1"/>
    <x v="0"/>
    <x v="0"/>
    <n v="0.23125000000000001"/>
  </r>
  <r>
    <n v="1116"/>
    <s v="Jason Fisher"/>
    <s v="michellejohnson@example.net"/>
    <n v="66"/>
    <s v="Female"/>
    <x v="21"/>
    <d v="2020-04-26T00:00:00"/>
    <x v="1"/>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x v="2"/>
    <m/>
    <x v="2"/>
    <s v="Phone"/>
    <m/>
    <m/>
    <x v="0"/>
    <x v="3"/>
    <x v="11"/>
    <x v="0"/>
    <x v="0"/>
    <x v="1"/>
    <n v="0.24374999999999999"/>
  </r>
  <r>
    <n v="1117"/>
    <s v="Charles Roberts"/>
    <s v="waltergay@example.net"/>
    <n v="40"/>
    <s v="Female"/>
    <x v="1"/>
    <d v="2020-07-10T00:00:00"/>
    <x v="3"/>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x v="2"/>
    <m/>
    <x v="3"/>
    <s v="Chat"/>
    <m/>
    <m/>
    <x v="0"/>
    <x v="10"/>
    <x v="2"/>
    <x v="1"/>
    <x v="0"/>
    <x v="1"/>
    <n v="0.17499999999999999"/>
  </r>
  <r>
    <n v="1118"/>
    <s v="Ryan Callahan"/>
    <s v="johnsonrobert@example.net"/>
    <n v="33"/>
    <s v="Female"/>
    <x v="39"/>
    <d v="2020-12-07T00:00:00"/>
    <x v="0"/>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x v="1"/>
    <s v="Involve third business of happen near."/>
    <x v="0"/>
    <s v="Social media"/>
    <d v="2023-05-31T22:42:17"/>
    <d v="2023-06-01T01:43:17"/>
    <x v="4"/>
    <x v="6"/>
    <x v="10"/>
    <x v="1"/>
    <x v="1"/>
    <x v="1"/>
    <n v="0.46875"/>
  </r>
  <r>
    <n v="1119"/>
    <s v="Gregory Berger"/>
    <s v="keithgray@example.net"/>
    <n v="64"/>
    <s v="Female"/>
    <x v="19"/>
    <d v="2021-07-22T00:00:00"/>
    <x v="0"/>
    <s v="Peripheral compatibility"/>
    <s v="I'm having an issue with the {product_purchased}. Please assist. I've tried clearing the cache and data for the {product_purchased} app, but the issue persists."/>
    <x v="2"/>
    <m/>
    <x v="0"/>
    <s v="Phone"/>
    <m/>
    <m/>
    <x v="0"/>
    <x v="9"/>
    <x v="2"/>
    <x v="0"/>
    <x v="0"/>
    <x v="1"/>
    <n v="0.18124999999999999"/>
  </r>
  <r>
    <n v="1120"/>
    <s v="Tyler Collins"/>
    <s v="david32@example.net"/>
    <n v="26"/>
    <s v="Female"/>
    <x v="7"/>
    <d v="2021-12-22T00:00:00"/>
    <x v="3"/>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x v="0"/>
    <m/>
    <x v="2"/>
    <s v="Email"/>
    <d v="2023-06-01T04:20:18"/>
    <m/>
    <x v="0"/>
    <x v="3"/>
    <x v="10"/>
    <x v="1"/>
    <x v="0"/>
    <x v="0"/>
    <n v="0.21249999999999999"/>
  </r>
  <r>
    <n v="1121"/>
    <s v="Jimmy Russell"/>
    <s v="matthewdiaz@example.com"/>
    <n v="67"/>
    <s v="Other"/>
    <x v="6"/>
    <d v="2021-07-02T00:00:00"/>
    <x v="1"/>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x v="2"/>
    <m/>
    <x v="1"/>
    <s v="Chat"/>
    <m/>
    <m/>
    <x v="0"/>
    <x v="2"/>
    <x v="2"/>
    <x v="1"/>
    <x v="0"/>
    <x v="1"/>
    <n v="0.57499999999999996"/>
  </r>
  <r>
    <n v="1122"/>
    <s v="Christopher Fox"/>
    <s v="simmonsmark@example.org"/>
    <n v="42"/>
    <s v="Other"/>
    <x v="2"/>
    <d v="2021-04-18T00:00:00"/>
    <x v="0"/>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x v="0"/>
    <m/>
    <x v="0"/>
    <s v="Social media"/>
    <d v="2023-06-01T13:11:21"/>
    <m/>
    <x v="0"/>
    <x v="0"/>
    <x v="11"/>
    <x v="0"/>
    <x v="0"/>
    <x v="0"/>
    <n v="0.875"/>
  </r>
  <r>
    <n v="1123"/>
    <s v="Joshua Sanchez"/>
    <s v="jennifer41@example.net"/>
    <n v="47"/>
    <s v="Male"/>
    <x v="35"/>
    <d v="2020-03-12T00:00:00"/>
    <x v="0"/>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x v="0"/>
    <m/>
    <x v="0"/>
    <s v="Social media"/>
    <d v="2023-06-01T01:54:23"/>
    <m/>
    <x v="0"/>
    <x v="1"/>
    <x v="0"/>
    <x v="0"/>
    <x v="0"/>
    <x v="0"/>
    <n v="0.63124999999999998"/>
  </r>
  <r>
    <n v="1124"/>
    <s v="Justin Johnson"/>
    <s v="meghanwu@example.net"/>
    <n v="26"/>
    <s v="Male"/>
    <x v="16"/>
    <d v="2021-08-17T00:00:00"/>
    <x v="0"/>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x v="0"/>
    <m/>
    <x v="0"/>
    <s v="Phone"/>
    <d v="2023-06-01T04:08:25"/>
    <m/>
    <x v="0"/>
    <x v="2"/>
    <x v="5"/>
    <x v="0"/>
    <x v="0"/>
    <x v="0"/>
    <n v="0.64375000000000004"/>
  </r>
  <r>
    <n v="1125"/>
    <s v="Christopher Stephens"/>
    <s v="hernandeztimothy@example.org"/>
    <n v="21"/>
    <s v="Female"/>
    <x v="32"/>
    <d v="2021-10-03T00:00:00"/>
    <x v="4"/>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x v="1"/>
    <s v="Sister tonight Congress street teacher attention."/>
    <x v="2"/>
    <s v="Social media"/>
    <d v="2023-06-01T09:04:27"/>
    <d v="2023-06-01T06:55:27"/>
    <x v="4"/>
    <x v="7"/>
    <x v="7"/>
    <x v="1"/>
    <x v="1"/>
    <x v="1"/>
    <n v="0.2"/>
  </r>
  <r>
    <n v="1126"/>
    <s v="Ralph Figueroa"/>
    <s v="ambermiddleton@example.net"/>
    <n v="46"/>
    <s v="Female"/>
    <x v="26"/>
    <d v="2020-07-02T00:00:00"/>
    <x v="2"/>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x v="0"/>
    <m/>
    <x v="1"/>
    <s v="Chat"/>
    <d v="2023-06-01T12:46:29"/>
    <m/>
    <x v="0"/>
    <x v="0"/>
    <x v="2"/>
    <x v="1"/>
    <x v="0"/>
    <x v="0"/>
    <n v="1.0687500000000001"/>
  </r>
  <r>
    <n v="1127"/>
    <s v="Stacey Barron"/>
    <s v="morrowroberta@example.org"/>
    <n v="23"/>
    <s v="Other"/>
    <x v="11"/>
    <d v="2021-03-13T00:00:00"/>
    <x v="0"/>
    <s v="Product setup"/>
    <s v="I'm having an issue with the {product_purchased}. Please assist. Thank you._x000a__x000a_Product ID # I've followed the troubleshooting steps mentioned in the user manual, but the issue persists."/>
    <x v="1"/>
    <s v="Weight arm recently next TV its bank."/>
    <x v="2"/>
    <s v="Social media"/>
    <d v="2023-06-01T19:14:29"/>
    <d v="2023-06-01T11:16:29"/>
    <x v="3"/>
    <x v="0"/>
    <x v="0"/>
    <x v="1"/>
    <x v="1"/>
    <x v="1"/>
    <n v="0.76875000000000004"/>
  </r>
  <r>
    <n v="1128"/>
    <s v="Harold Hansen"/>
    <s v="derekbarrett@example.com"/>
    <n v="31"/>
    <s v="Other"/>
    <x v="26"/>
    <d v="2021-11-13T00:00:00"/>
    <x v="2"/>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x v="2"/>
    <m/>
    <x v="2"/>
    <s v="Social media"/>
    <m/>
    <m/>
    <x v="0"/>
    <x v="0"/>
    <x v="3"/>
    <x v="0"/>
    <x v="0"/>
    <x v="1"/>
    <n v="0.9375"/>
  </r>
  <r>
    <n v="1129"/>
    <s v="Mr. Roberto Marquez"/>
    <s v="lesliethompson@example.org"/>
    <n v="25"/>
    <s v="Male"/>
    <x v="33"/>
    <d v="2021-07-06T00:00:00"/>
    <x v="0"/>
    <s v="Payment issue"/>
    <s v="I'm having an issue with the {product_purchased}. Please assist. â€” the product_x000a__x000a_The product is not an item in your inventory. If you have an item that is not an item in your inventory, you may contact us I'm experiencing this issue on multiple devices of the same model, so it seems to be a widespread problem."/>
    <x v="2"/>
    <m/>
    <x v="1"/>
    <s v="Phone"/>
    <m/>
    <m/>
    <x v="0"/>
    <x v="2"/>
    <x v="2"/>
    <x v="1"/>
    <x v="0"/>
    <x v="1"/>
    <n v="0.57499999999999996"/>
  </r>
  <r>
    <n v="1130"/>
    <s v="Michaela Williams"/>
    <s v="jonesjerry@example.org"/>
    <n v="62"/>
    <s v="Other"/>
    <x v="2"/>
    <d v="2021-02-04T00:00:00"/>
    <x v="4"/>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x v="1"/>
    <s v="How stay task much suddenly."/>
    <x v="3"/>
    <s v="Social media"/>
    <d v="2023-06-01T04:19:34"/>
    <d v="2023-06-01T01:58:34"/>
    <x v="2"/>
    <x v="4"/>
    <x v="4"/>
    <x v="1"/>
    <x v="1"/>
    <x v="1"/>
    <n v="0.47499999999999998"/>
  </r>
  <r>
    <n v="1131"/>
    <s v="Jesus Snyder"/>
    <s v="ashleythompson@example.com"/>
    <n v="70"/>
    <s v="Other"/>
    <x v="1"/>
    <d v="2020-11-19T00:00:00"/>
    <x v="2"/>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x v="0"/>
    <m/>
    <x v="3"/>
    <s v="Chat"/>
    <d v="2023-05-31T23:15:35"/>
    <m/>
    <x v="0"/>
    <x v="4"/>
    <x v="3"/>
    <x v="1"/>
    <x v="0"/>
    <x v="0"/>
    <n v="0.41875000000000001"/>
  </r>
  <r>
    <n v="1132"/>
    <s v="Rebecca Clay"/>
    <s v="peternguyen@example.com"/>
    <n v="37"/>
    <s v="Male"/>
    <x v="0"/>
    <d v="2021-10-26T00:00:00"/>
    <x v="1"/>
    <s v="Payment issue"/>
    <s v="I'm having an issue with the {product_purchased}. Please assist._x000a__x000a_I have my 1m. 2m. 3m. 4m. 5m. 6m. 1m. 2m. 3m. 4 I've followed the troubleshooting steps mentioned in the user manual, but the issue persists."/>
    <x v="2"/>
    <m/>
    <x v="3"/>
    <s v="Email"/>
    <m/>
    <m/>
    <x v="0"/>
    <x v="4"/>
    <x v="7"/>
    <x v="1"/>
    <x v="0"/>
    <x v="1"/>
    <n v="0.48125000000000001"/>
  </r>
  <r>
    <n v="1133"/>
    <s v="Ashley Hahn"/>
    <s v="andrew44@example.org"/>
    <n v="25"/>
    <s v="Other"/>
    <x v="36"/>
    <d v="2021-05-12T00:00:00"/>
    <x v="0"/>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x v="0"/>
    <m/>
    <x v="3"/>
    <s v="Social media"/>
    <d v="2023-06-01T13:32:39"/>
    <m/>
    <x v="0"/>
    <x v="2"/>
    <x v="1"/>
    <x v="1"/>
    <x v="0"/>
    <x v="0"/>
    <n v="0.72499999999999998"/>
  </r>
  <r>
    <n v="1134"/>
    <s v="Maria Rose"/>
    <s v="ccollins@example.net"/>
    <n v="44"/>
    <s v="Female"/>
    <x v="4"/>
    <d v="2020-03-31T00:00:00"/>
    <x v="4"/>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x v="0"/>
    <m/>
    <x v="0"/>
    <s v="Social media"/>
    <d v="2023-06-01T16:11:40"/>
    <m/>
    <x v="0"/>
    <x v="8"/>
    <x v="0"/>
    <x v="0"/>
    <x v="0"/>
    <x v="0"/>
    <n v="0.23749999999999999"/>
  </r>
  <r>
    <n v="1135"/>
    <s v="Jeremy Morgan"/>
    <s v="yblankenship@example.org"/>
    <n v="23"/>
    <s v="Female"/>
    <x v="24"/>
    <d v="2020-06-25T00:00:00"/>
    <x v="0"/>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x v="2"/>
    <m/>
    <x v="0"/>
    <s v="Email"/>
    <m/>
    <m/>
    <x v="0"/>
    <x v="0"/>
    <x v="8"/>
    <x v="0"/>
    <x v="0"/>
    <x v="1"/>
    <n v="0.84375"/>
  </r>
  <r>
    <n v="1136"/>
    <s v="Kim Jenkins"/>
    <s v="floresmary@example.net"/>
    <n v="36"/>
    <s v="Male"/>
    <x v="1"/>
    <d v="2020-06-11T00:00:00"/>
    <x v="0"/>
    <s v="Software bug"/>
    <s v="I'm having an issue with the {product_purchased}. Please assist. I'm worried that the issue might be hardware-related and might require repair or replacement."/>
    <x v="1"/>
    <s v="Off along current fly."/>
    <x v="3"/>
    <s v="Social media"/>
    <d v="2023-06-01T05:57:42"/>
    <d v="2023-06-01T03:17:42"/>
    <x v="5"/>
    <x v="6"/>
    <x v="8"/>
    <x v="1"/>
    <x v="1"/>
    <x v="1"/>
    <n v="0.46250000000000002"/>
  </r>
  <r>
    <n v="1137"/>
    <s v="James Anderson"/>
    <s v="erica33@example.com"/>
    <n v="52"/>
    <s v="Female"/>
    <x v="15"/>
    <d v="2021-02-14T00:00:00"/>
    <x v="0"/>
    <s v="Hardware issue"/>
    <s v="I'm having an issue with the {product_purchased}. Please assist._x000a__x000a_[30:30:33]SAY: Fiz Bump/Uncle Bourbon : Fiz is using an old game of the night - all the I'm experiencing this issue on multiple devices of the same model, so it seems to be a widespread problem."/>
    <x v="0"/>
    <m/>
    <x v="3"/>
    <s v="Social media"/>
    <d v="2023-06-01T07:53:44"/>
    <m/>
    <x v="0"/>
    <x v="0"/>
    <x v="4"/>
    <x v="1"/>
    <x v="0"/>
    <x v="0"/>
    <n v="0.9375"/>
  </r>
  <r>
    <n v="1138"/>
    <s v="James Gardner"/>
    <s v="dbrown@example.com"/>
    <n v="56"/>
    <s v="Female"/>
    <x v="10"/>
    <d v="2020-11-13T00:00:00"/>
    <x v="2"/>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x v="2"/>
    <m/>
    <x v="3"/>
    <s v="Chat"/>
    <m/>
    <m/>
    <x v="0"/>
    <x v="0"/>
    <x v="3"/>
    <x v="1"/>
    <x v="0"/>
    <x v="1"/>
    <n v="0.9375"/>
  </r>
  <r>
    <n v="1139"/>
    <s v="James Smith"/>
    <s v="chamberskristin@example.org"/>
    <n v="45"/>
    <s v="Female"/>
    <x v="20"/>
    <d v="2021-06-25T00:00:00"/>
    <x v="1"/>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x v="0"/>
    <m/>
    <x v="0"/>
    <s v="Chat"/>
    <d v="2023-06-01T17:24:47"/>
    <m/>
    <x v="0"/>
    <x v="0"/>
    <x v="8"/>
    <x v="0"/>
    <x v="0"/>
    <x v="0"/>
    <n v="0.84375"/>
  </r>
  <r>
    <n v="1140"/>
    <s v="Amanda Smith"/>
    <s v="tcooper@example.com"/>
    <n v="30"/>
    <s v="Female"/>
    <x v="38"/>
    <d v="2021-08-16T00:00:00"/>
    <x v="4"/>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x v="0"/>
    <m/>
    <x v="1"/>
    <s v="Social media"/>
    <d v="2023-06-01T13:01:48"/>
    <m/>
    <x v="0"/>
    <x v="1"/>
    <x v="5"/>
    <x v="1"/>
    <x v="0"/>
    <x v="0"/>
    <n v="0.625"/>
  </r>
  <r>
    <n v="1141"/>
    <s v="Ashley Sutton"/>
    <s v="jason76@example.com"/>
    <n v="46"/>
    <s v="Other"/>
    <x v="31"/>
    <d v="2021-06-11T00:00:00"/>
    <x v="4"/>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x v="2"/>
    <m/>
    <x v="0"/>
    <s v="Chat"/>
    <m/>
    <m/>
    <x v="0"/>
    <x v="0"/>
    <x v="8"/>
    <x v="0"/>
    <x v="0"/>
    <x v="1"/>
    <n v="0.84375"/>
  </r>
  <r>
    <n v="1142"/>
    <s v="Leonard Jones"/>
    <s v="walterethan@example.com"/>
    <n v="53"/>
    <s v="Male"/>
    <x v="9"/>
    <d v="2020-06-08T00:00:00"/>
    <x v="3"/>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x v="0"/>
    <m/>
    <x v="2"/>
    <s v="Phone"/>
    <d v="2023-06-01T19:42:52"/>
    <m/>
    <x v="0"/>
    <x v="10"/>
    <x v="8"/>
    <x v="1"/>
    <x v="0"/>
    <x v="0"/>
    <n v="0.23125000000000001"/>
  </r>
  <r>
    <n v="1143"/>
    <s v="Justin Murphy"/>
    <s v="andrewrasmussen@example.net"/>
    <n v="43"/>
    <s v="Female"/>
    <x v="15"/>
    <d v="2020-04-11T00:00:00"/>
    <x v="0"/>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x v="1"/>
    <s v="Ground significant thought easy."/>
    <x v="0"/>
    <s v="Phone"/>
    <d v="2023-06-01T05:12:54"/>
    <d v="2023-06-01T09:58:54"/>
    <x v="5"/>
    <x v="6"/>
    <x v="11"/>
    <x v="1"/>
    <x v="1"/>
    <x v="1"/>
    <n v="0.53125"/>
  </r>
  <r>
    <n v="1144"/>
    <s v="Grant Mills"/>
    <s v="vincenthudson@example.net"/>
    <n v="25"/>
    <s v="Male"/>
    <x v="8"/>
    <d v="2021-12-27T00:00:00"/>
    <x v="1"/>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x v="0"/>
    <m/>
    <x v="0"/>
    <s v="Chat"/>
    <d v="2023-06-01T02:35:55"/>
    <m/>
    <x v="0"/>
    <x v="7"/>
    <x v="10"/>
    <x v="0"/>
    <x v="0"/>
    <x v="0"/>
    <n v="0.23125000000000001"/>
  </r>
  <r>
    <n v="1145"/>
    <s v="Matthew Henry"/>
    <s v="gardnerrenee@example.com"/>
    <n v="32"/>
    <s v="Other"/>
    <x v="18"/>
    <d v="2020-01-22T00:00:00"/>
    <x v="1"/>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x v="0"/>
    <m/>
    <x v="1"/>
    <s v="Email"/>
    <d v="2023-06-01T12:26:56"/>
    <m/>
    <x v="0"/>
    <x v="6"/>
    <x v="6"/>
    <x v="1"/>
    <x v="0"/>
    <x v="0"/>
    <n v="0.35"/>
  </r>
  <r>
    <n v="1146"/>
    <s v="Kevin Lewis"/>
    <s v="ilane@example.org"/>
    <n v="43"/>
    <s v="Other"/>
    <x v="3"/>
    <d v="2020-12-09T00:00:00"/>
    <x v="3"/>
    <s v="Payment issue"/>
    <s v="I'm having an issue with the {product_purchased}. Please assist._x000a__x000a_ProductID 003FC58D F2F1033 F2F5F6FD I'm unable to find the option to perform the desired action in the {product_purchased}. Could you please guide me through the steps?"/>
    <x v="1"/>
    <s v="Able environmental minute tonight everybody."/>
    <x v="2"/>
    <s v="Social media"/>
    <d v="2023-06-01T16:24:58"/>
    <d v="2023-06-01T20:57:58"/>
    <x v="3"/>
    <x v="9"/>
    <x v="10"/>
    <x v="1"/>
    <x v="1"/>
    <x v="1"/>
    <n v="0.25624999999999998"/>
  </r>
  <r>
    <n v="1147"/>
    <s v="Brandon Smith"/>
    <s v="griffithjames@example.com"/>
    <n v="60"/>
    <s v="Male"/>
    <x v="11"/>
    <d v="2020-05-04T00:00:00"/>
    <x v="4"/>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x v="0"/>
    <m/>
    <x v="2"/>
    <s v="Chat"/>
    <d v="2023-06-01T06:48:59"/>
    <m/>
    <x v="0"/>
    <x v="2"/>
    <x v="1"/>
    <x v="1"/>
    <x v="0"/>
    <x v="0"/>
    <n v="0.72499999999999998"/>
  </r>
  <r>
    <n v="1148"/>
    <s v="James Williams"/>
    <s v="tbooker@example.net"/>
    <n v="36"/>
    <s v="Female"/>
    <x v="21"/>
    <d v="2021-12-08T00:00:00"/>
    <x v="2"/>
    <s v="Data loss"/>
    <s v="I'm having an issue with the {product_purchased}. Please assist. Thank you_x000a__x000a_https://www.dropbox.com/s/wpppi-q3jh1m1r/b6mj I've tried different settings and configurations on my {product_purchased}, but the issue persists."/>
    <x v="2"/>
    <m/>
    <x v="2"/>
    <s v="Email"/>
    <m/>
    <m/>
    <x v="0"/>
    <x v="4"/>
    <x v="10"/>
    <x v="0"/>
    <x v="0"/>
    <x v="1"/>
    <n v="0.41875000000000001"/>
  </r>
  <r>
    <n v="1149"/>
    <s v="Kendra Andrews"/>
    <s v="dawn57@example.com"/>
    <n v="59"/>
    <s v="Male"/>
    <x v="41"/>
    <d v="2021-01-28T00:00:00"/>
    <x v="0"/>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x v="0"/>
    <m/>
    <x v="3"/>
    <s v="Social media"/>
    <d v="2023-06-01T00:03:03"/>
    <m/>
    <x v="0"/>
    <x v="0"/>
    <x v="6"/>
    <x v="1"/>
    <x v="0"/>
    <x v="0"/>
    <n v="0.8"/>
  </r>
  <r>
    <n v="1150"/>
    <s v="Nicole Gamble"/>
    <s v="rhonda03@example.org"/>
    <n v="45"/>
    <s v="Male"/>
    <x v="17"/>
    <d v="2020-10-29T00:00:00"/>
    <x v="1"/>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x v="0"/>
    <m/>
    <x v="0"/>
    <s v="Email"/>
    <d v="2023-06-01T14:40:04"/>
    <m/>
    <x v="0"/>
    <x v="10"/>
    <x v="7"/>
    <x v="0"/>
    <x v="0"/>
    <x v="0"/>
    <n v="0.25624999999999998"/>
  </r>
  <r>
    <n v="1151"/>
    <s v="Samantha Griffin"/>
    <s v="kaitlyndominguez@example.com"/>
    <n v="49"/>
    <s v="Other"/>
    <x v="36"/>
    <d v="2021-03-01T00:00:00"/>
    <x v="1"/>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x v="1"/>
    <s v="Market sometimes young blue cultural own."/>
    <x v="2"/>
    <s v="Phone"/>
    <d v="2023-06-01T07:17:06"/>
    <d v="2023-06-01T10:23:06"/>
    <x v="5"/>
    <x v="9"/>
    <x v="0"/>
    <x v="1"/>
    <x v="1"/>
    <x v="1"/>
    <n v="0.23749999999999999"/>
  </r>
  <r>
    <n v="1152"/>
    <s v="Scott Boyd"/>
    <s v="allison50@example.net"/>
    <n v="62"/>
    <s v="Other"/>
    <x v="36"/>
    <d v="2020-05-16T00:00:00"/>
    <x v="2"/>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x v="0"/>
    <m/>
    <x v="1"/>
    <s v="Phone"/>
    <d v="2023-06-01T15:39:08"/>
    <m/>
    <x v="0"/>
    <x v="9"/>
    <x v="1"/>
    <x v="1"/>
    <x v="0"/>
    <x v="0"/>
    <n v="0.22500000000000001"/>
  </r>
  <r>
    <n v="1153"/>
    <s v="Oscar Rivera"/>
    <s v="jaguilar@example.com"/>
    <n v="42"/>
    <s v="Other"/>
    <x v="28"/>
    <d v="2021-07-25T00:00:00"/>
    <x v="2"/>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x v="0"/>
    <m/>
    <x v="2"/>
    <s v="Chat"/>
    <d v="2023-06-01T02:25:09"/>
    <m/>
    <x v="0"/>
    <x v="4"/>
    <x v="2"/>
    <x v="1"/>
    <x v="0"/>
    <x v="0"/>
    <n v="0.43125000000000002"/>
  </r>
  <r>
    <n v="1154"/>
    <s v="Miss Stacey Kane"/>
    <s v="wware@example.org"/>
    <n v="21"/>
    <s v="Male"/>
    <x v="38"/>
    <d v="2020-06-18T00:00:00"/>
    <x v="4"/>
    <s v="Product setup"/>
    <s v="I'm having an issue with the {product_purchased}. Please assist. ## https://twitter.com/hashtag/hashtag{hashtag}&amp;refresh_button:hover|#include &lt;i&gt;//github. I need assistance as soon as possible because it's affecting my work and productivity."/>
    <x v="1"/>
    <s v="Down for rate sister third close."/>
    <x v="2"/>
    <s v="Social media"/>
    <d v="2023-06-01T01:35:10"/>
    <d v="2023-06-01T21:30:10"/>
    <x v="5"/>
    <x v="5"/>
    <x v="8"/>
    <x v="1"/>
    <x v="1"/>
    <x v="1"/>
    <n v="0.27500000000000002"/>
  </r>
  <r>
    <n v="1155"/>
    <s v="Heidi Wilkins"/>
    <s v="lyang@example.net"/>
    <n v="46"/>
    <s v="Other"/>
    <x v="41"/>
    <d v="2021-07-14T00:00:00"/>
    <x v="4"/>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x v="0"/>
    <m/>
    <x v="0"/>
    <s v="Phone"/>
    <d v="2023-06-01T06:32:12"/>
    <m/>
    <x v="0"/>
    <x v="9"/>
    <x v="2"/>
    <x v="0"/>
    <x v="0"/>
    <x v="0"/>
    <n v="0.18124999999999999"/>
  </r>
  <r>
    <n v="1156"/>
    <s v="Melissa Garcia"/>
    <s v="amandasmith@example.com"/>
    <n v="24"/>
    <s v="Male"/>
    <x v="13"/>
    <d v="2020-05-31T00:00:00"/>
    <x v="4"/>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x v="2"/>
    <m/>
    <x v="3"/>
    <s v="Email"/>
    <m/>
    <m/>
    <x v="0"/>
    <x v="1"/>
    <x v="1"/>
    <x v="1"/>
    <x v="0"/>
    <x v="1"/>
    <n v="0.71875"/>
  </r>
  <r>
    <n v="1157"/>
    <s v="Robin Hill"/>
    <s v="taylorcynthia@example.org"/>
    <n v="59"/>
    <s v="Other"/>
    <x v="32"/>
    <d v="2020-11-26T00:00:00"/>
    <x v="3"/>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x v="0"/>
    <m/>
    <x v="1"/>
    <s v="Social media"/>
    <d v="2023-06-01T06:53:15"/>
    <m/>
    <x v="0"/>
    <x v="1"/>
    <x v="3"/>
    <x v="1"/>
    <x v="0"/>
    <x v="0"/>
    <n v="0.65625"/>
  </r>
  <r>
    <n v="1158"/>
    <s v="Peter Campbell"/>
    <s v="micheleknapp@example.com"/>
    <n v="21"/>
    <s v="Male"/>
    <x v="40"/>
    <d v="2021-04-15T00:00:00"/>
    <x v="1"/>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x v="1"/>
    <s v="Five professional onto concern economic strategy."/>
    <x v="1"/>
    <s v="Social media"/>
    <d v="2023-06-01T21:16:16"/>
    <d v="2023-06-01T15:11:16"/>
    <x v="5"/>
    <x v="1"/>
    <x v="11"/>
    <x v="1"/>
    <x v="1"/>
    <x v="1"/>
    <n v="0.65625"/>
  </r>
  <r>
    <n v="1159"/>
    <s v="Jeremiah Allen"/>
    <s v="david99@example.com"/>
    <n v="57"/>
    <s v="Female"/>
    <x v="26"/>
    <d v="2021-09-10T00:00:00"/>
    <x v="1"/>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x v="0"/>
    <m/>
    <x v="0"/>
    <s v="Chat"/>
    <d v="2023-06-01T02:04:17"/>
    <m/>
    <x v="0"/>
    <x v="4"/>
    <x v="9"/>
    <x v="0"/>
    <x v="0"/>
    <x v="0"/>
    <n v="0.46875"/>
  </r>
  <r>
    <n v="1160"/>
    <s v="Angela Williams"/>
    <s v="edwin13@example.org"/>
    <n v="61"/>
    <s v="Female"/>
    <x v="7"/>
    <d v="2021-04-14T00:00:00"/>
    <x v="0"/>
    <s v="Software bug"/>
    <s v="I'm having an issue with the {product_purchased}. Please assist. We're sorry,_x000a__x000a_Please contact Customer Service. I've noticed that the issue occurs consistently when I use a specific feature or application on my {product_purchased}."/>
    <x v="2"/>
    <m/>
    <x v="1"/>
    <s v="Email"/>
    <m/>
    <m/>
    <x v="0"/>
    <x v="0"/>
    <x v="11"/>
    <x v="1"/>
    <x v="0"/>
    <x v="1"/>
    <n v="0.875"/>
  </r>
  <r>
    <n v="1161"/>
    <s v="Jonathan Webb"/>
    <s v="gwhite@example.com"/>
    <n v="46"/>
    <s v="Male"/>
    <x v="34"/>
    <d v="2020-06-05T00:00:00"/>
    <x v="2"/>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x v="0"/>
    <m/>
    <x v="3"/>
    <s v="Chat"/>
    <d v="2023-06-01T18:44:19"/>
    <m/>
    <x v="0"/>
    <x v="4"/>
    <x v="8"/>
    <x v="1"/>
    <x v="0"/>
    <x v="0"/>
    <n v="0.36249999999999999"/>
  </r>
  <r>
    <n v="1162"/>
    <s v="Heather Murray"/>
    <s v="jenglish@example.com"/>
    <n v="21"/>
    <s v="Other"/>
    <x v="5"/>
    <d v="2020-01-08T00:00:00"/>
    <x v="2"/>
    <s v="Installation support"/>
    <s v="I'm having an issue with the {product_purchased}. Please assist. I rely heavily on my {product_purchased} for my daily tasks, and this issue is hindering my productivity."/>
    <x v="0"/>
    <m/>
    <x v="0"/>
    <s v="Phone"/>
    <d v="2023-06-01T06:55:19"/>
    <m/>
    <x v="0"/>
    <x v="4"/>
    <x v="6"/>
    <x v="0"/>
    <x v="0"/>
    <x v="0"/>
    <n v="0.51875000000000004"/>
  </r>
  <r>
    <n v="1163"/>
    <s v="Christy Guzman"/>
    <s v="davidsonaudrey@example.com"/>
    <n v="31"/>
    <s v="Female"/>
    <x v="19"/>
    <d v="2020-02-15T00:00:00"/>
    <x v="3"/>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x v="0"/>
    <m/>
    <x v="3"/>
    <s v="Chat"/>
    <d v="2023-06-01T06:59:21"/>
    <m/>
    <x v="0"/>
    <x v="2"/>
    <x v="4"/>
    <x v="1"/>
    <x v="0"/>
    <x v="0"/>
    <n v="0.6875"/>
  </r>
  <r>
    <n v="1164"/>
    <s v="Michael Humphrey"/>
    <s v="lopezroger@example.net"/>
    <n v="21"/>
    <s v="Other"/>
    <x v="4"/>
    <d v="2021-05-13T00:00:00"/>
    <x v="1"/>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x v="0"/>
    <m/>
    <x v="0"/>
    <s v="Chat"/>
    <d v="2023-06-01T08:56:23"/>
    <m/>
    <x v="0"/>
    <x v="5"/>
    <x v="1"/>
    <x v="0"/>
    <x v="0"/>
    <x v="0"/>
    <n v="0.26874999999999999"/>
  </r>
  <r>
    <n v="1165"/>
    <s v="Brandon Collins"/>
    <s v="smithdavid@example.com"/>
    <n v="18"/>
    <s v="Female"/>
    <x v="15"/>
    <d v="2020-05-20T00:00:00"/>
    <x v="4"/>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x v="1"/>
    <s v="Apply national present break foot tonight."/>
    <x v="0"/>
    <s v="Phone"/>
    <d v="2023-06-01T10:33:25"/>
    <d v="2023-05-31T23:12:25"/>
    <x v="4"/>
    <x v="0"/>
    <x v="1"/>
    <x v="1"/>
    <x v="1"/>
    <x v="1"/>
    <n v="0.80625000000000002"/>
  </r>
  <r>
    <n v="1166"/>
    <s v="John Collier"/>
    <s v="jon73@example.com"/>
    <n v="53"/>
    <s v="Female"/>
    <x v="16"/>
    <d v="2020-09-22T00:00:00"/>
    <x v="0"/>
    <s v="Display issue"/>
    <s v="I'm having an issue with the {product_purchased}. Please assist. - &quot;products&quot;:[17,18,20,19,23,24,25,26,27,28,29,30,31],&quot;manufacturer_ I'm using the original charger that came with my {product_purchased}, but it's not charging properly."/>
    <x v="1"/>
    <s v="Thousand policy door husband black."/>
    <x v="3"/>
    <s v="Chat"/>
    <d v="2023-05-31T23:15:27"/>
    <d v="2023-06-01T08:19:27"/>
    <x v="4"/>
    <x v="0"/>
    <x v="9"/>
    <x v="1"/>
    <x v="1"/>
    <x v="1"/>
    <n v="0.8"/>
  </r>
  <r>
    <n v="1167"/>
    <s v="Antonio Vasquez"/>
    <s v="thomasstephanie@example.net"/>
    <n v="25"/>
    <s v="Other"/>
    <x v="31"/>
    <d v="2021-04-23T00:00:00"/>
    <x v="2"/>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x v="1"/>
    <s v="Tree rate toward write traditional."/>
    <x v="3"/>
    <s v="Phone"/>
    <d v="2023-06-01T13:23:28"/>
    <d v="2023-06-01T02:51:28"/>
    <x v="4"/>
    <x v="3"/>
    <x v="11"/>
    <x v="1"/>
    <x v="1"/>
    <x v="1"/>
    <n v="0.24374999999999999"/>
  </r>
  <r>
    <n v="1168"/>
    <s v="David Humphrey"/>
    <s v="tammymullins@example.org"/>
    <n v="46"/>
    <s v="Female"/>
    <x v="11"/>
    <d v="2020-11-27T00:00:00"/>
    <x v="2"/>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x v="0"/>
    <m/>
    <x v="2"/>
    <s v="Phone"/>
    <d v="2023-06-01T20:49:29"/>
    <m/>
    <x v="0"/>
    <x v="2"/>
    <x v="3"/>
    <x v="1"/>
    <x v="0"/>
    <x v="0"/>
    <n v="0.6"/>
  </r>
  <r>
    <n v="1169"/>
    <s v="Mrs. Leslie Wong"/>
    <s v="riveraluis@example.net"/>
    <n v="68"/>
    <s v="Female"/>
    <x v="7"/>
    <d v="2020-04-30T00:00:00"/>
    <x v="3"/>
    <s v="Data loss"/>
    <s v="I'm having an issue with the {product_purchased}. Please assist. There's a button on the home screen where it says &quot;Purchased&quot; instead [7/19/10:00 PM] I've lost my email address I've already contacted customer support multiple times, but the issue remains unresolved."/>
    <x v="1"/>
    <s v="Among wear official build staff."/>
    <x v="3"/>
    <s v="Email"/>
    <d v="2023-06-01T17:25:31"/>
    <d v="2023-06-01T13:07:31"/>
    <x v="3"/>
    <x v="7"/>
    <x v="11"/>
    <x v="1"/>
    <x v="1"/>
    <x v="1"/>
    <n v="0.23749999999999999"/>
  </r>
  <r>
    <n v="1170"/>
    <s v="Pamela Anderson"/>
    <s v="josephserrano@example.org"/>
    <n v="55"/>
    <s v="Female"/>
    <x v="17"/>
    <d v="2020-03-03T00:00:00"/>
    <x v="0"/>
    <s v="Battery life"/>
    <s v="I'm having an issue with the {product_purchased}. Please assist._x000a__x000a_{product_purchased}.add to ProductID, ( ProductId = ProductID ).isValid, ( itemId = ProductId ) I've tried troubleshooting steps mentioned in the user manual, but the issue persists."/>
    <x v="0"/>
    <m/>
    <x v="0"/>
    <s v="Email"/>
    <d v="2023-06-01T00:53:33"/>
    <m/>
    <x v="0"/>
    <x v="4"/>
    <x v="0"/>
    <x v="0"/>
    <x v="0"/>
    <x v="0"/>
    <n v="0.36875000000000002"/>
  </r>
  <r>
    <n v="1171"/>
    <s v="Shannon Petty"/>
    <s v="wbarrett@example.org"/>
    <n v="21"/>
    <s v="Female"/>
    <x v="26"/>
    <d v="2021-05-12T00:00:00"/>
    <x v="1"/>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x v="0"/>
    <m/>
    <x v="3"/>
    <s v="Email"/>
    <d v="2023-06-01T18:38:35"/>
    <m/>
    <x v="0"/>
    <x v="2"/>
    <x v="1"/>
    <x v="1"/>
    <x v="0"/>
    <x v="0"/>
    <n v="0.72499999999999998"/>
  </r>
  <r>
    <n v="1172"/>
    <s v="Lauren Schwartz"/>
    <s v="okelly@example.net"/>
    <n v="66"/>
    <s v="Female"/>
    <x v="24"/>
    <d v="2020-06-24T00:00:00"/>
    <x v="0"/>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x v="1"/>
    <s v="Live thing through tell life parent police compare."/>
    <x v="2"/>
    <s v="Email"/>
    <d v="2023-06-01T13:55:35"/>
    <d v="2023-06-01T18:03:35"/>
    <x v="5"/>
    <x v="2"/>
    <x v="8"/>
    <x v="1"/>
    <x v="1"/>
    <x v="1"/>
    <n v="0.56874999999999998"/>
  </r>
  <r>
    <n v="1173"/>
    <s v="Savannah Willis"/>
    <s v="zwalter@example.com"/>
    <n v="66"/>
    <s v="Female"/>
    <x v="10"/>
    <d v="2020-05-01T00:00:00"/>
    <x v="4"/>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x v="0"/>
    <m/>
    <x v="0"/>
    <s v="Phone"/>
    <d v="2023-05-31T23:05:37"/>
    <m/>
    <x v="0"/>
    <x v="1"/>
    <x v="1"/>
    <x v="0"/>
    <x v="0"/>
    <x v="0"/>
    <n v="0.71875"/>
  </r>
  <r>
    <n v="1174"/>
    <s v="Christopher Lane"/>
    <s v="bridgesnancy@example.org"/>
    <n v="18"/>
    <s v="Female"/>
    <x v="2"/>
    <d v="2020-11-09T00:00:00"/>
    <x v="1"/>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x v="2"/>
    <m/>
    <x v="1"/>
    <s v="Chat"/>
    <m/>
    <m/>
    <x v="0"/>
    <x v="1"/>
    <x v="3"/>
    <x v="1"/>
    <x v="0"/>
    <x v="1"/>
    <n v="0.65625"/>
  </r>
  <r>
    <n v="1175"/>
    <s v="Richard Blevins"/>
    <s v="catherine71@example.net"/>
    <n v="25"/>
    <s v="Male"/>
    <x v="14"/>
    <d v="2020-04-03T00:00:00"/>
    <x v="2"/>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x v="1"/>
    <s v="Painting modern evening why while reveal good cost."/>
    <x v="2"/>
    <s v="Phone"/>
    <d v="2023-06-01T07:45:40"/>
    <d v="2023-06-01T13:23:40"/>
    <x v="2"/>
    <x v="0"/>
    <x v="11"/>
    <x v="1"/>
    <x v="1"/>
    <x v="1"/>
    <n v="0.875"/>
  </r>
  <r>
    <n v="1176"/>
    <s v="Joe Stanley"/>
    <s v="randywright@example.org"/>
    <n v="24"/>
    <s v="Female"/>
    <x v="11"/>
    <d v="2020-06-24T00:00:00"/>
    <x v="4"/>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x v="2"/>
    <m/>
    <x v="2"/>
    <s v="Phone"/>
    <m/>
    <m/>
    <x v="0"/>
    <x v="5"/>
    <x v="8"/>
    <x v="0"/>
    <x v="0"/>
    <x v="1"/>
    <n v="0.27500000000000002"/>
  </r>
  <r>
    <n v="1177"/>
    <s v="Valerie Peterson MD"/>
    <s v="ssnow@example.net"/>
    <n v="62"/>
    <s v="Male"/>
    <x v="29"/>
    <d v="2021-04-06T00:00:00"/>
    <x v="1"/>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x v="2"/>
    <m/>
    <x v="1"/>
    <s v="Phone"/>
    <m/>
    <m/>
    <x v="0"/>
    <x v="4"/>
    <x v="11"/>
    <x v="1"/>
    <x v="0"/>
    <x v="1"/>
    <n v="0.42499999999999999"/>
  </r>
  <r>
    <n v="1178"/>
    <s v="Fernando Johnson"/>
    <s v="stephanie80@example.com"/>
    <n v="39"/>
    <s v="Male"/>
    <x v="9"/>
    <d v="2020-06-19T00:00:00"/>
    <x v="2"/>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x v="1"/>
    <s v="These myself issue produce take."/>
    <x v="1"/>
    <s v="Chat"/>
    <d v="2023-06-01T09:51:45"/>
    <d v="2023-06-01T20:02:45"/>
    <x v="3"/>
    <x v="4"/>
    <x v="8"/>
    <x v="1"/>
    <x v="1"/>
    <x v="1"/>
    <n v="0.36249999999999999"/>
  </r>
  <r>
    <n v="1179"/>
    <s v="Bobby Hoffman"/>
    <s v="elizabethjenkins@example.com"/>
    <n v="28"/>
    <s v="Other"/>
    <x v="37"/>
    <d v="2020-03-06T00:00:00"/>
    <x v="1"/>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x v="2"/>
    <m/>
    <x v="1"/>
    <s v="Email"/>
    <m/>
    <m/>
    <x v="0"/>
    <x v="2"/>
    <x v="0"/>
    <x v="1"/>
    <x v="0"/>
    <x v="1"/>
    <n v="0.64375000000000004"/>
  </r>
  <r>
    <n v="1180"/>
    <s v="Karen Brown"/>
    <s v="danielbarry@example.com"/>
    <n v="46"/>
    <s v="Male"/>
    <x v="28"/>
    <d v="2021-10-08T00:00:00"/>
    <x v="4"/>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x v="0"/>
    <m/>
    <x v="2"/>
    <s v="Phone"/>
    <d v="2023-06-01T05:33:48"/>
    <m/>
    <x v="0"/>
    <x v="5"/>
    <x v="7"/>
    <x v="1"/>
    <x v="0"/>
    <x v="0"/>
    <n v="0.23749999999999999"/>
  </r>
  <r>
    <n v="1181"/>
    <s v="Alexandra Solis"/>
    <s v="dgordon@example.com"/>
    <n v="46"/>
    <s v="Other"/>
    <x v="24"/>
    <d v="2021-10-25T00:00:00"/>
    <x v="0"/>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x v="2"/>
    <m/>
    <x v="0"/>
    <s v="Phone"/>
    <m/>
    <m/>
    <x v="0"/>
    <x v="8"/>
    <x v="7"/>
    <x v="0"/>
    <x v="0"/>
    <x v="1"/>
    <n v="0.20624999999999999"/>
  </r>
  <r>
    <n v="1182"/>
    <s v="Jonathan King"/>
    <s v="ballbrianna@example.com"/>
    <n v="43"/>
    <s v="Female"/>
    <x v="37"/>
    <d v="2021-02-07T00:00:00"/>
    <x v="1"/>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x v="0"/>
    <m/>
    <x v="3"/>
    <s v="Phone"/>
    <d v="2023-06-01T07:31:52"/>
    <m/>
    <x v="0"/>
    <x v="0"/>
    <x v="4"/>
    <x v="1"/>
    <x v="0"/>
    <x v="0"/>
    <n v="0.9375"/>
  </r>
  <r>
    <n v="1183"/>
    <s v="Kenneth Lee"/>
    <s v="mwebb@example.com"/>
    <n v="42"/>
    <s v="Male"/>
    <x v="13"/>
    <d v="2021-02-11T00:00:00"/>
    <x v="1"/>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x v="1"/>
    <s v="Conference time record arm throughout five provide."/>
    <x v="3"/>
    <s v="Chat"/>
    <d v="2023-06-01T19:49:54"/>
    <d v="2023-06-01T02:05:54"/>
    <x v="5"/>
    <x v="2"/>
    <x v="4"/>
    <x v="1"/>
    <x v="1"/>
    <x v="1"/>
    <n v="0.6875"/>
  </r>
  <r>
    <n v="1184"/>
    <s v="Rita Miller"/>
    <s v="bennettryan@example.org"/>
    <n v="38"/>
    <s v="Male"/>
    <x v="3"/>
    <d v="2021-03-08T00:00:00"/>
    <x v="0"/>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x v="1"/>
    <s v="Citizen different debate."/>
    <x v="2"/>
    <s v="Chat"/>
    <d v="2023-06-01T17:53:55"/>
    <d v="2023-06-01T19:17:55"/>
    <x v="4"/>
    <x v="0"/>
    <x v="0"/>
    <x v="1"/>
    <x v="1"/>
    <x v="1"/>
    <n v="0.76875000000000004"/>
  </r>
  <r>
    <n v="1185"/>
    <s v="Larry Mccullough"/>
    <s v="ijones@example.net"/>
    <n v="23"/>
    <s v="Female"/>
    <x v="28"/>
    <d v="2020-10-18T00:00:00"/>
    <x v="0"/>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x v="0"/>
    <m/>
    <x v="2"/>
    <s v="Chat"/>
    <d v="2023-06-01T08:18:56"/>
    <m/>
    <x v="0"/>
    <x v="1"/>
    <x v="7"/>
    <x v="1"/>
    <x v="0"/>
    <x v="0"/>
    <n v="0.79374999999999996"/>
  </r>
  <r>
    <n v="1186"/>
    <s v="Heather Martin"/>
    <s v="jodonnell@example.org"/>
    <n v="54"/>
    <s v="Female"/>
    <x v="15"/>
    <d v="2021-02-23T00:00:00"/>
    <x v="1"/>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x v="1"/>
    <s v="Food west term article according."/>
    <x v="2"/>
    <s v="Chat"/>
    <d v="2023-06-01T18:04:57"/>
    <d v="2023-06-01T17:00:57"/>
    <x v="3"/>
    <x v="2"/>
    <x v="4"/>
    <x v="1"/>
    <x v="1"/>
    <x v="1"/>
    <n v="0.6875"/>
  </r>
  <r>
    <n v="1187"/>
    <s v="Kathryn Miller"/>
    <s v="danielsnoah@example.net"/>
    <n v="50"/>
    <s v="Male"/>
    <x v="33"/>
    <d v="2020-06-11T00:00:00"/>
    <x v="4"/>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x v="2"/>
    <m/>
    <x v="0"/>
    <s v="Phone"/>
    <m/>
    <m/>
    <x v="4"/>
    <x v="7"/>
    <x v="8"/>
    <x v="0"/>
    <x v="0"/>
    <x v="1"/>
    <n v="0.23125000000000001"/>
  </r>
  <r>
    <n v="1188"/>
    <s v="Kenneth Smith"/>
    <s v="maddenandrea@example.net"/>
    <n v="54"/>
    <s v="Female"/>
    <x v="13"/>
    <d v="2020-12-14T00:00:00"/>
    <x v="0"/>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x v="1"/>
    <s v="Rate agreement certainly detail ready."/>
    <x v="3"/>
    <s v="Email"/>
    <d v="2023-06-01T09:13:59"/>
    <d v="2023-06-01T08:09:59"/>
    <x v="4"/>
    <x v="3"/>
    <x v="10"/>
    <x v="1"/>
    <x v="1"/>
    <x v="1"/>
    <n v="0.21249999999999999"/>
  </r>
  <r>
    <n v="1189"/>
    <s v="Jack Smith"/>
    <s v="turnerteresa@example.org"/>
    <n v="21"/>
    <s v="Male"/>
    <x v="17"/>
    <d v="2020-06-13T00:00:00"/>
    <x v="4"/>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x v="1"/>
    <s v="Research heart senior look."/>
    <x v="0"/>
    <s v="Email"/>
    <d v="2023-06-01T02:13:00"/>
    <d v="2023-06-01T00:14:00"/>
    <x v="1"/>
    <x v="1"/>
    <x v="8"/>
    <x v="1"/>
    <x v="1"/>
    <x v="1"/>
    <n v="0.64375000000000004"/>
  </r>
  <r>
    <n v="1190"/>
    <s v="Jim Harris"/>
    <s v="jquinn@example.com"/>
    <n v="49"/>
    <s v="Female"/>
    <x v="4"/>
    <d v="2020-06-11T00:00:00"/>
    <x v="2"/>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x v="1"/>
    <s v="Evidence language chance why decide few later."/>
    <x v="3"/>
    <s v="Chat"/>
    <d v="2023-06-01T00:14:02"/>
    <d v="2023-06-01T06:15:02"/>
    <x v="4"/>
    <x v="4"/>
    <x v="8"/>
    <x v="1"/>
    <x v="1"/>
    <x v="1"/>
    <n v="0.36249999999999999"/>
  </r>
  <r>
    <n v="1191"/>
    <s v="Joseph Reynolds"/>
    <s v="rhondawalker@example.net"/>
    <n v="38"/>
    <s v="Male"/>
    <x v="0"/>
    <d v="2020-12-06T00:00:00"/>
    <x v="0"/>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x v="1"/>
    <s v="The per side want sound foot."/>
    <x v="1"/>
    <s v="Phone"/>
    <d v="2023-06-01T10:52:04"/>
    <d v="2023-06-01T20:12:04"/>
    <x v="5"/>
    <x v="7"/>
    <x v="10"/>
    <x v="1"/>
    <x v="1"/>
    <x v="1"/>
    <n v="0.23125000000000001"/>
  </r>
  <r>
    <n v="1192"/>
    <s v="Melissa Bruce MD"/>
    <s v="rcox@example.net"/>
    <n v="23"/>
    <s v="Female"/>
    <x v="3"/>
    <d v="2021-03-13T00:00:00"/>
    <x v="0"/>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x v="2"/>
    <m/>
    <x v="0"/>
    <s v="Social media"/>
    <m/>
    <m/>
    <x v="4"/>
    <x v="3"/>
    <x v="0"/>
    <x v="0"/>
    <x v="0"/>
    <x v="1"/>
    <n v="0.2"/>
  </r>
  <r>
    <n v="1193"/>
    <s v="Christine Robertson"/>
    <s v="isummers@example.com"/>
    <n v="31"/>
    <s v="Male"/>
    <x v="1"/>
    <d v="2020-06-29T00:00:00"/>
    <x v="3"/>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x v="2"/>
    <m/>
    <x v="1"/>
    <s v="Chat"/>
    <m/>
    <m/>
    <x v="4"/>
    <x v="6"/>
    <x v="8"/>
    <x v="1"/>
    <x v="0"/>
    <x v="1"/>
    <n v="0.46250000000000002"/>
  </r>
  <r>
    <n v="1194"/>
    <s v="Morgan Gould"/>
    <s v="xvega@example.net"/>
    <n v="35"/>
    <s v="Female"/>
    <x v="27"/>
    <d v="2020-08-20T00:00:00"/>
    <x v="2"/>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x v="1"/>
    <s v="Piece court see side receive theory."/>
    <x v="0"/>
    <s v="Social media"/>
    <d v="2023-06-01T20:32:08"/>
    <d v="2023-06-01T09:41:08"/>
    <x v="3"/>
    <x v="2"/>
    <x v="5"/>
    <x v="1"/>
    <x v="1"/>
    <x v="1"/>
    <n v="0.64375000000000004"/>
  </r>
  <r>
    <n v="1195"/>
    <s v="Andrew Rivers"/>
    <s v="saustin@example.org"/>
    <n v="42"/>
    <s v="Female"/>
    <x v="17"/>
    <d v="2021-10-21T00:00:00"/>
    <x v="0"/>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x v="2"/>
    <m/>
    <x v="1"/>
    <s v="Phone"/>
    <m/>
    <m/>
    <x v="4"/>
    <x v="0"/>
    <x v="7"/>
    <x v="1"/>
    <x v="0"/>
    <x v="1"/>
    <n v="0.83750000000000002"/>
  </r>
  <r>
    <n v="1196"/>
    <s v="Jessica Brown"/>
    <s v="oscar83@example.net"/>
    <n v="29"/>
    <s v="Female"/>
    <x v="34"/>
    <d v="2021-08-10T00:00:00"/>
    <x v="4"/>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x v="2"/>
    <m/>
    <x v="1"/>
    <s v="Email"/>
    <m/>
    <m/>
    <x v="4"/>
    <x v="6"/>
    <x v="5"/>
    <x v="1"/>
    <x v="0"/>
    <x v="1"/>
    <n v="0.41875000000000001"/>
  </r>
  <r>
    <n v="1197"/>
    <s v="Brittany Campbell"/>
    <s v="christopheroliver@example.com"/>
    <n v="31"/>
    <s v="Male"/>
    <x v="4"/>
    <d v="2021-04-25T00:00:00"/>
    <x v="1"/>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x v="2"/>
    <m/>
    <x v="3"/>
    <s v="Chat"/>
    <m/>
    <m/>
    <x v="4"/>
    <x v="4"/>
    <x v="11"/>
    <x v="1"/>
    <x v="0"/>
    <x v="1"/>
    <n v="0.42499999999999999"/>
  </r>
  <r>
    <n v="1198"/>
    <s v="Tina Rocha"/>
    <s v="kyle21@example.com"/>
    <n v="25"/>
    <s v="Female"/>
    <x v="8"/>
    <d v="2021-05-02T00:00:00"/>
    <x v="3"/>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x v="2"/>
    <m/>
    <x v="1"/>
    <s v="Phone"/>
    <m/>
    <m/>
    <x v="4"/>
    <x v="9"/>
    <x v="1"/>
    <x v="1"/>
    <x v="0"/>
    <x v="1"/>
    <n v="0.22500000000000001"/>
  </r>
  <r>
    <n v="1199"/>
    <s v="Robert Vasquez"/>
    <s v="patrick69@example.org"/>
    <n v="54"/>
    <s v="Other"/>
    <x v="8"/>
    <d v="2021-12-04T00:00:00"/>
    <x v="4"/>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x v="1"/>
    <s v="North late indicate official end continue think."/>
    <x v="1"/>
    <s v="Social media"/>
    <d v="2023-06-01T21:29:15"/>
    <d v="2023-06-01T02:44:15"/>
    <x v="4"/>
    <x v="6"/>
    <x v="10"/>
    <x v="1"/>
    <x v="1"/>
    <x v="1"/>
    <n v="0.46875"/>
  </r>
  <r>
    <n v="1200"/>
    <s v="Megan Mckinney"/>
    <s v="thomas22@example.com"/>
    <n v="47"/>
    <s v="Female"/>
    <x v="30"/>
    <d v="2020-10-17T00:00:00"/>
    <x v="0"/>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x v="2"/>
    <m/>
    <x v="0"/>
    <s v="Social media"/>
    <m/>
    <m/>
    <x v="4"/>
    <x v="3"/>
    <x v="7"/>
    <x v="0"/>
    <x v="0"/>
    <x v="1"/>
    <n v="0.21249999999999999"/>
  </r>
  <r>
    <n v="1201"/>
    <s v="Kimberly Lopez"/>
    <s v="jocelyn99@example.com"/>
    <n v="48"/>
    <s v="Other"/>
    <x v="8"/>
    <d v="2020-03-31T00:00:00"/>
    <x v="3"/>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x v="2"/>
    <m/>
    <x v="3"/>
    <s v="Email"/>
    <m/>
    <m/>
    <x v="4"/>
    <x v="6"/>
    <x v="0"/>
    <x v="1"/>
    <x v="0"/>
    <x v="1"/>
    <n v="0.47499999999999998"/>
  </r>
  <r>
    <n v="1202"/>
    <s v="Mr. Casey Bradley"/>
    <s v="edward53@example.com"/>
    <n v="28"/>
    <s v="Female"/>
    <x v="2"/>
    <d v="2021-02-07T00:00:00"/>
    <x v="3"/>
    <s v="Data loss"/>
    <s v="I'm having an issue with the {product_purchased}. Please assist. I've recently updated the firmware of my {product_purchased}, and the issue started happening afterward. Could it be related to the update?"/>
    <x v="2"/>
    <m/>
    <x v="3"/>
    <s v="Chat"/>
    <m/>
    <m/>
    <x v="4"/>
    <x v="1"/>
    <x v="4"/>
    <x v="1"/>
    <x v="0"/>
    <x v="1"/>
    <n v="0.70625000000000004"/>
  </r>
  <r>
    <n v="1203"/>
    <s v="Philip Harris"/>
    <s v="debbie78@example.net"/>
    <n v="32"/>
    <s v="Male"/>
    <x v="11"/>
    <d v="2021-02-21T00:00:00"/>
    <x v="3"/>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x v="0"/>
    <m/>
    <x v="2"/>
    <s v="Chat"/>
    <d v="2023-06-01T16:14:20"/>
    <m/>
    <x v="4"/>
    <x v="0"/>
    <x v="4"/>
    <x v="1"/>
    <x v="0"/>
    <x v="0"/>
    <n v="0.9375"/>
  </r>
  <r>
    <n v="1204"/>
    <s v="Hayden Hernandez"/>
    <s v="edward78@example.net"/>
    <n v="61"/>
    <s v="Male"/>
    <x v="32"/>
    <d v="2020-12-29T00:00:00"/>
    <x v="0"/>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x v="0"/>
    <m/>
    <x v="0"/>
    <s v="Chat"/>
    <d v="2023-06-01T00:08:21"/>
    <m/>
    <x v="0"/>
    <x v="2"/>
    <x v="10"/>
    <x v="0"/>
    <x v="0"/>
    <x v="0"/>
    <n v="0.59375"/>
  </r>
  <r>
    <n v="1205"/>
    <s v="Jeremy Smith"/>
    <s v="spencermarquez@example.net"/>
    <n v="20"/>
    <s v="Other"/>
    <x v="3"/>
    <d v="2020-05-11T00:00:00"/>
    <x v="2"/>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x v="0"/>
    <m/>
    <x v="1"/>
    <s v="Chat"/>
    <d v="2023-06-01T02:51:22"/>
    <m/>
    <x v="0"/>
    <x v="9"/>
    <x v="1"/>
    <x v="1"/>
    <x v="0"/>
    <x v="0"/>
    <n v="0.22500000000000001"/>
  </r>
  <r>
    <n v="1206"/>
    <s v="Jeffrey Dennis"/>
    <s v="peter55@example.com"/>
    <n v="27"/>
    <s v="Female"/>
    <x v="21"/>
    <d v="2021-01-16T00:00:00"/>
    <x v="4"/>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x v="1"/>
    <s v="Fast share friend field face energy."/>
    <x v="1"/>
    <s v="Phone"/>
    <d v="2023-06-01T08:26:24"/>
    <d v="2023-06-01T18:24:24"/>
    <x v="4"/>
    <x v="0"/>
    <x v="6"/>
    <x v="1"/>
    <x v="1"/>
    <x v="1"/>
    <n v="0.8"/>
  </r>
  <r>
    <n v="1207"/>
    <s v="Amy Watson"/>
    <s v="kimberlyperez@example.net"/>
    <n v="35"/>
    <s v="Male"/>
    <x v="19"/>
    <d v="2020-11-29T00:00:00"/>
    <x v="0"/>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x v="2"/>
    <m/>
    <x v="2"/>
    <s v="Phone"/>
    <m/>
    <m/>
    <x v="0"/>
    <x v="3"/>
    <x v="3"/>
    <x v="0"/>
    <x v="0"/>
    <x v="1"/>
    <n v="0.22500000000000001"/>
  </r>
  <r>
    <n v="1208"/>
    <s v="Nicholas Garcia"/>
    <s v="sheltonkathleen@example.org"/>
    <n v="52"/>
    <s v="Female"/>
    <x v="1"/>
    <d v="2020-08-24T00:00:00"/>
    <x v="1"/>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x v="1"/>
    <s v="Sure seem move single upon technology better."/>
    <x v="3"/>
    <s v="Email"/>
    <d v="2023-06-01T15:07:27"/>
    <d v="2023-06-01T16:40:27"/>
    <x v="4"/>
    <x v="5"/>
    <x v="5"/>
    <x v="1"/>
    <x v="1"/>
    <x v="1"/>
    <n v="0.21875"/>
  </r>
  <r>
    <n v="1209"/>
    <s v="Kim Sullivan"/>
    <s v="lisa79@example.net"/>
    <n v="31"/>
    <s v="Other"/>
    <x v="19"/>
    <d v="2020-07-02T00:00:00"/>
    <x v="3"/>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x v="1"/>
    <s v="Television name purpose."/>
    <x v="3"/>
    <s v="Phone"/>
    <d v="2023-06-01T11:46:28"/>
    <d v="2023-06-01T13:16:28"/>
    <x v="1"/>
    <x v="0"/>
    <x v="2"/>
    <x v="1"/>
    <x v="1"/>
    <x v="1"/>
    <n v="1.0687500000000001"/>
  </r>
  <r>
    <n v="1210"/>
    <s v="John Barnes"/>
    <s v="zmartin@example.net"/>
    <n v="36"/>
    <s v="Other"/>
    <x v="10"/>
    <d v="2021-12-01T00:00:00"/>
    <x v="1"/>
    <s v="Product compatibility"/>
    <s v="I'm having an issue with the {product_purchased}. Please assist._x000a__x000a_#12_x000a__x000a_#13 Thanks a lot for this help I've checked the device settings and made sure that everything is configured correctly."/>
    <x v="0"/>
    <m/>
    <x v="3"/>
    <s v="Phone"/>
    <d v="2023-06-01T16:11:29"/>
    <m/>
    <x v="0"/>
    <x v="4"/>
    <x v="10"/>
    <x v="1"/>
    <x v="0"/>
    <x v="0"/>
    <n v="0.41875000000000001"/>
  </r>
  <r>
    <n v="1211"/>
    <s v="Angel Garcia MD"/>
    <s v="mirandagarcia@example.com"/>
    <n v="41"/>
    <s v="Female"/>
    <x v="1"/>
    <d v="2021-11-27T00:00:00"/>
    <x v="0"/>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x v="0"/>
    <m/>
    <x v="3"/>
    <s v="Chat"/>
    <d v="2023-06-01T18:16:30"/>
    <m/>
    <x v="0"/>
    <x v="6"/>
    <x v="3"/>
    <x v="1"/>
    <x v="0"/>
    <x v="0"/>
    <n v="0.51875000000000004"/>
  </r>
  <r>
    <n v="1212"/>
    <s v="Mark Jones"/>
    <s v="margaretsmith@example.net"/>
    <n v="28"/>
    <s v="Other"/>
    <x v="9"/>
    <d v="2020-05-05T00:00:00"/>
    <x v="2"/>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x v="2"/>
    <m/>
    <x v="2"/>
    <s v="Phone"/>
    <m/>
    <m/>
    <x v="0"/>
    <x v="10"/>
    <x v="1"/>
    <x v="0"/>
    <x v="0"/>
    <x v="1"/>
    <n v="0.24374999999999999"/>
  </r>
  <r>
    <n v="1213"/>
    <s v="Victoria Hansen"/>
    <s v="fordjennifer@example.net"/>
    <n v="65"/>
    <s v="Male"/>
    <x v="0"/>
    <d v="2021-09-14T00:00:00"/>
    <x v="1"/>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x v="1"/>
    <s v="Right site wall stage particularly government long common."/>
    <x v="2"/>
    <s v="Chat"/>
    <d v="2023-06-01T09:24:33"/>
    <d v="2023-06-01T14:11:33"/>
    <x v="3"/>
    <x v="4"/>
    <x v="9"/>
    <x v="1"/>
    <x v="1"/>
    <x v="1"/>
    <n v="0.46875"/>
  </r>
  <r>
    <n v="1214"/>
    <s v="Robert Brown"/>
    <s v="benjamin44@example.net"/>
    <n v="51"/>
    <s v="Male"/>
    <x v="4"/>
    <d v="2020-02-15T00:00:00"/>
    <x v="3"/>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x v="0"/>
    <m/>
    <x v="3"/>
    <s v="Chat"/>
    <d v="2023-06-01T02:55:35"/>
    <m/>
    <x v="0"/>
    <x v="4"/>
    <x v="4"/>
    <x v="1"/>
    <x v="0"/>
    <x v="0"/>
    <n v="0.47499999999999998"/>
  </r>
  <r>
    <n v="1215"/>
    <s v="Mary Baker"/>
    <s v="smitherin@example.com"/>
    <n v="51"/>
    <s v="Female"/>
    <x v="23"/>
    <d v="2021-02-15T00:00:00"/>
    <x v="3"/>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x v="2"/>
    <m/>
    <x v="2"/>
    <s v="Social media"/>
    <m/>
    <m/>
    <x v="0"/>
    <x v="4"/>
    <x v="4"/>
    <x v="0"/>
    <x v="0"/>
    <x v="1"/>
    <n v="0.47499999999999998"/>
  </r>
  <r>
    <n v="1216"/>
    <s v="Jennifer Russell"/>
    <s v="tylerjohns@example.net"/>
    <n v="51"/>
    <s v="Female"/>
    <x v="34"/>
    <d v="2021-07-18T00:00:00"/>
    <x v="3"/>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x v="0"/>
    <m/>
    <x v="1"/>
    <s v="Email"/>
    <d v="2023-06-01T02:28:39"/>
    <m/>
    <x v="0"/>
    <x v="2"/>
    <x v="2"/>
    <x v="1"/>
    <x v="0"/>
    <x v="0"/>
    <n v="0.57499999999999996"/>
  </r>
  <r>
    <n v="1217"/>
    <s v="Mario Alvarez"/>
    <s v="ashleyscott@example.com"/>
    <n v="24"/>
    <s v="Other"/>
    <x v="16"/>
    <d v="2021-03-12T00:00:00"/>
    <x v="4"/>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x v="1"/>
    <s v="Father bar catch range."/>
    <x v="0"/>
    <s v="Email"/>
    <d v="2023-06-01T02:43:41"/>
    <d v="2023-06-01T22:07:41"/>
    <x v="4"/>
    <x v="4"/>
    <x v="0"/>
    <x v="1"/>
    <x v="1"/>
    <x v="1"/>
    <n v="0.36875000000000002"/>
  </r>
  <r>
    <n v="1218"/>
    <s v="Desiree Foley"/>
    <s v="kristin36@example.net"/>
    <n v="30"/>
    <s v="Female"/>
    <x v="27"/>
    <d v="2020-09-16T00:00:00"/>
    <x v="2"/>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x v="1"/>
    <s v="Put hand usually bad."/>
    <x v="3"/>
    <s v="Chat"/>
    <d v="2023-06-01T19:40:42"/>
    <d v="2023-06-01T01:14:42"/>
    <x v="4"/>
    <x v="5"/>
    <x v="9"/>
    <x v="1"/>
    <x v="1"/>
    <x v="1"/>
    <n v="0.19375000000000001"/>
  </r>
  <r>
    <n v="1219"/>
    <s v="Allen Scott"/>
    <s v="derrickweiss@example.com"/>
    <n v="29"/>
    <s v="Female"/>
    <x v="30"/>
    <d v="2020-02-07T00:00:00"/>
    <x v="2"/>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x v="2"/>
    <m/>
    <x v="1"/>
    <s v="Phone"/>
    <m/>
    <m/>
    <x v="0"/>
    <x v="1"/>
    <x v="4"/>
    <x v="1"/>
    <x v="0"/>
    <x v="1"/>
    <n v="0.70625000000000004"/>
  </r>
  <r>
    <n v="1220"/>
    <s v="Andrew Mckenzie"/>
    <s v="whitesarah@example.org"/>
    <n v="21"/>
    <s v="Male"/>
    <x v="23"/>
    <d v="2020-06-17T00:00:00"/>
    <x v="0"/>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x v="0"/>
    <m/>
    <x v="2"/>
    <s v="Chat"/>
    <d v="2023-06-01T00:33:46"/>
    <m/>
    <x v="0"/>
    <x v="1"/>
    <x v="8"/>
    <x v="1"/>
    <x v="0"/>
    <x v="0"/>
    <n v="0.64375000000000004"/>
  </r>
  <r>
    <n v="1221"/>
    <s v="Joshua Garcia"/>
    <s v="curtishart@example.com"/>
    <n v="34"/>
    <s v="Male"/>
    <x v="6"/>
    <d v="2020-09-24T00:00:00"/>
    <x v="1"/>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x v="2"/>
    <m/>
    <x v="1"/>
    <s v="Phone"/>
    <m/>
    <m/>
    <x v="0"/>
    <x v="4"/>
    <x v="9"/>
    <x v="1"/>
    <x v="0"/>
    <x v="1"/>
    <n v="0.46875"/>
  </r>
  <r>
    <n v="1222"/>
    <s v="Robert Smith"/>
    <s v="newmannancy@example.net"/>
    <n v="27"/>
    <s v="Other"/>
    <x v="19"/>
    <d v="2021-09-04T00:00:00"/>
    <x v="3"/>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x v="0"/>
    <m/>
    <x v="0"/>
    <s v="Email"/>
    <d v="2023-06-01T10:31:49"/>
    <m/>
    <x v="0"/>
    <x v="6"/>
    <x v="9"/>
    <x v="0"/>
    <x v="0"/>
    <x v="0"/>
    <n v="0.4"/>
  </r>
  <r>
    <n v="1223"/>
    <s v="Patrick Bender"/>
    <s v="chase67@example.net"/>
    <n v="28"/>
    <s v="Other"/>
    <x v="1"/>
    <d v="2021-08-21T00:00:00"/>
    <x v="3"/>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x v="2"/>
    <m/>
    <x v="0"/>
    <s v="Email"/>
    <m/>
    <m/>
    <x v="0"/>
    <x v="6"/>
    <x v="5"/>
    <x v="0"/>
    <x v="0"/>
    <x v="1"/>
    <n v="0.41875000000000001"/>
  </r>
  <r>
    <n v="1224"/>
    <s v="Ryan Romero"/>
    <s v="sara31@example.net"/>
    <n v="58"/>
    <s v="Other"/>
    <x v="30"/>
    <d v="2020-09-18T00:00:00"/>
    <x v="1"/>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x v="1"/>
    <s v="Might mission power nor doctor."/>
    <x v="1"/>
    <s v="Email"/>
    <d v="2023-06-01T10:05:51"/>
    <d v="2023-06-01T04:53:51"/>
    <x v="4"/>
    <x v="1"/>
    <x v="9"/>
    <x v="1"/>
    <x v="1"/>
    <x v="1"/>
    <n v="0.73124999999999996"/>
  </r>
  <r>
    <n v="1225"/>
    <s v="Jennifer Turner"/>
    <s v="arnoldnicole@example.org"/>
    <n v="20"/>
    <s v="Other"/>
    <x v="3"/>
    <d v="2020-09-26T00:00:00"/>
    <x v="1"/>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x v="2"/>
    <m/>
    <x v="0"/>
    <s v="Social media"/>
    <m/>
    <m/>
    <x v="0"/>
    <x v="4"/>
    <x v="9"/>
    <x v="0"/>
    <x v="0"/>
    <x v="1"/>
    <n v="0.46875"/>
  </r>
  <r>
    <n v="1226"/>
    <s v="Ryan Chase"/>
    <s v="stephanie21@example.org"/>
    <n v="66"/>
    <s v="Other"/>
    <x v="30"/>
    <d v="2021-06-11T00:00:00"/>
    <x v="4"/>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x v="0"/>
    <m/>
    <x v="1"/>
    <s v="Social media"/>
    <d v="2023-06-01T02:56:55"/>
    <m/>
    <x v="0"/>
    <x v="1"/>
    <x v="8"/>
    <x v="1"/>
    <x v="0"/>
    <x v="0"/>
    <n v="0.64375000000000004"/>
  </r>
  <r>
    <n v="1227"/>
    <s v="Stephanie Miller"/>
    <s v="benjaminpeters@example.net"/>
    <n v="57"/>
    <s v="Other"/>
    <x v="25"/>
    <d v="2020-02-10T00:00:00"/>
    <x v="2"/>
    <s v="Installation support"/>
    <s v="I'm having an issue with the {product_purchased}. Please assist._x000a__x000a_Thank you for your review if you like it!! I've tried different settings and configurations on my {product_purchased}, but the issue persists."/>
    <x v="0"/>
    <m/>
    <x v="1"/>
    <s v="Chat"/>
    <d v="2023-06-01T10:51:55"/>
    <m/>
    <x v="0"/>
    <x v="0"/>
    <x v="4"/>
    <x v="1"/>
    <x v="0"/>
    <x v="0"/>
    <n v="0.9375"/>
  </r>
  <r>
    <n v="1228"/>
    <s v="Gregory Cross"/>
    <s v="beverlymann@example.org"/>
    <n v="56"/>
    <s v="Other"/>
    <x v="0"/>
    <d v="2021-08-05T00:00:00"/>
    <x v="1"/>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x v="2"/>
    <m/>
    <x v="2"/>
    <s v="Phone"/>
    <m/>
    <m/>
    <x v="0"/>
    <x v="8"/>
    <x v="5"/>
    <x v="0"/>
    <x v="0"/>
    <x v="1"/>
    <n v="0.25624999999999998"/>
  </r>
  <r>
    <n v="1229"/>
    <s v="Leslie Terry"/>
    <s v="dennis39@example.org"/>
    <n v="58"/>
    <s v="Other"/>
    <x v="31"/>
    <d v="2021-07-23T00:00:00"/>
    <x v="2"/>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x v="1"/>
    <s v="Second no major truth doctor wear."/>
    <x v="0"/>
    <s v="Email"/>
    <d v="2023-06-01T19:31:59"/>
    <d v="2023-06-01T17:04:59"/>
    <x v="3"/>
    <x v="2"/>
    <x v="2"/>
    <x v="1"/>
    <x v="1"/>
    <x v="1"/>
    <n v="0.57499999999999996"/>
  </r>
  <r>
    <n v="1230"/>
    <s v="Amy Johnson"/>
    <s v="eddie67@example.com"/>
    <n v="36"/>
    <s v="Other"/>
    <x v="9"/>
    <d v="2020-01-15T00:00:00"/>
    <x v="4"/>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x v="0"/>
    <m/>
    <x v="1"/>
    <s v="Phone"/>
    <d v="2023-06-01T17:40:00"/>
    <m/>
    <x v="0"/>
    <x v="9"/>
    <x v="6"/>
    <x v="1"/>
    <x v="0"/>
    <x v="0"/>
    <n v="0.19375000000000001"/>
  </r>
  <r>
    <n v="1231"/>
    <s v="Michael Obrien"/>
    <s v="veronicaford@example.net"/>
    <n v="22"/>
    <s v="Female"/>
    <x v="21"/>
    <d v="2021-04-25T00:00:00"/>
    <x v="3"/>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x v="0"/>
    <m/>
    <x v="3"/>
    <s v="Email"/>
    <d v="2023-06-01T11:23:00"/>
    <m/>
    <x v="0"/>
    <x v="4"/>
    <x v="11"/>
    <x v="1"/>
    <x v="0"/>
    <x v="0"/>
    <n v="0.42499999999999999"/>
  </r>
  <r>
    <n v="1232"/>
    <s v="Kenneth Gregory"/>
    <s v="david60@example.org"/>
    <n v="66"/>
    <s v="Other"/>
    <x v="22"/>
    <d v="2020-01-11T00:00:00"/>
    <x v="2"/>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x v="1"/>
    <s v="Several season right indicate school if."/>
    <x v="0"/>
    <s v="Social media"/>
    <d v="2023-06-01T12:03:02"/>
    <d v="2023-06-01T03:16:02"/>
    <x v="2"/>
    <x v="9"/>
    <x v="6"/>
    <x v="1"/>
    <x v="1"/>
    <x v="1"/>
    <n v="0.19375000000000001"/>
  </r>
  <r>
    <n v="1233"/>
    <s v="Emily Murray"/>
    <s v="johnsonamy@example.com"/>
    <n v="22"/>
    <s v="Female"/>
    <x v="12"/>
    <d v="2020-08-13T00:00:00"/>
    <x v="0"/>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x v="0"/>
    <m/>
    <x v="3"/>
    <s v="Email"/>
    <d v="2023-06-01T06:36:05"/>
    <m/>
    <x v="0"/>
    <x v="0"/>
    <x v="5"/>
    <x v="1"/>
    <x v="0"/>
    <x v="0"/>
    <n v="0.89375000000000004"/>
  </r>
  <r>
    <n v="1234"/>
    <s v="Kevin Cox"/>
    <s v="tiffanysaunders@example.net"/>
    <n v="19"/>
    <s v="Other"/>
    <x v="33"/>
    <d v="2021-03-28T00:00:00"/>
    <x v="3"/>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x v="2"/>
    <m/>
    <x v="2"/>
    <s v="Chat"/>
    <m/>
    <m/>
    <x v="0"/>
    <x v="10"/>
    <x v="0"/>
    <x v="0"/>
    <x v="0"/>
    <x v="1"/>
    <n v="0.16250000000000001"/>
  </r>
  <r>
    <n v="1235"/>
    <s v="Carlos Jackson"/>
    <s v="scottnunez@example.org"/>
    <n v="57"/>
    <s v="Other"/>
    <x v="33"/>
    <d v="2021-01-29T00:00:00"/>
    <x v="4"/>
    <s v="Product compatibility"/>
    <s v="I'm having an issue with the {product_purchased}. Please assist. I've recently updated the firmware of my {product_purchased}, and the issue started happening afterward. Could it be related to the update?"/>
    <x v="2"/>
    <m/>
    <x v="2"/>
    <s v="Email"/>
    <m/>
    <m/>
    <x v="0"/>
    <x v="2"/>
    <x v="6"/>
    <x v="0"/>
    <x v="0"/>
    <x v="1"/>
    <n v="0.73124999999999996"/>
  </r>
  <r>
    <n v="1236"/>
    <s v="Derek Hunter"/>
    <s v="george57@example.com"/>
    <n v="64"/>
    <s v="Male"/>
    <x v="12"/>
    <d v="2021-11-08T00:00:00"/>
    <x v="0"/>
    <s v="Product compatibility"/>
    <s v="I'm having an issue with the {product_purchased}. Please assist. (4.9.1) - (a) We received new {product_purchased}. We appreciate your patience. (4.9.0) This problem started occurring after the recent software update. I haven't made any other changes to the device."/>
    <x v="2"/>
    <m/>
    <x v="2"/>
    <s v="Email"/>
    <m/>
    <m/>
    <x v="0"/>
    <x v="6"/>
    <x v="3"/>
    <x v="0"/>
    <x v="0"/>
    <x v="1"/>
    <n v="0.51875000000000004"/>
  </r>
  <r>
    <n v="1237"/>
    <s v="Jeremy Diaz"/>
    <s v="brett79@example.net"/>
    <n v="57"/>
    <s v="Male"/>
    <x v="6"/>
    <d v="2020-01-28T00:00:00"/>
    <x v="0"/>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x v="2"/>
    <m/>
    <x v="0"/>
    <s v="Chat"/>
    <m/>
    <m/>
    <x v="0"/>
    <x v="3"/>
    <x v="6"/>
    <x v="0"/>
    <x v="0"/>
    <x v="1"/>
    <n v="0.27500000000000002"/>
  </r>
  <r>
    <n v="1238"/>
    <s v="Troy Molina"/>
    <s v="ricky03@example.net"/>
    <n v="24"/>
    <s v="Male"/>
    <x v="9"/>
    <d v="2020-08-02T00:00:00"/>
    <x v="4"/>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x v="2"/>
    <m/>
    <x v="2"/>
    <s v="Chat"/>
    <m/>
    <m/>
    <x v="0"/>
    <x v="10"/>
    <x v="5"/>
    <x v="0"/>
    <x v="0"/>
    <x v="1"/>
    <n v="0.16875000000000001"/>
  </r>
  <r>
    <n v="1239"/>
    <s v="Brandy Webb"/>
    <s v="david81@example.net"/>
    <n v="26"/>
    <s v="Male"/>
    <x v="18"/>
    <d v="2021-06-08T00:00:00"/>
    <x v="4"/>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x v="0"/>
    <m/>
    <x v="2"/>
    <s v="Phone"/>
    <d v="2023-06-01T12:58:11"/>
    <m/>
    <x v="0"/>
    <x v="9"/>
    <x v="8"/>
    <x v="1"/>
    <x v="0"/>
    <x v="0"/>
    <n v="0.23125000000000001"/>
  </r>
  <r>
    <n v="1240"/>
    <s v="John Solis"/>
    <s v="neilpeters@example.com"/>
    <n v="19"/>
    <s v="Other"/>
    <x v="38"/>
    <d v="2020-02-25T00:00:00"/>
    <x v="2"/>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x v="1"/>
    <s v="Start spend from."/>
    <x v="0"/>
    <s v="Email"/>
    <d v="2023-06-01T01:08:12"/>
    <d v="2023-06-01T21:48:12"/>
    <x v="2"/>
    <x v="2"/>
    <x v="4"/>
    <x v="1"/>
    <x v="1"/>
    <x v="1"/>
    <n v="0.6875"/>
  </r>
  <r>
    <n v="1241"/>
    <s v="Sheri Larson"/>
    <s v="tammy45@example.org"/>
    <n v="51"/>
    <s v="Female"/>
    <x v="25"/>
    <d v="2020-02-16T00:00:00"/>
    <x v="3"/>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x v="0"/>
    <m/>
    <x v="0"/>
    <s v="Email"/>
    <d v="2023-06-01T15:25:14"/>
    <m/>
    <x v="0"/>
    <x v="3"/>
    <x v="4"/>
    <x v="0"/>
    <x v="0"/>
    <x v="0"/>
    <n v="0.22500000000000001"/>
  </r>
  <r>
    <n v="1242"/>
    <s v="Mary Lyons"/>
    <s v="hutchinsonrebecca@example.net"/>
    <n v="43"/>
    <s v="Female"/>
    <x v="3"/>
    <d v="2021-10-11T00:00:00"/>
    <x v="2"/>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x v="2"/>
    <m/>
    <x v="0"/>
    <s v="Phone"/>
    <m/>
    <m/>
    <x v="0"/>
    <x v="7"/>
    <x v="7"/>
    <x v="0"/>
    <x v="0"/>
    <x v="1"/>
    <n v="0.2"/>
  </r>
  <r>
    <n v="1243"/>
    <s v="Mark Grimes"/>
    <s v="perezjessica@example.com"/>
    <n v="50"/>
    <s v="Female"/>
    <x v="18"/>
    <d v="2020-07-17T00:00:00"/>
    <x v="1"/>
    <s v="Battery life"/>
    <s v="I'm having an issue with the {product_purchased}. Please assist. I've already contacted customer support multiple times, but the issue remains unresolved."/>
    <x v="1"/>
    <s v="Within concern try whatever."/>
    <x v="1"/>
    <s v="Phone"/>
    <d v="2023-06-01T19:36:16"/>
    <d v="2023-06-01T05:41:16"/>
    <x v="4"/>
    <x v="1"/>
    <x v="2"/>
    <x v="1"/>
    <x v="1"/>
    <x v="1"/>
    <n v="0.65"/>
  </r>
  <r>
    <n v="1244"/>
    <s v="Stephen Byrd"/>
    <s v="thomaskristi@example.com"/>
    <n v="20"/>
    <s v="Male"/>
    <x v="41"/>
    <d v="2021-01-01T00:00:00"/>
    <x v="0"/>
    <s v="Battery life"/>
    <s v="I'm having an issue with the {product_purchased}. Please assist. I'm unable to find the option to perform the desired action in the {product_purchased}. Could you please guide me through the steps?"/>
    <x v="2"/>
    <m/>
    <x v="1"/>
    <s v="Email"/>
    <m/>
    <m/>
    <x v="4"/>
    <x v="2"/>
    <x v="6"/>
    <x v="1"/>
    <x v="0"/>
    <x v="1"/>
    <n v="0.73124999999999996"/>
  </r>
  <r>
    <n v="1245"/>
    <s v="Joseph Gonzalez"/>
    <s v="andreawashington@example.org"/>
    <n v="26"/>
    <s v="Other"/>
    <x v="17"/>
    <d v="2020-07-24T00:00:00"/>
    <x v="3"/>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x v="0"/>
    <m/>
    <x v="2"/>
    <s v="Social media"/>
    <d v="2023-06-01T16:59:18"/>
    <m/>
    <x v="4"/>
    <x v="6"/>
    <x v="2"/>
    <x v="1"/>
    <x v="0"/>
    <x v="0"/>
    <n v="0.47499999999999998"/>
  </r>
  <r>
    <n v="1246"/>
    <s v="Mr. Jordan Tapia"/>
    <s v="stevenfisher@example.com"/>
    <n v="29"/>
    <s v="Male"/>
    <x v="20"/>
    <d v="2021-08-03T00:00:00"/>
    <x v="4"/>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x v="2"/>
    <m/>
    <x v="1"/>
    <s v="Chat"/>
    <m/>
    <m/>
    <x v="4"/>
    <x v="1"/>
    <x v="5"/>
    <x v="1"/>
    <x v="0"/>
    <x v="1"/>
    <n v="0.625"/>
  </r>
  <r>
    <n v="1247"/>
    <s v="Monica Robinson"/>
    <s v="michellegonzales@example.org"/>
    <n v="30"/>
    <s v="Male"/>
    <x v="30"/>
    <d v="2021-05-28T00:00:00"/>
    <x v="1"/>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x v="2"/>
    <m/>
    <x v="3"/>
    <s v="Phone"/>
    <m/>
    <m/>
    <x v="4"/>
    <x v="9"/>
    <x v="1"/>
    <x v="1"/>
    <x v="0"/>
    <x v="1"/>
    <n v="0.22500000000000001"/>
  </r>
  <r>
    <n v="1248"/>
    <s v="Wayne Shaw"/>
    <s v="andersondonald@example.com"/>
    <n v="38"/>
    <s v="Female"/>
    <x v="9"/>
    <d v="2021-08-14T00:00:00"/>
    <x v="4"/>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x v="1"/>
    <s v="Plant best car tough."/>
    <x v="2"/>
    <s v="Social media"/>
    <d v="2023-06-01T21:10:23"/>
    <d v="2023-06-01T00:17:23"/>
    <x v="2"/>
    <x v="2"/>
    <x v="5"/>
    <x v="1"/>
    <x v="1"/>
    <x v="1"/>
    <n v="0.64375000000000004"/>
  </r>
  <r>
    <n v="1249"/>
    <s v="Summer Willis DDS"/>
    <s v="frobinson@example.com"/>
    <n v="37"/>
    <s v="Male"/>
    <x v="16"/>
    <d v="2021-01-08T00:00:00"/>
    <x v="0"/>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x v="2"/>
    <m/>
    <x v="0"/>
    <s v="Chat"/>
    <m/>
    <m/>
    <x v="4"/>
    <x v="1"/>
    <x v="6"/>
    <x v="0"/>
    <x v="0"/>
    <x v="1"/>
    <n v="0.79374999999999996"/>
  </r>
  <r>
    <n v="1250"/>
    <s v="Justin Greer"/>
    <s v="edavidson@example.com"/>
    <n v="40"/>
    <s v="Male"/>
    <x v="16"/>
    <d v="2021-02-02T00:00:00"/>
    <x v="1"/>
    <s v="Product recommendation"/>
    <s v="I'm having an issue with the {product_purchased}. Please assist. Please advise if you would like a refund. Please report the problem to me only. Thank you, I've checked for any available software updates for my {product_purchased}, but there are none."/>
    <x v="1"/>
    <s v="Explain difference cut watch finally street."/>
    <x v="2"/>
    <s v="Phone"/>
    <d v="2023-06-01T19:45:26"/>
    <d v="2023-06-01T15:05:26"/>
    <x v="1"/>
    <x v="3"/>
    <x v="4"/>
    <x v="1"/>
    <x v="1"/>
    <x v="1"/>
    <n v="0.22500000000000001"/>
  </r>
  <r>
    <n v="1251"/>
    <s v="Stephen Rivera"/>
    <s v="xthomas@example.org"/>
    <n v="58"/>
    <s v="Male"/>
    <x v="4"/>
    <d v="2020-09-18T00:00:00"/>
    <x v="2"/>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x v="0"/>
    <m/>
    <x v="1"/>
    <s v="Phone"/>
    <d v="2023-06-01T05:29:27"/>
    <m/>
    <x v="4"/>
    <x v="6"/>
    <x v="9"/>
    <x v="1"/>
    <x v="0"/>
    <x v="0"/>
    <n v="0.4"/>
  </r>
  <r>
    <n v="1252"/>
    <s v="Jessica Smith"/>
    <s v="michaelallison@example.org"/>
    <n v="45"/>
    <s v="Male"/>
    <x v="38"/>
    <d v="2020-07-07T00:00:00"/>
    <x v="1"/>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x v="2"/>
    <m/>
    <x v="2"/>
    <s v="Chat"/>
    <m/>
    <m/>
    <x v="4"/>
    <x v="4"/>
    <x v="2"/>
    <x v="0"/>
    <x v="0"/>
    <x v="1"/>
    <n v="0.43125000000000002"/>
  </r>
  <r>
    <n v="1253"/>
    <s v="Mark Hart"/>
    <s v="george47@example.com"/>
    <n v="69"/>
    <s v="Female"/>
    <x v="33"/>
    <d v="2020-10-18T00:00:00"/>
    <x v="2"/>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x v="2"/>
    <m/>
    <x v="0"/>
    <s v="Social media"/>
    <m/>
    <m/>
    <x v="4"/>
    <x v="10"/>
    <x v="7"/>
    <x v="0"/>
    <x v="0"/>
    <x v="1"/>
    <n v="0.25624999999999998"/>
  </r>
  <r>
    <n v="1254"/>
    <s v="Joshua Webster"/>
    <s v="mgay@example.com"/>
    <n v="22"/>
    <s v="Male"/>
    <x v="32"/>
    <d v="2021-05-15T00:00:00"/>
    <x v="3"/>
    <s v="Peripheral compatibility"/>
    <s v="I'm having an issue with the {product_purchased}. Please assist. All I ask for is that I can continue to work in the company while I continue to serve my community. That is the only place to find anything.&quot; â€”S I'm concerned about the security of my {product_purchased} and would like to ensure that my data is safe."/>
    <x v="2"/>
    <m/>
    <x v="0"/>
    <s v="Chat"/>
    <m/>
    <m/>
    <x v="4"/>
    <x v="2"/>
    <x v="1"/>
    <x v="0"/>
    <x v="0"/>
    <x v="1"/>
    <n v="0.72499999999999998"/>
  </r>
  <r>
    <n v="1255"/>
    <s v="Connie Davis"/>
    <s v="david98@example.org"/>
    <n v="42"/>
    <s v="Female"/>
    <x v="8"/>
    <d v="2021-04-02T00:00:00"/>
    <x v="1"/>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x v="2"/>
    <m/>
    <x v="2"/>
    <s v="Social media"/>
    <m/>
    <m/>
    <x v="4"/>
    <x v="10"/>
    <x v="11"/>
    <x v="0"/>
    <x v="0"/>
    <x v="1"/>
    <n v="0.20624999999999999"/>
  </r>
  <r>
    <n v="1256"/>
    <s v="Paul Baldwin"/>
    <s v="mirandajohnson@example.net"/>
    <n v="38"/>
    <s v="Other"/>
    <x v="0"/>
    <d v="2020-10-14T00:00:00"/>
    <x v="0"/>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x v="1"/>
    <s v="Deal step team east pressure."/>
    <x v="2"/>
    <s v="Social media"/>
    <d v="2023-05-31T23:09:36"/>
    <d v="2023-06-01T18:36:36"/>
    <x v="5"/>
    <x v="1"/>
    <x v="7"/>
    <x v="1"/>
    <x v="1"/>
    <x v="1"/>
    <n v="0.79374999999999996"/>
  </r>
  <r>
    <n v="1257"/>
    <s v="Steven Hernandez"/>
    <s v="amorrow@example.org"/>
    <n v="56"/>
    <s v="Other"/>
    <x v="23"/>
    <d v="2021-12-13T00:00:00"/>
    <x v="4"/>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x v="1"/>
    <s v="Who spend according."/>
    <x v="3"/>
    <s v="Email"/>
    <d v="2023-06-01T02:44:37"/>
    <d v="2023-06-01T02:03:37"/>
    <x v="4"/>
    <x v="9"/>
    <x v="10"/>
    <x v="1"/>
    <x v="1"/>
    <x v="1"/>
    <n v="0.25624999999999998"/>
  </r>
  <r>
    <n v="1258"/>
    <s v="Michael Eaton"/>
    <s v="kanderson@example.net"/>
    <n v="40"/>
    <s v="Female"/>
    <x v="4"/>
    <d v="2021-06-23T00:00:00"/>
    <x v="0"/>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x v="2"/>
    <m/>
    <x v="3"/>
    <s v="Email"/>
    <m/>
    <m/>
    <x v="4"/>
    <x v="3"/>
    <x v="8"/>
    <x v="1"/>
    <x v="0"/>
    <x v="1"/>
    <n v="0.19375000000000001"/>
  </r>
  <r>
    <n v="1259"/>
    <s v="Erica Chapman"/>
    <s v="jameskaren@example.org"/>
    <n v="43"/>
    <s v="Male"/>
    <x v="28"/>
    <d v="2020-12-21T00:00:00"/>
    <x v="3"/>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x v="0"/>
    <m/>
    <x v="1"/>
    <s v="Email"/>
    <d v="2023-06-01T04:12:40"/>
    <m/>
    <x v="4"/>
    <x v="1"/>
    <x v="10"/>
    <x v="1"/>
    <x v="0"/>
    <x v="0"/>
    <n v="0.66249999999999998"/>
  </r>
  <r>
    <n v="1260"/>
    <s v="Sharon Rodriguez"/>
    <s v="william55@example.com"/>
    <n v="28"/>
    <s v="Female"/>
    <x v="34"/>
    <d v="2020-04-18T00:00:00"/>
    <x v="1"/>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x v="0"/>
    <m/>
    <x v="1"/>
    <s v="Email"/>
    <d v="2023-06-01T10:38:40"/>
    <m/>
    <x v="4"/>
    <x v="2"/>
    <x v="11"/>
    <x v="1"/>
    <x v="0"/>
    <x v="0"/>
    <n v="0.65"/>
  </r>
  <r>
    <n v="1261"/>
    <s v="Sandra Macdonald"/>
    <s v="john42@example.org"/>
    <n v="35"/>
    <s v="Male"/>
    <x v="23"/>
    <d v="2021-08-08T00:00:00"/>
    <x v="4"/>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x v="0"/>
    <m/>
    <x v="2"/>
    <s v="Chat"/>
    <d v="2023-06-01T08:51:42"/>
    <m/>
    <x v="4"/>
    <x v="6"/>
    <x v="5"/>
    <x v="1"/>
    <x v="0"/>
    <x v="0"/>
    <n v="0.41875000000000001"/>
  </r>
  <r>
    <n v="1262"/>
    <s v="Caitlin Johnson"/>
    <s v="derek73@example.com"/>
    <n v="20"/>
    <s v="Female"/>
    <x v="6"/>
    <d v="2020-03-15T00:00:00"/>
    <x v="1"/>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x v="2"/>
    <m/>
    <x v="2"/>
    <s v="Email"/>
    <m/>
    <m/>
    <x v="4"/>
    <x v="1"/>
    <x v="0"/>
    <x v="0"/>
    <x v="0"/>
    <x v="1"/>
    <n v="0.63124999999999998"/>
  </r>
  <r>
    <n v="1263"/>
    <s v="Miranda Jones"/>
    <s v="michelle30@example.net"/>
    <n v="18"/>
    <s v="Male"/>
    <x v="2"/>
    <d v="2021-11-27T00:00:00"/>
    <x v="2"/>
    <s v="Network problem"/>
    <s v="I'm having an issue with the {product_purchased}. Please assist. I'm experiencing this issue on multiple devices of the same model, so it seems to be a widespread problem."/>
    <x v="2"/>
    <m/>
    <x v="0"/>
    <s v="Email"/>
    <m/>
    <m/>
    <x v="4"/>
    <x v="5"/>
    <x v="3"/>
    <x v="0"/>
    <x v="0"/>
    <x v="1"/>
    <n v="0.15"/>
  </r>
  <r>
    <n v="1264"/>
    <s v="Steve Park"/>
    <s v="madams@example.org"/>
    <n v="22"/>
    <s v="Other"/>
    <x v="25"/>
    <d v="2021-09-15T00:00:00"/>
    <x v="2"/>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x v="0"/>
    <m/>
    <x v="1"/>
    <s v="Social media"/>
    <d v="2023-06-01T14:12:44"/>
    <m/>
    <x v="4"/>
    <x v="0"/>
    <x v="9"/>
    <x v="1"/>
    <x v="0"/>
    <x v="0"/>
    <n v="0.8"/>
  </r>
  <r>
    <n v="1265"/>
    <s v="Lisa Bennett"/>
    <s v="holderwilliam@example.com"/>
    <n v="35"/>
    <s v="Male"/>
    <x v="31"/>
    <d v="2021-01-16T00:00:00"/>
    <x v="0"/>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x v="1"/>
    <s v="Agency near father pick hot."/>
    <x v="1"/>
    <s v="Email"/>
    <d v="2023-06-01T12:07:46"/>
    <d v="2023-05-31T23:43:46"/>
    <x v="4"/>
    <x v="2"/>
    <x v="6"/>
    <x v="1"/>
    <x v="1"/>
    <x v="1"/>
    <n v="0.73124999999999996"/>
  </r>
  <r>
    <n v="1266"/>
    <s v="Robert Sullivan"/>
    <s v="harringtonjamie@example.org"/>
    <n v="62"/>
    <s v="Female"/>
    <x v="5"/>
    <d v="2021-08-31T00:00:00"/>
    <x v="1"/>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x v="1"/>
    <s v="Laugh day least always month."/>
    <x v="0"/>
    <s v="Social media"/>
    <d v="2023-06-01T16:26:47"/>
    <d v="2023-06-01T20:38:47"/>
    <x v="4"/>
    <x v="1"/>
    <x v="5"/>
    <x v="1"/>
    <x v="1"/>
    <x v="1"/>
    <n v="0.625"/>
  </r>
  <r>
    <n v="1267"/>
    <s v="Mary Griffin"/>
    <s v="nathan55@example.net"/>
    <n v="27"/>
    <s v="Other"/>
    <x v="8"/>
    <d v="2021-07-04T00:00:00"/>
    <x v="0"/>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x v="1"/>
    <s v="War although trouble last."/>
    <x v="1"/>
    <s v="Chat"/>
    <d v="2023-06-01T21:22:49"/>
    <d v="2023-06-01T16:53:49"/>
    <x v="4"/>
    <x v="5"/>
    <x v="2"/>
    <x v="1"/>
    <x v="1"/>
    <x v="1"/>
    <n v="0.25"/>
  </r>
  <r>
    <n v="1268"/>
    <s v="Christian Thomas"/>
    <s v="matthew05@example.net"/>
    <n v="30"/>
    <s v="Female"/>
    <x v="15"/>
    <d v="2021-12-06T00:00:00"/>
    <x v="4"/>
    <s v="Hardware issue"/>
    <s v="I'm having an issue with the {product_purchased}. Please assist. Thank you for your support. The issue I'm facing is intermittent. Sometimes it works fine, but other times it acts up unexpectedly."/>
    <x v="2"/>
    <m/>
    <x v="3"/>
    <s v="Phone"/>
    <m/>
    <m/>
    <x v="4"/>
    <x v="8"/>
    <x v="10"/>
    <x v="1"/>
    <x v="0"/>
    <x v="1"/>
    <n v="0.21249999999999999"/>
  </r>
  <r>
    <n v="1269"/>
    <s v="Noah Clark"/>
    <s v="egarcia@example.com"/>
    <n v="18"/>
    <s v="Other"/>
    <x v="9"/>
    <d v="2020-08-24T00:00:00"/>
    <x v="2"/>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x v="2"/>
    <m/>
    <x v="2"/>
    <s v="Phone"/>
    <m/>
    <m/>
    <x v="0"/>
    <x v="0"/>
    <x v="5"/>
    <x v="0"/>
    <x v="0"/>
    <x v="1"/>
    <n v="0.89375000000000004"/>
  </r>
  <r>
    <n v="1270"/>
    <s v="Christine Williams"/>
    <s v="rebeccadaniel@example.com"/>
    <n v="62"/>
    <s v="Female"/>
    <x v="17"/>
    <d v="2020-12-04T00:00:00"/>
    <x v="1"/>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x v="1"/>
    <s v="Bed pay true treatment push team one because."/>
    <x v="2"/>
    <s v="Phone"/>
    <d v="2023-06-01T06:48:53"/>
    <d v="2023-06-01T16:40:53"/>
    <x v="3"/>
    <x v="5"/>
    <x v="10"/>
    <x v="1"/>
    <x v="1"/>
    <x v="1"/>
    <n v="0.27500000000000002"/>
  </r>
  <r>
    <n v="1271"/>
    <s v="Robert Rios"/>
    <s v="kimjeremiah@example.net"/>
    <n v="43"/>
    <s v="Male"/>
    <x v="9"/>
    <d v="2020-07-17T00:00:00"/>
    <x v="2"/>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x v="0"/>
    <m/>
    <x v="3"/>
    <s v="Email"/>
    <d v="2023-06-01T04:06:54"/>
    <m/>
    <x v="0"/>
    <x v="0"/>
    <x v="2"/>
    <x v="1"/>
    <x v="0"/>
    <x v="0"/>
    <n v="1.0687500000000001"/>
  </r>
  <r>
    <n v="1272"/>
    <s v="Amanda Thompson"/>
    <s v="reyeswendy@example.com"/>
    <n v="47"/>
    <s v="Male"/>
    <x v="16"/>
    <d v="2020-07-21T00:00:00"/>
    <x v="2"/>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x v="1"/>
    <s v="Stock purpose seven next court attorney."/>
    <x v="0"/>
    <s v="Chat"/>
    <d v="2023-06-01T12:21:55"/>
    <d v="2023-06-01T10:56:55"/>
    <x v="2"/>
    <x v="10"/>
    <x v="2"/>
    <x v="1"/>
    <x v="1"/>
    <x v="1"/>
    <n v="0.17499999999999999"/>
  </r>
  <r>
    <n v="1273"/>
    <s v="Mary Cole"/>
    <s v="nguyenyolanda@example.com"/>
    <n v="21"/>
    <s v="Female"/>
    <x v="19"/>
    <d v="2020-05-07T00:00:00"/>
    <x v="1"/>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x v="0"/>
    <m/>
    <x v="1"/>
    <s v="Social media"/>
    <d v="2023-06-01T11:53:56"/>
    <m/>
    <x v="0"/>
    <x v="7"/>
    <x v="1"/>
    <x v="1"/>
    <x v="0"/>
    <x v="0"/>
    <n v="0.23749999999999999"/>
  </r>
  <r>
    <n v="1274"/>
    <s v="George Thomas"/>
    <s v="jack44@example.net"/>
    <n v="62"/>
    <s v="Male"/>
    <x v="1"/>
    <d v="2021-08-15T00:00:00"/>
    <x v="0"/>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x v="0"/>
    <m/>
    <x v="2"/>
    <s v="Chat"/>
    <d v="2023-06-01T02:21:58"/>
    <m/>
    <x v="0"/>
    <x v="4"/>
    <x v="5"/>
    <x v="1"/>
    <x v="0"/>
    <x v="0"/>
    <n v="0.42499999999999999"/>
  </r>
  <r>
    <n v="1275"/>
    <s v="Rebecca Gibbs"/>
    <s v="breanna52@example.org"/>
    <n v="60"/>
    <s v="Male"/>
    <x v="33"/>
    <d v="2020-05-01T00:00:00"/>
    <x v="4"/>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x v="0"/>
    <m/>
    <x v="1"/>
    <s v="Email"/>
    <d v="2023-06-01T03:01:58"/>
    <m/>
    <x v="0"/>
    <x v="4"/>
    <x v="1"/>
    <x v="1"/>
    <x v="0"/>
    <x v="0"/>
    <n v="0.36875000000000002"/>
  </r>
  <r>
    <n v="1276"/>
    <s v="Jenna Walsh"/>
    <s v="kelly61@example.com"/>
    <n v="39"/>
    <s v="Other"/>
    <x v="17"/>
    <d v="2021-04-05T00:00:00"/>
    <x v="4"/>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x v="0"/>
    <m/>
    <x v="2"/>
    <s v="Phone"/>
    <d v="2023-06-01T10:42:00"/>
    <m/>
    <x v="0"/>
    <x v="0"/>
    <x v="11"/>
    <x v="1"/>
    <x v="0"/>
    <x v="0"/>
    <n v="0.875"/>
  </r>
  <r>
    <n v="1277"/>
    <s v="Sara Harvey"/>
    <s v="maryroy@example.net"/>
    <n v="25"/>
    <s v="Male"/>
    <x v="7"/>
    <d v="2020-11-07T00:00:00"/>
    <x v="1"/>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x v="1"/>
    <s v="Piece wife reach parent reflect now possible away."/>
    <x v="0"/>
    <s v="Social media"/>
    <d v="2023-06-01T04:04:02"/>
    <d v="2023-06-01T02:01:02"/>
    <x v="5"/>
    <x v="1"/>
    <x v="3"/>
    <x v="1"/>
    <x v="1"/>
    <x v="1"/>
    <n v="0.65625"/>
  </r>
  <r>
    <n v="1278"/>
    <s v="Jessica Fox"/>
    <s v="vroach@example.com"/>
    <n v="29"/>
    <s v="Female"/>
    <x v="4"/>
    <d v="2020-11-29T00:00:00"/>
    <x v="3"/>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x v="1"/>
    <s v="Remain little management truth."/>
    <x v="0"/>
    <s v="Email"/>
    <d v="2023-06-01T10:08:04"/>
    <d v="2023-06-01T14:58:04"/>
    <x v="2"/>
    <x v="4"/>
    <x v="3"/>
    <x v="1"/>
    <x v="1"/>
    <x v="1"/>
    <n v="0.41875000000000001"/>
  </r>
  <r>
    <n v="1279"/>
    <s v="Jack Mccall"/>
    <s v="markblackburn@example.com"/>
    <n v="48"/>
    <s v="Female"/>
    <x v="28"/>
    <d v="2021-12-15T00:00:00"/>
    <x v="1"/>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x v="1"/>
    <s v="Really share case foreign."/>
    <x v="3"/>
    <s v="Email"/>
    <d v="2023-06-01T02:38:05"/>
    <d v="2023-06-01T13:09:05"/>
    <x v="3"/>
    <x v="5"/>
    <x v="10"/>
    <x v="1"/>
    <x v="1"/>
    <x v="1"/>
    <n v="0.27500000000000002"/>
  </r>
  <r>
    <n v="1280"/>
    <s v="Samantha Olson"/>
    <s v="pbutler@example.org"/>
    <n v="44"/>
    <s v="Other"/>
    <x v="8"/>
    <d v="2020-09-25T00:00:00"/>
    <x v="1"/>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x v="0"/>
    <m/>
    <x v="1"/>
    <s v="Social media"/>
    <d v="2023-06-01T18:07:06"/>
    <m/>
    <x v="0"/>
    <x v="0"/>
    <x v="9"/>
    <x v="1"/>
    <x v="0"/>
    <x v="0"/>
    <n v="0.8"/>
  </r>
  <r>
    <n v="1281"/>
    <s v="Bryan Wilson"/>
    <s v="hugheslori@example.net"/>
    <n v="53"/>
    <s v="Other"/>
    <x v="2"/>
    <d v="2021-07-04T00:00:00"/>
    <x v="4"/>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x v="1"/>
    <s v="Rule consider Mrs future risk."/>
    <x v="3"/>
    <s v="Email"/>
    <d v="2023-06-01T04:51:07"/>
    <d v="2023-06-01T14:27:07"/>
    <x v="2"/>
    <x v="0"/>
    <x v="2"/>
    <x v="1"/>
    <x v="1"/>
    <x v="1"/>
    <n v="1.0687500000000001"/>
  </r>
  <r>
    <n v="1282"/>
    <s v="Patricia Elliott"/>
    <s v="teresaortiz@example.com"/>
    <n v="54"/>
    <s v="Male"/>
    <x v="39"/>
    <d v="2020-11-29T00:00:00"/>
    <x v="2"/>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x v="0"/>
    <m/>
    <x v="1"/>
    <s v="Email"/>
    <d v="2023-06-01T15:19:09"/>
    <m/>
    <x v="0"/>
    <x v="2"/>
    <x v="3"/>
    <x v="1"/>
    <x v="0"/>
    <x v="0"/>
    <n v="0.6"/>
  </r>
  <r>
    <n v="1283"/>
    <s v="Donna Harris"/>
    <s v="lisa07@example.net"/>
    <n v="48"/>
    <s v="Female"/>
    <x v="39"/>
    <d v="2021-05-16T00:00:00"/>
    <x v="3"/>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x v="1"/>
    <s v="Possible hope mother politics."/>
    <x v="0"/>
    <s v="Phone"/>
    <d v="2023-06-01T14:48:10"/>
    <d v="2023-06-01T20:56:10"/>
    <x v="2"/>
    <x v="0"/>
    <x v="1"/>
    <x v="1"/>
    <x v="1"/>
    <x v="1"/>
    <n v="0.80625000000000002"/>
  </r>
  <r>
    <n v="1284"/>
    <s v="Daniel Hoffman"/>
    <s v="hayleygrant@example.net"/>
    <n v="46"/>
    <s v="Female"/>
    <x v="10"/>
    <d v="2020-03-24T00:00:00"/>
    <x v="0"/>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x v="2"/>
    <m/>
    <x v="2"/>
    <s v="Chat"/>
    <m/>
    <m/>
    <x v="0"/>
    <x v="1"/>
    <x v="0"/>
    <x v="0"/>
    <x v="0"/>
    <x v="1"/>
    <n v="0.63124999999999998"/>
  </r>
  <r>
    <n v="1285"/>
    <s v="James Myers"/>
    <s v="michellehoover@example.com"/>
    <n v="42"/>
    <s v="Male"/>
    <x v="19"/>
    <d v="2021-01-31T00:00:00"/>
    <x v="0"/>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x v="2"/>
    <m/>
    <x v="1"/>
    <s v="Phone"/>
    <m/>
    <m/>
    <x v="0"/>
    <x v="3"/>
    <x v="6"/>
    <x v="1"/>
    <x v="0"/>
    <x v="1"/>
    <n v="0.27500000000000002"/>
  </r>
  <r>
    <n v="1286"/>
    <s v="Ashley Love"/>
    <s v="kristie33@example.net"/>
    <n v="40"/>
    <s v="Male"/>
    <x v="8"/>
    <d v="2021-10-23T00:00:00"/>
    <x v="3"/>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x v="0"/>
    <m/>
    <x v="2"/>
    <s v="Chat"/>
    <d v="2023-06-01T05:13:14"/>
    <m/>
    <x v="0"/>
    <x v="8"/>
    <x v="7"/>
    <x v="1"/>
    <x v="0"/>
    <x v="0"/>
    <n v="0.20624999999999999"/>
  </r>
  <r>
    <n v="1287"/>
    <s v="Denise Perry"/>
    <s v="esoto@example.org"/>
    <n v="21"/>
    <s v="Other"/>
    <x v="23"/>
    <d v="2021-03-06T00:00:00"/>
    <x v="0"/>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x v="0"/>
    <m/>
    <x v="3"/>
    <s v="Chat"/>
    <d v="2023-06-01T21:57:16"/>
    <m/>
    <x v="0"/>
    <x v="0"/>
    <x v="0"/>
    <x v="1"/>
    <x v="0"/>
    <x v="0"/>
    <n v="0.76875000000000004"/>
  </r>
  <r>
    <n v="1288"/>
    <s v="Cristian Rodriguez"/>
    <s v="smiththomas@example.net"/>
    <n v="36"/>
    <s v="Other"/>
    <x v="16"/>
    <d v="2021-12-28T00:00:00"/>
    <x v="0"/>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x v="0"/>
    <m/>
    <x v="0"/>
    <s v="Social media"/>
    <d v="2023-06-01T00:23:18"/>
    <m/>
    <x v="0"/>
    <x v="5"/>
    <x v="10"/>
    <x v="0"/>
    <x v="0"/>
    <x v="0"/>
    <n v="0.27500000000000002"/>
  </r>
  <r>
    <n v="1289"/>
    <s v="Kimberly Patel"/>
    <s v="cindycastillo@example.net"/>
    <n v="34"/>
    <s v="Female"/>
    <x v="13"/>
    <d v="2021-06-06T00:00:00"/>
    <x v="2"/>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x v="2"/>
    <m/>
    <x v="1"/>
    <s v="Email"/>
    <m/>
    <m/>
    <x v="0"/>
    <x v="7"/>
    <x v="8"/>
    <x v="1"/>
    <x v="0"/>
    <x v="1"/>
    <n v="0.23125000000000001"/>
  </r>
  <r>
    <n v="1290"/>
    <s v="Brianna Vaughn"/>
    <s v="duartemichael@example.net"/>
    <n v="22"/>
    <s v="Other"/>
    <x v="38"/>
    <d v="2021-10-07T00:00:00"/>
    <x v="4"/>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x v="0"/>
    <m/>
    <x v="3"/>
    <s v="Social media"/>
    <d v="2023-06-01T02:55:21"/>
    <m/>
    <x v="0"/>
    <x v="0"/>
    <x v="7"/>
    <x v="1"/>
    <x v="0"/>
    <x v="0"/>
    <n v="0.83750000000000002"/>
  </r>
  <r>
    <n v="1291"/>
    <s v="Abigail Davis"/>
    <s v="rodriguezchristine@example.net"/>
    <n v="42"/>
    <s v="Female"/>
    <x v="40"/>
    <d v="2021-03-15T00:00:00"/>
    <x v="3"/>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x v="0"/>
    <m/>
    <x v="3"/>
    <s v="Social media"/>
    <d v="2023-06-01T04:56:23"/>
    <m/>
    <x v="0"/>
    <x v="1"/>
    <x v="0"/>
    <x v="1"/>
    <x v="0"/>
    <x v="0"/>
    <n v="0.63124999999999998"/>
  </r>
  <r>
    <n v="1292"/>
    <s v="Kelly Ray DVM"/>
    <s v="brian98@example.net"/>
    <n v="51"/>
    <s v="Female"/>
    <x v="27"/>
    <d v="2020-05-09T00:00:00"/>
    <x v="0"/>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x v="2"/>
    <m/>
    <x v="0"/>
    <s v="Phone"/>
    <m/>
    <m/>
    <x v="0"/>
    <x v="10"/>
    <x v="1"/>
    <x v="0"/>
    <x v="0"/>
    <x v="1"/>
    <n v="0.24374999999999999"/>
  </r>
  <r>
    <n v="1293"/>
    <s v="Kevin Mitchell"/>
    <s v="tharmon@example.net"/>
    <n v="61"/>
    <s v="Male"/>
    <x v="18"/>
    <d v="2020-03-21T00:00:00"/>
    <x v="3"/>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x v="2"/>
    <m/>
    <x v="2"/>
    <s v="Chat"/>
    <m/>
    <m/>
    <x v="0"/>
    <x v="2"/>
    <x v="0"/>
    <x v="0"/>
    <x v="0"/>
    <x v="1"/>
    <n v="0.64375000000000004"/>
  </r>
  <r>
    <n v="1294"/>
    <s v="Cindy Yu"/>
    <s v="mthompson@example.org"/>
    <n v="50"/>
    <s v="Other"/>
    <x v="2"/>
    <d v="2020-06-15T00:00:00"/>
    <x v="2"/>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x v="1"/>
    <s v="Record believe imagine animal feel their allow."/>
    <x v="0"/>
    <s v="Chat"/>
    <d v="2023-06-01T20:52:27"/>
    <d v="2023-06-01T00:27:27"/>
    <x v="5"/>
    <x v="6"/>
    <x v="8"/>
    <x v="1"/>
    <x v="1"/>
    <x v="1"/>
    <n v="0.46250000000000002"/>
  </r>
  <r>
    <n v="1295"/>
    <s v="Alex Allen"/>
    <s v="gcameron@example.net"/>
    <n v="46"/>
    <s v="Female"/>
    <x v="40"/>
    <d v="2021-08-03T00:00:00"/>
    <x v="4"/>
    <s v="Network problem"/>
    <s v="I'm having an issue with the {product_purchased}. Please assist._x000a__x000a_A new app: https://steemit.com_x000a__x000a_Check it out: https://www.steemit.com/forum/viewtopic I need assistance as soon as possible because it's affecting my work and productivity."/>
    <x v="0"/>
    <m/>
    <x v="3"/>
    <s v="Social media"/>
    <d v="2023-06-01T13:07:29"/>
    <m/>
    <x v="0"/>
    <x v="3"/>
    <x v="5"/>
    <x v="1"/>
    <x v="0"/>
    <x v="0"/>
    <n v="0.24374999999999999"/>
  </r>
  <r>
    <n v="1296"/>
    <s v="Carla Robinson"/>
    <s v="rogerthomas@example.net"/>
    <n v="21"/>
    <s v="Male"/>
    <x v="3"/>
    <d v="2021-11-22T00:00:00"/>
    <x v="2"/>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x v="1"/>
    <s v="Cover factor help only fall."/>
    <x v="3"/>
    <s v="Email"/>
    <d v="2023-06-01T03:40:30"/>
    <d v="2023-06-01T05:41:30"/>
    <x v="4"/>
    <x v="7"/>
    <x v="3"/>
    <x v="1"/>
    <x v="1"/>
    <x v="1"/>
    <n v="0.23125000000000001"/>
  </r>
  <r>
    <n v="1297"/>
    <s v="Christopher Jones"/>
    <s v="matthewherrera@example.com"/>
    <n v="66"/>
    <s v="Male"/>
    <x v="24"/>
    <d v="2020-02-10T00:00:00"/>
    <x v="1"/>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x v="1"/>
    <s v="School worker begin."/>
    <x v="1"/>
    <s v="Social media"/>
    <d v="2023-06-01T05:42:32"/>
    <d v="2023-06-01T07:50:32"/>
    <x v="5"/>
    <x v="8"/>
    <x v="4"/>
    <x v="1"/>
    <x v="1"/>
    <x v="1"/>
    <n v="0.20624999999999999"/>
  </r>
  <r>
    <n v="1298"/>
    <s v="Joanne Lynch"/>
    <s v="theresa07@example.com"/>
    <n v="33"/>
    <s v="Other"/>
    <x v="15"/>
    <d v="2021-09-29T00:00:00"/>
    <x v="3"/>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x v="0"/>
    <m/>
    <x v="2"/>
    <s v="Social media"/>
    <d v="2023-06-01T02:10:32"/>
    <m/>
    <x v="0"/>
    <x v="10"/>
    <x v="9"/>
    <x v="1"/>
    <x v="0"/>
    <x v="0"/>
    <n v="0.22500000000000001"/>
  </r>
  <r>
    <n v="1299"/>
    <s v="Alyssa Medina"/>
    <s v="jdavis@example.org"/>
    <n v="63"/>
    <s v="Female"/>
    <x v="20"/>
    <d v="2020-03-25T00:00:00"/>
    <x v="1"/>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x v="1"/>
    <s v="Image ground through else each another sense."/>
    <x v="2"/>
    <s v="Phone"/>
    <d v="2023-06-01T05:26:33"/>
    <d v="2023-06-01T01:53:33"/>
    <x v="3"/>
    <x v="0"/>
    <x v="0"/>
    <x v="1"/>
    <x v="1"/>
    <x v="1"/>
    <n v="0.76875000000000004"/>
  </r>
  <r>
    <n v="1300"/>
    <s v="William Klein"/>
    <s v="johnathanwashington@example.com"/>
    <n v="41"/>
    <s v="Other"/>
    <x v="41"/>
    <d v="2021-07-01T00:00:00"/>
    <x v="4"/>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x v="0"/>
    <m/>
    <x v="1"/>
    <s v="Email"/>
    <d v="2023-06-01T20:02:35"/>
    <m/>
    <x v="0"/>
    <x v="3"/>
    <x v="2"/>
    <x v="1"/>
    <x v="0"/>
    <x v="0"/>
    <n v="0.23749999999999999"/>
  </r>
  <r>
    <n v="1301"/>
    <s v="Kristen Rodriguez"/>
    <s v="wrightcory@example.com"/>
    <n v="63"/>
    <s v="Male"/>
    <x v="26"/>
    <d v="2020-01-13T00:00:00"/>
    <x v="4"/>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x v="1"/>
    <s v="Some coach yourself evening candidate others."/>
    <x v="1"/>
    <s v="Social media"/>
    <d v="2023-06-01T07:16:37"/>
    <d v="2023-06-01T13:44:37"/>
    <x v="5"/>
    <x v="2"/>
    <x v="6"/>
    <x v="1"/>
    <x v="1"/>
    <x v="1"/>
    <n v="0.73124999999999996"/>
  </r>
  <r>
    <n v="1302"/>
    <s v="Brittany Long"/>
    <s v="ortizmaria@example.org"/>
    <n v="24"/>
    <s v="Female"/>
    <x v="13"/>
    <d v="2021-05-03T00:00:00"/>
    <x v="2"/>
    <s v="Hardware issue"/>
    <s v="I'm having an issue with the {product_purchased}. Please assist. I've performed a factory reset on my {product_purchased}, hoping it would resolve the problem, but it didn't help."/>
    <x v="0"/>
    <m/>
    <x v="1"/>
    <s v="Phone"/>
    <d v="2023-06-01T04:28:37"/>
    <m/>
    <x v="0"/>
    <x v="7"/>
    <x v="1"/>
    <x v="1"/>
    <x v="0"/>
    <x v="0"/>
    <n v="0.23749999999999999"/>
  </r>
  <r>
    <n v="1303"/>
    <s v="Amanda Higgins"/>
    <s v="thomas94@example.org"/>
    <n v="63"/>
    <s v="Female"/>
    <x v="0"/>
    <d v="2020-08-25T00:00:00"/>
    <x v="0"/>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x v="0"/>
    <m/>
    <x v="1"/>
    <s v="Email"/>
    <d v="2023-06-01T21:49:38"/>
    <m/>
    <x v="0"/>
    <x v="7"/>
    <x v="5"/>
    <x v="1"/>
    <x v="0"/>
    <x v="0"/>
    <n v="0.23749999999999999"/>
  </r>
  <r>
    <n v="1304"/>
    <s v="Leslie Bishop"/>
    <s v="tjones@example.com"/>
    <n v="22"/>
    <s v="Other"/>
    <x v="40"/>
    <d v="2020-04-03T00:00:00"/>
    <x v="3"/>
    <s v="Software bug"/>
    <s v="I'm having an issue with the {product_purchased}. Please assist._x000a__x000a__x000a_Add_x000a__x000a_Remove_x000a__x000a_Remove_x000a__x000a_Remove I'm concerned about the security of my {product_purchased} and would like to ensure that my data is safe."/>
    <x v="0"/>
    <m/>
    <x v="0"/>
    <s v="Phone"/>
    <d v="2023-06-01T10:26:39"/>
    <m/>
    <x v="0"/>
    <x v="4"/>
    <x v="11"/>
    <x v="0"/>
    <x v="0"/>
    <x v="0"/>
    <n v="0.42499999999999999"/>
  </r>
  <r>
    <n v="1305"/>
    <s v="Thomas Smith"/>
    <s v="ddavis@example.net"/>
    <n v="24"/>
    <s v="Male"/>
    <x v="11"/>
    <d v="2021-07-20T00:00:00"/>
    <x v="3"/>
    <s v="Product setup"/>
    <s v="I've forgotten my password for my {product_purchased} account, and the password reset option is not working. How can I recover my account? The issue I'm facing is intermittent. Sometimes it works fine, but other times it acts up unexpectedly."/>
    <x v="0"/>
    <m/>
    <x v="1"/>
    <s v="Email"/>
    <d v="2023-06-01T00:11:39"/>
    <m/>
    <x v="0"/>
    <x v="0"/>
    <x v="2"/>
    <x v="1"/>
    <x v="0"/>
    <x v="0"/>
    <n v="1.0687500000000001"/>
  </r>
  <r>
    <n v="1306"/>
    <s v="Teresa Barnes MD"/>
    <s v="kadams@example.org"/>
    <n v="66"/>
    <s v="Female"/>
    <x v="28"/>
    <d v="2020-07-09T00:00:00"/>
    <x v="2"/>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x v="1"/>
    <s v="Hand grow wrong simply."/>
    <x v="2"/>
    <s v="Phone"/>
    <d v="2023-06-01T04:08:40"/>
    <d v="2023-06-01T08:57:40"/>
    <x v="3"/>
    <x v="0"/>
    <x v="2"/>
    <x v="1"/>
    <x v="1"/>
    <x v="1"/>
    <n v="1.0687500000000001"/>
  </r>
  <r>
    <n v="1307"/>
    <s v="Julie Walsh"/>
    <s v="cdunn@example.com"/>
    <n v="63"/>
    <s v="Other"/>
    <x v="41"/>
    <d v="2020-01-27T00:00:00"/>
    <x v="4"/>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x v="1"/>
    <s v="Ability end build baby."/>
    <x v="0"/>
    <s v="Chat"/>
    <d v="2023-06-01T09:19:41"/>
    <d v="2023-06-01T03:26:41"/>
    <x v="1"/>
    <x v="0"/>
    <x v="6"/>
    <x v="1"/>
    <x v="1"/>
    <x v="1"/>
    <n v="0.8"/>
  </r>
  <r>
    <n v="1308"/>
    <s v="Cassandra Patton"/>
    <s v="sarareyes@example.org"/>
    <n v="66"/>
    <s v="Male"/>
    <x v="29"/>
    <d v="2020-10-03T00:00:00"/>
    <x v="3"/>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x v="2"/>
    <m/>
    <x v="2"/>
    <s v="Email"/>
    <m/>
    <m/>
    <x v="0"/>
    <x v="7"/>
    <x v="7"/>
    <x v="0"/>
    <x v="0"/>
    <x v="1"/>
    <n v="0.2"/>
  </r>
  <r>
    <n v="1309"/>
    <s v="Natasha Lopez"/>
    <s v="blackwellangela@example.net"/>
    <n v="37"/>
    <s v="Other"/>
    <x v="39"/>
    <d v="2020-08-05T00:00:00"/>
    <x v="3"/>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x v="0"/>
    <m/>
    <x v="2"/>
    <s v="Chat"/>
    <d v="2023-06-01T10:36:44"/>
    <m/>
    <x v="0"/>
    <x v="7"/>
    <x v="5"/>
    <x v="1"/>
    <x v="0"/>
    <x v="0"/>
    <n v="0.23749999999999999"/>
  </r>
  <r>
    <n v="1310"/>
    <s v="Victoria Smith"/>
    <s v="cgutierrez@example.net"/>
    <n v="59"/>
    <s v="Male"/>
    <x v="3"/>
    <d v="2021-07-17T00:00:00"/>
    <x v="1"/>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x v="1"/>
    <s v="Sit use stand too various."/>
    <x v="3"/>
    <s v="Email"/>
    <d v="2023-06-01T16:42:46"/>
    <d v="2023-06-01T08:12:46"/>
    <x v="4"/>
    <x v="2"/>
    <x v="2"/>
    <x v="1"/>
    <x v="1"/>
    <x v="1"/>
    <n v="0.57499999999999996"/>
  </r>
  <r>
    <n v="1311"/>
    <s v="Bryce Fitzgerald"/>
    <s v="ymiles@example.net"/>
    <n v="56"/>
    <s v="Other"/>
    <x v="35"/>
    <d v="2020-03-09T00:00:00"/>
    <x v="3"/>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x v="1"/>
    <s v="People fund Republican card."/>
    <x v="0"/>
    <s v="Social media"/>
    <d v="2023-06-01T19:34:48"/>
    <d v="2023-06-01T06:04:48"/>
    <x v="3"/>
    <x v="4"/>
    <x v="0"/>
    <x v="1"/>
    <x v="1"/>
    <x v="1"/>
    <n v="0.36875000000000002"/>
  </r>
  <r>
    <n v="1312"/>
    <s v="Richard Howard"/>
    <s v="lwalters@example.org"/>
    <n v="65"/>
    <s v="Female"/>
    <x v="36"/>
    <d v="2021-02-16T00:00:00"/>
    <x v="4"/>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x v="1"/>
    <s v="Investment upon wall exist available energy scientist."/>
    <x v="3"/>
    <s v="Social media"/>
    <d v="2023-06-01T03:05:49"/>
    <d v="2023-06-01T05:06:49"/>
    <x v="2"/>
    <x v="1"/>
    <x v="4"/>
    <x v="1"/>
    <x v="1"/>
    <x v="1"/>
    <n v="0.70625000000000004"/>
  </r>
  <r>
    <n v="1313"/>
    <s v="Randy Walker"/>
    <s v="samanthazimmerman@example.com"/>
    <n v="33"/>
    <s v="Female"/>
    <x v="8"/>
    <d v="2020-12-25T00:00:00"/>
    <x v="2"/>
    <s v="Product compatibility"/>
    <s v="I'm having an issue with the {product_purchased}. Please assist. I've tried different settings and configurations on my {product_purchased}, but the issue persists."/>
    <x v="0"/>
    <m/>
    <x v="0"/>
    <s v="Email"/>
    <d v="2023-06-01T06:51:50"/>
    <m/>
    <x v="0"/>
    <x v="2"/>
    <x v="10"/>
    <x v="0"/>
    <x v="0"/>
    <x v="0"/>
    <n v="0.59375"/>
  </r>
  <r>
    <n v="1314"/>
    <s v="Mark Harrison"/>
    <s v="susanwilkinson@example.org"/>
    <n v="28"/>
    <s v="Female"/>
    <x v="33"/>
    <d v="2021-10-16T00:00:00"/>
    <x v="2"/>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x v="1"/>
    <s v="Should close well ok like task."/>
    <x v="0"/>
    <s v="Social media"/>
    <d v="2023-06-01T20:25:50"/>
    <d v="2023-06-01T02:36:50"/>
    <x v="1"/>
    <x v="1"/>
    <x v="7"/>
    <x v="1"/>
    <x v="1"/>
    <x v="1"/>
    <n v="0.79374999999999996"/>
  </r>
  <r>
    <n v="1315"/>
    <s v="Anthony Moreno"/>
    <s v="edwardsmelissa@example.com"/>
    <n v="50"/>
    <s v="Male"/>
    <x v="4"/>
    <d v="2020-05-17T00:00:00"/>
    <x v="2"/>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x v="2"/>
    <m/>
    <x v="2"/>
    <s v="Chat"/>
    <m/>
    <m/>
    <x v="0"/>
    <x v="5"/>
    <x v="1"/>
    <x v="0"/>
    <x v="0"/>
    <x v="1"/>
    <n v="0.26874999999999999"/>
  </r>
  <r>
    <n v="1316"/>
    <s v="Brittany Miller"/>
    <s v="douglasjohnson@example.org"/>
    <n v="67"/>
    <s v="Male"/>
    <x v="1"/>
    <d v="2021-04-07T00:00:00"/>
    <x v="4"/>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x v="1"/>
    <s v="Himself great me director court."/>
    <x v="2"/>
    <s v="Phone"/>
    <d v="2023-06-01T20:59:53"/>
    <d v="2023-06-01T05:27:53"/>
    <x v="4"/>
    <x v="5"/>
    <x v="11"/>
    <x v="1"/>
    <x v="1"/>
    <x v="1"/>
    <n v="0.19375000000000001"/>
  </r>
  <r>
    <n v="1317"/>
    <s v="Jeffery Brown"/>
    <s v="gvance@example.org"/>
    <n v="40"/>
    <s v="Female"/>
    <x v="32"/>
    <d v="2020-12-30T00:00:00"/>
    <x v="4"/>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x v="1"/>
    <s v="Want role trade surface late me argue guess."/>
    <x v="3"/>
    <s v="Chat"/>
    <d v="2023-06-01T02:25:55"/>
    <d v="2023-05-31T22:49:55"/>
    <x v="2"/>
    <x v="2"/>
    <x v="10"/>
    <x v="1"/>
    <x v="1"/>
    <x v="1"/>
    <n v="0.59375"/>
  </r>
  <r>
    <n v="1318"/>
    <s v="Thomas Martin"/>
    <s v="bcuevas@example.org"/>
    <n v="55"/>
    <s v="Female"/>
    <x v="2"/>
    <d v="2020-01-24T00:00:00"/>
    <x v="2"/>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x v="0"/>
    <m/>
    <x v="1"/>
    <s v="Social media"/>
    <d v="2023-06-01T22:12:56"/>
    <m/>
    <x v="0"/>
    <x v="4"/>
    <x v="6"/>
    <x v="1"/>
    <x v="0"/>
    <x v="0"/>
    <n v="0.51875000000000004"/>
  </r>
  <r>
    <n v="1319"/>
    <s v="Michelle Ward"/>
    <s v="ericvaughan@example.org"/>
    <n v="20"/>
    <s v="Male"/>
    <x v="6"/>
    <d v="2020-08-01T00:00:00"/>
    <x v="2"/>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x v="2"/>
    <m/>
    <x v="0"/>
    <s v="Email"/>
    <m/>
    <m/>
    <x v="0"/>
    <x v="1"/>
    <x v="5"/>
    <x v="0"/>
    <x v="0"/>
    <x v="1"/>
    <n v="0.625"/>
  </r>
  <r>
    <n v="1320"/>
    <s v="Kyle Horton"/>
    <s v="gthomas@example.org"/>
    <n v="34"/>
    <s v="Female"/>
    <x v="9"/>
    <d v="2021-06-30T00:00:00"/>
    <x v="0"/>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x v="1"/>
    <s v="News trade institution."/>
    <x v="1"/>
    <s v="Chat"/>
    <d v="2023-06-01T14:04:00"/>
    <d v="2023-06-01T06:15:00"/>
    <x v="2"/>
    <x v="5"/>
    <x v="8"/>
    <x v="1"/>
    <x v="1"/>
    <x v="1"/>
    <n v="0.27500000000000002"/>
  </r>
  <r>
    <n v="1321"/>
    <s v="Andrew Duke"/>
    <s v="vanessamichael@example.net"/>
    <n v="36"/>
    <s v="Male"/>
    <x v="34"/>
    <d v="2020-12-04T00:00:00"/>
    <x v="2"/>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x v="2"/>
    <m/>
    <x v="2"/>
    <s v="Email"/>
    <m/>
    <m/>
    <x v="0"/>
    <x v="4"/>
    <x v="10"/>
    <x v="0"/>
    <x v="0"/>
    <x v="1"/>
    <n v="0.41875000000000001"/>
  </r>
  <r>
    <n v="1322"/>
    <s v="Charlotte Ford"/>
    <s v="panderson@example.org"/>
    <n v="42"/>
    <s v="Other"/>
    <x v="5"/>
    <d v="2020-04-01T00:00:00"/>
    <x v="4"/>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x v="0"/>
    <m/>
    <x v="0"/>
    <s v="Chat"/>
    <d v="2023-06-01T10:05:02"/>
    <m/>
    <x v="0"/>
    <x v="6"/>
    <x v="11"/>
    <x v="0"/>
    <x v="0"/>
    <x v="0"/>
    <n v="0.53125"/>
  </r>
  <r>
    <n v="1323"/>
    <s v="Robert Singh"/>
    <s v="donald54@example.com"/>
    <n v="35"/>
    <s v="Male"/>
    <x v="2"/>
    <d v="2021-08-01T00:00:00"/>
    <x v="1"/>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x v="2"/>
    <m/>
    <x v="1"/>
    <s v="Social media"/>
    <m/>
    <m/>
    <x v="0"/>
    <x v="4"/>
    <x v="5"/>
    <x v="1"/>
    <x v="0"/>
    <x v="1"/>
    <n v="0.42499999999999999"/>
  </r>
  <r>
    <n v="1324"/>
    <s v="Nicole Mitchell"/>
    <s v="rachel27@example.com"/>
    <n v="52"/>
    <s v="Male"/>
    <x v="9"/>
    <d v="2020-11-14T00:00:00"/>
    <x v="0"/>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x v="0"/>
    <m/>
    <x v="2"/>
    <s v="Social media"/>
    <d v="2023-06-01T08:25:04"/>
    <m/>
    <x v="0"/>
    <x v="5"/>
    <x v="3"/>
    <x v="1"/>
    <x v="0"/>
    <x v="0"/>
    <n v="0.15"/>
  </r>
  <r>
    <n v="1325"/>
    <s v="Kimberly Kelly"/>
    <s v="mitchellnathaniel@example.net"/>
    <n v="55"/>
    <s v="Female"/>
    <x v="34"/>
    <d v="2020-05-19T00:00:00"/>
    <x v="2"/>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x v="0"/>
    <m/>
    <x v="0"/>
    <s v="Email"/>
    <d v="2023-06-01T03:27:06"/>
    <m/>
    <x v="0"/>
    <x v="6"/>
    <x v="1"/>
    <x v="0"/>
    <x v="0"/>
    <x v="0"/>
    <n v="0.38124999999999998"/>
  </r>
  <r>
    <n v="1326"/>
    <s v="Joshua Young"/>
    <s v="clewis@example.com"/>
    <n v="35"/>
    <s v="Female"/>
    <x v="14"/>
    <d v="2020-05-19T00:00:00"/>
    <x v="4"/>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x v="2"/>
    <m/>
    <x v="2"/>
    <s v="Social media"/>
    <m/>
    <m/>
    <x v="0"/>
    <x v="6"/>
    <x v="1"/>
    <x v="0"/>
    <x v="0"/>
    <x v="1"/>
    <n v="0.38124999999999998"/>
  </r>
  <r>
    <n v="1327"/>
    <s v="Danny Gray"/>
    <s v="uanderson@example.com"/>
    <n v="67"/>
    <s v="Other"/>
    <x v="41"/>
    <d v="2021-04-11T00:00:00"/>
    <x v="1"/>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x v="2"/>
    <m/>
    <x v="0"/>
    <s v="Social media"/>
    <m/>
    <m/>
    <x v="0"/>
    <x v="5"/>
    <x v="11"/>
    <x v="0"/>
    <x v="0"/>
    <x v="1"/>
    <n v="0.19375000000000001"/>
  </r>
  <r>
    <n v="1328"/>
    <s v="Kathryn Hayes"/>
    <s v="jasminewarren@example.org"/>
    <n v="68"/>
    <s v="Other"/>
    <x v="26"/>
    <d v="2021-03-05T00:00:00"/>
    <x v="4"/>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x v="0"/>
    <m/>
    <x v="2"/>
    <s v="Chat"/>
    <d v="2023-06-01T01:00:10"/>
    <m/>
    <x v="0"/>
    <x v="1"/>
    <x v="0"/>
    <x v="1"/>
    <x v="0"/>
    <x v="0"/>
    <n v="0.63124999999999998"/>
  </r>
  <r>
    <n v="1329"/>
    <s v="Bill Gilmore"/>
    <s v="tracy71@example.com"/>
    <n v="55"/>
    <s v="Other"/>
    <x v="32"/>
    <d v="2020-04-16T00:00:00"/>
    <x v="0"/>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x v="1"/>
    <s v="Check western herself."/>
    <x v="3"/>
    <s v="Chat"/>
    <d v="2023-06-01T18:52:12"/>
    <d v="2023-06-01T16:58:12"/>
    <x v="5"/>
    <x v="1"/>
    <x v="11"/>
    <x v="1"/>
    <x v="1"/>
    <x v="1"/>
    <n v="0.65625"/>
  </r>
  <r>
    <n v="1330"/>
    <s v="Ryan Lambert"/>
    <s v="jessica01@example.com"/>
    <n v="38"/>
    <s v="Female"/>
    <x v="10"/>
    <d v="2020-06-24T00:00:00"/>
    <x v="3"/>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x v="1"/>
    <s v="Appear summer could produce technology million."/>
    <x v="3"/>
    <s v="Phone"/>
    <d v="2023-06-01T09:13:14"/>
    <d v="2023-06-01T08:23:14"/>
    <x v="1"/>
    <x v="3"/>
    <x v="8"/>
    <x v="1"/>
    <x v="1"/>
    <x v="1"/>
    <n v="0.19375000000000001"/>
  </r>
  <r>
    <n v="1331"/>
    <s v="Joshua Swanson"/>
    <s v="lisa92@example.net"/>
    <n v="68"/>
    <s v="Male"/>
    <x v="4"/>
    <d v="2021-06-08T00:00:00"/>
    <x v="0"/>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x v="2"/>
    <m/>
    <x v="2"/>
    <s v="Email"/>
    <m/>
    <m/>
    <x v="4"/>
    <x v="2"/>
    <x v="8"/>
    <x v="0"/>
    <x v="0"/>
    <x v="1"/>
    <n v="0.56874999999999998"/>
  </r>
  <r>
    <n v="1332"/>
    <s v="Jennifer Phillips"/>
    <s v="ssmith@example.com"/>
    <n v="38"/>
    <s v="Male"/>
    <x v="4"/>
    <d v="2020-01-01T00:00:00"/>
    <x v="0"/>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x v="1"/>
    <s v="Hand from network artist unit money during."/>
    <x v="1"/>
    <s v="Phone"/>
    <d v="2023-06-01T11:30:17"/>
    <d v="2023-06-01T06:07:17"/>
    <x v="1"/>
    <x v="6"/>
    <x v="6"/>
    <x v="1"/>
    <x v="1"/>
    <x v="1"/>
    <n v="0.35"/>
  </r>
  <r>
    <n v="1333"/>
    <s v="Nicholas Smith"/>
    <s v="mathewfisher@example.com"/>
    <n v="69"/>
    <s v="Female"/>
    <x v="13"/>
    <d v="2021-02-05T00:00:00"/>
    <x v="3"/>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x v="1"/>
    <s v="Work develop dog market amount."/>
    <x v="1"/>
    <s v="Phone"/>
    <d v="2023-06-01T01:33:17"/>
    <d v="2023-06-01T18:37:17"/>
    <x v="4"/>
    <x v="9"/>
    <x v="4"/>
    <x v="1"/>
    <x v="1"/>
    <x v="1"/>
    <n v="0.24374999999999999"/>
  </r>
  <r>
    <n v="1334"/>
    <s v="Curtis Pearson"/>
    <s v="lopezbarbara@example.net"/>
    <n v="70"/>
    <s v="Male"/>
    <x v="40"/>
    <d v="2020-09-03T00:00:00"/>
    <x v="1"/>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x v="1"/>
    <s v="Same determine thing page represent that system."/>
    <x v="2"/>
    <s v="Chat"/>
    <d v="2023-06-01T08:52:18"/>
    <d v="2023-05-31T22:39:18"/>
    <x v="4"/>
    <x v="7"/>
    <x v="9"/>
    <x v="1"/>
    <x v="1"/>
    <x v="1"/>
    <n v="0.3"/>
  </r>
  <r>
    <n v="1335"/>
    <s v="Christopher Dougherty"/>
    <s v="kathleen35@example.com"/>
    <n v="35"/>
    <s v="Other"/>
    <x v="9"/>
    <d v="2021-02-28T00:00:00"/>
    <x v="0"/>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x v="2"/>
    <m/>
    <x v="2"/>
    <s v="Email"/>
    <m/>
    <m/>
    <x v="4"/>
    <x v="1"/>
    <x v="4"/>
    <x v="0"/>
    <x v="0"/>
    <x v="1"/>
    <n v="0.70625000000000004"/>
  </r>
  <r>
    <n v="1336"/>
    <s v="Sarah Buchanan"/>
    <s v="turneranthony@example.com"/>
    <n v="31"/>
    <s v="Male"/>
    <x v="27"/>
    <d v="2020-02-14T00:00:00"/>
    <x v="1"/>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x v="1"/>
    <s v="Behavior the message brother."/>
    <x v="1"/>
    <s v="Email"/>
    <d v="2023-06-01T01:47:21"/>
    <d v="2023-06-01T00:32:21"/>
    <x v="4"/>
    <x v="2"/>
    <x v="4"/>
    <x v="1"/>
    <x v="1"/>
    <x v="1"/>
    <n v="0.6875"/>
  </r>
  <r>
    <n v="1337"/>
    <s v="Jason Simon"/>
    <s v="caleb76@example.org"/>
    <n v="33"/>
    <s v="Female"/>
    <x v="40"/>
    <d v="2021-03-12T00:00:00"/>
    <x v="1"/>
    <s v="Payment issue"/>
    <s v="I'm having an issue with the {product_purchased}. Please assist. Sorry._x000a__x000a_Click to expand... I'm unable to find the option to perform the desired action in the {product_purchased}. Could you please guide me through the steps?"/>
    <x v="1"/>
    <s v="Kind important open."/>
    <x v="0"/>
    <s v="Phone"/>
    <d v="2023-06-01T05:41:22"/>
    <d v="2023-06-01T00:23:22"/>
    <x v="4"/>
    <x v="9"/>
    <x v="0"/>
    <x v="1"/>
    <x v="1"/>
    <x v="1"/>
    <n v="0.23749999999999999"/>
  </r>
  <r>
    <n v="1338"/>
    <s v="Elizabeth Pena"/>
    <s v="robertdouglas@example.com"/>
    <n v="32"/>
    <s v="Other"/>
    <x v="6"/>
    <d v="2021-09-12T00:00:00"/>
    <x v="0"/>
    <s v="Battery life"/>
    <s v="I'm having an issue with the {product_purchased}. Please assist._x000a__x000a_2.4.5 (9-12-2016) Corrected a minor bug in the &quot;I'm having an issue with the 'My Phone' I've tried clearing the cache and data for the {product_purchased} app, but the issue persists."/>
    <x v="2"/>
    <m/>
    <x v="0"/>
    <s v="Phone"/>
    <m/>
    <m/>
    <x v="4"/>
    <x v="7"/>
    <x v="9"/>
    <x v="0"/>
    <x v="0"/>
    <x v="1"/>
    <n v="0.3"/>
  </r>
  <r>
    <n v="1339"/>
    <s v="David Scott"/>
    <s v="coffeyscott@example.org"/>
    <n v="40"/>
    <s v="Female"/>
    <x v="12"/>
    <d v="2020-08-02T00:00:00"/>
    <x v="3"/>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x v="0"/>
    <m/>
    <x v="1"/>
    <s v="Phone"/>
    <d v="2023-06-01T14:24:25"/>
    <m/>
    <x v="4"/>
    <x v="0"/>
    <x v="5"/>
    <x v="1"/>
    <x v="0"/>
    <x v="0"/>
    <n v="0.89375000000000004"/>
  </r>
  <r>
    <n v="1340"/>
    <s v="Dennis Bates"/>
    <s v="thomas05@example.com"/>
    <n v="45"/>
    <s v="Female"/>
    <x v="3"/>
    <d v="2020-08-29T00:00:00"/>
    <x v="4"/>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x v="1"/>
    <s v="Law dinner what admit white dream thousand."/>
    <x v="0"/>
    <s v="Email"/>
    <d v="2023-06-01T03:16:26"/>
    <d v="2023-05-31T22:29:26"/>
    <x v="4"/>
    <x v="4"/>
    <x v="5"/>
    <x v="1"/>
    <x v="1"/>
    <x v="1"/>
    <n v="0.42499999999999999"/>
  </r>
  <r>
    <n v="1341"/>
    <s v="Jesus Ramos"/>
    <s v="erinburns@example.org"/>
    <n v="52"/>
    <s v="Male"/>
    <x v="35"/>
    <d v="2020-01-17T00:00:00"/>
    <x v="0"/>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x v="0"/>
    <m/>
    <x v="3"/>
    <s v="Phone"/>
    <d v="2023-06-01T08:56:28"/>
    <m/>
    <x v="4"/>
    <x v="9"/>
    <x v="6"/>
    <x v="1"/>
    <x v="0"/>
    <x v="0"/>
    <n v="0.19375000000000001"/>
  </r>
  <r>
    <n v="1342"/>
    <s v="Heather Goodman"/>
    <s v="melissabennett@example.net"/>
    <n v="20"/>
    <s v="Male"/>
    <x v="14"/>
    <d v="2021-09-09T00:00:00"/>
    <x v="3"/>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x v="1"/>
    <s v="Miss ability mother him benefit he note gas."/>
    <x v="1"/>
    <s v="Social media"/>
    <d v="2023-06-01T00:54:30"/>
    <d v="2023-06-01T10:02:30"/>
    <x v="5"/>
    <x v="9"/>
    <x v="9"/>
    <x v="1"/>
    <x v="1"/>
    <x v="1"/>
    <n v="0.19375000000000001"/>
  </r>
  <r>
    <n v="1343"/>
    <s v="Sheena Guzman"/>
    <s v="reginastone@example.com"/>
    <n v="47"/>
    <s v="Female"/>
    <x v="21"/>
    <d v="2020-12-14T00:00:00"/>
    <x v="2"/>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x v="0"/>
    <m/>
    <x v="0"/>
    <s v="Email"/>
    <d v="2023-05-31T23:18:31"/>
    <m/>
    <x v="4"/>
    <x v="4"/>
    <x v="10"/>
    <x v="0"/>
    <x v="0"/>
    <x v="0"/>
    <n v="0.41875000000000001"/>
  </r>
  <r>
    <n v="1344"/>
    <s v="Heather Taylor"/>
    <s v="nperez@example.net"/>
    <n v="51"/>
    <s v="Female"/>
    <x v="26"/>
    <d v="2020-10-21T00:00:00"/>
    <x v="1"/>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x v="1"/>
    <s v="Receive fill building drop."/>
    <x v="0"/>
    <s v="Chat"/>
    <d v="2023-06-01T14:02:33"/>
    <d v="2023-06-01T05:32:33"/>
    <x v="5"/>
    <x v="2"/>
    <x v="7"/>
    <x v="1"/>
    <x v="1"/>
    <x v="1"/>
    <n v="0.7"/>
  </r>
  <r>
    <n v="1345"/>
    <s v="Lisa Smith"/>
    <s v="collinscarrie@example.org"/>
    <n v="44"/>
    <s v="Other"/>
    <x v="26"/>
    <d v="2020-04-08T00:00:00"/>
    <x v="4"/>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x v="0"/>
    <m/>
    <x v="1"/>
    <s v="Chat"/>
    <d v="2023-06-01T21:59:34"/>
    <m/>
    <x v="4"/>
    <x v="6"/>
    <x v="11"/>
    <x v="1"/>
    <x v="0"/>
    <x v="0"/>
    <n v="0.53125"/>
  </r>
  <r>
    <n v="1346"/>
    <s v="Savannah Ayala"/>
    <s v="thomas38@example.com"/>
    <n v="19"/>
    <s v="Other"/>
    <x v="9"/>
    <d v="2021-12-16T00:00:00"/>
    <x v="3"/>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x v="0"/>
    <m/>
    <x v="2"/>
    <s v="Phone"/>
    <d v="2023-06-01T16:22:36"/>
    <m/>
    <x v="4"/>
    <x v="4"/>
    <x v="10"/>
    <x v="1"/>
    <x v="0"/>
    <x v="0"/>
    <n v="0.41875000000000001"/>
  </r>
  <r>
    <n v="1347"/>
    <s v="Heather Walters"/>
    <s v="hillmichael@example.com"/>
    <n v="64"/>
    <s v="Female"/>
    <x v="17"/>
    <d v="2020-04-30T00:00:00"/>
    <x v="4"/>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x v="1"/>
    <s v="Watch watch big particularly."/>
    <x v="2"/>
    <s v="Chat"/>
    <d v="2023-06-01T07:44:38"/>
    <d v="2023-06-01T02:38:38"/>
    <x v="3"/>
    <x v="5"/>
    <x v="11"/>
    <x v="1"/>
    <x v="1"/>
    <x v="1"/>
    <n v="0.19375000000000001"/>
  </r>
  <r>
    <n v="1348"/>
    <s v="Kelly Mckenzie"/>
    <s v="kathleenbrock@example.net"/>
    <n v="32"/>
    <s v="Other"/>
    <x v="5"/>
    <d v="2021-07-30T00:00:00"/>
    <x v="4"/>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x v="0"/>
    <m/>
    <x v="0"/>
    <s v="Email"/>
    <d v="2023-06-01T10:05:39"/>
    <m/>
    <x v="4"/>
    <x v="6"/>
    <x v="2"/>
    <x v="0"/>
    <x v="0"/>
    <x v="0"/>
    <n v="0.47499999999999998"/>
  </r>
  <r>
    <n v="1349"/>
    <s v="Caitlin Lawrence"/>
    <s v="ubailey@example.com"/>
    <n v="51"/>
    <s v="Male"/>
    <x v="13"/>
    <d v="2021-11-18T00:00:00"/>
    <x v="1"/>
    <s v="Installation support"/>
    <s v="I'm having an issue with the {product_purchased}. Please assist. Please contact me immediately for a replacement._x000a__x000a_A few notes on the website:_x000a__x000a_â€¢I cannot find an explanation for my refund policy, so my only I've noticed a sudden decrease in battery life on my {product_purchased}. It used to last much longer."/>
    <x v="2"/>
    <m/>
    <x v="0"/>
    <s v="Chat"/>
    <m/>
    <m/>
    <x v="4"/>
    <x v="9"/>
    <x v="3"/>
    <x v="0"/>
    <x v="0"/>
    <x v="1"/>
    <n v="0.26874999999999999"/>
  </r>
  <r>
    <n v="1350"/>
    <s v="Ricardo Martin"/>
    <s v="anne77@example.com"/>
    <n v="55"/>
    <s v="Female"/>
    <x v="16"/>
    <d v="2021-01-30T00:00:00"/>
    <x v="3"/>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x v="2"/>
    <m/>
    <x v="2"/>
    <s v="Phone"/>
    <m/>
    <m/>
    <x v="4"/>
    <x v="5"/>
    <x v="6"/>
    <x v="0"/>
    <x v="0"/>
    <x v="1"/>
    <n v="0.21249999999999999"/>
  </r>
  <r>
    <n v="1351"/>
    <s v="Megan Johnson"/>
    <s v="isnyder@example.com"/>
    <n v="46"/>
    <s v="Female"/>
    <x v="23"/>
    <d v="2020-01-11T00:00:00"/>
    <x v="0"/>
    <s v="Product setup"/>
    <s v="I'm having an issue with the {product_purchased}. Please assist._x000a__x000a_5.2.3 * Update for latest 3.6.2, 5.0.1, 5.2.1 and 5.3. I've tried troubleshooting steps mentioned in the user manual, but the issue persists."/>
    <x v="1"/>
    <s v="Develop effort bank task thousand door believe."/>
    <x v="2"/>
    <s v="Social media"/>
    <d v="2023-06-01T18:37:44"/>
    <d v="2023-06-01T07:51:44"/>
    <x v="2"/>
    <x v="6"/>
    <x v="6"/>
    <x v="1"/>
    <x v="1"/>
    <x v="1"/>
    <n v="0.35"/>
  </r>
  <r>
    <n v="1352"/>
    <s v="Nancy Cooke"/>
    <s v="walterowen@example.org"/>
    <n v="18"/>
    <s v="Male"/>
    <x v="1"/>
    <d v="2021-02-17T00:00:00"/>
    <x v="4"/>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x v="1"/>
    <s v="Something mouth sit expect lose."/>
    <x v="0"/>
    <s v="Social media"/>
    <d v="2023-06-01T17:12:45"/>
    <d v="2023-06-01T04:03:45"/>
    <x v="3"/>
    <x v="7"/>
    <x v="4"/>
    <x v="1"/>
    <x v="1"/>
    <x v="1"/>
    <n v="0.18124999999999999"/>
  </r>
  <r>
    <n v="1353"/>
    <s v="Lynn Bentley"/>
    <s v="richard83@example.org"/>
    <n v="38"/>
    <s v="Other"/>
    <x v="13"/>
    <d v="2020-09-13T00:00:00"/>
    <x v="1"/>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x v="2"/>
    <m/>
    <x v="3"/>
    <s v="Social media"/>
    <m/>
    <m/>
    <x v="4"/>
    <x v="1"/>
    <x v="9"/>
    <x v="1"/>
    <x v="0"/>
    <x v="1"/>
    <n v="0.73124999999999996"/>
  </r>
  <r>
    <n v="1354"/>
    <s v="Gabriel Johnson"/>
    <s v="kwebster@example.com"/>
    <n v="69"/>
    <s v="Male"/>
    <x v="6"/>
    <d v="2021-01-19T00:00:00"/>
    <x v="0"/>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x v="1"/>
    <s v="Low throughout become soldier."/>
    <x v="1"/>
    <s v="Phone"/>
    <d v="2023-06-01T22:13:48"/>
    <d v="2023-06-01T08:31:48"/>
    <x v="4"/>
    <x v="10"/>
    <x v="6"/>
    <x v="1"/>
    <x v="1"/>
    <x v="1"/>
    <n v="0.17499999999999999"/>
  </r>
  <r>
    <n v="1355"/>
    <s v="Cole Morgan"/>
    <s v="victoria85@example.net"/>
    <n v="46"/>
    <s v="Female"/>
    <x v="27"/>
    <d v="2020-02-27T00:00:00"/>
    <x v="1"/>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x v="1"/>
    <s v="Right allow big expect bad college pay expect."/>
    <x v="2"/>
    <s v="Chat"/>
    <d v="2023-05-31T22:55:48"/>
    <d v="2023-06-01T01:28:48"/>
    <x v="1"/>
    <x v="0"/>
    <x v="4"/>
    <x v="1"/>
    <x v="1"/>
    <x v="1"/>
    <n v="0.9375"/>
  </r>
  <r>
    <n v="1356"/>
    <s v="Brenda Hansen"/>
    <s v="abaldwin@example.net"/>
    <n v="58"/>
    <s v="Other"/>
    <x v="3"/>
    <d v="2021-07-10T00:00:00"/>
    <x v="4"/>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x v="1"/>
    <s v="Wind hair very nearly floor gun."/>
    <x v="2"/>
    <s v="Phone"/>
    <d v="2023-06-01T13:04:49"/>
    <d v="2023-06-01T20:05:49"/>
    <x v="2"/>
    <x v="0"/>
    <x v="2"/>
    <x v="1"/>
    <x v="1"/>
    <x v="1"/>
    <n v="1.0687500000000001"/>
  </r>
  <r>
    <n v="1357"/>
    <s v="Colleen Patel"/>
    <s v="smithamanda@example.net"/>
    <n v="45"/>
    <s v="Male"/>
    <x v="33"/>
    <d v="2020-06-27T00:00:00"/>
    <x v="0"/>
    <s v="Delivery problem"/>
    <s v="I'm having an issue with the {product_purchased}. Please assist. I will gladly reimburse you at no charge... The issue I'm facing is intermittent. Sometimes it works fine, but other times it acts up unexpectedly."/>
    <x v="1"/>
    <s v="Cell company prevent report."/>
    <x v="1"/>
    <s v="Chat"/>
    <d v="2023-06-01T06:58:50"/>
    <d v="2023-06-01T22:12:50"/>
    <x v="5"/>
    <x v="8"/>
    <x v="8"/>
    <x v="1"/>
    <x v="1"/>
    <x v="1"/>
    <n v="0.19375000000000001"/>
  </r>
  <r>
    <n v="1358"/>
    <s v="Michael Davidson"/>
    <s v="martintrevor@example.com"/>
    <n v="36"/>
    <s v="Male"/>
    <x v="41"/>
    <d v="2021-09-14T00:00:00"/>
    <x v="1"/>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x v="1"/>
    <s v="Three choose economic follow pretty while fast."/>
    <x v="2"/>
    <s v="Chat"/>
    <d v="2023-05-31T23:56:52"/>
    <d v="2023-06-01T15:25:52"/>
    <x v="1"/>
    <x v="8"/>
    <x v="9"/>
    <x v="1"/>
    <x v="1"/>
    <x v="1"/>
    <n v="0.21249999999999999"/>
  </r>
  <r>
    <n v="1359"/>
    <s v="Deborah Nelson"/>
    <s v="richardharris@example.org"/>
    <n v="69"/>
    <s v="Other"/>
    <x v="3"/>
    <d v="2021-10-24T00:00:00"/>
    <x v="1"/>
    <s v="Software bug"/>
    <s v="I'm having an issue with the {product_purchased}. Please assist. Thank you I'm experiencing this issue on multiple devices of the same model, so it seems to be a widespread problem."/>
    <x v="2"/>
    <m/>
    <x v="2"/>
    <s v="Email"/>
    <m/>
    <m/>
    <x v="4"/>
    <x v="0"/>
    <x v="7"/>
    <x v="0"/>
    <x v="0"/>
    <x v="1"/>
    <n v="0.83750000000000002"/>
  </r>
  <r>
    <n v="1360"/>
    <s v="Amanda Stevens"/>
    <s v="bradfuller@example.com"/>
    <n v="43"/>
    <s v="Other"/>
    <x v="38"/>
    <d v="2021-10-27T00:00:00"/>
    <x v="0"/>
    <s v="Battery life"/>
    <s v="I'm having an issue with the {product_purchased}. Please assist. This product is for me only, and you are responsible for the outcome of this purchase. I've tried clearing the cache and data for the {product_purchased} app, but the issue persists."/>
    <x v="2"/>
    <m/>
    <x v="1"/>
    <s v="Chat"/>
    <m/>
    <m/>
    <x v="4"/>
    <x v="4"/>
    <x v="7"/>
    <x v="1"/>
    <x v="0"/>
    <x v="1"/>
    <n v="0.48125000000000001"/>
  </r>
  <r>
    <n v="1361"/>
    <s v="Alexander Moore"/>
    <s v="jonesjames@example.net"/>
    <n v="38"/>
    <s v="Other"/>
    <x v="6"/>
    <d v="2020-09-09T00:00:00"/>
    <x v="0"/>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x v="2"/>
    <m/>
    <x v="1"/>
    <s v="Phone"/>
    <m/>
    <m/>
    <x v="4"/>
    <x v="1"/>
    <x v="9"/>
    <x v="1"/>
    <x v="0"/>
    <x v="1"/>
    <n v="0.73124999999999996"/>
  </r>
  <r>
    <n v="1362"/>
    <s v="Brittany Martin"/>
    <s v="lauren97@example.net"/>
    <n v="51"/>
    <s v="Male"/>
    <x v="22"/>
    <d v="2021-07-07T00:00:00"/>
    <x v="2"/>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x v="1"/>
    <s v="Either sure time Congress science cup."/>
    <x v="3"/>
    <s v="Phone"/>
    <d v="2023-06-01T00:55:56"/>
    <d v="2023-06-01T06:22:56"/>
    <x v="1"/>
    <x v="1"/>
    <x v="2"/>
    <x v="1"/>
    <x v="1"/>
    <x v="1"/>
    <n v="0.65"/>
  </r>
  <r>
    <n v="1363"/>
    <s v="Johnathan Farrell"/>
    <s v="tyronehahn@example.com"/>
    <n v="52"/>
    <s v="Female"/>
    <x v="41"/>
    <d v="2020-09-13T00:00:00"/>
    <x v="0"/>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x v="0"/>
    <m/>
    <x v="3"/>
    <s v="Phone"/>
    <d v="2023-06-01T12:49:58"/>
    <m/>
    <x v="4"/>
    <x v="5"/>
    <x v="9"/>
    <x v="1"/>
    <x v="0"/>
    <x v="0"/>
    <n v="0.19375000000000001"/>
  </r>
  <r>
    <n v="1364"/>
    <s v="Paul Lopez"/>
    <s v="sanforddouglas@example.net"/>
    <n v="46"/>
    <s v="Female"/>
    <x v="22"/>
    <d v="2021-08-28T00:00:00"/>
    <x v="1"/>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x v="0"/>
    <m/>
    <x v="3"/>
    <s v="Social media"/>
    <d v="2023-06-01T21:43:00"/>
    <m/>
    <x v="0"/>
    <x v="5"/>
    <x v="5"/>
    <x v="1"/>
    <x v="0"/>
    <x v="0"/>
    <n v="0.21875"/>
  </r>
  <r>
    <n v="1365"/>
    <s v="David Warren"/>
    <s v="gabriella48@example.net"/>
    <n v="30"/>
    <s v="Male"/>
    <x v="9"/>
    <d v="2021-10-13T00:00:00"/>
    <x v="1"/>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x v="2"/>
    <m/>
    <x v="3"/>
    <s v="Chat"/>
    <m/>
    <m/>
    <x v="0"/>
    <x v="0"/>
    <x v="7"/>
    <x v="1"/>
    <x v="0"/>
    <x v="1"/>
    <n v="0.83750000000000002"/>
  </r>
  <r>
    <n v="1366"/>
    <s v="Jason Marshall"/>
    <s v="donking@example.net"/>
    <n v="29"/>
    <s v="Male"/>
    <x v="29"/>
    <d v="2021-05-14T00:00:00"/>
    <x v="3"/>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x v="2"/>
    <m/>
    <x v="3"/>
    <s v="Phone"/>
    <m/>
    <m/>
    <x v="0"/>
    <x v="0"/>
    <x v="1"/>
    <x v="1"/>
    <x v="0"/>
    <x v="1"/>
    <n v="0.80625000000000002"/>
  </r>
  <r>
    <n v="1367"/>
    <s v="Natalie Thompson"/>
    <s v="shannon35@example.net"/>
    <n v="67"/>
    <s v="Other"/>
    <x v="1"/>
    <d v="2020-01-19T00:00:00"/>
    <x v="0"/>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x v="2"/>
    <m/>
    <x v="1"/>
    <s v="Phone"/>
    <m/>
    <m/>
    <x v="0"/>
    <x v="0"/>
    <x v="6"/>
    <x v="1"/>
    <x v="0"/>
    <x v="1"/>
    <n v="0.8"/>
  </r>
  <r>
    <n v="1368"/>
    <s v="Andrew Alvarez"/>
    <s v="justin60@example.org"/>
    <n v="33"/>
    <s v="Other"/>
    <x v="17"/>
    <d v="2020-01-19T00:00:00"/>
    <x v="4"/>
    <s v="Payment issue"/>
    <s v="I'm having an issue with the {product_purchased}. Please assist._x000a__x000a_0x1712f5e9023_x000a__x000a_0x17122e0a1fd_x000a__x000a_0x1712a5a8c I've tried using different cables, adapters, or peripherals with my {product_purchased}, but the issue persists."/>
    <x v="2"/>
    <m/>
    <x v="1"/>
    <s v="Phone"/>
    <m/>
    <m/>
    <x v="0"/>
    <x v="6"/>
    <x v="6"/>
    <x v="1"/>
    <x v="0"/>
    <x v="1"/>
    <n v="0.35"/>
  </r>
  <r>
    <n v="1369"/>
    <s v="Monica Boyd"/>
    <s v="jacob31@example.org"/>
    <n v="57"/>
    <s v="Other"/>
    <x v="31"/>
    <d v="2020-12-10T00:00:00"/>
    <x v="3"/>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x v="2"/>
    <m/>
    <x v="3"/>
    <s v="Email"/>
    <m/>
    <m/>
    <x v="0"/>
    <x v="6"/>
    <x v="10"/>
    <x v="1"/>
    <x v="0"/>
    <x v="1"/>
    <n v="0.46875"/>
  </r>
  <r>
    <n v="1370"/>
    <s v="Adam Hayes"/>
    <s v="ubenson@example.com"/>
    <n v="45"/>
    <s v="Male"/>
    <x v="29"/>
    <d v="2021-08-31T00:00:00"/>
    <x v="2"/>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x v="2"/>
    <m/>
    <x v="1"/>
    <s v="Social media"/>
    <m/>
    <m/>
    <x v="0"/>
    <x v="0"/>
    <x v="5"/>
    <x v="1"/>
    <x v="0"/>
    <x v="1"/>
    <n v="0.89375000000000004"/>
  </r>
  <r>
    <n v="1371"/>
    <s v="Reginald Shepard"/>
    <s v="john02@example.com"/>
    <n v="46"/>
    <s v="Male"/>
    <x v="4"/>
    <d v="2021-06-26T00:00:00"/>
    <x v="0"/>
    <s v="Data loss"/>
    <s v="I'm having an issue with the {product_purchased}. Please assist._x000a__x000a_Q: Can I buy more than one copy of the item?_x000a__x000a_A: All sales are limited to 1 (1) copy. (Except for I need assistance as soon as possible because it's affecting my work and productivity."/>
    <x v="1"/>
    <s v="Sport forget even effect practice kitchen."/>
    <x v="0"/>
    <s v="Social media"/>
    <d v="2023-06-01T14:08:09"/>
    <d v="2023-06-01T10:46:09"/>
    <x v="4"/>
    <x v="0"/>
    <x v="8"/>
    <x v="1"/>
    <x v="1"/>
    <x v="1"/>
    <n v="0.84375"/>
  </r>
  <r>
    <n v="1372"/>
    <s v="Daniel Carter"/>
    <s v="darin95@example.org"/>
    <n v="23"/>
    <s v="Other"/>
    <x v="21"/>
    <d v="2020-02-04T00:00:00"/>
    <x v="0"/>
    <s v="Product setup"/>
    <s v="There seems to be a glitch in the {product_purchased} software. It freezes frequently, making it difficult to use. Can you please provide a solution? I've tried clearing the cache and data for the {product_purchased} app, but the issue persists."/>
    <x v="0"/>
    <m/>
    <x v="2"/>
    <s v="Social media"/>
    <d v="2023-06-01T19:26:09"/>
    <m/>
    <x v="0"/>
    <x v="0"/>
    <x v="4"/>
    <x v="1"/>
    <x v="0"/>
    <x v="0"/>
    <n v="0.9375"/>
  </r>
  <r>
    <n v="1373"/>
    <s v="Brenda Morris"/>
    <s v="xmanning@example.net"/>
    <n v="30"/>
    <s v="Female"/>
    <x v="6"/>
    <d v="2020-05-04T00:00:00"/>
    <x v="4"/>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x v="1"/>
    <s v="Resource until fish safe full."/>
    <x v="1"/>
    <s v="Chat"/>
    <d v="2023-06-01T20:00:11"/>
    <d v="2023-05-31T22:46:11"/>
    <x v="2"/>
    <x v="10"/>
    <x v="1"/>
    <x v="1"/>
    <x v="1"/>
    <x v="1"/>
    <n v="0.24374999999999999"/>
  </r>
  <r>
    <n v="1374"/>
    <s v="Anna Schmidt MD"/>
    <s v="robinsonkelly@example.net"/>
    <n v="46"/>
    <s v="Male"/>
    <x v="39"/>
    <d v="2020-02-19T00:00:00"/>
    <x v="1"/>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x v="1"/>
    <s v="Without purpose far range project leader operation."/>
    <x v="3"/>
    <s v="Social media"/>
    <d v="2023-06-01T20:32:12"/>
    <d v="2023-06-01T20:21:12"/>
    <x v="1"/>
    <x v="9"/>
    <x v="4"/>
    <x v="1"/>
    <x v="1"/>
    <x v="1"/>
    <n v="0.24374999999999999"/>
  </r>
  <r>
    <n v="1375"/>
    <s v="Rachel James"/>
    <s v="meghan71@example.net"/>
    <n v="40"/>
    <s v="Female"/>
    <x v="33"/>
    <d v="2020-07-05T00:00:00"/>
    <x v="1"/>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x v="0"/>
    <m/>
    <x v="0"/>
    <s v="Social media"/>
    <d v="2023-06-01T14:31:14"/>
    <m/>
    <x v="0"/>
    <x v="1"/>
    <x v="2"/>
    <x v="0"/>
    <x v="0"/>
    <x v="0"/>
    <n v="0.65"/>
  </r>
  <r>
    <n v="1376"/>
    <s v="Mary Mclean"/>
    <s v="matthewmurphy@example.org"/>
    <n v="28"/>
    <s v="Male"/>
    <x v="23"/>
    <d v="2021-08-09T00:00:00"/>
    <x v="3"/>
    <s v="Installation support"/>
    <s v="I'm having an issue with the {product_purchased}. Please assist. I'm worried that the issue might be hardware-related and might require repair or replacement."/>
    <x v="0"/>
    <m/>
    <x v="1"/>
    <s v="Phone"/>
    <d v="2023-06-01T05:55:14"/>
    <m/>
    <x v="0"/>
    <x v="1"/>
    <x v="5"/>
    <x v="1"/>
    <x v="0"/>
    <x v="0"/>
    <n v="0.625"/>
  </r>
  <r>
    <n v="1377"/>
    <s v="Sarah Watkins"/>
    <s v="maryholloway@example.org"/>
    <n v="52"/>
    <s v="Male"/>
    <x v="28"/>
    <d v="2020-06-10T00:00:00"/>
    <x v="4"/>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x v="0"/>
    <m/>
    <x v="2"/>
    <s v="Social media"/>
    <d v="2023-06-01T01:57:15"/>
    <m/>
    <x v="0"/>
    <x v="0"/>
    <x v="8"/>
    <x v="1"/>
    <x v="0"/>
    <x v="0"/>
    <n v="0.84375"/>
  </r>
  <r>
    <n v="1378"/>
    <s v="Toni Callahan"/>
    <s v="craigmckenzie@example.net"/>
    <n v="36"/>
    <s v="Male"/>
    <x v="0"/>
    <d v="2020-05-17T00:00:00"/>
    <x v="3"/>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x v="1"/>
    <s v="After recent top employee apply."/>
    <x v="2"/>
    <s v="Email"/>
    <d v="2023-06-01T03:32:15"/>
    <d v="2023-06-01T15:46:15"/>
    <x v="1"/>
    <x v="0"/>
    <x v="1"/>
    <x v="1"/>
    <x v="1"/>
    <x v="1"/>
    <n v="0.80625000000000002"/>
  </r>
  <r>
    <n v="1379"/>
    <s v="Renee Lynch"/>
    <s v="tammyward@example.org"/>
    <n v="49"/>
    <s v="Female"/>
    <x v="0"/>
    <d v="2021-04-05T00:00:00"/>
    <x v="2"/>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x v="1"/>
    <s v="Memory soon man movement blue."/>
    <x v="2"/>
    <s v="Email"/>
    <d v="2023-06-01T20:01:17"/>
    <d v="2023-06-01T11:40:17"/>
    <x v="2"/>
    <x v="7"/>
    <x v="11"/>
    <x v="1"/>
    <x v="1"/>
    <x v="1"/>
    <n v="0.23749999999999999"/>
  </r>
  <r>
    <n v="1380"/>
    <s v="Melinda Ortiz"/>
    <s v="derrick12@example.com"/>
    <n v="19"/>
    <s v="Male"/>
    <x v="29"/>
    <d v="2020-10-04T00:00:00"/>
    <x v="4"/>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x v="2"/>
    <m/>
    <x v="3"/>
    <s v="Phone"/>
    <m/>
    <m/>
    <x v="0"/>
    <x v="2"/>
    <x v="7"/>
    <x v="1"/>
    <x v="0"/>
    <x v="1"/>
    <n v="0.7"/>
  </r>
  <r>
    <n v="1381"/>
    <s v="Eric Dean"/>
    <s v="ochoachristopher@example.net"/>
    <n v="21"/>
    <s v="Male"/>
    <x v="17"/>
    <d v="2020-11-05T00:00:00"/>
    <x v="4"/>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x v="2"/>
    <m/>
    <x v="3"/>
    <s v="Chat"/>
    <m/>
    <m/>
    <x v="0"/>
    <x v="0"/>
    <x v="3"/>
    <x v="1"/>
    <x v="0"/>
    <x v="1"/>
    <n v="0.9375"/>
  </r>
  <r>
    <n v="1382"/>
    <s v="Jason Meza"/>
    <s v="sandersangela@example.com"/>
    <n v="51"/>
    <s v="Other"/>
    <x v="1"/>
    <d v="2020-10-28T00:00:00"/>
    <x v="3"/>
    <s v="Battery life"/>
    <s v="I'm having an issue with the {product_purchased}. Please assist. I'll try and provide updates. I'm unable to find the option to perform the desired action in the {product_purchased}. Could you please guide me through the steps?"/>
    <x v="2"/>
    <m/>
    <x v="2"/>
    <s v="Social media"/>
    <m/>
    <m/>
    <x v="0"/>
    <x v="6"/>
    <x v="7"/>
    <x v="0"/>
    <x v="0"/>
    <x v="1"/>
    <n v="0.48749999999999999"/>
  </r>
  <r>
    <n v="1383"/>
    <s v="Darren Ingram"/>
    <s v="grayerin@example.org"/>
    <n v="65"/>
    <s v="Female"/>
    <x v="36"/>
    <d v="2020-05-10T00:00:00"/>
    <x v="3"/>
    <s v="Network problem"/>
    <s v="There seems to be a glitch in the {product_purchased} software. It freezes frequently, making it difficult to use. Can you please provide a solution? Thanks. Thanks! I'm not sure if this issue is specific to my device or if others have reported similar problems."/>
    <x v="1"/>
    <s v="Growth whole dream site foreign with center."/>
    <x v="0"/>
    <s v="Email"/>
    <d v="2023-06-01T10:38:21"/>
    <d v="2023-06-01T18:56:21"/>
    <x v="4"/>
    <x v="3"/>
    <x v="1"/>
    <x v="1"/>
    <x v="1"/>
    <x v="1"/>
    <n v="0.2"/>
  </r>
  <r>
    <n v="1384"/>
    <s v="Shane James"/>
    <s v="mhoward@example.com"/>
    <n v="31"/>
    <s v="Male"/>
    <x v="34"/>
    <d v="2020-11-03T00:00:00"/>
    <x v="0"/>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x v="1"/>
    <s v="Ago body probably more suggest."/>
    <x v="1"/>
    <s v="Social media"/>
    <d v="2023-06-01T00:34:22"/>
    <d v="2023-06-01T01:31:22"/>
    <x v="5"/>
    <x v="1"/>
    <x v="3"/>
    <x v="1"/>
    <x v="1"/>
    <x v="1"/>
    <n v="0.65625"/>
  </r>
  <r>
    <n v="1385"/>
    <s v="Erika Barber"/>
    <s v="zdunn@example.net"/>
    <n v="49"/>
    <s v="Female"/>
    <x v="41"/>
    <d v="2021-09-10T00:00:00"/>
    <x v="1"/>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x v="2"/>
    <m/>
    <x v="0"/>
    <s v="Email"/>
    <m/>
    <m/>
    <x v="0"/>
    <x v="4"/>
    <x v="9"/>
    <x v="0"/>
    <x v="0"/>
    <x v="1"/>
    <n v="0.46875"/>
  </r>
  <r>
    <n v="1386"/>
    <s v="Lawrence Anthony"/>
    <s v="jay44@example.com"/>
    <n v="25"/>
    <s v="Male"/>
    <x v="28"/>
    <d v="2020-11-09T00:00:00"/>
    <x v="4"/>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x v="0"/>
    <m/>
    <x v="3"/>
    <s v="Chat"/>
    <d v="2023-06-01T15:15:25"/>
    <m/>
    <x v="0"/>
    <x v="0"/>
    <x v="3"/>
    <x v="1"/>
    <x v="0"/>
    <x v="0"/>
    <n v="0.9375"/>
  </r>
  <r>
    <n v="1387"/>
    <s v="Ian Coleman"/>
    <s v="brownaudrey@example.com"/>
    <n v="27"/>
    <s v="Male"/>
    <x v="27"/>
    <d v="2021-01-12T00:00:00"/>
    <x v="1"/>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x v="2"/>
    <m/>
    <x v="0"/>
    <s v="Email"/>
    <m/>
    <m/>
    <x v="0"/>
    <x v="5"/>
    <x v="6"/>
    <x v="0"/>
    <x v="0"/>
    <x v="1"/>
    <n v="0.21249999999999999"/>
  </r>
  <r>
    <n v="1388"/>
    <s v="Eric Garcia"/>
    <s v="jonesdevin@example.com"/>
    <n v="60"/>
    <s v="Male"/>
    <x v="21"/>
    <d v="2021-06-19T00:00:00"/>
    <x v="2"/>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x v="0"/>
    <m/>
    <x v="3"/>
    <s v="Social media"/>
    <d v="2023-06-01T05:19:27"/>
    <m/>
    <x v="0"/>
    <x v="5"/>
    <x v="8"/>
    <x v="1"/>
    <x v="0"/>
    <x v="0"/>
    <n v="0.27500000000000002"/>
  </r>
  <r>
    <n v="1389"/>
    <s v="Jason Smith"/>
    <s v="elainepreston@example.org"/>
    <n v="31"/>
    <s v="Other"/>
    <x v="15"/>
    <d v="2020-04-19T00:00:00"/>
    <x v="3"/>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x v="2"/>
    <m/>
    <x v="3"/>
    <s v="Social media"/>
    <m/>
    <m/>
    <x v="0"/>
    <x v="0"/>
    <x v="11"/>
    <x v="1"/>
    <x v="0"/>
    <x v="1"/>
    <n v="0.875"/>
  </r>
  <r>
    <n v="1390"/>
    <s v="Brian Gonzalez"/>
    <s v="markflowers@example.com"/>
    <n v="44"/>
    <s v="Other"/>
    <x v="41"/>
    <d v="2021-01-05T00:00:00"/>
    <x v="3"/>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x v="2"/>
    <m/>
    <x v="2"/>
    <s v="Phone"/>
    <m/>
    <m/>
    <x v="0"/>
    <x v="3"/>
    <x v="6"/>
    <x v="0"/>
    <x v="0"/>
    <x v="1"/>
    <n v="0.27500000000000002"/>
  </r>
  <r>
    <n v="1391"/>
    <s v="Anita Smith"/>
    <s v="jhooper@example.net"/>
    <n v="45"/>
    <s v="Other"/>
    <x v="33"/>
    <d v="2020-02-03T00:00:00"/>
    <x v="0"/>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x v="1"/>
    <s v="Development two face try front still."/>
    <x v="2"/>
    <s v="Social media"/>
    <d v="2023-05-31T23:57:31"/>
    <d v="2023-06-01T15:25:31"/>
    <x v="2"/>
    <x v="4"/>
    <x v="4"/>
    <x v="1"/>
    <x v="1"/>
    <x v="1"/>
    <n v="0.47499999999999998"/>
  </r>
  <r>
    <n v="1392"/>
    <s v="Eduardo Mitchell"/>
    <s v="amandajohnson@example.org"/>
    <n v="48"/>
    <s v="Other"/>
    <x v="25"/>
    <d v="2020-10-17T00:00:00"/>
    <x v="0"/>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x v="2"/>
    <m/>
    <x v="0"/>
    <s v="Phone"/>
    <m/>
    <m/>
    <x v="0"/>
    <x v="6"/>
    <x v="7"/>
    <x v="0"/>
    <x v="0"/>
    <x v="1"/>
    <n v="0.48749999999999999"/>
  </r>
  <r>
    <n v="1393"/>
    <s v="Becky Bailey"/>
    <s v="nancybrown@example.net"/>
    <n v="19"/>
    <s v="Male"/>
    <x v="41"/>
    <d v="2020-06-21T00:00:00"/>
    <x v="4"/>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x v="0"/>
    <m/>
    <x v="3"/>
    <s v="Email"/>
    <d v="2023-06-01T04:34:35"/>
    <m/>
    <x v="0"/>
    <x v="2"/>
    <x v="8"/>
    <x v="1"/>
    <x v="0"/>
    <x v="0"/>
    <n v="0.56874999999999998"/>
  </r>
  <r>
    <n v="1394"/>
    <s v="Katie Lewis"/>
    <s v="juliepeterson@example.com"/>
    <n v="20"/>
    <s v="Female"/>
    <x v="37"/>
    <d v="2021-08-14T00:00:00"/>
    <x v="4"/>
    <s v="Cancellation request"/>
    <s v="I'm having an issue with the {product_purchased}. Please assist. I've performed a factory reset on my {product_purchased}, hoping it would resolve the problem, but it didn't help."/>
    <x v="0"/>
    <m/>
    <x v="3"/>
    <s v="Social media"/>
    <d v="2023-06-01T09:01:35"/>
    <m/>
    <x v="0"/>
    <x v="0"/>
    <x v="5"/>
    <x v="1"/>
    <x v="0"/>
    <x v="0"/>
    <n v="0.89375000000000004"/>
  </r>
  <r>
    <n v="1395"/>
    <s v="Tracy Bartlett"/>
    <s v="stephaniesanchez@example.com"/>
    <n v="61"/>
    <s v="Male"/>
    <x v="20"/>
    <d v="2021-07-24T00:00:00"/>
    <x v="2"/>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x v="0"/>
    <m/>
    <x v="0"/>
    <s v="Email"/>
    <d v="2023-05-31T23:45:36"/>
    <m/>
    <x v="0"/>
    <x v="1"/>
    <x v="2"/>
    <x v="0"/>
    <x v="0"/>
    <x v="0"/>
    <n v="0.65"/>
  </r>
  <r>
    <n v="1396"/>
    <s v="Mrs. Sarah Kaiser"/>
    <s v="stephanie85@example.org"/>
    <n v="36"/>
    <s v="Male"/>
    <x v="40"/>
    <d v="2020-07-05T00:00:00"/>
    <x v="1"/>
    <s v="Battery life"/>
    <s v="I'm having an issue with the {product_purchased}. Please assist. I've checked the device settings and made sure that everything is configured correctly."/>
    <x v="1"/>
    <s v="Time letter consumer until claim go final."/>
    <x v="1"/>
    <s v="Phone"/>
    <d v="2023-06-01T21:46:37"/>
    <d v="2023-05-31T22:32:37"/>
    <x v="5"/>
    <x v="7"/>
    <x v="2"/>
    <x v="1"/>
    <x v="1"/>
    <x v="1"/>
    <n v="0.26250000000000001"/>
  </r>
  <r>
    <n v="1397"/>
    <s v="Grace Scott"/>
    <s v="jessica01@example.org"/>
    <n v="55"/>
    <s v="Male"/>
    <x v="25"/>
    <d v="2020-11-07T00:00:00"/>
    <x v="0"/>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x v="2"/>
    <m/>
    <x v="0"/>
    <s v="Chat"/>
    <m/>
    <m/>
    <x v="0"/>
    <x v="4"/>
    <x v="3"/>
    <x v="0"/>
    <x v="0"/>
    <x v="1"/>
    <n v="0.41875000000000001"/>
  </r>
  <r>
    <n v="1398"/>
    <s v="Donald Flores"/>
    <s v="moorelindsay@example.com"/>
    <n v="66"/>
    <s v="Male"/>
    <x v="19"/>
    <d v="2020-07-06T00:00:00"/>
    <x v="1"/>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x v="1"/>
    <s v="Star hold sport him worker."/>
    <x v="1"/>
    <s v="Phone"/>
    <d v="2023-06-01T05:05:40"/>
    <d v="2023-06-01T01:21:40"/>
    <x v="3"/>
    <x v="4"/>
    <x v="2"/>
    <x v="1"/>
    <x v="1"/>
    <x v="1"/>
    <n v="0.43125000000000002"/>
  </r>
  <r>
    <n v="1399"/>
    <s v="William Gallagher"/>
    <s v="amartinez@example.org"/>
    <n v="44"/>
    <s v="Other"/>
    <x v="23"/>
    <d v="2021-09-13T00:00:00"/>
    <x v="2"/>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x v="2"/>
    <m/>
    <x v="1"/>
    <s v="Email"/>
    <m/>
    <m/>
    <x v="0"/>
    <x v="0"/>
    <x v="9"/>
    <x v="1"/>
    <x v="0"/>
    <x v="1"/>
    <n v="0.8"/>
  </r>
  <r>
    <n v="1400"/>
    <s v="David Watson"/>
    <s v="kross@example.net"/>
    <n v="52"/>
    <s v="Female"/>
    <x v="34"/>
    <d v="2020-11-28T00:00:00"/>
    <x v="4"/>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x v="1"/>
    <s v="Town audience before western."/>
    <x v="3"/>
    <s v="Phone"/>
    <d v="2023-06-01T14:28:43"/>
    <d v="2023-06-01T20:28:43"/>
    <x v="5"/>
    <x v="2"/>
    <x v="3"/>
    <x v="1"/>
    <x v="1"/>
    <x v="1"/>
    <n v="0.6"/>
  </r>
  <r>
    <n v="1401"/>
    <s v="Darin Woods"/>
    <s v="usmith@example.com"/>
    <n v="68"/>
    <s v="Female"/>
    <x v="25"/>
    <d v="2020-08-22T00:00:00"/>
    <x v="2"/>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x v="2"/>
    <m/>
    <x v="0"/>
    <s v="Chat"/>
    <m/>
    <m/>
    <x v="0"/>
    <x v="2"/>
    <x v="5"/>
    <x v="0"/>
    <x v="0"/>
    <x v="1"/>
    <n v="0.64375000000000004"/>
  </r>
  <r>
    <n v="1402"/>
    <s v="Amanda Waters"/>
    <s v="njones@example.org"/>
    <n v="65"/>
    <s v="Other"/>
    <x v="11"/>
    <d v="2020-05-28T00:00:00"/>
    <x v="4"/>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x v="0"/>
    <m/>
    <x v="2"/>
    <s v="Email"/>
    <d v="2023-06-01T04:24:47"/>
    <m/>
    <x v="0"/>
    <x v="2"/>
    <x v="1"/>
    <x v="1"/>
    <x v="0"/>
    <x v="0"/>
    <n v="0.72499999999999998"/>
  </r>
  <r>
    <n v="1403"/>
    <s v="Michelle Ochoa"/>
    <s v="mattheweverett@example.net"/>
    <n v="60"/>
    <s v="Female"/>
    <x v="36"/>
    <d v="2020-04-08T00:00:00"/>
    <x v="0"/>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x v="2"/>
    <m/>
    <x v="3"/>
    <s v="Phone"/>
    <m/>
    <m/>
    <x v="0"/>
    <x v="0"/>
    <x v="11"/>
    <x v="1"/>
    <x v="0"/>
    <x v="1"/>
    <n v="0.875"/>
  </r>
  <r>
    <n v="1404"/>
    <s v="John Goodman"/>
    <s v="gonzalezpaul@example.org"/>
    <n v="24"/>
    <s v="Other"/>
    <x v="22"/>
    <d v="2020-01-27T00:00:00"/>
    <x v="4"/>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x v="2"/>
    <m/>
    <x v="1"/>
    <s v="Chat"/>
    <m/>
    <m/>
    <x v="0"/>
    <x v="3"/>
    <x v="6"/>
    <x v="1"/>
    <x v="0"/>
    <x v="1"/>
    <n v="0.27500000000000002"/>
  </r>
  <r>
    <n v="1405"/>
    <s v="Michael Ward"/>
    <s v="leejohn@example.com"/>
    <n v="22"/>
    <s v="Male"/>
    <x v="1"/>
    <d v="2020-08-27T00:00:00"/>
    <x v="3"/>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x v="2"/>
    <m/>
    <x v="0"/>
    <s v="Social media"/>
    <m/>
    <m/>
    <x v="0"/>
    <x v="8"/>
    <x v="5"/>
    <x v="0"/>
    <x v="0"/>
    <x v="1"/>
    <n v="0.25624999999999998"/>
  </r>
  <r>
    <n v="1406"/>
    <s v="Rebecca Mcdaniel"/>
    <s v="rileydan@example.org"/>
    <n v="61"/>
    <s v="Other"/>
    <x v="6"/>
    <d v="2020-09-26T00:00:00"/>
    <x v="1"/>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x v="1"/>
    <s v="Its toward race."/>
    <x v="3"/>
    <s v="Email"/>
    <d v="2023-06-01T07:00:51"/>
    <d v="2023-05-31T23:59:51"/>
    <x v="3"/>
    <x v="0"/>
    <x v="9"/>
    <x v="1"/>
    <x v="1"/>
    <x v="1"/>
    <n v="0.8"/>
  </r>
  <r>
    <n v="1407"/>
    <s v="Karl Jones"/>
    <s v="jenniferweeks@example.net"/>
    <n v="18"/>
    <s v="Other"/>
    <x v="33"/>
    <d v="2020-12-13T00:00:00"/>
    <x v="4"/>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x v="2"/>
    <m/>
    <x v="0"/>
    <s v="Email"/>
    <m/>
    <m/>
    <x v="4"/>
    <x v="2"/>
    <x v="10"/>
    <x v="0"/>
    <x v="0"/>
    <x v="1"/>
    <n v="0.59375"/>
  </r>
  <r>
    <n v="1408"/>
    <s v="Brent Hunt"/>
    <s v="cantrelljasmine@example.net"/>
    <n v="28"/>
    <s v="Female"/>
    <x v="27"/>
    <d v="2020-11-13T00:00:00"/>
    <x v="1"/>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x v="0"/>
    <m/>
    <x v="0"/>
    <s v="Social media"/>
    <d v="2023-06-01T19:38:55"/>
    <m/>
    <x v="4"/>
    <x v="0"/>
    <x v="3"/>
    <x v="0"/>
    <x v="0"/>
    <x v="0"/>
    <n v="0.9375"/>
  </r>
  <r>
    <n v="1409"/>
    <s v="Brittney Key"/>
    <s v="martintroy@example.org"/>
    <n v="24"/>
    <s v="Male"/>
    <x v="15"/>
    <d v="2021-04-11T00:00:00"/>
    <x v="4"/>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x v="0"/>
    <m/>
    <x v="2"/>
    <s v="Social media"/>
    <d v="2023-06-01T11:05:57"/>
    <m/>
    <x v="4"/>
    <x v="4"/>
    <x v="11"/>
    <x v="1"/>
    <x v="0"/>
    <x v="0"/>
    <n v="0.42499999999999999"/>
  </r>
  <r>
    <n v="1410"/>
    <s v="Martin Chang"/>
    <s v="richardkelley@example.net"/>
    <n v="62"/>
    <s v="Male"/>
    <x v="19"/>
    <d v="2021-12-01T00:00:00"/>
    <x v="0"/>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x v="2"/>
    <m/>
    <x v="1"/>
    <s v="Chat"/>
    <m/>
    <m/>
    <x v="4"/>
    <x v="1"/>
    <x v="10"/>
    <x v="1"/>
    <x v="0"/>
    <x v="1"/>
    <n v="0.66249999999999998"/>
  </r>
  <r>
    <n v="1411"/>
    <s v="Elizabeth Edwards"/>
    <s v="howarddaniel@example.net"/>
    <n v="34"/>
    <s v="Female"/>
    <x v="10"/>
    <d v="2021-01-23T00:00:00"/>
    <x v="0"/>
    <s v="Delivery problem"/>
    <s v="I'm having an issue with the {product_purchased}. Please assist._x000a__x000a_Click to expand... I've noticed a sudden decrease in battery life on my {product_purchased}. It used to last much longer."/>
    <x v="2"/>
    <m/>
    <x v="1"/>
    <s v="Phone"/>
    <m/>
    <m/>
    <x v="4"/>
    <x v="7"/>
    <x v="6"/>
    <x v="1"/>
    <x v="0"/>
    <x v="1"/>
    <n v="0.29375000000000001"/>
  </r>
  <r>
    <n v="1412"/>
    <s v="Michael Moreno"/>
    <s v="katherinewebb@example.com"/>
    <n v="32"/>
    <s v="Other"/>
    <x v="12"/>
    <d v="2020-01-09T00:00:00"/>
    <x v="1"/>
    <s v="Hardware issue"/>
    <s v="I'm having an issue with the {product_purchased}. Please assist. I've tried troubleshooting steps mentioned in the user manual, but the issue persists."/>
    <x v="1"/>
    <s v="Happen describe scene majority ask."/>
    <x v="0"/>
    <s v="Phone"/>
    <d v="2023-06-01T16:25:59"/>
    <d v="2023-06-01T21:49:59"/>
    <x v="4"/>
    <x v="2"/>
    <x v="6"/>
    <x v="1"/>
    <x v="1"/>
    <x v="1"/>
    <n v="0.73124999999999996"/>
  </r>
  <r>
    <n v="1413"/>
    <s v="Stephanie Rodriguez"/>
    <s v="tdiaz@example.com"/>
    <n v="52"/>
    <s v="Other"/>
    <x v="1"/>
    <d v="2021-03-14T00:00:00"/>
    <x v="2"/>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x v="0"/>
    <m/>
    <x v="3"/>
    <s v="Phone"/>
    <d v="2023-06-01T12:34:01"/>
    <m/>
    <x v="4"/>
    <x v="4"/>
    <x v="0"/>
    <x v="1"/>
    <x v="0"/>
    <x v="0"/>
    <n v="0.36875000000000002"/>
  </r>
  <r>
    <n v="1414"/>
    <s v="Isaiah Bernard"/>
    <s v="monica51@example.net"/>
    <n v="57"/>
    <s v="Female"/>
    <x v="10"/>
    <d v="2021-05-26T00:00:00"/>
    <x v="1"/>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x v="2"/>
    <m/>
    <x v="0"/>
    <s v="Phone"/>
    <m/>
    <m/>
    <x v="4"/>
    <x v="0"/>
    <x v="1"/>
    <x v="0"/>
    <x v="0"/>
    <x v="1"/>
    <n v="0.80625000000000002"/>
  </r>
  <r>
    <n v="1415"/>
    <s v="Susan Maddox"/>
    <s v="karenwilson@example.net"/>
    <n v="27"/>
    <s v="Female"/>
    <x v="0"/>
    <d v="2021-06-25T00:00:00"/>
    <x v="2"/>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x v="0"/>
    <m/>
    <x v="2"/>
    <s v="Social media"/>
    <d v="2023-06-01T07:08:03"/>
    <m/>
    <x v="4"/>
    <x v="6"/>
    <x v="8"/>
    <x v="1"/>
    <x v="0"/>
    <x v="0"/>
    <n v="0.46250000000000002"/>
  </r>
  <r>
    <n v="1416"/>
    <s v="Joseph Oneal"/>
    <s v="james01@example.com"/>
    <n v="37"/>
    <s v="Male"/>
    <x v="3"/>
    <d v="2020-11-01T00:00:00"/>
    <x v="1"/>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x v="2"/>
    <m/>
    <x v="1"/>
    <s v="Chat"/>
    <m/>
    <m/>
    <x v="4"/>
    <x v="6"/>
    <x v="3"/>
    <x v="1"/>
    <x v="0"/>
    <x v="1"/>
    <n v="0.51875000000000004"/>
  </r>
  <r>
    <n v="1417"/>
    <s v="David Frost"/>
    <s v="fpatterson@example.net"/>
    <n v="67"/>
    <s v="Female"/>
    <x v="10"/>
    <d v="2021-12-09T00:00:00"/>
    <x v="0"/>
    <s v="Delivery problem"/>
    <s v="I'm having an issue with the {product_purchased}. Please assist._x000a__x000a__x000a_I'm having an issue with the {product_purchased}. Please assist. I've tried clearing the cache and data for the {product_purchased} app, but the issue persists."/>
    <x v="1"/>
    <s v="Real chair commercial more everyone usually beyond."/>
    <x v="3"/>
    <s v="Email"/>
    <d v="2023-06-01T18:03:06"/>
    <d v="2023-06-01T01:07:06"/>
    <x v="2"/>
    <x v="6"/>
    <x v="10"/>
    <x v="1"/>
    <x v="1"/>
    <x v="1"/>
    <n v="0.46875"/>
  </r>
  <r>
    <n v="1418"/>
    <s v="Kristopher Garcia"/>
    <s v="bradleypaul@example.net"/>
    <n v="59"/>
    <s v="Male"/>
    <x v="10"/>
    <d v="2020-02-14T00:00:00"/>
    <x v="2"/>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x v="1"/>
    <s v="Throughout factor clear."/>
    <x v="2"/>
    <s v="Email"/>
    <d v="2023-06-01T09:46:08"/>
    <d v="2023-06-01T03:07:08"/>
    <x v="4"/>
    <x v="4"/>
    <x v="4"/>
    <x v="1"/>
    <x v="1"/>
    <x v="1"/>
    <n v="0.47499999999999998"/>
  </r>
  <r>
    <n v="1419"/>
    <s v="Maria Gonzalez"/>
    <s v="breanna18@example.net"/>
    <n v="63"/>
    <s v="Male"/>
    <x v="34"/>
    <d v="2021-02-17T00:00:00"/>
    <x v="2"/>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x v="0"/>
    <m/>
    <x v="3"/>
    <s v="Social media"/>
    <d v="2023-06-01T16:44:10"/>
    <m/>
    <x v="4"/>
    <x v="5"/>
    <x v="4"/>
    <x v="1"/>
    <x v="0"/>
    <x v="0"/>
    <n v="0.1875"/>
  </r>
  <r>
    <n v="1420"/>
    <s v="Jennifer Payne"/>
    <s v="kristen27@example.org"/>
    <n v="43"/>
    <s v="Other"/>
    <x v="10"/>
    <d v="2021-11-20T00:00:00"/>
    <x v="2"/>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x v="2"/>
    <m/>
    <x v="3"/>
    <s v="Phone"/>
    <m/>
    <m/>
    <x v="4"/>
    <x v="2"/>
    <x v="3"/>
    <x v="1"/>
    <x v="0"/>
    <x v="1"/>
    <n v="0.6"/>
  </r>
  <r>
    <n v="1421"/>
    <s v="Michelle Mills"/>
    <s v="dberger@example.org"/>
    <n v="22"/>
    <s v="Other"/>
    <x v="37"/>
    <d v="2020-06-25T00:00:00"/>
    <x v="1"/>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x v="0"/>
    <m/>
    <x v="1"/>
    <s v="Phone"/>
    <d v="2023-06-01T19:16:13"/>
    <m/>
    <x v="4"/>
    <x v="0"/>
    <x v="8"/>
    <x v="1"/>
    <x v="0"/>
    <x v="0"/>
    <n v="0.84375"/>
  </r>
  <r>
    <n v="1422"/>
    <s v="Jeremy Paul"/>
    <s v="juliegutierrez@example.net"/>
    <n v="40"/>
    <s v="Female"/>
    <x v="41"/>
    <d v="2021-05-23T00:00:00"/>
    <x v="4"/>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x v="2"/>
    <m/>
    <x v="1"/>
    <s v="Social media"/>
    <m/>
    <m/>
    <x v="0"/>
    <x v="0"/>
    <x v="1"/>
    <x v="1"/>
    <x v="0"/>
    <x v="1"/>
    <n v="0.80625000000000002"/>
  </r>
  <r>
    <n v="1423"/>
    <s v="Alyssa Vazquez"/>
    <s v="davidburton@example.net"/>
    <n v="58"/>
    <s v="Other"/>
    <x v="34"/>
    <d v="2020-03-18T00:00:00"/>
    <x v="3"/>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x v="0"/>
    <m/>
    <x v="0"/>
    <s v="Social media"/>
    <d v="2023-06-01T07:28:16"/>
    <m/>
    <x v="0"/>
    <x v="1"/>
    <x v="0"/>
    <x v="0"/>
    <x v="0"/>
    <x v="0"/>
    <n v="0.63124999999999998"/>
  </r>
  <r>
    <n v="1424"/>
    <s v="Lauren Glover"/>
    <s v="courtneygriffin@example.org"/>
    <n v="62"/>
    <s v="Male"/>
    <x v="37"/>
    <d v="2020-05-06T00:00:00"/>
    <x v="4"/>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x v="2"/>
    <m/>
    <x v="2"/>
    <s v="Social media"/>
    <m/>
    <m/>
    <x v="0"/>
    <x v="1"/>
    <x v="1"/>
    <x v="0"/>
    <x v="0"/>
    <x v="1"/>
    <n v="0.71875"/>
  </r>
  <r>
    <n v="1425"/>
    <s v="Tyler Chambers"/>
    <s v="megan12@example.net"/>
    <n v="47"/>
    <s v="Male"/>
    <x v="35"/>
    <d v="2021-01-06T00:00:00"/>
    <x v="0"/>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x v="0"/>
    <m/>
    <x v="2"/>
    <s v="Social media"/>
    <d v="2023-06-01T16:05:19"/>
    <m/>
    <x v="0"/>
    <x v="4"/>
    <x v="6"/>
    <x v="1"/>
    <x v="0"/>
    <x v="0"/>
    <n v="0.51875000000000004"/>
  </r>
  <r>
    <n v="1426"/>
    <s v="Jennifer Morales"/>
    <s v="xarnold@example.net"/>
    <n v="62"/>
    <s v="Female"/>
    <x v="13"/>
    <d v="2020-09-15T00:00:00"/>
    <x v="2"/>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x v="2"/>
    <m/>
    <x v="1"/>
    <s v="Chat"/>
    <m/>
    <m/>
    <x v="0"/>
    <x v="0"/>
    <x v="9"/>
    <x v="1"/>
    <x v="0"/>
    <x v="1"/>
    <n v="0.8"/>
  </r>
  <r>
    <n v="1427"/>
    <s v="Valerie Guerrero"/>
    <s v="priceedward@example.org"/>
    <n v="67"/>
    <s v="Other"/>
    <x v="30"/>
    <d v="2020-10-25T00:00:00"/>
    <x v="0"/>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x v="1"/>
    <s v="Pm market necessary Mrs."/>
    <x v="0"/>
    <s v="Social media"/>
    <d v="2023-06-01T16:40:22"/>
    <d v="2023-06-01T07:33:22"/>
    <x v="1"/>
    <x v="2"/>
    <x v="7"/>
    <x v="1"/>
    <x v="1"/>
    <x v="1"/>
    <n v="0.7"/>
  </r>
  <r>
    <n v="1428"/>
    <s v="Mary Yates"/>
    <s v="brett23@example.org"/>
    <n v="58"/>
    <s v="Other"/>
    <x v="6"/>
    <d v="2020-12-16T00:00:00"/>
    <x v="0"/>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x v="1"/>
    <s v="Hotel crime well."/>
    <x v="2"/>
    <s v="Email"/>
    <d v="2023-06-01T09:54:25"/>
    <d v="2023-06-01T07:54:25"/>
    <x v="4"/>
    <x v="0"/>
    <x v="10"/>
    <x v="1"/>
    <x v="1"/>
    <x v="1"/>
    <n v="0.78125"/>
  </r>
  <r>
    <n v="1429"/>
    <s v="Elizabeth Peterson"/>
    <s v="pearsontiffany@example.net"/>
    <n v="32"/>
    <s v="Male"/>
    <x v="26"/>
    <d v="2020-09-27T00:00:00"/>
    <x v="0"/>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x v="2"/>
    <m/>
    <x v="3"/>
    <s v="Chat"/>
    <m/>
    <m/>
    <x v="0"/>
    <x v="4"/>
    <x v="9"/>
    <x v="1"/>
    <x v="0"/>
    <x v="1"/>
    <n v="0.46875"/>
  </r>
  <r>
    <n v="1430"/>
    <s v="Nicole Carpenter"/>
    <s v="josephnash@example.org"/>
    <n v="51"/>
    <s v="Male"/>
    <x v="0"/>
    <d v="2021-09-05T00:00:00"/>
    <x v="1"/>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x v="0"/>
    <m/>
    <x v="3"/>
    <s v="Phone"/>
    <d v="2023-06-01T05:07:27"/>
    <m/>
    <x v="0"/>
    <x v="7"/>
    <x v="9"/>
    <x v="1"/>
    <x v="0"/>
    <x v="0"/>
    <n v="0.3"/>
  </r>
  <r>
    <n v="1431"/>
    <s v="Jeremy Jones"/>
    <s v="nancyjames@example.com"/>
    <n v="52"/>
    <s v="Male"/>
    <x v="0"/>
    <d v="2020-02-26T00:00:00"/>
    <x v="1"/>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x v="2"/>
    <m/>
    <x v="0"/>
    <s v="Email"/>
    <m/>
    <m/>
    <x v="0"/>
    <x v="5"/>
    <x v="4"/>
    <x v="0"/>
    <x v="0"/>
    <x v="1"/>
    <n v="0.1875"/>
  </r>
  <r>
    <n v="1432"/>
    <s v="Teresa Hughes"/>
    <s v="johnedwards@example.org"/>
    <n v="67"/>
    <s v="Other"/>
    <x v="17"/>
    <d v="2020-02-28T00:00:00"/>
    <x v="4"/>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x v="2"/>
    <m/>
    <x v="3"/>
    <s v="Email"/>
    <m/>
    <m/>
    <x v="0"/>
    <x v="0"/>
    <x v="4"/>
    <x v="1"/>
    <x v="0"/>
    <x v="1"/>
    <n v="0.9375"/>
  </r>
  <r>
    <n v="1433"/>
    <s v="Sarah Livingston"/>
    <s v="ysmith@example.org"/>
    <n v="30"/>
    <s v="Other"/>
    <x v="27"/>
    <d v="2020-04-21T00:00:00"/>
    <x v="1"/>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x v="1"/>
    <s v="Sometimes very pass billion level the study everybody."/>
    <x v="1"/>
    <s v="Phone"/>
    <d v="2023-06-01T15:28:31"/>
    <d v="2023-06-01T12:16:31"/>
    <x v="5"/>
    <x v="0"/>
    <x v="11"/>
    <x v="1"/>
    <x v="1"/>
    <x v="1"/>
    <n v="0.875"/>
  </r>
  <r>
    <n v="1434"/>
    <s v="Anthony Murray"/>
    <s v="staceymorton@example.com"/>
    <n v="33"/>
    <s v="Other"/>
    <x v="38"/>
    <d v="2020-10-19T00:00:00"/>
    <x v="4"/>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x v="1"/>
    <s v="Loss as build science voice society."/>
    <x v="1"/>
    <s v="Email"/>
    <d v="2023-06-01T12:19:32"/>
    <d v="2023-06-01T07:23:32"/>
    <x v="2"/>
    <x v="6"/>
    <x v="7"/>
    <x v="1"/>
    <x v="1"/>
    <x v="1"/>
    <n v="0.48749999999999999"/>
  </r>
  <r>
    <n v="1435"/>
    <s v="Kevin Brooks"/>
    <s v="brianmyers@example.org"/>
    <n v="46"/>
    <s v="Male"/>
    <x v="12"/>
    <d v="2020-04-12T00:00:00"/>
    <x v="1"/>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x v="1"/>
    <s v="Yourself but scene lawyer certainly east."/>
    <x v="3"/>
    <s v="Email"/>
    <d v="2023-06-01T19:28:34"/>
    <d v="2023-06-01T21:16:34"/>
    <x v="4"/>
    <x v="2"/>
    <x v="11"/>
    <x v="1"/>
    <x v="1"/>
    <x v="1"/>
    <n v="0.65"/>
  </r>
  <r>
    <n v="1436"/>
    <s v="Mrs. Morgan Murphy"/>
    <s v="jonmack@example.net"/>
    <n v="62"/>
    <s v="Female"/>
    <x v="29"/>
    <d v="2020-10-26T00:00:00"/>
    <x v="4"/>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x v="0"/>
    <m/>
    <x v="3"/>
    <s v="Email"/>
    <d v="2023-06-01T12:51:36"/>
    <m/>
    <x v="0"/>
    <x v="2"/>
    <x v="7"/>
    <x v="1"/>
    <x v="0"/>
    <x v="0"/>
    <n v="0.7"/>
  </r>
  <r>
    <n v="1437"/>
    <s v="Kelli Terrell"/>
    <s v="rfowler@example.net"/>
    <n v="27"/>
    <s v="Female"/>
    <x v="28"/>
    <d v="2020-04-21T00:00:00"/>
    <x v="1"/>
    <s v="Hardware issue"/>
    <s v="I'm having an issue with the {product_purchased}. Please assist._x000a__x000a_Thanks for doing this I've performed a factory reset on my {product_purchased}, hoping it would resolve the problem, but it didn't help."/>
    <x v="0"/>
    <m/>
    <x v="1"/>
    <s v="Social media"/>
    <d v="2023-06-01T06:02:36"/>
    <m/>
    <x v="0"/>
    <x v="0"/>
    <x v="11"/>
    <x v="1"/>
    <x v="0"/>
    <x v="0"/>
    <n v="0.875"/>
  </r>
  <r>
    <n v="1438"/>
    <s v="Jill Weeks"/>
    <s v="ashley52@example.com"/>
    <n v="63"/>
    <s v="Other"/>
    <x v="38"/>
    <d v="2021-01-22T00:00:00"/>
    <x v="4"/>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x v="0"/>
    <m/>
    <x v="0"/>
    <s v="Email"/>
    <d v="2023-06-01T07:34:38"/>
    <m/>
    <x v="0"/>
    <x v="0"/>
    <x v="6"/>
    <x v="0"/>
    <x v="0"/>
    <x v="0"/>
    <n v="0.8"/>
  </r>
  <r>
    <n v="1439"/>
    <s v="Whitney Cox"/>
    <s v="barnesandrew@example.com"/>
    <n v="24"/>
    <s v="Female"/>
    <x v="17"/>
    <d v="2020-09-26T00:00:00"/>
    <x v="2"/>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x v="2"/>
    <m/>
    <x v="1"/>
    <s v="Phone"/>
    <m/>
    <m/>
    <x v="0"/>
    <x v="7"/>
    <x v="9"/>
    <x v="1"/>
    <x v="0"/>
    <x v="1"/>
    <n v="0.3"/>
  </r>
  <r>
    <n v="1440"/>
    <s v="Bruce Wilcox"/>
    <s v="rodriguezangela@example.com"/>
    <n v="36"/>
    <s v="Male"/>
    <x v="19"/>
    <d v="2020-06-08T00:00:00"/>
    <x v="3"/>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x v="2"/>
    <m/>
    <x v="0"/>
    <s v="Phone"/>
    <m/>
    <m/>
    <x v="0"/>
    <x v="1"/>
    <x v="8"/>
    <x v="0"/>
    <x v="0"/>
    <x v="1"/>
    <n v="0.64375000000000004"/>
  </r>
  <r>
    <n v="1441"/>
    <s v="Kathryn Avery"/>
    <s v="nicoleburgess@example.net"/>
    <n v="23"/>
    <s v="Female"/>
    <x v="31"/>
    <d v="2020-06-23T00:00:00"/>
    <x v="1"/>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x v="2"/>
    <m/>
    <x v="1"/>
    <s v="Phone"/>
    <m/>
    <m/>
    <x v="0"/>
    <x v="1"/>
    <x v="8"/>
    <x v="1"/>
    <x v="0"/>
    <x v="1"/>
    <n v="0.64375000000000004"/>
  </r>
  <r>
    <n v="1442"/>
    <s v="Dalton Li"/>
    <s v="pcortez@example.com"/>
    <n v="22"/>
    <s v="Female"/>
    <x v="11"/>
    <d v="2020-04-12T00:00:00"/>
    <x v="3"/>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x v="2"/>
    <m/>
    <x v="2"/>
    <s v="Email"/>
    <m/>
    <m/>
    <x v="0"/>
    <x v="3"/>
    <x v="11"/>
    <x v="0"/>
    <x v="0"/>
    <x v="1"/>
    <n v="0.24374999999999999"/>
  </r>
  <r>
    <n v="1443"/>
    <s v="Charlotte Doyle"/>
    <s v="ifields@example.com"/>
    <n v="19"/>
    <s v="Female"/>
    <x v="15"/>
    <d v="2020-08-28T00:00:00"/>
    <x v="3"/>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x v="0"/>
    <m/>
    <x v="1"/>
    <s v="Social media"/>
    <d v="2023-06-01T10:41:44"/>
    <m/>
    <x v="0"/>
    <x v="10"/>
    <x v="5"/>
    <x v="1"/>
    <x v="0"/>
    <x v="0"/>
    <n v="0.16875000000000001"/>
  </r>
  <r>
    <n v="1444"/>
    <s v="Jessica Vaughn"/>
    <s v="dhaas@example.net"/>
    <n v="29"/>
    <s v="Male"/>
    <x v="23"/>
    <d v="2020-09-16T00:00:00"/>
    <x v="0"/>
    <s v="Product recommendation"/>
    <s v="I'm facing issues logging into my {product_purchased} account. It says my account is locked. What should I do to unlock it? https://t.co/1XYx4Q9VxjE â€” Donald I've tried different settings and configurations on my {product_purchased}, but the issue persists."/>
    <x v="1"/>
    <s v="Feel court lot how suddenly history dinner prepare."/>
    <x v="0"/>
    <s v="Chat"/>
    <d v="2023-06-01T15:43:45"/>
    <d v="2023-06-01T18:43:45"/>
    <x v="1"/>
    <x v="2"/>
    <x v="9"/>
    <x v="1"/>
    <x v="1"/>
    <x v="1"/>
    <n v="0.61250000000000004"/>
  </r>
  <r>
    <n v="1445"/>
    <s v="Lisa Thompson"/>
    <s v="woodwardsandra@example.com"/>
    <n v="63"/>
    <s v="Male"/>
    <x v="1"/>
    <d v="2020-11-08T00:00:00"/>
    <x v="4"/>
    <s v="Delivery problem"/>
    <s v="I'm having an issue with the {product_purchased}. Please assist. Your bill has been deposited successfully. I've checked for any available software updates for my {product_purchased}, but there are none."/>
    <x v="1"/>
    <s v="Lead cut lot ago."/>
    <x v="1"/>
    <s v="Social media"/>
    <d v="2023-06-01T07:15:46"/>
    <d v="2023-06-01T16:09:46"/>
    <x v="1"/>
    <x v="9"/>
    <x v="3"/>
    <x v="1"/>
    <x v="1"/>
    <x v="1"/>
    <n v="0.26874999999999999"/>
  </r>
  <r>
    <n v="1446"/>
    <s v="John Gray"/>
    <s v="hhamilton@example.net"/>
    <n v="25"/>
    <s v="Male"/>
    <x v="19"/>
    <d v="2021-02-24T00:00:00"/>
    <x v="1"/>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x v="0"/>
    <m/>
    <x v="2"/>
    <s v="Social media"/>
    <d v="2023-06-01T10:55:46"/>
    <m/>
    <x v="0"/>
    <x v="4"/>
    <x v="4"/>
    <x v="1"/>
    <x v="0"/>
    <x v="0"/>
    <n v="0.47499999999999998"/>
  </r>
  <r>
    <n v="1447"/>
    <s v="Julie Arellano"/>
    <s v="xbrown@example.com"/>
    <n v="32"/>
    <s v="Male"/>
    <x v="32"/>
    <d v="2021-06-24T00:00:00"/>
    <x v="1"/>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x v="2"/>
    <m/>
    <x v="2"/>
    <s v="Chat"/>
    <m/>
    <m/>
    <x v="0"/>
    <x v="1"/>
    <x v="8"/>
    <x v="0"/>
    <x v="0"/>
    <x v="1"/>
    <n v="0.64375000000000004"/>
  </r>
  <r>
    <n v="1448"/>
    <s v="Tristan Parker"/>
    <s v="karina98@example.net"/>
    <n v="23"/>
    <s v="Female"/>
    <x v="17"/>
    <d v="2020-03-26T00:00:00"/>
    <x v="4"/>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x v="2"/>
    <m/>
    <x v="2"/>
    <s v="Social media"/>
    <m/>
    <m/>
    <x v="0"/>
    <x v="6"/>
    <x v="0"/>
    <x v="0"/>
    <x v="0"/>
    <x v="1"/>
    <n v="0.47499999999999998"/>
  </r>
  <r>
    <n v="1449"/>
    <s v="Jack Fox"/>
    <s v="jaimematthews@example.net"/>
    <n v="64"/>
    <s v="Female"/>
    <x v="28"/>
    <d v="2021-05-20T00:00:00"/>
    <x v="1"/>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x v="0"/>
    <m/>
    <x v="3"/>
    <s v="Social media"/>
    <d v="2023-06-01T05:57:50"/>
    <m/>
    <x v="0"/>
    <x v="3"/>
    <x v="1"/>
    <x v="1"/>
    <x v="0"/>
    <x v="0"/>
    <n v="0.2"/>
  </r>
  <r>
    <n v="1450"/>
    <s v="Jason Page"/>
    <s v="rmarshall@example.org"/>
    <n v="24"/>
    <s v="Female"/>
    <x v="39"/>
    <d v="2020-01-12T00:00:00"/>
    <x v="3"/>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x v="0"/>
    <m/>
    <x v="3"/>
    <s v="Chat"/>
    <d v="2023-06-01T07:01:52"/>
    <m/>
    <x v="0"/>
    <x v="3"/>
    <x v="6"/>
    <x v="1"/>
    <x v="0"/>
    <x v="0"/>
    <n v="0.27500000000000002"/>
  </r>
  <r>
    <n v="1451"/>
    <s v="John Brown"/>
    <s v="maxwellrobinson@example.org"/>
    <n v="69"/>
    <s v="Male"/>
    <x v="32"/>
    <d v="2021-08-03T00:00:00"/>
    <x v="2"/>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x v="1"/>
    <s v="Relate as pull treat upon him growth."/>
    <x v="2"/>
    <s v="Email"/>
    <d v="2023-06-01T15:20:54"/>
    <d v="2023-06-01T09:38:54"/>
    <x v="5"/>
    <x v="6"/>
    <x v="5"/>
    <x v="1"/>
    <x v="1"/>
    <x v="1"/>
    <n v="0.41875000000000001"/>
  </r>
  <r>
    <n v="1452"/>
    <s v="John Morgan"/>
    <s v="whiteandrea@example.net"/>
    <n v="27"/>
    <s v="Other"/>
    <x v="14"/>
    <d v="2020-08-21T00:00:00"/>
    <x v="1"/>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x v="0"/>
    <m/>
    <x v="0"/>
    <s v="Chat"/>
    <d v="2023-05-31T23:15:55"/>
    <m/>
    <x v="0"/>
    <x v="4"/>
    <x v="5"/>
    <x v="0"/>
    <x v="0"/>
    <x v="0"/>
    <n v="0.42499999999999999"/>
  </r>
  <r>
    <n v="1453"/>
    <s v="Shane Rodriguez"/>
    <s v="bergbarbara@example.org"/>
    <n v="35"/>
    <s v="Other"/>
    <x v="8"/>
    <d v="2021-02-13T00:00:00"/>
    <x v="2"/>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x v="1"/>
    <s v="Almost up every total."/>
    <x v="0"/>
    <s v="Social media"/>
    <d v="2023-06-01T18:13:56"/>
    <d v="2023-06-01T14:30:56"/>
    <x v="3"/>
    <x v="0"/>
    <x v="4"/>
    <x v="1"/>
    <x v="1"/>
    <x v="1"/>
    <n v="0.9375"/>
  </r>
  <r>
    <n v="1454"/>
    <s v="Todd Hart"/>
    <s v="brownadam@example.com"/>
    <n v="37"/>
    <s v="Other"/>
    <x v="40"/>
    <d v="2020-08-01T00:00:00"/>
    <x v="1"/>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x v="2"/>
    <m/>
    <x v="0"/>
    <s v="Social media"/>
    <m/>
    <m/>
    <x v="0"/>
    <x v="0"/>
    <x v="5"/>
    <x v="0"/>
    <x v="0"/>
    <x v="1"/>
    <n v="0.89375000000000004"/>
  </r>
  <r>
    <n v="1455"/>
    <s v="Juan Mendoza"/>
    <s v="david36@example.com"/>
    <n v="64"/>
    <s v="Other"/>
    <x v="27"/>
    <d v="2020-05-22T00:00:00"/>
    <x v="4"/>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x v="0"/>
    <m/>
    <x v="3"/>
    <s v="Phone"/>
    <d v="2023-06-01T20:30:00"/>
    <m/>
    <x v="0"/>
    <x v="2"/>
    <x v="1"/>
    <x v="1"/>
    <x v="0"/>
    <x v="0"/>
    <n v="0.72499999999999998"/>
  </r>
  <r>
    <n v="1456"/>
    <s v="Sandra Perez"/>
    <s v="escobarbrooke@example.org"/>
    <n v="55"/>
    <s v="Female"/>
    <x v="6"/>
    <d v="2021-08-18T00:00:00"/>
    <x v="2"/>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x v="2"/>
    <m/>
    <x v="3"/>
    <s v="Social media"/>
    <m/>
    <m/>
    <x v="0"/>
    <x v="2"/>
    <x v="5"/>
    <x v="1"/>
    <x v="0"/>
    <x v="1"/>
    <n v="0.64375000000000004"/>
  </r>
  <r>
    <n v="1457"/>
    <s v="Nicholas Martinez"/>
    <s v="raycarney@example.net"/>
    <n v="34"/>
    <s v="Other"/>
    <x v="8"/>
    <d v="2020-04-10T00:00:00"/>
    <x v="1"/>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x v="1"/>
    <s v="Down call hit appear theory."/>
    <x v="2"/>
    <s v="Social media"/>
    <d v="2023-06-01T14:25:03"/>
    <d v="2023-06-01T20:15:03"/>
    <x v="4"/>
    <x v="7"/>
    <x v="11"/>
    <x v="1"/>
    <x v="1"/>
    <x v="1"/>
    <n v="0.23749999999999999"/>
  </r>
  <r>
    <n v="1458"/>
    <s v="Robert Bradley"/>
    <s v="jesus62@example.com"/>
    <n v="29"/>
    <s v="Female"/>
    <x v="1"/>
    <d v="2020-09-08T00:00:00"/>
    <x v="4"/>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x v="1"/>
    <s v="Discuss while consider."/>
    <x v="1"/>
    <s v="Phone"/>
    <d v="2023-06-01T07:26:04"/>
    <d v="2023-06-01T15:27:04"/>
    <x v="5"/>
    <x v="6"/>
    <x v="9"/>
    <x v="1"/>
    <x v="1"/>
    <x v="1"/>
    <n v="0.4"/>
  </r>
  <r>
    <n v="1459"/>
    <s v="Desiree Ramos"/>
    <s v="nguyenjerome@example.net"/>
    <n v="35"/>
    <s v="Female"/>
    <x v="14"/>
    <d v="2020-09-26T00:00:00"/>
    <x v="1"/>
    <s v="Refund request"/>
    <s v="I'm having an issue with the {product_purchased}. Please assist._x000a__x000a_This item is part of an ongoing shopping tour._x000a__x000a_Other deals I'm not sure if this issue is specific to my device or if others have reported similar problems."/>
    <x v="0"/>
    <m/>
    <x v="0"/>
    <s v="Phone"/>
    <d v="2023-06-01T12:53:05"/>
    <m/>
    <x v="0"/>
    <x v="0"/>
    <x v="9"/>
    <x v="0"/>
    <x v="0"/>
    <x v="0"/>
    <n v="0.8"/>
  </r>
  <r>
    <n v="1460"/>
    <s v="Robert Mcintosh"/>
    <s v="danielshaley@example.org"/>
    <n v="41"/>
    <s v="Other"/>
    <x v="19"/>
    <d v="2021-12-04T00:00:00"/>
    <x v="3"/>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x v="2"/>
    <m/>
    <x v="1"/>
    <s v="Email"/>
    <m/>
    <m/>
    <x v="0"/>
    <x v="6"/>
    <x v="10"/>
    <x v="1"/>
    <x v="0"/>
    <x v="1"/>
    <n v="0.46875"/>
  </r>
  <r>
    <n v="1461"/>
    <s v="Shirley Howard"/>
    <s v="fmiller@example.org"/>
    <n v="52"/>
    <s v="Other"/>
    <x v="13"/>
    <d v="2020-03-06T00:00:00"/>
    <x v="1"/>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x v="0"/>
    <m/>
    <x v="1"/>
    <s v="Chat"/>
    <d v="2023-06-01T15:54:08"/>
    <m/>
    <x v="0"/>
    <x v="0"/>
    <x v="0"/>
    <x v="1"/>
    <x v="0"/>
    <x v="0"/>
    <n v="0.76875000000000004"/>
  </r>
  <r>
    <n v="1462"/>
    <s v="Matthew Myers"/>
    <s v="ztorres@example.org"/>
    <n v="22"/>
    <s v="Male"/>
    <x v="31"/>
    <d v="2021-08-08T00:00:00"/>
    <x v="1"/>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x v="2"/>
    <m/>
    <x v="2"/>
    <s v="Email"/>
    <m/>
    <m/>
    <x v="0"/>
    <x v="8"/>
    <x v="5"/>
    <x v="0"/>
    <x v="0"/>
    <x v="1"/>
    <n v="0.25624999999999998"/>
  </r>
  <r>
    <n v="1463"/>
    <s v="Kathryn Hudson"/>
    <s v="alyssaevans@example.org"/>
    <n v="63"/>
    <s v="Other"/>
    <x v="15"/>
    <d v="2021-05-02T00:00:00"/>
    <x v="2"/>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x v="0"/>
    <m/>
    <x v="2"/>
    <s v="Chat"/>
    <d v="2023-06-01T22:14:11"/>
    <m/>
    <x v="0"/>
    <x v="1"/>
    <x v="1"/>
    <x v="1"/>
    <x v="0"/>
    <x v="0"/>
    <n v="0.71875"/>
  </r>
  <r>
    <n v="1464"/>
    <s v="Alan Krueger"/>
    <s v="renee85@example.net"/>
    <n v="39"/>
    <s v="Female"/>
    <x v="23"/>
    <d v="2020-01-04T00:00:00"/>
    <x v="3"/>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x v="0"/>
    <m/>
    <x v="0"/>
    <s v="Chat"/>
    <d v="2023-06-01T18:11:13"/>
    <m/>
    <x v="0"/>
    <x v="0"/>
    <x v="6"/>
    <x v="0"/>
    <x v="0"/>
    <x v="0"/>
    <n v="0.8"/>
  </r>
  <r>
    <n v="1465"/>
    <s v="Michael Young"/>
    <s v="cbrown@example.com"/>
    <n v="57"/>
    <s v="Other"/>
    <x v="23"/>
    <d v="2021-06-13T00:00:00"/>
    <x v="4"/>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x v="2"/>
    <m/>
    <x v="0"/>
    <s v="Social media"/>
    <m/>
    <m/>
    <x v="0"/>
    <x v="6"/>
    <x v="8"/>
    <x v="0"/>
    <x v="0"/>
    <x v="1"/>
    <n v="0.46250000000000002"/>
  </r>
  <r>
    <n v="1466"/>
    <s v="Thomas Ray"/>
    <s v="kimberly17@example.org"/>
    <n v="34"/>
    <s v="Male"/>
    <x v="23"/>
    <d v="2020-07-20T00:00:00"/>
    <x v="4"/>
    <s v="Payment issue"/>
    <s v="I'm having an issue with the {product_purchased}. Please assist. */ $pr_args[ 'id' ] = 'Product_Purchased' ; $pr_args[ 'id' ].= 'ProductDescription This problem started occurring after the recent software update. I haven't made any other changes to the device."/>
    <x v="1"/>
    <s v="Note although occur industry."/>
    <x v="3"/>
    <s v="Social media"/>
    <d v="2023-06-01T00:21:16"/>
    <d v="2023-06-01T17:00:16"/>
    <x v="4"/>
    <x v="0"/>
    <x v="2"/>
    <x v="1"/>
    <x v="1"/>
    <x v="1"/>
    <n v="1.0687500000000001"/>
  </r>
  <r>
    <n v="1467"/>
    <s v="Earl Lambert"/>
    <s v="vgarcia@example.org"/>
    <n v="26"/>
    <s v="Male"/>
    <x v="0"/>
    <d v="2021-08-29T00:00:00"/>
    <x v="4"/>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x v="0"/>
    <m/>
    <x v="0"/>
    <s v="Social media"/>
    <d v="2023-05-31T23:20:18"/>
    <m/>
    <x v="0"/>
    <x v="4"/>
    <x v="5"/>
    <x v="0"/>
    <x v="0"/>
    <x v="0"/>
    <n v="0.42499999999999999"/>
  </r>
  <r>
    <n v="1468"/>
    <s v="Michael Mclean"/>
    <s v="frederick35@example.com"/>
    <n v="34"/>
    <s v="Other"/>
    <x v="25"/>
    <d v="2021-08-09T00:00:00"/>
    <x v="3"/>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x v="1"/>
    <s v="Quality mention nation speak those."/>
    <x v="3"/>
    <s v="Phone"/>
    <d v="2023-06-01T04:54:19"/>
    <d v="2023-06-01T03:15:19"/>
    <x v="4"/>
    <x v="10"/>
    <x v="5"/>
    <x v="1"/>
    <x v="1"/>
    <x v="1"/>
    <n v="0.16875000000000001"/>
  </r>
  <r>
    <n v="1469"/>
    <s v="Brian Ross"/>
    <s v="rgardner@example.com"/>
    <n v="56"/>
    <s v="Female"/>
    <x v="35"/>
    <d v="2020-12-07T00:00:00"/>
    <x v="0"/>
    <s v="Product setup"/>
    <s v="I'm having an issue with the {product_purchased}. Please assist._x000a__x000a_What is a_x000a__x000a_Brand Topsâ„¢â„¢_x000a__x000a_? Product lines are a great way to express your company and your unique style. From brands designed I'm not sure if this issue is specific to my device or if others have reported similar problems."/>
    <x v="1"/>
    <s v="Off when teacher prepare."/>
    <x v="0"/>
    <s v="Social media"/>
    <d v="2023-06-01T11:55:21"/>
    <d v="2023-06-01T15:58:21"/>
    <x v="3"/>
    <x v="1"/>
    <x v="10"/>
    <x v="1"/>
    <x v="1"/>
    <x v="1"/>
    <n v="0.66249999999999998"/>
  </r>
  <r>
    <n v="1470"/>
    <s v="Maria Murphy"/>
    <s v="ymosley@example.com"/>
    <n v="67"/>
    <s v="Female"/>
    <x v="35"/>
    <d v="2021-05-22T00:00:00"/>
    <x v="4"/>
    <s v="Installation support"/>
    <s v="The {product_purchased} is unable to establish a stable internet connection. It keeps disconnecting intermittently. How can I troubleshoot this network problem?_x000a__x000a_â€¢ Don't connect to this account with an older network password. If I've noticed a peculiar error message popping up on my {product_purchased} screen. It says '{error_message}'. What does it mean?"/>
    <x v="0"/>
    <m/>
    <x v="2"/>
    <s v="Phone"/>
    <d v="2023-06-01T15:25:22"/>
    <m/>
    <x v="0"/>
    <x v="8"/>
    <x v="1"/>
    <x v="1"/>
    <x v="0"/>
    <x v="0"/>
    <n v="0.20624999999999999"/>
  </r>
  <r>
    <n v="1471"/>
    <s v="Derek King"/>
    <s v="laura36@example.com"/>
    <n v="67"/>
    <s v="Male"/>
    <x v="12"/>
    <d v="2020-11-19T00:00:00"/>
    <x v="4"/>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x v="2"/>
    <m/>
    <x v="1"/>
    <s v="Social media"/>
    <m/>
    <m/>
    <x v="0"/>
    <x v="1"/>
    <x v="3"/>
    <x v="1"/>
    <x v="0"/>
    <x v="1"/>
    <n v="0.65625"/>
  </r>
  <r>
    <n v="1472"/>
    <s v="Brady Osborn"/>
    <s v="mitchell05@example.net"/>
    <n v="32"/>
    <s v="Male"/>
    <x v="28"/>
    <d v="2020-06-10T00:00:00"/>
    <x v="2"/>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x v="0"/>
    <m/>
    <x v="1"/>
    <s v="Email"/>
    <d v="2023-06-01T12:48:24"/>
    <m/>
    <x v="0"/>
    <x v="6"/>
    <x v="8"/>
    <x v="1"/>
    <x v="0"/>
    <x v="0"/>
    <n v="0.46250000000000002"/>
  </r>
  <r>
    <n v="1473"/>
    <s v="Dr. Lauren Lee"/>
    <s v="grantnatalie@example.org"/>
    <n v="53"/>
    <s v="Female"/>
    <x v="40"/>
    <d v="2020-08-10T00:00:00"/>
    <x v="4"/>
    <s v="Delivery problem"/>
    <s v="I'm having an issue with the {product_purchased}. Please assist._x000a__x000a_[2016-08-22 22:49:57] CLIENT: libav error: decode_slice_header error [2016-08-22 22 I'm not sure if this issue is specific to my device or if others have reported similar problems."/>
    <x v="2"/>
    <m/>
    <x v="3"/>
    <s v="Phone"/>
    <m/>
    <m/>
    <x v="0"/>
    <x v="0"/>
    <x v="5"/>
    <x v="1"/>
    <x v="0"/>
    <x v="1"/>
    <n v="0.89375000000000004"/>
  </r>
  <r>
    <n v="1474"/>
    <s v="Mark Holloway"/>
    <s v="alexis97@example.com"/>
    <n v="56"/>
    <s v="Other"/>
    <x v="30"/>
    <d v="2021-01-24T00:00:00"/>
    <x v="0"/>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x v="2"/>
    <m/>
    <x v="0"/>
    <s v="Email"/>
    <m/>
    <m/>
    <x v="0"/>
    <x v="2"/>
    <x v="6"/>
    <x v="0"/>
    <x v="0"/>
    <x v="1"/>
    <n v="0.73124999999999996"/>
  </r>
  <r>
    <n v="1475"/>
    <s v="Madison Williamson"/>
    <s v="katherine06@example.net"/>
    <n v="27"/>
    <s v="Other"/>
    <x v="27"/>
    <d v="2021-09-13T00:00:00"/>
    <x v="4"/>
    <s v="Account access"/>
    <s v="I'm having an issue with the {product_purchased}. Please assist._x000a__x000a_In my case, I bought this book (one review at a time) and it was like the whole time I was writing a reviewâ€¦I couldn't I'm worried that the issue might be hardware-related and might require repair or replacement."/>
    <x v="0"/>
    <m/>
    <x v="2"/>
    <s v="Social media"/>
    <d v="2023-06-01T00:55:29"/>
    <m/>
    <x v="0"/>
    <x v="5"/>
    <x v="9"/>
    <x v="1"/>
    <x v="0"/>
    <x v="0"/>
    <n v="0.19375000000000001"/>
  </r>
  <r>
    <n v="1476"/>
    <s v="Jeffery Boone"/>
    <s v="alijack@example.org"/>
    <n v="50"/>
    <s v="Female"/>
    <x v="7"/>
    <d v="2020-09-07T00:00:00"/>
    <x v="0"/>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x v="0"/>
    <m/>
    <x v="0"/>
    <s v="Chat"/>
    <d v="2023-06-01T01:59:31"/>
    <m/>
    <x v="0"/>
    <x v="4"/>
    <x v="9"/>
    <x v="0"/>
    <x v="0"/>
    <x v="0"/>
    <n v="0.46875"/>
  </r>
  <r>
    <n v="1477"/>
    <s v="Jessica Martin"/>
    <s v="turnereileen@example.net"/>
    <n v="21"/>
    <s v="Male"/>
    <x v="33"/>
    <d v="2021-09-20T00:00:00"/>
    <x v="0"/>
    <s v="Installation support"/>
    <s v="I'm having an issue with the {product_purchased}. Please assist. This problem started occurring after the recent software update. I haven't made any other changes to the device."/>
    <x v="0"/>
    <m/>
    <x v="2"/>
    <s v="Chat"/>
    <d v="2023-06-01T18:54:31"/>
    <m/>
    <x v="0"/>
    <x v="2"/>
    <x v="9"/>
    <x v="1"/>
    <x v="0"/>
    <x v="0"/>
    <n v="0.61250000000000004"/>
  </r>
  <r>
    <n v="1478"/>
    <s v="Brent Dorsey"/>
    <s v="ambermurray@example.net"/>
    <n v="41"/>
    <s v="Female"/>
    <x v="14"/>
    <d v="2020-08-02T00:00:00"/>
    <x v="2"/>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x v="2"/>
    <m/>
    <x v="0"/>
    <s v="Chat"/>
    <m/>
    <m/>
    <x v="0"/>
    <x v="1"/>
    <x v="5"/>
    <x v="0"/>
    <x v="0"/>
    <x v="1"/>
    <n v="0.625"/>
  </r>
  <r>
    <n v="1479"/>
    <s v="Todd Riddle"/>
    <s v="bergcathy@example.org"/>
    <n v="61"/>
    <s v="Male"/>
    <x v="5"/>
    <d v="2021-01-13T00:00:00"/>
    <x v="4"/>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x v="0"/>
    <m/>
    <x v="3"/>
    <s v="Email"/>
    <d v="2023-06-01T17:18:33"/>
    <m/>
    <x v="0"/>
    <x v="0"/>
    <x v="6"/>
    <x v="1"/>
    <x v="0"/>
    <x v="0"/>
    <n v="0.8"/>
  </r>
  <r>
    <n v="1480"/>
    <s v="William Johnson"/>
    <s v="heather30@example.net"/>
    <n v="64"/>
    <s v="Male"/>
    <x v="40"/>
    <d v="2020-10-01T00:00:00"/>
    <x v="0"/>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x v="0"/>
    <m/>
    <x v="2"/>
    <s v="Chat"/>
    <d v="2023-06-01T00:44:34"/>
    <m/>
    <x v="0"/>
    <x v="4"/>
    <x v="7"/>
    <x v="1"/>
    <x v="0"/>
    <x v="0"/>
    <n v="0.48125000000000001"/>
  </r>
  <r>
    <n v="1481"/>
    <s v="Jacob Moore"/>
    <s v="briddle@example.net"/>
    <n v="34"/>
    <s v="Female"/>
    <x v="8"/>
    <d v="2020-10-02T00:00:00"/>
    <x v="2"/>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x v="1"/>
    <s v="Single kind former."/>
    <x v="3"/>
    <s v="Chat"/>
    <d v="2023-05-31T23:42:36"/>
    <d v="2023-06-01T08:01:36"/>
    <x v="3"/>
    <x v="7"/>
    <x v="7"/>
    <x v="1"/>
    <x v="1"/>
    <x v="1"/>
    <n v="0.2"/>
  </r>
  <r>
    <n v="1482"/>
    <s v="Rhonda Gates"/>
    <s v="joshuamunoz@example.com"/>
    <n v="28"/>
    <s v="Other"/>
    <x v="1"/>
    <d v="2021-04-07T00:00:00"/>
    <x v="2"/>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x v="1"/>
    <s v="Office listen understand free meet fight it."/>
    <x v="3"/>
    <s v="Email"/>
    <d v="2023-05-31T22:53:38"/>
    <d v="2023-06-01T02:13:38"/>
    <x v="3"/>
    <x v="1"/>
    <x v="11"/>
    <x v="1"/>
    <x v="1"/>
    <x v="1"/>
    <n v="0.65625"/>
  </r>
  <r>
    <n v="1483"/>
    <s v="Jonathan Zamora"/>
    <s v="myersjennifer@example.org"/>
    <n v="26"/>
    <s v="Male"/>
    <x v="21"/>
    <d v="2020-02-21T00:00:00"/>
    <x v="3"/>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x v="0"/>
    <m/>
    <x v="3"/>
    <s v="Chat"/>
    <d v="2023-06-01T18:02:39"/>
    <m/>
    <x v="0"/>
    <x v="0"/>
    <x v="4"/>
    <x v="1"/>
    <x v="0"/>
    <x v="0"/>
    <n v="0.9375"/>
  </r>
  <r>
    <n v="1484"/>
    <s v="Michael Stokes"/>
    <s v="tsimon@example.org"/>
    <n v="33"/>
    <s v="Female"/>
    <x v="39"/>
    <d v="2021-05-25T00:00:00"/>
    <x v="4"/>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x v="1"/>
    <s v="Push fear recognize customer including focus mention."/>
    <x v="0"/>
    <s v="Email"/>
    <d v="2023-05-31T23:58:41"/>
    <d v="2023-06-01T03:22:41"/>
    <x v="5"/>
    <x v="5"/>
    <x v="1"/>
    <x v="1"/>
    <x v="1"/>
    <x v="1"/>
    <n v="0.26874999999999999"/>
  </r>
  <r>
    <n v="1485"/>
    <s v="Troy Lewis"/>
    <s v="richard24@example.com"/>
    <n v="46"/>
    <s v="Male"/>
    <x v="15"/>
    <d v="2021-06-06T00:00:00"/>
    <x v="2"/>
    <s v="Display issue"/>
    <s v="I'm having an issue with the {product_purchased}. Please assist._x000a__x000a_If you see this, please update me. I've already contacted customer support multiple times, but the issue remains unresolved."/>
    <x v="0"/>
    <m/>
    <x v="1"/>
    <s v="Social media"/>
    <d v="2023-06-01T16:05:42"/>
    <m/>
    <x v="0"/>
    <x v="1"/>
    <x v="8"/>
    <x v="1"/>
    <x v="0"/>
    <x v="0"/>
    <n v="0.64375000000000004"/>
  </r>
  <r>
    <n v="1486"/>
    <s v="Jennifer Banks"/>
    <s v="kimberlyacosta@example.org"/>
    <n v="64"/>
    <s v="Male"/>
    <x v="14"/>
    <d v="2021-11-29T00:00:00"/>
    <x v="3"/>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x v="0"/>
    <m/>
    <x v="1"/>
    <s v="Email"/>
    <d v="2023-06-01T07:43:43"/>
    <m/>
    <x v="0"/>
    <x v="0"/>
    <x v="3"/>
    <x v="1"/>
    <x v="0"/>
    <x v="0"/>
    <n v="0.9375"/>
  </r>
  <r>
    <n v="1487"/>
    <s v="Amanda Nguyen"/>
    <s v="rwilliams@example.org"/>
    <n v="30"/>
    <s v="Male"/>
    <x v="30"/>
    <d v="2020-03-27T00:00:00"/>
    <x v="2"/>
    <s v="Peripheral compatibility"/>
    <s v="I'm having an issue with the {product_purchased}. Please assist._x000a__x000a_When looking for a retailer, please consider these items: I've followed the troubleshooting steps mentioned in the user manual, but the issue persists."/>
    <x v="1"/>
    <s v="Third just a behavior anyone artist enough."/>
    <x v="2"/>
    <s v="Phone"/>
    <d v="2023-06-01T13:29:44"/>
    <d v="2023-06-01T02:27:44"/>
    <x v="1"/>
    <x v="0"/>
    <x v="0"/>
    <x v="1"/>
    <x v="1"/>
    <x v="1"/>
    <n v="0.76875000000000004"/>
  </r>
  <r>
    <n v="1488"/>
    <s v="Terri Garcia"/>
    <s v="bergchristopher@example.net"/>
    <n v="50"/>
    <s v="Female"/>
    <x v="13"/>
    <d v="2020-06-09T00:00:00"/>
    <x v="3"/>
    <s v="Product compatibility"/>
    <s v="I'm having an issue with the {product_purchased}. Please assist._x000a__x000a_I don't like the (the product). Please assist. I've recently updated the firmware of my {product_purchased}, and the issue started happening afterward. Could it be related to the update?"/>
    <x v="1"/>
    <s v="Sport worker large option."/>
    <x v="1"/>
    <s v="Phone"/>
    <d v="2023-06-01T21:25:45"/>
    <d v="2023-06-01T14:56:45"/>
    <x v="3"/>
    <x v="1"/>
    <x v="8"/>
    <x v="1"/>
    <x v="1"/>
    <x v="1"/>
    <n v="0.64375000000000004"/>
  </r>
  <r>
    <n v="1489"/>
    <s v="Lisa Johnson"/>
    <s v="sherrylove@example.net"/>
    <n v="37"/>
    <s v="Male"/>
    <x v="41"/>
    <d v="2021-10-25T00:00:00"/>
    <x v="2"/>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x v="0"/>
    <m/>
    <x v="3"/>
    <s v="Chat"/>
    <d v="2023-06-01T06:26:47"/>
    <m/>
    <x v="0"/>
    <x v="2"/>
    <x v="7"/>
    <x v="1"/>
    <x v="0"/>
    <x v="0"/>
    <n v="0.7"/>
  </r>
  <r>
    <n v="1490"/>
    <s v="Alyssa Moore"/>
    <s v="justin55@example.com"/>
    <n v="49"/>
    <s v="Female"/>
    <x v="22"/>
    <d v="2021-05-12T00:00:00"/>
    <x v="0"/>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x v="1"/>
    <s v="Visit card executive bad young yourself project."/>
    <x v="1"/>
    <s v="Chat"/>
    <d v="2023-06-01T12:30:49"/>
    <d v="2023-06-01T13:29:49"/>
    <x v="1"/>
    <x v="7"/>
    <x v="1"/>
    <x v="1"/>
    <x v="1"/>
    <x v="1"/>
    <n v="0.23749999999999999"/>
  </r>
  <r>
    <n v="1491"/>
    <s v="Gabrielle Griffin"/>
    <s v="nalvarez@example.net"/>
    <n v="58"/>
    <s v="Female"/>
    <x v="20"/>
    <d v="2020-09-06T00:00:00"/>
    <x v="4"/>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x v="1"/>
    <s v="Significant commercial sing learn."/>
    <x v="2"/>
    <s v="Phone"/>
    <d v="2023-06-01T04:03:51"/>
    <d v="2023-06-01T01:27:51"/>
    <x v="2"/>
    <x v="7"/>
    <x v="9"/>
    <x v="1"/>
    <x v="1"/>
    <x v="1"/>
    <n v="0.3"/>
  </r>
  <r>
    <n v="1492"/>
    <s v="Amanda Smith"/>
    <s v="ptodd@example.com"/>
    <n v="49"/>
    <s v="Other"/>
    <x v="6"/>
    <d v="2020-01-25T00:00:00"/>
    <x v="3"/>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x v="1"/>
    <s v="Notice agree national first traditional morning."/>
    <x v="0"/>
    <s v="Email"/>
    <d v="2023-06-01T18:40:53"/>
    <d v="2023-06-01T22:03:53"/>
    <x v="4"/>
    <x v="0"/>
    <x v="6"/>
    <x v="1"/>
    <x v="1"/>
    <x v="1"/>
    <n v="0.8"/>
  </r>
  <r>
    <n v="1493"/>
    <s v="Karen Scott"/>
    <s v="daniel14@example.net"/>
    <n v="34"/>
    <s v="Female"/>
    <x v="0"/>
    <d v="2020-07-03T00:00:00"/>
    <x v="4"/>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x v="1"/>
    <s v="Financial action practice agent foreign gas star."/>
    <x v="3"/>
    <s v="Phone"/>
    <d v="2023-06-01T18:42:54"/>
    <d v="2023-06-01T20:57:54"/>
    <x v="1"/>
    <x v="8"/>
    <x v="2"/>
    <x v="1"/>
    <x v="1"/>
    <x v="1"/>
    <n v="0.23749999999999999"/>
  </r>
  <r>
    <n v="1494"/>
    <s v="Aaron Powell"/>
    <s v="jfitzgerald@example.com"/>
    <n v="55"/>
    <s v="Other"/>
    <x v="2"/>
    <d v="2020-02-21T00:00:00"/>
    <x v="1"/>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x v="1"/>
    <s v="Camera soldier sure message."/>
    <x v="1"/>
    <s v="Social media"/>
    <d v="2023-06-01T04:50:56"/>
    <d v="2023-06-01T14:18:56"/>
    <x v="3"/>
    <x v="6"/>
    <x v="4"/>
    <x v="1"/>
    <x v="1"/>
    <x v="1"/>
    <n v="0.39374999999999999"/>
  </r>
  <r>
    <n v="1495"/>
    <s v="Jonathan Estrada"/>
    <s v="brian34@example.org"/>
    <n v="37"/>
    <s v="Male"/>
    <x v="27"/>
    <d v="2020-07-28T00:00:00"/>
    <x v="2"/>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x v="0"/>
    <m/>
    <x v="2"/>
    <s v="Social media"/>
    <d v="2023-05-31T22:39:57"/>
    <m/>
    <x v="0"/>
    <x v="7"/>
    <x v="2"/>
    <x v="1"/>
    <x v="0"/>
    <x v="0"/>
    <n v="0.26250000000000001"/>
  </r>
  <r>
    <n v="1496"/>
    <s v="Willie Harmon"/>
    <s v="eric50@example.net"/>
    <n v="58"/>
    <s v="Other"/>
    <x v="31"/>
    <d v="2021-12-24T00:00:00"/>
    <x v="2"/>
    <s v="Battery life"/>
    <s v="I'm having an issue with the {product_purchased}. Please assist. #1: https://twitter.com/Hipkicks#1_x000a__x000a_#2: https://hipkicks.com/discover-the I'm experiencing this issue on multiple devices of the same model, so it seems to be a widespread problem."/>
    <x v="1"/>
    <s v="Make practice daughter able beautiful idea necessary."/>
    <x v="1"/>
    <s v="Chat"/>
    <d v="2023-06-01T19:31:59"/>
    <d v="2023-06-01T19:24:59"/>
    <x v="4"/>
    <x v="4"/>
    <x v="10"/>
    <x v="1"/>
    <x v="1"/>
    <x v="1"/>
    <n v="0.41875000000000001"/>
  </r>
  <r>
    <n v="1497"/>
    <s v="Heather Moreno"/>
    <s v="ethomas@example.org"/>
    <n v="55"/>
    <s v="Female"/>
    <x v="39"/>
    <d v="2021-06-07T00:00:00"/>
    <x v="4"/>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x v="2"/>
    <m/>
    <x v="3"/>
    <s v="Phone"/>
    <m/>
    <m/>
    <x v="0"/>
    <x v="0"/>
    <x v="8"/>
    <x v="1"/>
    <x v="0"/>
    <x v="1"/>
    <n v="0.84375"/>
  </r>
  <r>
    <n v="1498"/>
    <s v="Tammy Cortez"/>
    <s v="michellegarza@example.com"/>
    <n v="63"/>
    <s v="Female"/>
    <x v="5"/>
    <d v="2021-03-05T00:00:00"/>
    <x v="2"/>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x v="0"/>
    <m/>
    <x v="1"/>
    <s v="Chat"/>
    <d v="2023-06-01T17:02:02"/>
    <m/>
    <x v="0"/>
    <x v="7"/>
    <x v="0"/>
    <x v="1"/>
    <x v="0"/>
    <x v="0"/>
    <n v="0.20624999999999999"/>
  </r>
  <r>
    <n v="1499"/>
    <s v="Phillip Pruitt"/>
    <s v="hoffmanryan@example.net"/>
    <n v="59"/>
    <s v="Female"/>
    <x v="4"/>
    <d v="2020-10-21T00:00:00"/>
    <x v="3"/>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x v="1"/>
    <s v="Occur leave player school."/>
    <x v="2"/>
    <s v="Email"/>
    <d v="2023-06-01T12:09:04"/>
    <d v="2023-06-01T10:36:04"/>
    <x v="5"/>
    <x v="6"/>
    <x v="7"/>
    <x v="1"/>
    <x v="1"/>
    <x v="1"/>
    <n v="0.48749999999999999"/>
  </r>
  <r>
    <n v="1500"/>
    <s v="Daniel Price"/>
    <s v="smithmichael@example.net"/>
    <n v="69"/>
    <s v="Female"/>
    <x v="30"/>
    <d v="2020-07-22T00:00:00"/>
    <x v="1"/>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x v="0"/>
    <m/>
    <x v="0"/>
    <s v="Email"/>
    <d v="2023-06-01T17:07:06"/>
    <m/>
    <x v="0"/>
    <x v="2"/>
    <x v="2"/>
    <x v="0"/>
    <x v="0"/>
    <x v="0"/>
    <n v="0.57499999999999996"/>
  </r>
  <r>
    <n v="1501"/>
    <s v="Miranda Lawson"/>
    <s v="johnsontimothy@example.com"/>
    <n v="44"/>
    <s v="Female"/>
    <x v="21"/>
    <d v="2020-03-30T00:00:00"/>
    <x v="2"/>
    <s v="Data loss"/>
    <s v="I'm having an issue with the {product_purchased}. Please assist....? [{tiddlers_id}]_x000a__x000a_If you'd like to set a specific quantity, add this to product_sales_ I've performed a factory reset on my {product_purchased}, hoping it would resolve the problem, but it didn't help."/>
    <x v="2"/>
    <m/>
    <x v="0"/>
    <s v="Social media"/>
    <m/>
    <m/>
    <x v="0"/>
    <x v="2"/>
    <x v="0"/>
    <x v="0"/>
    <x v="0"/>
    <x v="1"/>
    <n v="0.64375000000000004"/>
  </r>
  <r>
    <n v="1502"/>
    <s v="Julie Liu"/>
    <s v="williamwood@example.org"/>
    <n v="65"/>
    <s v="Female"/>
    <x v="35"/>
    <d v="2021-05-27T00:00:00"/>
    <x v="1"/>
    <s v="Product compatibility"/>
    <s v="I'm having an issue with the {product_purchased}. Please assist._x000a__x000a_Purchased: 15 September 2018 09:22 I've checked for software updates, and my {product_purchased} is already running the latest version."/>
    <x v="0"/>
    <m/>
    <x v="2"/>
    <s v="Phone"/>
    <d v="2023-05-31T23:57:09"/>
    <m/>
    <x v="0"/>
    <x v="1"/>
    <x v="1"/>
    <x v="1"/>
    <x v="0"/>
    <x v="0"/>
    <n v="0.71875"/>
  </r>
  <r>
    <n v="1503"/>
    <s v="Christopher Johnson"/>
    <s v="danderson@example.org"/>
    <n v="39"/>
    <s v="Other"/>
    <x v="15"/>
    <d v="2021-10-20T00:00:00"/>
    <x v="4"/>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x v="0"/>
    <m/>
    <x v="0"/>
    <s v="Social media"/>
    <d v="2023-06-01T02:15:11"/>
    <m/>
    <x v="0"/>
    <x v="10"/>
    <x v="7"/>
    <x v="0"/>
    <x v="0"/>
    <x v="0"/>
    <n v="0.25624999999999998"/>
  </r>
  <r>
    <n v="1504"/>
    <s v="Erica Harris"/>
    <s v="fnorton@example.net"/>
    <n v="57"/>
    <s v="Male"/>
    <x v="19"/>
    <d v="2020-01-09T00:00:00"/>
    <x v="0"/>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x v="1"/>
    <s v="Market choice box there."/>
    <x v="2"/>
    <s v="Chat"/>
    <d v="2023-06-01T16:03:12"/>
    <d v="2023-06-01T16:13:12"/>
    <x v="5"/>
    <x v="0"/>
    <x v="6"/>
    <x v="1"/>
    <x v="1"/>
    <x v="1"/>
    <n v="0.8"/>
  </r>
  <r>
    <n v="1505"/>
    <s v="Samantha Fernandez"/>
    <s v="shawnlittle@example.com"/>
    <n v="68"/>
    <s v="Other"/>
    <x v="41"/>
    <d v="2020-12-05T00:00:00"/>
    <x v="0"/>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x v="0"/>
    <m/>
    <x v="0"/>
    <s v="Phone"/>
    <d v="2023-06-01T17:34:13"/>
    <m/>
    <x v="0"/>
    <x v="0"/>
    <x v="10"/>
    <x v="0"/>
    <x v="0"/>
    <x v="0"/>
    <n v="0.78125"/>
  </r>
  <r>
    <n v="1506"/>
    <s v="Megan Solomon"/>
    <s v="hortonjustin@example.com"/>
    <n v="68"/>
    <s v="Other"/>
    <x v="2"/>
    <d v="2020-06-08T00:00:00"/>
    <x v="0"/>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x v="2"/>
    <m/>
    <x v="3"/>
    <s v="Social media"/>
    <m/>
    <m/>
    <x v="0"/>
    <x v="9"/>
    <x v="8"/>
    <x v="1"/>
    <x v="0"/>
    <x v="1"/>
    <n v="0.23125000000000001"/>
  </r>
  <r>
    <n v="1507"/>
    <s v="April Johnson"/>
    <s v="lisahale@example.org"/>
    <n v="57"/>
    <s v="Other"/>
    <x v="25"/>
    <d v="2020-01-11T00:00:00"/>
    <x v="0"/>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x v="0"/>
    <m/>
    <x v="2"/>
    <s v="Phone"/>
    <d v="2023-06-01T12:38:16"/>
    <m/>
    <x v="4"/>
    <x v="8"/>
    <x v="6"/>
    <x v="1"/>
    <x v="0"/>
    <x v="0"/>
    <n v="0.25624999999999998"/>
  </r>
  <r>
    <n v="1508"/>
    <s v="Daniel Anderson"/>
    <s v="scott63@example.net"/>
    <n v="21"/>
    <s v="Other"/>
    <x v="34"/>
    <d v="2020-04-01T00:00:00"/>
    <x v="2"/>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x v="0"/>
    <m/>
    <x v="3"/>
    <s v="Social media"/>
    <d v="2023-06-01T02:12:17"/>
    <m/>
    <x v="4"/>
    <x v="1"/>
    <x v="11"/>
    <x v="1"/>
    <x v="0"/>
    <x v="0"/>
    <n v="0.65625"/>
  </r>
  <r>
    <n v="1509"/>
    <s v="Karen Gomez"/>
    <s v="mallen@example.org"/>
    <n v="46"/>
    <s v="Male"/>
    <x v="2"/>
    <d v="2021-12-07T00:00:00"/>
    <x v="3"/>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x v="0"/>
    <m/>
    <x v="1"/>
    <s v="Chat"/>
    <d v="2023-06-01T00:57:19"/>
    <m/>
    <x v="4"/>
    <x v="3"/>
    <x v="10"/>
    <x v="1"/>
    <x v="0"/>
    <x v="0"/>
    <n v="0.21249999999999999"/>
  </r>
  <r>
    <n v="1510"/>
    <s v="Betty Norton"/>
    <s v="watsonbrian@example.org"/>
    <n v="69"/>
    <s v="Male"/>
    <x v="32"/>
    <d v="2020-04-24T00:00:00"/>
    <x v="3"/>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x v="2"/>
    <m/>
    <x v="0"/>
    <s v="Phone"/>
    <m/>
    <m/>
    <x v="4"/>
    <x v="0"/>
    <x v="11"/>
    <x v="0"/>
    <x v="0"/>
    <x v="1"/>
    <n v="0.875"/>
  </r>
  <r>
    <n v="1511"/>
    <s v="James Dodson"/>
    <s v="wellsdaniel@example.net"/>
    <n v="68"/>
    <s v="Other"/>
    <x v="11"/>
    <d v="2020-01-22T00:00:00"/>
    <x v="3"/>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x v="2"/>
    <m/>
    <x v="3"/>
    <s v="Phone"/>
    <m/>
    <m/>
    <x v="4"/>
    <x v="2"/>
    <x v="6"/>
    <x v="1"/>
    <x v="0"/>
    <x v="1"/>
    <n v="0.73124999999999996"/>
  </r>
  <r>
    <n v="1512"/>
    <s v="James White"/>
    <s v="ebarr@example.com"/>
    <n v="41"/>
    <s v="Female"/>
    <x v="1"/>
    <d v="2021-03-02T00:00:00"/>
    <x v="2"/>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x v="2"/>
    <m/>
    <x v="3"/>
    <s v="Social media"/>
    <m/>
    <m/>
    <x v="4"/>
    <x v="9"/>
    <x v="0"/>
    <x v="1"/>
    <x v="0"/>
    <x v="1"/>
    <n v="0.23749999999999999"/>
  </r>
  <r>
    <n v="1513"/>
    <s v="Mary Clements"/>
    <s v="lacey33@example.org"/>
    <n v="55"/>
    <s v="Male"/>
    <x v="2"/>
    <d v="2020-06-09T00:00:00"/>
    <x v="2"/>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x v="0"/>
    <m/>
    <x v="1"/>
    <s v="Phone"/>
    <d v="2023-06-01T21:07:25"/>
    <m/>
    <x v="4"/>
    <x v="10"/>
    <x v="8"/>
    <x v="1"/>
    <x v="0"/>
    <x v="0"/>
    <n v="0.23125000000000001"/>
  </r>
  <r>
    <n v="1514"/>
    <s v="Michaela Rowland"/>
    <s v="tjimenez@example.net"/>
    <n v="39"/>
    <s v="Male"/>
    <x v="17"/>
    <d v="2021-07-02T00:00:00"/>
    <x v="2"/>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x v="1"/>
    <s v="Third she anyone low."/>
    <x v="1"/>
    <s v="Email"/>
    <d v="2023-06-01T18:57:26"/>
    <d v="2023-06-01T04:44:26"/>
    <x v="1"/>
    <x v="1"/>
    <x v="2"/>
    <x v="1"/>
    <x v="1"/>
    <x v="1"/>
    <n v="0.65"/>
  </r>
  <r>
    <n v="1515"/>
    <s v="Jennifer Wu"/>
    <s v="piercetiffany@example.net"/>
    <n v="55"/>
    <s v="Male"/>
    <x v="23"/>
    <d v="2020-04-16T00:00:00"/>
    <x v="4"/>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x v="2"/>
    <m/>
    <x v="1"/>
    <s v="Email"/>
    <m/>
    <m/>
    <x v="4"/>
    <x v="1"/>
    <x v="11"/>
    <x v="1"/>
    <x v="0"/>
    <x v="1"/>
    <n v="0.65625"/>
  </r>
  <r>
    <n v="1516"/>
    <s v="Andrew Haynes"/>
    <s v="allison91@example.com"/>
    <n v="51"/>
    <s v="Male"/>
    <x v="23"/>
    <d v="2020-09-13T00:00:00"/>
    <x v="2"/>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x v="0"/>
    <m/>
    <x v="0"/>
    <s v="Phone"/>
    <d v="2023-06-01T17:31:29"/>
    <m/>
    <x v="4"/>
    <x v="0"/>
    <x v="9"/>
    <x v="0"/>
    <x v="0"/>
    <x v="0"/>
    <n v="0.8"/>
  </r>
  <r>
    <n v="1517"/>
    <s v="Kaylee Watson"/>
    <s v="brianhart@example.org"/>
    <n v="50"/>
    <s v="Female"/>
    <x v="26"/>
    <d v="2020-12-26T00:00:00"/>
    <x v="3"/>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x v="2"/>
    <m/>
    <x v="2"/>
    <s v="Social media"/>
    <m/>
    <m/>
    <x v="4"/>
    <x v="10"/>
    <x v="10"/>
    <x v="0"/>
    <x v="0"/>
    <x v="1"/>
    <n v="0.23749999999999999"/>
  </r>
  <r>
    <n v="1518"/>
    <s v="Evan Brown"/>
    <s v="bryan24@example.net"/>
    <n v="56"/>
    <s v="Other"/>
    <x v="6"/>
    <d v="2021-04-11T00:00:00"/>
    <x v="4"/>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x v="0"/>
    <m/>
    <x v="2"/>
    <s v="Phone"/>
    <d v="2023-06-01T13:58:32"/>
    <m/>
    <x v="4"/>
    <x v="3"/>
    <x v="11"/>
    <x v="1"/>
    <x v="0"/>
    <x v="0"/>
    <n v="0.24374999999999999"/>
  </r>
  <r>
    <n v="1519"/>
    <s v="Steven Kim"/>
    <s v="wallacealyssa@example.org"/>
    <n v="24"/>
    <s v="Male"/>
    <x v="6"/>
    <d v="2021-05-24T00:00:00"/>
    <x v="1"/>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x v="2"/>
    <m/>
    <x v="1"/>
    <s v="Email"/>
    <m/>
    <m/>
    <x v="0"/>
    <x v="0"/>
    <x v="1"/>
    <x v="1"/>
    <x v="0"/>
    <x v="1"/>
    <n v="0.80625000000000002"/>
  </r>
  <r>
    <n v="1520"/>
    <s v="Eric Myers"/>
    <s v="storres@example.org"/>
    <n v="54"/>
    <s v="Female"/>
    <x v="16"/>
    <d v="2021-12-20T00:00:00"/>
    <x v="2"/>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x v="0"/>
    <m/>
    <x v="2"/>
    <s v="Email"/>
    <d v="2023-06-01T16:41:35"/>
    <m/>
    <x v="0"/>
    <x v="8"/>
    <x v="10"/>
    <x v="1"/>
    <x v="0"/>
    <x v="0"/>
    <n v="0.21249999999999999"/>
  </r>
  <r>
    <n v="1521"/>
    <s v="Joshua Jones"/>
    <s v="david77@example.org"/>
    <n v="63"/>
    <s v="Other"/>
    <x v="16"/>
    <d v="2021-11-22T00:00:00"/>
    <x v="0"/>
    <s v="Battery life"/>
    <s v="I'm having an issue with the {product_purchased}. Please assist. The issue I'm facing is intermittent. Sometimes it works fine, but other times it acts up unexpectedly."/>
    <x v="2"/>
    <m/>
    <x v="2"/>
    <s v="Chat"/>
    <m/>
    <m/>
    <x v="0"/>
    <x v="8"/>
    <x v="3"/>
    <x v="0"/>
    <x v="0"/>
    <x v="1"/>
    <n v="0.18124999999999999"/>
  </r>
  <r>
    <n v="1522"/>
    <s v="Kelly Henderson"/>
    <s v="kyle05@example.com"/>
    <n v="18"/>
    <s v="Male"/>
    <x v="3"/>
    <d v="2021-07-23T00:00:00"/>
    <x v="0"/>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x v="2"/>
    <m/>
    <x v="2"/>
    <s v="Email"/>
    <m/>
    <m/>
    <x v="0"/>
    <x v="2"/>
    <x v="2"/>
    <x v="0"/>
    <x v="0"/>
    <x v="1"/>
    <n v="0.57499999999999996"/>
  </r>
  <r>
    <n v="1523"/>
    <s v="Michael Hernandez"/>
    <s v="kristennelson@example.org"/>
    <n v="21"/>
    <s v="Male"/>
    <x v="21"/>
    <d v="2021-09-15T00:00:00"/>
    <x v="4"/>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x v="0"/>
    <m/>
    <x v="0"/>
    <s v="Chat"/>
    <d v="2023-06-01T05:44:38"/>
    <m/>
    <x v="0"/>
    <x v="6"/>
    <x v="9"/>
    <x v="0"/>
    <x v="0"/>
    <x v="0"/>
    <n v="0.4"/>
  </r>
  <r>
    <n v="1524"/>
    <s v="Elizabeth Zavala"/>
    <s v="matthew81@example.com"/>
    <n v="26"/>
    <s v="Male"/>
    <x v="24"/>
    <d v="2020-10-22T00:00:00"/>
    <x v="2"/>
    <s v="Hardware issue"/>
    <s v="I'm having an issue with the {product_purchased}. Please assist. I've tried clearing the cache and data for the {product_purchased} app, but the issue persists."/>
    <x v="1"/>
    <s v="Impact field six against."/>
    <x v="0"/>
    <s v="Email"/>
    <d v="2023-06-01T13:15:39"/>
    <d v="2023-06-01T19:18:39"/>
    <x v="4"/>
    <x v="6"/>
    <x v="7"/>
    <x v="1"/>
    <x v="1"/>
    <x v="1"/>
    <n v="0.48749999999999999"/>
  </r>
  <r>
    <n v="1525"/>
    <s v="Angela Turner"/>
    <s v="johnbrown@example.net"/>
    <n v="58"/>
    <s v="Other"/>
    <x v="15"/>
    <d v="2020-08-14T00:00:00"/>
    <x v="2"/>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x v="0"/>
    <m/>
    <x v="1"/>
    <s v="Email"/>
    <d v="2023-06-01T20:15:40"/>
    <m/>
    <x v="0"/>
    <x v="4"/>
    <x v="5"/>
    <x v="1"/>
    <x v="0"/>
    <x v="0"/>
    <n v="0.42499999999999999"/>
  </r>
  <r>
    <n v="1526"/>
    <s v="Ian White"/>
    <s v="scottferguson@example.com"/>
    <n v="22"/>
    <s v="Other"/>
    <x v="25"/>
    <d v="2020-08-24T00:00:00"/>
    <x v="0"/>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x v="0"/>
    <m/>
    <x v="0"/>
    <s v="Phone"/>
    <d v="2023-06-01T15:21:42"/>
    <m/>
    <x v="0"/>
    <x v="1"/>
    <x v="5"/>
    <x v="0"/>
    <x v="0"/>
    <x v="0"/>
    <n v="0.625"/>
  </r>
  <r>
    <n v="1527"/>
    <s v="Michele Gray"/>
    <s v="brookeli@example.net"/>
    <n v="21"/>
    <s v="Other"/>
    <x v="41"/>
    <d v="2020-08-04T00:00:00"/>
    <x v="3"/>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x v="1"/>
    <s v="Visit whether customer off."/>
    <x v="2"/>
    <s v="Email"/>
    <d v="2023-06-01T07:44:44"/>
    <d v="2023-06-01T14:51:44"/>
    <x v="3"/>
    <x v="0"/>
    <x v="5"/>
    <x v="1"/>
    <x v="1"/>
    <x v="1"/>
    <n v="0.89375000000000004"/>
  </r>
  <r>
    <n v="1528"/>
    <s v="John Hernandez"/>
    <s v="srobbins@example.com"/>
    <n v="23"/>
    <s v="Male"/>
    <x v="24"/>
    <d v="2020-07-29T00:00:00"/>
    <x v="4"/>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x v="1"/>
    <s v="Who position time section."/>
    <x v="1"/>
    <s v="Social media"/>
    <d v="2023-06-01T04:24:45"/>
    <d v="2023-06-01T00:04:45"/>
    <x v="4"/>
    <x v="1"/>
    <x v="2"/>
    <x v="1"/>
    <x v="1"/>
    <x v="1"/>
    <n v="0.65"/>
  </r>
  <r>
    <n v="1529"/>
    <s v="Alexandra Flores"/>
    <s v="hyoung@example.org"/>
    <n v="70"/>
    <s v="Other"/>
    <x v="29"/>
    <d v="2021-09-07T00:00:00"/>
    <x v="4"/>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x v="1"/>
    <s v="Front artist Republican dark effort physical end."/>
    <x v="2"/>
    <s v="Chat"/>
    <d v="2023-06-01T03:06:46"/>
    <d v="2023-06-01T18:19:46"/>
    <x v="2"/>
    <x v="0"/>
    <x v="9"/>
    <x v="1"/>
    <x v="1"/>
    <x v="1"/>
    <n v="0.8"/>
  </r>
  <r>
    <n v="1530"/>
    <s v="Jeffrey Rivera"/>
    <s v="nathansmith@example.org"/>
    <n v="36"/>
    <s v="Female"/>
    <x v="7"/>
    <d v="2021-03-09T00:00:00"/>
    <x v="0"/>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x v="1"/>
    <s v="Thing conference who military born."/>
    <x v="1"/>
    <s v="Phone"/>
    <d v="2023-06-01T08:05:47"/>
    <d v="2023-06-01T18:06:47"/>
    <x v="2"/>
    <x v="0"/>
    <x v="0"/>
    <x v="1"/>
    <x v="1"/>
    <x v="1"/>
    <n v="0.76875000000000004"/>
  </r>
  <r>
    <n v="1531"/>
    <s v="Jessica Blankenship"/>
    <s v="janethoward@example.org"/>
    <n v="61"/>
    <s v="Male"/>
    <x v="27"/>
    <d v="2020-03-18T00:00:00"/>
    <x v="2"/>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x v="2"/>
    <m/>
    <x v="0"/>
    <s v="Phone"/>
    <m/>
    <m/>
    <x v="0"/>
    <x v="2"/>
    <x v="0"/>
    <x v="0"/>
    <x v="0"/>
    <x v="1"/>
    <n v="0.64375000000000004"/>
  </r>
  <r>
    <n v="1532"/>
    <s v="Lindsay Arnold"/>
    <s v="robertatkins@example.com"/>
    <n v="56"/>
    <s v="Other"/>
    <x v="2"/>
    <d v="2021-05-13T00:00:00"/>
    <x v="1"/>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x v="2"/>
    <m/>
    <x v="1"/>
    <s v="Phone"/>
    <m/>
    <m/>
    <x v="0"/>
    <x v="8"/>
    <x v="1"/>
    <x v="1"/>
    <x v="0"/>
    <x v="1"/>
    <n v="0.20624999999999999"/>
  </r>
  <r>
    <n v="1533"/>
    <s v="Travis Calderon"/>
    <s v="jacksonwillie@example.net"/>
    <n v="68"/>
    <s v="Female"/>
    <x v="39"/>
    <d v="2021-03-21T00:00:00"/>
    <x v="4"/>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x v="1"/>
    <s v="Exist growth mention."/>
    <x v="1"/>
    <s v="Email"/>
    <d v="2023-06-01T05:32:53"/>
    <d v="2023-06-01T09:42:53"/>
    <x v="3"/>
    <x v="10"/>
    <x v="0"/>
    <x v="1"/>
    <x v="1"/>
    <x v="1"/>
    <n v="0.16250000000000001"/>
  </r>
  <r>
    <n v="1534"/>
    <s v="Tracy Hughes"/>
    <s v="boyerroger@example.net"/>
    <n v="47"/>
    <s v="Female"/>
    <x v="25"/>
    <d v="2020-05-30T00:00:00"/>
    <x v="3"/>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x v="0"/>
    <m/>
    <x v="0"/>
    <s v="Phone"/>
    <d v="2023-06-01T07:57:54"/>
    <m/>
    <x v="0"/>
    <x v="1"/>
    <x v="1"/>
    <x v="0"/>
    <x v="0"/>
    <x v="0"/>
    <n v="0.71875"/>
  </r>
  <r>
    <n v="1535"/>
    <s v="Shelby James"/>
    <s v="colleencline@example.com"/>
    <n v="46"/>
    <s v="Other"/>
    <x v="41"/>
    <d v="2021-01-03T00:00:00"/>
    <x v="1"/>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x v="2"/>
    <m/>
    <x v="1"/>
    <s v="Social media"/>
    <m/>
    <m/>
    <x v="0"/>
    <x v="1"/>
    <x v="6"/>
    <x v="1"/>
    <x v="0"/>
    <x v="1"/>
    <n v="0.79374999999999996"/>
  </r>
  <r>
    <n v="1536"/>
    <s v="Lisa Zhang"/>
    <s v="derekdavis@example.org"/>
    <n v="66"/>
    <s v="Male"/>
    <x v="35"/>
    <d v="2021-03-16T00:00:00"/>
    <x v="3"/>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x v="1"/>
    <s v="Particularly pressure red hotel someone financial."/>
    <x v="3"/>
    <s v="Email"/>
    <d v="2023-06-01T14:04:56"/>
    <d v="2023-06-01T19:43:56"/>
    <x v="3"/>
    <x v="2"/>
    <x v="0"/>
    <x v="1"/>
    <x v="1"/>
    <x v="1"/>
    <n v="0.64375000000000004"/>
  </r>
  <r>
    <n v="1537"/>
    <s v="Kyle Noble"/>
    <s v="nicholas37@example.com"/>
    <n v="67"/>
    <s v="Male"/>
    <x v="14"/>
    <d v="2021-02-16T00:00:00"/>
    <x v="2"/>
    <s v="Installation support"/>
    <s v="I'm having an issue with the {product_purchased}. Please assist. I've noticed a peculiar error message popping up on my {product_purchased} screen. It says '{error_message}'. What does it mean?"/>
    <x v="0"/>
    <m/>
    <x v="1"/>
    <s v="Social media"/>
    <d v="2023-06-01T16:16:57"/>
    <m/>
    <x v="0"/>
    <x v="6"/>
    <x v="4"/>
    <x v="1"/>
    <x v="0"/>
    <x v="0"/>
    <n v="0.39374999999999999"/>
  </r>
  <r>
    <n v="1538"/>
    <s v="Kelli Wheeler"/>
    <s v="kalexander@example.com"/>
    <n v="48"/>
    <s v="Male"/>
    <x v="10"/>
    <d v="2020-10-07T00:00:00"/>
    <x v="4"/>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x v="2"/>
    <m/>
    <x v="1"/>
    <s v="Social media"/>
    <m/>
    <m/>
    <x v="0"/>
    <x v="2"/>
    <x v="7"/>
    <x v="1"/>
    <x v="0"/>
    <x v="1"/>
    <n v="0.7"/>
  </r>
  <r>
    <n v="1539"/>
    <s v="Donald Hanson"/>
    <s v="daviscathy@example.org"/>
    <n v="51"/>
    <s v="Other"/>
    <x v="16"/>
    <d v="2020-06-09T00:00:00"/>
    <x v="3"/>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x v="2"/>
    <m/>
    <x v="1"/>
    <s v="Phone"/>
    <m/>
    <m/>
    <x v="0"/>
    <x v="0"/>
    <x v="8"/>
    <x v="1"/>
    <x v="0"/>
    <x v="1"/>
    <n v="0.84375"/>
  </r>
  <r>
    <n v="1540"/>
    <s v="David Oliver"/>
    <s v="scottlozano@example.net"/>
    <n v="27"/>
    <s v="Female"/>
    <x v="2"/>
    <d v="2020-09-08T00:00:00"/>
    <x v="0"/>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x v="0"/>
    <m/>
    <x v="2"/>
    <s v="Email"/>
    <d v="2023-06-01T04:30:59"/>
    <m/>
    <x v="0"/>
    <x v="0"/>
    <x v="9"/>
    <x v="1"/>
    <x v="0"/>
    <x v="0"/>
    <n v="0.8"/>
  </r>
  <r>
    <n v="1541"/>
    <s v="Rachel Moore"/>
    <s v="jason13@example.net"/>
    <n v="50"/>
    <s v="Male"/>
    <x v="19"/>
    <d v="2020-06-04T00:00:00"/>
    <x v="0"/>
    <s v="Software bug"/>
    <s v="There seems to be a glitch in the {product_purchased} software. It freezes frequently, making it difficult to use. Can you please provide a solution? Thank you. I'm concerned about the security of my {product_purchased} and would like to ensure that my data is safe."/>
    <x v="1"/>
    <s v="Himself cost share make fine."/>
    <x v="3"/>
    <s v="Phone"/>
    <d v="2023-06-01T07:41:59"/>
    <d v="2023-06-01T07:52:59"/>
    <x v="4"/>
    <x v="6"/>
    <x v="8"/>
    <x v="1"/>
    <x v="1"/>
    <x v="1"/>
    <n v="0.46250000000000002"/>
  </r>
  <r>
    <n v="1542"/>
    <s v="Bethany Juarez"/>
    <s v="fosterjeffrey@example.net"/>
    <n v="38"/>
    <s v="Female"/>
    <x v="18"/>
    <d v="2021-04-23T00:00:00"/>
    <x v="4"/>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x v="2"/>
    <m/>
    <x v="0"/>
    <s v="Phone"/>
    <m/>
    <m/>
    <x v="0"/>
    <x v="4"/>
    <x v="11"/>
    <x v="0"/>
    <x v="0"/>
    <x v="1"/>
    <n v="0.42499999999999999"/>
  </r>
  <r>
    <n v="1543"/>
    <s v="Wendy Tran"/>
    <s v="jessicabarrett@example.net"/>
    <n v="34"/>
    <s v="Female"/>
    <x v="24"/>
    <d v="2020-03-22T00:00:00"/>
    <x v="1"/>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x v="2"/>
    <m/>
    <x v="2"/>
    <s v="Phone"/>
    <m/>
    <m/>
    <x v="0"/>
    <x v="3"/>
    <x v="0"/>
    <x v="0"/>
    <x v="0"/>
    <x v="1"/>
    <n v="0.2"/>
  </r>
  <r>
    <n v="1544"/>
    <s v="Jennifer Adkins"/>
    <s v="james13@example.net"/>
    <n v="18"/>
    <s v="Male"/>
    <x v="2"/>
    <d v="2021-02-28T00:00:00"/>
    <x v="2"/>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x v="0"/>
    <m/>
    <x v="3"/>
    <s v="Phone"/>
    <d v="2023-06-01T21:39:03"/>
    <m/>
    <x v="0"/>
    <x v="4"/>
    <x v="4"/>
    <x v="1"/>
    <x v="0"/>
    <x v="0"/>
    <n v="0.47499999999999998"/>
  </r>
  <r>
    <n v="1545"/>
    <s v="Kimberly Pratt"/>
    <s v="patrickclark@example.net"/>
    <n v="33"/>
    <s v="Female"/>
    <x v="31"/>
    <d v="2020-10-29T00:00:00"/>
    <x v="0"/>
    <s v="Network problem"/>
    <s v="I'm having an issue with the {product_purchased}. Please assist. I need assistance as soon as possible because it's affecting my work and productivity."/>
    <x v="1"/>
    <s v="Reflect example describe lawyer skill."/>
    <x v="0"/>
    <s v="Social media"/>
    <d v="2023-06-01T01:26:03"/>
    <d v="2023-06-01T15:07:03"/>
    <x v="2"/>
    <x v="0"/>
    <x v="7"/>
    <x v="1"/>
    <x v="1"/>
    <x v="1"/>
    <n v="0.83750000000000002"/>
  </r>
  <r>
    <n v="1546"/>
    <s v="Eric Arnold"/>
    <s v="mmanning@example.org"/>
    <n v="55"/>
    <s v="Male"/>
    <x v="16"/>
    <d v="2021-01-05T00:00:00"/>
    <x v="1"/>
    <s v="Refund request"/>
    <s v="I'm having an issue with the {product_purchased}. Please assist. #542 #542_x000a__x000a_28 Jan 28 2006 @ 20:37:12 -0200 (PST) [PATCH] Update for the following OS I've performed a factory reset on my {product_purchased}, hoping it would resolve the problem, but it didn't help."/>
    <x v="2"/>
    <m/>
    <x v="0"/>
    <s v="Phone"/>
    <m/>
    <m/>
    <x v="0"/>
    <x v="1"/>
    <x v="6"/>
    <x v="0"/>
    <x v="0"/>
    <x v="1"/>
    <n v="0.79374999999999996"/>
  </r>
  <r>
    <n v="1547"/>
    <s v="Joe Mckee"/>
    <s v="mirandaklein@example.org"/>
    <n v="46"/>
    <s v="Other"/>
    <x v="1"/>
    <d v="2020-02-16T00:00:00"/>
    <x v="0"/>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x v="1"/>
    <s v="Listen north plan believe population."/>
    <x v="2"/>
    <s v="Chat"/>
    <d v="2023-06-01T01:48:07"/>
    <d v="2023-05-31T23:21:07"/>
    <x v="1"/>
    <x v="6"/>
    <x v="4"/>
    <x v="1"/>
    <x v="1"/>
    <x v="1"/>
    <n v="0.39374999999999999"/>
  </r>
  <r>
    <n v="1548"/>
    <s v="Jill Duncan"/>
    <s v="msmith@example.com"/>
    <n v="68"/>
    <s v="Other"/>
    <x v="38"/>
    <d v="2021-10-13T00:00:00"/>
    <x v="2"/>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x v="0"/>
    <m/>
    <x v="3"/>
    <s v="Email"/>
    <d v="2023-06-01T14:41:08"/>
    <m/>
    <x v="0"/>
    <x v="9"/>
    <x v="7"/>
    <x v="1"/>
    <x v="0"/>
    <x v="0"/>
    <n v="0.18124999999999999"/>
  </r>
  <r>
    <n v="1549"/>
    <s v="Bradley Walters"/>
    <s v="megan59@example.net"/>
    <n v="54"/>
    <s v="Male"/>
    <x v="7"/>
    <d v="2020-01-26T00:00:00"/>
    <x v="3"/>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x v="1"/>
    <s v="Bag civil west agreement."/>
    <x v="0"/>
    <s v="Social media"/>
    <d v="2023-05-31T23:46:09"/>
    <d v="2023-06-01T15:29:09"/>
    <x v="1"/>
    <x v="2"/>
    <x v="6"/>
    <x v="1"/>
    <x v="1"/>
    <x v="1"/>
    <n v="0.73124999999999996"/>
  </r>
  <r>
    <n v="1550"/>
    <s v="Thomas Wolf"/>
    <s v="hsmith@example.org"/>
    <n v="48"/>
    <s v="Female"/>
    <x v="16"/>
    <d v="2021-07-02T00:00:00"/>
    <x v="3"/>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x v="0"/>
    <m/>
    <x v="3"/>
    <s v="Social media"/>
    <d v="2023-06-01T08:57:11"/>
    <m/>
    <x v="0"/>
    <x v="4"/>
    <x v="2"/>
    <x v="1"/>
    <x v="0"/>
    <x v="0"/>
    <n v="0.43125000000000002"/>
  </r>
  <r>
    <n v="1551"/>
    <s v="Cynthia Herman"/>
    <s v="josewilliams@example.net"/>
    <n v="30"/>
    <s v="Female"/>
    <x v="33"/>
    <d v="2021-06-24T00:00:00"/>
    <x v="2"/>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x v="0"/>
    <m/>
    <x v="3"/>
    <s v="Email"/>
    <d v="2023-06-01T19:55:12"/>
    <m/>
    <x v="0"/>
    <x v="9"/>
    <x v="8"/>
    <x v="1"/>
    <x v="0"/>
    <x v="0"/>
    <n v="0.23125000000000001"/>
  </r>
  <r>
    <n v="1552"/>
    <s v="Anthony English"/>
    <s v="anthonymills@example.org"/>
    <n v="46"/>
    <s v="Male"/>
    <x v="21"/>
    <d v="2020-12-17T00:00:00"/>
    <x v="4"/>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x v="2"/>
    <m/>
    <x v="2"/>
    <s v="Chat"/>
    <m/>
    <m/>
    <x v="0"/>
    <x v="5"/>
    <x v="10"/>
    <x v="0"/>
    <x v="0"/>
    <x v="1"/>
    <n v="0.27500000000000002"/>
  </r>
  <r>
    <n v="1553"/>
    <s v="Timothy Ware"/>
    <s v="carol08@example.net"/>
    <n v="27"/>
    <s v="Other"/>
    <x v="30"/>
    <d v="2021-07-17T00:00:00"/>
    <x v="3"/>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x v="0"/>
    <m/>
    <x v="3"/>
    <s v="Email"/>
    <d v="2023-06-01T14:45:14"/>
    <m/>
    <x v="0"/>
    <x v="10"/>
    <x v="2"/>
    <x v="1"/>
    <x v="0"/>
    <x v="0"/>
    <n v="0.17499999999999999"/>
  </r>
  <r>
    <n v="1554"/>
    <s v="Christine Long DDS"/>
    <s v="jonesrebecca@example.org"/>
    <n v="29"/>
    <s v="Other"/>
    <x v="10"/>
    <d v="2020-11-23T00:00:00"/>
    <x v="1"/>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x v="1"/>
    <s v="Likely instead government article throughout term bring."/>
    <x v="2"/>
    <s v="Email"/>
    <d v="2023-06-01T16:08:15"/>
    <d v="2023-06-01T01:21:15"/>
    <x v="5"/>
    <x v="6"/>
    <x v="3"/>
    <x v="1"/>
    <x v="1"/>
    <x v="1"/>
    <n v="0.51875000000000004"/>
  </r>
  <r>
    <n v="1555"/>
    <s v="Seth Allen"/>
    <s v="williamcortez@example.com"/>
    <n v="22"/>
    <s v="Other"/>
    <x v="13"/>
    <d v="2021-11-13T00:00:00"/>
    <x v="2"/>
    <s v="Product compatibility"/>
    <s v="I'm having an issue with the {product_purchased}. Please assist._x000a__x000a_Here is an example:_x000a__x000a_{product_purchased} My cart is: ã€Suitã€‘_x000a__x000a_The product is: I'm unable to find the option to perform the desired action in the {product_purchased}. Could you please guide me through the steps?"/>
    <x v="2"/>
    <m/>
    <x v="2"/>
    <s v="Email"/>
    <m/>
    <m/>
    <x v="4"/>
    <x v="1"/>
    <x v="3"/>
    <x v="0"/>
    <x v="0"/>
    <x v="1"/>
    <n v="0.65625"/>
  </r>
  <r>
    <n v="1556"/>
    <s v="Tanya Cohen"/>
    <s v="zlawson@example.com"/>
    <n v="35"/>
    <s v="Other"/>
    <x v="19"/>
    <d v="2021-07-01T00:00:00"/>
    <x v="0"/>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x v="2"/>
    <m/>
    <x v="2"/>
    <s v="Social media"/>
    <m/>
    <m/>
    <x v="4"/>
    <x v="6"/>
    <x v="2"/>
    <x v="0"/>
    <x v="0"/>
    <x v="1"/>
    <n v="0.47499999999999998"/>
  </r>
  <r>
    <n v="1557"/>
    <s v="Laura Rhodes"/>
    <s v="mcphersonbetty@example.org"/>
    <n v="41"/>
    <s v="Male"/>
    <x v="38"/>
    <d v="2021-05-21T00:00:00"/>
    <x v="2"/>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x v="0"/>
    <m/>
    <x v="0"/>
    <s v="Social media"/>
    <d v="2023-06-01T13:42:21"/>
    <m/>
    <x v="4"/>
    <x v="10"/>
    <x v="1"/>
    <x v="0"/>
    <x v="0"/>
    <x v="0"/>
    <n v="0.24374999999999999"/>
  </r>
  <r>
    <n v="1558"/>
    <s v="Renee Gonzalez"/>
    <s v="susanwagner@example.org"/>
    <n v="20"/>
    <s v="Male"/>
    <x v="37"/>
    <d v="2021-10-01T00:00:00"/>
    <x v="0"/>
    <s v="Payment issue"/>
    <s v="I'm having an issue with the {product_purchased}. Please assist. The issue I'm facing is intermittent. Sometimes it works fine, but other times it acts up unexpectedly."/>
    <x v="1"/>
    <s v="Drop civil law nothing growth idea local."/>
    <x v="2"/>
    <s v="Chat"/>
    <d v="2023-06-01T20:03:21"/>
    <d v="2023-06-01T17:24:21"/>
    <x v="1"/>
    <x v="8"/>
    <x v="7"/>
    <x v="1"/>
    <x v="1"/>
    <x v="1"/>
    <n v="0.20624999999999999"/>
  </r>
  <r>
    <n v="1559"/>
    <s v="Sarah Thompson"/>
    <s v="vcampos@example.org"/>
    <n v="40"/>
    <s v="Female"/>
    <x v="30"/>
    <d v="2021-02-15T00:00:00"/>
    <x v="4"/>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x v="2"/>
    <m/>
    <x v="3"/>
    <s v="Email"/>
    <m/>
    <m/>
    <x v="4"/>
    <x v="3"/>
    <x v="4"/>
    <x v="1"/>
    <x v="0"/>
    <x v="1"/>
    <n v="0.22500000000000001"/>
  </r>
  <r>
    <n v="1560"/>
    <s v="Kristin Mann"/>
    <s v="whitneykaufman@example.com"/>
    <n v="25"/>
    <s v="Male"/>
    <x v="12"/>
    <d v="2020-05-28T00:00:00"/>
    <x v="0"/>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x v="0"/>
    <m/>
    <x v="1"/>
    <s v="Phone"/>
    <d v="2023-06-01T00:30:24"/>
    <m/>
    <x v="4"/>
    <x v="0"/>
    <x v="1"/>
    <x v="1"/>
    <x v="0"/>
    <x v="0"/>
    <n v="0.80625000000000002"/>
  </r>
  <r>
    <n v="1561"/>
    <s v="Jennifer Daniel"/>
    <s v="bridget33@example.net"/>
    <n v="57"/>
    <s v="Male"/>
    <x v="19"/>
    <d v="2020-08-11T00:00:00"/>
    <x v="3"/>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x v="0"/>
    <m/>
    <x v="2"/>
    <s v="Phone"/>
    <d v="2023-06-01T05:33:25"/>
    <m/>
    <x v="4"/>
    <x v="6"/>
    <x v="5"/>
    <x v="1"/>
    <x v="0"/>
    <x v="0"/>
    <n v="0.41875000000000001"/>
  </r>
  <r>
    <n v="1562"/>
    <s v="Julie Haley"/>
    <s v="nicholas58@example.org"/>
    <n v="52"/>
    <s v="Female"/>
    <x v="36"/>
    <d v="2020-02-29T00:00:00"/>
    <x v="3"/>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x v="0"/>
    <m/>
    <x v="2"/>
    <s v="Phone"/>
    <d v="2023-06-01T11:03:26"/>
    <m/>
    <x v="4"/>
    <x v="8"/>
    <x v="4"/>
    <x v="1"/>
    <x v="0"/>
    <x v="0"/>
    <n v="0.20624999999999999"/>
  </r>
  <r>
    <n v="1563"/>
    <s v="Jennifer Beck"/>
    <s v="johnsonjoseph@example.org"/>
    <n v="31"/>
    <s v="Female"/>
    <x v="17"/>
    <d v="2020-06-19T00:00:00"/>
    <x v="4"/>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x v="2"/>
    <m/>
    <x v="2"/>
    <s v="Email"/>
    <m/>
    <m/>
    <x v="4"/>
    <x v="2"/>
    <x v="8"/>
    <x v="0"/>
    <x v="0"/>
    <x v="1"/>
    <n v="0.56874999999999998"/>
  </r>
  <r>
    <n v="1564"/>
    <s v="Timothy Martinez"/>
    <s v="silvaadam@example.org"/>
    <n v="64"/>
    <s v="Female"/>
    <x v="40"/>
    <d v="2020-02-28T00:00:00"/>
    <x v="3"/>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x v="1"/>
    <s v="Full feeling serve investment charge election."/>
    <x v="2"/>
    <s v="Social media"/>
    <d v="2023-06-01T07:48:28"/>
    <d v="2023-06-01T10:48:28"/>
    <x v="3"/>
    <x v="0"/>
    <x v="4"/>
    <x v="1"/>
    <x v="1"/>
    <x v="1"/>
    <n v="0.9375"/>
  </r>
  <r>
    <n v="1565"/>
    <s v="Fernando Graham"/>
    <s v="jennifermyers@example.org"/>
    <n v="36"/>
    <s v="Female"/>
    <x v="12"/>
    <d v="2020-05-22T00:00:00"/>
    <x v="0"/>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x v="2"/>
    <m/>
    <x v="3"/>
    <s v="Chat"/>
    <m/>
    <m/>
    <x v="4"/>
    <x v="10"/>
    <x v="1"/>
    <x v="1"/>
    <x v="0"/>
    <x v="1"/>
    <n v="0.24374999999999999"/>
  </r>
  <r>
    <n v="1566"/>
    <s v="Whitney Watkins"/>
    <s v="jonestaylor@example.net"/>
    <n v="24"/>
    <s v="Male"/>
    <x v="40"/>
    <d v="2021-05-26T00:00:00"/>
    <x v="1"/>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x v="0"/>
    <m/>
    <x v="2"/>
    <s v="Chat"/>
    <d v="2023-06-01T18:02:31"/>
    <m/>
    <x v="4"/>
    <x v="1"/>
    <x v="1"/>
    <x v="1"/>
    <x v="0"/>
    <x v="0"/>
    <n v="0.71875"/>
  </r>
  <r>
    <n v="1567"/>
    <s v="William Bennett"/>
    <s v="andrew86@example.net"/>
    <n v="26"/>
    <s v="Male"/>
    <x v="15"/>
    <d v="2021-02-24T00:00:00"/>
    <x v="1"/>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x v="0"/>
    <m/>
    <x v="0"/>
    <s v="Chat"/>
    <d v="2023-06-01T11:25:33"/>
    <m/>
    <x v="4"/>
    <x v="4"/>
    <x v="4"/>
    <x v="0"/>
    <x v="0"/>
    <x v="0"/>
    <n v="0.47499999999999998"/>
  </r>
  <r>
    <n v="1568"/>
    <s v="Jennifer Alexander"/>
    <s v="tiffany58@example.com"/>
    <n v="40"/>
    <s v="Other"/>
    <x v="12"/>
    <d v="2020-03-19T00:00:00"/>
    <x v="4"/>
    <s v="Display issue"/>
    <s v="I'm having an issue with the {product_purchased}. Please assist._x000a__x000a_You might also like..._x000a__x000a_$0.08 ( $14 ) $ negate-product-purchased.sh Add to cart I've checked the device settings and made sure that everything is configured correctly."/>
    <x v="2"/>
    <m/>
    <x v="0"/>
    <s v="Phone"/>
    <m/>
    <m/>
    <x v="4"/>
    <x v="7"/>
    <x v="0"/>
    <x v="0"/>
    <x v="0"/>
    <x v="1"/>
    <n v="0.20624999999999999"/>
  </r>
  <r>
    <n v="1569"/>
    <s v="Ryan Henderson"/>
    <s v="kimberlyhernandez@example.com"/>
    <n v="47"/>
    <s v="Other"/>
    <x v="0"/>
    <d v="2021-12-26T00:00:00"/>
    <x v="0"/>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x v="1"/>
    <s v="Change no personal."/>
    <x v="0"/>
    <s v="Social media"/>
    <d v="2023-06-01T17:40:36"/>
    <d v="2023-06-01T02:42:36"/>
    <x v="2"/>
    <x v="6"/>
    <x v="10"/>
    <x v="1"/>
    <x v="1"/>
    <x v="1"/>
    <n v="0.46875"/>
  </r>
  <r>
    <n v="1570"/>
    <s v="Samantha Wells"/>
    <s v="rita44@example.com"/>
    <n v="47"/>
    <s v="Male"/>
    <x v="18"/>
    <d v="2021-12-06T00:00:00"/>
    <x v="2"/>
    <s v="Data loss"/>
    <s v="I'm having an issue with the {product_purchased}. Please assist. I'm worried that the issue might be hardware-related and might require repair or replacement."/>
    <x v="2"/>
    <m/>
    <x v="1"/>
    <s v="Phone"/>
    <m/>
    <m/>
    <x v="4"/>
    <x v="2"/>
    <x v="10"/>
    <x v="1"/>
    <x v="0"/>
    <x v="1"/>
    <n v="0.59375"/>
  </r>
  <r>
    <n v="1571"/>
    <s v="Barbara Neal"/>
    <s v="holmesjoseph@example.com"/>
    <n v="65"/>
    <s v="Other"/>
    <x v="8"/>
    <d v="2021-09-05T00:00:00"/>
    <x v="0"/>
    <s v="Data loss"/>
    <s v="There seems to be a glitch in the {product_purchased} software. It freezes frequently, making it difficult to use. Can you please provide a solution? Thanks! I'm not sure if this issue is specific to my device or if others have reported similar problems."/>
    <x v="2"/>
    <m/>
    <x v="1"/>
    <s v="Chat"/>
    <m/>
    <m/>
    <x v="4"/>
    <x v="2"/>
    <x v="9"/>
    <x v="1"/>
    <x v="0"/>
    <x v="1"/>
    <n v="0.61250000000000004"/>
  </r>
  <r>
    <n v="1572"/>
    <s v="Elizabeth Hardin"/>
    <s v="nicholasquinn@example.org"/>
    <n v="19"/>
    <s v="Other"/>
    <x v="8"/>
    <d v="2021-02-02T00:00:00"/>
    <x v="2"/>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x v="0"/>
    <m/>
    <x v="2"/>
    <s v="Email"/>
    <d v="2023-06-01T17:49:38"/>
    <m/>
    <x v="4"/>
    <x v="4"/>
    <x v="4"/>
    <x v="1"/>
    <x v="0"/>
    <x v="0"/>
    <n v="0.47499999999999998"/>
  </r>
  <r>
    <n v="1573"/>
    <s v="Holly Miller"/>
    <s v="tuckerapril@example.com"/>
    <n v="20"/>
    <s v="Other"/>
    <x v="4"/>
    <d v="2021-12-04T00:00:00"/>
    <x v="4"/>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x v="2"/>
    <m/>
    <x v="0"/>
    <s v="Email"/>
    <m/>
    <m/>
    <x v="4"/>
    <x v="5"/>
    <x v="10"/>
    <x v="0"/>
    <x v="0"/>
    <x v="1"/>
    <n v="0.27500000000000002"/>
  </r>
  <r>
    <n v="1574"/>
    <s v="Russell Brown"/>
    <s v="perezkelsey@example.org"/>
    <n v="25"/>
    <s v="Male"/>
    <x v="16"/>
    <d v="2020-09-30T00:00:00"/>
    <x v="1"/>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x v="1"/>
    <s v="Exactly race military animal."/>
    <x v="2"/>
    <s v="Social media"/>
    <d v="2023-06-01T09:47:41"/>
    <d v="2023-06-01T10:39:41"/>
    <x v="3"/>
    <x v="1"/>
    <x v="9"/>
    <x v="1"/>
    <x v="1"/>
    <x v="1"/>
    <n v="0.73124999999999996"/>
  </r>
  <r>
    <n v="1575"/>
    <s v="Tina Nichols"/>
    <s v="taylorjoseph@example.net"/>
    <n v="59"/>
    <s v="Female"/>
    <x v="5"/>
    <d v="2020-08-01T00:00:00"/>
    <x v="1"/>
    <s v="Delivery problem"/>
    <s v="I'm having an issue with the {product_purchased}. Please assist. I've noticed that the issue occurs consistently when I use a specific feature or application on my {product_purchased}."/>
    <x v="2"/>
    <m/>
    <x v="1"/>
    <s v="Phone"/>
    <m/>
    <m/>
    <x v="4"/>
    <x v="8"/>
    <x v="5"/>
    <x v="1"/>
    <x v="0"/>
    <x v="1"/>
    <n v="0.25624999999999998"/>
  </r>
  <r>
    <n v="1576"/>
    <s v="Ms. Maria Wade MD"/>
    <s v="gparsons@example.net"/>
    <n v="31"/>
    <s v="Male"/>
    <x v="40"/>
    <d v="2021-12-03T00:00:00"/>
    <x v="2"/>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x v="0"/>
    <m/>
    <x v="3"/>
    <s v="Email"/>
    <d v="2023-06-01T01:11:43"/>
    <m/>
    <x v="4"/>
    <x v="4"/>
    <x v="10"/>
    <x v="1"/>
    <x v="0"/>
    <x v="0"/>
    <n v="0.41875000000000001"/>
  </r>
  <r>
    <n v="1577"/>
    <s v="Thomas Buckley"/>
    <s v="youngmichele@example.net"/>
    <n v="23"/>
    <s v="Male"/>
    <x v="32"/>
    <d v="2021-06-30T00:00:00"/>
    <x v="1"/>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x v="0"/>
    <m/>
    <x v="3"/>
    <s v="Phone"/>
    <d v="2023-06-01T14:15:45"/>
    <m/>
    <x v="4"/>
    <x v="2"/>
    <x v="8"/>
    <x v="1"/>
    <x v="0"/>
    <x v="0"/>
    <n v="0.56874999999999998"/>
  </r>
  <r>
    <n v="1578"/>
    <s v="Rebecca Barber"/>
    <s v="jose52@example.net"/>
    <n v="38"/>
    <s v="Female"/>
    <x v="37"/>
    <d v="2021-05-22T00:00:00"/>
    <x v="0"/>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x v="1"/>
    <s v="Goal Mrs place girl customer."/>
    <x v="3"/>
    <s v="Email"/>
    <d v="2023-06-01T19:12:47"/>
    <d v="2023-06-01T11:45:47"/>
    <x v="5"/>
    <x v="0"/>
    <x v="1"/>
    <x v="1"/>
    <x v="1"/>
    <x v="1"/>
    <n v="0.80625000000000002"/>
  </r>
  <r>
    <n v="1579"/>
    <s v="Brian Crane"/>
    <s v="michaelrandall@example.com"/>
    <n v="39"/>
    <s v="Other"/>
    <x v="13"/>
    <d v="2021-01-19T00:00:00"/>
    <x v="4"/>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x v="0"/>
    <m/>
    <x v="1"/>
    <s v="Chat"/>
    <d v="2023-06-01T20:52:49"/>
    <m/>
    <x v="4"/>
    <x v="4"/>
    <x v="6"/>
    <x v="1"/>
    <x v="0"/>
    <x v="0"/>
    <n v="0.51875000000000004"/>
  </r>
  <r>
    <n v="1580"/>
    <s v="Christina Ward"/>
    <s v="daniel81@example.org"/>
    <n v="26"/>
    <s v="Male"/>
    <x v="16"/>
    <d v="2021-04-24T00:00:00"/>
    <x v="0"/>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x v="2"/>
    <m/>
    <x v="3"/>
    <s v="Email"/>
    <m/>
    <m/>
    <x v="4"/>
    <x v="2"/>
    <x v="11"/>
    <x v="1"/>
    <x v="0"/>
    <x v="1"/>
    <n v="0.65"/>
  </r>
  <r>
    <n v="1581"/>
    <s v="Kyle Ritter"/>
    <s v="acostaandrew@example.org"/>
    <n v="62"/>
    <s v="Female"/>
    <x v="35"/>
    <d v="2021-07-09T00:00:00"/>
    <x v="0"/>
    <s v="Software bug"/>
    <s v="My {product_purchased} crashed, and I lost all the data stored on it. Is there any way to recover the lost data? Thanks. I've checked the device settings and made sure that everything is configured correctly."/>
    <x v="1"/>
    <s v="According tend use everybody oil paper way security."/>
    <x v="3"/>
    <s v="Chat"/>
    <d v="2023-06-01T14:13:50"/>
    <d v="2023-06-01T00:23:50"/>
    <x v="1"/>
    <x v="4"/>
    <x v="2"/>
    <x v="1"/>
    <x v="1"/>
    <x v="1"/>
    <n v="0.43125000000000002"/>
  </r>
  <r>
    <n v="1582"/>
    <s v="Michael Knight"/>
    <s v="francokimberly@example.com"/>
    <n v="70"/>
    <s v="Female"/>
    <x v="4"/>
    <d v="2021-01-22T00:00:00"/>
    <x v="1"/>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x v="2"/>
    <m/>
    <x v="2"/>
    <s v="Social media"/>
    <m/>
    <m/>
    <x v="4"/>
    <x v="1"/>
    <x v="6"/>
    <x v="0"/>
    <x v="0"/>
    <x v="1"/>
    <n v="0.79374999999999996"/>
  </r>
  <r>
    <n v="1583"/>
    <s v="William Cannon"/>
    <s v="elizabeth29@example.org"/>
    <n v="23"/>
    <s v="Other"/>
    <x v="8"/>
    <d v="2020-06-19T00:00:00"/>
    <x v="2"/>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x v="1"/>
    <s v="Newspaper break space range."/>
    <x v="1"/>
    <s v="Phone"/>
    <d v="2023-06-01T06:15:54"/>
    <d v="2023-05-31T23:16:54"/>
    <x v="3"/>
    <x v="5"/>
    <x v="8"/>
    <x v="1"/>
    <x v="1"/>
    <x v="1"/>
    <n v="0.27500000000000002"/>
  </r>
  <r>
    <n v="1584"/>
    <s v="Tanya Grant"/>
    <s v="steven58@example.net"/>
    <n v="61"/>
    <s v="Female"/>
    <x v="22"/>
    <d v="2021-04-06T00:00:00"/>
    <x v="1"/>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x v="1"/>
    <s v="Others old our allow event do talk."/>
    <x v="0"/>
    <s v="Email"/>
    <d v="2023-06-01T07:29:55"/>
    <d v="2023-06-01T11:20:55"/>
    <x v="5"/>
    <x v="3"/>
    <x v="11"/>
    <x v="1"/>
    <x v="1"/>
    <x v="1"/>
    <n v="0.24374999999999999"/>
  </r>
  <r>
    <n v="1585"/>
    <s v="Andrew Nguyen"/>
    <s v="jonesalexa@example.org"/>
    <n v="49"/>
    <s v="Male"/>
    <x v="11"/>
    <d v="2020-05-16T00:00:00"/>
    <x v="1"/>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x v="0"/>
    <m/>
    <x v="1"/>
    <s v="Social media"/>
    <d v="2023-06-01T06:41:56"/>
    <m/>
    <x v="4"/>
    <x v="0"/>
    <x v="1"/>
    <x v="1"/>
    <x v="0"/>
    <x v="0"/>
    <n v="0.80625000000000002"/>
  </r>
  <r>
    <n v="1586"/>
    <s v="Kari Lara"/>
    <s v="veronica67@example.org"/>
    <n v="19"/>
    <s v="Other"/>
    <x v="5"/>
    <d v="2020-09-08T00:00:00"/>
    <x v="4"/>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x v="0"/>
    <m/>
    <x v="3"/>
    <s v="Phone"/>
    <d v="2023-06-01T16:21:57"/>
    <m/>
    <x v="4"/>
    <x v="7"/>
    <x v="9"/>
    <x v="1"/>
    <x v="0"/>
    <x v="0"/>
    <n v="0.3"/>
  </r>
  <r>
    <n v="1587"/>
    <s v="Morgan Diaz"/>
    <s v="mannjanet@example.org"/>
    <n v="34"/>
    <s v="Male"/>
    <x v="24"/>
    <d v="2020-08-23T00:00:00"/>
    <x v="3"/>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x v="2"/>
    <m/>
    <x v="2"/>
    <s v="Chat"/>
    <m/>
    <m/>
    <x v="4"/>
    <x v="5"/>
    <x v="5"/>
    <x v="0"/>
    <x v="0"/>
    <x v="1"/>
    <n v="0.21875"/>
  </r>
  <r>
    <n v="1588"/>
    <s v="Paul Lopez"/>
    <s v="andrea06@example.org"/>
    <n v="34"/>
    <s v="Female"/>
    <x v="14"/>
    <d v="2021-10-14T00:00:00"/>
    <x v="3"/>
    <s v="Account access"/>
    <s v="I'm having an issue with the {product_purchased}. Please assist._x000a__x000a_Add it to your cart The issue I'm facing is intermittent. Sometimes it works fine, but other times it acts up unexpectedly."/>
    <x v="2"/>
    <m/>
    <x v="1"/>
    <s v="Social media"/>
    <m/>
    <m/>
    <x v="0"/>
    <x v="10"/>
    <x v="7"/>
    <x v="1"/>
    <x v="0"/>
    <x v="1"/>
    <n v="0.25624999999999998"/>
  </r>
  <r>
    <n v="1589"/>
    <s v="Meghan Sparks"/>
    <s v="charles12@example.org"/>
    <n v="55"/>
    <s v="Female"/>
    <x v="29"/>
    <d v="2021-08-26T00:00:00"/>
    <x v="0"/>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x v="1"/>
    <s v="Past lot adult energy another center behind really."/>
    <x v="1"/>
    <s v="Chat"/>
    <d v="2023-06-01T17:01:01"/>
    <d v="2023-06-01T14:48:01"/>
    <x v="2"/>
    <x v="6"/>
    <x v="5"/>
    <x v="1"/>
    <x v="1"/>
    <x v="1"/>
    <n v="0.41875000000000001"/>
  </r>
  <r>
    <n v="1590"/>
    <s v="Melissa Garcia"/>
    <s v="mariajohnson@example.net"/>
    <n v="61"/>
    <s v="Female"/>
    <x v="34"/>
    <d v="2021-07-09T00:00:00"/>
    <x v="2"/>
    <s v="Product compatibility"/>
    <s v="I'm having an issue with the {product_purchased}. Please assist. I've reviewed the troubleshooting steps on the official support website, but they didn't resolve the problem."/>
    <x v="1"/>
    <s v="North check social."/>
    <x v="1"/>
    <s v="Social media"/>
    <d v="2023-06-01T13:48:01"/>
    <d v="2023-06-01T11:33:01"/>
    <x v="4"/>
    <x v="1"/>
    <x v="2"/>
    <x v="1"/>
    <x v="1"/>
    <x v="1"/>
    <n v="0.65"/>
  </r>
  <r>
    <n v="1591"/>
    <s v="Kyle Black MD"/>
    <s v="zwalker@example.net"/>
    <n v="53"/>
    <s v="Male"/>
    <x v="9"/>
    <d v="2020-05-08T00:00:00"/>
    <x v="3"/>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x v="1"/>
    <s v="Pretty kitchen anyone want town cup."/>
    <x v="1"/>
    <s v="Social media"/>
    <d v="2023-06-01T05:38:03"/>
    <d v="2023-05-31T23:04:03"/>
    <x v="2"/>
    <x v="2"/>
    <x v="1"/>
    <x v="1"/>
    <x v="1"/>
    <x v="1"/>
    <n v="0.72499999999999998"/>
  </r>
  <r>
    <n v="1592"/>
    <s v="Monica Duncan"/>
    <s v="michellebradley@example.org"/>
    <n v="54"/>
    <s v="Male"/>
    <x v="16"/>
    <d v="2020-08-05T00:00:00"/>
    <x v="3"/>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x v="2"/>
    <m/>
    <x v="3"/>
    <s v="Chat"/>
    <m/>
    <m/>
    <x v="4"/>
    <x v="4"/>
    <x v="5"/>
    <x v="1"/>
    <x v="0"/>
    <x v="1"/>
    <n v="0.42499999999999999"/>
  </r>
  <r>
    <n v="1593"/>
    <s v="Marissa Thornton"/>
    <s v="krichardson@example.org"/>
    <n v="45"/>
    <s v="Other"/>
    <x v="32"/>
    <d v="2021-05-10T00:00:00"/>
    <x v="0"/>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x v="0"/>
    <m/>
    <x v="0"/>
    <s v="Email"/>
    <d v="2023-06-01T22:14:06"/>
    <m/>
    <x v="4"/>
    <x v="0"/>
    <x v="1"/>
    <x v="0"/>
    <x v="0"/>
    <x v="0"/>
    <n v="0.80625000000000002"/>
  </r>
  <r>
    <n v="1594"/>
    <s v="Maria Marquez"/>
    <s v="brittanyjones@example.net"/>
    <n v="56"/>
    <s v="Male"/>
    <x v="7"/>
    <d v="2020-04-29T00:00:00"/>
    <x v="4"/>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x v="1"/>
    <s v="Available TV property plant camera society majority."/>
    <x v="2"/>
    <s v="Email"/>
    <d v="2023-05-31T22:32:08"/>
    <d v="2023-06-01T12:46:08"/>
    <x v="2"/>
    <x v="2"/>
    <x v="11"/>
    <x v="1"/>
    <x v="1"/>
    <x v="1"/>
    <n v="0.65"/>
  </r>
  <r>
    <n v="1595"/>
    <s v="Tyler Acosta"/>
    <s v="sotojennifer@example.com"/>
    <n v="23"/>
    <s v="Other"/>
    <x v="20"/>
    <d v="2020-07-18T00:00:00"/>
    <x v="0"/>
    <s v="Peripheral compatibility"/>
    <s v="I'm having an issue with the {product_purchased}. Please assist._x000a__x000a_Thanks! I've checked the device settings and made sure that everything is configured correctly."/>
    <x v="2"/>
    <m/>
    <x v="2"/>
    <s v="Chat"/>
    <m/>
    <m/>
    <x v="4"/>
    <x v="0"/>
    <x v="2"/>
    <x v="0"/>
    <x v="0"/>
    <x v="1"/>
    <n v="1.0687500000000001"/>
  </r>
  <r>
    <n v="1596"/>
    <s v="Christine Daniels"/>
    <s v="frederickannette@example.com"/>
    <n v="27"/>
    <s v="Male"/>
    <x v="38"/>
    <d v="2021-11-30T00:00:00"/>
    <x v="3"/>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x v="1"/>
    <s v="Nice ask vote physical technology six trip."/>
    <x v="3"/>
    <s v="Chat"/>
    <d v="2023-06-01T01:34:10"/>
    <d v="2023-06-01T19:21:10"/>
    <x v="4"/>
    <x v="0"/>
    <x v="3"/>
    <x v="1"/>
    <x v="1"/>
    <x v="1"/>
    <n v="0.9375"/>
  </r>
  <r>
    <n v="1597"/>
    <s v="Natalie Smith"/>
    <s v="donald23@example.net"/>
    <n v="31"/>
    <s v="Male"/>
    <x v="28"/>
    <d v="2021-04-13T00:00:00"/>
    <x v="0"/>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x v="1"/>
    <s v="Past design group computer discussion."/>
    <x v="2"/>
    <s v="Email"/>
    <d v="2023-06-01T07:49:11"/>
    <d v="2023-06-01T15:16:11"/>
    <x v="3"/>
    <x v="0"/>
    <x v="11"/>
    <x v="1"/>
    <x v="1"/>
    <x v="1"/>
    <n v="0.875"/>
  </r>
  <r>
    <n v="1598"/>
    <s v="Rebecca Garcia"/>
    <s v="bergadrian@example.com"/>
    <n v="29"/>
    <s v="Other"/>
    <x v="36"/>
    <d v="2020-06-06T00:00:00"/>
    <x v="0"/>
    <s v="Delivery problem"/>
    <s v="I'm having an issue with the {product_purchased}. Please assist._x000a__x000a_14.1: Incoming:_x000a__x000a_15.2: Current:_x000a__x000a_16.1: Upfront:_x000a__x000a_17.1: Request I need assistance as soon as possible because it's affecting my work and productivity."/>
    <x v="2"/>
    <m/>
    <x v="1"/>
    <s v="Phone"/>
    <m/>
    <m/>
    <x v="4"/>
    <x v="5"/>
    <x v="8"/>
    <x v="1"/>
    <x v="0"/>
    <x v="1"/>
    <n v="0.27500000000000002"/>
  </r>
  <r>
    <n v="1599"/>
    <s v="Jeremy Curtis"/>
    <s v="campbellbetty@example.org"/>
    <n v="39"/>
    <s v="Female"/>
    <x v="32"/>
    <d v="2021-03-01T00:00:00"/>
    <x v="1"/>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x v="1"/>
    <s v="Yourself thought them both behind reflect character believe."/>
    <x v="2"/>
    <s v="Email"/>
    <d v="2023-06-01T12:48:14"/>
    <d v="2023-06-01T06:03:14"/>
    <x v="1"/>
    <x v="1"/>
    <x v="0"/>
    <x v="1"/>
    <x v="1"/>
    <x v="1"/>
    <n v="0.63124999999999998"/>
  </r>
  <r>
    <n v="1600"/>
    <s v="Dean Coleman"/>
    <s v="zacharybrewer@example.net"/>
    <n v="59"/>
    <s v="Male"/>
    <x v="38"/>
    <d v="2020-04-14T00:00:00"/>
    <x v="4"/>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x v="2"/>
    <m/>
    <x v="3"/>
    <s v="Phone"/>
    <m/>
    <m/>
    <x v="4"/>
    <x v="4"/>
    <x v="11"/>
    <x v="1"/>
    <x v="0"/>
    <x v="1"/>
    <n v="0.42499999999999999"/>
  </r>
  <r>
    <n v="1601"/>
    <s v="Michael Garcia"/>
    <s v="farrellzachary@example.net"/>
    <n v="47"/>
    <s v="Female"/>
    <x v="0"/>
    <d v="2020-09-12T00:00:00"/>
    <x v="4"/>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x v="0"/>
    <m/>
    <x v="1"/>
    <s v="Social media"/>
    <d v="2023-06-01T11:51:18"/>
    <m/>
    <x v="4"/>
    <x v="2"/>
    <x v="9"/>
    <x v="1"/>
    <x v="0"/>
    <x v="0"/>
    <n v="0.61250000000000004"/>
  </r>
  <r>
    <n v="1602"/>
    <s v="Seth Harris"/>
    <s v="brandy40@example.com"/>
    <n v="48"/>
    <s v="Female"/>
    <x v="30"/>
    <d v="2020-02-10T00:00:00"/>
    <x v="1"/>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x v="1"/>
    <s v="Morning performance low."/>
    <x v="0"/>
    <s v="Social media"/>
    <d v="2023-06-01T21:20:20"/>
    <d v="2023-06-01T04:29:20"/>
    <x v="2"/>
    <x v="1"/>
    <x v="4"/>
    <x v="1"/>
    <x v="1"/>
    <x v="1"/>
    <n v="0.70625000000000004"/>
  </r>
  <r>
    <n v="1603"/>
    <s v="John Hammond"/>
    <s v="nicholasdaniels@example.org"/>
    <n v="34"/>
    <s v="Male"/>
    <x v="26"/>
    <d v="2021-01-18T00:00:00"/>
    <x v="0"/>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x v="1"/>
    <s v="Democratic skin star big everything budget figure."/>
    <x v="0"/>
    <s v="Social media"/>
    <d v="2023-06-01T00:04:20"/>
    <d v="2023-06-01T07:38:20"/>
    <x v="3"/>
    <x v="2"/>
    <x v="6"/>
    <x v="1"/>
    <x v="1"/>
    <x v="1"/>
    <n v="0.73124999999999996"/>
  </r>
  <r>
    <n v="1604"/>
    <s v="Mary Munoz"/>
    <s v="daviddonovan@example.net"/>
    <n v="30"/>
    <s v="Female"/>
    <x v="9"/>
    <d v="2020-11-05T00:00:00"/>
    <x v="0"/>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x v="1"/>
    <s v="Manage two suddenly miss affect certainly spend."/>
    <x v="1"/>
    <s v="Chat"/>
    <d v="2023-06-01T07:07:22"/>
    <d v="2023-06-01T08:09:22"/>
    <x v="4"/>
    <x v="4"/>
    <x v="3"/>
    <x v="1"/>
    <x v="1"/>
    <x v="1"/>
    <n v="0.41875000000000001"/>
  </r>
  <r>
    <n v="1605"/>
    <s v="Taylor Montoya"/>
    <s v="maryyork@example.org"/>
    <n v="22"/>
    <s v="Female"/>
    <x v="2"/>
    <d v="2021-06-21T00:00:00"/>
    <x v="1"/>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x v="0"/>
    <m/>
    <x v="3"/>
    <s v="Chat"/>
    <d v="2023-06-01T12:24:23"/>
    <m/>
    <x v="4"/>
    <x v="5"/>
    <x v="8"/>
    <x v="1"/>
    <x v="0"/>
    <x v="0"/>
    <n v="0.27500000000000002"/>
  </r>
  <r>
    <n v="1606"/>
    <s v="Jon Trujillo"/>
    <s v="tlucero@example.net"/>
    <n v="66"/>
    <s v="Female"/>
    <x v="29"/>
    <d v="2020-05-26T00:00:00"/>
    <x v="3"/>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x v="2"/>
    <m/>
    <x v="1"/>
    <s v="Phone"/>
    <m/>
    <m/>
    <x v="4"/>
    <x v="8"/>
    <x v="1"/>
    <x v="1"/>
    <x v="0"/>
    <x v="1"/>
    <n v="0.20624999999999999"/>
  </r>
  <r>
    <n v="1607"/>
    <s v="William York"/>
    <s v="vcook@example.org"/>
    <n v="30"/>
    <s v="Male"/>
    <x v="13"/>
    <d v="2021-11-29T00:00:00"/>
    <x v="2"/>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x v="2"/>
    <m/>
    <x v="3"/>
    <s v="Email"/>
    <m/>
    <m/>
    <x v="4"/>
    <x v="9"/>
    <x v="3"/>
    <x v="1"/>
    <x v="0"/>
    <x v="1"/>
    <n v="0.26874999999999999"/>
  </r>
  <r>
    <n v="1608"/>
    <s v="Jamie Smith"/>
    <s v="zalexander@example.com"/>
    <n v="53"/>
    <s v="Male"/>
    <x v="23"/>
    <d v="2020-09-25T00:00:00"/>
    <x v="1"/>
    <s v="Product setup"/>
    <s v="I've noticed a software bug in the {product_purchased} app. It's causing data loss and unexpected errors. How can I resolve this issue? I rely heavily on my {product_purchased} for my daily tasks, and this issue is hindering my productivity."/>
    <x v="0"/>
    <m/>
    <x v="3"/>
    <s v="Chat"/>
    <d v="2023-06-01T07:33:26"/>
    <m/>
    <x v="4"/>
    <x v="0"/>
    <x v="9"/>
    <x v="1"/>
    <x v="0"/>
    <x v="0"/>
    <n v="0.8"/>
  </r>
  <r>
    <n v="1609"/>
    <s v="Krista Pittman"/>
    <s v="amoore@example.com"/>
    <n v="61"/>
    <s v="Female"/>
    <x v="27"/>
    <d v="2021-10-27T00:00:00"/>
    <x v="3"/>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x v="2"/>
    <m/>
    <x v="1"/>
    <s v="Email"/>
    <m/>
    <m/>
    <x v="4"/>
    <x v="4"/>
    <x v="7"/>
    <x v="1"/>
    <x v="0"/>
    <x v="1"/>
    <n v="0.48125000000000001"/>
  </r>
  <r>
    <n v="1610"/>
    <s v="Joseph Parker"/>
    <s v="angela95@example.org"/>
    <n v="50"/>
    <s v="Male"/>
    <x v="23"/>
    <d v="2020-09-11T00:00:00"/>
    <x v="2"/>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x v="2"/>
    <m/>
    <x v="3"/>
    <s v="Social media"/>
    <m/>
    <m/>
    <x v="4"/>
    <x v="3"/>
    <x v="9"/>
    <x v="1"/>
    <x v="0"/>
    <x v="1"/>
    <n v="0.21249999999999999"/>
  </r>
  <r>
    <n v="1611"/>
    <s v="Alexandria Rivera"/>
    <s v="justin35@example.net"/>
    <n v="68"/>
    <s v="Other"/>
    <x v="17"/>
    <d v="2021-04-03T00:00:00"/>
    <x v="1"/>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x v="0"/>
    <m/>
    <x v="3"/>
    <s v="Social media"/>
    <d v="2023-06-01T20:20:32"/>
    <m/>
    <x v="4"/>
    <x v="5"/>
    <x v="11"/>
    <x v="1"/>
    <x v="0"/>
    <x v="0"/>
    <n v="0.19375000000000001"/>
  </r>
  <r>
    <n v="1612"/>
    <s v="George Hale"/>
    <s v="amandapeterson@example.org"/>
    <n v="66"/>
    <s v="Other"/>
    <x v="10"/>
    <d v="2021-10-04T00:00:00"/>
    <x v="2"/>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x v="1"/>
    <s v="Artist thought well clearly fear fear everybody."/>
    <x v="3"/>
    <s v="Social media"/>
    <d v="2023-06-01T15:29:33"/>
    <d v="2023-06-01T05:31:33"/>
    <x v="1"/>
    <x v="8"/>
    <x v="7"/>
    <x v="1"/>
    <x v="1"/>
    <x v="1"/>
    <n v="0.20624999999999999"/>
  </r>
  <r>
    <n v="1613"/>
    <s v="Stephanie Miller"/>
    <s v="katherinemurphy@example.net"/>
    <n v="56"/>
    <s v="Female"/>
    <x v="9"/>
    <d v="2021-01-28T00:00:00"/>
    <x v="4"/>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x v="1"/>
    <s v="Church forward and report."/>
    <x v="3"/>
    <s v="Social media"/>
    <d v="2023-05-31T23:42:35"/>
    <d v="2023-06-01T15:59:35"/>
    <x v="5"/>
    <x v="1"/>
    <x v="6"/>
    <x v="1"/>
    <x v="1"/>
    <x v="1"/>
    <n v="0.79374999999999996"/>
  </r>
  <r>
    <n v="1614"/>
    <s v="Carlos Peterson"/>
    <s v="rmorales@example.com"/>
    <n v="47"/>
    <s v="Other"/>
    <x v="19"/>
    <d v="2021-02-01T00:00:00"/>
    <x v="2"/>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x v="1"/>
    <s v="Data let although best out."/>
    <x v="0"/>
    <s v="Phone"/>
    <d v="2023-06-01T05:42:37"/>
    <d v="2023-06-01T07:34:37"/>
    <x v="2"/>
    <x v="3"/>
    <x v="4"/>
    <x v="1"/>
    <x v="1"/>
    <x v="1"/>
    <n v="0.22500000000000001"/>
  </r>
  <r>
    <n v="1615"/>
    <s v="Stephanie Mcgrath"/>
    <s v="candace40@example.org"/>
    <n v="60"/>
    <s v="Female"/>
    <x v="21"/>
    <d v="2021-11-26T00:00:00"/>
    <x v="0"/>
    <s v="Battery life"/>
    <s v="I'm having an issue with the {product_purchased}. Please assist. I've noticed a sudden decrease in battery life on my {product_purchased}. It used to last much longer."/>
    <x v="1"/>
    <s v="Investment six investment type about degree."/>
    <x v="1"/>
    <s v="Social media"/>
    <d v="2023-06-01T13:51:37"/>
    <d v="2023-05-31T23:36:37"/>
    <x v="1"/>
    <x v="2"/>
    <x v="3"/>
    <x v="1"/>
    <x v="1"/>
    <x v="1"/>
    <n v="0.6"/>
  </r>
  <r>
    <n v="1616"/>
    <s v="Abigail Jones"/>
    <s v="brentbradshaw@example.org"/>
    <n v="41"/>
    <s v="Other"/>
    <x v="9"/>
    <d v="2021-07-29T00:00:00"/>
    <x v="0"/>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x v="0"/>
    <m/>
    <x v="3"/>
    <s v="Chat"/>
    <d v="2023-06-01T05:07:39"/>
    <m/>
    <x v="4"/>
    <x v="0"/>
    <x v="2"/>
    <x v="1"/>
    <x v="0"/>
    <x v="0"/>
    <n v="1.0687500000000001"/>
  </r>
  <r>
    <n v="1617"/>
    <s v="Andrew Thompson"/>
    <s v="jonathanbutler@example.com"/>
    <n v="46"/>
    <s v="Other"/>
    <x v="13"/>
    <d v="2020-05-05T00:00:00"/>
    <x v="4"/>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x v="0"/>
    <m/>
    <x v="2"/>
    <s v="Email"/>
    <d v="2023-06-01T05:15:40"/>
    <m/>
    <x v="4"/>
    <x v="2"/>
    <x v="1"/>
    <x v="1"/>
    <x v="0"/>
    <x v="0"/>
    <n v="0.72499999999999998"/>
  </r>
  <r>
    <n v="1618"/>
    <s v="Wendy Townsend"/>
    <s v="brandy26@example.net"/>
    <n v="20"/>
    <s v="Female"/>
    <x v="23"/>
    <d v="2020-10-13T00:00:00"/>
    <x v="4"/>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x v="1"/>
    <s v="Lawyer cut she Mr relate hit situation."/>
    <x v="0"/>
    <s v="Phone"/>
    <d v="2023-06-01T08:03:42"/>
    <d v="2023-06-01T00:14:42"/>
    <x v="2"/>
    <x v="1"/>
    <x v="7"/>
    <x v="1"/>
    <x v="1"/>
    <x v="1"/>
    <n v="0.79374999999999996"/>
  </r>
  <r>
    <n v="1619"/>
    <s v="Tara Chavez"/>
    <s v="mcintoshjennifer@example.net"/>
    <n v="63"/>
    <s v="Female"/>
    <x v="2"/>
    <d v="2021-05-18T00:00:00"/>
    <x v="4"/>
    <s v="Refund request"/>
    <s v="I'm having an issue with the {product_purchased}. Please assist._x000a__x000a_[0:01:01] [Server thread/ERROR] [FML/]: Unable to add plugin for class {model_player_2_block I rely heavily on my {product_purchased} for my daily tasks, and this issue is hindering my productivity."/>
    <x v="1"/>
    <s v="Stuff later media board."/>
    <x v="0"/>
    <s v="Chat"/>
    <d v="2023-06-01T19:05:44"/>
    <d v="2023-06-01T21:34:44"/>
    <x v="2"/>
    <x v="1"/>
    <x v="1"/>
    <x v="1"/>
    <x v="1"/>
    <x v="1"/>
    <n v="0.71875"/>
  </r>
  <r>
    <n v="1620"/>
    <s v="Katherine Cross"/>
    <s v="rodriguezclayton@example.org"/>
    <n v="54"/>
    <s v="Male"/>
    <x v="19"/>
    <d v="2020-07-07T00:00:00"/>
    <x v="0"/>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x v="2"/>
    <m/>
    <x v="3"/>
    <s v="Chat"/>
    <m/>
    <m/>
    <x v="4"/>
    <x v="9"/>
    <x v="2"/>
    <x v="1"/>
    <x v="0"/>
    <x v="1"/>
    <n v="0.18124999999999999"/>
  </r>
  <r>
    <n v="1621"/>
    <s v="Jennifer Nelson"/>
    <s v="tammiekrueger@example.org"/>
    <n v="38"/>
    <s v="Female"/>
    <x v="22"/>
    <d v="2020-11-21T00:00:00"/>
    <x v="3"/>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x v="2"/>
    <m/>
    <x v="0"/>
    <s v="Phone"/>
    <m/>
    <m/>
    <x v="4"/>
    <x v="1"/>
    <x v="3"/>
    <x v="0"/>
    <x v="0"/>
    <x v="1"/>
    <n v="0.65625"/>
  </r>
  <r>
    <n v="1622"/>
    <s v="Charles Dorsey"/>
    <s v="qbrewer@example.org"/>
    <n v="47"/>
    <s v="Female"/>
    <x v="7"/>
    <d v="2021-07-04T00:00:00"/>
    <x v="1"/>
    <s v="Installation support"/>
    <s v="I'm having an issue with the {product_purchased}. Please assist._x000a__x000a_You will never see my new product again! I've performed a factory reset on my {product_purchased}, hoping it would resolve the problem, but it didn't help."/>
    <x v="0"/>
    <m/>
    <x v="2"/>
    <s v="Social media"/>
    <d v="2023-06-01T06:11:49"/>
    <m/>
    <x v="4"/>
    <x v="2"/>
    <x v="2"/>
    <x v="1"/>
    <x v="0"/>
    <x v="0"/>
    <n v="0.57499999999999996"/>
  </r>
  <r>
    <n v="1623"/>
    <s v="Tami Armstrong"/>
    <s v="kelli45@example.com"/>
    <n v="56"/>
    <s v="Other"/>
    <x v="13"/>
    <d v="2020-06-01T00:00:00"/>
    <x v="1"/>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x v="1"/>
    <s v="Image north expect."/>
    <x v="1"/>
    <s v="Social media"/>
    <d v="2023-06-01T01:29:50"/>
    <d v="2023-06-01T14:11:50"/>
    <x v="4"/>
    <x v="4"/>
    <x v="8"/>
    <x v="1"/>
    <x v="1"/>
    <x v="1"/>
    <n v="0.36249999999999999"/>
  </r>
  <r>
    <n v="1624"/>
    <s v="Nicholas Gonzales"/>
    <s v="smithevan@example.com"/>
    <n v="52"/>
    <s v="Female"/>
    <x v="40"/>
    <d v="2020-02-22T00:00:00"/>
    <x v="2"/>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x v="1"/>
    <s v="Star past car."/>
    <x v="2"/>
    <s v="Phone"/>
    <d v="2023-06-01T10:42:52"/>
    <d v="2023-06-01T13:07:52"/>
    <x v="3"/>
    <x v="0"/>
    <x v="4"/>
    <x v="1"/>
    <x v="1"/>
    <x v="1"/>
    <n v="0.9375"/>
  </r>
  <r>
    <n v="1625"/>
    <s v="Melanie Williams"/>
    <s v="jimmarks@example.org"/>
    <n v="44"/>
    <s v="Male"/>
    <x v="12"/>
    <d v="2020-03-06T00:00:00"/>
    <x v="3"/>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x v="0"/>
    <m/>
    <x v="2"/>
    <s v="Chat"/>
    <d v="2023-06-01T14:41:54"/>
    <m/>
    <x v="4"/>
    <x v="6"/>
    <x v="0"/>
    <x v="1"/>
    <x v="0"/>
    <x v="0"/>
    <n v="0.47499999999999998"/>
  </r>
  <r>
    <n v="1626"/>
    <s v="Kendra Howell MD"/>
    <s v="michaela42@example.net"/>
    <n v="42"/>
    <s v="Male"/>
    <x v="37"/>
    <d v="2021-07-30T00:00:00"/>
    <x v="3"/>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x v="0"/>
    <m/>
    <x v="3"/>
    <s v="Chat"/>
    <d v="2023-06-01T18:22:55"/>
    <m/>
    <x v="4"/>
    <x v="1"/>
    <x v="2"/>
    <x v="1"/>
    <x v="0"/>
    <x v="0"/>
    <n v="0.65"/>
  </r>
  <r>
    <n v="1627"/>
    <s v="Joseph Miller"/>
    <s v="ofoster@example.com"/>
    <n v="45"/>
    <s v="Female"/>
    <x v="27"/>
    <d v="2021-03-18T00:00:00"/>
    <x v="0"/>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x v="2"/>
    <m/>
    <x v="0"/>
    <s v="Email"/>
    <m/>
    <m/>
    <x v="4"/>
    <x v="8"/>
    <x v="0"/>
    <x v="0"/>
    <x v="0"/>
    <x v="1"/>
    <n v="0.23749999999999999"/>
  </r>
  <r>
    <n v="1628"/>
    <s v="Chelsea Jimenez"/>
    <s v="kalexander@example.org"/>
    <n v="57"/>
    <s v="Male"/>
    <x v="29"/>
    <d v="2020-01-05T00:00:00"/>
    <x v="0"/>
    <s v="Peripheral compatibility"/>
    <s v="I'm having an issue with the {product_purchased}. Please assist. I'm worried that the issue might be hardware-related and might require repair or replacement."/>
    <x v="0"/>
    <m/>
    <x v="3"/>
    <s v="Social media"/>
    <d v="2023-06-01T21:11:57"/>
    <m/>
    <x v="4"/>
    <x v="1"/>
    <x v="6"/>
    <x v="1"/>
    <x v="0"/>
    <x v="0"/>
    <n v="0.79374999999999996"/>
  </r>
  <r>
    <n v="1629"/>
    <s v="Angel Simmons"/>
    <s v="ramoskelli@example.org"/>
    <n v="52"/>
    <s v="Male"/>
    <x v="20"/>
    <d v="2021-11-14T00:00:00"/>
    <x v="4"/>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x v="1"/>
    <s v="Return why week wear month."/>
    <x v="0"/>
    <s v="Social media"/>
    <d v="2023-06-01T13:51:59"/>
    <d v="2023-06-01T02:18:59"/>
    <x v="5"/>
    <x v="9"/>
    <x v="3"/>
    <x v="1"/>
    <x v="1"/>
    <x v="1"/>
    <n v="0.26874999999999999"/>
  </r>
  <r>
    <n v="1630"/>
    <s v="Aaron Salazar"/>
    <s v="stephaniegarcia@example.net"/>
    <n v="51"/>
    <s v="Female"/>
    <x v="23"/>
    <d v="2021-05-07T00:00:00"/>
    <x v="2"/>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x v="1"/>
    <s v="Information since as follow bad give now."/>
    <x v="0"/>
    <s v="Social media"/>
    <d v="2023-05-31T22:40:00"/>
    <d v="2023-06-01T07:57:00"/>
    <x v="3"/>
    <x v="8"/>
    <x v="1"/>
    <x v="1"/>
    <x v="1"/>
    <x v="1"/>
    <n v="0.20624999999999999"/>
  </r>
  <r>
    <n v="1631"/>
    <s v="Samantha Bates"/>
    <s v="kristenberger@example.net"/>
    <n v="54"/>
    <s v="Other"/>
    <x v="14"/>
    <d v="2021-12-10T00:00:00"/>
    <x v="0"/>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x v="2"/>
    <m/>
    <x v="0"/>
    <s v="Email"/>
    <m/>
    <m/>
    <x v="4"/>
    <x v="4"/>
    <x v="10"/>
    <x v="0"/>
    <x v="0"/>
    <x v="1"/>
    <n v="0.41875000000000001"/>
  </r>
  <r>
    <n v="1632"/>
    <s v="Katherine Reed"/>
    <s v="chapmanjessica@example.net"/>
    <n v="56"/>
    <s v="Male"/>
    <x v="27"/>
    <d v="2021-03-29T00:00:00"/>
    <x v="4"/>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x v="2"/>
    <m/>
    <x v="1"/>
    <s v="Chat"/>
    <m/>
    <m/>
    <x v="4"/>
    <x v="1"/>
    <x v="0"/>
    <x v="1"/>
    <x v="0"/>
    <x v="1"/>
    <n v="0.63124999999999998"/>
  </r>
  <r>
    <n v="1633"/>
    <s v="Debra Lopez DDS"/>
    <s v="kathy55@example.com"/>
    <n v="50"/>
    <s v="Other"/>
    <x v="13"/>
    <d v="2020-04-02T00:00:00"/>
    <x v="3"/>
    <s v="Product compatibility"/>
    <s v="I'm having an issue with the {product_purchased}. Please assist. I've tried clearing the cache and data for the {product_purchased} app, but the issue persists."/>
    <x v="2"/>
    <m/>
    <x v="1"/>
    <s v="Chat"/>
    <m/>
    <m/>
    <x v="4"/>
    <x v="1"/>
    <x v="11"/>
    <x v="1"/>
    <x v="0"/>
    <x v="1"/>
    <n v="0.65625"/>
  </r>
  <r>
    <n v="1634"/>
    <s v="Jennifer Hansen"/>
    <s v="riverachristopher@example.com"/>
    <n v="65"/>
    <s v="Female"/>
    <x v="11"/>
    <d v="2021-09-24T00:00:00"/>
    <x v="3"/>
    <s v="Product setup"/>
    <s v="I'm having an issue with the {product_purchased}. Please assist._x000a__x000a_My Account_x000a__x000a_Your name is @Myaccount. Your address is 1b5e9ba4fe2c5a0ca5e9 I've followed online tutorials and community forums to troubleshoot the issue, but no luck so far."/>
    <x v="2"/>
    <m/>
    <x v="2"/>
    <s v="Social media"/>
    <m/>
    <m/>
    <x v="4"/>
    <x v="1"/>
    <x v="9"/>
    <x v="0"/>
    <x v="0"/>
    <x v="1"/>
    <n v="0.73124999999999996"/>
  </r>
  <r>
    <n v="1635"/>
    <s v="Savannah Collins"/>
    <s v="christy59@example.org"/>
    <n v="56"/>
    <s v="Female"/>
    <x v="7"/>
    <d v="2020-09-19T00:00:00"/>
    <x v="4"/>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x v="2"/>
    <m/>
    <x v="0"/>
    <s v="Email"/>
    <m/>
    <m/>
    <x v="4"/>
    <x v="0"/>
    <x v="9"/>
    <x v="0"/>
    <x v="0"/>
    <x v="1"/>
    <n v="0.8"/>
  </r>
  <r>
    <n v="1636"/>
    <s v="Jaime Fisher"/>
    <s v="fwhite@example.com"/>
    <n v="45"/>
    <s v="Male"/>
    <x v="6"/>
    <d v="2021-07-14T00:00:00"/>
    <x v="2"/>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x v="0"/>
    <m/>
    <x v="3"/>
    <s v="Chat"/>
    <d v="2023-06-01T12:20:08"/>
    <m/>
    <x v="4"/>
    <x v="10"/>
    <x v="2"/>
    <x v="1"/>
    <x v="0"/>
    <x v="0"/>
    <n v="0.17499999999999999"/>
  </r>
  <r>
    <n v="1637"/>
    <s v="Tiffany Gomez"/>
    <s v="tjohnson@example.com"/>
    <n v="55"/>
    <s v="Female"/>
    <x v="10"/>
    <d v="2021-11-23T00:00:00"/>
    <x v="0"/>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x v="0"/>
    <m/>
    <x v="2"/>
    <s v="Social media"/>
    <d v="2023-06-01T13:27:10"/>
    <m/>
    <x v="4"/>
    <x v="9"/>
    <x v="3"/>
    <x v="1"/>
    <x v="0"/>
    <x v="0"/>
    <n v="0.26874999999999999"/>
  </r>
  <r>
    <n v="1638"/>
    <s v="Melissa Blackwell"/>
    <s v="amanda60@example.org"/>
    <n v="49"/>
    <s v="Other"/>
    <x v="32"/>
    <d v="2020-06-13T00:00:00"/>
    <x v="0"/>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x v="0"/>
    <m/>
    <x v="1"/>
    <s v="Social media"/>
    <d v="2023-06-01T04:47:11"/>
    <m/>
    <x v="4"/>
    <x v="0"/>
    <x v="8"/>
    <x v="1"/>
    <x v="0"/>
    <x v="0"/>
    <n v="0.84375"/>
  </r>
  <r>
    <n v="1639"/>
    <s v="Ian Davis"/>
    <s v="moorebrian@example.org"/>
    <n v="38"/>
    <s v="Male"/>
    <x v="25"/>
    <d v="2020-07-17T00:00:00"/>
    <x v="4"/>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x v="2"/>
    <m/>
    <x v="2"/>
    <s v="Email"/>
    <m/>
    <m/>
    <x v="4"/>
    <x v="1"/>
    <x v="2"/>
    <x v="0"/>
    <x v="0"/>
    <x v="1"/>
    <n v="0.65"/>
  </r>
  <r>
    <n v="1640"/>
    <s v="Katherine Young"/>
    <s v="robertrobinson@example.com"/>
    <n v="60"/>
    <s v="Other"/>
    <x v="22"/>
    <d v="2021-07-23T00:00:00"/>
    <x v="2"/>
    <s v="Installation support"/>
    <s v="I'm having an issue with the {product_purchased}. Please assist. :) This problem started occurring after the recent software update. I haven't made any other changes to the device."/>
    <x v="2"/>
    <m/>
    <x v="0"/>
    <s v="Social media"/>
    <m/>
    <m/>
    <x v="4"/>
    <x v="2"/>
    <x v="2"/>
    <x v="0"/>
    <x v="0"/>
    <x v="1"/>
    <n v="0.57499999999999996"/>
  </r>
  <r>
    <n v="1641"/>
    <s v="William Stokes"/>
    <s v="alejandrajones@example.com"/>
    <n v="36"/>
    <s v="Other"/>
    <x v="28"/>
    <d v="2020-07-23T00:00:00"/>
    <x v="4"/>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x v="1"/>
    <s v="Country condition seven mention body vote tell range."/>
    <x v="0"/>
    <s v="Phone"/>
    <d v="2023-06-01T17:19:15"/>
    <d v="2023-06-01T14:11:15"/>
    <x v="3"/>
    <x v="2"/>
    <x v="2"/>
    <x v="1"/>
    <x v="1"/>
    <x v="1"/>
    <n v="0.57499999999999996"/>
  </r>
  <r>
    <n v="1642"/>
    <s v="Justin Richardson"/>
    <s v="stephen48@example.net"/>
    <n v="34"/>
    <s v="Female"/>
    <x v="21"/>
    <d v="2021-01-08T00:00:00"/>
    <x v="2"/>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x v="0"/>
    <m/>
    <x v="3"/>
    <s v="Phone"/>
    <d v="2023-06-01T13:17:17"/>
    <m/>
    <x v="4"/>
    <x v="1"/>
    <x v="6"/>
    <x v="1"/>
    <x v="0"/>
    <x v="0"/>
    <n v="0.79374999999999996"/>
  </r>
  <r>
    <n v="1643"/>
    <s v="Jennifer Morgan"/>
    <s v="williamandrews@example.net"/>
    <n v="32"/>
    <s v="Female"/>
    <x v="35"/>
    <d v="2021-09-05T00:00:00"/>
    <x v="4"/>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x v="0"/>
    <m/>
    <x v="2"/>
    <s v="Phone"/>
    <d v="2023-06-01T06:08:18"/>
    <m/>
    <x v="4"/>
    <x v="5"/>
    <x v="9"/>
    <x v="1"/>
    <x v="0"/>
    <x v="0"/>
    <n v="0.19375000000000001"/>
  </r>
  <r>
    <n v="1644"/>
    <s v="Lisa Oconnor"/>
    <s v="johnsonjessica@example.com"/>
    <n v="24"/>
    <s v="Other"/>
    <x v="34"/>
    <d v="2021-01-12T00:00:00"/>
    <x v="4"/>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x v="0"/>
    <m/>
    <x v="1"/>
    <s v="Chat"/>
    <d v="2023-06-01T13:25:20"/>
    <m/>
    <x v="4"/>
    <x v="0"/>
    <x v="6"/>
    <x v="1"/>
    <x v="0"/>
    <x v="0"/>
    <n v="0.8"/>
  </r>
  <r>
    <n v="1645"/>
    <s v="Amanda Evans"/>
    <s v="brianalee@example.org"/>
    <n v="60"/>
    <s v="Female"/>
    <x v="7"/>
    <d v="2021-02-27T00:00:00"/>
    <x v="0"/>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x v="2"/>
    <m/>
    <x v="3"/>
    <s v="Email"/>
    <m/>
    <m/>
    <x v="0"/>
    <x v="0"/>
    <x v="4"/>
    <x v="1"/>
    <x v="0"/>
    <x v="1"/>
    <n v="0.9375"/>
  </r>
  <r>
    <n v="1646"/>
    <s v="Terri Hill"/>
    <s v="vincentelizabeth@example.com"/>
    <n v="24"/>
    <s v="Other"/>
    <x v="3"/>
    <d v="2021-05-24T00:00:00"/>
    <x v="0"/>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x v="2"/>
    <m/>
    <x v="2"/>
    <s v="Chat"/>
    <m/>
    <m/>
    <x v="4"/>
    <x v="10"/>
    <x v="1"/>
    <x v="0"/>
    <x v="0"/>
    <x v="1"/>
    <n v="0.24374999999999999"/>
  </r>
  <r>
    <n v="1647"/>
    <s v="Thomas Martinez"/>
    <s v="frenchthomas@example.org"/>
    <n v="34"/>
    <s v="Female"/>
    <x v="2"/>
    <d v="2020-12-10T00:00:00"/>
    <x v="2"/>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x v="2"/>
    <m/>
    <x v="1"/>
    <s v="Social media"/>
    <m/>
    <m/>
    <x v="4"/>
    <x v="6"/>
    <x v="10"/>
    <x v="1"/>
    <x v="0"/>
    <x v="1"/>
    <n v="0.46875"/>
  </r>
  <r>
    <n v="1648"/>
    <s v="Brandon Reese"/>
    <s v="zmurphy@example.net"/>
    <n v="46"/>
    <s v="Male"/>
    <x v="32"/>
    <d v="2021-04-01T00:00:00"/>
    <x v="1"/>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x v="1"/>
    <s v="Government turn box policy believe might."/>
    <x v="2"/>
    <s v="Chat"/>
    <d v="2023-06-01T12:47:25"/>
    <d v="2023-06-01T02:38:25"/>
    <x v="2"/>
    <x v="9"/>
    <x v="11"/>
    <x v="1"/>
    <x v="1"/>
    <x v="1"/>
    <n v="0.1875"/>
  </r>
  <r>
    <n v="1649"/>
    <s v="Eric Cervantes"/>
    <s v="ljones@example.com"/>
    <n v="26"/>
    <s v="Female"/>
    <x v="9"/>
    <d v="2020-02-09T00:00:00"/>
    <x v="1"/>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x v="0"/>
    <m/>
    <x v="0"/>
    <s v="Email"/>
    <d v="2023-06-01T16:07:25"/>
    <m/>
    <x v="0"/>
    <x v="6"/>
    <x v="4"/>
    <x v="0"/>
    <x v="0"/>
    <x v="0"/>
    <n v="0.39374999999999999"/>
  </r>
  <r>
    <n v="1650"/>
    <s v="Fernando Diaz"/>
    <s v="fweaver@example.com"/>
    <n v="27"/>
    <s v="Male"/>
    <x v="26"/>
    <d v="2021-12-17T00:00:00"/>
    <x v="4"/>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x v="1"/>
    <s v="Sit where finish may."/>
    <x v="0"/>
    <s v="Chat"/>
    <d v="2023-06-01T04:41:26"/>
    <d v="2023-06-01T04:04:26"/>
    <x v="2"/>
    <x v="6"/>
    <x v="10"/>
    <x v="1"/>
    <x v="1"/>
    <x v="1"/>
    <n v="0.46875"/>
  </r>
  <r>
    <n v="1651"/>
    <s v="Teresa Ross"/>
    <s v="pvaughn@example.org"/>
    <n v="39"/>
    <s v="Other"/>
    <x v="5"/>
    <d v="2020-06-29T00:00:00"/>
    <x v="2"/>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x v="0"/>
    <m/>
    <x v="2"/>
    <s v="Social media"/>
    <d v="2023-06-01T06:16:28"/>
    <m/>
    <x v="4"/>
    <x v="2"/>
    <x v="8"/>
    <x v="1"/>
    <x v="0"/>
    <x v="0"/>
    <n v="0.56874999999999998"/>
  </r>
  <r>
    <n v="1652"/>
    <s v="Jennifer Lucas"/>
    <s v="johnathanhughes@example.net"/>
    <n v="18"/>
    <s v="Female"/>
    <x v="1"/>
    <d v="2020-11-22T00:00:00"/>
    <x v="0"/>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x v="1"/>
    <s v="Off reveal expect few since."/>
    <x v="1"/>
    <s v="Social media"/>
    <d v="2023-06-01T08:02:30"/>
    <d v="2023-06-01T12:18:30"/>
    <x v="5"/>
    <x v="5"/>
    <x v="3"/>
    <x v="1"/>
    <x v="1"/>
    <x v="1"/>
    <n v="0.15"/>
  </r>
  <r>
    <n v="1653"/>
    <s v="Jenna Ayers"/>
    <s v="troyschultz@example.net"/>
    <n v="68"/>
    <s v="Male"/>
    <x v="8"/>
    <d v="2020-04-27T00:00:00"/>
    <x v="3"/>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x v="1"/>
    <s v="Ago wide film you as."/>
    <x v="1"/>
    <s v="Email"/>
    <d v="2023-06-01T03:21:31"/>
    <d v="2023-06-01T05:42:31"/>
    <x v="5"/>
    <x v="4"/>
    <x v="11"/>
    <x v="1"/>
    <x v="1"/>
    <x v="1"/>
    <n v="0.42499999999999999"/>
  </r>
  <r>
    <n v="1654"/>
    <s v="Alison Larsen"/>
    <s v="kneal@example.net"/>
    <n v="57"/>
    <s v="Female"/>
    <x v="23"/>
    <d v="2021-06-16T00:00:00"/>
    <x v="1"/>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x v="1"/>
    <s v="Gas your culture include second."/>
    <x v="1"/>
    <s v="Social media"/>
    <d v="2023-06-01T10:17:32"/>
    <d v="2023-05-31T22:42:32"/>
    <x v="3"/>
    <x v="2"/>
    <x v="8"/>
    <x v="1"/>
    <x v="1"/>
    <x v="1"/>
    <n v="0.56874999999999998"/>
  </r>
  <r>
    <n v="1655"/>
    <s v="Cameron Pittman"/>
    <s v="dawnthomas@example.org"/>
    <n v="31"/>
    <s v="Male"/>
    <x v="18"/>
    <d v="2020-09-23T00:00:00"/>
    <x v="1"/>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x v="2"/>
    <m/>
    <x v="2"/>
    <s v="Social media"/>
    <m/>
    <m/>
    <x v="4"/>
    <x v="7"/>
    <x v="9"/>
    <x v="0"/>
    <x v="0"/>
    <x v="1"/>
    <n v="0.3"/>
  </r>
  <r>
    <n v="1656"/>
    <s v="Ariana Deleon"/>
    <s v="gevans@example.net"/>
    <n v="27"/>
    <s v="Female"/>
    <x v="40"/>
    <d v="2021-06-19T00:00:00"/>
    <x v="4"/>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x v="1"/>
    <s v="Term many here question enjoy."/>
    <x v="2"/>
    <s v="Email"/>
    <d v="2023-06-01T09:08:35"/>
    <d v="2023-06-01T14:02:35"/>
    <x v="3"/>
    <x v="4"/>
    <x v="8"/>
    <x v="1"/>
    <x v="1"/>
    <x v="1"/>
    <n v="0.36249999999999999"/>
  </r>
  <r>
    <n v="1657"/>
    <s v="Phillip Harris"/>
    <s v="laurahall@example.net"/>
    <n v="41"/>
    <s v="Male"/>
    <x v="39"/>
    <d v="2021-02-15T00:00:00"/>
    <x v="4"/>
    <s v="Payment issue"/>
    <s v="I'm having an issue with the {product_purchased}. Please assist. I've already contacted customer support multiple times, but the issue remains unresolved."/>
    <x v="2"/>
    <m/>
    <x v="1"/>
    <s v="Chat"/>
    <m/>
    <m/>
    <x v="4"/>
    <x v="9"/>
    <x v="4"/>
    <x v="1"/>
    <x v="0"/>
    <x v="1"/>
    <n v="0.24374999999999999"/>
  </r>
  <r>
    <n v="1658"/>
    <s v="Joshua Hurst"/>
    <s v="blacksamantha@example.org"/>
    <n v="38"/>
    <s v="Male"/>
    <x v="40"/>
    <d v="2020-07-22T00:00:00"/>
    <x v="3"/>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x v="0"/>
    <m/>
    <x v="3"/>
    <s v="Chat"/>
    <d v="2023-06-01T17:19:36"/>
    <m/>
    <x v="4"/>
    <x v="2"/>
    <x v="2"/>
    <x v="1"/>
    <x v="0"/>
    <x v="0"/>
    <n v="0.57499999999999996"/>
  </r>
  <r>
    <n v="1659"/>
    <s v="Jonathon Barrett"/>
    <s v="shelley64@example.com"/>
    <n v="45"/>
    <s v="Other"/>
    <x v="13"/>
    <d v="2020-04-22T00:00:00"/>
    <x v="0"/>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x v="0"/>
    <m/>
    <x v="2"/>
    <s v="Phone"/>
    <d v="2023-06-01T19:40:37"/>
    <m/>
    <x v="4"/>
    <x v="0"/>
    <x v="11"/>
    <x v="1"/>
    <x v="0"/>
    <x v="0"/>
    <n v="0.875"/>
  </r>
  <r>
    <n v="1660"/>
    <s v="John Parker"/>
    <s v="john58@example.org"/>
    <n v="55"/>
    <s v="Female"/>
    <x v="18"/>
    <d v="2020-04-11T00:00:00"/>
    <x v="3"/>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x v="1"/>
    <s v="Contain system kid raise create bank star leg."/>
    <x v="0"/>
    <s v="Email"/>
    <d v="2023-06-01T03:48:39"/>
    <d v="2023-05-31T22:48:39"/>
    <x v="3"/>
    <x v="6"/>
    <x v="11"/>
    <x v="1"/>
    <x v="1"/>
    <x v="1"/>
    <n v="0.53125"/>
  </r>
  <r>
    <n v="1661"/>
    <s v="Wanda Mendez"/>
    <s v="hbarr@example.com"/>
    <n v="29"/>
    <s v="Male"/>
    <x v="35"/>
    <d v="2021-09-04T00:00:00"/>
    <x v="1"/>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x v="1"/>
    <s v="Free wish physical task recently."/>
    <x v="2"/>
    <s v="Social media"/>
    <d v="2023-06-01T00:48:40"/>
    <d v="2023-06-01T19:08:40"/>
    <x v="4"/>
    <x v="2"/>
    <x v="9"/>
    <x v="1"/>
    <x v="1"/>
    <x v="1"/>
    <n v="0.61250000000000004"/>
  </r>
  <r>
    <n v="1662"/>
    <s v="David Warren"/>
    <s v="agonzales@example.com"/>
    <n v="64"/>
    <s v="Female"/>
    <x v="6"/>
    <d v="2021-06-10T00:00:00"/>
    <x v="3"/>
    <s v="Software bug"/>
    <s v="I'm having an issue with the {product_purchased}. Please assist. Thanks. 1.4.5 Support for more than just the product's name. 1.4.6: Fixed a small bug allowing the auto-delete menu I've checked for any available software updates for my {product_purchased}, but there are none."/>
    <x v="2"/>
    <m/>
    <x v="1"/>
    <s v="Email"/>
    <m/>
    <m/>
    <x v="4"/>
    <x v="2"/>
    <x v="8"/>
    <x v="1"/>
    <x v="0"/>
    <x v="1"/>
    <n v="0.56874999999999998"/>
  </r>
  <r>
    <n v="1663"/>
    <s v="Deborah Schultz"/>
    <s v="danielgarrison@example.net"/>
    <n v="50"/>
    <s v="Female"/>
    <x v="22"/>
    <d v="2021-09-30T00:00:00"/>
    <x v="0"/>
    <s v="Network problem"/>
    <s v="I'm having an issue with the {product_purchased}. Please assist._x000a__x000a_[11:44:12 PM] &lt;yorkan&gt; (I'm having an issue with the {product_purchased}. Please assist. I'm using the original charger that came with my {product_purchased}, but it's not charging properly."/>
    <x v="1"/>
    <s v="Remember personal federal shoulder will family she."/>
    <x v="3"/>
    <s v="Social media"/>
    <d v="2023-06-01T00:57:44"/>
    <d v="2023-06-01T12:04:44"/>
    <x v="2"/>
    <x v="9"/>
    <x v="9"/>
    <x v="1"/>
    <x v="1"/>
    <x v="1"/>
    <n v="0.19375000000000001"/>
  </r>
  <r>
    <n v="1664"/>
    <s v="Anna Garza MD"/>
    <s v="eric49@example.net"/>
    <n v="54"/>
    <s v="Other"/>
    <x v="17"/>
    <d v="2021-06-12T00:00:00"/>
    <x v="2"/>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x v="0"/>
    <m/>
    <x v="0"/>
    <s v="Phone"/>
    <d v="2023-06-01T10:34:45"/>
    <m/>
    <x v="4"/>
    <x v="1"/>
    <x v="8"/>
    <x v="0"/>
    <x v="0"/>
    <x v="0"/>
    <n v="0.64375000000000004"/>
  </r>
  <r>
    <n v="1665"/>
    <s v="Amanda Garrison"/>
    <s v="elizabeth03@example.org"/>
    <n v="69"/>
    <s v="Other"/>
    <x v="16"/>
    <d v="2021-10-12T00:00:00"/>
    <x v="4"/>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x v="1"/>
    <s v="Would American occur boy camera."/>
    <x v="3"/>
    <s v="Social media"/>
    <d v="2023-06-01T07:08:47"/>
    <d v="2023-05-31T22:36:47"/>
    <x v="4"/>
    <x v="0"/>
    <x v="7"/>
    <x v="1"/>
    <x v="1"/>
    <x v="1"/>
    <n v="0.83750000000000002"/>
  </r>
  <r>
    <n v="1666"/>
    <s v="Kelly Scott"/>
    <s v="davidscott@example.org"/>
    <n v="50"/>
    <s v="Other"/>
    <x v="25"/>
    <d v="2021-09-21T00:00:00"/>
    <x v="2"/>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x v="0"/>
    <m/>
    <x v="2"/>
    <s v="Social media"/>
    <d v="2023-05-31T23:36:49"/>
    <m/>
    <x v="4"/>
    <x v="9"/>
    <x v="9"/>
    <x v="1"/>
    <x v="0"/>
    <x v="0"/>
    <n v="0.19375000000000001"/>
  </r>
  <r>
    <n v="1667"/>
    <s v="David Hernandez"/>
    <s v="taylorsierra@example.com"/>
    <n v="27"/>
    <s v="Female"/>
    <x v="11"/>
    <d v="2020-07-07T00:00:00"/>
    <x v="0"/>
    <s v="Software bug"/>
    <s v="I've recently set up my {product_purchased}, but it fails to connect to any available networks. What steps should I take to troubleshoot this issue? I've already contacted customer support multiple times, but the issue remains unresolved."/>
    <x v="2"/>
    <m/>
    <x v="3"/>
    <s v="Chat"/>
    <m/>
    <m/>
    <x v="4"/>
    <x v="8"/>
    <x v="2"/>
    <x v="1"/>
    <x v="0"/>
    <x v="1"/>
    <n v="0.23749999999999999"/>
  </r>
  <r>
    <n v="1668"/>
    <s v="Matthew Butler"/>
    <s v="usharp@example.org"/>
    <n v="22"/>
    <s v="Female"/>
    <x v="16"/>
    <d v="2020-10-26T00:00:00"/>
    <x v="1"/>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x v="2"/>
    <m/>
    <x v="2"/>
    <s v="Phone"/>
    <m/>
    <m/>
    <x v="4"/>
    <x v="6"/>
    <x v="7"/>
    <x v="0"/>
    <x v="0"/>
    <x v="1"/>
    <n v="0.48749999999999999"/>
  </r>
  <r>
    <n v="1669"/>
    <s v="Richard Leonard"/>
    <s v="carolynwhite@example.net"/>
    <n v="69"/>
    <s v="Male"/>
    <x v="27"/>
    <d v="2020-12-07T00:00:00"/>
    <x v="4"/>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x v="1"/>
    <s v="Suddenly explain whether board anything."/>
    <x v="3"/>
    <s v="Chat"/>
    <d v="2023-05-31T23:25:50"/>
    <d v="2023-06-01T03:47:50"/>
    <x v="3"/>
    <x v="10"/>
    <x v="10"/>
    <x v="1"/>
    <x v="1"/>
    <x v="1"/>
    <n v="0.23749999999999999"/>
  </r>
  <r>
    <n v="1670"/>
    <s v="Darlene Shaw"/>
    <s v="kevinflynn@example.net"/>
    <n v="45"/>
    <s v="Male"/>
    <x v="34"/>
    <d v="2021-09-17T00:00:00"/>
    <x v="2"/>
    <s v="Account access"/>
    <s v="I'm having an issue with the {product_purchased}. Please assist._x000a__x000a_C:\Users\marcus\AppData\Roaming\.minecraft\assets\objects\bob.js_x000a__x000a_C:\Users\marcus\AppData I've followed the troubleshooting steps mentioned in the user manual, but the issue persists."/>
    <x v="1"/>
    <s v="Red to history nothing performance."/>
    <x v="2"/>
    <s v="Social media"/>
    <d v="2023-06-01T21:36:52"/>
    <d v="2023-06-01T21:15:52"/>
    <x v="3"/>
    <x v="7"/>
    <x v="9"/>
    <x v="1"/>
    <x v="1"/>
    <x v="1"/>
    <n v="0.3"/>
  </r>
  <r>
    <n v="1671"/>
    <s v="Gilbert Allen"/>
    <s v="michaelhill@example.com"/>
    <n v="33"/>
    <s v="Other"/>
    <x v="27"/>
    <d v="2021-12-02T00:00:00"/>
    <x v="1"/>
    <s v="Battery life"/>
    <s v="I'm having an issue with the {product_purchased}. Please assist. I'm experiencing this issue on multiple devices of the same model, so it seems to be a widespread problem."/>
    <x v="2"/>
    <m/>
    <x v="0"/>
    <s v="Phone"/>
    <m/>
    <m/>
    <x v="0"/>
    <x v="1"/>
    <x v="10"/>
    <x v="0"/>
    <x v="0"/>
    <x v="1"/>
    <n v="0.66249999999999998"/>
  </r>
  <r>
    <n v="1672"/>
    <s v="Matthew Knight PhD"/>
    <s v="reginarodriguez@example.com"/>
    <n v="65"/>
    <s v="Male"/>
    <x v="17"/>
    <d v="2020-04-27T00:00:00"/>
    <x v="1"/>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x v="0"/>
    <m/>
    <x v="1"/>
    <s v="Social media"/>
    <d v="2023-06-01T20:19:53"/>
    <m/>
    <x v="0"/>
    <x v="1"/>
    <x v="11"/>
    <x v="1"/>
    <x v="0"/>
    <x v="0"/>
    <n v="0.65625"/>
  </r>
  <r>
    <n v="1673"/>
    <s v="Laura Stevens"/>
    <s v="joseph10@example.com"/>
    <n v="61"/>
    <s v="Female"/>
    <x v="31"/>
    <d v="2021-05-08T00:00:00"/>
    <x v="2"/>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x v="2"/>
    <m/>
    <x v="3"/>
    <s v="Phone"/>
    <m/>
    <m/>
    <x v="0"/>
    <x v="1"/>
    <x v="1"/>
    <x v="1"/>
    <x v="0"/>
    <x v="1"/>
    <n v="0.71875"/>
  </r>
  <r>
    <n v="1674"/>
    <s v="Melissa Campbell"/>
    <s v="kevin66@example.org"/>
    <n v="68"/>
    <s v="Other"/>
    <x v="26"/>
    <d v="2020-05-05T00:00:00"/>
    <x v="1"/>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x v="1"/>
    <s v="Station more paper tend tell."/>
    <x v="2"/>
    <s v="Phone"/>
    <d v="2023-06-01T03:58:56"/>
    <d v="2023-06-01T18:28:56"/>
    <x v="4"/>
    <x v="6"/>
    <x v="1"/>
    <x v="1"/>
    <x v="1"/>
    <x v="1"/>
    <n v="0.38124999999999998"/>
  </r>
  <r>
    <n v="1675"/>
    <s v="David Weaver"/>
    <s v="cesarrice@example.com"/>
    <n v="68"/>
    <s v="Female"/>
    <x v="21"/>
    <d v="2021-01-07T00:00:00"/>
    <x v="2"/>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x v="1"/>
    <s v="Something section sister contain evidence without husband."/>
    <x v="1"/>
    <s v="Email"/>
    <d v="2023-06-01T17:26:59"/>
    <d v="2023-06-01T02:22:59"/>
    <x v="4"/>
    <x v="1"/>
    <x v="6"/>
    <x v="1"/>
    <x v="1"/>
    <x v="1"/>
    <n v="0.79374999999999996"/>
  </r>
  <r>
    <n v="1676"/>
    <s v="James Franco"/>
    <s v="cpugh@example.org"/>
    <n v="38"/>
    <s v="Male"/>
    <x v="12"/>
    <d v="2020-06-28T00:00:00"/>
    <x v="3"/>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x v="0"/>
    <m/>
    <x v="3"/>
    <s v="Chat"/>
    <d v="2023-06-01T12:35:00"/>
    <m/>
    <x v="0"/>
    <x v="1"/>
    <x v="8"/>
    <x v="1"/>
    <x v="0"/>
    <x v="0"/>
    <n v="0.64375000000000004"/>
  </r>
  <r>
    <n v="1677"/>
    <s v="James Ibarra"/>
    <s v="shepherdwilliam@example.org"/>
    <n v="63"/>
    <s v="Female"/>
    <x v="5"/>
    <d v="2020-05-10T00:00:00"/>
    <x v="4"/>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x v="1"/>
    <s v="Wall sea few."/>
    <x v="1"/>
    <s v="Phone"/>
    <d v="2023-06-01T09:58:01"/>
    <d v="2023-06-01T13:53:01"/>
    <x v="3"/>
    <x v="4"/>
    <x v="1"/>
    <x v="1"/>
    <x v="1"/>
    <x v="1"/>
    <n v="0.36875000000000002"/>
  </r>
  <r>
    <n v="1678"/>
    <s v="Andrew Atkins"/>
    <s v="yolanda03@example.com"/>
    <n v="68"/>
    <s v="Male"/>
    <x v="14"/>
    <d v="2021-11-12T00:00:00"/>
    <x v="0"/>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x v="0"/>
    <m/>
    <x v="0"/>
    <s v="Phone"/>
    <d v="2023-06-01T18:12:03"/>
    <m/>
    <x v="0"/>
    <x v="6"/>
    <x v="3"/>
    <x v="0"/>
    <x v="0"/>
    <x v="0"/>
    <n v="0.51875000000000004"/>
  </r>
  <r>
    <n v="1679"/>
    <s v="Jeffrey Scott"/>
    <s v="adam10@example.org"/>
    <n v="58"/>
    <s v="Male"/>
    <x v="39"/>
    <d v="2021-09-20T00:00:00"/>
    <x v="1"/>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x v="2"/>
    <m/>
    <x v="0"/>
    <s v="Phone"/>
    <m/>
    <m/>
    <x v="0"/>
    <x v="1"/>
    <x v="9"/>
    <x v="0"/>
    <x v="0"/>
    <x v="1"/>
    <n v="0.73124999999999996"/>
  </r>
  <r>
    <n v="1680"/>
    <s v="Timothy Brown"/>
    <s v="corey21@example.net"/>
    <n v="18"/>
    <s v="Other"/>
    <x v="5"/>
    <d v="2021-06-23T00:00:00"/>
    <x v="4"/>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x v="1"/>
    <s v="Food number seven eye more dark against station."/>
    <x v="0"/>
    <s v="Social media"/>
    <d v="2023-06-01T19:03:06"/>
    <d v="2023-05-31T23:41:06"/>
    <x v="5"/>
    <x v="0"/>
    <x v="8"/>
    <x v="1"/>
    <x v="1"/>
    <x v="1"/>
    <n v="0.84375"/>
  </r>
  <r>
    <n v="1681"/>
    <s v="Shawn Thomas"/>
    <s v="crystaldoyle@example.org"/>
    <n v="53"/>
    <s v="Female"/>
    <x v="23"/>
    <d v="2021-10-01T00:00:00"/>
    <x v="0"/>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x v="2"/>
    <m/>
    <x v="1"/>
    <s v="Social media"/>
    <m/>
    <m/>
    <x v="0"/>
    <x v="1"/>
    <x v="7"/>
    <x v="1"/>
    <x v="0"/>
    <x v="1"/>
    <n v="0.79374999999999996"/>
  </r>
  <r>
    <n v="1682"/>
    <s v="Joshua Madden"/>
    <s v="duanehopkins@example.org"/>
    <n v="39"/>
    <s v="Female"/>
    <x v="27"/>
    <d v="2021-05-11T00:00:00"/>
    <x v="4"/>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x v="2"/>
    <m/>
    <x v="0"/>
    <s v="Phone"/>
    <m/>
    <m/>
    <x v="0"/>
    <x v="2"/>
    <x v="1"/>
    <x v="0"/>
    <x v="0"/>
    <x v="1"/>
    <n v="0.72499999999999998"/>
  </r>
  <r>
    <n v="1683"/>
    <s v="Amanda Lopez"/>
    <s v="rossgonzalez@example.org"/>
    <n v="52"/>
    <s v="Other"/>
    <x v="40"/>
    <d v="2020-12-11T00:00:00"/>
    <x v="4"/>
    <s v="Software bug"/>
    <s v="I'm having an issue with the {product_purchased}. Please assist. I've recently updated the firmware of my {product_purchased}, and the issue started happening afterward. Could it be related to the update?"/>
    <x v="2"/>
    <m/>
    <x v="0"/>
    <s v="Phone"/>
    <m/>
    <m/>
    <x v="0"/>
    <x v="2"/>
    <x v="10"/>
    <x v="0"/>
    <x v="0"/>
    <x v="1"/>
    <n v="0.59375"/>
  </r>
  <r>
    <n v="1684"/>
    <s v="Angel Fry"/>
    <s v="jesse85@example.net"/>
    <n v="65"/>
    <s v="Other"/>
    <x v="40"/>
    <d v="2021-03-14T00:00:00"/>
    <x v="2"/>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x v="2"/>
    <m/>
    <x v="3"/>
    <s v="Email"/>
    <m/>
    <m/>
    <x v="0"/>
    <x v="2"/>
    <x v="0"/>
    <x v="1"/>
    <x v="0"/>
    <x v="1"/>
    <n v="0.64375000000000004"/>
  </r>
  <r>
    <n v="1685"/>
    <s v="Emily Knox"/>
    <s v="richardcarter@example.org"/>
    <n v="34"/>
    <s v="Other"/>
    <x v="28"/>
    <d v="2021-11-03T00:00:00"/>
    <x v="3"/>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x v="2"/>
    <m/>
    <x v="2"/>
    <s v="Chat"/>
    <m/>
    <m/>
    <x v="0"/>
    <x v="10"/>
    <x v="3"/>
    <x v="0"/>
    <x v="0"/>
    <x v="1"/>
    <n v="0.21249999999999999"/>
  </r>
  <r>
    <n v="1686"/>
    <s v="Robert Luna"/>
    <s v="candaceriggs@example.com"/>
    <n v="70"/>
    <s v="Female"/>
    <x v="24"/>
    <d v="2020-10-22T00:00:00"/>
    <x v="4"/>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x v="1"/>
    <s v="Change behavior go near."/>
    <x v="1"/>
    <s v="Phone"/>
    <d v="2023-06-01T12:31:15"/>
    <d v="2023-06-01T11:17:15"/>
    <x v="1"/>
    <x v="6"/>
    <x v="7"/>
    <x v="1"/>
    <x v="1"/>
    <x v="1"/>
    <n v="0.48749999999999999"/>
  </r>
  <r>
    <n v="1687"/>
    <s v="Colin Robinson"/>
    <s v="yodonnell@example.org"/>
    <n v="27"/>
    <s v="Other"/>
    <x v="1"/>
    <d v="2020-12-21T00:00:00"/>
    <x v="3"/>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x v="1"/>
    <s v="All near assume run all."/>
    <x v="3"/>
    <s v="Chat"/>
    <d v="2023-06-01T14:22:17"/>
    <d v="2023-05-31T23:12:17"/>
    <x v="5"/>
    <x v="0"/>
    <x v="10"/>
    <x v="1"/>
    <x v="1"/>
    <x v="1"/>
    <n v="0.78125"/>
  </r>
  <r>
    <n v="1688"/>
    <s v="Nicolas Jones"/>
    <s v="allenjones@example.net"/>
    <n v="52"/>
    <s v="Male"/>
    <x v="12"/>
    <d v="2020-10-31T00:00:00"/>
    <x v="3"/>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x v="2"/>
    <m/>
    <x v="3"/>
    <s v="Phone"/>
    <m/>
    <m/>
    <x v="0"/>
    <x v="1"/>
    <x v="7"/>
    <x v="1"/>
    <x v="0"/>
    <x v="1"/>
    <n v="0.79374999999999996"/>
  </r>
  <r>
    <n v="1689"/>
    <s v="Michael Oconnor"/>
    <s v="landerson@example.com"/>
    <n v="26"/>
    <s v="Male"/>
    <x v="21"/>
    <d v="2021-04-20T00:00:00"/>
    <x v="2"/>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x v="0"/>
    <m/>
    <x v="3"/>
    <s v="Email"/>
    <d v="2023-06-01T04:46:18"/>
    <m/>
    <x v="0"/>
    <x v="2"/>
    <x v="11"/>
    <x v="1"/>
    <x v="0"/>
    <x v="0"/>
    <n v="0.65"/>
  </r>
  <r>
    <n v="1690"/>
    <s v="Evelyn Garcia"/>
    <s v="lisa33@example.net"/>
    <n v="43"/>
    <s v="Other"/>
    <x v="40"/>
    <d v="2021-11-17T00:00:00"/>
    <x v="4"/>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x v="0"/>
    <m/>
    <x v="3"/>
    <s v="Phone"/>
    <d v="2023-06-01T16:39:20"/>
    <m/>
    <x v="0"/>
    <x v="7"/>
    <x v="3"/>
    <x v="1"/>
    <x v="0"/>
    <x v="0"/>
    <n v="0.23125000000000001"/>
  </r>
  <r>
    <n v="1691"/>
    <s v="Ronald Lewis"/>
    <s v="johnsondeanna@example.com"/>
    <n v="31"/>
    <s v="Other"/>
    <x v="39"/>
    <d v="2021-11-14T00:00:00"/>
    <x v="0"/>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x v="0"/>
    <m/>
    <x v="3"/>
    <s v="Social media"/>
    <d v="2023-06-01T05:11:22"/>
    <m/>
    <x v="0"/>
    <x v="0"/>
    <x v="3"/>
    <x v="1"/>
    <x v="0"/>
    <x v="0"/>
    <n v="0.9375"/>
  </r>
  <r>
    <n v="1692"/>
    <s v="James Hoover"/>
    <s v="xcruz@example.com"/>
    <n v="42"/>
    <s v="Other"/>
    <x v="28"/>
    <d v="2021-09-11T00:00:00"/>
    <x v="4"/>
    <s v="Refund request"/>
    <s v="I'm having an issue with the {product_purchased}. Please assist. Product is in good condition. The item is not eligible for a refund. I've tried troubleshooting steps mentioned in the user manual, but the issue persists."/>
    <x v="1"/>
    <s v="Republican billion this feel rate return evening."/>
    <x v="2"/>
    <s v="Chat"/>
    <d v="2023-06-01T04:35:23"/>
    <d v="2023-06-01T21:36:23"/>
    <x v="1"/>
    <x v="3"/>
    <x v="9"/>
    <x v="1"/>
    <x v="1"/>
    <x v="1"/>
    <n v="0.21249999999999999"/>
  </r>
  <r>
    <n v="1693"/>
    <s v="Kelly Berg"/>
    <s v="robertdavis@example.net"/>
    <n v="49"/>
    <s v="Other"/>
    <x v="26"/>
    <d v="2021-07-17T00:00:00"/>
    <x v="4"/>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x v="2"/>
    <m/>
    <x v="2"/>
    <s v="Phone"/>
    <m/>
    <m/>
    <x v="0"/>
    <x v="0"/>
    <x v="2"/>
    <x v="0"/>
    <x v="0"/>
    <x v="1"/>
    <n v="1.0687500000000001"/>
  </r>
  <r>
    <n v="1694"/>
    <s v="Jacob Hayden"/>
    <s v="lisanichols@example.org"/>
    <n v="20"/>
    <s v="Male"/>
    <x v="41"/>
    <d v="2020-10-18T00:00:00"/>
    <x v="3"/>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x v="2"/>
    <m/>
    <x v="1"/>
    <s v="Email"/>
    <m/>
    <m/>
    <x v="0"/>
    <x v="9"/>
    <x v="7"/>
    <x v="1"/>
    <x v="0"/>
    <x v="1"/>
    <n v="0.18124999999999999"/>
  </r>
  <r>
    <n v="1695"/>
    <s v="William Stewart"/>
    <s v="christopheranderson@example.org"/>
    <n v="50"/>
    <s v="Female"/>
    <x v="41"/>
    <d v="2021-11-29T00:00:00"/>
    <x v="1"/>
    <s v="Battery life"/>
    <s v="I'm having an issue with the {product_purchased}. Please assist._x000a__x000a_I have one of my best friends, a young man that I adore dearly, who is taking all my classes with him. Once heÏ€s out of I've checked for any available software updates for my {product_purchased}, but there are none."/>
    <x v="2"/>
    <m/>
    <x v="3"/>
    <s v="Phone"/>
    <m/>
    <m/>
    <x v="0"/>
    <x v="1"/>
    <x v="3"/>
    <x v="1"/>
    <x v="0"/>
    <x v="1"/>
    <n v="0.65625"/>
  </r>
  <r>
    <n v="1696"/>
    <s v="Bryan Rivera"/>
    <s v="emily66@example.com"/>
    <n v="61"/>
    <s v="Male"/>
    <x v="19"/>
    <d v="2020-11-10T00:00:00"/>
    <x v="1"/>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x v="2"/>
    <m/>
    <x v="3"/>
    <s v="Phone"/>
    <m/>
    <m/>
    <x v="0"/>
    <x v="1"/>
    <x v="3"/>
    <x v="1"/>
    <x v="0"/>
    <x v="1"/>
    <n v="0.65625"/>
  </r>
  <r>
    <n v="1697"/>
    <s v="Lisa Mcdonald"/>
    <s v="michael41@example.net"/>
    <n v="53"/>
    <s v="Other"/>
    <x v="23"/>
    <d v="2020-12-17T00:00:00"/>
    <x v="4"/>
    <s v="Data loss"/>
    <s v="I'm having an issue with the {product_purchased}. Please assist._x000a__x000a_[23/12/2014, 5:19:19 AM - Thread: 1 -&gt; Loading my cart]_x000a__x000a_[23/12/2014, I've reviewed the troubleshooting steps on the official support website, but they didn't resolve the problem."/>
    <x v="2"/>
    <m/>
    <x v="0"/>
    <s v="Email"/>
    <m/>
    <m/>
    <x v="0"/>
    <x v="8"/>
    <x v="10"/>
    <x v="0"/>
    <x v="0"/>
    <x v="1"/>
    <n v="0.21249999999999999"/>
  </r>
  <r>
    <n v="1698"/>
    <s v="Mr. Nicholas Bush"/>
    <s v="peter74@example.com"/>
    <n v="41"/>
    <s v="Male"/>
    <x v="30"/>
    <d v="2021-03-06T00:00:00"/>
    <x v="2"/>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x v="2"/>
    <m/>
    <x v="1"/>
    <s v="Social media"/>
    <m/>
    <m/>
    <x v="0"/>
    <x v="0"/>
    <x v="0"/>
    <x v="1"/>
    <x v="0"/>
    <x v="1"/>
    <n v="0.76875000000000004"/>
  </r>
  <r>
    <n v="1699"/>
    <s v="Jacqueline Williams"/>
    <s v="scottbethany@example.com"/>
    <n v="39"/>
    <s v="Male"/>
    <x v="22"/>
    <d v="2020-06-26T00:00:00"/>
    <x v="4"/>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x v="0"/>
    <m/>
    <x v="3"/>
    <s v="Social media"/>
    <d v="2023-06-01T00:29:33"/>
    <m/>
    <x v="0"/>
    <x v="9"/>
    <x v="8"/>
    <x v="1"/>
    <x v="0"/>
    <x v="0"/>
    <n v="0.23125000000000001"/>
  </r>
  <r>
    <n v="1700"/>
    <s v="Angela Rogers"/>
    <s v="krobinson@example.com"/>
    <n v="53"/>
    <s v="Female"/>
    <x v="11"/>
    <d v="2021-03-03T00:00:00"/>
    <x v="0"/>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x v="1"/>
    <s v="Green drop production may our camera none."/>
    <x v="1"/>
    <s v="Email"/>
    <d v="2023-06-01T11:48:34"/>
    <d v="2023-06-01T12:58:34"/>
    <x v="5"/>
    <x v="1"/>
    <x v="0"/>
    <x v="1"/>
    <x v="1"/>
    <x v="1"/>
    <n v="0.63124999999999998"/>
  </r>
  <r>
    <n v="1701"/>
    <s v="Mrs. Molly Gutierrez"/>
    <s v="kimberlythomas@example.org"/>
    <n v="24"/>
    <s v="Male"/>
    <x v="31"/>
    <d v="2020-04-25T00:00:00"/>
    <x v="1"/>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x v="1"/>
    <s v="Game family crime road camera."/>
    <x v="3"/>
    <s v="Email"/>
    <d v="2023-06-01T06:00:35"/>
    <d v="2023-06-01T15:48:35"/>
    <x v="4"/>
    <x v="0"/>
    <x v="11"/>
    <x v="1"/>
    <x v="1"/>
    <x v="1"/>
    <n v="0.875"/>
  </r>
  <r>
    <n v="1702"/>
    <s v="Mr. Eric Pugh"/>
    <s v="davidjames@example.com"/>
    <n v="39"/>
    <s v="Male"/>
    <x v="17"/>
    <d v="2020-07-18T00:00:00"/>
    <x v="1"/>
    <s v="Product compatibility"/>
    <s v="I'm having an issue with the {product_purchased}. Please assist. &lt;a href=&quot;/wiki/Fully_sold_by&quot;&gt;Fully_sold_by&lt;/a&gt;. &lt;b&gt;Fully-sold&lt;/b&gt;. - I've already contacted customer support multiple times, but the issue remains unresolved."/>
    <x v="0"/>
    <m/>
    <x v="2"/>
    <s v="Social media"/>
    <d v="2023-06-01T00:19:37"/>
    <m/>
    <x v="0"/>
    <x v="4"/>
    <x v="2"/>
    <x v="1"/>
    <x v="0"/>
    <x v="0"/>
    <n v="0.43125000000000002"/>
  </r>
  <r>
    <n v="1703"/>
    <s v="Kevin Edwards"/>
    <s v="murraybrendan@example.org"/>
    <n v="54"/>
    <s v="Female"/>
    <x v="7"/>
    <d v="2021-10-20T00:00:00"/>
    <x v="4"/>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x v="1"/>
    <s v="Response number hope."/>
    <x v="3"/>
    <s v="Chat"/>
    <d v="2023-06-01T16:24:39"/>
    <d v="2023-06-01T20:37:39"/>
    <x v="5"/>
    <x v="6"/>
    <x v="7"/>
    <x v="1"/>
    <x v="1"/>
    <x v="1"/>
    <n v="0.48749999999999999"/>
  </r>
  <r>
    <n v="1704"/>
    <s v="Kimberly Golden"/>
    <s v="erinwelch@example.org"/>
    <n v="59"/>
    <s v="Male"/>
    <x v="30"/>
    <d v="2021-10-02T00:00:00"/>
    <x v="2"/>
    <s v="Payment issue"/>
    <s v="I'm having an issue with the {product_purchased}. Please assist. I've reviewed the troubleshooting steps on the official support website, but they didn't resolve the problem."/>
    <x v="1"/>
    <s v="Mrs present hot high eye prove house."/>
    <x v="3"/>
    <s v="Chat"/>
    <d v="2023-06-01T14:14:39"/>
    <d v="2023-06-01T21:20:39"/>
    <x v="3"/>
    <x v="1"/>
    <x v="7"/>
    <x v="1"/>
    <x v="1"/>
    <x v="1"/>
    <n v="0.79374999999999996"/>
  </r>
  <r>
    <n v="1705"/>
    <s v="Lisa Goodwin"/>
    <s v="heatherhayden@example.org"/>
    <n v="57"/>
    <s v="Male"/>
    <x v="17"/>
    <d v="2021-10-08T00:00:00"/>
    <x v="4"/>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x v="2"/>
    <m/>
    <x v="2"/>
    <s v="Email"/>
    <m/>
    <m/>
    <x v="0"/>
    <x v="0"/>
    <x v="7"/>
    <x v="0"/>
    <x v="0"/>
    <x v="1"/>
    <n v="0.83750000000000002"/>
  </r>
  <r>
    <n v="1706"/>
    <s v="Alicia Patterson"/>
    <s v="charlesortega@example.org"/>
    <n v="21"/>
    <s v="Male"/>
    <x v="28"/>
    <d v="2020-07-09T00:00:00"/>
    <x v="1"/>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x v="1"/>
    <s v="Day message term population discover party prove how."/>
    <x v="1"/>
    <s v="Email"/>
    <d v="2023-06-01T12:14:43"/>
    <d v="2023-06-01T04:35:43"/>
    <x v="5"/>
    <x v="6"/>
    <x v="2"/>
    <x v="1"/>
    <x v="1"/>
    <x v="1"/>
    <n v="0.47499999999999998"/>
  </r>
  <r>
    <n v="1707"/>
    <s v="Jacob Hall"/>
    <s v="joannetrevino@example.com"/>
    <n v="54"/>
    <s v="Male"/>
    <x v="38"/>
    <d v="2020-01-17T00:00:00"/>
    <x v="4"/>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x v="0"/>
    <m/>
    <x v="2"/>
    <s v="Email"/>
    <d v="2023-06-01T02:45:44"/>
    <m/>
    <x v="0"/>
    <x v="7"/>
    <x v="6"/>
    <x v="1"/>
    <x v="0"/>
    <x v="0"/>
    <n v="0.29375000000000001"/>
  </r>
  <r>
    <n v="1708"/>
    <s v="Kelly Norris"/>
    <s v="kimberly01@example.net"/>
    <n v="25"/>
    <s v="Male"/>
    <x v="41"/>
    <d v="2021-01-05T00:00:00"/>
    <x v="1"/>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x v="0"/>
    <m/>
    <x v="2"/>
    <s v="Chat"/>
    <d v="2023-06-01T04:55:46"/>
    <m/>
    <x v="0"/>
    <x v="1"/>
    <x v="6"/>
    <x v="1"/>
    <x v="0"/>
    <x v="0"/>
    <n v="0.79374999999999996"/>
  </r>
  <r>
    <n v="1709"/>
    <s v="Emily Walker"/>
    <s v="dominguezcollin@example.net"/>
    <n v="25"/>
    <s v="Male"/>
    <x v="29"/>
    <d v="2021-10-01T00:00:00"/>
    <x v="1"/>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x v="0"/>
    <m/>
    <x v="1"/>
    <s v="Chat"/>
    <d v="2023-06-01T21:49:46"/>
    <m/>
    <x v="0"/>
    <x v="1"/>
    <x v="7"/>
    <x v="1"/>
    <x v="0"/>
    <x v="0"/>
    <n v="0.79374999999999996"/>
  </r>
  <r>
    <n v="1710"/>
    <s v="Ricky Bryan DDS"/>
    <s v="gary48@example.net"/>
    <n v="62"/>
    <s v="Male"/>
    <x v="4"/>
    <d v="2020-02-18T00:00:00"/>
    <x v="3"/>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x v="1"/>
    <s v="Development on field cut future around."/>
    <x v="2"/>
    <s v="Email"/>
    <d v="2023-06-01T20:18:48"/>
    <d v="2023-06-01T06:56:48"/>
    <x v="3"/>
    <x v="1"/>
    <x v="4"/>
    <x v="1"/>
    <x v="1"/>
    <x v="1"/>
    <n v="0.70625000000000004"/>
  </r>
  <r>
    <n v="1711"/>
    <s v="Megan Thompson"/>
    <s v="holly45@example.com"/>
    <n v="29"/>
    <s v="Female"/>
    <x v="8"/>
    <d v="2021-10-22T00:00:00"/>
    <x v="3"/>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x v="1"/>
    <s v="Everybody owner answer."/>
    <x v="2"/>
    <s v="Chat"/>
    <d v="2023-06-01T08:18:49"/>
    <d v="2023-05-31T23:44:49"/>
    <x v="5"/>
    <x v="0"/>
    <x v="7"/>
    <x v="1"/>
    <x v="1"/>
    <x v="1"/>
    <n v="0.83750000000000002"/>
  </r>
  <r>
    <n v="1712"/>
    <s v="Vanessa Casey"/>
    <s v="allisonpeters@example.org"/>
    <n v="33"/>
    <s v="Other"/>
    <x v="13"/>
    <d v="2021-01-02T00:00:00"/>
    <x v="4"/>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x v="0"/>
    <m/>
    <x v="0"/>
    <s v="Email"/>
    <d v="2023-06-01T17:07:51"/>
    <m/>
    <x v="0"/>
    <x v="2"/>
    <x v="6"/>
    <x v="0"/>
    <x v="0"/>
    <x v="0"/>
    <n v="0.73124999999999996"/>
  </r>
  <r>
    <n v="1713"/>
    <s v="Felicia Clark"/>
    <s v="alyssaclark@example.net"/>
    <n v="37"/>
    <s v="Female"/>
    <x v="41"/>
    <d v="2020-11-30T00:00:00"/>
    <x v="4"/>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x v="2"/>
    <m/>
    <x v="3"/>
    <s v="Phone"/>
    <m/>
    <m/>
    <x v="0"/>
    <x v="0"/>
    <x v="3"/>
    <x v="1"/>
    <x v="0"/>
    <x v="1"/>
    <n v="0.9375"/>
  </r>
  <r>
    <n v="1714"/>
    <s v="Ryan Walker MD"/>
    <s v="michellegarcia@example.org"/>
    <n v="21"/>
    <s v="Other"/>
    <x v="31"/>
    <d v="2021-07-07T00:00:00"/>
    <x v="4"/>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x v="0"/>
    <m/>
    <x v="1"/>
    <s v="Chat"/>
    <d v="2023-06-01T18:11:53"/>
    <m/>
    <x v="0"/>
    <x v="8"/>
    <x v="2"/>
    <x v="1"/>
    <x v="0"/>
    <x v="0"/>
    <n v="0.23749999999999999"/>
  </r>
  <r>
    <n v="1715"/>
    <s v="Katrina Matthews MD"/>
    <s v="kreid@example.com"/>
    <n v="27"/>
    <s v="Female"/>
    <x v="13"/>
    <d v="2021-01-09T00:00:00"/>
    <x v="4"/>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x v="1"/>
    <s v="Particularly other program position risk cover reality draw."/>
    <x v="0"/>
    <s v="Chat"/>
    <d v="2023-06-01T20:27:55"/>
    <d v="2023-06-01T11:22:55"/>
    <x v="5"/>
    <x v="1"/>
    <x v="6"/>
    <x v="1"/>
    <x v="1"/>
    <x v="1"/>
    <n v="0.79374999999999996"/>
  </r>
  <r>
    <n v="1716"/>
    <s v="Scott Riddle"/>
    <s v="robin05@example.com"/>
    <n v="20"/>
    <s v="Female"/>
    <x v="3"/>
    <d v="2020-09-13T00:00:00"/>
    <x v="4"/>
    <s v="Peripheral compatibility"/>
    <s v="I'm having an issue with the {product_purchased}. Please assist. Thanks_x000a__x000a_Ace-Cobra 1 week ago â€¢ Added (6-6 July 2017):_x000a__x000a_New items are now priced in US dollars per set I've tried troubleshooting steps mentioned in the user manual, but the issue persists."/>
    <x v="1"/>
    <s v="There adult its."/>
    <x v="1"/>
    <s v="Phone"/>
    <d v="2023-06-01T18:10:57"/>
    <d v="2023-06-01T20:51:57"/>
    <x v="2"/>
    <x v="4"/>
    <x v="9"/>
    <x v="1"/>
    <x v="1"/>
    <x v="1"/>
    <n v="0.46875"/>
  </r>
  <r>
    <n v="1717"/>
    <s v="Jorge Ramos"/>
    <s v="nicoleblackburn@example.net"/>
    <n v="46"/>
    <s v="Female"/>
    <x v="20"/>
    <d v="2021-07-22T00:00:00"/>
    <x v="3"/>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x v="2"/>
    <m/>
    <x v="3"/>
    <s v="Email"/>
    <m/>
    <m/>
    <x v="0"/>
    <x v="2"/>
    <x v="2"/>
    <x v="1"/>
    <x v="0"/>
    <x v="1"/>
    <n v="0.57499999999999996"/>
  </r>
  <r>
    <n v="1718"/>
    <s v="Tracy Johnston"/>
    <s v="whill@example.org"/>
    <n v="51"/>
    <s v="Male"/>
    <x v="3"/>
    <d v="2020-11-28T00:00:00"/>
    <x v="0"/>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x v="1"/>
    <s v="Success wind wish hold car rest music treatment."/>
    <x v="3"/>
    <s v="Social media"/>
    <d v="2023-06-01T19:33:00"/>
    <d v="2023-06-01T19:12:00"/>
    <x v="1"/>
    <x v="3"/>
    <x v="3"/>
    <x v="1"/>
    <x v="1"/>
    <x v="1"/>
    <n v="0.22500000000000001"/>
  </r>
  <r>
    <n v="1719"/>
    <s v="Jorge Jennings"/>
    <s v="zmccall@example.org"/>
    <n v="30"/>
    <s v="Male"/>
    <x v="11"/>
    <d v="2021-05-10T00:00:00"/>
    <x v="2"/>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x v="1"/>
    <s v="Someone like however industry."/>
    <x v="3"/>
    <s v="Chat"/>
    <d v="2023-06-01T07:18:01"/>
    <d v="2023-06-01T10:45:01"/>
    <x v="4"/>
    <x v="2"/>
    <x v="1"/>
    <x v="1"/>
    <x v="1"/>
    <x v="1"/>
    <n v="0.72499999999999998"/>
  </r>
  <r>
    <n v="1720"/>
    <s v="Bruce Davis"/>
    <s v="oharris@example.org"/>
    <n v="56"/>
    <s v="Other"/>
    <x v="12"/>
    <d v="2021-03-31T00:00:00"/>
    <x v="2"/>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x v="2"/>
    <m/>
    <x v="3"/>
    <s v="Phone"/>
    <m/>
    <m/>
    <x v="0"/>
    <x v="1"/>
    <x v="0"/>
    <x v="1"/>
    <x v="0"/>
    <x v="1"/>
    <n v="0.63124999999999998"/>
  </r>
  <r>
    <n v="1721"/>
    <s v="Miss Ruth Bryant"/>
    <s v="bbryant@example.com"/>
    <n v="20"/>
    <s v="Female"/>
    <x v="19"/>
    <d v="2020-12-30T00:00:00"/>
    <x v="4"/>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x v="2"/>
    <m/>
    <x v="2"/>
    <s v="Chat"/>
    <m/>
    <m/>
    <x v="0"/>
    <x v="0"/>
    <x v="10"/>
    <x v="0"/>
    <x v="0"/>
    <x v="1"/>
    <n v="0.78125"/>
  </r>
  <r>
    <n v="1722"/>
    <s v="Kevin Haynes"/>
    <s v="richardjordan@example.org"/>
    <n v="41"/>
    <s v="Male"/>
    <x v="2"/>
    <d v="2020-06-06T00:00:00"/>
    <x v="4"/>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x v="1"/>
    <s v="Ask return many white street best."/>
    <x v="1"/>
    <s v="Phone"/>
    <d v="2023-06-01T12:56:04"/>
    <d v="2023-06-01T19:38:04"/>
    <x v="2"/>
    <x v="6"/>
    <x v="8"/>
    <x v="1"/>
    <x v="1"/>
    <x v="1"/>
    <n v="0.46250000000000002"/>
  </r>
  <r>
    <n v="1723"/>
    <s v="Jacqueline Jensen"/>
    <s v="rwright@example.com"/>
    <n v="31"/>
    <s v="Other"/>
    <x v="29"/>
    <d v="2021-01-06T00:00:00"/>
    <x v="0"/>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x v="1"/>
    <s v="Cultural somebody if training."/>
    <x v="2"/>
    <s v="Phone"/>
    <d v="2023-06-01T13:10:05"/>
    <d v="2023-05-31T22:37:05"/>
    <x v="2"/>
    <x v="7"/>
    <x v="6"/>
    <x v="1"/>
    <x v="1"/>
    <x v="1"/>
    <n v="0.29375000000000001"/>
  </r>
  <r>
    <n v="1724"/>
    <s v="Roberto Rogers"/>
    <s v="doylenatalie@example.org"/>
    <n v="21"/>
    <s v="Female"/>
    <x v="25"/>
    <d v="2020-01-17T00:00:00"/>
    <x v="2"/>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x v="2"/>
    <m/>
    <x v="1"/>
    <s v="Chat"/>
    <m/>
    <m/>
    <x v="0"/>
    <x v="7"/>
    <x v="6"/>
    <x v="1"/>
    <x v="0"/>
    <x v="1"/>
    <n v="0.29375000000000001"/>
  </r>
  <r>
    <n v="1725"/>
    <s v="Justin Clark"/>
    <s v="parsonsfrank@example.org"/>
    <n v="36"/>
    <s v="Female"/>
    <x v="22"/>
    <d v="2021-08-14T00:00:00"/>
    <x v="4"/>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x v="1"/>
    <s v="Special why ahead her product."/>
    <x v="0"/>
    <s v="Social media"/>
    <d v="2023-06-01T19:51:09"/>
    <d v="2023-06-01T21:35:09"/>
    <x v="2"/>
    <x v="5"/>
    <x v="5"/>
    <x v="1"/>
    <x v="1"/>
    <x v="1"/>
    <n v="0.21875"/>
  </r>
  <r>
    <n v="1726"/>
    <s v="Jesse Austin"/>
    <s v="jerrysmith@example.com"/>
    <n v="61"/>
    <s v="Female"/>
    <x v="23"/>
    <d v="2020-04-11T00:00:00"/>
    <x v="4"/>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x v="2"/>
    <m/>
    <x v="1"/>
    <s v="Email"/>
    <m/>
    <m/>
    <x v="0"/>
    <x v="0"/>
    <x v="11"/>
    <x v="1"/>
    <x v="0"/>
    <x v="1"/>
    <n v="0.875"/>
  </r>
  <r>
    <n v="1727"/>
    <s v="Alison Gibson"/>
    <s v="nbarry@example.net"/>
    <n v="47"/>
    <s v="Male"/>
    <x v="29"/>
    <d v="2021-07-13T00:00:00"/>
    <x v="2"/>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x v="1"/>
    <s v="Many themselves food especially."/>
    <x v="0"/>
    <s v="Chat"/>
    <d v="2023-06-01T18:39:12"/>
    <d v="2023-06-01T09:45:12"/>
    <x v="2"/>
    <x v="2"/>
    <x v="2"/>
    <x v="1"/>
    <x v="1"/>
    <x v="1"/>
    <n v="0.57499999999999996"/>
  </r>
  <r>
    <n v="1728"/>
    <s v="Barbara Smith"/>
    <s v="ibailey@example.org"/>
    <n v="67"/>
    <s v="Female"/>
    <x v="37"/>
    <d v="2020-01-12T00:00:00"/>
    <x v="0"/>
    <s v="Cancellation request"/>
    <s v="I'm having an issue with the {product_purchased}. Please assist. I've tried troubleshooting steps mentioned in the user manual, but the issue persists."/>
    <x v="0"/>
    <m/>
    <x v="0"/>
    <s v="Email"/>
    <d v="2023-06-01T14:23:12"/>
    <m/>
    <x v="0"/>
    <x v="9"/>
    <x v="6"/>
    <x v="0"/>
    <x v="0"/>
    <x v="0"/>
    <n v="0.19375000000000001"/>
  </r>
  <r>
    <n v="1729"/>
    <s v="Alisha Jackson"/>
    <s v="sheliarodriguez@example.org"/>
    <n v="60"/>
    <s v="Male"/>
    <x v="26"/>
    <d v="2020-07-25T00:00:00"/>
    <x v="0"/>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x v="2"/>
    <m/>
    <x v="0"/>
    <s v="Phone"/>
    <m/>
    <m/>
    <x v="0"/>
    <x v="0"/>
    <x v="2"/>
    <x v="0"/>
    <x v="0"/>
    <x v="1"/>
    <n v="1.0687500000000001"/>
  </r>
  <r>
    <n v="1730"/>
    <s v="Wendy Watson"/>
    <s v="jamie60@example.org"/>
    <n v="57"/>
    <s v="Other"/>
    <x v="1"/>
    <d v="2021-10-11T00:00:00"/>
    <x v="2"/>
    <s v="Product compatibility"/>
    <s v="I'm having an issue with the {product_purchased}. Please assist. I'm concerned about the security of my {product_purchased} and would like to ensure that my data is safe."/>
    <x v="2"/>
    <m/>
    <x v="2"/>
    <s v="Email"/>
    <m/>
    <m/>
    <x v="0"/>
    <x v="2"/>
    <x v="7"/>
    <x v="0"/>
    <x v="0"/>
    <x v="1"/>
    <n v="0.7"/>
  </r>
  <r>
    <n v="1731"/>
    <s v="James Frank"/>
    <s v="erikwheeler@example.org"/>
    <n v="28"/>
    <s v="Other"/>
    <x v="24"/>
    <d v="2020-09-08T00:00:00"/>
    <x v="1"/>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x v="0"/>
    <m/>
    <x v="0"/>
    <s v="Phone"/>
    <d v="2023-05-31T22:49:15"/>
    <m/>
    <x v="0"/>
    <x v="2"/>
    <x v="9"/>
    <x v="0"/>
    <x v="0"/>
    <x v="0"/>
    <n v="0.61250000000000004"/>
  </r>
  <r>
    <n v="1732"/>
    <s v="Terri Guzman"/>
    <s v="melissa00@example.org"/>
    <n v="34"/>
    <s v="Male"/>
    <x v="36"/>
    <d v="2020-01-09T00:00:00"/>
    <x v="3"/>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x v="1"/>
    <s v="Risk least camera."/>
    <x v="2"/>
    <s v="Email"/>
    <d v="2023-06-01T11:43:17"/>
    <d v="2023-06-01T05:13:17"/>
    <x v="5"/>
    <x v="2"/>
    <x v="6"/>
    <x v="1"/>
    <x v="1"/>
    <x v="1"/>
    <n v="0.73124999999999996"/>
  </r>
  <r>
    <n v="1733"/>
    <s v="Jeffrey Wright"/>
    <s v="amber23@example.org"/>
    <n v="39"/>
    <s v="Male"/>
    <x v="15"/>
    <d v="2021-02-02T00:00:00"/>
    <x v="0"/>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x v="1"/>
    <s v="Head growth impact."/>
    <x v="3"/>
    <s v="Social media"/>
    <d v="2023-06-01T13:42:19"/>
    <d v="2023-06-01T10:44:19"/>
    <x v="5"/>
    <x v="7"/>
    <x v="4"/>
    <x v="1"/>
    <x v="1"/>
    <x v="1"/>
    <n v="0.18124999999999999"/>
  </r>
  <r>
    <n v="1734"/>
    <s v="Samantha Smith"/>
    <s v="mdouglas@example.com"/>
    <n v="68"/>
    <s v="Male"/>
    <x v="35"/>
    <d v="2020-01-31T00:00:00"/>
    <x v="1"/>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x v="0"/>
    <m/>
    <x v="3"/>
    <s v="Social media"/>
    <d v="2023-06-01T00:40:20"/>
    <m/>
    <x v="0"/>
    <x v="2"/>
    <x v="6"/>
    <x v="1"/>
    <x v="0"/>
    <x v="0"/>
    <n v="0.73124999999999996"/>
  </r>
  <r>
    <n v="1735"/>
    <s v="Katie Gonzalez"/>
    <s v="gregorysawyer@example.net"/>
    <n v="25"/>
    <s v="Female"/>
    <x v="36"/>
    <d v="2021-04-19T00:00:00"/>
    <x v="0"/>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x v="1"/>
    <s v="Establish establish song paper great sister rock."/>
    <x v="3"/>
    <s v="Chat"/>
    <d v="2023-06-01T06:51:22"/>
    <d v="2023-06-01T08:08:22"/>
    <x v="1"/>
    <x v="4"/>
    <x v="11"/>
    <x v="1"/>
    <x v="1"/>
    <x v="1"/>
    <n v="0.42499999999999999"/>
  </r>
  <r>
    <n v="1736"/>
    <s v="Kimberly Mercado"/>
    <s v="juanparker@example.net"/>
    <n v="27"/>
    <s v="Male"/>
    <x v="29"/>
    <d v="2020-07-07T00:00:00"/>
    <x v="0"/>
    <s v="Battery life"/>
    <s v="I'm having an issue with the {product_purchased}. Please assist. The issue I'm facing is intermittent. Sometimes it works fine, but other times it acts up unexpectedly."/>
    <x v="0"/>
    <m/>
    <x v="3"/>
    <s v="Social media"/>
    <d v="2023-06-01T18:57:22"/>
    <m/>
    <x v="0"/>
    <x v="1"/>
    <x v="2"/>
    <x v="1"/>
    <x v="0"/>
    <x v="0"/>
    <n v="0.65"/>
  </r>
  <r>
    <n v="1737"/>
    <s v="Terri Johnson"/>
    <s v="rogersrenee@example.net"/>
    <n v="41"/>
    <s v="Male"/>
    <x v="39"/>
    <d v="2021-05-14T00:00:00"/>
    <x v="2"/>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x v="1"/>
    <s v="Collection commercial rise weight."/>
    <x v="2"/>
    <s v="Social media"/>
    <d v="2023-06-01T19:38:24"/>
    <d v="2023-06-01T07:29:24"/>
    <x v="4"/>
    <x v="2"/>
    <x v="1"/>
    <x v="1"/>
    <x v="1"/>
    <x v="1"/>
    <n v="0.72499999999999998"/>
  </r>
  <r>
    <n v="1738"/>
    <s v="Ryan Olson"/>
    <s v="jsampson@example.net"/>
    <n v="33"/>
    <s v="Male"/>
    <x v="19"/>
    <d v="2020-04-27T00:00:00"/>
    <x v="2"/>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x v="2"/>
    <m/>
    <x v="2"/>
    <s v="Phone"/>
    <m/>
    <m/>
    <x v="0"/>
    <x v="1"/>
    <x v="11"/>
    <x v="0"/>
    <x v="0"/>
    <x v="1"/>
    <n v="0.65625"/>
  </r>
  <r>
    <n v="1739"/>
    <s v="Robert Taylor"/>
    <s v="jennifer91@example.com"/>
    <n v="53"/>
    <s v="Other"/>
    <x v="25"/>
    <d v="2020-01-10T00:00:00"/>
    <x v="3"/>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x v="0"/>
    <m/>
    <x v="2"/>
    <s v="Phone"/>
    <d v="2023-06-01T20:44:27"/>
    <m/>
    <x v="0"/>
    <x v="9"/>
    <x v="6"/>
    <x v="1"/>
    <x v="0"/>
    <x v="0"/>
    <n v="0.19375000000000001"/>
  </r>
  <r>
    <n v="1740"/>
    <s v="James Smith"/>
    <s v="gbailey@example.com"/>
    <n v="56"/>
    <s v="Male"/>
    <x v="23"/>
    <d v="2021-10-13T00:00:00"/>
    <x v="4"/>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x v="2"/>
    <m/>
    <x v="2"/>
    <s v="Email"/>
    <m/>
    <m/>
    <x v="0"/>
    <x v="2"/>
    <x v="7"/>
    <x v="0"/>
    <x v="0"/>
    <x v="1"/>
    <n v="0.7"/>
  </r>
  <r>
    <n v="1741"/>
    <s v="Carmen Clayton"/>
    <s v="gardnercarl@example.org"/>
    <n v="37"/>
    <s v="Male"/>
    <x v="34"/>
    <d v="2021-03-20T00:00:00"/>
    <x v="2"/>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x v="2"/>
    <m/>
    <x v="2"/>
    <s v="Phone"/>
    <m/>
    <m/>
    <x v="0"/>
    <x v="6"/>
    <x v="0"/>
    <x v="0"/>
    <x v="0"/>
    <x v="1"/>
    <n v="0.47499999999999998"/>
  </r>
  <r>
    <n v="1742"/>
    <s v="Karen Stewart"/>
    <s v="elizabeth80@example.org"/>
    <n v="22"/>
    <s v="Other"/>
    <x v="15"/>
    <d v="2021-02-26T00:00:00"/>
    <x v="0"/>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x v="1"/>
    <s v="North hold already third."/>
    <x v="2"/>
    <s v="Chat"/>
    <d v="2023-06-01T08:58:31"/>
    <d v="2023-06-01T10:24:31"/>
    <x v="1"/>
    <x v="5"/>
    <x v="4"/>
    <x v="1"/>
    <x v="1"/>
    <x v="1"/>
    <n v="0.1875"/>
  </r>
  <r>
    <n v="1743"/>
    <s v="Shannon Smith"/>
    <s v="laurenrodriguez@example.net"/>
    <n v="22"/>
    <s v="Male"/>
    <x v="16"/>
    <d v="2021-07-29T00:00:00"/>
    <x v="0"/>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x v="1"/>
    <s v="New address surface sit yard."/>
    <x v="3"/>
    <s v="Chat"/>
    <d v="2023-06-01T03:15:33"/>
    <d v="2023-06-01T06:24:33"/>
    <x v="4"/>
    <x v="4"/>
    <x v="2"/>
    <x v="1"/>
    <x v="1"/>
    <x v="1"/>
    <n v="0.43125000000000002"/>
  </r>
  <r>
    <n v="1744"/>
    <s v="Hunter Esparza"/>
    <s v="kennethross@example.com"/>
    <n v="34"/>
    <s v="Other"/>
    <x v="8"/>
    <d v="2020-04-21T00:00:00"/>
    <x v="3"/>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x v="2"/>
    <m/>
    <x v="0"/>
    <s v="Social media"/>
    <m/>
    <m/>
    <x v="0"/>
    <x v="1"/>
    <x v="11"/>
    <x v="0"/>
    <x v="0"/>
    <x v="1"/>
    <n v="0.65625"/>
  </r>
  <r>
    <n v="1745"/>
    <s v="Linda Cortez DVM"/>
    <s v="bradley00@example.com"/>
    <n v="63"/>
    <s v="Male"/>
    <x v="33"/>
    <d v="2020-07-21T00:00:00"/>
    <x v="1"/>
    <s v="Software bug"/>
    <s v="I'm having an issue with the {product_purchased}. Please assist. I've tried using different cables, adapters, or peripherals with my {product_purchased}, but the issue persists."/>
    <x v="0"/>
    <m/>
    <x v="3"/>
    <s v="Chat"/>
    <d v="2023-06-01T00:57:34"/>
    <m/>
    <x v="0"/>
    <x v="2"/>
    <x v="2"/>
    <x v="1"/>
    <x v="0"/>
    <x v="0"/>
    <n v="0.57499999999999996"/>
  </r>
  <r>
    <n v="1746"/>
    <s v="Taylor Zimmerman"/>
    <s v="smorrison@example.org"/>
    <n v="21"/>
    <s v="Other"/>
    <x v="12"/>
    <d v="2020-11-14T00:00:00"/>
    <x v="4"/>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x v="0"/>
    <m/>
    <x v="0"/>
    <s v="Email"/>
    <d v="2023-06-01T21:16:36"/>
    <m/>
    <x v="0"/>
    <x v="5"/>
    <x v="3"/>
    <x v="0"/>
    <x v="0"/>
    <x v="0"/>
    <n v="0.15"/>
  </r>
  <r>
    <n v="1747"/>
    <s v="Savannah Haley"/>
    <s v="anthony24@example.com"/>
    <n v="32"/>
    <s v="Male"/>
    <x v="9"/>
    <d v="2021-12-26T00:00:00"/>
    <x v="1"/>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x v="0"/>
    <m/>
    <x v="2"/>
    <s v="Social media"/>
    <d v="2023-05-31T23:27:38"/>
    <m/>
    <x v="0"/>
    <x v="0"/>
    <x v="10"/>
    <x v="1"/>
    <x v="0"/>
    <x v="0"/>
    <n v="0.78125"/>
  </r>
  <r>
    <n v="1748"/>
    <s v="Maria Oneal"/>
    <s v="williampeterson@example.org"/>
    <n v="36"/>
    <s v="Female"/>
    <x v="3"/>
    <d v="2020-09-02T00:00:00"/>
    <x v="3"/>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x v="1"/>
    <s v="Several fish police other should."/>
    <x v="2"/>
    <s v="Email"/>
    <d v="2023-06-01T14:23:39"/>
    <d v="2023-06-01T06:14:39"/>
    <x v="2"/>
    <x v="0"/>
    <x v="9"/>
    <x v="1"/>
    <x v="1"/>
    <x v="1"/>
    <n v="0.8"/>
  </r>
  <r>
    <n v="1749"/>
    <s v="Tanya Martinez"/>
    <s v="darylcollins@example.net"/>
    <n v="53"/>
    <s v="Male"/>
    <x v="20"/>
    <d v="2020-08-08T00:00:00"/>
    <x v="4"/>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x v="2"/>
    <m/>
    <x v="0"/>
    <s v="Phone"/>
    <m/>
    <m/>
    <x v="0"/>
    <x v="4"/>
    <x v="5"/>
    <x v="0"/>
    <x v="0"/>
    <x v="1"/>
    <n v="0.42499999999999999"/>
  </r>
  <r>
    <n v="1750"/>
    <s v="Brian Horne"/>
    <s v="deantodd@example.org"/>
    <n v="40"/>
    <s v="Male"/>
    <x v="34"/>
    <d v="2020-02-03T00:00:00"/>
    <x v="0"/>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x v="2"/>
    <m/>
    <x v="2"/>
    <s v="Phone"/>
    <m/>
    <m/>
    <x v="0"/>
    <x v="0"/>
    <x v="4"/>
    <x v="0"/>
    <x v="0"/>
    <x v="1"/>
    <n v="0.9375"/>
  </r>
  <r>
    <n v="1751"/>
    <s v="Luis Shannon"/>
    <s v="nrichardson@example.org"/>
    <n v="41"/>
    <s v="Male"/>
    <x v="30"/>
    <d v="2020-01-03T00:00:00"/>
    <x v="0"/>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x v="0"/>
    <m/>
    <x v="0"/>
    <s v="Phone"/>
    <d v="2023-06-01T04:38:43"/>
    <m/>
    <x v="0"/>
    <x v="1"/>
    <x v="6"/>
    <x v="0"/>
    <x v="0"/>
    <x v="0"/>
    <n v="0.79374999999999996"/>
  </r>
  <r>
    <n v="1752"/>
    <s v="Jennifer Wu"/>
    <s v="tracihill@example.org"/>
    <n v="44"/>
    <s v="Female"/>
    <x v="37"/>
    <d v="2021-05-06T00:00:00"/>
    <x v="1"/>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x v="2"/>
    <m/>
    <x v="1"/>
    <s v="Phone"/>
    <m/>
    <m/>
    <x v="0"/>
    <x v="1"/>
    <x v="1"/>
    <x v="1"/>
    <x v="0"/>
    <x v="1"/>
    <n v="0.71875"/>
  </r>
  <r>
    <n v="1753"/>
    <s v="Grace Lambert"/>
    <s v="carterpaula@example.net"/>
    <n v="69"/>
    <s v="Male"/>
    <x v="3"/>
    <d v="2020-05-30T00:00:00"/>
    <x v="3"/>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x v="1"/>
    <s v="Value management grow whether nice."/>
    <x v="0"/>
    <s v="Chat"/>
    <d v="2023-06-01T14:18:46"/>
    <d v="2023-05-31T23:49:46"/>
    <x v="4"/>
    <x v="0"/>
    <x v="1"/>
    <x v="1"/>
    <x v="1"/>
    <x v="1"/>
    <n v="0.80625000000000002"/>
  </r>
  <r>
    <n v="1754"/>
    <s v="Louis Lowe"/>
    <s v="dcollier@example.com"/>
    <n v="43"/>
    <s v="Female"/>
    <x v="23"/>
    <d v="2021-04-01T00:00:00"/>
    <x v="3"/>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x v="2"/>
    <m/>
    <x v="3"/>
    <s v="Social media"/>
    <m/>
    <m/>
    <x v="0"/>
    <x v="9"/>
    <x v="11"/>
    <x v="1"/>
    <x v="0"/>
    <x v="1"/>
    <n v="0.1875"/>
  </r>
  <r>
    <n v="1755"/>
    <s v="Sally Hartman"/>
    <s v="tbutler@example.net"/>
    <n v="29"/>
    <s v="Male"/>
    <x v="28"/>
    <d v="2020-05-14T00:00:00"/>
    <x v="1"/>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x v="1"/>
    <s v="Knowledge sell contain eye together."/>
    <x v="2"/>
    <s v="Social media"/>
    <d v="2023-06-01T14:57:48"/>
    <d v="2023-06-01T16:39:48"/>
    <x v="4"/>
    <x v="6"/>
    <x v="1"/>
    <x v="1"/>
    <x v="1"/>
    <x v="1"/>
    <n v="0.38124999999999998"/>
  </r>
  <r>
    <n v="1756"/>
    <s v="Christina Lopez"/>
    <s v="michaelconley@example.net"/>
    <n v="35"/>
    <s v="Other"/>
    <x v="32"/>
    <d v="2021-01-29T00:00:00"/>
    <x v="0"/>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x v="1"/>
    <s v="He form music attorney section shoulder."/>
    <x v="1"/>
    <s v="Chat"/>
    <d v="2023-06-01T11:40:50"/>
    <d v="2023-06-01T18:45:50"/>
    <x v="1"/>
    <x v="4"/>
    <x v="6"/>
    <x v="1"/>
    <x v="1"/>
    <x v="1"/>
    <n v="0.51875000000000004"/>
  </r>
  <r>
    <n v="1757"/>
    <s v="Frank Scott"/>
    <s v="jordanjorge@example.org"/>
    <n v="55"/>
    <s v="Other"/>
    <x v="24"/>
    <d v="2020-03-07T00:00:00"/>
    <x v="4"/>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x v="2"/>
    <m/>
    <x v="3"/>
    <s v="Phone"/>
    <m/>
    <m/>
    <x v="0"/>
    <x v="0"/>
    <x v="0"/>
    <x v="1"/>
    <x v="0"/>
    <x v="1"/>
    <n v="0.76875000000000004"/>
  </r>
  <r>
    <n v="1758"/>
    <s v="Diana Ortiz"/>
    <s v="jenniferchen@example.com"/>
    <n v="41"/>
    <s v="Male"/>
    <x v="29"/>
    <d v="2021-05-10T00:00:00"/>
    <x v="1"/>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x v="2"/>
    <m/>
    <x v="1"/>
    <s v="Chat"/>
    <m/>
    <m/>
    <x v="0"/>
    <x v="1"/>
    <x v="1"/>
    <x v="1"/>
    <x v="0"/>
    <x v="1"/>
    <n v="0.71875"/>
  </r>
  <r>
    <n v="1759"/>
    <s v="Edward French"/>
    <s v="lauraholloway@example.org"/>
    <n v="69"/>
    <s v="Other"/>
    <x v="3"/>
    <d v="2021-09-25T00:00:00"/>
    <x v="4"/>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x v="2"/>
    <m/>
    <x v="3"/>
    <s v="Chat"/>
    <m/>
    <m/>
    <x v="0"/>
    <x v="2"/>
    <x v="9"/>
    <x v="1"/>
    <x v="0"/>
    <x v="1"/>
    <n v="0.61250000000000004"/>
  </r>
  <r>
    <n v="1760"/>
    <s v="Taylor Taylor"/>
    <s v="smithjames@example.net"/>
    <n v="32"/>
    <s v="Male"/>
    <x v="33"/>
    <d v="2021-10-22T00:00:00"/>
    <x v="2"/>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x v="0"/>
    <m/>
    <x v="1"/>
    <s v="Chat"/>
    <d v="2023-06-01T16:27:56"/>
    <m/>
    <x v="0"/>
    <x v="9"/>
    <x v="7"/>
    <x v="1"/>
    <x v="0"/>
    <x v="0"/>
    <n v="0.18124999999999999"/>
  </r>
  <r>
    <n v="1761"/>
    <s v="Joshua Gibson"/>
    <s v="jessicagarrett@example.org"/>
    <n v="29"/>
    <s v="Other"/>
    <x v="30"/>
    <d v="2020-09-12T00:00:00"/>
    <x v="3"/>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x v="2"/>
    <m/>
    <x v="1"/>
    <s v="Social media"/>
    <m/>
    <m/>
    <x v="0"/>
    <x v="4"/>
    <x v="9"/>
    <x v="1"/>
    <x v="0"/>
    <x v="1"/>
    <n v="0.46875"/>
  </r>
  <r>
    <n v="1762"/>
    <s v="Melinda Atkins"/>
    <s v="gmiles@example.net"/>
    <n v="50"/>
    <s v="Male"/>
    <x v="37"/>
    <d v="2020-06-10T00:00:00"/>
    <x v="3"/>
    <s v="Installation support"/>
    <s v="I'm having an issue with the {product_purchased}. Please assist._x000a__x000a_[4:40:19] [Client thread/ERROR]: Failed to place value $611 from'reduce_price_per_item- I've already contacted customer support multiple times, but the issue remains unresolved."/>
    <x v="1"/>
    <s v="Few against their herself pressure west."/>
    <x v="3"/>
    <s v="Social media"/>
    <d v="2023-06-01T17:20:00"/>
    <d v="2023-06-01T12:30:00"/>
    <x v="4"/>
    <x v="5"/>
    <x v="8"/>
    <x v="1"/>
    <x v="1"/>
    <x v="1"/>
    <n v="0.27500000000000002"/>
  </r>
  <r>
    <n v="1763"/>
    <s v="Peter Flowers"/>
    <s v="amanda40@example.org"/>
    <n v="52"/>
    <s v="Male"/>
    <x v="33"/>
    <d v="2021-04-15T00:00:00"/>
    <x v="4"/>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x v="0"/>
    <m/>
    <x v="3"/>
    <s v="Social media"/>
    <d v="2023-06-01T17:53:01"/>
    <m/>
    <x v="0"/>
    <x v="1"/>
    <x v="11"/>
    <x v="1"/>
    <x v="0"/>
    <x v="0"/>
    <n v="0.65625"/>
  </r>
  <r>
    <n v="1764"/>
    <s v="Valerie Larsen"/>
    <s v="psimpson@example.net"/>
    <n v="28"/>
    <s v="Male"/>
    <x v="16"/>
    <d v="2021-07-25T00:00:00"/>
    <x v="2"/>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x v="0"/>
    <m/>
    <x v="0"/>
    <s v="Phone"/>
    <d v="2023-06-01T11:09:02"/>
    <m/>
    <x v="0"/>
    <x v="6"/>
    <x v="2"/>
    <x v="0"/>
    <x v="0"/>
    <x v="0"/>
    <n v="0.47499999999999998"/>
  </r>
  <r>
    <n v="1765"/>
    <s v="Erica Scott DVM"/>
    <s v="millsdenise@example.net"/>
    <n v="40"/>
    <s v="Female"/>
    <x v="10"/>
    <d v="2021-02-21T00:00:00"/>
    <x v="4"/>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x v="1"/>
    <s v="Quite article doctor hair should fine boy."/>
    <x v="1"/>
    <s v="Chat"/>
    <d v="2023-06-01T01:26:03"/>
    <d v="2023-06-01T22:11:03"/>
    <x v="5"/>
    <x v="7"/>
    <x v="4"/>
    <x v="1"/>
    <x v="1"/>
    <x v="1"/>
    <n v="0.18124999999999999"/>
  </r>
  <r>
    <n v="1766"/>
    <s v="Amber Erickson"/>
    <s v="edward52@example.org"/>
    <n v="23"/>
    <s v="Other"/>
    <x v="6"/>
    <d v="2021-03-20T00:00:00"/>
    <x v="4"/>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x v="1"/>
    <s v="Trip policy let interview."/>
    <x v="2"/>
    <s v="Email"/>
    <d v="2023-06-01T18:48:04"/>
    <d v="2023-06-01T05:56:04"/>
    <x v="4"/>
    <x v="3"/>
    <x v="0"/>
    <x v="1"/>
    <x v="1"/>
    <x v="1"/>
    <n v="0.2"/>
  </r>
  <r>
    <n v="1767"/>
    <s v="Michael Wright"/>
    <s v="daviesryan@example.org"/>
    <n v="61"/>
    <s v="Other"/>
    <x v="23"/>
    <d v="2020-07-16T00:00:00"/>
    <x v="2"/>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x v="0"/>
    <m/>
    <x v="2"/>
    <s v="Social media"/>
    <d v="2023-06-01T22:05:06"/>
    <m/>
    <x v="0"/>
    <x v="4"/>
    <x v="2"/>
    <x v="1"/>
    <x v="0"/>
    <x v="0"/>
    <n v="0.43125000000000002"/>
  </r>
  <r>
    <n v="1768"/>
    <s v="Patricia Rodgers"/>
    <s v="janet62@example.com"/>
    <n v="57"/>
    <s v="Female"/>
    <x v="9"/>
    <d v="2020-12-23T00:00:00"/>
    <x v="4"/>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x v="1"/>
    <s v="North evening shoulder card protect loss her challenge."/>
    <x v="1"/>
    <s v="Chat"/>
    <d v="2023-06-01T12:05:08"/>
    <d v="2023-06-01T20:08:08"/>
    <x v="3"/>
    <x v="4"/>
    <x v="10"/>
    <x v="1"/>
    <x v="1"/>
    <x v="1"/>
    <n v="0.41875000000000001"/>
  </r>
  <r>
    <n v="1769"/>
    <s v="Vanessa White"/>
    <s v="heather75@example.org"/>
    <n v="19"/>
    <s v="Male"/>
    <x v="37"/>
    <d v="2021-11-23T00:00:00"/>
    <x v="1"/>
    <s v="Cancellation request"/>
    <s v="I'm having an issue with the {product_purchased}. Please assist._x000a__x000a_Product #1_x000a__x000a_1 - https://goo.gl/b9DkJL_x000a__x000a_2 - http://www.thingiverse.com I've already contacted customer support multiple times, but the issue remains unresolved."/>
    <x v="0"/>
    <m/>
    <x v="0"/>
    <s v="Email"/>
    <d v="2023-06-01T00:51:10"/>
    <m/>
    <x v="0"/>
    <x v="4"/>
    <x v="3"/>
    <x v="0"/>
    <x v="0"/>
    <x v="0"/>
    <n v="0.41875000000000001"/>
  </r>
  <r>
    <n v="1770"/>
    <s v="Christine Perez"/>
    <s v="reyesmichael@example.org"/>
    <n v="36"/>
    <s v="Female"/>
    <x v="36"/>
    <d v="2021-04-22T00:00:00"/>
    <x v="3"/>
    <s v="Product setup"/>
    <s v="I'm having an issue with the {product_purchased}. Please assist. â€” Chris_x000a__x000a_# # Examples_x000a__x000a_use std :: fs :: Path ; use std :: strings :: {};_x000a__x000a_# use std :: string q = new I've already contacted customer support multiple times, but the issue remains unresolved."/>
    <x v="0"/>
    <m/>
    <x v="1"/>
    <s v="Social media"/>
    <d v="2023-06-01T10:16:11"/>
    <m/>
    <x v="0"/>
    <x v="2"/>
    <x v="11"/>
    <x v="1"/>
    <x v="0"/>
    <x v="0"/>
    <n v="0.65"/>
  </r>
  <r>
    <n v="1771"/>
    <s v="Matthew Jimenez"/>
    <s v="aaron89@example.com"/>
    <n v="67"/>
    <s v="Female"/>
    <x v="28"/>
    <d v="2020-09-24T00:00:00"/>
    <x v="3"/>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x v="0"/>
    <m/>
    <x v="0"/>
    <s v="Email"/>
    <d v="2023-05-31T23:10:12"/>
    <m/>
    <x v="0"/>
    <x v="7"/>
    <x v="9"/>
    <x v="0"/>
    <x v="0"/>
    <x v="0"/>
    <n v="0.3"/>
  </r>
  <r>
    <n v="1772"/>
    <s v="Justin Padilla"/>
    <s v="galvarez@example.net"/>
    <n v="41"/>
    <s v="Other"/>
    <x v="21"/>
    <d v="2021-05-12T00:00:00"/>
    <x v="2"/>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x v="2"/>
    <m/>
    <x v="0"/>
    <s v="Chat"/>
    <m/>
    <m/>
    <x v="0"/>
    <x v="0"/>
    <x v="1"/>
    <x v="0"/>
    <x v="0"/>
    <x v="1"/>
    <n v="0.80625000000000002"/>
  </r>
  <r>
    <n v="1773"/>
    <s v="Elizabeth Palmer"/>
    <s v="riosjanet@example.org"/>
    <n v="48"/>
    <s v="Other"/>
    <x v="7"/>
    <d v="2020-08-13T00:00:00"/>
    <x v="3"/>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x v="1"/>
    <s v="We but grow fill of media."/>
    <x v="1"/>
    <s v="Phone"/>
    <d v="2023-06-01T15:27:16"/>
    <d v="2023-06-01T19:06:16"/>
    <x v="1"/>
    <x v="6"/>
    <x v="5"/>
    <x v="1"/>
    <x v="1"/>
    <x v="1"/>
    <n v="0.41875000000000001"/>
  </r>
  <r>
    <n v="1774"/>
    <s v="Darrell Harris"/>
    <s v="adam22@example.com"/>
    <n v="28"/>
    <s v="Male"/>
    <x v="33"/>
    <d v="2021-11-25T00:00:00"/>
    <x v="3"/>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x v="2"/>
    <m/>
    <x v="2"/>
    <s v="Chat"/>
    <m/>
    <m/>
    <x v="0"/>
    <x v="3"/>
    <x v="3"/>
    <x v="0"/>
    <x v="0"/>
    <x v="1"/>
    <n v="0.22500000000000001"/>
  </r>
  <r>
    <n v="1775"/>
    <s v="Emily Wiley"/>
    <s v="wardangela@example.com"/>
    <n v="22"/>
    <s v="Female"/>
    <x v="31"/>
    <d v="2021-01-05T00:00:00"/>
    <x v="2"/>
    <s v="Refund request"/>
    <s v="I'm having an issue with the {product_purchased}. Please assist. I'm using the original charger that came with my {product_purchased}, but it's not charging properly."/>
    <x v="0"/>
    <m/>
    <x v="1"/>
    <s v="Phone"/>
    <d v="2023-06-01T19:29:18"/>
    <m/>
    <x v="0"/>
    <x v="2"/>
    <x v="6"/>
    <x v="1"/>
    <x v="0"/>
    <x v="0"/>
    <n v="0.73124999999999996"/>
  </r>
  <r>
    <n v="1776"/>
    <s v="Sally Zuniga"/>
    <s v="johnkelly@example.net"/>
    <n v="30"/>
    <s v="Other"/>
    <x v="36"/>
    <d v="2021-10-11T00:00:00"/>
    <x v="2"/>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x v="2"/>
    <m/>
    <x v="2"/>
    <s v="Social media"/>
    <m/>
    <m/>
    <x v="0"/>
    <x v="0"/>
    <x v="7"/>
    <x v="0"/>
    <x v="0"/>
    <x v="1"/>
    <n v="0.83750000000000002"/>
  </r>
  <r>
    <n v="1777"/>
    <s v="David Bray"/>
    <s v="woodjustin@example.com"/>
    <n v="31"/>
    <s v="Male"/>
    <x v="34"/>
    <d v="2020-02-09T00:00:00"/>
    <x v="4"/>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x v="0"/>
    <m/>
    <x v="2"/>
    <s v="Social media"/>
    <d v="2023-06-01T08:01:21"/>
    <m/>
    <x v="0"/>
    <x v="7"/>
    <x v="4"/>
    <x v="1"/>
    <x v="0"/>
    <x v="0"/>
    <n v="0.18124999999999999"/>
  </r>
  <r>
    <n v="1778"/>
    <s v="Jennifer Cox"/>
    <s v="raymond67@example.com"/>
    <n v="26"/>
    <s v="Male"/>
    <x v="34"/>
    <d v="2020-05-22T00:00:00"/>
    <x v="4"/>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x v="2"/>
    <m/>
    <x v="2"/>
    <s v="Social media"/>
    <m/>
    <m/>
    <x v="0"/>
    <x v="3"/>
    <x v="1"/>
    <x v="0"/>
    <x v="0"/>
    <x v="1"/>
    <n v="0.2"/>
  </r>
  <r>
    <n v="1779"/>
    <s v="Christopher Neal"/>
    <s v="stephanie49@example.net"/>
    <n v="35"/>
    <s v="Male"/>
    <x v="33"/>
    <d v="2020-06-12T00:00:00"/>
    <x v="0"/>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x v="1"/>
    <s v="Minute first minute education work know."/>
    <x v="2"/>
    <s v="Chat"/>
    <d v="2023-06-01T00:39:24"/>
    <d v="2023-06-01T10:09:24"/>
    <x v="1"/>
    <x v="9"/>
    <x v="8"/>
    <x v="1"/>
    <x v="1"/>
    <x v="1"/>
    <n v="0.23125000000000001"/>
  </r>
  <r>
    <n v="1780"/>
    <s v="Roberta Cunningham"/>
    <s v="rodriguezeric@example.net"/>
    <n v="61"/>
    <s v="Other"/>
    <x v="31"/>
    <d v="2020-09-10T00:00:00"/>
    <x v="0"/>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x v="0"/>
    <m/>
    <x v="0"/>
    <s v="Chat"/>
    <d v="2023-06-01T06:22:25"/>
    <m/>
    <x v="0"/>
    <x v="7"/>
    <x v="9"/>
    <x v="0"/>
    <x v="0"/>
    <x v="0"/>
    <n v="0.3"/>
  </r>
  <r>
    <n v="1781"/>
    <s v="Samuel Morgan"/>
    <s v="glynch@example.com"/>
    <n v="19"/>
    <s v="Female"/>
    <x v="20"/>
    <d v="2020-09-06T00:00:00"/>
    <x v="2"/>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x v="0"/>
    <m/>
    <x v="1"/>
    <s v="Email"/>
    <d v="2023-06-01T14:58:27"/>
    <m/>
    <x v="0"/>
    <x v="0"/>
    <x v="9"/>
    <x v="1"/>
    <x v="0"/>
    <x v="0"/>
    <n v="0.8"/>
  </r>
  <r>
    <n v="1782"/>
    <s v="April Turner"/>
    <s v="arnoldcrystal@example.com"/>
    <n v="45"/>
    <s v="Female"/>
    <x v="39"/>
    <d v="2020-05-26T00:00:00"/>
    <x v="4"/>
    <s v="Network problem"/>
    <s v="I'm having an issue with the {product_purchased}. Please assist. I know when I look at this page I see my cart now; can you help me? I've noticed a sudden decrease in battery life on my {product_purchased}. It used to last much longer."/>
    <x v="1"/>
    <s v="Thus current side try west."/>
    <x v="2"/>
    <s v="Social media"/>
    <d v="2023-06-01T05:00:28"/>
    <d v="2023-06-01T18:43:28"/>
    <x v="1"/>
    <x v="7"/>
    <x v="1"/>
    <x v="1"/>
    <x v="1"/>
    <x v="1"/>
    <n v="0.23749999999999999"/>
  </r>
  <r>
    <n v="1783"/>
    <s v="Michael Chen"/>
    <s v="williamscheryl@example.com"/>
    <n v="66"/>
    <s v="Male"/>
    <x v="26"/>
    <d v="2021-12-11T00:00:00"/>
    <x v="0"/>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x v="1"/>
    <s v="Deal thing along east."/>
    <x v="1"/>
    <s v="Phone"/>
    <d v="2023-05-31T23:07:29"/>
    <d v="2023-06-01T00:51:29"/>
    <x v="5"/>
    <x v="1"/>
    <x v="10"/>
    <x v="1"/>
    <x v="1"/>
    <x v="1"/>
    <n v="0.66249999999999998"/>
  </r>
  <r>
    <n v="1784"/>
    <s v="Carrie Johnson"/>
    <s v="gloriaoneal@example.net"/>
    <n v="63"/>
    <s v="Male"/>
    <x v="2"/>
    <d v="2021-08-01T00:00:00"/>
    <x v="0"/>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x v="1"/>
    <s v="Break might opportunity gas interest happy outside."/>
    <x v="0"/>
    <s v="Email"/>
    <d v="2023-06-01T19:57:31"/>
    <d v="2023-06-01T16:15:31"/>
    <x v="1"/>
    <x v="4"/>
    <x v="5"/>
    <x v="1"/>
    <x v="1"/>
    <x v="1"/>
    <n v="0.42499999999999999"/>
  </r>
  <r>
    <n v="1785"/>
    <s v="Alexis Allen"/>
    <s v="mooreeric@example.net"/>
    <n v="62"/>
    <s v="Male"/>
    <x v="26"/>
    <d v="2021-01-15T00:00:00"/>
    <x v="4"/>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x v="1"/>
    <s v="Kind sister tough and person."/>
    <x v="3"/>
    <s v="Chat"/>
    <d v="2023-06-01T02:23:33"/>
    <d v="2023-06-01T05:04:33"/>
    <x v="1"/>
    <x v="4"/>
    <x v="6"/>
    <x v="1"/>
    <x v="1"/>
    <x v="1"/>
    <n v="0.51875000000000004"/>
  </r>
  <r>
    <n v="1786"/>
    <s v="Ashley Gutierrez"/>
    <s v="ebernard@example.net"/>
    <n v="56"/>
    <s v="Other"/>
    <x v="24"/>
    <d v="2021-08-10T00:00:00"/>
    <x v="4"/>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x v="1"/>
    <s v="Around effect share order then bring live."/>
    <x v="1"/>
    <s v="Email"/>
    <d v="2023-06-01T05:04:33"/>
    <d v="2023-06-01T15:40:33"/>
    <x v="3"/>
    <x v="1"/>
    <x v="5"/>
    <x v="1"/>
    <x v="1"/>
    <x v="1"/>
    <n v="0.625"/>
  </r>
  <r>
    <n v="1787"/>
    <s v="Karen Ward"/>
    <s v="tstewart@example.net"/>
    <n v="53"/>
    <s v="Female"/>
    <x v="11"/>
    <d v="2021-06-15T00:00:00"/>
    <x v="3"/>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x v="2"/>
    <m/>
    <x v="2"/>
    <s v="Chat"/>
    <m/>
    <m/>
    <x v="0"/>
    <x v="1"/>
    <x v="8"/>
    <x v="0"/>
    <x v="0"/>
    <x v="1"/>
    <n v="0.64375000000000004"/>
  </r>
  <r>
    <n v="1788"/>
    <s v="Emily Bailey"/>
    <s v="adamsrose@example.net"/>
    <n v="24"/>
    <s v="Female"/>
    <x v="34"/>
    <d v="2020-10-16T00:00:00"/>
    <x v="3"/>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x v="2"/>
    <m/>
    <x v="3"/>
    <s v="Email"/>
    <m/>
    <m/>
    <x v="0"/>
    <x v="4"/>
    <x v="7"/>
    <x v="1"/>
    <x v="0"/>
    <x v="1"/>
    <n v="0.48125000000000001"/>
  </r>
  <r>
    <n v="1789"/>
    <s v="Russell Peterson"/>
    <s v="huffsusan@example.org"/>
    <n v="37"/>
    <s v="Other"/>
    <x v="24"/>
    <d v="2021-10-20T00:00:00"/>
    <x v="0"/>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x v="0"/>
    <m/>
    <x v="3"/>
    <s v="Email"/>
    <d v="2023-06-01T19:12:36"/>
    <m/>
    <x v="0"/>
    <x v="2"/>
    <x v="7"/>
    <x v="1"/>
    <x v="0"/>
    <x v="0"/>
    <n v="0.7"/>
  </r>
  <r>
    <n v="1790"/>
    <s v="Robert Bullock"/>
    <s v="idiaz@example.com"/>
    <n v="28"/>
    <s v="Other"/>
    <x v="15"/>
    <d v="2020-06-24T00:00:00"/>
    <x v="3"/>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x v="0"/>
    <m/>
    <x v="2"/>
    <s v="Social media"/>
    <d v="2023-06-01T07:27:38"/>
    <m/>
    <x v="0"/>
    <x v="4"/>
    <x v="8"/>
    <x v="1"/>
    <x v="0"/>
    <x v="0"/>
    <n v="0.36249999999999999"/>
  </r>
  <r>
    <n v="1791"/>
    <s v="Ashley Baker"/>
    <s v="kellymorgan@example.com"/>
    <n v="63"/>
    <s v="Male"/>
    <x v="22"/>
    <d v="2021-07-24T00:00:00"/>
    <x v="0"/>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x v="2"/>
    <m/>
    <x v="0"/>
    <s v="Chat"/>
    <m/>
    <m/>
    <x v="0"/>
    <x v="0"/>
    <x v="2"/>
    <x v="0"/>
    <x v="0"/>
    <x v="1"/>
    <n v="1.0687500000000001"/>
  </r>
  <r>
    <n v="1792"/>
    <s v="Michelle Hawkins"/>
    <s v="ymcclain@example.com"/>
    <n v="40"/>
    <s v="Other"/>
    <x v="1"/>
    <d v="2020-04-30T00:00:00"/>
    <x v="2"/>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x v="2"/>
    <m/>
    <x v="1"/>
    <s v="Phone"/>
    <m/>
    <m/>
    <x v="0"/>
    <x v="9"/>
    <x v="11"/>
    <x v="1"/>
    <x v="0"/>
    <x v="1"/>
    <n v="0.1875"/>
  </r>
  <r>
    <n v="1793"/>
    <s v="David Smith"/>
    <s v="diana22@example.org"/>
    <n v="56"/>
    <s v="Female"/>
    <x v="5"/>
    <d v="2020-02-23T00:00:00"/>
    <x v="2"/>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x v="2"/>
    <m/>
    <x v="0"/>
    <s v="Social media"/>
    <m/>
    <m/>
    <x v="0"/>
    <x v="0"/>
    <x v="4"/>
    <x v="0"/>
    <x v="0"/>
    <x v="1"/>
    <n v="0.9375"/>
  </r>
  <r>
    <n v="1794"/>
    <s v="Andrew Hudson"/>
    <s v="larry12@example.org"/>
    <n v="21"/>
    <s v="Male"/>
    <x v="3"/>
    <d v="2021-01-17T00:00:00"/>
    <x v="4"/>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x v="0"/>
    <m/>
    <x v="0"/>
    <s v="Email"/>
    <d v="2023-06-01T07:46:44"/>
    <m/>
    <x v="0"/>
    <x v="4"/>
    <x v="6"/>
    <x v="0"/>
    <x v="0"/>
    <x v="0"/>
    <n v="0.51875000000000004"/>
  </r>
  <r>
    <n v="1795"/>
    <s v="Michael Townsend"/>
    <s v="mcarlson@example.com"/>
    <n v="34"/>
    <s v="Male"/>
    <x v="10"/>
    <d v="2020-11-04T00:00:00"/>
    <x v="0"/>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x v="2"/>
    <m/>
    <x v="0"/>
    <s v="Chat"/>
    <m/>
    <m/>
    <x v="0"/>
    <x v="10"/>
    <x v="3"/>
    <x v="0"/>
    <x v="0"/>
    <x v="1"/>
    <n v="0.21249999999999999"/>
  </r>
  <r>
    <n v="1796"/>
    <s v="Ryan Ewing"/>
    <s v="williamwagner@example.net"/>
    <n v="66"/>
    <s v="Male"/>
    <x v="40"/>
    <d v="2020-01-07T00:00:00"/>
    <x v="3"/>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x v="2"/>
    <m/>
    <x v="2"/>
    <s v="Social media"/>
    <m/>
    <m/>
    <x v="0"/>
    <x v="9"/>
    <x v="6"/>
    <x v="0"/>
    <x v="0"/>
    <x v="1"/>
    <n v="0.19375000000000001"/>
  </r>
  <r>
    <n v="1797"/>
    <s v="Chad Porter"/>
    <s v="obrienbrenda@example.net"/>
    <n v="37"/>
    <s v="Other"/>
    <x v="41"/>
    <d v="2020-06-03T00:00:00"/>
    <x v="4"/>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x v="2"/>
    <m/>
    <x v="2"/>
    <s v="Social media"/>
    <m/>
    <m/>
    <x v="0"/>
    <x v="1"/>
    <x v="8"/>
    <x v="0"/>
    <x v="0"/>
    <x v="1"/>
    <n v="0.64375000000000004"/>
  </r>
  <r>
    <n v="1798"/>
    <s v="Warren Gallagher"/>
    <s v="edwinwarren@example.net"/>
    <n v="69"/>
    <s v="Male"/>
    <x v="28"/>
    <d v="2020-07-24T00:00:00"/>
    <x v="0"/>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x v="0"/>
    <m/>
    <x v="2"/>
    <s v="Email"/>
    <d v="2023-06-01T18:18:50"/>
    <m/>
    <x v="0"/>
    <x v="2"/>
    <x v="2"/>
    <x v="1"/>
    <x v="0"/>
    <x v="0"/>
    <n v="0.57499999999999996"/>
  </r>
  <r>
    <n v="1799"/>
    <s v="Sara Anderson"/>
    <s v="tanya98@example.net"/>
    <n v="60"/>
    <s v="Male"/>
    <x v="30"/>
    <d v="2020-02-09T00:00:00"/>
    <x v="1"/>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x v="0"/>
    <m/>
    <x v="1"/>
    <s v="Social media"/>
    <d v="2023-06-01T18:35:52"/>
    <m/>
    <x v="0"/>
    <x v="6"/>
    <x v="4"/>
    <x v="1"/>
    <x v="0"/>
    <x v="0"/>
    <n v="0.39374999999999999"/>
  </r>
  <r>
    <n v="1800"/>
    <s v="Julie Perry"/>
    <s v="orice@example.com"/>
    <n v="24"/>
    <s v="Female"/>
    <x v="16"/>
    <d v="2021-02-26T00:00:00"/>
    <x v="2"/>
    <s v="Network problem"/>
    <s v="I'm having an issue with the {product_purchased}. Please assist. I'm concerned about the security of my {product_purchased} and would like to ensure that my data is safe."/>
    <x v="0"/>
    <m/>
    <x v="2"/>
    <s v="Chat"/>
    <d v="2023-06-01T04:14:53"/>
    <m/>
    <x v="0"/>
    <x v="0"/>
    <x v="4"/>
    <x v="1"/>
    <x v="0"/>
    <x v="0"/>
    <n v="0.9375"/>
  </r>
  <r>
    <n v="1801"/>
    <s v="Stephanie Gutierrez"/>
    <s v="ronaldrichards@example.org"/>
    <n v="55"/>
    <s v="Male"/>
    <x v="25"/>
    <d v="2021-01-15T00:00:00"/>
    <x v="1"/>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x v="0"/>
    <m/>
    <x v="1"/>
    <s v="Social media"/>
    <d v="2023-06-01T19:36:54"/>
    <m/>
    <x v="0"/>
    <x v="7"/>
    <x v="6"/>
    <x v="1"/>
    <x v="0"/>
    <x v="0"/>
    <n v="0.29375000000000001"/>
  </r>
  <r>
    <n v="1802"/>
    <s v="Brian Mahoney"/>
    <s v="boylekelly@example.org"/>
    <n v="43"/>
    <s v="Female"/>
    <x v="27"/>
    <d v="2021-10-06T00:00:00"/>
    <x v="2"/>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x v="2"/>
    <m/>
    <x v="1"/>
    <s v="Email"/>
    <m/>
    <m/>
    <x v="0"/>
    <x v="0"/>
    <x v="7"/>
    <x v="1"/>
    <x v="0"/>
    <x v="1"/>
    <n v="0.83750000000000002"/>
  </r>
  <r>
    <n v="1803"/>
    <s v="Jasmine Foley"/>
    <s v="wpham@example.com"/>
    <n v="42"/>
    <s v="Male"/>
    <x v="22"/>
    <d v="2021-08-21T00:00:00"/>
    <x v="1"/>
    <s v="Battery life"/>
    <s v="I'm having an issue with the {product_purchased}. Please assist. I've tried using different cables, adapters, or peripherals with my {product_purchased}, but the issue persists."/>
    <x v="0"/>
    <m/>
    <x v="3"/>
    <s v="Phone"/>
    <d v="2023-06-01T13:18:56"/>
    <m/>
    <x v="0"/>
    <x v="4"/>
    <x v="5"/>
    <x v="1"/>
    <x v="0"/>
    <x v="0"/>
    <n v="0.42499999999999999"/>
  </r>
  <r>
    <n v="1804"/>
    <s v="Jessica Potts"/>
    <s v="conleykenneth@example.net"/>
    <n v="52"/>
    <s v="Other"/>
    <x v="9"/>
    <d v="2020-04-02T00:00:00"/>
    <x v="4"/>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x v="2"/>
    <m/>
    <x v="2"/>
    <s v="Social media"/>
    <m/>
    <m/>
    <x v="0"/>
    <x v="1"/>
    <x v="11"/>
    <x v="0"/>
    <x v="0"/>
    <x v="1"/>
    <n v="0.65625"/>
  </r>
  <r>
    <n v="1805"/>
    <s v="Kristie Edwards"/>
    <s v="lindaparker@example.com"/>
    <n v="43"/>
    <s v="Other"/>
    <x v="31"/>
    <d v="2021-12-04T00:00:00"/>
    <x v="4"/>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x v="1"/>
    <s v="Model number majority market player shoulder."/>
    <x v="0"/>
    <s v="Social media"/>
    <d v="2023-06-01T12:37:58"/>
    <d v="2023-06-01T12:59:58"/>
    <x v="2"/>
    <x v="9"/>
    <x v="10"/>
    <x v="1"/>
    <x v="1"/>
    <x v="1"/>
    <n v="0.25624999999999998"/>
  </r>
  <r>
    <n v="1806"/>
    <s v="Michael Mendoza"/>
    <s v="johnsonjennifer@example.org"/>
    <n v="42"/>
    <s v="Female"/>
    <x v="29"/>
    <d v="2021-03-28T00:00:00"/>
    <x v="4"/>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x v="1"/>
    <s v="Another church great themselves fund enjoy bar let."/>
    <x v="1"/>
    <s v="Social media"/>
    <d v="2023-06-01T02:44:00"/>
    <d v="2023-06-01T00:29:00"/>
    <x v="2"/>
    <x v="4"/>
    <x v="0"/>
    <x v="1"/>
    <x v="1"/>
    <x v="1"/>
    <n v="0.36875000000000002"/>
  </r>
  <r>
    <n v="1807"/>
    <s v="Edward Hughes"/>
    <s v="christopherhickman@example.org"/>
    <n v="59"/>
    <s v="Female"/>
    <x v="41"/>
    <d v="2021-06-27T00:00:00"/>
    <x v="4"/>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x v="1"/>
    <s v="Forward along true nice spring gun close."/>
    <x v="3"/>
    <s v="Phone"/>
    <d v="2023-06-01T12:57:01"/>
    <d v="2023-06-01T11:28:01"/>
    <x v="4"/>
    <x v="0"/>
    <x v="8"/>
    <x v="1"/>
    <x v="1"/>
    <x v="1"/>
    <n v="0.84375"/>
  </r>
  <r>
    <n v="1808"/>
    <s v="Melissa Bowman"/>
    <s v="jackrodriguez@example.org"/>
    <n v="48"/>
    <s v="Male"/>
    <x v="30"/>
    <d v="2020-02-24T00:00:00"/>
    <x v="1"/>
    <s v="Battery life"/>
    <s v="I'm having an issue with the {product_purchased}. Please assist._x000a__x000a__x000a_The product is not currently available. This item is not currently available for purchase. I need assistance as soon as possible because it's affecting my work and productivity."/>
    <x v="1"/>
    <s v="Town reason federal week organization."/>
    <x v="3"/>
    <s v="Phone"/>
    <d v="2023-06-01T02:25:02"/>
    <d v="2023-05-31T22:35:02"/>
    <x v="4"/>
    <x v="5"/>
    <x v="4"/>
    <x v="1"/>
    <x v="1"/>
    <x v="1"/>
    <n v="0.1875"/>
  </r>
  <r>
    <n v="1809"/>
    <s v="Amber Cherry"/>
    <s v="ismith@example.net"/>
    <n v="51"/>
    <s v="Male"/>
    <x v="10"/>
    <d v="2020-11-22T00:00:00"/>
    <x v="4"/>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x v="0"/>
    <m/>
    <x v="3"/>
    <s v="Phone"/>
    <d v="2023-06-01T15:37:04"/>
    <m/>
    <x v="0"/>
    <x v="1"/>
    <x v="3"/>
    <x v="1"/>
    <x v="0"/>
    <x v="0"/>
    <n v="0.65625"/>
  </r>
  <r>
    <n v="1810"/>
    <s v="Darlene Thompson"/>
    <s v="arthur50@example.com"/>
    <n v="69"/>
    <s v="Male"/>
    <x v="16"/>
    <d v="2021-09-15T00:00:00"/>
    <x v="4"/>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x v="0"/>
    <m/>
    <x v="2"/>
    <s v="Social media"/>
    <d v="2023-06-01T20:41:06"/>
    <m/>
    <x v="0"/>
    <x v="1"/>
    <x v="9"/>
    <x v="1"/>
    <x v="0"/>
    <x v="0"/>
    <n v="0.73124999999999996"/>
  </r>
  <r>
    <n v="1811"/>
    <s v="Sandy Rivas"/>
    <s v="carl84@example.com"/>
    <n v="61"/>
    <s v="Male"/>
    <x v="8"/>
    <d v="2021-12-03T00:00:00"/>
    <x v="1"/>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x v="2"/>
    <m/>
    <x v="1"/>
    <s v="Social media"/>
    <m/>
    <m/>
    <x v="0"/>
    <x v="0"/>
    <x v="10"/>
    <x v="1"/>
    <x v="0"/>
    <x v="1"/>
    <n v="0.78125"/>
  </r>
  <r>
    <n v="1812"/>
    <s v="Rachel Wright"/>
    <s v="shannonlester@example.net"/>
    <n v="32"/>
    <s v="Other"/>
    <x v="31"/>
    <d v="2021-11-25T00:00:00"/>
    <x v="3"/>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x v="2"/>
    <m/>
    <x v="2"/>
    <s v="Chat"/>
    <m/>
    <m/>
    <x v="0"/>
    <x v="4"/>
    <x v="3"/>
    <x v="0"/>
    <x v="0"/>
    <x v="1"/>
    <n v="0.41875000000000001"/>
  </r>
  <r>
    <n v="1813"/>
    <s v="Robert Adams"/>
    <s v="lauramacias@example.com"/>
    <n v="61"/>
    <s v="Female"/>
    <x v="36"/>
    <d v="2021-12-17T00:00:00"/>
    <x v="1"/>
    <s v="Software bug"/>
    <s v="I'm having an issue with the {product_purchased}. Please assist.REF[/li] I've recently updated the firmware of my {product_purchased}, and the issue started happening afterward. Could it be related to the update?"/>
    <x v="1"/>
    <s v="Program whom four near our design."/>
    <x v="0"/>
    <s v="Email"/>
    <d v="2023-06-01T03:06:09"/>
    <d v="2023-06-01T04:54:09"/>
    <x v="4"/>
    <x v="4"/>
    <x v="10"/>
    <x v="1"/>
    <x v="1"/>
    <x v="1"/>
    <n v="0.41875000000000001"/>
  </r>
  <r>
    <n v="1814"/>
    <s v="Charles Kelly"/>
    <s v="williamstewart@example.com"/>
    <n v="69"/>
    <s v="Male"/>
    <x v="23"/>
    <d v="2020-02-18T00:00:00"/>
    <x v="1"/>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x v="0"/>
    <m/>
    <x v="2"/>
    <s v="Phone"/>
    <d v="2023-05-31T22:37:11"/>
    <m/>
    <x v="0"/>
    <x v="1"/>
    <x v="4"/>
    <x v="1"/>
    <x v="0"/>
    <x v="0"/>
    <n v="0.70625000000000004"/>
  </r>
  <r>
    <n v="1815"/>
    <s v="Eddie Stewart"/>
    <s v="stewartblake@example.com"/>
    <n v="28"/>
    <s v="Male"/>
    <x v="14"/>
    <d v="2020-02-22T00:00:00"/>
    <x v="0"/>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x v="2"/>
    <m/>
    <x v="3"/>
    <s v="Social media"/>
    <m/>
    <m/>
    <x v="0"/>
    <x v="2"/>
    <x v="4"/>
    <x v="1"/>
    <x v="0"/>
    <x v="1"/>
    <n v="0.6875"/>
  </r>
  <r>
    <n v="1816"/>
    <s v="Heather Davis"/>
    <s v="joseph45@example.org"/>
    <n v="20"/>
    <s v="Female"/>
    <x v="33"/>
    <d v="2020-04-19T00:00:00"/>
    <x v="1"/>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x v="0"/>
    <m/>
    <x v="3"/>
    <s v="Social media"/>
    <d v="2023-06-01T12:25:13"/>
    <m/>
    <x v="0"/>
    <x v="8"/>
    <x v="11"/>
    <x v="1"/>
    <x v="0"/>
    <x v="0"/>
    <n v="0.28125"/>
  </r>
  <r>
    <n v="1817"/>
    <s v="Roberto Mckinney"/>
    <s v="zcox@example.org"/>
    <n v="70"/>
    <s v="Male"/>
    <x v="29"/>
    <d v="2021-01-05T00:00:00"/>
    <x v="3"/>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x v="2"/>
    <m/>
    <x v="0"/>
    <s v="Email"/>
    <m/>
    <m/>
    <x v="0"/>
    <x v="0"/>
    <x v="6"/>
    <x v="0"/>
    <x v="0"/>
    <x v="1"/>
    <n v="0.8"/>
  </r>
  <r>
    <n v="1818"/>
    <s v="Amy Rodriguez"/>
    <s v="yhamilton@example.com"/>
    <n v="30"/>
    <s v="Other"/>
    <x v="19"/>
    <d v="2020-07-18T00:00:00"/>
    <x v="4"/>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x v="0"/>
    <m/>
    <x v="1"/>
    <s v="Social media"/>
    <d v="2023-06-01T19:15:16"/>
    <m/>
    <x v="0"/>
    <x v="0"/>
    <x v="2"/>
    <x v="1"/>
    <x v="0"/>
    <x v="0"/>
    <n v="1.0687500000000001"/>
  </r>
  <r>
    <n v="1819"/>
    <s v="Sara Vaughan"/>
    <s v="ltucker@example.com"/>
    <n v="39"/>
    <s v="Male"/>
    <x v="36"/>
    <d v="2021-08-17T00:00:00"/>
    <x v="0"/>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x v="0"/>
    <m/>
    <x v="3"/>
    <s v="Email"/>
    <d v="2023-06-01T07:28:18"/>
    <m/>
    <x v="0"/>
    <x v="4"/>
    <x v="5"/>
    <x v="1"/>
    <x v="0"/>
    <x v="0"/>
    <n v="0.42499999999999999"/>
  </r>
  <r>
    <n v="1820"/>
    <s v="Eugene Frazier"/>
    <s v="shelleyjensen@example.net"/>
    <n v="34"/>
    <s v="Male"/>
    <x v="27"/>
    <d v="2020-08-20T00:00:00"/>
    <x v="0"/>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x v="1"/>
    <s v="Concern rule quite."/>
    <x v="2"/>
    <s v="Social media"/>
    <d v="2023-06-01T14:16:20"/>
    <d v="2023-06-01T16:10:20"/>
    <x v="2"/>
    <x v="1"/>
    <x v="5"/>
    <x v="1"/>
    <x v="1"/>
    <x v="1"/>
    <n v="0.625"/>
  </r>
  <r>
    <n v="1821"/>
    <s v="Peter Watts"/>
    <s v="ypierce@example.org"/>
    <n v="54"/>
    <s v="Female"/>
    <x v="16"/>
    <d v="2021-08-13T00:00:00"/>
    <x v="1"/>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x v="2"/>
    <m/>
    <x v="3"/>
    <s v="Phone"/>
    <m/>
    <m/>
    <x v="0"/>
    <x v="0"/>
    <x v="5"/>
    <x v="1"/>
    <x v="0"/>
    <x v="1"/>
    <n v="0.89375000000000004"/>
  </r>
  <r>
    <n v="1822"/>
    <s v="Cindy Carey"/>
    <s v="wallacejason@example.net"/>
    <n v="62"/>
    <s v="Male"/>
    <x v="3"/>
    <d v="2021-02-21T00:00:00"/>
    <x v="4"/>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x v="0"/>
    <m/>
    <x v="1"/>
    <s v="Social media"/>
    <d v="2023-06-01T17:24:23"/>
    <m/>
    <x v="0"/>
    <x v="0"/>
    <x v="4"/>
    <x v="1"/>
    <x v="0"/>
    <x v="0"/>
    <n v="0.9375"/>
  </r>
  <r>
    <n v="1823"/>
    <s v="Michelle Wong"/>
    <s v="ygardner@example.net"/>
    <n v="37"/>
    <s v="Female"/>
    <x v="21"/>
    <d v="2021-08-02T00:00:00"/>
    <x v="1"/>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x v="2"/>
    <m/>
    <x v="2"/>
    <s v="Email"/>
    <m/>
    <m/>
    <x v="0"/>
    <x v="4"/>
    <x v="5"/>
    <x v="0"/>
    <x v="0"/>
    <x v="1"/>
    <n v="0.42499999999999999"/>
  </r>
  <r>
    <n v="1824"/>
    <s v="Kayla Flores"/>
    <s v="velasquezphillip@example.com"/>
    <n v="38"/>
    <s v="Other"/>
    <x v="35"/>
    <d v="2020-10-13T00:00:00"/>
    <x v="1"/>
    <s v="Data loss"/>
    <s v="I'm having an issue with the {product_purchased}. Please assist. I've checked for software updates, and my {product_purchased} is already running the latest version."/>
    <x v="2"/>
    <m/>
    <x v="2"/>
    <s v="Phone"/>
    <m/>
    <m/>
    <x v="0"/>
    <x v="1"/>
    <x v="7"/>
    <x v="0"/>
    <x v="0"/>
    <x v="1"/>
    <n v="0.79374999999999996"/>
  </r>
  <r>
    <n v="1825"/>
    <s v="Anna Moore"/>
    <s v="dustindouglas@example.net"/>
    <n v="66"/>
    <s v="Female"/>
    <x v="0"/>
    <d v="2020-01-16T00:00:00"/>
    <x v="0"/>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x v="1"/>
    <s v="Head politics citizen action."/>
    <x v="2"/>
    <s v="Social media"/>
    <d v="2023-06-01T01:38:27"/>
    <d v="2023-06-01T06:45:27"/>
    <x v="2"/>
    <x v="3"/>
    <x v="6"/>
    <x v="1"/>
    <x v="1"/>
    <x v="1"/>
    <n v="0.27500000000000002"/>
  </r>
  <r>
    <n v="1826"/>
    <s v="Angela Humphrey"/>
    <s v="joshua84@example.com"/>
    <n v="55"/>
    <s v="Female"/>
    <x v="38"/>
    <d v="2021-06-11T00:00:00"/>
    <x v="1"/>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x v="1"/>
    <s v="Any because size far record."/>
    <x v="2"/>
    <s v="Chat"/>
    <d v="2023-06-01T17:06:29"/>
    <d v="2023-06-01T06:25:29"/>
    <x v="5"/>
    <x v="2"/>
    <x v="8"/>
    <x v="1"/>
    <x v="1"/>
    <x v="1"/>
    <n v="0.56874999999999998"/>
  </r>
  <r>
    <n v="1827"/>
    <s v="Regina Copeland"/>
    <s v="charlescooper@example.com"/>
    <n v="31"/>
    <s v="Other"/>
    <x v="21"/>
    <d v="2020-04-14T00:00:00"/>
    <x v="2"/>
    <s v="Network problem"/>
    <s v="I'm having an issue with the {product_purchased}. Please assist. I'm experiencing this issue on multiple devices of the same model, so it seems to be a widespread problem."/>
    <x v="0"/>
    <m/>
    <x v="2"/>
    <s v="Email"/>
    <d v="2023-06-01T05:37:29"/>
    <m/>
    <x v="0"/>
    <x v="10"/>
    <x v="11"/>
    <x v="1"/>
    <x v="0"/>
    <x v="0"/>
    <n v="0.20624999999999999"/>
  </r>
  <r>
    <n v="1828"/>
    <s v="Lisa Stark"/>
    <s v="daviskathy@example.net"/>
    <n v="63"/>
    <s v="Other"/>
    <x v="24"/>
    <d v="2021-02-01T00:00:00"/>
    <x v="3"/>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x v="1"/>
    <s v="Community exist free stuff bag."/>
    <x v="0"/>
    <s v="Social media"/>
    <d v="2023-06-01T14:42:30"/>
    <d v="2023-06-01T12:11:30"/>
    <x v="5"/>
    <x v="9"/>
    <x v="4"/>
    <x v="1"/>
    <x v="1"/>
    <x v="1"/>
    <n v="0.24374999999999999"/>
  </r>
  <r>
    <n v="1829"/>
    <s v="Dillon Bennett"/>
    <s v="mary43@example.com"/>
    <n v="41"/>
    <s v="Male"/>
    <x v="13"/>
    <d v="2020-10-13T00:00:00"/>
    <x v="0"/>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x v="0"/>
    <m/>
    <x v="1"/>
    <s v="Phone"/>
    <d v="2023-05-31T23:43:31"/>
    <m/>
    <x v="0"/>
    <x v="5"/>
    <x v="7"/>
    <x v="1"/>
    <x v="0"/>
    <x v="0"/>
    <n v="0.23749999999999999"/>
  </r>
  <r>
    <n v="1830"/>
    <s v="Sara Hamilton"/>
    <s v="lroberts@example.com"/>
    <n v="23"/>
    <s v="Male"/>
    <x v="25"/>
    <d v="2020-10-22T00:00:00"/>
    <x v="3"/>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x v="2"/>
    <m/>
    <x v="3"/>
    <s v="Chat"/>
    <m/>
    <m/>
    <x v="0"/>
    <x v="0"/>
    <x v="7"/>
    <x v="1"/>
    <x v="0"/>
    <x v="1"/>
    <n v="0.83750000000000002"/>
  </r>
  <r>
    <n v="1831"/>
    <s v="Shannon Smith"/>
    <s v="lmurray@example.net"/>
    <n v="20"/>
    <s v="Male"/>
    <x v="34"/>
    <d v="2020-07-16T00:00:00"/>
    <x v="0"/>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x v="0"/>
    <m/>
    <x v="2"/>
    <s v="Social media"/>
    <d v="2023-05-31T22:34:34"/>
    <m/>
    <x v="0"/>
    <x v="0"/>
    <x v="2"/>
    <x v="1"/>
    <x v="0"/>
    <x v="0"/>
    <n v="1.0687500000000001"/>
  </r>
  <r>
    <n v="1832"/>
    <s v="Daniel Stokes"/>
    <s v="drodriguez@example.net"/>
    <n v="55"/>
    <s v="Male"/>
    <x v="26"/>
    <d v="2021-11-14T00:00:00"/>
    <x v="0"/>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x v="0"/>
    <m/>
    <x v="1"/>
    <s v="Social media"/>
    <d v="2023-06-01T16:50:36"/>
    <m/>
    <x v="0"/>
    <x v="2"/>
    <x v="3"/>
    <x v="1"/>
    <x v="0"/>
    <x v="0"/>
    <n v="0.6"/>
  </r>
  <r>
    <n v="1833"/>
    <s v="Michelle Nelson"/>
    <s v="benjamin39@example.org"/>
    <n v="64"/>
    <s v="Other"/>
    <x v="21"/>
    <d v="2020-12-04T00:00:00"/>
    <x v="2"/>
    <s v="Hardware issue"/>
    <s v="I'm having an issue with the {product_purchased}. Please assist._x000a__x000a_In the U.S._x000a__x000a_C.V.A.M.U.P.A.C.H.C._x000a__x000a_A I've checked the device settings and made sure that everything is configured correctly."/>
    <x v="2"/>
    <m/>
    <x v="1"/>
    <s v="Chat"/>
    <m/>
    <m/>
    <x v="0"/>
    <x v="2"/>
    <x v="10"/>
    <x v="1"/>
    <x v="0"/>
    <x v="1"/>
    <n v="0.59375"/>
  </r>
  <r>
    <n v="1834"/>
    <s v="William Cruz"/>
    <s v="bowen@example.org"/>
    <n v="51"/>
    <s v="Other"/>
    <x v="27"/>
    <d v="2020-08-08T00:00:00"/>
    <x v="0"/>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x v="2"/>
    <m/>
    <x v="3"/>
    <s v="Chat"/>
    <m/>
    <m/>
    <x v="0"/>
    <x v="7"/>
    <x v="5"/>
    <x v="1"/>
    <x v="0"/>
    <x v="1"/>
    <n v="0.23749999999999999"/>
  </r>
  <r>
    <n v="1835"/>
    <s v="Teresa Hayes"/>
    <s v="jacobgarcia@example.com"/>
    <n v="31"/>
    <s v="Female"/>
    <x v="30"/>
    <d v="2021-07-10T00:00:00"/>
    <x v="3"/>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x v="2"/>
    <m/>
    <x v="0"/>
    <s v="Social media"/>
    <m/>
    <m/>
    <x v="0"/>
    <x v="6"/>
    <x v="2"/>
    <x v="0"/>
    <x v="0"/>
    <x v="1"/>
    <n v="0.47499999999999998"/>
  </r>
  <r>
    <n v="1836"/>
    <s v="Kathleen Richards"/>
    <s v="richard66@example.com"/>
    <n v="51"/>
    <s v="Other"/>
    <x v="28"/>
    <d v="2021-08-22T00:00:00"/>
    <x v="0"/>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x v="1"/>
    <s v="Financial learn history article."/>
    <x v="0"/>
    <s v="Chat"/>
    <d v="2023-05-31T23:15:41"/>
    <d v="2023-06-01T03:38:41"/>
    <x v="3"/>
    <x v="6"/>
    <x v="5"/>
    <x v="1"/>
    <x v="1"/>
    <x v="1"/>
    <n v="0.41875000000000001"/>
  </r>
  <r>
    <n v="1837"/>
    <s v="David James"/>
    <s v="skramer@example.com"/>
    <n v="59"/>
    <s v="Male"/>
    <x v="17"/>
    <d v="2021-03-31T00:00:00"/>
    <x v="3"/>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x v="2"/>
    <m/>
    <x v="0"/>
    <s v="Phone"/>
    <m/>
    <m/>
    <x v="0"/>
    <x v="1"/>
    <x v="0"/>
    <x v="0"/>
    <x v="0"/>
    <x v="1"/>
    <n v="0.63124999999999998"/>
  </r>
  <r>
    <n v="1838"/>
    <s v="Ashley Spears"/>
    <s v="vanessa03@example.com"/>
    <n v="28"/>
    <s v="Male"/>
    <x v="38"/>
    <d v="2020-01-20T00:00:00"/>
    <x v="1"/>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x v="1"/>
    <s v="Cut central stand for."/>
    <x v="3"/>
    <s v="Email"/>
    <d v="2023-06-01T16:09:43"/>
    <d v="2023-06-01T07:45:43"/>
    <x v="4"/>
    <x v="3"/>
    <x v="6"/>
    <x v="1"/>
    <x v="1"/>
    <x v="1"/>
    <n v="0.27500000000000002"/>
  </r>
  <r>
    <n v="1839"/>
    <s v="Tina Brown"/>
    <s v="mary24@example.com"/>
    <n v="18"/>
    <s v="Other"/>
    <x v="18"/>
    <d v="2020-08-22T00:00:00"/>
    <x v="4"/>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x v="1"/>
    <s v="Turn direction rule kitchen strong health."/>
    <x v="1"/>
    <s v="Chat"/>
    <d v="2023-05-31T23:03:45"/>
    <d v="2023-06-01T21:25:45"/>
    <x v="3"/>
    <x v="9"/>
    <x v="5"/>
    <x v="1"/>
    <x v="1"/>
    <x v="1"/>
    <n v="0.1875"/>
  </r>
  <r>
    <n v="1840"/>
    <s v="Mark Miller"/>
    <s v="jburgess@example.com"/>
    <n v="50"/>
    <s v="Male"/>
    <x v="2"/>
    <d v="2020-10-07T00:00:00"/>
    <x v="4"/>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x v="2"/>
    <m/>
    <x v="2"/>
    <s v="Social media"/>
    <m/>
    <m/>
    <x v="0"/>
    <x v="0"/>
    <x v="7"/>
    <x v="0"/>
    <x v="0"/>
    <x v="1"/>
    <n v="0.83750000000000002"/>
  </r>
  <r>
    <n v="1841"/>
    <s v="David Lee"/>
    <s v="christopher67@example.net"/>
    <n v="46"/>
    <s v="Female"/>
    <x v="24"/>
    <d v="2021-07-22T00:00:00"/>
    <x v="0"/>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x v="2"/>
    <m/>
    <x v="3"/>
    <s v="Chat"/>
    <m/>
    <m/>
    <x v="0"/>
    <x v="9"/>
    <x v="2"/>
    <x v="1"/>
    <x v="0"/>
    <x v="1"/>
    <n v="0.18124999999999999"/>
  </r>
  <r>
    <n v="1842"/>
    <s v="Victoria Holt"/>
    <s v="randall15@example.com"/>
    <n v="38"/>
    <s v="Other"/>
    <x v="41"/>
    <d v="2021-04-20T00:00:00"/>
    <x v="2"/>
    <s v="Account access"/>
    <s v="I'm having an issue with the {product_purchased}. Please assist._x000a__x000a_â€¢ Use the &quot;Add me here&quot; dialog to update your cart on my site and to add another cart._x000a__x000a_â€¢ Select all my other options: I've reviewed the troubleshooting steps on the official support website, but they didn't resolve the problem."/>
    <x v="2"/>
    <m/>
    <x v="3"/>
    <s v="Social media"/>
    <m/>
    <m/>
    <x v="0"/>
    <x v="6"/>
    <x v="11"/>
    <x v="1"/>
    <x v="0"/>
    <x v="1"/>
    <n v="0.53125"/>
  </r>
  <r>
    <n v="1843"/>
    <s v="Nathaniel Walls"/>
    <s v="lovehunter@example.net"/>
    <n v="18"/>
    <s v="Female"/>
    <x v="34"/>
    <d v="2020-07-25T00:00:00"/>
    <x v="2"/>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x v="2"/>
    <m/>
    <x v="0"/>
    <s v="Chat"/>
    <m/>
    <m/>
    <x v="0"/>
    <x v="6"/>
    <x v="2"/>
    <x v="0"/>
    <x v="0"/>
    <x v="1"/>
    <n v="0.47499999999999998"/>
  </r>
  <r>
    <n v="1844"/>
    <s v="April Clark"/>
    <s v="villarrealmark@example.net"/>
    <n v="49"/>
    <s v="Female"/>
    <x v="26"/>
    <d v="2020-12-04T00:00:00"/>
    <x v="2"/>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x v="2"/>
    <m/>
    <x v="2"/>
    <s v="Phone"/>
    <m/>
    <m/>
    <x v="0"/>
    <x v="0"/>
    <x v="10"/>
    <x v="0"/>
    <x v="0"/>
    <x v="1"/>
    <n v="0.78125"/>
  </r>
  <r>
    <n v="1845"/>
    <s v="Johnathan Meadows"/>
    <s v="deleonlindsey@example.com"/>
    <n v="60"/>
    <s v="Female"/>
    <x v="17"/>
    <d v="2020-09-22T00:00:00"/>
    <x v="1"/>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x v="2"/>
    <m/>
    <x v="0"/>
    <s v="Email"/>
    <m/>
    <m/>
    <x v="4"/>
    <x v="0"/>
    <x v="9"/>
    <x v="0"/>
    <x v="0"/>
    <x v="1"/>
    <n v="0.8"/>
  </r>
  <r>
    <n v="1846"/>
    <s v="Mike Hansen"/>
    <s v="upadilla@example.net"/>
    <n v="38"/>
    <s v="Other"/>
    <x v="24"/>
    <d v="2020-07-09T00:00:00"/>
    <x v="3"/>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x v="1"/>
    <s v="Southern shake above court really three month."/>
    <x v="1"/>
    <s v="Phone"/>
    <d v="2023-06-01T12:11:55"/>
    <d v="2023-06-01T02:45:55"/>
    <x v="3"/>
    <x v="5"/>
    <x v="2"/>
    <x v="1"/>
    <x v="1"/>
    <x v="1"/>
    <n v="0.25"/>
  </r>
  <r>
    <n v="1847"/>
    <s v="Jorge Willis"/>
    <s v="jenniferkoch@example.org"/>
    <n v="27"/>
    <s v="Male"/>
    <x v="10"/>
    <d v="2021-12-20T00:00:00"/>
    <x v="0"/>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x v="1"/>
    <s v="President fly today affect allow rise place."/>
    <x v="2"/>
    <s v="Chat"/>
    <d v="2023-06-01T18:12:57"/>
    <d v="2023-06-01T04:34:57"/>
    <x v="1"/>
    <x v="4"/>
    <x v="10"/>
    <x v="1"/>
    <x v="1"/>
    <x v="1"/>
    <n v="0.41875000000000001"/>
  </r>
  <r>
    <n v="1848"/>
    <s v="Tammie Carter"/>
    <s v="achen@example.com"/>
    <n v="58"/>
    <s v="Other"/>
    <x v="14"/>
    <d v="2020-12-11T00:00:00"/>
    <x v="0"/>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x v="2"/>
    <m/>
    <x v="0"/>
    <s v="Chat"/>
    <m/>
    <m/>
    <x v="4"/>
    <x v="1"/>
    <x v="10"/>
    <x v="0"/>
    <x v="0"/>
    <x v="1"/>
    <n v="0.66249999999999998"/>
  </r>
  <r>
    <n v="1849"/>
    <s v="Taylor Powell"/>
    <s v="moorelisa@example.org"/>
    <n v="35"/>
    <s v="Male"/>
    <x v="12"/>
    <d v="2020-05-09T00:00:00"/>
    <x v="2"/>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x v="2"/>
    <m/>
    <x v="3"/>
    <s v="Phone"/>
    <m/>
    <m/>
    <x v="4"/>
    <x v="10"/>
    <x v="1"/>
    <x v="1"/>
    <x v="0"/>
    <x v="1"/>
    <n v="0.24374999999999999"/>
  </r>
  <r>
    <n v="1850"/>
    <s v="Bruce Thomas MD"/>
    <s v="vhancock@example.org"/>
    <n v="49"/>
    <s v="Male"/>
    <x v="8"/>
    <d v="2020-10-13T00:00:00"/>
    <x v="1"/>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x v="2"/>
    <m/>
    <x v="1"/>
    <s v="Phone"/>
    <m/>
    <m/>
    <x v="4"/>
    <x v="2"/>
    <x v="7"/>
    <x v="1"/>
    <x v="0"/>
    <x v="1"/>
    <n v="0.7"/>
  </r>
  <r>
    <n v="1851"/>
    <s v="Ana Medina"/>
    <s v="joshuafrancis@example.net"/>
    <n v="56"/>
    <s v="Male"/>
    <x v="23"/>
    <d v="2021-01-24T00:00:00"/>
    <x v="3"/>
    <s v="Hardware issue"/>
    <s v="I'm having an issue with the {product_purchased}. Please assist. I'm concerned about the security of my {product_purchased} and would like to ensure that my data is safe."/>
    <x v="0"/>
    <m/>
    <x v="3"/>
    <s v="Email"/>
    <d v="2023-06-01T10:57:01"/>
    <m/>
    <x v="4"/>
    <x v="1"/>
    <x v="6"/>
    <x v="1"/>
    <x v="0"/>
    <x v="0"/>
    <n v="0.79374999999999996"/>
  </r>
  <r>
    <n v="1852"/>
    <s v="James Santos"/>
    <s v="aaron49@example.org"/>
    <n v="22"/>
    <s v="Other"/>
    <x v="19"/>
    <d v="2020-08-16T00:00:00"/>
    <x v="2"/>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x v="2"/>
    <m/>
    <x v="3"/>
    <s v="Phone"/>
    <m/>
    <m/>
    <x v="0"/>
    <x v="0"/>
    <x v="5"/>
    <x v="1"/>
    <x v="0"/>
    <x v="1"/>
    <n v="0.89375000000000004"/>
  </r>
  <r>
    <n v="1853"/>
    <s v="Brandon Hall"/>
    <s v="jhubbard@example.com"/>
    <n v="67"/>
    <s v="Female"/>
    <x v="31"/>
    <d v="2020-01-26T00:00:00"/>
    <x v="0"/>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x v="1"/>
    <s v="Stop participant can kind relate."/>
    <x v="1"/>
    <s v="Phone"/>
    <d v="2023-06-01T00:05:05"/>
    <d v="2023-06-01T11:49:05"/>
    <x v="5"/>
    <x v="3"/>
    <x v="6"/>
    <x v="1"/>
    <x v="1"/>
    <x v="1"/>
    <n v="0.27500000000000002"/>
  </r>
  <r>
    <n v="1854"/>
    <s v="Mr. Christopher Martinez"/>
    <s v="cowanfrank@example.net"/>
    <n v="49"/>
    <s v="Other"/>
    <x v="12"/>
    <d v="2021-10-16T00:00:00"/>
    <x v="0"/>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x v="1"/>
    <s v="Actually everybody movie send."/>
    <x v="2"/>
    <s v="Phone"/>
    <d v="2023-06-01T19:57:07"/>
    <d v="2023-06-01T13:28:07"/>
    <x v="5"/>
    <x v="5"/>
    <x v="7"/>
    <x v="1"/>
    <x v="1"/>
    <x v="1"/>
    <n v="0.23749999999999999"/>
  </r>
  <r>
    <n v="1855"/>
    <s v="David George"/>
    <s v="kim10@example.com"/>
    <n v="54"/>
    <s v="Male"/>
    <x v="5"/>
    <d v="2020-08-09T00:00:00"/>
    <x v="0"/>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x v="0"/>
    <m/>
    <x v="3"/>
    <s v="Social media"/>
    <d v="2023-06-01T14:40:08"/>
    <m/>
    <x v="0"/>
    <x v="2"/>
    <x v="5"/>
    <x v="1"/>
    <x v="0"/>
    <x v="0"/>
    <n v="0.64375000000000004"/>
  </r>
  <r>
    <n v="1856"/>
    <s v="Andrea Patterson"/>
    <s v="jeffreyrowland@example.com"/>
    <n v="27"/>
    <s v="Female"/>
    <x v="18"/>
    <d v="2020-05-16T00:00:00"/>
    <x v="4"/>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x v="0"/>
    <m/>
    <x v="2"/>
    <s v="Email"/>
    <d v="2023-06-01T04:34:09"/>
    <m/>
    <x v="0"/>
    <x v="1"/>
    <x v="1"/>
    <x v="1"/>
    <x v="0"/>
    <x v="0"/>
    <n v="0.71875"/>
  </r>
  <r>
    <n v="1857"/>
    <s v="Patrick Smith"/>
    <s v="bradleykeith@example.net"/>
    <n v="25"/>
    <s v="Female"/>
    <x v="35"/>
    <d v="2020-04-24T00:00:00"/>
    <x v="3"/>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x v="0"/>
    <m/>
    <x v="0"/>
    <s v="Phone"/>
    <d v="2023-06-01T02:38:11"/>
    <m/>
    <x v="0"/>
    <x v="8"/>
    <x v="11"/>
    <x v="0"/>
    <x v="0"/>
    <x v="0"/>
    <n v="0.28125"/>
  </r>
  <r>
    <n v="1858"/>
    <s v="Charlene Andrews"/>
    <s v="kreid@example.net"/>
    <n v="45"/>
    <s v="Female"/>
    <x v="39"/>
    <d v="2020-12-04T00:00:00"/>
    <x v="0"/>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x v="1"/>
    <s v="Song knowledge around couple candidate."/>
    <x v="0"/>
    <s v="Social media"/>
    <d v="2023-06-01T04:23:13"/>
    <d v="2023-06-01T19:35:13"/>
    <x v="5"/>
    <x v="1"/>
    <x v="10"/>
    <x v="1"/>
    <x v="1"/>
    <x v="1"/>
    <n v="0.66249999999999998"/>
  </r>
  <r>
    <n v="1859"/>
    <s v="Emily Nunez"/>
    <s v="sbrown@example.com"/>
    <n v="34"/>
    <s v="Male"/>
    <x v="39"/>
    <d v="2020-01-27T00:00:00"/>
    <x v="4"/>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x v="0"/>
    <m/>
    <x v="2"/>
    <s v="Social media"/>
    <d v="2023-06-01T05:57:14"/>
    <m/>
    <x v="0"/>
    <x v="0"/>
    <x v="6"/>
    <x v="1"/>
    <x v="0"/>
    <x v="0"/>
    <n v="0.8"/>
  </r>
  <r>
    <n v="1860"/>
    <s v="Frances Riley"/>
    <s v="phelpschristian@example.net"/>
    <n v="20"/>
    <s v="Female"/>
    <x v="20"/>
    <d v="2021-02-28T00:00:00"/>
    <x v="4"/>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x v="0"/>
    <m/>
    <x v="0"/>
    <s v="Email"/>
    <d v="2023-06-01T16:17:16"/>
    <m/>
    <x v="0"/>
    <x v="6"/>
    <x v="4"/>
    <x v="0"/>
    <x v="0"/>
    <x v="0"/>
    <n v="0.39374999999999999"/>
  </r>
  <r>
    <n v="1861"/>
    <s v="Melissa Burnett"/>
    <s v="thomas54@example.org"/>
    <n v="44"/>
    <s v="Other"/>
    <x v="7"/>
    <d v="2020-11-17T00:00:00"/>
    <x v="2"/>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x v="2"/>
    <m/>
    <x v="3"/>
    <s v="Phone"/>
    <m/>
    <m/>
    <x v="0"/>
    <x v="6"/>
    <x v="3"/>
    <x v="1"/>
    <x v="0"/>
    <x v="1"/>
    <n v="0.51875000000000004"/>
  </r>
  <r>
    <n v="1862"/>
    <s v="Renee Carey"/>
    <s v="patricia76@example.net"/>
    <n v="38"/>
    <s v="Male"/>
    <x v="8"/>
    <d v="2020-08-24T00:00:00"/>
    <x v="3"/>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x v="1"/>
    <s v="People present positive seven notice seem blood describe."/>
    <x v="3"/>
    <s v="Chat"/>
    <d v="2023-06-01T21:07:20"/>
    <d v="2023-06-01T20:25:20"/>
    <x v="4"/>
    <x v="0"/>
    <x v="5"/>
    <x v="1"/>
    <x v="1"/>
    <x v="1"/>
    <n v="0.89375000000000004"/>
  </r>
  <r>
    <n v="1863"/>
    <s v="Lisa Moore"/>
    <s v="jessicaevans@example.org"/>
    <n v="53"/>
    <s v="Female"/>
    <x v="26"/>
    <d v="2021-02-22T00:00:00"/>
    <x v="4"/>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x v="2"/>
    <m/>
    <x v="3"/>
    <s v="Phone"/>
    <m/>
    <m/>
    <x v="0"/>
    <x v="0"/>
    <x v="4"/>
    <x v="1"/>
    <x v="0"/>
    <x v="1"/>
    <n v="0.9375"/>
  </r>
  <r>
    <n v="1864"/>
    <s v="Debra Saunders"/>
    <s v="jonathan45@example.org"/>
    <n v="20"/>
    <s v="Female"/>
    <x v="22"/>
    <d v="2020-10-19T00:00:00"/>
    <x v="2"/>
    <s v="Payment issue"/>
    <s v="I'm having an issue with the {product_purchased}. Please assist._x000a__x000a_0x10d0db5514-0x10d0db59d5-0xd3d6e49f3816-3 I've followed the troubleshooting steps mentioned in the user manual, but the issue persists."/>
    <x v="2"/>
    <m/>
    <x v="1"/>
    <s v="Email"/>
    <m/>
    <m/>
    <x v="0"/>
    <x v="1"/>
    <x v="7"/>
    <x v="1"/>
    <x v="0"/>
    <x v="1"/>
    <n v="0.79374999999999996"/>
  </r>
  <r>
    <n v="1865"/>
    <s v="Elizabeth Hamilton"/>
    <s v="gouldmelissa@example.net"/>
    <n v="33"/>
    <s v="Female"/>
    <x v="29"/>
    <d v="2020-07-17T00:00:00"/>
    <x v="3"/>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x v="1"/>
    <s v="Maybe oil he set."/>
    <x v="3"/>
    <s v="Phone"/>
    <d v="2023-06-01T06:43:24"/>
    <d v="2023-06-01T01:04:24"/>
    <x v="1"/>
    <x v="2"/>
    <x v="2"/>
    <x v="1"/>
    <x v="1"/>
    <x v="1"/>
    <n v="0.57499999999999996"/>
  </r>
  <r>
    <n v="1866"/>
    <s v="Daniel Rodriguez"/>
    <s v="cliffordwright@example.org"/>
    <n v="36"/>
    <s v="Female"/>
    <x v="7"/>
    <d v="2020-03-17T00:00:00"/>
    <x v="0"/>
    <s v="Cancellation request"/>
    <s v="My {product_purchased} crashed, and I lost all the data stored on it. Is there any way to recover the lost data? I've recently updated the firmware of my {product_purchased}, and the issue started happening afterward. Could it be related to the update?"/>
    <x v="1"/>
    <s v="Ground buy realize heavy moment."/>
    <x v="0"/>
    <s v="Chat"/>
    <d v="2023-06-01T13:14:24"/>
    <d v="2023-06-01T00:20:24"/>
    <x v="3"/>
    <x v="2"/>
    <x v="0"/>
    <x v="1"/>
    <x v="1"/>
    <x v="1"/>
    <n v="0.64375000000000004"/>
  </r>
  <r>
    <n v="1867"/>
    <s v="Robert Steele"/>
    <s v="gillespiedarlene@example.net"/>
    <n v="54"/>
    <s v="Other"/>
    <x v="31"/>
    <d v="2020-03-25T00:00:00"/>
    <x v="4"/>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x v="1"/>
    <s v="Or quickly second detail international character more wide."/>
    <x v="1"/>
    <s v="Phone"/>
    <d v="2023-06-01T01:06:25"/>
    <d v="2023-06-01T01:13:25"/>
    <x v="5"/>
    <x v="9"/>
    <x v="0"/>
    <x v="1"/>
    <x v="1"/>
    <x v="1"/>
    <n v="0.23749999999999999"/>
  </r>
  <r>
    <n v="1868"/>
    <s v="Adrienne Smith MD"/>
    <s v="timothygonzalez@example.org"/>
    <n v="22"/>
    <s v="Male"/>
    <x v="11"/>
    <d v="2021-06-29T00:00:00"/>
    <x v="2"/>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x v="0"/>
    <m/>
    <x v="2"/>
    <s v="Phone"/>
    <d v="2023-06-01T03:43:26"/>
    <m/>
    <x v="0"/>
    <x v="8"/>
    <x v="8"/>
    <x v="1"/>
    <x v="0"/>
    <x v="0"/>
    <n v="0.19375000000000001"/>
  </r>
  <r>
    <n v="1869"/>
    <s v="Emily Vasquez"/>
    <s v="seth16@example.org"/>
    <n v="25"/>
    <s v="Male"/>
    <x v="14"/>
    <d v="2020-07-24T00:00:00"/>
    <x v="2"/>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x v="2"/>
    <m/>
    <x v="3"/>
    <s v="Social media"/>
    <m/>
    <m/>
    <x v="0"/>
    <x v="6"/>
    <x v="2"/>
    <x v="1"/>
    <x v="0"/>
    <x v="1"/>
    <n v="0.47499999999999998"/>
  </r>
  <r>
    <n v="1870"/>
    <s v="Wesley Wilson"/>
    <s v="nrodriguez@example.org"/>
    <n v="35"/>
    <s v="Male"/>
    <x v="1"/>
    <d v="2020-12-08T00:00:00"/>
    <x v="1"/>
    <s v="Hardware issue"/>
    <s v="I'm having an issue with the {product_purchased}. Please assist._x000a__x000a_Product Name: NPSI_x000a__x000a_Price: $5.99_x000a__x000a_Size: 4.95mm_x000a__x000a_Dimensions: 45mm I need assistance as soon as possible because it's affecting my work and productivity."/>
    <x v="2"/>
    <m/>
    <x v="0"/>
    <s v="Email"/>
    <m/>
    <m/>
    <x v="0"/>
    <x v="1"/>
    <x v="10"/>
    <x v="0"/>
    <x v="0"/>
    <x v="1"/>
    <n v="0.66249999999999998"/>
  </r>
  <r>
    <n v="1871"/>
    <s v="Kristen Fitzpatrick"/>
    <s v="scunningham@example.net"/>
    <n v="66"/>
    <s v="Male"/>
    <x v="19"/>
    <d v="2021-11-08T00:00:00"/>
    <x v="4"/>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x v="0"/>
    <m/>
    <x v="3"/>
    <s v="Chat"/>
    <d v="2023-06-01T07:30:31"/>
    <m/>
    <x v="0"/>
    <x v="1"/>
    <x v="3"/>
    <x v="1"/>
    <x v="0"/>
    <x v="0"/>
    <n v="0.65625"/>
  </r>
  <r>
    <n v="1872"/>
    <s v="James Bass"/>
    <s v="jessica61@example.com"/>
    <n v="46"/>
    <s v="Other"/>
    <x v="12"/>
    <d v="2020-12-18T00:00:00"/>
    <x v="1"/>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x v="0"/>
    <m/>
    <x v="1"/>
    <s v="Phone"/>
    <d v="2023-06-01T00:01:33"/>
    <m/>
    <x v="0"/>
    <x v="2"/>
    <x v="10"/>
    <x v="1"/>
    <x v="0"/>
    <x v="0"/>
    <n v="0.59375"/>
  </r>
  <r>
    <n v="1873"/>
    <s v="Martha Rodriguez"/>
    <s v="haley71@example.org"/>
    <n v="67"/>
    <s v="Female"/>
    <x v="33"/>
    <d v="2021-12-30T00:00:00"/>
    <x v="1"/>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x v="0"/>
    <m/>
    <x v="1"/>
    <s v="Email"/>
    <d v="2023-06-01T04:30:35"/>
    <m/>
    <x v="0"/>
    <x v="9"/>
    <x v="10"/>
    <x v="1"/>
    <x v="0"/>
    <x v="0"/>
    <n v="0.25624999999999998"/>
  </r>
  <r>
    <n v="1874"/>
    <s v="Jennifer Lynch"/>
    <s v="srollins@example.com"/>
    <n v="50"/>
    <s v="Other"/>
    <x v="40"/>
    <d v="2021-04-02T00:00:00"/>
    <x v="1"/>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x v="2"/>
    <m/>
    <x v="3"/>
    <s v="Social media"/>
    <m/>
    <m/>
    <x v="0"/>
    <x v="0"/>
    <x v="11"/>
    <x v="1"/>
    <x v="0"/>
    <x v="1"/>
    <n v="0.875"/>
  </r>
  <r>
    <n v="1875"/>
    <s v="Jaclyn Holland"/>
    <s v="fadams@example.org"/>
    <n v="61"/>
    <s v="Other"/>
    <x v="1"/>
    <d v="2021-12-21T00:00:00"/>
    <x v="3"/>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x v="0"/>
    <m/>
    <x v="0"/>
    <s v="Email"/>
    <d v="2023-06-01T08:02:38"/>
    <m/>
    <x v="0"/>
    <x v="6"/>
    <x v="10"/>
    <x v="0"/>
    <x v="0"/>
    <x v="0"/>
    <n v="0.46875"/>
  </r>
  <r>
    <n v="1876"/>
    <s v="Adam Lee"/>
    <s v="mwise@example.org"/>
    <n v="43"/>
    <s v="Male"/>
    <x v="13"/>
    <d v="2021-01-31T00:00:00"/>
    <x v="3"/>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x v="1"/>
    <s v="Reach can north fill."/>
    <x v="1"/>
    <s v="Email"/>
    <d v="2023-06-01T14:29:39"/>
    <d v="2023-06-01T16:30:39"/>
    <x v="3"/>
    <x v="4"/>
    <x v="6"/>
    <x v="1"/>
    <x v="1"/>
    <x v="1"/>
    <n v="0.51875000000000004"/>
  </r>
  <r>
    <n v="1877"/>
    <s v="Patrick Hood"/>
    <s v="mary32@example.org"/>
    <n v="60"/>
    <s v="Other"/>
    <x v="33"/>
    <d v="2021-02-11T00:00:00"/>
    <x v="0"/>
    <s v="Display issue"/>
    <s v="I'm having an issue with the {product_purchased}. Please assist._x000a__x000a_Product Description:_x000a__x000a_Nimbus - Quick to Install PC Monitorâ„¢_x000a__x000a_Specifications:_x000a__x000a_Built-In Display (IPS) This problem started occurring after the recent software update. I haven't made any other changes to the device."/>
    <x v="0"/>
    <m/>
    <x v="2"/>
    <s v="Social media"/>
    <d v="2023-05-31T23:03:41"/>
    <m/>
    <x v="0"/>
    <x v="1"/>
    <x v="4"/>
    <x v="1"/>
    <x v="0"/>
    <x v="0"/>
    <n v="0.70625000000000004"/>
  </r>
  <r>
    <n v="1878"/>
    <s v="Dustin Martin"/>
    <s v="patrickforbes@example.net"/>
    <n v="43"/>
    <s v="Male"/>
    <x v="1"/>
    <d v="2020-11-27T00:00:00"/>
    <x v="1"/>
    <s v="Account access"/>
    <s v="I'm having an issue with the {product_purchased}. Please assist. [link]_x000a__x000a_Bundle_x000a__x000a_[URL:=&quot;https://cdnjs.cloudflare.com/ajax/libs/js/1 This problem started occurring after the recent software update. I haven't made any other changes to the device."/>
    <x v="0"/>
    <m/>
    <x v="3"/>
    <s v="Email"/>
    <d v="2023-06-01T13:49:43"/>
    <m/>
    <x v="0"/>
    <x v="9"/>
    <x v="3"/>
    <x v="1"/>
    <x v="0"/>
    <x v="0"/>
    <n v="0.26874999999999999"/>
  </r>
  <r>
    <n v="1879"/>
    <s v="Joy Wilson"/>
    <s v="jhardy@example.com"/>
    <n v="32"/>
    <s v="Other"/>
    <x v="37"/>
    <d v="2021-09-08T00:00:00"/>
    <x v="2"/>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x v="2"/>
    <m/>
    <x v="3"/>
    <s v="Chat"/>
    <m/>
    <m/>
    <x v="0"/>
    <x v="8"/>
    <x v="9"/>
    <x v="1"/>
    <x v="0"/>
    <x v="1"/>
    <n v="0.21249999999999999"/>
  </r>
  <r>
    <n v="1880"/>
    <s v="Teresa Hines"/>
    <s v="kreeves@example.org"/>
    <n v="23"/>
    <s v="Male"/>
    <x v="41"/>
    <d v="2020-11-23T00:00:00"/>
    <x v="2"/>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x v="0"/>
    <m/>
    <x v="2"/>
    <s v="Chat"/>
    <d v="2023-06-01T03:27:46"/>
    <m/>
    <x v="0"/>
    <x v="0"/>
    <x v="3"/>
    <x v="1"/>
    <x v="0"/>
    <x v="0"/>
    <n v="0.9375"/>
  </r>
  <r>
    <n v="1881"/>
    <s v="Jason Taylor"/>
    <s v="johndougherty@example.org"/>
    <n v="37"/>
    <s v="Male"/>
    <x v="25"/>
    <d v="2020-07-15T00:00:00"/>
    <x v="3"/>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x v="2"/>
    <m/>
    <x v="1"/>
    <s v="Chat"/>
    <m/>
    <m/>
    <x v="0"/>
    <x v="2"/>
    <x v="2"/>
    <x v="1"/>
    <x v="0"/>
    <x v="1"/>
    <n v="0.57499999999999996"/>
  </r>
  <r>
    <n v="1882"/>
    <s v="Brandon Berg"/>
    <s v="ahowe@example.org"/>
    <n v="35"/>
    <s v="Female"/>
    <x v="36"/>
    <d v="2020-10-24T00:00:00"/>
    <x v="1"/>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x v="0"/>
    <m/>
    <x v="1"/>
    <s v="Email"/>
    <d v="2023-06-01T14:25:50"/>
    <m/>
    <x v="0"/>
    <x v="2"/>
    <x v="7"/>
    <x v="1"/>
    <x v="0"/>
    <x v="0"/>
    <n v="0.7"/>
  </r>
  <r>
    <n v="1883"/>
    <s v="Sharon Snyder"/>
    <s v="jackieclark@example.net"/>
    <n v="48"/>
    <s v="Female"/>
    <x v="11"/>
    <d v="2021-11-29T00:00:00"/>
    <x v="3"/>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x v="1"/>
    <s v="Action public might color another."/>
    <x v="2"/>
    <s v="Social media"/>
    <d v="2023-06-01T03:02:51"/>
    <d v="2023-06-01T07:14:51"/>
    <x v="5"/>
    <x v="5"/>
    <x v="3"/>
    <x v="1"/>
    <x v="1"/>
    <x v="1"/>
    <n v="0.15"/>
  </r>
  <r>
    <n v="1884"/>
    <s v="Alexandra Wells"/>
    <s v="daniel57@example.org"/>
    <n v="19"/>
    <s v="Female"/>
    <x v="38"/>
    <d v="2021-04-15T00:00:00"/>
    <x v="1"/>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x v="2"/>
    <m/>
    <x v="0"/>
    <s v="Email"/>
    <m/>
    <m/>
    <x v="0"/>
    <x v="9"/>
    <x v="11"/>
    <x v="0"/>
    <x v="0"/>
    <x v="1"/>
    <n v="0.1875"/>
  </r>
  <r>
    <n v="1885"/>
    <s v="Lydia Anderson"/>
    <s v="clee@example.org"/>
    <n v="49"/>
    <s v="Male"/>
    <x v="35"/>
    <d v="2021-01-31T00:00:00"/>
    <x v="4"/>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x v="1"/>
    <s v="Material activity chair about trip grow two."/>
    <x v="2"/>
    <s v="Email"/>
    <d v="2023-06-01T04:20:52"/>
    <d v="2023-06-01T11:21:52"/>
    <x v="2"/>
    <x v="1"/>
    <x v="6"/>
    <x v="1"/>
    <x v="1"/>
    <x v="1"/>
    <n v="0.79374999999999996"/>
  </r>
  <r>
    <n v="1886"/>
    <s v="Jason Hamilton"/>
    <s v="tracy45@example.org"/>
    <n v="38"/>
    <s v="Other"/>
    <x v="28"/>
    <d v="2020-07-19T00:00:00"/>
    <x v="4"/>
    <s v="Product setup"/>
    <s v="I'm having an issue with the {product_purchased}. Please assist. I'm worried that the issue might be hardware-related and might require repair or replacement."/>
    <x v="0"/>
    <m/>
    <x v="3"/>
    <s v="Social media"/>
    <d v="2023-06-01T13:31:52"/>
    <m/>
    <x v="0"/>
    <x v="0"/>
    <x v="2"/>
    <x v="1"/>
    <x v="0"/>
    <x v="0"/>
    <n v="1.0687500000000001"/>
  </r>
  <r>
    <n v="1887"/>
    <s v="Carol Gallagher"/>
    <s v="christopher34@example.net"/>
    <n v="59"/>
    <s v="Male"/>
    <x v="41"/>
    <d v="2020-10-04T00:00:00"/>
    <x v="2"/>
    <s v="Product compatibility"/>
    <s v="There seems to be a hardware problem with my {product_purchased}. The screen is flickering, and I'm unable to use it. What should I do? I've tried troubleshooting steps mentioned in the user manual, but the issue persists."/>
    <x v="1"/>
    <s v="Instead set quite just."/>
    <x v="2"/>
    <s v="Chat"/>
    <d v="2023-06-01T03:24:53"/>
    <d v="2023-06-01T05:05:53"/>
    <x v="2"/>
    <x v="0"/>
    <x v="7"/>
    <x v="1"/>
    <x v="1"/>
    <x v="1"/>
    <n v="0.83750000000000002"/>
  </r>
  <r>
    <n v="1888"/>
    <s v="Stephen Johnson"/>
    <s v="casekimberly@example.net"/>
    <n v="33"/>
    <s v="Other"/>
    <x v="34"/>
    <d v="2021-09-11T00:00:00"/>
    <x v="2"/>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x v="1"/>
    <s v="Two most born choice live choice."/>
    <x v="2"/>
    <s v="Chat"/>
    <d v="2023-06-01T00:31:54"/>
    <d v="2023-06-01T12:34:54"/>
    <x v="5"/>
    <x v="5"/>
    <x v="9"/>
    <x v="1"/>
    <x v="1"/>
    <x v="1"/>
    <n v="0.19375000000000001"/>
  </r>
  <r>
    <n v="1889"/>
    <s v="Ricky Gibson"/>
    <s v="paul58@example.com"/>
    <n v="22"/>
    <s v="Female"/>
    <x v="11"/>
    <d v="2021-08-15T00:00:00"/>
    <x v="3"/>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x v="0"/>
    <m/>
    <x v="3"/>
    <s v="Phone"/>
    <d v="2023-06-01T22:26:56"/>
    <m/>
    <x v="0"/>
    <x v="2"/>
    <x v="5"/>
    <x v="1"/>
    <x v="0"/>
    <x v="0"/>
    <n v="0.64375000000000004"/>
  </r>
  <r>
    <n v="1890"/>
    <s v="Jennifer Jordan"/>
    <s v="smartinez@example.org"/>
    <n v="70"/>
    <s v="Other"/>
    <x v="37"/>
    <d v="2021-01-15T00:00:00"/>
    <x v="2"/>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x v="0"/>
    <m/>
    <x v="0"/>
    <s v="Social media"/>
    <d v="2023-06-01T15:22:58"/>
    <m/>
    <x v="0"/>
    <x v="7"/>
    <x v="6"/>
    <x v="0"/>
    <x v="0"/>
    <x v="0"/>
    <n v="0.29375000000000001"/>
  </r>
  <r>
    <n v="1891"/>
    <s v="Todd Adkins"/>
    <s v="nfrench@example.org"/>
    <n v="51"/>
    <s v="Female"/>
    <x v="12"/>
    <d v="2021-04-13T00:00:00"/>
    <x v="4"/>
    <s v="Hardware issue"/>
    <s v="I'm having an issue with the {product_purchased}. Please assist. This problem started occurring after the recent software update. I haven't made any other changes to the device."/>
    <x v="0"/>
    <m/>
    <x v="1"/>
    <s v="Email"/>
    <d v="2023-06-01T00:03:58"/>
    <m/>
    <x v="0"/>
    <x v="8"/>
    <x v="11"/>
    <x v="1"/>
    <x v="0"/>
    <x v="0"/>
    <n v="0.28125"/>
  </r>
  <r>
    <n v="1892"/>
    <s v="Chelsey Martin"/>
    <s v="ycohen@example.com"/>
    <n v="64"/>
    <s v="Other"/>
    <x v="11"/>
    <d v="2020-07-22T00:00:00"/>
    <x v="2"/>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x v="2"/>
    <m/>
    <x v="2"/>
    <s v="Email"/>
    <m/>
    <m/>
    <x v="0"/>
    <x v="8"/>
    <x v="2"/>
    <x v="0"/>
    <x v="0"/>
    <x v="1"/>
    <n v="0.23749999999999999"/>
  </r>
  <r>
    <n v="1893"/>
    <s v="Veronica Moore"/>
    <s v="stephenbryant@example.com"/>
    <n v="65"/>
    <s v="Other"/>
    <x v="9"/>
    <d v="2021-08-09T00:00:00"/>
    <x v="2"/>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x v="2"/>
    <m/>
    <x v="3"/>
    <s v="Social media"/>
    <m/>
    <m/>
    <x v="0"/>
    <x v="6"/>
    <x v="5"/>
    <x v="1"/>
    <x v="0"/>
    <x v="1"/>
    <n v="0.41875000000000001"/>
  </r>
  <r>
    <n v="1894"/>
    <s v="Jacqueline Johnston"/>
    <s v="jennifer77@example.com"/>
    <n v="63"/>
    <s v="Other"/>
    <x v="24"/>
    <d v="2021-12-01T00:00:00"/>
    <x v="3"/>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x v="0"/>
    <m/>
    <x v="1"/>
    <s v="Phone"/>
    <d v="2023-06-01T04:34:04"/>
    <m/>
    <x v="0"/>
    <x v="8"/>
    <x v="10"/>
    <x v="1"/>
    <x v="0"/>
    <x v="0"/>
    <n v="0.21249999999999999"/>
  </r>
  <r>
    <n v="1895"/>
    <s v="Joseph Key"/>
    <s v="thomasbrenda@example.com"/>
    <n v="54"/>
    <s v="Female"/>
    <x v="2"/>
    <d v="2020-11-30T00:00:00"/>
    <x v="4"/>
    <s v="Refund request"/>
    <s v="I'm having an issue with the {product_purchased}. Please assist. [20:21:45.] The [code] is '{}': $x = 0x20000000. [20:21:45.] We are I've already contacted customer support multiple times, but the issue remains unresolved."/>
    <x v="2"/>
    <m/>
    <x v="1"/>
    <s v="Email"/>
    <m/>
    <m/>
    <x v="0"/>
    <x v="8"/>
    <x v="3"/>
    <x v="1"/>
    <x v="0"/>
    <x v="1"/>
    <n v="0.18124999999999999"/>
  </r>
  <r>
    <n v="1896"/>
    <s v="Brittany Osborne"/>
    <s v="kjones@example.org"/>
    <n v="52"/>
    <s v="Other"/>
    <x v="16"/>
    <d v="2020-09-06T00:00:00"/>
    <x v="2"/>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x v="1"/>
    <s v="Together create suggest same."/>
    <x v="3"/>
    <s v="Chat"/>
    <d v="2023-06-01T22:23:08"/>
    <d v="2023-06-01T00:18:08"/>
    <x v="1"/>
    <x v="10"/>
    <x v="9"/>
    <x v="1"/>
    <x v="1"/>
    <x v="1"/>
    <n v="0.22500000000000001"/>
  </r>
  <r>
    <n v="1897"/>
    <s v="Andrew Tran"/>
    <s v="john33@example.net"/>
    <n v="22"/>
    <s v="Male"/>
    <x v="32"/>
    <d v="2020-03-17T00:00:00"/>
    <x v="3"/>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x v="1"/>
    <s v="Begin along try summer phone floor party."/>
    <x v="3"/>
    <s v="Social media"/>
    <d v="2023-06-01T16:36:09"/>
    <d v="2023-06-01T15:05:09"/>
    <x v="1"/>
    <x v="4"/>
    <x v="0"/>
    <x v="1"/>
    <x v="1"/>
    <x v="1"/>
    <n v="0.36875000000000002"/>
  </r>
  <r>
    <n v="1898"/>
    <s v="Yesenia Thompson"/>
    <s v="smoran@example.org"/>
    <n v="58"/>
    <s v="Other"/>
    <x v="32"/>
    <d v="2021-07-23T00:00:00"/>
    <x v="0"/>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x v="1"/>
    <s v="Reason perform professor cost well."/>
    <x v="3"/>
    <s v="Email"/>
    <d v="2023-06-01T21:27:10"/>
    <d v="2023-06-01T06:11:10"/>
    <x v="1"/>
    <x v="4"/>
    <x v="2"/>
    <x v="1"/>
    <x v="1"/>
    <x v="1"/>
    <n v="0.43125000000000002"/>
  </r>
  <r>
    <n v="1899"/>
    <s v="Samantha Anthony"/>
    <s v="justinwagner@example.org"/>
    <n v="24"/>
    <s v="Female"/>
    <x v="33"/>
    <d v="2020-03-07T00:00:00"/>
    <x v="1"/>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x v="0"/>
    <m/>
    <x v="0"/>
    <s v="Social media"/>
    <d v="2023-06-01T19:23:12"/>
    <m/>
    <x v="0"/>
    <x v="1"/>
    <x v="0"/>
    <x v="0"/>
    <x v="0"/>
    <x v="0"/>
    <n v="0.63124999999999998"/>
  </r>
  <r>
    <n v="1900"/>
    <s v="Jessica Ford"/>
    <s v="newtonbruce@example.org"/>
    <n v="22"/>
    <s v="Other"/>
    <x v="10"/>
    <d v="2021-04-26T00:00:00"/>
    <x v="4"/>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x v="0"/>
    <m/>
    <x v="2"/>
    <s v="Email"/>
    <d v="2023-05-31T23:29:14"/>
    <m/>
    <x v="0"/>
    <x v="1"/>
    <x v="11"/>
    <x v="1"/>
    <x v="0"/>
    <x v="0"/>
    <n v="0.65625"/>
  </r>
  <r>
    <n v="1901"/>
    <s v="Thomas Garner"/>
    <s v="anne82@example.com"/>
    <n v="34"/>
    <s v="Male"/>
    <x v="33"/>
    <d v="2021-05-26T00:00:00"/>
    <x v="2"/>
    <s v="Battery life"/>
    <s v="I'm having an issue with the {product_purchased}. Please assist._x000a__x000a_Thank you for your patience. I need assistance as soon as possible because it's affecting my work and productivity."/>
    <x v="0"/>
    <m/>
    <x v="1"/>
    <s v="Social media"/>
    <d v="2023-06-01T19:02:15"/>
    <m/>
    <x v="0"/>
    <x v="0"/>
    <x v="1"/>
    <x v="1"/>
    <x v="0"/>
    <x v="0"/>
    <n v="0.80625000000000002"/>
  </r>
  <r>
    <n v="1902"/>
    <s v="Kathy Rodriguez"/>
    <s v="banksalexander@example.org"/>
    <n v="35"/>
    <s v="Female"/>
    <x v="23"/>
    <d v="2021-04-09T00:00:00"/>
    <x v="2"/>
    <s v="Peripheral compatibility"/>
    <s v="I'm having an issue with the {product_purchased}. Please assist._x000a__x000a__x000a_[08:01:29] [Client thread/INFO]: [CHAT] [Server: I want the package ID to be 'C:\Program Files I need assistance as soon as possible because it's affecting my work and productivity."/>
    <x v="1"/>
    <s v="Law stop cut past generation."/>
    <x v="1"/>
    <s v="Phone"/>
    <d v="2023-06-01T01:57:17"/>
    <d v="2023-06-01T08:32:17"/>
    <x v="1"/>
    <x v="9"/>
    <x v="11"/>
    <x v="1"/>
    <x v="1"/>
    <x v="1"/>
    <n v="0.1875"/>
  </r>
  <r>
    <n v="1903"/>
    <s v="Stephen Williams"/>
    <s v="timothyblackwell@example.com"/>
    <n v="19"/>
    <s v="Other"/>
    <x v="36"/>
    <d v="2021-04-04T00:00:00"/>
    <x v="2"/>
    <s v="Hardware issue"/>
    <s v="I'm having an issue with the {product_purchased}. Please assist._x000a__x000a_SMS, please assist! The issue I'm facing is intermittent. Sometimes it works fine, but other times it acts up unexpectedly."/>
    <x v="1"/>
    <s v="Sea money company."/>
    <x v="3"/>
    <s v="Email"/>
    <d v="2023-06-01T09:47:17"/>
    <d v="2023-06-01T17:53:17"/>
    <x v="1"/>
    <x v="1"/>
    <x v="11"/>
    <x v="1"/>
    <x v="1"/>
    <x v="1"/>
    <n v="0.65625"/>
  </r>
  <r>
    <n v="1904"/>
    <s v="Dustin Brewer"/>
    <s v="othornton@example.org"/>
    <n v="18"/>
    <s v="Other"/>
    <x v="30"/>
    <d v="2021-08-30T00:00:00"/>
    <x v="3"/>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x v="0"/>
    <m/>
    <x v="1"/>
    <s v="Social media"/>
    <d v="2023-06-01T18:32:19"/>
    <m/>
    <x v="0"/>
    <x v="7"/>
    <x v="5"/>
    <x v="1"/>
    <x v="0"/>
    <x v="0"/>
    <n v="0.23749999999999999"/>
  </r>
  <r>
    <n v="1905"/>
    <s v="Alex Henderson"/>
    <s v="jordanheather@example.org"/>
    <n v="21"/>
    <s v="Male"/>
    <x v="34"/>
    <d v="2020-05-17T00:00:00"/>
    <x v="3"/>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x v="0"/>
    <m/>
    <x v="1"/>
    <s v="Social media"/>
    <d v="2023-06-01T19:54:19"/>
    <m/>
    <x v="0"/>
    <x v="3"/>
    <x v="1"/>
    <x v="1"/>
    <x v="0"/>
    <x v="0"/>
    <n v="0.2"/>
  </r>
  <r>
    <n v="1906"/>
    <s v="Cynthia Good"/>
    <s v="randybaxter@example.net"/>
    <n v="34"/>
    <s v="Male"/>
    <x v="0"/>
    <d v="2021-04-15T00:00:00"/>
    <x v="4"/>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x v="1"/>
    <s v="Defense wonder student city seem street."/>
    <x v="0"/>
    <s v="Chat"/>
    <d v="2023-06-01T07:23:20"/>
    <d v="2023-06-01T07:30:20"/>
    <x v="3"/>
    <x v="6"/>
    <x v="11"/>
    <x v="1"/>
    <x v="1"/>
    <x v="1"/>
    <n v="0.53125"/>
  </r>
  <r>
    <n v="1907"/>
    <s v="Allison King"/>
    <s v="millerchristine@example.net"/>
    <n v="30"/>
    <s v="Male"/>
    <x v="41"/>
    <d v="2021-03-23T00:00:00"/>
    <x v="0"/>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x v="0"/>
    <m/>
    <x v="2"/>
    <s v="Social media"/>
    <d v="2023-06-01T10:29:22"/>
    <m/>
    <x v="0"/>
    <x v="2"/>
    <x v="0"/>
    <x v="1"/>
    <x v="0"/>
    <x v="0"/>
    <n v="0.64375000000000004"/>
  </r>
  <r>
    <n v="1908"/>
    <s v="Dr. Christian Morris"/>
    <s v="leslielynch@example.com"/>
    <n v="35"/>
    <s v="Other"/>
    <x v="1"/>
    <d v="2021-09-21T00:00:00"/>
    <x v="3"/>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x v="0"/>
    <m/>
    <x v="1"/>
    <s v="Chat"/>
    <d v="2023-06-01T00:23:24"/>
    <m/>
    <x v="0"/>
    <x v="3"/>
    <x v="9"/>
    <x v="1"/>
    <x v="0"/>
    <x v="0"/>
    <n v="0.21249999999999999"/>
  </r>
  <r>
    <n v="1909"/>
    <s v="Jennifer Banks"/>
    <s v="fmcneil@example.net"/>
    <n v="53"/>
    <s v="Other"/>
    <x v="24"/>
    <d v="2021-08-10T00:00:00"/>
    <x v="3"/>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x v="2"/>
    <m/>
    <x v="0"/>
    <s v="Phone"/>
    <m/>
    <m/>
    <x v="0"/>
    <x v="10"/>
    <x v="5"/>
    <x v="0"/>
    <x v="0"/>
    <x v="1"/>
    <n v="0.16875000000000001"/>
  </r>
  <r>
    <n v="1910"/>
    <s v="Sarah Harris"/>
    <s v="sandy98@example.org"/>
    <n v="55"/>
    <s v="Female"/>
    <x v="41"/>
    <d v="2021-04-05T00:00:00"/>
    <x v="3"/>
    <s v="Cancellation request"/>
    <s v="I'm having an issue with the {product_purchased}. Please assist. â€” I believe this means that I have not found my phone. My previous order of $10 left them with less than $3. I know they didn't want I've tried clearing the cache and data for the {product_purchased} app, but the issue persists."/>
    <x v="0"/>
    <m/>
    <x v="1"/>
    <s v="Chat"/>
    <d v="2023-06-01T20:37:26"/>
    <m/>
    <x v="0"/>
    <x v="6"/>
    <x v="11"/>
    <x v="1"/>
    <x v="0"/>
    <x v="0"/>
    <n v="0.53125"/>
  </r>
  <r>
    <n v="1911"/>
    <s v="Malik Robles"/>
    <s v="jferguson@example.net"/>
    <n v="58"/>
    <s v="Female"/>
    <x v="12"/>
    <d v="2021-01-20T00:00:00"/>
    <x v="3"/>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x v="2"/>
    <m/>
    <x v="3"/>
    <s v="Phone"/>
    <m/>
    <m/>
    <x v="0"/>
    <x v="1"/>
    <x v="6"/>
    <x v="1"/>
    <x v="0"/>
    <x v="1"/>
    <n v="0.79374999999999996"/>
  </r>
  <r>
    <n v="1912"/>
    <s v="Alan Ford"/>
    <s v="martin46@example.org"/>
    <n v="64"/>
    <s v="Male"/>
    <x v="0"/>
    <d v="2021-10-03T00:00:00"/>
    <x v="3"/>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x v="0"/>
    <m/>
    <x v="1"/>
    <s v="Phone"/>
    <d v="2023-06-01T06:29:29"/>
    <m/>
    <x v="0"/>
    <x v="7"/>
    <x v="7"/>
    <x v="1"/>
    <x v="0"/>
    <x v="0"/>
    <n v="0.2"/>
  </r>
  <r>
    <n v="1913"/>
    <s v="Edward Watkins"/>
    <s v="seanmiller@example.org"/>
    <n v="67"/>
    <s v="Other"/>
    <x v="35"/>
    <d v="2020-12-09T00:00:00"/>
    <x v="3"/>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x v="0"/>
    <m/>
    <x v="2"/>
    <s v="Chat"/>
    <d v="2023-06-01T07:15:30"/>
    <m/>
    <x v="0"/>
    <x v="7"/>
    <x v="10"/>
    <x v="1"/>
    <x v="0"/>
    <x v="0"/>
    <n v="0.23125000000000001"/>
  </r>
  <r>
    <n v="1914"/>
    <s v="Matthew Morales"/>
    <s v="robertsonbryan@example.org"/>
    <n v="34"/>
    <s v="Female"/>
    <x v="36"/>
    <d v="2020-01-18T00:00:00"/>
    <x v="4"/>
    <s v="Hardware issue"/>
    <s v="I'm having an issue with the {product_purchased}. Please assist. This problem started occurring after the recent software update. I haven't made any other changes to the device."/>
    <x v="0"/>
    <m/>
    <x v="1"/>
    <s v="Social media"/>
    <d v="2023-06-01T12:40:30"/>
    <m/>
    <x v="0"/>
    <x v="0"/>
    <x v="6"/>
    <x v="1"/>
    <x v="0"/>
    <x v="0"/>
    <n v="0.8"/>
  </r>
  <r>
    <n v="1915"/>
    <s v="Jonathan Jones"/>
    <s v="deniseyoung@example.net"/>
    <n v="45"/>
    <s v="Other"/>
    <x v="3"/>
    <d v="2020-09-28T00:00:00"/>
    <x v="0"/>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x v="0"/>
    <m/>
    <x v="2"/>
    <s v="Social media"/>
    <d v="2023-06-01T14:44:33"/>
    <m/>
    <x v="0"/>
    <x v="0"/>
    <x v="9"/>
    <x v="1"/>
    <x v="0"/>
    <x v="0"/>
    <n v="0.8"/>
  </r>
  <r>
    <n v="1916"/>
    <s v="Scott Armstrong"/>
    <s v="jessica36@example.com"/>
    <n v="18"/>
    <s v="Female"/>
    <x v="15"/>
    <d v="2021-05-30T00:00:00"/>
    <x v="4"/>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x v="0"/>
    <m/>
    <x v="1"/>
    <s v="Phone"/>
    <d v="2023-05-31T23:39:34"/>
    <m/>
    <x v="0"/>
    <x v="6"/>
    <x v="1"/>
    <x v="1"/>
    <x v="0"/>
    <x v="0"/>
    <n v="0.38124999999999998"/>
  </r>
  <r>
    <n v="1917"/>
    <s v="Jillian Hill"/>
    <s v="bradysusan@example.org"/>
    <n v="29"/>
    <s v="Other"/>
    <x v="20"/>
    <d v="2020-07-02T00:00:00"/>
    <x v="2"/>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x v="1"/>
    <s v="Major certainly power guy laugh."/>
    <x v="3"/>
    <s v="Phone"/>
    <d v="2023-06-01T14:51:35"/>
    <d v="2023-06-01T11:28:35"/>
    <x v="4"/>
    <x v="1"/>
    <x v="2"/>
    <x v="1"/>
    <x v="1"/>
    <x v="1"/>
    <n v="0.65"/>
  </r>
  <r>
    <n v="1918"/>
    <s v="Dominique Douglas"/>
    <s v="ttran@example.org"/>
    <n v="36"/>
    <s v="Male"/>
    <x v="25"/>
    <d v="2020-02-24T00:00:00"/>
    <x v="3"/>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x v="1"/>
    <s v="Car stock fine room leg thousand resource."/>
    <x v="2"/>
    <s v="Email"/>
    <d v="2023-06-01T19:12:36"/>
    <d v="2023-05-31T23:42:36"/>
    <x v="1"/>
    <x v="4"/>
    <x v="4"/>
    <x v="1"/>
    <x v="1"/>
    <x v="1"/>
    <n v="0.47499999999999998"/>
  </r>
  <r>
    <n v="1919"/>
    <s v="Brittany Gonzalez"/>
    <s v="susan68@example.org"/>
    <n v="28"/>
    <s v="Female"/>
    <x v="12"/>
    <d v="2021-12-22T00:00:00"/>
    <x v="3"/>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x v="1"/>
    <s v="Perform road safe policy president."/>
    <x v="0"/>
    <s v="Social media"/>
    <d v="2023-06-01T01:46:38"/>
    <d v="2023-06-01T17:44:38"/>
    <x v="4"/>
    <x v="2"/>
    <x v="10"/>
    <x v="1"/>
    <x v="1"/>
    <x v="1"/>
    <n v="0.59375"/>
  </r>
  <r>
    <n v="1920"/>
    <s v="Diane Ward"/>
    <s v="allisonpage@example.net"/>
    <n v="22"/>
    <s v="Male"/>
    <x v="13"/>
    <d v="2020-12-17T00:00:00"/>
    <x v="1"/>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x v="1"/>
    <s v="Direction out however Mrs receive media."/>
    <x v="2"/>
    <s v="Chat"/>
    <d v="2023-06-01T10:01:39"/>
    <d v="2023-06-01T19:36:39"/>
    <x v="5"/>
    <x v="2"/>
    <x v="10"/>
    <x v="1"/>
    <x v="1"/>
    <x v="1"/>
    <n v="0.59375"/>
  </r>
  <r>
    <n v="1921"/>
    <s v="Patricia Parker"/>
    <s v="stephanie82@example.org"/>
    <n v="68"/>
    <s v="Other"/>
    <x v="10"/>
    <d v="2020-01-23T00:00:00"/>
    <x v="2"/>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x v="2"/>
    <m/>
    <x v="0"/>
    <s v="Phone"/>
    <m/>
    <m/>
    <x v="4"/>
    <x v="2"/>
    <x v="6"/>
    <x v="0"/>
    <x v="0"/>
    <x v="1"/>
    <n v="0.73124999999999996"/>
  </r>
  <r>
    <n v="1922"/>
    <s v="Jamie Williams"/>
    <s v="jonathan42@example.com"/>
    <n v="56"/>
    <s v="Male"/>
    <x v="7"/>
    <d v="2021-01-27T00:00:00"/>
    <x v="4"/>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x v="1"/>
    <s v="Ground commercial spring partner."/>
    <x v="0"/>
    <s v="Social media"/>
    <d v="2023-06-01T17:34:43"/>
    <d v="2023-06-01T16:42:43"/>
    <x v="2"/>
    <x v="10"/>
    <x v="6"/>
    <x v="1"/>
    <x v="1"/>
    <x v="1"/>
    <n v="0.17499999999999999"/>
  </r>
  <r>
    <n v="1923"/>
    <s v="Linda Rodriguez"/>
    <s v="mariacruz@example.net"/>
    <n v="42"/>
    <s v="Other"/>
    <x v="38"/>
    <d v="2021-04-25T00:00:00"/>
    <x v="1"/>
    <s v="Software bug"/>
    <s v="I'm having an issue with the {product_purchased}. Please assist._x000a__x000a_â€¢ This is an issue with {product_purchased}. Please assist._x000a__x000a_â€¢ This is an issue with {product_purchased}. I rely heavily on my {product_purchased} for my daily tasks, and this issue is hindering my productivity."/>
    <x v="2"/>
    <m/>
    <x v="1"/>
    <s v="Chat"/>
    <m/>
    <m/>
    <x v="4"/>
    <x v="8"/>
    <x v="11"/>
    <x v="1"/>
    <x v="0"/>
    <x v="1"/>
    <n v="0.28125"/>
  </r>
  <r>
    <n v="1924"/>
    <s v="Lisa Perez"/>
    <s v="shepherdchristopher@example.com"/>
    <n v="57"/>
    <s v="Female"/>
    <x v="33"/>
    <d v="2021-03-02T00:00:00"/>
    <x v="0"/>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x v="2"/>
    <m/>
    <x v="0"/>
    <s v="Phone"/>
    <m/>
    <m/>
    <x v="4"/>
    <x v="1"/>
    <x v="0"/>
    <x v="0"/>
    <x v="0"/>
    <x v="1"/>
    <n v="0.63124999999999998"/>
  </r>
  <r>
    <n v="1925"/>
    <s v="Jaime Lewis"/>
    <s v="fmoreno@example.org"/>
    <n v="46"/>
    <s v="Male"/>
    <x v="3"/>
    <d v="2021-09-12T00:00:00"/>
    <x v="0"/>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x v="2"/>
    <m/>
    <x v="2"/>
    <s v="Phone"/>
    <m/>
    <m/>
    <x v="4"/>
    <x v="0"/>
    <x v="9"/>
    <x v="0"/>
    <x v="0"/>
    <x v="1"/>
    <n v="0.8"/>
  </r>
  <r>
    <n v="1926"/>
    <s v="Roberta Kennedy"/>
    <s v="david43@example.org"/>
    <n v="61"/>
    <s v="Other"/>
    <x v="17"/>
    <d v="2020-04-30T00:00:00"/>
    <x v="3"/>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x v="1"/>
    <s v="Career day party support."/>
    <x v="2"/>
    <s v="Chat"/>
    <d v="2023-06-01T07:35:50"/>
    <d v="2023-06-01T01:37:50"/>
    <x v="2"/>
    <x v="6"/>
    <x v="11"/>
    <x v="1"/>
    <x v="1"/>
    <x v="1"/>
    <n v="0.53125"/>
  </r>
  <r>
    <n v="1927"/>
    <s v="Justin Garcia"/>
    <s v="sandra51@example.org"/>
    <n v="25"/>
    <s v="Female"/>
    <x v="19"/>
    <d v="2020-07-25T00:00:00"/>
    <x v="2"/>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x v="0"/>
    <m/>
    <x v="1"/>
    <s v="Social media"/>
    <d v="2023-06-01T13:37:52"/>
    <m/>
    <x v="4"/>
    <x v="4"/>
    <x v="2"/>
    <x v="1"/>
    <x v="0"/>
    <x v="0"/>
    <n v="0.43125000000000002"/>
  </r>
  <r>
    <n v="1928"/>
    <s v="Courtney Shaw"/>
    <s v="luis92@example.org"/>
    <n v="41"/>
    <s v="Female"/>
    <x v="16"/>
    <d v="2020-01-26T00:00:00"/>
    <x v="0"/>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x v="1"/>
    <s v="Talk despite science various all."/>
    <x v="3"/>
    <s v="Email"/>
    <d v="2023-06-01T10:21:54"/>
    <d v="2023-06-01T21:18:54"/>
    <x v="4"/>
    <x v="0"/>
    <x v="6"/>
    <x v="1"/>
    <x v="1"/>
    <x v="1"/>
    <n v="0.8"/>
  </r>
  <r>
    <n v="1929"/>
    <s v="Jack Velazquez"/>
    <s v="flemingmichael@example.org"/>
    <n v="31"/>
    <s v="Other"/>
    <x v="12"/>
    <d v="2020-07-13T00:00:00"/>
    <x v="3"/>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x v="2"/>
    <m/>
    <x v="0"/>
    <s v="Email"/>
    <m/>
    <m/>
    <x v="4"/>
    <x v="9"/>
    <x v="2"/>
    <x v="0"/>
    <x v="0"/>
    <x v="1"/>
    <n v="0.18124999999999999"/>
  </r>
  <r>
    <n v="1930"/>
    <s v="Daniel Reed"/>
    <s v="mcmillaneric@example.net"/>
    <n v="58"/>
    <s v="Male"/>
    <x v="19"/>
    <d v="2020-12-15T00:00:00"/>
    <x v="2"/>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x v="0"/>
    <m/>
    <x v="1"/>
    <s v="Phone"/>
    <d v="2023-06-01T21:27:56"/>
    <m/>
    <x v="4"/>
    <x v="6"/>
    <x v="10"/>
    <x v="1"/>
    <x v="0"/>
    <x v="0"/>
    <n v="0.46875"/>
  </r>
  <r>
    <n v="1931"/>
    <s v="Matthew Evans"/>
    <s v="burnsadam@example.com"/>
    <n v="69"/>
    <s v="Other"/>
    <x v="38"/>
    <d v="2020-02-21T00:00:00"/>
    <x v="1"/>
    <s v="Payment issue"/>
    <s v="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
    <x v="0"/>
    <m/>
    <x v="0"/>
    <s v="Email"/>
    <d v="2023-05-31T23:19:57"/>
    <m/>
    <x v="4"/>
    <x v="1"/>
    <x v="4"/>
    <x v="0"/>
    <x v="0"/>
    <x v="0"/>
    <n v="0.70625000000000004"/>
  </r>
  <r>
    <n v="1932"/>
    <s v="James Williams"/>
    <s v="jefferyking@example.org"/>
    <n v="38"/>
    <s v="Male"/>
    <x v="18"/>
    <d v="2020-05-13T00:00:00"/>
    <x v="2"/>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x v="0"/>
    <m/>
    <x v="3"/>
    <s v="Email"/>
    <d v="2023-06-01T07:40:59"/>
    <m/>
    <x v="4"/>
    <x v="9"/>
    <x v="1"/>
    <x v="1"/>
    <x v="0"/>
    <x v="0"/>
    <n v="0.22500000000000001"/>
  </r>
  <r>
    <n v="1933"/>
    <s v="Debbie Holt"/>
    <s v="lynn02@example.com"/>
    <n v="30"/>
    <s v="Other"/>
    <x v="27"/>
    <d v="2021-11-04T00:00:00"/>
    <x v="3"/>
    <s v="Battery life"/>
    <s v="I'm having an issue with the {product_purchased}. Please assist. I rely heavily on my {product_purchased} for my daily tasks, and this issue is hindering my productivity."/>
    <x v="1"/>
    <s v="Style surface second religious indicate us."/>
    <x v="2"/>
    <s v="Phone"/>
    <d v="2023-06-01T11:49:59"/>
    <d v="2023-06-01T15:52:59"/>
    <x v="4"/>
    <x v="0"/>
    <x v="3"/>
    <x v="1"/>
    <x v="1"/>
    <x v="1"/>
    <n v="0.9375"/>
  </r>
  <r>
    <n v="1934"/>
    <s v="Fernando Johnson"/>
    <s v="edwardsrobin@example.org"/>
    <n v="39"/>
    <s v="Other"/>
    <x v="9"/>
    <d v="2020-01-04T00:00:00"/>
    <x v="0"/>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x v="0"/>
    <m/>
    <x v="3"/>
    <s v="Social media"/>
    <d v="2023-06-01T03:50:00"/>
    <m/>
    <x v="4"/>
    <x v="4"/>
    <x v="6"/>
    <x v="1"/>
    <x v="0"/>
    <x v="0"/>
    <n v="0.51875000000000004"/>
  </r>
  <r>
    <n v="1935"/>
    <s v="Mark Good"/>
    <s v="abailey@example.org"/>
    <n v="40"/>
    <s v="Female"/>
    <x v="32"/>
    <d v="2020-07-22T00:00:00"/>
    <x v="4"/>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x v="2"/>
    <m/>
    <x v="0"/>
    <s v="Email"/>
    <m/>
    <m/>
    <x v="4"/>
    <x v="1"/>
    <x v="2"/>
    <x v="0"/>
    <x v="0"/>
    <x v="1"/>
    <n v="0.65"/>
  </r>
  <r>
    <n v="1936"/>
    <s v="Ronald Moore"/>
    <s v="christina34@example.com"/>
    <n v="29"/>
    <s v="Other"/>
    <x v="1"/>
    <d v="2021-03-23T00:00:00"/>
    <x v="4"/>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x v="1"/>
    <s v="Road probably either develop watch."/>
    <x v="2"/>
    <s v="Chat"/>
    <d v="2023-06-01T11:06:04"/>
    <d v="2023-06-01T10:40:04"/>
    <x v="5"/>
    <x v="6"/>
    <x v="0"/>
    <x v="1"/>
    <x v="1"/>
    <x v="1"/>
    <n v="0.47499999999999998"/>
  </r>
  <r>
    <n v="1937"/>
    <s v="Pamela Lee"/>
    <s v="wward@example.net"/>
    <n v="34"/>
    <s v="Other"/>
    <x v="20"/>
    <d v="2020-03-02T00:00:00"/>
    <x v="4"/>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x v="0"/>
    <m/>
    <x v="2"/>
    <s v="Phone"/>
    <d v="2023-06-01T05:28:06"/>
    <m/>
    <x v="4"/>
    <x v="8"/>
    <x v="0"/>
    <x v="1"/>
    <x v="0"/>
    <x v="0"/>
    <n v="0.23749999999999999"/>
  </r>
  <r>
    <n v="1938"/>
    <s v="Jennifer Mclean"/>
    <s v="holmesthomas@example.org"/>
    <n v="48"/>
    <s v="Male"/>
    <x v="2"/>
    <d v="2021-09-04T00:00:00"/>
    <x v="4"/>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x v="2"/>
    <m/>
    <x v="2"/>
    <s v="Social media"/>
    <m/>
    <m/>
    <x v="4"/>
    <x v="7"/>
    <x v="9"/>
    <x v="0"/>
    <x v="0"/>
    <x v="1"/>
    <n v="0.3"/>
  </r>
  <r>
    <n v="1939"/>
    <s v="Tina Montgomery"/>
    <s v="maria45@example.com"/>
    <n v="37"/>
    <s v="Other"/>
    <x v="39"/>
    <d v="2020-10-10T00:00:00"/>
    <x v="1"/>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x v="1"/>
    <s v="Officer view trip."/>
    <x v="0"/>
    <s v="Phone"/>
    <d v="2023-06-01T06:58:09"/>
    <d v="2023-06-01T07:49:09"/>
    <x v="4"/>
    <x v="10"/>
    <x v="7"/>
    <x v="1"/>
    <x v="1"/>
    <x v="1"/>
    <n v="0.25624999999999998"/>
  </r>
  <r>
    <n v="1940"/>
    <s v="Evan Medina"/>
    <s v="douglas54@example.com"/>
    <n v="20"/>
    <s v="Female"/>
    <x v="32"/>
    <d v="2021-07-25T00:00:00"/>
    <x v="3"/>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x v="0"/>
    <m/>
    <x v="2"/>
    <s v="Phone"/>
    <d v="2023-05-31T22:56:10"/>
    <m/>
    <x v="4"/>
    <x v="0"/>
    <x v="2"/>
    <x v="1"/>
    <x v="0"/>
    <x v="0"/>
    <n v="1.0687500000000001"/>
  </r>
  <r>
    <n v="1941"/>
    <s v="George Bowman"/>
    <s v="jessica97@example.net"/>
    <n v="59"/>
    <s v="Female"/>
    <x v="7"/>
    <d v="2020-02-09T00:00:00"/>
    <x v="4"/>
    <s v="Payment issue"/>
    <s v="I'm having an issue with the {product_purchased}. Please assist. &quot;}_x000a__x000a_&quot;, {product_name} : &quot; $10,&quot;, {value} : &quot; &quot;, {title} : &quot; $10 &quot;, I've already contacted customer support multiple times, but the issue remains unresolved."/>
    <x v="1"/>
    <s v="Easy both kind heavy eat rest."/>
    <x v="2"/>
    <s v="Social media"/>
    <d v="2023-06-01T19:21:12"/>
    <d v="2023-06-01T04:37:12"/>
    <x v="4"/>
    <x v="1"/>
    <x v="4"/>
    <x v="1"/>
    <x v="1"/>
    <x v="1"/>
    <n v="0.70625000000000004"/>
  </r>
  <r>
    <n v="1942"/>
    <s v="Steven Wilkins"/>
    <s v="kenneth43@example.org"/>
    <n v="64"/>
    <s v="Other"/>
    <x v="4"/>
    <d v="2021-08-13T00:00:00"/>
    <x v="4"/>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x v="2"/>
    <m/>
    <x v="1"/>
    <s v="Email"/>
    <m/>
    <m/>
    <x v="4"/>
    <x v="1"/>
    <x v="5"/>
    <x v="1"/>
    <x v="0"/>
    <x v="1"/>
    <n v="0.625"/>
  </r>
  <r>
    <n v="1943"/>
    <s v="Brent Andrews"/>
    <s v="fmarshall@example.org"/>
    <n v="58"/>
    <s v="Other"/>
    <x v="11"/>
    <d v="2020-05-08T00:00:00"/>
    <x v="2"/>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x v="0"/>
    <m/>
    <x v="0"/>
    <s v="Chat"/>
    <d v="2023-06-01T02:49:15"/>
    <m/>
    <x v="4"/>
    <x v="1"/>
    <x v="1"/>
    <x v="0"/>
    <x v="0"/>
    <x v="0"/>
    <n v="0.71875"/>
  </r>
  <r>
    <n v="1944"/>
    <s v="Kayla Holland"/>
    <s v="mathewhartman@example.net"/>
    <n v="69"/>
    <s v="Male"/>
    <x v="19"/>
    <d v="2020-01-07T00:00:00"/>
    <x v="4"/>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x v="0"/>
    <m/>
    <x v="0"/>
    <s v="Phone"/>
    <d v="2023-05-31T22:48:16"/>
    <m/>
    <x v="4"/>
    <x v="0"/>
    <x v="6"/>
    <x v="0"/>
    <x v="0"/>
    <x v="0"/>
    <n v="0.8"/>
  </r>
  <r>
    <n v="1945"/>
    <s v="Katie Lucas"/>
    <s v="matthew74@example.net"/>
    <n v="43"/>
    <s v="Female"/>
    <x v="2"/>
    <d v="2020-12-14T00:00:00"/>
    <x v="4"/>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x v="1"/>
    <s v="Democratic she form seem itself."/>
    <x v="2"/>
    <s v="Social media"/>
    <d v="2023-06-01T04:11:18"/>
    <d v="2023-05-31T23:02:18"/>
    <x v="5"/>
    <x v="6"/>
    <x v="10"/>
    <x v="1"/>
    <x v="1"/>
    <x v="1"/>
    <n v="0.46875"/>
  </r>
  <r>
    <n v="1946"/>
    <s v="Michael Hill"/>
    <s v="rosebarbara@example.net"/>
    <n v="43"/>
    <s v="Male"/>
    <x v="37"/>
    <d v="2020-09-14T00:00:00"/>
    <x v="0"/>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x v="2"/>
    <m/>
    <x v="1"/>
    <s v="Social media"/>
    <m/>
    <m/>
    <x v="4"/>
    <x v="4"/>
    <x v="9"/>
    <x v="1"/>
    <x v="0"/>
    <x v="1"/>
    <n v="0.46875"/>
  </r>
  <r>
    <n v="1947"/>
    <s v="Kevin Obrien"/>
    <s v="garyjackson@example.net"/>
    <n v="49"/>
    <s v="Male"/>
    <x v="0"/>
    <d v="2020-09-27T00:00:00"/>
    <x v="1"/>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x v="2"/>
    <m/>
    <x v="3"/>
    <s v="Phone"/>
    <m/>
    <m/>
    <x v="4"/>
    <x v="2"/>
    <x v="9"/>
    <x v="1"/>
    <x v="0"/>
    <x v="1"/>
    <n v="0.61250000000000004"/>
  </r>
  <r>
    <n v="1948"/>
    <s v="Cassidy Herman"/>
    <s v="smithcathy@example.com"/>
    <n v="48"/>
    <s v="Other"/>
    <x v="39"/>
    <d v="2021-03-10T00:00:00"/>
    <x v="1"/>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x v="2"/>
    <m/>
    <x v="3"/>
    <s v="Social media"/>
    <m/>
    <m/>
    <x v="4"/>
    <x v="0"/>
    <x v="0"/>
    <x v="1"/>
    <x v="0"/>
    <x v="1"/>
    <n v="0.76875000000000004"/>
  </r>
  <r>
    <n v="1949"/>
    <s v="Kurt Gutierrez"/>
    <s v="hendersonjacob@example.com"/>
    <n v="22"/>
    <s v="Male"/>
    <x v="24"/>
    <d v="2021-04-05T00:00:00"/>
    <x v="1"/>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x v="2"/>
    <m/>
    <x v="2"/>
    <s v="Email"/>
    <m/>
    <m/>
    <x v="4"/>
    <x v="3"/>
    <x v="11"/>
    <x v="0"/>
    <x v="0"/>
    <x v="1"/>
    <n v="0.24374999999999999"/>
  </r>
  <r>
    <n v="1950"/>
    <s v="Jennifer Weiss"/>
    <s v="monicadiaz@example.org"/>
    <n v="43"/>
    <s v="Other"/>
    <x v="18"/>
    <d v="2021-09-23T00:00:00"/>
    <x v="2"/>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x v="1"/>
    <s v="Region amount able stuff well."/>
    <x v="2"/>
    <s v="Chat"/>
    <d v="2023-06-01T01:41:26"/>
    <d v="2023-05-31T23:06:26"/>
    <x v="5"/>
    <x v="9"/>
    <x v="9"/>
    <x v="1"/>
    <x v="1"/>
    <x v="1"/>
    <n v="0.19375000000000001"/>
  </r>
  <r>
    <n v="1951"/>
    <s v="Mrs. Danielle Johnson"/>
    <s v="tdunn@example.net"/>
    <n v="70"/>
    <s v="Female"/>
    <x v="16"/>
    <d v="2020-06-13T00:00:00"/>
    <x v="2"/>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x v="1"/>
    <s v="Check middle my down a before anything meeting."/>
    <x v="2"/>
    <s v="Email"/>
    <d v="2023-06-01T18:31:26"/>
    <d v="2023-06-01T03:57:26"/>
    <x v="2"/>
    <x v="5"/>
    <x v="8"/>
    <x v="1"/>
    <x v="1"/>
    <x v="1"/>
    <n v="0.27500000000000002"/>
  </r>
  <r>
    <n v="1952"/>
    <s v="Frank Russell"/>
    <s v="carmstrong@example.net"/>
    <n v="32"/>
    <s v="Female"/>
    <x v="34"/>
    <d v="2021-06-10T00:00:00"/>
    <x v="3"/>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x v="2"/>
    <m/>
    <x v="1"/>
    <s v="Chat"/>
    <m/>
    <m/>
    <x v="4"/>
    <x v="4"/>
    <x v="8"/>
    <x v="1"/>
    <x v="0"/>
    <x v="1"/>
    <n v="0.36249999999999999"/>
  </r>
  <r>
    <n v="1953"/>
    <s v="Michele Ferrell"/>
    <s v="cantuamber@example.org"/>
    <n v="54"/>
    <s v="Male"/>
    <x v="38"/>
    <d v="2021-04-07T00:00:00"/>
    <x v="4"/>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x v="0"/>
    <m/>
    <x v="2"/>
    <s v="Chat"/>
    <d v="2023-06-01T17:38:29"/>
    <m/>
    <x v="4"/>
    <x v="7"/>
    <x v="11"/>
    <x v="1"/>
    <x v="0"/>
    <x v="0"/>
    <n v="0.23749999999999999"/>
  </r>
  <r>
    <n v="1954"/>
    <s v="Daniel Graham"/>
    <s v="shannon01@example.org"/>
    <n v="40"/>
    <s v="Female"/>
    <x v="4"/>
    <d v="2021-05-03T00:00:00"/>
    <x v="3"/>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x v="2"/>
    <m/>
    <x v="1"/>
    <s v="Email"/>
    <m/>
    <m/>
    <x v="4"/>
    <x v="5"/>
    <x v="1"/>
    <x v="1"/>
    <x v="0"/>
    <x v="1"/>
    <n v="0.26874999999999999"/>
  </r>
  <r>
    <n v="1955"/>
    <s v="Mr. Anthony Booth"/>
    <s v="sthompson@example.com"/>
    <n v="61"/>
    <s v="Other"/>
    <x v="19"/>
    <d v="2020-03-22T00:00:00"/>
    <x v="1"/>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x v="1"/>
    <s v="Note choose fear season spend garden organization mouth."/>
    <x v="3"/>
    <s v="Phone"/>
    <d v="2023-05-31T22:49:33"/>
    <d v="2023-06-01T15:32:33"/>
    <x v="4"/>
    <x v="2"/>
    <x v="0"/>
    <x v="1"/>
    <x v="1"/>
    <x v="1"/>
    <n v="0.64375000000000004"/>
  </r>
  <r>
    <n v="1956"/>
    <s v="Michael Cruz"/>
    <s v="vsanders@example.org"/>
    <n v="37"/>
    <s v="Male"/>
    <x v="26"/>
    <d v="2020-08-24T00:00:00"/>
    <x v="4"/>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x v="0"/>
    <m/>
    <x v="2"/>
    <s v="Chat"/>
    <d v="2023-06-01T15:01:34"/>
    <m/>
    <x v="4"/>
    <x v="0"/>
    <x v="5"/>
    <x v="1"/>
    <x v="0"/>
    <x v="0"/>
    <n v="0.89375000000000004"/>
  </r>
  <r>
    <n v="1957"/>
    <s v="Robert Johnson"/>
    <s v="christine65@example.org"/>
    <n v="24"/>
    <s v="Female"/>
    <x v="32"/>
    <d v="2020-08-05T00:00:00"/>
    <x v="0"/>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x v="1"/>
    <s v="Option alone write option analysis newspaper."/>
    <x v="3"/>
    <s v="Phone"/>
    <d v="2023-06-01T05:35:36"/>
    <d v="2023-06-01T08:45:36"/>
    <x v="2"/>
    <x v="1"/>
    <x v="5"/>
    <x v="1"/>
    <x v="1"/>
    <x v="1"/>
    <n v="0.625"/>
  </r>
  <r>
    <n v="1958"/>
    <s v="Krista Martin"/>
    <s v="david65@example.org"/>
    <n v="60"/>
    <s v="Male"/>
    <x v="38"/>
    <d v="2020-03-25T00:00:00"/>
    <x v="4"/>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x v="1"/>
    <s v="Want first whether hour student heavy base."/>
    <x v="3"/>
    <s v="Email"/>
    <d v="2023-06-01T06:18:37"/>
    <d v="2023-06-01T07:13:37"/>
    <x v="1"/>
    <x v="2"/>
    <x v="0"/>
    <x v="1"/>
    <x v="1"/>
    <x v="1"/>
    <n v="0.64375000000000004"/>
  </r>
  <r>
    <n v="1959"/>
    <s v="Michelle Davidson"/>
    <s v="erinholder@example.net"/>
    <n v="45"/>
    <s v="Other"/>
    <x v="1"/>
    <d v="2020-06-17T00:00:00"/>
    <x v="2"/>
    <s v="Network problem"/>
    <s v="I'm having an issue with the {product_purchased}. Please assist. Thank you for your assistance. I've already contacted customer support multiple times, but the issue remains unresolved."/>
    <x v="2"/>
    <m/>
    <x v="0"/>
    <s v="Phone"/>
    <m/>
    <m/>
    <x v="4"/>
    <x v="2"/>
    <x v="8"/>
    <x v="0"/>
    <x v="0"/>
    <x v="1"/>
    <n v="0.56874999999999998"/>
  </r>
  <r>
    <n v="1960"/>
    <s v="Lauren Weaver"/>
    <s v="paul33@example.com"/>
    <n v="38"/>
    <s v="Male"/>
    <x v="12"/>
    <d v="2020-03-08T00:00:00"/>
    <x v="4"/>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x v="2"/>
    <m/>
    <x v="2"/>
    <s v="Phone"/>
    <m/>
    <m/>
    <x v="4"/>
    <x v="1"/>
    <x v="0"/>
    <x v="0"/>
    <x v="0"/>
    <x v="1"/>
    <n v="0.63124999999999998"/>
  </r>
  <r>
    <n v="1961"/>
    <s v="Charles Anthony"/>
    <s v="nicholsjames@example.com"/>
    <n v="52"/>
    <s v="Female"/>
    <x v="26"/>
    <d v="2020-08-11T00:00:00"/>
    <x v="3"/>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x v="0"/>
    <m/>
    <x v="3"/>
    <s v="Chat"/>
    <d v="2023-06-01T01:29:41"/>
    <m/>
    <x v="4"/>
    <x v="4"/>
    <x v="5"/>
    <x v="1"/>
    <x v="0"/>
    <x v="0"/>
    <n v="0.42499999999999999"/>
  </r>
  <r>
    <n v="1962"/>
    <s v="Michael King"/>
    <s v="tbutler@example.net"/>
    <n v="31"/>
    <s v="Female"/>
    <x v="36"/>
    <d v="2020-06-30T00:00:00"/>
    <x v="1"/>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x v="1"/>
    <s v="Base box how including."/>
    <x v="3"/>
    <s v="Chat"/>
    <d v="2023-06-01T05:29:43"/>
    <d v="2023-06-01T13:51:43"/>
    <x v="2"/>
    <x v="8"/>
    <x v="8"/>
    <x v="1"/>
    <x v="1"/>
    <x v="1"/>
    <n v="0.19375000000000001"/>
  </r>
  <r>
    <n v="1963"/>
    <s v="Kristen Smith"/>
    <s v="bettymcintyre@example.org"/>
    <n v="67"/>
    <s v="Female"/>
    <x v="16"/>
    <d v="2021-01-19T00:00:00"/>
    <x v="0"/>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x v="2"/>
    <m/>
    <x v="1"/>
    <s v="Social media"/>
    <m/>
    <m/>
    <x v="4"/>
    <x v="0"/>
    <x v="6"/>
    <x v="1"/>
    <x v="0"/>
    <x v="1"/>
    <n v="0.8"/>
  </r>
  <r>
    <n v="1964"/>
    <s v="Matthew Roberts"/>
    <s v="rodriguezashley@example.com"/>
    <n v="35"/>
    <s v="Female"/>
    <x v="25"/>
    <d v="2020-10-09T00:00:00"/>
    <x v="3"/>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x v="0"/>
    <m/>
    <x v="3"/>
    <s v="Chat"/>
    <d v="2023-06-01T08:39:47"/>
    <m/>
    <x v="4"/>
    <x v="0"/>
    <x v="7"/>
    <x v="1"/>
    <x v="0"/>
    <x v="0"/>
    <n v="0.83750000000000002"/>
  </r>
  <r>
    <n v="1965"/>
    <s v="John Martin"/>
    <s v="boydjeffery@example.org"/>
    <n v="42"/>
    <s v="Female"/>
    <x v="22"/>
    <d v="2021-03-03T00:00:00"/>
    <x v="4"/>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x v="0"/>
    <m/>
    <x v="3"/>
    <s v="Phone"/>
    <d v="2023-06-01T20:47:49"/>
    <m/>
    <x v="0"/>
    <x v="6"/>
    <x v="0"/>
    <x v="1"/>
    <x v="0"/>
    <x v="0"/>
    <n v="0.47499999999999998"/>
  </r>
  <r>
    <n v="1966"/>
    <s v="Debra Smith"/>
    <s v="brownrebecca@example.net"/>
    <n v="30"/>
    <s v="Female"/>
    <x v="35"/>
    <d v="2021-04-26T00:00:00"/>
    <x v="1"/>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x v="1"/>
    <s v="Kitchen wife finally common growth peace light."/>
    <x v="3"/>
    <s v="Chat"/>
    <d v="2023-06-01T02:11:51"/>
    <d v="2023-06-01T01:01:51"/>
    <x v="3"/>
    <x v="1"/>
    <x v="11"/>
    <x v="1"/>
    <x v="1"/>
    <x v="1"/>
    <n v="0.65625"/>
  </r>
  <r>
    <n v="1967"/>
    <s v="Eric Mora"/>
    <s v="xcabrera@example.com"/>
    <n v="23"/>
    <s v="Female"/>
    <x v="39"/>
    <d v="2020-02-23T00:00:00"/>
    <x v="3"/>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x v="2"/>
    <m/>
    <x v="2"/>
    <s v="Chat"/>
    <m/>
    <m/>
    <x v="0"/>
    <x v="1"/>
    <x v="4"/>
    <x v="0"/>
    <x v="0"/>
    <x v="1"/>
    <n v="0.70625000000000004"/>
  </r>
  <r>
    <n v="1968"/>
    <s v="Aaron Pope"/>
    <s v="nwilliams@example.net"/>
    <n v="19"/>
    <s v="Male"/>
    <x v="24"/>
    <d v="2021-10-21T00:00:00"/>
    <x v="1"/>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x v="1"/>
    <s v="Friend it but particular edge away."/>
    <x v="0"/>
    <s v="Chat"/>
    <d v="2023-06-01T16:18:54"/>
    <d v="2023-06-01T13:06:54"/>
    <x v="5"/>
    <x v="0"/>
    <x v="7"/>
    <x v="1"/>
    <x v="1"/>
    <x v="1"/>
    <n v="0.83750000000000002"/>
  </r>
  <r>
    <n v="1969"/>
    <s v="Richard Smith"/>
    <s v="erin98@example.net"/>
    <n v="27"/>
    <s v="Other"/>
    <x v="15"/>
    <d v="2020-10-30T00:00:00"/>
    <x v="2"/>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x v="0"/>
    <m/>
    <x v="2"/>
    <s v="Phone"/>
    <d v="2023-05-31T23:20:56"/>
    <m/>
    <x v="0"/>
    <x v="6"/>
    <x v="7"/>
    <x v="1"/>
    <x v="0"/>
    <x v="0"/>
    <n v="0.48749999999999999"/>
  </r>
  <r>
    <n v="1970"/>
    <s v="Elizabeth Mckenzie"/>
    <s v="shanecharles@example.net"/>
    <n v="20"/>
    <s v="Female"/>
    <x v="32"/>
    <d v="2021-07-11T00:00:00"/>
    <x v="4"/>
    <s v="Hardware issue"/>
    <s v="I'm having an issue with the {product_purchased}. Please assist. Thanks._x000a__x000a_You can also log in with https://hacks.stackoverflow.com/p/qxc-v-bqd-v I'm using the original charger that came with my {product_purchased}, but it's not charging properly."/>
    <x v="0"/>
    <m/>
    <x v="2"/>
    <s v="Chat"/>
    <d v="2023-06-01T05:31:58"/>
    <m/>
    <x v="0"/>
    <x v="1"/>
    <x v="2"/>
    <x v="1"/>
    <x v="0"/>
    <x v="0"/>
    <n v="0.65"/>
  </r>
  <r>
    <n v="1971"/>
    <s v="Melissa Howard"/>
    <s v="mendozabryce@example.org"/>
    <n v="20"/>
    <s v="Other"/>
    <x v="5"/>
    <d v="2021-12-21T00:00:00"/>
    <x v="0"/>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x v="0"/>
    <m/>
    <x v="0"/>
    <s v="Phone"/>
    <d v="2023-06-01T22:13:00"/>
    <m/>
    <x v="0"/>
    <x v="3"/>
    <x v="10"/>
    <x v="0"/>
    <x v="0"/>
    <x v="0"/>
    <n v="0.21249999999999999"/>
  </r>
  <r>
    <n v="1972"/>
    <s v="Richard Bridges"/>
    <s v="thomasmedina@example.net"/>
    <n v="59"/>
    <s v="Other"/>
    <x v="28"/>
    <d v="2021-09-29T00:00:00"/>
    <x v="1"/>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x v="0"/>
    <m/>
    <x v="2"/>
    <s v="Email"/>
    <d v="2023-06-01T08:17:01"/>
    <m/>
    <x v="0"/>
    <x v="5"/>
    <x v="9"/>
    <x v="1"/>
    <x v="0"/>
    <x v="0"/>
    <n v="0.19375000000000001"/>
  </r>
  <r>
    <n v="1973"/>
    <s v="Charles Davis"/>
    <s v="martinerin@example.org"/>
    <n v="37"/>
    <s v="Female"/>
    <x v="24"/>
    <d v="2021-12-03T00:00:00"/>
    <x v="4"/>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x v="0"/>
    <m/>
    <x v="2"/>
    <s v="Social media"/>
    <d v="2023-05-31T22:55:03"/>
    <m/>
    <x v="0"/>
    <x v="1"/>
    <x v="10"/>
    <x v="1"/>
    <x v="0"/>
    <x v="0"/>
    <n v="0.66249999999999998"/>
  </r>
  <r>
    <n v="1974"/>
    <s v="Tiffany Mitchell"/>
    <s v="danny16@example.org"/>
    <n v="20"/>
    <s v="Female"/>
    <x v="39"/>
    <d v="2020-03-17T00:00:00"/>
    <x v="3"/>
    <s v="Hardware issue"/>
    <s v="I'm having an issue with the {product_purchased}. Please assist._x000a__x000a_$1700 {product_purchased} &lt;-- I found to this how-to that you can save and sell your new-to-market I've already contacted customer support multiple times, but the issue remains unresolved."/>
    <x v="2"/>
    <m/>
    <x v="2"/>
    <s v="Social media"/>
    <m/>
    <m/>
    <x v="0"/>
    <x v="1"/>
    <x v="0"/>
    <x v="0"/>
    <x v="0"/>
    <x v="1"/>
    <n v="0.63124999999999998"/>
  </r>
  <r>
    <n v="1975"/>
    <s v="Wendy Smith"/>
    <s v="robert82@example.net"/>
    <n v="44"/>
    <s v="Female"/>
    <x v="27"/>
    <d v="2021-08-28T00:00:00"/>
    <x v="3"/>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x v="0"/>
    <m/>
    <x v="2"/>
    <s v="Chat"/>
    <d v="2023-06-01T21:02:05"/>
    <m/>
    <x v="0"/>
    <x v="6"/>
    <x v="5"/>
    <x v="1"/>
    <x v="0"/>
    <x v="0"/>
    <n v="0.41875000000000001"/>
  </r>
  <r>
    <n v="1976"/>
    <s v="Randall Stuart"/>
    <s v="denisedaniel@example.net"/>
    <n v="63"/>
    <s v="Other"/>
    <x v="16"/>
    <d v="2021-01-25T00:00:00"/>
    <x v="3"/>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x v="2"/>
    <m/>
    <x v="2"/>
    <s v="Email"/>
    <m/>
    <m/>
    <x v="0"/>
    <x v="7"/>
    <x v="6"/>
    <x v="0"/>
    <x v="0"/>
    <x v="1"/>
    <n v="0.29375000000000001"/>
  </r>
  <r>
    <n v="1977"/>
    <s v="Kimberly Smith"/>
    <s v="carrollmichael@example.com"/>
    <n v="27"/>
    <s v="Female"/>
    <x v="11"/>
    <d v="2020-10-18T00:00:00"/>
    <x v="0"/>
    <s v="Software bug"/>
    <s v="I'm having an issue with the {product_purchased}. Please assist._x000a__x000a_QUEEN OF HILLS_x000a__x000a_This is a small but well-placed house. It's about 1,500 sq. ft. and looks I've tried troubleshooting steps mentioned in the user manual, but the issue persists."/>
    <x v="2"/>
    <m/>
    <x v="3"/>
    <s v="Phone"/>
    <m/>
    <m/>
    <x v="0"/>
    <x v="4"/>
    <x v="7"/>
    <x v="1"/>
    <x v="0"/>
    <x v="1"/>
    <n v="0.48125000000000001"/>
  </r>
  <r>
    <n v="1978"/>
    <s v="Daniel Boyle"/>
    <s v="ryan35@example.com"/>
    <n v="59"/>
    <s v="Male"/>
    <x v="1"/>
    <d v="2021-04-28T00:00:00"/>
    <x v="4"/>
    <s v="Account access"/>
    <s v="I'm having an issue with the {product_purchased}. Please assist. I rely heavily on my {product_purchased} for my daily tasks, and this issue is hindering my productivity."/>
    <x v="1"/>
    <s v="My just generation dinner employee."/>
    <x v="2"/>
    <s v="Chat"/>
    <d v="2023-05-31T23:54:08"/>
    <d v="2023-06-01T17:17:08"/>
    <x v="1"/>
    <x v="8"/>
    <x v="11"/>
    <x v="1"/>
    <x v="1"/>
    <x v="1"/>
    <n v="0.28125"/>
  </r>
  <r>
    <n v="1979"/>
    <s v="Tammy Sanchez"/>
    <s v="nandersen@example.com"/>
    <n v="28"/>
    <s v="Male"/>
    <x v="22"/>
    <d v="2020-02-08T00:00:00"/>
    <x v="3"/>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x v="1"/>
    <s v="True trade state inside head imagine no."/>
    <x v="1"/>
    <s v="Email"/>
    <d v="2023-06-01T12:37:09"/>
    <d v="2023-06-01T05:41:09"/>
    <x v="3"/>
    <x v="0"/>
    <x v="4"/>
    <x v="1"/>
    <x v="1"/>
    <x v="1"/>
    <n v="0.9375"/>
  </r>
  <r>
    <n v="1980"/>
    <s v="Jordan Barker"/>
    <s v="armstrongamanda@example.org"/>
    <n v="66"/>
    <s v="Female"/>
    <x v="39"/>
    <d v="2021-05-16T00:00:00"/>
    <x v="1"/>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x v="2"/>
    <m/>
    <x v="1"/>
    <s v="Phone"/>
    <m/>
    <m/>
    <x v="0"/>
    <x v="10"/>
    <x v="1"/>
    <x v="1"/>
    <x v="0"/>
    <x v="1"/>
    <n v="0.24374999999999999"/>
  </r>
  <r>
    <n v="1981"/>
    <s v="Charles Taylor"/>
    <s v="patrick33@example.com"/>
    <n v="63"/>
    <s v="Male"/>
    <x v="34"/>
    <d v="2020-01-14T00:00:00"/>
    <x v="0"/>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x v="1"/>
    <s v="Control blood baby through behind car throw relate."/>
    <x v="1"/>
    <s v="Chat"/>
    <d v="2023-06-01T09:04:12"/>
    <d v="2023-06-01T21:07:12"/>
    <x v="2"/>
    <x v="1"/>
    <x v="6"/>
    <x v="1"/>
    <x v="1"/>
    <x v="1"/>
    <n v="0.79374999999999996"/>
  </r>
  <r>
    <n v="1982"/>
    <s v="Alejandro Delgado"/>
    <s v="daniel18@example.net"/>
    <n v="49"/>
    <s v="Male"/>
    <x v="24"/>
    <d v="2020-03-28T00:00:00"/>
    <x v="1"/>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x v="2"/>
    <m/>
    <x v="2"/>
    <s v="Social media"/>
    <m/>
    <m/>
    <x v="0"/>
    <x v="4"/>
    <x v="0"/>
    <x v="0"/>
    <x v="0"/>
    <x v="1"/>
    <n v="0.36875000000000002"/>
  </r>
  <r>
    <n v="1983"/>
    <s v="Sara Acevedo"/>
    <s v="hbauer@example.com"/>
    <n v="47"/>
    <s v="Male"/>
    <x v="10"/>
    <d v="2021-04-07T00:00:00"/>
    <x v="3"/>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x v="2"/>
    <m/>
    <x v="3"/>
    <s v="Email"/>
    <m/>
    <m/>
    <x v="0"/>
    <x v="4"/>
    <x v="11"/>
    <x v="1"/>
    <x v="0"/>
    <x v="1"/>
    <n v="0.42499999999999999"/>
  </r>
  <r>
    <n v="1984"/>
    <s v="John Woods"/>
    <s v="dparsons@example.org"/>
    <n v="59"/>
    <s v="Female"/>
    <x v="28"/>
    <d v="2021-05-27T00:00:00"/>
    <x v="3"/>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x v="2"/>
    <m/>
    <x v="1"/>
    <s v="Chat"/>
    <m/>
    <m/>
    <x v="0"/>
    <x v="2"/>
    <x v="1"/>
    <x v="1"/>
    <x v="0"/>
    <x v="1"/>
    <n v="0.72499999999999998"/>
  </r>
  <r>
    <n v="1985"/>
    <s v="Timothy Hernandez"/>
    <s v="johnsondavid@example.org"/>
    <n v="39"/>
    <s v="Female"/>
    <x v="6"/>
    <d v="2020-05-30T00:00:00"/>
    <x v="0"/>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x v="1"/>
    <s v="Foreign wrong line develop moment seem scene foreign."/>
    <x v="2"/>
    <s v="Email"/>
    <d v="2023-06-01T00:51:19"/>
    <d v="2023-06-01T10:07:19"/>
    <x v="1"/>
    <x v="3"/>
    <x v="1"/>
    <x v="1"/>
    <x v="1"/>
    <x v="1"/>
    <n v="0.2"/>
  </r>
  <r>
    <n v="1986"/>
    <s v="Monica Curtis"/>
    <s v="timothylarson@example.org"/>
    <n v="34"/>
    <s v="Other"/>
    <x v="40"/>
    <d v="2021-06-22T00:00:00"/>
    <x v="0"/>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x v="2"/>
    <m/>
    <x v="1"/>
    <s v="Social media"/>
    <m/>
    <m/>
    <x v="0"/>
    <x v="4"/>
    <x v="8"/>
    <x v="1"/>
    <x v="0"/>
    <x v="1"/>
    <n v="0.36249999999999999"/>
  </r>
  <r>
    <n v="1987"/>
    <s v="Ashley Walker"/>
    <s v="juanmurray@example.net"/>
    <n v="19"/>
    <s v="Female"/>
    <x v="21"/>
    <d v="2020-08-01T00:00:00"/>
    <x v="1"/>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x v="0"/>
    <m/>
    <x v="0"/>
    <s v="Chat"/>
    <d v="2023-06-01T11:39:21"/>
    <m/>
    <x v="0"/>
    <x v="1"/>
    <x v="5"/>
    <x v="0"/>
    <x v="0"/>
    <x v="0"/>
    <n v="0.625"/>
  </r>
  <r>
    <n v="1988"/>
    <s v="Jacqueline Porter"/>
    <s v="christopherwhite@example.com"/>
    <n v="57"/>
    <s v="Male"/>
    <x v="34"/>
    <d v="2021-06-28T00:00:00"/>
    <x v="1"/>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x v="0"/>
    <m/>
    <x v="3"/>
    <s v="Email"/>
    <d v="2023-06-01T00:18:22"/>
    <m/>
    <x v="0"/>
    <x v="2"/>
    <x v="8"/>
    <x v="1"/>
    <x v="0"/>
    <x v="0"/>
    <n v="0.56874999999999998"/>
  </r>
  <r>
    <n v="1989"/>
    <s v="Jennifer Stewart"/>
    <s v="barbara82@example.org"/>
    <n v="33"/>
    <s v="Female"/>
    <x v="21"/>
    <d v="2021-02-02T00:00:00"/>
    <x v="3"/>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x v="2"/>
    <m/>
    <x v="1"/>
    <s v="Email"/>
    <m/>
    <m/>
    <x v="0"/>
    <x v="1"/>
    <x v="4"/>
    <x v="1"/>
    <x v="0"/>
    <x v="1"/>
    <n v="0.70625000000000004"/>
  </r>
  <r>
    <n v="1990"/>
    <s v="Alyssa Lucas"/>
    <s v="william55@example.net"/>
    <n v="69"/>
    <s v="Female"/>
    <x v="12"/>
    <d v="2021-02-07T00:00:00"/>
    <x v="1"/>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x v="0"/>
    <m/>
    <x v="2"/>
    <s v="Phone"/>
    <d v="2023-06-01T22:27:24"/>
    <m/>
    <x v="0"/>
    <x v="6"/>
    <x v="4"/>
    <x v="1"/>
    <x v="0"/>
    <x v="0"/>
    <n v="0.39374999999999999"/>
  </r>
  <r>
    <n v="1991"/>
    <s v="Michael Martin"/>
    <s v="dbush@example.net"/>
    <n v="37"/>
    <s v="Other"/>
    <x v="2"/>
    <d v="2021-07-04T00:00:00"/>
    <x v="1"/>
    <s v="Product recommendation"/>
    <s v="I'm having an issue with the {product_purchased}. Please assist. I've checked for software updates, and my {product_purchased} is already running the latest version."/>
    <x v="0"/>
    <m/>
    <x v="2"/>
    <s v="Social media"/>
    <d v="2023-06-01T04:45:24"/>
    <m/>
    <x v="0"/>
    <x v="4"/>
    <x v="2"/>
    <x v="1"/>
    <x v="0"/>
    <x v="0"/>
    <n v="0.43125000000000002"/>
  </r>
  <r>
    <n v="1992"/>
    <s v="Christopher Jones"/>
    <s v="amy03@example.net"/>
    <n v="30"/>
    <s v="Other"/>
    <x v="13"/>
    <d v="2021-03-09T00:00:00"/>
    <x v="3"/>
    <s v="Display issue"/>
    <s v="I'm having an issue with the {product_purchased}. Please assist. [22:30:43.711] [Server thread/DEBUG] [FML/]: Located mcmod.info file in file mcmod-1. I'm concerned about the security of my {product_purchased} and would like to ensure that my data is safe."/>
    <x v="1"/>
    <s v="Outside remember cut act democratic lawyer help."/>
    <x v="1"/>
    <s v="Email"/>
    <d v="2023-06-01T15:20:26"/>
    <d v="2023-06-01T13:00:26"/>
    <x v="5"/>
    <x v="0"/>
    <x v="0"/>
    <x v="1"/>
    <x v="1"/>
    <x v="1"/>
    <n v="0.76875000000000004"/>
  </r>
  <r>
    <n v="1993"/>
    <s v="Curtis Payne"/>
    <s v="jorgeburns@example.com"/>
    <n v="64"/>
    <s v="Other"/>
    <x v="36"/>
    <d v="2020-04-23T00:00:00"/>
    <x v="4"/>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x v="0"/>
    <m/>
    <x v="0"/>
    <s v="Social media"/>
    <d v="2023-06-01T12:45:28"/>
    <m/>
    <x v="0"/>
    <x v="0"/>
    <x v="11"/>
    <x v="0"/>
    <x v="0"/>
    <x v="0"/>
    <n v="0.875"/>
  </r>
  <r>
    <n v="1994"/>
    <s v="Diana Howard"/>
    <s v="tbrown@example.net"/>
    <n v="66"/>
    <s v="Male"/>
    <x v="25"/>
    <d v="2021-01-13T00:00:00"/>
    <x v="1"/>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x v="1"/>
    <s v="Piece decide fly civil."/>
    <x v="3"/>
    <s v="Email"/>
    <d v="2023-06-01T11:55:30"/>
    <d v="2023-06-01T13:12:30"/>
    <x v="2"/>
    <x v="1"/>
    <x v="6"/>
    <x v="1"/>
    <x v="1"/>
    <x v="1"/>
    <n v="0.79374999999999996"/>
  </r>
  <r>
    <n v="1995"/>
    <s v="Sarah Jones"/>
    <s v="yjones@example.com"/>
    <n v="68"/>
    <s v="Female"/>
    <x v="38"/>
    <d v="2020-01-22T00:00:00"/>
    <x v="4"/>
    <s v="Peripheral compatibility"/>
    <s v="I'm having an issue with the {product_purchased}. Please assist._x000a__x000a_[14:17:55] [Client thread/ERROR]: [CHAT] G4Z [Nerf]: http://www.reddit.com The issue I'm facing is intermittent. Sometimes it works fine, but other times it acts up unexpectedly."/>
    <x v="1"/>
    <s v="Someone collection seat step conference soon."/>
    <x v="3"/>
    <s v="Chat"/>
    <d v="2023-06-01T11:36:32"/>
    <d v="2023-06-01T20:39:32"/>
    <x v="3"/>
    <x v="5"/>
    <x v="6"/>
    <x v="1"/>
    <x v="1"/>
    <x v="1"/>
    <n v="0.21249999999999999"/>
  </r>
  <r>
    <n v="1996"/>
    <s v="Victor Ford"/>
    <s v="noneal@example.net"/>
    <n v="66"/>
    <s v="Female"/>
    <x v="30"/>
    <d v="2021-10-17T00:00:00"/>
    <x v="0"/>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x v="2"/>
    <m/>
    <x v="3"/>
    <s v="Social media"/>
    <m/>
    <m/>
    <x v="0"/>
    <x v="9"/>
    <x v="7"/>
    <x v="1"/>
    <x v="0"/>
    <x v="1"/>
    <n v="0.18124999999999999"/>
  </r>
  <r>
    <n v="1997"/>
    <s v="Mariah Barr"/>
    <s v="margaretnewton@example.net"/>
    <n v="41"/>
    <s v="Male"/>
    <x v="28"/>
    <d v="2020-02-25T00:00:00"/>
    <x v="0"/>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x v="0"/>
    <m/>
    <x v="0"/>
    <s v="Social media"/>
    <d v="2023-06-01T12:53:34"/>
    <m/>
    <x v="0"/>
    <x v="6"/>
    <x v="4"/>
    <x v="0"/>
    <x v="0"/>
    <x v="0"/>
    <n v="0.39374999999999999"/>
  </r>
  <r>
    <n v="1998"/>
    <s v="Christopher Eaton"/>
    <s v="thomas36@example.org"/>
    <n v="28"/>
    <s v="Female"/>
    <x v="6"/>
    <d v="2020-08-29T00:00:00"/>
    <x v="1"/>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x v="1"/>
    <s v="Summer just agency health PM throw building."/>
    <x v="3"/>
    <s v="Email"/>
    <d v="2023-06-01T12:22:36"/>
    <d v="2023-06-01T10:59:36"/>
    <x v="5"/>
    <x v="0"/>
    <x v="5"/>
    <x v="1"/>
    <x v="1"/>
    <x v="1"/>
    <n v="0.89375000000000004"/>
  </r>
  <r>
    <n v="1999"/>
    <s v="Richard Hunter"/>
    <s v="briangarcia@example.org"/>
    <n v="57"/>
    <s v="Male"/>
    <x v="40"/>
    <d v="2020-11-04T00:00:00"/>
    <x v="0"/>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x v="0"/>
    <m/>
    <x v="2"/>
    <s v="Chat"/>
    <d v="2023-06-01T19:54:38"/>
    <m/>
    <x v="0"/>
    <x v="1"/>
    <x v="3"/>
    <x v="1"/>
    <x v="0"/>
    <x v="0"/>
    <n v="0.65625"/>
  </r>
  <r>
    <n v="2000"/>
    <s v="Misty Martinez"/>
    <s v="shanewalker@example.com"/>
    <n v="67"/>
    <s v="Other"/>
    <x v="26"/>
    <d v="2020-06-27T00:00:00"/>
    <x v="1"/>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x v="0"/>
    <m/>
    <x v="3"/>
    <s v="Chat"/>
    <d v="2023-06-01T02:10:39"/>
    <m/>
    <x v="0"/>
    <x v="0"/>
    <x v="8"/>
    <x v="1"/>
    <x v="0"/>
    <x v="0"/>
    <n v="0.84375"/>
  </r>
  <r>
    <n v="2001"/>
    <s v="Daniel Mclaughlin"/>
    <s v="crystalnavarro@example.net"/>
    <n v="40"/>
    <s v="Other"/>
    <x v="21"/>
    <d v="2021-08-14T00:00:00"/>
    <x v="1"/>
    <s v="Product setup"/>
    <s v="I'm having an issue with the {product_purchased}. Please assist. I'm only looking for new products that can be bought. Thank you.&quot;_x000a__x000a_â€¢ &quot;The only reason I buy a TV with a {product_purch I've performed a factory reset on my {product_purchased}, hoping it would resolve the problem, but it didn't help."/>
    <x v="2"/>
    <m/>
    <x v="1"/>
    <s v="Email"/>
    <m/>
    <m/>
    <x v="0"/>
    <x v="5"/>
    <x v="5"/>
    <x v="1"/>
    <x v="0"/>
    <x v="1"/>
    <n v="0.21875"/>
  </r>
  <r>
    <n v="2002"/>
    <s v="Stephen Hickman"/>
    <s v="cardenasashley@example.org"/>
    <n v="56"/>
    <s v="Other"/>
    <x v="32"/>
    <d v="2021-12-28T00:00:00"/>
    <x v="0"/>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x v="0"/>
    <m/>
    <x v="3"/>
    <s v="Chat"/>
    <d v="2023-06-01T19:11:43"/>
    <m/>
    <x v="0"/>
    <x v="4"/>
    <x v="10"/>
    <x v="1"/>
    <x v="0"/>
    <x v="0"/>
    <n v="0.41875000000000001"/>
  </r>
  <r>
    <n v="2003"/>
    <s v="Philip Rivera"/>
    <s v="hernandezchristopher@example.net"/>
    <n v="25"/>
    <s v="Other"/>
    <x v="13"/>
    <d v="2021-02-21T00:00:00"/>
    <x v="2"/>
    <s v="Refund request"/>
    <s v="I'm having an issue with the {product_purchased}. Please assist._x000a__x000a_Product Name: https://www.paw-online.com/_x000a__x000a_Contact Info: https://contactme.mojang.com/ I need assistance as soon as possible because it's affecting my work and productivity."/>
    <x v="0"/>
    <m/>
    <x v="2"/>
    <s v="Social media"/>
    <d v="2023-06-01T16:01:45"/>
    <m/>
    <x v="0"/>
    <x v="7"/>
    <x v="4"/>
    <x v="1"/>
    <x v="0"/>
    <x v="0"/>
    <n v="0.18124999999999999"/>
  </r>
  <r>
    <n v="2004"/>
    <s v="Shannon Cook"/>
    <s v="csmith@example.org"/>
    <n v="60"/>
    <s v="Male"/>
    <x v="34"/>
    <d v="2020-07-28T00:00:00"/>
    <x v="2"/>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x v="1"/>
    <s v="Group who would information which late even."/>
    <x v="0"/>
    <s v="Chat"/>
    <d v="2023-06-01T16:17:46"/>
    <d v="2023-05-31T23:34:46"/>
    <x v="2"/>
    <x v="0"/>
    <x v="2"/>
    <x v="1"/>
    <x v="1"/>
    <x v="1"/>
    <n v="1.0687500000000001"/>
  </r>
  <r>
    <n v="2005"/>
    <s v="Katie Jordan"/>
    <s v="cherylharris@example.com"/>
    <n v="47"/>
    <s v="Female"/>
    <x v="6"/>
    <d v="2020-06-04T00:00:00"/>
    <x v="0"/>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x v="0"/>
    <m/>
    <x v="2"/>
    <s v="Chat"/>
    <d v="2023-06-01T07:51:48"/>
    <m/>
    <x v="0"/>
    <x v="0"/>
    <x v="8"/>
    <x v="1"/>
    <x v="0"/>
    <x v="0"/>
    <n v="0.84375"/>
  </r>
  <r>
    <n v="2006"/>
    <s v="Barry Shelton"/>
    <s v="annapayne@example.com"/>
    <n v="66"/>
    <s v="Female"/>
    <x v="37"/>
    <d v="2021-07-04T00:00:00"/>
    <x v="0"/>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x v="0"/>
    <m/>
    <x v="1"/>
    <s v="Chat"/>
    <d v="2023-06-01T00:18:49"/>
    <m/>
    <x v="0"/>
    <x v="5"/>
    <x v="2"/>
    <x v="1"/>
    <x v="0"/>
    <x v="0"/>
    <n v="0.25"/>
  </r>
  <r>
    <n v="2007"/>
    <s v="Rebecca Castro"/>
    <s v="osbornephilip@example.org"/>
    <n v="61"/>
    <s v="Male"/>
    <x v="40"/>
    <d v="2021-03-08T00:00:00"/>
    <x v="1"/>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x v="2"/>
    <m/>
    <x v="2"/>
    <s v="Phone"/>
    <m/>
    <m/>
    <x v="0"/>
    <x v="0"/>
    <x v="0"/>
    <x v="0"/>
    <x v="0"/>
    <x v="1"/>
    <n v="0.76875000000000004"/>
  </r>
  <r>
    <n v="2008"/>
    <s v="Thomas Hall"/>
    <s v="mcdowellsamantha@example.net"/>
    <n v="55"/>
    <s v="Other"/>
    <x v="37"/>
    <d v="2020-07-06T00:00:00"/>
    <x v="4"/>
    <s v="Refund request"/>
    <s v="I'm having an issue with the {product_purchased}. Please assist. The issue I'm facing is intermittent. Sometimes it works fine, but other times it acts up unexpectedly."/>
    <x v="1"/>
    <s v="Life maintain activity late."/>
    <x v="0"/>
    <s v="Social media"/>
    <d v="2023-06-01T00:31:50"/>
    <d v="2023-06-01T15:48:50"/>
    <x v="1"/>
    <x v="10"/>
    <x v="2"/>
    <x v="1"/>
    <x v="1"/>
    <x v="1"/>
    <n v="0.17499999999999999"/>
  </r>
  <r>
    <n v="2009"/>
    <s v="Erica Garcia"/>
    <s v="bhernandez@example.net"/>
    <n v="42"/>
    <s v="Male"/>
    <x v="11"/>
    <d v="2020-03-17T00:00:00"/>
    <x v="2"/>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x v="2"/>
    <m/>
    <x v="3"/>
    <s v="Email"/>
    <m/>
    <m/>
    <x v="0"/>
    <x v="1"/>
    <x v="0"/>
    <x v="1"/>
    <x v="0"/>
    <x v="1"/>
    <n v="0.63124999999999998"/>
  </r>
  <r>
    <n v="2010"/>
    <s v="Ian Fernandez"/>
    <s v="nicolemcmillan@example.com"/>
    <n v="33"/>
    <s v="Female"/>
    <x v="7"/>
    <d v="2021-05-22T00:00:00"/>
    <x v="2"/>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x v="2"/>
    <m/>
    <x v="0"/>
    <s v="Social media"/>
    <m/>
    <m/>
    <x v="0"/>
    <x v="3"/>
    <x v="1"/>
    <x v="0"/>
    <x v="0"/>
    <x v="1"/>
    <n v="0.2"/>
  </r>
  <r>
    <n v="2011"/>
    <s v="Brandon Rowland"/>
    <s v="tom34@example.com"/>
    <n v="24"/>
    <s v="Male"/>
    <x v="28"/>
    <d v="2021-08-02T00:00:00"/>
    <x v="3"/>
    <s v="Display issue"/>
    <s v="I'm having an issue with the {product_purchased}. Please assist. I'm concerned about the security of my {product_purchased} and would like to ensure that my data is safe."/>
    <x v="2"/>
    <m/>
    <x v="2"/>
    <s v="Chat"/>
    <m/>
    <m/>
    <x v="0"/>
    <x v="1"/>
    <x v="5"/>
    <x v="0"/>
    <x v="0"/>
    <x v="1"/>
    <n v="0.625"/>
  </r>
  <r>
    <n v="2012"/>
    <s v="John Miller"/>
    <s v="andre60@example.com"/>
    <n v="39"/>
    <s v="Male"/>
    <x v="1"/>
    <d v="2021-08-19T00:00:00"/>
    <x v="2"/>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x v="1"/>
    <s v="Tax mission tonight rest build pick scene."/>
    <x v="0"/>
    <s v="Social media"/>
    <d v="2023-06-01T16:10:55"/>
    <d v="2023-06-01T08:43:55"/>
    <x v="2"/>
    <x v="0"/>
    <x v="5"/>
    <x v="1"/>
    <x v="1"/>
    <x v="1"/>
    <n v="0.89375000000000004"/>
  </r>
  <r>
    <n v="2013"/>
    <s v="Curtis Shields"/>
    <s v="jacqueline34@example.com"/>
    <n v="48"/>
    <s v="Other"/>
    <x v="23"/>
    <d v="2020-05-09T00:00:00"/>
    <x v="2"/>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x v="2"/>
    <m/>
    <x v="3"/>
    <s v="Email"/>
    <m/>
    <m/>
    <x v="0"/>
    <x v="9"/>
    <x v="1"/>
    <x v="1"/>
    <x v="0"/>
    <x v="1"/>
    <n v="0.22500000000000001"/>
  </r>
  <r>
    <n v="2014"/>
    <s v="Jason Banks"/>
    <s v="hriley@example.org"/>
    <n v="23"/>
    <s v="Female"/>
    <x v="11"/>
    <d v="2021-06-01T00:00:00"/>
    <x v="2"/>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x v="2"/>
    <m/>
    <x v="3"/>
    <s v="Social media"/>
    <m/>
    <m/>
    <x v="0"/>
    <x v="4"/>
    <x v="8"/>
    <x v="1"/>
    <x v="0"/>
    <x v="1"/>
    <n v="0.36249999999999999"/>
  </r>
  <r>
    <n v="2015"/>
    <s v="Francis Owens"/>
    <s v="robert02@example.org"/>
    <n v="40"/>
    <s v="Male"/>
    <x v="17"/>
    <d v="2021-07-05T00:00:00"/>
    <x v="0"/>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x v="2"/>
    <m/>
    <x v="0"/>
    <s v="Social media"/>
    <m/>
    <m/>
    <x v="0"/>
    <x v="1"/>
    <x v="2"/>
    <x v="0"/>
    <x v="0"/>
    <x v="1"/>
    <n v="0.65"/>
  </r>
  <r>
    <n v="2016"/>
    <s v="Heather White"/>
    <s v="stephenreynolds@example.org"/>
    <n v="60"/>
    <s v="Female"/>
    <x v="33"/>
    <d v="2020-09-09T00:00:00"/>
    <x v="4"/>
    <s v="Peripheral compatibility"/>
    <s v="I'm having an issue with the {product_purchased}. Please assist. I've tried different settings and configurations on my {product_purchased}, but the issue persists."/>
    <x v="0"/>
    <m/>
    <x v="1"/>
    <s v="Phone"/>
    <d v="2023-06-01T05:54:01"/>
    <m/>
    <x v="0"/>
    <x v="1"/>
    <x v="9"/>
    <x v="1"/>
    <x v="0"/>
    <x v="0"/>
    <n v="0.73124999999999996"/>
  </r>
  <r>
    <n v="2017"/>
    <s v="Erin Jimenez"/>
    <s v="oneilldonald@example.net"/>
    <n v="35"/>
    <s v="Male"/>
    <x v="35"/>
    <d v="2020-06-04T00:00:00"/>
    <x v="4"/>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x v="0"/>
    <m/>
    <x v="0"/>
    <s v="Social media"/>
    <d v="2023-06-01T06:01:02"/>
    <m/>
    <x v="4"/>
    <x v="3"/>
    <x v="8"/>
    <x v="0"/>
    <x v="0"/>
    <x v="0"/>
    <n v="0.19375000000000001"/>
  </r>
  <r>
    <n v="2018"/>
    <s v="Amanda Bond"/>
    <s v="jennifer47@example.com"/>
    <n v="67"/>
    <s v="Other"/>
    <x v="34"/>
    <d v="2020-04-13T00:00:00"/>
    <x v="4"/>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x v="0"/>
    <m/>
    <x v="2"/>
    <s v="Social media"/>
    <d v="2023-05-31T23:31:03"/>
    <m/>
    <x v="4"/>
    <x v="6"/>
    <x v="11"/>
    <x v="1"/>
    <x v="0"/>
    <x v="0"/>
    <n v="0.53125"/>
  </r>
  <r>
    <n v="2019"/>
    <s v="Matthew Hernandez"/>
    <s v="qbarnes@example.net"/>
    <n v="52"/>
    <s v="Male"/>
    <x v="8"/>
    <d v="2020-11-01T00:00:00"/>
    <x v="3"/>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x v="2"/>
    <m/>
    <x v="3"/>
    <s v="Phone"/>
    <m/>
    <m/>
    <x v="4"/>
    <x v="8"/>
    <x v="3"/>
    <x v="1"/>
    <x v="0"/>
    <x v="1"/>
    <n v="0.18124999999999999"/>
  </r>
  <r>
    <n v="2020"/>
    <s v="Colin Harris"/>
    <s v="alexander99@example.org"/>
    <n v="35"/>
    <s v="Female"/>
    <x v="8"/>
    <d v="2021-11-10T00:00:00"/>
    <x v="0"/>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x v="2"/>
    <m/>
    <x v="1"/>
    <s v="Phone"/>
    <m/>
    <m/>
    <x v="4"/>
    <x v="1"/>
    <x v="3"/>
    <x v="1"/>
    <x v="0"/>
    <x v="1"/>
    <n v="0.65625"/>
  </r>
  <r>
    <n v="2021"/>
    <s v="Matthew Costa"/>
    <s v="olopez@example.org"/>
    <n v="66"/>
    <s v="Other"/>
    <x v="23"/>
    <d v="2020-10-13T00:00:00"/>
    <x v="0"/>
    <s v="Software bug"/>
    <s v="I'm having an issue with the {product_purchased}. Please assist. I am using a premium product and this has been discontinued. Thank you. I need assistance as soon as possible because it's affecting my work and productivity."/>
    <x v="0"/>
    <m/>
    <x v="0"/>
    <s v="Email"/>
    <d v="2023-06-01T00:22:07"/>
    <m/>
    <x v="4"/>
    <x v="4"/>
    <x v="7"/>
    <x v="0"/>
    <x v="0"/>
    <x v="0"/>
    <n v="0.48125000000000001"/>
  </r>
  <r>
    <n v="2022"/>
    <s v="Paul Strong"/>
    <s v="pattersonjustin@example.net"/>
    <n v="60"/>
    <s v="Female"/>
    <x v="12"/>
    <d v="2021-12-05T00:00:00"/>
    <x v="0"/>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x v="0"/>
    <m/>
    <x v="2"/>
    <s v="Email"/>
    <d v="2023-05-31T23:41:09"/>
    <m/>
    <x v="4"/>
    <x v="10"/>
    <x v="10"/>
    <x v="1"/>
    <x v="0"/>
    <x v="0"/>
    <n v="0.23749999999999999"/>
  </r>
  <r>
    <n v="2023"/>
    <s v="Sarah Nunez"/>
    <s v="martinezkenneth@example.org"/>
    <n v="62"/>
    <s v="Other"/>
    <x v="28"/>
    <d v="2021-02-20T00:00:00"/>
    <x v="1"/>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x v="1"/>
    <s v="Three his cut save upon animal have."/>
    <x v="2"/>
    <s v="Social media"/>
    <d v="2023-06-01T13:54:11"/>
    <d v="2023-06-01T08:10:11"/>
    <x v="3"/>
    <x v="2"/>
    <x v="4"/>
    <x v="1"/>
    <x v="1"/>
    <x v="1"/>
    <n v="0.6875"/>
  </r>
  <r>
    <n v="2024"/>
    <s v="Alan Garcia"/>
    <s v="bscott@example.org"/>
    <n v="22"/>
    <s v="Male"/>
    <x v="24"/>
    <d v="2020-04-07T00:00:00"/>
    <x v="4"/>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x v="2"/>
    <m/>
    <x v="0"/>
    <s v="Email"/>
    <m/>
    <m/>
    <x v="4"/>
    <x v="0"/>
    <x v="11"/>
    <x v="0"/>
    <x v="0"/>
    <x v="1"/>
    <n v="0.875"/>
  </r>
  <r>
    <n v="2025"/>
    <s v="Stephanie Ramirez"/>
    <s v="jensenbailey@example.net"/>
    <n v="23"/>
    <s v="Female"/>
    <x v="28"/>
    <d v="2020-09-26T00:00:00"/>
    <x v="1"/>
    <s v="Product recommendation"/>
    <s v="I'm having an issue with the {product_purchased}. Please assist. -p0x60-1-00_x000a__x000a_CORE: https://www.cri-web.org/cri-web-development/view I've already contacted customer support multiple times, but the issue remains unresolved."/>
    <x v="2"/>
    <m/>
    <x v="1"/>
    <s v="Social media"/>
    <m/>
    <m/>
    <x v="4"/>
    <x v="6"/>
    <x v="9"/>
    <x v="1"/>
    <x v="0"/>
    <x v="1"/>
    <n v="0.4"/>
  </r>
  <r>
    <n v="2026"/>
    <s v="Christian Bates"/>
    <s v="carrie91@example.net"/>
    <n v="60"/>
    <s v="Male"/>
    <x v="21"/>
    <d v="2021-03-27T00:00:00"/>
    <x v="4"/>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x v="0"/>
    <m/>
    <x v="2"/>
    <s v="Phone"/>
    <d v="2023-06-01T02:17:17"/>
    <m/>
    <x v="4"/>
    <x v="8"/>
    <x v="0"/>
    <x v="1"/>
    <x v="0"/>
    <x v="0"/>
    <n v="0.23749999999999999"/>
  </r>
  <r>
    <n v="2027"/>
    <s v="Walter Trujillo"/>
    <s v="ljohnson@example.com"/>
    <n v="59"/>
    <s v="Female"/>
    <x v="29"/>
    <d v="2021-08-09T00:00:00"/>
    <x v="0"/>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x v="0"/>
    <m/>
    <x v="1"/>
    <s v="Chat"/>
    <d v="2023-06-01T21:01:18"/>
    <m/>
    <x v="4"/>
    <x v="1"/>
    <x v="5"/>
    <x v="1"/>
    <x v="0"/>
    <x v="0"/>
    <n v="0.625"/>
  </r>
  <r>
    <n v="2028"/>
    <s v="Douglas Hoover"/>
    <s v="otran@example.org"/>
    <n v="49"/>
    <s v="Male"/>
    <x v="20"/>
    <d v="2021-10-06T00:00:00"/>
    <x v="4"/>
    <s v="Refund request"/>
    <s v="I'm having an issue with the {product_purchased}. Please assist. I've noticed that the issue occurs consistently when I use a specific feature or application on my {product_purchased}."/>
    <x v="0"/>
    <m/>
    <x v="0"/>
    <s v="Email"/>
    <d v="2023-06-01T04:23:18"/>
    <m/>
    <x v="4"/>
    <x v="2"/>
    <x v="7"/>
    <x v="0"/>
    <x v="0"/>
    <x v="0"/>
    <n v="0.7"/>
  </r>
  <r>
    <n v="2029"/>
    <s v="Linda George"/>
    <s v="sarahwhite@example.net"/>
    <n v="49"/>
    <s v="Female"/>
    <x v="26"/>
    <d v="2020-02-28T00:00:00"/>
    <x v="3"/>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x v="0"/>
    <m/>
    <x v="2"/>
    <s v="Chat"/>
    <d v="2023-06-01T09:09:19"/>
    <m/>
    <x v="4"/>
    <x v="10"/>
    <x v="4"/>
    <x v="1"/>
    <x v="0"/>
    <x v="0"/>
    <n v="0.22500000000000001"/>
  </r>
  <r>
    <n v="2030"/>
    <s v="Paul Ross"/>
    <s v="wramos@example.com"/>
    <n v="40"/>
    <s v="Male"/>
    <x v="40"/>
    <d v="2021-03-08T00:00:00"/>
    <x v="0"/>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x v="2"/>
    <m/>
    <x v="3"/>
    <s v="Chat"/>
    <m/>
    <m/>
    <x v="4"/>
    <x v="0"/>
    <x v="0"/>
    <x v="1"/>
    <x v="0"/>
    <x v="1"/>
    <n v="0.76875000000000004"/>
  </r>
  <r>
    <n v="2031"/>
    <s v="Jeffrey Zamora"/>
    <s v="riosbrian@example.net"/>
    <n v="29"/>
    <s v="Female"/>
    <x v="31"/>
    <d v="2020-05-19T00:00:00"/>
    <x v="3"/>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x v="1"/>
    <s v="Only rise information interview Republican behavior site."/>
    <x v="0"/>
    <s v="Email"/>
    <d v="2023-06-01T06:36:21"/>
    <d v="2023-06-01T06:40:21"/>
    <x v="3"/>
    <x v="0"/>
    <x v="1"/>
    <x v="1"/>
    <x v="1"/>
    <x v="1"/>
    <n v="0.80625000000000002"/>
  </r>
  <r>
    <n v="2032"/>
    <s v="Dr. Sharon Le"/>
    <s v="robertspeter@example.com"/>
    <n v="30"/>
    <s v="Female"/>
    <x v="36"/>
    <d v="2021-10-22T00:00:00"/>
    <x v="2"/>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x v="0"/>
    <m/>
    <x v="3"/>
    <s v="Social media"/>
    <d v="2023-06-01T00:33:23"/>
    <m/>
    <x v="4"/>
    <x v="6"/>
    <x v="7"/>
    <x v="1"/>
    <x v="0"/>
    <x v="0"/>
    <n v="0.48749999999999999"/>
  </r>
  <r>
    <n v="2033"/>
    <s v="William Mueller"/>
    <s v="gonzalezamy@example.net"/>
    <n v="44"/>
    <s v="Male"/>
    <x v="33"/>
    <d v="2020-05-15T00:00:00"/>
    <x v="2"/>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x v="2"/>
    <m/>
    <x v="2"/>
    <s v="Social media"/>
    <m/>
    <m/>
    <x v="4"/>
    <x v="6"/>
    <x v="1"/>
    <x v="0"/>
    <x v="0"/>
    <x v="1"/>
    <n v="0.38124999999999998"/>
  </r>
  <r>
    <n v="2034"/>
    <s v="George Frey"/>
    <s v="evanstony@example.org"/>
    <n v="70"/>
    <s v="Other"/>
    <x v="12"/>
    <d v="2020-02-14T00:00:00"/>
    <x v="3"/>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x v="0"/>
    <m/>
    <x v="3"/>
    <s v="Phone"/>
    <d v="2023-05-31T23:05:26"/>
    <m/>
    <x v="4"/>
    <x v="0"/>
    <x v="4"/>
    <x v="1"/>
    <x v="0"/>
    <x v="0"/>
    <n v="0.9375"/>
  </r>
  <r>
    <n v="2035"/>
    <s v="Anthony Smith"/>
    <s v="lauramartinez@example.com"/>
    <n v="49"/>
    <s v="Female"/>
    <x v="4"/>
    <d v="2021-01-04T00:00:00"/>
    <x v="1"/>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x v="2"/>
    <m/>
    <x v="1"/>
    <s v="Social media"/>
    <m/>
    <m/>
    <x v="0"/>
    <x v="8"/>
    <x v="6"/>
    <x v="1"/>
    <x v="0"/>
    <x v="1"/>
    <n v="0.25624999999999998"/>
  </r>
  <r>
    <n v="2036"/>
    <s v="Allison Sullivan"/>
    <s v="davidford@example.net"/>
    <n v="61"/>
    <s v="Male"/>
    <x v="32"/>
    <d v="2021-04-17T00:00:00"/>
    <x v="2"/>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x v="1"/>
    <s v="Thought at general letter."/>
    <x v="3"/>
    <s v="Email"/>
    <d v="2023-06-01T17:38:30"/>
    <d v="2023-06-01T21:19:30"/>
    <x v="1"/>
    <x v="0"/>
    <x v="11"/>
    <x v="1"/>
    <x v="1"/>
    <x v="1"/>
    <n v="0.875"/>
  </r>
  <r>
    <n v="2037"/>
    <s v="Stephen Johnson"/>
    <s v="jay53@example.net"/>
    <n v="48"/>
    <s v="Female"/>
    <x v="37"/>
    <d v="2020-09-23T00:00:00"/>
    <x v="1"/>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x v="1"/>
    <s v="Both themselves big often beautiful agency environmental."/>
    <x v="0"/>
    <s v="Social media"/>
    <d v="2023-06-01T02:06:31"/>
    <d v="2023-06-01T06:12:31"/>
    <x v="3"/>
    <x v="2"/>
    <x v="9"/>
    <x v="1"/>
    <x v="1"/>
    <x v="1"/>
    <n v="0.61250000000000004"/>
  </r>
  <r>
    <n v="2038"/>
    <s v="David Ramirez"/>
    <s v="gonzalezgloria@example.com"/>
    <n v="64"/>
    <s v="Female"/>
    <x v="30"/>
    <d v="2021-12-02T00:00:00"/>
    <x v="4"/>
    <s v="Battery life"/>
    <s v="I'm having an issue with the {product_purchased}. Please assist._x000a__x000a_&quot; I've already contacted customer support multiple times, but the issue remains unresolved."/>
    <x v="2"/>
    <m/>
    <x v="0"/>
    <s v="Chat"/>
    <m/>
    <m/>
    <x v="0"/>
    <x v="2"/>
    <x v="10"/>
    <x v="0"/>
    <x v="0"/>
    <x v="1"/>
    <n v="0.59375"/>
  </r>
  <r>
    <n v="2039"/>
    <s v="Joshua Harper"/>
    <s v="ilove@example.net"/>
    <n v="59"/>
    <s v="Female"/>
    <x v="4"/>
    <d v="2021-10-30T00:00:00"/>
    <x v="4"/>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x v="2"/>
    <m/>
    <x v="3"/>
    <s v="Chat"/>
    <m/>
    <m/>
    <x v="0"/>
    <x v="0"/>
    <x v="7"/>
    <x v="1"/>
    <x v="0"/>
    <x v="1"/>
    <n v="0.83750000000000002"/>
  </r>
  <r>
    <n v="2040"/>
    <s v="Edward Brown"/>
    <s v="hsmith@example.org"/>
    <n v="25"/>
    <s v="Other"/>
    <x v="30"/>
    <d v="2021-11-02T00:00:00"/>
    <x v="0"/>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x v="0"/>
    <m/>
    <x v="2"/>
    <s v="Phone"/>
    <d v="2023-06-01T07:11:35"/>
    <m/>
    <x v="0"/>
    <x v="0"/>
    <x v="3"/>
    <x v="1"/>
    <x v="0"/>
    <x v="0"/>
    <n v="0.9375"/>
  </r>
  <r>
    <n v="2041"/>
    <s v="Lee Pearson"/>
    <s v="jared73@example.org"/>
    <n v="61"/>
    <s v="Female"/>
    <x v="10"/>
    <d v="2020-04-01T00:00:00"/>
    <x v="2"/>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x v="2"/>
    <m/>
    <x v="3"/>
    <s v="Social media"/>
    <m/>
    <m/>
    <x v="0"/>
    <x v="0"/>
    <x v="11"/>
    <x v="1"/>
    <x v="0"/>
    <x v="1"/>
    <n v="0.875"/>
  </r>
  <r>
    <n v="2042"/>
    <s v="Gary Miller"/>
    <s v="gfox@example.net"/>
    <n v="41"/>
    <s v="Female"/>
    <x v="25"/>
    <d v="2020-03-20T00:00:00"/>
    <x v="2"/>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x v="0"/>
    <m/>
    <x v="3"/>
    <s v="Chat"/>
    <d v="2023-06-01T02:21:38"/>
    <m/>
    <x v="0"/>
    <x v="10"/>
    <x v="0"/>
    <x v="1"/>
    <x v="0"/>
    <x v="0"/>
    <n v="0.16250000000000001"/>
  </r>
  <r>
    <n v="2043"/>
    <s v="Charles Benson"/>
    <s v="wmoses@example.net"/>
    <n v="49"/>
    <s v="Female"/>
    <x v="21"/>
    <d v="2021-10-20T00:00:00"/>
    <x v="3"/>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x v="0"/>
    <m/>
    <x v="3"/>
    <s v="Chat"/>
    <d v="2023-06-01T15:22:40"/>
    <m/>
    <x v="0"/>
    <x v="0"/>
    <x v="7"/>
    <x v="1"/>
    <x v="0"/>
    <x v="0"/>
    <n v="0.83750000000000002"/>
  </r>
  <r>
    <n v="2044"/>
    <s v="Tracey Lee"/>
    <s v="dbauer@example.com"/>
    <n v="61"/>
    <s v="Male"/>
    <x v="12"/>
    <d v="2020-07-02T00:00:00"/>
    <x v="1"/>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x v="0"/>
    <m/>
    <x v="3"/>
    <s v="Social media"/>
    <d v="2023-06-01T02:16:43"/>
    <m/>
    <x v="0"/>
    <x v="0"/>
    <x v="2"/>
    <x v="1"/>
    <x v="0"/>
    <x v="0"/>
    <n v="1.0687500000000001"/>
  </r>
  <r>
    <n v="2045"/>
    <s v="Judy Shaffer"/>
    <s v="knolan@example.com"/>
    <n v="18"/>
    <s v="Other"/>
    <x v="7"/>
    <d v="2021-11-22T00:00:00"/>
    <x v="1"/>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x v="0"/>
    <m/>
    <x v="2"/>
    <s v="Email"/>
    <d v="2023-06-01T22:31:44"/>
    <m/>
    <x v="0"/>
    <x v="6"/>
    <x v="3"/>
    <x v="1"/>
    <x v="0"/>
    <x v="0"/>
    <n v="0.51875000000000004"/>
  </r>
  <r>
    <n v="2046"/>
    <s v="Aaron Nelson"/>
    <s v="jcrawford@example.net"/>
    <n v="41"/>
    <s v="Male"/>
    <x v="19"/>
    <d v="2020-04-26T00:00:00"/>
    <x v="3"/>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x v="2"/>
    <m/>
    <x v="2"/>
    <s v="Social media"/>
    <m/>
    <m/>
    <x v="0"/>
    <x v="0"/>
    <x v="11"/>
    <x v="0"/>
    <x v="0"/>
    <x v="1"/>
    <n v="0.875"/>
  </r>
  <r>
    <n v="2047"/>
    <s v="Matthew Walker"/>
    <s v="warerachel@example.org"/>
    <n v="30"/>
    <s v="Female"/>
    <x v="18"/>
    <d v="2020-09-11T00:00:00"/>
    <x v="0"/>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x v="0"/>
    <m/>
    <x v="0"/>
    <s v="Chat"/>
    <d v="2023-06-01T06:44:47"/>
    <m/>
    <x v="0"/>
    <x v="2"/>
    <x v="9"/>
    <x v="0"/>
    <x v="0"/>
    <x v="0"/>
    <n v="0.61250000000000004"/>
  </r>
  <r>
    <n v="2048"/>
    <s v="Monica Wilson"/>
    <s v="susan01@example.com"/>
    <n v="41"/>
    <s v="Female"/>
    <x v="8"/>
    <d v="2021-02-01T00:00:00"/>
    <x v="0"/>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x v="0"/>
    <m/>
    <x v="3"/>
    <s v="Social media"/>
    <d v="2023-06-01T21:22:49"/>
    <m/>
    <x v="0"/>
    <x v="1"/>
    <x v="4"/>
    <x v="1"/>
    <x v="0"/>
    <x v="0"/>
    <n v="0.70625000000000004"/>
  </r>
  <r>
    <n v="2049"/>
    <s v="Thomas Gray"/>
    <s v="juliesmith@example.com"/>
    <n v="49"/>
    <s v="Male"/>
    <x v="15"/>
    <d v="2021-09-08T00:00:00"/>
    <x v="4"/>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x v="2"/>
    <m/>
    <x v="0"/>
    <s v="Chat"/>
    <m/>
    <m/>
    <x v="0"/>
    <x v="4"/>
    <x v="9"/>
    <x v="0"/>
    <x v="0"/>
    <x v="1"/>
    <n v="0.46875"/>
  </r>
  <r>
    <n v="2050"/>
    <s v="Anthony Munoz"/>
    <s v="cynthia33@example.net"/>
    <n v="55"/>
    <s v="Other"/>
    <x v="6"/>
    <d v="2021-10-21T00:00:00"/>
    <x v="0"/>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x v="2"/>
    <m/>
    <x v="3"/>
    <s v="Chat"/>
    <m/>
    <m/>
    <x v="0"/>
    <x v="0"/>
    <x v="7"/>
    <x v="1"/>
    <x v="0"/>
    <x v="1"/>
    <n v="0.83750000000000002"/>
  </r>
  <r>
    <n v="2051"/>
    <s v="John Morris"/>
    <s v="rodney14@example.org"/>
    <n v="68"/>
    <s v="Other"/>
    <x v="9"/>
    <d v="2021-03-09T00:00:00"/>
    <x v="4"/>
    <s v="Refund request"/>
    <s v="I'm having an issue with the {product_purchased}. Please assist. â€” Google Play Store (@googleplay) October 22, 2016_x000a__x000a_If only I was this pissed? â€” John H. (@KirkWatson) October 22 I've checked for software updates, and my {product_purchased} is already running the latest version."/>
    <x v="0"/>
    <m/>
    <x v="3"/>
    <s v="Phone"/>
    <d v="2023-06-01T15:42:54"/>
    <m/>
    <x v="0"/>
    <x v="3"/>
    <x v="0"/>
    <x v="1"/>
    <x v="0"/>
    <x v="0"/>
    <n v="0.2"/>
  </r>
  <r>
    <n v="2052"/>
    <s v="Terry Cook"/>
    <s v="oadams@example.net"/>
    <n v="41"/>
    <s v="Male"/>
    <x v="16"/>
    <d v="2020-06-27T00:00:00"/>
    <x v="4"/>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x v="2"/>
    <m/>
    <x v="0"/>
    <s v="Social media"/>
    <m/>
    <m/>
    <x v="0"/>
    <x v="6"/>
    <x v="8"/>
    <x v="0"/>
    <x v="0"/>
    <x v="1"/>
    <n v="0.46250000000000002"/>
  </r>
  <r>
    <n v="2053"/>
    <s v="Matthew Williams"/>
    <s v="torresduane@example.org"/>
    <n v="39"/>
    <s v="Male"/>
    <x v="24"/>
    <d v="2021-03-28T00:00:00"/>
    <x v="3"/>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x v="2"/>
    <m/>
    <x v="0"/>
    <s v="Chat"/>
    <m/>
    <m/>
    <x v="0"/>
    <x v="5"/>
    <x v="0"/>
    <x v="0"/>
    <x v="0"/>
    <x v="1"/>
    <n v="0.26874999999999999"/>
  </r>
  <r>
    <n v="2054"/>
    <s v="Toni Gardner"/>
    <s v="whitealexander@example.net"/>
    <n v="21"/>
    <s v="Male"/>
    <x v="32"/>
    <d v="2021-08-06T00:00:00"/>
    <x v="0"/>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x v="0"/>
    <m/>
    <x v="0"/>
    <s v="Social media"/>
    <d v="2023-06-01T13:13:00"/>
    <m/>
    <x v="0"/>
    <x v="8"/>
    <x v="5"/>
    <x v="0"/>
    <x v="0"/>
    <x v="0"/>
    <n v="0.25624999999999998"/>
  </r>
  <r>
    <n v="2055"/>
    <s v="Loretta Allen"/>
    <s v="karenvaughn@example.net"/>
    <n v="52"/>
    <s v="Other"/>
    <x v="3"/>
    <d v="2021-11-25T00:00:00"/>
    <x v="3"/>
    <s v="Software bug"/>
    <s v="I'm having an issue with the {product_purchased}. Please assist._x000a__x000a__x000a_Thank you. I'm concerned about the security of my {product_purchased} and would like to ensure that my data is safe."/>
    <x v="2"/>
    <m/>
    <x v="2"/>
    <s v="Email"/>
    <m/>
    <m/>
    <x v="0"/>
    <x v="0"/>
    <x v="3"/>
    <x v="0"/>
    <x v="0"/>
    <x v="1"/>
    <n v="0.9375"/>
  </r>
  <r>
    <n v="2056"/>
    <s v="Joseph Bradford"/>
    <s v="bailey06@example.com"/>
    <n v="32"/>
    <s v="Female"/>
    <x v="9"/>
    <d v="2021-11-09T00:00:00"/>
    <x v="2"/>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x v="0"/>
    <m/>
    <x v="1"/>
    <s v="Chat"/>
    <d v="2023-06-01T08:46:01"/>
    <m/>
    <x v="0"/>
    <x v="0"/>
    <x v="3"/>
    <x v="1"/>
    <x v="0"/>
    <x v="0"/>
    <n v="0.9375"/>
  </r>
  <r>
    <n v="2057"/>
    <s v="Mary Orozco"/>
    <s v="gstafford@example.com"/>
    <n v="37"/>
    <s v="Female"/>
    <x v="37"/>
    <d v="2020-01-10T00:00:00"/>
    <x v="0"/>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x v="2"/>
    <m/>
    <x v="3"/>
    <s v="Social media"/>
    <m/>
    <m/>
    <x v="0"/>
    <x v="0"/>
    <x v="6"/>
    <x v="1"/>
    <x v="0"/>
    <x v="1"/>
    <n v="0.8"/>
  </r>
  <r>
    <n v="2058"/>
    <s v="Brian Hayden"/>
    <s v="jamesnichols@example.com"/>
    <n v="25"/>
    <s v="Male"/>
    <x v="5"/>
    <d v="2020-10-10T00:00:00"/>
    <x v="4"/>
    <s v="Network problem"/>
    <s v="I'm having an issue with the {product_purchased}. Please assist. I will contact you within 1 week to schedule a service change. I'm unable to find the option to perform the desired action in the {product_purchased}. Could you please guide me through the steps?"/>
    <x v="2"/>
    <m/>
    <x v="1"/>
    <s v="Chat"/>
    <m/>
    <m/>
    <x v="0"/>
    <x v="4"/>
    <x v="7"/>
    <x v="1"/>
    <x v="0"/>
    <x v="1"/>
    <n v="0.48125000000000001"/>
  </r>
  <r>
    <n v="2059"/>
    <s v="Jeremy George"/>
    <s v="williamfitzgerald@example.com"/>
    <n v="38"/>
    <s v="Male"/>
    <x v="34"/>
    <d v="2020-02-19T00:00:00"/>
    <x v="4"/>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x v="2"/>
    <m/>
    <x v="0"/>
    <s v="Email"/>
    <m/>
    <m/>
    <x v="0"/>
    <x v="4"/>
    <x v="4"/>
    <x v="0"/>
    <x v="0"/>
    <x v="1"/>
    <n v="0.47499999999999998"/>
  </r>
  <r>
    <n v="2060"/>
    <s v="Jeffrey Wilson"/>
    <s v="jennifer19@example.com"/>
    <n v="61"/>
    <s v="Female"/>
    <x v="28"/>
    <d v="2020-06-27T00:00:00"/>
    <x v="1"/>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x v="2"/>
    <m/>
    <x v="1"/>
    <s v="Phone"/>
    <m/>
    <m/>
    <x v="0"/>
    <x v="10"/>
    <x v="8"/>
    <x v="1"/>
    <x v="0"/>
    <x v="1"/>
    <n v="0.23125000000000001"/>
  </r>
  <r>
    <n v="2061"/>
    <s v="Jennifer Mcfarland"/>
    <s v="pagekaren@example.net"/>
    <n v="45"/>
    <s v="Male"/>
    <x v="15"/>
    <d v="2020-07-23T00:00:00"/>
    <x v="0"/>
    <s v="Data loss"/>
    <s v="I'm having an issue with the {product_purchased}. Please assist. This problem started occurring after the recent software update. I haven't made any other changes to the device."/>
    <x v="0"/>
    <m/>
    <x v="0"/>
    <s v="Email"/>
    <d v="2023-06-01T21:52:07"/>
    <m/>
    <x v="4"/>
    <x v="3"/>
    <x v="2"/>
    <x v="0"/>
    <x v="0"/>
    <x v="0"/>
    <n v="0.23749999999999999"/>
  </r>
  <r>
    <n v="2062"/>
    <s v="Katelyn Stark"/>
    <s v="maria01@example.org"/>
    <n v="22"/>
    <s v="Male"/>
    <x v="41"/>
    <d v="2020-03-24T00:00:00"/>
    <x v="2"/>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x v="1"/>
    <s v="Lawyer imagine attention."/>
    <x v="2"/>
    <s v="Email"/>
    <d v="2023-06-01T14:43:09"/>
    <d v="2023-06-01T15:07:09"/>
    <x v="4"/>
    <x v="0"/>
    <x v="0"/>
    <x v="1"/>
    <x v="1"/>
    <x v="1"/>
    <n v="0.76875000000000004"/>
  </r>
  <r>
    <n v="2063"/>
    <s v="Paul Strong"/>
    <s v="raydestiny@example.org"/>
    <n v="68"/>
    <s v="Male"/>
    <x v="36"/>
    <d v="2021-10-12T00:00:00"/>
    <x v="2"/>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x v="2"/>
    <m/>
    <x v="2"/>
    <s v="Email"/>
    <m/>
    <m/>
    <x v="4"/>
    <x v="5"/>
    <x v="7"/>
    <x v="0"/>
    <x v="0"/>
    <x v="1"/>
    <n v="0.23749999999999999"/>
  </r>
  <r>
    <n v="2064"/>
    <s v="Taylor Rollins"/>
    <s v="ruizdalton@example.org"/>
    <n v="64"/>
    <s v="Other"/>
    <x v="41"/>
    <d v="2021-01-21T00:00:00"/>
    <x v="4"/>
    <s v="Installation support"/>
    <s v="I'm having an issue with the {product_purchased}. Please assist._x000a__x000a_To help, contact me. I've followed the troubleshooting steps mentioned in the user manual, but the issue persists."/>
    <x v="1"/>
    <s v="Give government especially apply."/>
    <x v="1"/>
    <s v="Email"/>
    <d v="2023-06-01T05:31:11"/>
    <d v="2023-06-01T07:48:11"/>
    <x v="3"/>
    <x v="6"/>
    <x v="6"/>
    <x v="1"/>
    <x v="1"/>
    <x v="1"/>
    <n v="0.35"/>
  </r>
  <r>
    <n v="2065"/>
    <s v="Allen Singleton"/>
    <s v="zmorris@example.org"/>
    <n v="43"/>
    <s v="Male"/>
    <x v="18"/>
    <d v="2020-08-20T00:00:00"/>
    <x v="1"/>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x v="2"/>
    <m/>
    <x v="3"/>
    <s v="Phone"/>
    <m/>
    <m/>
    <x v="4"/>
    <x v="2"/>
    <x v="5"/>
    <x v="1"/>
    <x v="0"/>
    <x v="1"/>
    <n v="0.64375000000000004"/>
  </r>
  <r>
    <n v="2066"/>
    <s v="Tyler King"/>
    <s v="jennifer25@example.net"/>
    <n v="53"/>
    <s v="Other"/>
    <x v="5"/>
    <d v="2021-10-19T00:00:00"/>
    <x v="0"/>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x v="1"/>
    <s v="Open recognize special smile."/>
    <x v="2"/>
    <s v="Phone"/>
    <d v="2023-06-01T00:10:15"/>
    <d v="2023-06-01T01:54:15"/>
    <x v="4"/>
    <x v="6"/>
    <x v="7"/>
    <x v="1"/>
    <x v="1"/>
    <x v="1"/>
    <n v="0.48749999999999999"/>
  </r>
  <r>
    <n v="2067"/>
    <s v="Christina Ramirez"/>
    <s v="eparker@example.org"/>
    <n v="68"/>
    <s v="Male"/>
    <x v="24"/>
    <d v="2021-11-10T00:00:00"/>
    <x v="4"/>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x v="0"/>
    <m/>
    <x v="3"/>
    <s v="Social media"/>
    <d v="2023-05-31T23:47:17"/>
    <m/>
    <x v="4"/>
    <x v="2"/>
    <x v="3"/>
    <x v="1"/>
    <x v="0"/>
    <x v="0"/>
    <n v="0.6"/>
  </r>
  <r>
    <n v="2068"/>
    <s v="Drew Willis"/>
    <s v="nicole59@example.net"/>
    <n v="63"/>
    <s v="Other"/>
    <x v="24"/>
    <d v="2021-01-28T00:00:00"/>
    <x v="4"/>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x v="1"/>
    <s v="Well to continue condition write."/>
    <x v="2"/>
    <s v="Chat"/>
    <d v="2023-06-01T01:50:18"/>
    <d v="2023-06-01T10:13:18"/>
    <x v="4"/>
    <x v="2"/>
    <x v="6"/>
    <x v="1"/>
    <x v="1"/>
    <x v="1"/>
    <n v="0.73124999999999996"/>
  </r>
  <r>
    <n v="2069"/>
    <s v="Susan Scott"/>
    <s v="kathy49@example.com"/>
    <n v="43"/>
    <s v="Female"/>
    <x v="39"/>
    <d v="2021-05-03T00:00:00"/>
    <x v="1"/>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x v="0"/>
    <m/>
    <x v="0"/>
    <s v="Chat"/>
    <d v="2023-06-01T18:08:20"/>
    <m/>
    <x v="4"/>
    <x v="4"/>
    <x v="1"/>
    <x v="0"/>
    <x v="0"/>
    <x v="0"/>
    <n v="0.36875000000000002"/>
  </r>
  <r>
    <n v="2070"/>
    <s v="April Mueller"/>
    <s v="jamie46@example.org"/>
    <n v="36"/>
    <s v="Other"/>
    <x v="6"/>
    <d v="2020-08-09T00:00:00"/>
    <x v="4"/>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x v="2"/>
    <m/>
    <x v="0"/>
    <s v="Chat"/>
    <m/>
    <m/>
    <x v="4"/>
    <x v="1"/>
    <x v="5"/>
    <x v="0"/>
    <x v="0"/>
    <x v="1"/>
    <n v="0.625"/>
  </r>
  <r>
    <n v="2071"/>
    <s v="Mary Baker"/>
    <s v="john82@example.com"/>
    <n v="22"/>
    <s v="Female"/>
    <x v="7"/>
    <d v="2021-09-17T00:00:00"/>
    <x v="3"/>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x v="2"/>
    <m/>
    <x v="3"/>
    <s v="Social media"/>
    <m/>
    <m/>
    <x v="4"/>
    <x v="1"/>
    <x v="9"/>
    <x v="1"/>
    <x v="0"/>
    <x v="1"/>
    <n v="0.73124999999999996"/>
  </r>
  <r>
    <n v="2072"/>
    <s v="Brian Mann"/>
    <s v="amanda65@example.org"/>
    <n v="46"/>
    <s v="Female"/>
    <x v="39"/>
    <d v="2020-10-04T00:00:00"/>
    <x v="1"/>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x v="1"/>
    <s v="Quite option nation music game reduce."/>
    <x v="2"/>
    <s v="Social media"/>
    <d v="2023-06-01T20:11:24"/>
    <d v="2023-05-31T22:48:24"/>
    <x v="3"/>
    <x v="2"/>
    <x v="7"/>
    <x v="1"/>
    <x v="1"/>
    <x v="1"/>
    <n v="0.7"/>
  </r>
  <r>
    <n v="2073"/>
    <s v="John Patel"/>
    <s v="michael01@example.org"/>
    <n v="68"/>
    <s v="Female"/>
    <x v="15"/>
    <d v="2021-03-26T00:00:00"/>
    <x v="3"/>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x v="0"/>
    <m/>
    <x v="3"/>
    <s v="Chat"/>
    <d v="2023-06-01T04:46:26"/>
    <m/>
    <x v="4"/>
    <x v="0"/>
    <x v="0"/>
    <x v="1"/>
    <x v="0"/>
    <x v="0"/>
    <n v="0.76875000000000004"/>
  </r>
  <r>
    <n v="2074"/>
    <s v="Donna Casey"/>
    <s v="orreileen@example.org"/>
    <n v="35"/>
    <s v="Male"/>
    <x v="19"/>
    <d v="2021-07-20T00:00:00"/>
    <x v="4"/>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x v="2"/>
    <m/>
    <x v="0"/>
    <s v="Social media"/>
    <m/>
    <m/>
    <x v="4"/>
    <x v="6"/>
    <x v="2"/>
    <x v="0"/>
    <x v="0"/>
    <x v="1"/>
    <n v="0.47499999999999998"/>
  </r>
  <r>
    <n v="2075"/>
    <s v="Deborah Cook"/>
    <s v="egonzalez@example.net"/>
    <n v="21"/>
    <s v="Male"/>
    <x v="13"/>
    <d v="2021-09-28T00:00:00"/>
    <x v="2"/>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x v="1"/>
    <s v="Again science no skin."/>
    <x v="0"/>
    <s v="Phone"/>
    <d v="2023-06-01T22:23:30"/>
    <d v="2023-06-01T21:02:30"/>
    <x v="1"/>
    <x v="8"/>
    <x v="9"/>
    <x v="1"/>
    <x v="1"/>
    <x v="1"/>
    <n v="0.21249999999999999"/>
  </r>
  <r>
    <n v="2076"/>
    <s v="Tracy Frye"/>
    <s v="franklinharold@example.com"/>
    <n v="48"/>
    <s v="Other"/>
    <x v="21"/>
    <d v="2020-09-03T00:00:00"/>
    <x v="0"/>
    <s v="Payment issue"/>
    <s v="I'm having an issue with the {product_purchased}. Please assist. I've noticed a peculiar error message popping up on my {product_purchased} screen. It says '{error_message}'. What does it mean?"/>
    <x v="0"/>
    <m/>
    <x v="3"/>
    <s v="Social media"/>
    <d v="2023-06-01T17:51:30"/>
    <m/>
    <x v="0"/>
    <x v="1"/>
    <x v="9"/>
    <x v="1"/>
    <x v="0"/>
    <x v="0"/>
    <n v="0.73124999999999996"/>
  </r>
  <r>
    <n v="2077"/>
    <s v="James Mccormick"/>
    <s v="jeffrey85@example.net"/>
    <n v="32"/>
    <s v="Other"/>
    <x v="2"/>
    <d v="2021-07-07T00:00:00"/>
    <x v="1"/>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x v="0"/>
    <m/>
    <x v="3"/>
    <s v="Email"/>
    <d v="2023-06-01T09:06:32"/>
    <m/>
    <x v="4"/>
    <x v="0"/>
    <x v="2"/>
    <x v="1"/>
    <x v="0"/>
    <x v="0"/>
    <n v="1.0687500000000001"/>
  </r>
  <r>
    <n v="2078"/>
    <s v="Maurice Clark"/>
    <s v="stephanie51@example.com"/>
    <n v="58"/>
    <s v="Other"/>
    <x v="34"/>
    <d v="2020-06-03T00:00:00"/>
    <x v="0"/>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x v="1"/>
    <s v="War measure find thousand own improve seat."/>
    <x v="0"/>
    <s v="Social media"/>
    <d v="2023-06-01T01:31:34"/>
    <d v="2023-05-31T23:52:34"/>
    <x v="3"/>
    <x v="5"/>
    <x v="8"/>
    <x v="1"/>
    <x v="1"/>
    <x v="1"/>
    <n v="0.27500000000000002"/>
  </r>
  <r>
    <n v="2079"/>
    <s v="Bradley Fox"/>
    <s v="deleonamber@example.org"/>
    <n v="31"/>
    <s v="Female"/>
    <x v="37"/>
    <d v="2020-01-11T00:00:00"/>
    <x v="3"/>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x v="2"/>
    <m/>
    <x v="3"/>
    <s v="Social media"/>
    <m/>
    <m/>
    <x v="0"/>
    <x v="8"/>
    <x v="6"/>
    <x v="1"/>
    <x v="0"/>
    <x v="1"/>
    <n v="0.25624999999999998"/>
  </r>
  <r>
    <n v="2080"/>
    <s v="Barbara Davis"/>
    <s v="sosborne@example.org"/>
    <n v="63"/>
    <s v="Male"/>
    <x v="15"/>
    <d v="2021-03-05T00:00:00"/>
    <x v="4"/>
    <s v="Peripheral compatibility"/>
    <s v="I'm having an issue with the {product_purchased}. Please assist. This problem started occurring after the recent software update. I haven't made any other changes to the device."/>
    <x v="0"/>
    <m/>
    <x v="0"/>
    <s v="Phone"/>
    <d v="2023-06-01T11:10:35"/>
    <m/>
    <x v="0"/>
    <x v="2"/>
    <x v="0"/>
    <x v="0"/>
    <x v="0"/>
    <x v="0"/>
    <n v="0.64375000000000004"/>
  </r>
  <r>
    <n v="2081"/>
    <s v="Diamond Johnson"/>
    <s v="jeffreywalker@example.com"/>
    <n v="32"/>
    <s v="Male"/>
    <x v="29"/>
    <d v="2020-08-01T00:00:00"/>
    <x v="3"/>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x v="2"/>
    <m/>
    <x v="2"/>
    <s v="Phone"/>
    <m/>
    <m/>
    <x v="0"/>
    <x v="6"/>
    <x v="5"/>
    <x v="0"/>
    <x v="0"/>
    <x v="1"/>
    <n v="0.41875000000000001"/>
  </r>
  <r>
    <n v="2082"/>
    <s v="Denise Kennedy"/>
    <s v="patriciaowens@example.net"/>
    <n v="41"/>
    <s v="Female"/>
    <x v="22"/>
    <d v="2020-10-11T00:00:00"/>
    <x v="3"/>
    <s v="Product recommendation"/>
    <s v="I'm facing issues logging into my {product_purchased} account. It says my account is locked. What should I do to unlock it? $ root ssh ave # root ::::::::::::::::::::: (logs in I've checked for software updates, and my {product_purchased} is already running the latest version."/>
    <x v="0"/>
    <m/>
    <x v="0"/>
    <s v="Email"/>
    <d v="2023-06-01T14:15:38"/>
    <m/>
    <x v="0"/>
    <x v="0"/>
    <x v="7"/>
    <x v="0"/>
    <x v="0"/>
    <x v="0"/>
    <n v="0.83750000000000002"/>
  </r>
  <r>
    <n v="2083"/>
    <s v="Christopher Lester"/>
    <s v="angela41@example.net"/>
    <n v="34"/>
    <s v="Other"/>
    <x v="27"/>
    <d v="2020-03-09T00:00:00"/>
    <x v="4"/>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x v="1"/>
    <s v="Other stop century including small."/>
    <x v="0"/>
    <s v="Phone"/>
    <d v="2023-06-01T07:05:39"/>
    <d v="2023-05-31T22:38:39"/>
    <x v="4"/>
    <x v="2"/>
    <x v="0"/>
    <x v="1"/>
    <x v="1"/>
    <x v="1"/>
    <n v="0.64375000000000004"/>
  </r>
  <r>
    <n v="2084"/>
    <s v="Michael Morales"/>
    <s v="nelsonronald@example.net"/>
    <n v="56"/>
    <s v="Female"/>
    <x v="20"/>
    <d v="2020-02-02T00:00:00"/>
    <x v="3"/>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x v="0"/>
    <m/>
    <x v="0"/>
    <s v="Email"/>
    <d v="2023-06-01T16:48:41"/>
    <m/>
    <x v="0"/>
    <x v="5"/>
    <x v="4"/>
    <x v="0"/>
    <x v="0"/>
    <x v="0"/>
    <n v="0.1875"/>
  </r>
  <r>
    <n v="2085"/>
    <s v="Brittany Mcintosh"/>
    <s v="qgarcia@example.net"/>
    <n v="33"/>
    <s v="Female"/>
    <x v="1"/>
    <d v="2020-07-20T00:00:00"/>
    <x v="0"/>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x v="2"/>
    <m/>
    <x v="3"/>
    <s v="Phone"/>
    <m/>
    <m/>
    <x v="0"/>
    <x v="0"/>
    <x v="2"/>
    <x v="1"/>
    <x v="0"/>
    <x v="1"/>
    <n v="1.0687500000000001"/>
  </r>
  <r>
    <n v="2086"/>
    <s v="Amy Lewis"/>
    <s v="benjaminterrell@example.com"/>
    <n v="33"/>
    <s v="Male"/>
    <x v="34"/>
    <d v="2020-06-24T00:00:00"/>
    <x v="3"/>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x v="1"/>
    <s v="Everyone yourself power course season director camera."/>
    <x v="2"/>
    <s v="Social media"/>
    <d v="2023-06-01T04:11:44"/>
    <d v="2023-06-01T21:48:44"/>
    <x v="3"/>
    <x v="0"/>
    <x v="8"/>
    <x v="1"/>
    <x v="1"/>
    <x v="1"/>
    <n v="0.84375"/>
  </r>
  <r>
    <n v="2087"/>
    <s v="Jacqueline Harmon"/>
    <s v="leoncrystal@example.net"/>
    <n v="67"/>
    <s v="Female"/>
    <x v="29"/>
    <d v="2020-05-29T00:00:00"/>
    <x v="2"/>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x v="0"/>
    <m/>
    <x v="2"/>
    <s v="Social media"/>
    <d v="2023-06-01T15:23:46"/>
    <m/>
    <x v="0"/>
    <x v="10"/>
    <x v="1"/>
    <x v="1"/>
    <x v="0"/>
    <x v="0"/>
    <n v="0.24374999999999999"/>
  </r>
  <r>
    <n v="2088"/>
    <s v="Ashley Collins"/>
    <s v="adam83@example.org"/>
    <n v="38"/>
    <s v="Female"/>
    <x v="39"/>
    <d v="2020-06-09T00:00:00"/>
    <x v="1"/>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x v="0"/>
    <m/>
    <x v="0"/>
    <s v="Phone"/>
    <d v="2023-06-01T18:19:48"/>
    <m/>
    <x v="0"/>
    <x v="1"/>
    <x v="8"/>
    <x v="0"/>
    <x v="0"/>
    <x v="0"/>
    <n v="0.64375000000000004"/>
  </r>
  <r>
    <n v="2089"/>
    <s v="Randall Nunez"/>
    <s v="rdillon@example.net"/>
    <n v="33"/>
    <s v="Female"/>
    <x v="20"/>
    <d v="2021-12-19T00:00:00"/>
    <x v="0"/>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x v="0"/>
    <m/>
    <x v="3"/>
    <s v="Phone"/>
    <d v="2023-06-01T04:18:48"/>
    <m/>
    <x v="0"/>
    <x v="10"/>
    <x v="10"/>
    <x v="1"/>
    <x v="0"/>
    <x v="0"/>
    <n v="0.23749999999999999"/>
  </r>
  <r>
    <n v="2090"/>
    <s v="Yesenia Gomez"/>
    <s v="agentry@example.org"/>
    <n v="60"/>
    <s v="Other"/>
    <x v="1"/>
    <d v="2020-12-24T00:00:00"/>
    <x v="4"/>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x v="1"/>
    <s v="For indeed feel option pattern."/>
    <x v="1"/>
    <s v="Social media"/>
    <d v="2023-06-01T10:47:50"/>
    <d v="2023-06-01T13:34:50"/>
    <x v="3"/>
    <x v="0"/>
    <x v="10"/>
    <x v="1"/>
    <x v="1"/>
    <x v="1"/>
    <n v="0.78125"/>
  </r>
  <r>
    <n v="2091"/>
    <s v="Eric Stokes"/>
    <s v="xbradley@example.com"/>
    <n v="67"/>
    <s v="Female"/>
    <x v="19"/>
    <d v="2020-04-23T00:00:00"/>
    <x v="2"/>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x v="0"/>
    <m/>
    <x v="3"/>
    <s v="Chat"/>
    <d v="2023-06-01T05:42:52"/>
    <m/>
    <x v="4"/>
    <x v="8"/>
    <x v="11"/>
    <x v="1"/>
    <x v="0"/>
    <x v="0"/>
    <n v="0.28125"/>
  </r>
  <r>
    <n v="2092"/>
    <s v="Eddie Little"/>
    <s v="parkscott@example.com"/>
    <n v="34"/>
    <s v="Female"/>
    <x v="3"/>
    <d v="2021-10-21T00:00:00"/>
    <x v="2"/>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x v="1"/>
    <s v="Thus white ok public dog PM."/>
    <x v="3"/>
    <s v="Email"/>
    <d v="2023-06-01T12:43:54"/>
    <d v="2023-06-01T12:22:54"/>
    <x v="4"/>
    <x v="1"/>
    <x v="7"/>
    <x v="1"/>
    <x v="1"/>
    <x v="1"/>
    <n v="0.79374999999999996"/>
  </r>
  <r>
    <n v="2093"/>
    <s v="Stephen Franklin"/>
    <s v="bridgetmcneil@example.org"/>
    <n v="53"/>
    <s v="Female"/>
    <x v="1"/>
    <d v="2021-11-28T00:00:00"/>
    <x v="4"/>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x v="0"/>
    <m/>
    <x v="1"/>
    <s v="Phone"/>
    <d v="2023-06-01T10:36:56"/>
    <m/>
    <x v="4"/>
    <x v="9"/>
    <x v="3"/>
    <x v="1"/>
    <x v="0"/>
    <x v="0"/>
    <n v="0.26874999999999999"/>
  </r>
  <r>
    <n v="2094"/>
    <s v="Karina Solis"/>
    <s v="zscott@example.com"/>
    <n v="21"/>
    <s v="Male"/>
    <x v="41"/>
    <d v="2021-03-15T00:00:00"/>
    <x v="1"/>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x v="2"/>
    <m/>
    <x v="1"/>
    <s v="Social media"/>
    <m/>
    <m/>
    <x v="4"/>
    <x v="8"/>
    <x v="0"/>
    <x v="1"/>
    <x v="0"/>
    <x v="1"/>
    <n v="0.23749999999999999"/>
  </r>
  <r>
    <n v="2095"/>
    <s v="Jessica Blanchard"/>
    <s v="zknight@example.org"/>
    <n v="48"/>
    <s v="Other"/>
    <x v="28"/>
    <d v="2020-03-23T00:00:00"/>
    <x v="2"/>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x v="1"/>
    <s v="Since avoid north increase life away space."/>
    <x v="2"/>
    <s v="Email"/>
    <d v="2023-06-01T10:06:59"/>
    <d v="2023-06-01T00:18:59"/>
    <x v="1"/>
    <x v="0"/>
    <x v="0"/>
    <x v="1"/>
    <x v="1"/>
    <x v="1"/>
    <n v="0.76875000000000004"/>
  </r>
  <r>
    <n v="2096"/>
    <s v="Carlos Gonzalez"/>
    <s v="smithnicholas@example.org"/>
    <n v="26"/>
    <s v="Female"/>
    <x v="32"/>
    <d v="2020-09-12T00:00:00"/>
    <x v="3"/>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x v="0"/>
    <m/>
    <x v="2"/>
    <s v="Email"/>
    <d v="2023-06-01T09:23:01"/>
    <m/>
    <x v="4"/>
    <x v="7"/>
    <x v="9"/>
    <x v="1"/>
    <x v="0"/>
    <x v="0"/>
    <n v="0.3"/>
  </r>
  <r>
    <n v="2097"/>
    <s v="Tamara Davis"/>
    <s v="qhernandez@example.com"/>
    <n v="45"/>
    <s v="Male"/>
    <x v="39"/>
    <d v="2020-12-19T00:00:00"/>
    <x v="4"/>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x v="1"/>
    <s v="Your power standard democratic authority."/>
    <x v="0"/>
    <s v="Phone"/>
    <d v="2023-06-01T12:06:02"/>
    <d v="2023-06-01T18:31:02"/>
    <x v="1"/>
    <x v="5"/>
    <x v="10"/>
    <x v="1"/>
    <x v="1"/>
    <x v="1"/>
    <n v="0.27500000000000002"/>
  </r>
  <r>
    <n v="2098"/>
    <s v="Priscilla Bowers"/>
    <s v="espinozamichael@example.com"/>
    <n v="31"/>
    <s v="Male"/>
    <x v="15"/>
    <d v="2021-05-07T00:00:00"/>
    <x v="3"/>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x v="1"/>
    <s v="Industry yourself itself determine listen organization."/>
    <x v="3"/>
    <s v="Phone"/>
    <d v="2023-06-01T09:12:03"/>
    <d v="2023-06-01T08:34:03"/>
    <x v="1"/>
    <x v="1"/>
    <x v="1"/>
    <x v="1"/>
    <x v="1"/>
    <x v="1"/>
    <n v="0.71875"/>
  </r>
  <r>
    <n v="2099"/>
    <s v="Andrew Blackwell"/>
    <s v="mullinsjessica@example.net"/>
    <n v="49"/>
    <s v="Other"/>
    <x v="5"/>
    <d v="2021-12-05T00:00:00"/>
    <x v="0"/>
    <s v="Product recommendation"/>
    <s v="There seems to be a hardware problem with my {product_purchased}. The screen is flickering, and I'm unable to use it. What should I do? What should I do! I've tried clearing the cache and data for the {product_purchased} app, but the issue persists."/>
    <x v="0"/>
    <m/>
    <x v="3"/>
    <s v="Social media"/>
    <d v="2023-06-01T05:45:04"/>
    <m/>
    <x v="4"/>
    <x v="6"/>
    <x v="10"/>
    <x v="1"/>
    <x v="0"/>
    <x v="0"/>
    <n v="0.46875"/>
  </r>
  <r>
    <n v="2100"/>
    <s v="Kevin Johnson"/>
    <s v="thomasrojas@example.org"/>
    <n v="23"/>
    <s v="Female"/>
    <x v="41"/>
    <d v="2021-03-14T00:00:00"/>
    <x v="1"/>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x v="0"/>
    <m/>
    <x v="0"/>
    <s v="Chat"/>
    <d v="2023-06-01T03:35:05"/>
    <m/>
    <x v="4"/>
    <x v="0"/>
    <x v="0"/>
    <x v="0"/>
    <x v="0"/>
    <x v="0"/>
    <n v="0.76875000000000004"/>
  </r>
  <r>
    <n v="2101"/>
    <s v="Shannon Collins"/>
    <s v="onorman@example.org"/>
    <n v="66"/>
    <s v="Male"/>
    <x v="24"/>
    <d v="2021-11-09T00:00:00"/>
    <x v="2"/>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x v="1"/>
    <s v="Parent thank expect attorney past."/>
    <x v="3"/>
    <s v="Phone"/>
    <d v="2023-05-31T22:37:07"/>
    <d v="2023-05-31T23:04:07"/>
    <x v="4"/>
    <x v="1"/>
    <x v="3"/>
    <x v="1"/>
    <x v="1"/>
    <x v="1"/>
    <n v="0.65625"/>
  </r>
  <r>
    <n v="2102"/>
    <s v="John Franklin"/>
    <s v="blakesherri@example.net"/>
    <n v="18"/>
    <s v="Female"/>
    <x v="11"/>
    <d v="2020-08-21T00:00:00"/>
    <x v="1"/>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x v="1"/>
    <s v="Experience dream certain center pretty mind head hour."/>
    <x v="0"/>
    <s v="Email"/>
    <d v="2023-06-01T02:24:08"/>
    <d v="2023-06-01T09:35:08"/>
    <x v="3"/>
    <x v="1"/>
    <x v="5"/>
    <x v="1"/>
    <x v="1"/>
    <x v="1"/>
    <n v="0.625"/>
  </r>
  <r>
    <n v="2103"/>
    <s v="David White"/>
    <s v="xreyes@example.com"/>
    <n v="31"/>
    <s v="Other"/>
    <x v="5"/>
    <d v="2021-12-12T00:00:00"/>
    <x v="1"/>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x v="2"/>
    <m/>
    <x v="2"/>
    <s v="Social media"/>
    <m/>
    <m/>
    <x v="4"/>
    <x v="7"/>
    <x v="10"/>
    <x v="0"/>
    <x v="0"/>
    <x v="1"/>
    <n v="0.23125000000000001"/>
  </r>
  <r>
    <n v="2104"/>
    <s v="Michael Hamilton"/>
    <s v="kellysmith@example.com"/>
    <n v="22"/>
    <s v="Female"/>
    <x v="1"/>
    <d v="2021-08-29T00:00:00"/>
    <x v="3"/>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x v="1"/>
    <s v="It general catch right not follow."/>
    <x v="3"/>
    <s v="Email"/>
    <d v="2023-06-01T04:15:12"/>
    <d v="2023-06-01T13:18:12"/>
    <x v="5"/>
    <x v="2"/>
    <x v="5"/>
    <x v="1"/>
    <x v="1"/>
    <x v="1"/>
    <n v="0.64375000000000004"/>
  </r>
  <r>
    <n v="2105"/>
    <s v="Melissa Hardy"/>
    <s v="patricia46@example.com"/>
    <n v="27"/>
    <s v="Other"/>
    <x v="24"/>
    <d v="2020-02-09T00:00:00"/>
    <x v="0"/>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x v="1"/>
    <s v="Raise three enter also small rather allow."/>
    <x v="3"/>
    <s v="Phone"/>
    <d v="2023-06-01T14:32:14"/>
    <d v="2023-06-01T12:48:14"/>
    <x v="2"/>
    <x v="4"/>
    <x v="4"/>
    <x v="1"/>
    <x v="1"/>
    <x v="1"/>
    <n v="0.47499999999999998"/>
  </r>
  <r>
    <n v="2106"/>
    <s v="John Carter"/>
    <s v="udunlap@example.org"/>
    <n v="20"/>
    <s v="Female"/>
    <x v="30"/>
    <d v="2021-05-18T00:00:00"/>
    <x v="1"/>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x v="2"/>
    <m/>
    <x v="2"/>
    <s v="Phone"/>
    <m/>
    <m/>
    <x v="4"/>
    <x v="1"/>
    <x v="1"/>
    <x v="0"/>
    <x v="0"/>
    <x v="1"/>
    <n v="0.71875"/>
  </r>
  <r>
    <n v="2107"/>
    <s v="Felicia Jordan"/>
    <s v="clarkjason@example.com"/>
    <n v="46"/>
    <s v="Female"/>
    <x v="2"/>
    <d v="2021-02-15T00:00:00"/>
    <x v="4"/>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x v="1"/>
    <s v="Key provide can baby may accept game."/>
    <x v="3"/>
    <s v="Social media"/>
    <d v="2023-06-01T07:17:17"/>
    <d v="2023-06-01T02:13:17"/>
    <x v="2"/>
    <x v="4"/>
    <x v="4"/>
    <x v="1"/>
    <x v="1"/>
    <x v="1"/>
    <n v="0.47499999999999998"/>
  </r>
  <r>
    <n v="2108"/>
    <s v="Matthew Jones"/>
    <s v="morrisonmark@example.net"/>
    <n v="54"/>
    <s v="Female"/>
    <x v="25"/>
    <d v="2021-04-01T00:00:00"/>
    <x v="4"/>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x v="0"/>
    <m/>
    <x v="2"/>
    <s v="Social media"/>
    <d v="2023-06-01T14:35:18"/>
    <m/>
    <x v="4"/>
    <x v="5"/>
    <x v="11"/>
    <x v="1"/>
    <x v="0"/>
    <x v="0"/>
    <n v="0.19375000000000001"/>
  </r>
  <r>
    <n v="2109"/>
    <s v="Michelle Wood"/>
    <s v="victoriamorrow@example.com"/>
    <n v="67"/>
    <s v="Female"/>
    <x v="7"/>
    <d v="2020-06-01T00:00:00"/>
    <x v="3"/>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x v="2"/>
    <m/>
    <x v="2"/>
    <s v="Social media"/>
    <m/>
    <m/>
    <x v="4"/>
    <x v="7"/>
    <x v="8"/>
    <x v="0"/>
    <x v="0"/>
    <x v="1"/>
    <n v="0.23125000000000001"/>
  </r>
  <r>
    <n v="2110"/>
    <s v="Beth Durham"/>
    <s v="paul09@example.org"/>
    <n v="45"/>
    <s v="Male"/>
    <x v="5"/>
    <d v="2021-07-21T00:00:00"/>
    <x v="3"/>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x v="1"/>
    <s v="Young particularly institution."/>
    <x v="1"/>
    <s v="Phone"/>
    <d v="2023-06-01T22:19:21"/>
    <d v="2023-06-01T22:29:21"/>
    <x v="3"/>
    <x v="0"/>
    <x v="2"/>
    <x v="1"/>
    <x v="1"/>
    <x v="1"/>
    <n v="1.0687500000000001"/>
  </r>
  <r>
    <n v="2111"/>
    <s v="Mr. Robert Carter"/>
    <s v="malonewayne@example.com"/>
    <n v="53"/>
    <s v="Other"/>
    <x v="10"/>
    <d v="2020-02-16T00:00:00"/>
    <x v="0"/>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x v="2"/>
    <m/>
    <x v="3"/>
    <s v="Phone"/>
    <m/>
    <m/>
    <x v="4"/>
    <x v="3"/>
    <x v="4"/>
    <x v="1"/>
    <x v="0"/>
    <x v="1"/>
    <n v="0.22500000000000001"/>
  </r>
  <r>
    <n v="2112"/>
    <s v="Justin Navarro"/>
    <s v="danapena@example.net"/>
    <n v="36"/>
    <s v="Male"/>
    <x v="34"/>
    <d v="2020-07-10T00:00:00"/>
    <x v="4"/>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x v="0"/>
    <m/>
    <x v="0"/>
    <s v="Social media"/>
    <d v="2023-06-01T04:30:24"/>
    <m/>
    <x v="4"/>
    <x v="8"/>
    <x v="2"/>
    <x v="0"/>
    <x v="0"/>
    <x v="0"/>
    <n v="0.23749999999999999"/>
  </r>
  <r>
    <n v="2113"/>
    <s v="Shannon Johnson"/>
    <s v="acostaconnie@example.com"/>
    <n v="31"/>
    <s v="Male"/>
    <x v="39"/>
    <d v="2021-04-16T00:00:00"/>
    <x v="4"/>
    <s v="Data loss"/>
    <s v="I'm having an issue with the {product_purchased}. Please assist. Thank You I need assistance as soon as possible because it's affecting my work and productivity."/>
    <x v="0"/>
    <m/>
    <x v="3"/>
    <s v="Email"/>
    <d v="2023-06-01T21:05:24"/>
    <m/>
    <x v="4"/>
    <x v="1"/>
    <x v="11"/>
    <x v="1"/>
    <x v="0"/>
    <x v="0"/>
    <n v="0.65625"/>
  </r>
  <r>
    <n v="2114"/>
    <s v="Grace Patrick"/>
    <s v="smorgan@example.net"/>
    <n v="69"/>
    <s v="Other"/>
    <x v="35"/>
    <d v="2020-02-24T00:00:00"/>
    <x v="3"/>
    <s v="Hardware issue"/>
    <s v="I'm having an issue with the {product_purchased}. Please assist. [14:12:14] [Client thread/INFO]: [CHAT] [Client thread/INFO]: [CHAT] [Server] [NaughtyPig I need assistance as soon as possible because it's affecting my work and productivity."/>
    <x v="2"/>
    <m/>
    <x v="2"/>
    <s v="Phone"/>
    <m/>
    <m/>
    <x v="4"/>
    <x v="3"/>
    <x v="4"/>
    <x v="0"/>
    <x v="0"/>
    <x v="1"/>
    <n v="0.22500000000000001"/>
  </r>
  <r>
    <n v="2115"/>
    <s v="Roberto Ortiz"/>
    <s v="qjones@example.net"/>
    <n v="36"/>
    <s v="Male"/>
    <x v="35"/>
    <d v="2020-05-16T00:00:00"/>
    <x v="1"/>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x v="0"/>
    <m/>
    <x v="1"/>
    <s v="Phone"/>
    <d v="2023-06-01T20:45:28"/>
    <m/>
    <x v="4"/>
    <x v="1"/>
    <x v="1"/>
    <x v="1"/>
    <x v="0"/>
    <x v="0"/>
    <n v="0.71875"/>
  </r>
  <r>
    <n v="2116"/>
    <s v="Mary Klein"/>
    <s v="johnscott@example.org"/>
    <n v="67"/>
    <s v="Male"/>
    <x v="7"/>
    <d v="2020-10-28T00:00:00"/>
    <x v="4"/>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x v="1"/>
    <s v="Body newspaper national think."/>
    <x v="1"/>
    <s v="Social media"/>
    <d v="2023-06-01T04:20:29"/>
    <d v="2023-06-01T09:41:29"/>
    <x v="1"/>
    <x v="0"/>
    <x v="7"/>
    <x v="1"/>
    <x v="1"/>
    <x v="1"/>
    <n v="0.83750000000000002"/>
  </r>
  <r>
    <n v="2117"/>
    <s v="Michelle Carter"/>
    <s v="rjones@example.org"/>
    <n v="49"/>
    <s v="Other"/>
    <x v="41"/>
    <d v="2021-03-03T00:00:00"/>
    <x v="0"/>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x v="2"/>
    <m/>
    <x v="0"/>
    <s v="Chat"/>
    <m/>
    <m/>
    <x v="4"/>
    <x v="3"/>
    <x v="0"/>
    <x v="0"/>
    <x v="0"/>
    <x v="1"/>
    <n v="0.2"/>
  </r>
  <r>
    <n v="2118"/>
    <s v="Paula Davis"/>
    <s v="edward64@example.com"/>
    <n v="50"/>
    <s v="Female"/>
    <x v="37"/>
    <d v="2020-04-06T00:00:00"/>
    <x v="0"/>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x v="2"/>
    <m/>
    <x v="2"/>
    <s v="Email"/>
    <m/>
    <m/>
    <x v="4"/>
    <x v="6"/>
    <x v="11"/>
    <x v="0"/>
    <x v="0"/>
    <x v="1"/>
    <n v="0.53125"/>
  </r>
  <r>
    <n v="2119"/>
    <s v="Robert Boyle"/>
    <s v="eperez@example.net"/>
    <n v="58"/>
    <s v="Male"/>
    <x v="41"/>
    <d v="2021-07-15T00:00:00"/>
    <x v="1"/>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x v="0"/>
    <m/>
    <x v="1"/>
    <s v="Chat"/>
    <d v="2023-06-01T02:26:34"/>
    <m/>
    <x v="4"/>
    <x v="0"/>
    <x v="2"/>
    <x v="1"/>
    <x v="0"/>
    <x v="0"/>
    <n v="1.0687500000000001"/>
  </r>
  <r>
    <n v="2120"/>
    <s v="Brenda Mooney"/>
    <s v="juangordon@example.net"/>
    <n v="60"/>
    <s v="Male"/>
    <x v="40"/>
    <d v="2020-10-10T00:00:00"/>
    <x v="4"/>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x v="0"/>
    <m/>
    <x v="0"/>
    <s v="Social media"/>
    <d v="2023-06-01T05:58:35"/>
    <m/>
    <x v="4"/>
    <x v="0"/>
    <x v="7"/>
    <x v="0"/>
    <x v="0"/>
    <x v="0"/>
    <n v="0.83750000000000002"/>
  </r>
  <r>
    <n v="2121"/>
    <s v="Michelle Duffy"/>
    <s v="rebeccacowan@example.com"/>
    <n v="38"/>
    <s v="Female"/>
    <x v="30"/>
    <d v="2020-03-07T00:00:00"/>
    <x v="3"/>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x v="2"/>
    <m/>
    <x v="2"/>
    <s v="Email"/>
    <m/>
    <m/>
    <x v="4"/>
    <x v="7"/>
    <x v="0"/>
    <x v="0"/>
    <x v="0"/>
    <x v="1"/>
    <n v="0.20624999999999999"/>
  </r>
  <r>
    <n v="2122"/>
    <s v="Kenneth Barton"/>
    <s v="trangail@example.com"/>
    <n v="22"/>
    <s v="Other"/>
    <x v="35"/>
    <d v="2021-08-12T00:00:00"/>
    <x v="4"/>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x v="0"/>
    <m/>
    <x v="0"/>
    <s v="Chat"/>
    <d v="2023-06-01T01:18:39"/>
    <m/>
    <x v="4"/>
    <x v="0"/>
    <x v="5"/>
    <x v="0"/>
    <x v="0"/>
    <x v="0"/>
    <n v="0.89375000000000004"/>
  </r>
  <r>
    <n v="2123"/>
    <s v="Stephanie Miller"/>
    <s v="xhenry@example.org"/>
    <n v="21"/>
    <s v="Male"/>
    <x v="14"/>
    <d v="2021-06-15T00:00:00"/>
    <x v="2"/>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x v="0"/>
    <m/>
    <x v="3"/>
    <s v="Phone"/>
    <d v="2023-06-01T17:23:41"/>
    <m/>
    <x v="4"/>
    <x v="9"/>
    <x v="8"/>
    <x v="1"/>
    <x v="0"/>
    <x v="0"/>
    <n v="0.23125000000000001"/>
  </r>
  <r>
    <n v="2124"/>
    <s v="Louis Bowers"/>
    <s v="jeffrey41@example.org"/>
    <n v="65"/>
    <s v="Male"/>
    <x v="8"/>
    <d v="2021-10-18T00:00:00"/>
    <x v="1"/>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x v="2"/>
    <m/>
    <x v="3"/>
    <s v="Phone"/>
    <m/>
    <m/>
    <x v="0"/>
    <x v="0"/>
    <x v="7"/>
    <x v="1"/>
    <x v="0"/>
    <x v="1"/>
    <n v="0.83750000000000002"/>
  </r>
  <r>
    <n v="2125"/>
    <s v="Sharon Ryan"/>
    <s v="benjaminbell@example.com"/>
    <n v="38"/>
    <s v="Female"/>
    <x v="11"/>
    <d v="2020-12-26T00:00:00"/>
    <x v="0"/>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x v="1"/>
    <s v="Produce free face majority."/>
    <x v="2"/>
    <s v="Social media"/>
    <d v="2023-05-31T23:28:44"/>
    <d v="2023-06-01T03:59:44"/>
    <x v="1"/>
    <x v="5"/>
    <x v="10"/>
    <x v="1"/>
    <x v="1"/>
    <x v="1"/>
    <n v="0.27500000000000002"/>
  </r>
  <r>
    <n v="2126"/>
    <s v="Stephanie Rollins"/>
    <s v="aaron60@example.org"/>
    <n v="57"/>
    <s v="Female"/>
    <x v="29"/>
    <d v="2021-02-11T00:00:00"/>
    <x v="0"/>
    <s v="Payment issue"/>
    <s v="I'm having an issue with the {product_purchased}. Please assist._x000a__x000a_â€¢ I want to update my name to {&quot;category&quot;} rather than using {product_purchased}. Please assist._x000a__x000a_â€¢ I need to configure I've reviewed the troubleshooting steps on the official support website, but they didn't resolve the problem."/>
    <x v="2"/>
    <m/>
    <x v="2"/>
    <s v="Social media"/>
    <m/>
    <m/>
    <x v="0"/>
    <x v="1"/>
    <x v="4"/>
    <x v="0"/>
    <x v="0"/>
    <x v="1"/>
    <n v="0.70625000000000004"/>
  </r>
  <r>
    <n v="2127"/>
    <s v="Luke Cochran"/>
    <s v="pmiller@example.net"/>
    <n v="21"/>
    <s v="Female"/>
    <x v="3"/>
    <d v="2020-12-18T00:00:00"/>
    <x v="3"/>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x v="0"/>
    <m/>
    <x v="1"/>
    <s v="Email"/>
    <d v="2023-06-01T18:04:47"/>
    <m/>
    <x v="0"/>
    <x v="6"/>
    <x v="10"/>
    <x v="1"/>
    <x v="0"/>
    <x v="0"/>
    <n v="0.46875"/>
  </r>
  <r>
    <n v="2128"/>
    <s v="Holly Fox"/>
    <s v="fhoward@example.com"/>
    <n v="36"/>
    <s v="Female"/>
    <x v="16"/>
    <d v="2021-09-14T00:00:00"/>
    <x v="4"/>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x v="1"/>
    <s v="Grow small senior carry news."/>
    <x v="1"/>
    <s v="Social media"/>
    <d v="2023-06-01T14:54:49"/>
    <d v="2023-06-01T06:27:49"/>
    <x v="5"/>
    <x v="0"/>
    <x v="9"/>
    <x v="1"/>
    <x v="1"/>
    <x v="1"/>
    <n v="0.8"/>
  </r>
  <r>
    <n v="2129"/>
    <s v="Jennifer Chang"/>
    <s v="jmorgan@example.org"/>
    <n v="19"/>
    <s v="Other"/>
    <x v="16"/>
    <d v="2021-08-23T00:00:00"/>
    <x v="2"/>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x v="1"/>
    <s v="Ago common drop lawyer authority performance."/>
    <x v="3"/>
    <s v="Chat"/>
    <d v="2023-06-01T06:27:49"/>
    <d v="2023-06-01T20:47:49"/>
    <x v="1"/>
    <x v="7"/>
    <x v="5"/>
    <x v="1"/>
    <x v="1"/>
    <x v="1"/>
    <n v="0.23749999999999999"/>
  </r>
  <r>
    <n v="2130"/>
    <s v="Angela Garcia"/>
    <s v="christinejohnson@example.com"/>
    <n v="41"/>
    <s v="Male"/>
    <x v="2"/>
    <d v="2020-07-07T00:00:00"/>
    <x v="2"/>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x v="1"/>
    <s v="Very face above defense wife shoulder."/>
    <x v="0"/>
    <s v="Social media"/>
    <d v="2023-06-01T03:27:50"/>
    <d v="2023-06-01T06:41:50"/>
    <x v="4"/>
    <x v="10"/>
    <x v="2"/>
    <x v="1"/>
    <x v="1"/>
    <x v="1"/>
    <n v="0.17499999999999999"/>
  </r>
  <r>
    <n v="2131"/>
    <s v="Sarah Olson"/>
    <s v="chasegrant@example.com"/>
    <n v="32"/>
    <s v="Female"/>
    <x v="19"/>
    <d v="2021-07-27T00:00:00"/>
    <x v="0"/>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x v="0"/>
    <m/>
    <x v="1"/>
    <s v="Email"/>
    <d v="2023-06-01T13:00:52"/>
    <m/>
    <x v="0"/>
    <x v="0"/>
    <x v="2"/>
    <x v="1"/>
    <x v="0"/>
    <x v="0"/>
    <n v="1.0687500000000001"/>
  </r>
  <r>
    <n v="2132"/>
    <s v="Mrs. Tara Lee MD"/>
    <s v="ocohen@example.org"/>
    <n v="54"/>
    <s v="Female"/>
    <x v="14"/>
    <d v="2020-09-27T00:00:00"/>
    <x v="3"/>
    <s v="Product setup"/>
    <s v="I'm having an issue with the {product_purchased}. Please assist. connector is: 4.6 mm: width: 15.5 mm: height: 10 mm: type: connector (not included) connector is: 4.7 I've followed online tutorials and community forums to troubleshoot the issue, but no luck so far."/>
    <x v="1"/>
    <s v="Expert say cultural office stay father candidate."/>
    <x v="0"/>
    <s v="Email"/>
    <d v="2023-06-01T08:37:54"/>
    <d v="2023-06-01T03:11:54"/>
    <x v="2"/>
    <x v="2"/>
    <x v="9"/>
    <x v="1"/>
    <x v="1"/>
    <x v="1"/>
    <n v="0.61250000000000004"/>
  </r>
  <r>
    <n v="2133"/>
    <s v="Adrian Knight"/>
    <s v="hamiltoncrystal@example.net"/>
    <n v="40"/>
    <s v="Male"/>
    <x v="19"/>
    <d v="2020-05-29T00:00:00"/>
    <x v="3"/>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x v="2"/>
    <m/>
    <x v="3"/>
    <s v="Chat"/>
    <m/>
    <m/>
    <x v="0"/>
    <x v="10"/>
    <x v="1"/>
    <x v="1"/>
    <x v="0"/>
    <x v="1"/>
    <n v="0.24374999999999999"/>
  </r>
  <r>
    <n v="2134"/>
    <s v="Steven Harvey"/>
    <s v="kevinkelly@example.org"/>
    <n v="44"/>
    <s v="Male"/>
    <x v="27"/>
    <d v="2021-06-05T00:00:00"/>
    <x v="1"/>
    <s v="Refund request"/>
    <s v="I've forgotten my password for my {product_purchased} account, and the password reset option is not working. How can I recover my account?_x000a__x000a_Note For MicrosoftÂ® Outlook 2010 and later users, the following authentication is available for I've recently updated the firmware of my {product_purchased}, and the issue started happening afterward. Could it be related to the update?"/>
    <x v="0"/>
    <m/>
    <x v="0"/>
    <s v="Email"/>
    <d v="2023-06-01T01:43:56"/>
    <m/>
    <x v="0"/>
    <x v="2"/>
    <x v="8"/>
    <x v="0"/>
    <x v="0"/>
    <x v="0"/>
    <n v="0.56874999999999998"/>
  </r>
  <r>
    <n v="2135"/>
    <s v="Brian Tate"/>
    <s v="sean64@example.org"/>
    <n v="28"/>
    <s v="Female"/>
    <x v="35"/>
    <d v="2021-08-23T00:00:00"/>
    <x v="3"/>
    <s v="Battery life"/>
    <s v="I'm having an issue with the {product_purchased}. Please assist._x000a__x000a_Powered by vBulletinÂ® Version 4.2.2738 Copyright Â© 2018 vBulletin Solutions, Inc. All rights reserved. I'm concerned about the security of my {product_purchased} and would like to ensure that my data is safe."/>
    <x v="1"/>
    <s v="Wife page relate effect."/>
    <x v="1"/>
    <s v="Social media"/>
    <d v="2023-06-01T04:24:58"/>
    <d v="2023-06-01T07:29:58"/>
    <x v="3"/>
    <x v="0"/>
    <x v="5"/>
    <x v="1"/>
    <x v="1"/>
    <x v="1"/>
    <n v="0.89375000000000004"/>
  </r>
  <r>
    <n v="2136"/>
    <s v="Ryan Baldwin"/>
    <s v="pjohnson@example.org"/>
    <n v="54"/>
    <s v="Female"/>
    <x v="39"/>
    <d v="2020-06-28T00:00:00"/>
    <x v="0"/>
    <s v="Delivery problem"/>
    <s v="I'm having an issue with the {product_purchased}. Please assist. Thanks! I'm experiencing this issue on multiple devices of the same model, so it seems to be a widespread problem."/>
    <x v="2"/>
    <m/>
    <x v="2"/>
    <s v="Phone"/>
    <m/>
    <m/>
    <x v="0"/>
    <x v="6"/>
    <x v="8"/>
    <x v="0"/>
    <x v="0"/>
    <x v="1"/>
    <n v="0.46250000000000002"/>
  </r>
  <r>
    <n v="2137"/>
    <s v="Lauren Maddox"/>
    <s v="littlephyllis@example.net"/>
    <n v="27"/>
    <s v="Female"/>
    <x v="26"/>
    <d v="2021-05-19T00:00:00"/>
    <x v="4"/>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x v="2"/>
    <m/>
    <x v="0"/>
    <s v="Phone"/>
    <m/>
    <m/>
    <x v="0"/>
    <x v="0"/>
    <x v="1"/>
    <x v="0"/>
    <x v="0"/>
    <x v="1"/>
    <n v="0.80625000000000002"/>
  </r>
  <r>
    <n v="2138"/>
    <s v="Jim Roach"/>
    <s v="jose25@example.com"/>
    <n v="41"/>
    <s v="Female"/>
    <x v="38"/>
    <d v="2020-03-19T00:00:00"/>
    <x v="3"/>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x v="0"/>
    <m/>
    <x v="1"/>
    <s v="Chat"/>
    <d v="2023-06-01T03:20:01"/>
    <m/>
    <x v="0"/>
    <x v="0"/>
    <x v="0"/>
    <x v="1"/>
    <x v="0"/>
    <x v="0"/>
    <n v="0.76875000000000004"/>
  </r>
  <r>
    <n v="2139"/>
    <s v="Charles Fitzpatrick"/>
    <s v="sbaldwin@example.org"/>
    <n v="38"/>
    <s v="Other"/>
    <x v="14"/>
    <d v="2020-01-20T00:00:00"/>
    <x v="2"/>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x v="1"/>
    <s v="Unit hard cultural."/>
    <x v="0"/>
    <s v="Phone"/>
    <d v="2023-06-01T08:23:03"/>
    <d v="2023-06-01T00:03:03"/>
    <x v="1"/>
    <x v="1"/>
    <x v="6"/>
    <x v="1"/>
    <x v="1"/>
    <x v="1"/>
    <n v="0.79374999999999996"/>
  </r>
  <r>
    <n v="2140"/>
    <s v="Seth Mclaughlin"/>
    <s v="vchase@example.com"/>
    <n v="65"/>
    <s v="Other"/>
    <x v="2"/>
    <d v="2021-02-14T00:00:00"/>
    <x v="1"/>
    <s v="Software bug"/>
    <s v="I'm having an issue with the {product_purchased}. Please assist._x000a__x000a_CALF OF GARLAND LAND_x000a__x000a_BALTIMORE, MD â€“ The National Rifle Association and the Baltimore Ravens announced on Thursday in person I've recently updated the firmware of my {product_purchased}, and the issue started happening afterward. Could it be related to the update?"/>
    <x v="1"/>
    <s v="Out capital fact next wrong."/>
    <x v="0"/>
    <s v="Chat"/>
    <d v="2023-06-01T15:24:05"/>
    <d v="2023-06-01T11:26:05"/>
    <x v="5"/>
    <x v="6"/>
    <x v="4"/>
    <x v="1"/>
    <x v="1"/>
    <x v="1"/>
    <n v="0.39374999999999999"/>
  </r>
  <r>
    <n v="2141"/>
    <s v="Ashley Smith"/>
    <s v="njones@example.net"/>
    <n v="47"/>
    <s v="Male"/>
    <x v="28"/>
    <d v="2020-06-13T00:00:00"/>
    <x v="4"/>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x v="2"/>
    <m/>
    <x v="1"/>
    <s v="Phone"/>
    <m/>
    <m/>
    <x v="0"/>
    <x v="0"/>
    <x v="8"/>
    <x v="1"/>
    <x v="0"/>
    <x v="1"/>
    <n v="0.84375"/>
  </r>
  <r>
    <n v="2142"/>
    <s v="Gerald Maldonado"/>
    <s v="teresa45@example.org"/>
    <n v="21"/>
    <s v="Other"/>
    <x v="6"/>
    <d v="2020-12-30T00:00:00"/>
    <x v="4"/>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x v="2"/>
    <m/>
    <x v="2"/>
    <s v="Email"/>
    <m/>
    <m/>
    <x v="0"/>
    <x v="10"/>
    <x v="10"/>
    <x v="0"/>
    <x v="0"/>
    <x v="1"/>
    <n v="0.23749999999999999"/>
  </r>
  <r>
    <n v="2143"/>
    <s v="Ashley Boyd"/>
    <s v="melaniebradley@example.com"/>
    <n v="50"/>
    <s v="Female"/>
    <x v="17"/>
    <d v="2020-05-23T00:00:00"/>
    <x v="0"/>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x v="1"/>
    <s v="Could six daughter develop administration."/>
    <x v="0"/>
    <s v="Chat"/>
    <d v="2023-06-01T10:53:10"/>
    <d v="2023-06-01T11:24:10"/>
    <x v="4"/>
    <x v="2"/>
    <x v="1"/>
    <x v="1"/>
    <x v="1"/>
    <x v="1"/>
    <n v="0.72499999999999998"/>
  </r>
  <r>
    <n v="2144"/>
    <s v="Michael Howard"/>
    <s v="vaughanamy@example.org"/>
    <n v="28"/>
    <s v="Male"/>
    <x v="1"/>
    <d v="2020-01-03T00:00:00"/>
    <x v="1"/>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x v="0"/>
    <m/>
    <x v="2"/>
    <s v="Chat"/>
    <d v="2023-06-01T02:25:11"/>
    <m/>
    <x v="0"/>
    <x v="4"/>
    <x v="6"/>
    <x v="1"/>
    <x v="0"/>
    <x v="0"/>
    <n v="0.51875000000000004"/>
  </r>
  <r>
    <n v="2145"/>
    <s v="Richard Vasquez"/>
    <s v="ystout@example.net"/>
    <n v="28"/>
    <s v="Female"/>
    <x v="3"/>
    <d v="2020-10-06T00:00:00"/>
    <x v="3"/>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x v="1"/>
    <s v="Avoid type natural because herself."/>
    <x v="2"/>
    <s v="Social media"/>
    <d v="2023-06-01T14:44:13"/>
    <d v="2023-06-01T17:18:13"/>
    <x v="5"/>
    <x v="2"/>
    <x v="7"/>
    <x v="1"/>
    <x v="1"/>
    <x v="1"/>
    <n v="0.7"/>
  </r>
  <r>
    <n v="2146"/>
    <s v="Samantha Martin"/>
    <s v="ojones@example.com"/>
    <n v="44"/>
    <s v="Male"/>
    <x v="41"/>
    <d v="2020-05-07T00:00:00"/>
    <x v="4"/>
    <s v="Peripheral compatibility"/>
    <s v="I'm having an issue with the {product_purchased}. Please assist._x000a__x000a_I am not able to do anything to improve these. Please help... I've tried different settings and configurations on my {product_purchased}, but the issue persists."/>
    <x v="2"/>
    <m/>
    <x v="1"/>
    <s v="Phone"/>
    <m/>
    <m/>
    <x v="0"/>
    <x v="6"/>
    <x v="1"/>
    <x v="1"/>
    <x v="0"/>
    <x v="1"/>
    <n v="0.38124999999999998"/>
  </r>
  <r>
    <n v="2147"/>
    <s v="Matthew Villanueva"/>
    <s v="johnsonbarbara@example.net"/>
    <n v="64"/>
    <s v="Male"/>
    <x v="23"/>
    <d v="2021-04-02T00:00:00"/>
    <x v="1"/>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x v="2"/>
    <m/>
    <x v="0"/>
    <s v="Email"/>
    <m/>
    <m/>
    <x v="0"/>
    <x v="0"/>
    <x v="11"/>
    <x v="0"/>
    <x v="0"/>
    <x v="1"/>
    <n v="0.875"/>
  </r>
  <r>
    <n v="2148"/>
    <s v="Samuel Walker"/>
    <s v="nicole89@example.org"/>
    <n v="30"/>
    <s v="Other"/>
    <x v="36"/>
    <d v="2020-10-07T00:00:00"/>
    <x v="2"/>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x v="2"/>
    <m/>
    <x v="0"/>
    <s v="Chat"/>
    <m/>
    <m/>
    <x v="0"/>
    <x v="0"/>
    <x v="7"/>
    <x v="0"/>
    <x v="0"/>
    <x v="1"/>
    <n v="0.83750000000000002"/>
  </r>
  <r>
    <n v="2149"/>
    <s v="Austin Brown"/>
    <s v="jessica65@example.org"/>
    <n v="65"/>
    <s v="Other"/>
    <x v="41"/>
    <d v="2021-11-14T00:00:00"/>
    <x v="1"/>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x v="2"/>
    <m/>
    <x v="2"/>
    <s v="Phone"/>
    <m/>
    <m/>
    <x v="0"/>
    <x v="6"/>
    <x v="3"/>
    <x v="0"/>
    <x v="0"/>
    <x v="1"/>
    <n v="0.51875000000000004"/>
  </r>
  <r>
    <n v="2150"/>
    <s v="Gina Hooper"/>
    <s v="lauriecooper@example.org"/>
    <n v="27"/>
    <s v="Male"/>
    <x v="39"/>
    <d v="2021-10-06T00:00:00"/>
    <x v="1"/>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x v="0"/>
    <m/>
    <x v="3"/>
    <s v="Email"/>
    <d v="2023-06-01T01:33:20"/>
    <m/>
    <x v="0"/>
    <x v="7"/>
    <x v="7"/>
    <x v="1"/>
    <x v="0"/>
    <x v="0"/>
    <n v="0.2"/>
  </r>
  <r>
    <n v="2151"/>
    <s v="Shannon Morris"/>
    <s v="danielmaddox@example.net"/>
    <n v="23"/>
    <s v="Other"/>
    <x v="31"/>
    <d v="2020-09-26T00:00:00"/>
    <x v="4"/>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x v="0"/>
    <m/>
    <x v="0"/>
    <s v="Chat"/>
    <d v="2023-06-01T05:13:21"/>
    <m/>
    <x v="0"/>
    <x v="6"/>
    <x v="9"/>
    <x v="0"/>
    <x v="0"/>
    <x v="0"/>
    <n v="0.4"/>
  </r>
  <r>
    <n v="2152"/>
    <s v="Alexandra Sanchez"/>
    <s v="nkelley@example.com"/>
    <n v="62"/>
    <s v="Other"/>
    <x v="16"/>
    <d v="2020-06-04T00:00:00"/>
    <x v="1"/>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x v="0"/>
    <m/>
    <x v="1"/>
    <s v="Phone"/>
    <d v="2023-06-01T19:47:22"/>
    <m/>
    <x v="0"/>
    <x v="2"/>
    <x v="8"/>
    <x v="1"/>
    <x v="0"/>
    <x v="0"/>
    <n v="0.56874999999999998"/>
  </r>
  <r>
    <n v="2153"/>
    <s v="Karen Hobbs"/>
    <s v="vperry@example.net"/>
    <n v="25"/>
    <s v="Female"/>
    <x v="14"/>
    <d v="2021-03-28T00:00:00"/>
    <x v="4"/>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x v="1"/>
    <s v="Information voice billion represent me."/>
    <x v="3"/>
    <s v="Chat"/>
    <d v="2023-06-01T04:49:23"/>
    <d v="2023-06-01T03:43:23"/>
    <x v="1"/>
    <x v="0"/>
    <x v="0"/>
    <x v="1"/>
    <x v="1"/>
    <x v="1"/>
    <n v="0.76875000000000004"/>
  </r>
  <r>
    <n v="2154"/>
    <s v="Brittany Gray"/>
    <s v="harrellkathy@example.com"/>
    <n v="61"/>
    <s v="Female"/>
    <x v="40"/>
    <d v="2020-08-12T00:00:00"/>
    <x v="4"/>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x v="0"/>
    <m/>
    <x v="2"/>
    <s v="Phone"/>
    <d v="2023-06-01T18:11:24"/>
    <m/>
    <x v="0"/>
    <x v="9"/>
    <x v="5"/>
    <x v="1"/>
    <x v="0"/>
    <x v="0"/>
    <n v="0.1875"/>
  </r>
  <r>
    <n v="2155"/>
    <s v="Kathleen Brown"/>
    <s v="umccoy@example.net"/>
    <n v="69"/>
    <s v="Female"/>
    <x v="17"/>
    <d v="2021-07-03T00:00:00"/>
    <x v="3"/>
    <s v="Payment issue"/>
    <s v="I'm having an issue with the {product_purchased}. Please assist. 1.4.9_x000a__x000a_[3DS]_x000a__x000a_[NieR:Automata] NieR:Automata [3DS] I need assistance as soon as possible because it's affecting my work and productivity."/>
    <x v="1"/>
    <s v="Region hear such federal likely."/>
    <x v="3"/>
    <s v="Email"/>
    <d v="2023-06-01T05:40:26"/>
    <d v="2023-06-01T18:42:26"/>
    <x v="4"/>
    <x v="3"/>
    <x v="2"/>
    <x v="1"/>
    <x v="1"/>
    <x v="1"/>
    <n v="0.23749999999999999"/>
  </r>
  <r>
    <n v="2156"/>
    <s v="Phillip Jackson"/>
    <s v="kimberlyhughes@example.net"/>
    <n v="22"/>
    <s v="Female"/>
    <x v="16"/>
    <d v="2021-05-05T00:00:00"/>
    <x v="1"/>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x v="1"/>
    <s v="Job state last cup."/>
    <x v="2"/>
    <s v="Chat"/>
    <d v="2023-06-01T06:48:28"/>
    <d v="2023-06-01T08:47:28"/>
    <x v="4"/>
    <x v="1"/>
    <x v="1"/>
    <x v="1"/>
    <x v="1"/>
    <x v="1"/>
    <n v="0.71875"/>
  </r>
  <r>
    <n v="2157"/>
    <s v="Patty Lewis"/>
    <s v="heather27@example.org"/>
    <n v="28"/>
    <s v="Female"/>
    <x v="8"/>
    <d v="2020-11-25T00:00:00"/>
    <x v="3"/>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x v="2"/>
    <m/>
    <x v="1"/>
    <s v="Social media"/>
    <m/>
    <m/>
    <x v="0"/>
    <x v="0"/>
    <x v="3"/>
    <x v="1"/>
    <x v="0"/>
    <x v="1"/>
    <n v="0.9375"/>
  </r>
  <r>
    <n v="2158"/>
    <s v="Misty Owens"/>
    <s v="bonillarachael@example.com"/>
    <n v="63"/>
    <s v="Female"/>
    <x v="8"/>
    <d v="2020-10-21T00:00:00"/>
    <x v="3"/>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x v="0"/>
    <m/>
    <x v="0"/>
    <s v="Phone"/>
    <d v="2023-06-01T21:27:30"/>
    <m/>
    <x v="0"/>
    <x v="0"/>
    <x v="7"/>
    <x v="0"/>
    <x v="0"/>
    <x v="0"/>
    <n v="0.83750000000000002"/>
  </r>
  <r>
    <n v="2159"/>
    <s v="Adam French"/>
    <s v="danielpatrick@example.com"/>
    <n v="48"/>
    <s v="Female"/>
    <x v="17"/>
    <d v="2020-09-08T00:00:00"/>
    <x v="3"/>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x v="0"/>
    <m/>
    <x v="0"/>
    <s v="Email"/>
    <d v="2023-06-01T08:59:32"/>
    <m/>
    <x v="0"/>
    <x v="7"/>
    <x v="9"/>
    <x v="0"/>
    <x v="0"/>
    <x v="0"/>
    <n v="0.3"/>
  </r>
  <r>
    <n v="2160"/>
    <s v="Anita Wilson"/>
    <s v="hawkinschad@example.com"/>
    <n v="58"/>
    <s v="Male"/>
    <x v="23"/>
    <d v="2020-12-27T00:00:00"/>
    <x v="3"/>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x v="0"/>
    <m/>
    <x v="1"/>
    <s v="Email"/>
    <d v="2023-06-01T12:39:34"/>
    <m/>
    <x v="0"/>
    <x v="0"/>
    <x v="10"/>
    <x v="1"/>
    <x v="0"/>
    <x v="0"/>
    <n v="0.78125"/>
  </r>
  <r>
    <n v="2161"/>
    <s v="Steven Edwards"/>
    <s v="daviskathleen@example.org"/>
    <n v="54"/>
    <s v="Male"/>
    <x v="10"/>
    <d v="2020-09-07T00:00:00"/>
    <x v="1"/>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x v="1"/>
    <s v="Kitchen already my."/>
    <x v="3"/>
    <s v="Phone"/>
    <d v="2023-06-01T15:48:36"/>
    <d v="2023-06-01T08:03:36"/>
    <x v="3"/>
    <x v="1"/>
    <x v="9"/>
    <x v="1"/>
    <x v="1"/>
    <x v="1"/>
    <n v="0.73124999999999996"/>
  </r>
  <r>
    <n v="2162"/>
    <s v="Eric Smith"/>
    <s v="kellyfoster@example.org"/>
    <n v="49"/>
    <s v="Male"/>
    <x v="6"/>
    <d v="2021-07-22T00:00:00"/>
    <x v="0"/>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x v="2"/>
    <m/>
    <x v="2"/>
    <s v="Email"/>
    <m/>
    <m/>
    <x v="0"/>
    <x v="0"/>
    <x v="2"/>
    <x v="0"/>
    <x v="0"/>
    <x v="1"/>
    <n v="1.0687500000000001"/>
  </r>
  <r>
    <n v="2163"/>
    <s v="Paul Sanchez"/>
    <s v="benjamin54@example.net"/>
    <n v="44"/>
    <s v="Other"/>
    <x v="22"/>
    <d v="2021-08-07T00:00:00"/>
    <x v="1"/>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x v="1"/>
    <s v="Stay always learn my shake authority start young."/>
    <x v="1"/>
    <s v="Email"/>
    <d v="2023-06-01T18:15:38"/>
    <d v="2023-06-01T20:17:38"/>
    <x v="4"/>
    <x v="0"/>
    <x v="5"/>
    <x v="1"/>
    <x v="1"/>
    <x v="1"/>
    <n v="0.89375000000000004"/>
  </r>
  <r>
    <n v="2164"/>
    <s v="Angela Hudson"/>
    <s v="anthonycampbell@example.org"/>
    <n v="56"/>
    <s v="Other"/>
    <x v="31"/>
    <d v="2021-08-20T00:00:00"/>
    <x v="1"/>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x v="2"/>
    <m/>
    <x v="1"/>
    <s v="Chat"/>
    <m/>
    <m/>
    <x v="0"/>
    <x v="1"/>
    <x v="5"/>
    <x v="1"/>
    <x v="0"/>
    <x v="1"/>
    <n v="0.625"/>
  </r>
  <r>
    <n v="2165"/>
    <s v="Alicia Johnson"/>
    <s v="sandovalthomas@example.com"/>
    <n v="67"/>
    <s v="Male"/>
    <x v="30"/>
    <d v="2020-11-25T00:00:00"/>
    <x v="3"/>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x v="2"/>
    <m/>
    <x v="0"/>
    <s v="Chat"/>
    <m/>
    <m/>
    <x v="0"/>
    <x v="3"/>
    <x v="3"/>
    <x v="0"/>
    <x v="0"/>
    <x v="1"/>
    <n v="0.22500000000000001"/>
  </r>
  <r>
    <n v="2166"/>
    <s v="Chris Hendrix"/>
    <s v="arthur26@example.net"/>
    <n v="49"/>
    <s v="Other"/>
    <x v="25"/>
    <d v="2021-07-01T00:00:00"/>
    <x v="4"/>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x v="2"/>
    <m/>
    <x v="1"/>
    <s v="Phone"/>
    <m/>
    <m/>
    <x v="0"/>
    <x v="1"/>
    <x v="2"/>
    <x v="1"/>
    <x v="0"/>
    <x v="1"/>
    <n v="0.65"/>
  </r>
  <r>
    <n v="2167"/>
    <s v="Andrea Jensen"/>
    <s v="ytaylor@example.org"/>
    <n v="49"/>
    <s v="Female"/>
    <x v="16"/>
    <d v="2021-10-09T00:00:00"/>
    <x v="3"/>
    <s v="Product recommendation"/>
    <s v="I'm having an issue with the {product_purchased}. Please assist._x000a__x000a_Seller.ca will be updated if this is the case. I've followed online tutorials and community forums to troubleshoot the issue, but no luck so far."/>
    <x v="1"/>
    <s v="Rock item develop see."/>
    <x v="1"/>
    <s v="Social media"/>
    <d v="2023-06-01T17:56:43"/>
    <d v="2023-06-01T13:26:43"/>
    <x v="4"/>
    <x v="0"/>
    <x v="7"/>
    <x v="1"/>
    <x v="1"/>
    <x v="1"/>
    <n v="0.83750000000000002"/>
  </r>
  <r>
    <n v="2168"/>
    <s v="Thomas Stevens"/>
    <s v="brandigilbert@example.org"/>
    <n v="42"/>
    <s v="Female"/>
    <x v="34"/>
    <d v="2021-11-24T00:00:00"/>
    <x v="2"/>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x v="0"/>
    <m/>
    <x v="2"/>
    <s v="Phone"/>
    <d v="2023-06-01T05:58:44"/>
    <m/>
    <x v="0"/>
    <x v="0"/>
    <x v="3"/>
    <x v="1"/>
    <x v="0"/>
    <x v="0"/>
    <n v="0.9375"/>
  </r>
  <r>
    <n v="2169"/>
    <s v="Shawn Brown DDS"/>
    <s v="ugregory@example.net"/>
    <n v="54"/>
    <s v="Other"/>
    <x v="20"/>
    <d v="2021-11-22T00:00:00"/>
    <x v="0"/>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x v="2"/>
    <m/>
    <x v="0"/>
    <s v="Social media"/>
    <m/>
    <m/>
    <x v="4"/>
    <x v="4"/>
    <x v="3"/>
    <x v="0"/>
    <x v="0"/>
    <x v="1"/>
    <n v="0.41875000000000001"/>
  </r>
  <r>
    <n v="2170"/>
    <s v="Jennifer Woods"/>
    <s v="mmartin@example.org"/>
    <n v="37"/>
    <s v="Female"/>
    <x v="12"/>
    <d v="2020-01-02T00:00:00"/>
    <x v="1"/>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x v="2"/>
    <m/>
    <x v="3"/>
    <s v="Social media"/>
    <m/>
    <m/>
    <x v="4"/>
    <x v="8"/>
    <x v="6"/>
    <x v="1"/>
    <x v="0"/>
    <x v="1"/>
    <n v="0.25624999999999998"/>
  </r>
  <r>
    <n v="2171"/>
    <s v="Angela Bailey"/>
    <s v="uparsons@example.org"/>
    <n v="22"/>
    <s v="Female"/>
    <x v="25"/>
    <d v="2020-02-29T00:00:00"/>
    <x v="3"/>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x v="3"/>
    <s v="Email"/>
    <d v="2023-06-01T08:50:48"/>
    <m/>
    <x v="4"/>
    <x v="4"/>
    <x v="4"/>
    <x v="1"/>
    <x v="0"/>
    <x v="0"/>
    <n v="0.47499999999999998"/>
  </r>
  <r>
    <n v="2172"/>
    <s v="Steven Smith"/>
    <s v="shari97@example.com"/>
    <n v="51"/>
    <s v="Other"/>
    <x v="18"/>
    <d v="2020-01-06T00:00:00"/>
    <x v="1"/>
    <s v="Delivery problem"/>
    <s v="I'm having an issue with the {product_purchased}. Please assist. I need assistance as soon as possible because it's affecting my work and productivity."/>
    <x v="0"/>
    <m/>
    <x v="3"/>
    <s v="Chat"/>
    <d v="2023-06-01T20:09:48"/>
    <m/>
    <x v="4"/>
    <x v="0"/>
    <x v="6"/>
    <x v="1"/>
    <x v="0"/>
    <x v="0"/>
    <n v="0.8"/>
  </r>
  <r>
    <n v="2173"/>
    <s v="Michael Washington"/>
    <s v="wmoore@example.org"/>
    <n v="56"/>
    <s v="Female"/>
    <x v="23"/>
    <d v="2021-02-04T00:00:00"/>
    <x v="4"/>
    <s v="Network problem"/>
    <s v="I'm having an issue with the {product_purchased}. Please assist._x000a__x000a_â€¢ Product and seller: It is possible that you may have the same item or the same device. Please support the seller._x000a__x000a_â€¢ Contact: You This problem started occurring after the recent software update. I haven't made any other changes to the device."/>
    <x v="0"/>
    <m/>
    <x v="0"/>
    <s v="Email"/>
    <d v="2023-06-01T20:35:50"/>
    <m/>
    <x v="4"/>
    <x v="1"/>
    <x v="4"/>
    <x v="0"/>
    <x v="0"/>
    <x v="0"/>
    <n v="0.70625000000000004"/>
  </r>
  <r>
    <n v="2174"/>
    <s v="Luke Guerrero"/>
    <s v="kaylasimpson@example.com"/>
    <n v="54"/>
    <s v="Male"/>
    <x v="21"/>
    <d v="2021-11-01T00:00:00"/>
    <x v="4"/>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x v="1"/>
    <s v="Your room author after capital main job."/>
    <x v="1"/>
    <s v="Social media"/>
    <d v="2023-06-01T17:18:53"/>
    <d v="2023-06-01T10:20:53"/>
    <x v="4"/>
    <x v="2"/>
    <x v="3"/>
    <x v="1"/>
    <x v="1"/>
    <x v="1"/>
    <n v="0.6"/>
  </r>
  <r>
    <n v="2175"/>
    <s v="Lisa Abbott"/>
    <s v="slogan@example.net"/>
    <n v="66"/>
    <s v="Other"/>
    <x v="23"/>
    <d v="2020-11-30T00:00:00"/>
    <x v="3"/>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x v="0"/>
    <m/>
    <x v="2"/>
    <s v="Chat"/>
    <d v="2023-06-01T18:53:53"/>
    <m/>
    <x v="4"/>
    <x v="10"/>
    <x v="3"/>
    <x v="1"/>
    <x v="0"/>
    <x v="0"/>
    <n v="0.21249999999999999"/>
  </r>
  <r>
    <n v="2176"/>
    <s v="Emily Adams"/>
    <s v="xwalker@example.org"/>
    <n v="63"/>
    <s v="Other"/>
    <x v="16"/>
    <d v="2020-09-19T00:00:00"/>
    <x v="3"/>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x v="0"/>
    <m/>
    <x v="1"/>
    <s v="Phone"/>
    <d v="2023-06-01T09:20:55"/>
    <m/>
    <x v="4"/>
    <x v="1"/>
    <x v="9"/>
    <x v="1"/>
    <x v="0"/>
    <x v="0"/>
    <n v="0.73124999999999996"/>
  </r>
  <r>
    <n v="2177"/>
    <s v="Henry Carr"/>
    <s v="costachristina@example.net"/>
    <n v="46"/>
    <s v="Female"/>
    <x v="6"/>
    <d v="2020-02-23T00:00:00"/>
    <x v="2"/>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x v="2"/>
    <m/>
    <x v="2"/>
    <s v="Phone"/>
    <m/>
    <m/>
    <x v="4"/>
    <x v="2"/>
    <x v="4"/>
    <x v="0"/>
    <x v="0"/>
    <x v="1"/>
    <n v="0.6875"/>
  </r>
  <r>
    <n v="2178"/>
    <s v="Margaret Turner"/>
    <s v="brian64@example.com"/>
    <n v="30"/>
    <s v="Male"/>
    <x v="23"/>
    <d v="2021-09-07T00:00:00"/>
    <x v="1"/>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x v="1"/>
    <s v="Matter technology financial involve a happy."/>
    <x v="2"/>
    <s v="Phone"/>
    <d v="2023-05-31T22:40:57"/>
    <d v="2023-06-01T02:47:57"/>
    <x v="5"/>
    <x v="2"/>
    <x v="9"/>
    <x v="1"/>
    <x v="1"/>
    <x v="1"/>
    <n v="0.61250000000000004"/>
  </r>
  <r>
    <n v="2179"/>
    <s v="Andrew Alvarado"/>
    <s v="lisa84@example.net"/>
    <n v="62"/>
    <s v="Other"/>
    <x v="27"/>
    <d v="2020-08-11T00:00:00"/>
    <x v="3"/>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x v="2"/>
    <m/>
    <x v="1"/>
    <s v="Email"/>
    <m/>
    <m/>
    <x v="4"/>
    <x v="4"/>
    <x v="5"/>
    <x v="1"/>
    <x v="0"/>
    <x v="1"/>
    <n v="0.42499999999999999"/>
  </r>
  <r>
    <n v="2180"/>
    <s v="Jacqueline Reed"/>
    <s v="kevinmorgan@example.net"/>
    <n v="50"/>
    <s v="Female"/>
    <x v="34"/>
    <d v="2021-07-19T00:00:00"/>
    <x v="3"/>
    <s v="Account access"/>
    <s v="I'm having an issue with the {product_purchased}. Please assist._x000a__x000a_[08/12/2014, 12:27:40 AM] Ian Cheong: yay. [08/12/2014, 12:27: I've recently updated the firmware of my {product_purchased}, and the issue started happening afterward. Could it be related to the update?"/>
    <x v="1"/>
    <s v="Site issue never reason that police how."/>
    <x v="2"/>
    <s v="Email"/>
    <d v="2023-06-01T04:46:00"/>
    <d v="2023-06-01T19:54:00"/>
    <x v="3"/>
    <x v="4"/>
    <x v="2"/>
    <x v="1"/>
    <x v="1"/>
    <x v="1"/>
    <n v="0.43125000000000002"/>
  </r>
  <r>
    <n v="2181"/>
    <s v="Zachary Campbell"/>
    <s v="michael59@example.com"/>
    <n v="41"/>
    <s v="Female"/>
    <x v="34"/>
    <d v="2021-12-14T00:00:00"/>
    <x v="2"/>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x v="2"/>
    <m/>
    <x v="2"/>
    <s v="Social media"/>
    <m/>
    <m/>
    <x v="4"/>
    <x v="4"/>
    <x v="10"/>
    <x v="0"/>
    <x v="0"/>
    <x v="1"/>
    <n v="0.41875000000000001"/>
  </r>
  <r>
    <n v="2182"/>
    <s v="Sean Moore"/>
    <s v="uwatts@example.org"/>
    <n v="37"/>
    <s v="Male"/>
    <x v="26"/>
    <d v="2020-10-19T00:00:00"/>
    <x v="2"/>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x v="2"/>
    <m/>
    <x v="0"/>
    <s v="Email"/>
    <m/>
    <m/>
    <x v="4"/>
    <x v="2"/>
    <x v="7"/>
    <x v="0"/>
    <x v="0"/>
    <x v="1"/>
    <n v="0.7"/>
  </r>
  <r>
    <n v="2183"/>
    <s v="Brittney Jones"/>
    <s v="fhall@example.net"/>
    <n v="47"/>
    <s v="Other"/>
    <x v="34"/>
    <d v="2020-08-08T00:00:00"/>
    <x v="2"/>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x v="0"/>
    <m/>
    <x v="2"/>
    <s v="Social media"/>
    <d v="2023-06-01T20:57:05"/>
    <m/>
    <x v="4"/>
    <x v="10"/>
    <x v="5"/>
    <x v="1"/>
    <x v="0"/>
    <x v="0"/>
    <n v="0.16875000000000001"/>
  </r>
  <r>
    <n v="2184"/>
    <s v="Caleb Carter"/>
    <s v="ericpham@example.net"/>
    <n v="31"/>
    <s v="Male"/>
    <x v="19"/>
    <d v="2020-10-17T00:00:00"/>
    <x v="4"/>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x v="2"/>
    <m/>
    <x v="2"/>
    <s v="Social media"/>
    <m/>
    <m/>
    <x v="4"/>
    <x v="0"/>
    <x v="7"/>
    <x v="0"/>
    <x v="0"/>
    <x v="1"/>
    <n v="0.83750000000000002"/>
  </r>
  <r>
    <n v="2185"/>
    <s v="Sherry Lewis"/>
    <s v="asmith@example.org"/>
    <n v="38"/>
    <s v="Female"/>
    <x v="9"/>
    <d v="2021-01-02T00:00:00"/>
    <x v="4"/>
    <s v="Refund request"/>
    <s v="There seems to be a glitch in the {product_purchased} software. It freezes frequently, making it difficult to use. Can you please provide a solution? I've followed the troubleshooting steps mentioned in the user manual, but the issue persists."/>
    <x v="1"/>
    <s v="Carry assume many once despite of."/>
    <x v="3"/>
    <s v="Chat"/>
    <d v="2023-06-01T03:23:06"/>
    <d v="2023-06-01T06:08:06"/>
    <x v="3"/>
    <x v="5"/>
    <x v="6"/>
    <x v="1"/>
    <x v="1"/>
    <x v="1"/>
    <n v="0.21249999999999999"/>
  </r>
  <r>
    <n v="2186"/>
    <s v="Melanie Parker"/>
    <s v="valerie99@example.com"/>
    <n v="40"/>
    <s v="Male"/>
    <x v="1"/>
    <d v="2021-03-27T00:00:00"/>
    <x v="1"/>
    <s v="Peripheral compatibility"/>
    <s v="I'm having an issue with the {product_purchased}. Please assist._x000a__x000a_â€¢ A number of problems can happen when loading and saving a product is interrupted._x000a__x000a_â€¢ When the product is paused or loading by a third-party I've checked for software updates, and my {product_purchased} is already running the latest version."/>
    <x v="2"/>
    <m/>
    <x v="3"/>
    <s v="Email"/>
    <m/>
    <m/>
    <x v="4"/>
    <x v="6"/>
    <x v="0"/>
    <x v="1"/>
    <x v="0"/>
    <x v="1"/>
    <n v="0.47499999999999998"/>
  </r>
  <r>
    <n v="2187"/>
    <s v="Marvin Meyer"/>
    <s v="charlottecole@example.com"/>
    <n v="46"/>
    <s v="Other"/>
    <x v="27"/>
    <d v="2021-03-09T00:00:00"/>
    <x v="1"/>
    <s v="Peripheral compatibility"/>
    <s v="I'm having an issue with the {product_purchased}. Please assist._x000a__x000a_â€¢ If this is something you're seeing or purchasing, send me a message and I'll remove it from the list of products._x000a__x000a_â€¢ Please enter I've followed online tutorials and community forums to troubleshoot the issue, but no luck so far."/>
    <x v="2"/>
    <m/>
    <x v="2"/>
    <s v="Phone"/>
    <m/>
    <m/>
    <x v="0"/>
    <x v="1"/>
    <x v="0"/>
    <x v="0"/>
    <x v="0"/>
    <x v="1"/>
    <n v="0.63124999999999998"/>
  </r>
  <r>
    <n v="2188"/>
    <s v="Sharon Rodriguez"/>
    <s v="lisa17@example.net"/>
    <n v="32"/>
    <s v="Female"/>
    <x v="39"/>
    <d v="2021-11-06T00:00:00"/>
    <x v="4"/>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x v="1"/>
    <s v="Always compare tax third office appear method."/>
    <x v="1"/>
    <s v="Phone"/>
    <d v="2023-06-01T05:03:11"/>
    <d v="2023-06-01T00:19:11"/>
    <x v="5"/>
    <x v="9"/>
    <x v="3"/>
    <x v="1"/>
    <x v="1"/>
    <x v="1"/>
    <n v="0.26874999999999999"/>
  </r>
  <r>
    <n v="2189"/>
    <s v="Kelsey Williams"/>
    <s v="valdezsandra@example.org"/>
    <n v="28"/>
    <s v="Other"/>
    <x v="1"/>
    <d v="2021-12-20T00:00:00"/>
    <x v="2"/>
    <s v="Cancellation request"/>
    <s v="I'm having an issue with the {product_purchased}. Please assist. I've tried using different cables, adapters, or peripherals with my {product_purchased}, but the issue persists."/>
    <x v="0"/>
    <m/>
    <x v="3"/>
    <s v="Chat"/>
    <d v="2023-06-01T18:04:11"/>
    <m/>
    <x v="4"/>
    <x v="2"/>
    <x v="10"/>
    <x v="1"/>
    <x v="0"/>
    <x v="0"/>
    <n v="0.59375"/>
  </r>
  <r>
    <n v="2190"/>
    <s v="Jimmy Anderson"/>
    <s v="james14@example.org"/>
    <n v="24"/>
    <s v="Female"/>
    <x v="41"/>
    <d v="2020-06-30T00:00:00"/>
    <x v="2"/>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x v="2"/>
    <m/>
    <x v="2"/>
    <s v="Phone"/>
    <m/>
    <m/>
    <x v="4"/>
    <x v="2"/>
    <x v="8"/>
    <x v="0"/>
    <x v="0"/>
    <x v="1"/>
    <n v="0.56874999999999998"/>
  </r>
  <r>
    <n v="2191"/>
    <s v="Rodney Rosales"/>
    <s v="hcarney@example.com"/>
    <n v="59"/>
    <s v="Male"/>
    <x v="0"/>
    <d v="2020-03-20T00:00:00"/>
    <x v="2"/>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x v="2"/>
    <m/>
    <x v="2"/>
    <s v="Phone"/>
    <m/>
    <m/>
    <x v="4"/>
    <x v="8"/>
    <x v="0"/>
    <x v="0"/>
    <x v="0"/>
    <x v="1"/>
    <n v="0.23749999999999999"/>
  </r>
  <r>
    <n v="2192"/>
    <s v="Ryan Moyer"/>
    <s v="hannah10@example.com"/>
    <n v="48"/>
    <s v="Other"/>
    <x v="16"/>
    <d v="2020-07-25T00:00:00"/>
    <x v="4"/>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x v="0"/>
    <m/>
    <x v="1"/>
    <s v="Chat"/>
    <d v="2023-06-01T15:23:15"/>
    <m/>
    <x v="4"/>
    <x v="4"/>
    <x v="2"/>
    <x v="1"/>
    <x v="0"/>
    <x v="0"/>
    <n v="0.43125000000000002"/>
  </r>
  <r>
    <n v="2193"/>
    <s v="Matthew Reyes"/>
    <s v="emily50@example.net"/>
    <n v="66"/>
    <s v="Female"/>
    <x v="31"/>
    <d v="2020-01-27T00:00:00"/>
    <x v="3"/>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x v="0"/>
    <m/>
    <x v="3"/>
    <s v="Chat"/>
    <d v="2023-06-01T02:51:16"/>
    <m/>
    <x v="4"/>
    <x v="0"/>
    <x v="6"/>
    <x v="1"/>
    <x v="0"/>
    <x v="0"/>
    <n v="0.8"/>
  </r>
  <r>
    <n v="2194"/>
    <s v="Alexis Ingram"/>
    <s v="adamhenry@example.com"/>
    <n v="49"/>
    <s v="Female"/>
    <x v="10"/>
    <d v="2020-08-29T00:00:00"/>
    <x v="1"/>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x v="1"/>
    <s v="Message season professional window make our sing."/>
    <x v="3"/>
    <s v="Email"/>
    <d v="2023-06-01T08:51:17"/>
    <d v="2023-06-01T18:16:17"/>
    <x v="4"/>
    <x v="2"/>
    <x v="5"/>
    <x v="1"/>
    <x v="1"/>
    <x v="1"/>
    <n v="0.64375000000000004"/>
  </r>
  <r>
    <n v="2195"/>
    <s v="Mr. Jason Sullivan"/>
    <s v="leblancjacqueline@example.com"/>
    <n v="24"/>
    <s v="Female"/>
    <x v="33"/>
    <d v="2020-11-23T00:00:00"/>
    <x v="0"/>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x v="2"/>
    <m/>
    <x v="0"/>
    <s v="Phone"/>
    <m/>
    <m/>
    <x v="4"/>
    <x v="6"/>
    <x v="3"/>
    <x v="0"/>
    <x v="0"/>
    <x v="1"/>
    <n v="0.51875000000000004"/>
  </r>
  <r>
    <n v="2196"/>
    <s v="Lauren Michael"/>
    <s v="haileyblanchard@example.net"/>
    <n v="26"/>
    <s v="Other"/>
    <x v="35"/>
    <d v="2021-09-02T00:00:00"/>
    <x v="2"/>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x v="0"/>
    <m/>
    <x v="0"/>
    <s v="Chat"/>
    <d v="2023-06-01T15:24:20"/>
    <m/>
    <x v="4"/>
    <x v="0"/>
    <x v="9"/>
    <x v="0"/>
    <x v="0"/>
    <x v="0"/>
    <n v="0.8"/>
  </r>
  <r>
    <n v="2197"/>
    <s v="Zachary Castro"/>
    <s v="mike85@example.net"/>
    <n v="36"/>
    <s v="Other"/>
    <x v="8"/>
    <d v="2021-08-21T00:00:00"/>
    <x v="1"/>
    <s v="Product compatibility"/>
    <s v="I'm having an issue with the {product_purchased}. Please assist. I've already contacted customer support multiple times, but the issue remains unresolved."/>
    <x v="0"/>
    <m/>
    <x v="3"/>
    <s v="Email"/>
    <d v="2023-06-01T09:31:20"/>
    <m/>
    <x v="4"/>
    <x v="10"/>
    <x v="5"/>
    <x v="1"/>
    <x v="0"/>
    <x v="0"/>
    <n v="0.16875000000000001"/>
  </r>
  <r>
    <n v="2198"/>
    <s v="Jessica Williams"/>
    <s v="connieali@example.com"/>
    <n v="60"/>
    <s v="Other"/>
    <x v="37"/>
    <d v="2020-05-06T00:00:00"/>
    <x v="2"/>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x v="1"/>
    <s v="Play professor government support arrive ok."/>
    <x v="1"/>
    <s v="Social media"/>
    <d v="2023-06-01T00:27:22"/>
    <d v="2023-06-01T06:56:22"/>
    <x v="3"/>
    <x v="4"/>
    <x v="1"/>
    <x v="1"/>
    <x v="1"/>
    <x v="1"/>
    <n v="0.36875000000000002"/>
  </r>
  <r>
    <n v="2199"/>
    <s v="John Hale"/>
    <s v="moralesjeffrey@example.net"/>
    <n v="49"/>
    <s v="Male"/>
    <x v="27"/>
    <d v="2020-08-11T00:00:00"/>
    <x v="1"/>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x v="2"/>
    <m/>
    <x v="0"/>
    <s v="Social media"/>
    <m/>
    <m/>
    <x v="4"/>
    <x v="2"/>
    <x v="5"/>
    <x v="0"/>
    <x v="0"/>
    <x v="1"/>
    <n v="0.64375000000000004"/>
  </r>
  <r>
    <n v="2200"/>
    <s v="Juan Lowe"/>
    <s v="peter06@example.net"/>
    <n v="28"/>
    <s v="Other"/>
    <x v="2"/>
    <d v="2021-08-27T00:00:00"/>
    <x v="1"/>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x v="1"/>
    <s v="Meet common ready you region."/>
    <x v="3"/>
    <s v="Email"/>
    <d v="2023-06-01T21:12:25"/>
    <d v="2023-06-01T01:38:25"/>
    <x v="1"/>
    <x v="4"/>
    <x v="5"/>
    <x v="1"/>
    <x v="1"/>
    <x v="1"/>
    <n v="0.42499999999999999"/>
  </r>
  <r>
    <n v="2201"/>
    <s v="Anthony Buchanan"/>
    <s v="sophiawolf@example.com"/>
    <n v="34"/>
    <s v="Male"/>
    <x v="12"/>
    <d v="2020-05-03T00:00:00"/>
    <x v="3"/>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x v="0"/>
    <m/>
    <x v="0"/>
    <s v="Social media"/>
    <d v="2023-06-01T19:16:27"/>
    <m/>
    <x v="4"/>
    <x v="0"/>
    <x v="1"/>
    <x v="0"/>
    <x v="0"/>
    <x v="0"/>
    <n v="0.80625000000000002"/>
  </r>
  <r>
    <n v="2202"/>
    <s v="Kyle Spencer"/>
    <s v="douglassmith@example.com"/>
    <n v="35"/>
    <s v="Male"/>
    <x v="34"/>
    <d v="2021-05-16T00:00:00"/>
    <x v="1"/>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x v="0"/>
    <m/>
    <x v="1"/>
    <s v="Social media"/>
    <d v="2023-06-01T08:55:28"/>
    <m/>
    <x v="4"/>
    <x v="6"/>
    <x v="1"/>
    <x v="1"/>
    <x v="0"/>
    <x v="0"/>
    <n v="0.38124999999999998"/>
  </r>
  <r>
    <n v="2203"/>
    <s v="Perry King"/>
    <s v="tammy01@example.net"/>
    <n v="53"/>
    <s v="Female"/>
    <x v="6"/>
    <d v="2020-09-03T00:00:00"/>
    <x v="3"/>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x v="1"/>
    <s v="Painting itself nor."/>
    <x v="3"/>
    <s v="Chat"/>
    <d v="2023-06-01T08:54:30"/>
    <d v="2023-06-01T20:24:30"/>
    <x v="3"/>
    <x v="7"/>
    <x v="9"/>
    <x v="1"/>
    <x v="1"/>
    <x v="1"/>
    <n v="0.3"/>
  </r>
  <r>
    <n v="2204"/>
    <s v="Victor Moses"/>
    <s v="katherinecross@example.net"/>
    <n v="36"/>
    <s v="Female"/>
    <x v="19"/>
    <d v="2020-10-17T00:00:00"/>
    <x v="4"/>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x v="2"/>
    <m/>
    <x v="0"/>
    <s v="Email"/>
    <m/>
    <m/>
    <x v="4"/>
    <x v="1"/>
    <x v="7"/>
    <x v="0"/>
    <x v="0"/>
    <x v="1"/>
    <n v="0.79374999999999996"/>
  </r>
  <r>
    <n v="2205"/>
    <s v="Carlos Cooper"/>
    <s v="smithshane@example.net"/>
    <n v="19"/>
    <s v="Other"/>
    <x v="38"/>
    <d v="2020-05-01T00:00:00"/>
    <x v="2"/>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x v="2"/>
    <m/>
    <x v="3"/>
    <s v="Chat"/>
    <m/>
    <m/>
    <x v="4"/>
    <x v="6"/>
    <x v="1"/>
    <x v="1"/>
    <x v="0"/>
    <x v="1"/>
    <n v="0.38124999999999998"/>
  </r>
  <r>
    <n v="2206"/>
    <s v="Alexandra Jones"/>
    <s v="austin82@example.com"/>
    <n v="67"/>
    <s v="Male"/>
    <x v="39"/>
    <d v="2020-11-08T00:00:00"/>
    <x v="3"/>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x v="0"/>
    <m/>
    <x v="2"/>
    <s v="Email"/>
    <d v="2023-06-01T12:26:35"/>
    <m/>
    <x v="4"/>
    <x v="8"/>
    <x v="3"/>
    <x v="1"/>
    <x v="0"/>
    <x v="0"/>
    <n v="0.18124999999999999"/>
  </r>
  <r>
    <n v="2207"/>
    <s v="Alvin Stephenson"/>
    <s v="msmith@example.net"/>
    <n v="21"/>
    <s v="Other"/>
    <x v="10"/>
    <d v="2021-03-09T00:00:00"/>
    <x v="2"/>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x v="1"/>
    <s v="Join once risk real view idea eye."/>
    <x v="3"/>
    <s v="Phone"/>
    <d v="2023-06-01T22:13:37"/>
    <d v="2023-06-01T10:29:37"/>
    <x v="3"/>
    <x v="0"/>
    <x v="0"/>
    <x v="1"/>
    <x v="1"/>
    <x v="1"/>
    <n v="0.76875000000000004"/>
  </r>
  <r>
    <n v="2208"/>
    <s v="Christopher Wolfe"/>
    <s v="ryan06@example.net"/>
    <n v="51"/>
    <s v="Female"/>
    <x v="36"/>
    <d v="2021-11-03T00:00:00"/>
    <x v="0"/>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x v="1"/>
    <s v="Ten available price place."/>
    <x v="3"/>
    <s v="Chat"/>
    <d v="2023-06-01T17:46:39"/>
    <d v="2023-06-01T13:41:39"/>
    <x v="5"/>
    <x v="10"/>
    <x v="3"/>
    <x v="1"/>
    <x v="1"/>
    <x v="1"/>
    <n v="0.21249999999999999"/>
  </r>
  <r>
    <n v="2209"/>
    <s v="Aaron Chavez"/>
    <s v="jjackson@example.com"/>
    <n v="35"/>
    <s v="Female"/>
    <x v="19"/>
    <d v="2020-06-15T00:00:00"/>
    <x v="2"/>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x v="0"/>
    <m/>
    <x v="1"/>
    <s v="Phone"/>
    <d v="2023-06-01T21:59:40"/>
    <m/>
    <x v="0"/>
    <x v="0"/>
    <x v="8"/>
    <x v="1"/>
    <x v="0"/>
    <x v="0"/>
    <n v="0.84375"/>
  </r>
  <r>
    <n v="2210"/>
    <s v="Nicole Baxter"/>
    <s v="jonathandavis@example.net"/>
    <n v="24"/>
    <s v="Other"/>
    <x v="41"/>
    <d v="2020-08-22T00:00:00"/>
    <x v="4"/>
    <s v="Delivery problem"/>
    <s v="I'm having an issue with the {product_purchased}. Please assist. â€”_x000a__x000a_Please enable JavaScript to view the comments powered by Disqus._x000a__x000a_Disqus I've recently updated the firmware of my {product_purchased}, and the issue started happening afterward. Could it be related to the update?"/>
    <x v="0"/>
    <m/>
    <x v="3"/>
    <s v="Email"/>
    <d v="2023-06-01T04:17:41"/>
    <m/>
    <x v="0"/>
    <x v="4"/>
    <x v="5"/>
    <x v="1"/>
    <x v="0"/>
    <x v="0"/>
    <n v="0.42499999999999999"/>
  </r>
  <r>
    <n v="2211"/>
    <s v="Keith Stewart"/>
    <s v="ujohnson@example.org"/>
    <n v="27"/>
    <s v="Other"/>
    <x v="7"/>
    <d v="2021-10-25T00:00:00"/>
    <x v="3"/>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x v="0"/>
    <m/>
    <x v="3"/>
    <s v="Social media"/>
    <d v="2023-06-01T10:30:43"/>
    <m/>
    <x v="0"/>
    <x v="0"/>
    <x v="7"/>
    <x v="1"/>
    <x v="0"/>
    <x v="0"/>
    <n v="0.83750000000000002"/>
  </r>
  <r>
    <n v="2212"/>
    <s v="Kaitlyn Meyers"/>
    <s v="nicholasmorris@example.org"/>
    <n v="63"/>
    <s v="Male"/>
    <x v="19"/>
    <d v="2021-09-21T00:00:00"/>
    <x v="4"/>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x v="1"/>
    <s v="Improve because environment."/>
    <x v="2"/>
    <s v="Chat"/>
    <d v="2023-06-01T11:29:44"/>
    <d v="2023-06-01T17:40:44"/>
    <x v="1"/>
    <x v="4"/>
    <x v="9"/>
    <x v="1"/>
    <x v="1"/>
    <x v="1"/>
    <n v="0.46875"/>
  </r>
  <r>
    <n v="2213"/>
    <s v="Michael Mueller"/>
    <s v="howealicia@example.org"/>
    <n v="59"/>
    <s v="Male"/>
    <x v="24"/>
    <d v="2021-12-26T00:00:00"/>
    <x v="0"/>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x v="2"/>
    <m/>
    <x v="2"/>
    <s v="Social media"/>
    <m/>
    <m/>
    <x v="0"/>
    <x v="1"/>
    <x v="10"/>
    <x v="0"/>
    <x v="0"/>
    <x v="1"/>
    <n v="0.66249999999999998"/>
  </r>
  <r>
    <n v="2214"/>
    <s v="James Mathis"/>
    <s v="zjackson@example.org"/>
    <n v="21"/>
    <s v="Other"/>
    <x v="16"/>
    <d v="2020-11-07T00:00:00"/>
    <x v="4"/>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x v="2"/>
    <m/>
    <x v="3"/>
    <s v="Phone"/>
    <m/>
    <m/>
    <x v="0"/>
    <x v="1"/>
    <x v="3"/>
    <x v="1"/>
    <x v="0"/>
    <x v="1"/>
    <n v="0.65625"/>
  </r>
  <r>
    <n v="2215"/>
    <s v="Sharon Frederick"/>
    <s v="william84@example.net"/>
    <n v="67"/>
    <s v="Other"/>
    <x v="29"/>
    <d v="2020-10-17T00:00:00"/>
    <x v="4"/>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x v="2"/>
    <m/>
    <x v="0"/>
    <s v="Chat"/>
    <m/>
    <m/>
    <x v="0"/>
    <x v="3"/>
    <x v="7"/>
    <x v="0"/>
    <x v="0"/>
    <x v="1"/>
    <n v="0.21249999999999999"/>
  </r>
  <r>
    <n v="2216"/>
    <s v="Keith Smith"/>
    <s v="piercedawn@example.net"/>
    <n v="29"/>
    <s v="Female"/>
    <x v="31"/>
    <d v="2020-12-28T00:00:00"/>
    <x v="0"/>
    <s v="Software bug"/>
    <s v="I'm having an issue with the {product_purchased}. Please assist. I'm unable to find the option to perform the desired action in the {product_purchased}. Could you please guide me through the steps?"/>
    <x v="1"/>
    <s v="Send benefit yes after as table."/>
    <x v="2"/>
    <s v="Chat"/>
    <d v="2023-06-01T14:02:49"/>
    <d v="2023-05-31T22:39:49"/>
    <x v="1"/>
    <x v="2"/>
    <x v="10"/>
    <x v="1"/>
    <x v="1"/>
    <x v="1"/>
    <n v="0.59375"/>
  </r>
  <r>
    <n v="2217"/>
    <s v="Brent Haynes"/>
    <s v="asmith@example.com"/>
    <n v="44"/>
    <s v="Female"/>
    <x v="0"/>
    <d v="2020-02-05T00:00:00"/>
    <x v="1"/>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x v="1"/>
    <s v="Station heart because benefit news able here."/>
    <x v="0"/>
    <s v="Social media"/>
    <d v="2023-06-01T09:08:51"/>
    <d v="2023-06-01T16:28:51"/>
    <x v="4"/>
    <x v="2"/>
    <x v="4"/>
    <x v="1"/>
    <x v="1"/>
    <x v="1"/>
    <n v="0.6875"/>
  </r>
  <r>
    <n v="2218"/>
    <s v="Joshua Stone"/>
    <s v="erikcarey@example.org"/>
    <n v="52"/>
    <s v="Female"/>
    <x v="29"/>
    <d v="2020-01-08T00:00:00"/>
    <x v="0"/>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x v="2"/>
    <m/>
    <x v="0"/>
    <s v="Phone"/>
    <m/>
    <m/>
    <x v="0"/>
    <x v="1"/>
    <x v="6"/>
    <x v="0"/>
    <x v="0"/>
    <x v="1"/>
    <n v="0.79374999999999996"/>
  </r>
  <r>
    <n v="2219"/>
    <s v="Carlos Williams"/>
    <s v="scottwheeler@example.net"/>
    <n v="61"/>
    <s v="Other"/>
    <x v="34"/>
    <d v="2021-02-03T00:00:00"/>
    <x v="0"/>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x v="2"/>
    <m/>
    <x v="2"/>
    <s v="Phone"/>
    <m/>
    <m/>
    <x v="0"/>
    <x v="1"/>
    <x v="4"/>
    <x v="0"/>
    <x v="0"/>
    <x v="1"/>
    <n v="0.70625000000000004"/>
  </r>
  <r>
    <n v="2220"/>
    <s v="Robert Trevino"/>
    <s v="bryan03@example.com"/>
    <n v="50"/>
    <s v="Female"/>
    <x v="1"/>
    <d v="2021-07-10T00:00:00"/>
    <x v="2"/>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x v="0"/>
    <m/>
    <x v="3"/>
    <s v="Chat"/>
    <d v="2023-06-01T11:14:54"/>
    <m/>
    <x v="0"/>
    <x v="2"/>
    <x v="2"/>
    <x v="1"/>
    <x v="0"/>
    <x v="0"/>
    <n v="0.57499999999999996"/>
  </r>
  <r>
    <n v="2221"/>
    <s v="Jonathan Murphy"/>
    <s v="peckvalerie@example.org"/>
    <n v="64"/>
    <s v="Other"/>
    <x v="0"/>
    <d v="2020-01-19T00:00:00"/>
    <x v="2"/>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x v="2"/>
    <m/>
    <x v="1"/>
    <s v="Email"/>
    <m/>
    <m/>
    <x v="0"/>
    <x v="4"/>
    <x v="6"/>
    <x v="1"/>
    <x v="0"/>
    <x v="1"/>
    <n v="0.51875000000000004"/>
  </r>
  <r>
    <n v="2222"/>
    <s v="Theresa Gordon"/>
    <s v="suzannegarrett@example.com"/>
    <n v="53"/>
    <s v="Female"/>
    <x v="31"/>
    <d v="2020-05-26T00:00:00"/>
    <x v="4"/>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x v="1"/>
    <s v="Important edge nearly fact."/>
    <x v="2"/>
    <s v="Chat"/>
    <d v="2023-06-01T00:33:57"/>
    <d v="2023-06-01T17:43:57"/>
    <x v="2"/>
    <x v="0"/>
    <x v="1"/>
    <x v="1"/>
    <x v="1"/>
    <x v="1"/>
    <n v="0.80625000000000002"/>
  </r>
  <r>
    <n v="2223"/>
    <s v="Katherine Montoya"/>
    <s v="john19@example.org"/>
    <n v="67"/>
    <s v="Male"/>
    <x v="4"/>
    <d v="2020-04-14T00:00:00"/>
    <x v="1"/>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x v="1"/>
    <s v="Similar case here walk test."/>
    <x v="2"/>
    <s v="Email"/>
    <d v="2023-06-01T16:05:58"/>
    <d v="2023-06-01T04:09:58"/>
    <x v="1"/>
    <x v="4"/>
    <x v="11"/>
    <x v="1"/>
    <x v="1"/>
    <x v="1"/>
    <n v="0.42499999999999999"/>
  </r>
  <r>
    <n v="2224"/>
    <s v="Joshua Gonzales"/>
    <s v="sandra78@example.com"/>
    <n v="31"/>
    <s v="Male"/>
    <x v="20"/>
    <d v="2021-01-27T00:00:00"/>
    <x v="4"/>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x v="0"/>
    <m/>
    <x v="0"/>
    <s v="Phone"/>
    <d v="2023-06-01T17:47:59"/>
    <m/>
    <x v="0"/>
    <x v="1"/>
    <x v="6"/>
    <x v="0"/>
    <x v="0"/>
    <x v="0"/>
    <n v="0.79374999999999996"/>
  </r>
  <r>
    <n v="2225"/>
    <s v="Thomas Nunez"/>
    <s v="gduncan@example.org"/>
    <n v="26"/>
    <s v="Female"/>
    <x v="8"/>
    <d v="2021-02-07T00:00:00"/>
    <x v="0"/>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x v="0"/>
    <m/>
    <x v="0"/>
    <s v="Email"/>
    <d v="2023-06-01T08:55:01"/>
    <m/>
    <x v="0"/>
    <x v="1"/>
    <x v="4"/>
    <x v="0"/>
    <x v="0"/>
    <x v="0"/>
    <n v="0.70625000000000004"/>
  </r>
  <r>
    <n v="2226"/>
    <s v="Lynn Pruitt"/>
    <s v="kristinramirez@example.net"/>
    <n v="70"/>
    <s v="Male"/>
    <x v="29"/>
    <d v="2021-01-12T00:00:00"/>
    <x v="2"/>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x v="1"/>
    <s v="Discussion defense sort leave culture worker."/>
    <x v="0"/>
    <s v="Phone"/>
    <d v="2023-06-01T07:30:03"/>
    <d v="2023-06-01T10:21:03"/>
    <x v="4"/>
    <x v="2"/>
    <x v="6"/>
    <x v="1"/>
    <x v="1"/>
    <x v="1"/>
    <n v="0.73124999999999996"/>
  </r>
  <r>
    <n v="2227"/>
    <s v="Kimberly Nguyen"/>
    <s v="chris83@example.org"/>
    <n v="61"/>
    <s v="Other"/>
    <x v="6"/>
    <d v="2020-09-23T00:00:00"/>
    <x v="3"/>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x v="1"/>
    <s v="Wife price boy assume region blue fight."/>
    <x v="1"/>
    <s v="Social media"/>
    <d v="2023-06-01T18:53:04"/>
    <d v="2023-06-01T11:41:04"/>
    <x v="3"/>
    <x v="1"/>
    <x v="9"/>
    <x v="1"/>
    <x v="1"/>
    <x v="1"/>
    <n v="0.73124999999999996"/>
  </r>
  <r>
    <n v="2228"/>
    <s v="Joel Barron"/>
    <s v="maria70@example.net"/>
    <n v="34"/>
    <s v="Male"/>
    <x v="24"/>
    <d v="2020-12-21T00:00:00"/>
    <x v="0"/>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x v="0"/>
    <m/>
    <x v="0"/>
    <s v="Social media"/>
    <d v="2023-06-01T18:49:05"/>
    <m/>
    <x v="0"/>
    <x v="3"/>
    <x v="10"/>
    <x v="0"/>
    <x v="0"/>
    <x v="0"/>
    <n v="0.21249999999999999"/>
  </r>
  <r>
    <n v="2229"/>
    <s v="George White"/>
    <s v="ann20@example.net"/>
    <n v="60"/>
    <s v="Female"/>
    <x v="13"/>
    <d v="2020-10-03T00:00:00"/>
    <x v="0"/>
    <s v="Installation support"/>
    <s v="I'm having an issue with the {product_purchased}. Please assist._x000a__x000a_{product_purchased} {product_purchased};_x000a__x000a_{product_purchased_name} {product_purchased I've already contacted customer support multiple times, but the issue remains unresolved."/>
    <x v="1"/>
    <s v="Central ready set chance keep difficult."/>
    <x v="2"/>
    <s v="Phone"/>
    <d v="2023-06-01T05:26:07"/>
    <d v="2023-06-01T09:00:07"/>
    <x v="1"/>
    <x v="2"/>
    <x v="7"/>
    <x v="1"/>
    <x v="1"/>
    <x v="1"/>
    <n v="0.7"/>
  </r>
  <r>
    <n v="2230"/>
    <s v="William Torres"/>
    <s v="fergusonsara@example.org"/>
    <n v="54"/>
    <s v="Other"/>
    <x v="36"/>
    <d v="2020-04-21T00:00:00"/>
    <x v="4"/>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x v="1"/>
    <s v="Stock federal better before time upon."/>
    <x v="3"/>
    <s v="Email"/>
    <d v="2023-06-01T21:09:09"/>
    <d v="2023-06-01T07:23:09"/>
    <x v="3"/>
    <x v="6"/>
    <x v="11"/>
    <x v="1"/>
    <x v="1"/>
    <x v="1"/>
    <n v="0.53125"/>
  </r>
  <r>
    <n v="2231"/>
    <s v="Kelly Nelson"/>
    <s v="gillsharon@example.org"/>
    <n v="39"/>
    <s v="Male"/>
    <x v="36"/>
    <d v="2020-08-20T00:00:00"/>
    <x v="3"/>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x v="2"/>
    <m/>
    <x v="2"/>
    <s v="Social media"/>
    <m/>
    <m/>
    <x v="0"/>
    <x v="4"/>
    <x v="5"/>
    <x v="0"/>
    <x v="0"/>
    <x v="1"/>
    <n v="0.42499999999999999"/>
  </r>
  <r>
    <n v="2232"/>
    <s v="Ryan Gallagher"/>
    <s v="robert31@example.net"/>
    <n v="40"/>
    <s v="Female"/>
    <x v="34"/>
    <d v="2021-08-28T00:00:00"/>
    <x v="0"/>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x v="1"/>
    <s v="Majority hospital maintain free beautiful evidence matter movement."/>
    <x v="3"/>
    <s v="Email"/>
    <d v="2023-06-01T18:46:11"/>
    <d v="2023-06-01T12:24:11"/>
    <x v="4"/>
    <x v="6"/>
    <x v="5"/>
    <x v="1"/>
    <x v="1"/>
    <x v="1"/>
    <n v="0.41875000000000001"/>
  </r>
  <r>
    <n v="2233"/>
    <s v="Brian Sparks"/>
    <s v="tgonzalez@example.org"/>
    <n v="63"/>
    <s v="Male"/>
    <x v="36"/>
    <d v="2020-01-10T00:00:00"/>
    <x v="3"/>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x v="2"/>
    <m/>
    <x v="3"/>
    <s v="Email"/>
    <m/>
    <m/>
    <x v="0"/>
    <x v="5"/>
    <x v="6"/>
    <x v="1"/>
    <x v="0"/>
    <x v="1"/>
    <n v="0.21249999999999999"/>
  </r>
  <r>
    <n v="2234"/>
    <s v="Diana Stephens"/>
    <s v="jensenrandall@example.org"/>
    <n v="26"/>
    <s v="Male"/>
    <x v="26"/>
    <d v="2020-03-12T00:00:00"/>
    <x v="4"/>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x v="2"/>
    <m/>
    <x v="1"/>
    <s v="Chat"/>
    <m/>
    <m/>
    <x v="0"/>
    <x v="0"/>
    <x v="0"/>
    <x v="1"/>
    <x v="0"/>
    <x v="1"/>
    <n v="0.76875000000000004"/>
  </r>
  <r>
    <n v="2235"/>
    <s v="Dana Bauer"/>
    <s v="jennifer92@example.org"/>
    <n v="26"/>
    <s v="Male"/>
    <x v="40"/>
    <d v="2020-11-04T00:00:00"/>
    <x v="3"/>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x v="2"/>
    <m/>
    <x v="0"/>
    <s v="Phone"/>
    <m/>
    <m/>
    <x v="0"/>
    <x v="6"/>
    <x v="3"/>
    <x v="0"/>
    <x v="0"/>
    <x v="1"/>
    <n v="0.51875000000000004"/>
  </r>
  <r>
    <n v="2236"/>
    <s v="Julian Roberson"/>
    <s v="matthewreid@example.org"/>
    <n v="43"/>
    <s v="Other"/>
    <x v="34"/>
    <d v="2021-07-16T00:00:00"/>
    <x v="0"/>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x v="2"/>
    <m/>
    <x v="0"/>
    <s v="Phone"/>
    <m/>
    <m/>
    <x v="0"/>
    <x v="1"/>
    <x v="2"/>
    <x v="0"/>
    <x v="0"/>
    <x v="1"/>
    <n v="0.65"/>
  </r>
  <r>
    <n v="2237"/>
    <s v="Erica Hall"/>
    <s v="richardlee@example.org"/>
    <n v="50"/>
    <s v="Other"/>
    <x v="9"/>
    <d v="2021-11-30T00:00:00"/>
    <x v="0"/>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x v="1"/>
    <s v="School fight role shake story low inside next."/>
    <x v="3"/>
    <s v="Email"/>
    <d v="2023-06-01T05:15:19"/>
    <d v="2023-06-01T21:03:19"/>
    <x v="1"/>
    <x v="5"/>
    <x v="3"/>
    <x v="1"/>
    <x v="1"/>
    <x v="1"/>
    <n v="0.15"/>
  </r>
  <r>
    <n v="2238"/>
    <s v="Nathan Daniels"/>
    <s v="tchang@example.org"/>
    <n v="21"/>
    <s v="Female"/>
    <x v="22"/>
    <d v="2020-10-08T00:00:00"/>
    <x v="4"/>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x v="2"/>
    <m/>
    <x v="2"/>
    <s v="Phone"/>
    <m/>
    <m/>
    <x v="0"/>
    <x v="8"/>
    <x v="7"/>
    <x v="0"/>
    <x v="0"/>
    <x v="1"/>
    <n v="0.20624999999999999"/>
  </r>
  <r>
    <n v="2239"/>
    <s v="Brandy Russell"/>
    <s v="evillarreal@example.com"/>
    <n v="63"/>
    <s v="Other"/>
    <x v="35"/>
    <d v="2020-05-17T00:00:00"/>
    <x v="2"/>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x v="2"/>
    <m/>
    <x v="2"/>
    <s v="Email"/>
    <m/>
    <m/>
    <x v="0"/>
    <x v="7"/>
    <x v="1"/>
    <x v="0"/>
    <x v="0"/>
    <x v="1"/>
    <n v="0.23749999999999999"/>
  </r>
  <r>
    <n v="2240"/>
    <s v="Albert Escobar"/>
    <s v="rstuart@example.com"/>
    <n v="52"/>
    <s v="Female"/>
    <x v="34"/>
    <d v="2020-12-16T00:00:00"/>
    <x v="4"/>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x v="0"/>
    <m/>
    <x v="1"/>
    <s v="Chat"/>
    <d v="2023-06-01T22:23:24"/>
    <m/>
    <x v="0"/>
    <x v="1"/>
    <x v="10"/>
    <x v="1"/>
    <x v="0"/>
    <x v="0"/>
    <n v="0.66249999999999998"/>
  </r>
  <r>
    <n v="2241"/>
    <s v="Lindsay Davis"/>
    <s v="brianna18@example.com"/>
    <n v="23"/>
    <s v="Female"/>
    <x v="3"/>
    <d v="2021-07-19T00:00:00"/>
    <x v="4"/>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x v="0"/>
    <m/>
    <x v="2"/>
    <s v="Chat"/>
    <d v="2023-06-01T05:08:26"/>
    <m/>
    <x v="0"/>
    <x v="6"/>
    <x v="2"/>
    <x v="1"/>
    <x v="0"/>
    <x v="0"/>
    <n v="0.47499999999999998"/>
  </r>
  <r>
    <n v="2242"/>
    <s v="Cynthia Simmons"/>
    <s v="christopher59@example.com"/>
    <n v="23"/>
    <s v="Male"/>
    <x v="32"/>
    <d v="2020-07-10T00:00:00"/>
    <x v="1"/>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x v="2"/>
    <m/>
    <x v="1"/>
    <s v="Chat"/>
    <m/>
    <m/>
    <x v="0"/>
    <x v="0"/>
    <x v="2"/>
    <x v="1"/>
    <x v="0"/>
    <x v="1"/>
    <n v="1.0687500000000001"/>
  </r>
  <r>
    <n v="2243"/>
    <s v="Austin Crawford"/>
    <s v="anthonyterry@example.net"/>
    <n v="51"/>
    <s v="Male"/>
    <x v="37"/>
    <d v="2021-05-13T00:00:00"/>
    <x v="4"/>
    <s v="Refund request"/>
    <s v="I'm having an issue with the {product_purchased}. Please assist._x000a__x000a_Product is sold by_x000a__x000a_Cafe Crave I've noticed a peculiar error message popping up on my {product_purchased} screen. It says '{error_message}'. What does it mean?"/>
    <x v="2"/>
    <m/>
    <x v="0"/>
    <s v="Email"/>
    <m/>
    <m/>
    <x v="0"/>
    <x v="2"/>
    <x v="1"/>
    <x v="0"/>
    <x v="0"/>
    <x v="1"/>
    <n v="0.72499999999999998"/>
  </r>
  <r>
    <n v="2244"/>
    <s v="Nicholas Hood"/>
    <s v="brian26@example.com"/>
    <n v="68"/>
    <s v="Male"/>
    <x v="19"/>
    <d v="2020-03-02T00:00:00"/>
    <x v="2"/>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x v="2"/>
    <m/>
    <x v="3"/>
    <s v="Email"/>
    <m/>
    <m/>
    <x v="0"/>
    <x v="5"/>
    <x v="0"/>
    <x v="1"/>
    <x v="0"/>
    <x v="1"/>
    <n v="0.26874999999999999"/>
  </r>
  <r>
    <n v="2245"/>
    <s v="Ronnie Rich"/>
    <s v="rita53@example.net"/>
    <n v="54"/>
    <s v="Male"/>
    <x v="27"/>
    <d v="2020-09-16T00:00:00"/>
    <x v="0"/>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x v="1"/>
    <s v="Account eat tax accept."/>
    <x v="2"/>
    <s v="Chat"/>
    <d v="2023-06-01T18:42:29"/>
    <d v="2023-06-01T00:52:29"/>
    <x v="1"/>
    <x v="10"/>
    <x v="9"/>
    <x v="1"/>
    <x v="1"/>
    <x v="1"/>
    <n v="0.22500000000000001"/>
  </r>
  <r>
    <n v="2246"/>
    <s v="Kevin Cooper"/>
    <s v="vshaw@example.org"/>
    <n v="59"/>
    <s v="Other"/>
    <x v="19"/>
    <d v="2020-09-06T00:00:00"/>
    <x v="3"/>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x v="1"/>
    <s v="Wish wrong inside player important."/>
    <x v="3"/>
    <s v="Chat"/>
    <d v="2023-06-01T10:52:30"/>
    <d v="2023-06-01T17:34:30"/>
    <x v="2"/>
    <x v="1"/>
    <x v="9"/>
    <x v="1"/>
    <x v="1"/>
    <x v="1"/>
    <n v="0.73124999999999996"/>
  </r>
  <r>
    <n v="2247"/>
    <s v="Douglas Rice"/>
    <s v="curryjuan@example.com"/>
    <n v="42"/>
    <s v="Male"/>
    <x v="1"/>
    <d v="2020-09-18T00:00:00"/>
    <x v="3"/>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x v="1"/>
    <s v="Want cover experience job suddenly."/>
    <x v="1"/>
    <s v="Chat"/>
    <d v="2023-05-31T23:04:32"/>
    <d v="2023-05-31T22:48:32"/>
    <x v="4"/>
    <x v="3"/>
    <x v="9"/>
    <x v="1"/>
    <x v="1"/>
    <x v="1"/>
    <n v="0.21249999999999999"/>
  </r>
  <r>
    <n v="2248"/>
    <s v="Hannah Fields"/>
    <s v="cannonjoshua@example.net"/>
    <n v="61"/>
    <s v="Male"/>
    <x v="16"/>
    <d v="2020-10-27T00:00:00"/>
    <x v="0"/>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x v="1"/>
    <s v="Notice number list."/>
    <x v="0"/>
    <s v="Social media"/>
    <d v="2023-06-01T19:48:34"/>
    <d v="2023-06-01T12:30:34"/>
    <x v="5"/>
    <x v="6"/>
    <x v="7"/>
    <x v="1"/>
    <x v="1"/>
    <x v="1"/>
    <n v="0.48749999999999999"/>
  </r>
  <r>
    <n v="2249"/>
    <s v="Edgar Pratt"/>
    <s v="lukecastro@example.net"/>
    <n v="32"/>
    <s v="Male"/>
    <x v="25"/>
    <d v="2021-05-27T00:00:00"/>
    <x v="0"/>
    <s v="Software bug"/>
    <s v="I'm having an issue with the {product_purchased}. Please assist. Please enter your email in the field below where you can reach us. We'll get in touch. I've performed a factory reset on my {product_purchased}, hoping it would resolve the problem, but it didn't help."/>
    <x v="0"/>
    <m/>
    <x v="3"/>
    <s v="Chat"/>
    <d v="2023-06-01T19:26:35"/>
    <m/>
    <x v="0"/>
    <x v="0"/>
    <x v="1"/>
    <x v="1"/>
    <x v="0"/>
    <x v="0"/>
    <n v="0.80625000000000002"/>
  </r>
  <r>
    <n v="2250"/>
    <s v="Nicole Hamilton"/>
    <s v="brittanyhaas@example.net"/>
    <n v="18"/>
    <s v="Male"/>
    <x v="15"/>
    <d v="2021-07-26T00:00:00"/>
    <x v="1"/>
    <s v="Refund request"/>
    <s v="I'm having an issue with the {product_purchased}. Please assist. I've already contacted customer support multiple times, but the issue remains unresolved."/>
    <x v="1"/>
    <s v="Two child central world development church possible."/>
    <x v="0"/>
    <s v="Chat"/>
    <d v="2023-06-01T06:53:36"/>
    <d v="2023-06-01T10:12:36"/>
    <x v="3"/>
    <x v="1"/>
    <x v="2"/>
    <x v="1"/>
    <x v="1"/>
    <x v="1"/>
    <n v="0.65"/>
  </r>
  <r>
    <n v="2251"/>
    <s v="Paul Davis"/>
    <s v="kwolf@example.org"/>
    <n v="70"/>
    <s v="Other"/>
    <x v="39"/>
    <d v="2020-06-20T00:00:00"/>
    <x v="4"/>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x v="2"/>
    <m/>
    <x v="2"/>
    <s v="Phone"/>
    <m/>
    <m/>
    <x v="0"/>
    <x v="2"/>
    <x v="8"/>
    <x v="0"/>
    <x v="0"/>
    <x v="1"/>
    <n v="0.56874999999999998"/>
  </r>
  <r>
    <n v="2252"/>
    <s v="Nicole Adams"/>
    <s v="robertmcdonald@example.org"/>
    <n v="25"/>
    <s v="Other"/>
    <x v="41"/>
    <d v="2020-04-24T00:00:00"/>
    <x v="3"/>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x v="1"/>
    <s v="Each life prepare remain daughter."/>
    <x v="2"/>
    <s v="Phone"/>
    <d v="2023-06-01T15:16:38"/>
    <d v="2023-06-01T15:21:38"/>
    <x v="1"/>
    <x v="9"/>
    <x v="11"/>
    <x v="1"/>
    <x v="1"/>
    <x v="1"/>
    <n v="0.1875"/>
  </r>
  <r>
    <n v="2253"/>
    <s v="Doris Allison"/>
    <s v="myersdaniel@example.org"/>
    <n v="48"/>
    <s v="Female"/>
    <x v="24"/>
    <d v="2020-09-21T00:00:00"/>
    <x v="2"/>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x v="1"/>
    <s v="Pass whole some especially between bank police."/>
    <x v="2"/>
    <s v="Email"/>
    <d v="2023-06-01T15:46:39"/>
    <d v="2023-06-01T13:42:39"/>
    <x v="1"/>
    <x v="2"/>
    <x v="9"/>
    <x v="1"/>
    <x v="1"/>
    <x v="1"/>
    <n v="0.61250000000000004"/>
  </r>
  <r>
    <n v="2254"/>
    <s v="Russell Weber"/>
    <s v="joelwolfe@example.com"/>
    <n v="55"/>
    <s v="Male"/>
    <x v="3"/>
    <d v="2021-11-30T00:00:00"/>
    <x v="2"/>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x v="2"/>
    <m/>
    <x v="2"/>
    <s v="Email"/>
    <m/>
    <m/>
    <x v="0"/>
    <x v="2"/>
    <x v="3"/>
    <x v="0"/>
    <x v="0"/>
    <x v="1"/>
    <n v="0.6"/>
  </r>
  <r>
    <n v="2255"/>
    <s v="Raymond Bradley"/>
    <s v="ipeterson@example.com"/>
    <n v="54"/>
    <s v="Male"/>
    <x v="6"/>
    <d v="2021-04-09T00:00:00"/>
    <x v="1"/>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x v="1"/>
    <s v="Until turn social network wife whatever sound."/>
    <x v="2"/>
    <s v="Chat"/>
    <d v="2023-06-01T02:34:43"/>
    <d v="2023-06-01T17:38:43"/>
    <x v="1"/>
    <x v="2"/>
    <x v="11"/>
    <x v="1"/>
    <x v="1"/>
    <x v="1"/>
    <n v="0.65"/>
  </r>
  <r>
    <n v="2256"/>
    <s v="Cindy Rose"/>
    <s v="festrada@example.com"/>
    <n v="22"/>
    <s v="Male"/>
    <x v="2"/>
    <d v="2021-04-22T00:00:00"/>
    <x v="4"/>
    <s v="Network problem"/>
    <s v="I'm having an issue with the {product_purchased}. Please assist. {{product_.count.name.toObject}} must contain the {product_purchased} for that product. {{product_count.title.toObject I've tried troubleshooting steps mentioned in the user manual, but the issue persists."/>
    <x v="0"/>
    <m/>
    <x v="0"/>
    <s v="Phone"/>
    <d v="2023-06-01T12:38:44"/>
    <m/>
    <x v="0"/>
    <x v="2"/>
    <x v="11"/>
    <x v="0"/>
    <x v="0"/>
    <x v="0"/>
    <n v="0.65"/>
  </r>
  <r>
    <n v="2257"/>
    <s v="Amy Hayes"/>
    <s v="stevenbarr@example.com"/>
    <n v="47"/>
    <s v="Male"/>
    <x v="23"/>
    <d v="2021-10-18T00:00:00"/>
    <x v="0"/>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x v="0"/>
    <m/>
    <x v="2"/>
    <s v="Social media"/>
    <d v="2023-06-01T11:49:46"/>
    <m/>
    <x v="0"/>
    <x v="8"/>
    <x v="7"/>
    <x v="1"/>
    <x v="0"/>
    <x v="0"/>
    <n v="0.20624999999999999"/>
  </r>
  <r>
    <n v="2258"/>
    <s v="Robin Flynn"/>
    <s v="devinpaul@example.org"/>
    <n v="59"/>
    <s v="Male"/>
    <x v="41"/>
    <d v="2020-09-29T00:00:00"/>
    <x v="4"/>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x v="0"/>
    <m/>
    <x v="2"/>
    <s v="Phone"/>
    <d v="2023-06-01T19:23:48"/>
    <m/>
    <x v="0"/>
    <x v="0"/>
    <x v="9"/>
    <x v="1"/>
    <x v="0"/>
    <x v="0"/>
    <n v="0.8"/>
  </r>
  <r>
    <n v="2259"/>
    <s v="Mark Lee"/>
    <s v="houstonsamantha@example.net"/>
    <n v="54"/>
    <s v="Male"/>
    <x v="33"/>
    <d v="2020-09-06T00:00:00"/>
    <x v="2"/>
    <s v="Product setup"/>
    <s v="I'm having an issue with the {product_purchased}. Please assist. Contact me by email. I've tried clearing the cache and data for the {product_purchased} app, but the issue persists."/>
    <x v="0"/>
    <m/>
    <x v="2"/>
    <s v="Phone"/>
    <d v="2023-06-01T14:27:49"/>
    <m/>
    <x v="0"/>
    <x v="3"/>
    <x v="9"/>
    <x v="1"/>
    <x v="0"/>
    <x v="0"/>
    <n v="0.21249999999999999"/>
  </r>
  <r>
    <n v="2260"/>
    <s v="Renee Wilkerson"/>
    <s v="bianca47@example.net"/>
    <n v="64"/>
    <s v="Female"/>
    <x v="13"/>
    <d v="2021-04-18T00:00:00"/>
    <x v="2"/>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x v="2"/>
    <m/>
    <x v="2"/>
    <s v="Email"/>
    <m/>
    <m/>
    <x v="0"/>
    <x v="1"/>
    <x v="11"/>
    <x v="0"/>
    <x v="0"/>
    <x v="1"/>
    <n v="0.65625"/>
  </r>
  <r>
    <n v="2261"/>
    <s v="Sharon Clarke"/>
    <s v="zbird@example.net"/>
    <n v="41"/>
    <s v="Female"/>
    <x v="17"/>
    <d v="2021-04-24T00:00:00"/>
    <x v="3"/>
    <s v="Data loss"/>
    <s v="I'm having an issue with the {product_purchased}. Please assist. â€”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x v="2"/>
    <m/>
    <x v="1"/>
    <s v="Social media"/>
    <m/>
    <m/>
    <x v="0"/>
    <x v="2"/>
    <x v="11"/>
    <x v="1"/>
    <x v="0"/>
    <x v="1"/>
    <n v="0.65"/>
  </r>
  <r>
    <n v="2262"/>
    <s v="Nicole Gonzalez"/>
    <s v="colleen89@example.net"/>
    <n v="58"/>
    <s v="Female"/>
    <x v="36"/>
    <d v="2020-02-16T00:00:00"/>
    <x v="2"/>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x v="1"/>
    <s v="Agree career magazine month election second trip."/>
    <x v="3"/>
    <s v="Email"/>
    <d v="2023-06-01T12:52:54"/>
    <d v="2023-06-01T12:24:54"/>
    <x v="1"/>
    <x v="1"/>
    <x v="4"/>
    <x v="1"/>
    <x v="1"/>
    <x v="1"/>
    <n v="0.70625000000000004"/>
  </r>
  <r>
    <n v="2263"/>
    <s v="Kathleen Lopez"/>
    <s v="hhawkins@example.net"/>
    <n v="57"/>
    <s v="Other"/>
    <x v="28"/>
    <d v="2021-11-12T00:00:00"/>
    <x v="4"/>
    <s v="Display issue"/>
    <s v="I'm having an issue with the {product_purchased}. Please assist. */_x000a__x000a_p = g-&gt; p_main_query_input. p_data ;_x000a__x000a_if ( p % 5 == 0 &amp;&amp; p % 10 == I've reviewed the troubleshooting steps on the official support website, but they didn't resolve the problem."/>
    <x v="1"/>
    <s v="Learn physical water."/>
    <x v="2"/>
    <s v="Phone"/>
    <d v="2023-05-31T22:40:56"/>
    <d v="2023-06-01T14:00:56"/>
    <x v="5"/>
    <x v="0"/>
    <x v="3"/>
    <x v="1"/>
    <x v="1"/>
    <x v="1"/>
    <n v="0.9375"/>
  </r>
  <r>
    <n v="2264"/>
    <s v="Amanda Hall DDS"/>
    <s v="xfranklin@example.org"/>
    <n v="70"/>
    <s v="Male"/>
    <x v="17"/>
    <d v="2021-12-02T00:00:00"/>
    <x v="2"/>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x v="2"/>
    <m/>
    <x v="1"/>
    <s v="Phone"/>
    <m/>
    <m/>
    <x v="0"/>
    <x v="2"/>
    <x v="10"/>
    <x v="1"/>
    <x v="0"/>
    <x v="1"/>
    <n v="0.59375"/>
  </r>
  <r>
    <n v="2265"/>
    <s v="Amber Heath"/>
    <s v="imorton@example.com"/>
    <n v="24"/>
    <s v="Female"/>
    <x v="22"/>
    <d v="2020-05-29T00:00:00"/>
    <x v="3"/>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x v="0"/>
    <m/>
    <x v="1"/>
    <s v="Social media"/>
    <d v="2023-06-01T14:06:59"/>
    <m/>
    <x v="0"/>
    <x v="6"/>
    <x v="1"/>
    <x v="1"/>
    <x v="0"/>
    <x v="0"/>
    <n v="0.38124999999999998"/>
  </r>
  <r>
    <n v="2266"/>
    <s v="William Glover"/>
    <s v="fowlersue@example.com"/>
    <n v="32"/>
    <s v="Other"/>
    <x v="21"/>
    <d v="2020-01-24T00:00:00"/>
    <x v="0"/>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x v="0"/>
    <m/>
    <x v="3"/>
    <s v="Email"/>
    <d v="2023-06-01T16:52:01"/>
    <m/>
    <x v="0"/>
    <x v="0"/>
    <x v="6"/>
    <x v="1"/>
    <x v="0"/>
    <x v="0"/>
    <n v="0.8"/>
  </r>
  <r>
    <n v="2267"/>
    <s v="Lynn Frank"/>
    <s v="moralesandrew@example.org"/>
    <n v="59"/>
    <s v="Other"/>
    <x v="2"/>
    <d v="2021-12-13T00:00:00"/>
    <x v="3"/>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x v="1"/>
    <s v="Western leg involve."/>
    <x v="0"/>
    <s v="Social media"/>
    <d v="2023-06-01T06:56:03"/>
    <d v="2023-06-01T02:18:03"/>
    <x v="2"/>
    <x v="10"/>
    <x v="10"/>
    <x v="1"/>
    <x v="1"/>
    <x v="1"/>
    <n v="0.23749999999999999"/>
  </r>
  <r>
    <n v="2268"/>
    <s v="Mark Smith"/>
    <s v="brandymurphy@example.com"/>
    <n v="56"/>
    <s v="Other"/>
    <x v="24"/>
    <d v="2021-02-06T00:00:00"/>
    <x v="2"/>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x v="2"/>
    <m/>
    <x v="1"/>
    <s v="Phone"/>
    <m/>
    <m/>
    <x v="0"/>
    <x v="6"/>
    <x v="4"/>
    <x v="1"/>
    <x v="0"/>
    <x v="1"/>
    <n v="0.39374999999999999"/>
  </r>
  <r>
    <n v="2269"/>
    <s v="Stephanie Marshall"/>
    <s v="tracymclean@example.com"/>
    <n v="26"/>
    <s v="Female"/>
    <x v="31"/>
    <d v="2021-11-01T00:00:00"/>
    <x v="4"/>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x v="0"/>
    <m/>
    <x v="3"/>
    <s v="Chat"/>
    <d v="2023-06-01T01:30:05"/>
    <m/>
    <x v="0"/>
    <x v="10"/>
    <x v="3"/>
    <x v="1"/>
    <x v="0"/>
    <x v="0"/>
    <n v="0.21249999999999999"/>
  </r>
  <r>
    <n v="2270"/>
    <s v="Jaclyn Hughes"/>
    <s v="amyjones@example.net"/>
    <n v="38"/>
    <s v="Other"/>
    <x v="33"/>
    <d v="2020-08-27T00:00:00"/>
    <x v="0"/>
    <s v="Refund request"/>
    <s v="There seems to be a hardware problem with my {product_purchased}. The screen is flickering, and I'm unable to use it. What should I do? I've tried clearing the cache and data for the {product_purchased} app, but the issue persists."/>
    <x v="1"/>
    <s v="Enter happen dinner child analysis live business treat."/>
    <x v="0"/>
    <s v="Email"/>
    <d v="2023-06-01T09:34:06"/>
    <d v="2023-06-01T20:18:06"/>
    <x v="1"/>
    <x v="6"/>
    <x v="5"/>
    <x v="1"/>
    <x v="1"/>
    <x v="1"/>
    <n v="0.41875000000000001"/>
  </r>
  <r>
    <n v="2271"/>
    <s v="John Miller"/>
    <s v="woodardbrittney@example.com"/>
    <n v="32"/>
    <s v="Female"/>
    <x v="2"/>
    <d v="2021-05-17T00:00:00"/>
    <x v="1"/>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x v="0"/>
    <m/>
    <x v="0"/>
    <s v="Phone"/>
    <d v="2023-06-01T08:26:07"/>
    <m/>
    <x v="0"/>
    <x v="1"/>
    <x v="1"/>
    <x v="0"/>
    <x v="0"/>
    <x v="0"/>
    <n v="0.71875"/>
  </r>
  <r>
    <n v="2272"/>
    <s v="Kristina Taylor"/>
    <s v="mark54@example.org"/>
    <n v="48"/>
    <s v="Male"/>
    <x v="25"/>
    <d v="2020-05-15T00:00:00"/>
    <x v="1"/>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x v="1"/>
    <s v="Enough call record floor piece stay."/>
    <x v="1"/>
    <s v="Chat"/>
    <d v="2023-06-01T07:18:09"/>
    <d v="2023-06-01T08:41:09"/>
    <x v="3"/>
    <x v="5"/>
    <x v="1"/>
    <x v="1"/>
    <x v="1"/>
    <x v="1"/>
    <n v="0.26874999999999999"/>
  </r>
  <r>
    <n v="2273"/>
    <s v="Jessica Jackson"/>
    <s v="ncook@example.org"/>
    <n v="63"/>
    <s v="Female"/>
    <x v="16"/>
    <d v="2020-05-22T00:00:00"/>
    <x v="3"/>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x v="0"/>
    <m/>
    <x v="1"/>
    <s v="Chat"/>
    <d v="2023-06-01T03:27:09"/>
    <m/>
    <x v="0"/>
    <x v="0"/>
    <x v="1"/>
    <x v="1"/>
    <x v="0"/>
    <x v="0"/>
    <n v="0.80625000000000002"/>
  </r>
  <r>
    <n v="2274"/>
    <s v="Connie Christian"/>
    <s v="jgreen@example.org"/>
    <n v="21"/>
    <s v="Male"/>
    <x v="17"/>
    <d v="2021-07-25T00:00:00"/>
    <x v="3"/>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x v="1"/>
    <s v="Financial or I reality."/>
    <x v="3"/>
    <s v="Phone"/>
    <d v="2023-06-01T04:10:11"/>
    <d v="2023-06-01T07:00:11"/>
    <x v="2"/>
    <x v="9"/>
    <x v="2"/>
    <x v="1"/>
    <x v="1"/>
    <x v="1"/>
    <n v="0.18124999999999999"/>
  </r>
  <r>
    <n v="2275"/>
    <s v="Sean Dillon"/>
    <s v="elizabeth14@example.com"/>
    <n v="69"/>
    <s v="Male"/>
    <x v="26"/>
    <d v="2020-11-28T00:00:00"/>
    <x v="1"/>
    <s v="Product setup"/>
    <s v="I'm having an issue with the {product_purchased}. Please assist. This is not a product for purchase or use. Product sold for sale will not be resold. I've tried troubleshooting steps mentioned in the user manual, but the issue persists."/>
    <x v="2"/>
    <m/>
    <x v="0"/>
    <s v="Phone"/>
    <m/>
    <m/>
    <x v="4"/>
    <x v="9"/>
    <x v="3"/>
    <x v="0"/>
    <x v="0"/>
    <x v="1"/>
    <n v="0.26874999999999999"/>
  </r>
  <r>
    <n v="2276"/>
    <s v="Justin Ritter"/>
    <s v="karaball@example.com"/>
    <n v="67"/>
    <s v="Male"/>
    <x v="25"/>
    <d v="2021-09-18T00:00:00"/>
    <x v="0"/>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x v="2"/>
    <m/>
    <x v="1"/>
    <s v="Email"/>
    <m/>
    <m/>
    <x v="4"/>
    <x v="5"/>
    <x v="9"/>
    <x v="1"/>
    <x v="0"/>
    <x v="1"/>
    <n v="0.19375000000000001"/>
  </r>
  <r>
    <n v="2277"/>
    <s v="Denise Horne"/>
    <s v="stricklandnicholas@example.org"/>
    <n v="52"/>
    <s v="Male"/>
    <x v="35"/>
    <d v="2021-11-24T00:00:00"/>
    <x v="0"/>
    <s v="Peripheral compatibility"/>
    <s v="I'm having an issue with the {product_purchased}. Please assist. â€” Mark Karp (@MarkKarp1) April 14, 2016_x000a__x000a_Gavin Andresen of the Financial Times quoted a person familiar with the situation as I've followed the troubleshooting steps mentioned in the user manual, but the issue persists."/>
    <x v="1"/>
    <s v="Color edge Republican."/>
    <x v="1"/>
    <s v="Social media"/>
    <d v="2023-06-01T15:25:16"/>
    <d v="2023-06-01T21:35:16"/>
    <x v="2"/>
    <x v="4"/>
    <x v="3"/>
    <x v="1"/>
    <x v="1"/>
    <x v="1"/>
    <n v="0.41875000000000001"/>
  </r>
  <r>
    <n v="2278"/>
    <s v="Sharon Warren"/>
    <s v="ayersvirginia@example.com"/>
    <n v="21"/>
    <s v="Other"/>
    <x v="34"/>
    <d v="2020-12-26T00:00:00"/>
    <x v="4"/>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x v="0"/>
    <m/>
    <x v="1"/>
    <s v="Chat"/>
    <d v="2023-06-01T17:42:18"/>
    <m/>
    <x v="4"/>
    <x v="5"/>
    <x v="10"/>
    <x v="1"/>
    <x v="0"/>
    <x v="0"/>
    <n v="0.27500000000000002"/>
  </r>
  <r>
    <n v="2279"/>
    <s v="Brenda Bennett"/>
    <s v="whiteteresa@example.com"/>
    <n v="43"/>
    <s v="Female"/>
    <x v="1"/>
    <d v="2020-03-27T00:00:00"/>
    <x v="1"/>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x v="2"/>
    <m/>
    <x v="0"/>
    <s v="Phone"/>
    <m/>
    <m/>
    <x v="4"/>
    <x v="9"/>
    <x v="0"/>
    <x v="0"/>
    <x v="0"/>
    <x v="1"/>
    <n v="0.23749999999999999"/>
  </r>
  <r>
    <n v="2280"/>
    <s v="Jennifer Allen"/>
    <s v="maria26@example.net"/>
    <n v="34"/>
    <s v="Male"/>
    <x v="4"/>
    <d v="2021-08-08T00:00:00"/>
    <x v="2"/>
    <s v="Refund request"/>
    <s v="I'm having an issue with the {product_purchased}. Please assist. I need assistance as soon as possible because it's affecting my work and productivity."/>
    <x v="0"/>
    <m/>
    <x v="0"/>
    <s v="Social media"/>
    <d v="2023-06-01T10:53:20"/>
    <m/>
    <x v="0"/>
    <x v="3"/>
    <x v="5"/>
    <x v="0"/>
    <x v="0"/>
    <x v="0"/>
    <n v="0.24374999999999999"/>
  </r>
  <r>
    <n v="2281"/>
    <s v="Nicholas Harris"/>
    <s v="gwilliams@example.org"/>
    <n v="60"/>
    <s v="Other"/>
    <x v="2"/>
    <d v="2021-02-21T00:00:00"/>
    <x v="4"/>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x v="1"/>
    <s v="Else country generation research as."/>
    <x v="1"/>
    <s v="Social media"/>
    <d v="2023-06-01T20:01:22"/>
    <d v="2023-06-01T01:10:22"/>
    <x v="5"/>
    <x v="6"/>
    <x v="4"/>
    <x v="1"/>
    <x v="1"/>
    <x v="1"/>
    <n v="0.39374999999999999"/>
  </r>
  <r>
    <n v="2282"/>
    <s v="Erin Holmes"/>
    <s v="kevin47@example.com"/>
    <n v="45"/>
    <s v="Male"/>
    <x v="32"/>
    <d v="2021-03-14T00:00:00"/>
    <x v="0"/>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x v="0"/>
    <m/>
    <x v="1"/>
    <s v="Chat"/>
    <d v="2023-06-01T00:47:23"/>
    <m/>
    <x v="0"/>
    <x v="8"/>
    <x v="0"/>
    <x v="1"/>
    <x v="0"/>
    <x v="0"/>
    <n v="0.23749999999999999"/>
  </r>
  <r>
    <n v="2283"/>
    <s v="Teresa Castillo"/>
    <s v="jessicaritter@example.com"/>
    <n v="37"/>
    <s v="Female"/>
    <x v="12"/>
    <d v="2021-06-21T00:00:00"/>
    <x v="3"/>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x v="0"/>
    <m/>
    <x v="3"/>
    <s v="Email"/>
    <d v="2023-06-01T04:15:25"/>
    <m/>
    <x v="0"/>
    <x v="7"/>
    <x v="8"/>
    <x v="1"/>
    <x v="0"/>
    <x v="0"/>
    <n v="0.23125000000000001"/>
  </r>
  <r>
    <n v="2284"/>
    <s v="Rachel Bullock"/>
    <s v="owensjonathan@example.net"/>
    <n v="40"/>
    <s v="Male"/>
    <x v="13"/>
    <d v="2021-03-06T00:00:00"/>
    <x v="4"/>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x v="0"/>
    <m/>
    <x v="1"/>
    <s v="Email"/>
    <d v="2023-06-01T05:58:26"/>
    <m/>
    <x v="0"/>
    <x v="5"/>
    <x v="0"/>
    <x v="1"/>
    <x v="0"/>
    <x v="0"/>
    <n v="0.26874999999999999"/>
  </r>
  <r>
    <n v="2285"/>
    <s v="John Andrews"/>
    <s v="ralvarado@example.com"/>
    <n v="60"/>
    <s v="Male"/>
    <x v="6"/>
    <d v="2021-08-24T00:00:00"/>
    <x v="3"/>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x v="2"/>
    <m/>
    <x v="2"/>
    <s v="Email"/>
    <m/>
    <m/>
    <x v="0"/>
    <x v="1"/>
    <x v="5"/>
    <x v="0"/>
    <x v="0"/>
    <x v="1"/>
    <n v="0.625"/>
  </r>
  <r>
    <n v="2286"/>
    <s v="Tonya Heath"/>
    <s v="adamsgary@example.net"/>
    <n v="65"/>
    <s v="Female"/>
    <x v="10"/>
    <d v="2020-02-16T00:00:00"/>
    <x v="4"/>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x v="1"/>
    <s v="Itself thus last relationship your."/>
    <x v="0"/>
    <s v="Email"/>
    <d v="2023-06-01T19:42:28"/>
    <d v="2023-06-01T07:19:28"/>
    <x v="3"/>
    <x v="4"/>
    <x v="4"/>
    <x v="1"/>
    <x v="1"/>
    <x v="1"/>
    <n v="0.47499999999999998"/>
  </r>
  <r>
    <n v="2287"/>
    <s v="Valerie Kane"/>
    <s v="lindsey36@example.org"/>
    <n v="69"/>
    <s v="Female"/>
    <x v="11"/>
    <d v="2020-04-15T00:00:00"/>
    <x v="1"/>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x v="2"/>
    <m/>
    <x v="0"/>
    <s v="Email"/>
    <m/>
    <m/>
    <x v="0"/>
    <x v="0"/>
    <x v="11"/>
    <x v="0"/>
    <x v="0"/>
    <x v="1"/>
    <n v="0.875"/>
  </r>
  <r>
    <n v="2288"/>
    <s v="Kylie Hardy"/>
    <s v="tsimpson@example.com"/>
    <n v="27"/>
    <s v="Male"/>
    <x v="19"/>
    <d v="2020-10-22T00:00:00"/>
    <x v="3"/>
    <s v="Payment issue"/>
    <s v="I'm having an issue with the {product_purchased}. Please assist. It's not being paid for. I've tried using different cables, adapters, or peripherals with my {product_purchased}, but the issue persists."/>
    <x v="0"/>
    <m/>
    <x v="3"/>
    <s v="Chat"/>
    <d v="2023-06-01T21:53:30"/>
    <m/>
    <x v="0"/>
    <x v="10"/>
    <x v="7"/>
    <x v="1"/>
    <x v="0"/>
    <x v="0"/>
    <n v="0.25624999999999998"/>
  </r>
  <r>
    <n v="2289"/>
    <s v="Stephanie Lee"/>
    <s v="shannon66@example.com"/>
    <n v="44"/>
    <s v="Female"/>
    <x v="30"/>
    <d v="2021-10-03T00:00:00"/>
    <x v="2"/>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x v="0"/>
    <m/>
    <x v="1"/>
    <s v="Social media"/>
    <d v="2023-06-01T02:06:31"/>
    <m/>
    <x v="0"/>
    <x v="0"/>
    <x v="7"/>
    <x v="1"/>
    <x v="0"/>
    <x v="0"/>
    <n v="0.83750000000000002"/>
  </r>
  <r>
    <n v="2290"/>
    <s v="Kurt Brooks"/>
    <s v="anthony06@example.com"/>
    <n v="54"/>
    <s v="Female"/>
    <x v="0"/>
    <d v="2020-08-08T00:00:00"/>
    <x v="2"/>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x v="1"/>
    <s v="Record occur yeah whole mind create experience."/>
    <x v="0"/>
    <s v="Email"/>
    <d v="2023-06-01T22:11:33"/>
    <d v="2023-06-01T13:10:33"/>
    <x v="5"/>
    <x v="2"/>
    <x v="5"/>
    <x v="1"/>
    <x v="1"/>
    <x v="1"/>
    <n v="0.64375000000000004"/>
  </r>
  <r>
    <n v="2291"/>
    <s v="Edward Kline"/>
    <s v="johnnymartinez@example.com"/>
    <n v="70"/>
    <s v="Male"/>
    <x v="13"/>
    <d v="2021-03-26T00:00:00"/>
    <x v="4"/>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x v="2"/>
    <m/>
    <x v="3"/>
    <s v="Email"/>
    <m/>
    <m/>
    <x v="0"/>
    <x v="2"/>
    <x v="0"/>
    <x v="1"/>
    <x v="0"/>
    <x v="1"/>
    <n v="0.64375000000000004"/>
  </r>
  <r>
    <n v="2292"/>
    <s v="Robert Cabrera"/>
    <s v="mcox@example.net"/>
    <n v="65"/>
    <s v="Other"/>
    <x v="19"/>
    <d v="2020-06-02T00:00:00"/>
    <x v="4"/>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x v="2"/>
    <m/>
    <x v="3"/>
    <s v="Phone"/>
    <m/>
    <m/>
    <x v="0"/>
    <x v="4"/>
    <x v="8"/>
    <x v="1"/>
    <x v="0"/>
    <x v="1"/>
    <n v="0.36249999999999999"/>
  </r>
  <r>
    <n v="2293"/>
    <s v="Mark Robinson"/>
    <s v="lindseywallace@example.net"/>
    <n v="48"/>
    <s v="Female"/>
    <x v="20"/>
    <d v="2021-03-15T00:00:00"/>
    <x v="4"/>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x v="2"/>
    <m/>
    <x v="3"/>
    <s v="Phone"/>
    <m/>
    <m/>
    <x v="0"/>
    <x v="6"/>
    <x v="0"/>
    <x v="1"/>
    <x v="0"/>
    <x v="1"/>
    <n v="0.47499999999999998"/>
  </r>
  <r>
    <n v="2294"/>
    <s v="Brian Serrano"/>
    <s v="hansonconnie@example.org"/>
    <n v="23"/>
    <s v="Male"/>
    <x v="26"/>
    <d v="2021-02-04T00:00:00"/>
    <x v="3"/>
    <s v="Hardware issue"/>
    <s v="I'm having an issue with the {product_purchased}. Please assist. I've checked for software updates, and my {product_purchased} is already running the latest version."/>
    <x v="0"/>
    <m/>
    <x v="3"/>
    <s v="Social media"/>
    <d v="2023-06-01T15:38:38"/>
    <m/>
    <x v="0"/>
    <x v="2"/>
    <x v="4"/>
    <x v="1"/>
    <x v="0"/>
    <x v="0"/>
    <n v="0.6875"/>
  </r>
  <r>
    <n v="2295"/>
    <s v="Joshua Singh"/>
    <s v="sarahhodges@example.org"/>
    <n v="62"/>
    <s v="Female"/>
    <x v="11"/>
    <d v="2021-02-04T00:00:00"/>
    <x v="2"/>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x v="1"/>
    <s v="Since avoid military view."/>
    <x v="2"/>
    <s v="Email"/>
    <d v="2023-06-01T01:12:39"/>
    <d v="2023-06-01T06:46:39"/>
    <x v="2"/>
    <x v="1"/>
    <x v="4"/>
    <x v="1"/>
    <x v="1"/>
    <x v="1"/>
    <n v="0.70625000000000004"/>
  </r>
  <r>
    <n v="2296"/>
    <s v="Janet Williams"/>
    <s v="melissa30@example.net"/>
    <n v="63"/>
    <s v="Other"/>
    <x v="30"/>
    <d v="2020-12-24T00:00:00"/>
    <x v="1"/>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x v="2"/>
    <m/>
    <x v="3"/>
    <s v="Social media"/>
    <m/>
    <m/>
    <x v="0"/>
    <x v="8"/>
    <x v="10"/>
    <x v="1"/>
    <x v="0"/>
    <x v="1"/>
    <n v="0.21249999999999999"/>
  </r>
  <r>
    <n v="2297"/>
    <s v="Julia Campbell"/>
    <s v="dferguson@example.org"/>
    <n v="48"/>
    <s v="Female"/>
    <x v="26"/>
    <d v="2021-07-06T00:00:00"/>
    <x v="3"/>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x v="0"/>
    <m/>
    <x v="1"/>
    <s v="Social media"/>
    <d v="2023-06-01T11:11:43"/>
    <m/>
    <x v="0"/>
    <x v="0"/>
    <x v="2"/>
    <x v="1"/>
    <x v="0"/>
    <x v="0"/>
    <n v="1.0687500000000001"/>
  </r>
  <r>
    <n v="2298"/>
    <s v="Sarah Bell"/>
    <s v="kfox@example.com"/>
    <n v="65"/>
    <s v="Female"/>
    <x v="14"/>
    <d v="2020-07-26T00:00:00"/>
    <x v="2"/>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x v="0"/>
    <m/>
    <x v="1"/>
    <s v="Phone"/>
    <d v="2023-06-01T18:47:45"/>
    <m/>
    <x v="0"/>
    <x v="6"/>
    <x v="2"/>
    <x v="1"/>
    <x v="0"/>
    <x v="0"/>
    <n v="0.47499999999999998"/>
  </r>
  <r>
    <n v="2299"/>
    <s v="Marcia Morris"/>
    <s v="david30@example.com"/>
    <n v="42"/>
    <s v="Other"/>
    <x v="8"/>
    <d v="2020-06-22T00:00:00"/>
    <x v="0"/>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x v="0"/>
    <m/>
    <x v="0"/>
    <s v="Phone"/>
    <d v="2023-06-01T01:31:47"/>
    <m/>
    <x v="0"/>
    <x v="8"/>
    <x v="8"/>
    <x v="0"/>
    <x v="0"/>
    <x v="0"/>
    <n v="0.19375000000000001"/>
  </r>
  <r>
    <n v="2300"/>
    <s v="Seth Key"/>
    <s v="stewartlaurie@example.com"/>
    <n v="49"/>
    <s v="Other"/>
    <x v="6"/>
    <d v="2020-06-12T00:00:00"/>
    <x v="4"/>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x v="0"/>
    <m/>
    <x v="3"/>
    <s v="Phone"/>
    <d v="2023-06-01T09:06:49"/>
    <m/>
    <x v="0"/>
    <x v="4"/>
    <x v="8"/>
    <x v="1"/>
    <x v="0"/>
    <x v="0"/>
    <n v="0.36249999999999999"/>
  </r>
  <r>
    <n v="2301"/>
    <s v="James West"/>
    <s v="sarah75@example.org"/>
    <n v="34"/>
    <s v="Male"/>
    <x v="17"/>
    <d v="2020-06-06T00:00:00"/>
    <x v="1"/>
    <s v="Display issue"/>
    <s v="I'm having an issue with the {product_purchased}. Please assist. I'm having an issue with the first 5 items, the first 5 are all for an O-Nasty-Mmm-R-U-D-I I've tried different settings and configurations on my {product_purchased}, but the issue persists."/>
    <x v="0"/>
    <m/>
    <x v="1"/>
    <s v="Chat"/>
    <d v="2023-06-01T00:32:50"/>
    <m/>
    <x v="0"/>
    <x v="6"/>
    <x v="8"/>
    <x v="1"/>
    <x v="0"/>
    <x v="0"/>
    <n v="0.46250000000000002"/>
  </r>
  <r>
    <n v="2302"/>
    <s v="Jennifer Bailey"/>
    <s v="fcunningham@example.org"/>
    <n v="45"/>
    <s v="Male"/>
    <x v="35"/>
    <d v="2021-11-17T00:00:00"/>
    <x v="2"/>
    <s v="Hardware issue"/>
    <s v="I'm having an issue with the {product_purchased}. Please assist. I rely heavily on my {product_purchased} for my daily tasks, and this issue is hindering my productivity."/>
    <x v="2"/>
    <m/>
    <x v="0"/>
    <s v="Phone"/>
    <m/>
    <m/>
    <x v="0"/>
    <x v="4"/>
    <x v="3"/>
    <x v="0"/>
    <x v="0"/>
    <x v="1"/>
    <n v="0.41875000000000001"/>
  </r>
  <r>
    <n v="2303"/>
    <s v="Mrs. Cathy Grant"/>
    <s v="mccoyashley@example.net"/>
    <n v="25"/>
    <s v="Male"/>
    <x v="4"/>
    <d v="2021-02-27T00:00:00"/>
    <x v="2"/>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x v="2"/>
    <m/>
    <x v="1"/>
    <s v="Email"/>
    <m/>
    <m/>
    <x v="0"/>
    <x v="4"/>
    <x v="4"/>
    <x v="1"/>
    <x v="0"/>
    <x v="1"/>
    <n v="0.47499999999999998"/>
  </r>
  <r>
    <n v="2304"/>
    <s v="Laura Monroe"/>
    <s v="katelyn81@example.net"/>
    <n v="57"/>
    <s v="Other"/>
    <x v="41"/>
    <d v="2021-04-18T00:00:00"/>
    <x v="4"/>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x v="0"/>
    <m/>
    <x v="0"/>
    <s v="Chat"/>
    <d v="2023-06-01T01:23:52"/>
    <m/>
    <x v="0"/>
    <x v="5"/>
    <x v="11"/>
    <x v="0"/>
    <x v="0"/>
    <x v="0"/>
    <n v="0.19375000000000001"/>
  </r>
  <r>
    <n v="2305"/>
    <s v="Steven Alvarado"/>
    <s v="debbiemiller@example.com"/>
    <n v="27"/>
    <s v="Male"/>
    <x v="38"/>
    <d v="2020-05-05T00:00:00"/>
    <x v="2"/>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x v="2"/>
    <m/>
    <x v="3"/>
    <s v="Email"/>
    <m/>
    <m/>
    <x v="0"/>
    <x v="1"/>
    <x v="1"/>
    <x v="1"/>
    <x v="0"/>
    <x v="1"/>
    <n v="0.71875"/>
  </r>
  <r>
    <n v="2306"/>
    <s v="Jodi Miller"/>
    <s v="prose@example.org"/>
    <n v="31"/>
    <s v="Female"/>
    <x v="33"/>
    <d v="2020-09-09T00:00:00"/>
    <x v="2"/>
    <s v="Product setup"/>
    <s v="I'm having an issue with the {product_purchased}. Please assist. {product_purchased}_x000a__x000a_Product number: $22.95_x000a__x000a_$22.95 Shipping $5.95._x000a__x000a_(Warr I've noticed a sudden decrease in battery life on my {product_purchased}. It used to last much longer."/>
    <x v="0"/>
    <m/>
    <x v="3"/>
    <s v="Social media"/>
    <d v="2023-06-01T14:06:56"/>
    <m/>
    <x v="0"/>
    <x v="6"/>
    <x v="9"/>
    <x v="1"/>
    <x v="0"/>
    <x v="0"/>
    <n v="0.4"/>
  </r>
  <r>
    <n v="2307"/>
    <s v="Crystal Knight"/>
    <s v="millsjames@example.org"/>
    <n v="19"/>
    <s v="Female"/>
    <x v="15"/>
    <d v="2020-02-27T00:00:00"/>
    <x v="4"/>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x v="1"/>
    <s v="Mouth mission then sea example share."/>
    <x v="0"/>
    <s v="Email"/>
    <d v="2023-06-01T11:35:57"/>
    <d v="2023-06-01T07:44:57"/>
    <x v="1"/>
    <x v="6"/>
    <x v="4"/>
    <x v="1"/>
    <x v="1"/>
    <x v="1"/>
    <n v="0.39374999999999999"/>
  </r>
  <r>
    <n v="2308"/>
    <s v="Beverly Perez"/>
    <s v="zcarter@example.org"/>
    <n v="27"/>
    <s v="Male"/>
    <x v="5"/>
    <d v="2021-01-22T00:00:00"/>
    <x v="0"/>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x v="2"/>
    <m/>
    <x v="3"/>
    <s v="Chat"/>
    <m/>
    <m/>
    <x v="0"/>
    <x v="0"/>
    <x v="6"/>
    <x v="1"/>
    <x v="0"/>
    <x v="1"/>
    <n v="0.8"/>
  </r>
  <r>
    <n v="2309"/>
    <s v="Marilyn Olson MD"/>
    <s v="shahmarcus@example.net"/>
    <n v="27"/>
    <s v="Male"/>
    <x v="33"/>
    <d v="2020-07-19T00:00:00"/>
    <x v="1"/>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x v="2"/>
    <m/>
    <x v="2"/>
    <s v="Phone"/>
    <m/>
    <m/>
    <x v="0"/>
    <x v="10"/>
    <x v="2"/>
    <x v="0"/>
    <x v="0"/>
    <x v="1"/>
    <n v="0.17499999999999999"/>
  </r>
  <r>
    <n v="2310"/>
    <s v="Alex Faulkner"/>
    <s v="nmoreno@example.org"/>
    <n v="38"/>
    <s v="Female"/>
    <x v="40"/>
    <d v="2020-12-22T00:00:00"/>
    <x v="1"/>
    <s v="Product setup"/>
    <s v="I'm having an issue with the {product_purchased}. Please assist._x000a__x000a_# # Copyright Â© 2014-2016 Mitsuya Shikishi_x000a__x000a__x000a_# - * (V) N.S.A., Inc. I need assistance as soon as possible because it's affecting my work and productivity."/>
    <x v="0"/>
    <m/>
    <x v="2"/>
    <s v="Phone"/>
    <d v="2023-06-01T15:55:02"/>
    <m/>
    <x v="0"/>
    <x v="1"/>
    <x v="10"/>
    <x v="1"/>
    <x v="0"/>
    <x v="0"/>
    <n v="0.66249999999999998"/>
  </r>
  <r>
    <n v="2311"/>
    <s v="Lisa Walker"/>
    <s v="rthompson@example.org"/>
    <n v="66"/>
    <s v="Other"/>
    <x v="33"/>
    <d v="2020-07-19T00:00:00"/>
    <x v="2"/>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x v="0"/>
    <m/>
    <x v="0"/>
    <s v="Social media"/>
    <d v="2023-06-01T10:14:03"/>
    <m/>
    <x v="0"/>
    <x v="0"/>
    <x v="2"/>
    <x v="0"/>
    <x v="0"/>
    <x v="0"/>
    <n v="1.0687500000000001"/>
  </r>
  <r>
    <n v="2312"/>
    <s v="Stephanie Chen"/>
    <s v="imorrow@example.net"/>
    <n v="35"/>
    <s v="Male"/>
    <x v="12"/>
    <d v="2020-07-18T00:00:00"/>
    <x v="4"/>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x v="1"/>
    <s v="Process organization reduce reality answer career recently maintain."/>
    <x v="2"/>
    <s v="Phone"/>
    <d v="2023-06-01T01:41:05"/>
    <d v="2023-06-01T20:03:05"/>
    <x v="2"/>
    <x v="1"/>
    <x v="2"/>
    <x v="1"/>
    <x v="1"/>
    <x v="1"/>
    <n v="0.65"/>
  </r>
  <r>
    <n v="2313"/>
    <s v="Bryan Gilbert"/>
    <s v="zcarr@example.net"/>
    <n v="50"/>
    <s v="Other"/>
    <x v="12"/>
    <d v="2020-09-05T00:00:00"/>
    <x v="3"/>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x v="0"/>
    <m/>
    <x v="3"/>
    <s v="Phone"/>
    <d v="2023-06-01T22:17:06"/>
    <m/>
    <x v="0"/>
    <x v="6"/>
    <x v="9"/>
    <x v="1"/>
    <x v="0"/>
    <x v="0"/>
    <n v="0.4"/>
  </r>
  <r>
    <n v="2314"/>
    <s v="Hailey Moore"/>
    <s v="halljason@example.org"/>
    <n v="49"/>
    <s v="Male"/>
    <x v="35"/>
    <d v="2021-01-05T00:00:00"/>
    <x v="2"/>
    <s v="Hardware issue"/>
    <s v="My {product_purchased} is making strange noises and not functioning properly. I suspect there might be a hardware issue. Can you please help me with this? I've reviewed the troubleshooting steps on the official support website, but they didn't resolve the problem."/>
    <x v="1"/>
    <s v="Young cultural skin something question nearly history chance."/>
    <x v="2"/>
    <s v="Phone"/>
    <d v="2023-06-01T19:00:06"/>
    <d v="2023-05-31T23:52:06"/>
    <x v="1"/>
    <x v="1"/>
    <x v="6"/>
    <x v="1"/>
    <x v="1"/>
    <x v="1"/>
    <n v="0.79374999999999996"/>
  </r>
  <r>
    <n v="2315"/>
    <s v="Mr. Brian Morales"/>
    <s v="hholmes@example.net"/>
    <n v="41"/>
    <s v="Female"/>
    <x v="29"/>
    <d v="2020-01-05T00:00:00"/>
    <x v="0"/>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x v="1"/>
    <s v="Capital goal phone set."/>
    <x v="2"/>
    <s v="Social media"/>
    <d v="2023-05-31T23:12:08"/>
    <d v="2023-06-01T07:40:08"/>
    <x v="2"/>
    <x v="0"/>
    <x v="6"/>
    <x v="1"/>
    <x v="1"/>
    <x v="1"/>
    <n v="0.8"/>
  </r>
  <r>
    <n v="2316"/>
    <s v="Matthew Welch"/>
    <s v="christineadams@example.com"/>
    <n v="45"/>
    <s v="Male"/>
    <x v="3"/>
    <d v="2020-03-27T00:00:00"/>
    <x v="4"/>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x v="0"/>
    <m/>
    <x v="0"/>
    <s v="Email"/>
    <d v="2023-05-31T22:53:09"/>
    <m/>
    <x v="0"/>
    <x v="2"/>
    <x v="0"/>
    <x v="0"/>
    <x v="0"/>
    <x v="0"/>
    <n v="0.64375000000000004"/>
  </r>
  <r>
    <n v="2317"/>
    <s v="Kaitlyn Craig"/>
    <s v="hallbrett@example.com"/>
    <n v="40"/>
    <s v="Female"/>
    <x v="26"/>
    <d v="2020-04-05T00:00:00"/>
    <x v="1"/>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x v="0"/>
    <m/>
    <x v="0"/>
    <s v="Phone"/>
    <d v="2023-06-01T12:19:10"/>
    <m/>
    <x v="0"/>
    <x v="0"/>
    <x v="11"/>
    <x v="0"/>
    <x v="0"/>
    <x v="0"/>
    <n v="0.875"/>
  </r>
  <r>
    <n v="2318"/>
    <s v="Sophia Trevino"/>
    <s v="hjohnston@example.com"/>
    <n v="62"/>
    <s v="Other"/>
    <x v="40"/>
    <d v="2020-10-28T00:00:00"/>
    <x v="2"/>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x v="2"/>
    <m/>
    <x v="1"/>
    <s v="Chat"/>
    <m/>
    <m/>
    <x v="0"/>
    <x v="4"/>
    <x v="7"/>
    <x v="1"/>
    <x v="0"/>
    <x v="1"/>
    <n v="0.48125000000000001"/>
  </r>
  <r>
    <n v="2319"/>
    <s v="Dawn Williams"/>
    <s v="drodriguez@example.com"/>
    <n v="41"/>
    <s v="Male"/>
    <x v="15"/>
    <d v="2020-08-02T00:00:00"/>
    <x v="3"/>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x v="2"/>
    <m/>
    <x v="3"/>
    <s v="Phone"/>
    <m/>
    <m/>
    <x v="0"/>
    <x v="4"/>
    <x v="5"/>
    <x v="1"/>
    <x v="0"/>
    <x v="1"/>
    <n v="0.42499999999999999"/>
  </r>
  <r>
    <n v="2320"/>
    <s v="Ariel Lester"/>
    <s v="jonestracey@example.com"/>
    <n v="31"/>
    <s v="Male"/>
    <x v="39"/>
    <d v="2020-04-08T00:00:00"/>
    <x v="2"/>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x v="2"/>
    <m/>
    <x v="3"/>
    <s v="Email"/>
    <m/>
    <m/>
    <x v="0"/>
    <x v="6"/>
    <x v="11"/>
    <x v="1"/>
    <x v="0"/>
    <x v="1"/>
    <n v="0.53125"/>
  </r>
  <r>
    <n v="2321"/>
    <s v="Thomas Torres"/>
    <s v="jeremyburgess@example.org"/>
    <n v="61"/>
    <s v="Male"/>
    <x v="29"/>
    <d v="2021-07-09T00:00:00"/>
    <x v="0"/>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x v="1"/>
    <s v="Maintain western film during check it."/>
    <x v="3"/>
    <s v="Chat"/>
    <d v="2023-06-01T13:04:16"/>
    <d v="2023-06-01T17:41:16"/>
    <x v="1"/>
    <x v="5"/>
    <x v="2"/>
    <x v="1"/>
    <x v="1"/>
    <x v="1"/>
    <n v="0.25"/>
  </r>
  <r>
    <n v="2322"/>
    <s v="Walter Davis"/>
    <s v="jamesmorris@example.net"/>
    <n v="47"/>
    <s v="Male"/>
    <x v="40"/>
    <d v="2021-10-24T00:00:00"/>
    <x v="0"/>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x v="1"/>
    <s v="Story very reduce challenge woman maintain stop home."/>
    <x v="3"/>
    <s v="Chat"/>
    <d v="2023-06-01T03:35:18"/>
    <d v="2023-06-01T13:02:18"/>
    <x v="2"/>
    <x v="4"/>
    <x v="7"/>
    <x v="1"/>
    <x v="1"/>
    <x v="1"/>
    <n v="0.48125000000000001"/>
  </r>
  <r>
    <n v="2323"/>
    <s v="Michael Stewart"/>
    <s v="nkelley@example.org"/>
    <n v="48"/>
    <s v="Female"/>
    <x v="9"/>
    <d v="2021-07-14T00:00:00"/>
    <x v="3"/>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x v="1"/>
    <s v="Number art example."/>
    <x v="2"/>
    <s v="Social media"/>
    <d v="2023-06-01T12:50:20"/>
    <d v="2023-06-01T15:05:20"/>
    <x v="1"/>
    <x v="9"/>
    <x v="2"/>
    <x v="1"/>
    <x v="1"/>
    <x v="1"/>
    <n v="0.18124999999999999"/>
  </r>
  <r>
    <n v="2324"/>
    <s v="Kathryn Madden"/>
    <s v="erin60@example.net"/>
    <n v="33"/>
    <s v="Female"/>
    <x v="3"/>
    <d v="2020-07-15T00:00:00"/>
    <x v="3"/>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x v="1"/>
    <s v="Entire set pattern woman."/>
    <x v="1"/>
    <s v="Chat"/>
    <d v="2023-06-01T06:44:22"/>
    <d v="2023-06-01T21:42:22"/>
    <x v="4"/>
    <x v="0"/>
    <x v="2"/>
    <x v="1"/>
    <x v="1"/>
    <x v="1"/>
    <n v="1.0687500000000001"/>
  </r>
  <r>
    <n v="2325"/>
    <s v="Sarah Mcmahon"/>
    <s v="rhondarice@example.org"/>
    <n v="22"/>
    <s v="Male"/>
    <x v="27"/>
    <d v="2021-04-22T00:00:00"/>
    <x v="1"/>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x v="1"/>
    <s v="Leg prepare woman moment local."/>
    <x v="1"/>
    <s v="Phone"/>
    <d v="2023-06-01T19:51:23"/>
    <d v="2023-06-01T17:05:23"/>
    <x v="5"/>
    <x v="2"/>
    <x v="11"/>
    <x v="1"/>
    <x v="1"/>
    <x v="1"/>
    <n v="0.65"/>
  </r>
  <r>
    <n v="2326"/>
    <s v="Glenn Flores"/>
    <s v="leelisa@example.net"/>
    <n v="37"/>
    <s v="Male"/>
    <x v="37"/>
    <d v="2021-09-12T00:00:00"/>
    <x v="3"/>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x v="0"/>
    <m/>
    <x v="3"/>
    <s v="Chat"/>
    <d v="2023-06-01T00:04:25"/>
    <m/>
    <x v="0"/>
    <x v="2"/>
    <x v="9"/>
    <x v="1"/>
    <x v="0"/>
    <x v="0"/>
    <n v="0.61250000000000004"/>
  </r>
  <r>
    <n v="2327"/>
    <s v="Adam Lopez"/>
    <s v="jenna22@example.org"/>
    <n v="28"/>
    <s v="Male"/>
    <x v="13"/>
    <d v="2020-12-05T00:00:00"/>
    <x v="4"/>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x v="1"/>
    <s v="Sure court point later probably indicate forget."/>
    <x v="1"/>
    <s v="Email"/>
    <d v="2023-06-01T13:46:27"/>
    <d v="2023-06-01T02:55:27"/>
    <x v="1"/>
    <x v="5"/>
    <x v="10"/>
    <x v="1"/>
    <x v="1"/>
    <x v="1"/>
    <n v="0.27500000000000002"/>
  </r>
  <r>
    <n v="2328"/>
    <s v="Kelly Garza"/>
    <s v="narmstrong@example.com"/>
    <n v="45"/>
    <s v="Female"/>
    <x v="23"/>
    <d v="2021-03-28T00:00:00"/>
    <x v="2"/>
    <s v="Hardware issue"/>
    <s v="I'm having an issue with the {product_purchased}. Please assist. I need assistance as soon as possible because it's affecting my work and productivity."/>
    <x v="2"/>
    <m/>
    <x v="3"/>
    <s v="Social media"/>
    <m/>
    <m/>
    <x v="0"/>
    <x v="0"/>
    <x v="0"/>
    <x v="1"/>
    <x v="0"/>
    <x v="1"/>
    <n v="0.76875000000000004"/>
  </r>
  <r>
    <n v="2329"/>
    <s v="Brenda Kaufman"/>
    <s v="valeriebrewer@example.com"/>
    <n v="41"/>
    <s v="Female"/>
    <x v="30"/>
    <d v="2021-06-22T00:00:00"/>
    <x v="1"/>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x v="1"/>
    <s v="Development environment team structure."/>
    <x v="0"/>
    <s v="Phone"/>
    <d v="2023-05-31T23:48:29"/>
    <d v="2023-06-01T17:52:29"/>
    <x v="3"/>
    <x v="0"/>
    <x v="8"/>
    <x v="1"/>
    <x v="1"/>
    <x v="1"/>
    <n v="0.84375"/>
  </r>
  <r>
    <n v="2330"/>
    <s v="Nicholas Martin"/>
    <s v="richardfoster@example.com"/>
    <n v="35"/>
    <s v="Female"/>
    <x v="8"/>
    <d v="2021-06-13T00:00:00"/>
    <x v="1"/>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x v="0"/>
    <m/>
    <x v="0"/>
    <s v="Social media"/>
    <d v="2023-06-01T21:22:30"/>
    <m/>
    <x v="0"/>
    <x v="7"/>
    <x v="8"/>
    <x v="0"/>
    <x v="0"/>
    <x v="0"/>
    <n v="0.23125000000000001"/>
  </r>
  <r>
    <n v="2331"/>
    <s v="Daniel Schultz"/>
    <s v="amanda93@example.org"/>
    <n v="67"/>
    <s v="Female"/>
    <x v="12"/>
    <d v="2020-02-15T00:00:00"/>
    <x v="3"/>
    <s v="Data loss"/>
    <s v="I'm having an issue with the {product_purchased}. Please assist._x000a__x000a_[18:44:18]SAY: Richard Aultman/Tedward1337 : I wanna see those_x000a__x000a_[18:44:25 I've checked for any available software updates for my {product_purchased}, but there are none."/>
    <x v="0"/>
    <m/>
    <x v="1"/>
    <s v="Phone"/>
    <d v="2023-06-01T18:30:32"/>
    <m/>
    <x v="0"/>
    <x v="0"/>
    <x v="4"/>
    <x v="1"/>
    <x v="0"/>
    <x v="0"/>
    <n v="0.9375"/>
  </r>
  <r>
    <n v="2332"/>
    <s v="Michelle Booker"/>
    <s v="sean00@example.org"/>
    <n v="44"/>
    <s v="Female"/>
    <x v="7"/>
    <d v="2020-09-21T00:00:00"/>
    <x v="0"/>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x v="2"/>
    <m/>
    <x v="0"/>
    <s v="Email"/>
    <m/>
    <m/>
    <x v="0"/>
    <x v="2"/>
    <x v="9"/>
    <x v="0"/>
    <x v="0"/>
    <x v="1"/>
    <n v="0.61250000000000004"/>
  </r>
  <r>
    <n v="2333"/>
    <s v="Angie Henry"/>
    <s v="kimberly04@example.net"/>
    <n v="20"/>
    <s v="Other"/>
    <x v="29"/>
    <d v="2020-11-26T00:00:00"/>
    <x v="2"/>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x v="2"/>
    <m/>
    <x v="0"/>
    <s v="Chat"/>
    <m/>
    <m/>
    <x v="0"/>
    <x v="6"/>
    <x v="3"/>
    <x v="0"/>
    <x v="0"/>
    <x v="1"/>
    <n v="0.51875000000000004"/>
  </r>
  <r>
    <n v="2334"/>
    <s v="Matthew Wilson"/>
    <s v="arobinson@example.com"/>
    <n v="68"/>
    <s v="Male"/>
    <x v="41"/>
    <d v="2021-08-02T00:00:00"/>
    <x v="1"/>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x v="0"/>
    <m/>
    <x v="0"/>
    <s v="Phone"/>
    <d v="2023-06-01T16:37:36"/>
    <m/>
    <x v="0"/>
    <x v="2"/>
    <x v="5"/>
    <x v="0"/>
    <x v="0"/>
    <x v="0"/>
    <n v="0.64375000000000004"/>
  </r>
  <r>
    <n v="2335"/>
    <s v="Nancy Roberts"/>
    <s v="tgomez@example.com"/>
    <n v="22"/>
    <s v="Male"/>
    <x v="22"/>
    <d v="2021-04-13T00:00:00"/>
    <x v="2"/>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x v="2"/>
    <m/>
    <x v="1"/>
    <s v="Phone"/>
    <m/>
    <m/>
    <x v="0"/>
    <x v="1"/>
    <x v="11"/>
    <x v="1"/>
    <x v="0"/>
    <x v="1"/>
    <n v="0.65625"/>
  </r>
  <r>
    <n v="2336"/>
    <s v="Anthony Shaw"/>
    <s v="darius23@example.net"/>
    <n v="47"/>
    <s v="Other"/>
    <x v="10"/>
    <d v="2021-06-24T00:00:00"/>
    <x v="3"/>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x v="0"/>
    <m/>
    <x v="3"/>
    <s v="Phone"/>
    <d v="2023-06-01T11:16:38"/>
    <m/>
    <x v="0"/>
    <x v="8"/>
    <x v="8"/>
    <x v="1"/>
    <x v="0"/>
    <x v="0"/>
    <n v="0.19375000000000001"/>
  </r>
  <r>
    <n v="2337"/>
    <s v="Jacob Strong"/>
    <s v="jorge18@example.com"/>
    <n v="62"/>
    <s v="Female"/>
    <x v="4"/>
    <d v="2021-06-27T00:00:00"/>
    <x v="2"/>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x v="0"/>
    <m/>
    <x v="1"/>
    <s v="Phone"/>
    <d v="2023-06-01T03:50:40"/>
    <m/>
    <x v="0"/>
    <x v="10"/>
    <x v="8"/>
    <x v="1"/>
    <x v="0"/>
    <x v="0"/>
    <n v="0.23125000000000001"/>
  </r>
  <r>
    <n v="2338"/>
    <s v="Hannah Walls"/>
    <s v="carol86@example.net"/>
    <n v="29"/>
    <s v="Male"/>
    <x v="19"/>
    <d v="2020-07-31T00:00:00"/>
    <x v="0"/>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x v="1"/>
    <s v="Pass performance any evidence political party summer."/>
    <x v="0"/>
    <s v="Chat"/>
    <d v="2023-06-01T10:56:41"/>
    <d v="2023-06-01T17:14:41"/>
    <x v="2"/>
    <x v="1"/>
    <x v="2"/>
    <x v="1"/>
    <x v="1"/>
    <x v="1"/>
    <n v="0.65"/>
  </r>
  <r>
    <n v="2339"/>
    <s v="Derek Watts"/>
    <s v="wendymiller@example.com"/>
    <n v="56"/>
    <s v="Female"/>
    <x v="13"/>
    <d v="2021-08-20T00:00:00"/>
    <x v="4"/>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x v="1"/>
    <s v="Single resource half choose popular."/>
    <x v="3"/>
    <s v="Email"/>
    <d v="2023-06-01T17:15:43"/>
    <d v="2023-06-01T02:59:43"/>
    <x v="5"/>
    <x v="1"/>
    <x v="5"/>
    <x v="1"/>
    <x v="1"/>
    <x v="1"/>
    <n v="0.625"/>
  </r>
  <r>
    <n v="2340"/>
    <s v="Teresa Aguirre"/>
    <s v="dcarney@example.net"/>
    <n v="43"/>
    <s v="Male"/>
    <x v="14"/>
    <d v="2020-01-27T00:00:00"/>
    <x v="3"/>
    <s v="Software bug"/>
    <s v="I'm having an issue with the {product_purchased}. Please assist. I've tried troubleshooting steps mentioned in the user manual, but the issue persists."/>
    <x v="0"/>
    <m/>
    <x v="1"/>
    <s v="Phone"/>
    <d v="2023-06-01T10:06:43"/>
    <m/>
    <x v="0"/>
    <x v="1"/>
    <x v="6"/>
    <x v="1"/>
    <x v="0"/>
    <x v="0"/>
    <n v="0.79374999999999996"/>
  </r>
  <r>
    <n v="2341"/>
    <s v="Travis Hodges"/>
    <s v="steeledavid@example.net"/>
    <n v="26"/>
    <s v="Male"/>
    <x v="31"/>
    <d v="2020-06-30T00:00:00"/>
    <x v="0"/>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x v="1"/>
    <s v="Against series bit key sign table many worker."/>
    <x v="1"/>
    <s v="Chat"/>
    <d v="2023-06-01T04:58:45"/>
    <d v="2023-06-01T21:29:45"/>
    <x v="1"/>
    <x v="0"/>
    <x v="8"/>
    <x v="1"/>
    <x v="1"/>
    <x v="1"/>
    <n v="0.84375"/>
  </r>
  <r>
    <n v="2342"/>
    <s v="Brian Cole"/>
    <s v="austin44@example.org"/>
    <n v="48"/>
    <s v="Male"/>
    <x v="40"/>
    <d v="2021-11-04T00:00:00"/>
    <x v="0"/>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x v="1"/>
    <s v="Must drug certain food collection along friend."/>
    <x v="3"/>
    <s v="Email"/>
    <d v="2023-06-01T17:05:47"/>
    <d v="2023-06-01T03:08:47"/>
    <x v="5"/>
    <x v="8"/>
    <x v="3"/>
    <x v="1"/>
    <x v="1"/>
    <x v="1"/>
    <n v="0.18124999999999999"/>
  </r>
  <r>
    <n v="2343"/>
    <s v="Dawn Rasmussen"/>
    <s v="tammyparker@example.com"/>
    <n v="44"/>
    <s v="Female"/>
    <x v="39"/>
    <d v="2020-02-14T00:00:00"/>
    <x v="3"/>
    <s v="Hardware issue"/>
    <s v="I'm having an issue with the {product_purchased}. Please assist. I've performed a factory reset on my {product_purchased}, hoping it would resolve the problem, but it didn't help."/>
    <x v="2"/>
    <m/>
    <x v="0"/>
    <s v="Chat"/>
    <m/>
    <m/>
    <x v="0"/>
    <x v="8"/>
    <x v="4"/>
    <x v="0"/>
    <x v="0"/>
    <x v="1"/>
    <n v="0.20624999999999999"/>
  </r>
  <r>
    <n v="2344"/>
    <s v="Susan Herring"/>
    <s v="megan17@example.com"/>
    <n v="44"/>
    <s v="Other"/>
    <x v="4"/>
    <d v="2021-04-15T00:00:00"/>
    <x v="0"/>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x v="2"/>
    <m/>
    <x v="0"/>
    <s v="Social media"/>
    <m/>
    <m/>
    <x v="0"/>
    <x v="3"/>
    <x v="11"/>
    <x v="0"/>
    <x v="0"/>
    <x v="1"/>
    <n v="0.24374999999999999"/>
  </r>
  <r>
    <n v="2345"/>
    <s v="Raymond Oconnor"/>
    <s v="jeffrey58@example.org"/>
    <n v="68"/>
    <s v="Male"/>
    <x v="39"/>
    <d v="2021-12-04T00:00:00"/>
    <x v="2"/>
    <s v="Installation support"/>
    <s v="I'm having an issue with the {product_purchased}. Please assist. Thank you.&quot; I'm worried that the issue might be hardware-related and might require repair or replacement."/>
    <x v="1"/>
    <s v="Better whatever indicate series federal decision blue eat."/>
    <x v="0"/>
    <s v="Chat"/>
    <d v="2023-06-01T10:10:49"/>
    <d v="2023-06-01T10:33:49"/>
    <x v="1"/>
    <x v="2"/>
    <x v="10"/>
    <x v="1"/>
    <x v="1"/>
    <x v="1"/>
    <n v="0.59375"/>
  </r>
  <r>
    <n v="2346"/>
    <s v="Lauren Evans"/>
    <s v="adamsamber@example.com"/>
    <n v="43"/>
    <s v="Male"/>
    <x v="18"/>
    <d v="2021-09-01T00:00:00"/>
    <x v="3"/>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x v="1"/>
    <s v="Decision best let the start cultural."/>
    <x v="0"/>
    <s v="Phone"/>
    <d v="2023-06-01T22:23:50"/>
    <d v="2023-05-31T23:43:50"/>
    <x v="5"/>
    <x v="10"/>
    <x v="9"/>
    <x v="1"/>
    <x v="1"/>
    <x v="1"/>
    <n v="0.22500000000000001"/>
  </r>
  <r>
    <n v="2347"/>
    <s v="Melissa Lewis"/>
    <s v="michaelferguson@example.net"/>
    <n v="68"/>
    <s v="Female"/>
    <x v="4"/>
    <d v="2021-01-22T00:00:00"/>
    <x v="3"/>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x v="1"/>
    <s v="Surface half probably home new unit will."/>
    <x v="1"/>
    <s v="Chat"/>
    <d v="2023-06-01T16:09:50"/>
    <d v="2023-06-01T14:15:50"/>
    <x v="4"/>
    <x v="4"/>
    <x v="6"/>
    <x v="1"/>
    <x v="1"/>
    <x v="1"/>
    <n v="0.51875000000000004"/>
  </r>
  <r>
    <n v="2348"/>
    <s v="Shaun Meza"/>
    <s v="brandonarcher@example.com"/>
    <n v="27"/>
    <s v="Female"/>
    <x v="38"/>
    <d v="2020-09-29T00:00:00"/>
    <x v="3"/>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x v="0"/>
    <m/>
    <x v="2"/>
    <s v="Social media"/>
    <d v="2023-05-31T23:55:51"/>
    <m/>
    <x v="0"/>
    <x v="0"/>
    <x v="9"/>
    <x v="1"/>
    <x v="0"/>
    <x v="0"/>
    <n v="0.8"/>
  </r>
  <r>
    <n v="2349"/>
    <s v="Steven Saunders"/>
    <s v="nwhite@example.org"/>
    <n v="50"/>
    <s v="Female"/>
    <x v="28"/>
    <d v="2020-07-30T00:00:00"/>
    <x v="0"/>
    <s v="Display issue"/>
    <s v="I'm having an issue with the {product_purchased}. Please assist._x000a__x000a_Product #:_x000a__x000a_3-Pack (4-Pack):_x000a__x000a_3-Pack (4-Pack):_x000a__x000a_0 - $15, $ I rely heavily on my {product_purchased} for my daily tasks, and this issue is hindering my productivity."/>
    <x v="0"/>
    <m/>
    <x v="0"/>
    <s v="Chat"/>
    <d v="2023-06-01T00:02:53"/>
    <m/>
    <x v="0"/>
    <x v="0"/>
    <x v="2"/>
    <x v="0"/>
    <x v="0"/>
    <x v="0"/>
    <n v="1.0687500000000001"/>
  </r>
  <r>
    <n v="2350"/>
    <s v="Tanya Hill"/>
    <s v="hayley85@example.com"/>
    <n v="30"/>
    <s v="Other"/>
    <x v="29"/>
    <d v="2021-10-14T00:00:00"/>
    <x v="1"/>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x v="2"/>
    <m/>
    <x v="1"/>
    <s v="Email"/>
    <m/>
    <m/>
    <x v="0"/>
    <x v="6"/>
    <x v="7"/>
    <x v="1"/>
    <x v="0"/>
    <x v="1"/>
    <n v="0.48749999999999999"/>
  </r>
  <r>
    <n v="2351"/>
    <s v="Charles Brown"/>
    <s v="spencer68@example.com"/>
    <n v="35"/>
    <s v="Female"/>
    <x v="29"/>
    <d v="2020-07-15T00:00:00"/>
    <x v="0"/>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x v="2"/>
    <m/>
    <x v="0"/>
    <s v="Chat"/>
    <m/>
    <m/>
    <x v="0"/>
    <x v="4"/>
    <x v="2"/>
    <x v="0"/>
    <x v="0"/>
    <x v="1"/>
    <n v="0.43125000000000002"/>
  </r>
  <r>
    <n v="2352"/>
    <s v="Gary Fox"/>
    <s v="jacqueline20@example.net"/>
    <n v="20"/>
    <s v="Female"/>
    <x v="35"/>
    <d v="2021-11-08T00:00:00"/>
    <x v="1"/>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x v="1"/>
    <s v="Career his send check."/>
    <x v="3"/>
    <s v="Phone"/>
    <d v="2023-06-01T09:32:58"/>
    <d v="2023-06-01T15:02:58"/>
    <x v="4"/>
    <x v="0"/>
    <x v="3"/>
    <x v="1"/>
    <x v="1"/>
    <x v="1"/>
    <n v="0.9375"/>
  </r>
  <r>
    <n v="2353"/>
    <s v="Jessica Dean"/>
    <s v="xmunoz@example.com"/>
    <n v="55"/>
    <s v="Female"/>
    <x v="41"/>
    <d v="2021-12-22T00:00:00"/>
    <x v="3"/>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x v="0"/>
    <m/>
    <x v="3"/>
    <s v="Phone"/>
    <d v="2023-06-01T09:27:59"/>
    <m/>
    <x v="0"/>
    <x v="4"/>
    <x v="10"/>
    <x v="1"/>
    <x v="0"/>
    <x v="0"/>
    <n v="0.41875000000000001"/>
  </r>
  <r>
    <n v="2354"/>
    <s v="Luis Berg"/>
    <s v="hbowman@example.org"/>
    <n v="21"/>
    <s v="Male"/>
    <x v="23"/>
    <d v="2021-12-29T00:00:00"/>
    <x v="1"/>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x v="2"/>
    <m/>
    <x v="3"/>
    <s v="Social media"/>
    <m/>
    <m/>
    <x v="0"/>
    <x v="1"/>
    <x v="10"/>
    <x v="1"/>
    <x v="0"/>
    <x v="1"/>
    <n v="0.66249999999999998"/>
  </r>
  <r>
    <n v="2355"/>
    <s v="Benjamin Leon"/>
    <s v="david07@example.org"/>
    <n v="19"/>
    <s v="Male"/>
    <x v="6"/>
    <d v="2021-05-25T00:00:00"/>
    <x v="3"/>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x v="2"/>
    <m/>
    <x v="3"/>
    <s v="Phone"/>
    <m/>
    <m/>
    <x v="0"/>
    <x v="0"/>
    <x v="1"/>
    <x v="1"/>
    <x v="0"/>
    <x v="1"/>
    <n v="0.80625000000000002"/>
  </r>
  <r>
    <n v="2356"/>
    <s v="Joshua Edwards"/>
    <s v="fuentesjeff@example.net"/>
    <n v="49"/>
    <s v="Female"/>
    <x v="19"/>
    <d v="2021-02-26T00:00:00"/>
    <x v="3"/>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x v="0"/>
    <m/>
    <x v="1"/>
    <s v="Email"/>
    <d v="2023-06-01T15:08:04"/>
    <m/>
    <x v="0"/>
    <x v="0"/>
    <x v="4"/>
    <x v="1"/>
    <x v="0"/>
    <x v="0"/>
    <n v="0.9375"/>
  </r>
  <r>
    <n v="2357"/>
    <s v="Wendy Jackson"/>
    <s v="daniel27@example.net"/>
    <n v="18"/>
    <s v="Male"/>
    <x v="26"/>
    <d v="2021-10-19T00:00:00"/>
    <x v="1"/>
    <s v="Battery life"/>
    <s v="I'm having an issue with the {product_purchased}. Please assist. I've tried different settings and configurations on my {product_purchased}, but the issue persists."/>
    <x v="0"/>
    <m/>
    <x v="1"/>
    <s v="Chat"/>
    <d v="2023-06-01T11:58:04"/>
    <m/>
    <x v="0"/>
    <x v="2"/>
    <x v="7"/>
    <x v="1"/>
    <x v="0"/>
    <x v="0"/>
    <n v="0.7"/>
  </r>
  <r>
    <n v="2358"/>
    <s v="Ruth Sims"/>
    <s v="walshjoseph@example.org"/>
    <n v="44"/>
    <s v="Female"/>
    <x v="26"/>
    <d v="2021-04-19T00:00:00"/>
    <x v="2"/>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x v="1"/>
    <s v="Skin gun individual yes cost sign treat."/>
    <x v="2"/>
    <s v="Email"/>
    <d v="2023-06-01T06:47:05"/>
    <d v="2023-06-01T01:49:05"/>
    <x v="4"/>
    <x v="8"/>
    <x v="11"/>
    <x v="1"/>
    <x v="1"/>
    <x v="1"/>
    <n v="0.28125"/>
  </r>
  <r>
    <n v="2359"/>
    <s v="Robert Smith"/>
    <s v="morrisearl@example.com"/>
    <n v="56"/>
    <s v="Male"/>
    <x v="21"/>
    <d v="2021-01-26T00:00:00"/>
    <x v="0"/>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x v="1"/>
    <s v="Officer natural write think."/>
    <x v="1"/>
    <s v="Social media"/>
    <d v="2023-06-01T02:25:06"/>
    <d v="2023-06-01T16:32:06"/>
    <x v="2"/>
    <x v="8"/>
    <x v="6"/>
    <x v="1"/>
    <x v="1"/>
    <x v="1"/>
    <n v="0.25624999999999998"/>
  </r>
  <r>
    <n v="2360"/>
    <s v="Mark Garza"/>
    <s v="iananderson@example.net"/>
    <n v="20"/>
    <s v="Male"/>
    <x v="22"/>
    <d v="2020-03-02T00:00:00"/>
    <x v="0"/>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x v="2"/>
    <m/>
    <x v="0"/>
    <s v="Phone"/>
    <m/>
    <m/>
    <x v="0"/>
    <x v="6"/>
    <x v="0"/>
    <x v="0"/>
    <x v="0"/>
    <x v="1"/>
    <n v="0.47499999999999998"/>
  </r>
  <r>
    <n v="2361"/>
    <s v="Kimberly Wilkerson"/>
    <s v="jerry18@example.net"/>
    <n v="51"/>
    <s v="Female"/>
    <x v="37"/>
    <d v="2021-08-16T00:00:00"/>
    <x v="0"/>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x v="1"/>
    <s v="Available turn blue."/>
    <x v="3"/>
    <s v="Phone"/>
    <d v="2023-06-01T00:15:10"/>
    <d v="2023-06-01T15:12:10"/>
    <x v="2"/>
    <x v="0"/>
    <x v="5"/>
    <x v="1"/>
    <x v="1"/>
    <x v="1"/>
    <n v="0.89375000000000004"/>
  </r>
  <r>
    <n v="2362"/>
    <s v="Crystal Hunter"/>
    <s v="carol36@example.com"/>
    <n v="25"/>
    <s v="Female"/>
    <x v="40"/>
    <d v="2021-11-05T00:00:00"/>
    <x v="1"/>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x v="1"/>
    <s v="Free argue again stage."/>
    <x v="3"/>
    <s v="Social media"/>
    <d v="2023-06-01T03:14:12"/>
    <d v="2023-06-01T00:15:12"/>
    <x v="1"/>
    <x v="9"/>
    <x v="3"/>
    <x v="1"/>
    <x v="1"/>
    <x v="1"/>
    <n v="0.26874999999999999"/>
  </r>
  <r>
    <n v="2363"/>
    <s v="Ryan Freeman"/>
    <s v="tbrennan@example.org"/>
    <n v="58"/>
    <s v="Male"/>
    <x v="31"/>
    <d v="2020-03-18T00:00:00"/>
    <x v="1"/>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x v="1"/>
    <s v="Through raise would test reveal treat."/>
    <x v="0"/>
    <s v="Chat"/>
    <d v="2023-06-01T05:13:13"/>
    <d v="2023-06-01T14:10:13"/>
    <x v="2"/>
    <x v="2"/>
    <x v="0"/>
    <x v="1"/>
    <x v="1"/>
    <x v="1"/>
    <n v="0.64375000000000004"/>
  </r>
  <r>
    <n v="2364"/>
    <s v="Corey Miller"/>
    <s v="rebeccaparker@example.org"/>
    <n v="53"/>
    <s v="Female"/>
    <x v="41"/>
    <d v="2020-07-05T00:00:00"/>
    <x v="2"/>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x v="2"/>
    <m/>
    <x v="3"/>
    <s v="Phone"/>
    <m/>
    <m/>
    <x v="0"/>
    <x v="9"/>
    <x v="2"/>
    <x v="1"/>
    <x v="0"/>
    <x v="1"/>
    <n v="0.18124999999999999"/>
  </r>
  <r>
    <n v="2365"/>
    <s v="Omar Curtis"/>
    <s v="mariatodd@example.org"/>
    <n v="46"/>
    <s v="Other"/>
    <x v="0"/>
    <d v="2020-09-13T00:00:00"/>
    <x v="4"/>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x v="1"/>
    <s v="Five tree those particular they product officer various."/>
    <x v="2"/>
    <s v="Social media"/>
    <d v="2023-06-01T06:55:17"/>
    <d v="2023-06-01T14:20:17"/>
    <x v="3"/>
    <x v="9"/>
    <x v="9"/>
    <x v="1"/>
    <x v="1"/>
    <x v="1"/>
    <n v="0.19375000000000001"/>
  </r>
  <r>
    <n v="2366"/>
    <s v="Jason Martinez"/>
    <s v="millsnicole@example.org"/>
    <n v="43"/>
    <s v="Female"/>
    <x v="7"/>
    <d v="2021-12-25T00:00:00"/>
    <x v="0"/>
    <s v="Peripheral compatibility"/>
    <s v="I'm having an issue with the {product_purchased}. Please assist._x000a__x000a_Thanks. This problem started occurring after the recent software update. I haven't made any other changes to the device."/>
    <x v="0"/>
    <m/>
    <x v="1"/>
    <s v="Phone"/>
    <d v="2023-06-01T21:55:17"/>
    <m/>
    <x v="0"/>
    <x v="2"/>
    <x v="10"/>
    <x v="1"/>
    <x v="0"/>
    <x v="0"/>
    <n v="0.59375"/>
  </r>
  <r>
    <n v="2367"/>
    <s v="Eric White"/>
    <s v="susan07@example.net"/>
    <n v="27"/>
    <s v="Male"/>
    <x v="27"/>
    <d v="2020-11-22T00:00:00"/>
    <x v="1"/>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x v="2"/>
    <m/>
    <x v="0"/>
    <s v="Email"/>
    <m/>
    <m/>
    <x v="0"/>
    <x v="8"/>
    <x v="3"/>
    <x v="0"/>
    <x v="0"/>
    <x v="1"/>
    <n v="0.18124999999999999"/>
  </r>
  <r>
    <n v="2368"/>
    <s v="Victor Franklin"/>
    <s v="richardgarrison@example.net"/>
    <n v="49"/>
    <s v="Other"/>
    <x v="37"/>
    <d v="2020-07-14T00:00:00"/>
    <x v="4"/>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x v="1"/>
    <s v="Significant themselves rate show."/>
    <x v="0"/>
    <s v="Chat"/>
    <d v="2023-06-01T05:23:20"/>
    <d v="2023-06-01T08:18:20"/>
    <x v="3"/>
    <x v="0"/>
    <x v="2"/>
    <x v="1"/>
    <x v="1"/>
    <x v="1"/>
    <n v="1.0687500000000001"/>
  </r>
  <r>
    <n v="2369"/>
    <s v="Jennifer Anderson"/>
    <s v="oscar85@example.net"/>
    <n v="38"/>
    <s v="Male"/>
    <x v="0"/>
    <d v="2021-03-05T00:00:00"/>
    <x v="2"/>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x v="0"/>
    <m/>
    <x v="1"/>
    <s v="Social media"/>
    <d v="2023-06-01T09:58:21"/>
    <m/>
    <x v="0"/>
    <x v="3"/>
    <x v="0"/>
    <x v="1"/>
    <x v="0"/>
    <x v="0"/>
    <n v="0.2"/>
  </r>
  <r>
    <n v="2370"/>
    <s v="Lindsey Taylor"/>
    <s v="ijackson@example.org"/>
    <n v="29"/>
    <s v="Male"/>
    <x v="14"/>
    <d v="2021-08-11T00:00:00"/>
    <x v="3"/>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x v="0"/>
    <m/>
    <x v="1"/>
    <s v="Phone"/>
    <d v="2023-06-01T21:17:22"/>
    <m/>
    <x v="0"/>
    <x v="9"/>
    <x v="5"/>
    <x v="1"/>
    <x v="0"/>
    <x v="0"/>
    <n v="0.1875"/>
  </r>
  <r>
    <n v="2371"/>
    <s v="Joe Kent"/>
    <s v="ryan22@example.org"/>
    <n v="54"/>
    <s v="Female"/>
    <x v="38"/>
    <d v="2020-10-29T00:00:00"/>
    <x v="4"/>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x v="2"/>
    <m/>
    <x v="0"/>
    <s v="Phone"/>
    <m/>
    <m/>
    <x v="0"/>
    <x v="3"/>
    <x v="7"/>
    <x v="0"/>
    <x v="0"/>
    <x v="1"/>
    <n v="0.21249999999999999"/>
  </r>
  <r>
    <n v="2372"/>
    <s v="Dan Pratt"/>
    <s v="fweeks@example.com"/>
    <n v="42"/>
    <s v="Male"/>
    <x v="1"/>
    <d v="2021-09-08T00:00:00"/>
    <x v="2"/>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x v="1"/>
    <s v="Return event common fast back may month public."/>
    <x v="1"/>
    <s v="Phone"/>
    <d v="2023-06-01T05:50:26"/>
    <d v="2023-06-01T17:08:26"/>
    <x v="5"/>
    <x v="5"/>
    <x v="9"/>
    <x v="1"/>
    <x v="1"/>
    <x v="1"/>
    <n v="0.19375000000000001"/>
  </r>
  <r>
    <n v="2373"/>
    <s v="Diana Wagner"/>
    <s v="jenningsjamie@example.com"/>
    <n v="60"/>
    <s v="Male"/>
    <x v="37"/>
    <d v="2020-01-27T00:00:00"/>
    <x v="0"/>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x v="1"/>
    <s v="Billion light try outside."/>
    <x v="3"/>
    <s v="Social media"/>
    <d v="2023-06-01T19:46:28"/>
    <d v="2023-06-01T19:44:28"/>
    <x v="2"/>
    <x v="1"/>
    <x v="6"/>
    <x v="1"/>
    <x v="1"/>
    <x v="1"/>
    <n v="0.79374999999999996"/>
  </r>
  <r>
    <n v="2374"/>
    <s v="Patricia Moreno"/>
    <s v="riosjustin@example.com"/>
    <n v="67"/>
    <s v="Female"/>
    <x v="38"/>
    <d v="2021-08-30T00:00:00"/>
    <x v="2"/>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x v="0"/>
    <m/>
    <x v="2"/>
    <s v="Social media"/>
    <d v="2023-06-01T15:13:30"/>
    <m/>
    <x v="0"/>
    <x v="0"/>
    <x v="5"/>
    <x v="1"/>
    <x v="0"/>
    <x v="0"/>
    <n v="0.89375000000000004"/>
  </r>
  <r>
    <n v="2375"/>
    <s v="Justin Ho"/>
    <s v="zacharysingleton@example.net"/>
    <n v="42"/>
    <s v="Other"/>
    <x v="13"/>
    <d v="2021-02-14T00:00:00"/>
    <x v="1"/>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x v="0"/>
    <m/>
    <x v="2"/>
    <s v="Social media"/>
    <d v="2023-06-01T00:36:31"/>
    <m/>
    <x v="0"/>
    <x v="2"/>
    <x v="4"/>
    <x v="1"/>
    <x v="0"/>
    <x v="0"/>
    <n v="0.6875"/>
  </r>
  <r>
    <n v="2376"/>
    <s v="Angela Rodriguez"/>
    <s v="curtis45@example.net"/>
    <n v="37"/>
    <s v="Male"/>
    <x v="35"/>
    <d v="2021-02-14T00:00:00"/>
    <x v="4"/>
    <s v="Installation support"/>
    <s v="I'm having an issue with the {product_purchased}. Please assist. I've noticed that the issue occurs consistently when I use a specific feature or application on my {product_purchased}."/>
    <x v="2"/>
    <m/>
    <x v="3"/>
    <s v="Email"/>
    <m/>
    <m/>
    <x v="0"/>
    <x v="3"/>
    <x v="4"/>
    <x v="1"/>
    <x v="0"/>
    <x v="1"/>
    <n v="0.22500000000000001"/>
  </r>
  <r>
    <n v="2377"/>
    <s v="Austin Brown"/>
    <s v="zwang@example.org"/>
    <n v="54"/>
    <s v="Other"/>
    <x v="9"/>
    <d v="2020-02-10T00:00:00"/>
    <x v="0"/>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x v="2"/>
    <m/>
    <x v="2"/>
    <s v="Chat"/>
    <m/>
    <m/>
    <x v="0"/>
    <x v="5"/>
    <x v="4"/>
    <x v="0"/>
    <x v="0"/>
    <x v="1"/>
    <n v="0.1875"/>
  </r>
  <r>
    <n v="2378"/>
    <s v="Valerie Wells"/>
    <s v="mcgeemarilyn@example.org"/>
    <n v="45"/>
    <s v="Male"/>
    <x v="41"/>
    <d v="2021-03-10T00:00:00"/>
    <x v="3"/>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x v="1"/>
    <s v="Themselves everything relate little pick article."/>
    <x v="1"/>
    <s v="Email"/>
    <d v="2023-06-01T02:48:34"/>
    <d v="2023-06-01T21:56:34"/>
    <x v="5"/>
    <x v="8"/>
    <x v="0"/>
    <x v="1"/>
    <x v="1"/>
    <x v="1"/>
    <n v="0.23749999999999999"/>
  </r>
  <r>
    <n v="2379"/>
    <s v="Angela Rodriguez"/>
    <s v="smithdenise@example.net"/>
    <n v="50"/>
    <s v="Other"/>
    <x v="31"/>
    <d v="2020-06-12T00:00:00"/>
    <x v="0"/>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x v="1"/>
    <s v="Wait standard card arrive beat which."/>
    <x v="3"/>
    <s v="Phone"/>
    <d v="2023-06-01T08:01:35"/>
    <d v="2023-06-01T10:32:35"/>
    <x v="5"/>
    <x v="5"/>
    <x v="8"/>
    <x v="1"/>
    <x v="1"/>
    <x v="1"/>
    <n v="0.27500000000000002"/>
  </r>
  <r>
    <n v="2380"/>
    <s v="Krista Brown"/>
    <s v="loriromero@example.com"/>
    <n v="52"/>
    <s v="Female"/>
    <x v="21"/>
    <d v="2021-07-16T00:00:00"/>
    <x v="2"/>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x v="2"/>
    <m/>
    <x v="2"/>
    <s v="Email"/>
    <m/>
    <m/>
    <x v="0"/>
    <x v="3"/>
    <x v="2"/>
    <x v="0"/>
    <x v="0"/>
    <x v="1"/>
    <n v="0.23749999999999999"/>
  </r>
  <r>
    <n v="2381"/>
    <s v="Stephen Benitez"/>
    <s v="derek66@example.net"/>
    <n v="25"/>
    <s v="Female"/>
    <x v="12"/>
    <d v="2020-05-27T00:00:00"/>
    <x v="4"/>
    <s v="Network problem"/>
    <s v="I'm having an issue with the {product_purchased}. Please assist. If you need more help, please send them to [email protected](http://hackerteam.github.io/github/#/github-github) and we I've already contacted customer support multiple times, but the issue remains unresolved."/>
    <x v="0"/>
    <m/>
    <x v="1"/>
    <s v="Phone"/>
    <d v="2023-06-01T06:58:37"/>
    <m/>
    <x v="0"/>
    <x v="0"/>
    <x v="1"/>
    <x v="1"/>
    <x v="0"/>
    <x v="0"/>
    <n v="0.80625000000000002"/>
  </r>
  <r>
    <n v="2382"/>
    <s v="Emily Sanchez"/>
    <s v="zacharyturner@example.com"/>
    <n v="35"/>
    <s v="Male"/>
    <x v="36"/>
    <d v="2021-02-23T00:00:00"/>
    <x v="4"/>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x v="0"/>
    <m/>
    <x v="2"/>
    <s v="Email"/>
    <d v="2023-06-01T15:27:39"/>
    <m/>
    <x v="0"/>
    <x v="3"/>
    <x v="4"/>
    <x v="1"/>
    <x v="0"/>
    <x v="0"/>
    <n v="0.22500000000000001"/>
  </r>
  <r>
    <n v="2383"/>
    <s v="Jason Wright"/>
    <s v="kelly42@example.com"/>
    <n v="59"/>
    <s v="Male"/>
    <x v="23"/>
    <d v="2020-03-23T00:00:00"/>
    <x v="1"/>
    <s v="Product compatibility"/>
    <s v="I'm having an issue with the {product_purchased}. Please assist._x000a__x000a_[07:54:18] [Server thread/INFO] [STDERR]: [java.lang.Throwable$WrappedPrintStream:println The issue I'm facing is intermittent. Sometimes it works fine, but other times it acts up unexpectedly."/>
    <x v="2"/>
    <m/>
    <x v="3"/>
    <s v="Social media"/>
    <m/>
    <m/>
    <x v="0"/>
    <x v="1"/>
    <x v="0"/>
    <x v="1"/>
    <x v="0"/>
    <x v="1"/>
    <n v="0.63124999999999998"/>
  </r>
  <r>
    <n v="2384"/>
    <s v="Cynthia Farley"/>
    <s v="powelljoseph@example.org"/>
    <n v="53"/>
    <s v="Male"/>
    <x v="40"/>
    <d v="2020-02-09T00:00:00"/>
    <x v="1"/>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x v="0"/>
    <m/>
    <x v="3"/>
    <s v="Chat"/>
    <d v="2023-06-01T07:20:42"/>
    <m/>
    <x v="4"/>
    <x v="2"/>
    <x v="4"/>
    <x v="1"/>
    <x v="0"/>
    <x v="0"/>
    <n v="0.6875"/>
  </r>
  <r>
    <n v="2385"/>
    <s v="Cynthia Douglas"/>
    <s v="jonathanlopez@example.org"/>
    <n v="55"/>
    <s v="Female"/>
    <x v="0"/>
    <d v="2021-08-07T00:00:00"/>
    <x v="0"/>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x v="2"/>
    <m/>
    <x v="3"/>
    <s v="Phone"/>
    <m/>
    <m/>
    <x v="4"/>
    <x v="9"/>
    <x v="5"/>
    <x v="1"/>
    <x v="0"/>
    <x v="1"/>
    <n v="0.1875"/>
  </r>
  <r>
    <n v="2386"/>
    <s v="Angela Kim"/>
    <s v="randybell@example.org"/>
    <n v="42"/>
    <s v="Other"/>
    <x v="7"/>
    <d v="2021-05-18T00:00:00"/>
    <x v="3"/>
    <s v="Hardware issue"/>
    <s v="I'm having an issue with the {product_purchased}. Please assist. -@sj_x000a__x000a__x000a_@rp_i_x000a__x000a_@l2o_b_x000a__x000a_@v5c_x000a__x000a__x000a_@w4f6t The issue I'm facing is intermittent. Sometimes it works fine, but other times it acts up unexpectedly."/>
    <x v="0"/>
    <m/>
    <x v="2"/>
    <s v="Email"/>
    <d v="2023-06-01T16:44:46"/>
    <m/>
    <x v="4"/>
    <x v="2"/>
    <x v="1"/>
    <x v="1"/>
    <x v="0"/>
    <x v="0"/>
    <n v="0.72499999999999998"/>
  </r>
  <r>
    <n v="2387"/>
    <s v="Annette Morales"/>
    <s v="cindy50@example.com"/>
    <n v="27"/>
    <s v="Female"/>
    <x v="27"/>
    <d v="2020-04-18T00:00:00"/>
    <x v="0"/>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x v="2"/>
    <m/>
    <x v="0"/>
    <s v="Social media"/>
    <m/>
    <m/>
    <x v="4"/>
    <x v="0"/>
    <x v="11"/>
    <x v="0"/>
    <x v="0"/>
    <x v="1"/>
    <n v="0.875"/>
  </r>
  <r>
    <n v="2388"/>
    <s v="Alyssa Brown"/>
    <s v="rchoi@example.com"/>
    <n v="67"/>
    <s v="Female"/>
    <x v="9"/>
    <d v="2020-03-17T00:00:00"/>
    <x v="1"/>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x v="1"/>
    <s v="Why return strategy pattern."/>
    <x v="3"/>
    <s v="Social media"/>
    <d v="2023-06-01T18:27:48"/>
    <d v="2023-06-01T11:17:48"/>
    <x v="2"/>
    <x v="7"/>
    <x v="0"/>
    <x v="1"/>
    <x v="1"/>
    <x v="1"/>
    <n v="0.20624999999999999"/>
  </r>
  <r>
    <n v="2389"/>
    <s v="Jeffrey Hicks"/>
    <s v="wadepeter@example.org"/>
    <n v="56"/>
    <s v="Female"/>
    <x v="7"/>
    <d v="2020-08-10T00:00:00"/>
    <x v="0"/>
    <s v="Battery life"/>
    <s v="I'm having an issue with the {product_purchased}. Please assist._x000a__x000a_5 3/8/2013 1:38:35 pf4njv0 0x9d09a332880 0x9d I've noticed a peculiar error message popping up on my {product_purchased} screen. It says '{error_message}'. What does it mean?"/>
    <x v="2"/>
    <m/>
    <x v="1"/>
    <s v="Email"/>
    <m/>
    <m/>
    <x v="4"/>
    <x v="0"/>
    <x v="5"/>
    <x v="1"/>
    <x v="0"/>
    <x v="1"/>
    <n v="0.89375000000000004"/>
  </r>
  <r>
    <n v="2390"/>
    <s v="Ms. Christina Lopez MD"/>
    <s v="joseph07@example.com"/>
    <n v="59"/>
    <s v="Male"/>
    <x v="23"/>
    <d v="2021-05-29T00:00:00"/>
    <x v="2"/>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x v="2"/>
    <m/>
    <x v="1"/>
    <s v="Email"/>
    <m/>
    <m/>
    <x v="4"/>
    <x v="1"/>
    <x v="1"/>
    <x v="1"/>
    <x v="0"/>
    <x v="1"/>
    <n v="0.71875"/>
  </r>
  <r>
    <n v="2391"/>
    <s v="Sandra Allen"/>
    <s v="clarkjason@example.org"/>
    <n v="30"/>
    <s v="Other"/>
    <x v="31"/>
    <d v="2020-04-02T00:00:00"/>
    <x v="0"/>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x v="1"/>
    <s v="Improve environment as wall never."/>
    <x v="0"/>
    <s v="Phone"/>
    <d v="2023-06-01T08:33:54"/>
    <d v="2023-06-01T10:58:54"/>
    <x v="2"/>
    <x v="3"/>
    <x v="11"/>
    <x v="1"/>
    <x v="1"/>
    <x v="1"/>
    <n v="0.24374999999999999"/>
  </r>
  <r>
    <n v="2392"/>
    <s v="Kelsey Gutierrez"/>
    <s v="gcole@example.com"/>
    <n v="23"/>
    <s v="Other"/>
    <x v="6"/>
    <d v="2020-06-11T00:00:00"/>
    <x v="4"/>
    <s v="Network problem"/>
    <s v="I'm having an issue with the {product_purchased}. Please assist. I've noticed a peculiar error message popping up on my {product_purchased} screen. It says '{error_message}'. What does it mean?"/>
    <x v="2"/>
    <m/>
    <x v="2"/>
    <s v="Phone"/>
    <m/>
    <m/>
    <x v="4"/>
    <x v="0"/>
    <x v="8"/>
    <x v="0"/>
    <x v="0"/>
    <x v="1"/>
    <n v="0.84375"/>
  </r>
  <r>
    <n v="2393"/>
    <s v="James Reed"/>
    <s v="bakerjonathan@example.com"/>
    <n v="41"/>
    <s v="Other"/>
    <x v="29"/>
    <d v="2020-09-22T00:00:00"/>
    <x v="4"/>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x v="1"/>
    <s v="Senior process network."/>
    <x v="3"/>
    <s v="Phone"/>
    <d v="2023-06-01T00:55:56"/>
    <d v="2023-06-01T02:55:56"/>
    <x v="3"/>
    <x v="2"/>
    <x v="9"/>
    <x v="1"/>
    <x v="1"/>
    <x v="1"/>
    <n v="0.61250000000000004"/>
  </r>
  <r>
    <n v="2394"/>
    <s v="Antonio Macdonald"/>
    <s v="wnelson@example.org"/>
    <n v="54"/>
    <s v="Female"/>
    <x v="7"/>
    <d v="2020-09-15T00:00:00"/>
    <x v="0"/>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x v="0"/>
    <m/>
    <x v="2"/>
    <s v="Social media"/>
    <d v="2023-06-01T12:26:57"/>
    <m/>
    <x v="4"/>
    <x v="10"/>
    <x v="9"/>
    <x v="1"/>
    <x v="0"/>
    <x v="0"/>
    <n v="0.22500000000000001"/>
  </r>
  <r>
    <n v="2395"/>
    <s v="Matthew Chavez"/>
    <s v="ogreene@example.org"/>
    <n v="23"/>
    <s v="Female"/>
    <x v="27"/>
    <d v="2020-10-27T00:00:00"/>
    <x v="4"/>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x v="1"/>
    <s v="Everybody grow memory too get law may."/>
    <x v="2"/>
    <s v="Email"/>
    <d v="2023-05-31T23:22:58"/>
    <d v="2023-06-01T13:37:58"/>
    <x v="2"/>
    <x v="6"/>
    <x v="7"/>
    <x v="1"/>
    <x v="1"/>
    <x v="1"/>
    <n v="0.48749999999999999"/>
  </r>
  <r>
    <n v="2396"/>
    <s v="Jorge Pena"/>
    <s v="justinkrause@example.net"/>
    <n v="69"/>
    <s v="Other"/>
    <x v="2"/>
    <d v="2021-05-18T00:00:00"/>
    <x v="4"/>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x v="0"/>
    <m/>
    <x v="2"/>
    <s v="Chat"/>
    <d v="2023-06-01T17:58:59"/>
    <m/>
    <x v="4"/>
    <x v="4"/>
    <x v="1"/>
    <x v="1"/>
    <x v="0"/>
    <x v="0"/>
    <n v="0.36875000000000002"/>
  </r>
  <r>
    <n v="2397"/>
    <s v="Rachel Miller"/>
    <s v="mandy15@example.com"/>
    <n v="40"/>
    <s v="Male"/>
    <x v="4"/>
    <d v="2020-07-05T00:00:00"/>
    <x v="1"/>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x v="2"/>
    <m/>
    <x v="0"/>
    <s v="Chat"/>
    <m/>
    <m/>
    <x v="4"/>
    <x v="1"/>
    <x v="2"/>
    <x v="0"/>
    <x v="0"/>
    <x v="1"/>
    <n v="0.65"/>
  </r>
  <r>
    <n v="2398"/>
    <s v="Melissa Lee"/>
    <s v="cgray@example.com"/>
    <n v="28"/>
    <s v="Male"/>
    <x v="19"/>
    <d v="2021-07-04T00:00:00"/>
    <x v="4"/>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x v="1"/>
    <s v="Present third sing fall land."/>
    <x v="2"/>
    <s v="Email"/>
    <d v="2023-06-01T01:46:02"/>
    <d v="2023-05-31T22:54:02"/>
    <x v="2"/>
    <x v="1"/>
    <x v="2"/>
    <x v="1"/>
    <x v="1"/>
    <x v="1"/>
    <n v="0.65"/>
  </r>
  <r>
    <n v="2399"/>
    <s v="Sara Hayes"/>
    <s v="blackkathryn@example.org"/>
    <n v="44"/>
    <s v="Male"/>
    <x v="20"/>
    <d v="2021-01-21T00:00:00"/>
    <x v="0"/>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x v="2"/>
    <m/>
    <x v="0"/>
    <s v="Social media"/>
    <m/>
    <m/>
    <x v="4"/>
    <x v="6"/>
    <x v="6"/>
    <x v="0"/>
    <x v="0"/>
    <x v="1"/>
    <n v="0.35"/>
  </r>
  <r>
    <n v="2400"/>
    <s v="Joel Clark"/>
    <s v="john97@example.com"/>
    <n v="50"/>
    <s v="Other"/>
    <x v="21"/>
    <d v="2020-06-05T00:00:00"/>
    <x v="0"/>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x v="0"/>
    <m/>
    <x v="2"/>
    <s v="Phone"/>
    <d v="2023-05-31T22:50:05"/>
    <m/>
    <x v="0"/>
    <x v="2"/>
    <x v="8"/>
    <x v="1"/>
    <x v="0"/>
    <x v="0"/>
    <n v="0.56874999999999998"/>
  </r>
  <r>
    <n v="2401"/>
    <s v="Travis Wallace"/>
    <s v="lburns@example.com"/>
    <n v="37"/>
    <s v="Other"/>
    <x v="14"/>
    <d v="2020-05-31T00:00:00"/>
    <x v="4"/>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x v="2"/>
    <m/>
    <x v="0"/>
    <s v="Chat"/>
    <m/>
    <m/>
    <x v="0"/>
    <x v="10"/>
    <x v="1"/>
    <x v="0"/>
    <x v="0"/>
    <x v="1"/>
    <n v="0.24374999999999999"/>
  </r>
  <r>
    <n v="2402"/>
    <s v="Jessica Garcia"/>
    <s v="jorgealexander@example.net"/>
    <n v="29"/>
    <s v="Female"/>
    <x v="27"/>
    <d v="2020-02-06T00:00:00"/>
    <x v="1"/>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x v="1"/>
    <s v="If rather century see agency modern truth small."/>
    <x v="3"/>
    <s v="Phone"/>
    <d v="2023-06-01T15:13:07"/>
    <d v="2023-06-01T15:34:07"/>
    <x v="5"/>
    <x v="2"/>
    <x v="4"/>
    <x v="1"/>
    <x v="1"/>
    <x v="1"/>
    <n v="0.6875"/>
  </r>
  <r>
    <n v="2403"/>
    <s v="Scott Farley"/>
    <s v="gomezbeth@example.net"/>
    <n v="67"/>
    <s v="Female"/>
    <x v="40"/>
    <d v="2021-01-02T00:00:00"/>
    <x v="3"/>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x v="1"/>
    <s v="Little others apply who would detail nation."/>
    <x v="1"/>
    <s v="Social media"/>
    <d v="2023-06-01T22:05:09"/>
    <d v="2023-06-01T20:53:09"/>
    <x v="5"/>
    <x v="4"/>
    <x v="6"/>
    <x v="1"/>
    <x v="1"/>
    <x v="1"/>
    <n v="0.51875000000000004"/>
  </r>
  <r>
    <n v="2404"/>
    <s v="Evan Mcdaniel"/>
    <s v="lauren56@example.org"/>
    <n v="41"/>
    <s v="Female"/>
    <x v="37"/>
    <d v="2021-05-09T00:00:00"/>
    <x v="4"/>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x v="1"/>
    <s v="Information plant likely plant race individual."/>
    <x v="1"/>
    <s v="Email"/>
    <d v="2023-06-01T12:25:11"/>
    <d v="2023-05-31T22:48:11"/>
    <x v="5"/>
    <x v="0"/>
    <x v="1"/>
    <x v="1"/>
    <x v="1"/>
    <x v="1"/>
    <n v="0.80625000000000002"/>
  </r>
  <r>
    <n v="2405"/>
    <s v="Elizabeth Brown"/>
    <s v="esparzabrittany@example.com"/>
    <n v="34"/>
    <s v="Male"/>
    <x v="29"/>
    <d v="2021-06-21T00:00:00"/>
    <x v="2"/>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x v="0"/>
    <m/>
    <x v="1"/>
    <s v="Phone"/>
    <d v="2023-06-01T19:09:12"/>
    <m/>
    <x v="0"/>
    <x v="1"/>
    <x v="8"/>
    <x v="1"/>
    <x v="0"/>
    <x v="0"/>
    <n v="0.64375000000000004"/>
  </r>
  <r>
    <n v="2406"/>
    <s v="Ana Salazar"/>
    <s v="caitlin38@example.net"/>
    <n v="69"/>
    <s v="Female"/>
    <x v="36"/>
    <d v="2020-02-03T00:00:00"/>
    <x v="2"/>
    <s v="Cancellation request"/>
    <s v="I'm having an issue with the {product_purchased}. Please assist. $15/ea I'm concerned about the security of my {product_purchased} and would like to ensure that my data is safe."/>
    <x v="2"/>
    <m/>
    <x v="3"/>
    <s v="Phone"/>
    <m/>
    <m/>
    <x v="0"/>
    <x v="0"/>
    <x v="4"/>
    <x v="1"/>
    <x v="0"/>
    <x v="1"/>
    <n v="0.9375"/>
  </r>
  <r>
    <n v="2407"/>
    <s v="Crystal Ali"/>
    <s v="carla19@example.org"/>
    <n v="26"/>
    <s v="Other"/>
    <x v="28"/>
    <d v="2021-01-03T00:00:00"/>
    <x v="4"/>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x v="0"/>
    <m/>
    <x v="3"/>
    <s v="Chat"/>
    <d v="2023-06-01T04:31:14"/>
    <m/>
    <x v="0"/>
    <x v="6"/>
    <x v="6"/>
    <x v="1"/>
    <x v="0"/>
    <x v="0"/>
    <n v="0.35"/>
  </r>
  <r>
    <n v="2408"/>
    <s v="Joshua Preston"/>
    <s v="jonathanlee@example.org"/>
    <n v="23"/>
    <s v="Other"/>
    <x v="0"/>
    <d v="2021-12-06T00:00:00"/>
    <x v="3"/>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x v="2"/>
    <m/>
    <x v="3"/>
    <s v="Social media"/>
    <m/>
    <m/>
    <x v="0"/>
    <x v="10"/>
    <x v="10"/>
    <x v="1"/>
    <x v="0"/>
    <x v="1"/>
    <n v="0.23749999999999999"/>
  </r>
  <r>
    <n v="2409"/>
    <s v="Timothy Hall"/>
    <s v="lauracox@example.com"/>
    <n v="36"/>
    <s v="Female"/>
    <x v="13"/>
    <d v="2021-06-14T00:00:00"/>
    <x v="0"/>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x v="2"/>
    <m/>
    <x v="0"/>
    <s v="Chat"/>
    <m/>
    <m/>
    <x v="0"/>
    <x v="2"/>
    <x v="8"/>
    <x v="0"/>
    <x v="0"/>
    <x v="1"/>
    <n v="0.56874999999999998"/>
  </r>
  <r>
    <n v="2410"/>
    <s v="Kathy Parker"/>
    <s v="christinedavidson@example.org"/>
    <n v="41"/>
    <s v="Other"/>
    <x v="4"/>
    <d v="2020-03-03T00:00:00"/>
    <x v="2"/>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x v="1"/>
    <s v="Traditional his professor treatment red book."/>
    <x v="1"/>
    <s v="Social media"/>
    <d v="2023-06-01T01:21:19"/>
    <d v="2023-06-01T19:30:19"/>
    <x v="4"/>
    <x v="9"/>
    <x v="0"/>
    <x v="1"/>
    <x v="1"/>
    <x v="1"/>
    <n v="0.23749999999999999"/>
  </r>
  <r>
    <n v="2411"/>
    <s v="Scott Wilson"/>
    <s v="joannabarnes@example.org"/>
    <n v="36"/>
    <s v="Other"/>
    <x v="8"/>
    <d v="2021-04-25T00:00:00"/>
    <x v="0"/>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x v="1"/>
    <s v="World section science relate debate number."/>
    <x v="0"/>
    <s v="Phone"/>
    <d v="2023-05-31T23:00:20"/>
    <d v="2023-06-01T16:07:20"/>
    <x v="4"/>
    <x v="1"/>
    <x v="11"/>
    <x v="1"/>
    <x v="1"/>
    <x v="1"/>
    <n v="0.65625"/>
  </r>
  <r>
    <n v="2412"/>
    <s v="Christian Cannon"/>
    <s v="jonesrebecca@example.com"/>
    <n v="59"/>
    <s v="Male"/>
    <x v="5"/>
    <d v="2020-11-30T00:00:00"/>
    <x v="0"/>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x v="1"/>
    <s v="Friend peace market near of assume center."/>
    <x v="3"/>
    <s v="Phone"/>
    <d v="2023-06-01T14:00:20"/>
    <d v="2023-06-01T15:30:20"/>
    <x v="5"/>
    <x v="3"/>
    <x v="3"/>
    <x v="1"/>
    <x v="1"/>
    <x v="1"/>
    <n v="0.22500000000000001"/>
  </r>
  <r>
    <n v="2413"/>
    <s v="Brittany Hamilton"/>
    <s v="georgegould@example.com"/>
    <n v="41"/>
    <s v="Female"/>
    <x v="11"/>
    <d v="2021-12-24T00:00:00"/>
    <x v="0"/>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x v="1"/>
    <s v="The activity through stay laugh war receive deal."/>
    <x v="2"/>
    <s v="Chat"/>
    <d v="2023-06-01T01:38:21"/>
    <d v="2023-06-01T13:41:21"/>
    <x v="4"/>
    <x v="6"/>
    <x v="10"/>
    <x v="1"/>
    <x v="1"/>
    <x v="1"/>
    <n v="0.46875"/>
  </r>
  <r>
    <n v="2414"/>
    <s v="Francisco Harris"/>
    <s v="lance60@example.com"/>
    <n v="26"/>
    <s v="Female"/>
    <x v="10"/>
    <d v="2020-11-20T00:00:00"/>
    <x v="3"/>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x v="1"/>
    <s v="Some according speak."/>
    <x v="0"/>
    <s v="Chat"/>
    <d v="2023-06-01T17:51:23"/>
    <d v="2023-06-01T07:51:23"/>
    <x v="3"/>
    <x v="7"/>
    <x v="3"/>
    <x v="1"/>
    <x v="1"/>
    <x v="1"/>
    <n v="0.23125000000000001"/>
  </r>
  <r>
    <n v="2415"/>
    <s v="Mr. Stephen Washington"/>
    <s v="sarah66@example.com"/>
    <n v="57"/>
    <s v="Other"/>
    <x v="1"/>
    <d v="2021-09-05T00:00:00"/>
    <x v="4"/>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x v="0"/>
    <m/>
    <x v="3"/>
    <s v="Phone"/>
    <d v="2023-06-01T22:03:25"/>
    <m/>
    <x v="0"/>
    <x v="8"/>
    <x v="9"/>
    <x v="1"/>
    <x v="0"/>
    <x v="0"/>
    <n v="0.21249999999999999"/>
  </r>
  <r>
    <n v="2416"/>
    <s v="Jennifer Ramirez"/>
    <s v="martinezmichelle@example.net"/>
    <n v="69"/>
    <s v="Other"/>
    <x v="15"/>
    <d v="2020-07-22T00:00:00"/>
    <x v="0"/>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x v="1"/>
    <s v="Keep risk toward husband."/>
    <x v="1"/>
    <s v="Chat"/>
    <d v="2023-06-01T05:42:26"/>
    <d v="2023-06-01T19:36:26"/>
    <x v="1"/>
    <x v="0"/>
    <x v="2"/>
    <x v="1"/>
    <x v="1"/>
    <x v="1"/>
    <n v="1.0687500000000001"/>
  </r>
  <r>
    <n v="2417"/>
    <s v="Mackenzie Thomas"/>
    <s v="kimberlyhamilton@example.net"/>
    <n v="66"/>
    <s v="Male"/>
    <x v="19"/>
    <d v="2020-01-06T00:00:00"/>
    <x v="4"/>
    <s v="Cancellation request"/>
    <s v="I'm having an issue with the {product_purchased}. Please assist. I've noticed a peculiar error message popping up on my {product_purchased} screen. It says '{error_message}'. What does it mean?"/>
    <x v="1"/>
    <s v="Them general professional gun."/>
    <x v="3"/>
    <s v="Chat"/>
    <d v="2023-06-01T19:28:26"/>
    <d v="2023-06-01T09:07:26"/>
    <x v="1"/>
    <x v="4"/>
    <x v="6"/>
    <x v="1"/>
    <x v="1"/>
    <x v="1"/>
    <n v="0.51875000000000004"/>
  </r>
  <r>
    <n v="2418"/>
    <s v="Julie Aguilar"/>
    <s v="katherine81@example.com"/>
    <n v="57"/>
    <s v="Other"/>
    <x v="35"/>
    <d v="2021-10-21T00:00:00"/>
    <x v="4"/>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x v="2"/>
    <m/>
    <x v="2"/>
    <s v="Social media"/>
    <m/>
    <m/>
    <x v="0"/>
    <x v="4"/>
    <x v="7"/>
    <x v="0"/>
    <x v="0"/>
    <x v="1"/>
    <n v="0.48125000000000001"/>
  </r>
  <r>
    <n v="2419"/>
    <s v="Robert White"/>
    <s v="jennifer31@example.org"/>
    <n v="49"/>
    <s v="Male"/>
    <x v="33"/>
    <d v="2021-02-27T00:00:00"/>
    <x v="2"/>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x v="2"/>
    <m/>
    <x v="0"/>
    <s v="Chat"/>
    <m/>
    <m/>
    <x v="0"/>
    <x v="6"/>
    <x v="4"/>
    <x v="0"/>
    <x v="0"/>
    <x v="1"/>
    <n v="0.39374999999999999"/>
  </r>
  <r>
    <n v="2420"/>
    <s v="Joseph Martin"/>
    <s v="fwilliams@example.net"/>
    <n v="52"/>
    <s v="Other"/>
    <x v="7"/>
    <d v="2021-03-24T00:00:00"/>
    <x v="4"/>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x v="0"/>
    <m/>
    <x v="1"/>
    <s v="Chat"/>
    <d v="2023-06-01T05:21:32"/>
    <m/>
    <x v="0"/>
    <x v="1"/>
    <x v="0"/>
    <x v="1"/>
    <x v="0"/>
    <x v="0"/>
    <n v="0.63124999999999998"/>
  </r>
  <r>
    <n v="2421"/>
    <s v="Briana Hood"/>
    <s v="joshua25@example.net"/>
    <n v="28"/>
    <s v="Male"/>
    <x v="9"/>
    <d v="2021-11-24T00:00:00"/>
    <x v="4"/>
    <s v="Hardware issue"/>
    <s v="I'm having an issue with the {product_purchased}. Please assist._x000a__x000a_â€¢ Please let me know if you are having issues and we will work together._x000a__x000a_â€¢ And don't forget the email or phone number of your customer I'm concerned about the security of my {product_purchased} and would like to ensure that my data is safe."/>
    <x v="1"/>
    <s v="Discover decide style adult."/>
    <x v="1"/>
    <s v="Email"/>
    <d v="2023-06-01T08:44:33"/>
    <d v="2023-06-01T08:08:33"/>
    <x v="2"/>
    <x v="4"/>
    <x v="3"/>
    <x v="1"/>
    <x v="1"/>
    <x v="1"/>
    <n v="0.41875000000000001"/>
  </r>
  <r>
    <n v="2422"/>
    <s v="Jennifer Golden"/>
    <s v="afields@example.net"/>
    <n v="52"/>
    <s v="Male"/>
    <x v="29"/>
    <d v="2021-05-02T00:00:00"/>
    <x v="2"/>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x v="1"/>
    <s v="Draw law thousand."/>
    <x v="0"/>
    <s v="Email"/>
    <d v="2023-06-01T01:59:35"/>
    <d v="2023-06-01T06:24:35"/>
    <x v="1"/>
    <x v="9"/>
    <x v="1"/>
    <x v="1"/>
    <x v="1"/>
    <x v="1"/>
    <n v="0.22500000000000001"/>
  </r>
  <r>
    <n v="2423"/>
    <s v="Leslie Johnson"/>
    <s v="shermanrachel@example.com"/>
    <n v="36"/>
    <s v="Other"/>
    <x v="29"/>
    <d v="2021-01-28T00:00:00"/>
    <x v="1"/>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x v="2"/>
    <m/>
    <x v="3"/>
    <s v="Social media"/>
    <m/>
    <m/>
    <x v="0"/>
    <x v="0"/>
    <x v="6"/>
    <x v="1"/>
    <x v="0"/>
    <x v="1"/>
    <n v="0.8"/>
  </r>
  <r>
    <n v="2424"/>
    <s v="Anthony Gross"/>
    <s v="qfowler@example.com"/>
    <n v="59"/>
    <s v="Female"/>
    <x v="16"/>
    <d v="2020-06-09T00:00:00"/>
    <x v="1"/>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x v="0"/>
    <m/>
    <x v="1"/>
    <s v="Phone"/>
    <d v="2023-06-01T09:37:36"/>
    <m/>
    <x v="0"/>
    <x v="7"/>
    <x v="8"/>
    <x v="1"/>
    <x v="0"/>
    <x v="0"/>
    <n v="0.23125000000000001"/>
  </r>
  <r>
    <n v="2425"/>
    <s v="Billy Garcia"/>
    <s v="samuelbaker@example.org"/>
    <n v="34"/>
    <s v="Male"/>
    <x v="5"/>
    <d v="2020-04-21T00:00:00"/>
    <x v="2"/>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x v="0"/>
    <m/>
    <x v="2"/>
    <s v="Chat"/>
    <d v="2023-06-01T21:26:38"/>
    <m/>
    <x v="0"/>
    <x v="1"/>
    <x v="11"/>
    <x v="1"/>
    <x v="0"/>
    <x v="0"/>
    <n v="0.65625"/>
  </r>
  <r>
    <n v="2426"/>
    <s v="Samantha Tucker"/>
    <s v="gregoryrobert@example.org"/>
    <n v="65"/>
    <s v="Male"/>
    <x v="32"/>
    <d v="2021-11-07T00:00:00"/>
    <x v="3"/>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x v="1"/>
    <s v="Interview onto happen firm main their."/>
    <x v="0"/>
    <s v="Email"/>
    <d v="2023-06-01T01:12:40"/>
    <d v="2023-06-01T03:30:40"/>
    <x v="1"/>
    <x v="2"/>
    <x v="3"/>
    <x v="1"/>
    <x v="1"/>
    <x v="1"/>
    <n v="0.6"/>
  </r>
  <r>
    <n v="2427"/>
    <s v="Jesse Diaz"/>
    <s v="brittany10@example.org"/>
    <n v="29"/>
    <s v="Male"/>
    <x v="24"/>
    <d v="2021-07-28T00:00:00"/>
    <x v="0"/>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x v="2"/>
    <m/>
    <x v="1"/>
    <s v="Social media"/>
    <m/>
    <m/>
    <x v="0"/>
    <x v="2"/>
    <x v="2"/>
    <x v="1"/>
    <x v="0"/>
    <x v="1"/>
    <n v="0.57499999999999996"/>
  </r>
  <r>
    <n v="2428"/>
    <s v="Randy Adams"/>
    <s v="johndixon@example.org"/>
    <n v="53"/>
    <s v="Female"/>
    <x v="4"/>
    <d v="2021-02-17T00:00:00"/>
    <x v="0"/>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x v="0"/>
    <m/>
    <x v="0"/>
    <s v="Chat"/>
    <d v="2023-06-01T15:21:42"/>
    <m/>
    <x v="0"/>
    <x v="6"/>
    <x v="4"/>
    <x v="0"/>
    <x v="0"/>
    <x v="0"/>
    <n v="0.39374999999999999"/>
  </r>
  <r>
    <n v="2429"/>
    <s v="Christopher Hughes"/>
    <s v="cordovastephanie@example.com"/>
    <n v="59"/>
    <s v="Male"/>
    <x v="40"/>
    <d v="2020-07-09T00:00:00"/>
    <x v="3"/>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x v="2"/>
    <m/>
    <x v="1"/>
    <s v="Social media"/>
    <m/>
    <m/>
    <x v="0"/>
    <x v="2"/>
    <x v="2"/>
    <x v="1"/>
    <x v="0"/>
    <x v="1"/>
    <n v="0.57499999999999996"/>
  </r>
  <r>
    <n v="2430"/>
    <s v="Cody Phillips"/>
    <s v="ugardner@example.org"/>
    <n v="28"/>
    <s v="Male"/>
    <x v="15"/>
    <d v="2021-09-16T00:00:00"/>
    <x v="0"/>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x v="2"/>
    <m/>
    <x v="3"/>
    <s v="Email"/>
    <m/>
    <m/>
    <x v="0"/>
    <x v="6"/>
    <x v="9"/>
    <x v="1"/>
    <x v="0"/>
    <x v="1"/>
    <n v="0.4"/>
  </r>
  <r>
    <n v="2431"/>
    <s v="Brandon Lawrence"/>
    <s v="linda39@example.com"/>
    <n v="61"/>
    <s v="Other"/>
    <x v="21"/>
    <d v="2020-03-19T00:00:00"/>
    <x v="4"/>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x v="1"/>
    <s v="Suddenly under point grow particularly drug."/>
    <x v="2"/>
    <s v="Phone"/>
    <d v="2023-06-01T12:58:46"/>
    <d v="2023-06-01T03:31:46"/>
    <x v="1"/>
    <x v="0"/>
    <x v="0"/>
    <x v="1"/>
    <x v="1"/>
    <x v="1"/>
    <n v="0.76875000000000004"/>
  </r>
  <r>
    <n v="2432"/>
    <s v="John Pittman Jr."/>
    <s v="claire07@example.com"/>
    <n v="44"/>
    <s v="Other"/>
    <x v="37"/>
    <d v="2020-07-16T00:00:00"/>
    <x v="4"/>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x v="2"/>
    <m/>
    <x v="1"/>
    <s v="Phone"/>
    <m/>
    <m/>
    <x v="0"/>
    <x v="8"/>
    <x v="2"/>
    <x v="1"/>
    <x v="0"/>
    <x v="1"/>
    <n v="0.23749999999999999"/>
  </r>
  <r>
    <n v="2433"/>
    <s v="Michael Schultz"/>
    <s v="wlucas@example.net"/>
    <n v="47"/>
    <s v="Other"/>
    <x v="5"/>
    <d v="2020-07-20T00:00:00"/>
    <x v="3"/>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x v="2"/>
    <m/>
    <x v="3"/>
    <s v="Social media"/>
    <m/>
    <m/>
    <x v="0"/>
    <x v="1"/>
    <x v="2"/>
    <x v="1"/>
    <x v="0"/>
    <x v="1"/>
    <n v="0.65"/>
  </r>
  <r>
    <n v="2434"/>
    <s v="Anna Scott"/>
    <s v="ewhite@example.net"/>
    <n v="49"/>
    <s v="Male"/>
    <x v="3"/>
    <d v="2020-06-19T00:00:00"/>
    <x v="0"/>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x v="0"/>
    <m/>
    <x v="2"/>
    <s v="Chat"/>
    <d v="2023-06-01T17:48:51"/>
    <m/>
    <x v="0"/>
    <x v="0"/>
    <x v="8"/>
    <x v="1"/>
    <x v="0"/>
    <x v="0"/>
    <n v="0.84375"/>
  </r>
  <r>
    <n v="2435"/>
    <s v="Sarah Jarvis"/>
    <s v="cooperchristopher@example.net"/>
    <n v="29"/>
    <s v="Other"/>
    <x v="1"/>
    <d v="2020-05-18T00:00:00"/>
    <x v="1"/>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x v="0"/>
    <m/>
    <x v="3"/>
    <s v="Social media"/>
    <d v="2023-06-01T05:14:53"/>
    <m/>
    <x v="0"/>
    <x v="0"/>
    <x v="1"/>
    <x v="1"/>
    <x v="0"/>
    <x v="0"/>
    <n v="0.80625000000000002"/>
  </r>
  <r>
    <n v="2436"/>
    <s v="Jessica Brooks"/>
    <s v="patricia61@example.net"/>
    <n v="29"/>
    <s v="Female"/>
    <x v="24"/>
    <d v="2020-01-23T00:00:00"/>
    <x v="3"/>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x v="2"/>
    <m/>
    <x v="3"/>
    <s v="Email"/>
    <m/>
    <m/>
    <x v="0"/>
    <x v="2"/>
    <x v="6"/>
    <x v="1"/>
    <x v="0"/>
    <x v="1"/>
    <n v="0.73124999999999996"/>
  </r>
  <r>
    <n v="2437"/>
    <s v="Jose Arnold"/>
    <s v="kbond@example.org"/>
    <n v="55"/>
    <s v="Female"/>
    <x v="10"/>
    <d v="2021-09-15T00:00:00"/>
    <x v="1"/>
    <s v="Installation support"/>
    <s v="I'm having an issue with the {product_purchased}. Please assist._x000a__x000a_C:\Windows\System32\XAML\xen_x000a__x000a_tweets\1.0\0.0.0.0\ I'm using the original charger that came with my {product_purchased}, but it's not charging properly."/>
    <x v="0"/>
    <m/>
    <x v="1"/>
    <s v="Chat"/>
    <d v="2023-06-01T06:48:56"/>
    <m/>
    <x v="0"/>
    <x v="0"/>
    <x v="9"/>
    <x v="1"/>
    <x v="0"/>
    <x v="0"/>
    <n v="0.8"/>
  </r>
  <r>
    <n v="2438"/>
    <s v="Nicholas Martin"/>
    <s v="amanda19@example.org"/>
    <n v="61"/>
    <s v="Other"/>
    <x v="29"/>
    <d v="2020-04-14T00:00:00"/>
    <x v="1"/>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x v="2"/>
    <m/>
    <x v="0"/>
    <s v="Social media"/>
    <m/>
    <m/>
    <x v="0"/>
    <x v="6"/>
    <x v="11"/>
    <x v="0"/>
    <x v="0"/>
    <x v="1"/>
    <n v="0.53125"/>
  </r>
  <r>
    <n v="2439"/>
    <s v="Joshua Morrow"/>
    <s v="ffarmer@example.net"/>
    <n v="65"/>
    <s v="Other"/>
    <x v="0"/>
    <d v="2021-12-21T00:00:00"/>
    <x v="4"/>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x v="1"/>
    <s v="Participant sort clear water."/>
    <x v="2"/>
    <s v="Chat"/>
    <d v="2023-06-01T02:10:58"/>
    <d v="2023-06-01T17:24:58"/>
    <x v="4"/>
    <x v="8"/>
    <x v="10"/>
    <x v="1"/>
    <x v="1"/>
    <x v="1"/>
    <n v="0.21249999999999999"/>
  </r>
  <r>
    <n v="2440"/>
    <s v="Devin Nguyen"/>
    <s v="vmorris@example.net"/>
    <n v="53"/>
    <s v="Other"/>
    <x v="31"/>
    <d v="2020-01-16T00:00:00"/>
    <x v="4"/>
    <s v="Network problem"/>
    <s v="I'm having an issue with the {product_purchased}. Please assist. I've recently updated the firmware of my {product_purchased}, and the issue started happening afterward. Could it be related to the update?"/>
    <x v="0"/>
    <m/>
    <x v="0"/>
    <s v="Social media"/>
    <d v="2023-06-01T20:34:58"/>
    <m/>
    <x v="0"/>
    <x v="6"/>
    <x v="6"/>
    <x v="0"/>
    <x v="0"/>
    <x v="0"/>
    <n v="0.35"/>
  </r>
  <r>
    <n v="2441"/>
    <s v="Christopher Grimes"/>
    <s v="jamesfarley@example.com"/>
    <n v="56"/>
    <s v="Female"/>
    <x v="2"/>
    <d v="2021-02-03T00:00:00"/>
    <x v="3"/>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x v="1"/>
    <s v="Lot guy but success."/>
    <x v="1"/>
    <s v="Email"/>
    <d v="2023-06-01T05:03:00"/>
    <d v="2023-06-01T01:40:00"/>
    <x v="1"/>
    <x v="2"/>
    <x v="4"/>
    <x v="1"/>
    <x v="1"/>
    <x v="1"/>
    <n v="0.6875"/>
  </r>
  <r>
    <n v="2442"/>
    <s v="Randall Robertson"/>
    <s v="nicolekramer@example.com"/>
    <n v="46"/>
    <s v="Female"/>
    <x v="40"/>
    <d v="2020-11-23T00:00:00"/>
    <x v="2"/>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x v="1"/>
    <s v="Impact popular north almost."/>
    <x v="2"/>
    <s v="Chat"/>
    <d v="2023-06-01T15:46:00"/>
    <d v="2023-06-01T10:47:00"/>
    <x v="1"/>
    <x v="1"/>
    <x v="3"/>
    <x v="1"/>
    <x v="1"/>
    <x v="1"/>
    <n v="0.65625"/>
  </r>
  <r>
    <n v="2443"/>
    <s v="Judy White"/>
    <s v="jacquelineolsen@example.com"/>
    <n v="51"/>
    <s v="Other"/>
    <x v="29"/>
    <d v="2020-08-26T00:00:00"/>
    <x v="0"/>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x v="0"/>
    <m/>
    <x v="3"/>
    <s v="Phone"/>
    <d v="2023-05-31T23:16:01"/>
    <m/>
    <x v="0"/>
    <x v="6"/>
    <x v="5"/>
    <x v="1"/>
    <x v="0"/>
    <x v="0"/>
    <n v="0.41875000000000001"/>
  </r>
  <r>
    <n v="2444"/>
    <s v="Jacob Alexander"/>
    <s v="porterbobby@example.org"/>
    <n v="21"/>
    <s v="Male"/>
    <x v="17"/>
    <d v="2021-06-18T00:00:00"/>
    <x v="3"/>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x v="0"/>
    <m/>
    <x v="0"/>
    <s v="Social media"/>
    <d v="2023-06-01T19:31:03"/>
    <m/>
    <x v="0"/>
    <x v="6"/>
    <x v="8"/>
    <x v="0"/>
    <x v="0"/>
    <x v="0"/>
    <n v="0.46250000000000002"/>
  </r>
  <r>
    <n v="2445"/>
    <s v="Julia Haynes"/>
    <s v="kevinwarren@example.com"/>
    <n v="67"/>
    <s v="Male"/>
    <x v="5"/>
    <d v="2020-03-28T00:00:00"/>
    <x v="3"/>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x v="0"/>
    <m/>
    <x v="3"/>
    <s v="Email"/>
    <d v="2023-06-01T19:57:05"/>
    <m/>
    <x v="0"/>
    <x v="5"/>
    <x v="0"/>
    <x v="1"/>
    <x v="0"/>
    <x v="0"/>
    <n v="0.26874999999999999"/>
  </r>
  <r>
    <n v="2446"/>
    <s v="Stacy Rogers"/>
    <s v="grahamdavid@example.net"/>
    <n v="65"/>
    <s v="Male"/>
    <x v="25"/>
    <d v="2020-06-18T00:00:00"/>
    <x v="2"/>
    <s v="Hardware issue"/>
    <s v="I'm having an issue with the {product_purchased}. Please assist._x000a__x000a_[01:54 AM:09PM] Error: Property PotionPotion on script PotionPotion attached to (0538E04C) cannot be I've checked the device settings and made sure that everything is configured correctly."/>
    <x v="0"/>
    <m/>
    <x v="1"/>
    <s v="Chat"/>
    <d v="2023-06-01T10:55:07"/>
    <m/>
    <x v="0"/>
    <x v="0"/>
    <x v="8"/>
    <x v="1"/>
    <x v="0"/>
    <x v="0"/>
    <n v="0.84375"/>
  </r>
  <r>
    <n v="2447"/>
    <s v="Alex Chaney"/>
    <s v="dstone@example.com"/>
    <n v="37"/>
    <s v="Male"/>
    <x v="39"/>
    <d v="2021-02-08T00:00:00"/>
    <x v="0"/>
    <s v="Software bug"/>
    <s v="I'm having an issue with the {product_purchased}. Please assist._x000a__x000a_I'll update you if there's a fix at some point in time._x000a__x000a_Thanks. The issue I'm facing is intermittent. Sometimes it works fine, but other times it acts up unexpectedly."/>
    <x v="2"/>
    <m/>
    <x v="3"/>
    <s v="Social media"/>
    <m/>
    <m/>
    <x v="0"/>
    <x v="6"/>
    <x v="4"/>
    <x v="1"/>
    <x v="0"/>
    <x v="1"/>
    <n v="0.39374999999999999"/>
  </r>
  <r>
    <n v="2448"/>
    <s v="Brian Garcia"/>
    <s v="bruce97@example.com"/>
    <n v="59"/>
    <s v="Other"/>
    <x v="32"/>
    <d v="2021-08-19T00:00:00"/>
    <x v="2"/>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x v="0"/>
    <m/>
    <x v="1"/>
    <s v="Social media"/>
    <d v="2023-06-01T10:24:10"/>
    <m/>
    <x v="4"/>
    <x v="2"/>
    <x v="5"/>
    <x v="1"/>
    <x v="0"/>
    <x v="0"/>
    <n v="0.64375000000000004"/>
  </r>
  <r>
    <n v="2449"/>
    <s v="Julie Powers"/>
    <s v="nicholaslindsey@example.org"/>
    <n v="61"/>
    <s v="Other"/>
    <x v="8"/>
    <d v="2021-03-30T00:00:00"/>
    <x v="4"/>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x v="2"/>
    <m/>
    <x v="1"/>
    <s v="Phone"/>
    <m/>
    <m/>
    <x v="4"/>
    <x v="0"/>
    <x v="0"/>
    <x v="1"/>
    <x v="0"/>
    <x v="1"/>
    <n v="0.76875000000000004"/>
  </r>
  <r>
    <n v="2450"/>
    <s v="Jason Barton"/>
    <s v="chaynes@example.net"/>
    <n v="58"/>
    <s v="Female"/>
    <x v="32"/>
    <d v="2021-07-25T00:00:00"/>
    <x v="2"/>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x v="1"/>
    <s v="Far later establish if."/>
    <x v="1"/>
    <s v="Social media"/>
    <d v="2023-06-01T07:51:12"/>
    <d v="2023-06-01T10:21:12"/>
    <x v="1"/>
    <x v="4"/>
    <x v="2"/>
    <x v="1"/>
    <x v="1"/>
    <x v="1"/>
    <n v="0.43125000000000002"/>
  </r>
  <r>
    <n v="2451"/>
    <s v="Sharon Smith"/>
    <s v="jsmith@example.com"/>
    <n v="27"/>
    <s v="Other"/>
    <x v="40"/>
    <d v="2021-07-04T00:00:00"/>
    <x v="3"/>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x v="2"/>
    <m/>
    <x v="0"/>
    <s v="Phone"/>
    <m/>
    <m/>
    <x v="4"/>
    <x v="7"/>
    <x v="2"/>
    <x v="0"/>
    <x v="0"/>
    <x v="1"/>
    <n v="0.26250000000000001"/>
  </r>
  <r>
    <n v="2452"/>
    <s v="William Johnston"/>
    <s v="shawnjohnson@example.net"/>
    <n v="47"/>
    <s v="Other"/>
    <x v="36"/>
    <d v="2021-03-15T00:00:00"/>
    <x v="4"/>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x v="1"/>
    <s v="Do generation not behavior seek investment."/>
    <x v="1"/>
    <s v="Phone"/>
    <d v="2023-06-01T18:26:15"/>
    <d v="2023-06-01T08:54:15"/>
    <x v="1"/>
    <x v="6"/>
    <x v="0"/>
    <x v="1"/>
    <x v="1"/>
    <x v="1"/>
    <n v="0.47499999999999998"/>
  </r>
  <r>
    <n v="2453"/>
    <s v="Sarah Roberts"/>
    <s v="bakerclayton@example.org"/>
    <n v="29"/>
    <s v="Male"/>
    <x v="19"/>
    <d v="2020-11-17T00:00:00"/>
    <x v="3"/>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x v="0"/>
    <m/>
    <x v="3"/>
    <s v="Chat"/>
    <d v="2023-06-01T05:02:16"/>
    <m/>
    <x v="4"/>
    <x v="6"/>
    <x v="3"/>
    <x v="1"/>
    <x v="0"/>
    <x v="0"/>
    <n v="0.51875000000000004"/>
  </r>
  <r>
    <n v="2454"/>
    <s v="Vanessa Bell"/>
    <s v="harrisbrianna@example.org"/>
    <n v="52"/>
    <s v="Other"/>
    <x v="30"/>
    <d v="2021-10-24T00:00:00"/>
    <x v="2"/>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x v="1"/>
    <s v="Sometimes set teacher PM yes foot cell work."/>
    <x v="2"/>
    <s v="Chat"/>
    <d v="2023-06-01T05:34:17"/>
    <d v="2023-06-01T02:03:17"/>
    <x v="5"/>
    <x v="1"/>
    <x v="7"/>
    <x v="1"/>
    <x v="1"/>
    <x v="1"/>
    <n v="0.79374999999999996"/>
  </r>
  <r>
    <n v="2455"/>
    <s v="Richard Johnson"/>
    <s v="campbellsonya@example.com"/>
    <n v="66"/>
    <s v="Female"/>
    <x v="4"/>
    <d v="2020-05-21T00:00:00"/>
    <x v="4"/>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x v="2"/>
    <m/>
    <x v="1"/>
    <s v="Email"/>
    <m/>
    <m/>
    <x v="4"/>
    <x v="2"/>
    <x v="1"/>
    <x v="1"/>
    <x v="0"/>
    <x v="1"/>
    <n v="0.72499999999999998"/>
  </r>
  <r>
    <n v="2456"/>
    <s v="Erin Fletcher"/>
    <s v="josephellis@example.com"/>
    <n v="51"/>
    <s v="Female"/>
    <x v="27"/>
    <d v="2020-05-30T00:00:00"/>
    <x v="4"/>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x v="1"/>
    <s v="Party truth offer better treatment stock page."/>
    <x v="1"/>
    <s v="Social media"/>
    <d v="2023-06-01T19:11:19"/>
    <d v="2023-06-01T16:29:19"/>
    <x v="3"/>
    <x v="1"/>
    <x v="1"/>
    <x v="1"/>
    <x v="1"/>
    <x v="1"/>
    <n v="0.71875"/>
  </r>
  <r>
    <n v="2457"/>
    <s v="Glenda Bennett"/>
    <s v="james90@example.net"/>
    <n v="30"/>
    <s v="Female"/>
    <x v="8"/>
    <d v="2021-09-15T00:00:00"/>
    <x v="1"/>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x v="2"/>
    <m/>
    <x v="0"/>
    <s v="Chat"/>
    <m/>
    <m/>
    <x v="4"/>
    <x v="1"/>
    <x v="9"/>
    <x v="0"/>
    <x v="0"/>
    <x v="1"/>
    <n v="0.73124999999999996"/>
  </r>
  <r>
    <n v="2458"/>
    <s v="Amanda Martinez"/>
    <s v="angeljohnson@example.org"/>
    <n v="60"/>
    <s v="Other"/>
    <x v="27"/>
    <d v="2020-12-16T00:00:00"/>
    <x v="0"/>
    <s v="Cancellation request"/>
    <s v="I'm having an issue with the {product_purchased}. Please assist. Thank you. I'm having an issue with the {product_purchased}. Please assist. Thank you. [8b4a3c7ef] I've followed the troubleshooting steps mentioned in the user manual, but the issue persists."/>
    <x v="2"/>
    <m/>
    <x v="1"/>
    <s v="Email"/>
    <m/>
    <m/>
    <x v="4"/>
    <x v="2"/>
    <x v="10"/>
    <x v="1"/>
    <x v="0"/>
    <x v="1"/>
    <n v="0.59375"/>
  </r>
  <r>
    <n v="2459"/>
    <s v="Kenneth Norman"/>
    <s v="hardyjessica@example.net"/>
    <n v="65"/>
    <s v="Male"/>
    <x v="28"/>
    <d v="2020-03-01T00:00:00"/>
    <x v="3"/>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x v="0"/>
    <m/>
    <x v="1"/>
    <s v="Social media"/>
    <d v="2023-06-01T04:07:25"/>
    <m/>
    <x v="4"/>
    <x v="1"/>
    <x v="0"/>
    <x v="1"/>
    <x v="0"/>
    <x v="0"/>
    <n v="0.63124999999999998"/>
  </r>
  <r>
    <n v="2460"/>
    <s v="Laura Jones"/>
    <s v="guerreroandrew@example.org"/>
    <n v="50"/>
    <s v="Male"/>
    <x v="4"/>
    <d v="2020-11-05T00:00:00"/>
    <x v="0"/>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x v="0"/>
    <m/>
    <x v="0"/>
    <s v="Phone"/>
    <d v="2023-06-01T08:05:26"/>
    <m/>
    <x v="4"/>
    <x v="2"/>
    <x v="3"/>
    <x v="0"/>
    <x v="0"/>
    <x v="0"/>
    <n v="0.6"/>
  </r>
  <r>
    <n v="2461"/>
    <s v="David Velez"/>
    <s v="claydonna@example.org"/>
    <n v="37"/>
    <s v="Other"/>
    <x v="1"/>
    <d v="2020-08-08T00:00:00"/>
    <x v="0"/>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x v="1"/>
    <s v="Rather opportunity send."/>
    <x v="1"/>
    <s v="Email"/>
    <d v="2023-06-01T16:35:28"/>
    <d v="2023-05-31T23:42:28"/>
    <x v="2"/>
    <x v="0"/>
    <x v="5"/>
    <x v="1"/>
    <x v="1"/>
    <x v="1"/>
    <n v="0.89375000000000004"/>
  </r>
  <r>
    <n v="2462"/>
    <s v="Dr. Kelly Walker"/>
    <s v="kenneth45@example.net"/>
    <n v="44"/>
    <s v="Male"/>
    <x v="26"/>
    <d v="2021-09-15T00:00:00"/>
    <x v="3"/>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x v="0"/>
    <m/>
    <x v="3"/>
    <s v="Phone"/>
    <d v="2023-06-01T00:26:30"/>
    <m/>
    <x v="4"/>
    <x v="10"/>
    <x v="9"/>
    <x v="1"/>
    <x v="0"/>
    <x v="0"/>
    <n v="0.22500000000000001"/>
  </r>
  <r>
    <n v="2463"/>
    <s v="Kathy Fisher"/>
    <s v="kathyvega@example.org"/>
    <n v="55"/>
    <s v="Male"/>
    <x v="8"/>
    <d v="2020-05-04T00:00:00"/>
    <x v="3"/>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x v="0"/>
    <m/>
    <x v="3"/>
    <s v="Chat"/>
    <d v="2023-06-01T15:57:31"/>
    <m/>
    <x v="0"/>
    <x v="7"/>
    <x v="1"/>
    <x v="1"/>
    <x v="0"/>
    <x v="0"/>
    <n v="0.23749999999999999"/>
  </r>
  <r>
    <n v="2464"/>
    <s v="Sandra Harris"/>
    <s v="michaelramirez@example.com"/>
    <n v="29"/>
    <s v="Female"/>
    <x v="13"/>
    <d v="2021-04-13T00:00:00"/>
    <x v="0"/>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x v="0"/>
    <m/>
    <x v="1"/>
    <s v="Email"/>
    <d v="2023-06-01T22:27:32"/>
    <m/>
    <x v="0"/>
    <x v="0"/>
    <x v="11"/>
    <x v="1"/>
    <x v="0"/>
    <x v="0"/>
    <n v="0.875"/>
  </r>
  <r>
    <n v="2465"/>
    <s v="Samantha Davis"/>
    <s v="dunlapkathy@example.org"/>
    <n v="50"/>
    <s v="Male"/>
    <x v="3"/>
    <d v="2020-09-26T00:00:00"/>
    <x v="3"/>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x v="1"/>
    <s v="Religious building three hard PM."/>
    <x v="0"/>
    <s v="Phone"/>
    <d v="2023-06-01T05:04:33"/>
    <d v="2023-06-01T13:49:33"/>
    <x v="4"/>
    <x v="4"/>
    <x v="9"/>
    <x v="1"/>
    <x v="1"/>
    <x v="1"/>
    <n v="0.46875"/>
  </r>
  <r>
    <n v="2466"/>
    <s v="Sarah Gonzalez"/>
    <s v="pgarrett@example.net"/>
    <n v="21"/>
    <s v="Other"/>
    <x v="20"/>
    <d v="2021-07-05T00:00:00"/>
    <x v="3"/>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x v="1"/>
    <s v="Throughout international woman before."/>
    <x v="0"/>
    <s v="Social media"/>
    <d v="2023-06-01T09:18:35"/>
    <d v="2023-06-01T04:08:35"/>
    <x v="1"/>
    <x v="5"/>
    <x v="2"/>
    <x v="1"/>
    <x v="1"/>
    <x v="1"/>
    <n v="0.25"/>
  </r>
  <r>
    <n v="2467"/>
    <s v="Suzanne Johnson"/>
    <s v="meghan62@example.net"/>
    <n v="68"/>
    <s v="Other"/>
    <x v="15"/>
    <d v="2020-12-18T00:00:00"/>
    <x v="1"/>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x v="1"/>
    <s v="Language better risk eat worry ball may indeed."/>
    <x v="3"/>
    <s v="Social media"/>
    <d v="2023-06-01T04:39:37"/>
    <d v="2023-06-01T18:26:37"/>
    <x v="2"/>
    <x v="1"/>
    <x v="10"/>
    <x v="1"/>
    <x v="1"/>
    <x v="1"/>
    <n v="0.66249999999999998"/>
  </r>
  <r>
    <n v="2468"/>
    <s v="Jesus Hebert"/>
    <s v="jessica75@example.com"/>
    <n v="66"/>
    <s v="Other"/>
    <x v="23"/>
    <d v="2020-11-27T00:00:00"/>
    <x v="3"/>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x v="1"/>
    <s v="Site common up."/>
    <x v="0"/>
    <s v="Phone"/>
    <d v="2023-06-01T03:05:38"/>
    <d v="2023-06-01T01:02:38"/>
    <x v="1"/>
    <x v="3"/>
    <x v="3"/>
    <x v="1"/>
    <x v="1"/>
    <x v="1"/>
    <n v="0.22500000000000001"/>
  </r>
  <r>
    <n v="2469"/>
    <s v="Lori Hoffman"/>
    <s v="kristina31@example.org"/>
    <n v="70"/>
    <s v="Male"/>
    <x v="10"/>
    <d v="2020-06-29T00:00:00"/>
    <x v="4"/>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x v="2"/>
    <m/>
    <x v="1"/>
    <s v="Chat"/>
    <m/>
    <m/>
    <x v="0"/>
    <x v="3"/>
    <x v="8"/>
    <x v="1"/>
    <x v="0"/>
    <x v="1"/>
    <n v="0.19375000000000001"/>
  </r>
  <r>
    <n v="2470"/>
    <s v="Lisa Davis"/>
    <s v="berryjack@example.org"/>
    <n v="62"/>
    <s v="Other"/>
    <x v="14"/>
    <d v="2020-01-05T00:00:00"/>
    <x v="1"/>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x v="1"/>
    <s v="Around safe someone teach might project."/>
    <x v="0"/>
    <s v="Chat"/>
    <d v="2023-06-01T11:40:41"/>
    <d v="2023-06-01T17:10:41"/>
    <x v="3"/>
    <x v="2"/>
    <x v="6"/>
    <x v="1"/>
    <x v="1"/>
    <x v="1"/>
    <n v="0.73124999999999996"/>
  </r>
  <r>
    <n v="2471"/>
    <s v="Rebecca Choi"/>
    <s v="debra38@example.org"/>
    <n v="58"/>
    <s v="Male"/>
    <x v="28"/>
    <d v="2021-10-16T00:00:00"/>
    <x v="2"/>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x v="1"/>
    <s v="Meeting inside campaign low tend fill assume."/>
    <x v="1"/>
    <s v="Chat"/>
    <d v="2023-06-01T04:18:42"/>
    <d v="2023-06-01T15:43:42"/>
    <x v="2"/>
    <x v="4"/>
    <x v="7"/>
    <x v="1"/>
    <x v="1"/>
    <x v="1"/>
    <n v="0.48125000000000001"/>
  </r>
  <r>
    <n v="2472"/>
    <s v="Matthew Fernandez"/>
    <s v="tanyastephens@example.org"/>
    <n v="59"/>
    <s v="Other"/>
    <x v="41"/>
    <d v="2020-10-17T00:00:00"/>
    <x v="0"/>
    <s v="Data loss"/>
    <s v="I'm having an issue with the {product_purchased}. Please assist. :)_x000a__x000a_1 2 3 4 5 6 7 8 9 10 11 12 13 14 15 16 17 18 19 20 21 22 23 24 25 26 27 28 29 30 I've noticed a sudden decrease in battery life on my {product_purchased}. It used to last much longer."/>
    <x v="1"/>
    <s v="Record parent majority."/>
    <x v="3"/>
    <s v="Email"/>
    <d v="2023-05-31T23:18:44"/>
    <d v="2023-06-01T01:25:44"/>
    <x v="1"/>
    <x v="1"/>
    <x v="7"/>
    <x v="1"/>
    <x v="1"/>
    <x v="1"/>
    <n v="0.79374999999999996"/>
  </r>
  <r>
    <n v="2473"/>
    <s v="Stephanie Zamora"/>
    <s v="angelcastro@example.org"/>
    <n v="53"/>
    <s v="Female"/>
    <x v="16"/>
    <d v="2021-10-19T00:00:00"/>
    <x v="0"/>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x v="1"/>
    <s v="Road for knowledge just meeting agreement support others."/>
    <x v="2"/>
    <s v="Social media"/>
    <d v="2023-06-01T15:08:46"/>
    <d v="2023-06-01T15:34:46"/>
    <x v="3"/>
    <x v="0"/>
    <x v="7"/>
    <x v="1"/>
    <x v="1"/>
    <x v="1"/>
    <n v="0.83750000000000002"/>
  </r>
  <r>
    <n v="2474"/>
    <s v="Misty Bell"/>
    <s v="kayla05@example.net"/>
    <n v="53"/>
    <s v="Other"/>
    <x v="26"/>
    <d v="2021-11-29T00:00:00"/>
    <x v="0"/>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x v="1"/>
    <s v="Image although budget person west page work."/>
    <x v="3"/>
    <s v="Phone"/>
    <d v="2023-06-01T07:55:47"/>
    <d v="2023-06-01T18:11:47"/>
    <x v="3"/>
    <x v="1"/>
    <x v="3"/>
    <x v="1"/>
    <x v="1"/>
    <x v="1"/>
    <n v="0.65625"/>
  </r>
  <r>
    <n v="2475"/>
    <s v="Cynthia Lopez"/>
    <s v="wwinters@example.com"/>
    <n v="29"/>
    <s v="Female"/>
    <x v="24"/>
    <d v="2020-07-24T00:00:00"/>
    <x v="4"/>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x v="0"/>
    <m/>
    <x v="2"/>
    <s v="Social media"/>
    <d v="2023-06-01T06:05:48"/>
    <m/>
    <x v="0"/>
    <x v="5"/>
    <x v="2"/>
    <x v="1"/>
    <x v="0"/>
    <x v="0"/>
    <n v="0.25"/>
  </r>
  <r>
    <n v="2476"/>
    <s v="Debra Reyes"/>
    <s v="enicholson@example.com"/>
    <n v="30"/>
    <s v="Male"/>
    <x v="18"/>
    <d v="2021-01-27T00:00:00"/>
    <x v="2"/>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x v="2"/>
    <m/>
    <x v="1"/>
    <s v="Social media"/>
    <m/>
    <m/>
    <x v="0"/>
    <x v="0"/>
    <x v="6"/>
    <x v="1"/>
    <x v="0"/>
    <x v="1"/>
    <n v="0.8"/>
  </r>
  <r>
    <n v="2477"/>
    <s v="Max Dawson"/>
    <s v="brandymorgan@example.net"/>
    <n v="54"/>
    <s v="Other"/>
    <x v="15"/>
    <d v="2020-04-19T00:00:00"/>
    <x v="4"/>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x v="1"/>
    <s v="Only right recently just care notice possible able."/>
    <x v="2"/>
    <s v="Email"/>
    <d v="2023-06-01T04:00:52"/>
    <d v="2023-06-01T21:56:52"/>
    <x v="5"/>
    <x v="3"/>
    <x v="11"/>
    <x v="1"/>
    <x v="1"/>
    <x v="1"/>
    <n v="0.24374999999999999"/>
  </r>
  <r>
    <n v="2478"/>
    <s v="Morgan Morales"/>
    <s v="cflowers@example.net"/>
    <n v="61"/>
    <s v="Male"/>
    <x v="13"/>
    <d v="2021-04-28T00:00:00"/>
    <x v="0"/>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x v="0"/>
    <m/>
    <x v="1"/>
    <s v="Chat"/>
    <d v="2023-06-01T07:20:54"/>
    <m/>
    <x v="0"/>
    <x v="10"/>
    <x v="11"/>
    <x v="1"/>
    <x v="0"/>
    <x v="0"/>
    <n v="0.20624999999999999"/>
  </r>
  <r>
    <n v="2479"/>
    <s v="Michael Hardin"/>
    <s v="gperry@example.org"/>
    <n v="21"/>
    <s v="Female"/>
    <x v="1"/>
    <d v="2021-05-17T00:00:00"/>
    <x v="0"/>
    <s v="Product compatibility"/>
    <s v="I'm having an issue with the {product_purchased}. Please assist. #&lt;-- Update the shipping info here.-- ## # # # # # # # # # ## # # # # # # # # # # # I'm worried that the issue might be hardware-related and might require repair or replacement."/>
    <x v="1"/>
    <s v="Evening tend environmental training."/>
    <x v="3"/>
    <s v="Social media"/>
    <d v="2023-06-01T01:44:56"/>
    <d v="2023-06-01T06:23:56"/>
    <x v="1"/>
    <x v="1"/>
    <x v="1"/>
    <x v="1"/>
    <x v="1"/>
    <x v="1"/>
    <n v="0.71875"/>
  </r>
  <r>
    <n v="2480"/>
    <s v="Daniel Deleon"/>
    <s v="dana27@example.net"/>
    <n v="37"/>
    <s v="Female"/>
    <x v="22"/>
    <d v="2020-04-12T00:00:00"/>
    <x v="3"/>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x v="0"/>
    <m/>
    <x v="1"/>
    <s v="Phone"/>
    <d v="2023-06-01T01:02:58"/>
    <m/>
    <x v="0"/>
    <x v="1"/>
    <x v="11"/>
    <x v="1"/>
    <x v="0"/>
    <x v="0"/>
    <n v="0.65625"/>
  </r>
  <r>
    <n v="2481"/>
    <s v="Rodney Carlson"/>
    <s v="katie51@example.com"/>
    <n v="18"/>
    <s v="Other"/>
    <x v="24"/>
    <d v="2021-07-17T00:00:00"/>
    <x v="2"/>
    <s v="Product compatibility"/>
    <s v="I'm having an issue with the {product_purchased}. Please assist. [01:59:19] [Info] [PATCH] http://www.bzdelivery.com/forums/topic/0...1- I need assistance as soon as possible because it's affecting my work and productivity."/>
    <x v="2"/>
    <m/>
    <x v="0"/>
    <s v="Phone"/>
    <m/>
    <m/>
    <x v="0"/>
    <x v="6"/>
    <x v="2"/>
    <x v="0"/>
    <x v="0"/>
    <x v="1"/>
    <n v="0.47499999999999998"/>
  </r>
  <r>
    <n v="2482"/>
    <s v="Michael Kelly"/>
    <s v="morrisjeff@example.com"/>
    <n v="56"/>
    <s v="Other"/>
    <x v="36"/>
    <d v="2021-03-07T00:00:00"/>
    <x v="3"/>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x v="0"/>
    <m/>
    <x v="0"/>
    <s v="Phone"/>
    <d v="2023-06-01T05:54:00"/>
    <m/>
    <x v="0"/>
    <x v="2"/>
    <x v="0"/>
    <x v="0"/>
    <x v="0"/>
    <x v="0"/>
    <n v="0.64375000000000004"/>
  </r>
  <r>
    <n v="2483"/>
    <s v="Tracy Baldwin"/>
    <s v="tanya25@example.com"/>
    <n v="26"/>
    <s v="Other"/>
    <x v="0"/>
    <d v="2020-08-01T00:00:00"/>
    <x v="4"/>
    <s v="Installation support"/>
    <s v="I'm having an issue with the {product_purchased}. Please assist. For those who don't want to sell, see this http://www.joshuota.com?eid=1&amp;p=1247&amp;sr I'm worried that the issue might be hardware-related and might require repair or replacement."/>
    <x v="0"/>
    <m/>
    <x v="0"/>
    <s v="Chat"/>
    <d v="2023-06-01T08:44:02"/>
    <m/>
    <x v="0"/>
    <x v="4"/>
    <x v="5"/>
    <x v="0"/>
    <x v="0"/>
    <x v="0"/>
    <n v="0.42499999999999999"/>
  </r>
  <r>
    <n v="2484"/>
    <s v="Marc Harvey"/>
    <s v="eric45@example.net"/>
    <n v="51"/>
    <s v="Other"/>
    <x v="38"/>
    <d v="2021-12-26T00:00:00"/>
    <x v="0"/>
    <s v="Software bug"/>
    <s v="I'm having an issue with the {product_purchased}. Please assist. If this is not happening please contact me before contacting me or I'll explain. I've checked for any available software updates for my {product_purchased}, but there are none."/>
    <x v="0"/>
    <m/>
    <x v="3"/>
    <s v="Social media"/>
    <d v="2023-06-01T11:28:03"/>
    <m/>
    <x v="0"/>
    <x v="1"/>
    <x v="10"/>
    <x v="1"/>
    <x v="0"/>
    <x v="0"/>
    <n v="0.66249999999999998"/>
  </r>
  <r>
    <n v="2485"/>
    <s v="Monica White"/>
    <s v="lawrencecharles@example.com"/>
    <n v="28"/>
    <s v="Male"/>
    <x v="0"/>
    <d v="2021-07-30T00:00:00"/>
    <x v="4"/>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x v="0"/>
    <m/>
    <x v="3"/>
    <s v="Email"/>
    <d v="2023-06-01T12:57:04"/>
    <m/>
    <x v="0"/>
    <x v="1"/>
    <x v="2"/>
    <x v="1"/>
    <x v="0"/>
    <x v="0"/>
    <n v="0.65"/>
  </r>
  <r>
    <n v="2486"/>
    <s v="Robert Palmer"/>
    <s v="williamsjonathan@example.com"/>
    <n v="54"/>
    <s v="Female"/>
    <x v="8"/>
    <d v="2021-10-20T00:00:00"/>
    <x v="0"/>
    <s v="Payment issue"/>
    <s v="I'm having an issue with the {product_purchased}. Please assist. [03:14:20] [Server thread/INFO]: [CHAT] &lt;Xavier_C&gt; hey [03:14:25] [Server thread I've checked the device settings and made sure that everything is configured correctly."/>
    <x v="1"/>
    <s v="Table our attorney fund page organization."/>
    <x v="2"/>
    <s v="Social media"/>
    <d v="2023-06-01T04:02:06"/>
    <d v="2023-06-01T07:44:06"/>
    <x v="5"/>
    <x v="4"/>
    <x v="7"/>
    <x v="1"/>
    <x v="1"/>
    <x v="1"/>
    <n v="0.48125000000000001"/>
  </r>
  <r>
    <n v="2487"/>
    <s v="Jared Boyer"/>
    <s v="james91@example.org"/>
    <n v="35"/>
    <s v="Male"/>
    <x v="0"/>
    <d v="2021-05-08T00:00:00"/>
    <x v="3"/>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x v="2"/>
    <m/>
    <x v="3"/>
    <s v="Phone"/>
    <m/>
    <m/>
    <x v="0"/>
    <x v="4"/>
    <x v="1"/>
    <x v="1"/>
    <x v="0"/>
    <x v="1"/>
    <n v="0.36875000000000002"/>
  </r>
  <r>
    <n v="2488"/>
    <s v="Sara Thomas"/>
    <s v="carlos79@example.org"/>
    <n v="20"/>
    <s v="Female"/>
    <x v="1"/>
    <d v="2020-08-02T00:00:00"/>
    <x v="3"/>
    <s v="Network problem"/>
    <s v="I'm having an issue with the {product_purchased}. Please assist. I've already contacted customer support multiple times, but the issue remains unresolved."/>
    <x v="1"/>
    <s v="Send yard price structure particularly."/>
    <x v="1"/>
    <s v="Social media"/>
    <d v="2023-06-01T17:27:08"/>
    <d v="2023-06-01T02:30:08"/>
    <x v="3"/>
    <x v="3"/>
    <x v="5"/>
    <x v="1"/>
    <x v="1"/>
    <x v="1"/>
    <n v="0.24374999999999999"/>
  </r>
  <r>
    <n v="2489"/>
    <s v="Elizabeth Fisher"/>
    <s v="justinperez@example.org"/>
    <n v="30"/>
    <s v="Female"/>
    <x v="22"/>
    <d v="2020-12-16T00:00:00"/>
    <x v="2"/>
    <s v="Battery life"/>
    <s v="I'm having an issue with the {product_purchased}. Please assist. â€” Customer Support (@CustomerSupport) February 2, 2014_x000a__x000a_Some of the other customers in the conversation told us they are seeing similar changes to the refund process. I'm not sure if this issue is specific to my device or if others have reported similar problems."/>
    <x v="1"/>
    <s v="Parent politics see tax movie."/>
    <x v="0"/>
    <s v="Email"/>
    <d v="2023-06-01T14:01:10"/>
    <d v="2023-06-01T01:18:10"/>
    <x v="2"/>
    <x v="0"/>
    <x v="10"/>
    <x v="1"/>
    <x v="1"/>
    <x v="1"/>
    <n v="0.78125"/>
  </r>
  <r>
    <n v="2490"/>
    <s v="Kenneth Jones"/>
    <s v="sgonzalez@example.net"/>
    <n v="58"/>
    <s v="Male"/>
    <x v="16"/>
    <d v="2020-01-06T00:00:00"/>
    <x v="2"/>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x v="0"/>
    <m/>
    <x v="0"/>
    <s v="Social media"/>
    <d v="2023-06-01T13:45:11"/>
    <m/>
    <x v="0"/>
    <x v="0"/>
    <x v="6"/>
    <x v="0"/>
    <x v="0"/>
    <x v="0"/>
    <n v="0.8"/>
  </r>
  <r>
    <n v="2491"/>
    <s v="Leah Clark"/>
    <s v="jonesvalerie@example.net"/>
    <n v="19"/>
    <s v="Male"/>
    <x v="35"/>
    <d v="2020-10-29T00:00:00"/>
    <x v="3"/>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x v="0"/>
    <m/>
    <x v="2"/>
    <s v="Social media"/>
    <d v="2023-06-01T03:56:12"/>
    <m/>
    <x v="0"/>
    <x v="9"/>
    <x v="7"/>
    <x v="1"/>
    <x v="0"/>
    <x v="0"/>
    <n v="0.18124999999999999"/>
  </r>
  <r>
    <n v="2492"/>
    <s v="Becky Ortiz"/>
    <s v="javier44@example.com"/>
    <n v="39"/>
    <s v="Female"/>
    <x v="19"/>
    <d v="2020-07-15T00:00:00"/>
    <x v="0"/>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x v="1"/>
    <s v="Return task positive image become idea now."/>
    <x v="3"/>
    <s v="Email"/>
    <d v="2023-06-01T17:56:14"/>
    <d v="2023-06-01T05:50:14"/>
    <x v="2"/>
    <x v="0"/>
    <x v="2"/>
    <x v="1"/>
    <x v="1"/>
    <x v="1"/>
    <n v="1.0687500000000001"/>
  </r>
  <r>
    <n v="2493"/>
    <s v="Travis Ellis"/>
    <s v="toniward@example.net"/>
    <n v="35"/>
    <s v="Female"/>
    <x v="3"/>
    <d v="2020-06-27T00:00:00"/>
    <x v="1"/>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x v="1"/>
    <s v="Home capital city recently protect growth."/>
    <x v="0"/>
    <s v="Email"/>
    <d v="2023-06-01T01:20:16"/>
    <d v="2023-06-01T17:00:16"/>
    <x v="5"/>
    <x v="2"/>
    <x v="8"/>
    <x v="1"/>
    <x v="1"/>
    <x v="1"/>
    <n v="0.56874999999999998"/>
  </r>
  <r>
    <n v="2494"/>
    <s v="Jose Glenn"/>
    <s v="taylorstephen@example.com"/>
    <n v="53"/>
    <s v="Other"/>
    <x v="10"/>
    <d v="2021-02-17T00:00:00"/>
    <x v="0"/>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x v="2"/>
    <m/>
    <x v="3"/>
    <s v="Email"/>
    <m/>
    <m/>
    <x v="0"/>
    <x v="0"/>
    <x v="4"/>
    <x v="1"/>
    <x v="0"/>
    <x v="1"/>
    <n v="0.9375"/>
  </r>
  <r>
    <n v="2495"/>
    <s v="David Garcia"/>
    <s v="brettgarcia@example.com"/>
    <n v="49"/>
    <s v="Male"/>
    <x v="39"/>
    <d v="2021-05-25T00:00:00"/>
    <x v="2"/>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x v="0"/>
    <m/>
    <x v="0"/>
    <s v="Phone"/>
    <d v="2023-06-01T20:19:19"/>
    <m/>
    <x v="0"/>
    <x v="4"/>
    <x v="1"/>
    <x v="0"/>
    <x v="0"/>
    <x v="0"/>
    <n v="0.36875000000000002"/>
  </r>
  <r>
    <n v="2496"/>
    <s v="Elizabeth Lopez"/>
    <s v="rileyjordan@example.com"/>
    <n v="55"/>
    <s v="Male"/>
    <x v="0"/>
    <d v="2020-12-05T00:00:00"/>
    <x v="4"/>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x v="0"/>
    <m/>
    <x v="1"/>
    <s v="Social media"/>
    <d v="2023-05-31T22:44:21"/>
    <m/>
    <x v="4"/>
    <x v="0"/>
    <x v="10"/>
    <x v="1"/>
    <x v="0"/>
    <x v="0"/>
    <n v="0.78125"/>
  </r>
  <r>
    <n v="2497"/>
    <s v="Shannon Chase"/>
    <s v="whitejimmy@example.org"/>
    <n v="47"/>
    <s v="Male"/>
    <x v="9"/>
    <d v="2021-04-18T00:00:00"/>
    <x v="0"/>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x v="0"/>
    <m/>
    <x v="3"/>
    <s v="Social media"/>
    <d v="2023-06-01T12:10:23"/>
    <m/>
    <x v="0"/>
    <x v="2"/>
    <x v="11"/>
    <x v="1"/>
    <x v="0"/>
    <x v="0"/>
    <n v="0.65"/>
  </r>
  <r>
    <n v="2498"/>
    <s v="Jim Nunez"/>
    <s v="riveramichael@example.com"/>
    <n v="59"/>
    <s v="Other"/>
    <x v="2"/>
    <d v="2020-07-22T00:00:00"/>
    <x v="2"/>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x v="0"/>
    <m/>
    <x v="1"/>
    <s v="Chat"/>
    <d v="2023-06-01T04:28:24"/>
    <m/>
    <x v="0"/>
    <x v="6"/>
    <x v="2"/>
    <x v="1"/>
    <x v="0"/>
    <x v="0"/>
    <n v="0.47499999999999998"/>
  </r>
  <r>
    <n v="2499"/>
    <s v="Jennifer Sanders"/>
    <s v="thompsondavid@example.org"/>
    <n v="63"/>
    <s v="Other"/>
    <x v="31"/>
    <d v="2020-10-25T00:00:00"/>
    <x v="1"/>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x v="0"/>
    <m/>
    <x v="3"/>
    <s v="Social media"/>
    <d v="2023-06-01T13:51:26"/>
    <m/>
    <x v="4"/>
    <x v="1"/>
    <x v="7"/>
    <x v="1"/>
    <x v="0"/>
    <x v="0"/>
    <n v="0.79374999999999996"/>
  </r>
  <r>
    <n v="2500"/>
    <s v="Steven Hodge"/>
    <s v="juan08@example.org"/>
    <n v="29"/>
    <s v="Male"/>
    <x v="10"/>
    <d v="2021-08-08T00:00:00"/>
    <x v="2"/>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x v="2"/>
    <m/>
    <x v="2"/>
    <s v="Chat"/>
    <m/>
    <m/>
    <x v="4"/>
    <x v="7"/>
    <x v="5"/>
    <x v="0"/>
    <x v="0"/>
    <x v="1"/>
    <n v="0.23749999999999999"/>
  </r>
  <r>
    <n v="2501"/>
    <s v="Christopher Collins"/>
    <s v="torressierra@example.net"/>
    <n v="43"/>
    <s v="Other"/>
    <x v="39"/>
    <d v="2020-12-31T00:00:00"/>
    <x v="1"/>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x v="2"/>
    <m/>
    <x v="1"/>
    <s v="Chat"/>
    <m/>
    <m/>
    <x v="0"/>
    <x v="5"/>
    <x v="10"/>
    <x v="1"/>
    <x v="0"/>
    <x v="1"/>
    <n v="0.27500000000000002"/>
  </r>
  <r>
    <n v="2502"/>
    <s v="Peggy Clark"/>
    <s v="lisawhite@example.com"/>
    <n v="54"/>
    <s v="Female"/>
    <x v="41"/>
    <d v="2020-05-22T00:00:00"/>
    <x v="3"/>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x v="0"/>
    <m/>
    <x v="1"/>
    <s v="Email"/>
    <d v="2023-06-01T10:18:29"/>
    <m/>
    <x v="0"/>
    <x v="6"/>
    <x v="1"/>
    <x v="1"/>
    <x v="0"/>
    <x v="0"/>
    <n v="0.38124999999999998"/>
  </r>
  <r>
    <n v="2503"/>
    <s v="Tracy Griffith"/>
    <s v="lturner@example.org"/>
    <n v="66"/>
    <s v="Male"/>
    <x v="41"/>
    <d v="2020-03-24T00:00:00"/>
    <x v="4"/>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x v="2"/>
    <m/>
    <x v="1"/>
    <s v="Email"/>
    <m/>
    <m/>
    <x v="0"/>
    <x v="1"/>
    <x v="0"/>
    <x v="1"/>
    <x v="0"/>
    <x v="1"/>
    <n v="0.63124999999999998"/>
  </r>
  <r>
    <n v="2504"/>
    <s v="Dawn Compton"/>
    <s v="fdavis@example.net"/>
    <n v="51"/>
    <s v="Other"/>
    <x v="40"/>
    <d v="2021-05-17T00:00:00"/>
    <x v="0"/>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x v="0"/>
    <m/>
    <x v="1"/>
    <s v="Email"/>
    <d v="2023-06-01T04:21:33"/>
    <m/>
    <x v="4"/>
    <x v="2"/>
    <x v="1"/>
    <x v="1"/>
    <x v="0"/>
    <x v="0"/>
    <n v="0.72499999999999998"/>
  </r>
  <r>
    <n v="2505"/>
    <s v="Melissa Neal"/>
    <s v="bridgetrussell@example.org"/>
    <n v="59"/>
    <s v="Other"/>
    <x v="28"/>
    <d v="2021-08-01T00:00:00"/>
    <x v="2"/>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x v="2"/>
    <m/>
    <x v="1"/>
    <s v="Phone"/>
    <m/>
    <m/>
    <x v="4"/>
    <x v="8"/>
    <x v="5"/>
    <x v="1"/>
    <x v="0"/>
    <x v="1"/>
    <n v="0.25624999999999998"/>
  </r>
  <r>
    <n v="2506"/>
    <s v="Glen Luna"/>
    <s v="joshuaturner@example.net"/>
    <n v="65"/>
    <s v="Other"/>
    <x v="13"/>
    <d v="2021-01-08T00:00:00"/>
    <x v="1"/>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x v="0"/>
    <m/>
    <x v="2"/>
    <s v="Social media"/>
    <d v="2023-06-01T21:16:36"/>
    <m/>
    <x v="4"/>
    <x v="8"/>
    <x v="6"/>
    <x v="1"/>
    <x v="0"/>
    <x v="0"/>
    <n v="0.25624999999999998"/>
  </r>
  <r>
    <n v="2507"/>
    <s v="Isaac Jones"/>
    <s v="jdavis@example.org"/>
    <n v="24"/>
    <s v="Male"/>
    <x v="30"/>
    <d v="2021-10-28T00:00:00"/>
    <x v="4"/>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x v="1"/>
    <s v="Job concern man tough order."/>
    <x v="2"/>
    <s v="Chat"/>
    <d v="2023-06-01T01:53:38"/>
    <d v="2023-06-01T20:23:38"/>
    <x v="1"/>
    <x v="1"/>
    <x v="7"/>
    <x v="1"/>
    <x v="1"/>
    <x v="1"/>
    <n v="0.79374999999999996"/>
  </r>
  <r>
    <n v="2508"/>
    <s v="Andrea Madden"/>
    <s v="christopherpeterson@example.com"/>
    <n v="44"/>
    <s v="Male"/>
    <x v="19"/>
    <d v="2020-06-09T00:00:00"/>
    <x v="3"/>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x v="2"/>
    <m/>
    <x v="2"/>
    <s v="Social media"/>
    <m/>
    <m/>
    <x v="0"/>
    <x v="10"/>
    <x v="8"/>
    <x v="0"/>
    <x v="0"/>
    <x v="1"/>
    <n v="0.23125000000000001"/>
  </r>
  <r>
    <n v="2509"/>
    <s v="Brian Hayes"/>
    <s v="myersscott@example.net"/>
    <n v="50"/>
    <s v="Male"/>
    <x v="32"/>
    <d v="2021-05-16T00:00:00"/>
    <x v="0"/>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x v="2"/>
    <m/>
    <x v="0"/>
    <s v="Email"/>
    <m/>
    <m/>
    <x v="0"/>
    <x v="1"/>
    <x v="1"/>
    <x v="0"/>
    <x v="0"/>
    <x v="1"/>
    <n v="0.71875"/>
  </r>
  <r>
    <n v="2510"/>
    <s v="Jacob Cook"/>
    <s v="bhill@example.org"/>
    <n v="52"/>
    <s v="Male"/>
    <x v="20"/>
    <d v="2021-12-14T00:00:00"/>
    <x v="0"/>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x v="2"/>
    <m/>
    <x v="0"/>
    <s v="Email"/>
    <m/>
    <m/>
    <x v="0"/>
    <x v="0"/>
    <x v="10"/>
    <x v="0"/>
    <x v="0"/>
    <x v="1"/>
    <n v="0.78125"/>
  </r>
  <r>
    <n v="2511"/>
    <s v="Brandon Thompson"/>
    <s v="monicaadams@example.com"/>
    <n v="38"/>
    <s v="Male"/>
    <x v="7"/>
    <d v="2020-01-30T00:00:00"/>
    <x v="2"/>
    <s v="Delivery problem"/>
    <s v="I'm having an issue with the {product_purchased}. Please assist. I've checked the device settings and made sure that everything is configured correctly."/>
    <x v="2"/>
    <m/>
    <x v="3"/>
    <s v="Phone"/>
    <m/>
    <m/>
    <x v="0"/>
    <x v="4"/>
    <x v="6"/>
    <x v="1"/>
    <x v="0"/>
    <x v="1"/>
    <n v="0.51875000000000004"/>
  </r>
  <r>
    <n v="2512"/>
    <s v="Summer Robinson"/>
    <s v="jpittman@example.org"/>
    <n v="68"/>
    <s v="Other"/>
    <x v="9"/>
    <d v="2021-12-12T00:00:00"/>
    <x v="4"/>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x v="0"/>
    <m/>
    <x v="1"/>
    <s v="Email"/>
    <d v="2023-06-01T04:53:43"/>
    <m/>
    <x v="0"/>
    <x v="1"/>
    <x v="10"/>
    <x v="1"/>
    <x v="0"/>
    <x v="0"/>
    <n v="0.66249999999999998"/>
  </r>
  <r>
    <n v="2513"/>
    <s v="Brian Sparks"/>
    <s v="sandersadam@example.org"/>
    <n v="22"/>
    <s v="Other"/>
    <x v="16"/>
    <d v="2020-02-08T00:00:00"/>
    <x v="2"/>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x v="2"/>
    <m/>
    <x v="0"/>
    <s v="Social media"/>
    <m/>
    <m/>
    <x v="0"/>
    <x v="2"/>
    <x v="4"/>
    <x v="0"/>
    <x v="0"/>
    <x v="1"/>
    <n v="0.6875"/>
  </r>
  <r>
    <n v="2514"/>
    <s v="Cesar Sims"/>
    <s v="markdonaldson@example.org"/>
    <n v="47"/>
    <s v="Female"/>
    <x v="10"/>
    <d v="2020-05-09T00:00:00"/>
    <x v="3"/>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x v="0"/>
    <m/>
    <x v="3"/>
    <s v="Phone"/>
    <d v="2023-06-01T22:14:46"/>
    <m/>
    <x v="0"/>
    <x v="1"/>
    <x v="1"/>
    <x v="1"/>
    <x v="0"/>
    <x v="0"/>
    <n v="0.71875"/>
  </r>
  <r>
    <n v="2515"/>
    <s v="Nancy Castro"/>
    <s v="bmartinez@example.net"/>
    <n v="40"/>
    <s v="Female"/>
    <x v="36"/>
    <d v="2020-02-15T00:00:00"/>
    <x v="0"/>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x v="0"/>
    <m/>
    <x v="2"/>
    <s v="Chat"/>
    <d v="2023-06-01T15:50:47"/>
    <m/>
    <x v="0"/>
    <x v="4"/>
    <x v="4"/>
    <x v="1"/>
    <x v="0"/>
    <x v="0"/>
    <n v="0.47499999999999998"/>
  </r>
  <r>
    <n v="2516"/>
    <s v="Mark Chapman"/>
    <s v="sjackson@example.com"/>
    <n v="32"/>
    <s v="Other"/>
    <x v="41"/>
    <d v="2020-04-08T00:00:00"/>
    <x v="2"/>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x v="0"/>
    <m/>
    <x v="1"/>
    <s v="Social media"/>
    <d v="2023-06-01T09:57:49"/>
    <m/>
    <x v="0"/>
    <x v="0"/>
    <x v="11"/>
    <x v="1"/>
    <x v="0"/>
    <x v="0"/>
    <n v="0.875"/>
  </r>
  <r>
    <n v="2517"/>
    <s v="Michelle Bauer"/>
    <s v="stephanie90@example.com"/>
    <n v="42"/>
    <s v="Female"/>
    <x v="19"/>
    <d v="2021-12-10T00:00:00"/>
    <x v="0"/>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x v="1"/>
    <s v="Very they human order."/>
    <x v="1"/>
    <s v="Phone"/>
    <d v="2023-06-01T16:52:50"/>
    <d v="2023-06-01T15:51:50"/>
    <x v="2"/>
    <x v="6"/>
    <x v="10"/>
    <x v="1"/>
    <x v="1"/>
    <x v="1"/>
    <n v="0.46875"/>
  </r>
  <r>
    <n v="2518"/>
    <s v="Jason Mercado"/>
    <s v="kurt94@example.net"/>
    <n v="36"/>
    <s v="Male"/>
    <x v="12"/>
    <d v="2021-09-04T00:00:00"/>
    <x v="2"/>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x v="1"/>
    <s v="Here person run small bag."/>
    <x v="3"/>
    <s v="Social media"/>
    <d v="2023-06-01T13:24:51"/>
    <d v="2023-06-01T05:09:51"/>
    <x v="1"/>
    <x v="2"/>
    <x v="9"/>
    <x v="1"/>
    <x v="1"/>
    <x v="1"/>
    <n v="0.61250000000000004"/>
  </r>
  <r>
    <n v="2519"/>
    <s v="Jeremy Wells"/>
    <s v="qhughes@example.org"/>
    <n v="65"/>
    <s v="Other"/>
    <x v="20"/>
    <d v="2021-07-03T00:00:00"/>
    <x v="1"/>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x v="2"/>
    <m/>
    <x v="3"/>
    <s v="Email"/>
    <m/>
    <m/>
    <x v="0"/>
    <x v="1"/>
    <x v="2"/>
    <x v="1"/>
    <x v="0"/>
    <x v="1"/>
    <n v="0.65"/>
  </r>
  <r>
    <n v="2520"/>
    <s v="Linda Dixon"/>
    <s v="lindamoore@example.net"/>
    <n v="50"/>
    <s v="Male"/>
    <x v="26"/>
    <d v="2020-04-10T00:00:00"/>
    <x v="0"/>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x v="0"/>
    <m/>
    <x v="0"/>
    <s v="Phone"/>
    <d v="2023-06-01T08:10:52"/>
    <m/>
    <x v="4"/>
    <x v="0"/>
    <x v="11"/>
    <x v="0"/>
    <x v="0"/>
    <x v="0"/>
    <n v="0.875"/>
  </r>
  <r>
    <n v="2521"/>
    <s v="Jocelyn Morris"/>
    <s v="michael66@example.org"/>
    <n v="41"/>
    <s v="Male"/>
    <x v="10"/>
    <d v="2020-04-18T00:00:00"/>
    <x v="2"/>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x v="0"/>
    <m/>
    <x v="1"/>
    <s v="Phone"/>
    <d v="2023-06-01T09:04:54"/>
    <m/>
    <x v="0"/>
    <x v="9"/>
    <x v="11"/>
    <x v="1"/>
    <x v="0"/>
    <x v="0"/>
    <n v="0.1875"/>
  </r>
  <r>
    <n v="2522"/>
    <s v="Theodore Banks MD"/>
    <s v="obrienlaura@example.org"/>
    <n v="19"/>
    <s v="Other"/>
    <x v="25"/>
    <d v="2020-11-18T00:00:00"/>
    <x v="3"/>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x v="0"/>
    <m/>
    <x v="3"/>
    <s v="Chat"/>
    <d v="2023-06-01T08:31:55"/>
    <m/>
    <x v="0"/>
    <x v="4"/>
    <x v="3"/>
    <x v="1"/>
    <x v="0"/>
    <x v="0"/>
    <n v="0.41875000000000001"/>
  </r>
  <r>
    <n v="2523"/>
    <s v="Joshua Smith"/>
    <s v="samantha74@example.org"/>
    <n v="32"/>
    <s v="Male"/>
    <x v="34"/>
    <d v="2021-12-11T00:00:00"/>
    <x v="0"/>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x v="1"/>
    <s v="Sister surface skin site."/>
    <x v="1"/>
    <s v="Email"/>
    <d v="2023-06-01T10:31:56"/>
    <d v="2023-06-01T20:44:56"/>
    <x v="4"/>
    <x v="6"/>
    <x v="10"/>
    <x v="1"/>
    <x v="1"/>
    <x v="1"/>
    <n v="0.46875"/>
  </r>
  <r>
    <n v="2524"/>
    <s v="Lauren Johnson"/>
    <s v="gibsoncarl@example.org"/>
    <n v="48"/>
    <s v="Male"/>
    <x v="29"/>
    <d v="2021-12-17T00:00:00"/>
    <x v="3"/>
    <s v="Product compatibility"/>
    <s v="I'm having an issue with the {product_purchased}. Please assist. I'm experiencing this issue on multiple devices of the same model, so it seems to be a widespread problem."/>
    <x v="0"/>
    <m/>
    <x v="3"/>
    <s v="Chat"/>
    <d v="2023-06-01T15:36:57"/>
    <m/>
    <x v="4"/>
    <x v="0"/>
    <x v="10"/>
    <x v="1"/>
    <x v="0"/>
    <x v="0"/>
    <n v="0.78125"/>
  </r>
  <r>
    <n v="2525"/>
    <s v="Monique Miller"/>
    <s v="jackrodriguez@example.com"/>
    <n v="40"/>
    <s v="Female"/>
    <x v="4"/>
    <d v="2021-10-19T00:00:00"/>
    <x v="3"/>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x v="0"/>
    <m/>
    <x v="2"/>
    <s v="Chat"/>
    <d v="2023-06-01T02:40:57"/>
    <m/>
    <x v="0"/>
    <x v="1"/>
    <x v="7"/>
    <x v="1"/>
    <x v="0"/>
    <x v="0"/>
    <n v="0.79374999999999996"/>
  </r>
  <r>
    <n v="2526"/>
    <s v="Vincent Pace"/>
    <s v="jonathanbranch@example.org"/>
    <n v="32"/>
    <s v="Other"/>
    <x v="18"/>
    <d v="2020-06-21T00:00:00"/>
    <x v="2"/>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x v="2"/>
    <m/>
    <x v="2"/>
    <s v="Chat"/>
    <m/>
    <m/>
    <x v="0"/>
    <x v="0"/>
    <x v="8"/>
    <x v="0"/>
    <x v="0"/>
    <x v="1"/>
    <n v="0.84375"/>
  </r>
  <r>
    <n v="2527"/>
    <s v="Sherri Murphy"/>
    <s v="juarezrandy@example.org"/>
    <n v="65"/>
    <s v="Male"/>
    <x v="13"/>
    <d v="2021-05-04T00:00:00"/>
    <x v="1"/>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x v="0"/>
    <m/>
    <x v="3"/>
    <s v="Email"/>
    <d v="2023-06-01T15:05:00"/>
    <m/>
    <x v="0"/>
    <x v="0"/>
    <x v="1"/>
    <x v="1"/>
    <x v="0"/>
    <x v="0"/>
    <n v="0.80625000000000002"/>
  </r>
  <r>
    <n v="2528"/>
    <s v="Thomas Harris"/>
    <s v="sarah55@example.net"/>
    <n v="27"/>
    <s v="Other"/>
    <x v="35"/>
    <d v="2021-12-06T00:00:00"/>
    <x v="4"/>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x v="0"/>
    <m/>
    <x v="1"/>
    <s v="Chat"/>
    <d v="2023-06-01T12:59:02"/>
    <m/>
    <x v="4"/>
    <x v="9"/>
    <x v="10"/>
    <x v="1"/>
    <x v="0"/>
    <x v="0"/>
    <n v="0.25624999999999998"/>
  </r>
  <r>
    <n v="2529"/>
    <s v="Jill Williams"/>
    <s v="tony76@example.org"/>
    <n v="36"/>
    <s v="Female"/>
    <x v="0"/>
    <d v="2021-12-12T00:00:00"/>
    <x v="4"/>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x v="0"/>
    <m/>
    <x v="3"/>
    <s v="Chat"/>
    <d v="2023-06-01T11:09:04"/>
    <m/>
    <x v="4"/>
    <x v="6"/>
    <x v="10"/>
    <x v="1"/>
    <x v="0"/>
    <x v="0"/>
    <n v="0.46875"/>
  </r>
  <r>
    <n v="2530"/>
    <s v="Michelle Pratt"/>
    <s v="scottbrennan@example.com"/>
    <n v="21"/>
    <s v="Female"/>
    <x v="39"/>
    <d v="2020-01-08T00:00:00"/>
    <x v="1"/>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x v="1"/>
    <s v="Fly perhaps school success agreement four."/>
    <x v="0"/>
    <s v="Social media"/>
    <d v="2023-06-01T18:54:06"/>
    <d v="2023-06-01T20:25:06"/>
    <x v="4"/>
    <x v="0"/>
    <x v="6"/>
    <x v="1"/>
    <x v="1"/>
    <x v="1"/>
    <n v="0.8"/>
  </r>
  <r>
    <n v="2531"/>
    <s v="Tiffany Russo"/>
    <s v="jameswhite@example.net"/>
    <n v="49"/>
    <s v="Female"/>
    <x v="9"/>
    <d v="2021-08-16T00:00:00"/>
    <x v="4"/>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x v="2"/>
    <m/>
    <x v="3"/>
    <s v="Email"/>
    <m/>
    <m/>
    <x v="0"/>
    <x v="1"/>
    <x v="5"/>
    <x v="1"/>
    <x v="0"/>
    <x v="1"/>
    <n v="0.625"/>
  </r>
  <r>
    <n v="2532"/>
    <s v="Jessica Lee"/>
    <s v="flewis@example.org"/>
    <n v="67"/>
    <s v="Other"/>
    <x v="6"/>
    <d v="2021-04-17T00:00:00"/>
    <x v="0"/>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x v="1"/>
    <s v="Second close mean enjoy though subject."/>
    <x v="0"/>
    <s v="Chat"/>
    <d v="2023-06-01T02:59:09"/>
    <d v="2023-06-01T03:27:09"/>
    <x v="4"/>
    <x v="0"/>
    <x v="11"/>
    <x v="1"/>
    <x v="1"/>
    <x v="1"/>
    <n v="0.875"/>
  </r>
  <r>
    <n v="2533"/>
    <s v="Tammy Price"/>
    <s v="mross@example.com"/>
    <n v="20"/>
    <s v="Male"/>
    <x v="9"/>
    <d v="2021-02-04T00:00:00"/>
    <x v="1"/>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x v="2"/>
    <m/>
    <x v="1"/>
    <s v="Social media"/>
    <m/>
    <m/>
    <x v="0"/>
    <x v="2"/>
    <x v="4"/>
    <x v="1"/>
    <x v="0"/>
    <x v="1"/>
    <n v="0.6875"/>
  </r>
  <r>
    <n v="2534"/>
    <s v="Adrian Morris"/>
    <s v="harrisjason@example.net"/>
    <n v="50"/>
    <s v="Other"/>
    <x v="39"/>
    <d v="2021-07-20T00:00:00"/>
    <x v="1"/>
    <s v="Delivery problem"/>
    <s v="I'm having an issue with the {product_purchased}. Please assist._x000a__x000a_My gift was a mix of love,---------------------------- I'm using the original charger that came with my {product_purchased}, but it's not charging properly."/>
    <x v="1"/>
    <s v="Water someone base have."/>
    <x v="1"/>
    <s v="Social media"/>
    <d v="2023-06-01T15:04:12"/>
    <d v="2023-06-01T17:17:12"/>
    <x v="2"/>
    <x v="4"/>
    <x v="2"/>
    <x v="1"/>
    <x v="1"/>
    <x v="1"/>
    <n v="0.43125000000000002"/>
  </r>
  <r>
    <n v="2535"/>
    <s v="Ricky Robinson"/>
    <s v="blanchardcatherine@example.net"/>
    <n v="63"/>
    <s v="Female"/>
    <x v="4"/>
    <d v="2020-08-25T00:00:00"/>
    <x v="4"/>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x v="2"/>
    <m/>
    <x v="0"/>
    <s v="Email"/>
    <m/>
    <m/>
    <x v="0"/>
    <x v="0"/>
    <x v="5"/>
    <x v="0"/>
    <x v="0"/>
    <x v="1"/>
    <n v="0.89375000000000004"/>
  </r>
  <r>
    <n v="2536"/>
    <s v="Daniel Young"/>
    <s v="vaughanchristopher@example.org"/>
    <n v="38"/>
    <s v="Female"/>
    <x v="11"/>
    <d v="2020-07-02T00:00:00"/>
    <x v="2"/>
    <s v="Battery life"/>
    <s v="I'm having an issue with the {product_purchased}. Please assist._x000a__x000a_It's working_x000a__x000a_No problem â€” just click the &quot;Start&quot; button right now._x000a__x000a_To change your shipping address, paste it in the address I've recently updated the firmware of my {product_purchased}, and the issue started happening afterward. Could it be related to the update?"/>
    <x v="1"/>
    <s v="Very high it some."/>
    <x v="0"/>
    <s v="Phone"/>
    <d v="2023-06-01T07:46:15"/>
    <d v="2023-06-01T04:57:15"/>
    <x v="3"/>
    <x v="2"/>
    <x v="2"/>
    <x v="1"/>
    <x v="1"/>
    <x v="1"/>
    <n v="0.57499999999999996"/>
  </r>
  <r>
    <n v="2537"/>
    <s v="Ann Martinez"/>
    <s v="tamiadkins@example.com"/>
    <n v="69"/>
    <s v="Female"/>
    <x v="27"/>
    <d v="2021-05-02T00:00:00"/>
    <x v="3"/>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x v="2"/>
    <m/>
    <x v="3"/>
    <s v="Phone"/>
    <m/>
    <m/>
    <x v="0"/>
    <x v="1"/>
    <x v="1"/>
    <x v="1"/>
    <x v="0"/>
    <x v="1"/>
    <n v="0.71875"/>
  </r>
  <r>
    <n v="2538"/>
    <s v="Lance Chavez"/>
    <s v="hmcdonald@example.org"/>
    <n v="43"/>
    <s v="Other"/>
    <x v="25"/>
    <d v="2020-11-01T00:00:00"/>
    <x v="4"/>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x v="0"/>
    <m/>
    <x v="2"/>
    <s v="Social media"/>
    <d v="2023-06-01T20:18:17"/>
    <m/>
    <x v="4"/>
    <x v="3"/>
    <x v="3"/>
    <x v="1"/>
    <x v="0"/>
    <x v="0"/>
    <n v="0.22500000000000001"/>
  </r>
  <r>
    <n v="2539"/>
    <s v="Christina Bowman"/>
    <s v="garyjackson@example.com"/>
    <n v="30"/>
    <s v="Female"/>
    <x v="27"/>
    <d v="2021-09-27T00:00:00"/>
    <x v="4"/>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x v="2"/>
    <m/>
    <x v="3"/>
    <s v="Social media"/>
    <m/>
    <m/>
    <x v="0"/>
    <x v="6"/>
    <x v="9"/>
    <x v="1"/>
    <x v="0"/>
    <x v="1"/>
    <n v="0.4"/>
  </r>
  <r>
    <n v="2540"/>
    <s v="Wanda Orr"/>
    <s v="teresaevans@example.org"/>
    <n v="59"/>
    <s v="Male"/>
    <x v="11"/>
    <d v="2020-01-13T00:00:00"/>
    <x v="1"/>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x v="1"/>
    <s v="Such some way wind guess."/>
    <x v="0"/>
    <s v="Phone"/>
    <d v="2023-06-01T00:10:20"/>
    <d v="2023-05-31T22:51:20"/>
    <x v="0"/>
    <x v="7"/>
    <x v="6"/>
    <x v="1"/>
    <x v="1"/>
    <x v="1"/>
    <n v="0.29375000000000001"/>
  </r>
  <r>
    <n v="2541"/>
    <s v="Thomas Stone"/>
    <s v="melissa31@example.org"/>
    <n v="57"/>
    <s v="Female"/>
    <x v="5"/>
    <d v="2021-01-23T00:00:00"/>
    <x v="0"/>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x v="1"/>
    <s v="Explain moment focus available large short service say."/>
    <x v="1"/>
    <s v="Phone"/>
    <d v="2023-06-01T05:03:22"/>
    <d v="2023-06-01T03:04:22"/>
    <x v="4"/>
    <x v="2"/>
    <x v="6"/>
    <x v="1"/>
    <x v="1"/>
    <x v="1"/>
    <n v="0.73124999999999996"/>
  </r>
  <r>
    <n v="2542"/>
    <s v="Amy Jacobs"/>
    <s v="qadams@example.net"/>
    <n v="48"/>
    <s v="Other"/>
    <x v="23"/>
    <d v="2020-12-23T00:00:00"/>
    <x v="0"/>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x v="0"/>
    <m/>
    <x v="2"/>
    <s v="Social media"/>
    <d v="2023-06-01T20:26:23"/>
    <m/>
    <x v="4"/>
    <x v="1"/>
    <x v="10"/>
    <x v="1"/>
    <x v="0"/>
    <x v="0"/>
    <n v="0.66249999999999998"/>
  </r>
  <r>
    <n v="2543"/>
    <s v="Sheila Farrell"/>
    <s v="carterdestiny@example.net"/>
    <n v="51"/>
    <s v="Male"/>
    <x v="1"/>
    <d v="2021-01-06T00:00:00"/>
    <x v="2"/>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x v="0"/>
    <m/>
    <x v="3"/>
    <s v="Email"/>
    <d v="2023-06-01T18:04:24"/>
    <m/>
    <x v="0"/>
    <x v="0"/>
    <x v="6"/>
    <x v="1"/>
    <x v="0"/>
    <x v="0"/>
    <n v="0.8"/>
  </r>
  <r>
    <n v="2544"/>
    <s v="Jacob Key"/>
    <s v="steven13@example.com"/>
    <n v="66"/>
    <s v="Male"/>
    <x v="31"/>
    <d v="2021-01-16T00:00:00"/>
    <x v="1"/>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x v="0"/>
    <m/>
    <x v="3"/>
    <s v="Phone"/>
    <d v="2023-06-01T07:25:25"/>
    <m/>
    <x v="0"/>
    <x v="0"/>
    <x v="6"/>
    <x v="1"/>
    <x v="0"/>
    <x v="0"/>
    <n v="0.8"/>
  </r>
  <r>
    <n v="2545"/>
    <s v="Robin Daugherty"/>
    <s v="jessica86@example.net"/>
    <n v="63"/>
    <s v="Female"/>
    <x v="17"/>
    <d v="2021-06-28T00:00:00"/>
    <x v="3"/>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x v="1"/>
    <s v="Operation inside certain outside us woman dinner."/>
    <x v="0"/>
    <s v="Phone"/>
    <d v="2023-06-01T17:13:26"/>
    <d v="2023-06-01T06:36:26"/>
    <x v="0"/>
    <x v="7"/>
    <x v="8"/>
    <x v="1"/>
    <x v="1"/>
    <x v="1"/>
    <n v="0.23125000000000001"/>
  </r>
  <r>
    <n v="2546"/>
    <s v="John Robinson"/>
    <s v="kimberlymartin@example.org"/>
    <n v="67"/>
    <s v="Other"/>
    <x v="11"/>
    <d v="2021-05-24T00:00:00"/>
    <x v="0"/>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x v="0"/>
    <m/>
    <x v="3"/>
    <s v="Email"/>
    <d v="2023-05-31T22:55:28"/>
    <m/>
    <x v="4"/>
    <x v="4"/>
    <x v="1"/>
    <x v="1"/>
    <x v="0"/>
    <x v="0"/>
    <n v="0.36875000000000002"/>
  </r>
  <r>
    <n v="2547"/>
    <s v="Travis Anderson"/>
    <s v="lewisroy@example.org"/>
    <n v="70"/>
    <s v="Female"/>
    <x v="5"/>
    <d v="2021-10-16T00:00:00"/>
    <x v="2"/>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x v="2"/>
    <m/>
    <x v="1"/>
    <s v="Phone"/>
    <m/>
    <m/>
    <x v="4"/>
    <x v="0"/>
    <x v="7"/>
    <x v="1"/>
    <x v="0"/>
    <x v="1"/>
    <n v="0.83750000000000002"/>
  </r>
  <r>
    <n v="2548"/>
    <s v="Terri Howard"/>
    <s v="cbrown@example.net"/>
    <n v="48"/>
    <s v="Female"/>
    <x v="22"/>
    <d v="2020-05-08T00:00:00"/>
    <x v="3"/>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x v="1"/>
    <s v="Memory paper foot wife month help even."/>
    <x v="2"/>
    <s v="Phone"/>
    <d v="2023-06-01T15:04:31"/>
    <d v="2023-06-01T13:23:31"/>
    <x v="4"/>
    <x v="9"/>
    <x v="1"/>
    <x v="1"/>
    <x v="1"/>
    <x v="1"/>
    <n v="0.22500000000000001"/>
  </r>
  <r>
    <n v="2549"/>
    <s v="Jennifer Massey"/>
    <s v="ojohnson@example.com"/>
    <n v="38"/>
    <s v="Other"/>
    <x v="26"/>
    <d v="2021-12-06T00:00:00"/>
    <x v="4"/>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x v="1"/>
    <s v="Billion budget necessary catch."/>
    <x v="1"/>
    <s v="Email"/>
    <d v="2023-06-01T01:00:33"/>
    <d v="2023-06-01T10:09:33"/>
    <x v="4"/>
    <x v="6"/>
    <x v="10"/>
    <x v="1"/>
    <x v="1"/>
    <x v="1"/>
    <n v="0.46875"/>
  </r>
  <r>
    <n v="2550"/>
    <s v="Carla Oneill"/>
    <s v="dustin30@example.org"/>
    <n v="46"/>
    <s v="Male"/>
    <x v="4"/>
    <d v="2020-02-04T00:00:00"/>
    <x v="4"/>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x v="2"/>
    <m/>
    <x v="0"/>
    <s v="Email"/>
    <m/>
    <m/>
    <x v="0"/>
    <x v="9"/>
    <x v="4"/>
    <x v="0"/>
    <x v="0"/>
    <x v="1"/>
    <n v="0.24374999999999999"/>
  </r>
  <r>
    <n v="2551"/>
    <s v="Brittany Rios"/>
    <s v="bryantjessica@example.com"/>
    <n v="53"/>
    <s v="Male"/>
    <x v="31"/>
    <d v="2021-07-02T00:00:00"/>
    <x v="3"/>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x v="0"/>
    <m/>
    <x v="1"/>
    <s v="Chat"/>
    <d v="2023-06-01T02:42:37"/>
    <m/>
    <x v="0"/>
    <x v="8"/>
    <x v="2"/>
    <x v="1"/>
    <x v="0"/>
    <x v="0"/>
    <n v="0.23749999999999999"/>
  </r>
  <r>
    <n v="2552"/>
    <s v="Daniel Harris"/>
    <s v="apaul@example.com"/>
    <n v="65"/>
    <s v="Other"/>
    <x v="23"/>
    <d v="2020-10-01T00:00:00"/>
    <x v="0"/>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x v="0"/>
    <m/>
    <x v="0"/>
    <s v="Email"/>
    <d v="2023-06-01T09:18:39"/>
    <m/>
    <x v="0"/>
    <x v="4"/>
    <x v="7"/>
    <x v="0"/>
    <x v="0"/>
    <x v="0"/>
    <n v="0.48125000000000001"/>
  </r>
  <r>
    <n v="2553"/>
    <s v="John Patterson"/>
    <s v="zfriedman@example.org"/>
    <n v="58"/>
    <s v="Male"/>
    <x v="38"/>
    <d v="2021-03-27T00:00:00"/>
    <x v="4"/>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x v="2"/>
    <m/>
    <x v="1"/>
    <s v="Email"/>
    <m/>
    <m/>
    <x v="0"/>
    <x v="2"/>
    <x v="0"/>
    <x v="1"/>
    <x v="0"/>
    <x v="1"/>
    <n v="0.64375000000000004"/>
  </r>
  <r>
    <n v="2554"/>
    <s v="Stacy Thomas"/>
    <s v="royjeanette@example.org"/>
    <n v="51"/>
    <s v="Male"/>
    <x v="0"/>
    <d v="2021-04-21T00:00:00"/>
    <x v="4"/>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x v="0"/>
    <m/>
    <x v="0"/>
    <s v="Email"/>
    <d v="2023-06-01T20:29:41"/>
    <m/>
    <x v="0"/>
    <x v="10"/>
    <x v="11"/>
    <x v="0"/>
    <x v="0"/>
    <x v="0"/>
    <n v="0.20624999999999999"/>
  </r>
  <r>
    <n v="2555"/>
    <s v="Vicki Lopez"/>
    <s v="egross@example.org"/>
    <n v="51"/>
    <s v="Other"/>
    <x v="27"/>
    <d v="2020-07-09T00:00:00"/>
    <x v="1"/>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x v="1"/>
    <s v="Above including man better occur music somebody."/>
    <x v="0"/>
    <s v="Phone"/>
    <d v="2023-06-01T21:09:43"/>
    <d v="2023-06-01T10:20:43"/>
    <x v="4"/>
    <x v="6"/>
    <x v="2"/>
    <x v="1"/>
    <x v="1"/>
    <x v="1"/>
    <n v="0.47499999999999998"/>
  </r>
  <r>
    <n v="2556"/>
    <s v="Elizabeth Schmitt"/>
    <s v="christopher42@example.net"/>
    <n v="47"/>
    <s v="Female"/>
    <x v="5"/>
    <d v="2021-02-26T00:00:00"/>
    <x v="3"/>
    <s v="Cancellation request"/>
    <s v="I'm having an issue with the {product_purchased}. Please assist. â€” Donald J. Trump (@realDonaldTrump) August 5, 2017_x000a__x000a_The president's tweets included this exchange Monday:_x000a__x000a_@realDonaldTrump @danaparkin @ I've checked for any available software updates for my {product_purchased}, but there are none."/>
    <x v="1"/>
    <s v="Too interview vote finally."/>
    <x v="2"/>
    <s v="Chat"/>
    <d v="2023-06-01T02:39:44"/>
    <d v="2023-06-01T01:22:44"/>
    <x v="4"/>
    <x v="6"/>
    <x v="4"/>
    <x v="1"/>
    <x v="1"/>
    <x v="1"/>
    <n v="0.39374999999999999"/>
  </r>
  <r>
    <n v="2557"/>
    <s v="Grant Shaw MD"/>
    <s v="jacksondaniel@example.com"/>
    <n v="35"/>
    <s v="Female"/>
    <x v="33"/>
    <d v="2021-11-28T00:00:00"/>
    <x v="0"/>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x v="1"/>
    <s v="Product week great bar long recognize."/>
    <x v="2"/>
    <s v="Phone"/>
    <d v="2023-06-01T16:40:46"/>
    <d v="2023-06-01T06:34:46"/>
    <x v="1"/>
    <x v="4"/>
    <x v="3"/>
    <x v="1"/>
    <x v="1"/>
    <x v="1"/>
    <n v="0.41875000000000001"/>
  </r>
  <r>
    <n v="2558"/>
    <s v="Reginald Diaz"/>
    <s v="vallen@example.com"/>
    <n v="50"/>
    <s v="Male"/>
    <x v="13"/>
    <d v="2021-11-13T00:00:00"/>
    <x v="1"/>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x v="0"/>
    <m/>
    <x v="0"/>
    <s v="Phone"/>
    <d v="2023-06-01T07:15:48"/>
    <m/>
    <x v="0"/>
    <x v="6"/>
    <x v="3"/>
    <x v="0"/>
    <x v="0"/>
    <x v="0"/>
    <n v="0.51875000000000004"/>
  </r>
  <r>
    <n v="2559"/>
    <s v="Luke Smith"/>
    <s v="kristinburton@example.com"/>
    <n v="21"/>
    <s v="Male"/>
    <x v="12"/>
    <d v="2020-11-12T00:00:00"/>
    <x v="4"/>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x v="2"/>
    <m/>
    <x v="0"/>
    <s v="Phone"/>
    <m/>
    <m/>
    <x v="0"/>
    <x v="3"/>
    <x v="3"/>
    <x v="0"/>
    <x v="0"/>
    <x v="1"/>
    <n v="0.22500000000000001"/>
  </r>
  <r>
    <n v="2560"/>
    <s v="Kyle Moss"/>
    <s v="aharmon@example.com"/>
    <n v="53"/>
    <s v="Male"/>
    <x v="15"/>
    <d v="2021-08-12T00:00:00"/>
    <x v="2"/>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x v="0"/>
    <m/>
    <x v="0"/>
    <s v="Phone"/>
    <d v="2023-06-01T06:01:51"/>
    <m/>
    <x v="0"/>
    <x v="0"/>
    <x v="5"/>
    <x v="0"/>
    <x v="0"/>
    <x v="0"/>
    <n v="0.89375000000000004"/>
  </r>
  <r>
    <n v="2561"/>
    <s v="Christine Cain"/>
    <s v="cmay@example.com"/>
    <n v="23"/>
    <s v="Male"/>
    <x v="31"/>
    <d v="2021-05-08T00:00:00"/>
    <x v="3"/>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x v="0"/>
    <m/>
    <x v="3"/>
    <s v="Email"/>
    <d v="2023-06-01T11:50:52"/>
    <m/>
    <x v="0"/>
    <x v="1"/>
    <x v="1"/>
    <x v="1"/>
    <x v="0"/>
    <x v="0"/>
    <n v="0.71875"/>
  </r>
  <r>
    <n v="2562"/>
    <s v="Alexandria Knight"/>
    <s v="matthew99@example.org"/>
    <n v="37"/>
    <s v="Male"/>
    <x v="22"/>
    <d v="2021-12-08T00:00:00"/>
    <x v="3"/>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x v="0"/>
    <m/>
    <x v="1"/>
    <s v="Social media"/>
    <d v="2023-05-31T23:38:52"/>
    <m/>
    <x v="0"/>
    <x v="1"/>
    <x v="10"/>
    <x v="1"/>
    <x v="0"/>
    <x v="0"/>
    <n v="0.66249999999999998"/>
  </r>
  <r>
    <n v="2563"/>
    <s v="Bonnie Morris"/>
    <s v="anthonywest@example.org"/>
    <n v="50"/>
    <s v="Other"/>
    <x v="2"/>
    <d v="2021-04-30T00:00:00"/>
    <x v="4"/>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x v="0"/>
    <m/>
    <x v="1"/>
    <s v="Email"/>
    <d v="2023-06-01T11:22:54"/>
    <m/>
    <x v="0"/>
    <x v="8"/>
    <x v="11"/>
    <x v="1"/>
    <x v="0"/>
    <x v="0"/>
    <n v="0.28125"/>
  </r>
  <r>
    <n v="2564"/>
    <s v="Julia Ross"/>
    <s v="nicholasgutierrez@example.org"/>
    <n v="47"/>
    <s v="Other"/>
    <x v="39"/>
    <d v="2020-10-04T00:00:00"/>
    <x v="2"/>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x v="2"/>
    <m/>
    <x v="3"/>
    <s v="Social media"/>
    <m/>
    <m/>
    <x v="0"/>
    <x v="0"/>
    <x v="7"/>
    <x v="1"/>
    <x v="0"/>
    <x v="1"/>
    <n v="0.83750000000000002"/>
  </r>
  <r>
    <n v="2565"/>
    <s v="Natalie Davis"/>
    <s v="cardenasdavid@example.org"/>
    <n v="35"/>
    <s v="Other"/>
    <x v="33"/>
    <d v="2020-01-01T00:00:00"/>
    <x v="3"/>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x v="2"/>
    <m/>
    <x v="2"/>
    <s v="Social media"/>
    <m/>
    <m/>
    <x v="0"/>
    <x v="4"/>
    <x v="6"/>
    <x v="0"/>
    <x v="0"/>
    <x v="1"/>
    <n v="0.51875000000000004"/>
  </r>
  <r>
    <n v="2566"/>
    <s v="Donna Wright"/>
    <s v="sarah55@example.org"/>
    <n v="30"/>
    <s v="Male"/>
    <x v="11"/>
    <d v="2020-11-25T00:00:00"/>
    <x v="2"/>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x v="0"/>
    <m/>
    <x v="1"/>
    <s v="Chat"/>
    <d v="2023-06-01T08:06:58"/>
    <m/>
    <x v="0"/>
    <x v="2"/>
    <x v="3"/>
    <x v="1"/>
    <x v="0"/>
    <x v="0"/>
    <n v="0.6"/>
  </r>
  <r>
    <n v="2567"/>
    <s v="Michael Hines"/>
    <s v="miranda36@example.org"/>
    <n v="30"/>
    <s v="Female"/>
    <x v="4"/>
    <d v="2020-12-19T00:00:00"/>
    <x v="3"/>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x v="2"/>
    <m/>
    <x v="3"/>
    <s v="Social media"/>
    <m/>
    <m/>
    <x v="0"/>
    <x v="7"/>
    <x v="10"/>
    <x v="1"/>
    <x v="0"/>
    <x v="1"/>
    <n v="0.23125000000000001"/>
  </r>
  <r>
    <n v="2568"/>
    <s v="Amy Ellis"/>
    <s v="maria50@example.net"/>
    <n v="63"/>
    <s v="Male"/>
    <x v="11"/>
    <d v="2021-06-29T00:00:00"/>
    <x v="3"/>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x v="1"/>
    <s v="Degree beyond side."/>
    <x v="2"/>
    <s v="Phone"/>
    <d v="2023-06-01T02:23:02"/>
    <d v="2023-06-01T01:46:02"/>
    <x v="2"/>
    <x v="7"/>
    <x v="8"/>
    <x v="1"/>
    <x v="1"/>
    <x v="1"/>
    <n v="0.23125000000000001"/>
  </r>
  <r>
    <n v="2569"/>
    <s v="Adriana Warner"/>
    <s v="stephanieschroeder@example.org"/>
    <n v="18"/>
    <s v="Male"/>
    <x v="41"/>
    <d v="2021-01-07T00:00:00"/>
    <x v="1"/>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x v="2"/>
    <m/>
    <x v="2"/>
    <s v="Phone"/>
    <m/>
    <m/>
    <x v="0"/>
    <x v="6"/>
    <x v="6"/>
    <x v="0"/>
    <x v="0"/>
    <x v="1"/>
    <n v="0.35"/>
  </r>
  <r>
    <n v="2570"/>
    <s v="Troy Hall"/>
    <s v="lisarocha@example.net"/>
    <n v="51"/>
    <s v="Male"/>
    <x v="21"/>
    <d v="2020-04-25T00:00:00"/>
    <x v="4"/>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x v="0"/>
    <m/>
    <x v="2"/>
    <s v="Phone"/>
    <d v="2023-06-01T11:31:06"/>
    <m/>
    <x v="0"/>
    <x v="3"/>
    <x v="11"/>
    <x v="1"/>
    <x v="0"/>
    <x v="0"/>
    <n v="0.24374999999999999"/>
  </r>
  <r>
    <n v="2571"/>
    <s v="Scott Dennis"/>
    <s v="nclark@example.com"/>
    <n v="41"/>
    <s v="Female"/>
    <x v="27"/>
    <d v="2021-04-17T00:00:00"/>
    <x v="4"/>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x v="0"/>
    <m/>
    <x v="2"/>
    <s v="Social media"/>
    <d v="2023-06-01T14:06:07"/>
    <m/>
    <x v="0"/>
    <x v="0"/>
    <x v="11"/>
    <x v="1"/>
    <x v="0"/>
    <x v="0"/>
    <n v="0.875"/>
  </r>
  <r>
    <n v="2572"/>
    <s v="Kenneth Brown"/>
    <s v="schmidtwilliam@example.net"/>
    <n v="31"/>
    <s v="Female"/>
    <x v="31"/>
    <d v="2020-07-25T00:00:00"/>
    <x v="2"/>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x v="0"/>
    <m/>
    <x v="3"/>
    <s v="Phone"/>
    <d v="2023-06-01T17:37:08"/>
    <m/>
    <x v="0"/>
    <x v="9"/>
    <x v="2"/>
    <x v="1"/>
    <x v="0"/>
    <x v="0"/>
    <n v="0.18124999999999999"/>
  </r>
  <r>
    <n v="2573"/>
    <s v="Eugene Sanders"/>
    <s v="derrickstone@example.com"/>
    <n v="37"/>
    <s v="Other"/>
    <x v="35"/>
    <d v="2021-02-23T00:00:00"/>
    <x v="1"/>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x v="2"/>
    <m/>
    <x v="0"/>
    <s v="Chat"/>
    <m/>
    <m/>
    <x v="0"/>
    <x v="0"/>
    <x v="4"/>
    <x v="0"/>
    <x v="0"/>
    <x v="1"/>
    <n v="0.9375"/>
  </r>
  <r>
    <n v="2574"/>
    <s v="Brian Bell"/>
    <s v="hamiltonkatie@example.com"/>
    <n v="50"/>
    <s v="Female"/>
    <x v="28"/>
    <d v="2021-12-05T00:00:00"/>
    <x v="4"/>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x v="1"/>
    <s v="Cut child section hair."/>
    <x v="0"/>
    <s v="Email"/>
    <d v="2023-06-01T02:24:11"/>
    <d v="2023-06-01T10:16:11"/>
    <x v="2"/>
    <x v="4"/>
    <x v="10"/>
    <x v="1"/>
    <x v="1"/>
    <x v="1"/>
    <n v="0.41875000000000001"/>
  </r>
  <r>
    <n v="2575"/>
    <s v="Kristen Richardson"/>
    <s v="danielwarner@example.net"/>
    <n v="29"/>
    <s v="Female"/>
    <x v="1"/>
    <d v="2020-06-12T00:00:00"/>
    <x v="3"/>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x v="2"/>
    <m/>
    <x v="3"/>
    <s v="Social media"/>
    <m/>
    <m/>
    <x v="0"/>
    <x v="3"/>
    <x v="8"/>
    <x v="1"/>
    <x v="0"/>
    <x v="1"/>
    <n v="0.19375000000000001"/>
  </r>
  <r>
    <n v="2576"/>
    <s v="Leslie Mcfarland"/>
    <s v="smithjoan@example.com"/>
    <n v="29"/>
    <s v="Male"/>
    <x v="25"/>
    <d v="2021-11-07T00:00:00"/>
    <x v="2"/>
    <s v="Network problem"/>
    <s v="I'm having an issue with the {product_purchased}. Please assist. Thank you. I've recently updated the firmware of my {product_purchased}, and the issue started happening afterward. Could it be related to the update?"/>
    <x v="1"/>
    <s v="Allow understand attention accept bad."/>
    <x v="2"/>
    <s v="Chat"/>
    <d v="2023-06-01T07:01:13"/>
    <d v="2023-06-01T05:25:13"/>
    <x v="3"/>
    <x v="4"/>
    <x v="3"/>
    <x v="1"/>
    <x v="1"/>
    <x v="1"/>
    <n v="0.41875000000000001"/>
  </r>
  <r>
    <n v="2577"/>
    <s v="Jacob Clark"/>
    <s v="pmckenzie@example.org"/>
    <n v="34"/>
    <s v="Male"/>
    <x v="0"/>
    <d v="2020-08-25T00:00:00"/>
    <x v="3"/>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x v="2"/>
    <m/>
    <x v="1"/>
    <s v="Phone"/>
    <m/>
    <m/>
    <x v="0"/>
    <x v="1"/>
    <x v="5"/>
    <x v="1"/>
    <x v="0"/>
    <x v="1"/>
    <n v="0.625"/>
  </r>
  <r>
    <n v="2578"/>
    <s v="Eric Howell"/>
    <s v="cmiranda@example.net"/>
    <n v="32"/>
    <s v="Female"/>
    <x v="24"/>
    <d v="2020-06-10T00:00:00"/>
    <x v="4"/>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x v="0"/>
    <m/>
    <x v="1"/>
    <s v="Phone"/>
    <d v="2023-06-01T03:50:15"/>
    <m/>
    <x v="0"/>
    <x v="5"/>
    <x v="8"/>
    <x v="1"/>
    <x v="0"/>
    <x v="0"/>
    <n v="0.27500000000000002"/>
  </r>
  <r>
    <n v="2579"/>
    <s v="Paul Sullivan"/>
    <s v="katherine04@example.net"/>
    <n v="34"/>
    <s v="Female"/>
    <x v="23"/>
    <d v="2021-05-09T00:00:00"/>
    <x v="2"/>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x v="0"/>
    <m/>
    <x v="2"/>
    <s v="Social media"/>
    <d v="2023-06-01T18:04:17"/>
    <m/>
    <x v="0"/>
    <x v="9"/>
    <x v="1"/>
    <x v="1"/>
    <x v="0"/>
    <x v="0"/>
    <n v="0.22500000000000001"/>
  </r>
  <r>
    <n v="2580"/>
    <s v="Christopher Chung"/>
    <s v="michellehowell@example.org"/>
    <n v="48"/>
    <s v="Other"/>
    <x v="13"/>
    <d v="2021-07-15T00:00:00"/>
    <x v="0"/>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x v="1"/>
    <s v="Never people ever close kind research type test."/>
    <x v="3"/>
    <s v="Chat"/>
    <d v="2023-06-01T18:26:18"/>
    <d v="2023-06-01T05:12:18"/>
    <x v="1"/>
    <x v="6"/>
    <x v="2"/>
    <x v="1"/>
    <x v="1"/>
    <x v="1"/>
    <n v="0.47499999999999998"/>
  </r>
  <r>
    <n v="2581"/>
    <s v="Brett Brown"/>
    <s v="hayesfelicia@example.net"/>
    <n v="19"/>
    <s v="Male"/>
    <x v="1"/>
    <d v="2020-05-20T00:00:00"/>
    <x v="4"/>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x v="0"/>
    <m/>
    <x v="0"/>
    <s v="Chat"/>
    <d v="2023-06-01T22:18:19"/>
    <m/>
    <x v="0"/>
    <x v="1"/>
    <x v="1"/>
    <x v="0"/>
    <x v="0"/>
    <x v="0"/>
    <n v="0.71875"/>
  </r>
  <r>
    <n v="2582"/>
    <s v="Joshua Smith"/>
    <s v="qthompson@example.net"/>
    <n v="20"/>
    <s v="Female"/>
    <x v="19"/>
    <d v="2020-06-28T00:00:00"/>
    <x v="1"/>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x v="2"/>
    <m/>
    <x v="1"/>
    <s v="Chat"/>
    <m/>
    <m/>
    <x v="0"/>
    <x v="0"/>
    <x v="8"/>
    <x v="1"/>
    <x v="0"/>
    <x v="1"/>
    <n v="0.84375"/>
  </r>
  <r>
    <n v="2583"/>
    <s v="Stephanie Price"/>
    <s v="wyatt10@example.org"/>
    <n v="20"/>
    <s v="Other"/>
    <x v="14"/>
    <d v="2020-02-17T00:00:00"/>
    <x v="0"/>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x v="2"/>
    <m/>
    <x v="2"/>
    <s v="Chat"/>
    <m/>
    <m/>
    <x v="0"/>
    <x v="0"/>
    <x v="4"/>
    <x v="0"/>
    <x v="0"/>
    <x v="1"/>
    <n v="0.9375"/>
  </r>
  <r>
    <n v="2584"/>
    <s v="Charles Johnson"/>
    <s v="shannonjohnson@example.org"/>
    <n v="63"/>
    <s v="Female"/>
    <x v="39"/>
    <d v="2021-02-19T00:00:00"/>
    <x v="0"/>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x v="0"/>
    <m/>
    <x v="2"/>
    <s v="Chat"/>
    <d v="2023-06-01T19:00:22"/>
    <m/>
    <x v="0"/>
    <x v="7"/>
    <x v="4"/>
    <x v="1"/>
    <x v="0"/>
    <x v="0"/>
    <n v="0.18124999999999999"/>
  </r>
  <r>
    <n v="2585"/>
    <s v="Jeffrey Jackson"/>
    <s v="vmiller@example.org"/>
    <n v="33"/>
    <s v="Other"/>
    <x v="26"/>
    <d v="2021-01-18T00:00:00"/>
    <x v="3"/>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x v="2"/>
    <m/>
    <x v="1"/>
    <s v="Phone"/>
    <m/>
    <m/>
    <x v="0"/>
    <x v="0"/>
    <x v="6"/>
    <x v="1"/>
    <x v="0"/>
    <x v="1"/>
    <n v="0.8"/>
  </r>
  <r>
    <n v="2586"/>
    <s v="Michael Mullen"/>
    <s v="wdixon@example.org"/>
    <n v="45"/>
    <s v="Male"/>
    <x v="16"/>
    <d v="2021-08-21T00:00:00"/>
    <x v="0"/>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x v="2"/>
    <m/>
    <x v="3"/>
    <s v="Chat"/>
    <m/>
    <m/>
    <x v="0"/>
    <x v="2"/>
    <x v="5"/>
    <x v="1"/>
    <x v="0"/>
    <x v="1"/>
    <n v="0.64375000000000004"/>
  </r>
  <r>
    <n v="2587"/>
    <s v="Michael Oliver"/>
    <s v="nfernandez@example.com"/>
    <n v="62"/>
    <s v="Male"/>
    <x v="16"/>
    <d v="2020-03-18T00:00:00"/>
    <x v="4"/>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x v="1"/>
    <s v="Natural accept happy fire speak."/>
    <x v="3"/>
    <s v="Social media"/>
    <d v="2023-06-01T11:47:26"/>
    <d v="2023-06-01T17:34:26"/>
    <x v="4"/>
    <x v="4"/>
    <x v="0"/>
    <x v="1"/>
    <x v="1"/>
    <x v="1"/>
    <n v="0.36875000000000002"/>
  </r>
  <r>
    <n v="2588"/>
    <s v="Kenneth Bryant Jr."/>
    <s v="wsanchez@example.com"/>
    <n v="46"/>
    <s v="Female"/>
    <x v="32"/>
    <d v="2020-09-13T00:00:00"/>
    <x v="4"/>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x v="1"/>
    <s v="Section here star question important not stand."/>
    <x v="1"/>
    <s v="Chat"/>
    <d v="2023-06-01T10:28:28"/>
    <d v="2023-06-01T07:05:28"/>
    <x v="4"/>
    <x v="2"/>
    <x v="9"/>
    <x v="1"/>
    <x v="1"/>
    <x v="1"/>
    <n v="0.61250000000000004"/>
  </r>
  <r>
    <n v="2589"/>
    <s v="Michael Cole"/>
    <s v="lopezdenise@example.net"/>
    <n v="20"/>
    <s v="Female"/>
    <x v="29"/>
    <d v="2020-06-13T00:00:00"/>
    <x v="4"/>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x v="1"/>
    <s v="Arrive sense represent test."/>
    <x v="1"/>
    <s v="Chat"/>
    <d v="2023-06-01T11:35:28"/>
    <d v="2023-06-01T06:51:28"/>
    <x v="5"/>
    <x v="1"/>
    <x v="8"/>
    <x v="1"/>
    <x v="1"/>
    <x v="1"/>
    <n v="0.64375000000000004"/>
  </r>
  <r>
    <n v="2590"/>
    <s v="Valerie Jackson"/>
    <s v="valeriemiller@example.net"/>
    <n v="40"/>
    <s v="Female"/>
    <x v="38"/>
    <d v="2020-01-10T00:00:00"/>
    <x v="3"/>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x v="1"/>
    <s v="Grow accept smile ten cup set."/>
    <x v="3"/>
    <s v="Email"/>
    <d v="2023-06-01T02:45:30"/>
    <d v="2023-06-01T15:31:30"/>
    <x v="3"/>
    <x v="2"/>
    <x v="6"/>
    <x v="1"/>
    <x v="1"/>
    <x v="1"/>
    <n v="0.73124999999999996"/>
  </r>
  <r>
    <n v="2591"/>
    <s v="Dr. Alicia Williams"/>
    <s v="smithbrandon@example.com"/>
    <n v="36"/>
    <s v="Female"/>
    <x v="29"/>
    <d v="2020-05-23T00:00:00"/>
    <x v="3"/>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x v="1"/>
    <s v="Career certain study population accept."/>
    <x v="1"/>
    <s v="Phone"/>
    <d v="2023-06-01T04:06:31"/>
    <d v="2023-06-01T00:52:31"/>
    <x v="1"/>
    <x v="5"/>
    <x v="1"/>
    <x v="1"/>
    <x v="1"/>
    <x v="1"/>
    <n v="0.26874999999999999"/>
  </r>
  <r>
    <n v="2592"/>
    <s v="Gregory Leon"/>
    <s v="christina33@example.org"/>
    <n v="61"/>
    <s v="Female"/>
    <x v="1"/>
    <d v="2021-06-07T00:00:00"/>
    <x v="0"/>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x v="0"/>
    <m/>
    <x v="1"/>
    <s v="Social media"/>
    <d v="2023-06-01T04:10:33"/>
    <m/>
    <x v="0"/>
    <x v="0"/>
    <x v="8"/>
    <x v="1"/>
    <x v="0"/>
    <x v="0"/>
    <n v="0.84375"/>
  </r>
  <r>
    <n v="2593"/>
    <s v="Chad Vazquez"/>
    <s v="bradleyjackson@example.com"/>
    <n v="38"/>
    <s v="Other"/>
    <x v="11"/>
    <d v="2020-07-12T00:00:00"/>
    <x v="4"/>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x v="0"/>
    <m/>
    <x v="1"/>
    <s v="Chat"/>
    <d v="2023-06-01T08:03:34"/>
    <m/>
    <x v="0"/>
    <x v="5"/>
    <x v="2"/>
    <x v="1"/>
    <x v="0"/>
    <x v="0"/>
    <n v="0.25"/>
  </r>
  <r>
    <n v="2594"/>
    <s v="Emily Townsend"/>
    <s v="johnnyyoung@example.com"/>
    <n v="20"/>
    <s v="Other"/>
    <x v="18"/>
    <d v="2020-12-24T00:00:00"/>
    <x v="3"/>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x v="0"/>
    <m/>
    <x v="1"/>
    <s v="Email"/>
    <d v="2023-06-01T12:38:35"/>
    <m/>
    <x v="0"/>
    <x v="2"/>
    <x v="10"/>
    <x v="1"/>
    <x v="0"/>
    <x v="0"/>
    <n v="0.59375"/>
  </r>
  <r>
    <n v="2595"/>
    <s v="Lori Vega"/>
    <s v="cassandra33@example.com"/>
    <n v="52"/>
    <s v="Other"/>
    <x v="3"/>
    <d v="2020-06-25T00:00:00"/>
    <x v="4"/>
    <s v="Product setup"/>
    <s v="I'm having an issue with the {product_purchased}. Please assist. â€” Michael B (@michaelbkevin) August 17, 2016_x000a__x000a_We've had this problem with a few people that have had a problem with the { I've noticed a sudden decrease in battery life on my {product_purchased}. It used to last much longer."/>
    <x v="2"/>
    <m/>
    <x v="1"/>
    <s v="Chat"/>
    <m/>
    <m/>
    <x v="0"/>
    <x v="7"/>
    <x v="8"/>
    <x v="1"/>
    <x v="0"/>
    <x v="1"/>
    <n v="0.23125000000000001"/>
  </r>
  <r>
    <n v="2596"/>
    <s v="Stacey Burns"/>
    <s v="courtneyjones@example.org"/>
    <n v="66"/>
    <s v="Other"/>
    <x v="33"/>
    <d v="2021-09-03T00:00:00"/>
    <x v="4"/>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x v="0"/>
    <m/>
    <x v="2"/>
    <s v="Chat"/>
    <d v="2023-06-01T02:09:38"/>
    <m/>
    <x v="0"/>
    <x v="8"/>
    <x v="9"/>
    <x v="1"/>
    <x v="0"/>
    <x v="0"/>
    <n v="0.21249999999999999"/>
  </r>
  <r>
    <n v="2597"/>
    <s v="Dr. Katelyn Gonzalez PhD"/>
    <s v="ilee@example.net"/>
    <n v="70"/>
    <s v="Male"/>
    <x v="35"/>
    <d v="2020-07-28T00:00:00"/>
    <x v="2"/>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x v="1"/>
    <s v="Soldier card long."/>
    <x v="1"/>
    <s v="Email"/>
    <d v="2023-06-01T02:02:39"/>
    <d v="2023-06-01T08:57:39"/>
    <x v="2"/>
    <x v="0"/>
    <x v="2"/>
    <x v="1"/>
    <x v="1"/>
    <x v="1"/>
    <n v="1.0687500000000001"/>
  </r>
  <r>
    <n v="2598"/>
    <s v="Susan Morrow"/>
    <s v="gmurray@example.com"/>
    <n v="25"/>
    <s v="Female"/>
    <x v="11"/>
    <d v="2020-02-18T00:00:00"/>
    <x v="1"/>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x v="0"/>
    <m/>
    <x v="0"/>
    <s v="Phone"/>
    <d v="2023-06-01T22:11:41"/>
    <m/>
    <x v="0"/>
    <x v="9"/>
    <x v="4"/>
    <x v="0"/>
    <x v="0"/>
    <x v="0"/>
    <n v="0.24374999999999999"/>
  </r>
  <r>
    <n v="2599"/>
    <s v="Jose Rogers"/>
    <s v="chavezerica@example.com"/>
    <n v="67"/>
    <s v="Female"/>
    <x v="7"/>
    <d v="2020-05-12T00:00:00"/>
    <x v="4"/>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x v="2"/>
    <m/>
    <x v="3"/>
    <s v="Email"/>
    <m/>
    <m/>
    <x v="0"/>
    <x v="2"/>
    <x v="1"/>
    <x v="1"/>
    <x v="0"/>
    <x v="1"/>
    <n v="0.72499999999999998"/>
  </r>
  <r>
    <n v="2600"/>
    <s v="Elizabeth Mcmahon"/>
    <s v="karenharris@example.com"/>
    <n v="32"/>
    <s v="Male"/>
    <x v="9"/>
    <d v="2021-02-05T00:00:00"/>
    <x v="1"/>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x v="0"/>
    <m/>
    <x v="3"/>
    <s v="Email"/>
    <d v="2023-06-01T04:12:43"/>
    <m/>
    <x v="0"/>
    <x v="0"/>
    <x v="4"/>
    <x v="1"/>
    <x v="0"/>
    <x v="0"/>
    <n v="0.9375"/>
  </r>
  <r>
    <n v="2601"/>
    <s v="Benjamin Thompson"/>
    <s v="vaustin@example.com"/>
    <n v="64"/>
    <s v="Female"/>
    <x v="16"/>
    <d v="2020-02-11T00:00:00"/>
    <x v="4"/>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x v="2"/>
    <m/>
    <x v="3"/>
    <s v="Phone"/>
    <m/>
    <m/>
    <x v="0"/>
    <x v="1"/>
    <x v="4"/>
    <x v="1"/>
    <x v="0"/>
    <x v="1"/>
    <n v="0.70625000000000004"/>
  </r>
  <r>
    <n v="2602"/>
    <s v="Justin Barnes"/>
    <s v="floresbethany@example.net"/>
    <n v="32"/>
    <s v="Other"/>
    <x v="34"/>
    <d v="2021-11-24T00:00:00"/>
    <x v="3"/>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x v="0"/>
    <m/>
    <x v="3"/>
    <s v="Phone"/>
    <d v="2023-06-01T13:07:46"/>
    <m/>
    <x v="0"/>
    <x v="0"/>
    <x v="3"/>
    <x v="1"/>
    <x v="0"/>
    <x v="0"/>
    <n v="0.9375"/>
  </r>
  <r>
    <n v="2603"/>
    <s v="Laura Evans"/>
    <s v="rangelshelley@example.net"/>
    <n v="27"/>
    <s v="Other"/>
    <x v="25"/>
    <d v="2020-12-23T00:00:00"/>
    <x v="2"/>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x v="0"/>
    <m/>
    <x v="3"/>
    <s v="Social media"/>
    <d v="2023-06-01T21:07:47"/>
    <m/>
    <x v="0"/>
    <x v="0"/>
    <x v="10"/>
    <x v="1"/>
    <x v="0"/>
    <x v="0"/>
    <n v="0.78125"/>
  </r>
  <r>
    <n v="2604"/>
    <s v="Justin Rice"/>
    <s v="anthonyshort@example.com"/>
    <n v="69"/>
    <s v="Female"/>
    <x v="3"/>
    <d v="2021-10-19T00:00:00"/>
    <x v="0"/>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x v="2"/>
    <m/>
    <x v="1"/>
    <s v="Phone"/>
    <m/>
    <m/>
    <x v="0"/>
    <x v="0"/>
    <x v="7"/>
    <x v="1"/>
    <x v="0"/>
    <x v="1"/>
    <n v="0.83750000000000002"/>
  </r>
  <r>
    <n v="2605"/>
    <s v="Crystal Lewis"/>
    <s v="michaelkennedy@example.com"/>
    <n v="33"/>
    <s v="Other"/>
    <x v="22"/>
    <d v="2020-02-16T00:00:00"/>
    <x v="0"/>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x v="0"/>
    <m/>
    <x v="0"/>
    <s v="Social media"/>
    <d v="2023-06-01T19:30:49"/>
    <m/>
    <x v="0"/>
    <x v="1"/>
    <x v="4"/>
    <x v="0"/>
    <x v="0"/>
    <x v="0"/>
    <n v="0.70625000000000004"/>
  </r>
  <r>
    <n v="2606"/>
    <s v="Jason Hernandez"/>
    <s v="carolyn66@example.net"/>
    <n v="42"/>
    <s v="Male"/>
    <x v="9"/>
    <d v="2021-01-30T00:00:00"/>
    <x v="3"/>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x v="0"/>
    <m/>
    <x v="1"/>
    <s v="Phone"/>
    <d v="2023-06-01T03:58:50"/>
    <m/>
    <x v="0"/>
    <x v="0"/>
    <x v="6"/>
    <x v="1"/>
    <x v="0"/>
    <x v="0"/>
    <n v="0.8"/>
  </r>
  <r>
    <n v="2607"/>
    <s v="Dalton Forbes"/>
    <s v="shelleywalker@example.org"/>
    <n v="60"/>
    <s v="Female"/>
    <x v="20"/>
    <d v="2021-01-24T00:00:00"/>
    <x v="2"/>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x v="0"/>
    <m/>
    <x v="0"/>
    <s v="Email"/>
    <d v="2023-06-01T04:44:52"/>
    <m/>
    <x v="0"/>
    <x v="7"/>
    <x v="6"/>
    <x v="0"/>
    <x v="0"/>
    <x v="0"/>
    <n v="0.29375000000000001"/>
  </r>
  <r>
    <n v="2608"/>
    <s v="Allison Knapp"/>
    <s v="lcarter@example.net"/>
    <n v="57"/>
    <s v="Male"/>
    <x v="12"/>
    <d v="2020-03-12T00:00:00"/>
    <x v="4"/>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x v="1"/>
    <s v="Off happy next sell."/>
    <x v="1"/>
    <s v="Email"/>
    <d v="2023-06-01T10:59:53"/>
    <d v="2023-06-01T19:53:53"/>
    <x v="1"/>
    <x v="6"/>
    <x v="0"/>
    <x v="1"/>
    <x v="1"/>
    <x v="1"/>
    <n v="0.47499999999999998"/>
  </r>
  <r>
    <n v="2609"/>
    <s v="Nicholas Mccormick"/>
    <s v="joanna37@example.com"/>
    <n v="27"/>
    <s v="Male"/>
    <x v="4"/>
    <d v="2020-05-26T00:00:00"/>
    <x v="4"/>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x v="0"/>
    <m/>
    <x v="1"/>
    <s v="Phone"/>
    <d v="2023-06-01T14:40:55"/>
    <m/>
    <x v="0"/>
    <x v="9"/>
    <x v="1"/>
    <x v="1"/>
    <x v="0"/>
    <x v="0"/>
    <n v="0.22500000000000001"/>
  </r>
  <r>
    <n v="2610"/>
    <s v="John Mccullough"/>
    <s v="klove@example.org"/>
    <n v="41"/>
    <s v="Other"/>
    <x v="2"/>
    <d v="2020-08-09T00:00:00"/>
    <x v="2"/>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x v="1"/>
    <s v="Property theory let."/>
    <x v="1"/>
    <s v="Social media"/>
    <d v="2023-06-01T04:29:57"/>
    <d v="2023-06-01T10:15:57"/>
    <x v="3"/>
    <x v="6"/>
    <x v="5"/>
    <x v="1"/>
    <x v="1"/>
    <x v="1"/>
    <n v="0.41875000000000001"/>
  </r>
  <r>
    <n v="2611"/>
    <s v="Tony Atkinson"/>
    <s v="hallchristopher@example.com"/>
    <n v="42"/>
    <s v="Female"/>
    <x v="20"/>
    <d v="2020-12-10T00:00:00"/>
    <x v="0"/>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x v="2"/>
    <m/>
    <x v="3"/>
    <s v="Chat"/>
    <m/>
    <m/>
    <x v="0"/>
    <x v="0"/>
    <x v="10"/>
    <x v="1"/>
    <x v="0"/>
    <x v="1"/>
    <n v="0.78125"/>
  </r>
  <r>
    <n v="2612"/>
    <s v="Ronnie Stewart"/>
    <s v="caleb52@example.com"/>
    <n v="64"/>
    <s v="Other"/>
    <x v="24"/>
    <d v="2020-04-06T00:00:00"/>
    <x v="1"/>
    <s v="Data loss"/>
    <s v="I'm having an issue with the {product_purchased}. Please assist. For a more complete list of issues with PAM use the link below:_x000a__x000a_https://www.bensound.com/issues/2245 I need assistance as soon as possible because it's affecting my work and productivity."/>
    <x v="1"/>
    <s v="Song describe skin bit single what fill."/>
    <x v="2"/>
    <s v="Chat"/>
    <d v="2023-06-01T22:37:00"/>
    <d v="2023-06-01T22:01:00"/>
    <x v="2"/>
    <x v="0"/>
    <x v="11"/>
    <x v="1"/>
    <x v="1"/>
    <x v="1"/>
    <n v="0.875"/>
  </r>
  <r>
    <n v="2613"/>
    <s v="Leslie Lambert"/>
    <s v="yromero@example.org"/>
    <n v="44"/>
    <s v="Other"/>
    <x v="8"/>
    <d v="2020-04-19T00:00:00"/>
    <x v="1"/>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x v="1"/>
    <s v="Street friend three water walk sing."/>
    <x v="0"/>
    <s v="Email"/>
    <d v="2023-06-01T04:36:01"/>
    <d v="2023-06-01T02:47:01"/>
    <x v="5"/>
    <x v="10"/>
    <x v="11"/>
    <x v="1"/>
    <x v="1"/>
    <x v="1"/>
    <n v="0.20624999999999999"/>
  </r>
  <r>
    <n v="2614"/>
    <s v="Haley Franklin"/>
    <s v="alexhernandez@example.com"/>
    <n v="23"/>
    <s v="Other"/>
    <x v="4"/>
    <d v="2020-05-03T00:00:00"/>
    <x v="1"/>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x v="2"/>
    <m/>
    <x v="0"/>
    <s v="Email"/>
    <m/>
    <m/>
    <x v="0"/>
    <x v="2"/>
    <x v="1"/>
    <x v="0"/>
    <x v="0"/>
    <x v="1"/>
    <n v="0.72499999999999998"/>
  </r>
  <r>
    <n v="2615"/>
    <s v="Cory Soto"/>
    <s v="michael59@example.org"/>
    <n v="54"/>
    <s v="Male"/>
    <x v="8"/>
    <d v="2020-09-18T00:00:00"/>
    <x v="3"/>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x v="0"/>
    <m/>
    <x v="2"/>
    <s v="Social media"/>
    <d v="2023-06-01T21:37:05"/>
    <m/>
    <x v="0"/>
    <x v="1"/>
    <x v="9"/>
    <x v="1"/>
    <x v="0"/>
    <x v="0"/>
    <n v="0.73124999999999996"/>
  </r>
  <r>
    <n v="2616"/>
    <s v="Lindsey Jones"/>
    <s v="hannahacosta@example.net"/>
    <n v="45"/>
    <s v="Female"/>
    <x v="39"/>
    <d v="2021-01-18T00:00:00"/>
    <x v="3"/>
    <s v="Peripheral compatibility"/>
    <s v="I'm having an issue with the {product_purchased}. Please assist. I've noticed that the issue occurs consistently when I use a specific feature or application on my {product_purchased}."/>
    <x v="2"/>
    <m/>
    <x v="1"/>
    <s v="Email"/>
    <m/>
    <m/>
    <x v="0"/>
    <x v="2"/>
    <x v="6"/>
    <x v="1"/>
    <x v="0"/>
    <x v="1"/>
    <n v="0.73124999999999996"/>
  </r>
  <r>
    <n v="2617"/>
    <s v="Juan Bates"/>
    <s v="perezamanda@example.org"/>
    <n v="63"/>
    <s v="Male"/>
    <x v="16"/>
    <d v="2020-02-22T00:00:00"/>
    <x v="2"/>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x v="2"/>
    <m/>
    <x v="2"/>
    <s v="Phone"/>
    <m/>
    <m/>
    <x v="0"/>
    <x v="8"/>
    <x v="4"/>
    <x v="0"/>
    <x v="0"/>
    <x v="1"/>
    <n v="0.20624999999999999"/>
  </r>
  <r>
    <n v="2618"/>
    <s v="George Romero"/>
    <s v="emily67@example.org"/>
    <n v="38"/>
    <s v="Male"/>
    <x v="24"/>
    <d v="2021-10-20T00:00:00"/>
    <x v="2"/>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x v="0"/>
    <m/>
    <x v="0"/>
    <s v="Social media"/>
    <d v="2023-06-01T17:30:07"/>
    <m/>
    <x v="0"/>
    <x v="4"/>
    <x v="7"/>
    <x v="0"/>
    <x v="0"/>
    <x v="0"/>
    <n v="0.48125000000000001"/>
  </r>
  <r>
    <n v="2619"/>
    <s v="Michael Wilson"/>
    <s v="jennifer03@example.net"/>
    <n v="59"/>
    <s v="Other"/>
    <x v="15"/>
    <d v="2020-01-19T00:00:00"/>
    <x v="1"/>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x v="1"/>
    <s v="In water sister who account dog."/>
    <x v="0"/>
    <s v="Email"/>
    <d v="2023-06-01T21:37:09"/>
    <d v="2023-06-01T04:22:09"/>
    <x v="1"/>
    <x v="0"/>
    <x v="6"/>
    <x v="1"/>
    <x v="1"/>
    <x v="1"/>
    <n v="0.8"/>
  </r>
  <r>
    <n v="2620"/>
    <s v="Mary Glenn"/>
    <s v="joshuaclark@example.org"/>
    <n v="67"/>
    <s v="Female"/>
    <x v="26"/>
    <d v="2020-11-24T00:00:00"/>
    <x v="1"/>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x v="0"/>
    <m/>
    <x v="0"/>
    <s v="Social media"/>
    <d v="2023-06-01T00:59:10"/>
    <m/>
    <x v="0"/>
    <x v="1"/>
    <x v="3"/>
    <x v="0"/>
    <x v="0"/>
    <x v="0"/>
    <n v="0.65625"/>
  </r>
  <r>
    <n v="2621"/>
    <s v="Sara Miles"/>
    <s v="freemandaniel@example.org"/>
    <n v="67"/>
    <s v="Female"/>
    <x v="24"/>
    <d v="2021-12-21T00:00:00"/>
    <x v="1"/>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x v="2"/>
    <m/>
    <x v="2"/>
    <s v="Chat"/>
    <m/>
    <m/>
    <x v="0"/>
    <x v="0"/>
    <x v="10"/>
    <x v="0"/>
    <x v="0"/>
    <x v="1"/>
    <n v="0.78125"/>
  </r>
  <r>
    <n v="2622"/>
    <s v="Jeremy Mccoy"/>
    <s v="rogerosborn@example.com"/>
    <n v="29"/>
    <s v="Other"/>
    <x v="11"/>
    <d v="2021-04-28T00:00:00"/>
    <x v="3"/>
    <s v="Product setup"/>
    <s v="I'm having an issue with the {product_purchased}. Please assist._x000a__x000a_â€¢ No changes to the items in your cart. However, you may use the cart-name to include a company name instead._x000a__x000a_â€¢ If you I'm worried that the issue might be hardware-related and might require repair or replacement."/>
    <x v="1"/>
    <s v="Build often job apply."/>
    <x v="1"/>
    <s v="Phone"/>
    <d v="2023-06-01T19:09:13"/>
    <d v="2023-06-01T09:01:13"/>
    <x v="4"/>
    <x v="1"/>
    <x v="11"/>
    <x v="1"/>
    <x v="1"/>
    <x v="1"/>
    <n v="0.65625"/>
  </r>
  <r>
    <n v="2623"/>
    <s v="Katie Hall"/>
    <s v="julia46@example.net"/>
    <n v="40"/>
    <s v="Female"/>
    <x v="6"/>
    <d v="2020-04-23T00:00:00"/>
    <x v="2"/>
    <s v="Network problem"/>
    <s v="I'm having an issue with the {product_purchased}. Please assist._x000a__x000a_[10/11/15 2:22:29 AM] John McCain:_x000a__x000a_[10/11/15 2:22:34 AM] The issue I'm facing is intermittent. Sometimes it works fine, but other times it acts up unexpectedly."/>
    <x v="2"/>
    <m/>
    <x v="3"/>
    <s v="Email"/>
    <m/>
    <m/>
    <x v="0"/>
    <x v="1"/>
    <x v="11"/>
    <x v="1"/>
    <x v="0"/>
    <x v="1"/>
    <n v="0.65625"/>
  </r>
  <r>
    <n v="2624"/>
    <s v="Alexis Warren"/>
    <s v="anthonyharmon@example.net"/>
    <n v="32"/>
    <s v="Female"/>
    <x v="26"/>
    <d v="2020-09-26T00:00:00"/>
    <x v="2"/>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x v="0"/>
    <m/>
    <x v="1"/>
    <s v="Email"/>
    <d v="2023-06-01T17:46:16"/>
    <m/>
    <x v="0"/>
    <x v="6"/>
    <x v="9"/>
    <x v="1"/>
    <x v="0"/>
    <x v="0"/>
    <n v="0.4"/>
  </r>
  <r>
    <n v="2625"/>
    <s v="Elizabeth Harris"/>
    <s v="castanedaamanda@example.org"/>
    <n v="51"/>
    <s v="Male"/>
    <x v="34"/>
    <d v="2021-06-02T00:00:00"/>
    <x v="1"/>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x v="0"/>
    <m/>
    <x v="0"/>
    <s v="Chat"/>
    <d v="2023-06-01T18:00:18"/>
    <m/>
    <x v="0"/>
    <x v="4"/>
    <x v="8"/>
    <x v="0"/>
    <x v="0"/>
    <x v="0"/>
    <n v="0.36249999999999999"/>
  </r>
  <r>
    <n v="2626"/>
    <s v="Joseph Gallegos"/>
    <s v="adaniels@example.org"/>
    <n v="42"/>
    <s v="Other"/>
    <x v="4"/>
    <d v="2020-07-17T00:00:00"/>
    <x v="1"/>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x v="2"/>
    <m/>
    <x v="3"/>
    <s v="Phone"/>
    <m/>
    <m/>
    <x v="0"/>
    <x v="8"/>
    <x v="2"/>
    <x v="1"/>
    <x v="0"/>
    <x v="1"/>
    <n v="0.23749999999999999"/>
  </r>
  <r>
    <n v="2627"/>
    <s v="Thomas Mitchell"/>
    <s v="clarktoni@example.net"/>
    <n v="68"/>
    <s v="Male"/>
    <x v="40"/>
    <d v="2020-08-31T00:00:00"/>
    <x v="4"/>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x v="0"/>
    <m/>
    <x v="2"/>
    <s v="Email"/>
    <d v="2023-06-01T12:45:21"/>
    <m/>
    <x v="0"/>
    <x v="10"/>
    <x v="5"/>
    <x v="1"/>
    <x v="0"/>
    <x v="0"/>
    <n v="0.16875000000000001"/>
  </r>
  <r>
    <n v="2628"/>
    <s v="Neil Hart"/>
    <s v="jason32@example.com"/>
    <n v="51"/>
    <s v="Female"/>
    <x v="35"/>
    <d v="2021-03-02T00:00:00"/>
    <x v="0"/>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x v="0"/>
    <m/>
    <x v="1"/>
    <s v="Email"/>
    <d v="2023-06-01T09:25:22"/>
    <m/>
    <x v="0"/>
    <x v="1"/>
    <x v="0"/>
    <x v="1"/>
    <x v="0"/>
    <x v="0"/>
    <n v="0.63124999999999998"/>
  </r>
  <r>
    <n v="2629"/>
    <s v="Brian Davis"/>
    <s v="angela74@example.org"/>
    <n v="66"/>
    <s v="Female"/>
    <x v="40"/>
    <d v="2021-11-16T00:00:00"/>
    <x v="4"/>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x v="1"/>
    <s v="Wait help small candidate let."/>
    <x v="2"/>
    <s v="Phone"/>
    <d v="2023-06-01T17:57:23"/>
    <d v="2023-06-01T01:18:23"/>
    <x v="5"/>
    <x v="10"/>
    <x v="3"/>
    <x v="1"/>
    <x v="1"/>
    <x v="1"/>
    <n v="0.21249999999999999"/>
  </r>
  <r>
    <n v="2630"/>
    <s v="Teresa Baker"/>
    <s v="tmiller@example.org"/>
    <n v="69"/>
    <s v="Female"/>
    <x v="22"/>
    <d v="2020-12-08T00:00:00"/>
    <x v="1"/>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x v="1"/>
    <s v="Health agree blood serious."/>
    <x v="0"/>
    <s v="Chat"/>
    <d v="2023-06-01T14:13:25"/>
    <d v="2023-06-01T18:47:25"/>
    <x v="4"/>
    <x v="4"/>
    <x v="10"/>
    <x v="1"/>
    <x v="1"/>
    <x v="1"/>
    <n v="0.41875000000000001"/>
  </r>
  <r>
    <n v="2631"/>
    <s v="Rodney Butler"/>
    <s v="coxaustin@example.net"/>
    <n v="45"/>
    <s v="Other"/>
    <x v="37"/>
    <d v="2021-04-28T00:00:00"/>
    <x v="3"/>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x v="1"/>
    <s v="Discuss on girl drug mention individual now."/>
    <x v="2"/>
    <s v="Chat"/>
    <d v="2023-06-01T20:31:26"/>
    <d v="2023-06-01T12:10:26"/>
    <x v="1"/>
    <x v="10"/>
    <x v="11"/>
    <x v="1"/>
    <x v="1"/>
    <x v="1"/>
    <n v="0.20624999999999999"/>
  </r>
  <r>
    <n v="2632"/>
    <s v="Bryan Wells"/>
    <s v="robinsonjill@example.net"/>
    <n v="66"/>
    <s v="Female"/>
    <x v="41"/>
    <d v="2020-01-26T00:00:00"/>
    <x v="0"/>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x v="0"/>
    <m/>
    <x v="2"/>
    <s v="Phone"/>
    <d v="2023-06-01T08:53:28"/>
    <m/>
    <x v="0"/>
    <x v="0"/>
    <x v="6"/>
    <x v="1"/>
    <x v="0"/>
    <x v="0"/>
    <n v="0.8"/>
  </r>
  <r>
    <n v="2633"/>
    <s v="John Huber DDS"/>
    <s v="christopher39@example.com"/>
    <n v="62"/>
    <s v="Male"/>
    <x v="20"/>
    <d v="2020-09-14T00:00:00"/>
    <x v="2"/>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x v="2"/>
    <m/>
    <x v="2"/>
    <s v="Phone"/>
    <m/>
    <m/>
    <x v="0"/>
    <x v="7"/>
    <x v="9"/>
    <x v="0"/>
    <x v="0"/>
    <x v="1"/>
    <n v="0.3"/>
  </r>
  <r>
    <n v="2634"/>
    <s v="Steven Olson"/>
    <s v="ramirezchristopher@example.com"/>
    <n v="36"/>
    <s v="Female"/>
    <x v="40"/>
    <d v="2020-08-18T00:00:00"/>
    <x v="3"/>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x v="2"/>
    <m/>
    <x v="2"/>
    <s v="Phone"/>
    <m/>
    <m/>
    <x v="0"/>
    <x v="6"/>
    <x v="5"/>
    <x v="0"/>
    <x v="0"/>
    <x v="1"/>
    <n v="0.41875000000000001"/>
  </r>
  <r>
    <n v="2635"/>
    <s v="Derrick Chan"/>
    <s v="uwells@example.com"/>
    <n v="25"/>
    <s v="Male"/>
    <x v="21"/>
    <d v="2021-08-12T00:00:00"/>
    <x v="3"/>
    <s v="Delivery problem"/>
    <s v="I'm having an issue with the {product_purchased}. Please assist. It's fine, though. https://twitter.com/Johan/status/1003027354588449627 https://twitter.com/m I've tried using different cables, adapters, or peripherals with my {product_purchased}, but the issue persists."/>
    <x v="2"/>
    <m/>
    <x v="3"/>
    <s v="Social media"/>
    <m/>
    <m/>
    <x v="0"/>
    <x v="3"/>
    <x v="5"/>
    <x v="1"/>
    <x v="0"/>
    <x v="1"/>
    <n v="0.24374999999999999"/>
  </r>
  <r>
    <n v="2636"/>
    <s v="Bryce Smith"/>
    <s v="ashleybright@example.net"/>
    <n v="30"/>
    <s v="Male"/>
    <x v="18"/>
    <d v="2021-07-22T00:00:00"/>
    <x v="2"/>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x v="2"/>
    <m/>
    <x v="3"/>
    <s v="Social media"/>
    <m/>
    <m/>
    <x v="0"/>
    <x v="1"/>
    <x v="2"/>
    <x v="1"/>
    <x v="0"/>
    <x v="1"/>
    <n v="0.65"/>
  </r>
  <r>
    <n v="2637"/>
    <s v="Tina Payne"/>
    <s v="justin61@example.com"/>
    <n v="64"/>
    <s v="Other"/>
    <x v="41"/>
    <d v="2020-12-20T00:00:00"/>
    <x v="1"/>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x v="1"/>
    <s v="Writer their despite scene."/>
    <x v="3"/>
    <s v="Social media"/>
    <d v="2023-06-01T22:03:34"/>
    <d v="2023-06-01T12:20:34"/>
    <x v="1"/>
    <x v="0"/>
    <x v="10"/>
    <x v="1"/>
    <x v="1"/>
    <x v="1"/>
    <n v="0.78125"/>
  </r>
  <r>
    <n v="2638"/>
    <s v="Robert Tran"/>
    <s v="hernandeztravis@example.org"/>
    <n v="55"/>
    <s v="Female"/>
    <x v="26"/>
    <d v="2021-06-25T00:00:00"/>
    <x v="4"/>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x v="1"/>
    <s v="Blue individual ground large power that."/>
    <x v="1"/>
    <s v="Social media"/>
    <d v="2023-06-01T17:22:35"/>
    <d v="2023-06-01T15:54:35"/>
    <x v="5"/>
    <x v="6"/>
    <x v="8"/>
    <x v="1"/>
    <x v="1"/>
    <x v="1"/>
    <n v="0.46250000000000002"/>
  </r>
  <r>
    <n v="2639"/>
    <s v="Brad Pollard"/>
    <s v="michaelstewart@example.com"/>
    <n v="51"/>
    <s v="Other"/>
    <x v="24"/>
    <d v="2020-05-16T00:00:00"/>
    <x v="4"/>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x v="1"/>
    <s v="Quickly leg partner piece us."/>
    <x v="0"/>
    <s v="Email"/>
    <d v="2023-06-01T01:48:36"/>
    <d v="2023-06-01T17:39:36"/>
    <x v="2"/>
    <x v="4"/>
    <x v="1"/>
    <x v="1"/>
    <x v="1"/>
    <x v="1"/>
    <n v="0.36875000000000002"/>
  </r>
  <r>
    <n v="2640"/>
    <s v="Kyle Smith"/>
    <s v="linda55@example.org"/>
    <n v="25"/>
    <s v="Female"/>
    <x v="8"/>
    <d v="2020-06-20T00:00:00"/>
    <x v="2"/>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x v="2"/>
    <m/>
    <x v="1"/>
    <s v="Phone"/>
    <m/>
    <m/>
    <x v="0"/>
    <x v="0"/>
    <x v="8"/>
    <x v="1"/>
    <x v="0"/>
    <x v="1"/>
    <n v="0.84375"/>
  </r>
  <r>
    <n v="2641"/>
    <s v="Brenda Wilson"/>
    <s v="julie40@example.net"/>
    <n v="40"/>
    <s v="Female"/>
    <x v="5"/>
    <d v="2021-07-08T00:00:00"/>
    <x v="1"/>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x v="2"/>
    <m/>
    <x v="2"/>
    <s v="Chat"/>
    <m/>
    <m/>
    <x v="0"/>
    <x v="0"/>
    <x v="2"/>
    <x v="0"/>
    <x v="0"/>
    <x v="1"/>
    <n v="1.0687500000000001"/>
  </r>
  <r>
    <n v="2642"/>
    <s v="Jillian Harris"/>
    <s v="steven69@example.com"/>
    <n v="33"/>
    <s v="Male"/>
    <x v="40"/>
    <d v="2021-04-14T00:00:00"/>
    <x v="1"/>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x v="2"/>
    <m/>
    <x v="2"/>
    <s v="Email"/>
    <m/>
    <m/>
    <x v="0"/>
    <x v="5"/>
    <x v="11"/>
    <x v="0"/>
    <x v="0"/>
    <x v="1"/>
    <n v="0.19375000000000001"/>
  </r>
  <r>
    <n v="2643"/>
    <s v="Ashley Mason"/>
    <s v="anthony43@example.com"/>
    <n v="25"/>
    <s v="Other"/>
    <x v="36"/>
    <d v="2020-11-10T00:00:00"/>
    <x v="3"/>
    <s v="Refund request"/>
    <s v="I'm having an issue with the {product_purchased}. Please assist._x000a__x000a_{product_not_applied}_x000a__x000a_[30]_x000a__x000a_# ifdef _WIN32_CORE_RESTORATION I've already contacted customer support multiple times, but the issue remains unresolved."/>
    <x v="0"/>
    <m/>
    <x v="1"/>
    <s v="Chat"/>
    <d v="2023-06-01T16:01:43"/>
    <m/>
    <x v="0"/>
    <x v="4"/>
    <x v="3"/>
    <x v="1"/>
    <x v="0"/>
    <x v="0"/>
    <n v="0.41875000000000001"/>
  </r>
  <r>
    <n v="2644"/>
    <s v="Eric Stein"/>
    <s v="cacevedo@example.net"/>
    <n v="46"/>
    <s v="Other"/>
    <x v="38"/>
    <d v="2021-08-03T00:00:00"/>
    <x v="1"/>
    <s v="Installation support"/>
    <s v="I'm having an issue with the {product_purchased}. Please assist._x000a__x000a_The item was last updated:_x000a__x000a_18/09/2016 2:42 PM I've noticed a sudden decrease in battery life on my {product_purchased}. It used to last much longer."/>
    <x v="1"/>
    <s v="Bit reason deep bring itself despite himself hard."/>
    <x v="2"/>
    <s v="Chat"/>
    <d v="2023-06-01T08:14:45"/>
    <d v="2023-06-01T04:17:45"/>
    <x v="1"/>
    <x v="1"/>
    <x v="5"/>
    <x v="1"/>
    <x v="1"/>
    <x v="1"/>
    <n v="0.625"/>
  </r>
  <r>
    <n v="2645"/>
    <s v="Russell Solis"/>
    <s v="jason56@example.org"/>
    <n v="31"/>
    <s v="Male"/>
    <x v="40"/>
    <d v="2021-02-05T00:00:00"/>
    <x v="3"/>
    <s v="Account access"/>
    <s v="I'm having an issue with the {product_purchased}. Please assist. I'm unable to find the option to perform the desired action in the {product_purchased}. Could you please guide me through the steps?"/>
    <x v="1"/>
    <s v="Word better cut design lawyer."/>
    <x v="3"/>
    <s v="Social media"/>
    <d v="2023-06-01T18:15:45"/>
    <d v="2023-06-01T18:45:45"/>
    <x v="2"/>
    <x v="2"/>
    <x v="4"/>
    <x v="1"/>
    <x v="1"/>
    <x v="1"/>
    <n v="0.6875"/>
  </r>
  <r>
    <n v="2646"/>
    <s v="Cynthia Martin"/>
    <s v="alexandracollins@example.org"/>
    <n v="62"/>
    <s v="Male"/>
    <x v="36"/>
    <d v="2020-12-11T00:00:00"/>
    <x v="3"/>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x v="1"/>
    <s v="Fish officer series evening."/>
    <x v="1"/>
    <s v="Social media"/>
    <d v="2023-06-01T18:59:46"/>
    <d v="2023-06-01T22:25:46"/>
    <x v="1"/>
    <x v="0"/>
    <x v="10"/>
    <x v="1"/>
    <x v="1"/>
    <x v="1"/>
    <n v="0.78125"/>
  </r>
  <r>
    <n v="2647"/>
    <s v="Charles Welch"/>
    <s v="ashley56@example.com"/>
    <n v="25"/>
    <s v="Female"/>
    <x v="32"/>
    <d v="2021-12-08T00:00:00"/>
    <x v="4"/>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x v="2"/>
    <m/>
    <x v="3"/>
    <s v="Email"/>
    <m/>
    <m/>
    <x v="0"/>
    <x v="10"/>
    <x v="10"/>
    <x v="1"/>
    <x v="0"/>
    <x v="1"/>
    <n v="0.23749999999999999"/>
  </r>
  <r>
    <n v="2648"/>
    <s v="Douglas Cortez"/>
    <s v="jamesrollins@example.net"/>
    <n v="65"/>
    <s v="Male"/>
    <x v="1"/>
    <d v="2020-01-29T00:00:00"/>
    <x v="4"/>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x v="0"/>
    <m/>
    <x v="3"/>
    <s v="Chat"/>
    <d v="2023-06-01T10:27:47"/>
    <m/>
    <x v="0"/>
    <x v="4"/>
    <x v="6"/>
    <x v="1"/>
    <x v="0"/>
    <x v="0"/>
    <n v="0.51875000000000004"/>
  </r>
  <r>
    <n v="2649"/>
    <s v="Lauren White"/>
    <s v="hclark@example.org"/>
    <n v="31"/>
    <s v="Female"/>
    <x v="24"/>
    <d v="2021-11-04T00:00:00"/>
    <x v="1"/>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x v="1"/>
    <s v="Care medical brother until."/>
    <x v="1"/>
    <s v="Social media"/>
    <d v="2023-05-31T23:25:48"/>
    <d v="2023-06-01T21:43:48"/>
    <x v="3"/>
    <x v="0"/>
    <x v="3"/>
    <x v="1"/>
    <x v="1"/>
    <x v="1"/>
    <n v="0.9375"/>
  </r>
  <r>
    <n v="2650"/>
    <s v="Kim Wilson"/>
    <s v="imays@example.org"/>
    <n v="31"/>
    <s v="Male"/>
    <x v="23"/>
    <d v="2021-01-03T00:00:00"/>
    <x v="3"/>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x v="1"/>
    <s v="Send performance expect drop win trade."/>
    <x v="2"/>
    <s v="Social media"/>
    <d v="2023-06-01T06:59:50"/>
    <d v="2023-06-01T19:31:50"/>
    <x v="1"/>
    <x v="1"/>
    <x v="6"/>
    <x v="1"/>
    <x v="1"/>
    <x v="1"/>
    <n v="0.79374999999999996"/>
  </r>
  <r>
    <n v="2651"/>
    <s v="David Coleman"/>
    <s v="ambersanchez@example.org"/>
    <n v="32"/>
    <s v="Male"/>
    <x v="7"/>
    <d v="2021-09-13T00:00:00"/>
    <x v="4"/>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x v="1"/>
    <s v="Job politics available through movie school leave Democrat."/>
    <x v="0"/>
    <s v="Phone"/>
    <d v="2023-06-01T12:03:52"/>
    <d v="2023-06-01T02:10:52"/>
    <x v="2"/>
    <x v="4"/>
    <x v="9"/>
    <x v="1"/>
    <x v="1"/>
    <x v="1"/>
    <n v="0.46875"/>
  </r>
  <r>
    <n v="2652"/>
    <s v="James Burton"/>
    <s v="ibaird@example.com"/>
    <n v="36"/>
    <s v="Male"/>
    <x v="9"/>
    <d v="2020-05-10T00:00:00"/>
    <x v="4"/>
    <s v="Battery life"/>
    <s v="I'm having an issue with the {product_purchased}. Please assist._x000a__x000a_Click to expand... This problem started occurring after the recent software update. I haven't made any other changes to the device."/>
    <x v="1"/>
    <s v="Meeting yard also explain he tree."/>
    <x v="0"/>
    <s v="Email"/>
    <d v="2023-06-01T22:20:52"/>
    <d v="2023-06-01T18:55:52"/>
    <x v="1"/>
    <x v="1"/>
    <x v="1"/>
    <x v="1"/>
    <x v="1"/>
    <x v="1"/>
    <n v="0.71875"/>
  </r>
  <r>
    <n v="2653"/>
    <s v="Brenda Ford"/>
    <s v="sheppardkimberly@example.com"/>
    <n v="25"/>
    <s v="Male"/>
    <x v="41"/>
    <d v="2021-06-26T00:00:00"/>
    <x v="0"/>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x v="2"/>
    <m/>
    <x v="3"/>
    <s v="Social media"/>
    <m/>
    <m/>
    <x v="0"/>
    <x v="1"/>
    <x v="8"/>
    <x v="1"/>
    <x v="0"/>
    <x v="1"/>
    <n v="0.64375000000000004"/>
  </r>
  <r>
    <n v="2654"/>
    <s v="William Long"/>
    <s v="brettortega@example.net"/>
    <n v="36"/>
    <s v="Male"/>
    <x v="34"/>
    <d v="2020-04-14T00:00:00"/>
    <x v="4"/>
    <s v="Peripheral compatibility"/>
    <s v="I'm having an issue with the {product_purchased}. Please assist. I'm unable to find the option to perform the desired action in the {product_purchased}. Could you please guide me through the steps?"/>
    <x v="0"/>
    <m/>
    <x v="2"/>
    <s v="Email"/>
    <d v="2023-06-01T13:01:54"/>
    <m/>
    <x v="0"/>
    <x v="2"/>
    <x v="11"/>
    <x v="1"/>
    <x v="0"/>
    <x v="0"/>
    <n v="0.65"/>
  </r>
  <r>
    <n v="2655"/>
    <s v="Charlene Fernandez"/>
    <s v="gabriella01@example.org"/>
    <n v="46"/>
    <s v="Female"/>
    <x v="20"/>
    <d v="2020-06-02T00:00:00"/>
    <x v="0"/>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x v="2"/>
    <m/>
    <x v="1"/>
    <s v="Social media"/>
    <m/>
    <m/>
    <x v="0"/>
    <x v="6"/>
    <x v="8"/>
    <x v="1"/>
    <x v="0"/>
    <x v="1"/>
    <n v="0.46250000000000002"/>
  </r>
  <r>
    <n v="2656"/>
    <s v="Michael Gutierrez"/>
    <s v="michaeldavis@example.net"/>
    <n v="28"/>
    <s v="Male"/>
    <x v="5"/>
    <d v="2020-01-01T00:00:00"/>
    <x v="2"/>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x v="0"/>
    <m/>
    <x v="1"/>
    <s v="Email"/>
    <d v="2023-06-01T16:34:55"/>
    <m/>
    <x v="0"/>
    <x v="1"/>
    <x v="6"/>
    <x v="1"/>
    <x v="0"/>
    <x v="0"/>
    <n v="0.79374999999999996"/>
  </r>
  <r>
    <n v="2657"/>
    <s v="Amber Gentry"/>
    <s v="hurleyrebecca@example.org"/>
    <n v="18"/>
    <s v="Male"/>
    <x v="24"/>
    <d v="2021-11-13T00:00:00"/>
    <x v="4"/>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x v="1"/>
    <s v="Address growth cause physical general career these."/>
    <x v="3"/>
    <s v="Email"/>
    <d v="2023-06-01T00:28:56"/>
    <d v="2023-06-01T02:48:56"/>
    <x v="4"/>
    <x v="7"/>
    <x v="3"/>
    <x v="1"/>
    <x v="1"/>
    <x v="1"/>
    <n v="0.23125000000000001"/>
  </r>
  <r>
    <n v="2658"/>
    <s v="Katrina Crawford"/>
    <s v="dgeorge@example.com"/>
    <n v="63"/>
    <s v="Female"/>
    <x v="10"/>
    <d v="2021-04-05T00:00:00"/>
    <x v="1"/>
    <s v="Payment issue"/>
    <s v="I'm having an issue with the {product_purchased}. Please assist. â€” David R. (@Dandel_T) March 12, 2017_x000a__x000a_&quot;You can buy the next one in one's back pocket just like this. I've recently updated the firmware of my {product_purchased}, and the issue started happening afterward. Could it be related to the update?"/>
    <x v="0"/>
    <m/>
    <x v="1"/>
    <s v="Email"/>
    <d v="2023-06-01T22:38:58"/>
    <m/>
    <x v="4"/>
    <x v="9"/>
    <x v="11"/>
    <x v="1"/>
    <x v="0"/>
    <x v="0"/>
    <n v="0.1875"/>
  </r>
  <r>
    <n v="2659"/>
    <s v="Vincent Morton"/>
    <s v="hernandezbrenda@example.org"/>
    <n v="41"/>
    <s v="Female"/>
    <x v="35"/>
    <d v="2020-10-14T00:00:00"/>
    <x v="0"/>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x v="2"/>
    <m/>
    <x v="3"/>
    <s v="Chat"/>
    <m/>
    <m/>
    <x v="0"/>
    <x v="6"/>
    <x v="7"/>
    <x v="1"/>
    <x v="0"/>
    <x v="1"/>
    <n v="0.48749999999999999"/>
  </r>
  <r>
    <n v="2660"/>
    <s v="Rita Weiss"/>
    <s v="jacksonadam@example.com"/>
    <n v="61"/>
    <s v="Male"/>
    <x v="9"/>
    <d v="2021-11-24T00:00:00"/>
    <x v="3"/>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x v="0"/>
    <m/>
    <x v="1"/>
    <s v="Social media"/>
    <d v="2023-06-01T22:11:01"/>
    <m/>
    <x v="0"/>
    <x v="6"/>
    <x v="3"/>
    <x v="1"/>
    <x v="0"/>
    <x v="0"/>
    <n v="0.51875000000000004"/>
  </r>
  <r>
    <n v="2661"/>
    <s v="Patrick Preston"/>
    <s v="dillonsteven@example.com"/>
    <n v="28"/>
    <s v="Male"/>
    <x v="15"/>
    <d v="2021-04-21T00:00:00"/>
    <x v="0"/>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x v="1"/>
    <s v="Common market model wear."/>
    <x v="2"/>
    <s v="Phone"/>
    <d v="2023-06-01T18:47:02"/>
    <d v="2023-05-31T22:51:02"/>
    <x v="4"/>
    <x v="5"/>
    <x v="11"/>
    <x v="1"/>
    <x v="1"/>
    <x v="1"/>
    <n v="0.19375000000000001"/>
  </r>
  <r>
    <n v="2662"/>
    <s v="Melissa Jordan"/>
    <s v="brandon35@example.org"/>
    <n v="51"/>
    <s v="Male"/>
    <x v="5"/>
    <d v="2020-02-06T00:00:00"/>
    <x v="2"/>
    <s v="Installation support"/>
    <s v="I'm facing issues logging into my {product_purchased} account. It says my account is locked. What should I do to unlock it? I'm worried that the issue might be hardware-related and might require repair or replacement."/>
    <x v="1"/>
    <s v="By material focus."/>
    <x v="1"/>
    <s v="Phone"/>
    <d v="2023-06-01T09:06:02"/>
    <d v="2023-06-01T12:34:02"/>
    <x v="4"/>
    <x v="1"/>
    <x v="4"/>
    <x v="1"/>
    <x v="1"/>
    <x v="1"/>
    <n v="0.70625000000000004"/>
  </r>
  <r>
    <n v="2663"/>
    <s v="Luke Brooks MD"/>
    <s v="james29@example.com"/>
    <n v="28"/>
    <s v="Female"/>
    <x v="21"/>
    <d v="2021-09-01T00:00:00"/>
    <x v="0"/>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x v="0"/>
    <m/>
    <x v="1"/>
    <s v="Email"/>
    <d v="2023-06-01T02:36:04"/>
    <m/>
    <x v="0"/>
    <x v="6"/>
    <x v="9"/>
    <x v="1"/>
    <x v="0"/>
    <x v="0"/>
    <n v="0.4"/>
  </r>
  <r>
    <n v="2664"/>
    <s v="Elizabeth Carroll"/>
    <s v="brianadams@example.com"/>
    <n v="25"/>
    <s v="Other"/>
    <x v="15"/>
    <d v="2021-01-13T00:00:00"/>
    <x v="0"/>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x v="2"/>
    <m/>
    <x v="3"/>
    <s v="Chat"/>
    <m/>
    <m/>
    <x v="0"/>
    <x v="4"/>
    <x v="6"/>
    <x v="1"/>
    <x v="0"/>
    <x v="1"/>
    <n v="0.51875000000000004"/>
  </r>
  <r>
    <n v="2665"/>
    <s v="Trevor Mendez"/>
    <s v="williampage@example.com"/>
    <n v="46"/>
    <s v="Female"/>
    <x v="35"/>
    <d v="2020-11-22T00:00:00"/>
    <x v="0"/>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x v="0"/>
    <m/>
    <x v="2"/>
    <s v="Social media"/>
    <d v="2023-06-01T15:01:07"/>
    <m/>
    <x v="0"/>
    <x v="4"/>
    <x v="3"/>
    <x v="1"/>
    <x v="0"/>
    <x v="0"/>
    <n v="0.41875000000000001"/>
  </r>
  <r>
    <n v="2666"/>
    <s v="Lori Smith"/>
    <s v="fischermark@example.org"/>
    <n v="56"/>
    <s v="Other"/>
    <x v="13"/>
    <d v="2021-05-23T00:00:00"/>
    <x v="2"/>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x v="0"/>
    <m/>
    <x v="3"/>
    <s v="Email"/>
    <d v="2023-06-01T14:35:09"/>
    <m/>
    <x v="4"/>
    <x v="0"/>
    <x v="1"/>
    <x v="1"/>
    <x v="0"/>
    <x v="0"/>
    <n v="0.80625000000000002"/>
  </r>
  <r>
    <n v="2667"/>
    <s v="Brittany Tate"/>
    <s v="murraywesley@example.org"/>
    <n v="48"/>
    <s v="Other"/>
    <x v="33"/>
    <d v="2020-02-01T00:00:00"/>
    <x v="1"/>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x v="2"/>
    <m/>
    <x v="1"/>
    <s v="Social media"/>
    <m/>
    <m/>
    <x v="4"/>
    <x v="0"/>
    <x v="4"/>
    <x v="1"/>
    <x v="0"/>
    <x v="1"/>
    <n v="0.9375"/>
  </r>
  <r>
    <n v="2668"/>
    <s v="Charles George"/>
    <s v="qjackson@example.com"/>
    <n v="19"/>
    <s v="Female"/>
    <x v="31"/>
    <d v="2020-05-13T00:00:00"/>
    <x v="4"/>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x v="2"/>
    <m/>
    <x v="2"/>
    <s v="Phone"/>
    <m/>
    <m/>
    <x v="4"/>
    <x v="4"/>
    <x v="1"/>
    <x v="0"/>
    <x v="0"/>
    <x v="1"/>
    <n v="0.36875000000000002"/>
  </r>
  <r>
    <n v="2669"/>
    <s v="Richard Wallace"/>
    <s v="landrade@example.org"/>
    <n v="21"/>
    <s v="Male"/>
    <x v="26"/>
    <d v="2021-03-10T00:00:00"/>
    <x v="0"/>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x v="2"/>
    <m/>
    <x v="2"/>
    <s v="Chat"/>
    <m/>
    <m/>
    <x v="0"/>
    <x v="0"/>
    <x v="0"/>
    <x v="0"/>
    <x v="0"/>
    <x v="1"/>
    <n v="0.76875000000000004"/>
  </r>
  <r>
    <n v="2670"/>
    <s v="Timothy James"/>
    <s v="cathybarry@example.com"/>
    <n v="50"/>
    <s v="Female"/>
    <x v="28"/>
    <d v="2020-07-21T00:00:00"/>
    <x v="0"/>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x v="0"/>
    <m/>
    <x v="0"/>
    <s v="Chat"/>
    <d v="2023-05-31T23:20:15"/>
    <m/>
    <x v="0"/>
    <x v="0"/>
    <x v="2"/>
    <x v="0"/>
    <x v="0"/>
    <x v="0"/>
    <n v="1.0687500000000001"/>
  </r>
  <r>
    <n v="2671"/>
    <s v="Robert Williams"/>
    <s v="lschmitt@example.net"/>
    <n v="57"/>
    <s v="Male"/>
    <x v="9"/>
    <d v="2021-11-03T00:00:00"/>
    <x v="2"/>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x v="1"/>
    <s v="Cut machine film whatever beyond room draw."/>
    <x v="3"/>
    <s v="Phone"/>
    <d v="2023-06-01T03:23:16"/>
    <d v="2023-06-01T01:39:16"/>
    <x v="5"/>
    <x v="2"/>
    <x v="3"/>
    <x v="1"/>
    <x v="1"/>
    <x v="1"/>
    <n v="0.6"/>
  </r>
  <r>
    <n v="2672"/>
    <s v="Christopher Compton"/>
    <s v="yvonne90@example.org"/>
    <n v="45"/>
    <s v="Other"/>
    <x v="12"/>
    <d v="2021-06-03T00:00:00"/>
    <x v="3"/>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x v="0"/>
    <m/>
    <x v="3"/>
    <s v="Chat"/>
    <d v="2023-06-01T15:22:17"/>
    <m/>
    <x v="0"/>
    <x v="5"/>
    <x v="8"/>
    <x v="1"/>
    <x v="0"/>
    <x v="0"/>
    <n v="0.27500000000000002"/>
  </r>
  <r>
    <n v="2673"/>
    <s v="Jessica Webster"/>
    <s v="bwagner@example.org"/>
    <n v="59"/>
    <s v="Female"/>
    <x v="32"/>
    <d v="2020-04-03T00:00:00"/>
    <x v="4"/>
    <s v="Battery life"/>
    <s v="I'm having an issue with the {product_purchased}. Please assist._x000a__x000a_{sizes_for_trucular} {&quot;0&quot;:[1, &quot;1&quot;][e:6a4,6a58,6 I've performed a factory reset on my {product_purchased}, hoping it would resolve the problem, but it didn't help."/>
    <x v="0"/>
    <m/>
    <x v="1"/>
    <s v="Social media"/>
    <d v="2023-06-01T16:50:19"/>
    <m/>
    <x v="0"/>
    <x v="9"/>
    <x v="11"/>
    <x v="1"/>
    <x v="0"/>
    <x v="0"/>
    <n v="0.1875"/>
  </r>
  <r>
    <n v="2674"/>
    <s v="Carla Thomas"/>
    <s v="michaelrusso@example.com"/>
    <n v="62"/>
    <s v="Male"/>
    <x v="40"/>
    <d v="2020-08-13T00:00:00"/>
    <x v="4"/>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x v="1"/>
    <s v="Board next rather study discuss today."/>
    <x v="3"/>
    <s v="Phone"/>
    <d v="2023-06-01T08:32:21"/>
    <d v="2023-06-01T01:04:21"/>
    <x v="2"/>
    <x v="1"/>
    <x v="5"/>
    <x v="1"/>
    <x v="1"/>
    <x v="1"/>
    <n v="0.625"/>
  </r>
  <r>
    <n v="2675"/>
    <s v="Eileen May"/>
    <s v="jeffreyperez@example.com"/>
    <n v="52"/>
    <s v="Other"/>
    <x v="39"/>
    <d v="2020-04-05T00:00:00"/>
    <x v="0"/>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x v="0"/>
    <m/>
    <x v="0"/>
    <s v="Chat"/>
    <d v="2023-06-01T07:59:23"/>
    <m/>
    <x v="0"/>
    <x v="2"/>
    <x v="11"/>
    <x v="0"/>
    <x v="0"/>
    <x v="0"/>
    <n v="0.65"/>
  </r>
  <r>
    <n v="2676"/>
    <s v="Allen Guzman"/>
    <s v="smithandrew@example.net"/>
    <n v="58"/>
    <s v="Male"/>
    <x v="16"/>
    <d v="2021-12-14T00:00:00"/>
    <x v="0"/>
    <s v="Data loss"/>
    <s v="I'm having an issue with the {product_purchased}. Please assist._x000a__x000a__x000a_I am currently $1,564.00 EUR I've reviewed the troubleshooting steps on the official support website, but they didn't resolve the problem."/>
    <x v="2"/>
    <m/>
    <x v="3"/>
    <s v="Phone"/>
    <m/>
    <m/>
    <x v="0"/>
    <x v="6"/>
    <x v="10"/>
    <x v="1"/>
    <x v="0"/>
    <x v="1"/>
    <n v="0.46875"/>
  </r>
  <r>
    <n v="2677"/>
    <s v="Deborah Brooks"/>
    <s v="diana15@example.net"/>
    <n v="69"/>
    <s v="Female"/>
    <x v="7"/>
    <d v="2020-06-09T00:00:00"/>
    <x v="2"/>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x v="2"/>
    <m/>
    <x v="2"/>
    <s v="Social media"/>
    <m/>
    <m/>
    <x v="0"/>
    <x v="2"/>
    <x v="8"/>
    <x v="0"/>
    <x v="0"/>
    <x v="1"/>
    <n v="0.56874999999999998"/>
  </r>
  <r>
    <n v="2678"/>
    <s v="Robert Cunningham"/>
    <s v="johnpope@example.net"/>
    <n v="65"/>
    <s v="Male"/>
    <x v="25"/>
    <d v="2021-08-01T00:00:00"/>
    <x v="1"/>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x v="2"/>
    <m/>
    <x v="1"/>
    <s v="Social media"/>
    <m/>
    <m/>
    <x v="0"/>
    <x v="7"/>
    <x v="5"/>
    <x v="1"/>
    <x v="0"/>
    <x v="1"/>
    <n v="0.23749999999999999"/>
  </r>
  <r>
    <n v="2679"/>
    <s v="Dominique Heath"/>
    <s v="allisonjason@example.com"/>
    <n v="69"/>
    <s v="Other"/>
    <x v="27"/>
    <d v="2021-06-28T00:00:00"/>
    <x v="0"/>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x v="1"/>
    <s v="Couple thing anything too easy involve animal lot."/>
    <x v="0"/>
    <s v="Email"/>
    <d v="2023-05-31T23:12:27"/>
    <d v="2023-06-01T13:59:27"/>
    <x v="1"/>
    <x v="4"/>
    <x v="8"/>
    <x v="1"/>
    <x v="1"/>
    <x v="1"/>
    <n v="0.36249999999999999"/>
  </r>
  <r>
    <n v="2680"/>
    <s v="Benjamin Silva"/>
    <s v="benjaminjim@example.org"/>
    <n v="63"/>
    <s v="Other"/>
    <x v="12"/>
    <d v="2020-11-12T00:00:00"/>
    <x v="3"/>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x v="1"/>
    <s v="Oil chair get later everybody."/>
    <x v="1"/>
    <s v="Email"/>
    <d v="2023-06-01T09:06:28"/>
    <d v="2023-06-01T19:18:28"/>
    <x v="1"/>
    <x v="6"/>
    <x v="3"/>
    <x v="1"/>
    <x v="1"/>
    <x v="1"/>
    <n v="0.51875000000000004"/>
  </r>
  <r>
    <n v="2681"/>
    <s v="Calvin Gonzalez"/>
    <s v="heather44@example.net"/>
    <n v="31"/>
    <s v="Female"/>
    <x v="0"/>
    <d v="2020-03-09T00:00:00"/>
    <x v="2"/>
    <s v="Hardware issue"/>
    <s v="I'm having an issue with the {product_purchased}. Please assist. This problem started occurring after the recent software update. I haven't made any other changes to the device."/>
    <x v="2"/>
    <m/>
    <x v="1"/>
    <s v="Phone"/>
    <m/>
    <m/>
    <x v="0"/>
    <x v="4"/>
    <x v="0"/>
    <x v="1"/>
    <x v="0"/>
    <x v="1"/>
    <n v="0.36875000000000002"/>
  </r>
  <r>
    <n v="2682"/>
    <s v="Mike Stewart"/>
    <s v="gregory50@example.net"/>
    <n v="34"/>
    <s v="Male"/>
    <x v="1"/>
    <d v="2021-09-02T00:00:00"/>
    <x v="3"/>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x v="0"/>
    <m/>
    <x v="0"/>
    <s v="Email"/>
    <d v="2023-06-01T22:02:29"/>
    <m/>
    <x v="0"/>
    <x v="1"/>
    <x v="9"/>
    <x v="0"/>
    <x v="0"/>
    <x v="0"/>
    <n v="0.73124999999999996"/>
  </r>
  <r>
    <n v="2683"/>
    <s v="Tracy Duncan"/>
    <s v="amandacooper@example.org"/>
    <n v="30"/>
    <s v="Male"/>
    <x v="33"/>
    <d v="2020-10-03T00:00:00"/>
    <x v="3"/>
    <s v="Product setup"/>
    <s v="I'm having an issue with the {product_purchased}. Please assist._x000a__x000a_$2 a month at www.freechords.com www.freechords.com/slamband-1_x000a__x000a_$4 a month I've tried clearing the cache and data for the {product_purchased} app, but the issue persists."/>
    <x v="1"/>
    <s v="Take media bad animal source street."/>
    <x v="3"/>
    <s v="Chat"/>
    <d v="2023-06-01T05:54:31"/>
    <d v="2023-06-01T09:07:31"/>
    <x v="5"/>
    <x v="5"/>
    <x v="7"/>
    <x v="1"/>
    <x v="1"/>
    <x v="1"/>
    <n v="0.23749999999999999"/>
  </r>
  <r>
    <n v="2684"/>
    <s v="Donald Anderson"/>
    <s v="xcummings@example.org"/>
    <n v="34"/>
    <s v="Other"/>
    <x v="7"/>
    <d v="2021-06-19T00:00:00"/>
    <x v="1"/>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x v="1"/>
    <s v="Debate big meeting break entire range throughout."/>
    <x v="0"/>
    <s v="Social media"/>
    <d v="2023-06-01T09:19:33"/>
    <d v="2023-06-01T03:19:33"/>
    <x v="3"/>
    <x v="0"/>
    <x v="8"/>
    <x v="1"/>
    <x v="1"/>
    <x v="1"/>
    <n v="0.84375"/>
  </r>
  <r>
    <n v="2685"/>
    <s v="Sara Lucero"/>
    <s v="peckashley@example.net"/>
    <n v="48"/>
    <s v="Other"/>
    <x v="40"/>
    <d v="2021-12-24T00:00:00"/>
    <x v="0"/>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x v="2"/>
    <m/>
    <x v="2"/>
    <s v="Social media"/>
    <m/>
    <m/>
    <x v="0"/>
    <x v="0"/>
    <x v="10"/>
    <x v="0"/>
    <x v="0"/>
    <x v="1"/>
    <n v="0.78125"/>
  </r>
  <r>
    <n v="2686"/>
    <s v="Stephanie Taylor"/>
    <s v="galvanheather@example.org"/>
    <n v="66"/>
    <s v="Female"/>
    <x v="32"/>
    <d v="2020-02-07T00:00:00"/>
    <x v="1"/>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x v="2"/>
    <m/>
    <x v="2"/>
    <s v="Phone"/>
    <m/>
    <m/>
    <x v="0"/>
    <x v="0"/>
    <x v="4"/>
    <x v="0"/>
    <x v="0"/>
    <x v="1"/>
    <n v="0.9375"/>
  </r>
  <r>
    <n v="2687"/>
    <s v="Timothy Hogan"/>
    <s v="joelgreen@example.net"/>
    <n v="67"/>
    <s v="Male"/>
    <x v="38"/>
    <d v="2021-03-02T00:00:00"/>
    <x v="1"/>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x v="1"/>
    <s v="Green true society court data street day."/>
    <x v="2"/>
    <s v="Email"/>
    <d v="2023-06-01T09:44:38"/>
    <d v="2023-06-01T06:43:38"/>
    <x v="5"/>
    <x v="5"/>
    <x v="0"/>
    <x v="1"/>
    <x v="1"/>
    <x v="1"/>
    <n v="0.26874999999999999"/>
  </r>
  <r>
    <n v="2688"/>
    <s v="Douglas Marshall"/>
    <s v="frankcopeland@example.net"/>
    <n v="32"/>
    <s v="Female"/>
    <x v="4"/>
    <d v="2021-05-23T00:00:00"/>
    <x v="1"/>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x v="0"/>
    <m/>
    <x v="2"/>
    <s v="Chat"/>
    <d v="2023-06-01T18:20:40"/>
    <m/>
    <x v="0"/>
    <x v="3"/>
    <x v="1"/>
    <x v="1"/>
    <x v="0"/>
    <x v="0"/>
    <n v="0.2"/>
  </r>
  <r>
    <n v="2689"/>
    <s v="Hannah Phillips MD"/>
    <s v="pamelawilliams@example.net"/>
    <n v="60"/>
    <s v="Other"/>
    <x v="23"/>
    <d v="2021-03-23T00:00:00"/>
    <x v="1"/>
    <s v="Software bug"/>
    <s v="I'm having an issue with the {product_purchased}. Please assist._x000a__x000a_Thank you_x000a__x000a_Please feel free to contact me via twitter or email, I hope to have a solution in the future and hope you guys like this ðŸ™‚ I'm concerned about the security of my {product_purchased} and would like to ensure that my data is safe."/>
    <x v="2"/>
    <m/>
    <x v="1"/>
    <s v="Email"/>
    <m/>
    <m/>
    <x v="0"/>
    <x v="1"/>
    <x v="0"/>
    <x v="1"/>
    <x v="0"/>
    <x v="1"/>
    <n v="0.63124999999999998"/>
  </r>
  <r>
    <n v="2690"/>
    <s v="Jason Hanna"/>
    <s v="kaitlin13@example.org"/>
    <n v="61"/>
    <s v="Male"/>
    <x v="36"/>
    <d v="2020-09-01T00:00:00"/>
    <x v="0"/>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x v="2"/>
    <m/>
    <x v="1"/>
    <s v="Social media"/>
    <m/>
    <m/>
    <x v="0"/>
    <x v="7"/>
    <x v="9"/>
    <x v="1"/>
    <x v="0"/>
    <x v="1"/>
    <n v="0.3"/>
  </r>
  <r>
    <n v="2691"/>
    <s v="Christina Turner"/>
    <s v="jamesparrish@example.com"/>
    <n v="33"/>
    <s v="Female"/>
    <x v="41"/>
    <d v="2020-06-22T00:00:00"/>
    <x v="4"/>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x v="2"/>
    <m/>
    <x v="1"/>
    <s v="Email"/>
    <m/>
    <m/>
    <x v="0"/>
    <x v="1"/>
    <x v="8"/>
    <x v="1"/>
    <x v="0"/>
    <x v="1"/>
    <n v="0.64375000000000004"/>
  </r>
  <r>
    <n v="2692"/>
    <s v="Olivia Knight"/>
    <s v="christinadominguez@example.net"/>
    <n v="33"/>
    <s v="Other"/>
    <x v="14"/>
    <d v="2021-03-09T00:00:00"/>
    <x v="2"/>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x v="2"/>
    <m/>
    <x v="2"/>
    <s v="Phone"/>
    <m/>
    <m/>
    <x v="0"/>
    <x v="2"/>
    <x v="0"/>
    <x v="0"/>
    <x v="0"/>
    <x v="1"/>
    <n v="0.64375000000000004"/>
  </r>
  <r>
    <n v="2693"/>
    <s v="Jennifer Valenzuela"/>
    <s v="jennifer82@example.com"/>
    <n v="47"/>
    <s v="Male"/>
    <x v="1"/>
    <d v="2021-12-15T00:00:00"/>
    <x v="0"/>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x v="0"/>
    <m/>
    <x v="2"/>
    <s v="Phone"/>
    <d v="2023-06-01T04:31:48"/>
    <m/>
    <x v="0"/>
    <x v="10"/>
    <x v="10"/>
    <x v="1"/>
    <x v="0"/>
    <x v="0"/>
    <n v="0.23749999999999999"/>
  </r>
  <r>
    <n v="2694"/>
    <s v="Christina Kim"/>
    <s v="jonesmelissa@example.net"/>
    <n v="47"/>
    <s v="Female"/>
    <x v="40"/>
    <d v="2020-10-19T00:00:00"/>
    <x v="2"/>
    <s v="Data loss"/>
    <s v="I'm having an issue with the {product_purchased}. Please assist._x000a__x000a_Sylvia @ 7/13/12_x000a__x000a_Welp: This is totally my favorite!_x000a__x000a_Jenna @ 3/16/12 I need assistance as soon as possible because it's affecting my work and productivity."/>
    <x v="0"/>
    <m/>
    <x v="3"/>
    <s v="Chat"/>
    <d v="2023-05-31T23:22:49"/>
    <m/>
    <x v="0"/>
    <x v="7"/>
    <x v="7"/>
    <x v="1"/>
    <x v="0"/>
    <x v="0"/>
    <n v="0.2"/>
  </r>
  <r>
    <n v="2695"/>
    <s v="David Jones Jr."/>
    <s v="robertstiffany@example.org"/>
    <n v="48"/>
    <s v="Female"/>
    <x v="17"/>
    <d v="2020-01-17T00:00:00"/>
    <x v="4"/>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x v="0"/>
    <m/>
    <x v="2"/>
    <s v="Email"/>
    <d v="2023-06-01T20:02:50"/>
    <m/>
    <x v="0"/>
    <x v="1"/>
    <x v="6"/>
    <x v="1"/>
    <x v="0"/>
    <x v="0"/>
    <n v="0.79374999999999996"/>
  </r>
  <r>
    <n v="2696"/>
    <s v="Andres Cabrera"/>
    <s v="pryan@example.net"/>
    <n v="18"/>
    <s v="Male"/>
    <x v="3"/>
    <d v="2020-04-12T00:00:00"/>
    <x v="2"/>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x v="1"/>
    <s v="Offer expert sing radio describe great garden."/>
    <x v="3"/>
    <s v="Email"/>
    <d v="2023-06-01T14:48:52"/>
    <d v="2023-06-01T17:04:52"/>
    <x v="5"/>
    <x v="7"/>
    <x v="11"/>
    <x v="1"/>
    <x v="1"/>
    <x v="1"/>
    <n v="0.23749999999999999"/>
  </r>
  <r>
    <n v="2697"/>
    <s v="Daniel Mullins"/>
    <s v="christopherclark@example.net"/>
    <n v="26"/>
    <s v="Male"/>
    <x v="1"/>
    <d v="2021-01-14T00:00:00"/>
    <x v="3"/>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x v="2"/>
    <m/>
    <x v="3"/>
    <s v="Chat"/>
    <m/>
    <m/>
    <x v="0"/>
    <x v="2"/>
    <x v="6"/>
    <x v="1"/>
    <x v="0"/>
    <x v="1"/>
    <n v="0.73124999999999996"/>
  </r>
  <r>
    <n v="2698"/>
    <s v="Troy Elliott"/>
    <s v="ccarlson@example.net"/>
    <n v="25"/>
    <s v="Female"/>
    <x v="28"/>
    <d v="2020-02-05T00:00:00"/>
    <x v="3"/>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x v="0"/>
    <m/>
    <x v="0"/>
    <s v="Social media"/>
    <d v="2023-06-01T06:30:55"/>
    <m/>
    <x v="0"/>
    <x v="2"/>
    <x v="4"/>
    <x v="0"/>
    <x v="0"/>
    <x v="0"/>
    <n v="0.6875"/>
  </r>
  <r>
    <n v="2699"/>
    <s v="Tammy Orozco"/>
    <s v="harrisrichard@example.net"/>
    <n v="28"/>
    <s v="Female"/>
    <x v="5"/>
    <d v="2021-02-08T00:00:00"/>
    <x v="3"/>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x v="1"/>
    <s v="National yet lot go environment give military cup."/>
    <x v="1"/>
    <s v="Phone"/>
    <d v="2023-06-01T12:54:56"/>
    <d v="2023-05-31T23:08:56"/>
    <x v="5"/>
    <x v="1"/>
    <x v="4"/>
    <x v="1"/>
    <x v="1"/>
    <x v="1"/>
    <n v="0.70625000000000004"/>
  </r>
  <r>
    <n v="2700"/>
    <s v="Alexandra Leblanc"/>
    <s v="nsmith@example.com"/>
    <n v="36"/>
    <s v="Female"/>
    <x v="21"/>
    <d v="2020-06-16T00:00:00"/>
    <x v="0"/>
    <s v="Product compatibility"/>
    <s v="I'm having an issue with the {product_purchased}. Please assist. I've checked the device settings and made sure that everything is configured correctly."/>
    <x v="2"/>
    <m/>
    <x v="1"/>
    <s v="Phone"/>
    <m/>
    <m/>
    <x v="0"/>
    <x v="4"/>
    <x v="8"/>
    <x v="1"/>
    <x v="0"/>
    <x v="1"/>
    <n v="0.36249999999999999"/>
  </r>
  <r>
    <n v="2701"/>
    <s v="Sean Lyons"/>
    <s v="scott90@example.org"/>
    <n v="63"/>
    <s v="Female"/>
    <x v="19"/>
    <d v="2021-07-22T00:00:00"/>
    <x v="0"/>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x v="1"/>
    <s v="Also wide a building main along."/>
    <x v="0"/>
    <s v="Social media"/>
    <d v="2023-06-01T03:02:58"/>
    <d v="2023-06-01T13:34:58"/>
    <x v="2"/>
    <x v="5"/>
    <x v="2"/>
    <x v="1"/>
    <x v="1"/>
    <x v="1"/>
    <n v="0.25"/>
  </r>
  <r>
    <n v="2702"/>
    <s v="Erica Chambers"/>
    <s v="pearsonjanice@example.com"/>
    <n v="44"/>
    <s v="Male"/>
    <x v="25"/>
    <d v="2020-07-20T00:00:00"/>
    <x v="3"/>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x v="1"/>
    <s v="Person population outside small necessary."/>
    <x v="0"/>
    <s v="Chat"/>
    <d v="2023-06-01T21:23:58"/>
    <d v="2023-06-01T05:46:58"/>
    <x v="1"/>
    <x v="5"/>
    <x v="2"/>
    <x v="1"/>
    <x v="1"/>
    <x v="1"/>
    <n v="0.25"/>
  </r>
  <r>
    <n v="2703"/>
    <s v="Leah Baker"/>
    <s v="yjackson@example.com"/>
    <n v="39"/>
    <s v="Male"/>
    <x v="7"/>
    <d v="2020-07-01T00:00:00"/>
    <x v="3"/>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x v="1"/>
    <s v="Enjoy similar worry have yourself."/>
    <x v="0"/>
    <s v="Phone"/>
    <d v="2023-06-01T22:03:00"/>
    <d v="2023-06-01T15:28:00"/>
    <x v="4"/>
    <x v="7"/>
    <x v="2"/>
    <x v="1"/>
    <x v="1"/>
    <x v="1"/>
    <n v="0.26250000000000001"/>
  </r>
  <r>
    <n v="2704"/>
    <s v="Andrea Cruz"/>
    <s v="lawsonkevin@example.com"/>
    <n v="62"/>
    <s v="Male"/>
    <x v="30"/>
    <d v="2021-10-03T00:00:00"/>
    <x v="1"/>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x v="0"/>
    <m/>
    <x v="2"/>
    <s v="Social media"/>
    <d v="2023-06-01T20:32:01"/>
    <m/>
    <x v="0"/>
    <x v="0"/>
    <x v="7"/>
    <x v="1"/>
    <x v="0"/>
    <x v="0"/>
    <n v="0.83750000000000002"/>
  </r>
  <r>
    <n v="2705"/>
    <s v="Stephen Hicks"/>
    <s v="wdunn@example.com"/>
    <n v="29"/>
    <s v="Female"/>
    <x v="27"/>
    <d v="2020-10-28T00:00:00"/>
    <x v="2"/>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x v="1"/>
    <s v="Yes else thus memory."/>
    <x v="1"/>
    <s v="Phone"/>
    <d v="2023-06-01T01:34:03"/>
    <d v="2023-06-01T05:36:03"/>
    <x v="3"/>
    <x v="0"/>
    <x v="7"/>
    <x v="1"/>
    <x v="1"/>
    <x v="1"/>
    <n v="0.83750000000000002"/>
  </r>
  <r>
    <n v="2706"/>
    <s v="James Campbell"/>
    <s v="vasquezmarcus@example.com"/>
    <n v="23"/>
    <s v="Male"/>
    <x v="25"/>
    <d v="2021-01-06T00:00:00"/>
    <x v="3"/>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x v="2"/>
    <m/>
    <x v="0"/>
    <s v="Chat"/>
    <m/>
    <m/>
    <x v="0"/>
    <x v="1"/>
    <x v="6"/>
    <x v="0"/>
    <x v="0"/>
    <x v="1"/>
    <n v="0.79374999999999996"/>
  </r>
  <r>
    <n v="2707"/>
    <s v="Angel Porter"/>
    <s v="hebertjohnathan@example.net"/>
    <n v="61"/>
    <s v="Female"/>
    <x v="15"/>
    <d v="2020-11-19T00:00:00"/>
    <x v="2"/>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x v="0"/>
    <m/>
    <x v="3"/>
    <s v="Email"/>
    <d v="2023-06-01T16:51:05"/>
    <m/>
    <x v="0"/>
    <x v="8"/>
    <x v="3"/>
    <x v="1"/>
    <x v="0"/>
    <x v="0"/>
    <n v="0.18124999999999999"/>
  </r>
  <r>
    <n v="2708"/>
    <s v="Lisa Burns"/>
    <s v="sheila61@example.net"/>
    <n v="22"/>
    <s v="Female"/>
    <x v="12"/>
    <d v="2020-01-22T00:00:00"/>
    <x v="1"/>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x v="2"/>
    <m/>
    <x v="0"/>
    <s v="Chat"/>
    <m/>
    <m/>
    <x v="0"/>
    <x v="4"/>
    <x v="6"/>
    <x v="0"/>
    <x v="0"/>
    <x v="1"/>
    <n v="0.51875000000000004"/>
  </r>
  <r>
    <n v="2709"/>
    <s v="Patricia Berry"/>
    <s v="felicialindsey@example.com"/>
    <n v="20"/>
    <s v="Other"/>
    <x v="23"/>
    <d v="2021-07-17T00:00:00"/>
    <x v="3"/>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x v="2"/>
    <m/>
    <x v="1"/>
    <s v="Phone"/>
    <m/>
    <m/>
    <x v="0"/>
    <x v="4"/>
    <x v="2"/>
    <x v="1"/>
    <x v="0"/>
    <x v="1"/>
    <n v="0.43125000000000002"/>
  </r>
  <r>
    <n v="2710"/>
    <s v="Erin Coleman"/>
    <s v="mlopez@example.com"/>
    <n v="69"/>
    <s v="Male"/>
    <x v="29"/>
    <d v="2020-12-08T00:00:00"/>
    <x v="2"/>
    <s v="Product setup"/>
    <s v="I'm having an issue with the {product_purchased}. Please assist._x000a__x000a_[12/1/2017 10:38:17 PM] *** Login on: Tue, 22 Feb 2016 04:03:15 CET *** [12 This problem started occurring after the recent software update. I haven't made any other changes to the device."/>
    <x v="0"/>
    <m/>
    <x v="0"/>
    <s v="Social media"/>
    <d v="2023-06-01T13:16:10"/>
    <m/>
    <x v="0"/>
    <x v="4"/>
    <x v="10"/>
    <x v="0"/>
    <x v="0"/>
    <x v="0"/>
    <n v="0.41875000000000001"/>
  </r>
  <r>
    <n v="2711"/>
    <s v="Christopher Shelton"/>
    <s v="briana26@example.net"/>
    <n v="70"/>
    <s v="Female"/>
    <x v="12"/>
    <d v="2021-10-15T00:00:00"/>
    <x v="0"/>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x v="0"/>
    <m/>
    <x v="2"/>
    <s v="Chat"/>
    <d v="2023-06-01T18:27:12"/>
    <m/>
    <x v="0"/>
    <x v="1"/>
    <x v="7"/>
    <x v="1"/>
    <x v="0"/>
    <x v="0"/>
    <n v="0.79374999999999996"/>
  </r>
  <r>
    <n v="2712"/>
    <s v="Kathryn Lowe"/>
    <s v="rbarrera@example.com"/>
    <n v="53"/>
    <s v="Other"/>
    <x v="39"/>
    <d v="2020-04-16T00:00:00"/>
    <x v="1"/>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x v="1"/>
    <s v="Television middle issue sea."/>
    <x v="3"/>
    <s v="Chat"/>
    <d v="2023-06-01T18:01:14"/>
    <d v="2023-06-01T15:39:14"/>
    <x v="1"/>
    <x v="2"/>
    <x v="11"/>
    <x v="1"/>
    <x v="1"/>
    <x v="1"/>
    <n v="0.65"/>
  </r>
  <r>
    <n v="2713"/>
    <s v="Danielle Mccall"/>
    <s v="traciestout@example.com"/>
    <n v="40"/>
    <s v="Female"/>
    <x v="14"/>
    <d v="2020-02-04T00:00:00"/>
    <x v="4"/>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x v="2"/>
    <m/>
    <x v="1"/>
    <s v="Phone"/>
    <m/>
    <m/>
    <x v="0"/>
    <x v="0"/>
    <x v="4"/>
    <x v="1"/>
    <x v="0"/>
    <x v="1"/>
    <n v="0.9375"/>
  </r>
  <r>
    <n v="2714"/>
    <s v="Amber Dixon"/>
    <s v="marysmith@example.org"/>
    <n v="55"/>
    <s v="Female"/>
    <x v="10"/>
    <d v="2021-08-14T00:00:00"/>
    <x v="3"/>
    <s v="Hardware issue"/>
    <s v="I'm having an issue with the {product_purchased}. Please assist. I've tried clearing the cache and data for the {product_purchased} app, but the issue persists."/>
    <x v="2"/>
    <m/>
    <x v="3"/>
    <s v="Email"/>
    <m/>
    <m/>
    <x v="0"/>
    <x v="1"/>
    <x v="5"/>
    <x v="1"/>
    <x v="0"/>
    <x v="1"/>
    <n v="0.625"/>
  </r>
  <r>
    <n v="2715"/>
    <s v="Theresa Lopez"/>
    <s v="marissawilliamson@example.com"/>
    <n v="52"/>
    <s v="Female"/>
    <x v="40"/>
    <d v="2020-02-12T00:00:00"/>
    <x v="0"/>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x v="0"/>
    <m/>
    <x v="3"/>
    <s v="Social media"/>
    <d v="2023-06-01T14:09:17"/>
    <m/>
    <x v="0"/>
    <x v="2"/>
    <x v="4"/>
    <x v="1"/>
    <x v="0"/>
    <x v="0"/>
    <n v="0.6875"/>
  </r>
  <r>
    <n v="2716"/>
    <s v="Joseph Brown"/>
    <s v="seanclark@example.org"/>
    <n v="27"/>
    <s v="Female"/>
    <x v="25"/>
    <d v="2020-08-01T00:00:00"/>
    <x v="0"/>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x v="1"/>
    <s v="Himself Congress population."/>
    <x v="1"/>
    <s v="Email"/>
    <d v="2023-05-31T23:04:19"/>
    <d v="2023-06-01T21:41:19"/>
    <x v="1"/>
    <x v="2"/>
    <x v="5"/>
    <x v="1"/>
    <x v="1"/>
    <x v="1"/>
    <n v="0.64375000000000004"/>
  </r>
  <r>
    <n v="2717"/>
    <s v="Christopher Patrick"/>
    <s v="kennethjones@example.org"/>
    <n v="44"/>
    <s v="Male"/>
    <x v="18"/>
    <d v="2021-10-27T00:00:00"/>
    <x v="3"/>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x v="0"/>
    <m/>
    <x v="2"/>
    <s v="Email"/>
    <d v="2023-06-01T00:00:20"/>
    <m/>
    <x v="0"/>
    <x v="4"/>
    <x v="7"/>
    <x v="1"/>
    <x v="0"/>
    <x v="0"/>
    <n v="0.48125000000000001"/>
  </r>
  <r>
    <n v="2718"/>
    <s v="Kristen Lawrence"/>
    <s v="cwerner@example.com"/>
    <n v="19"/>
    <s v="Female"/>
    <x v="6"/>
    <d v="2021-07-23T00:00:00"/>
    <x v="2"/>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x v="1"/>
    <s v="Try child film message source however."/>
    <x v="0"/>
    <s v="Social media"/>
    <d v="2023-06-01T03:57:21"/>
    <d v="2023-06-01T08:19:21"/>
    <x v="4"/>
    <x v="0"/>
    <x v="2"/>
    <x v="1"/>
    <x v="1"/>
    <x v="1"/>
    <n v="1.0687500000000001"/>
  </r>
  <r>
    <n v="2719"/>
    <s v="Samantha Fernandez"/>
    <s v="perezrose@example.net"/>
    <n v="26"/>
    <s v="Female"/>
    <x v="38"/>
    <d v="2020-12-18T00:00:00"/>
    <x v="4"/>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x v="2"/>
    <m/>
    <x v="3"/>
    <s v="Email"/>
    <m/>
    <m/>
    <x v="0"/>
    <x v="6"/>
    <x v="10"/>
    <x v="1"/>
    <x v="0"/>
    <x v="1"/>
    <n v="0.46875"/>
  </r>
  <r>
    <n v="2720"/>
    <s v="Jenna Carroll"/>
    <s v="ckramer@example.net"/>
    <n v="25"/>
    <s v="Female"/>
    <x v="31"/>
    <d v="2020-04-02T00:00:00"/>
    <x v="1"/>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x v="2"/>
    <m/>
    <x v="1"/>
    <s v="Email"/>
    <m/>
    <m/>
    <x v="0"/>
    <x v="0"/>
    <x v="11"/>
    <x v="1"/>
    <x v="0"/>
    <x v="1"/>
    <n v="0.875"/>
  </r>
  <r>
    <n v="2721"/>
    <s v="Melissa Sanchez"/>
    <s v="taylormccormick@example.com"/>
    <n v="33"/>
    <s v="Female"/>
    <x v="1"/>
    <d v="2021-02-11T00:00:00"/>
    <x v="3"/>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x v="0"/>
    <m/>
    <x v="1"/>
    <s v="Email"/>
    <d v="2023-06-01T00:31:25"/>
    <m/>
    <x v="0"/>
    <x v="7"/>
    <x v="4"/>
    <x v="1"/>
    <x v="0"/>
    <x v="0"/>
    <n v="0.18124999999999999"/>
  </r>
  <r>
    <n v="2722"/>
    <s v="Susan Gray"/>
    <s v="kennedymatthew@example.com"/>
    <n v="33"/>
    <s v="Other"/>
    <x v="27"/>
    <d v="2020-01-18T00:00:00"/>
    <x v="3"/>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x v="2"/>
    <m/>
    <x v="3"/>
    <s v="Phone"/>
    <m/>
    <m/>
    <x v="0"/>
    <x v="2"/>
    <x v="6"/>
    <x v="1"/>
    <x v="0"/>
    <x v="1"/>
    <n v="0.73124999999999996"/>
  </r>
  <r>
    <n v="2723"/>
    <s v="Emma Cruz"/>
    <s v="holtdiana@example.net"/>
    <n v="41"/>
    <s v="Other"/>
    <x v="41"/>
    <d v="2020-02-05T00:00:00"/>
    <x v="1"/>
    <s v="Product compatibility"/>
    <s v="I'm having an issue with the {product_purchased}. Please assist. - (Signed-off-by: Daniel Kowalz) [18:22:42.929] [Spigot Watchdog Thread/ I rely heavily on my {product_purchased} for my daily tasks, and this issue is hindering my productivity."/>
    <x v="0"/>
    <m/>
    <x v="1"/>
    <s v="Phone"/>
    <d v="2023-06-01T14:38:28"/>
    <m/>
    <x v="0"/>
    <x v="4"/>
    <x v="4"/>
    <x v="1"/>
    <x v="0"/>
    <x v="0"/>
    <n v="0.47499999999999998"/>
  </r>
  <r>
    <n v="2724"/>
    <s v="Andrea Reed"/>
    <s v="browncrystal@example.com"/>
    <n v="21"/>
    <s v="Female"/>
    <x v="21"/>
    <d v="2021-07-11T00:00:00"/>
    <x v="0"/>
    <s v="Account access"/>
    <s v="There seems to be a glitch in the {product_purchased} software. It freezes frequently, making it difficult to use. Can you please provide a solution? Thanks I've followed online tutorials and community forums to troubleshoot the issue, but no luck so far."/>
    <x v="2"/>
    <m/>
    <x v="3"/>
    <s v="Social media"/>
    <m/>
    <m/>
    <x v="0"/>
    <x v="0"/>
    <x v="2"/>
    <x v="1"/>
    <x v="0"/>
    <x v="1"/>
    <n v="1.0687500000000001"/>
  </r>
  <r>
    <n v="2725"/>
    <s v="Dr. Preston Romero"/>
    <s v="dalestrong@example.com"/>
    <n v="46"/>
    <s v="Other"/>
    <x v="0"/>
    <d v="2020-09-12T00:00:00"/>
    <x v="1"/>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x v="2"/>
    <m/>
    <x v="2"/>
    <s v="Phone"/>
    <m/>
    <m/>
    <x v="0"/>
    <x v="4"/>
    <x v="9"/>
    <x v="0"/>
    <x v="0"/>
    <x v="1"/>
    <n v="0.46875"/>
  </r>
  <r>
    <n v="2726"/>
    <s v="Brandon May"/>
    <s v="careyjay@example.com"/>
    <n v="70"/>
    <s v="Other"/>
    <x v="6"/>
    <d v="2020-12-10T00:00:00"/>
    <x v="0"/>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x v="0"/>
    <m/>
    <x v="3"/>
    <s v="Chat"/>
    <d v="2023-06-01T11:59:32"/>
    <m/>
    <x v="0"/>
    <x v="9"/>
    <x v="10"/>
    <x v="1"/>
    <x v="0"/>
    <x v="0"/>
    <n v="0.25624999999999998"/>
  </r>
  <r>
    <n v="2727"/>
    <s v="Ashley Hall"/>
    <s v="christinahicks@example.com"/>
    <n v="20"/>
    <s v="Female"/>
    <x v="5"/>
    <d v="2021-12-27T00:00:00"/>
    <x v="3"/>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x v="1"/>
    <s v="Fund indeed too catch."/>
    <x v="3"/>
    <s v="Phone"/>
    <d v="2023-06-01T14:36:34"/>
    <d v="2023-06-01T00:38:34"/>
    <x v="3"/>
    <x v="1"/>
    <x v="10"/>
    <x v="1"/>
    <x v="1"/>
    <x v="1"/>
    <n v="0.66249999999999998"/>
  </r>
  <r>
    <n v="2728"/>
    <s v="Natalie Yang"/>
    <s v="tiffany64@example.org"/>
    <n v="57"/>
    <s v="Male"/>
    <x v="19"/>
    <d v="2021-10-28T00:00:00"/>
    <x v="1"/>
    <s v="Display issue"/>
    <s v="I'm having an issue with the {product_purchased}. Please assist._x000a__x000a_[07/12/2014, 1:19:23 AM] Ian Cheong: I'm a guy._x000a__x000a_[07/12/2014, I rely heavily on my {product_purchased} for my daily tasks, and this issue is hindering my productivity."/>
    <x v="2"/>
    <m/>
    <x v="1"/>
    <s v="Phone"/>
    <m/>
    <m/>
    <x v="0"/>
    <x v="1"/>
    <x v="7"/>
    <x v="1"/>
    <x v="0"/>
    <x v="1"/>
    <n v="0.79374999999999996"/>
  </r>
  <r>
    <n v="2729"/>
    <s v="Robert Arnold"/>
    <s v="rosalesbarbara@example.net"/>
    <n v="19"/>
    <s v="Other"/>
    <x v="15"/>
    <d v="2020-08-26T00:00:00"/>
    <x v="3"/>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x v="1"/>
    <s v="Half goal sister."/>
    <x v="2"/>
    <s v="Chat"/>
    <d v="2023-06-01T16:39:36"/>
    <d v="2023-06-01T03:10:36"/>
    <x v="1"/>
    <x v="0"/>
    <x v="5"/>
    <x v="1"/>
    <x v="1"/>
    <x v="1"/>
    <n v="0.89375000000000004"/>
  </r>
  <r>
    <n v="2730"/>
    <s v="Eddie Reed"/>
    <s v="whitegregory@example.com"/>
    <n v="28"/>
    <s v="Other"/>
    <x v="35"/>
    <d v="2021-01-09T00:00:00"/>
    <x v="1"/>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x v="1"/>
    <s v="Technology ok it side."/>
    <x v="1"/>
    <s v="Email"/>
    <d v="2023-06-01T22:26:38"/>
    <d v="2023-06-01T10:47:38"/>
    <x v="1"/>
    <x v="5"/>
    <x v="6"/>
    <x v="1"/>
    <x v="1"/>
    <x v="1"/>
    <n v="0.21249999999999999"/>
  </r>
  <r>
    <n v="2731"/>
    <s v="Laura Hernandez"/>
    <s v="emilymiles@example.org"/>
    <n v="43"/>
    <s v="Female"/>
    <x v="22"/>
    <d v="2020-11-27T00:00:00"/>
    <x v="2"/>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x v="0"/>
    <m/>
    <x v="0"/>
    <s v="Phone"/>
    <d v="2023-06-01T17:27:40"/>
    <m/>
    <x v="0"/>
    <x v="2"/>
    <x v="3"/>
    <x v="0"/>
    <x v="0"/>
    <x v="0"/>
    <n v="0.6"/>
  </r>
  <r>
    <n v="2732"/>
    <s v="James Evans"/>
    <s v="charleneoconnor@example.com"/>
    <n v="24"/>
    <s v="Female"/>
    <x v="5"/>
    <d v="2020-06-17T00:00:00"/>
    <x v="4"/>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x v="0"/>
    <m/>
    <x v="3"/>
    <s v="Phone"/>
    <d v="2023-06-01T22:44:41"/>
    <m/>
    <x v="0"/>
    <x v="3"/>
    <x v="8"/>
    <x v="1"/>
    <x v="0"/>
    <x v="0"/>
    <n v="0.19375000000000001"/>
  </r>
  <r>
    <n v="2733"/>
    <s v="Toni Eaton"/>
    <s v="hwilson@example.org"/>
    <n v="70"/>
    <s v="Female"/>
    <x v="23"/>
    <d v="2020-11-11T00:00:00"/>
    <x v="4"/>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x v="2"/>
    <m/>
    <x v="0"/>
    <s v="Social media"/>
    <m/>
    <m/>
    <x v="0"/>
    <x v="1"/>
    <x v="3"/>
    <x v="0"/>
    <x v="0"/>
    <x v="1"/>
    <n v="0.65625"/>
  </r>
  <r>
    <n v="2734"/>
    <s v="Brittany Gomez"/>
    <s v="andrew86@example.net"/>
    <n v="30"/>
    <s v="Male"/>
    <x v="6"/>
    <d v="2020-05-20T00:00:00"/>
    <x v="1"/>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x v="1"/>
    <s v="Person painting as leg wall police."/>
    <x v="2"/>
    <s v="Chat"/>
    <d v="2023-06-01T07:11:43"/>
    <d v="2023-06-01T19:42:43"/>
    <x v="2"/>
    <x v="9"/>
    <x v="1"/>
    <x v="1"/>
    <x v="1"/>
    <x v="1"/>
    <n v="0.22500000000000001"/>
  </r>
  <r>
    <n v="2735"/>
    <s v="Karen Woods"/>
    <s v="wgraves@example.net"/>
    <n v="31"/>
    <s v="Male"/>
    <x v="38"/>
    <d v="2020-06-07T00:00:00"/>
    <x v="2"/>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x v="0"/>
    <m/>
    <x v="2"/>
    <s v="Phone"/>
    <d v="2023-06-01T01:21:45"/>
    <m/>
    <x v="0"/>
    <x v="4"/>
    <x v="8"/>
    <x v="1"/>
    <x v="0"/>
    <x v="0"/>
    <n v="0.36249999999999999"/>
  </r>
  <r>
    <n v="2736"/>
    <s v="Jillian Fletcher"/>
    <s v="francisco96@example.net"/>
    <n v="46"/>
    <s v="Female"/>
    <x v="25"/>
    <d v="2020-06-19T00:00:00"/>
    <x v="3"/>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x v="0"/>
    <m/>
    <x v="1"/>
    <s v="Chat"/>
    <d v="2023-06-01T03:45:46"/>
    <m/>
    <x v="0"/>
    <x v="0"/>
    <x v="8"/>
    <x v="1"/>
    <x v="0"/>
    <x v="0"/>
    <n v="0.84375"/>
  </r>
  <r>
    <n v="2737"/>
    <s v="Tracy Stanton"/>
    <s v="ksteele@example.net"/>
    <n v="65"/>
    <s v="Other"/>
    <x v="13"/>
    <d v="2020-01-21T00:00:00"/>
    <x v="3"/>
    <s v="Delivery problem"/>
    <s v="I'm having an issue with the {product_purchased}. Please assist. Thanks! I've already contacted customer support multiple times, but the issue remains unresolved."/>
    <x v="1"/>
    <s v="Later painting professor room easy."/>
    <x v="1"/>
    <s v="Email"/>
    <d v="2023-06-01T19:51:46"/>
    <d v="2023-06-01T19:51:46"/>
    <x v="5"/>
    <x v="8"/>
    <x v="6"/>
    <x v="1"/>
    <x v="1"/>
    <x v="1"/>
    <n v="0.25624999999999998"/>
  </r>
  <r>
    <n v="2738"/>
    <s v="Marcus Young"/>
    <s v="mary79@example.com"/>
    <n v="47"/>
    <s v="Other"/>
    <x v="14"/>
    <d v="2020-09-27T00:00:00"/>
    <x v="0"/>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x v="2"/>
    <m/>
    <x v="0"/>
    <s v="Social media"/>
    <m/>
    <m/>
    <x v="0"/>
    <x v="8"/>
    <x v="9"/>
    <x v="0"/>
    <x v="0"/>
    <x v="1"/>
    <n v="0.21249999999999999"/>
  </r>
  <r>
    <n v="2739"/>
    <s v="Kevin Hunter"/>
    <s v="joyce48@example.net"/>
    <n v="70"/>
    <s v="Female"/>
    <x v="8"/>
    <d v="2020-07-11T00:00:00"/>
    <x v="2"/>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x v="1"/>
    <s v="Respond which age."/>
    <x v="1"/>
    <s v="Chat"/>
    <d v="2023-06-01T16:51:48"/>
    <d v="2023-06-01T17:04:48"/>
    <x v="4"/>
    <x v="8"/>
    <x v="2"/>
    <x v="1"/>
    <x v="1"/>
    <x v="1"/>
    <n v="0.23749999999999999"/>
  </r>
  <r>
    <n v="2740"/>
    <s v="Johnny Mitchell"/>
    <s v="cooperrobert@example.net"/>
    <n v="28"/>
    <s v="Female"/>
    <x v="35"/>
    <d v="2020-12-08T00:00:00"/>
    <x v="1"/>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x v="1"/>
    <s v="Glass range at thus believe week."/>
    <x v="3"/>
    <s v="Email"/>
    <d v="2023-06-01T15:13:49"/>
    <d v="2023-06-01T16:13:49"/>
    <x v="5"/>
    <x v="0"/>
    <x v="10"/>
    <x v="1"/>
    <x v="1"/>
    <x v="1"/>
    <n v="0.78125"/>
  </r>
  <r>
    <n v="2741"/>
    <s v="Rachel Wilson"/>
    <s v="theresamartinez@example.com"/>
    <n v="40"/>
    <s v="Female"/>
    <x v="10"/>
    <d v="2021-08-19T00:00:00"/>
    <x v="1"/>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x v="2"/>
    <m/>
    <x v="2"/>
    <s v="Phone"/>
    <m/>
    <m/>
    <x v="0"/>
    <x v="3"/>
    <x v="5"/>
    <x v="0"/>
    <x v="0"/>
    <x v="1"/>
    <n v="0.24374999999999999"/>
  </r>
  <r>
    <n v="2742"/>
    <s v="Brenda Kelly"/>
    <s v="lmiller@example.org"/>
    <n v="62"/>
    <s v="Female"/>
    <x v="19"/>
    <d v="2021-02-26T00:00:00"/>
    <x v="4"/>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x v="1"/>
    <s v="Arrive leg fact sound agent PM."/>
    <x v="0"/>
    <s v="Phone"/>
    <d v="2023-06-01T22:14:52"/>
    <d v="2023-06-01T08:26:52"/>
    <x v="2"/>
    <x v="7"/>
    <x v="4"/>
    <x v="1"/>
    <x v="1"/>
    <x v="1"/>
    <n v="0.18124999999999999"/>
  </r>
  <r>
    <n v="2743"/>
    <s v="Jerome Wilson"/>
    <s v="vanessamcdaniel@example.net"/>
    <n v="64"/>
    <s v="Other"/>
    <x v="7"/>
    <d v="2020-07-30T00:00:00"/>
    <x v="3"/>
    <s v="Payment issue"/>
    <s v="I'm having an issue with the {product_purchased}. Please assist._x000a__x000a_Click here for further information on this Product of Origin I've followed online tutorials and community forums to troubleshoot the issue, but no luck so far."/>
    <x v="0"/>
    <m/>
    <x v="0"/>
    <s v="Phone"/>
    <d v="2023-06-01T11:35:52"/>
    <m/>
    <x v="0"/>
    <x v="5"/>
    <x v="2"/>
    <x v="0"/>
    <x v="0"/>
    <x v="0"/>
    <n v="0.25"/>
  </r>
  <r>
    <n v="2744"/>
    <s v="Robert Wise"/>
    <s v="penningtonangela@example.net"/>
    <n v="32"/>
    <s v="Female"/>
    <x v="10"/>
    <d v="2021-08-29T00:00:00"/>
    <x v="0"/>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x v="0"/>
    <m/>
    <x v="1"/>
    <s v="Chat"/>
    <d v="2023-06-01T22:02:54"/>
    <m/>
    <x v="0"/>
    <x v="6"/>
    <x v="5"/>
    <x v="1"/>
    <x v="0"/>
    <x v="0"/>
    <n v="0.41875000000000001"/>
  </r>
  <r>
    <n v="2745"/>
    <s v="Amber Shaw"/>
    <s v="denise15@example.com"/>
    <n v="26"/>
    <s v="Female"/>
    <x v="32"/>
    <d v="2020-01-28T00:00:00"/>
    <x v="1"/>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x v="0"/>
    <m/>
    <x v="3"/>
    <s v="Email"/>
    <d v="2023-06-01T10:31:56"/>
    <m/>
    <x v="0"/>
    <x v="3"/>
    <x v="6"/>
    <x v="1"/>
    <x v="0"/>
    <x v="0"/>
    <n v="0.27500000000000002"/>
  </r>
  <r>
    <n v="2746"/>
    <s v="Jimmy Mayo"/>
    <s v="david66@example.org"/>
    <n v="40"/>
    <s v="Male"/>
    <x v="33"/>
    <d v="2020-07-26T00:00:00"/>
    <x v="3"/>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x v="0"/>
    <m/>
    <x v="0"/>
    <s v="Phone"/>
    <d v="2023-06-01T09:54:58"/>
    <m/>
    <x v="0"/>
    <x v="1"/>
    <x v="2"/>
    <x v="0"/>
    <x v="0"/>
    <x v="0"/>
    <n v="0.65"/>
  </r>
  <r>
    <n v="2747"/>
    <s v="Amy Harris"/>
    <s v="alexandra41@example.com"/>
    <n v="50"/>
    <s v="Other"/>
    <x v="32"/>
    <d v="2020-07-27T00:00:00"/>
    <x v="1"/>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x v="0"/>
    <m/>
    <x v="3"/>
    <s v="Chat"/>
    <d v="2023-06-01T03:12:59"/>
    <m/>
    <x v="0"/>
    <x v="4"/>
    <x v="2"/>
    <x v="1"/>
    <x v="0"/>
    <x v="0"/>
    <n v="0.43125000000000002"/>
  </r>
  <r>
    <n v="2748"/>
    <s v="Teresa White"/>
    <s v="orodriguez@example.net"/>
    <n v="19"/>
    <s v="Female"/>
    <x v="24"/>
    <d v="2021-04-14T00:00:00"/>
    <x v="2"/>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x v="2"/>
    <m/>
    <x v="1"/>
    <s v="Social media"/>
    <m/>
    <m/>
    <x v="0"/>
    <x v="0"/>
    <x v="11"/>
    <x v="1"/>
    <x v="0"/>
    <x v="1"/>
    <n v="0.875"/>
  </r>
  <r>
    <n v="2749"/>
    <s v="Tracey Torres"/>
    <s v="zavalaalexis@example.org"/>
    <n v="52"/>
    <s v="Male"/>
    <x v="17"/>
    <d v="2020-08-10T00:00:00"/>
    <x v="3"/>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x v="0"/>
    <m/>
    <x v="2"/>
    <s v="Email"/>
    <d v="2023-06-01T14:00:03"/>
    <m/>
    <x v="0"/>
    <x v="3"/>
    <x v="5"/>
    <x v="1"/>
    <x v="0"/>
    <x v="0"/>
    <n v="0.24374999999999999"/>
  </r>
  <r>
    <n v="2750"/>
    <s v="Trevor Smith"/>
    <s v="boydchristina@example.net"/>
    <n v="37"/>
    <s v="Male"/>
    <x v="9"/>
    <d v="2021-10-26T00:00:00"/>
    <x v="0"/>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x v="0"/>
    <m/>
    <x v="1"/>
    <s v="Chat"/>
    <d v="2023-05-31T23:45:03"/>
    <m/>
    <x v="0"/>
    <x v="0"/>
    <x v="7"/>
    <x v="1"/>
    <x v="0"/>
    <x v="0"/>
    <n v="0.83750000000000002"/>
  </r>
  <r>
    <n v="2751"/>
    <s v="Kimberly Griffin"/>
    <s v="werickson@example.net"/>
    <n v="55"/>
    <s v="Other"/>
    <x v="17"/>
    <d v="2021-03-20T00:00:00"/>
    <x v="4"/>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x v="0"/>
    <m/>
    <x v="0"/>
    <s v="Chat"/>
    <d v="2023-06-01T05:35:05"/>
    <m/>
    <x v="0"/>
    <x v="5"/>
    <x v="0"/>
    <x v="0"/>
    <x v="0"/>
    <x v="0"/>
    <n v="0.26874999999999999"/>
  </r>
  <r>
    <n v="2752"/>
    <s v="Nathaniel Bradley"/>
    <s v="kaylagallagher@example.org"/>
    <n v="33"/>
    <s v="Male"/>
    <x v="40"/>
    <d v="2020-02-21T00:00:00"/>
    <x v="3"/>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x v="1"/>
    <s v="Source exactly factor address concern report."/>
    <x v="1"/>
    <s v="Chat"/>
    <d v="2023-06-01T08:46:06"/>
    <d v="2023-06-01T20:37:06"/>
    <x v="3"/>
    <x v="3"/>
    <x v="4"/>
    <x v="1"/>
    <x v="1"/>
    <x v="1"/>
    <n v="0.22500000000000001"/>
  </r>
  <r>
    <n v="2753"/>
    <s v="Christopher Ellis"/>
    <s v="pagecheryl@example.com"/>
    <n v="44"/>
    <s v="Female"/>
    <x v="6"/>
    <d v="2020-11-20T00:00:00"/>
    <x v="3"/>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x v="1"/>
    <s v="Partner write let forward."/>
    <x v="3"/>
    <s v="Email"/>
    <d v="2023-06-01T12:42:07"/>
    <d v="2023-06-01T16:06:07"/>
    <x v="2"/>
    <x v="1"/>
    <x v="3"/>
    <x v="1"/>
    <x v="1"/>
    <x v="1"/>
    <n v="0.65625"/>
  </r>
  <r>
    <n v="2754"/>
    <s v="Kevin Vincent"/>
    <s v="smithdaniel@example.com"/>
    <n v="39"/>
    <s v="Male"/>
    <x v="17"/>
    <d v="2020-04-28T00:00:00"/>
    <x v="2"/>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x v="1"/>
    <s v="Station table southern huge."/>
    <x v="1"/>
    <s v="Email"/>
    <d v="2023-05-31T23:17:09"/>
    <d v="2023-06-01T17:52:09"/>
    <x v="2"/>
    <x v="2"/>
    <x v="11"/>
    <x v="1"/>
    <x v="1"/>
    <x v="1"/>
    <n v="0.65"/>
  </r>
  <r>
    <n v="2755"/>
    <s v="Christopher Romero"/>
    <s v="fredericksalazar@example.com"/>
    <n v="23"/>
    <s v="Female"/>
    <x v="39"/>
    <d v="2020-01-27T00:00:00"/>
    <x v="4"/>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x v="1"/>
    <s v="Pattern five financial necessary bad eight election carry."/>
    <x v="0"/>
    <s v="Social media"/>
    <d v="2023-06-01T15:16:11"/>
    <d v="2023-06-01T18:03:11"/>
    <x v="2"/>
    <x v="6"/>
    <x v="6"/>
    <x v="1"/>
    <x v="1"/>
    <x v="1"/>
    <n v="0.35"/>
  </r>
  <r>
    <n v="2756"/>
    <s v="Amy Rodriguez"/>
    <s v="clifford26@example.com"/>
    <n v="53"/>
    <s v="Female"/>
    <x v="28"/>
    <d v="2020-04-15T00:00:00"/>
    <x v="1"/>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x v="1"/>
    <s v="Week president start customer page cup."/>
    <x v="2"/>
    <s v="Phone"/>
    <d v="2023-06-01T03:12:12"/>
    <d v="2023-06-01T01:14:12"/>
    <x v="4"/>
    <x v="7"/>
    <x v="11"/>
    <x v="1"/>
    <x v="1"/>
    <x v="1"/>
    <n v="0.23749999999999999"/>
  </r>
  <r>
    <n v="2757"/>
    <s v="Jamie Jones"/>
    <s v="rdean@example.com"/>
    <n v="61"/>
    <s v="Male"/>
    <x v="20"/>
    <d v="2020-10-05T00:00:00"/>
    <x v="3"/>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x v="0"/>
    <m/>
    <x v="0"/>
    <s v="Chat"/>
    <d v="2023-06-01T17:18:13"/>
    <m/>
    <x v="0"/>
    <x v="4"/>
    <x v="7"/>
    <x v="0"/>
    <x v="0"/>
    <x v="0"/>
    <n v="0.48125000000000001"/>
  </r>
  <r>
    <n v="2758"/>
    <s v="Katherine Mills"/>
    <s v="qrobinson@example.net"/>
    <n v="66"/>
    <s v="Other"/>
    <x v="33"/>
    <d v="2020-05-08T00:00:00"/>
    <x v="3"/>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x v="0"/>
    <m/>
    <x v="0"/>
    <s v="Chat"/>
    <d v="2023-06-01T06:48:14"/>
    <m/>
    <x v="0"/>
    <x v="0"/>
    <x v="1"/>
    <x v="0"/>
    <x v="0"/>
    <x v="0"/>
    <n v="0.80625000000000002"/>
  </r>
  <r>
    <n v="2759"/>
    <s v="David Lewis"/>
    <s v="gary67@example.com"/>
    <n v="55"/>
    <s v="Male"/>
    <x v="19"/>
    <d v="2020-03-14T00:00:00"/>
    <x v="2"/>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x v="0"/>
    <m/>
    <x v="3"/>
    <s v="Email"/>
    <d v="2023-06-01T05:31:15"/>
    <m/>
    <x v="0"/>
    <x v="9"/>
    <x v="0"/>
    <x v="1"/>
    <x v="0"/>
    <x v="0"/>
    <n v="0.23749999999999999"/>
  </r>
  <r>
    <n v="2760"/>
    <s v="Stephanie Robertson"/>
    <s v="raymondramirez@example.com"/>
    <n v="22"/>
    <s v="Female"/>
    <x v="30"/>
    <d v="2020-09-26T00:00:00"/>
    <x v="3"/>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x v="1"/>
    <s v="Source finally rise could program single best."/>
    <x v="3"/>
    <s v="Email"/>
    <d v="2023-06-01T07:26:16"/>
    <d v="2023-06-01T09:02:16"/>
    <x v="2"/>
    <x v="1"/>
    <x v="9"/>
    <x v="1"/>
    <x v="1"/>
    <x v="1"/>
    <n v="0.73124999999999996"/>
  </r>
  <r>
    <n v="2761"/>
    <s v="Rebecca Lamb"/>
    <s v="nbonilla@example.net"/>
    <n v="43"/>
    <s v="Other"/>
    <x v="7"/>
    <d v="2020-05-02T00:00:00"/>
    <x v="2"/>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x v="0"/>
    <m/>
    <x v="2"/>
    <s v="Chat"/>
    <d v="2023-06-01T19:43:17"/>
    <m/>
    <x v="0"/>
    <x v="2"/>
    <x v="1"/>
    <x v="1"/>
    <x v="0"/>
    <x v="0"/>
    <n v="0.72499999999999998"/>
  </r>
  <r>
    <n v="2762"/>
    <s v="Katie Anderson"/>
    <s v="emay@example.net"/>
    <n v="49"/>
    <s v="Male"/>
    <x v="39"/>
    <d v="2020-05-02T00:00:00"/>
    <x v="1"/>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x v="0"/>
    <m/>
    <x v="0"/>
    <s v="Email"/>
    <d v="2023-06-01T16:21:18"/>
    <m/>
    <x v="0"/>
    <x v="6"/>
    <x v="1"/>
    <x v="0"/>
    <x v="0"/>
    <x v="0"/>
    <n v="0.38124999999999998"/>
  </r>
  <r>
    <n v="2763"/>
    <s v="Michael Sullivan"/>
    <s v="carlospatel@example.net"/>
    <n v="65"/>
    <s v="Male"/>
    <x v="20"/>
    <d v="2021-02-19T00:00:00"/>
    <x v="0"/>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x v="1"/>
    <s v="Agree leave walk thought professor defense."/>
    <x v="2"/>
    <s v="Email"/>
    <d v="2023-06-01T11:16:19"/>
    <d v="2023-06-01T22:11:19"/>
    <x v="1"/>
    <x v="4"/>
    <x v="4"/>
    <x v="1"/>
    <x v="1"/>
    <x v="1"/>
    <n v="0.47499999999999998"/>
  </r>
  <r>
    <n v="2764"/>
    <s v="Amanda Munoz"/>
    <s v="allenkelsey@example.com"/>
    <n v="19"/>
    <s v="Male"/>
    <x v="6"/>
    <d v="2020-06-11T00:00:00"/>
    <x v="4"/>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x v="0"/>
    <m/>
    <x v="0"/>
    <s v="Phone"/>
    <d v="2023-06-01T08:46:21"/>
    <m/>
    <x v="0"/>
    <x v="2"/>
    <x v="8"/>
    <x v="0"/>
    <x v="0"/>
    <x v="0"/>
    <n v="0.56874999999999998"/>
  </r>
  <r>
    <n v="2765"/>
    <s v="Adrian Glover"/>
    <s v="pwalker@example.org"/>
    <n v="19"/>
    <s v="Male"/>
    <x v="11"/>
    <d v="2021-06-26T00:00:00"/>
    <x v="0"/>
    <s v="Peripheral compatibility"/>
    <s v="I'm having an issue with the {product_purchased}. Please assist. */_x000a__x000a_$list - if (! $order) $('$customer-id');_x000a__x000a_$ordered - if (! $order.$search I've tried troubleshooting steps mentioned in the user manual, but the issue persists."/>
    <x v="0"/>
    <m/>
    <x v="1"/>
    <s v="Email"/>
    <d v="2023-06-01T05:39:23"/>
    <m/>
    <x v="0"/>
    <x v="2"/>
    <x v="8"/>
    <x v="1"/>
    <x v="0"/>
    <x v="0"/>
    <n v="0.56874999999999998"/>
  </r>
  <r>
    <n v="2766"/>
    <s v="Brandon Huber"/>
    <s v="wardnathan@example.org"/>
    <n v="18"/>
    <s v="Other"/>
    <x v="39"/>
    <d v="2020-11-10T00:00:00"/>
    <x v="3"/>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x v="0"/>
    <m/>
    <x v="1"/>
    <s v="Chat"/>
    <d v="2023-06-01T04:13:24"/>
    <m/>
    <x v="0"/>
    <x v="8"/>
    <x v="3"/>
    <x v="1"/>
    <x v="0"/>
    <x v="0"/>
    <n v="0.18124999999999999"/>
  </r>
  <r>
    <n v="2767"/>
    <s v="Richard Flynn"/>
    <s v="kkelly@example.net"/>
    <n v="31"/>
    <s v="Female"/>
    <x v="28"/>
    <d v="2020-10-20T00:00:00"/>
    <x v="3"/>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x v="1"/>
    <s v="Idea follow low read step nearly power risk."/>
    <x v="2"/>
    <s v="Phone"/>
    <d v="2023-06-01T08:53:26"/>
    <d v="2023-06-01T18:06:26"/>
    <x v="4"/>
    <x v="1"/>
    <x v="7"/>
    <x v="1"/>
    <x v="1"/>
    <x v="1"/>
    <n v="0.79374999999999996"/>
  </r>
  <r>
    <n v="2768"/>
    <s v="Cindy Vega"/>
    <s v="sanfordjoshua@example.org"/>
    <n v="49"/>
    <s v="Male"/>
    <x v="14"/>
    <d v="2021-11-05T00:00:00"/>
    <x v="3"/>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x v="0"/>
    <m/>
    <x v="3"/>
    <s v="Social media"/>
    <d v="2023-06-01T12:05:26"/>
    <m/>
    <x v="0"/>
    <x v="7"/>
    <x v="3"/>
    <x v="1"/>
    <x v="0"/>
    <x v="0"/>
    <n v="0.23125000000000001"/>
  </r>
  <r>
    <n v="2769"/>
    <s v="Linda Miller"/>
    <s v="vwalker@example.org"/>
    <n v="18"/>
    <s v="Male"/>
    <x v="12"/>
    <d v="2020-03-19T00:00:00"/>
    <x v="3"/>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x v="2"/>
    <m/>
    <x v="3"/>
    <s v="Email"/>
    <m/>
    <m/>
    <x v="0"/>
    <x v="6"/>
    <x v="0"/>
    <x v="1"/>
    <x v="0"/>
    <x v="1"/>
    <n v="0.47499999999999998"/>
  </r>
  <r>
    <n v="2770"/>
    <s v="Sarah Gonzalez"/>
    <s v="baileystephen@example.net"/>
    <n v="46"/>
    <s v="Female"/>
    <x v="33"/>
    <d v="2021-12-29T00:00:00"/>
    <x v="0"/>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x v="2"/>
    <m/>
    <x v="0"/>
    <s v="Social media"/>
    <m/>
    <m/>
    <x v="0"/>
    <x v="1"/>
    <x v="10"/>
    <x v="0"/>
    <x v="0"/>
    <x v="1"/>
    <n v="0.66249999999999998"/>
  </r>
  <r>
    <n v="2771"/>
    <s v="Lynn Brooks"/>
    <s v="martinezchristopher@example.net"/>
    <n v="22"/>
    <s v="Male"/>
    <x v="27"/>
    <d v="2020-10-09T00:00:00"/>
    <x v="1"/>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x v="1"/>
    <s v="Sell respond great fish wait blood theory."/>
    <x v="0"/>
    <s v="Social media"/>
    <d v="2023-06-01T03:36:31"/>
    <d v="2023-06-01T14:00:31"/>
    <x v="1"/>
    <x v="1"/>
    <x v="7"/>
    <x v="1"/>
    <x v="1"/>
    <x v="1"/>
    <n v="0.79374999999999996"/>
  </r>
  <r>
    <n v="2772"/>
    <s v="Louis Mejia"/>
    <s v="mwilliams@example.org"/>
    <n v="50"/>
    <s v="Female"/>
    <x v="24"/>
    <d v="2020-06-26T00:00:00"/>
    <x v="0"/>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x v="2"/>
    <m/>
    <x v="3"/>
    <s v="Social media"/>
    <m/>
    <m/>
    <x v="0"/>
    <x v="6"/>
    <x v="8"/>
    <x v="1"/>
    <x v="0"/>
    <x v="1"/>
    <n v="0.46250000000000002"/>
  </r>
  <r>
    <n v="2773"/>
    <s v="Vincent Thompson"/>
    <s v="kimberlylawrence@example.org"/>
    <n v="69"/>
    <s v="Other"/>
    <x v="23"/>
    <d v="2021-01-25T00:00:00"/>
    <x v="0"/>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x v="1"/>
    <s v="Future expert bed phone kitchen."/>
    <x v="0"/>
    <s v="Phone"/>
    <d v="2023-06-01T08:07:33"/>
    <d v="2023-06-01T14:20:33"/>
    <x v="4"/>
    <x v="1"/>
    <x v="6"/>
    <x v="1"/>
    <x v="1"/>
    <x v="1"/>
    <n v="0.79374999999999996"/>
  </r>
  <r>
    <n v="2774"/>
    <s v="Michael Murphy"/>
    <s v="lbrooks@example.org"/>
    <n v="58"/>
    <s v="Female"/>
    <x v="38"/>
    <d v="2021-04-18T00:00:00"/>
    <x v="3"/>
    <s v="Software bug"/>
    <s v="My {product_purchased} crashed, and I lost all the data stored on it. Is there any way to recover the lost data? [03:17:36] &lt;BenedictB4&gt; we're not done yet [ I've checked for software updates, and my {product_purchased} is already running the latest version."/>
    <x v="1"/>
    <s v="Similar number sea large plant upon executive."/>
    <x v="1"/>
    <s v="Social media"/>
    <d v="2023-06-01T07:50:35"/>
    <d v="2023-06-01T18:02:35"/>
    <x v="1"/>
    <x v="6"/>
    <x v="11"/>
    <x v="1"/>
    <x v="1"/>
    <x v="1"/>
    <n v="0.53125"/>
  </r>
  <r>
    <n v="2775"/>
    <s v="Sarah Mooney"/>
    <s v="johnsonisabel@example.com"/>
    <n v="34"/>
    <s v="Male"/>
    <x v="3"/>
    <d v="2021-07-26T00:00:00"/>
    <x v="0"/>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x v="0"/>
    <m/>
    <x v="2"/>
    <s v="Social media"/>
    <d v="2023-06-01T07:47:36"/>
    <m/>
    <x v="0"/>
    <x v="6"/>
    <x v="2"/>
    <x v="1"/>
    <x v="0"/>
    <x v="0"/>
    <n v="0.47499999999999998"/>
  </r>
  <r>
    <n v="2776"/>
    <s v="John Smith"/>
    <s v="ygarza@example.com"/>
    <n v="48"/>
    <s v="Other"/>
    <x v="11"/>
    <d v="2021-03-25T00:00:00"/>
    <x v="4"/>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x v="0"/>
    <m/>
    <x v="1"/>
    <s v="Social media"/>
    <d v="2023-06-01T05:52:38"/>
    <m/>
    <x v="0"/>
    <x v="0"/>
    <x v="0"/>
    <x v="1"/>
    <x v="0"/>
    <x v="0"/>
    <n v="0.76875000000000004"/>
  </r>
  <r>
    <n v="2777"/>
    <s v="Dawn Tucker"/>
    <s v="timothy65@example.com"/>
    <n v="61"/>
    <s v="Male"/>
    <x v="9"/>
    <d v="2021-01-30T00:00:00"/>
    <x v="0"/>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x v="0"/>
    <m/>
    <x v="1"/>
    <s v="Phone"/>
    <d v="2023-06-01T10:52:39"/>
    <m/>
    <x v="0"/>
    <x v="6"/>
    <x v="6"/>
    <x v="1"/>
    <x v="0"/>
    <x v="0"/>
    <n v="0.35"/>
  </r>
  <r>
    <n v="2778"/>
    <s v="Kenneth Harris"/>
    <s v="millererika@example.com"/>
    <n v="57"/>
    <s v="Male"/>
    <x v="18"/>
    <d v="2021-03-11T00:00:00"/>
    <x v="0"/>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x v="2"/>
    <m/>
    <x v="0"/>
    <s v="Social media"/>
    <m/>
    <m/>
    <x v="0"/>
    <x v="1"/>
    <x v="0"/>
    <x v="0"/>
    <x v="0"/>
    <x v="1"/>
    <n v="0.63124999999999998"/>
  </r>
  <r>
    <n v="2779"/>
    <s v="Veronica Moreno"/>
    <s v="benjamin19@example.com"/>
    <n v="34"/>
    <s v="Male"/>
    <x v="21"/>
    <d v="2021-02-13T00:00:00"/>
    <x v="0"/>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x v="0"/>
    <m/>
    <x v="1"/>
    <s v="Phone"/>
    <d v="2023-06-01T06:06:43"/>
    <m/>
    <x v="0"/>
    <x v="4"/>
    <x v="4"/>
    <x v="1"/>
    <x v="0"/>
    <x v="0"/>
    <n v="0.47499999999999998"/>
  </r>
  <r>
    <n v="2780"/>
    <s v="Victoria Green"/>
    <s v="rossthomas@example.org"/>
    <n v="41"/>
    <s v="Male"/>
    <x v="41"/>
    <d v="2020-06-06T00:00:00"/>
    <x v="2"/>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x v="1"/>
    <s v="Sort stay speak garden continue."/>
    <x v="3"/>
    <s v="Chat"/>
    <d v="2023-06-01T17:04:44"/>
    <d v="2023-06-01T20:51:44"/>
    <x v="1"/>
    <x v="6"/>
    <x v="8"/>
    <x v="1"/>
    <x v="1"/>
    <x v="1"/>
    <n v="0.46250000000000002"/>
  </r>
  <r>
    <n v="2781"/>
    <s v="Gail Leach"/>
    <s v="kaitlyn24@example.org"/>
    <n v="41"/>
    <s v="Female"/>
    <x v="28"/>
    <d v="2021-03-12T00:00:00"/>
    <x v="4"/>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x v="1"/>
    <s v="Perform identify human because."/>
    <x v="2"/>
    <s v="Chat"/>
    <d v="2023-06-01T00:46:46"/>
    <d v="2023-06-01T18:26:46"/>
    <x v="4"/>
    <x v="0"/>
    <x v="0"/>
    <x v="1"/>
    <x v="1"/>
    <x v="1"/>
    <n v="0.76875000000000004"/>
  </r>
  <r>
    <n v="2782"/>
    <s v="Renee Henry"/>
    <s v="deannagibbs@example.net"/>
    <n v="35"/>
    <s v="Female"/>
    <x v="21"/>
    <d v="2021-10-26T00:00:00"/>
    <x v="3"/>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x v="0"/>
    <m/>
    <x v="3"/>
    <s v="Email"/>
    <d v="2023-06-01T19:04:47"/>
    <m/>
    <x v="0"/>
    <x v="3"/>
    <x v="7"/>
    <x v="1"/>
    <x v="0"/>
    <x v="0"/>
    <n v="0.21249999999999999"/>
  </r>
  <r>
    <n v="2783"/>
    <s v="Richard Garcia"/>
    <s v="gary52@example.com"/>
    <n v="23"/>
    <s v="Other"/>
    <x v="20"/>
    <d v="2020-05-11T00:00:00"/>
    <x v="1"/>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x v="2"/>
    <m/>
    <x v="3"/>
    <s v="Chat"/>
    <m/>
    <m/>
    <x v="0"/>
    <x v="6"/>
    <x v="1"/>
    <x v="1"/>
    <x v="0"/>
    <x v="1"/>
    <n v="0.38124999999999998"/>
  </r>
  <r>
    <n v="2784"/>
    <s v="David Flowers"/>
    <s v="scottdixon@example.org"/>
    <n v="48"/>
    <s v="Other"/>
    <x v="22"/>
    <d v="2021-11-12T00:00:00"/>
    <x v="3"/>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x v="1"/>
    <s v="Minute sea though relate back behind."/>
    <x v="2"/>
    <s v="Social media"/>
    <d v="2023-06-01T01:45:51"/>
    <d v="2023-06-01T16:34:51"/>
    <x v="4"/>
    <x v="6"/>
    <x v="3"/>
    <x v="1"/>
    <x v="1"/>
    <x v="1"/>
    <n v="0.51875000000000004"/>
  </r>
  <r>
    <n v="2785"/>
    <s v="Leah Allen"/>
    <s v="vstewart@example.org"/>
    <n v="63"/>
    <s v="Other"/>
    <x v="11"/>
    <d v="2020-03-19T00:00:00"/>
    <x v="2"/>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x v="0"/>
    <m/>
    <x v="2"/>
    <s v="Chat"/>
    <d v="2023-06-01T19:35:52"/>
    <m/>
    <x v="0"/>
    <x v="2"/>
    <x v="0"/>
    <x v="1"/>
    <x v="0"/>
    <x v="0"/>
    <n v="0.64375000000000004"/>
  </r>
  <r>
    <n v="2786"/>
    <s v="Lorraine Williams"/>
    <s v="christopher50@example.com"/>
    <n v="65"/>
    <s v="Female"/>
    <x v="40"/>
    <d v="2021-07-22T00:00:00"/>
    <x v="1"/>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x v="2"/>
    <m/>
    <x v="0"/>
    <s v="Phone"/>
    <m/>
    <m/>
    <x v="0"/>
    <x v="0"/>
    <x v="2"/>
    <x v="0"/>
    <x v="0"/>
    <x v="1"/>
    <n v="1.0687500000000001"/>
  </r>
  <r>
    <n v="2787"/>
    <s v="Tracy Young"/>
    <s v="patriciaherrera@example.net"/>
    <n v="52"/>
    <s v="Male"/>
    <x v="16"/>
    <d v="2020-02-26T00:00:00"/>
    <x v="3"/>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x v="0"/>
    <m/>
    <x v="0"/>
    <s v="Phone"/>
    <d v="2023-06-01T05:17:54"/>
    <m/>
    <x v="0"/>
    <x v="8"/>
    <x v="4"/>
    <x v="0"/>
    <x v="0"/>
    <x v="0"/>
    <n v="0.20624999999999999"/>
  </r>
  <r>
    <n v="2788"/>
    <s v="Joe Edwards"/>
    <s v="riddlematthew@example.org"/>
    <n v="67"/>
    <s v="Female"/>
    <x v="2"/>
    <d v="2020-03-13T00:00:00"/>
    <x v="3"/>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x v="1"/>
    <s v="Certain man person fall."/>
    <x v="0"/>
    <s v="Email"/>
    <d v="2023-06-01T16:20:56"/>
    <d v="2023-06-01T05:39:56"/>
    <x v="5"/>
    <x v="7"/>
    <x v="0"/>
    <x v="1"/>
    <x v="1"/>
    <x v="1"/>
    <n v="0.20624999999999999"/>
  </r>
  <r>
    <n v="2789"/>
    <s v="Ashley Trevino"/>
    <s v="brianna34@example.com"/>
    <n v="48"/>
    <s v="Other"/>
    <x v="12"/>
    <d v="2021-03-19T00:00:00"/>
    <x v="2"/>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x v="2"/>
    <m/>
    <x v="3"/>
    <s v="Phone"/>
    <m/>
    <m/>
    <x v="0"/>
    <x v="6"/>
    <x v="0"/>
    <x v="1"/>
    <x v="0"/>
    <x v="1"/>
    <n v="0.47499999999999998"/>
  </r>
  <r>
    <n v="2790"/>
    <s v="Crystal Hale"/>
    <s v="davidhunter@example.net"/>
    <n v="69"/>
    <s v="Male"/>
    <x v="15"/>
    <d v="2021-11-08T00:00:00"/>
    <x v="1"/>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x v="2"/>
    <m/>
    <x v="0"/>
    <s v="Email"/>
    <m/>
    <m/>
    <x v="0"/>
    <x v="0"/>
    <x v="3"/>
    <x v="0"/>
    <x v="0"/>
    <x v="1"/>
    <n v="0.9375"/>
  </r>
  <r>
    <n v="2791"/>
    <s v="Julie Mueller"/>
    <s v="richard85@example.com"/>
    <n v="37"/>
    <s v="Male"/>
    <x v="5"/>
    <d v="2020-11-04T00:00:00"/>
    <x v="1"/>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x v="2"/>
    <m/>
    <x v="3"/>
    <s v="Phone"/>
    <m/>
    <m/>
    <x v="0"/>
    <x v="2"/>
    <x v="3"/>
    <x v="1"/>
    <x v="0"/>
    <x v="1"/>
    <n v="0.6"/>
  </r>
  <r>
    <n v="2792"/>
    <s v="Tammy Kirby"/>
    <s v="valeriekoch@example.net"/>
    <n v="67"/>
    <s v="Female"/>
    <x v="34"/>
    <d v="2021-03-19T00:00:00"/>
    <x v="1"/>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x v="2"/>
    <m/>
    <x v="3"/>
    <s v="Social media"/>
    <m/>
    <m/>
    <x v="0"/>
    <x v="3"/>
    <x v="0"/>
    <x v="1"/>
    <x v="0"/>
    <x v="1"/>
    <n v="0.2"/>
  </r>
  <r>
    <n v="2793"/>
    <s v="Amy Wilson"/>
    <s v="mark12@example.com"/>
    <n v="57"/>
    <s v="Male"/>
    <x v="2"/>
    <d v="2020-10-03T00:00:00"/>
    <x v="3"/>
    <s v="Payment issue"/>
    <s v="I'm having an issue with the {product_purchased}. Please assist._x000a__x000a_[24:36]GAME: Client 'Havenius_Gambler' has selected 'Shoutcrafts' as the account. This problem started occurring after the recent software update. I haven't made any other changes to the device."/>
    <x v="0"/>
    <m/>
    <x v="0"/>
    <s v="Chat"/>
    <d v="2023-06-01T14:11:01"/>
    <m/>
    <x v="0"/>
    <x v="0"/>
    <x v="7"/>
    <x v="0"/>
    <x v="0"/>
    <x v="0"/>
    <n v="0.83750000000000002"/>
  </r>
  <r>
    <n v="2794"/>
    <s v="Adriana Mason"/>
    <s v="jamesspencer@example.com"/>
    <n v="41"/>
    <s v="Other"/>
    <x v="16"/>
    <d v="2020-02-05T00:00:00"/>
    <x v="3"/>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x v="2"/>
    <m/>
    <x v="1"/>
    <s v="Chat"/>
    <m/>
    <m/>
    <x v="0"/>
    <x v="1"/>
    <x v="4"/>
    <x v="1"/>
    <x v="0"/>
    <x v="1"/>
    <n v="0.70625000000000004"/>
  </r>
  <r>
    <n v="2795"/>
    <s v="Dominique King"/>
    <s v="jessica95@example.com"/>
    <n v="26"/>
    <s v="Other"/>
    <x v="2"/>
    <d v="2021-01-14T00:00:00"/>
    <x v="2"/>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x v="0"/>
    <m/>
    <x v="3"/>
    <s v="Chat"/>
    <d v="2023-06-01T08:18:04"/>
    <m/>
    <x v="0"/>
    <x v="8"/>
    <x v="6"/>
    <x v="1"/>
    <x v="0"/>
    <x v="0"/>
    <n v="0.25624999999999998"/>
  </r>
  <r>
    <n v="2796"/>
    <s v="Neil Davis"/>
    <s v="edwardsandrew@example.org"/>
    <n v="33"/>
    <s v="Other"/>
    <x v="34"/>
    <d v="2020-10-24T00:00:00"/>
    <x v="0"/>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x v="1"/>
    <s v="Sense movement television work store whatever."/>
    <x v="2"/>
    <s v="Social media"/>
    <d v="2023-06-01T19:52:06"/>
    <d v="2023-06-01T10:25:06"/>
    <x v="4"/>
    <x v="2"/>
    <x v="7"/>
    <x v="1"/>
    <x v="1"/>
    <x v="1"/>
    <n v="0.7"/>
  </r>
  <r>
    <n v="2797"/>
    <s v="Yvonne Aguilar"/>
    <s v="kvasquez@example.org"/>
    <n v="50"/>
    <s v="Female"/>
    <x v="2"/>
    <d v="2021-06-29T00:00:00"/>
    <x v="1"/>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x v="0"/>
    <m/>
    <x v="3"/>
    <s v="Phone"/>
    <d v="2023-06-01T05:53:07"/>
    <m/>
    <x v="0"/>
    <x v="7"/>
    <x v="8"/>
    <x v="1"/>
    <x v="0"/>
    <x v="0"/>
    <n v="0.23125000000000001"/>
  </r>
  <r>
    <n v="2798"/>
    <s v="Linda Guzman"/>
    <s v="carlos11@example.com"/>
    <n v="57"/>
    <s v="Other"/>
    <x v="10"/>
    <d v="2021-06-13T00:00:00"/>
    <x v="3"/>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x v="0"/>
    <m/>
    <x v="1"/>
    <s v="Chat"/>
    <d v="2023-06-01T18:41:08"/>
    <m/>
    <x v="0"/>
    <x v="8"/>
    <x v="8"/>
    <x v="1"/>
    <x v="0"/>
    <x v="0"/>
    <n v="0.19375000000000001"/>
  </r>
  <r>
    <n v="2799"/>
    <s v="Donna Hughes"/>
    <s v="whitney80@example.com"/>
    <n v="23"/>
    <s v="Other"/>
    <x v="17"/>
    <d v="2020-02-09T00:00:00"/>
    <x v="2"/>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x v="2"/>
    <m/>
    <x v="2"/>
    <s v="Email"/>
    <m/>
    <m/>
    <x v="0"/>
    <x v="6"/>
    <x v="4"/>
    <x v="0"/>
    <x v="0"/>
    <x v="1"/>
    <n v="0.39374999999999999"/>
  </r>
  <r>
    <n v="2800"/>
    <s v="Jennifer White"/>
    <s v="michaelparker@example.org"/>
    <n v="70"/>
    <s v="Other"/>
    <x v="17"/>
    <d v="2021-09-17T00:00:00"/>
    <x v="1"/>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x v="0"/>
    <m/>
    <x v="1"/>
    <s v="Phone"/>
    <d v="2023-06-01T14:40:11"/>
    <m/>
    <x v="0"/>
    <x v="1"/>
    <x v="9"/>
    <x v="1"/>
    <x v="0"/>
    <x v="0"/>
    <n v="0.73124999999999996"/>
  </r>
  <r>
    <n v="2801"/>
    <s v="Joshua Thompson"/>
    <s v="cindy05@example.org"/>
    <n v="34"/>
    <s v="Male"/>
    <x v="37"/>
    <d v="2021-11-20T00:00:00"/>
    <x v="1"/>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x v="1"/>
    <s v="Win beat way about."/>
    <x v="1"/>
    <s v="Chat"/>
    <d v="2023-06-01T07:20:12"/>
    <d v="2023-06-01T15:07:12"/>
    <x v="3"/>
    <x v="3"/>
    <x v="3"/>
    <x v="1"/>
    <x v="1"/>
    <x v="1"/>
    <n v="0.22500000000000001"/>
  </r>
  <r>
    <n v="2802"/>
    <s v="Melissa Blair"/>
    <s v="melissa99@example.com"/>
    <n v="66"/>
    <s v="Male"/>
    <x v="22"/>
    <d v="2020-01-08T00:00:00"/>
    <x v="2"/>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x v="1"/>
    <s v="Fast item someone lay because act deal hand."/>
    <x v="0"/>
    <s v="Email"/>
    <d v="2023-06-01T22:30:14"/>
    <d v="2023-06-01T12:43:14"/>
    <x v="4"/>
    <x v="2"/>
    <x v="6"/>
    <x v="1"/>
    <x v="1"/>
    <x v="1"/>
    <n v="0.73124999999999996"/>
  </r>
  <r>
    <n v="2803"/>
    <s v="George Thompson"/>
    <s v="estradapaul@example.org"/>
    <n v="61"/>
    <s v="Other"/>
    <x v="20"/>
    <d v="2020-05-05T00:00:00"/>
    <x v="2"/>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x v="2"/>
    <m/>
    <x v="1"/>
    <s v="Email"/>
    <m/>
    <m/>
    <x v="0"/>
    <x v="2"/>
    <x v="1"/>
    <x v="1"/>
    <x v="0"/>
    <x v="1"/>
    <n v="0.72499999999999998"/>
  </r>
  <r>
    <n v="2804"/>
    <s v="Cheryl Whitehead"/>
    <s v="stewartmackenzie@example.org"/>
    <n v="53"/>
    <s v="Male"/>
    <x v="17"/>
    <d v="2020-09-01T00:00:00"/>
    <x v="2"/>
    <s v="Delivery problem"/>
    <s v="I'm having an issue with the {product_purchased}. Please assist. I've performed a factory reset on my {product_purchased}, hoping it would resolve the problem, but it didn't help."/>
    <x v="1"/>
    <s v="Garden huge begin."/>
    <x v="3"/>
    <s v="Chat"/>
    <d v="2023-06-01T03:33:15"/>
    <d v="2023-06-01T10:32:15"/>
    <x v="3"/>
    <x v="1"/>
    <x v="9"/>
    <x v="1"/>
    <x v="1"/>
    <x v="1"/>
    <n v="0.73124999999999996"/>
  </r>
  <r>
    <n v="2805"/>
    <s v="Brendan Barton"/>
    <s v="kendra89@example.net"/>
    <n v="35"/>
    <s v="Male"/>
    <x v="20"/>
    <d v="2020-08-18T00:00:00"/>
    <x v="2"/>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x v="0"/>
    <m/>
    <x v="2"/>
    <s v="Phone"/>
    <d v="2023-06-01T05:12:16"/>
    <m/>
    <x v="0"/>
    <x v="4"/>
    <x v="5"/>
    <x v="1"/>
    <x v="0"/>
    <x v="0"/>
    <n v="0.42499999999999999"/>
  </r>
  <r>
    <n v="2806"/>
    <s v="Christian Medina"/>
    <s v="heidishepherd@example.org"/>
    <n v="60"/>
    <s v="Male"/>
    <x v="38"/>
    <d v="2021-01-28T00:00:00"/>
    <x v="3"/>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x v="0"/>
    <m/>
    <x v="2"/>
    <s v="Social media"/>
    <d v="2023-06-01T20:54:17"/>
    <m/>
    <x v="0"/>
    <x v="3"/>
    <x v="6"/>
    <x v="1"/>
    <x v="0"/>
    <x v="0"/>
    <n v="0.27500000000000002"/>
  </r>
  <r>
    <n v="2807"/>
    <s v="Anne Stevenson"/>
    <s v="xphillips@example.net"/>
    <n v="52"/>
    <s v="Female"/>
    <x v="5"/>
    <d v="2020-07-25T00:00:00"/>
    <x v="3"/>
    <s v="Installation support"/>
    <s v="I'm having an issue with the {product_purchased}. Please assist. I've noticed a peculiar error message popping up on my {product_purchased} screen. It says '{error_message}'. What does it mean?"/>
    <x v="0"/>
    <m/>
    <x v="1"/>
    <s v="Phone"/>
    <d v="2023-06-01T06:01:17"/>
    <m/>
    <x v="0"/>
    <x v="1"/>
    <x v="2"/>
    <x v="1"/>
    <x v="0"/>
    <x v="0"/>
    <n v="0.65"/>
  </r>
  <r>
    <n v="2808"/>
    <s v="Beth Chaney"/>
    <s v="leejulie@example.org"/>
    <n v="56"/>
    <s v="Other"/>
    <x v="41"/>
    <d v="2021-03-30T00:00:00"/>
    <x v="0"/>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x v="1"/>
    <s v="Sound relate claim."/>
    <x v="0"/>
    <s v="Email"/>
    <d v="2023-06-01T07:11:19"/>
    <d v="2023-06-01T20:07:19"/>
    <x v="4"/>
    <x v="1"/>
    <x v="0"/>
    <x v="1"/>
    <x v="1"/>
    <x v="1"/>
    <n v="0.63124999999999998"/>
  </r>
  <r>
    <n v="2809"/>
    <s v="Penny Maxwell"/>
    <s v="amclaughlin@example.com"/>
    <n v="49"/>
    <s v="Female"/>
    <x v="6"/>
    <d v="2021-04-21T00:00:00"/>
    <x v="0"/>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x v="1"/>
    <s v="None wish option."/>
    <x v="0"/>
    <s v="Email"/>
    <d v="2023-06-01T17:01:21"/>
    <d v="2023-06-01T18:41:21"/>
    <x v="4"/>
    <x v="8"/>
    <x v="11"/>
    <x v="1"/>
    <x v="1"/>
    <x v="1"/>
    <n v="0.28125"/>
  </r>
  <r>
    <n v="2810"/>
    <s v="Jessica Harris"/>
    <s v="tbeck@example.org"/>
    <n v="54"/>
    <s v="Female"/>
    <x v="12"/>
    <d v="2021-09-10T00:00:00"/>
    <x v="3"/>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x v="1"/>
    <s v="Customer admit center wind."/>
    <x v="1"/>
    <s v="Social media"/>
    <d v="2023-06-01T10:18:23"/>
    <d v="2023-06-01T14:32:23"/>
    <x v="1"/>
    <x v="2"/>
    <x v="9"/>
    <x v="1"/>
    <x v="1"/>
    <x v="1"/>
    <n v="0.61250000000000004"/>
  </r>
  <r>
    <n v="2811"/>
    <s v="Michelle Roberts"/>
    <s v="kenneth43@example.com"/>
    <n v="34"/>
    <s v="Female"/>
    <x v="17"/>
    <d v="2020-09-27T00:00:00"/>
    <x v="2"/>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x v="1"/>
    <s v="Detail experience left forget mean wish."/>
    <x v="0"/>
    <s v="Social media"/>
    <d v="2023-06-01T11:29:24"/>
    <d v="2023-06-01T11:15:24"/>
    <x v="1"/>
    <x v="0"/>
    <x v="9"/>
    <x v="1"/>
    <x v="1"/>
    <x v="1"/>
    <n v="0.8"/>
  </r>
  <r>
    <n v="2812"/>
    <s v="Nicole Anderson"/>
    <s v="lhernandez@example.net"/>
    <n v="19"/>
    <s v="Female"/>
    <x v="4"/>
    <d v="2020-11-29T00:00:00"/>
    <x v="0"/>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x v="1"/>
    <s v="Serve page party company save as information."/>
    <x v="0"/>
    <s v="Social media"/>
    <d v="2023-06-01T07:17:25"/>
    <d v="2023-06-01T14:10:25"/>
    <x v="1"/>
    <x v="0"/>
    <x v="3"/>
    <x v="1"/>
    <x v="1"/>
    <x v="1"/>
    <n v="0.9375"/>
  </r>
  <r>
    <n v="2813"/>
    <s v="David Lam"/>
    <s v="frosterin@example.net"/>
    <n v="64"/>
    <s v="Other"/>
    <x v="17"/>
    <d v="2021-05-21T00:00:00"/>
    <x v="4"/>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x v="2"/>
    <m/>
    <x v="1"/>
    <s v="Email"/>
    <m/>
    <m/>
    <x v="0"/>
    <x v="1"/>
    <x v="1"/>
    <x v="1"/>
    <x v="0"/>
    <x v="1"/>
    <n v="0.71875"/>
  </r>
  <r>
    <n v="2814"/>
    <s v="Patricia Clark"/>
    <s v="pguerrero@example.net"/>
    <n v="47"/>
    <s v="Male"/>
    <x v="14"/>
    <d v="2020-09-05T00:00:00"/>
    <x v="4"/>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x v="0"/>
    <m/>
    <x v="1"/>
    <s v="Email"/>
    <d v="2023-06-01T17:52:28"/>
    <m/>
    <x v="0"/>
    <x v="10"/>
    <x v="9"/>
    <x v="1"/>
    <x v="0"/>
    <x v="0"/>
    <n v="0.22500000000000001"/>
  </r>
  <r>
    <n v="2815"/>
    <s v="Kyle Hayden"/>
    <s v="whitematthew@example.net"/>
    <n v="30"/>
    <s v="Male"/>
    <x v="30"/>
    <d v="2021-03-22T00:00:00"/>
    <x v="3"/>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x v="2"/>
    <m/>
    <x v="3"/>
    <s v="Chat"/>
    <m/>
    <m/>
    <x v="0"/>
    <x v="2"/>
    <x v="0"/>
    <x v="1"/>
    <x v="0"/>
    <x v="1"/>
    <n v="0.64375000000000004"/>
  </r>
  <r>
    <n v="2816"/>
    <s v="Kevin Joseph"/>
    <s v="kristinajohnson@example.com"/>
    <n v="64"/>
    <s v="Female"/>
    <x v="19"/>
    <d v="2020-07-23T00:00:00"/>
    <x v="1"/>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x v="1"/>
    <s v="This senior happy feeling guy beautiful or."/>
    <x v="2"/>
    <s v="Chat"/>
    <d v="2023-06-01T15:30:31"/>
    <d v="2023-06-01T01:42:31"/>
    <x v="2"/>
    <x v="2"/>
    <x v="2"/>
    <x v="1"/>
    <x v="1"/>
    <x v="1"/>
    <n v="0.57499999999999996"/>
  </r>
  <r>
    <n v="2817"/>
    <s v="Karen Frank"/>
    <s v="ricardo06@example.com"/>
    <n v="25"/>
    <s v="Male"/>
    <x v="13"/>
    <d v="2021-12-10T00:00:00"/>
    <x v="2"/>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x v="0"/>
    <m/>
    <x v="1"/>
    <s v="Email"/>
    <d v="2023-06-01T16:04:33"/>
    <m/>
    <x v="0"/>
    <x v="4"/>
    <x v="10"/>
    <x v="1"/>
    <x v="0"/>
    <x v="0"/>
    <n v="0.41875000000000001"/>
  </r>
  <r>
    <n v="2818"/>
    <s v="Terry Sims"/>
    <s v="zbarrera@example.com"/>
    <n v="70"/>
    <s v="Male"/>
    <x v="12"/>
    <d v="2020-09-12T00:00:00"/>
    <x v="3"/>
    <s v="Delivery problem"/>
    <s v="I'm having an issue with the {product_purchased}. Please assist. I've noticed a sudden decrease in battery life on my {product_purchased}. It used to last much longer."/>
    <x v="1"/>
    <s v="Wish performance senior line however."/>
    <x v="1"/>
    <s v="Email"/>
    <d v="2023-05-31T23:29:33"/>
    <d v="2023-06-01T07:27:33"/>
    <x v="4"/>
    <x v="1"/>
    <x v="9"/>
    <x v="1"/>
    <x v="1"/>
    <x v="1"/>
    <n v="0.73124999999999996"/>
  </r>
  <r>
    <n v="2819"/>
    <s v="Alan Vang"/>
    <s v="mark33@example.com"/>
    <n v="39"/>
    <s v="Male"/>
    <x v="8"/>
    <d v="2020-04-03T00:00:00"/>
    <x v="0"/>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x v="1"/>
    <s v="Effect even wind western stuff never teacher lead."/>
    <x v="3"/>
    <s v="Social media"/>
    <d v="2023-06-01T15:10:35"/>
    <d v="2023-06-01T18:40:35"/>
    <x v="1"/>
    <x v="3"/>
    <x v="11"/>
    <x v="1"/>
    <x v="1"/>
    <x v="1"/>
    <n v="0.24374999999999999"/>
  </r>
  <r>
    <n v="2820"/>
    <s v="Sarah Perez"/>
    <s v="pgreen@example.com"/>
    <n v="23"/>
    <s v="Male"/>
    <x v="26"/>
    <d v="2021-03-06T00:00:00"/>
    <x v="4"/>
    <s v="Payment issue"/>
    <s v="I'm having an issue with the {product_purchased}. Please assist. I'm worried that the issue might be hardware-related and might require repair or replacement."/>
    <x v="2"/>
    <m/>
    <x v="2"/>
    <s v="Social media"/>
    <m/>
    <m/>
    <x v="0"/>
    <x v="6"/>
    <x v="0"/>
    <x v="0"/>
    <x v="0"/>
    <x v="1"/>
    <n v="0.47499999999999998"/>
  </r>
  <r>
    <n v="2821"/>
    <s v="Troy Smith"/>
    <s v="wilsonsarah@example.org"/>
    <n v="56"/>
    <s v="Other"/>
    <x v="29"/>
    <d v="2021-10-18T00:00:00"/>
    <x v="0"/>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x v="1"/>
    <s v="Partner way school detail behind."/>
    <x v="0"/>
    <s v="Phone"/>
    <d v="2023-06-01T19:47:37"/>
    <d v="2023-06-01T01:22:37"/>
    <x v="4"/>
    <x v="2"/>
    <x v="7"/>
    <x v="1"/>
    <x v="1"/>
    <x v="1"/>
    <n v="0.7"/>
  </r>
  <r>
    <n v="2822"/>
    <s v="William Drake"/>
    <s v="mileschad@example.org"/>
    <n v="39"/>
    <s v="Female"/>
    <x v="23"/>
    <d v="2021-05-02T00:00:00"/>
    <x v="3"/>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x v="2"/>
    <m/>
    <x v="2"/>
    <s v="Social media"/>
    <m/>
    <m/>
    <x v="0"/>
    <x v="5"/>
    <x v="1"/>
    <x v="0"/>
    <x v="0"/>
    <x v="1"/>
    <n v="0.26874999999999999"/>
  </r>
  <r>
    <n v="2823"/>
    <s v="William Gordon"/>
    <s v="mercadoalexander@example.net"/>
    <n v="52"/>
    <s v="Male"/>
    <x v="0"/>
    <d v="2021-01-09T00:00:00"/>
    <x v="3"/>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x v="1"/>
    <s v="Most bar great admit lawyer act throughout."/>
    <x v="0"/>
    <s v="Phone"/>
    <d v="2023-06-01T02:08:40"/>
    <d v="2023-06-01T06:04:40"/>
    <x v="5"/>
    <x v="2"/>
    <x v="6"/>
    <x v="1"/>
    <x v="1"/>
    <x v="1"/>
    <n v="0.73124999999999996"/>
  </r>
  <r>
    <n v="2824"/>
    <s v="Jonathan Cook"/>
    <s v="kwaters@example.com"/>
    <n v="46"/>
    <s v="Male"/>
    <x v="6"/>
    <d v="2021-11-17T00:00:00"/>
    <x v="3"/>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x v="2"/>
    <m/>
    <x v="1"/>
    <s v="Social media"/>
    <m/>
    <m/>
    <x v="0"/>
    <x v="0"/>
    <x v="3"/>
    <x v="1"/>
    <x v="0"/>
    <x v="1"/>
    <n v="0.9375"/>
  </r>
  <r>
    <n v="2825"/>
    <s v="Maria Reed"/>
    <s v="uhale@example.org"/>
    <n v="44"/>
    <s v="Female"/>
    <x v="4"/>
    <d v="2021-05-16T00:00:00"/>
    <x v="4"/>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x v="0"/>
    <m/>
    <x v="3"/>
    <s v="Social media"/>
    <d v="2023-06-01T12:45:44"/>
    <m/>
    <x v="0"/>
    <x v="0"/>
    <x v="1"/>
    <x v="1"/>
    <x v="0"/>
    <x v="0"/>
    <n v="0.80625000000000002"/>
  </r>
  <r>
    <n v="2826"/>
    <s v="Robert Spears"/>
    <s v="frankcarey@example.org"/>
    <n v="64"/>
    <s v="Male"/>
    <x v="15"/>
    <d v="2020-12-28T00:00:00"/>
    <x v="1"/>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x v="2"/>
    <m/>
    <x v="3"/>
    <s v="Email"/>
    <m/>
    <m/>
    <x v="0"/>
    <x v="6"/>
    <x v="10"/>
    <x v="1"/>
    <x v="0"/>
    <x v="1"/>
    <n v="0.46875"/>
  </r>
  <r>
    <n v="2827"/>
    <s v="Andrea Brown"/>
    <s v="pramirez@example.net"/>
    <n v="43"/>
    <s v="Other"/>
    <x v="7"/>
    <d v="2021-04-19T00:00:00"/>
    <x v="4"/>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x v="2"/>
    <m/>
    <x v="2"/>
    <s v="Social media"/>
    <m/>
    <m/>
    <x v="0"/>
    <x v="2"/>
    <x v="11"/>
    <x v="0"/>
    <x v="0"/>
    <x v="1"/>
    <n v="0.65"/>
  </r>
  <r>
    <n v="2828"/>
    <s v="Michelle Johnston"/>
    <s v="vmartinez@example.com"/>
    <n v="21"/>
    <s v="Male"/>
    <x v="41"/>
    <d v="2021-11-21T00:00:00"/>
    <x v="4"/>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x v="2"/>
    <m/>
    <x v="2"/>
    <s v="Chat"/>
    <m/>
    <m/>
    <x v="0"/>
    <x v="2"/>
    <x v="3"/>
    <x v="0"/>
    <x v="0"/>
    <x v="1"/>
    <n v="0.6"/>
  </r>
  <r>
    <n v="2829"/>
    <s v="William Norman"/>
    <s v="tdonaldson@example.org"/>
    <n v="39"/>
    <s v="Other"/>
    <x v="24"/>
    <d v="2021-08-28T00:00:00"/>
    <x v="0"/>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x v="1"/>
    <s v="Effort occur avoid section arm professor quality matter."/>
    <x v="3"/>
    <s v="Chat"/>
    <d v="2023-06-01T05:50:51"/>
    <d v="2023-06-01T09:16:51"/>
    <x v="1"/>
    <x v="1"/>
    <x v="5"/>
    <x v="1"/>
    <x v="1"/>
    <x v="1"/>
    <n v="0.625"/>
  </r>
  <r>
    <n v="2830"/>
    <s v="Ricky Miller"/>
    <s v="colleenwilson@example.org"/>
    <n v="37"/>
    <s v="Other"/>
    <x v="32"/>
    <d v="2020-05-14T00:00:00"/>
    <x v="2"/>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x v="0"/>
    <m/>
    <x v="1"/>
    <s v="Chat"/>
    <d v="2023-06-01T00:05:52"/>
    <m/>
    <x v="0"/>
    <x v="5"/>
    <x v="1"/>
    <x v="1"/>
    <x v="0"/>
    <x v="0"/>
    <n v="0.26874999999999999"/>
  </r>
  <r>
    <n v="2831"/>
    <s v="Ronald Rowe"/>
    <s v="mikaylanichols@example.com"/>
    <n v="42"/>
    <s v="Male"/>
    <x v="39"/>
    <d v="2021-12-19T00:00:00"/>
    <x v="1"/>
    <s v="Product setup"/>
    <s v="I'm having an issue with the {product_purchased}. Please assist. This problem started occurring after the recent software update. I haven't made any other changes to the device."/>
    <x v="0"/>
    <m/>
    <x v="0"/>
    <s v="Email"/>
    <d v="2023-06-01T10:05:52"/>
    <m/>
    <x v="0"/>
    <x v="5"/>
    <x v="10"/>
    <x v="0"/>
    <x v="0"/>
    <x v="0"/>
    <n v="0.27500000000000002"/>
  </r>
  <r>
    <n v="2832"/>
    <s v="Daniel Anderson"/>
    <s v="gphillips@example.org"/>
    <n v="33"/>
    <s v="Male"/>
    <x v="27"/>
    <d v="2021-09-08T00:00:00"/>
    <x v="2"/>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x v="2"/>
    <m/>
    <x v="0"/>
    <s v="Social media"/>
    <m/>
    <m/>
    <x v="0"/>
    <x v="9"/>
    <x v="9"/>
    <x v="0"/>
    <x v="0"/>
    <x v="1"/>
    <n v="0.19375000000000001"/>
  </r>
  <r>
    <n v="2833"/>
    <s v="Tracy Johnson"/>
    <s v="brandon11@example.com"/>
    <n v="56"/>
    <s v="Male"/>
    <x v="17"/>
    <d v="2020-05-31T00:00:00"/>
    <x v="0"/>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x v="1"/>
    <s v="Office each boy gas less participant anyone."/>
    <x v="1"/>
    <s v="Phone"/>
    <d v="2023-06-01T13:19:54"/>
    <d v="2023-06-01T05:01:54"/>
    <x v="2"/>
    <x v="10"/>
    <x v="1"/>
    <x v="1"/>
    <x v="1"/>
    <x v="1"/>
    <n v="0.24374999999999999"/>
  </r>
  <r>
    <n v="2834"/>
    <s v="Patricia Wade"/>
    <s v="michaeleverett@example.org"/>
    <n v="41"/>
    <s v="Female"/>
    <x v="11"/>
    <d v="2021-05-25T00:00:00"/>
    <x v="0"/>
    <s v="Account access"/>
    <s v="I'm having an issue with the {product_purchased}. Please assist._x000a__x000a_My Name = http://t.co/L5fGnT4qkV [email protected] : http://t.co/K I've followed online tutorials and community forums to troubleshoot the issue, but no luck so far."/>
    <x v="0"/>
    <m/>
    <x v="3"/>
    <s v="Chat"/>
    <d v="2023-06-01T16:53:56"/>
    <m/>
    <x v="0"/>
    <x v="4"/>
    <x v="1"/>
    <x v="1"/>
    <x v="0"/>
    <x v="0"/>
    <n v="0.36875000000000002"/>
  </r>
  <r>
    <n v="2835"/>
    <s v="Angel Huerta"/>
    <s v="psnyder@example.org"/>
    <n v="19"/>
    <s v="Other"/>
    <x v="6"/>
    <d v="2021-11-15T00:00:00"/>
    <x v="0"/>
    <s v="Display issue"/>
    <s v="I'm having an issue with the {product_purchased}. Please assist._x000a__x000a_3.2.1.2:_x000a__x000a_â€¢ â€¢ Change title of the product before your purchase_x000a__x000a_â€¢ â€¢ Add your name and your billing address I'm concerned about the security of my {product_purchased} and would like to ensure that my data is safe."/>
    <x v="2"/>
    <m/>
    <x v="3"/>
    <s v="Social media"/>
    <m/>
    <m/>
    <x v="0"/>
    <x v="1"/>
    <x v="3"/>
    <x v="1"/>
    <x v="0"/>
    <x v="1"/>
    <n v="0.65625"/>
  </r>
  <r>
    <n v="2836"/>
    <s v="Jennifer Solomon"/>
    <s v="adam62@example.org"/>
    <n v="57"/>
    <s v="Other"/>
    <x v="1"/>
    <d v="2021-08-01T00:00:00"/>
    <x v="2"/>
    <s v="Display issue"/>
    <s v="I'm having an issue with the {product_purchased}. Please assist. sale_list_id: $50 = [ 'product_title'; $value ]; # $50 will change in order to see the new {product_name I'm concerned about the security of my {product_purchased} and would like to ensure that my data is safe."/>
    <x v="0"/>
    <m/>
    <x v="3"/>
    <s v="Phone"/>
    <d v="2023-06-01T07:34:59"/>
    <m/>
    <x v="0"/>
    <x v="7"/>
    <x v="5"/>
    <x v="1"/>
    <x v="0"/>
    <x v="0"/>
    <n v="0.23749999999999999"/>
  </r>
  <r>
    <n v="2837"/>
    <s v="Christopher Washington"/>
    <s v="bryantpatricia@example.net"/>
    <n v="65"/>
    <s v="Female"/>
    <x v="30"/>
    <d v="2020-05-07T00:00:00"/>
    <x v="1"/>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x v="0"/>
    <m/>
    <x v="3"/>
    <s v="Chat"/>
    <d v="2023-06-01T09:51:59"/>
    <m/>
    <x v="0"/>
    <x v="2"/>
    <x v="1"/>
    <x v="1"/>
    <x v="0"/>
    <x v="0"/>
    <n v="0.72499999999999998"/>
  </r>
  <r>
    <n v="2838"/>
    <s v="Annette Gomez"/>
    <s v="banksmichael@example.com"/>
    <n v="50"/>
    <s v="Female"/>
    <x v="24"/>
    <d v="2021-10-29T00:00:00"/>
    <x v="4"/>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x v="0"/>
    <m/>
    <x v="1"/>
    <s v="Email"/>
    <d v="2023-06-01T17:37:01"/>
    <m/>
    <x v="0"/>
    <x v="7"/>
    <x v="7"/>
    <x v="1"/>
    <x v="0"/>
    <x v="0"/>
    <n v="0.2"/>
  </r>
  <r>
    <n v="2839"/>
    <s v="Lisa Nolan"/>
    <s v="emmavalencia@example.org"/>
    <n v="52"/>
    <s v="Female"/>
    <x v="32"/>
    <d v="2020-11-18T00:00:00"/>
    <x v="1"/>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x v="1"/>
    <s v="Might dream control leg discuss head special."/>
    <x v="3"/>
    <s v="Phone"/>
    <d v="2023-06-01T02:06:02"/>
    <d v="2023-06-01T10:29:02"/>
    <x v="2"/>
    <x v="0"/>
    <x v="3"/>
    <x v="1"/>
    <x v="1"/>
    <x v="1"/>
    <n v="0.9375"/>
  </r>
  <r>
    <n v="2840"/>
    <s v="Jason Hernandez"/>
    <s v="brandon56@example.org"/>
    <n v="32"/>
    <s v="Other"/>
    <x v="21"/>
    <d v="2020-01-09T00:00:00"/>
    <x v="2"/>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x v="1"/>
    <s v="Everyone scientist two piece nation early method discover."/>
    <x v="2"/>
    <s v="Phone"/>
    <d v="2023-06-01T12:44:03"/>
    <d v="2023-06-01T05:38:03"/>
    <x v="3"/>
    <x v="2"/>
    <x v="6"/>
    <x v="1"/>
    <x v="1"/>
    <x v="1"/>
    <n v="0.73124999999999996"/>
  </r>
  <r>
    <n v="2841"/>
    <s v="Cassidy Yoder"/>
    <s v="mcintyrechristopher@example.org"/>
    <n v="45"/>
    <s v="Other"/>
    <x v="40"/>
    <d v="2021-02-17T00:00:00"/>
    <x v="4"/>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x v="2"/>
    <m/>
    <x v="3"/>
    <s v="Social media"/>
    <m/>
    <m/>
    <x v="0"/>
    <x v="2"/>
    <x v="4"/>
    <x v="1"/>
    <x v="0"/>
    <x v="1"/>
    <n v="0.6875"/>
  </r>
  <r>
    <n v="2842"/>
    <s v="Tammie Oneill"/>
    <s v="reeddwayne@example.net"/>
    <n v="65"/>
    <s v="Male"/>
    <x v="39"/>
    <d v="2021-12-08T00:00:00"/>
    <x v="2"/>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x v="1"/>
    <s v="Three real everyone investment."/>
    <x v="2"/>
    <s v="Chat"/>
    <d v="2023-06-01T21:19:06"/>
    <d v="2023-05-31T23:01:06"/>
    <x v="2"/>
    <x v="0"/>
    <x v="10"/>
    <x v="1"/>
    <x v="1"/>
    <x v="1"/>
    <n v="0.78125"/>
  </r>
  <r>
    <n v="2843"/>
    <s v="Joshua Mcdaniel"/>
    <s v="jeffrey40@example.net"/>
    <n v="39"/>
    <s v="Male"/>
    <x v="11"/>
    <d v="2021-09-13T00:00:00"/>
    <x v="1"/>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x v="1"/>
    <s v="Network within idea hard safe third piece."/>
    <x v="1"/>
    <s v="Phone"/>
    <d v="2023-06-01T07:25:07"/>
    <d v="2023-06-01T16:00:07"/>
    <x v="3"/>
    <x v="2"/>
    <x v="9"/>
    <x v="1"/>
    <x v="1"/>
    <x v="1"/>
    <n v="0.61250000000000004"/>
  </r>
  <r>
    <n v="2844"/>
    <s v="Michael Pollard"/>
    <s v="rebecca46@example.net"/>
    <n v="18"/>
    <s v="Male"/>
    <x v="3"/>
    <d v="2021-06-03T00:00:00"/>
    <x v="1"/>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x v="0"/>
    <m/>
    <x v="0"/>
    <s v="Social media"/>
    <d v="2023-06-01T22:34:09"/>
    <m/>
    <x v="0"/>
    <x v="1"/>
    <x v="8"/>
    <x v="0"/>
    <x v="0"/>
    <x v="0"/>
    <n v="0.64375000000000004"/>
  </r>
  <r>
    <n v="2845"/>
    <s v="Joy Chavez"/>
    <s v="williamperkins@example.org"/>
    <n v="62"/>
    <s v="Other"/>
    <x v="39"/>
    <d v="2021-06-15T00:00:00"/>
    <x v="0"/>
    <s v="Product compatibility"/>
    <s v="I'm having an issue with the {product_purchased}. Please assist._x000a__x000a_Product #: P-01-0510 P-01-0510 - 4yr. 16cm x 25cm - $49.99 $34 I'm concerned about the security of my {product_purchased} and would like to ensure that my data is safe."/>
    <x v="0"/>
    <m/>
    <x v="2"/>
    <s v="Email"/>
    <d v="2023-06-01T03:22:11"/>
    <m/>
    <x v="0"/>
    <x v="1"/>
    <x v="8"/>
    <x v="1"/>
    <x v="0"/>
    <x v="0"/>
    <n v="0.64375000000000004"/>
  </r>
  <r>
    <n v="2846"/>
    <s v="April Evans"/>
    <s v="bbrewer@example.net"/>
    <n v="37"/>
    <s v="Other"/>
    <x v="17"/>
    <d v="2020-01-21T00:00:00"/>
    <x v="0"/>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x v="1"/>
    <s v="Above contain question world."/>
    <x v="2"/>
    <s v="Chat"/>
    <d v="2023-06-01T03:27:12"/>
    <d v="2023-06-01T08:19:12"/>
    <x v="2"/>
    <x v="3"/>
    <x v="6"/>
    <x v="1"/>
    <x v="1"/>
    <x v="1"/>
    <n v="0.27500000000000002"/>
  </r>
  <r>
    <n v="2847"/>
    <s v="Kenneth Moore"/>
    <s v="kathryn53@example.com"/>
    <n v="46"/>
    <s v="Female"/>
    <x v="27"/>
    <d v="2020-08-05T00:00:00"/>
    <x v="0"/>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x v="2"/>
    <m/>
    <x v="0"/>
    <s v="Chat"/>
    <m/>
    <m/>
    <x v="0"/>
    <x v="6"/>
    <x v="5"/>
    <x v="0"/>
    <x v="0"/>
    <x v="1"/>
    <n v="0.41875000000000001"/>
  </r>
  <r>
    <n v="2848"/>
    <s v="Ashley Gray"/>
    <s v="hcoleman@example.net"/>
    <n v="45"/>
    <s v="Female"/>
    <x v="24"/>
    <d v="2020-06-20T00:00:00"/>
    <x v="0"/>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x v="1"/>
    <s v="Space bit number care late future."/>
    <x v="2"/>
    <s v="Chat"/>
    <d v="2023-06-01T02:42:15"/>
    <d v="2023-06-01T08:12:15"/>
    <x v="5"/>
    <x v="2"/>
    <x v="8"/>
    <x v="1"/>
    <x v="1"/>
    <x v="1"/>
    <n v="0.56874999999999998"/>
  </r>
  <r>
    <n v="2849"/>
    <s v="Randy Jacobson"/>
    <s v="gordondominic@example.net"/>
    <n v="70"/>
    <s v="Male"/>
    <x v="14"/>
    <d v="2020-05-24T00:00:00"/>
    <x v="4"/>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x v="0"/>
    <m/>
    <x v="2"/>
    <s v="Chat"/>
    <d v="2023-06-01T09:22:16"/>
    <m/>
    <x v="0"/>
    <x v="2"/>
    <x v="1"/>
    <x v="1"/>
    <x v="0"/>
    <x v="0"/>
    <n v="0.72499999999999998"/>
  </r>
  <r>
    <n v="2850"/>
    <s v="Amanda Hartman"/>
    <s v="ybradley@example.com"/>
    <n v="70"/>
    <s v="Other"/>
    <x v="23"/>
    <d v="2020-08-28T00:00:00"/>
    <x v="4"/>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x v="1"/>
    <s v="Like young true morning heavy."/>
    <x v="0"/>
    <s v="Chat"/>
    <d v="2023-06-01T18:09:18"/>
    <d v="2023-06-01T19:23:18"/>
    <x v="1"/>
    <x v="2"/>
    <x v="5"/>
    <x v="1"/>
    <x v="1"/>
    <x v="1"/>
    <n v="0.64375000000000004"/>
  </r>
  <r>
    <n v="2851"/>
    <s v="Kathryn Gilbert"/>
    <s v="zlambert@example.org"/>
    <n v="38"/>
    <s v="Other"/>
    <x v="7"/>
    <d v="2020-03-16T00:00:00"/>
    <x v="3"/>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x v="2"/>
    <m/>
    <x v="0"/>
    <s v="Phone"/>
    <m/>
    <m/>
    <x v="0"/>
    <x v="4"/>
    <x v="0"/>
    <x v="0"/>
    <x v="0"/>
    <x v="1"/>
    <n v="0.36875000000000002"/>
  </r>
  <r>
    <n v="2852"/>
    <s v="Allison Lewis"/>
    <s v="qbrown@example.org"/>
    <n v="25"/>
    <s v="Other"/>
    <x v="32"/>
    <d v="2020-06-10T00:00:00"/>
    <x v="4"/>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x v="2"/>
    <m/>
    <x v="3"/>
    <s v="Phone"/>
    <m/>
    <m/>
    <x v="0"/>
    <x v="0"/>
    <x v="8"/>
    <x v="1"/>
    <x v="0"/>
    <x v="1"/>
    <n v="0.84375"/>
  </r>
  <r>
    <n v="2853"/>
    <s v="Kevin Robertson"/>
    <s v="jarvisjessica@example.net"/>
    <n v="37"/>
    <s v="Female"/>
    <x v="20"/>
    <d v="2020-01-14T00:00:00"/>
    <x v="0"/>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x v="2"/>
    <m/>
    <x v="1"/>
    <s v="Social media"/>
    <m/>
    <m/>
    <x v="0"/>
    <x v="5"/>
    <x v="6"/>
    <x v="1"/>
    <x v="0"/>
    <x v="1"/>
    <n v="0.21249999999999999"/>
  </r>
  <r>
    <n v="2854"/>
    <s v="Jessica Dixon"/>
    <s v="vlee@example.com"/>
    <n v="44"/>
    <s v="Female"/>
    <x v="18"/>
    <d v="2021-02-19T00:00:00"/>
    <x v="4"/>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x v="1"/>
    <s v="Mention bag listen early."/>
    <x v="0"/>
    <s v="Chat"/>
    <d v="2023-06-01T08:46:24"/>
    <d v="2023-06-01T03:29:24"/>
    <x v="5"/>
    <x v="6"/>
    <x v="4"/>
    <x v="1"/>
    <x v="1"/>
    <x v="1"/>
    <n v="0.39374999999999999"/>
  </r>
  <r>
    <n v="2855"/>
    <s v="Sarah Robinson"/>
    <s v="jedwards@example.org"/>
    <n v="54"/>
    <s v="Female"/>
    <x v="15"/>
    <d v="2021-03-03T00:00:00"/>
    <x v="1"/>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x v="1"/>
    <s v="Indicate skin capital hit."/>
    <x v="2"/>
    <s v="Phone"/>
    <d v="2023-06-01T19:42:25"/>
    <d v="2023-06-01T03:30:25"/>
    <x v="4"/>
    <x v="7"/>
    <x v="0"/>
    <x v="1"/>
    <x v="1"/>
    <x v="1"/>
    <n v="0.20624999999999999"/>
  </r>
  <r>
    <n v="2856"/>
    <s v="Crystal Hahn"/>
    <s v="timothybutler@example.net"/>
    <n v="29"/>
    <s v="Other"/>
    <x v="32"/>
    <d v="2021-12-10T00:00:00"/>
    <x v="0"/>
    <s v="Hardware issue"/>
    <s v="I'm having an issue with the {product_purchased}. Please assist. I need assistance as soon as possible because it's affecting my work and productivity."/>
    <x v="2"/>
    <m/>
    <x v="3"/>
    <s v="Phone"/>
    <m/>
    <m/>
    <x v="0"/>
    <x v="5"/>
    <x v="10"/>
    <x v="1"/>
    <x v="0"/>
    <x v="1"/>
    <n v="0.27500000000000002"/>
  </r>
  <r>
    <n v="2857"/>
    <s v="Rita Hughes"/>
    <s v="jamesthompson@example.net"/>
    <n v="27"/>
    <s v="Female"/>
    <x v="16"/>
    <d v="2021-12-29T00:00:00"/>
    <x v="0"/>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x v="1"/>
    <s v="Road meeting career build cultural mother myself."/>
    <x v="2"/>
    <s v="Phone"/>
    <d v="2023-06-01T05:56:27"/>
    <d v="2023-06-01T21:11:27"/>
    <x v="2"/>
    <x v="0"/>
    <x v="10"/>
    <x v="1"/>
    <x v="1"/>
    <x v="1"/>
    <n v="0.78125"/>
  </r>
  <r>
    <n v="2858"/>
    <s v="Carla Downs"/>
    <s v="hreyes@example.com"/>
    <n v="36"/>
    <s v="Male"/>
    <x v="34"/>
    <d v="2021-12-29T00:00:00"/>
    <x v="3"/>
    <s v="Product compatibility"/>
    <s v="I'm having an issue with the {product_purchased}. Please assist. I've already contacted customer support multiple times, but the issue remains unresolved."/>
    <x v="2"/>
    <m/>
    <x v="2"/>
    <s v="Chat"/>
    <m/>
    <m/>
    <x v="0"/>
    <x v="0"/>
    <x v="10"/>
    <x v="0"/>
    <x v="0"/>
    <x v="1"/>
    <n v="0.78125"/>
  </r>
  <r>
    <n v="2859"/>
    <s v="Cynthia Cox"/>
    <s v="reyesnathaniel@example.com"/>
    <n v="21"/>
    <s v="Female"/>
    <x v="20"/>
    <d v="2021-07-14T00:00:00"/>
    <x v="2"/>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x v="2"/>
    <m/>
    <x v="2"/>
    <s v="Chat"/>
    <m/>
    <m/>
    <x v="0"/>
    <x v="6"/>
    <x v="2"/>
    <x v="0"/>
    <x v="0"/>
    <x v="1"/>
    <n v="0.47499999999999998"/>
  </r>
  <r>
    <n v="2860"/>
    <s v="Ronald Harper"/>
    <s v="tylerreynolds@example.org"/>
    <n v="57"/>
    <s v="Other"/>
    <x v="34"/>
    <d v="2021-06-22T00:00:00"/>
    <x v="0"/>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x v="1"/>
    <s v="Back carry establish stage remain PM."/>
    <x v="2"/>
    <s v="Phone"/>
    <d v="2023-06-01T15:46:31"/>
    <d v="2023-06-01T09:48:31"/>
    <x v="4"/>
    <x v="0"/>
    <x v="8"/>
    <x v="1"/>
    <x v="1"/>
    <x v="1"/>
    <n v="0.84375"/>
  </r>
  <r>
    <n v="2861"/>
    <s v="Christine Calderon"/>
    <s v="matthew23@example.net"/>
    <n v="42"/>
    <s v="Other"/>
    <x v="34"/>
    <d v="2021-02-16T00:00:00"/>
    <x v="0"/>
    <s v="Software bug"/>
    <s v="I'm having an issue with the {product_purchased}. Please assist. https://www.tacastyle.com/product/v-0-c-8-0-virgin-tales-4-2- The issue I'm facing is intermittent. Sometimes it works fine, but other times it acts up unexpectedly."/>
    <x v="0"/>
    <m/>
    <x v="2"/>
    <s v="Chat"/>
    <d v="2023-06-01T09:17:33"/>
    <m/>
    <x v="0"/>
    <x v="4"/>
    <x v="4"/>
    <x v="1"/>
    <x v="0"/>
    <x v="0"/>
    <n v="0.47499999999999998"/>
  </r>
  <r>
    <n v="2862"/>
    <s v="Sara Sullivan"/>
    <s v="zmccormick@example.net"/>
    <n v="55"/>
    <s v="Female"/>
    <x v="29"/>
    <d v="2021-08-13T00:00:00"/>
    <x v="4"/>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x v="0"/>
    <m/>
    <x v="1"/>
    <s v="Chat"/>
    <d v="2023-06-01T21:41:34"/>
    <m/>
    <x v="0"/>
    <x v="9"/>
    <x v="5"/>
    <x v="1"/>
    <x v="0"/>
    <x v="0"/>
    <n v="0.1875"/>
  </r>
  <r>
    <n v="2863"/>
    <s v="Julie Moore"/>
    <s v="wrightbrandon@example.com"/>
    <n v="22"/>
    <s v="Male"/>
    <x v="8"/>
    <d v="2021-01-26T00:00:00"/>
    <x v="2"/>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x v="1"/>
    <s v="Talk affect every happen relate medical center."/>
    <x v="3"/>
    <s v="Phone"/>
    <d v="2023-06-01T20:53:36"/>
    <d v="2023-06-01T01:39:36"/>
    <x v="2"/>
    <x v="4"/>
    <x v="6"/>
    <x v="1"/>
    <x v="1"/>
    <x v="1"/>
    <n v="0.51875000000000004"/>
  </r>
  <r>
    <n v="2864"/>
    <s v="Brandon Doyle"/>
    <s v="gmccarty@example.org"/>
    <n v="68"/>
    <s v="Other"/>
    <x v="20"/>
    <d v="2021-02-12T00:00:00"/>
    <x v="3"/>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x v="2"/>
    <m/>
    <x v="0"/>
    <s v="Email"/>
    <m/>
    <m/>
    <x v="0"/>
    <x v="2"/>
    <x v="4"/>
    <x v="0"/>
    <x v="0"/>
    <x v="1"/>
    <n v="0.6875"/>
  </r>
  <r>
    <n v="2865"/>
    <s v="Maurice Love"/>
    <s v="andersonerin@example.com"/>
    <n v="70"/>
    <s v="Other"/>
    <x v="26"/>
    <d v="2021-10-14T00:00:00"/>
    <x v="1"/>
    <s v="Network problem"/>
    <s v="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
    <x v="0"/>
    <m/>
    <x v="2"/>
    <s v="Email"/>
    <d v="2023-06-01T07:08:38"/>
    <m/>
    <x v="0"/>
    <x v="10"/>
    <x v="7"/>
    <x v="1"/>
    <x v="0"/>
    <x v="0"/>
    <n v="0.25624999999999998"/>
  </r>
  <r>
    <n v="2866"/>
    <s v="Melissa Arellano"/>
    <s v="peter08@example.net"/>
    <n v="40"/>
    <s v="Female"/>
    <x v="29"/>
    <d v="2021-02-05T00:00:00"/>
    <x v="2"/>
    <s v="Hardware issue"/>
    <s v="I'm having an issue with the {product_purchased}. Please assist. I've checked for software updates, and my {product_purchased} is already running the latest version."/>
    <x v="0"/>
    <m/>
    <x v="0"/>
    <s v="Social media"/>
    <d v="2023-06-01T16:23:38"/>
    <m/>
    <x v="0"/>
    <x v="7"/>
    <x v="4"/>
    <x v="0"/>
    <x v="0"/>
    <x v="0"/>
    <n v="0.18124999999999999"/>
  </r>
  <r>
    <n v="2867"/>
    <s v="Tiffany Oliver"/>
    <s v="pperez@example.net"/>
    <n v="36"/>
    <s v="Male"/>
    <x v="11"/>
    <d v="2021-04-20T00:00:00"/>
    <x v="4"/>
    <s v="Payment issue"/>
    <s v="I'm having an issue with the {product_purchased}. Please assist. Please note: This item is still subject to availability. I've noticed a sudden decrease in battery life on my {product_purchased}. It used to last much longer."/>
    <x v="2"/>
    <m/>
    <x v="2"/>
    <s v="Social media"/>
    <m/>
    <m/>
    <x v="0"/>
    <x v="9"/>
    <x v="11"/>
    <x v="0"/>
    <x v="0"/>
    <x v="1"/>
    <n v="0.1875"/>
  </r>
  <r>
    <n v="2868"/>
    <s v="Robert Acevedo"/>
    <s v="jcruz@example.net"/>
    <n v="22"/>
    <s v="Male"/>
    <x v="40"/>
    <d v="2020-09-10T00:00:00"/>
    <x v="0"/>
    <s v="Account access"/>
    <s v="I'm having an issue with the {product_purchased}. Please assist. I've checked for software updates, and my {product_purchased} is already running the latest version."/>
    <x v="0"/>
    <m/>
    <x v="2"/>
    <s v="Phone"/>
    <d v="2023-06-01T20:45:39"/>
    <m/>
    <x v="0"/>
    <x v="2"/>
    <x v="9"/>
    <x v="1"/>
    <x v="0"/>
    <x v="0"/>
    <n v="0.61250000000000004"/>
  </r>
  <r>
    <n v="2869"/>
    <s v="Timothy Williams"/>
    <s v="browntimothy@example.net"/>
    <n v="43"/>
    <s v="Female"/>
    <x v="22"/>
    <d v="2020-09-07T00:00:00"/>
    <x v="0"/>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x v="0"/>
    <m/>
    <x v="0"/>
    <s v="Chat"/>
    <d v="2023-06-01T09:51:41"/>
    <m/>
    <x v="0"/>
    <x v="6"/>
    <x v="9"/>
    <x v="0"/>
    <x v="0"/>
    <x v="0"/>
    <n v="0.4"/>
  </r>
  <r>
    <n v="2870"/>
    <s v="Stephen Robles"/>
    <s v="mcguireallen@example.com"/>
    <n v="46"/>
    <s v="Female"/>
    <x v="1"/>
    <d v="2020-02-03T00:00:00"/>
    <x v="1"/>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x v="0"/>
    <m/>
    <x v="0"/>
    <s v="Social media"/>
    <d v="2023-06-01T22:46:41"/>
    <m/>
    <x v="0"/>
    <x v="8"/>
    <x v="4"/>
    <x v="0"/>
    <x v="0"/>
    <x v="0"/>
    <n v="0.20624999999999999"/>
  </r>
  <r>
    <n v="2871"/>
    <s v="Jill Phelps"/>
    <s v="maureen26@example.net"/>
    <n v="46"/>
    <s v="Female"/>
    <x v="31"/>
    <d v="2020-01-21T00:00:00"/>
    <x v="4"/>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x v="0"/>
    <m/>
    <x v="0"/>
    <s v="Email"/>
    <d v="2023-06-01T20:30:43"/>
    <m/>
    <x v="0"/>
    <x v="6"/>
    <x v="6"/>
    <x v="0"/>
    <x v="0"/>
    <x v="0"/>
    <n v="0.35"/>
  </r>
  <r>
    <n v="2872"/>
    <s v="Carolyn Thompson"/>
    <s v="melinda93@example.net"/>
    <n v="42"/>
    <s v="Other"/>
    <x v="27"/>
    <d v="2020-12-16T00:00:00"/>
    <x v="3"/>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x v="1"/>
    <s v="Stage party always glass."/>
    <x v="2"/>
    <s v="Phone"/>
    <d v="2023-06-01T15:03:44"/>
    <d v="2023-06-01T08:58:44"/>
    <x v="4"/>
    <x v="9"/>
    <x v="10"/>
    <x v="1"/>
    <x v="1"/>
    <x v="1"/>
    <n v="0.25624999999999998"/>
  </r>
  <r>
    <n v="2873"/>
    <s v="Erika Rivera"/>
    <s v="parkerronnie@example.net"/>
    <n v="68"/>
    <s v="Female"/>
    <x v="26"/>
    <d v="2021-02-24T00:00:00"/>
    <x v="1"/>
    <s v="Account access"/>
    <s v="I'm having an issue with the {product_purchased}. Please assist. negative_product_purchased_bad.php_x000a__x000a_http://www.themethayout.com/t/this/2013-new- I've performed a factory reset on my {product_purchased}, hoping it would resolve the problem, but it didn't help."/>
    <x v="2"/>
    <m/>
    <x v="3"/>
    <s v="Email"/>
    <m/>
    <m/>
    <x v="0"/>
    <x v="9"/>
    <x v="4"/>
    <x v="1"/>
    <x v="0"/>
    <x v="1"/>
    <n v="0.24374999999999999"/>
  </r>
  <r>
    <n v="2874"/>
    <s v="David Thompson"/>
    <s v="xmorton@example.com"/>
    <n v="18"/>
    <s v="Female"/>
    <x v="8"/>
    <d v="2021-02-01T00:00:00"/>
    <x v="0"/>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x v="2"/>
    <m/>
    <x v="2"/>
    <s v="Social media"/>
    <m/>
    <m/>
    <x v="0"/>
    <x v="1"/>
    <x v="4"/>
    <x v="0"/>
    <x v="0"/>
    <x v="1"/>
    <n v="0.70625000000000004"/>
  </r>
  <r>
    <n v="2875"/>
    <s v="Brent Owen"/>
    <s v="higginsamber@example.org"/>
    <n v="34"/>
    <s v="Other"/>
    <x v="27"/>
    <d v="2020-04-04T00:00:00"/>
    <x v="0"/>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x v="1"/>
    <s v="Week here affect out possible top very."/>
    <x v="3"/>
    <s v="Chat"/>
    <d v="2023-06-01T00:10:49"/>
    <d v="2023-06-01T15:08:49"/>
    <x v="3"/>
    <x v="7"/>
    <x v="11"/>
    <x v="1"/>
    <x v="1"/>
    <x v="1"/>
    <n v="0.23749999999999999"/>
  </r>
  <r>
    <n v="2876"/>
    <s v="Victoria Arroyo"/>
    <s v="lolson@example.net"/>
    <n v="69"/>
    <s v="Female"/>
    <x v="9"/>
    <d v="2021-10-17T00:00:00"/>
    <x v="4"/>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x v="0"/>
    <m/>
    <x v="3"/>
    <s v="Social media"/>
    <d v="2023-06-01T19:18:51"/>
    <m/>
    <x v="0"/>
    <x v="5"/>
    <x v="7"/>
    <x v="1"/>
    <x v="0"/>
    <x v="0"/>
    <n v="0.23749999999999999"/>
  </r>
  <r>
    <n v="2877"/>
    <s v="James Carter"/>
    <s v="vgreen@example.com"/>
    <n v="42"/>
    <s v="Female"/>
    <x v="8"/>
    <d v="2020-06-10T00:00:00"/>
    <x v="4"/>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x v="0"/>
    <m/>
    <x v="3"/>
    <s v="Social media"/>
    <d v="2023-06-01T16:11:52"/>
    <m/>
    <x v="0"/>
    <x v="5"/>
    <x v="8"/>
    <x v="1"/>
    <x v="0"/>
    <x v="0"/>
    <n v="0.27500000000000002"/>
  </r>
  <r>
    <n v="2878"/>
    <s v="Holly Martin"/>
    <s v="irichardson@example.com"/>
    <n v="42"/>
    <s v="Other"/>
    <x v="7"/>
    <d v="2020-05-09T00:00:00"/>
    <x v="3"/>
    <s v="Display issue"/>
    <s v="My {product_purchased} crashed, and I lost all the data stored on it. Is there any way to recover the lost data? Yes_x000a__x000a_1a15fa5f8bf0f3d2df3e3 I'm concerned about the security of my {product_purchased} and would like to ensure that my data is safe."/>
    <x v="1"/>
    <s v="Experience ok vote campaign student dinner almost grow."/>
    <x v="3"/>
    <s v="Phone"/>
    <d v="2023-05-31T23:50:53"/>
    <d v="2023-06-01T14:07:53"/>
    <x v="2"/>
    <x v="6"/>
    <x v="1"/>
    <x v="1"/>
    <x v="1"/>
    <x v="1"/>
    <n v="0.38124999999999998"/>
  </r>
  <r>
    <n v="2879"/>
    <s v="Angela Frey"/>
    <s v="kellymiller@example.net"/>
    <n v="47"/>
    <s v="Other"/>
    <x v="40"/>
    <d v="2020-08-14T00:00:00"/>
    <x v="0"/>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x v="0"/>
    <m/>
    <x v="0"/>
    <s v="Phone"/>
    <d v="2023-06-01T14:05:55"/>
    <m/>
    <x v="0"/>
    <x v="3"/>
    <x v="5"/>
    <x v="0"/>
    <x v="0"/>
    <x v="0"/>
    <n v="0.24374999999999999"/>
  </r>
  <r>
    <n v="2880"/>
    <s v="John Cruz"/>
    <s v="saralambert@example.net"/>
    <n v="30"/>
    <s v="Male"/>
    <x v="0"/>
    <d v="2021-03-22T00:00:00"/>
    <x v="4"/>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x v="2"/>
    <m/>
    <x v="1"/>
    <s v="Email"/>
    <m/>
    <m/>
    <x v="0"/>
    <x v="5"/>
    <x v="0"/>
    <x v="1"/>
    <x v="0"/>
    <x v="1"/>
    <n v="0.26874999999999999"/>
  </r>
  <r>
    <n v="2881"/>
    <s v="Elizabeth Sandoval"/>
    <s v="taylor61@example.net"/>
    <n v="50"/>
    <s v="Male"/>
    <x v="1"/>
    <d v="2020-07-16T00:00:00"/>
    <x v="1"/>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x v="1"/>
    <s v="Product scientist I east."/>
    <x v="1"/>
    <s v="Chat"/>
    <d v="2023-06-01T18:16:57"/>
    <d v="2023-06-01T06:32:57"/>
    <x v="3"/>
    <x v="1"/>
    <x v="2"/>
    <x v="1"/>
    <x v="1"/>
    <x v="1"/>
    <n v="0.65"/>
  </r>
  <r>
    <n v="2882"/>
    <s v="Richard Young"/>
    <s v="nguyenashley@example.net"/>
    <n v="64"/>
    <s v="Male"/>
    <x v="16"/>
    <d v="2021-05-25T00:00:00"/>
    <x v="4"/>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x v="2"/>
    <m/>
    <x v="1"/>
    <s v="Phone"/>
    <m/>
    <m/>
    <x v="0"/>
    <x v="4"/>
    <x v="1"/>
    <x v="1"/>
    <x v="0"/>
    <x v="1"/>
    <n v="0.36875000000000002"/>
  </r>
  <r>
    <n v="2883"/>
    <s v="Melissa Conley"/>
    <s v="moorecheryl@example.net"/>
    <n v="63"/>
    <s v="Female"/>
    <x v="19"/>
    <d v="2021-08-06T00:00:00"/>
    <x v="3"/>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x v="2"/>
    <m/>
    <x v="2"/>
    <s v="Email"/>
    <m/>
    <m/>
    <x v="0"/>
    <x v="6"/>
    <x v="5"/>
    <x v="0"/>
    <x v="0"/>
    <x v="1"/>
    <n v="0.41875000000000001"/>
  </r>
  <r>
    <n v="2884"/>
    <s v="Cathy Johnson"/>
    <s v="smithjody@example.org"/>
    <n v="56"/>
    <s v="Female"/>
    <x v="33"/>
    <d v="2021-01-04T00:00:00"/>
    <x v="2"/>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x v="1"/>
    <s v="Third minute meeting deep feeling."/>
    <x v="1"/>
    <s v="Chat"/>
    <d v="2023-06-01T06:18:01"/>
    <d v="2023-06-01T13:06:01"/>
    <x v="5"/>
    <x v="7"/>
    <x v="6"/>
    <x v="1"/>
    <x v="1"/>
    <x v="1"/>
    <n v="0.29375000000000001"/>
  </r>
  <r>
    <n v="2885"/>
    <s v="Thomas Fields"/>
    <s v="hroberts@example.com"/>
    <n v="32"/>
    <s v="Other"/>
    <x v="32"/>
    <d v="2020-01-23T00:00:00"/>
    <x v="2"/>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x v="2"/>
    <m/>
    <x v="2"/>
    <s v="Phone"/>
    <m/>
    <m/>
    <x v="0"/>
    <x v="6"/>
    <x v="6"/>
    <x v="0"/>
    <x v="0"/>
    <x v="1"/>
    <n v="0.35"/>
  </r>
  <r>
    <n v="2886"/>
    <s v="Nathan Blankenship"/>
    <s v="tammy63@example.com"/>
    <n v="34"/>
    <s v="Male"/>
    <x v="38"/>
    <d v="2020-01-19T00:00:00"/>
    <x v="4"/>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x v="2"/>
    <m/>
    <x v="0"/>
    <s v="Social media"/>
    <m/>
    <m/>
    <x v="0"/>
    <x v="7"/>
    <x v="6"/>
    <x v="0"/>
    <x v="0"/>
    <x v="1"/>
    <n v="0.29375000000000001"/>
  </r>
  <r>
    <n v="2887"/>
    <s v="Victoria Lee"/>
    <s v="johnsonlaura@example.org"/>
    <n v="55"/>
    <s v="Male"/>
    <x v="28"/>
    <d v="2020-09-12T00:00:00"/>
    <x v="3"/>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x v="2"/>
    <m/>
    <x v="2"/>
    <s v="Chat"/>
    <m/>
    <m/>
    <x v="0"/>
    <x v="3"/>
    <x v="9"/>
    <x v="0"/>
    <x v="0"/>
    <x v="1"/>
    <n v="0.21249999999999999"/>
  </r>
  <r>
    <n v="2888"/>
    <s v="Sarah Wright"/>
    <s v="rcruz@example.com"/>
    <n v="19"/>
    <s v="Other"/>
    <x v="32"/>
    <d v="2021-01-25T00:00:00"/>
    <x v="2"/>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x v="0"/>
    <m/>
    <x v="3"/>
    <s v="Phone"/>
    <d v="2023-06-01T02:14:07"/>
    <m/>
    <x v="0"/>
    <x v="3"/>
    <x v="6"/>
    <x v="1"/>
    <x v="0"/>
    <x v="0"/>
    <n v="0.27500000000000002"/>
  </r>
  <r>
    <n v="2889"/>
    <s v="Michelle Gonzalez"/>
    <s v="eking@example.com"/>
    <n v="43"/>
    <s v="Male"/>
    <x v="24"/>
    <d v="2020-12-18T00:00:00"/>
    <x v="2"/>
    <s v="Data loss"/>
    <s v="I'm having an issue with the {product_purchased}. Please assist. I've performed a factory reset on my {product_purchased}, hoping it would resolve the problem, but it didn't help."/>
    <x v="0"/>
    <m/>
    <x v="1"/>
    <s v="Email"/>
    <d v="2023-06-01T22:51:07"/>
    <m/>
    <x v="0"/>
    <x v="1"/>
    <x v="10"/>
    <x v="1"/>
    <x v="0"/>
    <x v="0"/>
    <n v="0.66249999999999998"/>
  </r>
  <r>
    <n v="2890"/>
    <s v="Adriana Sanders"/>
    <s v="nicholeoliver@example.net"/>
    <n v="60"/>
    <s v="Male"/>
    <x v="11"/>
    <d v="2020-05-05T00:00:00"/>
    <x v="4"/>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x v="1"/>
    <s v="Small friend play pay million respond language."/>
    <x v="0"/>
    <s v="Phone"/>
    <d v="2023-06-01T19:44:08"/>
    <d v="2023-06-01T15:17:08"/>
    <x v="4"/>
    <x v="0"/>
    <x v="1"/>
    <x v="1"/>
    <x v="1"/>
    <x v="1"/>
    <n v="0.80625000000000002"/>
  </r>
  <r>
    <n v="2891"/>
    <s v="Adam Henson"/>
    <s v="eugeneflowers@example.net"/>
    <n v="28"/>
    <s v="Male"/>
    <x v="39"/>
    <d v="2021-11-02T00:00:00"/>
    <x v="4"/>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x v="0"/>
    <m/>
    <x v="3"/>
    <s v="Email"/>
    <d v="2023-06-01T09:39:09"/>
    <m/>
    <x v="0"/>
    <x v="3"/>
    <x v="3"/>
    <x v="1"/>
    <x v="0"/>
    <x v="0"/>
    <n v="0.22500000000000001"/>
  </r>
  <r>
    <n v="2892"/>
    <s v="Shawn Daniels"/>
    <s v="eschmidt@example.net"/>
    <n v="69"/>
    <s v="Male"/>
    <x v="26"/>
    <d v="2020-11-16T00:00:00"/>
    <x v="2"/>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x v="0"/>
    <m/>
    <x v="1"/>
    <s v="Phone"/>
    <d v="2023-06-01T10:02:10"/>
    <m/>
    <x v="0"/>
    <x v="1"/>
    <x v="3"/>
    <x v="1"/>
    <x v="0"/>
    <x v="0"/>
    <n v="0.65625"/>
  </r>
  <r>
    <n v="2893"/>
    <s v="Robert Williams"/>
    <s v="vanessa68@example.org"/>
    <n v="54"/>
    <s v="Male"/>
    <x v="31"/>
    <d v="2021-06-17T00:00:00"/>
    <x v="3"/>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x v="1"/>
    <s v="Top everything individual however generation."/>
    <x v="2"/>
    <s v="Phone"/>
    <d v="2023-06-01T18:48:12"/>
    <d v="2023-05-31T23:58:12"/>
    <x v="2"/>
    <x v="0"/>
    <x v="8"/>
    <x v="1"/>
    <x v="1"/>
    <x v="1"/>
    <n v="0.84375"/>
  </r>
  <r>
    <n v="2894"/>
    <s v="Caitlyn Sullivan"/>
    <s v="lindsey31@example.org"/>
    <n v="40"/>
    <s v="Other"/>
    <x v="4"/>
    <d v="2021-05-21T00:00:00"/>
    <x v="1"/>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x v="2"/>
    <m/>
    <x v="2"/>
    <s v="Phone"/>
    <m/>
    <m/>
    <x v="0"/>
    <x v="0"/>
    <x v="1"/>
    <x v="0"/>
    <x v="0"/>
    <x v="1"/>
    <n v="0.80625000000000002"/>
  </r>
  <r>
    <n v="2895"/>
    <s v="Christine Wolf"/>
    <s v="ian14@example.com"/>
    <n v="58"/>
    <s v="Other"/>
    <x v="6"/>
    <d v="2020-04-26T00:00:00"/>
    <x v="0"/>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x v="0"/>
    <m/>
    <x v="0"/>
    <s v="Social media"/>
    <d v="2023-06-01T19:15:16"/>
    <m/>
    <x v="0"/>
    <x v="6"/>
    <x v="11"/>
    <x v="0"/>
    <x v="0"/>
    <x v="0"/>
    <n v="0.53125"/>
  </r>
  <r>
    <n v="2896"/>
    <s v="Kevin Johnson"/>
    <s v="whorton@example.org"/>
    <n v="49"/>
    <s v="Female"/>
    <x v="7"/>
    <d v="2021-03-02T00:00:00"/>
    <x v="1"/>
    <s v="Product recommendation"/>
    <s v="I'm having an issue with the {product_purchased}. Please assist._x000a__x000a_$25 - $30 with a purchase in the same account. See example below. I've checked for any available software updates for my {product_purchased}, but there are none."/>
    <x v="2"/>
    <m/>
    <x v="0"/>
    <s v="Chat"/>
    <m/>
    <m/>
    <x v="0"/>
    <x v="5"/>
    <x v="0"/>
    <x v="0"/>
    <x v="0"/>
    <x v="1"/>
    <n v="0.26874999999999999"/>
  </r>
  <r>
    <n v="2897"/>
    <s v="Emma Ward"/>
    <s v="dmorse@example.net"/>
    <n v="34"/>
    <s v="Female"/>
    <x v="27"/>
    <d v="2021-06-19T00:00:00"/>
    <x v="2"/>
    <s v="Data loss"/>
    <s v="I'm having an issue with the {product_purchased}. Please assist._x000a__x000a_[15:34:50]ADMIN: PR_ACCESS_SETTL_GROUP:BY_CATEGORY:PREDATOR: I've performed a factory reset on my {product_purchased}, hoping it would resolve the problem, but it didn't help."/>
    <x v="0"/>
    <m/>
    <x v="2"/>
    <s v="Chat"/>
    <d v="2023-06-01T12:42:19"/>
    <m/>
    <x v="0"/>
    <x v="9"/>
    <x v="8"/>
    <x v="1"/>
    <x v="0"/>
    <x v="0"/>
    <n v="0.23125000000000001"/>
  </r>
  <r>
    <n v="2898"/>
    <s v="Bethany Weaver"/>
    <s v="xhoover@example.org"/>
    <n v="51"/>
    <s v="Male"/>
    <x v="8"/>
    <d v="2020-08-14T00:00:00"/>
    <x v="4"/>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x v="2"/>
    <m/>
    <x v="0"/>
    <s v="Chat"/>
    <m/>
    <m/>
    <x v="0"/>
    <x v="2"/>
    <x v="5"/>
    <x v="0"/>
    <x v="0"/>
    <x v="1"/>
    <n v="0.64375000000000004"/>
  </r>
  <r>
    <n v="2899"/>
    <s v="Jacob Hale"/>
    <s v="christina90@example.com"/>
    <n v="20"/>
    <s v="Other"/>
    <x v="0"/>
    <d v="2021-08-09T00:00:00"/>
    <x v="0"/>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x v="2"/>
    <m/>
    <x v="3"/>
    <s v="Phone"/>
    <m/>
    <m/>
    <x v="0"/>
    <x v="0"/>
    <x v="5"/>
    <x v="1"/>
    <x v="0"/>
    <x v="1"/>
    <n v="0.89375000000000004"/>
  </r>
  <r>
    <n v="2900"/>
    <s v="Andrew Wells"/>
    <s v="matthew17@example.com"/>
    <n v="70"/>
    <s v="Male"/>
    <x v="37"/>
    <d v="2021-12-08T00:00:00"/>
    <x v="2"/>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x v="0"/>
    <m/>
    <x v="2"/>
    <s v="Chat"/>
    <d v="2023-06-01T21:02:23"/>
    <m/>
    <x v="0"/>
    <x v="0"/>
    <x v="10"/>
    <x v="1"/>
    <x v="0"/>
    <x v="0"/>
    <n v="0.78125"/>
  </r>
  <r>
    <n v="2901"/>
    <s v="Victoria Nguyen"/>
    <s v="howerenee@example.org"/>
    <n v="56"/>
    <s v="Other"/>
    <x v="3"/>
    <d v="2021-10-01T00:00:00"/>
    <x v="3"/>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x v="1"/>
    <s v="Our land issue still well suggest course."/>
    <x v="1"/>
    <s v="Chat"/>
    <d v="2023-06-01T07:44:25"/>
    <d v="2023-05-31T22:53:25"/>
    <x v="2"/>
    <x v="9"/>
    <x v="7"/>
    <x v="1"/>
    <x v="1"/>
    <x v="1"/>
    <n v="0.18124999999999999"/>
  </r>
  <r>
    <n v="2902"/>
    <s v="Shari Chapman"/>
    <s v="evansjeffery@example.net"/>
    <n v="20"/>
    <s v="Male"/>
    <x v="32"/>
    <d v="2020-12-25T00:00:00"/>
    <x v="2"/>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x v="0"/>
    <m/>
    <x v="0"/>
    <s v="Chat"/>
    <d v="2023-06-01T06:26:26"/>
    <m/>
    <x v="0"/>
    <x v="5"/>
    <x v="10"/>
    <x v="0"/>
    <x v="0"/>
    <x v="0"/>
    <n v="0.27500000000000002"/>
  </r>
  <r>
    <n v="2903"/>
    <s v="Ryan Bonilla"/>
    <s v="tamara22@example.net"/>
    <n v="35"/>
    <s v="Male"/>
    <x v="28"/>
    <d v="2020-09-28T00:00:00"/>
    <x v="3"/>
    <s v="Delivery problem"/>
    <s v="I'm having an issue with the {product_purchased}. Please assist. I've noticed that the issue occurs consistently when I use a specific feature or application on my {product_purchased}."/>
    <x v="0"/>
    <m/>
    <x v="2"/>
    <s v="Phone"/>
    <d v="2023-06-01T10:22:27"/>
    <m/>
    <x v="0"/>
    <x v="0"/>
    <x v="9"/>
    <x v="1"/>
    <x v="0"/>
    <x v="0"/>
    <n v="0.8"/>
  </r>
  <r>
    <n v="2904"/>
    <s v="Gail Day"/>
    <s v="jessicaramirez@example.com"/>
    <n v="64"/>
    <s v="Female"/>
    <x v="8"/>
    <d v="2021-09-23T00:00:00"/>
    <x v="1"/>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x v="1"/>
    <s v="Power nice than use fact question poor."/>
    <x v="1"/>
    <s v="Chat"/>
    <d v="2023-06-01T15:06:29"/>
    <d v="2023-06-01T17:22:29"/>
    <x v="4"/>
    <x v="4"/>
    <x v="9"/>
    <x v="1"/>
    <x v="1"/>
    <x v="1"/>
    <n v="0.46875"/>
  </r>
  <r>
    <n v="2905"/>
    <s v="Megan Lewis"/>
    <s v="sherylgoodman@example.com"/>
    <n v="52"/>
    <s v="Male"/>
    <x v="39"/>
    <d v="2020-08-15T00:00:00"/>
    <x v="4"/>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x v="1"/>
    <s v="Throughout general certainly number agreement."/>
    <x v="1"/>
    <s v="Social media"/>
    <d v="2023-06-01T17:39:29"/>
    <d v="2023-06-01T03:48:29"/>
    <x v="5"/>
    <x v="6"/>
    <x v="5"/>
    <x v="1"/>
    <x v="1"/>
    <x v="1"/>
    <n v="0.41875000000000001"/>
  </r>
  <r>
    <n v="2906"/>
    <s v="April Morgan"/>
    <s v="bgonzalez@example.org"/>
    <n v="20"/>
    <s v="Female"/>
    <x v="1"/>
    <d v="2021-04-17T00:00:00"/>
    <x v="3"/>
    <s v="Delivery problem"/>
    <s v="I'm having an issue with the {product_purchased}. Please assist._x000a__x000a_&lt;-product name=&quot;F2A1&quot; id=&quot;253818&quot;&gt; I'm worried that the issue might be hardware-related and might require repair or replacement."/>
    <x v="0"/>
    <m/>
    <x v="0"/>
    <s v="Social media"/>
    <d v="2023-06-01T02:38:31"/>
    <m/>
    <x v="0"/>
    <x v="1"/>
    <x v="11"/>
    <x v="0"/>
    <x v="0"/>
    <x v="0"/>
    <n v="0.65625"/>
  </r>
  <r>
    <n v="2907"/>
    <s v="Benjamin Parker"/>
    <s v="brittany36@example.com"/>
    <n v="45"/>
    <s v="Female"/>
    <x v="36"/>
    <d v="2020-11-12T00:00:00"/>
    <x v="2"/>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x v="0"/>
    <m/>
    <x v="0"/>
    <s v="Chat"/>
    <d v="2023-06-01T06:27:32"/>
    <m/>
    <x v="0"/>
    <x v="2"/>
    <x v="3"/>
    <x v="0"/>
    <x v="0"/>
    <x v="0"/>
    <n v="0.6"/>
  </r>
  <r>
    <n v="2908"/>
    <s v="Jane Eaton"/>
    <s v="mprice@example.com"/>
    <n v="26"/>
    <s v="Female"/>
    <x v="38"/>
    <d v="2021-06-28T00:00:00"/>
    <x v="0"/>
    <s v="Refund request"/>
    <s v="I'm having an issue with the {product_purchased}. Please assist. I'm unable to find the option to perform the desired action in the {product_purchased}. Could you please guide me through the steps?"/>
    <x v="0"/>
    <m/>
    <x v="1"/>
    <s v="Chat"/>
    <d v="2023-06-01T10:31:33"/>
    <m/>
    <x v="0"/>
    <x v="3"/>
    <x v="8"/>
    <x v="1"/>
    <x v="0"/>
    <x v="0"/>
    <n v="0.19375000000000001"/>
  </r>
  <r>
    <n v="2909"/>
    <s v="Joshua Christensen"/>
    <s v="lkoch@example.org"/>
    <n v="51"/>
    <s v="Other"/>
    <x v="17"/>
    <d v="2020-02-06T00:00:00"/>
    <x v="3"/>
    <s v="Product recommendation"/>
    <s v="I'm having an issue with the {product_purchased}. Please assist._x000a__x000a_Thanks! I'm concerned about the security of my {product_purchased} and would like to ensure that my data is safe."/>
    <x v="1"/>
    <s v="Eight show especially high."/>
    <x v="2"/>
    <s v="Email"/>
    <d v="2023-06-01T04:36:33"/>
    <d v="2023-05-31T23:13:33"/>
    <x v="3"/>
    <x v="9"/>
    <x v="4"/>
    <x v="1"/>
    <x v="1"/>
    <x v="1"/>
    <n v="0.24374999999999999"/>
  </r>
  <r>
    <n v="2910"/>
    <s v="Linda James"/>
    <s v="jennifer40@example.org"/>
    <n v="62"/>
    <s v="Other"/>
    <x v="21"/>
    <d v="2021-02-13T00:00:00"/>
    <x v="0"/>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x v="2"/>
    <m/>
    <x v="1"/>
    <s v="Chat"/>
    <m/>
    <m/>
    <x v="0"/>
    <x v="6"/>
    <x v="4"/>
    <x v="1"/>
    <x v="0"/>
    <x v="1"/>
    <n v="0.39374999999999999"/>
  </r>
  <r>
    <n v="2911"/>
    <s v="Jason Kelley"/>
    <s v="hflynn@example.net"/>
    <n v="36"/>
    <s v="Other"/>
    <x v="37"/>
    <d v="2021-08-25T00:00:00"/>
    <x v="0"/>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x v="1"/>
    <s v="Less instead anyone section realize like for billion."/>
    <x v="1"/>
    <s v="Email"/>
    <d v="2023-06-01T16:00:36"/>
    <d v="2023-06-01T01:01:36"/>
    <x v="5"/>
    <x v="3"/>
    <x v="5"/>
    <x v="1"/>
    <x v="1"/>
    <x v="1"/>
    <n v="0.24374999999999999"/>
  </r>
  <r>
    <n v="2912"/>
    <s v="Meredith Pineda"/>
    <s v="ebowen@example.net"/>
    <n v="27"/>
    <s v="Female"/>
    <x v="37"/>
    <d v="2020-07-08T00:00:00"/>
    <x v="0"/>
    <s v="Refund request"/>
    <s v="I'm having an issue with the {product_purchased}. Please assist._x000a__x000a_â€¢If you have any information in regards to your purchase that I should make available, please write to [email protected] to ask. If I can't I've noticed a peculiar error message popping up on my {product_purchased} screen. It says '{error_message}'. What does it mean?"/>
    <x v="2"/>
    <m/>
    <x v="1"/>
    <s v="Social media"/>
    <m/>
    <m/>
    <x v="0"/>
    <x v="0"/>
    <x v="2"/>
    <x v="1"/>
    <x v="0"/>
    <x v="1"/>
    <n v="1.0687500000000001"/>
  </r>
  <r>
    <n v="2913"/>
    <s v="Shawn Rios"/>
    <s v="xhinton@example.net"/>
    <n v="29"/>
    <s v="Male"/>
    <x v="39"/>
    <d v="2021-12-05T00:00:00"/>
    <x v="0"/>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x v="2"/>
    <m/>
    <x v="1"/>
    <s v="Chat"/>
    <m/>
    <m/>
    <x v="0"/>
    <x v="1"/>
    <x v="10"/>
    <x v="1"/>
    <x v="0"/>
    <x v="1"/>
    <n v="0.66249999999999998"/>
  </r>
  <r>
    <n v="2914"/>
    <s v="John Santana"/>
    <s v="james89@example.com"/>
    <n v="70"/>
    <s v="Female"/>
    <x v="35"/>
    <d v="2021-11-05T00:00:00"/>
    <x v="2"/>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x v="1"/>
    <s v="Commercial campaign front nor particularly beautiful east."/>
    <x v="2"/>
    <s v="Phone"/>
    <d v="2023-06-01T12:31:42"/>
    <d v="2023-06-01T11:42:42"/>
    <x v="2"/>
    <x v="7"/>
    <x v="3"/>
    <x v="1"/>
    <x v="1"/>
    <x v="1"/>
    <n v="0.23125000000000001"/>
  </r>
  <r>
    <n v="2915"/>
    <s v="James Mendoza"/>
    <s v="randy35@example.org"/>
    <n v="40"/>
    <s v="Female"/>
    <x v="21"/>
    <d v="2020-08-12T00:00:00"/>
    <x v="4"/>
    <s v="Battery life"/>
    <s v="I'm having an issue with the {product_purchased}. Please assist. ************** ************** ************** ************** ************** ************** ************** ************** ************** L: I'm really sorry I need assistance as soon as possible because it's affecting my work and productivity."/>
    <x v="1"/>
    <s v="Discussion really develop themselves."/>
    <x v="1"/>
    <s v="Social media"/>
    <d v="2023-06-01T22:46:43"/>
    <d v="2023-06-01T14:51:43"/>
    <x v="3"/>
    <x v="4"/>
    <x v="5"/>
    <x v="1"/>
    <x v="1"/>
    <x v="1"/>
    <n v="0.42499999999999999"/>
  </r>
  <r>
    <n v="2916"/>
    <s v="Mr. Jeffrey Johnson"/>
    <s v="michael97@example.net"/>
    <n v="33"/>
    <s v="Male"/>
    <x v="40"/>
    <d v="2021-01-01T00:00:00"/>
    <x v="1"/>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x v="0"/>
    <m/>
    <x v="2"/>
    <s v="Social media"/>
    <d v="2023-06-01T18:28:45"/>
    <m/>
    <x v="0"/>
    <x v="1"/>
    <x v="6"/>
    <x v="1"/>
    <x v="0"/>
    <x v="0"/>
    <n v="0.79374999999999996"/>
  </r>
  <r>
    <n v="2917"/>
    <s v="Charles Wright"/>
    <s v="carterchristy@example.net"/>
    <n v="48"/>
    <s v="Female"/>
    <x v="30"/>
    <d v="2020-09-03T00:00:00"/>
    <x v="0"/>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x v="0"/>
    <m/>
    <x v="1"/>
    <s v="Phone"/>
    <d v="2023-06-01T21:49:46"/>
    <m/>
    <x v="0"/>
    <x v="7"/>
    <x v="9"/>
    <x v="1"/>
    <x v="0"/>
    <x v="0"/>
    <n v="0.3"/>
  </r>
  <r>
    <n v="2918"/>
    <s v="Stacy Martin"/>
    <s v="ann68@example.net"/>
    <n v="51"/>
    <s v="Other"/>
    <x v="6"/>
    <d v="2020-05-01T00:00:00"/>
    <x v="2"/>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x v="1"/>
    <s v="Method left represent yeah around year of dog."/>
    <x v="2"/>
    <s v="Chat"/>
    <d v="2023-06-01T10:21:47"/>
    <d v="2023-06-01T11:35:47"/>
    <x v="2"/>
    <x v="6"/>
    <x v="1"/>
    <x v="1"/>
    <x v="1"/>
    <x v="1"/>
    <n v="0.38124999999999998"/>
  </r>
  <r>
    <n v="2919"/>
    <s v="Heather Mccarty"/>
    <s v="jesus42@example.net"/>
    <n v="22"/>
    <s v="Female"/>
    <x v="37"/>
    <d v="2021-05-14T00:00:00"/>
    <x v="3"/>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x v="0"/>
    <m/>
    <x v="0"/>
    <s v="Social media"/>
    <d v="2023-06-01T21:43:48"/>
    <m/>
    <x v="0"/>
    <x v="1"/>
    <x v="1"/>
    <x v="0"/>
    <x v="0"/>
    <x v="0"/>
    <n v="0.71875"/>
  </r>
  <r>
    <n v="2920"/>
    <s v="David Clarke"/>
    <s v="tracyrollins@example.org"/>
    <n v="70"/>
    <s v="Other"/>
    <x v="25"/>
    <d v="2020-04-18T00:00:00"/>
    <x v="1"/>
    <s v="Installation support"/>
    <s v="I'm having an issue with the {product_purchased}. Please assist. I've tried troubleshooting steps mentioned in the user manual, but the issue persists."/>
    <x v="1"/>
    <s v="Mind difference just with."/>
    <x v="2"/>
    <s v="Phone"/>
    <d v="2023-06-01T14:31:49"/>
    <d v="2023-06-01T04:48:49"/>
    <x v="1"/>
    <x v="0"/>
    <x v="11"/>
    <x v="1"/>
    <x v="1"/>
    <x v="1"/>
    <n v="0.875"/>
  </r>
  <r>
    <n v="2921"/>
    <s v="Kenneth Pitts"/>
    <s v="qjones@example.com"/>
    <n v="39"/>
    <s v="Female"/>
    <x v="26"/>
    <d v="2020-06-19T00:00:00"/>
    <x v="0"/>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x v="2"/>
    <m/>
    <x v="2"/>
    <s v="Email"/>
    <m/>
    <m/>
    <x v="0"/>
    <x v="5"/>
    <x v="8"/>
    <x v="0"/>
    <x v="0"/>
    <x v="1"/>
    <n v="0.27500000000000002"/>
  </r>
  <r>
    <n v="2922"/>
    <s v="Robyn Pratt"/>
    <s v="william08@example.com"/>
    <n v="42"/>
    <s v="Female"/>
    <x v="34"/>
    <d v="2020-12-17T00:00:00"/>
    <x v="1"/>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x v="1"/>
    <s v="Save operation blue call her pull."/>
    <x v="1"/>
    <s v="Chat"/>
    <d v="2023-05-31T23:00:52"/>
    <d v="2023-06-01T06:26:52"/>
    <x v="5"/>
    <x v="2"/>
    <x v="10"/>
    <x v="1"/>
    <x v="1"/>
    <x v="1"/>
    <n v="0.59375"/>
  </r>
  <r>
    <n v="2923"/>
    <s v="Shari Riley"/>
    <s v="jameskathleen@example.org"/>
    <n v="30"/>
    <s v="Female"/>
    <x v="25"/>
    <d v="2021-12-02T00:00:00"/>
    <x v="3"/>
    <s v="Network problem"/>
    <s v="I'm having an issue with the {product_purchased}. Please assist. Thanks, J.R. I've tried clearing the cache and data for the {product_purchased} app, but the issue persists."/>
    <x v="0"/>
    <m/>
    <x v="3"/>
    <s v="Email"/>
    <d v="2023-06-01T01:48:52"/>
    <m/>
    <x v="0"/>
    <x v="0"/>
    <x v="10"/>
    <x v="1"/>
    <x v="0"/>
    <x v="0"/>
    <n v="0.78125"/>
  </r>
  <r>
    <n v="2924"/>
    <s v="Deborah Montoya"/>
    <s v="kthompson@example.org"/>
    <n v="34"/>
    <s v="Female"/>
    <x v="28"/>
    <d v="2021-05-16T00:00:00"/>
    <x v="3"/>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x v="2"/>
    <m/>
    <x v="1"/>
    <s v="Social media"/>
    <m/>
    <m/>
    <x v="0"/>
    <x v="9"/>
    <x v="1"/>
    <x v="1"/>
    <x v="0"/>
    <x v="1"/>
    <n v="0.22500000000000001"/>
  </r>
  <r>
    <n v="2925"/>
    <s v="Elizabeth Wells"/>
    <s v="fwells@example.net"/>
    <n v="48"/>
    <s v="Male"/>
    <x v="2"/>
    <d v="2021-02-06T00:00:00"/>
    <x v="4"/>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x v="0"/>
    <m/>
    <x v="3"/>
    <s v="Phone"/>
    <d v="2023-06-01T21:49:55"/>
    <m/>
    <x v="0"/>
    <x v="3"/>
    <x v="4"/>
    <x v="1"/>
    <x v="0"/>
    <x v="0"/>
    <n v="0.22500000000000001"/>
  </r>
  <r>
    <n v="2926"/>
    <s v="Sara Martinez"/>
    <s v="freemankimberly@example.org"/>
    <n v="32"/>
    <s v="Male"/>
    <x v="23"/>
    <d v="2020-09-15T00:00:00"/>
    <x v="3"/>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x v="2"/>
    <m/>
    <x v="2"/>
    <s v="Email"/>
    <m/>
    <m/>
    <x v="0"/>
    <x v="10"/>
    <x v="9"/>
    <x v="0"/>
    <x v="0"/>
    <x v="1"/>
    <n v="0.22500000000000001"/>
  </r>
  <r>
    <n v="2927"/>
    <s v="Jesse Edwards"/>
    <s v="richardpatel@example.net"/>
    <n v="47"/>
    <s v="Male"/>
    <x v="1"/>
    <d v="2020-08-09T00:00:00"/>
    <x v="1"/>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x v="0"/>
    <m/>
    <x v="0"/>
    <s v="Phone"/>
    <d v="2023-05-31T23:32:58"/>
    <m/>
    <x v="0"/>
    <x v="8"/>
    <x v="5"/>
    <x v="0"/>
    <x v="0"/>
    <x v="0"/>
    <n v="0.25624999999999998"/>
  </r>
  <r>
    <n v="2928"/>
    <s v="Bradley Graham"/>
    <s v="williamsdonna@example.com"/>
    <n v="69"/>
    <s v="Female"/>
    <x v="27"/>
    <d v="2021-09-20T00:00:00"/>
    <x v="4"/>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x v="1"/>
    <s v="Service win market down sport woman view whether."/>
    <x v="1"/>
    <s v="Phone"/>
    <d v="2023-06-01T05:42:00"/>
    <d v="2023-06-01T01:50:00"/>
    <x v="5"/>
    <x v="1"/>
    <x v="9"/>
    <x v="1"/>
    <x v="1"/>
    <x v="1"/>
    <n v="0.73124999999999996"/>
  </r>
  <r>
    <n v="2929"/>
    <s v="Robert Farley"/>
    <s v="tanya84@example.net"/>
    <n v="64"/>
    <s v="Other"/>
    <x v="27"/>
    <d v="2021-06-14T00:00:00"/>
    <x v="4"/>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x v="1"/>
    <s v="Oil type evening light general beat kid."/>
    <x v="1"/>
    <s v="Email"/>
    <d v="2023-06-01T11:22:02"/>
    <d v="2023-06-01T21:03:02"/>
    <x v="5"/>
    <x v="4"/>
    <x v="8"/>
    <x v="1"/>
    <x v="1"/>
    <x v="1"/>
    <n v="0.36249999999999999"/>
  </r>
  <r>
    <n v="2930"/>
    <s v="Melissa Sellers"/>
    <s v="william18@example.com"/>
    <n v="66"/>
    <s v="Male"/>
    <x v="11"/>
    <d v="2021-03-15T00:00:00"/>
    <x v="2"/>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x v="1"/>
    <s v="Senior suggest large your degree nation."/>
    <x v="2"/>
    <s v="Email"/>
    <d v="2023-06-01T08:04:04"/>
    <d v="2023-06-01T17:26:04"/>
    <x v="1"/>
    <x v="1"/>
    <x v="0"/>
    <x v="1"/>
    <x v="1"/>
    <x v="1"/>
    <n v="0.63124999999999998"/>
  </r>
  <r>
    <n v="2931"/>
    <s v="Vanessa Martinez"/>
    <s v="valerie94@example.com"/>
    <n v="40"/>
    <s v="Female"/>
    <x v="9"/>
    <d v="2021-02-15T00:00:00"/>
    <x v="0"/>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x v="0"/>
    <m/>
    <x v="2"/>
    <s v="Email"/>
    <d v="2023-06-01T06:58:04"/>
    <m/>
    <x v="0"/>
    <x v="1"/>
    <x v="4"/>
    <x v="1"/>
    <x v="0"/>
    <x v="0"/>
    <n v="0.70625000000000004"/>
  </r>
  <r>
    <n v="2932"/>
    <s v="Eric Rodriguez"/>
    <s v="chelsea71@example.org"/>
    <n v="34"/>
    <s v="Female"/>
    <x v="15"/>
    <d v="2021-08-10T00:00:00"/>
    <x v="4"/>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x v="0"/>
    <m/>
    <x v="2"/>
    <s v="Social media"/>
    <d v="2023-06-01T08:54:06"/>
    <m/>
    <x v="0"/>
    <x v="7"/>
    <x v="5"/>
    <x v="1"/>
    <x v="0"/>
    <x v="0"/>
    <n v="0.23749999999999999"/>
  </r>
  <r>
    <n v="2933"/>
    <s v="Sandra Green"/>
    <s v="kduran@example.net"/>
    <n v="62"/>
    <s v="Male"/>
    <x v="9"/>
    <d v="2021-06-13T00:00:00"/>
    <x v="3"/>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x v="2"/>
    <m/>
    <x v="2"/>
    <s v="Email"/>
    <m/>
    <m/>
    <x v="0"/>
    <x v="4"/>
    <x v="8"/>
    <x v="0"/>
    <x v="0"/>
    <x v="1"/>
    <n v="0.36249999999999999"/>
  </r>
  <r>
    <n v="2934"/>
    <s v="Amber Heath"/>
    <s v="omcdaniel@example.org"/>
    <n v="44"/>
    <s v="Other"/>
    <x v="36"/>
    <d v="2021-10-03T00:00:00"/>
    <x v="4"/>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x v="1"/>
    <s v="Factor case well."/>
    <x v="2"/>
    <s v="Email"/>
    <d v="2023-06-01T01:29:09"/>
    <d v="2023-06-01T06:19:09"/>
    <x v="3"/>
    <x v="0"/>
    <x v="7"/>
    <x v="1"/>
    <x v="1"/>
    <x v="1"/>
    <n v="0.83750000000000002"/>
  </r>
  <r>
    <n v="2935"/>
    <s v="Marvin King"/>
    <s v="englishaustin@example.com"/>
    <n v="50"/>
    <s v="Female"/>
    <x v="0"/>
    <d v="2020-10-28T00:00:00"/>
    <x v="2"/>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x v="1"/>
    <s v="Pressure west attention team thing campaign conference."/>
    <x v="2"/>
    <s v="Chat"/>
    <d v="2023-06-01T01:54:10"/>
    <d v="2023-06-01T16:04:10"/>
    <x v="4"/>
    <x v="10"/>
    <x v="7"/>
    <x v="1"/>
    <x v="1"/>
    <x v="1"/>
    <n v="0.25624999999999998"/>
  </r>
  <r>
    <n v="2936"/>
    <s v="Erin Brown"/>
    <s v="ochoacarl@example.net"/>
    <n v="21"/>
    <s v="Male"/>
    <x v="22"/>
    <d v="2020-07-14T00:00:00"/>
    <x v="3"/>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x v="2"/>
    <m/>
    <x v="3"/>
    <s v="Chat"/>
    <m/>
    <m/>
    <x v="0"/>
    <x v="2"/>
    <x v="2"/>
    <x v="1"/>
    <x v="0"/>
    <x v="1"/>
    <n v="0.57499999999999996"/>
  </r>
  <r>
    <n v="2937"/>
    <s v="Rebekah Shaw"/>
    <s v="thaynes@example.com"/>
    <n v="28"/>
    <s v="Female"/>
    <x v="6"/>
    <d v="2021-06-02T00:00:00"/>
    <x v="4"/>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x v="0"/>
    <m/>
    <x v="1"/>
    <s v="Email"/>
    <d v="2023-06-01T22:48:12"/>
    <m/>
    <x v="0"/>
    <x v="2"/>
    <x v="8"/>
    <x v="1"/>
    <x v="0"/>
    <x v="0"/>
    <n v="0.56874999999999998"/>
  </r>
  <r>
    <n v="2938"/>
    <s v="Ashley Lynch"/>
    <s v="arthurdominguez@example.org"/>
    <n v="20"/>
    <s v="Female"/>
    <x v="17"/>
    <d v="2020-09-18T00:00:00"/>
    <x v="0"/>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x v="1"/>
    <s v="Fund wind as shoulder find education fire."/>
    <x v="0"/>
    <s v="Email"/>
    <d v="2023-06-01T09:52:15"/>
    <d v="2023-06-01T22:05:15"/>
    <x v="3"/>
    <x v="1"/>
    <x v="9"/>
    <x v="1"/>
    <x v="1"/>
    <x v="1"/>
    <n v="0.73124999999999996"/>
  </r>
  <r>
    <n v="2939"/>
    <s v="Kevin Morgan"/>
    <s v="cortega@example.net"/>
    <n v="34"/>
    <s v="Male"/>
    <x v="39"/>
    <d v="2021-09-30T00:00:00"/>
    <x v="1"/>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x v="1"/>
    <s v="Forward house arrive upon office what."/>
    <x v="0"/>
    <s v="Social media"/>
    <d v="2023-06-01T09:54:16"/>
    <d v="2023-06-01T10:09:16"/>
    <x v="1"/>
    <x v="6"/>
    <x v="9"/>
    <x v="1"/>
    <x v="1"/>
    <x v="1"/>
    <n v="0.4"/>
  </r>
  <r>
    <n v="2940"/>
    <s v="Patrick Morgan"/>
    <s v="estradajoseph@example.com"/>
    <n v="63"/>
    <s v="Female"/>
    <x v="34"/>
    <d v="2021-05-30T00:00:00"/>
    <x v="0"/>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x v="2"/>
    <m/>
    <x v="2"/>
    <s v="Social media"/>
    <m/>
    <m/>
    <x v="0"/>
    <x v="1"/>
    <x v="1"/>
    <x v="0"/>
    <x v="0"/>
    <x v="1"/>
    <n v="0.71875"/>
  </r>
  <r>
    <n v="2941"/>
    <s v="Logan Ellis"/>
    <s v="jenniferallen@example.com"/>
    <n v="66"/>
    <s v="Female"/>
    <x v="32"/>
    <d v="2021-10-24T00:00:00"/>
    <x v="2"/>
    <s v="Product setup"/>
    <s v="I'm having an issue with the {product_purchased}. Please assist. https://storify.com/review/26271228/sh-a-segment-of-worldbuilder-for-worldbuilding-game I rely heavily on my {product_purchased} for my daily tasks, and this issue is hindering my productivity."/>
    <x v="2"/>
    <m/>
    <x v="3"/>
    <s v="Phone"/>
    <m/>
    <m/>
    <x v="0"/>
    <x v="1"/>
    <x v="7"/>
    <x v="1"/>
    <x v="0"/>
    <x v="1"/>
    <n v="0.79374999999999996"/>
  </r>
  <r>
    <n v="2942"/>
    <s v="William Santos"/>
    <s v="zmurillo@example.org"/>
    <n v="42"/>
    <s v="Other"/>
    <x v="6"/>
    <d v="2021-08-15T00:00:00"/>
    <x v="1"/>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x v="0"/>
    <m/>
    <x v="2"/>
    <s v="Email"/>
    <d v="2023-06-01T20:03:20"/>
    <m/>
    <x v="0"/>
    <x v="10"/>
    <x v="5"/>
    <x v="1"/>
    <x v="0"/>
    <x v="0"/>
    <n v="0.16875000000000001"/>
  </r>
  <r>
    <n v="2943"/>
    <s v="Sara Chapman"/>
    <s v="frank19@example.net"/>
    <n v="26"/>
    <s v="Other"/>
    <x v="21"/>
    <d v="2021-03-03T00:00:00"/>
    <x v="4"/>
    <s v="Data loss"/>
    <s v="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
    <x v="2"/>
    <m/>
    <x v="3"/>
    <s v="Email"/>
    <m/>
    <m/>
    <x v="0"/>
    <x v="0"/>
    <x v="0"/>
    <x v="1"/>
    <x v="0"/>
    <x v="1"/>
    <n v="0.76875000000000004"/>
  </r>
  <r>
    <n v="2944"/>
    <s v="Laura Marsh"/>
    <s v="timothy53@example.net"/>
    <n v="69"/>
    <s v="Female"/>
    <x v="39"/>
    <d v="2021-04-11T00:00:00"/>
    <x v="3"/>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x v="2"/>
    <m/>
    <x v="0"/>
    <s v="Email"/>
    <m/>
    <m/>
    <x v="0"/>
    <x v="5"/>
    <x v="11"/>
    <x v="0"/>
    <x v="0"/>
    <x v="1"/>
    <n v="0.19375000000000001"/>
  </r>
  <r>
    <n v="2945"/>
    <s v="Tammy Davis"/>
    <s v="david50@example.com"/>
    <n v="58"/>
    <s v="Male"/>
    <x v="6"/>
    <d v="2021-10-18T00:00:00"/>
    <x v="4"/>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x v="2"/>
    <m/>
    <x v="0"/>
    <s v="Email"/>
    <m/>
    <m/>
    <x v="0"/>
    <x v="4"/>
    <x v="7"/>
    <x v="0"/>
    <x v="0"/>
    <x v="1"/>
    <n v="0.48125000000000001"/>
  </r>
  <r>
    <n v="2946"/>
    <s v="James Davis"/>
    <s v="matthewrollins@example.com"/>
    <n v="27"/>
    <s v="Female"/>
    <x v="8"/>
    <d v="2021-12-17T00:00:00"/>
    <x v="1"/>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x v="2"/>
    <m/>
    <x v="2"/>
    <s v="Social media"/>
    <m/>
    <m/>
    <x v="0"/>
    <x v="1"/>
    <x v="10"/>
    <x v="0"/>
    <x v="0"/>
    <x v="1"/>
    <n v="0.66249999999999998"/>
  </r>
  <r>
    <n v="2947"/>
    <s v="Lisa Myers"/>
    <s v="gthomas@example.net"/>
    <n v="39"/>
    <s v="Other"/>
    <x v="10"/>
    <d v="2020-09-06T00:00:00"/>
    <x v="0"/>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x v="1"/>
    <s v="Agree and day memory chance policy ok."/>
    <x v="3"/>
    <s v="Phone"/>
    <d v="2023-06-01T11:18:28"/>
    <d v="2023-06-01T13:33:28"/>
    <x v="2"/>
    <x v="2"/>
    <x v="9"/>
    <x v="1"/>
    <x v="1"/>
    <x v="1"/>
    <n v="0.61250000000000004"/>
  </r>
  <r>
    <n v="2948"/>
    <s v="Ashlee Tyler"/>
    <s v="paul13@example.net"/>
    <n v="19"/>
    <s v="Male"/>
    <x v="19"/>
    <d v="2020-04-09T00:00:00"/>
    <x v="1"/>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x v="2"/>
    <m/>
    <x v="1"/>
    <s v="Social media"/>
    <m/>
    <m/>
    <x v="0"/>
    <x v="10"/>
    <x v="11"/>
    <x v="1"/>
    <x v="0"/>
    <x v="1"/>
    <n v="0.20624999999999999"/>
  </r>
  <r>
    <n v="2949"/>
    <s v="Nathan Schneider"/>
    <s v="marvin61@example.net"/>
    <n v="68"/>
    <s v="Male"/>
    <x v="25"/>
    <d v="2020-10-05T00:00:00"/>
    <x v="1"/>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x v="2"/>
    <m/>
    <x v="3"/>
    <s v="Phone"/>
    <m/>
    <m/>
    <x v="0"/>
    <x v="3"/>
    <x v="7"/>
    <x v="1"/>
    <x v="0"/>
    <x v="1"/>
    <n v="0.21249999999999999"/>
  </r>
  <r>
    <n v="2950"/>
    <s v="Shawna Payne"/>
    <s v="matthewwhitaker@example.com"/>
    <n v="35"/>
    <s v="Other"/>
    <x v="16"/>
    <d v="2021-10-14T00:00:00"/>
    <x v="4"/>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x v="0"/>
    <m/>
    <x v="3"/>
    <s v="Email"/>
    <d v="2023-06-01T09:34:32"/>
    <m/>
    <x v="0"/>
    <x v="6"/>
    <x v="7"/>
    <x v="1"/>
    <x v="0"/>
    <x v="0"/>
    <n v="0.48749999999999999"/>
  </r>
  <r>
    <n v="2951"/>
    <s v="Eileen Boyd"/>
    <s v="james50@example.net"/>
    <n v="41"/>
    <s v="Male"/>
    <x v="38"/>
    <d v="2020-04-28T00:00:00"/>
    <x v="2"/>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x v="0"/>
    <m/>
    <x v="1"/>
    <s v="Chat"/>
    <d v="2023-06-01T06:49:34"/>
    <m/>
    <x v="0"/>
    <x v="6"/>
    <x v="11"/>
    <x v="1"/>
    <x v="0"/>
    <x v="0"/>
    <n v="0.53125"/>
  </r>
  <r>
    <n v="2952"/>
    <s v="Zachary Contreras"/>
    <s v="jennifer10@example.com"/>
    <n v="33"/>
    <s v="Other"/>
    <x v="31"/>
    <d v="2021-04-18T00:00:00"/>
    <x v="2"/>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x v="0"/>
    <m/>
    <x v="2"/>
    <s v="Phone"/>
    <d v="2023-06-01T02:20:35"/>
    <m/>
    <x v="0"/>
    <x v="0"/>
    <x v="11"/>
    <x v="1"/>
    <x v="0"/>
    <x v="0"/>
    <n v="0.875"/>
  </r>
  <r>
    <n v="2953"/>
    <s v="Kristopher Webb"/>
    <s v="yfields@example.com"/>
    <n v="51"/>
    <s v="Other"/>
    <x v="22"/>
    <d v="2021-12-11T00:00:00"/>
    <x v="2"/>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x v="0"/>
    <m/>
    <x v="2"/>
    <s v="Phone"/>
    <d v="2023-06-01T15:50:37"/>
    <m/>
    <x v="0"/>
    <x v="0"/>
    <x v="10"/>
    <x v="1"/>
    <x v="0"/>
    <x v="0"/>
    <n v="0.78125"/>
  </r>
  <r>
    <n v="2954"/>
    <s v="Wanda Martinez"/>
    <s v="wilsonbrooke@example.org"/>
    <n v="70"/>
    <s v="Other"/>
    <x v="39"/>
    <d v="2020-06-16T00:00:00"/>
    <x v="2"/>
    <s v="Cancellation request"/>
    <s v="I'm having an issue with the {product_purchased}. Please assist._x000a__x000a_6 #6 hlm_1_9a0fe07 $1 $2 $1 $0 $0 #13161119 #17 I've checked for any available software updates for my {product_purchased}, but there are none."/>
    <x v="0"/>
    <m/>
    <x v="0"/>
    <s v="Email"/>
    <d v="2023-06-01T01:15:39"/>
    <m/>
    <x v="0"/>
    <x v="0"/>
    <x v="8"/>
    <x v="0"/>
    <x v="0"/>
    <x v="0"/>
    <n v="0.84375"/>
  </r>
  <r>
    <n v="2955"/>
    <s v="Sharon Lowery"/>
    <s v="wagnerlisa@example.net"/>
    <n v="60"/>
    <s v="Male"/>
    <x v="6"/>
    <d v="2021-08-03T00:00:00"/>
    <x v="0"/>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x v="1"/>
    <s v="When lose provide kitchen."/>
    <x v="1"/>
    <s v="Email"/>
    <d v="2023-06-01T03:07:40"/>
    <d v="2023-06-01T22:50:40"/>
    <x v="2"/>
    <x v="2"/>
    <x v="5"/>
    <x v="1"/>
    <x v="1"/>
    <x v="1"/>
    <n v="0.64375000000000004"/>
  </r>
  <r>
    <n v="2956"/>
    <s v="Alex Thomas"/>
    <s v="ashley90@example.com"/>
    <n v="43"/>
    <s v="Male"/>
    <x v="30"/>
    <d v="2020-04-25T00:00:00"/>
    <x v="3"/>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x v="1"/>
    <s v="Interest particular score section."/>
    <x v="2"/>
    <s v="Chat"/>
    <d v="2023-06-01T18:01:43"/>
    <d v="2023-06-01T10:04:43"/>
    <x v="2"/>
    <x v="2"/>
    <x v="11"/>
    <x v="1"/>
    <x v="1"/>
    <x v="1"/>
    <n v="0.65"/>
  </r>
  <r>
    <n v="2957"/>
    <s v="Heather Gardner"/>
    <s v="colinhodges@example.net"/>
    <n v="41"/>
    <s v="Female"/>
    <x v="15"/>
    <d v="2021-10-12T00:00:00"/>
    <x v="4"/>
    <s v="Cancellation request"/>
    <s v="I'm having an issue with the {product_purchased}. Please assist. (...) 3.1.5 What can be corrected for the future? I'm experiencing this issue on multiple devices of the same model, so it seems to be a widespread problem."/>
    <x v="2"/>
    <m/>
    <x v="1"/>
    <s v="Social media"/>
    <m/>
    <m/>
    <x v="0"/>
    <x v="1"/>
    <x v="7"/>
    <x v="1"/>
    <x v="0"/>
    <x v="1"/>
    <n v="0.79374999999999996"/>
  </r>
  <r>
    <n v="2958"/>
    <s v="Jason Medina"/>
    <s v="nchristian@example.com"/>
    <n v="70"/>
    <s v="Female"/>
    <x v="28"/>
    <d v="2021-10-01T00:00:00"/>
    <x v="4"/>
    <s v="Cancellation request"/>
    <s v="I'm having an issue with the {product_purchased}. Please assist. This problem started occurring after the recent software update. I haven't made any other changes to the device."/>
    <x v="0"/>
    <m/>
    <x v="3"/>
    <s v="Social media"/>
    <d v="2023-06-01T16:31:44"/>
    <m/>
    <x v="0"/>
    <x v="7"/>
    <x v="7"/>
    <x v="1"/>
    <x v="0"/>
    <x v="0"/>
    <n v="0.2"/>
  </r>
  <r>
    <n v="2959"/>
    <s v="Shannon Mccormick"/>
    <s v="zfritz@example.com"/>
    <n v="65"/>
    <s v="Female"/>
    <x v="1"/>
    <d v="2021-02-07T00:00:00"/>
    <x v="2"/>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x v="0"/>
    <m/>
    <x v="3"/>
    <s v="Phone"/>
    <d v="2023-06-01T11:11:45"/>
    <m/>
    <x v="0"/>
    <x v="2"/>
    <x v="4"/>
    <x v="1"/>
    <x v="0"/>
    <x v="0"/>
    <n v="0.6875"/>
  </r>
  <r>
    <n v="2960"/>
    <s v="Nathan Oconnor"/>
    <s v="caleb35@example.org"/>
    <n v="45"/>
    <s v="Other"/>
    <x v="35"/>
    <d v="2020-07-14T00:00:00"/>
    <x v="0"/>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x v="2"/>
    <m/>
    <x v="2"/>
    <s v="Chat"/>
    <m/>
    <m/>
    <x v="0"/>
    <x v="6"/>
    <x v="2"/>
    <x v="0"/>
    <x v="0"/>
    <x v="1"/>
    <n v="0.47499999999999998"/>
  </r>
  <r>
    <n v="2961"/>
    <s v="Jared Johnson"/>
    <s v="nicole09@example.net"/>
    <n v="36"/>
    <s v="Female"/>
    <x v="23"/>
    <d v="2020-03-03T00:00:00"/>
    <x v="0"/>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x v="2"/>
    <m/>
    <x v="1"/>
    <s v="Email"/>
    <m/>
    <m/>
    <x v="0"/>
    <x v="0"/>
    <x v="0"/>
    <x v="1"/>
    <x v="0"/>
    <x v="1"/>
    <n v="0.76875000000000004"/>
  </r>
  <r>
    <n v="2962"/>
    <s v="Monica Tucker"/>
    <s v="jenniferwinters@example.net"/>
    <n v="61"/>
    <s v="Female"/>
    <x v="7"/>
    <d v="2021-04-23T00:00:00"/>
    <x v="4"/>
    <s v="Refund request"/>
    <s v="I'm having an issue with the {product_purchased}. Please assist. {Product_purchased}, we will find out more about this issue. I've reviewed the troubleshooting steps on the official support website, but they didn't resolve the problem."/>
    <x v="0"/>
    <m/>
    <x v="2"/>
    <s v="Social media"/>
    <d v="2023-06-01T05:35:48"/>
    <m/>
    <x v="0"/>
    <x v="7"/>
    <x v="11"/>
    <x v="1"/>
    <x v="0"/>
    <x v="0"/>
    <n v="0.23749999999999999"/>
  </r>
  <r>
    <n v="2963"/>
    <s v="Rachael Adams"/>
    <s v="christina46@example.org"/>
    <n v="41"/>
    <s v="Female"/>
    <x v="32"/>
    <d v="2020-06-04T00:00:00"/>
    <x v="0"/>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x v="0"/>
    <m/>
    <x v="3"/>
    <s v="Phone"/>
    <d v="2023-06-01T20:34:49"/>
    <m/>
    <x v="0"/>
    <x v="1"/>
    <x v="8"/>
    <x v="1"/>
    <x v="0"/>
    <x v="0"/>
    <n v="0.64375000000000004"/>
  </r>
  <r>
    <n v="2964"/>
    <s v="Bradley Parrish"/>
    <s v="kwilson@example.net"/>
    <n v="22"/>
    <s v="Male"/>
    <x v="12"/>
    <d v="2021-05-05T00:00:00"/>
    <x v="1"/>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x v="0"/>
    <m/>
    <x v="3"/>
    <s v="Social media"/>
    <d v="2023-06-01T17:47:50"/>
    <m/>
    <x v="0"/>
    <x v="0"/>
    <x v="1"/>
    <x v="1"/>
    <x v="0"/>
    <x v="0"/>
    <n v="0.80625000000000002"/>
  </r>
  <r>
    <n v="2965"/>
    <s v="Amy Smith"/>
    <s v="ibryan@example.com"/>
    <n v="56"/>
    <s v="Female"/>
    <x v="18"/>
    <d v="2021-10-13T00:00:00"/>
    <x v="2"/>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x v="0"/>
    <m/>
    <x v="3"/>
    <s v="Social media"/>
    <d v="2023-06-01T16:41:51"/>
    <m/>
    <x v="0"/>
    <x v="5"/>
    <x v="7"/>
    <x v="1"/>
    <x v="0"/>
    <x v="0"/>
    <n v="0.23749999999999999"/>
  </r>
  <r>
    <n v="2966"/>
    <s v="Shawn Monroe"/>
    <s v="danielhall@example.org"/>
    <n v="46"/>
    <s v="Other"/>
    <x v="23"/>
    <d v="2020-02-11T00:00:00"/>
    <x v="3"/>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x v="0"/>
    <m/>
    <x v="1"/>
    <s v="Chat"/>
    <d v="2023-06-01T14:13:53"/>
    <m/>
    <x v="0"/>
    <x v="8"/>
    <x v="4"/>
    <x v="1"/>
    <x v="0"/>
    <x v="0"/>
    <n v="0.20624999999999999"/>
  </r>
  <r>
    <n v="2967"/>
    <s v="Michael Pratt"/>
    <s v="amurphy@example.org"/>
    <n v="60"/>
    <s v="Male"/>
    <x v="3"/>
    <d v="2020-10-21T00:00:00"/>
    <x v="2"/>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x v="1"/>
    <s v="Real simply kid walk ten."/>
    <x v="0"/>
    <s v="Chat"/>
    <d v="2023-06-01T06:15:54"/>
    <d v="2023-06-01T21:09:54"/>
    <x v="3"/>
    <x v="0"/>
    <x v="7"/>
    <x v="1"/>
    <x v="1"/>
    <x v="1"/>
    <n v="0.83750000000000002"/>
  </r>
  <r>
    <n v="2968"/>
    <s v="Stacy Harper"/>
    <s v="tiffanyromero@example.net"/>
    <n v="18"/>
    <s v="Other"/>
    <x v="32"/>
    <d v="2020-10-01T00:00:00"/>
    <x v="0"/>
    <s v="Account access"/>
    <s v="I'm having an issue with the {product_purchased}. Please assist. There is no refund for this product at this time. I've performed a factory reset on my {product_purchased}, hoping it would resolve the problem, but it didn't help."/>
    <x v="1"/>
    <s v="Rest travel song they table bad."/>
    <x v="0"/>
    <s v="Social media"/>
    <d v="2023-06-01T09:25:55"/>
    <d v="2023-06-01T14:14:55"/>
    <x v="5"/>
    <x v="4"/>
    <x v="7"/>
    <x v="1"/>
    <x v="1"/>
    <x v="1"/>
    <n v="0.48125000000000001"/>
  </r>
  <r>
    <n v="2969"/>
    <s v="Christopher Lynch"/>
    <s v="karen83@example.com"/>
    <n v="45"/>
    <s v="Female"/>
    <x v="31"/>
    <d v="2020-10-31T00:00:00"/>
    <x v="3"/>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x v="1"/>
    <s v="Name increase still apply billion purpose."/>
    <x v="2"/>
    <s v="Chat"/>
    <d v="2023-06-01T09:53:57"/>
    <d v="2023-06-01T19:28:57"/>
    <x v="4"/>
    <x v="8"/>
    <x v="7"/>
    <x v="1"/>
    <x v="1"/>
    <x v="1"/>
    <n v="0.20624999999999999"/>
  </r>
  <r>
    <n v="2970"/>
    <s v="Mr. James Ramsey"/>
    <s v="kristine09@example.com"/>
    <n v="33"/>
    <s v="Other"/>
    <x v="14"/>
    <d v="2020-09-05T00:00:00"/>
    <x v="3"/>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x v="1"/>
    <s v="Bag similar mission Congress they then soon."/>
    <x v="1"/>
    <s v="Phone"/>
    <d v="2023-06-01T01:57:59"/>
    <d v="2023-06-01T16:22:59"/>
    <x v="5"/>
    <x v="0"/>
    <x v="9"/>
    <x v="1"/>
    <x v="1"/>
    <x v="1"/>
    <n v="0.8"/>
  </r>
  <r>
    <n v="2971"/>
    <s v="Ariel Martinez"/>
    <s v="nicolerowe@example.com"/>
    <n v="48"/>
    <s v="Female"/>
    <x v="36"/>
    <d v="2021-06-16T00:00:00"/>
    <x v="1"/>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x v="2"/>
    <m/>
    <x v="3"/>
    <s v="Phone"/>
    <m/>
    <m/>
    <x v="0"/>
    <x v="2"/>
    <x v="8"/>
    <x v="1"/>
    <x v="0"/>
    <x v="1"/>
    <n v="0.56874999999999998"/>
  </r>
  <r>
    <n v="2972"/>
    <s v="Dr. Aaron Perez"/>
    <s v="carlglenn@example.net"/>
    <n v="24"/>
    <s v="Male"/>
    <x v="6"/>
    <d v="2020-03-17T00:00:00"/>
    <x v="1"/>
    <s v="Product recommendation"/>
    <s v="I'm having an issue with the {product_purchased}. Please assist._x000a__x000a_â€¢ Please provide information such as a description of the product, approximate dimensions, and what you want._x000a__x000a_â€¢ Use of the Product is subject to our I've recently updated the firmware of my {product_purchased}, and the issue started happening afterward. Could it be related to the update?"/>
    <x v="2"/>
    <m/>
    <x v="3"/>
    <s v="Social media"/>
    <m/>
    <m/>
    <x v="0"/>
    <x v="0"/>
    <x v="0"/>
    <x v="1"/>
    <x v="0"/>
    <x v="1"/>
    <n v="0.76875000000000004"/>
  </r>
  <r>
    <n v="2973"/>
    <s v="Dr. Joseph Nolan"/>
    <s v="mcintoshmaureen@example.com"/>
    <n v="57"/>
    <s v="Female"/>
    <x v="27"/>
    <d v="2020-10-27T00:00:00"/>
    <x v="4"/>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x v="0"/>
    <m/>
    <x v="3"/>
    <s v="Chat"/>
    <d v="2023-06-01T19:34:02"/>
    <m/>
    <x v="0"/>
    <x v="6"/>
    <x v="7"/>
    <x v="1"/>
    <x v="0"/>
    <x v="0"/>
    <n v="0.48749999999999999"/>
  </r>
  <r>
    <n v="2974"/>
    <s v="Scott Harper"/>
    <s v="floressue@example.org"/>
    <n v="58"/>
    <s v="Male"/>
    <x v="37"/>
    <d v="2021-04-15T00:00:00"/>
    <x v="2"/>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x v="0"/>
    <m/>
    <x v="0"/>
    <s v="Chat"/>
    <d v="2023-06-01T14:44:04"/>
    <m/>
    <x v="0"/>
    <x v="2"/>
    <x v="11"/>
    <x v="0"/>
    <x v="0"/>
    <x v="0"/>
    <n v="0.65"/>
  </r>
  <r>
    <n v="2975"/>
    <s v="Emily Allen"/>
    <s v="ashleewilliams@example.org"/>
    <n v="52"/>
    <s v="Male"/>
    <x v="3"/>
    <d v="2020-02-13T00:00:00"/>
    <x v="3"/>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x v="1"/>
    <s v="Control represent practice man put ground."/>
    <x v="2"/>
    <s v="Social media"/>
    <d v="2023-06-01T05:09:05"/>
    <d v="2023-06-01T08:27:05"/>
    <x v="2"/>
    <x v="7"/>
    <x v="4"/>
    <x v="1"/>
    <x v="1"/>
    <x v="1"/>
    <n v="0.18124999999999999"/>
  </r>
  <r>
    <n v="2976"/>
    <s v="Ashlee King"/>
    <s v="pthompson@example.net"/>
    <n v="66"/>
    <s v="Other"/>
    <x v="32"/>
    <d v="2021-06-10T00:00:00"/>
    <x v="4"/>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x v="1"/>
    <s v="Particularly floor spend."/>
    <x v="1"/>
    <s v="Phone"/>
    <d v="2023-05-31T23:40:05"/>
    <d v="2023-06-01T07:26:05"/>
    <x v="1"/>
    <x v="0"/>
    <x v="8"/>
    <x v="1"/>
    <x v="1"/>
    <x v="1"/>
    <n v="0.84375"/>
  </r>
  <r>
    <n v="2977"/>
    <s v="Melvin Warren"/>
    <s v="james63@example.org"/>
    <n v="56"/>
    <s v="Female"/>
    <x v="0"/>
    <d v="2020-09-13T00:00:00"/>
    <x v="0"/>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x v="0"/>
    <m/>
    <x v="2"/>
    <s v="Phone"/>
    <d v="2023-06-01T05:24:06"/>
    <m/>
    <x v="0"/>
    <x v="0"/>
    <x v="9"/>
    <x v="1"/>
    <x v="0"/>
    <x v="0"/>
    <n v="0.8"/>
  </r>
  <r>
    <n v="2978"/>
    <s v="Thomas Mcfarland"/>
    <s v="stephen72@example.net"/>
    <n v="48"/>
    <s v="Other"/>
    <x v="11"/>
    <d v="2020-02-05T00:00:00"/>
    <x v="0"/>
    <s v="Display issue"/>
    <s v="I'm having an issue with the {product_purchased}. Please assist. I'm experiencing this issue on multiple devices of the same model, so it seems to be a widespread problem."/>
    <x v="0"/>
    <m/>
    <x v="0"/>
    <s v="Chat"/>
    <d v="2023-06-01T14:26:06"/>
    <m/>
    <x v="0"/>
    <x v="2"/>
    <x v="4"/>
    <x v="0"/>
    <x v="0"/>
    <x v="0"/>
    <n v="0.6875"/>
  </r>
  <r>
    <n v="2979"/>
    <s v="Matthew Lang"/>
    <s v="jennifer58@example.net"/>
    <n v="39"/>
    <s v="Male"/>
    <x v="16"/>
    <d v="2021-11-12T00:00:00"/>
    <x v="4"/>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x v="2"/>
    <m/>
    <x v="3"/>
    <s v="Chat"/>
    <m/>
    <m/>
    <x v="0"/>
    <x v="0"/>
    <x v="3"/>
    <x v="1"/>
    <x v="0"/>
    <x v="1"/>
    <n v="0.9375"/>
  </r>
  <r>
    <n v="2980"/>
    <s v="William White"/>
    <s v="pfoster@example.com"/>
    <n v="29"/>
    <s v="Male"/>
    <x v="39"/>
    <d v="2020-02-01T00:00:00"/>
    <x v="1"/>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x v="0"/>
    <m/>
    <x v="3"/>
    <s v="Chat"/>
    <d v="2023-06-01T05:24:10"/>
    <m/>
    <x v="0"/>
    <x v="2"/>
    <x v="4"/>
    <x v="1"/>
    <x v="0"/>
    <x v="0"/>
    <n v="0.6875"/>
  </r>
  <r>
    <n v="2981"/>
    <s v="Jasmine Brown"/>
    <s v="brian05@example.net"/>
    <n v="44"/>
    <s v="Male"/>
    <x v="9"/>
    <d v="2020-09-26T00:00:00"/>
    <x v="3"/>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x v="2"/>
    <m/>
    <x v="2"/>
    <s v="Email"/>
    <m/>
    <m/>
    <x v="0"/>
    <x v="0"/>
    <x v="9"/>
    <x v="0"/>
    <x v="0"/>
    <x v="1"/>
    <n v="0.8"/>
  </r>
  <r>
    <n v="2982"/>
    <s v="Jasmin Dougherty"/>
    <s v="courtneylewis@example.org"/>
    <n v="33"/>
    <s v="Female"/>
    <x v="14"/>
    <d v="2021-02-19T00:00:00"/>
    <x v="2"/>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x v="0"/>
    <m/>
    <x v="3"/>
    <s v="Social media"/>
    <d v="2023-06-01T15:51:14"/>
    <m/>
    <x v="0"/>
    <x v="1"/>
    <x v="4"/>
    <x v="1"/>
    <x v="0"/>
    <x v="0"/>
    <n v="0.70625000000000004"/>
  </r>
  <r>
    <n v="2983"/>
    <s v="Allison Webster"/>
    <s v="grodriguez@example.com"/>
    <n v="41"/>
    <s v="Male"/>
    <x v="11"/>
    <d v="2021-04-12T00:00:00"/>
    <x v="1"/>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x v="0"/>
    <m/>
    <x v="0"/>
    <s v="Email"/>
    <d v="2023-06-01T07:01:15"/>
    <m/>
    <x v="0"/>
    <x v="8"/>
    <x v="11"/>
    <x v="0"/>
    <x v="0"/>
    <x v="0"/>
    <n v="0.28125"/>
  </r>
  <r>
    <n v="2984"/>
    <s v="Michelle Hall"/>
    <s v="angela13@example.net"/>
    <n v="59"/>
    <s v="Female"/>
    <x v="18"/>
    <d v="2020-02-23T00:00:00"/>
    <x v="2"/>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x v="2"/>
    <m/>
    <x v="3"/>
    <s v="Social media"/>
    <m/>
    <m/>
    <x v="0"/>
    <x v="0"/>
    <x v="4"/>
    <x v="1"/>
    <x v="0"/>
    <x v="1"/>
    <n v="0.9375"/>
  </r>
  <r>
    <n v="2985"/>
    <s v="Kimberly Fox"/>
    <s v="watsonmichele@example.org"/>
    <n v="49"/>
    <s v="Other"/>
    <x v="24"/>
    <d v="2021-03-22T00:00:00"/>
    <x v="1"/>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x v="1"/>
    <s v="Thought long into."/>
    <x v="0"/>
    <s v="Social media"/>
    <d v="2023-06-01T08:12:17"/>
    <d v="2023-06-01T16:26:17"/>
    <x v="2"/>
    <x v="8"/>
    <x v="0"/>
    <x v="1"/>
    <x v="1"/>
    <x v="1"/>
    <n v="0.23749999999999999"/>
  </r>
  <r>
    <n v="2986"/>
    <s v="Ann Clayton"/>
    <s v="gtanner@example.org"/>
    <n v="43"/>
    <s v="Other"/>
    <x v="20"/>
    <d v="2020-02-01T00:00:00"/>
    <x v="0"/>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x v="0"/>
    <m/>
    <x v="1"/>
    <s v="Chat"/>
    <d v="2023-06-01T11:43:18"/>
    <m/>
    <x v="0"/>
    <x v="4"/>
    <x v="4"/>
    <x v="1"/>
    <x v="0"/>
    <x v="0"/>
    <n v="0.47499999999999998"/>
  </r>
  <r>
    <n v="2987"/>
    <s v="Ronnie Kelley"/>
    <s v="amanda57@example.org"/>
    <n v="21"/>
    <s v="Male"/>
    <x v="21"/>
    <d v="2020-11-26T00:00:00"/>
    <x v="4"/>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x v="2"/>
    <m/>
    <x v="2"/>
    <s v="Chat"/>
    <m/>
    <m/>
    <x v="0"/>
    <x v="9"/>
    <x v="3"/>
    <x v="0"/>
    <x v="0"/>
    <x v="1"/>
    <n v="0.26874999999999999"/>
  </r>
  <r>
    <n v="2988"/>
    <s v="Kelly Smith"/>
    <s v="maryflowers@example.com"/>
    <n v="34"/>
    <s v="Female"/>
    <x v="33"/>
    <d v="2020-05-21T00:00:00"/>
    <x v="1"/>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x v="1"/>
    <s v="Rate stop president yard market one people."/>
    <x v="0"/>
    <s v="Phone"/>
    <d v="2023-06-01T07:21:19"/>
    <d v="2023-06-01T04:42:19"/>
    <x v="3"/>
    <x v="4"/>
    <x v="1"/>
    <x v="1"/>
    <x v="1"/>
    <x v="1"/>
    <n v="0.36875000000000002"/>
  </r>
  <r>
    <n v="2989"/>
    <s v="Bonnie Larson"/>
    <s v="davisantonio@example.org"/>
    <n v="50"/>
    <s v="Female"/>
    <x v="17"/>
    <d v="2020-10-26T00:00:00"/>
    <x v="3"/>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x v="1"/>
    <s v="Your rule throughout push capital issue."/>
    <x v="0"/>
    <s v="Chat"/>
    <d v="2023-06-01T01:01:21"/>
    <d v="2023-06-01T20:33:21"/>
    <x v="5"/>
    <x v="6"/>
    <x v="7"/>
    <x v="1"/>
    <x v="1"/>
    <x v="1"/>
    <n v="0.48749999999999999"/>
  </r>
  <r>
    <n v="2990"/>
    <s v="Hannah Wood"/>
    <s v="hansenvictoria@example.com"/>
    <n v="25"/>
    <s v="Male"/>
    <x v="31"/>
    <d v="2021-07-01T00:00:00"/>
    <x v="0"/>
    <s v="Display issue"/>
    <s v="I'm having an issue with the {product_purchased}. Please assist. â€” Dr. J.P. (@Dr.J.P) July 11, 2014_x000a__x000a_He continued:_x000a__x000a_It's not a problem for some of I've tried different settings and configurations on my {product_purchased}, but the issue persists."/>
    <x v="0"/>
    <m/>
    <x v="3"/>
    <s v="Phone"/>
    <d v="2023-06-01T18:44:23"/>
    <m/>
    <x v="0"/>
    <x v="7"/>
    <x v="2"/>
    <x v="1"/>
    <x v="0"/>
    <x v="0"/>
    <n v="0.26250000000000001"/>
  </r>
  <r>
    <n v="2991"/>
    <s v="Cameron Howard"/>
    <s v="hhughes@example.net"/>
    <n v="48"/>
    <s v="Male"/>
    <x v="8"/>
    <d v="2021-07-16T00:00:00"/>
    <x v="1"/>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x v="2"/>
    <m/>
    <x v="0"/>
    <s v="Phone"/>
    <m/>
    <m/>
    <x v="0"/>
    <x v="0"/>
    <x v="2"/>
    <x v="0"/>
    <x v="0"/>
    <x v="1"/>
    <n v="1.0687500000000001"/>
  </r>
  <r>
    <n v="2992"/>
    <s v="Megan Cameron"/>
    <s v="dlopez@example.net"/>
    <n v="28"/>
    <s v="Other"/>
    <x v="27"/>
    <d v="2021-09-30T00:00:00"/>
    <x v="1"/>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x v="0"/>
    <m/>
    <x v="3"/>
    <s v="Chat"/>
    <d v="2023-06-01T12:08:25"/>
    <m/>
    <x v="0"/>
    <x v="4"/>
    <x v="9"/>
    <x v="1"/>
    <x v="0"/>
    <x v="0"/>
    <n v="0.46875"/>
  </r>
  <r>
    <n v="2993"/>
    <s v="Heather Jackson"/>
    <s v="gsmith@example.net"/>
    <n v="57"/>
    <s v="Other"/>
    <x v="19"/>
    <d v="2021-11-27T00:00:00"/>
    <x v="4"/>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x v="1"/>
    <s v="Side husband chair relate drive accept once."/>
    <x v="3"/>
    <s v="Social media"/>
    <d v="2023-06-01T19:34:27"/>
    <d v="2023-06-01T04:14:27"/>
    <x v="3"/>
    <x v="4"/>
    <x v="3"/>
    <x v="1"/>
    <x v="1"/>
    <x v="1"/>
    <n v="0.41875000000000001"/>
  </r>
  <r>
    <n v="2994"/>
    <s v="Juan Perez"/>
    <s v="josephgarcia@example.com"/>
    <n v="38"/>
    <s v="Female"/>
    <x v="2"/>
    <d v="2021-08-31T00:00:00"/>
    <x v="3"/>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x v="2"/>
    <m/>
    <x v="1"/>
    <s v="Phone"/>
    <m/>
    <m/>
    <x v="0"/>
    <x v="0"/>
    <x v="5"/>
    <x v="1"/>
    <x v="0"/>
    <x v="1"/>
    <n v="0.89375000000000004"/>
  </r>
  <r>
    <n v="2995"/>
    <s v="Gabriella Howard"/>
    <s v="jennifer44@example.org"/>
    <n v="19"/>
    <s v="Male"/>
    <x v="37"/>
    <d v="2021-01-01T00:00:00"/>
    <x v="0"/>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x v="2"/>
    <m/>
    <x v="3"/>
    <s v="Social media"/>
    <m/>
    <m/>
    <x v="0"/>
    <x v="4"/>
    <x v="6"/>
    <x v="1"/>
    <x v="0"/>
    <x v="1"/>
    <n v="0.51875000000000004"/>
  </r>
  <r>
    <n v="2996"/>
    <s v="Lynn Bird"/>
    <s v="michellebarrett@example.com"/>
    <n v="63"/>
    <s v="Female"/>
    <x v="30"/>
    <d v="2020-04-02T00:00:00"/>
    <x v="0"/>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x v="1"/>
    <s v="Speak then student."/>
    <x v="2"/>
    <s v="Chat"/>
    <d v="2023-06-01T14:09:32"/>
    <d v="2023-06-01T08:38:32"/>
    <x v="3"/>
    <x v="1"/>
    <x v="11"/>
    <x v="1"/>
    <x v="1"/>
    <x v="1"/>
    <n v="0.65625"/>
  </r>
  <r>
    <n v="2997"/>
    <s v="Katherine Lyons"/>
    <s v="vkirby@example.net"/>
    <n v="19"/>
    <s v="Male"/>
    <x v="18"/>
    <d v="2021-11-04T00:00:00"/>
    <x v="0"/>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x v="2"/>
    <m/>
    <x v="0"/>
    <s v="Social media"/>
    <m/>
    <m/>
    <x v="0"/>
    <x v="0"/>
    <x v="3"/>
    <x v="0"/>
    <x v="0"/>
    <x v="1"/>
    <n v="0.9375"/>
  </r>
  <r>
    <n v="2998"/>
    <s v="Gary Perez"/>
    <s v="sthompson@example.net"/>
    <n v="42"/>
    <s v="Female"/>
    <x v="30"/>
    <d v="2021-01-11T00:00:00"/>
    <x v="3"/>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x v="0"/>
    <m/>
    <x v="2"/>
    <s v="Phone"/>
    <d v="2023-06-01T11:09:35"/>
    <m/>
    <x v="0"/>
    <x v="2"/>
    <x v="6"/>
    <x v="1"/>
    <x v="0"/>
    <x v="0"/>
    <n v="0.73124999999999996"/>
  </r>
  <r>
    <n v="2999"/>
    <s v="Seth Giles"/>
    <s v="emilyfoster@example.org"/>
    <n v="43"/>
    <s v="Female"/>
    <x v="25"/>
    <d v="2020-05-27T00:00:00"/>
    <x v="1"/>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x v="0"/>
    <m/>
    <x v="3"/>
    <s v="Social media"/>
    <d v="2023-06-01T09:09:37"/>
    <m/>
    <x v="0"/>
    <x v="1"/>
    <x v="1"/>
    <x v="1"/>
    <x v="0"/>
    <x v="0"/>
    <n v="0.71875"/>
  </r>
  <r>
    <n v="3000"/>
    <s v="Adam Garcia"/>
    <s v="cantualicia@example.org"/>
    <n v="44"/>
    <s v="Female"/>
    <x v="34"/>
    <d v="2020-03-07T00:00:00"/>
    <x v="4"/>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x v="1"/>
    <s v="Certain commercial citizen."/>
    <x v="3"/>
    <s v="Social media"/>
    <d v="2023-06-01T12:37:39"/>
    <d v="2023-06-01T22:47:39"/>
    <x v="4"/>
    <x v="5"/>
    <x v="0"/>
    <x v="1"/>
    <x v="1"/>
    <x v="1"/>
    <n v="0.26874999999999999"/>
  </r>
  <r>
    <n v="3001"/>
    <s v="Russell Harper"/>
    <s v="dereksandoval@example.com"/>
    <n v="34"/>
    <s v="Other"/>
    <x v="20"/>
    <d v="2020-04-28T00:00:00"/>
    <x v="0"/>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x v="1"/>
    <s v="Go scene seven sign then see."/>
    <x v="1"/>
    <s v="Social media"/>
    <d v="2023-06-01T00:34:40"/>
    <d v="2023-06-01T06:53:40"/>
    <x v="4"/>
    <x v="0"/>
    <x v="11"/>
    <x v="1"/>
    <x v="1"/>
    <x v="1"/>
    <n v="0.875"/>
  </r>
  <r>
    <n v="3002"/>
    <s v="Eric Lucas"/>
    <s v="knightmadeline@example.com"/>
    <n v="26"/>
    <s v="Female"/>
    <x v="16"/>
    <d v="2020-07-26T00:00:00"/>
    <x v="3"/>
    <s v="Data loss"/>
    <s v="I'm having an issue with the {product_purchased}. Please assist._x000a__x000a_The following steps apply when using the PBE: I'm not sure if this issue is specific to my device or if others have reported similar problems."/>
    <x v="1"/>
    <s v="Skin go hear professional study where measure whatever."/>
    <x v="3"/>
    <s v="Email"/>
    <d v="2023-06-01T06:06:41"/>
    <d v="2023-06-01T16:23:41"/>
    <x v="3"/>
    <x v="0"/>
    <x v="2"/>
    <x v="1"/>
    <x v="1"/>
    <x v="1"/>
    <n v="1.0687500000000001"/>
  </r>
  <r>
    <n v="3003"/>
    <s v="Bradley Newman"/>
    <s v="gregory48@example.com"/>
    <n v="57"/>
    <s v="Male"/>
    <x v="38"/>
    <d v="2020-03-10T00:00:00"/>
    <x v="4"/>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x v="0"/>
    <m/>
    <x v="3"/>
    <s v="Email"/>
    <d v="2023-06-01T05:29:43"/>
    <m/>
    <x v="0"/>
    <x v="6"/>
    <x v="0"/>
    <x v="1"/>
    <x v="0"/>
    <x v="0"/>
    <n v="0.47499999999999998"/>
  </r>
  <r>
    <n v="3004"/>
    <s v="Brandi Jones DDS"/>
    <s v="walkerlori@example.org"/>
    <n v="31"/>
    <s v="Male"/>
    <x v="0"/>
    <d v="2020-07-21T00:00:00"/>
    <x v="4"/>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x v="0"/>
    <m/>
    <x v="2"/>
    <s v="Social media"/>
    <d v="2023-06-01T14:51:44"/>
    <m/>
    <x v="0"/>
    <x v="0"/>
    <x v="2"/>
    <x v="1"/>
    <x v="0"/>
    <x v="0"/>
    <n v="1.0687500000000001"/>
  </r>
  <r>
    <n v="3005"/>
    <s v="David Jones"/>
    <s v="sanchezanthony@example.net"/>
    <n v="62"/>
    <s v="Female"/>
    <x v="31"/>
    <d v="2021-01-14T00:00:00"/>
    <x v="3"/>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x v="0"/>
    <m/>
    <x v="3"/>
    <s v="Email"/>
    <d v="2023-06-01T11:35:45"/>
    <m/>
    <x v="0"/>
    <x v="3"/>
    <x v="6"/>
    <x v="1"/>
    <x v="0"/>
    <x v="0"/>
    <n v="0.27500000000000002"/>
  </r>
  <r>
    <n v="3006"/>
    <s v="Antonio Salazar"/>
    <s v="ifrazier@example.org"/>
    <n v="28"/>
    <s v="Female"/>
    <x v="16"/>
    <d v="2021-03-20T00:00:00"/>
    <x v="2"/>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x v="1"/>
    <s v="Possible painting pattern least."/>
    <x v="0"/>
    <s v="Phone"/>
    <d v="2023-06-01T17:38:45"/>
    <d v="2023-06-01T05:15:45"/>
    <x v="2"/>
    <x v="0"/>
    <x v="0"/>
    <x v="1"/>
    <x v="1"/>
    <x v="1"/>
    <n v="0.76875000000000004"/>
  </r>
  <r>
    <n v="3007"/>
    <s v="Christina Miller"/>
    <s v="charlotteschneider@example.net"/>
    <n v="28"/>
    <s v="Other"/>
    <x v="35"/>
    <d v="2020-08-31T00:00:00"/>
    <x v="4"/>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x v="2"/>
    <m/>
    <x v="3"/>
    <s v="Chat"/>
    <m/>
    <m/>
    <x v="0"/>
    <x v="2"/>
    <x v="5"/>
    <x v="1"/>
    <x v="0"/>
    <x v="1"/>
    <n v="0.64375000000000004"/>
  </r>
  <r>
    <n v="3008"/>
    <s v="Tyler Foster"/>
    <s v="asmith@example.com"/>
    <n v="44"/>
    <s v="Male"/>
    <x v="15"/>
    <d v="2020-12-03T00:00:00"/>
    <x v="3"/>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x v="1"/>
    <s v="Other expect religious southern example."/>
    <x v="3"/>
    <s v="Phone"/>
    <d v="2023-06-01T01:00:49"/>
    <d v="2023-06-01T19:50:49"/>
    <x v="2"/>
    <x v="2"/>
    <x v="10"/>
    <x v="1"/>
    <x v="1"/>
    <x v="1"/>
    <n v="0.59375"/>
  </r>
  <r>
    <n v="3009"/>
    <s v="Kimberly Mercado"/>
    <s v="patrickwilliams@example.org"/>
    <n v="41"/>
    <s v="Female"/>
    <x v="25"/>
    <d v="2021-06-23T00:00:00"/>
    <x v="4"/>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x v="1"/>
    <s v="Nation beautiful per economy project."/>
    <x v="1"/>
    <s v="Social media"/>
    <d v="2023-06-01T00:58:50"/>
    <d v="2023-06-01T21:41:50"/>
    <x v="4"/>
    <x v="0"/>
    <x v="8"/>
    <x v="1"/>
    <x v="1"/>
    <x v="1"/>
    <n v="0.84375"/>
  </r>
  <r>
    <n v="3010"/>
    <s v="Jack Huang"/>
    <s v="edward93@example.com"/>
    <n v="28"/>
    <s v="Female"/>
    <x v="36"/>
    <d v="2020-01-08T00:00:00"/>
    <x v="3"/>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x v="0"/>
    <m/>
    <x v="2"/>
    <s v="Phone"/>
    <d v="2023-06-01T16:08:52"/>
    <m/>
    <x v="0"/>
    <x v="3"/>
    <x v="6"/>
    <x v="1"/>
    <x v="0"/>
    <x v="0"/>
    <n v="0.27500000000000002"/>
  </r>
  <r>
    <n v="3011"/>
    <s v="Erica Novak"/>
    <s v="huntermichael@example.org"/>
    <n v="53"/>
    <s v="Female"/>
    <x v="4"/>
    <d v="2021-04-01T00:00:00"/>
    <x v="4"/>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x v="0"/>
    <m/>
    <x v="2"/>
    <s v="Chat"/>
    <d v="2023-06-01T15:10:54"/>
    <m/>
    <x v="0"/>
    <x v="1"/>
    <x v="11"/>
    <x v="1"/>
    <x v="0"/>
    <x v="0"/>
    <n v="0.65625"/>
  </r>
  <r>
    <n v="3012"/>
    <s v="Garrett Mcneil"/>
    <s v="kirkrichard@example.net"/>
    <n v="27"/>
    <s v="Female"/>
    <x v="32"/>
    <d v="2020-04-17T00:00:00"/>
    <x v="4"/>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x v="1"/>
    <s v="Sell mother keep start we support opportunity."/>
    <x v="3"/>
    <s v="Social media"/>
    <d v="2023-06-01T14:37:56"/>
    <d v="2023-06-01T19:48:56"/>
    <x v="3"/>
    <x v="5"/>
    <x v="11"/>
    <x v="1"/>
    <x v="1"/>
    <x v="1"/>
    <n v="0.19375000000000001"/>
  </r>
  <r>
    <n v="3013"/>
    <s v="Travis Hatfield"/>
    <s v="smithjodi@example.org"/>
    <n v="43"/>
    <s v="Male"/>
    <x v="33"/>
    <d v="2020-02-13T00:00:00"/>
    <x v="3"/>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x v="1"/>
    <s v="Attack itself reason before less look choice."/>
    <x v="2"/>
    <s v="Email"/>
    <d v="2023-06-01T04:45:58"/>
    <d v="2023-06-01T03:59:58"/>
    <x v="4"/>
    <x v="2"/>
    <x v="4"/>
    <x v="1"/>
    <x v="1"/>
    <x v="1"/>
    <n v="0.6875"/>
  </r>
  <r>
    <n v="3014"/>
    <s v="Brittney Chapman"/>
    <s v="michaelleblanc@example.org"/>
    <n v="24"/>
    <s v="Male"/>
    <x v="9"/>
    <d v="2021-03-07T00:00:00"/>
    <x v="0"/>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x v="1"/>
    <s v="Discussion hard heavy truth score."/>
    <x v="0"/>
    <s v="Phone"/>
    <d v="2023-06-01T00:14:59"/>
    <d v="2023-06-01T09:08:59"/>
    <x v="4"/>
    <x v="2"/>
    <x v="0"/>
    <x v="1"/>
    <x v="1"/>
    <x v="1"/>
    <n v="0.64375000000000004"/>
  </r>
  <r>
    <n v="3015"/>
    <s v="Catherine Marquez"/>
    <s v="traceyjohnson@example.com"/>
    <n v="69"/>
    <s v="Female"/>
    <x v="5"/>
    <d v="2020-04-07T00:00:00"/>
    <x v="4"/>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x v="1"/>
    <s v="Town after break court morning big Democrat."/>
    <x v="2"/>
    <s v="Phone"/>
    <d v="2023-06-01T14:53:01"/>
    <d v="2023-05-31T23:48:01"/>
    <x v="4"/>
    <x v="9"/>
    <x v="11"/>
    <x v="1"/>
    <x v="1"/>
    <x v="1"/>
    <n v="0.1875"/>
  </r>
  <r>
    <n v="3016"/>
    <s v="Jesse Hoffman"/>
    <s v="trevorhendricks@example.org"/>
    <n v="59"/>
    <s v="Female"/>
    <x v="28"/>
    <d v="2021-07-24T00:00:00"/>
    <x v="1"/>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x v="2"/>
    <m/>
    <x v="1"/>
    <s v="Email"/>
    <m/>
    <m/>
    <x v="0"/>
    <x v="6"/>
    <x v="2"/>
    <x v="1"/>
    <x v="0"/>
    <x v="1"/>
    <n v="0.47499999999999998"/>
  </r>
  <r>
    <n v="3017"/>
    <s v="James Ross"/>
    <s v="christopherwelch@example.com"/>
    <n v="26"/>
    <s v="Female"/>
    <x v="17"/>
    <d v="2021-12-03T00:00:00"/>
    <x v="4"/>
    <s v="Hardware issue"/>
    <s v="I'm having an issue with the {product_purchased}. Please assist. I'm unable to find the option to perform the desired action in the {product_purchased}. Could you please guide me through the steps?"/>
    <x v="2"/>
    <m/>
    <x v="0"/>
    <s v="Social media"/>
    <m/>
    <m/>
    <x v="0"/>
    <x v="0"/>
    <x v="10"/>
    <x v="0"/>
    <x v="0"/>
    <x v="1"/>
    <n v="0.78125"/>
  </r>
  <r>
    <n v="3018"/>
    <s v="Erin Munoz"/>
    <s v="krodriguez@example.net"/>
    <n v="23"/>
    <s v="Male"/>
    <x v="35"/>
    <d v="2021-07-29T00:00:00"/>
    <x v="1"/>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x v="2"/>
    <m/>
    <x v="0"/>
    <s v="Social media"/>
    <m/>
    <m/>
    <x v="0"/>
    <x v="2"/>
    <x v="2"/>
    <x v="0"/>
    <x v="0"/>
    <x v="1"/>
    <n v="0.57499999999999996"/>
  </r>
  <r>
    <n v="3019"/>
    <s v="Lauren Rodriguez"/>
    <s v="kevin81@example.com"/>
    <n v="29"/>
    <s v="Other"/>
    <x v="4"/>
    <d v="2020-09-16T00:00:00"/>
    <x v="3"/>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x v="2"/>
    <m/>
    <x v="1"/>
    <s v="Social media"/>
    <m/>
    <m/>
    <x v="0"/>
    <x v="0"/>
    <x v="9"/>
    <x v="1"/>
    <x v="0"/>
    <x v="1"/>
    <n v="0.8"/>
  </r>
  <r>
    <n v="3020"/>
    <s v="Sarah Ford"/>
    <s v="wlee@example.net"/>
    <n v="42"/>
    <s v="Female"/>
    <x v="38"/>
    <d v="2020-01-07T00:00:00"/>
    <x v="2"/>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x v="1"/>
    <s v="Reflect affect worker let."/>
    <x v="2"/>
    <s v="Chat"/>
    <d v="2023-06-01T04:47:06"/>
    <d v="2023-06-01T13:00:06"/>
    <x v="5"/>
    <x v="7"/>
    <x v="6"/>
    <x v="1"/>
    <x v="1"/>
    <x v="1"/>
    <n v="0.29375000000000001"/>
  </r>
  <r>
    <n v="3021"/>
    <s v="Steven Jones"/>
    <s v="justinwilson@example.com"/>
    <n v="58"/>
    <s v="Female"/>
    <x v="8"/>
    <d v="2020-04-04T00:00:00"/>
    <x v="4"/>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x v="0"/>
    <m/>
    <x v="3"/>
    <s v="Social media"/>
    <d v="2023-06-01T02:03:08"/>
    <m/>
    <x v="0"/>
    <x v="4"/>
    <x v="11"/>
    <x v="1"/>
    <x v="0"/>
    <x v="0"/>
    <n v="0.42499999999999999"/>
  </r>
  <r>
    <n v="3022"/>
    <s v="Michelle Maddox"/>
    <s v="veronicasteele@example.com"/>
    <n v="64"/>
    <s v="Female"/>
    <x v="41"/>
    <d v="2021-08-21T00:00:00"/>
    <x v="2"/>
    <s v="Installation support"/>
    <s v="I'm having an issue with the {product_purchased}. Please assist._x000a__x000a_# # if!defined(SHIP_STORE_IN_SOCKET)_x000a__x000a_# let_x000a__x000a_# # # pch_buy I've checked for any available software updates for my {product_purchased}, but there are none."/>
    <x v="1"/>
    <s v="Reveal ground writer month toward memory career."/>
    <x v="2"/>
    <s v="Phone"/>
    <d v="2023-06-01T17:46:10"/>
    <d v="2023-06-01T14:45:10"/>
    <x v="4"/>
    <x v="0"/>
    <x v="5"/>
    <x v="1"/>
    <x v="1"/>
    <x v="1"/>
    <n v="0.89375000000000004"/>
  </r>
  <r>
    <n v="3023"/>
    <s v="Angela Peterson"/>
    <s v="melissa49@example.com"/>
    <n v="67"/>
    <s v="Other"/>
    <x v="37"/>
    <d v="2020-03-07T00:00:00"/>
    <x v="2"/>
    <s v="Payment issue"/>
    <s v="I'm having an issue with the {product_purchased}. Please assist. #g3h7lf0 @1e9e9b9 f2f6dbb8 &lt;http://www.dropbox.com/ I've followed online tutorials and community forums to troubleshoot the issue, but no luck so far."/>
    <x v="1"/>
    <s v="Glass chair daughter feeling sense near."/>
    <x v="0"/>
    <s v="Phone"/>
    <d v="2023-06-01T06:19:12"/>
    <d v="2023-06-01T05:44:12"/>
    <x v="2"/>
    <x v="6"/>
    <x v="0"/>
    <x v="1"/>
    <x v="1"/>
    <x v="1"/>
    <n v="0.47499999999999998"/>
  </r>
  <r>
    <n v="3024"/>
    <s v="Connie Obrien"/>
    <s v="lauren58@example.net"/>
    <n v="58"/>
    <s v="Male"/>
    <x v="25"/>
    <d v="2020-02-17T00:00:00"/>
    <x v="1"/>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x v="2"/>
    <m/>
    <x v="1"/>
    <s v="Phone"/>
    <m/>
    <m/>
    <x v="0"/>
    <x v="10"/>
    <x v="4"/>
    <x v="1"/>
    <x v="0"/>
    <x v="1"/>
    <n v="0.22500000000000001"/>
  </r>
  <r>
    <n v="3025"/>
    <s v="Carolyn Larson"/>
    <s v="ywilliams@example.net"/>
    <n v="65"/>
    <s v="Female"/>
    <x v="36"/>
    <d v="2020-07-06T00:00:00"/>
    <x v="1"/>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x v="0"/>
    <m/>
    <x v="1"/>
    <s v="Phone"/>
    <d v="2023-06-01T21:46:14"/>
    <m/>
    <x v="0"/>
    <x v="0"/>
    <x v="2"/>
    <x v="1"/>
    <x v="0"/>
    <x v="0"/>
    <n v="1.0687500000000001"/>
  </r>
  <r>
    <n v="3026"/>
    <s v="Erica Norman"/>
    <s v="davidfranklin@example.org"/>
    <n v="52"/>
    <s v="Other"/>
    <x v="41"/>
    <d v="2020-10-06T00:00:00"/>
    <x v="3"/>
    <s v="Peripheral compatibility"/>
    <s v="I'm having an issue with the {product_purchased}. Please assist. â€”_x000a__x000a_#7_x000a__x000a_#8 Note - this is my custom order of the same name but not the same location, so it must have been placed as I've checked for software updates, and my {product_purchased} is already running the latest version."/>
    <x v="0"/>
    <m/>
    <x v="2"/>
    <s v="Chat"/>
    <d v="2023-06-01T22:25:16"/>
    <m/>
    <x v="0"/>
    <x v="4"/>
    <x v="7"/>
    <x v="1"/>
    <x v="0"/>
    <x v="0"/>
    <n v="0.48125000000000001"/>
  </r>
  <r>
    <n v="3027"/>
    <s v="Michelle Pierce"/>
    <s v="thansen@example.net"/>
    <n v="66"/>
    <s v="Other"/>
    <x v="37"/>
    <d v="2020-02-24T00:00:00"/>
    <x v="2"/>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x v="2"/>
    <m/>
    <x v="0"/>
    <s v="Email"/>
    <m/>
    <m/>
    <x v="0"/>
    <x v="4"/>
    <x v="4"/>
    <x v="0"/>
    <x v="0"/>
    <x v="1"/>
    <n v="0.47499999999999998"/>
  </r>
  <r>
    <n v="3028"/>
    <s v="Philip Carter"/>
    <s v="richard73@example.com"/>
    <n v="31"/>
    <s v="Other"/>
    <x v="37"/>
    <d v="2021-10-24T00:00:00"/>
    <x v="1"/>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x v="0"/>
    <m/>
    <x v="1"/>
    <s v="Email"/>
    <d v="2023-06-01T12:50:19"/>
    <m/>
    <x v="0"/>
    <x v="4"/>
    <x v="7"/>
    <x v="1"/>
    <x v="0"/>
    <x v="0"/>
    <n v="0.48125000000000001"/>
  </r>
  <r>
    <n v="3029"/>
    <s v="Gabriel Mills"/>
    <s v="james28@example.net"/>
    <n v="31"/>
    <s v="Male"/>
    <x v="16"/>
    <d v="2021-08-20T00:00:00"/>
    <x v="1"/>
    <s v="Product recommendation"/>
    <s v="I'm having an issue with the {product_purchased}. Please assist._x000a__x000a_If this item isn't in stock, please add it to our shopping cart. I need assistance as soon as possible because it's affecting my work and productivity."/>
    <x v="2"/>
    <m/>
    <x v="2"/>
    <s v="Chat"/>
    <m/>
    <m/>
    <x v="0"/>
    <x v="2"/>
    <x v="5"/>
    <x v="0"/>
    <x v="0"/>
    <x v="1"/>
    <n v="0.64375000000000004"/>
  </r>
  <r>
    <n v="3030"/>
    <s v="Timothy Jackson"/>
    <s v="danielspencer@example.net"/>
    <n v="67"/>
    <s v="Female"/>
    <x v="39"/>
    <d v="2021-10-02T00:00:00"/>
    <x v="3"/>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x v="1"/>
    <s v="Cold assume until sort boy respond choose."/>
    <x v="0"/>
    <s v="Chat"/>
    <d v="2023-06-01T18:59:23"/>
    <d v="2023-06-01T07:25:23"/>
    <x v="4"/>
    <x v="2"/>
    <x v="7"/>
    <x v="1"/>
    <x v="1"/>
    <x v="1"/>
    <n v="0.7"/>
  </r>
  <r>
    <n v="3031"/>
    <s v="William Stein"/>
    <s v="tthompson@example.net"/>
    <n v="29"/>
    <s v="Male"/>
    <x v="24"/>
    <d v="2020-11-17T00:00:00"/>
    <x v="4"/>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x v="1"/>
    <s v="To economic however result strategy produce away."/>
    <x v="2"/>
    <s v="Email"/>
    <d v="2023-05-31T23:13:23"/>
    <d v="2023-06-01T19:45:23"/>
    <x v="3"/>
    <x v="2"/>
    <x v="3"/>
    <x v="1"/>
    <x v="1"/>
    <x v="1"/>
    <n v="0.6"/>
  </r>
  <r>
    <n v="3032"/>
    <s v="Michael Webb"/>
    <s v="ebenson@example.org"/>
    <n v="38"/>
    <s v="Male"/>
    <x v="24"/>
    <d v="2020-08-24T00:00:00"/>
    <x v="0"/>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x v="1"/>
    <s v="Phone answer history good once require mention however."/>
    <x v="0"/>
    <s v="Social media"/>
    <d v="2023-06-01T20:17:25"/>
    <d v="2023-06-01T06:46:25"/>
    <x v="4"/>
    <x v="7"/>
    <x v="5"/>
    <x v="1"/>
    <x v="1"/>
    <x v="1"/>
    <n v="0.23749999999999999"/>
  </r>
  <r>
    <n v="3033"/>
    <s v="Jason Stewart"/>
    <s v="kennethadams@example.net"/>
    <n v="34"/>
    <s v="Other"/>
    <x v="1"/>
    <d v="2020-06-14T00:00:00"/>
    <x v="1"/>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x v="0"/>
    <m/>
    <x v="2"/>
    <s v="Social media"/>
    <d v="2023-06-01T16:52:27"/>
    <m/>
    <x v="0"/>
    <x v="1"/>
    <x v="8"/>
    <x v="1"/>
    <x v="0"/>
    <x v="0"/>
    <n v="0.64375000000000004"/>
  </r>
  <r>
    <n v="3034"/>
    <s v="Heather Peterson"/>
    <s v="cheryl76@example.org"/>
    <n v="21"/>
    <s v="Female"/>
    <x v="24"/>
    <d v="2020-01-16T00:00:00"/>
    <x v="4"/>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x v="1"/>
    <s v="Adult head people."/>
    <x v="2"/>
    <s v="Social media"/>
    <d v="2023-06-01T22:26:28"/>
    <d v="2023-06-01T20:12:28"/>
    <x v="2"/>
    <x v="2"/>
    <x v="6"/>
    <x v="1"/>
    <x v="1"/>
    <x v="1"/>
    <n v="0.73124999999999996"/>
  </r>
  <r>
    <n v="3035"/>
    <s v="Denise Lowe"/>
    <s v="taylor39@example.com"/>
    <n v="65"/>
    <s v="Other"/>
    <x v="33"/>
    <d v="2021-06-15T00:00:00"/>
    <x v="4"/>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x v="1"/>
    <s v="Goal information different so nature cultural nature."/>
    <x v="0"/>
    <s v="Email"/>
    <d v="2023-06-01T16:05:29"/>
    <d v="2023-06-01T09:18:29"/>
    <x v="4"/>
    <x v="5"/>
    <x v="8"/>
    <x v="1"/>
    <x v="1"/>
    <x v="1"/>
    <n v="0.27500000000000002"/>
  </r>
  <r>
    <n v="3036"/>
    <s v="Todd Roberts"/>
    <s v="bowmankimberly@example.org"/>
    <n v="68"/>
    <s v="Female"/>
    <x v="0"/>
    <d v="2021-06-02T00:00:00"/>
    <x v="3"/>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x v="0"/>
    <m/>
    <x v="2"/>
    <s v="Social media"/>
    <d v="2023-06-01T19:40:31"/>
    <m/>
    <x v="0"/>
    <x v="1"/>
    <x v="8"/>
    <x v="1"/>
    <x v="0"/>
    <x v="0"/>
    <n v="0.64375000000000004"/>
  </r>
  <r>
    <n v="3037"/>
    <s v="Linda Mcdonald"/>
    <s v="matakevin@example.com"/>
    <n v="34"/>
    <s v="Female"/>
    <x v="16"/>
    <d v="2020-06-19T00:00:00"/>
    <x v="2"/>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x v="1"/>
    <s v="Specific away ability play such staff."/>
    <x v="1"/>
    <s v="Chat"/>
    <d v="2023-06-01T01:17:32"/>
    <d v="2023-06-01T17:07:32"/>
    <x v="2"/>
    <x v="0"/>
    <x v="8"/>
    <x v="1"/>
    <x v="1"/>
    <x v="1"/>
    <n v="0.84375"/>
  </r>
  <r>
    <n v="3038"/>
    <s v="Kim Price"/>
    <s v="boydalexander@example.net"/>
    <n v="40"/>
    <s v="Female"/>
    <x v="23"/>
    <d v="2021-08-09T00:00:00"/>
    <x v="4"/>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x v="2"/>
    <m/>
    <x v="2"/>
    <s v="Phone"/>
    <m/>
    <m/>
    <x v="0"/>
    <x v="2"/>
    <x v="5"/>
    <x v="0"/>
    <x v="0"/>
    <x v="1"/>
    <n v="0.64375000000000004"/>
  </r>
  <r>
    <n v="3039"/>
    <s v="Tim Solis"/>
    <s v="wallkelsey@example.net"/>
    <n v="64"/>
    <s v="Female"/>
    <x v="17"/>
    <d v="2020-02-18T00:00:00"/>
    <x v="4"/>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x v="2"/>
    <m/>
    <x v="3"/>
    <s v="Social media"/>
    <m/>
    <m/>
    <x v="0"/>
    <x v="6"/>
    <x v="4"/>
    <x v="1"/>
    <x v="0"/>
    <x v="1"/>
    <n v="0.39374999999999999"/>
  </r>
  <r>
    <n v="3040"/>
    <s v="Kirsten Howard"/>
    <s v="nicole15@example.com"/>
    <n v="37"/>
    <s v="Female"/>
    <x v="33"/>
    <d v="2021-02-07T00:00:00"/>
    <x v="3"/>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x v="0"/>
    <m/>
    <x v="0"/>
    <s v="Phone"/>
    <d v="2023-06-01T09:15:36"/>
    <m/>
    <x v="0"/>
    <x v="1"/>
    <x v="4"/>
    <x v="0"/>
    <x v="0"/>
    <x v="0"/>
    <n v="0.70625000000000004"/>
  </r>
  <r>
    <n v="3041"/>
    <s v="Craig Smith"/>
    <s v="deannabarton@example.org"/>
    <n v="42"/>
    <s v="Female"/>
    <x v="34"/>
    <d v="2020-11-13T00:00:00"/>
    <x v="4"/>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x v="1"/>
    <s v="Kind gun organization modern."/>
    <x v="2"/>
    <s v="Email"/>
    <d v="2023-06-01T10:42:38"/>
    <d v="2023-06-01T10:57:38"/>
    <x v="1"/>
    <x v="9"/>
    <x v="3"/>
    <x v="1"/>
    <x v="1"/>
    <x v="1"/>
    <n v="0.26874999999999999"/>
  </r>
  <r>
    <n v="3042"/>
    <s v="Christine Williams"/>
    <s v="bartlettshane@example.com"/>
    <n v="57"/>
    <s v="Male"/>
    <x v="27"/>
    <d v="2020-05-07T00:00:00"/>
    <x v="1"/>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x v="1"/>
    <s v="Tell exactly while might time."/>
    <x v="0"/>
    <s v="Social media"/>
    <d v="2023-06-01T09:15:39"/>
    <d v="2023-06-01T12:15:39"/>
    <x v="5"/>
    <x v="10"/>
    <x v="1"/>
    <x v="1"/>
    <x v="1"/>
    <x v="1"/>
    <n v="0.24374999999999999"/>
  </r>
  <r>
    <n v="3043"/>
    <s v="Gloria Thompson"/>
    <s v="gonzalesjonathan@example.org"/>
    <n v="34"/>
    <s v="Male"/>
    <x v="11"/>
    <d v="2020-10-11T00:00:00"/>
    <x v="3"/>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x v="0"/>
    <m/>
    <x v="2"/>
    <s v="Social media"/>
    <d v="2023-06-01T06:42:41"/>
    <m/>
    <x v="0"/>
    <x v="1"/>
    <x v="7"/>
    <x v="1"/>
    <x v="0"/>
    <x v="0"/>
    <n v="0.79374999999999996"/>
  </r>
  <r>
    <n v="3044"/>
    <s v="Cody Combs"/>
    <s v="campbellkurt@example.org"/>
    <n v="60"/>
    <s v="Female"/>
    <x v="12"/>
    <d v="2020-05-10T00:00:00"/>
    <x v="3"/>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x v="0"/>
    <m/>
    <x v="3"/>
    <s v="Email"/>
    <d v="2023-06-01T08:08:42"/>
    <m/>
    <x v="0"/>
    <x v="6"/>
    <x v="1"/>
    <x v="1"/>
    <x v="0"/>
    <x v="0"/>
    <n v="0.38124999999999998"/>
  </r>
  <r>
    <n v="3045"/>
    <s v="Kyle Richards"/>
    <s v="uparrish@example.org"/>
    <n v="42"/>
    <s v="Male"/>
    <x v="20"/>
    <d v="2021-04-18T00:00:00"/>
    <x v="3"/>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x v="1"/>
    <s v="Movie I car food night operation."/>
    <x v="1"/>
    <s v="Email"/>
    <d v="2023-06-01T03:41:43"/>
    <d v="2023-06-01T06:44:43"/>
    <x v="3"/>
    <x v="1"/>
    <x v="11"/>
    <x v="1"/>
    <x v="1"/>
    <x v="1"/>
    <n v="0.65625"/>
  </r>
  <r>
    <n v="3046"/>
    <s v="Douglas Rodriguez"/>
    <s v="pwyatt@example.net"/>
    <n v="34"/>
    <s v="Male"/>
    <x v="27"/>
    <d v="2020-02-11T00:00:00"/>
    <x v="3"/>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x v="1"/>
    <s v="You major look performance despite coach program."/>
    <x v="3"/>
    <s v="Social media"/>
    <d v="2023-06-01T12:22:45"/>
    <d v="2023-06-01T16:50:45"/>
    <x v="2"/>
    <x v="4"/>
    <x v="4"/>
    <x v="1"/>
    <x v="1"/>
    <x v="1"/>
    <n v="0.47499999999999998"/>
  </r>
  <r>
    <n v="3047"/>
    <s v="Brett Miller"/>
    <s v="gmoore@example.net"/>
    <n v="28"/>
    <s v="Female"/>
    <x v="30"/>
    <d v="2020-05-07T00:00:00"/>
    <x v="2"/>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x v="0"/>
    <m/>
    <x v="2"/>
    <s v="Social media"/>
    <d v="2023-06-01T01:37:47"/>
    <m/>
    <x v="0"/>
    <x v="2"/>
    <x v="1"/>
    <x v="1"/>
    <x v="0"/>
    <x v="0"/>
    <n v="0.72499999999999998"/>
  </r>
  <r>
    <n v="3048"/>
    <s v="Adrienne Mcfarland"/>
    <s v="fhorne@example.com"/>
    <n v="42"/>
    <s v="Male"/>
    <x v="38"/>
    <d v="2021-02-11T00:00:00"/>
    <x v="1"/>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x v="2"/>
    <m/>
    <x v="0"/>
    <s v="Chat"/>
    <m/>
    <m/>
    <x v="0"/>
    <x v="1"/>
    <x v="4"/>
    <x v="0"/>
    <x v="0"/>
    <x v="1"/>
    <n v="0.70625000000000004"/>
  </r>
  <r>
    <n v="3049"/>
    <s v="Vincent Cisneros"/>
    <s v="evansjose@example.org"/>
    <n v="61"/>
    <s v="Female"/>
    <x v="7"/>
    <d v="2020-04-12T00:00:00"/>
    <x v="4"/>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x v="1"/>
    <s v="Car point at writer eat lawyer key."/>
    <x v="0"/>
    <s v="Chat"/>
    <d v="2023-06-01T08:53:50"/>
    <d v="2023-06-01T02:20:50"/>
    <x v="5"/>
    <x v="4"/>
    <x v="11"/>
    <x v="1"/>
    <x v="1"/>
    <x v="1"/>
    <n v="0.42499999999999999"/>
  </r>
  <r>
    <n v="3050"/>
    <s v="Warren Sutton"/>
    <s v="sylviaconrad@example.net"/>
    <n v="53"/>
    <s v="Female"/>
    <x v="4"/>
    <d v="2020-05-15T00:00:00"/>
    <x v="1"/>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x v="2"/>
    <m/>
    <x v="1"/>
    <s v="Chat"/>
    <m/>
    <m/>
    <x v="0"/>
    <x v="0"/>
    <x v="1"/>
    <x v="1"/>
    <x v="0"/>
    <x v="1"/>
    <n v="0.80625000000000002"/>
  </r>
  <r>
    <n v="3051"/>
    <s v="Madeline Heath"/>
    <s v="mooreyvonne@example.net"/>
    <n v="62"/>
    <s v="Other"/>
    <x v="21"/>
    <d v="2020-04-07T00:00:00"/>
    <x v="0"/>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x v="1"/>
    <s v="Present law stop visit."/>
    <x v="3"/>
    <s v="Phone"/>
    <d v="2023-06-01T20:48:53"/>
    <d v="2023-06-01T03:44:53"/>
    <x v="5"/>
    <x v="1"/>
    <x v="11"/>
    <x v="1"/>
    <x v="1"/>
    <x v="1"/>
    <n v="0.65625"/>
  </r>
  <r>
    <n v="3052"/>
    <s v="Rachel Pacheco"/>
    <s v="mmoore@example.org"/>
    <n v="61"/>
    <s v="Male"/>
    <x v="29"/>
    <d v="2021-12-21T00:00:00"/>
    <x v="1"/>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x v="2"/>
    <m/>
    <x v="2"/>
    <s v="Chat"/>
    <m/>
    <m/>
    <x v="0"/>
    <x v="9"/>
    <x v="10"/>
    <x v="0"/>
    <x v="0"/>
    <x v="1"/>
    <n v="0.25624999999999998"/>
  </r>
  <r>
    <n v="3053"/>
    <s v="Chad Hendricks"/>
    <s v="angela18@example.org"/>
    <n v="34"/>
    <s v="Female"/>
    <x v="28"/>
    <d v="2020-01-07T00:00:00"/>
    <x v="2"/>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x v="1"/>
    <s v="Fill put mind collection reality mission professor."/>
    <x v="3"/>
    <s v="Phone"/>
    <d v="2023-06-01T01:10:56"/>
    <d v="2023-06-01T16:44:56"/>
    <x v="2"/>
    <x v="1"/>
    <x v="6"/>
    <x v="1"/>
    <x v="1"/>
    <x v="1"/>
    <n v="0.79374999999999996"/>
  </r>
  <r>
    <n v="3054"/>
    <s v="Spencer Fischer"/>
    <s v="levycharles@example.net"/>
    <n v="68"/>
    <s v="Other"/>
    <x v="27"/>
    <d v="2021-11-12T00:00:00"/>
    <x v="4"/>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x v="0"/>
    <m/>
    <x v="0"/>
    <s v="Phone"/>
    <d v="2023-06-01T11:59:57"/>
    <m/>
    <x v="0"/>
    <x v="0"/>
    <x v="3"/>
    <x v="0"/>
    <x v="0"/>
    <x v="0"/>
    <n v="0.9375"/>
  </r>
  <r>
    <n v="3055"/>
    <s v="Heather Robinson"/>
    <s v="riceryan@example.net"/>
    <n v="31"/>
    <s v="Female"/>
    <x v="7"/>
    <d v="2021-03-10T00:00:00"/>
    <x v="1"/>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x v="1"/>
    <s v="Area this spend class study."/>
    <x v="2"/>
    <s v="Chat"/>
    <d v="2023-06-01T21:36:59"/>
    <d v="2023-06-01T05:12:59"/>
    <x v="5"/>
    <x v="4"/>
    <x v="0"/>
    <x v="1"/>
    <x v="1"/>
    <x v="1"/>
    <n v="0.36875000000000002"/>
  </r>
  <r>
    <n v="3056"/>
    <s v="Sherri Thompson"/>
    <s v="hpearson@example.net"/>
    <n v="45"/>
    <s v="Female"/>
    <x v="12"/>
    <d v="2020-10-02T00:00:00"/>
    <x v="1"/>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x v="0"/>
    <m/>
    <x v="0"/>
    <s v="Social media"/>
    <d v="2023-06-01T16:08:00"/>
    <m/>
    <x v="0"/>
    <x v="4"/>
    <x v="7"/>
    <x v="0"/>
    <x v="0"/>
    <x v="0"/>
    <n v="0.48125000000000001"/>
  </r>
  <r>
    <n v="3057"/>
    <s v="Marcus Atkins"/>
    <s v="vblackwell@example.net"/>
    <n v="56"/>
    <s v="Female"/>
    <x v="0"/>
    <d v="2021-08-11T00:00:00"/>
    <x v="2"/>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x v="0"/>
    <m/>
    <x v="0"/>
    <s v="Email"/>
    <d v="2023-06-01T19:02:02"/>
    <m/>
    <x v="0"/>
    <x v="4"/>
    <x v="5"/>
    <x v="0"/>
    <x v="0"/>
    <x v="0"/>
    <n v="0.42499999999999999"/>
  </r>
  <r>
    <n v="3058"/>
    <s v="Kayla Osborn"/>
    <s v="alan02@example.com"/>
    <n v="66"/>
    <s v="Male"/>
    <x v="21"/>
    <d v="2021-10-10T00:00:00"/>
    <x v="0"/>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x v="2"/>
    <m/>
    <x v="0"/>
    <s v="Phone"/>
    <m/>
    <m/>
    <x v="0"/>
    <x v="4"/>
    <x v="7"/>
    <x v="0"/>
    <x v="0"/>
    <x v="1"/>
    <n v="0.48125000000000001"/>
  </r>
  <r>
    <n v="3059"/>
    <s v="Lisa Powell"/>
    <s v="qmoore@example.net"/>
    <n v="63"/>
    <s v="Female"/>
    <x v="14"/>
    <d v="2020-08-08T00:00:00"/>
    <x v="3"/>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x v="2"/>
    <m/>
    <x v="1"/>
    <s v="Email"/>
    <m/>
    <m/>
    <x v="0"/>
    <x v="5"/>
    <x v="5"/>
    <x v="1"/>
    <x v="0"/>
    <x v="1"/>
    <n v="0.21875"/>
  </r>
  <r>
    <n v="3060"/>
    <s v="George Campbell"/>
    <s v="nross@example.com"/>
    <n v="52"/>
    <s v="Male"/>
    <x v="31"/>
    <d v="2021-08-07T00:00:00"/>
    <x v="3"/>
    <s v="Product setup"/>
    <s v="I'm having an issue with the {product_purchased}. Please assist._x000a__x000a_Click on the product name and select &quot;Add To Cart&quot;._x000a__x000a__x000a_Your Wish List is here I need assistance as soon as possible because it's affecting my work and productivity."/>
    <x v="1"/>
    <s v="Present remain change outside."/>
    <x v="0"/>
    <s v="Email"/>
    <d v="2023-06-01T09:54:06"/>
    <d v="2023-06-01T22:04:06"/>
    <x v="5"/>
    <x v="0"/>
    <x v="5"/>
    <x v="1"/>
    <x v="1"/>
    <x v="1"/>
    <n v="0.89375000000000004"/>
  </r>
  <r>
    <n v="3061"/>
    <s v="Geoffrey Espinoza"/>
    <s v="carrseth@example.org"/>
    <n v="54"/>
    <s v="Female"/>
    <x v="12"/>
    <d v="2021-02-06T00:00:00"/>
    <x v="4"/>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x v="2"/>
    <m/>
    <x v="0"/>
    <s v="Phone"/>
    <m/>
    <m/>
    <x v="0"/>
    <x v="1"/>
    <x v="4"/>
    <x v="0"/>
    <x v="0"/>
    <x v="1"/>
    <n v="0.70625000000000004"/>
  </r>
  <r>
    <n v="3062"/>
    <s v="Charles Wade"/>
    <s v="uware@example.org"/>
    <n v="56"/>
    <s v="Male"/>
    <x v="14"/>
    <d v="2020-01-31T00:00:00"/>
    <x v="2"/>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x v="2"/>
    <m/>
    <x v="1"/>
    <s v="Phone"/>
    <m/>
    <m/>
    <x v="0"/>
    <x v="2"/>
    <x v="6"/>
    <x v="1"/>
    <x v="0"/>
    <x v="1"/>
    <n v="0.73124999999999996"/>
  </r>
  <r>
    <n v="3063"/>
    <s v="David Miles"/>
    <s v="brenda33@example.net"/>
    <n v="59"/>
    <s v="Male"/>
    <x v="21"/>
    <d v="2020-03-04T00:00:00"/>
    <x v="4"/>
    <s v="Software bug"/>
    <s v="I'm having an issue with the {product_purchased}. Please assist._x000a__x000a_Thanks I need assistance as soon as possible because it's affecting my work and productivity."/>
    <x v="1"/>
    <s v="Onto suggest really trial front."/>
    <x v="1"/>
    <s v="Chat"/>
    <d v="2023-06-01T22:38:08"/>
    <d v="2023-06-01T10:34:08"/>
    <x v="3"/>
    <x v="4"/>
    <x v="0"/>
    <x v="1"/>
    <x v="1"/>
    <x v="1"/>
    <n v="0.36875000000000002"/>
  </r>
  <r>
    <n v="3064"/>
    <s v="Regina Pacheco"/>
    <s v="cynthia45@example.org"/>
    <n v="34"/>
    <s v="Female"/>
    <x v="17"/>
    <d v="2020-12-01T00:00:00"/>
    <x v="2"/>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x v="1"/>
    <s v="But rise factor indeed national position have."/>
    <x v="3"/>
    <s v="Social media"/>
    <d v="2023-06-01T11:24:10"/>
    <d v="2023-06-01T18:33:10"/>
    <x v="4"/>
    <x v="0"/>
    <x v="10"/>
    <x v="1"/>
    <x v="1"/>
    <x v="1"/>
    <n v="0.78125"/>
  </r>
  <r>
    <n v="3065"/>
    <s v="Todd Johnson"/>
    <s v="lestermary@example.net"/>
    <n v="24"/>
    <s v="Male"/>
    <x v="18"/>
    <d v="2020-07-02T00:00:00"/>
    <x v="0"/>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x v="2"/>
    <m/>
    <x v="3"/>
    <s v="Phone"/>
    <m/>
    <m/>
    <x v="0"/>
    <x v="7"/>
    <x v="2"/>
    <x v="1"/>
    <x v="0"/>
    <x v="1"/>
    <n v="0.26250000000000001"/>
  </r>
  <r>
    <n v="3066"/>
    <s v="Roger Pitts"/>
    <s v="watkinslindsey@example.net"/>
    <n v="41"/>
    <s v="Male"/>
    <x v="36"/>
    <d v="2021-04-04T00:00:00"/>
    <x v="0"/>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x v="1"/>
    <s v="Receive management interesting prepare best toward talk need."/>
    <x v="0"/>
    <s v="Chat"/>
    <d v="2023-06-01T14:19:13"/>
    <d v="2023-06-01T07:21:13"/>
    <x v="4"/>
    <x v="2"/>
    <x v="11"/>
    <x v="1"/>
    <x v="1"/>
    <x v="1"/>
    <n v="0.65"/>
  </r>
  <r>
    <n v="3067"/>
    <s v="Sabrina Coleman"/>
    <s v="farrellamy@example.org"/>
    <n v="62"/>
    <s v="Female"/>
    <x v="5"/>
    <d v="2020-04-23T00:00:00"/>
    <x v="4"/>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x v="1"/>
    <s v="Training foot specific ten happen."/>
    <x v="1"/>
    <s v="Email"/>
    <d v="2023-06-01T11:10:15"/>
    <d v="2023-06-01T11:04:15"/>
    <x v="2"/>
    <x v="8"/>
    <x v="11"/>
    <x v="1"/>
    <x v="1"/>
    <x v="1"/>
    <n v="0.28125"/>
  </r>
  <r>
    <n v="3068"/>
    <s v="Karen Hammond"/>
    <s v="shellyedwards@example.net"/>
    <n v="70"/>
    <s v="Male"/>
    <x v="41"/>
    <d v="2020-02-04T00:00:00"/>
    <x v="3"/>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x v="2"/>
    <m/>
    <x v="2"/>
    <s v="Chat"/>
    <m/>
    <m/>
    <x v="0"/>
    <x v="4"/>
    <x v="4"/>
    <x v="0"/>
    <x v="0"/>
    <x v="1"/>
    <n v="0.47499999999999998"/>
  </r>
  <r>
    <n v="3069"/>
    <s v="Katherine Stark"/>
    <s v="dhansen@example.com"/>
    <n v="27"/>
    <s v="Male"/>
    <x v="10"/>
    <d v="2020-04-14T00:00:00"/>
    <x v="2"/>
    <s v="Refund request"/>
    <s v="I'm having an issue with the {product_purchased}. Please assist. â€” Ryan (@Ryan_Chron of The Biscuits) August 28, 2014_x000a__x000a_I thought that was a great question, and I'm sure you'll I'm unable to find the option to perform the desired action in the {product_purchased}. Could you please guide me through the steps?"/>
    <x v="2"/>
    <m/>
    <x v="1"/>
    <s v="Email"/>
    <m/>
    <m/>
    <x v="0"/>
    <x v="4"/>
    <x v="11"/>
    <x v="1"/>
    <x v="0"/>
    <x v="1"/>
    <n v="0.42499999999999999"/>
  </r>
  <r>
    <n v="3070"/>
    <s v="William Gomez"/>
    <s v="christopherforbes@example.org"/>
    <n v="34"/>
    <s v="Other"/>
    <x v="3"/>
    <d v="2020-11-20T00:00:00"/>
    <x v="3"/>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x v="1"/>
    <s v="Water summer hold each industry get themselves tax."/>
    <x v="0"/>
    <s v="Chat"/>
    <d v="2023-06-01T20:23:18"/>
    <d v="2023-06-01T00:04:18"/>
    <x v="1"/>
    <x v="0"/>
    <x v="3"/>
    <x v="1"/>
    <x v="1"/>
    <x v="1"/>
    <n v="0.9375"/>
  </r>
  <r>
    <n v="3071"/>
    <s v="Adam Morales"/>
    <s v="xjohnson@example.com"/>
    <n v="41"/>
    <s v="Female"/>
    <x v="13"/>
    <d v="2020-09-12T00:00:00"/>
    <x v="1"/>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x v="1"/>
    <s v="Piece sit career suffer employee."/>
    <x v="0"/>
    <s v="Social media"/>
    <d v="2023-06-01T15:40:20"/>
    <d v="2023-06-01T19:30:20"/>
    <x v="3"/>
    <x v="1"/>
    <x v="9"/>
    <x v="1"/>
    <x v="1"/>
    <x v="1"/>
    <n v="0.73124999999999996"/>
  </r>
  <r>
    <n v="3072"/>
    <s v="Amy Miller"/>
    <s v="brian21@example.org"/>
    <n v="60"/>
    <s v="Other"/>
    <x v="30"/>
    <d v="2021-05-24T00:00:00"/>
    <x v="2"/>
    <s v="Software bug"/>
    <s v="I'm having an issue with the {product_purchased}. Please assist._x000a__x000a_â€¢ There were no purchases made from this store at the last minute. Please continue to view your purchase as expected._x000a__x000a_â€¢ Please consider a full refund I'm not sure if this issue is specific to my device or if others have reported similar problems."/>
    <x v="0"/>
    <m/>
    <x v="0"/>
    <s v="Chat"/>
    <d v="2023-06-01T02:32:22"/>
    <m/>
    <x v="0"/>
    <x v="1"/>
    <x v="1"/>
    <x v="0"/>
    <x v="0"/>
    <x v="0"/>
    <n v="0.71875"/>
  </r>
  <r>
    <n v="3073"/>
    <s v="Gabriel King"/>
    <s v="vwilcox@example.net"/>
    <n v="61"/>
    <s v="Male"/>
    <x v="2"/>
    <d v="2021-06-08T00:00:00"/>
    <x v="0"/>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x v="0"/>
    <m/>
    <x v="2"/>
    <s v="Social media"/>
    <d v="2023-06-01T08:44:23"/>
    <m/>
    <x v="0"/>
    <x v="6"/>
    <x v="8"/>
    <x v="1"/>
    <x v="0"/>
    <x v="0"/>
    <n v="0.46250000000000002"/>
  </r>
  <r>
    <n v="3074"/>
    <s v="Kyle Lopez"/>
    <s v="davisstephen@example.com"/>
    <n v="68"/>
    <s v="Male"/>
    <x v="40"/>
    <d v="2021-12-07T00:00:00"/>
    <x v="2"/>
    <s v="Battery life"/>
    <s v="I'm having an issue with the {product_purchased}. Please assist._x000a__x000a_For further details on this issue please email support@mozilla.org.uk. I've tried using different cables, adapters, or peripherals with my {product_purchased}, but the issue persists."/>
    <x v="2"/>
    <m/>
    <x v="3"/>
    <s v="Social media"/>
    <m/>
    <m/>
    <x v="0"/>
    <x v="0"/>
    <x v="10"/>
    <x v="1"/>
    <x v="0"/>
    <x v="1"/>
    <n v="0.78125"/>
  </r>
  <r>
    <n v="3075"/>
    <s v="Joseph Mckay"/>
    <s v="fschwartz@example.org"/>
    <n v="42"/>
    <s v="Female"/>
    <x v="27"/>
    <d v="2021-08-25T00:00:00"/>
    <x v="2"/>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x v="1"/>
    <s v="Prevent nature subject deep special."/>
    <x v="3"/>
    <s v="Social media"/>
    <d v="2023-06-01T22:26:25"/>
    <d v="2023-06-01T03:37:25"/>
    <x v="2"/>
    <x v="5"/>
    <x v="5"/>
    <x v="1"/>
    <x v="1"/>
    <x v="1"/>
    <n v="0.21875"/>
  </r>
  <r>
    <n v="3076"/>
    <s v="Ashley King"/>
    <s v="umacdonald@example.net"/>
    <n v="42"/>
    <s v="Female"/>
    <x v="1"/>
    <d v="2021-01-12T00:00:00"/>
    <x v="3"/>
    <s v="Product compatibility"/>
    <s v="I'm having an issue with the {product_purchased}. Please assist._x000a__x000a_[00:00:19] [Spigot Watchdog Thread/ERROR]: Error while reading $f in function'make':_x000a__x000a_[00 I need assistance as soon as possible because it's affecting my work and productivity."/>
    <x v="1"/>
    <s v="Six herself big require bit."/>
    <x v="0"/>
    <s v="Phone"/>
    <d v="2023-06-01T22:35:26"/>
    <d v="2023-06-01T14:57:26"/>
    <x v="2"/>
    <x v="7"/>
    <x v="6"/>
    <x v="1"/>
    <x v="1"/>
    <x v="1"/>
    <n v="0.29375000000000001"/>
  </r>
  <r>
    <n v="3077"/>
    <s v="Mr. Johnathan Wolfe"/>
    <s v="sylviawilson@example.com"/>
    <n v="19"/>
    <s v="Other"/>
    <x v="27"/>
    <d v="2021-12-29T00:00:00"/>
    <x v="2"/>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x v="2"/>
    <m/>
    <x v="1"/>
    <s v="Social media"/>
    <m/>
    <m/>
    <x v="0"/>
    <x v="6"/>
    <x v="10"/>
    <x v="1"/>
    <x v="0"/>
    <x v="1"/>
    <n v="0.46875"/>
  </r>
  <r>
    <n v="3078"/>
    <s v="Barbara Brown"/>
    <s v="katiebeck@example.org"/>
    <n v="42"/>
    <s v="Male"/>
    <x v="28"/>
    <d v="2020-05-13T00:00:00"/>
    <x v="4"/>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x v="2"/>
    <m/>
    <x v="2"/>
    <s v="Social media"/>
    <m/>
    <m/>
    <x v="0"/>
    <x v="2"/>
    <x v="1"/>
    <x v="0"/>
    <x v="0"/>
    <x v="1"/>
    <n v="0.72499999999999998"/>
  </r>
  <r>
    <n v="3079"/>
    <s v="Gary Smith"/>
    <s v="kylecamacho@example.com"/>
    <n v="28"/>
    <s v="Male"/>
    <x v="32"/>
    <d v="2021-08-12T00:00:00"/>
    <x v="0"/>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x v="1"/>
    <s v="Good career character newspaper thank."/>
    <x v="1"/>
    <s v="Social media"/>
    <d v="2023-06-01T12:32:31"/>
    <d v="2023-06-01T13:01:31"/>
    <x v="5"/>
    <x v="0"/>
    <x v="5"/>
    <x v="1"/>
    <x v="1"/>
    <x v="1"/>
    <n v="0.89375000000000004"/>
  </r>
  <r>
    <n v="3080"/>
    <s v="Ashley Martin"/>
    <s v="jacksonisaac@example.com"/>
    <n v="30"/>
    <s v="Male"/>
    <x v="16"/>
    <d v="2021-12-12T00:00:00"/>
    <x v="4"/>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x v="0"/>
    <m/>
    <x v="0"/>
    <s v="Phone"/>
    <d v="2023-06-01T14:32:33"/>
    <m/>
    <x v="0"/>
    <x v="0"/>
    <x v="10"/>
    <x v="0"/>
    <x v="0"/>
    <x v="0"/>
    <n v="0.78125"/>
  </r>
  <r>
    <n v="3081"/>
    <s v="Michelle King"/>
    <s v="jill42@example.net"/>
    <n v="25"/>
    <s v="Male"/>
    <x v="32"/>
    <d v="2020-06-21T00:00:00"/>
    <x v="4"/>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x v="1"/>
    <s v="Hand culture agreement beat same."/>
    <x v="2"/>
    <s v="Phone"/>
    <d v="2023-06-01T15:09:35"/>
    <d v="2023-06-01T09:24:35"/>
    <x v="4"/>
    <x v="4"/>
    <x v="8"/>
    <x v="1"/>
    <x v="1"/>
    <x v="1"/>
    <n v="0.36249999999999999"/>
  </r>
  <r>
    <n v="3082"/>
    <s v="Daniel Williams"/>
    <s v="shane12@example.org"/>
    <n v="24"/>
    <s v="Other"/>
    <x v="17"/>
    <d v="2021-07-05T00:00:00"/>
    <x v="1"/>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x v="0"/>
    <m/>
    <x v="2"/>
    <s v="Phone"/>
    <d v="2023-06-01T01:13:37"/>
    <m/>
    <x v="0"/>
    <x v="6"/>
    <x v="2"/>
    <x v="1"/>
    <x v="0"/>
    <x v="0"/>
    <n v="0.47499999999999998"/>
  </r>
  <r>
    <n v="3083"/>
    <s v="Joseph Fisher"/>
    <s v="rogersmichael@example.org"/>
    <n v="31"/>
    <s v="Other"/>
    <x v="13"/>
    <d v="2020-09-23T00:00:00"/>
    <x v="3"/>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x v="2"/>
    <m/>
    <x v="0"/>
    <s v="Phone"/>
    <m/>
    <m/>
    <x v="0"/>
    <x v="0"/>
    <x v="9"/>
    <x v="0"/>
    <x v="0"/>
    <x v="1"/>
    <n v="0.8"/>
  </r>
  <r>
    <n v="3084"/>
    <s v="Charles Ryan"/>
    <s v="willie99@example.net"/>
    <n v="57"/>
    <s v="Other"/>
    <x v="32"/>
    <d v="2020-02-19T00:00:00"/>
    <x v="4"/>
    <s v="Product compatibility"/>
    <s v="I'm having an issue with the {product_purchased}. Please assist. I'm unable to find the option to perform the desired action in the {product_purchased}. Could you please guide me through the steps?"/>
    <x v="2"/>
    <m/>
    <x v="1"/>
    <s v="Chat"/>
    <m/>
    <m/>
    <x v="0"/>
    <x v="0"/>
    <x v="4"/>
    <x v="1"/>
    <x v="0"/>
    <x v="1"/>
    <n v="0.9375"/>
  </r>
  <r>
    <n v="3085"/>
    <s v="Lisa May"/>
    <s v="melody96@example.org"/>
    <n v="55"/>
    <s v="Female"/>
    <x v="11"/>
    <d v="2021-05-22T00:00:00"/>
    <x v="3"/>
    <s v="Product recommendation"/>
    <s v="I'm having an issue with the {product_purchased}. Please assist. I've already contacted customer support multiple times, but the issue remains unresolved."/>
    <x v="2"/>
    <m/>
    <x v="0"/>
    <s v="Social media"/>
    <m/>
    <m/>
    <x v="0"/>
    <x v="3"/>
    <x v="1"/>
    <x v="0"/>
    <x v="0"/>
    <x v="1"/>
    <n v="0.2"/>
  </r>
  <r>
    <n v="3086"/>
    <s v="Shannon Hardy"/>
    <s v="mendezbradley@example.com"/>
    <n v="19"/>
    <s v="Male"/>
    <x v="22"/>
    <d v="2020-09-25T00:00:00"/>
    <x v="3"/>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x v="0"/>
    <m/>
    <x v="0"/>
    <s v="Email"/>
    <d v="2023-06-01T17:20:39"/>
    <m/>
    <x v="0"/>
    <x v="4"/>
    <x v="9"/>
    <x v="0"/>
    <x v="0"/>
    <x v="0"/>
    <n v="0.46875"/>
  </r>
  <r>
    <n v="3087"/>
    <s v="Karen Benjamin"/>
    <s v="renee24@example.org"/>
    <n v="65"/>
    <s v="Female"/>
    <x v="17"/>
    <d v="2020-02-08T00:00:00"/>
    <x v="4"/>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x v="2"/>
    <m/>
    <x v="3"/>
    <s v="Email"/>
    <m/>
    <m/>
    <x v="0"/>
    <x v="0"/>
    <x v="4"/>
    <x v="1"/>
    <x v="0"/>
    <x v="1"/>
    <n v="0.9375"/>
  </r>
  <r>
    <n v="3088"/>
    <s v="Jennifer Silva"/>
    <s v="renee11@example.org"/>
    <n v="34"/>
    <s v="Other"/>
    <x v="8"/>
    <d v="2020-01-23T00:00:00"/>
    <x v="0"/>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x v="0"/>
    <m/>
    <x v="3"/>
    <s v="Social media"/>
    <d v="2023-06-01T02:20:43"/>
    <m/>
    <x v="0"/>
    <x v="10"/>
    <x v="6"/>
    <x v="1"/>
    <x v="0"/>
    <x v="0"/>
    <n v="0.17499999999999999"/>
  </r>
  <r>
    <n v="3089"/>
    <s v="Kelly Hunter"/>
    <s v="charles72@example.net"/>
    <n v="62"/>
    <s v="Male"/>
    <x v="22"/>
    <d v="2021-03-15T00:00:00"/>
    <x v="4"/>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x v="0"/>
    <m/>
    <x v="2"/>
    <s v="Chat"/>
    <d v="2023-06-01T07:52:44"/>
    <m/>
    <x v="0"/>
    <x v="0"/>
    <x v="0"/>
    <x v="1"/>
    <x v="0"/>
    <x v="0"/>
    <n v="0.76875000000000004"/>
  </r>
  <r>
    <n v="3090"/>
    <s v="Christopher Stone"/>
    <s v="icarney@example.com"/>
    <n v="60"/>
    <s v="Female"/>
    <x v="15"/>
    <d v="2020-08-08T00:00:00"/>
    <x v="3"/>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x v="0"/>
    <m/>
    <x v="0"/>
    <s v="Phone"/>
    <d v="2023-06-01T18:14:45"/>
    <m/>
    <x v="0"/>
    <x v="0"/>
    <x v="5"/>
    <x v="0"/>
    <x v="0"/>
    <x v="0"/>
    <n v="0.89375000000000004"/>
  </r>
  <r>
    <n v="3091"/>
    <s v="Steve Moore"/>
    <s v="jonathan98@example.net"/>
    <n v="68"/>
    <s v="Other"/>
    <x v="32"/>
    <d v="2020-03-10T00:00:00"/>
    <x v="2"/>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x v="1"/>
    <s v="Future wear spring open job cause."/>
    <x v="2"/>
    <s v="Chat"/>
    <d v="2023-06-01T19:39:47"/>
    <d v="2023-06-01T12:27:47"/>
    <x v="1"/>
    <x v="8"/>
    <x v="0"/>
    <x v="1"/>
    <x v="1"/>
    <x v="1"/>
    <n v="0.23749999999999999"/>
  </r>
  <r>
    <n v="3092"/>
    <s v="Jordan Peterson"/>
    <s v="josephlewis@example.org"/>
    <n v="24"/>
    <s v="Male"/>
    <x v="31"/>
    <d v="2021-12-22T00:00:00"/>
    <x v="3"/>
    <s v="Hardware issue"/>
    <s v="I'm having an issue with the {product_purchased}. Please assist. We'd love to help you and our members._x000a__x000a_â€” Posted in the forums_x000a__x000a_â€” Posted in the forums_x000a__x000a_â€” Posted in the forums I've performed a factory reset on my {product_purchased}, hoping it would resolve the problem, but it didn't help."/>
    <x v="0"/>
    <m/>
    <x v="2"/>
    <s v="Chat"/>
    <d v="2023-06-01T21:58:49"/>
    <m/>
    <x v="0"/>
    <x v="0"/>
    <x v="10"/>
    <x v="1"/>
    <x v="0"/>
    <x v="0"/>
    <n v="0.78125"/>
  </r>
  <r>
    <n v="3093"/>
    <s v="Patricia Williamson"/>
    <s v="owenstammy@example.org"/>
    <n v="38"/>
    <s v="Male"/>
    <x v="31"/>
    <d v="2020-02-12T00:00:00"/>
    <x v="2"/>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x v="2"/>
    <m/>
    <x v="3"/>
    <s v="Email"/>
    <m/>
    <m/>
    <x v="0"/>
    <x v="4"/>
    <x v="4"/>
    <x v="1"/>
    <x v="0"/>
    <x v="1"/>
    <n v="0.47499999999999998"/>
  </r>
  <r>
    <n v="3094"/>
    <s v="Robert Cole"/>
    <s v="keith36@example.net"/>
    <n v="52"/>
    <s v="Other"/>
    <x v="18"/>
    <d v="2021-05-14T00:00:00"/>
    <x v="0"/>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x v="1"/>
    <s v="Degree economy thank control size."/>
    <x v="0"/>
    <s v="Chat"/>
    <d v="2023-06-01T10:15:52"/>
    <d v="2023-06-01T17:52:52"/>
    <x v="1"/>
    <x v="8"/>
    <x v="1"/>
    <x v="1"/>
    <x v="1"/>
    <x v="1"/>
    <n v="0.20624999999999999"/>
  </r>
  <r>
    <n v="3095"/>
    <s v="Jessica Ferrell"/>
    <s v="ellisvanessa@example.net"/>
    <n v="36"/>
    <s v="Male"/>
    <x v="31"/>
    <d v="2021-12-07T00:00:00"/>
    <x v="1"/>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x v="2"/>
    <m/>
    <x v="3"/>
    <s v="Phone"/>
    <m/>
    <m/>
    <x v="0"/>
    <x v="0"/>
    <x v="10"/>
    <x v="1"/>
    <x v="0"/>
    <x v="1"/>
    <n v="0.78125"/>
  </r>
  <r>
    <n v="3096"/>
    <s v="David Cabrera"/>
    <s v="danielssheila@example.org"/>
    <n v="34"/>
    <s v="Male"/>
    <x v="8"/>
    <d v="2021-03-15T00:00:00"/>
    <x v="3"/>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x v="2"/>
    <m/>
    <x v="2"/>
    <s v="Email"/>
    <m/>
    <m/>
    <x v="0"/>
    <x v="0"/>
    <x v="0"/>
    <x v="0"/>
    <x v="0"/>
    <x v="1"/>
    <n v="0.76875000000000004"/>
  </r>
  <r>
    <n v="3097"/>
    <s v="Robin Henry"/>
    <s v="michael24@example.net"/>
    <n v="50"/>
    <s v="Male"/>
    <x v="33"/>
    <d v="2020-07-10T00:00:00"/>
    <x v="4"/>
    <s v="Network problem"/>
    <s v="I'm having an issue with the {product_purchased}. Please assist. [12:17:39] [Server thread/DEBUG] [FML]: Reika.Wehr_Nether_EnderIO.class added [12 I'm experiencing this issue on multiple devices of the same model, so it seems to be a widespread problem."/>
    <x v="2"/>
    <m/>
    <x v="3"/>
    <s v="Social media"/>
    <m/>
    <m/>
    <x v="0"/>
    <x v="0"/>
    <x v="2"/>
    <x v="1"/>
    <x v="0"/>
    <x v="1"/>
    <n v="1.0687500000000001"/>
  </r>
  <r>
    <n v="3098"/>
    <s v="Alexis Barrett"/>
    <s v="gabrielle49@example.com"/>
    <n v="35"/>
    <s v="Other"/>
    <x v="26"/>
    <d v="2020-11-27T00:00:00"/>
    <x v="0"/>
    <s v="Payment issue"/>
    <s v="I'm having an issue with the {product_purchased}. Please assist._x000a__x000a_Product Name : B-30B-SLS 1 3T 5.6Ghz (CAS #5C-4539-3-1 I've noticed a sudden decrease in battery life on my {product_purchased}. It used to last much longer."/>
    <x v="1"/>
    <s v="First federal itself particular."/>
    <x v="3"/>
    <s v="Social media"/>
    <d v="2023-06-01T21:19:58"/>
    <d v="2023-06-01T14:04:58"/>
    <x v="1"/>
    <x v="10"/>
    <x v="3"/>
    <x v="1"/>
    <x v="1"/>
    <x v="1"/>
    <n v="0.21249999999999999"/>
  </r>
  <r>
    <n v="3099"/>
    <s v="Danny Tate"/>
    <s v="stephanieryan@example.com"/>
    <n v="54"/>
    <s v="Female"/>
    <x v="2"/>
    <d v="2021-05-19T00:00:00"/>
    <x v="1"/>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x v="0"/>
    <m/>
    <x v="2"/>
    <s v="Chat"/>
    <d v="2023-06-01T15:50:00"/>
    <m/>
    <x v="0"/>
    <x v="6"/>
    <x v="1"/>
    <x v="1"/>
    <x v="0"/>
    <x v="0"/>
    <n v="0.38124999999999998"/>
  </r>
  <r>
    <n v="3100"/>
    <s v="Julie Roberts"/>
    <s v="michaeljohnson@example.net"/>
    <n v="19"/>
    <s v="Male"/>
    <x v="23"/>
    <d v="2020-04-09T00:00:00"/>
    <x v="4"/>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x v="1"/>
    <s v="Garden in hit billion remember might trade."/>
    <x v="3"/>
    <s v="Social media"/>
    <d v="2023-06-01T15:51:01"/>
    <d v="2023-05-31T23:35:01"/>
    <x v="5"/>
    <x v="1"/>
    <x v="11"/>
    <x v="1"/>
    <x v="1"/>
    <x v="1"/>
    <n v="0.65625"/>
  </r>
  <r>
    <n v="3101"/>
    <s v="Joseph Huffman"/>
    <s v="james02@example.org"/>
    <n v="27"/>
    <s v="Male"/>
    <x v="27"/>
    <d v="2021-03-18T00:00:00"/>
    <x v="2"/>
    <s v="Product setup"/>
    <s v="I'm having an issue with the {product_purchased}. Please assist. â€” Mike O'Sullivan (@MikeO'Sullivan) January 9, 2015_x000a__x000a_As the tweet went viral online, more and more people shared their complaints about both I've recently updated the firmware of my {product_purchased}, and the issue started happening afterward. Could it be related to the update?"/>
    <x v="2"/>
    <m/>
    <x v="3"/>
    <s v="Email"/>
    <m/>
    <m/>
    <x v="0"/>
    <x v="6"/>
    <x v="0"/>
    <x v="1"/>
    <x v="0"/>
    <x v="1"/>
    <n v="0.47499999999999998"/>
  </r>
  <r>
    <n v="3102"/>
    <s v="Travis Guerra"/>
    <s v="udennis@example.com"/>
    <n v="36"/>
    <s v="Female"/>
    <x v="7"/>
    <d v="2020-12-11T00:00:00"/>
    <x v="4"/>
    <s v="Installation support"/>
    <s v="I'm having an issue with the {product_purchased}. Please assist._x000a__x000a_0 3/4/2016 17:57:11 0.0.0.1: Failed to download $1 in store. (1.0 I've reviewed the troubleshooting steps on the official support website, but they didn't resolve the problem."/>
    <x v="1"/>
    <s v="Mouth ago another woman office degree."/>
    <x v="3"/>
    <s v="Phone"/>
    <d v="2023-06-01T02:03:05"/>
    <d v="2023-06-01T07:42:05"/>
    <x v="1"/>
    <x v="8"/>
    <x v="10"/>
    <x v="1"/>
    <x v="1"/>
    <x v="1"/>
    <n v="0.21249999999999999"/>
  </r>
  <r>
    <n v="3103"/>
    <s v="Rodney Thompson"/>
    <s v="perrykayla@example.net"/>
    <n v="32"/>
    <s v="Other"/>
    <x v="11"/>
    <d v="2020-03-04T00:00:00"/>
    <x v="4"/>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x v="0"/>
    <m/>
    <x v="1"/>
    <s v="Phone"/>
    <d v="2023-06-01T07:21:07"/>
    <m/>
    <x v="0"/>
    <x v="2"/>
    <x v="0"/>
    <x v="1"/>
    <x v="0"/>
    <x v="0"/>
    <n v="0.64375000000000004"/>
  </r>
  <r>
    <n v="3104"/>
    <s v="Charles Hull"/>
    <s v="xmoreno@example.org"/>
    <n v="48"/>
    <s v="Other"/>
    <x v="18"/>
    <d v="2020-05-11T00:00:00"/>
    <x v="2"/>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x v="2"/>
    <m/>
    <x v="3"/>
    <s v="Phone"/>
    <m/>
    <m/>
    <x v="0"/>
    <x v="4"/>
    <x v="1"/>
    <x v="1"/>
    <x v="0"/>
    <x v="1"/>
    <n v="0.36875000000000002"/>
  </r>
  <r>
    <n v="3105"/>
    <s v="Joshua Young"/>
    <s v="elliottdaniel@example.com"/>
    <n v="37"/>
    <s v="Other"/>
    <x v="24"/>
    <d v="2020-06-23T00:00:00"/>
    <x v="2"/>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x v="2"/>
    <m/>
    <x v="0"/>
    <s v="Phone"/>
    <m/>
    <m/>
    <x v="0"/>
    <x v="2"/>
    <x v="8"/>
    <x v="0"/>
    <x v="0"/>
    <x v="1"/>
    <n v="0.56874999999999998"/>
  </r>
  <r>
    <n v="3106"/>
    <s v="Nathan Dominguez"/>
    <s v="frances17@example.org"/>
    <n v="39"/>
    <s v="Other"/>
    <x v="36"/>
    <d v="2020-06-21T00:00:00"/>
    <x v="3"/>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x v="1"/>
    <s v="According me employee wide."/>
    <x v="1"/>
    <s v="Email"/>
    <d v="2023-06-01T15:03:10"/>
    <d v="2023-06-01T22:50:10"/>
    <x v="3"/>
    <x v="0"/>
    <x v="8"/>
    <x v="1"/>
    <x v="1"/>
    <x v="1"/>
    <n v="0.84375"/>
  </r>
  <r>
    <n v="3107"/>
    <s v="William Thomas"/>
    <s v="elizabethsmith@example.com"/>
    <n v="69"/>
    <s v="Male"/>
    <x v="2"/>
    <d v="2020-09-07T00:00:00"/>
    <x v="0"/>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x v="0"/>
    <m/>
    <x v="2"/>
    <s v="Email"/>
    <d v="2023-06-01T13:20:12"/>
    <m/>
    <x v="0"/>
    <x v="3"/>
    <x v="9"/>
    <x v="1"/>
    <x v="0"/>
    <x v="0"/>
    <n v="0.21249999999999999"/>
  </r>
  <r>
    <n v="3108"/>
    <s v="Laura Patel"/>
    <s v="tracybowers@example.org"/>
    <n v="42"/>
    <s v="Male"/>
    <x v="28"/>
    <d v="2021-09-05T00:00:00"/>
    <x v="2"/>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x v="0"/>
    <m/>
    <x v="0"/>
    <s v="Phone"/>
    <d v="2023-06-01T07:21:14"/>
    <m/>
    <x v="0"/>
    <x v="7"/>
    <x v="9"/>
    <x v="0"/>
    <x v="0"/>
    <x v="0"/>
    <n v="0.3"/>
  </r>
  <r>
    <n v="3109"/>
    <s v="Devin Donovan"/>
    <s v="yolandatran@example.com"/>
    <n v="22"/>
    <s v="Other"/>
    <x v="10"/>
    <d v="2021-12-26T00:00:00"/>
    <x v="0"/>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x v="2"/>
    <m/>
    <x v="0"/>
    <s v="Phone"/>
    <m/>
    <m/>
    <x v="0"/>
    <x v="1"/>
    <x v="10"/>
    <x v="0"/>
    <x v="0"/>
    <x v="1"/>
    <n v="0.66249999999999998"/>
  </r>
  <r>
    <n v="3110"/>
    <s v="Karen Shields"/>
    <s v="angela55@example.com"/>
    <n v="43"/>
    <s v="Male"/>
    <x v="6"/>
    <d v="2020-11-05T00:00:00"/>
    <x v="4"/>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x v="2"/>
    <m/>
    <x v="2"/>
    <s v="Phone"/>
    <m/>
    <m/>
    <x v="0"/>
    <x v="7"/>
    <x v="3"/>
    <x v="0"/>
    <x v="0"/>
    <x v="1"/>
    <n v="0.23125000000000001"/>
  </r>
  <r>
    <n v="3111"/>
    <s v="Evelyn Collins"/>
    <s v="vdavis@example.org"/>
    <n v="32"/>
    <s v="Male"/>
    <x v="28"/>
    <d v="2020-04-12T00:00:00"/>
    <x v="4"/>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x v="0"/>
    <m/>
    <x v="3"/>
    <s v="Phone"/>
    <d v="2023-06-01T07:27:19"/>
    <m/>
    <x v="0"/>
    <x v="0"/>
    <x v="11"/>
    <x v="1"/>
    <x v="0"/>
    <x v="0"/>
    <n v="0.875"/>
  </r>
  <r>
    <n v="3112"/>
    <s v="Sarah Johnston"/>
    <s v="michael79@example.net"/>
    <n v="62"/>
    <s v="Female"/>
    <x v="37"/>
    <d v="2020-01-08T00:00:00"/>
    <x v="2"/>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x v="2"/>
    <m/>
    <x v="1"/>
    <s v="Phone"/>
    <m/>
    <m/>
    <x v="0"/>
    <x v="6"/>
    <x v="6"/>
    <x v="1"/>
    <x v="0"/>
    <x v="1"/>
    <n v="0.35"/>
  </r>
  <r>
    <n v="3113"/>
    <s v="Jessica Snyder"/>
    <s v="mooremaria@example.com"/>
    <n v="24"/>
    <s v="Other"/>
    <x v="9"/>
    <d v="2021-01-14T00:00:00"/>
    <x v="2"/>
    <s v="Refund request"/>
    <s v="I'm having an issue with the {product_purchased}. Please assist. - 1 3 4 5 6 7 8 11 12 13 14 15 16 17 18 19 20 21 22 23 24 25 26 27 28 29 30 31 32 33 34 35 I've reviewed the troubleshooting steps on the official support website, but they didn't resolve the problem."/>
    <x v="2"/>
    <m/>
    <x v="3"/>
    <s v="Chat"/>
    <m/>
    <m/>
    <x v="0"/>
    <x v="10"/>
    <x v="6"/>
    <x v="1"/>
    <x v="0"/>
    <x v="1"/>
    <n v="0.17499999999999999"/>
  </r>
  <r>
    <n v="3114"/>
    <s v="Brian Brock"/>
    <s v="brian51@example.com"/>
    <n v="38"/>
    <s v="Female"/>
    <x v="36"/>
    <d v="2021-07-31T00:00:00"/>
    <x v="4"/>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x v="1"/>
    <s v="Easy tonight skill require medical evidence."/>
    <x v="0"/>
    <s v="Phone"/>
    <d v="2023-06-01T10:57:24"/>
    <d v="2023-06-01T04:33:24"/>
    <x v="5"/>
    <x v="8"/>
    <x v="2"/>
    <x v="1"/>
    <x v="1"/>
    <x v="1"/>
    <n v="0.23749999999999999"/>
  </r>
  <r>
    <n v="3115"/>
    <s v="Nicole Anderson"/>
    <s v="dominique22@example.net"/>
    <n v="44"/>
    <s v="Female"/>
    <x v="32"/>
    <d v="2020-09-17T00:00:00"/>
    <x v="4"/>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x v="0"/>
    <m/>
    <x v="2"/>
    <s v="Chat"/>
    <d v="2023-06-01T14:51:25"/>
    <m/>
    <x v="0"/>
    <x v="3"/>
    <x v="9"/>
    <x v="1"/>
    <x v="0"/>
    <x v="0"/>
    <n v="0.21249999999999999"/>
  </r>
  <r>
    <n v="3116"/>
    <s v="Victoria Hatfield"/>
    <s v="julie27@example.org"/>
    <n v="20"/>
    <s v="Female"/>
    <x v="12"/>
    <d v="2021-10-16T00:00:00"/>
    <x v="3"/>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x v="1"/>
    <s v="Student summer water language."/>
    <x v="1"/>
    <s v="Chat"/>
    <d v="2023-06-01T21:29:26"/>
    <d v="2023-06-01T09:25:26"/>
    <x v="5"/>
    <x v="1"/>
    <x v="7"/>
    <x v="1"/>
    <x v="1"/>
    <x v="1"/>
    <n v="0.79374999999999996"/>
  </r>
  <r>
    <n v="3117"/>
    <s v="Ethan Hood"/>
    <s v="tara82@example.org"/>
    <n v="21"/>
    <s v="Male"/>
    <x v="5"/>
    <d v="2021-03-30T00:00:00"/>
    <x v="2"/>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x v="1"/>
    <s v="Push fall respond different."/>
    <x v="3"/>
    <s v="Email"/>
    <d v="2023-06-01T09:00:28"/>
    <d v="2023-06-01T16:49:28"/>
    <x v="5"/>
    <x v="2"/>
    <x v="0"/>
    <x v="1"/>
    <x v="1"/>
    <x v="1"/>
    <n v="0.64375000000000004"/>
  </r>
  <r>
    <n v="3118"/>
    <s v="Ashley Harris"/>
    <s v="markavery@example.com"/>
    <n v="63"/>
    <s v="Other"/>
    <x v="40"/>
    <d v="2020-10-15T00:00:00"/>
    <x v="2"/>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x v="2"/>
    <m/>
    <x v="2"/>
    <s v="Email"/>
    <m/>
    <m/>
    <x v="0"/>
    <x v="7"/>
    <x v="7"/>
    <x v="0"/>
    <x v="0"/>
    <x v="1"/>
    <n v="0.2"/>
  </r>
  <r>
    <n v="3119"/>
    <s v="Courtney Neal"/>
    <s v="sharon02@example.net"/>
    <n v="27"/>
    <s v="Male"/>
    <x v="2"/>
    <d v="2021-03-31T00:00:00"/>
    <x v="4"/>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x v="0"/>
    <m/>
    <x v="2"/>
    <s v="Social media"/>
    <d v="2023-06-01T16:21:31"/>
    <m/>
    <x v="0"/>
    <x v="4"/>
    <x v="0"/>
    <x v="1"/>
    <x v="0"/>
    <x v="0"/>
    <n v="0.36875000000000002"/>
  </r>
  <r>
    <n v="3120"/>
    <s v="Aaron Abbott"/>
    <s v="meagantorres@example.com"/>
    <n v="59"/>
    <s v="Male"/>
    <x v="15"/>
    <d v="2020-02-22T00:00:00"/>
    <x v="0"/>
    <s v="Refund request"/>
    <s v="I'm having an issue with the {product_purchased}. Please assist. I've checked for software updates, and my {product_purchased} is already running the latest version."/>
    <x v="2"/>
    <m/>
    <x v="3"/>
    <s v="Chat"/>
    <m/>
    <m/>
    <x v="0"/>
    <x v="2"/>
    <x v="4"/>
    <x v="1"/>
    <x v="0"/>
    <x v="1"/>
    <n v="0.6875"/>
  </r>
  <r>
    <n v="3121"/>
    <s v="Emily Smith"/>
    <s v="joliver@example.net"/>
    <n v="63"/>
    <s v="Female"/>
    <x v="34"/>
    <d v="2020-02-13T00:00:00"/>
    <x v="1"/>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x v="0"/>
    <m/>
    <x v="0"/>
    <s v="Phone"/>
    <d v="2023-06-01T01:55:32"/>
    <m/>
    <x v="0"/>
    <x v="0"/>
    <x v="4"/>
    <x v="0"/>
    <x v="0"/>
    <x v="0"/>
    <n v="0.9375"/>
  </r>
  <r>
    <n v="3122"/>
    <s v="Leonard Peterson"/>
    <s v="amanda43@example.com"/>
    <n v="32"/>
    <s v="Other"/>
    <x v="5"/>
    <d v="2021-04-17T00:00:00"/>
    <x v="0"/>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x v="1"/>
    <s v="Hit smile will newspaper."/>
    <x v="1"/>
    <s v="Chat"/>
    <d v="2023-06-01T09:53:34"/>
    <d v="2023-06-01T09:31:34"/>
    <x v="3"/>
    <x v="0"/>
    <x v="11"/>
    <x v="1"/>
    <x v="1"/>
    <x v="1"/>
    <n v="0.875"/>
  </r>
  <r>
    <n v="3123"/>
    <s v="Brian Gray"/>
    <s v="brettmartin@example.org"/>
    <n v="31"/>
    <s v="Male"/>
    <x v="28"/>
    <d v="2020-07-10T00:00:00"/>
    <x v="1"/>
    <s v="Installation support"/>
    <s v="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
    <x v="1"/>
    <s v="Reason stand medical animal method threat."/>
    <x v="2"/>
    <s v="Email"/>
    <d v="2023-06-01T02:29:35"/>
    <d v="2023-06-01T10:15:35"/>
    <x v="4"/>
    <x v="3"/>
    <x v="2"/>
    <x v="1"/>
    <x v="1"/>
    <x v="1"/>
    <n v="0.23749999999999999"/>
  </r>
  <r>
    <n v="3124"/>
    <s v="Jordan Bird"/>
    <s v="cschmidt@example.net"/>
    <n v="61"/>
    <s v="Female"/>
    <x v="17"/>
    <d v="2021-03-08T00:00:00"/>
    <x v="0"/>
    <s v="Refund request"/>
    <s v="I'm having an issue with the {product_purchased}. Please assist. #1: https://forum.gamefaqs.com/boards/266567-new-fifa-new-swim-games/613 I've noticed a peculiar error message popping up on my {product_purchased} screen. It says '{error_message}'. What does it mean?"/>
    <x v="1"/>
    <s v="Spring response open break air."/>
    <x v="2"/>
    <s v="Phone"/>
    <d v="2023-06-01T11:18:37"/>
    <d v="2023-06-01T07:43:37"/>
    <x v="1"/>
    <x v="0"/>
    <x v="0"/>
    <x v="1"/>
    <x v="1"/>
    <x v="1"/>
    <n v="0.76875000000000004"/>
  </r>
  <r>
    <n v="3125"/>
    <s v="Lisa Watts"/>
    <s v="masontyler@example.net"/>
    <n v="29"/>
    <s v="Other"/>
    <x v="23"/>
    <d v="2021-09-05T00:00:00"/>
    <x v="3"/>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x v="0"/>
    <m/>
    <x v="1"/>
    <s v="Email"/>
    <d v="2023-06-01T09:03:39"/>
    <m/>
    <x v="0"/>
    <x v="3"/>
    <x v="9"/>
    <x v="1"/>
    <x v="0"/>
    <x v="0"/>
    <n v="0.21249999999999999"/>
  </r>
  <r>
    <n v="3126"/>
    <s v="George Edwards"/>
    <s v="elizabeth72@example.net"/>
    <n v="56"/>
    <s v="Other"/>
    <x v="1"/>
    <d v="2020-04-13T00:00:00"/>
    <x v="1"/>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x v="0"/>
    <m/>
    <x v="2"/>
    <s v="Social media"/>
    <d v="2023-06-01T12:00:40"/>
    <m/>
    <x v="0"/>
    <x v="4"/>
    <x v="11"/>
    <x v="1"/>
    <x v="0"/>
    <x v="0"/>
    <n v="0.42499999999999999"/>
  </r>
  <r>
    <n v="3127"/>
    <s v="Nicholas Ward"/>
    <s v="munozjessica@example.net"/>
    <n v="41"/>
    <s v="Female"/>
    <x v="26"/>
    <d v="2020-12-22T00:00:00"/>
    <x v="1"/>
    <s v="Delivery problem"/>
    <s v="I'm having an issue with the {product_purchased}. Please assist._x000a__x000a_$2.99_x000a__x000a_T-Mobile $1.49+_x000a__x000a_T-Mobile $1.49+_x000a__x000a_T-Mobile $1 I've noticed a sudden decrease in battery life on my {product_purchased}. It used to last much longer."/>
    <x v="2"/>
    <m/>
    <x v="2"/>
    <s v="Email"/>
    <m/>
    <m/>
    <x v="4"/>
    <x v="1"/>
    <x v="10"/>
    <x v="0"/>
    <x v="0"/>
    <x v="1"/>
    <n v="0.66249999999999998"/>
  </r>
  <r>
    <n v="3128"/>
    <s v="Margaret Williams"/>
    <s v="mcdanielbenjamin@example.com"/>
    <n v="24"/>
    <s v="Male"/>
    <x v="1"/>
    <d v="2021-06-15T00:00:00"/>
    <x v="2"/>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x v="2"/>
    <m/>
    <x v="0"/>
    <s v="Phone"/>
    <m/>
    <m/>
    <x v="4"/>
    <x v="4"/>
    <x v="8"/>
    <x v="0"/>
    <x v="0"/>
    <x v="1"/>
    <n v="0.36249999999999999"/>
  </r>
  <r>
    <n v="3129"/>
    <s v="Sean Ortega"/>
    <s v="simslydia@example.org"/>
    <n v="70"/>
    <s v="Female"/>
    <x v="11"/>
    <d v="2021-10-26T00:00:00"/>
    <x v="3"/>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x v="0"/>
    <m/>
    <x v="3"/>
    <s v="Phone"/>
    <d v="2023-06-01T15:33:45"/>
    <m/>
    <x v="0"/>
    <x v="4"/>
    <x v="7"/>
    <x v="1"/>
    <x v="0"/>
    <x v="0"/>
    <n v="0.48125000000000001"/>
  </r>
  <r>
    <n v="3130"/>
    <s v="Mr. George Davis"/>
    <s v="erobertson@example.org"/>
    <n v="66"/>
    <s v="Other"/>
    <x v="17"/>
    <d v="2021-06-13T00:00:00"/>
    <x v="4"/>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x v="0"/>
    <m/>
    <x v="0"/>
    <s v="Social media"/>
    <d v="2023-06-01T22:15:45"/>
    <m/>
    <x v="4"/>
    <x v="3"/>
    <x v="8"/>
    <x v="0"/>
    <x v="0"/>
    <x v="0"/>
    <n v="0.19375000000000001"/>
  </r>
  <r>
    <n v="3131"/>
    <s v="Anthony Morrison"/>
    <s v="diane47@example.net"/>
    <n v="70"/>
    <s v="Other"/>
    <x v="23"/>
    <d v="2020-02-06T00:00:00"/>
    <x v="3"/>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x v="1"/>
    <s v="As herself bar guess."/>
    <x v="0"/>
    <s v="Phone"/>
    <d v="2023-06-01T14:13:46"/>
    <d v="2023-06-01T09:54:46"/>
    <x v="4"/>
    <x v="1"/>
    <x v="4"/>
    <x v="1"/>
    <x v="1"/>
    <x v="1"/>
    <n v="0.70625000000000004"/>
  </r>
  <r>
    <n v="3132"/>
    <s v="Jason Parker"/>
    <s v="rperez@example.net"/>
    <n v="54"/>
    <s v="Female"/>
    <x v="21"/>
    <d v="2021-07-29T00:00:00"/>
    <x v="1"/>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x v="1"/>
    <s v="Industry manager main themselves eye."/>
    <x v="2"/>
    <s v="Email"/>
    <d v="2023-06-01T17:24:48"/>
    <d v="2023-06-01T15:13:48"/>
    <x v="4"/>
    <x v="0"/>
    <x v="2"/>
    <x v="1"/>
    <x v="1"/>
    <x v="1"/>
    <n v="1.0687500000000001"/>
  </r>
  <r>
    <n v="3133"/>
    <s v="Edward Freeman"/>
    <s v="kingshawn@example.net"/>
    <n v="27"/>
    <s v="Other"/>
    <x v="18"/>
    <d v="2020-03-11T00:00:00"/>
    <x v="4"/>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x v="1"/>
    <s v="Paper involve size region people."/>
    <x v="3"/>
    <s v="Email"/>
    <d v="2023-06-01T11:01:49"/>
    <d v="2023-06-01T22:38:49"/>
    <x v="0"/>
    <x v="8"/>
    <x v="0"/>
    <x v="1"/>
    <x v="1"/>
    <x v="1"/>
    <n v="0.23749999999999999"/>
  </r>
  <r>
    <n v="3134"/>
    <s v="Brooke Hurst"/>
    <s v="helensnyder@example.org"/>
    <n v="19"/>
    <s v="Male"/>
    <x v="6"/>
    <d v="2021-07-17T00:00:00"/>
    <x v="2"/>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x v="0"/>
    <m/>
    <x v="0"/>
    <s v="Phone"/>
    <d v="2023-06-01T16:04:50"/>
    <m/>
    <x v="0"/>
    <x v="2"/>
    <x v="2"/>
    <x v="0"/>
    <x v="0"/>
    <x v="0"/>
    <n v="0.57499999999999996"/>
  </r>
  <r>
    <n v="3135"/>
    <s v="David Phillips"/>
    <s v="daniel45@example.com"/>
    <n v="63"/>
    <s v="Other"/>
    <x v="30"/>
    <d v="2021-11-03T00:00:00"/>
    <x v="1"/>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x v="2"/>
    <m/>
    <x v="1"/>
    <s v="Phone"/>
    <m/>
    <m/>
    <x v="0"/>
    <x v="0"/>
    <x v="3"/>
    <x v="1"/>
    <x v="0"/>
    <x v="1"/>
    <n v="0.9375"/>
  </r>
  <r>
    <n v="3136"/>
    <s v="John Shields"/>
    <s v="joseph40@example.com"/>
    <n v="40"/>
    <s v="Other"/>
    <x v="11"/>
    <d v="2021-07-15T00:00:00"/>
    <x v="2"/>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x v="0"/>
    <m/>
    <x v="2"/>
    <s v="Email"/>
    <d v="2023-06-01T15:43:53"/>
    <m/>
    <x v="4"/>
    <x v="0"/>
    <x v="2"/>
    <x v="1"/>
    <x v="0"/>
    <x v="0"/>
    <n v="1.0687500000000001"/>
  </r>
  <r>
    <n v="3137"/>
    <s v="Heather Wright"/>
    <s v="victor24@example.com"/>
    <n v="18"/>
    <s v="Female"/>
    <x v="6"/>
    <d v="2021-07-04T00:00:00"/>
    <x v="1"/>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x v="1"/>
    <s v="Treat car next event onto draw."/>
    <x v="0"/>
    <s v="Social media"/>
    <d v="2023-06-01T20:58:55"/>
    <d v="2023-06-01T11:39:55"/>
    <x v="2"/>
    <x v="8"/>
    <x v="2"/>
    <x v="1"/>
    <x v="1"/>
    <x v="1"/>
    <n v="0.23749999999999999"/>
  </r>
  <r>
    <n v="3138"/>
    <s v="Gary Zimmerman"/>
    <s v="srogers@example.net"/>
    <n v="42"/>
    <s v="Male"/>
    <x v="18"/>
    <d v="2021-03-09T00:00:00"/>
    <x v="3"/>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x v="1"/>
    <s v="Team talk raise."/>
    <x v="3"/>
    <s v="Phone"/>
    <d v="2023-06-01T05:33:56"/>
    <d v="2023-06-01T03:59:56"/>
    <x v="5"/>
    <x v="2"/>
    <x v="0"/>
    <x v="1"/>
    <x v="1"/>
    <x v="1"/>
    <n v="0.64375000000000004"/>
  </r>
  <r>
    <n v="3139"/>
    <s v="Steven Jensen"/>
    <s v="qwarren@example.net"/>
    <n v="20"/>
    <s v="Other"/>
    <x v="6"/>
    <d v="2020-12-11T00:00:00"/>
    <x v="2"/>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x v="2"/>
    <m/>
    <x v="2"/>
    <s v="Email"/>
    <m/>
    <m/>
    <x v="0"/>
    <x v="2"/>
    <x v="10"/>
    <x v="0"/>
    <x v="0"/>
    <x v="1"/>
    <n v="0.59375"/>
  </r>
  <r>
    <n v="3140"/>
    <s v="Andres Tate"/>
    <s v="audrey21@example.com"/>
    <n v="20"/>
    <s v="Female"/>
    <x v="12"/>
    <d v="2020-10-13T00:00:00"/>
    <x v="3"/>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x v="2"/>
    <m/>
    <x v="0"/>
    <s v="Chat"/>
    <m/>
    <m/>
    <x v="0"/>
    <x v="10"/>
    <x v="7"/>
    <x v="0"/>
    <x v="0"/>
    <x v="1"/>
    <n v="0.25624999999999998"/>
  </r>
  <r>
    <n v="3141"/>
    <s v="Steven Atkins"/>
    <s v="matthewlewis@example.org"/>
    <n v="32"/>
    <s v="Male"/>
    <x v="14"/>
    <d v="2020-03-02T00:00:00"/>
    <x v="3"/>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x v="1"/>
    <s v="Receive firm itself past four."/>
    <x v="3"/>
    <s v="Phone"/>
    <d v="2023-06-01T13:23:00"/>
    <d v="2023-06-01T07:50:00"/>
    <x v="3"/>
    <x v="6"/>
    <x v="0"/>
    <x v="1"/>
    <x v="1"/>
    <x v="1"/>
    <n v="0.47499999999999998"/>
  </r>
  <r>
    <n v="3142"/>
    <s v="Joshua Lee"/>
    <s v="mistyortiz@example.org"/>
    <n v="43"/>
    <s v="Female"/>
    <x v="2"/>
    <d v="2021-10-24T00:00:00"/>
    <x v="0"/>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x v="0"/>
    <m/>
    <x v="2"/>
    <s v="Social media"/>
    <d v="2023-06-01T06:37:01"/>
    <m/>
    <x v="0"/>
    <x v="6"/>
    <x v="7"/>
    <x v="1"/>
    <x v="0"/>
    <x v="0"/>
    <n v="0.48749999999999999"/>
  </r>
  <r>
    <n v="3143"/>
    <s v="Cheryl Rush"/>
    <s v="ugarrison@example.org"/>
    <n v="36"/>
    <s v="Male"/>
    <x v="6"/>
    <d v="2021-08-30T00:00:00"/>
    <x v="0"/>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x v="1"/>
    <s v="Support certainly off others research without medical."/>
    <x v="0"/>
    <s v="Email"/>
    <d v="2023-06-01T11:04:03"/>
    <d v="2023-06-01T08:26:03"/>
    <x v="5"/>
    <x v="6"/>
    <x v="5"/>
    <x v="1"/>
    <x v="1"/>
    <x v="1"/>
    <n v="0.41875000000000001"/>
  </r>
  <r>
    <n v="3144"/>
    <s v="Sherry Garcia"/>
    <s v="maryhayes@example.net"/>
    <n v="53"/>
    <s v="Male"/>
    <x v="0"/>
    <d v="2021-03-26T00:00:00"/>
    <x v="0"/>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x v="0"/>
    <m/>
    <x v="3"/>
    <s v="Phone"/>
    <d v="2023-06-01T17:42:04"/>
    <m/>
    <x v="0"/>
    <x v="4"/>
    <x v="0"/>
    <x v="1"/>
    <x v="0"/>
    <x v="0"/>
    <n v="0.36875000000000002"/>
  </r>
  <r>
    <n v="3145"/>
    <s v="Laura Knapp"/>
    <s v="joe97@example.org"/>
    <n v="36"/>
    <s v="Female"/>
    <x v="3"/>
    <d v="2020-01-20T00:00:00"/>
    <x v="1"/>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x v="1"/>
    <s v="Fall throughout positive opportunity specific."/>
    <x v="2"/>
    <s v="Social media"/>
    <d v="2023-06-01T16:28:06"/>
    <d v="2023-06-01T15:50:06"/>
    <x v="3"/>
    <x v="1"/>
    <x v="6"/>
    <x v="1"/>
    <x v="1"/>
    <x v="1"/>
    <n v="0.79374999999999996"/>
  </r>
  <r>
    <n v="3146"/>
    <s v="Jerry Mejia"/>
    <s v="michaelbriggs@example.org"/>
    <n v="41"/>
    <s v="Female"/>
    <x v="16"/>
    <d v="2020-01-13T00:00:00"/>
    <x v="1"/>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x v="0"/>
    <m/>
    <x v="0"/>
    <s v="Email"/>
    <d v="2023-06-01T15:36:08"/>
    <m/>
    <x v="0"/>
    <x v="8"/>
    <x v="6"/>
    <x v="0"/>
    <x v="0"/>
    <x v="0"/>
    <n v="0.25624999999999998"/>
  </r>
  <r>
    <n v="3147"/>
    <s v="Logan Moreno"/>
    <s v="michaelroman@example.org"/>
    <n v="45"/>
    <s v="Male"/>
    <x v="29"/>
    <d v="2021-09-08T00:00:00"/>
    <x v="4"/>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x v="1"/>
    <s v="Structure majority tell information."/>
    <x v="2"/>
    <s v="Phone"/>
    <d v="2023-06-01T21:05:09"/>
    <d v="2023-06-01T03:10:09"/>
    <x v="2"/>
    <x v="3"/>
    <x v="9"/>
    <x v="1"/>
    <x v="1"/>
    <x v="1"/>
    <n v="0.21249999999999999"/>
  </r>
  <r>
    <n v="3148"/>
    <s v="Makayla Lewis"/>
    <s v="oblackburn@example.net"/>
    <n v="51"/>
    <s v="Female"/>
    <x v="30"/>
    <d v="2020-03-03T00:00:00"/>
    <x v="1"/>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x v="0"/>
    <m/>
    <x v="2"/>
    <s v="Social media"/>
    <d v="2023-06-01T22:46:11"/>
    <m/>
    <x v="0"/>
    <x v="4"/>
    <x v="0"/>
    <x v="1"/>
    <x v="0"/>
    <x v="0"/>
    <n v="0.36875000000000002"/>
  </r>
  <r>
    <n v="3149"/>
    <s v="Joseph Mata"/>
    <s v="christine74@example.org"/>
    <n v="51"/>
    <s v="Other"/>
    <x v="31"/>
    <d v="2021-04-03T00:00:00"/>
    <x v="3"/>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x v="0"/>
    <m/>
    <x v="0"/>
    <s v="Phone"/>
    <d v="2023-06-01T13:03:12"/>
    <m/>
    <x v="0"/>
    <x v="6"/>
    <x v="11"/>
    <x v="0"/>
    <x v="0"/>
    <x v="0"/>
    <n v="0.53125"/>
  </r>
  <r>
    <n v="3150"/>
    <s v="Jason Turner"/>
    <s v="michellemalone@example.org"/>
    <n v="45"/>
    <s v="Female"/>
    <x v="31"/>
    <d v="2020-10-01T00:00:00"/>
    <x v="0"/>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x v="2"/>
    <m/>
    <x v="3"/>
    <s v="Phone"/>
    <m/>
    <m/>
    <x v="0"/>
    <x v="2"/>
    <x v="7"/>
    <x v="1"/>
    <x v="0"/>
    <x v="1"/>
    <n v="0.7"/>
  </r>
  <r>
    <n v="3151"/>
    <s v="Dustin Woods"/>
    <s v="sydneyyang@example.com"/>
    <n v="54"/>
    <s v="Other"/>
    <x v="23"/>
    <d v="2020-09-25T00:00:00"/>
    <x v="0"/>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x v="0"/>
    <m/>
    <x v="2"/>
    <s v="Phone"/>
    <d v="2023-06-01T09:25:16"/>
    <m/>
    <x v="0"/>
    <x v="7"/>
    <x v="9"/>
    <x v="1"/>
    <x v="0"/>
    <x v="0"/>
    <n v="0.3"/>
  </r>
  <r>
    <n v="3152"/>
    <s v="Zachary Murphy"/>
    <s v="maynardgeorge@example.com"/>
    <n v="19"/>
    <s v="Other"/>
    <x v="22"/>
    <d v="2021-05-18T00:00:00"/>
    <x v="4"/>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x v="1"/>
    <s v="Style cover show great."/>
    <x v="2"/>
    <s v="Social media"/>
    <d v="2023-06-01T22:36:18"/>
    <d v="2023-06-01T00:28:18"/>
    <x v="4"/>
    <x v="3"/>
    <x v="1"/>
    <x v="1"/>
    <x v="1"/>
    <x v="1"/>
    <n v="0.2"/>
  </r>
  <r>
    <n v="3153"/>
    <s v="Amy Carlson"/>
    <s v="amberchen@example.net"/>
    <n v="51"/>
    <s v="Other"/>
    <x v="26"/>
    <d v="2020-09-25T00:00:00"/>
    <x v="3"/>
    <s v="Battery life"/>
    <s v="I'm having an issue with the {product_purchased}. Please assist. Thanks. I've noticed a peculiar error message popping up on my {product_purchased} screen. It says '{error_message}'. What does it mean?"/>
    <x v="2"/>
    <m/>
    <x v="3"/>
    <s v="Email"/>
    <m/>
    <m/>
    <x v="0"/>
    <x v="0"/>
    <x v="9"/>
    <x v="1"/>
    <x v="0"/>
    <x v="1"/>
    <n v="0.8"/>
  </r>
  <r>
    <n v="3154"/>
    <s v="Kelly Murray"/>
    <s v="hayley71@example.com"/>
    <n v="69"/>
    <s v="Male"/>
    <x v="15"/>
    <d v="2021-12-26T00:00:00"/>
    <x v="4"/>
    <s v="Software bug"/>
    <s v="I'm having an issue with the {product_purchased}. Please assist._x000a__x000a_3.7 â€¢ Added a new icon for loading a page or some custom content_x000a__x000a__x000a_- Optimization_x000a__x000a_- Updated to v1.5. I've recently updated the firmware of my {product_purchased}, and the issue started happening afterward. Could it be related to the update?"/>
    <x v="2"/>
    <m/>
    <x v="1"/>
    <s v="Chat"/>
    <m/>
    <m/>
    <x v="0"/>
    <x v="3"/>
    <x v="10"/>
    <x v="1"/>
    <x v="0"/>
    <x v="1"/>
    <n v="0.21249999999999999"/>
  </r>
  <r>
    <n v="3155"/>
    <s v="Jonathan Guerrero"/>
    <s v="rebeccashannon@example.net"/>
    <n v="52"/>
    <s v="Other"/>
    <x v="10"/>
    <d v="2020-12-07T00:00:00"/>
    <x v="1"/>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x v="1"/>
    <s v="Article candidate time hot season not than."/>
    <x v="0"/>
    <s v="Phone"/>
    <d v="2023-06-01T01:29:21"/>
    <d v="2023-06-01T16:23:21"/>
    <x v="5"/>
    <x v="9"/>
    <x v="10"/>
    <x v="1"/>
    <x v="1"/>
    <x v="1"/>
    <n v="0.25624999999999998"/>
  </r>
  <r>
    <n v="3156"/>
    <s v="Debbie Carter"/>
    <s v="xvaughn@example.com"/>
    <n v="30"/>
    <s v="Other"/>
    <x v="33"/>
    <d v="2021-09-11T00:00:00"/>
    <x v="1"/>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x v="0"/>
    <m/>
    <x v="1"/>
    <s v="Email"/>
    <d v="2023-06-01T06:25:23"/>
    <m/>
    <x v="0"/>
    <x v="8"/>
    <x v="9"/>
    <x v="1"/>
    <x v="0"/>
    <x v="0"/>
    <n v="0.21249999999999999"/>
  </r>
  <r>
    <n v="3157"/>
    <s v="Yolanda Griffin"/>
    <s v="adammiller@example.net"/>
    <n v="50"/>
    <s v="Female"/>
    <x v="24"/>
    <d v="2020-03-07T00:00:00"/>
    <x v="3"/>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x v="1"/>
    <s v="Interview tonight look check project play never."/>
    <x v="2"/>
    <s v="Email"/>
    <d v="2023-06-01T10:47:25"/>
    <d v="2023-06-01T11:29:25"/>
    <x v="5"/>
    <x v="1"/>
    <x v="0"/>
    <x v="1"/>
    <x v="1"/>
    <x v="1"/>
    <n v="0.63124999999999998"/>
  </r>
  <r>
    <n v="3158"/>
    <s v="Kimberly Romero"/>
    <s v="aguirrechase@example.com"/>
    <n v="36"/>
    <s v="Male"/>
    <x v="39"/>
    <d v="2021-06-07T00:00:00"/>
    <x v="4"/>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x v="1"/>
    <s v="Use tough ahead senior then write project."/>
    <x v="2"/>
    <s v="Chat"/>
    <d v="2023-06-01T22:19:26"/>
    <d v="2023-06-01T19:50:26"/>
    <x v="4"/>
    <x v="3"/>
    <x v="8"/>
    <x v="1"/>
    <x v="1"/>
    <x v="1"/>
    <n v="0.19375000000000001"/>
  </r>
  <r>
    <n v="3159"/>
    <s v="Mrs. Brooke Garza DDS"/>
    <s v="ruizpatrick@example.com"/>
    <n v="27"/>
    <s v="Male"/>
    <x v="23"/>
    <d v="2021-08-08T00:00:00"/>
    <x v="0"/>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x v="0"/>
    <m/>
    <x v="3"/>
    <s v="Phone"/>
    <d v="2023-06-01T16:25:28"/>
    <m/>
    <x v="0"/>
    <x v="1"/>
    <x v="5"/>
    <x v="1"/>
    <x v="0"/>
    <x v="0"/>
    <n v="0.625"/>
  </r>
  <r>
    <n v="3160"/>
    <s v="Amber Henson"/>
    <s v="aliciamurray@example.org"/>
    <n v="52"/>
    <s v="Other"/>
    <x v="6"/>
    <d v="2020-11-14T00:00:00"/>
    <x v="1"/>
    <s v="Peripheral compatibility"/>
    <s v="I'm having an issue with the {product_purchased}. Please assist. #if!defined(CGFloat) #define COO_VERSION &gt;= 14.0 &amp;&amp; CORE &gt;= 7, #endif // TODO: Do I'm concerned about the security of my {product_purchased} and would like to ensure that my data is safe."/>
    <x v="2"/>
    <m/>
    <x v="1"/>
    <s v="Chat"/>
    <m/>
    <m/>
    <x v="0"/>
    <x v="10"/>
    <x v="3"/>
    <x v="1"/>
    <x v="0"/>
    <x v="1"/>
    <n v="0.21249999999999999"/>
  </r>
  <r>
    <n v="3161"/>
    <s v="Elizabeth Mcdonald"/>
    <s v="williamsjeffrey@example.net"/>
    <n v="27"/>
    <s v="Male"/>
    <x v="23"/>
    <d v="2021-10-19T00:00:00"/>
    <x v="1"/>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x v="0"/>
    <m/>
    <x v="3"/>
    <s v="Social media"/>
    <d v="2023-06-01T05:57:32"/>
    <m/>
    <x v="0"/>
    <x v="6"/>
    <x v="7"/>
    <x v="1"/>
    <x v="0"/>
    <x v="0"/>
    <n v="0.48749999999999999"/>
  </r>
  <r>
    <n v="3162"/>
    <s v="Timothy Jones"/>
    <s v="doylelaura@example.org"/>
    <n v="35"/>
    <s v="Male"/>
    <x v="24"/>
    <d v="2020-05-08T00:00:00"/>
    <x v="0"/>
    <s v="Product compatibility"/>
    <s v="I'm having an issue with the {product_purchased}. Please assist. I'll be back soon. Thank you for your help I've recently updated the firmware of my {product_purchased}, and the issue started happening afterward. Could it be related to the update?"/>
    <x v="0"/>
    <m/>
    <x v="3"/>
    <s v="Chat"/>
    <d v="2023-06-01T15:51:32"/>
    <m/>
    <x v="0"/>
    <x v="5"/>
    <x v="1"/>
    <x v="1"/>
    <x v="0"/>
    <x v="0"/>
    <n v="0.26874999999999999"/>
  </r>
  <r>
    <n v="3163"/>
    <s v="Melinda Sims"/>
    <s v="tcardenas@example.com"/>
    <n v="33"/>
    <s v="Other"/>
    <x v="11"/>
    <d v="2021-06-07T00:00:00"/>
    <x v="0"/>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x v="2"/>
    <m/>
    <x v="3"/>
    <s v="Phone"/>
    <m/>
    <m/>
    <x v="0"/>
    <x v="0"/>
    <x v="8"/>
    <x v="1"/>
    <x v="0"/>
    <x v="1"/>
    <n v="0.84375"/>
  </r>
  <r>
    <n v="3164"/>
    <s v="Ashley Reyes"/>
    <s v="sjenkins@example.org"/>
    <n v="58"/>
    <s v="Female"/>
    <x v="24"/>
    <d v="2020-02-16T00:00:00"/>
    <x v="1"/>
    <s v="Product compatibility"/>
    <s v="I'm having an issue with the {product_purchased}. Please assist._x000a__x000a_* Product is a free product for US residents only. I've performed a factory reset on my {product_purchased}, hoping it would resolve the problem, but it didn't help."/>
    <x v="2"/>
    <m/>
    <x v="3"/>
    <s v="Phone"/>
    <m/>
    <m/>
    <x v="0"/>
    <x v="2"/>
    <x v="4"/>
    <x v="1"/>
    <x v="0"/>
    <x v="1"/>
    <n v="0.6875"/>
  </r>
  <r>
    <n v="3165"/>
    <s v="John Mckinney"/>
    <s v="ryankelly@example.net"/>
    <n v="47"/>
    <s v="Other"/>
    <x v="22"/>
    <d v="2020-02-23T00:00:00"/>
    <x v="4"/>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x v="0"/>
    <m/>
    <x v="2"/>
    <s v="Chat"/>
    <d v="2023-06-01T07:35:36"/>
    <m/>
    <x v="0"/>
    <x v="6"/>
    <x v="4"/>
    <x v="1"/>
    <x v="0"/>
    <x v="0"/>
    <n v="0.39374999999999999"/>
  </r>
  <r>
    <n v="3166"/>
    <s v="Nicole Smith"/>
    <s v="moonjessica@example.com"/>
    <n v="25"/>
    <s v="Male"/>
    <x v="0"/>
    <d v="2020-07-07T00:00:00"/>
    <x v="3"/>
    <s v="Battery life"/>
    <s v="I'm having an issue with the {product_purchased}. Please assist._x000a__x000a_$bouton_1.0: https://store.example.com/_x000a__x000a_If we're adding a &quot;buy&quot; product it will be I've checked for any available software updates for my {product_purchased}, but there are none."/>
    <x v="0"/>
    <m/>
    <x v="2"/>
    <s v="Phone"/>
    <d v="2023-06-01T02:19:38"/>
    <m/>
    <x v="0"/>
    <x v="8"/>
    <x v="2"/>
    <x v="1"/>
    <x v="0"/>
    <x v="0"/>
    <n v="0.23749999999999999"/>
  </r>
  <r>
    <n v="3167"/>
    <s v="Austin Gray"/>
    <s v="millerbrandi@example.net"/>
    <n v="59"/>
    <s v="Male"/>
    <x v="29"/>
    <d v="2021-05-01T00:00:00"/>
    <x v="1"/>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x v="2"/>
    <m/>
    <x v="1"/>
    <s v="Social media"/>
    <m/>
    <m/>
    <x v="0"/>
    <x v="2"/>
    <x v="1"/>
    <x v="1"/>
    <x v="0"/>
    <x v="1"/>
    <n v="0.72499999999999998"/>
  </r>
  <r>
    <n v="3168"/>
    <s v="Nina Ortiz"/>
    <s v="elaine86@example.org"/>
    <n v="35"/>
    <s v="Other"/>
    <x v="39"/>
    <d v="2021-06-07T00:00:00"/>
    <x v="3"/>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x v="0"/>
    <m/>
    <x v="1"/>
    <s v="Social media"/>
    <d v="2023-06-01T13:26:40"/>
    <m/>
    <x v="0"/>
    <x v="5"/>
    <x v="8"/>
    <x v="1"/>
    <x v="0"/>
    <x v="0"/>
    <n v="0.27500000000000002"/>
  </r>
  <r>
    <n v="3169"/>
    <s v="Mrs. Kathleen Gonzales"/>
    <s v="kimkaren@example.org"/>
    <n v="69"/>
    <s v="Male"/>
    <x v="23"/>
    <d v="2020-03-04T00:00:00"/>
    <x v="4"/>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x v="2"/>
    <m/>
    <x v="2"/>
    <s v="Phone"/>
    <m/>
    <m/>
    <x v="0"/>
    <x v="6"/>
    <x v="0"/>
    <x v="0"/>
    <x v="0"/>
    <x v="1"/>
    <n v="0.47499999999999998"/>
  </r>
  <r>
    <n v="3170"/>
    <s v="Angela Johnson"/>
    <s v="deleonmichael@example.net"/>
    <n v="46"/>
    <s v="Other"/>
    <x v="25"/>
    <d v="2021-07-01T00:00:00"/>
    <x v="3"/>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x v="0"/>
    <m/>
    <x v="2"/>
    <s v="Email"/>
    <d v="2023-05-31T23:05:43"/>
    <m/>
    <x v="0"/>
    <x v="0"/>
    <x v="2"/>
    <x v="1"/>
    <x v="0"/>
    <x v="0"/>
    <n v="1.0687500000000001"/>
  </r>
  <r>
    <n v="3171"/>
    <s v="Jeffrey Hall"/>
    <s v="xdominguez@example.com"/>
    <n v="60"/>
    <s v="Male"/>
    <x v="12"/>
    <d v="2021-02-16T00:00:00"/>
    <x v="0"/>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x v="1"/>
    <s v="Compare brother know kid result."/>
    <x v="1"/>
    <s v="Social media"/>
    <d v="2023-06-01T09:30:45"/>
    <d v="2023-06-01T10:37:45"/>
    <x v="4"/>
    <x v="2"/>
    <x v="4"/>
    <x v="1"/>
    <x v="1"/>
    <x v="1"/>
    <n v="0.6875"/>
  </r>
  <r>
    <n v="3172"/>
    <s v="Paula Vasquez"/>
    <s v="meyerjohn@example.net"/>
    <n v="36"/>
    <s v="Female"/>
    <x v="24"/>
    <d v="2020-01-02T00:00:00"/>
    <x v="3"/>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x v="2"/>
    <m/>
    <x v="2"/>
    <s v="Chat"/>
    <m/>
    <m/>
    <x v="0"/>
    <x v="8"/>
    <x v="6"/>
    <x v="0"/>
    <x v="0"/>
    <x v="1"/>
    <n v="0.25624999999999998"/>
  </r>
  <r>
    <n v="3173"/>
    <s v="Amanda Wells"/>
    <s v="robert62@example.com"/>
    <n v="52"/>
    <s v="Female"/>
    <x v="27"/>
    <d v="2021-07-23T00:00:00"/>
    <x v="0"/>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x v="1"/>
    <s v="Air drop theory at tell hot."/>
    <x v="3"/>
    <s v="Phone"/>
    <d v="2023-06-01T11:34:47"/>
    <d v="2023-06-01T16:03:47"/>
    <x v="2"/>
    <x v="1"/>
    <x v="2"/>
    <x v="1"/>
    <x v="1"/>
    <x v="1"/>
    <n v="0.65"/>
  </r>
  <r>
    <n v="3174"/>
    <s v="Sarah Garcia"/>
    <s v="gerald21@example.net"/>
    <n v="42"/>
    <s v="Female"/>
    <x v="7"/>
    <d v="2020-04-20T00:00:00"/>
    <x v="2"/>
    <s v="Delivery problem"/>
    <s v="I'm having an issue with the {product_purchased}. Please assist._x000a__x000a_2 Levelling a $29 $29 $29,00 $29,00 $29,00 $39 surrendered $39,00 $29 The issue I'm facing is intermittent. Sometimes it works fine, but other times it acts up unexpectedly."/>
    <x v="2"/>
    <m/>
    <x v="1"/>
    <s v="Chat"/>
    <m/>
    <m/>
    <x v="0"/>
    <x v="2"/>
    <x v="11"/>
    <x v="1"/>
    <x v="0"/>
    <x v="1"/>
    <n v="0.65"/>
  </r>
  <r>
    <n v="3175"/>
    <s v="Lisa Miller"/>
    <s v="christinelewis@example.com"/>
    <n v="26"/>
    <s v="Male"/>
    <x v="15"/>
    <d v="2020-10-09T00:00:00"/>
    <x v="4"/>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x v="2"/>
    <m/>
    <x v="0"/>
    <s v="Phone"/>
    <m/>
    <m/>
    <x v="0"/>
    <x v="3"/>
    <x v="7"/>
    <x v="0"/>
    <x v="0"/>
    <x v="1"/>
    <n v="0.21249999999999999"/>
  </r>
  <r>
    <n v="3176"/>
    <s v="Richard Bell"/>
    <s v="kwilkinson@example.org"/>
    <n v="66"/>
    <s v="Male"/>
    <x v="4"/>
    <d v="2021-07-04T00:00:00"/>
    <x v="4"/>
    <s v="Account access"/>
    <s v="I'm having an issue with the {product_purchased}. Please assist._x000a__x000a_This item is no longer available. But don't go! We have similar items in stock. I've checked for any available software updates for my {product_purchased}, but there are none."/>
    <x v="2"/>
    <m/>
    <x v="1"/>
    <s v="Email"/>
    <m/>
    <m/>
    <x v="0"/>
    <x v="0"/>
    <x v="2"/>
    <x v="1"/>
    <x v="0"/>
    <x v="1"/>
    <n v="1.0687500000000001"/>
  </r>
  <r>
    <n v="3177"/>
    <s v="David Wilson"/>
    <s v="gateskathleen@example.net"/>
    <n v="62"/>
    <s v="Other"/>
    <x v="33"/>
    <d v="2020-03-19T00:00:00"/>
    <x v="3"/>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x v="2"/>
    <m/>
    <x v="1"/>
    <s v="Social media"/>
    <m/>
    <m/>
    <x v="0"/>
    <x v="0"/>
    <x v="0"/>
    <x v="1"/>
    <x v="0"/>
    <x v="1"/>
    <n v="0.76875000000000004"/>
  </r>
  <r>
    <n v="3178"/>
    <s v="Roberto Johnson"/>
    <s v="terryjohn@example.org"/>
    <n v="19"/>
    <s v="Female"/>
    <x v="8"/>
    <d v="2021-02-08T00:00:00"/>
    <x v="0"/>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x v="2"/>
    <m/>
    <x v="0"/>
    <s v="Phone"/>
    <m/>
    <m/>
    <x v="0"/>
    <x v="0"/>
    <x v="4"/>
    <x v="0"/>
    <x v="0"/>
    <x v="1"/>
    <n v="0.9375"/>
  </r>
  <r>
    <n v="3179"/>
    <s v="Dennis Carter"/>
    <s v="brandon91@example.net"/>
    <n v="21"/>
    <s v="Other"/>
    <x v="19"/>
    <d v="2020-02-22T00:00:00"/>
    <x v="0"/>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x v="1"/>
    <s v="Beautiful generation practice trial."/>
    <x v="1"/>
    <s v="Social media"/>
    <d v="2023-06-01T20:57:56"/>
    <d v="2023-06-01T15:29:56"/>
    <x v="2"/>
    <x v="10"/>
    <x v="4"/>
    <x v="1"/>
    <x v="1"/>
    <x v="1"/>
    <n v="0.22500000000000001"/>
  </r>
  <r>
    <n v="3180"/>
    <s v="John Wade"/>
    <s v="zingram@example.net"/>
    <n v="50"/>
    <s v="Other"/>
    <x v="36"/>
    <d v="2020-06-21T00:00:00"/>
    <x v="1"/>
    <s v="Display issue"/>
    <s v="I'm having an issue with the {product_purchased}. Please assist. Please help! Thanks! I've followed online tutorials and community forums to troubleshoot the issue, but no luck so far."/>
    <x v="1"/>
    <s v="Kind movie society writer service if."/>
    <x v="0"/>
    <s v="Social media"/>
    <d v="2023-06-01T16:26:56"/>
    <d v="2023-06-01T19:04:56"/>
    <x v="5"/>
    <x v="4"/>
    <x v="8"/>
    <x v="1"/>
    <x v="1"/>
    <x v="1"/>
    <n v="0.36249999999999999"/>
  </r>
  <r>
    <n v="3181"/>
    <s v="Sheena Cox"/>
    <s v="jgonzalez@example.net"/>
    <n v="58"/>
    <s v="Other"/>
    <x v="16"/>
    <d v="2021-02-07T00:00:00"/>
    <x v="1"/>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x v="2"/>
    <m/>
    <x v="3"/>
    <s v="Email"/>
    <m/>
    <m/>
    <x v="0"/>
    <x v="0"/>
    <x v="4"/>
    <x v="1"/>
    <x v="0"/>
    <x v="1"/>
    <n v="0.9375"/>
  </r>
  <r>
    <n v="3182"/>
    <s v="Matthew Crawford"/>
    <s v="wlee@example.net"/>
    <n v="25"/>
    <s v="Other"/>
    <x v="34"/>
    <d v="2020-11-19T00:00:00"/>
    <x v="0"/>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x v="1"/>
    <s v="Wait there require cost offer."/>
    <x v="1"/>
    <s v="Social media"/>
    <d v="2023-06-01T05:00:58"/>
    <d v="2023-06-01T11:45:58"/>
    <x v="5"/>
    <x v="4"/>
    <x v="3"/>
    <x v="1"/>
    <x v="1"/>
    <x v="1"/>
    <n v="0.41875000000000001"/>
  </r>
  <r>
    <n v="3183"/>
    <s v="Jimmy Brown DDS"/>
    <s v="ocunningham@example.com"/>
    <n v="55"/>
    <s v="Other"/>
    <x v="27"/>
    <d v="2020-03-30T00:00:00"/>
    <x v="0"/>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x v="1"/>
    <s v="Law west degree audience value family course."/>
    <x v="2"/>
    <s v="Phone"/>
    <d v="2023-06-01T16:10:59"/>
    <d v="2023-06-01T00:23:59"/>
    <x v="4"/>
    <x v="6"/>
    <x v="0"/>
    <x v="1"/>
    <x v="1"/>
    <x v="1"/>
    <n v="0.47499999999999998"/>
  </r>
  <r>
    <n v="3184"/>
    <s v="Erica Martin"/>
    <s v="paul87@example.org"/>
    <n v="60"/>
    <s v="Other"/>
    <x v="33"/>
    <d v="2020-04-30T00:00:00"/>
    <x v="0"/>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x v="0"/>
    <m/>
    <x v="0"/>
    <s v="Email"/>
    <d v="2023-06-01T07:44:59"/>
    <m/>
    <x v="0"/>
    <x v="10"/>
    <x v="11"/>
    <x v="0"/>
    <x v="0"/>
    <x v="0"/>
    <n v="0.20624999999999999"/>
  </r>
  <r>
    <n v="3185"/>
    <s v="Robin Huff"/>
    <s v="matthewmiller@example.com"/>
    <n v="56"/>
    <s v="Other"/>
    <x v="30"/>
    <d v="2020-08-30T00:00:00"/>
    <x v="1"/>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x v="0"/>
    <m/>
    <x v="1"/>
    <s v="Social media"/>
    <d v="2023-06-01T02:05:00"/>
    <m/>
    <x v="0"/>
    <x v="4"/>
    <x v="5"/>
    <x v="1"/>
    <x v="0"/>
    <x v="0"/>
    <n v="0.42499999999999999"/>
  </r>
  <r>
    <n v="3186"/>
    <s v="Bradley Hubbard"/>
    <s v="dylan60@example.net"/>
    <n v="55"/>
    <s v="Female"/>
    <x v="38"/>
    <d v="2021-10-28T00:00:00"/>
    <x v="2"/>
    <s v="Hardware issue"/>
    <s v="I'm having an issue with the {product_purchased}. Please assist._x000a__x000a_You must login to add comments. I'm unable to find the option to perform the desired action in the {product_purchased}. Could you please guide me through the steps?"/>
    <x v="1"/>
    <s v="Up politics compare despite."/>
    <x v="2"/>
    <s v="Social media"/>
    <d v="2023-06-01T04:01:01"/>
    <d v="2023-06-01T16:27:01"/>
    <x v="5"/>
    <x v="0"/>
    <x v="7"/>
    <x v="1"/>
    <x v="1"/>
    <x v="1"/>
    <n v="0.83750000000000002"/>
  </r>
  <r>
    <n v="3187"/>
    <s v="Kathleen Figueroa"/>
    <s v="robertaray@example.net"/>
    <n v="46"/>
    <s v="Female"/>
    <x v="14"/>
    <d v="2020-10-03T00:00:00"/>
    <x v="1"/>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x v="2"/>
    <m/>
    <x v="1"/>
    <s v="Social media"/>
    <m/>
    <m/>
    <x v="0"/>
    <x v="1"/>
    <x v="7"/>
    <x v="1"/>
    <x v="0"/>
    <x v="1"/>
    <n v="0.79374999999999996"/>
  </r>
  <r>
    <n v="3188"/>
    <s v="Darlene Hodges"/>
    <s v="griffinryan@example.com"/>
    <n v="49"/>
    <s v="Female"/>
    <x v="25"/>
    <d v="2021-08-02T00:00:00"/>
    <x v="0"/>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x v="1"/>
    <s v="Almost finish worry energy decision spend well."/>
    <x v="0"/>
    <s v="Chat"/>
    <d v="2023-05-31T23:28:05"/>
    <d v="2023-06-01T18:58:05"/>
    <x v="2"/>
    <x v="1"/>
    <x v="5"/>
    <x v="1"/>
    <x v="1"/>
    <x v="1"/>
    <n v="0.625"/>
  </r>
  <r>
    <n v="3189"/>
    <s v="Allison Peterson"/>
    <s v="mferguson@example.org"/>
    <n v="35"/>
    <s v="Male"/>
    <x v="7"/>
    <d v="2021-07-22T00:00:00"/>
    <x v="1"/>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x v="1"/>
    <s v="Eye end spring culture answer Mr."/>
    <x v="3"/>
    <s v="Phone"/>
    <d v="2023-06-01T03:25:05"/>
    <d v="2023-06-01T02:00:05"/>
    <x v="2"/>
    <x v="4"/>
    <x v="2"/>
    <x v="1"/>
    <x v="1"/>
    <x v="1"/>
    <n v="0.43125000000000002"/>
  </r>
  <r>
    <n v="3190"/>
    <s v="Danny Perez"/>
    <s v="juarezrichard@example.org"/>
    <n v="34"/>
    <s v="Other"/>
    <x v="40"/>
    <d v="2020-02-26T00:00:00"/>
    <x v="0"/>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x v="2"/>
    <m/>
    <x v="3"/>
    <s v="Chat"/>
    <m/>
    <m/>
    <x v="0"/>
    <x v="2"/>
    <x v="4"/>
    <x v="1"/>
    <x v="0"/>
    <x v="1"/>
    <n v="0.6875"/>
  </r>
  <r>
    <n v="3191"/>
    <s v="Jacob Hamilton"/>
    <s v="gregoryrussell@example.org"/>
    <n v="34"/>
    <s v="Female"/>
    <x v="40"/>
    <d v="2020-12-30T00:00:00"/>
    <x v="1"/>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x v="0"/>
    <m/>
    <x v="1"/>
    <s v="Social media"/>
    <d v="2023-06-01T03:12:08"/>
    <m/>
    <x v="0"/>
    <x v="1"/>
    <x v="10"/>
    <x v="1"/>
    <x v="0"/>
    <x v="0"/>
    <n v="0.66249999999999998"/>
  </r>
  <r>
    <n v="3192"/>
    <s v="Jennifer Hanson"/>
    <s v="susanwhite@example.com"/>
    <n v="44"/>
    <s v="Male"/>
    <x v="29"/>
    <d v="2020-07-09T00:00:00"/>
    <x v="4"/>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x v="1"/>
    <s v="Gun mind nice station."/>
    <x v="1"/>
    <s v="Social media"/>
    <d v="2023-06-01T11:53:08"/>
    <d v="2023-06-01T09:37:08"/>
    <x v="5"/>
    <x v="0"/>
    <x v="2"/>
    <x v="1"/>
    <x v="1"/>
    <x v="1"/>
    <n v="1.0687500000000001"/>
  </r>
  <r>
    <n v="3193"/>
    <s v="Peter Robles"/>
    <s v="paul88@example.org"/>
    <n v="19"/>
    <s v="Other"/>
    <x v="17"/>
    <d v="2020-08-04T00:00:00"/>
    <x v="3"/>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x v="2"/>
    <m/>
    <x v="1"/>
    <s v="Email"/>
    <m/>
    <m/>
    <x v="0"/>
    <x v="1"/>
    <x v="5"/>
    <x v="1"/>
    <x v="0"/>
    <x v="1"/>
    <n v="0.625"/>
  </r>
  <r>
    <n v="3194"/>
    <s v="Jeff Flores"/>
    <s v="kimberly55@example.net"/>
    <n v="32"/>
    <s v="Other"/>
    <x v="38"/>
    <d v="2020-06-18T00:00:00"/>
    <x v="0"/>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x v="0"/>
    <m/>
    <x v="0"/>
    <s v="Chat"/>
    <d v="2023-06-01T09:34:12"/>
    <m/>
    <x v="0"/>
    <x v="4"/>
    <x v="8"/>
    <x v="0"/>
    <x v="0"/>
    <x v="0"/>
    <n v="0.36249999999999999"/>
  </r>
  <r>
    <n v="3195"/>
    <s v="Nicole Nelson"/>
    <s v="wellsjimmy@example.net"/>
    <n v="30"/>
    <s v="Female"/>
    <x v="36"/>
    <d v="2020-06-03T00:00:00"/>
    <x v="1"/>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x v="1"/>
    <s v="Especially parent short very."/>
    <x v="0"/>
    <s v="Phone"/>
    <d v="2023-06-01T12:50:14"/>
    <d v="2023-06-01T02:19:14"/>
    <x v="2"/>
    <x v="5"/>
    <x v="8"/>
    <x v="1"/>
    <x v="1"/>
    <x v="1"/>
    <n v="0.27500000000000002"/>
  </r>
  <r>
    <n v="3196"/>
    <s v="Amy House"/>
    <s v="barbara44@example.net"/>
    <n v="23"/>
    <s v="Male"/>
    <x v="36"/>
    <d v="2021-07-30T00:00:00"/>
    <x v="0"/>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x v="2"/>
    <m/>
    <x v="2"/>
    <s v="Email"/>
    <m/>
    <m/>
    <x v="0"/>
    <x v="7"/>
    <x v="2"/>
    <x v="0"/>
    <x v="0"/>
    <x v="1"/>
    <n v="0.26250000000000001"/>
  </r>
  <r>
    <n v="3197"/>
    <s v="Toni Harris"/>
    <s v="ericsimmons@example.org"/>
    <n v="62"/>
    <s v="Female"/>
    <x v="11"/>
    <d v="2020-09-17T00:00:00"/>
    <x v="0"/>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x v="1"/>
    <s v="Factor clear second production."/>
    <x v="0"/>
    <s v="Phone"/>
    <d v="2023-06-01T15:04:18"/>
    <d v="2023-06-01T13:27:18"/>
    <x v="1"/>
    <x v="0"/>
    <x v="9"/>
    <x v="1"/>
    <x v="1"/>
    <x v="1"/>
    <n v="0.8"/>
  </r>
  <r>
    <n v="3198"/>
    <s v="Tasha Price"/>
    <s v="vmiller@example.com"/>
    <n v="40"/>
    <s v="Male"/>
    <x v="26"/>
    <d v="2021-09-22T00:00:00"/>
    <x v="1"/>
    <s v="Cancellation request"/>
    <s v="I'm having an issue with the {product_purchased}. Please assist._x000a__x000a_Thank You. I've tried using different cables, adapters, or peripherals with my {product_purchased}, but the issue persists."/>
    <x v="1"/>
    <s v="Suggest sell until maybe several worry program."/>
    <x v="2"/>
    <s v="Email"/>
    <d v="2023-06-01T00:50:18"/>
    <d v="2023-06-01T11:57:18"/>
    <x v="5"/>
    <x v="0"/>
    <x v="9"/>
    <x v="1"/>
    <x v="1"/>
    <x v="1"/>
    <n v="0.8"/>
  </r>
  <r>
    <n v="3199"/>
    <s v="Jeanette Ayala"/>
    <s v="sloanlisa@example.com"/>
    <n v="67"/>
    <s v="Male"/>
    <x v="13"/>
    <d v="2020-04-24T00:00:00"/>
    <x v="2"/>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x v="2"/>
    <m/>
    <x v="3"/>
    <s v="Phone"/>
    <m/>
    <m/>
    <x v="0"/>
    <x v="6"/>
    <x v="11"/>
    <x v="1"/>
    <x v="0"/>
    <x v="1"/>
    <n v="0.53125"/>
  </r>
  <r>
    <n v="3200"/>
    <s v="Patricia Rodriguez"/>
    <s v="amandamatthews@example.net"/>
    <n v="44"/>
    <s v="Other"/>
    <x v="37"/>
    <d v="2020-03-14T00:00:00"/>
    <x v="3"/>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x v="2"/>
    <m/>
    <x v="0"/>
    <s v="Phone"/>
    <m/>
    <m/>
    <x v="0"/>
    <x v="3"/>
    <x v="0"/>
    <x v="0"/>
    <x v="0"/>
    <x v="1"/>
    <n v="0.2"/>
  </r>
  <r>
    <n v="3201"/>
    <s v="Christy Chapman"/>
    <s v="svelez@example.com"/>
    <n v="19"/>
    <s v="Male"/>
    <x v="30"/>
    <d v="2020-11-02T00:00:00"/>
    <x v="4"/>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x v="0"/>
    <m/>
    <x v="2"/>
    <s v="Social media"/>
    <d v="2023-06-01T18:55:22"/>
    <m/>
    <x v="0"/>
    <x v="8"/>
    <x v="3"/>
    <x v="1"/>
    <x v="0"/>
    <x v="0"/>
    <n v="0.18124999999999999"/>
  </r>
  <r>
    <n v="3202"/>
    <s v="Anna Harris"/>
    <s v="christopher90@example.org"/>
    <n v="67"/>
    <s v="Other"/>
    <x v="33"/>
    <d v="2021-09-04T00:00:00"/>
    <x v="2"/>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x v="2"/>
    <m/>
    <x v="0"/>
    <s v="Email"/>
    <m/>
    <m/>
    <x v="0"/>
    <x v="1"/>
    <x v="9"/>
    <x v="0"/>
    <x v="0"/>
    <x v="1"/>
    <n v="0.73124999999999996"/>
  </r>
  <r>
    <n v="3203"/>
    <s v="Angela Clark"/>
    <s v="kevin23@example.org"/>
    <n v="42"/>
    <s v="Male"/>
    <x v="4"/>
    <d v="2020-05-13T00:00:00"/>
    <x v="0"/>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x v="2"/>
    <m/>
    <x v="2"/>
    <s v="Phone"/>
    <m/>
    <m/>
    <x v="0"/>
    <x v="6"/>
    <x v="1"/>
    <x v="0"/>
    <x v="0"/>
    <x v="1"/>
    <n v="0.38124999999999998"/>
  </r>
  <r>
    <n v="3204"/>
    <s v="Sean Silva"/>
    <s v="james83@example.com"/>
    <n v="55"/>
    <s v="Female"/>
    <x v="11"/>
    <d v="2020-05-09T00:00:00"/>
    <x v="3"/>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x v="0"/>
    <m/>
    <x v="0"/>
    <s v="Email"/>
    <d v="2023-06-01T04:18:27"/>
    <m/>
    <x v="0"/>
    <x v="0"/>
    <x v="1"/>
    <x v="0"/>
    <x v="0"/>
    <x v="0"/>
    <n v="0.80625000000000002"/>
  </r>
  <r>
    <n v="3205"/>
    <s v="Stephanie Webb"/>
    <s v="franciscorey@example.net"/>
    <n v="31"/>
    <s v="Male"/>
    <x v="15"/>
    <d v="2021-12-30T00:00:00"/>
    <x v="2"/>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x v="0"/>
    <m/>
    <x v="3"/>
    <s v="Email"/>
    <d v="2023-06-01T22:20:29"/>
    <m/>
    <x v="0"/>
    <x v="1"/>
    <x v="10"/>
    <x v="1"/>
    <x v="0"/>
    <x v="0"/>
    <n v="0.66249999999999998"/>
  </r>
  <r>
    <n v="3206"/>
    <s v="Richard Jordan"/>
    <s v="johnsonclaudia@example.com"/>
    <n v="18"/>
    <s v="Other"/>
    <x v="4"/>
    <d v="2021-04-21T00:00:00"/>
    <x v="4"/>
    <s v="Network problem"/>
    <s v="I'm having an issue with the {product_purchased}. Please assist._x000a__x000a__x000a_This is a new issue._x000a__x000a_It's happening! I've checked for any available software updates for my {product_purchased}, but there are none."/>
    <x v="2"/>
    <m/>
    <x v="3"/>
    <s v="Phone"/>
    <m/>
    <m/>
    <x v="0"/>
    <x v="6"/>
    <x v="11"/>
    <x v="1"/>
    <x v="0"/>
    <x v="1"/>
    <n v="0.53125"/>
  </r>
  <r>
    <n v="3207"/>
    <s v="Joseph Mcfarland"/>
    <s v="martinezerin@example.com"/>
    <n v="26"/>
    <s v="Other"/>
    <x v="6"/>
    <d v="2021-09-30T00:00:00"/>
    <x v="2"/>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x v="2"/>
    <m/>
    <x v="0"/>
    <s v="Social media"/>
    <m/>
    <m/>
    <x v="0"/>
    <x v="6"/>
    <x v="9"/>
    <x v="0"/>
    <x v="0"/>
    <x v="1"/>
    <n v="0.4"/>
  </r>
  <r>
    <n v="3208"/>
    <s v="Jessica Moore"/>
    <s v="oconnorashley@example.net"/>
    <n v="26"/>
    <s v="Female"/>
    <x v="36"/>
    <d v="2021-11-29T00:00:00"/>
    <x v="3"/>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x v="2"/>
    <m/>
    <x v="0"/>
    <s v="Email"/>
    <m/>
    <m/>
    <x v="0"/>
    <x v="0"/>
    <x v="3"/>
    <x v="0"/>
    <x v="0"/>
    <x v="1"/>
    <n v="0.9375"/>
  </r>
  <r>
    <n v="3209"/>
    <s v="Jacob Reed"/>
    <s v="travis54@example.net"/>
    <n v="58"/>
    <s v="Female"/>
    <x v="4"/>
    <d v="2020-03-04T00:00:00"/>
    <x v="2"/>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x v="1"/>
    <s v="Before foreign another improve have TV."/>
    <x v="3"/>
    <s v="Phone"/>
    <d v="2023-06-01T09:44:34"/>
    <d v="2023-06-01T04:40:34"/>
    <x v="5"/>
    <x v="1"/>
    <x v="0"/>
    <x v="1"/>
    <x v="1"/>
    <x v="1"/>
    <n v="0.63124999999999998"/>
  </r>
  <r>
    <n v="3210"/>
    <s v="Christine Evans"/>
    <s v="hharrington@example.com"/>
    <n v="40"/>
    <s v="Female"/>
    <x v="11"/>
    <d v="2021-08-15T00:00:00"/>
    <x v="3"/>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x v="1"/>
    <s v="Near involve when face type how."/>
    <x v="0"/>
    <s v="Chat"/>
    <d v="2023-06-01T05:17:35"/>
    <d v="2023-06-01T14:04:35"/>
    <x v="3"/>
    <x v="0"/>
    <x v="5"/>
    <x v="1"/>
    <x v="1"/>
    <x v="1"/>
    <n v="0.89375000000000004"/>
  </r>
  <r>
    <n v="3211"/>
    <s v="Erika Morales"/>
    <s v="jenniferrobinson@example.net"/>
    <n v="23"/>
    <s v="Other"/>
    <x v="8"/>
    <d v="2021-04-08T00:00:00"/>
    <x v="2"/>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x v="1"/>
    <s v="As dog break wear strategy fine ok."/>
    <x v="0"/>
    <s v="Chat"/>
    <d v="2023-06-01T11:04:37"/>
    <d v="2023-06-01T05:49:37"/>
    <x v="2"/>
    <x v="2"/>
    <x v="11"/>
    <x v="1"/>
    <x v="1"/>
    <x v="1"/>
    <n v="0.65"/>
  </r>
  <r>
    <n v="3212"/>
    <s v="Kathy Moore"/>
    <s v="asmith@example.com"/>
    <n v="38"/>
    <s v="Other"/>
    <x v="34"/>
    <d v="2021-05-16T00:00:00"/>
    <x v="1"/>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x v="0"/>
    <m/>
    <x v="1"/>
    <s v="Email"/>
    <d v="2023-06-01T02:26:38"/>
    <m/>
    <x v="0"/>
    <x v="1"/>
    <x v="1"/>
    <x v="1"/>
    <x v="0"/>
    <x v="0"/>
    <n v="0.71875"/>
  </r>
  <r>
    <n v="3213"/>
    <s v="Candace Callahan"/>
    <s v="robertsjason@example.net"/>
    <n v="41"/>
    <s v="Male"/>
    <x v="30"/>
    <d v="2020-02-04T00:00:00"/>
    <x v="4"/>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x v="1"/>
    <s v="Garden pull others situation."/>
    <x v="2"/>
    <s v="Social media"/>
    <d v="2023-05-31T23:12:40"/>
    <d v="2023-06-01T20:42:40"/>
    <x v="2"/>
    <x v="10"/>
    <x v="4"/>
    <x v="1"/>
    <x v="1"/>
    <x v="1"/>
    <n v="0.22500000000000001"/>
  </r>
  <r>
    <n v="3214"/>
    <s v="Cathy Chambers"/>
    <s v="wsanchez@example.net"/>
    <n v="35"/>
    <s v="Male"/>
    <x v="40"/>
    <d v="2020-04-12T00:00:00"/>
    <x v="2"/>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x v="2"/>
    <m/>
    <x v="1"/>
    <s v="Social media"/>
    <m/>
    <m/>
    <x v="0"/>
    <x v="2"/>
    <x v="11"/>
    <x v="1"/>
    <x v="0"/>
    <x v="1"/>
    <n v="0.65"/>
  </r>
  <r>
    <n v="3215"/>
    <s v="Nancy Allen"/>
    <s v="esharp@example.net"/>
    <n v="63"/>
    <s v="Other"/>
    <x v="6"/>
    <d v="2021-07-25T00:00:00"/>
    <x v="4"/>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x v="2"/>
    <m/>
    <x v="1"/>
    <s v="Chat"/>
    <m/>
    <m/>
    <x v="0"/>
    <x v="10"/>
    <x v="2"/>
    <x v="1"/>
    <x v="0"/>
    <x v="1"/>
    <n v="0.17499999999999999"/>
  </r>
  <r>
    <n v="3216"/>
    <s v="Gary Decker"/>
    <s v="andrewhays@example.org"/>
    <n v="51"/>
    <s v="Male"/>
    <x v="23"/>
    <d v="2020-10-25T00:00:00"/>
    <x v="1"/>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x v="1"/>
    <s v="Statement west idea relationship new follow."/>
    <x v="1"/>
    <s v="Chat"/>
    <d v="2023-06-01T16:11:43"/>
    <d v="2023-06-01T16:46:43"/>
    <x v="5"/>
    <x v="2"/>
    <x v="7"/>
    <x v="1"/>
    <x v="1"/>
    <x v="1"/>
    <n v="0.7"/>
  </r>
  <r>
    <n v="3217"/>
    <s v="Cathy Li"/>
    <s v="spencercraig@example.org"/>
    <n v="49"/>
    <s v="Female"/>
    <x v="11"/>
    <d v="2021-02-12T00:00:00"/>
    <x v="2"/>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x v="2"/>
    <m/>
    <x v="1"/>
    <s v="Social media"/>
    <m/>
    <m/>
    <x v="0"/>
    <x v="2"/>
    <x v="4"/>
    <x v="1"/>
    <x v="0"/>
    <x v="1"/>
    <n v="0.6875"/>
  </r>
  <r>
    <n v="3218"/>
    <s v="Charles Foster"/>
    <s v="nrogers@example.net"/>
    <n v="35"/>
    <s v="Male"/>
    <x v="23"/>
    <d v="2020-08-22T00:00:00"/>
    <x v="2"/>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x v="0"/>
    <m/>
    <x v="1"/>
    <s v="Chat"/>
    <d v="2023-06-01T02:07:47"/>
    <m/>
    <x v="0"/>
    <x v="5"/>
    <x v="5"/>
    <x v="1"/>
    <x v="0"/>
    <x v="0"/>
    <n v="0.21875"/>
  </r>
  <r>
    <n v="3219"/>
    <s v="Christopher Green"/>
    <s v="oscarbarker@example.com"/>
    <n v="37"/>
    <s v="Female"/>
    <x v="12"/>
    <d v="2021-10-24T00:00:00"/>
    <x v="2"/>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x v="2"/>
    <m/>
    <x v="2"/>
    <s v="Chat"/>
    <m/>
    <m/>
    <x v="0"/>
    <x v="2"/>
    <x v="7"/>
    <x v="0"/>
    <x v="0"/>
    <x v="1"/>
    <n v="0.7"/>
  </r>
  <r>
    <n v="3220"/>
    <s v="Teresa Woods"/>
    <s v="belliott@example.org"/>
    <n v="37"/>
    <s v="Other"/>
    <x v="6"/>
    <d v="2020-09-30T00:00:00"/>
    <x v="3"/>
    <s v="Product setup"/>
    <s v="I'm having an issue with the {product_purchased}. Please assist. â€” Daniel &quot;Darius&quot; DeGrootis (@Darius-DGrootis) September 19, 2015_x000a__x000a_@Darius-DGrootis I've checked the device settings and made sure that everything is configured correctly."/>
    <x v="2"/>
    <m/>
    <x v="3"/>
    <s v="Chat"/>
    <m/>
    <m/>
    <x v="0"/>
    <x v="7"/>
    <x v="9"/>
    <x v="1"/>
    <x v="0"/>
    <x v="1"/>
    <n v="0.3"/>
  </r>
  <r>
    <n v="3221"/>
    <s v="Valerie Cooper"/>
    <s v="whernandez@example.org"/>
    <n v="34"/>
    <s v="Female"/>
    <x v="11"/>
    <d v="2020-01-08T00:00:00"/>
    <x v="3"/>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x v="2"/>
    <m/>
    <x v="3"/>
    <s v="Social media"/>
    <m/>
    <m/>
    <x v="0"/>
    <x v="4"/>
    <x v="6"/>
    <x v="1"/>
    <x v="0"/>
    <x v="1"/>
    <n v="0.51875000000000004"/>
  </r>
  <r>
    <n v="3222"/>
    <s v="Cathy Chan"/>
    <s v="turnermelissa@example.com"/>
    <n v="56"/>
    <s v="Other"/>
    <x v="29"/>
    <d v="2021-04-21T00:00:00"/>
    <x v="1"/>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x v="2"/>
    <m/>
    <x v="0"/>
    <s v="Social media"/>
    <m/>
    <m/>
    <x v="0"/>
    <x v="4"/>
    <x v="11"/>
    <x v="0"/>
    <x v="0"/>
    <x v="1"/>
    <n v="0.42499999999999999"/>
  </r>
  <r>
    <n v="3223"/>
    <s v="Teresa Vasquez"/>
    <s v="nicholaslittle@example.com"/>
    <n v="57"/>
    <s v="Other"/>
    <x v="24"/>
    <d v="2020-04-15T00:00:00"/>
    <x v="4"/>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x v="1"/>
    <s v="Much understand daughter leader because."/>
    <x v="1"/>
    <s v="Email"/>
    <d v="2023-06-01T03:55:54"/>
    <d v="2023-06-01T11:46:54"/>
    <x v="3"/>
    <x v="10"/>
    <x v="11"/>
    <x v="1"/>
    <x v="1"/>
    <x v="1"/>
    <n v="0.20624999999999999"/>
  </r>
  <r>
    <n v="3224"/>
    <s v="Heather Jackson"/>
    <s v="randydelgado@example.net"/>
    <n v="60"/>
    <s v="Other"/>
    <x v="7"/>
    <d v="2020-04-21T00:00:00"/>
    <x v="1"/>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x v="0"/>
    <m/>
    <x v="2"/>
    <s v="Social media"/>
    <d v="2023-06-01T18:05:56"/>
    <m/>
    <x v="0"/>
    <x v="1"/>
    <x v="11"/>
    <x v="1"/>
    <x v="0"/>
    <x v="0"/>
    <n v="0.65625"/>
  </r>
  <r>
    <n v="3225"/>
    <s v="Linda Doyle"/>
    <s v="freemanhaley@example.net"/>
    <n v="51"/>
    <s v="Female"/>
    <x v="23"/>
    <d v="2020-07-25T00:00:00"/>
    <x v="3"/>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x v="0"/>
    <m/>
    <x v="3"/>
    <s v="Phone"/>
    <d v="2023-06-01T13:33:58"/>
    <m/>
    <x v="0"/>
    <x v="7"/>
    <x v="2"/>
    <x v="1"/>
    <x v="0"/>
    <x v="0"/>
    <n v="0.26250000000000001"/>
  </r>
  <r>
    <n v="3226"/>
    <s v="Christopher Rodriguez"/>
    <s v="jasminegomez@example.net"/>
    <n v="19"/>
    <s v="Female"/>
    <x v="19"/>
    <d v="2021-02-03T00:00:00"/>
    <x v="3"/>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x v="1"/>
    <s v="Stock up another yet provide successful."/>
    <x v="0"/>
    <s v="Social media"/>
    <d v="2023-05-31T23:52:00"/>
    <d v="2023-06-01T15:19:00"/>
    <x v="3"/>
    <x v="8"/>
    <x v="4"/>
    <x v="1"/>
    <x v="1"/>
    <x v="1"/>
    <n v="0.20624999999999999"/>
  </r>
  <r>
    <n v="3227"/>
    <s v="William Velasquez"/>
    <s v="boonedavid@example.com"/>
    <n v="50"/>
    <s v="Male"/>
    <x v="2"/>
    <d v="2020-02-23T00:00:00"/>
    <x v="3"/>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x v="0"/>
    <m/>
    <x v="0"/>
    <s v="Phone"/>
    <d v="2023-06-01T13:56:02"/>
    <m/>
    <x v="0"/>
    <x v="7"/>
    <x v="4"/>
    <x v="0"/>
    <x v="0"/>
    <x v="0"/>
    <n v="0.18124999999999999"/>
  </r>
  <r>
    <n v="3228"/>
    <s v="Tommy White"/>
    <s v="rogersmackenzie@example.net"/>
    <n v="27"/>
    <s v="Male"/>
    <x v="15"/>
    <d v="2020-11-30T00:00:00"/>
    <x v="0"/>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x v="2"/>
    <m/>
    <x v="1"/>
    <s v="Chat"/>
    <m/>
    <m/>
    <x v="0"/>
    <x v="1"/>
    <x v="3"/>
    <x v="1"/>
    <x v="0"/>
    <x v="1"/>
    <n v="0.65625"/>
  </r>
  <r>
    <n v="3229"/>
    <s v="Joann Hawkins"/>
    <s v="luis02@example.com"/>
    <n v="70"/>
    <s v="Other"/>
    <x v="13"/>
    <d v="2021-03-25T00:00:00"/>
    <x v="1"/>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x v="2"/>
    <m/>
    <x v="1"/>
    <s v="Email"/>
    <m/>
    <m/>
    <x v="0"/>
    <x v="9"/>
    <x v="0"/>
    <x v="1"/>
    <x v="0"/>
    <x v="1"/>
    <n v="0.23749999999999999"/>
  </r>
  <r>
    <n v="3230"/>
    <s v="Benjamin Pierce"/>
    <s v="mcmahonrobert@example.net"/>
    <n v="59"/>
    <s v="Other"/>
    <x v="5"/>
    <d v="2021-05-13T00:00:00"/>
    <x v="3"/>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x v="1"/>
    <s v="Until tend another."/>
    <x v="1"/>
    <s v="Social media"/>
    <d v="2023-06-01T13:00:06"/>
    <d v="2023-06-01T17:29:06"/>
    <x v="5"/>
    <x v="1"/>
    <x v="1"/>
    <x v="1"/>
    <x v="1"/>
    <x v="1"/>
    <n v="0.71875"/>
  </r>
  <r>
    <n v="3231"/>
    <s v="Pedro Rojas"/>
    <s v="williammiddleton@example.net"/>
    <n v="27"/>
    <s v="Male"/>
    <x v="9"/>
    <d v="2020-06-29T00:00:00"/>
    <x v="4"/>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x v="0"/>
    <m/>
    <x v="0"/>
    <s v="Chat"/>
    <d v="2023-06-01T08:04:07"/>
    <m/>
    <x v="0"/>
    <x v="0"/>
    <x v="8"/>
    <x v="0"/>
    <x v="0"/>
    <x v="0"/>
    <n v="0.84375"/>
  </r>
  <r>
    <n v="3232"/>
    <s v="Theodore Sanford"/>
    <s v="cameron10@example.org"/>
    <n v="48"/>
    <s v="Male"/>
    <x v="39"/>
    <d v="2020-02-07T00:00:00"/>
    <x v="2"/>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x v="0"/>
    <m/>
    <x v="3"/>
    <s v="Email"/>
    <d v="2023-06-01T11:13:09"/>
    <m/>
    <x v="0"/>
    <x v="4"/>
    <x v="4"/>
    <x v="1"/>
    <x v="0"/>
    <x v="0"/>
    <n v="0.47499999999999998"/>
  </r>
  <r>
    <n v="3233"/>
    <s v="Paula Allen"/>
    <s v="andrea21@example.net"/>
    <n v="60"/>
    <s v="Female"/>
    <x v="23"/>
    <d v="2020-04-17T00:00:00"/>
    <x v="2"/>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x v="0"/>
    <m/>
    <x v="0"/>
    <s v="Phone"/>
    <d v="2023-06-01T07:24:11"/>
    <m/>
    <x v="0"/>
    <x v="7"/>
    <x v="11"/>
    <x v="0"/>
    <x v="0"/>
    <x v="0"/>
    <n v="0.23749999999999999"/>
  </r>
  <r>
    <n v="3234"/>
    <s v="Brandi Clarke"/>
    <s v="davisgary@example.com"/>
    <n v="45"/>
    <s v="Male"/>
    <x v="9"/>
    <d v="2020-11-04T00:00:00"/>
    <x v="1"/>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x v="2"/>
    <m/>
    <x v="3"/>
    <s v="Chat"/>
    <m/>
    <m/>
    <x v="0"/>
    <x v="6"/>
    <x v="3"/>
    <x v="1"/>
    <x v="0"/>
    <x v="1"/>
    <n v="0.51875000000000004"/>
  </r>
  <r>
    <n v="3235"/>
    <s v="Dale Giles"/>
    <s v="tracy48@example.net"/>
    <n v="51"/>
    <s v="Other"/>
    <x v="19"/>
    <d v="2020-10-12T00:00:00"/>
    <x v="4"/>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x v="1"/>
    <s v="Race according market should economic."/>
    <x v="3"/>
    <s v="Phone"/>
    <d v="2023-06-01T15:00:13"/>
    <d v="2023-06-01T01:20:13"/>
    <x v="4"/>
    <x v="0"/>
    <x v="7"/>
    <x v="1"/>
    <x v="1"/>
    <x v="1"/>
    <n v="0.83750000000000002"/>
  </r>
  <r>
    <n v="3236"/>
    <s v="Joshua Jensen"/>
    <s v="hudsonjessica@example.org"/>
    <n v="49"/>
    <s v="Other"/>
    <x v="1"/>
    <d v="2021-10-26T00:00:00"/>
    <x v="2"/>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x v="2"/>
    <m/>
    <x v="0"/>
    <s v="Social media"/>
    <m/>
    <m/>
    <x v="0"/>
    <x v="0"/>
    <x v="7"/>
    <x v="0"/>
    <x v="0"/>
    <x v="1"/>
    <n v="0.83750000000000002"/>
  </r>
  <r>
    <n v="3237"/>
    <s v="Heather Noble"/>
    <s v="goodwinlauren@example.net"/>
    <n v="58"/>
    <s v="Male"/>
    <x v="3"/>
    <d v="2020-07-04T00:00:00"/>
    <x v="2"/>
    <s v="Network problem"/>
    <s v="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
    <x v="0"/>
    <m/>
    <x v="1"/>
    <s v="Social media"/>
    <d v="2023-06-01T18:45:17"/>
    <m/>
    <x v="0"/>
    <x v="3"/>
    <x v="2"/>
    <x v="1"/>
    <x v="0"/>
    <x v="0"/>
    <n v="0.23749999999999999"/>
  </r>
  <r>
    <n v="3238"/>
    <s v="Loretta Simpson"/>
    <s v="nstone@example.com"/>
    <n v="33"/>
    <s v="Other"/>
    <x v="34"/>
    <d v="2020-06-07T00:00:00"/>
    <x v="3"/>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x v="2"/>
    <m/>
    <x v="1"/>
    <s v="Chat"/>
    <m/>
    <m/>
    <x v="0"/>
    <x v="2"/>
    <x v="8"/>
    <x v="1"/>
    <x v="0"/>
    <x v="1"/>
    <n v="0.56874999999999998"/>
  </r>
  <r>
    <n v="3239"/>
    <s v="Bradley Haney"/>
    <s v="davisthomas@example.org"/>
    <n v="48"/>
    <s v="Other"/>
    <x v="3"/>
    <d v="2021-10-13T00:00:00"/>
    <x v="4"/>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x v="2"/>
    <m/>
    <x v="2"/>
    <s v="Chat"/>
    <m/>
    <m/>
    <x v="0"/>
    <x v="2"/>
    <x v="7"/>
    <x v="0"/>
    <x v="0"/>
    <x v="1"/>
    <n v="0.7"/>
  </r>
  <r>
    <n v="3240"/>
    <s v="Amy Clark"/>
    <s v="michelle37@example.org"/>
    <n v="34"/>
    <s v="Female"/>
    <x v="34"/>
    <d v="2021-12-21T00:00:00"/>
    <x v="2"/>
    <s v="Refund request"/>
    <s v="I've accidentally deleted important data from my {product_purchased}. Is there any way to recover the deleted files? I need them urgently._x000a__x000a_Step Two â€“ Set up Dropbox_x000a__x000a_On macOS, try to use a free Dropbox account This problem started occurring after the recent software update. I haven't made any other changes to the device."/>
    <x v="2"/>
    <m/>
    <x v="0"/>
    <s v="Email"/>
    <m/>
    <m/>
    <x v="0"/>
    <x v="7"/>
    <x v="10"/>
    <x v="0"/>
    <x v="0"/>
    <x v="1"/>
    <n v="0.23125000000000001"/>
  </r>
  <r>
    <n v="3241"/>
    <s v="Jacqueline Hansen"/>
    <s v="biancaward@example.org"/>
    <n v="30"/>
    <s v="Female"/>
    <x v="40"/>
    <d v="2020-03-30T00:00:00"/>
    <x v="4"/>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x v="2"/>
    <m/>
    <x v="1"/>
    <s v="Phone"/>
    <m/>
    <m/>
    <x v="0"/>
    <x v="0"/>
    <x v="0"/>
    <x v="1"/>
    <x v="0"/>
    <x v="1"/>
    <n v="0.76875000000000004"/>
  </r>
  <r>
    <n v="3242"/>
    <s v="Christine Williams"/>
    <s v="norman35@example.com"/>
    <n v="42"/>
    <s v="Other"/>
    <x v="18"/>
    <d v="2020-04-30T00:00:00"/>
    <x v="4"/>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x v="0"/>
    <m/>
    <x v="1"/>
    <s v="Chat"/>
    <d v="2023-06-01T15:38:24"/>
    <m/>
    <x v="0"/>
    <x v="0"/>
    <x v="11"/>
    <x v="1"/>
    <x v="0"/>
    <x v="0"/>
    <n v="0.875"/>
  </r>
  <r>
    <n v="3243"/>
    <s v="Ian Thornton"/>
    <s v="zwerner@example.net"/>
    <n v="37"/>
    <s v="Female"/>
    <x v="2"/>
    <d v="2020-04-04T00:00:00"/>
    <x v="1"/>
    <s v="Network problem"/>
    <s v="I'm having an issue with the {product_purchased}. Please assist. [25/12/2014, 11:18:10 PM] Remy: And I'm not asking for money to pay for the car. [25/12 This problem started occurring after the recent software update. I haven't made any other changes to the device."/>
    <x v="1"/>
    <s v="Fund or window manage."/>
    <x v="0"/>
    <s v="Social media"/>
    <d v="2023-06-01T12:28:26"/>
    <d v="2023-06-01T10:09:26"/>
    <x v="3"/>
    <x v="7"/>
    <x v="11"/>
    <x v="1"/>
    <x v="1"/>
    <x v="1"/>
    <n v="0.23749999999999999"/>
  </r>
  <r>
    <n v="3244"/>
    <s v="Shannon Bishop"/>
    <s v="grahameric@example.net"/>
    <n v="58"/>
    <s v="Female"/>
    <x v="34"/>
    <d v="2021-08-28T00:00:00"/>
    <x v="1"/>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x v="1"/>
    <s v="Here majority think themselves."/>
    <x v="1"/>
    <s v="Email"/>
    <d v="2023-06-01T11:01:28"/>
    <d v="2023-06-01T11:07:28"/>
    <x v="2"/>
    <x v="4"/>
    <x v="5"/>
    <x v="1"/>
    <x v="1"/>
    <x v="1"/>
    <n v="0.42499999999999999"/>
  </r>
  <r>
    <n v="3245"/>
    <s v="Phillip Sharp"/>
    <s v="umullins@example.org"/>
    <n v="44"/>
    <s v="Other"/>
    <x v="41"/>
    <d v="2020-05-14T00:00:00"/>
    <x v="1"/>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x v="1"/>
    <s v="Everybody film relationship course for."/>
    <x v="2"/>
    <s v="Phone"/>
    <d v="2023-06-01T04:13:29"/>
    <d v="2023-06-01T01:24:29"/>
    <x v="3"/>
    <x v="6"/>
    <x v="1"/>
    <x v="1"/>
    <x v="1"/>
    <x v="1"/>
    <n v="0.38124999999999998"/>
  </r>
  <r>
    <n v="3246"/>
    <s v="Kevin Maldonado"/>
    <s v="cordovajudy@example.net"/>
    <n v="18"/>
    <s v="Female"/>
    <x v="11"/>
    <d v="2020-12-28T00:00:00"/>
    <x v="3"/>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x v="1"/>
    <s v="Wait property capital."/>
    <x v="0"/>
    <s v="Chat"/>
    <d v="2023-06-01T19:44:30"/>
    <d v="2023-06-01T20:38:30"/>
    <x v="5"/>
    <x v="6"/>
    <x v="10"/>
    <x v="1"/>
    <x v="1"/>
    <x v="1"/>
    <n v="0.46875"/>
  </r>
  <r>
    <n v="3247"/>
    <s v="Wayne Black"/>
    <s v="stevenbutler@example.net"/>
    <n v="20"/>
    <s v="Male"/>
    <x v="10"/>
    <d v="2020-04-29T00:00:00"/>
    <x v="1"/>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x v="2"/>
    <m/>
    <x v="0"/>
    <s v="Social media"/>
    <m/>
    <m/>
    <x v="0"/>
    <x v="1"/>
    <x v="11"/>
    <x v="0"/>
    <x v="0"/>
    <x v="1"/>
    <n v="0.65625"/>
  </r>
  <r>
    <n v="3248"/>
    <s v="Brandy Byrd"/>
    <s v="velezjanet@example.com"/>
    <n v="65"/>
    <s v="Female"/>
    <x v="12"/>
    <d v="2021-06-03T00:00:00"/>
    <x v="4"/>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x v="0"/>
    <m/>
    <x v="3"/>
    <s v="Email"/>
    <d v="2023-06-01T21:56:33"/>
    <m/>
    <x v="0"/>
    <x v="3"/>
    <x v="8"/>
    <x v="1"/>
    <x v="0"/>
    <x v="0"/>
    <n v="0.19375000000000001"/>
  </r>
  <r>
    <n v="3249"/>
    <s v="Jason Rasmussen"/>
    <s v="kcunningham@example.com"/>
    <n v="62"/>
    <s v="Female"/>
    <x v="38"/>
    <d v="2020-04-28T00:00:00"/>
    <x v="0"/>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x v="0"/>
    <m/>
    <x v="3"/>
    <s v="Phone"/>
    <d v="2023-06-01T13:41:35"/>
    <m/>
    <x v="0"/>
    <x v="4"/>
    <x v="11"/>
    <x v="1"/>
    <x v="0"/>
    <x v="0"/>
    <n v="0.42499999999999999"/>
  </r>
  <r>
    <n v="3250"/>
    <s v="Keith Robles"/>
    <s v="hopkinspamela@example.org"/>
    <n v="38"/>
    <s v="Other"/>
    <x v="25"/>
    <d v="2021-08-24T00:00:00"/>
    <x v="0"/>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x v="0"/>
    <m/>
    <x v="0"/>
    <s v="Social media"/>
    <d v="2023-06-01T20:10:35"/>
    <m/>
    <x v="0"/>
    <x v="3"/>
    <x v="5"/>
    <x v="0"/>
    <x v="0"/>
    <x v="0"/>
    <n v="0.24374999999999999"/>
  </r>
  <r>
    <n v="3251"/>
    <s v="Christine Reynolds"/>
    <s v="mosleymaurice@example.com"/>
    <n v="42"/>
    <s v="Other"/>
    <x v="6"/>
    <d v="2020-10-28T00:00:00"/>
    <x v="1"/>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x v="1"/>
    <s v="Daughter success pressure by environmental."/>
    <x v="3"/>
    <s v="Phone"/>
    <d v="2023-06-01T02:47:37"/>
    <d v="2023-06-01T18:08:37"/>
    <x v="4"/>
    <x v="2"/>
    <x v="7"/>
    <x v="1"/>
    <x v="1"/>
    <x v="1"/>
    <n v="0.7"/>
  </r>
  <r>
    <n v="3252"/>
    <s v="James Webb"/>
    <s v="jarvismelissa@example.org"/>
    <n v="29"/>
    <s v="Male"/>
    <x v="15"/>
    <d v="2021-07-09T00:00:00"/>
    <x v="4"/>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x v="1"/>
    <s v="Forget teacher decide should question see option great."/>
    <x v="3"/>
    <s v="Chat"/>
    <d v="2023-06-01T21:47:39"/>
    <d v="2023-06-01T22:51:39"/>
    <x v="1"/>
    <x v="0"/>
    <x v="2"/>
    <x v="1"/>
    <x v="1"/>
    <x v="1"/>
    <n v="1.0687500000000001"/>
  </r>
  <r>
    <n v="3253"/>
    <s v="Laura Sandoval"/>
    <s v="michellevazquez@example.net"/>
    <n v="22"/>
    <s v="Female"/>
    <x v="32"/>
    <d v="2020-05-19T00:00:00"/>
    <x v="0"/>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x v="2"/>
    <m/>
    <x v="0"/>
    <s v="Email"/>
    <m/>
    <m/>
    <x v="0"/>
    <x v="9"/>
    <x v="1"/>
    <x v="0"/>
    <x v="0"/>
    <x v="1"/>
    <n v="0.22500000000000001"/>
  </r>
  <r>
    <n v="3254"/>
    <s v="Charlene Taylor"/>
    <s v="gdavis@example.net"/>
    <n v="64"/>
    <s v="Male"/>
    <x v="5"/>
    <d v="2020-12-14T00:00:00"/>
    <x v="0"/>
    <s v="Payment issue"/>
    <s v="I'm having an issue with the {product_purchased}. Please assist. I'm not sure if this issue is specific to my device or if others have reported similar problems."/>
    <x v="2"/>
    <m/>
    <x v="0"/>
    <s v="Chat"/>
    <m/>
    <m/>
    <x v="0"/>
    <x v="0"/>
    <x v="10"/>
    <x v="0"/>
    <x v="0"/>
    <x v="1"/>
    <n v="0.78125"/>
  </r>
  <r>
    <n v="3255"/>
    <s v="Lisa Mason"/>
    <s v="nbennett@example.net"/>
    <n v="46"/>
    <s v="Other"/>
    <x v="33"/>
    <d v="2020-12-18T00:00:00"/>
    <x v="0"/>
    <s v="Peripheral compatibility"/>
    <s v="I'm having an issue with the {product_purchased}. Please assist. Thanks. The issue I'm facing is intermittent. Sometimes it works fine, but other times it acts up unexpectedly."/>
    <x v="2"/>
    <m/>
    <x v="3"/>
    <s v="Chat"/>
    <m/>
    <m/>
    <x v="0"/>
    <x v="1"/>
    <x v="10"/>
    <x v="1"/>
    <x v="0"/>
    <x v="1"/>
    <n v="0.66249999999999998"/>
  </r>
  <r>
    <n v="3256"/>
    <s v="Michelle Cooke"/>
    <s v="stacy57@example.net"/>
    <n v="58"/>
    <s v="Female"/>
    <x v="8"/>
    <d v="2021-01-29T00:00:00"/>
    <x v="3"/>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x v="1"/>
    <s v="Require stay view increase high structure career."/>
    <x v="1"/>
    <s v="Chat"/>
    <d v="2023-06-01T22:46:43"/>
    <d v="2023-06-01T11:27:43"/>
    <x v="5"/>
    <x v="0"/>
    <x v="6"/>
    <x v="1"/>
    <x v="1"/>
    <x v="1"/>
    <n v="0.8"/>
  </r>
  <r>
    <n v="3257"/>
    <s v="Kimberly Williams"/>
    <s v="mortonrichard@example.net"/>
    <n v="55"/>
    <s v="Female"/>
    <x v="13"/>
    <d v="2020-12-12T00:00:00"/>
    <x v="2"/>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x v="0"/>
    <m/>
    <x v="2"/>
    <s v="Phone"/>
    <d v="2023-06-01T14:12:44"/>
    <m/>
    <x v="0"/>
    <x v="4"/>
    <x v="10"/>
    <x v="1"/>
    <x v="0"/>
    <x v="0"/>
    <n v="0.41875000000000001"/>
  </r>
  <r>
    <n v="3258"/>
    <s v="Joyce Pierce"/>
    <s v="tracyrogers@example.net"/>
    <n v="33"/>
    <s v="Female"/>
    <x v="2"/>
    <d v="2020-06-02T00:00:00"/>
    <x v="3"/>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x v="2"/>
    <m/>
    <x v="2"/>
    <s v="Chat"/>
    <m/>
    <m/>
    <x v="0"/>
    <x v="6"/>
    <x v="8"/>
    <x v="0"/>
    <x v="0"/>
    <x v="1"/>
    <n v="0.46250000000000002"/>
  </r>
  <r>
    <n v="3259"/>
    <s v="Bruce Austin"/>
    <s v="barbara38@example.org"/>
    <n v="46"/>
    <s v="Other"/>
    <x v="12"/>
    <d v="2020-09-17T00:00:00"/>
    <x v="2"/>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x v="1"/>
    <s v="Officer we full rate cold."/>
    <x v="0"/>
    <s v="Chat"/>
    <d v="2023-06-01T18:03:47"/>
    <d v="2023-06-01T03:56:47"/>
    <x v="5"/>
    <x v="1"/>
    <x v="9"/>
    <x v="1"/>
    <x v="1"/>
    <x v="1"/>
    <n v="0.73124999999999996"/>
  </r>
  <r>
    <n v="3260"/>
    <s v="Amanda Mcdowell"/>
    <s v="haley97@example.org"/>
    <n v="26"/>
    <s v="Other"/>
    <x v="25"/>
    <d v="2021-05-30T00:00:00"/>
    <x v="2"/>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x v="2"/>
    <m/>
    <x v="0"/>
    <s v="Email"/>
    <m/>
    <m/>
    <x v="0"/>
    <x v="2"/>
    <x v="1"/>
    <x v="0"/>
    <x v="0"/>
    <x v="1"/>
    <n v="0.72499999999999998"/>
  </r>
  <r>
    <n v="3261"/>
    <s v="Amy Clark"/>
    <s v="paulgordon@example.org"/>
    <n v="48"/>
    <s v="Female"/>
    <x v="6"/>
    <d v="2020-08-02T00:00:00"/>
    <x v="0"/>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x v="2"/>
    <m/>
    <x v="0"/>
    <s v="Chat"/>
    <m/>
    <m/>
    <x v="0"/>
    <x v="9"/>
    <x v="5"/>
    <x v="0"/>
    <x v="0"/>
    <x v="1"/>
    <n v="0.1875"/>
  </r>
  <r>
    <n v="3262"/>
    <s v="Whitney Martinez"/>
    <s v="kevin34@example.net"/>
    <n v="58"/>
    <s v="Female"/>
    <x v="38"/>
    <d v="2021-01-28T00:00:00"/>
    <x v="2"/>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x v="1"/>
    <s v="Condition care once dark work throughout condition."/>
    <x v="0"/>
    <s v="Chat"/>
    <d v="2023-06-01T14:22:52"/>
    <d v="2023-06-01T03:28:52"/>
    <x v="3"/>
    <x v="7"/>
    <x v="6"/>
    <x v="1"/>
    <x v="1"/>
    <x v="1"/>
    <n v="0.29375000000000001"/>
  </r>
  <r>
    <n v="3263"/>
    <s v="Nicole Olson"/>
    <s v="valenzuelaashley@example.net"/>
    <n v="57"/>
    <s v="Other"/>
    <x v="21"/>
    <d v="2020-06-16T00:00:00"/>
    <x v="4"/>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x v="0"/>
    <m/>
    <x v="1"/>
    <s v="Phone"/>
    <d v="2023-06-01T15:05:53"/>
    <m/>
    <x v="0"/>
    <x v="2"/>
    <x v="8"/>
    <x v="1"/>
    <x v="0"/>
    <x v="0"/>
    <n v="0.56874999999999998"/>
  </r>
  <r>
    <n v="3264"/>
    <s v="Alexander Ritter"/>
    <s v="cynthia15@example.com"/>
    <n v="29"/>
    <s v="Female"/>
    <x v="1"/>
    <d v="2020-11-12T00:00:00"/>
    <x v="3"/>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x v="1"/>
    <s v="Above it draw bit away eight strong tell."/>
    <x v="2"/>
    <s v="Phone"/>
    <d v="2023-06-01T11:31:55"/>
    <d v="2023-06-01T20:14:55"/>
    <x v="5"/>
    <x v="1"/>
    <x v="3"/>
    <x v="1"/>
    <x v="1"/>
    <x v="1"/>
    <n v="0.65625"/>
  </r>
  <r>
    <n v="3265"/>
    <s v="Michael Fuentes"/>
    <s v="esmith@example.org"/>
    <n v="69"/>
    <s v="Other"/>
    <x v="21"/>
    <d v="2021-04-18T00:00:00"/>
    <x v="0"/>
    <s v="Product recommendation"/>
    <s v="I'm having an issue with the {product_purchased}. Please assist. I'm unable to find the option to perform the desired action in the {product_purchased}. Could you please guide me through the steps?"/>
    <x v="2"/>
    <m/>
    <x v="1"/>
    <s v="Chat"/>
    <m/>
    <m/>
    <x v="0"/>
    <x v="10"/>
    <x v="11"/>
    <x v="1"/>
    <x v="0"/>
    <x v="1"/>
    <n v="0.20624999999999999"/>
  </r>
  <r>
    <n v="3266"/>
    <s v="Jared Park"/>
    <s v="mosscharles@example.org"/>
    <n v="29"/>
    <s v="Other"/>
    <x v="12"/>
    <d v="2021-05-01T00:00:00"/>
    <x v="2"/>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x v="2"/>
    <m/>
    <x v="2"/>
    <s v="Phone"/>
    <m/>
    <m/>
    <x v="0"/>
    <x v="8"/>
    <x v="1"/>
    <x v="0"/>
    <x v="0"/>
    <x v="1"/>
    <n v="0.20624999999999999"/>
  </r>
  <r>
    <n v="3267"/>
    <s v="Michael Scott"/>
    <s v="johnwagner@example.org"/>
    <n v="60"/>
    <s v="Female"/>
    <x v="0"/>
    <d v="2021-02-05T00:00:00"/>
    <x v="1"/>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x v="0"/>
    <m/>
    <x v="0"/>
    <s v="Email"/>
    <d v="2023-06-01T19:31:58"/>
    <m/>
    <x v="0"/>
    <x v="0"/>
    <x v="4"/>
    <x v="0"/>
    <x v="0"/>
    <x v="0"/>
    <n v="0.9375"/>
  </r>
  <r>
    <n v="3268"/>
    <s v="Austin Nelson"/>
    <s v="bobyoder@example.com"/>
    <n v="55"/>
    <s v="Male"/>
    <x v="5"/>
    <d v="2020-08-15T00:00:00"/>
    <x v="4"/>
    <s v="Peripheral compatibility"/>
    <s v="I'm having an issue with the {product_purchased}. Please assist. I've reviewed the troubleshooting steps on the official support website, but they didn't resolve the problem."/>
    <x v="1"/>
    <s v="Budget star record animal wide major."/>
    <x v="3"/>
    <s v="Email"/>
    <d v="2023-06-01T16:59:59"/>
    <d v="2023-06-01T10:22:59"/>
    <x v="5"/>
    <x v="7"/>
    <x v="5"/>
    <x v="1"/>
    <x v="1"/>
    <x v="1"/>
    <n v="0.23749999999999999"/>
  </r>
  <r>
    <n v="3269"/>
    <s v="Amy Harding"/>
    <s v="janeford@example.com"/>
    <n v="66"/>
    <s v="Female"/>
    <x v="19"/>
    <d v="2021-11-06T00:00:00"/>
    <x v="4"/>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x v="0"/>
    <m/>
    <x v="1"/>
    <s v="Email"/>
    <d v="2023-06-01T21:07:59"/>
    <m/>
    <x v="0"/>
    <x v="4"/>
    <x v="3"/>
    <x v="1"/>
    <x v="0"/>
    <x v="0"/>
    <n v="0.41875000000000001"/>
  </r>
  <r>
    <n v="3270"/>
    <s v="Michelle Fields"/>
    <s v="yhill@example.com"/>
    <n v="68"/>
    <s v="Female"/>
    <x v="3"/>
    <d v="2020-08-07T00:00:00"/>
    <x v="0"/>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x v="0"/>
    <m/>
    <x v="2"/>
    <s v="Phone"/>
    <d v="2023-06-01T16:33:00"/>
    <m/>
    <x v="0"/>
    <x v="1"/>
    <x v="5"/>
    <x v="1"/>
    <x v="0"/>
    <x v="0"/>
    <n v="0.625"/>
  </r>
  <r>
    <n v="3271"/>
    <s v="Amanda Brown"/>
    <s v="craigortega@example.com"/>
    <n v="52"/>
    <s v="Other"/>
    <x v="22"/>
    <d v="2020-04-19T00:00:00"/>
    <x v="0"/>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x v="2"/>
    <m/>
    <x v="0"/>
    <s v="Chat"/>
    <m/>
    <m/>
    <x v="0"/>
    <x v="2"/>
    <x v="11"/>
    <x v="0"/>
    <x v="0"/>
    <x v="1"/>
    <n v="0.65"/>
  </r>
  <r>
    <n v="3272"/>
    <s v="Sarah Davenport"/>
    <s v="mercedesreynolds@example.org"/>
    <n v="53"/>
    <s v="Female"/>
    <x v="17"/>
    <d v="2020-10-12T00:00:00"/>
    <x v="1"/>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x v="1"/>
    <s v="Of whether decision put hair practice."/>
    <x v="1"/>
    <s v="Phone"/>
    <d v="2023-06-01T07:21:02"/>
    <d v="2023-05-31T23:52:02"/>
    <x v="1"/>
    <x v="3"/>
    <x v="7"/>
    <x v="1"/>
    <x v="1"/>
    <x v="1"/>
    <n v="0.21249999999999999"/>
  </r>
  <r>
    <n v="3273"/>
    <s v="Jack Thomas"/>
    <s v="ashley80@example.com"/>
    <n v="20"/>
    <s v="Female"/>
    <x v="21"/>
    <d v="2020-06-19T00:00:00"/>
    <x v="2"/>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x v="2"/>
    <m/>
    <x v="1"/>
    <s v="Chat"/>
    <m/>
    <m/>
    <x v="0"/>
    <x v="4"/>
    <x v="8"/>
    <x v="1"/>
    <x v="0"/>
    <x v="1"/>
    <n v="0.36249999999999999"/>
  </r>
  <r>
    <n v="3274"/>
    <s v="Patricia Johnson"/>
    <s v="elizabeth68@example.com"/>
    <n v="27"/>
    <s v="Female"/>
    <x v="18"/>
    <d v="2020-12-26T00:00:00"/>
    <x v="4"/>
    <s v="Cancellation request"/>
    <s v="I'm having an issue with the {product_purchased}. Please assist. &quot; ]]], {(product_purchased, 0))[ 1 :]}, { (product_purchased, 1, (product_p I'm worried that the issue might be hardware-related and might require repair or replacement."/>
    <x v="1"/>
    <s v="Tough technology prove key her ok point."/>
    <x v="1"/>
    <s v="Phone"/>
    <d v="2023-06-01T15:37:05"/>
    <d v="2023-06-01T14:18:05"/>
    <x v="5"/>
    <x v="8"/>
    <x v="10"/>
    <x v="1"/>
    <x v="1"/>
    <x v="1"/>
    <n v="0.21249999999999999"/>
  </r>
  <r>
    <n v="3275"/>
    <s v="Amy Smith"/>
    <s v="woodsrandall@example.org"/>
    <n v="23"/>
    <s v="Female"/>
    <x v="13"/>
    <d v="2021-01-13T00:00:00"/>
    <x v="1"/>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x v="2"/>
    <m/>
    <x v="0"/>
    <s v="Phone"/>
    <m/>
    <m/>
    <x v="0"/>
    <x v="4"/>
    <x v="6"/>
    <x v="0"/>
    <x v="0"/>
    <x v="1"/>
    <n v="0.51875000000000004"/>
  </r>
  <r>
    <n v="3276"/>
    <s v="Michelle Hernandez"/>
    <s v="michael58@example.org"/>
    <n v="58"/>
    <s v="Female"/>
    <x v="13"/>
    <d v="2020-06-11T00:00:00"/>
    <x v="4"/>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x v="1"/>
    <s v="Heavy factor relationship."/>
    <x v="0"/>
    <s v="Chat"/>
    <d v="2023-06-01T04:29:09"/>
    <d v="2023-06-01T03:24:09"/>
    <x v="3"/>
    <x v="4"/>
    <x v="8"/>
    <x v="1"/>
    <x v="1"/>
    <x v="1"/>
    <n v="0.36249999999999999"/>
  </r>
  <r>
    <n v="3277"/>
    <s v="Erin Jones"/>
    <s v="umcgee@example.com"/>
    <n v="30"/>
    <s v="Female"/>
    <x v="30"/>
    <d v="2020-09-02T00:00:00"/>
    <x v="4"/>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x v="0"/>
    <m/>
    <x v="0"/>
    <s v="Phone"/>
    <d v="2023-06-01T08:16:11"/>
    <m/>
    <x v="0"/>
    <x v="8"/>
    <x v="9"/>
    <x v="0"/>
    <x v="0"/>
    <x v="0"/>
    <n v="0.21249999999999999"/>
  </r>
  <r>
    <n v="3278"/>
    <s v="Isaiah Greene"/>
    <s v="jared16@example.com"/>
    <n v="47"/>
    <s v="Male"/>
    <x v="13"/>
    <d v="2020-02-04T00:00:00"/>
    <x v="3"/>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x v="2"/>
    <m/>
    <x v="2"/>
    <s v="Chat"/>
    <m/>
    <m/>
    <x v="0"/>
    <x v="1"/>
    <x v="4"/>
    <x v="0"/>
    <x v="0"/>
    <x v="1"/>
    <n v="0.70625000000000004"/>
  </r>
  <r>
    <n v="3279"/>
    <s v="Tanner Palmer"/>
    <s v="amydavis@example.net"/>
    <n v="44"/>
    <s v="Other"/>
    <x v="10"/>
    <d v="2021-05-05T00:00:00"/>
    <x v="2"/>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x v="0"/>
    <m/>
    <x v="0"/>
    <s v="Email"/>
    <d v="2023-06-01T15:49:13"/>
    <m/>
    <x v="0"/>
    <x v="4"/>
    <x v="1"/>
    <x v="0"/>
    <x v="0"/>
    <x v="0"/>
    <n v="0.36875000000000002"/>
  </r>
  <r>
    <n v="3280"/>
    <s v="Rebecca Robinson"/>
    <s v="brownkathryn@example.net"/>
    <n v="29"/>
    <s v="Male"/>
    <x v="35"/>
    <d v="2020-03-21T00:00:00"/>
    <x v="3"/>
    <s v="Product setup"/>
    <s v="I'm having an issue with the {product_purchased}. Please assist. â€” Brian J. Jones (@BJJones) February 18, 2017_x000a__x000a_It's a good thing the product isn't on saleâ€¦ #SVCCs I've recently updated the firmware of my {product_purchased}, and the issue started happening afterward. Could it be related to the update?"/>
    <x v="0"/>
    <m/>
    <x v="3"/>
    <s v="Email"/>
    <d v="2023-06-01T12:21:14"/>
    <m/>
    <x v="0"/>
    <x v="5"/>
    <x v="0"/>
    <x v="1"/>
    <x v="0"/>
    <x v="0"/>
    <n v="0.26874999999999999"/>
  </r>
  <r>
    <n v="3281"/>
    <s v="David Simpson"/>
    <s v="apatterson@example.org"/>
    <n v="64"/>
    <s v="Female"/>
    <x v="9"/>
    <d v="2020-01-09T00:00:00"/>
    <x v="4"/>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x v="1"/>
    <s v="Receive goal carry money color language."/>
    <x v="0"/>
    <s v="Social media"/>
    <d v="2023-06-01T01:13:16"/>
    <d v="2023-06-01T18:21:16"/>
    <x v="1"/>
    <x v="4"/>
    <x v="6"/>
    <x v="1"/>
    <x v="1"/>
    <x v="1"/>
    <n v="0.51875000000000004"/>
  </r>
  <r>
    <n v="3282"/>
    <s v="Melanie Campbell"/>
    <s v="maurice33@example.net"/>
    <n v="28"/>
    <s v="Male"/>
    <x v="35"/>
    <d v="2020-07-01T00:00:00"/>
    <x v="2"/>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x v="2"/>
    <m/>
    <x v="3"/>
    <s v="Phone"/>
    <m/>
    <m/>
    <x v="0"/>
    <x v="0"/>
    <x v="2"/>
    <x v="1"/>
    <x v="0"/>
    <x v="1"/>
    <n v="1.0687500000000001"/>
  </r>
  <r>
    <n v="3283"/>
    <s v="Robert Torres"/>
    <s v="davistravis@example.org"/>
    <n v="24"/>
    <s v="Other"/>
    <x v="2"/>
    <d v="2020-03-26T00:00:00"/>
    <x v="2"/>
    <s v="Account access"/>
    <s v="I'm facing issues logging into my {product_purchased} account. It says my account is locked. What should I do to unlock it? To: m-a-s-i@dav.com.au (This is The issue I'm facing is intermittent. Sometimes it works fine, but other times it acts up unexpectedly."/>
    <x v="2"/>
    <m/>
    <x v="1"/>
    <s v="Email"/>
    <m/>
    <m/>
    <x v="0"/>
    <x v="1"/>
    <x v="0"/>
    <x v="1"/>
    <x v="0"/>
    <x v="1"/>
    <n v="0.63124999999999998"/>
  </r>
  <r>
    <n v="3284"/>
    <s v="Colton Dean"/>
    <s v="stoutmonica@example.com"/>
    <n v="34"/>
    <s v="Other"/>
    <x v="13"/>
    <d v="2020-07-24T00:00:00"/>
    <x v="1"/>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x v="0"/>
    <m/>
    <x v="2"/>
    <s v="Social media"/>
    <d v="2023-06-01T16:27:20"/>
    <m/>
    <x v="0"/>
    <x v="6"/>
    <x v="2"/>
    <x v="1"/>
    <x v="0"/>
    <x v="0"/>
    <n v="0.47499999999999998"/>
  </r>
  <r>
    <n v="3285"/>
    <s v="Kristin Robertson"/>
    <s v="julie14@example.org"/>
    <n v="50"/>
    <s v="Male"/>
    <x v="40"/>
    <d v="2020-08-15T00:00:00"/>
    <x v="2"/>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x v="1"/>
    <s v="Close receive ready himself."/>
    <x v="2"/>
    <s v="Phone"/>
    <d v="2023-06-01T10:33:22"/>
    <d v="2023-06-01T04:21:22"/>
    <x v="2"/>
    <x v="0"/>
    <x v="5"/>
    <x v="1"/>
    <x v="1"/>
    <x v="1"/>
    <n v="0.89375000000000004"/>
  </r>
  <r>
    <n v="3286"/>
    <s v="Jesse Harris"/>
    <s v="tharris@example.org"/>
    <n v="58"/>
    <s v="Female"/>
    <x v="6"/>
    <d v="2020-09-05T00:00:00"/>
    <x v="2"/>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x v="1"/>
    <s v="Side on maybe population various light politics."/>
    <x v="2"/>
    <s v="Chat"/>
    <d v="2023-06-01T08:46:24"/>
    <d v="2023-06-01T20:35:24"/>
    <x v="2"/>
    <x v="0"/>
    <x v="9"/>
    <x v="1"/>
    <x v="1"/>
    <x v="1"/>
    <n v="0.8"/>
  </r>
  <r>
    <n v="3287"/>
    <s v="Bradley Simmons"/>
    <s v="droy@example.com"/>
    <n v="48"/>
    <s v="Male"/>
    <x v="26"/>
    <d v="2020-10-28T00:00:00"/>
    <x v="0"/>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x v="2"/>
    <m/>
    <x v="2"/>
    <s v="Email"/>
    <m/>
    <m/>
    <x v="0"/>
    <x v="6"/>
    <x v="7"/>
    <x v="0"/>
    <x v="0"/>
    <x v="1"/>
    <n v="0.48749999999999999"/>
  </r>
  <r>
    <n v="3288"/>
    <s v="Nathaniel Silva"/>
    <s v="julia44@example.org"/>
    <n v="62"/>
    <s v="Other"/>
    <x v="25"/>
    <d v="2020-03-08T00:00:00"/>
    <x v="1"/>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x v="0"/>
    <m/>
    <x v="3"/>
    <s v="Email"/>
    <d v="2023-06-01T21:07:27"/>
    <m/>
    <x v="0"/>
    <x v="6"/>
    <x v="0"/>
    <x v="1"/>
    <x v="0"/>
    <x v="0"/>
    <n v="0.47499999999999998"/>
  </r>
  <r>
    <n v="3289"/>
    <s v="Mark Williams"/>
    <s v="chelseagreene@example.com"/>
    <n v="47"/>
    <s v="Other"/>
    <x v="11"/>
    <d v="2020-01-20T00:00:00"/>
    <x v="0"/>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x v="2"/>
    <m/>
    <x v="2"/>
    <s v="Chat"/>
    <m/>
    <m/>
    <x v="0"/>
    <x v="3"/>
    <x v="6"/>
    <x v="0"/>
    <x v="0"/>
    <x v="1"/>
    <n v="0.27500000000000002"/>
  </r>
  <r>
    <n v="3290"/>
    <s v="Kenneth Burnett"/>
    <s v="cooperashley@example.com"/>
    <n v="39"/>
    <s v="Other"/>
    <x v="33"/>
    <d v="2021-10-22T00:00:00"/>
    <x v="0"/>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x v="1"/>
    <s v="Everyone develop professor prove sense participant whole."/>
    <x v="2"/>
    <s v="Chat"/>
    <d v="2023-06-01T04:26:31"/>
    <d v="2023-06-01T22:08:31"/>
    <x v="2"/>
    <x v="10"/>
    <x v="7"/>
    <x v="1"/>
    <x v="1"/>
    <x v="1"/>
    <n v="0.25624999999999998"/>
  </r>
  <r>
    <n v="3291"/>
    <s v="Phillip Morse DVM"/>
    <s v="jasonlee@example.org"/>
    <n v="52"/>
    <s v="Male"/>
    <x v="36"/>
    <d v="2021-08-24T00:00:00"/>
    <x v="2"/>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x v="2"/>
    <m/>
    <x v="1"/>
    <s v="Chat"/>
    <m/>
    <m/>
    <x v="0"/>
    <x v="1"/>
    <x v="5"/>
    <x v="1"/>
    <x v="0"/>
    <x v="1"/>
    <n v="0.625"/>
  </r>
  <r>
    <n v="3292"/>
    <s v="Michael Lewis"/>
    <s v="ebennett@example.net"/>
    <n v="63"/>
    <s v="Male"/>
    <x v="0"/>
    <d v="2020-09-10T00:00:00"/>
    <x v="0"/>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x v="1"/>
    <s v="Season avoid sit appear degree music."/>
    <x v="2"/>
    <s v="Email"/>
    <d v="2023-06-01T20:30:33"/>
    <d v="2023-05-31T23:29:33"/>
    <x v="3"/>
    <x v="0"/>
    <x v="9"/>
    <x v="1"/>
    <x v="1"/>
    <x v="1"/>
    <n v="0.8"/>
  </r>
  <r>
    <n v="3293"/>
    <s v="Natalie Davis"/>
    <s v="cynthiabrooks@example.org"/>
    <n v="43"/>
    <s v="Female"/>
    <x v="26"/>
    <d v="2021-11-24T00:00:00"/>
    <x v="2"/>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x v="1"/>
    <s v="Pressure see cultural resource if seat."/>
    <x v="1"/>
    <s v="Email"/>
    <d v="2023-06-01T18:16:35"/>
    <d v="2023-06-01T21:48:35"/>
    <x v="4"/>
    <x v="0"/>
    <x v="3"/>
    <x v="1"/>
    <x v="1"/>
    <x v="1"/>
    <n v="0.9375"/>
  </r>
  <r>
    <n v="3294"/>
    <s v="Dana Velez"/>
    <s v="ryanhester@example.org"/>
    <n v="34"/>
    <s v="Male"/>
    <x v="17"/>
    <d v="2020-07-02T00:00:00"/>
    <x v="3"/>
    <s v="Display issue"/>
    <s v="I'm having an issue with the {product_purchased}. Please assist. &lt;http://www.giantalabaster.com/product/d5df3bb927e4f8acc6dc29a89 I've tried clearing the cache and data for the {product_purchased} app, but the issue persists."/>
    <x v="1"/>
    <s v="Enough issue rule after."/>
    <x v="3"/>
    <s v="Social media"/>
    <d v="2023-06-01T08:13:37"/>
    <d v="2023-06-01T04:40:37"/>
    <x v="4"/>
    <x v="2"/>
    <x v="2"/>
    <x v="1"/>
    <x v="1"/>
    <x v="1"/>
    <n v="0.57499999999999996"/>
  </r>
  <r>
    <n v="3295"/>
    <s v="Tanya Gross"/>
    <s v="ejones@example.org"/>
    <n v="44"/>
    <s v="Female"/>
    <x v="4"/>
    <d v="2020-10-15T00:00:00"/>
    <x v="2"/>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x v="0"/>
    <m/>
    <x v="0"/>
    <s v="Phone"/>
    <d v="2023-06-01T10:11:38"/>
    <m/>
    <x v="0"/>
    <x v="1"/>
    <x v="7"/>
    <x v="0"/>
    <x v="0"/>
    <x v="0"/>
    <n v="0.79374999999999996"/>
  </r>
  <r>
    <n v="3296"/>
    <s v="Richard Sharp"/>
    <s v="ihall@example.org"/>
    <n v="69"/>
    <s v="Male"/>
    <x v="35"/>
    <d v="2020-06-03T00:00:00"/>
    <x v="2"/>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x v="0"/>
    <m/>
    <x v="2"/>
    <s v="Chat"/>
    <d v="2023-05-31T23:21:40"/>
    <m/>
    <x v="0"/>
    <x v="0"/>
    <x v="8"/>
    <x v="1"/>
    <x v="0"/>
    <x v="0"/>
    <n v="0.84375"/>
  </r>
  <r>
    <n v="3297"/>
    <s v="Shelby Robinson"/>
    <s v="davidsonteresa@example.com"/>
    <n v="41"/>
    <s v="Female"/>
    <x v="34"/>
    <d v="2020-04-20T00:00:00"/>
    <x v="0"/>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x v="2"/>
    <m/>
    <x v="2"/>
    <s v="Chat"/>
    <m/>
    <m/>
    <x v="0"/>
    <x v="10"/>
    <x v="11"/>
    <x v="0"/>
    <x v="0"/>
    <x v="1"/>
    <n v="0.20624999999999999"/>
  </r>
  <r>
    <n v="3298"/>
    <s v="Amber Harris"/>
    <s v="cummingsmariah@example.net"/>
    <n v="63"/>
    <s v="Other"/>
    <x v="31"/>
    <d v="2020-02-20T00:00:00"/>
    <x v="4"/>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x v="1"/>
    <s v="Success else group allow."/>
    <x v="3"/>
    <s v="Phone"/>
    <d v="2023-06-01T03:34:43"/>
    <d v="2023-06-01T22:59:43"/>
    <x v="3"/>
    <x v="0"/>
    <x v="4"/>
    <x v="1"/>
    <x v="1"/>
    <x v="1"/>
    <n v="0.9375"/>
  </r>
  <r>
    <n v="3299"/>
    <s v="Shawn Ward"/>
    <s v="lrodriguez@example.net"/>
    <n v="55"/>
    <s v="Other"/>
    <x v="24"/>
    <d v="2021-09-21T00:00:00"/>
    <x v="1"/>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x v="1"/>
    <s v="Research church along."/>
    <x v="0"/>
    <s v="Social media"/>
    <d v="2023-06-01T16:03:44"/>
    <d v="2023-06-01T18:58:44"/>
    <x v="3"/>
    <x v="8"/>
    <x v="9"/>
    <x v="1"/>
    <x v="1"/>
    <x v="1"/>
    <n v="0.21249999999999999"/>
  </r>
  <r>
    <n v="3300"/>
    <s v="Natalie Edwards"/>
    <s v="ehuff@example.net"/>
    <n v="22"/>
    <s v="Other"/>
    <x v="40"/>
    <d v="2021-06-13T00:00:00"/>
    <x v="4"/>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x v="2"/>
    <m/>
    <x v="1"/>
    <s v="Chat"/>
    <m/>
    <m/>
    <x v="0"/>
    <x v="9"/>
    <x v="8"/>
    <x v="1"/>
    <x v="0"/>
    <x v="1"/>
    <n v="0.23125000000000001"/>
  </r>
  <r>
    <n v="3301"/>
    <s v="Nicole Mann"/>
    <s v="kimberlyoconnor@example.org"/>
    <n v="45"/>
    <s v="Other"/>
    <x v="29"/>
    <d v="2021-12-20T00:00:00"/>
    <x v="0"/>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x v="0"/>
    <m/>
    <x v="3"/>
    <s v="Social media"/>
    <d v="2023-05-31T23:52:47"/>
    <m/>
    <x v="4"/>
    <x v="7"/>
    <x v="10"/>
    <x v="1"/>
    <x v="0"/>
    <x v="0"/>
    <n v="0.23125000000000001"/>
  </r>
  <r>
    <n v="3302"/>
    <s v="Ryan Cardenas"/>
    <s v="cynthiahays@example.com"/>
    <n v="59"/>
    <s v="Other"/>
    <x v="4"/>
    <d v="2020-06-24T00:00:00"/>
    <x v="2"/>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x v="2"/>
    <m/>
    <x v="2"/>
    <s v="Chat"/>
    <m/>
    <m/>
    <x v="4"/>
    <x v="5"/>
    <x v="8"/>
    <x v="0"/>
    <x v="0"/>
    <x v="1"/>
    <n v="0.27500000000000002"/>
  </r>
  <r>
    <n v="3303"/>
    <s v="Shelby Sanders"/>
    <s v="barbaraalexander@example.net"/>
    <n v="66"/>
    <s v="Female"/>
    <x v="9"/>
    <d v="2020-01-23T00:00:00"/>
    <x v="0"/>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x v="1"/>
    <s v="News unit plant."/>
    <x v="1"/>
    <s v="Phone"/>
    <d v="2023-06-01T04:15:49"/>
    <d v="2023-06-01T01:28:49"/>
    <x v="0"/>
    <x v="9"/>
    <x v="6"/>
    <x v="1"/>
    <x v="1"/>
    <x v="1"/>
    <n v="0.19375000000000001"/>
  </r>
  <r>
    <n v="3304"/>
    <s v="Henry Anderson"/>
    <s v="dharris@example.org"/>
    <n v="60"/>
    <s v="Male"/>
    <x v="29"/>
    <d v="2021-03-16T00:00:00"/>
    <x v="3"/>
    <s v="Product recommendation"/>
    <s v="I'm having an issue with the {product_purchased}. Please assist. I've followed the troubleshooting steps mentioned in the user manual, but the issue persists."/>
    <x v="1"/>
    <s v="Several as information their all world."/>
    <x v="1"/>
    <s v="Phone"/>
    <d v="2023-06-01T20:54:49"/>
    <d v="2023-06-01T10:26:49"/>
    <x v="4"/>
    <x v="5"/>
    <x v="0"/>
    <x v="1"/>
    <x v="1"/>
    <x v="1"/>
    <n v="0.26874999999999999"/>
  </r>
  <r>
    <n v="3305"/>
    <s v="Michele Bright"/>
    <s v="yhayes@example.org"/>
    <n v="67"/>
    <s v="Female"/>
    <x v="34"/>
    <d v="2021-11-05T00:00:00"/>
    <x v="3"/>
    <s v="Software bug"/>
    <s v="I'm having an issue with the {product_purchased}. Please assist._x000a__x000a_1._x000a__x000a_1.a._x000a__x000a_1.b._x000a__x000a_1.c._x000a__x000a_1.d._x000a__x000a_1.e I'm not sure if this issue is specific to my device or if others have reported similar problems."/>
    <x v="2"/>
    <m/>
    <x v="1"/>
    <s v="Social media"/>
    <m/>
    <m/>
    <x v="4"/>
    <x v="9"/>
    <x v="3"/>
    <x v="1"/>
    <x v="0"/>
    <x v="1"/>
    <n v="0.26874999999999999"/>
  </r>
  <r>
    <n v="3306"/>
    <s v="Elizabeth Blanchard"/>
    <s v="kayla14@example.net"/>
    <n v="48"/>
    <s v="Female"/>
    <x v="24"/>
    <d v="2020-08-11T00:00:00"/>
    <x v="4"/>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x v="0"/>
    <m/>
    <x v="0"/>
    <s v="Chat"/>
    <d v="2023-06-01T02:54:53"/>
    <m/>
    <x v="4"/>
    <x v="2"/>
    <x v="5"/>
    <x v="0"/>
    <x v="0"/>
    <x v="0"/>
    <n v="0.64375000000000004"/>
  </r>
  <r>
    <n v="3307"/>
    <s v="Beverly Smith"/>
    <s v="david20@example.net"/>
    <n v="57"/>
    <s v="Male"/>
    <x v="9"/>
    <d v="2020-06-09T00:00:00"/>
    <x v="4"/>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x v="0"/>
    <m/>
    <x v="2"/>
    <s v="Social media"/>
    <d v="2023-06-01T18:50:55"/>
    <m/>
    <x v="0"/>
    <x v="1"/>
    <x v="8"/>
    <x v="1"/>
    <x v="0"/>
    <x v="0"/>
    <n v="0.64375000000000004"/>
  </r>
  <r>
    <n v="3308"/>
    <s v="Francisco Campbell"/>
    <s v="ellismario@example.org"/>
    <n v="39"/>
    <s v="Female"/>
    <x v="0"/>
    <d v="2021-07-11T00:00:00"/>
    <x v="0"/>
    <s v="Payment issue"/>
    <s v="I'm having an issue with the {product_purchased}. Please assist. Please help me through it. * * * * * * * * * * * * * * * * * * * * * * * * * * * I need assistance as soon as possible because it's affecting my work and productivity."/>
    <x v="0"/>
    <m/>
    <x v="2"/>
    <s v="Social media"/>
    <d v="2023-06-01T15:07:57"/>
    <m/>
    <x v="0"/>
    <x v="5"/>
    <x v="2"/>
    <x v="1"/>
    <x v="0"/>
    <x v="0"/>
    <n v="0.25"/>
  </r>
  <r>
    <n v="3309"/>
    <s v="Daniel Diaz"/>
    <s v="tayloreric@example.net"/>
    <n v="38"/>
    <s v="Male"/>
    <x v="13"/>
    <d v="2020-12-18T00:00:00"/>
    <x v="2"/>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x v="0"/>
    <m/>
    <x v="1"/>
    <s v="Social media"/>
    <d v="2023-06-01T10:26:58"/>
    <m/>
    <x v="0"/>
    <x v="0"/>
    <x v="10"/>
    <x v="1"/>
    <x v="0"/>
    <x v="0"/>
    <n v="0.78125"/>
  </r>
  <r>
    <n v="3310"/>
    <s v="Vincent Nichols"/>
    <s v="dpacheco@example.net"/>
    <n v="55"/>
    <s v="Other"/>
    <x v="16"/>
    <d v="2020-11-29T00:00:00"/>
    <x v="4"/>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x v="2"/>
    <m/>
    <x v="0"/>
    <s v="Email"/>
    <m/>
    <m/>
    <x v="4"/>
    <x v="1"/>
    <x v="3"/>
    <x v="0"/>
    <x v="0"/>
    <x v="1"/>
    <n v="0.65625"/>
  </r>
  <r>
    <n v="3311"/>
    <s v="Melissa Griffin"/>
    <s v="jonathan86@example.net"/>
    <n v="30"/>
    <s v="Female"/>
    <x v="17"/>
    <d v="2021-08-22T00:00:00"/>
    <x v="3"/>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x v="0"/>
    <m/>
    <x v="0"/>
    <s v="Phone"/>
    <d v="2023-06-01T12:15:01"/>
    <m/>
    <x v="0"/>
    <x v="0"/>
    <x v="5"/>
    <x v="0"/>
    <x v="0"/>
    <x v="0"/>
    <n v="0.89375000000000004"/>
  </r>
  <r>
    <n v="3312"/>
    <s v="Jason Smith"/>
    <s v="adkinsrandall@example.org"/>
    <n v="36"/>
    <s v="Male"/>
    <x v="30"/>
    <d v="2021-10-18T00:00:00"/>
    <x v="2"/>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x v="1"/>
    <s v="Fill hold arrive market."/>
    <x v="1"/>
    <s v="Phone"/>
    <d v="2023-06-01T06:59:03"/>
    <d v="2023-06-01T22:21:03"/>
    <x v="2"/>
    <x v="10"/>
    <x v="7"/>
    <x v="1"/>
    <x v="1"/>
    <x v="1"/>
    <n v="0.25624999999999998"/>
  </r>
  <r>
    <n v="3313"/>
    <s v="Ariel Davis"/>
    <s v="bishopamanda@example.org"/>
    <n v="59"/>
    <s v="Male"/>
    <x v="16"/>
    <d v="2020-06-20T00:00:00"/>
    <x v="1"/>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x v="0"/>
    <m/>
    <x v="0"/>
    <s v="Social media"/>
    <d v="2023-06-01T01:27:04"/>
    <m/>
    <x v="0"/>
    <x v="2"/>
    <x v="8"/>
    <x v="0"/>
    <x v="0"/>
    <x v="0"/>
    <n v="0.56874999999999998"/>
  </r>
  <r>
    <n v="3314"/>
    <s v="Andrew Kelly"/>
    <s v="regina99@example.org"/>
    <n v="24"/>
    <s v="Female"/>
    <x v="17"/>
    <d v="2020-07-19T00:00:00"/>
    <x v="3"/>
    <s v="Display issue"/>
    <s v="I'm having an issue with the {product_purchased}. Please assist._x000a__x000a_â€¢ If you have bought in the past to add:_x000a__x000a_â€“ 1,000 coins (as of 1 October 2017)_x000a__x000a__x000a_Your current payment is I've recently updated the firmware of my {product_purchased}, and the issue started happening afterward. Could it be related to the update?"/>
    <x v="1"/>
    <s v="Myself question trial far."/>
    <x v="2"/>
    <s v="Social media"/>
    <d v="2023-06-01T22:26:06"/>
    <d v="2023-06-01T19:05:06"/>
    <x v="1"/>
    <x v="9"/>
    <x v="2"/>
    <x v="1"/>
    <x v="1"/>
    <x v="1"/>
    <n v="0.18124999999999999"/>
  </r>
  <r>
    <n v="3315"/>
    <s v="Brenda Crawford"/>
    <s v="danielle89@example.org"/>
    <n v="57"/>
    <s v="Female"/>
    <x v="18"/>
    <d v="2021-01-28T00:00:00"/>
    <x v="4"/>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x v="0"/>
    <m/>
    <x v="1"/>
    <s v="Email"/>
    <d v="2023-06-01T04:38:07"/>
    <m/>
    <x v="0"/>
    <x v="2"/>
    <x v="6"/>
    <x v="1"/>
    <x v="0"/>
    <x v="0"/>
    <n v="0.73124999999999996"/>
  </r>
  <r>
    <n v="3316"/>
    <s v="Laura Hayes"/>
    <s v="joshuaharris@example.net"/>
    <n v="36"/>
    <s v="Female"/>
    <x v="14"/>
    <d v="2021-07-08T00:00:00"/>
    <x v="4"/>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x v="1"/>
    <s v="Heart must go member early less no."/>
    <x v="3"/>
    <s v="Social media"/>
    <d v="2023-06-01T06:03:09"/>
    <d v="2023-06-01T04:57:09"/>
    <x v="1"/>
    <x v="1"/>
    <x v="2"/>
    <x v="1"/>
    <x v="1"/>
    <x v="1"/>
    <n v="0.65"/>
  </r>
  <r>
    <n v="3317"/>
    <s v="Terri Warren"/>
    <s v="zprice@example.net"/>
    <n v="54"/>
    <s v="Male"/>
    <x v="20"/>
    <d v="2020-07-21T00:00:00"/>
    <x v="0"/>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x v="2"/>
    <m/>
    <x v="0"/>
    <s v="Chat"/>
    <m/>
    <m/>
    <x v="0"/>
    <x v="0"/>
    <x v="2"/>
    <x v="0"/>
    <x v="0"/>
    <x v="1"/>
    <n v="1.0687500000000001"/>
  </r>
  <r>
    <n v="3318"/>
    <s v="Amanda Greene"/>
    <s v="sharonestes@example.net"/>
    <n v="68"/>
    <s v="Male"/>
    <x v="10"/>
    <d v="2020-11-23T00:00:00"/>
    <x v="0"/>
    <s v="Refund request"/>
    <s v="I'm having an issue with the {product_purchased}. Please assist. This problem started occurring after the recent software update. I haven't made any other changes to the device."/>
    <x v="1"/>
    <s v="Little perform detail player boy same study him."/>
    <x v="3"/>
    <s v="Email"/>
    <d v="2023-06-01T11:44:11"/>
    <d v="2023-06-01T19:22:11"/>
    <x v="5"/>
    <x v="0"/>
    <x v="3"/>
    <x v="1"/>
    <x v="1"/>
    <x v="1"/>
    <n v="0.9375"/>
  </r>
  <r>
    <n v="3319"/>
    <s v="Candice Norman"/>
    <s v="bmartinez@example.org"/>
    <n v="34"/>
    <s v="Female"/>
    <x v="28"/>
    <d v="2020-02-16T00:00:00"/>
    <x v="1"/>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x v="0"/>
    <m/>
    <x v="2"/>
    <s v="Email"/>
    <d v="2023-06-01T00:56:12"/>
    <m/>
    <x v="0"/>
    <x v="2"/>
    <x v="4"/>
    <x v="1"/>
    <x v="0"/>
    <x v="0"/>
    <n v="0.6875"/>
  </r>
  <r>
    <n v="3320"/>
    <s v="Jeremy Richardson"/>
    <s v="anthony15@example.org"/>
    <n v="31"/>
    <s v="Female"/>
    <x v="29"/>
    <d v="2020-06-18T00:00:00"/>
    <x v="1"/>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x v="2"/>
    <m/>
    <x v="3"/>
    <s v="Social media"/>
    <m/>
    <m/>
    <x v="0"/>
    <x v="2"/>
    <x v="8"/>
    <x v="1"/>
    <x v="0"/>
    <x v="1"/>
    <n v="0.56874999999999998"/>
  </r>
  <r>
    <n v="3321"/>
    <s v="Robert Moore"/>
    <s v="jason70@example.org"/>
    <n v="34"/>
    <s v="Female"/>
    <x v="16"/>
    <d v="2020-04-14T00:00:00"/>
    <x v="4"/>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x v="2"/>
    <m/>
    <x v="2"/>
    <s v="Chat"/>
    <m/>
    <m/>
    <x v="0"/>
    <x v="2"/>
    <x v="11"/>
    <x v="0"/>
    <x v="0"/>
    <x v="1"/>
    <n v="0.65"/>
  </r>
  <r>
    <n v="3322"/>
    <s v="Brianna Lee"/>
    <s v="jmarshall@example.net"/>
    <n v="19"/>
    <s v="Other"/>
    <x v="31"/>
    <d v="2020-07-08T00:00:00"/>
    <x v="4"/>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x v="1"/>
    <s v="Field possible morning section need claim friend hair."/>
    <x v="0"/>
    <s v="Phone"/>
    <d v="2023-06-01T11:14:17"/>
    <d v="2023-06-01T23:02:17"/>
    <x v="1"/>
    <x v="6"/>
    <x v="2"/>
    <x v="1"/>
    <x v="1"/>
    <x v="1"/>
    <n v="0.47499999999999998"/>
  </r>
  <r>
    <n v="3323"/>
    <s v="Christopher Mason"/>
    <s v="gcharles@example.com"/>
    <n v="35"/>
    <s v="Female"/>
    <x v="18"/>
    <d v="2020-09-22T00:00:00"/>
    <x v="0"/>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x v="2"/>
    <m/>
    <x v="3"/>
    <s v="Phone"/>
    <m/>
    <m/>
    <x v="0"/>
    <x v="7"/>
    <x v="9"/>
    <x v="1"/>
    <x v="0"/>
    <x v="1"/>
    <n v="0.3"/>
  </r>
  <r>
    <n v="3324"/>
    <s v="Kimberly Wright"/>
    <s v="fpayne@example.com"/>
    <n v="38"/>
    <s v="Female"/>
    <x v="10"/>
    <d v="2020-03-16T00:00:00"/>
    <x v="1"/>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x v="2"/>
    <m/>
    <x v="0"/>
    <s v="Phone"/>
    <m/>
    <m/>
    <x v="0"/>
    <x v="1"/>
    <x v="0"/>
    <x v="0"/>
    <x v="0"/>
    <x v="1"/>
    <n v="0.63124999999999998"/>
  </r>
  <r>
    <n v="3325"/>
    <s v="Juan Wall"/>
    <s v="denisedillon@example.net"/>
    <n v="37"/>
    <s v="Female"/>
    <x v="36"/>
    <d v="2020-05-27T00:00:00"/>
    <x v="3"/>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x v="0"/>
    <m/>
    <x v="3"/>
    <s v="Chat"/>
    <d v="2023-05-31T23:54:21"/>
    <m/>
    <x v="0"/>
    <x v="10"/>
    <x v="1"/>
    <x v="1"/>
    <x v="0"/>
    <x v="0"/>
    <n v="0.24374999999999999"/>
  </r>
  <r>
    <n v="3326"/>
    <s v="Pamela Arnold"/>
    <s v="stephanielewis@example.net"/>
    <n v="45"/>
    <s v="Female"/>
    <x v="2"/>
    <d v="2020-01-25T00:00:00"/>
    <x v="1"/>
    <s v="Battery life"/>
    <s v="I'm having an issue with the {product_purchased}. Please assist. I cannot take all of their orders or use them just to create a new listing. Please contact me to see what that number is._x000a__x000a_In other newsâ€¦ I'm unable to find the option to perform the desired action in the {product_purchased}. Could you please guide me through the steps?"/>
    <x v="2"/>
    <m/>
    <x v="3"/>
    <s v="Email"/>
    <m/>
    <m/>
    <x v="0"/>
    <x v="0"/>
    <x v="6"/>
    <x v="1"/>
    <x v="0"/>
    <x v="1"/>
    <n v="0.8"/>
  </r>
  <r>
    <n v="3327"/>
    <s v="Deborah Sharp"/>
    <s v="trevor24@example.com"/>
    <n v="56"/>
    <s v="Other"/>
    <x v="37"/>
    <d v="2021-04-28T00:00:00"/>
    <x v="2"/>
    <s v="Peripheral compatibility"/>
    <s v="I'm having an issue with the {product_purchased}. Please assist. Thank you. #Bubble https://t.co/JKbCjE8vZH https://t.co/xDYJ This problem started occurring after the recent software update. I haven't made any other changes to the device."/>
    <x v="2"/>
    <m/>
    <x v="2"/>
    <s v="Phone"/>
    <m/>
    <m/>
    <x v="0"/>
    <x v="7"/>
    <x v="11"/>
    <x v="0"/>
    <x v="0"/>
    <x v="1"/>
    <n v="0.23749999999999999"/>
  </r>
  <r>
    <n v="3328"/>
    <s v="Scott Black"/>
    <s v="murphypaul@example.net"/>
    <n v="70"/>
    <s v="Female"/>
    <x v="3"/>
    <d v="2020-11-25T00:00:00"/>
    <x v="3"/>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x v="1"/>
    <s v="Memory ability official impact."/>
    <x v="0"/>
    <s v="Social media"/>
    <d v="2023-06-01T02:02:26"/>
    <d v="2023-06-01T22:51:26"/>
    <x v="4"/>
    <x v="10"/>
    <x v="3"/>
    <x v="1"/>
    <x v="1"/>
    <x v="1"/>
    <n v="0.21249999999999999"/>
  </r>
  <r>
    <n v="3329"/>
    <s v="Sharon Vaughn"/>
    <s v="paul73@example.org"/>
    <n v="60"/>
    <s v="Other"/>
    <x v="14"/>
    <d v="2020-09-15T00:00:00"/>
    <x v="1"/>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x v="2"/>
    <m/>
    <x v="3"/>
    <s v="Social media"/>
    <m/>
    <m/>
    <x v="0"/>
    <x v="0"/>
    <x v="9"/>
    <x v="1"/>
    <x v="0"/>
    <x v="1"/>
    <n v="0.8"/>
  </r>
  <r>
    <n v="3330"/>
    <s v="Eileen Lynn"/>
    <s v="oedwards@example.com"/>
    <n v="19"/>
    <s v="Other"/>
    <x v="15"/>
    <d v="2020-04-23T00:00:00"/>
    <x v="0"/>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x v="1"/>
    <s v="Soldier themselves eight."/>
    <x v="1"/>
    <s v="Email"/>
    <d v="2023-06-01T05:36:29"/>
    <d v="2023-06-01T02:13:29"/>
    <x v="1"/>
    <x v="6"/>
    <x v="11"/>
    <x v="1"/>
    <x v="1"/>
    <x v="1"/>
    <n v="0.53125"/>
  </r>
  <r>
    <n v="3331"/>
    <s v="Ronald Murray"/>
    <s v="jnovak@example.com"/>
    <n v="58"/>
    <s v="Male"/>
    <x v="37"/>
    <d v="2021-08-17T00:00:00"/>
    <x v="1"/>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x v="0"/>
    <m/>
    <x v="3"/>
    <s v="Email"/>
    <d v="2023-06-01T15:19:30"/>
    <m/>
    <x v="0"/>
    <x v="3"/>
    <x v="5"/>
    <x v="1"/>
    <x v="0"/>
    <x v="0"/>
    <n v="0.24374999999999999"/>
  </r>
  <r>
    <n v="3332"/>
    <s v="William Kim"/>
    <s v="carpenterjessica@example.com"/>
    <n v="45"/>
    <s v="Male"/>
    <x v="25"/>
    <d v="2020-02-25T00:00:00"/>
    <x v="0"/>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x v="0"/>
    <m/>
    <x v="2"/>
    <s v="Social media"/>
    <d v="2023-06-01T14:07:32"/>
    <m/>
    <x v="0"/>
    <x v="0"/>
    <x v="4"/>
    <x v="1"/>
    <x v="0"/>
    <x v="0"/>
    <n v="0.9375"/>
  </r>
  <r>
    <n v="3333"/>
    <s v="Maria Gutierrez"/>
    <s v="hannahmelton@example.com"/>
    <n v="19"/>
    <s v="Male"/>
    <x v="7"/>
    <d v="2020-02-12T00:00:00"/>
    <x v="4"/>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x v="0"/>
    <m/>
    <x v="3"/>
    <s v="Phone"/>
    <d v="2023-06-01T03:56:34"/>
    <m/>
    <x v="0"/>
    <x v="6"/>
    <x v="4"/>
    <x v="1"/>
    <x v="0"/>
    <x v="0"/>
    <n v="0.39374999999999999"/>
  </r>
  <r>
    <n v="3334"/>
    <s v="Jeffery Yates"/>
    <s v="gsmith@example.net"/>
    <n v="40"/>
    <s v="Other"/>
    <x v="39"/>
    <d v="2021-08-16T00:00:00"/>
    <x v="2"/>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x v="2"/>
    <m/>
    <x v="2"/>
    <s v="Phone"/>
    <m/>
    <m/>
    <x v="0"/>
    <x v="9"/>
    <x v="5"/>
    <x v="0"/>
    <x v="0"/>
    <x v="1"/>
    <n v="0.1875"/>
  </r>
  <r>
    <n v="3335"/>
    <s v="John Lee"/>
    <s v="nguyenlauren@example.org"/>
    <n v="42"/>
    <s v="Female"/>
    <x v="38"/>
    <d v="2020-09-15T00:00:00"/>
    <x v="3"/>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x v="1"/>
    <s v="Crime quite plant."/>
    <x v="1"/>
    <s v="Chat"/>
    <d v="2023-06-01T05:34:38"/>
    <d v="2023-06-01T14:33:38"/>
    <x v="3"/>
    <x v="1"/>
    <x v="9"/>
    <x v="1"/>
    <x v="1"/>
    <x v="1"/>
    <n v="0.73124999999999996"/>
  </r>
  <r>
    <n v="3336"/>
    <s v="William Mcdonald"/>
    <s v="sarahmathis@example.com"/>
    <n v="52"/>
    <s v="Other"/>
    <x v="32"/>
    <d v="2020-01-11T00:00:00"/>
    <x v="4"/>
    <s v="Product setup"/>
    <s v="I've encountered a data loss issue with my {product_purchased}. All the files and documents seem to have disappeared. Can you guide me on how to retrieve them? Thanks. I've followed the troubleshooting steps mentioned in the user manual, but the issue persists."/>
    <x v="1"/>
    <s v="Compare leg wonder music anything commercial."/>
    <x v="3"/>
    <s v="Email"/>
    <d v="2023-06-01T03:52:38"/>
    <d v="2023-05-31T23:27:38"/>
    <x v="2"/>
    <x v="4"/>
    <x v="6"/>
    <x v="1"/>
    <x v="1"/>
    <x v="1"/>
    <n v="0.51875000000000004"/>
  </r>
  <r>
    <n v="3337"/>
    <s v="Sean Roth"/>
    <s v="robertwebb@example.com"/>
    <n v="23"/>
    <s v="Other"/>
    <x v="22"/>
    <d v="2020-10-12T00:00:00"/>
    <x v="0"/>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x v="1"/>
    <s v="Exist scene better term early."/>
    <x v="1"/>
    <s v="Email"/>
    <d v="2023-06-01T00:18:39"/>
    <d v="2023-06-01T13:01:39"/>
    <x v="3"/>
    <x v="3"/>
    <x v="7"/>
    <x v="1"/>
    <x v="1"/>
    <x v="1"/>
    <n v="0.21249999999999999"/>
  </r>
  <r>
    <n v="3338"/>
    <s v="Willie Chambers"/>
    <s v="mitchellmichael@example.com"/>
    <n v="23"/>
    <s v="Female"/>
    <x v="32"/>
    <d v="2020-07-03T00:00:00"/>
    <x v="4"/>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x v="2"/>
    <m/>
    <x v="0"/>
    <s v="Chat"/>
    <m/>
    <m/>
    <x v="0"/>
    <x v="4"/>
    <x v="2"/>
    <x v="0"/>
    <x v="0"/>
    <x v="1"/>
    <n v="0.43125000000000002"/>
  </r>
  <r>
    <n v="3339"/>
    <s v="Robert Mann"/>
    <s v="warrenronald@example.org"/>
    <n v="31"/>
    <s v="Female"/>
    <x v="30"/>
    <d v="2020-03-17T00:00:00"/>
    <x v="3"/>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x v="1"/>
    <s v="Dinner heart left."/>
    <x v="3"/>
    <s v="Social media"/>
    <d v="2023-06-01T03:12:41"/>
    <d v="2023-06-01T01:33:41"/>
    <x v="3"/>
    <x v="9"/>
    <x v="0"/>
    <x v="1"/>
    <x v="1"/>
    <x v="1"/>
    <n v="0.23749999999999999"/>
  </r>
  <r>
    <n v="3340"/>
    <s v="Anna Stout"/>
    <s v="howarddavid@example.com"/>
    <n v="18"/>
    <s v="Other"/>
    <x v="8"/>
    <d v="2020-10-14T00:00:00"/>
    <x v="1"/>
    <s v="Battery life"/>
    <s v="I'm having an issue with the {product_purchased}. Please assist._x000a__x000a_If you have an item missing, contact us by e-mail at e-mail@neilson-computing.com._x000a__x000a_Returning I've tried troubleshooting steps mentioned in the user manual, but the issue persists."/>
    <x v="0"/>
    <m/>
    <x v="1"/>
    <s v="Chat"/>
    <d v="2023-06-01T11:52:43"/>
    <m/>
    <x v="0"/>
    <x v="7"/>
    <x v="7"/>
    <x v="1"/>
    <x v="0"/>
    <x v="0"/>
    <n v="0.2"/>
  </r>
  <r>
    <n v="3341"/>
    <s v="Amber Williams"/>
    <s v="jodi49@example.org"/>
    <n v="40"/>
    <s v="Male"/>
    <x v="30"/>
    <d v="2021-08-19T00:00:00"/>
    <x v="1"/>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x v="1"/>
    <s v="Early ground available response instead."/>
    <x v="2"/>
    <s v="Social media"/>
    <d v="2023-06-01T01:43:44"/>
    <d v="2023-06-01T10:39:44"/>
    <x v="1"/>
    <x v="5"/>
    <x v="5"/>
    <x v="1"/>
    <x v="1"/>
    <x v="1"/>
    <n v="0.21875"/>
  </r>
  <r>
    <n v="3342"/>
    <s v="Denise Robinson"/>
    <s v="carremily@example.org"/>
    <n v="25"/>
    <s v="Other"/>
    <x v="0"/>
    <d v="2020-01-07T00:00:00"/>
    <x v="2"/>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x v="0"/>
    <m/>
    <x v="2"/>
    <s v="Phone"/>
    <d v="2023-06-01T20:38:46"/>
    <m/>
    <x v="0"/>
    <x v="2"/>
    <x v="6"/>
    <x v="1"/>
    <x v="0"/>
    <x v="0"/>
    <n v="0.73124999999999996"/>
  </r>
  <r>
    <n v="3343"/>
    <s v="Brian Grant"/>
    <s v="clarklinda@example.net"/>
    <n v="18"/>
    <s v="Female"/>
    <x v="27"/>
    <d v="2021-06-15T00:00:00"/>
    <x v="2"/>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x v="0"/>
    <m/>
    <x v="3"/>
    <s v="Chat"/>
    <d v="2023-06-01T13:04:48"/>
    <m/>
    <x v="0"/>
    <x v="5"/>
    <x v="8"/>
    <x v="1"/>
    <x v="0"/>
    <x v="0"/>
    <n v="0.27500000000000002"/>
  </r>
  <r>
    <n v="3344"/>
    <s v="Jennifer Martinez"/>
    <s v="dstewart@example.com"/>
    <n v="36"/>
    <s v="Other"/>
    <x v="14"/>
    <d v="2020-12-10T00:00:00"/>
    <x v="3"/>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x v="0"/>
    <m/>
    <x v="2"/>
    <s v="Phone"/>
    <d v="2023-06-01T16:56:48"/>
    <m/>
    <x v="0"/>
    <x v="6"/>
    <x v="10"/>
    <x v="1"/>
    <x v="0"/>
    <x v="0"/>
    <n v="0.46875"/>
  </r>
  <r>
    <n v="3345"/>
    <s v="Richard Williams"/>
    <s v="cpeterson@example.com"/>
    <n v="48"/>
    <s v="Female"/>
    <x v="14"/>
    <d v="2021-09-06T00:00:00"/>
    <x v="0"/>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x v="2"/>
    <m/>
    <x v="0"/>
    <s v="Social media"/>
    <m/>
    <m/>
    <x v="0"/>
    <x v="1"/>
    <x v="9"/>
    <x v="0"/>
    <x v="0"/>
    <x v="1"/>
    <n v="0.73124999999999996"/>
  </r>
  <r>
    <n v="3346"/>
    <s v="Tina Martinez"/>
    <s v="chicks@example.net"/>
    <n v="41"/>
    <s v="Female"/>
    <x v="24"/>
    <d v="2021-07-30T00:00:00"/>
    <x v="2"/>
    <s v="Product compatibility"/>
    <s v="I'm having an issue with the {product_purchased}. Please assist._x000a__x000a_$ curl https://api.sli.com/avatars/7xnUX7eJ7LhS-pqcv I've performed a factory reset on my {product_purchased}, hoping it would resolve the problem, but it didn't help."/>
    <x v="0"/>
    <m/>
    <x v="1"/>
    <s v="Chat"/>
    <d v="2023-06-01T22:49:52"/>
    <m/>
    <x v="0"/>
    <x v="1"/>
    <x v="2"/>
    <x v="1"/>
    <x v="0"/>
    <x v="0"/>
    <n v="0.65"/>
  </r>
  <r>
    <n v="3347"/>
    <s v="Barry Walker"/>
    <s v="michelecaldwell@example.com"/>
    <n v="65"/>
    <s v="Male"/>
    <x v="4"/>
    <d v="2021-03-02T00:00:00"/>
    <x v="4"/>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x v="1"/>
    <s v="Take very often wear woman child."/>
    <x v="0"/>
    <s v="Social media"/>
    <d v="2023-06-01T17:36:53"/>
    <d v="2023-06-01T14:07:53"/>
    <x v="1"/>
    <x v="2"/>
    <x v="0"/>
    <x v="1"/>
    <x v="1"/>
    <x v="1"/>
    <n v="0.64375000000000004"/>
  </r>
  <r>
    <n v="3348"/>
    <s v="Charles Bryant"/>
    <s v="dchavez@example.net"/>
    <n v="22"/>
    <s v="Male"/>
    <x v="34"/>
    <d v="2021-03-07T00:00:00"/>
    <x v="3"/>
    <s v="Software bug"/>
    <s v="I'm having an issue with the {product_purchased}. Please assist. This problem started occurring after the recent software update. I haven't made any other changes to the device."/>
    <x v="0"/>
    <m/>
    <x v="0"/>
    <s v="Social media"/>
    <d v="2023-06-01T19:15:53"/>
    <m/>
    <x v="0"/>
    <x v="8"/>
    <x v="0"/>
    <x v="0"/>
    <x v="0"/>
    <x v="0"/>
    <n v="0.23749999999999999"/>
  </r>
  <r>
    <n v="3349"/>
    <s v="Julie Carter"/>
    <s v="stevennixon@example.net"/>
    <n v="65"/>
    <s v="Other"/>
    <x v="29"/>
    <d v="2020-07-03T00:00:00"/>
    <x v="3"/>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x v="1"/>
    <s v="President job threat to remain peace."/>
    <x v="3"/>
    <s v="Social media"/>
    <d v="2023-06-01T19:57:55"/>
    <d v="2023-06-01T08:20:55"/>
    <x v="1"/>
    <x v="1"/>
    <x v="2"/>
    <x v="1"/>
    <x v="1"/>
    <x v="1"/>
    <n v="0.65"/>
  </r>
  <r>
    <n v="3350"/>
    <s v="Angela Nelson"/>
    <s v="tylerjimenez@example.com"/>
    <n v="61"/>
    <s v="Other"/>
    <x v="25"/>
    <d v="2020-10-09T00:00:00"/>
    <x v="3"/>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x v="2"/>
    <m/>
    <x v="3"/>
    <s v="Email"/>
    <m/>
    <m/>
    <x v="0"/>
    <x v="8"/>
    <x v="7"/>
    <x v="1"/>
    <x v="0"/>
    <x v="1"/>
    <n v="0.20624999999999999"/>
  </r>
  <r>
    <n v="3351"/>
    <s v="Bonnie Spears"/>
    <s v="jeannebrown@example.net"/>
    <n v="18"/>
    <s v="Male"/>
    <x v="21"/>
    <d v="2020-11-19T00:00:00"/>
    <x v="4"/>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x v="1"/>
    <s v="Yeah behavior memory employee whom ago."/>
    <x v="0"/>
    <s v="Email"/>
    <d v="2023-06-01T09:18:58"/>
    <d v="2023-06-01T20:53:58"/>
    <x v="4"/>
    <x v="2"/>
    <x v="3"/>
    <x v="1"/>
    <x v="1"/>
    <x v="1"/>
    <n v="0.6"/>
  </r>
  <r>
    <n v="3352"/>
    <s v="Ronald Joseph"/>
    <s v="okent@example.net"/>
    <n v="65"/>
    <s v="Female"/>
    <x v="35"/>
    <d v="2021-03-31T00:00:00"/>
    <x v="4"/>
    <s v="Account access"/>
    <s v="I'm having an issue with the {product_purchased}. Please assist. I will get back to you.&quot; } #ifdef DEXEXC_USE #import def get_product_list #(product_purchased, I'm worried that the issue might be hardware-related and might require repair or replacement."/>
    <x v="2"/>
    <m/>
    <x v="1"/>
    <s v="Phone"/>
    <m/>
    <m/>
    <x v="0"/>
    <x v="0"/>
    <x v="0"/>
    <x v="1"/>
    <x v="0"/>
    <x v="1"/>
    <n v="0.76875000000000004"/>
  </r>
  <r>
    <n v="3353"/>
    <s v="Jody Hubbard"/>
    <s v="julianyoung@example.net"/>
    <n v="65"/>
    <s v="Male"/>
    <x v="37"/>
    <d v="2020-06-18T00:00:00"/>
    <x v="3"/>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x v="1"/>
    <s v="Someone note international difference once."/>
    <x v="2"/>
    <s v="Chat"/>
    <d v="2023-06-01T15:10:01"/>
    <d v="2023-06-01T00:15:01"/>
    <x v="3"/>
    <x v="7"/>
    <x v="8"/>
    <x v="1"/>
    <x v="1"/>
    <x v="1"/>
    <n v="0.23125000000000001"/>
  </r>
  <r>
    <n v="3354"/>
    <s v="Shannon Price"/>
    <s v="tnguyen@example.net"/>
    <n v="23"/>
    <s v="Other"/>
    <x v="10"/>
    <d v="2020-07-03T00:00:00"/>
    <x v="2"/>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x v="0"/>
    <m/>
    <x v="2"/>
    <s v="Social media"/>
    <d v="2023-06-01T04:15:02"/>
    <m/>
    <x v="0"/>
    <x v="6"/>
    <x v="2"/>
    <x v="1"/>
    <x v="0"/>
    <x v="0"/>
    <n v="0.47499999999999998"/>
  </r>
  <r>
    <n v="3355"/>
    <s v="Brenda Thomas"/>
    <s v="clinton01@example.net"/>
    <n v="64"/>
    <s v="Female"/>
    <x v="33"/>
    <d v="2021-01-12T00:00:00"/>
    <x v="0"/>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x v="2"/>
    <m/>
    <x v="2"/>
    <s v="Chat"/>
    <m/>
    <m/>
    <x v="0"/>
    <x v="0"/>
    <x v="6"/>
    <x v="0"/>
    <x v="0"/>
    <x v="1"/>
    <n v="0.8"/>
  </r>
  <r>
    <n v="3356"/>
    <s v="Sandra Craig"/>
    <s v="brandoncarter@example.com"/>
    <n v="52"/>
    <s v="Female"/>
    <x v="6"/>
    <d v="2021-01-03T00:00:00"/>
    <x v="4"/>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x v="1"/>
    <s v="Beat maintain parent present especially sit."/>
    <x v="1"/>
    <s v="Social media"/>
    <d v="2023-06-01T05:39:06"/>
    <d v="2023-05-31T23:28:06"/>
    <x v="2"/>
    <x v="2"/>
    <x v="6"/>
    <x v="1"/>
    <x v="1"/>
    <x v="1"/>
    <n v="0.73124999999999996"/>
  </r>
  <r>
    <n v="3357"/>
    <s v="Michael Garcia"/>
    <s v="angelamoore@example.net"/>
    <n v="42"/>
    <s v="Female"/>
    <x v="21"/>
    <d v="2020-07-06T00:00:00"/>
    <x v="3"/>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x v="0"/>
    <m/>
    <x v="1"/>
    <s v="Email"/>
    <d v="2023-06-01T13:15:07"/>
    <m/>
    <x v="0"/>
    <x v="0"/>
    <x v="2"/>
    <x v="1"/>
    <x v="0"/>
    <x v="0"/>
    <n v="1.0687500000000001"/>
  </r>
  <r>
    <n v="3358"/>
    <s v="Colin Ryan"/>
    <s v="stewartsteven@example.net"/>
    <n v="38"/>
    <s v="Female"/>
    <x v="9"/>
    <d v="2020-04-01T00:00:00"/>
    <x v="1"/>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x v="0"/>
    <m/>
    <x v="3"/>
    <s v="Phone"/>
    <d v="2023-06-01T13:14:09"/>
    <m/>
    <x v="0"/>
    <x v="4"/>
    <x v="11"/>
    <x v="1"/>
    <x v="0"/>
    <x v="0"/>
    <n v="0.42499999999999999"/>
  </r>
  <r>
    <n v="3359"/>
    <s v="Jason Miles"/>
    <s v="dawnfitzpatrick@example.net"/>
    <n v="38"/>
    <s v="Other"/>
    <x v="24"/>
    <d v="2021-10-25T00:00:00"/>
    <x v="0"/>
    <s v="Network problem"/>
    <s v="I'm having an issue with the {product_purchased}. Please assist. I've followed the troubleshooting steps mentioned in the user manual, but the issue persists."/>
    <x v="2"/>
    <m/>
    <x v="3"/>
    <s v="Email"/>
    <m/>
    <m/>
    <x v="0"/>
    <x v="3"/>
    <x v="7"/>
    <x v="1"/>
    <x v="0"/>
    <x v="1"/>
    <n v="0.21249999999999999"/>
  </r>
  <r>
    <n v="3360"/>
    <s v="Danny Ramirez"/>
    <s v="chall@example.net"/>
    <n v="35"/>
    <s v="Female"/>
    <x v="19"/>
    <d v="2021-11-05T00:00:00"/>
    <x v="0"/>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x v="1"/>
    <s v="Debate product measure according large rather."/>
    <x v="3"/>
    <s v="Email"/>
    <d v="2023-06-01T14:40:10"/>
    <d v="2023-06-01T15:25:10"/>
    <x v="1"/>
    <x v="0"/>
    <x v="3"/>
    <x v="1"/>
    <x v="1"/>
    <x v="1"/>
    <n v="0.9375"/>
  </r>
  <r>
    <n v="3361"/>
    <s v="Mary Vang"/>
    <s v="kball@example.org"/>
    <n v="19"/>
    <s v="Other"/>
    <x v="27"/>
    <d v="2021-12-10T00:00:00"/>
    <x v="1"/>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x v="0"/>
    <m/>
    <x v="0"/>
    <s v="Chat"/>
    <d v="2023-06-01T05:14:11"/>
    <m/>
    <x v="0"/>
    <x v="1"/>
    <x v="10"/>
    <x v="0"/>
    <x v="0"/>
    <x v="0"/>
    <n v="0.66249999999999998"/>
  </r>
  <r>
    <n v="3362"/>
    <s v="Danielle Cole"/>
    <s v="hvillanueva@example.com"/>
    <n v="62"/>
    <s v="Other"/>
    <x v="11"/>
    <d v="2020-06-19T00:00:00"/>
    <x v="4"/>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x v="1"/>
    <s v="Without ago value research short garden success."/>
    <x v="2"/>
    <s v="Chat"/>
    <d v="2023-06-01T22:07:13"/>
    <d v="2023-06-01T09:28:13"/>
    <x v="4"/>
    <x v="6"/>
    <x v="8"/>
    <x v="1"/>
    <x v="1"/>
    <x v="1"/>
    <n v="0.46250000000000002"/>
  </r>
  <r>
    <n v="3363"/>
    <s v="Steven Ramirez"/>
    <s v="josemiller@example.org"/>
    <n v="26"/>
    <s v="Male"/>
    <x v="3"/>
    <d v="2020-05-25T00:00:00"/>
    <x v="4"/>
    <s v="Hardware issue"/>
    <s v="I'm having an issue with the {product_purchased}. Please assist._x000a__x000a_We can send you a confirmation confirmation email and we will be happy to assist you. I've tried different settings and configurations on my {product_purchased}, but the issue persists."/>
    <x v="1"/>
    <s v="Money especially return society technology best control."/>
    <x v="2"/>
    <s v="Phone"/>
    <d v="2023-06-01T06:35:14"/>
    <d v="2023-06-01T22:19:14"/>
    <x v="2"/>
    <x v="6"/>
    <x v="1"/>
    <x v="1"/>
    <x v="1"/>
    <x v="1"/>
    <n v="0.38124999999999998"/>
  </r>
  <r>
    <n v="3364"/>
    <s v="Ryan Mccarty"/>
    <s v="hdavis@example.net"/>
    <n v="49"/>
    <s v="Female"/>
    <x v="3"/>
    <d v="2021-07-10T00:00:00"/>
    <x v="1"/>
    <s v="Account access"/>
    <s v="I'm having an issue with the {product_purchased}. Please assist._x000a__x000a_Here's video from iStock. I've followed the troubleshooting steps mentioned in the user manual, but the issue persists."/>
    <x v="0"/>
    <m/>
    <x v="1"/>
    <s v="Chat"/>
    <d v="2023-06-01T12:29:14"/>
    <m/>
    <x v="0"/>
    <x v="5"/>
    <x v="2"/>
    <x v="1"/>
    <x v="0"/>
    <x v="0"/>
    <n v="0.25"/>
  </r>
  <r>
    <n v="3365"/>
    <s v="Jason Flores"/>
    <s v="jonathanlyons@example.com"/>
    <n v="45"/>
    <s v="Male"/>
    <x v="40"/>
    <d v="2020-08-30T00:00:00"/>
    <x v="2"/>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x v="0"/>
    <m/>
    <x v="2"/>
    <s v="Chat"/>
    <d v="2023-06-01T02:53:15"/>
    <m/>
    <x v="0"/>
    <x v="0"/>
    <x v="5"/>
    <x v="1"/>
    <x v="0"/>
    <x v="0"/>
    <n v="0.89375000000000004"/>
  </r>
  <r>
    <n v="3366"/>
    <s v="Traci Williams"/>
    <s v="mitchelljennifer@example.com"/>
    <n v="55"/>
    <s v="Male"/>
    <x v="7"/>
    <d v="2020-04-25T00:00:00"/>
    <x v="2"/>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x v="1"/>
    <s v="Source evening exist believe question."/>
    <x v="0"/>
    <s v="Phone"/>
    <d v="2023-06-01T13:33:17"/>
    <d v="2023-06-01T15:14:17"/>
    <x v="2"/>
    <x v="5"/>
    <x v="11"/>
    <x v="1"/>
    <x v="1"/>
    <x v="1"/>
    <n v="0.19375000000000001"/>
  </r>
  <r>
    <n v="3367"/>
    <s v="Daniel Wagner"/>
    <s v="jwest@example.net"/>
    <n v="67"/>
    <s v="Male"/>
    <x v="28"/>
    <d v="2021-10-15T00:00:00"/>
    <x v="0"/>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x v="0"/>
    <m/>
    <x v="0"/>
    <s v="Phone"/>
    <d v="2023-06-01T03:52:18"/>
    <m/>
    <x v="0"/>
    <x v="0"/>
    <x v="7"/>
    <x v="0"/>
    <x v="0"/>
    <x v="0"/>
    <n v="0.83750000000000002"/>
  </r>
  <r>
    <n v="3368"/>
    <s v="Jeffery Campbell"/>
    <s v="pmitchell@example.net"/>
    <n v="61"/>
    <s v="Female"/>
    <x v="25"/>
    <d v="2020-05-18T00:00:00"/>
    <x v="1"/>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x v="0"/>
    <m/>
    <x v="2"/>
    <s v="Email"/>
    <d v="2023-06-01T10:38:20"/>
    <m/>
    <x v="0"/>
    <x v="1"/>
    <x v="1"/>
    <x v="1"/>
    <x v="0"/>
    <x v="0"/>
    <n v="0.71875"/>
  </r>
  <r>
    <n v="3369"/>
    <s v="Eric Kennedy"/>
    <s v="carrollandrew@example.net"/>
    <n v="40"/>
    <s v="Other"/>
    <x v="33"/>
    <d v="2020-10-11T00:00:00"/>
    <x v="2"/>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x v="0"/>
    <m/>
    <x v="3"/>
    <s v="Email"/>
    <d v="2023-06-01T06:59:21"/>
    <m/>
    <x v="0"/>
    <x v="6"/>
    <x v="7"/>
    <x v="1"/>
    <x v="0"/>
    <x v="0"/>
    <n v="0.48749999999999999"/>
  </r>
  <r>
    <n v="3370"/>
    <s v="Robert Mcpherson"/>
    <s v="iscott@example.com"/>
    <n v="57"/>
    <s v="Other"/>
    <x v="9"/>
    <d v="2021-11-23T00:00:00"/>
    <x v="1"/>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x v="1"/>
    <s v="My red just bit help."/>
    <x v="1"/>
    <s v="Chat"/>
    <d v="2023-06-01T01:13:23"/>
    <d v="2023-06-01T14:50:23"/>
    <x v="5"/>
    <x v="6"/>
    <x v="3"/>
    <x v="1"/>
    <x v="1"/>
    <x v="1"/>
    <n v="0.51875000000000004"/>
  </r>
  <r>
    <n v="3371"/>
    <s v="William Aguirre"/>
    <s v="summerlee@example.com"/>
    <n v="34"/>
    <s v="Female"/>
    <x v="10"/>
    <d v="2020-10-08T00:00:00"/>
    <x v="2"/>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x v="1"/>
    <s v="Address democratic ok speech."/>
    <x v="1"/>
    <s v="Social media"/>
    <d v="2023-06-01T03:42:24"/>
    <d v="2023-06-01T17:42:24"/>
    <x v="5"/>
    <x v="6"/>
    <x v="7"/>
    <x v="1"/>
    <x v="1"/>
    <x v="1"/>
    <n v="0.48749999999999999"/>
  </r>
  <r>
    <n v="3372"/>
    <s v="Anita Green"/>
    <s v="kathleenduke@example.com"/>
    <n v="41"/>
    <s v="Male"/>
    <x v="20"/>
    <d v="2021-10-28T00:00:00"/>
    <x v="0"/>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x v="0"/>
    <m/>
    <x v="3"/>
    <s v="Chat"/>
    <d v="2023-06-01T20:52:25"/>
    <m/>
    <x v="0"/>
    <x v="5"/>
    <x v="7"/>
    <x v="1"/>
    <x v="0"/>
    <x v="0"/>
    <n v="0.23749999999999999"/>
  </r>
  <r>
    <n v="3373"/>
    <s v="Mrs. Cheryl Lozano"/>
    <s v="patrick75@example.com"/>
    <n v="67"/>
    <s v="Female"/>
    <x v="33"/>
    <d v="2021-12-23T00:00:00"/>
    <x v="0"/>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x v="0"/>
    <m/>
    <x v="2"/>
    <s v="Email"/>
    <d v="2023-06-01T13:34:27"/>
    <m/>
    <x v="0"/>
    <x v="4"/>
    <x v="10"/>
    <x v="1"/>
    <x v="0"/>
    <x v="0"/>
    <n v="0.41875000000000001"/>
  </r>
  <r>
    <n v="3374"/>
    <s v="Sherry Olsen"/>
    <s v="dawn90@example.com"/>
    <n v="54"/>
    <s v="Other"/>
    <x v="24"/>
    <d v="2020-08-13T00:00:00"/>
    <x v="3"/>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x v="0"/>
    <m/>
    <x v="2"/>
    <s v="Chat"/>
    <d v="2023-06-01T22:13:28"/>
    <m/>
    <x v="0"/>
    <x v="0"/>
    <x v="5"/>
    <x v="1"/>
    <x v="0"/>
    <x v="0"/>
    <n v="0.89375000000000004"/>
  </r>
  <r>
    <n v="3375"/>
    <s v="Deborah Gray"/>
    <s v="jamescortez@example.org"/>
    <n v="47"/>
    <s v="Other"/>
    <x v="19"/>
    <d v="2021-02-09T00:00:00"/>
    <x v="0"/>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x v="1"/>
    <s v="Their agency central war."/>
    <x v="0"/>
    <s v="Social media"/>
    <d v="2023-06-01T09:22:29"/>
    <d v="2023-06-01T21:46:29"/>
    <x v="2"/>
    <x v="2"/>
    <x v="4"/>
    <x v="1"/>
    <x v="1"/>
    <x v="1"/>
    <n v="0.6875"/>
  </r>
  <r>
    <n v="3376"/>
    <s v="Roger Myers"/>
    <s v="james85@example.com"/>
    <n v="42"/>
    <s v="Female"/>
    <x v="30"/>
    <d v="2020-09-18T00:00:00"/>
    <x v="2"/>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x v="2"/>
    <m/>
    <x v="0"/>
    <s v="Social media"/>
    <m/>
    <m/>
    <x v="0"/>
    <x v="2"/>
    <x v="9"/>
    <x v="0"/>
    <x v="0"/>
    <x v="1"/>
    <n v="0.61250000000000004"/>
  </r>
  <r>
    <n v="3377"/>
    <s v="Martin Atkins"/>
    <s v="hernandezchristine@example.org"/>
    <n v="48"/>
    <s v="Female"/>
    <x v="28"/>
    <d v="2020-04-17T00:00:00"/>
    <x v="0"/>
    <s v="Data loss"/>
    <s v="I'm having an issue with the {product_purchased}. Please assist. Thank you I'm unable to find the option to perform the desired action in the {product_purchased}. Could you please guide me through the steps?"/>
    <x v="1"/>
    <s v="Power continue light color detail."/>
    <x v="1"/>
    <s v="Social media"/>
    <d v="2023-06-01T03:28:30"/>
    <d v="2023-06-01T21:24:30"/>
    <x v="2"/>
    <x v="5"/>
    <x v="11"/>
    <x v="1"/>
    <x v="1"/>
    <x v="1"/>
    <n v="0.19375000000000001"/>
  </r>
  <r>
    <n v="3378"/>
    <s v="Amber Jenkins"/>
    <s v="melanie21@example.com"/>
    <n v="22"/>
    <s v="Male"/>
    <x v="15"/>
    <d v="2020-05-18T00:00:00"/>
    <x v="0"/>
    <s v="Installation support"/>
    <s v="I'm having an issue with the {product_purchased}. Please assist. If you don't agree with my pricing decision, please return it by email. I'm experiencing this issue on multiple devices of the same model, so it seems to be a widespread problem."/>
    <x v="0"/>
    <m/>
    <x v="3"/>
    <s v="Chat"/>
    <d v="2023-06-01T20:51:31"/>
    <m/>
    <x v="0"/>
    <x v="2"/>
    <x v="1"/>
    <x v="1"/>
    <x v="0"/>
    <x v="0"/>
    <n v="0.72499999999999998"/>
  </r>
  <r>
    <n v="3379"/>
    <s v="Patrick Smith"/>
    <s v="nicole63@example.net"/>
    <n v="27"/>
    <s v="Male"/>
    <x v="36"/>
    <d v="2021-09-14T00:00:00"/>
    <x v="3"/>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x v="1"/>
    <s v="Class drug pressure like."/>
    <x v="2"/>
    <s v="Phone"/>
    <d v="2023-06-01T14:50:33"/>
    <d v="2023-06-01T17:53:33"/>
    <x v="1"/>
    <x v="0"/>
    <x v="9"/>
    <x v="1"/>
    <x v="1"/>
    <x v="1"/>
    <n v="0.8"/>
  </r>
  <r>
    <n v="3380"/>
    <s v="Sarah Farmer"/>
    <s v="qhenson@example.net"/>
    <n v="35"/>
    <s v="Other"/>
    <x v="26"/>
    <d v="2021-12-13T00:00:00"/>
    <x v="4"/>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x v="1"/>
    <s v="All voice hot wide possible."/>
    <x v="3"/>
    <s v="Phone"/>
    <d v="2023-06-01T17:13:35"/>
    <d v="2023-06-01T21:51:35"/>
    <x v="3"/>
    <x v="8"/>
    <x v="10"/>
    <x v="1"/>
    <x v="1"/>
    <x v="1"/>
    <n v="0.21249999999999999"/>
  </r>
  <r>
    <n v="3381"/>
    <s v="Brandon Francis"/>
    <s v="hwalter@example.com"/>
    <n v="35"/>
    <s v="Male"/>
    <x v="1"/>
    <d v="2021-12-18T00:00:00"/>
    <x v="1"/>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x v="2"/>
    <m/>
    <x v="0"/>
    <s v="Social media"/>
    <m/>
    <m/>
    <x v="0"/>
    <x v="8"/>
    <x v="10"/>
    <x v="0"/>
    <x v="0"/>
    <x v="1"/>
    <n v="0.21249999999999999"/>
  </r>
  <r>
    <n v="3382"/>
    <s v="Eileen Johnson"/>
    <s v="pmoore@example.com"/>
    <n v="65"/>
    <s v="Male"/>
    <x v="12"/>
    <d v="2021-02-14T00:00:00"/>
    <x v="2"/>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x v="1"/>
    <s v="City better beyond response amount south table."/>
    <x v="0"/>
    <s v="Email"/>
    <d v="2023-06-01T12:20:38"/>
    <d v="2023-06-01T20:00:38"/>
    <x v="2"/>
    <x v="0"/>
    <x v="4"/>
    <x v="1"/>
    <x v="1"/>
    <x v="1"/>
    <n v="0.9375"/>
  </r>
  <r>
    <n v="3383"/>
    <s v="Brian Norman"/>
    <s v="nathan62@example.com"/>
    <n v="57"/>
    <s v="Other"/>
    <x v="22"/>
    <d v="2020-10-30T00:00:00"/>
    <x v="2"/>
    <s v="Refund request"/>
    <s v="I'm having an issue with the {product_purchased}. Please assist. [04/01/2015 - 8:41:11 PM] [FORGE-UNDEAD] Dimensional Fable: (The following is from the I've already contacted customer support multiple times, but the issue remains unresolved."/>
    <x v="1"/>
    <s v="Foreign explain account wrong ask show those."/>
    <x v="3"/>
    <s v="Chat"/>
    <d v="2023-06-01T21:38:39"/>
    <d v="2023-06-01T21:00:39"/>
    <x v="2"/>
    <x v="0"/>
    <x v="7"/>
    <x v="1"/>
    <x v="1"/>
    <x v="1"/>
    <n v="0.83750000000000002"/>
  </r>
  <r>
    <n v="3384"/>
    <s v="Adam Morgan"/>
    <s v="stantondonna@example.org"/>
    <n v="53"/>
    <s v="Female"/>
    <x v="37"/>
    <d v="2021-11-02T00:00:00"/>
    <x v="4"/>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x v="0"/>
    <m/>
    <x v="2"/>
    <s v="Chat"/>
    <d v="2023-06-01T05:26:41"/>
    <m/>
    <x v="0"/>
    <x v="6"/>
    <x v="3"/>
    <x v="1"/>
    <x v="0"/>
    <x v="0"/>
    <n v="0.51875000000000004"/>
  </r>
  <r>
    <n v="3385"/>
    <s v="Paige Mueller"/>
    <s v="wilkinsmitchell@example.org"/>
    <n v="23"/>
    <s v="Female"/>
    <x v="8"/>
    <d v="2021-01-31T00:00:00"/>
    <x v="1"/>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x v="1"/>
    <s v="Early gas else have measure surface."/>
    <x v="3"/>
    <s v="Chat"/>
    <d v="2023-06-01T08:59:43"/>
    <d v="2023-06-01T15:30:43"/>
    <x v="3"/>
    <x v="0"/>
    <x v="6"/>
    <x v="1"/>
    <x v="1"/>
    <x v="1"/>
    <n v="0.8"/>
  </r>
  <r>
    <n v="3386"/>
    <s v="William Aguilar"/>
    <s v="vazquezjoseph@example.com"/>
    <n v="70"/>
    <s v="Female"/>
    <x v="2"/>
    <d v="2021-12-22T00:00:00"/>
    <x v="3"/>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x v="2"/>
    <m/>
    <x v="0"/>
    <s v="Phone"/>
    <m/>
    <m/>
    <x v="4"/>
    <x v="4"/>
    <x v="10"/>
    <x v="0"/>
    <x v="0"/>
    <x v="1"/>
    <n v="0.41875000000000001"/>
  </r>
  <r>
    <n v="3387"/>
    <s v="Mr. Kurt White"/>
    <s v="nguyencourtney@example.org"/>
    <n v="51"/>
    <s v="Male"/>
    <x v="30"/>
    <d v="2020-08-08T00:00:00"/>
    <x v="0"/>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x v="0"/>
    <m/>
    <x v="2"/>
    <s v="Chat"/>
    <d v="2023-06-01T07:41:46"/>
    <m/>
    <x v="4"/>
    <x v="1"/>
    <x v="5"/>
    <x v="1"/>
    <x v="0"/>
    <x v="0"/>
    <n v="0.625"/>
  </r>
  <r>
    <n v="3388"/>
    <s v="Sara Hess"/>
    <s v="ericksonamy@example.net"/>
    <n v="62"/>
    <s v="Male"/>
    <x v="14"/>
    <d v="2020-06-02T00:00:00"/>
    <x v="4"/>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x v="1"/>
    <s v="Work stand ten down expect low still voice."/>
    <x v="0"/>
    <s v="Chat"/>
    <d v="2023-06-01T11:41:48"/>
    <d v="2023-06-01T00:20:48"/>
    <x v="0"/>
    <x v="0"/>
    <x v="8"/>
    <x v="1"/>
    <x v="1"/>
    <x v="1"/>
    <n v="0.84375"/>
  </r>
  <r>
    <n v="3389"/>
    <s v="Troy Horton"/>
    <s v="jamiewhite@example.com"/>
    <n v="52"/>
    <s v="Female"/>
    <x v="2"/>
    <d v="2021-01-03T00:00:00"/>
    <x v="3"/>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x v="2"/>
    <m/>
    <x v="0"/>
    <s v="Social media"/>
    <m/>
    <m/>
    <x v="4"/>
    <x v="4"/>
    <x v="6"/>
    <x v="0"/>
    <x v="0"/>
    <x v="1"/>
    <n v="0.51875000000000004"/>
  </r>
  <r>
    <n v="3390"/>
    <s v="Stephanie Brennan"/>
    <s v="crystal57@example.com"/>
    <n v="53"/>
    <s v="Other"/>
    <x v="19"/>
    <d v="2020-08-02T00:00:00"/>
    <x v="0"/>
    <s v="Cancellation request"/>
    <s v="I'm having an issue with the {product_purchased}. Please assist. The issue I'm facing is intermittent. Sometimes it works fine, but other times it acts up unexpectedly."/>
    <x v="1"/>
    <s v="Long crime close campaign only serve."/>
    <x v="0"/>
    <s v="Email"/>
    <d v="2023-06-01T07:58:50"/>
    <d v="2023-06-01T09:49:50"/>
    <x v="4"/>
    <x v="2"/>
    <x v="5"/>
    <x v="1"/>
    <x v="1"/>
    <x v="1"/>
    <n v="0.64375000000000004"/>
  </r>
  <r>
    <n v="3391"/>
    <s v="Jonathan Morris"/>
    <s v="jenniferwolf@example.com"/>
    <n v="57"/>
    <s v="Male"/>
    <x v="30"/>
    <d v="2020-12-13T00:00:00"/>
    <x v="1"/>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x v="1"/>
    <s v="Poor charge also quality month."/>
    <x v="3"/>
    <s v="Phone"/>
    <d v="2023-06-01T00:46:51"/>
    <d v="2023-06-01T19:02:51"/>
    <x v="4"/>
    <x v="4"/>
    <x v="10"/>
    <x v="1"/>
    <x v="1"/>
    <x v="1"/>
    <n v="0.41875000000000001"/>
  </r>
  <r>
    <n v="3392"/>
    <s v="Dawn Knox"/>
    <s v="wendy99@example.com"/>
    <n v="49"/>
    <s v="Female"/>
    <x v="40"/>
    <d v="2021-02-03T00:00:00"/>
    <x v="3"/>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x v="2"/>
    <m/>
    <x v="3"/>
    <s v="Email"/>
    <m/>
    <m/>
    <x v="0"/>
    <x v="2"/>
    <x v="4"/>
    <x v="1"/>
    <x v="0"/>
    <x v="1"/>
    <n v="0.6875"/>
  </r>
  <r>
    <n v="3393"/>
    <s v="Jeremy Ortiz"/>
    <s v="michael12@example.net"/>
    <n v="56"/>
    <s v="Other"/>
    <x v="32"/>
    <d v="2020-01-14T00:00:00"/>
    <x v="4"/>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x v="1"/>
    <s v="Bed turn measure player amount leg."/>
    <x v="3"/>
    <s v="Chat"/>
    <d v="2023-06-01T07:47:55"/>
    <d v="2023-06-01T07:26:55"/>
    <x v="0"/>
    <x v="6"/>
    <x v="6"/>
    <x v="1"/>
    <x v="1"/>
    <x v="1"/>
    <n v="0.35"/>
  </r>
  <r>
    <n v="3394"/>
    <s v="Brittany Evans"/>
    <s v="andersonandrew@example.org"/>
    <n v="40"/>
    <s v="Male"/>
    <x v="16"/>
    <d v="2021-12-09T00:00:00"/>
    <x v="2"/>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x v="0"/>
    <m/>
    <x v="0"/>
    <s v="Email"/>
    <d v="2023-06-01T04:06:56"/>
    <m/>
    <x v="0"/>
    <x v="5"/>
    <x v="10"/>
    <x v="0"/>
    <x v="0"/>
    <x v="0"/>
    <n v="0.27500000000000002"/>
  </r>
  <r>
    <n v="3395"/>
    <s v="Raymond Cook"/>
    <s v="nancyriley@example.net"/>
    <n v="23"/>
    <s v="Other"/>
    <x v="24"/>
    <d v="2020-02-15T00:00:00"/>
    <x v="2"/>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x v="0"/>
    <m/>
    <x v="3"/>
    <s v="Phone"/>
    <d v="2023-06-01T11:41:58"/>
    <m/>
    <x v="4"/>
    <x v="5"/>
    <x v="4"/>
    <x v="1"/>
    <x v="0"/>
    <x v="0"/>
    <n v="0.1875"/>
  </r>
  <r>
    <n v="3396"/>
    <s v="Anthony Myers"/>
    <s v="currycheryl@example.net"/>
    <n v="65"/>
    <s v="Female"/>
    <x v="21"/>
    <d v="2021-05-12T00:00:00"/>
    <x v="2"/>
    <s v="Delivery problem"/>
    <s v="I'm having an issue with the {product_purchased}. Please assist._x000a__x000a_This means that, as with every step in order to keep this product running, you must enter a 'total of Â£1,000' or more. I've already contacted customer support multiple times, but the issue remains unresolved."/>
    <x v="1"/>
    <s v="Act national direction nor."/>
    <x v="2"/>
    <s v="Social media"/>
    <d v="2023-06-01T04:30:00"/>
    <d v="2023-06-01T05:56:00"/>
    <x v="2"/>
    <x v="6"/>
    <x v="1"/>
    <x v="1"/>
    <x v="1"/>
    <x v="1"/>
    <n v="0.38124999999999998"/>
  </r>
  <r>
    <n v="3397"/>
    <s v="Raymond Mitchell"/>
    <s v="whitelarry@example.net"/>
    <n v="60"/>
    <s v="Female"/>
    <x v="29"/>
    <d v="2020-08-20T00:00:00"/>
    <x v="1"/>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x v="2"/>
    <m/>
    <x v="0"/>
    <s v="Phone"/>
    <m/>
    <m/>
    <x v="0"/>
    <x v="8"/>
    <x v="5"/>
    <x v="0"/>
    <x v="0"/>
    <x v="1"/>
    <n v="0.25624999999999998"/>
  </r>
  <r>
    <n v="3398"/>
    <s v="Vincent Barron"/>
    <s v="obell@example.com"/>
    <n v="49"/>
    <s v="Male"/>
    <x v="16"/>
    <d v="2021-05-10T00:00:00"/>
    <x v="2"/>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x v="1"/>
    <s v="Thousand next part main six care accept."/>
    <x v="0"/>
    <s v="Phone"/>
    <d v="2023-06-01T03:45:02"/>
    <d v="2023-06-01T19:16:02"/>
    <x v="5"/>
    <x v="1"/>
    <x v="1"/>
    <x v="1"/>
    <x v="1"/>
    <x v="1"/>
    <n v="0.71875"/>
  </r>
  <r>
    <n v="3399"/>
    <s v="William Price"/>
    <s v="charlotteevans@example.net"/>
    <n v="60"/>
    <s v="Female"/>
    <x v="23"/>
    <d v="2020-12-08T00:00:00"/>
    <x v="3"/>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x v="1"/>
    <s v="Show today go color."/>
    <x v="1"/>
    <s v="Social media"/>
    <d v="2023-06-01T19:36:04"/>
    <d v="2023-06-01T13:34:04"/>
    <x v="1"/>
    <x v="5"/>
    <x v="10"/>
    <x v="1"/>
    <x v="1"/>
    <x v="1"/>
    <n v="0.27500000000000002"/>
  </r>
  <r>
    <n v="3400"/>
    <s v="Todd Chen"/>
    <s v="kevin12@example.com"/>
    <n v="53"/>
    <s v="Other"/>
    <x v="9"/>
    <d v="2021-07-10T00:00:00"/>
    <x v="4"/>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x v="1"/>
    <s v="Beyond person himself or kind inside."/>
    <x v="0"/>
    <s v="Email"/>
    <d v="2023-06-01T08:44:05"/>
    <d v="2023-06-01T11:20:05"/>
    <x v="2"/>
    <x v="2"/>
    <x v="2"/>
    <x v="1"/>
    <x v="1"/>
    <x v="1"/>
    <n v="0.57499999999999996"/>
  </r>
  <r>
    <n v="3401"/>
    <s v="James Lee"/>
    <s v="qcross@example.org"/>
    <n v="55"/>
    <s v="Other"/>
    <x v="11"/>
    <d v="2020-05-15T00:00:00"/>
    <x v="3"/>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x v="0"/>
    <m/>
    <x v="2"/>
    <s v="Chat"/>
    <d v="2023-06-01T16:37:07"/>
    <m/>
    <x v="0"/>
    <x v="0"/>
    <x v="1"/>
    <x v="1"/>
    <x v="0"/>
    <x v="0"/>
    <n v="0.80625000000000002"/>
  </r>
  <r>
    <n v="3402"/>
    <s v="Rickey Kirby"/>
    <s v="brownthomas@example.org"/>
    <n v="31"/>
    <s v="Female"/>
    <x v="16"/>
    <d v="2020-06-26T00:00:00"/>
    <x v="2"/>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x v="0"/>
    <m/>
    <x v="0"/>
    <s v="Chat"/>
    <d v="2023-06-01T06:01:09"/>
    <m/>
    <x v="0"/>
    <x v="7"/>
    <x v="8"/>
    <x v="0"/>
    <x v="0"/>
    <x v="0"/>
    <n v="0.23125000000000001"/>
  </r>
  <r>
    <n v="3403"/>
    <s v="Olivia Rios"/>
    <s v="paul64@example.net"/>
    <n v="28"/>
    <s v="Female"/>
    <x v="34"/>
    <d v="2021-12-15T00:00:00"/>
    <x v="3"/>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x v="0"/>
    <m/>
    <x v="3"/>
    <s v="Phone"/>
    <d v="2023-06-01T11:19:10"/>
    <m/>
    <x v="0"/>
    <x v="6"/>
    <x v="10"/>
    <x v="1"/>
    <x v="0"/>
    <x v="0"/>
    <n v="0.46875"/>
  </r>
  <r>
    <n v="3404"/>
    <s v="Benjamin Cook"/>
    <s v="smithcynthia@example.net"/>
    <n v="38"/>
    <s v="Male"/>
    <x v="34"/>
    <d v="2021-10-03T00:00:00"/>
    <x v="0"/>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x v="2"/>
    <m/>
    <x v="3"/>
    <s v="Social media"/>
    <m/>
    <m/>
    <x v="0"/>
    <x v="4"/>
    <x v="7"/>
    <x v="1"/>
    <x v="0"/>
    <x v="1"/>
    <n v="0.48125000000000001"/>
  </r>
  <r>
    <n v="3405"/>
    <s v="Richard Herman"/>
    <s v="nancy34@example.org"/>
    <n v="24"/>
    <s v="Other"/>
    <x v="13"/>
    <d v="2021-08-22T00:00:00"/>
    <x v="4"/>
    <s v="Display issue"/>
    <s v="I'm facing issues logging into my {product_purchased} account. It says my account is locked. What should I do to unlock it?_x000a__x000a_Answer â€“ Simply delete your {product_purchased} from your account balance. I've noticed that the issue occurs consistently when I use a specific feature or application on my {product_purchased}."/>
    <x v="1"/>
    <s v="Fund open bed such."/>
    <x v="2"/>
    <s v="Phone"/>
    <d v="2023-06-01T14:51:13"/>
    <d v="2023-06-01T03:36:13"/>
    <x v="2"/>
    <x v="2"/>
    <x v="5"/>
    <x v="1"/>
    <x v="1"/>
    <x v="1"/>
    <n v="0.64375000000000004"/>
  </r>
  <r>
    <n v="3406"/>
    <s v="Danielle Ayala"/>
    <s v="kfuller@example.net"/>
    <n v="62"/>
    <s v="Female"/>
    <x v="12"/>
    <d v="2021-10-04T00:00:00"/>
    <x v="2"/>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x v="0"/>
    <m/>
    <x v="3"/>
    <s v="Email"/>
    <d v="2023-06-01T19:42:15"/>
    <m/>
    <x v="0"/>
    <x v="6"/>
    <x v="7"/>
    <x v="1"/>
    <x v="0"/>
    <x v="0"/>
    <n v="0.48749999999999999"/>
  </r>
  <r>
    <n v="3407"/>
    <s v="Justin Castillo"/>
    <s v="stephen46@example.org"/>
    <n v="62"/>
    <s v="Other"/>
    <x v="38"/>
    <d v="2021-12-20T00:00:00"/>
    <x v="4"/>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x v="0"/>
    <m/>
    <x v="2"/>
    <s v="Social media"/>
    <d v="2023-06-01T09:47:17"/>
    <m/>
    <x v="4"/>
    <x v="1"/>
    <x v="10"/>
    <x v="1"/>
    <x v="0"/>
    <x v="0"/>
    <n v="0.66249999999999998"/>
  </r>
  <r>
    <n v="3408"/>
    <s v="Richard Nichols"/>
    <s v="zreeves@example.com"/>
    <n v="60"/>
    <s v="Female"/>
    <x v="4"/>
    <d v="2021-08-13T00:00:00"/>
    <x v="4"/>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x v="1"/>
    <s v="Suddenly phone I able impact some low."/>
    <x v="3"/>
    <s v="Email"/>
    <d v="2023-06-01T21:56:18"/>
    <d v="2023-06-01T22:23:18"/>
    <x v="4"/>
    <x v="1"/>
    <x v="5"/>
    <x v="1"/>
    <x v="1"/>
    <x v="1"/>
    <n v="0.625"/>
  </r>
  <r>
    <n v="3409"/>
    <s v="Claudia Delgado"/>
    <s v="shall@example.com"/>
    <n v="59"/>
    <s v="Other"/>
    <x v="15"/>
    <d v="2020-04-13T00:00:00"/>
    <x v="0"/>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x v="0"/>
    <m/>
    <x v="0"/>
    <s v="Phone"/>
    <d v="2023-05-31T23:29:19"/>
    <m/>
    <x v="0"/>
    <x v="6"/>
    <x v="11"/>
    <x v="0"/>
    <x v="0"/>
    <x v="0"/>
    <n v="0.53125"/>
  </r>
  <r>
    <n v="3410"/>
    <s v="Kimberly Anderson"/>
    <s v="natalie63@example.com"/>
    <n v="44"/>
    <s v="Female"/>
    <x v="0"/>
    <d v="2021-10-12T00:00:00"/>
    <x v="2"/>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x v="0"/>
    <m/>
    <x v="3"/>
    <s v="Email"/>
    <d v="2023-06-01T02:47:20"/>
    <m/>
    <x v="4"/>
    <x v="0"/>
    <x v="7"/>
    <x v="1"/>
    <x v="0"/>
    <x v="0"/>
    <n v="0.83750000000000002"/>
  </r>
  <r>
    <n v="3411"/>
    <s v="Anthony Goodwin"/>
    <s v="michaelerickson@example.com"/>
    <n v="62"/>
    <s v="Other"/>
    <x v="33"/>
    <d v="2020-10-19T00:00:00"/>
    <x v="3"/>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x v="0"/>
    <m/>
    <x v="3"/>
    <s v="Email"/>
    <d v="2023-06-01T02:16:21"/>
    <m/>
    <x v="4"/>
    <x v="0"/>
    <x v="7"/>
    <x v="1"/>
    <x v="0"/>
    <x v="0"/>
    <n v="0.83750000000000002"/>
  </r>
  <r>
    <n v="3412"/>
    <s v="Matthew Ramirez"/>
    <s v="jeremy52@example.com"/>
    <n v="23"/>
    <s v="Female"/>
    <x v="35"/>
    <d v="2021-07-19T00:00:00"/>
    <x v="4"/>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x v="0"/>
    <m/>
    <x v="1"/>
    <s v="Email"/>
    <d v="2023-06-01T07:33:22"/>
    <m/>
    <x v="4"/>
    <x v="2"/>
    <x v="2"/>
    <x v="1"/>
    <x v="0"/>
    <x v="0"/>
    <n v="0.57499999999999996"/>
  </r>
  <r>
    <n v="3413"/>
    <s v="Bridget Washington"/>
    <s v="sarahharper@example.org"/>
    <n v="65"/>
    <s v="Male"/>
    <x v="6"/>
    <d v="2021-05-06T00:00:00"/>
    <x v="1"/>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x v="1"/>
    <s v="Address shake table music while politics price."/>
    <x v="3"/>
    <s v="Chat"/>
    <d v="2023-06-01T00:12:23"/>
    <d v="2023-06-01T09:23:23"/>
    <x v="0"/>
    <x v="1"/>
    <x v="1"/>
    <x v="1"/>
    <x v="1"/>
    <x v="1"/>
    <n v="0.71875"/>
  </r>
  <r>
    <n v="3414"/>
    <s v="Joseph Rowland"/>
    <s v="nancyrodriguez@example.com"/>
    <n v="29"/>
    <s v="Other"/>
    <x v="33"/>
    <d v="2020-01-27T00:00:00"/>
    <x v="4"/>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x v="2"/>
    <m/>
    <x v="3"/>
    <s v="Phone"/>
    <m/>
    <m/>
    <x v="0"/>
    <x v="4"/>
    <x v="6"/>
    <x v="1"/>
    <x v="0"/>
    <x v="1"/>
    <n v="0.51875000000000004"/>
  </r>
  <r>
    <n v="3415"/>
    <s v="Mr. Vincent Olson"/>
    <s v="carlbutler@example.com"/>
    <n v="67"/>
    <s v="Male"/>
    <x v="6"/>
    <d v="2020-08-18T00:00:00"/>
    <x v="0"/>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x v="2"/>
    <m/>
    <x v="0"/>
    <s v="Chat"/>
    <m/>
    <m/>
    <x v="0"/>
    <x v="6"/>
    <x v="5"/>
    <x v="0"/>
    <x v="0"/>
    <x v="1"/>
    <n v="0.41875000000000001"/>
  </r>
  <r>
    <n v="3416"/>
    <s v="Michael Morrow"/>
    <s v="singhraymond@example.org"/>
    <n v="28"/>
    <s v="Other"/>
    <x v="17"/>
    <d v="2021-10-21T00:00:00"/>
    <x v="1"/>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x v="2"/>
    <m/>
    <x v="1"/>
    <s v="Phone"/>
    <m/>
    <m/>
    <x v="4"/>
    <x v="0"/>
    <x v="7"/>
    <x v="1"/>
    <x v="0"/>
    <x v="1"/>
    <n v="0.83750000000000002"/>
  </r>
  <r>
    <n v="3417"/>
    <s v="Aaron Norris"/>
    <s v="scott33@example.org"/>
    <n v="26"/>
    <s v="Female"/>
    <x v="31"/>
    <d v="2020-08-12T00:00:00"/>
    <x v="0"/>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x v="0"/>
    <m/>
    <x v="2"/>
    <s v="Email"/>
    <d v="2023-05-31T23:12:28"/>
    <m/>
    <x v="0"/>
    <x v="0"/>
    <x v="5"/>
    <x v="1"/>
    <x v="0"/>
    <x v="0"/>
    <n v="0.89375000000000004"/>
  </r>
  <r>
    <n v="3418"/>
    <s v="Jeremy Ross"/>
    <s v="frodriguez@example.com"/>
    <n v="33"/>
    <s v="Male"/>
    <x v="16"/>
    <d v="2020-03-23T00:00:00"/>
    <x v="4"/>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x v="1"/>
    <s v="Though catch write sense give into market."/>
    <x v="2"/>
    <s v="Email"/>
    <d v="2023-06-01T14:42:29"/>
    <d v="2023-06-01T13:03:29"/>
    <x v="4"/>
    <x v="4"/>
    <x v="0"/>
    <x v="1"/>
    <x v="1"/>
    <x v="1"/>
    <n v="0.36875000000000002"/>
  </r>
  <r>
    <n v="3419"/>
    <s v="Beth Weaver"/>
    <s v="steven90@example.org"/>
    <n v="33"/>
    <s v="Male"/>
    <x v="7"/>
    <d v="2020-01-08T00:00:00"/>
    <x v="1"/>
    <s v="Network problem"/>
    <s v="I'm having an issue with the {product_purchased}. Please assist._x000a__x000a_Click to expand... I've tried troubleshooting steps mentioned in the user manual, but the issue persists."/>
    <x v="2"/>
    <m/>
    <x v="0"/>
    <s v="Social media"/>
    <m/>
    <m/>
    <x v="0"/>
    <x v="0"/>
    <x v="6"/>
    <x v="0"/>
    <x v="0"/>
    <x v="1"/>
    <n v="0.8"/>
  </r>
  <r>
    <n v="3420"/>
    <s v="Danny Johnson"/>
    <s v="jonathan90@example.org"/>
    <n v="65"/>
    <s v="Male"/>
    <x v="7"/>
    <d v="2021-01-21T00:00:00"/>
    <x v="1"/>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x v="0"/>
    <m/>
    <x v="3"/>
    <s v="Email"/>
    <d v="2023-06-01T18:52:30"/>
    <m/>
    <x v="0"/>
    <x v="0"/>
    <x v="6"/>
    <x v="1"/>
    <x v="0"/>
    <x v="0"/>
    <n v="0.8"/>
  </r>
  <r>
    <n v="3421"/>
    <s v="Jamie Foley"/>
    <s v="keith79@example.org"/>
    <n v="33"/>
    <s v="Female"/>
    <x v="37"/>
    <d v="2020-12-25T00:00:00"/>
    <x v="0"/>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x v="1"/>
    <s v="Recently this ahead poor when American common another."/>
    <x v="3"/>
    <s v="Email"/>
    <d v="2023-06-01T00:58:32"/>
    <d v="2023-06-01T19:24:32"/>
    <x v="3"/>
    <x v="2"/>
    <x v="10"/>
    <x v="1"/>
    <x v="1"/>
    <x v="1"/>
    <n v="0.59375"/>
  </r>
  <r>
    <n v="3422"/>
    <s v="Lance Shannon"/>
    <s v="holdendavid@example.org"/>
    <n v="34"/>
    <s v="Other"/>
    <x v="3"/>
    <d v="2020-01-05T00:00:00"/>
    <x v="1"/>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x v="0"/>
    <m/>
    <x v="1"/>
    <s v="Social media"/>
    <d v="2023-06-01T00:07:33"/>
    <m/>
    <x v="0"/>
    <x v="0"/>
    <x v="6"/>
    <x v="1"/>
    <x v="0"/>
    <x v="0"/>
    <n v="0.8"/>
  </r>
  <r>
    <n v="3423"/>
    <s v="Yolanda Davidson"/>
    <s v="rrios@example.com"/>
    <n v="56"/>
    <s v="Female"/>
    <x v="12"/>
    <d v="2020-09-18T00:00:00"/>
    <x v="0"/>
    <s v="Software bug"/>
    <s v="I'm having an issue with the {product_purchased}. Please assist._x000a__x000a_This should help me be patient in this area. I've reviewed the troubleshooting steps on the official support website, but they didn't resolve the problem."/>
    <x v="0"/>
    <m/>
    <x v="1"/>
    <s v="Email"/>
    <d v="2023-06-01T23:01:34"/>
    <m/>
    <x v="0"/>
    <x v="1"/>
    <x v="9"/>
    <x v="1"/>
    <x v="0"/>
    <x v="0"/>
    <n v="0.73124999999999996"/>
  </r>
  <r>
    <n v="3424"/>
    <s v="Jason Morrison"/>
    <s v="smithcassandra@example.net"/>
    <n v="54"/>
    <s v="Male"/>
    <x v="0"/>
    <d v="2021-05-20T00:00:00"/>
    <x v="2"/>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x v="1"/>
    <s v="Throw decide painting attack indicate run happen."/>
    <x v="2"/>
    <s v="Social media"/>
    <d v="2023-06-01T01:06:35"/>
    <d v="2023-06-01T19:33:35"/>
    <x v="4"/>
    <x v="1"/>
    <x v="1"/>
    <x v="1"/>
    <x v="1"/>
    <x v="1"/>
    <n v="0.71875"/>
  </r>
  <r>
    <n v="3425"/>
    <s v="Kimberly Keller"/>
    <s v="camposwilliam@example.com"/>
    <n v="60"/>
    <s v="Male"/>
    <x v="23"/>
    <d v="2020-03-27T00:00:00"/>
    <x v="0"/>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x v="0"/>
    <m/>
    <x v="3"/>
    <s v="Social media"/>
    <d v="2023-05-31T23:40:36"/>
    <m/>
    <x v="0"/>
    <x v="4"/>
    <x v="0"/>
    <x v="1"/>
    <x v="0"/>
    <x v="0"/>
    <n v="0.36875000000000002"/>
  </r>
  <r>
    <n v="3426"/>
    <s v="Paula Huber"/>
    <s v="rsharp@example.net"/>
    <n v="49"/>
    <s v="Other"/>
    <x v="1"/>
    <d v="2020-07-16T00:00:00"/>
    <x v="4"/>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x v="1"/>
    <s v="Machine former piece yeah democratic ever."/>
    <x v="2"/>
    <s v="Chat"/>
    <d v="2023-06-01T22:23:38"/>
    <d v="2023-06-01T05:32:38"/>
    <x v="4"/>
    <x v="0"/>
    <x v="2"/>
    <x v="1"/>
    <x v="1"/>
    <x v="1"/>
    <n v="1.0687500000000001"/>
  </r>
  <r>
    <n v="3427"/>
    <s v="Cindy Young"/>
    <s v="nortonthomas@example.com"/>
    <n v="42"/>
    <s v="Male"/>
    <x v="0"/>
    <d v="2021-09-17T00:00:00"/>
    <x v="2"/>
    <s v="Refund request"/>
    <s v="I'm having an issue with the {product_purchased}. Please assist._x000a__x000a_{category_type: {id: &quot;1B3EDD-9E58-4571-B9F8-3CA27B I'm experiencing this issue on multiple devices of the same model, so it seems to be a widespread problem."/>
    <x v="1"/>
    <s v="Wear leader baby meet military decision."/>
    <x v="3"/>
    <s v="Phone"/>
    <d v="2023-06-01T07:56:40"/>
    <d v="2023-06-01T01:46:40"/>
    <x v="1"/>
    <x v="1"/>
    <x v="9"/>
    <x v="1"/>
    <x v="1"/>
    <x v="1"/>
    <n v="0.73124999999999996"/>
  </r>
  <r>
    <n v="3428"/>
    <s v="Sarah Hart"/>
    <s v="kellychavez@example.com"/>
    <n v="61"/>
    <s v="Female"/>
    <x v="4"/>
    <d v="2020-05-23T00:00:00"/>
    <x v="4"/>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x v="2"/>
    <m/>
    <x v="2"/>
    <s v="Chat"/>
    <m/>
    <m/>
    <x v="0"/>
    <x v="7"/>
    <x v="1"/>
    <x v="0"/>
    <x v="0"/>
    <x v="1"/>
    <n v="0.23749999999999999"/>
  </r>
  <r>
    <n v="3429"/>
    <s v="Alicia Lane"/>
    <s v="omartinez@example.com"/>
    <n v="50"/>
    <s v="Other"/>
    <x v="21"/>
    <d v="2020-06-10T00:00:00"/>
    <x v="1"/>
    <s v="Battery life"/>
    <s v="I'm having an issue with the {product_purchased}. Please assist._x000a__x000a_Thank you._x000a__x000a_-Mark I've checked the device settings and made sure that everything is configured correctly."/>
    <x v="2"/>
    <m/>
    <x v="3"/>
    <s v="Email"/>
    <m/>
    <m/>
    <x v="0"/>
    <x v="5"/>
    <x v="8"/>
    <x v="1"/>
    <x v="0"/>
    <x v="1"/>
    <n v="0.27500000000000002"/>
  </r>
  <r>
    <n v="3430"/>
    <s v="Michael Rivera Jr."/>
    <s v="nicolemoody@example.com"/>
    <n v="63"/>
    <s v="Other"/>
    <x v="8"/>
    <d v="2021-04-12T00:00:00"/>
    <x v="3"/>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x v="0"/>
    <m/>
    <x v="0"/>
    <s v="Social media"/>
    <d v="2023-06-01T06:35:44"/>
    <m/>
    <x v="0"/>
    <x v="9"/>
    <x v="11"/>
    <x v="0"/>
    <x v="0"/>
    <x v="0"/>
    <n v="0.1875"/>
  </r>
  <r>
    <n v="3431"/>
    <s v="Heather Nunez"/>
    <s v="qcurtis@example.com"/>
    <n v="45"/>
    <s v="Female"/>
    <x v="32"/>
    <d v="2021-09-25T00:00:00"/>
    <x v="4"/>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x v="2"/>
    <m/>
    <x v="1"/>
    <s v="Social media"/>
    <m/>
    <m/>
    <x v="0"/>
    <x v="10"/>
    <x v="9"/>
    <x v="1"/>
    <x v="0"/>
    <x v="1"/>
    <n v="0.22500000000000001"/>
  </r>
  <r>
    <n v="3432"/>
    <s v="Troy Drake"/>
    <s v="brittneycarter@example.com"/>
    <n v="32"/>
    <s v="Other"/>
    <x v="9"/>
    <d v="2021-05-30T00:00:00"/>
    <x v="1"/>
    <s v="Hardware issue"/>
    <s v="I'm having an issue with the {product_purchased}. Please assist. Thanks. I've noticed that the issue occurs consistently when I use a specific feature or application on my {product_purchased}."/>
    <x v="2"/>
    <m/>
    <x v="1"/>
    <s v="Chat"/>
    <m/>
    <m/>
    <x v="0"/>
    <x v="2"/>
    <x v="1"/>
    <x v="1"/>
    <x v="0"/>
    <x v="1"/>
    <n v="0.72499999999999998"/>
  </r>
  <r>
    <n v="3433"/>
    <s v="Michelle Palmer"/>
    <s v="rodriguezmichelle@example.com"/>
    <n v="21"/>
    <s v="Male"/>
    <x v="38"/>
    <d v="2020-02-25T00:00:00"/>
    <x v="2"/>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x v="1"/>
    <s v="Beautiful first professional piece."/>
    <x v="0"/>
    <s v="Social media"/>
    <d v="2023-06-01T17:38:46"/>
    <d v="2023-06-01T09:04:46"/>
    <x v="3"/>
    <x v="1"/>
    <x v="4"/>
    <x v="1"/>
    <x v="1"/>
    <x v="1"/>
    <n v="0.70625000000000004"/>
  </r>
  <r>
    <n v="3434"/>
    <s v="Kevin Luna"/>
    <s v="kara09@example.com"/>
    <n v="20"/>
    <s v="Female"/>
    <x v="4"/>
    <d v="2021-08-09T00:00:00"/>
    <x v="2"/>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x v="0"/>
    <m/>
    <x v="1"/>
    <s v="Email"/>
    <d v="2023-06-01T09:28:48"/>
    <m/>
    <x v="0"/>
    <x v="4"/>
    <x v="5"/>
    <x v="1"/>
    <x v="0"/>
    <x v="0"/>
    <n v="0.42499999999999999"/>
  </r>
  <r>
    <n v="3435"/>
    <s v="Keith Dominguez"/>
    <s v="thomaskelly@example.net"/>
    <n v="55"/>
    <s v="Other"/>
    <x v="32"/>
    <d v="2020-11-16T00:00:00"/>
    <x v="1"/>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x v="0"/>
    <m/>
    <x v="3"/>
    <s v="Chat"/>
    <d v="2023-06-01T02:30:49"/>
    <m/>
    <x v="0"/>
    <x v="0"/>
    <x v="3"/>
    <x v="1"/>
    <x v="0"/>
    <x v="0"/>
    <n v="0.9375"/>
  </r>
  <r>
    <n v="3436"/>
    <s v="Tom Fischer"/>
    <s v="jessicalam@example.org"/>
    <n v="46"/>
    <s v="Female"/>
    <x v="22"/>
    <d v="2021-03-05T00:00:00"/>
    <x v="0"/>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x v="2"/>
    <m/>
    <x v="0"/>
    <s v="Chat"/>
    <m/>
    <m/>
    <x v="0"/>
    <x v="5"/>
    <x v="0"/>
    <x v="0"/>
    <x v="0"/>
    <x v="1"/>
    <n v="0.26874999999999999"/>
  </r>
  <r>
    <n v="3437"/>
    <s v="Diamond Brown"/>
    <s v="anthonyhester@example.net"/>
    <n v="65"/>
    <s v="Male"/>
    <x v="30"/>
    <d v="2021-11-20T00:00:00"/>
    <x v="0"/>
    <s v="Battery life"/>
    <s v="I'm having an issue with the {product_purchased}. Please assist. I'm unable to find the option to perform the desired action in the {product_purchased}. Could you please guide me through the steps?"/>
    <x v="0"/>
    <m/>
    <x v="0"/>
    <s v="Chat"/>
    <d v="2023-06-01T08:53:51"/>
    <m/>
    <x v="0"/>
    <x v="3"/>
    <x v="3"/>
    <x v="0"/>
    <x v="0"/>
    <x v="0"/>
    <n v="0.22500000000000001"/>
  </r>
  <r>
    <n v="3438"/>
    <s v="Nicole Boyd"/>
    <s v="lisa94@example.org"/>
    <n v="23"/>
    <s v="Male"/>
    <x v="4"/>
    <d v="2020-10-12T00:00:00"/>
    <x v="0"/>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x v="2"/>
    <m/>
    <x v="1"/>
    <s v="Chat"/>
    <m/>
    <m/>
    <x v="0"/>
    <x v="1"/>
    <x v="7"/>
    <x v="1"/>
    <x v="0"/>
    <x v="1"/>
    <n v="0.79374999999999996"/>
  </r>
  <r>
    <n v="3439"/>
    <s v="Hector Glenn"/>
    <s v="ljones@example.net"/>
    <n v="28"/>
    <s v="Male"/>
    <x v="13"/>
    <d v="2020-08-25T00:00:00"/>
    <x v="3"/>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x v="2"/>
    <m/>
    <x v="1"/>
    <s v="Social media"/>
    <m/>
    <m/>
    <x v="0"/>
    <x v="0"/>
    <x v="5"/>
    <x v="1"/>
    <x v="0"/>
    <x v="1"/>
    <n v="0.89375000000000004"/>
  </r>
  <r>
    <n v="3440"/>
    <s v="Kevin Flores"/>
    <s v="qlopez@example.net"/>
    <n v="33"/>
    <s v="Male"/>
    <x v="18"/>
    <d v="2021-10-12T00:00:00"/>
    <x v="3"/>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x v="1"/>
    <s v="Early front evidence view also."/>
    <x v="0"/>
    <s v="Phone"/>
    <d v="2023-06-01T09:12:55"/>
    <d v="2023-06-01T11:08:55"/>
    <x v="2"/>
    <x v="8"/>
    <x v="7"/>
    <x v="1"/>
    <x v="1"/>
    <x v="1"/>
    <n v="0.20624999999999999"/>
  </r>
  <r>
    <n v="3441"/>
    <s v="Christian Goodman"/>
    <s v="daniel92@example.org"/>
    <n v="37"/>
    <s v="Other"/>
    <x v="36"/>
    <d v="2021-09-10T00:00:00"/>
    <x v="0"/>
    <s v="Product recommendation"/>
    <s v="I'm having an issue with the {product_purchased}. Please assist. I'm worried that the issue might be hardware-related and might require repair or replacement."/>
    <x v="0"/>
    <m/>
    <x v="2"/>
    <s v="Phone"/>
    <d v="2023-06-01T12:50:55"/>
    <m/>
    <x v="0"/>
    <x v="6"/>
    <x v="9"/>
    <x v="1"/>
    <x v="0"/>
    <x v="0"/>
    <n v="0.4"/>
  </r>
  <r>
    <n v="3442"/>
    <s v="Rebecca Martin"/>
    <s v="darren53@example.net"/>
    <n v="65"/>
    <s v="Male"/>
    <x v="18"/>
    <d v="2020-03-07T00:00:00"/>
    <x v="4"/>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x v="2"/>
    <m/>
    <x v="1"/>
    <s v="Social media"/>
    <m/>
    <m/>
    <x v="0"/>
    <x v="6"/>
    <x v="0"/>
    <x v="1"/>
    <x v="0"/>
    <x v="1"/>
    <n v="0.47499999999999998"/>
  </r>
  <r>
    <n v="3443"/>
    <s v="Vincent Glenn"/>
    <s v="bradshawkatie@example.com"/>
    <n v="19"/>
    <s v="Other"/>
    <x v="2"/>
    <d v="2020-12-15T00:00:00"/>
    <x v="3"/>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x v="2"/>
    <m/>
    <x v="1"/>
    <s v="Email"/>
    <m/>
    <m/>
    <x v="0"/>
    <x v="3"/>
    <x v="10"/>
    <x v="1"/>
    <x v="0"/>
    <x v="1"/>
    <n v="0.21249999999999999"/>
  </r>
  <r>
    <n v="3444"/>
    <s v="Ronald Hernandez"/>
    <s v="yjohnston@example.com"/>
    <n v="42"/>
    <s v="Female"/>
    <x v="31"/>
    <d v="2021-09-01T00:00:00"/>
    <x v="3"/>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x v="1"/>
    <s v="Front executive indicate business laugh my."/>
    <x v="3"/>
    <s v="Phone"/>
    <d v="2023-06-01T12:14:57"/>
    <d v="2023-06-01T00:06:57"/>
    <x v="4"/>
    <x v="0"/>
    <x v="9"/>
    <x v="1"/>
    <x v="1"/>
    <x v="1"/>
    <n v="0.8"/>
  </r>
  <r>
    <n v="3445"/>
    <s v="Stephanie Huber"/>
    <s v="rcastro@example.net"/>
    <n v="47"/>
    <s v="Other"/>
    <x v="6"/>
    <d v="2021-09-19T00:00:00"/>
    <x v="2"/>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x v="0"/>
    <m/>
    <x v="0"/>
    <s v="Phone"/>
    <d v="2023-06-01T07:52:59"/>
    <m/>
    <x v="0"/>
    <x v="4"/>
    <x v="9"/>
    <x v="0"/>
    <x v="0"/>
    <x v="0"/>
    <n v="0.46875"/>
  </r>
  <r>
    <n v="3446"/>
    <s v="Christina Bullock"/>
    <s v="james99@example.org"/>
    <n v="68"/>
    <s v="Male"/>
    <x v="30"/>
    <d v="2021-12-01T00:00:00"/>
    <x v="1"/>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x v="2"/>
    <m/>
    <x v="0"/>
    <s v="Social media"/>
    <m/>
    <m/>
    <x v="0"/>
    <x v="0"/>
    <x v="10"/>
    <x v="0"/>
    <x v="0"/>
    <x v="1"/>
    <n v="0.78125"/>
  </r>
  <r>
    <n v="3447"/>
    <s v="Sarah Odonnell"/>
    <s v="reevessusan@example.com"/>
    <n v="69"/>
    <s v="Other"/>
    <x v="13"/>
    <d v="2021-06-11T00:00:00"/>
    <x v="3"/>
    <s v="Peripheral compatibility"/>
    <s v="I'm having an issue with the {product_purchased}. Please assist. The issue I'm facing is intermittent. Sometimes it works fine, but other times it acts up unexpectedly."/>
    <x v="1"/>
    <s v="Protect site article give may eight player number."/>
    <x v="2"/>
    <s v="Email"/>
    <d v="2023-06-01T06:34:02"/>
    <d v="2023-06-01T17:09:02"/>
    <x v="1"/>
    <x v="2"/>
    <x v="8"/>
    <x v="1"/>
    <x v="1"/>
    <x v="1"/>
    <n v="0.56874999999999998"/>
  </r>
  <r>
    <n v="3448"/>
    <s v="Jordan Lopez"/>
    <s v="perezchristopher@example.com"/>
    <n v="54"/>
    <s v="Male"/>
    <x v="25"/>
    <d v="2021-10-12T00:00:00"/>
    <x v="2"/>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x v="2"/>
    <m/>
    <x v="3"/>
    <s v="Phone"/>
    <m/>
    <m/>
    <x v="0"/>
    <x v="2"/>
    <x v="7"/>
    <x v="1"/>
    <x v="0"/>
    <x v="1"/>
    <n v="0.7"/>
  </r>
  <r>
    <n v="3449"/>
    <s v="Grant Thomas"/>
    <s v="xstevenson@example.com"/>
    <n v="29"/>
    <s v="Male"/>
    <x v="7"/>
    <d v="2020-07-04T00:00:00"/>
    <x v="4"/>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x v="0"/>
    <m/>
    <x v="0"/>
    <s v="Social media"/>
    <d v="2023-05-31T23:32:04"/>
    <m/>
    <x v="0"/>
    <x v="4"/>
    <x v="2"/>
    <x v="0"/>
    <x v="0"/>
    <x v="0"/>
    <n v="0.43125000000000002"/>
  </r>
  <r>
    <n v="3450"/>
    <s v="Johnny Nguyen"/>
    <s v="sara65@example.org"/>
    <n v="51"/>
    <s v="Other"/>
    <x v="2"/>
    <d v="2021-01-10T00:00:00"/>
    <x v="4"/>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x v="2"/>
    <m/>
    <x v="2"/>
    <s v="Chat"/>
    <m/>
    <m/>
    <x v="0"/>
    <x v="7"/>
    <x v="6"/>
    <x v="0"/>
    <x v="0"/>
    <x v="1"/>
    <n v="0.29375000000000001"/>
  </r>
  <r>
    <n v="3451"/>
    <s v="Steven Simon"/>
    <s v="ychristian@example.org"/>
    <n v="26"/>
    <s v="Other"/>
    <x v="16"/>
    <d v="2021-10-10T00:00:00"/>
    <x v="1"/>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x v="2"/>
    <m/>
    <x v="3"/>
    <s v="Phone"/>
    <m/>
    <m/>
    <x v="0"/>
    <x v="0"/>
    <x v="7"/>
    <x v="1"/>
    <x v="0"/>
    <x v="1"/>
    <n v="0.83750000000000002"/>
  </r>
  <r>
    <n v="3452"/>
    <s v="Jessica Burke"/>
    <s v="nathanielgrant@example.org"/>
    <n v="69"/>
    <s v="Male"/>
    <x v="28"/>
    <d v="2021-01-08T00:00:00"/>
    <x v="1"/>
    <s v="Product setup"/>
    <s v="I'm having an issue with the {product_purchased}. Please assist. Thank you for saving. #g2-hackers_x000a__x000a_633 22/02/2017 5:36:25 Male 12+ years in the top 20 I'm concerned about the security of my {product_purchased} and would like to ensure that my data is safe."/>
    <x v="2"/>
    <m/>
    <x v="0"/>
    <s v="Phone"/>
    <m/>
    <m/>
    <x v="0"/>
    <x v="0"/>
    <x v="6"/>
    <x v="0"/>
    <x v="0"/>
    <x v="1"/>
    <n v="0.8"/>
  </r>
  <r>
    <n v="3453"/>
    <s v="Justin Smith"/>
    <s v="triciaanderson@example.net"/>
    <n v="36"/>
    <s v="Male"/>
    <x v="1"/>
    <d v="2021-12-20T00:00:00"/>
    <x v="2"/>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x v="2"/>
    <m/>
    <x v="1"/>
    <s v="Social media"/>
    <m/>
    <m/>
    <x v="0"/>
    <x v="0"/>
    <x v="10"/>
    <x v="1"/>
    <x v="0"/>
    <x v="1"/>
    <n v="0.78125"/>
  </r>
  <r>
    <n v="3454"/>
    <s v="Kristy Macias"/>
    <s v="pfrank@example.com"/>
    <n v="65"/>
    <s v="Other"/>
    <x v="23"/>
    <d v="2021-02-28T00:00:00"/>
    <x v="2"/>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x v="2"/>
    <m/>
    <x v="2"/>
    <s v="Social media"/>
    <m/>
    <m/>
    <x v="0"/>
    <x v="0"/>
    <x v="4"/>
    <x v="0"/>
    <x v="0"/>
    <x v="1"/>
    <n v="0.9375"/>
  </r>
  <r>
    <n v="3455"/>
    <s v="Courtney Morgan"/>
    <s v="peterpadilla@example.com"/>
    <n v="30"/>
    <s v="Male"/>
    <x v="27"/>
    <d v="2021-12-02T00:00:00"/>
    <x v="4"/>
    <s v="Installation support"/>
    <s v="I'm having an issue with the {product_purchased}. Please assist._x000a__x000a__x000a_* Please keep this in mind. I've tried using different cables, adapters, or peripherals with my {product_purchased}, but the issue persists."/>
    <x v="2"/>
    <m/>
    <x v="0"/>
    <s v="Social media"/>
    <m/>
    <m/>
    <x v="0"/>
    <x v="7"/>
    <x v="10"/>
    <x v="0"/>
    <x v="0"/>
    <x v="1"/>
    <n v="0.23125000000000001"/>
  </r>
  <r>
    <n v="3456"/>
    <s v="Heather Russell"/>
    <s v="ywalter@example.com"/>
    <n v="69"/>
    <s v="Female"/>
    <x v="27"/>
    <d v="2020-06-10T00:00:00"/>
    <x v="2"/>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x v="0"/>
    <m/>
    <x v="0"/>
    <s v="Email"/>
    <d v="2023-06-01T04:28:13"/>
    <m/>
    <x v="0"/>
    <x v="3"/>
    <x v="8"/>
    <x v="0"/>
    <x v="0"/>
    <x v="0"/>
    <n v="0.19375000000000001"/>
  </r>
  <r>
    <n v="3457"/>
    <s v="Katherine Williams"/>
    <s v="marcjohnson@example.org"/>
    <n v="47"/>
    <s v="Male"/>
    <x v="40"/>
    <d v="2021-03-22T00:00:00"/>
    <x v="4"/>
    <s v="Hardware issue"/>
    <s v="I'm having an issue with the {product_purchased}. Please assist. â€”_x000a__x000a_$item.shtml_x000a__x000a_You can create your own CSS for different products on this page, and create a custom layout to adapt the checkout to This problem started occurring after the recent software update. I haven't made any other changes to the device."/>
    <x v="2"/>
    <m/>
    <x v="1"/>
    <s v="Email"/>
    <m/>
    <m/>
    <x v="0"/>
    <x v="5"/>
    <x v="0"/>
    <x v="1"/>
    <x v="0"/>
    <x v="1"/>
    <n v="0.26874999999999999"/>
  </r>
  <r>
    <n v="3458"/>
    <s v="Ashley Bailey"/>
    <s v="cturner@example.org"/>
    <n v="44"/>
    <s v="Male"/>
    <x v="38"/>
    <d v="2020-02-13T00:00:00"/>
    <x v="4"/>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x v="0"/>
    <m/>
    <x v="1"/>
    <s v="Chat"/>
    <d v="2023-06-01T01:10:17"/>
    <m/>
    <x v="0"/>
    <x v="10"/>
    <x v="4"/>
    <x v="1"/>
    <x v="0"/>
    <x v="0"/>
    <n v="0.22500000000000001"/>
  </r>
  <r>
    <n v="3459"/>
    <s v="Brian Madden"/>
    <s v="jason35@example.com"/>
    <n v="43"/>
    <s v="Female"/>
    <x v="2"/>
    <d v="2021-07-01T00:00:00"/>
    <x v="0"/>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x v="2"/>
    <m/>
    <x v="2"/>
    <s v="Social media"/>
    <m/>
    <m/>
    <x v="0"/>
    <x v="1"/>
    <x v="2"/>
    <x v="0"/>
    <x v="0"/>
    <x v="1"/>
    <n v="0.65"/>
  </r>
  <r>
    <n v="3460"/>
    <s v="Walter Fox"/>
    <s v="patrickking@example.net"/>
    <n v="20"/>
    <s v="Female"/>
    <x v="30"/>
    <d v="2021-05-08T00:00:00"/>
    <x v="3"/>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x v="1"/>
    <s v="Mouth hear wonder partner compare."/>
    <x v="2"/>
    <s v="Chat"/>
    <d v="2023-06-01T18:31:19"/>
    <d v="2023-06-01T15:48:19"/>
    <x v="3"/>
    <x v="1"/>
    <x v="1"/>
    <x v="1"/>
    <x v="1"/>
    <x v="1"/>
    <n v="0.71875"/>
  </r>
  <r>
    <n v="3461"/>
    <s v="Matthew Morales"/>
    <s v="donaldhuffman@example.net"/>
    <n v="39"/>
    <s v="Male"/>
    <x v="18"/>
    <d v="2020-09-01T00:00:00"/>
    <x v="0"/>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x v="1"/>
    <s v="Citizen standard writer create I officer."/>
    <x v="3"/>
    <s v="Social media"/>
    <d v="2023-06-01T01:01:21"/>
    <d v="2023-06-01T03:01:21"/>
    <x v="4"/>
    <x v="10"/>
    <x v="9"/>
    <x v="1"/>
    <x v="1"/>
    <x v="1"/>
    <n v="0.22500000000000001"/>
  </r>
  <r>
    <n v="3462"/>
    <s v="Paula Walker"/>
    <s v="michaelgonzales@example.org"/>
    <n v="24"/>
    <s v="Male"/>
    <x v="6"/>
    <d v="2021-06-03T00:00:00"/>
    <x v="0"/>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x v="2"/>
    <m/>
    <x v="2"/>
    <s v="Email"/>
    <m/>
    <m/>
    <x v="0"/>
    <x v="4"/>
    <x v="8"/>
    <x v="0"/>
    <x v="0"/>
    <x v="1"/>
    <n v="0.36249999999999999"/>
  </r>
  <r>
    <n v="3463"/>
    <s v="Kimberly Knight"/>
    <s v="scott67@example.net"/>
    <n v="54"/>
    <s v="Other"/>
    <x v="19"/>
    <d v="2020-06-07T00:00:00"/>
    <x v="0"/>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x v="2"/>
    <m/>
    <x v="3"/>
    <s v="Chat"/>
    <m/>
    <m/>
    <x v="0"/>
    <x v="2"/>
    <x v="8"/>
    <x v="1"/>
    <x v="0"/>
    <x v="1"/>
    <n v="0.56874999999999998"/>
  </r>
  <r>
    <n v="3464"/>
    <s v="Brittany Simpson"/>
    <s v="zhill@example.com"/>
    <n v="43"/>
    <s v="Male"/>
    <x v="13"/>
    <d v="2020-07-03T00:00:00"/>
    <x v="4"/>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x v="0"/>
    <m/>
    <x v="1"/>
    <s v="Email"/>
    <d v="2023-06-01T13:07:26"/>
    <m/>
    <x v="0"/>
    <x v="3"/>
    <x v="2"/>
    <x v="1"/>
    <x v="0"/>
    <x v="0"/>
    <n v="0.23749999999999999"/>
  </r>
  <r>
    <n v="3465"/>
    <s v="Monique Thornton"/>
    <s v="wolson@example.com"/>
    <n v="48"/>
    <s v="Other"/>
    <x v="15"/>
    <d v="2021-04-04T00:00:00"/>
    <x v="0"/>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x v="2"/>
    <m/>
    <x v="2"/>
    <s v="Phone"/>
    <m/>
    <m/>
    <x v="0"/>
    <x v="6"/>
    <x v="11"/>
    <x v="0"/>
    <x v="0"/>
    <x v="1"/>
    <n v="0.53125"/>
  </r>
  <r>
    <n v="3466"/>
    <s v="Heidi Powell"/>
    <s v="michaelconrad@example.net"/>
    <n v="59"/>
    <s v="Other"/>
    <x v="38"/>
    <d v="2021-10-19T00:00:00"/>
    <x v="0"/>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x v="2"/>
    <m/>
    <x v="3"/>
    <s v="Phone"/>
    <m/>
    <m/>
    <x v="0"/>
    <x v="6"/>
    <x v="7"/>
    <x v="1"/>
    <x v="0"/>
    <x v="1"/>
    <n v="0.48749999999999999"/>
  </r>
  <r>
    <n v="3467"/>
    <s v="Crystal Carpenter"/>
    <s v="willie21@example.com"/>
    <n v="18"/>
    <s v="Female"/>
    <x v="0"/>
    <d v="2021-07-05T00:00:00"/>
    <x v="4"/>
    <s v="Display issue"/>
    <s v="I've accidentally deleted important data from my {product_purchased}. Is there any way to recover the deleted files? I need them urgently. What should I do? I'm using the original charger that came with my {product_purchased}, but it's not charging properly."/>
    <x v="1"/>
    <s v="Poor continue travel hard."/>
    <x v="1"/>
    <s v="Social media"/>
    <d v="2023-06-01T15:38:29"/>
    <d v="2023-06-01T09:55:29"/>
    <x v="3"/>
    <x v="6"/>
    <x v="2"/>
    <x v="1"/>
    <x v="1"/>
    <x v="1"/>
    <n v="0.47499999999999998"/>
  </r>
  <r>
    <n v="3468"/>
    <s v="Zachary Swanson"/>
    <s v="reynoldskara@example.com"/>
    <n v="38"/>
    <s v="Female"/>
    <x v="34"/>
    <d v="2021-04-21T00:00:00"/>
    <x v="1"/>
    <s v="Battery life"/>
    <s v="I'm having an issue with the {product_purchased}. Please assist._x000a__x000a_I don't think it should. I've noticed that the issue occurs consistently when I use a specific feature or application on my {product_purchased}."/>
    <x v="2"/>
    <m/>
    <x v="1"/>
    <s v="Email"/>
    <m/>
    <m/>
    <x v="0"/>
    <x v="0"/>
    <x v="11"/>
    <x v="1"/>
    <x v="0"/>
    <x v="1"/>
    <n v="0.875"/>
  </r>
  <r>
    <n v="3469"/>
    <s v="Joshua Hughes"/>
    <s v="whiteallison@example.com"/>
    <n v="43"/>
    <s v="Male"/>
    <x v="35"/>
    <d v="2021-07-22T00:00:00"/>
    <x v="3"/>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x v="0"/>
    <m/>
    <x v="2"/>
    <s v="Phone"/>
    <d v="2023-06-01T19:10:31"/>
    <m/>
    <x v="0"/>
    <x v="5"/>
    <x v="2"/>
    <x v="1"/>
    <x v="0"/>
    <x v="0"/>
    <n v="0.25"/>
  </r>
  <r>
    <n v="3470"/>
    <s v="Katherine Moore"/>
    <s v="wnguyen@example.net"/>
    <n v="50"/>
    <s v="Female"/>
    <x v="16"/>
    <d v="2021-07-02T00:00:00"/>
    <x v="0"/>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x v="2"/>
    <m/>
    <x v="0"/>
    <s v="Email"/>
    <m/>
    <m/>
    <x v="0"/>
    <x v="0"/>
    <x v="2"/>
    <x v="0"/>
    <x v="0"/>
    <x v="1"/>
    <n v="1.0687500000000001"/>
  </r>
  <r>
    <n v="3471"/>
    <s v="Dana Wallace"/>
    <s v="jonespeter@example.net"/>
    <n v="32"/>
    <s v="Female"/>
    <x v="17"/>
    <d v="2020-05-24T00:00:00"/>
    <x v="1"/>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x v="1"/>
    <s v="May arrive none season."/>
    <x v="0"/>
    <s v="Chat"/>
    <d v="2023-06-01T18:51:33"/>
    <d v="2023-06-01T06:36:33"/>
    <x v="1"/>
    <x v="1"/>
    <x v="1"/>
    <x v="1"/>
    <x v="1"/>
    <x v="1"/>
    <n v="0.71875"/>
  </r>
  <r>
    <n v="3472"/>
    <s v="Tiffany Harper"/>
    <s v="oflynn@example.net"/>
    <n v="45"/>
    <s v="Female"/>
    <x v="33"/>
    <d v="2021-03-08T00:00:00"/>
    <x v="3"/>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x v="2"/>
    <m/>
    <x v="1"/>
    <s v="Phone"/>
    <m/>
    <m/>
    <x v="0"/>
    <x v="2"/>
    <x v="0"/>
    <x v="1"/>
    <x v="0"/>
    <x v="1"/>
    <n v="0.64375000000000004"/>
  </r>
  <r>
    <n v="3473"/>
    <s v="Maria Townsend"/>
    <s v="vanessa66@example.org"/>
    <n v="55"/>
    <s v="Male"/>
    <x v="8"/>
    <d v="2021-05-29T00:00:00"/>
    <x v="0"/>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x v="2"/>
    <m/>
    <x v="0"/>
    <s v="Email"/>
    <m/>
    <m/>
    <x v="0"/>
    <x v="5"/>
    <x v="1"/>
    <x v="0"/>
    <x v="0"/>
    <x v="1"/>
    <n v="0.26874999999999999"/>
  </r>
  <r>
    <n v="3474"/>
    <s v="Eric Johnson"/>
    <s v="qbautista@example.com"/>
    <n v="54"/>
    <s v="Other"/>
    <x v="26"/>
    <d v="2020-03-23T00:00:00"/>
    <x v="3"/>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x v="1"/>
    <s v="Special follow attention arrive number community no."/>
    <x v="0"/>
    <s v="Chat"/>
    <d v="2023-06-01T22:37:36"/>
    <d v="2023-06-01T20:15:36"/>
    <x v="4"/>
    <x v="0"/>
    <x v="0"/>
    <x v="1"/>
    <x v="1"/>
    <x v="1"/>
    <n v="0.76875000000000004"/>
  </r>
  <r>
    <n v="3475"/>
    <s v="Mark Guerrero"/>
    <s v="rebeccadavenport@example.com"/>
    <n v="50"/>
    <s v="Female"/>
    <x v="31"/>
    <d v="2020-04-20T00:00:00"/>
    <x v="4"/>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x v="2"/>
    <m/>
    <x v="2"/>
    <s v="Social media"/>
    <m/>
    <m/>
    <x v="0"/>
    <x v="6"/>
    <x v="11"/>
    <x v="0"/>
    <x v="0"/>
    <x v="1"/>
    <n v="0.53125"/>
  </r>
  <r>
    <n v="3476"/>
    <s v="Anna Martinez"/>
    <s v="vmartinez@example.org"/>
    <n v="24"/>
    <s v="Female"/>
    <x v="14"/>
    <d v="2020-12-21T00:00:00"/>
    <x v="1"/>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x v="2"/>
    <m/>
    <x v="2"/>
    <s v="Email"/>
    <m/>
    <m/>
    <x v="0"/>
    <x v="2"/>
    <x v="10"/>
    <x v="0"/>
    <x v="0"/>
    <x v="1"/>
    <n v="0.59375"/>
  </r>
  <r>
    <n v="3477"/>
    <s v="Nathan Rivera"/>
    <s v="caldwellmatthew@example.org"/>
    <n v="32"/>
    <s v="Female"/>
    <x v="30"/>
    <d v="2021-03-16T00:00:00"/>
    <x v="1"/>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x v="1"/>
    <s v="Name series leader including."/>
    <x v="1"/>
    <s v="Email"/>
    <d v="2023-05-31T23:44:41"/>
    <d v="2023-06-01T11:58:41"/>
    <x v="1"/>
    <x v="1"/>
    <x v="0"/>
    <x v="1"/>
    <x v="1"/>
    <x v="1"/>
    <n v="0.63124999999999998"/>
  </r>
  <r>
    <n v="3478"/>
    <s v="Jacob Tanner"/>
    <s v="ronaldsampson@example.org"/>
    <n v="34"/>
    <s v="Other"/>
    <x v="11"/>
    <d v="2020-12-23T00:00:00"/>
    <x v="4"/>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x v="1"/>
    <s v="Team born our manager nation."/>
    <x v="0"/>
    <s v="Phone"/>
    <d v="2023-06-01T13:39:42"/>
    <d v="2023-06-01T11:13:42"/>
    <x v="4"/>
    <x v="0"/>
    <x v="10"/>
    <x v="1"/>
    <x v="1"/>
    <x v="1"/>
    <n v="0.78125"/>
  </r>
  <r>
    <n v="3479"/>
    <s v="Kevin Rodriguez"/>
    <s v="thompsonjoshua@example.net"/>
    <n v="33"/>
    <s v="Male"/>
    <x v="6"/>
    <d v="2021-06-15T00:00:00"/>
    <x v="4"/>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x v="1"/>
    <s v="Paper large within."/>
    <x v="0"/>
    <s v="Social media"/>
    <d v="2023-06-01T09:38:44"/>
    <d v="2023-06-01T21:58:44"/>
    <x v="4"/>
    <x v="0"/>
    <x v="8"/>
    <x v="1"/>
    <x v="1"/>
    <x v="1"/>
    <n v="0.84375"/>
  </r>
  <r>
    <n v="3480"/>
    <s v="Angela Wilson"/>
    <s v="ajohnson@example.com"/>
    <n v="21"/>
    <s v="Other"/>
    <x v="17"/>
    <d v="2020-09-16T00:00:00"/>
    <x v="2"/>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x v="1"/>
    <s v="Nearly film I life."/>
    <x v="3"/>
    <s v="Social media"/>
    <d v="2023-06-01T20:12:46"/>
    <d v="2023-06-01T00:47:46"/>
    <x v="2"/>
    <x v="10"/>
    <x v="9"/>
    <x v="1"/>
    <x v="1"/>
    <x v="1"/>
    <n v="0.22500000000000001"/>
  </r>
  <r>
    <n v="3481"/>
    <s v="Michelle Suarez"/>
    <s v="robert26@example.net"/>
    <n v="63"/>
    <s v="Other"/>
    <x v="38"/>
    <d v="2020-08-09T00:00:00"/>
    <x v="0"/>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x v="0"/>
    <m/>
    <x v="2"/>
    <s v="Email"/>
    <d v="2023-06-01T07:29:47"/>
    <m/>
    <x v="0"/>
    <x v="10"/>
    <x v="5"/>
    <x v="1"/>
    <x v="0"/>
    <x v="0"/>
    <n v="0.16875000000000001"/>
  </r>
  <r>
    <n v="3482"/>
    <s v="Joseph Martin"/>
    <s v="greenechristina@example.net"/>
    <n v="70"/>
    <s v="Female"/>
    <x v="17"/>
    <d v="2021-03-06T00:00:00"/>
    <x v="2"/>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x v="2"/>
    <m/>
    <x v="3"/>
    <s v="Phone"/>
    <m/>
    <m/>
    <x v="0"/>
    <x v="2"/>
    <x v="0"/>
    <x v="1"/>
    <x v="0"/>
    <x v="1"/>
    <n v="0.64375000000000004"/>
  </r>
  <r>
    <n v="3483"/>
    <s v="Denise Conley"/>
    <s v="annette77@example.org"/>
    <n v="26"/>
    <s v="Female"/>
    <x v="36"/>
    <d v="2020-04-29T00:00:00"/>
    <x v="1"/>
    <s v="Refund request"/>
    <s v="I'm having an issue with the {product_purchased}. Please assist. I've tried clearing the cache and data for the {product_purchased} app, but the issue persists."/>
    <x v="0"/>
    <m/>
    <x v="0"/>
    <s v="Phone"/>
    <d v="2023-06-01T17:20:49"/>
    <m/>
    <x v="0"/>
    <x v="9"/>
    <x v="11"/>
    <x v="0"/>
    <x v="0"/>
    <x v="0"/>
    <n v="0.1875"/>
  </r>
  <r>
    <n v="3484"/>
    <s v="Linda Ruiz"/>
    <s v="mendozaadriana@example.org"/>
    <n v="37"/>
    <s v="Male"/>
    <x v="40"/>
    <d v="2020-12-25T00:00:00"/>
    <x v="0"/>
    <s v="Display issue"/>
    <s v="I'm having an issue with the {product_purchased}. Please assist. The issue I'm facing is intermittent. Sometimes it works fine, but other times it acts up unexpectedly."/>
    <x v="1"/>
    <s v="Employee court town."/>
    <x v="2"/>
    <s v="Social media"/>
    <d v="2023-06-01T06:54:49"/>
    <d v="2023-06-01T15:07:49"/>
    <x v="4"/>
    <x v="1"/>
    <x v="10"/>
    <x v="1"/>
    <x v="1"/>
    <x v="1"/>
    <n v="0.66249999999999998"/>
  </r>
  <r>
    <n v="3485"/>
    <s v="Brittany Jenkins"/>
    <s v="hernandezkevin@example.org"/>
    <n v="27"/>
    <s v="Female"/>
    <x v="20"/>
    <d v="2021-10-12T00:00:00"/>
    <x v="4"/>
    <s v="Data loss"/>
    <s v="I'm having an issue with the {product_purchased}. Please assist._x000a__x000a_The number of items being ordered is one. Please assist. I've checked for any available software updates for my {product_purchased}, but there are none."/>
    <x v="0"/>
    <m/>
    <x v="2"/>
    <s v="Social media"/>
    <d v="2023-06-01T06:26:50"/>
    <m/>
    <x v="0"/>
    <x v="2"/>
    <x v="7"/>
    <x v="1"/>
    <x v="0"/>
    <x v="0"/>
    <n v="0.7"/>
  </r>
  <r>
    <n v="3486"/>
    <s v="Ryan Peterson"/>
    <s v="adavis@example.net"/>
    <n v="26"/>
    <s v="Female"/>
    <x v="33"/>
    <d v="2020-12-17T00:00:00"/>
    <x v="0"/>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x v="0"/>
    <m/>
    <x v="0"/>
    <s v="Email"/>
    <d v="2023-06-01T18:21:51"/>
    <m/>
    <x v="0"/>
    <x v="3"/>
    <x v="10"/>
    <x v="0"/>
    <x v="0"/>
    <x v="0"/>
    <n v="0.21249999999999999"/>
  </r>
  <r>
    <n v="3487"/>
    <s v="Vanessa Mercado"/>
    <s v="vargasdenise@example.org"/>
    <n v="40"/>
    <s v="Female"/>
    <x v="34"/>
    <d v="2021-04-05T00:00:00"/>
    <x v="4"/>
    <s v="Delivery problem"/>
    <s v="I'm having an issue with the {product_purchased}. Please assist. Thanks for your input! This problem started occurring after the recent software update. I haven't made any other changes to the device."/>
    <x v="2"/>
    <m/>
    <x v="2"/>
    <s v="Phone"/>
    <m/>
    <m/>
    <x v="0"/>
    <x v="0"/>
    <x v="11"/>
    <x v="0"/>
    <x v="0"/>
    <x v="1"/>
    <n v="0.875"/>
  </r>
  <r>
    <n v="3488"/>
    <s v="Rachel Carr"/>
    <s v="cynthia51@example.net"/>
    <n v="55"/>
    <s v="Female"/>
    <x v="2"/>
    <d v="2020-06-27T00:00:00"/>
    <x v="1"/>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x v="0"/>
    <m/>
    <x v="3"/>
    <s v="Chat"/>
    <d v="2023-06-01T06:43:52"/>
    <m/>
    <x v="0"/>
    <x v="4"/>
    <x v="8"/>
    <x v="1"/>
    <x v="0"/>
    <x v="0"/>
    <n v="0.36249999999999999"/>
  </r>
  <r>
    <n v="3489"/>
    <s v="David Mccoy"/>
    <s v="andersonkristin@example.com"/>
    <n v="56"/>
    <s v="Female"/>
    <x v="32"/>
    <d v="2020-02-03T00:00:00"/>
    <x v="1"/>
    <s v="Peripheral compatibility"/>
    <s v="I'm having an issue with the {product_purchased}. Please assist. I've noticed that the issue occurs consistently when I use a specific feature or application on my {product_purchased}."/>
    <x v="2"/>
    <m/>
    <x v="1"/>
    <s v="Social media"/>
    <m/>
    <m/>
    <x v="0"/>
    <x v="8"/>
    <x v="4"/>
    <x v="1"/>
    <x v="0"/>
    <x v="1"/>
    <n v="0.20624999999999999"/>
  </r>
  <r>
    <n v="3490"/>
    <s v="Tyler Cortez"/>
    <s v="gharris@example.com"/>
    <n v="33"/>
    <s v="Other"/>
    <x v="38"/>
    <d v="2020-03-01T00:00:00"/>
    <x v="0"/>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x v="1"/>
    <s v="Since however road yard college."/>
    <x v="3"/>
    <s v="Social media"/>
    <d v="2023-06-01T19:12:54"/>
    <d v="2023-05-31T23:07:54"/>
    <x v="5"/>
    <x v="1"/>
    <x v="0"/>
    <x v="1"/>
    <x v="1"/>
    <x v="1"/>
    <n v="0.63124999999999998"/>
  </r>
  <r>
    <n v="3491"/>
    <s v="Rhonda Hurley"/>
    <s v="webbtimothy@example.net"/>
    <n v="60"/>
    <s v="Male"/>
    <x v="13"/>
    <d v="2021-10-13T00:00:00"/>
    <x v="3"/>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x v="0"/>
    <m/>
    <x v="1"/>
    <s v="Email"/>
    <d v="2023-06-01T00:53:56"/>
    <m/>
    <x v="0"/>
    <x v="4"/>
    <x v="7"/>
    <x v="1"/>
    <x v="0"/>
    <x v="0"/>
    <n v="0.48125000000000001"/>
  </r>
  <r>
    <n v="3492"/>
    <s v="Carol Myers"/>
    <s v="margaret73@example.org"/>
    <n v="19"/>
    <s v="Female"/>
    <x v="7"/>
    <d v="2021-04-19T00:00:00"/>
    <x v="3"/>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x v="0"/>
    <m/>
    <x v="3"/>
    <s v="Email"/>
    <d v="2023-06-01T07:24:58"/>
    <m/>
    <x v="0"/>
    <x v="0"/>
    <x v="11"/>
    <x v="1"/>
    <x v="0"/>
    <x v="0"/>
    <n v="0.875"/>
  </r>
  <r>
    <n v="3493"/>
    <s v="Chris Hayes"/>
    <s v="terrence58@example.org"/>
    <n v="49"/>
    <s v="Male"/>
    <x v="18"/>
    <d v="2020-02-14T00:00:00"/>
    <x v="3"/>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x v="0"/>
    <m/>
    <x v="3"/>
    <s v="Email"/>
    <d v="2023-06-01T14:00:00"/>
    <m/>
    <x v="0"/>
    <x v="0"/>
    <x v="4"/>
    <x v="1"/>
    <x v="0"/>
    <x v="0"/>
    <n v="0.9375"/>
  </r>
  <r>
    <n v="3494"/>
    <s v="Michael Fuller"/>
    <s v="stephenklein@example.org"/>
    <n v="64"/>
    <s v="Male"/>
    <x v="31"/>
    <d v="2020-10-13T00:00:00"/>
    <x v="1"/>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x v="0"/>
    <m/>
    <x v="3"/>
    <s v="Chat"/>
    <d v="2023-06-01T01:25:02"/>
    <m/>
    <x v="0"/>
    <x v="6"/>
    <x v="7"/>
    <x v="1"/>
    <x v="0"/>
    <x v="0"/>
    <n v="0.48749999999999999"/>
  </r>
  <r>
    <n v="3495"/>
    <s v="Christopher Herrera"/>
    <s v="svillegas@example.net"/>
    <n v="61"/>
    <s v="Female"/>
    <x v="40"/>
    <d v="2020-10-29T00:00:00"/>
    <x v="1"/>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x v="0"/>
    <m/>
    <x v="2"/>
    <s v="Email"/>
    <d v="2023-06-01T12:49:03"/>
    <m/>
    <x v="0"/>
    <x v="0"/>
    <x v="7"/>
    <x v="1"/>
    <x v="0"/>
    <x v="0"/>
    <n v="0.83750000000000002"/>
  </r>
  <r>
    <n v="3496"/>
    <s v="Dana Gardner"/>
    <s v="jlove@example.com"/>
    <n v="18"/>
    <s v="Other"/>
    <x v="29"/>
    <d v="2021-07-26T00:00:00"/>
    <x v="4"/>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x v="2"/>
    <m/>
    <x v="0"/>
    <s v="Chat"/>
    <m/>
    <m/>
    <x v="0"/>
    <x v="1"/>
    <x v="2"/>
    <x v="0"/>
    <x v="0"/>
    <x v="1"/>
    <n v="0.65"/>
  </r>
  <r>
    <n v="3497"/>
    <s v="Amber Hill"/>
    <s v="umiller@example.org"/>
    <n v="41"/>
    <s v="Other"/>
    <x v="17"/>
    <d v="2020-04-12T00:00:00"/>
    <x v="4"/>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x v="2"/>
    <m/>
    <x v="2"/>
    <s v="Phone"/>
    <m/>
    <m/>
    <x v="0"/>
    <x v="0"/>
    <x v="11"/>
    <x v="0"/>
    <x v="0"/>
    <x v="1"/>
    <n v="0.875"/>
  </r>
  <r>
    <n v="3498"/>
    <s v="David Sims"/>
    <s v="matthewwheeler@example.org"/>
    <n v="56"/>
    <s v="Male"/>
    <x v="31"/>
    <d v="2020-01-20T00:00:00"/>
    <x v="3"/>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x v="0"/>
    <m/>
    <x v="0"/>
    <s v="Chat"/>
    <d v="2023-06-01T11:46:06"/>
    <m/>
    <x v="0"/>
    <x v="0"/>
    <x v="6"/>
    <x v="0"/>
    <x v="0"/>
    <x v="0"/>
    <n v="0.8"/>
  </r>
  <r>
    <n v="3499"/>
    <s v="Jeffery Fox"/>
    <s v="dalton56@example.com"/>
    <n v="37"/>
    <s v="Other"/>
    <x v="21"/>
    <d v="2020-09-17T00:00:00"/>
    <x v="0"/>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x v="0"/>
    <m/>
    <x v="0"/>
    <s v="Chat"/>
    <d v="2023-06-01T22:34:07"/>
    <m/>
    <x v="0"/>
    <x v="5"/>
    <x v="9"/>
    <x v="0"/>
    <x v="0"/>
    <x v="0"/>
    <n v="0.19375000000000001"/>
  </r>
  <r>
    <n v="3500"/>
    <s v="Christie Walker"/>
    <s v="allencole@example.net"/>
    <n v="42"/>
    <s v="Female"/>
    <x v="30"/>
    <d v="2020-09-13T00:00:00"/>
    <x v="0"/>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x v="0"/>
    <m/>
    <x v="1"/>
    <s v="Email"/>
    <d v="2023-06-01T19:28:08"/>
    <m/>
    <x v="0"/>
    <x v="0"/>
    <x v="9"/>
    <x v="1"/>
    <x v="0"/>
    <x v="0"/>
    <n v="0.8"/>
  </r>
  <r>
    <n v="3501"/>
    <s v="Wesley Morales"/>
    <s v="dixonmichael@example.org"/>
    <n v="41"/>
    <s v="Other"/>
    <x v="6"/>
    <d v="2020-10-08T00:00:00"/>
    <x v="0"/>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x v="2"/>
    <m/>
    <x v="3"/>
    <s v="Social media"/>
    <m/>
    <m/>
    <x v="0"/>
    <x v="7"/>
    <x v="7"/>
    <x v="1"/>
    <x v="0"/>
    <x v="1"/>
    <n v="0.2"/>
  </r>
  <r>
    <n v="3502"/>
    <s v="Katelyn Sexton"/>
    <s v="beandanny@example.com"/>
    <n v="34"/>
    <s v="Female"/>
    <x v="3"/>
    <d v="2021-11-03T00:00:00"/>
    <x v="4"/>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x v="0"/>
    <m/>
    <x v="0"/>
    <s v="Phone"/>
    <d v="2023-06-01T21:06:12"/>
    <m/>
    <x v="0"/>
    <x v="0"/>
    <x v="3"/>
    <x v="0"/>
    <x v="0"/>
    <x v="0"/>
    <n v="0.9375"/>
  </r>
  <r>
    <n v="3503"/>
    <s v="Chad Hall"/>
    <s v="sarah34@example.org"/>
    <n v="62"/>
    <s v="Male"/>
    <x v="21"/>
    <d v="2020-12-01T00:00:00"/>
    <x v="2"/>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x v="2"/>
    <m/>
    <x v="3"/>
    <s v="Social media"/>
    <m/>
    <m/>
    <x v="0"/>
    <x v="0"/>
    <x v="10"/>
    <x v="1"/>
    <x v="0"/>
    <x v="1"/>
    <n v="0.78125"/>
  </r>
  <r>
    <n v="3504"/>
    <s v="Paul English"/>
    <s v="garrettlittle@example.org"/>
    <n v="66"/>
    <s v="Other"/>
    <x v="12"/>
    <d v="2020-01-19T00:00:00"/>
    <x v="2"/>
    <s v="Peripheral compatibility"/>
    <s v="I'm having an issue with the {product_purchased}. Please assist. Thank You!&quot; #define _NSX 0 #define _NO_API_URL 0.6 #endif #if!defined(NS_API_URL_ I've noticed a sudden decrease in battery life on my {product_purchased}. It used to last much longer."/>
    <x v="0"/>
    <m/>
    <x v="3"/>
    <s v="Phone"/>
    <d v="2023-06-01T07:50:16"/>
    <m/>
    <x v="0"/>
    <x v="1"/>
    <x v="6"/>
    <x v="1"/>
    <x v="0"/>
    <x v="0"/>
    <n v="0.79374999999999996"/>
  </r>
  <r>
    <n v="3505"/>
    <s v="Kenneth Trujillo"/>
    <s v="ychandler@example.org"/>
    <n v="23"/>
    <s v="Female"/>
    <x v="1"/>
    <d v="2020-06-13T00:00:00"/>
    <x v="0"/>
    <s v="Delivery problem"/>
    <s v="I'm having an issue with the {product_purchased}. Please assist._x000a__x000a_Please help out our community._x000a__x000a_(If there is a problem pleaseTrump@hotmail.com) I've already contacted customer support multiple times, but the issue remains unresolved."/>
    <x v="2"/>
    <m/>
    <x v="3"/>
    <s v="Social media"/>
    <m/>
    <m/>
    <x v="0"/>
    <x v="6"/>
    <x v="8"/>
    <x v="1"/>
    <x v="0"/>
    <x v="1"/>
    <n v="0.46250000000000002"/>
  </r>
  <r>
    <n v="3506"/>
    <s v="Rhonda Ellis"/>
    <s v="heidistewart@example.org"/>
    <n v="69"/>
    <s v="Male"/>
    <x v="35"/>
    <d v="2020-09-10T00:00:00"/>
    <x v="1"/>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x v="1"/>
    <s v="Growth cover become shake expert."/>
    <x v="0"/>
    <s v="Chat"/>
    <d v="2023-06-01T22:25:19"/>
    <d v="2023-06-01T05:54:19"/>
    <x v="5"/>
    <x v="1"/>
    <x v="9"/>
    <x v="1"/>
    <x v="1"/>
    <x v="1"/>
    <n v="0.73124999999999996"/>
  </r>
  <r>
    <n v="3507"/>
    <s v="Ms. Brandi Munoz"/>
    <s v="elizabethsilva@example.org"/>
    <n v="40"/>
    <s v="Other"/>
    <x v="27"/>
    <d v="2020-07-12T00:00:00"/>
    <x v="3"/>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x v="0"/>
    <m/>
    <x v="3"/>
    <s v="Phone"/>
    <d v="2023-06-01T14:51:20"/>
    <m/>
    <x v="0"/>
    <x v="1"/>
    <x v="2"/>
    <x v="1"/>
    <x v="0"/>
    <x v="0"/>
    <n v="0.65"/>
  </r>
  <r>
    <n v="3508"/>
    <s v="Sandra Haley"/>
    <s v="paula30@example.com"/>
    <n v="55"/>
    <s v="Male"/>
    <x v="31"/>
    <d v="2021-01-11T00:00:00"/>
    <x v="3"/>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x v="0"/>
    <m/>
    <x v="3"/>
    <s v="Social media"/>
    <d v="2023-06-01T15:47:22"/>
    <m/>
    <x v="0"/>
    <x v="2"/>
    <x v="6"/>
    <x v="1"/>
    <x v="0"/>
    <x v="0"/>
    <n v="0.73124999999999996"/>
  </r>
  <r>
    <n v="3509"/>
    <s v="Natalie Gonzalez"/>
    <s v="dpayne@example.org"/>
    <n v="19"/>
    <s v="Male"/>
    <x v="23"/>
    <d v="2021-05-08T00:00:00"/>
    <x v="2"/>
    <s v="Cancellation request"/>
    <s v="I'm having an issue with the {product_purchased}. Please assist. Contact: v4dev@gmail.com._x000a__x000a_4.3.1.2.6 V4Dev Network Status &amp; Configuration - If you encounter any I need assistance as soon as possible because it's affecting my work and productivity."/>
    <x v="2"/>
    <m/>
    <x v="3"/>
    <s v="Social media"/>
    <m/>
    <m/>
    <x v="0"/>
    <x v="1"/>
    <x v="1"/>
    <x v="1"/>
    <x v="0"/>
    <x v="1"/>
    <n v="0.71875"/>
  </r>
  <r>
    <n v="3510"/>
    <s v="Daniel Mccullough"/>
    <s v="davidcox@example.com"/>
    <n v="61"/>
    <s v="Male"/>
    <x v="22"/>
    <d v="2021-02-16T00:00:00"/>
    <x v="4"/>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x v="2"/>
    <m/>
    <x v="0"/>
    <s v="Chat"/>
    <m/>
    <m/>
    <x v="0"/>
    <x v="10"/>
    <x v="4"/>
    <x v="0"/>
    <x v="0"/>
    <x v="1"/>
    <n v="0.22500000000000001"/>
  </r>
  <r>
    <n v="3511"/>
    <s v="Danielle Marsh"/>
    <s v="porterbriana@example.com"/>
    <n v="29"/>
    <s v="Male"/>
    <x v="5"/>
    <d v="2020-08-06T00:00:00"/>
    <x v="2"/>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x v="1"/>
    <s v="Control possible beautiful behavior rate effort."/>
    <x v="1"/>
    <s v="Social media"/>
    <d v="2023-06-01T15:11:27"/>
    <d v="2023-06-01T00:14:27"/>
    <x v="4"/>
    <x v="2"/>
    <x v="5"/>
    <x v="1"/>
    <x v="1"/>
    <x v="1"/>
    <n v="0.64375000000000004"/>
  </r>
  <r>
    <n v="3512"/>
    <s v="Nicole Fisher"/>
    <s v="lopezcharles@example.org"/>
    <n v="25"/>
    <s v="Other"/>
    <x v="36"/>
    <d v="2020-08-08T00:00:00"/>
    <x v="0"/>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x v="0"/>
    <m/>
    <x v="2"/>
    <s v="Social media"/>
    <d v="2023-06-01T20:31:28"/>
    <m/>
    <x v="0"/>
    <x v="2"/>
    <x v="5"/>
    <x v="1"/>
    <x v="0"/>
    <x v="0"/>
    <n v="0.64375000000000004"/>
  </r>
  <r>
    <n v="3513"/>
    <s v="Brittany Lane"/>
    <s v="robert12@example.com"/>
    <n v="61"/>
    <s v="Other"/>
    <x v="21"/>
    <d v="2020-01-26T00:00:00"/>
    <x v="0"/>
    <s v="Delivery problem"/>
    <s v="My {product_purchased} is making strange noises and not functioning properly. I suspect there might be a hardware issue. Can you please help me with this? I've tried different settings and configurations on my {product_purchased}, but the issue persists."/>
    <x v="1"/>
    <s v="Enter seven bag protect."/>
    <x v="2"/>
    <s v="Social media"/>
    <d v="2023-06-01T15:21:28"/>
    <d v="2023-06-01T04:49:28"/>
    <x v="2"/>
    <x v="4"/>
    <x v="6"/>
    <x v="1"/>
    <x v="1"/>
    <x v="1"/>
    <n v="0.51875000000000004"/>
  </r>
  <r>
    <n v="3514"/>
    <s v="Austin Campbell"/>
    <s v="kshaw@example.net"/>
    <n v="61"/>
    <s v="Female"/>
    <x v="30"/>
    <d v="2021-06-01T00:00:00"/>
    <x v="0"/>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x v="1"/>
    <s v="Rock or size ok like position else ok."/>
    <x v="1"/>
    <s v="Phone"/>
    <d v="2023-06-01T17:28:29"/>
    <d v="2023-06-01T18:39:29"/>
    <x v="2"/>
    <x v="9"/>
    <x v="8"/>
    <x v="1"/>
    <x v="1"/>
    <x v="1"/>
    <n v="0.23125000000000001"/>
  </r>
  <r>
    <n v="3515"/>
    <s v="William Hernandez"/>
    <s v="ryan27@example.net"/>
    <n v="22"/>
    <s v="Female"/>
    <x v="36"/>
    <d v="2021-01-25T00:00:00"/>
    <x v="1"/>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x v="2"/>
    <m/>
    <x v="3"/>
    <s v="Phone"/>
    <m/>
    <m/>
    <x v="0"/>
    <x v="4"/>
    <x v="6"/>
    <x v="1"/>
    <x v="0"/>
    <x v="1"/>
    <n v="0.51875000000000004"/>
  </r>
  <r>
    <n v="3516"/>
    <s v="Nancy Roth"/>
    <s v="theresa82@example.org"/>
    <n v="54"/>
    <s v="Other"/>
    <x v="30"/>
    <d v="2021-08-29T00:00:00"/>
    <x v="2"/>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x v="0"/>
    <m/>
    <x v="2"/>
    <s v="Social media"/>
    <d v="2023-06-01T05:21:32"/>
    <m/>
    <x v="0"/>
    <x v="2"/>
    <x v="5"/>
    <x v="1"/>
    <x v="0"/>
    <x v="0"/>
    <n v="0.64375000000000004"/>
  </r>
  <r>
    <n v="3517"/>
    <s v="Tammy Lopez"/>
    <s v="john46@example.net"/>
    <n v="23"/>
    <s v="Other"/>
    <x v="28"/>
    <d v="2021-12-06T00:00:00"/>
    <x v="0"/>
    <s v="Network problem"/>
    <s v="I'm having an issue with the {product_purchased}. Please assist._x000a__x000a_0 x 0 = 70770, 0x0002300_x000a__x000a_0x 0001000050000_x000a__x000a_0x 064000000 I'm experiencing this issue on multiple devices of the same model, so it seems to be a widespread problem."/>
    <x v="0"/>
    <m/>
    <x v="3"/>
    <s v="Chat"/>
    <d v="2023-06-01T18:55:33"/>
    <m/>
    <x v="0"/>
    <x v="4"/>
    <x v="10"/>
    <x v="1"/>
    <x v="0"/>
    <x v="0"/>
    <n v="0.41875000000000001"/>
  </r>
  <r>
    <n v="3518"/>
    <s v="Jonathan Gonzales"/>
    <s v="lewisangela@example.org"/>
    <n v="33"/>
    <s v="Other"/>
    <x v="11"/>
    <d v="2021-12-21T00:00:00"/>
    <x v="0"/>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x v="0"/>
    <m/>
    <x v="1"/>
    <s v="Phone"/>
    <d v="2023-06-01T14:26:35"/>
    <m/>
    <x v="4"/>
    <x v="0"/>
    <x v="10"/>
    <x v="1"/>
    <x v="0"/>
    <x v="0"/>
    <n v="0.78125"/>
  </r>
  <r>
    <n v="3519"/>
    <s v="Judy Jennings"/>
    <s v="elizabeth97@example.com"/>
    <n v="58"/>
    <s v="Other"/>
    <x v="38"/>
    <d v="2021-04-30T00:00:00"/>
    <x v="0"/>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x v="1"/>
    <s v="Yes piece big black create."/>
    <x v="0"/>
    <s v="Phone"/>
    <d v="2023-06-01T13:33:36"/>
    <d v="2023-06-01T18:24:36"/>
    <x v="4"/>
    <x v="6"/>
    <x v="11"/>
    <x v="1"/>
    <x v="1"/>
    <x v="1"/>
    <n v="0.53125"/>
  </r>
  <r>
    <n v="3520"/>
    <s v="Karen Watson"/>
    <s v="kmoore@example.net"/>
    <n v="50"/>
    <s v="Male"/>
    <x v="4"/>
    <d v="2020-11-29T00:00:00"/>
    <x v="1"/>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x v="1"/>
    <s v="Green effort light participant."/>
    <x v="0"/>
    <s v="Chat"/>
    <d v="2023-06-01T06:40:38"/>
    <d v="2023-06-01T09:56:38"/>
    <x v="0"/>
    <x v="4"/>
    <x v="3"/>
    <x v="1"/>
    <x v="1"/>
    <x v="1"/>
    <n v="0.41875000000000001"/>
  </r>
  <r>
    <n v="3521"/>
    <s v="Julia Pacheco"/>
    <s v="williammccullough@example.net"/>
    <n v="44"/>
    <s v="Other"/>
    <x v="14"/>
    <d v="2021-06-25T00:00:00"/>
    <x v="4"/>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x v="2"/>
    <m/>
    <x v="0"/>
    <s v="Social media"/>
    <m/>
    <m/>
    <x v="4"/>
    <x v="1"/>
    <x v="8"/>
    <x v="0"/>
    <x v="0"/>
    <x v="1"/>
    <n v="0.64375000000000004"/>
  </r>
  <r>
    <n v="3522"/>
    <s v="Roy King"/>
    <s v="bradley84@example.com"/>
    <n v="45"/>
    <s v="Male"/>
    <x v="3"/>
    <d v="2021-08-28T00:00:00"/>
    <x v="1"/>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x v="2"/>
    <m/>
    <x v="3"/>
    <s v="Phone"/>
    <m/>
    <m/>
    <x v="4"/>
    <x v="8"/>
    <x v="5"/>
    <x v="1"/>
    <x v="0"/>
    <x v="1"/>
    <n v="0.25624999999999998"/>
  </r>
  <r>
    <n v="3523"/>
    <s v="Jennifer Olson"/>
    <s v="savannahdelgado@example.org"/>
    <n v="63"/>
    <s v="Male"/>
    <x v="39"/>
    <d v="2021-06-15T00:00:00"/>
    <x v="0"/>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x v="1"/>
    <s v="Her you analysis world finally the along."/>
    <x v="1"/>
    <s v="Email"/>
    <d v="2023-06-01T04:03:43"/>
    <d v="2023-06-01T01:03:43"/>
    <x v="4"/>
    <x v="0"/>
    <x v="8"/>
    <x v="1"/>
    <x v="1"/>
    <x v="1"/>
    <n v="0.84375"/>
  </r>
  <r>
    <n v="3524"/>
    <s v="Jacqueline Taylor"/>
    <s v="douglas14@example.org"/>
    <n v="23"/>
    <s v="Male"/>
    <x v="23"/>
    <d v="2020-05-04T00:00:00"/>
    <x v="3"/>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x v="1"/>
    <s v="Suffer best apply place actually."/>
    <x v="0"/>
    <s v="Email"/>
    <d v="2023-06-01T12:20:44"/>
    <d v="2023-06-01T06:26:44"/>
    <x v="0"/>
    <x v="0"/>
    <x v="1"/>
    <x v="1"/>
    <x v="1"/>
    <x v="1"/>
    <n v="0.80625000000000002"/>
  </r>
  <r>
    <n v="3525"/>
    <s v="Casey Graham"/>
    <s v="jeffreyellis@example.net"/>
    <n v="21"/>
    <s v="Male"/>
    <x v="21"/>
    <d v="2020-01-21T00:00:00"/>
    <x v="2"/>
    <s v="Installation support"/>
    <s v="I'm having an issue with the {product_purchased}. Please assist. Thank you. I've tried troubleshooting steps mentioned in the user manual, but the issue persists."/>
    <x v="1"/>
    <s v="Recently boy woman loss."/>
    <x v="2"/>
    <s v="Social media"/>
    <d v="2023-06-01T11:19:45"/>
    <d v="2023-06-01T17:05:45"/>
    <x v="0"/>
    <x v="1"/>
    <x v="6"/>
    <x v="1"/>
    <x v="1"/>
    <x v="1"/>
    <n v="0.79374999999999996"/>
  </r>
  <r>
    <n v="3526"/>
    <s v="Angela Nguyen"/>
    <s v="meganmedina@example.net"/>
    <n v="19"/>
    <s v="Other"/>
    <x v="16"/>
    <d v="2021-08-07T00:00:00"/>
    <x v="4"/>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x v="0"/>
    <m/>
    <x v="0"/>
    <s v="Chat"/>
    <d v="2023-06-01T00:15:46"/>
    <m/>
    <x v="0"/>
    <x v="9"/>
    <x v="5"/>
    <x v="0"/>
    <x v="0"/>
    <x v="0"/>
    <n v="0.1875"/>
  </r>
  <r>
    <n v="3527"/>
    <s v="David Williams"/>
    <s v="twells@example.com"/>
    <n v="36"/>
    <s v="Other"/>
    <x v="41"/>
    <d v="2021-05-22T00:00:00"/>
    <x v="0"/>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x v="1"/>
    <s v="Oil ever what."/>
    <x v="2"/>
    <s v="Social media"/>
    <d v="2023-06-01T01:24:46"/>
    <d v="2023-06-01T02:28:46"/>
    <x v="4"/>
    <x v="2"/>
    <x v="1"/>
    <x v="1"/>
    <x v="1"/>
    <x v="1"/>
    <n v="0.72499999999999998"/>
  </r>
  <r>
    <n v="3528"/>
    <s v="John Escobar"/>
    <s v="gutierrezkevin@example.org"/>
    <n v="68"/>
    <s v="Other"/>
    <x v="32"/>
    <d v="2021-08-08T00:00:00"/>
    <x v="3"/>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x v="1"/>
    <s v="Exactly hard while evidence score chair."/>
    <x v="0"/>
    <s v="Email"/>
    <d v="2023-06-01T22:20:47"/>
    <d v="2023-06-01T11:33:47"/>
    <x v="5"/>
    <x v="0"/>
    <x v="5"/>
    <x v="1"/>
    <x v="1"/>
    <x v="1"/>
    <n v="0.89375000000000004"/>
  </r>
  <r>
    <n v="3529"/>
    <s v="Brian White"/>
    <s v="taylor01@example.com"/>
    <n v="24"/>
    <s v="Male"/>
    <x v="33"/>
    <d v="2020-03-13T00:00:00"/>
    <x v="4"/>
    <s v="Hardware issue"/>
    <s v="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
    <x v="2"/>
    <m/>
    <x v="0"/>
    <s v="Social media"/>
    <m/>
    <m/>
    <x v="0"/>
    <x v="2"/>
    <x v="0"/>
    <x v="0"/>
    <x v="0"/>
    <x v="1"/>
    <n v="0.64375000000000004"/>
  </r>
  <r>
    <n v="3530"/>
    <s v="Edward Russell"/>
    <s v="richard00@example.net"/>
    <n v="37"/>
    <s v="Other"/>
    <x v="34"/>
    <d v="2021-10-22T00:00:00"/>
    <x v="0"/>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x v="2"/>
    <m/>
    <x v="1"/>
    <s v="Phone"/>
    <m/>
    <m/>
    <x v="0"/>
    <x v="5"/>
    <x v="7"/>
    <x v="1"/>
    <x v="0"/>
    <x v="1"/>
    <n v="0.23749999999999999"/>
  </r>
  <r>
    <n v="3531"/>
    <s v="Peter Anderson"/>
    <s v="matthew14@example.com"/>
    <n v="32"/>
    <s v="Other"/>
    <x v="22"/>
    <d v="2021-05-22T00:00:00"/>
    <x v="0"/>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x v="0"/>
    <m/>
    <x v="1"/>
    <s v="Social media"/>
    <d v="2023-06-01T07:55:51"/>
    <m/>
    <x v="0"/>
    <x v="1"/>
    <x v="1"/>
    <x v="1"/>
    <x v="0"/>
    <x v="0"/>
    <n v="0.71875"/>
  </r>
  <r>
    <n v="3532"/>
    <s v="Amy Chase"/>
    <s v="jessica01@example.com"/>
    <n v="21"/>
    <s v="Male"/>
    <x v="38"/>
    <d v="2021-01-13T00:00:00"/>
    <x v="1"/>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x v="1"/>
    <s v="Beautiful law officer throughout leg building sister middle."/>
    <x v="1"/>
    <s v="Phone"/>
    <d v="2023-06-01T18:22:53"/>
    <d v="2023-06-01T07:49:53"/>
    <x v="2"/>
    <x v="9"/>
    <x v="6"/>
    <x v="1"/>
    <x v="1"/>
    <x v="1"/>
    <n v="0.19375000000000001"/>
  </r>
  <r>
    <n v="3533"/>
    <s v="Kathryn Thompson"/>
    <s v="cowanrobert@example.com"/>
    <n v="22"/>
    <s v="Other"/>
    <x v="39"/>
    <d v="2020-06-25T00:00:00"/>
    <x v="1"/>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x v="0"/>
    <m/>
    <x v="2"/>
    <s v="Chat"/>
    <d v="2023-06-01T06:05:55"/>
    <m/>
    <x v="0"/>
    <x v="8"/>
    <x v="8"/>
    <x v="1"/>
    <x v="0"/>
    <x v="0"/>
    <n v="0.19375000000000001"/>
  </r>
  <r>
    <n v="3534"/>
    <s v="Sara Mckenzie"/>
    <s v="melissa11@example.net"/>
    <n v="39"/>
    <s v="Male"/>
    <x v="2"/>
    <d v="2021-02-07T00:00:00"/>
    <x v="1"/>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x v="1"/>
    <s v="Threat task of past his camera you player."/>
    <x v="2"/>
    <s v="Phone"/>
    <d v="2023-06-01T06:44:57"/>
    <d v="2023-06-01T12:52:57"/>
    <x v="2"/>
    <x v="2"/>
    <x v="4"/>
    <x v="1"/>
    <x v="1"/>
    <x v="1"/>
    <n v="0.6875"/>
  </r>
  <r>
    <n v="3535"/>
    <s v="Dylan Lee"/>
    <s v="jacksonsharon@example.com"/>
    <n v="35"/>
    <s v="Male"/>
    <x v="40"/>
    <d v="2021-03-27T00:00:00"/>
    <x v="1"/>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x v="2"/>
    <m/>
    <x v="1"/>
    <s v="Chat"/>
    <m/>
    <m/>
    <x v="0"/>
    <x v="7"/>
    <x v="0"/>
    <x v="1"/>
    <x v="0"/>
    <x v="1"/>
    <n v="0.20624999999999999"/>
  </r>
  <r>
    <n v="3536"/>
    <s v="Kimberly Hampton"/>
    <s v="davidwilliams@example.com"/>
    <n v="34"/>
    <s v="Male"/>
    <x v="36"/>
    <d v="2020-11-10T00:00:00"/>
    <x v="4"/>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x v="2"/>
    <m/>
    <x v="2"/>
    <s v="Phone"/>
    <m/>
    <m/>
    <x v="0"/>
    <x v="0"/>
    <x v="3"/>
    <x v="0"/>
    <x v="0"/>
    <x v="1"/>
    <n v="0.9375"/>
  </r>
  <r>
    <n v="3537"/>
    <s v="Brandi Nelson"/>
    <s v="jennifermoon@example.com"/>
    <n v="44"/>
    <s v="Female"/>
    <x v="20"/>
    <d v="2020-01-18T00:00:00"/>
    <x v="1"/>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x v="0"/>
    <m/>
    <x v="2"/>
    <s v="Chat"/>
    <d v="2023-06-01T05:47:00"/>
    <m/>
    <x v="0"/>
    <x v="1"/>
    <x v="6"/>
    <x v="1"/>
    <x v="0"/>
    <x v="0"/>
    <n v="0.79374999999999996"/>
  </r>
  <r>
    <n v="3538"/>
    <s v="Eric Campos"/>
    <s v="bennettmiguel@example.com"/>
    <n v="62"/>
    <s v="Male"/>
    <x v="31"/>
    <d v="2020-10-06T00:00:00"/>
    <x v="1"/>
    <s v="Product compatibility"/>
    <s v="I'm having an issue with the {product_purchased}. Please assist. Courtney says it's been two weeks. She says._x000a__x000a_[23:46:27]SAY: James Fury/MollyKristoph : No I'm not sure if this issue is specific to my device or if others have reported similar problems."/>
    <x v="2"/>
    <m/>
    <x v="2"/>
    <s v="Phone"/>
    <m/>
    <m/>
    <x v="0"/>
    <x v="1"/>
    <x v="7"/>
    <x v="0"/>
    <x v="0"/>
    <x v="1"/>
    <n v="0.79374999999999996"/>
  </r>
  <r>
    <n v="3539"/>
    <s v="Maria Welch"/>
    <s v="cmiller@example.com"/>
    <n v="44"/>
    <s v="Female"/>
    <x v="34"/>
    <d v="2021-07-17T00:00:00"/>
    <x v="1"/>
    <s v="Product recommendation"/>
    <s v="There seems to be a glitch in the {product_purchased} software. It freezes frequently, making it difficult to use. Can you please provide a solution? I've noticed a sudden decrease in battery life on my {product_purchased}. It used to last much longer."/>
    <x v="1"/>
    <s v="Occur available above look head."/>
    <x v="1"/>
    <s v="Chat"/>
    <d v="2023-06-01T01:59:02"/>
    <d v="2023-06-01T09:04:02"/>
    <x v="1"/>
    <x v="6"/>
    <x v="2"/>
    <x v="1"/>
    <x v="1"/>
    <x v="1"/>
    <n v="0.47499999999999998"/>
  </r>
  <r>
    <n v="3540"/>
    <s v="Gabriel Marsh"/>
    <s v="pollardstephanie@example.com"/>
    <n v="48"/>
    <s v="Other"/>
    <x v="30"/>
    <d v="2021-05-01T00:00:00"/>
    <x v="0"/>
    <s v="Display issue"/>
    <s v="I'm having an issue with the {product_purchased}. Please assist. This problem started occurring after the recent software update. I haven't made any other changes to the device."/>
    <x v="0"/>
    <m/>
    <x v="0"/>
    <s v="Social media"/>
    <d v="2023-06-01T00:16:02"/>
    <m/>
    <x v="0"/>
    <x v="2"/>
    <x v="1"/>
    <x v="0"/>
    <x v="0"/>
    <x v="0"/>
    <n v="0.72499999999999998"/>
  </r>
  <r>
    <n v="3541"/>
    <s v="Robert Hart"/>
    <s v="ymitchell@example.com"/>
    <n v="54"/>
    <s v="Female"/>
    <x v="31"/>
    <d v="2020-01-29T00:00:00"/>
    <x v="3"/>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x v="1"/>
    <s v="Them indicate try also."/>
    <x v="1"/>
    <s v="Email"/>
    <d v="2023-06-01T07:04:03"/>
    <d v="2023-06-01T18:47:03"/>
    <x v="4"/>
    <x v="7"/>
    <x v="6"/>
    <x v="1"/>
    <x v="1"/>
    <x v="1"/>
    <n v="0.29375000000000001"/>
  </r>
  <r>
    <n v="3542"/>
    <s v="Heather Taylor"/>
    <s v="valerie02@example.org"/>
    <n v="65"/>
    <s v="Other"/>
    <x v="23"/>
    <d v="2021-05-08T00:00:00"/>
    <x v="2"/>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x v="1"/>
    <s v="Before contain charge positive prepare message."/>
    <x v="0"/>
    <s v="Email"/>
    <d v="2023-06-01T22:46:05"/>
    <d v="2023-06-01T20:15:05"/>
    <x v="1"/>
    <x v="9"/>
    <x v="1"/>
    <x v="1"/>
    <x v="1"/>
    <x v="1"/>
    <n v="0.22500000000000001"/>
  </r>
  <r>
    <n v="3543"/>
    <s v="Kimberly Smith"/>
    <s v="fjones@example.org"/>
    <n v="58"/>
    <s v="Other"/>
    <x v="41"/>
    <d v="2020-07-21T00:00:00"/>
    <x v="3"/>
    <s v="Battery life"/>
    <s v="I've forgotten my password for my {product_purchased} account, and the password reset option is not working. How can I recover my account? I've reviewed the troubleshooting steps on the official support website, but they didn't resolve the problem."/>
    <x v="0"/>
    <m/>
    <x v="3"/>
    <s v="Phone"/>
    <d v="2023-06-01T07:11:05"/>
    <m/>
    <x v="0"/>
    <x v="0"/>
    <x v="2"/>
    <x v="1"/>
    <x v="0"/>
    <x v="0"/>
    <n v="1.0687500000000001"/>
  </r>
  <r>
    <n v="3544"/>
    <s v="Brandi White"/>
    <s v="ijackson@example.org"/>
    <n v="36"/>
    <s v="Male"/>
    <x v="6"/>
    <d v="2020-05-19T00:00:00"/>
    <x v="2"/>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x v="0"/>
    <m/>
    <x v="2"/>
    <s v="Phone"/>
    <d v="2023-06-01T08:01:06"/>
    <m/>
    <x v="0"/>
    <x v="10"/>
    <x v="1"/>
    <x v="1"/>
    <x v="0"/>
    <x v="0"/>
    <n v="0.24374999999999999"/>
  </r>
  <r>
    <n v="3545"/>
    <s v="Jeremiah Anderson"/>
    <s v="astewart@example.net"/>
    <n v="34"/>
    <s v="Male"/>
    <x v="38"/>
    <d v="2020-12-21T00:00:00"/>
    <x v="2"/>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x v="1"/>
    <s v="Hospital I away value manage."/>
    <x v="1"/>
    <s v="Social media"/>
    <d v="2023-06-01T17:34:08"/>
    <d v="2023-06-01T02:36:08"/>
    <x v="3"/>
    <x v="3"/>
    <x v="10"/>
    <x v="1"/>
    <x v="1"/>
    <x v="1"/>
    <n v="0.21249999999999999"/>
  </r>
  <r>
    <n v="3546"/>
    <s v="Lisa Hicks"/>
    <s v="jademorris@example.net"/>
    <n v="27"/>
    <s v="Male"/>
    <x v="22"/>
    <d v="2021-12-05T00:00:00"/>
    <x v="3"/>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x v="1"/>
    <s v="Next first determine art continue."/>
    <x v="3"/>
    <s v="Social media"/>
    <d v="2023-06-01T11:06:09"/>
    <d v="2023-06-01T00:08:09"/>
    <x v="1"/>
    <x v="0"/>
    <x v="10"/>
    <x v="1"/>
    <x v="1"/>
    <x v="1"/>
    <n v="0.78125"/>
  </r>
  <r>
    <n v="3547"/>
    <s v="Patrick Anderson"/>
    <s v="uross@example.com"/>
    <n v="67"/>
    <s v="Male"/>
    <x v="12"/>
    <d v="2020-10-08T00:00:00"/>
    <x v="0"/>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x v="2"/>
    <m/>
    <x v="3"/>
    <s v="Phone"/>
    <m/>
    <m/>
    <x v="0"/>
    <x v="2"/>
    <x v="7"/>
    <x v="1"/>
    <x v="0"/>
    <x v="1"/>
    <n v="0.7"/>
  </r>
  <r>
    <n v="3548"/>
    <s v="Morgan Waters"/>
    <s v="nmueller@example.org"/>
    <n v="67"/>
    <s v="Male"/>
    <x v="21"/>
    <d v="2020-02-29T00:00:00"/>
    <x v="2"/>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x v="0"/>
    <m/>
    <x v="2"/>
    <s v="Social media"/>
    <d v="2023-06-01T21:13:11"/>
    <m/>
    <x v="0"/>
    <x v="9"/>
    <x v="4"/>
    <x v="1"/>
    <x v="0"/>
    <x v="0"/>
    <n v="0.24374999999999999"/>
  </r>
  <r>
    <n v="3549"/>
    <s v="James Woods"/>
    <s v="stephanieflores@example.com"/>
    <n v="40"/>
    <s v="Female"/>
    <x v="25"/>
    <d v="2021-12-04T00:00:00"/>
    <x v="4"/>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x v="1"/>
    <s v="About think term property type."/>
    <x v="1"/>
    <s v="Phone"/>
    <d v="2023-06-01T08:52:13"/>
    <d v="2023-06-01T16:41:13"/>
    <x v="3"/>
    <x v="7"/>
    <x v="10"/>
    <x v="1"/>
    <x v="1"/>
    <x v="1"/>
    <n v="0.23125000000000001"/>
  </r>
  <r>
    <n v="3550"/>
    <s v="Scott Reeves"/>
    <s v="paula71@example.org"/>
    <n v="42"/>
    <s v="Other"/>
    <x v="19"/>
    <d v="2020-11-03T00:00:00"/>
    <x v="3"/>
    <s v="Product recommendation"/>
    <s v="I'm having an issue with the {product_purchased}. Please assist._x000a__x000a_â€¢ Remove any missing or invalid credit card numbers from your cart or online store: this will work with online merchants._x000a__x000a__x000a_â€¢ Download and remove this software The issue I'm facing is intermittent. Sometimes it works fine, but other times it acts up unexpectedly."/>
    <x v="0"/>
    <m/>
    <x v="3"/>
    <s v="Chat"/>
    <d v="2023-06-01T01:07:15"/>
    <m/>
    <x v="4"/>
    <x v="2"/>
    <x v="3"/>
    <x v="1"/>
    <x v="0"/>
    <x v="0"/>
    <n v="0.6"/>
  </r>
  <r>
    <n v="3551"/>
    <s v="Edward Baker"/>
    <s v="choikathleen@example.net"/>
    <n v="42"/>
    <s v="Other"/>
    <x v="9"/>
    <d v="2020-07-27T00:00:00"/>
    <x v="0"/>
    <s v="Display issue"/>
    <s v="I'm having an issue with the {product_purchased}. Please assist. I'm using the original charger that came with my {product_purchased}, but it's not charging properly."/>
    <x v="0"/>
    <m/>
    <x v="3"/>
    <s v="Chat"/>
    <d v="2023-06-01T14:53:15"/>
    <m/>
    <x v="4"/>
    <x v="2"/>
    <x v="2"/>
    <x v="1"/>
    <x v="0"/>
    <x v="0"/>
    <n v="0.57499999999999996"/>
  </r>
  <r>
    <n v="3552"/>
    <s v="Courtney Gallagher"/>
    <s v="bobbydavis@example.net"/>
    <n v="43"/>
    <s v="Male"/>
    <x v="30"/>
    <d v="2020-05-27T00:00:00"/>
    <x v="0"/>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x v="1"/>
    <s v="Per upon moment."/>
    <x v="0"/>
    <s v="Chat"/>
    <d v="2023-06-01T19:22:16"/>
    <d v="2023-06-01T17:45:16"/>
    <x v="0"/>
    <x v="4"/>
    <x v="1"/>
    <x v="1"/>
    <x v="1"/>
    <x v="1"/>
    <n v="0.36875000000000002"/>
  </r>
  <r>
    <n v="3553"/>
    <s v="Lauren Wilson"/>
    <s v="isaiahharris@example.net"/>
    <n v="51"/>
    <s v="Other"/>
    <x v="37"/>
    <d v="2021-12-17T00:00:00"/>
    <x v="3"/>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x v="0"/>
    <m/>
    <x v="1"/>
    <s v="Social media"/>
    <d v="2023-06-01T15:55:17"/>
    <m/>
    <x v="4"/>
    <x v="5"/>
    <x v="10"/>
    <x v="1"/>
    <x v="0"/>
    <x v="0"/>
    <n v="0.27500000000000002"/>
  </r>
  <r>
    <n v="3554"/>
    <s v="Jacob Weber"/>
    <s v="gmyers@example.com"/>
    <n v="26"/>
    <s v="Other"/>
    <x v="28"/>
    <d v="2021-06-30T00:00:00"/>
    <x v="2"/>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x v="1"/>
    <s v="Letter sell travel where make store case."/>
    <x v="1"/>
    <s v="Chat"/>
    <d v="2023-06-01T04:06:19"/>
    <d v="2023-06-01T11:25:19"/>
    <x v="4"/>
    <x v="8"/>
    <x v="8"/>
    <x v="1"/>
    <x v="1"/>
    <x v="1"/>
    <n v="0.19375000000000001"/>
  </r>
  <r>
    <n v="3555"/>
    <s v="Rebecca Howard"/>
    <s v="matthew14@example.com"/>
    <n v="44"/>
    <s v="Male"/>
    <x v="14"/>
    <d v="2021-03-25T00:00:00"/>
    <x v="1"/>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x v="2"/>
    <m/>
    <x v="3"/>
    <s v="Email"/>
    <m/>
    <m/>
    <x v="4"/>
    <x v="0"/>
    <x v="0"/>
    <x v="1"/>
    <x v="0"/>
    <x v="1"/>
    <n v="0.76875000000000004"/>
  </r>
  <r>
    <n v="3556"/>
    <s v="Ryan Edwards"/>
    <s v="benjaminsmith@example.net"/>
    <n v="64"/>
    <s v="Male"/>
    <x v="33"/>
    <d v="2020-12-31T00:00:00"/>
    <x v="4"/>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x v="2"/>
    <m/>
    <x v="3"/>
    <s v="Chat"/>
    <m/>
    <m/>
    <x v="0"/>
    <x v="0"/>
    <x v="10"/>
    <x v="1"/>
    <x v="0"/>
    <x v="1"/>
    <n v="0.78125"/>
  </r>
  <r>
    <n v="3557"/>
    <s v="Regina Torres"/>
    <s v="grantmichael@example.org"/>
    <n v="60"/>
    <s v="Female"/>
    <x v="12"/>
    <d v="2021-01-24T00:00:00"/>
    <x v="4"/>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x v="0"/>
    <m/>
    <x v="0"/>
    <s v="Social media"/>
    <d v="2023-06-01T03:12:23"/>
    <m/>
    <x v="0"/>
    <x v="2"/>
    <x v="6"/>
    <x v="0"/>
    <x v="0"/>
    <x v="0"/>
    <n v="0.73124999999999996"/>
  </r>
  <r>
    <n v="3558"/>
    <s v="Curtis Miles"/>
    <s v="higginsjoanna@example.com"/>
    <n v="47"/>
    <s v="Female"/>
    <x v="33"/>
    <d v="2021-12-19T00:00:00"/>
    <x v="2"/>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x v="0"/>
    <m/>
    <x v="1"/>
    <s v="Phone"/>
    <d v="2023-06-01T22:24:25"/>
    <m/>
    <x v="0"/>
    <x v="8"/>
    <x v="10"/>
    <x v="1"/>
    <x v="0"/>
    <x v="0"/>
    <n v="0.21249999999999999"/>
  </r>
  <r>
    <n v="3559"/>
    <s v="Lauren Cole"/>
    <s v="brian02@example.org"/>
    <n v="60"/>
    <s v="Male"/>
    <x v="31"/>
    <d v="2020-04-07T00:00:00"/>
    <x v="3"/>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x v="1"/>
    <s v="Party Congress significant be husband."/>
    <x v="0"/>
    <s v="Social media"/>
    <d v="2023-06-01T10:35:26"/>
    <d v="2023-06-01T14:09:26"/>
    <x v="4"/>
    <x v="2"/>
    <x v="11"/>
    <x v="1"/>
    <x v="1"/>
    <x v="1"/>
    <n v="0.65"/>
  </r>
  <r>
    <n v="3560"/>
    <s v="Alex Jones"/>
    <s v="michelle71@example.com"/>
    <n v="23"/>
    <s v="Other"/>
    <x v="27"/>
    <d v="2020-04-16T00:00:00"/>
    <x v="1"/>
    <s v="Cancellation request"/>
    <s v="I'm having an issue with the {product_purchased}. Please assist. Thank you (or alternatively, use the search function on this page to find the item). I'm worried that the issue might be hardware-related and might require repair or replacement."/>
    <x v="2"/>
    <m/>
    <x v="3"/>
    <s v="Email"/>
    <m/>
    <m/>
    <x v="0"/>
    <x v="0"/>
    <x v="11"/>
    <x v="1"/>
    <x v="0"/>
    <x v="1"/>
    <n v="0.875"/>
  </r>
  <r>
    <n v="3561"/>
    <s v="Laura Ross"/>
    <s v="ashley91@example.net"/>
    <n v="20"/>
    <s v="Male"/>
    <x v="12"/>
    <d v="2020-01-31T00:00:00"/>
    <x v="2"/>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x v="1"/>
    <s v="Subject should nice feel."/>
    <x v="2"/>
    <s v="Social media"/>
    <d v="2023-06-01T07:02:29"/>
    <d v="2023-06-01T08:50:29"/>
    <x v="4"/>
    <x v="4"/>
    <x v="6"/>
    <x v="1"/>
    <x v="1"/>
    <x v="1"/>
    <n v="0.51875000000000004"/>
  </r>
  <r>
    <n v="3562"/>
    <s v="Shelley Murphy"/>
    <s v="vhanson@example.com"/>
    <n v="27"/>
    <s v="Male"/>
    <x v="13"/>
    <d v="2020-06-16T00:00:00"/>
    <x v="4"/>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x v="2"/>
    <m/>
    <x v="1"/>
    <s v="Social media"/>
    <m/>
    <m/>
    <x v="0"/>
    <x v="0"/>
    <x v="8"/>
    <x v="1"/>
    <x v="0"/>
    <x v="1"/>
    <n v="0.84375"/>
  </r>
  <r>
    <n v="3563"/>
    <s v="Kelly Fischer"/>
    <s v="nholloway@example.com"/>
    <n v="52"/>
    <s v="Other"/>
    <x v="9"/>
    <d v="2020-08-27T00:00:00"/>
    <x v="3"/>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x v="2"/>
    <m/>
    <x v="2"/>
    <s v="Chat"/>
    <m/>
    <m/>
    <x v="0"/>
    <x v="2"/>
    <x v="5"/>
    <x v="0"/>
    <x v="0"/>
    <x v="1"/>
    <n v="0.64375000000000004"/>
  </r>
  <r>
    <n v="3564"/>
    <s v="Christopher Cooper"/>
    <s v="david25@example.org"/>
    <n v="22"/>
    <s v="Female"/>
    <x v="38"/>
    <d v="2021-08-29T00:00:00"/>
    <x v="0"/>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x v="1"/>
    <s v="Gas media involve."/>
    <x v="2"/>
    <s v="Chat"/>
    <d v="2023-06-01T15:29:32"/>
    <d v="2023-06-01T15:54:32"/>
    <x v="2"/>
    <x v="4"/>
    <x v="5"/>
    <x v="1"/>
    <x v="1"/>
    <x v="1"/>
    <n v="0.42499999999999999"/>
  </r>
  <r>
    <n v="3565"/>
    <s v="Mary Branch"/>
    <s v="matthew38@example.net"/>
    <n v="30"/>
    <s v="Other"/>
    <x v="28"/>
    <d v="2021-09-04T00:00:00"/>
    <x v="4"/>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x v="2"/>
    <m/>
    <x v="2"/>
    <s v="Chat"/>
    <m/>
    <m/>
    <x v="0"/>
    <x v="9"/>
    <x v="9"/>
    <x v="0"/>
    <x v="0"/>
    <x v="1"/>
    <n v="0.19375000000000001"/>
  </r>
  <r>
    <n v="3566"/>
    <s v="Erin Jones"/>
    <s v="shieldsderek@example.com"/>
    <n v="67"/>
    <s v="Female"/>
    <x v="27"/>
    <d v="2020-05-07T00:00:00"/>
    <x v="1"/>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x v="0"/>
    <m/>
    <x v="0"/>
    <s v="Social media"/>
    <d v="2023-06-01T22:19:34"/>
    <m/>
    <x v="0"/>
    <x v="1"/>
    <x v="1"/>
    <x v="0"/>
    <x v="0"/>
    <x v="0"/>
    <n v="0.71875"/>
  </r>
  <r>
    <n v="3567"/>
    <s v="Karen Perez"/>
    <s v="kerrjoshua@example.org"/>
    <n v="52"/>
    <s v="Female"/>
    <x v="13"/>
    <d v="2020-04-16T00:00:00"/>
    <x v="0"/>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x v="0"/>
    <m/>
    <x v="0"/>
    <s v="Social media"/>
    <d v="2023-06-01T20:51:36"/>
    <m/>
    <x v="0"/>
    <x v="3"/>
    <x v="11"/>
    <x v="0"/>
    <x v="0"/>
    <x v="0"/>
    <n v="0.24374999999999999"/>
  </r>
  <r>
    <n v="3568"/>
    <s v="Kathy Kaiser"/>
    <s v="matthewcooper@example.org"/>
    <n v="54"/>
    <s v="Other"/>
    <x v="28"/>
    <d v="2021-07-23T00:00:00"/>
    <x v="0"/>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x v="0"/>
    <m/>
    <x v="0"/>
    <s v="Email"/>
    <d v="2023-06-01T08:47:38"/>
    <m/>
    <x v="0"/>
    <x v="1"/>
    <x v="2"/>
    <x v="0"/>
    <x v="0"/>
    <x v="0"/>
    <n v="0.65"/>
  </r>
  <r>
    <n v="3569"/>
    <s v="Heather Williams"/>
    <s v="sharon17@example.org"/>
    <n v="59"/>
    <s v="Female"/>
    <x v="33"/>
    <d v="2020-04-26T00:00:00"/>
    <x v="3"/>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x v="1"/>
    <s v="Prevent either green send ability two only improve."/>
    <x v="3"/>
    <s v="Social media"/>
    <d v="2023-06-01T08:20:40"/>
    <d v="2023-06-01T18:22:40"/>
    <x v="1"/>
    <x v="3"/>
    <x v="11"/>
    <x v="1"/>
    <x v="1"/>
    <x v="1"/>
    <n v="0.24374999999999999"/>
  </r>
  <r>
    <n v="3570"/>
    <s v="Catherine Bennett"/>
    <s v="kathrynjones@example.org"/>
    <n v="42"/>
    <s v="Female"/>
    <x v="11"/>
    <d v="2020-11-22T00:00:00"/>
    <x v="4"/>
    <s v="Display issue"/>
    <s v="I'm having an issue with the {product_purchased}. Please assist. I've noticed that the issue occurs consistently when I use a specific feature or application on my {product_purchased}."/>
    <x v="2"/>
    <m/>
    <x v="1"/>
    <s v="Phone"/>
    <m/>
    <m/>
    <x v="0"/>
    <x v="9"/>
    <x v="3"/>
    <x v="1"/>
    <x v="0"/>
    <x v="1"/>
    <n v="0.26874999999999999"/>
  </r>
  <r>
    <n v="3571"/>
    <s v="David Ramos"/>
    <s v="kthornton@example.com"/>
    <n v="52"/>
    <s v="Male"/>
    <x v="41"/>
    <d v="2020-07-23T00:00:00"/>
    <x v="0"/>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x v="2"/>
    <m/>
    <x v="1"/>
    <s v="Phone"/>
    <m/>
    <m/>
    <x v="0"/>
    <x v="1"/>
    <x v="2"/>
    <x v="1"/>
    <x v="0"/>
    <x v="1"/>
    <n v="0.65"/>
  </r>
  <r>
    <n v="3572"/>
    <s v="Patricia Nelson"/>
    <s v="osbornekaren@example.org"/>
    <n v="54"/>
    <s v="Female"/>
    <x v="0"/>
    <d v="2020-09-02T00:00:00"/>
    <x v="1"/>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x v="1"/>
    <s v="Card possible financial family."/>
    <x v="1"/>
    <s v="Email"/>
    <d v="2023-06-01T20:45:44"/>
    <d v="2023-06-01T19:17:44"/>
    <x v="5"/>
    <x v="6"/>
    <x v="9"/>
    <x v="1"/>
    <x v="1"/>
    <x v="1"/>
    <n v="0.4"/>
  </r>
  <r>
    <n v="3573"/>
    <s v="Teresa Moore"/>
    <s v="katie44@example.org"/>
    <n v="53"/>
    <s v="Female"/>
    <x v="20"/>
    <d v="2021-09-11T00:00:00"/>
    <x v="0"/>
    <s v="Network problem"/>
    <s v="I'm having an issue with the {product_purchased}. Please assist._x000a__x000a_Q: How many units, when will they come?_x000a__x000a_A: By email, October 20th, 2017. I've already contacted customer support multiple times, but the issue remains unresolved."/>
    <x v="2"/>
    <m/>
    <x v="0"/>
    <s v="Email"/>
    <m/>
    <m/>
    <x v="0"/>
    <x v="1"/>
    <x v="9"/>
    <x v="0"/>
    <x v="0"/>
    <x v="1"/>
    <n v="0.73124999999999996"/>
  </r>
  <r>
    <n v="3574"/>
    <s v="Lisa Hayes"/>
    <s v="thompsonthomas@example.net"/>
    <n v="48"/>
    <s v="Male"/>
    <x v="15"/>
    <d v="2021-11-21T00:00:00"/>
    <x v="3"/>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x v="2"/>
    <m/>
    <x v="2"/>
    <s v="Phone"/>
    <m/>
    <m/>
    <x v="0"/>
    <x v="4"/>
    <x v="3"/>
    <x v="0"/>
    <x v="0"/>
    <x v="1"/>
    <n v="0.41875000000000001"/>
  </r>
  <r>
    <n v="3575"/>
    <s v="Terry Miller"/>
    <s v="lee05@example.com"/>
    <n v="32"/>
    <s v="Male"/>
    <x v="24"/>
    <d v="2020-10-28T00:00:00"/>
    <x v="0"/>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x v="0"/>
    <m/>
    <x v="2"/>
    <s v="Social media"/>
    <d v="2023-06-01T00:00:48"/>
    <m/>
    <x v="0"/>
    <x v="5"/>
    <x v="7"/>
    <x v="1"/>
    <x v="0"/>
    <x v="0"/>
    <n v="0.23749999999999999"/>
  </r>
  <r>
    <n v="3576"/>
    <s v="Dana Johnson"/>
    <s v="brandyhughes@example.com"/>
    <n v="38"/>
    <s v="Male"/>
    <x v="13"/>
    <d v="2020-07-30T00:00:00"/>
    <x v="4"/>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x v="1"/>
    <s v="Prevent agree carry treat."/>
    <x v="1"/>
    <s v="Email"/>
    <d v="2023-05-31T23:09:49"/>
    <d v="2023-06-01T18:06:49"/>
    <x v="4"/>
    <x v="0"/>
    <x v="2"/>
    <x v="1"/>
    <x v="1"/>
    <x v="1"/>
    <n v="1.0687500000000001"/>
  </r>
  <r>
    <n v="3577"/>
    <s v="Matthew Carpenter"/>
    <s v="kwells@example.net"/>
    <n v="33"/>
    <s v="Other"/>
    <x v="3"/>
    <d v="2021-12-10T00:00:00"/>
    <x v="4"/>
    <s v="Software bug"/>
    <s v="I'm having an issue with the {product_purchased}. Please assist. Contact details are available here._x000a__x000a_1-800-345-2216_x000a__x000a_2-833-745-3683 in-store contact info I need assistance as soon as possible because it's affecting my work and productivity."/>
    <x v="1"/>
    <s v="Too later investment establish true physical couple lose."/>
    <x v="3"/>
    <s v="Email"/>
    <d v="2023-06-01T11:37:51"/>
    <d v="2023-06-01T04:34:51"/>
    <x v="3"/>
    <x v="0"/>
    <x v="10"/>
    <x v="1"/>
    <x v="1"/>
    <x v="1"/>
    <n v="0.78125"/>
  </r>
  <r>
    <n v="3578"/>
    <s v="Bethany Powell"/>
    <s v="cameronjerry@example.com"/>
    <n v="45"/>
    <s v="Female"/>
    <x v="11"/>
    <d v="2020-06-27T00:00:00"/>
    <x v="4"/>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x v="0"/>
    <m/>
    <x v="3"/>
    <s v="Chat"/>
    <d v="2023-06-01T03:23:53"/>
    <m/>
    <x v="0"/>
    <x v="3"/>
    <x v="8"/>
    <x v="1"/>
    <x v="0"/>
    <x v="0"/>
    <n v="0.19375000000000001"/>
  </r>
  <r>
    <n v="3579"/>
    <s v="Laura Davis"/>
    <s v="cryan@example.org"/>
    <n v="30"/>
    <s v="Other"/>
    <x v="3"/>
    <d v="2020-07-18T00:00:00"/>
    <x v="2"/>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x v="1"/>
    <s v="Yet their performance soon my job."/>
    <x v="0"/>
    <s v="Phone"/>
    <d v="2023-05-31T23:28:55"/>
    <d v="2023-06-01T13:08:55"/>
    <x v="3"/>
    <x v="0"/>
    <x v="2"/>
    <x v="1"/>
    <x v="1"/>
    <x v="1"/>
    <n v="1.0687500000000001"/>
  </r>
  <r>
    <n v="3580"/>
    <s v="Christopher Romero"/>
    <s v="kgordon@example.com"/>
    <n v="55"/>
    <s v="Female"/>
    <x v="32"/>
    <d v="2021-01-16T00:00:00"/>
    <x v="4"/>
    <s v="Cancellation request"/>
    <s v="I'm having an issue with the {product_purchased}. Please assist. https://t.co/HjwJhbA5Ix â€” J.R.R. Tolkien (@jrrogers) May 30, I've followed the troubleshooting steps mentioned in the user manual, but the issue persists."/>
    <x v="1"/>
    <s v="Subject name he together key maintain."/>
    <x v="0"/>
    <s v="Chat"/>
    <d v="2023-06-01T08:19:56"/>
    <d v="2023-06-01T10:00:56"/>
    <x v="1"/>
    <x v="8"/>
    <x v="6"/>
    <x v="1"/>
    <x v="1"/>
    <x v="1"/>
    <n v="0.25624999999999998"/>
  </r>
  <r>
    <n v="3581"/>
    <s v="Maria Lee"/>
    <s v="zward@example.net"/>
    <n v="54"/>
    <s v="Female"/>
    <x v="21"/>
    <d v="2020-10-21T00:00:00"/>
    <x v="1"/>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x v="0"/>
    <m/>
    <x v="1"/>
    <s v="Email"/>
    <d v="2023-06-01T14:29:58"/>
    <m/>
    <x v="0"/>
    <x v="2"/>
    <x v="7"/>
    <x v="1"/>
    <x v="0"/>
    <x v="0"/>
    <n v="0.7"/>
  </r>
  <r>
    <n v="3582"/>
    <s v="Kyle Flores"/>
    <s v="bradleystanley@example.net"/>
    <n v="67"/>
    <s v="Male"/>
    <x v="18"/>
    <d v="2020-04-30T00:00:00"/>
    <x v="0"/>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x v="1"/>
    <s v="Yeah sing treatment mouth wish."/>
    <x v="1"/>
    <s v="Chat"/>
    <d v="2023-06-01T21:30:00"/>
    <d v="2023-06-01T10:32:00"/>
    <x v="4"/>
    <x v="4"/>
    <x v="11"/>
    <x v="1"/>
    <x v="1"/>
    <x v="1"/>
    <n v="0.42499999999999999"/>
  </r>
  <r>
    <n v="3583"/>
    <s v="Jeremy Schwartz"/>
    <s v="kimberlywhite@example.org"/>
    <n v="18"/>
    <s v="Female"/>
    <x v="10"/>
    <d v="2021-12-06T00:00:00"/>
    <x v="0"/>
    <s v="Refund request"/>
    <s v="I'm having an issue with the {product_purchased}. Please assist. $55.00_x000a__x000a_1. Add # of items to cart_x000a__x000a_Add $55 (plus taxes) to cart._x000a__x000a_Add Item to Cart I've checked the device settings and made sure that everything is configured correctly."/>
    <x v="1"/>
    <s v="Old final wife list office."/>
    <x v="2"/>
    <s v="Email"/>
    <d v="2023-06-01T18:40:01"/>
    <d v="2023-06-01T19:58:01"/>
    <x v="3"/>
    <x v="1"/>
    <x v="10"/>
    <x v="1"/>
    <x v="1"/>
    <x v="1"/>
    <n v="0.66249999999999998"/>
  </r>
  <r>
    <n v="3584"/>
    <s v="Michelle Rodgers"/>
    <s v="wandamccall@example.org"/>
    <n v="54"/>
    <s v="Other"/>
    <x v="18"/>
    <d v="2020-08-03T00:00:00"/>
    <x v="3"/>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x v="0"/>
    <m/>
    <x v="2"/>
    <s v="Social media"/>
    <d v="2023-06-01T09:00:02"/>
    <m/>
    <x v="0"/>
    <x v="2"/>
    <x v="5"/>
    <x v="1"/>
    <x v="0"/>
    <x v="0"/>
    <n v="0.64375000000000004"/>
  </r>
  <r>
    <n v="3585"/>
    <s v="Victoria Allison"/>
    <s v="beth19@example.org"/>
    <n v="61"/>
    <s v="Female"/>
    <x v="33"/>
    <d v="2020-07-07T00:00:00"/>
    <x v="1"/>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x v="1"/>
    <s v="Human course such appear."/>
    <x v="0"/>
    <s v="Phone"/>
    <d v="2023-06-01T11:05:03"/>
    <d v="2023-06-01T01:56:03"/>
    <x v="5"/>
    <x v="0"/>
    <x v="2"/>
    <x v="1"/>
    <x v="1"/>
    <x v="1"/>
    <n v="1.0687500000000001"/>
  </r>
  <r>
    <n v="3586"/>
    <s v="Joseph Mullins"/>
    <s v="rhonda73@example.net"/>
    <n v="69"/>
    <s v="Other"/>
    <x v="2"/>
    <d v="2020-06-29T00:00:00"/>
    <x v="4"/>
    <s v="Payment issue"/>
    <s v="I'm having an issue with the {product_purchased}. Please assist. I'm concerned about the security of my {product_purchased} and would like to ensure that my data is safe."/>
    <x v="2"/>
    <m/>
    <x v="1"/>
    <s v="Phone"/>
    <m/>
    <m/>
    <x v="0"/>
    <x v="10"/>
    <x v="8"/>
    <x v="1"/>
    <x v="0"/>
    <x v="1"/>
    <n v="0.23125000000000001"/>
  </r>
  <r>
    <n v="3587"/>
    <s v="Ebony Wilson"/>
    <s v="christina10@example.net"/>
    <n v="41"/>
    <s v="Other"/>
    <x v="15"/>
    <d v="2020-10-29T00:00:00"/>
    <x v="2"/>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x v="1"/>
    <s v="Adult them guy seek color while while."/>
    <x v="3"/>
    <s v="Chat"/>
    <d v="2023-06-01T04:09:05"/>
    <d v="2023-06-01T03:33:05"/>
    <x v="4"/>
    <x v="0"/>
    <x v="7"/>
    <x v="1"/>
    <x v="1"/>
    <x v="1"/>
    <n v="0.83750000000000002"/>
  </r>
  <r>
    <n v="3588"/>
    <s v="Lisa Smith"/>
    <s v="dakota86@example.com"/>
    <n v="62"/>
    <s v="Male"/>
    <x v="20"/>
    <d v="2020-07-31T00:00:00"/>
    <x v="4"/>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x v="0"/>
    <m/>
    <x v="1"/>
    <s v="Social media"/>
    <d v="2023-06-01T08:45:07"/>
    <m/>
    <x v="0"/>
    <x v="1"/>
    <x v="2"/>
    <x v="1"/>
    <x v="0"/>
    <x v="0"/>
    <n v="0.65"/>
  </r>
  <r>
    <n v="3589"/>
    <s v="David Simmons"/>
    <s v="sandra11@example.net"/>
    <n v="34"/>
    <s v="Other"/>
    <x v="2"/>
    <d v="2021-04-17T00:00:00"/>
    <x v="4"/>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x v="2"/>
    <m/>
    <x v="2"/>
    <s v="Social media"/>
    <m/>
    <m/>
    <x v="0"/>
    <x v="2"/>
    <x v="11"/>
    <x v="0"/>
    <x v="0"/>
    <x v="1"/>
    <n v="0.65"/>
  </r>
  <r>
    <n v="3590"/>
    <s v="Anthony Giles"/>
    <s v="michelle55@example.org"/>
    <n v="37"/>
    <s v="Female"/>
    <x v="24"/>
    <d v="2021-03-14T00:00:00"/>
    <x v="4"/>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x v="1"/>
    <s v="Several really foreign conference treatment then after."/>
    <x v="1"/>
    <s v="Email"/>
    <d v="2023-06-01T19:50:10"/>
    <d v="2023-06-01T19:50:10"/>
    <x v="5"/>
    <x v="5"/>
    <x v="0"/>
    <x v="1"/>
    <x v="1"/>
    <x v="1"/>
    <n v="0.26874999999999999"/>
  </r>
  <r>
    <n v="3591"/>
    <s v="Melissa Garner"/>
    <s v="danielleyoung@example.org"/>
    <n v="46"/>
    <s v="Other"/>
    <x v="21"/>
    <d v="2020-11-07T00:00:00"/>
    <x v="1"/>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x v="0"/>
    <m/>
    <x v="1"/>
    <s v="Phone"/>
    <d v="2023-06-01T09:17:12"/>
    <m/>
    <x v="0"/>
    <x v="6"/>
    <x v="3"/>
    <x v="1"/>
    <x v="0"/>
    <x v="0"/>
    <n v="0.51875000000000004"/>
  </r>
  <r>
    <n v="3592"/>
    <s v="Olivia Lambert"/>
    <s v="wschwartz@example.org"/>
    <n v="62"/>
    <s v="Other"/>
    <x v="1"/>
    <d v="2020-11-10T00:00:00"/>
    <x v="4"/>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x v="1"/>
    <s v="Best truth per author."/>
    <x v="1"/>
    <s v="Phone"/>
    <d v="2023-06-01T12:48:14"/>
    <d v="2023-06-01T20:58:14"/>
    <x v="5"/>
    <x v="2"/>
    <x v="3"/>
    <x v="1"/>
    <x v="1"/>
    <x v="1"/>
    <n v="0.6"/>
  </r>
  <r>
    <n v="3593"/>
    <s v="Heather Henderson"/>
    <s v="welliott@example.com"/>
    <n v="58"/>
    <s v="Other"/>
    <x v="40"/>
    <d v="2021-03-04T00:00:00"/>
    <x v="1"/>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x v="0"/>
    <m/>
    <x v="0"/>
    <s v="Phone"/>
    <d v="2023-06-01T00:17:14"/>
    <m/>
    <x v="0"/>
    <x v="10"/>
    <x v="0"/>
    <x v="0"/>
    <x v="0"/>
    <x v="0"/>
    <n v="0.16250000000000001"/>
  </r>
  <r>
    <n v="3594"/>
    <s v="Sara Murray"/>
    <s v="gguerra@example.org"/>
    <n v="51"/>
    <s v="Female"/>
    <x v="25"/>
    <d v="2021-10-04T00:00:00"/>
    <x v="3"/>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x v="0"/>
    <m/>
    <x v="0"/>
    <s v="Email"/>
    <d v="2023-06-01T06:59:16"/>
    <m/>
    <x v="0"/>
    <x v="3"/>
    <x v="7"/>
    <x v="0"/>
    <x v="0"/>
    <x v="0"/>
    <n v="0.21249999999999999"/>
  </r>
  <r>
    <n v="3595"/>
    <s v="Faith Martin"/>
    <s v="gonzalesdeborah@example.net"/>
    <n v="59"/>
    <s v="Other"/>
    <x v="39"/>
    <d v="2021-02-03T00:00:00"/>
    <x v="1"/>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x v="1"/>
    <s v="Follow in miss certainly ask south political."/>
    <x v="1"/>
    <s v="Phone"/>
    <d v="2023-06-01T22:58:16"/>
    <d v="2023-06-01T00:06:16"/>
    <x v="4"/>
    <x v="1"/>
    <x v="4"/>
    <x v="1"/>
    <x v="1"/>
    <x v="1"/>
    <n v="0.70625000000000004"/>
  </r>
  <r>
    <n v="3596"/>
    <s v="Pamela Pruitt"/>
    <s v="alexisrogers@example.org"/>
    <n v="55"/>
    <s v="Male"/>
    <x v="11"/>
    <d v="2021-01-01T00:00:00"/>
    <x v="3"/>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x v="0"/>
    <m/>
    <x v="3"/>
    <s v="Phone"/>
    <d v="2023-06-01T11:09:18"/>
    <m/>
    <x v="0"/>
    <x v="0"/>
    <x v="6"/>
    <x v="1"/>
    <x v="0"/>
    <x v="0"/>
    <n v="0.8"/>
  </r>
  <r>
    <n v="3597"/>
    <s v="John Bond"/>
    <s v="jharris@example.com"/>
    <n v="48"/>
    <s v="Male"/>
    <x v="11"/>
    <d v="2020-12-27T00:00:00"/>
    <x v="4"/>
    <s v="Installation support"/>
    <s v="I'm having an issue with the {product_purchased}. Please assist. If it's still possible to get it, feel free to email us. I've tried different settings and configurations on my {product_purchased}, but the issue persists."/>
    <x v="0"/>
    <m/>
    <x v="2"/>
    <s v="Social media"/>
    <d v="2023-06-01T00:58:19"/>
    <m/>
    <x v="0"/>
    <x v="5"/>
    <x v="10"/>
    <x v="1"/>
    <x v="0"/>
    <x v="0"/>
    <n v="0.27500000000000002"/>
  </r>
  <r>
    <n v="3598"/>
    <s v="Bonnie Sullivan"/>
    <s v="michelle43@example.org"/>
    <n v="40"/>
    <s v="Male"/>
    <x v="27"/>
    <d v="2021-05-04T00:00:00"/>
    <x v="0"/>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x v="0"/>
    <m/>
    <x v="3"/>
    <s v="Phone"/>
    <d v="2023-06-01T08:14:21"/>
    <m/>
    <x v="0"/>
    <x v="0"/>
    <x v="1"/>
    <x v="1"/>
    <x v="0"/>
    <x v="0"/>
    <n v="0.80625000000000002"/>
  </r>
  <r>
    <n v="3599"/>
    <s v="Kaylee Rivera"/>
    <s v="nwilkinson@example.org"/>
    <n v="55"/>
    <s v="Female"/>
    <x v="37"/>
    <d v="2020-02-16T00:00:00"/>
    <x v="2"/>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x v="1"/>
    <s v="Too never page walk tax five."/>
    <x v="2"/>
    <s v="Phone"/>
    <d v="2023-06-01T10:53:23"/>
    <d v="2023-06-01T02:15:23"/>
    <x v="4"/>
    <x v="0"/>
    <x v="4"/>
    <x v="1"/>
    <x v="1"/>
    <x v="1"/>
    <n v="0.9375"/>
  </r>
  <r>
    <n v="3600"/>
    <s v="Joshua Perez"/>
    <s v="natashamora@example.org"/>
    <n v="57"/>
    <s v="Female"/>
    <x v="39"/>
    <d v="2021-04-01T00:00:00"/>
    <x v="2"/>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x v="2"/>
    <m/>
    <x v="2"/>
    <s v="Email"/>
    <m/>
    <m/>
    <x v="0"/>
    <x v="0"/>
    <x v="11"/>
    <x v="0"/>
    <x v="0"/>
    <x v="1"/>
    <n v="0.875"/>
  </r>
  <r>
    <n v="3601"/>
    <s v="Ashley Pruitt"/>
    <s v="glenda02@example.com"/>
    <n v="60"/>
    <s v="Male"/>
    <x v="22"/>
    <d v="2021-03-17T00:00:00"/>
    <x v="0"/>
    <s v="Product setup"/>
    <s v="I'm having an issue with the {product_purchased}. Please assist._x000a__x000a_We are not affiliated with any of the partners or any of their brands. I've already contacted customer support multiple times, but the issue remains unresolved."/>
    <x v="1"/>
    <s v="Country product them."/>
    <x v="0"/>
    <s v="Chat"/>
    <d v="2023-06-01T17:42:26"/>
    <d v="2023-06-01T13:22:26"/>
    <x v="4"/>
    <x v="5"/>
    <x v="0"/>
    <x v="1"/>
    <x v="1"/>
    <x v="1"/>
    <n v="0.26874999999999999"/>
  </r>
  <r>
    <n v="3602"/>
    <s v="Jason Kim"/>
    <s v="gonzalezmax@example.com"/>
    <n v="69"/>
    <s v="Other"/>
    <x v="9"/>
    <d v="2021-07-18T00:00:00"/>
    <x v="2"/>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x v="2"/>
    <m/>
    <x v="3"/>
    <s v="Email"/>
    <m/>
    <m/>
    <x v="0"/>
    <x v="4"/>
    <x v="2"/>
    <x v="1"/>
    <x v="0"/>
    <x v="1"/>
    <n v="0.43125000000000002"/>
  </r>
  <r>
    <n v="3603"/>
    <s v="Troy Mathis"/>
    <s v="yprice@example.net"/>
    <n v="40"/>
    <s v="Other"/>
    <x v="6"/>
    <d v="2020-04-25T00:00:00"/>
    <x v="0"/>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x v="2"/>
    <m/>
    <x v="0"/>
    <s v="Social media"/>
    <m/>
    <m/>
    <x v="0"/>
    <x v="1"/>
    <x v="11"/>
    <x v="0"/>
    <x v="0"/>
    <x v="1"/>
    <n v="0.65625"/>
  </r>
  <r>
    <n v="3604"/>
    <s v="Brent West"/>
    <s v="robertsjoseph@example.com"/>
    <n v="65"/>
    <s v="Female"/>
    <x v="27"/>
    <d v="2021-06-01T00:00:00"/>
    <x v="4"/>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x v="0"/>
    <m/>
    <x v="0"/>
    <s v="Phone"/>
    <d v="2023-06-01T09:45:31"/>
    <m/>
    <x v="0"/>
    <x v="8"/>
    <x v="8"/>
    <x v="0"/>
    <x v="0"/>
    <x v="0"/>
    <n v="0.19375000000000001"/>
  </r>
  <r>
    <n v="3605"/>
    <s v="Crystal Moore"/>
    <s v="kristensmith@example.org"/>
    <n v="36"/>
    <s v="Male"/>
    <x v="3"/>
    <d v="2020-06-27T00:00:00"/>
    <x v="0"/>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x v="1"/>
    <s v="Sometimes very almost individual purpose."/>
    <x v="0"/>
    <s v="Social media"/>
    <d v="2023-06-01T19:42:32"/>
    <d v="2023-06-01T20:43:32"/>
    <x v="1"/>
    <x v="1"/>
    <x v="8"/>
    <x v="1"/>
    <x v="1"/>
    <x v="1"/>
    <n v="0.64375000000000004"/>
  </r>
  <r>
    <n v="3606"/>
    <s v="Bridget Fernandez"/>
    <s v="robinsonreginald@example.org"/>
    <n v="37"/>
    <s v="Female"/>
    <x v="38"/>
    <d v="2021-05-27T00:00:00"/>
    <x v="3"/>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x v="2"/>
    <m/>
    <x v="2"/>
    <s v="Phone"/>
    <m/>
    <m/>
    <x v="0"/>
    <x v="0"/>
    <x v="1"/>
    <x v="0"/>
    <x v="0"/>
    <x v="1"/>
    <n v="0.80625000000000002"/>
  </r>
  <r>
    <n v="3607"/>
    <s v="Beth Morris"/>
    <s v="adamsjames@example.org"/>
    <n v="39"/>
    <s v="Female"/>
    <x v="16"/>
    <d v="2020-07-27T00:00:00"/>
    <x v="1"/>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x v="2"/>
    <m/>
    <x v="3"/>
    <s v="Phone"/>
    <m/>
    <m/>
    <x v="0"/>
    <x v="4"/>
    <x v="2"/>
    <x v="1"/>
    <x v="0"/>
    <x v="1"/>
    <n v="0.43125000000000002"/>
  </r>
  <r>
    <n v="3608"/>
    <s v="Christian Gonzalez"/>
    <s v="eswanson@example.com"/>
    <n v="18"/>
    <s v="Other"/>
    <x v="36"/>
    <d v="2020-07-26T00:00:00"/>
    <x v="4"/>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x v="2"/>
    <m/>
    <x v="2"/>
    <s v="Social media"/>
    <m/>
    <m/>
    <x v="0"/>
    <x v="5"/>
    <x v="2"/>
    <x v="0"/>
    <x v="0"/>
    <x v="1"/>
    <n v="0.25"/>
  </r>
  <r>
    <n v="3609"/>
    <s v="Elizabeth Larsen"/>
    <s v="jsantiago@example.org"/>
    <n v="52"/>
    <s v="Male"/>
    <x v="2"/>
    <d v="2020-05-10T00:00:00"/>
    <x v="3"/>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x v="2"/>
    <m/>
    <x v="1"/>
    <s v="Social media"/>
    <m/>
    <m/>
    <x v="0"/>
    <x v="1"/>
    <x v="1"/>
    <x v="1"/>
    <x v="0"/>
    <x v="1"/>
    <n v="0.71875"/>
  </r>
  <r>
    <n v="3610"/>
    <s v="Matthew Perez"/>
    <s v="zgarcia@example.org"/>
    <n v="48"/>
    <s v="Male"/>
    <x v="25"/>
    <d v="2020-09-15T00:00:00"/>
    <x v="1"/>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x v="1"/>
    <s v="Including international respond yourself improve significant against."/>
    <x v="2"/>
    <s v="Social media"/>
    <d v="2023-06-01T18:48:41"/>
    <d v="2023-06-01T11:50:41"/>
    <x v="5"/>
    <x v="1"/>
    <x v="9"/>
    <x v="1"/>
    <x v="1"/>
    <x v="1"/>
    <n v="0.73124999999999996"/>
  </r>
  <r>
    <n v="3611"/>
    <s v="Julie Nelson"/>
    <s v="vlamb@example.com"/>
    <n v="56"/>
    <s v="Male"/>
    <x v="29"/>
    <d v="2020-08-27T00:00:00"/>
    <x v="4"/>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x v="0"/>
    <m/>
    <x v="3"/>
    <s v="Chat"/>
    <d v="2023-06-01T01:49:42"/>
    <m/>
    <x v="0"/>
    <x v="6"/>
    <x v="5"/>
    <x v="1"/>
    <x v="0"/>
    <x v="0"/>
    <n v="0.41875000000000001"/>
  </r>
  <r>
    <n v="3612"/>
    <s v="Erin Swanson"/>
    <s v="robert94@example.org"/>
    <n v="68"/>
    <s v="Male"/>
    <x v="37"/>
    <d v="2021-03-10T00:00:00"/>
    <x v="2"/>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x v="2"/>
    <m/>
    <x v="1"/>
    <s v="Phone"/>
    <m/>
    <m/>
    <x v="0"/>
    <x v="1"/>
    <x v="0"/>
    <x v="1"/>
    <x v="0"/>
    <x v="1"/>
    <n v="0.63124999999999998"/>
  </r>
  <r>
    <n v="3613"/>
    <s v="Mathew Gonzales"/>
    <s v="stevensjames@example.net"/>
    <n v="40"/>
    <s v="Male"/>
    <x v="15"/>
    <d v="2021-11-03T00:00:00"/>
    <x v="1"/>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x v="0"/>
    <m/>
    <x v="1"/>
    <s v="Email"/>
    <d v="2023-06-01T05:45:46"/>
    <m/>
    <x v="0"/>
    <x v="1"/>
    <x v="3"/>
    <x v="1"/>
    <x v="0"/>
    <x v="0"/>
    <n v="0.65625"/>
  </r>
  <r>
    <n v="3614"/>
    <s v="Patricia Yang"/>
    <s v="patrick84@example.com"/>
    <n v="50"/>
    <s v="Other"/>
    <x v="33"/>
    <d v="2020-07-24T00:00:00"/>
    <x v="3"/>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x v="0"/>
    <m/>
    <x v="3"/>
    <s v="Chat"/>
    <d v="2023-06-01T20:32:46"/>
    <m/>
    <x v="0"/>
    <x v="5"/>
    <x v="2"/>
    <x v="1"/>
    <x v="0"/>
    <x v="0"/>
    <n v="0.25"/>
  </r>
  <r>
    <n v="3615"/>
    <s v="Johnathan Powell"/>
    <s v="benjamin87@example.com"/>
    <n v="20"/>
    <s v="Male"/>
    <x v="11"/>
    <d v="2021-07-17T00:00:00"/>
    <x v="0"/>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x v="2"/>
    <m/>
    <x v="2"/>
    <s v="Social media"/>
    <m/>
    <m/>
    <x v="0"/>
    <x v="1"/>
    <x v="2"/>
    <x v="0"/>
    <x v="0"/>
    <x v="1"/>
    <n v="0.65"/>
  </r>
  <r>
    <n v="3616"/>
    <s v="Stacey Brown"/>
    <s v="hayley13@example.net"/>
    <n v="35"/>
    <s v="Female"/>
    <x v="33"/>
    <d v="2021-10-22T00:00:00"/>
    <x v="0"/>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x v="2"/>
    <m/>
    <x v="3"/>
    <s v="Phone"/>
    <m/>
    <m/>
    <x v="0"/>
    <x v="4"/>
    <x v="7"/>
    <x v="1"/>
    <x v="0"/>
    <x v="1"/>
    <n v="0.48125000000000001"/>
  </r>
  <r>
    <n v="3617"/>
    <s v="Amanda Perkins"/>
    <s v="joseph47@example.org"/>
    <n v="69"/>
    <s v="Female"/>
    <x v="22"/>
    <d v="2021-06-06T00:00:00"/>
    <x v="4"/>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x v="2"/>
    <m/>
    <x v="2"/>
    <s v="Phone"/>
    <m/>
    <m/>
    <x v="0"/>
    <x v="3"/>
    <x v="8"/>
    <x v="0"/>
    <x v="0"/>
    <x v="1"/>
    <n v="0.19375000000000001"/>
  </r>
  <r>
    <n v="3618"/>
    <s v="Kyle Wilson"/>
    <s v="parkercody@example.net"/>
    <n v="48"/>
    <s v="Other"/>
    <x v="2"/>
    <d v="2021-08-31T00:00:00"/>
    <x v="2"/>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x v="1"/>
    <s v="Few another court voice people western nothing."/>
    <x v="1"/>
    <s v="Email"/>
    <d v="2023-06-01T11:30:52"/>
    <d v="2023-06-01T04:44:52"/>
    <x v="2"/>
    <x v="10"/>
    <x v="5"/>
    <x v="1"/>
    <x v="1"/>
    <x v="1"/>
    <n v="0.16875000000000001"/>
  </r>
  <r>
    <n v="3619"/>
    <s v="Jordan Black"/>
    <s v="robert34@example.com"/>
    <n v="64"/>
    <s v="Other"/>
    <x v="14"/>
    <d v="2021-07-11T00:00:00"/>
    <x v="4"/>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x v="0"/>
    <m/>
    <x v="3"/>
    <s v="Email"/>
    <d v="2023-06-01T19:22:53"/>
    <m/>
    <x v="0"/>
    <x v="6"/>
    <x v="2"/>
    <x v="1"/>
    <x v="0"/>
    <x v="0"/>
    <n v="0.47499999999999998"/>
  </r>
  <r>
    <n v="3620"/>
    <s v="April Lopez"/>
    <s v="victor56@example.org"/>
    <n v="55"/>
    <s v="Other"/>
    <x v="1"/>
    <d v="2021-06-20T00:00:00"/>
    <x v="3"/>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x v="0"/>
    <m/>
    <x v="0"/>
    <s v="Email"/>
    <d v="2023-06-01T07:52:54"/>
    <m/>
    <x v="0"/>
    <x v="0"/>
    <x v="8"/>
    <x v="0"/>
    <x v="0"/>
    <x v="0"/>
    <n v="0.84375"/>
  </r>
  <r>
    <n v="3621"/>
    <s v="Roberta Robinson"/>
    <s v="dmiller@example.org"/>
    <n v="26"/>
    <s v="Male"/>
    <x v="0"/>
    <d v="2020-05-22T00:00:00"/>
    <x v="2"/>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x v="0"/>
    <m/>
    <x v="3"/>
    <s v="Social media"/>
    <d v="2023-06-01T13:16:55"/>
    <m/>
    <x v="0"/>
    <x v="3"/>
    <x v="1"/>
    <x v="1"/>
    <x v="0"/>
    <x v="0"/>
    <n v="0.2"/>
  </r>
  <r>
    <n v="3622"/>
    <s v="Wesley Rollins"/>
    <s v="npage@example.org"/>
    <n v="46"/>
    <s v="Male"/>
    <x v="13"/>
    <d v="2021-03-25T00:00:00"/>
    <x v="0"/>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x v="1"/>
    <s v="Market responsibility goal follow sell other."/>
    <x v="2"/>
    <s v="Phone"/>
    <d v="2023-06-01T18:09:56"/>
    <d v="2023-06-01T10:39:56"/>
    <x v="1"/>
    <x v="1"/>
    <x v="0"/>
    <x v="1"/>
    <x v="1"/>
    <x v="1"/>
    <n v="0.63124999999999998"/>
  </r>
  <r>
    <n v="3623"/>
    <s v="Ashley Burnett"/>
    <s v="mconway@example.org"/>
    <n v="22"/>
    <s v="Male"/>
    <x v="30"/>
    <d v="2021-05-18T00:00:00"/>
    <x v="4"/>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x v="2"/>
    <m/>
    <x v="1"/>
    <s v="Email"/>
    <m/>
    <m/>
    <x v="0"/>
    <x v="7"/>
    <x v="1"/>
    <x v="1"/>
    <x v="0"/>
    <x v="1"/>
    <n v="0.23749999999999999"/>
  </r>
  <r>
    <n v="3624"/>
    <s v="Richard Clark"/>
    <s v="kcordova@example.com"/>
    <n v="44"/>
    <s v="Male"/>
    <x v="27"/>
    <d v="2020-09-26T00:00:00"/>
    <x v="2"/>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x v="1"/>
    <s v="Interview staff room today student staff agency."/>
    <x v="3"/>
    <s v="Chat"/>
    <d v="2023-06-01T21:07:58"/>
    <d v="2023-06-01T14:12:58"/>
    <x v="1"/>
    <x v="2"/>
    <x v="9"/>
    <x v="1"/>
    <x v="1"/>
    <x v="1"/>
    <n v="0.61250000000000004"/>
  </r>
  <r>
    <n v="3625"/>
    <s v="Kevin Long"/>
    <s v="idillon@example.net"/>
    <n v="22"/>
    <s v="Female"/>
    <x v="18"/>
    <d v="2020-08-30T00:00:00"/>
    <x v="3"/>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x v="2"/>
    <m/>
    <x v="2"/>
    <s v="Social media"/>
    <m/>
    <m/>
    <x v="0"/>
    <x v="0"/>
    <x v="5"/>
    <x v="0"/>
    <x v="0"/>
    <x v="1"/>
    <n v="0.89375000000000004"/>
  </r>
  <r>
    <n v="3626"/>
    <s v="Steven Hurst"/>
    <s v="tommy54@example.org"/>
    <n v="20"/>
    <s v="Other"/>
    <x v="38"/>
    <d v="2020-08-24T00:00:00"/>
    <x v="1"/>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x v="2"/>
    <m/>
    <x v="0"/>
    <s v="Phone"/>
    <m/>
    <m/>
    <x v="0"/>
    <x v="0"/>
    <x v="5"/>
    <x v="0"/>
    <x v="0"/>
    <x v="1"/>
    <n v="0.89375000000000004"/>
  </r>
  <r>
    <n v="3627"/>
    <s v="Michelle Schneider"/>
    <s v="david52@example.net"/>
    <n v="55"/>
    <s v="Other"/>
    <x v="24"/>
    <d v="2021-03-15T00:00:00"/>
    <x v="0"/>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x v="0"/>
    <m/>
    <x v="2"/>
    <s v="Social media"/>
    <d v="2023-06-01T18:39:02"/>
    <m/>
    <x v="0"/>
    <x v="10"/>
    <x v="0"/>
    <x v="1"/>
    <x v="0"/>
    <x v="0"/>
    <n v="0.16250000000000001"/>
  </r>
  <r>
    <n v="3628"/>
    <s v="Jacob Buchanan"/>
    <s v="oadams@example.net"/>
    <n v="44"/>
    <s v="Other"/>
    <x v="28"/>
    <d v="2021-06-26T00:00:00"/>
    <x v="4"/>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x v="1"/>
    <s v="Provide single audience goal."/>
    <x v="2"/>
    <s v="Chat"/>
    <d v="2023-06-01T07:12:04"/>
    <d v="2023-06-01T14:35:04"/>
    <x v="4"/>
    <x v="1"/>
    <x v="8"/>
    <x v="1"/>
    <x v="1"/>
    <x v="1"/>
    <n v="0.64375000000000004"/>
  </r>
  <r>
    <n v="3629"/>
    <s v="Dr. Brittany Mcfarland"/>
    <s v="coxsara@example.com"/>
    <n v="56"/>
    <s v="Other"/>
    <x v="10"/>
    <d v="2021-05-11T00:00:00"/>
    <x v="2"/>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x v="2"/>
    <m/>
    <x v="0"/>
    <s v="Social media"/>
    <m/>
    <m/>
    <x v="0"/>
    <x v="0"/>
    <x v="1"/>
    <x v="0"/>
    <x v="0"/>
    <x v="1"/>
    <n v="0.80625000000000002"/>
  </r>
  <r>
    <n v="3630"/>
    <s v="Scott Warner"/>
    <s v="jessicaweeks@example.com"/>
    <n v="44"/>
    <s v="Female"/>
    <x v="9"/>
    <d v="2021-11-27T00:00:00"/>
    <x v="4"/>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x v="2"/>
    <m/>
    <x v="2"/>
    <s v="Phone"/>
    <m/>
    <m/>
    <x v="0"/>
    <x v="0"/>
    <x v="3"/>
    <x v="0"/>
    <x v="0"/>
    <x v="1"/>
    <n v="0.9375"/>
  </r>
  <r>
    <n v="3631"/>
    <s v="Patrick Green"/>
    <s v="victoria30@example.net"/>
    <n v="67"/>
    <s v="Female"/>
    <x v="29"/>
    <d v="2021-01-14T00:00:00"/>
    <x v="4"/>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x v="0"/>
    <m/>
    <x v="2"/>
    <s v="Email"/>
    <d v="2023-06-01T20:22:09"/>
    <m/>
    <x v="0"/>
    <x v="4"/>
    <x v="6"/>
    <x v="1"/>
    <x v="0"/>
    <x v="0"/>
    <n v="0.51875000000000004"/>
  </r>
  <r>
    <n v="3632"/>
    <s v="Jessica Sanchez"/>
    <s v="nashcody@example.com"/>
    <n v="41"/>
    <s v="Other"/>
    <x v="19"/>
    <d v="2020-02-20T00:00:00"/>
    <x v="2"/>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x v="0"/>
    <m/>
    <x v="0"/>
    <s v="Email"/>
    <d v="2023-06-01T18:30:11"/>
    <m/>
    <x v="0"/>
    <x v="1"/>
    <x v="4"/>
    <x v="0"/>
    <x v="0"/>
    <x v="0"/>
    <n v="0.70625000000000004"/>
  </r>
  <r>
    <n v="3633"/>
    <s v="Lauren Baker"/>
    <s v="gonzalezgavin@example.com"/>
    <n v="70"/>
    <s v="Female"/>
    <x v="24"/>
    <d v="2020-03-01T00:00:00"/>
    <x v="2"/>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x v="2"/>
    <m/>
    <x v="2"/>
    <s v="Chat"/>
    <m/>
    <m/>
    <x v="0"/>
    <x v="4"/>
    <x v="0"/>
    <x v="0"/>
    <x v="0"/>
    <x v="1"/>
    <n v="0.36875000000000002"/>
  </r>
  <r>
    <n v="3634"/>
    <s v="Dale Ruiz"/>
    <s v="evan91@example.org"/>
    <n v="22"/>
    <s v="Male"/>
    <x v="3"/>
    <d v="2021-03-18T00:00:00"/>
    <x v="2"/>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x v="0"/>
    <m/>
    <x v="3"/>
    <s v="Phone"/>
    <d v="2023-06-01T00:37:13"/>
    <m/>
    <x v="0"/>
    <x v="0"/>
    <x v="0"/>
    <x v="1"/>
    <x v="0"/>
    <x v="0"/>
    <n v="0.76875000000000004"/>
  </r>
  <r>
    <n v="3635"/>
    <s v="Anthony Benjamin"/>
    <s v="andrearobertson@example.net"/>
    <n v="26"/>
    <s v="Other"/>
    <x v="7"/>
    <d v="2021-11-06T00:00:00"/>
    <x v="3"/>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x v="1"/>
    <s v="May result resource draw foreign effort probably any."/>
    <x v="0"/>
    <s v="Email"/>
    <d v="2023-06-01T11:44:14"/>
    <d v="2023-06-01T18:43:14"/>
    <x v="1"/>
    <x v="0"/>
    <x v="3"/>
    <x v="1"/>
    <x v="1"/>
    <x v="1"/>
    <n v="0.9375"/>
  </r>
  <r>
    <n v="3636"/>
    <s v="Michele Hunt"/>
    <s v="nphillips@example.net"/>
    <n v="52"/>
    <s v="Male"/>
    <x v="41"/>
    <d v="2020-02-26T00:00:00"/>
    <x v="2"/>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x v="2"/>
    <m/>
    <x v="3"/>
    <s v="Email"/>
    <m/>
    <m/>
    <x v="0"/>
    <x v="2"/>
    <x v="4"/>
    <x v="1"/>
    <x v="0"/>
    <x v="1"/>
    <n v="0.6875"/>
  </r>
  <r>
    <n v="3637"/>
    <s v="Christy Johnson"/>
    <s v="mpatel@example.net"/>
    <n v="44"/>
    <s v="Other"/>
    <x v="18"/>
    <d v="2020-01-29T00:00:00"/>
    <x v="1"/>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x v="1"/>
    <s v="Few film member behind third."/>
    <x v="1"/>
    <s v="Email"/>
    <d v="2023-06-01T11:05:17"/>
    <d v="2023-06-01T12:37:17"/>
    <x v="2"/>
    <x v="1"/>
    <x v="6"/>
    <x v="1"/>
    <x v="1"/>
    <x v="1"/>
    <n v="0.79374999999999996"/>
  </r>
  <r>
    <n v="3638"/>
    <s v="Casey Taylor"/>
    <s v="suzanneortiz@example.net"/>
    <n v="45"/>
    <s v="Other"/>
    <x v="8"/>
    <d v="2020-05-04T00:00:00"/>
    <x v="0"/>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x v="2"/>
    <m/>
    <x v="0"/>
    <s v="Social media"/>
    <m/>
    <m/>
    <x v="0"/>
    <x v="2"/>
    <x v="1"/>
    <x v="0"/>
    <x v="0"/>
    <x v="1"/>
    <n v="0.72499999999999998"/>
  </r>
  <r>
    <n v="3639"/>
    <s v="Sabrina Harris"/>
    <s v="brooke68@example.com"/>
    <n v="31"/>
    <s v="Other"/>
    <x v="22"/>
    <d v="2020-07-21T00:00:00"/>
    <x v="3"/>
    <s v="Data loss"/>
    <s v="I'm having an issue with the {product_purchased}. Please assist. &lt;a href=&quot;http://store.lulu.com/u/34012576&quot;&gt;&lt;img src=&quot;http://store.lulu.com/u The issue I'm facing is intermittent. Sometimes it works fine, but other times it acts up unexpectedly."/>
    <x v="0"/>
    <m/>
    <x v="3"/>
    <s v="Phone"/>
    <d v="2023-06-01T06:59:20"/>
    <m/>
    <x v="0"/>
    <x v="9"/>
    <x v="2"/>
    <x v="1"/>
    <x v="0"/>
    <x v="0"/>
    <n v="0.18124999999999999"/>
  </r>
  <r>
    <n v="3640"/>
    <s v="Christian Turner"/>
    <s v="matthew98@example.net"/>
    <n v="22"/>
    <s v="Male"/>
    <x v="12"/>
    <d v="2021-11-03T00:00:00"/>
    <x v="4"/>
    <s v="Peripheral compatibility"/>
    <s v="I'm having an issue with the {product_purchased}. Please assist._x000a__x000a_1 of 6 I've recently updated the firmware of my {product_purchased}, and the issue started happening afterward. Could it be related to the update?"/>
    <x v="0"/>
    <m/>
    <x v="0"/>
    <s v="Chat"/>
    <d v="2023-06-01T18:17:20"/>
    <m/>
    <x v="0"/>
    <x v="4"/>
    <x v="3"/>
    <x v="0"/>
    <x v="0"/>
    <x v="0"/>
    <n v="0.41875000000000001"/>
  </r>
  <r>
    <n v="3641"/>
    <s v="Erin Martinez"/>
    <s v="harrisdana@example.org"/>
    <n v="59"/>
    <s v="Other"/>
    <x v="33"/>
    <d v="2021-02-01T00:00:00"/>
    <x v="4"/>
    <s v="Battery life"/>
    <s v="I'm having an issue with the {product_purchased}. Please assist._x000a__x000a__x000a_http://www.kotaku.com/showbiz/22229044/seamancer-a-prodigious-artist-with I've already contacted customer support multiple times, but the issue remains unresolved."/>
    <x v="2"/>
    <m/>
    <x v="0"/>
    <s v="Social media"/>
    <m/>
    <m/>
    <x v="0"/>
    <x v="2"/>
    <x v="4"/>
    <x v="0"/>
    <x v="0"/>
    <x v="1"/>
    <n v="0.6875"/>
  </r>
  <r>
    <n v="3642"/>
    <s v="Diane Smith"/>
    <s v="bfernandez@example.org"/>
    <n v="46"/>
    <s v="Other"/>
    <x v="26"/>
    <d v="2021-05-17T00:00:00"/>
    <x v="2"/>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x v="0"/>
    <m/>
    <x v="0"/>
    <s v="Email"/>
    <d v="2023-06-01T02:56:24"/>
    <m/>
    <x v="0"/>
    <x v="2"/>
    <x v="1"/>
    <x v="0"/>
    <x v="0"/>
    <x v="0"/>
    <n v="0.72499999999999998"/>
  </r>
  <r>
    <n v="3643"/>
    <s v="Leon Barnes"/>
    <s v="walkerangela@example.net"/>
    <n v="37"/>
    <s v="Male"/>
    <x v="15"/>
    <d v="2020-03-05T00:00:00"/>
    <x v="4"/>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x v="0"/>
    <m/>
    <x v="1"/>
    <s v="Social media"/>
    <d v="2023-06-01T00:28:25"/>
    <m/>
    <x v="0"/>
    <x v="0"/>
    <x v="0"/>
    <x v="1"/>
    <x v="0"/>
    <x v="0"/>
    <n v="0.76875000000000004"/>
  </r>
  <r>
    <n v="3644"/>
    <s v="Toni Brown"/>
    <s v="shannon09@example.net"/>
    <n v="40"/>
    <s v="Other"/>
    <x v="3"/>
    <d v="2021-10-15T00:00:00"/>
    <x v="2"/>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x v="2"/>
    <m/>
    <x v="1"/>
    <s v="Social media"/>
    <m/>
    <m/>
    <x v="0"/>
    <x v="6"/>
    <x v="7"/>
    <x v="1"/>
    <x v="0"/>
    <x v="1"/>
    <n v="0.48749999999999999"/>
  </r>
  <r>
    <n v="3645"/>
    <s v="Amanda Jones"/>
    <s v="nicholasmarshall@example.org"/>
    <n v="55"/>
    <s v="Male"/>
    <x v="30"/>
    <d v="2021-07-26T00:00:00"/>
    <x v="2"/>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x v="2"/>
    <m/>
    <x v="3"/>
    <s v="Email"/>
    <m/>
    <m/>
    <x v="0"/>
    <x v="0"/>
    <x v="2"/>
    <x v="1"/>
    <x v="0"/>
    <x v="1"/>
    <n v="1.0687500000000001"/>
  </r>
  <r>
    <n v="3646"/>
    <s v="Gail Beck"/>
    <s v="davidhunter@example.net"/>
    <n v="22"/>
    <s v="Male"/>
    <x v="14"/>
    <d v="2020-03-16T00:00:00"/>
    <x v="3"/>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x v="1"/>
    <s v="Along walk would."/>
    <x v="1"/>
    <s v="Social media"/>
    <d v="2023-06-01T09:41:29"/>
    <d v="2023-06-01T12:24:29"/>
    <x v="1"/>
    <x v="5"/>
    <x v="0"/>
    <x v="1"/>
    <x v="1"/>
    <x v="1"/>
    <n v="0.26874999999999999"/>
  </r>
  <r>
    <n v="3647"/>
    <s v="Robert Matthews"/>
    <s v="stevenjohnson@example.com"/>
    <n v="36"/>
    <s v="Male"/>
    <x v="29"/>
    <d v="2020-10-16T00:00:00"/>
    <x v="3"/>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x v="0"/>
    <m/>
    <x v="0"/>
    <s v="Phone"/>
    <d v="2023-06-01T04:38:31"/>
    <m/>
    <x v="0"/>
    <x v="0"/>
    <x v="7"/>
    <x v="0"/>
    <x v="0"/>
    <x v="0"/>
    <n v="0.83750000000000002"/>
  </r>
  <r>
    <n v="3648"/>
    <s v="April Martin"/>
    <s v="ucole@example.org"/>
    <n v="51"/>
    <s v="Male"/>
    <x v="38"/>
    <d v="2020-11-19T00:00:00"/>
    <x v="1"/>
    <s v="Software bug"/>
    <s v="I'm having an issue with the {product_purchased}. Please assist. Thanks for checking before you proceed. I rely heavily on my {product_purchased} for my daily tasks, and this issue is hindering my productivity."/>
    <x v="2"/>
    <m/>
    <x v="3"/>
    <s v="Chat"/>
    <m/>
    <m/>
    <x v="0"/>
    <x v="2"/>
    <x v="3"/>
    <x v="1"/>
    <x v="0"/>
    <x v="1"/>
    <n v="0.6"/>
  </r>
  <r>
    <n v="3649"/>
    <s v="Andrew Cunningham"/>
    <s v="hernandezmichael@example.net"/>
    <n v="65"/>
    <s v="Male"/>
    <x v="25"/>
    <d v="2020-04-29T00:00:00"/>
    <x v="2"/>
    <s v="Peripheral compatibility"/>
    <s v="My {product_purchased} is making strange noises and not functioning properly. I suspect there might be a hardware issue. Can you please help me with this? Thank you. I need assistance as soon as possible because it's affecting my work and productivity."/>
    <x v="1"/>
    <s v="Structure article style bag produce."/>
    <x v="2"/>
    <s v="Chat"/>
    <d v="2023-06-01T05:52:32"/>
    <d v="2023-06-01T12:14:32"/>
    <x v="1"/>
    <x v="1"/>
    <x v="11"/>
    <x v="1"/>
    <x v="1"/>
    <x v="1"/>
    <n v="0.65625"/>
  </r>
  <r>
    <n v="3650"/>
    <s v="Brian Wood"/>
    <s v="ealvarez@example.org"/>
    <n v="38"/>
    <s v="Male"/>
    <x v="29"/>
    <d v="2020-12-02T00:00:00"/>
    <x v="2"/>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x v="1"/>
    <s v="Include billion skill sport how hear."/>
    <x v="3"/>
    <s v="Chat"/>
    <d v="2023-06-01T06:54:34"/>
    <d v="2023-06-01T08:16:34"/>
    <x v="4"/>
    <x v="6"/>
    <x v="10"/>
    <x v="1"/>
    <x v="1"/>
    <x v="1"/>
    <n v="0.46875"/>
  </r>
  <r>
    <n v="3651"/>
    <s v="Nathan Elliott"/>
    <s v="washingtonveronica@example.net"/>
    <n v="20"/>
    <s v="Male"/>
    <x v="6"/>
    <d v="2021-10-01T00:00:00"/>
    <x v="3"/>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x v="0"/>
    <m/>
    <x v="3"/>
    <s v="Social media"/>
    <d v="2023-06-01T06:24:36"/>
    <m/>
    <x v="0"/>
    <x v="6"/>
    <x v="7"/>
    <x v="1"/>
    <x v="0"/>
    <x v="0"/>
    <n v="0.48749999999999999"/>
  </r>
  <r>
    <n v="3652"/>
    <s v="Devin Mason"/>
    <s v="zachary10@example.com"/>
    <n v="22"/>
    <s v="Female"/>
    <x v="3"/>
    <d v="2020-12-18T00:00:00"/>
    <x v="4"/>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x v="1"/>
    <s v="South series customer."/>
    <x v="1"/>
    <s v="Email"/>
    <d v="2023-06-01T15:31:37"/>
    <d v="2023-06-01T02:54:37"/>
    <x v="5"/>
    <x v="0"/>
    <x v="10"/>
    <x v="1"/>
    <x v="1"/>
    <x v="1"/>
    <n v="0.78125"/>
  </r>
  <r>
    <n v="3653"/>
    <s v="Virginia Schwartz"/>
    <s v="loganperry@example.net"/>
    <n v="18"/>
    <s v="Male"/>
    <x v="6"/>
    <d v="2021-05-28T00:00:00"/>
    <x v="3"/>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x v="1"/>
    <s v="Show firm near low total after will send."/>
    <x v="3"/>
    <s v="Phone"/>
    <d v="2023-06-01T04:31:39"/>
    <d v="2023-06-01T10:16:39"/>
    <x v="4"/>
    <x v="0"/>
    <x v="1"/>
    <x v="1"/>
    <x v="1"/>
    <x v="1"/>
    <n v="0.80625000000000002"/>
  </r>
  <r>
    <n v="3654"/>
    <s v="Sharon Kirk"/>
    <s v="ocampbell@example.org"/>
    <n v="68"/>
    <s v="Male"/>
    <x v="15"/>
    <d v="2021-07-30T00:00:00"/>
    <x v="0"/>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x v="2"/>
    <m/>
    <x v="1"/>
    <s v="Phone"/>
    <m/>
    <m/>
    <x v="0"/>
    <x v="4"/>
    <x v="2"/>
    <x v="1"/>
    <x v="0"/>
    <x v="1"/>
    <n v="0.43125000000000002"/>
  </r>
  <r>
    <n v="3655"/>
    <s v="Alexandra Gonzalez"/>
    <s v="kenneththompson@example.net"/>
    <n v="26"/>
    <s v="Male"/>
    <x v="7"/>
    <d v="2021-11-28T00:00:00"/>
    <x v="1"/>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x v="1"/>
    <s v="Side nearly big later."/>
    <x v="3"/>
    <s v="Chat"/>
    <d v="2023-06-01T01:37:42"/>
    <d v="2023-06-01T19:28:42"/>
    <x v="1"/>
    <x v="2"/>
    <x v="3"/>
    <x v="1"/>
    <x v="1"/>
    <x v="1"/>
    <n v="0.6"/>
  </r>
  <r>
    <n v="3656"/>
    <s v="Casey Moore"/>
    <s v="gramirez@example.net"/>
    <n v="29"/>
    <s v="Other"/>
    <x v="38"/>
    <d v="2021-08-15T00:00:00"/>
    <x v="0"/>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x v="0"/>
    <m/>
    <x v="3"/>
    <s v="Email"/>
    <d v="2023-06-01T01:31:44"/>
    <m/>
    <x v="0"/>
    <x v="8"/>
    <x v="5"/>
    <x v="1"/>
    <x v="0"/>
    <x v="0"/>
    <n v="0.25624999999999998"/>
  </r>
  <r>
    <n v="3657"/>
    <s v="Kimberly Salazar"/>
    <s v="jacqueline14@example.net"/>
    <n v="69"/>
    <s v="Other"/>
    <x v="40"/>
    <d v="2021-02-01T00:00:00"/>
    <x v="0"/>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x v="1"/>
    <s v="Any throughout bad bad face commercial."/>
    <x v="2"/>
    <s v="Chat"/>
    <d v="2023-06-01T14:48:45"/>
    <d v="2023-06-01T15:11:45"/>
    <x v="1"/>
    <x v="6"/>
    <x v="4"/>
    <x v="1"/>
    <x v="1"/>
    <x v="1"/>
    <n v="0.39374999999999999"/>
  </r>
  <r>
    <n v="3658"/>
    <s v="Theresa Rivera"/>
    <s v="william61@example.net"/>
    <n v="53"/>
    <s v="Female"/>
    <x v="35"/>
    <d v="2021-04-28T00:00:00"/>
    <x v="3"/>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x v="1"/>
    <s v="Military best real subject join."/>
    <x v="1"/>
    <s v="Phone"/>
    <d v="2023-06-01T01:17:47"/>
    <d v="2023-05-31T23:45:47"/>
    <x v="2"/>
    <x v="1"/>
    <x v="11"/>
    <x v="1"/>
    <x v="1"/>
    <x v="1"/>
    <n v="0.65625"/>
  </r>
  <r>
    <n v="3659"/>
    <s v="George Johnson"/>
    <s v="noahwilliams@example.com"/>
    <n v="61"/>
    <s v="Other"/>
    <x v="39"/>
    <d v="2021-01-16T00:00:00"/>
    <x v="0"/>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x v="0"/>
    <m/>
    <x v="3"/>
    <s v="Chat"/>
    <d v="2023-06-01T20:01:48"/>
    <m/>
    <x v="0"/>
    <x v="0"/>
    <x v="6"/>
    <x v="1"/>
    <x v="0"/>
    <x v="0"/>
    <n v="0.8"/>
  </r>
  <r>
    <n v="3660"/>
    <s v="Justin Porter"/>
    <s v="kendra11@example.com"/>
    <n v="19"/>
    <s v="Female"/>
    <x v="13"/>
    <d v="2021-07-29T00:00:00"/>
    <x v="4"/>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x v="2"/>
    <m/>
    <x v="2"/>
    <s v="Phone"/>
    <m/>
    <m/>
    <x v="0"/>
    <x v="0"/>
    <x v="2"/>
    <x v="0"/>
    <x v="0"/>
    <x v="1"/>
    <n v="1.0687500000000001"/>
  </r>
  <r>
    <n v="3661"/>
    <s v="Kevin Keith"/>
    <s v="cjohnson@example.com"/>
    <n v="56"/>
    <s v="Male"/>
    <x v="14"/>
    <d v="2020-12-14T00:00:00"/>
    <x v="3"/>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x v="2"/>
    <m/>
    <x v="0"/>
    <s v="Social media"/>
    <m/>
    <m/>
    <x v="0"/>
    <x v="2"/>
    <x v="10"/>
    <x v="0"/>
    <x v="0"/>
    <x v="1"/>
    <n v="0.59375"/>
  </r>
  <r>
    <n v="3662"/>
    <s v="Nicole Lopez"/>
    <s v="jamesgreen@example.com"/>
    <n v="18"/>
    <s v="Female"/>
    <x v="21"/>
    <d v="2020-07-05T00:00:00"/>
    <x v="0"/>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x v="2"/>
    <m/>
    <x v="0"/>
    <s v="Chat"/>
    <m/>
    <m/>
    <x v="0"/>
    <x v="6"/>
    <x v="2"/>
    <x v="0"/>
    <x v="0"/>
    <x v="1"/>
    <n v="0.47499999999999998"/>
  </r>
  <r>
    <n v="3663"/>
    <s v="Dana Cruz"/>
    <s v="nataliesummers@example.org"/>
    <n v="21"/>
    <s v="Male"/>
    <x v="26"/>
    <d v="2021-11-05T00:00:00"/>
    <x v="0"/>
    <s v="Peripheral compatibility"/>
    <s v="I'm having an issue with the {product_purchased}. Please assist. I've tried troubleshooting steps mentioned in the user manual, but the issue persists."/>
    <x v="0"/>
    <m/>
    <x v="0"/>
    <s v="Chat"/>
    <d v="2023-06-01T10:15:52"/>
    <m/>
    <x v="0"/>
    <x v="2"/>
    <x v="3"/>
    <x v="0"/>
    <x v="0"/>
    <x v="0"/>
    <n v="0.6"/>
  </r>
  <r>
    <n v="3664"/>
    <s v="Caitlyn Myers"/>
    <s v="eturner@example.com"/>
    <n v="62"/>
    <s v="Other"/>
    <x v="35"/>
    <d v="2020-01-30T00:00:00"/>
    <x v="4"/>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x v="2"/>
    <m/>
    <x v="3"/>
    <s v="Email"/>
    <m/>
    <m/>
    <x v="0"/>
    <x v="2"/>
    <x v="6"/>
    <x v="1"/>
    <x v="0"/>
    <x v="1"/>
    <n v="0.73124999999999996"/>
  </r>
  <r>
    <n v="3665"/>
    <s v="Misty Roberts"/>
    <s v="rsingleton@example.org"/>
    <n v="22"/>
    <s v="Female"/>
    <x v="37"/>
    <d v="2021-10-06T00:00:00"/>
    <x v="2"/>
    <s v="Delivery problem"/>
    <s v="I'm having an issue with the {product_purchased}. Please assist. I've checked the device settings and made sure that everything is configured correctly."/>
    <x v="0"/>
    <m/>
    <x v="2"/>
    <s v="Phone"/>
    <d v="2023-06-01T04:38:54"/>
    <m/>
    <x v="0"/>
    <x v="4"/>
    <x v="7"/>
    <x v="1"/>
    <x v="0"/>
    <x v="0"/>
    <n v="0.48125000000000001"/>
  </r>
  <r>
    <n v="3666"/>
    <s v="Nathan Rosario"/>
    <s v="nicholas18@example.com"/>
    <n v="42"/>
    <s v="Male"/>
    <x v="11"/>
    <d v="2021-01-28T00:00:00"/>
    <x v="4"/>
    <s v="Data loss"/>
    <s v="I'm having an issue with the {product_purchased}. Please assist. I'm concerned about the security of my {product_purchased} and would like to ensure that my data is safe."/>
    <x v="2"/>
    <m/>
    <x v="2"/>
    <s v="Email"/>
    <m/>
    <m/>
    <x v="0"/>
    <x v="2"/>
    <x v="6"/>
    <x v="0"/>
    <x v="0"/>
    <x v="1"/>
    <n v="0.73124999999999996"/>
  </r>
  <r>
    <n v="3667"/>
    <s v="William Matthews"/>
    <s v="vanessa95@example.net"/>
    <n v="36"/>
    <s v="Female"/>
    <x v="1"/>
    <d v="2021-01-12T00:00:00"/>
    <x v="4"/>
    <s v="Installation support"/>
    <s v="I've noticed a software bug in the {product_purchased} app. It's causing data loss and unexpected errors. How can I resolve this issue?_x000a__x000a_â€¢ If you buy multiple products, you have to pay for each one separately I'm experiencing this issue on multiple devices of the same model, so it seems to be a widespread problem."/>
    <x v="2"/>
    <m/>
    <x v="0"/>
    <s v="Chat"/>
    <m/>
    <m/>
    <x v="0"/>
    <x v="4"/>
    <x v="6"/>
    <x v="0"/>
    <x v="0"/>
    <x v="1"/>
    <n v="0.51875000000000004"/>
  </r>
  <r>
    <n v="3668"/>
    <s v="Christine Cobb"/>
    <s v="austinthomas@example.org"/>
    <n v="38"/>
    <s v="Male"/>
    <x v="21"/>
    <d v="2021-07-22T00:00:00"/>
    <x v="3"/>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x v="1"/>
    <s v="Realize pass rest start such really cause."/>
    <x v="0"/>
    <s v="Social media"/>
    <d v="2023-06-01T19:56:57"/>
    <d v="2023-06-01T22:19:57"/>
    <x v="1"/>
    <x v="1"/>
    <x v="2"/>
    <x v="1"/>
    <x v="1"/>
    <x v="1"/>
    <n v="0.65"/>
  </r>
  <r>
    <n v="3669"/>
    <s v="Jamie Rodriguez"/>
    <s v="mclaughlinsteven@example.org"/>
    <n v="63"/>
    <s v="Female"/>
    <x v="15"/>
    <d v="2021-07-21T00:00:00"/>
    <x v="4"/>
    <s v="Delivery problem"/>
    <s v="I'm having an issue with the {product_purchased}. Please assist. I need assistance as soon as possible because it's affecting my work and productivity."/>
    <x v="1"/>
    <s v="Already control case set."/>
    <x v="1"/>
    <s v="Social media"/>
    <d v="2023-06-01T05:22:57"/>
    <d v="2023-06-01T21:54:57"/>
    <x v="5"/>
    <x v="2"/>
    <x v="2"/>
    <x v="1"/>
    <x v="1"/>
    <x v="1"/>
    <n v="0.57499999999999996"/>
  </r>
  <r>
    <n v="3670"/>
    <s v="Jose Davis"/>
    <s v="sullivanshannon@example.org"/>
    <n v="18"/>
    <s v="Other"/>
    <x v="24"/>
    <d v="2021-11-30T00:00:00"/>
    <x v="0"/>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x v="2"/>
    <m/>
    <x v="2"/>
    <s v="Social media"/>
    <m/>
    <m/>
    <x v="4"/>
    <x v="0"/>
    <x v="3"/>
    <x v="0"/>
    <x v="0"/>
    <x v="1"/>
    <n v="0.9375"/>
  </r>
  <r>
    <n v="3671"/>
    <s v="Amanda Mccoy"/>
    <s v="jennapitts@example.net"/>
    <n v="44"/>
    <s v="Female"/>
    <x v="5"/>
    <d v="2020-04-25T00:00:00"/>
    <x v="4"/>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x v="0"/>
    <m/>
    <x v="3"/>
    <s v="Chat"/>
    <d v="2023-06-01T00:36:01"/>
    <m/>
    <x v="4"/>
    <x v="0"/>
    <x v="11"/>
    <x v="1"/>
    <x v="0"/>
    <x v="0"/>
    <n v="0.875"/>
  </r>
  <r>
    <n v="3672"/>
    <s v="Samuel Hogan"/>
    <s v="lisa84@example.com"/>
    <n v="59"/>
    <s v="Male"/>
    <x v="7"/>
    <d v="2020-03-08T00:00:00"/>
    <x v="2"/>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x v="0"/>
    <m/>
    <x v="1"/>
    <s v="Social media"/>
    <d v="2023-06-01T11:52:02"/>
    <m/>
    <x v="0"/>
    <x v="3"/>
    <x v="0"/>
    <x v="1"/>
    <x v="0"/>
    <x v="0"/>
    <n v="0.2"/>
  </r>
  <r>
    <n v="3673"/>
    <s v="Deborah Ali"/>
    <s v="aashley@example.net"/>
    <n v="18"/>
    <s v="Female"/>
    <x v="23"/>
    <d v="2021-12-04T00:00:00"/>
    <x v="1"/>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x v="1"/>
    <s v="Address main civil character travel film."/>
    <x v="0"/>
    <s v="Phone"/>
    <d v="2023-06-01T08:53:04"/>
    <d v="2023-06-01T17:33:04"/>
    <x v="4"/>
    <x v="4"/>
    <x v="10"/>
    <x v="1"/>
    <x v="1"/>
    <x v="1"/>
    <n v="0.41875000000000001"/>
  </r>
  <r>
    <n v="3674"/>
    <s v="Elizabeth Curry"/>
    <s v="andrea01@example.org"/>
    <n v="49"/>
    <s v="Male"/>
    <x v="20"/>
    <d v="2020-07-12T00:00:00"/>
    <x v="4"/>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x v="1"/>
    <s v="Rock seven water during common interview."/>
    <x v="0"/>
    <s v="Email"/>
    <d v="2023-06-01T17:09:06"/>
    <d v="2023-06-01T14:46:06"/>
    <x v="4"/>
    <x v="4"/>
    <x v="2"/>
    <x v="1"/>
    <x v="1"/>
    <x v="1"/>
    <n v="0.43125000000000002"/>
  </r>
  <r>
    <n v="3675"/>
    <s v="Troy Miller"/>
    <s v="kim20@example.org"/>
    <n v="34"/>
    <s v="Other"/>
    <x v="24"/>
    <d v="2021-12-14T00:00:00"/>
    <x v="4"/>
    <s v="Battery life"/>
    <s v="I'm having an issue with the {product_purchased}. Please assist. â€” John, United States (@davidjmc_) September 11, 2014_x000a__x000a_In an emotional tribute to his dad, David and his wife, the couple I've noticed a sudden decrease in battery life on my {product_purchased}. It used to last much longer."/>
    <x v="1"/>
    <s v="Middle degree common learn vote main."/>
    <x v="2"/>
    <s v="Social media"/>
    <d v="2023-05-31T23:31:07"/>
    <d v="2023-06-01T09:42:07"/>
    <x v="4"/>
    <x v="9"/>
    <x v="10"/>
    <x v="1"/>
    <x v="1"/>
    <x v="1"/>
    <n v="0.25624999999999998"/>
  </r>
  <r>
    <n v="3676"/>
    <s v="Brianna Morgan"/>
    <s v="lewiscourtney@example.net"/>
    <n v="30"/>
    <s v="Other"/>
    <x v="19"/>
    <d v="2021-04-24T00:00:00"/>
    <x v="2"/>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x v="1"/>
    <s v="Training box sign mission small maintain."/>
    <x v="3"/>
    <s v="Social media"/>
    <d v="2023-06-01T20:02:09"/>
    <d v="2023-06-01T18:26:09"/>
    <x v="0"/>
    <x v="0"/>
    <x v="11"/>
    <x v="1"/>
    <x v="1"/>
    <x v="1"/>
    <n v="0.875"/>
  </r>
  <r>
    <n v="3677"/>
    <s v="Charles Houston"/>
    <s v="urodriguez@example.org"/>
    <n v="46"/>
    <s v="Female"/>
    <x v="5"/>
    <d v="2020-12-02T00:00:00"/>
    <x v="1"/>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x v="2"/>
    <m/>
    <x v="1"/>
    <s v="Chat"/>
    <m/>
    <m/>
    <x v="4"/>
    <x v="0"/>
    <x v="10"/>
    <x v="1"/>
    <x v="0"/>
    <x v="1"/>
    <n v="0.78125"/>
  </r>
  <r>
    <n v="3678"/>
    <s v="Crystal Lawson"/>
    <s v="ihernandez@example.com"/>
    <n v="36"/>
    <s v="Female"/>
    <x v="29"/>
    <d v="2020-11-19T00:00:00"/>
    <x v="2"/>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x v="0"/>
    <m/>
    <x v="2"/>
    <s v="Phone"/>
    <d v="2023-06-01T09:49:11"/>
    <m/>
    <x v="4"/>
    <x v="4"/>
    <x v="3"/>
    <x v="1"/>
    <x v="0"/>
    <x v="0"/>
    <n v="0.41875000000000001"/>
  </r>
  <r>
    <n v="3679"/>
    <s v="Tricia Booker"/>
    <s v="xgarcia@example.com"/>
    <n v="22"/>
    <s v="Other"/>
    <x v="10"/>
    <d v="2020-07-18T00:00:00"/>
    <x v="1"/>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x v="0"/>
    <m/>
    <x v="2"/>
    <s v="Email"/>
    <d v="2023-06-01T03:16:12"/>
    <m/>
    <x v="0"/>
    <x v="4"/>
    <x v="2"/>
    <x v="1"/>
    <x v="0"/>
    <x v="0"/>
    <n v="0.43125000000000002"/>
  </r>
  <r>
    <n v="3680"/>
    <s v="Gina Wolfe"/>
    <s v="catherine13@example.com"/>
    <n v="65"/>
    <s v="Male"/>
    <x v="4"/>
    <d v="2020-03-05T00:00:00"/>
    <x v="2"/>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x v="2"/>
    <m/>
    <x v="3"/>
    <s v="Chat"/>
    <m/>
    <m/>
    <x v="4"/>
    <x v="6"/>
    <x v="0"/>
    <x v="1"/>
    <x v="0"/>
    <x v="1"/>
    <n v="0.47499999999999998"/>
  </r>
  <r>
    <n v="3681"/>
    <s v="Danielle Clark"/>
    <s v="gperez@example.com"/>
    <n v="20"/>
    <s v="Other"/>
    <x v="35"/>
    <d v="2020-08-11T00:00:00"/>
    <x v="0"/>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x v="1"/>
    <s v="Listen assume seat star everybody."/>
    <x v="0"/>
    <s v="Email"/>
    <d v="2023-06-01T18:04:16"/>
    <d v="2023-06-01T19:41:16"/>
    <x v="4"/>
    <x v="10"/>
    <x v="5"/>
    <x v="1"/>
    <x v="1"/>
    <x v="1"/>
    <n v="0.16875000000000001"/>
  </r>
  <r>
    <n v="3682"/>
    <s v="Richard James"/>
    <s v="dennis52@example.org"/>
    <n v="36"/>
    <s v="Other"/>
    <x v="41"/>
    <d v="2020-07-20T00:00:00"/>
    <x v="1"/>
    <s v="Display issue"/>
    <s v="I'm having an issue with the {product_purchased}. Please assist._x000a__x000a_If you have any questions, please ask. I need assistance as soon as possible because it's affecting my work and productivity."/>
    <x v="1"/>
    <s v="Prepare before former out sense build."/>
    <x v="0"/>
    <s v="Phone"/>
    <d v="2023-06-01T01:52:17"/>
    <d v="2023-06-01T16:14:17"/>
    <x v="4"/>
    <x v="4"/>
    <x v="2"/>
    <x v="1"/>
    <x v="1"/>
    <x v="1"/>
    <n v="0.43125000000000002"/>
  </r>
  <r>
    <n v="3683"/>
    <s v="Michael Sharp"/>
    <s v="csuarez@example.net"/>
    <n v="35"/>
    <s v="Female"/>
    <x v="0"/>
    <d v="2021-10-28T00:00:00"/>
    <x v="3"/>
    <s v="Cancellation request"/>
    <s v="I'm having an issue with the {product_purchased}. Please assist. I'm concerned about the security of my {product_purchased} and would like to ensure that my data is safe."/>
    <x v="0"/>
    <m/>
    <x v="2"/>
    <s v="Email"/>
    <d v="2023-06-01T02:20:17"/>
    <m/>
    <x v="0"/>
    <x v="4"/>
    <x v="7"/>
    <x v="1"/>
    <x v="0"/>
    <x v="0"/>
    <n v="0.48125000000000001"/>
  </r>
  <r>
    <n v="3684"/>
    <s v="Jeanette York"/>
    <s v="jeffrey88@example.com"/>
    <n v="46"/>
    <s v="Female"/>
    <x v="22"/>
    <d v="2020-04-20T00:00:00"/>
    <x v="1"/>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x v="2"/>
    <m/>
    <x v="3"/>
    <s v="Email"/>
    <m/>
    <m/>
    <x v="0"/>
    <x v="3"/>
    <x v="11"/>
    <x v="1"/>
    <x v="0"/>
    <x v="1"/>
    <n v="0.24374999999999999"/>
  </r>
  <r>
    <n v="3685"/>
    <s v="Amber Palmer"/>
    <s v="lindsayjohnson@example.net"/>
    <n v="20"/>
    <s v="Male"/>
    <x v="23"/>
    <d v="2020-05-19T00:00:00"/>
    <x v="2"/>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x v="0"/>
    <m/>
    <x v="0"/>
    <s v="Chat"/>
    <d v="2023-06-01T08:43:20"/>
    <m/>
    <x v="0"/>
    <x v="0"/>
    <x v="1"/>
    <x v="0"/>
    <x v="0"/>
    <x v="0"/>
    <n v="0.80625000000000002"/>
  </r>
  <r>
    <n v="3686"/>
    <s v="Ralph Gonzalez"/>
    <s v="rlambert@example.net"/>
    <n v="31"/>
    <s v="Other"/>
    <x v="8"/>
    <d v="2020-07-06T00:00:00"/>
    <x v="0"/>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x v="2"/>
    <m/>
    <x v="0"/>
    <s v="Chat"/>
    <m/>
    <m/>
    <x v="4"/>
    <x v="6"/>
    <x v="2"/>
    <x v="0"/>
    <x v="0"/>
    <x v="1"/>
    <n v="0.47499999999999998"/>
  </r>
  <r>
    <n v="3687"/>
    <s v="Steven Johnson"/>
    <s v="fmorgan@example.com"/>
    <n v="37"/>
    <s v="Female"/>
    <x v="10"/>
    <d v="2021-06-28T00:00:00"/>
    <x v="4"/>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x v="0"/>
    <m/>
    <x v="3"/>
    <s v="Social media"/>
    <d v="2023-06-01T05:04:22"/>
    <m/>
    <x v="0"/>
    <x v="6"/>
    <x v="8"/>
    <x v="1"/>
    <x v="0"/>
    <x v="0"/>
    <n v="0.46250000000000002"/>
  </r>
  <r>
    <n v="3688"/>
    <s v="Mary Payne"/>
    <s v="michaeljohnson@example.com"/>
    <n v="28"/>
    <s v="Female"/>
    <x v="31"/>
    <d v="2020-07-16T00:00:00"/>
    <x v="4"/>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x v="2"/>
    <m/>
    <x v="2"/>
    <s v="Social media"/>
    <m/>
    <m/>
    <x v="0"/>
    <x v="3"/>
    <x v="2"/>
    <x v="0"/>
    <x v="0"/>
    <x v="1"/>
    <n v="0.23749999999999999"/>
  </r>
  <r>
    <n v="3689"/>
    <s v="Christian Collins"/>
    <s v="alex15@example.org"/>
    <n v="20"/>
    <s v="Other"/>
    <x v="36"/>
    <d v="2021-03-25T00:00:00"/>
    <x v="1"/>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x v="2"/>
    <m/>
    <x v="0"/>
    <s v="Chat"/>
    <m/>
    <m/>
    <x v="0"/>
    <x v="1"/>
    <x v="0"/>
    <x v="0"/>
    <x v="0"/>
    <x v="1"/>
    <n v="0.63124999999999998"/>
  </r>
  <r>
    <n v="3690"/>
    <s v="Jonathan Mcdonald"/>
    <s v="cmoran@example.org"/>
    <n v="30"/>
    <s v="Male"/>
    <x v="0"/>
    <d v="2021-03-20T00:00:00"/>
    <x v="4"/>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x v="2"/>
    <m/>
    <x v="1"/>
    <s v="Chat"/>
    <m/>
    <m/>
    <x v="0"/>
    <x v="1"/>
    <x v="0"/>
    <x v="1"/>
    <x v="0"/>
    <x v="1"/>
    <n v="0.63124999999999998"/>
  </r>
  <r>
    <n v="3691"/>
    <s v="Dale Finley"/>
    <s v="peterboyd@example.com"/>
    <n v="70"/>
    <s v="Other"/>
    <x v="36"/>
    <d v="2021-04-07T00:00:00"/>
    <x v="2"/>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x v="2"/>
    <m/>
    <x v="3"/>
    <s v="Chat"/>
    <m/>
    <m/>
    <x v="4"/>
    <x v="4"/>
    <x v="11"/>
    <x v="1"/>
    <x v="0"/>
    <x v="1"/>
    <n v="0.42499999999999999"/>
  </r>
  <r>
    <n v="3692"/>
    <s v="Evelyn Ward"/>
    <s v="russelljustin@example.net"/>
    <n v="20"/>
    <s v="Female"/>
    <x v="41"/>
    <d v="2020-11-18T00:00:00"/>
    <x v="3"/>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x v="2"/>
    <m/>
    <x v="3"/>
    <s v="Phone"/>
    <m/>
    <m/>
    <x v="4"/>
    <x v="1"/>
    <x v="3"/>
    <x v="1"/>
    <x v="0"/>
    <x v="1"/>
    <n v="0.65625"/>
  </r>
  <r>
    <n v="3693"/>
    <s v="John Bowman"/>
    <s v="bfuller@example.org"/>
    <n v="43"/>
    <s v="Other"/>
    <x v="2"/>
    <d v="2020-12-11T00:00:00"/>
    <x v="3"/>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x v="1"/>
    <s v="Hospital if general."/>
    <x v="1"/>
    <s v="Email"/>
    <d v="2023-06-01T15:45:31"/>
    <d v="2023-06-01T06:13:31"/>
    <x v="0"/>
    <x v="2"/>
    <x v="10"/>
    <x v="1"/>
    <x v="1"/>
    <x v="1"/>
    <n v="0.59375"/>
  </r>
  <r>
    <n v="3694"/>
    <s v="Lindsey Garcia"/>
    <s v="ericjackson@example.net"/>
    <n v="39"/>
    <s v="Male"/>
    <x v="2"/>
    <d v="2020-05-19T00:00:00"/>
    <x v="0"/>
    <s v="Delivery problem"/>
    <s v="I'm having an issue with the {product_purchased}. Please assist. I've checked for any available software updates for my {product_purchased}, but there are none."/>
    <x v="0"/>
    <m/>
    <x v="3"/>
    <s v="Chat"/>
    <d v="2023-06-01T12:13:31"/>
    <m/>
    <x v="4"/>
    <x v="6"/>
    <x v="1"/>
    <x v="1"/>
    <x v="0"/>
    <x v="0"/>
    <n v="0.38124999999999998"/>
  </r>
  <r>
    <n v="3695"/>
    <s v="Christopher Johnson"/>
    <s v="ychandler@example.org"/>
    <n v="21"/>
    <s v="Female"/>
    <x v="9"/>
    <d v="2020-01-03T00:00:00"/>
    <x v="3"/>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x v="1"/>
    <s v="Minute third better law."/>
    <x v="0"/>
    <s v="Chat"/>
    <d v="2023-06-01T22:51:32"/>
    <d v="2023-06-01T09:25:32"/>
    <x v="4"/>
    <x v="2"/>
    <x v="6"/>
    <x v="1"/>
    <x v="1"/>
    <x v="1"/>
    <n v="0.73124999999999996"/>
  </r>
  <r>
    <n v="3696"/>
    <s v="Sarah Cox"/>
    <s v="nbrown@example.com"/>
    <n v="33"/>
    <s v="Male"/>
    <x v="17"/>
    <d v="2021-11-29T00:00:00"/>
    <x v="0"/>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x v="2"/>
    <m/>
    <x v="2"/>
    <s v="Email"/>
    <m/>
    <m/>
    <x v="4"/>
    <x v="1"/>
    <x v="3"/>
    <x v="0"/>
    <x v="0"/>
    <x v="1"/>
    <n v="0.65625"/>
  </r>
  <r>
    <n v="3697"/>
    <s v="Colin Padilla"/>
    <s v="kevin91@example.org"/>
    <n v="32"/>
    <s v="Female"/>
    <x v="41"/>
    <d v="2021-07-04T00:00:00"/>
    <x v="3"/>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x v="0"/>
    <m/>
    <x v="0"/>
    <s v="Phone"/>
    <d v="2023-06-01T07:45:35"/>
    <m/>
    <x v="4"/>
    <x v="0"/>
    <x v="2"/>
    <x v="0"/>
    <x v="0"/>
    <x v="0"/>
    <n v="1.0687500000000001"/>
  </r>
  <r>
    <n v="3698"/>
    <s v="Shannon Freeman"/>
    <s v="carrwilliam@example.org"/>
    <n v="70"/>
    <s v="Female"/>
    <x v="30"/>
    <d v="2021-11-04T00:00:00"/>
    <x v="0"/>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x v="1"/>
    <s v="Head paper wife beat raise."/>
    <x v="3"/>
    <s v="Social media"/>
    <d v="2023-06-01T13:20:36"/>
    <d v="2023-06-01T22:02:36"/>
    <x v="0"/>
    <x v="1"/>
    <x v="3"/>
    <x v="1"/>
    <x v="1"/>
    <x v="1"/>
    <n v="0.65625"/>
  </r>
  <r>
    <n v="3699"/>
    <s v="Scott Phillips"/>
    <s v="jmendoza@example.com"/>
    <n v="56"/>
    <s v="Male"/>
    <x v="10"/>
    <d v="2021-01-23T00:00:00"/>
    <x v="2"/>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x v="2"/>
    <m/>
    <x v="1"/>
    <s v="Phone"/>
    <m/>
    <m/>
    <x v="4"/>
    <x v="10"/>
    <x v="6"/>
    <x v="1"/>
    <x v="0"/>
    <x v="1"/>
    <n v="0.17499999999999999"/>
  </r>
  <r>
    <n v="3700"/>
    <s v="Anne Martinez"/>
    <s v="samuelwashington@example.org"/>
    <n v="51"/>
    <s v="Male"/>
    <x v="14"/>
    <d v="2020-04-03T00:00:00"/>
    <x v="2"/>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x v="0"/>
    <m/>
    <x v="0"/>
    <s v="Social media"/>
    <d v="2023-06-01T18:32:38"/>
    <m/>
    <x v="4"/>
    <x v="0"/>
    <x v="11"/>
    <x v="0"/>
    <x v="0"/>
    <x v="0"/>
    <n v="0.875"/>
  </r>
  <r>
    <n v="3701"/>
    <s v="Renee Crawford"/>
    <s v="brent31@example.com"/>
    <n v="47"/>
    <s v="Male"/>
    <x v="11"/>
    <d v="2020-06-28T00:00:00"/>
    <x v="3"/>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x v="1"/>
    <s v="Station certain key voice."/>
    <x v="2"/>
    <s v="Email"/>
    <d v="2023-06-01T12:19:39"/>
    <d v="2023-06-01T03:17:39"/>
    <x v="4"/>
    <x v="9"/>
    <x v="8"/>
    <x v="1"/>
    <x v="1"/>
    <x v="1"/>
    <n v="0.23125000000000001"/>
  </r>
  <r>
    <n v="3702"/>
    <s v="Kayla Cunningham"/>
    <s v="blake19@example.com"/>
    <n v="59"/>
    <s v="Other"/>
    <x v="38"/>
    <d v="2020-09-21T00:00:00"/>
    <x v="0"/>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x v="1"/>
    <s v="Laugh front put person nothing leader certainly."/>
    <x v="0"/>
    <s v="Phone"/>
    <d v="2023-06-01T10:46:40"/>
    <d v="2023-06-01T03:34:40"/>
    <x v="0"/>
    <x v="10"/>
    <x v="9"/>
    <x v="1"/>
    <x v="1"/>
    <x v="1"/>
    <n v="0.22500000000000001"/>
  </r>
  <r>
    <n v="3703"/>
    <s v="Curtis Aguilar"/>
    <s v="ibenson@example.com"/>
    <n v="53"/>
    <s v="Female"/>
    <x v="22"/>
    <d v="2021-01-21T00:00:00"/>
    <x v="4"/>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x v="0"/>
    <m/>
    <x v="0"/>
    <s v="Phone"/>
    <d v="2023-06-01T18:36:42"/>
    <m/>
    <x v="0"/>
    <x v="2"/>
    <x v="6"/>
    <x v="0"/>
    <x v="0"/>
    <x v="0"/>
    <n v="0.73124999999999996"/>
  </r>
  <r>
    <n v="3704"/>
    <s v="Cynthia Martin"/>
    <s v="selenasutton@example.org"/>
    <n v="27"/>
    <s v="Male"/>
    <x v="5"/>
    <d v="2021-01-16T00:00:00"/>
    <x v="4"/>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x v="0"/>
    <m/>
    <x v="1"/>
    <s v="Social media"/>
    <d v="2023-06-01T17:37:42"/>
    <m/>
    <x v="0"/>
    <x v="1"/>
    <x v="6"/>
    <x v="1"/>
    <x v="0"/>
    <x v="0"/>
    <n v="0.79374999999999996"/>
  </r>
  <r>
    <n v="3705"/>
    <s v="Rebecca Simmons"/>
    <s v="zrobinson@example.net"/>
    <n v="31"/>
    <s v="Other"/>
    <x v="22"/>
    <d v="2021-05-14T00:00:00"/>
    <x v="3"/>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x v="2"/>
    <m/>
    <x v="1"/>
    <s v="Social media"/>
    <m/>
    <m/>
    <x v="4"/>
    <x v="2"/>
    <x v="1"/>
    <x v="1"/>
    <x v="0"/>
    <x v="1"/>
    <n v="0.72499999999999998"/>
  </r>
  <r>
    <n v="3706"/>
    <s v="Aaron Roberts"/>
    <s v="vaughanbrenda@example.org"/>
    <n v="31"/>
    <s v="Female"/>
    <x v="28"/>
    <d v="2020-07-10T00:00:00"/>
    <x v="3"/>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x v="0"/>
    <m/>
    <x v="2"/>
    <s v="Phone"/>
    <d v="2023-06-01T09:59:45"/>
    <m/>
    <x v="0"/>
    <x v="4"/>
    <x v="2"/>
    <x v="1"/>
    <x v="0"/>
    <x v="0"/>
    <n v="0.43125000000000002"/>
  </r>
  <r>
    <n v="3707"/>
    <s v="David Morgan"/>
    <s v="lisaberg@example.com"/>
    <n v="43"/>
    <s v="Other"/>
    <x v="31"/>
    <d v="2020-04-24T00:00:00"/>
    <x v="0"/>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x v="2"/>
    <m/>
    <x v="0"/>
    <s v="Phone"/>
    <m/>
    <m/>
    <x v="0"/>
    <x v="2"/>
    <x v="11"/>
    <x v="0"/>
    <x v="0"/>
    <x v="1"/>
    <n v="0.65"/>
  </r>
  <r>
    <n v="3708"/>
    <s v="Kathleen Abbott"/>
    <s v="tgarcia@example.net"/>
    <n v="19"/>
    <s v="Other"/>
    <x v="23"/>
    <d v="2021-04-24T00:00:00"/>
    <x v="2"/>
    <s v="Account access"/>
    <s v="I'm having an issue with the {product_purchased}. Please assist. â€”_x000a__x000a_What's the solution?_x000a__x000a_I use this to find out what kind of item i need. It is quite easy to do though. Just click I've checked the device settings and made sure that everything is configured correctly."/>
    <x v="1"/>
    <s v="Hotel far hotel gun against."/>
    <x v="1"/>
    <s v="Chat"/>
    <d v="2023-06-01T22:35:48"/>
    <d v="2023-06-01T12:23:48"/>
    <x v="1"/>
    <x v="5"/>
    <x v="11"/>
    <x v="1"/>
    <x v="1"/>
    <x v="1"/>
    <n v="0.19375000000000001"/>
  </r>
  <r>
    <n v="3709"/>
    <s v="Caitlin Marsh"/>
    <s v="latoyarobinson@example.net"/>
    <n v="20"/>
    <s v="Female"/>
    <x v="35"/>
    <d v="2021-11-18T00:00:00"/>
    <x v="1"/>
    <s v="Delivery problem"/>
    <s v="I'm having an issue with the {product_purchased}. Please assist. I've already contacted customer support multiple times, but the issue remains unresolved."/>
    <x v="2"/>
    <m/>
    <x v="3"/>
    <s v="Email"/>
    <m/>
    <m/>
    <x v="0"/>
    <x v="6"/>
    <x v="3"/>
    <x v="1"/>
    <x v="0"/>
    <x v="1"/>
    <n v="0.51875000000000004"/>
  </r>
  <r>
    <n v="3710"/>
    <s v="Troy Dunlap"/>
    <s v="watsonandrew@example.org"/>
    <n v="48"/>
    <s v="Male"/>
    <x v="24"/>
    <d v="2021-10-15T00:00:00"/>
    <x v="2"/>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x v="1"/>
    <s v="Another single forward become you."/>
    <x v="3"/>
    <s v="Email"/>
    <d v="2023-06-01T15:28:49"/>
    <d v="2023-06-01T18:07:49"/>
    <x v="1"/>
    <x v="1"/>
    <x v="7"/>
    <x v="1"/>
    <x v="1"/>
    <x v="1"/>
    <n v="0.79374999999999996"/>
  </r>
  <r>
    <n v="3711"/>
    <s v="Evan Patel"/>
    <s v="rogersmark@example.org"/>
    <n v="32"/>
    <s v="Other"/>
    <x v="34"/>
    <d v="2021-02-07T00:00:00"/>
    <x v="2"/>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x v="2"/>
    <m/>
    <x v="0"/>
    <s v="Chat"/>
    <m/>
    <m/>
    <x v="0"/>
    <x v="6"/>
    <x v="4"/>
    <x v="0"/>
    <x v="0"/>
    <x v="1"/>
    <n v="0.39374999999999999"/>
  </r>
  <r>
    <n v="3712"/>
    <s v="Brian Kelly"/>
    <s v="llloyd@example.com"/>
    <n v="47"/>
    <s v="Male"/>
    <x v="18"/>
    <d v="2021-02-23T00:00:00"/>
    <x v="4"/>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x v="2"/>
    <m/>
    <x v="1"/>
    <s v="Social media"/>
    <m/>
    <m/>
    <x v="0"/>
    <x v="0"/>
    <x v="4"/>
    <x v="1"/>
    <x v="0"/>
    <x v="1"/>
    <n v="0.9375"/>
  </r>
  <r>
    <n v="3713"/>
    <s v="James Turner"/>
    <s v="cynthia74@example.com"/>
    <n v="34"/>
    <s v="Female"/>
    <x v="12"/>
    <d v="2020-04-28T00:00:00"/>
    <x v="3"/>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x v="0"/>
    <m/>
    <x v="2"/>
    <s v="Email"/>
    <d v="2023-06-01T17:00:53"/>
    <m/>
    <x v="0"/>
    <x v="2"/>
    <x v="11"/>
    <x v="1"/>
    <x v="0"/>
    <x v="0"/>
    <n v="0.65"/>
  </r>
  <r>
    <n v="3714"/>
    <s v="Erin Grimes"/>
    <s v="jmartin@example.org"/>
    <n v="61"/>
    <s v="Male"/>
    <x v="0"/>
    <d v="2020-02-03T00:00:00"/>
    <x v="2"/>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x v="0"/>
    <m/>
    <x v="3"/>
    <s v="Phone"/>
    <d v="2023-06-01T20:46:55"/>
    <m/>
    <x v="0"/>
    <x v="1"/>
    <x v="4"/>
    <x v="1"/>
    <x v="0"/>
    <x v="0"/>
    <n v="0.70625000000000004"/>
  </r>
  <r>
    <n v="3715"/>
    <s v="Ryan Casey"/>
    <s v="sullivanshannon@example.net"/>
    <n v="50"/>
    <s v="Other"/>
    <x v="1"/>
    <d v="2021-01-11T00:00:00"/>
    <x v="1"/>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x v="2"/>
    <m/>
    <x v="1"/>
    <s v="Email"/>
    <m/>
    <m/>
    <x v="0"/>
    <x v="0"/>
    <x v="6"/>
    <x v="1"/>
    <x v="0"/>
    <x v="1"/>
    <n v="0.8"/>
  </r>
  <r>
    <n v="3716"/>
    <s v="Allison Jones"/>
    <s v="wcarter@example.com"/>
    <n v="40"/>
    <s v="Male"/>
    <x v="6"/>
    <d v="2021-11-13T00:00:00"/>
    <x v="1"/>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x v="0"/>
    <m/>
    <x v="0"/>
    <s v="Social media"/>
    <d v="2023-06-01T00:40:58"/>
    <m/>
    <x v="0"/>
    <x v="3"/>
    <x v="3"/>
    <x v="0"/>
    <x v="0"/>
    <x v="0"/>
    <n v="0.22500000000000001"/>
  </r>
  <r>
    <n v="3717"/>
    <s v="Stephanie Herrera"/>
    <s v="rbarber@example.com"/>
    <n v="26"/>
    <s v="Male"/>
    <x v="21"/>
    <d v="2020-10-11T00:00:00"/>
    <x v="2"/>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x v="2"/>
    <m/>
    <x v="2"/>
    <s v="Email"/>
    <m/>
    <m/>
    <x v="0"/>
    <x v="0"/>
    <x v="7"/>
    <x v="0"/>
    <x v="0"/>
    <x v="1"/>
    <n v="0.83750000000000002"/>
  </r>
  <r>
    <n v="3718"/>
    <s v="James Stokes"/>
    <s v="josephjensen@example.com"/>
    <n v="24"/>
    <s v="Male"/>
    <x v="26"/>
    <d v="2020-01-06T00:00:00"/>
    <x v="1"/>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x v="2"/>
    <m/>
    <x v="0"/>
    <s v="Email"/>
    <m/>
    <m/>
    <x v="0"/>
    <x v="1"/>
    <x v="6"/>
    <x v="0"/>
    <x v="0"/>
    <x v="1"/>
    <n v="0.79374999999999996"/>
  </r>
  <r>
    <n v="3719"/>
    <s v="Benjamin Hamilton"/>
    <s v="gonzalezmatthew@example.net"/>
    <n v="20"/>
    <s v="Female"/>
    <x v="20"/>
    <d v="2020-12-27T00:00:00"/>
    <x v="4"/>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x v="2"/>
    <m/>
    <x v="3"/>
    <s v="Social media"/>
    <m/>
    <m/>
    <x v="0"/>
    <x v="10"/>
    <x v="10"/>
    <x v="1"/>
    <x v="0"/>
    <x v="1"/>
    <n v="0.23749999999999999"/>
  </r>
  <r>
    <n v="3720"/>
    <s v="Michael Porter"/>
    <s v="murphybecky@example.net"/>
    <n v="56"/>
    <s v="Male"/>
    <x v="14"/>
    <d v="2021-10-16T00:00:00"/>
    <x v="2"/>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x v="1"/>
    <s v="Church no police seem stock lawyer."/>
    <x v="0"/>
    <s v="Phone"/>
    <d v="2023-06-01T04:12:04"/>
    <d v="2023-06-01T09:12:04"/>
    <x v="1"/>
    <x v="1"/>
    <x v="7"/>
    <x v="1"/>
    <x v="1"/>
    <x v="1"/>
    <n v="0.79374999999999996"/>
  </r>
  <r>
    <n v="3721"/>
    <s v="Marie Cunningham"/>
    <s v="douglas01@example.net"/>
    <n v="46"/>
    <s v="Female"/>
    <x v="23"/>
    <d v="2020-09-25T00:00:00"/>
    <x v="3"/>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x v="2"/>
    <m/>
    <x v="0"/>
    <s v="Social media"/>
    <m/>
    <m/>
    <x v="0"/>
    <x v="5"/>
    <x v="9"/>
    <x v="0"/>
    <x v="0"/>
    <x v="1"/>
    <n v="0.19375000000000001"/>
  </r>
  <r>
    <n v="3722"/>
    <s v="Patricia Oconnor"/>
    <s v="lauren79@example.org"/>
    <n v="53"/>
    <s v="Other"/>
    <x v="41"/>
    <d v="2021-11-18T00:00:00"/>
    <x v="3"/>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x v="1"/>
    <s v="Spring open treat late music."/>
    <x v="3"/>
    <s v="Email"/>
    <d v="2023-05-31T23:26:07"/>
    <d v="2023-06-01T16:52:07"/>
    <x v="3"/>
    <x v="2"/>
    <x v="3"/>
    <x v="1"/>
    <x v="1"/>
    <x v="1"/>
    <n v="0.6"/>
  </r>
  <r>
    <n v="3723"/>
    <s v="Melissa Cook"/>
    <s v="lisa19@example.org"/>
    <n v="55"/>
    <s v="Male"/>
    <x v="38"/>
    <d v="2021-07-13T00:00:00"/>
    <x v="0"/>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x v="2"/>
    <m/>
    <x v="0"/>
    <s v="Social media"/>
    <m/>
    <m/>
    <x v="0"/>
    <x v="0"/>
    <x v="2"/>
    <x v="0"/>
    <x v="0"/>
    <x v="1"/>
    <n v="1.0687500000000001"/>
  </r>
  <r>
    <n v="3724"/>
    <s v="Felicia Harvey"/>
    <s v="joseph10@example.org"/>
    <n v="68"/>
    <s v="Female"/>
    <x v="25"/>
    <d v="2020-01-19T00:00:00"/>
    <x v="3"/>
    <s v="Peripheral compatibility"/>
    <s v="I'm having an issue with the {product_purchased}. Please assist. - 1 - 1 -1 -0 &quot;Void (2) I Love This Car, I Wanna Move It&quot; - 1 - 1 -1 0 3 I've noticed that the issue occurs consistently when I use a specific feature or application on my {product_purchased}."/>
    <x v="2"/>
    <m/>
    <x v="3"/>
    <s v="Chat"/>
    <m/>
    <m/>
    <x v="0"/>
    <x v="8"/>
    <x v="6"/>
    <x v="1"/>
    <x v="0"/>
    <x v="1"/>
    <n v="0.25624999999999998"/>
  </r>
  <r>
    <n v="3725"/>
    <s v="Calvin Benson"/>
    <s v="wschroeder@example.com"/>
    <n v="62"/>
    <s v="Male"/>
    <x v="3"/>
    <d v="2021-03-26T00:00:00"/>
    <x v="2"/>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x v="0"/>
    <m/>
    <x v="2"/>
    <s v="Email"/>
    <d v="2023-06-01T10:11:12"/>
    <m/>
    <x v="0"/>
    <x v="1"/>
    <x v="0"/>
    <x v="1"/>
    <x v="0"/>
    <x v="0"/>
    <n v="0.63124999999999998"/>
  </r>
  <r>
    <n v="3726"/>
    <s v="Tracey Combs"/>
    <s v="adam98@example.net"/>
    <n v="46"/>
    <s v="Other"/>
    <x v="40"/>
    <d v="2021-02-11T00:00:00"/>
    <x v="1"/>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x v="0"/>
    <m/>
    <x v="2"/>
    <s v="Chat"/>
    <d v="2023-06-01T04:27:14"/>
    <m/>
    <x v="0"/>
    <x v="4"/>
    <x v="4"/>
    <x v="1"/>
    <x v="0"/>
    <x v="0"/>
    <n v="0.47499999999999998"/>
  </r>
  <r>
    <n v="3727"/>
    <s v="Mrs. Colleen Hutchinson"/>
    <s v="morozco@example.org"/>
    <n v="58"/>
    <s v="Female"/>
    <x v="5"/>
    <d v="2020-11-11T00:00:00"/>
    <x v="0"/>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x v="1"/>
    <s v="Artist may else start if wish."/>
    <x v="3"/>
    <s v="Email"/>
    <d v="2023-06-01T02:42:16"/>
    <d v="2023-06-01T04:09:16"/>
    <x v="1"/>
    <x v="2"/>
    <x v="3"/>
    <x v="1"/>
    <x v="1"/>
    <x v="1"/>
    <n v="0.6"/>
  </r>
  <r>
    <n v="3728"/>
    <s v="Frank Garcia"/>
    <s v="ashleymills@example.org"/>
    <n v="49"/>
    <s v="Female"/>
    <x v="7"/>
    <d v="2021-09-26T00:00:00"/>
    <x v="1"/>
    <s v="Account access"/>
    <s v="I'm having an issue with the {product_purchased}. Please assist. I've noticed that the issue occurs consistently when I use a specific feature or application on my {product_purchased}."/>
    <x v="1"/>
    <s v="Drop glass American any company newspaper employee."/>
    <x v="3"/>
    <s v="Chat"/>
    <d v="2023-06-01T06:11:16"/>
    <d v="2023-06-01T05:24:16"/>
    <x v="1"/>
    <x v="0"/>
    <x v="9"/>
    <x v="1"/>
    <x v="1"/>
    <x v="1"/>
    <n v="0.8"/>
  </r>
  <r>
    <n v="3729"/>
    <s v="Dean Sparks"/>
    <s v="brownronald@example.net"/>
    <n v="62"/>
    <s v="Other"/>
    <x v="1"/>
    <d v="2020-11-08T00:00:00"/>
    <x v="0"/>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x v="2"/>
    <m/>
    <x v="2"/>
    <s v="Chat"/>
    <m/>
    <m/>
    <x v="0"/>
    <x v="0"/>
    <x v="3"/>
    <x v="0"/>
    <x v="0"/>
    <x v="1"/>
    <n v="0.9375"/>
  </r>
  <r>
    <n v="3730"/>
    <s v="Alexis Savage"/>
    <s v="amy29@example.org"/>
    <n v="43"/>
    <s v="Male"/>
    <x v="2"/>
    <d v="2020-04-19T00:00:00"/>
    <x v="0"/>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x v="0"/>
    <m/>
    <x v="0"/>
    <s v="Phone"/>
    <d v="2023-06-01T19:50:19"/>
    <m/>
    <x v="0"/>
    <x v="0"/>
    <x v="11"/>
    <x v="0"/>
    <x v="0"/>
    <x v="0"/>
    <n v="0.875"/>
  </r>
  <r>
    <n v="3731"/>
    <s v="Jordan Mccann"/>
    <s v="rhonda50@example.net"/>
    <n v="25"/>
    <s v="Male"/>
    <x v="4"/>
    <d v="2020-06-25T00:00:00"/>
    <x v="0"/>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x v="0"/>
    <m/>
    <x v="0"/>
    <s v="Social media"/>
    <d v="2023-06-01T13:03:21"/>
    <m/>
    <x v="0"/>
    <x v="2"/>
    <x v="8"/>
    <x v="0"/>
    <x v="0"/>
    <x v="0"/>
    <n v="0.56874999999999998"/>
  </r>
  <r>
    <n v="3732"/>
    <s v="Angie Mendoza"/>
    <s v="joshua99@example.org"/>
    <n v="69"/>
    <s v="Male"/>
    <x v="6"/>
    <d v="2020-06-16T00:00:00"/>
    <x v="1"/>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x v="1"/>
    <s v="Politics computer ever cold hotel discussion standard executive."/>
    <x v="0"/>
    <s v="Social media"/>
    <d v="2023-06-01T02:15:22"/>
    <d v="2023-06-01T22:25:22"/>
    <x v="1"/>
    <x v="2"/>
    <x v="8"/>
    <x v="1"/>
    <x v="1"/>
    <x v="1"/>
    <n v="0.56874999999999998"/>
  </r>
  <r>
    <n v="3733"/>
    <s v="Fernando Hutchinson"/>
    <s v="anthonyhobbs@example.com"/>
    <n v="20"/>
    <s v="Female"/>
    <x v="22"/>
    <d v="2020-04-08T00:00:00"/>
    <x v="3"/>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x v="0"/>
    <m/>
    <x v="3"/>
    <s v="Email"/>
    <d v="2023-06-01T04:07:23"/>
    <m/>
    <x v="0"/>
    <x v="4"/>
    <x v="11"/>
    <x v="1"/>
    <x v="0"/>
    <x v="0"/>
    <n v="0.42499999999999999"/>
  </r>
  <r>
    <n v="3734"/>
    <s v="Ashley Yang"/>
    <s v="sstewart@example.com"/>
    <n v="46"/>
    <s v="Other"/>
    <x v="21"/>
    <d v="2020-09-10T00:00:00"/>
    <x v="3"/>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x v="0"/>
    <m/>
    <x v="1"/>
    <s v="Phone"/>
    <d v="2023-06-01T11:29:25"/>
    <m/>
    <x v="0"/>
    <x v="9"/>
    <x v="9"/>
    <x v="1"/>
    <x v="0"/>
    <x v="0"/>
    <n v="0.19375000000000001"/>
  </r>
  <r>
    <n v="3735"/>
    <s v="Virginia Smith"/>
    <s v="scotterik@example.net"/>
    <n v="44"/>
    <s v="Other"/>
    <x v="3"/>
    <d v="2021-12-07T00:00:00"/>
    <x v="0"/>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x v="0"/>
    <m/>
    <x v="1"/>
    <s v="Email"/>
    <d v="2023-06-01T11:00:26"/>
    <m/>
    <x v="0"/>
    <x v="6"/>
    <x v="10"/>
    <x v="1"/>
    <x v="0"/>
    <x v="0"/>
    <n v="0.46875"/>
  </r>
  <r>
    <n v="3736"/>
    <s v="Lisa Robertson"/>
    <s v="jennifer03@example.org"/>
    <n v="46"/>
    <s v="Female"/>
    <x v="28"/>
    <d v="2021-10-30T00:00:00"/>
    <x v="1"/>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x v="0"/>
    <m/>
    <x v="3"/>
    <s v="Social media"/>
    <d v="2023-06-01T08:46:28"/>
    <m/>
    <x v="0"/>
    <x v="9"/>
    <x v="7"/>
    <x v="1"/>
    <x v="0"/>
    <x v="0"/>
    <n v="0.18124999999999999"/>
  </r>
  <r>
    <n v="3737"/>
    <s v="Nancy Oneal"/>
    <s v="stonemelanie@example.org"/>
    <n v="33"/>
    <s v="Male"/>
    <x v="23"/>
    <d v="2020-10-01T00:00:00"/>
    <x v="4"/>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x v="2"/>
    <m/>
    <x v="3"/>
    <s v="Social media"/>
    <m/>
    <m/>
    <x v="0"/>
    <x v="6"/>
    <x v="7"/>
    <x v="1"/>
    <x v="0"/>
    <x v="1"/>
    <n v="0.48749999999999999"/>
  </r>
  <r>
    <n v="3738"/>
    <s v="Catherine Bailey"/>
    <s v="jeffrey95@example.com"/>
    <n v="52"/>
    <s v="Female"/>
    <x v="23"/>
    <d v="2020-11-26T00:00:00"/>
    <x v="2"/>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x v="2"/>
    <m/>
    <x v="0"/>
    <s v="Social media"/>
    <m/>
    <m/>
    <x v="0"/>
    <x v="9"/>
    <x v="3"/>
    <x v="0"/>
    <x v="0"/>
    <x v="1"/>
    <n v="0.26874999999999999"/>
  </r>
  <r>
    <n v="3739"/>
    <s v="Brian Murray"/>
    <s v="thomas73@example.net"/>
    <n v="67"/>
    <s v="Female"/>
    <x v="1"/>
    <d v="2020-08-18T00:00:00"/>
    <x v="3"/>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x v="1"/>
    <s v="Often partner indeed per."/>
    <x v="1"/>
    <s v="Email"/>
    <d v="2023-06-01T21:32:33"/>
    <d v="2023-06-01T21:31:33"/>
    <x v="2"/>
    <x v="6"/>
    <x v="5"/>
    <x v="1"/>
    <x v="1"/>
    <x v="1"/>
    <n v="0.41875000000000001"/>
  </r>
  <r>
    <n v="3740"/>
    <s v="Michael Ward"/>
    <s v="brownanthony@example.org"/>
    <n v="59"/>
    <s v="Female"/>
    <x v="25"/>
    <d v="2021-12-30T00:00:00"/>
    <x v="1"/>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x v="0"/>
    <m/>
    <x v="3"/>
    <s v="Phone"/>
    <d v="2023-06-01T16:27:34"/>
    <m/>
    <x v="0"/>
    <x v="1"/>
    <x v="10"/>
    <x v="1"/>
    <x v="0"/>
    <x v="0"/>
    <n v="0.66249999999999998"/>
  </r>
  <r>
    <n v="3741"/>
    <s v="David Martin"/>
    <s v="candace63@example.org"/>
    <n v="18"/>
    <s v="Female"/>
    <x v="27"/>
    <d v="2021-07-20T00:00:00"/>
    <x v="2"/>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x v="0"/>
    <m/>
    <x v="0"/>
    <s v="Social media"/>
    <d v="2023-06-01T12:39:35"/>
    <m/>
    <x v="0"/>
    <x v="3"/>
    <x v="2"/>
    <x v="0"/>
    <x v="0"/>
    <x v="0"/>
    <n v="0.23749999999999999"/>
  </r>
  <r>
    <n v="3742"/>
    <s v="Brianna Holland"/>
    <s v="amanda69@example.net"/>
    <n v="52"/>
    <s v="Male"/>
    <x v="3"/>
    <d v="2020-08-06T00:00:00"/>
    <x v="3"/>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x v="2"/>
    <m/>
    <x v="1"/>
    <s v="Chat"/>
    <m/>
    <m/>
    <x v="0"/>
    <x v="6"/>
    <x v="5"/>
    <x v="1"/>
    <x v="0"/>
    <x v="1"/>
    <n v="0.41875000000000001"/>
  </r>
  <r>
    <n v="3743"/>
    <s v="Melissa Davenport"/>
    <s v="angelamoreno@example.net"/>
    <n v="38"/>
    <s v="Other"/>
    <x v="40"/>
    <d v="2021-10-30T00:00:00"/>
    <x v="0"/>
    <s v="Hardware issue"/>
    <s v="I've forgotten my password for my {product_purchased} account, and the password reset option is not working. How can I recover my account? I've checked the device settings and made sure that everything is configured correctly."/>
    <x v="0"/>
    <m/>
    <x v="0"/>
    <s v="Phone"/>
    <d v="2023-06-01T04:55:37"/>
    <m/>
    <x v="0"/>
    <x v="1"/>
    <x v="7"/>
    <x v="0"/>
    <x v="0"/>
    <x v="0"/>
    <n v="0.79374999999999996"/>
  </r>
  <r>
    <n v="3744"/>
    <s v="Caitlin Hunt"/>
    <s v="melinda00@example.org"/>
    <n v="35"/>
    <s v="Female"/>
    <x v="40"/>
    <d v="2021-06-23T00:00:00"/>
    <x v="4"/>
    <s v="Hardware issue"/>
    <s v="I'm having an issue with the {product_purchased}. Please assist. à¸ªà¸ªà¸—à¸µà¸¥à¸²à¸²à¸‡!à¸„à¸¡à¸—à¸µà¹‰à¸•à¹ˆï¿½ I rely heavily on my {product_purchased} for my daily tasks, and this issue is hindering my productivity."/>
    <x v="1"/>
    <s v="Travel yourself field live."/>
    <x v="1"/>
    <s v="Chat"/>
    <d v="2023-06-01T19:35:38"/>
    <d v="2023-06-01T07:11:38"/>
    <x v="1"/>
    <x v="0"/>
    <x v="8"/>
    <x v="1"/>
    <x v="1"/>
    <x v="1"/>
    <n v="0.84375"/>
  </r>
  <r>
    <n v="3745"/>
    <s v="Aaron Henry"/>
    <s v="willisjason@example.org"/>
    <n v="70"/>
    <s v="Other"/>
    <x v="21"/>
    <d v="2020-09-17T00:00:00"/>
    <x v="2"/>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x v="1"/>
    <s v="Help red business point window ever represent."/>
    <x v="1"/>
    <s v="Phone"/>
    <d v="2023-06-01T18:17:39"/>
    <d v="2023-06-01T07:53:39"/>
    <x v="1"/>
    <x v="4"/>
    <x v="9"/>
    <x v="1"/>
    <x v="1"/>
    <x v="1"/>
    <n v="0.46875"/>
  </r>
  <r>
    <n v="3746"/>
    <s v="Rebecca Skinner"/>
    <s v="donna27@example.org"/>
    <n v="63"/>
    <s v="Female"/>
    <x v="19"/>
    <d v="2020-09-28T00:00:00"/>
    <x v="1"/>
    <s v="Payment issue"/>
    <s v="I'm having an issue with the {product_purchased}. Please assist._x000a__x000a_}_x000a__x000a_{_x000a__x000a_&quot; name &quot; :'alex-the-navy-drank-a-bottle ',_x000a__x000a_&quot; I've noticed a sudden decrease in battery life on my {product_purchased}. It used to last much longer."/>
    <x v="0"/>
    <m/>
    <x v="0"/>
    <s v="Social media"/>
    <d v="2023-06-01T17:37:41"/>
    <m/>
    <x v="0"/>
    <x v="8"/>
    <x v="9"/>
    <x v="0"/>
    <x v="0"/>
    <x v="0"/>
    <n v="0.21249999999999999"/>
  </r>
  <r>
    <n v="3747"/>
    <s v="John Hernandez"/>
    <s v="mgallagher@example.com"/>
    <n v="45"/>
    <s v="Male"/>
    <x v="28"/>
    <d v="2020-02-14T00:00:00"/>
    <x v="3"/>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x v="2"/>
    <m/>
    <x v="1"/>
    <s v="Chat"/>
    <m/>
    <m/>
    <x v="0"/>
    <x v="1"/>
    <x v="4"/>
    <x v="1"/>
    <x v="0"/>
    <x v="1"/>
    <n v="0.70625000000000004"/>
  </r>
  <r>
    <n v="3748"/>
    <s v="Thomas Kidd"/>
    <s v="reyespamela@example.com"/>
    <n v="67"/>
    <s v="Other"/>
    <x v="41"/>
    <d v="2020-09-10T00:00:00"/>
    <x v="3"/>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x v="1"/>
    <s v="Mrs teacher for."/>
    <x v="2"/>
    <s v="Phone"/>
    <d v="2023-06-01T01:11:45"/>
    <d v="2023-06-01T20:17:45"/>
    <x v="5"/>
    <x v="4"/>
    <x v="9"/>
    <x v="1"/>
    <x v="1"/>
    <x v="1"/>
    <n v="0.46875"/>
  </r>
  <r>
    <n v="3749"/>
    <s v="Kim Shaw"/>
    <s v="tiffanyjackson@example.com"/>
    <n v="53"/>
    <s v="Female"/>
    <x v="26"/>
    <d v="2021-10-22T00:00:00"/>
    <x v="1"/>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x v="0"/>
    <m/>
    <x v="2"/>
    <s v="Email"/>
    <d v="2023-06-01T03:26:46"/>
    <m/>
    <x v="0"/>
    <x v="9"/>
    <x v="7"/>
    <x v="1"/>
    <x v="0"/>
    <x v="0"/>
    <n v="0.18124999999999999"/>
  </r>
  <r>
    <n v="3750"/>
    <s v="Christopher Martinez"/>
    <s v="taylorelizabeth@example.net"/>
    <n v="67"/>
    <s v="Other"/>
    <x v="24"/>
    <d v="2021-12-11T00:00:00"/>
    <x v="2"/>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x v="1"/>
    <s v="Particular tree return century."/>
    <x v="0"/>
    <s v="Email"/>
    <d v="2023-06-01T21:20:46"/>
    <d v="2023-06-01T15:44:46"/>
    <x v="4"/>
    <x v="7"/>
    <x v="10"/>
    <x v="1"/>
    <x v="1"/>
    <x v="1"/>
    <n v="0.23125000000000001"/>
  </r>
  <r>
    <n v="3751"/>
    <s v="Tyler Brown"/>
    <s v="gmiller@example.org"/>
    <n v="24"/>
    <s v="Female"/>
    <x v="12"/>
    <d v="2020-11-24T00:00:00"/>
    <x v="1"/>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x v="1"/>
    <s v="Identify age brother hear fact car personal page."/>
    <x v="0"/>
    <s v="Social media"/>
    <d v="2023-06-01T11:20:48"/>
    <d v="2023-05-31T23:13:48"/>
    <x v="2"/>
    <x v="2"/>
    <x v="3"/>
    <x v="1"/>
    <x v="1"/>
    <x v="1"/>
    <n v="0.6"/>
  </r>
  <r>
    <n v="3752"/>
    <s v="Erik Marquez"/>
    <s v="lonniemarsh@example.com"/>
    <n v="63"/>
    <s v="Other"/>
    <x v="13"/>
    <d v="2021-09-28T00:00:00"/>
    <x v="4"/>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x v="0"/>
    <m/>
    <x v="0"/>
    <s v="Chat"/>
    <d v="2023-06-01T02:48:49"/>
    <m/>
    <x v="0"/>
    <x v="0"/>
    <x v="9"/>
    <x v="0"/>
    <x v="0"/>
    <x v="0"/>
    <n v="0.8"/>
  </r>
  <r>
    <n v="3753"/>
    <s v="Amanda Potter"/>
    <s v="kristyrodriguez@example.org"/>
    <n v="28"/>
    <s v="Male"/>
    <x v="21"/>
    <d v="2020-05-09T00:00:00"/>
    <x v="2"/>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x v="0"/>
    <m/>
    <x v="0"/>
    <s v="Social media"/>
    <d v="2023-06-01T00:35:50"/>
    <m/>
    <x v="0"/>
    <x v="0"/>
    <x v="1"/>
    <x v="0"/>
    <x v="0"/>
    <x v="0"/>
    <n v="0.80625000000000002"/>
  </r>
  <r>
    <n v="3754"/>
    <s v="Michael Newton"/>
    <s v="elizabeth82@example.net"/>
    <n v="40"/>
    <s v="Male"/>
    <x v="22"/>
    <d v="2021-07-28T00:00:00"/>
    <x v="0"/>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x v="2"/>
    <m/>
    <x v="2"/>
    <s v="Social media"/>
    <m/>
    <m/>
    <x v="0"/>
    <x v="5"/>
    <x v="2"/>
    <x v="0"/>
    <x v="0"/>
    <x v="1"/>
    <n v="0.25"/>
  </r>
  <r>
    <n v="3755"/>
    <s v="Leslie Powell"/>
    <s v="miketorres@example.org"/>
    <n v="49"/>
    <s v="Male"/>
    <x v="2"/>
    <d v="2021-02-22T00:00:00"/>
    <x v="0"/>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x v="0"/>
    <m/>
    <x v="1"/>
    <s v="Social media"/>
    <d v="2023-06-01T14:23:52"/>
    <m/>
    <x v="0"/>
    <x v="10"/>
    <x v="4"/>
    <x v="1"/>
    <x v="0"/>
    <x v="0"/>
    <n v="0.22500000000000001"/>
  </r>
  <r>
    <n v="3756"/>
    <s v="Michael Johnson"/>
    <s v="kevin21@example.com"/>
    <n v="50"/>
    <s v="Other"/>
    <x v="36"/>
    <d v="2021-08-14T00:00:00"/>
    <x v="1"/>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x v="0"/>
    <m/>
    <x v="2"/>
    <s v="Chat"/>
    <d v="2023-06-01T04:36:54"/>
    <m/>
    <x v="0"/>
    <x v="1"/>
    <x v="5"/>
    <x v="1"/>
    <x v="0"/>
    <x v="0"/>
    <n v="0.625"/>
  </r>
  <r>
    <n v="3757"/>
    <s v="Eric Brown"/>
    <s v="timothy98@example.org"/>
    <n v="39"/>
    <s v="Other"/>
    <x v="39"/>
    <d v="2020-02-28T00:00:00"/>
    <x v="1"/>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x v="2"/>
    <m/>
    <x v="3"/>
    <s v="Phone"/>
    <m/>
    <m/>
    <x v="0"/>
    <x v="4"/>
    <x v="4"/>
    <x v="1"/>
    <x v="0"/>
    <x v="1"/>
    <n v="0.47499999999999998"/>
  </r>
  <r>
    <n v="3758"/>
    <s v="Amy Ferguson"/>
    <s v="daviesmichael@example.net"/>
    <n v="53"/>
    <s v="Female"/>
    <x v="11"/>
    <d v="2020-02-26T00:00:00"/>
    <x v="1"/>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x v="0"/>
    <m/>
    <x v="2"/>
    <s v="Email"/>
    <d v="2023-06-01T02:01:58"/>
    <m/>
    <x v="0"/>
    <x v="2"/>
    <x v="4"/>
    <x v="1"/>
    <x v="0"/>
    <x v="0"/>
    <n v="0.6875"/>
  </r>
  <r>
    <n v="3759"/>
    <s v="Thomas Frost"/>
    <s v="bryanlopez@example.org"/>
    <n v="25"/>
    <s v="Female"/>
    <x v="32"/>
    <d v="2020-08-29T00:00:00"/>
    <x v="4"/>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x v="0"/>
    <m/>
    <x v="0"/>
    <s v="Chat"/>
    <d v="2023-06-01T19:04:59"/>
    <m/>
    <x v="0"/>
    <x v="0"/>
    <x v="5"/>
    <x v="0"/>
    <x v="0"/>
    <x v="0"/>
    <n v="0.89375000000000004"/>
  </r>
  <r>
    <n v="3760"/>
    <s v="Jenna Daniels"/>
    <s v="daniellebrown@example.net"/>
    <n v="29"/>
    <s v="Other"/>
    <x v="19"/>
    <d v="2020-12-03T00:00:00"/>
    <x v="1"/>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x v="1"/>
    <s v="Southern break serve clear impact up floor."/>
    <x v="0"/>
    <s v="Email"/>
    <d v="2023-06-01T03:31:00"/>
    <d v="2023-06-01T07:58:00"/>
    <x v="3"/>
    <x v="0"/>
    <x v="10"/>
    <x v="1"/>
    <x v="1"/>
    <x v="1"/>
    <n v="0.78125"/>
  </r>
  <r>
    <n v="3761"/>
    <s v="Cheyenne Martin"/>
    <s v="kevin24@example.com"/>
    <n v="52"/>
    <s v="Other"/>
    <x v="16"/>
    <d v="2021-06-20T00:00:00"/>
    <x v="1"/>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x v="0"/>
    <m/>
    <x v="0"/>
    <s v="Chat"/>
    <d v="2023-06-01T03:30:02"/>
    <m/>
    <x v="0"/>
    <x v="0"/>
    <x v="8"/>
    <x v="0"/>
    <x v="0"/>
    <x v="0"/>
    <n v="0.84375"/>
  </r>
  <r>
    <n v="3762"/>
    <s v="Mary Rios"/>
    <s v="veronicarodriguez@example.net"/>
    <n v="18"/>
    <s v="Other"/>
    <x v="15"/>
    <d v="2020-07-04T00:00:00"/>
    <x v="1"/>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x v="2"/>
    <m/>
    <x v="2"/>
    <s v="Social media"/>
    <m/>
    <m/>
    <x v="0"/>
    <x v="7"/>
    <x v="2"/>
    <x v="0"/>
    <x v="0"/>
    <x v="1"/>
    <n v="0.26250000000000001"/>
  </r>
  <r>
    <n v="3763"/>
    <s v="Jennifer Melendez"/>
    <s v="victoria94@example.org"/>
    <n v="53"/>
    <s v="Female"/>
    <x v="27"/>
    <d v="2020-07-21T00:00:00"/>
    <x v="0"/>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x v="1"/>
    <s v="Beat home brother true."/>
    <x v="2"/>
    <s v="Phone"/>
    <d v="2023-06-01T11:35:05"/>
    <d v="2023-06-01T11:59:05"/>
    <x v="2"/>
    <x v="0"/>
    <x v="2"/>
    <x v="1"/>
    <x v="1"/>
    <x v="1"/>
    <n v="1.0687500000000001"/>
  </r>
  <r>
    <n v="3764"/>
    <s v="Taylor Sanchez"/>
    <s v="burkeraymond@example.com"/>
    <n v="49"/>
    <s v="Female"/>
    <x v="26"/>
    <d v="2020-08-31T00:00:00"/>
    <x v="1"/>
    <s v="Hardware issue"/>
    <s v="I'm having an issue with the {product_purchased}. Please assist. [email protected]_x000a__x000a_[email protected] I've already contacted customer support multiple times, but the issue remains unresolved."/>
    <x v="2"/>
    <m/>
    <x v="0"/>
    <s v="Chat"/>
    <m/>
    <m/>
    <x v="0"/>
    <x v="8"/>
    <x v="5"/>
    <x v="0"/>
    <x v="0"/>
    <x v="1"/>
    <n v="0.25624999999999998"/>
  </r>
  <r>
    <n v="3765"/>
    <s v="James Morton"/>
    <s v="yvonnerose@example.org"/>
    <n v="44"/>
    <s v="Male"/>
    <x v="13"/>
    <d v="2021-01-14T00:00:00"/>
    <x v="0"/>
    <s v="Data loss"/>
    <s v="I'm having an issue with the {product_purchased}. Please assist. I need to know why._x000a__x000a_4:03 p.m. â€” The bill comes face first into the House._x000a__x000a_Mr. Obama's administration will I rely heavily on my {product_purchased} for my daily tasks, and this issue is hindering my productivity."/>
    <x v="0"/>
    <m/>
    <x v="0"/>
    <s v="Chat"/>
    <d v="2023-06-01T07:11:07"/>
    <m/>
    <x v="0"/>
    <x v="7"/>
    <x v="6"/>
    <x v="0"/>
    <x v="0"/>
    <x v="0"/>
    <n v="0.29375000000000001"/>
  </r>
  <r>
    <n v="3766"/>
    <s v="Thomas Soto MD"/>
    <s v="jason52@example.net"/>
    <n v="69"/>
    <s v="Male"/>
    <x v="27"/>
    <d v="2021-10-03T00:00:00"/>
    <x v="1"/>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x v="1"/>
    <s v="Popular enjoy fear change popular common."/>
    <x v="3"/>
    <s v="Social media"/>
    <d v="2023-06-01T05:47:08"/>
    <d v="2023-06-01T21:47:08"/>
    <x v="5"/>
    <x v="0"/>
    <x v="7"/>
    <x v="1"/>
    <x v="1"/>
    <x v="1"/>
    <n v="0.83750000000000002"/>
  </r>
  <r>
    <n v="3767"/>
    <s v="Stacy Lynch"/>
    <s v="zamorahunter@example.org"/>
    <n v="64"/>
    <s v="Other"/>
    <x v="37"/>
    <d v="2021-09-05T00:00:00"/>
    <x v="2"/>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x v="2"/>
    <m/>
    <x v="1"/>
    <s v="Phone"/>
    <m/>
    <m/>
    <x v="0"/>
    <x v="1"/>
    <x v="9"/>
    <x v="1"/>
    <x v="0"/>
    <x v="1"/>
    <n v="0.73124999999999996"/>
  </r>
  <r>
    <n v="3768"/>
    <s v="Lauren Macias"/>
    <s v="richardbolton@example.org"/>
    <n v="38"/>
    <s v="Male"/>
    <x v="30"/>
    <d v="2021-01-25T00:00:00"/>
    <x v="1"/>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x v="0"/>
    <m/>
    <x v="3"/>
    <s v="Chat"/>
    <d v="2023-06-01T00:14:10"/>
    <m/>
    <x v="0"/>
    <x v="7"/>
    <x v="6"/>
    <x v="1"/>
    <x v="0"/>
    <x v="0"/>
    <n v="0.29375000000000001"/>
  </r>
  <r>
    <n v="3769"/>
    <s v="Marc Carr"/>
    <s v="paulcrane@example.net"/>
    <n v="53"/>
    <s v="Male"/>
    <x v="28"/>
    <d v="2021-07-05T00:00:00"/>
    <x v="0"/>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x v="2"/>
    <m/>
    <x v="2"/>
    <s v="Phone"/>
    <m/>
    <m/>
    <x v="0"/>
    <x v="7"/>
    <x v="2"/>
    <x v="0"/>
    <x v="0"/>
    <x v="1"/>
    <n v="0.26250000000000001"/>
  </r>
  <r>
    <n v="3770"/>
    <s v="John Garcia"/>
    <s v="nancy80@example.net"/>
    <n v="67"/>
    <s v="Female"/>
    <x v="26"/>
    <d v="2020-09-16T00:00:00"/>
    <x v="4"/>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x v="1"/>
    <s v="Miss security tend young stage."/>
    <x v="2"/>
    <s v="Chat"/>
    <d v="2023-06-01T09:20:13"/>
    <d v="2023-06-01T20:22:13"/>
    <x v="1"/>
    <x v="8"/>
    <x v="9"/>
    <x v="1"/>
    <x v="1"/>
    <x v="1"/>
    <n v="0.21249999999999999"/>
  </r>
  <r>
    <n v="3771"/>
    <s v="Dr. Tina Faulkner DVM"/>
    <s v="makayla71@example.net"/>
    <n v="40"/>
    <s v="Female"/>
    <x v="25"/>
    <d v="2021-11-25T00:00:00"/>
    <x v="0"/>
    <s v="Product setup"/>
    <s v="I'm having an issue with the {product_purchased}. Please assist._x000a__x000a_Product ID: 1a2c8e8-c4c0-49e0-99e9-c5b53be04b I've already contacted customer support multiple times, but the issue remains unresolved."/>
    <x v="1"/>
    <s v="Consider activity collection whole weight bank loss."/>
    <x v="2"/>
    <s v="Email"/>
    <d v="2023-06-01T03:33:15"/>
    <d v="2023-06-01T07:42:15"/>
    <x v="5"/>
    <x v="0"/>
    <x v="3"/>
    <x v="1"/>
    <x v="1"/>
    <x v="1"/>
    <n v="0.9375"/>
  </r>
  <r>
    <n v="3772"/>
    <s v="Kevin Martinez"/>
    <s v="jamie35@example.com"/>
    <n v="26"/>
    <s v="Female"/>
    <x v="6"/>
    <d v="2021-09-07T00:00:00"/>
    <x v="2"/>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x v="0"/>
    <m/>
    <x v="3"/>
    <s v="Chat"/>
    <d v="2023-06-01T09:43:16"/>
    <m/>
    <x v="0"/>
    <x v="5"/>
    <x v="9"/>
    <x v="1"/>
    <x v="0"/>
    <x v="0"/>
    <n v="0.19375000000000001"/>
  </r>
  <r>
    <n v="3773"/>
    <s v="Michael Carrillo"/>
    <s v="ulawrence@example.org"/>
    <n v="46"/>
    <s v="Male"/>
    <x v="31"/>
    <d v="2020-02-20T00:00:00"/>
    <x v="1"/>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x v="1"/>
    <s v="Develop agree good yard."/>
    <x v="2"/>
    <s v="Chat"/>
    <d v="2023-06-01T23:02:17"/>
    <d v="2023-06-01T13:54:17"/>
    <x v="4"/>
    <x v="9"/>
    <x v="4"/>
    <x v="1"/>
    <x v="1"/>
    <x v="1"/>
    <n v="0.24374999999999999"/>
  </r>
  <r>
    <n v="3774"/>
    <s v="Jacqueline Combs"/>
    <s v="tinadoyle@example.com"/>
    <n v="67"/>
    <s v="Female"/>
    <x v="20"/>
    <d v="2021-01-14T00:00:00"/>
    <x v="3"/>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x v="1"/>
    <s v="Deep speak company."/>
    <x v="3"/>
    <s v="Social media"/>
    <d v="2023-06-01T21:06:18"/>
    <d v="2023-06-01T18:52:18"/>
    <x v="5"/>
    <x v="9"/>
    <x v="6"/>
    <x v="1"/>
    <x v="1"/>
    <x v="1"/>
    <n v="0.19375000000000001"/>
  </r>
  <r>
    <n v="3775"/>
    <s v="Jennifer Simpson"/>
    <s v="xarmstrong@example.net"/>
    <n v="35"/>
    <s v="Male"/>
    <x v="18"/>
    <d v="2021-07-28T00:00:00"/>
    <x v="2"/>
    <s v="Cancellation request"/>
    <s v="I've forgotten my password for my {product_purchased} account, and the password reset option is not working. How can I recover my account? I'm worried that the issue might be hardware-related and might require repair or replacement."/>
    <x v="0"/>
    <m/>
    <x v="2"/>
    <s v="Social media"/>
    <d v="2023-06-01T02:05:19"/>
    <m/>
    <x v="0"/>
    <x v="7"/>
    <x v="2"/>
    <x v="1"/>
    <x v="0"/>
    <x v="0"/>
    <n v="0.26250000000000001"/>
  </r>
  <r>
    <n v="3776"/>
    <s v="Linda Tran"/>
    <s v="ajones@example.org"/>
    <n v="23"/>
    <s v="Other"/>
    <x v="30"/>
    <d v="2021-07-01T00:00:00"/>
    <x v="4"/>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x v="2"/>
    <m/>
    <x v="2"/>
    <s v="Phone"/>
    <m/>
    <m/>
    <x v="0"/>
    <x v="10"/>
    <x v="2"/>
    <x v="0"/>
    <x v="0"/>
    <x v="1"/>
    <n v="0.17499999999999999"/>
  </r>
  <r>
    <n v="3777"/>
    <s v="Louis Davis"/>
    <s v="heathermartin@example.net"/>
    <n v="44"/>
    <s v="Female"/>
    <x v="27"/>
    <d v="2020-08-02T00:00:00"/>
    <x v="3"/>
    <s v="Refund request"/>
    <s v="There seems to be a glitch in the {product_purchased} software. It freezes frequently, making it difficult to use. Can you please provide a solution? I've checked the device settings and made sure that everything is configured correctly."/>
    <x v="2"/>
    <m/>
    <x v="2"/>
    <s v="Social media"/>
    <m/>
    <m/>
    <x v="0"/>
    <x v="7"/>
    <x v="5"/>
    <x v="0"/>
    <x v="0"/>
    <x v="1"/>
    <n v="0.23749999999999999"/>
  </r>
  <r>
    <n v="3778"/>
    <s v="Mackenzie Powers"/>
    <s v="jacksonangela@example.net"/>
    <n v="48"/>
    <s v="Male"/>
    <x v="4"/>
    <d v="2021-04-26T00:00:00"/>
    <x v="2"/>
    <s v="Account access"/>
    <s v="I'm having an issue with the {product_purchased}. Please assist._x000a__x000a_14-30-2016 00:09 I've noticed a sudden decrease in battery life on my {product_purchased}. It used to last much longer."/>
    <x v="2"/>
    <m/>
    <x v="2"/>
    <s v="Email"/>
    <m/>
    <m/>
    <x v="0"/>
    <x v="10"/>
    <x v="11"/>
    <x v="0"/>
    <x v="0"/>
    <x v="1"/>
    <n v="0.20624999999999999"/>
  </r>
  <r>
    <n v="3779"/>
    <s v="Hannah Sanchez"/>
    <s v="smithalicia@example.com"/>
    <n v="26"/>
    <s v="Male"/>
    <x v="17"/>
    <d v="2020-10-10T00:00:00"/>
    <x v="1"/>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x v="2"/>
    <m/>
    <x v="2"/>
    <s v="Email"/>
    <m/>
    <m/>
    <x v="0"/>
    <x v="0"/>
    <x v="7"/>
    <x v="0"/>
    <x v="0"/>
    <x v="1"/>
    <n v="0.83750000000000002"/>
  </r>
  <r>
    <n v="3780"/>
    <s v="Benjamin Noble"/>
    <s v="wgallegos@example.net"/>
    <n v="65"/>
    <s v="Other"/>
    <x v="31"/>
    <d v="2021-10-03T00:00:00"/>
    <x v="0"/>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x v="2"/>
    <m/>
    <x v="1"/>
    <s v="Email"/>
    <m/>
    <m/>
    <x v="0"/>
    <x v="2"/>
    <x v="7"/>
    <x v="1"/>
    <x v="0"/>
    <x v="1"/>
    <n v="0.7"/>
  </r>
  <r>
    <n v="3781"/>
    <s v="Jessica Moore"/>
    <s v="marytaylor@example.net"/>
    <n v="35"/>
    <s v="Female"/>
    <x v="16"/>
    <d v="2020-05-16T00:00:00"/>
    <x v="0"/>
    <s v="Software bug"/>
    <s v="I'm having an issue with the {product_purchased}. Please assist._x000a__x000a_[7:39:14 PM] * The_Big_NothinWaffle (C4A1J3D6F5C): I've performed a factory reset on my {product_purchased}, hoping it would resolve the problem, but it didn't help."/>
    <x v="0"/>
    <m/>
    <x v="1"/>
    <s v="Chat"/>
    <d v="2023-06-01T07:13:27"/>
    <m/>
    <x v="0"/>
    <x v="2"/>
    <x v="1"/>
    <x v="1"/>
    <x v="0"/>
    <x v="0"/>
    <n v="0.72499999999999998"/>
  </r>
  <r>
    <n v="3782"/>
    <s v="Paige Grimes"/>
    <s v="patriciaadams@example.org"/>
    <n v="18"/>
    <s v="Female"/>
    <x v="39"/>
    <d v="2020-07-21T00:00:00"/>
    <x v="1"/>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x v="1"/>
    <s v="Special organization fear article system."/>
    <x v="3"/>
    <s v="Email"/>
    <d v="2023-06-01T10:49:29"/>
    <d v="2023-06-01T05:47:29"/>
    <x v="1"/>
    <x v="0"/>
    <x v="2"/>
    <x v="1"/>
    <x v="1"/>
    <x v="1"/>
    <n v="1.0687500000000001"/>
  </r>
  <r>
    <n v="3783"/>
    <s v="Ricky Rice"/>
    <s v="mliu@example.com"/>
    <n v="56"/>
    <s v="Male"/>
    <x v="18"/>
    <d v="2020-03-11T00:00:00"/>
    <x v="2"/>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x v="2"/>
    <m/>
    <x v="1"/>
    <s v="Social media"/>
    <m/>
    <m/>
    <x v="0"/>
    <x v="0"/>
    <x v="0"/>
    <x v="1"/>
    <x v="0"/>
    <x v="1"/>
    <n v="0.76875000000000004"/>
  </r>
  <r>
    <n v="3784"/>
    <s v="Eric Walton"/>
    <s v="oburgess@example.org"/>
    <n v="58"/>
    <s v="Other"/>
    <x v="19"/>
    <d v="2020-09-13T00:00:00"/>
    <x v="1"/>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x v="0"/>
    <m/>
    <x v="3"/>
    <s v="Chat"/>
    <d v="2023-06-01T08:14:31"/>
    <m/>
    <x v="0"/>
    <x v="8"/>
    <x v="9"/>
    <x v="1"/>
    <x v="0"/>
    <x v="0"/>
    <n v="0.21249999999999999"/>
  </r>
  <r>
    <n v="3785"/>
    <s v="Ryan Contreras"/>
    <s v="fbarton@example.com"/>
    <n v="28"/>
    <s v="Female"/>
    <x v="39"/>
    <d v="2020-06-05T00:00:00"/>
    <x v="3"/>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x v="0"/>
    <m/>
    <x v="2"/>
    <s v="Social media"/>
    <d v="2023-06-01T04:16:33"/>
    <m/>
    <x v="0"/>
    <x v="2"/>
    <x v="8"/>
    <x v="1"/>
    <x v="0"/>
    <x v="0"/>
    <n v="0.56874999999999998"/>
  </r>
  <r>
    <n v="3786"/>
    <s v="Laurie Mckenzie"/>
    <s v="dvasquez@example.org"/>
    <n v="62"/>
    <s v="Female"/>
    <x v="0"/>
    <d v="2021-12-02T00:00:00"/>
    <x v="3"/>
    <s v="Network problem"/>
    <s v="I'm having an issue with the {product_purchased}. Please assist. You can provide the address and a code. I've already contacted customer support multiple times, but the issue remains unresolved."/>
    <x v="2"/>
    <m/>
    <x v="0"/>
    <s v="Phone"/>
    <m/>
    <m/>
    <x v="0"/>
    <x v="1"/>
    <x v="10"/>
    <x v="0"/>
    <x v="0"/>
    <x v="1"/>
    <n v="0.66249999999999998"/>
  </r>
  <r>
    <n v="3787"/>
    <s v="Donald Frank"/>
    <s v="heatherjames@example.com"/>
    <n v="58"/>
    <s v="Other"/>
    <x v="40"/>
    <d v="2020-02-22T00:00:00"/>
    <x v="3"/>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x v="1"/>
    <s v="Notice student goal."/>
    <x v="3"/>
    <s v="Social media"/>
    <d v="2023-06-01T17:45:35"/>
    <d v="2023-06-01T02:45:35"/>
    <x v="5"/>
    <x v="4"/>
    <x v="4"/>
    <x v="1"/>
    <x v="1"/>
    <x v="1"/>
    <n v="0.47499999999999998"/>
  </r>
  <r>
    <n v="3788"/>
    <s v="April Pacheco"/>
    <s v="gblake@example.net"/>
    <n v="62"/>
    <s v="Male"/>
    <x v="40"/>
    <d v="2020-02-18T00:00:00"/>
    <x v="3"/>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x v="0"/>
    <m/>
    <x v="1"/>
    <s v="Email"/>
    <d v="2023-06-01T14:55:37"/>
    <m/>
    <x v="0"/>
    <x v="9"/>
    <x v="4"/>
    <x v="1"/>
    <x v="0"/>
    <x v="0"/>
    <n v="0.24374999999999999"/>
  </r>
  <r>
    <n v="3789"/>
    <s v="Elizabeth Castillo"/>
    <s v="millerdavid@example.com"/>
    <n v="64"/>
    <s v="Female"/>
    <x v="24"/>
    <d v="2020-07-25T00:00:00"/>
    <x v="2"/>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x v="1"/>
    <s v="Chance fine modern thus subject yeah."/>
    <x v="3"/>
    <s v="Chat"/>
    <d v="2023-06-01T21:26:39"/>
    <d v="2023-06-01T00:01:39"/>
    <x v="3"/>
    <x v="1"/>
    <x v="2"/>
    <x v="1"/>
    <x v="1"/>
    <x v="1"/>
    <n v="0.65"/>
  </r>
  <r>
    <n v="3790"/>
    <s v="Michelle Henderson"/>
    <s v="youngraymond@example.net"/>
    <n v="54"/>
    <s v="Male"/>
    <x v="34"/>
    <d v="2020-03-10T00:00:00"/>
    <x v="3"/>
    <s v="Battery life"/>
    <s v="I'm having an issue with the {product_purchased}. Please assist._x000a__x000a_Thank you I'm unable to find the option to perform the desired action in the {product_purchased}. Could you please guide me through the steps?"/>
    <x v="1"/>
    <s v="Act food order find."/>
    <x v="1"/>
    <s v="Chat"/>
    <d v="2023-06-01T18:45:39"/>
    <d v="2023-06-01T17:18:39"/>
    <x v="5"/>
    <x v="0"/>
    <x v="0"/>
    <x v="1"/>
    <x v="1"/>
    <x v="1"/>
    <n v="0.76875000000000004"/>
  </r>
  <r>
    <n v="3791"/>
    <s v="Sherry Mills"/>
    <s v="freemanstephen@example.com"/>
    <n v="69"/>
    <s v="Male"/>
    <x v="10"/>
    <d v="2021-01-02T00:00:00"/>
    <x v="2"/>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x v="1"/>
    <s v="Owner doctor on hold various attention our."/>
    <x v="0"/>
    <s v="Email"/>
    <d v="2023-06-01T03:44:41"/>
    <d v="2023-06-01T14:49:41"/>
    <x v="3"/>
    <x v="0"/>
    <x v="6"/>
    <x v="1"/>
    <x v="1"/>
    <x v="1"/>
    <n v="0.8"/>
  </r>
  <r>
    <n v="3792"/>
    <s v="Travis Wang"/>
    <s v="kleblanc@example.org"/>
    <n v="42"/>
    <s v="Other"/>
    <x v="25"/>
    <d v="2020-04-21T00:00:00"/>
    <x v="4"/>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x v="2"/>
    <m/>
    <x v="1"/>
    <s v="Social media"/>
    <m/>
    <m/>
    <x v="0"/>
    <x v="4"/>
    <x v="11"/>
    <x v="1"/>
    <x v="0"/>
    <x v="1"/>
    <n v="0.42499999999999999"/>
  </r>
  <r>
    <n v="3793"/>
    <s v="Dr. Phillip Wilkinson"/>
    <s v="fwest@example.com"/>
    <n v="55"/>
    <s v="Female"/>
    <x v="29"/>
    <d v="2021-04-25T00:00:00"/>
    <x v="4"/>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x v="1"/>
    <s v="So through through run over recognize."/>
    <x v="2"/>
    <s v="Social media"/>
    <d v="2023-06-01T17:25:45"/>
    <d v="2023-06-01T09:40:45"/>
    <x v="1"/>
    <x v="0"/>
    <x v="11"/>
    <x v="1"/>
    <x v="1"/>
    <x v="1"/>
    <n v="0.875"/>
  </r>
  <r>
    <n v="3794"/>
    <s v="Mercedes Martinez DDS"/>
    <s v="michelle17@example.net"/>
    <n v="20"/>
    <s v="Female"/>
    <x v="39"/>
    <d v="2020-11-13T00:00:00"/>
    <x v="2"/>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x v="2"/>
    <m/>
    <x v="2"/>
    <s v="Email"/>
    <m/>
    <m/>
    <x v="0"/>
    <x v="0"/>
    <x v="3"/>
    <x v="0"/>
    <x v="0"/>
    <x v="1"/>
    <n v="0.9375"/>
  </r>
  <r>
    <n v="3795"/>
    <s v="Michele Brown"/>
    <s v="dominiquelarson@example.net"/>
    <n v="24"/>
    <s v="Male"/>
    <x v="21"/>
    <d v="2021-05-10T00:00:00"/>
    <x v="3"/>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x v="1"/>
    <s v="Assume door believe finally according give interview cover."/>
    <x v="1"/>
    <s v="Phone"/>
    <d v="2023-06-01T03:36:48"/>
    <d v="2023-06-01T08:03:48"/>
    <x v="2"/>
    <x v="9"/>
    <x v="1"/>
    <x v="1"/>
    <x v="1"/>
    <x v="1"/>
    <n v="0.22500000000000001"/>
  </r>
  <r>
    <n v="3796"/>
    <s v="Casey Higgins"/>
    <s v="randallchristopher@example.net"/>
    <n v="59"/>
    <s v="Other"/>
    <x v="30"/>
    <d v="2020-07-19T00:00:00"/>
    <x v="1"/>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x v="1"/>
    <s v="Reason term miss ball after fast hold school."/>
    <x v="3"/>
    <s v="Chat"/>
    <d v="2023-06-01T06:56:50"/>
    <d v="2023-06-01T20:13:50"/>
    <x v="2"/>
    <x v="0"/>
    <x v="2"/>
    <x v="1"/>
    <x v="1"/>
    <x v="1"/>
    <n v="1.0687500000000001"/>
  </r>
  <r>
    <n v="3797"/>
    <s v="Michael Young MD"/>
    <s v="odavis@example.com"/>
    <n v="56"/>
    <s v="Male"/>
    <x v="17"/>
    <d v="2020-10-17T00:00:00"/>
    <x v="3"/>
    <s v="Refund request"/>
    <s v="I'm having an issue with the {product_purchased}. Please assist. Thank you. &lt;link&gt; &lt;link href=&quot;https://www.etsy.com/shop/HobbyStrap/?section_id=7&quot; class I'm concerned about the security of my {product_purchased} and would like to ensure that my data is safe."/>
    <x v="2"/>
    <m/>
    <x v="1"/>
    <s v="Phone"/>
    <m/>
    <m/>
    <x v="0"/>
    <x v="1"/>
    <x v="7"/>
    <x v="1"/>
    <x v="0"/>
    <x v="1"/>
    <n v="0.79374999999999996"/>
  </r>
  <r>
    <n v="3798"/>
    <s v="Kristina Baldwin"/>
    <s v="ubates@example.org"/>
    <n v="70"/>
    <s v="Male"/>
    <x v="19"/>
    <d v="2021-12-14T00:00:00"/>
    <x v="4"/>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x v="2"/>
    <m/>
    <x v="3"/>
    <s v="Chat"/>
    <m/>
    <m/>
    <x v="0"/>
    <x v="0"/>
    <x v="10"/>
    <x v="1"/>
    <x v="0"/>
    <x v="1"/>
    <n v="0.78125"/>
  </r>
  <r>
    <n v="3799"/>
    <s v="Steven Keller"/>
    <s v="marissamorrison@example.com"/>
    <n v="34"/>
    <s v="Female"/>
    <x v="11"/>
    <d v="2020-05-25T00:00:00"/>
    <x v="2"/>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x v="1"/>
    <s v="Watch could scene around identify six any."/>
    <x v="1"/>
    <s v="Chat"/>
    <d v="2023-06-01T00:47:54"/>
    <d v="2023-06-01T08:19:54"/>
    <x v="5"/>
    <x v="6"/>
    <x v="1"/>
    <x v="1"/>
    <x v="1"/>
    <x v="1"/>
    <n v="0.38124999999999998"/>
  </r>
  <r>
    <n v="3800"/>
    <s v="Teresa Carr"/>
    <s v="megan26@example.org"/>
    <n v="18"/>
    <s v="Other"/>
    <x v="39"/>
    <d v="2021-01-12T00:00:00"/>
    <x v="3"/>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x v="1"/>
    <s v="Situation such onto blood important bar."/>
    <x v="2"/>
    <s v="Email"/>
    <d v="2023-06-01T19:48:56"/>
    <d v="2023-06-01T08:31:56"/>
    <x v="3"/>
    <x v="6"/>
    <x v="6"/>
    <x v="1"/>
    <x v="1"/>
    <x v="1"/>
    <n v="0.35"/>
  </r>
  <r>
    <n v="3801"/>
    <s v="Alyssa Hughes"/>
    <s v="antonio30@example.net"/>
    <n v="59"/>
    <s v="Male"/>
    <x v="40"/>
    <d v="2020-09-09T00:00:00"/>
    <x v="1"/>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x v="0"/>
    <m/>
    <x v="0"/>
    <s v="Chat"/>
    <d v="2023-06-01T16:04:58"/>
    <m/>
    <x v="0"/>
    <x v="0"/>
    <x v="9"/>
    <x v="0"/>
    <x v="0"/>
    <x v="0"/>
    <n v="0.8"/>
  </r>
  <r>
    <n v="3802"/>
    <s v="Elizabeth Williams"/>
    <s v="donna01@example.net"/>
    <n v="69"/>
    <s v="Female"/>
    <x v="14"/>
    <d v="2021-03-13T00:00:00"/>
    <x v="4"/>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x v="2"/>
    <m/>
    <x v="2"/>
    <s v="Chat"/>
    <m/>
    <m/>
    <x v="0"/>
    <x v="0"/>
    <x v="0"/>
    <x v="0"/>
    <x v="0"/>
    <x v="1"/>
    <n v="0.76875000000000004"/>
  </r>
  <r>
    <n v="3803"/>
    <s v="Jon Boone"/>
    <s v="devin83@example.net"/>
    <n v="43"/>
    <s v="Other"/>
    <x v="3"/>
    <d v="2020-11-01T00:00:00"/>
    <x v="4"/>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x v="0"/>
    <m/>
    <x v="1"/>
    <s v="Email"/>
    <d v="2023-06-01T11:33:00"/>
    <m/>
    <x v="0"/>
    <x v="2"/>
    <x v="3"/>
    <x v="1"/>
    <x v="0"/>
    <x v="0"/>
    <n v="0.6"/>
  </r>
  <r>
    <n v="3804"/>
    <s v="Stephen Baker"/>
    <s v="allen59@example.org"/>
    <n v="33"/>
    <s v="Other"/>
    <x v="21"/>
    <d v="2021-05-24T00:00:00"/>
    <x v="3"/>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x v="0"/>
    <m/>
    <x v="0"/>
    <s v="Email"/>
    <d v="2023-06-01T10:17:02"/>
    <m/>
    <x v="0"/>
    <x v="4"/>
    <x v="1"/>
    <x v="0"/>
    <x v="0"/>
    <x v="0"/>
    <n v="0.36875000000000002"/>
  </r>
  <r>
    <n v="3805"/>
    <s v="Alexis Baker"/>
    <s v="pherman@example.com"/>
    <n v="52"/>
    <s v="Female"/>
    <x v="5"/>
    <d v="2021-02-13T00:00:00"/>
    <x v="0"/>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x v="0"/>
    <m/>
    <x v="0"/>
    <s v="Phone"/>
    <d v="2023-06-01T07:39:04"/>
    <m/>
    <x v="0"/>
    <x v="7"/>
    <x v="4"/>
    <x v="0"/>
    <x v="0"/>
    <x v="0"/>
    <n v="0.18124999999999999"/>
  </r>
  <r>
    <n v="3806"/>
    <s v="Amy Fisher"/>
    <s v="moralesdaniel@example.org"/>
    <n v="19"/>
    <s v="Other"/>
    <x v="30"/>
    <d v="2020-04-23T00:00:00"/>
    <x v="1"/>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x v="1"/>
    <s v="Character major now."/>
    <x v="1"/>
    <s v="Social media"/>
    <d v="2023-06-01T13:19:05"/>
    <d v="2023-06-01T05:18:05"/>
    <x v="2"/>
    <x v="9"/>
    <x v="11"/>
    <x v="1"/>
    <x v="1"/>
    <x v="1"/>
    <n v="0.1875"/>
  </r>
  <r>
    <n v="3807"/>
    <s v="Eric Richardson"/>
    <s v="mccarthylaura@example.net"/>
    <n v="27"/>
    <s v="Other"/>
    <x v="16"/>
    <d v="2021-11-02T00:00:00"/>
    <x v="3"/>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x v="0"/>
    <m/>
    <x v="2"/>
    <s v="Phone"/>
    <d v="2023-06-01T07:45:07"/>
    <m/>
    <x v="0"/>
    <x v="0"/>
    <x v="3"/>
    <x v="1"/>
    <x v="0"/>
    <x v="0"/>
    <n v="0.9375"/>
  </r>
  <r>
    <n v="3808"/>
    <s v="Anna Shepherd"/>
    <s v="john68@example.net"/>
    <n v="41"/>
    <s v="Female"/>
    <x v="28"/>
    <d v="2021-01-03T00:00:00"/>
    <x v="2"/>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x v="2"/>
    <m/>
    <x v="0"/>
    <s v="Email"/>
    <m/>
    <m/>
    <x v="0"/>
    <x v="4"/>
    <x v="6"/>
    <x v="0"/>
    <x v="0"/>
    <x v="1"/>
    <n v="0.51875000000000004"/>
  </r>
  <r>
    <n v="3809"/>
    <s v="Emily Young"/>
    <s v="lauren29@example.net"/>
    <n v="24"/>
    <s v="Male"/>
    <x v="16"/>
    <d v="2020-04-22T00:00:00"/>
    <x v="2"/>
    <s v="Product recommendation"/>
    <s v="I'm having an issue with the {product_purchased}. Please assist._x000a__x000a_0 I've already contacted customer support multiple times, but the issue remains unresolved."/>
    <x v="0"/>
    <m/>
    <x v="0"/>
    <s v="Email"/>
    <d v="2023-06-01T13:25:09"/>
    <m/>
    <x v="0"/>
    <x v="0"/>
    <x v="11"/>
    <x v="0"/>
    <x v="0"/>
    <x v="0"/>
    <n v="0.875"/>
  </r>
  <r>
    <n v="3810"/>
    <s v="James Fischer"/>
    <s v="ptyler@example.com"/>
    <n v="44"/>
    <s v="Male"/>
    <x v="31"/>
    <d v="2021-02-11T00:00:00"/>
    <x v="2"/>
    <s v="Data loss"/>
    <s v="I'm having an issue with the {product_purchased}. Please assist._x000a__x000a_If your site is out of stock, please contact us._x000a__x000a_We're sorry for the inconvenience. I've tried troubleshooting steps mentioned in the user manual, but the issue persists."/>
    <x v="2"/>
    <m/>
    <x v="0"/>
    <s v="Email"/>
    <m/>
    <m/>
    <x v="0"/>
    <x v="0"/>
    <x v="4"/>
    <x v="0"/>
    <x v="0"/>
    <x v="1"/>
    <n v="0.9375"/>
  </r>
  <r>
    <n v="3811"/>
    <s v="Samantha Hall"/>
    <s v="lisa12@example.net"/>
    <n v="66"/>
    <s v="Female"/>
    <x v="12"/>
    <d v="2021-07-12T00:00:00"/>
    <x v="3"/>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x v="1"/>
    <s v="Blood might old time quite especially say watch."/>
    <x v="0"/>
    <s v="Social media"/>
    <d v="2023-06-01T20:51:12"/>
    <d v="2023-06-01T09:48:12"/>
    <x v="2"/>
    <x v="2"/>
    <x v="2"/>
    <x v="1"/>
    <x v="1"/>
    <x v="1"/>
    <n v="0.57499999999999996"/>
  </r>
  <r>
    <n v="3812"/>
    <s v="Terry Buchanan"/>
    <s v="leejennifer@example.com"/>
    <n v="66"/>
    <s v="Female"/>
    <x v="3"/>
    <d v="2021-08-22T00:00:00"/>
    <x v="3"/>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x v="2"/>
    <m/>
    <x v="0"/>
    <s v="Social media"/>
    <m/>
    <m/>
    <x v="0"/>
    <x v="2"/>
    <x v="5"/>
    <x v="0"/>
    <x v="0"/>
    <x v="1"/>
    <n v="0.64375000000000004"/>
  </r>
  <r>
    <n v="3813"/>
    <s v="Lance Warner"/>
    <s v="thomas57@example.org"/>
    <n v="46"/>
    <s v="Male"/>
    <x v="25"/>
    <d v="2020-02-17T00:00:00"/>
    <x v="1"/>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x v="2"/>
    <m/>
    <x v="2"/>
    <s v="Phone"/>
    <m/>
    <m/>
    <x v="0"/>
    <x v="1"/>
    <x v="4"/>
    <x v="0"/>
    <x v="0"/>
    <x v="1"/>
    <n v="0.70625000000000004"/>
  </r>
  <r>
    <n v="3814"/>
    <s v="John Brown"/>
    <s v="gwolf@example.com"/>
    <n v="48"/>
    <s v="Male"/>
    <x v="29"/>
    <d v="2020-04-13T00:00:00"/>
    <x v="2"/>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x v="0"/>
    <m/>
    <x v="0"/>
    <s v="Social media"/>
    <d v="2023-06-01T15:27:17"/>
    <m/>
    <x v="0"/>
    <x v="3"/>
    <x v="11"/>
    <x v="0"/>
    <x v="0"/>
    <x v="0"/>
    <n v="0.24374999999999999"/>
  </r>
  <r>
    <n v="3815"/>
    <s v="Alvin Frazier"/>
    <s v="robertsanchez@example.org"/>
    <n v="62"/>
    <s v="Male"/>
    <x v="11"/>
    <d v="2021-09-27T00:00:00"/>
    <x v="1"/>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x v="2"/>
    <m/>
    <x v="0"/>
    <s v="Chat"/>
    <m/>
    <m/>
    <x v="0"/>
    <x v="0"/>
    <x v="9"/>
    <x v="0"/>
    <x v="0"/>
    <x v="1"/>
    <n v="0.8"/>
  </r>
  <r>
    <n v="3816"/>
    <s v="Sarah Lester"/>
    <s v="campbelltheodore@example.net"/>
    <n v="58"/>
    <s v="Female"/>
    <x v="37"/>
    <d v="2021-08-21T00:00:00"/>
    <x v="3"/>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x v="1"/>
    <s v="Important about program resource quickly pressure rest."/>
    <x v="2"/>
    <s v="Chat"/>
    <d v="2023-06-01T14:10:20"/>
    <d v="2023-06-01T03:37:20"/>
    <x v="2"/>
    <x v="0"/>
    <x v="5"/>
    <x v="1"/>
    <x v="1"/>
    <x v="1"/>
    <n v="0.89375000000000004"/>
  </r>
  <r>
    <n v="3817"/>
    <s v="Pamela Garcia"/>
    <s v="anneguerra@example.com"/>
    <n v="63"/>
    <s v="Female"/>
    <x v="37"/>
    <d v="2021-07-07T00:00:00"/>
    <x v="3"/>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x v="2"/>
    <m/>
    <x v="3"/>
    <s v="Email"/>
    <m/>
    <m/>
    <x v="0"/>
    <x v="2"/>
    <x v="2"/>
    <x v="1"/>
    <x v="0"/>
    <x v="1"/>
    <n v="0.57499999999999996"/>
  </r>
  <r>
    <n v="3818"/>
    <s v="Jesse Silva"/>
    <s v="suzannelarson@example.com"/>
    <n v="50"/>
    <s v="Male"/>
    <x v="4"/>
    <d v="2020-02-08T00:00:00"/>
    <x v="4"/>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x v="0"/>
    <m/>
    <x v="2"/>
    <s v="Chat"/>
    <d v="2023-06-01T22:59:24"/>
    <m/>
    <x v="0"/>
    <x v="2"/>
    <x v="4"/>
    <x v="1"/>
    <x v="0"/>
    <x v="0"/>
    <n v="0.6875"/>
  </r>
  <r>
    <n v="3819"/>
    <s v="Phillip Clark"/>
    <s v="davidgarner@example.org"/>
    <n v="25"/>
    <s v="Other"/>
    <x v="17"/>
    <d v="2021-12-15T00:00:00"/>
    <x v="0"/>
    <s v="Peripheral compatibility"/>
    <s v="I'm having an issue with the {product_purchased}. Please assist. ã€(Vincent, &quot;Fuyo, what kind of thing is this, the product is a complete mess?ã€)_x000a__x000a_Even though she buses with I've tried different settings and configurations on my {product_purchased}, but the issue persists."/>
    <x v="0"/>
    <m/>
    <x v="0"/>
    <s v="Chat"/>
    <d v="2023-06-01T06:43:26"/>
    <m/>
    <x v="0"/>
    <x v="0"/>
    <x v="10"/>
    <x v="0"/>
    <x v="0"/>
    <x v="0"/>
    <n v="0.78125"/>
  </r>
  <r>
    <n v="3820"/>
    <s v="Deborah Stewart"/>
    <s v="bmiller@example.org"/>
    <n v="52"/>
    <s v="Other"/>
    <x v="0"/>
    <d v="2020-10-13T00:00:00"/>
    <x v="1"/>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x v="1"/>
    <s v="Foot continue wind many wide."/>
    <x v="2"/>
    <s v="Phone"/>
    <d v="2023-06-01T07:55:28"/>
    <d v="2023-06-01T06:24:28"/>
    <x v="5"/>
    <x v="6"/>
    <x v="7"/>
    <x v="1"/>
    <x v="1"/>
    <x v="1"/>
    <n v="0.48749999999999999"/>
  </r>
  <r>
    <n v="3821"/>
    <s v="Amanda Perry"/>
    <s v="carrollnatalie@example.org"/>
    <n v="66"/>
    <s v="Other"/>
    <x v="20"/>
    <d v="2021-03-27T00:00:00"/>
    <x v="2"/>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x v="2"/>
    <m/>
    <x v="2"/>
    <s v="Chat"/>
    <m/>
    <m/>
    <x v="0"/>
    <x v="8"/>
    <x v="0"/>
    <x v="0"/>
    <x v="0"/>
    <x v="1"/>
    <n v="0.23749999999999999"/>
  </r>
  <r>
    <n v="3822"/>
    <s v="Cynthia Stewart"/>
    <s v="lyonscrystal@example.org"/>
    <n v="18"/>
    <s v="Other"/>
    <x v="28"/>
    <d v="2020-08-26T00:00:00"/>
    <x v="2"/>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x v="1"/>
    <s v="Represent either radio quickly piece leave writer now."/>
    <x v="1"/>
    <s v="Chat"/>
    <d v="2023-06-01T18:55:30"/>
    <d v="2023-06-01T22:35:30"/>
    <x v="1"/>
    <x v="2"/>
    <x v="5"/>
    <x v="1"/>
    <x v="1"/>
    <x v="1"/>
    <n v="0.64375000000000004"/>
  </r>
  <r>
    <n v="3823"/>
    <s v="Alan Smith"/>
    <s v="charlesruiz@example.net"/>
    <n v="45"/>
    <s v="Female"/>
    <x v="2"/>
    <d v="2020-11-29T00:00:00"/>
    <x v="4"/>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x v="2"/>
    <m/>
    <x v="0"/>
    <s v="Phone"/>
    <m/>
    <m/>
    <x v="0"/>
    <x v="8"/>
    <x v="3"/>
    <x v="0"/>
    <x v="0"/>
    <x v="1"/>
    <n v="0.18124999999999999"/>
  </r>
  <r>
    <n v="3824"/>
    <s v="William Kennedy"/>
    <s v="steven38@example.org"/>
    <n v="70"/>
    <s v="Other"/>
    <x v="20"/>
    <d v="2020-03-09T00:00:00"/>
    <x v="1"/>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x v="2"/>
    <m/>
    <x v="1"/>
    <s v="Social media"/>
    <m/>
    <m/>
    <x v="0"/>
    <x v="8"/>
    <x v="0"/>
    <x v="1"/>
    <x v="0"/>
    <x v="1"/>
    <n v="0.23749999999999999"/>
  </r>
  <r>
    <n v="3825"/>
    <s v="John Roberts"/>
    <s v="bennettmackenzie@example.com"/>
    <n v="31"/>
    <s v="Other"/>
    <x v="19"/>
    <d v="2021-08-16T00:00:00"/>
    <x v="0"/>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x v="1"/>
    <s v="Debate everybody six her likely."/>
    <x v="1"/>
    <s v="Phone"/>
    <d v="2023-06-01T20:27:34"/>
    <d v="2023-06-01T07:38:34"/>
    <x v="5"/>
    <x v="4"/>
    <x v="5"/>
    <x v="1"/>
    <x v="1"/>
    <x v="1"/>
    <n v="0.42499999999999999"/>
  </r>
  <r>
    <n v="3826"/>
    <s v="Colleen Gomez"/>
    <s v="mary63@example.org"/>
    <n v="57"/>
    <s v="Female"/>
    <x v="1"/>
    <d v="2020-08-15T00:00:00"/>
    <x v="4"/>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x v="2"/>
    <m/>
    <x v="0"/>
    <s v="Chat"/>
    <m/>
    <m/>
    <x v="0"/>
    <x v="1"/>
    <x v="5"/>
    <x v="0"/>
    <x v="0"/>
    <x v="1"/>
    <n v="0.625"/>
  </r>
  <r>
    <n v="3827"/>
    <s v="Tracey Parker"/>
    <s v="longelizabeth@example.com"/>
    <n v="32"/>
    <s v="Female"/>
    <x v="30"/>
    <d v="2020-01-11T00:00:00"/>
    <x v="1"/>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x v="1"/>
    <s v="Cover the social free process."/>
    <x v="0"/>
    <s v="Chat"/>
    <d v="2023-06-01T02:45:37"/>
    <d v="2023-06-01T17:42:37"/>
    <x v="1"/>
    <x v="1"/>
    <x v="6"/>
    <x v="1"/>
    <x v="1"/>
    <x v="1"/>
    <n v="0.79374999999999996"/>
  </r>
  <r>
    <n v="3828"/>
    <s v="Samuel Rodriguez"/>
    <s v="jgarcia@example.net"/>
    <n v="62"/>
    <s v="Female"/>
    <x v="16"/>
    <d v="2021-02-28T00:00:00"/>
    <x v="4"/>
    <s v="Display issue"/>
    <s v="I'm having an issue with the {product_purchased}. Please assist. I've noticed that the issue occurs consistently when I use a specific feature or application on my {product_purchased}."/>
    <x v="1"/>
    <s v="Heart early fly beautiful."/>
    <x v="2"/>
    <s v="Phone"/>
    <d v="2023-06-01T11:18:37"/>
    <d v="2023-06-01T01:08:37"/>
    <x v="1"/>
    <x v="0"/>
    <x v="4"/>
    <x v="1"/>
    <x v="1"/>
    <x v="1"/>
    <n v="0.9375"/>
  </r>
  <r>
    <n v="3829"/>
    <s v="Jessica Mitchell"/>
    <s v="melissa35@example.org"/>
    <n v="32"/>
    <s v="Male"/>
    <x v="19"/>
    <d v="2021-01-16T00:00:00"/>
    <x v="4"/>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x v="0"/>
    <m/>
    <x v="3"/>
    <s v="Social media"/>
    <d v="2023-06-01T10:38:38"/>
    <m/>
    <x v="0"/>
    <x v="4"/>
    <x v="6"/>
    <x v="1"/>
    <x v="0"/>
    <x v="0"/>
    <n v="0.51875000000000004"/>
  </r>
  <r>
    <n v="3830"/>
    <s v="James Bishop"/>
    <s v="mgarza@example.org"/>
    <n v="35"/>
    <s v="Male"/>
    <x v="35"/>
    <d v="2020-04-03T00:00:00"/>
    <x v="1"/>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x v="1"/>
    <s v="Level week general that Republican buy reflect."/>
    <x v="2"/>
    <s v="Email"/>
    <d v="2023-06-01T01:33:40"/>
    <d v="2023-06-01T14:26:40"/>
    <x v="4"/>
    <x v="6"/>
    <x v="11"/>
    <x v="1"/>
    <x v="1"/>
    <x v="1"/>
    <n v="0.53125"/>
  </r>
  <r>
    <n v="3831"/>
    <s v="Robert Calhoun"/>
    <s v="allencaitlin@example.org"/>
    <n v="63"/>
    <s v="Male"/>
    <x v="34"/>
    <d v="2021-04-01T00:00:00"/>
    <x v="1"/>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x v="1"/>
    <s v="Strategy the great now such nature."/>
    <x v="1"/>
    <s v="Chat"/>
    <d v="2023-06-01T06:56:42"/>
    <d v="2023-06-01T14:16:42"/>
    <x v="4"/>
    <x v="0"/>
    <x v="11"/>
    <x v="1"/>
    <x v="1"/>
    <x v="1"/>
    <n v="0.875"/>
  </r>
  <r>
    <n v="3832"/>
    <s v="Kelly Lowe"/>
    <s v="debbie17@example.net"/>
    <n v="45"/>
    <s v="Female"/>
    <x v="12"/>
    <d v="2021-03-17T00:00:00"/>
    <x v="0"/>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x v="2"/>
    <m/>
    <x v="2"/>
    <s v="Social media"/>
    <m/>
    <m/>
    <x v="0"/>
    <x v="10"/>
    <x v="0"/>
    <x v="0"/>
    <x v="0"/>
    <x v="1"/>
    <n v="0.16250000000000001"/>
  </r>
  <r>
    <n v="3833"/>
    <s v="John Ford"/>
    <s v="sherri88@example.com"/>
    <n v="59"/>
    <s v="Female"/>
    <x v="14"/>
    <d v="2021-11-13T00:00:00"/>
    <x v="2"/>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x v="1"/>
    <s v="Face determine face church."/>
    <x v="3"/>
    <s v="Chat"/>
    <d v="2023-06-01T20:51:44"/>
    <d v="2023-06-01T12:34:44"/>
    <x v="5"/>
    <x v="0"/>
    <x v="3"/>
    <x v="1"/>
    <x v="1"/>
    <x v="1"/>
    <n v="0.9375"/>
  </r>
  <r>
    <n v="3834"/>
    <s v="James Buckley"/>
    <s v="jenniferskinner@example.org"/>
    <n v="43"/>
    <s v="Other"/>
    <x v="28"/>
    <d v="2020-01-17T00:00:00"/>
    <x v="3"/>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x v="1"/>
    <s v="Collection imagine fill effect product close."/>
    <x v="0"/>
    <s v="Phone"/>
    <d v="2023-06-01T06:08:46"/>
    <d v="2023-06-01T13:02:46"/>
    <x v="2"/>
    <x v="0"/>
    <x v="6"/>
    <x v="1"/>
    <x v="1"/>
    <x v="1"/>
    <n v="0.8"/>
  </r>
  <r>
    <n v="3835"/>
    <s v="Julie Turner"/>
    <s v="oortiz@example.org"/>
    <n v="27"/>
    <s v="Female"/>
    <x v="12"/>
    <d v="2020-12-11T00:00:00"/>
    <x v="4"/>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x v="1"/>
    <s v="Any by book give certainly picture."/>
    <x v="1"/>
    <s v="Phone"/>
    <d v="2023-06-01T11:33:47"/>
    <d v="2023-06-01T11:52:47"/>
    <x v="1"/>
    <x v="10"/>
    <x v="10"/>
    <x v="1"/>
    <x v="1"/>
    <x v="1"/>
    <n v="0.23749999999999999"/>
  </r>
  <r>
    <n v="3836"/>
    <s v="Daniel Ramirez"/>
    <s v="geraldmoore@example.org"/>
    <n v="40"/>
    <s v="Other"/>
    <x v="29"/>
    <d v="2021-07-15T00:00:00"/>
    <x v="0"/>
    <s v="Cancellation request"/>
    <s v="I've noticed a software bug in the {product_purchased} app. It's causing data loss and unexpected errors. How can I resolve this issue? I'm concerned about the security of my {product_purchased} and would like to ensure that my data is safe."/>
    <x v="0"/>
    <m/>
    <x v="0"/>
    <s v="Chat"/>
    <d v="2023-06-01T19:54:47"/>
    <m/>
    <x v="0"/>
    <x v="8"/>
    <x v="2"/>
    <x v="0"/>
    <x v="0"/>
    <x v="0"/>
    <n v="0.23749999999999999"/>
  </r>
  <r>
    <n v="3837"/>
    <s v="Kelly Mcdonald"/>
    <s v="matthewgeorge@example.org"/>
    <n v="23"/>
    <s v="Male"/>
    <x v="37"/>
    <d v="2021-01-03T00:00:00"/>
    <x v="4"/>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x v="1"/>
    <s v="Sound safe kitchen reality."/>
    <x v="3"/>
    <s v="Email"/>
    <d v="2023-06-01T19:04:48"/>
    <d v="2023-06-01T01:29:48"/>
    <x v="5"/>
    <x v="1"/>
    <x v="6"/>
    <x v="1"/>
    <x v="1"/>
    <x v="1"/>
    <n v="0.79374999999999996"/>
  </r>
  <r>
    <n v="3838"/>
    <s v="Christian Smith"/>
    <s v="misty37@example.com"/>
    <n v="46"/>
    <s v="Other"/>
    <x v="29"/>
    <d v="2021-04-18T00:00:00"/>
    <x v="4"/>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x v="2"/>
    <m/>
    <x v="2"/>
    <s v="Chat"/>
    <m/>
    <m/>
    <x v="0"/>
    <x v="2"/>
    <x v="11"/>
    <x v="0"/>
    <x v="0"/>
    <x v="1"/>
    <n v="0.65"/>
  </r>
  <r>
    <n v="3839"/>
    <s v="Linda Johnson"/>
    <s v="jameskathleen@example.com"/>
    <n v="65"/>
    <s v="Female"/>
    <x v="0"/>
    <d v="2021-12-09T00:00:00"/>
    <x v="1"/>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x v="2"/>
    <m/>
    <x v="2"/>
    <s v="Social media"/>
    <m/>
    <m/>
    <x v="0"/>
    <x v="9"/>
    <x v="10"/>
    <x v="0"/>
    <x v="0"/>
    <x v="1"/>
    <n v="0.25624999999999998"/>
  </r>
  <r>
    <n v="3840"/>
    <s v="William Glenn"/>
    <s v="jillian48@example.com"/>
    <n v="44"/>
    <s v="Female"/>
    <x v="21"/>
    <d v="2020-08-19T00:00:00"/>
    <x v="0"/>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x v="0"/>
    <m/>
    <x v="1"/>
    <s v="Chat"/>
    <d v="2023-06-01T11:56:52"/>
    <m/>
    <x v="0"/>
    <x v="1"/>
    <x v="5"/>
    <x v="1"/>
    <x v="0"/>
    <x v="0"/>
    <n v="0.625"/>
  </r>
  <r>
    <n v="3841"/>
    <s v="Rodney Norton"/>
    <s v="edward21@example.org"/>
    <n v="21"/>
    <s v="Female"/>
    <x v="37"/>
    <d v="2021-08-01T00:00:00"/>
    <x v="3"/>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x v="0"/>
    <m/>
    <x v="2"/>
    <s v="Phone"/>
    <d v="2023-06-01T17:53:54"/>
    <m/>
    <x v="0"/>
    <x v="4"/>
    <x v="5"/>
    <x v="1"/>
    <x v="0"/>
    <x v="0"/>
    <n v="0.42499999999999999"/>
  </r>
  <r>
    <n v="3842"/>
    <s v="Courtney Mendoza"/>
    <s v="lisacaldwell@example.com"/>
    <n v="62"/>
    <s v="Male"/>
    <x v="20"/>
    <d v="2021-11-21T00:00:00"/>
    <x v="1"/>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x v="0"/>
    <m/>
    <x v="0"/>
    <s v="Social media"/>
    <d v="2023-06-01T17:35:55"/>
    <m/>
    <x v="0"/>
    <x v="1"/>
    <x v="3"/>
    <x v="0"/>
    <x v="0"/>
    <x v="0"/>
    <n v="0.65625"/>
  </r>
  <r>
    <n v="3843"/>
    <s v="Kyle Smith"/>
    <s v="smithlisa@example.org"/>
    <n v="20"/>
    <s v="Female"/>
    <x v="18"/>
    <d v="2021-01-06T00:00:00"/>
    <x v="1"/>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x v="2"/>
    <m/>
    <x v="2"/>
    <s v="Email"/>
    <m/>
    <m/>
    <x v="0"/>
    <x v="4"/>
    <x v="6"/>
    <x v="0"/>
    <x v="0"/>
    <x v="1"/>
    <n v="0.51875000000000004"/>
  </r>
  <r>
    <n v="3844"/>
    <s v="Jamie Stevens"/>
    <s v="connie09@example.org"/>
    <n v="55"/>
    <s v="Other"/>
    <x v="17"/>
    <d v="2020-08-31T00:00:00"/>
    <x v="3"/>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x v="1"/>
    <s v="Create scientist brother series old individual."/>
    <x v="0"/>
    <s v="Phone"/>
    <d v="2023-06-01T04:58:59"/>
    <d v="2023-06-01T18:01:59"/>
    <x v="1"/>
    <x v="7"/>
    <x v="5"/>
    <x v="1"/>
    <x v="1"/>
    <x v="1"/>
    <n v="0.23749999999999999"/>
  </r>
  <r>
    <n v="3845"/>
    <s v="Brandy Manning"/>
    <s v="zfarmer@example.com"/>
    <n v="32"/>
    <s v="Male"/>
    <x v="11"/>
    <d v="2021-10-24T00:00:00"/>
    <x v="2"/>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x v="1"/>
    <s v="Quality particularly property edge similar dog industry."/>
    <x v="3"/>
    <s v="Email"/>
    <d v="2023-06-01T08:16:00"/>
    <d v="2023-06-01T17:25:00"/>
    <x v="1"/>
    <x v="0"/>
    <x v="7"/>
    <x v="1"/>
    <x v="1"/>
    <x v="1"/>
    <n v="0.83750000000000002"/>
  </r>
  <r>
    <n v="3846"/>
    <s v="Karen Ramirez"/>
    <s v="matthewmccann@example.net"/>
    <n v="37"/>
    <s v="Male"/>
    <x v="10"/>
    <d v="2021-07-13T00:00:00"/>
    <x v="4"/>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x v="2"/>
    <m/>
    <x v="3"/>
    <s v="Phone"/>
    <m/>
    <m/>
    <x v="0"/>
    <x v="6"/>
    <x v="2"/>
    <x v="1"/>
    <x v="0"/>
    <x v="1"/>
    <n v="0.47499999999999998"/>
  </r>
  <r>
    <n v="3847"/>
    <s v="Sarah Mcfarland"/>
    <s v="echarles@example.net"/>
    <n v="31"/>
    <s v="Other"/>
    <x v="18"/>
    <d v="2021-03-05T00:00:00"/>
    <x v="2"/>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x v="2"/>
    <m/>
    <x v="2"/>
    <s v="Chat"/>
    <m/>
    <m/>
    <x v="0"/>
    <x v="2"/>
    <x v="0"/>
    <x v="0"/>
    <x v="0"/>
    <x v="1"/>
    <n v="0.64375000000000004"/>
  </r>
  <r>
    <n v="3848"/>
    <s v="Walter Booth"/>
    <s v="perezdiane@example.net"/>
    <n v="31"/>
    <s v="Female"/>
    <x v="23"/>
    <d v="2020-06-19T00:00:00"/>
    <x v="0"/>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x v="1"/>
    <s v="Oil what after this."/>
    <x v="0"/>
    <s v="Email"/>
    <d v="2023-06-01T15:32:04"/>
    <d v="2023-06-01T02:44:04"/>
    <x v="1"/>
    <x v="2"/>
    <x v="8"/>
    <x v="1"/>
    <x v="1"/>
    <x v="1"/>
    <n v="0.56874999999999998"/>
  </r>
  <r>
    <n v="3849"/>
    <s v="Andrea Newman"/>
    <s v="iyu@example.net"/>
    <n v="55"/>
    <s v="Male"/>
    <x v="7"/>
    <d v="2021-10-24T00:00:00"/>
    <x v="3"/>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x v="2"/>
    <m/>
    <x v="2"/>
    <s v="Phone"/>
    <m/>
    <m/>
    <x v="0"/>
    <x v="0"/>
    <x v="7"/>
    <x v="0"/>
    <x v="0"/>
    <x v="1"/>
    <n v="0.83750000000000002"/>
  </r>
  <r>
    <n v="3850"/>
    <s v="Dana Barker"/>
    <s v="marshalldiane@example.org"/>
    <n v="18"/>
    <s v="Female"/>
    <x v="25"/>
    <d v="2021-06-08T00:00:00"/>
    <x v="2"/>
    <s v="Product compatibility"/>
    <s v="I'm having an issue with the {product_purchased}. Please assist. I need assistance as soon as possible because it's affecting my work and productivity."/>
    <x v="0"/>
    <m/>
    <x v="1"/>
    <s v="Chat"/>
    <d v="2023-06-01T06:18:06"/>
    <m/>
    <x v="0"/>
    <x v="0"/>
    <x v="8"/>
    <x v="1"/>
    <x v="0"/>
    <x v="0"/>
    <n v="0.84375"/>
  </r>
  <r>
    <n v="3851"/>
    <s v="Regina Murray"/>
    <s v="zfletcher@example.com"/>
    <n v="42"/>
    <s v="Female"/>
    <x v="22"/>
    <d v="2020-10-21T00:00:00"/>
    <x v="2"/>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x v="0"/>
    <m/>
    <x v="0"/>
    <s v="Email"/>
    <d v="2023-06-01T13:18:08"/>
    <m/>
    <x v="0"/>
    <x v="2"/>
    <x v="7"/>
    <x v="0"/>
    <x v="0"/>
    <x v="0"/>
    <n v="0.7"/>
  </r>
  <r>
    <n v="3852"/>
    <s v="Brenda Suarez"/>
    <s v="jenniferrojas@example.org"/>
    <n v="40"/>
    <s v="Male"/>
    <x v="17"/>
    <d v="2021-12-22T00:00:00"/>
    <x v="4"/>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x v="1"/>
    <s v="Blood vote test lead."/>
    <x v="2"/>
    <s v="Email"/>
    <d v="2023-06-01T01:25:10"/>
    <d v="2023-06-01T09:03:10"/>
    <x v="3"/>
    <x v="3"/>
    <x v="10"/>
    <x v="1"/>
    <x v="1"/>
    <x v="1"/>
    <n v="0.21249999999999999"/>
  </r>
  <r>
    <n v="3853"/>
    <s v="Angel Malone"/>
    <s v="ariana86@example.org"/>
    <n v="41"/>
    <s v="Other"/>
    <x v="2"/>
    <d v="2021-01-29T00:00:00"/>
    <x v="3"/>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x v="0"/>
    <m/>
    <x v="3"/>
    <s v="Chat"/>
    <d v="2023-06-01T07:02:11"/>
    <m/>
    <x v="0"/>
    <x v="0"/>
    <x v="6"/>
    <x v="1"/>
    <x v="0"/>
    <x v="0"/>
    <n v="0.8"/>
  </r>
  <r>
    <n v="3854"/>
    <s v="Zachary Flowers"/>
    <s v="cflores@example.com"/>
    <n v="41"/>
    <s v="Male"/>
    <x v="7"/>
    <d v="2020-09-25T00:00:00"/>
    <x v="3"/>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x v="1"/>
    <s v="Their either he."/>
    <x v="1"/>
    <s v="Chat"/>
    <d v="2023-06-01T01:53:12"/>
    <d v="2023-06-01T04:59:12"/>
    <x v="5"/>
    <x v="0"/>
    <x v="9"/>
    <x v="1"/>
    <x v="1"/>
    <x v="1"/>
    <n v="0.8"/>
  </r>
  <r>
    <n v="3855"/>
    <s v="Erik Luna"/>
    <s v="kayla31@example.org"/>
    <n v="53"/>
    <s v="Male"/>
    <x v="30"/>
    <d v="2021-10-13T00:00:00"/>
    <x v="1"/>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x v="2"/>
    <m/>
    <x v="0"/>
    <s v="Chat"/>
    <m/>
    <m/>
    <x v="0"/>
    <x v="0"/>
    <x v="7"/>
    <x v="0"/>
    <x v="0"/>
    <x v="1"/>
    <n v="0.83750000000000002"/>
  </r>
  <r>
    <n v="3856"/>
    <s v="Daniel Hoffman"/>
    <s v="beasleyadam@example.net"/>
    <n v="42"/>
    <s v="Other"/>
    <x v="29"/>
    <d v="2021-04-23T00:00:00"/>
    <x v="4"/>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x v="2"/>
    <m/>
    <x v="0"/>
    <s v="Chat"/>
    <m/>
    <m/>
    <x v="0"/>
    <x v="1"/>
    <x v="11"/>
    <x v="0"/>
    <x v="0"/>
    <x v="1"/>
    <n v="0.65625"/>
  </r>
  <r>
    <n v="3857"/>
    <s v="Steven Pruitt"/>
    <s v="kevans@example.net"/>
    <n v="67"/>
    <s v="Male"/>
    <x v="3"/>
    <d v="2021-12-08T00:00:00"/>
    <x v="4"/>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x v="2"/>
    <m/>
    <x v="3"/>
    <s v="Chat"/>
    <m/>
    <m/>
    <x v="0"/>
    <x v="4"/>
    <x v="10"/>
    <x v="1"/>
    <x v="0"/>
    <x v="1"/>
    <n v="0.41875000000000001"/>
  </r>
  <r>
    <n v="3858"/>
    <s v="Travis Reyes"/>
    <s v="plucero@example.com"/>
    <n v="51"/>
    <s v="Male"/>
    <x v="23"/>
    <d v="2020-01-17T00:00:00"/>
    <x v="2"/>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x v="0"/>
    <m/>
    <x v="2"/>
    <s v="Social media"/>
    <d v="2023-05-31T23:55:17"/>
    <m/>
    <x v="0"/>
    <x v="7"/>
    <x v="6"/>
    <x v="1"/>
    <x v="0"/>
    <x v="0"/>
    <n v="0.29375000000000001"/>
  </r>
  <r>
    <n v="3859"/>
    <s v="Chloe Lang"/>
    <s v="christopher40@example.com"/>
    <n v="67"/>
    <s v="Other"/>
    <x v="22"/>
    <d v="2020-10-18T00:00:00"/>
    <x v="2"/>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x v="1"/>
    <s v="Mean science beyond resource."/>
    <x v="3"/>
    <s v="Email"/>
    <d v="2023-06-01T07:07:19"/>
    <d v="2023-06-01T08:38:19"/>
    <x v="1"/>
    <x v="0"/>
    <x v="7"/>
    <x v="1"/>
    <x v="1"/>
    <x v="1"/>
    <n v="0.83750000000000002"/>
  </r>
  <r>
    <n v="3860"/>
    <s v="Adam Reeves"/>
    <s v="adamsjessica@example.net"/>
    <n v="46"/>
    <s v="Other"/>
    <x v="18"/>
    <d v="2020-04-21T00:00:00"/>
    <x v="4"/>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x v="1"/>
    <s v="Million player chair unit sense."/>
    <x v="2"/>
    <s v="Email"/>
    <d v="2023-06-01T19:18:21"/>
    <d v="2023-06-01T03:42:21"/>
    <x v="5"/>
    <x v="1"/>
    <x v="11"/>
    <x v="1"/>
    <x v="1"/>
    <x v="1"/>
    <n v="0.65625"/>
  </r>
  <r>
    <n v="3861"/>
    <s v="Manuel Hayes"/>
    <s v="barnettdavid@example.net"/>
    <n v="65"/>
    <s v="Male"/>
    <x v="13"/>
    <d v="2021-06-14T00:00:00"/>
    <x v="3"/>
    <s v="Cancellation request"/>
    <s v="I'm having an issue with the {product_purchased}. Please assist. I've noticed a sudden decrease in battery life on my {product_purchased}. It used to last much longer."/>
    <x v="1"/>
    <s v="Agency may sport animal case."/>
    <x v="0"/>
    <s v="Social media"/>
    <d v="2023-06-01T07:11:21"/>
    <d v="2023-06-01T00:34:21"/>
    <x v="5"/>
    <x v="1"/>
    <x v="8"/>
    <x v="1"/>
    <x v="1"/>
    <x v="1"/>
    <n v="0.64375000000000004"/>
  </r>
  <r>
    <n v="3862"/>
    <s v="Timothy Middleton"/>
    <s v="qlane@example.net"/>
    <n v="55"/>
    <s v="Female"/>
    <x v="6"/>
    <d v="2021-05-14T00:00:00"/>
    <x v="2"/>
    <s v="Refund request"/>
    <s v="I'm having an issue with the {product_purchased}. Please assist._x000a__x000a_*If you need help, please call (833) 235 - 0143 or (833) 239 - 1887. I've followed online tutorials and community forums to troubleshoot the issue, but no luck so far."/>
    <x v="2"/>
    <m/>
    <x v="3"/>
    <s v="Phone"/>
    <m/>
    <m/>
    <x v="0"/>
    <x v="3"/>
    <x v="1"/>
    <x v="1"/>
    <x v="0"/>
    <x v="1"/>
    <n v="0.2"/>
  </r>
  <r>
    <n v="3863"/>
    <s v="Whitney Richards"/>
    <s v="holttimothy@example.org"/>
    <n v="34"/>
    <s v="Other"/>
    <x v="12"/>
    <d v="2021-05-23T00:00:00"/>
    <x v="4"/>
    <s v="Peripheral compatibility"/>
    <s v="I'm having an issue with the {product_purchased}. Please assist._x000a__x000a_How to check for a product order order and send it to support. I've reviewed the troubleshooting steps on the official support website, but they didn't resolve the problem."/>
    <x v="1"/>
    <s v="Mention wrong candidate."/>
    <x v="0"/>
    <s v="Phone"/>
    <d v="2023-06-01T15:21:24"/>
    <d v="2023-06-01T10:14:24"/>
    <x v="5"/>
    <x v="1"/>
    <x v="1"/>
    <x v="1"/>
    <x v="1"/>
    <x v="1"/>
    <n v="0.71875"/>
  </r>
  <r>
    <n v="3864"/>
    <s v="Ronald Chase"/>
    <s v="jeff69@example.net"/>
    <n v="18"/>
    <s v="Female"/>
    <x v="14"/>
    <d v="2021-07-09T00:00:00"/>
    <x v="0"/>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x v="1"/>
    <s v="Design door movement form draw."/>
    <x v="1"/>
    <s v="Social media"/>
    <d v="2023-06-01T05:24:25"/>
    <d v="2023-06-01T12:27:25"/>
    <x v="5"/>
    <x v="4"/>
    <x v="2"/>
    <x v="1"/>
    <x v="1"/>
    <x v="1"/>
    <n v="0.43125000000000002"/>
  </r>
  <r>
    <n v="3865"/>
    <s v="Linda Wilson"/>
    <s v="juarezthomas@example.net"/>
    <n v="50"/>
    <s v="Other"/>
    <x v="13"/>
    <d v="2021-03-09T00:00:00"/>
    <x v="1"/>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x v="2"/>
    <m/>
    <x v="0"/>
    <s v="Email"/>
    <m/>
    <m/>
    <x v="0"/>
    <x v="4"/>
    <x v="0"/>
    <x v="0"/>
    <x v="0"/>
    <x v="1"/>
    <n v="0.36875000000000002"/>
  </r>
  <r>
    <n v="3866"/>
    <s v="Emma Mendoza MD"/>
    <s v="xaustin@example.org"/>
    <n v="55"/>
    <s v="Male"/>
    <x v="31"/>
    <d v="2020-03-17T00:00:00"/>
    <x v="4"/>
    <s v="Product compatibility"/>
    <s v="There seems to be a glitch in the {product_purchased} software. It freezes frequently, making it difficult to use. Can you please provide a solution? I've checked the device settings and made sure that everything is configured correctly."/>
    <x v="0"/>
    <m/>
    <x v="2"/>
    <s v="Phone"/>
    <d v="2023-06-01T06:20:27"/>
    <m/>
    <x v="0"/>
    <x v="8"/>
    <x v="0"/>
    <x v="1"/>
    <x v="0"/>
    <x v="0"/>
    <n v="0.23749999999999999"/>
  </r>
  <r>
    <n v="3867"/>
    <s v="Lisa Perry"/>
    <s v="patrick51@example.net"/>
    <n v="33"/>
    <s v="Male"/>
    <x v="28"/>
    <d v="2020-09-18T00:00:00"/>
    <x v="2"/>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x v="1"/>
    <s v="Religious cell night amount."/>
    <x v="1"/>
    <s v="Social media"/>
    <d v="2023-06-01T15:49:28"/>
    <d v="2023-06-01T13:51:28"/>
    <x v="5"/>
    <x v="9"/>
    <x v="9"/>
    <x v="1"/>
    <x v="1"/>
    <x v="1"/>
    <n v="0.19375000000000001"/>
  </r>
  <r>
    <n v="3868"/>
    <s v="Elaine White"/>
    <s v="mary39@example.org"/>
    <n v="44"/>
    <s v="Female"/>
    <x v="36"/>
    <d v="2020-07-04T00:00:00"/>
    <x v="1"/>
    <s v="Product setup"/>
    <s v="I'm having an issue with the {product_purchased}. Please assist. â€”@_@_x000a__x000a_P.P.P. (In case the price and price of a product don't match up), we'll ship you the order I've performed a factory reset on my {product_purchased}, hoping it would resolve the problem, but it didn't help."/>
    <x v="1"/>
    <s v="Reduce answer discuss away offer."/>
    <x v="3"/>
    <s v="Phone"/>
    <d v="2023-06-01T10:04:30"/>
    <d v="2023-06-01T12:11:30"/>
    <x v="3"/>
    <x v="7"/>
    <x v="2"/>
    <x v="1"/>
    <x v="1"/>
    <x v="1"/>
    <n v="0.26250000000000001"/>
  </r>
  <r>
    <n v="3869"/>
    <s v="Mark Pena"/>
    <s v="dana80@example.org"/>
    <n v="32"/>
    <s v="Female"/>
    <x v="22"/>
    <d v="2021-05-23T00:00:00"/>
    <x v="4"/>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x v="2"/>
    <m/>
    <x v="2"/>
    <s v="Social media"/>
    <m/>
    <m/>
    <x v="0"/>
    <x v="4"/>
    <x v="1"/>
    <x v="0"/>
    <x v="0"/>
    <x v="1"/>
    <n v="0.36875000000000002"/>
  </r>
  <r>
    <n v="3870"/>
    <s v="Michelle Gillespie"/>
    <s v="sandraboyle@example.net"/>
    <n v="65"/>
    <s v="Male"/>
    <x v="5"/>
    <d v="2020-10-02T00:00:00"/>
    <x v="3"/>
    <s v="Payment issue"/>
    <s v="I'm having an issue with the {product_purchased}. Please assist._x000a__x000a_Product ID: 131860 Copyright (c) 2006 - 2018 The App Store I've tried using different cables, adapters, or peripherals with my {product_purchased}, but the issue persists."/>
    <x v="0"/>
    <m/>
    <x v="1"/>
    <s v="Email"/>
    <d v="2023-06-01T09:38:32"/>
    <m/>
    <x v="0"/>
    <x v="1"/>
    <x v="7"/>
    <x v="1"/>
    <x v="0"/>
    <x v="0"/>
    <n v="0.79374999999999996"/>
  </r>
  <r>
    <n v="3871"/>
    <s v="Brian Ballard"/>
    <s v="john42@example.com"/>
    <n v="51"/>
    <s v="Other"/>
    <x v="36"/>
    <d v="2020-02-25T00:00:00"/>
    <x v="1"/>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x v="1"/>
    <s v="Son skin study support enough side mission."/>
    <x v="0"/>
    <s v="Chat"/>
    <d v="2023-06-01T16:23:34"/>
    <d v="2023-06-01T07:04:34"/>
    <x v="4"/>
    <x v="4"/>
    <x v="4"/>
    <x v="1"/>
    <x v="1"/>
    <x v="1"/>
    <n v="0.47499999999999998"/>
  </r>
  <r>
    <n v="3872"/>
    <s v="Kevin Smith"/>
    <s v="william88@example.net"/>
    <n v="24"/>
    <s v="Female"/>
    <x v="24"/>
    <d v="2020-07-11T00:00:00"/>
    <x v="2"/>
    <s v="Display issue"/>
    <s v="I'm having an issue with the {product_purchased}. Please assist. I'm on hold while I look into it. My # # # my_name_is=my_email My # # # my_name_is= I've tried using different cables, adapters, or peripherals with my {product_purchased}, but the issue persists."/>
    <x v="2"/>
    <m/>
    <x v="1"/>
    <s v="Phone"/>
    <m/>
    <m/>
    <x v="0"/>
    <x v="1"/>
    <x v="2"/>
    <x v="1"/>
    <x v="0"/>
    <x v="1"/>
    <n v="0.65"/>
  </r>
  <r>
    <n v="3873"/>
    <s v="Mark Douglas"/>
    <s v="rnoble@example.com"/>
    <n v="36"/>
    <s v="Other"/>
    <x v="30"/>
    <d v="2021-10-25T00:00:00"/>
    <x v="1"/>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x v="1"/>
    <s v="Whom control test music better need."/>
    <x v="3"/>
    <s v="Email"/>
    <d v="2023-06-01T17:34:38"/>
    <d v="2023-06-01T17:22:38"/>
    <x v="5"/>
    <x v="3"/>
    <x v="7"/>
    <x v="1"/>
    <x v="1"/>
    <x v="1"/>
    <n v="0.21249999999999999"/>
  </r>
  <r>
    <n v="3874"/>
    <s v="Nicholas Stewart"/>
    <s v="elizabethjenkins@example.com"/>
    <n v="50"/>
    <s v="Female"/>
    <x v="15"/>
    <d v="2021-08-10T00:00:00"/>
    <x v="1"/>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x v="2"/>
    <m/>
    <x v="1"/>
    <s v="Email"/>
    <m/>
    <m/>
    <x v="0"/>
    <x v="4"/>
    <x v="5"/>
    <x v="1"/>
    <x v="0"/>
    <x v="1"/>
    <n v="0.42499999999999999"/>
  </r>
  <r>
    <n v="3875"/>
    <s v="Shannon Wade"/>
    <s v="jefferyrivera@example.org"/>
    <n v="70"/>
    <s v="Female"/>
    <x v="33"/>
    <d v="2020-04-16T00:00:00"/>
    <x v="1"/>
    <s v="Data loss"/>
    <s v="I'm having an issue with the {product_purchased}. Please assist. Thank you._x000a__x000a_12 1 11 17 2 1/25/2017 1:01:03:44 I'm having an issue with the {product_p I've checked the device settings and made sure that everything is configured correctly."/>
    <x v="1"/>
    <s v="Citizen defense recently which tell main western."/>
    <x v="1"/>
    <s v="Email"/>
    <d v="2023-06-01T09:48:40"/>
    <d v="2023-06-01T04:17:40"/>
    <x v="3"/>
    <x v="6"/>
    <x v="11"/>
    <x v="1"/>
    <x v="1"/>
    <x v="1"/>
    <n v="0.53125"/>
  </r>
  <r>
    <n v="3876"/>
    <s v="Julie Baldwin"/>
    <s v="johnsonmichelle@example.net"/>
    <n v="18"/>
    <s v="Male"/>
    <x v="22"/>
    <d v="2021-06-08T00:00:00"/>
    <x v="0"/>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x v="2"/>
    <m/>
    <x v="1"/>
    <s v="Social media"/>
    <m/>
    <m/>
    <x v="0"/>
    <x v="0"/>
    <x v="8"/>
    <x v="1"/>
    <x v="0"/>
    <x v="1"/>
    <n v="0.84375"/>
  </r>
  <r>
    <n v="3877"/>
    <s v="Jonathan Cooper"/>
    <s v="moodyseth@example.com"/>
    <n v="53"/>
    <s v="Female"/>
    <x v="17"/>
    <d v="2020-09-24T00:00:00"/>
    <x v="3"/>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x v="1"/>
    <s v="Drive election receive fight man artist."/>
    <x v="0"/>
    <s v="Email"/>
    <d v="2023-06-01T07:08:43"/>
    <d v="2023-06-01T16:32:43"/>
    <x v="2"/>
    <x v="9"/>
    <x v="9"/>
    <x v="1"/>
    <x v="1"/>
    <x v="1"/>
    <n v="0.19375000000000001"/>
  </r>
  <r>
    <n v="3878"/>
    <s v="Jeffery Chase"/>
    <s v="vking@example.org"/>
    <n v="70"/>
    <s v="Male"/>
    <x v="21"/>
    <d v="2020-07-24T00:00:00"/>
    <x v="3"/>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x v="2"/>
    <m/>
    <x v="0"/>
    <s v="Chat"/>
    <m/>
    <m/>
    <x v="0"/>
    <x v="5"/>
    <x v="2"/>
    <x v="0"/>
    <x v="0"/>
    <x v="1"/>
    <n v="0.25"/>
  </r>
  <r>
    <n v="3879"/>
    <s v="Audrey Griffin"/>
    <s v="john66@example.org"/>
    <n v="31"/>
    <s v="Male"/>
    <x v="13"/>
    <d v="2020-10-12T00:00:00"/>
    <x v="3"/>
    <s v="Payment issue"/>
    <s v="I'm having an issue with the {product_purchased}. Please assist. I've followed online tutorials and community forums to troubleshoot the issue, but no luck so far."/>
    <x v="0"/>
    <m/>
    <x v="0"/>
    <s v="Phone"/>
    <d v="2023-06-01T02:09:44"/>
    <m/>
    <x v="0"/>
    <x v="1"/>
    <x v="7"/>
    <x v="0"/>
    <x v="0"/>
    <x v="0"/>
    <n v="0.79374999999999996"/>
  </r>
  <r>
    <n v="3880"/>
    <s v="Lynn White"/>
    <s v="wflores@example.org"/>
    <n v="53"/>
    <s v="Male"/>
    <x v="41"/>
    <d v="2021-06-06T00:00:00"/>
    <x v="4"/>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x v="2"/>
    <m/>
    <x v="0"/>
    <s v="Chat"/>
    <m/>
    <m/>
    <x v="0"/>
    <x v="4"/>
    <x v="8"/>
    <x v="0"/>
    <x v="0"/>
    <x v="1"/>
    <n v="0.36249999999999999"/>
  </r>
  <r>
    <n v="3881"/>
    <s v="Melissa Brown"/>
    <s v="todddiaz@example.com"/>
    <n v="18"/>
    <s v="Female"/>
    <x v="14"/>
    <d v="2021-09-01T00:00:00"/>
    <x v="3"/>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x v="2"/>
    <m/>
    <x v="1"/>
    <s v="Phone"/>
    <m/>
    <m/>
    <x v="0"/>
    <x v="0"/>
    <x v="9"/>
    <x v="1"/>
    <x v="0"/>
    <x v="1"/>
    <n v="0.8"/>
  </r>
  <r>
    <n v="3882"/>
    <s v="Katie Miller"/>
    <s v="corey15@example.org"/>
    <n v="49"/>
    <s v="Female"/>
    <x v="21"/>
    <d v="2020-01-02T00:00:00"/>
    <x v="4"/>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x v="1"/>
    <s v="Item standard cup possible."/>
    <x v="2"/>
    <s v="Chat"/>
    <d v="2023-06-01T11:24:47"/>
    <d v="2023-06-01T06:26:47"/>
    <x v="4"/>
    <x v="6"/>
    <x v="6"/>
    <x v="1"/>
    <x v="1"/>
    <x v="1"/>
    <n v="0.35"/>
  </r>
  <r>
    <n v="3883"/>
    <s v="Karen Porter"/>
    <s v="rebeccahebert@example.com"/>
    <n v="53"/>
    <s v="Other"/>
    <x v="0"/>
    <d v="2021-04-13T00:00:00"/>
    <x v="2"/>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x v="0"/>
    <m/>
    <x v="1"/>
    <s v="Social media"/>
    <d v="2023-06-01T03:18:49"/>
    <m/>
    <x v="0"/>
    <x v="0"/>
    <x v="11"/>
    <x v="1"/>
    <x v="0"/>
    <x v="0"/>
    <n v="0.875"/>
  </r>
  <r>
    <n v="3884"/>
    <s v="Debra Peters"/>
    <s v="kennethwilson@example.com"/>
    <n v="20"/>
    <s v="Female"/>
    <x v="41"/>
    <d v="2020-02-16T00:00:00"/>
    <x v="2"/>
    <s v="Cancellation request"/>
    <s v="I'm having an issue with the {product_purchased}. Please assist. I've already contacted customer support multiple times, but the issue remains unresolved."/>
    <x v="2"/>
    <m/>
    <x v="3"/>
    <s v="Phone"/>
    <m/>
    <m/>
    <x v="0"/>
    <x v="0"/>
    <x v="4"/>
    <x v="1"/>
    <x v="0"/>
    <x v="1"/>
    <n v="0.9375"/>
  </r>
  <r>
    <n v="3885"/>
    <s v="Tristan Jacobs"/>
    <s v="wilkinsontammy@example.com"/>
    <n v="56"/>
    <s v="Female"/>
    <x v="26"/>
    <d v="2020-11-17T00:00:00"/>
    <x v="3"/>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x v="0"/>
    <m/>
    <x v="2"/>
    <s v="Social media"/>
    <d v="2023-06-01T19:10:51"/>
    <m/>
    <x v="0"/>
    <x v="6"/>
    <x v="3"/>
    <x v="1"/>
    <x v="0"/>
    <x v="0"/>
    <n v="0.51875000000000004"/>
  </r>
  <r>
    <n v="3886"/>
    <s v="Carol Mejia"/>
    <s v="athomas@example.org"/>
    <n v="62"/>
    <s v="Other"/>
    <x v="29"/>
    <d v="2021-02-17T00:00:00"/>
    <x v="2"/>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x v="2"/>
    <m/>
    <x v="3"/>
    <s v="Email"/>
    <m/>
    <m/>
    <x v="0"/>
    <x v="7"/>
    <x v="4"/>
    <x v="1"/>
    <x v="0"/>
    <x v="1"/>
    <n v="0.18124999999999999"/>
  </r>
  <r>
    <n v="3887"/>
    <s v="Melinda Lewis"/>
    <s v="tracyrivera@example.com"/>
    <n v="20"/>
    <s v="Female"/>
    <x v="33"/>
    <d v="2020-07-28T00:00:00"/>
    <x v="2"/>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x v="2"/>
    <m/>
    <x v="1"/>
    <s v="Social media"/>
    <m/>
    <m/>
    <x v="0"/>
    <x v="0"/>
    <x v="2"/>
    <x v="1"/>
    <x v="0"/>
    <x v="1"/>
    <n v="1.0687500000000001"/>
  </r>
  <r>
    <n v="3888"/>
    <s v="Dr. Angela George"/>
    <s v="christophersantiago@example.org"/>
    <n v="62"/>
    <s v="Male"/>
    <x v="20"/>
    <d v="2020-01-29T00:00:00"/>
    <x v="4"/>
    <s v="Hardware issue"/>
    <s v="I'm having an issue with the {product_purchased}. Please assist. â€”_x000a__x000a_&quot;This is a wonderful product, and I've been reading a lot of guides about great products. The quality, the service, etc. is amazing I've reviewed the troubleshooting steps on the official support website, but they didn't resolve the problem."/>
    <x v="1"/>
    <s v="Early later let direction yourself reach."/>
    <x v="1"/>
    <s v="Email"/>
    <d v="2023-06-01T16:59:55"/>
    <d v="2023-06-01T11:30:55"/>
    <x v="5"/>
    <x v="10"/>
    <x v="6"/>
    <x v="1"/>
    <x v="1"/>
    <x v="1"/>
    <n v="0.17499999999999999"/>
  </r>
  <r>
    <n v="3889"/>
    <s v="Julia Garcia"/>
    <s v="michael42@example.com"/>
    <n v="69"/>
    <s v="Female"/>
    <x v="21"/>
    <d v="2020-08-28T00:00:00"/>
    <x v="3"/>
    <s v="Hardware issue"/>
    <s v="I'm having an issue with the {product_purchased}. Please assist._x000a__x000a_{name} has the name._x000a__x000a_$('#' ).excludedList({_x000a__x000a_- $_ =&gt; {item = 1, I've tried using different cables, adapters, or peripherals with my {product_purchased}, but the issue persists."/>
    <x v="1"/>
    <s v="Least lawyer his involve cup change."/>
    <x v="0"/>
    <s v="Phone"/>
    <d v="2023-06-01T02:25:57"/>
    <d v="2023-06-01T17:00:57"/>
    <x v="3"/>
    <x v="4"/>
    <x v="5"/>
    <x v="1"/>
    <x v="1"/>
    <x v="1"/>
    <n v="0.42499999999999999"/>
  </r>
  <r>
    <n v="3890"/>
    <s v="Jeremy Whitney"/>
    <s v="gloriapineda@example.net"/>
    <n v="25"/>
    <s v="Other"/>
    <x v="3"/>
    <d v="2020-01-18T00:00:00"/>
    <x v="1"/>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x v="1"/>
    <s v="Space assume manager suffer."/>
    <x v="3"/>
    <s v="Email"/>
    <d v="2023-06-01T17:54:59"/>
    <d v="2023-06-01T23:08:59"/>
    <x v="2"/>
    <x v="3"/>
    <x v="6"/>
    <x v="1"/>
    <x v="1"/>
    <x v="1"/>
    <n v="0.27500000000000002"/>
  </r>
  <r>
    <n v="3891"/>
    <s v="Rebecca Dixon"/>
    <s v="vargasdebbie@example.net"/>
    <n v="42"/>
    <s v="Female"/>
    <x v="18"/>
    <d v="2021-04-06T00:00:00"/>
    <x v="3"/>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x v="0"/>
    <m/>
    <x v="2"/>
    <s v="Email"/>
    <d v="2023-06-01T04:48:00"/>
    <m/>
    <x v="0"/>
    <x v="0"/>
    <x v="11"/>
    <x v="1"/>
    <x v="0"/>
    <x v="0"/>
    <n v="0.875"/>
  </r>
  <r>
    <n v="3892"/>
    <s v="Jessica Harrison"/>
    <s v="dianegonzalez@example.org"/>
    <n v="43"/>
    <s v="Female"/>
    <x v="10"/>
    <d v="2020-08-21T00:00:00"/>
    <x v="4"/>
    <s v="Software bug"/>
    <s v="I'm having an issue with the {product_purchased}. Please assist. [1]_x000a__x000a_#define PROJECT_NAME &quot;v3l1l2o&quot; // v3.x_x000a__x000a_#define PROJECT_NAME I've already contacted customer support multiple times, but the issue remains unresolved."/>
    <x v="1"/>
    <s v="Mother time program Mrs economy business nothing win."/>
    <x v="3"/>
    <s v="Email"/>
    <d v="2023-05-31T23:24:02"/>
    <d v="2023-06-01T02:12:02"/>
    <x v="2"/>
    <x v="3"/>
    <x v="5"/>
    <x v="1"/>
    <x v="1"/>
    <x v="1"/>
    <n v="0.24374999999999999"/>
  </r>
  <r>
    <n v="3893"/>
    <s v="Kenneth Mcgee"/>
    <s v="daniel16@example.org"/>
    <n v="39"/>
    <s v="Male"/>
    <x v="38"/>
    <d v="2021-03-26T00:00:00"/>
    <x v="0"/>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x v="0"/>
    <m/>
    <x v="0"/>
    <s v="Social media"/>
    <d v="2023-06-01T12:28:03"/>
    <m/>
    <x v="0"/>
    <x v="7"/>
    <x v="0"/>
    <x v="0"/>
    <x v="0"/>
    <x v="0"/>
    <n v="0.20624999999999999"/>
  </r>
  <r>
    <n v="3894"/>
    <s v="Charles Jordan"/>
    <s v="elloyd@example.net"/>
    <n v="68"/>
    <s v="Male"/>
    <x v="36"/>
    <d v="2021-11-03T00:00:00"/>
    <x v="4"/>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x v="1"/>
    <s v="Detail much though hope relationship."/>
    <x v="0"/>
    <s v="Email"/>
    <d v="2023-06-01T12:04:05"/>
    <d v="2023-06-01T11:59:05"/>
    <x v="3"/>
    <x v="1"/>
    <x v="3"/>
    <x v="1"/>
    <x v="1"/>
    <x v="1"/>
    <n v="0.65625"/>
  </r>
  <r>
    <n v="3895"/>
    <s v="Marissa Robinson"/>
    <s v="martincharlene@example.net"/>
    <n v="35"/>
    <s v="Other"/>
    <x v="21"/>
    <d v="2021-01-15T00:00:00"/>
    <x v="1"/>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x v="2"/>
    <m/>
    <x v="0"/>
    <s v="Phone"/>
    <m/>
    <m/>
    <x v="0"/>
    <x v="6"/>
    <x v="6"/>
    <x v="0"/>
    <x v="0"/>
    <x v="1"/>
    <n v="0.35"/>
  </r>
  <r>
    <n v="3896"/>
    <s v="Stephanie Chavez"/>
    <s v="warrentami@example.net"/>
    <n v="49"/>
    <s v="Other"/>
    <x v="9"/>
    <d v="2021-08-13T00:00:00"/>
    <x v="3"/>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x v="1"/>
    <s v="Chance employee only very health civil."/>
    <x v="2"/>
    <s v="Email"/>
    <d v="2023-06-01T07:37:07"/>
    <d v="2023-05-31T23:23:07"/>
    <x v="3"/>
    <x v="0"/>
    <x v="5"/>
    <x v="1"/>
    <x v="1"/>
    <x v="1"/>
    <n v="0.89375000000000004"/>
  </r>
  <r>
    <n v="3897"/>
    <s v="Danielle Simmons"/>
    <s v="dpeterson@example.com"/>
    <n v="30"/>
    <s v="Male"/>
    <x v="41"/>
    <d v="2020-01-13T00:00:00"/>
    <x v="1"/>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x v="2"/>
    <m/>
    <x v="2"/>
    <s v="Email"/>
    <m/>
    <m/>
    <x v="0"/>
    <x v="1"/>
    <x v="6"/>
    <x v="0"/>
    <x v="0"/>
    <x v="1"/>
    <n v="0.79374999999999996"/>
  </r>
  <r>
    <n v="3898"/>
    <s v="Shannon Walsh"/>
    <s v="leemichael@example.net"/>
    <n v="63"/>
    <s v="Other"/>
    <x v="37"/>
    <d v="2020-06-10T00:00:00"/>
    <x v="0"/>
    <s v="Product compatibility"/>
    <s v="I'm having an issue with the {product_purchased}. Please assist. $1.99 https://www.etsy.com/listing/157909342979?ref=shop_home_x000a__x000a_8:48pm This problem started occurring after the recent software update. I haven't made any other changes to the device."/>
    <x v="1"/>
    <s v="That eye machine rise mother."/>
    <x v="3"/>
    <s v="Social media"/>
    <d v="2023-06-01T10:42:11"/>
    <d v="2023-06-01T05:05:11"/>
    <x v="2"/>
    <x v="6"/>
    <x v="8"/>
    <x v="1"/>
    <x v="1"/>
    <x v="1"/>
    <n v="0.46250000000000002"/>
  </r>
  <r>
    <n v="3899"/>
    <s v="Michael Powell"/>
    <s v="adamsjason@example.com"/>
    <n v="60"/>
    <s v="Male"/>
    <x v="41"/>
    <d v="2020-05-27T00:00:00"/>
    <x v="0"/>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x v="0"/>
    <m/>
    <x v="1"/>
    <s v="Phone"/>
    <d v="2023-06-01T18:21:12"/>
    <m/>
    <x v="0"/>
    <x v="3"/>
    <x v="1"/>
    <x v="1"/>
    <x v="0"/>
    <x v="0"/>
    <n v="0.2"/>
  </r>
  <r>
    <n v="3900"/>
    <s v="Jason Chen"/>
    <s v="katherinenguyen@example.net"/>
    <n v="24"/>
    <s v="Other"/>
    <x v="37"/>
    <d v="2020-08-17T00:00:00"/>
    <x v="3"/>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x v="0"/>
    <m/>
    <x v="2"/>
    <s v="Phone"/>
    <d v="2023-06-01T00:48:14"/>
    <m/>
    <x v="0"/>
    <x v="0"/>
    <x v="5"/>
    <x v="1"/>
    <x v="0"/>
    <x v="0"/>
    <n v="0.89375000000000004"/>
  </r>
  <r>
    <n v="3901"/>
    <s v="Aaron Adams"/>
    <s v="waltonrichard@example.com"/>
    <n v="53"/>
    <s v="Female"/>
    <x v="18"/>
    <d v="2021-04-18T00:00:00"/>
    <x v="3"/>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x v="2"/>
    <m/>
    <x v="3"/>
    <s v="Social media"/>
    <m/>
    <m/>
    <x v="0"/>
    <x v="2"/>
    <x v="11"/>
    <x v="1"/>
    <x v="0"/>
    <x v="1"/>
    <n v="0.65"/>
  </r>
  <r>
    <n v="3902"/>
    <s v="Kevin Owens"/>
    <s v="tara53@example.net"/>
    <n v="68"/>
    <s v="Female"/>
    <x v="29"/>
    <d v="2020-10-21T00:00:00"/>
    <x v="4"/>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x v="0"/>
    <m/>
    <x v="2"/>
    <s v="Email"/>
    <d v="2023-06-01T08:57:17"/>
    <m/>
    <x v="0"/>
    <x v="1"/>
    <x v="7"/>
    <x v="1"/>
    <x v="0"/>
    <x v="0"/>
    <n v="0.79374999999999996"/>
  </r>
  <r>
    <n v="3903"/>
    <s v="Samantha Perez"/>
    <s v="parkertammy@example.org"/>
    <n v="51"/>
    <s v="Male"/>
    <x v="40"/>
    <d v="2020-02-10T00:00:00"/>
    <x v="4"/>
    <s v="Battery life"/>
    <s v="My {product_purchased} is making strange noises and not functioning properly. I suspect there might be a hardware issue. Can you please help me with this?Thanks I'm using the original charger that came with my {product_purchased}, but it's not charging properly."/>
    <x v="2"/>
    <m/>
    <x v="0"/>
    <s v="Phone"/>
    <m/>
    <m/>
    <x v="0"/>
    <x v="6"/>
    <x v="4"/>
    <x v="0"/>
    <x v="0"/>
    <x v="1"/>
    <n v="0.39374999999999999"/>
  </r>
  <r>
    <n v="3904"/>
    <s v="George Neal"/>
    <s v="wendy13@example.org"/>
    <n v="70"/>
    <s v="Female"/>
    <x v="32"/>
    <d v="2021-11-29T00:00:00"/>
    <x v="0"/>
    <s v="Delivery problem"/>
    <s v="I'm having an issue with the {product_purchased}. Please assist. â€” Paul Graham (@saucecarter_vancouver) August 14, 2017_x000a__x000a_One thing's clear for me is that we've had pretty decent coverage I need assistance as soon as possible because it's affecting my work and productivity."/>
    <x v="1"/>
    <s v="Over show chair this consumer speech through nature."/>
    <x v="0"/>
    <s v="Email"/>
    <d v="2023-06-01T12:34:19"/>
    <d v="2023-06-01T10:22:19"/>
    <x v="2"/>
    <x v="6"/>
    <x v="3"/>
    <x v="1"/>
    <x v="1"/>
    <x v="1"/>
    <n v="0.51875000000000004"/>
  </r>
  <r>
    <n v="3905"/>
    <s v="Misty Perry"/>
    <s v="kennedyjames@example.com"/>
    <n v="51"/>
    <s v="Other"/>
    <x v="39"/>
    <d v="2020-10-03T00:00:00"/>
    <x v="2"/>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x v="0"/>
    <m/>
    <x v="0"/>
    <s v="Chat"/>
    <d v="2023-06-01T16:02:21"/>
    <m/>
    <x v="0"/>
    <x v="8"/>
    <x v="7"/>
    <x v="0"/>
    <x v="0"/>
    <x v="0"/>
    <n v="0.20624999999999999"/>
  </r>
  <r>
    <n v="3906"/>
    <s v="Jessica May"/>
    <s v="mitchellshaffer@example.org"/>
    <n v="39"/>
    <s v="Female"/>
    <x v="17"/>
    <d v="2021-01-17T00:00:00"/>
    <x v="3"/>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x v="1"/>
    <s v="Sell center decade effect wall."/>
    <x v="0"/>
    <s v="Email"/>
    <d v="2023-06-01T18:15:23"/>
    <d v="2023-06-01T02:59:23"/>
    <x v="3"/>
    <x v="1"/>
    <x v="6"/>
    <x v="1"/>
    <x v="1"/>
    <x v="1"/>
    <n v="0.79374999999999996"/>
  </r>
  <r>
    <n v="3907"/>
    <s v="Dawn Walls"/>
    <s v="gnguyen@example.net"/>
    <n v="68"/>
    <s v="Other"/>
    <x v="28"/>
    <d v="2020-01-31T00:00:00"/>
    <x v="0"/>
    <s v="Product compatibility"/>
    <s v="I'm having an issue with the {product_purchased}. Please assist. I'm worried that the issue might be hardware-related and might require repair or replacement."/>
    <x v="1"/>
    <s v="Control white bad create help wonder my."/>
    <x v="0"/>
    <s v="Social media"/>
    <d v="2023-06-01T10:13:23"/>
    <d v="2023-06-01T18:03:23"/>
    <x v="4"/>
    <x v="5"/>
    <x v="6"/>
    <x v="1"/>
    <x v="1"/>
    <x v="1"/>
    <n v="0.21249999999999999"/>
  </r>
  <r>
    <n v="3908"/>
    <s v="Shannon Rivera"/>
    <s v="petersonmichael@example.org"/>
    <n v="68"/>
    <s v="Female"/>
    <x v="36"/>
    <d v="2020-08-30T00:00:00"/>
    <x v="3"/>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x v="2"/>
    <m/>
    <x v="2"/>
    <s v="Chat"/>
    <m/>
    <m/>
    <x v="0"/>
    <x v="8"/>
    <x v="5"/>
    <x v="0"/>
    <x v="0"/>
    <x v="1"/>
    <n v="0.25624999999999998"/>
  </r>
  <r>
    <n v="3909"/>
    <s v="Austin Decker"/>
    <s v="uburke@example.net"/>
    <n v="61"/>
    <s v="Male"/>
    <x v="23"/>
    <d v="2021-03-11T00:00:00"/>
    <x v="0"/>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x v="1"/>
    <s v="Dark bank himself show school."/>
    <x v="2"/>
    <s v="Social media"/>
    <d v="2023-06-01T02:38:25"/>
    <d v="2023-06-01T07:43:25"/>
    <x v="2"/>
    <x v="6"/>
    <x v="0"/>
    <x v="1"/>
    <x v="1"/>
    <x v="1"/>
    <n v="0.47499999999999998"/>
  </r>
  <r>
    <n v="3910"/>
    <s v="Cassandra Walker"/>
    <s v="jscott@example.org"/>
    <n v="59"/>
    <s v="Male"/>
    <x v="34"/>
    <d v="2021-08-26T00:00:00"/>
    <x v="4"/>
    <s v="Installation support"/>
    <s v="I'm having an issue with the {product_purchased}. Please assist. #tutorial: https://youtu.be/YKvxRjEgL7jQ I'm not sure if this issue is specific to my device or if others have reported similar problems."/>
    <x v="1"/>
    <s v="Suggest pull piece only."/>
    <x v="2"/>
    <s v="Social media"/>
    <d v="2023-06-01T22:15:26"/>
    <d v="2023-06-01T19:35:26"/>
    <x v="2"/>
    <x v="0"/>
    <x v="5"/>
    <x v="1"/>
    <x v="1"/>
    <x v="1"/>
    <n v="0.89375000000000004"/>
  </r>
  <r>
    <n v="3911"/>
    <s v="Kimberly Doyle"/>
    <s v="jenniferrogers@example.org"/>
    <n v="18"/>
    <s v="Male"/>
    <x v="31"/>
    <d v="2021-02-09T00:00:00"/>
    <x v="1"/>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x v="1"/>
    <s v="Would expert education radio item."/>
    <x v="0"/>
    <s v="Chat"/>
    <d v="2023-06-01T05:36:27"/>
    <d v="2023-06-01T01:20:27"/>
    <x v="4"/>
    <x v="0"/>
    <x v="4"/>
    <x v="1"/>
    <x v="1"/>
    <x v="1"/>
    <n v="0.9375"/>
  </r>
  <r>
    <n v="3912"/>
    <s v="Stephen Mason"/>
    <s v="phuffman@example.org"/>
    <n v="48"/>
    <s v="Female"/>
    <x v="24"/>
    <d v="2021-04-04T00:00:00"/>
    <x v="3"/>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x v="2"/>
    <m/>
    <x v="1"/>
    <s v="Chat"/>
    <m/>
    <m/>
    <x v="0"/>
    <x v="4"/>
    <x v="11"/>
    <x v="1"/>
    <x v="0"/>
    <x v="1"/>
    <n v="0.42499999999999999"/>
  </r>
  <r>
    <n v="3913"/>
    <s v="Abigail Lee"/>
    <s v="mcmahonrichard@example.net"/>
    <n v="60"/>
    <s v="Female"/>
    <x v="19"/>
    <d v="2020-01-30T00:00:00"/>
    <x v="3"/>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x v="1"/>
    <s v="Available lawyer increase to computer prepare fall."/>
    <x v="2"/>
    <s v="Email"/>
    <d v="2023-06-01T18:52:30"/>
    <d v="2023-06-01T20:24:30"/>
    <x v="4"/>
    <x v="5"/>
    <x v="6"/>
    <x v="1"/>
    <x v="1"/>
    <x v="1"/>
    <n v="0.21249999999999999"/>
  </r>
  <r>
    <n v="3914"/>
    <s v="Timothy Arellano"/>
    <s v="stephen96@example.org"/>
    <n v="36"/>
    <s v="Female"/>
    <x v="0"/>
    <d v="2021-03-31T00:00:00"/>
    <x v="0"/>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x v="1"/>
    <s v="Crime wide they station."/>
    <x v="2"/>
    <s v="Social media"/>
    <d v="2023-06-01T01:58:31"/>
    <d v="2023-06-01T08:58:31"/>
    <x v="1"/>
    <x v="2"/>
    <x v="0"/>
    <x v="1"/>
    <x v="1"/>
    <x v="1"/>
    <n v="0.64375000000000004"/>
  </r>
  <r>
    <n v="3915"/>
    <s v="Jeremy Booker"/>
    <s v="lindsaywhite@example.org"/>
    <n v="63"/>
    <s v="Other"/>
    <x v="17"/>
    <d v="2020-02-08T00:00:00"/>
    <x v="1"/>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x v="0"/>
    <m/>
    <x v="2"/>
    <s v="Social media"/>
    <d v="2023-06-01T20:03:33"/>
    <m/>
    <x v="0"/>
    <x v="10"/>
    <x v="4"/>
    <x v="1"/>
    <x v="0"/>
    <x v="0"/>
    <n v="0.22500000000000001"/>
  </r>
  <r>
    <n v="3916"/>
    <s v="Kim Fisher"/>
    <s v="jbeasley@example.org"/>
    <n v="36"/>
    <s v="Other"/>
    <x v="14"/>
    <d v="2020-12-10T00:00:00"/>
    <x v="3"/>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x v="2"/>
    <m/>
    <x v="1"/>
    <s v="Phone"/>
    <m/>
    <m/>
    <x v="0"/>
    <x v="10"/>
    <x v="10"/>
    <x v="1"/>
    <x v="0"/>
    <x v="1"/>
    <n v="0.23749999999999999"/>
  </r>
  <r>
    <n v="3917"/>
    <s v="Vickie Day"/>
    <s v="jeffmason@example.net"/>
    <n v="65"/>
    <s v="Other"/>
    <x v="33"/>
    <d v="2020-07-31T00:00:00"/>
    <x v="0"/>
    <s v="Refund request"/>
    <s v="I'm having an issue with the {product_purchased}. Please assist. I'm not sure if this issue is specific to my device or if others have reported similar problems."/>
    <x v="1"/>
    <s v="Television senior direction."/>
    <x v="0"/>
    <s v="Email"/>
    <d v="2023-06-01T05:40:35"/>
    <d v="2023-06-01T14:36:35"/>
    <x v="3"/>
    <x v="0"/>
    <x v="2"/>
    <x v="1"/>
    <x v="1"/>
    <x v="1"/>
    <n v="1.0687500000000001"/>
  </r>
  <r>
    <n v="3918"/>
    <s v="Ashley Nicholson DVM"/>
    <s v="andersonerika@example.net"/>
    <n v="18"/>
    <s v="Male"/>
    <x v="40"/>
    <d v="2020-02-10T00:00:00"/>
    <x v="4"/>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x v="1"/>
    <s v="Care stage stand culture work argue."/>
    <x v="3"/>
    <s v="Chat"/>
    <d v="2023-06-01T11:14:36"/>
    <d v="2023-06-01T03:07:36"/>
    <x v="2"/>
    <x v="0"/>
    <x v="4"/>
    <x v="1"/>
    <x v="1"/>
    <x v="1"/>
    <n v="0.9375"/>
  </r>
  <r>
    <n v="3919"/>
    <s v="Brian Lewis"/>
    <s v="jeanbradley@example.net"/>
    <n v="56"/>
    <s v="Other"/>
    <x v="19"/>
    <d v="2020-04-20T00:00:00"/>
    <x v="2"/>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x v="2"/>
    <m/>
    <x v="2"/>
    <s v="Chat"/>
    <m/>
    <m/>
    <x v="0"/>
    <x v="1"/>
    <x v="11"/>
    <x v="0"/>
    <x v="0"/>
    <x v="1"/>
    <n v="0.65625"/>
  </r>
  <r>
    <n v="3920"/>
    <s v="James Wilson"/>
    <s v="dcrane@example.org"/>
    <n v="48"/>
    <s v="Male"/>
    <x v="34"/>
    <d v="2020-09-25T00:00:00"/>
    <x v="1"/>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x v="1"/>
    <s v="Perhaps sense know continue PM newspaper affect."/>
    <x v="3"/>
    <s v="Phone"/>
    <d v="2023-06-01T16:58:39"/>
    <d v="2023-06-01T06:18:39"/>
    <x v="1"/>
    <x v="10"/>
    <x v="9"/>
    <x v="1"/>
    <x v="1"/>
    <x v="1"/>
    <n v="0.22500000000000001"/>
  </r>
  <r>
    <n v="3921"/>
    <s v="Eugene Brown"/>
    <s v="csmith@example.org"/>
    <n v="68"/>
    <s v="Other"/>
    <x v="8"/>
    <d v="2021-07-18T00:00:00"/>
    <x v="2"/>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x v="2"/>
    <m/>
    <x v="3"/>
    <s v="Social media"/>
    <m/>
    <m/>
    <x v="0"/>
    <x v="4"/>
    <x v="2"/>
    <x v="1"/>
    <x v="0"/>
    <x v="1"/>
    <n v="0.43125000000000002"/>
  </r>
  <r>
    <n v="3922"/>
    <s v="Linda Holloway"/>
    <s v="jason48@example.net"/>
    <n v="36"/>
    <s v="Female"/>
    <x v="27"/>
    <d v="2021-02-18T00:00:00"/>
    <x v="3"/>
    <s v="Product compatibility"/>
    <s v="I'm having an issue with the {product_purchased}. Please assist. I'm worried that the issue might be hardware-related and might require repair or replacement."/>
    <x v="0"/>
    <m/>
    <x v="3"/>
    <s v="Chat"/>
    <d v="2023-06-01T19:38:41"/>
    <m/>
    <x v="0"/>
    <x v="2"/>
    <x v="4"/>
    <x v="1"/>
    <x v="0"/>
    <x v="0"/>
    <n v="0.6875"/>
  </r>
  <r>
    <n v="3923"/>
    <s v="Sean Lee"/>
    <s v="moorerachel@example.net"/>
    <n v="31"/>
    <s v="Other"/>
    <x v="39"/>
    <d v="2020-08-23T00:00:00"/>
    <x v="2"/>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x v="0"/>
    <m/>
    <x v="1"/>
    <s v="Phone"/>
    <d v="2023-06-01T10:42:42"/>
    <m/>
    <x v="0"/>
    <x v="8"/>
    <x v="5"/>
    <x v="1"/>
    <x v="0"/>
    <x v="0"/>
    <n v="0.25624999999999998"/>
  </r>
  <r>
    <n v="3924"/>
    <s v="Crystal Hammond"/>
    <s v="zbrock@example.net"/>
    <n v="49"/>
    <s v="Female"/>
    <x v="25"/>
    <d v="2021-06-25T00:00:00"/>
    <x v="3"/>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x v="2"/>
    <m/>
    <x v="3"/>
    <s v="Phone"/>
    <m/>
    <m/>
    <x v="0"/>
    <x v="8"/>
    <x v="8"/>
    <x v="1"/>
    <x v="0"/>
    <x v="1"/>
    <n v="0.19375000000000001"/>
  </r>
  <r>
    <n v="3925"/>
    <s v="Michelle Nash"/>
    <s v="djones@example.org"/>
    <n v="62"/>
    <s v="Male"/>
    <x v="14"/>
    <d v="2020-07-01T00:00:00"/>
    <x v="2"/>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x v="0"/>
    <m/>
    <x v="3"/>
    <s v="Social media"/>
    <d v="2023-06-01T07:36:45"/>
    <m/>
    <x v="0"/>
    <x v="3"/>
    <x v="2"/>
    <x v="1"/>
    <x v="0"/>
    <x v="0"/>
    <n v="0.23749999999999999"/>
  </r>
  <r>
    <n v="3926"/>
    <s v="Cathy Brown"/>
    <s v="davischristopher@example.com"/>
    <n v="67"/>
    <s v="Other"/>
    <x v="38"/>
    <d v="2021-01-12T00:00:00"/>
    <x v="4"/>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x v="0"/>
    <m/>
    <x v="1"/>
    <s v="Chat"/>
    <d v="2023-06-01T22:27:47"/>
    <m/>
    <x v="0"/>
    <x v="9"/>
    <x v="6"/>
    <x v="1"/>
    <x v="0"/>
    <x v="0"/>
    <n v="0.19375000000000001"/>
  </r>
  <r>
    <n v="3927"/>
    <s v="Ethan Ball"/>
    <s v="davisbrandon@example.com"/>
    <n v="20"/>
    <s v="Other"/>
    <x v="12"/>
    <d v="2020-08-15T00:00:00"/>
    <x v="0"/>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x v="1"/>
    <s v="Business guess fly watch."/>
    <x v="0"/>
    <s v="Social media"/>
    <d v="2023-06-01T05:47:48"/>
    <d v="2023-06-01T11:36:48"/>
    <x v="1"/>
    <x v="5"/>
    <x v="5"/>
    <x v="1"/>
    <x v="1"/>
    <x v="1"/>
    <n v="0.21875"/>
  </r>
  <r>
    <n v="3928"/>
    <s v="Robert Walton"/>
    <s v="alexander21@example.com"/>
    <n v="39"/>
    <s v="Male"/>
    <x v="13"/>
    <d v="2020-12-08T00:00:00"/>
    <x v="4"/>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x v="0"/>
    <m/>
    <x v="1"/>
    <s v="Email"/>
    <d v="2023-06-01T11:17:50"/>
    <m/>
    <x v="0"/>
    <x v="9"/>
    <x v="10"/>
    <x v="1"/>
    <x v="0"/>
    <x v="0"/>
    <n v="0.25624999999999998"/>
  </r>
  <r>
    <n v="3929"/>
    <s v="Michaela Baldwin"/>
    <s v="teresaheath@example.net"/>
    <n v="63"/>
    <s v="Other"/>
    <x v="26"/>
    <d v="2020-07-25T00:00:00"/>
    <x v="3"/>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x v="0"/>
    <m/>
    <x v="1"/>
    <s v="Chat"/>
    <d v="2023-06-01T11:12:52"/>
    <m/>
    <x v="0"/>
    <x v="1"/>
    <x v="2"/>
    <x v="1"/>
    <x v="0"/>
    <x v="0"/>
    <n v="0.65"/>
  </r>
  <r>
    <n v="3930"/>
    <s v="Nicholas Moore"/>
    <s v="brianpatterson@example.org"/>
    <n v="64"/>
    <s v="Other"/>
    <x v="9"/>
    <d v="2021-10-29T00:00:00"/>
    <x v="1"/>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x v="2"/>
    <m/>
    <x v="0"/>
    <s v="Email"/>
    <m/>
    <m/>
    <x v="0"/>
    <x v="6"/>
    <x v="7"/>
    <x v="0"/>
    <x v="0"/>
    <x v="1"/>
    <n v="0.48749999999999999"/>
  </r>
  <r>
    <n v="3931"/>
    <s v="Joseph Christian"/>
    <s v="jefferyjones@example.org"/>
    <n v="31"/>
    <s v="Female"/>
    <x v="29"/>
    <d v="2021-03-12T00:00:00"/>
    <x v="2"/>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x v="2"/>
    <m/>
    <x v="1"/>
    <s v="Chat"/>
    <m/>
    <m/>
    <x v="0"/>
    <x v="0"/>
    <x v="0"/>
    <x v="1"/>
    <x v="0"/>
    <x v="1"/>
    <n v="0.76875000000000004"/>
  </r>
  <r>
    <n v="3932"/>
    <s v="Amy Bradley"/>
    <s v="cameronfuller@example.com"/>
    <n v="60"/>
    <s v="Male"/>
    <x v="30"/>
    <d v="2021-08-14T00:00:00"/>
    <x v="0"/>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x v="1"/>
    <s v="Benefit later herself hour."/>
    <x v="2"/>
    <s v="Phone"/>
    <d v="2023-06-01T07:11:56"/>
    <d v="2023-06-01T11:11:56"/>
    <x v="4"/>
    <x v="10"/>
    <x v="5"/>
    <x v="1"/>
    <x v="1"/>
    <x v="1"/>
    <n v="0.16875000000000001"/>
  </r>
  <r>
    <n v="3933"/>
    <s v="Judy Casey"/>
    <s v="jeffhodges@example.net"/>
    <n v="65"/>
    <s v="Other"/>
    <x v="5"/>
    <d v="2020-10-05T00:00:00"/>
    <x v="1"/>
    <s v="Data loss"/>
    <s v="I'm having an issue with the {product_purchased}. Please assist. If the product you're looking for is in trouble, please contact us so we can help! ------------------------- {product_purchased} - {product_ I've already contacted customer support multiple times, but the issue remains unresolved."/>
    <x v="2"/>
    <m/>
    <x v="2"/>
    <s v="Chat"/>
    <m/>
    <m/>
    <x v="0"/>
    <x v="1"/>
    <x v="7"/>
    <x v="0"/>
    <x v="0"/>
    <x v="1"/>
    <n v="0.79374999999999996"/>
  </r>
  <r>
    <n v="3934"/>
    <s v="Julie Hurst"/>
    <s v="joshua52@example.com"/>
    <n v="26"/>
    <s v="Other"/>
    <x v="3"/>
    <d v="2021-05-13T00:00:00"/>
    <x v="0"/>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x v="0"/>
    <m/>
    <x v="3"/>
    <s v="Email"/>
    <d v="2023-06-01T09:33:59"/>
    <m/>
    <x v="0"/>
    <x v="6"/>
    <x v="1"/>
    <x v="1"/>
    <x v="0"/>
    <x v="0"/>
    <n v="0.38124999999999998"/>
  </r>
  <r>
    <n v="3935"/>
    <s v="John Mckinney"/>
    <s v="norristracey@example.org"/>
    <n v="49"/>
    <s v="Female"/>
    <x v="6"/>
    <d v="2020-10-10T00:00:00"/>
    <x v="2"/>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x v="0"/>
    <m/>
    <x v="3"/>
    <s v="Social media"/>
    <d v="2023-06-01T08:08:00"/>
    <m/>
    <x v="0"/>
    <x v="2"/>
    <x v="7"/>
    <x v="1"/>
    <x v="0"/>
    <x v="0"/>
    <n v="0.7"/>
  </r>
  <r>
    <n v="3936"/>
    <s v="Chad Fisher"/>
    <s v="kimmendoza@example.com"/>
    <n v="53"/>
    <s v="Female"/>
    <x v="23"/>
    <d v="2020-04-20T00:00:00"/>
    <x v="2"/>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x v="0"/>
    <m/>
    <x v="0"/>
    <s v="Social media"/>
    <d v="2023-06-01T16:25:02"/>
    <m/>
    <x v="0"/>
    <x v="3"/>
    <x v="11"/>
    <x v="0"/>
    <x v="0"/>
    <x v="0"/>
    <n v="0.24374999999999999"/>
  </r>
  <r>
    <n v="3937"/>
    <s v="Sharon Jordan"/>
    <s v="brobinson@example.org"/>
    <n v="35"/>
    <s v="Other"/>
    <x v="40"/>
    <d v="2020-09-23T00:00:00"/>
    <x v="3"/>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x v="0"/>
    <m/>
    <x v="2"/>
    <s v="Social media"/>
    <d v="2023-06-01T15:15:04"/>
    <m/>
    <x v="0"/>
    <x v="1"/>
    <x v="9"/>
    <x v="1"/>
    <x v="0"/>
    <x v="0"/>
    <n v="0.73124999999999996"/>
  </r>
  <r>
    <n v="3938"/>
    <s v="William Jones IV"/>
    <s v="catherineandrews@example.net"/>
    <n v="41"/>
    <s v="Other"/>
    <x v="28"/>
    <d v="2020-10-03T00:00:00"/>
    <x v="3"/>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x v="1"/>
    <s v="Oil agency forward focus expect."/>
    <x v="3"/>
    <s v="Chat"/>
    <d v="2023-06-01T14:18:05"/>
    <d v="2023-06-01T07:14:05"/>
    <x v="5"/>
    <x v="0"/>
    <x v="7"/>
    <x v="1"/>
    <x v="1"/>
    <x v="1"/>
    <n v="0.83750000000000002"/>
  </r>
  <r>
    <n v="3939"/>
    <s v="William Johnson"/>
    <s v="bmaldonado@example.com"/>
    <n v="39"/>
    <s v="Male"/>
    <x v="17"/>
    <d v="2020-09-28T00:00:00"/>
    <x v="2"/>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x v="2"/>
    <m/>
    <x v="2"/>
    <s v="Phone"/>
    <m/>
    <m/>
    <x v="0"/>
    <x v="1"/>
    <x v="9"/>
    <x v="0"/>
    <x v="0"/>
    <x v="1"/>
    <n v="0.73124999999999996"/>
  </r>
  <r>
    <n v="3940"/>
    <s v="Michael Woodard"/>
    <s v="efloyd@example.com"/>
    <n v="50"/>
    <s v="Other"/>
    <x v="29"/>
    <d v="2020-06-08T00:00:00"/>
    <x v="4"/>
    <s v="Product recommendation"/>
    <s v="I'm having an issue with the {product_purchased}. Please assist. I'm not aware of your use. {{item.price}} {{item.level}} {{item.required_item}} {{product_order}} &lt;!--{p I've tried different settings and configurations on my {product_purchased}, but the issue persists."/>
    <x v="1"/>
    <s v="Ready already hair scene either."/>
    <x v="0"/>
    <s v="Chat"/>
    <d v="2023-06-01T10:21:07"/>
    <d v="2023-06-01T13:49:07"/>
    <x v="3"/>
    <x v="0"/>
    <x v="8"/>
    <x v="1"/>
    <x v="1"/>
    <x v="1"/>
    <n v="0.84375"/>
  </r>
  <r>
    <n v="3941"/>
    <s v="Mary Simmons"/>
    <s v="williammason@example.net"/>
    <n v="37"/>
    <s v="Male"/>
    <x v="14"/>
    <d v="2020-10-24T00:00:00"/>
    <x v="4"/>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x v="2"/>
    <m/>
    <x v="1"/>
    <s v="Email"/>
    <m/>
    <m/>
    <x v="0"/>
    <x v="2"/>
    <x v="7"/>
    <x v="1"/>
    <x v="0"/>
    <x v="1"/>
    <n v="0.7"/>
  </r>
  <r>
    <n v="3942"/>
    <s v="Andrew Blevins"/>
    <s v="sreid@example.net"/>
    <n v="59"/>
    <s v="Male"/>
    <x v="36"/>
    <d v="2021-04-13T00:00:00"/>
    <x v="0"/>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x v="1"/>
    <s v="Occur trade site wrong."/>
    <x v="2"/>
    <s v="Email"/>
    <d v="2023-06-01T07:08:10"/>
    <d v="2023-06-01T14:17:10"/>
    <x v="3"/>
    <x v="7"/>
    <x v="11"/>
    <x v="1"/>
    <x v="1"/>
    <x v="1"/>
    <n v="0.23749999999999999"/>
  </r>
  <r>
    <n v="3943"/>
    <s v="Sherry Griffin"/>
    <s v="erin26@example.com"/>
    <n v="45"/>
    <s v="Male"/>
    <x v="19"/>
    <d v="2021-06-08T00:00:00"/>
    <x v="1"/>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x v="0"/>
    <m/>
    <x v="0"/>
    <s v="Email"/>
    <d v="2023-06-01T08:49:12"/>
    <m/>
    <x v="0"/>
    <x v="0"/>
    <x v="8"/>
    <x v="0"/>
    <x v="0"/>
    <x v="0"/>
    <n v="0.84375"/>
  </r>
  <r>
    <n v="3944"/>
    <s v="Amanda Suarez"/>
    <s v="christopherharris@example.com"/>
    <n v="65"/>
    <s v="Male"/>
    <x v="29"/>
    <d v="2020-03-14T00:00:00"/>
    <x v="4"/>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x v="1"/>
    <s v="House against camera itself computer group man."/>
    <x v="2"/>
    <s v="Social media"/>
    <d v="2023-06-01T04:24:13"/>
    <d v="2023-06-01T21:39:13"/>
    <x v="3"/>
    <x v="1"/>
    <x v="0"/>
    <x v="1"/>
    <x v="1"/>
    <x v="1"/>
    <n v="0.63124999999999998"/>
  </r>
  <r>
    <n v="3945"/>
    <s v="Sarah Jennings"/>
    <s v="johnsonlisa@example.com"/>
    <n v="41"/>
    <s v="Male"/>
    <x v="23"/>
    <d v="2020-05-23T00:00:00"/>
    <x v="2"/>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x v="1"/>
    <s v="Religious speech reason couple success break religious thing."/>
    <x v="0"/>
    <s v="Social media"/>
    <d v="2023-06-01T23:08:15"/>
    <d v="2023-06-01T04:14:15"/>
    <x v="4"/>
    <x v="5"/>
    <x v="1"/>
    <x v="1"/>
    <x v="1"/>
    <x v="1"/>
    <n v="0.26874999999999999"/>
  </r>
  <r>
    <n v="3946"/>
    <s v="Jaime Jones"/>
    <s v="heidi38@example.net"/>
    <n v="44"/>
    <s v="Male"/>
    <x v="24"/>
    <d v="2020-03-26T00:00:00"/>
    <x v="3"/>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x v="1"/>
    <s v="Situation question yourself half south appear wind hour."/>
    <x v="2"/>
    <s v="Phone"/>
    <d v="2023-06-01T03:33:17"/>
    <d v="2023-06-01T16:18:17"/>
    <x v="1"/>
    <x v="0"/>
    <x v="0"/>
    <x v="1"/>
    <x v="1"/>
    <x v="1"/>
    <n v="0.76875000000000004"/>
  </r>
  <r>
    <n v="3947"/>
    <s v="Patricia King"/>
    <s v="fingram@example.com"/>
    <n v="54"/>
    <s v="Female"/>
    <x v="13"/>
    <d v="2021-06-02T00:00:00"/>
    <x v="1"/>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x v="1"/>
    <s v="Space speech whom feel can room."/>
    <x v="2"/>
    <s v="Social media"/>
    <d v="2023-06-01T06:39:19"/>
    <d v="2023-06-01T09:28:19"/>
    <x v="4"/>
    <x v="9"/>
    <x v="8"/>
    <x v="1"/>
    <x v="1"/>
    <x v="1"/>
    <n v="0.23125000000000001"/>
  </r>
  <r>
    <n v="3948"/>
    <s v="Jose Mckenzie"/>
    <s v="jeremykemp@example.com"/>
    <n v="53"/>
    <s v="Female"/>
    <x v="16"/>
    <d v="2021-04-15T00:00:00"/>
    <x v="1"/>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x v="2"/>
    <m/>
    <x v="3"/>
    <s v="Email"/>
    <m/>
    <m/>
    <x v="0"/>
    <x v="0"/>
    <x v="11"/>
    <x v="1"/>
    <x v="0"/>
    <x v="1"/>
    <n v="0.875"/>
  </r>
  <r>
    <n v="3949"/>
    <s v="Andrew Williams"/>
    <s v="lisajohnson@example.com"/>
    <n v="20"/>
    <s v="Female"/>
    <x v="8"/>
    <d v="2021-07-24T00:00:00"/>
    <x v="4"/>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x v="1"/>
    <s v="Who teach must a city."/>
    <x v="2"/>
    <s v="Email"/>
    <d v="2023-06-01T17:07:22"/>
    <d v="2023-06-01T07:07:22"/>
    <x v="3"/>
    <x v="4"/>
    <x v="2"/>
    <x v="1"/>
    <x v="1"/>
    <x v="1"/>
    <n v="0.43125000000000002"/>
  </r>
  <r>
    <n v="3950"/>
    <s v="Thomas Carr"/>
    <s v="gracerivera@example.com"/>
    <n v="63"/>
    <s v="Other"/>
    <x v="13"/>
    <d v="2021-07-28T00:00:00"/>
    <x v="4"/>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x v="0"/>
    <m/>
    <x v="0"/>
    <s v="Chat"/>
    <d v="2023-06-01T23:00:24"/>
    <m/>
    <x v="0"/>
    <x v="0"/>
    <x v="2"/>
    <x v="0"/>
    <x v="0"/>
    <x v="0"/>
    <n v="1.0687500000000001"/>
  </r>
  <r>
    <n v="3951"/>
    <s v="William Smith"/>
    <s v="anthonynichols@example.net"/>
    <n v="52"/>
    <s v="Other"/>
    <x v="2"/>
    <d v="2021-01-26T00:00:00"/>
    <x v="0"/>
    <s v="Hardware issue"/>
    <s v="My {product_purchased} crashed, and I lost all the data stored on it. Is there any way to recover the lost data? {product_id} = {product_purchased} I'm worried that the issue might be hardware-related and might require repair or replacement."/>
    <x v="1"/>
    <s v="Capital care few item wrong nice lawyer gas."/>
    <x v="3"/>
    <s v="Phone"/>
    <d v="2023-06-01T09:33:25"/>
    <d v="2023-06-01T16:38:25"/>
    <x v="3"/>
    <x v="1"/>
    <x v="6"/>
    <x v="1"/>
    <x v="1"/>
    <x v="1"/>
    <n v="0.79374999999999996"/>
  </r>
  <r>
    <n v="3952"/>
    <s v="Deanna Moss"/>
    <s v="savagejennifer@example.net"/>
    <n v="66"/>
    <s v="Male"/>
    <x v="29"/>
    <d v="2021-05-11T00:00:00"/>
    <x v="2"/>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x v="2"/>
    <m/>
    <x v="3"/>
    <s v="Chat"/>
    <m/>
    <m/>
    <x v="0"/>
    <x v="10"/>
    <x v="1"/>
    <x v="1"/>
    <x v="0"/>
    <x v="1"/>
    <n v="0.24374999999999999"/>
  </r>
  <r>
    <n v="3953"/>
    <s v="Melanie Kim"/>
    <s v="dgreen@example.com"/>
    <n v="59"/>
    <s v="Other"/>
    <x v="21"/>
    <d v="2021-01-13T00:00:00"/>
    <x v="4"/>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x v="0"/>
    <m/>
    <x v="3"/>
    <s v="Social media"/>
    <d v="2023-06-01T06:31:26"/>
    <m/>
    <x v="0"/>
    <x v="6"/>
    <x v="6"/>
    <x v="1"/>
    <x v="0"/>
    <x v="0"/>
    <n v="0.35"/>
  </r>
  <r>
    <n v="3954"/>
    <s v="Joseph Ferguson"/>
    <s v="wilsonkenneth@example.net"/>
    <n v="25"/>
    <s v="Male"/>
    <x v="6"/>
    <d v="2020-10-22T00:00:00"/>
    <x v="4"/>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x v="2"/>
    <m/>
    <x v="3"/>
    <s v="Phone"/>
    <m/>
    <m/>
    <x v="0"/>
    <x v="3"/>
    <x v="7"/>
    <x v="1"/>
    <x v="0"/>
    <x v="1"/>
    <n v="0.21249999999999999"/>
  </r>
  <r>
    <n v="3955"/>
    <s v="Ryan Smith"/>
    <s v="moorerichard@example.net"/>
    <n v="58"/>
    <s v="Male"/>
    <x v="29"/>
    <d v="2021-09-07T00:00:00"/>
    <x v="4"/>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x v="1"/>
    <s v="Center others measure camera want themselves."/>
    <x v="2"/>
    <s v="Social media"/>
    <d v="2023-06-01T01:30:30"/>
    <d v="2023-06-01T03:30:30"/>
    <x v="5"/>
    <x v="0"/>
    <x v="9"/>
    <x v="1"/>
    <x v="1"/>
    <x v="1"/>
    <n v="0.8"/>
  </r>
  <r>
    <n v="3956"/>
    <s v="Clinton Golden"/>
    <s v="ejones@example.org"/>
    <n v="66"/>
    <s v="Other"/>
    <x v="36"/>
    <d v="2021-09-30T00:00:00"/>
    <x v="1"/>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x v="0"/>
    <m/>
    <x v="3"/>
    <s v="Social media"/>
    <d v="2023-06-01T12:32:32"/>
    <m/>
    <x v="0"/>
    <x v="1"/>
    <x v="9"/>
    <x v="1"/>
    <x v="0"/>
    <x v="0"/>
    <n v="0.73124999999999996"/>
  </r>
  <r>
    <n v="3957"/>
    <s v="Megan Hampton"/>
    <s v="janiceowen@example.com"/>
    <n v="42"/>
    <s v="Female"/>
    <x v="35"/>
    <d v="2021-07-16T00:00:00"/>
    <x v="1"/>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x v="2"/>
    <m/>
    <x v="2"/>
    <s v="Chat"/>
    <m/>
    <m/>
    <x v="0"/>
    <x v="0"/>
    <x v="2"/>
    <x v="0"/>
    <x v="0"/>
    <x v="1"/>
    <n v="1.0687500000000001"/>
  </r>
  <r>
    <n v="3958"/>
    <s v="Corey Gates"/>
    <s v="sarahevans@example.com"/>
    <n v="44"/>
    <s v="Male"/>
    <x v="23"/>
    <d v="2020-11-26T00:00:00"/>
    <x v="4"/>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x v="1"/>
    <s v="Visit instead pretty three establish least national."/>
    <x v="2"/>
    <s v="Email"/>
    <d v="2023-06-01T11:18:35"/>
    <d v="2023-06-01T03:58:35"/>
    <x v="2"/>
    <x v="0"/>
    <x v="3"/>
    <x v="1"/>
    <x v="1"/>
    <x v="1"/>
    <n v="0.9375"/>
  </r>
  <r>
    <n v="3959"/>
    <s v="Vicki Hayes"/>
    <s v="aroberts@example.net"/>
    <n v="55"/>
    <s v="Male"/>
    <x v="6"/>
    <d v="2020-01-04T00:00:00"/>
    <x v="2"/>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x v="2"/>
    <m/>
    <x v="1"/>
    <s v="Chat"/>
    <m/>
    <m/>
    <x v="0"/>
    <x v="10"/>
    <x v="6"/>
    <x v="1"/>
    <x v="0"/>
    <x v="1"/>
    <n v="0.17499999999999999"/>
  </r>
  <r>
    <n v="3960"/>
    <s v="Carol Smith"/>
    <s v="zmarquez@example.org"/>
    <n v="64"/>
    <s v="Male"/>
    <x v="23"/>
    <d v="2021-06-07T00:00:00"/>
    <x v="3"/>
    <s v="Product setup"/>
    <s v="I'm having an issue with the {product_purchased}. Please assist. :) [17:09:54] TheStooler: there will be more [17:09:54] TheStooler: will continue :) [ I've followed the troubleshooting steps mentioned in the user manual, but the issue persists."/>
    <x v="2"/>
    <m/>
    <x v="0"/>
    <s v="Phone"/>
    <m/>
    <m/>
    <x v="0"/>
    <x v="10"/>
    <x v="8"/>
    <x v="0"/>
    <x v="0"/>
    <x v="1"/>
    <n v="0.23125000000000001"/>
  </r>
  <r>
    <n v="3961"/>
    <s v="Jacob Bailey"/>
    <s v="carrollemily@example.com"/>
    <n v="61"/>
    <s v="Male"/>
    <x v="5"/>
    <d v="2021-09-01T00:00:00"/>
    <x v="2"/>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x v="1"/>
    <s v="Standard million method clear."/>
    <x v="0"/>
    <s v="Social media"/>
    <d v="2023-06-01T13:58:41"/>
    <d v="2023-06-01T22:18:41"/>
    <x v="5"/>
    <x v="4"/>
    <x v="9"/>
    <x v="1"/>
    <x v="1"/>
    <x v="1"/>
    <n v="0.46875"/>
  </r>
  <r>
    <n v="3962"/>
    <s v="Brian Vang"/>
    <s v="rwise@example.net"/>
    <n v="30"/>
    <s v="Other"/>
    <x v="6"/>
    <d v="2020-01-05T00:00:00"/>
    <x v="0"/>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x v="2"/>
    <m/>
    <x v="3"/>
    <s v="Social media"/>
    <m/>
    <m/>
    <x v="0"/>
    <x v="1"/>
    <x v="6"/>
    <x v="1"/>
    <x v="0"/>
    <x v="1"/>
    <n v="0.79374999999999996"/>
  </r>
  <r>
    <n v="3963"/>
    <s v="Erika Silva"/>
    <s v="marquezthomas@example.com"/>
    <n v="34"/>
    <s v="Other"/>
    <x v="13"/>
    <d v="2021-09-05T00:00:00"/>
    <x v="0"/>
    <s v="Cancellation request"/>
    <s v="I'm having an issue with the {product_purchased}. Please assist. Thank you in any way._x000a__x000a_â€¢ You are not being paid by any third party. Please consider the purchase as a way to provide information regarding the buyer. I've checked for any available software updates for my {product_purchased}, but there are none."/>
    <x v="2"/>
    <m/>
    <x v="1"/>
    <s v="Social media"/>
    <m/>
    <m/>
    <x v="0"/>
    <x v="9"/>
    <x v="9"/>
    <x v="1"/>
    <x v="0"/>
    <x v="1"/>
    <n v="0.19375000000000001"/>
  </r>
  <r>
    <n v="3964"/>
    <s v="Mr. Logan Fisher"/>
    <s v="hernandezkeith@example.org"/>
    <n v="56"/>
    <s v="Male"/>
    <x v="13"/>
    <d v="2021-07-09T00:00:00"/>
    <x v="1"/>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x v="2"/>
    <m/>
    <x v="0"/>
    <s v="Phone"/>
    <m/>
    <m/>
    <x v="0"/>
    <x v="2"/>
    <x v="2"/>
    <x v="0"/>
    <x v="0"/>
    <x v="1"/>
    <n v="0.57499999999999996"/>
  </r>
  <r>
    <n v="3965"/>
    <s v="Daniel Roberts"/>
    <s v="eharvey@example.com"/>
    <n v="50"/>
    <s v="Other"/>
    <x v="39"/>
    <d v="2021-12-23T00:00:00"/>
    <x v="1"/>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x v="0"/>
    <m/>
    <x v="1"/>
    <s v="Social media"/>
    <d v="2023-06-01T19:44:48"/>
    <m/>
    <x v="0"/>
    <x v="0"/>
    <x v="10"/>
    <x v="1"/>
    <x v="0"/>
    <x v="0"/>
    <n v="0.78125"/>
  </r>
  <r>
    <n v="3966"/>
    <s v="Jessica Cross"/>
    <s v="robinsonmargaret@example.org"/>
    <n v="46"/>
    <s v="Other"/>
    <x v="4"/>
    <d v="2021-04-09T00:00:00"/>
    <x v="4"/>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x v="1"/>
    <s v="Walk nation include probably position list allow."/>
    <x v="2"/>
    <s v="Phone"/>
    <d v="2023-05-31T23:36:49"/>
    <d v="2023-06-01T02:00:49"/>
    <x v="4"/>
    <x v="7"/>
    <x v="11"/>
    <x v="1"/>
    <x v="1"/>
    <x v="1"/>
    <n v="0.23749999999999999"/>
  </r>
  <r>
    <n v="3967"/>
    <s v="David Watson"/>
    <s v="bhartman@example.com"/>
    <n v="55"/>
    <s v="Male"/>
    <x v="41"/>
    <d v="2020-07-05T00:00:00"/>
    <x v="4"/>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x v="1"/>
    <s v="Fast eat benefit he summer bag catch."/>
    <x v="0"/>
    <s v="Phone"/>
    <d v="2023-05-31T23:49:50"/>
    <d v="2023-06-01T13:08:50"/>
    <x v="5"/>
    <x v="4"/>
    <x v="2"/>
    <x v="1"/>
    <x v="1"/>
    <x v="1"/>
    <n v="0.43125000000000002"/>
  </r>
  <r>
    <n v="3968"/>
    <s v="Jessica Weaver"/>
    <s v="johnsonchristopher@example.org"/>
    <n v="56"/>
    <s v="Other"/>
    <x v="34"/>
    <d v="2021-01-07T00:00:00"/>
    <x v="3"/>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x v="1"/>
    <s v="Yard her play early everything tonight sound."/>
    <x v="3"/>
    <s v="Chat"/>
    <d v="2023-06-01T05:44:52"/>
    <d v="2023-06-01T04:15:52"/>
    <x v="1"/>
    <x v="4"/>
    <x v="6"/>
    <x v="1"/>
    <x v="1"/>
    <x v="1"/>
    <n v="0.51875000000000004"/>
  </r>
  <r>
    <n v="3969"/>
    <s v="Hector Garcia"/>
    <s v="xjackson@example.net"/>
    <n v="56"/>
    <s v="Female"/>
    <x v="18"/>
    <d v="2020-10-20T00:00:00"/>
    <x v="0"/>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x v="1"/>
    <s v="Citizen look nature machine campaign military."/>
    <x v="3"/>
    <s v="Email"/>
    <d v="2023-06-01T13:50:52"/>
    <d v="2023-06-01T12:34:52"/>
    <x v="5"/>
    <x v="2"/>
    <x v="7"/>
    <x v="1"/>
    <x v="1"/>
    <x v="1"/>
    <n v="0.7"/>
  </r>
  <r>
    <n v="3970"/>
    <s v="Amy Reynolds"/>
    <s v="ryandodson@example.net"/>
    <n v="44"/>
    <s v="Female"/>
    <x v="10"/>
    <d v="2020-09-08T00:00:00"/>
    <x v="2"/>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x v="1"/>
    <s v="Star discover poor sit above."/>
    <x v="0"/>
    <s v="Chat"/>
    <d v="2023-06-01T13:35:54"/>
    <d v="2023-06-01T18:41:54"/>
    <x v="2"/>
    <x v="2"/>
    <x v="9"/>
    <x v="1"/>
    <x v="1"/>
    <x v="1"/>
    <n v="0.61250000000000004"/>
  </r>
  <r>
    <n v="3971"/>
    <s v="Jerry Jones"/>
    <s v="griffinkaren@example.net"/>
    <n v="38"/>
    <s v="Other"/>
    <x v="6"/>
    <d v="2021-04-30T00:00:00"/>
    <x v="1"/>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x v="0"/>
    <m/>
    <x v="3"/>
    <s v="Chat"/>
    <d v="2023-06-01T02:50:56"/>
    <m/>
    <x v="0"/>
    <x v="4"/>
    <x v="11"/>
    <x v="1"/>
    <x v="0"/>
    <x v="0"/>
    <n v="0.42499999999999999"/>
  </r>
  <r>
    <n v="3972"/>
    <s v="Melinda Walker"/>
    <s v="spencercrawford@example.net"/>
    <n v="65"/>
    <s v="Female"/>
    <x v="10"/>
    <d v="2020-02-12T00:00:00"/>
    <x v="1"/>
    <s v="Software bug"/>
    <s v="I'm having an issue with the {product_purchased}. Please assist. &lt;/a&gt; &lt;a id=&quot;d0a67bf5-1&quot; href=&quot;https://www.etsy.com/shop/vendouristcenter The issue I'm facing is intermittent. Sometimes it works fine, but other times it acts up unexpectedly."/>
    <x v="2"/>
    <m/>
    <x v="3"/>
    <s v="Phone"/>
    <m/>
    <m/>
    <x v="0"/>
    <x v="0"/>
    <x v="4"/>
    <x v="1"/>
    <x v="0"/>
    <x v="1"/>
    <n v="0.9375"/>
  </r>
  <r>
    <n v="3973"/>
    <s v="Mark Hahn"/>
    <s v="shane95@example.com"/>
    <n v="36"/>
    <s v="Female"/>
    <x v="0"/>
    <d v="2021-07-16T00:00:00"/>
    <x v="4"/>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x v="2"/>
    <m/>
    <x v="0"/>
    <s v="Social media"/>
    <m/>
    <m/>
    <x v="0"/>
    <x v="10"/>
    <x v="2"/>
    <x v="0"/>
    <x v="0"/>
    <x v="1"/>
    <n v="0.17499999999999999"/>
  </r>
  <r>
    <n v="3974"/>
    <s v="Carolyn Anthony"/>
    <s v="sthomas@example.org"/>
    <n v="30"/>
    <s v="Female"/>
    <x v="10"/>
    <d v="2021-05-17T00:00:00"/>
    <x v="2"/>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x v="2"/>
    <m/>
    <x v="0"/>
    <s v="Chat"/>
    <m/>
    <m/>
    <x v="0"/>
    <x v="6"/>
    <x v="1"/>
    <x v="0"/>
    <x v="0"/>
    <x v="1"/>
    <n v="0.38124999999999998"/>
  </r>
  <r>
    <n v="3975"/>
    <s v="Emily Diaz"/>
    <s v="yhansen@example.com"/>
    <n v="50"/>
    <s v="Other"/>
    <x v="37"/>
    <d v="2021-07-27T00:00:00"/>
    <x v="3"/>
    <s v="Refund request"/>
    <s v="I'm having an issue with the {product_purchased}. Please assist. I've tried using different cables, adapters, or peripherals with my {product_purchased}, but the issue persists."/>
    <x v="0"/>
    <m/>
    <x v="2"/>
    <s v="Chat"/>
    <d v="2023-06-01T14:18:01"/>
    <m/>
    <x v="0"/>
    <x v="4"/>
    <x v="2"/>
    <x v="1"/>
    <x v="0"/>
    <x v="0"/>
    <n v="0.43125000000000002"/>
  </r>
  <r>
    <n v="3976"/>
    <s v="Zachary Brown"/>
    <s v="jbrown@example.com"/>
    <n v="45"/>
    <s v="Other"/>
    <x v="24"/>
    <d v="2020-10-21T00:00:00"/>
    <x v="1"/>
    <s v="Product compatibility"/>
    <s v="I'm having an issue with the {product_purchased}. Please assist. I've noticed a peculiar error message popping up on my {product_purchased} screen. It says '{error_message}'. What does it mean?"/>
    <x v="1"/>
    <s v="Wait now system natural program trial your."/>
    <x v="3"/>
    <s v="Social media"/>
    <d v="2023-06-01T14:44:01"/>
    <d v="2023-06-01T10:19:01"/>
    <x v="5"/>
    <x v="3"/>
    <x v="7"/>
    <x v="1"/>
    <x v="1"/>
    <x v="1"/>
    <n v="0.21249999999999999"/>
  </r>
  <r>
    <n v="3977"/>
    <s v="Karen Montoya"/>
    <s v="jacksonadam@example.com"/>
    <n v="45"/>
    <s v="Other"/>
    <x v="7"/>
    <d v="2021-11-13T00:00:00"/>
    <x v="4"/>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x v="1"/>
    <s v="Sense could turn theory."/>
    <x v="3"/>
    <s v="Phone"/>
    <d v="2023-06-01T12:22:02"/>
    <d v="2023-06-01T14:25:02"/>
    <x v="5"/>
    <x v="0"/>
    <x v="3"/>
    <x v="1"/>
    <x v="1"/>
    <x v="1"/>
    <n v="0.9375"/>
  </r>
  <r>
    <n v="3978"/>
    <s v="Sierra Murray"/>
    <s v="steven58@example.com"/>
    <n v="50"/>
    <s v="Female"/>
    <x v="5"/>
    <d v="2020-02-24T00:00:00"/>
    <x v="4"/>
    <s v="Product setup"/>
    <s v="I'm having an issue with the {product_purchased}. Please assist. &quot;, [ { &quot;product_name&quot; : &quot;Mozilla Firefox 7&quot;, &quot;id&quot; : &quot;Mozilla Firefox 7.0.9-rc I need assistance as soon as possible because it's affecting my work and productivity."/>
    <x v="2"/>
    <m/>
    <x v="2"/>
    <s v="Phone"/>
    <m/>
    <m/>
    <x v="0"/>
    <x v="1"/>
    <x v="4"/>
    <x v="0"/>
    <x v="0"/>
    <x v="1"/>
    <n v="0.70625000000000004"/>
  </r>
  <r>
    <n v="3979"/>
    <s v="Virginia Suarez"/>
    <s v="john03@example.org"/>
    <n v="49"/>
    <s v="Male"/>
    <x v="27"/>
    <d v="2021-11-01T00:00:00"/>
    <x v="1"/>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x v="2"/>
    <m/>
    <x v="0"/>
    <s v="Email"/>
    <m/>
    <m/>
    <x v="0"/>
    <x v="4"/>
    <x v="3"/>
    <x v="0"/>
    <x v="0"/>
    <x v="1"/>
    <n v="0.41875000000000001"/>
  </r>
  <r>
    <n v="3980"/>
    <s v="Mr. Jacob Mendoza"/>
    <s v="lisathomas@example.net"/>
    <n v="27"/>
    <s v="Male"/>
    <x v="3"/>
    <d v="2020-05-10T00:00:00"/>
    <x v="4"/>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x v="1"/>
    <s v="Face treatment north thought."/>
    <x v="2"/>
    <s v="Social media"/>
    <d v="2023-06-01T07:52:06"/>
    <d v="2023-06-01T02:35:06"/>
    <x v="1"/>
    <x v="3"/>
    <x v="1"/>
    <x v="1"/>
    <x v="1"/>
    <x v="1"/>
    <n v="0.2"/>
  </r>
  <r>
    <n v="3981"/>
    <s v="Daniel Brock"/>
    <s v="atorres@example.net"/>
    <n v="44"/>
    <s v="Other"/>
    <x v="29"/>
    <d v="2021-12-13T00:00:00"/>
    <x v="2"/>
    <s v="Hardware issue"/>
    <s v="I'm having an issue with the {product_purchased}. Please assist. (https://developer.yelp.com/develop_support)_x000a__x000a_7. Have fun._x000a__x000a_I think it is nice to post the I've checked for any available software updates for my {product_purchased}, but there are none."/>
    <x v="1"/>
    <s v="Evidence expect according result five high affect."/>
    <x v="2"/>
    <s v="Chat"/>
    <d v="2023-06-01T01:25:08"/>
    <d v="2023-06-01T19:25:08"/>
    <x v="1"/>
    <x v="3"/>
    <x v="10"/>
    <x v="1"/>
    <x v="1"/>
    <x v="1"/>
    <n v="0.21249999999999999"/>
  </r>
  <r>
    <n v="3982"/>
    <s v="James Nelson"/>
    <s v="dbaldwin@example.org"/>
    <n v="18"/>
    <s v="Male"/>
    <x v="20"/>
    <d v="2020-02-24T00:00:00"/>
    <x v="0"/>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x v="0"/>
    <m/>
    <x v="3"/>
    <s v="Phone"/>
    <d v="2023-06-01T18:27:10"/>
    <m/>
    <x v="0"/>
    <x v="1"/>
    <x v="4"/>
    <x v="1"/>
    <x v="0"/>
    <x v="0"/>
    <n v="0.70625000000000004"/>
  </r>
  <r>
    <n v="3983"/>
    <s v="Daniel Nguyen"/>
    <s v="colleen76@example.net"/>
    <n v="62"/>
    <s v="Other"/>
    <x v="0"/>
    <d v="2020-04-19T00:00:00"/>
    <x v="1"/>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x v="0"/>
    <m/>
    <x v="0"/>
    <s v="Email"/>
    <d v="2023-06-01T19:54:11"/>
    <m/>
    <x v="0"/>
    <x v="5"/>
    <x v="11"/>
    <x v="0"/>
    <x v="0"/>
    <x v="0"/>
    <n v="0.19375000000000001"/>
  </r>
  <r>
    <n v="3984"/>
    <s v="Ashley Daniels"/>
    <s v="pfitzpatrick@example.com"/>
    <n v="21"/>
    <s v="Male"/>
    <x v="32"/>
    <d v="2020-10-06T00:00:00"/>
    <x v="0"/>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x v="2"/>
    <m/>
    <x v="0"/>
    <s v="Social media"/>
    <m/>
    <m/>
    <x v="0"/>
    <x v="6"/>
    <x v="7"/>
    <x v="0"/>
    <x v="0"/>
    <x v="1"/>
    <n v="0.48749999999999999"/>
  </r>
  <r>
    <n v="3985"/>
    <s v="Mr. Ernest Gonzalez"/>
    <s v="jamiesmith@example.com"/>
    <n v="57"/>
    <s v="Male"/>
    <x v="40"/>
    <d v="2021-08-20T00:00:00"/>
    <x v="3"/>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x v="1"/>
    <s v="More than job."/>
    <x v="0"/>
    <s v="Email"/>
    <d v="2023-06-01T06:10:14"/>
    <d v="2023-06-01T16:58:14"/>
    <x v="3"/>
    <x v="10"/>
    <x v="5"/>
    <x v="1"/>
    <x v="1"/>
    <x v="1"/>
    <n v="0.16875000000000001"/>
  </r>
  <r>
    <n v="3986"/>
    <s v="Dawn Harris"/>
    <s v="davismark@example.net"/>
    <n v="52"/>
    <s v="Female"/>
    <x v="4"/>
    <d v="2021-09-29T00:00:00"/>
    <x v="3"/>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x v="2"/>
    <m/>
    <x v="2"/>
    <s v="Email"/>
    <m/>
    <m/>
    <x v="0"/>
    <x v="3"/>
    <x v="9"/>
    <x v="0"/>
    <x v="0"/>
    <x v="1"/>
    <n v="0.21249999999999999"/>
  </r>
  <r>
    <n v="3987"/>
    <s v="Tony Smith"/>
    <s v="vknapp@example.com"/>
    <n v="29"/>
    <s v="Other"/>
    <x v="29"/>
    <d v="2020-11-07T00:00:00"/>
    <x v="4"/>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x v="2"/>
    <m/>
    <x v="1"/>
    <s v="Chat"/>
    <m/>
    <m/>
    <x v="4"/>
    <x v="2"/>
    <x v="3"/>
    <x v="1"/>
    <x v="0"/>
    <x v="1"/>
    <n v="0.6"/>
  </r>
  <r>
    <n v="3988"/>
    <s v="Robert Carter"/>
    <s v="houserobert@example.net"/>
    <n v="25"/>
    <s v="Female"/>
    <x v="0"/>
    <d v="2021-07-19T00:00:00"/>
    <x v="4"/>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x v="1"/>
    <s v="Likely herself middle paper."/>
    <x v="0"/>
    <s v="Social media"/>
    <d v="2023-06-01T08:46:19"/>
    <d v="2023-06-01T07:09:19"/>
    <x v="4"/>
    <x v="0"/>
    <x v="2"/>
    <x v="1"/>
    <x v="1"/>
    <x v="1"/>
    <n v="1.0687500000000001"/>
  </r>
  <r>
    <n v="3989"/>
    <s v="Eric Bradford"/>
    <s v="rebecca18@example.com"/>
    <n v="67"/>
    <s v="Female"/>
    <x v="32"/>
    <d v="2020-11-09T00:00:00"/>
    <x v="1"/>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x v="2"/>
    <m/>
    <x v="3"/>
    <s v="Phone"/>
    <m/>
    <m/>
    <x v="0"/>
    <x v="10"/>
    <x v="3"/>
    <x v="1"/>
    <x v="0"/>
    <x v="1"/>
    <n v="0.21249999999999999"/>
  </r>
  <r>
    <n v="3990"/>
    <s v="April Diaz"/>
    <s v="andrewwilson@example.net"/>
    <n v="20"/>
    <s v="Female"/>
    <x v="22"/>
    <d v="2020-03-05T00:00:00"/>
    <x v="3"/>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x v="0"/>
    <m/>
    <x v="0"/>
    <s v="Phone"/>
    <d v="2023-06-01T08:05:21"/>
    <m/>
    <x v="4"/>
    <x v="10"/>
    <x v="0"/>
    <x v="0"/>
    <x v="0"/>
    <x v="0"/>
    <n v="0.16250000000000001"/>
  </r>
  <r>
    <n v="3991"/>
    <s v="Julie Smith"/>
    <s v="paul73@example.net"/>
    <n v="47"/>
    <s v="Female"/>
    <x v="26"/>
    <d v="2021-07-10T00:00:00"/>
    <x v="4"/>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x v="0"/>
    <m/>
    <x v="2"/>
    <s v="Social media"/>
    <d v="2023-06-01T22:22:23"/>
    <m/>
    <x v="4"/>
    <x v="4"/>
    <x v="2"/>
    <x v="1"/>
    <x v="0"/>
    <x v="0"/>
    <n v="0.43125000000000002"/>
  </r>
  <r>
    <n v="3992"/>
    <s v="Dana Hill"/>
    <s v="pricejonathan@example.org"/>
    <n v="45"/>
    <s v="Male"/>
    <x v="5"/>
    <d v="2021-08-01T00:00:00"/>
    <x v="1"/>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x v="1"/>
    <s v="Mother should good teach."/>
    <x v="1"/>
    <s v="Social media"/>
    <d v="2023-06-01T08:05:25"/>
    <d v="2023-06-01T00:43:25"/>
    <x v="4"/>
    <x v="0"/>
    <x v="5"/>
    <x v="1"/>
    <x v="1"/>
    <x v="1"/>
    <n v="0.89375000000000004"/>
  </r>
  <r>
    <n v="3993"/>
    <s v="Mary Ward"/>
    <s v="llutz@example.net"/>
    <n v="42"/>
    <s v="Male"/>
    <x v="28"/>
    <d v="2020-01-07T00:00:00"/>
    <x v="0"/>
    <s v="Network problem"/>
    <s v="I'm having an issue with the {product_purchased}. Please assist._x000a__x000a_4) Your account will be refunded. Please send a small email to:_x000a__x000a_mjw@charliescene.com I've already contacted customer support multiple times, but the issue remains unresolved."/>
    <x v="1"/>
    <s v="Article good call truth Republican."/>
    <x v="0"/>
    <s v="Phone"/>
    <d v="2023-06-01T17:55:27"/>
    <d v="2023-06-01T01:27:27"/>
    <x v="0"/>
    <x v="0"/>
    <x v="6"/>
    <x v="1"/>
    <x v="1"/>
    <x v="1"/>
    <n v="0.8"/>
  </r>
  <r>
    <n v="3994"/>
    <s v="Edward Clements"/>
    <s v="marshallgregory@example.com"/>
    <n v="61"/>
    <s v="Other"/>
    <x v="23"/>
    <d v="2020-05-17T00:00:00"/>
    <x v="4"/>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x v="2"/>
    <m/>
    <x v="1"/>
    <s v="Phone"/>
    <m/>
    <m/>
    <x v="0"/>
    <x v="6"/>
    <x v="1"/>
    <x v="1"/>
    <x v="0"/>
    <x v="1"/>
    <n v="0.38124999999999998"/>
  </r>
  <r>
    <n v="3995"/>
    <s v="George Duran"/>
    <s v="omcguire@example.com"/>
    <n v="51"/>
    <s v="Female"/>
    <x v="0"/>
    <d v="2020-08-31T00:00:00"/>
    <x v="3"/>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x v="2"/>
    <m/>
    <x v="1"/>
    <s v="Phone"/>
    <m/>
    <m/>
    <x v="0"/>
    <x v="9"/>
    <x v="5"/>
    <x v="1"/>
    <x v="0"/>
    <x v="1"/>
    <n v="0.1875"/>
  </r>
  <r>
    <n v="3996"/>
    <s v="Leah Woods"/>
    <s v="gmurray@example.org"/>
    <n v="33"/>
    <s v="Male"/>
    <x v="0"/>
    <d v="2021-05-21T00:00:00"/>
    <x v="1"/>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x v="1"/>
    <s v="Figure western new yeah poor sense ready."/>
    <x v="0"/>
    <s v="Chat"/>
    <d v="2023-06-01T21:29:31"/>
    <d v="2023-06-01T14:07:31"/>
    <x v="4"/>
    <x v="2"/>
    <x v="1"/>
    <x v="1"/>
    <x v="1"/>
    <x v="1"/>
    <n v="0.72499999999999998"/>
  </r>
  <r>
    <n v="3997"/>
    <s v="Douglas West"/>
    <s v="nathaniel95@example.org"/>
    <n v="43"/>
    <s v="Female"/>
    <x v="28"/>
    <d v="2021-07-20T00:00:00"/>
    <x v="3"/>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x v="1"/>
    <s v="Number they how."/>
    <x v="0"/>
    <s v="Chat"/>
    <d v="2023-06-01T10:21:33"/>
    <d v="2023-06-01T20:26:33"/>
    <x v="4"/>
    <x v="3"/>
    <x v="2"/>
    <x v="1"/>
    <x v="1"/>
    <x v="1"/>
    <n v="0.23749999999999999"/>
  </r>
  <r>
    <n v="3998"/>
    <s v="John King"/>
    <s v="baileyalex@example.com"/>
    <n v="64"/>
    <s v="Female"/>
    <x v="0"/>
    <d v="2021-12-06T00:00:00"/>
    <x v="0"/>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x v="2"/>
    <m/>
    <x v="2"/>
    <s v="Social media"/>
    <m/>
    <m/>
    <x v="0"/>
    <x v="4"/>
    <x v="10"/>
    <x v="0"/>
    <x v="0"/>
    <x v="1"/>
    <n v="0.41875000000000001"/>
  </r>
  <r>
    <n v="3999"/>
    <s v="Brian Cook"/>
    <s v="vincentana@example.net"/>
    <n v="45"/>
    <s v="Other"/>
    <x v="17"/>
    <d v="2021-09-01T00:00:00"/>
    <x v="2"/>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x v="1"/>
    <s v="Because son there itself car father decision."/>
    <x v="2"/>
    <s v="Chat"/>
    <d v="2023-06-01T21:13:36"/>
    <d v="2023-05-31T23:27:36"/>
    <x v="4"/>
    <x v="2"/>
    <x v="9"/>
    <x v="1"/>
    <x v="1"/>
    <x v="1"/>
    <n v="0.61250000000000004"/>
  </r>
  <r>
    <n v="4000"/>
    <s v="Michele Adams"/>
    <s v="katherinesanders@example.net"/>
    <n v="64"/>
    <s v="Male"/>
    <x v="6"/>
    <d v="2020-04-29T00:00:00"/>
    <x v="4"/>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x v="0"/>
    <m/>
    <x v="1"/>
    <s v="Social media"/>
    <d v="2023-06-01T12:45:38"/>
    <m/>
    <x v="0"/>
    <x v="6"/>
    <x v="11"/>
    <x v="1"/>
    <x v="0"/>
    <x v="0"/>
    <n v="0.53125"/>
  </r>
  <r>
    <n v="4001"/>
    <s v="Riley Reed"/>
    <s v="hrichardson@example.org"/>
    <n v="56"/>
    <s v="Female"/>
    <x v="19"/>
    <d v="2021-05-08T00:00:00"/>
    <x v="4"/>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x v="1"/>
    <s v="Majority not successful understand."/>
    <x v="3"/>
    <s v="Chat"/>
    <d v="2023-06-01T12:54:39"/>
    <d v="2023-06-01T05:20:39"/>
    <x v="3"/>
    <x v="3"/>
    <x v="1"/>
    <x v="1"/>
    <x v="1"/>
    <x v="1"/>
    <n v="0.2"/>
  </r>
  <r>
    <n v="4002"/>
    <s v="Richard Brown"/>
    <s v="cody37@example.com"/>
    <n v="64"/>
    <s v="Other"/>
    <x v="19"/>
    <d v="2020-05-11T00:00:00"/>
    <x v="1"/>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x v="2"/>
    <m/>
    <x v="0"/>
    <s v="Social media"/>
    <m/>
    <m/>
    <x v="0"/>
    <x v="1"/>
    <x v="1"/>
    <x v="0"/>
    <x v="0"/>
    <x v="1"/>
    <n v="0.71875"/>
  </r>
  <r>
    <n v="4003"/>
    <s v="Melinda Davis"/>
    <s v="melissa89@example.com"/>
    <n v="39"/>
    <s v="Other"/>
    <x v="14"/>
    <d v="2021-11-27T00:00:00"/>
    <x v="4"/>
    <s v="Product recommendation"/>
    <s v="I'm having an issue with the {product_purchased}. Please assist. I've tried troubleshooting steps mentioned in the user manual, but the issue persists."/>
    <x v="1"/>
    <s v="Value pass minute."/>
    <x v="3"/>
    <s v="Phone"/>
    <d v="2023-06-01T02:38:41"/>
    <d v="2023-06-01T11:19:41"/>
    <x v="4"/>
    <x v="0"/>
    <x v="3"/>
    <x v="1"/>
    <x v="1"/>
    <x v="1"/>
    <n v="0.9375"/>
  </r>
  <r>
    <n v="4004"/>
    <s v="Brian Downs"/>
    <s v="dianachapman@example.net"/>
    <n v="37"/>
    <s v="Male"/>
    <x v="4"/>
    <d v="2021-10-08T00:00:00"/>
    <x v="2"/>
    <s v="Peripheral compatibility"/>
    <s v="I'm having an issue with the {product_purchased}. Please assist. I'm using the original charger that came with my {product_purchased}, but it's not charging properly."/>
    <x v="0"/>
    <m/>
    <x v="0"/>
    <s v="Phone"/>
    <d v="2023-06-01T21:22:42"/>
    <m/>
    <x v="0"/>
    <x v="1"/>
    <x v="7"/>
    <x v="0"/>
    <x v="0"/>
    <x v="0"/>
    <n v="0.79374999999999996"/>
  </r>
  <r>
    <n v="4005"/>
    <s v="Sara Patterson"/>
    <s v="dhamilton@example.org"/>
    <n v="29"/>
    <s v="Female"/>
    <x v="36"/>
    <d v="2020-01-29T00:00:00"/>
    <x v="0"/>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x v="1"/>
    <s v="Yeah relationship think my especially responsibility."/>
    <x v="0"/>
    <s v="Email"/>
    <d v="2023-06-01T15:48:43"/>
    <d v="2023-06-01T01:27:43"/>
    <x v="5"/>
    <x v="3"/>
    <x v="6"/>
    <x v="1"/>
    <x v="1"/>
    <x v="1"/>
    <n v="0.27500000000000002"/>
  </r>
  <r>
    <n v="4006"/>
    <s v="Karen Burke"/>
    <s v="krhodes@example.net"/>
    <n v="55"/>
    <s v="Female"/>
    <x v="4"/>
    <d v="2021-07-22T00:00:00"/>
    <x v="3"/>
    <s v="Delivery problem"/>
    <s v="I'm having an issue with the {product_purchased}. Please assist. I do not own any of the assets. &quot; &gt; &gt; &gt;_x000a__x000a_http://www.reddit.com/r/GiftGlow/comments/5 I'm worried that the issue might be hardware-related and might require repair or replacement."/>
    <x v="1"/>
    <s v="Run example affect cold you."/>
    <x v="1"/>
    <s v="Phone"/>
    <d v="2023-06-01T21:56:45"/>
    <d v="2023-06-01T18:22:45"/>
    <x v="1"/>
    <x v="4"/>
    <x v="2"/>
    <x v="1"/>
    <x v="1"/>
    <x v="1"/>
    <n v="0.43125000000000002"/>
  </r>
  <r>
    <n v="4007"/>
    <s v="Evelyn Smith"/>
    <s v="mcconnellholly@example.com"/>
    <n v="31"/>
    <s v="Female"/>
    <x v="22"/>
    <d v="2020-11-10T00:00:00"/>
    <x v="3"/>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x v="0"/>
    <m/>
    <x v="3"/>
    <s v="Email"/>
    <d v="2023-06-01T01:53:45"/>
    <m/>
    <x v="0"/>
    <x v="4"/>
    <x v="3"/>
    <x v="1"/>
    <x v="0"/>
    <x v="0"/>
    <n v="0.41875000000000001"/>
  </r>
  <r>
    <n v="4008"/>
    <s v="Jennifer Ward"/>
    <s v="michelleluna@example.org"/>
    <n v="40"/>
    <s v="Other"/>
    <x v="34"/>
    <d v="2021-11-17T00:00:00"/>
    <x v="1"/>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x v="0"/>
    <m/>
    <x v="3"/>
    <s v="Phone"/>
    <d v="2023-06-01T08:34:47"/>
    <m/>
    <x v="0"/>
    <x v="0"/>
    <x v="3"/>
    <x v="1"/>
    <x v="0"/>
    <x v="0"/>
    <n v="0.9375"/>
  </r>
  <r>
    <n v="4009"/>
    <s v="Zachary Jimenez"/>
    <s v="ywagner@example.com"/>
    <n v="56"/>
    <s v="Other"/>
    <x v="12"/>
    <d v="2021-06-27T00:00:00"/>
    <x v="2"/>
    <s v="Product setup"/>
    <s v="I'm having an issue with the {product_purchased}. Please assist. (For more information, contact Jody Brown or Callaway) I've followed online tutorials and community forums to troubleshoot the issue, but no luck so far."/>
    <x v="0"/>
    <m/>
    <x v="1"/>
    <s v="Social media"/>
    <d v="2023-06-01T20:52:48"/>
    <m/>
    <x v="0"/>
    <x v="2"/>
    <x v="8"/>
    <x v="1"/>
    <x v="0"/>
    <x v="0"/>
    <n v="0.56874999999999998"/>
  </r>
  <r>
    <n v="4010"/>
    <s v="Mrs. Faith Banks PhD"/>
    <s v="bethlewis@example.org"/>
    <n v="29"/>
    <s v="Female"/>
    <x v="39"/>
    <d v="2020-07-04T00:00:00"/>
    <x v="2"/>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x v="2"/>
    <m/>
    <x v="1"/>
    <s v="Phone"/>
    <m/>
    <m/>
    <x v="0"/>
    <x v="0"/>
    <x v="2"/>
    <x v="1"/>
    <x v="0"/>
    <x v="1"/>
    <n v="1.0687500000000001"/>
  </r>
  <r>
    <n v="4011"/>
    <s v="Kaylee Walter"/>
    <s v="harrislynn@example.com"/>
    <n v="52"/>
    <s v="Other"/>
    <x v="17"/>
    <d v="2021-01-14T00:00:00"/>
    <x v="2"/>
    <s v="Display issue"/>
    <s v="I'm having an issue with the {product_purchased}. Please assist._x000a__x000a_Thanks! I've tried using different cables, adapters, or peripherals with my {product_purchased}, but the issue persists."/>
    <x v="0"/>
    <m/>
    <x v="3"/>
    <s v="Chat"/>
    <d v="2023-06-01T02:30:50"/>
    <m/>
    <x v="0"/>
    <x v="0"/>
    <x v="6"/>
    <x v="1"/>
    <x v="0"/>
    <x v="0"/>
    <n v="0.8"/>
  </r>
  <r>
    <n v="4012"/>
    <s v="Michael Flynn"/>
    <s v="alanjames@example.org"/>
    <n v="18"/>
    <s v="Other"/>
    <x v="27"/>
    <d v="2021-03-02T00:00:00"/>
    <x v="1"/>
    <s v="Payment issue"/>
    <s v="I'm having an issue with the {product_purchased}. Please assist._x000a__x000a_Add-on:_x000a__x000a_0.1x-0.2x-0.3x Available for: All_x000a__x000a_Add-on: I've performed a factory reset on my {product_purchased}, hoping it would resolve the problem, but it didn't help."/>
    <x v="1"/>
    <s v="Form response under."/>
    <x v="2"/>
    <s v="Phone"/>
    <d v="2023-06-01T06:32:52"/>
    <d v="2023-06-01T07:53:52"/>
    <x v="2"/>
    <x v="7"/>
    <x v="0"/>
    <x v="1"/>
    <x v="1"/>
    <x v="1"/>
    <n v="0.20624999999999999"/>
  </r>
  <r>
    <n v="4013"/>
    <s v="Antonio Thompson"/>
    <s v="wbennett@example.org"/>
    <n v="64"/>
    <s v="Male"/>
    <x v="10"/>
    <d v="2020-01-13T00:00:00"/>
    <x v="0"/>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x v="0"/>
    <m/>
    <x v="3"/>
    <s v="Chat"/>
    <d v="2023-06-01T16:38:52"/>
    <m/>
    <x v="0"/>
    <x v="9"/>
    <x v="6"/>
    <x v="1"/>
    <x v="0"/>
    <x v="0"/>
    <n v="0.19375000000000001"/>
  </r>
  <r>
    <n v="4014"/>
    <s v="Roy Ochoa"/>
    <s v="ian80@example.com"/>
    <n v="58"/>
    <s v="Other"/>
    <x v="37"/>
    <d v="2021-09-05T00:00:00"/>
    <x v="2"/>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x v="1"/>
    <s v="Media company what approach media final into."/>
    <x v="0"/>
    <s v="Chat"/>
    <d v="2023-06-01T12:30:54"/>
    <d v="2023-05-31T23:38:54"/>
    <x v="5"/>
    <x v="1"/>
    <x v="9"/>
    <x v="1"/>
    <x v="1"/>
    <x v="1"/>
    <n v="0.73124999999999996"/>
  </r>
  <r>
    <n v="4015"/>
    <s v="Amy Riley"/>
    <s v="jennifer82@example.com"/>
    <n v="21"/>
    <s v="Male"/>
    <x v="4"/>
    <d v="2021-07-02T00:00:00"/>
    <x v="0"/>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x v="1"/>
    <s v="Resource forward far land back off."/>
    <x v="3"/>
    <s v="Email"/>
    <d v="2023-06-01T13:26:55"/>
    <d v="2023-06-01T06:36:55"/>
    <x v="4"/>
    <x v="1"/>
    <x v="2"/>
    <x v="1"/>
    <x v="1"/>
    <x v="1"/>
    <n v="0.65"/>
  </r>
  <r>
    <n v="4016"/>
    <s v="David Hansen"/>
    <s v="robertsonangel@example.net"/>
    <n v="19"/>
    <s v="Male"/>
    <x v="39"/>
    <d v="2020-09-04T00:00:00"/>
    <x v="4"/>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x v="2"/>
    <m/>
    <x v="0"/>
    <s v="Email"/>
    <m/>
    <m/>
    <x v="0"/>
    <x v="9"/>
    <x v="9"/>
    <x v="0"/>
    <x v="0"/>
    <x v="1"/>
    <n v="0.19375000000000001"/>
  </r>
  <r>
    <n v="4017"/>
    <s v="Sarah Flores"/>
    <s v="donnaphillips@example.net"/>
    <n v="36"/>
    <s v="Other"/>
    <x v="27"/>
    <d v="2021-02-05T00:00:00"/>
    <x v="1"/>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x v="1"/>
    <s v="These feeling more according science body list."/>
    <x v="1"/>
    <s v="Chat"/>
    <d v="2023-06-01T03:41:58"/>
    <d v="2023-06-01T11:19:58"/>
    <x v="1"/>
    <x v="4"/>
    <x v="4"/>
    <x v="1"/>
    <x v="1"/>
    <x v="1"/>
    <n v="0.47499999999999998"/>
  </r>
  <r>
    <n v="4018"/>
    <s v="Eric Richardson"/>
    <s v="zwatson@example.net"/>
    <n v="36"/>
    <s v="Male"/>
    <x v="1"/>
    <d v="2020-08-26T00:00:00"/>
    <x v="1"/>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x v="2"/>
    <m/>
    <x v="1"/>
    <s v="Social media"/>
    <m/>
    <m/>
    <x v="0"/>
    <x v="0"/>
    <x v="5"/>
    <x v="1"/>
    <x v="0"/>
    <x v="1"/>
    <n v="0.89375000000000004"/>
  </r>
  <r>
    <n v="4019"/>
    <s v="Barbara Harrison"/>
    <s v="vpatel@example.net"/>
    <n v="49"/>
    <s v="Male"/>
    <x v="17"/>
    <d v="2021-03-26T00:00:00"/>
    <x v="1"/>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x v="2"/>
    <m/>
    <x v="0"/>
    <s v="Social media"/>
    <m/>
    <m/>
    <x v="0"/>
    <x v="0"/>
    <x v="0"/>
    <x v="0"/>
    <x v="0"/>
    <x v="1"/>
    <n v="0.76875000000000004"/>
  </r>
  <r>
    <n v="4020"/>
    <s v="Michelle Beasley"/>
    <s v="btaylor@example.net"/>
    <n v="67"/>
    <s v="Male"/>
    <x v="25"/>
    <d v="2020-08-03T00:00:00"/>
    <x v="3"/>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x v="1"/>
    <s v="Argue response increase few cup."/>
    <x v="2"/>
    <s v="Social media"/>
    <d v="2023-06-01T16:38:02"/>
    <d v="2023-06-01T22:46:02"/>
    <x v="1"/>
    <x v="4"/>
    <x v="5"/>
    <x v="1"/>
    <x v="1"/>
    <x v="1"/>
    <n v="0.42499999999999999"/>
  </r>
  <r>
    <n v="4021"/>
    <s v="Caitlin Bullock"/>
    <s v="murphysharon@example.net"/>
    <n v="60"/>
    <s v="Male"/>
    <x v="24"/>
    <d v="2020-02-06T00:00:00"/>
    <x v="0"/>
    <s v="Hardware issue"/>
    <s v="I'm having an issue with the {product_purchased}. Please assist._x000a__x000a_This item is not up to the mark and may not be returned. I'm unable to find the option to perform the desired action in the {product_purchased}. Could you please guide me through the steps?"/>
    <x v="2"/>
    <m/>
    <x v="2"/>
    <s v="Phone"/>
    <m/>
    <m/>
    <x v="0"/>
    <x v="1"/>
    <x v="4"/>
    <x v="0"/>
    <x v="0"/>
    <x v="1"/>
    <n v="0.70625000000000004"/>
  </r>
  <r>
    <n v="4022"/>
    <s v="Alyssa Bush"/>
    <s v="cookabigail@example.net"/>
    <n v="64"/>
    <s v="Male"/>
    <x v="2"/>
    <d v="2020-06-16T00:00:00"/>
    <x v="2"/>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x v="2"/>
    <m/>
    <x v="3"/>
    <s v="Social media"/>
    <m/>
    <m/>
    <x v="0"/>
    <x v="1"/>
    <x v="8"/>
    <x v="1"/>
    <x v="0"/>
    <x v="1"/>
    <n v="0.64375000000000004"/>
  </r>
  <r>
    <n v="4023"/>
    <s v="Margaret Banks"/>
    <s v="john69@example.com"/>
    <n v="44"/>
    <s v="Other"/>
    <x v="29"/>
    <d v="2021-05-16T00:00:00"/>
    <x v="2"/>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x v="1"/>
    <s v="Likely ground shoulder minute star interest home avoid."/>
    <x v="0"/>
    <s v="Chat"/>
    <d v="2023-06-01T14:07:06"/>
    <d v="2023-06-01T07:29:06"/>
    <x v="3"/>
    <x v="3"/>
    <x v="1"/>
    <x v="1"/>
    <x v="1"/>
    <x v="1"/>
    <n v="0.2"/>
  </r>
  <r>
    <n v="4024"/>
    <s v="Pamela Lang"/>
    <s v="felicia10@example.net"/>
    <n v="54"/>
    <s v="Male"/>
    <x v="34"/>
    <d v="2020-11-03T00:00:00"/>
    <x v="2"/>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x v="0"/>
    <m/>
    <x v="0"/>
    <s v="Social media"/>
    <d v="2023-06-01T21:38:08"/>
    <m/>
    <x v="0"/>
    <x v="6"/>
    <x v="3"/>
    <x v="0"/>
    <x v="0"/>
    <x v="0"/>
    <n v="0.51875000000000004"/>
  </r>
  <r>
    <n v="4025"/>
    <s v="Patrick Rhodes"/>
    <s v="lopezdaniel@example.org"/>
    <n v="64"/>
    <s v="Male"/>
    <x v="37"/>
    <d v="2021-11-28T00:00:00"/>
    <x v="2"/>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x v="1"/>
    <s v="Important sell account per civil."/>
    <x v="1"/>
    <s v="Phone"/>
    <d v="2023-06-01T00:10:09"/>
    <d v="2023-06-01T09:04:09"/>
    <x v="4"/>
    <x v="2"/>
    <x v="3"/>
    <x v="1"/>
    <x v="1"/>
    <x v="1"/>
    <n v="0.6"/>
  </r>
  <r>
    <n v="4026"/>
    <s v="Courtney Walsh"/>
    <s v="freemanrachel@example.com"/>
    <n v="64"/>
    <s v="Other"/>
    <x v="2"/>
    <d v="2020-07-09T00:00:00"/>
    <x v="1"/>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x v="0"/>
    <m/>
    <x v="0"/>
    <s v="Phone"/>
    <d v="2023-06-01T14:56:11"/>
    <m/>
    <x v="0"/>
    <x v="9"/>
    <x v="2"/>
    <x v="0"/>
    <x v="0"/>
    <x v="0"/>
    <n v="0.18124999999999999"/>
  </r>
  <r>
    <n v="4027"/>
    <s v="Gwendolyn Fisher"/>
    <s v="christophergutierrez@example.net"/>
    <n v="28"/>
    <s v="Male"/>
    <x v="34"/>
    <d v="2020-05-02T00:00:00"/>
    <x v="4"/>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x v="2"/>
    <m/>
    <x v="2"/>
    <s v="Chat"/>
    <m/>
    <m/>
    <x v="0"/>
    <x v="0"/>
    <x v="1"/>
    <x v="0"/>
    <x v="0"/>
    <x v="1"/>
    <n v="0.80625000000000002"/>
  </r>
  <r>
    <n v="4028"/>
    <s v="Patrick Allen"/>
    <s v="cassandraalexander@example.org"/>
    <n v="46"/>
    <s v="Other"/>
    <x v="31"/>
    <d v="2021-09-09T00:00:00"/>
    <x v="4"/>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x v="2"/>
    <m/>
    <x v="0"/>
    <s v="Social media"/>
    <m/>
    <m/>
    <x v="0"/>
    <x v="1"/>
    <x v="9"/>
    <x v="0"/>
    <x v="0"/>
    <x v="1"/>
    <n v="0.73124999999999996"/>
  </r>
  <r>
    <n v="4029"/>
    <s v="Natalie Gonzalez"/>
    <s v="tbates@example.com"/>
    <n v="60"/>
    <s v="Other"/>
    <x v="36"/>
    <d v="2020-02-27T00:00:00"/>
    <x v="4"/>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x v="0"/>
    <m/>
    <x v="1"/>
    <s v="Email"/>
    <d v="2023-06-01T20:02:16"/>
    <m/>
    <x v="0"/>
    <x v="5"/>
    <x v="4"/>
    <x v="1"/>
    <x v="0"/>
    <x v="0"/>
    <n v="0.1875"/>
  </r>
  <r>
    <n v="4030"/>
    <s v="Natasha Rodriguez"/>
    <s v="millerjessica@example.com"/>
    <n v="23"/>
    <s v="Other"/>
    <x v="41"/>
    <d v="2020-09-14T00:00:00"/>
    <x v="2"/>
    <s v="Peripheral compatibility"/>
    <s v="I'm having an issue with the {product_purchased}. Please assist._x000a__x000a_- - - - - - - - - - - - - - - - - - - - - -_x000a__x000a_Tables I've noticed that the issue occurs consistently when I use a specific feature or application on my {product_purchased}."/>
    <x v="0"/>
    <m/>
    <x v="3"/>
    <s v="Chat"/>
    <d v="2023-06-01T12:53:18"/>
    <m/>
    <x v="0"/>
    <x v="7"/>
    <x v="9"/>
    <x v="1"/>
    <x v="0"/>
    <x v="0"/>
    <n v="0.3"/>
  </r>
  <r>
    <n v="4031"/>
    <s v="Christine Parker"/>
    <s v="obrienmanuel@example.net"/>
    <n v="61"/>
    <s v="Female"/>
    <x v="17"/>
    <d v="2020-09-11T00:00:00"/>
    <x v="0"/>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x v="2"/>
    <m/>
    <x v="3"/>
    <s v="Social media"/>
    <m/>
    <m/>
    <x v="0"/>
    <x v="6"/>
    <x v="9"/>
    <x v="1"/>
    <x v="0"/>
    <x v="1"/>
    <n v="0.4"/>
  </r>
  <r>
    <n v="4032"/>
    <s v="Erika Brewer"/>
    <s v="jessica79@example.org"/>
    <n v="46"/>
    <s v="Female"/>
    <x v="36"/>
    <d v="2021-11-03T00:00:00"/>
    <x v="1"/>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x v="0"/>
    <m/>
    <x v="2"/>
    <s v="Social media"/>
    <d v="2023-06-01T07:56:19"/>
    <m/>
    <x v="0"/>
    <x v="0"/>
    <x v="3"/>
    <x v="1"/>
    <x v="0"/>
    <x v="0"/>
    <n v="0.9375"/>
  </r>
  <r>
    <n v="4033"/>
    <s v="Evelyn Macias"/>
    <s v="joseph79@example.com"/>
    <n v="30"/>
    <s v="Other"/>
    <x v="3"/>
    <d v="2021-07-23T00:00:00"/>
    <x v="3"/>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x v="1"/>
    <s v="Trial him interesting soldier."/>
    <x v="2"/>
    <s v="Social media"/>
    <d v="2023-06-01T21:31:19"/>
    <d v="2023-06-01T14:29:19"/>
    <x v="5"/>
    <x v="5"/>
    <x v="2"/>
    <x v="1"/>
    <x v="1"/>
    <x v="1"/>
    <n v="0.25"/>
  </r>
  <r>
    <n v="4034"/>
    <s v="Sarah Hernandez"/>
    <s v="stephanie77@example.org"/>
    <n v="46"/>
    <s v="Male"/>
    <x v="21"/>
    <d v="2020-06-14T00:00:00"/>
    <x v="0"/>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x v="0"/>
    <m/>
    <x v="0"/>
    <s v="Phone"/>
    <d v="2023-06-01T13:58:21"/>
    <m/>
    <x v="0"/>
    <x v="1"/>
    <x v="8"/>
    <x v="0"/>
    <x v="0"/>
    <x v="0"/>
    <n v="0.64375000000000004"/>
  </r>
  <r>
    <n v="4035"/>
    <s v="Daniel Boyer"/>
    <s v="ole@example.net"/>
    <n v="23"/>
    <s v="Male"/>
    <x v="38"/>
    <d v="2021-08-18T00:00:00"/>
    <x v="0"/>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x v="0"/>
    <m/>
    <x v="1"/>
    <s v="Chat"/>
    <d v="2023-06-01T01:54:23"/>
    <m/>
    <x v="0"/>
    <x v="0"/>
    <x v="5"/>
    <x v="1"/>
    <x v="0"/>
    <x v="0"/>
    <n v="0.89375000000000004"/>
  </r>
  <r>
    <n v="4036"/>
    <s v="Sara Peterson"/>
    <s v="tfernandez@example.com"/>
    <n v="61"/>
    <s v="Male"/>
    <x v="20"/>
    <d v="2020-02-29T00:00:00"/>
    <x v="0"/>
    <s v="Payment issue"/>
    <s v="I'm having an issue with the {product_purchased}. Please assist._x000a__x000a_This page will only work on an iPod or an AtoM MP3 player. This problem started occurring after the recent software update. I haven't made any other changes to the device."/>
    <x v="1"/>
    <s v="Strategy all off history."/>
    <x v="3"/>
    <s v="Email"/>
    <d v="2023-06-01T13:39:24"/>
    <d v="2023-06-01T00:33:24"/>
    <x v="4"/>
    <x v="4"/>
    <x v="4"/>
    <x v="1"/>
    <x v="1"/>
    <x v="1"/>
    <n v="0.47499999999999998"/>
  </r>
  <r>
    <n v="4037"/>
    <s v="Rachel Silva"/>
    <s v="vlong@example.com"/>
    <n v="18"/>
    <s v="Female"/>
    <x v="7"/>
    <d v="2020-03-22T00:00:00"/>
    <x v="2"/>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x v="0"/>
    <m/>
    <x v="3"/>
    <s v="Phone"/>
    <d v="2023-06-01T02:59:26"/>
    <m/>
    <x v="0"/>
    <x v="6"/>
    <x v="0"/>
    <x v="1"/>
    <x v="0"/>
    <x v="0"/>
    <n v="0.47499999999999998"/>
  </r>
  <r>
    <n v="4038"/>
    <s v="Roy Holder"/>
    <s v="garzamadeline@example.com"/>
    <n v="20"/>
    <s v="Other"/>
    <x v="24"/>
    <d v="2021-05-18T00:00:00"/>
    <x v="0"/>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x v="0"/>
    <m/>
    <x v="1"/>
    <s v="Email"/>
    <d v="2023-05-31T23:53:28"/>
    <m/>
    <x v="0"/>
    <x v="2"/>
    <x v="1"/>
    <x v="1"/>
    <x v="0"/>
    <x v="0"/>
    <n v="0.72499999999999998"/>
  </r>
  <r>
    <n v="4039"/>
    <s v="James Martinez"/>
    <s v="allenchristopher@example.com"/>
    <n v="63"/>
    <s v="Male"/>
    <x v="16"/>
    <d v="2020-10-09T00:00:00"/>
    <x v="0"/>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x v="1"/>
    <s v="From who back drop trip."/>
    <x v="2"/>
    <s v="Phone"/>
    <d v="2023-06-01T21:04:30"/>
    <d v="2023-06-01T06:57:30"/>
    <x v="1"/>
    <x v="5"/>
    <x v="7"/>
    <x v="1"/>
    <x v="1"/>
    <x v="1"/>
    <n v="0.23749999999999999"/>
  </r>
  <r>
    <n v="4040"/>
    <s v="Heather Edwards"/>
    <s v="udaniels@example.com"/>
    <n v="64"/>
    <s v="Other"/>
    <x v="9"/>
    <d v="2020-02-09T00:00:00"/>
    <x v="0"/>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x v="1"/>
    <s v="Employee draw page opportunity."/>
    <x v="3"/>
    <s v="Social media"/>
    <d v="2023-06-01T08:13:31"/>
    <d v="2023-06-01T10:12:31"/>
    <x v="2"/>
    <x v="4"/>
    <x v="4"/>
    <x v="1"/>
    <x v="1"/>
    <x v="1"/>
    <n v="0.47499999999999998"/>
  </r>
  <r>
    <n v="4041"/>
    <s v="William Benton"/>
    <s v="justin40@example.org"/>
    <n v="28"/>
    <s v="Female"/>
    <x v="32"/>
    <d v="2021-02-18T00:00:00"/>
    <x v="2"/>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x v="2"/>
    <m/>
    <x v="0"/>
    <s v="Social media"/>
    <m/>
    <m/>
    <x v="0"/>
    <x v="1"/>
    <x v="4"/>
    <x v="0"/>
    <x v="0"/>
    <x v="1"/>
    <n v="0.70625000000000004"/>
  </r>
  <r>
    <n v="4042"/>
    <s v="Michael Quinn"/>
    <s v="mcclainmeghan@example.net"/>
    <n v="51"/>
    <s v="Female"/>
    <x v="2"/>
    <d v="2020-12-24T00:00:00"/>
    <x v="0"/>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x v="1"/>
    <s v="Statement plan personal."/>
    <x v="0"/>
    <s v="Phone"/>
    <d v="2023-06-01T16:51:33"/>
    <d v="2023-06-01T17:22:33"/>
    <x v="4"/>
    <x v="2"/>
    <x v="10"/>
    <x v="1"/>
    <x v="1"/>
    <x v="1"/>
    <n v="0.59375"/>
  </r>
  <r>
    <n v="4043"/>
    <s v="Eric Stone"/>
    <s v="leslie69@example.com"/>
    <n v="47"/>
    <s v="Female"/>
    <x v="4"/>
    <d v="2020-01-29T00:00:00"/>
    <x v="1"/>
    <s v="Hardware issue"/>
    <s v="I'm having an issue with the {product_purchased}. Please assist. https://www.amazon.com/gp/product/B00JQH9G3Lw?psc=1_x000a__x000a_My gift went to a I've already contacted customer support multiple times, but the issue remains unresolved."/>
    <x v="1"/>
    <s v="Wish million adult record cold do."/>
    <x v="2"/>
    <s v="Phone"/>
    <d v="2023-06-01T19:14:35"/>
    <d v="2023-06-01T21:22:35"/>
    <x v="5"/>
    <x v="3"/>
    <x v="6"/>
    <x v="1"/>
    <x v="1"/>
    <x v="1"/>
    <n v="0.27500000000000002"/>
  </r>
  <r>
    <n v="4044"/>
    <s v="Dr. Michael Turner"/>
    <s v="bauerpatricia@example.org"/>
    <n v="61"/>
    <s v="Other"/>
    <x v="4"/>
    <d v="2021-08-23T00:00:00"/>
    <x v="0"/>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x v="1"/>
    <s v="Best forward with carry bar."/>
    <x v="0"/>
    <s v="Chat"/>
    <d v="2023-06-01T13:08:36"/>
    <d v="2023-06-01T20:25:36"/>
    <x v="4"/>
    <x v="1"/>
    <x v="5"/>
    <x v="1"/>
    <x v="1"/>
    <x v="1"/>
    <n v="0.625"/>
  </r>
  <r>
    <n v="4045"/>
    <s v="Christopher Scott"/>
    <s v="cherylcastillo@example.org"/>
    <n v="42"/>
    <s v="Male"/>
    <x v="16"/>
    <d v="2020-03-18T00:00:00"/>
    <x v="1"/>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x v="2"/>
    <m/>
    <x v="0"/>
    <s v="Phone"/>
    <m/>
    <m/>
    <x v="0"/>
    <x v="9"/>
    <x v="0"/>
    <x v="0"/>
    <x v="0"/>
    <x v="1"/>
    <n v="0.23749999999999999"/>
  </r>
  <r>
    <n v="4046"/>
    <s v="Reginald Rice MD"/>
    <s v="uolson@example.com"/>
    <n v="47"/>
    <s v="Male"/>
    <x v="6"/>
    <d v="2020-11-06T00:00:00"/>
    <x v="4"/>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x v="2"/>
    <m/>
    <x v="0"/>
    <s v="Chat"/>
    <m/>
    <m/>
    <x v="0"/>
    <x v="0"/>
    <x v="3"/>
    <x v="0"/>
    <x v="0"/>
    <x v="1"/>
    <n v="0.9375"/>
  </r>
  <r>
    <n v="4047"/>
    <s v="Leslie Levy"/>
    <s v="george05@example.org"/>
    <n v="61"/>
    <s v="Female"/>
    <x v="25"/>
    <d v="2020-10-10T00:00:00"/>
    <x v="4"/>
    <s v="Peripheral compatibility"/>
    <s v="I'm having an issue with the {product_purchased}. Please assist. I rely heavily on my {product_purchased} for my daily tasks, and this issue is hindering my productivity."/>
    <x v="0"/>
    <m/>
    <x v="1"/>
    <s v="Chat"/>
    <d v="2023-06-01T08:25:40"/>
    <m/>
    <x v="0"/>
    <x v="6"/>
    <x v="7"/>
    <x v="1"/>
    <x v="0"/>
    <x v="0"/>
    <n v="0.48749999999999999"/>
  </r>
  <r>
    <n v="4048"/>
    <s v="Michael Collier"/>
    <s v="cwilliams@example.com"/>
    <n v="19"/>
    <s v="Other"/>
    <x v="17"/>
    <d v="2021-01-06T00:00:00"/>
    <x v="0"/>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x v="1"/>
    <s v="Condition pattern value center push white human."/>
    <x v="0"/>
    <s v="Chat"/>
    <d v="2023-06-01T03:00:42"/>
    <d v="2023-06-01T04:08:42"/>
    <x v="3"/>
    <x v="1"/>
    <x v="6"/>
    <x v="1"/>
    <x v="1"/>
    <x v="1"/>
    <n v="0.79374999999999996"/>
  </r>
  <r>
    <n v="4049"/>
    <s v="Julie Leblanc"/>
    <s v="valvarez@example.net"/>
    <n v="35"/>
    <s v="Female"/>
    <x v="34"/>
    <d v="2021-01-09T00:00:00"/>
    <x v="0"/>
    <s v="Software bug"/>
    <s v="I'm having an issue with the {product_purchased}. Please assist. If that is your situation, please report it here. I'm unable to find the option to perform the desired action in the {product_purchased}. Could you please guide me through the steps?"/>
    <x v="1"/>
    <s v="Tax admit specific exactly."/>
    <x v="3"/>
    <s v="Social media"/>
    <d v="2023-06-01T17:16:42"/>
    <d v="2023-06-01T14:13:42"/>
    <x v="2"/>
    <x v="2"/>
    <x v="6"/>
    <x v="1"/>
    <x v="1"/>
    <x v="1"/>
    <n v="0.73124999999999996"/>
  </r>
  <r>
    <n v="4050"/>
    <s v="Eddie Smith"/>
    <s v="nortonmargaret@example.com"/>
    <n v="41"/>
    <s v="Female"/>
    <x v="3"/>
    <d v="2020-10-16T00:00:00"/>
    <x v="0"/>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x v="0"/>
    <m/>
    <x v="0"/>
    <s v="Phone"/>
    <d v="2023-06-01T05:05:44"/>
    <m/>
    <x v="0"/>
    <x v="0"/>
    <x v="7"/>
    <x v="0"/>
    <x v="0"/>
    <x v="0"/>
    <n v="0.83750000000000002"/>
  </r>
  <r>
    <n v="4051"/>
    <s v="David Peterson"/>
    <s v="ccrawford@example.net"/>
    <n v="18"/>
    <s v="Other"/>
    <x v="26"/>
    <d v="2020-02-05T00:00:00"/>
    <x v="0"/>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x v="2"/>
    <m/>
    <x v="2"/>
    <s v="Email"/>
    <m/>
    <m/>
    <x v="0"/>
    <x v="3"/>
    <x v="4"/>
    <x v="0"/>
    <x v="0"/>
    <x v="1"/>
    <n v="0.22500000000000001"/>
  </r>
  <r>
    <n v="4052"/>
    <s v="James Anderson"/>
    <s v="mannpatrick@example.net"/>
    <n v="33"/>
    <s v="Other"/>
    <x v="26"/>
    <d v="2020-09-08T00:00:00"/>
    <x v="3"/>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x v="0"/>
    <m/>
    <x v="1"/>
    <s v="Chat"/>
    <d v="2023-06-01T22:15:47"/>
    <m/>
    <x v="0"/>
    <x v="2"/>
    <x v="9"/>
    <x v="1"/>
    <x v="0"/>
    <x v="0"/>
    <n v="0.61250000000000004"/>
  </r>
  <r>
    <n v="4053"/>
    <s v="Edward Long"/>
    <s v="carolgarcia@example.org"/>
    <n v="40"/>
    <s v="Female"/>
    <x v="9"/>
    <d v="2021-04-05T00:00:00"/>
    <x v="3"/>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x v="0"/>
    <m/>
    <x v="1"/>
    <s v="Social media"/>
    <d v="2023-06-01T17:02:48"/>
    <m/>
    <x v="0"/>
    <x v="6"/>
    <x v="11"/>
    <x v="1"/>
    <x v="0"/>
    <x v="0"/>
    <n v="0.53125"/>
  </r>
  <r>
    <n v="4054"/>
    <s v="Veronica Thomas"/>
    <s v="phillippoole@example.org"/>
    <n v="70"/>
    <s v="Female"/>
    <x v="37"/>
    <d v="2021-09-07T00:00:00"/>
    <x v="1"/>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x v="0"/>
    <m/>
    <x v="3"/>
    <s v="Chat"/>
    <d v="2023-06-01T00:09:49"/>
    <m/>
    <x v="0"/>
    <x v="7"/>
    <x v="9"/>
    <x v="1"/>
    <x v="0"/>
    <x v="0"/>
    <n v="0.3"/>
  </r>
  <r>
    <n v="4055"/>
    <s v="Brian Chavez"/>
    <s v="dale99@example.com"/>
    <n v="43"/>
    <s v="Male"/>
    <x v="7"/>
    <d v="2020-01-02T00:00:00"/>
    <x v="3"/>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x v="2"/>
    <m/>
    <x v="0"/>
    <s v="Social media"/>
    <m/>
    <m/>
    <x v="0"/>
    <x v="0"/>
    <x v="6"/>
    <x v="0"/>
    <x v="0"/>
    <x v="1"/>
    <n v="0.8"/>
  </r>
  <r>
    <n v="4056"/>
    <s v="Jason Martinez"/>
    <s v="james03@example.org"/>
    <n v="48"/>
    <s v="Female"/>
    <x v="23"/>
    <d v="2021-03-05T00:00:00"/>
    <x v="1"/>
    <s v="Installation support"/>
    <s v="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
    <x v="2"/>
    <m/>
    <x v="3"/>
    <s v="Social media"/>
    <m/>
    <m/>
    <x v="0"/>
    <x v="4"/>
    <x v="0"/>
    <x v="1"/>
    <x v="0"/>
    <x v="1"/>
    <n v="0.36875000000000002"/>
  </r>
  <r>
    <n v="4057"/>
    <s v="Steven Foster"/>
    <s v="steveharris@example.net"/>
    <n v="57"/>
    <s v="Male"/>
    <x v="28"/>
    <d v="2021-05-18T00:00:00"/>
    <x v="2"/>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x v="2"/>
    <m/>
    <x v="0"/>
    <s v="Phone"/>
    <m/>
    <m/>
    <x v="0"/>
    <x v="1"/>
    <x v="1"/>
    <x v="0"/>
    <x v="0"/>
    <x v="1"/>
    <n v="0.71875"/>
  </r>
  <r>
    <n v="4058"/>
    <s v="Daniel Moyer"/>
    <s v="lopezmartha@example.org"/>
    <n v="32"/>
    <s v="Male"/>
    <x v="24"/>
    <d v="2021-09-06T00:00:00"/>
    <x v="4"/>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x v="0"/>
    <m/>
    <x v="2"/>
    <s v="Social media"/>
    <d v="2023-06-01T13:44:53"/>
    <m/>
    <x v="0"/>
    <x v="0"/>
    <x v="9"/>
    <x v="1"/>
    <x v="0"/>
    <x v="0"/>
    <n v="0.8"/>
  </r>
  <r>
    <n v="4059"/>
    <s v="Brandon Costa"/>
    <s v="charles26@example.net"/>
    <n v="27"/>
    <s v="Male"/>
    <x v="34"/>
    <d v="2021-03-04T00:00:00"/>
    <x v="1"/>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x v="1"/>
    <s v="Man again audience make."/>
    <x v="3"/>
    <s v="Email"/>
    <d v="2023-06-01T15:59:55"/>
    <d v="2023-06-01T20:11:55"/>
    <x v="3"/>
    <x v="5"/>
    <x v="0"/>
    <x v="1"/>
    <x v="1"/>
    <x v="1"/>
    <n v="0.26874999999999999"/>
  </r>
  <r>
    <n v="4060"/>
    <s v="Jose Bell"/>
    <s v="villapaige@example.org"/>
    <n v="47"/>
    <s v="Female"/>
    <x v="3"/>
    <d v="2021-05-14T00:00:00"/>
    <x v="1"/>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x v="2"/>
    <m/>
    <x v="1"/>
    <s v="Chat"/>
    <m/>
    <m/>
    <x v="0"/>
    <x v="10"/>
    <x v="1"/>
    <x v="1"/>
    <x v="0"/>
    <x v="1"/>
    <n v="0.24374999999999999"/>
  </r>
  <r>
    <n v="4061"/>
    <s v="Michael Sparks"/>
    <s v="shannon79@example.com"/>
    <n v="59"/>
    <s v="Male"/>
    <x v="40"/>
    <d v="2021-02-03T00:00:00"/>
    <x v="1"/>
    <s v="Product setup"/>
    <s v="I'm having an issue with the {product_purchased}. Please assist. I've tried troubleshooting steps mentioned in the user manual, but the issue persists."/>
    <x v="1"/>
    <s v="Person mention marriage chair."/>
    <x v="1"/>
    <s v="Phone"/>
    <d v="2023-06-01T21:02:56"/>
    <d v="2023-06-01T13:35:56"/>
    <x v="5"/>
    <x v="10"/>
    <x v="4"/>
    <x v="1"/>
    <x v="1"/>
    <x v="1"/>
    <n v="0.22500000000000001"/>
  </r>
  <r>
    <n v="4062"/>
    <s v="Chase Logan DDS"/>
    <s v="jessica60@example.net"/>
    <n v="56"/>
    <s v="Female"/>
    <x v="7"/>
    <d v="2020-03-02T00:00:00"/>
    <x v="1"/>
    <s v="Peripheral compatibility"/>
    <s v="I'm having an issue with the {product_purchased}. Please assist._x000a__x000a_My current order: I've noticed a sudden decrease in battery life on my {product_purchased}. It used to last much longer."/>
    <x v="1"/>
    <s v="Our much look learn accept edge go."/>
    <x v="1"/>
    <s v="Chat"/>
    <d v="2023-06-01T18:52:57"/>
    <d v="2023-06-01T13:21:57"/>
    <x v="4"/>
    <x v="1"/>
    <x v="0"/>
    <x v="1"/>
    <x v="1"/>
    <x v="1"/>
    <n v="0.63124999999999998"/>
  </r>
  <r>
    <n v="4063"/>
    <s v="Amy Scott"/>
    <s v="qperez@example.com"/>
    <n v="36"/>
    <s v="Male"/>
    <x v="17"/>
    <d v="2020-08-13T00:00:00"/>
    <x v="2"/>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x v="2"/>
    <m/>
    <x v="3"/>
    <s v="Phone"/>
    <m/>
    <m/>
    <x v="0"/>
    <x v="2"/>
    <x v="5"/>
    <x v="1"/>
    <x v="0"/>
    <x v="1"/>
    <n v="0.64375000000000004"/>
  </r>
  <r>
    <n v="4064"/>
    <s v="James Rhodes"/>
    <s v="brent43@example.net"/>
    <n v="38"/>
    <s v="Other"/>
    <x v="38"/>
    <d v="2021-12-27T00:00:00"/>
    <x v="3"/>
    <s v="Product recommendation"/>
    <s v="I'm having an issue with the {product_purchased}. Please assist. I'm unable to find the option to perform the desired action in the {product_purchased}. Could you please guide me through the steps?"/>
    <x v="1"/>
    <s v="Rule add type."/>
    <x v="2"/>
    <s v="Chat"/>
    <d v="2023-06-01T09:18:59"/>
    <d v="2023-06-01T18:31:59"/>
    <x v="5"/>
    <x v="0"/>
    <x v="10"/>
    <x v="1"/>
    <x v="1"/>
    <x v="1"/>
    <n v="0.78125"/>
  </r>
  <r>
    <n v="4065"/>
    <s v="Sharon Ruiz"/>
    <s v="stacygarcia@example.com"/>
    <n v="61"/>
    <s v="Female"/>
    <x v="28"/>
    <d v="2021-05-20T00:00:00"/>
    <x v="2"/>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x v="1"/>
    <s v="Church security old be member as security."/>
    <x v="2"/>
    <s v="Chat"/>
    <d v="2023-06-01T08:17:00"/>
    <d v="2023-06-01T05:27:00"/>
    <x v="5"/>
    <x v="1"/>
    <x v="1"/>
    <x v="1"/>
    <x v="1"/>
    <x v="1"/>
    <n v="0.71875"/>
  </r>
  <r>
    <n v="4066"/>
    <s v="Paul Walker"/>
    <s v="gillsamantha@example.net"/>
    <n v="42"/>
    <s v="Other"/>
    <x v="35"/>
    <d v="2020-11-24T00:00:00"/>
    <x v="0"/>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x v="2"/>
    <m/>
    <x v="1"/>
    <s v="Email"/>
    <m/>
    <m/>
    <x v="0"/>
    <x v="0"/>
    <x v="3"/>
    <x v="1"/>
    <x v="0"/>
    <x v="1"/>
    <n v="0.9375"/>
  </r>
  <r>
    <n v="4067"/>
    <s v="Heather Estrada"/>
    <s v="villanuevaanna@example.org"/>
    <n v="20"/>
    <s v="Female"/>
    <x v="2"/>
    <d v="2020-01-21T00:00:00"/>
    <x v="3"/>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x v="1"/>
    <s v="Information compare score remain ago experience short send."/>
    <x v="2"/>
    <s v="Phone"/>
    <d v="2023-06-01T14:50:03"/>
    <d v="2023-06-01T19:55:03"/>
    <x v="4"/>
    <x v="9"/>
    <x v="6"/>
    <x v="1"/>
    <x v="1"/>
    <x v="1"/>
    <n v="0.19375000000000001"/>
  </r>
  <r>
    <n v="4068"/>
    <s v="Michael Butler"/>
    <s v="carlosmurray@example.org"/>
    <n v="60"/>
    <s v="Female"/>
    <x v="5"/>
    <d v="2020-06-19T00:00:00"/>
    <x v="0"/>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x v="0"/>
    <m/>
    <x v="2"/>
    <s v="Email"/>
    <d v="2023-06-01T16:47:05"/>
    <m/>
    <x v="0"/>
    <x v="0"/>
    <x v="8"/>
    <x v="1"/>
    <x v="0"/>
    <x v="0"/>
    <n v="0.84375"/>
  </r>
  <r>
    <n v="4069"/>
    <s v="Jordan Hopkins"/>
    <s v="fmoore@example.org"/>
    <n v="47"/>
    <s v="Other"/>
    <x v="10"/>
    <d v="2021-06-13T00:00:00"/>
    <x v="2"/>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x v="1"/>
    <s v="House serve ask present dinner ok impact."/>
    <x v="1"/>
    <s v="Social media"/>
    <d v="2023-06-01T12:31:06"/>
    <d v="2023-06-01T20:03:06"/>
    <x v="4"/>
    <x v="5"/>
    <x v="8"/>
    <x v="1"/>
    <x v="1"/>
    <x v="1"/>
    <n v="0.27500000000000002"/>
  </r>
  <r>
    <n v="4070"/>
    <s v="Julia Allen"/>
    <s v="mcdonaldgrant@example.com"/>
    <n v="34"/>
    <s v="Male"/>
    <x v="6"/>
    <d v="2020-04-05T00:00:00"/>
    <x v="3"/>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x v="1"/>
    <s v="State capital bar must."/>
    <x v="0"/>
    <s v="Email"/>
    <d v="2023-06-01T12:01:08"/>
    <d v="2023-06-01T04:18:08"/>
    <x v="2"/>
    <x v="9"/>
    <x v="11"/>
    <x v="1"/>
    <x v="1"/>
    <x v="1"/>
    <n v="0.1875"/>
  </r>
  <r>
    <n v="4071"/>
    <s v="Heather Wilson"/>
    <s v="bjones@example.org"/>
    <n v="26"/>
    <s v="Other"/>
    <x v="3"/>
    <d v="2021-03-28T00:00:00"/>
    <x v="3"/>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x v="2"/>
    <m/>
    <x v="0"/>
    <s v="Phone"/>
    <m/>
    <m/>
    <x v="0"/>
    <x v="0"/>
    <x v="0"/>
    <x v="0"/>
    <x v="0"/>
    <x v="1"/>
    <n v="0.76875000000000004"/>
  </r>
  <r>
    <n v="4072"/>
    <s v="Andrea Wilson"/>
    <s v="brettking@example.com"/>
    <n v="36"/>
    <s v="Female"/>
    <x v="35"/>
    <d v="2021-10-30T00:00:00"/>
    <x v="2"/>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x v="0"/>
    <m/>
    <x v="2"/>
    <s v="Chat"/>
    <d v="2023-06-01T00:06:11"/>
    <m/>
    <x v="0"/>
    <x v="1"/>
    <x v="7"/>
    <x v="1"/>
    <x v="0"/>
    <x v="0"/>
    <n v="0.79374999999999996"/>
  </r>
  <r>
    <n v="4073"/>
    <s v="Robert Black"/>
    <s v="kerrsteven@example.com"/>
    <n v="29"/>
    <s v="Male"/>
    <x v="15"/>
    <d v="2020-05-13T00:00:00"/>
    <x v="1"/>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x v="0"/>
    <m/>
    <x v="1"/>
    <s v="Social media"/>
    <d v="2023-06-01T15:08:12"/>
    <m/>
    <x v="0"/>
    <x v="0"/>
    <x v="1"/>
    <x v="1"/>
    <x v="0"/>
    <x v="0"/>
    <n v="0.80625000000000002"/>
  </r>
  <r>
    <n v="4074"/>
    <s v="Robert Collins"/>
    <s v="cuevaslisa@example.net"/>
    <n v="35"/>
    <s v="Female"/>
    <x v="25"/>
    <d v="2020-07-01T00:00:00"/>
    <x v="3"/>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x v="2"/>
    <m/>
    <x v="3"/>
    <s v="Social media"/>
    <m/>
    <m/>
    <x v="0"/>
    <x v="7"/>
    <x v="2"/>
    <x v="1"/>
    <x v="0"/>
    <x v="1"/>
    <n v="0.26250000000000001"/>
  </r>
  <r>
    <n v="4075"/>
    <s v="Nicholas Stanton"/>
    <s v="annahayes@example.com"/>
    <n v="70"/>
    <s v="Male"/>
    <x v="6"/>
    <d v="2020-11-12T00:00:00"/>
    <x v="3"/>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x v="1"/>
    <s v="What population region create discover staff some."/>
    <x v="2"/>
    <s v="Email"/>
    <d v="2023-06-01T18:18:16"/>
    <d v="2023-06-01T21:46:16"/>
    <x v="3"/>
    <x v="7"/>
    <x v="3"/>
    <x v="1"/>
    <x v="1"/>
    <x v="1"/>
    <n v="0.23125000000000001"/>
  </r>
  <r>
    <n v="4076"/>
    <s v="Paige Nichols"/>
    <s v="richard72@example.com"/>
    <n v="33"/>
    <s v="Other"/>
    <x v="12"/>
    <d v="2021-01-19T00:00:00"/>
    <x v="2"/>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x v="2"/>
    <m/>
    <x v="2"/>
    <s v="Chat"/>
    <m/>
    <m/>
    <x v="0"/>
    <x v="4"/>
    <x v="6"/>
    <x v="0"/>
    <x v="0"/>
    <x v="1"/>
    <n v="0.51875000000000004"/>
  </r>
  <r>
    <n v="4077"/>
    <s v="Olivia Morton"/>
    <s v="emilyschmidt@example.org"/>
    <n v="30"/>
    <s v="Other"/>
    <x v="3"/>
    <d v="2020-07-23T00:00:00"/>
    <x v="3"/>
    <s v="Battery life"/>
    <s v="I'm having an issue with the {product_purchased}. Please assist._x000a__x000a_[25/12/2014, 11:52:23 AM] Rob: I'm not doing it [25/12/2014, 11:52 I'm concerned about the security of my {product_purchased} and would like to ensure that my data is safe."/>
    <x v="0"/>
    <m/>
    <x v="0"/>
    <s v="Social media"/>
    <d v="2023-06-01T17:44:18"/>
    <m/>
    <x v="0"/>
    <x v="7"/>
    <x v="2"/>
    <x v="0"/>
    <x v="0"/>
    <x v="0"/>
    <n v="0.26250000000000001"/>
  </r>
  <r>
    <n v="4078"/>
    <s v="Walter Thornton"/>
    <s v="brenda23@example.com"/>
    <n v="53"/>
    <s v="Other"/>
    <x v="19"/>
    <d v="2020-12-25T00:00:00"/>
    <x v="1"/>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x v="1"/>
    <s v="Claim not present nearly able serve change sport."/>
    <x v="0"/>
    <s v="Email"/>
    <d v="2023-06-01T15:07:19"/>
    <d v="2023-06-01T03:56:19"/>
    <x v="5"/>
    <x v="4"/>
    <x v="10"/>
    <x v="1"/>
    <x v="1"/>
    <x v="1"/>
    <n v="0.41875000000000001"/>
  </r>
  <r>
    <n v="4079"/>
    <s v="Mark Vazquez"/>
    <s v="claytoncole@example.net"/>
    <n v="27"/>
    <s v="Male"/>
    <x v="29"/>
    <d v="2021-07-12T00:00:00"/>
    <x v="2"/>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x v="0"/>
    <m/>
    <x v="3"/>
    <s v="Phone"/>
    <d v="2023-06-01T13:21:21"/>
    <m/>
    <x v="0"/>
    <x v="9"/>
    <x v="2"/>
    <x v="1"/>
    <x v="0"/>
    <x v="0"/>
    <n v="0.18124999999999999"/>
  </r>
  <r>
    <n v="4080"/>
    <s v="Grace Taylor"/>
    <s v="martin64@example.com"/>
    <n v="22"/>
    <s v="Other"/>
    <x v="31"/>
    <d v="2021-11-03T00:00:00"/>
    <x v="2"/>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x v="1"/>
    <s v="Wife role popular."/>
    <x v="2"/>
    <s v="Social media"/>
    <d v="2023-06-01T02:46:22"/>
    <d v="2023-06-01T03:06:22"/>
    <x v="5"/>
    <x v="2"/>
    <x v="3"/>
    <x v="1"/>
    <x v="1"/>
    <x v="1"/>
    <n v="0.6"/>
  </r>
  <r>
    <n v="4081"/>
    <s v="Crystal Reeves"/>
    <s v="matthew21@example.com"/>
    <n v="47"/>
    <s v="Male"/>
    <x v="36"/>
    <d v="2021-11-02T00:00:00"/>
    <x v="1"/>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x v="1"/>
    <s v="Letter note learn detail society note."/>
    <x v="2"/>
    <s v="Chat"/>
    <d v="2023-06-01T15:32:23"/>
    <d v="2023-06-01T05:04:23"/>
    <x v="1"/>
    <x v="2"/>
    <x v="3"/>
    <x v="1"/>
    <x v="1"/>
    <x v="1"/>
    <n v="0.6"/>
  </r>
  <r>
    <n v="4082"/>
    <s v="Cody Bell"/>
    <s v="regina12@example.org"/>
    <n v="52"/>
    <s v="Female"/>
    <x v="17"/>
    <d v="2021-08-07T00:00:00"/>
    <x v="2"/>
    <s v="Refund request"/>
    <s v="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
    <x v="0"/>
    <m/>
    <x v="2"/>
    <s v="Social media"/>
    <d v="2023-06-01T14:31:25"/>
    <m/>
    <x v="0"/>
    <x v="8"/>
    <x v="5"/>
    <x v="1"/>
    <x v="0"/>
    <x v="0"/>
    <n v="0.25624999999999998"/>
  </r>
  <r>
    <n v="4083"/>
    <s v="Kimberly Strong"/>
    <s v="aruiz@example.net"/>
    <n v="24"/>
    <s v="Other"/>
    <x v="18"/>
    <d v="2021-06-16T00:00:00"/>
    <x v="4"/>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x v="2"/>
    <m/>
    <x v="3"/>
    <s v="Email"/>
    <m/>
    <m/>
    <x v="0"/>
    <x v="5"/>
    <x v="8"/>
    <x v="1"/>
    <x v="0"/>
    <x v="1"/>
    <n v="0.27500000000000002"/>
  </r>
  <r>
    <n v="4084"/>
    <s v="Darryl Lopez"/>
    <s v="phall@example.com"/>
    <n v="42"/>
    <s v="Female"/>
    <x v="32"/>
    <d v="2021-12-09T00:00:00"/>
    <x v="3"/>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x v="0"/>
    <m/>
    <x v="0"/>
    <s v="Social media"/>
    <d v="2023-06-01T21:51:28"/>
    <m/>
    <x v="0"/>
    <x v="2"/>
    <x v="10"/>
    <x v="0"/>
    <x v="0"/>
    <x v="0"/>
    <n v="0.59375"/>
  </r>
  <r>
    <n v="4085"/>
    <s v="Richard Johnson"/>
    <s v="carneynathan@example.com"/>
    <n v="53"/>
    <s v="Other"/>
    <x v="11"/>
    <d v="2021-04-13T00:00:00"/>
    <x v="4"/>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x v="0"/>
    <m/>
    <x v="2"/>
    <s v="Email"/>
    <d v="2023-06-01T01:00:30"/>
    <m/>
    <x v="0"/>
    <x v="1"/>
    <x v="11"/>
    <x v="1"/>
    <x v="0"/>
    <x v="0"/>
    <n v="0.65625"/>
  </r>
  <r>
    <n v="4086"/>
    <s v="Bryan Perez"/>
    <s v="xcuevas@example.org"/>
    <n v="52"/>
    <s v="Other"/>
    <x v="34"/>
    <d v="2020-05-19T00:00:00"/>
    <x v="2"/>
    <s v="Hardware issue"/>
    <s v="I'm having an issue with the {product_purchased}. Please assist. Thanks. I've already contacted customer support multiple times, but the issue remains unresolved."/>
    <x v="0"/>
    <m/>
    <x v="0"/>
    <s v="Phone"/>
    <d v="2023-06-01T04:39:30"/>
    <m/>
    <x v="0"/>
    <x v="0"/>
    <x v="1"/>
    <x v="0"/>
    <x v="0"/>
    <x v="0"/>
    <n v="0.80625000000000002"/>
  </r>
  <r>
    <n v="4087"/>
    <s v="Regina Vincent"/>
    <s v="maciasjacob@example.com"/>
    <n v="33"/>
    <s v="Female"/>
    <x v="15"/>
    <d v="2021-10-23T00:00:00"/>
    <x v="0"/>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x v="0"/>
    <m/>
    <x v="3"/>
    <s v="Social media"/>
    <d v="2023-05-31T23:37:31"/>
    <m/>
    <x v="0"/>
    <x v="3"/>
    <x v="7"/>
    <x v="1"/>
    <x v="0"/>
    <x v="0"/>
    <n v="0.21249999999999999"/>
  </r>
  <r>
    <n v="4088"/>
    <s v="Michele Johnson"/>
    <s v="wnguyen@example.org"/>
    <n v="64"/>
    <s v="Female"/>
    <x v="5"/>
    <d v="2021-08-24T00:00:00"/>
    <x v="4"/>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x v="2"/>
    <m/>
    <x v="3"/>
    <s v="Chat"/>
    <m/>
    <m/>
    <x v="0"/>
    <x v="9"/>
    <x v="5"/>
    <x v="1"/>
    <x v="0"/>
    <x v="1"/>
    <n v="0.1875"/>
  </r>
  <r>
    <n v="4089"/>
    <s v="Angela Stafford"/>
    <s v="wbowen@example.net"/>
    <n v="41"/>
    <s v="Female"/>
    <x v="25"/>
    <d v="2020-09-02T00:00:00"/>
    <x v="0"/>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x v="2"/>
    <m/>
    <x v="0"/>
    <s v="Chat"/>
    <m/>
    <m/>
    <x v="0"/>
    <x v="0"/>
    <x v="9"/>
    <x v="0"/>
    <x v="0"/>
    <x v="1"/>
    <n v="0.8"/>
  </r>
  <r>
    <n v="4090"/>
    <s v="Debra Murray"/>
    <s v="lphillips@example.org"/>
    <n v="53"/>
    <s v="Male"/>
    <x v="4"/>
    <d v="2020-02-15T00:00:00"/>
    <x v="2"/>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x v="1"/>
    <s v="Money great discover series ability."/>
    <x v="0"/>
    <s v="Phone"/>
    <d v="2023-06-01T06:38:35"/>
    <d v="2023-06-01T11:50:35"/>
    <x v="5"/>
    <x v="1"/>
    <x v="4"/>
    <x v="1"/>
    <x v="1"/>
    <x v="1"/>
    <n v="0.70625000000000004"/>
  </r>
  <r>
    <n v="4091"/>
    <s v="Chelsea Russell"/>
    <s v="sarahbartlett@example.net"/>
    <n v="33"/>
    <s v="Other"/>
    <x v="36"/>
    <d v="2021-01-03T00:00:00"/>
    <x v="2"/>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x v="2"/>
    <m/>
    <x v="3"/>
    <s v="Social media"/>
    <m/>
    <m/>
    <x v="0"/>
    <x v="4"/>
    <x v="6"/>
    <x v="1"/>
    <x v="0"/>
    <x v="1"/>
    <n v="0.51875000000000004"/>
  </r>
  <r>
    <n v="4092"/>
    <s v="Dominique Hodge"/>
    <s v="marksveronica@example.org"/>
    <n v="54"/>
    <s v="Female"/>
    <x v="40"/>
    <d v="2021-10-28T00:00:00"/>
    <x v="2"/>
    <s v="Data loss"/>
    <s v="I'm having an issue with the {product_purchased}. Please assist. Please do try..._x000a__x000a_Please do try... I'm not sure if this issue is specific to my device or if others have reported similar problems."/>
    <x v="1"/>
    <s v="Brother lot necessary political quickly tax establish major."/>
    <x v="2"/>
    <s v="Phone"/>
    <d v="2023-06-01T11:34:37"/>
    <d v="2023-06-01T13:14:37"/>
    <x v="4"/>
    <x v="7"/>
    <x v="7"/>
    <x v="1"/>
    <x v="1"/>
    <x v="1"/>
    <n v="0.2"/>
  </r>
  <r>
    <n v="4093"/>
    <s v="Steven Cole"/>
    <s v="michael33@example.com"/>
    <n v="45"/>
    <s v="Male"/>
    <x v="21"/>
    <d v="2021-02-26T00:00:00"/>
    <x v="0"/>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x v="2"/>
    <m/>
    <x v="2"/>
    <s v="Social media"/>
    <m/>
    <m/>
    <x v="0"/>
    <x v="7"/>
    <x v="4"/>
    <x v="0"/>
    <x v="0"/>
    <x v="1"/>
    <n v="0.18124999999999999"/>
  </r>
  <r>
    <n v="4094"/>
    <s v="Cory Francis"/>
    <s v="karen19@example.com"/>
    <n v="46"/>
    <s v="Female"/>
    <x v="10"/>
    <d v="2020-07-25T00:00:00"/>
    <x v="0"/>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x v="2"/>
    <m/>
    <x v="2"/>
    <s v="Chat"/>
    <m/>
    <m/>
    <x v="0"/>
    <x v="3"/>
    <x v="2"/>
    <x v="0"/>
    <x v="0"/>
    <x v="1"/>
    <n v="0.23749999999999999"/>
  </r>
  <r>
    <n v="4095"/>
    <s v="Paula Miller"/>
    <s v="gregmassey@example.com"/>
    <n v="60"/>
    <s v="Other"/>
    <x v="32"/>
    <d v="2021-10-24T00:00:00"/>
    <x v="2"/>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x v="0"/>
    <m/>
    <x v="3"/>
    <s v="Social media"/>
    <d v="2023-06-01T07:15:42"/>
    <m/>
    <x v="0"/>
    <x v="1"/>
    <x v="7"/>
    <x v="1"/>
    <x v="0"/>
    <x v="0"/>
    <n v="0.79374999999999996"/>
  </r>
  <r>
    <n v="4096"/>
    <s v="Jill Burton"/>
    <s v="xtaylor@example.net"/>
    <n v="20"/>
    <s v="Male"/>
    <x v="22"/>
    <d v="2021-03-25T00:00:00"/>
    <x v="0"/>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x v="0"/>
    <m/>
    <x v="2"/>
    <s v="Phone"/>
    <d v="2023-06-01T00:31:44"/>
    <m/>
    <x v="0"/>
    <x v="6"/>
    <x v="0"/>
    <x v="1"/>
    <x v="0"/>
    <x v="0"/>
    <n v="0.47499999999999998"/>
  </r>
  <r>
    <n v="4097"/>
    <s v="Steven Rodriguez"/>
    <s v="spatton@example.net"/>
    <n v="70"/>
    <s v="Male"/>
    <x v="41"/>
    <d v="2020-01-16T00:00:00"/>
    <x v="2"/>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x v="2"/>
    <m/>
    <x v="1"/>
    <s v="Chat"/>
    <m/>
    <m/>
    <x v="0"/>
    <x v="7"/>
    <x v="6"/>
    <x v="1"/>
    <x v="0"/>
    <x v="1"/>
    <n v="0.29375000000000001"/>
  </r>
  <r>
    <n v="4098"/>
    <s v="Maria Shaw"/>
    <s v="stacey00@example.org"/>
    <n v="40"/>
    <s v="Male"/>
    <x v="35"/>
    <d v="2021-11-21T00:00:00"/>
    <x v="1"/>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x v="2"/>
    <m/>
    <x v="3"/>
    <s v="Chat"/>
    <m/>
    <m/>
    <x v="0"/>
    <x v="4"/>
    <x v="3"/>
    <x v="1"/>
    <x v="0"/>
    <x v="1"/>
    <n v="0.41875000000000001"/>
  </r>
  <r>
    <n v="4099"/>
    <s v="Karen Moses"/>
    <s v="ehunter@example.net"/>
    <n v="42"/>
    <s v="Female"/>
    <x v="24"/>
    <d v="2021-07-13T00:00:00"/>
    <x v="0"/>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x v="2"/>
    <m/>
    <x v="0"/>
    <s v="Email"/>
    <m/>
    <m/>
    <x v="0"/>
    <x v="6"/>
    <x v="2"/>
    <x v="0"/>
    <x v="0"/>
    <x v="1"/>
    <n v="0.47499999999999998"/>
  </r>
  <r>
    <n v="4100"/>
    <s v="Erik Hicks"/>
    <s v="thomas94@example.net"/>
    <n v="44"/>
    <s v="Other"/>
    <x v="30"/>
    <d v="2021-10-22T00:00:00"/>
    <x v="3"/>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x v="2"/>
    <m/>
    <x v="3"/>
    <s v="Social media"/>
    <m/>
    <m/>
    <x v="0"/>
    <x v="10"/>
    <x v="7"/>
    <x v="1"/>
    <x v="0"/>
    <x v="1"/>
    <n v="0.25624999999999998"/>
  </r>
  <r>
    <n v="4101"/>
    <s v="Eric James"/>
    <s v="xmartin@example.net"/>
    <n v="59"/>
    <s v="Female"/>
    <x v="20"/>
    <d v="2021-04-28T00:00:00"/>
    <x v="0"/>
    <s v="Payment issue"/>
    <s v="I'm having an issue with the {product_purchased}. Please assist. I'm concerned about the security of my {product_purchased} and would like to ensure that my data is safe."/>
    <x v="0"/>
    <m/>
    <x v="3"/>
    <s v="Chat"/>
    <d v="2023-06-01T20:54:51"/>
    <m/>
    <x v="0"/>
    <x v="2"/>
    <x v="11"/>
    <x v="1"/>
    <x v="0"/>
    <x v="0"/>
    <n v="0.65"/>
  </r>
  <r>
    <n v="4102"/>
    <s v="Katherine Smith"/>
    <s v="monica57@example.net"/>
    <n v="47"/>
    <s v="Female"/>
    <x v="11"/>
    <d v="2021-04-14T00:00:00"/>
    <x v="3"/>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x v="2"/>
    <m/>
    <x v="3"/>
    <s v="Chat"/>
    <m/>
    <m/>
    <x v="0"/>
    <x v="1"/>
    <x v="11"/>
    <x v="1"/>
    <x v="0"/>
    <x v="1"/>
    <n v="0.65625"/>
  </r>
  <r>
    <n v="4103"/>
    <s v="Sheila Pacheco"/>
    <s v="fdaniel@example.com"/>
    <n v="24"/>
    <s v="Female"/>
    <x v="0"/>
    <d v="2020-12-16T00:00:00"/>
    <x v="4"/>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x v="1"/>
    <s v="Speech just foot."/>
    <x v="0"/>
    <s v="Social media"/>
    <d v="2023-06-01T00:20:54"/>
    <d v="2023-06-01T13:26:54"/>
    <x v="4"/>
    <x v="0"/>
    <x v="10"/>
    <x v="1"/>
    <x v="1"/>
    <x v="1"/>
    <n v="0.78125"/>
  </r>
  <r>
    <n v="4104"/>
    <s v="Savannah Williams"/>
    <s v="baileymiller@example.com"/>
    <n v="20"/>
    <s v="Male"/>
    <x v="33"/>
    <d v="2020-06-03T00:00:00"/>
    <x v="3"/>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x v="0"/>
    <m/>
    <x v="1"/>
    <s v="Email"/>
    <d v="2023-06-01T12:58:55"/>
    <m/>
    <x v="0"/>
    <x v="1"/>
    <x v="8"/>
    <x v="1"/>
    <x v="0"/>
    <x v="0"/>
    <n v="0.64375000000000004"/>
  </r>
  <r>
    <n v="4105"/>
    <s v="Sydney Chavez"/>
    <s v="kmeadows@example.net"/>
    <n v="18"/>
    <s v="Other"/>
    <x v="2"/>
    <d v="2020-04-02T00:00:00"/>
    <x v="4"/>
    <s v="Cancellation request"/>
    <s v="I'm having an issue with the {product_purchased}. Please assist._x000a__x000a_The $1,899 minimum order price is $2,799 + $2,499 shipping. So for $1,299 you will get 1 ( I've noticed a sudden decrease in battery life on my {product_purchased}. It used to last much longer."/>
    <x v="2"/>
    <m/>
    <x v="3"/>
    <s v="Chat"/>
    <m/>
    <m/>
    <x v="0"/>
    <x v="0"/>
    <x v="11"/>
    <x v="1"/>
    <x v="0"/>
    <x v="1"/>
    <n v="0.875"/>
  </r>
  <r>
    <n v="4106"/>
    <s v="Howard Davis"/>
    <s v="sadams@example.org"/>
    <n v="28"/>
    <s v="Male"/>
    <x v="11"/>
    <d v="2021-12-22T00:00:00"/>
    <x v="2"/>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x v="2"/>
    <m/>
    <x v="3"/>
    <s v="Email"/>
    <m/>
    <m/>
    <x v="0"/>
    <x v="1"/>
    <x v="10"/>
    <x v="1"/>
    <x v="0"/>
    <x v="1"/>
    <n v="0.66249999999999998"/>
  </r>
  <r>
    <n v="4107"/>
    <s v="Eric Clark"/>
    <s v="thomasangela@example.net"/>
    <n v="61"/>
    <s v="Other"/>
    <x v="33"/>
    <d v="2020-12-08T00:00:00"/>
    <x v="2"/>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x v="2"/>
    <m/>
    <x v="2"/>
    <s v="Chat"/>
    <m/>
    <m/>
    <x v="0"/>
    <x v="1"/>
    <x v="10"/>
    <x v="0"/>
    <x v="0"/>
    <x v="1"/>
    <n v="0.66249999999999998"/>
  </r>
  <r>
    <n v="4108"/>
    <s v="Brooke Walton"/>
    <s v="melody66@example.com"/>
    <n v="49"/>
    <s v="Other"/>
    <x v="27"/>
    <d v="2021-11-19T00:00:00"/>
    <x v="4"/>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x v="0"/>
    <m/>
    <x v="0"/>
    <s v="Social media"/>
    <d v="2023-06-01T09:20:02"/>
    <m/>
    <x v="0"/>
    <x v="1"/>
    <x v="3"/>
    <x v="0"/>
    <x v="0"/>
    <x v="0"/>
    <n v="0.65625"/>
  </r>
  <r>
    <n v="4109"/>
    <s v="Lori Adams"/>
    <s v="obrady@example.org"/>
    <n v="62"/>
    <s v="Female"/>
    <x v="11"/>
    <d v="2021-09-09T00:00:00"/>
    <x v="3"/>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x v="2"/>
    <m/>
    <x v="0"/>
    <s v="Email"/>
    <m/>
    <m/>
    <x v="0"/>
    <x v="6"/>
    <x v="9"/>
    <x v="0"/>
    <x v="0"/>
    <x v="1"/>
    <n v="0.4"/>
  </r>
  <r>
    <n v="4110"/>
    <s v="Thomas Dougherty"/>
    <s v="alopez@example.net"/>
    <n v="36"/>
    <s v="Female"/>
    <x v="19"/>
    <d v="2021-10-21T00:00:00"/>
    <x v="0"/>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x v="2"/>
    <m/>
    <x v="1"/>
    <s v="Phone"/>
    <m/>
    <m/>
    <x v="0"/>
    <x v="0"/>
    <x v="7"/>
    <x v="1"/>
    <x v="0"/>
    <x v="1"/>
    <n v="0.83750000000000002"/>
  </r>
  <r>
    <n v="4111"/>
    <s v="Alyssa Baxter"/>
    <s v="samanthafreeman@example.org"/>
    <n v="60"/>
    <s v="Male"/>
    <x v="31"/>
    <d v="2020-06-04T00:00:00"/>
    <x v="3"/>
    <s v="Network problem"/>
    <s v="I'm having an issue with the {product_purchased}. Please assist._x000a__x000a_[17:50:02]SAY: Ghost/Jarewhisper : PRAISE THE SPEED_x000a__x000a_[17:50:03 I've followed the troubleshooting steps mentioned in the user manual, but the issue persists."/>
    <x v="1"/>
    <s v="Leader career perhaps."/>
    <x v="0"/>
    <s v="Email"/>
    <d v="2023-06-01T05:40:06"/>
    <d v="2023-05-31T23:26:06"/>
    <x v="3"/>
    <x v="3"/>
    <x v="8"/>
    <x v="1"/>
    <x v="1"/>
    <x v="1"/>
    <n v="0.19375000000000001"/>
  </r>
  <r>
    <n v="4112"/>
    <s v="Jose Jones"/>
    <s v="jennifermack@example.com"/>
    <n v="56"/>
    <s v="Other"/>
    <x v="32"/>
    <d v="2021-08-20T00:00:00"/>
    <x v="3"/>
    <s v="Data loss"/>
    <s v="I'm having an issue with the {product_purchased}. Please assist._x000a__x000a_[10:09:27 PM] [Client thread/INFO]: [CHAT] [PenguinAdi|&gt; i need to test a new I've tried different settings and configurations on my {product_purchased}, but the issue persists."/>
    <x v="1"/>
    <s v="Mouth pressure executive explain."/>
    <x v="1"/>
    <s v="Social media"/>
    <d v="2023-06-01T12:46:08"/>
    <d v="2023-06-01T05:32:08"/>
    <x v="2"/>
    <x v="2"/>
    <x v="5"/>
    <x v="1"/>
    <x v="1"/>
    <x v="1"/>
    <n v="0.64375000000000004"/>
  </r>
  <r>
    <n v="4113"/>
    <s v="Melinda Chapman"/>
    <s v="amandamills@example.net"/>
    <n v="44"/>
    <s v="Other"/>
    <x v="20"/>
    <d v="2020-12-04T00:00:00"/>
    <x v="2"/>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x v="2"/>
    <m/>
    <x v="1"/>
    <s v="Social media"/>
    <m/>
    <m/>
    <x v="0"/>
    <x v="0"/>
    <x v="10"/>
    <x v="1"/>
    <x v="0"/>
    <x v="1"/>
    <n v="0.78125"/>
  </r>
  <r>
    <n v="4114"/>
    <s v="Roger Watson"/>
    <s v="brianbenson@example.com"/>
    <n v="30"/>
    <s v="Female"/>
    <x v="27"/>
    <d v="2021-11-15T00:00:00"/>
    <x v="2"/>
    <s v="Battery life"/>
    <s v="I'm having an issue with the {product_purchased}. Please assist. I've tried different settings and configurations on my {product_purchased}, but the issue persists."/>
    <x v="2"/>
    <m/>
    <x v="1"/>
    <s v="Chat"/>
    <m/>
    <m/>
    <x v="0"/>
    <x v="0"/>
    <x v="3"/>
    <x v="1"/>
    <x v="0"/>
    <x v="1"/>
    <n v="0.9375"/>
  </r>
  <r>
    <n v="4115"/>
    <s v="Kirsten Pruitt"/>
    <s v="crystal13@example.com"/>
    <n v="70"/>
    <s v="Male"/>
    <x v="2"/>
    <d v="2021-03-30T00:00:00"/>
    <x v="2"/>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x v="0"/>
    <m/>
    <x v="0"/>
    <s v="Email"/>
    <d v="2023-06-01T19:22:11"/>
    <m/>
    <x v="0"/>
    <x v="1"/>
    <x v="0"/>
    <x v="0"/>
    <x v="0"/>
    <x v="0"/>
    <n v="0.63124999999999998"/>
  </r>
  <r>
    <n v="4116"/>
    <s v="Pamela Salazar"/>
    <s v="davidparks@example.net"/>
    <n v="42"/>
    <s v="Male"/>
    <x v="16"/>
    <d v="2020-06-12T00:00:00"/>
    <x v="1"/>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x v="2"/>
    <m/>
    <x v="1"/>
    <s v="Social media"/>
    <m/>
    <m/>
    <x v="0"/>
    <x v="1"/>
    <x v="8"/>
    <x v="1"/>
    <x v="0"/>
    <x v="1"/>
    <n v="0.64375000000000004"/>
  </r>
  <r>
    <n v="4117"/>
    <s v="Heather Anderson"/>
    <s v="stevenherrera@example.com"/>
    <n v="60"/>
    <s v="Male"/>
    <x v="4"/>
    <d v="2021-02-18T00:00:00"/>
    <x v="3"/>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x v="0"/>
    <m/>
    <x v="2"/>
    <s v="Phone"/>
    <d v="2023-06-01T22:05:14"/>
    <m/>
    <x v="0"/>
    <x v="1"/>
    <x v="4"/>
    <x v="1"/>
    <x v="0"/>
    <x v="0"/>
    <n v="0.70625000000000004"/>
  </r>
  <r>
    <n v="4118"/>
    <s v="Nicole Morgan"/>
    <s v="cruzkatie@example.net"/>
    <n v="27"/>
    <s v="Male"/>
    <x v="11"/>
    <d v="2020-10-22T00:00:00"/>
    <x v="3"/>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x v="0"/>
    <m/>
    <x v="2"/>
    <s v="Social media"/>
    <d v="2023-06-01T02:04:16"/>
    <m/>
    <x v="0"/>
    <x v="3"/>
    <x v="7"/>
    <x v="1"/>
    <x v="0"/>
    <x v="0"/>
    <n v="0.21249999999999999"/>
  </r>
  <r>
    <n v="4119"/>
    <s v="James Snyder"/>
    <s v="jose99@example.org"/>
    <n v="62"/>
    <s v="Female"/>
    <x v="21"/>
    <d v="2020-12-19T00:00:00"/>
    <x v="4"/>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x v="0"/>
    <m/>
    <x v="0"/>
    <s v="Email"/>
    <d v="2023-06-01T16:41:18"/>
    <m/>
    <x v="0"/>
    <x v="0"/>
    <x v="10"/>
    <x v="0"/>
    <x v="0"/>
    <x v="0"/>
    <n v="0.78125"/>
  </r>
  <r>
    <n v="4120"/>
    <s v="Miguel Hammond"/>
    <s v="lynchmelinda@example.com"/>
    <n v="41"/>
    <s v="Male"/>
    <x v="13"/>
    <d v="2020-02-17T00:00:00"/>
    <x v="3"/>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x v="1"/>
    <s v="Perform first expect stay."/>
    <x v="2"/>
    <s v="Phone"/>
    <d v="2023-06-01T17:30:18"/>
    <d v="2023-05-31T23:31:18"/>
    <x v="4"/>
    <x v="1"/>
    <x v="4"/>
    <x v="1"/>
    <x v="1"/>
    <x v="1"/>
    <n v="0.70625000000000004"/>
  </r>
  <r>
    <n v="4121"/>
    <s v="Shawn Stewart"/>
    <s v="dixondavid@example.com"/>
    <n v="26"/>
    <s v="Other"/>
    <x v="25"/>
    <d v="2020-01-14T00:00:00"/>
    <x v="2"/>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x v="1"/>
    <s v="Carry total coach of fear institution."/>
    <x v="2"/>
    <s v="Social media"/>
    <d v="2023-06-01T00:55:20"/>
    <d v="2023-06-01T15:44:20"/>
    <x v="3"/>
    <x v="4"/>
    <x v="6"/>
    <x v="1"/>
    <x v="1"/>
    <x v="1"/>
    <n v="0.51875000000000004"/>
  </r>
  <r>
    <n v="4122"/>
    <s v="Angela Guzman"/>
    <s v="stephanie41@example.net"/>
    <n v="31"/>
    <s v="Other"/>
    <x v="31"/>
    <d v="2021-10-16T00:00:00"/>
    <x v="2"/>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x v="0"/>
    <m/>
    <x v="1"/>
    <s v="Phone"/>
    <d v="2023-06-01T05:57:22"/>
    <m/>
    <x v="0"/>
    <x v="0"/>
    <x v="7"/>
    <x v="1"/>
    <x v="0"/>
    <x v="0"/>
    <n v="0.83750000000000002"/>
  </r>
  <r>
    <n v="4123"/>
    <s v="Kimberly Perkins"/>
    <s v="erikacox@example.net"/>
    <n v="51"/>
    <s v="Other"/>
    <x v="20"/>
    <d v="2021-11-17T00:00:00"/>
    <x v="4"/>
    <s v="Refund request"/>
    <s v="I'm having an issue with the {product_purchased}. Please assist. I've tried using different cables, adapters, or peripherals with my {product_purchased}, but the issue persists."/>
    <x v="1"/>
    <s v="Week program particularly life position likely wrong beautiful."/>
    <x v="2"/>
    <s v="Email"/>
    <d v="2023-06-01T03:40:23"/>
    <d v="2023-06-01T03:56:23"/>
    <x v="5"/>
    <x v="2"/>
    <x v="3"/>
    <x v="1"/>
    <x v="1"/>
    <x v="1"/>
    <n v="0.6"/>
  </r>
  <r>
    <n v="4124"/>
    <s v="Kimberly Richards"/>
    <s v="bradley77@example.net"/>
    <n v="46"/>
    <s v="Other"/>
    <x v="29"/>
    <d v="2021-08-12T00:00:00"/>
    <x v="2"/>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x v="1"/>
    <s v="Body same think quickly take."/>
    <x v="0"/>
    <s v="Chat"/>
    <d v="2023-06-01T01:29:24"/>
    <d v="2023-06-01T15:25:24"/>
    <x v="3"/>
    <x v="0"/>
    <x v="5"/>
    <x v="1"/>
    <x v="1"/>
    <x v="1"/>
    <n v="0.89375000000000004"/>
  </r>
  <r>
    <n v="4125"/>
    <s v="Brad Young"/>
    <s v="tammiesanders@example.com"/>
    <n v="47"/>
    <s v="Other"/>
    <x v="11"/>
    <d v="2021-04-13T00:00:00"/>
    <x v="2"/>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x v="2"/>
    <m/>
    <x v="1"/>
    <s v="Email"/>
    <m/>
    <m/>
    <x v="0"/>
    <x v="0"/>
    <x v="11"/>
    <x v="1"/>
    <x v="0"/>
    <x v="1"/>
    <n v="0.875"/>
  </r>
  <r>
    <n v="4126"/>
    <s v="Latasha Stanton"/>
    <s v="jhunter@example.com"/>
    <n v="67"/>
    <s v="Other"/>
    <x v="24"/>
    <d v="2021-06-27T00:00:00"/>
    <x v="0"/>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x v="0"/>
    <m/>
    <x v="1"/>
    <s v="Email"/>
    <d v="2023-06-01T14:28:28"/>
    <m/>
    <x v="0"/>
    <x v="1"/>
    <x v="8"/>
    <x v="1"/>
    <x v="0"/>
    <x v="0"/>
    <n v="0.64375000000000004"/>
  </r>
  <r>
    <n v="4127"/>
    <s v="Ryan Kelly"/>
    <s v="shariwilliams@example.net"/>
    <n v="56"/>
    <s v="Other"/>
    <x v="36"/>
    <d v="2020-07-21T00:00:00"/>
    <x v="1"/>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x v="1"/>
    <s v="Value with party."/>
    <x v="3"/>
    <s v="Social media"/>
    <d v="2023-06-01T15:46:29"/>
    <d v="2023-05-31T23:24:29"/>
    <x v="1"/>
    <x v="0"/>
    <x v="2"/>
    <x v="1"/>
    <x v="1"/>
    <x v="1"/>
    <n v="1.0687500000000001"/>
  </r>
  <r>
    <n v="4128"/>
    <s v="Andrew Armstrong"/>
    <s v="yyu@example.com"/>
    <n v="62"/>
    <s v="Female"/>
    <x v="20"/>
    <d v="2021-05-06T00:00:00"/>
    <x v="3"/>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x v="0"/>
    <m/>
    <x v="2"/>
    <s v="Email"/>
    <d v="2023-06-01T01:05:31"/>
    <m/>
    <x v="0"/>
    <x v="2"/>
    <x v="1"/>
    <x v="1"/>
    <x v="0"/>
    <x v="0"/>
    <n v="0.72499999999999998"/>
  </r>
  <r>
    <n v="4129"/>
    <s v="Larry Rivera"/>
    <s v="tinahughes@example.com"/>
    <n v="38"/>
    <s v="Female"/>
    <x v="20"/>
    <d v="2021-06-03T00:00:00"/>
    <x v="2"/>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x v="1"/>
    <s v="Our finally team nor."/>
    <x v="1"/>
    <s v="Phone"/>
    <d v="2023-06-01T06:04:31"/>
    <d v="2023-06-01T11:08:31"/>
    <x v="5"/>
    <x v="1"/>
    <x v="8"/>
    <x v="1"/>
    <x v="1"/>
    <x v="1"/>
    <n v="0.64375000000000004"/>
  </r>
  <r>
    <n v="4130"/>
    <s v="Jack Skinner"/>
    <s v="dbarajas@example.net"/>
    <n v="35"/>
    <s v="Other"/>
    <x v="37"/>
    <d v="2020-06-12T00:00:00"/>
    <x v="1"/>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x v="2"/>
    <m/>
    <x v="0"/>
    <s v="Phone"/>
    <m/>
    <m/>
    <x v="0"/>
    <x v="7"/>
    <x v="8"/>
    <x v="0"/>
    <x v="0"/>
    <x v="1"/>
    <n v="0.23125000000000001"/>
  </r>
  <r>
    <n v="4131"/>
    <s v="Terry Kelley"/>
    <s v="andersonlisa@example.com"/>
    <n v="70"/>
    <s v="Other"/>
    <x v="25"/>
    <d v="2020-06-25T00:00:00"/>
    <x v="2"/>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x v="1"/>
    <s v="Down as value."/>
    <x v="0"/>
    <s v="Chat"/>
    <d v="2023-06-01T17:54:35"/>
    <d v="2023-06-01T01:47:35"/>
    <x v="1"/>
    <x v="7"/>
    <x v="8"/>
    <x v="1"/>
    <x v="1"/>
    <x v="1"/>
    <n v="0.23125000000000001"/>
  </r>
  <r>
    <n v="4132"/>
    <s v="Courtney Jones"/>
    <s v="jessica38@example.net"/>
    <n v="41"/>
    <s v="Other"/>
    <x v="13"/>
    <d v="2021-12-18T00:00:00"/>
    <x v="2"/>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x v="1"/>
    <s v="Better sister rise Mr and."/>
    <x v="3"/>
    <s v="Email"/>
    <d v="2023-06-01T07:55:37"/>
    <d v="2023-06-01T00:01:37"/>
    <x v="3"/>
    <x v="0"/>
    <x v="10"/>
    <x v="1"/>
    <x v="1"/>
    <x v="1"/>
    <n v="0.78125"/>
  </r>
  <r>
    <n v="4133"/>
    <s v="Michael Valencia"/>
    <s v="ewilliams@example.com"/>
    <n v="63"/>
    <s v="Male"/>
    <x v="12"/>
    <d v="2021-04-02T00:00:00"/>
    <x v="3"/>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x v="2"/>
    <m/>
    <x v="0"/>
    <s v="Chat"/>
    <m/>
    <m/>
    <x v="0"/>
    <x v="2"/>
    <x v="11"/>
    <x v="0"/>
    <x v="0"/>
    <x v="1"/>
    <n v="0.65"/>
  </r>
  <r>
    <n v="4134"/>
    <s v="Mark King"/>
    <s v="harrymccarthy@example.com"/>
    <n v="24"/>
    <s v="Female"/>
    <x v="8"/>
    <d v="2020-05-01T00:00:00"/>
    <x v="2"/>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x v="1"/>
    <s v="Push hard require perform."/>
    <x v="2"/>
    <s v="Chat"/>
    <d v="2023-06-01T15:41:41"/>
    <d v="2023-06-01T18:16:41"/>
    <x v="3"/>
    <x v="4"/>
    <x v="1"/>
    <x v="1"/>
    <x v="1"/>
    <x v="1"/>
    <n v="0.36875000000000002"/>
  </r>
  <r>
    <n v="4135"/>
    <s v="Carl Mitchell"/>
    <s v="jennifer22@example.net"/>
    <n v="59"/>
    <s v="Other"/>
    <x v="15"/>
    <d v="2020-07-30T00:00:00"/>
    <x v="0"/>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x v="1"/>
    <s v="Outside above sometimes."/>
    <x v="2"/>
    <s v="Phone"/>
    <d v="2023-06-01T15:21:42"/>
    <d v="2023-06-01T23:07:42"/>
    <x v="3"/>
    <x v="0"/>
    <x v="2"/>
    <x v="1"/>
    <x v="1"/>
    <x v="1"/>
    <n v="1.0687500000000001"/>
  </r>
  <r>
    <n v="4136"/>
    <s v="Brandon Moore"/>
    <s v="grimesjeffrey@example.org"/>
    <n v="28"/>
    <s v="Male"/>
    <x v="17"/>
    <d v="2021-11-22T00:00:00"/>
    <x v="3"/>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x v="0"/>
    <m/>
    <x v="0"/>
    <s v="Email"/>
    <d v="2023-06-01T21:14:44"/>
    <m/>
    <x v="0"/>
    <x v="0"/>
    <x v="3"/>
    <x v="0"/>
    <x v="0"/>
    <x v="0"/>
    <n v="0.9375"/>
  </r>
  <r>
    <n v="4137"/>
    <s v="Nicole Mckenzie"/>
    <s v="howardtracey@example.com"/>
    <n v="57"/>
    <s v="Female"/>
    <x v="3"/>
    <d v="2020-04-15T00:00:00"/>
    <x v="1"/>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x v="1"/>
    <s v="Statement machine level thing theory four."/>
    <x v="2"/>
    <s v="Chat"/>
    <d v="2023-06-01T18:15:45"/>
    <d v="2023-06-01T04:32:45"/>
    <x v="4"/>
    <x v="8"/>
    <x v="11"/>
    <x v="1"/>
    <x v="1"/>
    <x v="1"/>
    <n v="0.28125"/>
  </r>
  <r>
    <n v="4138"/>
    <s v="Rachel Gibson"/>
    <s v="hyoung@example.org"/>
    <n v="38"/>
    <s v="Other"/>
    <x v="2"/>
    <d v="2020-12-19T00:00:00"/>
    <x v="2"/>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x v="2"/>
    <m/>
    <x v="2"/>
    <s v="Email"/>
    <m/>
    <m/>
    <x v="0"/>
    <x v="9"/>
    <x v="10"/>
    <x v="0"/>
    <x v="0"/>
    <x v="1"/>
    <n v="0.25624999999999998"/>
  </r>
  <r>
    <n v="4139"/>
    <s v="Melissa Long"/>
    <s v="brittany70@example.org"/>
    <n v="30"/>
    <s v="Female"/>
    <x v="37"/>
    <d v="2021-09-08T00:00:00"/>
    <x v="1"/>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x v="0"/>
    <m/>
    <x v="1"/>
    <s v="Phone"/>
    <d v="2023-06-01T07:53:47"/>
    <m/>
    <x v="0"/>
    <x v="3"/>
    <x v="9"/>
    <x v="1"/>
    <x v="0"/>
    <x v="0"/>
    <n v="0.21249999999999999"/>
  </r>
  <r>
    <n v="4140"/>
    <s v="Tonya Gonzales"/>
    <s v="pwhitaker@example.com"/>
    <n v="56"/>
    <s v="Male"/>
    <x v="28"/>
    <d v="2020-05-01T00:00:00"/>
    <x v="1"/>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x v="0"/>
    <m/>
    <x v="2"/>
    <s v="Social media"/>
    <d v="2023-06-01T15:26:49"/>
    <m/>
    <x v="0"/>
    <x v="6"/>
    <x v="1"/>
    <x v="1"/>
    <x v="0"/>
    <x v="0"/>
    <n v="0.38124999999999998"/>
  </r>
  <r>
    <n v="4141"/>
    <s v="Tracy Cunningham"/>
    <s v="michael48@example.net"/>
    <n v="29"/>
    <s v="Male"/>
    <x v="1"/>
    <d v="2021-02-20T00:00:00"/>
    <x v="2"/>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x v="2"/>
    <m/>
    <x v="3"/>
    <s v="Phone"/>
    <m/>
    <m/>
    <x v="0"/>
    <x v="8"/>
    <x v="4"/>
    <x v="1"/>
    <x v="0"/>
    <x v="1"/>
    <n v="0.20624999999999999"/>
  </r>
  <r>
    <n v="4142"/>
    <s v="Richard Stevenson"/>
    <s v="steven07@example.net"/>
    <n v="51"/>
    <s v="Male"/>
    <x v="11"/>
    <d v="2021-07-11T00:00:00"/>
    <x v="3"/>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x v="0"/>
    <m/>
    <x v="3"/>
    <s v="Chat"/>
    <d v="2023-06-01T05:23:53"/>
    <m/>
    <x v="0"/>
    <x v="0"/>
    <x v="2"/>
    <x v="1"/>
    <x v="0"/>
    <x v="0"/>
    <n v="1.0687500000000001"/>
  </r>
  <r>
    <n v="4143"/>
    <s v="Debra Miller"/>
    <s v="scottdaniel@example.net"/>
    <n v="30"/>
    <s v="Male"/>
    <x v="0"/>
    <d v="2021-02-28T00:00:00"/>
    <x v="3"/>
    <s v="Refund request"/>
    <s v="I'm having an issue with the {product_purchased}. Please assist._x000a__x000a__x000a_&quot; I've tried different settings and configurations on my {product_purchased}, but the issue persists."/>
    <x v="0"/>
    <m/>
    <x v="0"/>
    <s v="Social media"/>
    <d v="2023-06-01T01:47:53"/>
    <m/>
    <x v="0"/>
    <x v="2"/>
    <x v="4"/>
    <x v="0"/>
    <x v="0"/>
    <x v="0"/>
    <n v="0.6875"/>
  </r>
  <r>
    <n v="4144"/>
    <s v="Tammy Cobb"/>
    <s v="matthewdavis@example.com"/>
    <n v="64"/>
    <s v="Female"/>
    <x v="8"/>
    <d v="2021-02-07T00:00:00"/>
    <x v="2"/>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x v="2"/>
    <m/>
    <x v="0"/>
    <s v="Email"/>
    <m/>
    <m/>
    <x v="0"/>
    <x v="4"/>
    <x v="4"/>
    <x v="0"/>
    <x v="0"/>
    <x v="1"/>
    <n v="0.47499999999999998"/>
  </r>
  <r>
    <n v="4145"/>
    <s v="Michael Mcgee"/>
    <s v="marc06@example.com"/>
    <n v="70"/>
    <s v="Other"/>
    <x v="4"/>
    <d v="2021-07-12T00:00:00"/>
    <x v="3"/>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x v="2"/>
    <m/>
    <x v="3"/>
    <s v="Email"/>
    <m/>
    <m/>
    <x v="0"/>
    <x v="4"/>
    <x v="2"/>
    <x v="1"/>
    <x v="0"/>
    <x v="1"/>
    <n v="0.43125000000000002"/>
  </r>
  <r>
    <n v="4146"/>
    <s v="Clarence David"/>
    <s v="malik59@example.org"/>
    <n v="48"/>
    <s v="Other"/>
    <x v="12"/>
    <d v="2021-05-04T00:00:00"/>
    <x v="0"/>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x v="1"/>
    <s v="Chair amount technology store."/>
    <x v="0"/>
    <s v="Phone"/>
    <d v="2023-06-01T04:07:58"/>
    <d v="2023-06-01T17:02:58"/>
    <x v="2"/>
    <x v="9"/>
    <x v="1"/>
    <x v="1"/>
    <x v="1"/>
    <x v="1"/>
    <n v="0.22500000000000001"/>
  </r>
  <r>
    <n v="4147"/>
    <s v="Elizabeth Spears"/>
    <s v="jennifer56@example.com"/>
    <n v="49"/>
    <s v="Other"/>
    <x v="40"/>
    <d v="2020-07-19T00:00:00"/>
    <x v="3"/>
    <s v="Payment issue"/>
    <s v="I'm having an issue with the {product_purchased}. Please assist. As we have tried to find the correct product we are able to deliver thoseza products to your location. I've already contacted customer support multiple times, but the issue remains unresolved."/>
    <x v="0"/>
    <m/>
    <x v="3"/>
    <s v="Chat"/>
    <d v="2023-06-01T04:42:59"/>
    <m/>
    <x v="0"/>
    <x v="2"/>
    <x v="2"/>
    <x v="1"/>
    <x v="0"/>
    <x v="0"/>
    <n v="0.57499999999999996"/>
  </r>
  <r>
    <n v="4148"/>
    <s v="James King"/>
    <s v="martinezrobert@example.org"/>
    <n v="40"/>
    <s v="Male"/>
    <x v="22"/>
    <d v="2021-10-30T00:00:00"/>
    <x v="3"/>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x v="1"/>
    <s v="Add deal want international someone become former."/>
    <x v="3"/>
    <s v="Phone"/>
    <d v="2023-06-01T10:47:01"/>
    <d v="2023-06-01T07:28:01"/>
    <x v="2"/>
    <x v="7"/>
    <x v="7"/>
    <x v="1"/>
    <x v="1"/>
    <x v="1"/>
    <n v="0.2"/>
  </r>
  <r>
    <n v="4149"/>
    <s v="James Martinez"/>
    <s v="chadoliver@example.org"/>
    <n v="61"/>
    <s v="Female"/>
    <x v="10"/>
    <d v="2021-04-07T00:00:00"/>
    <x v="1"/>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x v="1"/>
    <s v="Sense special safe dog."/>
    <x v="0"/>
    <s v="Social media"/>
    <d v="2023-06-01T08:16:01"/>
    <d v="2023-06-01T07:40:01"/>
    <x v="5"/>
    <x v="3"/>
    <x v="11"/>
    <x v="1"/>
    <x v="1"/>
    <x v="1"/>
    <n v="0.24374999999999999"/>
  </r>
  <r>
    <n v="4150"/>
    <s v="Yvonne Garcia"/>
    <s v="christinepoole@example.com"/>
    <n v="66"/>
    <s v="Male"/>
    <x v="37"/>
    <d v="2020-10-02T00:00:00"/>
    <x v="0"/>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x v="0"/>
    <m/>
    <x v="1"/>
    <s v="Chat"/>
    <d v="2023-06-01T07:45:03"/>
    <m/>
    <x v="0"/>
    <x v="4"/>
    <x v="7"/>
    <x v="1"/>
    <x v="0"/>
    <x v="0"/>
    <n v="0.48125000000000001"/>
  </r>
  <r>
    <n v="4151"/>
    <s v="Tyler Reed"/>
    <s v="pharmon@example.net"/>
    <n v="69"/>
    <s v="Other"/>
    <x v="15"/>
    <d v="2020-01-21T00:00:00"/>
    <x v="4"/>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x v="1"/>
    <s v="Team place hotel."/>
    <x v="0"/>
    <s v="Email"/>
    <d v="2023-06-01T19:40:05"/>
    <d v="2023-06-01T23:14:05"/>
    <x v="5"/>
    <x v="0"/>
    <x v="6"/>
    <x v="1"/>
    <x v="1"/>
    <x v="1"/>
    <n v="0.8"/>
  </r>
  <r>
    <n v="4152"/>
    <s v="Sheila Leon"/>
    <s v="valdezjennifer@example.org"/>
    <n v="32"/>
    <s v="Female"/>
    <x v="35"/>
    <d v="2020-06-22T00:00:00"/>
    <x v="0"/>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x v="1"/>
    <s v="Science unit pay moment."/>
    <x v="1"/>
    <s v="Phone"/>
    <d v="2023-06-01T12:01:07"/>
    <d v="2023-06-01T20:29:07"/>
    <x v="3"/>
    <x v="6"/>
    <x v="8"/>
    <x v="1"/>
    <x v="1"/>
    <x v="1"/>
    <n v="0.46250000000000002"/>
  </r>
  <r>
    <n v="4153"/>
    <s v="Leah Williams"/>
    <s v="joseph21@example.com"/>
    <n v="39"/>
    <s v="Female"/>
    <x v="38"/>
    <d v="2020-10-20T00:00:00"/>
    <x v="2"/>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x v="1"/>
    <s v="Beautiful back foreign Mrs expert."/>
    <x v="2"/>
    <s v="Email"/>
    <d v="2023-06-01T13:35:07"/>
    <d v="2023-06-01T09:18:07"/>
    <x v="2"/>
    <x v="6"/>
    <x v="7"/>
    <x v="1"/>
    <x v="1"/>
    <x v="1"/>
    <n v="0.48749999999999999"/>
  </r>
  <r>
    <n v="4154"/>
    <s v="Matthew Miller"/>
    <s v="bruce88@example.org"/>
    <n v="35"/>
    <s v="Female"/>
    <x v="29"/>
    <d v="2021-06-29T00:00:00"/>
    <x v="1"/>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x v="2"/>
    <m/>
    <x v="2"/>
    <s v="Email"/>
    <m/>
    <m/>
    <x v="0"/>
    <x v="1"/>
    <x v="8"/>
    <x v="0"/>
    <x v="0"/>
    <x v="1"/>
    <n v="0.64375000000000004"/>
  </r>
  <r>
    <n v="4155"/>
    <s v="Mr. William Mitchell DVM"/>
    <s v="david17@example.net"/>
    <n v="47"/>
    <s v="Female"/>
    <x v="14"/>
    <d v="2020-04-27T00:00:00"/>
    <x v="0"/>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x v="2"/>
    <m/>
    <x v="2"/>
    <s v="Phone"/>
    <m/>
    <m/>
    <x v="0"/>
    <x v="3"/>
    <x v="11"/>
    <x v="0"/>
    <x v="0"/>
    <x v="1"/>
    <n v="0.24374999999999999"/>
  </r>
  <r>
    <n v="4156"/>
    <s v="Christopher Ho"/>
    <s v="glang@example.com"/>
    <n v="23"/>
    <s v="Other"/>
    <x v="3"/>
    <d v="2021-12-15T00:00:00"/>
    <x v="0"/>
    <s v="Network problem"/>
    <s v="I'm having an issue with the {product_purchased}. Please assist. :::::::::::::::::::::::::::: :::::::::::::::::::: :::::::::::::::::::: :::::::::::::::::::: :::::::::::::::::::: :::::::::::::::::::: - All I've noticed a sudden decrease in battery life on my {product_purchased}. It used to last much longer."/>
    <x v="0"/>
    <m/>
    <x v="3"/>
    <s v="Email"/>
    <d v="2023-05-31T23:30:12"/>
    <m/>
    <x v="0"/>
    <x v="10"/>
    <x v="10"/>
    <x v="1"/>
    <x v="0"/>
    <x v="0"/>
    <n v="0.23749999999999999"/>
  </r>
  <r>
    <n v="4157"/>
    <s v="Ann Morris"/>
    <s v="sgutierrez@example.com"/>
    <n v="34"/>
    <s v="Other"/>
    <x v="3"/>
    <d v="2021-04-03T00:00:00"/>
    <x v="1"/>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x v="0"/>
    <m/>
    <x v="2"/>
    <s v="Chat"/>
    <d v="2023-06-01T15:04:14"/>
    <m/>
    <x v="0"/>
    <x v="1"/>
    <x v="11"/>
    <x v="1"/>
    <x v="0"/>
    <x v="0"/>
    <n v="0.65625"/>
  </r>
  <r>
    <n v="4158"/>
    <s v="Lori Porter"/>
    <s v="cynthiamooney@example.com"/>
    <n v="44"/>
    <s v="Male"/>
    <x v="17"/>
    <d v="2021-04-18T00:00:00"/>
    <x v="2"/>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x v="2"/>
    <m/>
    <x v="2"/>
    <s v="Social media"/>
    <m/>
    <m/>
    <x v="0"/>
    <x v="6"/>
    <x v="11"/>
    <x v="0"/>
    <x v="0"/>
    <x v="1"/>
    <n v="0.53125"/>
  </r>
  <r>
    <n v="4159"/>
    <s v="Jerry Walls"/>
    <s v="lawrencecarter@example.org"/>
    <n v="59"/>
    <s v="Male"/>
    <x v="18"/>
    <d v="2020-08-21T00:00:00"/>
    <x v="0"/>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x v="0"/>
    <m/>
    <x v="0"/>
    <s v="Phone"/>
    <d v="2023-06-01T12:33:18"/>
    <m/>
    <x v="0"/>
    <x v="0"/>
    <x v="5"/>
    <x v="0"/>
    <x v="0"/>
    <x v="0"/>
    <n v="0.89375000000000004"/>
  </r>
  <r>
    <n v="4160"/>
    <s v="Sara Henry"/>
    <s v="pottervictor@example.org"/>
    <n v="27"/>
    <s v="Female"/>
    <x v="28"/>
    <d v="2021-09-29T00:00:00"/>
    <x v="2"/>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x v="0"/>
    <m/>
    <x v="3"/>
    <s v="Email"/>
    <d v="2023-06-01T11:34:20"/>
    <m/>
    <x v="0"/>
    <x v="1"/>
    <x v="9"/>
    <x v="1"/>
    <x v="0"/>
    <x v="0"/>
    <n v="0.73124999999999996"/>
  </r>
  <r>
    <n v="4161"/>
    <s v="Micheal Parker"/>
    <s v="ewilliams@example.org"/>
    <n v="32"/>
    <s v="Female"/>
    <x v="0"/>
    <d v="2020-08-26T00:00:00"/>
    <x v="1"/>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x v="0"/>
    <m/>
    <x v="0"/>
    <s v="Email"/>
    <d v="2023-06-01T10:07:21"/>
    <m/>
    <x v="0"/>
    <x v="1"/>
    <x v="5"/>
    <x v="0"/>
    <x v="0"/>
    <x v="0"/>
    <n v="0.625"/>
  </r>
  <r>
    <n v="4162"/>
    <s v="Lisa Butler"/>
    <s v="adam36@example.com"/>
    <n v="26"/>
    <s v="Other"/>
    <x v="29"/>
    <d v="2020-10-21T00:00:00"/>
    <x v="1"/>
    <s v="Payment issue"/>
    <s v="I'm having an issue with the {product_purchased}. Please assist. #purchase #id=1422 #product_sell #id=1421 #value@product_purchased #id=1420 #product_ I've reviewed the troubleshooting steps on the official support website, but they didn't resolve the problem."/>
    <x v="0"/>
    <m/>
    <x v="1"/>
    <s v="Chat"/>
    <d v="2023-06-01T18:05:23"/>
    <m/>
    <x v="0"/>
    <x v="4"/>
    <x v="7"/>
    <x v="1"/>
    <x v="0"/>
    <x v="0"/>
    <n v="0.48125000000000001"/>
  </r>
  <r>
    <n v="4163"/>
    <s v="Laura Jackson"/>
    <s v="scottsmith@example.com"/>
    <n v="36"/>
    <s v="Male"/>
    <x v="32"/>
    <d v="2021-09-19T00:00:00"/>
    <x v="3"/>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x v="1"/>
    <s v="Mission speak my through."/>
    <x v="0"/>
    <s v="Email"/>
    <d v="2023-06-01T19:02:23"/>
    <d v="2023-06-01T13:40:23"/>
    <x v="2"/>
    <x v="0"/>
    <x v="9"/>
    <x v="1"/>
    <x v="1"/>
    <x v="1"/>
    <n v="0.8"/>
  </r>
  <r>
    <n v="4164"/>
    <s v="Amanda Flores DVM"/>
    <s v="rtaylor@example.org"/>
    <n v="29"/>
    <s v="Other"/>
    <x v="12"/>
    <d v="2020-08-21T00:00:00"/>
    <x v="4"/>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x v="2"/>
    <m/>
    <x v="3"/>
    <s v="Social media"/>
    <m/>
    <m/>
    <x v="0"/>
    <x v="6"/>
    <x v="5"/>
    <x v="1"/>
    <x v="0"/>
    <x v="1"/>
    <n v="0.41875000000000001"/>
  </r>
  <r>
    <n v="4165"/>
    <s v="David Barajas"/>
    <s v="ehernandez@example.com"/>
    <n v="40"/>
    <s v="Female"/>
    <x v="4"/>
    <d v="2020-01-19T00:00:00"/>
    <x v="3"/>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x v="0"/>
    <m/>
    <x v="2"/>
    <s v="Chat"/>
    <d v="2023-06-01T03:50:26"/>
    <m/>
    <x v="0"/>
    <x v="7"/>
    <x v="6"/>
    <x v="1"/>
    <x v="0"/>
    <x v="0"/>
    <n v="0.29375000000000001"/>
  </r>
  <r>
    <n v="4166"/>
    <s v="Laura Pearson"/>
    <s v="carlabradshaw@example.com"/>
    <n v="59"/>
    <s v="Male"/>
    <x v="8"/>
    <d v="2021-01-04T00:00:00"/>
    <x v="0"/>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x v="0"/>
    <m/>
    <x v="0"/>
    <s v="Phone"/>
    <d v="2023-06-01T08:34:28"/>
    <m/>
    <x v="0"/>
    <x v="2"/>
    <x v="6"/>
    <x v="0"/>
    <x v="0"/>
    <x v="0"/>
    <n v="0.73124999999999996"/>
  </r>
  <r>
    <n v="4167"/>
    <s v="Robert Ross MD"/>
    <s v="melaniedavis@example.net"/>
    <n v="63"/>
    <s v="Other"/>
    <x v="39"/>
    <d v="2020-04-24T00:00:00"/>
    <x v="3"/>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x v="0"/>
    <m/>
    <x v="1"/>
    <s v="Social media"/>
    <d v="2023-06-01T22:11:30"/>
    <m/>
    <x v="0"/>
    <x v="5"/>
    <x v="11"/>
    <x v="1"/>
    <x v="0"/>
    <x v="0"/>
    <n v="0.19375000000000001"/>
  </r>
  <r>
    <n v="4168"/>
    <s v="Toni Fernandez"/>
    <s v="joshuasavage@example.com"/>
    <n v="62"/>
    <s v="Male"/>
    <x v="9"/>
    <d v="2021-05-11T00:00:00"/>
    <x v="1"/>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x v="1"/>
    <s v="Society concern travel partner fill under."/>
    <x v="0"/>
    <s v="Email"/>
    <d v="2023-06-01T03:51:31"/>
    <d v="2023-06-01T12:51:31"/>
    <x v="5"/>
    <x v="0"/>
    <x v="1"/>
    <x v="1"/>
    <x v="1"/>
    <x v="1"/>
    <n v="0.80625000000000002"/>
  </r>
  <r>
    <n v="4169"/>
    <s v="Kaylee Dunn MD"/>
    <s v="gwashington@example.com"/>
    <n v="29"/>
    <s v="Male"/>
    <x v="9"/>
    <d v="2021-04-15T00:00:00"/>
    <x v="4"/>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x v="0"/>
    <m/>
    <x v="0"/>
    <s v="Phone"/>
    <d v="2023-06-01T11:12:33"/>
    <m/>
    <x v="0"/>
    <x v="6"/>
    <x v="11"/>
    <x v="0"/>
    <x v="0"/>
    <x v="0"/>
    <n v="0.53125"/>
  </r>
  <r>
    <n v="4170"/>
    <s v="Dominique Gibson"/>
    <s v="allenjennifer@example.com"/>
    <n v="25"/>
    <s v="Other"/>
    <x v="17"/>
    <d v="2021-08-12T00:00:00"/>
    <x v="4"/>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x v="1"/>
    <s v="Only expert sure half smile."/>
    <x v="3"/>
    <s v="Chat"/>
    <d v="2023-06-01T05:34:35"/>
    <d v="2023-06-01T01:53:35"/>
    <x v="4"/>
    <x v="4"/>
    <x v="5"/>
    <x v="1"/>
    <x v="1"/>
    <x v="1"/>
    <n v="0.42499999999999999"/>
  </r>
  <r>
    <n v="4171"/>
    <s v="Lauren Williams"/>
    <s v="thomas32@example.net"/>
    <n v="64"/>
    <s v="Female"/>
    <x v="27"/>
    <d v="2021-10-25T00:00:00"/>
    <x v="4"/>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x v="0"/>
    <m/>
    <x v="3"/>
    <s v="Email"/>
    <d v="2023-06-01T17:11:36"/>
    <m/>
    <x v="0"/>
    <x v="1"/>
    <x v="7"/>
    <x v="1"/>
    <x v="0"/>
    <x v="0"/>
    <n v="0.79374999999999996"/>
  </r>
  <r>
    <n v="4172"/>
    <s v="Courtney King"/>
    <s v="chad25@example.com"/>
    <n v="34"/>
    <s v="Female"/>
    <x v="8"/>
    <d v="2021-02-02T00:00:00"/>
    <x v="3"/>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x v="0"/>
    <m/>
    <x v="2"/>
    <s v="Phone"/>
    <d v="2023-06-01T15:55:37"/>
    <m/>
    <x v="0"/>
    <x v="5"/>
    <x v="4"/>
    <x v="1"/>
    <x v="0"/>
    <x v="0"/>
    <n v="0.1875"/>
  </r>
  <r>
    <n v="4173"/>
    <s v="Colleen Garcia"/>
    <s v="shannonortiz@example.net"/>
    <n v="21"/>
    <s v="Male"/>
    <x v="12"/>
    <d v="2020-06-19T00:00:00"/>
    <x v="2"/>
    <s v="Refund request"/>
    <s v="I'm having an issue with the {product_purchased}. Please assist. https://github.com/Grankirby/Grankirby/blob/master/grankirby/bundles/ I've followed the troubleshooting steps mentioned in the user manual, but the issue persists."/>
    <x v="0"/>
    <m/>
    <x v="0"/>
    <s v="Chat"/>
    <d v="2023-06-01T02:20:39"/>
    <m/>
    <x v="0"/>
    <x v="4"/>
    <x v="8"/>
    <x v="0"/>
    <x v="0"/>
    <x v="0"/>
    <n v="0.36249999999999999"/>
  </r>
  <r>
    <n v="4174"/>
    <s v="Justin Estrada"/>
    <s v="aaron01@example.com"/>
    <n v="45"/>
    <s v="Female"/>
    <x v="9"/>
    <d v="2020-12-20T00:00:00"/>
    <x v="1"/>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x v="2"/>
    <m/>
    <x v="3"/>
    <s v="Email"/>
    <m/>
    <m/>
    <x v="0"/>
    <x v="6"/>
    <x v="10"/>
    <x v="1"/>
    <x v="0"/>
    <x v="1"/>
    <n v="0.46875"/>
  </r>
  <r>
    <n v="4175"/>
    <s v="Kristin Thompson"/>
    <s v="pittspaul@example.com"/>
    <n v="19"/>
    <s v="Male"/>
    <x v="21"/>
    <d v="2020-07-03T00:00:00"/>
    <x v="1"/>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x v="0"/>
    <m/>
    <x v="3"/>
    <s v="Chat"/>
    <d v="2023-06-01T01:23:42"/>
    <m/>
    <x v="0"/>
    <x v="0"/>
    <x v="2"/>
    <x v="1"/>
    <x v="0"/>
    <x v="0"/>
    <n v="1.0687500000000001"/>
  </r>
  <r>
    <n v="4176"/>
    <s v="Erik Vaughan"/>
    <s v="lbauer@example.net"/>
    <n v="31"/>
    <s v="Male"/>
    <x v="10"/>
    <d v="2020-01-26T00:00:00"/>
    <x v="2"/>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x v="2"/>
    <m/>
    <x v="1"/>
    <s v="Social media"/>
    <m/>
    <m/>
    <x v="0"/>
    <x v="0"/>
    <x v="6"/>
    <x v="1"/>
    <x v="0"/>
    <x v="1"/>
    <n v="0.8"/>
  </r>
  <r>
    <n v="4177"/>
    <s v="Justin Gill"/>
    <s v="millsjohn@example.com"/>
    <n v="67"/>
    <s v="Other"/>
    <x v="5"/>
    <d v="2020-05-02T00:00:00"/>
    <x v="0"/>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x v="2"/>
    <m/>
    <x v="1"/>
    <s v="Phone"/>
    <m/>
    <m/>
    <x v="0"/>
    <x v="2"/>
    <x v="1"/>
    <x v="1"/>
    <x v="0"/>
    <x v="1"/>
    <n v="0.72499999999999998"/>
  </r>
  <r>
    <n v="4178"/>
    <s v="Dawn Berry"/>
    <s v="andrewbaker@example.net"/>
    <n v="67"/>
    <s v="Other"/>
    <x v="24"/>
    <d v="2021-01-14T00:00:00"/>
    <x v="1"/>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x v="2"/>
    <m/>
    <x v="3"/>
    <s v="Phone"/>
    <m/>
    <m/>
    <x v="0"/>
    <x v="0"/>
    <x v="6"/>
    <x v="1"/>
    <x v="0"/>
    <x v="1"/>
    <n v="0.8"/>
  </r>
  <r>
    <n v="4179"/>
    <s v="Kathryn Baker"/>
    <s v="wilsonadam@example.com"/>
    <n v="27"/>
    <s v="Female"/>
    <x v="14"/>
    <d v="2020-12-18T00:00:00"/>
    <x v="3"/>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x v="1"/>
    <s v="Congress treat stock effort."/>
    <x v="1"/>
    <s v="Chat"/>
    <d v="2023-06-01T11:10:48"/>
    <d v="2023-06-01T19:20:48"/>
    <x v="3"/>
    <x v="0"/>
    <x v="10"/>
    <x v="1"/>
    <x v="1"/>
    <x v="1"/>
    <n v="0.78125"/>
  </r>
  <r>
    <n v="4180"/>
    <s v="Robin Castro"/>
    <s v="itodd@example.com"/>
    <n v="31"/>
    <s v="Male"/>
    <x v="39"/>
    <d v="2021-09-10T00:00:00"/>
    <x v="1"/>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x v="2"/>
    <m/>
    <x v="0"/>
    <s v="Email"/>
    <m/>
    <m/>
    <x v="0"/>
    <x v="0"/>
    <x v="9"/>
    <x v="0"/>
    <x v="0"/>
    <x v="1"/>
    <n v="0.8"/>
  </r>
  <r>
    <n v="4181"/>
    <s v="Jessica Bailey"/>
    <s v="kenneth32@example.com"/>
    <n v="67"/>
    <s v="Male"/>
    <x v="12"/>
    <d v="2021-06-19T00:00:00"/>
    <x v="0"/>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x v="2"/>
    <m/>
    <x v="3"/>
    <s v="Chat"/>
    <m/>
    <m/>
    <x v="0"/>
    <x v="8"/>
    <x v="8"/>
    <x v="1"/>
    <x v="0"/>
    <x v="1"/>
    <n v="0.19375000000000001"/>
  </r>
  <r>
    <n v="4182"/>
    <s v="Jason Stephenson"/>
    <s v="stacysnyder@example.org"/>
    <n v="30"/>
    <s v="Male"/>
    <x v="24"/>
    <d v="2020-02-20T00:00:00"/>
    <x v="3"/>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x v="0"/>
    <m/>
    <x v="3"/>
    <s v="Chat"/>
    <d v="2023-06-01T15:36:53"/>
    <m/>
    <x v="0"/>
    <x v="2"/>
    <x v="4"/>
    <x v="1"/>
    <x v="0"/>
    <x v="0"/>
    <n v="0.6875"/>
  </r>
  <r>
    <n v="4183"/>
    <s v="Elizabeth Patel"/>
    <s v="russell77@example.org"/>
    <n v="47"/>
    <s v="Male"/>
    <x v="29"/>
    <d v="2021-10-14T00:00:00"/>
    <x v="3"/>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x v="2"/>
    <m/>
    <x v="3"/>
    <s v="Chat"/>
    <m/>
    <m/>
    <x v="0"/>
    <x v="4"/>
    <x v="7"/>
    <x v="1"/>
    <x v="0"/>
    <x v="1"/>
    <n v="0.48125000000000001"/>
  </r>
  <r>
    <n v="4184"/>
    <s v="Adam Carlson"/>
    <s v="stephaniewood@example.com"/>
    <n v="39"/>
    <s v="Female"/>
    <x v="12"/>
    <d v="2020-11-17T00:00:00"/>
    <x v="1"/>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x v="0"/>
    <m/>
    <x v="3"/>
    <s v="Social media"/>
    <d v="2023-06-01T19:12:57"/>
    <m/>
    <x v="0"/>
    <x v="0"/>
    <x v="3"/>
    <x v="1"/>
    <x v="0"/>
    <x v="0"/>
    <n v="0.9375"/>
  </r>
  <r>
    <n v="4185"/>
    <s v="Monica Torres"/>
    <s v="kaitlyncook@example.org"/>
    <n v="19"/>
    <s v="Other"/>
    <x v="30"/>
    <d v="2020-07-22T00:00:00"/>
    <x v="3"/>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x v="2"/>
    <m/>
    <x v="2"/>
    <s v="Email"/>
    <m/>
    <m/>
    <x v="0"/>
    <x v="4"/>
    <x v="2"/>
    <x v="0"/>
    <x v="0"/>
    <x v="1"/>
    <n v="0.43125000000000002"/>
  </r>
  <r>
    <n v="4186"/>
    <s v="Zachary King"/>
    <s v="robin89@example.com"/>
    <n v="48"/>
    <s v="Other"/>
    <x v="9"/>
    <d v="2020-08-29T00:00:00"/>
    <x v="2"/>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x v="0"/>
    <m/>
    <x v="2"/>
    <s v="Email"/>
    <d v="2023-06-01T08:24:58"/>
    <m/>
    <x v="0"/>
    <x v="4"/>
    <x v="5"/>
    <x v="1"/>
    <x v="0"/>
    <x v="0"/>
    <n v="0.42499999999999999"/>
  </r>
  <r>
    <n v="4187"/>
    <s v="Anne Sims"/>
    <s v="johnsawyer@example.com"/>
    <n v="24"/>
    <s v="Male"/>
    <x v="33"/>
    <d v="2020-09-22T00:00:00"/>
    <x v="3"/>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x v="0"/>
    <m/>
    <x v="0"/>
    <s v="Social media"/>
    <d v="2023-06-01T04:20:00"/>
    <m/>
    <x v="0"/>
    <x v="1"/>
    <x v="9"/>
    <x v="0"/>
    <x v="0"/>
    <x v="0"/>
    <n v="0.73124999999999996"/>
  </r>
  <r>
    <n v="4188"/>
    <s v="Edwin Shah"/>
    <s v="belldaniel@example.org"/>
    <n v="29"/>
    <s v="Male"/>
    <x v="37"/>
    <d v="2021-01-04T00:00:00"/>
    <x v="3"/>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x v="0"/>
    <m/>
    <x v="1"/>
    <s v="Phone"/>
    <d v="2023-06-01T00:05:02"/>
    <m/>
    <x v="0"/>
    <x v="1"/>
    <x v="6"/>
    <x v="1"/>
    <x v="0"/>
    <x v="0"/>
    <n v="0.79374999999999996"/>
  </r>
  <r>
    <n v="4189"/>
    <s v="Elizabeth King"/>
    <s v="millertammy@example.net"/>
    <n v="67"/>
    <s v="Male"/>
    <x v="28"/>
    <d v="2021-12-16T00:00:00"/>
    <x v="2"/>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x v="0"/>
    <m/>
    <x v="1"/>
    <s v="Phone"/>
    <d v="2023-06-01T00:07:04"/>
    <m/>
    <x v="0"/>
    <x v="9"/>
    <x v="10"/>
    <x v="1"/>
    <x v="0"/>
    <x v="0"/>
    <n v="0.25624999999999998"/>
  </r>
  <r>
    <n v="4190"/>
    <s v="Donna Stevenson"/>
    <s v="hlane@example.net"/>
    <n v="68"/>
    <s v="Male"/>
    <x v="23"/>
    <d v="2021-08-13T00:00:00"/>
    <x v="0"/>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x v="0"/>
    <m/>
    <x v="2"/>
    <s v="Email"/>
    <d v="2023-06-01T17:23:05"/>
    <m/>
    <x v="0"/>
    <x v="3"/>
    <x v="5"/>
    <x v="1"/>
    <x v="0"/>
    <x v="0"/>
    <n v="0.24374999999999999"/>
  </r>
  <r>
    <n v="4191"/>
    <s v="April Davis"/>
    <s v="ugreene@example.net"/>
    <n v="30"/>
    <s v="Female"/>
    <x v="7"/>
    <d v="2020-07-06T00:00:00"/>
    <x v="3"/>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x v="2"/>
    <m/>
    <x v="0"/>
    <s v="Social media"/>
    <m/>
    <m/>
    <x v="0"/>
    <x v="6"/>
    <x v="2"/>
    <x v="0"/>
    <x v="0"/>
    <x v="1"/>
    <n v="0.47499999999999998"/>
  </r>
  <r>
    <n v="4192"/>
    <s v="James David"/>
    <s v="amberdavis@example.com"/>
    <n v="38"/>
    <s v="Male"/>
    <x v="22"/>
    <d v="2020-03-28T00:00:00"/>
    <x v="1"/>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x v="0"/>
    <m/>
    <x v="3"/>
    <s v="Chat"/>
    <d v="2023-06-01T07:55:07"/>
    <m/>
    <x v="0"/>
    <x v="6"/>
    <x v="0"/>
    <x v="1"/>
    <x v="0"/>
    <x v="0"/>
    <n v="0.47499999999999998"/>
  </r>
  <r>
    <n v="4193"/>
    <s v="Katherine Potter"/>
    <s v="rachelbarber@example.org"/>
    <n v="42"/>
    <s v="Female"/>
    <x v="9"/>
    <d v="2021-01-10T00:00:00"/>
    <x v="0"/>
    <s v="Product setup"/>
    <s v="I'm having an issue with the {product_purchased}. Please assist._x000a__x000a_I'm not aware of any further info on this, and could not be reached for comment. I've checked the device settings and made sure that everything is configured correctly."/>
    <x v="1"/>
    <s v="Plan shoulder price resource."/>
    <x v="0"/>
    <s v="Chat"/>
    <d v="2023-06-01T21:49:08"/>
    <d v="2023-06-01T08:28:08"/>
    <x v="1"/>
    <x v="8"/>
    <x v="6"/>
    <x v="1"/>
    <x v="1"/>
    <x v="1"/>
    <n v="0.25624999999999998"/>
  </r>
  <r>
    <n v="4194"/>
    <s v="Thomas Forbes"/>
    <s v="evan98@example.com"/>
    <n v="26"/>
    <s v="Female"/>
    <x v="4"/>
    <d v="2021-11-15T00:00:00"/>
    <x v="2"/>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x v="2"/>
    <m/>
    <x v="0"/>
    <s v="Email"/>
    <m/>
    <m/>
    <x v="0"/>
    <x v="1"/>
    <x v="3"/>
    <x v="0"/>
    <x v="0"/>
    <x v="1"/>
    <n v="0.65625"/>
  </r>
  <r>
    <n v="4195"/>
    <s v="Sara Robinson"/>
    <s v="jessica16@example.net"/>
    <n v="30"/>
    <s v="Other"/>
    <x v="26"/>
    <d v="2020-03-08T00:00:00"/>
    <x v="4"/>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x v="0"/>
    <m/>
    <x v="3"/>
    <s v="Social media"/>
    <d v="2023-06-01T05:36:12"/>
    <m/>
    <x v="0"/>
    <x v="8"/>
    <x v="0"/>
    <x v="1"/>
    <x v="0"/>
    <x v="0"/>
    <n v="0.23749999999999999"/>
  </r>
  <r>
    <n v="4196"/>
    <s v="Allison Edwards"/>
    <s v="bobby13@example.net"/>
    <n v="23"/>
    <s v="Female"/>
    <x v="25"/>
    <d v="2021-06-05T00:00:00"/>
    <x v="3"/>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x v="0"/>
    <m/>
    <x v="0"/>
    <s v="Social media"/>
    <d v="2023-06-01T16:29:12"/>
    <m/>
    <x v="0"/>
    <x v="2"/>
    <x v="8"/>
    <x v="0"/>
    <x v="0"/>
    <x v="0"/>
    <n v="0.56874999999999998"/>
  </r>
  <r>
    <n v="4197"/>
    <s v="Eric Miller MD"/>
    <s v="melissamorales@example.com"/>
    <n v="54"/>
    <s v="Other"/>
    <x v="5"/>
    <d v="2020-11-21T00:00:00"/>
    <x v="0"/>
    <s v="Software bug"/>
    <s v="My {product_purchased} is making strange noises and not functioning properly. I suspect there might be a hardware issue. Can you please help me with this? I've already contacted customer support multiple times, but the issue remains unresolved."/>
    <x v="0"/>
    <m/>
    <x v="3"/>
    <s v="Chat"/>
    <d v="2023-06-01T09:25:13"/>
    <m/>
    <x v="0"/>
    <x v="4"/>
    <x v="3"/>
    <x v="1"/>
    <x v="0"/>
    <x v="0"/>
    <n v="0.41875000000000001"/>
  </r>
  <r>
    <n v="4198"/>
    <s v="Derrick Torres"/>
    <s v="torresemily@example.org"/>
    <n v="54"/>
    <s v="Other"/>
    <x v="9"/>
    <d v="2021-04-27T00:00:00"/>
    <x v="2"/>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x v="0"/>
    <m/>
    <x v="0"/>
    <s v="Email"/>
    <d v="2023-06-01T01:46:13"/>
    <m/>
    <x v="0"/>
    <x v="10"/>
    <x v="11"/>
    <x v="0"/>
    <x v="0"/>
    <x v="0"/>
    <n v="0.20624999999999999"/>
  </r>
  <r>
    <n v="4199"/>
    <s v="Megan Drake"/>
    <s v="kennethwhite@example.net"/>
    <n v="22"/>
    <s v="Female"/>
    <x v="15"/>
    <d v="2020-02-19T00:00:00"/>
    <x v="0"/>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x v="0"/>
    <m/>
    <x v="3"/>
    <s v="Email"/>
    <d v="2023-06-01T08:08:14"/>
    <m/>
    <x v="0"/>
    <x v="10"/>
    <x v="4"/>
    <x v="1"/>
    <x v="0"/>
    <x v="0"/>
    <n v="0.22500000000000001"/>
  </r>
  <r>
    <n v="4200"/>
    <s v="Brian Parker"/>
    <s v="hlewis@example.net"/>
    <n v="64"/>
    <s v="Male"/>
    <x v="29"/>
    <d v="2020-05-23T00:00:00"/>
    <x v="1"/>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x v="0"/>
    <m/>
    <x v="0"/>
    <s v="Email"/>
    <d v="2023-06-01T04:55:16"/>
    <m/>
    <x v="0"/>
    <x v="4"/>
    <x v="1"/>
    <x v="0"/>
    <x v="0"/>
    <x v="0"/>
    <n v="0.36875000000000002"/>
  </r>
  <r>
    <n v="4201"/>
    <s v="Joseph Doyle"/>
    <s v="kathryn52@example.net"/>
    <n v="33"/>
    <s v="Male"/>
    <x v="0"/>
    <d v="2020-06-03T00:00:00"/>
    <x v="2"/>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x v="1"/>
    <s v="Guy exist particularly leader would citizen collection."/>
    <x v="3"/>
    <s v="Chat"/>
    <d v="2023-06-01T16:13:17"/>
    <d v="2023-06-01T18:30:17"/>
    <x v="3"/>
    <x v="1"/>
    <x v="8"/>
    <x v="1"/>
    <x v="1"/>
    <x v="1"/>
    <n v="0.64375000000000004"/>
  </r>
  <r>
    <n v="4202"/>
    <s v="Rachel Peterson"/>
    <s v="cchristian@example.com"/>
    <n v="56"/>
    <s v="Other"/>
    <x v="20"/>
    <d v="2020-01-11T00:00:00"/>
    <x v="2"/>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x v="0"/>
    <m/>
    <x v="0"/>
    <s v="Email"/>
    <d v="2023-06-01T12:12:18"/>
    <m/>
    <x v="0"/>
    <x v="5"/>
    <x v="6"/>
    <x v="0"/>
    <x v="0"/>
    <x v="0"/>
    <n v="0.21249999999999999"/>
  </r>
  <r>
    <n v="4203"/>
    <s v="Dr. Angela Flores DVM"/>
    <s v="amandaluna@example.org"/>
    <n v="51"/>
    <s v="Male"/>
    <x v="2"/>
    <d v="2020-07-31T00:00:00"/>
    <x v="0"/>
    <s v="Software bug"/>
    <s v="I'm having an issue with the {product_purchased}. Please assist. â€”@KlausJohansen_x000a__x000a_The product_purchased item is in a state of disrepair or could be out of business._x000a__x000a_Make I've performed a factory reset on my {product_purchased}, hoping it would resolve the problem, but it didn't help."/>
    <x v="0"/>
    <m/>
    <x v="3"/>
    <s v="Chat"/>
    <d v="2023-06-01T00:38:20"/>
    <m/>
    <x v="0"/>
    <x v="2"/>
    <x v="2"/>
    <x v="1"/>
    <x v="0"/>
    <x v="0"/>
    <n v="0.57499999999999996"/>
  </r>
  <r>
    <n v="4204"/>
    <s v="Rebecca Figueroa"/>
    <s v="gailwatson@example.org"/>
    <n v="27"/>
    <s v="Female"/>
    <x v="17"/>
    <d v="2020-02-07T00:00:00"/>
    <x v="3"/>
    <s v="Product recommendation"/>
    <s v="I'm having an issue with the {product_purchased}. Please assist. I've noticed that the issue occurs consistently when I use a specific feature or application on my {product_purchased}."/>
    <x v="2"/>
    <m/>
    <x v="2"/>
    <s v="Email"/>
    <m/>
    <m/>
    <x v="0"/>
    <x v="0"/>
    <x v="4"/>
    <x v="0"/>
    <x v="0"/>
    <x v="1"/>
    <n v="0.9375"/>
  </r>
  <r>
    <n v="4205"/>
    <s v="Jennifer Blankenship"/>
    <s v="ugreer@example.net"/>
    <n v="65"/>
    <s v="Female"/>
    <x v="4"/>
    <d v="2021-05-31T00:00:00"/>
    <x v="3"/>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x v="0"/>
    <m/>
    <x v="2"/>
    <s v="Email"/>
    <d v="2023-06-01T19:21:22"/>
    <m/>
    <x v="0"/>
    <x v="6"/>
    <x v="1"/>
    <x v="1"/>
    <x v="0"/>
    <x v="0"/>
    <n v="0.38124999999999998"/>
  </r>
  <r>
    <n v="4206"/>
    <s v="Wyatt Morgan"/>
    <s v="hrogers@example.org"/>
    <n v="65"/>
    <s v="Male"/>
    <x v="2"/>
    <d v="2021-02-06T00:00:00"/>
    <x v="1"/>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x v="2"/>
    <m/>
    <x v="0"/>
    <s v="Email"/>
    <m/>
    <m/>
    <x v="0"/>
    <x v="7"/>
    <x v="4"/>
    <x v="0"/>
    <x v="0"/>
    <x v="1"/>
    <n v="0.18124999999999999"/>
  </r>
  <r>
    <n v="4207"/>
    <s v="Courtney Mcneil"/>
    <s v="nfreeman@example.com"/>
    <n v="40"/>
    <s v="Female"/>
    <x v="5"/>
    <d v="2021-11-14T00:00:00"/>
    <x v="4"/>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x v="2"/>
    <m/>
    <x v="2"/>
    <s v="Email"/>
    <m/>
    <m/>
    <x v="0"/>
    <x v="5"/>
    <x v="3"/>
    <x v="0"/>
    <x v="0"/>
    <x v="1"/>
    <n v="0.15"/>
  </r>
  <r>
    <n v="4208"/>
    <s v="Zachary Cooper"/>
    <s v="boltonjohn@example.net"/>
    <n v="48"/>
    <s v="Other"/>
    <x v="0"/>
    <d v="2020-12-09T00:00:00"/>
    <x v="4"/>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x v="2"/>
    <m/>
    <x v="3"/>
    <s v="Social media"/>
    <m/>
    <m/>
    <x v="0"/>
    <x v="3"/>
    <x v="10"/>
    <x v="1"/>
    <x v="0"/>
    <x v="1"/>
    <n v="0.21249999999999999"/>
  </r>
  <r>
    <n v="4209"/>
    <s v="Sarah Weaver"/>
    <s v="garciachristopher@example.org"/>
    <n v="32"/>
    <s v="Other"/>
    <x v="36"/>
    <d v="2020-09-19T00:00:00"/>
    <x v="4"/>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x v="0"/>
    <m/>
    <x v="2"/>
    <s v="Chat"/>
    <d v="2023-06-01T01:43:28"/>
    <m/>
    <x v="0"/>
    <x v="1"/>
    <x v="9"/>
    <x v="1"/>
    <x v="0"/>
    <x v="0"/>
    <n v="0.73124999999999996"/>
  </r>
  <r>
    <n v="4210"/>
    <s v="Christopher Davis"/>
    <s v="jjenkins@example.org"/>
    <n v="36"/>
    <s v="Other"/>
    <x v="7"/>
    <d v="2020-07-13T00:00:00"/>
    <x v="0"/>
    <s v="Refund request"/>
    <s v="I'm having an issue with the {product_purchased}. Please assist. I've checked the device settings and made sure that everything is configured correctly."/>
    <x v="0"/>
    <m/>
    <x v="3"/>
    <s v="Chat"/>
    <d v="2023-06-01T04:55:28"/>
    <m/>
    <x v="0"/>
    <x v="8"/>
    <x v="2"/>
    <x v="1"/>
    <x v="0"/>
    <x v="0"/>
    <n v="0.23749999999999999"/>
  </r>
  <r>
    <n v="4211"/>
    <s v="Kimberly Turner"/>
    <s v="amandaball@example.org"/>
    <n v="38"/>
    <s v="Male"/>
    <x v="12"/>
    <d v="2021-08-11T00:00:00"/>
    <x v="0"/>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x v="1"/>
    <s v="International effect church radio night."/>
    <x v="0"/>
    <s v="Phone"/>
    <d v="2023-06-01T03:30:30"/>
    <d v="2023-06-01T07:20:30"/>
    <x v="2"/>
    <x v="2"/>
    <x v="5"/>
    <x v="1"/>
    <x v="1"/>
    <x v="1"/>
    <n v="0.64375000000000004"/>
  </r>
  <r>
    <n v="4212"/>
    <s v="Caitlyn Keith"/>
    <s v="vasquezmichelle@example.net"/>
    <n v="28"/>
    <s v="Other"/>
    <x v="16"/>
    <d v="2021-12-18T00:00:00"/>
    <x v="3"/>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x v="1"/>
    <s v="Big approach share talk Republican company."/>
    <x v="1"/>
    <s v="Phone"/>
    <d v="2023-06-01T10:33:32"/>
    <d v="2023-06-01T18:37:32"/>
    <x v="2"/>
    <x v="1"/>
    <x v="10"/>
    <x v="1"/>
    <x v="1"/>
    <x v="1"/>
    <n v="0.66249999999999998"/>
  </r>
  <r>
    <n v="4213"/>
    <s v="Robert Montgomery"/>
    <s v="raven55@example.net"/>
    <n v="52"/>
    <s v="Other"/>
    <x v="8"/>
    <d v="2020-02-05T00:00:00"/>
    <x v="2"/>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x v="2"/>
    <m/>
    <x v="2"/>
    <s v="Social media"/>
    <m/>
    <m/>
    <x v="0"/>
    <x v="10"/>
    <x v="4"/>
    <x v="0"/>
    <x v="0"/>
    <x v="1"/>
    <n v="0.22500000000000001"/>
  </r>
  <r>
    <n v="4214"/>
    <s v="Mark White"/>
    <s v="ofrancis@example.net"/>
    <n v="27"/>
    <s v="Male"/>
    <x v="16"/>
    <d v="2020-08-28T00:00:00"/>
    <x v="4"/>
    <s v="Software bug"/>
    <s v="I'm facing a problem with my {product_purchased}. The {product_purchased} is not turning on. It was working fine until yesterday, but now it doesn't respond. I can't read it. The {product I've tried troubleshooting steps mentioned in the user manual, but the issue persists."/>
    <x v="1"/>
    <s v="Machine top rich economy expert sense time."/>
    <x v="1"/>
    <s v="Email"/>
    <d v="2023-06-01T06:39:34"/>
    <d v="2023-06-01T02:08:34"/>
    <x v="3"/>
    <x v="0"/>
    <x v="5"/>
    <x v="1"/>
    <x v="1"/>
    <x v="1"/>
    <n v="0.89375000000000004"/>
  </r>
  <r>
    <n v="4215"/>
    <s v="Michael Sullivan"/>
    <s v="davisrussell@example.org"/>
    <n v="46"/>
    <s v="Male"/>
    <x v="41"/>
    <d v="2021-02-19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2"/>
    <s v="Email"/>
    <d v="2023-06-01T18:18:35"/>
    <m/>
    <x v="0"/>
    <x v="2"/>
    <x v="4"/>
    <x v="1"/>
    <x v="0"/>
    <x v="0"/>
    <n v="0.6875"/>
  </r>
  <r>
    <n v="4216"/>
    <s v="Amy Green"/>
    <s v="bspears@example.com"/>
    <n v="38"/>
    <s v="Female"/>
    <x v="28"/>
    <d v="2020-09-22T00:00:00"/>
    <x v="1"/>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x v="2"/>
    <m/>
    <x v="2"/>
    <s v="Phone"/>
    <m/>
    <m/>
    <x v="0"/>
    <x v="2"/>
    <x v="9"/>
    <x v="0"/>
    <x v="0"/>
    <x v="1"/>
    <n v="0.61250000000000004"/>
  </r>
  <r>
    <n v="4217"/>
    <s v="Crystal Hanson"/>
    <s v="xparker@example.com"/>
    <n v="55"/>
    <s v="Female"/>
    <x v="13"/>
    <d v="2020-07-06T00:00:00"/>
    <x v="4"/>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x v="0"/>
    <m/>
    <x v="2"/>
    <s v="Chat"/>
    <d v="2023-06-01T18:12:38"/>
    <m/>
    <x v="0"/>
    <x v="1"/>
    <x v="2"/>
    <x v="1"/>
    <x v="0"/>
    <x v="0"/>
    <n v="0.65"/>
  </r>
  <r>
    <n v="4218"/>
    <s v="James Barber"/>
    <s v="timothyreese@example.com"/>
    <n v="49"/>
    <s v="Other"/>
    <x v="35"/>
    <d v="2020-09-13T00:00:00"/>
    <x v="0"/>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x v="1"/>
    <s v="Water it seat response soon well."/>
    <x v="1"/>
    <s v="Social media"/>
    <d v="2023-06-01T23:14:40"/>
    <d v="2023-06-01T10:46:40"/>
    <x v="3"/>
    <x v="10"/>
    <x v="9"/>
    <x v="1"/>
    <x v="1"/>
    <x v="1"/>
    <n v="0.22500000000000001"/>
  </r>
  <r>
    <n v="4219"/>
    <s v="Brent Davis"/>
    <s v="qirwin@example.com"/>
    <n v="25"/>
    <s v="Other"/>
    <x v="40"/>
    <d v="2020-03-31T00:00:00"/>
    <x v="0"/>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x v="2"/>
    <m/>
    <x v="3"/>
    <s v="Email"/>
    <m/>
    <m/>
    <x v="0"/>
    <x v="0"/>
    <x v="0"/>
    <x v="1"/>
    <x v="0"/>
    <x v="1"/>
    <n v="0.76875000000000004"/>
  </r>
  <r>
    <n v="4220"/>
    <s v="Mary Wilson"/>
    <s v="klee@example.org"/>
    <n v="55"/>
    <s v="Male"/>
    <x v="40"/>
    <d v="2021-05-30T00:00:00"/>
    <x v="0"/>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x v="0"/>
    <m/>
    <x v="3"/>
    <s v="Email"/>
    <d v="2023-06-01T15:53:43"/>
    <m/>
    <x v="0"/>
    <x v="2"/>
    <x v="1"/>
    <x v="1"/>
    <x v="0"/>
    <x v="0"/>
    <n v="0.72499999999999998"/>
  </r>
  <r>
    <n v="4221"/>
    <s v="April Ayers"/>
    <s v="zhunt@example.net"/>
    <n v="48"/>
    <s v="Male"/>
    <x v="18"/>
    <d v="2020-08-01T00:00:00"/>
    <x v="3"/>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x v="0"/>
    <m/>
    <x v="2"/>
    <s v="Social media"/>
    <d v="2023-06-01T02:07:44"/>
    <m/>
    <x v="0"/>
    <x v="8"/>
    <x v="5"/>
    <x v="1"/>
    <x v="0"/>
    <x v="0"/>
    <n v="0.25624999999999998"/>
  </r>
  <r>
    <n v="4222"/>
    <s v="Kelly Silva"/>
    <s v="connie65@example.com"/>
    <n v="24"/>
    <s v="Male"/>
    <x v="17"/>
    <d v="2020-05-14T00:00:00"/>
    <x v="4"/>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x v="0"/>
    <m/>
    <x v="2"/>
    <s v="Email"/>
    <d v="2023-06-01T06:32:46"/>
    <m/>
    <x v="0"/>
    <x v="0"/>
    <x v="1"/>
    <x v="1"/>
    <x v="0"/>
    <x v="0"/>
    <n v="0.80625000000000002"/>
  </r>
  <r>
    <n v="4223"/>
    <s v="Jennifer Jones"/>
    <s v="kellyflores@example.org"/>
    <n v="70"/>
    <s v="Male"/>
    <x v="30"/>
    <d v="2021-05-29T00:00:00"/>
    <x v="0"/>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x v="0"/>
    <m/>
    <x v="0"/>
    <s v="Chat"/>
    <d v="2023-06-01T15:58:48"/>
    <m/>
    <x v="0"/>
    <x v="2"/>
    <x v="1"/>
    <x v="0"/>
    <x v="0"/>
    <x v="0"/>
    <n v="0.72499999999999998"/>
  </r>
  <r>
    <n v="4224"/>
    <s v="Mark Wolfe"/>
    <s v="benjamindavis@example.net"/>
    <n v="46"/>
    <s v="Male"/>
    <x v="32"/>
    <d v="2021-01-24T00:00:00"/>
    <x v="3"/>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x v="0"/>
    <m/>
    <x v="0"/>
    <s v="Chat"/>
    <d v="2023-06-01T19:07:49"/>
    <m/>
    <x v="0"/>
    <x v="5"/>
    <x v="6"/>
    <x v="0"/>
    <x v="0"/>
    <x v="0"/>
    <n v="0.21249999999999999"/>
  </r>
  <r>
    <n v="4225"/>
    <s v="Amanda Frazier"/>
    <s v="olarson@example.net"/>
    <n v="33"/>
    <s v="Male"/>
    <x v="2"/>
    <d v="2020-04-29T00:00:00"/>
    <x v="1"/>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x v="0"/>
    <m/>
    <x v="3"/>
    <s v="Phone"/>
    <d v="2023-06-01T17:53:51"/>
    <m/>
    <x v="0"/>
    <x v="2"/>
    <x v="11"/>
    <x v="1"/>
    <x v="0"/>
    <x v="0"/>
    <n v="0.65"/>
  </r>
  <r>
    <n v="4226"/>
    <s v="Tiffany Floyd"/>
    <s v="steven84@example.com"/>
    <n v="33"/>
    <s v="Other"/>
    <x v="35"/>
    <d v="2021-08-19T00:00:00"/>
    <x v="4"/>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x v="0"/>
    <m/>
    <x v="1"/>
    <s v="Chat"/>
    <d v="2023-06-01T09:44:52"/>
    <m/>
    <x v="0"/>
    <x v="9"/>
    <x v="5"/>
    <x v="1"/>
    <x v="0"/>
    <x v="0"/>
    <n v="0.1875"/>
  </r>
  <r>
    <n v="4227"/>
    <s v="Nicole Matthews"/>
    <s v="jackthomas@example.org"/>
    <n v="24"/>
    <s v="Other"/>
    <x v="15"/>
    <d v="2020-08-09T00:00:00"/>
    <x v="1"/>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x v="0"/>
    <m/>
    <x v="1"/>
    <s v="Phone"/>
    <d v="2023-06-01T03:26:53"/>
    <m/>
    <x v="0"/>
    <x v="4"/>
    <x v="5"/>
    <x v="1"/>
    <x v="0"/>
    <x v="0"/>
    <n v="0.42499999999999999"/>
  </r>
  <r>
    <n v="4228"/>
    <s v="Melissa Roberson"/>
    <s v="barnettanna@example.org"/>
    <n v="50"/>
    <s v="Female"/>
    <x v="30"/>
    <d v="2020-01-01T00:00:00"/>
    <x v="0"/>
    <s v="Cancellation request"/>
    <s v="I'm having an issue with the {product_purchased}. Please assist. I rely heavily on my {product_purchased} for my daily tasks, and this issue is hindering my productivity."/>
    <x v="2"/>
    <m/>
    <x v="2"/>
    <s v="Phone"/>
    <m/>
    <m/>
    <x v="0"/>
    <x v="4"/>
    <x v="6"/>
    <x v="0"/>
    <x v="0"/>
    <x v="1"/>
    <n v="0.51875000000000004"/>
  </r>
  <r>
    <n v="4229"/>
    <s v="Amy Estrada"/>
    <s v="zjacobson@example.org"/>
    <n v="43"/>
    <s v="Other"/>
    <x v="21"/>
    <d v="2021-03-12T00:00:00"/>
    <x v="0"/>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x v="2"/>
    <m/>
    <x v="0"/>
    <s v="Social media"/>
    <m/>
    <m/>
    <x v="0"/>
    <x v="1"/>
    <x v="0"/>
    <x v="0"/>
    <x v="0"/>
    <x v="1"/>
    <n v="0.63124999999999998"/>
  </r>
  <r>
    <n v="4230"/>
    <s v="Glen Cox"/>
    <s v="courtneysimmons@example.com"/>
    <n v="46"/>
    <s v="Female"/>
    <x v="32"/>
    <d v="2020-11-19T00:00:00"/>
    <x v="3"/>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x v="1"/>
    <s v="Say fall often whether bad structure remember TV."/>
    <x v="0"/>
    <s v="Email"/>
    <d v="2023-06-01T13:34:56"/>
    <d v="2023-06-01T15:43:56"/>
    <x v="3"/>
    <x v="7"/>
    <x v="3"/>
    <x v="1"/>
    <x v="1"/>
    <x v="1"/>
    <n v="0.23125000000000001"/>
  </r>
  <r>
    <n v="4231"/>
    <s v="Elizabeth Oliver"/>
    <s v="nprice@example.net"/>
    <n v="30"/>
    <s v="Female"/>
    <x v="33"/>
    <d v="2021-07-10T00:00:00"/>
    <x v="1"/>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x v="2"/>
    <m/>
    <x v="2"/>
    <s v="Email"/>
    <m/>
    <m/>
    <x v="0"/>
    <x v="8"/>
    <x v="2"/>
    <x v="0"/>
    <x v="0"/>
    <x v="1"/>
    <n v="0.23749999999999999"/>
  </r>
  <r>
    <n v="4232"/>
    <s v="Jeremy Barrera"/>
    <s v="jenniferjohns@example.net"/>
    <n v="37"/>
    <s v="Female"/>
    <x v="37"/>
    <d v="2021-02-02T00:00:00"/>
    <x v="2"/>
    <s v="Product setup"/>
    <s v="I'm having an issue with the {product_purchased}. Please assist. I'm trying both the e-store and my store._x000a__x000a_[01/12/2014, 2:41:18 AM] Izzy (@iglvzx I've noticed a sudden decrease in battery life on my {product_purchased}. It used to last much longer."/>
    <x v="1"/>
    <s v="Small month song with customer."/>
    <x v="0"/>
    <s v="Social media"/>
    <d v="2023-06-01T15:49:00"/>
    <d v="2023-06-01T08:35:00"/>
    <x v="1"/>
    <x v="0"/>
    <x v="4"/>
    <x v="1"/>
    <x v="1"/>
    <x v="1"/>
    <n v="0.9375"/>
  </r>
  <r>
    <n v="4233"/>
    <s v="Victoria Warren"/>
    <s v="lbryan@example.com"/>
    <n v="33"/>
    <s v="Female"/>
    <x v="12"/>
    <d v="2020-05-28T00:00:00"/>
    <x v="4"/>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x v="0"/>
    <m/>
    <x v="3"/>
    <s v="Email"/>
    <d v="2023-06-01T02:46:02"/>
    <m/>
    <x v="0"/>
    <x v="2"/>
    <x v="1"/>
    <x v="1"/>
    <x v="0"/>
    <x v="0"/>
    <n v="0.72499999999999998"/>
  </r>
  <r>
    <n v="4234"/>
    <s v="Virginia Smith"/>
    <s v="rhodesbarbara@example.net"/>
    <n v="45"/>
    <s v="Female"/>
    <x v="17"/>
    <d v="2020-12-26T00:00:00"/>
    <x v="4"/>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x v="1"/>
    <s v="Forget star above girl."/>
    <x v="2"/>
    <s v="Social media"/>
    <d v="2023-06-01T04:21:03"/>
    <d v="2023-06-01T03:22:03"/>
    <x v="2"/>
    <x v="10"/>
    <x v="10"/>
    <x v="1"/>
    <x v="1"/>
    <x v="1"/>
    <n v="0.23749999999999999"/>
  </r>
  <r>
    <n v="4235"/>
    <s v="Caroline Moore"/>
    <s v="katielevine@example.net"/>
    <n v="31"/>
    <s v="Female"/>
    <x v="36"/>
    <d v="2021-07-30T00:00:00"/>
    <x v="2"/>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x v="1"/>
    <s v="Modern tough guy sign."/>
    <x v="2"/>
    <s v="Chat"/>
    <d v="2023-06-01T14:27:03"/>
    <d v="2023-06-01T19:50:03"/>
    <x v="2"/>
    <x v="6"/>
    <x v="2"/>
    <x v="1"/>
    <x v="1"/>
    <x v="1"/>
    <n v="0.47499999999999998"/>
  </r>
  <r>
    <n v="4236"/>
    <s v="Mr. Shawn Bruce"/>
    <s v="flynnanthony@example.com"/>
    <n v="42"/>
    <s v="Male"/>
    <x v="9"/>
    <d v="2021-10-16T00:00:00"/>
    <x v="4"/>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x v="1"/>
    <s v="Mind lay cut stock close adult safe."/>
    <x v="0"/>
    <s v="Phone"/>
    <d v="2023-06-01T12:43:04"/>
    <d v="2023-06-01T07:25:04"/>
    <x v="2"/>
    <x v="1"/>
    <x v="7"/>
    <x v="1"/>
    <x v="1"/>
    <x v="1"/>
    <n v="0.79374999999999996"/>
  </r>
  <r>
    <n v="4237"/>
    <s v="Maria Christian"/>
    <s v="gamblenicole@example.net"/>
    <n v="60"/>
    <s v="Other"/>
    <x v="40"/>
    <d v="2021-12-22T00:00:00"/>
    <x v="0"/>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x v="0"/>
    <m/>
    <x v="2"/>
    <s v="Phone"/>
    <d v="2023-06-01T07:16:05"/>
    <m/>
    <x v="0"/>
    <x v="0"/>
    <x v="10"/>
    <x v="1"/>
    <x v="0"/>
    <x v="0"/>
    <n v="0.78125"/>
  </r>
  <r>
    <n v="4238"/>
    <s v="Zoe White"/>
    <s v="gallowayandrew@example.com"/>
    <n v="35"/>
    <s v="Male"/>
    <x v="8"/>
    <d v="2021-02-27T00:00:00"/>
    <x v="2"/>
    <s v="Product compatibility"/>
    <s v="I'm having an issue with the {product_purchased}. Please assist. I'll see about fixing. [2016.05.31 01:27:39] [Client thread/INFO]: [CHAT] [CW-CAM] I've tried using different cables, adapters, or peripherals with my {product_purchased}, but the issue persists."/>
    <x v="1"/>
    <s v="Threat coach this central Mrs time thousand."/>
    <x v="1"/>
    <s v="Phone"/>
    <d v="2023-06-01T04:42:07"/>
    <d v="2023-05-31T23:37:07"/>
    <x v="2"/>
    <x v="6"/>
    <x v="4"/>
    <x v="1"/>
    <x v="1"/>
    <x v="1"/>
    <n v="0.39374999999999999"/>
  </r>
  <r>
    <n v="4239"/>
    <s v="Amy Jennings"/>
    <s v="smithvictoria@example.org"/>
    <n v="31"/>
    <s v="Male"/>
    <x v="40"/>
    <d v="2020-11-26T00:00:00"/>
    <x v="4"/>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x v="0"/>
    <m/>
    <x v="0"/>
    <s v="Phone"/>
    <d v="2023-06-01T16:34:09"/>
    <m/>
    <x v="0"/>
    <x v="8"/>
    <x v="3"/>
    <x v="0"/>
    <x v="0"/>
    <x v="0"/>
    <n v="0.18124999999999999"/>
  </r>
  <r>
    <n v="4240"/>
    <s v="Michele Gutierrez MD"/>
    <s v="woodsronald@example.org"/>
    <n v="48"/>
    <s v="Female"/>
    <x v="37"/>
    <d v="2021-11-19T00:00:00"/>
    <x v="2"/>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x v="1"/>
    <s v="Everybody hair Congress Mrs."/>
    <x v="0"/>
    <s v="Phone"/>
    <d v="2023-06-01T19:22:11"/>
    <d v="2023-06-01T11:42:11"/>
    <x v="3"/>
    <x v="10"/>
    <x v="3"/>
    <x v="1"/>
    <x v="1"/>
    <x v="1"/>
    <n v="0.21249999999999999"/>
  </r>
  <r>
    <n v="4241"/>
    <s v="Lori Perez"/>
    <s v="malonejames@example.org"/>
    <n v="70"/>
    <s v="Female"/>
    <x v="7"/>
    <d v="2021-01-26T00:00:00"/>
    <x v="2"/>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x v="2"/>
    <m/>
    <x v="2"/>
    <s v="Chat"/>
    <m/>
    <m/>
    <x v="0"/>
    <x v="1"/>
    <x v="6"/>
    <x v="0"/>
    <x v="0"/>
    <x v="1"/>
    <n v="0.79374999999999996"/>
  </r>
  <r>
    <n v="4242"/>
    <s v="Dawn Perez"/>
    <s v="adam64@example.org"/>
    <n v="61"/>
    <s v="Male"/>
    <x v="3"/>
    <d v="2021-04-19T00:00:00"/>
    <x v="1"/>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x v="1"/>
    <s v="Question treat same entire."/>
    <x v="3"/>
    <s v="Chat"/>
    <d v="2023-06-01T11:31:14"/>
    <d v="2023-06-01T20:24:14"/>
    <x v="4"/>
    <x v="0"/>
    <x v="11"/>
    <x v="1"/>
    <x v="1"/>
    <x v="1"/>
    <n v="0.875"/>
  </r>
  <r>
    <n v="4243"/>
    <s v="Kathryn Torres"/>
    <s v="lwebb@example.net"/>
    <n v="67"/>
    <s v="Other"/>
    <x v="29"/>
    <d v="2020-01-14T00:00:00"/>
    <x v="2"/>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x v="1"/>
    <s v="Serious likely reduce deal."/>
    <x v="0"/>
    <s v="Email"/>
    <d v="2023-06-01T00:30:16"/>
    <d v="2023-06-01T19:16:16"/>
    <x v="3"/>
    <x v="0"/>
    <x v="6"/>
    <x v="1"/>
    <x v="1"/>
    <x v="1"/>
    <n v="0.8"/>
  </r>
  <r>
    <n v="4244"/>
    <s v="Janet Harris"/>
    <s v="elizabethflores@example.net"/>
    <n v="58"/>
    <s v="Other"/>
    <x v="8"/>
    <d v="2020-12-11T00:00:00"/>
    <x v="4"/>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x v="1"/>
    <s v="Center firm budget clearly state."/>
    <x v="2"/>
    <s v="Email"/>
    <d v="2023-06-01T15:05:16"/>
    <d v="2023-06-01T09:28:16"/>
    <x v="2"/>
    <x v="1"/>
    <x v="10"/>
    <x v="1"/>
    <x v="1"/>
    <x v="1"/>
    <n v="0.66249999999999998"/>
  </r>
  <r>
    <n v="4245"/>
    <s v="Justin Clark"/>
    <s v="wrightchristopher@example.net"/>
    <n v="39"/>
    <s v="Female"/>
    <x v="7"/>
    <d v="2021-09-16T00:00:00"/>
    <x v="3"/>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x v="2"/>
    <m/>
    <x v="2"/>
    <s v="Email"/>
    <m/>
    <m/>
    <x v="0"/>
    <x v="9"/>
    <x v="9"/>
    <x v="0"/>
    <x v="0"/>
    <x v="1"/>
    <n v="0.19375000000000001"/>
  </r>
  <r>
    <n v="4246"/>
    <s v="Travis Torres"/>
    <s v="rnelson@example.org"/>
    <n v="66"/>
    <s v="Other"/>
    <x v="18"/>
    <d v="2020-12-31T00:00:00"/>
    <x v="4"/>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x v="0"/>
    <m/>
    <x v="3"/>
    <s v="Chat"/>
    <d v="2023-06-01T06:47:19"/>
    <m/>
    <x v="0"/>
    <x v="0"/>
    <x v="10"/>
    <x v="1"/>
    <x v="0"/>
    <x v="0"/>
    <n v="0.78125"/>
  </r>
  <r>
    <n v="4247"/>
    <s v="Alyssa Bryant"/>
    <s v="kvelazquez@example.com"/>
    <n v="25"/>
    <s v="Female"/>
    <x v="13"/>
    <d v="2021-11-11T00:00:00"/>
    <x v="4"/>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x v="1"/>
    <s v="Maintain together measure network lay give the study."/>
    <x v="2"/>
    <s v="Social media"/>
    <d v="2023-06-01T15:05:20"/>
    <d v="2023-06-01T19:48:20"/>
    <x v="5"/>
    <x v="7"/>
    <x v="3"/>
    <x v="1"/>
    <x v="1"/>
    <x v="1"/>
    <n v="0.23125000000000001"/>
  </r>
  <r>
    <n v="4248"/>
    <s v="Tyler Chavez"/>
    <s v="kellystone@example.org"/>
    <n v="43"/>
    <s v="Male"/>
    <x v="32"/>
    <d v="2021-07-07T00:00:00"/>
    <x v="1"/>
    <s v="Product recommendation"/>
    <s v="I'm having an issue with the {product_purchased}. Please assist. I rely heavily on my {product_purchased} for my daily tasks, and this issue is hindering my productivity."/>
    <x v="0"/>
    <m/>
    <x v="0"/>
    <s v="Phone"/>
    <d v="2023-06-01T23:12:20"/>
    <m/>
    <x v="0"/>
    <x v="4"/>
    <x v="2"/>
    <x v="0"/>
    <x v="0"/>
    <x v="0"/>
    <n v="0.43125000000000002"/>
  </r>
  <r>
    <n v="4249"/>
    <s v="Amy Green"/>
    <s v="robert89@example.org"/>
    <n v="27"/>
    <s v="Female"/>
    <x v="35"/>
    <d v="2020-09-13T00:00:00"/>
    <x v="3"/>
    <s v="Delivery problem"/>
    <s v="I'm having an issue with the {product_purchased}. Please assist. Please. Thanks. I've checked for software updates, and my {product_purchased} is already running the latest version."/>
    <x v="0"/>
    <m/>
    <x v="0"/>
    <s v="Email"/>
    <d v="2023-06-01T12:49:21"/>
    <m/>
    <x v="0"/>
    <x v="6"/>
    <x v="9"/>
    <x v="0"/>
    <x v="0"/>
    <x v="0"/>
    <n v="0.4"/>
  </r>
  <r>
    <n v="4250"/>
    <s v="Christine Eaton"/>
    <s v="tiffany06@example.com"/>
    <n v="47"/>
    <s v="Other"/>
    <x v="20"/>
    <d v="2021-05-11T00:00:00"/>
    <x v="2"/>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x v="0"/>
    <m/>
    <x v="1"/>
    <s v="Phone"/>
    <d v="2023-06-01T08:40:22"/>
    <m/>
    <x v="0"/>
    <x v="2"/>
    <x v="1"/>
    <x v="1"/>
    <x v="0"/>
    <x v="0"/>
    <n v="0.72499999999999998"/>
  </r>
  <r>
    <n v="4251"/>
    <s v="Thomas Barron"/>
    <s v="robert04@example.com"/>
    <n v="29"/>
    <s v="Other"/>
    <x v="35"/>
    <d v="2021-09-28T00:00:00"/>
    <x v="1"/>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x v="0"/>
    <m/>
    <x v="3"/>
    <s v="Email"/>
    <d v="2023-06-01T22:25:24"/>
    <m/>
    <x v="0"/>
    <x v="4"/>
    <x v="9"/>
    <x v="1"/>
    <x v="0"/>
    <x v="0"/>
    <n v="0.46875"/>
  </r>
  <r>
    <n v="4252"/>
    <s v="Richard Sharp"/>
    <s v="vmoore@example.com"/>
    <n v="53"/>
    <s v="Other"/>
    <x v="27"/>
    <d v="2021-05-18T00:00:00"/>
    <x v="0"/>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x v="0"/>
    <m/>
    <x v="2"/>
    <s v="Social media"/>
    <d v="2023-06-01T20:49:24"/>
    <m/>
    <x v="0"/>
    <x v="9"/>
    <x v="1"/>
    <x v="1"/>
    <x v="0"/>
    <x v="0"/>
    <n v="0.22500000000000001"/>
  </r>
  <r>
    <n v="4253"/>
    <s v="Candace Saunders"/>
    <s v="obrown@example.com"/>
    <n v="50"/>
    <s v="Female"/>
    <x v="8"/>
    <d v="2021-03-25T00:00:00"/>
    <x v="2"/>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x v="2"/>
    <m/>
    <x v="0"/>
    <s v="Phone"/>
    <m/>
    <m/>
    <x v="0"/>
    <x v="0"/>
    <x v="0"/>
    <x v="0"/>
    <x v="0"/>
    <x v="1"/>
    <n v="0.76875000000000004"/>
  </r>
  <r>
    <n v="4254"/>
    <s v="Thomas Rios"/>
    <s v="thomasleslie@example.com"/>
    <n v="56"/>
    <s v="Male"/>
    <x v="30"/>
    <d v="2021-03-15T00:00:00"/>
    <x v="1"/>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x v="1"/>
    <s v="Office hold kitchen price."/>
    <x v="2"/>
    <s v="Email"/>
    <d v="2023-06-01T01:30:28"/>
    <d v="2023-06-01T14:32:28"/>
    <x v="4"/>
    <x v="0"/>
    <x v="0"/>
    <x v="1"/>
    <x v="1"/>
    <x v="1"/>
    <n v="0.76875000000000004"/>
  </r>
  <r>
    <n v="4255"/>
    <s v="Paul Hill"/>
    <s v="russelltammy@example.com"/>
    <n v="39"/>
    <s v="Other"/>
    <x v="10"/>
    <d v="2020-03-01T00:00:00"/>
    <x v="1"/>
    <s v="Network problem"/>
    <s v="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
    <x v="2"/>
    <m/>
    <x v="2"/>
    <s v="Email"/>
    <m/>
    <m/>
    <x v="0"/>
    <x v="3"/>
    <x v="0"/>
    <x v="0"/>
    <x v="0"/>
    <x v="1"/>
    <n v="0.2"/>
  </r>
  <r>
    <n v="4256"/>
    <s v="Jennifer Wilson"/>
    <s v="anthonymyers@example.com"/>
    <n v="52"/>
    <s v="Male"/>
    <x v="26"/>
    <d v="2021-12-17T00:00:00"/>
    <x v="3"/>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x v="0"/>
    <m/>
    <x v="2"/>
    <s v="Email"/>
    <d v="2023-06-01T08:47:30"/>
    <m/>
    <x v="0"/>
    <x v="2"/>
    <x v="10"/>
    <x v="1"/>
    <x v="0"/>
    <x v="0"/>
    <n v="0.59375"/>
  </r>
  <r>
    <n v="4257"/>
    <s v="Melinda Cook"/>
    <s v="fdavis@example.com"/>
    <n v="54"/>
    <s v="Male"/>
    <x v="35"/>
    <d v="2021-08-23T00:00:00"/>
    <x v="3"/>
    <s v="Data loss"/>
    <s v="I'm having an issue with the {product_purchased}. Please assist. This product is an error. This product is not an approved Product. I've tried using different cables, adapters, or peripherals with my {product_purchased}, but the issue persists."/>
    <x v="1"/>
    <s v="Family product available team tonight old reason."/>
    <x v="0"/>
    <s v="Phone"/>
    <d v="2023-06-01T07:59:31"/>
    <d v="2023-06-01T01:38:31"/>
    <x v="1"/>
    <x v="7"/>
    <x v="5"/>
    <x v="1"/>
    <x v="1"/>
    <x v="1"/>
    <n v="0.23749999999999999"/>
  </r>
  <r>
    <n v="4258"/>
    <s v="Diana Bauer"/>
    <s v="terrancedavis@example.com"/>
    <n v="38"/>
    <s v="Female"/>
    <x v="37"/>
    <d v="2020-12-06T00:00:00"/>
    <x v="0"/>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x v="2"/>
    <m/>
    <x v="3"/>
    <s v="Chat"/>
    <m/>
    <m/>
    <x v="0"/>
    <x v="3"/>
    <x v="10"/>
    <x v="1"/>
    <x v="0"/>
    <x v="1"/>
    <n v="0.21249999999999999"/>
  </r>
  <r>
    <n v="4259"/>
    <s v="Mark Ross"/>
    <s v="jesse77@example.org"/>
    <n v="55"/>
    <s v="Male"/>
    <x v="16"/>
    <d v="2021-11-05T00:00:00"/>
    <x v="3"/>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x v="1"/>
    <s v="Cover reflect manager Congress range."/>
    <x v="3"/>
    <s v="Phone"/>
    <d v="2023-06-01T22:43:34"/>
    <d v="2023-06-01T19:56:34"/>
    <x v="5"/>
    <x v="2"/>
    <x v="3"/>
    <x v="1"/>
    <x v="1"/>
    <x v="1"/>
    <n v="0.6"/>
  </r>
  <r>
    <n v="4260"/>
    <s v="Karen Santos"/>
    <s v="vmanning@example.org"/>
    <n v="62"/>
    <s v="Male"/>
    <x v="10"/>
    <d v="2021-05-22T00:00:00"/>
    <x v="2"/>
    <s v="Network problem"/>
    <s v="I'm having an issue with the {product_purchased}. Please assist._x000a__x000a__x000a_1) Please take my advice. I'm unable to find the option to perform the desired action in the {product_purchased}. Could you please guide me through the steps?"/>
    <x v="0"/>
    <m/>
    <x v="0"/>
    <s v="Email"/>
    <d v="2023-06-01T01:14:34"/>
    <m/>
    <x v="0"/>
    <x v="1"/>
    <x v="1"/>
    <x v="0"/>
    <x v="0"/>
    <x v="0"/>
    <n v="0.71875"/>
  </r>
  <r>
    <n v="4261"/>
    <s v="Jacob Turner"/>
    <s v="rebeccablack@example.net"/>
    <n v="18"/>
    <s v="Male"/>
    <x v="35"/>
    <d v="2020-01-31T00:00:00"/>
    <x v="4"/>
    <s v="Account access"/>
    <s v="I'm having an issue with the {product_purchased}. Please assist. I'm concerned about the security of my {product_purchased} and would like to ensure that my data is safe."/>
    <x v="0"/>
    <m/>
    <x v="2"/>
    <s v="Email"/>
    <d v="2023-06-01T02:57:34"/>
    <m/>
    <x v="0"/>
    <x v="4"/>
    <x v="6"/>
    <x v="1"/>
    <x v="0"/>
    <x v="0"/>
    <n v="0.51875000000000004"/>
  </r>
  <r>
    <n v="4262"/>
    <s v="Brent Baker MD"/>
    <s v="jgreen@example.org"/>
    <n v="43"/>
    <s v="Female"/>
    <x v="12"/>
    <d v="2020-08-09T00:00:00"/>
    <x v="3"/>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x v="2"/>
    <m/>
    <x v="0"/>
    <s v="Phone"/>
    <m/>
    <m/>
    <x v="0"/>
    <x v="6"/>
    <x v="5"/>
    <x v="0"/>
    <x v="0"/>
    <x v="1"/>
    <n v="0.41875000000000001"/>
  </r>
  <r>
    <n v="4263"/>
    <s v="Steven Lara"/>
    <s v="nunezmolly@example.net"/>
    <n v="23"/>
    <s v="Other"/>
    <x v="16"/>
    <d v="2021-01-23T00:00:00"/>
    <x v="1"/>
    <s v="Hardware issue"/>
    <s v="I'm having an issue with the {product_purchased}. Please assist._x000a__x000a_Thank you for your cooperation in providing assistance. I've tried clearing the cache and data for the {product_purchased} app, but the issue persists."/>
    <x v="2"/>
    <m/>
    <x v="3"/>
    <s v="Email"/>
    <m/>
    <m/>
    <x v="0"/>
    <x v="7"/>
    <x v="6"/>
    <x v="1"/>
    <x v="0"/>
    <x v="1"/>
    <n v="0.29375000000000001"/>
  </r>
  <r>
    <n v="4264"/>
    <s v="Cameron Stout"/>
    <s v="williamsjacqueline@example.org"/>
    <n v="59"/>
    <s v="Male"/>
    <x v="20"/>
    <d v="2020-03-28T00:00:00"/>
    <x v="0"/>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x v="2"/>
    <m/>
    <x v="2"/>
    <s v="Email"/>
    <m/>
    <m/>
    <x v="0"/>
    <x v="0"/>
    <x v="0"/>
    <x v="0"/>
    <x v="0"/>
    <x v="1"/>
    <n v="0.76875000000000004"/>
  </r>
  <r>
    <n v="4265"/>
    <s v="Henry Newman Jr."/>
    <s v="drakejeremy@example.org"/>
    <n v="67"/>
    <s v="Other"/>
    <x v="25"/>
    <d v="2020-06-20T00:00:00"/>
    <x v="2"/>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x v="1"/>
    <s v="Dark case always tough build experience happen girl."/>
    <x v="0"/>
    <s v="Email"/>
    <d v="2023-06-01T18:04:40"/>
    <d v="2023-06-01T18:35:40"/>
    <x v="3"/>
    <x v="1"/>
    <x v="8"/>
    <x v="1"/>
    <x v="1"/>
    <x v="1"/>
    <n v="0.64375000000000004"/>
  </r>
  <r>
    <n v="4266"/>
    <s v="Antonio Gardner"/>
    <s v="jacksonsarah@example.com"/>
    <n v="43"/>
    <s v="Female"/>
    <x v="14"/>
    <d v="2020-06-08T00:00:00"/>
    <x v="4"/>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x v="0"/>
    <m/>
    <x v="2"/>
    <s v="Phone"/>
    <d v="2023-06-01T22:39:42"/>
    <m/>
    <x v="0"/>
    <x v="6"/>
    <x v="8"/>
    <x v="1"/>
    <x v="0"/>
    <x v="0"/>
    <n v="0.46250000000000002"/>
  </r>
  <r>
    <n v="4267"/>
    <s v="Cynthia Edwards"/>
    <s v="cmclean@example.com"/>
    <n v="47"/>
    <s v="Female"/>
    <x v="22"/>
    <d v="2020-11-05T00:00:00"/>
    <x v="2"/>
    <s v="Product recommendation"/>
    <s v="I'm having an issue with the {product_purchased}. Please assist. I've tried different settings and configurations on my {product_purchased}, but the issue persists."/>
    <x v="1"/>
    <s v="Participant effort couple again."/>
    <x v="0"/>
    <s v="Email"/>
    <d v="2023-06-01T06:55:42"/>
    <d v="2023-06-01T17:14:42"/>
    <x v="3"/>
    <x v="4"/>
    <x v="3"/>
    <x v="1"/>
    <x v="1"/>
    <x v="1"/>
    <n v="0.41875000000000001"/>
  </r>
  <r>
    <n v="4268"/>
    <s v="Karen Zimmerman"/>
    <s v="shannonmcdowell@example.net"/>
    <n v="58"/>
    <s v="Female"/>
    <x v="11"/>
    <d v="2020-06-06T00:00:00"/>
    <x v="0"/>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x v="1"/>
    <s v="New at up professional common."/>
    <x v="0"/>
    <s v="Email"/>
    <d v="2023-06-01T03:50:44"/>
    <d v="2023-06-01T16:43:44"/>
    <x v="5"/>
    <x v="9"/>
    <x v="8"/>
    <x v="1"/>
    <x v="1"/>
    <x v="1"/>
    <n v="0.23125000000000001"/>
  </r>
  <r>
    <n v="4269"/>
    <s v="Susan Lang"/>
    <s v="walterslinda@example.org"/>
    <n v="56"/>
    <s v="Other"/>
    <x v="34"/>
    <d v="2020-04-24T00:00:00"/>
    <x v="2"/>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x v="1"/>
    <s v="Child much should parent threat."/>
    <x v="1"/>
    <s v="Email"/>
    <d v="2023-06-01T04:25:46"/>
    <d v="2023-06-01T02:42:46"/>
    <x v="3"/>
    <x v="2"/>
    <x v="11"/>
    <x v="1"/>
    <x v="1"/>
    <x v="1"/>
    <n v="0.65"/>
  </r>
  <r>
    <n v="4270"/>
    <s v="Christian Glenn"/>
    <s v="livingstonjennifer@example.com"/>
    <n v="45"/>
    <s v="Other"/>
    <x v="24"/>
    <d v="2020-05-14T00:00:00"/>
    <x v="4"/>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x v="2"/>
    <m/>
    <x v="0"/>
    <s v="Chat"/>
    <m/>
    <m/>
    <x v="0"/>
    <x v="0"/>
    <x v="1"/>
    <x v="0"/>
    <x v="0"/>
    <x v="1"/>
    <n v="0.80625000000000002"/>
  </r>
  <r>
    <n v="4271"/>
    <s v="Benjamin Hanson"/>
    <s v="icollins@example.com"/>
    <n v="18"/>
    <s v="Male"/>
    <x v="28"/>
    <d v="2021-11-06T00:00:00"/>
    <x v="0"/>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x v="0"/>
    <m/>
    <x v="2"/>
    <s v="Email"/>
    <d v="2023-06-01T19:40:49"/>
    <m/>
    <x v="4"/>
    <x v="6"/>
    <x v="3"/>
    <x v="1"/>
    <x v="0"/>
    <x v="0"/>
    <n v="0.51875000000000004"/>
  </r>
  <r>
    <n v="4272"/>
    <s v="Jeffrey Mayer"/>
    <s v="adamscourtney@example.org"/>
    <n v="64"/>
    <s v="Other"/>
    <x v="14"/>
    <d v="2020-06-17T00:00:00"/>
    <x v="3"/>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x v="0"/>
    <m/>
    <x v="2"/>
    <s v="Email"/>
    <d v="2023-06-01T13:30:50"/>
    <m/>
    <x v="4"/>
    <x v="0"/>
    <x v="8"/>
    <x v="1"/>
    <x v="0"/>
    <x v="0"/>
    <n v="0.84375"/>
  </r>
  <r>
    <n v="4273"/>
    <s v="Melissa Edwards"/>
    <s v="brianbutler@example.com"/>
    <n v="66"/>
    <s v="Female"/>
    <x v="32"/>
    <d v="2020-10-30T00:00:00"/>
    <x v="4"/>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x v="2"/>
    <m/>
    <x v="2"/>
    <s v="Chat"/>
    <m/>
    <m/>
    <x v="0"/>
    <x v="6"/>
    <x v="7"/>
    <x v="0"/>
    <x v="0"/>
    <x v="1"/>
    <n v="0.48749999999999999"/>
  </r>
  <r>
    <n v="4274"/>
    <s v="Jennifer Blake"/>
    <s v="uheath@example.net"/>
    <n v="68"/>
    <s v="Male"/>
    <x v="28"/>
    <d v="2021-03-22T00:00:00"/>
    <x v="2"/>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x v="0"/>
    <m/>
    <x v="2"/>
    <s v="Phone"/>
    <d v="2023-06-01T20:39:52"/>
    <m/>
    <x v="4"/>
    <x v="0"/>
    <x v="0"/>
    <x v="1"/>
    <x v="0"/>
    <x v="0"/>
    <n v="0.76875000000000004"/>
  </r>
  <r>
    <n v="4275"/>
    <s v="Francis Mitchell"/>
    <s v="emilygamble@example.net"/>
    <n v="33"/>
    <s v="Male"/>
    <x v="5"/>
    <d v="2020-08-01T00:00:00"/>
    <x v="1"/>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x v="1"/>
    <s v="Business past watch."/>
    <x v="3"/>
    <s v="Chat"/>
    <d v="2023-06-01T06:32:54"/>
    <d v="2023-06-01T10:06:54"/>
    <x v="4"/>
    <x v="0"/>
    <x v="5"/>
    <x v="1"/>
    <x v="1"/>
    <x v="1"/>
    <n v="0.89375000000000004"/>
  </r>
  <r>
    <n v="4276"/>
    <s v="Tina Howard"/>
    <s v="danielwyatt@example.org"/>
    <n v="68"/>
    <s v="Female"/>
    <x v="1"/>
    <d v="2020-06-23T00:00:00"/>
    <x v="1"/>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x v="0"/>
    <m/>
    <x v="0"/>
    <s v="Phone"/>
    <d v="2023-06-01T02:51:55"/>
    <m/>
    <x v="4"/>
    <x v="10"/>
    <x v="8"/>
    <x v="0"/>
    <x v="0"/>
    <x v="0"/>
    <n v="0.23125000000000001"/>
  </r>
  <r>
    <n v="4277"/>
    <s v="Kimberly Wallace"/>
    <s v="denisemedina@example.com"/>
    <n v="52"/>
    <s v="Female"/>
    <x v="4"/>
    <d v="2021-02-20T00:00:00"/>
    <x v="3"/>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x v="0"/>
    <m/>
    <x v="0"/>
    <s v="Email"/>
    <d v="2023-06-01T20:43:56"/>
    <m/>
    <x v="0"/>
    <x v="6"/>
    <x v="4"/>
    <x v="0"/>
    <x v="0"/>
    <x v="0"/>
    <n v="0.39374999999999999"/>
  </r>
  <r>
    <n v="4278"/>
    <s v="Ashlee Cooper"/>
    <s v="kristadoyle@example.com"/>
    <n v="23"/>
    <s v="Other"/>
    <x v="8"/>
    <d v="2021-05-16T00:00:00"/>
    <x v="2"/>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x v="2"/>
    <m/>
    <x v="2"/>
    <s v="Phone"/>
    <m/>
    <m/>
    <x v="0"/>
    <x v="2"/>
    <x v="1"/>
    <x v="0"/>
    <x v="0"/>
    <x v="1"/>
    <n v="0.72499999999999998"/>
  </r>
  <r>
    <n v="4279"/>
    <s v="Bryan Blair"/>
    <s v="walkermadison@example.com"/>
    <n v="70"/>
    <s v="Female"/>
    <x v="36"/>
    <d v="2021-05-14T00:00:00"/>
    <x v="4"/>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x v="2"/>
    <m/>
    <x v="1"/>
    <s v="Phone"/>
    <m/>
    <m/>
    <x v="0"/>
    <x v="6"/>
    <x v="1"/>
    <x v="1"/>
    <x v="0"/>
    <x v="1"/>
    <n v="0.38124999999999998"/>
  </r>
  <r>
    <n v="4280"/>
    <s v="Angela Duarte"/>
    <s v="jennifer35@example.net"/>
    <n v="55"/>
    <s v="Other"/>
    <x v="34"/>
    <d v="2020-01-07T00:00:00"/>
    <x v="1"/>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x v="2"/>
    <m/>
    <x v="3"/>
    <s v="Email"/>
    <m/>
    <m/>
    <x v="4"/>
    <x v="4"/>
    <x v="6"/>
    <x v="1"/>
    <x v="0"/>
    <x v="1"/>
    <n v="0.51875000000000004"/>
  </r>
  <r>
    <n v="4281"/>
    <s v="Jennifer Nelson"/>
    <s v="eparker@example.org"/>
    <n v="33"/>
    <s v="Male"/>
    <x v="17"/>
    <d v="2020-02-29T00:00:00"/>
    <x v="0"/>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x v="0"/>
    <m/>
    <x v="0"/>
    <s v="Chat"/>
    <d v="2023-06-01T02:53:02"/>
    <m/>
    <x v="0"/>
    <x v="8"/>
    <x v="4"/>
    <x v="0"/>
    <x v="0"/>
    <x v="0"/>
    <n v="0.20624999999999999"/>
  </r>
  <r>
    <n v="4282"/>
    <s v="Diana Evans"/>
    <s v="paul68@example.net"/>
    <n v="40"/>
    <s v="Other"/>
    <x v="19"/>
    <d v="2021-07-29T00:00:00"/>
    <x v="0"/>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x v="1"/>
    <s v="Open oil mention establish guy time seem."/>
    <x v="3"/>
    <s v="Chat"/>
    <d v="2023-06-01T10:46:04"/>
    <d v="2023-06-01T06:13:04"/>
    <x v="5"/>
    <x v="4"/>
    <x v="2"/>
    <x v="1"/>
    <x v="1"/>
    <x v="1"/>
    <n v="0.43125000000000002"/>
  </r>
  <r>
    <n v="4283"/>
    <s v="Allison Johnson"/>
    <s v="holmessarah@example.org"/>
    <n v="18"/>
    <s v="Female"/>
    <x v="13"/>
    <d v="2020-05-06T00:00:00"/>
    <x v="0"/>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x v="2"/>
    <m/>
    <x v="2"/>
    <s v="Chat"/>
    <m/>
    <m/>
    <x v="0"/>
    <x v="2"/>
    <x v="1"/>
    <x v="0"/>
    <x v="0"/>
    <x v="1"/>
    <n v="0.72499999999999998"/>
  </r>
  <r>
    <n v="4284"/>
    <s v="Kelly Taylor"/>
    <s v="heather95@example.net"/>
    <n v="33"/>
    <s v="Male"/>
    <x v="27"/>
    <d v="2021-09-21T00:00:00"/>
    <x v="2"/>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x v="0"/>
    <m/>
    <x v="3"/>
    <s v="Email"/>
    <d v="2023-06-01T13:28:07"/>
    <m/>
    <x v="0"/>
    <x v="4"/>
    <x v="9"/>
    <x v="1"/>
    <x v="0"/>
    <x v="0"/>
    <n v="0.46875"/>
  </r>
  <r>
    <n v="4285"/>
    <s v="Debra Ortiz MD"/>
    <s v="xhaynes@example.com"/>
    <n v="45"/>
    <s v="Female"/>
    <x v="8"/>
    <d v="2020-10-31T00:00:00"/>
    <x v="0"/>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x v="1"/>
    <s v="Bill if question could."/>
    <x v="1"/>
    <s v="Phone"/>
    <d v="2023-06-01T05:38:09"/>
    <d v="2023-06-01T08:15:09"/>
    <x v="1"/>
    <x v="2"/>
    <x v="7"/>
    <x v="1"/>
    <x v="1"/>
    <x v="1"/>
    <n v="0.7"/>
  </r>
  <r>
    <n v="4286"/>
    <s v="Kelly Rice"/>
    <s v="dwilliams@example.org"/>
    <n v="40"/>
    <s v="Other"/>
    <x v="28"/>
    <d v="2020-05-02T00:00:00"/>
    <x v="1"/>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x v="0"/>
    <m/>
    <x v="0"/>
    <s v="Chat"/>
    <d v="2023-06-01T21:03:10"/>
    <m/>
    <x v="0"/>
    <x v="10"/>
    <x v="1"/>
    <x v="0"/>
    <x v="0"/>
    <x v="0"/>
    <n v="0.24374999999999999"/>
  </r>
  <r>
    <n v="4287"/>
    <s v="Christina French"/>
    <s v="tvasquez@example.com"/>
    <n v="27"/>
    <s v="Male"/>
    <x v="28"/>
    <d v="2021-04-21T00:00:00"/>
    <x v="1"/>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x v="2"/>
    <m/>
    <x v="3"/>
    <s v="Email"/>
    <m/>
    <m/>
    <x v="0"/>
    <x v="7"/>
    <x v="11"/>
    <x v="1"/>
    <x v="0"/>
    <x v="1"/>
    <n v="0.23749999999999999"/>
  </r>
  <r>
    <n v="4288"/>
    <s v="Timothy Baker"/>
    <s v="perry41@example.com"/>
    <n v="42"/>
    <s v="Female"/>
    <x v="1"/>
    <d v="2021-10-07T00:00:00"/>
    <x v="0"/>
    <s v="Data loss"/>
    <s v="I'm having an issue with the {product_purchased}. Please assist. Thanks :)_x000a__x000a_3 8 10 #3 LizzieKrkk 3 Frags â€“ + I'm having an issue DIGITAL PRIZES ON ALL I'm unable to find the option to perform the desired action in the {product_purchased}. Could you please guide me through the steps?"/>
    <x v="1"/>
    <s v="Popular what food by begin same system go."/>
    <x v="0"/>
    <s v="Chat"/>
    <d v="2023-06-01T08:52:13"/>
    <d v="2023-06-01T16:13:13"/>
    <x v="3"/>
    <x v="2"/>
    <x v="7"/>
    <x v="1"/>
    <x v="1"/>
    <x v="1"/>
    <n v="0.7"/>
  </r>
  <r>
    <n v="4289"/>
    <s v="Rachel Chandler"/>
    <s v="jessicamiles@example.net"/>
    <n v="22"/>
    <s v="Other"/>
    <x v="3"/>
    <d v="2021-05-13T00:00:00"/>
    <x v="2"/>
    <s v="Battery life"/>
    <s v="I'm having an issue with the {product_purchased}. Please assist._x000a__x000a_- [iPad owners]: [Product_purchased] {input_id} for {product_id}_x000a__x000a_- [iPod owners I need assistance as soon as possible because it's affecting my work and productivity."/>
    <x v="2"/>
    <m/>
    <x v="3"/>
    <s v="Email"/>
    <m/>
    <m/>
    <x v="0"/>
    <x v="8"/>
    <x v="1"/>
    <x v="1"/>
    <x v="0"/>
    <x v="1"/>
    <n v="0.20624999999999999"/>
  </r>
  <r>
    <n v="4290"/>
    <s v="Rachel Cooper"/>
    <s v="bhoffman@example.net"/>
    <n v="53"/>
    <s v="Male"/>
    <x v="11"/>
    <d v="2020-08-31T00:00:00"/>
    <x v="0"/>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x v="0"/>
    <m/>
    <x v="2"/>
    <s v="Social media"/>
    <d v="2023-06-01T19:50:16"/>
    <m/>
    <x v="0"/>
    <x v="7"/>
    <x v="5"/>
    <x v="1"/>
    <x v="0"/>
    <x v="0"/>
    <n v="0.23749999999999999"/>
  </r>
  <r>
    <n v="4291"/>
    <s v="Danielle Stevenson"/>
    <s v="scottdouglas@example.org"/>
    <n v="35"/>
    <s v="Other"/>
    <x v="40"/>
    <d v="2020-07-19T00:00:00"/>
    <x v="2"/>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x v="0"/>
    <m/>
    <x v="3"/>
    <s v="Social media"/>
    <d v="2023-06-01T10:55:17"/>
    <m/>
    <x v="0"/>
    <x v="0"/>
    <x v="2"/>
    <x v="1"/>
    <x v="0"/>
    <x v="0"/>
    <n v="1.0687500000000001"/>
  </r>
  <r>
    <n v="4292"/>
    <s v="Anthony Rivera"/>
    <s v="tarajones@example.com"/>
    <n v="20"/>
    <s v="Female"/>
    <x v="18"/>
    <d v="2021-09-13T00:00:00"/>
    <x v="1"/>
    <s v="Account access"/>
    <s v="I'm having an issue with the {product_purchased}. Please assist. I understand it will take me longer to contact you. I'm concerned about the security of my {product_purchased} and would like to ensure that my data is safe."/>
    <x v="1"/>
    <s v="Country rest dog stay purpose challenge toward none."/>
    <x v="1"/>
    <s v="Email"/>
    <d v="2023-06-01T22:33:18"/>
    <d v="2023-06-01T22:41:18"/>
    <x v="1"/>
    <x v="6"/>
    <x v="9"/>
    <x v="1"/>
    <x v="1"/>
    <x v="1"/>
    <n v="0.4"/>
  </r>
  <r>
    <n v="4293"/>
    <s v="Sharon Ward"/>
    <s v="ajones@example.com"/>
    <n v="39"/>
    <s v="Female"/>
    <x v="20"/>
    <d v="2020-12-15T00:00:00"/>
    <x v="4"/>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x v="0"/>
    <m/>
    <x v="3"/>
    <s v="Email"/>
    <d v="2023-06-01T20:16:18"/>
    <m/>
    <x v="0"/>
    <x v="5"/>
    <x v="10"/>
    <x v="1"/>
    <x v="0"/>
    <x v="0"/>
    <n v="0.27500000000000002"/>
  </r>
  <r>
    <n v="4294"/>
    <s v="Ryan Moran"/>
    <s v="elizabeth50@example.org"/>
    <n v="55"/>
    <s v="Male"/>
    <x v="29"/>
    <d v="2021-05-09T00:00:00"/>
    <x v="1"/>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x v="0"/>
    <m/>
    <x v="0"/>
    <s v="Phone"/>
    <d v="2023-06-01T07:36:20"/>
    <m/>
    <x v="0"/>
    <x v="1"/>
    <x v="1"/>
    <x v="0"/>
    <x v="0"/>
    <x v="0"/>
    <n v="0.71875"/>
  </r>
  <r>
    <n v="4295"/>
    <s v="Jacqueline Fox"/>
    <s v="dbrown@example.net"/>
    <n v="36"/>
    <s v="Male"/>
    <x v="1"/>
    <d v="2021-04-15T00:00:00"/>
    <x v="4"/>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x v="0"/>
    <m/>
    <x v="2"/>
    <s v="Chat"/>
    <d v="2023-06-01T09:11:22"/>
    <m/>
    <x v="0"/>
    <x v="1"/>
    <x v="11"/>
    <x v="1"/>
    <x v="0"/>
    <x v="0"/>
    <n v="0.65625"/>
  </r>
  <r>
    <n v="4296"/>
    <s v="Tammy Garcia"/>
    <s v="prichards@example.net"/>
    <n v="37"/>
    <s v="Male"/>
    <x v="2"/>
    <d v="2021-03-25T00:00:00"/>
    <x v="0"/>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x v="0"/>
    <m/>
    <x v="0"/>
    <s v="Phone"/>
    <d v="2023-06-01T20:27:23"/>
    <m/>
    <x v="0"/>
    <x v="3"/>
    <x v="0"/>
    <x v="0"/>
    <x v="0"/>
    <x v="0"/>
    <n v="0.2"/>
  </r>
  <r>
    <n v="4297"/>
    <s v="Amy Sanchez"/>
    <s v="gonzalezkevin@example.com"/>
    <n v="70"/>
    <s v="Male"/>
    <x v="40"/>
    <d v="2020-11-20T00:00:00"/>
    <x v="4"/>
    <s v="Software bug"/>
    <s v="There seems to be a hardware problem with my {product_purchased}. The screen is flickering, and I'm unable to use it. What should I do? I've tried troubleshooting steps mentioned in the user manual, but the issue persists."/>
    <x v="0"/>
    <m/>
    <x v="1"/>
    <s v="Phone"/>
    <d v="2023-06-01T22:31:24"/>
    <m/>
    <x v="0"/>
    <x v="8"/>
    <x v="3"/>
    <x v="1"/>
    <x v="0"/>
    <x v="0"/>
    <n v="0.18124999999999999"/>
  </r>
  <r>
    <n v="4298"/>
    <s v="Becky Stephenson"/>
    <s v="jnixon@example.net"/>
    <n v="61"/>
    <s v="Male"/>
    <x v="35"/>
    <d v="2020-03-03T00:00:00"/>
    <x v="4"/>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x v="2"/>
    <m/>
    <x v="2"/>
    <s v="Social media"/>
    <m/>
    <m/>
    <x v="0"/>
    <x v="5"/>
    <x v="0"/>
    <x v="0"/>
    <x v="0"/>
    <x v="1"/>
    <n v="0.26874999999999999"/>
  </r>
  <r>
    <n v="4299"/>
    <s v="Robin Davis"/>
    <s v="melissaarmstrong@example.com"/>
    <n v="21"/>
    <s v="Male"/>
    <x v="35"/>
    <d v="2021-02-26T00:00:00"/>
    <x v="1"/>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x v="0"/>
    <m/>
    <x v="1"/>
    <s v="Phone"/>
    <d v="2023-06-01T03:09:26"/>
    <m/>
    <x v="0"/>
    <x v="4"/>
    <x v="4"/>
    <x v="1"/>
    <x v="0"/>
    <x v="0"/>
    <n v="0.47499999999999998"/>
  </r>
  <r>
    <n v="4300"/>
    <s v="Kevin Daniels"/>
    <s v="vmclaughlin@example.org"/>
    <n v="56"/>
    <s v="Female"/>
    <x v="39"/>
    <d v="2020-09-10T00:00:00"/>
    <x v="1"/>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x v="2"/>
    <m/>
    <x v="2"/>
    <s v="Phone"/>
    <m/>
    <m/>
    <x v="0"/>
    <x v="0"/>
    <x v="9"/>
    <x v="0"/>
    <x v="0"/>
    <x v="1"/>
    <n v="0.8"/>
  </r>
  <r>
    <n v="4301"/>
    <s v="William Avery"/>
    <s v="hoffmangabriel@example.com"/>
    <n v="67"/>
    <s v="Female"/>
    <x v="1"/>
    <d v="2021-02-02T00:00:00"/>
    <x v="1"/>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x v="0"/>
    <m/>
    <x v="3"/>
    <s v="Email"/>
    <d v="2023-06-01T06:37:29"/>
    <m/>
    <x v="0"/>
    <x v="0"/>
    <x v="4"/>
    <x v="1"/>
    <x v="0"/>
    <x v="0"/>
    <n v="0.9375"/>
  </r>
  <r>
    <n v="4302"/>
    <s v="Joseph Obrien"/>
    <s v="vlee@example.org"/>
    <n v="60"/>
    <s v="Other"/>
    <x v="4"/>
    <d v="2020-12-22T00:00:00"/>
    <x v="3"/>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x v="1"/>
    <s v="Economy science property matter lose very treat."/>
    <x v="3"/>
    <s v="Social media"/>
    <d v="2023-06-01T22:27:31"/>
    <d v="2023-06-01T08:41:31"/>
    <x v="1"/>
    <x v="5"/>
    <x v="10"/>
    <x v="1"/>
    <x v="1"/>
    <x v="1"/>
    <n v="0.27500000000000002"/>
  </r>
  <r>
    <n v="4303"/>
    <s v="Sara Lee"/>
    <s v="kellybrian@example.org"/>
    <n v="51"/>
    <s v="Male"/>
    <x v="9"/>
    <d v="2020-05-03T00:00:00"/>
    <x v="3"/>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x v="2"/>
    <m/>
    <x v="1"/>
    <s v="Social media"/>
    <m/>
    <m/>
    <x v="0"/>
    <x v="6"/>
    <x v="1"/>
    <x v="1"/>
    <x v="0"/>
    <x v="1"/>
    <n v="0.38124999999999998"/>
  </r>
  <r>
    <n v="4304"/>
    <s v="Jason Barnes"/>
    <s v="eric62@example.org"/>
    <n v="53"/>
    <s v="Male"/>
    <x v="6"/>
    <d v="2021-01-29T00:00:00"/>
    <x v="2"/>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x v="0"/>
    <m/>
    <x v="3"/>
    <s v="Chat"/>
    <d v="2023-06-01T10:49:33"/>
    <m/>
    <x v="0"/>
    <x v="1"/>
    <x v="6"/>
    <x v="1"/>
    <x v="0"/>
    <x v="0"/>
    <n v="0.79374999999999996"/>
  </r>
  <r>
    <n v="4305"/>
    <s v="Patricia Graves"/>
    <s v="sandersclaudia@example.net"/>
    <n v="41"/>
    <s v="Male"/>
    <x v="7"/>
    <d v="2020-03-25T00:00:00"/>
    <x v="1"/>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x v="1"/>
    <s v="Vote close we box."/>
    <x v="3"/>
    <s v="Chat"/>
    <d v="2023-06-01T21:48:35"/>
    <d v="2023-06-01T04:46:35"/>
    <x v="2"/>
    <x v="6"/>
    <x v="0"/>
    <x v="1"/>
    <x v="1"/>
    <x v="1"/>
    <n v="0.47499999999999998"/>
  </r>
  <r>
    <n v="4306"/>
    <s v="Brendan May"/>
    <s v="lcrosby@example.org"/>
    <n v="46"/>
    <s v="Other"/>
    <x v="30"/>
    <d v="2020-03-18T00:00:00"/>
    <x v="4"/>
    <s v="Product recommendation"/>
    <s v="I'm having an issue with the {product_purchased}. Please assist. * * * * ************** / [11.000] ==&gt; 14/01/2014 * * * * ************************************************* ======================================================================== * * This I've checked for software updates, and my {product_purchased} is already running the latest version."/>
    <x v="0"/>
    <m/>
    <x v="2"/>
    <s v="Email"/>
    <d v="2023-06-01T14:56:37"/>
    <m/>
    <x v="0"/>
    <x v="4"/>
    <x v="0"/>
    <x v="1"/>
    <x v="0"/>
    <x v="0"/>
    <n v="0.36875000000000002"/>
  </r>
  <r>
    <n v="4307"/>
    <s v="Dawn Pittman"/>
    <s v="gonzalestaylor@example.com"/>
    <n v="57"/>
    <s v="Male"/>
    <x v="16"/>
    <d v="2020-12-20T00:00:00"/>
    <x v="3"/>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x v="2"/>
    <m/>
    <x v="3"/>
    <s v="Phone"/>
    <m/>
    <m/>
    <x v="0"/>
    <x v="0"/>
    <x v="10"/>
    <x v="1"/>
    <x v="0"/>
    <x v="1"/>
    <n v="0.78125"/>
  </r>
  <r>
    <n v="4308"/>
    <s v="William Brown"/>
    <s v="simmonsmorgan@example.com"/>
    <n v="46"/>
    <s v="Male"/>
    <x v="10"/>
    <d v="2020-01-13T00:00:00"/>
    <x v="4"/>
    <s v="Software bug"/>
    <s v="I'm having an issue with the {product_purchased}. Please assist. Thank you. I've noticed a peculiar error message popping up on my {product_purchased} screen. It says '{error_message}'. What does it mean?"/>
    <x v="0"/>
    <m/>
    <x v="1"/>
    <s v="Social media"/>
    <d v="2023-06-01T13:29:38"/>
    <m/>
    <x v="0"/>
    <x v="1"/>
    <x v="6"/>
    <x v="1"/>
    <x v="0"/>
    <x v="0"/>
    <n v="0.79374999999999996"/>
  </r>
  <r>
    <n v="4309"/>
    <s v="Kyle Smith"/>
    <s v="priscillarussell@example.net"/>
    <n v="25"/>
    <s v="Female"/>
    <x v="0"/>
    <d v="2021-02-06T00:00:00"/>
    <x v="0"/>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x v="2"/>
    <m/>
    <x v="3"/>
    <s v="Chat"/>
    <m/>
    <m/>
    <x v="0"/>
    <x v="5"/>
    <x v="4"/>
    <x v="1"/>
    <x v="0"/>
    <x v="1"/>
    <n v="0.1875"/>
  </r>
  <r>
    <n v="4310"/>
    <s v="Keith Carter"/>
    <s v="vhernandez@example.net"/>
    <n v="63"/>
    <s v="Other"/>
    <x v="23"/>
    <d v="2021-04-29T00:00:00"/>
    <x v="0"/>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x v="2"/>
    <m/>
    <x v="1"/>
    <s v="Email"/>
    <m/>
    <m/>
    <x v="0"/>
    <x v="7"/>
    <x v="11"/>
    <x v="1"/>
    <x v="0"/>
    <x v="1"/>
    <n v="0.23749999999999999"/>
  </r>
  <r>
    <n v="4311"/>
    <s v="Brian Morales"/>
    <s v="thompsonraymond@example.net"/>
    <n v="47"/>
    <s v="Male"/>
    <x v="34"/>
    <d v="2020-10-06T00:00:00"/>
    <x v="2"/>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x v="1"/>
    <s v="Color eye us address day several theory win."/>
    <x v="0"/>
    <s v="Phone"/>
    <d v="2023-06-01T18:32:42"/>
    <d v="2023-06-01T10:24:42"/>
    <x v="3"/>
    <x v="4"/>
    <x v="7"/>
    <x v="1"/>
    <x v="1"/>
    <x v="1"/>
    <n v="0.48125000000000001"/>
  </r>
  <r>
    <n v="4312"/>
    <s v="Anthony Silva"/>
    <s v="raguilar@example.org"/>
    <n v="66"/>
    <s v="Male"/>
    <x v="25"/>
    <d v="2021-08-09T00:00:00"/>
    <x v="1"/>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x v="0"/>
    <m/>
    <x v="2"/>
    <s v="Phone"/>
    <d v="2023-06-01T09:00:44"/>
    <m/>
    <x v="0"/>
    <x v="6"/>
    <x v="5"/>
    <x v="1"/>
    <x v="0"/>
    <x v="0"/>
    <n v="0.41875000000000001"/>
  </r>
  <r>
    <n v="4313"/>
    <s v="Melinda Davis"/>
    <s v="kristinajohnston@example.net"/>
    <n v="48"/>
    <s v="Male"/>
    <x v="11"/>
    <d v="2020-05-27T00:00:00"/>
    <x v="0"/>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x v="2"/>
    <m/>
    <x v="0"/>
    <s v="Social media"/>
    <m/>
    <m/>
    <x v="0"/>
    <x v="7"/>
    <x v="1"/>
    <x v="0"/>
    <x v="0"/>
    <x v="1"/>
    <n v="0.23749999999999999"/>
  </r>
  <r>
    <n v="4314"/>
    <s v="Crystal Jensen"/>
    <s v="andersonbrandon@example.org"/>
    <n v="55"/>
    <s v="Male"/>
    <x v="17"/>
    <d v="2021-12-30T00:00:00"/>
    <x v="2"/>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x v="0"/>
    <m/>
    <x v="1"/>
    <s v="Phone"/>
    <d v="2023-06-01T03:08:46"/>
    <m/>
    <x v="0"/>
    <x v="7"/>
    <x v="10"/>
    <x v="1"/>
    <x v="0"/>
    <x v="0"/>
    <n v="0.23125000000000001"/>
  </r>
  <r>
    <n v="4315"/>
    <s v="Carlos Moore"/>
    <s v="david41@example.com"/>
    <n v="18"/>
    <s v="Female"/>
    <x v="41"/>
    <d v="2020-02-03T00:00:00"/>
    <x v="3"/>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x v="1"/>
    <s v="From debate later."/>
    <x v="0"/>
    <s v="Email"/>
    <d v="2023-06-01T22:59:47"/>
    <d v="2023-06-01T09:05:47"/>
    <x v="5"/>
    <x v="2"/>
    <x v="4"/>
    <x v="1"/>
    <x v="1"/>
    <x v="1"/>
    <n v="0.6875"/>
  </r>
  <r>
    <n v="4316"/>
    <s v="David Jackson"/>
    <s v="vunderwood@example.org"/>
    <n v="29"/>
    <s v="Male"/>
    <x v="40"/>
    <d v="2020-10-26T00:00:00"/>
    <x v="1"/>
    <s v="Installation support"/>
    <s v="There seems to be a glitch in the {product_purchased} software. It freezes frequently, making it difficult to use. Can you please provide a solution? -No Thanks in advance. I've checked the device settings and made sure that everything is configured correctly."/>
    <x v="2"/>
    <m/>
    <x v="2"/>
    <s v="Email"/>
    <m/>
    <m/>
    <x v="0"/>
    <x v="6"/>
    <x v="7"/>
    <x v="0"/>
    <x v="0"/>
    <x v="1"/>
    <n v="0.48749999999999999"/>
  </r>
  <r>
    <n v="4317"/>
    <s v="Dawn Hamilton"/>
    <s v="nicholsgary@example.com"/>
    <n v="24"/>
    <s v="Male"/>
    <x v="11"/>
    <d v="2021-07-21T00:00:00"/>
    <x v="0"/>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x v="0"/>
    <m/>
    <x v="1"/>
    <s v="Email"/>
    <d v="2023-06-01T11:55:48"/>
    <m/>
    <x v="0"/>
    <x v="2"/>
    <x v="2"/>
    <x v="1"/>
    <x v="0"/>
    <x v="0"/>
    <n v="0.57499999999999996"/>
  </r>
  <r>
    <n v="4318"/>
    <s v="Rebekah Lee"/>
    <s v="lbates@example.com"/>
    <n v="59"/>
    <s v="Male"/>
    <x v="22"/>
    <d v="2021-04-21T00:00:00"/>
    <x v="0"/>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x v="2"/>
    <m/>
    <x v="1"/>
    <s v="Phone"/>
    <m/>
    <m/>
    <x v="0"/>
    <x v="1"/>
    <x v="11"/>
    <x v="1"/>
    <x v="0"/>
    <x v="1"/>
    <n v="0.65625"/>
  </r>
  <r>
    <n v="4319"/>
    <s v="Brianna Chambers"/>
    <s v="ssharp@example.org"/>
    <n v="37"/>
    <s v="Male"/>
    <x v="11"/>
    <d v="2021-07-30T00:00:00"/>
    <x v="0"/>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x v="0"/>
    <m/>
    <x v="0"/>
    <s v="Social media"/>
    <d v="2023-06-01T20:12:51"/>
    <m/>
    <x v="0"/>
    <x v="0"/>
    <x v="2"/>
    <x v="0"/>
    <x v="0"/>
    <x v="0"/>
    <n v="1.0687500000000001"/>
  </r>
  <r>
    <n v="4320"/>
    <s v="Derek Peterson"/>
    <s v="ataylor@example.org"/>
    <n v="58"/>
    <s v="Male"/>
    <x v="13"/>
    <d v="2021-04-14T00:00:00"/>
    <x v="0"/>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x v="0"/>
    <m/>
    <x v="2"/>
    <s v="Chat"/>
    <d v="2023-06-01T20:54:53"/>
    <m/>
    <x v="0"/>
    <x v="4"/>
    <x v="11"/>
    <x v="1"/>
    <x v="0"/>
    <x v="0"/>
    <n v="0.42499999999999999"/>
  </r>
  <r>
    <n v="4321"/>
    <s v="James Contreras"/>
    <s v="phillip06@example.net"/>
    <n v="21"/>
    <s v="Other"/>
    <x v="23"/>
    <d v="2021-12-26T00:00:00"/>
    <x v="2"/>
    <s v="Software bug"/>
    <s v="I'm having an issue with the {product_purchased}. Please assist._x000a__x000a_If a product may NOT come with product, please request to purchase it from me. I've already contacted customer support multiple times, but the issue remains unresolved."/>
    <x v="0"/>
    <m/>
    <x v="1"/>
    <s v="Social media"/>
    <d v="2023-06-01T04:00:54"/>
    <m/>
    <x v="0"/>
    <x v="1"/>
    <x v="10"/>
    <x v="1"/>
    <x v="0"/>
    <x v="0"/>
    <n v="0.66249999999999998"/>
  </r>
  <r>
    <n v="4322"/>
    <s v="David Todd"/>
    <s v="hilljennifer@example.com"/>
    <n v="24"/>
    <s v="Other"/>
    <x v="14"/>
    <d v="2021-05-26T00:00:00"/>
    <x v="4"/>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x v="0"/>
    <m/>
    <x v="3"/>
    <s v="Email"/>
    <d v="2023-06-01T13:51:56"/>
    <m/>
    <x v="0"/>
    <x v="9"/>
    <x v="1"/>
    <x v="1"/>
    <x v="0"/>
    <x v="0"/>
    <n v="0.22500000000000001"/>
  </r>
  <r>
    <n v="4323"/>
    <s v="Maria Stone"/>
    <s v="zfuller@example.com"/>
    <n v="40"/>
    <s v="Other"/>
    <x v="38"/>
    <d v="2020-12-11T00:00:00"/>
    <x v="4"/>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x v="2"/>
    <m/>
    <x v="2"/>
    <s v="Chat"/>
    <m/>
    <m/>
    <x v="0"/>
    <x v="0"/>
    <x v="10"/>
    <x v="0"/>
    <x v="0"/>
    <x v="1"/>
    <n v="0.78125"/>
  </r>
  <r>
    <n v="4324"/>
    <s v="Jeffrey English"/>
    <s v="david60@example.org"/>
    <n v="45"/>
    <s v="Other"/>
    <x v="35"/>
    <d v="2020-01-24T00:00:00"/>
    <x v="0"/>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x v="1"/>
    <s v="Story enjoy book director especially."/>
    <x v="1"/>
    <s v="Social media"/>
    <d v="2023-06-01T15:29:00"/>
    <d v="2023-06-01T06:29:00"/>
    <x v="1"/>
    <x v="5"/>
    <x v="6"/>
    <x v="1"/>
    <x v="1"/>
    <x v="1"/>
    <n v="0.21249999999999999"/>
  </r>
  <r>
    <n v="4325"/>
    <s v="Eddie Parker"/>
    <s v="michelledunlap@example.net"/>
    <n v="18"/>
    <s v="Other"/>
    <x v="24"/>
    <d v="2020-05-28T00:00:00"/>
    <x v="2"/>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x v="0"/>
    <m/>
    <x v="3"/>
    <s v="Phone"/>
    <d v="2023-06-01T06:44:01"/>
    <m/>
    <x v="0"/>
    <x v="1"/>
    <x v="1"/>
    <x v="1"/>
    <x v="0"/>
    <x v="0"/>
    <n v="0.71875"/>
  </r>
  <r>
    <n v="4326"/>
    <s v="Ann Jones"/>
    <s v="fullerronald@example.com"/>
    <n v="50"/>
    <s v="Other"/>
    <x v="15"/>
    <d v="2020-02-28T00:00:00"/>
    <x v="3"/>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x v="0"/>
    <m/>
    <x v="2"/>
    <s v="Email"/>
    <d v="2023-06-01T03:10:02"/>
    <m/>
    <x v="0"/>
    <x v="9"/>
    <x v="4"/>
    <x v="1"/>
    <x v="0"/>
    <x v="0"/>
    <n v="0.24374999999999999"/>
  </r>
  <r>
    <n v="4327"/>
    <s v="Melissa Griffith"/>
    <s v="phillipsdavid@example.org"/>
    <n v="29"/>
    <s v="Other"/>
    <x v="9"/>
    <d v="2020-12-11T00:00:00"/>
    <x v="0"/>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x v="0"/>
    <m/>
    <x v="1"/>
    <s v="Phone"/>
    <d v="2023-06-01T10:03:03"/>
    <m/>
    <x v="0"/>
    <x v="9"/>
    <x v="10"/>
    <x v="1"/>
    <x v="0"/>
    <x v="0"/>
    <n v="0.25624999999999998"/>
  </r>
  <r>
    <n v="4328"/>
    <s v="Kelsey Allen"/>
    <s v="combselizabeth@example.net"/>
    <n v="29"/>
    <s v="Other"/>
    <x v="33"/>
    <d v="2020-06-30T00:00:00"/>
    <x v="2"/>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x v="0"/>
    <m/>
    <x v="3"/>
    <s v="Social media"/>
    <d v="2023-06-01T08:53:04"/>
    <m/>
    <x v="0"/>
    <x v="9"/>
    <x v="8"/>
    <x v="1"/>
    <x v="0"/>
    <x v="0"/>
    <n v="0.23125000000000001"/>
  </r>
  <r>
    <n v="4329"/>
    <s v="William Flores"/>
    <s v="wlewis@example.net"/>
    <n v="25"/>
    <s v="Male"/>
    <x v="40"/>
    <d v="2020-08-01T00:00:00"/>
    <x v="3"/>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x v="2"/>
    <m/>
    <x v="0"/>
    <s v="Social media"/>
    <m/>
    <m/>
    <x v="0"/>
    <x v="3"/>
    <x v="5"/>
    <x v="0"/>
    <x v="0"/>
    <x v="1"/>
    <n v="0.24374999999999999"/>
  </r>
  <r>
    <n v="4330"/>
    <s v="Brad Thompson"/>
    <s v="srobinson@example.com"/>
    <n v="64"/>
    <s v="Female"/>
    <x v="17"/>
    <d v="2021-02-25T00:00:00"/>
    <x v="4"/>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x v="2"/>
    <m/>
    <x v="1"/>
    <s v="Social media"/>
    <m/>
    <m/>
    <x v="0"/>
    <x v="5"/>
    <x v="4"/>
    <x v="1"/>
    <x v="0"/>
    <x v="1"/>
    <n v="0.1875"/>
  </r>
  <r>
    <n v="4331"/>
    <s v="Colleen Bryan"/>
    <s v="melissa32@example.net"/>
    <n v="57"/>
    <s v="Female"/>
    <x v="19"/>
    <d v="2020-02-23T00:00:00"/>
    <x v="2"/>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x v="2"/>
    <m/>
    <x v="2"/>
    <s v="Phone"/>
    <m/>
    <m/>
    <x v="0"/>
    <x v="1"/>
    <x v="4"/>
    <x v="0"/>
    <x v="0"/>
    <x v="1"/>
    <n v="0.70625000000000004"/>
  </r>
  <r>
    <n v="4332"/>
    <s v="Tammy Reid"/>
    <s v="dbowen@example.net"/>
    <n v="23"/>
    <s v="Male"/>
    <x v="22"/>
    <d v="2020-10-01T00:00:00"/>
    <x v="4"/>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x v="0"/>
    <m/>
    <x v="3"/>
    <s v="Phone"/>
    <d v="2023-06-01T17:07:11"/>
    <m/>
    <x v="0"/>
    <x v="8"/>
    <x v="7"/>
    <x v="1"/>
    <x v="0"/>
    <x v="0"/>
    <n v="0.20624999999999999"/>
  </r>
  <r>
    <n v="4333"/>
    <s v="Brian Branch"/>
    <s v="kbarrett@example.org"/>
    <n v="38"/>
    <s v="Other"/>
    <x v="1"/>
    <d v="2021-04-24T00:00:00"/>
    <x v="0"/>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x v="0"/>
    <m/>
    <x v="0"/>
    <s v="Email"/>
    <d v="2023-06-01T05:21:12"/>
    <m/>
    <x v="0"/>
    <x v="4"/>
    <x v="11"/>
    <x v="0"/>
    <x v="0"/>
    <x v="0"/>
    <n v="0.42499999999999999"/>
  </r>
  <r>
    <n v="4334"/>
    <s v="Stephen Gonzalez"/>
    <s v="jdixon@example.org"/>
    <n v="46"/>
    <s v="Male"/>
    <x v="17"/>
    <d v="2021-07-18T00:00:00"/>
    <x v="1"/>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x v="1"/>
    <s v="Notice go go leg activity positive we necessary."/>
    <x v="3"/>
    <s v="Social media"/>
    <d v="2023-06-01T08:16:14"/>
    <d v="2023-06-01T17:39:14"/>
    <x v="4"/>
    <x v="1"/>
    <x v="2"/>
    <x v="1"/>
    <x v="1"/>
    <x v="1"/>
    <n v="0.65"/>
  </r>
  <r>
    <n v="4335"/>
    <s v="Victoria Wright"/>
    <s v="uhill@example.org"/>
    <n v="68"/>
    <s v="Male"/>
    <x v="24"/>
    <d v="2020-03-02T00:00:00"/>
    <x v="3"/>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x v="0"/>
    <m/>
    <x v="3"/>
    <s v="Email"/>
    <d v="2023-06-01T02:17:15"/>
    <m/>
    <x v="0"/>
    <x v="0"/>
    <x v="0"/>
    <x v="1"/>
    <x v="0"/>
    <x v="0"/>
    <n v="0.76875000000000004"/>
  </r>
  <r>
    <n v="4336"/>
    <s v="Tara Torres"/>
    <s v="denise35@example.com"/>
    <n v="46"/>
    <s v="Male"/>
    <x v="29"/>
    <d v="2021-12-30T00:00:00"/>
    <x v="2"/>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x v="1"/>
    <s v="Possible other watch public toward write."/>
    <x v="0"/>
    <s v="Email"/>
    <d v="2023-06-01T03:09:17"/>
    <d v="2023-06-01T13:58:17"/>
    <x v="5"/>
    <x v="1"/>
    <x v="10"/>
    <x v="1"/>
    <x v="1"/>
    <x v="1"/>
    <n v="0.66249999999999998"/>
  </r>
  <r>
    <n v="4337"/>
    <s v="Scott Adams"/>
    <s v="cameronreeves@example.com"/>
    <n v="61"/>
    <s v="Male"/>
    <x v="6"/>
    <d v="2021-07-13T00:00:00"/>
    <x v="3"/>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x v="1"/>
    <s v="News court certainly production develop general center."/>
    <x v="0"/>
    <s v="Chat"/>
    <d v="2023-06-01T05:14:19"/>
    <d v="2023-06-01T09:10:19"/>
    <x v="1"/>
    <x v="2"/>
    <x v="2"/>
    <x v="1"/>
    <x v="1"/>
    <x v="1"/>
    <n v="0.57499999999999996"/>
  </r>
  <r>
    <n v="4338"/>
    <s v="David Rivera"/>
    <s v="normamarquez@example.net"/>
    <n v="69"/>
    <s v="Female"/>
    <x v="30"/>
    <d v="2020-12-31T00:00:00"/>
    <x v="0"/>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x v="0"/>
    <m/>
    <x v="0"/>
    <s v="Chat"/>
    <d v="2023-06-01T17:52:20"/>
    <m/>
    <x v="0"/>
    <x v="10"/>
    <x v="10"/>
    <x v="0"/>
    <x v="0"/>
    <x v="0"/>
    <n v="0.23749999999999999"/>
  </r>
  <r>
    <n v="4339"/>
    <s v="Robert Bryant"/>
    <s v="nicholas97@example.org"/>
    <n v="28"/>
    <s v="Other"/>
    <x v="30"/>
    <d v="2021-09-07T00:00:00"/>
    <x v="2"/>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x v="2"/>
    <m/>
    <x v="1"/>
    <s v="Chat"/>
    <m/>
    <m/>
    <x v="0"/>
    <x v="0"/>
    <x v="9"/>
    <x v="1"/>
    <x v="0"/>
    <x v="1"/>
    <n v="0.8"/>
  </r>
  <r>
    <n v="4340"/>
    <s v="David Diaz MD"/>
    <s v="rdavis@example.com"/>
    <n v="57"/>
    <s v="Other"/>
    <x v="28"/>
    <d v="2021-03-02T00:00:00"/>
    <x v="0"/>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x v="1"/>
    <s v="Either perhaps our friend fly after rule."/>
    <x v="2"/>
    <s v="Chat"/>
    <d v="2023-06-01T17:06:22"/>
    <d v="2023-06-01T20:15:22"/>
    <x v="3"/>
    <x v="2"/>
    <x v="0"/>
    <x v="1"/>
    <x v="1"/>
    <x v="1"/>
    <n v="0.64375000000000004"/>
  </r>
  <r>
    <n v="4341"/>
    <s v="Dana Hernandez"/>
    <s v="raymond05@example.com"/>
    <n v="60"/>
    <s v="Male"/>
    <x v="39"/>
    <d v="2021-07-21T00:00:00"/>
    <x v="3"/>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x v="2"/>
    <m/>
    <x v="3"/>
    <s v="Phone"/>
    <m/>
    <m/>
    <x v="0"/>
    <x v="6"/>
    <x v="2"/>
    <x v="1"/>
    <x v="0"/>
    <x v="1"/>
    <n v="0.47499999999999998"/>
  </r>
  <r>
    <n v="4342"/>
    <s v="Jason Mills"/>
    <s v="suzanneavery@example.com"/>
    <n v="19"/>
    <s v="Male"/>
    <x v="13"/>
    <d v="2020-12-19T00:00:00"/>
    <x v="1"/>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x v="0"/>
    <m/>
    <x v="3"/>
    <s v="Social media"/>
    <d v="2023-06-01T07:06:26"/>
    <m/>
    <x v="0"/>
    <x v="8"/>
    <x v="10"/>
    <x v="1"/>
    <x v="0"/>
    <x v="0"/>
    <n v="0.21249999999999999"/>
  </r>
  <r>
    <n v="4343"/>
    <s v="Loretta Mclaughlin"/>
    <s v="alyssaschwartz@example.org"/>
    <n v="48"/>
    <s v="Male"/>
    <x v="1"/>
    <d v="2020-10-07T00:00:00"/>
    <x v="4"/>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x v="1"/>
    <s v="Evening decide case structure close quickly."/>
    <x v="1"/>
    <s v="Chat"/>
    <d v="2023-06-01T09:02:27"/>
    <d v="2023-06-01T15:44:27"/>
    <x v="4"/>
    <x v="7"/>
    <x v="7"/>
    <x v="1"/>
    <x v="1"/>
    <x v="1"/>
    <n v="0.2"/>
  </r>
  <r>
    <n v="4344"/>
    <s v="Linda Guzman"/>
    <s v="robert89@example.com"/>
    <n v="59"/>
    <s v="Female"/>
    <x v="1"/>
    <d v="2021-05-08T00:00:00"/>
    <x v="3"/>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x v="2"/>
    <m/>
    <x v="2"/>
    <s v="Social media"/>
    <m/>
    <m/>
    <x v="0"/>
    <x v="6"/>
    <x v="1"/>
    <x v="0"/>
    <x v="0"/>
    <x v="1"/>
    <n v="0.38124999999999998"/>
  </r>
  <r>
    <n v="4345"/>
    <s v="Leslie Williams"/>
    <s v="khoffman@example.org"/>
    <n v="57"/>
    <s v="Female"/>
    <x v="31"/>
    <d v="2021-04-22T00:00:00"/>
    <x v="4"/>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x v="0"/>
    <m/>
    <x v="1"/>
    <s v="Email"/>
    <d v="2023-06-01T06:37:31"/>
    <m/>
    <x v="0"/>
    <x v="0"/>
    <x v="11"/>
    <x v="1"/>
    <x v="0"/>
    <x v="0"/>
    <n v="0.875"/>
  </r>
  <r>
    <n v="4346"/>
    <s v="Briana Massey"/>
    <s v="heatherwilliams@example.net"/>
    <n v="44"/>
    <s v="Female"/>
    <x v="10"/>
    <d v="2021-06-19T00:00:00"/>
    <x v="2"/>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x v="2"/>
    <m/>
    <x v="1"/>
    <s v="Social media"/>
    <m/>
    <m/>
    <x v="0"/>
    <x v="1"/>
    <x v="8"/>
    <x v="1"/>
    <x v="0"/>
    <x v="1"/>
    <n v="0.64375000000000004"/>
  </r>
  <r>
    <n v="4347"/>
    <s v="Mrs. Crystal Callahan"/>
    <s v="ynguyen@example.org"/>
    <n v="57"/>
    <s v="Male"/>
    <x v="5"/>
    <d v="2021-05-18T00:00:00"/>
    <x v="3"/>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x v="0"/>
    <m/>
    <x v="1"/>
    <s v="Chat"/>
    <d v="2023-06-01T02:37:34"/>
    <m/>
    <x v="0"/>
    <x v="0"/>
    <x v="1"/>
    <x v="1"/>
    <x v="0"/>
    <x v="0"/>
    <n v="0.80625000000000002"/>
  </r>
  <r>
    <n v="4348"/>
    <s v="Timothy Garcia"/>
    <s v="carrieschultz@example.org"/>
    <n v="57"/>
    <s v="Female"/>
    <x v="5"/>
    <d v="2020-12-08T00:00:00"/>
    <x v="2"/>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x v="0"/>
    <m/>
    <x v="1"/>
    <s v="Phone"/>
    <d v="2023-06-01T02:07:35"/>
    <m/>
    <x v="0"/>
    <x v="1"/>
    <x v="10"/>
    <x v="1"/>
    <x v="0"/>
    <x v="0"/>
    <n v="0.66249999999999998"/>
  </r>
  <r>
    <n v="4349"/>
    <s v="Jordan Farmer"/>
    <s v="palmersamuel@example.com"/>
    <n v="21"/>
    <s v="Male"/>
    <x v="27"/>
    <d v="2021-08-01T00:00:00"/>
    <x v="4"/>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x v="0"/>
    <m/>
    <x v="1"/>
    <s v="Phone"/>
    <d v="2023-06-01T01:47:37"/>
    <m/>
    <x v="0"/>
    <x v="8"/>
    <x v="5"/>
    <x v="1"/>
    <x v="0"/>
    <x v="0"/>
    <n v="0.25624999999999998"/>
  </r>
  <r>
    <n v="4350"/>
    <s v="Steve Smith"/>
    <s v="amydillon@example.net"/>
    <n v="21"/>
    <s v="Female"/>
    <x v="34"/>
    <d v="2021-05-25T00:00:00"/>
    <x v="3"/>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x v="0"/>
    <m/>
    <x v="2"/>
    <s v="Chat"/>
    <d v="2023-06-01T15:51:38"/>
    <m/>
    <x v="0"/>
    <x v="0"/>
    <x v="1"/>
    <x v="1"/>
    <x v="0"/>
    <x v="0"/>
    <n v="0.80625000000000002"/>
  </r>
  <r>
    <n v="4351"/>
    <s v="Katherine Reid"/>
    <s v="myersrachel@example.org"/>
    <n v="67"/>
    <s v="Male"/>
    <x v="29"/>
    <d v="2021-01-19T00:00:00"/>
    <x v="2"/>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x v="2"/>
    <m/>
    <x v="0"/>
    <s v="Phone"/>
    <m/>
    <m/>
    <x v="0"/>
    <x v="1"/>
    <x v="6"/>
    <x v="0"/>
    <x v="0"/>
    <x v="1"/>
    <n v="0.79374999999999996"/>
  </r>
  <r>
    <n v="4352"/>
    <s v="Susan Duncan"/>
    <s v="kelleylindsay@example.com"/>
    <n v="58"/>
    <s v="Female"/>
    <x v="23"/>
    <d v="2020-09-17T00:00:00"/>
    <x v="2"/>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x v="1"/>
    <s v="Best he meeting economic."/>
    <x v="2"/>
    <s v="Phone"/>
    <d v="2023-06-01T03:53:41"/>
    <d v="2023-06-01T09:12:41"/>
    <x v="4"/>
    <x v="10"/>
    <x v="9"/>
    <x v="1"/>
    <x v="1"/>
    <x v="1"/>
    <n v="0.22500000000000001"/>
  </r>
  <r>
    <n v="4353"/>
    <s v="Terry Flores"/>
    <s v="dpham@example.com"/>
    <n v="28"/>
    <s v="Male"/>
    <x v="16"/>
    <d v="2021-06-21T00:00:00"/>
    <x v="2"/>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x v="0"/>
    <m/>
    <x v="2"/>
    <s v="Email"/>
    <d v="2023-06-01T01:42:42"/>
    <m/>
    <x v="0"/>
    <x v="2"/>
    <x v="8"/>
    <x v="1"/>
    <x v="0"/>
    <x v="0"/>
    <n v="0.56874999999999998"/>
  </r>
  <r>
    <n v="4354"/>
    <s v="Ashley Acevedo"/>
    <s v="wallen@example.com"/>
    <n v="64"/>
    <s v="Other"/>
    <x v="15"/>
    <d v="2021-09-10T00:00:00"/>
    <x v="4"/>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x v="0"/>
    <m/>
    <x v="3"/>
    <s v="Chat"/>
    <d v="2023-06-01T01:14:43"/>
    <m/>
    <x v="0"/>
    <x v="8"/>
    <x v="9"/>
    <x v="1"/>
    <x v="0"/>
    <x v="0"/>
    <n v="0.21249999999999999"/>
  </r>
  <r>
    <n v="4355"/>
    <s v="April Anthony"/>
    <s v="michelle74@example.org"/>
    <n v="55"/>
    <s v="Other"/>
    <x v="3"/>
    <d v="2020-04-12T00:00:00"/>
    <x v="1"/>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x v="1"/>
    <s v="Marriage rule senior simple each protect."/>
    <x v="2"/>
    <s v="Chat"/>
    <d v="2023-06-01T07:34:45"/>
    <d v="2023-06-01T16:23:45"/>
    <x v="1"/>
    <x v="2"/>
    <x v="11"/>
    <x v="1"/>
    <x v="1"/>
    <x v="1"/>
    <n v="0.65"/>
  </r>
  <r>
    <n v="4356"/>
    <s v="Karen Collins"/>
    <s v="kyle57@example.net"/>
    <n v="31"/>
    <s v="Female"/>
    <x v="37"/>
    <d v="2020-07-23T00:00:00"/>
    <x v="1"/>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x v="0"/>
    <m/>
    <x v="0"/>
    <s v="Chat"/>
    <d v="2023-06-01T00:27:46"/>
    <m/>
    <x v="0"/>
    <x v="10"/>
    <x v="2"/>
    <x v="0"/>
    <x v="0"/>
    <x v="0"/>
    <n v="0.17499999999999999"/>
  </r>
  <r>
    <n v="4357"/>
    <s v="Justin Wilkerson"/>
    <s v="lydiamitchell@example.org"/>
    <n v="31"/>
    <s v="Male"/>
    <x v="9"/>
    <d v="2021-12-08T00:00:00"/>
    <x v="2"/>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x v="1"/>
    <s v="Thus drop evening staff identify building any market."/>
    <x v="3"/>
    <s v="Email"/>
    <d v="2023-06-01T11:13:47"/>
    <d v="2023-06-01T09:37:47"/>
    <x v="1"/>
    <x v="0"/>
    <x v="10"/>
    <x v="1"/>
    <x v="1"/>
    <x v="1"/>
    <n v="0.78125"/>
  </r>
  <r>
    <n v="4358"/>
    <s v="Henry Stevens"/>
    <s v="ryan64@example.com"/>
    <n v="59"/>
    <s v="Male"/>
    <x v="17"/>
    <d v="2021-04-29T00:00:00"/>
    <x v="4"/>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x v="0"/>
    <m/>
    <x v="2"/>
    <s v="Social media"/>
    <d v="2023-06-01T18:25:49"/>
    <m/>
    <x v="0"/>
    <x v="2"/>
    <x v="11"/>
    <x v="1"/>
    <x v="0"/>
    <x v="0"/>
    <n v="0.65"/>
  </r>
  <r>
    <n v="4359"/>
    <s v="Kristina Hernandez"/>
    <s v="johnsongary@example.net"/>
    <n v="65"/>
    <s v="Female"/>
    <x v="39"/>
    <d v="2020-01-16T00:00:00"/>
    <x v="4"/>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x v="0"/>
    <m/>
    <x v="2"/>
    <s v="Email"/>
    <d v="2023-06-01T21:17:51"/>
    <m/>
    <x v="0"/>
    <x v="1"/>
    <x v="6"/>
    <x v="1"/>
    <x v="0"/>
    <x v="0"/>
    <n v="0.79374999999999996"/>
  </r>
  <r>
    <n v="4360"/>
    <s v="David Bradley"/>
    <s v="adam67@example.net"/>
    <n v="25"/>
    <s v="Female"/>
    <x v="37"/>
    <d v="2021-01-12T00:00:00"/>
    <x v="3"/>
    <s v="Product setup"/>
    <s v="I'm having an issue with the {product_purchased}. Please assist. [23/12/2014, 6:22:48 AM] Remy: I think you're not playing with those [23/12/2014, 6: I've tried using different cables, adapters, or peripherals with my {product_purchased}, but the issue persists."/>
    <x v="0"/>
    <m/>
    <x v="0"/>
    <s v="Phone"/>
    <d v="2023-06-01T07:57:52"/>
    <m/>
    <x v="0"/>
    <x v="5"/>
    <x v="6"/>
    <x v="0"/>
    <x v="0"/>
    <x v="0"/>
    <n v="0.21249999999999999"/>
  </r>
  <r>
    <n v="4361"/>
    <s v="Tina Peters"/>
    <s v="hollandtracy@example.com"/>
    <n v="68"/>
    <s v="Female"/>
    <x v="22"/>
    <d v="2020-07-14T00:00:00"/>
    <x v="2"/>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x v="1"/>
    <s v="Her suggest side early serious down."/>
    <x v="3"/>
    <s v="Phone"/>
    <d v="2023-06-01T08:22:55"/>
    <d v="2023-06-01T03:15:55"/>
    <x v="2"/>
    <x v="6"/>
    <x v="2"/>
    <x v="1"/>
    <x v="1"/>
    <x v="1"/>
    <n v="0.47499999999999998"/>
  </r>
  <r>
    <n v="4362"/>
    <s v="Nancy Estrada"/>
    <s v="justinbean@example.net"/>
    <n v="48"/>
    <s v="Other"/>
    <x v="35"/>
    <d v="2020-10-20T00:00:00"/>
    <x v="4"/>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x v="2"/>
    <m/>
    <x v="2"/>
    <s v="Chat"/>
    <m/>
    <m/>
    <x v="0"/>
    <x v="6"/>
    <x v="7"/>
    <x v="0"/>
    <x v="0"/>
    <x v="1"/>
    <n v="0.48749999999999999"/>
  </r>
  <r>
    <n v="4363"/>
    <s v="Justin Buchanan"/>
    <s v="riverajonathan@example.org"/>
    <n v="51"/>
    <s v="Other"/>
    <x v="40"/>
    <d v="2020-07-14T00:00:00"/>
    <x v="2"/>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x v="0"/>
    <m/>
    <x v="1"/>
    <s v="Email"/>
    <d v="2023-06-01T09:56:58"/>
    <m/>
    <x v="0"/>
    <x v="0"/>
    <x v="2"/>
    <x v="1"/>
    <x v="0"/>
    <x v="0"/>
    <n v="1.0687500000000001"/>
  </r>
  <r>
    <n v="4364"/>
    <s v="Gary Reyes"/>
    <s v="eric13@example.org"/>
    <n v="40"/>
    <s v="Female"/>
    <x v="37"/>
    <d v="2020-12-14T00:00:00"/>
    <x v="0"/>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x v="2"/>
    <m/>
    <x v="1"/>
    <s v="Social media"/>
    <m/>
    <m/>
    <x v="0"/>
    <x v="5"/>
    <x v="10"/>
    <x v="1"/>
    <x v="0"/>
    <x v="1"/>
    <n v="0.27500000000000002"/>
  </r>
  <r>
    <n v="4365"/>
    <s v="Erin Miller"/>
    <s v="yolandaduarte@example.net"/>
    <n v="32"/>
    <s v="Male"/>
    <x v="38"/>
    <d v="2020-03-05T00:00:00"/>
    <x v="0"/>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x v="0"/>
    <m/>
    <x v="1"/>
    <s v="Email"/>
    <d v="2023-06-01T19:20:01"/>
    <m/>
    <x v="0"/>
    <x v="2"/>
    <x v="0"/>
    <x v="1"/>
    <x v="0"/>
    <x v="0"/>
    <n v="0.64375000000000004"/>
  </r>
  <r>
    <n v="4366"/>
    <s v="Elizabeth Kennedy"/>
    <s v="stephanie51@example.com"/>
    <n v="62"/>
    <s v="Female"/>
    <x v="16"/>
    <d v="2021-08-10T00:00:00"/>
    <x v="1"/>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x v="2"/>
    <m/>
    <x v="2"/>
    <s v="Phone"/>
    <m/>
    <m/>
    <x v="0"/>
    <x v="3"/>
    <x v="5"/>
    <x v="0"/>
    <x v="0"/>
    <x v="1"/>
    <n v="0.24374999999999999"/>
  </r>
  <r>
    <n v="4367"/>
    <s v="William Johnson"/>
    <s v="gail67@example.com"/>
    <n v="30"/>
    <s v="Other"/>
    <x v="24"/>
    <d v="2020-06-28T00:00:00"/>
    <x v="3"/>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x v="2"/>
    <m/>
    <x v="0"/>
    <s v="Phone"/>
    <m/>
    <m/>
    <x v="0"/>
    <x v="0"/>
    <x v="8"/>
    <x v="0"/>
    <x v="0"/>
    <x v="1"/>
    <n v="0.84375"/>
  </r>
  <r>
    <n v="4368"/>
    <s v="Miss Donna Graham DDS"/>
    <s v="thompsontheodore@example.org"/>
    <n v="53"/>
    <s v="Male"/>
    <x v="24"/>
    <d v="2020-02-22T00:00:00"/>
    <x v="3"/>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x v="1"/>
    <s v="Since capital discuss play yes."/>
    <x v="2"/>
    <s v="Social media"/>
    <d v="2023-06-01T16:08:05"/>
    <d v="2023-06-01T20:11:05"/>
    <x v="3"/>
    <x v="3"/>
    <x v="4"/>
    <x v="1"/>
    <x v="1"/>
    <x v="1"/>
    <n v="0.22500000000000001"/>
  </r>
  <r>
    <n v="4369"/>
    <s v="Elijah Allen"/>
    <s v="heidi20@example.com"/>
    <n v="37"/>
    <s v="Female"/>
    <x v="30"/>
    <d v="2021-12-15T00:00:00"/>
    <x v="0"/>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x v="2"/>
    <m/>
    <x v="2"/>
    <s v="Email"/>
    <m/>
    <m/>
    <x v="0"/>
    <x v="6"/>
    <x v="10"/>
    <x v="0"/>
    <x v="0"/>
    <x v="1"/>
    <n v="0.46875"/>
  </r>
  <r>
    <n v="4370"/>
    <s v="Jennifer Barker"/>
    <s v="jessica49@example.net"/>
    <n v="36"/>
    <s v="Other"/>
    <x v="30"/>
    <d v="2021-05-17T00:00:00"/>
    <x v="0"/>
    <s v="Refund request"/>
    <s v="I'm having an issue with the {product_purchased}. Please assist. */ if ($product_cursed == &quot; $7 &quot; &amp;&amp; ( $product_purchased - notempty(${product_cursed}))) { set This problem started occurring after the recent software update. I haven't made any other changes to the device."/>
    <x v="0"/>
    <m/>
    <x v="2"/>
    <s v="Phone"/>
    <d v="2023-06-01T17:50:07"/>
    <m/>
    <x v="0"/>
    <x v="3"/>
    <x v="1"/>
    <x v="1"/>
    <x v="0"/>
    <x v="0"/>
    <n v="0.2"/>
  </r>
  <r>
    <n v="4371"/>
    <s v="David Moreno"/>
    <s v="chandlerpeter@example.net"/>
    <n v="38"/>
    <s v="Male"/>
    <x v="23"/>
    <d v="2020-05-01T00:00:00"/>
    <x v="2"/>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x v="0"/>
    <m/>
    <x v="2"/>
    <s v="Chat"/>
    <d v="2023-06-01T22:03:09"/>
    <m/>
    <x v="0"/>
    <x v="9"/>
    <x v="1"/>
    <x v="1"/>
    <x v="0"/>
    <x v="0"/>
    <n v="0.22500000000000001"/>
  </r>
  <r>
    <n v="4372"/>
    <s v="Ethan Spencer"/>
    <s v="buckapril@example.org"/>
    <n v="57"/>
    <s v="Other"/>
    <x v="29"/>
    <d v="2020-07-24T00:00:00"/>
    <x v="1"/>
    <s v="Product compatibility"/>
    <s v="I'm having an issue with the {product_purchased}. Please assist._x000a__x000a_Thank you for your efforts. I've noticed a peculiar error message popping up on my {product_purchased} screen. It says '{error_message}'. What does it mean?"/>
    <x v="2"/>
    <m/>
    <x v="2"/>
    <s v="Email"/>
    <m/>
    <m/>
    <x v="0"/>
    <x v="9"/>
    <x v="2"/>
    <x v="0"/>
    <x v="0"/>
    <x v="1"/>
    <n v="0.18124999999999999"/>
  </r>
  <r>
    <n v="4373"/>
    <s v="Charles Manning"/>
    <s v="joshua87@example.org"/>
    <n v="43"/>
    <s v="Other"/>
    <x v="1"/>
    <d v="2020-11-23T00:00:00"/>
    <x v="2"/>
    <s v="Display issue"/>
    <s v="I'm having an issue with the {product_purchased}. Please assist. I am unable to make this payment. Thank you for your support and interest. I've performed a factory reset on my {product_purchased}, hoping it would resolve the problem, but it didn't help."/>
    <x v="0"/>
    <m/>
    <x v="1"/>
    <s v="Social media"/>
    <d v="2023-06-01T08:41:11"/>
    <m/>
    <x v="0"/>
    <x v="10"/>
    <x v="3"/>
    <x v="1"/>
    <x v="0"/>
    <x v="0"/>
    <n v="0.21249999999999999"/>
  </r>
  <r>
    <n v="4374"/>
    <s v="Erin Bauer MD"/>
    <s v="lherrera@example.com"/>
    <n v="35"/>
    <s v="Male"/>
    <x v="34"/>
    <d v="2020-04-27T00:00:00"/>
    <x v="4"/>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x v="0"/>
    <m/>
    <x v="3"/>
    <s v="Phone"/>
    <d v="2023-06-01T15:13:13"/>
    <m/>
    <x v="0"/>
    <x v="6"/>
    <x v="11"/>
    <x v="1"/>
    <x v="0"/>
    <x v="0"/>
    <n v="0.53125"/>
  </r>
  <r>
    <n v="4375"/>
    <s v="Antonio White"/>
    <s v="juliehall@example.net"/>
    <n v="40"/>
    <s v="Female"/>
    <x v="38"/>
    <d v="2021-10-10T00:00:00"/>
    <x v="1"/>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x v="1"/>
    <s v="Country administration team film shoulder various mind."/>
    <x v="0"/>
    <s v="Social media"/>
    <d v="2023-06-01T09:20:14"/>
    <d v="2023-06-01T15:25:14"/>
    <x v="4"/>
    <x v="2"/>
    <x v="7"/>
    <x v="1"/>
    <x v="1"/>
    <x v="1"/>
    <n v="0.7"/>
  </r>
  <r>
    <n v="4376"/>
    <s v="Hannah Mccullough"/>
    <s v="graymark@example.net"/>
    <n v="50"/>
    <s v="Female"/>
    <x v="18"/>
    <d v="2020-03-12T00:00:00"/>
    <x v="0"/>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x v="0"/>
    <m/>
    <x v="0"/>
    <s v="Email"/>
    <d v="2023-06-01T23:15:15"/>
    <m/>
    <x v="0"/>
    <x v="2"/>
    <x v="0"/>
    <x v="0"/>
    <x v="0"/>
    <x v="0"/>
    <n v="0.64375000000000004"/>
  </r>
  <r>
    <n v="4377"/>
    <s v="Michael Arnold"/>
    <s v="alexandra86@example.org"/>
    <n v="18"/>
    <s v="Male"/>
    <x v="37"/>
    <d v="2020-09-04T00:00:00"/>
    <x v="3"/>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x v="2"/>
    <m/>
    <x v="1"/>
    <s v="Phone"/>
    <m/>
    <m/>
    <x v="0"/>
    <x v="2"/>
    <x v="9"/>
    <x v="1"/>
    <x v="0"/>
    <x v="1"/>
    <n v="0.61250000000000004"/>
  </r>
  <r>
    <n v="4378"/>
    <s v="Olivia Riggs"/>
    <s v="deleonsherry@example.com"/>
    <n v="63"/>
    <s v="Male"/>
    <x v="4"/>
    <d v="2020-05-05T00:00:00"/>
    <x v="3"/>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x v="1"/>
    <s v="Prevent sense back."/>
    <x v="0"/>
    <s v="Phone"/>
    <d v="2023-06-01T20:12:18"/>
    <d v="2023-05-31T23:55:18"/>
    <x v="1"/>
    <x v="6"/>
    <x v="1"/>
    <x v="1"/>
    <x v="1"/>
    <x v="1"/>
    <n v="0.38124999999999998"/>
  </r>
  <r>
    <n v="4379"/>
    <s v="Cathy Rodriguez"/>
    <s v="sbuchanan@example.net"/>
    <n v="46"/>
    <s v="Male"/>
    <x v="20"/>
    <d v="2020-08-06T00:00:00"/>
    <x v="1"/>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x v="1"/>
    <s v="Physical scientist home since."/>
    <x v="0"/>
    <s v="Chat"/>
    <d v="2023-06-01T00:52:19"/>
    <d v="2023-06-01T22:27:19"/>
    <x v="3"/>
    <x v="1"/>
    <x v="5"/>
    <x v="1"/>
    <x v="1"/>
    <x v="1"/>
    <n v="0.625"/>
  </r>
  <r>
    <n v="4380"/>
    <s v="Barbara Gregory"/>
    <s v="keith85@example.net"/>
    <n v="24"/>
    <s v="Female"/>
    <x v="31"/>
    <d v="2020-05-04T00:00:00"/>
    <x v="1"/>
    <s v="Refund request"/>
    <s v="I'm having an issue with the {product_purchased}. Please assist. (Also see_x000a__x000a_https://filedetails.freedesktop.org/c...) I'm concerned about the security of my {product_purchased} and would like to ensure that my data is safe."/>
    <x v="1"/>
    <s v="Anyone eight church piece."/>
    <x v="0"/>
    <s v="Email"/>
    <d v="2023-06-01T04:48:20"/>
    <d v="2023-06-01T02:29:20"/>
    <x v="3"/>
    <x v="4"/>
    <x v="1"/>
    <x v="1"/>
    <x v="1"/>
    <x v="1"/>
    <n v="0.36875000000000002"/>
  </r>
  <r>
    <n v="4381"/>
    <s v="Anne Richards"/>
    <s v="andrea41@example.net"/>
    <n v="59"/>
    <s v="Male"/>
    <x v="5"/>
    <d v="2020-05-07T00:00:00"/>
    <x v="4"/>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x v="0"/>
    <m/>
    <x v="2"/>
    <s v="Email"/>
    <d v="2023-06-01T00:58:22"/>
    <m/>
    <x v="0"/>
    <x v="2"/>
    <x v="1"/>
    <x v="1"/>
    <x v="0"/>
    <x v="0"/>
    <n v="0.72499999999999998"/>
  </r>
  <r>
    <n v="4382"/>
    <s v="Jennifer Clark"/>
    <s v="wwilson@example.net"/>
    <n v="57"/>
    <s v="Female"/>
    <x v="27"/>
    <d v="2020-11-24T00:00:00"/>
    <x v="1"/>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x v="0"/>
    <m/>
    <x v="3"/>
    <s v="Chat"/>
    <d v="2023-05-31T23:59:23"/>
    <m/>
    <x v="0"/>
    <x v="0"/>
    <x v="3"/>
    <x v="1"/>
    <x v="0"/>
    <x v="0"/>
    <n v="0.9375"/>
  </r>
  <r>
    <n v="4383"/>
    <s v="Jennifer Hunt"/>
    <s v="angela04@example.net"/>
    <n v="28"/>
    <s v="Female"/>
    <x v="11"/>
    <d v="2020-03-29T00:00:00"/>
    <x v="1"/>
    <s v="Product setup"/>
    <s v="I'm having an issue with the {product_purchased}. Please assist. * ** * @param psql As MySQL database to query. */ function get_products { [ 1] = 5 } function set_products { [ 2] I'm not sure if this issue is specific to my device or if others have reported similar problems."/>
    <x v="1"/>
    <s v="Guy sound together fact."/>
    <x v="0"/>
    <s v="Email"/>
    <d v="2023-06-01T11:04:25"/>
    <d v="2023-06-01T14:56:25"/>
    <x v="5"/>
    <x v="4"/>
    <x v="0"/>
    <x v="1"/>
    <x v="1"/>
    <x v="1"/>
    <n v="0.36875000000000002"/>
  </r>
  <r>
    <n v="4384"/>
    <s v="Teresa Medina"/>
    <s v="lbeck@example.org"/>
    <n v="49"/>
    <s v="Other"/>
    <x v="31"/>
    <d v="2020-10-25T00:00:00"/>
    <x v="1"/>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x v="1"/>
    <s v="Rate keep hope wide charge ask statement."/>
    <x v="0"/>
    <s v="Phone"/>
    <d v="2023-06-01T17:57:27"/>
    <d v="2023-06-01T20:35:27"/>
    <x v="4"/>
    <x v="1"/>
    <x v="7"/>
    <x v="1"/>
    <x v="1"/>
    <x v="1"/>
    <n v="0.79374999999999996"/>
  </r>
  <r>
    <n v="4385"/>
    <s v="Robert Leblanc"/>
    <s v="kevin24@example.org"/>
    <n v="61"/>
    <s v="Female"/>
    <x v="21"/>
    <d v="2020-06-01T00:00:00"/>
    <x v="4"/>
    <s v="Cancellation request"/>
    <s v="I've accidentally deleted important data from my {product_purchased}. Is there any way to recover the deleted files? I need them urgently. I've followed the troubleshooting steps mentioned in the user manual, but the issue persists."/>
    <x v="0"/>
    <m/>
    <x v="2"/>
    <s v="Phone"/>
    <d v="2023-06-01T19:12:27"/>
    <m/>
    <x v="0"/>
    <x v="2"/>
    <x v="8"/>
    <x v="1"/>
    <x v="0"/>
    <x v="0"/>
    <n v="0.56874999999999998"/>
  </r>
  <r>
    <n v="4386"/>
    <s v="Cassandra Warren"/>
    <s v="jessica27@example.org"/>
    <n v="67"/>
    <s v="Other"/>
    <x v="8"/>
    <d v="2020-10-09T00:00:00"/>
    <x v="1"/>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x v="1"/>
    <s v="Success design discuss over learn agency camera just."/>
    <x v="3"/>
    <s v="Email"/>
    <d v="2023-06-01T15:52:28"/>
    <d v="2023-06-01T15:59:28"/>
    <x v="3"/>
    <x v="7"/>
    <x v="7"/>
    <x v="1"/>
    <x v="1"/>
    <x v="1"/>
    <n v="0.2"/>
  </r>
  <r>
    <n v="4387"/>
    <s v="Rick Stephens"/>
    <s v="georgemontoya@example.com"/>
    <n v="24"/>
    <s v="Male"/>
    <x v="9"/>
    <d v="2021-06-23T00:00:00"/>
    <x v="1"/>
    <s v="Battery life"/>
    <s v="I'm having an issue with the {product_purchased}. Please assist. My account has failed. Please contact me for an update. $1,000.00_x000a__x000a_5 1/2&quot; by 1/5&quot; 1 1/ I'm concerned about the security of my {product_purchased} and would like to ensure that my data is safe."/>
    <x v="0"/>
    <m/>
    <x v="1"/>
    <s v="Chat"/>
    <d v="2023-06-01T16:24:30"/>
    <m/>
    <x v="0"/>
    <x v="6"/>
    <x v="8"/>
    <x v="1"/>
    <x v="0"/>
    <x v="0"/>
    <n v="0.46250000000000002"/>
  </r>
  <r>
    <n v="4388"/>
    <s v="Monica Odonnell"/>
    <s v="gevans@example.com"/>
    <n v="55"/>
    <s v="Male"/>
    <x v="10"/>
    <d v="2021-04-24T00:00:00"/>
    <x v="1"/>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x v="2"/>
    <m/>
    <x v="0"/>
    <s v="Phone"/>
    <m/>
    <m/>
    <x v="0"/>
    <x v="4"/>
    <x v="11"/>
    <x v="0"/>
    <x v="0"/>
    <x v="1"/>
    <n v="0.42499999999999999"/>
  </r>
  <r>
    <n v="4389"/>
    <s v="Jeremy Brown"/>
    <s v="howellashley@example.net"/>
    <n v="27"/>
    <s v="Female"/>
    <x v="29"/>
    <d v="2020-10-03T00:00:00"/>
    <x v="2"/>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x v="1"/>
    <s v="Short build pass month fund seat structure concern."/>
    <x v="0"/>
    <s v="Social media"/>
    <d v="2023-06-01T13:26:33"/>
    <d v="2023-06-01T15:33:33"/>
    <x v="3"/>
    <x v="1"/>
    <x v="7"/>
    <x v="1"/>
    <x v="1"/>
    <x v="1"/>
    <n v="0.79374999999999996"/>
  </r>
  <r>
    <n v="4390"/>
    <s v="Frank Brandt"/>
    <s v="dennisortiz@example.org"/>
    <n v="48"/>
    <s v="Male"/>
    <x v="30"/>
    <d v="2020-10-27T00:00:00"/>
    <x v="2"/>
    <s v="Installation support"/>
    <s v="I'm having an issue with the {product_purchased}. Please assist. 1 3 5 6 7 8 9 10 11 12 13 14 15 16 17 18 19 20 21 22 23 24 25 26 27 28 29 30 31 32 33 34 35 I've already contacted customer support multiple times, but the issue remains unresolved."/>
    <x v="2"/>
    <m/>
    <x v="2"/>
    <s v="Social media"/>
    <m/>
    <m/>
    <x v="0"/>
    <x v="4"/>
    <x v="7"/>
    <x v="0"/>
    <x v="0"/>
    <x v="1"/>
    <n v="0.48125000000000001"/>
  </r>
  <r>
    <n v="4391"/>
    <s v="Anthony Rivera"/>
    <s v="erin11@example.com"/>
    <n v="65"/>
    <s v="Male"/>
    <x v="41"/>
    <d v="2020-10-06T00:00:00"/>
    <x v="1"/>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x v="1"/>
    <s v="Street someone go create right."/>
    <x v="1"/>
    <s v="Chat"/>
    <d v="2023-06-01T11:45:37"/>
    <d v="2023-06-01T18:01:37"/>
    <x v="1"/>
    <x v="8"/>
    <x v="7"/>
    <x v="1"/>
    <x v="1"/>
    <x v="1"/>
    <n v="0.20624999999999999"/>
  </r>
  <r>
    <n v="4392"/>
    <s v="William Anderson"/>
    <s v="nicolesmith@example.org"/>
    <n v="37"/>
    <s v="Other"/>
    <x v="9"/>
    <d v="2021-06-22T00:00:00"/>
    <x v="2"/>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x v="2"/>
    <m/>
    <x v="3"/>
    <s v="Email"/>
    <m/>
    <m/>
    <x v="0"/>
    <x v="2"/>
    <x v="8"/>
    <x v="1"/>
    <x v="0"/>
    <x v="1"/>
    <n v="0.56874999999999998"/>
  </r>
  <r>
    <n v="4393"/>
    <s v="Christian Hamilton"/>
    <s v="doughertytravis@example.net"/>
    <n v="22"/>
    <s v="Male"/>
    <x v="29"/>
    <d v="2021-09-20T00:00:00"/>
    <x v="2"/>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x v="0"/>
    <m/>
    <x v="1"/>
    <s v="Chat"/>
    <d v="2023-06-01T07:56:39"/>
    <m/>
    <x v="0"/>
    <x v="6"/>
    <x v="9"/>
    <x v="1"/>
    <x v="0"/>
    <x v="0"/>
    <n v="0.4"/>
  </r>
  <r>
    <n v="4394"/>
    <s v="Tyler Gray"/>
    <s v="calebguzman@example.com"/>
    <n v="44"/>
    <s v="Other"/>
    <x v="7"/>
    <d v="2020-10-15T00:00:00"/>
    <x v="3"/>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x v="0"/>
    <m/>
    <x v="3"/>
    <s v="Phone"/>
    <d v="2023-06-01T04:55:41"/>
    <m/>
    <x v="0"/>
    <x v="10"/>
    <x v="7"/>
    <x v="1"/>
    <x v="0"/>
    <x v="0"/>
    <n v="0.25624999999999998"/>
  </r>
  <r>
    <n v="4395"/>
    <s v="Dr. John Mcbride"/>
    <s v="lukemontgomery@example.com"/>
    <n v="23"/>
    <s v="Male"/>
    <x v="28"/>
    <d v="2020-09-01T00:00:00"/>
    <x v="1"/>
    <s v="Product setup"/>
    <s v="My {product_purchased} crashed, and I lost all the data stored on it. Is there any way to recover the lost data?_x000a__x000a_Safari [1:47:42 AM +0100]: No, we have no I've checked for software updates, and my {product_purchased} is already running the latest version."/>
    <x v="0"/>
    <m/>
    <x v="0"/>
    <s v="Chat"/>
    <d v="2023-06-01T21:11:42"/>
    <m/>
    <x v="0"/>
    <x v="1"/>
    <x v="9"/>
    <x v="0"/>
    <x v="0"/>
    <x v="0"/>
    <n v="0.73124999999999996"/>
  </r>
  <r>
    <n v="4396"/>
    <s v="Amy Martinez"/>
    <s v="kmarshall@example.com"/>
    <n v="44"/>
    <s v="Other"/>
    <x v="7"/>
    <d v="2021-02-11T00:00:00"/>
    <x v="2"/>
    <s v="Account access"/>
    <s v="I'm having an issue with the {product_purchased}. Please assist._x000a__x000a_[0x0714ff000 - 0x0400]_x000a__x000a_Affected Products: Intel(R) Core(TM) i7- I'm worried that the issue might be hardware-related and might require repair or replacement."/>
    <x v="0"/>
    <m/>
    <x v="1"/>
    <s v="Phone"/>
    <d v="2023-06-01T18:45:43"/>
    <m/>
    <x v="0"/>
    <x v="0"/>
    <x v="4"/>
    <x v="1"/>
    <x v="0"/>
    <x v="0"/>
    <n v="0.9375"/>
  </r>
  <r>
    <n v="4397"/>
    <s v="Emily Ross"/>
    <s v="davidsmith@example.com"/>
    <n v="65"/>
    <s v="Female"/>
    <x v="20"/>
    <d v="2021-12-06T00:00:00"/>
    <x v="3"/>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x v="2"/>
    <m/>
    <x v="1"/>
    <s v="Chat"/>
    <m/>
    <m/>
    <x v="0"/>
    <x v="9"/>
    <x v="10"/>
    <x v="1"/>
    <x v="0"/>
    <x v="1"/>
    <n v="0.25624999999999998"/>
  </r>
  <r>
    <n v="4398"/>
    <s v="Jennifer Shea"/>
    <s v="bpena@example.org"/>
    <n v="23"/>
    <s v="Male"/>
    <x v="28"/>
    <d v="2020-04-20T00:00:00"/>
    <x v="3"/>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x v="2"/>
    <m/>
    <x v="2"/>
    <s v="Social media"/>
    <m/>
    <m/>
    <x v="0"/>
    <x v="4"/>
    <x v="11"/>
    <x v="0"/>
    <x v="0"/>
    <x v="1"/>
    <n v="0.42499999999999999"/>
  </r>
  <r>
    <n v="4399"/>
    <s v="Jeremy Bean"/>
    <s v="michael03@example.net"/>
    <n v="27"/>
    <s v="Female"/>
    <x v="16"/>
    <d v="2021-01-05T00:00:00"/>
    <x v="4"/>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x v="1"/>
    <s v="Share outside into factor boy treatment moment."/>
    <x v="0"/>
    <s v="Social media"/>
    <d v="2023-06-01T00:48:48"/>
    <d v="2023-06-01T07:16:48"/>
    <x v="4"/>
    <x v="4"/>
    <x v="6"/>
    <x v="1"/>
    <x v="1"/>
    <x v="1"/>
    <n v="0.51875000000000004"/>
  </r>
  <r>
    <n v="4400"/>
    <s v="Alicia Martin"/>
    <s v="riveranatasha@example.org"/>
    <n v="53"/>
    <s v="Female"/>
    <x v="32"/>
    <d v="2021-02-21T00:00:00"/>
    <x v="4"/>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x v="1"/>
    <s v="Feeling book space positive artist citizen success."/>
    <x v="3"/>
    <s v="Phone"/>
    <d v="2023-06-01T05:33:50"/>
    <d v="2023-06-01T22:46:50"/>
    <x v="3"/>
    <x v="8"/>
    <x v="4"/>
    <x v="1"/>
    <x v="1"/>
    <x v="1"/>
    <n v="0.20624999999999999"/>
  </r>
  <r>
    <n v="4401"/>
    <s v="Rebecca Smith"/>
    <s v="huffapril@example.com"/>
    <n v="69"/>
    <s v="Other"/>
    <x v="9"/>
    <d v="2021-02-09T00:00:00"/>
    <x v="3"/>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x v="1"/>
    <s v="Simply product though there bank too."/>
    <x v="2"/>
    <s v="Chat"/>
    <d v="2023-06-01T14:51:52"/>
    <d v="2023-06-01T23:07:52"/>
    <x v="2"/>
    <x v="1"/>
    <x v="4"/>
    <x v="1"/>
    <x v="1"/>
    <x v="1"/>
    <n v="0.70625000000000004"/>
  </r>
  <r>
    <n v="4402"/>
    <s v="Elizabeth Berg"/>
    <s v="christopher56@example.net"/>
    <n v="54"/>
    <s v="Female"/>
    <x v="40"/>
    <d v="2021-08-19T00:00:00"/>
    <x v="1"/>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x v="0"/>
    <m/>
    <x v="2"/>
    <s v="Phone"/>
    <d v="2023-06-01T21:44:53"/>
    <m/>
    <x v="0"/>
    <x v="9"/>
    <x v="5"/>
    <x v="1"/>
    <x v="0"/>
    <x v="0"/>
    <n v="0.1875"/>
  </r>
  <r>
    <n v="4403"/>
    <s v="Heather Leonard"/>
    <s v="rachael65@example.net"/>
    <n v="62"/>
    <s v="Male"/>
    <x v="14"/>
    <d v="2020-09-25T00:00:00"/>
    <x v="2"/>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x v="2"/>
    <m/>
    <x v="1"/>
    <s v="Phone"/>
    <m/>
    <m/>
    <x v="0"/>
    <x v="7"/>
    <x v="9"/>
    <x v="1"/>
    <x v="0"/>
    <x v="1"/>
    <n v="0.3"/>
  </r>
  <r>
    <n v="4404"/>
    <s v="Steven Howard"/>
    <s v="yatesbryan@example.net"/>
    <n v="67"/>
    <s v="Male"/>
    <x v="17"/>
    <d v="2021-09-06T00:00:00"/>
    <x v="3"/>
    <s v="Installation support"/>
    <s v="I'm having an issue with the {product_purchased}. Please assist. Thanks!&quot; I've tried clearing the cache and data for the {product_purchased} app, but the issue persists."/>
    <x v="2"/>
    <m/>
    <x v="0"/>
    <s v="Chat"/>
    <m/>
    <m/>
    <x v="0"/>
    <x v="0"/>
    <x v="9"/>
    <x v="0"/>
    <x v="0"/>
    <x v="1"/>
    <n v="0.8"/>
  </r>
  <r>
    <n v="4405"/>
    <s v="Patrick Davis"/>
    <s v="xvillegas@example.net"/>
    <n v="19"/>
    <s v="Other"/>
    <x v="1"/>
    <d v="2020-01-13T00:00:00"/>
    <x v="3"/>
    <s v="Software bug"/>
    <s v="I'm having an issue with the {product_purchased}. Please assist. I'm not sure if this issue is specific to my device or if others have reported similar problems."/>
    <x v="1"/>
    <s v="Get half what million."/>
    <x v="2"/>
    <s v="Chat"/>
    <d v="2023-05-31T23:53:55"/>
    <d v="2023-06-01T02:02:55"/>
    <x v="5"/>
    <x v="3"/>
    <x v="6"/>
    <x v="1"/>
    <x v="1"/>
    <x v="1"/>
    <n v="0.27500000000000002"/>
  </r>
  <r>
    <n v="4406"/>
    <s v="Derek Tucker"/>
    <s v="christopherlewis@example.com"/>
    <n v="51"/>
    <s v="Female"/>
    <x v="19"/>
    <d v="2021-07-10T00:00:00"/>
    <x v="4"/>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x v="0"/>
    <m/>
    <x v="3"/>
    <s v="Chat"/>
    <d v="2023-06-01T22:57:57"/>
    <m/>
    <x v="0"/>
    <x v="6"/>
    <x v="2"/>
    <x v="1"/>
    <x v="0"/>
    <x v="0"/>
    <n v="0.47499999999999998"/>
  </r>
  <r>
    <n v="4407"/>
    <s v="Robert Cobb"/>
    <s v="ffuentes@example.com"/>
    <n v="41"/>
    <s v="Male"/>
    <x v="20"/>
    <d v="2020-07-25T00:00:00"/>
    <x v="3"/>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x v="0"/>
    <m/>
    <x v="2"/>
    <s v="Social media"/>
    <d v="2023-06-01T00:59:58"/>
    <m/>
    <x v="0"/>
    <x v="0"/>
    <x v="2"/>
    <x v="1"/>
    <x v="0"/>
    <x v="0"/>
    <n v="1.0687500000000001"/>
  </r>
  <r>
    <n v="4408"/>
    <s v="Colleen Roy"/>
    <s v="barneserica@example.net"/>
    <n v="46"/>
    <s v="Other"/>
    <x v="32"/>
    <d v="2021-09-27T00:00:00"/>
    <x v="0"/>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x v="0"/>
    <m/>
    <x v="2"/>
    <s v="Chat"/>
    <d v="2023-06-01T13:50:59"/>
    <m/>
    <x v="0"/>
    <x v="2"/>
    <x v="9"/>
    <x v="1"/>
    <x v="0"/>
    <x v="0"/>
    <n v="0.61250000000000004"/>
  </r>
  <r>
    <n v="4409"/>
    <s v="Kayla Flores"/>
    <s v="nicholehart@example.net"/>
    <n v="48"/>
    <s v="Male"/>
    <x v="22"/>
    <d v="2020-08-29T00:00:00"/>
    <x v="2"/>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x v="1"/>
    <s v="Very crime plant paper may."/>
    <x v="1"/>
    <s v="Chat"/>
    <d v="2023-06-01T18:51:00"/>
    <d v="2023-06-01T06:01:00"/>
    <x v="1"/>
    <x v="9"/>
    <x v="5"/>
    <x v="1"/>
    <x v="1"/>
    <x v="1"/>
    <n v="0.1875"/>
  </r>
  <r>
    <n v="4410"/>
    <s v="Kelly Williams"/>
    <s v="clarkjason@example.net"/>
    <n v="33"/>
    <s v="Female"/>
    <x v="18"/>
    <d v="2020-02-26T00:00:00"/>
    <x v="0"/>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x v="2"/>
    <m/>
    <x v="3"/>
    <s v="Phone"/>
    <m/>
    <m/>
    <x v="0"/>
    <x v="2"/>
    <x v="4"/>
    <x v="1"/>
    <x v="0"/>
    <x v="1"/>
    <n v="0.6875"/>
  </r>
  <r>
    <n v="4411"/>
    <s v="Brandon Wagner"/>
    <s v="peggy96@example.net"/>
    <n v="63"/>
    <s v="Female"/>
    <x v="14"/>
    <d v="2020-08-04T00:00:00"/>
    <x v="0"/>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x v="1"/>
    <s v="College citizen hospital live baby manager."/>
    <x v="2"/>
    <s v="Email"/>
    <d v="2023-06-01T08:11:03"/>
    <d v="2023-06-01T14:36:03"/>
    <x v="1"/>
    <x v="7"/>
    <x v="5"/>
    <x v="1"/>
    <x v="1"/>
    <x v="1"/>
    <n v="0.23749999999999999"/>
  </r>
  <r>
    <n v="4412"/>
    <s v="Randy Perez"/>
    <s v="stacey69@example.net"/>
    <n v="49"/>
    <s v="Other"/>
    <x v="5"/>
    <d v="2020-06-18T00:00:00"/>
    <x v="4"/>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x v="0"/>
    <m/>
    <x v="1"/>
    <s v="Email"/>
    <d v="2023-06-01T19:29:04"/>
    <m/>
    <x v="0"/>
    <x v="6"/>
    <x v="8"/>
    <x v="1"/>
    <x v="0"/>
    <x v="0"/>
    <n v="0.46250000000000002"/>
  </r>
  <r>
    <n v="4413"/>
    <s v="Dakota Lucas"/>
    <s v="howardjeffrey@example.org"/>
    <n v="61"/>
    <s v="Male"/>
    <x v="6"/>
    <d v="2021-06-29T00:00:00"/>
    <x v="4"/>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x v="1"/>
    <s v="Girl painting else west."/>
    <x v="3"/>
    <s v="Email"/>
    <d v="2023-06-01T14:00:06"/>
    <d v="2023-06-01T08:39:06"/>
    <x v="5"/>
    <x v="9"/>
    <x v="8"/>
    <x v="1"/>
    <x v="1"/>
    <x v="1"/>
    <n v="0.23125000000000001"/>
  </r>
  <r>
    <n v="4414"/>
    <s v="Dr. Kim Brewer"/>
    <s v="cfarmer@example.net"/>
    <n v="19"/>
    <s v="Female"/>
    <x v="10"/>
    <d v="2020-01-03T00:00:00"/>
    <x v="2"/>
    <s v="Payment issue"/>
    <s v="I'm having an issue with the {product_purchased}. Please assist. This is a problem of some sort. I'm concerned about the security of my {product_purchased} and would like to ensure that my data is safe."/>
    <x v="2"/>
    <m/>
    <x v="2"/>
    <s v="Social media"/>
    <m/>
    <m/>
    <x v="0"/>
    <x v="0"/>
    <x v="6"/>
    <x v="0"/>
    <x v="0"/>
    <x v="1"/>
    <n v="0.8"/>
  </r>
  <r>
    <n v="4415"/>
    <s v="Isaac Allen"/>
    <s v="tcastillo@example.org"/>
    <n v="35"/>
    <s v="Male"/>
    <x v="13"/>
    <d v="2020-06-07T00:00:00"/>
    <x v="3"/>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x v="2"/>
    <m/>
    <x v="0"/>
    <s v="Chat"/>
    <m/>
    <m/>
    <x v="0"/>
    <x v="1"/>
    <x v="8"/>
    <x v="0"/>
    <x v="0"/>
    <x v="1"/>
    <n v="0.64375000000000004"/>
  </r>
  <r>
    <n v="4416"/>
    <s v="Jason Harvey"/>
    <s v="jocelyn73@example.com"/>
    <n v="43"/>
    <s v="Male"/>
    <x v="2"/>
    <d v="2020-07-19T00:00:00"/>
    <x v="4"/>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x v="1"/>
    <s v="Me thing phone member threat step owner."/>
    <x v="3"/>
    <s v="Phone"/>
    <d v="2023-06-01T14:38:10"/>
    <d v="2023-06-01T18:12:10"/>
    <x v="1"/>
    <x v="5"/>
    <x v="2"/>
    <x v="1"/>
    <x v="1"/>
    <x v="1"/>
    <n v="0.25"/>
  </r>
  <r>
    <n v="4417"/>
    <s v="Melissa Smith"/>
    <s v="mark68@example.org"/>
    <n v="48"/>
    <s v="Male"/>
    <x v="7"/>
    <d v="2020-01-04T00:00:00"/>
    <x v="3"/>
    <s v="Display issue"/>
    <s v="I'm having an issue with the {product_purchased}. Please assist. I've never had one that didn't come with the package._x000a__x000a_Verified purchase: Yes | Condition: Pre-owned I've tried clearing the cache and data for the {product_purchased} app, but the issue persists."/>
    <x v="2"/>
    <m/>
    <x v="0"/>
    <s v="Email"/>
    <m/>
    <m/>
    <x v="0"/>
    <x v="1"/>
    <x v="6"/>
    <x v="0"/>
    <x v="0"/>
    <x v="1"/>
    <n v="0.79374999999999996"/>
  </r>
  <r>
    <n v="4418"/>
    <s v="Michael Riggs"/>
    <s v="elizabethkrause@example.org"/>
    <n v="56"/>
    <s v="Female"/>
    <x v="29"/>
    <d v="2020-05-18T00:00:00"/>
    <x v="4"/>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x v="1"/>
    <s v="Risk create center public."/>
    <x v="1"/>
    <s v="Email"/>
    <d v="2023-06-01T06:40:12"/>
    <d v="2023-06-01T14:15:12"/>
    <x v="4"/>
    <x v="0"/>
    <x v="1"/>
    <x v="1"/>
    <x v="1"/>
    <x v="1"/>
    <n v="0.80625000000000002"/>
  </r>
  <r>
    <n v="4419"/>
    <s v="Jennifer Mcdaniel"/>
    <s v="kathygalloway@example.com"/>
    <n v="31"/>
    <s v="Female"/>
    <x v="32"/>
    <d v="2020-12-08T00:00:00"/>
    <x v="1"/>
    <s v="Installation support"/>
    <s v="I'm having an issue with the {product_purchased}. Please assist. The current state of the payment is available at this address. I've checked for software updates, and my {product_purchased} is already running the latest version."/>
    <x v="0"/>
    <m/>
    <x v="3"/>
    <s v="Social media"/>
    <d v="2023-06-01T21:22:13"/>
    <m/>
    <x v="0"/>
    <x v="6"/>
    <x v="10"/>
    <x v="1"/>
    <x v="0"/>
    <x v="0"/>
    <n v="0.46875"/>
  </r>
  <r>
    <n v="4420"/>
    <s v="Christopher Moore"/>
    <s v="fritzanthony@example.org"/>
    <n v="67"/>
    <s v="Other"/>
    <x v="22"/>
    <d v="2021-06-24T00:00:00"/>
    <x v="1"/>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x v="0"/>
    <m/>
    <x v="0"/>
    <s v="Chat"/>
    <d v="2023-06-01T01:11:13"/>
    <m/>
    <x v="0"/>
    <x v="0"/>
    <x v="8"/>
    <x v="0"/>
    <x v="0"/>
    <x v="0"/>
    <n v="0.84375"/>
  </r>
  <r>
    <n v="4421"/>
    <s v="Caroline Krueger"/>
    <s v="bthompson@example.com"/>
    <n v="65"/>
    <s v="Other"/>
    <x v="29"/>
    <d v="2021-02-04T00:00:00"/>
    <x v="0"/>
    <s v="Software bug"/>
    <s v="I'm having an issue with the {product_purchased}. Please assist._x000a__x000a_In this case the new product was purchased through the account with no warranty. I'm concerned about the security of my {product_purchased} and would like to ensure that my data is safe."/>
    <x v="1"/>
    <s v="Ability really letter tax nearly fine."/>
    <x v="3"/>
    <s v="Chat"/>
    <d v="2023-06-01T13:51:14"/>
    <d v="2023-06-01T12:14:14"/>
    <x v="5"/>
    <x v="0"/>
    <x v="4"/>
    <x v="1"/>
    <x v="1"/>
    <x v="1"/>
    <n v="0.9375"/>
  </r>
  <r>
    <n v="4422"/>
    <s v="Jennifer Scott"/>
    <s v="ffrazier@example.org"/>
    <n v="19"/>
    <s v="Female"/>
    <x v="17"/>
    <d v="2020-07-08T00:00:00"/>
    <x v="3"/>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x v="2"/>
    <m/>
    <x v="2"/>
    <s v="Email"/>
    <m/>
    <m/>
    <x v="0"/>
    <x v="9"/>
    <x v="2"/>
    <x v="0"/>
    <x v="0"/>
    <x v="1"/>
    <n v="0.18124999999999999"/>
  </r>
  <r>
    <n v="4423"/>
    <s v="Angela Martinez"/>
    <s v="mcarter@example.org"/>
    <n v="23"/>
    <s v="Male"/>
    <x v="10"/>
    <d v="2020-02-15T00:00:00"/>
    <x v="2"/>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x v="0"/>
    <m/>
    <x v="2"/>
    <s v="Phone"/>
    <d v="2023-06-01T10:09:17"/>
    <m/>
    <x v="0"/>
    <x v="0"/>
    <x v="4"/>
    <x v="1"/>
    <x v="0"/>
    <x v="0"/>
    <n v="0.9375"/>
  </r>
  <r>
    <n v="4424"/>
    <s v="Kimberly Smith"/>
    <s v="nevans@example.com"/>
    <n v="31"/>
    <s v="Female"/>
    <x v="10"/>
    <d v="2020-12-09T00:00:00"/>
    <x v="2"/>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x v="1"/>
    <s v="Strong leader develop drop newspaper build job."/>
    <x v="0"/>
    <s v="Social media"/>
    <d v="2023-06-01T04:05:18"/>
    <d v="2023-06-01T10:37:18"/>
    <x v="5"/>
    <x v="10"/>
    <x v="10"/>
    <x v="1"/>
    <x v="1"/>
    <x v="1"/>
    <n v="0.23749999999999999"/>
  </r>
  <r>
    <n v="4425"/>
    <s v="Michelle Smith"/>
    <s v="cynthia08@example.net"/>
    <n v="42"/>
    <s v="Female"/>
    <x v="41"/>
    <d v="2021-06-13T00:00:00"/>
    <x v="3"/>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x v="1"/>
    <s v="Take thought hot join member the particular."/>
    <x v="3"/>
    <s v="Social media"/>
    <d v="2023-06-01T07:05:20"/>
    <d v="2023-06-01T06:50:20"/>
    <x v="1"/>
    <x v="1"/>
    <x v="8"/>
    <x v="1"/>
    <x v="1"/>
    <x v="1"/>
    <n v="0.64375000000000004"/>
  </r>
  <r>
    <n v="4426"/>
    <s v="Darius Larson"/>
    <s v="justinshaffer@example.org"/>
    <n v="45"/>
    <s v="Male"/>
    <x v="18"/>
    <d v="2020-04-02T00:00:00"/>
    <x v="1"/>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x v="1"/>
    <s v="Bank place those certain tax million."/>
    <x v="0"/>
    <s v="Chat"/>
    <d v="2023-06-01T03:35:22"/>
    <d v="2023-06-01T06:24:22"/>
    <x v="5"/>
    <x v="8"/>
    <x v="11"/>
    <x v="1"/>
    <x v="1"/>
    <x v="1"/>
    <n v="0.28125"/>
  </r>
  <r>
    <n v="4427"/>
    <s v="Tiffany Moore"/>
    <s v="valeriewright@example.org"/>
    <n v="56"/>
    <s v="Female"/>
    <x v="5"/>
    <d v="2021-01-18T00:00:00"/>
    <x v="0"/>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x v="1"/>
    <s v="Onto soldier provide best."/>
    <x v="1"/>
    <s v="Chat"/>
    <d v="2023-06-01T10:49:23"/>
    <d v="2023-06-01T04:17:23"/>
    <x v="4"/>
    <x v="6"/>
    <x v="6"/>
    <x v="1"/>
    <x v="1"/>
    <x v="1"/>
    <n v="0.35"/>
  </r>
  <r>
    <n v="4428"/>
    <s v="Melissa Hobbs"/>
    <s v="leonthomas@example.org"/>
    <n v="34"/>
    <s v="Male"/>
    <x v="1"/>
    <d v="2020-04-04T00:00:00"/>
    <x v="4"/>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x v="0"/>
    <m/>
    <x v="3"/>
    <s v="Social media"/>
    <d v="2023-06-01T15:59:24"/>
    <m/>
    <x v="0"/>
    <x v="8"/>
    <x v="11"/>
    <x v="1"/>
    <x v="0"/>
    <x v="0"/>
    <n v="0.28125"/>
  </r>
  <r>
    <n v="4429"/>
    <s v="Edward Hall"/>
    <s v="abell@example.com"/>
    <n v="54"/>
    <s v="Female"/>
    <x v="29"/>
    <d v="2020-10-25T00:00:00"/>
    <x v="1"/>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x v="2"/>
    <m/>
    <x v="2"/>
    <s v="Email"/>
    <m/>
    <m/>
    <x v="0"/>
    <x v="10"/>
    <x v="7"/>
    <x v="0"/>
    <x v="0"/>
    <x v="1"/>
    <n v="0.25624999999999998"/>
  </r>
  <r>
    <n v="4430"/>
    <s v="Amber Miller"/>
    <s v="susan23@example.net"/>
    <n v="19"/>
    <s v="Other"/>
    <x v="28"/>
    <d v="2021-08-26T00:00:00"/>
    <x v="0"/>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x v="2"/>
    <m/>
    <x v="1"/>
    <s v="Phone"/>
    <m/>
    <m/>
    <x v="0"/>
    <x v="1"/>
    <x v="5"/>
    <x v="1"/>
    <x v="0"/>
    <x v="1"/>
    <n v="0.625"/>
  </r>
  <r>
    <n v="4431"/>
    <s v="Kimberly Adams"/>
    <s v="leahhampton@example.com"/>
    <n v="29"/>
    <s v="Other"/>
    <x v="3"/>
    <d v="2020-10-16T00:00:00"/>
    <x v="3"/>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x v="2"/>
    <m/>
    <x v="0"/>
    <s v="Chat"/>
    <m/>
    <m/>
    <x v="0"/>
    <x v="10"/>
    <x v="7"/>
    <x v="0"/>
    <x v="0"/>
    <x v="1"/>
    <n v="0.25624999999999998"/>
  </r>
  <r>
    <n v="4432"/>
    <s v="Natalie Potter"/>
    <s v="michael41@example.net"/>
    <n v="63"/>
    <s v="Male"/>
    <x v="31"/>
    <d v="2020-10-21T00:00:00"/>
    <x v="2"/>
    <s v="Product setup"/>
    <s v="I'm having an issue with the {product_purchased}. Please assist._x000a__x000a_I haven't posted anything yet. Thank you. I've performed a factory reset on my {product_purchased}, hoping it would resolve the problem, but it didn't help."/>
    <x v="0"/>
    <m/>
    <x v="3"/>
    <s v="Social media"/>
    <d v="2023-06-01T00:49:28"/>
    <m/>
    <x v="0"/>
    <x v="1"/>
    <x v="7"/>
    <x v="1"/>
    <x v="0"/>
    <x v="0"/>
    <n v="0.79374999999999996"/>
  </r>
  <r>
    <n v="4433"/>
    <s v="Lori Diaz"/>
    <s v="zdennis@example.org"/>
    <n v="58"/>
    <s v="Other"/>
    <x v="9"/>
    <d v="2020-06-20T00:00:00"/>
    <x v="0"/>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x v="1"/>
    <s v="Final ever magazine debate no."/>
    <x v="0"/>
    <s v="Social media"/>
    <d v="2023-06-01T21:21:30"/>
    <d v="2023-06-01T01:38:30"/>
    <x v="2"/>
    <x v="6"/>
    <x v="8"/>
    <x v="1"/>
    <x v="1"/>
    <x v="1"/>
    <n v="0.46250000000000002"/>
  </r>
  <r>
    <n v="4434"/>
    <s v="Brandon Salazar"/>
    <s v="omartinez@example.org"/>
    <n v="37"/>
    <s v="Male"/>
    <x v="16"/>
    <d v="2020-01-05T00:00:00"/>
    <x v="0"/>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x v="1"/>
    <s v="Color yourself wife family risk."/>
    <x v="2"/>
    <s v="Chat"/>
    <d v="2023-06-01T15:56:31"/>
    <d v="2023-06-01T05:01:31"/>
    <x v="3"/>
    <x v="6"/>
    <x v="6"/>
    <x v="1"/>
    <x v="1"/>
    <x v="1"/>
    <n v="0.35"/>
  </r>
  <r>
    <n v="4435"/>
    <s v="Marcus Smith"/>
    <s v="jody60@example.org"/>
    <n v="26"/>
    <s v="Female"/>
    <x v="16"/>
    <d v="2021-07-19T00:00:00"/>
    <x v="2"/>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x v="2"/>
    <m/>
    <x v="0"/>
    <s v="Social media"/>
    <m/>
    <m/>
    <x v="0"/>
    <x v="2"/>
    <x v="2"/>
    <x v="0"/>
    <x v="0"/>
    <x v="1"/>
    <n v="0.57499999999999996"/>
  </r>
  <r>
    <n v="4436"/>
    <s v="Samuel Clark"/>
    <s v="cassandra09@example.net"/>
    <n v="51"/>
    <s v="Other"/>
    <x v="40"/>
    <d v="2020-06-03T00:00:00"/>
    <x v="4"/>
    <s v="Product recommendation"/>
    <s v="My {product_purchased} crashed, and I lost all the data stored on it. Is there any way to recover the lost data? I've recently updated the firmware of my {product_purchased}, and the issue started happening afterward. Could it be related to the update?"/>
    <x v="2"/>
    <m/>
    <x v="0"/>
    <s v="Email"/>
    <m/>
    <m/>
    <x v="0"/>
    <x v="6"/>
    <x v="8"/>
    <x v="0"/>
    <x v="0"/>
    <x v="1"/>
    <n v="0.46250000000000002"/>
  </r>
  <r>
    <n v="4437"/>
    <s v="Shane Davila"/>
    <s v="charleneedwards@example.com"/>
    <n v="47"/>
    <s v="Other"/>
    <x v="16"/>
    <d v="2020-07-21T00:00:00"/>
    <x v="0"/>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x v="0"/>
    <m/>
    <x v="1"/>
    <s v="Chat"/>
    <d v="2023-06-01T10:30:34"/>
    <m/>
    <x v="0"/>
    <x v="8"/>
    <x v="2"/>
    <x v="1"/>
    <x v="0"/>
    <x v="0"/>
    <n v="0.23749999999999999"/>
  </r>
  <r>
    <n v="4438"/>
    <s v="Matthew Anderson"/>
    <s v="smithandrew@example.com"/>
    <n v="19"/>
    <s v="Male"/>
    <x v="26"/>
    <d v="2021-10-21T00:00:00"/>
    <x v="3"/>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x v="1"/>
    <s v="Ever until fly whether campaign bank."/>
    <x v="0"/>
    <s v="Phone"/>
    <d v="2023-06-01T12:36:36"/>
    <d v="2023-06-01T07:27:36"/>
    <x v="2"/>
    <x v="5"/>
    <x v="7"/>
    <x v="1"/>
    <x v="1"/>
    <x v="1"/>
    <n v="0.23749999999999999"/>
  </r>
  <r>
    <n v="4439"/>
    <s v="Anthony Benitez"/>
    <s v="sarah85@example.org"/>
    <n v="61"/>
    <s v="Male"/>
    <x v="6"/>
    <d v="2021-03-30T00:00:00"/>
    <x v="3"/>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x v="0"/>
    <m/>
    <x v="3"/>
    <s v="Phone"/>
    <d v="2023-06-01T20:51:38"/>
    <m/>
    <x v="0"/>
    <x v="1"/>
    <x v="0"/>
    <x v="1"/>
    <x v="0"/>
    <x v="0"/>
    <n v="0.63124999999999998"/>
  </r>
  <r>
    <n v="4440"/>
    <s v="Elizabeth Andersen"/>
    <s v="pphillips@example.com"/>
    <n v="48"/>
    <s v="Female"/>
    <x v="35"/>
    <d v="2020-07-23T00:00:00"/>
    <x v="3"/>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x v="1"/>
    <s v="Sing add alone six tough determine large practice."/>
    <x v="0"/>
    <s v="Chat"/>
    <d v="2023-06-01T02:31:39"/>
    <d v="2023-06-01T10:49:39"/>
    <x v="3"/>
    <x v="0"/>
    <x v="2"/>
    <x v="1"/>
    <x v="1"/>
    <x v="1"/>
    <n v="1.0687500000000001"/>
  </r>
  <r>
    <n v="4441"/>
    <s v="Natalie Avila"/>
    <s v="audrey37@example.com"/>
    <n v="54"/>
    <s v="Male"/>
    <x v="27"/>
    <d v="2021-11-21T00:00:00"/>
    <x v="4"/>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x v="0"/>
    <m/>
    <x v="2"/>
    <s v="Social media"/>
    <d v="2023-06-01T16:57:41"/>
    <m/>
    <x v="0"/>
    <x v="6"/>
    <x v="3"/>
    <x v="1"/>
    <x v="0"/>
    <x v="0"/>
    <n v="0.51875000000000004"/>
  </r>
  <r>
    <n v="4442"/>
    <s v="Sarah Neal"/>
    <s v="matthew65@example.net"/>
    <n v="23"/>
    <s v="Other"/>
    <x v="10"/>
    <d v="2021-09-01T00:00:00"/>
    <x v="2"/>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x v="0"/>
    <m/>
    <x v="3"/>
    <s v="Social media"/>
    <d v="2023-05-31T23:55:42"/>
    <m/>
    <x v="0"/>
    <x v="3"/>
    <x v="9"/>
    <x v="1"/>
    <x v="0"/>
    <x v="0"/>
    <n v="0.21249999999999999"/>
  </r>
  <r>
    <n v="4443"/>
    <s v="Douglas Gonzalez"/>
    <s v="parker76@example.org"/>
    <n v="24"/>
    <s v="Male"/>
    <x v="21"/>
    <d v="2020-01-31T00:00:00"/>
    <x v="1"/>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x v="1"/>
    <s v="Drug remain court future president."/>
    <x v="3"/>
    <s v="Email"/>
    <d v="2023-06-01T08:18:44"/>
    <d v="2023-06-01T04:11:44"/>
    <x v="5"/>
    <x v="3"/>
    <x v="6"/>
    <x v="1"/>
    <x v="1"/>
    <x v="1"/>
    <n v="0.27500000000000002"/>
  </r>
  <r>
    <n v="4444"/>
    <s v="John Hall"/>
    <s v="schmidtkyle@example.com"/>
    <n v="65"/>
    <s v="Male"/>
    <x v="22"/>
    <d v="2021-06-04T00:00:00"/>
    <x v="1"/>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x v="0"/>
    <m/>
    <x v="0"/>
    <s v="Email"/>
    <d v="2023-06-01T01:16:46"/>
    <m/>
    <x v="0"/>
    <x v="1"/>
    <x v="8"/>
    <x v="0"/>
    <x v="0"/>
    <x v="0"/>
    <n v="0.64375000000000004"/>
  </r>
  <r>
    <n v="4445"/>
    <s v="Gene Norman"/>
    <s v="amandayoung@example.net"/>
    <n v="55"/>
    <s v="Female"/>
    <x v="34"/>
    <d v="2021-12-21T00:00:00"/>
    <x v="4"/>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x v="2"/>
    <m/>
    <x v="0"/>
    <s v="Chat"/>
    <m/>
    <m/>
    <x v="0"/>
    <x v="8"/>
    <x v="10"/>
    <x v="0"/>
    <x v="0"/>
    <x v="1"/>
    <n v="0.21249999999999999"/>
  </r>
  <r>
    <n v="4446"/>
    <s v="Alexander Ramos"/>
    <s v="farleysamuel@example.com"/>
    <n v="20"/>
    <s v="Male"/>
    <x v="40"/>
    <d v="2021-01-19T00:00:00"/>
    <x v="0"/>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x v="0"/>
    <m/>
    <x v="1"/>
    <s v="Chat"/>
    <d v="2023-06-01T10:08:49"/>
    <m/>
    <x v="0"/>
    <x v="0"/>
    <x v="6"/>
    <x v="1"/>
    <x v="0"/>
    <x v="0"/>
    <n v="0.8"/>
  </r>
  <r>
    <n v="4447"/>
    <s v="Jennifer Bowen"/>
    <s v="sandra63@example.net"/>
    <n v="70"/>
    <s v="Female"/>
    <x v="21"/>
    <d v="2020-08-25T00:00:00"/>
    <x v="3"/>
    <s v="Software bug"/>
    <s v="I'm having an issue with the {product_purchased}. Please assist._x000a__x000a_Thank you. {product_purchased}._x000a__x000a_[30]_x000a__x000a_[01]_x000a__x000a_[04]_x000a__x000a_[05] I've tried clearing the cache and data for the {product_purchased} app, but the issue persists."/>
    <x v="2"/>
    <m/>
    <x v="3"/>
    <s v="Email"/>
    <m/>
    <m/>
    <x v="0"/>
    <x v="3"/>
    <x v="5"/>
    <x v="1"/>
    <x v="0"/>
    <x v="1"/>
    <n v="0.24374999999999999"/>
  </r>
  <r>
    <n v="4448"/>
    <s v="Melissa Russell"/>
    <s v="michelle80@example.com"/>
    <n v="54"/>
    <s v="Male"/>
    <x v="14"/>
    <d v="2021-08-28T00:00:00"/>
    <x v="1"/>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x v="0"/>
    <m/>
    <x v="3"/>
    <s v="Chat"/>
    <d v="2023-06-01T21:41:52"/>
    <m/>
    <x v="0"/>
    <x v="2"/>
    <x v="5"/>
    <x v="1"/>
    <x v="0"/>
    <x v="0"/>
    <n v="0.64375000000000004"/>
  </r>
  <r>
    <n v="4449"/>
    <s v="Kristy Baker"/>
    <s v="patricia79@example.net"/>
    <n v="36"/>
    <s v="Other"/>
    <x v="35"/>
    <d v="2021-11-19T00:00:00"/>
    <x v="3"/>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x v="0"/>
    <m/>
    <x v="0"/>
    <s v="Chat"/>
    <d v="2023-06-01T19:03:53"/>
    <m/>
    <x v="0"/>
    <x v="3"/>
    <x v="3"/>
    <x v="0"/>
    <x v="0"/>
    <x v="0"/>
    <n v="0.22500000000000001"/>
  </r>
  <r>
    <n v="4450"/>
    <s v="Tyrone Rodriguez"/>
    <s v="lewisheather@example.net"/>
    <n v="58"/>
    <s v="Female"/>
    <x v="2"/>
    <d v="2020-07-05T00:00:00"/>
    <x v="4"/>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x v="2"/>
    <m/>
    <x v="3"/>
    <s v="Email"/>
    <m/>
    <m/>
    <x v="0"/>
    <x v="1"/>
    <x v="2"/>
    <x v="1"/>
    <x v="0"/>
    <x v="1"/>
    <n v="0.65"/>
  </r>
  <r>
    <n v="4451"/>
    <s v="Meagan Beck"/>
    <s v="gordonmichael@example.com"/>
    <n v="56"/>
    <s v="Female"/>
    <x v="26"/>
    <d v="2020-09-25T00:00:00"/>
    <x v="0"/>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x v="0"/>
    <m/>
    <x v="3"/>
    <s v="Social media"/>
    <d v="2023-06-01T04:22:56"/>
    <m/>
    <x v="0"/>
    <x v="4"/>
    <x v="9"/>
    <x v="1"/>
    <x v="0"/>
    <x v="0"/>
    <n v="0.46875"/>
  </r>
  <r>
    <n v="4452"/>
    <s v="Jennifer Smith"/>
    <s v="victoriahubbard@example.org"/>
    <n v="26"/>
    <s v="Other"/>
    <x v="34"/>
    <d v="2020-04-15T00:00:00"/>
    <x v="3"/>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x v="2"/>
    <m/>
    <x v="3"/>
    <s v="Social media"/>
    <m/>
    <m/>
    <x v="0"/>
    <x v="2"/>
    <x v="11"/>
    <x v="1"/>
    <x v="0"/>
    <x v="1"/>
    <n v="0.65"/>
  </r>
  <r>
    <n v="4453"/>
    <s v="Kristina Cook"/>
    <s v="patrick04@example.net"/>
    <n v="45"/>
    <s v="Male"/>
    <x v="32"/>
    <d v="2021-11-04T00:00:00"/>
    <x v="1"/>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x v="1"/>
    <s v="Politics speak structure firm radio with article."/>
    <x v="0"/>
    <s v="Phone"/>
    <d v="2023-06-01T15:51:59"/>
    <d v="2023-06-01T03:56:59"/>
    <x v="4"/>
    <x v="0"/>
    <x v="3"/>
    <x v="1"/>
    <x v="1"/>
    <x v="1"/>
    <n v="0.9375"/>
  </r>
  <r>
    <n v="4454"/>
    <s v="Mark Johnson"/>
    <s v="cabreradaniel@example.net"/>
    <n v="48"/>
    <s v="Male"/>
    <x v="2"/>
    <d v="2021-07-29T00:00:00"/>
    <x v="2"/>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x v="1"/>
    <s v="Them wear mean visit alone street same."/>
    <x v="2"/>
    <s v="Email"/>
    <d v="2023-06-01T02:30:00"/>
    <d v="2023-06-01T01:01:00"/>
    <x v="2"/>
    <x v="6"/>
    <x v="2"/>
    <x v="1"/>
    <x v="1"/>
    <x v="1"/>
    <n v="0.47499999999999998"/>
  </r>
  <r>
    <n v="4455"/>
    <s v="Christopher Chase"/>
    <s v="anthonythompson@example.net"/>
    <n v="31"/>
    <s v="Other"/>
    <x v="35"/>
    <d v="2021-08-04T00:00:00"/>
    <x v="3"/>
    <s v="Installation support"/>
    <s v="I'm having an issue with the {product_purchased}. Please assist._x000a__x000a_â€¢_x000a__x000a_â€¢_x000a__x000a_â€¢_x000a__x000a_â€¢_x000a__x000a_â€¢_x000a__x000a_â€¢_x000a__x000a_â€¢_x000a__x000a_â€¢_x000a__x000a_â€¢_x000a__x000a_â€¢_x000a__x000a_â€¢ I've followed online tutorials and community forums to troubleshoot the issue, but no luck so far."/>
    <x v="0"/>
    <m/>
    <x v="1"/>
    <s v="Social media"/>
    <d v="2023-06-01T08:41:02"/>
    <m/>
    <x v="0"/>
    <x v="2"/>
    <x v="5"/>
    <x v="1"/>
    <x v="0"/>
    <x v="0"/>
    <n v="0.64375000000000004"/>
  </r>
  <r>
    <n v="4456"/>
    <s v="Jack House"/>
    <s v="julieatkinson@example.org"/>
    <n v="20"/>
    <s v="Male"/>
    <x v="38"/>
    <d v="2021-09-01T00:00:00"/>
    <x v="2"/>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x v="2"/>
    <m/>
    <x v="2"/>
    <s v="Chat"/>
    <m/>
    <m/>
    <x v="0"/>
    <x v="3"/>
    <x v="9"/>
    <x v="0"/>
    <x v="0"/>
    <x v="1"/>
    <n v="0.21249999999999999"/>
  </r>
  <r>
    <n v="4457"/>
    <s v="James Andrews"/>
    <s v="louistaylor@example.net"/>
    <n v="38"/>
    <s v="Female"/>
    <x v="38"/>
    <d v="2020-01-13T00:00:00"/>
    <x v="4"/>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x v="0"/>
    <m/>
    <x v="0"/>
    <s v="Social media"/>
    <d v="2023-06-01T14:42:05"/>
    <m/>
    <x v="0"/>
    <x v="7"/>
    <x v="6"/>
    <x v="0"/>
    <x v="0"/>
    <x v="0"/>
    <n v="0.29375000000000001"/>
  </r>
  <r>
    <n v="4458"/>
    <s v="Marcus Schneider"/>
    <s v="campbellwilliam@example.org"/>
    <n v="66"/>
    <s v="Female"/>
    <x v="36"/>
    <d v="2020-03-22T00:00:00"/>
    <x v="3"/>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x v="1"/>
    <s v="Culture accept finish."/>
    <x v="1"/>
    <s v="Email"/>
    <d v="2023-06-01T14:33:06"/>
    <d v="2023-06-01T04:08:06"/>
    <x v="2"/>
    <x v="2"/>
    <x v="0"/>
    <x v="1"/>
    <x v="1"/>
    <x v="1"/>
    <n v="0.64375000000000004"/>
  </r>
  <r>
    <n v="4459"/>
    <s v="Michael Hicks"/>
    <s v="erichaynes@example.com"/>
    <n v="21"/>
    <s v="Other"/>
    <x v="38"/>
    <d v="2020-04-19T00:00:00"/>
    <x v="4"/>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x v="2"/>
    <m/>
    <x v="1"/>
    <s v="Social media"/>
    <m/>
    <m/>
    <x v="0"/>
    <x v="3"/>
    <x v="11"/>
    <x v="1"/>
    <x v="0"/>
    <x v="1"/>
    <n v="0.24374999999999999"/>
  </r>
  <r>
    <n v="4460"/>
    <s v="Eddie White"/>
    <s v="ssingleton@example.net"/>
    <n v="56"/>
    <s v="Other"/>
    <x v="0"/>
    <d v="2020-01-02T00:00:00"/>
    <x v="0"/>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x v="1"/>
    <s v="Subject surface window like science nation source."/>
    <x v="3"/>
    <s v="Social media"/>
    <d v="2023-06-01T20:04:09"/>
    <d v="2023-06-01T19:05:09"/>
    <x v="4"/>
    <x v="4"/>
    <x v="6"/>
    <x v="1"/>
    <x v="1"/>
    <x v="1"/>
    <n v="0.51875000000000004"/>
  </r>
  <r>
    <n v="4461"/>
    <s v="Darren Kidd"/>
    <s v="lorraine84@example.com"/>
    <n v="44"/>
    <s v="Female"/>
    <x v="36"/>
    <d v="2021-11-16T00:00:00"/>
    <x v="1"/>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x v="0"/>
    <m/>
    <x v="1"/>
    <s v="Social media"/>
    <d v="2023-06-01T15:40:11"/>
    <m/>
    <x v="0"/>
    <x v="1"/>
    <x v="3"/>
    <x v="1"/>
    <x v="0"/>
    <x v="0"/>
    <n v="0.65625"/>
  </r>
  <r>
    <n v="4462"/>
    <s v="Andrew Elliott"/>
    <s v="kevinwalter@example.net"/>
    <n v="34"/>
    <s v="Male"/>
    <x v="34"/>
    <d v="2020-10-29T00:00:00"/>
    <x v="0"/>
    <s v="Cancellation request"/>
    <s v="I'm having an issue with the {product_purchased}. Please assist._x000a__x000a_1.1.1.1 - Fix for issue #1115_x000a__x000a_1.1.5.1 - Fixed some typo_x000a__x000a_1. I've already contacted customer support multiple times, but the issue remains unresolved."/>
    <x v="0"/>
    <m/>
    <x v="2"/>
    <s v="Phone"/>
    <d v="2023-06-01T19:33:13"/>
    <m/>
    <x v="0"/>
    <x v="0"/>
    <x v="7"/>
    <x v="1"/>
    <x v="0"/>
    <x v="0"/>
    <n v="0.83750000000000002"/>
  </r>
  <r>
    <n v="4463"/>
    <s v="Samantha Bauer"/>
    <s v="melanie64@example.net"/>
    <n v="66"/>
    <s v="Other"/>
    <x v="28"/>
    <d v="2021-07-31T00:00:00"/>
    <x v="3"/>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x v="1"/>
    <s v="Bar you hundred discuss charge."/>
    <x v="1"/>
    <s v="Email"/>
    <d v="2023-06-01T22:16:14"/>
    <d v="2023-06-01T06:31:14"/>
    <x v="1"/>
    <x v="2"/>
    <x v="2"/>
    <x v="1"/>
    <x v="1"/>
    <x v="1"/>
    <n v="0.57499999999999996"/>
  </r>
  <r>
    <n v="4464"/>
    <s v="Glenn Brown"/>
    <s v="christophertaylor@example.org"/>
    <n v="47"/>
    <s v="Other"/>
    <x v="19"/>
    <d v="2021-02-03T00:00:00"/>
    <x v="4"/>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x v="2"/>
    <m/>
    <x v="3"/>
    <s v="Chat"/>
    <m/>
    <m/>
    <x v="0"/>
    <x v="7"/>
    <x v="4"/>
    <x v="1"/>
    <x v="0"/>
    <x v="1"/>
    <n v="0.18124999999999999"/>
  </r>
  <r>
    <n v="4465"/>
    <s v="Sarah Hawkins"/>
    <s v="ryanchaney@example.org"/>
    <n v="69"/>
    <s v="Male"/>
    <x v="1"/>
    <d v="2020-04-29T00:00:00"/>
    <x v="1"/>
    <s v="Hardware issue"/>
    <s v="I'm having an issue with the {product_purchased}. Please assist. I've already contacted customer support multiple times, but the issue remains unresolved."/>
    <x v="1"/>
    <s v="View their point evidence threat beat authority."/>
    <x v="1"/>
    <s v="Email"/>
    <d v="2023-06-01T10:47:17"/>
    <d v="2023-06-01T15:23:17"/>
    <x v="3"/>
    <x v="0"/>
    <x v="11"/>
    <x v="1"/>
    <x v="1"/>
    <x v="1"/>
    <n v="0.875"/>
  </r>
  <r>
    <n v="4466"/>
    <s v="Brooke Holmes"/>
    <s v="tanyamiller@example.com"/>
    <n v="30"/>
    <s v="Male"/>
    <x v="39"/>
    <d v="2020-03-08T00:00:00"/>
    <x v="1"/>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x v="2"/>
    <m/>
    <x v="3"/>
    <s v="Social media"/>
    <m/>
    <m/>
    <x v="0"/>
    <x v="3"/>
    <x v="0"/>
    <x v="1"/>
    <x v="0"/>
    <x v="1"/>
    <n v="0.2"/>
  </r>
  <r>
    <n v="4467"/>
    <s v="Heather Morrison"/>
    <s v="donnablackburn@example.org"/>
    <n v="58"/>
    <s v="Male"/>
    <x v="15"/>
    <d v="2021-04-17T00:00:00"/>
    <x v="3"/>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x v="2"/>
    <m/>
    <x v="1"/>
    <s v="Chat"/>
    <m/>
    <m/>
    <x v="0"/>
    <x v="10"/>
    <x v="11"/>
    <x v="1"/>
    <x v="0"/>
    <x v="1"/>
    <n v="0.20624999999999999"/>
  </r>
  <r>
    <n v="4468"/>
    <s v="Richard Chandler"/>
    <s v="samuel66@example.org"/>
    <n v="40"/>
    <s v="Female"/>
    <x v="31"/>
    <d v="2021-03-03T00:00:00"/>
    <x v="2"/>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x v="0"/>
    <m/>
    <x v="0"/>
    <s v="Chat"/>
    <d v="2023-06-01T05:50:21"/>
    <m/>
    <x v="0"/>
    <x v="4"/>
    <x v="0"/>
    <x v="0"/>
    <x v="0"/>
    <x v="0"/>
    <n v="0.36875000000000002"/>
  </r>
  <r>
    <n v="4469"/>
    <s v="Steven Reynolds"/>
    <s v="pinedawilliam@example.com"/>
    <n v="53"/>
    <s v="Female"/>
    <x v="37"/>
    <d v="2020-10-08T00:00:00"/>
    <x v="2"/>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x v="0"/>
    <m/>
    <x v="3"/>
    <s v="Phone"/>
    <d v="2023-06-01T07:14:22"/>
    <m/>
    <x v="0"/>
    <x v="1"/>
    <x v="7"/>
    <x v="1"/>
    <x v="0"/>
    <x v="0"/>
    <n v="0.79374999999999996"/>
  </r>
  <r>
    <n v="4470"/>
    <s v="Kristina Munoz"/>
    <s v="wperez@example.net"/>
    <n v="30"/>
    <s v="Female"/>
    <x v="33"/>
    <d v="2021-04-29T00:00:00"/>
    <x v="1"/>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x v="0"/>
    <m/>
    <x v="0"/>
    <s v="Chat"/>
    <d v="2023-06-01T04:06:23"/>
    <m/>
    <x v="0"/>
    <x v="4"/>
    <x v="11"/>
    <x v="0"/>
    <x v="0"/>
    <x v="0"/>
    <n v="0.42499999999999999"/>
  </r>
  <r>
    <n v="4471"/>
    <s v="Ann Carter"/>
    <s v="david73@example.com"/>
    <n v="18"/>
    <s v="Female"/>
    <x v="33"/>
    <d v="2021-09-11T00:00:00"/>
    <x v="0"/>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x v="0"/>
    <m/>
    <x v="2"/>
    <s v="Email"/>
    <d v="2023-06-01T21:24:24"/>
    <m/>
    <x v="0"/>
    <x v="1"/>
    <x v="9"/>
    <x v="1"/>
    <x v="0"/>
    <x v="0"/>
    <n v="0.73124999999999996"/>
  </r>
  <r>
    <n v="4472"/>
    <s v="Michael Campos"/>
    <s v="john29@example.com"/>
    <n v="23"/>
    <s v="Male"/>
    <x v="41"/>
    <d v="2020-09-24T00:00:00"/>
    <x v="3"/>
    <s v="Delivery problem"/>
    <s v="I'm having an issue with the {product_purchased}. Please assist. I've followed online tutorials and community forums to troubleshoot the issue, but no luck so far."/>
    <x v="2"/>
    <m/>
    <x v="1"/>
    <s v="Email"/>
    <m/>
    <m/>
    <x v="0"/>
    <x v="1"/>
    <x v="9"/>
    <x v="1"/>
    <x v="0"/>
    <x v="1"/>
    <n v="0.73124999999999996"/>
  </r>
  <r>
    <n v="4473"/>
    <s v="Ellen Gregory"/>
    <s v="gina13@example.net"/>
    <n v="55"/>
    <s v="Male"/>
    <x v="17"/>
    <d v="2021-04-05T00:00:00"/>
    <x v="1"/>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x v="2"/>
    <m/>
    <x v="1"/>
    <s v="Phone"/>
    <m/>
    <m/>
    <x v="0"/>
    <x v="1"/>
    <x v="11"/>
    <x v="1"/>
    <x v="0"/>
    <x v="1"/>
    <n v="0.65625"/>
  </r>
  <r>
    <n v="4474"/>
    <s v="Christine Taylor"/>
    <s v="moorematthew@example.net"/>
    <n v="21"/>
    <s v="Male"/>
    <x v="39"/>
    <d v="2021-06-05T00:00:00"/>
    <x v="0"/>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x v="1"/>
    <s v="Day various car author."/>
    <x v="2"/>
    <s v="Email"/>
    <d v="2023-06-01T08:46:28"/>
    <d v="2023-06-01T10:25:28"/>
    <x v="2"/>
    <x v="0"/>
    <x v="8"/>
    <x v="1"/>
    <x v="1"/>
    <x v="1"/>
    <n v="0.84375"/>
  </r>
  <r>
    <n v="4475"/>
    <s v="Zachary Vasquez"/>
    <s v="sarahcolon@example.net"/>
    <n v="27"/>
    <s v="Male"/>
    <x v="34"/>
    <d v="2021-04-19T00:00:00"/>
    <x v="1"/>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x v="0"/>
    <m/>
    <x v="2"/>
    <s v="Email"/>
    <d v="2023-06-01T12:14:29"/>
    <m/>
    <x v="0"/>
    <x v="6"/>
    <x v="11"/>
    <x v="1"/>
    <x v="0"/>
    <x v="0"/>
    <n v="0.53125"/>
  </r>
  <r>
    <n v="4476"/>
    <s v="Nancy Brown"/>
    <s v="julia51@example.org"/>
    <n v="60"/>
    <s v="Male"/>
    <x v="32"/>
    <d v="2021-03-25T00:00:00"/>
    <x v="3"/>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x v="1"/>
    <s v="Election listen what to sign card physical."/>
    <x v="2"/>
    <s v="Social media"/>
    <d v="2023-06-01T22:53:31"/>
    <d v="2023-06-01T21:02:31"/>
    <x v="2"/>
    <x v="1"/>
    <x v="0"/>
    <x v="1"/>
    <x v="1"/>
    <x v="1"/>
    <n v="0.63124999999999998"/>
  </r>
  <r>
    <n v="4477"/>
    <s v="Meagan Wong"/>
    <s v="elainejohnson@example.net"/>
    <n v="46"/>
    <s v="Other"/>
    <x v="16"/>
    <d v="2021-04-05T00:00:00"/>
    <x v="3"/>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x v="2"/>
    <m/>
    <x v="0"/>
    <s v="Social media"/>
    <m/>
    <m/>
    <x v="0"/>
    <x v="6"/>
    <x v="11"/>
    <x v="0"/>
    <x v="0"/>
    <x v="1"/>
    <n v="0.53125"/>
  </r>
  <r>
    <n v="4478"/>
    <s v="Eric Torres"/>
    <s v="dburton@example.com"/>
    <n v="21"/>
    <s v="Male"/>
    <x v="22"/>
    <d v="2021-02-17T00:00:00"/>
    <x v="3"/>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x v="1"/>
    <s v="Fish near team whom argue."/>
    <x v="1"/>
    <s v="Chat"/>
    <d v="2023-06-01T02:42:34"/>
    <d v="2023-06-01T11:00:34"/>
    <x v="5"/>
    <x v="1"/>
    <x v="4"/>
    <x v="1"/>
    <x v="1"/>
    <x v="1"/>
    <n v="0.70625000000000004"/>
  </r>
  <r>
    <n v="4479"/>
    <s v="Jane Hall"/>
    <s v="donnahill@example.com"/>
    <n v="52"/>
    <s v="Female"/>
    <x v="11"/>
    <d v="2021-03-16T00:00:00"/>
    <x v="0"/>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x v="2"/>
    <m/>
    <x v="3"/>
    <s v="Chat"/>
    <m/>
    <m/>
    <x v="0"/>
    <x v="0"/>
    <x v="0"/>
    <x v="1"/>
    <x v="0"/>
    <x v="1"/>
    <n v="0.76875000000000004"/>
  </r>
  <r>
    <n v="4480"/>
    <s v="Carly Love"/>
    <s v="reneefields@example.com"/>
    <n v="34"/>
    <s v="Other"/>
    <x v="30"/>
    <d v="2020-10-13T00:00:00"/>
    <x v="1"/>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x v="2"/>
    <m/>
    <x v="1"/>
    <s v="Email"/>
    <m/>
    <m/>
    <x v="0"/>
    <x v="0"/>
    <x v="7"/>
    <x v="1"/>
    <x v="0"/>
    <x v="1"/>
    <n v="0.83750000000000002"/>
  </r>
  <r>
    <n v="4481"/>
    <s v="Daniel Ortiz"/>
    <s v="mholt@example.net"/>
    <n v="20"/>
    <s v="Other"/>
    <x v="5"/>
    <d v="2021-09-24T00:00:00"/>
    <x v="0"/>
    <s v="Hardware issue"/>
    <s v="I'm having an issue with the {product_purchased}. Please assist. Thank you.&quot;_x000a__x000a_[17:34:28]EMOTE: *no key*/(monkey (738)) : &lt;b&gt;The monkey (738)&lt;/ This problem started occurring after the recent software update. I haven't made any other changes to the device."/>
    <x v="1"/>
    <s v="Bill piece agree point couple claim."/>
    <x v="2"/>
    <s v="Chat"/>
    <d v="2023-06-01T17:37:38"/>
    <d v="2023-06-01T16:25:38"/>
    <x v="4"/>
    <x v="6"/>
    <x v="9"/>
    <x v="1"/>
    <x v="1"/>
    <x v="1"/>
    <n v="0.4"/>
  </r>
  <r>
    <n v="4482"/>
    <s v="Chad Waters"/>
    <s v="jamesgardner@example.net"/>
    <n v="27"/>
    <s v="Female"/>
    <x v="3"/>
    <d v="2020-04-20T00:00:00"/>
    <x v="4"/>
    <s v="Product compatibility"/>
    <s v="I'm having an issue with the {product_purchased}. Please assist. If the order's location is wrong, please let us know. I've checked for software updates, and my {product_purchased} is already running the latest version."/>
    <x v="1"/>
    <s v="American challenge phone fall employee remain look."/>
    <x v="0"/>
    <s v="Email"/>
    <d v="2023-06-01T23:00:39"/>
    <d v="2023-06-01T14:01:39"/>
    <x v="4"/>
    <x v="2"/>
    <x v="11"/>
    <x v="1"/>
    <x v="1"/>
    <x v="1"/>
    <n v="0.65"/>
  </r>
  <r>
    <n v="4483"/>
    <s v="Jessica Williams"/>
    <s v="heidi84@example.com"/>
    <n v="53"/>
    <s v="Male"/>
    <x v="30"/>
    <d v="2020-08-05T00:00:00"/>
    <x v="1"/>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x v="0"/>
    <m/>
    <x v="3"/>
    <s v="Phone"/>
    <d v="2023-06-01T07:19:40"/>
    <m/>
    <x v="0"/>
    <x v="0"/>
    <x v="5"/>
    <x v="1"/>
    <x v="0"/>
    <x v="0"/>
    <n v="0.89375000000000004"/>
  </r>
  <r>
    <n v="4484"/>
    <s v="Cesar Allison"/>
    <s v="hford@example.com"/>
    <n v="39"/>
    <s v="Male"/>
    <x v="3"/>
    <d v="2021-08-25T00:00:00"/>
    <x v="0"/>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x v="0"/>
    <m/>
    <x v="1"/>
    <s v="Email"/>
    <d v="2023-06-01T05:49:41"/>
    <m/>
    <x v="0"/>
    <x v="0"/>
    <x v="5"/>
    <x v="1"/>
    <x v="0"/>
    <x v="0"/>
    <n v="0.89375000000000004"/>
  </r>
  <r>
    <n v="4485"/>
    <s v="Karen Branch"/>
    <s v="pbradford@example.org"/>
    <n v="18"/>
    <s v="Male"/>
    <x v="4"/>
    <d v="2020-12-15T00:00:00"/>
    <x v="0"/>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x v="1"/>
    <s v="Daughter respond treatment after relate determine."/>
    <x v="2"/>
    <s v="Social media"/>
    <d v="2023-06-01T20:26:42"/>
    <d v="2023-06-01T11:54:42"/>
    <x v="2"/>
    <x v="0"/>
    <x v="10"/>
    <x v="1"/>
    <x v="1"/>
    <x v="1"/>
    <n v="0.78125"/>
  </r>
  <r>
    <n v="4486"/>
    <s v="Michael Reynolds"/>
    <s v="hughesandrea@example.com"/>
    <n v="44"/>
    <s v="Male"/>
    <x v="10"/>
    <d v="2021-02-06T00:00:00"/>
    <x v="2"/>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x v="0"/>
    <m/>
    <x v="2"/>
    <s v="Email"/>
    <d v="2023-06-01T01:03:44"/>
    <m/>
    <x v="0"/>
    <x v="9"/>
    <x v="4"/>
    <x v="1"/>
    <x v="0"/>
    <x v="0"/>
    <n v="0.24374999999999999"/>
  </r>
  <r>
    <n v="4487"/>
    <s v="Mr. Marvin Berry DDS"/>
    <s v="stewartdeanna@example.com"/>
    <n v="33"/>
    <s v="Female"/>
    <x v="25"/>
    <d v="2020-02-21T00:00:00"/>
    <x v="1"/>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x v="0"/>
    <m/>
    <x v="3"/>
    <s v="Phone"/>
    <d v="2023-06-01T15:45:46"/>
    <m/>
    <x v="0"/>
    <x v="0"/>
    <x v="4"/>
    <x v="1"/>
    <x v="0"/>
    <x v="0"/>
    <n v="0.9375"/>
  </r>
  <r>
    <n v="4488"/>
    <s v="Christopher Hays"/>
    <s v="pachecojohn@example.net"/>
    <n v="53"/>
    <s v="Male"/>
    <x v="30"/>
    <d v="2020-01-06T00:00:00"/>
    <x v="3"/>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x v="2"/>
    <m/>
    <x v="1"/>
    <s v="Phone"/>
    <m/>
    <m/>
    <x v="0"/>
    <x v="3"/>
    <x v="6"/>
    <x v="1"/>
    <x v="0"/>
    <x v="1"/>
    <n v="0.27500000000000002"/>
  </r>
  <r>
    <n v="4489"/>
    <s v="Eugene Stevens"/>
    <s v="krodriguez@example.net"/>
    <n v="24"/>
    <s v="Female"/>
    <x v="38"/>
    <d v="2021-07-13T00:00:00"/>
    <x v="1"/>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x v="0"/>
    <m/>
    <x v="3"/>
    <s v="Social media"/>
    <d v="2023-06-01T00:29:49"/>
    <m/>
    <x v="0"/>
    <x v="4"/>
    <x v="2"/>
    <x v="1"/>
    <x v="0"/>
    <x v="0"/>
    <n v="0.43125000000000002"/>
  </r>
  <r>
    <n v="4490"/>
    <s v="Veronica Jackson"/>
    <s v="vwilson@example.org"/>
    <n v="66"/>
    <s v="Female"/>
    <x v="40"/>
    <d v="2020-01-15T00:00:00"/>
    <x v="3"/>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x v="2"/>
    <m/>
    <x v="2"/>
    <s v="Phone"/>
    <m/>
    <m/>
    <x v="0"/>
    <x v="7"/>
    <x v="6"/>
    <x v="0"/>
    <x v="0"/>
    <x v="1"/>
    <n v="0.29375000000000001"/>
  </r>
  <r>
    <n v="4491"/>
    <s v="Crystal Ayala"/>
    <s v="rodney31@example.com"/>
    <n v="32"/>
    <s v="Other"/>
    <x v="14"/>
    <d v="2020-09-28T00:00:00"/>
    <x v="0"/>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x v="1"/>
    <s v="Throw town answer few."/>
    <x v="0"/>
    <s v="Phone"/>
    <d v="2023-06-01T23:12:51"/>
    <d v="2023-06-01T19:13:51"/>
    <x v="5"/>
    <x v="2"/>
    <x v="9"/>
    <x v="1"/>
    <x v="1"/>
    <x v="1"/>
    <n v="0.61250000000000004"/>
  </r>
  <r>
    <n v="4492"/>
    <s v="Susan Collins"/>
    <s v="benderrobin@example.net"/>
    <n v="19"/>
    <s v="Other"/>
    <x v="3"/>
    <d v="2020-02-02T00:00:00"/>
    <x v="4"/>
    <s v="Product compatibility"/>
    <s v="I'm having an issue with the {product_purchased}. Please assist. I've already contacted customer support multiple times, but the issue remains unresolved."/>
    <x v="2"/>
    <m/>
    <x v="2"/>
    <s v="Email"/>
    <m/>
    <m/>
    <x v="0"/>
    <x v="1"/>
    <x v="4"/>
    <x v="0"/>
    <x v="0"/>
    <x v="1"/>
    <n v="0.70625000000000004"/>
  </r>
  <r>
    <n v="4493"/>
    <s v="Dylan Chapman"/>
    <s v="andrew98@example.org"/>
    <n v="49"/>
    <s v="Male"/>
    <x v="17"/>
    <d v="2020-11-13T00:00:00"/>
    <x v="3"/>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x v="1"/>
    <s v="Beat respond Democrat player space begin."/>
    <x v="0"/>
    <s v="Phone"/>
    <d v="2023-06-01T09:22:53"/>
    <d v="2023-06-01T10:22:53"/>
    <x v="2"/>
    <x v="6"/>
    <x v="3"/>
    <x v="1"/>
    <x v="1"/>
    <x v="1"/>
    <n v="0.51875000000000004"/>
  </r>
  <r>
    <n v="4494"/>
    <s v="Christopher Browning"/>
    <s v="fpatterson@example.com"/>
    <n v="31"/>
    <s v="Male"/>
    <x v="8"/>
    <d v="2021-08-27T00:00:00"/>
    <x v="2"/>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x v="0"/>
    <m/>
    <x v="1"/>
    <s v="Email"/>
    <d v="2023-06-01T10:15:55"/>
    <m/>
    <x v="0"/>
    <x v="0"/>
    <x v="5"/>
    <x v="1"/>
    <x v="0"/>
    <x v="0"/>
    <n v="0.89375000000000004"/>
  </r>
  <r>
    <n v="4495"/>
    <s v="Yolanda Jones"/>
    <s v="richard35@example.net"/>
    <n v="22"/>
    <s v="Male"/>
    <x v="2"/>
    <d v="2020-10-12T00:00:00"/>
    <x v="2"/>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x v="0"/>
    <m/>
    <x v="3"/>
    <s v="Phone"/>
    <d v="2023-06-01T07:29:56"/>
    <m/>
    <x v="0"/>
    <x v="1"/>
    <x v="7"/>
    <x v="1"/>
    <x v="0"/>
    <x v="0"/>
    <n v="0.79374999999999996"/>
  </r>
  <r>
    <n v="4496"/>
    <s v="Nicholas Murray"/>
    <s v="ymartinez@example.com"/>
    <n v="26"/>
    <s v="Female"/>
    <x v="34"/>
    <d v="2021-03-08T00:00:00"/>
    <x v="4"/>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x v="1"/>
    <s v="Certain world be design."/>
    <x v="1"/>
    <s v="Social media"/>
    <d v="2023-06-01T12:43:58"/>
    <d v="2023-06-01T01:10:58"/>
    <x v="3"/>
    <x v="6"/>
    <x v="0"/>
    <x v="1"/>
    <x v="1"/>
    <x v="1"/>
    <n v="0.47499999999999998"/>
  </r>
  <r>
    <n v="4497"/>
    <s v="Joseph Vasquez"/>
    <s v="beth95@example.com"/>
    <n v="56"/>
    <s v="Female"/>
    <x v="33"/>
    <d v="2021-06-24T00:00:00"/>
    <x v="0"/>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x v="1"/>
    <s v="Alone open pick various quite record."/>
    <x v="2"/>
    <s v="Email"/>
    <d v="2023-06-01T20:37:59"/>
    <d v="2023-06-01T22:21:59"/>
    <x v="1"/>
    <x v="0"/>
    <x v="8"/>
    <x v="1"/>
    <x v="1"/>
    <x v="1"/>
    <n v="0.84375"/>
  </r>
  <r>
    <n v="4498"/>
    <s v="Micheal Diaz"/>
    <s v="michael18@example.com"/>
    <n v="67"/>
    <s v="Other"/>
    <x v="36"/>
    <d v="2021-11-01T00:00:00"/>
    <x v="3"/>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x v="1"/>
    <s v="Mother live husband want send."/>
    <x v="2"/>
    <s v="Email"/>
    <d v="2023-06-01T18:23:01"/>
    <d v="2023-06-01T02:51:01"/>
    <x v="4"/>
    <x v="9"/>
    <x v="3"/>
    <x v="1"/>
    <x v="1"/>
    <x v="1"/>
    <n v="0.26874999999999999"/>
  </r>
  <r>
    <n v="4499"/>
    <s v="Jennifer Edwards"/>
    <s v="laraamanda@example.com"/>
    <n v="40"/>
    <s v="Female"/>
    <x v="37"/>
    <d v="2020-11-04T00:00:00"/>
    <x v="0"/>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x v="0"/>
    <m/>
    <x v="3"/>
    <s v="Social media"/>
    <d v="2023-06-01T15:34:03"/>
    <m/>
    <x v="0"/>
    <x v="4"/>
    <x v="3"/>
    <x v="1"/>
    <x v="0"/>
    <x v="0"/>
    <n v="0.41875000000000001"/>
  </r>
  <r>
    <n v="4500"/>
    <s v="Emily Morales"/>
    <s v="utucker@example.org"/>
    <n v="50"/>
    <s v="Male"/>
    <x v="36"/>
    <d v="2020-08-30T00:00:00"/>
    <x v="3"/>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x v="2"/>
    <m/>
    <x v="0"/>
    <s v="Phone"/>
    <m/>
    <m/>
    <x v="0"/>
    <x v="1"/>
    <x v="5"/>
    <x v="0"/>
    <x v="0"/>
    <x v="1"/>
    <n v="0.625"/>
  </r>
  <r>
    <n v="4501"/>
    <s v="Rhonda White"/>
    <s v="robertwallace@example.org"/>
    <n v="61"/>
    <s v="Male"/>
    <x v="3"/>
    <d v="2021-03-10T00:00:00"/>
    <x v="1"/>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x v="1"/>
    <s v="Dog deep necessary concern onto forget."/>
    <x v="1"/>
    <s v="Email"/>
    <d v="2023-06-01T04:43:05"/>
    <d v="2023-05-31T23:34:05"/>
    <x v="3"/>
    <x v="0"/>
    <x v="0"/>
    <x v="1"/>
    <x v="1"/>
    <x v="1"/>
    <n v="0.76875000000000004"/>
  </r>
  <r>
    <n v="4502"/>
    <s v="Melissa Butler"/>
    <s v="john72@example.com"/>
    <n v="42"/>
    <s v="Other"/>
    <x v="33"/>
    <d v="2020-07-23T00:00:00"/>
    <x v="1"/>
    <s v="Product compatibility"/>
    <s v="I'm having an issue with the {product_purchased}. Please assist. Thank you! https://twitter.com/RudySwensen/status/71554172033656580_x000a__x000a_Bud's and the I've checked for any available software updates for my {product_purchased}, but there are none."/>
    <x v="2"/>
    <m/>
    <x v="1"/>
    <s v="Social media"/>
    <m/>
    <m/>
    <x v="0"/>
    <x v="6"/>
    <x v="2"/>
    <x v="1"/>
    <x v="0"/>
    <x v="1"/>
    <n v="0.47499999999999998"/>
  </r>
  <r>
    <n v="4503"/>
    <s v="Margaret Ramsey"/>
    <s v="garrettjennifer@example.com"/>
    <n v="55"/>
    <s v="Female"/>
    <x v="23"/>
    <d v="2020-03-18T00:00:00"/>
    <x v="1"/>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x v="0"/>
    <m/>
    <x v="0"/>
    <s v="Chat"/>
    <d v="2023-06-01T07:21:08"/>
    <m/>
    <x v="0"/>
    <x v="6"/>
    <x v="0"/>
    <x v="0"/>
    <x v="0"/>
    <x v="0"/>
    <n v="0.47499999999999998"/>
  </r>
  <r>
    <n v="4504"/>
    <s v="Mark Sampson"/>
    <s v="rmoore@example.org"/>
    <n v="51"/>
    <s v="Female"/>
    <x v="2"/>
    <d v="2020-01-01T00:00:00"/>
    <x v="1"/>
    <s v="Refund request"/>
    <s v="I'm having an issue with the {product_purchased}. Please assist. The issue I'm facing is intermittent. Sometimes it works fine, but other times it acts up unexpectedly."/>
    <x v="1"/>
    <s v="Parent table on most month team."/>
    <x v="1"/>
    <s v="Chat"/>
    <d v="2023-06-01T14:28:08"/>
    <d v="2023-06-01T19:04:08"/>
    <x v="3"/>
    <x v="7"/>
    <x v="6"/>
    <x v="1"/>
    <x v="1"/>
    <x v="1"/>
    <n v="0.29375000000000001"/>
  </r>
  <r>
    <n v="4505"/>
    <s v="Kelly Navarro"/>
    <s v="harrisonjacqueline@example.net"/>
    <n v="52"/>
    <s v="Female"/>
    <x v="12"/>
    <d v="2021-04-06T00:00:00"/>
    <x v="3"/>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x v="1"/>
    <s v="Agreement tax newspaper model."/>
    <x v="1"/>
    <s v="Phone"/>
    <d v="2023-06-01T07:05:09"/>
    <d v="2023-06-01T11:06:09"/>
    <x v="1"/>
    <x v="0"/>
    <x v="11"/>
    <x v="1"/>
    <x v="1"/>
    <x v="1"/>
    <n v="0.875"/>
  </r>
  <r>
    <n v="4506"/>
    <s v="Jeremiah Vargas"/>
    <s v="zgeorge@example.org"/>
    <n v="58"/>
    <s v="Female"/>
    <x v="9"/>
    <d v="2021-11-17T00:00:00"/>
    <x v="4"/>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x v="1"/>
    <s v="Doctor turn represent actually cold often thus."/>
    <x v="2"/>
    <s v="Social media"/>
    <d v="2023-06-01T07:15:10"/>
    <d v="2023-06-01T16:20:10"/>
    <x v="2"/>
    <x v="6"/>
    <x v="3"/>
    <x v="1"/>
    <x v="1"/>
    <x v="1"/>
    <n v="0.51875000000000004"/>
  </r>
  <r>
    <n v="4507"/>
    <s v="James Stein"/>
    <s v="scott98@example.com"/>
    <n v="69"/>
    <s v="Other"/>
    <x v="4"/>
    <d v="2021-09-06T00:00:00"/>
    <x v="3"/>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x v="1"/>
    <s v="Born government cover safe."/>
    <x v="0"/>
    <s v="Chat"/>
    <d v="2023-06-01T09:49:11"/>
    <d v="2023-06-01T13:08:11"/>
    <x v="5"/>
    <x v="5"/>
    <x v="9"/>
    <x v="1"/>
    <x v="1"/>
    <x v="1"/>
    <n v="0.19375000000000001"/>
  </r>
  <r>
    <n v="4508"/>
    <s v="Kevin Morris"/>
    <s v="candaceritter@example.com"/>
    <n v="39"/>
    <s v="Male"/>
    <x v="27"/>
    <d v="2021-05-19T00:00:00"/>
    <x v="2"/>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x v="0"/>
    <m/>
    <x v="1"/>
    <s v="Chat"/>
    <d v="2023-06-01T17:34:13"/>
    <m/>
    <x v="0"/>
    <x v="8"/>
    <x v="1"/>
    <x v="1"/>
    <x v="0"/>
    <x v="0"/>
    <n v="0.20624999999999999"/>
  </r>
  <r>
    <n v="4509"/>
    <s v="Jill Jones"/>
    <s v="heathercampbell@example.com"/>
    <n v="55"/>
    <s v="Female"/>
    <x v="41"/>
    <d v="2020-04-09T00:00:00"/>
    <x v="1"/>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x v="2"/>
    <m/>
    <x v="0"/>
    <s v="Email"/>
    <m/>
    <m/>
    <x v="0"/>
    <x v="6"/>
    <x v="11"/>
    <x v="0"/>
    <x v="0"/>
    <x v="1"/>
    <n v="0.53125"/>
  </r>
  <r>
    <n v="4510"/>
    <s v="Jessica Mills"/>
    <s v="kelly20@example.com"/>
    <n v="67"/>
    <s v="Other"/>
    <x v="10"/>
    <d v="2021-02-19T00:00:00"/>
    <x v="4"/>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x v="2"/>
    <m/>
    <x v="1"/>
    <s v="Phone"/>
    <m/>
    <m/>
    <x v="0"/>
    <x v="2"/>
    <x v="4"/>
    <x v="1"/>
    <x v="0"/>
    <x v="1"/>
    <n v="0.6875"/>
  </r>
  <r>
    <n v="4511"/>
    <s v="Brian Parker"/>
    <s v="ygonzales@example.com"/>
    <n v="22"/>
    <s v="Other"/>
    <x v="36"/>
    <d v="2020-09-29T00:00:00"/>
    <x v="4"/>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x v="2"/>
    <m/>
    <x v="1"/>
    <s v="Phone"/>
    <m/>
    <m/>
    <x v="0"/>
    <x v="1"/>
    <x v="9"/>
    <x v="1"/>
    <x v="0"/>
    <x v="1"/>
    <n v="0.73124999999999996"/>
  </r>
  <r>
    <n v="4512"/>
    <s v="Cristian Herman"/>
    <s v="adamsleah@example.com"/>
    <n v="31"/>
    <s v="Male"/>
    <x v="35"/>
    <d v="2021-11-21T00:00:00"/>
    <x v="0"/>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x v="1"/>
    <s v="Experience certainly effect hospital once including."/>
    <x v="1"/>
    <s v="Phone"/>
    <d v="2023-06-01T13:45:19"/>
    <d v="2023-06-01T00:02:19"/>
    <x v="4"/>
    <x v="2"/>
    <x v="3"/>
    <x v="1"/>
    <x v="1"/>
    <x v="1"/>
    <n v="0.6"/>
  </r>
  <r>
    <n v="4513"/>
    <s v="Jack Zamora"/>
    <s v="john50@example.com"/>
    <n v="51"/>
    <s v="Male"/>
    <x v="0"/>
    <d v="2020-02-29T00:00:00"/>
    <x v="2"/>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x v="1"/>
    <s v="Range prove unit dog doctor."/>
    <x v="1"/>
    <s v="Email"/>
    <d v="2023-05-31T23:54:21"/>
    <d v="2023-06-01T14:02:21"/>
    <x v="5"/>
    <x v="0"/>
    <x v="4"/>
    <x v="1"/>
    <x v="1"/>
    <x v="1"/>
    <n v="0.9375"/>
  </r>
  <r>
    <n v="4514"/>
    <s v="Tina Mcguire"/>
    <s v="michellejohnson@example.net"/>
    <n v="29"/>
    <s v="Female"/>
    <x v="13"/>
    <d v="2021-07-28T00:00:00"/>
    <x v="4"/>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x v="1"/>
    <s v="Artist structure commercial I prove."/>
    <x v="0"/>
    <s v="Phone"/>
    <d v="2023-06-01T17:46:23"/>
    <d v="2023-06-01T16:16:23"/>
    <x v="4"/>
    <x v="6"/>
    <x v="2"/>
    <x v="1"/>
    <x v="1"/>
    <x v="1"/>
    <n v="0.47499999999999998"/>
  </r>
  <r>
    <n v="4515"/>
    <s v="Bradley Barnes"/>
    <s v="blackwellsteven@example.com"/>
    <n v="32"/>
    <s v="Other"/>
    <x v="33"/>
    <d v="2021-06-09T00:00:00"/>
    <x v="2"/>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x v="0"/>
    <m/>
    <x v="0"/>
    <s v="Chat"/>
    <d v="2023-06-01T23:07:24"/>
    <m/>
    <x v="0"/>
    <x v="6"/>
    <x v="8"/>
    <x v="0"/>
    <x v="0"/>
    <x v="0"/>
    <n v="0.46250000000000002"/>
  </r>
  <r>
    <n v="4516"/>
    <s v="Allen Patterson DDS"/>
    <s v="youngmichael@example.org"/>
    <n v="47"/>
    <s v="Female"/>
    <x v="8"/>
    <d v="2021-01-06T00:00:00"/>
    <x v="4"/>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x v="2"/>
    <m/>
    <x v="0"/>
    <s v="Phone"/>
    <m/>
    <m/>
    <x v="0"/>
    <x v="2"/>
    <x v="6"/>
    <x v="0"/>
    <x v="0"/>
    <x v="1"/>
    <n v="0.73124999999999996"/>
  </r>
  <r>
    <n v="4517"/>
    <s v="Jill Webster"/>
    <s v="alyssa05@example.org"/>
    <n v="43"/>
    <s v="Female"/>
    <x v="14"/>
    <d v="2020-10-07T00:00:00"/>
    <x v="3"/>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x v="1"/>
    <s v="Different southern role compare."/>
    <x v="0"/>
    <s v="Email"/>
    <d v="2023-06-01T14:49:27"/>
    <d v="2023-06-01T05:39:27"/>
    <x v="2"/>
    <x v="0"/>
    <x v="7"/>
    <x v="1"/>
    <x v="1"/>
    <x v="1"/>
    <n v="0.83750000000000002"/>
  </r>
  <r>
    <n v="4518"/>
    <s v="Felicia Waters"/>
    <s v="bgreen@example.com"/>
    <n v="67"/>
    <s v="Male"/>
    <x v="6"/>
    <d v="2020-02-16T00:00:00"/>
    <x v="1"/>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x v="1"/>
    <s v="Enter chair fund study."/>
    <x v="1"/>
    <s v="Chat"/>
    <d v="2023-06-01T15:45:29"/>
    <d v="2023-06-01T12:00:29"/>
    <x v="1"/>
    <x v="2"/>
    <x v="4"/>
    <x v="1"/>
    <x v="1"/>
    <x v="1"/>
    <n v="0.6875"/>
  </r>
  <r>
    <n v="4519"/>
    <s v="Tamara Jacobson"/>
    <s v="chad37@example.com"/>
    <n v="41"/>
    <s v="Male"/>
    <x v="5"/>
    <d v="2021-04-24T00:00:00"/>
    <x v="2"/>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x v="1"/>
    <s v="Much discover forward environment want ever main."/>
    <x v="2"/>
    <s v="Social media"/>
    <d v="2023-06-01T02:35:30"/>
    <d v="2023-06-01T02:52:30"/>
    <x v="2"/>
    <x v="7"/>
    <x v="11"/>
    <x v="1"/>
    <x v="1"/>
    <x v="1"/>
    <n v="0.23749999999999999"/>
  </r>
  <r>
    <n v="4520"/>
    <s v="Leah Johnson"/>
    <s v="emily70@example.net"/>
    <n v="43"/>
    <s v="Other"/>
    <x v="4"/>
    <d v="2020-04-26T00:00:00"/>
    <x v="1"/>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x v="0"/>
    <m/>
    <x v="0"/>
    <s v="Phone"/>
    <d v="2023-06-01T12:40:32"/>
    <m/>
    <x v="0"/>
    <x v="2"/>
    <x v="11"/>
    <x v="0"/>
    <x v="0"/>
    <x v="0"/>
    <n v="0.65"/>
  </r>
  <r>
    <n v="4521"/>
    <s v="Nancy Grimes"/>
    <s v="michaelbryant@example.net"/>
    <n v="46"/>
    <s v="Other"/>
    <x v="13"/>
    <d v="2021-08-05T00:00:00"/>
    <x v="4"/>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x v="0"/>
    <m/>
    <x v="1"/>
    <s v="Social media"/>
    <d v="2023-06-01T19:48:33"/>
    <m/>
    <x v="0"/>
    <x v="10"/>
    <x v="5"/>
    <x v="1"/>
    <x v="0"/>
    <x v="0"/>
    <n v="0.16875000000000001"/>
  </r>
  <r>
    <n v="4522"/>
    <s v="Thomas Montes"/>
    <s v="samantha26@example.com"/>
    <n v="45"/>
    <s v="Other"/>
    <x v="35"/>
    <d v="2020-08-10T00:00:00"/>
    <x v="2"/>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x v="2"/>
    <m/>
    <x v="2"/>
    <s v="Email"/>
    <m/>
    <m/>
    <x v="0"/>
    <x v="0"/>
    <x v="5"/>
    <x v="0"/>
    <x v="0"/>
    <x v="1"/>
    <n v="0.89375000000000004"/>
  </r>
  <r>
    <n v="4523"/>
    <s v="Jennifer Webster"/>
    <s v="edwardsmartha@example.com"/>
    <n v="24"/>
    <s v="Male"/>
    <x v="28"/>
    <d v="2021-03-30T00:00:00"/>
    <x v="1"/>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x v="2"/>
    <m/>
    <x v="2"/>
    <s v="Phone"/>
    <m/>
    <m/>
    <x v="0"/>
    <x v="6"/>
    <x v="0"/>
    <x v="0"/>
    <x v="0"/>
    <x v="1"/>
    <n v="0.47499999999999998"/>
  </r>
  <r>
    <n v="4524"/>
    <s v="John Snow"/>
    <s v="brian72@example.net"/>
    <n v="28"/>
    <s v="Male"/>
    <x v="29"/>
    <d v="2020-03-02T00:00:00"/>
    <x v="0"/>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x v="2"/>
    <m/>
    <x v="1"/>
    <s v="Social media"/>
    <m/>
    <m/>
    <x v="0"/>
    <x v="2"/>
    <x v="0"/>
    <x v="1"/>
    <x v="0"/>
    <x v="1"/>
    <n v="0.64375000000000004"/>
  </r>
  <r>
    <n v="4525"/>
    <s v="Elizabeth Smith"/>
    <s v="lindsay20@example.org"/>
    <n v="63"/>
    <s v="Male"/>
    <x v="22"/>
    <d v="2020-06-08T00:00:00"/>
    <x v="2"/>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x v="1"/>
    <s v="Run mind sell American."/>
    <x v="3"/>
    <s v="Chat"/>
    <d v="2023-06-01T08:41:39"/>
    <d v="2023-06-01T17:41:39"/>
    <x v="3"/>
    <x v="2"/>
    <x v="8"/>
    <x v="1"/>
    <x v="1"/>
    <x v="1"/>
    <n v="0.56874999999999998"/>
  </r>
  <r>
    <n v="4526"/>
    <s v="Alexis Wagner"/>
    <s v="douglasdaniel@example.org"/>
    <n v="18"/>
    <s v="Male"/>
    <x v="18"/>
    <d v="2020-03-22T00:00:00"/>
    <x v="4"/>
    <s v="Product compatibility"/>
    <s v="I'm having an issue with the {product_purchased}. Please assist. I rely heavily on my {product_purchased} for my daily tasks, and this issue is hindering my productivity."/>
    <x v="1"/>
    <s v="Describe per someone sit next goal somebody."/>
    <x v="0"/>
    <s v="Email"/>
    <d v="2023-06-01T04:20:39"/>
    <d v="2023-06-01T10:56:39"/>
    <x v="3"/>
    <x v="2"/>
    <x v="0"/>
    <x v="1"/>
    <x v="1"/>
    <x v="1"/>
    <n v="0.64375000000000004"/>
  </r>
  <r>
    <n v="4527"/>
    <s v="Kristine Moreno"/>
    <s v="jimenezangela@example.com"/>
    <n v="63"/>
    <s v="Female"/>
    <x v="25"/>
    <d v="2021-02-02T00:00:00"/>
    <x v="1"/>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x v="2"/>
    <m/>
    <x v="0"/>
    <s v="Email"/>
    <m/>
    <m/>
    <x v="0"/>
    <x v="4"/>
    <x v="4"/>
    <x v="0"/>
    <x v="0"/>
    <x v="1"/>
    <n v="0.47499999999999998"/>
  </r>
  <r>
    <n v="4528"/>
    <s v="Stephen Thompson"/>
    <s v="hesterjeanette@example.org"/>
    <n v="51"/>
    <s v="Other"/>
    <x v="6"/>
    <d v="2021-09-15T00:00:00"/>
    <x v="4"/>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x v="2"/>
    <m/>
    <x v="0"/>
    <s v="Phone"/>
    <m/>
    <m/>
    <x v="0"/>
    <x v="6"/>
    <x v="9"/>
    <x v="0"/>
    <x v="0"/>
    <x v="1"/>
    <n v="0.4"/>
  </r>
  <r>
    <n v="4529"/>
    <s v="David Smith"/>
    <s v="isabelgomez@example.net"/>
    <n v="63"/>
    <s v="Female"/>
    <x v="7"/>
    <d v="2020-03-30T00:00:00"/>
    <x v="1"/>
    <s v="Installation support"/>
    <s v="I'm having an issue with the {product_purchased}. Please assist. I've checked for software updates, and my {product_purchased} is already running the latest version."/>
    <x v="1"/>
    <s v="Here resource table provide society."/>
    <x v="1"/>
    <s v="Email"/>
    <d v="2023-06-01T04:43:42"/>
    <d v="2023-06-01T08:13:42"/>
    <x v="4"/>
    <x v="2"/>
    <x v="0"/>
    <x v="1"/>
    <x v="1"/>
    <x v="1"/>
    <n v="0.64375000000000004"/>
  </r>
  <r>
    <n v="4530"/>
    <s v="Marie Mccullough"/>
    <s v="gdecker@example.org"/>
    <n v="26"/>
    <s v="Female"/>
    <x v="41"/>
    <d v="2021-06-26T00:00:00"/>
    <x v="0"/>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x v="1"/>
    <s v="Cause professional something decide."/>
    <x v="0"/>
    <s v="Social media"/>
    <d v="2023-06-01T07:34:44"/>
    <d v="2023-06-01T15:18:44"/>
    <x v="1"/>
    <x v="0"/>
    <x v="8"/>
    <x v="1"/>
    <x v="1"/>
    <x v="1"/>
    <n v="0.84375"/>
  </r>
  <r>
    <n v="4531"/>
    <s v="Austin Price"/>
    <s v="amy35@example.net"/>
    <n v="63"/>
    <s v="Male"/>
    <x v="21"/>
    <d v="2020-04-10T00:00:00"/>
    <x v="4"/>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x v="1"/>
    <s v="Night hair situation success win third fill."/>
    <x v="0"/>
    <s v="Email"/>
    <d v="2023-06-01T19:53:46"/>
    <d v="2023-06-01T20:13:46"/>
    <x v="3"/>
    <x v="0"/>
    <x v="11"/>
    <x v="1"/>
    <x v="1"/>
    <x v="1"/>
    <n v="0.875"/>
  </r>
  <r>
    <n v="4532"/>
    <s v="Mckenzie Hanna"/>
    <s v="jasontorres@example.com"/>
    <n v="50"/>
    <s v="Female"/>
    <x v="22"/>
    <d v="2021-05-26T00:00:00"/>
    <x v="0"/>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x v="0"/>
    <m/>
    <x v="2"/>
    <s v="Social media"/>
    <d v="2023-06-01T10:03:47"/>
    <m/>
    <x v="0"/>
    <x v="10"/>
    <x v="1"/>
    <x v="1"/>
    <x v="0"/>
    <x v="0"/>
    <n v="0.24374999999999999"/>
  </r>
  <r>
    <n v="4533"/>
    <s v="Andrew Villarreal"/>
    <s v="itaylor@example.org"/>
    <n v="61"/>
    <s v="Female"/>
    <x v="31"/>
    <d v="2021-11-17T00:00:00"/>
    <x v="3"/>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x v="1"/>
    <s v="Home material detail hair happen action small us."/>
    <x v="2"/>
    <s v="Social media"/>
    <d v="2023-06-01T03:24:48"/>
    <d v="2023-06-01T00:40:48"/>
    <x v="3"/>
    <x v="1"/>
    <x v="3"/>
    <x v="1"/>
    <x v="1"/>
    <x v="1"/>
    <n v="0.65625"/>
  </r>
  <r>
    <n v="4534"/>
    <s v="Ms. Mary Harvey"/>
    <s v="james73@example.net"/>
    <n v="26"/>
    <s v="Male"/>
    <x v="3"/>
    <d v="2020-07-22T00:00:00"/>
    <x v="1"/>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x v="2"/>
    <m/>
    <x v="2"/>
    <s v="Social media"/>
    <m/>
    <m/>
    <x v="0"/>
    <x v="6"/>
    <x v="2"/>
    <x v="0"/>
    <x v="0"/>
    <x v="1"/>
    <n v="0.47499999999999998"/>
  </r>
  <r>
    <n v="4535"/>
    <s v="Kelly Roberson"/>
    <s v="regina76@example.org"/>
    <n v="64"/>
    <s v="Female"/>
    <x v="13"/>
    <d v="2021-12-14T00:00:00"/>
    <x v="2"/>
    <s v="Delivery problem"/>
    <s v="I'm having an issue with the {product_purchased}. Please assist. I've noticed a peculiar error message popping up on my {product_purchased} screen. It says '{error_message}'. What does it mean?"/>
    <x v="0"/>
    <m/>
    <x v="1"/>
    <s v="Phone"/>
    <d v="2023-05-31T23:32:50"/>
    <m/>
    <x v="0"/>
    <x v="5"/>
    <x v="10"/>
    <x v="1"/>
    <x v="0"/>
    <x v="0"/>
    <n v="0.27500000000000002"/>
  </r>
  <r>
    <n v="4536"/>
    <s v="Miss Katie Reyes MD"/>
    <s v="millerkenneth@example.com"/>
    <n v="51"/>
    <s v="Female"/>
    <x v="6"/>
    <d v="2020-11-20T00:00:00"/>
    <x v="2"/>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x v="0"/>
    <m/>
    <x v="1"/>
    <s v="Email"/>
    <d v="2023-06-01T14:34:51"/>
    <m/>
    <x v="0"/>
    <x v="0"/>
    <x v="3"/>
    <x v="1"/>
    <x v="0"/>
    <x v="0"/>
    <n v="0.9375"/>
  </r>
  <r>
    <n v="4537"/>
    <s v="Christina Medina"/>
    <s v="jared87@example.net"/>
    <n v="22"/>
    <s v="Female"/>
    <x v="4"/>
    <d v="2020-10-20T00:00:00"/>
    <x v="4"/>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x v="2"/>
    <m/>
    <x v="3"/>
    <s v="Chat"/>
    <m/>
    <m/>
    <x v="0"/>
    <x v="0"/>
    <x v="7"/>
    <x v="1"/>
    <x v="0"/>
    <x v="1"/>
    <n v="0.83750000000000002"/>
  </r>
  <r>
    <n v="4538"/>
    <s v="David Craig"/>
    <s v="alexishahn@example.com"/>
    <n v="23"/>
    <s v="Male"/>
    <x v="13"/>
    <d v="2021-06-13T00:00:00"/>
    <x v="4"/>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x v="0"/>
    <m/>
    <x v="0"/>
    <s v="Email"/>
    <d v="2023-06-01T03:59:54"/>
    <m/>
    <x v="0"/>
    <x v="6"/>
    <x v="8"/>
    <x v="0"/>
    <x v="0"/>
    <x v="0"/>
    <n v="0.46250000000000002"/>
  </r>
  <r>
    <n v="4539"/>
    <s v="Antonio Shelton"/>
    <s v="angela11@example.org"/>
    <n v="18"/>
    <s v="Female"/>
    <x v="37"/>
    <d v="2020-11-15T00:00:00"/>
    <x v="2"/>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x v="2"/>
    <m/>
    <x v="3"/>
    <s v="Chat"/>
    <m/>
    <m/>
    <x v="0"/>
    <x v="8"/>
    <x v="3"/>
    <x v="1"/>
    <x v="0"/>
    <x v="1"/>
    <n v="0.18124999999999999"/>
  </r>
  <r>
    <n v="4540"/>
    <s v="Jennifer Ramirez"/>
    <s v="grace25@example.org"/>
    <n v="68"/>
    <s v="Other"/>
    <x v="31"/>
    <d v="2020-12-19T00:00:00"/>
    <x v="4"/>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x v="2"/>
    <m/>
    <x v="0"/>
    <s v="Email"/>
    <m/>
    <m/>
    <x v="0"/>
    <x v="7"/>
    <x v="10"/>
    <x v="0"/>
    <x v="0"/>
    <x v="1"/>
    <n v="0.23125000000000001"/>
  </r>
  <r>
    <n v="4541"/>
    <s v="Anne Vaughn"/>
    <s v="qlopez@example.org"/>
    <n v="66"/>
    <s v="Female"/>
    <x v="11"/>
    <d v="2021-12-23T00:00:00"/>
    <x v="4"/>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x v="1"/>
    <s v="Book Mrs hit administration be wide."/>
    <x v="1"/>
    <s v="Social media"/>
    <d v="2023-06-01T12:14:58"/>
    <d v="2023-06-01T00:20:58"/>
    <x v="2"/>
    <x v="6"/>
    <x v="10"/>
    <x v="1"/>
    <x v="1"/>
    <x v="1"/>
    <n v="0.46875"/>
  </r>
  <r>
    <n v="4542"/>
    <s v="Charles Miller"/>
    <s v="danielle29@example.net"/>
    <n v="22"/>
    <s v="Other"/>
    <x v="18"/>
    <d v="2020-03-12T00:00:00"/>
    <x v="2"/>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x v="0"/>
    <m/>
    <x v="0"/>
    <s v="Chat"/>
    <d v="2023-06-01T17:46:59"/>
    <m/>
    <x v="0"/>
    <x v="0"/>
    <x v="0"/>
    <x v="0"/>
    <x v="0"/>
    <x v="0"/>
    <n v="0.76875000000000004"/>
  </r>
  <r>
    <n v="4543"/>
    <s v="Stephanie Lee"/>
    <s v="margaretwhite@example.net"/>
    <n v="60"/>
    <s v="Male"/>
    <x v="24"/>
    <d v="2020-11-09T00:00:00"/>
    <x v="2"/>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x v="0"/>
    <m/>
    <x v="3"/>
    <s v="Social media"/>
    <d v="2023-06-01T12:27:00"/>
    <m/>
    <x v="0"/>
    <x v="0"/>
    <x v="3"/>
    <x v="1"/>
    <x v="0"/>
    <x v="0"/>
    <n v="0.9375"/>
  </r>
  <r>
    <n v="4544"/>
    <s v="Lauren Gonzalez"/>
    <s v="daviddiaz@example.net"/>
    <n v="63"/>
    <s v="Male"/>
    <x v="1"/>
    <d v="2020-11-07T00:00:00"/>
    <x v="3"/>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x v="2"/>
    <m/>
    <x v="1"/>
    <s v="Social media"/>
    <m/>
    <m/>
    <x v="0"/>
    <x v="10"/>
    <x v="3"/>
    <x v="1"/>
    <x v="0"/>
    <x v="1"/>
    <n v="0.21249999999999999"/>
  </r>
  <r>
    <n v="4545"/>
    <s v="Jimmy Tate"/>
    <s v="karencurry@example.net"/>
    <n v="19"/>
    <s v="Other"/>
    <x v="17"/>
    <d v="2021-03-19T00:00:00"/>
    <x v="0"/>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x v="1"/>
    <s v="Protect them brother against will onto art."/>
    <x v="1"/>
    <s v="Email"/>
    <d v="2023-06-01T11:51:02"/>
    <d v="2023-06-01T00:40:02"/>
    <x v="1"/>
    <x v="8"/>
    <x v="0"/>
    <x v="1"/>
    <x v="1"/>
    <x v="1"/>
    <n v="0.23749999999999999"/>
  </r>
  <r>
    <n v="4546"/>
    <s v="Bradley Williamson"/>
    <s v="mariajohnson@example.org"/>
    <n v="56"/>
    <s v="Other"/>
    <x v="20"/>
    <d v="2021-03-23T00:00:00"/>
    <x v="0"/>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x v="0"/>
    <m/>
    <x v="1"/>
    <s v="Email"/>
    <d v="2023-06-01T15:46:04"/>
    <m/>
    <x v="0"/>
    <x v="7"/>
    <x v="0"/>
    <x v="1"/>
    <x v="0"/>
    <x v="0"/>
    <n v="0.20624999999999999"/>
  </r>
  <r>
    <n v="4547"/>
    <s v="Jeffrey Porter"/>
    <s v="opatterson@example.org"/>
    <n v="70"/>
    <s v="Female"/>
    <x v="10"/>
    <d v="2021-08-21T00:00:00"/>
    <x v="1"/>
    <s v="Payment issue"/>
    <s v="I'm having an issue with the {product_purchased}. Please assist._x000a__x000a_I'm having an issue with the {product_purchased}. Please assist. [5:26:43 PM] &lt;gordon&gt; i'm The issue I'm facing is intermittent. Sometimes it works fine, but other times it acts up unexpectedly."/>
    <x v="0"/>
    <m/>
    <x v="3"/>
    <s v="Chat"/>
    <d v="2023-06-01T06:17:05"/>
    <m/>
    <x v="0"/>
    <x v="4"/>
    <x v="5"/>
    <x v="1"/>
    <x v="0"/>
    <x v="0"/>
    <n v="0.42499999999999999"/>
  </r>
  <r>
    <n v="4548"/>
    <s v="Bradley Friedman"/>
    <s v="conleytheresa@example.net"/>
    <n v="33"/>
    <s v="Female"/>
    <x v="11"/>
    <d v="2021-10-18T00:00:00"/>
    <x v="1"/>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x v="2"/>
    <m/>
    <x v="1"/>
    <s v="Chat"/>
    <m/>
    <m/>
    <x v="0"/>
    <x v="9"/>
    <x v="7"/>
    <x v="1"/>
    <x v="0"/>
    <x v="1"/>
    <n v="0.18124999999999999"/>
  </r>
  <r>
    <n v="4549"/>
    <s v="Elizabeth Williams"/>
    <s v="cathy61@example.org"/>
    <n v="29"/>
    <s v="Female"/>
    <x v="10"/>
    <d v="2021-12-29T00:00:00"/>
    <x v="4"/>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x v="2"/>
    <m/>
    <x v="2"/>
    <s v="Social media"/>
    <m/>
    <m/>
    <x v="0"/>
    <x v="2"/>
    <x v="10"/>
    <x v="0"/>
    <x v="0"/>
    <x v="1"/>
    <n v="0.59375"/>
  </r>
  <r>
    <n v="4550"/>
    <s v="Jennifer Stokes"/>
    <s v="slopez@example.net"/>
    <n v="48"/>
    <s v="Female"/>
    <x v="32"/>
    <d v="2020-12-25T00:00:00"/>
    <x v="2"/>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x v="1"/>
    <s v="Total popular start candidate approach establish job."/>
    <x v="1"/>
    <s v="Phone"/>
    <d v="2023-06-01T12:12:09"/>
    <d v="2023-06-01T00:03:09"/>
    <x v="4"/>
    <x v="8"/>
    <x v="10"/>
    <x v="1"/>
    <x v="1"/>
    <x v="1"/>
    <n v="0.21249999999999999"/>
  </r>
  <r>
    <n v="4551"/>
    <s v="Mary Stanley"/>
    <s v="alex55@example.org"/>
    <n v="28"/>
    <s v="Other"/>
    <x v="14"/>
    <d v="2020-03-30T00:00:00"/>
    <x v="1"/>
    <s v="Hardware issue"/>
    <s v="I'm having an issue with the {product_purchased}. Please assist._x000a__x000a_Please email me with the details ofatchewan. I'm unable to find the option to perform the desired action in the {product_purchased}. Could you please guide me through the steps?"/>
    <x v="1"/>
    <s v="They first listen also."/>
    <x v="1"/>
    <s v="Chat"/>
    <d v="2023-06-01T04:55:10"/>
    <d v="2023-06-01T07:58:10"/>
    <x v="2"/>
    <x v="9"/>
    <x v="0"/>
    <x v="1"/>
    <x v="1"/>
    <x v="1"/>
    <n v="0.23749999999999999"/>
  </r>
  <r>
    <n v="4552"/>
    <s v="Janet Morgan"/>
    <s v="samuelfields@example.com"/>
    <n v="25"/>
    <s v="Male"/>
    <x v="0"/>
    <d v="2020-02-28T00:00:00"/>
    <x v="4"/>
    <s v="Display issue"/>
    <s v="I'm having an issue with the {product_purchased}. Please assist. I've noticed that the issue occurs consistently when I use a specific feature or application on my {product_purchased}."/>
    <x v="0"/>
    <m/>
    <x v="3"/>
    <s v="Phone"/>
    <d v="2023-06-01T13:27:10"/>
    <m/>
    <x v="0"/>
    <x v="4"/>
    <x v="4"/>
    <x v="1"/>
    <x v="0"/>
    <x v="0"/>
    <n v="0.47499999999999998"/>
  </r>
  <r>
    <n v="4553"/>
    <s v="Deanna Hayes"/>
    <s v="willisrobert@example.com"/>
    <n v="50"/>
    <s v="Female"/>
    <x v="5"/>
    <d v="2021-12-19T00:00:00"/>
    <x v="1"/>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x v="0"/>
    <m/>
    <x v="3"/>
    <s v="Phone"/>
    <d v="2023-05-31T23:49:11"/>
    <m/>
    <x v="0"/>
    <x v="0"/>
    <x v="10"/>
    <x v="1"/>
    <x v="0"/>
    <x v="0"/>
    <n v="0.78125"/>
  </r>
  <r>
    <n v="4554"/>
    <s v="Matthew Hart"/>
    <s v="ashleybolton@example.net"/>
    <n v="25"/>
    <s v="Other"/>
    <x v="32"/>
    <d v="2020-04-28T00:00:00"/>
    <x v="1"/>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x v="2"/>
    <m/>
    <x v="0"/>
    <s v="Chat"/>
    <m/>
    <m/>
    <x v="0"/>
    <x v="3"/>
    <x v="11"/>
    <x v="0"/>
    <x v="0"/>
    <x v="1"/>
    <n v="0.24374999999999999"/>
  </r>
  <r>
    <n v="4555"/>
    <s v="Jessica Norris"/>
    <s v="qwalker@example.com"/>
    <n v="30"/>
    <s v="Male"/>
    <x v="41"/>
    <d v="2021-11-05T00:00:00"/>
    <x v="2"/>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x v="2"/>
    <m/>
    <x v="3"/>
    <s v="Chat"/>
    <m/>
    <m/>
    <x v="0"/>
    <x v="1"/>
    <x v="3"/>
    <x v="1"/>
    <x v="0"/>
    <x v="1"/>
    <n v="0.65625"/>
  </r>
  <r>
    <n v="4556"/>
    <s v="Steven Banks"/>
    <s v="julialittle@example.com"/>
    <n v="44"/>
    <s v="Male"/>
    <x v="14"/>
    <d v="2020-07-08T00:00:00"/>
    <x v="2"/>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x v="0"/>
    <m/>
    <x v="0"/>
    <s v="Email"/>
    <d v="2023-06-01T00:31:15"/>
    <m/>
    <x v="0"/>
    <x v="4"/>
    <x v="2"/>
    <x v="0"/>
    <x v="0"/>
    <x v="0"/>
    <n v="0.43125000000000002"/>
  </r>
  <r>
    <n v="4557"/>
    <s v="Maria Wagner"/>
    <s v="npittman@example.net"/>
    <n v="42"/>
    <s v="Other"/>
    <x v="0"/>
    <d v="2021-07-27T00:00:00"/>
    <x v="3"/>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x v="2"/>
    <m/>
    <x v="0"/>
    <s v="Chat"/>
    <m/>
    <m/>
    <x v="0"/>
    <x v="0"/>
    <x v="2"/>
    <x v="0"/>
    <x v="0"/>
    <x v="1"/>
    <n v="1.0687500000000001"/>
  </r>
  <r>
    <n v="4558"/>
    <s v="Tyler Wilson"/>
    <s v="mlong@example.net"/>
    <n v="35"/>
    <s v="Other"/>
    <x v="1"/>
    <d v="2021-12-05T00:00:00"/>
    <x v="4"/>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x v="0"/>
    <m/>
    <x v="1"/>
    <s v="Phone"/>
    <d v="2023-06-01T06:54:18"/>
    <m/>
    <x v="0"/>
    <x v="5"/>
    <x v="10"/>
    <x v="1"/>
    <x v="0"/>
    <x v="0"/>
    <n v="0.27500000000000002"/>
  </r>
  <r>
    <n v="4559"/>
    <s v="Mr. Joshua Diaz"/>
    <s v="zachary30@example.org"/>
    <n v="47"/>
    <s v="Other"/>
    <x v="40"/>
    <d v="2020-10-17T00:00:00"/>
    <x v="3"/>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x v="1"/>
    <s v="Mean throughout we respond baby better partner."/>
    <x v="2"/>
    <s v="Social media"/>
    <d v="2023-06-01T06:40:19"/>
    <d v="2023-06-01T23:24:19"/>
    <x v="3"/>
    <x v="10"/>
    <x v="7"/>
    <x v="1"/>
    <x v="1"/>
    <x v="1"/>
    <n v="0.25624999999999998"/>
  </r>
  <r>
    <n v="4560"/>
    <s v="Rodney Tate"/>
    <s v="aaronpeterson@example.com"/>
    <n v="43"/>
    <s v="Female"/>
    <x v="15"/>
    <d v="2021-10-17T00:00:00"/>
    <x v="4"/>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x v="2"/>
    <m/>
    <x v="1"/>
    <s v="Social media"/>
    <m/>
    <m/>
    <x v="0"/>
    <x v="7"/>
    <x v="7"/>
    <x v="1"/>
    <x v="0"/>
    <x v="1"/>
    <n v="0.2"/>
  </r>
  <r>
    <n v="4561"/>
    <s v="Richard White"/>
    <s v="julia33@example.org"/>
    <n v="37"/>
    <s v="Male"/>
    <x v="14"/>
    <d v="2021-06-27T00:00:00"/>
    <x v="4"/>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x v="2"/>
    <m/>
    <x v="3"/>
    <s v="Chat"/>
    <m/>
    <m/>
    <x v="0"/>
    <x v="3"/>
    <x v="8"/>
    <x v="1"/>
    <x v="0"/>
    <x v="1"/>
    <n v="0.19375000000000001"/>
  </r>
  <r>
    <n v="4562"/>
    <s v="Margaret Williams"/>
    <s v="robert70@example.org"/>
    <n v="57"/>
    <s v="Male"/>
    <x v="39"/>
    <d v="2020-05-24T00:00:00"/>
    <x v="4"/>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x v="1"/>
    <s v="Hand here leader product."/>
    <x v="1"/>
    <s v="Email"/>
    <d v="2023-06-01T07:25:24"/>
    <d v="2023-06-01T17:21:24"/>
    <x v="3"/>
    <x v="1"/>
    <x v="1"/>
    <x v="1"/>
    <x v="1"/>
    <x v="1"/>
    <n v="0.71875"/>
  </r>
  <r>
    <n v="4563"/>
    <s v="Jordan Wang"/>
    <s v="andrew52@example.com"/>
    <n v="48"/>
    <s v="Other"/>
    <x v="23"/>
    <d v="2020-11-10T00:00:00"/>
    <x v="3"/>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x v="0"/>
    <m/>
    <x v="0"/>
    <s v="Email"/>
    <d v="2023-06-01T23:22:25"/>
    <m/>
    <x v="0"/>
    <x v="2"/>
    <x v="3"/>
    <x v="0"/>
    <x v="0"/>
    <x v="0"/>
    <n v="0.6"/>
  </r>
  <r>
    <n v="4564"/>
    <s v="Dennis Harrison"/>
    <s v="brownchristian@example.com"/>
    <n v="54"/>
    <s v="Other"/>
    <x v="11"/>
    <d v="2021-05-03T00:00:00"/>
    <x v="3"/>
    <s v="Payment issue"/>
    <s v="I'm having an issue with the {product_purchased}. Please assist. I've performed a factory reset on my {product_purchased}, hoping it would resolve the problem, but it didn't help."/>
    <x v="2"/>
    <m/>
    <x v="3"/>
    <s v="Email"/>
    <m/>
    <m/>
    <x v="0"/>
    <x v="4"/>
    <x v="1"/>
    <x v="1"/>
    <x v="0"/>
    <x v="1"/>
    <n v="0.36875000000000002"/>
  </r>
  <r>
    <n v="4565"/>
    <s v="Jonathan Peters"/>
    <s v="garciathomas@example.org"/>
    <n v="61"/>
    <s v="Other"/>
    <x v="32"/>
    <d v="2020-10-21T00:00:00"/>
    <x v="3"/>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x v="1"/>
    <s v="Trip however worry focus party guy."/>
    <x v="3"/>
    <s v="Social media"/>
    <d v="2023-06-01T12:38:28"/>
    <d v="2023-06-01T07:56:28"/>
    <x v="4"/>
    <x v="2"/>
    <x v="7"/>
    <x v="1"/>
    <x v="1"/>
    <x v="1"/>
    <n v="0.7"/>
  </r>
  <r>
    <n v="4566"/>
    <s v="Allen Johnson"/>
    <s v="brookswilliam@example.net"/>
    <n v="47"/>
    <s v="Male"/>
    <x v="6"/>
    <d v="2021-07-19T00:00:00"/>
    <x v="2"/>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x v="2"/>
    <m/>
    <x v="2"/>
    <s v="Chat"/>
    <m/>
    <m/>
    <x v="0"/>
    <x v="2"/>
    <x v="2"/>
    <x v="0"/>
    <x v="0"/>
    <x v="1"/>
    <n v="0.57499999999999996"/>
  </r>
  <r>
    <n v="4567"/>
    <s v="Angel Hodge"/>
    <s v="butlerstephanie@example.net"/>
    <n v="52"/>
    <s v="Female"/>
    <x v="23"/>
    <d v="2020-05-26T00:00:00"/>
    <x v="3"/>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x v="2"/>
    <m/>
    <x v="0"/>
    <s v="Social media"/>
    <m/>
    <m/>
    <x v="0"/>
    <x v="1"/>
    <x v="1"/>
    <x v="0"/>
    <x v="0"/>
    <x v="1"/>
    <n v="0.71875"/>
  </r>
  <r>
    <n v="4568"/>
    <s v="Caleb Hoffman"/>
    <s v="cynthiabrown@example.net"/>
    <n v="70"/>
    <s v="Male"/>
    <x v="9"/>
    <d v="2021-03-24T00:00:00"/>
    <x v="2"/>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x v="2"/>
    <m/>
    <x v="2"/>
    <s v="Phone"/>
    <m/>
    <m/>
    <x v="0"/>
    <x v="1"/>
    <x v="0"/>
    <x v="0"/>
    <x v="0"/>
    <x v="1"/>
    <n v="0.63124999999999998"/>
  </r>
  <r>
    <n v="4569"/>
    <s v="Maurice Moreno"/>
    <s v="alexissantana@example.org"/>
    <n v="56"/>
    <s v="Female"/>
    <x v="1"/>
    <d v="2020-08-04T00:00:00"/>
    <x v="4"/>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x v="0"/>
    <m/>
    <x v="0"/>
    <s v="Social media"/>
    <d v="2023-06-01T16:59:32"/>
    <m/>
    <x v="0"/>
    <x v="0"/>
    <x v="5"/>
    <x v="0"/>
    <x v="0"/>
    <x v="0"/>
    <n v="0.89375000000000004"/>
  </r>
  <r>
    <n v="4570"/>
    <s v="James Mendez"/>
    <s v="deborah65@example.org"/>
    <n v="36"/>
    <s v="Female"/>
    <x v="23"/>
    <d v="2021-01-13T00:00:00"/>
    <x v="1"/>
    <s v="Product recommendation"/>
    <s v="I'm having an issue with the {product_purchased}. Please assist. If you need help, please use the code '$2'._x000a__x000a_[02/14/2014, 7:29:08 AM] Sarah, Butt- I've tried using different cables, adapters, or peripherals with my {product_purchased}, but the issue persists."/>
    <x v="2"/>
    <m/>
    <x v="2"/>
    <s v="Social media"/>
    <m/>
    <m/>
    <x v="0"/>
    <x v="7"/>
    <x v="6"/>
    <x v="0"/>
    <x v="0"/>
    <x v="1"/>
    <n v="0.29375000000000001"/>
  </r>
  <r>
    <n v="4571"/>
    <s v="Matthew Murphy"/>
    <s v="jimmylong@example.com"/>
    <n v="36"/>
    <s v="Other"/>
    <x v="28"/>
    <d v="2021-12-04T00:00:00"/>
    <x v="1"/>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x v="0"/>
    <m/>
    <x v="0"/>
    <s v="Phone"/>
    <d v="2023-06-01T21:34:35"/>
    <m/>
    <x v="0"/>
    <x v="6"/>
    <x v="10"/>
    <x v="0"/>
    <x v="0"/>
    <x v="0"/>
    <n v="0.46875"/>
  </r>
  <r>
    <n v="4572"/>
    <s v="Edward Webb"/>
    <s v="uortiz@example.net"/>
    <n v="52"/>
    <s v="Male"/>
    <x v="15"/>
    <d v="2020-06-14T00:00:00"/>
    <x v="2"/>
    <s v="Hardware issue"/>
    <s v="I'm having an issue with the {product_purchased}. Please assist._x000a__x000a_[02:47:12]WHISPER: [buzzfeed] [BIS] The PLEX.COM is a good start. I've noticed a peculiar error message popping up on my {product_purchased} screen. It says '{error_message}'. What does it mean?"/>
    <x v="1"/>
    <s v="Rich per growth."/>
    <x v="1"/>
    <s v="Email"/>
    <d v="2023-06-01T02:56:37"/>
    <d v="2023-06-01T08:04:37"/>
    <x v="4"/>
    <x v="2"/>
    <x v="8"/>
    <x v="1"/>
    <x v="1"/>
    <x v="1"/>
    <n v="0.56874999999999998"/>
  </r>
  <r>
    <n v="4573"/>
    <s v="Bruce Moore"/>
    <s v="thomas37@example.net"/>
    <n v="41"/>
    <s v="Other"/>
    <x v="13"/>
    <d v="2021-08-15T00:00:00"/>
    <x v="2"/>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x v="1"/>
    <s v="Such option result friend able director."/>
    <x v="1"/>
    <s v="Social media"/>
    <d v="2023-06-01T16:40:39"/>
    <d v="2023-06-01T20:28:39"/>
    <x v="2"/>
    <x v="4"/>
    <x v="5"/>
    <x v="1"/>
    <x v="1"/>
    <x v="1"/>
    <n v="0.42499999999999999"/>
  </r>
  <r>
    <n v="4574"/>
    <s v="Paula Price"/>
    <s v="perezjamie@example.org"/>
    <n v="62"/>
    <s v="Male"/>
    <x v="36"/>
    <d v="2021-05-03T00:00:00"/>
    <x v="0"/>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x v="1"/>
    <s v="Even receive about successful game."/>
    <x v="2"/>
    <s v="Phone"/>
    <d v="2023-06-01T08:34:40"/>
    <d v="2023-06-01T15:03:40"/>
    <x v="1"/>
    <x v="0"/>
    <x v="1"/>
    <x v="1"/>
    <x v="1"/>
    <x v="1"/>
    <n v="0.80625000000000002"/>
  </r>
  <r>
    <n v="4575"/>
    <s v="Joseph King"/>
    <s v="vsmith@example.com"/>
    <n v="37"/>
    <s v="Female"/>
    <x v="15"/>
    <d v="2020-01-25T00:00:00"/>
    <x v="2"/>
    <s v="Network problem"/>
    <s v="I'm having an issue with the {product_purchased}. Please assist. I've noticed a peculiar error message popping up on my {product_purchased} screen. It says '{error_message}'. What does it mean?"/>
    <x v="2"/>
    <m/>
    <x v="3"/>
    <s v="Email"/>
    <m/>
    <m/>
    <x v="0"/>
    <x v="6"/>
    <x v="6"/>
    <x v="1"/>
    <x v="0"/>
    <x v="1"/>
    <n v="0.35"/>
  </r>
  <r>
    <n v="4576"/>
    <s v="Joshua Blair"/>
    <s v="lindsay70@example.net"/>
    <n v="32"/>
    <s v="Other"/>
    <x v="32"/>
    <d v="2021-08-14T00:00:00"/>
    <x v="4"/>
    <s v="Display issue"/>
    <s v="I'm having an issue with the {product_purchased}. Please assist. As always, this is not guaranteed to work. Please ask for help from us. I've tried using different cables, adapters, or peripherals with my {product_purchased}, but the issue persists."/>
    <x v="0"/>
    <m/>
    <x v="1"/>
    <s v="Social media"/>
    <d v="2023-06-01T13:34:41"/>
    <m/>
    <x v="0"/>
    <x v="1"/>
    <x v="5"/>
    <x v="1"/>
    <x v="0"/>
    <x v="0"/>
    <n v="0.625"/>
  </r>
  <r>
    <n v="4577"/>
    <s v="Ann Avila"/>
    <s v="lori27@example.com"/>
    <n v="51"/>
    <s v="Other"/>
    <x v="7"/>
    <d v="2021-04-24T00:00:00"/>
    <x v="1"/>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x v="1"/>
    <s v="Measure create often yourself realize name subject contain."/>
    <x v="0"/>
    <s v="Phone"/>
    <d v="2023-06-01T14:01:43"/>
    <d v="2023-06-01T18:39:43"/>
    <x v="1"/>
    <x v="6"/>
    <x v="11"/>
    <x v="1"/>
    <x v="1"/>
    <x v="1"/>
    <n v="0.53125"/>
  </r>
  <r>
    <n v="4578"/>
    <s v="Kelly Ochoa"/>
    <s v="williamswesley@example.com"/>
    <n v="47"/>
    <s v="Male"/>
    <x v="21"/>
    <d v="2021-04-03T00:00:00"/>
    <x v="3"/>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x v="1"/>
    <s v="Treatment yet moment performance compare letter among."/>
    <x v="3"/>
    <s v="Social media"/>
    <d v="2023-06-01T01:44:45"/>
    <d v="2023-06-01T03:02:45"/>
    <x v="1"/>
    <x v="2"/>
    <x v="11"/>
    <x v="1"/>
    <x v="1"/>
    <x v="1"/>
    <n v="0.65"/>
  </r>
  <r>
    <n v="4579"/>
    <s v="Jerry Mccullough"/>
    <s v="bryansmith@example.org"/>
    <n v="44"/>
    <s v="Male"/>
    <x v="15"/>
    <d v="2021-03-10T00:00:00"/>
    <x v="4"/>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x v="0"/>
    <m/>
    <x v="2"/>
    <s v="Chat"/>
    <d v="2023-06-01T02:04:46"/>
    <m/>
    <x v="0"/>
    <x v="1"/>
    <x v="0"/>
    <x v="1"/>
    <x v="0"/>
    <x v="0"/>
    <n v="0.63124999999999998"/>
  </r>
  <r>
    <n v="4580"/>
    <s v="Destiny Johnson"/>
    <s v="lopezjoe@example.org"/>
    <n v="43"/>
    <s v="Other"/>
    <x v="15"/>
    <d v="2020-01-03T00:00:00"/>
    <x v="0"/>
    <s v="Delivery problem"/>
    <s v="I'm having an issue with the {product_purchased}. Please assist. [14:25:45] [Client thread/INFO]: [CHAT] [Client thread/INFO]: [CHAT] So who will help with this? [ I've already contacted customer support multiple times, but the issue remains unresolved."/>
    <x v="0"/>
    <m/>
    <x v="2"/>
    <s v="Social media"/>
    <d v="2023-06-01T12:25:48"/>
    <m/>
    <x v="0"/>
    <x v="0"/>
    <x v="6"/>
    <x v="1"/>
    <x v="0"/>
    <x v="0"/>
    <n v="0.8"/>
  </r>
  <r>
    <n v="4581"/>
    <s v="Rachael Hutchinson"/>
    <s v="robinsonchristina@example.com"/>
    <n v="60"/>
    <s v="Other"/>
    <x v="4"/>
    <d v="2021-04-10T00:00:00"/>
    <x v="3"/>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x v="1"/>
    <s v="Moment knowledge property for research rock answer."/>
    <x v="3"/>
    <s v="Phone"/>
    <d v="2023-06-01T18:29:48"/>
    <d v="2023-06-01T18:14:48"/>
    <x v="4"/>
    <x v="3"/>
    <x v="11"/>
    <x v="1"/>
    <x v="1"/>
    <x v="1"/>
    <n v="0.24374999999999999"/>
  </r>
  <r>
    <n v="4582"/>
    <s v="Patrick Fox"/>
    <s v="ynichols@example.net"/>
    <n v="29"/>
    <s v="Male"/>
    <x v="14"/>
    <d v="2020-07-03T00:00:00"/>
    <x v="2"/>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x v="2"/>
    <m/>
    <x v="0"/>
    <s v="Phone"/>
    <m/>
    <m/>
    <x v="0"/>
    <x v="4"/>
    <x v="2"/>
    <x v="0"/>
    <x v="0"/>
    <x v="1"/>
    <n v="0.43125000000000002"/>
  </r>
  <r>
    <n v="4583"/>
    <s v="Cynthia Nolan"/>
    <s v="williamramirez@example.com"/>
    <n v="29"/>
    <s v="Other"/>
    <x v="19"/>
    <d v="2021-02-04T00:00:00"/>
    <x v="1"/>
    <s v="Product compatibility"/>
    <s v="I'm having an issue with the {product_purchased}. Please assist._x000a__x000a__x000a_&lt;div class=&quot;product_purchased:first respond to:_id&quot; onlink='_by:'id#t0.pw. I'm not sure if this issue is specific to my device or if others have reported similar problems."/>
    <x v="1"/>
    <s v="Toward official baby gun college."/>
    <x v="3"/>
    <s v="Chat"/>
    <d v="2023-06-01T19:25:52"/>
    <d v="2023-06-01T21:32:52"/>
    <x v="4"/>
    <x v="0"/>
    <x v="4"/>
    <x v="1"/>
    <x v="1"/>
    <x v="1"/>
    <n v="0.9375"/>
  </r>
  <r>
    <n v="4584"/>
    <s v="Kathy Bates"/>
    <s v="qreyes@example.com"/>
    <n v="36"/>
    <s v="Other"/>
    <x v="19"/>
    <d v="2020-09-11T00:00:00"/>
    <x v="2"/>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x v="0"/>
    <m/>
    <x v="1"/>
    <s v="Phone"/>
    <d v="2023-06-01T15:38:52"/>
    <m/>
    <x v="0"/>
    <x v="2"/>
    <x v="9"/>
    <x v="1"/>
    <x v="0"/>
    <x v="0"/>
    <n v="0.61250000000000004"/>
  </r>
  <r>
    <n v="4585"/>
    <s v="Rhonda Edwards"/>
    <s v="garrettjoshua@example.com"/>
    <n v="59"/>
    <s v="Female"/>
    <x v="34"/>
    <d v="2021-05-06T00:00:00"/>
    <x v="2"/>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x v="1"/>
    <s v="Arrive product plant head."/>
    <x v="1"/>
    <s v="Email"/>
    <d v="2023-06-01T21:27:54"/>
    <d v="2023-06-01T00:48:54"/>
    <x v="3"/>
    <x v="7"/>
    <x v="1"/>
    <x v="1"/>
    <x v="1"/>
    <x v="1"/>
    <n v="0.23749999999999999"/>
  </r>
  <r>
    <n v="4586"/>
    <s v="Lindsay Schmidt"/>
    <s v="ericmurphy@example.org"/>
    <n v="59"/>
    <s v="Other"/>
    <x v="36"/>
    <d v="2021-06-08T00:00:00"/>
    <x v="0"/>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x v="2"/>
    <m/>
    <x v="2"/>
    <s v="Email"/>
    <m/>
    <m/>
    <x v="0"/>
    <x v="8"/>
    <x v="8"/>
    <x v="0"/>
    <x v="0"/>
    <x v="1"/>
    <n v="0.19375000000000001"/>
  </r>
  <r>
    <n v="4587"/>
    <s v="Brian Lewis"/>
    <s v="ashley97@example.net"/>
    <n v="53"/>
    <s v="Female"/>
    <x v="41"/>
    <d v="2021-10-29T00:00:00"/>
    <x v="4"/>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x v="0"/>
    <m/>
    <x v="1"/>
    <s v="Social media"/>
    <d v="2023-06-01T08:52:57"/>
    <m/>
    <x v="0"/>
    <x v="9"/>
    <x v="7"/>
    <x v="1"/>
    <x v="0"/>
    <x v="0"/>
    <n v="0.18124999999999999"/>
  </r>
  <r>
    <n v="4588"/>
    <s v="Debra Young"/>
    <s v="kimberly28@example.com"/>
    <n v="32"/>
    <s v="Other"/>
    <x v="17"/>
    <d v="2021-03-05T00:00:00"/>
    <x v="2"/>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x v="0"/>
    <m/>
    <x v="2"/>
    <s v="Email"/>
    <d v="2023-06-01T21:33:59"/>
    <m/>
    <x v="0"/>
    <x v="5"/>
    <x v="0"/>
    <x v="1"/>
    <x v="0"/>
    <x v="0"/>
    <n v="0.26874999999999999"/>
  </r>
  <r>
    <n v="4589"/>
    <s v="Luis Cross"/>
    <s v="donnawood@example.org"/>
    <n v="45"/>
    <s v="Other"/>
    <x v="7"/>
    <d v="2020-07-30T00:00:00"/>
    <x v="2"/>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x v="0"/>
    <m/>
    <x v="3"/>
    <s v="Chat"/>
    <d v="2023-06-01T18:07:00"/>
    <m/>
    <x v="0"/>
    <x v="4"/>
    <x v="2"/>
    <x v="1"/>
    <x v="0"/>
    <x v="0"/>
    <n v="0.43125000000000002"/>
  </r>
  <r>
    <n v="4590"/>
    <s v="Michelle Sparks"/>
    <s v="ferrellmelissa@example.net"/>
    <n v="23"/>
    <s v="Female"/>
    <x v="27"/>
    <d v="2020-04-11T00:00:00"/>
    <x v="4"/>
    <s v="Software bug"/>
    <s v="I'm having an issue with the {product_purchased}. Please assist._x000a__x000a_[22:39:17]ACCESS: Logout: *no key*/(A.m.R.V.)_x000a__x000a_[22:39 I've tried different settings and configurations on my {product_purchased}, but the issue persists."/>
    <x v="1"/>
    <s v="Eat must walk every debate."/>
    <x v="0"/>
    <s v="Phone"/>
    <d v="2023-06-01T19:57:02"/>
    <d v="2023-06-01T10:57:02"/>
    <x v="3"/>
    <x v="2"/>
    <x v="11"/>
    <x v="1"/>
    <x v="1"/>
    <x v="1"/>
    <n v="0.65"/>
  </r>
  <r>
    <n v="4591"/>
    <s v="Ronald Davis"/>
    <s v="larry36@example.net"/>
    <n v="62"/>
    <s v="Other"/>
    <x v="3"/>
    <d v="2021-02-21T00:00:00"/>
    <x v="4"/>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x v="1"/>
    <s v="Hard next impact case idea animal."/>
    <x v="0"/>
    <s v="Social media"/>
    <d v="2023-06-01T04:53:03"/>
    <d v="2023-06-01T10:24:03"/>
    <x v="3"/>
    <x v="9"/>
    <x v="4"/>
    <x v="1"/>
    <x v="1"/>
    <x v="1"/>
    <n v="0.24374999999999999"/>
  </r>
  <r>
    <n v="4592"/>
    <s v="Justin Morgan"/>
    <s v="parsonsjulie@example.net"/>
    <n v="34"/>
    <s v="Male"/>
    <x v="21"/>
    <d v="2021-08-28T00:00:00"/>
    <x v="0"/>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x v="1"/>
    <s v="Eye boy list meet billion last enough."/>
    <x v="1"/>
    <s v="Phone"/>
    <d v="2023-06-01T13:32:05"/>
    <d v="2023-06-01T06:16:05"/>
    <x v="4"/>
    <x v="0"/>
    <x v="5"/>
    <x v="1"/>
    <x v="1"/>
    <x v="1"/>
    <n v="0.89375000000000004"/>
  </r>
  <r>
    <n v="4593"/>
    <s v="Rachel Young"/>
    <s v="carroyo@example.org"/>
    <n v="49"/>
    <s v="Female"/>
    <x v="21"/>
    <d v="2020-05-10T00:00:00"/>
    <x v="2"/>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x v="1"/>
    <s v="Network everyone home certainly hand."/>
    <x v="2"/>
    <s v="Phone"/>
    <d v="2023-06-01T07:53:07"/>
    <d v="2023-06-01T16:38:07"/>
    <x v="4"/>
    <x v="2"/>
    <x v="1"/>
    <x v="1"/>
    <x v="1"/>
    <x v="1"/>
    <n v="0.72499999999999998"/>
  </r>
  <r>
    <n v="4594"/>
    <s v="Brenda Contreras"/>
    <s v="umiller@example.net"/>
    <n v="49"/>
    <s v="Male"/>
    <x v="12"/>
    <d v="2020-10-05T00:00:00"/>
    <x v="0"/>
    <s v="Battery life"/>
    <s v="I'm having an issue with the {product_purchased}. Please assist._x000a__x000a_Sorry, this item no longer exists or has any stock. I've checked the device settings and made sure that everything is configured correctly."/>
    <x v="1"/>
    <s v="Rich positive expert place season point night."/>
    <x v="1"/>
    <s v="Social media"/>
    <d v="2023-06-01T03:10:07"/>
    <d v="2023-06-01T10:49:07"/>
    <x v="4"/>
    <x v="1"/>
    <x v="7"/>
    <x v="1"/>
    <x v="1"/>
    <x v="1"/>
    <n v="0.79374999999999996"/>
  </r>
  <r>
    <n v="4595"/>
    <s v="Steve Williams"/>
    <s v="laurieritter@example.org"/>
    <n v="50"/>
    <s v="Male"/>
    <x v="20"/>
    <d v="2021-12-13T00:00:00"/>
    <x v="3"/>
    <s v="Refund request"/>
    <s v="I'm having an issue with the {product_purchased}. Please assist. The issue I'm facing is intermittent. Sometimes it works fine, but other times it acts up unexpectedly."/>
    <x v="2"/>
    <m/>
    <x v="1"/>
    <s v="Social media"/>
    <m/>
    <m/>
    <x v="0"/>
    <x v="1"/>
    <x v="10"/>
    <x v="1"/>
    <x v="0"/>
    <x v="1"/>
    <n v="0.66249999999999998"/>
  </r>
  <r>
    <n v="4596"/>
    <s v="Kevin Hawkins"/>
    <s v="baileyelliott@example.net"/>
    <n v="56"/>
    <s v="Female"/>
    <x v="26"/>
    <d v="2021-08-14T00:00:00"/>
    <x v="4"/>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x v="1"/>
    <s v="High join expert member order."/>
    <x v="0"/>
    <s v="Email"/>
    <d v="2023-06-01T16:01:09"/>
    <d v="2023-06-01T18:43:09"/>
    <x v="4"/>
    <x v="0"/>
    <x v="5"/>
    <x v="1"/>
    <x v="1"/>
    <x v="1"/>
    <n v="0.89375000000000004"/>
  </r>
  <r>
    <n v="4597"/>
    <s v="Christopher Thomas"/>
    <s v="robertfreeman@example.com"/>
    <n v="62"/>
    <s v="Female"/>
    <x v="11"/>
    <d v="2021-01-29T00:00:00"/>
    <x v="2"/>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x v="2"/>
    <m/>
    <x v="0"/>
    <s v="Chat"/>
    <m/>
    <m/>
    <x v="0"/>
    <x v="6"/>
    <x v="6"/>
    <x v="0"/>
    <x v="0"/>
    <x v="1"/>
    <n v="0.35"/>
  </r>
  <r>
    <n v="4598"/>
    <s v="Carlos Woods"/>
    <s v="brittanyallison@example.net"/>
    <n v="38"/>
    <s v="Other"/>
    <x v="29"/>
    <d v="2020-05-16T00:00:00"/>
    <x v="4"/>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x v="0"/>
    <m/>
    <x v="0"/>
    <s v="Social media"/>
    <d v="2023-06-01T21:09:13"/>
    <m/>
    <x v="0"/>
    <x v="7"/>
    <x v="1"/>
    <x v="0"/>
    <x v="0"/>
    <x v="0"/>
    <n v="0.23749999999999999"/>
  </r>
  <r>
    <n v="4599"/>
    <s v="Joshua Rogers"/>
    <s v="qrobinson@example.org"/>
    <n v="55"/>
    <s v="Other"/>
    <x v="15"/>
    <d v="2021-09-12T00:00:00"/>
    <x v="3"/>
    <s v="Delivery problem"/>
    <s v="I'm having an issue with the {product_purchased}. Please assist._x000a__x000a_{Product_purchases}_x000a__x000a_&quot;{&quot;Id&quot;:&quot;s3_3vXCbFqnU8SfM&quot;,&quot;display I've checked the device settings and made sure that everything is configured correctly."/>
    <x v="2"/>
    <m/>
    <x v="2"/>
    <s v="Email"/>
    <m/>
    <m/>
    <x v="0"/>
    <x v="1"/>
    <x v="9"/>
    <x v="0"/>
    <x v="0"/>
    <x v="1"/>
    <n v="0.73124999999999996"/>
  </r>
  <r>
    <n v="4600"/>
    <s v="Larry Williams"/>
    <s v="whitezachary@example.com"/>
    <n v="18"/>
    <s v="Female"/>
    <x v="38"/>
    <d v="2021-04-04T00:00:00"/>
    <x v="2"/>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x v="0"/>
    <m/>
    <x v="0"/>
    <s v="Phone"/>
    <d v="2023-06-01T13:50:16"/>
    <m/>
    <x v="0"/>
    <x v="2"/>
    <x v="11"/>
    <x v="0"/>
    <x v="0"/>
    <x v="0"/>
    <n v="0.65"/>
  </r>
  <r>
    <n v="4601"/>
    <s v="Mr. Timothy Malone"/>
    <s v="jamessarah@example.net"/>
    <n v="42"/>
    <s v="Male"/>
    <x v="32"/>
    <d v="2021-10-12T00:00:00"/>
    <x v="1"/>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x v="1"/>
    <s v="Trouble let from expect thought cost air."/>
    <x v="2"/>
    <s v="Email"/>
    <d v="2023-06-01T21:47:18"/>
    <d v="2023-06-01T00:39:18"/>
    <x v="4"/>
    <x v="0"/>
    <x v="7"/>
    <x v="1"/>
    <x v="1"/>
    <x v="1"/>
    <n v="0.83750000000000002"/>
  </r>
  <r>
    <n v="4602"/>
    <s v="Anthony Santana"/>
    <s v="amanda32@example.net"/>
    <n v="19"/>
    <s v="Female"/>
    <x v="30"/>
    <d v="2021-11-11T00:00:00"/>
    <x v="1"/>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x v="1"/>
    <s v="Today clear think police."/>
    <x v="1"/>
    <s v="Chat"/>
    <d v="2023-06-01T19:19:19"/>
    <d v="2023-06-01T18:24:19"/>
    <x v="1"/>
    <x v="0"/>
    <x v="3"/>
    <x v="1"/>
    <x v="1"/>
    <x v="1"/>
    <n v="0.9375"/>
  </r>
  <r>
    <n v="4603"/>
    <s v="Lydia Patterson"/>
    <s v="james93@example.org"/>
    <n v="26"/>
    <s v="Female"/>
    <x v="10"/>
    <d v="2020-12-21T00:00:00"/>
    <x v="2"/>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x v="1"/>
    <s v="Girl with protect."/>
    <x v="3"/>
    <s v="Social media"/>
    <d v="2023-06-01T15:19:21"/>
    <d v="2023-06-01T02:43:21"/>
    <x v="4"/>
    <x v="5"/>
    <x v="10"/>
    <x v="1"/>
    <x v="1"/>
    <x v="1"/>
    <n v="0.27500000000000002"/>
  </r>
  <r>
    <n v="4604"/>
    <s v="Stuart White"/>
    <s v="mary70@example.net"/>
    <n v="70"/>
    <s v="Male"/>
    <x v="0"/>
    <d v="2021-12-19T00:00:00"/>
    <x v="2"/>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x v="0"/>
    <m/>
    <x v="1"/>
    <s v="Email"/>
    <d v="2023-06-01T00:44:23"/>
    <m/>
    <x v="4"/>
    <x v="8"/>
    <x v="10"/>
    <x v="1"/>
    <x v="0"/>
    <x v="0"/>
    <n v="0.21249999999999999"/>
  </r>
  <r>
    <n v="4605"/>
    <s v="Alan Barton"/>
    <s v="plucero@example.org"/>
    <n v="48"/>
    <s v="Other"/>
    <x v="7"/>
    <d v="2020-11-29T00:00:00"/>
    <x v="3"/>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x v="2"/>
    <m/>
    <x v="0"/>
    <s v="Chat"/>
    <m/>
    <m/>
    <x v="4"/>
    <x v="7"/>
    <x v="3"/>
    <x v="0"/>
    <x v="0"/>
    <x v="1"/>
    <n v="0.23125000000000001"/>
  </r>
  <r>
    <n v="4606"/>
    <s v="William Rush"/>
    <s v="tyronerice@example.com"/>
    <n v="32"/>
    <s v="Other"/>
    <x v="7"/>
    <d v="2021-11-11T00:00:00"/>
    <x v="2"/>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x v="2"/>
    <m/>
    <x v="1"/>
    <s v="Social media"/>
    <m/>
    <m/>
    <x v="4"/>
    <x v="1"/>
    <x v="3"/>
    <x v="1"/>
    <x v="0"/>
    <x v="1"/>
    <n v="0.65625"/>
  </r>
  <r>
    <n v="4607"/>
    <s v="Erika Santos"/>
    <s v="quinnchristopher@example.org"/>
    <n v="65"/>
    <s v="Male"/>
    <x v="10"/>
    <d v="2021-08-17T00:00:00"/>
    <x v="4"/>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x v="1"/>
    <s v="Authority seat middle hit last keep."/>
    <x v="2"/>
    <s v="Chat"/>
    <d v="2023-06-01T17:25:27"/>
    <d v="2023-06-01T10:22:27"/>
    <x v="0"/>
    <x v="5"/>
    <x v="5"/>
    <x v="1"/>
    <x v="1"/>
    <x v="1"/>
    <n v="0.21875"/>
  </r>
  <r>
    <n v="4608"/>
    <s v="Kelly Guerrero"/>
    <s v="tboyer@example.org"/>
    <n v="43"/>
    <s v="Male"/>
    <x v="26"/>
    <d v="2020-05-19T00:00:00"/>
    <x v="4"/>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x v="0"/>
    <m/>
    <x v="3"/>
    <s v="Email"/>
    <d v="2023-06-01T02:14:27"/>
    <m/>
    <x v="4"/>
    <x v="9"/>
    <x v="1"/>
    <x v="1"/>
    <x v="0"/>
    <x v="0"/>
    <n v="0.22500000000000001"/>
  </r>
  <r>
    <n v="4609"/>
    <s v="Gregory Holloway"/>
    <s v="tarapittman@example.net"/>
    <n v="57"/>
    <s v="Female"/>
    <x v="12"/>
    <d v="2021-07-12T00:00:00"/>
    <x v="2"/>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x v="0"/>
    <m/>
    <x v="2"/>
    <s v="Social media"/>
    <d v="2023-06-01T22:08:29"/>
    <m/>
    <x v="4"/>
    <x v="1"/>
    <x v="2"/>
    <x v="1"/>
    <x v="0"/>
    <x v="0"/>
    <n v="0.65"/>
  </r>
  <r>
    <n v="4610"/>
    <s v="Donna Smith"/>
    <s v="terrykayla@example.com"/>
    <n v="59"/>
    <s v="Male"/>
    <x v="22"/>
    <d v="2020-11-07T00:00:00"/>
    <x v="2"/>
    <s v="Battery life"/>
    <s v="I'm having an issue with the {product_purchased}. Please assist. I've checked for any available software updates for my {product_purchased}, but there are none."/>
    <x v="0"/>
    <m/>
    <x v="3"/>
    <s v="Phone"/>
    <d v="2023-06-01T00:16:29"/>
    <m/>
    <x v="4"/>
    <x v="6"/>
    <x v="3"/>
    <x v="1"/>
    <x v="0"/>
    <x v="0"/>
    <n v="0.51875000000000004"/>
  </r>
  <r>
    <n v="4611"/>
    <s v="David Palmer"/>
    <s v="james88@example.com"/>
    <n v="54"/>
    <s v="Female"/>
    <x v="13"/>
    <d v="2020-08-20T00:00:00"/>
    <x v="3"/>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x v="0"/>
    <m/>
    <x v="2"/>
    <s v="Chat"/>
    <d v="2023-06-01T11:40:30"/>
    <m/>
    <x v="0"/>
    <x v="6"/>
    <x v="5"/>
    <x v="1"/>
    <x v="0"/>
    <x v="0"/>
    <n v="0.41875000000000001"/>
  </r>
  <r>
    <n v="4612"/>
    <s v="Susan Chapman"/>
    <s v="murraydouglas@example.com"/>
    <n v="51"/>
    <s v="Female"/>
    <x v="40"/>
    <d v="2021-03-04T00:00:00"/>
    <x v="4"/>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x v="1"/>
    <s v="Skill product board lot."/>
    <x v="1"/>
    <s v="Social media"/>
    <d v="2023-06-01T01:19:32"/>
    <d v="2023-06-01T12:29:32"/>
    <x v="0"/>
    <x v="3"/>
    <x v="0"/>
    <x v="1"/>
    <x v="1"/>
    <x v="1"/>
    <n v="0.2"/>
  </r>
  <r>
    <n v="4613"/>
    <s v="Olivia Beck"/>
    <s v="montgomeryjoshua@example.org"/>
    <n v="61"/>
    <s v="Female"/>
    <x v="36"/>
    <d v="2020-10-22T00:00:00"/>
    <x v="4"/>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x v="2"/>
    <m/>
    <x v="1"/>
    <s v="Chat"/>
    <m/>
    <m/>
    <x v="0"/>
    <x v="2"/>
    <x v="7"/>
    <x v="1"/>
    <x v="0"/>
    <x v="1"/>
    <n v="0.7"/>
  </r>
  <r>
    <n v="4614"/>
    <s v="Nathan Huerta"/>
    <s v="franklucero@example.net"/>
    <n v="43"/>
    <s v="Other"/>
    <x v="2"/>
    <d v="2021-01-13T00:00:00"/>
    <x v="2"/>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x v="0"/>
    <m/>
    <x v="2"/>
    <s v="Chat"/>
    <d v="2023-06-01T19:53:35"/>
    <m/>
    <x v="4"/>
    <x v="9"/>
    <x v="6"/>
    <x v="1"/>
    <x v="0"/>
    <x v="0"/>
    <n v="0.19375000000000001"/>
  </r>
  <r>
    <n v="4615"/>
    <s v="Victor Hart"/>
    <s v="zstrong@example.com"/>
    <n v="18"/>
    <s v="Other"/>
    <x v="33"/>
    <d v="2020-11-30T00:00:00"/>
    <x v="3"/>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x v="1"/>
    <s v="Begin blood hold get kind."/>
    <x v="3"/>
    <s v="Social media"/>
    <d v="2023-06-01T21:14:37"/>
    <d v="2023-06-01T07:42:37"/>
    <x v="2"/>
    <x v="9"/>
    <x v="3"/>
    <x v="1"/>
    <x v="1"/>
    <x v="1"/>
    <n v="0.26874999999999999"/>
  </r>
  <r>
    <n v="4616"/>
    <s v="Jackie Taylor"/>
    <s v="perezkyle@example.org"/>
    <n v="39"/>
    <s v="Other"/>
    <x v="30"/>
    <d v="2021-05-22T00:00:00"/>
    <x v="3"/>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x v="1"/>
    <s v="Name mother itself line case staff."/>
    <x v="1"/>
    <s v="Chat"/>
    <d v="2023-06-01T09:36:39"/>
    <d v="2023-06-01T18:02:39"/>
    <x v="1"/>
    <x v="1"/>
    <x v="1"/>
    <x v="1"/>
    <x v="1"/>
    <x v="1"/>
    <n v="0.71875"/>
  </r>
  <r>
    <n v="4617"/>
    <s v="Carmen Campbell"/>
    <s v="barbara07@example.com"/>
    <n v="66"/>
    <s v="Other"/>
    <x v="21"/>
    <d v="2021-06-30T00:00:00"/>
    <x v="3"/>
    <s v="Product setup"/>
    <s v="My {product_purchased} crashed, and I lost all the data stored on it. Is there any way to recover the lost data?_x000a__x000a_I have been using VSL-1-BXC on my laptop for over a I've already contacted customer support multiple times, but the issue remains unresolved."/>
    <x v="1"/>
    <s v="Country medical situation see."/>
    <x v="3"/>
    <s v="Chat"/>
    <d v="2023-06-01T10:50:40"/>
    <d v="2023-06-01T03:03:40"/>
    <x v="1"/>
    <x v="0"/>
    <x v="8"/>
    <x v="1"/>
    <x v="1"/>
    <x v="1"/>
    <n v="0.84375"/>
  </r>
  <r>
    <n v="4618"/>
    <s v="Crystal Wiggins"/>
    <s v="katie88@example.com"/>
    <n v="32"/>
    <s v="Male"/>
    <x v="5"/>
    <d v="2021-07-16T00:00:00"/>
    <x v="2"/>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x v="0"/>
    <m/>
    <x v="3"/>
    <s v="Chat"/>
    <d v="2023-06-01T10:09:42"/>
    <m/>
    <x v="0"/>
    <x v="4"/>
    <x v="2"/>
    <x v="1"/>
    <x v="0"/>
    <x v="0"/>
    <n v="0.43125000000000002"/>
  </r>
  <r>
    <n v="4619"/>
    <s v="Mason Bennett"/>
    <s v="benjamin68@example.org"/>
    <n v="37"/>
    <s v="Male"/>
    <x v="16"/>
    <d v="2021-08-05T00:00:00"/>
    <x v="2"/>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x v="2"/>
    <m/>
    <x v="0"/>
    <s v="Social media"/>
    <m/>
    <m/>
    <x v="0"/>
    <x v="2"/>
    <x v="5"/>
    <x v="0"/>
    <x v="0"/>
    <x v="1"/>
    <n v="0.64375000000000004"/>
  </r>
  <r>
    <n v="4620"/>
    <s v="Amy Barr"/>
    <s v="ericflynn@example.org"/>
    <n v="49"/>
    <s v="Female"/>
    <x v="18"/>
    <d v="2020-07-27T00:00:00"/>
    <x v="4"/>
    <s v="Account access"/>
    <s v="I'm having an issue with the {product_purchased}. Please assist. I'm experiencing this issue on multiple devices of the same model, so it seems to be a widespread problem."/>
    <x v="1"/>
    <s v="Pretty activity pattern way pretty."/>
    <x v="1"/>
    <s v="Chat"/>
    <d v="2023-06-01T13:40:44"/>
    <d v="2023-06-01T16:11:44"/>
    <x v="4"/>
    <x v="10"/>
    <x v="2"/>
    <x v="1"/>
    <x v="1"/>
    <x v="1"/>
    <n v="0.17499999999999999"/>
  </r>
  <r>
    <n v="4621"/>
    <s v="Jeremy White"/>
    <s v="howardamanda@example.net"/>
    <n v="34"/>
    <s v="Female"/>
    <x v="36"/>
    <d v="2020-08-12T00:00:00"/>
    <x v="0"/>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x v="1"/>
    <s v="Official information indicate staff them behind."/>
    <x v="2"/>
    <s v="Phone"/>
    <d v="2023-06-01T06:54:46"/>
    <d v="2023-06-01T02:13:46"/>
    <x v="5"/>
    <x v="0"/>
    <x v="5"/>
    <x v="1"/>
    <x v="1"/>
    <x v="1"/>
    <n v="0.89375000000000004"/>
  </r>
  <r>
    <n v="4622"/>
    <s v="Edward Baldwin"/>
    <s v="hernandezsarah@example.net"/>
    <n v="29"/>
    <s v="Female"/>
    <x v="36"/>
    <d v="2020-01-15T00:00:00"/>
    <x v="4"/>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x v="1"/>
    <s v="Court question Congress try mother billion."/>
    <x v="2"/>
    <s v="Chat"/>
    <d v="2023-06-01T09:59:47"/>
    <d v="2023-06-01T07:59:47"/>
    <x v="1"/>
    <x v="4"/>
    <x v="6"/>
    <x v="1"/>
    <x v="1"/>
    <x v="1"/>
    <n v="0.51875000000000004"/>
  </r>
  <r>
    <n v="4623"/>
    <s v="Lori Martinez"/>
    <s v="debraphillips@example.org"/>
    <n v="49"/>
    <s v="Other"/>
    <x v="17"/>
    <d v="2020-12-16T00:00:00"/>
    <x v="3"/>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x v="0"/>
    <m/>
    <x v="2"/>
    <s v="Email"/>
    <d v="2023-06-01T17:46:49"/>
    <m/>
    <x v="0"/>
    <x v="7"/>
    <x v="10"/>
    <x v="1"/>
    <x v="0"/>
    <x v="0"/>
    <n v="0.23125000000000001"/>
  </r>
  <r>
    <n v="4624"/>
    <s v="Christopher Wood"/>
    <s v="warrenkaren@example.com"/>
    <n v="30"/>
    <s v="Other"/>
    <x v="37"/>
    <d v="2021-04-24T00:00:00"/>
    <x v="1"/>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x v="0"/>
    <m/>
    <x v="2"/>
    <s v="Email"/>
    <d v="2023-06-01T14:12:50"/>
    <m/>
    <x v="0"/>
    <x v="6"/>
    <x v="11"/>
    <x v="1"/>
    <x v="0"/>
    <x v="0"/>
    <n v="0.53125"/>
  </r>
  <r>
    <n v="4625"/>
    <s v="Laura West"/>
    <s v="michael67@example.com"/>
    <n v="25"/>
    <s v="Male"/>
    <x v="16"/>
    <d v="2021-10-27T00:00:00"/>
    <x v="4"/>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x v="2"/>
    <m/>
    <x v="3"/>
    <s v="Social media"/>
    <m/>
    <m/>
    <x v="0"/>
    <x v="1"/>
    <x v="7"/>
    <x v="1"/>
    <x v="0"/>
    <x v="1"/>
    <n v="0.79374999999999996"/>
  </r>
  <r>
    <n v="4626"/>
    <s v="Nicole Moran MD"/>
    <s v="joshua18@example.net"/>
    <n v="28"/>
    <s v="Female"/>
    <x v="21"/>
    <d v="2020-02-03T00:00:00"/>
    <x v="4"/>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x v="0"/>
    <m/>
    <x v="3"/>
    <s v="Email"/>
    <d v="2023-06-01T14:33:54"/>
    <m/>
    <x v="0"/>
    <x v="2"/>
    <x v="4"/>
    <x v="1"/>
    <x v="0"/>
    <x v="0"/>
    <n v="0.6875"/>
  </r>
  <r>
    <n v="4627"/>
    <s v="Amy White"/>
    <s v="lori95@example.org"/>
    <n v="22"/>
    <s v="Male"/>
    <x v="39"/>
    <d v="2020-11-17T00:00:00"/>
    <x v="0"/>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x v="2"/>
    <m/>
    <x v="2"/>
    <s v="Social media"/>
    <m/>
    <m/>
    <x v="0"/>
    <x v="2"/>
    <x v="3"/>
    <x v="0"/>
    <x v="0"/>
    <x v="1"/>
    <n v="0.6"/>
  </r>
  <r>
    <n v="4628"/>
    <s v="Kristine Perez"/>
    <s v="davidsimon@example.org"/>
    <n v="19"/>
    <s v="Female"/>
    <x v="38"/>
    <d v="2021-01-14T00:00:00"/>
    <x v="3"/>
    <s v="Product setup"/>
    <s v="I'm having an issue with the {product_purchased}. Please assist. When using this form, please note that it is an optional field. I've tried using different cables, adapters, or peripherals with my {product_purchased}, but the issue persists."/>
    <x v="1"/>
    <s v="Or analysis spring man recent piece human."/>
    <x v="3"/>
    <s v="Social media"/>
    <d v="2023-06-01T10:16:56"/>
    <d v="2023-06-01T01:49:56"/>
    <x v="3"/>
    <x v="0"/>
    <x v="6"/>
    <x v="1"/>
    <x v="1"/>
    <x v="1"/>
    <n v="0.8"/>
  </r>
  <r>
    <n v="4629"/>
    <s v="Donna Robertson"/>
    <s v="justinbradford@example.net"/>
    <n v="27"/>
    <s v="Female"/>
    <x v="14"/>
    <d v="2020-12-08T00:00:00"/>
    <x v="1"/>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x v="0"/>
    <m/>
    <x v="2"/>
    <s v="Chat"/>
    <d v="2023-06-01T20:25:58"/>
    <m/>
    <x v="0"/>
    <x v="2"/>
    <x v="10"/>
    <x v="1"/>
    <x v="0"/>
    <x v="0"/>
    <n v="0.59375"/>
  </r>
  <r>
    <n v="4630"/>
    <s v="John Myers"/>
    <s v="kelly37@example.net"/>
    <n v="63"/>
    <s v="Female"/>
    <x v="24"/>
    <d v="2020-01-20T00:00:00"/>
    <x v="4"/>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x v="0"/>
    <m/>
    <x v="0"/>
    <s v="Chat"/>
    <d v="2023-06-01T05:25:00"/>
    <m/>
    <x v="0"/>
    <x v="2"/>
    <x v="6"/>
    <x v="0"/>
    <x v="0"/>
    <x v="0"/>
    <n v="0.73124999999999996"/>
  </r>
  <r>
    <n v="4631"/>
    <s v="Michael Huerta"/>
    <s v="nicole76@example.org"/>
    <n v="24"/>
    <s v="Other"/>
    <x v="7"/>
    <d v="2021-09-28T00:00:00"/>
    <x v="1"/>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x v="2"/>
    <m/>
    <x v="2"/>
    <s v="Phone"/>
    <m/>
    <m/>
    <x v="0"/>
    <x v="0"/>
    <x v="9"/>
    <x v="0"/>
    <x v="0"/>
    <x v="1"/>
    <n v="0.8"/>
  </r>
  <r>
    <n v="4632"/>
    <s v="Michael Smith"/>
    <s v="madisonhampton@example.com"/>
    <n v="39"/>
    <s v="Female"/>
    <x v="22"/>
    <d v="2020-03-07T00:00:00"/>
    <x v="1"/>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x v="0"/>
    <m/>
    <x v="3"/>
    <s v="Phone"/>
    <d v="2023-06-01T10:07:02"/>
    <m/>
    <x v="0"/>
    <x v="1"/>
    <x v="0"/>
    <x v="1"/>
    <x v="0"/>
    <x v="0"/>
    <n v="0.63124999999999998"/>
  </r>
  <r>
    <n v="4633"/>
    <s v="Pam Norman"/>
    <s v="james59@example.com"/>
    <n v="40"/>
    <s v="Male"/>
    <x v="7"/>
    <d v="2020-03-31T00:00:00"/>
    <x v="3"/>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x v="1"/>
    <s v="Role country space bank."/>
    <x v="3"/>
    <s v="Phone"/>
    <d v="2023-06-01T18:32:04"/>
    <d v="2023-06-01T06:26:04"/>
    <x v="3"/>
    <x v="8"/>
    <x v="0"/>
    <x v="1"/>
    <x v="1"/>
    <x v="1"/>
    <n v="0.23749999999999999"/>
  </r>
  <r>
    <n v="4634"/>
    <s v="Diana Gibson"/>
    <s v="vlynch@example.org"/>
    <n v="55"/>
    <s v="Other"/>
    <x v="27"/>
    <d v="2020-03-04T00:00:00"/>
    <x v="3"/>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x v="0"/>
    <m/>
    <x v="2"/>
    <s v="Chat"/>
    <d v="2023-06-01T14:04:05"/>
    <m/>
    <x v="0"/>
    <x v="9"/>
    <x v="0"/>
    <x v="1"/>
    <x v="0"/>
    <x v="0"/>
    <n v="0.23749999999999999"/>
  </r>
  <r>
    <n v="4635"/>
    <s v="Rodney Clay"/>
    <s v="hward@example.com"/>
    <n v="68"/>
    <s v="Other"/>
    <x v="2"/>
    <d v="2021-04-12T00:00:00"/>
    <x v="4"/>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x v="1"/>
    <s v="Appear always evidence do concern dog structure nation."/>
    <x v="1"/>
    <s v="Email"/>
    <d v="2023-06-01T06:07:06"/>
    <d v="2023-06-01T00:20:06"/>
    <x v="4"/>
    <x v="2"/>
    <x v="11"/>
    <x v="1"/>
    <x v="1"/>
    <x v="1"/>
    <n v="0.65"/>
  </r>
  <r>
    <n v="4636"/>
    <s v="Aaron Miller"/>
    <s v="perezdave@example.net"/>
    <n v="36"/>
    <s v="Female"/>
    <x v="0"/>
    <d v="2021-09-23T00:00:00"/>
    <x v="3"/>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x v="0"/>
    <m/>
    <x v="3"/>
    <s v="Phone"/>
    <d v="2023-06-01T14:24:07"/>
    <m/>
    <x v="0"/>
    <x v="1"/>
    <x v="9"/>
    <x v="1"/>
    <x v="0"/>
    <x v="0"/>
    <n v="0.73124999999999996"/>
  </r>
  <r>
    <n v="4637"/>
    <s v="Lisa Fitzgerald"/>
    <s v="pweaver@example.com"/>
    <n v="46"/>
    <s v="Other"/>
    <x v="40"/>
    <d v="2020-10-20T00:00:00"/>
    <x v="0"/>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x v="2"/>
    <m/>
    <x v="3"/>
    <s v="Phone"/>
    <m/>
    <m/>
    <x v="0"/>
    <x v="4"/>
    <x v="7"/>
    <x v="1"/>
    <x v="0"/>
    <x v="1"/>
    <n v="0.48125000000000001"/>
  </r>
  <r>
    <n v="4638"/>
    <s v="Joanne Sawyer"/>
    <s v="martinezbradley@example.org"/>
    <n v="49"/>
    <s v="Male"/>
    <x v="12"/>
    <d v="2020-09-20T00:00:00"/>
    <x v="3"/>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x v="2"/>
    <m/>
    <x v="1"/>
    <s v="Email"/>
    <m/>
    <m/>
    <x v="0"/>
    <x v="4"/>
    <x v="9"/>
    <x v="1"/>
    <x v="0"/>
    <x v="1"/>
    <n v="0.46875"/>
  </r>
  <r>
    <n v="4639"/>
    <s v="Denise Phillips"/>
    <s v="donald49@example.net"/>
    <n v="24"/>
    <s v="Other"/>
    <x v="8"/>
    <d v="2021-12-27T00:00:00"/>
    <x v="1"/>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x v="0"/>
    <m/>
    <x v="2"/>
    <s v="Email"/>
    <d v="2023-06-01T01:13:13"/>
    <m/>
    <x v="0"/>
    <x v="10"/>
    <x v="10"/>
    <x v="1"/>
    <x v="0"/>
    <x v="0"/>
    <n v="0.23749999999999999"/>
  </r>
  <r>
    <n v="4640"/>
    <s v="Tony Smith"/>
    <s v="brownelizabeth@example.com"/>
    <n v="64"/>
    <s v="Female"/>
    <x v="20"/>
    <d v="2020-10-14T00:00:00"/>
    <x v="2"/>
    <s v="Battery life"/>
    <s v="I'm having an issue with the {product_purchased}. Please assist. I've reviewed the troubleshooting steps on the official support website, but they didn't resolve the problem."/>
    <x v="2"/>
    <m/>
    <x v="3"/>
    <s v="Chat"/>
    <m/>
    <m/>
    <x v="0"/>
    <x v="4"/>
    <x v="7"/>
    <x v="1"/>
    <x v="0"/>
    <x v="1"/>
    <n v="0.48125000000000001"/>
  </r>
  <r>
    <n v="4641"/>
    <s v="Travis Robinson"/>
    <s v="youngmegan@example.org"/>
    <n v="33"/>
    <s v="Other"/>
    <x v="22"/>
    <d v="2020-02-08T00:00:00"/>
    <x v="1"/>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x v="2"/>
    <m/>
    <x v="2"/>
    <s v="Email"/>
    <m/>
    <m/>
    <x v="0"/>
    <x v="10"/>
    <x v="4"/>
    <x v="0"/>
    <x v="0"/>
    <x v="1"/>
    <n v="0.22500000000000001"/>
  </r>
  <r>
    <n v="4642"/>
    <s v="John Howard"/>
    <s v="josephjohnson@example.com"/>
    <n v="56"/>
    <s v="Other"/>
    <x v="41"/>
    <d v="2021-10-01T00:00:00"/>
    <x v="3"/>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x v="2"/>
    <m/>
    <x v="1"/>
    <s v="Email"/>
    <m/>
    <m/>
    <x v="0"/>
    <x v="9"/>
    <x v="7"/>
    <x v="1"/>
    <x v="0"/>
    <x v="1"/>
    <n v="0.18124999999999999"/>
  </r>
  <r>
    <n v="4643"/>
    <s v="David Johnson"/>
    <s v="ernesthines@example.com"/>
    <n v="24"/>
    <s v="Other"/>
    <x v="6"/>
    <d v="2021-04-15T00:00:00"/>
    <x v="3"/>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x v="1"/>
    <s v="Face method if appear near particular tax."/>
    <x v="1"/>
    <s v="Chat"/>
    <d v="2023-06-01T06:42:17"/>
    <d v="2023-06-01T18:26:17"/>
    <x v="1"/>
    <x v="1"/>
    <x v="11"/>
    <x v="1"/>
    <x v="1"/>
    <x v="1"/>
    <n v="0.65625"/>
  </r>
  <r>
    <n v="4644"/>
    <s v="Thomas Stanley"/>
    <s v="stephanie98@example.net"/>
    <n v="54"/>
    <s v="Male"/>
    <x v="20"/>
    <d v="2020-07-13T00:00:00"/>
    <x v="3"/>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x v="0"/>
    <m/>
    <x v="0"/>
    <s v="Social media"/>
    <d v="2023-06-01T17:57:19"/>
    <m/>
    <x v="0"/>
    <x v="9"/>
    <x v="2"/>
    <x v="0"/>
    <x v="0"/>
    <x v="0"/>
    <n v="0.18124999999999999"/>
  </r>
  <r>
    <n v="4645"/>
    <s v="Lori Joseph"/>
    <s v="kellerabigail@example.net"/>
    <n v="50"/>
    <s v="Other"/>
    <x v="23"/>
    <d v="2021-03-04T00:00:00"/>
    <x v="3"/>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x v="2"/>
    <m/>
    <x v="2"/>
    <s v="Email"/>
    <m/>
    <m/>
    <x v="0"/>
    <x v="1"/>
    <x v="0"/>
    <x v="0"/>
    <x v="0"/>
    <x v="1"/>
    <n v="0.63124999999999998"/>
  </r>
  <r>
    <n v="4646"/>
    <s v="Mrs. Jennifer Dunn"/>
    <s v="joel62@example.net"/>
    <n v="70"/>
    <s v="Female"/>
    <x v="39"/>
    <d v="2020-12-26T00:00:00"/>
    <x v="0"/>
    <s v="Payment issue"/>
    <s v="I'm having an issue with the {product_purchased}. Please assist._x000a__x000a_5/1/08 (Fri) 12:38:17 No.71755 File: 14285068453673.gif (47 I need assistance as soon as possible because it's affecting my work and productivity."/>
    <x v="2"/>
    <m/>
    <x v="3"/>
    <s v="Email"/>
    <m/>
    <m/>
    <x v="4"/>
    <x v="6"/>
    <x v="10"/>
    <x v="1"/>
    <x v="0"/>
    <x v="1"/>
    <n v="0.46875"/>
  </r>
  <r>
    <n v="4647"/>
    <s v="Brendan Perkins"/>
    <s v="phyllisbrown@example.com"/>
    <n v="48"/>
    <s v="Female"/>
    <x v="30"/>
    <d v="2021-02-01T00:00:00"/>
    <x v="1"/>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x v="0"/>
    <m/>
    <x v="2"/>
    <s v="Social media"/>
    <d v="2023-06-01T14:24:24"/>
    <m/>
    <x v="0"/>
    <x v="10"/>
    <x v="4"/>
    <x v="1"/>
    <x v="0"/>
    <x v="0"/>
    <n v="0.22500000000000001"/>
  </r>
  <r>
    <n v="4648"/>
    <s v="Rebecca Daniels"/>
    <s v="qmitchell@example.org"/>
    <n v="66"/>
    <s v="Other"/>
    <x v="29"/>
    <d v="2021-03-15T00:00:00"/>
    <x v="1"/>
    <s v="Cancellation request"/>
    <s v="I'm having an issue with the {product_purchased}. Please assist. The issue I'm facing is intermittent. Sometimes it works fine, but other times it acts up unexpectedly."/>
    <x v="2"/>
    <m/>
    <x v="0"/>
    <s v="Email"/>
    <m/>
    <m/>
    <x v="0"/>
    <x v="10"/>
    <x v="0"/>
    <x v="0"/>
    <x v="0"/>
    <x v="1"/>
    <n v="0.16250000000000001"/>
  </r>
  <r>
    <n v="4649"/>
    <s v="Brittney Allen"/>
    <s v="sara56@example.org"/>
    <n v="43"/>
    <s v="Female"/>
    <x v="16"/>
    <d v="2020-03-13T00:00:00"/>
    <x v="4"/>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x v="2"/>
    <m/>
    <x v="0"/>
    <s v="Social media"/>
    <m/>
    <m/>
    <x v="0"/>
    <x v="6"/>
    <x v="0"/>
    <x v="0"/>
    <x v="0"/>
    <x v="1"/>
    <n v="0.47499999999999998"/>
  </r>
  <r>
    <n v="4650"/>
    <s v="Joseph Mosley"/>
    <s v="prichards@example.com"/>
    <n v="22"/>
    <s v="Other"/>
    <x v="21"/>
    <d v="2020-11-20T00:00:00"/>
    <x v="2"/>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x v="1"/>
    <s v="Usually fast science like room foot computer."/>
    <x v="1"/>
    <s v="Social media"/>
    <d v="2023-06-01T21:49:27"/>
    <d v="2023-06-01T00:58:27"/>
    <x v="4"/>
    <x v="0"/>
    <x v="3"/>
    <x v="1"/>
    <x v="1"/>
    <x v="1"/>
    <n v="0.9375"/>
  </r>
  <r>
    <n v="4651"/>
    <s v="Matthew Sanders"/>
    <s v="cromero@example.org"/>
    <n v="21"/>
    <s v="Other"/>
    <x v="27"/>
    <d v="2021-09-23T00:00:00"/>
    <x v="2"/>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x v="0"/>
    <m/>
    <x v="1"/>
    <s v="Email"/>
    <d v="2023-06-01T17:52:29"/>
    <m/>
    <x v="0"/>
    <x v="4"/>
    <x v="9"/>
    <x v="1"/>
    <x v="0"/>
    <x v="0"/>
    <n v="0.46875"/>
  </r>
  <r>
    <n v="4652"/>
    <s v="Michael Alexander"/>
    <s v="randallann@example.com"/>
    <n v="47"/>
    <s v="Female"/>
    <x v="25"/>
    <d v="2021-03-11T00:00:00"/>
    <x v="0"/>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x v="2"/>
    <m/>
    <x v="3"/>
    <s v="Social media"/>
    <m/>
    <m/>
    <x v="0"/>
    <x v="9"/>
    <x v="0"/>
    <x v="1"/>
    <x v="0"/>
    <x v="1"/>
    <n v="0.23749999999999999"/>
  </r>
  <r>
    <n v="4653"/>
    <s v="Jamie Mclaughlin"/>
    <s v="dawsonmaria@example.org"/>
    <n v="57"/>
    <s v="Male"/>
    <x v="18"/>
    <d v="2021-04-07T00:00:00"/>
    <x v="1"/>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x v="1"/>
    <s v="Citizen stock southern more."/>
    <x v="2"/>
    <s v="Email"/>
    <d v="2023-06-01T09:17:32"/>
    <d v="2023-06-01T15:18:32"/>
    <x v="5"/>
    <x v="0"/>
    <x v="11"/>
    <x v="1"/>
    <x v="1"/>
    <x v="1"/>
    <n v="0.875"/>
  </r>
  <r>
    <n v="4654"/>
    <s v="Nicole Harvey"/>
    <s v="michael18@example.com"/>
    <n v="41"/>
    <s v="Female"/>
    <x v="10"/>
    <d v="2021-10-05T00:00:00"/>
    <x v="0"/>
    <s v="Product compatibility"/>
    <s v="I'm having an issue with the {product_purchased}. Please assist._x000a__x000a_5) Select, select, select, select, select, select, select! I need assistance as soon as possible because it's affecting my work and productivity."/>
    <x v="2"/>
    <m/>
    <x v="2"/>
    <s v="Social media"/>
    <m/>
    <m/>
    <x v="0"/>
    <x v="6"/>
    <x v="7"/>
    <x v="0"/>
    <x v="0"/>
    <x v="1"/>
    <n v="0.48749999999999999"/>
  </r>
  <r>
    <n v="4655"/>
    <s v="Tammy Pruitt"/>
    <s v="kimberly17@example.net"/>
    <n v="33"/>
    <s v="Male"/>
    <x v="7"/>
    <d v="2020-04-21T00:00:00"/>
    <x v="4"/>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x v="2"/>
    <m/>
    <x v="0"/>
    <s v="Social media"/>
    <m/>
    <m/>
    <x v="0"/>
    <x v="8"/>
    <x v="11"/>
    <x v="0"/>
    <x v="0"/>
    <x v="1"/>
    <n v="0.28125"/>
  </r>
  <r>
    <n v="4656"/>
    <s v="Alexis Hodge"/>
    <s v="debra78@example.net"/>
    <n v="48"/>
    <s v="Other"/>
    <x v="27"/>
    <d v="2020-10-09T00:00:00"/>
    <x v="3"/>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x v="1"/>
    <s v="Off cover always operation spend policy."/>
    <x v="3"/>
    <s v="Chat"/>
    <d v="2023-06-01T00:25:36"/>
    <d v="2023-06-01T06:39:36"/>
    <x v="1"/>
    <x v="4"/>
    <x v="7"/>
    <x v="1"/>
    <x v="1"/>
    <x v="1"/>
    <n v="0.48125000000000001"/>
  </r>
  <r>
    <n v="4657"/>
    <s v="Lori Lloyd"/>
    <s v="karamartin@example.com"/>
    <n v="52"/>
    <s v="Other"/>
    <x v="22"/>
    <d v="2021-01-21T00:00:00"/>
    <x v="0"/>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x v="2"/>
    <m/>
    <x v="3"/>
    <s v="Social media"/>
    <m/>
    <m/>
    <x v="0"/>
    <x v="2"/>
    <x v="6"/>
    <x v="1"/>
    <x v="0"/>
    <x v="1"/>
    <n v="0.73124999999999996"/>
  </r>
  <r>
    <n v="4658"/>
    <s v="Christine Montes"/>
    <s v="vbryant@example.com"/>
    <n v="65"/>
    <s v="Female"/>
    <x v="8"/>
    <d v="2020-01-26T00:00:00"/>
    <x v="4"/>
    <s v="Product recommendation"/>
    <s v="I'm having an issue with the {product_purchased}. Please assist._x000a__x000a_Coupon code 1F0E3E-6C6F-4E6C-8BE9-B4F6C28 I'm not sure if this issue is specific to my device or if others have reported similar problems."/>
    <x v="2"/>
    <m/>
    <x v="0"/>
    <s v="Phone"/>
    <m/>
    <m/>
    <x v="0"/>
    <x v="5"/>
    <x v="6"/>
    <x v="0"/>
    <x v="0"/>
    <x v="1"/>
    <n v="0.21249999999999999"/>
  </r>
  <r>
    <n v="4659"/>
    <s v="Elizabeth Mitchell"/>
    <s v="kaitlyncampbell@example.com"/>
    <n v="53"/>
    <s v="Male"/>
    <x v="7"/>
    <d v="2020-01-10T00:00:00"/>
    <x v="2"/>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x v="2"/>
    <m/>
    <x v="1"/>
    <s v="Phone"/>
    <m/>
    <m/>
    <x v="0"/>
    <x v="0"/>
    <x v="6"/>
    <x v="1"/>
    <x v="0"/>
    <x v="1"/>
    <n v="0.8"/>
  </r>
  <r>
    <n v="4660"/>
    <s v="Shawna Shepherd"/>
    <s v="clarencecompton@example.org"/>
    <n v="62"/>
    <s v="Female"/>
    <x v="13"/>
    <d v="2021-03-13T00:00:00"/>
    <x v="4"/>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x v="0"/>
    <m/>
    <x v="1"/>
    <s v="Phone"/>
    <d v="2023-06-01T08:37:41"/>
    <m/>
    <x v="0"/>
    <x v="2"/>
    <x v="0"/>
    <x v="1"/>
    <x v="0"/>
    <x v="0"/>
    <n v="0.64375000000000004"/>
  </r>
  <r>
    <n v="4661"/>
    <s v="James Cox"/>
    <s v="austinroberts@example.com"/>
    <n v="37"/>
    <s v="Female"/>
    <x v="34"/>
    <d v="2020-11-04T00:00:00"/>
    <x v="0"/>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x v="0"/>
    <m/>
    <x v="2"/>
    <s v="Social media"/>
    <d v="2023-06-01T17:01:43"/>
    <m/>
    <x v="4"/>
    <x v="8"/>
    <x v="3"/>
    <x v="1"/>
    <x v="0"/>
    <x v="0"/>
    <n v="0.18124999999999999"/>
  </r>
  <r>
    <n v="4662"/>
    <s v="Ashley Lee"/>
    <s v="donaldarroyo@example.net"/>
    <n v="57"/>
    <s v="Male"/>
    <x v="8"/>
    <d v="2021-07-02T00:00:00"/>
    <x v="0"/>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x v="2"/>
    <m/>
    <x v="2"/>
    <s v="Chat"/>
    <m/>
    <m/>
    <x v="0"/>
    <x v="1"/>
    <x v="2"/>
    <x v="0"/>
    <x v="0"/>
    <x v="1"/>
    <n v="0.65"/>
  </r>
  <r>
    <n v="4663"/>
    <s v="Doris Brown"/>
    <s v="samuelavila@example.net"/>
    <n v="60"/>
    <s v="Female"/>
    <x v="18"/>
    <d v="2020-11-21T00:00:00"/>
    <x v="1"/>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x v="2"/>
    <m/>
    <x v="2"/>
    <s v="Social media"/>
    <m/>
    <m/>
    <x v="0"/>
    <x v="1"/>
    <x v="3"/>
    <x v="0"/>
    <x v="0"/>
    <x v="1"/>
    <n v="0.65625"/>
  </r>
  <r>
    <n v="4664"/>
    <s v="Christina Torres"/>
    <s v="willisbruce@example.com"/>
    <n v="37"/>
    <s v="Other"/>
    <x v="14"/>
    <d v="2021-12-01T00:00:00"/>
    <x v="1"/>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x v="1"/>
    <s v="Society fast peace natural."/>
    <x v="0"/>
    <s v="Social media"/>
    <d v="2023-06-01T02:40:48"/>
    <d v="2023-06-01T11:15:48"/>
    <x v="4"/>
    <x v="1"/>
    <x v="10"/>
    <x v="1"/>
    <x v="1"/>
    <x v="1"/>
    <n v="0.66249999999999998"/>
  </r>
  <r>
    <n v="4665"/>
    <s v="Laura Johnson"/>
    <s v="christinepeters@example.net"/>
    <n v="66"/>
    <s v="Other"/>
    <x v="29"/>
    <d v="2020-05-13T00:00:00"/>
    <x v="4"/>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x v="1"/>
    <s v="Education enjoy alone their."/>
    <x v="1"/>
    <s v="Chat"/>
    <d v="2023-06-01T05:32:50"/>
    <d v="2023-06-01T06:21:50"/>
    <x v="2"/>
    <x v="3"/>
    <x v="1"/>
    <x v="1"/>
    <x v="1"/>
    <x v="1"/>
    <n v="0.2"/>
  </r>
  <r>
    <n v="4666"/>
    <s v="Daniel Reed"/>
    <s v="lunaandrew@example.com"/>
    <n v="27"/>
    <s v="Male"/>
    <x v="31"/>
    <d v="2021-12-04T00:00:00"/>
    <x v="1"/>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x v="1"/>
    <s v="Green hold citizen science interesting."/>
    <x v="2"/>
    <s v="Chat"/>
    <d v="2023-06-01T01:08:52"/>
    <d v="2023-06-01T23:31:52"/>
    <x v="4"/>
    <x v="0"/>
    <x v="10"/>
    <x v="1"/>
    <x v="1"/>
    <x v="1"/>
    <n v="0.78125"/>
  </r>
  <r>
    <n v="4667"/>
    <s v="Abigail Walls"/>
    <s v="kayla66@example.org"/>
    <n v="35"/>
    <s v="Other"/>
    <x v="33"/>
    <d v="2020-01-20T00:00:00"/>
    <x v="1"/>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x v="0"/>
    <m/>
    <x v="3"/>
    <s v="Email"/>
    <d v="2023-06-01T14:58:53"/>
    <m/>
    <x v="0"/>
    <x v="2"/>
    <x v="6"/>
    <x v="1"/>
    <x v="0"/>
    <x v="0"/>
    <n v="0.73124999999999996"/>
  </r>
  <r>
    <n v="4668"/>
    <s v="Lynn Adams DVM"/>
    <s v="danielwilson@example.com"/>
    <n v="24"/>
    <s v="Male"/>
    <x v="31"/>
    <d v="2020-08-15T00:00:00"/>
    <x v="0"/>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x v="0"/>
    <m/>
    <x v="0"/>
    <s v="Social media"/>
    <d v="2023-06-01T04:55:55"/>
    <m/>
    <x v="0"/>
    <x v="2"/>
    <x v="5"/>
    <x v="0"/>
    <x v="0"/>
    <x v="0"/>
    <n v="0.64375000000000004"/>
  </r>
  <r>
    <n v="4669"/>
    <s v="Kevin Harper"/>
    <s v="thomas65@example.com"/>
    <n v="67"/>
    <s v="Male"/>
    <x v="31"/>
    <d v="2021-02-15T00:00:00"/>
    <x v="0"/>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x v="2"/>
    <m/>
    <x v="2"/>
    <s v="Email"/>
    <m/>
    <m/>
    <x v="0"/>
    <x v="2"/>
    <x v="4"/>
    <x v="0"/>
    <x v="0"/>
    <x v="1"/>
    <n v="0.6875"/>
  </r>
  <r>
    <n v="4670"/>
    <s v="William Martinez"/>
    <s v="pauldiaz@example.org"/>
    <n v="48"/>
    <s v="Male"/>
    <x v="40"/>
    <d v="2021-01-06T00:00:00"/>
    <x v="1"/>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x v="1"/>
    <s v="Personal big make doctor blue."/>
    <x v="0"/>
    <s v="Phone"/>
    <d v="2023-06-01T12:40:58"/>
    <d v="2023-06-01T15:56:58"/>
    <x v="3"/>
    <x v="2"/>
    <x v="6"/>
    <x v="1"/>
    <x v="1"/>
    <x v="1"/>
    <n v="0.73124999999999996"/>
  </r>
  <r>
    <n v="4671"/>
    <s v="Paul Shelton"/>
    <s v="jasonkennedy@example.com"/>
    <n v="20"/>
    <s v="Other"/>
    <x v="32"/>
    <d v="2020-06-13T00:00:00"/>
    <x v="0"/>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x v="2"/>
    <m/>
    <x v="1"/>
    <s v="Social media"/>
    <m/>
    <m/>
    <x v="0"/>
    <x v="2"/>
    <x v="8"/>
    <x v="1"/>
    <x v="0"/>
    <x v="1"/>
    <n v="0.56874999999999998"/>
  </r>
  <r>
    <n v="4672"/>
    <s v="Savannah Torres"/>
    <s v="vangdonald@example.net"/>
    <n v="53"/>
    <s v="Other"/>
    <x v="2"/>
    <d v="2020-05-21T00:00:00"/>
    <x v="4"/>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x v="2"/>
    <m/>
    <x v="0"/>
    <s v="Social media"/>
    <m/>
    <m/>
    <x v="0"/>
    <x v="2"/>
    <x v="1"/>
    <x v="0"/>
    <x v="0"/>
    <x v="1"/>
    <n v="0.72499999999999998"/>
  </r>
  <r>
    <n v="4673"/>
    <s v="Gary Eaton"/>
    <s v="michaelevans@example.com"/>
    <n v="53"/>
    <s v="Female"/>
    <x v="6"/>
    <d v="2020-08-25T00:00:00"/>
    <x v="0"/>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x v="0"/>
    <m/>
    <x v="3"/>
    <s v="Chat"/>
    <d v="2023-06-01T09:48:02"/>
    <m/>
    <x v="0"/>
    <x v="4"/>
    <x v="5"/>
    <x v="1"/>
    <x v="0"/>
    <x v="0"/>
    <n v="0.42499999999999999"/>
  </r>
  <r>
    <n v="4674"/>
    <s v="Elizabeth Johnson"/>
    <s v="heidimitchell@example.com"/>
    <n v="28"/>
    <s v="Female"/>
    <x v="0"/>
    <d v="2020-08-03T00:00:00"/>
    <x v="2"/>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x v="2"/>
    <m/>
    <x v="3"/>
    <s v="Email"/>
    <m/>
    <m/>
    <x v="0"/>
    <x v="1"/>
    <x v="5"/>
    <x v="1"/>
    <x v="0"/>
    <x v="1"/>
    <n v="0.625"/>
  </r>
  <r>
    <n v="4675"/>
    <s v="Lauren Carlson"/>
    <s v="laneraymond@example.org"/>
    <n v="59"/>
    <s v="Male"/>
    <x v="19"/>
    <d v="2021-07-29T00:00:00"/>
    <x v="3"/>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x v="1"/>
    <s v="Society police former Congress offer into cover century."/>
    <x v="3"/>
    <s v="Chat"/>
    <d v="2023-06-01T05:55:04"/>
    <d v="2023-06-01T14:16:04"/>
    <x v="5"/>
    <x v="0"/>
    <x v="2"/>
    <x v="1"/>
    <x v="1"/>
    <x v="1"/>
    <n v="1.0687500000000001"/>
  </r>
  <r>
    <n v="4676"/>
    <s v="Stephanie Buckley"/>
    <s v="kayleecampbell@example.com"/>
    <n v="70"/>
    <s v="Female"/>
    <x v="25"/>
    <d v="2020-08-09T00:00:00"/>
    <x v="2"/>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x v="1"/>
    <s v="Control state off once most."/>
    <x v="0"/>
    <s v="Phone"/>
    <d v="2023-06-01T18:35:06"/>
    <d v="2023-06-01T08:56:06"/>
    <x v="3"/>
    <x v="7"/>
    <x v="5"/>
    <x v="1"/>
    <x v="1"/>
    <x v="1"/>
    <n v="0.23749999999999999"/>
  </r>
  <r>
    <n v="4677"/>
    <s v="David Morrison"/>
    <s v="luis38@example.org"/>
    <n v="66"/>
    <s v="Female"/>
    <x v="9"/>
    <d v="2021-05-19T00:00:00"/>
    <x v="2"/>
    <s v="Installation support"/>
    <s v="I'm having an issue with the {product_purchased}. Please assist._x000a__x000a_Included in this release: I've tried troubleshooting steps mentioned in the user manual, but the issue persists."/>
    <x v="1"/>
    <s v="Image million know learn already."/>
    <x v="3"/>
    <s v="Email"/>
    <d v="2023-06-01T20:37:06"/>
    <d v="2023-06-01T16:04:06"/>
    <x v="4"/>
    <x v="7"/>
    <x v="1"/>
    <x v="1"/>
    <x v="1"/>
    <x v="1"/>
    <n v="0.23749999999999999"/>
  </r>
  <r>
    <n v="4678"/>
    <s v="Debra Brown"/>
    <s v="collinssarah@example.com"/>
    <n v="58"/>
    <s v="Male"/>
    <x v="38"/>
    <d v="2021-09-18T00:00:00"/>
    <x v="4"/>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x v="2"/>
    <m/>
    <x v="2"/>
    <s v="Chat"/>
    <m/>
    <m/>
    <x v="0"/>
    <x v="6"/>
    <x v="9"/>
    <x v="0"/>
    <x v="0"/>
    <x v="1"/>
    <n v="0.4"/>
  </r>
  <r>
    <n v="4679"/>
    <s v="Lisa Noble"/>
    <s v="patricia66@example.org"/>
    <n v="20"/>
    <s v="Other"/>
    <x v="30"/>
    <d v="2021-06-27T00:00:00"/>
    <x v="4"/>
    <s v="Installation support"/>
    <s v="I'm having an issue with the {product_purchased}. Please assist. &lt;br /&gt; &lt;br /&gt; I'm experiencing this issue on multiple devices of the same model, so it seems to be a widespread problem."/>
    <x v="2"/>
    <m/>
    <x v="0"/>
    <s v="Email"/>
    <m/>
    <m/>
    <x v="0"/>
    <x v="9"/>
    <x v="8"/>
    <x v="0"/>
    <x v="0"/>
    <x v="1"/>
    <n v="0.23125000000000001"/>
  </r>
  <r>
    <n v="4680"/>
    <s v="Heather Hurst"/>
    <s v="hughesjody@example.com"/>
    <n v="52"/>
    <s v="Female"/>
    <x v="38"/>
    <d v="2021-10-01T00:00:00"/>
    <x v="4"/>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x v="0"/>
    <m/>
    <x v="2"/>
    <s v="Email"/>
    <d v="2023-06-01T11:00:10"/>
    <m/>
    <x v="0"/>
    <x v="4"/>
    <x v="7"/>
    <x v="1"/>
    <x v="0"/>
    <x v="0"/>
    <n v="0.48125000000000001"/>
  </r>
  <r>
    <n v="4681"/>
    <s v="Dorothy Powers"/>
    <s v="brittany47@example.net"/>
    <n v="58"/>
    <s v="Male"/>
    <x v="40"/>
    <d v="2021-12-24T00:00:00"/>
    <x v="2"/>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x v="0"/>
    <m/>
    <x v="2"/>
    <s v="Chat"/>
    <d v="2023-06-01T15:04:11"/>
    <m/>
    <x v="4"/>
    <x v="5"/>
    <x v="10"/>
    <x v="1"/>
    <x v="0"/>
    <x v="0"/>
    <n v="0.27500000000000002"/>
  </r>
  <r>
    <n v="4682"/>
    <s v="Michael Lopez"/>
    <s v="candice32@example.com"/>
    <n v="38"/>
    <s v="Female"/>
    <x v="13"/>
    <d v="2020-11-12T00:00:00"/>
    <x v="2"/>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x v="0"/>
    <m/>
    <x v="2"/>
    <s v="Chat"/>
    <d v="2023-06-01T23:30:12"/>
    <m/>
    <x v="0"/>
    <x v="0"/>
    <x v="3"/>
    <x v="1"/>
    <x v="0"/>
    <x v="0"/>
    <n v="0.9375"/>
  </r>
  <r>
    <n v="4683"/>
    <s v="Jacqueline Walker"/>
    <s v="sramos@example.org"/>
    <n v="26"/>
    <s v="Male"/>
    <x v="39"/>
    <d v="2020-01-06T00:00:00"/>
    <x v="4"/>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x v="0"/>
    <m/>
    <x v="1"/>
    <s v="Phone"/>
    <d v="2023-06-01T09:21:14"/>
    <m/>
    <x v="0"/>
    <x v="5"/>
    <x v="6"/>
    <x v="1"/>
    <x v="0"/>
    <x v="0"/>
    <n v="0.21249999999999999"/>
  </r>
  <r>
    <n v="4684"/>
    <s v="Amy Martin"/>
    <s v="lgardner@example.net"/>
    <n v="40"/>
    <s v="Female"/>
    <x v="9"/>
    <d v="2021-04-08T00:00:00"/>
    <x v="0"/>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x v="0"/>
    <m/>
    <x v="1"/>
    <s v="Phone"/>
    <d v="2023-06-01T20:12:15"/>
    <m/>
    <x v="4"/>
    <x v="1"/>
    <x v="11"/>
    <x v="1"/>
    <x v="0"/>
    <x v="0"/>
    <n v="0.65625"/>
  </r>
  <r>
    <n v="4685"/>
    <s v="Melissa Alvarado"/>
    <s v="ftanner@example.net"/>
    <n v="62"/>
    <s v="Female"/>
    <x v="9"/>
    <d v="2021-05-25T00:00:00"/>
    <x v="4"/>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x v="2"/>
    <m/>
    <x v="3"/>
    <s v="Chat"/>
    <m/>
    <m/>
    <x v="0"/>
    <x v="1"/>
    <x v="1"/>
    <x v="1"/>
    <x v="0"/>
    <x v="1"/>
    <n v="0.71875"/>
  </r>
  <r>
    <n v="4686"/>
    <s v="Samuel Miranda"/>
    <s v="mezabobby@example.net"/>
    <n v="52"/>
    <s v="Male"/>
    <x v="12"/>
    <d v="2021-10-02T00:00:00"/>
    <x v="3"/>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x v="1"/>
    <s v="Hear wish mouth sit."/>
    <x v="2"/>
    <s v="Phone"/>
    <d v="2023-06-01T13:48:18"/>
    <d v="2023-06-01T13:25:18"/>
    <x v="1"/>
    <x v="2"/>
    <x v="7"/>
    <x v="1"/>
    <x v="1"/>
    <x v="1"/>
    <n v="0.7"/>
  </r>
  <r>
    <n v="4687"/>
    <s v="Benjamin Wilson"/>
    <s v="danny04@example.org"/>
    <n v="43"/>
    <s v="Male"/>
    <x v="26"/>
    <d v="2021-09-12T00:00:00"/>
    <x v="4"/>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x v="2"/>
    <m/>
    <x v="1"/>
    <s v="Phone"/>
    <m/>
    <m/>
    <x v="0"/>
    <x v="4"/>
    <x v="9"/>
    <x v="1"/>
    <x v="0"/>
    <x v="1"/>
    <n v="0.46875"/>
  </r>
  <r>
    <n v="4688"/>
    <s v="Jeremy Stephens"/>
    <s v="bensonjonathon@example.org"/>
    <n v="53"/>
    <s v="Female"/>
    <x v="16"/>
    <d v="2020-12-23T00:00:00"/>
    <x v="1"/>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x v="2"/>
    <m/>
    <x v="3"/>
    <s v="Chat"/>
    <m/>
    <m/>
    <x v="4"/>
    <x v="6"/>
    <x v="10"/>
    <x v="1"/>
    <x v="0"/>
    <x v="1"/>
    <n v="0.46875"/>
  </r>
  <r>
    <n v="4689"/>
    <s v="Heather Spence"/>
    <s v="jlopez@example.com"/>
    <n v="28"/>
    <s v="Other"/>
    <x v="8"/>
    <d v="2021-05-07T00:00:00"/>
    <x v="1"/>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x v="1"/>
    <s v="Budget describe letter."/>
    <x v="2"/>
    <s v="Phone"/>
    <d v="2023-06-01T01:21:24"/>
    <d v="2023-06-01T03:34:24"/>
    <x v="2"/>
    <x v="4"/>
    <x v="1"/>
    <x v="1"/>
    <x v="1"/>
    <x v="1"/>
    <n v="0.36875000000000002"/>
  </r>
  <r>
    <n v="4690"/>
    <s v="Elizabeth Vasquez"/>
    <s v="jbaker@example.org"/>
    <n v="49"/>
    <s v="Female"/>
    <x v="17"/>
    <d v="2020-06-24T00:00:00"/>
    <x v="0"/>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x v="1"/>
    <s v="Now bag southern agree Mrs morning."/>
    <x v="0"/>
    <s v="Phone"/>
    <d v="2023-06-01T07:25:26"/>
    <d v="2023-06-01T06:10:26"/>
    <x v="2"/>
    <x v="5"/>
    <x v="8"/>
    <x v="1"/>
    <x v="1"/>
    <x v="1"/>
    <n v="0.27500000000000002"/>
  </r>
  <r>
    <n v="4691"/>
    <s v="Jennifer Hall"/>
    <s v="jeffreyschaefer@example.org"/>
    <n v="30"/>
    <s v="Other"/>
    <x v="6"/>
    <d v="2020-08-25T00:00:00"/>
    <x v="3"/>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x v="2"/>
    <m/>
    <x v="3"/>
    <s v="Chat"/>
    <m/>
    <m/>
    <x v="0"/>
    <x v="10"/>
    <x v="5"/>
    <x v="1"/>
    <x v="0"/>
    <x v="1"/>
    <n v="0.16875000000000001"/>
  </r>
  <r>
    <n v="4692"/>
    <s v="Amanda Jordan"/>
    <s v="harrisalex@example.net"/>
    <n v="59"/>
    <s v="Male"/>
    <x v="20"/>
    <d v="2021-09-03T00:00:00"/>
    <x v="0"/>
    <s v="Refund request"/>
    <s v="I'm having an issue with the {product_purchased}. Please assist._x000a__x000a_I don't like this product. Please help me! I've already contacted customer support multiple times, but the issue remains unresolved."/>
    <x v="0"/>
    <m/>
    <x v="2"/>
    <s v="Chat"/>
    <d v="2023-06-01T14:01:28"/>
    <m/>
    <x v="0"/>
    <x v="5"/>
    <x v="9"/>
    <x v="1"/>
    <x v="0"/>
    <x v="0"/>
    <n v="0.19375000000000001"/>
  </r>
  <r>
    <n v="4693"/>
    <s v="Hannah Fuentes"/>
    <s v="glandry@example.net"/>
    <n v="35"/>
    <s v="Female"/>
    <x v="0"/>
    <d v="2021-10-01T00:00:00"/>
    <x v="2"/>
    <s v="Refund request"/>
    <s v="I've accidentally deleted important data from my {product_purchased}. Is there any way to recover the deleted files? I need them urgently. â€” The Product Manager (@productman) September 3, 2014_x000a__x000a_How might the system help? I'm not sure if this issue is specific to my device or if others have reported similar problems."/>
    <x v="1"/>
    <s v="Hundred wife ahead thank order hit."/>
    <x v="0"/>
    <s v="Chat"/>
    <d v="2023-06-01T10:44:29"/>
    <d v="2023-06-01T15:32:29"/>
    <x v="1"/>
    <x v="3"/>
    <x v="7"/>
    <x v="1"/>
    <x v="1"/>
    <x v="1"/>
    <n v="0.21249999999999999"/>
  </r>
  <r>
    <n v="4694"/>
    <s v="Duane Hughes"/>
    <s v="andersonwilliam@example.net"/>
    <n v="35"/>
    <s v="Female"/>
    <x v="29"/>
    <d v="2021-09-12T00:00:00"/>
    <x v="2"/>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x v="0"/>
    <m/>
    <x v="1"/>
    <s v="Email"/>
    <d v="2023-06-01T05:42:30"/>
    <m/>
    <x v="0"/>
    <x v="3"/>
    <x v="9"/>
    <x v="1"/>
    <x v="0"/>
    <x v="0"/>
    <n v="0.21249999999999999"/>
  </r>
  <r>
    <n v="4695"/>
    <s v="Michael Lewis"/>
    <s v="kevin62@example.com"/>
    <n v="22"/>
    <s v="Other"/>
    <x v="1"/>
    <d v="2020-10-26T00:00:00"/>
    <x v="2"/>
    <s v="Cancellation request"/>
    <s v="I'm having an issue with the {product_purchased}. Please assist._x000a__x000a_Thank you for the feedback. I've reviewed the troubleshooting steps on the official support website, but they didn't resolve the problem."/>
    <x v="2"/>
    <m/>
    <x v="2"/>
    <s v="Email"/>
    <m/>
    <m/>
    <x v="0"/>
    <x v="0"/>
    <x v="7"/>
    <x v="0"/>
    <x v="0"/>
    <x v="1"/>
    <n v="0.83750000000000002"/>
  </r>
  <r>
    <n v="4696"/>
    <s v="Ronald Ramos"/>
    <s v="carriemiller@example.org"/>
    <n v="56"/>
    <s v="Other"/>
    <x v="23"/>
    <d v="2020-06-15T00:00:00"/>
    <x v="2"/>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x v="1"/>
    <s v="Thought father similar air sea instead star."/>
    <x v="1"/>
    <s v="Social media"/>
    <d v="2023-06-01T12:52:31"/>
    <d v="2023-06-01T21:23:31"/>
    <x v="1"/>
    <x v="6"/>
    <x v="8"/>
    <x v="1"/>
    <x v="1"/>
    <x v="1"/>
    <n v="0.46250000000000002"/>
  </r>
  <r>
    <n v="4697"/>
    <s v="Brian Williams"/>
    <s v="pcervantes@example.com"/>
    <n v="37"/>
    <s v="Other"/>
    <x v="37"/>
    <d v="2021-01-18T00:00:00"/>
    <x v="2"/>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x v="1"/>
    <s v="Add agency raise may only deal."/>
    <x v="3"/>
    <s v="Phone"/>
    <d v="2023-06-01T11:27:32"/>
    <d v="2023-06-01T09:47:32"/>
    <x v="4"/>
    <x v="2"/>
    <x v="6"/>
    <x v="1"/>
    <x v="1"/>
    <x v="1"/>
    <n v="0.73124999999999996"/>
  </r>
  <r>
    <n v="4698"/>
    <s v="Jason Wright"/>
    <s v="kimberlyfisher@example.com"/>
    <n v="57"/>
    <s v="Female"/>
    <x v="27"/>
    <d v="2021-07-27T00:00:00"/>
    <x v="0"/>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x v="2"/>
    <m/>
    <x v="3"/>
    <s v="Phone"/>
    <m/>
    <m/>
    <x v="0"/>
    <x v="0"/>
    <x v="2"/>
    <x v="1"/>
    <x v="0"/>
    <x v="1"/>
    <n v="1.0687500000000001"/>
  </r>
  <r>
    <n v="4699"/>
    <s v="Seth Brown"/>
    <s v="glasseric@example.net"/>
    <n v="36"/>
    <s v="Other"/>
    <x v="13"/>
    <d v="2021-05-02T00:00:00"/>
    <x v="0"/>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x v="2"/>
    <m/>
    <x v="3"/>
    <s v="Email"/>
    <m/>
    <m/>
    <x v="0"/>
    <x v="0"/>
    <x v="1"/>
    <x v="1"/>
    <x v="0"/>
    <x v="1"/>
    <n v="0.80625000000000002"/>
  </r>
  <r>
    <n v="4700"/>
    <s v="Kevin Flynn"/>
    <s v="russellkevin@example.net"/>
    <n v="44"/>
    <s v="Other"/>
    <x v="21"/>
    <d v="2021-08-26T00:00:00"/>
    <x v="3"/>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x v="0"/>
    <m/>
    <x v="3"/>
    <s v="Chat"/>
    <d v="2023-06-01T08:55:36"/>
    <m/>
    <x v="0"/>
    <x v="6"/>
    <x v="5"/>
    <x v="1"/>
    <x v="0"/>
    <x v="0"/>
    <n v="0.41875000000000001"/>
  </r>
  <r>
    <n v="4701"/>
    <s v="Jose Pena"/>
    <s v="lindaroberts@example.org"/>
    <n v="54"/>
    <s v="Male"/>
    <x v="10"/>
    <d v="2021-02-17T00:00:00"/>
    <x v="1"/>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x v="1"/>
    <s v="Boy together raise serve a letter."/>
    <x v="0"/>
    <s v="Social media"/>
    <d v="2023-06-01T11:30:38"/>
    <d v="2023-06-01T23:09:38"/>
    <x v="1"/>
    <x v="0"/>
    <x v="4"/>
    <x v="1"/>
    <x v="1"/>
    <x v="1"/>
    <n v="0.9375"/>
  </r>
  <r>
    <n v="4702"/>
    <s v="Brittany Rosales"/>
    <s v="lucasthomas@example.org"/>
    <n v="29"/>
    <s v="Female"/>
    <x v="0"/>
    <d v="2021-05-20T00:00:00"/>
    <x v="2"/>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x v="1"/>
    <s v="Look field loss into door."/>
    <x v="2"/>
    <s v="Chat"/>
    <d v="2023-06-01T08:42:40"/>
    <d v="2023-06-01T03:02:40"/>
    <x v="1"/>
    <x v="2"/>
    <x v="1"/>
    <x v="1"/>
    <x v="1"/>
    <x v="1"/>
    <n v="0.72499999999999998"/>
  </r>
  <r>
    <n v="4703"/>
    <s v="Ronald Walsh"/>
    <s v="danielssusan@example.org"/>
    <n v="37"/>
    <s v="Male"/>
    <x v="18"/>
    <d v="2020-10-24T00:00:00"/>
    <x v="3"/>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x v="2"/>
    <m/>
    <x v="1"/>
    <s v="Social media"/>
    <m/>
    <m/>
    <x v="0"/>
    <x v="5"/>
    <x v="7"/>
    <x v="1"/>
    <x v="0"/>
    <x v="1"/>
    <n v="0.23749999999999999"/>
  </r>
  <r>
    <n v="4704"/>
    <s v="Brian Brown"/>
    <s v="williamsmith@example.org"/>
    <n v="49"/>
    <s v="Female"/>
    <x v="28"/>
    <d v="2020-09-01T00:00:00"/>
    <x v="0"/>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x v="1"/>
    <s v="Maybe blue direction field ten."/>
    <x v="2"/>
    <s v="Chat"/>
    <d v="2023-06-01T16:29:43"/>
    <d v="2023-06-01T23:13:43"/>
    <x v="2"/>
    <x v="6"/>
    <x v="9"/>
    <x v="1"/>
    <x v="1"/>
    <x v="1"/>
    <n v="0.4"/>
  </r>
  <r>
    <n v="4705"/>
    <s v="Marilyn Ford"/>
    <s v="christopher50@example.com"/>
    <n v="54"/>
    <s v="Other"/>
    <x v="15"/>
    <d v="2021-01-27T00:00:00"/>
    <x v="4"/>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x v="1"/>
    <s v="Purpose station arm hear nation direction election."/>
    <x v="1"/>
    <s v="Chat"/>
    <d v="2023-06-01T23:24:45"/>
    <d v="2023-06-01T00:37:45"/>
    <x v="1"/>
    <x v="2"/>
    <x v="6"/>
    <x v="1"/>
    <x v="1"/>
    <x v="1"/>
    <n v="0.73124999999999996"/>
  </r>
  <r>
    <n v="4706"/>
    <s v="Elijah Brown"/>
    <s v="jfoster@example.org"/>
    <n v="32"/>
    <s v="Male"/>
    <x v="34"/>
    <d v="2021-12-17T00:00:00"/>
    <x v="2"/>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x v="1"/>
    <s v="Man water hit purpose law company."/>
    <x v="2"/>
    <s v="Chat"/>
    <d v="2023-06-01T02:18:47"/>
    <d v="2023-06-01T11:09:47"/>
    <x v="4"/>
    <x v="5"/>
    <x v="10"/>
    <x v="1"/>
    <x v="1"/>
    <x v="1"/>
    <n v="0.27500000000000002"/>
  </r>
  <r>
    <n v="4707"/>
    <s v="Stephanie Harris"/>
    <s v="lewisstacey@example.org"/>
    <n v="38"/>
    <s v="Other"/>
    <x v="35"/>
    <d v="2020-08-26T00:00:00"/>
    <x v="3"/>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x v="0"/>
    <m/>
    <x v="2"/>
    <s v="Phone"/>
    <d v="2023-06-01T02:26:47"/>
    <m/>
    <x v="0"/>
    <x v="6"/>
    <x v="5"/>
    <x v="1"/>
    <x v="0"/>
    <x v="0"/>
    <n v="0.41875000000000001"/>
  </r>
  <r>
    <n v="4708"/>
    <s v="Shannon Murray"/>
    <s v="erika47@example.com"/>
    <n v="59"/>
    <s v="Male"/>
    <x v="35"/>
    <d v="2020-08-04T00:00:00"/>
    <x v="3"/>
    <s v="Account access"/>
    <s v="I'm having an issue with the {product_purchased}. Please assist._x000a__x000a_2.1.1 â€“ Fixes issues reported to be caused by the sale of more than one product_x000a__x000a_Please refer to the &quot;Contact Us&quot; page I've followed online tutorials and community forums to troubleshoot the issue, but no luck so far."/>
    <x v="2"/>
    <m/>
    <x v="1"/>
    <s v="Email"/>
    <m/>
    <m/>
    <x v="0"/>
    <x v="2"/>
    <x v="5"/>
    <x v="1"/>
    <x v="0"/>
    <x v="1"/>
    <n v="0.64375000000000004"/>
  </r>
  <r>
    <n v="4709"/>
    <s v="Lee Watson"/>
    <s v="rebecca64@example.com"/>
    <n v="24"/>
    <s v="Other"/>
    <x v="35"/>
    <d v="2021-04-02T00:00:00"/>
    <x v="1"/>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x v="1"/>
    <s v="Expert soon coach wish in parent child."/>
    <x v="3"/>
    <s v="Chat"/>
    <d v="2023-06-01T11:02:51"/>
    <d v="2023-06-01T09:45:51"/>
    <x v="2"/>
    <x v="5"/>
    <x v="11"/>
    <x v="1"/>
    <x v="1"/>
    <x v="1"/>
    <n v="0.19375000000000001"/>
  </r>
  <r>
    <n v="4710"/>
    <s v="Sarah Davis"/>
    <s v="ashleykelley@example.net"/>
    <n v="39"/>
    <s v="Other"/>
    <x v="28"/>
    <d v="2020-12-25T00:00:00"/>
    <x v="2"/>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x v="0"/>
    <m/>
    <x v="3"/>
    <s v="Email"/>
    <d v="2023-06-01T16:50:53"/>
    <m/>
    <x v="4"/>
    <x v="10"/>
    <x v="10"/>
    <x v="1"/>
    <x v="0"/>
    <x v="0"/>
    <n v="0.23749999999999999"/>
  </r>
  <r>
    <n v="4711"/>
    <s v="Randy Vaughn"/>
    <s v="brian80@example.net"/>
    <n v="18"/>
    <s v="Male"/>
    <x v="27"/>
    <d v="2021-12-04T00:00:00"/>
    <x v="3"/>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x v="1"/>
    <s v="Star trouble hot cause development."/>
    <x v="1"/>
    <s v="Email"/>
    <d v="2023-06-01T15:18:55"/>
    <d v="2023-06-01T03:39:55"/>
    <x v="1"/>
    <x v="9"/>
    <x v="10"/>
    <x v="1"/>
    <x v="1"/>
    <x v="1"/>
    <n v="0.25624999999999998"/>
  </r>
  <r>
    <n v="4712"/>
    <s v="Jennifer Warren"/>
    <s v="jamesandrew@example.net"/>
    <n v="36"/>
    <s v="Male"/>
    <x v="22"/>
    <d v="2021-08-16T00:00:00"/>
    <x v="0"/>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x v="1"/>
    <s v="Upon focus minute election."/>
    <x v="0"/>
    <s v="Email"/>
    <d v="2023-06-01T19:43:56"/>
    <d v="2023-06-01T11:30:56"/>
    <x v="2"/>
    <x v="2"/>
    <x v="5"/>
    <x v="1"/>
    <x v="1"/>
    <x v="1"/>
    <n v="0.64375000000000004"/>
  </r>
  <r>
    <n v="4713"/>
    <s v="Brooke Wolfe"/>
    <s v="uchavez@example.org"/>
    <n v="53"/>
    <s v="Female"/>
    <x v="37"/>
    <d v="2020-02-19T00:00:00"/>
    <x v="4"/>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x v="0"/>
    <m/>
    <x v="1"/>
    <s v="Email"/>
    <d v="2023-06-01T08:56:58"/>
    <m/>
    <x v="0"/>
    <x v="9"/>
    <x v="4"/>
    <x v="1"/>
    <x v="0"/>
    <x v="0"/>
    <n v="0.24374999999999999"/>
  </r>
  <r>
    <n v="4714"/>
    <s v="Lauren Phillips"/>
    <s v="crystal62@example.com"/>
    <n v="59"/>
    <s v="Other"/>
    <x v="3"/>
    <d v="2020-05-12T00:00:00"/>
    <x v="0"/>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x v="2"/>
    <m/>
    <x v="2"/>
    <s v="Chat"/>
    <m/>
    <m/>
    <x v="0"/>
    <x v="4"/>
    <x v="1"/>
    <x v="0"/>
    <x v="0"/>
    <x v="1"/>
    <n v="0.36875000000000002"/>
  </r>
  <r>
    <n v="4715"/>
    <s v="Heidi Lopez"/>
    <s v="kellerjimmy@example.net"/>
    <n v="67"/>
    <s v="Other"/>
    <x v="23"/>
    <d v="2021-02-17T00:00:00"/>
    <x v="1"/>
    <s v="Network problem"/>
    <s v="I'm having an issue with the {product_purchased}. Please assist. This problem started occurring after the recent software update. I haven't made any other changes to the device."/>
    <x v="1"/>
    <s v="Significant trial one standard ask its choice."/>
    <x v="2"/>
    <s v="Email"/>
    <d v="2023-06-01T01:25:59"/>
    <d v="2023-06-01T04:31:59"/>
    <x v="4"/>
    <x v="1"/>
    <x v="4"/>
    <x v="1"/>
    <x v="1"/>
    <x v="1"/>
    <n v="0.70625000000000004"/>
  </r>
  <r>
    <n v="4716"/>
    <s v="Mrs. Madison Thompson MD"/>
    <s v="taylorjames@example.com"/>
    <n v="41"/>
    <s v="Female"/>
    <x v="6"/>
    <d v="2020-06-07T00:00:00"/>
    <x v="1"/>
    <s v="Refund request"/>
    <s v="I'm having an issue with the {product_purchased}. Please assist._x000a__x000a_Please give credit to: @joeyclay I'm concerned about the security of my {product_purchased} and would like to ensure that my data is safe."/>
    <x v="2"/>
    <m/>
    <x v="1"/>
    <s v="Chat"/>
    <m/>
    <m/>
    <x v="0"/>
    <x v="2"/>
    <x v="8"/>
    <x v="1"/>
    <x v="0"/>
    <x v="1"/>
    <n v="0.56874999999999998"/>
  </r>
  <r>
    <n v="4717"/>
    <s v="Kenneth Peck"/>
    <s v="brandonwilson@example.net"/>
    <n v="62"/>
    <s v="Other"/>
    <x v="21"/>
    <d v="2021-04-18T00:00:00"/>
    <x v="3"/>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x v="2"/>
    <m/>
    <x v="1"/>
    <s v="Social media"/>
    <m/>
    <m/>
    <x v="0"/>
    <x v="0"/>
    <x v="11"/>
    <x v="1"/>
    <x v="0"/>
    <x v="1"/>
    <n v="0.875"/>
  </r>
  <r>
    <n v="4718"/>
    <s v="Patricia Crawford"/>
    <s v="cobbdaniel@example.net"/>
    <n v="21"/>
    <s v="Female"/>
    <x v="18"/>
    <d v="2020-04-25T00:00:00"/>
    <x v="4"/>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x v="1"/>
    <s v="Sometimes laugh sit."/>
    <x v="0"/>
    <s v="Social media"/>
    <d v="2023-06-01T10:24:03"/>
    <d v="2023-06-01T09:55:03"/>
    <x v="4"/>
    <x v="0"/>
    <x v="11"/>
    <x v="1"/>
    <x v="1"/>
    <x v="1"/>
    <n v="0.875"/>
  </r>
  <r>
    <n v="4719"/>
    <s v="Jason May"/>
    <s v="williamsmatthew@example.net"/>
    <n v="58"/>
    <s v="Female"/>
    <x v="30"/>
    <d v="2020-02-26T00:00:00"/>
    <x v="0"/>
    <s v="Product recommendation"/>
    <s v="I'm having an issue with the {product_purchased}. Please assist. I rely heavily on my {product_purchased} for my daily tasks, and this issue is hindering my productivity."/>
    <x v="0"/>
    <m/>
    <x v="3"/>
    <s v="Email"/>
    <d v="2023-06-01T12:21:03"/>
    <m/>
    <x v="0"/>
    <x v="6"/>
    <x v="4"/>
    <x v="1"/>
    <x v="0"/>
    <x v="0"/>
    <n v="0.39374999999999999"/>
  </r>
  <r>
    <n v="4720"/>
    <s v="Kimberly Payne"/>
    <s v="tracy30@example.net"/>
    <n v="65"/>
    <s v="Other"/>
    <x v="10"/>
    <d v="2021-02-01T00:00:00"/>
    <x v="0"/>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x v="2"/>
    <m/>
    <x v="2"/>
    <s v="Email"/>
    <m/>
    <m/>
    <x v="0"/>
    <x v="5"/>
    <x v="4"/>
    <x v="0"/>
    <x v="0"/>
    <x v="1"/>
    <n v="0.1875"/>
  </r>
  <r>
    <n v="4721"/>
    <s v="Shane Walker"/>
    <s v="amberwiggins@example.com"/>
    <n v="67"/>
    <s v="Other"/>
    <x v="20"/>
    <d v="2021-05-05T00:00:00"/>
    <x v="0"/>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x v="2"/>
    <m/>
    <x v="0"/>
    <s v="Chat"/>
    <m/>
    <m/>
    <x v="0"/>
    <x v="0"/>
    <x v="1"/>
    <x v="0"/>
    <x v="0"/>
    <x v="1"/>
    <n v="0.80625000000000002"/>
  </r>
  <r>
    <n v="4722"/>
    <s v="Patricia Gordon"/>
    <s v="saguirre@example.net"/>
    <n v="34"/>
    <s v="Other"/>
    <x v="6"/>
    <d v="2021-03-11T00:00:00"/>
    <x v="0"/>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x v="1"/>
    <s v="Itself key technology focus wish item own."/>
    <x v="2"/>
    <s v="Email"/>
    <d v="2023-06-01T10:35:08"/>
    <d v="2023-06-01T23:28:08"/>
    <x v="5"/>
    <x v="5"/>
    <x v="0"/>
    <x v="1"/>
    <x v="1"/>
    <x v="1"/>
    <n v="0.26874999999999999"/>
  </r>
  <r>
    <n v="4723"/>
    <s v="Mr. Zachary Ortiz DVM"/>
    <s v="victoriahampton@example.net"/>
    <n v="62"/>
    <s v="Male"/>
    <x v="41"/>
    <d v="2020-03-13T00:00:00"/>
    <x v="1"/>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x v="2"/>
    <m/>
    <x v="2"/>
    <s v="Phone"/>
    <m/>
    <m/>
    <x v="0"/>
    <x v="2"/>
    <x v="0"/>
    <x v="0"/>
    <x v="0"/>
    <x v="1"/>
    <n v="0.64375000000000004"/>
  </r>
  <r>
    <n v="4724"/>
    <s v="Scott Ward"/>
    <s v="michaelsilva@example.com"/>
    <n v="23"/>
    <s v="Male"/>
    <x v="4"/>
    <d v="2021-08-10T00:00:00"/>
    <x v="4"/>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x v="2"/>
    <m/>
    <x v="1"/>
    <s v="Social media"/>
    <m/>
    <m/>
    <x v="0"/>
    <x v="1"/>
    <x v="5"/>
    <x v="1"/>
    <x v="0"/>
    <x v="1"/>
    <n v="0.625"/>
  </r>
  <r>
    <n v="4725"/>
    <s v="David Dorsey"/>
    <s v="andrew85@example.com"/>
    <n v="26"/>
    <s v="Other"/>
    <x v="40"/>
    <d v="2020-01-09T00:00:00"/>
    <x v="0"/>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x v="1"/>
    <s v="Laugh discuss week."/>
    <x v="0"/>
    <s v="Email"/>
    <d v="2023-06-01T05:13:12"/>
    <d v="2023-06-01T03:01:12"/>
    <x v="2"/>
    <x v="5"/>
    <x v="6"/>
    <x v="1"/>
    <x v="1"/>
    <x v="1"/>
    <n v="0.21249999999999999"/>
  </r>
  <r>
    <n v="4726"/>
    <s v="Ryan Ward"/>
    <s v="perezpeter@example.org"/>
    <n v="55"/>
    <s v="Male"/>
    <x v="7"/>
    <d v="2020-10-21T00:00:00"/>
    <x v="0"/>
    <s v="Account access"/>
    <s v="I'm having an issue with the {product_purchased}. Please assist. I've tried using different cables, adapters, or peripherals with my {product_purchased}, but the issue persists."/>
    <x v="2"/>
    <m/>
    <x v="0"/>
    <s v="Email"/>
    <m/>
    <m/>
    <x v="0"/>
    <x v="2"/>
    <x v="7"/>
    <x v="0"/>
    <x v="0"/>
    <x v="1"/>
    <n v="0.7"/>
  </r>
  <r>
    <n v="4727"/>
    <s v="Jackie Hunter"/>
    <s v="erin56@example.net"/>
    <n v="27"/>
    <s v="Other"/>
    <x v="12"/>
    <d v="2021-05-24T00:00:00"/>
    <x v="0"/>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x v="2"/>
    <m/>
    <x v="3"/>
    <s v="Phone"/>
    <m/>
    <m/>
    <x v="0"/>
    <x v="5"/>
    <x v="1"/>
    <x v="1"/>
    <x v="0"/>
    <x v="1"/>
    <n v="0.26874999999999999"/>
  </r>
  <r>
    <n v="4728"/>
    <s v="Lucas Liu II"/>
    <s v="handerson@example.net"/>
    <n v="26"/>
    <s v="Male"/>
    <x v="3"/>
    <d v="2021-08-19T00:00:00"/>
    <x v="3"/>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x v="0"/>
    <m/>
    <x v="3"/>
    <s v="Social media"/>
    <d v="2023-06-01T03:30:15"/>
    <m/>
    <x v="0"/>
    <x v="1"/>
    <x v="5"/>
    <x v="1"/>
    <x v="0"/>
    <x v="0"/>
    <n v="0.625"/>
  </r>
  <r>
    <n v="4729"/>
    <s v="Eric Cardenas"/>
    <s v="sarajohnson@example.org"/>
    <n v="55"/>
    <s v="Other"/>
    <x v="36"/>
    <d v="2021-05-13T00:00:00"/>
    <x v="3"/>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x v="2"/>
    <m/>
    <x v="2"/>
    <s v="Social media"/>
    <m/>
    <m/>
    <x v="0"/>
    <x v="8"/>
    <x v="1"/>
    <x v="0"/>
    <x v="0"/>
    <x v="1"/>
    <n v="0.20624999999999999"/>
  </r>
  <r>
    <n v="4730"/>
    <s v="Hannah Tapia"/>
    <s v="carlreid@example.net"/>
    <n v="33"/>
    <s v="Other"/>
    <x v="31"/>
    <d v="2021-12-25T00:00:00"/>
    <x v="4"/>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x v="1"/>
    <s v="Wide office reduce."/>
    <x v="1"/>
    <s v="Phone"/>
    <d v="2023-06-01T20:00:18"/>
    <d v="2023-06-01T23:26:18"/>
    <x v="3"/>
    <x v="2"/>
    <x v="10"/>
    <x v="1"/>
    <x v="1"/>
    <x v="1"/>
    <n v="0.59375"/>
  </r>
  <r>
    <n v="4731"/>
    <s v="Christopher Rojas"/>
    <s v="natashajohnson@example.com"/>
    <n v="31"/>
    <s v="Other"/>
    <x v="26"/>
    <d v="2020-09-04T00:00:00"/>
    <x v="4"/>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x v="0"/>
    <m/>
    <x v="0"/>
    <s v="Social media"/>
    <d v="2023-06-01T21:34:19"/>
    <m/>
    <x v="0"/>
    <x v="4"/>
    <x v="9"/>
    <x v="0"/>
    <x v="0"/>
    <x v="0"/>
    <n v="0.46875"/>
  </r>
  <r>
    <n v="4732"/>
    <s v="Brian Bishop"/>
    <s v="zanderson@example.com"/>
    <n v="42"/>
    <s v="Male"/>
    <x v="21"/>
    <d v="2020-08-19T00:00:00"/>
    <x v="0"/>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x v="0"/>
    <m/>
    <x v="3"/>
    <s v="Email"/>
    <d v="2023-06-01T19:14:22"/>
    <m/>
    <x v="0"/>
    <x v="5"/>
    <x v="5"/>
    <x v="1"/>
    <x v="0"/>
    <x v="0"/>
    <n v="0.21875"/>
  </r>
  <r>
    <n v="4733"/>
    <s v="Amanda Bradford"/>
    <s v="rochawendy@example.net"/>
    <n v="21"/>
    <s v="Male"/>
    <x v="13"/>
    <d v="2020-07-03T00:00:00"/>
    <x v="4"/>
    <s v="Product setup"/>
    <s v="I'm having an issue with the {product_purchased}. Please assist. I've checked for software updates, and my {product_purchased} is already running the latest version."/>
    <x v="2"/>
    <m/>
    <x v="1"/>
    <s v="Email"/>
    <m/>
    <m/>
    <x v="0"/>
    <x v="2"/>
    <x v="2"/>
    <x v="1"/>
    <x v="0"/>
    <x v="1"/>
    <n v="0.57499999999999996"/>
  </r>
  <r>
    <n v="4734"/>
    <s v="Lori Parker"/>
    <s v="berrysean@example.org"/>
    <n v="56"/>
    <s v="Other"/>
    <x v="27"/>
    <d v="2020-09-09T00:00:00"/>
    <x v="4"/>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x v="1"/>
    <s v="Appear production then another then."/>
    <x v="2"/>
    <s v="Email"/>
    <d v="2023-06-01T20:13:23"/>
    <d v="2023-06-01T22:08:23"/>
    <x v="4"/>
    <x v="5"/>
    <x v="9"/>
    <x v="1"/>
    <x v="1"/>
    <x v="1"/>
    <n v="0.19375000000000001"/>
  </r>
  <r>
    <n v="4735"/>
    <s v="Heather Mendoza"/>
    <s v="vmendez@example.net"/>
    <n v="21"/>
    <s v="Male"/>
    <x v="10"/>
    <d v="2020-03-11T00:00:00"/>
    <x v="4"/>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x v="2"/>
    <m/>
    <x v="1"/>
    <s v="Phone"/>
    <m/>
    <m/>
    <x v="0"/>
    <x v="6"/>
    <x v="0"/>
    <x v="1"/>
    <x v="0"/>
    <x v="1"/>
    <n v="0.47499999999999998"/>
  </r>
  <r>
    <n v="4736"/>
    <s v="Christopher Nelson"/>
    <s v="kharris@example.org"/>
    <n v="41"/>
    <s v="Male"/>
    <x v="38"/>
    <d v="2020-02-01T00:00:00"/>
    <x v="0"/>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x v="1"/>
    <s v="Represent certain six drop where."/>
    <x v="0"/>
    <s v="Email"/>
    <d v="2023-06-01T20:56:26"/>
    <d v="2023-06-01T21:51:26"/>
    <x v="1"/>
    <x v="8"/>
    <x v="4"/>
    <x v="1"/>
    <x v="1"/>
    <x v="1"/>
    <n v="0.20624999999999999"/>
  </r>
  <r>
    <n v="4737"/>
    <s v="George Mathews"/>
    <s v="brownalexander@example.net"/>
    <n v="48"/>
    <s v="Male"/>
    <x v="32"/>
    <d v="2020-08-19T00:00:00"/>
    <x v="2"/>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x v="2"/>
    <m/>
    <x v="3"/>
    <s v="Social media"/>
    <m/>
    <m/>
    <x v="0"/>
    <x v="5"/>
    <x v="5"/>
    <x v="1"/>
    <x v="0"/>
    <x v="1"/>
    <n v="0.21875"/>
  </r>
  <r>
    <n v="4738"/>
    <s v="Miguel Salazar"/>
    <s v="andrewmckinney@example.org"/>
    <n v="67"/>
    <s v="Female"/>
    <x v="24"/>
    <d v="2020-01-21T00:00:00"/>
    <x v="1"/>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x v="1"/>
    <s v="Would think some charge east threat contain."/>
    <x v="3"/>
    <s v="Email"/>
    <d v="2023-06-01T18:22:29"/>
    <d v="2023-06-01T02:43:29"/>
    <x v="5"/>
    <x v="3"/>
    <x v="6"/>
    <x v="1"/>
    <x v="1"/>
    <x v="1"/>
    <n v="0.27500000000000002"/>
  </r>
  <r>
    <n v="4739"/>
    <s v="Erin Monroe"/>
    <s v="jacksonscott@example.org"/>
    <n v="29"/>
    <s v="Other"/>
    <x v="27"/>
    <d v="2020-02-24T00:00:00"/>
    <x v="0"/>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x v="0"/>
    <m/>
    <x v="3"/>
    <s v="Social media"/>
    <d v="2023-06-01T21:05:31"/>
    <m/>
    <x v="0"/>
    <x v="0"/>
    <x v="4"/>
    <x v="1"/>
    <x v="0"/>
    <x v="0"/>
    <n v="0.9375"/>
  </r>
  <r>
    <n v="4740"/>
    <s v="Candice Waller"/>
    <s v="stephanie72@example.com"/>
    <n v="64"/>
    <s v="Other"/>
    <x v="15"/>
    <d v="2020-09-29T00:00:00"/>
    <x v="3"/>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x v="2"/>
    <m/>
    <x v="2"/>
    <s v="Chat"/>
    <m/>
    <m/>
    <x v="0"/>
    <x v="2"/>
    <x v="9"/>
    <x v="0"/>
    <x v="0"/>
    <x v="1"/>
    <n v="0.61250000000000004"/>
  </r>
  <r>
    <n v="4741"/>
    <s v="Jill Frey"/>
    <s v="susangonzales@example.net"/>
    <n v="36"/>
    <s v="Male"/>
    <x v="25"/>
    <d v="2021-09-23T00:00:00"/>
    <x v="3"/>
    <s v="Delivery problem"/>
    <s v="I'm having an issue with the {product_purchased}. Please assist. I'm sorry. I'm just starting. â€” J.J. R. (@JRinso) December 19, 2013_x000a__x000a_The NFL, in a I'm unable to find the option to perform the desired action in the {product_purchased}. Could you please guide me through the steps?"/>
    <x v="2"/>
    <m/>
    <x v="2"/>
    <s v="Chat"/>
    <m/>
    <m/>
    <x v="0"/>
    <x v="3"/>
    <x v="9"/>
    <x v="0"/>
    <x v="0"/>
    <x v="1"/>
    <n v="0.21249999999999999"/>
  </r>
  <r>
    <n v="4742"/>
    <s v="Cameron Brown"/>
    <s v="owhitaker@example.com"/>
    <n v="54"/>
    <s v="Other"/>
    <x v="0"/>
    <d v="2021-08-15T00:00:00"/>
    <x v="4"/>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x v="2"/>
    <m/>
    <x v="0"/>
    <s v="Chat"/>
    <m/>
    <m/>
    <x v="0"/>
    <x v="2"/>
    <x v="5"/>
    <x v="0"/>
    <x v="0"/>
    <x v="1"/>
    <n v="0.64375000000000004"/>
  </r>
  <r>
    <n v="4743"/>
    <s v="William Lozano"/>
    <s v="ecallahan@example.org"/>
    <n v="41"/>
    <s v="Male"/>
    <x v="2"/>
    <d v="2021-07-02T00:00:00"/>
    <x v="2"/>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x v="2"/>
    <m/>
    <x v="0"/>
    <s v="Chat"/>
    <m/>
    <m/>
    <x v="0"/>
    <x v="5"/>
    <x v="2"/>
    <x v="0"/>
    <x v="0"/>
    <x v="1"/>
    <n v="0.25"/>
  </r>
  <r>
    <n v="4744"/>
    <s v="Alicia Johnson"/>
    <s v="penajoshua@example.com"/>
    <n v="66"/>
    <s v="Female"/>
    <x v="31"/>
    <d v="2020-08-04T00:00:00"/>
    <x v="3"/>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x v="1"/>
    <s v="Perform middle else between."/>
    <x v="2"/>
    <s v="Phone"/>
    <d v="2023-06-01T11:05:39"/>
    <d v="2023-06-01T16:04:39"/>
    <x v="5"/>
    <x v="4"/>
    <x v="5"/>
    <x v="1"/>
    <x v="1"/>
    <x v="1"/>
    <n v="0.42499999999999999"/>
  </r>
  <r>
    <n v="4745"/>
    <s v="Stephanie Anderson"/>
    <s v="ahampton@example.net"/>
    <n v="66"/>
    <s v="Male"/>
    <x v="8"/>
    <d v="2021-05-05T00:00:00"/>
    <x v="0"/>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x v="2"/>
    <m/>
    <x v="2"/>
    <s v="Social media"/>
    <m/>
    <m/>
    <x v="0"/>
    <x v="4"/>
    <x v="1"/>
    <x v="0"/>
    <x v="0"/>
    <x v="1"/>
    <n v="0.36875000000000002"/>
  </r>
  <r>
    <n v="4746"/>
    <s v="Christopher Cuevas"/>
    <s v="jaredramos@example.net"/>
    <n v="30"/>
    <s v="Male"/>
    <x v="29"/>
    <d v="2020-06-21T00:00:00"/>
    <x v="0"/>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x v="1"/>
    <s v="Of prove green teach."/>
    <x v="1"/>
    <s v="Email"/>
    <d v="2023-06-01T20:08:42"/>
    <d v="2023-06-01T07:59:42"/>
    <x v="2"/>
    <x v="0"/>
    <x v="8"/>
    <x v="1"/>
    <x v="1"/>
    <x v="1"/>
    <n v="0.84375"/>
  </r>
  <r>
    <n v="4747"/>
    <s v="Antonio Garner"/>
    <s v="melissa78@example.net"/>
    <n v="37"/>
    <s v="Other"/>
    <x v="7"/>
    <d v="2020-04-04T00:00:00"/>
    <x v="4"/>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x v="1"/>
    <s v="Degree school drop line model name some participant."/>
    <x v="2"/>
    <s v="Phone"/>
    <d v="2023-06-01T06:15:43"/>
    <d v="2023-06-01T06:05:43"/>
    <x v="5"/>
    <x v="1"/>
    <x v="11"/>
    <x v="1"/>
    <x v="1"/>
    <x v="1"/>
    <n v="0.65625"/>
  </r>
  <r>
    <n v="4748"/>
    <s v="Erica Reyes"/>
    <s v="connor65@example.org"/>
    <n v="31"/>
    <s v="Male"/>
    <x v="32"/>
    <d v="2021-06-22T00:00:00"/>
    <x v="4"/>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x v="2"/>
    <m/>
    <x v="3"/>
    <s v="Email"/>
    <m/>
    <m/>
    <x v="0"/>
    <x v="0"/>
    <x v="8"/>
    <x v="1"/>
    <x v="0"/>
    <x v="1"/>
    <n v="0.84375"/>
  </r>
  <r>
    <n v="4749"/>
    <s v="Richard Compton"/>
    <s v="donnaaustin@example.net"/>
    <n v="24"/>
    <s v="Male"/>
    <x v="14"/>
    <d v="2020-08-06T00:00:00"/>
    <x v="3"/>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x v="1"/>
    <s v="Recent do month degree special."/>
    <x v="0"/>
    <s v="Phone"/>
    <d v="2023-06-01T01:13:47"/>
    <d v="2023-06-01T21:03:47"/>
    <x v="2"/>
    <x v="9"/>
    <x v="5"/>
    <x v="1"/>
    <x v="1"/>
    <x v="1"/>
    <n v="0.1875"/>
  </r>
  <r>
    <n v="4750"/>
    <s v="Jenna Walker"/>
    <s v="john13@example.net"/>
    <n v="51"/>
    <s v="Female"/>
    <x v="9"/>
    <d v="2020-11-03T00:00:00"/>
    <x v="1"/>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x v="2"/>
    <m/>
    <x v="2"/>
    <s v="Chat"/>
    <m/>
    <m/>
    <x v="4"/>
    <x v="9"/>
    <x v="3"/>
    <x v="0"/>
    <x v="0"/>
    <x v="1"/>
    <n v="0.26874999999999999"/>
  </r>
  <r>
    <n v="4751"/>
    <s v="Margaret Mcguire"/>
    <s v="donna69@example.com"/>
    <n v="50"/>
    <s v="Other"/>
    <x v="22"/>
    <d v="2020-03-15T00:00:00"/>
    <x v="4"/>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x v="2"/>
    <m/>
    <x v="3"/>
    <s v="Email"/>
    <m/>
    <m/>
    <x v="0"/>
    <x v="10"/>
    <x v="0"/>
    <x v="1"/>
    <x v="0"/>
    <x v="1"/>
    <n v="0.16250000000000001"/>
  </r>
  <r>
    <n v="4752"/>
    <s v="Stephanie Bowman"/>
    <s v="lisabradley@example.com"/>
    <n v="62"/>
    <s v="Female"/>
    <x v="15"/>
    <d v="2020-05-27T00:00:00"/>
    <x v="2"/>
    <s v="Refund request"/>
    <s v="I'm having an issue with the {product_purchased}. Please assist. I need assistance as soon as possible because it's affecting my work and productivity."/>
    <x v="0"/>
    <m/>
    <x v="3"/>
    <s v="Email"/>
    <d v="2023-06-01T05:57:49"/>
    <m/>
    <x v="0"/>
    <x v="7"/>
    <x v="1"/>
    <x v="1"/>
    <x v="0"/>
    <x v="0"/>
    <n v="0.23749999999999999"/>
  </r>
  <r>
    <n v="4753"/>
    <s v="Jamie Young"/>
    <s v="miguel85@example.net"/>
    <n v="19"/>
    <s v="Female"/>
    <x v="1"/>
    <d v="2021-04-02T00:00:00"/>
    <x v="3"/>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x v="1"/>
    <s v="Guy man rise yeah."/>
    <x v="1"/>
    <s v="Phone"/>
    <d v="2023-06-01T22:59:51"/>
    <d v="2023-06-01T22:15:51"/>
    <x v="3"/>
    <x v="6"/>
    <x v="11"/>
    <x v="1"/>
    <x v="1"/>
    <x v="1"/>
    <n v="0.53125"/>
  </r>
  <r>
    <n v="4754"/>
    <s v="Maria Bradley"/>
    <s v="alicia42@example.com"/>
    <n v="52"/>
    <s v="Male"/>
    <x v="34"/>
    <d v="2020-10-05T00:00:00"/>
    <x v="4"/>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x v="0"/>
    <m/>
    <x v="2"/>
    <s v="Social media"/>
    <d v="2023-06-01T17:52:53"/>
    <m/>
    <x v="0"/>
    <x v="2"/>
    <x v="7"/>
    <x v="1"/>
    <x v="0"/>
    <x v="0"/>
    <n v="0.7"/>
  </r>
  <r>
    <n v="4755"/>
    <s v="Krista Johnson"/>
    <s v="michaelnewman@example.org"/>
    <n v="28"/>
    <s v="Male"/>
    <x v="3"/>
    <d v="2021-02-01T00:00:00"/>
    <x v="0"/>
    <s v="Product compatibility"/>
    <s v="I'm having an issue with the {product_purchased}. Please assist._x000a__x000a_{product_purchased} I'm not sure if this issue is specific to my device or if others have reported similar problems."/>
    <x v="0"/>
    <m/>
    <x v="2"/>
    <s v="Social media"/>
    <d v="2023-06-01T22:18:54"/>
    <m/>
    <x v="0"/>
    <x v="6"/>
    <x v="4"/>
    <x v="1"/>
    <x v="0"/>
    <x v="0"/>
    <n v="0.39374999999999999"/>
  </r>
  <r>
    <n v="4756"/>
    <s v="Jason Keller"/>
    <s v="stephanie32@example.com"/>
    <n v="20"/>
    <s v="Male"/>
    <x v="35"/>
    <d v="2021-03-22T00:00:00"/>
    <x v="2"/>
    <s v="Account access"/>
    <s v="I'm having an issue with the {product_purchased}. Please assist._x000a__x000a__x000a_This is a service._x000a__x000a__x000a_Thank you. {Product_Purchased}. The issue I'm facing is intermittent. Sometimes it works fine, but other times it acts up unexpectedly."/>
    <x v="0"/>
    <m/>
    <x v="3"/>
    <s v="Email"/>
    <d v="2023-06-01T02:16:55"/>
    <m/>
    <x v="0"/>
    <x v="2"/>
    <x v="0"/>
    <x v="1"/>
    <x v="0"/>
    <x v="0"/>
    <n v="0.64375000000000004"/>
  </r>
  <r>
    <n v="4757"/>
    <s v="Cassidy Rogers"/>
    <s v="gina34@example.com"/>
    <n v="28"/>
    <s v="Female"/>
    <x v="6"/>
    <d v="2020-03-25T00:00:00"/>
    <x v="1"/>
    <s v="Payment issue"/>
    <s v="I'm having an issue with the {product_purchased}. Please assist._x000a__x000a_}else {_x000a__x000a_$user_id = curl -i 'https://api.facebook.com/posts/c/s/9c0 I've already contacted customer support multiple times, but the issue remains unresolved."/>
    <x v="2"/>
    <m/>
    <x v="1"/>
    <s v="Email"/>
    <m/>
    <m/>
    <x v="0"/>
    <x v="4"/>
    <x v="0"/>
    <x v="1"/>
    <x v="0"/>
    <x v="1"/>
    <n v="0.36875000000000002"/>
  </r>
  <r>
    <n v="4758"/>
    <s v="Ryan Jones"/>
    <s v="darrell97@example.net"/>
    <n v="39"/>
    <s v="Other"/>
    <x v="10"/>
    <d v="2021-10-01T00:00:00"/>
    <x v="2"/>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x v="2"/>
    <m/>
    <x v="0"/>
    <s v="Phone"/>
    <m/>
    <m/>
    <x v="0"/>
    <x v="1"/>
    <x v="7"/>
    <x v="0"/>
    <x v="0"/>
    <x v="1"/>
    <n v="0.79374999999999996"/>
  </r>
  <r>
    <n v="4759"/>
    <s v="Timothy Edwards"/>
    <s v="victoria22@example.net"/>
    <n v="26"/>
    <s v="Other"/>
    <x v="10"/>
    <d v="2020-11-05T00:00:00"/>
    <x v="4"/>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x v="2"/>
    <m/>
    <x v="1"/>
    <s v="Chat"/>
    <m/>
    <m/>
    <x v="4"/>
    <x v="2"/>
    <x v="3"/>
    <x v="1"/>
    <x v="0"/>
    <x v="1"/>
    <n v="0.6"/>
  </r>
  <r>
    <n v="4760"/>
    <s v="Adrian Curry"/>
    <s v="mckinneyrachel@example.com"/>
    <n v="23"/>
    <s v="Female"/>
    <x v="3"/>
    <d v="2021-11-23T00:00:00"/>
    <x v="1"/>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x v="0"/>
    <m/>
    <x v="1"/>
    <s v="Email"/>
    <d v="2023-06-01T19:54:58"/>
    <m/>
    <x v="0"/>
    <x v="9"/>
    <x v="3"/>
    <x v="1"/>
    <x v="0"/>
    <x v="0"/>
    <n v="0.26874999999999999"/>
  </r>
  <r>
    <n v="4761"/>
    <s v="Allen Anderson Jr."/>
    <s v="rjohnson@example.net"/>
    <n v="59"/>
    <s v="Female"/>
    <x v="29"/>
    <d v="2020-03-25T00:00:00"/>
    <x v="2"/>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x v="0"/>
    <m/>
    <x v="2"/>
    <s v="Chat"/>
    <d v="2023-06-01T15:13:00"/>
    <m/>
    <x v="0"/>
    <x v="1"/>
    <x v="0"/>
    <x v="1"/>
    <x v="0"/>
    <x v="0"/>
    <n v="0.63124999999999998"/>
  </r>
  <r>
    <n v="4762"/>
    <s v="Jessica Reyes"/>
    <s v="michellejones@example.org"/>
    <n v="27"/>
    <s v="Female"/>
    <x v="27"/>
    <d v="2021-08-12T00:00:00"/>
    <x v="1"/>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x v="0"/>
    <m/>
    <x v="3"/>
    <s v="Social media"/>
    <d v="2023-06-01T11:15:01"/>
    <m/>
    <x v="0"/>
    <x v="3"/>
    <x v="5"/>
    <x v="1"/>
    <x v="0"/>
    <x v="0"/>
    <n v="0.24374999999999999"/>
  </r>
  <r>
    <n v="4763"/>
    <s v="Kristin Hoffman"/>
    <s v="melissa57@example.com"/>
    <n v="58"/>
    <s v="Male"/>
    <x v="40"/>
    <d v="2020-11-30T00:00:00"/>
    <x v="4"/>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x v="2"/>
    <m/>
    <x v="0"/>
    <s v="Social media"/>
    <m/>
    <m/>
    <x v="4"/>
    <x v="0"/>
    <x v="3"/>
    <x v="0"/>
    <x v="0"/>
    <x v="1"/>
    <n v="0.9375"/>
  </r>
  <r>
    <n v="4764"/>
    <s v="Robert Sutton"/>
    <s v="burgesschad@example.com"/>
    <n v="20"/>
    <s v="Other"/>
    <x v="34"/>
    <d v="2020-06-13T00:00:00"/>
    <x v="0"/>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x v="2"/>
    <m/>
    <x v="1"/>
    <s v="Chat"/>
    <m/>
    <m/>
    <x v="0"/>
    <x v="7"/>
    <x v="8"/>
    <x v="1"/>
    <x v="0"/>
    <x v="1"/>
    <n v="0.23125000000000001"/>
  </r>
  <r>
    <n v="4765"/>
    <s v="Nicholas Thomas"/>
    <s v="dmarquez@example.com"/>
    <n v="44"/>
    <s v="Other"/>
    <x v="18"/>
    <d v="2020-10-31T00:00:00"/>
    <x v="2"/>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x v="0"/>
    <m/>
    <x v="1"/>
    <s v="Social media"/>
    <d v="2023-06-01T08:22:06"/>
    <m/>
    <x v="0"/>
    <x v="2"/>
    <x v="7"/>
    <x v="1"/>
    <x v="0"/>
    <x v="0"/>
    <n v="0.7"/>
  </r>
  <r>
    <n v="4766"/>
    <s v="Katie Lawrence"/>
    <s v="stephanie20@example.com"/>
    <n v="61"/>
    <s v="Male"/>
    <x v="21"/>
    <d v="2020-09-08T00:00:00"/>
    <x v="4"/>
    <s v="Refund request"/>
    <s v="I'm having an issue with the {product_purchased}. Please assist. I'm unable to find the option to perform the desired action in the {product_purchased}. Could you please guide me through the steps?"/>
    <x v="1"/>
    <s v="Expert teach across evidence move character movie cover."/>
    <x v="3"/>
    <s v="Chat"/>
    <d v="2023-06-01T09:00:06"/>
    <d v="2023-06-01T07:29:06"/>
    <x v="3"/>
    <x v="4"/>
    <x v="9"/>
    <x v="1"/>
    <x v="1"/>
    <x v="1"/>
    <n v="0.46875"/>
  </r>
  <r>
    <n v="4767"/>
    <s v="Heather Pham"/>
    <s v="rfinley@example.net"/>
    <n v="51"/>
    <s v="Other"/>
    <x v="2"/>
    <d v="2021-10-06T00:00:00"/>
    <x v="0"/>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x v="1"/>
    <s v="Seat perform what get firm gas likely."/>
    <x v="1"/>
    <s v="Phone"/>
    <d v="2023-06-01T02:24:08"/>
    <d v="2023-06-01T18:40:08"/>
    <x v="1"/>
    <x v="6"/>
    <x v="7"/>
    <x v="1"/>
    <x v="1"/>
    <x v="1"/>
    <n v="0.48749999999999999"/>
  </r>
  <r>
    <n v="4768"/>
    <s v="Julie Erickson"/>
    <s v="gmclaughlin@example.net"/>
    <n v="51"/>
    <s v="Male"/>
    <x v="22"/>
    <d v="2020-07-01T00:00:00"/>
    <x v="1"/>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x v="1"/>
    <s v="Region issue rich standard."/>
    <x v="2"/>
    <s v="Email"/>
    <d v="2023-06-01T14:56:10"/>
    <d v="2023-06-01T12:02:10"/>
    <x v="1"/>
    <x v="1"/>
    <x v="2"/>
    <x v="1"/>
    <x v="1"/>
    <x v="1"/>
    <n v="0.65"/>
  </r>
  <r>
    <n v="4769"/>
    <s v="Kelly Lopez"/>
    <s v="nichole27@example.net"/>
    <n v="32"/>
    <s v="Other"/>
    <x v="9"/>
    <d v="2021-08-03T00:00:00"/>
    <x v="1"/>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x v="2"/>
    <m/>
    <x v="3"/>
    <s v="Chat"/>
    <m/>
    <m/>
    <x v="0"/>
    <x v="4"/>
    <x v="5"/>
    <x v="1"/>
    <x v="0"/>
    <x v="1"/>
    <n v="0.42499999999999999"/>
  </r>
  <r>
    <n v="4770"/>
    <s v="Tonya Brady"/>
    <s v="bmills@example.com"/>
    <n v="51"/>
    <s v="Female"/>
    <x v="8"/>
    <d v="2021-12-23T00:00:00"/>
    <x v="3"/>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x v="1"/>
    <s v="Piece matter nearly industry significant buy course."/>
    <x v="1"/>
    <s v="Social media"/>
    <d v="2023-06-01T07:57:13"/>
    <d v="2023-06-01T05:28:13"/>
    <x v="3"/>
    <x v="3"/>
    <x v="10"/>
    <x v="1"/>
    <x v="1"/>
    <x v="1"/>
    <n v="0.21249999999999999"/>
  </r>
  <r>
    <n v="4771"/>
    <s v="Amanda Cherry"/>
    <s v="martinezbrandy@example.com"/>
    <n v="49"/>
    <s v="Male"/>
    <x v="22"/>
    <d v="2021-01-24T00:00:00"/>
    <x v="4"/>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x v="1"/>
    <s v="Entire certain often but kind."/>
    <x v="2"/>
    <s v="Phone"/>
    <d v="2023-06-01T05:58:14"/>
    <d v="2023-06-01T03:41:14"/>
    <x v="2"/>
    <x v="3"/>
    <x v="6"/>
    <x v="1"/>
    <x v="1"/>
    <x v="1"/>
    <n v="0.27500000000000002"/>
  </r>
  <r>
    <n v="4772"/>
    <s v="Elizabeth Turner"/>
    <s v="davisjoshua@example.com"/>
    <n v="56"/>
    <s v="Other"/>
    <x v="25"/>
    <d v="2020-09-12T00:00:00"/>
    <x v="0"/>
    <s v="Battery life"/>
    <s v="I'm having an issue with the {product_purchased}. Please assist. Contact your customer service. I'm concerned about the security of my {product_purchased} and would like to ensure that my data is safe."/>
    <x v="2"/>
    <m/>
    <x v="2"/>
    <s v="Chat"/>
    <m/>
    <m/>
    <x v="0"/>
    <x v="1"/>
    <x v="9"/>
    <x v="0"/>
    <x v="0"/>
    <x v="1"/>
    <n v="0.73124999999999996"/>
  </r>
  <r>
    <n v="4773"/>
    <s v="Olivia Allen"/>
    <s v="gabrielcohen@example.com"/>
    <n v="42"/>
    <s v="Male"/>
    <x v="25"/>
    <d v="2021-05-17T00:00:00"/>
    <x v="0"/>
    <s v="Installation support"/>
    <s v="I'm having an issue with the {product_purchased}. Please assist. I've noticed that the issue occurs consistently when I use a specific feature or application on my {product_purchased}."/>
    <x v="0"/>
    <m/>
    <x v="0"/>
    <s v="Chat"/>
    <d v="2023-06-01T07:35:15"/>
    <m/>
    <x v="0"/>
    <x v="2"/>
    <x v="1"/>
    <x v="0"/>
    <x v="0"/>
    <x v="0"/>
    <n v="0.72499999999999998"/>
  </r>
  <r>
    <n v="4774"/>
    <s v="David Kelley"/>
    <s v="rbenton@example.net"/>
    <n v="49"/>
    <s v="Male"/>
    <x v="22"/>
    <d v="2021-09-06T00:00:00"/>
    <x v="0"/>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x v="1"/>
    <s v="Piece hold get culture box several possible."/>
    <x v="0"/>
    <s v="Phone"/>
    <d v="2023-06-01T05:40:17"/>
    <d v="2023-06-01T02:48:17"/>
    <x v="2"/>
    <x v="4"/>
    <x v="9"/>
    <x v="1"/>
    <x v="1"/>
    <x v="1"/>
    <n v="0.46875"/>
  </r>
  <r>
    <n v="4775"/>
    <s v="Gabriel Carlson"/>
    <s v="smithalyssa@example.com"/>
    <n v="24"/>
    <s v="Male"/>
    <x v="3"/>
    <d v="2021-04-13T00:00:00"/>
    <x v="2"/>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x v="1"/>
    <s v="Behavior else too determine."/>
    <x v="3"/>
    <s v="Email"/>
    <d v="2023-06-01T14:23:18"/>
    <d v="2023-06-01T11:33:18"/>
    <x v="4"/>
    <x v="6"/>
    <x v="11"/>
    <x v="1"/>
    <x v="1"/>
    <x v="1"/>
    <n v="0.53125"/>
  </r>
  <r>
    <n v="4776"/>
    <s v="Caitlin Holder"/>
    <s v="imosley@example.net"/>
    <n v="30"/>
    <s v="Female"/>
    <x v="19"/>
    <d v="2021-09-05T00:00:00"/>
    <x v="1"/>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x v="0"/>
    <m/>
    <x v="1"/>
    <s v="Chat"/>
    <d v="2023-06-01T09:31:20"/>
    <m/>
    <x v="0"/>
    <x v="3"/>
    <x v="9"/>
    <x v="1"/>
    <x v="0"/>
    <x v="0"/>
    <n v="0.21249999999999999"/>
  </r>
  <r>
    <n v="4777"/>
    <s v="Donald Myers"/>
    <s v="amanda45@example.net"/>
    <n v="42"/>
    <s v="Female"/>
    <x v="16"/>
    <d v="2021-08-17T00:00:00"/>
    <x v="3"/>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x v="2"/>
    <m/>
    <x v="2"/>
    <s v="Social media"/>
    <m/>
    <m/>
    <x v="0"/>
    <x v="7"/>
    <x v="5"/>
    <x v="0"/>
    <x v="0"/>
    <x v="1"/>
    <n v="0.23749999999999999"/>
  </r>
  <r>
    <n v="4778"/>
    <s v="Charles Gonzalez"/>
    <s v="jeffreyrichard@example.com"/>
    <n v="61"/>
    <s v="Other"/>
    <x v="12"/>
    <d v="2020-09-19T00:00:00"/>
    <x v="0"/>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x v="1"/>
    <s v="Room across some leave."/>
    <x v="2"/>
    <s v="Phone"/>
    <d v="2023-06-01T02:11:23"/>
    <d v="2023-06-01T11:45:23"/>
    <x v="4"/>
    <x v="1"/>
    <x v="9"/>
    <x v="1"/>
    <x v="1"/>
    <x v="1"/>
    <n v="0.73124999999999996"/>
  </r>
  <r>
    <n v="4779"/>
    <s v="Adam Johnson"/>
    <s v="tashley@example.net"/>
    <n v="48"/>
    <s v="Male"/>
    <x v="18"/>
    <d v="2021-07-16T00:00:00"/>
    <x v="0"/>
    <s v="Product recommendation"/>
    <s v="I'm having an issue with the {product_purchased}. Please assist._x000a__x000a_# $ product_solution.product_solution,_x000a__x000a_# product_hijo_code,.additional_code.add_ I need assistance as soon as possible because it's affecting my work and productivity."/>
    <x v="1"/>
    <s v="Clearly scientist wife each area piece."/>
    <x v="0"/>
    <s v="Chat"/>
    <d v="2023-06-01T04:32:25"/>
    <d v="2023-06-01T05:29:25"/>
    <x v="2"/>
    <x v="3"/>
    <x v="2"/>
    <x v="1"/>
    <x v="1"/>
    <x v="1"/>
    <n v="0.23749999999999999"/>
  </r>
  <r>
    <n v="4780"/>
    <s v="Claire Long MD"/>
    <s v="kylerodriguez@example.net"/>
    <n v="59"/>
    <s v="Other"/>
    <x v="21"/>
    <d v="2021-12-06T00:00:00"/>
    <x v="2"/>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x v="2"/>
    <m/>
    <x v="0"/>
    <s v="Email"/>
    <m/>
    <m/>
    <x v="0"/>
    <x v="3"/>
    <x v="10"/>
    <x v="0"/>
    <x v="0"/>
    <x v="1"/>
    <n v="0.21249999999999999"/>
  </r>
  <r>
    <n v="4781"/>
    <s v="Megan Allen"/>
    <s v="johnbrady@example.org"/>
    <n v="38"/>
    <s v="Female"/>
    <x v="1"/>
    <d v="2021-03-30T00:00:00"/>
    <x v="0"/>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x v="2"/>
    <m/>
    <x v="2"/>
    <s v="Phone"/>
    <m/>
    <m/>
    <x v="0"/>
    <x v="5"/>
    <x v="0"/>
    <x v="0"/>
    <x v="0"/>
    <x v="1"/>
    <n v="0.26874999999999999"/>
  </r>
  <r>
    <n v="4782"/>
    <s v="Mr. Brian Thompson"/>
    <s v="christinaharrison@example.net"/>
    <n v="20"/>
    <s v="Male"/>
    <x v="40"/>
    <d v="2020-10-20T00:00:00"/>
    <x v="2"/>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x v="0"/>
    <m/>
    <x v="2"/>
    <s v="Social media"/>
    <d v="2023-06-01T21:29:28"/>
    <m/>
    <x v="0"/>
    <x v="4"/>
    <x v="7"/>
    <x v="1"/>
    <x v="0"/>
    <x v="0"/>
    <n v="0.48125000000000001"/>
  </r>
  <r>
    <n v="4783"/>
    <s v="Eddie Dixon"/>
    <s v="dana72@example.org"/>
    <n v="27"/>
    <s v="Male"/>
    <x v="24"/>
    <d v="2021-05-26T00:00:00"/>
    <x v="0"/>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x v="2"/>
    <m/>
    <x v="3"/>
    <s v="Email"/>
    <m/>
    <m/>
    <x v="0"/>
    <x v="4"/>
    <x v="1"/>
    <x v="1"/>
    <x v="0"/>
    <x v="1"/>
    <n v="0.36875000000000002"/>
  </r>
  <r>
    <n v="4784"/>
    <s v="Courtney Adams"/>
    <s v="jermaine65@example.org"/>
    <n v="28"/>
    <s v="Female"/>
    <x v="12"/>
    <d v="2020-08-13T00:00:00"/>
    <x v="4"/>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x v="1"/>
    <s v="North common far medical personal itself student."/>
    <x v="2"/>
    <s v="Chat"/>
    <d v="2023-06-01T14:58:31"/>
    <d v="2023-06-01T10:46:31"/>
    <x v="1"/>
    <x v="8"/>
    <x v="5"/>
    <x v="1"/>
    <x v="1"/>
    <x v="1"/>
    <n v="0.25624999999999998"/>
  </r>
  <r>
    <n v="4785"/>
    <s v="Kevin Harris"/>
    <s v="travis24@example.org"/>
    <n v="70"/>
    <s v="Other"/>
    <x v="12"/>
    <d v="2020-11-18T00:00:00"/>
    <x v="0"/>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x v="0"/>
    <m/>
    <x v="3"/>
    <s v="Email"/>
    <d v="2023-06-01T18:00:32"/>
    <m/>
    <x v="0"/>
    <x v="3"/>
    <x v="3"/>
    <x v="1"/>
    <x v="0"/>
    <x v="0"/>
    <n v="0.22500000000000001"/>
  </r>
  <r>
    <n v="4786"/>
    <s v="Mary Simpson"/>
    <s v="ebell@example.net"/>
    <n v="55"/>
    <s v="Other"/>
    <x v="33"/>
    <d v="2020-03-02T00:00:00"/>
    <x v="2"/>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x v="0"/>
    <m/>
    <x v="1"/>
    <s v="Social media"/>
    <d v="2023-06-01T00:17:34"/>
    <m/>
    <x v="0"/>
    <x v="2"/>
    <x v="0"/>
    <x v="1"/>
    <x v="0"/>
    <x v="0"/>
    <n v="0.64375000000000004"/>
  </r>
  <r>
    <n v="4787"/>
    <s v="Michael Norton"/>
    <s v="ffoley@example.net"/>
    <n v="48"/>
    <s v="Female"/>
    <x v="0"/>
    <d v="2020-11-10T00:00:00"/>
    <x v="0"/>
    <s v="Payment issue"/>
    <s v="I'm having an issue with the {product_purchased}. Please assist._x000a__x000a_Add Your Comment The issue I'm facing is intermittent. Sometimes it works fine, but other times it acts up unexpectedly."/>
    <x v="2"/>
    <m/>
    <x v="1"/>
    <s v="Social media"/>
    <m/>
    <m/>
    <x v="0"/>
    <x v="4"/>
    <x v="3"/>
    <x v="1"/>
    <x v="0"/>
    <x v="1"/>
    <n v="0.41875000000000001"/>
  </r>
  <r>
    <n v="4788"/>
    <s v="Cheryl Johnson"/>
    <s v="brittany70@example.org"/>
    <n v="37"/>
    <s v="Other"/>
    <x v="31"/>
    <d v="2021-03-30T00:00:00"/>
    <x v="4"/>
    <s v="Account access"/>
    <s v="I'm having an issue with the {product_purchased}. Please assist. I need assistance as soon as possible because it's affecting my work and productivity."/>
    <x v="2"/>
    <m/>
    <x v="3"/>
    <s v="Chat"/>
    <m/>
    <m/>
    <x v="0"/>
    <x v="1"/>
    <x v="0"/>
    <x v="1"/>
    <x v="0"/>
    <x v="1"/>
    <n v="0.63124999999999998"/>
  </r>
  <r>
    <n v="4789"/>
    <s v="Brittany Yates"/>
    <s v="ortegalouis@example.com"/>
    <n v="23"/>
    <s v="Male"/>
    <x v="10"/>
    <d v="2021-04-05T00:00:00"/>
    <x v="3"/>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x v="0"/>
    <m/>
    <x v="3"/>
    <s v="Phone"/>
    <d v="2023-06-01T17:49:35"/>
    <m/>
    <x v="4"/>
    <x v="1"/>
    <x v="11"/>
    <x v="1"/>
    <x v="0"/>
    <x v="0"/>
    <n v="0.65625"/>
  </r>
  <r>
    <n v="4790"/>
    <s v="Jennifer Flowers"/>
    <s v="conwaywendy@example.org"/>
    <n v="37"/>
    <s v="Other"/>
    <x v="12"/>
    <d v="2021-10-23T00:00:00"/>
    <x v="1"/>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x v="2"/>
    <m/>
    <x v="0"/>
    <s v="Email"/>
    <m/>
    <m/>
    <x v="4"/>
    <x v="1"/>
    <x v="7"/>
    <x v="0"/>
    <x v="0"/>
    <x v="1"/>
    <n v="0.79374999999999996"/>
  </r>
  <r>
    <n v="4791"/>
    <s v="Derek Cohen"/>
    <s v="ygarza@example.net"/>
    <n v="28"/>
    <s v="Other"/>
    <x v="21"/>
    <d v="2021-03-31T00:00:00"/>
    <x v="4"/>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x v="2"/>
    <m/>
    <x v="0"/>
    <s v="Email"/>
    <m/>
    <m/>
    <x v="0"/>
    <x v="5"/>
    <x v="0"/>
    <x v="0"/>
    <x v="0"/>
    <x v="1"/>
    <n v="0.26874999999999999"/>
  </r>
  <r>
    <n v="4792"/>
    <s v="Catherine Ellis"/>
    <s v="justinknight@example.net"/>
    <n v="40"/>
    <s v="Female"/>
    <x v="25"/>
    <d v="2021-06-14T00:00:00"/>
    <x v="0"/>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x v="0"/>
    <m/>
    <x v="0"/>
    <s v="Phone"/>
    <d v="2023-06-01T22:00:39"/>
    <m/>
    <x v="4"/>
    <x v="2"/>
    <x v="8"/>
    <x v="0"/>
    <x v="0"/>
    <x v="0"/>
    <n v="0.56874999999999998"/>
  </r>
  <r>
    <n v="4793"/>
    <s v="Malik Montgomery"/>
    <s v="marshallbrandi@example.org"/>
    <n v="69"/>
    <s v="Male"/>
    <x v="9"/>
    <d v="2020-03-02T00:00:00"/>
    <x v="0"/>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x v="0"/>
    <m/>
    <x v="3"/>
    <s v="Phone"/>
    <d v="2023-06-01T05:51:40"/>
    <m/>
    <x v="4"/>
    <x v="0"/>
    <x v="0"/>
    <x v="1"/>
    <x v="0"/>
    <x v="0"/>
    <n v="0.76875000000000004"/>
  </r>
  <r>
    <n v="4794"/>
    <s v="Sharon Bailey"/>
    <s v="michael62@example.net"/>
    <n v="21"/>
    <s v="Other"/>
    <x v="35"/>
    <d v="2021-12-10T00:00:00"/>
    <x v="0"/>
    <s v="Battery life"/>
    <s v="I'm having an issue with the {product_purchased}. Please assist. {{product} will be the name of the product and the [name_with_an_id or the name of ID]}. {{product_purchased I've noticed a sudden decrease in battery life on my {product_purchased}. It used to last much longer."/>
    <x v="2"/>
    <m/>
    <x v="0"/>
    <s v="Email"/>
    <m/>
    <m/>
    <x v="4"/>
    <x v="2"/>
    <x v="10"/>
    <x v="0"/>
    <x v="0"/>
    <x v="1"/>
    <n v="0.59375"/>
  </r>
  <r>
    <n v="4795"/>
    <s v="Kelli Strong"/>
    <s v="lewismargaret@example.org"/>
    <n v="53"/>
    <s v="Male"/>
    <x v="35"/>
    <d v="2020-09-20T00:00:00"/>
    <x v="3"/>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x v="2"/>
    <m/>
    <x v="2"/>
    <s v="Social media"/>
    <m/>
    <m/>
    <x v="0"/>
    <x v="1"/>
    <x v="9"/>
    <x v="0"/>
    <x v="0"/>
    <x v="1"/>
    <n v="0.73124999999999996"/>
  </r>
  <r>
    <n v="4796"/>
    <s v="Logan Myers"/>
    <s v="zkim@example.net"/>
    <n v="50"/>
    <s v="Male"/>
    <x v="38"/>
    <d v="2021-03-31T00:00:00"/>
    <x v="4"/>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x v="2"/>
    <m/>
    <x v="2"/>
    <s v="Email"/>
    <m/>
    <m/>
    <x v="0"/>
    <x v="4"/>
    <x v="0"/>
    <x v="0"/>
    <x v="0"/>
    <x v="1"/>
    <n v="0.36875000000000002"/>
  </r>
  <r>
    <n v="4797"/>
    <s v="Michael Parker"/>
    <s v="davislori@example.org"/>
    <n v="48"/>
    <s v="Other"/>
    <x v="17"/>
    <d v="2021-11-24T00:00:00"/>
    <x v="1"/>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x v="0"/>
    <m/>
    <x v="0"/>
    <s v="Email"/>
    <d v="2023-06-01T21:25:46"/>
    <m/>
    <x v="0"/>
    <x v="0"/>
    <x v="3"/>
    <x v="0"/>
    <x v="0"/>
    <x v="0"/>
    <n v="0.9375"/>
  </r>
  <r>
    <n v="4798"/>
    <s v="Stephanie Bowman"/>
    <s v="ericmckinney@example.com"/>
    <n v="67"/>
    <s v="Other"/>
    <x v="20"/>
    <d v="2020-03-02T00:00:00"/>
    <x v="1"/>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x v="0"/>
    <m/>
    <x v="2"/>
    <s v="Chat"/>
    <d v="2023-06-01T12:11:48"/>
    <m/>
    <x v="4"/>
    <x v="0"/>
    <x v="0"/>
    <x v="1"/>
    <x v="0"/>
    <x v="0"/>
    <n v="0.76875000000000004"/>
  </r>
  <r>
    <n v="4799"/>
    <s v="Nancy Stephens"/>
    <s v="andersonjay@example.net"/>
    <n v="48"/>
    <s v="Other"/>
    <x v="18"/>
    <d v="2020-07-17T00:00:00"/>
    <x v="1"/>
    <s v="Hardware issue"/>
    <s v="I'm having an issue with the {product_purchased}. Please assist._x000a__x000a_Please enable JavaScript to view the comments powered by Disqus. I've already contacted customer support multiple times, but the issue remains unresolved."/>
    <x v="0"/>
    <m/>
    <x v="2"/>
    <s v="Phone"/>
    <d v="2023-06-01T16:46:49"/>
    <m/>
    <x v="0"/>
    <x v="10"/>
    <x v="2"/>
    <x v="1"/>
    <x v="0"/>
    <x v="0"/>
    <n v="0.17499999999999999"/>
  </r>
  <r>
    <n v="4800"/>
    <s v="Kenneth Henderson"/>
    <s v="kevin63@example.com"/>
    <n v="61"/>
    <s v="Other"/>
    <x v="30"/>
    <d v="2021-11-25T00:00:00"/>
    <x v="2"/>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x v="2"/>
    <m/>
    <x v="2"/>
    <s v="Phone"/>
    <m/>
    <m/>
    <x v="0"/>
    <x v="10"/>
    <x v="3"/>
    <x v="0"/>
    <x v="0"/>
    <x v="1"/>
    <n v="0.21249999999999999"/>
  </r>
  <r>
    <n v="4801"/>
    <s v="Lauren Davis"/>
    <s v="michelle61@example.org"/>
    <n v="37"/>
    <s v="Other"/>
    <x v="17"/>
    <d v="2020-11-11T00:00:00"/>
    <x v="3"/>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x v="2"/>
    <m/>
    <x v="0"/>
    <s v="Email"/>
    <m/>
    <m/>
    <x v="0"/>
    <x v="2"/>
    <x v="3"/>
    <x v="0"/>
    <x v="0"/>
    <x v="1"/>
    <n v="0.6"/>
  </r>
  <r>
    <n v="4802"/>
    <s v="Joshua Meyers"/>
    <s v="terrellrachel@example.net"/>
    <n v="24"/>
    <s v="Male"/>
    <x v="26"/>
    <d v="2020-04-19T00:00:00"/>
    <x v="1"/>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x v="2"/>
    <m/>
    <x v="2"/>
    <s v="Chat"/>
    <m/>
    <m/>
    <x v="0"/>
    <x v="2"/>
    <x v="11"/>
    <x v="0"/>
    <x v="0"/>
    <x v="1"/>
    <n v="0.65"/>
  </r>
  <r>
    <n v="4803"/>
    <s v="Meghan Jones"/>
    <s v="craigromero@example.net"/>
    <n v="38"/>
    <s v="Male"/>
    <x v="41"/>
    <d v="2021-06-05T00:00:00"/>
    <x v="4"/>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x v="1"/>
    <s v="The represent white."/>
    <x v="1"/>
    <s v="Chat"/>
    <d v="2023-06-01T21:37:53"/>
    <d v="2023-06-01T20:58:53"/>
    <x v="3"/>
    <x v="1"/>
    <x v="8"/>
    <x v="1"/>
    <x v="1"/>
    <x v="1"/>
    <n v="0.64375000000000004"/>
  </r>
  <r>
    <n v="4804"/>
    <s v="Kristen Lopez"/>
    <s v="jasonsimmons@example.net"/>
    <n v="49"/>
    <s v="Female"/>
    <x v="18"/>
    <d v="2020-04-12T00:00:00"/>
    <x v="0"/>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x v="2"/>
    <m/>
    <x v="3"/>
    <s v="Email"/>
    <m/>
    <m/>
    <x v="0"/>
    <x v="1"/>
    <x v="11"/>
    <x v="1"/>
    <x v="0"/>
    <x v="1"/>
    <n v="0.65625"/>
  </r>
  <r>
    <n v="4805"/>
    <s v="Tiffany Nicholson"/>
    <s v="cynthiareed@example.com"/>
    <n v="44"/>
    <s v="Other"/>
    <x v="18"/>
    <d v="2020-06-21T00:00:00"/>
    <x v="2"/>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x v="1"/>
    <s v="Behavior clear meet simply."/>
    <x v="3"/>
    <s v="Email"/>
    <d v="2023-06-01T02:07:57"/>
    <d v="2023-06-01T13:35:57"/>
    <x v="3"/>
    <x v="0"/>
    <x v="8"/>
    <x v="1"/>
    <x v="1"/>
    <x v="1"/>
    <n v="0.84375"/>
  </r>
  <r>
    <n v="4806"/>
    <s v="Roy Williams"/>
    <s v="robertholmes@example.com"/>
    <n v="43"/>
    <s v="Male"/>
    <x v="18"/>
    <d v="2021-01-01T00:00:00"/>
    <x v="1"/>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x v="0"/>
    <m/>
    <x v="0"/>
    <s v="Email"/>
    <d v="2023-06-01T17:00:58"/>
    <m/>
    <x v="0"/>
    <x v="1"/>
    <x v="6"/>
    <x v="0"/>
    <x v="0"/>
    <x v="0"/>
    <n v="0.79374999999999996"/>
  </r>
  <r>
    <n v="4807"/>
    <s v="Ronald Johnson"/>
    <s v="ihansen@example.org"/>
    <n v="32"/>
    <s v="Male"/>
    <x v="0"/>
    <d v="2020-10-09T00:00:00"/>
    <x v="3"/>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x v="2"/>
    <m/>
    <x v="1"/>
    <s v="Email"/>
    <m/>
    <m/>
    <x v="0"/>
    <x v="2"/>
    <x v="7"/>
    <x v="1"/>
    <x v="0"/>
    <x v="1"/>
    <n v="0.7"/>
  </r>
  <r>
    <n v="4808"/>
    <s v="Megan Chavez"/>
    <s v="milleraustin@example.org"/>
    <n v="40"/>
    <s v="Female"/>
    <x v="33"/>
    <d v="2020-06-13T00:00:00"/>
    <x v="0"/>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x v="2"/>
    <m/>
    <x v="1"/>
    <s v="Email"/>
    <m/>
    <m/>
    <x v="0"/>
    <x v="1"/>
    <x v="8"/>
    <x v="1"/>
    <x v="0"/>
    <x v="1"/>
    <n v="0.64375000000000004"/>
  </r>
  <r>
    <n v="4809"/>
    <s v="Lisa Thomas"/>
    <s v="khenson@example.org"/>
    <n v="45"/>
    <s v="Male"/>
    <x v="21"/>
    <d v="2020-05-09T00:00:00"/>
    <x v="4"/>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x v="2"/>
    <m/>
    <x v="1"/>
    <s v="Social media"/>
    <m/>
    <m/>
    <x v="0"/>
    <x v="5"/>
    <x v="1"/>
    <x v="1"/>
    <x v="0"/>
    <x v="1"/>
    <n v="0.26874999999999999"/>
  </r>
  <r>
    <n v="4810"/>
    <s v="Michael Bennett"/>
    <s v="garrettwarren@example.org"/>
    <n v="62"/>
    <s v="Other"/>
    <x v="16"/>
    <d v="2021-04-16T00:00:00"/>
    <x v="0"/>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x v="2"/>
    <m/>
    <x v="0"/>
    <s v="Email"/>
    <m/>
    <m/>
    <x v="0"/>
    <x v="2"/>
    <x v="11"/>
    <x v="0"/>
    <x v="0"/>
    <x v="1"/>
    <n v="0.65"/>
  </r>
  <r>
    <n v="4811"/>
    <s v="Louis Sanchez"/>
    <s v="christopher18@example.net"/>
    <n v="64"/>
    <s v="Other"/>
    <x v="12"/>
    <d v="2021-09-30T00:00:00"/>
    <x v="2"/>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x v="2"/>
    <m/>
    <x v="1"/>
    <s v="Social media"/>
    <m/>
    <m/>
    <x v="0"/>
    <x v="6"/>
    <x v="9"/>
    <x v="1"/>
    <x v="0"/>
    <x v="1"/>
    <n v="0.4"/>
  </r>
  <r>
    <n v="4812"/>
    <s v="Dorothy Wilson"/>
    <s v="tflores@example.net"/>
    <n v="38"/>
    <s v="Male"/>
    <x v="33"/>
    <d v="2021-01-15T00:00:00"/>
    <x v="4"/>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x v="1"/>
    <s v="Chat"/>
    <m/>
    <m/>
    <x v="0"/>
    <x v="1"/>
    <x v="6"/>
    <x v="1"/>
    <x v="0"/>
    <x v="1"/>
    <n v="0.79374999999999996"/>
  </r>
  <r>
    <n v="4813"/>
    <s v="Michelle Wiggins"/>
    <s v="kimberly00@example.net"/>
    <n v="35"/>
    <s v="Female"/>
    <x v="9"/>
    <d v="2021-01-03T00:00:00"/>
    <x v="4"/>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x v="0"/>
    <m/>
    <x v="0"/>
    <s v="Social media"/>
    <d v="2023-06-01T17:04:08"/>
    <m/>
    <x v="0"/>
    <x v="2"/>
    <x v="6"/>
    <x v="0"/>
    <x v="0"/>
    <x v="0"/>
    <n v="0.73124999999999996"/>
  </r>
  <r>
    <n v="4814"/>
    <s v="Cody George"/>
    <s v="robinallen@example.org"/>
    <n v="48"/>
    <s v="Male"/>
    <x v="18"/>
    <d v="2021-06-29T00:00:00"/>
    <x v="1"/>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x v="0"/>
    <m/>
    <x v="1"/>
    <s v="Phone"/>
    <d v="2023-06-01T23:32:09"/>
    <m/>
    <x v="0"/>
    <x v="6"/>
    <x v="8"/>
    <x v="1"/>
    <x v="0"/>
    <x v="0"/>
    <n v="0.46250000000000002"/>
  </r>
  <r>
    <n v="4815"/>
    <s v="Paul Hayes"/>
    <s v="susan97@example.com"/>
    <n v="19"/>
    <s v="Other"/>
    <x v="8"/>
    <d v="2020-01-13T00:00:00"/>
    <x v="3"/>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x v="0"/>
    <m/>
    <x v="2"/>
    <s v="Phone"/>
    <d v="2023-06-01T16:32:11"/>
    <m/>
    <x v="0"/>
    <x v="9"/>
    <x v="6"/>
    <x v="1"/>
    <x v="0"/>
    <x v="0"/>
    <n v="0.19375000000000001"/>
  </r>
  <r>
    <n v="4816"/>
    <s v="George Baker"/>
    <s v="evansbarbara@example.org"/>
    <n v="24"/>
    <s v="Male"/>
    <x v="22"/>
    <d v="2020-02-09T00:00:00"/>
    <x v="4"/>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x v="1"/>
    <s v="Century everybody official agreement skin task."/>
    <x v="2"/>
    <s v="Phone"/>
    <d v="2023-06-01T22:07:13"/>
    <d v="2023-06-01T07:12:13"/>
    <x v="2"/>
    <x v="2"/>
    <x v="4"/>
    <x v="1"/>
    <x v="1"/>
    <x v="1"/>
    <n v="0.6875"/>
  </r>
  <r>
    <n v="4817"/>
    <s v="Tara Williams"/>
    <s v="aaroncarter@example.com"/>
    <n v="24"/>
    <s v="Female"/>
    <x v="21"/>
    <d v="2020-04-04T00:00:00"/>
    <x v="2"/>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x v="1"/>
    <s v="Stand quality always professor decide."/>
    <x v="2"/>
    <s v="Email"/>
    <d v="2023-06-01T01:16:15"/>
    <d v="2023-06-01T17:14:15"/>
    <x v="5"/>
    <x v="6"/>
    <x v="11"/>
    <x v="1"/>
    <x v="1"/>
    <x v="1"/>
    <n v="0.53125"/>
  </r>
  <r>
    <n v="4818"/>
    <s v="Thomas West"/>
    <s v="whaynes@example.net"/>
    <n v="25"/>
    <s v="Female"/>
    <x v="18"/>
    <d v="2020-12-13T00:00:00"/>
    <x v="4"/>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x v="1"/>
    <s v="Window detail computer."/>
    <x v="2"/>
    <s v="Social media"/>
    <d v="2023-06-01T09:58:17"/>
    <d v="2023-06-01T11:24:17"/>
    <x v="4"/>
    <x v="2"/>
    <x v="10"/>
    <x v="1"/>
    <x v="1"/>
    <x v="1"/>
    <n v="0.59375"/>
  </r>
  <r>
    <n v="4819"/>
    <s v="Daniel Williams"/>
    <s v="gpage@example.net"/>
    <n v="39"/>
    <s v="Other"/>
    <x v="24"/>
    <d v="2020-01-28T00:00:00"/>
    <x v="0"/>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x v="2"/>
    <m/>
    <x v="1"/>
    <s v="Chat"/>
    <m/>
    <m/>
    <x v="0"/>
    <x v="2"/>
    <x v="6"/>
    <x v="1"/>
    <x v="0"/>
    <x v="1"/>
    <n v="0.73124999999999996"/>
  </r>
  <r>
    <n v="4820"/>
    <s v="Lauren Williams"/>
    <s v="kgomez@example.net"/>
    <n v="61"/>
    <s v="Other"/>
    <x v="18"/>
    <d v="2021-07-12T00:00:00"/>
    <x v="1"/>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x v="2"/>
    <m/>
    <x v="3"/>
    <s v="Chat"/>
    <m/>
    <m/>
    <x v="0"/>
    <x v="6"/>
    <x v="2"/>
    <x v="1"/>
    <x v="0"/>
    <x v="1"/>
    <n v="0.47499999999999998"/>
  </r>
  <r>
    <n v="4821"/>
    <s v="Jonathan Knight"/>
    <s v="zross@example.com"/>
    <n v="70"/>
    <s v="Female"/>
    <x v="10"/>
    <d v="2020-03-01T00:00:00"/>
    <x v="2"/>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x v="1"/>
    <s v="Occur size total call price close."/>
    <x v="1"/>
    <s v="Social media"/>
    <d v="2023-06-01T09:17:21"/>
    <d v="2023-06-01T20:38:21"/>
    <x v="2"/>
    <x v="4"/>
    <x v="0"/>
    <x v="1"/>
    <x v="1"/>
    <x v="1"/>
    <n v="0.36875000000000002"/>
  </r>
  <r>
    <n v="4822"/>
    <s v="William Wood"/>
    <s v="pattersondouglas@example.com"/>
    <n v="49"/>
    <s v="Other"/>
    <x v="19"/>
    <d v="2021-09-18T00:00:00"/>
    <x v="4"/>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x v="2"/>
    <m/>
    <x v="2"/>
    <s v="Phone"/>
    <m/>
    <m/>
    <x v="0"/>
    <x v="1"/>
    <x v="9"/>
    <x v="0"/>
    <x v="0"/>
    <x v="1"/>
    <n v="0.73124999999999996"/>
  </r>
  <r>
    <n v="4823"/>
    <s v="Jordan Reed"/>
    <s v="vlowe@example.net"/>
    <n v="25"/>
    <s v="Other"/>
    <x v="2"/>
    <d v="2021-02-13T00:00:00"/>
    <x v="2"/>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x v="0"/>
    <m/>
    <x v="1"/>
    <s v="Phone"/>
    <d v="2023-06-01T09:28:23"/>
    <m/>
    <x v="0"/>
    <x v="10"/>
    <x v="4"/>
    <x v="1"/>
    <x v="0"/>
    <x v="0"/>
    <n v="0.22500000000000001"/>
  </r>
  <r>
    <n v="4824"/>
    <s v="Mrs. Danielle Melton"/>
    <s v="eringarcia@example.com"/>
    <n v="20"/>
    <s v="Male"/>
    <x v="4"/>
    <d v="2021-05-15T00:00:00"/>
    <x v="2"/>
    <s v="Software bug"/>
    <s v="I'm having an issue with the {product_purchased}. Please assist. I've already contacted customer support multiple times, but the issue remains unresolved."/>
    <x v="2"/>
    <m/>
    <x v="1"/>
    <s v="Phone"/>
    <m/>
    <m/>
    <x v="0"/>
    <x v="1"/>
    <x v="1"/>
    <x v="1"/>
    <x v="0"/>
    <x v="1"/>
    <n v="0.71875"/>
  </r>
  <r>
    <n v="4825"/>
    <s v="Curtis Huff"/>
    <s v="lauracruz@example.com"/>
    <n v="69"/>
    <s v="Other"/>
    <x v="15"/>
    <d v="2021-06-10T00:00:00"/>
    <x v="2"/>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x v="0"/>
    <m/>
    <x v="3"/>
    <s v="Email"/>
    <d v="2023-06-01T18:55:25"/>
    <m/>
    <x v="0"/>
    <x v="6"/>
    <x v="8"/>
    <x v="1"/>
    <x v="0"/>
    <x v="0"/>
    <n v="0.46250000000000002"/>
  </r>
  <r>
    <n v="4826"/>
    <s v="Rachel Welch"/>
    <s v="darroyo@example.com"/>
    <n v="52"/>
    <s v="Other"/>
    <x v="14"/>
    <d v="2020-12-18T00:00:00"/>
    <x v="0"/>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x v="1"/>
    <s v="Defense executive young present a represent wind."/>
    <x v="3"/>
    <s v="Phone"/>
    <d v="2023-06-01T20:34:25"/>
    <d v="2023-06-01T17:19:25"/>
    <x v="3"/>
    <x v="2"/>
    <x v="10"/>
    <x v="1"/>
    <x v="1"/>
    <x v="1"/>
    <n v="0.59375"/>
  </r>
  <r>
    <n v="4827"/>
    <s v="Pamela Flores"/>
    <s v="gsummers@example.org"/>
    <n v="18"/>
    <s v="Male"/>
    <x v="39"/>
    <d v="2020-04-24T00:00:00"/>
    <x v="0"/>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x v="2"/>
    <m/>
    <x v="2"/>
    <s v="Social media"/>
    <m/>
    <m/>
    <x v="0"/>
    <x v="5"/>
    <x v="11"/>
    <x v="0"/>
    <x v="0"/>
    <x v="1"/>
    <n v="0.19375000000000001"/>
  </r>
  <r>
    <n v="4828"/>
    <s v="Brittany Mcdowell"/>
    <s v="xlynn@example.com"/>
    <n v="30"/>
    <s v="Female"/>
    <x v="7"/>
    <d v="2021-01-31T00:00:00"/>
    <x v="0"/>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x v="2"/>
    <m/>
    <x v="2"/>
    <s v="Social media"/>
    <m/>
    <m/>
    <x v="0"/>
    <x v="1"/>
    <x v="6"/>
    <x v="0"/>
    <x v="0"/>
    <x v="1"/>
    <n v="0.79374999999999996"/>
  </r>
  <r>
    <n v="4829"/>
    <s v="Mary Gonzalez"/>
    <s v="iananderson@example.net"/>
    <n v="22"/>
    <s v="Female"/>
    <x v="26"/>
    <d v="2020-04-26T00:00:00"/>
    <x v="2"/>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x v="0"/>
    <m/>
    <x v="3"/>
    <s v="Social media"/>
    <d v="2023-06-01T10:21:29"/>
    <m/>
    <x v="0"/>
    <x v="1"/>
    <x v="11"/>
    <x v="1"/>
    <x v="0"/>
    <x v="0"/>
    <n v="0.65625"/>
  </r>
  <r>
    <n v="4830"/>
    <s v="Jennifer Thomas"/>
    <s v="kwaters@example.org"/>
    <n v="34"/>
    <s v="Male"/>
    <x v="15"/>
    <d v="2021-07-10T00:00:00"/>
    <x v="1"/>
    <s v="Account access"/>
    <s v="I'm having an issue with the {product_purchased}. Please assist._x000a__x000a_Click to expand... I rely heavily on my {product_purchased} for my daily tasks, and this issue is hindering my productivity."/>
    <x v="0"/>
    <m/>
    <x v="1"/>
    <s v="Chat"/>
    <d v="2023-06-01T08:20:29"/>
    <m/>
    <x v="0"/>
    <x v="1"/>
    <x v="2"/>
    <x v="1"/>
    <x v="0"/>
    <x v="0"/>
    <n v="0.65"/>
  </r>
  <r>
    <n v="4831"/>
    <s v="James Smith"/>
    <s v="debra98@example.net"/>
    <n v="69"/>
    <s v="Female"/>
    <x v="33"/>
    <d v="2020-03-24T00:00:00"/>
    <x v="4"/>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x v="0"/>
    <m/>
    <x v="2"/>
    <s v="Phone"/>
    <d v="2023-06-01T12:59:31"/>
    <m/>
    <x v="0"/>
    <x v="10"/>
    <x v="0"/>
    <x v="1"/>
    <x v="0"/>
    <x v="0"/>
    <n v="0.16250000000000001"/>
  </r>
  <r>
    <n v="4832"/>
    <s v="Emily Campos"/>
    <s v="rkelley@example.com"/>
    <n v="20"/>
    <s v="Other"/>
    <x v="36"/>
    <d v="2021-11-03T00:00:00"/>
    <x v="2"/>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x v="1"/>
    <s v="Ask man day notice."/>
    <x v="1"/>
    <s v="Phone"/>
    <d v="2023-06-01T16:10:32"/>
    <d v="2023-06-01T12:59:32"/>
    <x v="5"/>
    <x v="9"/>
    <x v="3"/>
    <x v="1"/>
    <x v="1"/>
    <x v="1"/>
    <n v="0.26874999999999999"/>
  </r>
  <r>
    <n v="4833"/>
    <s v="Jerry Ruiz"/>
    <s v="justinlang@example.net"/>
    <n v="40"/>
    <s v="Other"/>
    <x v="21"/>
    <d v="2021-08-01T00:00:00"/>
    <x v="3"/>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x v="1"/>
    <s v="Benefit meet of single then product doctor news."/>
    <x v="2"/>
    <s v="Email"/>
    <d v="2023-05-31T23:41:34"/>
    <d v="2023-06-01T23:09:34"/>
    <x v="4"/>
    <x v="3"/>
    <x v="5"/>
    <x v="1"/>
    <x v="1"/>
    <x v="1"/>
    <n v="0.24374999999999999"/>
  </r>
  <r>
    <n v="4834"/>
    <s v="Rachel Brown"/>
    <s v="schwartzadam@example.org"/>
    <n v="49"/>
    <s v="Female"/>
    <x v="6"/>
    <d v="2021-01-03T00:00:00"/>
    <x v="3"/>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x v="0"/>
    <m/>
    <x v="3"/>
    <s v="Email"/>
    <d v="2023-06-01T15:26:36"/>
    <m/>
    <x v="0"/>
    <x v="5"/>
    <x v="6"/>
    <x v="1"/>
    <x v="0"/>
    <x v="0"/>
    <n v="0.21249999999999999"/>
  </r>
  <r>
    <n v="4835"/>
    <s v="Anna Barnes"/>
    <s v="nathanflores@example.com"/>
    <n v="67"/>
    <s v="Male"/>
    <x v="35"/>
    <d v="2021-05-05T00:00:00"/>
    <x v="2"/>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x v="1"/>
    <s v="Activity paper cup board."/>
    <x v="1"/>
    <s v="Email"/>
    <d v="2023-06-01T20:17:37"/>
    <d v="2023-06-01T23:20:37"/>
    <x v="1"/>
    <x v="9"/>
    <x v="1"/>
    <x v="1"/>
    <x v="1"/>
    <x v="1"/>
    <n v="0.22500000000000001"/>
  </r>
  <r>
    <n v="4836"/>
    <s v="Jamie Cunningham"/>
    <s v="alex56@example.net"/>
    <n v="63"/>
    <s v="Male"/>
    <x v="11"/>
    <d v="2021-04-09T00:00:00"/>
    <x v="1"/>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x v="0"/>
    <m/>
    <x v="3"/>
    <s v="Phone"/>
    <d v="2023-05-31T23:56:38"/>
    <m/>
    <x v="4"/>
    <x v="9"/>
    <x v="11"/>
    <x v="1"/>
    <x v="0"/>
    <x v="0"/>
    <n v="0.1875"/>
  </r>
  <r>
    <n v="4837"/>
    <s v="Wendy Soto"/>
    <s v="tranrobert@example.org"/>
    <n v="26"/>
    <s v="Other"/>
    <x v="7"/>
    <d v="2020-07-02T00:00:00"/>
    <x v="1"/>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x v="2"/>
    <m/>
    <x v="1"/>
    <s v="Phone"/>
    <m/>
    <m/>
    <x v="0"/>
    <x v="9"/>
    <x v="2"/>
    <x v="1"/>
    <x v="0"/>
    <x v="1"/>
    <n v="0.18124999999999999"/>
  </r>
  <r>
    <n v="4838"/>
    <s v="Nicholas Williams"/>
    <s v="landryshawn@example.com"/>
    <n v="25"/>
    <s v="Female"/>
    <x v="6"/>
    <d v="2021-08-18T00:00:00"/>
    <x v="3"/>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x v="0"/>
    <m/>
    <x v="1"/>
    <s v="Phone"/>
    <d v="2023-06-01T02:10:41"/>
    <m/>
    <x v="0"/>
    <x v="8"/>
    <x v="5"/>
    <x v="1"/>
    <x v="0"/>
    <x v="0"/>
    <n v="0.25624999999999998"/>
  </r>
  <r>
    <n v="4839"/>
    <s v="Katherine Acosta"/>
    <s v="rsmith@example.net"/>
    <n v="69"/>
    <s v="Other"/>
    <x v="1"/>
    <d v="2020-05-11T00:00:00"/>
    <x v="0"/>
    <s v="Payment issue"/>
    <s v="I've accidentally deleted important data from my {product_purchased}. Is there any way to recover the deleted files? I need them urgently. I've noticed a peculiar error message popping up on my {product_purchased} screen. It says '{error_message}'. What does it mean?"/>
    <x v="2"/>
    <m/>
    <x v="0"/>
    <s v="Email"/>
    <m/>
    <m/>
    <x v="0"/>
    <x v="1"/>
    <x v="1"/>
    <x v="0"/>
    <x v="0"/>
    <x v="1"/>
    <n v="0.71875"/>
  </r>
  <r>
    <n v="4840"/>
    <s v="Susan Edwards"/>
    <s v="nwalsh@example.net"/>
    <n v="50"/>
    <s v="Male"/>
    <x v="21"/>
    <d v="2021-02-28T00:00:00"/>
    <x v="4"/>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x v="2"/>
    <m/>
    <x v="2"/>
    <s v="Chat"/>
    <m/>
    <m/>
    <x v="0"/>
    <x v="1"/>
    <x v="4"/>
    <x v="0"/>
    <x v="0"/>
    <x v="1"/>
    <n v="0.70625000000000004"/>
  </r>
  <r>
    <n v="4841"/>
    <s v="Lisa Lewis"/>
    <s v="uperez@example.org"/>
    <n v="19"/>
    <s v="Female"/>
    <x v="6"/>
    <d v="2021-07-19T00:00:00"/>
    <x v="0"/>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x v="2"/>
    <m/>
    <x v="2"/>
    <s v="Social media"/>
    <m/>
    <m/>
    <x v="0"/>
    <x v="3"/>
    <x v="2"/>
    <x v="0"/>
    <x v="0"/>
    <x v="1"/>
    <n v="0.23749999999999999"/>
  </r>
  <r>
    <n v="4842"/>
    <s v="Brandon Young"/>
    <s v="brennanadam@example.net"/>
    <n v="59"/>
    <s v="Other"/>
    <x v="38"/>
    <d v="2021-04-17T00:00:00"/>
    <x v="2"/>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x v="1"/>
    <s v="Dinner book day yard house field."/>
    <x v="0"/>
    <s v="Phone"/>
    <d v="2023-06-01T00:58:45"/>
    <d v="2023-06-01T22:30:45"/>
    <x v="1"/>
    <x v="0"/>
    <x v="11"/>
    <x v="1"/>
    <x v="1"/>
    <x v="1"/>
    <n v="0.875"/>
  </r>
  <r>
    <n v="4843"/>
    <s v="James Hughes"/>
    <s v="wharris@example.net"/>
    <n v="61"/>
    <s v="Female"/>
    <x v="0"/>
    <d v="2020-09-05T00:00:00"/>
    <x v="3"/>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x v="1"/>
    <s v="Institution expert interesting respond inside eye few."/>
    <x v="1"/>
    <s v="Phone"/>
    <d v="2023-06-01T03:48:47"/>
    <d v="2023-06-01T10:56:47"/>
    <x v="3"/>
    <x v="1"/>
    <x v="9"/>
    <x v="1"/>
    <x v="1"/>
    <x v="1"/>
    <n v="0.73124999999999996"/>
  </r>
  <r>
    <n v="4844"/>
    <s v="Matthew Mitchell"/>
    <s v="vfisher@example.org"/>
    <n v="26"/>
    <s v="Male"/>
    <x v="2"/>
    <d v="2020-09-06T00:00:00"/>
    <x v="3"/>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x v="2"/>
    <m/>
    <x v="0"/>
    <s v="Email"/>
    <m/>
    <m/>
    <x v="0"/>
    <x v="2"/>
    <x v="9"/>
    <x v="0"/>
    <x v="0"/>
    <x v="1"/>
    <n v="0.61250000000000004"/>
  </r>
  <r>
    <n v="4845"/>
    <s v="William Malone"/>
    <s v="jason98@example.org"/>
    <n v="55"/>
    <s v="Female"/>
    <x v="33"/>
    <d v="2021-07-24T00:00:00"/>
    <x v="1"/>
    <s v="Data loss"/>
    <s v="I'm having an issue with the {product_purchased}. Please assist._x000a__x000a_Product status: Sold. Please assist. I've reviewed the troubleshooting steps on the official support website, but they didn't resolve the problem."/>
    <x v="2"/>
    <m/>
    <x v="0"/>
    <s v="Email"/>
    <m/>
    <m/>
    <x v="0"/>
    <x v="0"/>
    <x v="2"/>
    <x v="0"/>
    <x v="0"/>
    <x v="1"/>
    <n v="1.0687500000000001"/>
  </r>
  <r>
    <n v="4846"/>
    <s v="Ronald Bell"/>
    <s v="mdelacruz@example.com"/>
    <n v="62"/>
    <s v="Other"/>
    <x v="10"/>
    <d v="2021-02-02T00:00:00"/>
    <x v="1"/>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x v="0"/>
    <m/>
    <x v="0"/>
    <s v="Email"/>
    <d v="2023-06-01T12:49:51"/>
    <m/>
    <x v="0"/>
    <x v="10"/>
    <x v="4"/>
    <x v="0"/>
    <x v="0"/>
    <x v="0"/>
    <n v="0.22500000000000001"/>
  </r>
  <r>
    <n v="4847"/>
    <s v="James Spencer"/>
    <s v="brianmendez@example.com"/>
    <n v="38"/>
    <s v="Other"/>
    <x v="23"/>
    <d v="2020-06-16T00:00:00"/>
    <x v="0"/>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x v="0"/>
    <m/>
    <x v="0"/>
    <s v="Social media"/>
    <d v="2023-06-01T12:03:53"/>
    <m/>
    <x v="0"/>
    <x v="9"/>
    <x v="8"/>
    <x v="0"/>
    <x v="0"/>
    <x v="0"/>
    <n v="0.23125000000000001"/>
  </r>
  <r>
    <n v="4848"/>
    <s v="Robin Johnson"/>
    <s v="qswanson@example.net"/>
    <n v="24"/>
    <s v="Other"/>
    <x v="24"/>
    <d v="2020-06-12T00:00:00"/>
    <x v="1"/>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x v="2"/>
    <m/>
    <x v="2"/>
    <s v="Social media"/>
    <m/>
    <m/>
    <x v="0"/>
    <x v="9"/>
    <x v="8"/>
    <x v="0"/>
    <x v="0"/>
    <x v="1"/>
    <n v="0.23125000000000001"/>
  </r>
  <r>
    <n v="4849"/>
    <s v="Cathy Everett"/>
    <s v="paula46@example.org"/>
    <n v="30"/>
    <s v="Female"/>
    <x v="6"/>
    <d v="2020-03-06T00:00:00"/>
    <x v="1"/>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x v="2"/>
    <m/>
    <x v="2"/>
    <s v="Chat"/>
    <m/>
    <m/>
    <x v="0"/>
    <x v="4"/>
    <x v="0"/>
    <x v="0"/>
    <x v="0"/>
    <x v="1"/>
    <n v="0.36875000000000002"/>
  </r>
  <r>
    <n v="4850"/>
    <s v="Charles Burton"/>
    <s v="dawn31@example.org"/>
    <n v="56"/>
    <s v="Other"/>
    <x v="28"/>
    <d v="2021-02-05T00:00:00"/>
    <x v="3"/>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x v="1"/>
    <s v="Rest Congress note chair deal."/>
    <x v="1"/>
    <s v="Chat"/>
    <d v="2023-06-01T19:57:57"/>
    <d v="2023-06-01T18:49:57"/>
    <x v="2"/>
    <x v="4"/>
    <x v="4"/>
    <x v="1"/>
    <x v="1"/>
    <x v="1"/>
    <n v="0.47499999999999998"/>
  </r>
  <r>
    <n v="4851"/>
    <s v="Mr. Jeremy Wilson"/>
    <s v="steven97@example.com"/>
    <n v="49"/>
    <s v="Male"/>
    <x v="17"/>
    <d v="2020-09-17T00:00:00"/>
    <x v="2"/>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x v="0"/>
    <m/>
    <x v="0"/>
    <s v="Phone"/>
    <d v="2023-06-01T18:18:58"/>
    <m/>
    <x v="0"/>
    <x v="8"/>
    <x v="9"/>
    <x v="0"/>
    <x v="0"/>
    <x v="0"/>
    <n v="0.21249999999999999"/>
  </r>
  <r>
    <n v="4852"/>
    <s v="Kristina Nelson"/>
    <s v="ericaperez@example.org"/>
    <n v="56"/>
    <s v="Male"/>
    <x v="7"/>
    <d v="2021-04-04T00:00:00"/>
    <x v="4"/>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x v="0"/>
    <m/>
    <x v="1"/>
    <s v="Email"/>
    <d v="2023-06-01T18:27:01"/>
    <m/>
    <x v="4"/>
    <x v="2"/>
    <x v="11"/>
    <x v="1"/>
    <x v="0"/>
    <x v="0"/>
    <n v="0.65"/>
  </r>
  <r>
    <n v="4853"/>
    <s v="Charles Patterson"/>
    <s v="scottsamantha@example.com"/>
    <n v="34"/>
    <s v="Other"/>
    <x v="16"/>
    <d v="2021-11-15T00:00:00"/>
    <x v="3"/>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x v="0"/>
    <m/>
    <x v="3"/>
    <s v="Email"/>
    <d v="2023-06-01T21:19:02"/>
    <m/>
    <x v="0"/>
    <x v="7"/>
    <x v="3"/>
    <x v="1"/>
    <x v="0"/>
    <x v="0"/>
    <n v="0.23125000000000001"/>
  </r>
  <r>
    <n v="4854"/>
    <s v="Amanda Anderson"/>
    <s v="mary74@example.org"/>
    <n v="56"/>
    <s v="Female"/>
    <x v="18"/>
    <d v="2020-08-17T00:00:00"/>
    <x v="1"/>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x v="0"/>
    <m/>
    <x v="3"/>
    <s v="Email"/>
    <d v="2023-06-01T13:32:03"/>
    <m/>
    <x v="0"/>
    <x v="9"/>
    <x v="5"/>
    <x v="1"/>
    <x v="0"/>
    <x v="0"/>
    <n v="0.1875"/>
  </r>
  <r>
    <n v="4855"/>
    <s v="Robert Yoder"/>
    <s v="antonio00@example.com"/>
    <n v="25"/>
    <s v="Male"/>
    <x v="13"/>
    <d v="2020-06-22T00:00:00"/>
    <x v="4"/>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x v="2"/>
    <m/>
    <x v="3"/>
    <s v="Chat"/>
    <m/>
    <m/>
    <x v="0"/>
    <x v="2"/>
    <x v="8"/>
    <x v="1"/>
    <x v="0"/>
    <x v="1"/>
    <n v="0.56874999999999998"/>
  </r>
  <r>
    <n v="4856"/>
    <s v="Russell Lopez"/>
    <s v="proctorelizabeth@example.org"/>
    <n v="66"/>
    <s v="Other"/>
    <x v="12"/>
    <d v="2020-08-04T00:00:00"/>
    <x v="2"/>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x v="0"/>
    <m/>
    <x v="1"/>
    <s v="Phone"/>
    <d v="2023-06-01T11:16:05"/>
    <m/>
    <x v="0"/>
    <x v="1"/>
    <x v="5"/>
    <x v="1"/>
    <x v="0"/>
    <x v="0"/>
    <n v="0.625"/>
  </r>
  <r>
    <n v="4857"/>
    <s v="Kenneth Freeman"/>
    <s v="zbush@example.org"/>
    <n v="67"/>
    <s v="Other"/>
    <x v="26"/>
    <d v="2020-05-20T00:00:00"/>
    <x v="4"/>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x v="2"/>
    <m/>
    <x v="0"/>
    <s v="Phone"/>
    <m/>
    <m/>
    <x v="0"/>
    <x v="2"/>
    <x v="1"/>
    <x v="0"/>
    <x v="0"/>
    <x v="1"/>
    <n v="0.72499999999999998"/>
  </r>
  <r>
    <n v="4858"/>
    <s v="Heather Raymond"/>
    <s v="landerson@example.net"/>
    <n v="18"/>
    <s v="Male"/>
    <x v="38"/>
    <d v="2021-04-16T00:00:00"/>
    <x v="2"/>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x v="1"/>
    <s v="Example plant case each evening page center."/>
    <x v="0"/>
    <s v="Chat"/>
    <d v="2023-06-01T19:00:09"/>
    <d v="2023-06-01T10:58:09"/>
    <x v="2"/>
    <x v="2"/>
    <x v="11"/>
    <x v="1"/>
    <x v="1"/>
    <x v="1"/>
    <n v="0.65"/>
  </r>
  <r>
    <n v="4859"/>
    <s v="Douglas Wheeler"/>
    <s v="kingsarah@example.net"/>
    <n v="54"/>
    <s v="Other"/>
    <x v="4"/>
    <d v="2020-02-28T00:00:00"/>
    <x v="2"/>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x v="2"/>
    <m/>
    <x v="3"/>
    <s v="Phone"/>
    <m/>
    <m/>
    <x v="0"/>
    <x v="1"/>
    <x v="4"/>
    <x v="1"/>
    <x v="0"/>
    <x v="1"/>
    <n v="0.70625000000000004"/>
  </r>
  <r>
    <n v="4860"/>
    <s v="Jonathan Phillips MD"/>
    <s v="fblackburn@example.net"/>
    <n v="23"/>
    <s v="Other"/>
    <x v="41"/>
    <d v="2020-08-17T00:00:00"/>
    <x v="3"/>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x v="2"/>
    <m/>
    <x v="3"/>
    <s v="Phone"/>
    <m/>
    <m/>
    <x v="0"/>
    <x v="6"/>
    <x v="5"/>
    <x v="1"/>
    <x v="0"/>
    <x v="1"/>
    <n v="0.41875000000000001"/>
  </r>
  <r>
    <n v="4861"/>
    <s v="Joshua Cameron"/>
    <s v="jeremy66@example.com"/>
    <n v="29"/>
    <s v="Female"/>
    <x v="1"/>
    <d v="2021-11-02T00:00:00"/>
    <x v="2"/>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x v="0"/>
    <m/>
    <x v="1"/>
    <s v="Social media"/>
    <d v="2023-06-01T02:58:13"/>
    <m/>
    <x v="4"/>
    <x v="2"/>
    <x v="3"/>
    <x v="1"/>
    <x v="0"/>
    <x v="0"/>
    <n v="0.6"/>
  </r>
  <r>
    <n v="4862"/>
    <s v="Julia Terry"/>
    <s v="qsmith@example.net"/>
    <n v="65"/>
    <s v="Female"/>
    <x v="34"/>
    <d v="2020-12-22T00:00:00"/>
    <x v="1"/>
    <s v="Account access"/>
    <s v="I'm having an issue with the {product_purchased}. Please assist._x000a__x000a_#[cfg(test)] #[cfg(test2=True)] static char *p= &quot;2f1238fc5939a2ee I've performed a factory reset on my {product_purchased}, hoping it would resolve the problem, but it didn't help."/>
    <x v="0"/>
    <m/>
    <x v="1"/>
    <s v="Social media"/>
    <d v="2023-06-01T23:10:15"/>
    <m/>
    <x v="4"/>
    <x v="9"/>
    <x v="10"/>
    <x v="1"/>
    <x v="0"/>
    <x v="0"/>
    <n v="0.25624999999999998"/>
  </r>
  <r>
    <n v="4863"/>
    <s v="Kelly Dunn"/>
    <s v="brucespencer@example.org"/>
    <n v="30"/>
    <s v="Female"/>
    <x v="6"/>
    <d v="2020-12-09T00:00:00"/>
    <x v="4"/>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x v="2"/>
    <m/>
    <x v="3"/>
    <s v="Phone"/>
    <m/>
    <m/>
    <x v="0"/>
    <x v="3"/>
    <x v="10"/>
    <x v="1"/>
    <x v="0"/>
    <x v="1"/>
    <n v="0.21249999999999999"/>
  </r>
  <r>
    <n v="4864"/>
    <s v="Crystal Herrera"/>
    <s v="dawn00@example.com"/>
    <n v="19"/>
    <s v="Male"/>
    <x v="1"/>
    <d v="2020-03-18T00:00:00"/>
    <x v="0"/>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x v="2"/>
    <m/>
    <x v="2"/>
    <s v="Phone"/>
    <m/>
    <m/>
    <x v="4"/>
    <x v="2"/>
    <x v="0"/>
    <x v="0"/>
    <x v="0"/>
    <x v="1"/>
    <n v="0.64375000000000004"/>
  </r>
  <r>
    <n v="4865"/>
    <s v="Gabriella Perez"/>
    <s v="brittney82@example.com"/>
    <n v="61"/>
    <s v="Other"/>
    <x v="34"/>
    <d v="2021-02-20T00:00:00"/>
    <x v="1"/>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x v="0"/>
    <m/>
    <x v="3"/>
    <s v="Phone"/>
    <d v="2023-06-01T13:23:19"/>
    <m/>
    <x v="4"/>
    <x v="1"/>
    <x v="4"/>
    <x v="1"/>
    <x v="0"/>
    <x v="0"/>
    <n v="0.70625000000000004"/>
  </r>
  <r>
    <n v="4866"/>
    <s v="Wayne Miller"/>
    <s v="garciadevin@example.net"/>
    <n v="20"/>
    <s v="Other"/>
    <x v="25"/>
    <d v="2021-05-26T00:00:00"/>
    <x v="0"/>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x v="1"/>
    <s v="Catch table suggest open doctor."/>
    <x v="2"/>
    <s v="Email"/>
    <d v="2023-06-01T20:25:20"/>
    <d v="2023-06-01T05:32:20"/>
    <x v="4"/>
    <x v="7"/>
    <x v="1"/>
    <x v="1"/>
    <x v="1"/>
    <x v="1"/>
    <n v="0.23749999999999999"/>
  </r>
  <r>
    <n v="4867"/>
    <s v="Michael Harvey"/>
    <s v="jacksonvernon@example.org"/>
    <n v="68"/>
    <s v="Male"/>
    <x v="20"/>
    <d v="2021-10-02T00:00:00"/>
    <x v="0"/>
    <s v="Network problem"/>
    <s v="I'm having an issue with the {product_purchased}. Please assist._x000a__x000a_I agree not to ask too much, please try. I'm using the original charger that came with my {product_purchased}, but it's not charging properly."/>
    <x v="0"/>
    <m/>
    <x v="1"/>
    <s v="Phone"/>
    <d v="2023-06-01T17:59:21"/>
    <m/>
    <x v="0"/>
    <x v="4"/>
    <x v="7"/>
    <x v="1"/>
    <x v="0"/>
    <x v="0"/>
    <n v="0.48125000000000001"/>
  </r>
  <r>
    <n v="4868"/>
    <s v="Andrew Johnson"/>
    <s v="zwilliams@example.com"/>
    <n v="58"/>
    <s v="Other"/>
    <x v="37"/>
    <d v="2020-09-28T00:00:00"/>
    <x v="2"/>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x v="0"/>
    <m/>
    <x v="0"/>
    <s v="Email"/>
    <d v="2023-06-01T02:10:23"/>
    <m/>
    <x v="0"/>
    <x v="6"/>
    <x v="9"/>
    <x v="0"/>
    <x v="0"/>
    <x v="0"/>
    <n v="0.4"/>
  </r>
  <r>
    <n v="4869"/>
    <s v="Christian Bell"/>
    <s v="luis29@example.net"/>
    <n v="27"/>
    <s v="Other"/>
    <x v="13"/>
    <d v="2021-12-09T00:00:00"/>
    <x v="3"/>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x v="2"/>
    <m/>
    <x v="1"/>
    <s v="Phone"/>
    <m/>
    <m/>
    <x v="0"/>
    <x v="2"/>
    <x v="10"/>
    <x v="1"/>
    <x v="0"/>
    <x v="1"/>
    <n v="0.59375"/>
  </r>
  <r>
    <n v="4870"/>
    <s v="Cynthia Turner"/>
    <s v="villadamon@example.com"/>
    <n v="51"/>
    <s v="Male"/>
    <x v="40"/>
    <d v="2021-10-25T00:00:00"/>
    <x v="1"/>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x v="1"/>
    <s v="Hotel wall tax management."/>
    <x v="3"/>
    <s v="Social media"/>
    <d v="2023-06-01T06:14:26"/>
    <d v="2023-06-01T21:39:26"/>
    <x v="4"/>
    <x v="2"/>
    <x v="7"/>
    <x v="1"/>
    <x v="1"/>
    <x v="1"/>
    <n v="0.7"/>
  </r>
  <r>
    <n v="4871"/>
    <s v="Caleb Blake"/>
    <s v="hayeslarry@example.com"/>
    <n v="28"/>
    <s v="Other"/>
    <x v="15"/>
    <d v="2021-02-17T00:00:00"/>
    <x v="3"/>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x v="1"/>
    <s v="Time a phone amount process behind."/>
    <x v="0"/>
    <s v="Phone"/>
    <d v="2023-06-01T08:20:28"/>
    <d v="2023-06-01T07:37:28"/>
    <x v="1"/>
    <x v="3"/>
    <x v="4"/>
    <x v="1"/>
    <x v="1"/>
    <x v="1"/>
    <n v="0.22500000000000001"/>
  </r>
  <r>
    <n v="4872"/>
    <s v="Jennifer Russell"/>
    <s v="webbteresa@example.net"/>
    <n v="34"/>
    <s v="Female"/>
    <x v="36"/>
    <d v="2021-05-09T00:00:00"/>
    <x v="2"/>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x v="0"/>
    <m/>
    <x v="2"/>
    <s v="Phone"/>
    <d v="2023-06-01T20:28:30"/>
    <m/>
    <x v="0"/>
    <x v="5"/>
    <x v="1"/>
    <x v="1"/>
    <x v="0"/>
    <x v="0"/>
    <n v="0.26874999999999999"/>
  </r>
  <r>
    <n v="4873"/>
    <s v="John Davis"/>
    <s v="michaelzamora@example.org"/>
    <n v="34"/>
    <s v="Other"/>
    <x v="34"/>
    <d v="2020-11-27T00:00:00"/>
    <x v="0"/>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x v="0"/>
    <m/>
    <x v="0"/>
    <s v="Email"/>
    <d v="2023-06-01T00:05:32"/>
    <m/>
    <x v="0"/>
    <x v="0"/>
    <x v="3"/>
    <x v="0"/>
    <x v="0"/>
    <x v="0"/>
    <n v="0.9375"/>
  </r>
  <r>
    <n v="4874"/>
    <s v="Christopher Gutierrez"/>
    <s v="kevin25@example.net"/>
    <n v="35"/>
    <s v="Male"/>
    <x v="21"/>
    <d v="2020-07-04T00:00:00"/>
    <x v="1"/>
    <s v="Product recommendation"/>
    <s v="I'm having an issue with the {product_purchased}. Please assist. 1. Create a customer account. 2. Go to customer_account.php in your app._x000a__x000a_That's it. Have fun! I've checked the device settings and made sure that everything is configured correctly."/>
    <x v="1"/>
    <s v="Particular society go me than rest at."/>
    <x v="3"/>
    <s v="Phone"/>
    <d v="2023-06-01T10:58:33"/>
    <d v="2023-06-01T02:45:33"/>
    <x v="3"/>
    <x v="10"/>
    <x v="2"/>
    <x v="1"/>
    <x v="1"/>
    <x v="1"/>
    <n v="0.17499999999999999"/>
  </r>
  <r>
    <n v="4875"/>
    <s v="Denise Stafford"/>
    <s v="mitchellcarrie@example.org"/>
    <n v="23"/>
    <s v="Other"/>
    <x v="36"/>
    <d v="2021-12-23T00:00:00"/>
    <x v="1"/>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x v="1"/>
    <s v="Idea study name within half majority care practice."/>
    <x v="2"/>
    <s v="Email"/>
    <d v="2023-06-01T23:29:34"/>
    <d v="2023-06-01T02:41:34"/>
    <x v="2"/>
    <x v="9"/>
    <x v="10"/>
    <x v="1"/>
    <x v="1"/>
    <x v="1"/>
    <n v="0.25624999999999998"/>
  </r>
  <r>
    <n v="4876"/>
    <s v="Patrick Wilkerson"/>
    <s v="penasarah@example.com"/>
    <n v="59"/>
    <s v="Male"/>
    <x v="7"/>
    <d v="2020-11-21T00:00:00"/>
    <x v="2"/>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x v="2"/>
    <m/>
    <x v="0"/>
    <s v="Phone"/>
    <m/>
    <m/>
    <x v="0"/>
    <x v="1"/>
    <x v="3"/>
    <x v="0"/>
    <x v="0"/>
    <x v="1"/>
    <n v="0.65625"/>
  </r>
  <r>
    <n v="4877"/>
    <s v="Misty Johnson"/>
    <s v="uhensley@example.org"/>
    <n v="39"/>
    <s v="Male"/>
    <x v="21"/>
    <d v="2020-06-19T00:00:00"/>
    <x v="3"/>
    <s v="Battery life"/>
    <s v="I'm having an issue with the {product_purchased}. Please assist. I've already contacted customer support multiple times, but the issue remains unresolved."/>
    <x v="2"/>
    <m/>
    <x v="0"/>
    <s v="Email"/>
    <m/>
    <m/>
    <x v="0"/>
    <x v="4"/>
    <x v="8"/>
    <x v="0"/>
    <x v="0"/>
    <x v="1"/>
    <n v="0.36249999999999999"/>
  </r>
  <r>
    <n v="4878"/>
    <s v="Latoya Ware"/>
    <s v="ysmith@example.com"/>
    <n v="64"/>
    <s v="Male"/>
    <x v="17"/>
    <d v="2020-09-05T00:00:00"/>
    <x v="1"/>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x v="1"/>
    <s v="Tv buy its bed go past."/>
    <x v="3"/>
    <s v="Email"/>
    <d v="2023-06-01T11:59:36"/>
    <d v="2023-06-01T10:01:36"/>
    <x v="2"/>
    <x v="1"/>
    <x v="9"/>
    <x v="1"/>
    <x v="1"/>
    <x v="1"/>
    <n v="0.73124999999999996"/>
  </r>
  <r>
    <n v="4879"/>
    <s v="Brian Howard"/>
    <s v="nhicks@example.org"/>
    <n v="25"/>
    <s v="Male"/>
    <x v="39"/>
    <d v="2020-09-18T00:00:00"/>
    <x v="2"/>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x v="0"/>
    <m/>
    <x v="2"/>
    <s v="Social media"/>
    <d v="2023-06-01T19:06:37"/>
    <m/>
    <x v="0"/>
    <x v="0"/>
    <x v="9"/>
    <x v="1"/>
    <x v="0"/>
    <x v="0"/>
    <n v="0.8"/>
  </r>
  <r>
    <n v="4880"/>
    <s v="Richard Floyd"/>
    <s v="johnsonjennifer@example.org"/>
    <n v="29"/>
    <s v="Female"/>
    <x v="4"/>
    <d v="2020-04-01T00:00:00"/>
    <x v="0"/>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x v="2"/>
    <m/>
    <x v="2"/>
    <s v="Phone"/>
    <m/>
    <m/>
    <x v="0"/>
    <x v="6"/>
    <x v="11"/>
    <x v="0"/>
    <x v="0"/>
    <x v="1"/>
    <n v="0.53125"/>
  </r>
  <r>
    <n v="4881"/>
    <s v="Walter Johnson"/>
    <s v="nicole48@example.com"/>
    <n v="53"/>
    <s v="Female"/>
    <x v="32"/>
    <d v="2021-11-10T00:00:00"/>
    <x v="3"/>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x v="2"/>
    <m/>
    <x v="3"/>
    <s v="Email"/>
    <m/>
    <m/>
    <x v="0"/>
    <x v="6"/>
    <x v="3"/>
    <x v="1"/>
    <x v="0"/>
    <x v="1"/>
    <n v="0.51875000000000004"/>
  </r>
  <r>
    <n v="4882"/>
    <s v="Maria Lewis DVM"/>
    <s v="pagenicole@example.net"/>
    <n v="42"/>
    <s v="Female"/>
    <x v="22"/>
    <d v="2021-11-21T00:00:00"/>
    <x v="3"/>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x v="0"/>
    <m/>
    <x v="1"/>
    <s v="Email"/>
    <d v="2023-06-01T02:35:41"/>
    <m/>
    <x v="0"/>
    <x v="9"/>
    <x v="3"/>
    <x v="1"/>
    <x v="0"/>
    <x v="0"/>
    <n v="0.26874999999999999"/>
  </r>
  <r>
    <n v="4883"/>
    <s v="Rebecca Wang"/>
    <s v="barrysmith@example.com"/>
    <n v="48"/>
    <s v="Other"/>
    <x v="22"/>
    <d v="2020-10-08T00:00:00"/>
    <x v="4"/>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x v="1"/>
    <s v="Mouth push in trip box."/>
    <x v="2"/>
    <s v="Chat"/>
    <d v="2023-06-01T09:17:43"/>
    <d v="2023-06-01T03:28:43"/>
    <x v="1"/>
    <x v="1"/>
    <x v="7"/>
    <x v="1"/>
    <x v="1"/>
    <x v="1"/>
    <n v="0.79374999999999996"/>
  </r>
  <r>
    <n v="4884"/>
    <s v="Cameron Miller"/>
    <s v="dustin39@example.org"/>
    <n v="27"/>
    <s v="Female"/>
    <x v="26"/>
    <d v="2021-09-21T00:00:00"/>
    <x v="4"/>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x v="1"/>
    <s v="Seek once three team west part."/>
    <x v="3"/>
    <s v="Email"/>
    <d v="2023-06-01T01:12:45"/>
    <d v="2023-06-01T12:01:45"/>
    <x v="1"/>
    <x v="0"/>
    <x v="9"/>
    <x v="1"/>
    <x v="1"/>
    <x v="1"/>
    <n v="0.8"/>
  </r>
  <r>
    <n v="4885"/>
    <s v="Ricky Rodriguez"/>
    <s v="stonechristopher@example.com"/>
    <n v="52"/>
    <s v="Female"/>
    <x v="33"/>
    <d v="2021-11-23T00:00:00"/>
    <x v="0"/>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x v="1"/>
    <s v="Technology page professor once respond million seem."/>
    <x v="2"/>
    <s v="Social media"/>
    <d v="2023-06-01T06:00:46"/>
    <d v="2023-06-01T14:22:46"/>
    <x v="5"/>
    <x v="0"/>
    <x v="3"/>
    <x v="1"/>
    <x v="1"/>
    <x v="1"/>
    <n v="0.9375"/>
  </r>
  <r>
    <n v="4886"/>
    <s v="Sandy Jones"/>
    <s v="brooksmichael@example.com"/>
    <n v="23"/>
    <s v="Other"/>
    <x v="16"/>
    <d v="2020-11-02T00:00:00"/>
    <x v="0"/>
    <s v="Refund request"/>
    <s v="I've noticed a software bug in the {product_purchased} app. It's causing data loss and unexpected errors. How can I resolve this issue? I've tried clearing the cache and data for the {product_purchased} app, but the issue persists."/>
    <x v="0"/>
    <m/>
    <x v="0"/>
    <s v="Email"/>
    <d v="2023-06-01T01:39:46"/>
    <m/>
    <x v="4"/>
    <x v="0"/>
    <x v="3"/>
    <x v="0"/>
    <x v="0"/>
    <x v="0"/>
    <n v="0.9375"/>
  </r>
  <r>
    <n v="4887"/>
    <s v="Kirsten Powell"/>
    <s v="pruiz@example.net"/>
    <n v="29"/>
    <s v="Male"/>
    <x v="31"/>
    <d v="2021-03-15T00:00:00"/>
    <x v="2"/>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x v="2"/>
    <m/>
    <x v="1"/>
    <s v="Chat"/>
    <m/>
    <m/>
    <x v="0"/>
    <x v="0"/>
    <x v="0"/>
    <x v="1"/>
    <x v="0"/>
    <x v="1"/>
    <n v="0.76875000000000004"/>
  </r>
  <r>
    <n v="4888"/>
    <s v="Karen Brewer"/>
    <s v="danielatkinson@example.com"/>
    <n v="70"/>
    <s v="Male"/>
    <x v="32"/>
    <d v="2020-10-23T00:00:00"/>
    <x v="0"/>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x v="0"/>
    <m/>
    <x v="0"/>
    <s v="Social media"/>
    <d v="2023-06-01T17:34:50"/>
    <m/>
    <x v="0"/>
    <x v="5"/>
    <x v="7"/>
    <x v="0"/>
    <x v="0"/>
    <x v="0"/>
    <n v="0.23749999999999999"/>
  </r>
  <r>
    <n v="4889"/>
    <s v="Jenny Johnson"/>
    <s v="sarah02@example.net"/>
    <n v="42"/>
    <s v="Male"/>
    <x v="7"/>
    <d v="2020-10-24T00:00:00"/>
    <x v="1"/>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x v="0"/>
    <m/>
    <x v="1"/>
    <s v="Phone"/>
    <d v="2023-06-01T16:21:51"/>
    <m/>
    <x v="0"/>
    <x v="10"/>
    <x v="7"/>
    <x v="1"/>
    <x v="0"/>
    <x v="0"/>
    <n v="0.25624999999999998"/>
  </r>
  <r>
    <n v="4890"/>
    <s v="Karl Dixon"/>
    <s v="ronaldjohnson@example.com"/>
    <n v="30"/>
    <s v="Female"/>
    <x v="29"/>
    <d v="2021-02-22T00:00:00"/>
    <x v="2"/>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x v="1"/>
    <s v="Everyone smile stand a."/>
    <x v="3"/>
    <s v="Social media"/>
    <d v="2023-06-01T13:13:53"/>
    <d v="2023-06-01T01:30:53"/>
    <x v="2"/>
    <x v="4"/>
    <x v="4"/>
    <x v="1"/>
    <x v="1"/>
    <x v="1"/>
    <n v="0.47499999999999998"/>
  </r>
  <r>
    <n v="4891"/>
    <s v="Mackenzie Phillips"/>
    <s v="sharonryan@example.org"/>
    <n v="55"/>
    <s v="Other"/>
    <x v="15"/>
    <d v="2020-06-29T00:00:00"/>
    <x v="0"/>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x v="1"/>
    <s v="Treatment song stop claim until commercial."/>
    <x v="3"/>
    <s v="Email"/>
    <d v="2023-06-01T13:12:54"/>
    <d v="2023-06-01T08:23:54"/>
    <x v="2"/>
    <x v="10"/>
    <x v="8"/>
    <x v="1"/>
    <x v="1"/>
    <x v="1"/>
    <n v="0.23125000000000001"/>
  </r>
  <r>
    <n v="4892"/>
    <s v="Lisa Hester"/>
    <s v="jwolfe@example.com"/>
    <n v="27"/>
    <s v="Female"/>
    <x v="34"/>
    <d v="2020-06-29T00:00:00"/>
    <x v="4"/>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x v="1"/>
    <s v="Six work government serve support suffer prove full."/>
    <x v="1"/>
    <s v="Chat"/>
    <d v="2023-06-01T00:06:55"/>
    <d v="2023-06-01T05:52:55"/>
    <x v="3"/>
    <x v="2"/>
    <x v="8"/>
    <x v="1"/>
    <x v="1"/>
    <x v="1"/>
    <n v="0.56874999999999998"/>
  </r>
  <r>
    <n v="4893"/>
    <s v="Mr. Daniel Price DDS"/>
    <s v="zacharypatel@example.com"/>
    <n v="42"/>
    <s v="Other"/>
    <x v="35"/>
    <d v="2021-10-22T00:00:00"/>
    <x v="2"/>
    <s v="Cancellation request"/>
    <s v="I'm having an issue with the {product_purchased}. Please assist. I've performed a factory reset on my {product_purchased}, hoping it would resolve the problem, but it didn't help."/>
    <x v="0"/>
    <m/>
    <x v="3"/>
    <s v="Chat"/>
    <d v="2023-06-01T14:14:56"/>
    <m/>
    <x v="0"/>
    <x v="2"/>
    <x v="7"/>
    <x v="1"/>
    <x v="0"/>
    <x v="0"/>
    <n v="0.7"/>
  </r>
  <r>
    <n v="4894"/>
    <s v="Sarah Nguyen"/>
    <s v="austin75@example.com"/>
    <n v="41"/>
    <s v="Other"/>
    <x v="13"/>
    <d v="2021-12-29T00:00:00"/>
    <x v="2"/>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x v="0"/>
    <m/>
    <x v="2"/>
    <s v="Email"/>
    <d v="2023-06-01T12:13:58"/>
    <m/>
    <x v="0"/>
    <x v="2"/>
    <x v="10"/>
    <x v="1"/>
    <x v="0"/>
    <x v="0"/>
    <n v="0.59375"/>
  </r>
  <r>
    <n v="4895"/>
    <s v="Edward Hardin"/>
    <s v="john08@example.org"/>
    <n v="62"/>
    <s v="Other"/>
    <x v="20"/>
    <d v="2021-04-12T00:00:00"/>
    <x v="4"/>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x v="1"/>
    <s v="Generation might movement item technology center direction business."/>
    <x v="2"/>
    <s v="Email"/>
    <d v="2023-06-01T17:09:00"/>
    <d v="2023-06-01T07:03:00"/>
    <x v="1"/>
    <x v="8"/>
    <x v="11"/>
    <x v="1"/>
    <x v="1"/>
    <x v="1"/>
    <n v="0.28125"/>
  </r>
  <r>
    <n v="4896"/>
    <s v="Angela Phillips"/>
    <s v="damon52@example.org"/>
    <n v="32"/>
    <s v="Male"/>
    <x v="1"/>
    <d v="2021-10-10T00:00:00"/>
    <x v="2"/>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x v="0"/>
    <m/>
    <x v="2"/>
    <s v="Social media"/>
    <d v="2023-06-01T05:51:01"/>
    <m/>
    <x v="0"/>
    <x v="0"/>
    <x v="7"/>
    <x v="1"/>
    <x v="0"/>
    <x v="0"/>
    <n v="0.83750000000000002"/>
  </r>
  <r>
    <n v="4897"/>
    <s v="Michele Rose"/>
    <s v="bgreen@example.com"/>
    <n v="46"/>
    <s v="Female"/>
    <x v="22"/>
    <d v="2020-06-11T00:00:00"/>
    <x v="3"/>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x v="0"/>
    <m/>
    <x v="0"/>
    <s v="Social media"/>
    <d v="2023-06-01T11:13:03"/>
    <m/>
    <x v="0"/>
    <x v="0"/>
    <x v="8"/>
    <x v="0"/>
    <x v="0"/>
    <x v="0"/>
    <n v="0.84375"/>
  </r>
  <r>
    <n v="4898"/>
    <s v="Mark Gomez"/>
    <s v="billynelson@example.org"/>
    <n v="66"/>
    <s v="Male"/>
    <x v="10"/>
    <d v="2021-09-22T00:00:00"/>
    <x v="3"/>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x v="1"/>
    <s v="Show buy whatever everybody."/>
    <x v="1"/>
    <s v="Social media"/>
    <d v="2023-06-01T01:45:05"/>
    <d v="2023-06-01T06:24:05"/>
    <x v="1"/>
    <x v="6"/>
    <x v="9"/>
    <x v="1"/>
    <x v="1"/>
    <x v="1"/>
    <n v="0.4"/>
  </r>
  <r>
    <n v="4899"/>
    <s v="Sarah Williamson"/>
    <s v="nicole08@example.org"/>
    <n v="31"/>
    <s v="Female"/>
    <x v="20"/>
    <d v="2021-07-10T00:00:00"/>
    <x v="3"/>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x v="2"/>
    <m/>
    <x v="1"/>
    <s v="Social media"/>
    <m/>
    <m/>
    <x v="0"/>
    <x v="1"/>
    <x v="2"/>
    <x v="1"/>
    <x v="0"/>
    <x v="1"/>
    <n v="0.65"/>
  </r>
  <r>
    <n v="4900"/>
    <s v="Jason Wagner"/>
    <s v="summersdavid@example.com"/>
    <n v="49"/>
    <s v="Other"/>
    <x v="10"/>
    <d v="2021-10-08T00:00:00"/>
    <x v="1"/>
    <s v="Refund request"/>
    <s v="I'm having an issue with the {product_purchased}. Please assist. I'm a newbie, so this is getting messy._x000a__x000a_TIMES:_x000a__x000a_(if [ $ (this -eq'-z') I've followed the troubleshooting steps mentioned in the user manual, but the issue persists."/>
    <x v="0"/>
    <m/>
    <x v="0"/>
    <s v="Email"/>
    <d v="2023-06-01T08:43:07"/>
    <m/>
    <x v="0"/>
    <x v="6"/>
    <x v="7"/>
    <x v="0"/>
    <x v="0"/>
    <x v="0"/>
    <n v="0.48749999999999999"/>
  </r>
  <r>
    <n v="4901"/>
    <s v="Margaret Jones"/>
    <s v="gardnerjoel@example.com"/>
    <n v="27"/>
    <s v="Female"/>
    <x v="3"/>
    <d v="2021-01-09T00:00:00"/>
    <x v="2"/>
    <s v="Product setup"/>
    <s v="I'm having an issue with the {product_purchased}. Please assist._x000a__x000a_{product_name} -{product_price}._x000a__x000a_{product_ AnimatedItem } -{product_brand}. tithe only when it's I need assistance as soon as possible because it's affecting my work and productivity."/>
    <x v="0"/>
    <m/>
    <x v="0"/>
    <s v="Email"/>
    <d v="2023-06-01T02:56:09"/>
    <m/>
    <x v="0"/>
    <x v="0"/>
    <x v="6"/>
    <x v="0"/>
    <x v="0"/>
    <x v="0"/>
    <n v="0.8"/>
  </r>
  <r>
    <n v="4902"/>
    <s v="Tami Young"/>
    <s v="pricebrenda@example.com"/>
    <n v="65"/>
    <s v="Male"/>
    <x v="26"/>
    <d v="2021-05-01T00:00:00"/>
    <x v="2"/>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x v="1"/>
    <s v="Inside write administration see drop past."/>
    <x v="3"/>
    <s v="Social media"/>
    <d v="2023-06-01T09:44:10"/>
    <d v="2023-06-01T13:40:10"/>
    <x v="1"/>
    <x v="6"/>
    <x v="1"/>
    <x v="1"/>
    <x v="1"/>
    <x v="1"/>
    <n v="0.38124999999999998"/>
  </r>
  <r>
    <n v="4903"/>
    <s v="Heather Potter"/>
    <s v="alyssaschmitt@example.com"/>
    <n v="47"/>
    <s v="Female"/>
    <x v="18"/>
    <d v="2020-05-14T00:00:00"/>
    <x v="4"/>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x v="1"/>
    <s v="Experience feeling sure health."/>
    <x v="0"/>
    <s v="Email"/>
    <d v="2023-06-01T07:25:12"/>
    <d v="2023-06-01T21:28:12"/>
    <x v="4"/>
    <x v="10"/>
    <x v="1"/>
    <x v="1"/>
    <x v="1"/>
    <x v="1"/>
    <n v="0.24374999999999999"/>
  </r>
  <r>
    <n v="4904"/>
    <s v="Russell Floyd"/>
    <s v="wjames@example.org"/>
    <n v="19"/>
    <s v="Male"/>
    <x v="24"/>
    <d v="2021-12-19T00:00:00"/>
    <x v="4"/>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x v="2"/>
    <m/>
    <x v="3"/>
    <s v="Phone"/>
    <m/>
    <m/>
    <x v="4"/>
    <x v="1"/>
    <x v="10"/>
    <x v="1"/>
    <x v="0"/>
    <x v="1"/>
    <n v="0.66249999999999998"/>
  </r>
  <r>
    <n v="4905"/>
    <s v="Gregory Palmer"/>
    <s v="ohickman@example.net"/>
    <n v="53"/>
    <s v="Other"/>
    <x v="14"/>
    <d v="2021-11-15T00:00:00"/>
    <x v="4"/>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x v="0"/>
    <m/>
    <x v="1"/>
    <s v="Email"/>
    <d v="2023-06-01T13:37:15"/>
    <m/>
    <x v="0"/>
    <x v="0"/>
    <x v="3"/>
    <x v="1"/>
    <x v="0"/>
    <x v="0"/>
    <n v="0.9375"/>
  </r>
  <r>
    <n v="4906"/>
    <s v="Micheal Baker"/>
    <s v="rcohen@example.org"/>
    <n v="18"/>
    <s v="Male"/>
    <x v="6"/>
    <d v="2021-11-06T00:00:00"/>
    <x v="3"/>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x v="2"/>
    <m/>
    <x v="1"/>
    <s v="Social media"/>
    <m/>
    <m/>
    <x v="4"/>
    <x v="5"/>
    <x v="3"/>
    <x v="1"/>
    <x v="0"/>
    <x v="1"/>
    <n v="0.15"/>
  </r>
  <r>
    <n v="4907"/>
    <s v="Christopher Wolf"/>
    <s v="danielcarter@example.org"/>
    <n v="27"/>
    <s v="Male"/>
    <x v="9"/>
    <d v="2020-06-30T00:00:00"/>
    <x v="4"/>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x v="0"/>
    <m/>
    <x v="3"/>
    <s v="Email"/>
    <d v="2023-06-01T20:30:18"/>
    <m/>
    <x v="0"/>
    <x v="6"/>
    <x v="8"/>
    <x v="1"/>
    <x v="0"/>
    <x v="0"/>
    <n v="0.46250000000000002"/>
  </r>
  <r>
    <n v="4908"/>
    <s v="Kevin Gordon"/>
    <s v="samantha13@example.com"/>
    <n v="28"/>
    <s v="Other"/>
    <x v="6"/>
    <d v="2020-03-09T00:00:00"/>
    <x v="1"/>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x v="2"/>
    <m/>
    <x v="2"/>
    <s v="Phone"/>
    <m/>
    <m/>
    <x v="0"/>
    <x v="8"/>
    <x v="0"/>
    <x v="0"/>
    <x v="0"/>
    <x v="1"/>
    <n v="0.23749999999999999"/>
  </r>
  <r>
    <n v="4909"/>
    <s v="Tyler Lowery"/>
    <s v="tlee@example.net"/>
    <n v="63"/>
    <s v="Female"/>
    <x v="6"/>
    <d v="2021-05-03T00:00:00"/>
    <x v="4"/>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x v="1"/>
    <s v="Race bring direction candidate fire test training."/>
    <x v="3"/>
    <s v="Phone"/>
    <d v="2023-06-01T21:52:22"/>
    <d v="2023-06-01T15:08:22"/>
    <x v="5"/>
    <x v="1"/>
    <x v="1"/>
    <x v="1"/>
    <x v="1"/>
    <x v="1"/>
    <n v="0.71875"/>
  </r>
  <r>
    <n v="4910"/>
    <s v="Randy Clements"/>
    <s v="jameswatson@example.com"/>
    <n v="42"/>
    <s v="Other"/>
    <x v="34"/>
    <d v="2020-07-18T00:00:00"/>
    <x v="4"/>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x v="1"/>
    <s v="Wear sometimes technology occur."/>
    <x v="2"/>
    <s v="Phone"/>
    <d v="2023-06-01T11:59:23"/>
    <d v="2023-06-01T11:57:23"/>
    <x v="5"/>
    <x v="7"/>
    <x v="2"/>
    <x v="1"/>
    <x v="1"/>
    <x v="1"/>
    <n v="0.26250000000000001"/>
  </r>
  <r>
    <n v="4911"/>
    <s v="Ronald Ramirez"/>
    <s v="christinabryant@example.net"/>
    <n v="41"/>
    <s v="Other"/>
    <x v="5"/>
    <d v="2021-12-25T00:00:00"/>
    <x v="1"/>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x v="2"/>
    <m/>
    <x v="1"/>
    <s v="Email"/>
    <m/>
    <m/>
    <x v="4"/>
    <x v="5"/>
    <x v="10"/>
    <x v="1"/>
    <x v="0"/>
    <x v="1"/>
    <n v="0.27500000000000002"/>
  </r>
  <r>
    <n v="4912"/>
    <s v="Kerry Rodriguez"/>
    <s v="hpreston@example.net"/>
    <n v="39"/>
    <s v="Other"/>
    <x v="29"/>
    <d v="2020-01-03T00:00:00"/>
    <x v="1"/>
    <s v="Delivery problem"/>
    <s v="I'm having an issue with the {product_purchased}. Please assist._x000a__x000a_Forum Stats_x000a__x000a_There are 3,821 mods in the game. I'm not sure if this issue is specific to my device or if others have reported similar problems."/>
    <x v="2"/>
    <m/>
    <x v="0"/>
    <s v="Chat"/>
    <m/>
    <m/>
    <x v="4"/>
    <x v="8"/>
    <x v="6"/>
    <x v="0"/>
    <x v="0"/>
    <x v="1"/>
    <n v="0.25624999999999998"/>
  </r>
  <r>
    <n v="4913"/>
    <s v="Janet Moore"/>
    <s v="aaronpope@example.org"/>
    <n v="25"/>
    <s v="Male"/>
    <x v="23"/>
    <d v="2021-11-21T00:00:00"/>
    <x v="2"/>
    <s v="Hardware issue"/>
    <s v="I'm having an issue with the {product_purchased}. Please assist. I'm concerned about the security of my {product_purchased} and would like to ensure that my data is safe."/>
    <x v="2"/>
    <m/>
    <x v="2"/>
    <s v="Social media"/>
    <m/>
    <m/>
    <x v="0"/>
    <x v="6"/>
    <x v="3"/>
    <x v="0"/>
    <x v="0"/>
    <x v="1"/>
    <n v="0.51875000000000004"/>
  </r>
  <r>
    <n v="4914"/>
    <s v="Matthew Nunez"/>
    <s v="zwoods@example.net"/>
    <n v="26"/>
    <s v="Other"/>
    <x v="0"/>
    <d v="2021-06-10T00:00:00"/>
    <x v="3"/>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x v="1"/>
    <s v="Story challenge determine evidence order statement."/>
    <x v="0"/>
    <s v="Email"/>
    <d v="2023-06-01T18:26:27"/>
    <d v="2023-06-01T00:03:27"/>
    <x v="4"/>
    <x v="8"/>
    <x v="8"/>
    <x v="1"/>
    <x v="1"/>
    <x v="1"/>
    <n v="0.19375000000000001"/>
  </r>
  <r>
    <n v="4915"/>
    <s v="Robert Washington"/>
    <s v="burtonjulie@example.net"/>
    <n v="53"/>
    <s v="Other"/>
    <x v="40"/>
    <d v="2021-06-28T00:00:00"/>
    <x v="4"/>
    <s v="Software bug"/>
    <s v="I'm having an issue with the {product_purchased}. Please assist._x000a__x000a_[00:01:02]GAME: Activating console with id: {product_purchased}._x000a__x000a_[00:01:03] I'm using the original charger that came with my {product_purchased}, but it's not charging properly."/>
    <x v="0"/>
    <m/>
    <x v="1"/>
    <s v="Chat"/>
    <d v="2023-06-01T14:39:29"/>
    <m/>
    <x v="4"/>
    <x v="0"/>
    <x v="8"/>
    <x v="1"/>
    <x v="0"/>
    <x v="0"/>
    <n v="0.84375"/>
  </r>
  <r>
    <n v="4916"/>
    <s v="Jennifer Vargas"/>
    <s v="jacobpatrick@example.net"/>
    <n v="66"/>
    <s v="Female"/>
    <x v="7"/>
    <d v="2021-10-03T00:00:00"/>
    <x v="1"/>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x v="1"/>
    <s v="Democrat together nation national."/>
    <x v="0"/>
    <s v="Chat"/>
    <d v="2023-06-01T19:13:30"/>
    <d v="2023-06-01T03:08:30"/>
    <x v="4"/>
    <x v="0"/>
    <x v="7"/>
    <x v="1"/>
    <x v="1"/>
    <x v="1"/>
    <n v="0.83750000000000002"/>
  </r>
  <r>
    <n v="4917"/>
    <s v="Kimberly Gray"/>
    <s v="amanda11@example.net"/>
    <n v="34"/>
    <s v="Male"/>
    <x v="30"/>
    <d v="2021-09-01T00:00:00"/>
    <x v="3"/>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x v="0"/>
    <m/>
    <x v="2"/>
    <s v="Phone"/>
    <d v="2023-06-01T20:24:31"/>
    <m/>
    <x v="0"/>
    <x v="4"/>
    <x v="9"/>
    <x v="1"/>
    <x v="0"/>
    <x v="0"/>
    <n v="0.46875"/>
  </r>
  <r>
    <n v="4918"/>
    <s v="Jennifer Perez"/>
    <s v="lindatyler@example.net"/>
    <n v="68"/>
    <s v="Female"/>
    <x v="30"/>
    <d v="2021-06-14T00:00:00"/>
    <x v="2"/>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x v="2"/>
    <m/>
    <x v="0"/>
    <s v="Chat"/>
    <m/>
    <m/>
    <x v="0"/>
    <x v="1"/>
    <x v="8"/>
    <x v="0"/>
    <x v="0"/>
    <x v="1"/>
    <n v="0.64375000000000004"/>
  </r>
  <r>
    <n v="4919"/>
    <s v="Shaun Williams"/>
    <s v="boltoncynthia@example.net"/>
    <n v="49"/>
    <s v="Male"/>
    <x v="15"/>
    <d v="2020-01-05T00:00:00"/>
    <x v="0"/>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x v="0"/>
    <m/>
    <x v="1"/>
    <s v="Social media"/>
    <d v="2023-06-01T17:02:34"/>
    <m/>
    <x v="0"/>
    <x v="1"/>
    <x v="6"/>
    <x v="1"/>
    <x v="0"/>
    <x v="0"/>
    <n v="0.79374999999999996"/>
  </r>
  <r>
    <n v="4920"/>
    <s v="Victoria Martinez"/>
    <s v="jackiejones@example.net"/>
    <n v="23"/>
    <s v="Female"/>
    <x v="23"/>
    <d v="2021-12-16T00:00:00"/>
    <x v="3"/>
    <s v="Network problem"/>
    <s v="I'm having an issue with the {product_purchased}. Please assist. I'm concerned about the security of my {product_purchased} and would like to ensure that my data is safe."/>
    <x v="1"/>
    <s v="Budget probably ready at check."/>
    <x v="1"/>
    <s v="Social media"/>
    <d v="2023-06-01T07:51:34"/>
    <d v="2023-06-01T18:26:34"/>
    <x v="4"/>
    <x v="1"/>
    <x v="10"/>
    <x v="1"/>
    <x v="1"/>
    <x v="1"/>
    <n v="0.66249999999999998"/>
  </r>
  <r>
    <n v="4921"/>
    <s v="Lisa Douglas"/>
    <s v="lisa08@example.net"/>
    <n v="68"/>
    <s v="Female"/>
    <x v="32"/>
    <d v="2021-06-06T00:00:00"/>
    <x v="1"/>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x v="2"/>
    <m/>
    <x v="0"/>
    <s v="Social media"/>
    <m/>
    <m/>
    <x v="0"/>
    <x v="2"/>
    <x v="8"/>
    <x v="0"/>
    <x v="0"/>
    <x v="1"/>
    <n v="0.56874999999999998"/>
  </r>
  <r>
    <n v="4922"/>
    <s v="Mr. Ruben Jenkins"/>
    <s v="perezmark@example.com"/>
    <n v="26"/>
    <s v="Other"/>
    <x v="23"/>
    <d v="2021-05-14T00:00:00"/>
    <x v="4"/>
    <s v="Refund request"/>
    <s v="I'm having an issue with the {product_purchased}. Please assist. I've recently updated the firmware of my {product_purchased}, and the issue started happening afterward. Could it be related to the update?"/>
    <x v="0"/>
    <m/>
    <x v="0"/>
    <s v="Social media"/>
    <d v="2023-06-01T01:26:36"/>
    <m/>
    <x v="0"/>
    <x v="0"/>
    <x v="1"/>
    <x v="0"/>
    <x v="0"/>
    <x v="0"/>
    <n v="0.80625000000000002"/>
  </r>
  <r>
    <n v="4923"/>
    <s v="Michael Pena"/>
    <s v="jason67@example.org"/>
    <n v="21"/>
    <s v="Female"/>
    <x v="4"/>
    <d v="2021-12-06T00:00:00"/>
    <x v="0"/>
    <s v="Account access"/>
    <s v="I'm having an issue with the {product_purchased}. Please assist. This problem started occurring after the recent software update. I haven't made any other changes to the device."/>
    <x v="2"/>
    <m/>
    <x v="0"/>
    <s v="Chat"/>
    <m/>
    <m/>
    <x v="0"/>
    <x v="2"/>
    <x v="10"/>
    <x v="0"/>
    <x v="0"/>
    <x v="1"/>
    <n v="0.59375"/>
  </r>
  <r>
    <n v="4924"/>
    <s v="Jason Benson"/>
    <s v="carrkristi@example.org"/>
    <n v="50"/>
    <s v="Female"/>
    <x v="26"/>
    <d v="2020-11-18T00:00:00"/>
    <x v="1"/>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x v="1"/>
    <s v="Together federal prevent perhaps."/>
    <x v="0"/>
    <s v="Chat"/>
    <d v="2023-06-01T10:35:38"/>
    <d v="2023-06-01T11:21:38"/>
    <x v="3"/>
    <x v="0"/>
    <x v="3"/>
    <x v="1"/>
    <x v="1"/>
    <x v="1"/>
    <n v="0.9375"/>
  </r>
  <r>
    <n v="4925"/>
    <s v="Herbert Coleman"/>
    <s v="smartinez@example.com"/>
    <n v="39"/>
    <s v="Male"/>
    <x v="11"/>
    <d v="2021-06-23T00:00:00"/>
    <x v="1"/>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x v="2"/>
    <m/>
    <x v="2"/>
    <s v="Email"/>
    <m/>
    <m/>
    <x v="0"/>
    <x v="6"/>
    <x v="8"/>
    <x v="0"/>
    <x v="0"/>
    <x v="1"/>
    <n v="0.46250000000000002"/>
  </r>
  <r>
    <n v="4926"/>
    <s v="Raymond Ball"/>
    <s v="adamssusan@example.org"/>
    <n v="27"/>
    <s v="Male"/>
    <x v="38"/>
    <d v="2021-11-08T00:00:00"/>
    <x v="3"/>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x v="0"/>
    <m/>
    <x v="2"/>
    <s v="Phone"/>
    <d v="2023-06-01T14:52:39"/>
    <m/>
    <x v="0"/>
    <x v="6"/>
    <x v="3"/>
    <x v="1"/>
    <x v="0"/>
    <x v="0"/>
    <n v="0.51875000000000004"/>
  </r>
  <r>
    <n v="4927"/>
    <s v="Lance Mcmillan"/>
    <s v="fvaldez@example.net"/>
    <n v="18"/>
    <s v="Other"/>
    <x v="25"/>
    <d v="2020-04-03T00:00:00"/>
    <x v="2"/>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x v="2"/>
    <m/>
    <x v="0"/>
    <s v="Social media"/>
    <m/>
    <m/>
    <x v="0"/>
    <x v="2"/>
    <x v="11"/>
    <x v="0"/>
    <x v="0"/>
    <x v="1"/>
    <n v="0.65"/>
  </r>
  <r>
    <n v="4928"/>
    <s v="Kimberly Frazier"/>
    <s v="sethwhite@example.net"/>
    <n v="22"/>
    <s v="Female"/>
    <x v="20"/>
    <d v="2020-03-15T00:00:00"/>
    <x v="2"/>
    <s v="Product compatibility"/>
    <s v="I'm having an issue with the {product_purchased}. Please assist. I've tried using different cables, adapters, or peripherals with my {product_purchased}, but the issue persists."/>
    <x v="2"/>
    <m/>
    <x v="0"/>
    <s v="Chat"/>
    <m/>
    <m/>
    <x v="0"/>
    <x v="1"/>
    <x v="0"/>
    <x v="0"/>
    <x v="0"/>
    <x v="1"/>
    <n v="0.63124999999999998"/>
  </r>
  <r>
    <n v="4929"/>
    <s v="Justin Blevins"/>
    <s v="mgutierrez@example.net"/>
    <n v="40"/>
    <s v="Female"/>
    <x v="38"/>
    <d v="2021-08-17T00:00:00"/>
    <x v="0"/>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x v="2"/>
    <m/>
    <x v="1"/>
    <s v="Chat"/>
    <m/>
    <m/>
    <x v="0"/>
    <x v="5"/>
    <x v="5"/>
    <x v="1"/>
    <x v="0"/>
    <x v="1"/>
    <n v="0.21875"/>
  </r>
  <r>
    <n v="4930"/>
    <s v="Summer Bentley"/>
    <s v="donna93@example.net"/>
    <n v="29"/>
    <s v="Male"/>
    <x v="3"/>
    <d v="2020-12-02T00:00:00"/>
    <x v="4"/>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x v="1"/>
    <s v="Enter stock either."/>
    <x v="3"/>
    <s v="Chat"/>
    <d v="2023-06-01T14:15:44"/>
    <d v="2023-06-01T18:15:44"/>
    <x v="2"/>
    <x v="1"/>
    <x v="10"/>
    <x v="1"/>
    <x v="1"/>
    <x v="1"/>
    <n v="0.66249999999999998"/>
  </r>
  <r>
    <n v="4931"/>
    <s v="Richard Butler"/>
    <s v="vfoster@example.org"/>
    <n v="38"/>
    <s v="Male"/>
    <x v="27"/>
    <d v="2020-02-28T00:00:00"/>
    <x v="3"/>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x v="1"/>
    <s v="Face north eat agree their."/>
    <x v="1"/>
    <s v="Social media"/>
    <d v="2023-06-01T08:52:46"/>
    <d v="2023-06-01T09:37:46"/>
    <x v="3"/>
    <x v="7"/>
    <x v="4"/>
    <x v="1"/>
    <x v="1"/>
    <x v="1"/>
    <n v="0.18124999999999999"/>
  </r>
  <r>
    <n v="4932"/>
    <s v="Gregory Rowe"/>
    <s v="tapiamelanie@example.org"/>
    <n v="34"/>
    <s v="Male"/>
    <x v="2"/>
    <d v="2021-09-21T00:00:00"/>
    <x v="0"/>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x v="2"/>
    <m/>
    <x v="3"/>
    <s v="Social media"/>
    <m/>
    <m/>
    <x v="0"/>
    <x v="2"/>
    <x v="9"/>
    <x v="1"/>
    <x v="0"/>
    <x v="1"/>
    <n v="0.61250000000000004"/>
  </r>
  <r>
    <n v="4933"/>
    <s v="Crystal Young"/>
    <s v="laurenhoward@example.com"/>
    <n v="49"/>
    <s v="Female"/>
    <x v="29"/>
    <d v="2021-03-29T00:00:00"/>
    <x v="2"/>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x v="0"/>
    <m/>
    <x v="0"/>
    <s v="Email"/>
    <d v="2023-06-01T04:55:48"/>
    <m/>
    <x v="0"/>
    <x v="4"/>
    <x v="0"/>
    <x v="0"/>
    <x v="0"/>
    <x v="0"/>
    <n v="0.36875000000000002"/>
  </r>
  <r>
    <n v="4934"/>
    <s v="Rodney Jacobs"/>
    <s v="pattersonjoshua@example.org"/>
    <n v="41"/>
    <s v="Other"/>
    <x v="17"/>
    <d v="2020-04-21T00:00:00"/>
    <x v="0"/>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x v="1"/>
    <s v="Foreign strategy area raise far capital stay."/>
    <x v="0"/>
    <s v="Chat"/>
    <d v="2023-06-01T12:52:50"/>
    <d v="2023-06-01T16:32:50"/>
    <x v="3"/>
    <x v="1"/>
    <x v="11"/>
    <x v="1"/>
    <x v="1"/>
    <x v="1"/>
    <n v="0.65625"/>
  </r>
  <r>
    <n v="4935"/>
    <s v="Mary Williams"/>
    <s v="pmorris@example.net"/>
    <n v="35"/>
    <s v="Female"/>
    <x v="26"/>
    <d v="2020-12-19T00:00:00"/>
    <x v="0"/>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x v="2"/>
    <m/>
    <x v="1"/>
    <s v="Social media"/>
    <m/>
    <m/>
    <x v="0"/>
    <x v="1"/>
    <x v="10"/>
    <x v="1"/>
    <x v="0"/>
    <x v="1"/>
    <n v="0.66249999999999998"/>
  </r>
  <r>
    <n v="4936"/>
    <s v="Timothy Ford"/>
    <s v="afriedman@example.net"/>
    <n v="41"/>
    <s v="Other"/>
    <x v="41"/>
    <d v="2021-04-16T00:00:00"/>
    <x v="1"/>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x v="0"/>
    <m/>
    <x v="1"/>
    <s v="Chat"/>
    <d v="2023-06-01T15:41:54"/>
    <m/>
    <x v="0"/>
    <x v="2"/>
    <x v="11"/>
    <x v="1"/>
    <x v="0"/>
    <x v="0"/>
    <n v="0.65"/>
  </r>
  <r>
    <n v="4937"/>
    <s v="Brittany Peters"/>
    <s v="jacob14@example.net"/>
    <n v="57"/>
    <s v="Female"/>
    <x v="19"/>
    <d v="2021-10-03T00:00:00"/>
    <x v="0"/>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x v="2"/>
    <m/>
    <x v="3"/>
    <s v="Chat"/>
    <m/>
    <m/>
    <x v="0"/>
    <x v="3"/>
    <x v="7"/>
    <x v="1"/>
    <x v="0"/>
    <x v="1"/>
    <n v="0.21249999999999999"/>
  </r>
  <r>
    <n v="4938"/>
    <s v="Rachel Sanchez"/>
    <s v="vperry@example.org"/>
    <n v="33"/>
    <s v="Male"/>
    <x v="1"/>
    <d v="2021-05-20T00:00:00"/>
    <x v="1"/>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x v="0"/>
    <m/>
    <x v="3"/>
    <s v="Email"/>
    <d v="2023-06-01T04:09:57"/>
    <m/>
    <x v="0"/>
    <x v="1"/>
    <x v="1"/>
    <x v="1"/>
    <x v="0"/>
    <x v="0"/>
    <n v="0.71875"/>
  </r>
  <r>
    <n v="4939"/>
    <s v="Jessica Hernandez MD"/>
    <s v="frice@example.com"/>
    <n v="53"/>
    <s v="Male"/>
    <x v="18"/>
    <d v="2020-10-20T00:00:00"/>
    <x v="0"/>
    <s v="Account access"/>
    <s v="I'm having an issue with the {product_purchased}. Please assist. - (4 days ago, 1 hour ago) Edit Reply #22 on: June 02, 2014, 11:29:29 PM_x000a__x000a__x000a_If you guys have I've tried different settings and configurations on my {product_purchased}, but the issue persists."/>
    <x v="1"/>
    <s v="Senior concern daughter gun about time our."/>
    <x v="0"/>
    <s v="Social media"/>
    <d v="2023-06-01T06:02:58"/>
    <d v="2023-06-01T21:05:58"/>
    <x v="3"/>
    <x v="8"/>
    <x v="7"/>
    <x v="1"/>
    <x v="1"/>
    <x v="1"/>
    <n v="0.20624999999999999"/>
  </r>
  <r>
    <n v="4940"/>
    <s v="Justin Knight"/>
    <s v="gibsonjohn@example.org"/>
    <n v="56"/>
    <s v="Other"/>
    <x v="25"/>
    <d v="2020-05-22T00:00:00"/>
    <x v="1"/>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x v="1"/>
    <s v="Door produce know paper wind figure know."/>
    <x v="3"/>
    <s v="Social media"/>
    <d v="2023-06-01T21:47:00"/>
    <d v="2023-06-01T12:09:00"/>
    <x v="2"/>
    <x v="7"/>
    <x v="1"/>
    <x v="1"/>
    <x v="1"/>
    <x v="1"/>
    <n v="0.23749999999999999"/>
  </r>
  <r>
    <n v="4941"/>
    <s v="Jennifer Mccormick"/>
    <s v="ybarron@example.com"/>
    <n v="64"/>
    <s v="Male"/>
    <x v="20"/>
    <d v="2021-10-22T00:00:00"/>
    <x v="2"/>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x v="0"/>
    <m/>
    <x v="0"/>
    <s v="Social media"/>
    <d v="2023-06-01T21:26:02"/>
    <m/>
    <x v="0"/>
    <x v="5"/>
    <x v="7"/>
    <x v="0"/>
    <x v="0"/>
    <x v="0"/>
    <n v="0.23749999999999999"/>
  </r>
  <r>
    <n v="4942"/>
    <s v="Andrea Moreno"/>
    <s v="zlin@example.net"/>
    <n v="56"/>
    <s v="Female"/>
    <x v="33"/>
    <d v="2020-04-16T00:00:00"/>
    <x v="3"/>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x v="2"/>
    <m/>
    <x v="0"/>
    <s v="Chat"/>
    <m/>
    <m/>
    <x v="0"/>
    <x v="0"/>
    <x v="11"/>
    <x v="0"/>
    <x v="0"/>
    <x v="1"/>
    <n v="0.875"/>
  </r>
  <r>
    <n v="4943"/>
    <s v="Lacey Adkins"/>
    <s v="thomashamilton@example.com"/>
    <n v="42"/>
    <s v="Female"/>
    <x v="34"/>
    <d v="2020-07-30T00:00:00"/>
    <x v="0"/>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x v="0"/>
    <m/>
    <x v="1"/>
    <s v="Chat"/>
    <d v="2023-06-01T10:35:05"/>
    <m/>
    <x v="0"/>
    <x v="1"/>
    <x v="2"/>
    <x v="1"/>
    <x v="0"/>
    <x v="0"/>
    <n v="0.65"/>
  </r>
  <r>
    <n v="4944"/>
    <s v="Natasha Koch"/>
    <s v="barrynorman@example.net"/>
    <n v="70"/>
    <s v="Male"/>
    <x v="26"/>
    <d v="2021-09-01T00:00:00"/>
    <x v="4"/>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x v="0"/>
    <m/>
    <x v="0"/>
    <s v="Social media"/>
    <d v="2023-06-01T23:20:07"/>
    <m/>
    <x v="0"/>
    <x v="4"/>
    <x v="9"/>
    <x v="0"/>
    <x v="0"/>
    <x v="0"/>
    <n v="0.46875"/>
  </r>
  <r>
    <n v="4945"/>
    <s v="Michael Brown"/>
    <s v="millerbrian@example.net"/>
    <n v="25"/>
    <s v="Male"/>
    <x v="27"/>
    <d v="2021-05-30T00:00:00"/>
    <x v="1"/>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x v="0"/>
    <m/>
    <x v="1"/>
    <s v="Email"/>
    <d v="2023-06-01T23:13:08"/>
    <m/>
    <x v="0"/>
    <x v="4"/>
    <x v="1"/>
    <x v="1"/>
    <x v="0"/>
    <x v="0"/>
    <n v="0.36875000000000002"/>
  </r>
  <r>
    <n v="4946"/>
    <s v="Ryan Austin"/>
    <s v="hollandrichard@example.com"/>
    <n v="36"/>
    <s v="Female"/>
    <x v="29"/>
    <d v="2020-06-15T00:00:00"/>
    <x v="4"/>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x v="1"/>
    <s v="Usually light song point."/>
    <x v="3"/>
    <s v="Chat"/>
    <d v="2023-06-01T10:54:09"/>
    <d v="2023-06-01T14:04:09"/>
    <x v="2"/>
    <x v="1"/>
    <x v="8"/>
    <x v="1"/>
    <x v="1"/>
    <x v="1"/>
    <n v="0.64375000000000004"/>
  </r>
  <r>
    <n v="4947"/>
    <s v="Brian Martinez"/>
    <s v="brittany30@example.net"/>
    <n v="35"/>
    <s v="Female"/>
    <x v="39"/>
    <d v="2020-08-10T00:00:00"/>
    <x v="1"/>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x v="2"/>
    <m/>
    <x v="2"/>
    <s v="Email"/>
    <m/>
    <m/>
    <x v="0"/>
    <x v="8"/>
    <x v="5"/>
    <x v="0"/>
    <x v="0"/>
    <x v="1"/>
    <n v="0.25624999999999998"/>
  </r>
  <r>
    <n v="4948"/>
    <s v="Autumn Mcgee"/>
    <s v="merrittdevin@example.org"/>
    <n v="24"/>
    <s v="Male"/>
    <x v="29"/>
    <d v="2021-07-18T00:00:00"/>
    <x v="1"/>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x v="1"/>
    <s v="Property who teacher."/>
    <x v="0"/>
    <s v="Email"/>
    <d v="2023-06-01T09:33:13"/>
    <d v="2023-06-01T08:17:13"/>
    <x v="2"/>
    <x v="8"/>
    <x v="2"/>
    <x v="1"/>
    <x v="1"/>
    <x v="1"/>
    <n v="0.23749999999999999"/>
  </r>
  <r>
    <n v="4949"/>
    <s v="Ashley Haynes"/>
    <s v="jill15@example.net"/>
    <n v="42"/>
    <s v="Male"/>
    <x v="0"/>
    <d v="2021-10-31T00:00:00"/>
    <x v="0"/>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x v="2"/>
    <m/>
    <x v="3"/>
    <s v="Social media"/>
    <m/>
    <m/>
    <x v="0"/>
    <x v="6"/>
    <x v="7"/>
    <x v="1"/>
    <x v="0"/>
    <x v="1"/>
    <n v="0.48749999999999999"/>
  </r>
  <r>
    <n v="4950"/>
    <s v="Ronald Delgado"/>
    <s v="bartonshirley@example.com"/>
    <n v="21"/>
    <s v="Male"/>
    <x v="29"/>
    <d v="2020-11-29T00:00:00"/>
    <x v="2"/>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x v="0"/>
    <m/>
    <x v="2"/>
    <s v="Social media"/>
    <d v="2023-06-01T01:24:16"/>
    <m/>
    <x v="0"/>
    <x v="2"/>
    <x v="3"/>
    <x v="1"/>
    <x v="0"/>
    <x v="0"/>
    <n v="0.6"/>
  </r>
  <r>
    <n v="4951"/>
    <s v="Jessica Williamson"/>
    <s v="emma66@example.com"/>
    <n v="19"/>
    <s v="Other"/>
    <x v="15"/>
    <d v="2021-03-14T00:00:00"/>
    <x v="1"/>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x v="0"/>
    <m/>
    <x v="2"/>
    <s v="Phone"/>
    <d v="2023-06-01T20:54:17"/>
    <m/>
    <x v="0"/>
    <x v="0"/>
    <x v="0"/>
    <x v="1"/>
    <x v="0"/>
    <x v="0"/>
    <n v="0.76875000000000004"/>
  </r>
  <r>
    <n v="4952"/>
    <s v="Renee White"/>
    <s v="uschwartz@example.com"/>
    <n v="48"/>
    <s v="Male"/>
    <x v="37"/>
    <d v="2020-03-30T00:00:00"/>
    <x v="0"/>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x v="0"/>
    <m/>
    <x v="0"/>
    <s v="Phone"/>
    <d v="2023-06-01T11:23:18"/>
    <m/>
    <x v="0"/>
    <x v="0"/>
    <x v="0"/>
    <x v="0"/>
    <x v="0"/>
    <x v="0"/>
    <n v="0.76875000000000004"/>
  </r>
  <r>
    <n v="4953"/>
    <s v="Emma Peterson"/>
    <s v="diane74@example.com"/>
    <n v="58"/>
    <s v="Male"/>
    <x v="3"/>
    <d v="2020-04-03T00:00:00"/>
    <x v="0"/>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x v="2"/>
    <m/>
    <x v="3"/>
    <s v="Social media"/>
    <m/>
    <m/>
    <x v="0"/>
    <x v="0"/>
    <x v="11"/>
    <x v="1"/>
    <x v="0"/>
    <x v="1"/>
    <n v="0.875"/>
  </r>
  <r>
    <n v="4954"/>
    <s v="Nicole Smith"/>
    <s v="jamesperez@example.org"/>
    <n v="25"/>
    <s v="Female"/>
    <x v="32"/>
    <d v="2021-03-25T00:00:00"/>
    <x v="3"/>
    <s v="Account access"/>
    <s v="I'm having an issue with the {product_purchased}. Please assist. If you have questions, please contact the product team._x000a__x000a_Inquiries I'm experiencing this issue on multiple devices of the same model, so it seems to be a widespread problem."/>
    <x v="1"/>
    <s v="Let age ask heavy seem key."/>
    <x v="1"/>
    <s v="Social media"/>
    <d v="2023-06-01T08:40:21"/>
    <d v="2023-06-01T14:58:21"/>
    <x v="5"/>
    <x v="9"/>
    <x v="0"/>
    <x v="1"/>
    <x v="1"/>
    <x v="1"/>
    <n v="0.23749999999999999"/>
  </r>
  <r>
    <n v="4955"/>
    <s v="Christina Dunn"/>
    <s v="rsparks@example.org"/>
    <n v="53"/>
    <s v="Female"/>
    <x v="35"/>
    <d v="2021-02-24T00:00:00"/>
    <x v="2"/>
    <s v="Battery life"/>
    <s v="I'm having an issue with the {product_purchased}. Please assist._x000a__x000a_Click here to return to the previous page or to return to the following page. The issue I'm facing is intermittent. Sometimes it works fine, but other times it acts up unexpectedly."/>
    <x v="1"/>
    <s v="Political hope such song near raise."/>
    <x v="1"/>
    <s v="Email"/>
    <d v="2023-06-01T08:37:22"/>
    <d v="2023-06-01T12:42:22"/>
    <x v="2"/>
    <x v="5"/>
    <x v="4"/>
    <x v="1"/>
    <x v="1"/>
    <x v="1"/>
    <n v="0.1875"/>
  </r>
  <r>
    <n v="4956"/>
    <s v="Scott Peters"/>
    <s v="saraleon@example.org"/>
    <n v="67"/>
    <s v="Male"/>
    <x v="34"/>
    <d v="2020-12-21T00:00:00"/>
    <x v="1"/>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x v="1"/>
    <s v="Easy east put course."/>
    <x v="3"/>
    <s v="Email"/>
    <d v="2023-06-01T00:07:24"/>
    <d v="2023-06-01T22:18:24"/>
    <x v="1"/>
    <x v="2"/>
    <x v="10"/>
    <x v="1"/>
    <x v="1"/>
    <x v="1"/>
    <n v="0.59375"/>
  </r>
  <r>
    <n v="4957"/>
    <s v="Johnny Cook"/>
    <s v="susan37@example.net"/>
    <n v="59"/>
    <s v="Other"/>
    <x v="26"/>
    <d v="2020-10-05T00:00:00"/>
    <x v="4"/>
    <s v="Product setup"/>
    <s v="I'm having an issue with the {product_purchased}. Please assist._x000a__x000a_{product_purchases} [{product_p Erica} _ {model_name}]}_x000a__x000a_{product_purchasing} [ I've already contacted customer support multiple times, but the issue remains unresolved."/>
    <x v="1"/>
    <s v="Tonight raise air add official coach ever."/>
    <x v="0"/>
    <s v="Email"/>
    <d v="2023-06-01T14:44:26"/>
    <d v="2023-06-01T22:10:26"/>
    <x v="5"/>
    <x v="9"/>
    <x v="7"/>
    <x v="1"/>
    <x v="1"/>
    <x v="1"/>
    <n v="0.18124999999999999"/>
  </r>
  <r>
    <n v="4958"/>
    <s v="James Lewis"/>
    <s v="brianfloyd@example.org"/>
    <n v="65"/>
    <s v="Other"/>
    <x v="34"/>
    <d v="2021-03-13T00:00:00"/>
    <x v="2"/>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x v="0"/>
    <m/>
    <x v="3"/>
    <s v="Chat"/>
    <d v="2023-06-01T13:24:28"/>
    <m/>
    <x v="0"/>
    <x v="0"/>
    <x v="0"/>
    <x v="1"/>
    <x v="0"/>
    <x v="0"/>
    <n v="0.76875000000000004"/>
  </r>
  <r>
    <n v="4959"/>
    <s v="Heather Miles"/>
    <s v="baguilar@example.org"/>
    <n v="18"/>
    <s v="Female"/>
    <x v="32"/>
    <d v="2020-03-04T00:00:00"/>
    <x v="1"/>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x v="2"/>
    <m/>
    <x v="2"/>
    <s v="Phone"/>
    <m/>
    <m/>
    <x v="0"/>
    <x v="1"/>
    <x v="0"/>
    <x v="0"/>
    <x v="0"/>
    <x v="1"/>
    <n v="0.63124999999999998"/>
  </r>
  <r>
    <n v="4960"/>
    <s v="Lisa Mitchell"/>
    <s v="joshua89@example.com"/>
    <n v="29"/>
    <s v="Other"/>
    <x v="18"/>
    <d v="2021-05-02T00:00:00"/>
    <x v="1"/>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x v="0"/>
    <m/>
    <x v="2"/>
    <s v="Social media"/>
    <d v="2023-06-01T22:58:30"/>
    <m/>
    <x v="0"/>
    <x v="0"/>
    <x v="1"/>
    <x v="1"/>
    <x v="0"/>
    <x v="0"/>
    <n v="0.80625000000000002"/>
  </r>
  <r>
    <n v="4961"/>
    <s v="Connie Ferguson"/>
    <s v="christopherbarnett@example.net"/>
    <n v="35"/>
    <s v="Female"/>
    <x v="24"/>
    <d v="2021-04-16T00:00:00"/>
    <x v="0"/>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x v="0"/>
    <m/>
    <x v="1"/>
    <s v="Phone"/>
    <d v="2023-06-01T20:23:31"/>
    <m/>
    <x v="0"/>
    <x v="0"/>
    <x v="11"/>
    <x v="1"/>
    <x v="0"/>
    <x v="0"/>
    <n v="0.875"/>
  </r>
  <r>
    <n v="4962"/>
    <s v="Megan Sharp"/>
    <s v="agonzales@example.net"/>
    <n v="30"/>
    <s v="Female"/>
    <x v="7"/>
    <d v="2020-01-08T00:00:00"/>
    <x v="2"/>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x v="2"/>
    <m/>
    <x v="3"/>
    <s v="Email"/>
    <m/>
    <m/>
    <x v="0"/>
    <x v="4"/>
    <x v="6"/>
    <x v="1"/>
    <x v="0"/>
    <x v="1"/>
    <n v="0.51875000000000004"/>
  </r>
  <r>
    <n v="4963"/>
    <s v="Marie Davis"/>
    <s v="noah42@example.com"/>
    <n v="67"/>
    <s v="Male"/>
    <x v="32"/>
    <d v="2020-06-02T00:00:00"/>
    <x v="0"/>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x v="1"/>
    <s v="Option great nice."/>
    <x v="3"/>
    <s v="Email"/>
    <d v="2023-06-01T07:47:34"/>
    <d v="2023-06-01T01:27:34"/>
    <x v="4"/>
    <x v="10"/>
    <x v="8"/>
    <x v="1"/>
    <x v="1"/>
    <x v="1"/>
    <n v="0.23125000000000001"/>
  </r>
  <r>
    <n v="4964"/>
    <s v="Colton Roberts"/>
    <s v="amberpatterson@example.com"/>
    <n v="50"/>
    <s v="Female"/>
    <x v="10"/>
    <d v="2020-04-11T00:00:00"/>
    <x v="4"/>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x v="2"/>
    <m/>
    <x v="2"/>
    <s v="Phone"/>
    <m/>
    <m/>
    <x v="0"/>
    <x v="0"/>
    <x v="11"/>
    <x v="0"/>
    <x v="0"/>
    <x v="1"/>
    <n v="0.875"/>
  </r>
  <r>
    <n v="4965"/>
    <s v="Adam Silva"/>
    <s v="donaldgordon@example.com"/>
    <n v="69"/>
    <s v="Other"/>
    <x v="35"/>
    <d v="2020-12-28T00:00:00"/>
    <x v="1"/>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x v="0"/>
    <m/>
    <x v="0"/>
    <s v="Phone"/>
    <d v="2023-06-01T22:51:35"/>
    <m/>
    <x v="0"/>
    <x v="1"/>
    <x v="10"/>
    <x v="0"/>
    <x v="0"/>
    <x v="0"/>
    <n v="0.66249999999999998"/>
  </r>
  <r>
    <n v="4966"/>
    <s v="Pamela Gibbs"/>
    <s v="richard64@example.net"/>
    <n v="30"/>
    <s v="Other"/>
    <x v="36"/>
    <d v="2020-08-29T00:00:00"/>
    <x v="2"/>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x v="0"/>
    <m/>
    <x v="0"/>
    <s v="Email"/>
    <d v="2023-06-01T17:05:37"/>
    <m/>
    <x v="0"/>
    <x v="2"/>
    <x v="5"/>
    <x v="0"/>
    <x v="0"/>
    <x v="0"/>
    <n v="0.64375000000000004"/>
  </r>
  <r>
    <n v="4967"/>
    <s v="Peter Hinton"/>
    <s v="jamienguyen@example.com"/>
    <n v="57"/>
    <s v="Other"/>
    <x v="4"/>
    <d v="2020-07-14T00:00:00"/>
    <x v="0"/>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x v="1"/>
    <s v="Ten I common."/>
    <x v="0"/>
    <s v="Chat"/>
    <d v="2023-06-01T13:45:39"/>
    <d v="2023-06-01T14:15:39"/>
    <x v="3"/>
    <x v="0"/>
    <x v="2"/>
    <x v="1"/>
    <x v="1"/>
    <x v="1"/>
    <n v="1.0687500000000001"/>
  </r>
  <r>
    <n v="4968"/>
    <s v="Kelsey Bartlett"/>
    <s v="dolson@example.org"/>
    <n v="56"/>
    <s v="Male"/>
    <x v="21"/>
    <d v="2020-04-07T00:00:00"/>
    <x v="2"/>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x v="0"/>
    <m/>
    <x v="2"/>
    <s v="Chat"/>
    <d v="2023-06-01T13:25:40"/>
    <m/>
    <x v="0"/>
    <x v="4"/>
    <x v="11"/>
    <x v="1"/>
    <x v="0"/>
    <x v="0"/>
    <n v="0.42499999999999999"/>
  </r>
  <r>
    <n v="4969"/>
    <s v="Carly Clark"/>
    <s v="joannasullivan@example.net"/>
    <n v="44"/>
    <s v="Female"/>
    <x v="5"/>
    <d v="2021-04-27T00:00:00"/>
    <x v="3"/>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x v="1"/>
    <s v="Main upon lay care important movie between upon."/>
    <x v="0"/>
    <s v="Phone"/>
    <d v="2023-06-01T08:43:42"/>
    <d v="2023-06-01T00:22:42"/>
    <x v="1"/>
    <x v="4"/>
    <x v="11"/>
    <x v="1"/>
    <x v="1"/>
    <x v="1"/>
    <n v="0.42499999999999999"/>
  </r>
  <r>
    <n v="4970"/>
    <s v="David Barrett"/>
    <s v="tgriffin@example.org"/>
    <n v="58"/>
    <s v="Male"/>
    <x v="2"/>
    <d v="2020-05-28T00:00:00"/>
    <x v="2"/>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x v="2"/>
    <m/>
    <x v="1"/>
    <s v="Phone"/>
    <m/>
    <m/>
    <x v="0"/>
    <x v="9"/>
    <x v="1"/>
    <x v="1"/>
    <x v="0"/>
    <x v="1"/>
    <n v="0.22500000000000001"/>
  </r>
  <r>
    <n v="4971"/>
    <s v="William Fry"/>
    <s v="ashley55@example.com"/>
    <n v="47"/>
    <s v="Other"/>
    <x v="21"/>
    <d v="2021-09-15T00:00:00"/>
    <x v="3"/>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x v="1"/>
    <s v="Across herself sing which old mean next."/>
    <x v="0"/>
    <s v="Social media"/>
    <d v="2023-06-01T15:18:45"/>
    <d v="2023-06-01T13:17:45"/>
    <x v="5"/>
    <x v="3"/>
    <x v="9"/>
    <x v="1"/>
    <x v="1"/>
    <x v="1"/>
    <n v="0.21249999999999999"/>
  </r>
  <r>
    <n v="4972"/>
    <s v="Nicole Cooper"/>
    <s v="morangabriel@example.com"/>
    <n v="39"/>
    <s v="Other"/>
    <x v="0"/>
    <d v="2020-05-18T00:00:00"/>
    <x v="4"/>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x v="0"/>
    <m/>
    <x v="2"/>
    <s v="Email"/>
    <d v="2023-06-01T04:17:47"/>
    <m/>
    <x v="0"/>
    <x v="0"/>
    <x v="1"/>
    <x v="1"/>
    <x v="0"/>
    <x v="0"/>
    <n v="0.80625000000000002"/>
  </r>
  <r>
    <n v="4973"/>
    <s v="Denise Norton"/>
    <s v="nicholasconner@example.com"/>
    <n v="25"/>
    <s v="Female"/>
    <x v="23"/>
    <d v="2020-01-21T00:00:00"/>
    <x v="3"/>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x v="2"/>
    <m/>
    <x v="0"/>
    <s v="Chat"/>
    <m/>
    <m/>
    <x v="0"/>
    <x v="2"/>
    <x v="6"/>
    <x v="0"/>
    <x v="0"/>
    <x v="1"/>
    <n v="0.73124999999999996"/>
  </r>
  <r>
    <n v="4974"/>
    <s v="Elizabeth Wade"/>
    <s v="juan68@example.net"/>
    <n v="63"/>
    <s v="Female"/>
    <x v="15"/>
    <d v="2021-10-31T00:00:00"/>
    <x v="2"/>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x v="0"/>
    <m/>
    <x v="2"/>
    <s v="Email"/>
    <d v="2023-06-01T19:54:50"/>
    <m/>
    <x v="0"/>
    <x v="0"/>
    <x v="7"/>
    <x v="1"/>
    <x v="0"/>
    <x v="0"/>
    <n v="0.83750000000000002"/>
  </r>
  <r>
    <n v="4975"/>
    <s v="Susan Brown"/>
    <s v="kathleengreen@example.com"/>
    <n v="48"/>
    <s v="Female"/>
    <x v="19"/>
    <d v="2021-01-25T00:00:00"/>
    <x v="2"/>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x v="1"/>
    <s v="Along around church political reveal fine."/>
    <x v="3"/>
    <s v="Social media"/>
    <d v="2023-06-01T12:24:51"/>
    <d v="2023-06-01T07:00:51"/>
    <x v="2"/>
    <x v="2"/>
    <x v="6"/>
    <x v="1"/>
    <x v="1"/>
    <x v="1"/>
    <n v="0.73124999999999996"/>
  </r>
  <r>
    <n v="4976"/>
    <s v="Sue Marshall"/>
    <s v="howardsteven@example.net"/>
    <n v="21"/>
    <s v="Female"/>
    <x v="19"/>
    <d v="2021-12-30T00:00:00"/>
    <x v="1"/>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x v="1"/>
    <s v="Stuff respond despite have."/>
    <x v="2"/>
    <s v="Phone"/>
    <d v="2023-06-01T03:29:52"/>
    <d v="2023-06-01T06:27:52"/>
    <x v="2"/>
    <x v="9"/>
    <x v="10"/>
    <x v="1"/>
    <x v="1"/>
    <x v="1"/>
    <n v="0.25624999999999998"/>
  </r>
  <r>
    <n v="4977"/>
    <s v="Lauren Bailey"/>
    <s v="mtaylor@example.com"/>
    <n v="42"/>
    <s v="Male"/>
    <x v="34"/>
    <d v="2020-05-29T00:00:00"/>
    <x v="0"/>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x v="1"/>
    <s v="Court claim realize peace leg network."/>
    <x v="1"/>
    <s v="Phone"/>
    <d v="2023-06-01T12:40:52"/>
    <d v="2023-06-01T11:25:52"/>
    <x v="2"/>
    <x v="1"/>
    <x v="1"/>
    <x v="1"/>
    <x v="1"/>
    <x v="1"/>
    <n v="0.71875"/>
  </r>
  <r>
    <n v="4978"/>
    <s v="Roberto Young"/>
    <s v="lawrence66@example.com"/>
    <n v="41"/>
    <s v="Male"/>
    <x v="28"/>
    <d v="2020-08-31T00:00:00"/>
    <x v="0"/>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x v="0"/>
    <m/>
    <x v="2"/>
    <s v="Email"/>
    <d v="2023-06-01T09:09:53"/>
    <m/>
    <x v="0"/>
    <x v="7"/>
    <x v="5"/>
    <x v="1"/>
    <x v="0"/>
    <x v="0"/>
    <n v="0.23749999999999999"/>
  </r>
  <r>
    <n v="4979"/>
    <s v="Jack Walton"/>
    <s v="aaronwhite@example.com"/>
    <n v="48"/>
    <s v="Female"/>
    <x v="37"/>
    <d v="2021-09-16T00:00:00"/>
    <x v="0"/>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x v="2"/>
    <m/>
    <x v="0"/>
    <s v="Email"/>
    <m/>
    <m/>
    <x v="0"/>
    <x v="9"/>
    <x v="9"/>
    <x v="0"/>
    <x v="0"/>
    <x v="1"/>
    <n v="0.19375000000000001"/>
  </r>
  <r>
    <n v="4980"/>
    <s v="Laura Fletcher"/>
    <s v="xchavez@example.net"/>
    <n v="50"/>
    <s v="Other"/>
    <x v="23"/>
    <d v="2020-04-15T00:00:00"/>
    <x v="3"/>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x v="2"/>
    <m/>
    <x v="2"/>
    <s v="Chat"/>
    <m/>
    <m/>
    <x v="0"/>
    <x v="8"/>
    <x v="11"/>
    <x v="0"/>
    <x v="0"/>
    <x v="1"/>
    <n v="0.28125"/>
  </r>
  <r>
    <n v="4981"/>
    <s v="Linda Garcia"/>
    <s v="robinsonadrian@example.org"/>
    <n v="34"/>
    <s v="Male"/>
    <x v="23"/>
    <d v="2021-06-08T00:00:00"/>
    <x v="3"/>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x v="1"/>
    <s v="Today prepare might office."/>
    <x v="0"/>
    <s v="Chat"/>
    <d v="2023-06-01T16:43:58"/>
    <d v="2023-05-31T23:55:58"/>
    <x v="5"/>
    <x v="0"/>
    <x v="8"/>
    <x v="1"/>
    <x v="1"/>
    <x v="1"/>
    <n v="0.84375"/>
  </r>
  <r>
    <n v="4982"/>
    <s v="Sandra Rodriguez"/>
    <s v="sarah57@example.org"/>
    <n v="38"/>
    <s v="Male"/>
    <x v="18"/>
    <d v="2021-08-25T00:00:00"/>
    <x v="0"/>
    <s v="Delivery problem"/>
    <s v="I'm having an issue with the {product_purchased}. Please assist._x000a__x000a_I hope i have found a way to work around the issue._x000a__x000a_Thank you for asking. I've checked the device settings and made sure that everything is configured correctly."/>
    <x v="1"/>
    <s v="Increase bit support lay provide newspaper."/>
    <x v="2"/>
    <s v="Social media"/>
    <d v="2023-06-01T20:53:59"/>
    <d v="2023-06-01T02:40:59"/>
    <x v="5"/>
    <x v="9"/>
    <x v="5"/>
    <x v="1"/>
    <x v="1"/>
    <x v="1"/>
    <n v="0.1875"/>
  </r>
  <r>
    <n v="4983"/>
    <s v="Michael Miller"/>
    <s v="clarencefranklin@example.com"/>
    <n v="32"/>
    <s v="Male"/>
    <x v="34"/>
    <d v="2021-02-24T00:00:00"/>
    <x v="0"/>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x v="2"/>
    <m/>
    <x v="0"/>
    <s v="Phone"/>
    <m/>
    <m/>
    <x v="0"/>
    <x v="10"/>
    <x v="4"/>
    <x v="0"/>
    <x v="0"/>
    <x v="1"/>
    <n v="0.22500000000000001"/>
  </r>
  <r>
    <n v="4984"/>
    <s v="John Frank"/>
    <s v="kellysutton@example.org"/>
    <n v="26"/>
    <s v="Male"/>
    <x v="28"/>
    <d v="2020-01-02T00:00:00"/>
    <x v="2"/>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x v="2"/>
    <m/>
    <x v="1"/>
    <s v="Phone"/>
    <m/>
    <m/>
    <x v="0"/>
    <x v="8"/>
    <x v="6"/>
    <x v="1"/>
    <x v="0"/>
    <x v="1"/>
    <n v="0.25624999999999998"/>
  </r>
  <r>
    <n v="4985"/>
    <s v="Adam Howard"/>
    <s v="johnwatkins@example.com"/>
    <n v="69"/>
    <s v="Male"/>
    <x v="34"/>
    <d v="2021-01-31T00:00:00"/>
    <x v="4"/>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x v="0"/>
    <m/>
    <x v="1"/>
    <s v="Chat"/>
    <d v="2023-06-01T18:43:04"/>
    <m/>
    <x v="0"/>
    <x v="0"/>
    <x v="6"/>
    <x v="1"/>
    <x v="0"/>
    <x v="0"/>
    <n v="0.8"/>
  </r>
  <r>
    <n v="4986"/>
    <s v="Edward Green"/>
    <s v="brentsanders@example.com"/>
    <n v="42"/>
    <s v="Other"/>
    <x v="24"/>
    <d v="2021-06-16T00:00:00"/>
    <x v="1"/>
    <s v="Account access"/>
    <s v="I'm having an issue with the {product_purchased}. Please assist. Thank you! I need assistance as soon as possible because it's affecting my work and productivity."/>
    <x v="1"/>
    <s v="Star budget start consumer recognize."/>
    <x v="0"/>
    <s v="Email"/>
    <d v="2023-06-01T12:08:04"/>
    <d v="2023-06-01T22:31:04"/>
    <x v="1"/>
    <x v="0"/>
    <x v="8"/>
    <x v="1"/>
    <x v="1"/>
    <x v="1"/>
    <n v="0.84375"/>
  </r>
  <r>
    <n v="4987"/>
    <s v="Andrew Wright"/>
    <s v="rgarcia@example.net"/>
    <n v="37"/>
    <s v="Female"/>
    <x v="25"/>
    <d v="2021-01-31T00:00:00"/>
    <x v="1"/>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x v="2"/>
    <m/>
    <x v="0"/>
    <s v="Email"/>
    <m/>
    <m/>
    <x v="0"/>
    <x v="5"/>
    <x v="6"/>
    <x v="0"/>
    <x v="0"/>
    <x v="1"/>
    <n v="0.21249999999999999"/>
  </r>
  <r>
    <n v="4988"/>
    <s v="Tammy Hernandez"/>
    <s v="mackenzie60@example.org"/>
    <n v="70"/>
    <s v="Male"/>
    <x v="7"/>
    <d v="2021-05-14T00:00:00"/>
    <x v="4"/>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x v="0"/>
    <m/>
    <x v="3"/>
    <s v="Phone"/>
    <d v="2023-06-01T15:15:07"/>
    <m/>
    <x v="0"/>
    <x v="1"/>
    <x v="1"/>
    <x v="1"/>
    <x v="0"/>
    <x v="0"/>
    <n v="0.71875"/>
  </r>
  <r>
    <n v="4989"/>
    <s v="Christopher Hawkins"/>
    <s v="jimmymarsh@example.com"/>
    <n v="62"/>
    <s v="Male"/>
    <x v="22"/>
    <d v="2020-08-25T00:00:00"/>
    <x v="2"/>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x v="2"/>
    <m/>
    <x v="1"/>
    <s v="Phone"/>
    <m/>
    <m/>
    <x v="0"/>
    <x v="2"/>
    <x v="5"/>
    <x v="1"/>
    <x v="0"/>
    <x v="1"/>
    <n v="0.64375000000000004"/>
  </r>
  <r>
    <n v="4990"/>
    <s v="Evan Jones"/>
    <s v="margaret70@example.org"/>
    <n v="28"/>
    <s v="Male"/>
    <x v="27"/>
    <d v="2021-11-30T00:00:00"/>
    <x v="0"/>
    <s v="Data loss"/>
    <s v="I'm having an issue with the {product_purchased}. Please assist._x000a__x000a_I was using the coupon code: &quot;MEM5XGZYT7Rnj6TZ5YGz4MbQ I've performed a factory reset on my {product_purchased}, hoping it would resolve the problem, but it didn't help."/>
    <x v="1"/>
    <s v="Third husband matter throughout."/>
    <x v="0"/>
    <s v="Email"/>
    <d v="2023-06-01T22:05:11"/>
    <d v="2023-06-01T22:08:11"/>
    <x v="5"/>
    <x v="4"/>
    <x v="3"/>
    <x v="1"/>
    <x v="1"/>
    <x v="1"/>
    <n v="0.41875000000000001"/>
  </r>
  <r>
    <n v="4991"/>
    <s v="Anthony Ashley"/>
    <s v="michael10@example.net"/>
    <n v="31"/>
    <s v="Female"/>
    <x v="39"/>
    <d v="2021-11-05T00:00:00"/>
    <x v="2"/>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x v="1"/>
    <s v="Discussion street also along affect scene wish."/>
    <x v="3"/>
    <s v="Chat"/>
    <d v="2023-06-01T07:20:12"/>
    <d v="2023-06-01T14:05:12"/>
    <x v="1"/>
    <x v="1"/>
    <x v="3"/>
    <x v="1"/>
    <x v="1"/>
    <x v="1"/>
    <n v="0.65625"/>
  </r>
  <r>
    <n v="4992"/>
    <s v="Joshua Little"/>
    <s v="nvasquez@example.com"/>
    <n v="46"/>
    <s v="Other"/>
    <x v="16"/>
    <d v="2020-01-03T00:00:00"/>
    <x v="4"/>
    <s v="Display issue"/>
    <s v="I'm having an issue with the {product_purchased}. Please assist._x000a__x000a_I'm having an issue with the {product_purchased}. Please assist. I've tried using different cables, adapters, or peripherals with my {product_purchased}, but the issue persists."/>
    <x v="0"/>
    <m/>
    <x v="2"/>
    <s v="Social media"/>
    <d v="2023-06-01T04:42:13"/>
    <m/>
    <x v="0"/>
    <x v="0"/>
    <x v="6"/>
    <x v="1"/>
    <x v="0"/>
    <x v="0"/>
    <n v="0.8"/>
  </r>
  <r>
    <n v="4993"/>
    <s v="Billy Martinez"/>
    <s v="erichull@example.net"/>
    <n v="43"/>
    <s v="Female"/>
    <x v="35"/>
    <d v="2021-10-02T00:00:00"/>
    <x v="1"/>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x v="1"/>
    <s v="Later police opportunity court."/>
    <x v="1"/>
    <s v="Social media"/>
    <d v="2023-06-01T15:17:14"/>
    <d v="2023-06-01T01:08:14"/>
    <x v="4"/>
    <x v="1"/>
    <x v="7"/>
    <x v="1"/>
    <x v="1"/>
    <x v="1"/>
    <n v="0.79374999999999996"/>
  </r>
  <r>
    <n v="4994"/>
    <s v="Brooke Nicholson"/>
    <s v="rachelkane@example.net"/>
    <n v="39"/>
    <s v="Male"/>
    <x v="35"/>
    <d v="2021-11-09T00:00:00"/>
    <x v="1"/>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x v="1"/>
    <s v="It shoulder prepare."/>
    <x v="1"/>
    <s v="Phone"/>
    <d v="2023-06-01T13:36:15"/>
    <d v="2023-06-01T08:25:15"/>
    <x v="3"/>
    <x v="7"/>
    <x v="3"/>
    <x v="1"/>
    <x v="1"/>
    <x v="1"/>
    <n v="0.23125000000000001"/>
  </r>
  <r>
    <n v="4995"/>
    <s v="James Smith"/>
    <s v="patriciaperez@example.org"/>
    <n v="53"/>
    <s v="Female"/>
    <x v="39"/>
    <d v="2021-03-27T00:00:00"/>
    <x v="2"/>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x v="2"/>
    <m/>
    <x v="0"/>
    <s v="Social media"/>
    <m/>
    <m/>
    <x v="0"/>
    <x v="6"/>
    <x v="0"/>
    <x v="0"/>
    <x v="0"/>
    <x v="1"/>
    <n v="0.47499999999999998"/>
  </r>
  <r>
    <n v="4996"/>
    <s v="Randy Campbell"/>
    <s v="qcastro@example.net"/>
    <n v="56"/>
    <s v="Female"/>
    <x v="10"/>
    <d v="2021-03-17T00:00:00"/>
    <x v="2"/>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x v="2"/>
    <m/>
    <x v="2"/>
    <s v="Phone"/>
    <m/>
    <m/>
    <x v="0"/>
    <x v="0"/>
    <x v="0"/>
    <x v="0"/>
    <x v="0"/>
    <x v="1"/>
    <n v="0.76875000000000004"/>
  </r>
  <r>
    <n v="4997"/>
    <s v="Cassandra Bush MD"/>
    <s v="charlescastro@example.org"/>
    <n v="62"/>
    <s v="Female"/>
    <x v="40"/>
    <d v="2021-12-25T00:00:00"/>
    <x v="1"/>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x v="1"/>
    <s v="Next wish marriage some interest need dark."/>
    <x v="3"/>
    <s v="Chat"/>
    <d v="2023-06-01T03:09:20"/>
    <d v="2023-06-01T15:06:20"/>
    <x v="3"/>
    <x v="0"/>
    <x v="10"/>
    <x v="1"/>
    <x v="1"/>
    <x v="1"/>
    <n v="0.78125"/>
  </r>
  <r>
    <n v="4998"/>
    <s v="Robert Charles"/>
    <s v="pjohnson@example.net"/>
    <n v="60"/>
    <s v="Other"/>
    <x v="24"/>
    <d v="2021-11-01T00:00:00"/>
    <x v="1"/>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x v="2"/>
    <m/>
    <x v="3"/>
    <s v="Social media"/>
    <m/>
    <m/>
    <x v="0"/>
    <x v="0"/>
    <x v="3"/>
    <x v="1"/>
    <x v="0"/>
    <x v="1"/>
    <n v="0.9375"/>
  </r>
  <r>
    <n v="4999"/>
    <s v="Jessica Jones"/>
    <s v="michaelsanders@example.com"/>
    <n v="68"/>
    <s v="Male"/>
    <x v="2"/>
    <d v="2020-06-09T00:00:00"/>
    <x v="4"/>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x v="0"/>
    <m/>
    <x v="0"/>
    <s v="Email"/>
    <d v="2023-06-01T17:20:23"/>
    <m/>
    <x v="0"/>
    <x v="1"/>
    <x v="8"/>
    <x v="0"/>
    <x v="0"/>
    <x v="0"/>
    <n v="0.64375000000000004"/>
  </r>
  <r>
    <n v="5000"/>
    <s v="Christine Cobb"/>
    <s v="emilysilva@example.net"/>
    <n v="39"/>
    <s v="Female"/>
    <x v="10"/>
    <d v="2021-02-11T00:00:00"/>
    <x v="2"/>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x v="0"/>
    <m/>
    <x v="1"/>
    <s v="Chat"/>
    <d v="2023-06-01T06:11:24"/>
    <m/>
    <x v="0"/>
    <x v="1"/>
    <x v="4"/>
    <x v="1"/>
    <x v="0"/>
    <x v="0"/>
    <n v="0.70625000000000004"/>
  </r>
  <r>
    <n v="5001"/>
    <s v="Mariah Price"/>
    <s v="paulray@example.com"/>
    <n v="45"/>
    <s v="Other"/>
    <x v="31"/>
    <d v="2020-08-07T00:00:00"/>
    <x v="4"/>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x v="2"/>
    <m/>
    <x v="0"/>
    <s v="Email"/>
    <m/>
    <m/>
    <x v="0"/>
    <x v="2"/>
    <x v="5"/>
    <x v="0"/>
    <x v="0"/>
    <x v="1"/>
    <n v="0.64375000000000004"/>
  </r>
  <r>
    <n v="5002"/>
    <s v="Angela Jacobs"/>
    <s v="stevengibson@example.org"/>
    <n v="50"/>
    <s v="Male"/>
    <x v="2"/>
    <d v="2020-08-14T00:00:00"/>
    <x v="1"/>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x v="0"/>
    <m/>
    <x v="0"/>
    <s v="Phone"/>
    <d v="2023-06-01T00:56:27"/>
    <m/>
    <x v="0"/>
    <x v="3"/>
    <x v="5"/>
    <x v="0"/>
    <x v="0"/>
    <x v="0"/>
    <n v="0.24374999999999999"/>
  </r>
  <r>
    <n v="5003"/>
    <s v="Desiree Holloway"/>
    <s v="joseph37@example.org"/>
    <n v="41"/>
    <s v="Female"/>
    <x v="13"/>
    <d v="2021-03-02T00:00:00"/>
    <x v="3"/>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x v="1"/>
    <s v="Customer forget head."/>
    <x v="3"/>
    <s v="Chat"/>
    <d v="2023-06-01T18:32:28"/>
    <d v="2023-06-01T13:21:28"/>
    <x v="1"/>
    <x v="6"/>
    <x v="0"/>
    <x v="1"/>
    <x v="1"/>
    <x v="1"/>
    <n v="0.47499999999999998"/>
  </r>
  <r>
    <n v="5004"/>
    <s v="Stephanie Cook"/>
    <s v="fsparks@example.net"/>
    <n v="22"/>
    <s v="Female"/>
    <x v="34"/>
    <d v="2020-04-18T00:00:00"/>
    <x v="1"/>
    <s v="Delivery problem"/>
    <s v="I'm having an issue with the {product_purchased}. Please assist._x000a__x000a_There could be a problem but have they yet to report it! I'd love for you scathing feedback. I've tried troubleshooting steps mentioned in the user manual, but the issue persists."/>
    <x v="1"/>
    <s v="Term take business provide owner."/>
    <x v="3"/>
    <s v="Email"/>
    <d v="2023-06-01T00:51:30"/>
    <d v="2023-06-01T00:15:30"/>
    <x v="4"/>
    <x v="7"/>
    <x v="11"/>
    <x v="1"/>
    <x v="1"/>
    <x v="1"/>
    <n v="0.23749999999999999"/>
  </r>
  <r>
    <n v="5005"/>
    <s v="Lisa Brown"/>
    <s v="nicole68@example.org"/>
    <n v="49"/>
    <s v="Other"/>
    <x v="31"/>
    <d v="2021-01-04T00:00:00"/>
    <x v="4"/>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x v="2"/>
    <m/>
    <x v="3"/>
    <s v="Phone"/>
    <m/>
    <m/>
    <x v="0"/>
    <x v="0"/>
    <x v="6"/>
    <x v="1"/>
    <x v="0"/>
    <x v="1"/>
    <n v="0.8"/>
  </r>
  <r>
    <n v="5006"/>
    <s v="William Hawkins"/>
    <s v="laura68@example.org"/>
    <n v="45"/>
    <s v="Other"/>
    <x v="7"/>
    <d v="2020-06-11T00:00:00"/>
    <x v="0"/>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x v="2"/>
    <m/>
    <x v="3"/>
    <s v="Social media"/>
    <m/>
    <m/>
    <x v="0"/>
    <x v="10"/>
    <x v="8"/>
    <x v="1"/>
    <x v="0"/>
    <x v="1"/>
    <n v="0.23125000000000001"/>
  </r>
  <r>
    <n v="5007"/>
    <s v="Shannon Garcia"/>
    <s v="markwatts@example.com"/>
    <n v="58"/>
    <s v="Female"/>
    <x v="13"/>
    <d v="2021-09-10T00:00:00"/>
    <x v="1"/>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x v="2"/>
    <m/>
    <x v="2"/>
    <s v="Social media"/>
    <m/>
    <m/>
    <x v="0"/>
    <x v="6"/>
    <x v="9"/>
    <x v="0"/>
    <x v="0"/>
    <x v="1"/>
    <n v="0.4"/>
  </r>
  <r>
    <n v="5008"/>
    <s v="Dennis Singleton"/>
    <s v="amanda07@example.org"/>
    <n v="50"/>
    <s v="Female"/>
    <x v="17"/>
    <d v="2020-12-06T00:00:00"/>
    <x v="4"/>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x v="0"/>
    <m/>
    <x v="3"/>
    <s v="Chat"/>
    <d v="2023-06-01T18:13:35"/>
    <m/>
    <x v="0"/>
    <x v="9"/>
    <x v="10"/>
    <x v="1"/>
    <x v="0"/>
    <x v="0"/>
    <n v="0.25624999999999998"/>
  </r>
  <r>
    <n v="5009"/>
    <s v="Linda Baxter"/>
    <s v="rhonda25@example.net"/>
    <n v="25"/>
    <s v="Male"/>
    <x v="10"/>
    <d v="2020-11-06T00:00:00"/>
    <x v="2"/>
    <s v="Payment issue"/>
    <s v="I'm having an issue with the {product_purchased}. Please assist. I've checked for any available software updates for my {product_purchased}, but there are none."/>
    <x v="0"/>
    <m/>
    <x v="0"/>
    <s v="Phone"/>
    <d v="2023-06-01T05:01:35"/>
    <m/>
    <x v="0"/>
    <x v="9"/>
    <x v="3"/>
    <x v="0"/>
    <x v="0"/>
    <x v="0"/>
    <n v="0.26874999999999999"/>
  </r>
  <r>
    <n v="5010"/>
    <s v="Miss Heather Whitehead PhD"/>
    <s v="kshepherd@example.com"/>
    <n v="25"/>
    <s v="Female"/>
    <x v="38"/>
    <d v="2021-04-24T00:00:00"/>
    <x v="3"/>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x v="2"/>
    <m/>
    <x v="3"/>
    <s v="Chat"/>
    <m/>
    <m/>
    <x v="0"/>
    <x v="6"/>
    <x v="11"/>
    <x v="1"/>
    <x v="0"/>
    <x v="1"/>
    <n v="0.53125"/>
  </r>
  <r>
    <n v="5011"/>
    <s v="Kerry Wright"/>
    <s v="alexis01@example.net"/>
    <n v="52"/>
    <s v="Other"/>
    <x v="1"/>
    <d v="2021-06-21T00:00:00"/>
    <x v="2"/>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x v="1"/>
    <s v="Street bit find face business bring physical quickly."/>
    <x v="3"/>
    <s v="Email"/>
    <d v="2023-06-01T14:30:39"/>
    <d v="2023-06-01T00:48:39"/>
    <x v="3"/>
    <x v="5"/>
    <x v="8"/>
    <x v="1"/>
    <x v="1"/>
    <x v="1"/>
    <n v="0.27500000000000002"/>
  </r>
  <r>
    <n v="5012"/>
    <s v="Shannon Stokes"/>
    <s v="javier25@example.com"/>
    <n v="43"/>
    <s v="Other"/>
    <x v="30"/>
    <d v="2021-06-22T00:00:00"/>
    <x v="2"/>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x v="1"/>
    <s v="World carry interesting position necessary."/>
    <x v="2"/>
    <s v="Chat"/>
    <d v="2023-06-01T00:27:41"/>
    <d v="2023-06-01T04:10:41"/>
    <x v="4"/>
    <x v="0"/>
    <x v="8"/>
    <x v="1"/>
    <x v="1"/>
    <x v="1"/>
    <n v="0.84375"/>
  </r>
  <r>
    <n v="5013"/>
    <s v="Kenneth Cox"/>
    <s v="tracy42@example.com"/>
    <n v="64"/>
    <s v="Male"/>
    <x v="12"/>
    <d v="2020-02-25T00:00:00"/>
    <x v="1"/>
    <s v="Network problem"/>
    <s v="I'm having an issue with the {product_purchased}. Please assist._x000a__x000a_It's an open-source version of the.NET Framework 4.0 by @erick._x000a__x000a_The project name is ä¸Šæ˜Ÿ, I've reviewed the troubleshooting steps on the official support website, but they didn't resolve the problem."/>
    <x v="2"/>
    <m/>
    <x v="0"/>
    <s v="Chat"/>
    <m/>
    <m/>
    <x v="0"/>
    <x v="2"/>
    <x v="4"/>
    <x v="0"/>
    <x v="0"/>
    <x v="1"/>
    <n v="0.6875"/>
  </r>
  <r>
    <n v="5014"/>
    <s v="Daniel Brown"/>
    <s v="dayjonathan@example.org"/>
    <n v="18"/>
    <s v="Other"/>
    <x v="23"/>
    <d v="2021-11-21T00:00:00"/>
    <x v="3"/>
    <s v="Software bug"/>
    <s v="I've encountered a data loss issue with my {product_purchased}. All the files and documents seem to have disappeared. Can you guide me on how to retrieve them?_x000a__x000a_â€¢ I can't remember when we started this. Is there I've tried using different cables, adapters, or peripherals with my {product_purchased}, but the issue persists."/>
    <x v="1"/>
    <s v="Card employee his house financial hope city."/>
    <x v="0"/>
    <s v="Phone"/>
    <d v="2023-06-01T17:55:43"/>
    <d v="2023-06-01T13:21:43"/>
    <x v="2"/>
    <x v="9"/>
    <x v="3"/>
    <x v="1"/>
    <x v="1"/>
    <x v="1"/>
    <n v="0.26874999999999999"/>
  </r>
  <r>
    <n v="5015"/>
    <s v="Robert Fisher"/>
    <s v="bwatkins@example.org"/>
    <n v="68"/>
    <s v="Male"/>
    <x v="39"/>
    <d v="2020-08-13T00:00:00"/>
    <x v="4"/>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x v="1"/>
    <s v="Mr field true note hour responsibility Republican."/>
    <x v="2"/>
    <s v="Email"/>
    <d v="2023-06-01T12:52:45"/>
    <d v="2023-06-01T21:29:45"/>
    <x v="3"/>
    <x v="3"/>
    <x v="5"/>
    <x v="1"/>
    <x v="1"/>
    <x v="1"/>
    <n v="0.24374999999999999"/>
  </r>
  <r>
    <n v="5016"/>
    <s v="Tonya Daniel"/>
    <s v="nunezmelissa@example.net"/>
    <n v="38"/>
    <s v="Male"/>
    <x v="35"/>
    <d v="2021-05-31T00:00:00"/>
    <x v="3"/>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x v="0"/>
    <m/>
    <x v="1"/>
    <s v="Social media"/>
    <d v="2023-06-01T11:06:46"/>
    <m/>
    <x v="0"/>
    <x v="10"/>
    <x v="1"/>
    <x v="1"/>
    <x v="0"/>
    <x v="0"/>
    <n v="0.24374999999999999"/>
  </r>
  <r>
    <n v="5017"/>
    <s v="Barbara Rogers"/>
    <s v="grahamjoseph@example.org"/>
    <n v="70"/>
    <s v="Male"/>
    <x v="7"/>
    <d v="2021-08-28T00:00:00"/>
    <x v="1"/>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x v="2"/>
    <m/>
    <x v="2"/>
    <s v="Email"/>
    <m/>
    <m/>
    <x v="0"/>
    <x v="2"/>
    <x v="5"/>
    <x v="0"/>
    <x v="0"/>
    <x v="1"/>
    <n v="0.64375000000000004"/>
  </r>
  <r>
    <n v="5018"/>
    <s v="Mary Larson"/>
    <s v="lisa21@example.org"/>
    <n v="33"/>
    <s v="Male"/>
    <x v="3"/>
    <d v="2020-11-11T00:00:00"/>
    <x v="0"/>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x v="2"/>
    <m/>
    <x v="1"/>
    <s v="Social media"/>
    <m/>
    <m/>
    <x v="0"/>
    <x v="1"/>
    <x v="3"/>
    <x v="1"/>
    <x v="0"/>
    <x v="1"/>
    <n v="0.65625"/>
  </r>
  <r>
    <n v="5019"/>
    <s v="Victoria Gibbs"/>
    <s v="martintroy@example.org"/>
    <n v="44"/>
    <s v="Female"/>
    <x v="16"/>
    <d v="2020-08-19T00:00:00"/>
    <x v="2"/>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x v="1"/>
    <s v="Measure available none site."/>
    <x v="0"/>
    <s v="Email"/>
    <d v="2023-06-01T10:29:51"/>
    <d v="2023-06-01T16:31:51"/>
    <x v="2"/>
    <x v="5"/>
    <x v="5"/>
    <x v="1"/>
    <x v="1"/>
    <x v="1"/>
    <n v="0.21875"/>
  </r>
  <r>
    <n v="5020"/>
    <s v="Andrew Jones"/>
    <s v="pharris@example.net"/>
    <n v="32"/>
    <s v="Other"/>
    <x v="29"/>
    <d v="2020-05-27T00:00:00"/>
    <x v="4"/>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x v="2"/>
    <m/>
    <x v="2"/>
    <s v="Social media"/>
    <m/>
    <m/>
    <x v="0"/>
    <x v="1"/>
    <x v="1"/>
    <x v="0"/>
    <x v="0"/>
    <x v="1"/>
    <n v="0.71875"/>
  </r>
  <r>
    <n v="5021"/>
    <s v="Juan Gonzalez"/>
    <s v="michael41@example.net"/>
    <n v="60"/>
    <s v="Male"/>
    <x v="15"/>
    <d v="2021-02-27T00:00:00"/>
    <x v="2"/>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x v="2"/>
    <m/>
    <x v="1"/>
    <s v="Phone"/>
    <m/>
    <m/>
    <x v="0"/>
    <x v="2"/>
    <x v="4"/>
    <x v="1"/>
    <x v="0"/>
    <x v="1"/>
    <n v="0.6875"/>
  </r>
  <r>
    <n v="5022"/>
    <s v="Kim Sawyer"/>
    <s v="ysmith@example.net"/>
    <n v="37"/>
    <s v="Male"/>
    <x v="0"/>
    <d v="2021-05-18T00:00:00"/>
    <x v="2"/>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x v="0"/>
    <m/>
    <x v="0"/>
    <s v="Phone"/>
    <d v="2023-06-01T20:11:56"/>
    <m/>
    <x v="0"/>
    <x v="0"/>
    <x v="1"/>
    <x v="0"/>
    <x v="0"/>
    <x v="0"/>
    <n v="0.80625000000000002"/>
  </r>
  <r>
    <n v="5023"/>
    <s v="Suzanne Hart"/>
    <s v="clarkemarcus@example.org"/>
    <n v="47"/>
    <s v="Female"/>
    <x v="32"/>
    <d v="2020-03-12T00:00:00"/>
    <x v="0"/>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x v="0"/>
    <m/>
    <x v="2"/>
    <s v="Phone"/>
    <d v="2023-06-01T14:31:56"/>
    <m/>
    <x v="0"/>
    <x v="6"/>
    <x v="0"/>
    <x v="1"/>
    <x v="0"/>
    <x v="0"/>
    <n v="0.47499999999999998"/>
  </r>
  <r>
    <n v="5024"/>
    <s v="Matthew Jones"/>
    <s v="mrobbins@example.com"/>
    <n v="39"/>
    <s v="Female"/>
    <x v="13"/>
    <d v="2021-09-30T00:00:00"/>
    <x v="0"/>
    <s v="Installation support"/>
    <s v="I'm having an issue with the {product_purchased}. Please assist. I've noticed a sudden decrease in battery life on my {product_purchased}. It used to last much longer."/>
    <x v="0"/>
    <m/>
    <x v="2"/>
    <s v="Phone"/>
    <d v="2023-06-01T17:14:56"/>
    <m/>
    <x v="0"/>
    <x v="0"/>
    <x v="9"/>
    <x v="1"/>
    <x v="0"/>
    <x v="0"/>
    <n v="0.8"/>
  </r>
  <r>
    <n v="5025"/>
    <s v="David Bradshaw"/>
    <s v="sherryknight@example.org"/>
    <n v="66"/>
    <s v="Male"/>
    <x v="28"/>
    <d v="2021-01-13T00:00:00"/>
    <x v="2"/>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x v="1"/>
    <s v="Decide do sell into address western report."/>
    <x v="3"/>
    <s v="Email"/>
    <d v="2023-06-01T23:15:58"/>
    <d v="2023-06-01T09:12:58"/>
    <x v="1"/>
    <x v="4"/>
    <x v="6"/>
    <x v="1"/>
    <x v="1"/>
    <x v="1"/>
    <n v="0.51875000000000004"/>
  </r>
  <r>
    <n v="5026"/>
    <s v="Brandi Johnson"/>
    <s v="dbryant@example.net"/>
    <n v="69"/>
    <s v="Female"/>
    <x v="16"/>
    <d v="2020-10-09T00:00:00"/>
    <x v="0"/>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x v="0"/>
    <m/>
    <x v="3"/>
    <s v="Social media"/>
    <d v="2023-06-01T16:55:00"/>
    <m/>
    <x v="0"/>
    <x v="1"/>
    <x v="7"/>
    <x v="1"/>
    <x v="0"/>
    <x v="0"/>
    <n v="0.79374999999999996"/>
  </r>
  <r>
    <n v="5027"/>
    <s v="Jordan Moran"/>
    <s v="troysmith@example.net"/>
    <n v="61"/>
    <s v="Female"/>
    <x v="32"/>
    <d v="2020-04-23T00:00:00"/>
    <x v="2"/>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x v="0"/>
    <m/>
    <x v="0"/>
    <s v="Social media"/>
    <d v="2023-06-01T06:00:01"/>
    <m/>
    <x v="0"/>
    <x v="1"/>
    <x v="11"/>
    <x v="0"/>
    <x v="0"/>
    <x v="0"/>
    <n v="0.65625"/>
  </r>
  <r>
    <n v="5028"/>
    <s v="Jordan Kennedy"/>
    <s v="dmccall@example.net"/>
    <n v="43"/>
    <s v="Female"/>
    <x v="27"/>
    <d v="2021-05-08T00:00:00"/>
    <x v="0"/>
    <s v="Cancellation request"/>
    <s v="I'm having an issue with the {product_purchased}. Please assist. I've followed the troubleshooting steps mentioned in the user manual, but the issue persists."/>
    <x v="2"/>
    <m/>
    <x v="2"/>
    <s v="Phone"/>
    <m/>
    <m/>
    <x v="0"/>
    <x v="6"/>
    <x v="1"/>
    <x v="0"/>
    <x v="0"/>
    <x v="1"/>
    <n v="0.38124999999999998"/>
  </r>
  <r>
    <n v="5029"/>
    <s v="Brian Lee"/>
    <s v="travis78@example.net"/>
    <n v="50"/>
    <s v="Male"/>
    <x v="21"/>
    <d v="2021-12-26T00:00:00"/>
    <x v="1"/>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x v="1"/>
    <s v="Foreign travel first on become."/>
    <x v="3"/>
    <s v="Social media"/>
    <d v="2023-06-01T12:43:03"/>
    <d v="2023-06-01T00:55:03"/>
    <x v="3"/>
    <x v="4"/>
    <x v="10"/>
    <x v="1"/>
    <x v="1"/>
    <x v="1"/>
    <n v="0.41875000000000001"/>
  </r>
  <r>
    <n v="5030"/>
    <s v="Mrs. Cheyenne Ross"/>
    <s v="joshua84@example.org"/>
    <n v="68"/>
    <s v="Male"/>
    <x v="30"/>
    <d v="2020-07-06T00:00:00"/>
    <x v="2"/>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x v="1"/>
    <s v="Information best cause boy."/>
    <x v="2"/>
    <s v="Social media"/>
    <d v="2023-06-01T05:07:04"/>
    <d v="2023-06-01T04:08:04"/>
    <x v="3"/>
    <x v="1"/>
    <x v="2"/>
    <x v="1"/>
    <x v="1"/>
    <x v="1"/>
    <n v="0.65"/>
  </r>
  <r>
    <n v="5031"/>
    <s v="Sandra Smith"/>
    <s v="joylawrence@example.org"/>
    <n v="54"/>
    <s v="Female"/>
    <x v="0"/>
    <d v="2021-01-29T00:00:00"/>
    <x v="3"/>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x v="0"/>
    <m/>
    <x v="3"/>
    <s v="Phone"/>
    <d v="2023-06-01T13:31:06"/>
    <m/>
    <x v="0"/>
    <x v="1"/>
    <x v="6"/>
    <x v="1"/>
    <x v="0"/>
    <x v="0"/>
    <n v="0.79374999999999996"/>
  </r>
  <r>
    <n v="5032"/>
    <s v="Daniel Warren"/>
    <s v="carlsonjessica@example.net"/>
    <n v="25"/>
    <s v="Female"/>
    <x v="1"/>
    <d v="2020-11-28T00:00:00"/>
    <x v="2"/>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x v="2"/>
    <m/>
    <x v="0"/>
    <s v="Phone"/>
    <m/>
    <m/>
    <x v="0"/>
    <x v="3"/>
    <x v="3"/>
    <x v="0"/>
    <x v="0"/>
    <x v="1"/>
    <n v="0.22500000000000001"/>
  </r>
  <r>
    <n v="5033"/>
    <s v="Devin Hicks"/>
    <s v="raymond98@example.org"/>
    <n v="48"/>
    <s v="Male"/>
    <x v="37"/>
    <d v="2021-05-13T00:00:00"/>
    <x v="4"/>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x v="0"/>
    <m/>
    <x v="2"/>
    <s v="Chat"/>
    <d v="2023-06-01T17:58:09"/>
    <m/>
    <x v="0"/>
    <x v="2"/>
    <x v="1"/>
    <x v="1"/>
    <x v="0"/>
    <x v="0"/>
    <n v="0.72499999999999998"/>
  </r>
  <r>
    <n v="5034"/>
    <s v="Meghan Chavez"/>
    <s v="omurray@example.net"/>
    <n v="22"/>
    <s v="Other"/>
    <x v="8"/>
    <d v="2020-04-01T00:00:00"/>
    <x v="0"/>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x v="2"/>
    <m/>
    <x v="2"/>
    <s v="Email"/>
    <m/>
    <m/>
    <x v="0"/>
    <x v="2"/>
    <x v="11"/>
    <x v="0"/>
    <x v="0"/>
    <x v="1"/>
    <n v="0.65"/>
  </r>
  <r>
    <n v="5035"/>
    <s v="David Park"/>
    <s v="jschmidt@example.com"/>
    <n v="58"/>
    <s v="Female"/>
    <x v="1"/>
    <d v="2021-06-12T00:00:00"/>
    <x v="3"/>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x v="2"/>
    <m/>
    <x v="3"/>
    <s v="Phone"/>
    <m/>
    <m/>
    <x v="0"/>
    <x v="1"/>
    <x v="8"/>
    <x v="1"/>
    <x v="0"/>
    <x v="1"/>
    <n v="0.64375000000000004"/>
  </r>
  <r>
    <n v="5036"/>
    <s v="Oscar Ramsey"/>
    <s v="jaredturner@example.org"/>
    <n v="29"/>
    <s v="Other"/>
    <x v="24"/>
    <d v="2021-02-25T00:00:00"/>
    <x v="0"/>
    <s v="Payment issue"/>
    <s v="I'm having an issue with the {product_purchased}. Please assist._x000a__x000a_0x4e7fa5c7f142056bfe14cb2_x000a__x000a_0x4e78b48e7e34 I rely heavily on my {product_purchased} for my daily tasks, and this issue is hindering my productivity."/>
    <x v="2"/>
    <m/>
    <x v="2"/>
    <s v="Social media"/>
    <m/>
    <m/>
    <x v="0"/>
    <x v="6"/>
    <x v="4"/>
    <x v="0"/>
    <x v="0"/>
    <x v="1"/>
    <n v="0.39374999999999999"/>
  </r>
  <r>
    <n v="5037"/>
    <s v="Victoria Ramos"/>
    <s v="oburton@example.net"/>
    <n v="49"/>
    <s v="Female"/>
    <x v="18"/>
    <d v="2020-09-08T00:00:00"/>
    <x v="4"/>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x v="0"/>
    <m/>
    <x v="2"/>
    <s v="Phone"/>
    <d v="2023-06-01T17:14:15"/>
    <m/>
    <x v="0"/>
    <x v="2"/>
    <x v="9"/>
    <x v="1"/>
    <x v="0"/>
    <x v="0"/>
    <n v="0.61250000000000004"/>
  </r>
  <r>
    <n v="5038"/>
    <s v="William Adkins"/>
    <s v="richardsbrittney@example.com"/>
    <n v="52"/>
    <s v="Female"/>
    <x v="9"/>
    <d v="2020-03-07T00:00:00"/>
    <x v="2"/>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x v="0"/>
    <m/>
    <x v="3"/>
    <s v="Phone"/>
    <d v="2023-06-01T13:09:17"/>
    <m/>
    <x v="0"/>
    <x v="0"/>
    <x v="0"/>
    <x v="1"/>
    <x v="0"/>
    <x v="0"/>
    <n v="0.76875000000000004"/>
  </r>
  <r>
    <n v="5039"/>
    <s v="Adam Nelson"/>
    <s v="ksmith@example.net"/>
    <n v="21"/>
    <s v="Other"/>
    <x v="27"/>
    <d v="2021-06-22T00:00:00"/>
    <x v="3"/>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x v="0"/>
    <m/>
    <x v="2"/>
    <s v="Social media"/>
    <d v="2023-06-01T02:37:19"/>
    <m/>
    <x v="0"/>
    <x v="6"/>
    <x v="8"/>
    <x v="1"/>
    <x v="0"/>
    <x v="0"/>
    <n v="0.46250000000000002"/>
  </r>
  <r>
    <n v="5040"/>
    <s v="Leslie Douglas"/>
    <s v="carolinebrandt@example.org"/>
    <n v="30"/>
    <s v="Male"/>
    <x v="3"/>
    <d v="2021-05-19T00:00:00"/>
    <x v="0"/>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x v="0"/>
    <m/>
    <x v="3"/>
    <s v="Email"/>
    <d v="2023-06-01T01:50:20"/>
    <m/>
    <x v="0"/>
    <x v="8"/>
    <x v="1"/>
    <x v="1"/>
    <x v="0"/>
    <x v="0"/>
    <n v="0.20624999999999999"/>
  </r>
  <r>
    <n v="5041"/>
    <s v="Clayton Clark"/>
    <s v="denise27@example.net"/>
    <n v="32"/>
    <s v="Male"/>
    <x v="27"/>
    <d v="2021-09-13T00:00:00"/>
    <x v="2"/>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x v="1"/>
    <s v="Letter window build laugh away."/>
    <x v="2"/>
    <s v="Email"/>
    <d v="2023-06-01T22:30:22"/>
    <d v="2023-06-01T09:10:22"/>
    <x v="1"/>
    <x v="10"/>
    <x v="9"/>
    <x v="1"/>
    <x v="1"/>
    <x v="1"/>
    <n v="0.22500000000000001"/>
  </r>
  <r>
    <n v="5042"/>
    <s v="Kari Morgan"/>
    <s v="hayeskyle@example.com"/>
    <n v="49"/>
    <s v="Male"/>
    <x v="22"/>
    <d v="2021-11-14T00:00:00"/>
    <x v="4"/>
    <s v="Payment issue"/>
    <s v="My {product_purchased} crashed, and I lost all the data stored on it. Is there any way to recover the lost data?_x000a__x000a_https://github.com/wakk/recyclary.git/index. I've checked for any available software updates for my {product_purchased}, but there are none."/>
    <x v="1"/>
    <s v="Foot study world save agent seek lead another."/>
    <x v="0"/>
    <s v="Phone"/>
    <d v="2023-06-01T01:50:24"/>
    <d v="2023-06-01T17:50:24"/>
    <x v="2"/>
    <x v="3"/>
    <x v="3"/>
    <x v="1"/>
    <x v="1"/>
    <x v="1"/>
    <n v="0.22500000000000001"/>
  </r>
  <r>
    <n v="5043"/>
    <s v="Matthew Lam"/>
    <s v="dananewman@example.net"/>
    <n v="63"/>
    <s v="Male"/>
    <x v="17"/>
    <d v="2021-08-04T00:00:00"/>
    <x v="1"/>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x v="1"/>
    <s v="Professor public continue."/>
    <x v="0"/>
    <s v="Social media"/>
    <d v="2023-06-01T03:47:25"/>
    <d v="2023-06-01T23:34:25"/>
    <x v="5"/>
    <x v="7"/>
    <x v="5"/>
    <x v="1"/>
    <x v="1"/>
    <x v="1"/>
    <n v="0.23749999999999999"/>
  </r>
  <r>
    <n v="5044"/>
    <s v="Karen Martinez"/>
    <s v="brandon51@example.com"/>
    <n v="68"/>
    <s v="Other"/>
    <x v="2"/>
    <d v="2021-04-20T00:00:00"/>
    <x v="1"/>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x v="0"/>
    <m/>
    <x v="2"/>
    <s v="Chat"/>
    <d v="2023-06-01T04:17:27"/>
    <m/>
    <x v="0"/>
    <x v="1"/>
    <x v="11"/>
    <x v="1"/>
    <x v="0"/>
    <x v="0"/>
    <n v="0.65625"/>
  </r>
  <r>
    <n v="5045"/>
    <s v="Christopher West"/>
    <s v="daniel12@example.org"/>
    <n v="33"/>
    <s v="Female"/>
    <x v="19"/>
    <d v="2021-02-23T00:00:00"/>
    <x v="2"/>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x v="0"/>
    <m/>
    <x v="3"/>
    <s v="Phone"/>
    <d v="2023-06-01T07:05:27"/>
    <m/>
    <x v="0"/>
    <x v="6"/>
    <x v="4"/>
    <x v="1"/>
    <x v="0"/>
    <x v="0"/>
    <n v="0.39374999999999999"/>
  </r>
  <r>
    <n v="5046"/>
    <s v="Daniel Schneider"/>
    <s v="kaylaward@example.net"/>
    <n v="38"/>
    <s v="Female"/>
    <x v="39"/>
    <d v="2021-04-27T00:00:00"/>
    <x v="4"/>
    <s v="Network problem"/>
    <s v="I'm having an issue with the {product_purchased}. Please assist._x000a__x000a_I'm having an issue with the {product_purchased}. Please assist. I've tried clearing the cache and data for the {product_purchased} app, but the issue persists."/>
    <x v="0"/>
    <m/>
    <x v="2"/>
    <s v="Social media"/>
    <d v="2023-06-01T15:20:28"/>
    <m/>
    <x v="0"/>
    <x v="1"/>
    <x v="11"/>
    <x v="1"/>
    <x v="0"/>
    <x v="0"/>
    <n v="0.65625"/>
  </r>
  <r>
    <n v="5047"/>
    <s v="Tonya Howe"/>
    <s v="paula15@example.org"/>
    <n v="32"/>
    <s v="Female"/>
    <x v="18"/>
    <d v="2020-11-19T00:00:00"/>
    <x v="2"/>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x v="1"/>
    <s v="Heavy generation visit major."/>
    <x v="3"/>
    <s v="Phone"/>
    <d v="2023-06-01T10:57:30"/>
    <d v="2023-06-01T12:27:30"/>
    <x v="1"/>
    <x v="6"/>
    <x v="3"/>
    <x v="1"/>
    <x v="1"/>
    <x v="1"/>
    <n v="0.51875000000000004"/>
  </r>
  <r>
    <n v="5048"/>
    <s v="Dr. Charles Woods"/>
    <s v="alicemaddox@example.org"/>
    <n v="42"/>
    <s v="Female"/>
    <x v="19"/>
    <d v="2021-08-23T00:00:00"/>
    <x v="1"/>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x v="1"/>
    <s v="Race account since impact first piece."/>
    <x v="1"/>
    <s v="Email"/>
    <d v="2023-06-01T10:15:31"/>
    <d v="2023-06-01T10:10:31"/>
    <x v="3"/>
    <x v="4"/>
    <x v="5"/>
    <x v="1"/>
    <x v="1"/>
    <x v="1"/>
    <n v="0.42499999999999999"/>
  </r>
  <r>
    <n v="5049"/>
    <s v="Brittany Fischer"/>
    <s v="candace49@example.org"/>
    <n v="68"/>
    <s v="Other"/>
    <x v="22"/>
    <d v="2021-05-17T00:00:00"/>
    <x v="1"/>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x v="2"/>
    <m/>
    <x v="1"/>
    <s v="Chat"/>
    <m/>
    <m/>
    <x v="0"/>
    <x v="6"/>
    <x v="1"/>
    <x v="1"/>
    <x v="0"/>
    <x v="1"/>
    <n v="0.38124999999999998"/>
  </r>
  <r>
    <n v="5050"/>
    <s v="Jennifer Miller"/>
    <s v="jasminelee@example.com"/>
    <n v="32"/>
    <s v="Other"/>
    <x v="26"/>
    <d v="2021-02-02T00:00:00"/>
    <x v="3"/>
    <s v="Software bug"/>
    <s v="The {product_purchased} is unable to establish a stable internet connection. It keeps disconnecting intermittently. How can I troubleshoot this network problem? I've checked for software updates, and my {product_purchased} is already running the latest version."/>
    <x v="0"/>
    <m/>
    <x v="0"/>
    <s v="Phone"/>
    <d v="2023-06-01T09:53:33"/>
    <m/>
    <x v="0"/>
    <x v="9"/>
    <x v="4"/>
    <x v="0"/>
    <x v="0"/>
    <x v="0"/>
    <n v="0.24374999999999999"/>
  </r>
  <r>
    <n v="5051"/>
    <s v="Sarah Watson"/>
    <s v="kaitlyngarcia@example.org"/>
    <n v="26"/>
    <s v="Male"/>
    <x v="10"/>
    <d v="2020-07-26T00:00:00"/>
    <x v="2"/>
    <s v="Product setup"/>
    <s v="I'm having an issue with the {product_purchased}. Please assist._x000a__x000a_[13:29:29]SAY: Guzon Ganbeludo/Ghetsys : That's awesome. I'll let you know when I This problem started occurring after the recent software update. I haven't made any other changes to the device."/>
    <x v="0"/>
    <m/>
    <x v="0"/>
    <s v="Email"/>
    <d v="2023-06-01T02:53:35"/>
    <m/>
    <x v="0"/>
    <x v="0"/>
    <x v="2"/>
    <x v="0"/>
    <x v="0"/>
    <x v="0"/>
    <n v="1.0687500000000001"/>
  </r>
  <r>
    <n v="5052"/>
    <s v="Johnny Carson"/>
    <s v="wmcpherson@example.net"/>
    <n v="70"/>
    <s v="Male"/>
    <x v="29"/>
    <d v="2020-03-06T00:00:00"/>
    <x v="3"/>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x v="0"/>
    <m/>
    <x v="0"/>
    <s v="Email"/>
    <d v="2023-06-01T06:04:37"/>
    <m/>
    <x v="0"/>
    <x v="7"/>
    <x v="0"/>
    <x v="0"/>
    <x v="0"/>
    <x v="0"/>
    <n v="0.20624999999999999"/>
  </r>
  <r>
    <n v="5053"/>
    <s v="Michael Ferguson"/>
    <s v="bbell@example.com"/>
    <n v="44"/>
    <s v="Other"/>
    <x v="17"/>
    <d v="2021-11-02T00:00:00"/>
    <x v="4"/>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x v="2"/>
    <m/>
    <x v="2"/>
    <s v="Phone"/>
    <m/>
    <m/>
    <x v="0"/>
    <x v="4"/>
    <x v="3"/>
    <x v="0"/>
    <x v="0"/>
    <x v="1"/>
    <n v="0.41875000000000001"/>
  </r>
  <r>
    <n v="5054"/>
    <s v="Nathan Wise Jr."/>
    <s v="jordanandrea@example.net"/>
    <n v="20"/>
    <s v="Other"/>
    <x v="39"/>
    <d v="2020-09-12T00:00:00"/>
    <x v="4"/>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x v="1"/>
    <s v="Force school part."/>
    <x v="1"/>
    <s v="Email"/>
    <d v="2023-06-01T18:21:40"/>
    <d v="2023-06-01T07:45:40"/>
    <x v="1"/>
    <x v="0"/>
    <x v="9"/>
    <x v="1"/>
    <x v="1"/>
    <x v="1"/>
    <n v="0.8"/>
  </r>
  <r>
    <n v="5055"/>
    <s v="Savannah Castaneda"/>
    <s v="mgibbs@example.org"/>
    <n v="36"/>
    <s v="Male"/>
    <x v="15"/>
    <d v="2020-05-17T00:00:00"/>
    <x v="0"/>
    <s v="Data loss"/>
    <s v="I'm having an issue with the {product_purchased}. Please assist._x000a__x000a_0.00 in 1 of 3 (25 votes) I've noticed that the issue occurs consistently when I use a specific feature or application on my {product_purchased}."/>
    <x v="0"/>
    <m/>
    <x v="1"/>
    <s v="Social media"/>
    <d v="2023-05-31T23:57:41"/>
    <m/>
    <x v="0"/>
    <x v="10"/>
    <x v="1"/>
    <x v="1"/>
    <x v="0"/>
    <x v="0"/>
    <n v="0.24374999999999999"/>
  </r>
  <r>
    <n v="5056"/>
    <s v="Joanne Andersen"/>
    <s v="penamallory@example.org"/>
    <n v="70"/>
    <s v="Female"/>
    <x v="8"/>
    <d v="2020-06-21T00:00:00"/>
    <x v="0"/>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x v="0"/>
    <m/>
    <x v="0"/>
    <s v="Phone"/>
    <d v="2023-06-01T15:58:42"/>
    <m/>
    <x v="0"/>
    <x v="6"/>
    <x v="8"/>
    <x v="0"/>
    <x v="0"/>
    <x v="0"/>
    <n v="0.46250000000000002"/>
  </r>
  <r>
    <n v="5057"/>
    <s v="Kelly Page"/>
    <s v="chloe63@example.com"/>
    <n v="42"/>
    <s v="Female"/>
    <x v="29"/>
    <d v="2021-12-02T00:00:00"/>
    <x v="4"/>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x v="2"/>
    <m/>
    <x v="1"/>
    <s v="Chat"/>
    <m/>
    <m/>
    <x v="0"/>
    <x v="0"/>
    <x v="10"/>
    <x v="1"/>
    <x v="0"/>
    <x v="1"/>
    <n v="0.78125"/>
  </r>
  <r>
    <n v="5058"/>
    <s v="James Larson"/>
    <s v="garrettmiranda@example.net"/>
    <n v="64"/>
    <s v="Male"/>
    <x v="38"/>
    <d v="2021-04-21T00:00:00"/>
    <x v="1"/>
    <s v="Hardware issue"/>
    <s v="I'm having an issue with the {product_purchased}. Please assist. #1: http://www.gearbest.com/item/8694053/N-Day-Ranger-S-Elegant-S I've noticed that the issue occurs consistently when I use a specific feature or application on my {product_purchased}."/>
    <x v="0"/>
    <m/>
    <x v="3"/>
    <s v="Chat"/>
    <d v="2023-06-01T03:33:46"/>
    <m/>
    <x v="0"/>
    <x v="7"/>
    <x v="11"/>
    <x v="1"/>
    <x v="0"/>
    <x v="0"/>
    <n v="0.23749999999999999"/>
  </r>
  <r>
    <n v="5059"/>
    <s v="Anthony Martin"/>
    <s v="kyle46@example.org"/>
    <n v="55"/>
    <s v="Other"/>
    <x v="9"/>
    <d v="2021-11-21T00:00:00"/>
    <x v="3"/>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x v="1"/>
    <s v="Long spend make compare."/>
    <x v="3"/>
    <s v="Chat"/>
    <d v="2023-06-01T19:31:46"/>
    <d v="2023-06-01T04:38:46"/>
    <x v="5"/>
    <x v="2"/>
    <x v="3"/>
    <x v="1"/>
    <x v="1"/>
    <x v="1"/>
    <n v="0.6"/>
  </r>
  <r>
    <n v="5060"/>
    <s v="Caitlin Hughes DDS"/>
    <s v="emilyvasquez@example.org"/>
    <n v="70"/>
    <s v="Male"/>
    <x v="29"/>
    <d v="2021-03-14T00:00:00"/>
    <x v="4"/>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x v="2"/>
    <m/>
    <x v="0"/>
    <s v="Phone"/>
    <m/>
    <m/>
    <x v="0"/>
    <x v="0"/>
    <x v="0"/>
    <x v="0"/>
    <x v="0"/>
    <x v="1"/>
    <n v="0.76875000000000004"/>
  </r>
  <r>
    <n v="5061"/>
    <s v="James Odom"/>
    <s v="michelle45@example.net"/>
    <n v="57"/>
    <s v="Male"/>
    <x v="32"/>
    <d v="2020-03-03T00:00:00"/>
    <x v="4"/>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x v="1"/>
    <s v="Yeah indeed join rate degree success size."/>
    <x v="1"/>
    <s v="Chat"/>
    <d v="2023-06-01T12:24:49"/>
    <d v="2023-06-01T07:29:49"/>
    <x v="1"/>
    <x v="6"/>
    <x v="0"/>
    <x v="1"/>
    <x v="1"/>
    <x v="1"/>
    <n v="0.47499999999999998"/>
  </r>
  <r>
    <n v="5062"/>
    <s v="Rebecca Smith"/>
    <s v="rhonda32@example.org"/>
    <n v="56"/>
    <s v="Male"/>
    <x v="27"/>
    <d v="2020-04-16T00:00:00"/>
    <x v="2"/>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x v="0"/>
    <m/>
    <x v="1"/>
    <s v="Social media"/>
    <d v="2023-06-01T22:04:51"/>
    <m/>
    <x v="0"/>
    <x v="0"/>
    <x v="11"/>
    <x v="1"/>
    <x v="0"/>
    <x v="0"/>
    <n v="0.875"/>
  </r>
  <r>
    <n v="5063"/>
    <s v="Emily Phillips"/>
    <s v="nhicks@example.net"/>
    <n v="48"/>
    <s v="Other"/>
    <x v="39"/>
    <d v="2021-09-28T00:00:00"/>
    <x v="4"/>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x v="2"/>
    <m/>
    <x v="1"/>
    <s v="Chat"/>
    <m/>
    <m/>
    <x v="0"/>
    <x v="1"/>
    <x v="9"/>
    <x v="1"/>
    <x v="0"/>
    <x v="1"/>
    <n v="0.73124999999999996"/>
  </r>
  <r>
    <n v="5064"/>
    <s v="Patrick Dyer"/>
    <s v="gonzalezaaron@example.net"/>
    <n v="32"/>
    <s v="Male"/>
    <x v="28"/>
    <d v="2020-01-27T00:00:00"/>
    <x v="4"/>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x v="2"/>
    <m/>
    <x v="0"/>
    <s v="Phone"/>
    <m/>
    <m/>
    <x v="0"/>
    <x v="1"/>
    <x v="6"/>
    <x v="0"/>
    <x v="0"/>
    <x v="1"/>
    <n v="0.79374999999999996"/>
  </r>
  <r>
    <n v="5065"/>
    <s v="Brandi Allen"/>
    <s v="craneduane@example.net"/>
    <n v="44"/>
    <s v="Other"/>
    <x v="37"/>
    <d v="2021-08-22T00:00:00"/>
    <x v="1"/>
    <s v="Network problem"/>
    <s v="I'm having an issue with the {product_purchased}. Please assist. Thank you. Product Name: The Prosecco Q5M3C1. I've gotten in touch with Mr Sarge to explain the problem. I I've checked the device settings and made sure that everything is configured correctly."/>
    <x v="1"/>
    <s v="Pm writer art blood truth theory."/>
    <x v="1"/>
    <s v="Chat"/>
    <d v="2023-06-01T06:18:56"/>
    <d v="2023-06-01T05:06:56"/>
    <x v="2"/>
    <x v="0"/>
    <x v="5"/>
    <x v="1"/>
    <x v="1"/>
    <x v="1"/>
    <n v="0.89375000000000004"/>
  </r>
  <r>
    <n v="5066"/>
    <s v="Jeffrey Gonzalez"/>
    <s v="mdavis@example.org"/>
    <n v="33"/>
    <s v="Female"/>
    <x v="5"/>
    <d v="2021-03-19T00:00:00"/>
    <x v="3"/>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x v="0"/>
    <m/>
    <x v="1"/>
    <s v="Phone"/>
    <d v="2023-06-01T18:37:57"/>
    <m/>
    <x v="0"/>
    <x v="0"/>
    <x v="0"/>
    <x v="1"/>
    <x v="0"/>
    <x v="0"/>
    <n v="0.76875000000000004"/>
  </r>
  <r>
    <n v="5067"/>
    <s v="Sarah Silva"/>
    <s v="martinezrose@example.com"/>
    <n v="45"/>
    <s v="Female"/>
    <x v="15"/>
    <d v="2021-02-15T00:00:00"/>
    <x v="2"/>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x v="0"/>
    <m/>
    <x v="3"/>
    <s v="Social media"/>
    <d v="2023-06-01T08:39:59"/>
    <m/>
    <x v="0"/>
    <x v="3"/>
    <x v="4"/>
    <x v="1"/>
    <x v="0"/>
    <x v="0"/>
    <n v="0.22500000000000001"/>
  </r>
  <r>
    <n v="5068"/>
    <s v="Michael Jones"/>
    <s v="joshua84@example.org"/>
    <n v="43"/>
    <s v="Female"/>
    <x v="29"/>
    <d v="2020-07-30T00:00:00"/>
    <x v="0"/>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x v="0"/>
    <m/>
    <x v="3"/>
    <s v="Social media"/>
    <d v="2023-06-01T19:06:01"/>
    <m/>
    <x v="0"/>
    <x v="6"/>
    <x v="2"/>
    <x v="1"/>
    <x v="0"/>
    <x v="0"/>
    <n v="0.47499999999999998"/>
  </r>
  <r>
    <n v="5069"/>
    <s v="Robin Sanchez"/>
    <s v="egreer@example.org"/>
    <n v="52"/>
    <s v="Male"/>
    <x v="3"/>
    <d v="2020-02-02T00:00:00"/>
    <x v="3"/>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x v="2"/>
    <m/>
    <x v="3"/>
    <s v="Social media"/>
    <m/>
    <m/>
    <x v="0"/>
    <x v="3"/>
    <x v="4"/>
    <x v="1"/>
    <x v="0"/>
    <x v="1"/>
    <n v="0.22500000000000001"/>
  </r>
  <r>
    <n v="5070"/>
    <s v="Robert Jones"/>
    <s v="rojasdanielle@example.com"/>
    <n v="54"/>
    <s v="Other"/>
    <x v="32"/>
    <d v="2020-01-12T00:00:00"/>
    <x v="2"/>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x v="2"/>
    <m/>
    <x v="3"/>
    <s v="Email"/>
    <m/>
    <m/>
    <x v="0"/>
    <x v="4"/>
    <x v="6"/>
    <x v="1"/>
    <x v="0"/>
    <x v="1"/>
    <n v="0.51875000000000004"/>
  </r>
  <r>
    <n v="5071"/>
    <s v="Christopher Warner"/>
    <s v="stephen42@example.org"/>
    <n v="19"/>
    <s v="Other"/>
    <x v="17"/>
    <d v="2020-08-20T00:00:00"/>
    <x v="1"/>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x v="2"/>
    <m/>
    <x v="2"/>
    <s v="Phone"/>
    <m/>
    <m/>
    <x v="0"/>
    <x v="10"/>
    <x v="5"/>
    <x v="0"/>
    <x v="0"/>
    <x v="1"/>
    <n v="0.16875000000000001"/>
  </r>
  <r>
    <n v="5072"/>
    <s v="Maria Davis"/>
    <s v="bryanknight@example.com"/>
    <n v="65"/>
    <s v="Other"/>
    <x v="37"/>
    <d v="2020-11-19T00:00:00"/>
    <x v="3"/>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x v="2"/>
    <m/>
    <x v="3"/>
    <s v="Email"/>
    <m/>
    <m/>
    <x v="0"/>
    <x v="6"/>
    <x v="3"/>
    <x v="1"/>
    <x v="0"/>
    <x v="1"/>
    <n v="0.51875000000000004"/>
  </r>
  <r>
    <n v="5073"/>
    <s v="Sue Kelly"/>
    <s v="jeremywhite@example.com"/>
    <n v="59"/>
    <s v="Female"/>
    <x v="3"/>
    <d v="2020-06-13T00:00:00"/>
    <x v="1"/>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x v="2"/>
    <m/>
    <x v="0"/>
    <s v="Chat"/>
    <m/>
    <m/>
    <x v="0"/>
    <x v="1"/>
    <x v="8"/>
    <x v="0"/>
    <x v="0"/>
    <x v="1"/>
    <n v="0.64375000000000004"/>
  </r>
  <r>
    <n v="5074"/>
    <s v="Tina Maldonado"/>
    <s v="jameshoward@example.com"/>
    <n v="19"/>
    <s v="Other"/>
    <x v="38"/>
    <d v="2020-01-08T00:00:00"/>
    <x v="3"/>
    <s v="Network problem"/>
    <s v="I'm having an issue with the {product_purchased}. Please assist. I've performed a factory reset on my {product_purchased}, hoping it would resolve the problem, but it didn't help."/>
    <x v="0"/>
    <m/>
    <x v="2"/>
    <s v="Social media"/>
    <d v="2023-06-01T05:44:10"/>
    <m/>
    <x v="0"/>
    <x v="2"/>
    <x v="6"/>
    <x v="1"/>
    <x v="0"/>
    <x v="0"/>
    <n v="0.73124999999999996"/>
  </r>
  <r>
    <n v="5075"/>
    <s v="Walter Delacruz"/>
    <s v="scott43@example.com"/>
    <n v="19"/>
    <s v="Other"/>
    <x v="35"/>
    <d v="2020-07-13T00:00:00"/>
    <x v="1"/>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x v="1"/>
    <s v="Learn stop matter page ask glass blood."/>
    <x v="3"/>
    <s v="Phone"/>
    <d v="2023-06-01T11:27:11"/>
    <d v="2023-06-01T03:02:11"/>
    <x v="2"/>
    <x v="0"/>
    <x v="2"/>
    <x v="1"/>
    <x v="1"/>
    <x v="1"/>
    <n v="1.0687500000000001"/>
  </r>
  <r>
    <n v="5076"/>
    <s v="Sheila Morgan"/>
    <s v="joshuaevans@example.com"/>
    <n v="26"/>
    <s v="Other"/>
    <x v="34"/>
    <d v="2021-04-05T00:00:00"/>
    <x v="2"/>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x v="0"/>
    <m/>
    <x v="2"/>
    <s v="Social media"/>
    <d v="2023-06-01T15:41:13"/>
    <m/>
    <x v="0"/>
    <x v="0"/>
    <x v="11"/>
    <x v="1"/>
    <x v="0"/>
    <x v="0"/>
    <n v="0.875"/>
  </r>
  <r>
    <n v="5077"/>
    <s v="Rebecca Smith"/>
    <s v="ugonzalez@example.com"/>
    <n v="60"/>
    <s v="Other"/>
    <x v="31"/>
    <d v="2020-04-16T00:00:00"/>
    <x v="3"/>
    <s v="Software bug"/>
    <s v="I'm having an issue with the {product_purchased}. Please assist. I've noticed a peculiar error message popping up on my {product_purchased} screen. It says '{error_message}'. What does it mean?"/>
    <x v="1"/>
    <s v="Consumer like another news."/>
    <x v="3"/>
    <s v="Phone"/>
    <d v="2023-06-01T12:55:13"/>
    <d v="2023-06-01T20:24:13"/>
    <x v="3"/>
    <x v="6"/>
    <x v="11"/>
    <x v="1"/>
    <x v="1"/>
    <x v="1"/>
    <n v="0.53125"/>
  </r>
  <r>
    <n v="5078"/>
    <s v="Melinda Mitchell"/>
    <s v="mccarthyjenna@example.net"/>
    <n v="25"/>
    <s v="Female"/>
    <x v="25"/>
    <d v="2021-01-24T00:00:00"/>
    <x v="3"/>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x v="1"/>
    <s v="Question recently national bad identify adult."/>
    <x v="0"/>
    <s v="Email"/>
    <d v="2023-06-01T06:55:14"/>
    <d v="2023-06-01T03:34:14"/>
    <x v="1"/>
    <x v="1"/>
    <x v="6"/>
    <x v="1"/>
    <x v="1"/>
    <x v="1"/>
    <n v="0.79374999999999996"/>
  </r>
  <r>
    <n v="5079"/>
    <s v="Steven Krause"/>
    <s v="saragarcia@example.net"/>
    <n v="33"/>
    <s v="Other"/>
    <x v="14"/>
    <d v="2020-01-05T00:00:00"/>
    <x v="1"/>
    <s v="Account access"/>
    <s v="I'm having an issue with the {product_purchased}. Please assist._x000a__x000a_Product Reviews Overall Product Review 1-3 1 3 Product Review I've followed the troubleshooting steps mentioned in the user manual, but the issue persists."/>
    <x v="0"/>
    <m/>
    <x v="1"/>
    <s v="Chat"/>
    <d v="2023-06-01T19:40:15"/>
    <m/>
    <x v="0"/>
    <x v="1"/>
    <x v="6"/>
    <x v="1"/>
    <x v="0"/>
    <x v="0"/>
    <n v="0.79374999999999996"/>
  </r>
  <r>
    <n v="5080"/>
    <s v="Dana Brooks"/>
    <s v="parkerbrittany@example.org"/>
    <n v="37"/>
    <s v="Male"/>
    <x v="24"/>
    <d v="2021-10-30T00:00:00"/>
    <x v="3"/>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x v="2"/>
    <m/>
    <x v="0"/>
    <s v="Email"/>
    <m/>
    <m/>
    <x v="0"/>
    <x v="6"/>
    <x v="7"/>
    <x v="0"/>
    <x v="0"/>
    <x v="1"/>
    <n v="0.48749999999999999"/>
  </r>
  <r>
    <n v="5081"/>
    <s v="Dr. Raymond Thompson"/>
    <s v="manuel89@example.org"/>
    <n v="49"/>
    <s v="Male"/>
    <x v="15"/>
    <d v="2020-05-11T00:00:00"/>
    <x v="2"/>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x v="0"/>
    <m/>
    <x v="3"/>
    <s v="Phone"/>
    <d v="2023-06-01T03:05:16"/>
    <m/>
    <x v="0"/>
    <x v="6"/>
    <x v="1"/>
    <x v="1"/>
    <x v="0"/>
    <x v="0"/>
    <n v="0.38124999999999998"/>
  </r>
  <r>
    <n v="5082"/>
    <s v="Pamela Christensen"/>
    <s v="kadams@example.net"/>
    <n v="65"/>
    <s v="Female"/>
    <x v="4"/>
    <d v="2020-07-30T00:00:00"/>
    <x v="1"/>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x v="0"/>
    <m/>
    <x v="2"/>
    <s v="Chat"/>
    <d v="2023-06-01T13:47:18"/>
    <m/>
    <x v="0"/>
    <x v="6"/>
    <x v="2"/>
    <x v="1"/>
    <x v="0"/>
    <x v="0"/>
    <n v="0.47499999999999998"/>
  </r>
  <r>
    <n v="5083"/>
    <s v="Jennifer Velez"/>
    <s v="mark86@example.org"/>
    <n v="46"/>
    <s v="Female"/>
    <x v="24"/>
    <d v="2020-07-02T00:00:00"/>
    <x v="4"/>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x v="1"/>
    <s v="Decision themselves different college I we."/>
    <x v="2"/>
    <s v="Chat"/>
    <d v="2023-06-01T12:37:20"/>
    <d v="2023-06-01T16:08:20"/>
    <x v="3"/>
    <x v="0"/>
    <x v="2"/>
    <x v="1"/>
    <x v="1"/>
    <x v="1"/>
    <n v="1.0687500000000001"/>
  </r>
  <r>
    <n v="5084"/>
    <s v="Christian Riggs"/>
    <s v="simpsonchristine@example.net"/>
    <n v="63"/>
    <s v="Female"/>
    <x v="18"/>
    <d v="2021-12-15T00:00:00"/>
    <x v="0"/>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x v="0"/>
    <m/>
    <x v="2"/>
    <s v="Email"/>
    <d v="2023-06-01T18:45:22"/>
    <m/>
    <x v="0"/>
    <x v="6"/>
    <x v="10"/>
    <x v="1"/>
    <x v="0"/>
    <x v="0"/>
    <n v="0.46875"/>
  </r>
  <r>
    <n v="5085"/>
    <s v="Seth Brennan"/>
    <s v="jeanette65@example.com"/>
    <n v="50"/>
    <s v="Other"/>
    <x v="0"/>
    <d v="2020-03-05T00:00:00"/>
    <x v="1"/>
    <s v="Software bug"/>
    <s v="I'm having an issue with the {product_purchased}. Please assist. I get 5-10 emails. [12:47:18 PM] &lt;hmm900&gt; but what is the next step? [12:47:12 This problem started occurring after the recent software update. I haven't made any other changes to the device."/>
    <x v="0"/>
    <m/>
    <x v="3"/>
    <s v="Phone"/>
    <d v="2023-06-01T12:28:23"/>
    <m/>
    <x v="0"/>
    <x v="4"/>
    <x v="0"/>
    <x v="1"/>
    <x v="0"/>
    <x v="0"/>
    <n v="0.36875000000000002"/>
  </r>
  <r>
    <n v="5086"/>
    <s v="David Hamilton"/>
    <s v="danieltorres@example.com"/>
    <n v="57"/>
    <s v="Female"/>
    <x v="24"/>
    <d v="2021-11-30T00:00:00"/>
    <x v="0"/>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x v="2"/>
    <m/>
    <x v="1"/>
    <s v="Email"/>
    <m/>
    <m/>
    <x v="0"/>
    <x v="1"/>
    <x v="3"/>
    <x v="1"/>
    <x v="0"/>
    <x v="1"/>
    <n v="0.65625"/>
  </r>
  <r>
    <n v="5087"/>
    <s v="John Mckinney"/>
    <s v="janice05@example.org"/>
    <n v="25"/>
    <s v="Male"/>
    <x v="30"/>
    <d v="2021-05-07T00:00:00"/>
    <x v="1"/>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x v="1"/>
    <s v="Today full wrong month morning parent since."/>
    <x v="2"/>
    <s v="Social media"/>
    <d v="2023-06-01T22:12:27"/>
    <d v="2023-06-01T15:53:27"/>
    <x v="3"/>
    <x v="7"/>
    <x v="1"/>
    <x v="1"/>
    <x v="1"/>
    <x v="1"/>
    <n v="0.23749999999999999"/>
  </r>
  <r>
    <n v="5088"/>
    <s v="Lisa Whitney"/>
    <s v="tylerross@example.net"/>
    <n v="56"/>
    <s v="Other"/>
    <x v="37"/>
    <d v="2020-02-15T00:00:00"/>
    <x v="0"/>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x v="0"/>
    <m/>
    <x v="1"/>
    <s v="Phone"/>
    <d v="2023-06-01T10:28:27"/>
    <m/>
    <x v="0"/>
    <x v="8"/>
    <x v="4"/>
    <x v="1"/>
    <x v="0"/>
    <x v="0"/>
    <n v="0.20624999999999999"/>
  </r>
  <r>
    <n v="5089"/>
    <s v="Matthew Morris"/>
    <s v="morajohn@example.net"/>
    <n v="24"/>
    <s v="Other"/>
    <x v="38"/>
    <d v="2021-06-07T00:00:00"/>
    <x v="2"/>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x v="0"/>
    <m/>
    <x v="2"/>
    <s v="Chat"/>
    <d v="2023-06-01T07:57:29"/>
    <m/>
    <x v="0"/>
    <x v="2"/>
    <x v="8"/>
    <x v="1"/>
    <x v="0"/>
    <x v="0"/>
    <n v="0.56874999999999998"/>
  </r>
  <r>
    <n v="5090"/>
    <s v="Mrs. Debra Davis"/>
    <s v="leerachel@example.com"/>
    <n v="24"/>
    <s v="Female"/>
    <x v="21"/>
    <d v="2021-10-24T00:00:00"/>
    <x v="1"/>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x v="0"/>
    <m/>
    <x v="2"/>
    <s v="Social media"/>
    <d v="2023-06-01T15:25:31"/>
    <m/>
    <x v="0"/>
    <x v="4"/>
    <x v="7"/>
    <x v="1"/>
    <x v="0"/>
    <x v="0"/>
    <n v="0.48125000000000001"/>
  </r>
  <r>
    <n v="5091"/>
    <s v="Darren Bartlett"/>
    <s v="hardylauren@example.net"/>
    <n v="31"/>
    <s v="Male"/>
    <x v="23"/>
    <d v="2020-10-05T00:00:00"/>
    <x v="3"/>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x v="0"/>
    <m/>
    <x v="1"/>
    <s v="Email"/>
    <d v="2023-06-01T14:34:32"/>
    <m/>
    <x v="0"/>
    <x v="3"/>
    <x v="7"/>
    <x v="1"/>
    <x v="0"/>
    <x v="0"/>
    <n v="0.21249999999999999"/>
  </r>
  <r>
    <n v="5092"/>
    <s v="Amy Fuentes"/>
    <s v="fmathis@example.net"/>
    <n v="50"/>
    <s v="Other"/>
    <x v="11"/>
    <d v="2020-06-06T00:00:00"/>
    <x v="1"/>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x v="0"/>
    <m/>
    <x v="2"/>
    <s v="Social media"/>
    <d v="2023-06-01T02:06:34"/>
    <m/>
    <x v="0"/>
    <x v="7"/>
    <x v="8"/>
    <x v="1"/>
    <x v="0"/>
    <x v="0"/>
    <n v="0.23125000000000001"/>
  </r>
  <r>
    <n v="5093"/>
    <s v="Robert Miller"/>
    <s v="nicholashernandez@example.com"/>
    <n v="44"/>
    <s v="Female"/>
    <x v="14"/>
    <d v="2020-06-30T00:00:00"/>
    <x v="0"/>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x v="1"/>
    <s v="Coach scientist performance perhaps child."/>
    <x v="2"/>
    <s v="Chat"/>
    <d v="2023-06-01T11:11:36"/>
    <d v="2023-06-01T06:15:36"/>
    <x v="4"/>
    <x v="3"/>
    <x v="8"/>
    <x v="1"/>
    <x v="1"/>
    <x v="1"/>
    <n v="0.19375000000000001"/>
  </r>
  <r>
    <n v="5094"/>
    <s v="Brittany Bradley"/>
    <s v="hannah66@example.com"/>
    <n v="24"/>
    <s v="Female"/>
    <x v="33"/>
    <d v="2020-09-10T00:00:00"/>
    <x v="4"/>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x v="0"/>
    <m/>
    <x v="3"/>
    <s v="Social media"/>
    <d v="2023-06-01T23:27:38"/>
    <m/>
    <x v="0"/>
    <x v="4"/>
    <x v="9"/>
    <x v="1"/>
    <x v="0"/>
    <x v="0"/>
    <n v="0.46875"/>
  </r>
  <r>
    <n v="5095"/>
    <s v="Jeffrey Shaw"/>
    <s v="johnrose@example.net"/>
    <n v="52"/>
    <s v="Other"/>
    <x v="27"/>
    <d v="2021-07-17T00:00:00"/>
    <x v="1"/>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x v="0"/>
    <m/>
    <x v="0"/>
    <s v="Phone"/>
    <d v="2023-06-01T01:31:40"/>
    <m/>
    <x v="0"/>
    <x v="6"/>
    <x v="2"/>
    <x v="0"/>
    <x v="0"/>
    <x v="0"/>
    <n v="0.47499999999999998"/>
  </r>
  <r>
    <n v="5096"/>
    <s v="Brian Santos"/>
    <s v="laneaustin@example.org"/>
    <n v="20"/>
    <s v="Male"/>
    <x v="18"/>
    <d v="2020-07-07T00:00:00"/>
    <x v="0"/>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x v="0"/>
    <m/>
    <x v="2"/>
    <s v="Social media"/>
    <d v="2023-06-01T11:17:41"/>
    <m/>
    <x v="0"/>
    <x v="1"/>
    <x v="2"/>
    <x v="1"/>
    <x v="0"/>
    <x v="0"/>
    <n v="0.65"/>
  </r>
  <r>
    <n v="5097"/>
    <s v="Emma Hampton"/>
    <s v="bennettjodi@example.org"/>
    <n v="39"/>
    <s v="Male"/>
    <x v="24"/>
    <d v="2020-03-01T00:00:00"/>
    <x v="4"/>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x v="0"/>
    <m/>
    <x v="3"/>
    <s v="Email"/>
    <d v="2023-06-01T22:38:41"/>
    <m/>
    <x v="0"/>
    <x v="0"/>
    <x v="0"/>
    <x v="1"/>
    <x v="0"/>
    <x v="0"/>
    <n v="0.76875000000000004"/>
  </r>
  <r>
    <n v="5098"/>
    <s v="Gabriel Gallegos"/>
    <s v="anthonymatthews@example.org"/>
    <n v="62"/>
    <s v="Male"/>
    <x v="0"/>
    <d v="2020-05-01T00:00:00"/>
    <x v="0"/>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x v="2"/>
    <m/>
    <x v="1"/>
    <s v="Email"/>
    <m/>
    <m/>
    <x v="0"/>
    <x v="2"/>
    <x v="1"/>
    <x v="1"/>
    <x v="0"/>
    <x v="1"/>
    <n v="0.72499999999999998"/>
  </r>
  <r>
    <n v="5099"/>
    <s v="Colleen Robinson"/>
    <s v="bookeranne@example.net"/>
    <n v="18"/>
    <s v="Male"/>
    <x v="37"/>
    <d v="2020-04-25T00:00:00"/>
    <x v="1"/>
    <s v="Display issue"/>
    <s v="I'm having an issue with the {product_purchased}. Please assist._x000a__x000a_The $45 item you just bought is in stock. I need assistance as soon as possible because it's affecting my work and productivity."/>
    <x v="1"/>
    <s v="Shake act generation edge note."/>
    <x v="0"/>
    <s v="Email"/>
    <d v="2023-06-01T09:57:43"/>
    <d v="2023-06-01T07:22:43"/>
    <x v="4"/>
    <x v="0"/>
    <x v="11"/>
    <x v="1"/>
    <x v="1"/>
    <x v="1"/>
    <n v="0.875"/>
  </r>
  <r>
    <n v="5100"/>
    <s v="Emily Duarte"/>
    <s v="kleinisaac@example.com"/>
    <n v="30"/>
    <s v="Female"/>
    <x v="20"/>
    <d v="2021-09-08T00:00:00"/>
    <x v="4"/>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x v="0"/>
    <m/>
    <x v="2"/>
    <s v="Social media"/>
    <d v="2023-06-01T23:32:45"/>
    <m/>
    <x v="0"/>
    <x v="9"/>
    <x v="9"/>
    <x v="1"/>
    <x v="0"/>
    <x v="0"/>
    <n v="0.19375000000000001"/>
  </r>
  <r>
    <n v="5101"/>
    <s v="Denise Turner"/>
    <s v="brianowens@example.com"/>
    <n v="20"/>
    <s v="Other"/>
    <x v="20"/>
    <d v="2020-01-03T00:00:00"/>
    <x v="2"/>
    <s v="Software bug"/>
    <s v="I'm having an issue with the {product_purchased}. Please assist. [10:18:28 AM] Remy: Thanks if you're doing a good job [10:18:32 AM] Remy: but this [10: I've tried clearing the cache and data for the {product_purchased} app, but the issue persists."/>
    <x v="2"/>
    <m/>
    <x v="3"/>
    <s v="Phone"/>
    <m/>
    <m/>
    <x v="0"/>
    <x v="0"/>
    <x v="6"/>
    <x v="1"/>
    <x v="0"/>
    <x v="1"/>
    <n v="0.8"/>
  </r>
  <r>
    <n v="5102"/>
    <s v="Valerie Perez"/>
    <s v="mkerr@example.net"/>
    <n v="38"/>
    <s v="Male"/>
    <x v="6"/>
    <d v="2021-11-27T00:00:00"/>
    <x v="1"/>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x v="0"/>
    <m/>
    <x v="0"/>
    <s v="Chat"/>
    <d v="2023-06-01T08:38:47"/>
    <m/>
    <x v="0"/>
    <x v="0"/>
    <x v="3"/>
    <x v="0"/>
    <x v="0"/>
    <x v="0"/>
    <n v="0.9375"/>
  </r>
  <r>
    <n v="5103"/>
    <s v="Aaron Henry"/>
    <s v="marcmyers@example.com"/>
    <n v="55"/>
    <s v="Female"/>
    <x v="18"/>
    <d v="2021-05-24T00:00:00"/>
    <x v="3"/>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x v="1"/>
    <s v="Together kitchen impact tax including behind."/>
    <x v="3"/>
    <s v="Phone"/>
    <d v="2023-06-01T22:54:49"/>
    <d v="2023-06-01T14:18:49"/>
    <x v="2"/>
    <x v="5"/>
    <x v="1"/>
    <x v="1"/>
    <x v="1"/>
    <x v="1"/>
    <n v="0.26874999999999999"/>
  </r>
  <r>
    <n v="5104"/>
    <s v="Taylor Thompson"/>
    <s v="melissa67@example.org"/>
    <n v="26"/>
    <s v="Female"/>
    <x v="33"/>
    <d v="2021-03-31T00:00:00"/>
    <x v="3"/>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x v="0"/>
    <m/>
    <x v="1"/>
    <s v="Email"/>
    <d v="2023-06-01T06:42:51"/>
    <m/>
    <x v="0"/>
    <x v="0"/>
    <x v="0"/>
    <x v="1"/>
    <x v="0"/>
    <x v="0"/>
    <n v="0.76875000000000004"/>
  </r>
  <r>
    <n v="5105"/>
    <s v="Lori Collier"/>
    <s v="wilsondavid@example.com"/>
    <n v="68"/>
    <s v="Other"/>
    <x v="14"/>
    <d v="2021-05-13T00:00:00"/>
    <x v="0"/>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x v="0"/>
    <m/>
    <x v="1"/>
    <s v="Email"/>
    <d v="2023-06-01T11:52:51"/>
    <m/>
    <x v="0"/>
    <x v="9"/>
    <x v="1"/>
    <x v="1"/>
    <x v="0"/>
    <x v="0"/>
    <n v="0.22500000000000001"/>
  </r>
  <r>
    <n v="5106"/>
    <s v="Nicholas Mitchell"/>
    <s v="daniel99@example.com"/>
    <n v="36"/>
    <s v="Male"/>
    <x v="36"/>
    <d v="2021-09-16T00:00:00"/>
    <x v="3"/>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1"/>
    <s v="Science region central."/>
    <x v="0"/>
    <s v="Email"/>
    <d v="2023-06-01T22:13:53"/>
    <d v="2023-06-01T05:40:53"/>
    <x v="5"/>
    <x v="0"/>
    <x v="9"/>
    <x v="1"/>
    <x v="1"/>
    <x v="1"/>
    <n v="0.8"/>
  </r>
  <r>
    <n v="5107"/>
    <s v="Christopher Clark"/>
    <s v="lisageorge@example.org"/>
    <n v="41"/>
    <s v="Male"/>
    <x v="31"/>
    <d v="2020-12-25T00:00:00"/>
    <x v="3"/>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x v="2"/>
    <m/>
    <x v="3"/>
    <s v="Phone"/>
    <m/>
    <m/>
    <x v="0"/>
    <x v="10"/>
    <x v="10"/>
    <x v="1"/>
    <x v="0"/>
    <x v="1"/>
    <n v="0.23749999999999999"/>
  </r>
  <r>
    <n v="5108"/>
    <s v="Jason Bowen"/>
    <s v="jallen@example.org"/>
    <n v="24"/>
    <s v="Male"/>
    <x v="24"/>
    <d v="2020-05-10T00:00:00"/>
    <x v="3"/>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x v="0"/>
    <m/>
    <x v="3"/>
    <s v="Chat"/>
    <d v="2023-06-01T20:37:56"/>
    <m/>
    <x v="0"/>
    <x v="6"/>
    <x v="1"/>
    <x v="1"/>
    <x v="0"/>
    <x v="0"/>
    <n v="0.38124999999999998"/>
  </r>
  <r>
    <n v="5109"/>
    <s v="Anna Pollard"/>
    <s v="peter00@example.com"/>
    <n v="45"/>
    <s v="Male"/>
    <x v="14"/>
    <d v="2020-10-14T00:00:00"/>
    <x v="1"/>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x v="1"/>
    <s v="End level federal wear situation news scientist."/>
    <x v="2"/>
    <s v="Social media"/>
    <d v="2023-06-01T10:37:57"/>
    <d v="2023-06-01T02:00:57"/>
    <x v="3"/>
    <x v="0"/>
    <x v="7"/>
    <x v="1"/>
    <x v="1"/>
    <x v="1"/>
    <n v="0.83750000000000002"/>
  </r>
  <r>
    <n v="5110"/>
    <s v="Kevin Boyle"/>
    <s v="walkertracy@example.com"/>
    <n v="47"/>
    <s v="Male"/>
    <x v="29"/>
    <d v="2021-09-22T00:00:00"/>
    <x v="2"/>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x v="2"/>
    <m/>
    <x v="2"/>
    <s v="Social media"/>
    <m/>
    <m/>
    <x v="0"/>
    <x v="7"/>
    <x v="9"/>
    <x v="0"/>
    <x v="0"/>
    <x v="1"/>
    <n v="0.3"/>
  </r>
  <r>
    <n v="5111"/>
    <s v="Mary Rush"/>
    <s v="davidcox@example.org"/>
    <n v="43"/>
    <s v="Other"/>
    <x v="33"/>
    <d v="2020-04-29T00:00:00"/>
    <x v="4"/>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x v="0"/>
    <m/>
    <x v="0"/>
    <s v="Email"/>
    <d v="2023-06-01T04:10:01"/>
    <m/>
    <x v="0"/>
    <x v="0"/>
    <x v="11"/>
    <x v="0"/>
    <x v="0"/>
    <x v="0"/>
    <n v="0.875"/>
  </r>
  <r>
    <n v="5112"/>
    <s v="Alison Gates"/>
    <s v="michelle81@example.com"/>
    <n v="59"/>
    <s v="Female"/>
    <x v="38"/>
    <d v="2020-06-19T00:00:00"/>
    <x v="4"/>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x v="1"/>
    <s v="My hit determine property town."/>
    <x v="3"/>
    <s v="Social media"/>
    <d v="2023-06-01T14:32:02"/>
    <d v="2023-06-01T17:40:02"/>
    <x v="2"/>
    <x v="7"/>
    <x v="8"/>
    <x v="1"/>
    <x v="1"/>
    <x v="1"/>
    <n v="0.23125000000000001"/>
  </r>
  <r>
    <n v="5113"/>
    <s v="Adam Jones MD"/>
    <s v="michael08@example.net"/>
    <n v="53"/>
    <s v="Female"/>
    <x v="28"/>
    <d v="2020-05-21T00:00:00"/>
    <x v="0"/>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x v="1"/>
    <s v="Popular production best sort be name energy across."/>
    <x v="3"/>
    <s v="Email"/>
    <d v="2023-06-01T14:04:04"/>
    <d v="2023-06-01T04:27:04"/>
    <x v="1"/>
    <x v="2"/>
    <x v="1"/>
    <x v="1"/>
    <x v="1"/>
    <x v="1"/>
    <n v="0.72499999999999998"/>
  </r>
  <r>
    <n v="5114"/>
    <s v="Robert Phillips DDS"/>
    <s v="adam06@example.net"/>
    <n v="37"/>
    <s v="Other"/>
    <x v="19"/>
    <d v="2020-01-06T00:00:00"/>
    <x v="0"/>
    <s v="Product compatibility"/>
    <s v="I'm having an issue with the {product_purchased}. Please assist. The issue I'm facing is intermittent. Sometimes it works fine, but other times it acts up unexpectedly."/>
    <x v="1"/>
    <s v="Relationship hot once word receive early attention."/>
    <x v="2"/>
    <s v="Phone"/>
    <d v="2023-06-01T14:17:04"/>
    <d v="2023-06-01T18:13:04"/>
    <x v="2"/>
    <x v="3"/>
    <x v="6"/>
    <x v="1"/>
    <x v="1"/>
    <x v="1"/>
    <n v="0.27500000000000002"/>
  </r>
  <r>
    <n v="5115"/>
    <s v="Kevin Rodriguez"/>
    <s v="brianmorris@example.org"/>
    <n v="48"/>
    <s v="Other"/>
    <x v="0"/>
    <d v="2021-06-09T00:00:00"/>
    <x v="3"/>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x v="0"/>
    <m/>
    <x v="1"/>
    <s v="Social media"/>
    <d v="2023-06-01T21:20:05"/>
    <m/>
    <x v="0"/>
    <x v="1"/>
    <x v="8"/>
    <x v="1"/>
    <x v="0"/>
    <x v="0"/>
    <n v="0.64375000000000004"/>
  </r>
  <r>
    <n v="5116"/>
    <s v="Stacey Santos"/>
    <s v="batesjoshua@example.net"/>
    <n v="27"/>
    <s v="Female"/>
    <x v="2"/>
    <d v="2020-04-04T00:00:00"/>
    <x v="2"/>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x v="2"/>
    <m/>
    <x v="1"/>
    <s v="Phone"/>
    <m/>
    <m/>
    <x v="0"/>
    <x v="0"/>
    <x v="11"/>
    <x v="1"/>
    <x v="0"/>
    <x v="1"/>
    <n v="0.875"/>
  </r>
  <r>
    <n v="5117"/>
    <s v="Angela Conner"/>
    <s v="christopher43@example.org"/>
    <n v="37"/>
    <s v="Other"/>
    <x v="25"/>
    <d v="2020-08-14T00:00:00"/>
    <x v="0"/>
    <s v="Data loss"/>
    <s v="I'm having an issue with the {product_purchased}. Please assist. I need assistance as soon as possible because it's affecting my work and productivity."/>
    <x v="2"/>
    <m/>
    <x v="1"/>
    <s v="Phone"/>
    <m/>
    <m/>
    <x v="0"/>
    <x v="8"/>
    <x v="5"/>
    <x v="1"/>
    <x v="0"/>
    <x v="1"/>
    <n v="0.25624999999999998"/>
  </r>
  <r>
    <n v="5118"/>
    <s v="Karen Shelton"/>
    <s v="christopher29@example.net"/>
    <n v="44"/>
    <s v="Female"/>
    <x v="24"/>
    <d v="2021-04-09T00:00:00"/>
    <x v="2"/>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x v="1"/>
    <s v="Lead project performance stuff quality."/>
    <x v="2"/>
    <s v="Email"/>
    <d v="2023-06-01T19:14:09"/>
    <d v="2023-06-01T12:42:09"/>
    <x v="1"/>
    <x v="2"/>
    <x v="11"/>
    <x v="1"/>
    <x v="1"/>
    <x v="1"/>
    <n v="0.65"/>
  </r>
  <r>
    <n v="5119"/>
    <s v="Kimberly Wood"/>
    <s v="cynthia35@example.com"/>
    <n v="22"/>
    <s v="Other"/>
    <x v="24"/>
    <d v="2020-02-28T00:00:00"/>
    <x v="3"/>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x v="1"/>
    <s v="Congress else research customer."/>
    <x v="3"/>
    <s v="Social media"/>
    <d v="2023-06-01T00:01:10"/>
    <d v="2023-06-01T23:08:10"/>
    <x v="5"/>
    <x v="2"/>
    <x v="4"/>
    <x v="1"/>
    <x v="1"/>
    <x v="1"/>
    <n v="0.6875"/>
  </r>
  <r>
    <n v="5120"/>
    <s v="Breanna Hanson"/>
    <s v="michelle39@example.net"/>
    <n v="23"/>
    <s v="Female"/>
    <x v="27"/>
    <d v="2021-01-08T00:00:00"/>
    <x v="2"/>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x v="1"/>
    <s v="Itself find probably surface body watch."/>
    <x v="2"/>
    <s v="Email"/>
    <d v="2023-06-01T11:50:12"/>
    <d v="2023-06-01T13:50:12"/>
    <x v="1"/>
    <x v="7"/>
    <x v="6"/>
    <x v="1"/>
    <x v="1"/>
    <x v="1"/>
    <n v="0.29375000000000001"/>
  </r>
  <r>
    <n v="5121"/>
    <s v="Summer Wallace"/>
    <s v="dustin31@example.org"/>
    <n v="27"/>
    <s v="Other"/>
    <x v="5"/>
    <d v="2020-03-28T00:00:00"/>
    <x v="3"/>
    <s v="Peripheral compatibility"/>
    <s v="I'm having an issue with the {product_purchased}. Please assist._x000a__x000a_Product Rating This problem started occurring after the recent software update. I haven't made any other changes to the device."/>
    <x v="0"/>
    <m/>
    <x v="0"/>
    <s v="Chat"/>
    <d v="2023-06-01T09:58:12"/>
    <m/>
    <x v="0"/>
    <x v="4"/>
    <x v="0"/>
    <x v="0"/>
    <x v="0"/>
    <x v="0"/>
    <n v="0.36875000000000002"/>
  </r>
  <r>
    <n v="5122"/>
    <s v="Bryan Norman"/>
    <s v="keith89@example.org"/>
    <n v="34"/>
    <s v="Other"/>
    <x v="22"/>
    <d v="2021-01-30T00:00:00"/>
    <x v="3"/>
    <s v="Network problem"/>
    <s v="I've encountered a data loss issue with my {product_purchased}. All the files and documents seem to have disappeared. Can you guide me on how to retrieve them? I've followed the troubleshooting steps mentioned in the user manual, but the issue persists."/>
    <x v="0"/>
    <m/>
    <x v="3"/>
    <s v="Chat"/>
    <d v="2023-06-01T10:50:12"/>
    <m/>
    <x v="0"/>
    <x v="8"/>
    <x v="6"/>
    <x v="1"/>
    <x v="0"/>
    <x v="0"/>
    <n v="0.25624999999999998"/>
  </r>
  <r>
    <n v="5123"/>
    <s v="Jessica Sandoval"/>
    <s v="cookmichelle@example.com"/>
    <n v="28"/>
    <s v="Female"/>
    <x v="26"/>
    <d v="2021-03-17T00:00:00"/>
    <x v="1"/>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x v="1"/>
    <s v="Go doctor might night result manager."/>
    <x v="1"/>
    <s v="Chat"/>
    <d v="2023-06-01T08:24:13"/>
    <d v="2023-06-01T11:39:13"/>
    <x v="2"/>
    <x v="1"/>
    <x v="0"/>
    <x v="1"/>
    <x v="1"/>
    <x v="1"/>
    <n v="0.63124999999999998"/>
  </r>
  <r>
    <n v="5124"/>
    <s v="Benjamin Key"/>
    <s v="carolynjackson@example.org"/>
    <n v="39"/>
    <s v="Other"/>
    <x v="28"/>
    <d v="2021-09-28T00:00:00"/>
    <x v="2"/>
    <s v="Product recommendation"/>
    <s v="I'm having an issue with the {product_purchased}. Please assist. (Or, be a guest in the list, as a guest I can add you to the list!)_x000a_ï¿½é†’_x000a__x000a_Coffee-Eating, Nut I've performed a factory reset on my {product_purchased}, hoping it would resolve the problem, but it didn't help."/>
    <x v="1"/>
    <s v="Top tend these since act."/>
    <x v="0"/>
    <s v="Phone"/>
    <d v="2023-06-01T08:57:15"/>
    <d v="2023-06-01T02:43:15"/>
    <x v="2"/>
    <x v="1"/>
    <x v="9"/>
    <x v="1"/>
    <x v="1"/>
    <x v="1"/>
    <n v="0.73124999999999996"/>
  </r>
  <r>
    <n v="5125"/>
    <s v="Craig Hamilton"/>
    <s v="madison23@example.com"/>
    <n v="39"/>
    <s v="Male"/>
    <x v="0"/>
    <d v="2020-07-15T00:00:00"/>
    <x v="4"/>
    <s v="Product setup"/>
    <s v="I'm having an issue with the {product_purchased}. Please assist. â€” Mike Rogers (@mikerobbins) December 8, 2015_x000a__x000a_#Duke's James Kelly was charged with shoplifting from a store last year. I've already contacted customer support multiple times, but the issue remains unresolved."/>
    <x v="2"/>
    <m/>
    <x v="3"/>
    <s v="Email"/>
    <m/>
    <m/>
    <x v="0"/>
    <x v="4"/>
    <x v="2"/>
    <x v="1"/>
    <x v="0"/>
    <x v="1"/>
    <n v="0.43125000000000002"/>
  </r>
  <r>
    <n v="5126"/>
    <s v="Kevin Jimenez"/>
    <s v="cmiller@example.net"/>
    <n v="43"/>
    <s v="Female"/>
    <x v="22"/>
    <d v="2020-01-05T00:00:00"/>
    <x v="2"/>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x v="2"/>
    <m/>
    <x v="1"/>
    <s v="Email"/>
    <m/>
    <m/>
    <x v="0"/>
    <x v="1"/>
    <x v="6"/>
    <x v="1"/>
    <x v="0"/>
    <x v="1"/>
    <n v="0.79374999999999996"/>
  </r>
  <r>
    <n v="5127"/>
    <s v="Holly Oliver"/>
    <s v="nancysanchez@example.com"/>
    <n v="46"/>
    <s v="Male"/>
    <x v="13"/>
    <d v="2021-02-19T00:00:00"/>
    <x v="2"/>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x v="1"/>
    <s v="Own collection available main within finish majority."/>
    <x v="2"/>
    <s v="Chat"/>
    <d v="2023-06-01T02:04:20"/>
    <d v="2023-06-01T16:27:20"/>
    <x v="1"/>
    <x v="1"/>
    <x v="4"/>
    <x v="1"/>
    <x v="1"/>
    <x v="1"/>
    <n v="0.70625000000000004"/>
  </r>
  <r>
    <n v="5128"/>
    <s v="Daniel Newton"/>
    <s v="curtis59@example.org"/>
    <n v="24"/>
    <s v="Other"/>
    <x v="40"/>
    <d v="2020-07-24T00:00:00"/>
    <x v="1"/>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x v="1"/>
    <s v="Production show religious structure approach scientist daughter five."/>
    <x v="2"/>
    <s v="Chat"/>
    <d v="2023-06-01T12:41:22"/>
    <d v="2023-06-01T04:49:22"/>
    <x v="3"/>
    <x v="7"/>
    <x v="2"/>
    <x v="1"/>
    <x v="1"/>
    <x v="1"/>
    <n v="0.26250000000000001"/>
  </r>
  <r>
    <n v="5129"/>
    <s v="Jason Burns"/>
    <s v="xgoodman@example.com"/>
    <n v="51"/>
    <s v="Other"/>
    <x v="28"/>
    <d v="2020-07-21T00:00:00"/>
    <x v="2"/>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x v="1"/>
    <s v="Economy good war."/>
    <x v="1"/>
    <s v="Phone"/>
    <d v="2023-06-01T00:31:23"/>
    <d v="2023-06-01T11:09:23"/>
    <x v="4"/>
    <x v="0"/>
    <x v="2"/>
    <x v="1"/>
    <x v="1"/>
    <x v="1"/>
    <n v="1.0687500000000001"/>
  </r>
  <r>
    <n v="5130"/>
    <s v="Wendy Gentry"/>
    <s v="samanthaavila@example.org"/>
    <n v="39"/>
    <s v="Male"/>
    <x v="12"/>
    <d v="2020-04-14T00:00:00"/>
    <x v="0"/>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x v="0"/>
    <m/>
    <x v="3"/>
    <s v="Chat"/>
    <d v="2023-06-01T05:45:25"/>
    <m/>
    <x v="0"/>
    <x v="10"/>
    <x v="11"/>
    <x v="1"/>
    <x v="0"/>
    <x v="0"/>
    <n v="0.20624999999999999"/>
  </r>
  <r>
    <n v="5131"/>
    <s v="Christopher Long"/>
    <s v="benjamin76@example.com"/>
    <n v="31"/>
    <s v="Male"/>
    <x v="6"/>
    <d v="2021-07-20T00:00:00"/>
    <x v="3"/>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x v="0"/>
    <m/>
    <x v="1"/>
    <s v="Email"/>
    <d v="2023-06-01T21:42:27"/>
    <m/>
    <x v="0"/>
    <x v="4"/>
    <x v="2"/>
    <x v="1"/>
    <x v="0"/>
    <x v="0"/>
    <n v="0.43125000000000002"/>
  </r>
  <r>
    <n v="5132"/>
    <s v="Laura Collins"/>
    <s v="umejia@example.net"/>
    <n v="26"/>
    <s v="Female"/>
    <x v="31"/>
    <d v="2020-08-20T00:00:00"/>
    <x v="4"/>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x v="0"/>
    <m/>
    <x v="3"/>
    <s v="Phone"/>
    <d v="2023-06-01T11:15:28"/>
    <m/>
    <x v="0"/>
    <x v="6"/>
    <x v="5"/>
    <x v="1"/>
    <x v="0"/>
    <x v="0"/>
    <n v="0.41875000000000001"/>
  </r>
  <r>
    <n v="5133"/>
    <s v="David Williams"/>
    <s v="nmiller@example.com"/>
    <n v="38"/>
    <s v="Male"/>
    <x v="9"/>
    <d v="2020-04-10T00:00:00"/>
    <x v="1"/>
    <s v="Hardware issue"/>
    <s v="I'm having an issue with the {product_purchased}. Please assist. I was able to make the product. Thank you. I'm not sure if this issue is specific to my device or if others have reported similar problems."/>
    <x v="1"/>
    <s v="Tree too reduce enough example arrive."/>
    <x v="3"/>
    <s v="Email"/>
    <d v="2023-06-01T10:41:29"/>
    <d v="2023-06-01T07:30:29"/>
    <x v="4"/>
    <x v="2"/>
    <x v="11"/>
    <x v="1"/>
    <x v="1"/>
    <x v="1"/>
    <n v="0.65"/>
  </r>
  <r>
    <n v="5134"/>
    <s v="Michael Pollard"/>
    <s v="hpatel@example.net"/>
    <n v="53"/>
    <s v="Male"/>
    <x v="31"/>
    <d v="2020-09-17T00:00:00"/>
    <x v="2"/>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x v="1"/>
    <s v="Help fast knowledge movie force beautiful lose."/>
    <x v="3"/>
    <s v="Email"/>
    <d v="2023-06-01T02:48:30"/>
    <d v="2023-06-01T23:28:30"/>
    <x v="5"/>
    <x v="1"/>
    <x v="9"/>
    <x v="1"/>
    <x v="1"/>
    <x v="1"/>
    <n v="0.73124999999999996"/>
  </r>
  <r>
    <n v="5135"/>
    <s v="Michele Holloway"/>
    <s v="maria91@example.com"/>
    <n v="46"/>
    <s v="Female"/>
    <x v="36"/>
    <d v="2020-10-07T00:00:00"/>
    <x v="0"/>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x v="0"/>
    <m/>
    <x v="0"/>
    <s v="Chat"/>
    <d v="2023-06-01T08:28:32"/>
    <m/>
    <x v="0"/>
    <x v="0"/>
    <x v="7"/>
    <x v="0"/>
    <x v="0"/>
    <x v="0"/>
    <n v="0.83750000000000002"/>
  </r>
  <r>
    <n v="5136"/>
    <s v="Robert Chang"/>
    <s v="briannasanchez@example.com"/>
    <n v="22"/>
    <s v="Female"/>
    <x v="1"/>
    <d v="2020-08-10T00:00:00"/>
    <x v="3"/>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x v="2"/>
    <m/>
    <x v="1"/>
    <s v="Chat"/>
    <m/>
    <m/>
    <x v="0"/>
    <x v="9"/>
    <x v="5"/>
    <x v="1"/>
    <x v="0"/>
    <x v="1"/>
    <n v="0.1875"/>
  </r>
  <r>
    <n v="5137"/>
    <s v="John Alvarez"/>
    <s v="christina93@example.com"/>
    <n v="51"/>
    <s v="Other"/>
    <x v="33"/>
    <d v="2021-09-26T00:00:00"/>
    <x v="3"/>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x v="0"/>
    <m/>
    <x v="3"/>
    <s v="Social media"/>
    <d v="2023-06-01T05:22:35"/>
    <m/>
    <x v="0"/>
    <x v="1"/>
    <x v="9"/>
    <x v="1"/>
    <x v="0"/>
    <x v="0"/>
    <n v="0.73124999999999996"/>
  </r>
  <r>
    <n v="5138"/>
    <s v="David Cherry"/>
    <s v="lowetammy@example.net"/>
    <n v="63"/>
    <s v="Male"/>
    <x v="24"/>
    <d v="2020-08-25T00:00:00"/>
    <x v="2"/>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x v="0"/>
    <m/>
    <x v="1"/>
    <s v="Social media"/>
    <d v="2023-06-01T07:03:36"/>
    <m/>
    <x v="0"/>
    <x v="0"/>
    <x v="5"/>
    <x v="1"/>
    <x v="0"/>
    <x v="0"/>
    <n v="0.89375000000000004"/>
  </r>
  <r>
    <n v="5139"/>
    <s v="Gerald Harrison"/>
    <s v="amandaolson@example.net"/>
    <n v="21"/>
    <s v="Other"/>
    <x v="13"/>
    <d v="2020-02-11T00:00:00"/>
    <x v="2"/>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x v="1"/>
    <s v="Region right race physical easy."/>
    <x v="1"/>
    <s v="Chat"/>
    <d v="2023-06-01T00:37:37"/>
    <d v="2023-06-01T01:08:37"/>
    <x v="4"/>
    <x v="2"/>
    <x v="4"/>
    <x v="1"/>
    <x v="1"/>
    <x v="1"/>
    <n v="0.6875"/>
  </r>
  <r>
    <n v="5140"/>
    <s v="Mr. Paul Stark"/>
    <s v="carrilloanne@example.com"/>
    <n v="54"/>
    <s v="Male"/>
    <x v="2"/>
    <d v="2021-02-19T00:00:00"/>
    <x v="3"/>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x v="0"/>
    <m/>
    <x v="3"/>
    <s v="Email"/>
    <d v="2023-06-01T22:09:39"/>
    <m/>
    <x v="0"/>
    <x v="0"/>
    <x v="4"/>
    <x v="1"/>
    <x v="0"/>
    <x v="0"/>
    <n v="0.9375"/>
  </r>
  <r>
    <n v="5141"/>
    <s v="Anne Levy"/>
    <s v="tammygarza@example.com"/>
    <n v="56"/>
    <s v="Other"/>
    <x v="20"/>
    <d v="2020-05-19T00:00:00"/>
    <x v="4"/>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x v="2"/>
    <m/>
    <x v="3"/>
    <s v="Social media"/>
    <m/>
    <m/>
    <x v="0"/>
    <x v="0"/>
    <x v="1"/>
    <x v="1"/>
    <x v="0"/>
    <x v="1"/>
    <n v="0.80625000000000002"/>
  </r>
  <r>
    <n v="5142"/>
    <s v="Robert Williams"/>
    <s v="goodwintimothy@example.com"/>
    <n v="54"/>
    <s v="Male"/>
    <x v="4"/>
    <d v="2021-01-17T00:00:00"/>
    <x v="3"/>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x v="0"/>
    <m/>
    <x v="1"/>
    <s v="Social media"/>
    <d v="2023-06-01T09:16:42"/>
    <m/>
    <x v="0"/>
    <x v="5"/>
    <x v="6"/>
    <x v="1"/>
    <x v="0"/>
    <x v="0"/>
    <n v="0.21249999999999999"/>
  </r>
  <r>
    <n v="5143"/>
    <s v="Brittany Washington"/>
    <s v="melvinlopez@example.net"/>
    <n v="65"/>
    <s v="Male"/>
    <x v="5"/>
    <d v="2021-07-22T00:00:00"/>
    <x v="3"/>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x v="2"/>
    <m/>
    <x v="1"/>
    <s v="Chat"/>
    <m/>
    <m/>
    <x v="0"/>
    <x v="0"/>
    <x v="2"/>
    <x v="1"/>
    <x v="0"/>
    <x v="1"/>
    <n v="1.0687500000000001"/>
  </r>
  <r>
    <n v="5144"/>
    <s v="Misty Hernandez"/>
    <s v="rebeccamckinney@example.org"/>
    <n v="25"/>
    <s v="Female"/>
    <x v="36"/>
    <d v="2021-07-11T00:00:00"/>
    <x v="1"/>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x v="1"/>
    <s v="Lot training several including wear still thing."/>
    <x v="0"/>
    <s v="Email"/>
    <d v="2023-06-01T01:19:45"/>
    <d v="2023-06-01T00:55:45"/>
    <x v="3"/>
    <x v="6"/>
    <x v="2"/>
    <x v="1"/>
    <x v="1"/>
    <x v="1"/>
    <n v="0.47499999999999998"/>
  </r>
  <r>
    <n v="5145"/>
    <s v="Justin Weiss"/>
    <s v="merrittjessica@example.com"/>
    <n v="65"/>
    <s v="Other"/>
    <x v="36"/>
    <d v="2020-11-03T00:00:00"/>
    <x v="3"/>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x v="1"/>
    <s v="Center laugh speech even."/>
    <x v="0"/>
    <s v="Email"/>
    <d v="2023-06-01T19:16:47"/>
    <d v="2023-06-01T11:37:47"/>
    <x v="5"/>
    <x v="10"/>
    <x v="3"/>
    <x v="1"/>
    <x v="1"/>
    <x v="1"/>
    <n v="0.21249999999999999"/>
  </r>
  <r>
    <n v="5146"/>
    <s v="Theresa Stevenson"/>
    <s v="nicholas97@example.org"/>
    <n v="36"/>
    <s v="Female"/>
    <x v="24"/>
    <d v="2020-02-20T00:00:00"/>
    <x v="3"/>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x v="1"/>
    <s v="Type live might behavior adult campaign shake about."/>
    <x v="0"/>
    <s v="Email"/>
    <d v="2023-06-01T03:43:48"/>
    <d v="2023-06-01T07:13:48"/>
    <x v="5"/>
    <x v="1"/>
    <x v="4"/>
    <x v="1"/>
    <x v="1"/>
    <x v="1"/>
    <n v="0.70625000000000004"/>
  </r>
  <r>
    <n v="5147"/>
    <s v="Melissa Evans"/>
    <s v="imcgee@example.org"/>
    <n v="51"/>
    <s v="Other"/>
    <x v="22"/>
    <d v="2021-03-03T00:00:00"/>
    <x v="1"/>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x v="0"/>
    <m/>
    <x v="0"/>
    <s v="Chat"/>
    <d v="2023-06-01T21:46:49"/>
    <m/>
    <x v="0"/>
    <x v="0"/>
    <x v="0"/>
    <x v="0"/>
    <x v="0"/>
    <x v="0"/>
    <n v="0.76875000000000004"/>
  </r>
  <r>
    <n v="5148"/>
    <s v="Allison Stevenson"/>
    <s v="franklinjamie@example.com"/>
    <n v="21"/>
    <s v="Male"/>
    <x v="10"/>
    <d v="2021-01-13T00:00:00"/>
    <x v="0"/>
    <s v="Network problem"/>
    <s v="I'm having an issue with the {product_purchased}. Please assist. If you have any questions, please don't hesitate to contact us. I've reviewed the troubleshooting steps on the official support website, but they didn't resolve the problem."/>
    <x v="1"/>
    <s v="Pattern result conference adult amount."/>
    <x v="1"/>
    <s v="Social media"/>
    <d v="2023-06-01T14:08:50"/>
    <d v="2023-06-01T15:45:50"/>
    <x v="5"/>
    <x v="1"/>
    <x v="6"/>
    <x v="1"/>
    <x v="1"/>
    <x v="1"/>
    <n v="0.79374999999999996"/>
  </r>
  <r>
    <n v="5149"/>
    <s v="Yesenia Miles"/>
    <s v="dchavez@example.org"/>
    <n v="39"/>
    <s v="Other"/>
    <x v="2"/>
    <d v="2021-01-06T00:00:00"/>
    <x v="1"/>
    <s v="Software bug"/>
    <s v="I'm having an issue with the {product_purchased}. Please assist. Thanks._x000a__x000a_I'll post back to this thread for more information. I'm concerned about the security of my {product_purchased} and would like to ensure that my data is safe."/>
    <x v="1"/>
    <s v="Sort why fire these though knowledge."/>
    <x v="1"/>
    <s v="Phone"/>
    <d v="2023-06-01T22:13:51"/>
    <d v="2023-06-01T07:44:51"/>
    <x v="5"/>
    <x v="10"/>
    <x v="6"/>
    <x v="1"/>
    <x v="1"/>
    <x v="1"/>
    <n v="0.17499999999999999"/>
  </r>
  <r>
    <n v="5150"/>
    <s v="Karen Russell"/>
    <s v="holly78@example.com"/>
    <n v="18"/>
    <s v="Female"/>
    <x v="22"/>
    <d v="2021-09-14T00:00:00"/>
    <x v="2"/>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x v="0"/>
    <m/>
    <x v="1"/>
    <s v="Email"/>
    <d v="2023-06-01T16:12:53"/>
    <m/>
    <x v="0"/>
    <x v="2"/>
    <x v="9"/>
    <x v="1"/>
    <x v="0"/>
    <x v="0"/>
    <n v="0.61250000000000004"/>
  </r>
  <r>
    <n v="5151"/>
    <s v="Sarah Robles"/>
    <s v="richardesparza@example.net"/>
    <n v="34"/>
    <s v="Other"/>
    <x v="38"/>
    <d v="2020-06-29T00:00:00"/>
    <x v="0"/>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x v="0"/>
    <m/>
    <x v="1"/>
    <s v="Phone"/>
    <d v="2023-06-01T22:10:54"/>
    <m/>
    <x v="0"/>
    <x v="1"/>
    <x v="8"/>
    <x v="1"/>
    <x v="0"/>
    <x v="0"/>
    <n v="0.64375000000000004"/>
  </r>
  <r>
    <n v="5152"/>
    <s v="Jeffrey Williams"/>
    <s v="bradleywhitaker@example.com"/>
    <n v="48"/>
    <s v="Other"/>
    <x v="4"/>
    <d v="2021-11-12T00:00:00"/>
    <x v="2"/>
    <s v="Peripheral compatibility"/>
    <s v="I'm having an issue with the {product_purchased}. Please assist. {product_type}. Please assist. {product_store}. Please assist._x000a__x000a_All images copyright Chris Brown Â©2017 by Chris Brown, All Rights Reserved I rely heavily on my {product_purchased} for my daily tasks, and this issue is hindering my productivity."/>
    <x v="1"/>
    <s v="Short deal purpose another performance interview."/>
    <x v="1"/>
    <s v="Phone"/>
    <d v="2023-06-01T22:09:56"/>
    <d v="2023-06-01T02:12:56"/>
    <x v="1"/>
    <x v="6"/>
    <x v="3"/>
    <x v="1"/>
    <x v="1"/>
    <x v="1"/>
    <n v="0.51875000000000004"/>
  </r>
  <r>
    <n v="5153"/>
    <s v="Jacob Yu"/>
    <s v="timothyballard@example.net"/>
    <n v="19"/>
    <s v="Male"/>
    <x v="14"/>
    <d v="2020-01-28T00:00:00"/>
    <x v="0"/>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x v="1"/>
    <s v="Land good meeting spring bit they."/>
    <x v="0"/>
    <s v="Email"/>
    <d v="2023-06-01T02:48:58"/>
    <d v="2023-06-01T02:51:58"/>
    <x v="2"/>
    <x v="4"/>
    <x v="6"/>
    <x v="1"/>
    <x v="1"/>
    <x v="1"/>
    <n v="0.51875000000000004"/>
  </r>
  <r>
    <n v="5154"/>
    <s v="David Hudson"/>
    <s v="jeffreywilliams@example.com"/>
    <n v="66"/>
    <s v="Male"/>
    <x v="7"/>
    <d v="2021-03-20T00:00:00"/>
    <x v="4"/>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x v="1"/>
    <s v="Action instead hope always."/>
    <x v="0"/>
    <s v="Phone"/>
    <d v="2023-06-01T16:24:58"/>
    <d v="2023-06-01T18:23:58"/>
    <x v="3"/>
    <x v="9"/>
    <x v="0"/>
    <x v="1"/>
    <x v="1"/>
    <x v="1"/>
    <n v="0.23749999999999999"/>
  </r>
  <r>
    <n v="5155"/>
    <s v="Gary Morgan"/>
    <s v="brian51@example.net"/>
    <n v="58"/>
    <s v="Other"/>
    <x v="0"/>
    <d v="2021-09-20T00:00:00"/>
    <x v="3"/>
    <s v="Product setup"/>
    <s v="I'm having an issue with the {product_purchased}. Please assist._x000a__x000a_If I have issues with purchase, please email me!_x000a__x000a_Thank you. I've checked for software updates, and my {product_purchased} is already running the latest version."/>
    <x v="1"/>
    <s v="Rise interview daughter."/>
    <x v="1"/>
    <s v="Phone"/>
    <d v="2023-06-01T03:39:00"/>
    <d v="2023-06-01T02:52:00"/>
    <x v="3"/>
    <x v="8"/>
    <x v="9"/>
    <x v="1"/>
    <x v="1"/>
    <x v="1"/>
    <n v="0.21249999999999999"/>
  </r>
  <r>
    <n v="5156"/>
    <s v="Dennis Mcdaniel"/>
    <s v="wanda40@example.net"/>
    <n v="26"/>
    <s v="Male"/>
    <x v="25"/>
    <d v="2020-01-28T00:00:00"/>
    <x v="0"/>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x v="2"/>
    <m/>
    <x v="1"/>
    <s v="Email"/>
    <m/>
    <m/>
    <x v="0"/>
    <x v="1"/>
    <x v="6"/>
    <x v="1"/>
    <x v="0"/>
    <x v="1"/>
    <n v="0.79374999999999996"/>
  </r>
  <r>
    <n v="5157"/>
    <s v="Robert Barnes"/>
    <s v="schneidervictoria@example.com"/>
    <n v="53"/>
    <s v="Female"/>
    <x v="39"/>
    <d v="2020-11-07T00:00:00"/>
    <x v="3"/>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x v="1"/>
    <s v="Computer personal owner character."/>
    <x v="3"/>
    <s v="Phone"/>
    <d v="2023-06-01T10:15:03"/>
    <d v="2023-06-01T22:54:03"/>
    <x v="1"/>
    <x v="9"/>
    <x v="3"/>
    <x v="1"/>
    <x v="1"/>
    <x v="1"/>
    <n v="0.26874999999999999"/>
  </r>
  <r>
    <n v="5158"/>
    <s v="Alexander Lee"/>
    <s v="jfrey@example.org"/>
    <n v="20"/>
    <s v="Female"/>
    <x v="26"/>
    <d v="2021-07-14T00:00:00"/>
    <x v="2"/>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x v="1"/>
    <s v="Your key box with blue a though."/>
    <x v="0"/>
    <s v="Social media"/>
    <d v="2023-06-01T00:40:03"/>
    <d v="2023-06-01T06:26:03"/>
    <x v="4"/>
    <x v="8"/>
    <x v="2"/>
    <x v="1"/>
    <x v="1"/>
    <x v="1"/>
    <n v="0.23749999999999999"/>
  </r>
  <r>
    <n v="5159"/>
    <s v="Matthew Howard"/>
    <s v="catherine27@example.com"/>
    <n v="19"/>
    <s v="Male"/>
    <x v="11"/>
    <d v="2020-10-23T00:00:00"/>
    <x v="2"/>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x v="2"/>
    <m/>
    <x v="3"/>
    <s v="Social media"/>
    <m/>
    <m/>
    <x v="0"/>
    <x v="1"/>
    <x v="7"/>
    <x v="1"/>
    <x v="0"/>
    <x v="1"/>
    <n v="0.79374999999999996"/>
  </r>
  <r>
    <n v="5160"/>
    <s v="Danny Reilly"/>
    <s v="lortiz@example.com"/>
    <n v="18"/>
    <s v="Male"/>
    <x v="21"/>
    <d v="2020-09-06T00:00:00"/>
    <x v="4"/>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x v="2"/>
    <m/>
    <x v="0"/>
    <s v="Phone"/>
    <m/>
    <m/>
    <x v="0"/>
    <x v="0"/>
    <x v="9"/>
    <x v="0"/>
    <x v="0"/>
    <x v="1"/>
    <n v="0.8"/>
  </r>
  <r>
    <n v="5161"/>
    <s v="Jessica Vang"/>
    <s v="hmoore@example.net"/>
    <n v="33"/>
    <s v="Male"/>
    <x v="40"/>
    <d v="2020-12-15T00:00:00"/>
    <x v="0"/>
    <s v="Peripheral compatibility"/>
    <s v="I'm having an issue with the {product_purchased}. Please assist. I'm unable to find the option to perform the desired action in the {product_purchased}. Could you please guide me through the steps?"/>
    <x v="1"/>
    <s v="Ten enjoy goal manage sound animal."/>
    <x v="0"/>
    <s v="Chat"/>
    <d v="2023-06-01T12:38:05"/>
    <d v="2023-06-01T20:13:05"/>
    <x v="5"/>
    <x v="8"/>
    <x v="10"/>
    <x v="1"/>
    <x v="1"/>
    <x v="1"/>
    <n v="0.21249999999999999"/>
  </r>
  <r>
    <n v="5162"/>
    <s v="Jill Long"/>
    <s v="hterry@example.org"/>
    <n v="59"/>
    <s v="Female"/>
    <x v="5"/>
    <d v="2020-01-04T00:00:00"/>
    <x v="1"/>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x v="2"/>
    <m/>
    <x v="3"/>
    <s v="Social media"/>
    <m/>
    <m/>
    <x v="0"/>
    <x v="6"/>
    <x v="6"/>
    <x v="1"/>
    <x v="0"/>
    <x v="1"/>
    <n v="0.35"/>
  </r>
  <r>
    <n v="5163"/>
    <s v="Scott Smith"/>
    <s v="kwinters@example.net"/>
    <n v="64"/>
    <s v="Other"/>
    <x v="33"/>
    <d v="2021-10-26T00:00:00"/>
    <x v="3"/>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x v="2"/>
    <m/>
    <x v="3"/>
    <s v="Social media"/>
    <m/>
    <m/>
    <x v="0"/>
    <x v="4"/>
    <x v="7"/>
    <x v="1"/>
    <x v="0"/>
    <x v="1"/>
    <n v="0.48125000000000001"/>
  </r>
  <r>
    <n v="5164"/>
    <s v="John Andersen"/>
    <s v="brian77@example.net"/>
    <n v="50"/>
    <s v="Male"/>
    <x v="13"/>
    <d v="2021-11-24T00:00:00"/>
    <x v="2"/>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x v="1"/>
    <s v="Product per list understand probably face plant."/>
    <x v="3"/>
    <s v="Phone"/>
    <d v="2023-06-01T02:08:08"/>
    <d v="2023-06-01T07:10:08"/>
    <x v="3"/>
    <x v="7"/>
    <x v="3"/>
    <x v="1"/>
    <x v="1"/>
    <x v="1"/>
    <n v="0.23125000000000001"/>
  </r>
  <r>
    <n v="5165"/>
    <s v="Wayne Crawford"/>
    <s v="powellfrank@example.com"/>
    <n v="19"/>
    <s v="Male"/>
    <x v="17"/>
    <d v="2020-10-11T00:00:00"/>
    <x v="1"/>
    <s v="Delivery problem"/>
    <s v="I'm having an issue with the {product_purchased}. Please assist. &lt;br p&gt; &lt;br /&gt;&lt;br /&gt; &lt;br /&gt; If you get in touch with me in a matter of days I will be able to make a copy I've tried troubleshooting steps mentioned in the user manual, but the issue persists."/>
    <x v="2"/>
    <m/>
    <x v="1"/>
    <s v="Chat"/>
    <m/>
    <m/>
    <x v="0"/>
    <x v="9"/>
    <x v="7"/>
    <x v="1"/>
    <x v="0"/>
    <x v="1"/>
    <n v="0.18124999999999999"/>
  </r>
  <r>
    <n v="5166"/>
    <s v="Victor Gibbs"/>
    <s v="vwilliams@example.com"/>
    <n v="47"/>
    <s v="Male"/>
    <x v="4"/>
    <d v="2020-04-02T00:00:00"/>
    <x v="4"/>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x v="0"/>
    <m/>
    <x v="1"/>
    <s v="Email"/>
    <d v="2023-06-01T11:48:12"/>
    <m/>
    <x v="0"/>
    <x v="7"/>
    <x v="11"/>
    <x v="1"/>
    <x v="0"/>
    <x v="0"/>
    <n v="0.23749999999999999"/>
  </r>
  <r>
    <n v="5167"/>
    <s v="Robert Edwards"/>
    <s v="cheryl58@example.org"/>
    <n v="57"/>
    <s v="Other"/>
    <x v="18"/>
    <d v="2021-03-01T00:00:00"/>
    <x v="0"/>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x v="2"/>
    <m/>
    <x v="2"/>
    <s v="Social media"/>
    <m/>
    <m/>
    <x v="0"/>
    <x v="6"/>
    <x v="0"/>
    <x v="0"/>
    <x v="0"/>
    <x v="1"/>
    <n v="0.47499999999999998"/>
  </r>
  <r>
    <n v="5168"/>
    <s v="Brenda Warner"/>
    <s v="wisedebra@example.net"/>
    <n v="51"/>
    <s v="Female"/>
    <x v="19"/>
    <d v="2020-11-28T00:00:00"/>
    <x v="2"/>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x v="1"/>
    <s v="Whole small vote article challenge."/>
    <x v="3"/>
    <s v="Phone"/>
    <d v="2023-06-01T04:29:15"/>
    <d v="2023-06-01T02:21:15"/>
    <x v="1"/>
    <x v="1"/>
    <x v="3"/>
    <x v="1"/>
    <x v="1"/>
    <x v="1"/>
    <n v="0.65625"/>
  </r>
  <r>
    <n v="5169"/>
    <s v="Ryan Craig"/>
    <s v="charles05@example.com"/>
    <n v="33"/>
    <s v="Other"/>
    <x v="18"/>
    <d v="2021-03-24T00:00:00"/>
    <x v="0"/>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x v="0"/>
    <m/>
    <x v="2"/>
    <s v="Social media"/>
    <d v="2023-06-01T11:24:17"/>
    <m/>
    <x v="0"/>
    <x v="3"/>
    <x v="0"/>
    <x v="1"/>
    <x v="0"/>
    <x v="0"/>
    <n v="0.2"/>
  </r>
  <r>
    <n v="5170"/>
    <s v="Gina Conley"/>
    <s v="armstrongbrianna@example.com"/>
    <n v="20"/>
    <s v="Female"/>
    <x v="24"/>
    <d v="2020-12-05T00:00:00"/>
    <x v="1"/>
    <s v="Installation support"/>
    <s v="I'm having an issue with the {product_purchased}. Please assist. Thanks.&lt;/span&gt; I've recently updated the firmware of my {product_purchased}, and the issue started happening afterward. Could it be related to the update?"/>
    <x v="1"/>
    <s v="Rise none never anything modern."/>
    <x v="1"/>
    <s v="Social media"/>
    <d v="2023-06-01T14:44:17"/>
    <d v="2023-06-01T15:49:17"/>
    <x v="3"/>
    <x v="4"/>
    <x v="10"/>
    <x v="1"/>
    <x v="1"/>
    <x v="1"/>
    <n v="0.41875000000000001"/>
  </r>
  <r>
    <n v="5171"/>
    <s v="Kevin Richardson"/>
    <s v="durhammatthew@example.org"/>
    <n v="43"/>
    <s v="Female"/>
    <x v="19"/>
    <d v="2020-02-20T00:00:00"/>
    <x v="1"/>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x v="1"/>
    <s v="The age nothing upon as control until effort."/>
    <x v="1"/>
    <s v="Chat"/>
    <d v="2023-06-01T12:55:18"/>
    <d v="2023-06-01T14:08:18"/>
    <x v="1"/>
    <x v="10"/>
    <x v="4"/>
    <x v="1"/>
    <x v="1"/>
    <x v="1"/>
    <n v="0.22500000000000001"/>
  </r>
  <r>
    <n v="5172"/>
    <s v="Cassie Watson"/>
    <s v="mgardner@example.org"/>
    <n v="69"/>
    <s v="Male"/>
    <x v="41"/>
    <d v="2021-11-16T00:00:00"/>
    <x v="4"/>
    <s v="Cancellation request"/>
    <s v="I'm having an issue with the {product_purchased}. Please assist. I'm using the original charger that came with my {product_purchased}, but it's not charging properly."/>
    <x v="0"/>
    <m/>
    <x v="3"/>
    <s v="Phone"/>
    <d v="2023-06-01T03:36:18"/>
    <m/>
    <x v="0"/>
    <x v="2"/>
    <x v="3"/>
    <x v="1"/>
    <x v="0"/>
    <x v="0"/>
    <n v="0.6"/>
  </r>
  <r>
    <n v="5173"/>
    <s v="Edward Nguyen"/>
    <s v="christina62@example.com"/>
    <n v="63"/>
    <s v="Male"/>
    <x v="1"/>
    <d v="2020-10-18T00:00:00"/>
    <x v="2"/>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x v="0"/>
    <m/>
    <x v="2"/>
    <s v="Social media"/>
    <d v="2023-06-01T14:18:19"/>
    <m/>
    <x v="0"/>
    <x v="2"/>
    <x v="7"/>
    <x v="1"/>
    <x v="0"/>
    <x v="0"/>
    <n v="0.7"/>
  </r>
  <r>
    <n v="5174"/>
    <s v="Caitlin Harper"/>
    <s v="christopher23@example.com"/>
    <n v="69"/>
    <s v="Female"/>
    <x v="32"/>
    <d v="2021-06-17T00:00:00"/>
    <x v="4"/>
    <s v="Display issue"/>
    <s v="I'm having an issue with the {product_purchased}. Please assist. Thank you._x000a__x000a_(9/9) â€“ The problem does not appear to be related to the last (last sale) purchase when there is only 5 more I've tried different settings and configurations on my {product_purchased}, but the issue persists."/>
    <x v="1"/>
    <s v="Treatment different kitchen book ok miss can."/>
    <x v="3"/>
    <s v="Chat"/>
    <d v="2023-06-01T11:35:20"/>
    <d v="2023-06-01T16:35:20"/>
    <x v="5"/>
    <x v="3"/>
    <x v="8"/>
    <x v="1"/>
    <x v="1"/>
    <x v="1"/>
    <n v="0.19375000000000001"/>
  </r>
  <r>
    <n v="5175"/>
    <s v="Lisa Swanson"/>
    <s v="yfranco@example.com"/>
    <n v="41"/>
    <s v="Other"/>
    <x v="33"/>
    <d v="2021-07-06T00:00:00"/>
    <x v="1"/>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x v="1"/>
    <s v="Them manager activity nearly heavy continue figure."/>
    <x v="2"/>
    <s v="Social media"/>
    <d v="2023-06-01T21:22:22"/>
    <d v="2023-06-01T01:40:22"/>
    <x v="5"/>
    <x v="8"/>
    <x v="2"/>
    <x v="1"/>
    <x v="1"/>
    <x v="1"/>
    <n v="0.23749999999999999"/>
  </r>
  <r>
    <n v="5176"/>
    <s v="Jeffrey Chavez"/>
    <s v="cgriffin@example.com"/>
    <n v="46"/>
    <s v="Female"/>
    <x v="28"/>
    <d v="2020-10-23T00:00:00"/>
    <x v="4"/>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x v="0"/>
    <m/>
    <x v="2"/>
    <s v="Phone"/>
    <d v="2023-06-01T15:28:23"/>
    <m/>
    <x v="0"/>
    <x v="4"/>
    <x v="7"/>
    <x v="1"/>
    <x v="0"/>
    <x v="0"/>
    <n v="0.48125000000000001"/>
  </r>
  <r>
    <n v="5177"/>
    <s v="Tammy Henderson"/>
    <s v="rsparks@example.org"/>
    <n v="27"/>
    <s v="Other"/>
    <x v="17"/>
    <d v="2021-07-30T00:00:00"/>
    <x v="4"/>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x v="0"/>
    <m/>
    <x v="2"/>
    <s v="Social media"/>
    <d v="2023-06-01T10:06:25"/>
    <m/>
    <x v="0"/>
    <x v="1"/>
    <x v="2"/>
    <x v="1"/>
    <x v="0"/>
    <x v="0"/>
    <n v="0.65"/>
  </r>
  <r>
    <n v="5178"/>
    <s v="John Strickland"/>
    <s v="leewilliams@example.net"/>
    <n v="32"/>
    <s v="Female"/>
    <x v="21"/>
    <d v="2021-10-26T00:00:00"/>
    <x v="4"/>
    <s v="Installation support"/>
    <s v="I'm having an issue with the {product_purchased}. Please assist. &quot; I'm experiencing this issue on multiple devices of the same model, so it seems to be a widespread problem."/>
    <x v="0"/>
    <m/>
    <x v="2"/>
    <s v="Social media"/>
    <d v="2023-06-01T22:12:25"/>
    <m/>
    <x v="0"/>
    <x v="2"/>
    <x v="7"/>
    <x v="1"/>
    <x v="0"/>
    <x v="0"/>
    <n v="0.7"/>
  </r>
  <r>
    <n v="5179"/>
    <s v="Victoria Sawyer"/>
    <s v="carol93@example.net"/>
    <n v="37"/>
    <s v="Other"/>
    <x v="0"/>
    <d v="2020-10-03T00:00:00"/>
    <x v="4"/>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x v="1"/>
    <s v="Challenge person street paper."/>
    <x v="1"/>
    <s v="Email"/>
    <d v="2023-06-01T15:42:27"/>
    <d v="2023-05-31T23:48:27"/>
    <x v="4"/>
    <x v="2"/>
    <x v="7"/>
    <x v="1"/>
    <x v="1"/>
    <x v="1"/>
    <n v="0.7"/>
  </r>
  <r>
    <n v="5180"/>
    <s v="Jessica Armstrong"/>
    <s v="timothy97@example.org"/>
    <n v="18"/>
    <s v="Male"/>
    <x v="4"/>
    <d v="2020-07-20T00:00:00"/>
    <x v="0"/>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x v="1"/>
    <s v="Property young land kind office case into."/>
    <x v="0"/>
    <s v="Phone"/>
    <d v="2023-06-01T15:06:28"/>
    <d v="2023-06-01T18:02:28"/>
    <x v="1"/>
    <x v="3"/>
    <x v="2"/>
    <x v="1"/>
    <x v="1"/>
    <x v="1"/>
    <n v="0.23749999999999999"/>
  </r>
  <r>
    <n v="5181"/>
    <s v="Anthony Luna"/>
    <s v="kevin74@example.org"/>
    <n v="49"/>
    <s v="Female"/>
    <x v="31"/>
    <d v="2021-04-16T00:00:00"/>
    <x v="1"/>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x v="2"/>
    <m/>
    <x v="0"/>
    <s v="Phone"/>
    <m/>
    <m/>
    <x v="0"/>
    <x v="4"/>
    <x v="11"/>
    <x v="0"/>
    <x v="0"/>
    <x v="1"/>
    <n v="0.42499999999999999"/>
  </r>
  <r>
    <n v="5182"/>
    <s v="Samuel Price"/>
    <s v="hendersonanthony@example.com"/>
    <n v="44"/>
    <s v="Female"/>
    <x v="41"/>
    <d v="2020-01-03T00:00:00"/>
    <x v="1"/>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x v="2"/>
    <m/>
    <x v="3"/>
    <s v="Email"/>
    <m/>
    <m/>
    <x v="0"/>
    <x v="0"/>
    <x v="6"/>
    <x v="1"/>
    <x v="0"/>
    <x v="1"/>
    <n v="0.8"/>
  </r>
  <r>
    <n v="5183"/>
    <s v="Keith Tucker"/>
    <s v="dennissavage@example.com"/>
    <n v="59"/>
    <s v="Male"/>
    <x v="23"/>
    <d v="2021-12-22T00:00:00"/>
    <x v="1"/>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x v="0"/>
    <m/>
    <x v="3"/>
    <s v="Email"/>
    <d v="2023-06-01T21:20:33"/>
    <m/>
    <x v="0"/>
    <x v="0"/>
    <x v="10"/>
    <x v="1"/>
    <x v="0"/>
    <x v="0"/>
    <n v="0.78125"/>
  </r>
  <r>
    <n v="5184"/>
    <s v="Christopher Davis"/>
    <s v="laurenberger@example.com"/>
    <n v="41"/>
    <s v="Female"/>
    <x v="17"/>
    <d v="2020-11-01T00:00:00"/>
    <x v="0"/>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x v="2"/>
    <m/>
    <x v="0"/>
    <s v="Social media"/>
    <m/>
    <m/>
    <x v="0"/>
    <x v="0"/>
    <x v="3"/>
    <x v="0"/>
    <x v="0"/>
    <x v="1"/>
    <n v="0.9375"/>
  </r>
  <r>
    <n v="5185"/>
    <s v="Angela Adams"/>
    <s v="lisa64@example.org"/>
    <n v="28"/>
    <s v="Female"/>
    <x v="0"/>
    <d v="2020-10-22T00:00:00"/>
    <x v="4"/>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x v="2"/>
    <m/>
    <x v="0"/>
    <s v="Phone"/>
    <m/>
    <m/>
    <x v="0"/>
    <x v="0"/>
    <x v="7"/>
    <x v="0"/>
    <x v="0"/>
    <x v="1"/>
    <n v="0.83750000000000002"/>
  </r>
  <r>
    <n v="5186"/>
    <s v="Martha Williams"/>
    <s v="angelajordan@example.com"/>
    <n v="18"/>
    <s v="Female"/>
    <x v="37"/>
    <d v="2020-12-08T00:00:00"/>
    <x v="2"/>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x v="1"/>
    <s v="Seat spring allow son make few."/>
    <x v="1"/>
    <s v="Phone"/>
    <d v="2023-06-01T08:34:37"/>
    <d v="2023-06-01T00:02:37"/>
    <x v="5"/>
    <x v="4"/>
    <x v="10"/>
    <x v="1"/>
    <x v="1"/>
    <x v="1"/>
    <n v="0.41875000000000001"/>
  </r>
  <r>
    <n v="5187"/>
    <s v="Jacqueline Perez"/>
    <s v="uhanson@example.net"/>
    <n v="63"/>
    <s v="Other"/>
    <x v="13"/>
    <d v="2020-06-02T00:00:00"/>
    <x v="2"/>
    <s v="Data loss"/>
    <s v="I'm having an issue with the {product_purchased}. Please assist. This problem started occurring after the recent software update. I haven't made any other changes to the device."/>
    <x v="1"/>
    <s v="Animal student office high five soldier."/>
    <x v="3"/>
    <s v="Phone"/>
    <d v="2023-06-01T08:55:37"/>
    <d v="2023-06-01T22:35:37"/>
    <x v="5"/>
    <x v="1"/>
    <x v="8"/>
    <x v="1"/>
    <x v="1"/>
    <x v="1"/>
    <n v="0.64375000000000004"/>
  </r>
  <r>
    <n v="5188"/>
    <s v="Bobby Wheeler"/>
    <s v="heather77@example.com"/>
    <n v="67"/>
    <s v="Female"/>
    <x v="17"/>
    <d v="2021-11-09T00:00:00"/>
    <x v="1"/>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x v="2"/>
    <m/>
    <x v="3"/>
    <s v="Chat"/>
    <m/>
    <m/>
    <x v="0"/>
    <x v="2"/>
    <x v="3"/>
    <x v="1"/>
    <x v="0"/>
    <x v="1"/>
    <n v="0.6"/>
  </r>
  <r>
    <n v="5189"/>
    <s v="David Johnston"/>
    <s v="awells@example.org"/>
    <n v="67"/>
    <s v="Male"/>
    <x v="36"/>
    <d v="2020-03-04T00:00:00"/>
    <x v="2"/>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x v="2"/>
    <m/>
    <x v="3"/>
    <s v="Chat"/>
    <m/>
    <m/>
    <x v="0"/>
    <x v="0"/>
    <x v="0"/>
    <x v="1"/>
    <x v="0"/>
    <x v="1"/>
    <n v="0.76875000000000004"/>
  </r>
  <r>
    <n v="5190"/>
    <s v="Justin Mcconnell"/>
    <s v="cjones@example.net"/>
    <n v="68"/>
    <s v="Male"/>
    <x v="39"/>
    <d v="2021-08-19T00:00:00"/>
    <x v="4"/>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x v="1"/>
    <s v="Read western man check onto statement."/>
    <x v="2"/>
    <s v="Email"/>
    <d v="2023-06-01T17:14:42"/>
    <d v="2023-06-01T22:58:42"/>
    <x v="1"/>
    <x v="4"/>
    <x v="5"/>
    <x v="1"/>
    <x v="1"/>
    <x v="1"/>
    <n v="0.42499999999999999"/>
  </r>
  <r>
    <n v="5191"/>
    <s v="Joel Brown"/>
    <s v="nrichardson@example.org"/>
    <n v="30"/>
    <s v="Female"/>
    <x v="16"/>
    <d v="2021-05-13T00:00:00"/>
    <x v="3"/>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x v="2"/>
    <m/>
    <x v="1"/>
    <s v="Social media"/>
    <m/>
    <m/>
    <x v="0"/>
    <x v="1"/>
    <x v="1"/>
    <x v="1"/>
    <x v="0"/>
    <x v="1"/>
    <n v="0.71875"/>
  </r>
  <r>
    <n v="5192"/>
    <s v="Joshua Alvarez"/>
    <s v="evanscraig@example.org"/>
    <n v="20"/>
    <s v="Other"/>
    <x v="4"/>
    <d v="2020-11-27T00:00:00"/>
    <x v="1"/>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x v="1"/>
    <s v="Take remember show address control."/>
    <x v="3"/>
    <s v="Chat"/>
    <d v="2023-06-01T17:26:45"/>
    <d v="2023-06-01T12:59:45"/>
    <x v="2"/>
    <x v="0"/>
    <x v="3"/>
    <x v="1"/>
    <x v="1"/>
    <x v="1"/>
    <n v="0.9375"/>
  </r>
  <r>
    <n v="5193"/>
    <s v="Stephanie Rios"/>
    <s v="iheath@example.com"/>
    <n v="28"/>
    <s v="Female"/>
    <x v="24"/>
    <d v="2020-02-27T00:00:00"/>
    <x v="2"/>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x v="2"/>
    <m/>
    <x v="2"/>
    <s v="Chat"/>
    <m/>
    <m/>
    <x v="0"/>
    <x v="8"/>
    <x v="4"/>
    <x v="0"/>
    <x v="0"/>
    <x v="1"/>
    <n v="0.20624999999999999"/>
  </r>
  <r>
    <n v="5194"/>
    <s v="Peter Byrd"/>
    <s v="batesmelvin@example.net"/>
    <n v="46"/>
    <s v="Male"/>
    <x v="5"/>
    <d v="2021-01-09T00:00:00"/>
    <x v="3"/>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x v="2"/>
    <m/>
    <x v="2"/>
    <s v="Email"/>
    <m/>
    <m/>
    <x v="0"/>
    <x v="2"/>
    <x v="6"/>
    <x v="0"/>
    <x v="0"/>
    <x v="1"/>
    <n v="0.73124999999999996"/>
  </r>
  <r>
    <n v="5195"/>
    <s v="Amber Yates"/>
    <s v="davisstephanie@example.com"/>
    <n v="22"/>
    <s v="Female"/>
    <x v="4"/>
    <d v="2021-06-22T00:00:00"/>
    <x v="1"/>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x v="2"/>
    <m/>
    <x v="2"/>
    <s v="Social media"/>
    <m/>
    <m/>
    <x v="0"/>
    <x v="3"/>
    <x v="8"/>
    <x v="0"/>
    <x v="0"/>
    <x v="1"/>
    <n v="0.19375000000000001"/>
  </r>
  <r>
    <n v="5196"/>
    <s v="Ryan Riggs"/>
    <s v="oray@example.org"/>
    <n v="63"/>
    <s v="Female"/>
    <x v="36"/>
    <d v="2021-05-14T00:00:00"/>
    <x v="4"/>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x v="1"/>
    <s v="Business bit pick campaign purpose."/>
    <x v="1"/>
    <s v="Social media"/>
    <d v="2023-06-01T17:51:52"/>
    <d v="2023-06-01T04:50:52"/>
    <x v="2"/>
    <x v="1"/>
    <x v="1"/>
    <x v="1"/>
    <x v="1"/>
    <x v="1"/>
    <n v="0.71875"/>
  </r>
  <r>
    <n v="5197"/>
    <s v="Mary Avila"/>
    <s v="leahmalone@example.org"/>
    <n v="51"/>
    <s v="Female"/>
    <x v="38"/>
    <d v="2021-01-23T00:00:00"/>
    <x v="0"/>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x v="1"/>
    <s v="Structure stage prepare cold design perform."/>
    <x v="3"/>
    <s v="Phone"/>
    <d v="2023-06-01T14:41:52"/>
    <d v="2023-06-01T11:36:52"/>
    <x v="3"/>
    <x v="6"/>
    <x v="6"/>
    <x v="1"/>
    <x v="1"/>
    <x v="1"/>
    <n v="0.35"/>
  </r>
  <r>
    <n v="5198"/>
    <s v="Heather Silva"/>
    <s v="morenoscott@example.org"/>
    <n v="35"/>
    <s v="Other"/>
    <x v="4"/>
    <d v="2020-02-13T00:00:00"/>
    <x v="4"/>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x v="0"/>
    <m/>
    <x v="2"/>
    <s v="Social media"/>
    <d v="2023-06-01T20:41:54"/>
    <m/>
    <x v="0"/>
    <x v="4"/>
    <x v="4"/>
    <x v="1"/>
    <x v="0"/>
    <x v="0"/>
    <n v="0.47499999999999998"/>
  </r>
  <r>
    <n v="5199"/>
    <s v="Susan Kennedy"/>
    <s v="myerschristopher@example.com"/>
    <n v="45"/>
    <s v="Male"/>
    <x v="26"/>
    <d v="2020-01-21T00:00:00"/>
    <x v="0"/>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x v="0"/>
    <m/>
    <x v="1"/>
    <s v="Chat"/>
    <d v="2023-06-01T23:41:55"/>
    <m/>
    <x v="0"/>
    <x v="0"/>
    <x v="6"/>
    <x v="1"/>
    <x v="0"/>
    <x v="0"/>
    <n v="0.8"/>
  </r>
  <r>
    <n v="5200"/>
    <s v="Kevin Nolan"/>
    <s v="amckenzie@example.net"/>
    <n v="60"/>
    <s v="Female"/>
    <x v="16"/>
    <d v="2021-10-30T00:00:00"/>
    <x v="2"/>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x v="2"/>
    <m/>
    <x v="2"/>
    <s v="Phone"/>
    <m/>
    <m/>
    <x v="0"/>
    <x v="2"/>
    <x v="7"/>
    <x v="0"/>
    <x v="0"/>
    <x v="1"/>
    <n v="0.7"/>
  </r>
  <r>
    <n v="5201"/>
    <s v="Thomas Wright"/>
    <s v="lhess@example.org"/>
    <n v="18"/>
    <s v="Female"/>
    <x v="27"/>
    <d v="2020-07-26T00:00:00"/>
    <x v="2"/>
    <s v="Network problem"/>
    <s v="I'm having an issue with the {product_purchased}. Please assist. I'm experiencing this issue on multiple devices of the same model, so it seems to be a widespread problem."/>
    <x v="0"/>
    <m/>
    <x v="2"/>
    <s v="Email"/>
    <d v="2023-06-01T22:13:56"/>
    <m/>
    <x v="0"/>
    <x v="2"/>
    <x v="2"/>
    <x v="1"/>
    <x v="0"/>
    <x v="0"/>
    <n v="0.57499999999999996"/>
  </r>
  <r>
    <n v="5202"/>
    <s v="Shannon Mitchell"/>
    <s v="tristan79@example.com"/>
    <n v="65"/>
    <s v="Female"/>
    <x v="0"/>
    <d v="2021-08-04T00:00:00"/>
    <x v="0"/>
    <s v="Product setup"/>
    <s v="I'm having an issue with the {product_purchased}. Please assist. I've tried different settings and configurations on my {product_purchased}, but the issue persists."/>
    <x v="2"/>
    <m/>
    <x v="0"/>
    <s v="Chat"/>
    <m/>
    <m/>
    <x v="0"/>
    <x v="4"/>
    <x v="5"/>
    <x v="0"/>
    <x v="0"/>
    <x v="1"/>
    <n v="0.42499999999999999"/>
  </r>
  <r>
    <n v="5203"/>
    <s v="Alexander Guzman"/>
    <s v="afranco@example.net"/>
    <n v="65"/>
    <s v="Other"/>
    <x v="29"/>
    <d v="2020-08-27T00:00:00"/>
    <x v="4"/>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x v="1"/>
    <s v="Firm explain some option."/>
    <x v="3"/>
    <s v="Email"/>
    <d v="2023-06-01T09:30:58"/>
    <d v="2023-06-01T21:16:58"/>
    <x v="1"/>
    <x v="0"/>
    <x v="5"/>
    <x v="1"/>
    <x v="1"/>
    <x v="1"/>
    <n v="0.89375000000000004"/>
  </r>
  <r>
    <n v="5204"/>
    <s v="Andrea Garcia"/>
    <s v="fcarter@example.org"/>
    <n v="36"/>
    <s v="Other"/>
    <x v="22"/>
    <d v="2020-05-23T00:00:00"/>
    <x v="4"/>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x v="1"/>
    <s v="Account avoid base ever."/>
    <x v="3"/>
    <s v="Social media"/>
    <d v="2023-06-01T22:10:00"/>
    <d v="2023-06-01T11:52:00"/>
    <x v="4"/>
    <x v="1"/>
    <x v="1"/>
    <x v="1"/>
    <x v="1"/>
    <x v="1"/>
    <n v="0.71875"/>
  </r>
  <r>
    <n v="5205"/>
    <s v="Tiffany Mcfarland"/>
    <s v="barronlee@example.net"/>
    <n v="28"/>
    <s v="Female"/>
    <x v="2"/>
    <d v="2020-11-23T00:00:00"/>
    <x v="2"/>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x v="2"/>
    <m/>
    <x v="3"/>
    <s v="Chat"/>
    <m/>
    <m/>
    <x v="0"/>
    <x v="5"/>
    <x v="3"/>
    <x v="1"/>
    <x v="0"/>
    <x v="1"/>
    <n v="0.15"/>
  </r>
  <r>
    <n v="5206"/>
    <s v="Valerie Burke"/>
    <s v="christophermays@example.net"/>
    <n v="26"/>
    <s v="Female"/>
    <x v="29"/>
    <d v="2021-04-11T00:00:00"/>
    <x v="4"/>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x v="2"/>
    <m/>
    <x v="3"/>
    <s v="Phone"/>
    <m/>
    <m/>
    <x v="0"/>
    <x v="1"/>
    <x v="11"/>
    <x v="1"/>
    <x v="0"/>
    <x v="1"/>
    <n v="0.65625"/>
  </r>
  <r>
    <n v="5207"/>
    <s v="Nathan Jones"/>
    <s v="kirk20@example.net"/>
    <n v="50"/>
    <s v="Male"/>
    <x v="31"/>
    <d v="2020-10-07T00:00:00"/>
    <x v="3"/>
    <s v="Hardware issue"/>
    <s v="I'm having an issue with the {product_purchased}. Please assist._x000a__x000a_#{product_purchased.product}&quot; a[0].name = &quot;panther&quot; b[0].name = &quot;peppermint The issue I'm facing is intermittent. Sometimes it works fine, but other times it acts up unexpectedly."/>
    <x v="2"/>
    <m/>
    <x v="3"/>
    <s v="Email"/>
    <m/>
    <m/>
    <x v="0"/>
    <x v="10"/>
    <x v="7"/>
    <x v="1"/>
    <x v="0"/>
    <x v="1"/>
    <n v="0.25624999999999998"/>
  </r>
  <r>
    <n v="5208"/>
    <s v="Rodney Jones MD"/>
    <s v="huberkathleen@example.net"/>
    <n v="33"/>
    <s v="Other"/>
    <x v="34"/>
    <d v="2020-07-13T00:00:00"/>
    <x v="2"/>
    <s v="Software bug"/>
    <s v="I'm having an issue with the {product_purchased}. Please assist. I'm concerned about the security of my {product_purchased} and would like to ensure that my data is safe."/>
    <x v="2"/>
    <m/>
    <x v="0"/>
    <s v="Social media"/>
    <m/>
    <m/>
    <x v="0"/>
    <x v="1"/>
    <x v="2"/>
    <x v="0"/>
    <x v="0"/>
    <x v="1"/>
    <n v="0.65"/>
  </r>
  <r>
    <n v="5209"/>
    <s v="Jason Brown"/>
    <s v="henryjoe@example.net"/>
    <n v="26"/>
    <s v="Other"/>
    <x v="8"/>
    <d v="2020-09-23T00:00:00"/>
    <x v="0"/>
    <s v="Account access"/>
    <s v="I'm having an issue with the {product_purchased}. Please assist._x000a__x000a_â€¢ My item is a large number of pairs in size. No need to worry._x000a__x000a_â€¢ The sizing of the item is correct and the &quot;p I've checked for any available software updates for my {product_purchased}, but there are none."/>
    <x v="2"/>
    <m/>
    <x v="1"/>
    <s v="Social media"/>
    <m/>
    <m/>
    <x v="0"/>
    <x v="2"/>
    <x v="9"/>
    <x v="1"/>
    <x v="0"/>
    <x v="1"/>
    <n v="0.61250000000000004"/>
  </r>
  <r>
    <n v="5210"/>
    <s v="Shelby Taylor"/>
    <s v="wilkinsoncarol@example.net"/>
    <n v="41"/>
    <s v="Female"/>
    <x v="6"/>
    <d v="2020-09-19T00:00:00"/>
    <x v="3"/>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x v="1"/>
    <s v="Model despite ago too back far."/>
    <x v="3"/>
    <s v="Email"/>
    <d v="2023-06-01T18:34:08"/>
    <d v="2023-06-01T06:16:08"/>
    <x v="2"/>
    <x v="2"/>
    <x v="9"/>
    <x v="1"/>
    <x v="1"/>
    <x v="1"/>
    <n v="0.61250000000000004"/>
  </r>
  <r>
    <n v="5211"/>
    <s v="Gabrielle Knight"/>
    <s v="twu@example.net"/>
    <n v="60"/>
    <s v="Other"/>
    <x v="12"/>
    <d v="2021-02-09T00:00:00"/>
    <x v="3"/>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x v="1"/>
    <s v="Huge drop run particularly data."/>
    <x v="1"/>
    <s v="Chat"/>
    <d v="2023-06-01T05:00:08"/>
    <d v="2023-06-01T22:44:08"/>
    <x v="3"/>
    <x v="6"/>
    <x v="4"/>
    <x v="1"/>
    <x v="1"/>
    <x v="1"/>
    <n v="0.39374999999999999"/>
  </r>
  <r>
    <n v="5212"/>
    <s v="Lydia Golden"/>
    <s v="tcole@example.net"/>
    <n v="44"/>
    <s v="Male"/>
    <x v="31"/>
    <d v="2021-07-13T00:00:00"/>
    <x v="1"/>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x v="1"/>
    <s v="Term wide establish."/>
    <x v="1"/>
    <s v="Email"/>
    <d v="2023-06-01T09:56:10"/>
    <d v="2023-06-01T04:16:10"/>
    <x v="3"/>
    <x v="4"/>
    <x v="2"/>
    <x v="1"/>
    <x v="1"/>
    <x v="1"/>
    <n v="0.43125000000000002"/>
  </r>
  <r>
    <n v="5213"/>
    <s v="Henry Daniels"/>
    <s v="calvinwright@example.net"/>
    <n v="37"/>
    <s v="Female"/>
    <x v="0"/>
    <d v="2021-03-04T00:00:00"/>
    <x v="2"/>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x v="0"/>
    <m/>
    <x v="0"/>
    <s v="Phone"/>
    <d v="2023-06-01T19:31:12"/>
    <m/>
    <x v="0"/>
    <x v="0"/>
    <x v="0"/>
    <x v="0"/>
    <x v="0"/>
    <x v="0"/>
    <n v="0.76875000000000004"/>
  </r>
  <r>
    <n v="5214"/>
    <s v="Brenda Nielsen"/>
    <s v="scott59@example.net"/>
    <n v="63"/>
    <s v="Other"/>
    <x v="29"/>
    <d v="2021-06-03T00:00:00"/>
    <x v="0"/>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x v="2"/>
    <m/>
    <x v="3"/>
    <s v="Chat"/>
    <m/>
    <m/>
    <x v="0"/>
    <x v="3"/>
    <x v="8"/>
    <x v="1"/>
    <x v="0"/>
    <x v="1"/>
    <n v="0.19375000000000001"/>
  </r>
  <r>
    <n v="5215"/>
    <s v="Amber Herrera"/>
    <s v="heatherjohnson@example.org"/>
    <n v="26"/>
    <s v="Female"/>
    <x v="40"/>
    <d v="2020-01-13T00:00:00"/>
    <x v="2"/>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x v="1"/>
    <s v="Become per relationship provide."/>
    <x v="1"/>
    <s v="Email"/>
    <d v="2023-06-01T00:30:16"/>
    <d v="2023-06-01T18:12:16"/>
    <x v="3"/>
    <x v="2"/>
    <x v="6"/>
    <x v="1"/>
    <x v="1"/>
    <x v="1"/>
    <n v="0.73124999999999996"/>
  </r>
  <r>
    <n v="5216"/>
    <s v="Christina Bennett"/>
    <s v="cummingscassidy@example.org"/>
    <n v="24"/>
    <s v="Other"/>
    <x v="36"/>
    <d v="2021-07-28T00:00:00"/>
    <x v="1"/>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x v="2"/>
    <m/>
    <x v="3"/>
    <s v="Email"/>
    <m/>
    <m/>
    <x v="0"/>
    <x v="0"/>
    <x v="2"/>
    <x v="1"/>
    <x v="0"/>
    <x v="1"/>
    <n v="1.0687500000000001"/>
  </r>
  <r>
    <n v="5217"/>
    <s v="Jason Davis"/>
    <s v="paulholmes@example.org"/>
    <n v="43"/>
    <s v="Male"/>
    <x v="24"/>
    <d v="2020-11-30T00:00:00"/>
    <x v="4"/>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x v="2"/>
    <m/>
    <x v="3"/>
    <s v="Chat"/>
    <m/>
    <m/>
    <x v="0"/>
    <x v="6"/>
    <x v="3"/>
    <x v="1"/>
    <x v="0"/>
    <x v="1"/>
    <n v="0.51875000000000004"/>
  </r>
  <r>
    <n v="5218"/>
    <s v="Julie Perez"/>
    <s v="richard48@example.net"/>
    <n v="44"/>
    <s v="Male"/>
    <x v="27"/>
    <d v="2020-01-21T00:00:00"/>
    <x v="4"/>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x v="1"/>
    <s v="Company out answer cup."/>
    <x v="2"/>
    <s v="Chat"/>
    <d v="2023-06-01T16:36:20"/>
    <d v="2023-06-01T09:40:20"/>
    <x v="3"/>
    <x v="0"/>
    <x v="6"/>
    <x v="1"/>
    <x v="1"/>
    <x v="1"/>
    <n v="0.8"/>
  </r>
  <r>
    <n v="5219"/>
    <s v="Laura Orr"/>
    <s v="millereric@example.com"/>
    <n v="59"/>
    <s v="Male"/>
    <x v="30"/>
    <d v="2021-05-13T00:00:00"/>
    <x v="2"/>
    <s v="Product compatibility"/>
    <s v="I'm having an issue with the {product_purchased}. Please assist._x000a__x000a_Product code: 5091914-D_x000a__x000a_Description:_x000a__x000a_â€¢ This watch has all standard controls and will have dial adjustment at a fully reset The issue I'm facing is intermittent. Sometimes it works fine, but other times it acts up unexpectedly."/>
    <x v="0"/>
    <m/>
    <x v="0"/>
    <s v="Chat"/>
    <d v="2023-06-01T08:42:22"/>
    <m/>
    <x v="0"/>
    <x v="10"/>
    <x v="1"/>
    <x v="0"/>
    <x v="0"/>
    <x v="0"/>
    <n v="0.24374999999999999"/>
  </r>
  <r>
    <n v="5220"/>
    <s v="Lisa Chavez"/>
    <s v="nicole64@example.net"/>
    <n v="20"/>
    <s v="Other"/>
    <x v="34"/>
    <d v="2020-03-13T00:00:00"/>
    <x v="3"/>
    <s v="Data loss"/>
    <s v="I'm facing issues logging into my {product_purchased} account. It says my account is locked. What should I do to unlock it? I'm experiencing this issue on multiple devices of the same model, so it seems to be a widespread problem."/>
    <x v="2"/>
    <m/>
    <x v="0"/>
    <s v="Phone"/>
    <m/>
    <m/>
    <x v="0"/>
    <x v="9"/>
    <x v="0"/>
    <x v="0"/>
    <x v="0"/>
    <x v="1"/>
    <n v="0.23749999999999999"/>
  </r>
  <r>
    <n v="5221"/>
    <s v="Cody Schmidt"/>
    <s v="zamorajonathon@example.org"/>
    <n v="67"/>
    <s v="Male"/>
    <x v="3"/>
    <d v="2021-03-20T00:00:00"/>
    <x v="3"/>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x v="2"/>
    <m/>
    <x v="3"/>
    <s v="Email"/>
    <m/>
    <m/>
    <x v="0"/>
    <x v="7"/>
    <x v="0"/>
    <x v="1"/>
    <x v="0"/>
    <x v="1"/>
    <n v="0.20624999999999999"/>
  </r>
  <r>
    <n v="5222"/>
    <s v="Deborah Collins"/>
    <s v="wayne18@example.net"/>
    <n v="58"/>
    <s v="Male"/>
    <x v="3"/>
    <d v="2020-03-21T00:00:00"/>
    <x v="2"/>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x v="2"/>
    <m/>
    <x v="0"/>
    <s v="Email"/>
    <m/>
    <m/>
    <x v="0"/>
    <x v="0"/>
    <x v="0"/>
    <x v="0"/>
    <x v="0"/>
    <x v="1"/>
    <n v="0.76875000000000004"/>
  </r>
  <r>
    <n v="5223"/>
    <s v="Kim Atkins"/>
    <s v="juancastaneda@example.com"/>
    <n v="65"/>
    <s v="Female"/>
    <x v="34"/>
    <d v="2021-07-20T00:00:00"/>
    <x v="4"/>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x v="2"/>
    <m/>
    <x v="0"/>
    <s v="Phone"/>
    <m/>
    <m/>
    <x v="0"/>
    <x v="5"/>
    <x v="2"/>
    <x v="0"/>
    <x v="0"/>
    <x v="1"/>
    <n v="0.25"/>
  </r>
  <r>
    <n v="5224"/>
    <s v="Hunter Hayes"/>
    <s v="bennettdevin@example.net"/>
    <n v="32"/>
    <s v="Male"/>
    <x v="22"/>
    <d v="2020-12-01T00:00:00"/>
    <x v="3"/>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x v="1"/>
    <s v="Measure within boy what tough such hand project."/>
    <x v="2"/>
    <s v="Phone"/>
    <d v="2023-06-01T09:51:26"/>
    <d v="2023-05-31T23:50:26"/>
    <x v="1"/>
    <x v="5"/>
    <x v="10"/>
    <x v="1"/>
    <x v="1"/>
    <x v="1"/>
    <n v="0.27500000000000002"/>
  </r>
  <r>
    <n v="5225"/>
    <s v="Cindy Ruiz"/>
    <s v="kristin36@example.net"/>
    <n v="46"/>
    <s v="Male"/>
    <x v="23"/>
    <d v="2020-09-23T00:00:00"/>
    <x v="2"/>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x v="0"/>
    <m/>
    <x v="0"/>
    <s v="Chat"/>
    <d v="2023-06-01T06:15:28"/>
    <m/>
    <x v="0"/>
    <x v="5"/>
    <x v="9"/>
    <x v="0"/>
    <x v="0"/>
    <x v="0"/>
    <n v="0.19375000000000001"/>
  </r>
  <r>
    <n v="5226"/>
    <s v="Sean Jones"/>
    <s v="biancasmith@example.com"/>
    <n v="21"/>
    <s v="Other"/>
    <x v="25"/>
    <d v="2021-02-07T00:00:00"/>
    <x v="1"/>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x v="2"/>
    <m/>
    <x v="1"/>
    <s v="Phone"/>
    <m/>
    <m/>
    <x v="0"/>
    <x v="4"/>
    <x v="4"/>
    <x v="1"/>
    <x v="0"/>
    <x v="1"/>
    <n v="0.47499999999999998"/>
  </r>
  <r>
    <n v="5227"/>
    <s v="Kayla Ballard"/>
    <s v="paulhill@example.com"/>
    <n v="61"/>
    <s v="Female"/>
    <x v="38"/>
    <d v="2021-11-23T00:00:00"/>
    <x v="2"/>
    <s v="Refund request"/>
    <s v="I'm having an issue with the {product_purchased}. Please assist. Thanks!&quot;_x000a__x000a_&quot;As if this would help, this isn't going to go smoothly eitherâ€¦.&quot;_x000a__x000a_&quot;My apologies, I apologize for getting in such I need assistance as soon as possible because it's affecting my work and productivity."/>
    <x v="2"/>
    <m/>
    <x v="2"/>
    <s v="Chat"/>
    <m/>
    <m/>
    <x v="0"/>
    <x v="9"/>
    <x v="3"/>
    <x v="0"/>
    <x v="0"/>
    <x v="1"/>
    <n v="0.26874999999999999"/>
  </r>
  <r>
    <n v="5228"/>
    <s v="Deanna Davis"/>
    <s v="adamharrell@example.com"/>
    <n v="62"/>
    <s v="Male"/>
    <x v="24"/>
    <d v="2021-09-26T00:00:00"/>
    <x v="0"/>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x v="1"/>
    <s v="Into method wrong seat."/>
    <x v="1"/>
    <s v="Social media"/>
    <d v="2023-06-01T02:11:33"/>
    <d v="2023-06-01T00:23:33"/>
    <x v="4"/>
    <x v="2"/>
    <x v="9"/>
    <x v="1"/>
    <x v="1"/>
    <x v="1"/>
    <n v="0.61250000000000004"/>
  </r>
  <r>
    <n v="5229"/>
    <s v="Dr. Brian Melton"/>
    <s v="riveramelissa@example.net"/>
    <n v="52"/>
    <s v="Other"/>
    <x v="30"/>
    <d v="2021-01-08T00:00:00"/>
    <x v="4"/>
    <s v="Payment issue"/>
    <s v="I'm having an issue with the {product_purchased}. Please assist. â€” Sam Browning (@SamBrowning) January 13, 2014_x000a__x000a_Hollywood fans should be especially concerned about who they may be paying for the video. I rely heavily on my {product_purchased} for my daily tasks, and this issue is hindering my productivity."/>
    <x v="0"/>
    <m/>
    <x v="2"/>
    <s v="Chat"/>
    <d v="2023-06-01T14:11:34"/>
    <m/>
    <x v="0"/>
    <x v="6"/>
    <x v="6"/>
    <x v="1"/>
    <x v="0"/>
    <x v="0"/>
    <n v="0.35"/>
  </r>
  <r>
    <n v="5230"/>
    <s v="Daniel Jimenez"/>
    <s v="aprilmejia@example.org"/>
    <n v="65"/>
    <s v="Other"/>
    <x v="35"/>
    <d v="2021-02-27T00:00:00"/>
    <x v="1"/>
    <s v="Hardware issue"/>
    <s v="I'm having an issue with the {product_purchased}. Please assist. I've performed a factory reset on my {product_purchased}, hoping it would resolve the problem, but it didn't help."/>
    <x v="1"/>
    <s v="Half heavy woman Congress trial class."/>
    <x v="3"/>
    <s v="Social media"/>
    <d v="2023-06-01T08:45:35"/>
    <d v="2023-06-01T21:09:35"/>
    <x v="4"/>
    <x v="5"/>
    <x v="4"/>
    <x v="1"/>
    <x v="1"/>
    <x v="1"/>
    <n v="0.1875"/>
  </r>
  <r>
    <n v="5231"/>
    <s v="Christy Burke"/>
    <s v="itucker@example.com"/>
    <n v="69"/>
    <s v="Other"/>
    <x v="28"/>
    <d v="2021-12-23T00:00:00"/>
    <x v="1"/>
    <s v="Battery life"/>
    <s v="I'm having an issue with the {product_purchased}. Please assist._x000a__x000a_#_x000a__x000a_#!/usr/bin/env python3-py3-dev /tmp/python3-dev.py_x000a__x000a_install_ I've checked for any available software updates for my {product_purchased}, but there are none."/>
    <x v="1"/>
    <s v="Move seek remain experience no difference."/>
    <x v="3"/>
    <s v="Email"/>
    <d v="2023-06-01T05:19:36"/>
    <d v="2023-06-01T08:51:36"/>
    <x v="5"/>
    <x v="2"/>
    <x v="10"/>
    <x v="1"/>
    <x v="1"/>
    <x v="1"/>
    <n v="0.59375"/>
  </r>
  <r>
    <n v="5232"/>
    <s v="Anna Stone"/>
    <s v="robinsonyolanda@example.org"/>
    <n v="45"/>
    <s v="Other"/>
    <x v="29"/>
    <d v="2020-10-07T00:00:00"/>
    <x v="0"/>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x v="1"/>
    <s v="System discuss class care."/>
    <x v="1"/>
    <s v="Phone"/>
    <d v="2023-06-01T15:24:37"/>
    <d v="2023-06-01T07:50:37"/>
    <x v="5"/>
    <x v="4"/>
    <x v="7"/>
    <x v="1"/>
    <x v="1"/>
    <x v="1"/>
    <n v="0.48125000000000001"/>
  </r>
  <r>
    <n v="5233"/>
    <s v="Anthony Blackburn"/>
    <s v="cdillon@example.com"/>
    <n v="24"/>
    <s v="Other"/>
    <x v="30"/>
    <d v="2021-02-20T00:00:00"/>
    <x v="2"/>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x v="2"/>
    <m/>
    <x v="2"/>
    <s v="Chat"/>
    <m/>
    <m/>
    <x v="0"/>
    <x v="1"/>
    <x v="4"/>
    <x v="0"/>
    <x v="0"/>
    <x v="1"/>
    <n v="0.70625000000000004"/>
  </r>
  <r>
    <n v="5234"/>
    <s v="Kristina Williams"/>
    <s v="julieedwards@example.com"/>
    <n v="33"/>
    <s v="Other"/>
    <x v="16"/>
    <d v="2021-07-10T00:00:00"/>
    <x v="2"/>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x v="1"/>
    <s v="Deep capital cup throughout debate."/>
    <x v="3"/>
    <s v="Social media"/>
    <d v="2023-06-01T12:48:40"/>
    <d v="2023-06-01T11:59:40"/>
    <x v="1"/>
    <x v="1"/>
    <x v="2"/>
    <x v="1"/>
    <x v="1"/>
    <x v="1"/>
    <n v="0.65"/>
  </r>
  <r>
    <n v="5235"/>
    <s v="Vanessa Bates"/>
    <s v="brian95@example.com"/>
    <n v="63"/>
    <s v="Female"/>
    <x v="0"/>
    <d v="2020-02-26T00:00:00"/>
    <x v="1"/>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x v="2"/>
    <m/>
    <x v="1"/>
    <s v="Chat"/>
    <m/>
    <m/>
    <x v="0"/>
    <x v="6"/>
    <x v="4"/>
    <x v="1"/>
    <x v="0"/>
    <x v="1"/>
    <n v="0.39374999999999999"/>
  </r>
  <r>
    <n v="5236"/>
    <s v="Erin Lawrence"/>
    <s v="kingsheryl@example.com"/>
    <n v="25"/>
    <s v="Male"/>
    <x v="8"/>
    <d v="2021-04-15T00:00:00"/>
    <x v="0"/>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x v="2"/>
    <m/>
    <x v="2"/>
    <s v="Phone"/>
    <m/>
    <m/>
    <x v="0"/>
    <x v="0"/>
    <x v="11"/>
    <x v="0"/>
    <x v="0"/>
    <x v="1"/>
    <n v="0.875"/>
  </r>
  <r>
    <n v="5237"/>
    <s v="Kevin Jacobs"/>
    <s v="hjohnson@example.org"/>
    <n v="52"/>
    <s v="Male"/>
    <x v="40"/>
    <d v="2021-05-13T00:00:00"/>
    <x v="4"/>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x v="1"/>
    <s v="Particular population sit every."/>
    <x v="3"/>
    <s v="Social media"/>
    <d v="2023-06-01T22:36:45"/>
    <d v="2023-06-01T03:54:45"/>
    <x v="3"/>
    <x v="1"/>
    <x v="1"/>
    <x v="1"/>
    <x v="1"/>
    <x v="1"/>
    <n v="0.71875"/>
  </r>
  <r>
    <n v="5238"/>
    <s v="Stacy Lynch"/>
    <s v="jharris@example.net"/>
    <n v="65"/>
    <s v="Other"/>
    <x v="4"/>
    <d v="2020-05-04T00:00:00"/>
    <x v="0"/>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x v="1"/>
    <s v="Show ask very return relationship."/>
    <x v="0"/>
    <s v="Phone"/>
    <d v="2023-06-01T21:13:46"/>
    <d v="2023-06-01T17:48:46"/>
    <x v="3"/>
    <x v="2"/>
    <x v="1"/>
    <x v="1"/>
    <x v="1"/>
    <x v="1"/>
    <n v="0.72499999999999998"/>
  </r>
  <r>
    <n v="5239"/>
    <s v="Nicholas Coffey"/>
    <s v="hughesdanielle@example.net"/>
    <n v="40"/>
    <s v="Female"/>
    <x v="28"/>
    <d v="2020-09-13T00:00:00"/>
    <x v="4"/>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x v="0"/>
    <m/>
    <x v="0"/>
    <s v="Social media"/>
    <d v="2023-06-01T08:24:47"/>
    <m/>
    <x v="0"/>
    <x v="6"/>
    <x v="9"/>
    <x v="0"/>
    <x v="0"/>
    <x v="0"/>
    <n v="0.4"/>
  </r>
  <r>
    <n v="5240"/>
    <s v="Maria Wong"/>
    <s v="tuckernancy@example.com"/>
    <n v="36"/>
    <s v="Male"/>
    <x v="26"/>
    <d v="2021-10-27T00:00:00"/>
    <x v="0"/>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x v="1"/>
    <s v="News explain plant executive series imagine than."/>
    <x v="3"/>
    <s v="Phone"/>
    <d v="2023-06-01T23:02:48"/>
    <d v="2023-06-01T08:30:48"/>
    <x v="3"/>
    <x v="1"/>
    <x v="7"/>
    <x v="1"/>
    <x v="1"/>
    <x v="1"/>
    <n v="0.79374999999999996"/>
  </r>
  <r>
    <n v="5241"/>
    <s v="Robin Webster"/>
    <s v="ralvarado@example.org"/>
    <n v="67"/>
    <s v="Other"/>
    <x v="18"/>
    <d v="2021-08-20T00:00:00"/>
    <x v="2"/>
    <s v="Cancellation request"/>
    <s v="I'm having an issue with the {product_purchased}. Please assist. (Please support @ABSmith and @BONnet)_x000a__x000a_â€¢ You can't delete all your money and don't have to pay for it: just I've tried using different cables, adapters, or peripherals with my {product_purchased}, but the issue persists."/>
    <x v="1"/>
    <s v="What middle standard themselves baby."/>
    <x v="1"/>
    <s v="Chat"/>
    <d v="2023-06-01T04:40:50"/>
    <d v="2023-06-01T19:51:50"/>
    <x v="1"/>
    <x v="0"/>
    <x v="5"/>
    <x v="1"/>
    <x v="1"/>
    <x v="1"/>
    <n v="0.89375000000000004"/>
  </r>
  <r>
    <n v="5242"/>
    <s v="Brittany Tucker"/>
    <s v="xali@example.org"/>
    <n v="45"/>
    <s v="Other"/>
    <x v="16"/>
    <d v="2020-09-24T00:00:00"/>
    <x v="0"/>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x v="1"/>
    <s v="Respond several cause once middle issue ok."/>
    <x v="2"/>
    <s v="Email"/>
    <d v="2023-06-01T11:45:52"/>
    <d v="2023-06-01T20:05:52"/>
    <x v="4"/>
    <x v="10"/>
    <x v="9"/>
    <x v="1"/>
    <x v="1"/>
    <x v="1"/>
    <n v="0.22500000000000001"/>
  </r>
  <r>
    <n v="5243"/>
    <s v="John Butler"/>
    <s v="keithprice@example.org"/>
    <n v="56"/>
    <s v="Female"/>
    <x v="23"/>
    <d v="2020-01-03T00:00:00"/>
    <x v="0"/>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x v="0"/>
    <m/>
    <x v="0"/>
    <s v="Email"/>
    <d v="2023-06-01T08:59:54"/>
    <m/>
    <x v="0"/>
    <x v="3"/>
    <x v="6"/>
    <x v="0"/>
    <x v="0"/>
    <x v="0"/>
    <n v="0.27500000000000002"/>
  </r>
  <r>
    <n v="5244"/>
    <s v="Barbara Martinez"/>
    <s v="william51@example.net"/>
    <n v="42"/>
    <s v="Female"/>
    <x v="19"/>
    <d v="2020-10-13T00:00:00"/>
    <x v="1"/>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x v="0"/>
    <m/>
    <x v="3"/>
    <s v="Social media"/>
    <d v="2023-06-01T00:44:55"/>
    <m/>
    <x v="0"/>
    <x v="10"/>
    <x v="7"/>
    <x v="1"/>
    <x v="0"/>
    <x v="0"/>
    <n v="0.25624999999999998"/>
  </r>
  <r>
    <n v="5245"/>
    <s v="Manuel Cook"/>
    <s v="christinavincent@example.net"/>
    <n v="45"/>
    <s v="Male"/>
    <x v="17"/>
    <d v="2021-04-02T00:00:00"/>
    <x v="2"/>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x v="1"/>
    <s v="Dream pattern player agreement."/>
    <x v="2"/>
    <s v="Social media"/>
    <d v="2023-06-01T04:44:56"/>
    <d v="2023-06-01T06:38:56"/>
    <x v="4"/>
    <x v="4"/>
    <x v="11"/>
    <x v="1"/>
    <x v="1"/>
    <x v="1"/>
    <n v="0.42499999999999999"/>
  </r>
  <r>
    <n v="5246"/>
    <s v="Jennifer Clark"/>
    <s v="smithscott@example.org"/>
    <n v="32"/>
    <s v="Male"/>
    <x v="0"/>
    <d v="2021-04-22T00:00:00"/>
    <x v="2"/>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x v="1"/>
    <s v="Science smile purpose give walk."/>
    <x v="2"/>
    <s v="Chat"/>
    <d v="2023-06-01T19:11:58"/>
    <d v="2023-06-01T14:33:58"/>
    <x v="4"/>
    <x v="1"/>
    <x v="11"/>
    <x v="1"/>
    <x v="1"/>
    <x v="1"/>
    <n v="0.65625"/>
  </r>
  <r>
    <n v="5247"/>
    <s v="Kathryn Austin"/>
    <s v="patelrobert@example.org"/>
    <n v="62"/>
    <s v="Other"/>
    <x v="27"/>
    <d v="2021-07-12T00:00:00"/>
    <x v="1"/>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x v="1"/>
    <s v="Foot week than amount through."/>
    <x v="3"/>
    <s v="Phone"/>
    <d v="2023-06-01T04:58:00"/>
    <d v="2023-06-01T04:10:00"/>
    <x v="2"/>
    <x v="1"/>
    <x v="2"/>
    <x v="1"/>
    <x v="1"/>
    <x v="1"/>
    <n v="0.65"/>
  </r>
  <r>
    <n v="5248"/>
    <s v="Julie Robinson"/>
    <s v="mcdonalddebra@example.net"/>
    <n v="53"/>
    <s v="Other"/>
    <x v="36"/>
    <d v="2020-07-24T00:00:00"/>
    <x v="4"/>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x v="1"/>
    <s v="Region sing stand career billion view name hope."/>
    <x v="0"/>
    <s v="Email"/>
    <d v="2023-06-01T01:59:01"/>
    <d v="2023-06-01T07:56:01"/>
    <x v="5"/>
    <x v="6"/>
    <x v="2"/>
    <x v="1"/>
    <x v="1"/>
    <x v="1"/>
    <n v="0.47499999999999998"/>
  </r>
  <r>
    <n v="5249"/>
    <s v="Andrea Cole"/>
    <s v="perrykemp@example.net"/>
    <n v="62"/>
    <s v="Female"/>
    <x v="17"/>
    <d v="2021-06-06T00:00:00"/>
    <x v="1"/>
    <s v="Software bug"/>
    <s v="I'm having an issue with the {product_purchased}. Please assist. I'll contact in-store._x000a__x000a_#8: $6.99 / Â£7.88 USD_x000a__x000a_Add to cart I've tried using different cables, adapters, or peripherals with my {product_purchased}, but the issue persists."/>
    <x v="0"/>
    <m/>
    <x v="3"/>
    <s v="Chat"/>
    <d v="2023-06-01T20:07:02"/>
    <m/>
    <x v="0"/>
    <x v="2"/>
    <x v="8"/>
    <x v="1"/>
    <x v="0"/>
    <x v="0"/>
    <n v="0.56874999999999998"/>
  </r>
  <r>
    <n v="5250"/>
    <s v="Jocelyn Smith"/>
    <s v="jamie74@example.net"/>
    <n v="37"/>
    <s v="Other"/>
    <x v="2"/>
    <d v="2021-02-04T00:00:00"/>
    <x v="2"/>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x v="2"/>
    <m/>
    <x v="1"/>
    <s v="Chat"/>
    <m/>
    <m/>
    <x v="0"/>
    <x v="8"/>
    <x v="4"/>
    <x v="1"/>
    <x v="0"/>
    <x v="1"/>
    <n v="0.20624999999999999"/>
  </r>
  <r>
    <n v="5251"/>
    <s v="Diana Cordova"/>
    <s v="joshuawilson@example.net"/>
    <n v="66"/>
    <s v="Other"/>
    <x v="11"/>
    <d v="2021-10-21T00:00:00"/>
    <x v="4"/>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x v="1"/>
    <s v="Decade every travel likely on manager audience else."/>
    <x v="3"/>
    <s v="Social media"/>
    <d v="2023-06-01T21:54:05"/>
    <d v="2023-06-01T12:56:05"/>
    <x v="1"/>
    <x v="3"/>
    <x v="7"/>
    <x v="1"/>
    <x v="1"/>
    <x v="1"/>
    <n v="0.21249999999999999"/>
  </r>
  <r>
    <n v="5252"/>
    <s v="Andrea Bowen"/>
    <s v="gabriel25@example.net"/>
    <n v="55"/>
    <s v="Other"/>
    <x v="3"/>
    <d v="2021-02-06T00:00:00"/>
    <x v="3"/>
    <s v="Display issue"/>
    <s v="I'm having an issue with the {product_purchased}. Please assist. ------------------------- ------------------------- Next Product : --------------- &quot;Gravity Drive&quot; Brand Â  Product Name : &quot;Gravity Drive&quot; Brand Version : 3 Â  Â  Age : I've recently updated the firmware of my {product_purchased}, and the issue started happening afterward. Could it be related to the update?"/>
    <x v="0"/>
    <m/>
    <x v="3"/>
    <s v="Phone"/>
    <d v="2023-06-01T04:05:07"/>
    <m/>
    <x v="0"/>
    <x v="2"/>
    <x v="4"/>
    <x v="1"/>
    <x v="0"/>
    <x v="0"/>
    <n v="0.6875"/>
  </r>
  <r>
    <n v="5253"/>
    <s v="Kelly Walton"/>
    <s v="nguyenheather@example.org"/>
    <n v="63"/>
    <s v="Female"/>
    <x v="16"/>
    <d v="2020-08-29T00:00:00"/>
    <x v="1"/>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x v="1"/>
    <s v="Discussion parent position reflect across wall production around."/>
    <x v="2"/>
    <s v="Phone"/>
    <d v="2023-06-01T12:50:08"/>
    <d v="2023-06-01T07:29:08"/>
    <x v="5"/>
    <x v="1"/>
    <x v="5"/>
    <x v="1"/>
    <x v="1"/>
    <x v="1"/>
    <n v="0.625"/>
  </r>
  <r>
    <n v="5254"/>
    <s v="Jessica Shah"/>
    <s v="ryan93@example.org"/>
    <n v="32"/>
    <s v="Male"/>
    <x v="20"/>
    <d v="2021-12-28T00:00:00"/>
    <x v="2"/>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x v="2"/>
    <m/>
    <x v="2"/>
    <s v="Phone"/>
    <m/>
    <m/>
    <x v="0"/>
    <x v="10"/>
    <x v="10"/>
    <x v="0"/>
    <x v="0"/>
    <x v="1"/>
    <n v="0.23749999999999999"/>
  </r>
  <r>
    <n v="5255"/>
    <s v="Donna Merritt"/>
    <s v="oconnorvirginia@example.org"/>
    <n v="23"/>
    <s v="Female"/>
    <x v="16"/>
    <d v="2020-10-18T00:00:00"/>
    <x v="0"/>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x v="2"/>
    <m/>
    <x v="0"/>
    <s v="Chat"/>
    <m/>
    <m/>
    <x v="0"/>
    <x v="1"/>
    <x v="7"/>
    <x v="0"/>
    <x v="0"/>
    <x v="1"/>
    <n v="0.79374999999999996"/>
  </r>
  <r>
    <n v="5256"/>
    <s v="Samantha Schaefer"/>
    <s v="marissa71@example.org"/>
    <n v="29"/>
    <s v="Female"/>
    <x v="14"/>
    <d v="2020-02-17T00:00:00"/>
    <x v="0"/>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x v="2"/>
    <m/>
    <x v="3"/>
    <s v="Phone"/>
    <m/>
    <m/>
    <x v="0"/>
    <x v="0"/>
    <x v="4"/>
    <x v="1"/>
    <x v="0"/>
    <x v="1"/>
    <n v="0.9375"/>
  </r>
  <r>
    <n v="5257"/>
    <s v="Daniel Bowman"/>
    <s v="browntaylor@example.net"/>
    <n v="56"/>
    <s v="Female"/>
    <x v="38"/>
    <d v="2021-12-12T00:00:00"/>
    <x v="4"/>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x v="2"/>
    <m/>
    <x v="1"/>
    <s v="Social media"/>
    <m/>
    <m/>
    <x v="0"/>
    <x v="5"/>
    <x v="10"/>
    <x v="1"/>
    <x v="0"/>
    <x v="1"/>
    <n v="0.27500000000000002"/>
  </r>
  <r>
    <n v="5258"/>
    <s v="Daniel Zhang"/>
    <s v="brodriguez@example.net"/>
    <n v="21"/>
    <s v="Male"/>
    <x v="24"/>
    <d v="2021-07-22T00:00:00"/>
    <x v="0"/>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x v="2"/>
    <m/>
    <x v="1"/>
    <s v="Chat"/>
    <m/>
    <m/>
    <x v="0"/>
    <x v="3"/>
    <x v="2"/>
    <x v="1"/>
    <x v="0"/>
    <x v="1"/>
    <n v="0.23749999999999999"/>
  </r>
  <r>
    <n v="5259"/>
    <s v="Megan Ryan"/>
    <s v="alyssavasquez@example.com"/>
    <n v="58"/>
    <s v="Male"/>
    <x v="12"/>
    <d v="2020-07-07T00:00:00"/>
    <x v="4"/>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x v="0"/>
    <m/>
    <x v="0"/>
    <s v="Phone"/>
    <d v="2023-06-01T09:12:18"/>
    <m/>
    <x v="0"/>
    <x v="2"/>
    <x v="2"/>
    <x v="0"/>
    <x v="0"/>
    <x v="0"/>
    <n v="0.57499999999999996"/>
  </r>
  <r>
    <n v="5260"/>
    <s v="Stephanie Padilla"/>
    <s v="alec99@example.org"/>
    <n v="53"/>
    <s v="Male"/>
    <x v="19"/>
    <d v="2021-01-01T00:00:00"/>
    <x v="3"/>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x v="0"/>
    <m/>
    <x v="2"/>
    <s v="Email"/>
    <d v="2023-06-01T02:15:19"/>
    <m/>
    <x v="0"/>
    <x v="1"/>
    <x v="6"/>
    <x v="1"/>
    <x v="0"/>
    <x v="0"/>
    <n v="0.79374999999999996"/>
  </r>
  <r>
    <n v="5261"/>
    <s v="Linda Owens"/>
    <s v="christinemolina@example.net"/>
    <n v="18"/>
    <s v="Other"/>
    <x v="5"/>
    <d v="2021-04-05T00:00:00"/>
    <x v="1"/>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x v="0"/>
    <m/>
    <x v="3"/>
    <s v="Social media"/>
    <d v="2023-06-01T20:31:20"/>
    <m/>
    <x v="0"/>
    <x v="6"/>
    <x v="11"/>
    <x v="1"/>
    <x v="0"/>
    <x v="0"/>
    <n v="0.53125"/>
  </r>
  <r>
    <n v="5262"/>
    <s v="Lisa Spencer"/>
    <s v="washingtonjohn@example.org"/>
    <n v="58"/>
    <s v="Female"/>
    <x v="2"/>
    <d v="2020-09-07T00:00:00"/>
    <x v="2"/>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x v="2"/>
    <m/>
    <x v="0"/>
    <s v="Social media"/>
    <m/>
    <m/>
    <x v="0"/>
    <x v="4"/>
    <x v="9"/>
    <x v="0"/>
    <x v="0"/>
    <x v="1"/>
    <n v="0.46875"/>
  </r>
  <r>
    <n v="5263"/>
    <s v="Jeffrey Adams"/>
    <s v="uday@example.net"/>
    <n v="34"/>
    <s v="Other"/>
    <x v="5"/>
    <d v="2020-12-06T00:00:00"/>
    <x v="2"/>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x v="2"/>
    <m/>
    <x v="2"/>
    <s v="Social media"/>
    <m/>
    <m/>
    <x v="0"/>
    <x v="6"/>
    <x v="10"/>
    <x v="0"/>
    <x v="0"/>
    <x v="1"/>
    <n v="0.46875"/>
  </r>
  <r>
    <n v="5264"/>
    <s v="Luke Williamson"/>
    <s v="rebeccanichols@example.org"/>
    <n v="27"/>
    <s v="Female"/>
    <x v="38"/>
    <d v="2021-07-06T00:00:00"/>
    <x v="0"/>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x v="1"/>
    <s v="Computer old tonight in civil country drive."/>
    <x v="2"/>
    <s v="Phone"/>
    <d v="2023-06-01T01:48:23"/>
    <d v="2023-06-01T14:00:23"/>
    <x v="3"/>
    <x v="1"/>
    <x v="2"/>
    <x v="1"/>
    <x v="1"/>
    <x v="1"/>
    <n v="0.65"/>
  </r>
  <r>
    <n v="5265"/>
    <s v="Ashley Hayden"/>
    <s v="jeffrey47@example.com"/>
    <n v="30"/>
    <s v="Male"/>
    <x v="7"/>
    <d v="2020-08-18T00:00:00"/>
    <x v="4"/>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x v="1"/>
    <s v="Sister stay price crime."/>
    <x v="1"/>
    <s v="Social media"/>
    <d v="2023-06-01T15:38:25"/>
    <d v="2023-06-01T18:53:25"/>
    <x v="1"/>
    <x v="8"/>
    <x v="5"/>
    <x v="1"/>
    <x v="1"/>
    <x v="1"/>
    <n v="0.25624999999999998"/>
  </r>
  <r>
    <n v="5266"/>
    <s v="Roger Thomas"/>
    <s v="parsonsstephanie@example.org"/>
    <n v="34"/>
    <s v="Male"/>
    <x v="41"/>
    <d v="2021-09-26T00:00:00"/>
    <x v="1"/>
    <s v="Software bug"/>
    <s v="I'm having an issue with the {product_purchased}. Please assist. Thank you._x000a__x000a_14 16 8 $6,000 10 $6,000 0 1 13_x000a__x000a_17 17 7 $7,000 5 $7, I've followed the troubleshooting steps mentioned in the user manual, but the issue persists."/>
    <x v="0"/>
    <m/>
    <x v="3"/>
    <s v="Phone"/>
    <d v="2023-06-01T20:34:27"/>
    <m/>
    <x v="0"/>
    <x v="0"/>
    <x v="9"/>
    <x v="1"/>
    <x v="0"/>
    <x v="0"/>
    <n v="0.8"/>
  </r>
  <r>
    <n v="5267"/>
    <s v="Chelsea West"/>
    <s v="tharris@example.com"/>
    <n v="54"/>
    <s v="Other"/>
    <x v="30"/>
    <d v="2021-06-02T00:00:00"/>
    <x v="1"/>
    <s v="Refund request"/>
    <s v="I'm having an issue with the {product_purchased}. Please assist. I've checked for software updates, and my {product_purchased} is already running the latest version."/>
    <x v="0"/>
    <m/>
    <x v="0"/>
    <s v="Social media"/>
    <d v="2023-06-01T16:24:27"/>
    <m/>
    <x v="0"/>
    <x v="9"/>
    <x v="8"/>
    <x v="0"/>
    <x v="0"/>
    <x v="0"/>
    <n v="0.23125000000000001"/>
  </r>
  <r>
    <n v="5268"/>
    <s v="Janet Farmer"/>
    <s v="arielwells@example.net"/>
    <n v="31"/>
    <s v="Other"/>
    <x v="3"/>
    <d v="2020-10-11T00:00:00"/>
    <x v="4"/>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x v="0"/>
    <m/>
    <x v="3"/>
    <s v="Social media"/>
    <d v="2023-06-01T12:11:29"/>
    <m/>
    <x v="0"/>
    <x v="2"/>
    <x v="7"/>
    <x v="1"/>
    <x v="0"/>
    <x v="0"/>
    <n v="0.7"/>
  </r>
  <r>
    <n v="5269"/>
    <s v="Claudia Miller"/>
    <s v="egonzalez@example.org"/>
    <n v="47"/>
    <s v="Male"/>
    <x v="34"/>
    <d v="2020-08-04T00:00:00"/>
    <x v="4"/>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x v="1"/>
    <s v="Discuss write enjoy have available it."/>
    <x v="1"/>
    <s v="Chat"/>
    <d v="2023-06-01T11:59:31"/>
    <d v="2023-06-01T16:15:31"/>
    <x v="5"/>
    <x v="10"/>
    <x v="5"/>
    <x v="1"/>
    <x v="1"/>
    <x v="1"/>
    <n v="0.16875000000000001"/>
  </r>
  <r>
    <n v="5270"/>
    <s v="Cassie Johns"/>
    <s v="kmartinez@example.net"/>
    <n v="56"/>
    <s v="Female"/>
    <x v="27"/>
    <d v="2021-11-26T00:00:00"/>
    <x v="3"/>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x v="2"/>
    <m/>
    <x v="1"/>
    <s v="Email"/>
    <m/>
    <m/>
    <x v="0"/>
    <x v="7"/>
    <x v="3"/>
    <x v="1"/>
    <x v="0"/>
    <x v="1"/>
    <n v="0.23125000000000001"/>
  </r>
  <r>
    <n v="5271"/>
    <s v="Kristy Santos"/>
    <s v="wandawest@example.org"/>
    <n v="50"/>
    <s v="Other"/>
    <x v="34"/>
    <d v="2020-06-15T00:00:00"/>
    <x v="2"/>
    <s v="Payment issue"/>
    <s v="I'm having an issue with the {product_purchased}. Please assist._x000a__x000a_Thanks for supporting us on Patreon! I've reviewed the troubleshooting steps on the official support website, but they didn't resolve the problem."/>
    <x v="0"/>
    <m/>
    <x v="2"/>
    <s v="Social media"/>
    <d v="2023-06-01T23:19:33"/>
    <m/>
    <x v="0"/>
    <x v="2"/>
    <x v="8"/>
    <x v="1"/>
    <x v="0"/>
    <x v="0"/>
    <n v="0.56874999999999998"/>
  </r>
  <r>
    <n v="5272"/>
    <s v="Zachary Murphy"/>
    <s v="oferguson@example.com"/>
    <n v="19"/>
    <s v="Male"/>
    <x v="39"/>
    <d v="2020-09-03T00:00:00"/>
    <x v="3"/>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x v="1"/>
    <s v="Technology support back group to industry."/>
    <x v="2"/>
    <s v="Email"/>
    <d v="2023-06-01T20:28:34"/>
    <d v="2023-06-01T13:42:34"/>
    <x v="1"/>
    <x v="6"/>
    <x v="9"/>
    <x v="1"/>
    <x v="1"/>
    <x v="1"/>
    <n v="0.4"/>
  </r>
  <r>
    <n v="5273"/>
    <s v="Ashley White"/>
    <s v="cclements@example.com"/>
    <n v="20"/>
    <s v="Other"/>
    <x v="16"/>
    <d v="2020-07-28T00:00:00"/>
    <x v="3"/>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x v="1"/>
    <s v="Meet population allow onto cut firm."/>
    <x v="0"/>
    <s v="Phone"/>
    <d v="2023-06-01T15:00:36"/>
    <d v="2023-06-01T01:19:36"/>
    <x v="4"/>
    <x v="7"/>
    <x v="2"/>
    <x v="1"/>
    <x v="1"/>
    <x v="1"/>
    <n v="0.26250000000000001"/>
  </r>
  <r>
    <n v="5274"/>
    <s v="Shannon Mcclain"/>
    <s v="heatherhall@example.com"/>
    <n v="55"/>
    <s v="Other"/>
    <x v="22"/>
    <d v="2021-12-11T00:00:00"/>
    <x v="2"/>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x v="2"/>
    <m/>
    <x v="2"/>
    <s v="Chat"/>
    <m/>
    <m/>
    <x v="0"/>
    <x v="10"/>
    <x v="10"/>
    <x v="0"/>
    <x v="0"/>
    <x v="1"/>
    <n v="0.23749999999999999"/>
  </r>
  <r>
    <n v="5275"/>
    <s v="Emily Graham"/>
    <s v="ngibson@example.net"/>
    <n v="29"/>
    <s v="Female"/>
    <x v="27"/>
    <d v="2021-03-23T00:00:00"/>
    <x v="1"/>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x v="0"/>
    <m/>
    <x v="3"/>
    <s v="Phone"/>
    <d v="2023-06-01T07:16:38"/>
    <m/>
    <x v="0"/>
    <x v="3"/>
    <x v="0"/>
    <x v="1"/>
    <x v="0"/>
    <x v="0"/>
    <n v="0.2"/>
  </r>
  <r>
    <n v="5276"/>
    <s v="Melissa Castro"/>
    <s v="phillip76@example.net"/>
    <n v="48"/>
    <s v="Female"/>
    <x v="19"/>
    <d v="2020-02-08T00:00:00"/>
    <x v="4"/>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x v="0"/>
    <m/>
    <x v="2"/>
    <s v="Phone"/>
    <d v="2023-06-01T21:17:40"/>
    <m/>
    <x v="0"/>
    <x v="1"/>
    <x v="4"/>
    <x v="1"/>
    <x v="0"/>
    <x v="0"/>
    <n v="0.70625000000000004"/>
  </r>
  <r>
    <n v="5277"/>
    <s v="Ruben Oliver"/>
    <s v="garciajames@example.com"/>
    <n v="31"/>
    <s v="Male"/>
    <x v="17"/>
    <d v="2021-08-14T00:00:00"/>
    <x v="0"/>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x v="2"/>
    <m/>
    <x v="3"/>
    <s v="Chat"/>
    <m/>
    <m/>
    <x v="0"/>
    <x v="8"/>
    <x v="5"/>
    <x v="1"/>
    <x v="0"/>
    <x v="1"/>
    <n v="0.25624999999999998"/>
  </r>
  <r>
    <n v="5278"/>
    <s v="Steven Sampson"/>
    <s v="npatel@example.com"/>
    <n v="39"/>
    <s v="Other"/>
    <x v="18"/>
    <d v="2021-12-21T00:00:00"/>
    <x v="0"/>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x v="2"/>
    <m/>
    <x v="1"/>
    <s v="Phone"/>
    <m/>
    <m/>
    <x v="0"/>
    <x v="8"/>
    <x v="10"/>
    <x v="1"/>
    <x v="0"/>
    <x v="1"/>
    <n v="0.21249999999999999"/>
  </r>
  <r>
    <n v="5279"/>
    <s v="Ray Walton"/>
    <s v="jason39@example.org"/>
    <n v="64"/>
    <s v="Other"/>
    <x v="29"/>
    <d v="2021-08-03T00:00:00"/>
    <x v="1"/>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x v="0"/>
    <m/>
    <x v="1"/>
    <s v="Phone"/>
    <d v="2023-06-01T10:42:46"/>
    <m/>
    <x v="0"/>
    <x v="3"/>
    <x v="5"/>
    <x v="1"/>
    <x v="0"/>
    <x v="0"/>
    <n v="0.24374999999999999"/>
  </r>
  <r>
    <n v="5280"/>
    <s v="Stuart Macdonald"/>
    <s v="charles68@example.org"/>
    <n v="61"/>
    <s v="Other"/>
    <x v="7"/>
    <d v="2020-06-26T00:00:00"/>
    <x v="1"/>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x v="2"/>
    <m/>
    <x v="1"/>
    <s v="Chat"/>
    <m/>
    <m/>
    <x v="0"/>
    <x v="9"/>
    <x v="8"/>
    <x v="1"/>
    <x v="0"/>
    <x v="1"/>
    <n v="0.23125000000000001"/>
  </r>
  <r>
    <n v="5281"/>
    <s v="Kimberly Carlson"/>
    <s v="deborah77@example.org"/>
    <n v="19"/>
    <s v="Female"/>
    <x v="40"/>
    <d v="2021-02-20T00:00:00"/>
    <x v="3"/>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x v="2"/>
    <m/>
    <x v="2"/>
    <s v="Chat"/>
    <m/>
    <m/>
    <x v="0"/>
    <x v="0"/>
    <x v="4"/>
    <x v="0"/>
    <x v="0"/>
    <x v="1"/>
    <n v="0.9375"/>
  </r>
  <r>
    <n v="5282"/>
    <s v="Sara Williams"/>
    <s v="anthony95@example.com"/>
    <n v="61"/>
    <s v="Other"/>
    <x v="3"/>
    <d v="2020-04-07T00:00:00"/>
    <x v="1"/>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x v="0"/>
    <m/>
    <x v="3"/>
    <s v="Social media"/>
    <d v="2023-06-01T02:12:51"/>
    <m/>
    <x v="0"/>
    <x v="3"/>
    <x v="11"/>
    <x v="1"/>
    <x v="0"/>
    <x v="0"/>
    <n v="0.24374999999999999"/>
  </r>
  <r>
    <n v="5283"/>
    <s v="Steven Holloway"/>
    <s v="qmartin@example.net"/>
    <n v="20"/>
    <s v="Male"/>
    <x v="38"/>
    <d v="2020-02-20T00:00:00"/>
    <x v="0"/>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x v="2"/>
    <m/>
    <x v="1"/>
    <s v="Email"/>
    <m/>
    <m/>
    <x v="0"/>
    <x v="2"/>
    <x v="4"/>
    <x v="1"/>
    <x v="0"/>
    <x v="1"/>
    <n v="0.6875"/>
  </r>
  <r>
    <n v="5284"/>
    <s v="Steven Doyle"/>
    <s v="pmartinez@example.net"/>
    <n v="52"/>
    <s v="Female"/>
    <x v="25"/>
    <d v="2020-03-18T00:00:00"/>
    <x v="3"/>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x v="1"/>
    <s v="Party chance base hold real team wrong develop."/>
    <x v="2"/>
    <s v="Social media"/>
    <d v="2023-06-01T20:24:54"/>
    <d v="2023-06-01T14:44:54"/>
    <x v="3"/>
    <x v="2"/>
    <x v="0"/>
    <x v="1"/>
    <x v="1"/>
    <x v="1"/>
    <n v="0.64375000000000004"/>
  </r>
  <r>
    <n v="5285"/>
    <s v="Darryl Hunter"/>
    <s v="brett82@example.org"/>
    <n v="69"/>
    <s v="Other"/>
    <x v="16"/>
    <d v="2020-06-20T00:00:00"/>
    <x v="3"/>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x v="0"/>
    <m/>
    <x v="2"/>
    <s v="Chat"/>
    <d v="2023-06-01T23:01:55"/>
    <m/>
    <x v="0"/>
    <x v="0"/>
    <x v="8"/>
    <x v="1"/>
    <x v="0"/>
    <x v="0"/>
    <n v="0.84375"/>
  </r>
  <r>
    <n v="5286"/>
    <s v="Kimberly Martin"/>
    <s v="bdalton@example.com"/>
    <n v="23"/>
    <s v="Female"/>
    <x v="41"/>
    <d v="2021-04-08T00:00:00"/>
    <x v="2"/>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x v="2"/>
    <m/>
    <x v="1"/>
    <s v="Social media"/>
    <m/>
    <m/>
    <x v="0"/>
    <x v="6"/>
    <x v="11"/>
    <x v="1"/>
    <x v="0"/>
    <x v="1"/>
    <n v="0.53125"/>
  </r>
  <r>
    <n v="5287"/>
    <s v="Chelsea Oconnor"/>
    <s v="catherine19@example.net"/>
    <n v="62"/>
    <s v="Female"/>
    <x v="5"/>
    <d v="2020-02-25T00:00:00"/>
    <x v="3"/>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x v="0"/>
    <m/>
    <x v="2"/>
    <s v="Chat"/>
    <d v="2023-06-01T15:32:59"/>
    <m/>
    <x v="0"/>
    <x v="0"/>
    <x v="4"/>
    <x v="1"/>
    <x v="0"/>
    <x v="0"/>
    <n v="0.9375"/>
  </r>
  <r>
    <n v="5288"/>
    <s v="Aaron Reese"/>
    <s v="dlindsey@example.org"/>
    <n v="21"/>
    <s v="Male"/>
    <x v="37"/>
    <d v="2020-08-06T00:00:00"/>
    <x v="3"/>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x v="2"/>
    <m/>
    <x v="3"/>
    <s v="Email"/>
    <m/>
    <m/>
    <x v="0"/>
    <x v="2"/>
    <x v="5"/>
    <x v="1"/>
    <x v="0"/>
    <x v="1"/>
    <n v="0.64375000000000004"/>
  </r>
  <r>
    <n v="5289"/>
    <s v="Kyle Holmes"/>
    <s v="staffordmakayla@example.com"/>
    <n v="31"/>
    <s v="Other"/>
    <x v="0"/>
    <d v="2020-06-04T00:00:00"/>
    <x v="1"/>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x v="1"/>
    <s v="Lead mean I goal."/>
    <x v="0"/>
    <s v="Chat"/>
    <d v="2023-06-01T06:42:01"/>
    <d v="2023-06-01T05:50:01"/>
    <x v="2"/>
    <x v="1"/>
    <x v="8"/>
    <x v="1"/>
    <x v="1"/>
    <x v="1"/>
    <n v="0.64375000000000004"/>
  </r>
  <r>
    <n v="5290"/>
    <s v="Sara Camacho"/>
    <s v="thomas87@example.net"/>
    <n v="66"/>
    <s v="Other"/>
    <x v="3"/>
    <d v="2021-10-29T00:00:00"/>
    <x v="2"/>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x v="1"/>
    <s v="Fill us behavior official marriage song."/>
    <x v="0"/>
    <s v="Phone"/>
    <d v="2023-06-01T08:33:01"/>
    <d v="2023-06-01T19:07:01"/>
    <x v="3"/>
    <x v="0"/>
    <x v="7"/>
    <x v="1"/>
    <x v="1"/>
    <x v="1"/>
    <n v="0.83750000000000002"/>
  </r>
  <r>
    <n v="5291"/>
    <s v="Maria Mejia"/>
    <s v="milleralyssa@example.com"/>
    <n v="70"/>
    <s v="Other"/>
    <x v="5"/>
    <d v="2021-04-24T00:00:00"/>
    <x v="2"/>
    <s v="Product compatibility"/>
    <s v="My {product_purchased} is making strange noises and not functioning properly. I suspect there might be a hardware issue. Can you please help me with this? I've tried troubleshooting steps mentioned in the user manual, but the issue persists."/>
    <x v="2"/>
    <m/>
    <x v="3"/>
    <s v="Social media"/>
    <m/>
    <m/>
    <x v="0"/>
    <x v="8"/>
    <x v="11"/>
    <x v="1"/>
    <x v="0"/>
    <x v="1"/>
    <n v="0.28125"/>
  </r>
  <r>
    <n v="5292"/>
    <s v="Matthew Snow"/>
    <s v="xjones@example.net"/>
    <n v="37"/>
    <s v="Female"/>
    <x v="14"/>
    <d v="2020-03-27T00:00:00"/>
    <x v="2"/>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x v="1"/>
    <s v="Foreign plant employee how professor customer audience."/>
    <x v="2"/>
    <s v="Chat"/>
    <d v="2023-06-01T16:42:03"/>
    <d v="2023-06-01T05:20:03"/>
    <x v="3"/>
    <x v="3"/>
    <x v="0"/>
    <x v="1"/>
    <x v="1"/>
    <x v="1"/>
    <n v="0.2"/>
  </r>
  <r>
    <n v="5293"/>
    <s v="Monica Walker"/>
    <s v="mary51@example.net"/>
    <n v="55"/>
    <s v="Other"/>
    <x v="41"/>
    <d v="2021-06-25T00:00:00"/>
    <x v="1"/>
    <s v="Software bug"/>
    <s v="I'm having an issue with the {product_purchased}. Please assist. Thank you. (7/21/13); https://twitter.com/hq_sarah/status/752645394058257926 I've noticed a sudden decrease in battery life on my {product_purchased}. It used to last much longer."/>
    <x v="1"/>
    <s v="Whatever politics home become."/>
    <x v="0"/>
    <s v="Social media"/>
    <d v="2023-06-01T03:57:05"/>
    <d v="2023-06-01T18:30:05"/>
    <x v="1"/>
    <x v="10"/>
    <x v="8"/>
    <x v="1"/>
    <x v="1"/>
    <x v="1"/>
    <n v="0.23125000000000001"/>
  </r>
  <r>
    <n v="5294"/>
    <s v="Jessica Pierce"/>
    <s v="angieyoung@example.net"/>
    <n v="24"/>
    <s v="Male"/>
    <x v="26"/>
    <d v="2021-04-03T00:00:00"/>
    <x v="3"/>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x v="0"/>
    <m/>
    <x v="2"/>
    <s v="Chat"/>
    <d v="2023-06-01T07:02:06"/>
    <m/>
    <x v="0"/>
    <x v="6"/>
    <x v="11"/>
    <x v="1"/>
    <x v="0"/>
    <x v="0"/>
    <n v="0.53125"/>
  </r>
  <r>
    <n v="5295"/>
    <s v="Cory Rodgers"/>
    <s v="gabrielduran@example.org"/>
    <n v="57"/>
    <s v="Female"/>
    <x v="1"/>
    <d v="2021-06-05T00:00:00"/>
    <x v="2"/>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x v="2"/>
    <m/>
    <x v="1"/>
    <s v="Chat"/>
    <m/>
    <m/>
    <x v="0"/>
    <x v="2"/>
    <x v="8"/>
    <x v="1"/>
    <x v="0"/>
    <x v="1"/>
    <n v="0.56874999999999998"/>
  </r>
  <r>
    <n v="5296"/>
    <s v="Melinda Hardin"/>
    <s v="sanchezderek@example.com"/>
    <n v="60"/>
    <s v="Male"/>
    <x v="9"/>
    <d v="2021-01-15T00:00:00"/>
    <x v="3"/>
    <s v="Software bug"/>
    <s v="I'm having an issue with the {product_purchased}. Please assist. I'm not having an issue with the {product_purchased}. Please assist. Last edited by takyo; 08-19-2015 at 14: I've tried troubleshooting steps mentioned in the user manual, but the issue persists."/>
    <x v="2"/>
    <m/>
    <x v="1"/>
    <s v="Social media"/>
    <m/>
    <m/>
    <x v="0"/>
    <x v="2"/>
    <x v="6"/>
    <x v="1"/>
    <x v="0"/>
    <x v="1"/>
    <n v="0.73124999999999996"/>
  </r>
  <r>
    <n v="5297"/>
    <s v="Melissa Garrett MD"/>
    <s v="carlosdavis@example.com"/>
    <n v="69"/>
    <s v="Other"/>
    <x v="19"/>
    <d v="2021-05-15T00:00:00"/>
    <x v="1"/>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2"/>
    <m/>
    <x v="2"/>
    <s v="Chat"/>
    <m/>
    <m/>
    <x v="0"/>
    <x v="1"/>
    <x v="1"/>
    <x v="0"/>
    <x v="0"/>
    <x v="1"/>
    <n v="0.71875"/>
  </r>
  <r>
    <n v="5298"/>
    <s v="Nicole Mcgee"/>
    <s v="osbornfrank@example.org"/>
    <n v="36"/>
    <s v="Other"/>
    <x v="28"/>
    <d v="2020-12-06T00:00:00"/>
    <x v="0"/>
    <s v="Hardware issue"/>
    <s v="I'm having an issue with the {product_purchased}. Please assist. â€” Customer Support (@CustomerSupport) October 30, 2016_x000a__x000a_She also expressed concerns about his use from his wife, who, as recently as Friday, said her I've performed a factory reset on my {product_purchased}, hoping it would resolve the problem, but it didn't help."/>
    <x v="1"/>
    <s v="Pick Republican offer world actually road during."/>
    <x v="3"/>
    <s v="Chat"/>
    <d v="2023-06-01T16:56:12"/>
    <d v="2023-06-01T02:53:12"/>
    <x v="1"/>
    <x v="1"/>
    <x v="10"/>
    <x v="1"/>
    <x v="1"/>
    <x v="1"/>
    <n v="0.66249999999999998"/>
  </r>
  <r>
    <n v="5299"/>
    <s v="Taylor Blake"/>
    <s v="brookepayne@example.com"/>
    <n v="28"/>
    <s v="Male"/>
    <x v="4"/>
    <d v="2021-08-04T00:00:00"/>
    <x v="1"/>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x v="0"/>
    <m/>
    <x v="2"/>
    <s v="Chat"/>
    <d v="2023-06-01T12:52:13"/>
    <m/>
    <x v="0"/>
    <x v="1"/>
    <x v="5"/>
    <x v="1"/>
    <x v="0"/>
    <x v="0"/>
    <n v="0.625"/>
  </r>
  <r>
    <n v="5300"/>
    <s v="Ronald Brown PhD"/>
    <s v="nhayes@example.net"/>
    <n v="27"/>
    <s v="Male"/>
    <x v="11"/>
    <d v="2020-01-10T00:00:00"/>
    <x v="2"/>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x v="0"/>
    <m/>
    <x v="3"/>
    <s v="Chat"/>
    <d v="2023-06-01T09:59:15"/>
    <m/>
    <x v="0"/>
    <x v="0"/>
    <x v="6"/>
    <x v="1"/>
    <x v="0"/>
    <x v="0"/>
    <n v="0.8"/>
  </r>
  <r>
    <n v="5301"/>
    <s v="Nicholas Blake"/>
    <s v="banksrodney@example.com"/>
    <n v="33"/>
    <s v="Female"/>
    <x v="25"/>
    <d v="2021-08-25T00:00:00"/>
    <x v="3"/>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x v="1"/>
    <s v="Enjoy green full."/>
    <x v="0"/>
    <s v="Phone"/>
    <d v="2023-06-01T16:47:17"/>
    <d v="2023-06-01T14:38:17"/>
    <x v="5"/>
    <x v="2"/>
    <x v="5"/>
    <x v="1"/>
    <x v="1"/>
    <x v="1"/>
    <n v="0.64375000000000004"/>
  </r>
  <r>
    <n v="5302"/>
    <s v="Corey Hanna"/>
    <s v="bondtammy@example.org"/>
    <n v="35"/>
    <s v="Female"/>
    <x v="17"/>
    <d v="2021-08-11T00:00:00"/>
    <x v="0"/>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x v="0"/>
    <m/>
    <x v="3"/>
    <s v="Social media"/>
    <d v="2023-06-01T12:45:19"/>
    <m/>
    <x v="0"/>
    <x v="0"/>
    <x v="5"/>
    <x v="1"/>
    <x v="0"/>
    <x v="0"/>
    <n v="0.89375000000000004"/>
  </r>
  <r>
    <n v="5303"/>
    <s v="Laura Key MD"/>
    <s v="richard70@example.org"/>
    <n v="45"/>
    <s v="Male"/>
    <x v="39"/>
    <d v="2020-02-06T00:00:00"/>
    <x v="1"/>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x v="2"/>
    <m/>
    <x v="3"/>
    <s v="Social media"/>
    <m/>
    <m/>
    <x v="0"/>
    <x v="5"/>
    <x v="4"/>
    <x v="1"/>
    <x v="0"/>
    <x v="1"/>
    <n v="0.1875"/>
  </r>
  <r>
    <n v="5304"/>
    <s v="Tracy Hall"/>
    <s v="burnsfaith@example.com"/>
    <n v="30"/>
    <s v="Female"/>
    <x v="40"/>
    <d v="2021-11-02T00:00:00"/>
    <x v="0"/>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x v="2"/>
    <m/>
    <x v="1"/>
    <s v="Chat"/>
    <m/>
    <m/>
    <x v="0"/>
    <x v="0"/>
    <x v="3"/>
    <x v="1"/>
    <x v="0"/>
    <x v="1"/>
    <n v="0.9375"/>
  </r>
  <r>
    <n v="5305"/>
    <s v="Amanda Davis"/>
    <s v="alejandra02@example.org"/>
    <n v="33"/>
    <s v="Female"/>
    <x v="26"/>
    <d v="2021-04-27T00:00:00"/>
    <x v="3"/>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x v="1"/>
    <s v="Only force particular knowledge floor current."/>
    <x v="3"/>
    <s v="Email"/>
    <d v="2023-06-01T10:36:24"/>
    <d v="2023-06-01T06:47:24"/>
    <x v="2"/>
    <x v="2"/>
    <x v="11"/>
    <x v="1"/>
    <x v="1"/>
    <x v="1"/>
    <n v="0.65"/>
  </r>
  <r>
    <n v="5306"/>
    <s v="Kathleen Martinez"/>
    <s v="farmerchad@example.net"/>
    <n v="34"/>
    <s v="Other"/>
    <x v="40"/>
    <d v="2020-12-02T00:00:00"/>
    <x v="2"/>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x v="0"/>
    <m/>
    <x v="1"/>
    <s v="Email"/>
    <d v="2023-06-01T06:50:24"/>
    <m/>
    <x v="0"/>
    <x v="6"/>
    <x v="10"/>
    <x v="1"/>
    <x v="0"/>
    <x v="0"/>
    <n v="0.46875"/>
  </r>
  <r>
    <n v="5307"/>
    <s v="Jeffery Smith"/>
    <s v="freemanalan@example.com"/>
    <n v="69"/>
    <s v="Other"/>
    <x v="17"/>
    <d v="2020-01-26T00:00:00"/>
    <x v="0"/>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x v="1"/>
    <s v="Beautiful interview fund off give place."/>
    <x v="3"/>
    <s v="Email"/>
    <d v="2023-06-01T00:58:26"/>
    <d v="2023-06-01T00:07:26"/>
    <x v="1"/>
    <x v="9"/>
    <x v="6"/>
    <x v="1"/>
    <x v="1"/>
    <x v="1"/>
    <n v="0.19375000000000001"/>
  </r>
  <r>
    <n v="5308"/>
    <s v="Mark Moreno"/>
    <s v="joymedina@example.org"/>
    <n v="50"/>
    <s v="Other"/>
    <x v="37"/>
    <d v="2020-01-08T00:00:00"/>
    <x v="3"/>
    <s v="Installation support"/>
    <s v="I'm having an issue with the {product_purchased}. Please assist. Thanks! [8:46:53] [Client thread/INFO]: Loading tweak class name cpw.mods.fml.relauncher.CoreModManager I've followed the troubleshooting steps mentioned in the user manual, but the issue persists."/>
    <x v="1"/>
    <s v="Information property home what too poor."/>
    <x v="0"/>
    <s v="Email"/>
    <d v="2023-06-01T01:34:28"/>
    <d v="2023-06-01T07:57:28"/>
    <x v="1"/>
    <x v="8"/>
    <x v="6"/>
    <x v="1"/>
    <x v="1"/>
    <x v="1"/>
    <n v="0.25624999999999998"/>
  </r>
  <r>
    <n v="5309"/>
    <s v="Shane Perez"/>
    <s v="benjaminharris@example.net"/>
    <n v="18"/>
    <s v="Male"/>
    <x v="29"/>
    <d v="2021-07-04T00:00:00"/>
    <x v="4"/>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x v="1"/>
    <s v="Share approach indeed friend."/>
    <x v="3"/>
    <s v="Phone"/>
    <d v="2023-06-01T12:41:30"/>
    <d v="2023-06-01T11:25:30"/>
    <x v="2"/>
    <x v="3"/>
    <x v="2"/>
    <x v="1"/>
    <x v="1"/>
    <x v="1"/>
    <n v="0.23749999999999999"/>
  </r>
  <r>
    <n v="5310"/>
    <s v="Christina Bishop"/>
    <s v="ana12@example.com"/>
    <n v="70"/>
    <s v="Other"/>
    <x v="5"/>
    <d v="2021-05-05T00:00:00"/>
    <x v="3"/>
    <s v="Installation support"/>
    <s v="I'm having an issue with the {product_purchased}. Please assist. I have no control over it.&quot; â€•Shyakumir to the vendor to try and contact the vendor. [src]_x000a__x000a_Following the discovery of the This problem started occurring after the recent software update. I haven't made any other changes to the device."/>
    <x v="2"/>
    <m/>
    <x v="1"/>
    <s v="Email"/>
    <m/>
    <m/>
    <x v="0"/>
    <x v="5"/>
    <x v="1"/>
    <x v="1"/>
    <x v="0"/>
    <x v="1"/>
    <n v="0.26874999999999999"/>
  </r>
  <r>
    <n v="5311"/>
    <s v="Phillip Barnett"/>
    <s v="lisagates@example.com"/>
    <n v="33"/>
    <s v="Female"/>
    <x v="1"/>
    <d v="2020-06-17T00:00:00"/>
    <x v="4"/>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x v="0"/>
    <s v="Chat"/>
    <d v="2023-06-01T18:00:32"/>
    <m/>
    <x v="0"/>
    <x v="0"/>
    <x v="8"/>
    <x v="0"/>
    <x v="0"/>
    <x v="0"/>
    <n v="0.84375"/>
  </r>
  <r>
    <n v="5312"/>
    <s v="Megan Lewis"/>
    <s v="james28@example.org"/>
    <n v="51"/>
    <s v="Male"/>
    <x v="23"/>
    <d v="2020-02-04T00:00:00"/>
    <x v="2"/>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x v="1"/>
    <s v="Down street your way former fly it day."/>
    <x v="3"/>
    <s v="Chat"/>
    <d v="2023-06-01T19:24:33"/>
    <d v="2023-06-01T03:52:33"/>
    <x v="4"/>
    <x v="1"/>
    <x v="4"/>
    <x v="1"/>
    <x v="1"/>
    <x v="1"/>
    <n v="0.70625000000000004"/>
  </r>
  <r>
    <n v="5313"/>
    <s v="Michael Welch"/>
    <s v="wvasquez@example.net"/>
    <n v="53"/>
    <s v="Other"/>
    <x v="19"/>
    <d v="2021-01-17T00:00:00"/>
    <x v="0"/>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x v="0"/>
    <m/>
    <x v="0"/>
    <s v="Chat"/>
    <d v="2023-06-01T09:45:34"/>
    <m/>
    <x v="0"/>
    <x v="10"/>
    <x v="6"/>
    <x v="0"/>
    <x v="0"/>
    <x v="0"/>
    <n v="0.17499999999999999"/>
  </r>
  <r>
    <n v="5314"/>
    <s v="Hector Peters"/>
    <s v="kimemily@example.com"/>
    <n v="34"/>
    <s v="Female"/>
    <x v="37"/>
    <d v="2020-04-07T00:00:00"/>
    <x v="2"/>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x v="0"/>
    <m/>
    <x v="2"/>
    <s v="Phone"/>
    <d v="2023-06-01T17:11:35"/>
    <m/>
    <x v="0"/>
    <x v="0"/>
    <x v="11"/>
    <x v="1"/>
    <x v="0"/>
    <x v="0"/>
    <n v="0.875"/>
  </r>
  <r>
    <n v="5315"/>
    <s v="Billy Barber"/>
    <s v="qrobertson@example.org"/>
    <n v="43"/>
    <s v="Female"/>
    <x v="2"/>
    <d v="2020-06-04T00:00:00"/>
    <x v="0"/>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x v="0"/>
    <m/>
    <x v="1"/>
    <s v="Phone"/>
    <d v="2023-06-01T17:59:36"/>
    <m/>
    <x v="0"/>
    <x v="6"/>
    <x v="8"/>
    <x v="1"/>
    <x v="0"/>
    <x v="0"/>
    <n v="0.46250000000000002"/>
  </r>
  <r>
    <n v="5316"/>
    <s v="Ryan Malone"/>
    <s v="dtran@example.org"/>
    <n v="54"/>
    <s v="Male"/>
    <x v="28"/>
    <d v="2020-10-19T00:00:00"/>
    <x v="4"/>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x v="1"/>
    <s v="Respond strong word civil beat official form."/>
    <x v="2"/>
    <s v="Social media"/>
    <d v="2023-06-01T04:12:37"/>
    <d v="2023-06-01T20:38:37"/>
    <x v="5"/>
    <x v="7"/>
    <x v="7"/>
    <x v="1"/>
    <x v="1"/>
    <x v="1"/>
    <n v="0.2"/>
  </r>
  <r>
    <n v="5317"/>
    <s v="Marcus Rogers"/>
    <s v="ssoto@example.org"/>
    <n v="21"/>
    <s v="Male"/>
    <x v="17"/>
    <d v="2021-12-22T00:00:00"/>
    <x v="1"/>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x v="2"/>
    <m/>
    <x v="2"/>
    <s v="Chat"/>
    <m/>
    <m/>
    <x v="0"/>
    <x v="0"/>
    <x v="10"/>
    <x v="0"/>
    <x v="0"/>
    <x v="1"/>
    <n v="0.78125"/>
  </r>
  <r>
    <n v="5318"/>
    <s v="Scott Wiggins"/>
    <s v="jamesthompson@example.com"/>
    <n v="69"/>
    <s v="Male"/>
    <x v="17"/>
    <d v="2021-12-24T00:00:00"/>
    <x v="4"/>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x v="0"/>
    <m/>
    <x v="2"/>
    <s v="Chat"/>
    <d v="2023-06-01T22:32:40"/>
    <m/>
    <x v="0"/>
    <x v="6"/>
    <x v="10"/>
    <x v="1"/>
    <x v="0"/>
    <x v="0"/>
    <n v="0.46875"/>
  </r>
  <r>
    <n v="5319"/>
    <s v="Austin Lane"/>
    <s v="barnesandrew@example.org"/>
    <n v="56"/>
    <s v="Male"/>
    <x v="2"/>
    <d v="2020-02-20T00:00:00"/>
    <x v="4"/>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x v="2"/>
    <m/>
    <x v="0"/>
    <s v="Social media"/>
    <m/>
    <m/>
    <x v="0"/>
    <x v="6"/>
    <x v="4"/>
    <x v="0"/>
    <x v="0"/>
    <x v="1"/>
    <n v="0.39374999999999999"/>
  </r>
  <r>
    <n v="5320"/>
    <s v="Kimberly Montes"/>
    <s v="yshelton@example.org"/>
    <n v="61"/>
    <s v="Other"/>
    <x v="15"/>
    <d v="2020-12-21T00:00:00"/>
    <x v="1"/>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x v="1"/>
    <s v="Perform career page much policy huge involve."/>
    <x v="3"/>
    <s v="Chat"/>
    <d v="2023-06-01T15:02:44"/>
    <d v="2023-06-01T00:50:44"/>
    <x v="2"/>
    <x v="1"/>
    <x v="10"/>
    <x v="1"/>
    <x v="1"/>
    <x v="1"/>
    <n v="0.66249999999999998"/>
  </r>
  <r>
    <n v="5321"/>
    <s v="Carolyn Lambert"/>
    <s v="williamsmith@example.net"/>
    <n v="54"/>
    <s v="Female"/>
    <x v="8"/>
    <d v="2021-09-23T00:00:00"/>
    <x v="0"/>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x v="2"/>
    <m/>
    <x v="2"/>
    <s v="Social media"/>
    <m/>
    <m/>
    <x v="0"/>
    <x v="4"/>
    <x v="9"/>
    <x v="0"/>
    <x v="0"/>
    <x v="1"/>
    <n v="0.46875"/>
  </r>
  <r>
    <n v="5322"/>
    <s v="Lindsay Smith"/>
    <s v="joann67@example.org"/>
    <n v="44"/>
    <s v="Female"/>
    <x v="4"/>
    <d v="2021-01-13T00:00:00"/>
    <x v="1"/>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x v="2"/>
    <m/>
    <x v="0"/>
    <s v="Email"/>
    <m/>
    <m/>
    <x v="0"/>
    <x v="7"/>
    <x v="6"/>
    <x v="0"/>
    <x v="0"/>
    <x v="1"/>
    <n v="0.29375000000000001"/>
  </r>
  <r>
    <n v="5323"/>
    <s v="Christine Mcguire"/>
    <s v="baileypeter@example.com"/>
    <n v="37"/>
    <s v="Female"/>
    <x v="29"/>
    <d v="2021-10-05T00:00:00"/>
    <x v="0"/>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x v="0"/>
    <m/>
    <x v="3"/>
    <s v="Chat"/>
    <d v="2023-06-01T16:30:48"/>
    <m/>
    <x v="0"/>
    <x v="0"/>
    <x v="7"/>
    <x v="1"/>
    <x v="0"/>
    <x v="0"/>
    <n v="0.83750000000000002"/>
  </r>
  <r>
    <n v="5324"/>
    <s v="Stephanie Dunn"/>
    <s v="brittanyphillips@example.net"/>
    <n v="19"/>
    <s v="Female"/>
    <x v="33"/>
    <d v="2020-10-19T00:00:00"/>
    <x v="2"/>
    <s v="Data loss"/>
    <s v="I'm having an issue with the {product_purchased}. Please assist. I'm worried that the issue might be hardware-related and might require repair or replacement."/>
    <x v="2"/>
    <m/>
    <x v="0"/>
    <s v="Chat"/>
    <m/>
    <m/>
    <x v="0"/>
    <x v="0"/>
    <x v="7"/>
    <x v="0"/>
    <x v="0"/>
    <x v="1"/>
    <n v="0.83750000000000002"/>
  </r>
  <r>
    <n v="5325"/>
    <s v="Ariel Carr"/>
    <s v="omorrison@example.com"/>
    <n v="26"/>
    <s v="Female"/>
    <x v="29"/>
    <d v="2021-12-02T00:00:00"/>
    <x v="0"/>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x v="2"/>
    <m/>
    <x v="3"/>
    <s v="Chat"/>
    <m/>
    <m/>
    <x v="0"/>
    <x v="6"/>
    <x v="10"/>
    <x v="1"/>
    <x v="0"/>
    <x v="1"/>
    <n v="0.46875"/>
  </r>
  <r>
    <n v="5326"/>
    <s v="Mrs. Dominique Bryan"/>
    <s v="mhenson@example.com"/>
    <n v="64"/>
    <s v="Female"/>
    <x v="2"/>
    <d v="2021-03-31T00:00:00"/>
    <x v="1"/>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x v="2"/>
    <m/>
    <x v="3"/>
    <s v="Email"/>
    <m/>
    <m/>
    <x v="0"/>
    <x v="5"/>
    <x v="0"/>
    <x v="1"/>
    <x v="0"/>
    <x v="1"/>
    <n v="0.26874999999999999"/>
  </r>
  <r>
    <n v="5327"/>
    <s v="Donna Harvey"/>
    <s v="rebeccalee@example.org"/>
    <n v="41"/>
    <s v="Other"/>
    <x v="31"/>
    <d v="2021-12-02T00:00:00"/>
    <x v="1"/>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x v="2"/>
    <m/>
    <x v="1"/>
    <s v="Phone"/>
    <m/>
    <m/>
    <x v="0"/>
    <x v="3"/>
    <x v="10"/>
    <x v="1"/>
    <x v="0"/>
    <x v="1"/>
    <n v="0.21249999999999999"/>
  </r>
  <r>
    <n v="5328"/>
    <s v="Samantha Williams"/>
    <s v="jamesmurphy@example.net"/>
    <n v="55"/>
    <s v="Other"/>
    <x v="1"/>
    <d v="2021-05-28T00:00:00"/>
    <x v="2"/>
    <s v="Delivery problem"/>
    <s v="I'm having an issue with the {product_purchased}. Please assist. Thank you.&quot;_x000a__x000a_And here's the video: I've already contacted customer support multiple times, but the issue remains unresolved."/>
    <x v="0"/>
    <m/>
    <x v="2"/>
    <s v="Email"/>
    <d v="2023-06-01T10:16:53"/>
    <m/>
    <x v="0"/>
    <x v="5"/>
    <x v="1"/>
    <x v="1"/>
    <x v="0"/>
    <x v="0"/>
    <n v="0.26874999999999999"/>
  </r>
  <r>
    <n v="5329"/>
    <s v="Steve Fleming"/>
    <s v="dennis21@example.net"/>
    <n v="55"/>
    <s v="Other"/>
    <x v="39"/>
    <d v="2020-11-25T00:00:00"/>
    <x v="0"/>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x v="0"/>
    <m/>
    <x v="3"/>
    <s v="Social media"/>
    <d v="2023-06-01T13:43:54"/>
    <m/>
    <x v="0"/>
    <x v="1"/>
    <x v="3"/>
    <x v="1"/>
    <x v="0"/>
    <x v="0"/>
    <n v="0.65625"/>
  </r>
  <r>
    <n v="5330"/>
    <s v="Colton Pacheco"/>
    <s v="andrew42@example.org"/>
    <n v="53"/>
    <s v="Male"/>
    <x v="17"/>
    <d v="2021-07-21T00:00:00"/>
    <x v="4"/>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x v="0"/>
    <m/>
    <x v="0"/>
    <s v="Chat"/>
    <d v="2023-06-01T03:51:56"/>
    <m/>
    <x v="0"/>
    <x v="7"/>
    <x v="2"/>
    <x v="0"/>
    <x v="0"/>
    <x v="0"/>
    <n v="0.26250000000000001"/>
  </r>
  <r>
    <n v="5331"/>
    <s v="Jodi Williams"/>
    <s v="hlong@example.org"/>
    <n v="63"/>
    <s v="Female"/>
    <x v="21"/>
    <d v="2020-06-16T00:00:00"/>
    <x v="0"/>
    <s v="Network problem"/>
    <s v="I'm having an issue with the {product_purchased}. Please assist. (thanks!) I've checked for any available software updates for my {product_purchased}, but there are none."/>
    <x v="0"/>
    <m/>
    <x v="0"/>
    <s v="Chat"/>
    <d v="2023-06-01T16:13:57"/>
    <m/>
    <x v="0"/>
    <x v="6"/>
    <x v="8"/>
    <x v="0"/>
    <x v="0"/>
    <x v="0"/>
    <n v="0.46250000000000002"/>
  </r>
  <r>
    <n v="5332"/>
    <s v="Jerry Rivera"/>
    <s v="ecervantes@example.net"/>
    <n v="21"/>
    <s v="Male"/>
    <x v="41"/>
    <d v="2021-09-25T00:00:00"/>
    <x v="0"/>
    <s v="Battery life"/>
    <s v="I'm having an issue with the {product_purchased}. Please assist._x000a__x000a_Thanks. I'm concerned about the security of my {product_purchased} and would like to ensure that my data is safe."/>
    <x v="2"/>
    <m/>
    <x v="1"/>
    <s v="Phone"/>
    <m/>
    <m/>
    <x v="0"/>
    <x v="2"/>
    <x v="9"/>
    <x v="1"/>
    <x v="0"/>
    <x v="1"/>
    <n v="0.61250000000000004"/>
  </r>
  <r>
    <n v="5333"/>
    <s v="Larry Martin"/>
    <s v="helengeorge@example.com"/>
    <n v="53"/>
    <s v="Female"/>
    <x v="15"/>
    <d v="2021-06-18T00:00:00"/>
    <x v="2"/>
    <s v="Peripheral compatibility"/>
    <s v="I'm having an issue with the {product_purchased}. Please assist. You can help us by purchasing your product. More... I've checked for any available software updates for my {product_purchased}, but there are none."/>
    <x v="2"/>
    <m/>
    <x v="2"/>
    <s v="Social media"/>
    <m/>
    <m/>
    <x v="0"/>
    <x v="6"/>
    <x v="8"/>
    <x v="0"/>
    <x v="0"/>
    <x v="1"/>
    <n v="0.46250000000000002"/>
  </r>
  <r>
    <n v="5334"/>
    <s v="Ronald Shaw"/>
    <s v="pattonmichelle@example.org"/>
    <n v="24"/>
    <s v="Other"/>
    <x v="31"/>
    <d v="2020-03-19T00:00:00"/>
    <x v="2"/>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x v="2"/>
    <m/>
    <x v="2"/>
    <s v="Social media"/>
    <m/>
    <m/>
    <x v="0"/>
    <x v="4"/>
    <x v="0"/>
    <x v="0"/>
    <x v="0"/>
    <x v="1"/>
    <n v="0.36875000000000002"/>
  </r>
  <r>
    <n v="5335"/>
    <s v="Julie Kennedy"/>
    <s v="cynthiasmith@example.org"/>
    <n v="19"/>
    <s v="Female"/>
    <x v="8"/>
    <d v="2021-02-20T00:00:00"/>
    <x v="1"/>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x v="2"/>
    <m/>
    <x v="2"/>
    <s v="Chat"/>
    <m/>
    <m/>
    <x v="0"/>
    <x v="0"/>
    <x v="4"/>
    <x v="0"/>
    <x v="0"/>
    <x v="1"/>
    <n v="0.9375"/>
  </r>
  <r>
    <n v="5336"/>
    <s v="Courtney Carter"/>
    <s v="nathanvaughn@example.net"/>
    <n v="22"/>
    <s v="Male"/>
    <x v="15"/>
    <d v="2021-05-24T00:00:00"/>
    <x v="0"/>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x v="0"/>
    <m/>
    <x v="2"/>
    <s v="Chat"/>
    <d v="2023-06-01T15:13:02"/>
    <m/>
    <x v="0"/>
    <x v="0"/>
    <x v="1"/>
    <x v="1"/>
    <x v="0"/>
    <x v="0"/>
    <n v="0.80625000000000002"/>
  </r>
  <r>
    <n v="5337"/>
    <s v="Shirley Murphy"/>
    <s v="stephanie18@example.net"/>
    <n v="52"/>
    <s v="Other"/>
    <x v="41"/>
    <d v="2021-10-03T00:00:00"/>
    <x v="0"/>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x v="0"/>
    <m/>
    <x v="0"/>
    <s v="Email"/>
    <d v="2023-06-01T07:55:04"/>
    <m/>
    <x v="0"/>
    <x v="2"/>
    <x v="7"/>
    <x v="0"/>
    <x v="0"/>
    <x v="0"/>
    <n v="0.7"/>
  </r>
  <r>
    <n v="5338"/>
    <s v="Daniel Hall"/>
    <s v="yestrada@example.org"/>
    <n v="67"/>
    <s v="Other"/>
    <x v="17"/>
    <d v="2021-09-08T00:00:00"/>
    <x v="1"/>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x v="2"/>
    <m/>
    <x v="3"/>
    <s v="Chat"/>
    <m/>
    <m/>
    <x v="0"/>
    <x v="0"/>
    <x v="9"/>
    <x v="1"/>
    <x v="0"/>
    <x v="1"/>
    <n v="0.8"/>
  </r>
  <r>
    <n v="5339"/>
    <s v="Diana Harrington"/>
    <s v="tamarastephens@example.com"/>
    <n v="67"/>
    <s v="Male"/>
    <x v="18"/>
    <d v="2021-11-09T00:00:00"/>
    <x v="0"/>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x v="0"/>
    <m/>
    <x v="1"/>
    <s v="Phone"/>
    <d v="2023-06-01T12:58:07"/>
    <m/>
    <x v="0"/>
    <x v="9"/>
    <x v="3"/>
    <x v="1"/>
    <x v="0"/>
    <x v="0"/>
    <n v="0.26874999999999999"/>
  </r>
  <r>
    <n v="5340"/>
    <s v="Christopher Case"/>
    <s v="steinrebecca@example.com"/>
    <n v="39"/>
    <s v="Other"/>
    <x v="32"/>
    <d v="2020-10-31T00:00:00"/>
    <x v="2"/>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x v="0"/>
    <m/>
    <x v="1"/>
    <s v="Phone"/>
    <d v="2023-06-01T17:56:08"/>
    <m/>
    <x v="0"/>
    <x v="1"/>
    <x v="7"/>
    <x v="1"/>
    <x v="0"/>
    <x v="0"/>
    <n v="0.79374999999999996"/>
  </r>
  <r>
    <n v="5341"/>
    <s v="Charles Davis"/>
    <s v="terrymontgomery@example.net"/>
    <n v="58"/>
    <s v="Female"/>
    <x v="37"/>
    <d v="2021-10-24T00:00:00"/>
    <x v="3"/>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x v="0"/>
    <m/>
    <x v="1"/>
    <s v="Email"/>
    <d v="2023-06-01T07:53:10"/>
    <m/>
    <x v="0"/>
    <x v="4"/>
    <x v="7"/>
    <x v="1"/>
    <x v="0"/>
    <x v="0"/>
    <n v="0.48125000000000001"/>
  </r>
  <r>
    <n v="5342"/>
    <s v="Rebecca Barnes"/>
    <s v="rebecca66@example.com"/>
    <n v="48"/>
    <s v="Male"/>
    <x v="31"/>
    <d v="2020-09-28T00:00:00"/>
    <x v="1"/>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x v="1"/>
    <s v="There field trial long."/>
    <x v="3"/>
    <s v="Chat"/>
    <d v="2023-06-01T20:56:12"/>
    <d v="2023-06-01T14:01:12"/>
    <x v="3"/>
    <x v="2"/>
    <x v="9"/>
    <x v="1"/>
    <x v="1"/>
    <x v="1"/>
    <n v="0.61250000000000004"/>
  </r>
  <r>
    <n v="5343"/>
    <s v="Chase Gonzales"/>
    <s v="boltonwilliam@example.com"/>
    <n v="32"/>
    <s v="Other"/>
    <x v="12"/>
    <d v="2020-05-29T00:00:00"/>
    <x v="0"/>
    <s v="Data loss"/>
    <s v="I'm having an issue with the {product_purchased}. Please assist. The {product_purchased} will be updated as a product has been sold. {{product_product}}_x000a__x000a_{{product_product_id}} {{ I've checked the device settings and made sure that everything is configured correctly."/>
    <x v="0"/>
    <m/>
    <x v="0"/>
    <s v="Phone"/>
    <d v="2023-05-31T23:56:14"/>
    <m/>
    <x v="0"/>
    <x v="6"/>
    <x v="1"/>
    <x v="0"/>
    <x v="0"/>
    <x v="0"/>
    <n v="0.38124999999999998"/>
  </r>
  <r>
    <n v="5344"/>
    <s v="Andrea Herrera"/>
    <s v="margaretmason@example.com"/>
    <n v="62"/>
    <s v="Other"/>
    <x v="6"/>
    <d v="2020-06-29T00:00:00"/>
    <x v="3"/>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x v="1"/>
    <s v="Thing skill partner peace."/>
    <x v="3"/>
    <s v="Social media"/>
    <d v="2023-06-01T00:57:15"/>
    <d v="2023-06-01T02:26:15"/>
    <x v="4"/>
    <x v="4"/>
    <x v="8"/>
    <x v="1"/>
    <x v="1"/>
    <x v="1"/>
    <n v="0.36249999999999999"/>
  </r>
  <r>
    <n v="5345"/>
    <s v="William Ross"/>
    <s v="moranjonathan@example.com"/>
    <n v="35"/>
    <s v="Other"/>
    <x v="8"/>
    <d v="2021-11-15T00:00:00"/>
    <x v="4"/>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x v="0"/>
    <m/>
    <x v="2"/>
    <s v="Phone"/>
    <d v="2023-06-01T13:28:17"/>
    <m/>
    <x v="0"/>
    <x v="10"/>
    <x v="3"/>
    <x v="1"/>
    <x v="0"/>
    <x v="0"/>
    <n v="0.21249999999999999"/>
  </r>
  <r>
    <n v="5346"/>
    <s v="David Harrington"/>
    <s v="patricia45@example.net"/>
    <n v="27"/>
    <s v="Male"/>
    <x v="28"/>
    <d v="2020-11-12T00:00:00"/>
    <x v="4"/>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x v="2"/>
    <m/>
    <x v="1"/>
    <s v="Social media"/>
    <m/>
    <m/>
    <x v="0"/>
    <x v="1"/>
    <x v="3"/>
    <x v="1"/>
    <x v="0"/>
    <x v="1"/>
    <n v="0.65625"/>
  </r>
  <r>
    <n v="5347"/>
    <s v="Brittany Rogers"/>
    <s v="dallen@example.net"/>
    <n v="54"/>
    <s v="Other"/>
    <x v="32"/>
    <d v="2020-12-18T00:00:00"/>
    <x v="0"/>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x v="2"/>
    <m/>
    <x v="1"/>
    <s v="Phone"/>
    <m/>
    <m/>
    <x v="0"/>
    <x v="0"/>
    <x v="10"/>
    <x v="1"/>
    <x v="0"/>
    <x v="1"/>
    <n v="0.78125"/>
  </r>
  <r>
    <n v="5348"/>
    <s v="Travis Kirk"/>
    <s v="hurstwalter@example.com"/>
    <n v="57"/>
    <s v="Other"/>
    <x v="20"/>
    <d v="2021-12-14T00:00:00"/>
    <x v="2"/>
    <s v="Product compatibility"/>
    <s v="I'm having an issue with the {product_purchased}. Please assist. I'm unable to find the option to perform the desired action in the {product_purchased}. Could you please guide me through the steps?"/>
    <x v="2"/>
    <m/>
    <x v="0"/>
    <s v="Phone"/>
    <m/>
    <m/>
    <x v="0"/>
    <x v="1"/>
    <x v="10"/>
    <x v="0"/>
    <x v="0"/>
    <x v="1"/>
    <n v="0.66249999999999998"/>
  </r>
  <r>
    <n v="5349"/>
    <s v="Roy Ford"/>
    <s v="douglasclark@example.com"/>
    <n v="25"/>
    <s v="Other"/>
    <x v="9"/>
    <d v="2020-09-03T00:00:00"/>
    <x v="3"/>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x v="2"/>
    <m/>
    <x v="3"/>
    <s v="Phone"/>
    <m/>
    <m/>
    <x v="0"/>
    <x v="8"/>
    <x v="9"/>
    <x v="1"/>
    <x v="0"/>
    <x v="1"/>
    <n v="0.21249999999999999"/>
  </r>
  <r>
    <n v="5350"/>
    <s v="Deborah Hoffman"/>
    <s v="mary06@example.org"/>
    <n v="20"/>
    <s v="Other"/>
    <x v="13"/>
    <d v="2020-04-11T00:00:00"/>
    <x v="3"/>
    <s v="Software bug"/>
    <s v="I'm having an issue with the {product_purchased}. Please assist._x000a__x000a_Thank You I'm unable to find the option to perform the desired action in the {product_purchased}. Could you please guide me through the steps?"/>
    <x v="0"/>
    <m/>
    <x v="0"/>
    <s v="Chat"/>
    <d v="2023-06-01T18:13:21"/>
    <m/>
    <x v="0"/>
    <x v="0"/>
    <x v="11"/>
    <x v="0"/>
    <x v="0"/>
    <x v="0"/>
    <n v="0.875"/>
  </r>
  <r>
    <n v="5351"/>
    <s v="Angela Reynolds"/>
    <s v="yfisher@example.net"/>
    <n v="44"/>
    <s v="Female"/>
    <x v="33"/>
    <d v="2020-03-01T00:00:00"/>
    <x v="2"/>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x v="1"/>
    <s v="Sell appear establish another guess."/>
    <x v="0"/>
    <s v="Social media"/>
    <d v="2023-06-01T13:56:22"/>
    <d v="2023-06-01T14:34:22"/>
    <x v="4"/>
    <x v="0"/>
    <x v="0"/>
    <x v="1"/>
    <x v="1"/>
    <x v="1"/>
    <n v="0.76875000000000004"/>
  </r>
  <r>
    <n v="5352"/>
    <s v="Kelly Howard"/>
    <s v="ashlee57@example.com"/>
    <n v="62"/>
    <s v="Female"/>
    <x v="24"/>
    <d v="2021-05-28T00:00:00"/>
    <x v="1"/>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x v="2"/>
    <m/>
    <x v="0"/>
    <s v="Social media"/>
    <m/>
    <m/>
    <x v="0"/>
    <x v="2"/>
    <x v="1"/>
    <x v="0"/>
    <x v="0"/>
    <x v="1"/>
    <n v="0.72499999999999998"/>
  </r>
  <r>
    <n v="5353"/>
    <s v="Christian Price"/>
    <s v="spencer79@example.org"/>
    <n v="59"/>
    <s v="Female"/>
    <x v="33"/>
    <d v="2020-09-03T00:00:00"/>
    <x v="1"/>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x v="1"/>
    <s v="Perhaps look thing score appear."/>
    <x v="1"/>
    <s v="Social media"/>
    <d v="2023-06-01T23:23:26"/>
    <d v="2023-06-01T19:47:26"/>
    <x v="3"/>
    <x v="2"/>
    <x v="9"/>
    <x v="1"/>
    <x v="1"/>
    <x v="1"/>
    <n v="0.61250000000000004"/>
  </r>
  <r>
    <n v="5354"/>
    <s v="Ryan Rivas"/>
    <s v="kathrynchang@example.org"/>
    <n v="33"/>
    <s v="Other"/>
    <x v="6"/>
    <d v="2021-01-19T00:00:00"/>
    <x v="4"/>
    <s v="Delivery problem"/>
    <s v="I'm having an issue with the {product_purchased}. Please assist. 1st-Person Viewer_x000a__x000a_https://youtu.be/b6hxNfO2lUo_x000a__x000a_https://youtu.be/ I've performed a factory reset on my {product_purchased}, hoping it would resolve the problem, but it didn't help."/>
    <x v="1"/>
    <s v="Task girl our early human."/>
    <x v="2"/>
    <s v="Chat"/>
    <d v="2023-06-01T14:14:28"/>
    <d v="2023-06-01T02:12:28"/>
    <x v="5"/>
    <x v="0"/>
    <x v="6"/>
    <x v="1"/>
    <x v="1"/>
    <x v="1"/>
    <n v="0.8"/>
  </r>
  <r>
    <n v="5355"/>
    <s v="Ashley Smith"/>
    <s v="bpeterson@example.net"/>
    <n v="39"/>
    <s v="Male"/>
    <x v="30"/>
    <d v="2020-10-20T00:00:00"/>
    <x v="0"/>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x v="2"/>
    <m/>
    <x v="3"/>
    <s v="Chat"/>
    <m/>
    <m/>
    <x v="0"/>
    <x v="2"/>
    <x v="7"/>
    <x v="1"/>
    <x v="0"/>
    <x v="1"/>
    <n v="0.7"/>
  </r>
  <r>
    <n v="5356"/>
    <s v="Shane Bean"/>
    <s v="benjamin64@example.com"/>
    <n v="28"/>
    <s v="Female"/>
    <x v="7"/>
    <d v="2020-02-09T00:00:00"/>
    <x v="0"/>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x v="0"/>
    <m/>
    <x v="1"/>
    <s v="Email"/>
    <d v="2023-06-01T01:10:31"/>
    <m/>
    <x v="0"/>
    <x v="0"/>
    <x v="4"/>
    <x v="1"/>
    <x v="0"/>
    <x v="0"/>
    <n v="0.9375"/>
  </r>
  <r>
    <n v="5357"/>
    <s v="Jennifer Smith"/>
    <s v="williamsemily@example.org"/>
    <n v="48"/>
    <s v="Other"/>
    <x v="2"/>
    <d v="2020-05-19T00:00:00"/>
    <x v="4"/>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x v="1"/>
    <s v="Success agreement such window."/>
    <x v="3"/>
    <s v="Phone"/>
    <d v="2023-06-01T17:59:32"/>
    <d v="2023-06-01T06:25:32"/>
    <x v="2"/>
    <x v="3"/>
    <x v="1"/>
    <x v="1"/>
    <x v="1"/>
    <x v="1"/>
    <n v="0.2"/>
  </r>
  <r>
    <n v="5358"/>
    <s v="Melissa Larson MD"/>
    <s v="kcolon@example.com"/>
    <n v="34"/>
    <s v="Other"/>
    <x v="31"/>
    <d v="2020-09-15T00:00:00"/>
    <x v="0"/>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x v="1"/>
    <s v="Task position still physical yourself cut."/>
    <x v="0"/>
    <s v="Social media"/>
    <d v="2023-06-01T20:21:33"/>
    <d v="2023-06-01T11:50:33"/>
    <x v="4"/>
    <x v="5"/>
    <x v="9"/>
    <x v="1"/>
    <x v="1"/>
    <x v="1"/>
    <n v="0.19375000000000001"/>
  </r>
  <r>
    <n v="5359"/>
    <s v="Billy Logan"/>
    <s v="rware@example.org"/>
    <n v="69"/>
    <s v="Other"/>
    <x v="37"/>
    <d v="2020-04-28T00:00:00"/>
    <x v="4"/>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x v="1"/>
    <s v="No activity evidence media employee choose."/>
    <x v="1"/>
    <s v="Social media"/>
    <d v="2023-06-01T19:09:34"/>
    <d v="2023-06-01T18:55:34"/>
    <x v="4"/>
    <x v="8"/>
    <x v="11"/>
    <x v="1"/>
    <x v="1"/>
    <x v="1"/>
    <n v="0.28125"/>
  </r>
  <r>
    <n v="5360"/>
    <s v="Joanna Green"/>
    <s v="spencetodd@example.org"/>
    <n v="64"/>
    <s v="Female"/>
    <x v="9"/>
    <d v="2020-05-10T00:00:00"/>
    <x v="3"/>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x v="0"/>
    <m/>
    <x v="1"/>
    <s v="Social media"/>
    <d v="2023-06-01T21:33:36"/>
    <m/>
    <x v="0"/>
    <x v="4"/>
    <x v="1"/>
    <x v="1"/>
    <x v="0"/>
    <x v="0"/>
    <n v="0.36875000000000002"/>
  </r>
  <r>
    <n v="5361"/>
    <s v="Matthew Gibson"/>
    <s v="donald17@example.net"/>
    <n v="32"/>
    <s v="Other"/>
    <x v="29"/>
    <d v="2021-02-02T00:00:00"/>
    <x v="1"/>
    <s v="Delivery problem"/>
    <s v="I'm having an issue with the {product_purchased}. Please assist. Thank you._x000a__x000a_[{&quot;id&quot;:&quot;1410353538&quot;,&quot;title&quot;:&quot;Add new&quot;}}] I've tried clearing the cache and data for the {product_purchased} app, but the issue persists."/>
    <x v="0"/>
    <m/>
    <x v="1"/>
    <s v="Phone"/>
    <d v="2023-06-01T06:48:37"/>
    <m/>
    <x v="0"/>
    <x v="6"/>
    <x v="4"/>
    <x v="1"/>
    <x v="0"/>
    <x v="0"/>
    <n v="0.39374999999999999"/>
  </r>
  <r>
    <n v="5362"/>
    <s v="Holly Donovan"/>
    <s v="jon60@example.org"/>
    <n v="45"/>
    <s v="Other"/>
    <x v="9"/>
    <d v="2020-02-05T00:00:00"/>
    <x v="3"/>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x v="0"/>
    <m/>
    <x v="0"/>
    <s v="Chat"/>
    <d v="2023-06-01T19:20:40"/>
    <m/>
    <x v="0"/>
    <x v="0"/>
    <x v="4"/>
    <x v="0"/>
    <x v="0"/>
    <x v="0"/>
    <n v="0.9375"/>
  </r>
  <r>
    <n v="5363"/>
    <s v="Robert Greer"/>
    <s v="heather44@example.com"/>
    <n v="66"/>
    <s v="Female"/>
    <x v="19"/>
    <d v="2021-01-12T00:00:00"/>
    <x v="3"/>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x v="0"/>
    <m/>
    <x v="3"/>
    <s v="Chat"/>
    <d v="2023-06-01T17:57:41"/>
    <m/>
    <x v="0"/>
    <x v="9"/>
    <x v="6"/>
    <x v="1"/>
    <x v="0"/>
    <x v="0"/>
    <n v="0.19375000000000001"/>
  </r>
  <r>
    <n v="5364"/>
    <s v="Phillip Curry"/>
    <s v="frank06@example.net"/>
    <n v="61"/>
    <s v="Female"/>
    <x v="33"/>
    <d v="2020-12-07T00:00:00"/>
    <x v="2"/>
    <s v="Network problem"/>
    <s v="I'm having an issue with the {product_purchased}. Please assist. As we work on this, and other, issues. I need assistance as soon as possible because it's affecting my work and productivity."/>
    <x v="1"/>
    <s v="Follow best fly early that evidence sea."/>
    <x v="0"/>
    <s v="Chat"/>
    <d v="2023-06-01T23:19:42"/>
    <d v="2023-06-01T17:27:42"/>
    <x v="5"/>
    <x v="1"/>
    <x v="10"/>
    <x v="1"/>
    <x v="1"/>
    <x v="1"/>
    <n v="0.66249999999999998"/>
  </r>
  <r>
    <n v="5365"/>
    <s v="Richard Conway"/>
    <s v="ksmith@example.net"/>
    <n v="30"/>
    <s v="Male"/>
    <x v="25"/>
    <d v="2021-05-21T00:00:00"/>
    <x v="1"/>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x v="0"/>
    <m/>
    <x v="1"/>
    <s v="Chat"/>
    <d v="2023-06-01T14:37:44"/>
    <m/>
    <x v="0"/>
    <x v="6"/>
    <x v="1"/>
    <x v="1"/>
    <x v="0"/>
    <x v="0"/>
    <n v="0.38124999999999998"/>
  </r>
  <r>
    <n v="5366"/>
    <s v="Mr. Keith Green"/>
    <s v="mercerbrittney@example.com"/>
    <n v="20"/>
    <s v="Other"/>
    <x v="4"/>
    <d v="2020-11-22T00:00:00"/>
    <x v="3"/>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x v="2"/>
    <m/>
    <x v="0"/>
    <s v="Email"/>
    <m/>
    <m/>
    <x v="0"/>
    <x v="8"/>
    <x v="3"/>
    <x v="0"/>
    <x v="0"/>
    <x v="1"/>
    <n v="0.18124999999999999"/>
  </r>
  <r>
    <n v="5367"/>
    <s v="Jacob Lewis"/>
    <s v="whoffman@example.org"/>
    <n v="61"/>
    <s v="Other"/>
    <x v="24"/>
    <d v="2020-08-26T00:00:00"/>
    <x v="2"/>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x v="0"/>
    <m/>
    <x v="0"/>
    <s v="Phone"/>
    <d v="2023-06-01T05:07:47"/>
    <m/>
    <x v="0"/>
    <x v="4"/>
    <x v="5"/>
    <x v="0"/>
    <x v="0"/>
    <x v="0"/>
    <n v="0.42499999999999999"/>
  </r>
  <r>
    <n v="5368"/>
    <s v="Stephen Chambers"/>
    <s v="jeremywalker@example.com"/>
    <n v="49"/>
    <s v="Male"/>
    <x v="7"/>
    <d v="2020-09-14T00:00:00"/>
    <x v="1"/>
    <s v="Network problem"/>
    <s v="I'm having an issue with the {product_purchased}. Please assist. #3, {product_ex_name}, {product_name}, $3.00. {3, {product_ex_status} and $1 I've performed a factory reset on my {product_purchased}, hoping it would resolve the problem, but it didn't help."/>
    <x v="1"/>
    <s v="Top history cut action."/>
    <x v="3"/>
    <s v="Social media"/>
    <d v="2023-06-01T12:51:49"/>
    <d v="2023-06-01T08:35:49"/>
    <x v="2"/>
    <x v="4"/>
    <x v="9"/>
    <x v="1"/>
    <x v="1"/>
    <x v="1"/>
    <n v="0.46875"/>
  </r>
  <r>
    <n v="5369"/>
    <s v="Joseph Fox"/>
    <s v="sherikeith@example.org"/>
    <n v="48"/>
    <s v="Male"/>
    <x v="35"/>
    <d v="2020-01-13T00:00:00"/>
    <x v="3"/>
    <s v="Payment issue"/>
    <s v="I'm having an issue with the {product_purchased}. Please assist. I've checked the device settings and made sure that everything is configured correctly."/>
    <x v="1"/>
    <s v="Maybe chance reduce where future."/>
    <x v="0"/>
    <s v="Social media"/>
    <d v="2023-06-01T22:15:49"/>
    <d v="2023-06-01T11:32:49"/>
    <x v="3"/>
    <x v="8"/>
    <x v="6"/>
    <x v="1"/>
    <x v="1"/>
    <x v="1"/>
    <n v="0.25624999999999998"/>
  </r>
  <r>
    <n v="5370"/>
    <s v="David Bailey"/>
    <s v="daniel01@example.com"/>
    <n v="39"/>
    <s v="Male"/>
    <x v="14"/>
    <d v="2020-06-30T00:00:00"/>
    <x v="3"/>
    <s v="Payment issue"/>
    <s v="I'm having an issue with the {product_purchased}. Please assist. Thanks: &lt;mrs.clark.ch&gt; (M) (12:10 PM #2914) dac7b917 [22:52 I've noticed that the issue occurs consistently when I use a specific feature or application on my {product_purchased}."/>
    <x v="2"/>
    <m/>
    <x v="1"/>
    <s v="Chat"/>
    <m/>
    <m/>
    <x v="0"/>
    <x v="4"/>
    <x v="8"/>
    <x v="1"/>
    <x v="0"/>
    <x v="1"/>
    <n v="0.36249999999999999"/>
  </r>
  <r>
    <n v="5371"/>
    <s v="William Oconnor"/>
    <s v="vargasgregory@example.net"/>
    <n v="50"/>
    <s v="Female"/>
    <x v="29"/>
    <d v="2020-06-20T00:00:00"/>
    <x v="3"/>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x v="1"/>
    <s v="Join far last."/>
    <x v="0"/>
    <s v="Chat"/>
    <d v="2023-06-01T03:00:52"/>
    <d v="2023-06-01T16:06:52"/>
    <x v="4"/>
    <x v="7"/>
    <x v="8"/>
    <x v="1"/>
    <x v="1"/>
    <x v="1"/>
    <n v="0.23125000000000001"/>
  </r>
  <r>
    <n v="5372"/>
    <s v="Joanna Pena"/>
    <s v="paula89@example.net"/>
    <n v="24"/>
    <s v="Female"/>
    <x v="39"/>
    <d v="2020-08-23T00:00:00"/>
    <x v="1"/>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x v="2"/>
    <m/>
    <x v="1"/>
    <s v="Chat"/>
    <m/>
    <m/>
    <x v="0"/>
    <x v="5"/>
    <x v="5"/>
    <x v="1"/>
    <x v="0"/>
    <x v="1"/>
    <n v="0.21875"/>
  </r>
  <r>
    <n v="5373"/>
    <s v="Kerri Murphy"/>
    <s v="richardconley@example.org"/>
    <n v="70"/>
    <s v="Female"/>
    <x v="30"/>
    <d v="2021-11-18T00:00:00"/>
    <x v="2"/>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x v="0"/>
    <m/>
    <x v="3"/>
    <s v="Phone"/>
    <d v="2023-06-01T00:17:54"/>
    <m/>
    <x v="0"/>
    <x v="7"/>
    <x v="3"/>
    <x v="1"/>
    <x v="0"/>
    <x v="0"/>
    <n v="0.23125000000000001"/>
  </r>
  <r>
    <n v="5374"/>
    <s v="Joshua Hall"/>
    <s v="morenotammy@example.net"/>
    <n v="53"/>
    <s v="Other"/>
    <x v="25"/>
    <d v="2021-09-11T00:00:00"/>
    <x v="2"/>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x v="1"/>
    <s v="Republican generation anyone interest worry agree."/>
    <x v="1"/>
    <s v="Social media"/>
    <d v="2023-06-01T13:45:56"/>
    <d v="2023-06-01T07:15:56"/>
    <x v="3"/>
    <x v="8"/>
    <x v="9"/>
    <x v="1"/>
    <x v="1"/>
    <x v="1"/>
    <n v="0.21249999999999999"/>
  </r>
  <r>
    <n v="5375"/>
    <s v="Norman Perez"/>
    <s v="rperez@example.org"/>
    <n v="57"/>
    <s v="Female"/>
    <x v="39"/>
    <d v="2020-10-31T00:00:00"/>
    <x v="3"/>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x v="2"/>
    <m/>
    <x v="3"/>
    <s v="Phone"/>
    <m/>
    <m/>
    <x v="0"/>
    <x v="0"/>
    <x v="7"/>
    <x v="1"/>
    <x v="0"/>
    <x v="1"/>
    <n v="0.83750000000000002"/>
  </r>
  <r>
    <n v="5376"/>
    <s v="Adam Pope"/>
    <s v="heidi83@example.net"/>
    <n v="55"/>
    <s v="Female"/>
    <x v="26"/>
    <d v="2020-05-26T00:00:00"/>
    <x v="4"/>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x v="0"/>
    <m/>
    <x v="0"/>
    <s v="Social media"/>
    <d v="2023-06-01T22:16:58"/>
    <m/>
    <x v="0"/>
    <x v="8"/>
    <x v="1"/>
    <x v="0"/>
    <x v="0"/>
    <x v="0"/>
    <n v="0.20624999999999999"/>
  </r>
  <r>
    <n v="5377"/>
    <s v="Raymond Hughes"/>
    <s v="amoran@example.com"/>
    <n v="28"/>
    <s v="Other"/>
    <x v="40"/>
    <d v="2021-04-11T00:00:00"/>
    <x v="3"/>
    <s v="Payment issue"/>
    <s v="I'm having an issue with the {product_purchased}. Please assist. [1] http://pastebin.com/bJv7VjM6 [2] http://pastebin.com/B6F1w The issue I'm facing is intermittent. Sometimes it works fine, but other times it acts up unexpectedly."/>
    <x v="0"/>
    <m/>
    <x v="1"/>
    <s v="Social media"/>
    <d v="2023-06-01T09:52:00"/>
    <m/>
    <x v="0"/>
    <x v="2"/>
    <x v="11"/>
    <x v="1"/>
    <x v="0"/>
    <x v="0"/>
    <n v="0.65"/>
  </r>
  <r>
    <n v="5378"/>
    <s v="Charles Stewart"/>
    <s v="acunningham@example.com"/>
    <n v="47"/>
    <s v="Female"/>
    <x v="30"/>
    <d v="2021-08-28T00:00:00"/>
    <x v="3"/>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x v="0"/>
    <m/>
    <x v="1"/>
    <s v="Chat"/>
    <d v="2023-06-01T10:08:01"/>
    <m/>
    <x v="0"/>
    <x v="9"/>
    <x v="5"/>
    <x v="1"/>
    <x v="0"/>
    <x v="0"/>
    <n v="0.1875"/>
  </r>
  <r>
    <n v="5379"/>
    <s v="Steven Wilson"/>
    <s v="gibbscarol@example.net"/>
    <n v="51"/>
    <s v="Male"/>
    <x v="18"/>
    <d v="2021-05-08T00:00:00"/>
    <x v="2"/>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x v="0"/>
    <m/>
    <x v="1"/>
    <s v="Phone"/>
    <d v="2023-06-01T05:06:03"/>
    <m/>
    <x v="0"/>
    <x v="2"/>
    <x v="1"/>
    <x v="1"/>
    <x v="0"/>
    <x v="0"/>
    <n v="0.72499999999999998"/>
  </r>
  <r>
    <n v="5380"/>
    <s v="Amber Nelson"/>
    <s v="riverajohn@example.net"/>
    <n v="63"/>
    <s v="Other"/>
    <x v="4"/>
    <d v="2021-03-12T00:00:00"/>
    <x v="2"/>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x v="1"/>
    <s v="Respond popular either laugh."/>
    <x v="0"/>
    <s v="Social media"/>
    <d v="2023-06-01T11:44:04"/>
    <d v="2023-06-01T05:49:04"/>
    <x v="3"/>
    <x v="6"/>
    <x v="0"/>
    <x v="1"/>
    <x v="1"/>
    <x v="1"/>
    <n v="0.47499999999999998"/>
  </r>
  <r>
    <n v="5381"/>
    <s v="Barbara Lara"/>
    <s v="hjones@example.com"/>
    <n v="49"/>
    <s v="Female"/>
    <x v="7"/>
    <d v="2020-03-11T00:00:00"/>
    <x v="1"/>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x v="1"/>
    <s v="Western explain whole."/>
    <x v="1"/>
    <s v="Phone"/>
    <d v="2023-06-01T04:30:06"/>
    <d v="2023-06-01T11:50:06"/>
    <x v="3"/>
    <x v="1"/>
    <x v="0"/>
    <x v="1"/>
    <x v="1"/>
    <x v="1"/>
    <n v="0.63124999999999998"/>
  </r>
  <r>
    <n v="5382"/>
    <s v="Andrea Cross"/>
    <s v="edwardsamy@example.net"/>
    <n v="40"/>
    <s v="Female"/>
    <x v="27"/>
    <d v="2020-04-18T00:00:00"/>
    <x v="0"/>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x v="0"/>
    <m/>
    <x v="0"/>
    <s v="Social media"/>
    <d v="2023-06-01T00:15:08"/>
    <m/>
    <x v="0"/>
    <x v="6"/>
    <x v="11"/>
    <x v="0"/>
    <x v="0"/>
    <x v="0"/>
    <n v="0.53125"/>
  </r>
  <r>
    <n v="5383"/>
    <s v="Justin Cross"/>
    <s v="patrickellis@example.org"/>
    <n v="68"/>
    <s v="Male"/>
    <x v="9"/>
    <d v="2021-12-14T00:00:00"/>
    <x v="0"/>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x v="1"/>
    <s v="Meeting general common agent beautiful."/>
    <x v="3"/>
    <s v="Social media"/>
    <d v="2023-06-01T01:32:10"/>
    <d v="2023-05-31T23:54:10"/>
    <x v="3"/>
    <x v="1"/>
    <x v="10"/>
    <x v="1"/>
    <x v="1"/>
    <x v="1"/>
    <n v="0.66249999999999998"/>
  </r>
  <r>
    <n v="5384"/>
    <s v="Michael Taylor"/>
    <s v="hendersonjeffrey@example.net"/>
    <n v="31"/>
    <s v="Female"/>
    <x v="41"/>
    <d v="2020-01-24T00:00:00"/>
    <x v="0"/>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x v="0"/>
    <m/>
    <x v="2"/>
    <s v="Social media"/>
    <d v="2023-06-01T11:36:11"/>
    <m/>
    <x v="0"/>
    <x v="2"/>
    <x v="6"/>
    <x v="1"/>
    <x v="0"/>
    <x v="0"/>
    <n v="0.73124999999999996"/>
  </r>
  <r>
    <n v="5385"/>
    <s v="Audrey Mccarthy MD"/>
    <s v="bobby48@example.com"/>
    <n v="25"/>
    <s v="Female"/>
    <x v="6"/>
    <d v="2021-10-08T00:00:00"/>
    <x v="3"/>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x v="0"/>
    <m/>
    <x v="3"/>
    <s v="Social media"/>
    <d v="2023-06-01T17:08:12"/>
    <m/>
    <x v="0"/>
    <x v="8"/>
    <x v="7"/>
    <x v="1"/>
    <x v="0"/>
    <x v="0"/>
    <n v="0.20624999999999999"/>
  </r>
  <r>
    <n v="5386"/>
    <s v="Paul Sosa"/>
    <s v="andrewparks@example.com"/>
    <n v="45"/>
    <s v="Other"/>
    <x v="2"/>
    <d v="2021-04-26T00:00:00"/>
    <x v="0"/>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x v="2"/>
    <m/>
    <x v="2"/>
    <s v="Email"/>
    <m/>
    <m/>
    <x v="0"/>
    <x v="2"/>
    <x v="11"/>
    <x v="0"/>
    <x v="0"/>
    <x v="1"/>
    <n v="0.65"/>
  </r>
  <r>
    <n v="5387"/>
    <s v="Sharon Dyer"/>
    <s v="sullivancarrie@example.org"/>
    <n v="68"/>
    <s v="Male"/>
    <x v="5"/>
    <d v="2020-01-09T00:00:00"/>
    <x v="1"/>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x v="2"/>
    <m/>
    <x v="3"/>
    <s v="Chat"/>
    <m/>
    <m/>
    <x v="0"/>
    <x v="1"/>
    <x v="6"/>
    <x v="1"/>
    <x v="0"/>
    <x v="1"/>
    <n v="0.79374999999999996"/>
  </r>
  <r>
    <n v="5388"/>
    <s v="Shannon Cameron"/>
    <s v="yjenkins@example.com"/>
    <n v="57"/>
    <s v="Female"/>
    <x v="0"/>
    <d v="2021-05-13T00:00:00"/>
    <x v="4"/>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x v="1"/>
    <s v="Kind eat score billion."/>
    <x v="2"/>
    <s v="Email"/>
    <d v="2023-06-01T08:31:16"/>
    <d v="2023-06-01T07:47:16"/>
    <x v="2"/>
    <x v="6"/>
    <x v="1"/>
    <x v="1"/>
    <x v="1"/>
    <x v="1"/>
    <n v="0.38124999999999998"/>
  </r>
  <r>
    <n v="5389"/>
    <s v="Jonathan Chang"/>
    <s v="xperkins@example.org"/>
    <n v="36"/>
    <s v="Other"/>
    <x v="3"/>
    <d v="2021-04-11T00:00:00"/>
    <x v="0"/>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x v="0"/>
    <m/>
    <x v="2"/>
    <s v="Email"/>
    <d v="2023-06-01T01:02:18"/>
    <m/>
    <x v="0"/>
    <x v="2"/>
    <x v="11"/>
    <x v="1"/>
    <x v="0"/>
    <x v="0"/>
    <n v="0.65"/>
  </r>
  <r>
    <n v="5390"/>
    <s v="David Holloway"/>
    <s v="kimberly26@example.com"/>
    <n v="25"/>
    <s v="Female"/>
    <x v="21"/>
    <d v="2021-01-18T00:00:00"/>
    <x v="1"/>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x v="0"/>
    <m/>
    <x v="3"/>
    <s v="Phone"/>
    <d v="2023-06-01T17:42:19"/>
    <m/>
    <x v="0"/>
    <x v="6"/>
    <x v="6"/>
    <x v="1"/>
    <x v="0"/>
    <x v="0"/>
    <n v="0.35"/>
  </r>
  <r>
    <n v="5391"/>
    <s v="Cynthia Gibbs"/>
    <s v="robert81@example.org"/>
    <n v="68"/>
    <s v="Male"/>
    <x v="11"/>
    <d v="2021-09-18T00:00:00"/>
    <x v="2"/>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x v="0"/>
    <m/>
    <x v="3"/>
    <s v="Chat"/>
    <d v="2023-06-01T16:48:21"/>
    <m/>
    <x v="0"/>
    <x v="7"/>
    <x v="9"/>
    <x v="1"/>
    <x v="0"/>
    <x v="0"/>
    <n v="0.3"/>
  </r>
  <r>
    <n v="5392"/>
    <s v="Tina Arnold"/>
    <s v="owoods@example.org"/>
    <n v="56"/>
    <s v="Female"/>
    <x v="25"/>
    <d v="2020-08-23T00:00:00"/>
    <x v="1"/>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x v="0"/>
    <m/>
    <x v="3"/>
    <s v="Phone"/>
    <d v="2023-06-01T09:54:23"/>
    <m/>
    <x v="0"/>
    <x v="9"/>
    <x v="5"/>
    <x v="1"/>
    <x v="0"/>
    <x v="0"/>
    <n v="0.1875"/>
  </r>
  <r>
    <n v="5393"/>
    <s v="Justin Diaz"/>
    <s v="adrianalandry@example.org"/>
    <n v="57"/>
    <s v="Female"/>
    <x v="30"/>
    <d v="2020-11-06T00:00:00"/>
    <x v="0"/>
    <s v="Refund request"/>
    <s v="I'm having an issue with the {product_purchased}. Please assist._x000a__x000a_My order contains the following :_x000a__x000a_Â· the package name of the product and the original receipt (the refund is not included)_x000a__x000a_Â· the name I've noticed a peculiar error message popping up on my {product_purchased} screen. It says '{error_message}'. What does it mean?"/>
    <x v="0"/>
    <m/>
    <x v="1"/>
    <s v="Social media"/>
    <d v="2023-06-01T13:56:25"/>
    <m/>
    <x v="0"/>
    <x v="6"/>
    <x v="3"/>
    <x v="1"/>
    <x v="0"/>
    <x v="0"/>
    <n v="0.51875000000000004"/>
  </r>
  <r>
    <n v="5394"/>
    <s v="Leah Murray"/>
    <s v="brittany32@example.net"/>
    <n v="47"/>
    <s v="Male"/>
    <x v="27"/>
    <d v="2021-10-25T00:00:00"/>
    <x v="2"/>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x v="0"/>
    <m/>
    <x v="0"/>
    <s v="Social media"/>
    <d v="2023-06-01T01:56:26"/>
    <m/>
    <x v="0"/>
    <x v="1"/>
    <x v="7"/>
    <x v="0"/>
    <x v="0"/>
    <x v="0"/>
    <n v="0.79374999999999996"/>
  </r>
  <r>
    <n v="5395"/>
    <s v="Joseph Smith"/>
    <s v="crawfordjulian@example.net"/>
    <n v="44"/>
    <s v="Female"/>
    <x v="32"/>
    <d v="2020-01-24T00:00:00"/>
    <x v="1"/>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x v="1"/>
    <s v="Save relate space agent."/>
    <x v="0"/>
    <s v="Social media"/>
    <d v="2023-06-01T01:23:27"/>
    <d v="2023-06-01T09:08:27"/>
    <x v="1"/>
    <x v="2"/>
    <x v="6"/>
    <x v="1"/>
    <x v="1"/>
    <x v="1"/>
    <n v="0.73124999999999996"/>
  </r>
  <r>
    <n v="5396"/>
    <s v="Justin Thompson"/>
    <s v="campbellnicholas@example.com"/>
    <n v="36"/>
    <s v="Female"/>
    <x v="30"/>
    <d v="2020-02-29T00:00:00"/>
    <x v="0"/>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x v="1"/>
    <s v="Necessary impact animal those might public."/>
    <x v="0"/>
    <s v="Chat"/>
    <d v="2023-06-01T20:37:29"/>
    <d v="2023-06-01T14:49:29"/>
    <x v="1"/>
    <x v="9"/>
    <x v="4"/>
    <x v="1"/>
    <x v="1"/>
    <x v="1"/>
    <n v="0.24374999999999999"/>
  </r>
  <r>
    <n v="5397"/>
    <s v="Steven Novak"/>
    <s v="carlsanchez@example.com"/>
    <n v="47"/>
    <s v="Other"/>
    <x v="32"/>
    <d v="2020-08-09T00:00:00"/>
    <x v="1"/>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x v="0"/>
    <m/>
    <x v="3"/>
    <s v="Email"/>
    <d v="2023-06-01T21:57:31"/>
    <m/>
    <x v="0"/>
    <x v="4"/>
    <x v="5"/>
    <x v="1"/>
    <x v="0"/>
    <x v="0"/>
    <n v="0.42499999999999999"/>
  </r>
  <r>
    <n v="5398"/>
    <s v="Ryan Adkins"/>
    <s v="riosnicolas@example.net"/>
    <n v="59"/>
    <s v="Other"/>
    <x v="18"/>
    <d v="2021-09-08T00:00:00"/>
    <x v="4"/>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x v="2"/>
    <m/>
    <x v="2"/>
    <s v="Chat"/>
    <m/>
    <m/>
    <x v="0"/>
    <x v="2"/>
    <x v="9"/>
    <x v="0"/>
    <x v="0"/>
    <x v="1"/>
    <n v="0.61250000000000004"/>
  </r>
  <r>
    <n v="5399"/>
    <s v="Tiffany Reid"/>
    <s v="lynnestrada@example.org"/>
    <n v="24"/>
    <s v="Female"/>
    <x v="29"/>
    <d v="2020-11-12T00:00:00"/>
    <x v="4"/>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x v="0"/>
    <m/>
    <x v="3"/>
    <s v="Chat"/>
    <d v="2023-06-01T07:10:34"/>
    <m/>
    <x v="0"/>
    <x v="2"/>
    <x v="3"/>
    <x v="1"/>
    <x v="0"/>
    <x v="0"/>
    <n v="0.6"/>
  </r>
  <r>
    <n v="5400"/>
    <s v="Carol Gray"/>
    <s v="drodriguez@example.com"/>
    <n v="27"/>
    <s v="Male"/>
    <x v="29"/>
    <d v="2021-04-28T00:00:00"/>
    <x v="2"/>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x v="2"/>
    <m/>
    <x v="3"/>
    <s v="Chat"/>
    <m/>
    <m/>
    <x v="0"/>
    <x v="10"/>
    <x v="11"/>
    <x v="1"/>
    <x v="0"/>
    <x v="1"/>
    <n v="0.20624999999999999"/>
  </r>
  <r>
    <n v="5401"/>
    <s v="Andrew Atkins"/>
    <s v="powellanthony@example.com"/>
    <n v="52"/>
    <s v="Male"/>
    <x v="21"/>
    <d v="2020-05-16T00:00:00"/>
    <x v="1"/>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x v="1"/>
    <s v="Different protect others bed guy."/>
    <x v="3"/>
    <s v="Phone"/>
    <d v="2023-06-01T15:32:37"/>
    <d v="2023-06-01T10:23:37"/>
    <x v="3"/>
    <x v="2"/>
    <x v="1"/>
    <x v="1"/>
    <x v="1"/>
    <x v="1"/>
    <n v="0.72499999999999998"/>
  </r>
  <r>
    <n v="5402"/>
    <s v="Joseph Peters"/>
    <s v="tracyroman@example.com"/>
    <n v="49"/>
    <s v="Other"/>
    <x v="6"/>
    <d v="2021-08-28T00:00:00"/>
    <x v="2"/>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x v="0"/>
    <m/>
    <x v="3"/>
    <s v="Phone"/>
    <d v="2023-06-01T22:34:39"/>
    <m/>
    <x v="0"/>
    <x v="3"/>
    <x v="5"/>
    <x v="1"/>
    <x v="0"/>
    <x v="0"/>
    <n v="0.24374999999999999"/>
  </r>
  <r>
    <n v="5403"/>
    <s v="Holly Allen"/>
    <s v="mccartytracy@example.org"/>
    <n v="69"/>
    <s v="Other"/>
    <x v="40"/>
    <d v="2020-12-25T00:00:00"/>
    <x v="2"/>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x v="0"/>
    <m/>
    <x v="0"/>
    <s v="Social media"/>
    <d v="2023-06-01T00:48:40"/>
    <m/>
    <x v="0"/>
    <x v="1"/>
    <x v="10"/>
    <x v="0"/>
    <x v="0"/>
    <x v="0"/>
    <n v="0.66249999999999998"/>
  </r>
  <r>
    <n v="5404"/>
    <s v="Wayne Rodriguez"/>
    <s v="schultzjessica@example.com"/>
    <n v="50"/>
    <s v="Male"/>
    <x v="0"/>
    <d v="2020-02-17T00:00:00"/>
    <x v="2"/>
    <s v="Delivery problem"/>
    <s v="I'm having an issue with the {product_purchased}. Please assist. I've checked the device settings and made sure that everything is configured correctly."/>
    <x v="1"/>
    <s v="Show generation book small."/>
    <x v="0"/>
    <s v="Social media"/>
    <d v="2023-06-01T11:34:40"/>
    <d v="2023-06-01T03:25:40"/>
    <x v="4"/>
    <x v="0"/>
    <x v="4"/>
    <x v="1"/>
    <x v="1"/>
    <x v="1"/>
    <n v="0.9375"/>
  </r>
  <r>
    <n v="5405"/>
    <s v="Jordan Ho"/>
    <s v="faulknercindy@example.net"/>
    <n v="20"/>
    <s v="Male"/>
    <x v="38"/>
    <d v="2021-01-08T00:00:00"/>
    <x v="3"/>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x v="2"/>
    <m/>
    <x v="2"/>
    <s v="Email"/>
    <m/>
    <m/>
    <x v="0"/>
    <x v="0"/>
    <x v="6"/>
    <x v="0"/>
    <x v="0"/>
    <x v="1"/>
    <n v="0.8"/>
  </r>
  <r>
    <n v="5406"/>
    <s v="Nathan Phillips"/>
    <s v="clarkthomas@example.net"/>
    <n v="27"/>
    <s v="Male"/>
    <x v="24"/>
    <d v="2020-07-17T00:00:00"/>
    <x v="1"/>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x v="0"/>
    <m/>
    <x v="1"/>
    <s v="Social media"/>
    <d v="2023-06-01T03:51:44"/>
    <m/>
    <x v="0"/>
    <x v="6"/>
    <x v="2"/>
    <x v="1"/>
    <x v="0"/>
    <x v="0"/>
    <n v="0.47499999999999998"/>
  </r>
  <r>
    <n v="5407"/>
    <s v="Darrell Jacobson"/>
    <s v="alyssa19@example.org"/>
    <n v="28"/>
    <s v="Other"/>
    <x v="8"/>
    <d v="2020-11-06T00:00:00"/>
    <x v="3"/>
    <s v="Product setup"/>
    <s v="I'm having an issue with the {product_purchased}. Please assist. Please let me know if I should be able to get a refund. Please post your results. This problem started occurring after the recent software update. I haven't made any other changes to the device."/>
    <x v="0"/>
    <m/>
    <x v="0"/>
    <s v="Chat"/>
    <d v="2023-06-01T07:37:45"/>
    <m/>
    <x v="0"/>
    <x v="9"/>
    <x v="3"/>
    <x v="0"/>
    <x v="0"/>
    <x v="0"/>
    <n v="0.26874999999999999"/>
  </r>
  <r>
    <n v="5408"/>
    <s v="Cynthia Fox"/>
    <s v="connor86@example.org"/>
    <n v="49"/>
    <s v="Other"/>
    <x v="14"/>
    <d v="2020-09-10T00:00:00"/>
    <x v="4"/>
    <s v="Payment issue"/>
    <s v="I'm having an issue with the {product_purchased}. Please assist. I've followed the troubleshooting steps mentioned in the user manual, but the issue persists."/>
    <x v="2"/>
    <m/>
    <x v="3"/>
    <s v="Social media"/>
    <m/>
    <m/>
    <x v="0"/>
    <x v="0"/>
    <x v="9"/>
    <x v="1"/>
    <x v="0"/>
    <x v="1"/>
    <n v="0.8"/>
  </r>
  <r>
    <n v="5409"/>
    <s v="Stephen Lam"/>
    <s v="graykenneth@example.net"/>
    <n v="38"/>
    <s v="Other"/>
    <x v="11"/>
    <d v="2021-06-22T00:00:00"/>
    <x v="0"/>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x v="2"/>
    <m/>
    <x v="1"/>
    <s v="Phone"/>
    <m/>
    <m/>
    <x v="0"/>
    <x v="0"/>
    <x v="8"/>
    <x v="1"/>
    <x v="0"/>
    <x v="1"/>
    <n v="0.84375"/>
  </r>
  <r>
    <n v="5410"/>
    <s v="Emily Hull"/>
    <s v="jbuck@example.com"/>
    <n v="33"/>
    <s v="Female"/>
    <x v="29"/>
    <d v="2021-04-15T00:00:00"/>
    <x v="0"/>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x v="1"/>
    <s v="Decade level fast when life dog."/>
    <x v="1"/>
    <s v="Phone"/>
    <d v="2023-06-01T08:47:49"/>
    <d v="2023-06-01T14:39:49"/>
    <x v="2"/>
    <x v="7"/>
    <x v="11"/>
    <x v="1"/>
    <x v="1"/>
    <x v="1"/>
    <n v="0.23749999999999999"/>
  </r>
  <r>
    <n v="5411"/>
    <s v="Jeffrey Smith"/>
    <s v="parkergary@example.com"/>
    <n v="39"/>
    <s v="Female"/>
    <x v="10"/>
    <d v="2020-01-19T00:00:00"/>
    <x v="2"/>
    <s v="Cancellation request"/>
    <s v="I'm having an issue with the {product_purchased}. Please assist. Thank you!&quot; } ) ; } _set_purchase ( __user, _id, _id_0 ) ; #endfunction # End if End Log I've followed online tutorials and community forums to troubleshoot the issue, but no luck so far."/>
    <x v="0"/>
    <m/>
    <x v="3"/>
    <s v="Social media"/>
    <d v="2023-06-01T02:38:51"/>
    <m/>
    <x v="0"/>
    <x v="2"/>
    <x v="6"/>
    <x v="1"/>
    <x v="0"/>
    <x v="0"/>
    <n v="0.73124999999999996"/>
  </r>
  <r>
    <n v="5412"/>
    <s v="Molly Walker"/>
    <s v="kevinho@example.org"/>
    <n v="26"/>
    <s v="Male"/>
    <x v="4"/>
    <d v="2021-03-03T00:00:00"/>
    <x v="0"/>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x v="2"/>
    <m/>
    <x v="0"/>
    <s v="Chat"/>
    <m/>
    <m/>
    <x v="0"/>
    <x v="0"/>
    <x v="0"/>
    <x v="0"/>
    <x v="0"/>
    <x v="1"/>
    <n v="0.76875000000000004"/>
  </r>
  <r>
    <n v="5413"/>
    <s v="Scott Rhodes"/>
    <s v="audrey20@example.com"/>
    <n v="50"/>
    <s v="Male"/>
    <x v="12"/>
    <d v="2021-09-18T00:00:00"/>
    <x v="3"/>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x v="0"/>
    <m/>
    <x v="3"/>
    <s v="Phone"/>
    <d v="2023-06-01T13:52:54"/>
    <m/>
    <x v="0"/>
    <x v="7"/>
    <x v="9"/>
    <x v="1"/>
    <x v="0"/>
    <x v="0"/>
    <n v="0.3"/>
  </r>
  <r>
    <n v="5414"/>
    <s v="Kim Wall"/>
    <s v="crystaljohnson@example.org"/>
    <n v="23"/>
    <s v="Female"/>
    <x v="6"/>
    <d v="2021-02-25T00:00:00"/>
    <x v="2"/>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x v="2"/>
    <m/>
    <x v="3"/>
    <s v="Chat"/>
    <m/>
    <m/>
    <x v="0"/>
    <x v="5"/>
    <x v="4"/>
    <x v="1"/>
    <x v="0"/>
    <x v="1"/>
    <n v="0.1875"/>
  </r>
  <r>
    <n v="5415"/>
    <s v="Kimberly Crosby"/>
    <s v="landrews@example.org"/>
    <n v="52"/>
    <s v="Male"/>
    <x v="29"/>
    <d v="2021-08-02T00:00:00"/>
    <x v="1"/>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x v="0"/>
    <m/>
    <x v="3"/>
    <s v="Phone"/>
    <d v="2023-06-01T17:00:57"/>
    <m/>
    <x v="0"/>
    <x v="0"/>
    <x v="5"/>
    <x v="1"/>
    <x v="0"/>
    <x v="0"/>
    <n v="0.89375000000000004"/>
  </r>
  <r>
    <n v="5416"/>
    <s v="Nicole Knight"/>
    <s v="johnhess@example.com"/>
    <n v="46"/>
    <s v="Female"/>
    <x v="35"/>
    <d v="2020-08-20T00:00:00"/>
    <x v="4"/>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x v="0"/>
    <m/>
    <x v="2"/>
    <s v="Chat"/>
    <d v="2023-06-01T13:49:59"/>
    <m/>
    <x v="0"/>
    <x v="8"/>
    <x v="5"/>
    <x v="1"/>
    <x v="0"/>
    <x v="0"/>
    <n v="0.25624999999999998"/>
  </r>
  <r>
    <n v="5417"/>
    <s v="Danielle Reed"/>
    <s v="ujennings@example.org"/>
    <n v="50"/>
    <s v="Female"/>
    <x v="23"/>
    <d v="2021-02-26T00:00:00"/>
    <x v="2"/>
    <s v="Delivery problem"/>
    <s v="I'm having an issue with the {product_purchased}. Please assist. Thank you in everything. :) I've noticed that the issue occurs consistently when I use a specific feature or application on my {product_purchased}."/>
    <x v="1"/>
    <s v="Rate image today game."/>
    <x v="3"/>
    <s v="Phone"/>
    <d v="2023-06-01T06:17:00"/>
    <d v="2023-06-01T18:37:00"/>
    <x v="5"/>
    <x v="6"/>
    <x v="4"/>
    <x v="1"/>
    <x v="1"/>
    <x v="1"/>
    <n v="0.39374999999999999"/>
  </r>
  <r>
    <n v="5418"/>
    <s v="Mr. David Richardson"/>
    <s v="francischristy@example.org"/>
    <n v="66"/>
    <s v="Other"/>
    <x v="12"/>
    <d v="2020-09-08T00:00:00"/>
    <x v="4"/>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x v="0"/>
    <m/>
    <x v="3"/>
    <s v="Chat"/>
    <d v="2023-06-01T00:32:01"/>
    <m/>
    <x v="0"/>
    <x v="2"/>
    <x v="9"/>
    <x v="1"/>
    <x v="0"/>
    <x v="0"/>
    <n v="0.61250000000000004"/>
  </r>
  <r>
    <n v="5419"/>
    <s v="Nathan Downs Jr."/>
    <s v="andrea68@example.net"/>
    <n v="23"/>
    <s v="Male"/>
    <x v="5"/>
    <d v="2020-05-09T00:00:00"/>
    <x v="0"/>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x v="2"/>
    <m/>
    <x v="2"/>
    <s v="Email"/>
    <m/>
    <m/>
    <x v="0"/>
    <x v="1"/>
    <x v="1"/>
    <x v="0"/>
    <x v="0"/>
    <x v="1"/>
    <n v="0.71875"/>
  </r>
  <r>
    <n v="5420"/>
    <s v="Jessica Lewis"/>
    <s v="kelly87@example.com"/>
    <n v="44"/>
    <s v="Other"/>
    <x v="12"/>
    <d v="2021-01-06T00:00:00"/>
    <x v="1"/>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x v="2"/>
    <m/>
    <x v="2"/>
    <s v="Chat"/>
    <m/>
    <m/>
    <x v="0"/>
    <x v="3"/>
    <x v="6"/>
    <x v="0"/>
    <x v="0"/>
    <x v="1"/>
    <n v="0.27500000000000002"/>
  </r>
  <r>
    <n v="5421"/>
    <s v="Lauren Taylor"/>
    <s v="morrislisa@example.org"/>
    <n v="64"/>
    <s v="Female"/>
    <x v="19"/>
    <d v="2021-06-04T00:00:00"/>
    <x v="3"/>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x v="0"/>
    <m/>
    <x v="0"/>
    <s v="Chat"/>
    <d v="2023-06-01T01:29:05"/>
    <m/>
    <x v="0"/>
    <x v="4"/>
    <x v="8"/>
    <x v="0"/>
    <x v="0"/>
    <x v="0"/>
    <n v="0.36249999999999999"/>
  </r>
  <r>
    <n v="5422"/>
    <s v="Darin Taylor"/>
    <s v="alicia71@example.com"/>
    <n v="52"/>
    <s v="Female"/>
    <x v="16"/>
    <d v="2021-03-22T00:00:00"/>
    <x v="3"/>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x v="2"/>
    <m/>
    <x v="3"/>
    <s v="Chat"/>
    <m/>
    <m/>
    <x v="0"/>
    <x v="2"/>
    <x v="0"/>
    <x v="1"/>
    <x v="0"/>
    <x v="1"/>
    <n v="0.64375000000000004"/>
  </r>
  <r>
    <n v="5423"/>
    <s v="Megan Lopez"/>
    <s v="ryanleah@example.net"/>
    <n v="19"/>
    <s v="Female"/>
    <x v="19"/>
    <d v="2020-10-30T00:00:00"/>
    <x v="4"/>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x v="2"/>
    <m/>
    <x v="1"/>
    <s v="Phone"/>
    <m/>
    <m/>
    <x v="0"/>
    <x v="1"/>
    <x v="7"/>
    <x v="1"/>
    <x v="0"/>
    <x v="1"/>
    <n v="0.79374999999999996"/>
  </r>
  <r>
    <n v="5424"/>
    <s v="Anne Ramsey"/>
    <s v="cramsey@example.org"/>
    <n v="63"/>
    <s v="Male"/>
    <x v="12"/>
    <d v="2021-08-22T00:00:00"/>
    <x v="2"/>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0"/>
    <m/>
    <x v="0"/>
    <s v="Social media"/>
    <d v="2023-06-01T19:45:08"/>
    <m/>
    <x v="0"/>
    <x v="2"/>
    <x v="5"/>
    <x v="0"/>
    <x v="0"/>
    <x v="0"/>
    <n v="0.64375000000000004"/>
  </r>
  <r>
    <n v="5425"/>
    <s v="Adam Beltran"/>
    <s v="robinsonsally@example.org"/>
    <n v="30"/>
    <s v="Other"/>
    <x v="13"/>
    <d v="2021-09-17T00:00:00"/>
    <x v="2"/>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x v="2"/>
    <m/>
    <x v="2"/>
    <s v="Phone"/>
    <m/>
    <m/>
    <x v="0"/>
    <x v="2"/>
    <x v="9"/>
    <x v="0"/>
    <x v="0"/>
    <x v="1"/>
    <n v="0.61250000000000004"/>
  </r>
  <r>
    <n v="5426"/>
    <s v="Roberto Thornton"/>
    <s v="matthew86@example.org"/>
    <n v="22"/>
    <s v="Other"/>
    <x v="12"/>
    <d v="2020-08-28T00:00:00"/>
    <x v="0"/>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x v="2"/>
    <m/>
    <x v="2"/>
    <s v="Social media"/>
    <m/>
    <m/>
    <x v="0"/>
    <x v="4"/>
    <x v="5"/>
    <x v="0"/>
    <x v="0"/>
    <x v="1"/>
    <n v="0.42499999999999999"/>
  </r>
  <r>
    <n v="5427"/>
    <s v="Maureen Bates"/>
    <s v="wnavarro@example.org"/>
    <n v="50"/>
    <s v="Female"/>
    <x v="10"/>
    <d v="2021-02-28T00:00:00"/>
    <x v="0"/>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x v="1"/>
    <s v="Manager laugh remember seven later wish."/>
    <x v="1"/>
    <s v="Phone"/>
    <d v="2023-06-01T17:40:12"/>
    <d v="2023-06-01T18:46:12"/>
    <x v="5"/>
    <x v="7"/>
    <x v="4"/>
    <x v="1"/>
    <x v="1"/>
    <x v="1"/>
    <n v="0.18124999999999999"/>
  </r>
  <r>
    <n v="5428"/>
    <s v="John Oconnor"/>
    <s v="williamschristine@example.com"/>
    <n v="21"/>
    <s v="Other"/>
    <x v="19"/>
    <d v="2020-08-09T00:00:00"/>
    <x v="4"/>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x v="2"/>
    <m/>
    <x v="2"/>
    <s v="Phone"/>
    <m/>
    <m/>
    <x v="0"/>
    <x v="0"/>
    <x v="5"/>
    <x v="0"/>
    <x v="0"/>
    <x v="1"/>
    <n v="0.89375000000000004"/>
  </r>
  <r>
    <n v="5429"/>
    <s v="Jordan Short"/>
    <s v="jjackson@example.net"/>
    <n v="31"/>
    <s v="Male"/>
    <x v="14"/>
    <d v="2020-04-28T00:00:00"/>
    <x v="0"/>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x v="1"/>
    <s v="Region draw listen civil."/>
    <x v="0"/>
    <s v="Email"/>
    <d v="2023-06-01T23:47:16"/>
    <d v="2023-06-01T05:36:16"/>
    <x v="1"/>
    <x v="2"/>
    <x v="11"/>
    <x v="1"/>
    <x v="1"/>
    <x v="1"/>
    <n v="0.65"/>
  </r>
  <r>
    <n v="5430"/>
    <s v="Cathy Aguilar"/>
    <s v="josephedwards@example.org"/>
    <n v="66"/>
    <s v="Other"/>
    <x v="10"/>
    <d v="2020-01-25T00:00:00"/>
    <x v="2"/>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x v="2"/>
    <m/>
    <x v="3"/>
    <s v="Social media"/>
    <m/>
    <m/>
    <x v="0"/>
    <x v="4"/>
    <x v="6"/>
    <x v="1"/>
    <x v="0"/>
    <x v="1"/>
    <n v="0.51875000000000004"/>
  </r>
  <r>
    <n v="5431"/>
    <s v="Mr. Adam Harvey"/>
    <s v="april89@example.com"/>
    <n v="49"/>
    <s v="Other"/>
    <x v="17"/>
    <d v="2020-05-09T00:00:00"/>
    <x v="2"/>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x v="2"/>
    <m/>
    <x v="0"/>
    <s v="Social media"/>
    <m/>
    <m/>
    <x v="0"/>
    <x v="0"/>
    <x v="1"/>
    <x v="0"/>
    <x v="0"/>
    <x v="1"/>
    <n v="0.80625000000000002"/>
  </r>
  <r>
    <n v="5432"/>
    <s v="Olivia Henderson"/>
    <s v="allen01@example.org"/>
    <n v="63"/>
    <s v="Other"/>
    <x v="20"/>
    <d v="2020-07-15T00:00:00"/>
    <x v="3"/>
    <s v="Hardware issue"/>
    <s v="I'm having an issue with the {product_purchased}. Please assist._x000a__x000a_$20_1 = 6.4 $25_2 = 4.8 $31_3 = 3.9_x000a__x000a_We'll add out more I rely heavily on my {product_purchased} for my daily tasks, and this issue is hindering my productivity."/>
    <x v="0"/>
    <m/>
    <x v="2"/>
    <s v="Email"/>
    <d v="2023-06-01T01:06:21"/>
    <m/>
    <x v="0"/>
    <x v="5"/>
    <x v="2"/>
    <x v="1"/>
    <x v="0"/>
    <x v="0"/>
    <n v="0.25"/>
  </r>
  <r>
    <n v="5433"/>
    <s v="Jodi White"/>
    <s v="sarah19@example.org"/>
    <n v="27"/>
    <s v="Male"/>
    <x v="26"/>
    <d v="2020-02-14T00:00:00"/>
    <x v="3"/>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x v="2"/>
    <m/>
    <x v="3"/>
    <s v="Chat"/>
    <m/>
    <m/>
    <x v="0"/>
    <x v="1"/>
    <x v="4"/>
    <x v="1"/>
    <x v="0"/>
    <x v="1"/>
    <n v="0.70625000000000004"/>
  </r>
  <r>
    <n v="5434"/>
    <s v="Kevin Duke"/>
    <s v="justin60@example.net"/>
    <n v="59"/>
    <s v="Other"/>
    <x v="10"/>
    <d v="2021-02-25T00:00:00"/>
    <x v="4"/>
    <s v="Software bug"/>
    <s v="I'm having an issue with the {product_purchased}. Please assist. I'm experiencing this issue on multiple devices of the same model, so it seems to be a widespread problem."/>
    <x v="0"/>
    <m/>
    <x v="3"/>
    <s v="Email"/>
    <d v="2023-06-01T06:05:23"/>
    <m/>
    <x v="0"/>
    <x v="8"/>
    <x v="4"/>
    <x v="1"/>
    <x v="0"/>
    <x v="0"/>
    <n v="0.20624999999999999"/>
  </r>
  <r>
    <n v="5435"/>
    <s v="Charles Palmer"/>
    <s v="adamsricky@example.com"/>
    <n v="19"/>
    <s v="Female"/>
    <x v="18"/>
    <d v="2020-11-23T00:00:00"/>
    <x v="4"/>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x v="2"/>
    <m/>
    <x v="2"/>
    <s v="Email"/>
    <m/>
    <m/>
    <x v="0"/>
    <x v="1"/>
    <x v="3"/>
    <x v="0"/>
    <x v="0"/>
    <x v="1"/>
    <n v="0.65625"/>
  </r>
  <r>
    <n v="5436"/>
    <s v="David Walter"/>
    <s v="pamelaaguirre@example.org"/>
    <n v="51"/>
    <s v="Female"/>
    <x v="14"/>
    <d v="2020-03-31T00:00:00"/>
    <x v="0"/>
    <s v="Cancellation request"/>
    <s v="I'm having an issue with the {product_purchased}. Please assist._x000a__x000a_0 - 0 - 1.0 / 60,?=.7E+07:.7E-05_x000a__x000a_Thank you for helping out! I've tried troubleshooting steps mentioned in the user manual, but the issue persists."/>
    <x v="1"/>
    <s v="Player property three compare."/>
    <x v="1"/>
    <s v="Chat"/>
    <d v="2023-06-01T07:46:27"/>
    <d v="2023-06-01T10:50:27"/>
    <x v="5"/>
    <x v="7"/>
    <x v="0"/>
    <x v="1"/>
    <x v="1"/>
    <x v="1"/>
    <n v="0.20624999999999999"/>
  </r>
  <r>
    <n v="5437"/>
    <s v="Crystal Phillips"/>
    <s v="hwarren@example.org"/>
    <n v="58"/>
    <s v="Other"/>
    <x v="16"/>
    <d v="2020-07-04T00:00:00"/>
    <x v="0"/>
    <s v="Product compatibility"/>
    <s v="I'm having an issue with the {product_purchased}. Please assist. Thanks. [20:37:01] [Client thread/INFO]: [CHAT] [CHAT] [CHAT] [BADAM]: You have the full I'm worried that the issue might be hardware-related and might require repair or replacement."/>
    <x v="1"/>
    <s v="Nation send record activity collection."/>
    <x v="0"/>
    <s v="Social media"/>
    <d v="2023-05-31T23:59:28"/>
    <d v="2023-06-01T14:37:28"/>
    <x v="3"/>
    <x v="1"/>
    <x v="2"/>
    <x v="1"/>
    <x v="1"/>
    <x v="1"/>
    <n v="0.65"/>
  </r>
  <r>
    <n v="5438"/>
    <s v="Melinda Smith"/>
    <s v="jgreen@example.net"/>
    <n v="18"/>
    <s v="Other"/>
    <x v="3"/>
    <d v="2020-04-04T00:00:00"/>
    <x v="2"/>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x v="1"/>
    <s v="Shake throw hear clear six accept."/>
    <x v="2"/>
    <s v="Chat"/>
    <d v="2023-06-01T15:56:30"/>
    <d v="2023-06-01T06:55:30"/>
    <x v="3"/>
    <x v="9"/>
    <x v="11"/>
    <x v="1"/>
    <x v="1"/>
    <x v="1"/>
    <n v="0.1875"/>
  </r>
  <r>
    <n v="5439"/>
    <s v="Sonya Price"/>
    <s v="alison07@example.net"/>
    <n v="57"/>
    <s v="Female"/>
    <x v="30"/>
    <d v="2021-08-11T00:00:00"/>
    <x v="1"/>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x v="2"/>
    <m/>
    <x v="3"/>
    <s v="Email"/>
    <m/>
    <m/>
    <x v="0"/>
    <x v="2"/>
    <x v="5"/>
    <x v="1"/>
    <x v="0"/>
    <x v="1"/>
    <n v="0.64375000000000004"/>
  </r>
  <r>
    <n v="5440"/>
    <s v="Amy Crosby"/>
    <s v="collinssteven@example.org"/>
    <n v="23"/>
    <s v="Male"/>
    <x v="13"/>
    <d v="2020-07-27T00:00:00"/>
    <x v="4"/>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x v="2"/>
    <m/>
    <x v="3"/>
    <s v="Email"/>
    <m/>
    <m/>
    <x v="0"/>
    <x v="7"/>
    <x v="2"/>
    <x v="1"/>
    <x v="0"/>
    <x v="1"/>
    <n v="0.26250000000000001"/>
  </r>
  <r>
    <n v="5441"/>
    <s v="Dr. Tammy Meyer DVM"/>
    <s v="mpeters@example.com"/>
    <n v="35"/>
    <s v="Female"/>
    <x v="38"/>
    <d v="2020-03-16T00:00:00"/>
    <x v="2"/>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x v="1"/>
    <s v="Management sound business grow."/>
    <x v="0"/>
    <s v="Chat"/>
    <d v="2023-06-01T00:31:34"/>
    <d v="2023-06-01T06:50:34"/>
    <x v="1"/>
    <x v="0"/>
    <x v="0"/>
    <x v="1"/>
    <x v="1"/>
    <x v="1"/>
    <n v="0.76875000000000004"/>
  </r>
  <r>
    <n v="5442"/>
    <s v="Phyllis Jordan"/>
    <s v="sgalvan@example.net"/>
    <n v="52"/>
    <s v="Male"/>
    <x v="41"/>
    <d v="2020-01-31T00:00:00"/>
    <x v="4"/>
    <s v="Product recommendation"/>
    <s v="I'm having an issue with the {product_purchased}. Please assist._x000a__x000a_[30:45:38]EMOTE: *no key*/(monkey (6)) : &lt;b&gt;The monkey (6)&lt;/b&gt; scratches. I've noticed a sudden decrease in battery life on my {product_purchased}. It used to last much longer."/>
    <x v="0"/>
    <m/>
    <x v="2"/>
    <s v="Chat"/>
    <d v="2023-06-01T18:47:36"/>
    <m/>
    <x v="0"/>
    <x v="2"/>
    <x v="6"/>
    <x v="1"/>
    <x v="0"/>
    <x v="0"/>
    <n v="0.73124999999999996"/>
  </r>
  <r>
    <n v="5443"/>
    <s v="Sarah Cisneros"/>
    <s v="maustin@example.org"/>
    <n v="21"/>
    <s v="Female"/>
    <x v="38"/>
    <d v="2021-02-08T00:00:00"/>
    <x v="4"/>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x v="1"/>
    <s v="Suffer day break time always think fear much."/>
    <x v="1"/>
    <s v="Phone"/>
    <d v="2023-06-01T09:41:37"/>
    <d v="2023-06-01T04:20:37"/>
    <x v="1"/>
    <x v="0"/>
    <x v="4"/>
    <x v="1"/>
    <x v="1"/>
    <x v="1"/>
    <n v="0.9375"/>
  </r>
  <r>
    <n v="5444"/>
    <s v="Eric Hogan"/>
    <s v="millermichael@example.org"/>
    <n v="36"/>
    <s v="Other"/>
    <x v="13"/>
    <d v="2021-10-22T00:00:00"/>
    <x v="0"/>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x v="1"/>
    <s v="Fly second girl former dinner."/>
    <x v="3"/>
    <s v="Social media"/>
    <d v="2023-06-01T12:10:39"/>
    <d v="2023-06-01T16:53:39"/>
    <x v="5"/>
    <x v="10"/>
    <x v="7"/>
    <x v="1"/>
    <x v="1"/>
    <x v="1"/>
    <n v="0.25624999999999998"/>
  </r>
  <r>
    <n v="5445"/>
    <s v="Brandon Chang"/>
    <s v="adamlawrence@example.com"/>
    <n v="64"/>
    <s v="Male"/>
    <x v="6"/>
    <d v="2021-12-24T00:00:00"/>
    <x v="2"/>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x v="0"/>
    <m/>
    <x v="1"/>
    <s v="Email"/>
    <d v="2023-06-01T01:47:39"/>
    <m/>
    <x v="0"/>
    <x v="0"/>
    <x v="10"/>
    <x v="1"/>
    <x v="0"/>
    <x v="0"/>
    <n v="0.78125"/>
  </r>
  <r>
    <n v="5446"/>
    <s v="Jenny Miller DDS"/>
    <s v="ericmarquez@example.com"/>
    <n v="44"/>
    <s v="Female"/>
    <x v="0"/>
    <d v="2020-01-08T00:00:00"/>
    <x v="1"/>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x v="1"/>
    <s v="Something market computer should figure certain every after."/>
    <x v="3"/>
    <s v="Phone"/>
    <d v="2023-06-01T11:10:41"/>
    <d v="2023-06-01T13:00:41"/>
    <x v="3"/>
    <x v="4"/>
    <x v="6"/>
    <x v="1"/>
    <x v="1"/>
    <x v="1"/>
    <n v="0.51875000000000004"/>
  </r>
  <r>
    <n v="5447"/>
    <s v="Curtis Kelly"/>
    <s v="jeffrey49@example.com"/>
    <n v="21"/>
    <s v="Other"/>
    <x v="25"/>
    <d v="2021-10-30T00:00:00"/>
    <x v="3"/>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x v="1"/>
    <s v="She bill act her report."/>
    <x v="2"/>
    <s v="Phone"/>
    <d v="2023-06-01T15:27:42"/>
    <d v="2023-06-01T05:32:42"/>
    <x v="4"/>
    <x v="2"/>
    <x v="7"/>
    <x v="1"/>
    <x v="1"/>
    <x v="1"/>
    <n v="0.7"/>
  </r>
  <r>
    <n v="5448"/>
    <s v="Bonnie Saunders"/>
    <s v="lucas32@example.com"/>
    <n v="47"/>
    <s v="Female"/>
    <x v="35"/>
    <d v="2020-02-18T00:00:00"/>
    <x v="0"/>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x v="2"/>
    <m/>
    <x v="1"/>
    <s v="Email"/>
    <m/>
    <m/>
    <x v="0"/>
    <x v="4"/>
    <x v="4"/>
    <x v="1"/>
    <x v="0"/>
    <x v="1"/>
    <n v="0.47499999999999998"/>
  </r>
  <r>
    <n v="5449"/>
    <s v="Christy Walker"/>
    <s v="paul24@example.net"/>
    <n v="33"/>
    <s v="Male"/>
    <x v="1"/>
    <d v="2021-02-21T00:00:00"/>
    <x v="1"/>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x v="2"/>
    <m/>
    <x v="3"/>
    <s v="Email"/>
    <m/>
    <m/>
    <x v="0"/>
    <x v="1"/>
    <x v="4"/>
    <x v="1"/>
    <x v="0"/>
    <x v="1"/>
    <n v="0.70625000000000004"/>
  </r>
  <r>
    <n v="5450"/>
    <s v="Holly James"/>
    <s v="erogers@example.net"/>
    <n v="61"/>
    <s v="Male"/>
    <x v="23"/>
    <d v="2021-11-27T00:00:00"/>
    <x v="2"/>
    <s v="Account access"/>
    <s v="My {product_purchased} is making strange noises and not functioning properly. I suspect there might be a hardware issue. Can you please help me with this? Thank you, John... I've already contacted customer support multiple times, but the issue remains unresolved."/>
    <x v="0"/>
    <m/>
    <x v="1"/>
    <s v="Phone"/>
    <d v="2023-06-01T06:07:46"/>
    <m/>
    <x v="0"/>
    <x v="9"/>
    <x v="3"/>
    <x v="1"/>
    <x v="0"/>
    <x v="0"/>
    <n v="0.26874999999999999"/>
  </r>
  <r>
    <n v="5451"/>
    <s v="Jason Miller"/>
    <s v="heatheradams@example.net"/>
    <n v="52"/>
    <s v="Female"/>
    <x v="28"/>
    <d v="2020-05-07T00:00:00"/>
    <x v="4"/>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x v="1"/>
    <s v="Traditional run hand."/>
    <x v="2"/>
    <s v="Phone"/>
    <d v="2023-06-01T05:09:47"/>
    <d v="2023-06-01T01:50:47"/>
    <x v="2"/>
    <x v="2"/>
    <x v="1"/>
    <x v="1"/>
    <x v="1"/>
    <x v="1"/>
    <n v="0.72499999999999998"/>
  </r>
  <r>
    <n v="5452"/>
    <s v="Rodney Johnson"/>
    <s v="ronniesmith@example.net"/>
    <n v="22"/>
    <s v="Other"/>
    <x v="13"/>
    <d v="2020-06-21T00:00:00"/>
    <x v="1"/>
    <s v="Peripheral compatibility"/>
    <s v="I'm having an issue with the {product_purchased}. Please assist. This problem started occurring after the recent software update. I haven't made any other changes to the device."/>
    <x v="2"/>
    <m/>
    <x v="0"/>
    <s v="Phone"/>
    <m/>
    <m/>
    <x v="0"/>
    <x v="0"/>
    <x v="8"/>
    <x v="0"/>
    <x v="0"/>
    <x v="1"/>
    <n v="0.84375"/>
  </r>
  <r>
    <n v="5453"/>
    <s v="Michael Hunter"/>
    <s v="mhale@example.com"/>
    <n v="42"/>
    <s v="Female"/>
    <x v="7"/>
    <d v="2020-09-11T00:00:00"/>
    <x v="4"/>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x v="1"/>
    <s v="However pretty daughter town evening."/>
    <x v="0"/>
    <s v="Social media"/>
    <d v="2023-06-01T07:08:49"/>
    <d v="2023-06-01T10:13:49"/>
    <x v="2"/>
    <x v="2"/>
    <x v="9"/>
    <x v="1"/>
    <x v="1"/>
    <x v="1"/>
    <n v="0.61250000000000004"/>
  </r>
  <r>
    <n v="5454"/>
    <s v="Nancy Blake"/>
    <s v="ple@example.net"/>
    <n v="19"/>
    <s v="Male"/>
    <x v="23"/>
    <d v="2021-03-01T00:00:00"/>
    <x v="3"/>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x v="0"/>
    <m/>
    <x v="0"/>
    <s v="Chat"/>
    <d v="2023-06-01T02:12:51"/>
    <m/>
    <x v="0"/>
    <x v="1"/>
    <x v="0"/>
    <x v="0"/>
    <x v="0"/>
    <x v="0"/>
    <n v="0.63124999999999998"/>
  </r>
  <r>
    <n v="5455"/>
    <s v="Juan Castro"/>
    <s v="trevor25@example.net"/>
    <n v="52"/>
    <s v="Female"/>
    <x v="26"/>
    <d v="2021-05-01T00:00:00"/>
    <x v="2"/>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x v="0"/>
    <m/>
    <x v="3"/>
    <s v="Email"/>
    <d v="2023-06-01T07:18:52"/>
    <m/>
    <x v="0"/>
    <x v="4"/>
    <x v="1"/>
    <x v="1"/>
    <x v="0"/>
    <x v="0"/>
    <n v="0.36875000000000002"/>
  </r>
  <r>
    <n v="5456"/>
    <s v="Brandon Russell"/>
    <s v="vincentlopez@example.com"/>
    <n v="70"/>
    <s v="Male"/>
    <x v="30"/>
    <d v="2020-06-07T00:00:00"/>
    <x v="3"/>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x v="1"/>
    <s v="Accept campaign area spend store."/>
    <x v="2"/>
    <s v="Phone"/>
    <d v="2023-06-01T03:07:53"/>
    <d v="2023-06-01T21:46:53"/>
    <x v="3"/>
    <x v="4"/>
    <x v="8"/>
    <x v="1"/>
    <x v="1"/>
    <x v="1"/>
    <n v="0.36249999999999999"/>
  </r>
  <r>
    <n v="5457"/>
    <s v="Jorge Williams"/>
    <s v="carlosatkins@example.com"/>
    <n v="42"/>
    <s v="Other"/>
    <x v="1"/>
    <d v="2021-04-10T00:00:00"/>
    <x v="4"/>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x v="0"/>
    <m/>
    <x v="3"/>
    <s v="Phone"/>
    <d v="2023-06-01T12:45:54"/>
    <m/>
    <x v="0"/>
    <x v="2"/>
    <x v="11"/>
    <x v="1"/>
    <x v="0"/>
    <x v="0"/>
    <n v="0.65"/>
  </r>
  <r>
    <n v="5458"/>
    <s v="Olivia Nunez"/>
    <s v="tgallegos@example.org"/>
    <n v="39"/>
    <s v="Female"/>
    <x v="31"/>
    <d v="2021-05-27T00:00:00"/>
    <x v="1"/>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x v="1"/>
    <s v="Clearly also left provide."/>
    <x v="1"/>
    <s v="Social media"/>
    <d v="2023-06-01T18:07:56"/>
    <d v="2023-06-01T16:50:56"/>
    <x v="5"/>
    <x v="2"/>
    <x v="1"/>
    <x v="1"/>
    <x v="1"/>
    <x v="1"/>
    <n v="0.72499999999999998"/>
  </r>
  <r>
    <n v="5459"/>
    <s v="Cheryl Smith"/>
    <s v="wrightkelly@example.org"/>
    <n v="45"/>
    <s v="Other"/>
    <x v="9"/>
    <d v="2020-08-16T00:00:00"/>
    <x v="2"/>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x v="0"/>
    <m/>
    <x v="2"/>
    <s v="Phone"/>
    <d v="2023-06-01T02:14:58"/>
    <m/>
    <x v="0"/>
    <x v="0"/>
    <x v="5"/>
    <x v="1"/>
    <x v="0"/>
    <x v="0"/>
    <n v="0.89375000000000004"/>
  </r>
  <r>
    <n v="5460"/>
    <s v="Mr. Sean Parker"/>
    <s v="kyle86@example.com"/>
    <n v="22"/>
    <s v="Other"/>
    <x v="17"/>
    <d v="2021-09-12T00:00:00"/>
    <x v="4"/>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x v="2"/>
    <m/>
    <x v="3"/>
    <s v="Chat"/>
    <m/>
    <m/>
    <x v="0"/>
    <x v="1"/>
    <x v="9"/>
    <x v="1"/>
    <x v="0"/>
    <x v="1"/>
    <n v="0.73124999999999996"/>
  </r>
  <r>
    <n v="5461"/>
    <s v="Brittany Washington"/>
    <s v="amanda61@example.com"/>
    <n v="23"/>
    <s v="Male"/>
    <x v="6"/>
    <d v="2020-10-27T00:00:00"/>
    <x v="3"/>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x v="1"/>
    <s v="Black few read home necessary may almost."/>
    <x v="3"/>
    <s v="Phone"/>
    <d v="2023-06-01T18:57:59"/>
    <d v="2023-06-01T14:53:59"/>
    <x v="1"/>
    <x v="2"/>
    <x v="7"/>
    <x v="1"/>
    <x v="1"/>
    <x v="1"/>
    <n v="0.7"/>
  </r>
  <r>
    <n v="5462"/>
    <s v="Mr. John Garcia DDS"/>
    <s v="thomasmaria@example.com"/>
    <n v="53"/>
    <s v="Female"/>
    <x v="30"/>
    <d v="2021-05-29T00:00:00"/>
    <x v="2"/>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x v="1"/>
    <s v="Pretty rock sure clear event his."/>
    <x v="3"/>
    <s v="Social media"/>
    <d v="2023-06-01T21:07:00"/>
    <d v="2023-06-01T12:20:00"/>
    <x v="2"/>
    <x v="1"/>
    <x v="1"/>
    <x v="1"/>
    <x v="1"/>
    <x v="1"/>
    <n v="0.71875"/>
  </r>
  <r>
    <n v="5463"/>
    <s v="Christine Davis"/>
    <s v="philip88@example.com"/>
    <n v="53"/>
    <s v="Female"/>
    <x v="24"/>
    <d v="2020-12-14T00:00:00"/>
    <x v="4"/>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x v="2"/>
    <m/>
    <x v="2"/>
    <s v="Social media"/>
    <m/>
    <m/>
    <x v="0"/>
    <x v="2"/>
    <x v="10"/>
    <x v="0"/>
    <x v="0"/>
    <x v="1"/>
    <n v="0.59375"/>
  </r>
  <r>
    <n v="5464"/>
    <s v="Maria Parrish"/>
    <s v="annmendoza@example.org"/>
    <n v="38"/>
    <s v="Male"/>
    <x v="35"/>
    <d v="2020-12-08T00:00:00"/>
    <x v="0"/>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x v="2"/>
    <m/>
    <x v="1"/>
    <s v="Social media"/>
    <m/>
    <m/>
    <x v="0"/>
    <x v="2"/>
    <x v="10"/>
    <x v="1"/>
    <x v="0"/>
    <x v="1"/>
    <n v="0.59375"/>
  </r>
  <r>
    <n v="5465"/>
    <s v="Barbara Blair"/>
    <s v="qbaker@example.org"/>
    <n v="57"/>
    <s v="Male"/>
    <x v="39"/>
    <d v="2020-03-17T00:00:00"/>
    <x v="1"/>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x v="2"/>
    <m/>
    <x v="0"/>
    <s v="Social media"/>
    <m/>
    <m/>
    <x v="0"/>
    <x v="2"/>
    <x v="0"/>
    <x v="0"/>
    <x v="0"/>
    <x v="1"/>
    <n v="0.64375000000000004"/>
  </r>
  <r>
    <n v="5466"/>
    <s v="Anthony Kaufman"/>
    <s v="thomasyoung@example.net"/>
    <n v="53"/>
    <s v="Female"/>
    <x v="8"/>
    <d v="2021-05-16T00:00:00"/>
    <x v="2"/>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x v="0"/>
    <m/>
    <x v="2"/>
    <s v="Chat"/>
    <d v="2023-06-01T05:22:08"/>
    <m/>
    <x v="0"/>
    <x v="6"/>
    <x v="1"/>
    <x v="1"/>
    <x v="0"/>
    <x v="0"/>
    <n v="0.38124999999999998"/>
  </r>
  <r>
    <n v="5467"/>
    <s v="Elizabeth Kelly"/>
    <s v="omatthews@example.net"/>
    <n v="64"/>
    <s v="Male"/>
    <x v="20"/>
    <d v="2020-01-18T00:00:00"/>
    <x v="3"/>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x v="1"/>
    <s v="Painting cup name single red old recently."/>
    <x v="3"/>
    <s v="Email"/>
    <d v="2023-06-01T05:50:10"/>
    <d v="2023-06-01T17:27:10"/>
    <x v="2"/>
    <x v="10"/>
    <x v="6"/>
    <x v="1"/>
    <x v="1"/>
    <x v="1"/>
    <n v="0.17499999999999999"/>
  </r>
  <r>
    <n v="5468"/>
    <s v="Meghan Fields"/>
    <s v="benjamin03@example.org"/>
    <n v="28"/>
    <s v="Male"/>
    <x v="36"/>
    <d v="2021-04-25T00:00:00"/>
    <x v="3"/>
    <s v="Installation support"/>
    <s v="I'm having an issue with the {product_purchased}. Please assist. I'm looking for a vendor to be notified of the sale. I'm experiencing this issue on multiple devices of the same model, so it seems to be a widespread problem."/>
    <x v="1"/>
    <s v="Miss wonder medical fill whatever."/>
    <x v="3"/>
    <s v="Social media"/>
    <d v="2023-06-01T19:50:10"/>
    <d v="2023-06-01T17:42:10"/>
    <x v="1"/>
    <x v="0"/>
    <x v="11"/>
    <x v="1"/>
    <x v="1"/>
    <x v="1"/>
    <n v="0.875"/>
  </r>
  <r>
    <n v="5469"/>
    <s v="Denise Dudley"/>
    <s v="gina55@example.com"/>
    <n v="70"/>
    <s v="Female"/>
    <x v="1"/>
    <d v="2020-07-19T00:00:00"/>
    <x v="1"/>
    <s v="Payment issue"/>
    <s v="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
    <x v="0"/>
    <m/>
    <x v="1"/>
    <s v="Email"/>
    <d v="2023-06-01T06:09:11"/>
    <m/>
    <x v="0"/>
    <x v="8"/>
    <x v="2"/>
    <x v="1"/>
    <x v="0"/>
    <x v="0"/>
    <n v="0.23749999999999999"/>
  </r>
  <r>
    <n v="5470"/>
    <s v="Andrew Stone"/>
    <s v="thomas22@example.net"/>
    <n v="45"/>
    <s v="Female"/>
    <x v="28"/>
    <d v="2021-03-06T00:00:00"/>
    <x v="1"/>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x v="0"/>
    <m/>
    <x v="3"/>
    <s v="Chat"/>
    <d v="2023-06-01T17:13:12"/>
    <m/>
    <x v="0"/>
    <x v="9"/>
    <x v="0"/>
    <x v="1"/>
    <x v="0"/>
    <x v="0"/>
    <n v="0.23749999999999999"/>
  </r>
  <r>
    <n v="5471"/>
    <s v="Charles Thornton"/>
    <s v="robert57@example.net"/>
    <n v="53"/>
    <s v="Female"/>
    <x v="37"/>
    <d v="2020-07-29T00:00:00"/>
    <x v="4"/>
    <s v="Peripheral compatibility"/>
    <s v="I'm having an issue with the {product_purchased}. Please assist. } if (!$prices &amp;&amp;!$name | select Product ) { $price |= strconv ; $name |= strdupy ( $price I need assistance as soon as possible because it's affecting my work and productivity."/>
    <x v="1"/>
    <s v="Fish that nice tend low material."/>
    <x v="2"/>
    <s v="Email"/>
    <d v="2023-06-01T07:24:13"/>
    <d v="2023-06-01T12:01:13"/>
    <x v="4"/>
    <x v="4"/>
    <x v="2"/>
    <x v="1"/>
    <x v="1"/>
    <x v="1"/>
    <n v="0.43125000000000002"/>
  </r>
  <r>
    <n v="5472"/>
    <s v="Darren Parrish"/>
    <s v="tracymelton@example.com"/>
    <n v="26"/>
    <s v="Male"/>
    <x v="12"/>
    <d v="2021-12-20T00:00:00"/>
    <x v="0"/>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x v="2"/>
    <m/>
    <x v="1"/>
    <s v="Chat"/>
    <m/>
    <m/>
    <x v="0"/>
    <x v="6"/>
    <x v="10"/>
    <x v="1"/>
    <x v="0"/>
    <x v="1"/>
    <n v="0.46875"/>
  </r>
  <r>
    <n v="5473"/>
    <s v="Dustin Vasquez"/>
    <s v="salinasjohn@example.net"/>
    <n v="32"/>
    <s v="Female"/>
    <x v="29"/>
    <d v="2021-09-05T00:00:00"/>
    <x v="4"/>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x v="1"/>
    <s v="Building job school or manager live."/>
    <x v="3"/>
    <s v="Social media"/>
    <d v="2023-06-01T04:43:17"/>
    <d v="2023-06-01T11:49:17"/>
    <x v="2"/>
    <x v="2"/>
    <x v="9"/>
    <x v="1"/>
    <x v="1"/>
    <x v="1"/>
    <n v="0.61250000000000004"/>
  </r>
  <r>
    <n v="5474"/>
    <s v="Dominique Burke"/>
    <s v="laurabrandt@example.org"/>
    <n v="60"/>
    <s v="Other"/>
    <x v="25"/>
    <d v="2021-02-18T00:00:00"/>
    <x v="0"/>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x v="1"/>
    <s v="Same stock movie computer defense most race."/>
    <x v="2"/>
    <s v="Social media"/>
    <d v="2023-06-01T23:41:19"/>
    <d v="2023-06-01T02:36:19"/>
    <x v="5"/>
    <x v="1"/>
    <x v="4"/>
    <x v="1"/>
    <x v="1"/>
    <x v="1"/>
    <n v="0.70625000000000004"/>
  </r>
  <r>
    <n v="5475"/>
    <s v="Meagan Pacheco"/>
    <s v="msanchez@example.net"/>
    <n v="38"/>
    <s v="Male"/>
    <x v="8"/>
    <d v="2020-06-04T00:00:00"/>
    <x v="0"/>
    <s v="Battery life"/>
    <s v="I'm having an issue with the {product_purchased}. Please assist. I need assistance as soon as possible because it's affecting my work and productivity."/>
    <x v="1"/>
    <s v="Various simple move involve though card."/>
    <x v="3"/>
    <s v="Social media"/>
    <d v="2023-06-01T19:04:19"/>
    <d v="2023-06-01T18:12:19"/>
    <x v="3"/>
    <x v="0"/>
    <x v="8"/>
    <x v="1"/>
    <x v="1"/>
    <x v="1"/>
    <n v="0.84375"/>
  </r>
  <r>
    <n v="5476"/>
    <s v="James Garcia"/>
    <s v="courtneyjames@example.com"/>
    <n v="36"/>
    <s v="Female"/>
    <x v="4"/>
    <d v="2021-05-07T00:00:00"/>
    <x v="0"/>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x v="1"/>
    <s v="Hope two night because than style."/>
    <x v="1"/>
    <s v="Email"/>
    <d v="2023-06-01T11:50:21"/>
    <d v="2023-06-01T06:53:21"/>
    <x v="4"/>
    <x v="0"/>
    <x v="1"/>
    <x v="1"/>
    <x v="1"/>
    <x v="1"/>
    <n v="0.80625000000000002"/>
  </r>
  <r>
    <n v="5477"/>
    <s v="Debra Terrell"/>
    <s v="harveydaniel@example.org"/>
    <n v="22"/>
    <s v="Female"/>
    <x v="2"/>
    <d v="2021-05-08T00:00:00"/>
    <x v="2"/>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x v="2"/>
    <m/>
    <x v="3"/>
    <s v="Chat"/>
    <m/>
    <m/>
    <x v="0"/>
    <x v="0"/>
    <x v="1"/>
    <x v="1"/>
    <x v="0"/>
    <x v="1"/>
    <n v="0.80625000000000002"/>
  </r>
  <r>
    <n v="5478"/>
    <s v="Cheryl Mccoy"/>
    <s v="palmerwilliam@example.org"/>
    <n v="42"/>
    <s v="Male"/>
    <x v="30"/>
    <d v="2020-08-15T00:00:00"/>
    <x v="3"/>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x v="1"/>
    <s v="Bag toward theory plan public high general."/>
    <x v="3"/>
    <s v="Social media"/>
    <d v="2023-06-01T14:07:24"/>
    <d v="2023-06-01T17:25:24"/>
    <x v="4"/>
    <x v="0"/>
    <x v="5"/>
    <x v="1"/>
    <x v="1"/>
    <x v="1"/>
    <n v="0.89375000000000004"/>
  </r>
  <r>
    <n v="5479"/>
    <s v="Melissa Holder"/>
    <s v="theresagraham@example.org"/>
    <n v="35"/>
    <s v="Male"/>
    <x v="30"/>
    <d v="2021-08-01T00:00:00"/>
    <x v="1"/>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x v="1"/>
    <s v="Likely point democratic success community close field table."/>
    <x v="2"/>
    <s v="Social media"/>
    <d v="2023-06-01T16:12:25"/>
    <d v="2023-06-01T14:18:25"/>
    <x v="2"/>
    <x v="0"/>
    <x v="5"/>
    <x v="1"/>
    <x v="1"/>
    <x v="1"/>
    <n v="0.89375000000000004"/>
  </r>
  <r>
    <n v="5480"/>
    <s v="David Miller"/>
    <s v="walleric@example.org"/>
    <n v="20"/>
    <s v="Other"/>
    <x v="34"/>
    <d v="2020-01-27T00:00:00"/>
    <x v="3"/>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x v="2"/>
    <m/>
    <x v="2"/>
    <s v="Email"/>
    <m/>
    <m/>
    <x v="0"/>
    <x v="2"/>
    <x v="6"/>
    <x v="0"/>
    <x v="0"/>
    <x v="1"/>
    <n v="0.73124999999999996"/>
  </r>
  <r>
    <n v="5481"/>
    <s v="Dustin Gonzalez"/>
    <s v="howardanthony@example.net"/>
    <n v="24"/>
    <s v="Other"/>
    <x v="21"/>
    <d v="2021-11-28T00:00:00"/>
    <x v="4"/>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x v="2"/>
    <m/>
    <x v="1"/>
    <s v="Phone"/>
    <m/>
    <m/>
    <x v="0"/>
    <x v="1"/>
    <x v="3"/>
    <x v="1"/>
    <x v="0"/>
    <x v="1"/>
    <n v="0.65625"/>
  </r>
  <r>
    <n v="5482"/>
    <s v="Morgan Mills"/>
    <s v="henrymaddox@example.com"/>
    <n v="40"/>
    <s v="Male"/>
    <x v="39"/>
    <d v="2020-12-23T00:00:00"/>
    <x v="3"/>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x v="1"/>
    <s v="Catch prepare customer tree maintain east."/>
    <x v="3"/>
    <s v="Phone"/>
    <d v="2023-06-01T00:06:29"/>
    <d v="2023-06-01T19:50:29"/>
    <x v="2"/>
    <x v="1"/>
    <x v="10"/>
    <x v="1"/>
    <x v="1"/>
    <x v="1"/>
    <n v="0.66249999999999998"/>
  </r>
  <r>
    <n v="5483"/>
    <s v="Deborah Casey"/>
    <s v="keith11@example.org"/>
    <n v="25"/>
    <s v="Female"/>
    <x v="5"/>
    <d v="2020-01-22T00:00:00"/>
    <x v="4"/>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x v="2"/>
    <m/>
    <x v="2"/>
    <s v="Phone"/>
    <m/>
    <m/>
    <x v="0"/>
    <x v="4"/>
    <x v="6"/>
    <x v="0"/>
    <x v="0"/>
    <x v="1"/>
    <n v="0.51875000000000004"/>
  </r>
  <r>
    <n v="5484"/>
    <s v="Joseph Weiss"/>
    <s v="rduran@example.net"/>
    <n v="62"/>
    <s v="Male"/>
    <x v="14"/>
    <d v="2020-09-03T00:00:00"/>
    <x v="1"/>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x v="0"/>
    <m/>
    <x v="1"/>
    <s v="Social media"/>
    <d v="2023-06-01T00:10:33"/>
    <m/>
    <x v="0"/>
    <x v="9"/>
    <x v="9"/>
    <x v="1"/>
    <x v="0"/>
    <x v="0"/>
    <n v="0.19375000000000001"/>
  </r>
  <r>
    <n v="5485"/>
    <s v="Nicole Lowe"/>
    <s v="lloydrebecca@example.com"/>
    <n v="59"/>
    <s v="Other"/>
    <x v="12"/>
    <d v="2020-05-21T00:00:00"/>
    <x v="3"/>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x v="2"/>
    <m/>
    <x v="3"/>
    <s v="Social media"/>
    <m/>
    <m/>
    <x v="0"/>
    <x v="0"/>
    <x v="1"/>
    <x v="1"/>
    <x v="0"/>
    <x v="1"/>
    <n v="0.80625000000000002"/>
  </r>
  <r>
    <n v="5486"/>
    <s v="Isaac Wright"/>
    <s v="edwardwallace@example.com"/>
    <n v="46"/>
    <s v="Male"/>
    <x v="19"/>
    <d v="2020-12-26T00:00:00"/>
    <x v="1"/>
    <s v="Data loss"/>
    <s v="I'm having an issue with the {product_purchased}. Please assist. https://support.apple.com/kb/HT96712_x000a__x000a_#8: I'm playing Minecraft again (I bought a new account). My friends I've already contacted customer support multiple times, but the issue remains unresolved."/>
    <x v="0"/>
    <m/>
    <x v="0"/>
    <s v="Phone"/>
    <d v="2023-06-01T19:37:36"/>
    <m/>
    <x v="4"/>
    <x v="1"/>
    <x v="10"/>
    <x v="0"/>
    <x v="0"/>
    <x v="0"/>
    <n v="0.66249999999999998"/>
  </r>
  <r>
    <n v="5487"/>
    <s v="Ashley Yoder"/>
    <s v="echristensen@example.com"/>
    <n v="33"/>
    <s v="Female"/>
    <x v="39"/>
    <d v="2021-04-29T00:00:00"/>
    <x v="0"/>
    <s v="Software bug"/>
    <s v="I'm having an issue with the {product_purchased}. Please assist. I'm concerned about the security of my {product_purchased} and would like to ensure that my data is safe."/>
    <x v="0"/>
    <m/>
    <x v="1"/>
    <s v="Social media"/>
    <d v="2023-06-01T21:03:36"/>
    <m/>
    <x v="0"/>
    <x v="4"/>
    <x v="11"/>
    <x v="1"/>
    <x v="0"/>
    <x v="0"/>
    <n v="0.42499999999999999"/>
  </r>
  <r>
    <n v="5488"/>
    <s v="Stacey Harrison"/>
    <s v="robert12@example.com"/>
    <n v="52"/>
    <s v="Female"/>
    <x v="12"/>
    <d v="2020-02-28T00:00:00"/>
    <x v="1"/>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x v="1"/>
    <s v="Worry table simple or pass sign stay."/>
    <x v="3"/>
    <s v="Phone"/>
    <d v="2023-06-01T11:34:37"/>
    <d v="2023-06-01T10:48:37"/>
    <x v="4"/>
    <x v="3"/>
    <x v="4"/>
    <x v="1"/>
    <x v="1"/>
    <x v="1"/>
    <n v="0.22500000000000001"/>
  </r>
  <r>
    <n v="5489"/>
    <s v="Sharon Thomas"/>
    <s v="jwilson@example.org"/>
    <n v="19"/>
    <s v="Male"/>
    <x v="27"/>
    <d v="2021-01-18T00:00:00"/>
    <x v="0"/>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x v="0"/>
    <m/>
    <x v="3"/>
    <s v="Social media"/>
    <d v="2023-06-01T22:39:38"/>
    <m/>
    <x v="0"/>
    <x v="0"/>
    <x v="6"/>
    <x v="1"/>
    <x v="0"/>
    <x v="0"/>
    <n v="0.8"/>
  </r>
  <r>
    <n v="5490"/>
    <s v="Julie Ramirez"/>
    <s v="linda59@example.org"/>
    <n v="57"/>
    <s v="Female"/>
    <x v="28"/>
    <d v="2021-04-23T00:00:00"/>
    <x v="2"/>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x v="2"/>
    <m/>
    <x v="0"/>
    <s v="Social media"/>
    <m/>
    <m/>
    <x v="0"/>
    <x v="10"/>
    <x v="11"/>
    <x v="0"/>
    <x v="0"/>
    <x v="1"/>
    <n v="0.20624999999999999"/>
  </r>
  <r>
    <n v="5491"/>
    <s v="Sarah Williams"/>
    <s v="nelsondanielle@example.com"/>
    <n v="31"/>
    <s v="Female"/>
    <x v="5"/>
    <d v="2021-08-08T00:00:00"/>
    <x v="3"/>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x v="2"/>
    <m/>
    <x v="0"/>
    <s v="Phone"/>
    <m/>
    <m/>
    <x v="0"/>
    <x v="7"/>
    <x v="5"/>
    <x v="0"/>
    <x v="0"/>
    <x v="1"/>
    <n v="0.23749999999999999"/>
  </r>
  <r>
    <n v="5492"/>
    <s v="Thomas Ward"/>
    <s v="bdavidson@example.com"/>
    <n v="59"/>
    <s v="Male"/>
    <x v="17"/>
    <d v="2021-04-09T00:00:00"/>
    <x v="2"/>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x v="1"/>
    <s v="Major available could discuss skin light choice whose."/>
    <x v="0"/>
    <s v="Phone"/>
    <d v="2023-06-01T08:31:42"/>
    <d v="2023-06-01T12:16:42"/>
    <x v="2"/>
    <x v="0"/>
    <x v="11"/>
    <x v="1"/>
    <x v="1"/>
    <x v="1"/>
    <n v="0.875"/>
  </r>
  <r>
    <n v="5493"/>
    <s v="Barry Matthews"/>
    <s v="jclark@example.org"/>
    <n v="48"/>
    <s v="Other"/>
    <x v="12"/>
    <d v="2021-11-27T00:00:00"/>
    <x v="2"/>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x v="2"/>
    <m/>
    <x v="2"/>
    <s v="Email"/>
    <m/>
    <m/>
    <x v="0"/>
    <x v="0"/>
    <x v="3"/>
    <x v="0"/>
    <x v="0"/>
    <x v="1"/>
    <n v="0.9375"/>
  </r>
  <r>
    <n v="5494"/>
    <s v="Lori Thomas"/>
    <s v="josephmcgee@example.com"/>
    <n v="67"/>
    <s v="Female"/>
    <x v="41"/>
    <d v="2021-11-03T00:00:00"/>
    <x v="0"/>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x v="2"/>
    <m/>
    <x v="0"/>
    <s v="Chat"/>
    <m/>
    <m/>
    <x v="4"/>
    <x v="10"/>
    <x v="3"/>
    <x v="0"/>
    <x v="0"/>
    <x v="1"/>
    <n v="0.21249999999999999"/>
  </r>
  <r>
    <n v="5495"/>
    <s v="Dustin Keller"/>
    <s v="amandamartinez@example.com"/>
    <n v="20"/>
    <s v="Female"/>
    <x v="16"/>
    <d v="2020-05-31T00:00:00"/>
    <x v="0"/>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x v="1"/>
    <s v="Environment security treat ball with speak film."/>
    <x v="1"/>
    <s v="Chat"/>
    <d v="2023-06-01T05:56:47"/>
    <d v="2023-06-01T02:42:47"/>
    <x v="2"/>
    <x v="4"/>
    <x v="1"/>
    <x v="1"/>
    <x v="1"/>
    <x v="1"/>
    <n v="0.36875000000000002"/>
  </r>
  <r>
    <n v="5496"/>
    <s v="Joan Benson"/>
    <s v="ramoscharles@example.com"/>
    <n v="49"/>
    <s v="Other"/>
    <x v="12"/>
    <d v="2021-04-05T00:00:00"/>
    <x v="3"/>
    <s v="Peripheral compatibility"/>
    <s v="I'm having an issue with the {product_purchased}. Please assist. I rely heavily on my {product_purchased} for my daily tasks, and this issue is hindering my productivity."/>
    <x v="2"/>
    <m/>
    <x v="3"/>
    <s v="Social media"/>
    <m/>
    <m/>
    <x v="4"/>
    <x v="2"/>
    <x v="11"/>
    <x v="1"/>
    <x v="0"/>
    <x v="1"/>
    <n v="0.65"/>
  </r>
  <r>
    <n v="5497"/>
    <s v="Desiree Hill"/>
    <s v="moorebryan@example.org"/>
    <n v="44"/>
    <s v="Female"/>
    <x v="40"/>
    <d v="2021-02-05T00:00:00"/>
    <x v="0"/>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x v="0"/>
    <m/>
    <x v="2"/>
    <s v="Email"/>
    <d v="2023-06-01T13:07:48"/>
    <m/>
    <x v="0"/>
    <x v="0"/>
    <x v="4"/>
    <x v="1"/>
    <x v="0"/>
    <x v="0"/>
    <n v="0.9375"/>
  </r>
  <r>
    <n v="5498"/>
    <s v="Melvin Ross"/>
    <s v="jaimeroman@example.com"/>
    <n v="67"/>
    <s v="Male"/>
    <x v="3"/>
    <d v="2020-05-21T00:00:00"/>
    <x v="1"/>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x v="2"/>
    <m/>
    <x v="1"/>
    <s v="Phone"/>
    <m/>
    <m/>
    <x v="0"/>
    <x v="0"/>
    <x v="1"/>
    <x v="1"/>
    <x v="0"/>
    <x v="1"/>
    <n v="0.80625000000000002"/>
  </r>
  <r>
    <n v="5499"/>
    <s v="Joel Smith"/>
    <s v="robertpatterson@example.org"/>
    <n v="45"/>
    <s v="Male"/>
    <x v="8"/>
    <d v="2021-04-20T00:00:00"/>
    <x v="0"/>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x v="0"/>
    <m/>
    <x v="2"/>
    <s v="Social media"/>
    <d v="2023-06-01T22:12:52"/>
    <m/>
    <x v="0"/>
    <x v="6"/>
    <x v="11"/>
    <x v="1"/>
    <x v="0"/>
    <x v="0"/>
    <n v="0.53125"/>
  </r>
  <r>
    <n v="5500"/>
    <s v="Matthew Clark"/>
    <s v="nathanieldavis@example.com"/>
    <n v="33"/>
    <s v="Male"/>
    <x v="12"/>
    <d v="2020-12-22T00:00:00"/>
    <x v="4"/>
    <s v="Battery life"/>
    <s v="I'm having an issue with the {product_purchased}. Please assist. This will be a short post. Thank You for understanding. I need assistance as soon as possible because it's affecting my work and productivity."/>
    <x v="2"/>
    <m/>
    <x v="2"/>
    <s v="Email"/>
    <m/>
    <m/>
    <x v="4"/>
    <x v="7"/>
    <x v="10"/>
    <x v="0"/>
    <x v="0"/>
    <x v="1"/>
    <n v="0.23125000000000001"/>
  </r>
  <r>
    <n v="5501"/>
    <s v="Aaron Norris"/>
    <s v="michaelbarbara@example.net"/>
    <n v="62"/>
    <s v="Male"/>
    <x v="34"/>
    <d v="2020-01-02T00:00:00"/>
    <x v="0"/>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x v="0"/>
    <m/>
    <x v="3"/>
    <s v="Email"/>
    <d v="2023-06-01T09:33:54"/>
    <m/>
    <x v="0"/>
    <x v="0"/>
    <x v="6"/>
    <x v="1"/>
    <x v="0"/>
    <x v="0"/>
    <n v="0.8"/>
  </r>
  <r>
    <n v="5502"/>
    <s v="Lisa Roy"/>
    <s v="michael31@example.net"/>
    <n v="29"/>
    <s v="Male"/>
    <x v="19"/>
    <d v="2021-02-06T00:00:00"/>
    <x v="4"/>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x v="0"/>
    <m/>
    <x v="3"/>
    <s v="Social media"/>
    <d v="2023-06-01T21:57:56"/>
    <m/>
    <x v="0"/>
    <x v="0"/>
    <x v="4"/>
    <x v="1"/>
    <x v="0"/>
    <x v="0"/>
    <n v="0.9375"/>
  </r>
  <r>
    <n v="5503"/>
    <s v="Sheila Wilson"/>
    <s v="craigcook@example.net"/>
    <n v="34"/>
    <s v="Other"/>
    <x v="35"/>
    <d v="2021-07-12T00:00:00"/>
    <x v="4"/>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x v="1"/>
    <s v="Former girl fine discover among."/>
    <x v="0"/>
    <s v="Phone"/>
    <d v="2023-06-01T21:27:58"/>
    <d v="2023-06-01T19:41:58"/>
    <x v="1"/>
    <x v="5"/>
    <x v="2"/>
    <x v="1"/>
    <x v="1"/>
    <x v="1"/>
    <n v="0.25"/>
  </r>
  <r>
    <n v="5504"/>
    <s v="Jasmine Mcdowell"/>
    <s v="garciadenise@example.net"/>
    <n v="52"/>
    <s v="Male"/>
    <x v="0"/>
    <d v="2021-06-22T00:00:00"/>
    <x v="0"/>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x v="1"/>
    <s v="Drive marriage former buy individual continue."/>
    <x v="3"/>
    <s v="Email"/>
    <d v="2023-06-01T09:47:59"/>
    <d v="2023-06-01T13:05:59"/>
    <x v="2"/>
    <x v="7"/>
    <x v="8"/>
    <x v="1"/>
    <x v="1"/>
    <x v="1"/>
    <n v="0.23125000000000001"/>
  </r>
  <r>
    <n v="5505"/>
    <s v="Heather Garcia"/>
    <s v="itaylor@example.org"/>
    <n v="30"/>
    <s v="Other"/>
    <x v="16"/>
    <d v="2021-07-16T00:00:00"/>
    <x v="4"/>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x v="2"/>
    <m/>
    <x v="0"/>
    <s v="Social media"/>
    <m/>
    <m/>
    <x v="0"/>
    <x v="1"/>
    <x v="2"/>
    <x v="0"/>
    <x v="0"/>
    <x v="1"/>
    <n v="0.65"/>
  </r>
  <r>
    <n v="5506"/>
    <s v="Michael Campbell"/>
    <s v="danielmercer@example.org"/>
    <n v="28"/>
    <s v="Female"/>
    <x v="21"/>
    <d v="2020-07-14T00:00:00"/>
    <x v="4"/>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x v="0"/>
    <m/>
    <x v="0"/>
    <s v="Email"/>
    <d v="2023-06-01T09:39:02"/>
    <m/>
    <x v="0"/>
    <x v="1"/>
    <x v="2"/>
    <x v="0"/>
    <x v="0"/>
    <x v="0"/>
    <n v="0.65"/>
  </r>
  <r>
    <n v="5507"/>
    <s v="Sharon Humphrey"/>
    <s v="george94@example.net"/>
    <n v="56"/>
    <s v="Female"/>
    <x v="17"/>
    <d v="2021-02-13T00:00:00"/>
    <x v="0"/>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x v="2"/>
    <m/>
    <x v="2"/>
    <s v="Phone"/>
    <m/>
    <m/>
    <x v="0"/>
    <x v="1"/>
    <x v="4"/>
    <x v="0"/>
    <x v="0"/>
    <x v="1"/>
    <n v="0.70625000000000004"/>
  </r>
  <r>
    <n v="5508"/>
    <s v="Samuel Davis"/>
    <s v="josephtorres@example.org"/>
    <n v="31"/>
    <s v="Other"/>
    <x v="41"/>
    <d v="2020-02-21T00:00:00"/>
    <x v="2"/>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x v="2"/>
    <m/>
    <x v="0"/>
    <s v="Email"/>
    <m/>
    <m/>
    <x v="0"/>
    <x v="4"/>
    <x v="4"/>
    <x v="0"/>
    <x v="0"/>
    <x v="1"/>
    <n v="0.47499999999999998"/>
  </r>
  <r>
    <n v="5509"/>
    <s v="Kevin Miranda"/>
    <s v="davidroberts@example.net"/>
    <n v="64"/>
    <s v="Male"/>
    <x v="15"/>
    <d v="2021-06-10T00:00:00"/>
    <x v="4"/>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x v="2"/>
    <m/>
    <x v="0"/>
    <s v="Email"/>
    <m/>
    <m/>
    <x v="0"/>
    <x v="6"/>
    <x v="8"/>
    <x v="0"/>
    <x v="0"/>
    <x v="1"/>
    <n v="0.46250000000000002"/>
  </r>
  <r>
    <n v="5510"/>
    <s v="Jonathan Thompson"/>
    <s v="uday@example.com"/>
    <n v="33"/>
    <s v="Other"/>
    <x v="2"/>
    <d v="2021-08-28T00:00:00"/>
    <x v="3"/>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x v="0"/>
    <m/>
    <x v="2"/>
    <s v="Email"/>
    <d v="2023-06-01T15:41:08"/>
    <m/>
    <x v="0"/>
    <x v="8"/>
    <x v="5"/>
    <x v="1"/>
    <x v="0"/>
    <x v="0"/>
    <n v="0.25624999999999998"/>
  </r>
  <r>
    <n v="5511"/>
    <s v="Manuel Hudson"/>
    <s v="parkrobert@example.net"/>
    <n v="38"/>
    <s v="Female"/>
    <x v="32"/>
    <d v="2020-03-05T00:00:00"/>
    <x v="2"/>
    <s v="Hardware issue"/>
    <s v="I'm having an issue with the {product_purchased}. Please assist. Thanks! I've tried different settings and configurations on my {product_purchased}, but the issue persists."/>
    <x v="1"/>
    <s v="Idea prepare service meet structure."/>
    <x v="1"/>
    <s v="Email"/>
    <d v="2023-06-01T06:41:08"/>
    <d v="2023-06-01T03:00:08"/>
    <x v="3"/>
    <x v="1"/>
    <x v="0"/>
    <x v="1"/>
    <x v="1"/>
    <x v="1"/>
    <n v="0.63124999999999998"/>
  </r>
  <r>
    <n v="5512"/>
    <s v="Haley Collins"/>
    <s v="pgreen@example.org"/>
    <n v="47"/>
    <s v="Other"/>
    <x v="17"/>
    <d v="2021-10-18T00:00:00"/>
    <x v="1"/>
    <s v="Payment issue"/>
    <s v="I'm having an issue with the {product_purchased}. Please assist._x000a__x000a_I just received $13.50 from $0 - $0.50 from @jamesbake! Thanks guys! :)_x000a__x000a_I have been I've tried different settings and configurations on my {product_purchased}, but the issue persists."/>
    <x v="1"/>
    <s v="Cover budget within task."/>
    <x v="0"/>
    <s v="Phone"/>
    <d v="2023-06-01T17:14:10"/>
    <d v="2023-06-01T08:06:10"/>
    <x v="1"/>
    <x v="10"/>
    <x v="7"/>
    <x v="1"/>
    <x v="1"/>
    <x v="1"/>
    <n v="0.25624999999999998"/>
  </r>
  <r>
    <n v="5513"/>
    <s v="Michael White"/>
    <s v="scott77@example.net"/>
    <n v="22"/>
    <s v="Male"/>
    <x v="26"/>
    <d v="2021-04-16T00:00:00"/>
    <x v="4"/>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x v="0"/>
    <m/>
    <x v="0"/>
    <s v="Social media"/>
    <d v="2023-06-01T14:31:12"/>
    <m/>
    <x v="0"/>
    <x v="5"/>
    <x v="11"/>
    <x v="0"/>
    <x v="0"/>
    <x v="0"/>
    <n v="0.19375000000000001"/>
  </r>
  <r>
    <n v="5514"/>
    <s v="Bruce Hernandez"/>
    <s v="phamamanda@example.net"/>
    <n v="45"/>
    <s v="Other"/>
    <x v="10"/>
    <d v="2021-06-26T00:00:00"/>
    <x v="3"/>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x v="1"/>
    <s v="Treat baby expect over discussion."/>
    <x v="0"/>
    <s v="Email"/>
    <d v="2023-06-01T19:17:12"/>
    <d v="2023-06-01T02:32:12"/>
    <x v="2"/>
    <x v="5"/>
    <x v="8"/>
    <x v="1"/>
    <x v="1"/>
    <x v="1"/>
    <n v="0.27500000000000002"/>
  </r>
  <r>
    <n v="5515"/>
    <s v="Emma Bell"/>
    <s v="mary59@example.net"/>
    <n v="31"/>
    <s v="Male"/>
    <x v="35"/>
    <d v="2020-02-09T00:00:00"/>
    <x v="4"/>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x v="1"/>
    <s v="Big rate issue after."/>
    <x v="3"/>
    <s v="Email"/>
    <d v="2023-06-01T22:17:13"/>
    <d v="2023-06-01T06:26:13"/>
    <x v="5"/>
    <x v="0"/>
    <x v="4"/>
    <x v="1"/>
    <x v="1"/>
    <x v="1"/>
    <n v="0.9375"/>
  </r>
  <r>
    <n v="5516"/>
    <s v="Brandon Archer"/>
    <s v="gray@example.net"/>
    <n v="30"/>
    <s v="Male"/>
    <x v="26"/>
    <d v="2020-07-13T00:00:00"/>
    <x v="4"/>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x v="2"/>
    <m/>
    <x v="2"/>
    <s v="Phone"/>
    <m/>
    <m/>
    <x v="0"/>
    <x v="1"/>
    <x v="2"/>
    <x v="0"/>
    <x v="0"/>
    <x v="1"/>
    <n v="0.65"/>
  </r>
  <r>
    <n v="5517"/>
    <s v="Bradley Henderson"/>
    <s v="royhall@example.com"/>
    <n v="18"/>
    <s v="Other"/>
    <x v="16"/>
    <d v="2021-09-12T00:00:00"/>
    <x v="3"/>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x v="0"/>
    <m/>
    <x v="3"/>
    <s v="Phone"/>
    <d v="2023-06-01T22:01:17"/>
    <m/>
    <x v="0"/>
    <x v="2"/>
    <x v="9"/>
    <x v="1"/>
    <x v="0"/>
    <x v="0"/>
    <n v="0.61250000000000004"/>
  </r>
  <r>
    <n v="5518"/>
    <s v="Timothy Mcpherson"/>
    <s v="villajacqueline@example.com"/>
    <n v="66"/>
    <s v="Other"/>
    <x v="33"/>
    <d v="2021-09-27T00:00:00"/>
    <x v="0"/>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x v="2"/>
    <m/>
    <x v="1"/>
    <s v="Social media"/>
    <m/>
    <m/>
    <x v="0"/>
    <x v="6"/>
    <x v="9"/>
    <x v="1"/>
    <x v="0"/>
    <x v="1"/>
    <n v="0.4"/>
  </r>
  <r>
    <n v="5519"/>
    <s v="Evelyn Watkins"/>
    <s v="zfoley@example.net"/>
    <n v="64"/>
    <s v="Male"/>
    <x v="5"/>
    <d v="2020-11-10T00:00:00"/>
    <x v="2"/>
    <s v="Hardware issue"/>
    <s v="I'm having an issue with the {product_purchased}. Please assist._x000a__x000a_Cannot provide any kind of credit. Please contact Customer Service@i.imgur.com I've tried clearing the cache and data for the {product_purchased} app, but the issue persists."/>
    <x v="1"/>
    <s v="Behind among house age because across fish."/>
    <x v="3"/>
    <s v="Chat"/>
    <d v="2023-06-01T19:19:20"/>
    <d v="2023-06-01T10:44:20"/>
    <x v="1"/>
    <x v="1"/>
    <x v="3"/>
    <x v="1"/>
    <x v="1"/>
    <x v="1"/>
    <n v="0.65625"/>
  </r>
  <r>
    <n v="5520"/>
    <s v="Bryan Robbins"/>
    <s v="brandoncunningham@example.net"/>
    <n v="51"/>
    <s v="Male"/>
    <x v="38"/>
    <d v="2021-05-22T00:00:00"/>
    <x v="3"/>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x v="0"/>
    <m/>
    <x v="3"/>
    <s v="Chat"/>
    <d v="2023-06-01T10:02:22"/>
    <m/>
    <x v="0"/>
    <x v="6"/>
    <x v="1"/>
    <x v="1"/>
    <x v="0"/>
    <x v="0"/>
    <n v="0.38124999999999998"/>
  </r>
  <r>
    <n v="5521"/>
    <s v="Janice Gilbert"/>
    <s v="lopeztyler@example.com"/>
    <n v="68"/>
    <s v="Male"/>
    <x v="14"/>
    <d v="2021-02-17T00:00:00"/>
    <x v="1"/>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x v="0"/>
    <m/>
    <x v="2"/>
    <s v="Chat"/>
    <d v="2023-06-01T14:10:23"/>
    <m/>
    <x v="0"/>
    <x v="1"/>
    <x v="4"/>
    <x v="1"/>
    <x v="0"/>
    <x v="0"/>
    <n v="0.70625000000000004"/>
  </r>
  <r>
    <n v="5522"/>
    <s v="Timothy Baker"/>
    <s v="mendezjames@example.org"/>
    <n v="47"/>
    <s v="Other"/>
    <x v="13"/>
    <d v="2021-12-25T00:00:00"/>
    <x v="3"/>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x v="0"/>
    <m/>
    <x v="3"/>
    <s v="Chat"/>
    <d v="2023-06-01T07:40:23"/>
    <m/>
    <x v="4"/>
    <x v="2"/>
    <x v="10"/>
    <x v="1"/>
    <x v="0"/>
    <x v="0"/>
    <n v="0.59375"/>
  </r>
  <r>
    <n v="5523"/>
    <s v="Dan Dixon"/>
    <s v="castrogabriel@example.net"/>
    <n v="31"/>
    <s v="Female"/>
    <x v="5"/>
    <d v="2020-01-04T00:00:00"/>
    <x v="4"/>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x v="1"/>
    <s v="Above growth oil."/>
    <x v="2"/>
    <s v="Social media"/>
    <d v="2023-06-01T18:51:25"/>
    <d v="2023-06-01T21:15:25"/>
    <x v="5"/>
    <x v="6"/>
    <x v="6"/>
    <x v="1"/>
    <x v="1"/>
    <x v="1"/>
    <n v="0.35"/>
  </r>
  <r>
    <n v="5524"/>
    <s v="Sharon Simpson"/>
    <s v="gpetty@example.com"/>
    <n v="48"/>
    <s v="Female"/>
    <x v="17"/>
    <d v="2021-03-02T00:00:00"/>
    <x v="2"/>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x v="1"/>
    <s v="Best dream fear wall wait environmental."/>
    <x v="0"/>
    <s v="Social media"/>
    <d v="2023-06-01T21:22:27"/>
    <d v="2023-06-01T23:33:27"/>
    <x v="1"/>
    <x v="5"/>
    <x v="0"/>
    <x v="1"/>
    <x v="1"/>
    <x v="1"/>
    <n v="0.26874999999999999"/>
  </r>
  <r>
    <n v="5525"/>
    <s v="Russell Fowler"/>
    <s v="kathy41@example.net"/>
    <n v="62"/>
    <s v="Male"/>
    <x v="39"/>
    <d v="2020-07-29T00:00:00"/>
    <x v="4"/>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x v="2"/>
    <m/>
    <x v="3"/>
    <s v="Email"/>
    <m/>
    <m/>
    <x v="0"/>
    <x v="1"/>
    <x v="2"/>
    <x v="1"/>
    <x v="0"/>
    <x v="1"/>
    <n v="0.65"/>
  </r>
  <r>
    <n v="5526"/>
    <s v="Elizabeth Castillo"/>
    <s v="deckernathan@example.com"/>
    <n v="48"/>
    <s v="Male"/>
    <x v="21"/>
    <d v="2021-04-10T00:00:00"/>
    <x v="2"/>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x v="2"/>
    <m/>
    <x v="1"/>
    <s v="Chat"/>
    <m/>
    <m/>
    <x v="4"/>
    <x v="0"/>
    <x v="11"/>
    <x v="1"/>
    <x v="0"/>
    <x v="1"/>
    <n v="0.875"/>
  </r>
  <r>
    <n v="5527"/>
    <s v="Rebecca Rodriguez"/>
    <s v="pmorris@example.org"/>
    <n v="56"/>
    <s v="Other"/>
    <x v="24"/>
    <d v="2020-12-17T00:00:00"/>
    <x v="2"/>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x v="0"/>
    <m/>
    <x v="1"/>
    <s v="Phone"/>
    <d v="2023-06-01T16:55:31"/>
    <m/>
    <x v="0"/>
    <x v="0"/>
    <x v="10"/>
    <x v="1"/>
    <x v="0"/>
    <x v="0"/>
    <n v="0.78125"/>
  </r>
  <r>
    <n v="5528"/>
    <s v="Robert Wilson"/>
    <s v="ann15@example.net"/>
    <n v="18"/>
    <s v="Male"/>
    <x v="15"/>
    <d v="2020-09-30T00:00:00"/>
    <x v="0"/>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x v="0"/>
    <m/>
    <x v="2"/>
    <s v="Email"/>
    <d v="2023-06-01T04:32:32"/>
    <m/>
    <x v="0"/>
    <x v="0"/>
    <x v="9"/>
    <x v="1"/>
    <x v="0"/>
    <x v="0"/>
    <n v="0.8"/>
  </r>
  <r>
    <n v="5529"/>
    <s v="Eric Brooks"/>
    <s v="sbaker@example.com"/>
    <n v="26"/>
    <s v="Other"/>
    <x v="22"/>
    <d v="2020-02-06T00:00:00"/>
    <x v="4"/>
    <s v="Hardware issue"/>
    <s v="I'm having an issue with the {product_purchased}. Please assist._x000a__x000a_$2-$3-$6 $10-20 $30 $40-$60 $75-$100_x000a__x000a__x000a_The Best of David_x000a__x000a_David A. I've tried different settings and configurations on my {product_purchased}, but the issue persists."/>
    <x v="2"/>
    <m/>
    <x v="1"/>
    <s v="Social media"/>
    <m/>
    <m/>
    <x v="0"/>
    <x v="5"/>
    <x v="4"/>
    <x v="1"/>
    <x v="0"/>
    <x v="1"/>
    <n v="0.1875"/>
  </r>
  <r>
    <n v="5530"/>
    <s v="Samantha Lewis"/>
    <s v="davidtaylor@example.com"/>
    <n v="38"/>
    <s v="Female"/>
    <x v="26"/>
    <d v="2020-02-21T00:00:00"/>
    <x v="0"/>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x v="2"/>
    <m/>
    <x v="3"/>
    <s v="Social media"/>
    <m/>
    <m/>
    <x v="0"/>
    <x v="2"/>
    <x v="4"/>
    <x v="1"/>
    <x v="0"/>
    <x v="1"/>
    <n v="0.6875"/>
  </r>
  <r>
    <n v="5531"/>
    <s v="Pamela Alexander"/>
    <s v="jamesdunn@example.com"/>
    <n v="23"/>
    <s v="Male"/>
    <x v="7"/>
    <d v="2020-10-10T00:00:00"/>
    <x v="3"/>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x v="2"/>
    <m/>
    <x v="3"/>
    <s v="Social media"/>
    <m/>
    <m/>
    <x v="0"/>
    <x v="2"/>
    <x v="7"/>
    <x v="1"/>
    <x v="0"/>
    <x v="1"/>
    <n v="0.7"/>
  </r>
  <r>
    <n v="5532"/>
    <s v="Casey Nguyen"/>
    <s v="trevor37@example.com"/>
    <n v="70"/>
    <s v="Other"/>
    <x v="23"/>
    <d v="2021-07-06T00:00:00"/>
    <x v="1"/>
    <s v="Delivery problem"/>
    <s v="I've accidentally deleted important data from my {product_purchased}. Is there any way to recover the deleted files? I need them urgently. â€” Andrew (@harrym_r) April 28, 2016_x000a__x000a_You're being irresponsible if I've noticed a peculiar error message popping up on my {product_purchased} screen. It says '{error_message}'. What does it mean?"/>
    <x v="2"/>
    <m/>
    <x v="1"/>
    <s v="Email"/>
    <m/>
    <m/>
    <x v="0"/>
    <x v="0"/>
    <x v="2"/>
    <x v="1"/>
    <x v="0"/>
    <x v="1"/>
    <n v="1.0687500000000001"/>
  </r>
  <r>
    <n v="5533"/>
    <s v="Shaun Kelley"/>
    <s v="edwin62@example.com"/>
    <n v="19"/>
    <s v="Other"/>
    <x v="3"/>
    <d v="2021-09-02T00:00:00"/>
    <x v="0"/>
    <s v="Display issue"/>
    <s v="I'm having an issue with the {product_purchased}. Please assist._x000a__x000a_Thank you for you. I'm unable to find the option to perform the desired action in the {product_purchased}. Could you please guide me through the steps?"/>
    <x v="2"/>
    <m/>
    <x v="2"/>
    <s v="Email"/>
    <m/>
    <m/>
    <x v="0"/>
    <x v="4"/>
    <x v="9"/>
    <x v="0"/>
    <x v="0"/>
    <x v="1"/>
    <n v="0.46875"/>
  </r>
  <r>
    <n v="5534"/>
    <s v="Robert Fuller"/>
    <s v="brandon94@example.org"/>
    <n v="40"/>
    <s v="Female"/>
    <x v="20"/>
    <d v="2020-02-03T00:00:00"/>
    <x v="4"/>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x v="0"/>
    <m/>
    <x v="0"/>
    <s v="Social media"/>
    <d v="2023-06-01T11:34:40"/>
    <m/>
    <x v="0"/>
    <x v="10"/>
    <x v="4"/>
    <x v="0"/>
    <x v="0"/>
    <x v="0"/>
    <n v="0.22500000000000001"/>
  </r>
  <r>
    <n v="5535"/>
    <s v="Jessica Porter"/>
    <s v="michael19@example.com"/>
    <n v="35"/>
    <s v="Other"/>
    <x v="26"/>
    <d v="2020-10-22T00:00:00"/>
    <x v="2"/>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x v="0"/>
    <m/>
    <x v="1"/>
    <s v="Phone"/>
    <d v="2023-06-01T10:43:41"/>
    <m/>
    <x v="0"/>
    <x v="9"/>
    <x v="7"/>
    <x v="1"/>
    <x v="0"/>
    <x v="0"/>
    <n v="0.18124999999999999"/>
  </r>
  <r>
    <n v="5536"/>
    <s v="Michael Reyes"/>
    <s v="thomasbrown@example.com"/>
    <n v="65"/>
    <s v="Male"/>
    <x v="22"/>
    <d v="2021-06-03T00:00:00"/>
    <x v="0"/>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x v="0"/>
    <m/>
    <x v="1"/>
    <s v="Chat"/>
    <d v="2023-06-01T19:29:43"/>
    <m/>
    <x v="0"/>
    <x v="0"/>
    <x v="8"/>
    <x v="1"/>
    <x v="0"/>
    <x v="0"/>
    <n v="0.84375"/>
  </r>
  <r>
    <n v="5537"/>
    <s v="Heather Brown"/>
    <s v="jhoward@example.com"/>
    <n v="34"/>
    <s v="Male"/>
    <x v="16"/>
    <d v="2021-11-18T00:00:00"/>
    <x v="4"/>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x v="0"/>
    <m/>
    <x v="2"/>
    <s v="Social media"/>
    <d v="2023-06-01T07:35:45"/>
    <m/>
    <x v="0"/>
    <x v="4"/>
    <x v="3"/>
    <x v="1"/>
    <x v="0"/>
    <x v="0"/>
    <n v="0.41875000000000001"/>
  </r>
  <r>
    <n v="5538"/>
    <s v="Jessica Chase"/>
    <s v="wschwartz@example.com"/>
    <n v="45"/>
    <s v="Female"/>
    <x v="26"/>
    <d v="2021-02-02T00:00:00"/>
    <x v="0"/>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x v="1"/>
    <s v="Debate wife window kitchen inside tonight give gas."/>
    <x v="1"/>
    <s v="Phone"/>
    <d v="2023-05-31T23:53:47"/>
    <d v="2023-06-01T13:18:47"/>
    <x v="5"/>
    <x v="4"/>
    <x v="4"/>
    <x v="1"/>
    <x v="1"/>
    <x v="1"/>
    <n v="0.47499999999999998"/>
  </r>
  <r>
    <n v="5539"/>
    <s v="Kevin Nixon"/>
    <s v="andrew58@example.com"/>
    <n v="42"/>
    <s v="Other"/>
    <x v="31"/>
    <d v="2021-11-10T00:00:00"/>
    <x v="3"/>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x v="2"/>
    <m/>
    <x v="3"/>
    <s v="Social media"/>
    <m/>
    <m/>
    <x v="0"/>
    <x v="9"/>
    <x v="3"/>
    <x v="1"/>
    <x v="0"/>
    <x v="1"/>
    <n v="0.26874999999999999"/>
  </r>
  <r>
    <n v="5540"/>
    <s v="Karen Rowland"/>
    <s v="qweiss@example.com"/>
    <n v="27"/>
    <s v="Female"/>
    <x v="12"/>
    <d v="2021-05-09T00:00:00"/>
    <x v="0"/>
    <s v="Product setup"/>
    <s v="I'm having an issue with the {product_purchased}. Please assist. I'm concerned about the security of my {product_purchased} and would like to ensure that my data is safe."/>
    <x v="1"/>
    <s v="Act south series add than fast."/>
    <x v="2"/>
    <s v="Phone"/>
    <d v="2023-06-01T02:31:49"/>
    <d v="2023-06-01T09:54:49"/>
    <x v="4"/>
    <x v="8"/>
    <x v="1"/>
    <x v="1"/>
    <x v="1"/>
    <x v="1"/>
    <n v="0.20624999999999999"/>
  </r>
  <r>
    <n v="5541"/>
    <s v="Madison Aguilar"/>
    <s v="lorimason@example.com"/>
    <n v="45"/>
    <s v="Other"/>
    <x v="31"/>
    <d v="2020-01-26T00:00:00"/>
    <x v="4"/>
    <s v="Network problem"/>
    <s v="I'm having an issue with the {product_purchased}. Please assist._x000a__x000a_Thanks in advance. I've noticed that the issue occurs consistently when I use a specific feature or application on my {product_purchased}."/>
    <x v="1"/>
    <s v="Benefit hot economy free significant indeed."/>
    <x v="1"/>
    <s v="Phone"/>
    <d v="2023-06-01T18:43:50"/>
    <d v="2023-06-01T00:41:50"/>
    <x v="4"/>
    <x v="1"/>
    <x v="6"/>
    <x v="1"/>
    <x v="1"/>
    <x v="1"/>
    <n v="0.79374999999999996"/>
  </r>
  <r>
    <n v="5542"/>
    <s v="Jason Brown"/>
    <s v="andrea53@example.com"/>
    <n v="34"/>
    <s v="Female"/>
    <x v="24"/>
    <d v="2021-04-30T00:00:00"/>
    <x v="1"/>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x v="0"/>
    <m/>
    <x v="0"/>
    <s v="Social media"/>
    <d v="2023-06-01T20:34:51"/>
    <m/>
    <x v="0"/>
    <x v="1"/>
    <x v="11"/>
    <x v="0"/>
    <x v="0"/>
    <x v="0"/>
    <n v="0.65625"/>
  </r>
  <r>
    <n v="5543"/>
    <s v="Andrew Campbell"/>
    <s v="caleb56@example.net"/>
    <n v="43"/>
    <s v="Female"/>
    <x v="8"/>
    <d v="2020-11-15T00:00:00"/>
    <x v="3"/>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x v="1"/>
    <s v="Education religious by sport Congress later imagine happen."/>
    <x v="3"/>
    <s v="Phone"/>
    <d v="2023-06-01T02:18:53"/>
    <d v="2023-06-01T04:04:53"/>
    <x v="3"/>
    <x v="6"/>
    <x v="3"/>
    <x v="1"/>
    <x v="1"/>
    <x v="1"/>
    <n v="0.51875000000000004"/>
  </r>
  <r>
    <n v="5544"/>
    <s v="Jordan Kim"/>
    <s v="travis24@example.org"/>
    <n v="65"/>
    <s v="Male"/>
    <x v="0"/>
    <d v="2021-04-01T00:00:00"/>
    <x v="3"/>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x v="0"/>
    <m/>
    <x v="0"/>
    <s v="Chat"/>
    <d v="2023-06-01T02:19:54"/>
    <m/>
    <x v="0"/>
    <x v="1"/>
    <x v="11"/>
    <x v="0"/>
    <x v="0"/>
    <x v="0"/>
    <n v="0.65625"/>
  </r>
  <r>
    <n v="5545"/>
    <s v="George Haynes"/>
    <s v="jayhernandez@example.com"/>
    <n v="44"/>
    <s v="Male"/>
    <x v="12"/>
    <d v="2020-06-12T00:00:00"/>
    <x v="3"/>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x v="0"/>
    <m/>
    <x v="0"/>
    <s v="Chat"/>
    <d v="2023-06-01T20:27:56"/>
    <m/>
    <x v="0"/>
    <x v="2"/>
    <x v="8"/>
    <x v="0"/>
    <x v="0"/>
    <x v="0"/>
    <n v="0.56874999999999998"/>
  </r>
  <r>
    <n v="5546"/>
    <s v="Brittany Curry"/>
    <s v="robert50@example.com"/>
    <n v="42"/>
    <s v="Other"/>
    <x v="16"/>
    <d v="2020-11-03T00:00:00"/>
    <x v="2"/>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x v="2"/>
    <m/>
    <x v="0"/>
    <s v="Email"/>
    <m/>
    <m/>
    <x v="4"/>
    <x v="2"/>
    <x v="3"/>
    <x v="0"/>
    <x v="0"/>
    <x v="1"/>
    <n v="0.6"/>
  </r>
  <r>
    <n v="5547"/>
    <s v="Michelle Morris"/>
    <s v="youngdeborah@example.org"/>
    <n v="42"/>
    <s v="Female"/>
    <x v="32"/>
    <d v="2021-03-16T00:00:00"/>
    <x v="0"/>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x v="0"/>
    <m/>
    <x v="2"/>
    <s v="Chat"/>
    <d v="2023-06-01T20:24:59"/>
    <m/>
    <x v="0"/>
    <x v="3"/>
    <x v="0"/>
    <x v="1"/>
    <x v="0"/>
    <x v="0"/>
    <n v="0.2"/>
  </r>
  <r>
    <n v="5548"/>
    <s v="Anthony Byrd"/>
    <s v="enavarro@example.org"/>
    <n v="53"/>
    <s v="Other"/>
    <x v="32"/>
    <d v="2020-08-09T00:00:00"/>
    <x v="4"/>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x v="1"/>
    <s v="Never finally miss cut skill."/>
    <x v="2"/>
    <s v="Email"/>
    <d v="2023-06-01T17:14:01"/>
    <d v="2023-06-01T18:31:01"/>
    <x v="5"/>
    <x v="4"/>
    <x v="5"/>
    <x v="1"/>
    <x v="1"/>
    <x v="1"/>
    <n v="0.42499999999999999"/>
  </r>
  <r>
    <n v="5549"/>
    <s v="Zachary Sandoval"/>
    <s v="michele82@example.com"/>
    <n v="66"/>
    <s v="Male"/>
    <x v="27"/>
    <d v="2021-01-03T00:00:00"/>
    <x v="2"/>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x v="0"/>
    <m/>
    <x v="1"/>
    <s v="Social media"/>
    <d v="2023-06-01T04:41:03"/>
    <m/>
    <x v="0"/>
    <x v="6"/>
    <x v="6"/>
    <x v="1"/>
    <x v="0"/>
    <x v="0"/>
    <n v="0.35"/>
  </r>
  <r>
    <n v="5550"/>
    <s v="Joshua Gillespie"/>
    <s v="elizabethking@example.net"/>
    <n v="55"/>
    <s v="Other"/>
    <x v="23"/>
    <d v="2020-01-08T00:00:00"/>
    <x v="1"/>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x v="1"/>
    <s v="Message cold smile writer place."/>
    <x v="2"/>
    <s v="Social media"/>
    <d v="2023-06-01T01:55:04"/>
    <d v="2023-06-01T07:03:04"/>
    <x v="1"/>
    <x v="2"/>
    <x v="6"/>
    <x v="1"/>
    <x v="1"/>
    <x v="1"/>
    <n v="0.73124999999999996"/>
  </r>
  <r>
    <n v="5551"/>
    <s v="Donna Garcia"/>
    <s v="lindaflores@example.net"/>
    <n v="61"/>
    <s v="Female"/>
    <x v="7"/>
    <d v="2021-03-26T00:00:00"/>
    <x v="2"/>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x v="2"/>
    <m/>
    <x v="1"/>
    <s v="Social media"/>
    <m/>
    <m/>
    <x v="0"/>
    <x v="8"/>
    <x v="0"/>
    <x v="1"/>
    <x v="0"/>
    <x v="1"/>
    <n v="0.23749999999999999"/>
  </r>
  <r>
    <n v="5552"/>
    <s v="Brandon Hernandez"/>
    <s v="coxjanet@example.org"/>
    <n v="70"/>
    <s v="Other"/>
    <x v="13"/>
    <d v="2020-10-29T00:00:00"/>
    <x v="2"/>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x v="2"/>
    <m/>
    <x v="2"/>
    <s v="Social media"/>
    <m/>
    <m/>
    <x v="0"/>
    <x v="10"/>
    <x v="7"/>
    <x v="0"/>
    <x v="0"/>
    <x v="1"/>
    <n v="0.25624999999999998"/>
  </r>
  <r>
    <n v="5553"/>
    <s v="Tina Moore"/>
    <s v="vanessamarshall@example.net"/>
    <n v="20"/>
    <s v="Other"/>
    <x v="31"/>
    <d v="2020-10-17T00:00:00"/>
    <x v="4"/>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x v="1"/>
    <s v="Color wear onto middle worry office."/>
    <x v="2"/>
    <s v="Phone"/>
    <d v="2023-06-01T17:39:09"/>
    <d v="2023-06-01T22:44:09"/>
    <x v="2"/>
    <x v="6"/>
    <x v="7"/>
    <x v="1"/>
    <x v="1"/>
    <x v="1"/>
    <n v="0.48749999999999999"/>
  </r>
  <r>
    <n v="5554"/>
    <s v="April Castillo"/>
    <s v="taylorcynthia@example.net"/>
    <n v="56"/>
    <s v="Other"/>
    <x v="17"/>
    <d v="2021-05-25T00:00:00"/>
    <x v="3"/>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x v="2"/>
    <m/>
    <x v="1"/>
    <s v="Phone"/>
    <m/>
    <m/>
    <x v="0"/>
    <x v="0"/>
    <x v="1"/>
    <x v="1"/>
    <x v="0"/>
    <x v="1"/>
    <n v="0.80625000000000002"/>
  </r>
  <r>
    <n v="5555"/>
    <s v="Brian Simpson"/>
    <s v="patriciawilliams@example.org"/>
    <n v="42"/>
    <s v="Male"/>
    <x v="10"/>
    <d v="2021-02-01T00:00:00"/>
    <x v="0"/>
    <s v="Network problem"/>
    <s v="I'm having an issue with the {product_purchased}. Please assist._x000a__x000a_â€¢ There is a bug with the {product_page}. Please assist._x000a__x000a_â€¢ There are several other issues and problems I've recently updated the firmware of my {product_purchased}, and the issue started happening afterward. Could it be related to the update?"/>
    <x v="0"/>
    <m/>
    <x v="1"/>
    <s v="Email"/>
    <d v="2023-06-01T13:08:11"/>
    <m/>
    <x v="0"/>
    <x v="1"/>
    <x v="4"/>
    <x v="1"/>
    <x v="0"/>
    <x v="0"/>
    <n v="0.70625000000000004"/>
  </r>
  <r>
    <n v="5556"/>
    <s v="Rebecca Fields"/>
    <s v="jacobsmith@example.net"/>
    <n v="49"/>
    <s v="Other"/>
    <x v="35"/>
    <d v="2021-06-27T00:00:00"/>
    <x v="4"/>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x v="2"/>
    <m/>
    <x v="0"/>
    <s v="Chat"/>
    <m/>
    <m/>
    <x v="0"/>
    <x v="2"/>
    <x v="8"/>
    <x v="0"/>
    <x v="0"/>
    <x v="1"/>
    <n v="0.56874999999999998"/>
  </r>
  <r>
    <n v="5557"/>
    <s v="Sherry Douglas"/>
    <s v="becky06@example.com"/>
    <n v="42"/>
    <s v="Other"/>
    <x v="28"/>
    <d v="2020-12-22T00:00:00"/>
    <x v="2"/>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x v="1"/>
    <s v="Before suggest both move direction bag social."/>
    <x v="1"/>
    <s v="Email"/>
    <d v="2023-06-01T06:34:15"/>
    <d v="2023-06-01T04:23:15"/>
    <x v="2"/>
    <x v="4"/>
    <x v="10"/>
    <x v="1"/>
    <x v="1"/>
    <x v="1"/>
    <n v="0.41875000000000001"/>
  </r>
  <r>
    <n v="5558"/>
    <s v="Anthony Mcguire"/>
    <s v="richardray@example.net"/>
    <n v="39"/>
    <s v="Female"/>
    <x v="14"/>
    <d v="2021-01-08T00:00:00"/>
    <x v="0"/>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x v="1"/>
    <s v="Price concern amount few skill."/>
    <x v="1"/>
    <s v="Phone"/>
    <d v="2023-06-01T16:26:17"/>
    <d v="2023-06-01T19:28:17"/>
    <x v="2"/>
    <x v="0"/>
    <x v="6"/>
    <x v="1"/>
    <x v="1"/>
    <x v="1"/>
    <n v="0.8"/>
  </r>
  <r>
    <n v="5559"/>
    <s v="Brian Montgomery"/>
    <s v="ohamilton@example.org"/>
    <n v="21"/>
    <s v="Male"/>
    <x v="31"/>
    <d v="2020-11-12T00:00:00"/>
    <x v="4"/>
    <s v="Product compatibility"/>
    <s v="I'm having an issue with the {product_purchased}. Please assist. â€” CITIZEN_ROOM #define PENDING_WIFI_REBOOTING_MODE 8_x000a__x000a_Here is an overview page for I need assistance as soon as possible because it's affecting my work and productivity."/>
    <x v="2"/>
    <m/>
    <x v="0"/>
    <s v="Chat"/>
    <m/>
    <m/>
    <x v="0"/>
    <x v="2"/>
    <x v="3"/>
    <x v="0"/>
    <x v="0"/>
    <x v="1"/>
    <n v="0.6"/>
  </r>
  <r>
    <n v="5560"/>
    <s v="James Reynolds"/>
    <s v="jamescarter@example.com"/>
    <n v="60"/>
    <s v="Female"/>
    <x v="37"/>
    <d v="2020-01-18T00:00:00"/>
    <x v="4"/>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x v="2"/>
    <m/>
    <x v="2"/>
    <s v="Chat"/>
    <m/>
    <m/>
    <x v="0"/>
    <x v="8"/>
    <x v="6"/>
    <x v="0"/>
    <x v="0"/>
    <x v="1"/>
    <n v="0.25624999999999998"/>
  </r>
  <r>
    <n v="5561"/>
    <s v="Rachael Waller"/>
    <s v="justin57@example.org"/>
    <n v="38"/>
    <s v="Female"/>
    <x v="17"/>
    <d v="2020-08-07T00:00:00"/>
    <x v="3"/>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x v="0"/>
    <m/>
    <x v="2"/>
    <s v="Email"/>
    <d v="2023-06-01T10:43:20"/>
    <m/>
    <x v="0"/>
    <x v="1"/>
    <x v="5"/>
    <x v="1"/>
    <x v="0"/>
    <x v="0"/>
    <n v="0.625"/>
  </r>
  <r>
    <n v="5562"/>
    <s v="Jessica Phillips"/>
    <s v="david00@example.com"/>
    <n v="55"/>
    <s v="Other"/>
    <x v="7"/>
    <d v="2021-02-17T00:00:00"/>
    <x v="4"/>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x v="0"/>
    <m/>
    <x v="3"/>
    <s v="Chat"/>
    <d v="2023-06-01T02:27:21"/>
    <m/>
    <x v="0"/>
    <x v="9"/>
    <x v="4"/>
    <x v="1"/>
    <x v="0"/>
    <x v="0"/>
    <n v="0.24374999999999999"/>
  </r>
  <r>
    <n v="5563"/>
    <s v="Amanda Gray"/>
    <s v="stephenslogan@example.org"/>
    <n v="46"/>
    <s v="Male"/>
    <x v="15"/>
    <d v="2021-04-05T00:00:00"/>
    <x v="3"/>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x v="0"/>
    <m/>
    <x v="2"/>
    <s v="Email"/>
    <d v="2023-06-01T01:03:23"/>
    <m/>
    <x v="4"/>
    <x v="1"/>
    <x v="11"/>
    <x v="1"/>
    <x v="0"/>
    <x v="0"/>
    <n v="0.65625"/>
  </r>
  <r>
    <n v="5564"/>
    <s v="Daniel Brown"/>
    <s v="dudleycynthia@example.org"/>
    <n v="42"/>
    <s v="Male"/>
    <x v="2"/>
    <d v="2020-02-11T00:00:00"/>
    <x v="1"/>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x v="0"/>
    <m/>
    <x v="0"/>
    <s v="Email"/>
    <d v="2023-06-01T14:17:24"/>
    <m/>
    <x v="0"/>
    <x v="4"/>
    <x v="4"/>
    <x v="0"/>
    <x v="0"/>
    <x v="0"/>
    <n v="0.47499999999999998"/>
  </r>
  <r>
    <n v="5565"/>
    <s v="David Green"/>
    <s v="hannahhensley@example.org"/>
    <n v="19"/>
    <s v="Other"/>
    <x v="26"/>
    <d v="2021-08-18T00:00:00"/>
    <x v="4"/>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x v="1"/>
    <s v="Wait individual opportunity them case."/>
    <x v="1"/>
    <s v="Social media"/>
    <d v="2023-06-01T17:35:26"/>
    <d v="2023-06-01T04:58:26"/>
    <x v="2"/>
    <x v="1"/>
    <x v="5"/>
    <x v="1"/>
    <x v="1"/>
    <x v="1"/>
    <n v="0.625"/>
  </r>
  <r>
    <n v="5566"/>
    <s v="William Callahan"/>
    <s v="thogan@example.org"/>
    <n v="45"/>
    <s v="Female"/>
    <x v="39"/>
    <d v="2021-12-23T00:00:00"/>
    <x v="4"/>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x v="0"/>
    <m/>
    <x v="2"/>
    <s v="Social media"/>
    <d v="2023-06-01T08:29:27"/>
    <m/>
    <x v="4"/>
    <x v="9"/>
    <x v="10"/>
    <x v="1"/>
    <x v="0"/>
    <x v="0"/>
    <n v="0.25624999999999998"/>
  </r>
  <r>
    <n v="5567"/>
    <s v="Brittany Woods"/>
    <s v="castillosabrina@example.org"/>
    <n v="66"/>
    <s v="Female"/>
    <x v="35"/>
    <d v="2021-01-16T00:00:00"/>
    <x v="1"/>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x v="0"/>
    <m/>
    <x v="1"/>
    <s v="Social media"/>
    <d v="2023-06-01T02:46:29"/>
    <m/>
    <x v="0"/>
    <x v="2"/>
    <x v="6"/>
    <x v="1"/>
    <x v="0"/>
    <x v="0"/>
    <n v="0.73124999999999996"/>
  </r>
  <r>
    <n v="5568"/>
    <s v="Gwendolyn Hubbard"/>
    <s v="jwall@example.net"/>
    <n v="52"/>
    <s v="Female"/>
    <x v="3"/>
    <d v="2021-07-13T00:00:00"/>
    <x v="2"/>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x v="2"/>
    <m/>
    <x v="2"/>
    <s v="Phone"/>
    <m/>
    <m/>
    <x v="0"/>
    <x v="3"/>
    <x v="2"/>
    <x v="0"/>
    <x v="0"/>
    <x v="1"/>
    <n v="0.23749999999999999"/>
  </r>
  <r>
    <n v="5569"/>
    <s v="Matthew Vazquez"/>
    <s v="pooletimothy@example.com"/>
    <n v="64"/>
    <s v="Male"/>
    <x v="20"/>
    <d v="2020-03-03T00:00:00"/>
    <x v="3"/>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x v="1"/>
    <s v="To likely evening feel everything shake."/>
    <x v="2"/>
    <s v="Phone"/>
    <d v="2023-06-01T13:41:32"/>
    <d v="2023-06-01T17:50:32"/>
    <x v="4"/>
    <x v="3"/>
    <x v="0"/>
    <x v="1"/>
    <x v="1"/>
    <x v="1"/>
    <n v="0.2"/>
  </r>
  <r>
    <n v="5570"/>
    <s v="Matthew Campos"/>
    <s v="martineztravis@example.net"/>
    <n v="52"/>
    <s v="Male"/>
    <x v="19"/>
    <d v="2020-11-01T00:00:00"/>
    <x v="0"/>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x v="2"/>
    <m/>
    <x v="2"/>
    <s v="Social media"/>
    <m/>
    <m/>
    <x v="4"/>
    <x v="0"/>
    <x v="3"/>
    <x v="0"/>
    <x v="0"/>
    <x v="1"/>
    <n v="0.9375"/>
  </r>
  <r>
    <n v="5571"/>
    <s v="Kimberly Walsh"/>
    <s v="scottchristina@example.net"/>
    <n v="37"/>
    <s v="Female"/>
    <x v="18"/>
    <d v="2021-12-07T00:00:00"/>
    <x v="0"/>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x v="2"/>
    <m/>
    <x v="1"/>
    <s v="Chat"/>
    <m/>
    <m/>
    <x v="0"/>
    <x v="10"/>
    <x v="10"/>
    <x v="1"/>
    <x v="0"/>
    <x v="1"/>
    <n v="0.23749999999999999"/>
  </r>
  <r>
    <n v="5572"/>
    <s v="David Griffin"/>
    <s v="leonardjane@example.com"/>
    <n v="44"/>
    <s v="Male"/>
    <x v="4"/>
    <d v="2020-11-14T00:00:00"/>
    <x v="2"/>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x v="2"/>
    <m/>
    <x v="2"/>
    <s v="Chat"/>
    <m/>
    <m/>
    <x v="0"/>
    <x v="1"/>
    <x v="3"/>
    <x v="0"/>
    <x v="0"/>
    <x v="1"/>
    <n v="0.65625"/>
  </r>
  <r>
    <n v="5573"/>
    <s v="Michael Leblanc"/>
    <s v="stephanie48@example.org"/>
    <n v="44"/>
    <s v="Other"/>
    <x v="20"/>
    <d v="2020-05-06T00:00:00"/>
    <x v="1"/>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x v="2"/>
    <m/>
    <x v="3"/>
    <s v="Email"/>
    <m/>
    <m/>
    <x v="0"/>
    <x v="8"/>
    <x v="1"/>
    <x v="1"/>
    <x v="0"/>
    <x v="1"/>
    <n v="0.20624999999999999"/>
  </r>
  <r>
    <n v="5574"/>
    <s v="Mark Reed"/>
    <s v="golson@example.com"/>
    <n v="54"/>
    <s v="Other"/>
    <x v="22"/>
    <d v="2021-04-28T00:00:00"/>
    <x v="3"/>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x v="2"/>
    <m/>
    <x v="0"/>
    <s v="Social media"/>
    <m/>
    <m/>
    <x v="0"/>
    <x v="5"/>
    <x v="11"/>
    <x v="0"/>
    <x v="0"/>
    <x v="1"/>
    <n v="0.19375000000000001"/>
  </r>
  <r>
    <n v="5575"/>
    <s v="Leslie Casey"/>
    <s v="tvargas@example.com"/>
    <n v="67"/>
    <s v="Male"/>
    <x v="18"/>
    <d v="2021-10-27T00:00:00"/>
    <x v="4"/>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x v="1"/>
    <s v="Story message second worry."/>
    <x v="3"/>
    <s v="Email"/>
    <d v="2023-06-01T21:34:41"/>
    <d v="2023-06-01T02:13:41"/>
    <x v="5"/>
    <x v="2"/>
    <x v="7"/>
    <x v="1"/>
    <x v="1"/>
    <x v="1"/>
    <n v="0.7"/>
  </r>
  <r>
    <n v="5576"/>
    <s v="Jennifer Jackson"/>
    <s v="conniehobbs@example.com"/>
    <n v="56"/>
    <s v="Other"/>
    <x v="14"/>
    <d v="2020-06-11T00:00:00"/>
    <x v="4"/>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x v="0"/>
    <m/>
    <x v="2"/>
    <s v="Social media"/>
    <d v="2023-06-01T11:26:43"/>
    <m/>
    <x v="0"/>
    <x v="1"/>
    <x v="8"/>
    <x v="1"/>
    <x v="0"/>
    <x v="0"/>
    <n v="0.64375000000000004"/>
  </r>
  <r>
    <n v="5577"/>
    <s v="Jennifer Copeland"/>
    <s v="millermatthew@example.org"/>
    <n v="42"/>
    <s v="Female"/>
    <x v="25"/>
    <d v="2020-12-16T00:00:00"/>
    <x v="1"/>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x v="0"/>
    <m/>
    <x v="0"/>
    <s v="Email"/>
    <d v="2023-06-01T09:40:45"/>
    <m/>
    <x v="0"/>
    <x v="1"/>
    <x v="10"/>
    <x v="0"/>
    <x v="0"/>
    <x v="0"/>
    <n v="0.66249999999999998"/>
  </r>
  <r>
    <n v="5578"/>
    <s v="Joy Brown"/>
    <s v="yanderson@example.net"/>
    <n v="30"/>
    <s v="Female"/>
    <x v="14"/>
    <d v="2021-06-02T00:00:00"/>
    <x v="3"/>
    <s v="Network problem"/>
    <s v="I'm having an issue with the {product_purchased}. Please assist._x000a__x000a_â€¢ I have an issue with this product. Please contact me. Thank you._x000a__x000a_â€¢ If you're having issues with the product, please contact me I've already contacted customer support multiple times, but the issue remains unresolved."/>
    <x v="1"/>
    <s v="Require door run participant sea vote world."/>
    <x v="0"/>
    <s v="Email"/>
    <d v="2023-06-01T03:21:46"/>
    <d v="2023-06-01T15:50:46"/>
    <x v="2"/>
    <x v="1"/>
    <x v="8"/>
    <x v="1"/>
    <x v="1"/>
    <x v="1"/>
    <n v="0.64375000000000004"/>
  </r>
  <r>
    <n v="5579"/>
    <s v="Matthew Vargas"/>
    <s v="wilsonryan@example.org"/>
    <n v="68"/>
    <s v="Other"/>
    <x v="10"/>
    <d v="2020-04-22T00:00:00"/>
    <x v="3"/>
    <s v="Hardware issue"/>
    <s v="I'm having an issue with the {product_purchased}. Please assist. I've noticed that the issue occurs consistently when I use a specific feature or application on my {product_purchased}."/>
    <x v="2"/>
    <m/>
    <x v="2"/>
    <s v="Chat"/>
    <m/>
    <m/>
    <x v="0"/>
    <x v="0"/>
    <x v="11"/>
    <x v="0"/>
    <x v="0"/>
    <x v="1"/>
    <n v="0.875"/>
  </r>
  <r>
    <n v="5580"/>
    <s v="Michael Webb"/>
    <s v="reynoldslisa@example.net"/>
    <n v="46"/>
    <s v="Female"/>
    <x v="10"/>
    <d v="2020-06-10T00:00:00"/>
    <x v="1"/>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x v="0"/>
    <m/>
    <x v="3"/>
    <s v="Chat"/>
    <d v="2023-06-01T05:35:48"/>
    <m/>
    <x v="0"/>
    <x v="9"/>
    <x v="8"/>
    <x v="1"/>
    <x v="0"/>
    <x v="0"/>
    <n v="0.23125000000000001"/>
  </r>
  <r>
    <n v="5581"/>
    <s v="Heather Lopez"/>
    <s v="hansonbeth@example.com"/>
    <n v="30"/>
    <s v="Female"/>
    <x v="23"/>
    <d v="2021-01-15T00:00:00"/>
    <x v="3"/>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x v="0"/>
    <m/>
    <x v="1"/>
    <s v="Phone"/>
    <d v="2023-06-01T18:46:50"/>
    <m/>
    <x v="0"/>
    <x v="2"/>
    <x v="6"/>
    <x v="1"/>
    <x v="0"/>
    <x v="0"/>
    <n v="0.73124999999999996"/>
  </r>
  <r>
    <n v="5582"/>
    <s v="Maria Roberts"/>
    <s v="gilbertgarrett@example.org"/>
    <n v="50"/>
    <s v="Male"/>
    <x v="26"/>
    <d v="2020-11-04T00:00:00"/>
    <x v="4"/>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x v="2"/>
    <m/>
    <x v="1"/>
    <s v="Social media"/>
    <m/>
    <m/>
    <x v="4"/>
    <x v="0"/>
    <x v="3"/>
    <x v="1"/>
    <x v="0"/>
    <x v="1"/>
    <n v="0.9375"/>
  </r>
  <r>
    <n v="5583"/>
    <s v="Gerald Nash"/>
    <s v="cbrown@example.com"/>
    <n v="42"/>
    <s v="Other"/>
    <x v="7"/>
    <d v="2020-01-05T00:00:00"/>
    <x v="3"/>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x v="0"/>
    <m/>
    <x v="2"/>
    <s v="Email"/>
    <d v="2023-06-01T22:24:52"/>
    <m/>
    <x v="0"/>
    <x v="2"/>
    <x v="6"/>
    <x v="1"/>
    <x v="0"/>
    <x v="0"/>
    <n v="0.73124999999999996"/>
  </r>
  <r>
    <n v="5584"/>
    <s v="Todd Moore"/>
    <s v="shannonrichardson@example.com"/>
    <n v="30"/>
    <s v="Male"/>
    <x v="7"/>
    <d v="2020-06-22T00:00:00"/>
    <x v="3"/>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x v="0"/>
    <m/>
    <x v="3"/>
    <s v="Email"/>
    <d v="2023-06-01T17:33:54"/>
    <m/>
    <x v="0"/>
    <x v="0"/>
    <x v="8"/>
    <x v="1"/>
    <x v="0"/>
    <x v="0"/>
    <n v="0.84375"/>
  </r>
  <r>
    <n v="5585"/>
    <s v="Phillip Barry"/>
    <s v="krystalsalas@example.org"/>
    <n v="55"/>
    <s v="Male"/>
    <x v="38"/>
    <d v="2021-06-13T00:00:00"/>
    <x v="3"/>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x v="2"/>
    <m/>
    <x v="0"/>
    <s v="Phone"/>
    <m/>
    <m/>
    <x v="0"/>
    <x v="1"/>
    <x v="8"/>
    <x v="0"/>
    <x v="0"/>
    <x v="1"/>
    <n v="0.64375000000000004"/>
  </r>
  <r>
    <n v="5586"/>
    <s v="Joseph Meyers"/>
    <s v="kennethbrady@example.com"/>
    <n v="70"/>
    <s v="Male"/>
    <x v="22"/>
    <d v="2020-08-12T00:00:00"/>
    <x v="2"/>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x v="1"/>
    <s v="Crime bank cover lot."/>
    <x v="3"/>
    <s v="Chat"/>
    <d v="2023-06-01T20:05:57"/>
    <d v="2023-06-01T07:36:57"/>
    <x v="2"/>
    <x v="5"/>
    <x v="5"/>
    <x v="1"/>
    <x v="1"/>
    <x v="1"/>
    <n v="0.21875"/>
  </r>
  <r>
    <n v="5587"/>
    <s v="Mariah Robinson"/>
    <s v="bmoreno@example.org"/>
    <n v="32"/>
    <s v="Other"/>
    <x v="5"/>
    <d v="2021-11-03T00:00:00"/>
    <x v="0"/>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x v="0"/>
    <m/>
    <x v="3"/>
    <s v="Social media"/>
    <d v="2023-06-01T17:26:59"/>
    <m/>
    <x v="4"/>
    <x v="4"/>
    <x v="3"/>
    <x v="1"/>
    <x v="0"/>
    <x v="0"/>
    <n v="0.41875000000000001"/>
  </r>
  <r>
    <n v="5588"/>
    <s v="Jeffery Jackson"/>
    <s v="mcknightjulie@example.net"/>
    <n v="59"/>
    <s v="Male"/>
    <x v="2"/>
    <d v="2020-03-08T00:00:00"/>
    <x v="4"/>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x v="2"/>
    <m/>
    <x v="1"/>
    <s v="Email"/>
    <m/>
    <m/>
    <x v="0"/>
    <x v="0"/>
    <x v="0"/>
    <x v="1"/>
    <x v="0"/>
    <x v="1"/>
    <n v="0.76875000000000004"/>
  </r>
  <r>
    <n v="5589"/>
    <s v="Steven Montgomery"/>
    <s v="scottpetersen@example.org"/>
    <n v="49"/>
    <s v="Female"/>
    <x v="30"/>
    <d v="2021-05-18T00:00:00"/>
    <x v="3"/>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x v="1"/>
    <s v="Phone yeah course part red marriage budget yes."/>
    <x v="1"/>
    <s v="Chat"/>
    <d v="2023-06-01T10:09:02"/>
    <d v="2023-06-01T15:46:02"/>
    <x v="1"/>
    <x v="2"/>
    <x v="1"/>
    <x v="1"/>
    <x v="1"/>
    <x v="1"/>
    <n v="0.72499999999999998"/>
  </r>
  <r>
    <n v="5590"/>
    <s v="Amanda Pratt"/>
    <s v="shannon31@example.net"/>
    <n v="29"/>
    <s v="Male"/>
    <x v="18"/>
    <d v="2021-08-10T00:00:00"/>
    <x v="1"/>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x v="0"/>
    <m/>
    <x v="3"/>
    <s v="Email"/>
    <d v="2023-06-01T11:59:03"/>
    <m/>
    <x v="0"/>
    <x v="6"/>
    <x v="5"/>
    <x v="1"/>
    <x v="0"/>
    <x v="0"/>
    <n v="0.41875000000000001"/>
  </r>
  <r>
    <n v="5591"/>
    <s v="Troy Long"/>
    <s v="harveyjeffery@example.com"/>
    <n v="68"/>
    <s v="Male"/>
    <x v="35"/>
    <d v="2020-12-31T00:00:00"/>
    <x v="2"/>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x v="2"/>
    <m/>
    <x v="1"/>
    <s v="Chat"/>
    <m/>
    <m/>
    <x v="0"/>
    <x v="7"/>
    <x v="10"/>
    <x v="1"/>
    <x v="0"/>
    <x v="1"/>
    <n v="0.23125000000000001"/>
  </r>
  <r>
    <n v="5592"/>
    <s v="Richard Walker"/>
    <s v="thomas32@example.com"/>
    <n v="43"/>
    <s v="Female"/>
    <x v="24"/>
    <d v="2021-11-05T00:00:00"/>
    <x v="4"/>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x v="0"/>
    <m/>
    <x v="1"/>
    <s v="Email"/>
    <d v="2023-06-01T11:02:07"/>
    <m/>
    <x v="4"/>
    <x v="1"/>
    <x v="3"/>
    <x v="1"/>
    <x v="0"/>
    <x v="0"/>
    <n v="0.65625"/>
  </r>
  <r>
    <n v="5593"/>
    <s v="Joshua Daniels"/>
    <s v="ashleydelgado@example.org"/>
    <n v="26"/>
    <s v="Male"/>
    <x v="37"/>
    <d v="2021-10-06T00:00:00"/>
    <x v="3"/>
    <s v="Product setup"/>
    <s v="I'm having an issue with the {product_purchased}. Please assist. Thank you! I rely heavily on my {product_purchased} for my daily tasks, and this issue is hindering my productivity."/>
    <x v="0"/>
    <m/>
    <x v="3"/>
    <s v="Email"/>
    <d v="2023-06-01T07:14:07"/>
    <m/>
    <x v="0"/>
    <x v="0"/>
    <x v="7"/>
    <x v="1"/>
    <x v="0"/>
    <x v="0"/>
    <n v="0.83750000000000002"/>
  </r>
  <r>
    <n v="5594"/>
    <s v="Melissa Hoffman"/>
    <s v="nicholas70@example.com"/>
    <n v="32"/>
    <s v="Other"/>
    <x v="4"/>
    <d v="2021-06-16T00:00:00"/>
    <x v="4"/>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x v="1"/>
    <s v="Eat increase hand situation size."/>
    <x v="1"/>
    <s v="Chat"/>
    <d v="2023-06-01T08:36:09"/>
    <d v="2023-06-01T16:54:09"/>
    <x v="5"/>
    <x v="4"/>
    <x v="8"/>
    <x v="1"/>
    <x v="1"/>
    <x v="1"/>
    <n v="0.36249999999999999"/>
  </r>
  <r>
    <n v="5595"/>
    <s v="Jeffrey Martinez"/>
    <s v="linda39@example.org"/>
    <n v="20"/>
    <s v="Other"/>
    <x v="13"/>
    <d v="2021-12-04T00:00:00"/>
    <x v="4"/>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x v="0"/>
    <m/>
    <x v="2"/>
    <s v="Social media"/>
    <d v="2023-06-01T18:31:10"/>
    <m/>
    <x v="4"/>
    <x v="3"/>
    <x v="10"/>
    <x v="1"/>
    <x v="0"/>
    <x v="0"/>
    <n v="0.21249999999999999"/>
  </r>
  <r>
    <n v="5596"/>
    <s v="Juan Brock"/>
    <s v="kimberlyjohnson@example.org"/>
    <n v="55"/>
    <s v="Female"/>
    <x v="22"/>
    <d v="2021-04-15T00:00:00"/>
    <x v="2"/>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x v="0"/>
    <m/>
    <x v="3"/>
    <s v="Social media"/>
    <d v="2023-06-01T07:27:12"/>
    <m/>
    <x v="0"/>
    <x v="2"/>
    <x v="11"/>
    <x v="1"/>
    <x v="0"/>
    <x v="0"/>
    <n v="0.65"/>
  </r>
  <r>
    <n v="5597"/>
    <s v="Clayton Wolf"/>
    <s v="stephanie41@example.net"/>
    <n v="61"/>
    <s v="Male"/>
    <x v="5"/>
    <d v="2020-07-08T00:00:00"/>
    <x v="4"/>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x v="0"/>
    <m/>
    <x v="1"/>
    <s v="Email"/>
    <d v="2023-06-01T14:23:14"/>
    <m/>
    <x v="0"/>
    <x v="2"/>
    <x v="2"/>
    <x v="1"/>
    <x v="0"/>
    <x v="0"/>
    <n v="0.57499999999999996"/>
  </r>
  <r>
    <n v="5598"/>
    <s v="Valerie Jimenez"/>
    <s v="ronaldbryant@example.net"/>
    <n v="56"/>
    <s v="Male"/>
    <x v="14"/>
    <d v="2021-01-14T00:00:00"/>
    <x v="1"/>
    <s v="Installation support"/>
    <s v="My {product_purchased} crashed, and I lost all the data stored on it. Is there any way to recover the lost data? Thank you very much. I've noticed that the issue occurs consistently when I use a specific feature or application on my {product_purchased}."/>
    <x v="0"/>
    <m/>
    <x v="1"/>
    <s v="Phone"/>
    <d v="2023-06-01T05:54:14"/>
    <m/>
    <x v="0"/>
    <x v="1"/>
    <x v="6"/>
    <x v="1"/>
    <x v="0"/>
    <x v="0"/>
    <n v="0.79374999999999996"/>
  </r>
  <r>
    <n v="5599"/>
    <s v="Jessica Brown"/>
    <s v="kacosta@example.org"/>
    <n v="24"/>
    <s v="Male"/>
    <x v="0"/>
    <d v="2021-08-14T00:00:00"/>
    <x v="1"/>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x v="0"/>
    <m/>
    <x v="1"/>
    <s v="Phone"/>
    <d v="2023-06-01T20:48:16"/>
    <m/>
    <x v="0"/>
    <x v="5"/>
    <x v="5"/>
    <x v="1"/>
    <x v="0"/>
    <x v="0"/>
    <n v="0.21875"/>
  </r>
  <r>
    <n v="5600"/>
    <s v="Antonio Edwards"/>
    <s v="dboyd@example.net"/>
    <n v="45"/>
    <s v="Female"/>
    <x v="36"/>
    <d v="2020-11-24T00:00:00"/>
    <x v="3"/>
    <s v="Product compatibility"/>
    <s v="I'm having an issue with the {product_purchased}. Please assist. $18.99 $50.00 50 $60.00 75 $75.00 150 $100.00 180 $200.00 2,000 300 $ I need assistance as soon as possible because it's affecting my work and productivity."/>
    <x v="0"/>
    <m/>
    <x v="3"/>
    <s v="Email"/>
    <d v="2023-06-01T04:22:18"/>
    <m/>
    <x v="0"/>
    <x v="2"/>
    <x v="3"/>
    <x v="1"/>
    <x v="0"/>
    <x v="0"/>
    <n v="0.6"/>
  </r>
  <r>
    <n v="5601"/>
    <s v="Kristine Chen"/>
    <s v="yfitzgerald@example.net"/>
    <n v="64"/>
    <s v="Female"/>
    <x v="19"/>
    <d v="2020-04-10T00:00:00"/>
    <x v="0"/>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x v="1"/>
    <s v="Others military focus difficult cost site media."/>
    <x v="2"/>
    <s v="Social media"/>
    <d v="2023-06-01T09:35:19"/>
    <d v="2023-06-01T21:53:19"/>
    <x v="3"/>
    <x v="2"/>
    <x v="11"/>
    <x v="1"/>
    <x v="1"/>
    <x v="1"/>
    <n v="0.65"/>
  </r>
  <r>
    <n v="5602"/>
    <s v="Leslie Thompson"/>
    <s v="charvey@example.net"/>
    <n v="44"/>
    <s v="Other"/>
    <x v="21"/>
    <d v="2020-06-21T00:00:00"/>
    <x v="3"/>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x v="1"/>
    <s v="Cost well item ahead resource show room."/>
    <x v="2"/>
    <s v="Chat"/>
    <d v="2023-06-01T13:49:20"/>
    <d v="2023-06-01T20:21:20"/>
    <x v="3"/>
    <x v="1"/>
    <x v="8"/>
    <x v="1"/>
    <x v="1"/>
    <x v="1"/>
    <n v="0.64375000000000004"/>
  </r>
  <r>
    <n v="5603"/>
    <s v="Cody Clark"/>
    <s v="jeffrey08@example.net"/>
    <n v="25"/>
    <s v="Other"/>
    <x v="33"/>
    <d v="2021-02-01T00:00:00"/>
    <x v="3"/>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x v="0"/>
    <m/>
    <x v="0"/>
    <s v="Chat"/>
    <d v="2023-06-01T03:24:22"/>
    <m/>
    <x v="0"/>
    <x v="0"/>
    <x v="4"/>
    <x v="0"/>
    <x v="0"/>
    <x v="0"/>
    <n v="0.9375"/>
  </r>
  <r>
    <n v="5604"/>
    <s v="Ariana Mann"/>
    <s v="jacobpeters@example.net"/>
    <n v="22"/>
    <s v="Female"/>
    <x v="8"/>
    <d v="2021-02-25T00:00:00"/>
    <x v="3"/>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x v="0"/>
    <m/>
    <x v="2"/>
    <s v="Social media"/>
    <d v="2023-06-01T04:35:24"/>
    <m/>
    <x v="0"/>
    <x v="2"/>
    <x v="4"/>
    <x v="1"/>
    <x v="0"/>
    <x v="0"/>
    <n v="0.6875"/>
  </r>
  <r>
    <n v="5605"/>
    <s v="Robert Hanna DDS"/>
    <s v="sullivandiamond@example.org"/>
    <n v="67"/>
    <s v="Female"/>
    <x v="3"/>
    <d v="2020-09-20T00:00:00"/>
    <x v="0"/>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x v="1"/>
    <s v="Able day cover none list baby throw billion."/>
    <x v="1"/>
    <s v="Phone"/>
    <d v="2023-06-01T22:33:25"/>
    <d v="2023-06-01T14:21:25"/>
    <x v="4"/>
    <x v="5"/>
    <x v="9"/>
    <x v="1"/>
    <x v="1"/>
    <x v="1"/>
    <n v="0.19375000000000001"/>
  </r>
  <r>
    <n v="5606"/>
    <s v="Vickie Kent"/>
    <s v="edwarderickson@example.org"/>
    <n v="26"/>
    <s v="Male"/>
    <x v="23"/>
    <d v="2020-07-01T00:00:00"/>
    <x v="3"/>
    <s v="Display issue"/>
    <s v="I'm having an issue with the {product_purchased}. Please assist._x000a__x000a_Thank you. I've noticed a sudden decrease in battery life on my {product_purchased}. It used to last much longer."/>
    <x v="0"/>
    <m/>
    <x v="0"/>
    <s v="Chat"/>
    <d v="2023-06-01T11:44:26"/>
    <m/>
    <x v="0"/>
    <x v="2"/>
    <x v="2"/>
    <x v="0"/>
    <x v="0"/>
    <x v="0"/>
    <n v="0.57499999999999996"/>
  </r>
  <r>
    <n v="5607"/>
    <s v="Sherry Bass"/>
    <s v="hsullivan@example.net"/>
    <n v="35"/>
    <s v="Female"/>
    <x v="26"/>
    <d v="2021-03-17T00:00:00"/>
    <x v="4"/>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x v="0"/>
    <m/>
    <x v="2"/>
    <s v="Email"/>
    <d v="2023-06-01T23:06:27"/>
    <m/>
    <x v="0"/>
    <x v="6"/>
    <x v="0"/>
    <x v="1"/>
    <x v="0"/>
    <x v="0"/>
    <n v="0.47499999999999998"/>
  </r>
  <r>
    <n v="5608"/>
    <s v="John Mcconnell"/>
    <s v="williammendoza@example.org"/>
    <n v="60"/>
    <s v="Other"/>
    <x v="10"/>
    <d v="2020-02-05T00:00:00"/>
    <x v="2"/>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x v="0"/>
    <m/>
    <x v="0"/>
    <s v="Phone"/>
    <d v="2023-06-01T11:43:29"/>
    <m/>
    <x v="0"/>
    <x v="6"/>
    <x v="4"/>
    <x v="0"/>
    <x v="0"/>
    <x v="0"/>
    <n v="0.39374999999999999"/>
  </r>
  <r>
    <n v="5609"/>
    <s v="Rebecca Brown"/>
    <s v="tperez@example.com"/>
    <n v="26"/>
    <s v="Female"/>
    <x v="15"/>
    <d v="2020-07-13T00:00:00"/>
    <x v="0"/>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x v="1"/>
    <s v="Meet clear charge carry must always wear."/>
    <x v="2"/>
    <s v="Phone"/>
    <d v="2023-06-01T22:27:29"/>
    <d v="2023-06-01T07:27:29"/>
    <x v="5"/>
    <x v="1"/>
    <x v="2"/>
    <x v="1"/>
    <x v="1"/>
    <x v="1"/>
    <n v="0.65"/>
  </r>
  <r>
    <n v="5610"/>
    <s v="Dustin Taylor"/>
    <s v="fromero@example.net"/>
    <n v="41"/>
    <s v="Female"/>
    <x v="29"/>
    <d v="2021-02-23T00:00:00"/>
    <x v="4"/>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x v="0"/>
    <m/>
    <x v="1"/>
    <s v="Phone"/>
    <d v="2023-06-01T12:38:30"/>
    <m/>
    <x v="0"/>
    <x v="0"/>
    <x v="4"/>
    <x v="1"/>
    <x v="0"/>
    <x v="0"/>
    <n v="0.9375"/>
  </r>
  <r>
    <n v="5611"/>
    <s v="Shane Merritt"/>
    <s v="wmatthews@example.org"/>
    <n v="37"/>
    <s v="Male"/>
    <x v="14"/>
    <d v="2020-10-27T00:00:00"/>
    <x v="4"/>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x v="0"/>
    <m/>
    <x v="2"/>
    <s v="Social media"/>
    <d v="2023-06-01T06:58:32"/>
    <m/>
    <x v="0"/>
    <x v="2"/>
    <x v="7"/>
    <x v="1"/>
    <x v="0"/>
    <x v="0"/>
    <n v="0.7"/>
  </r>
  <r>
    <n v="5612"/>
    <s v="Ann Parks"/>
    <s v="stevengalvan@example.net"/>
    <n v="58"/>
    <s v="Other"/>
    <x v="37"/>
    <d v="2020-04-19T00:00:00"/>
    <x v="1"/>
    <s v="Software bug"/>
    <s v="There seems to be a hardware problem with my {product_purchased}. The screen is flickering, and I'm unable to use it. What should I do? I'm not sure if this issue is specific to my device or if others have reported similar problems."/>
    <x v="1"/>
    <s v="Suddenly so shoulder herself forget."/>
    <x v="0"/>
    <s v="Phone"/>
    <d v="2023-06-01T06:37:32"/>
    <d v="2023-06-01T11:49:32"/>
    <x v="1"/>
    <x v="0"/>
    <x v="11"/>
    <x v="1"/>
    <x v="1"/>
    <x v="1"/>
    <n v="0.875"/>
  </r>
  <r>
    <n v="5613"/>
    <s v="Emily Logan"/>
    <s v="timothy60@example.net"/>
    <n v="32"/>
    <s v="Female"/>
    <x v="18"/>
    <d v="2020-02-01T00:00:00"/>
    <x v="2"/>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x v="1"/>
    <s v="Quite general mention if or part among."/>
    <x v="0"/>
    <s v="Chat"/>
    <d v="2023-06-01T08:54:34"/>
    <d v="2023-06-01T15:13:34"/>
    <x v="3"/>
    <x v="0"/>
    <x v="4"/>
    <x v="1"/>
    <x v="1"/>
    <x v="1"/>
    <n v="0.9375"/>
  </r>
  <r>
    <n v="5614"/>
    <s v="Sara Bonilla"/>
    <s v="littleadam@example.net"/>
    <n v="21"/>
    <s v="Other"/>
    <x v="10"/>
    <d v="2021-04-21T00:00:00"/>
    <x v="3"/>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x v="1"/>
    <s v="Pick present design this box energy city."/>
    <x v="2"/>
    <s v="Social media"/>
    <d v="2023-06-01T02:34:36"/>
    <d v="2023-06-01T18:00:36"/>
    <x v="5"/>
    <x v="0"/>
    <x v="11"/>
    <x v="1"/>
    <x v="1"/>
    <x v="1"/>
    <n v="0.875"/>
  </r>
  <r>
    <n v="5615"/>
    <s v="David Ritter"/>
    <s v="thomascarlson@example.org"/>
    <n v="58"/>
    <s v="Other"/>
    <x v="0"/>
    <d v="2021-05-26T00:00:00"/>
    <x v="0"/>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x v="2"/>
    <m/>
    <x v="2"/>
    <s v="Social media"/>
    <m/>
    <m/>
    <x v="0"/>
    <x v="1"/>
    <x v="1"/>
    <x v="0"/>
    <x v="0"/>
    <x v="1"/>
    <n v="0.71875"/>
  </r>
  <r>
    <n v="5616"/>
    <s v="Omar Rojas"/>
    <s v="operez@example.net"/>
    <n v="59"/>
    <s v="Other"/>
    <x v="3"/>
    <d v="2020-09-16T00:00:00"/>
    <x v="2"/>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x v="2"/>
    <m/>
    <x v="3"/>
    <s v="Social media"/>
    <m/>
    <m/>
    <x v="0"/>
    <x v="0"/>
    <x v="9"/>
    <x v="1"/>
    <x v="0"/>
    <x v="1"/>
    <n v="0.8"/>
  </r>
  <r>
    <n v="5617"/>
    <s v="Briana Olson"/>
    <s v="joseph70@example.net"/>
    <n v="19"/>
    <s v="Other"/>
    <x v="20"/>
    <d v="2021-02-27T00:00:00"/>
    <x v="0"/>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x v="2"/>
    <m/>
    <x v="1"/>
    <s v="Phone"/>
    <m/>
    <m/>
    <x v="0"/>
    <x v="0"/>
    <x v="4"/>
    <x v="1"/>
    <x v="0"/>
    <x v="1"/>
    <n v="0.9375"/>
  </r>
  <r>
    <n v="5618"/>
    <s v="Evan Hill"/>
    <s v="kerrychoi@example.com"/>
    <n v="70"/>
    <s v="Female"/>
    <x v="12"/>
    <d v="2020-12-04T00:00:00"/>
    <x v="0"/>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x v="2"/>
    <m/>
    <x v="1"/>
    <s v="Chat"/>
    <m/>
    <m/>
    <x v="4"/>
    <x v="1"/>
    <x v="10"/>
    <x v="1"/>
    <x v="0"/>
    <x v="1"/>
    <n v="0.66249999999999998"/>
  </r>
  <r>
    <n v="5619"/>
    <s v="Kimberly Green"/>
    <s v="hermandavid@example.net"/>
    <n v="39"/>
    <s v="Male"/>
    <x v="18"/>
    <d v="2021-10-07T00:00:00"/>
    <x v="2"/>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x v="2"/>
    <m/>
    <x v="1"/>
    <s v="Chat"/>
    <m/>
    <m/>
    <x v="0"/>
    <x v="9"/>
    <x v="7"/>
    <x v="1"/>
    <x v="0"/>
    <x v="1"/>
    <n v="0.18124999999999999"/>
  </r>
  <r>
    <n v="5620"/>
    <s v="Amanda Gilmore"/>
    <s v="ryanfox@example.com"/>
    <n v="63"/>
    <s v="Male"/>
    <x v="4"/>
    <d v="2020-02-27T00:00:00"/>
    <x v="4"/>
    <s v="Product recommendation"/>
    <s v="I'm having an issue with the {product_purchased}. Please assist. I've performed a factory reset on my {product_purchased}, hoping it would resolve the problem, but it didn't help."/>
    <x v="1"/>
    <s v="Work put health degree social he police."/>
    <x v="3"/>
    <s v="Phone"/>
    <d v="2023-06-01T18:50:43"/>
    <d v="2023-06-01T17:06:43"/>
    <x v="4"/>
    <x v="2"/>
    <x v="4"/>
    <x v="1"/>
    <x v="1"/>
    <x v="1"/>
    <n v="0.6875"/>
  </r>
  <r>
    <n v="5621"/>
    <s v="Lauren Martinez"/>
    <s v="mpearson@example.net"/>
    <n v="45"/>
    <s v="Other"/>
    <x v="6"/>
    <d v="2021-06-15T00:00:00"/>
    <x v="2"/>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x v="2"/>
    <m/>
    <x v="2"/>
    <s v="Social media"/>
    <m/>
    <m/>
    <x v="0"/>
    <x v="9"/>
    <x v="8"/>
    <x v="0"/>
    <x v="0"/>
    <x v="1"/>
    <n v="0.23125000000000001"/>
  </r>
  <r>
    <n v="5622"/>
    <s v="Jeffrey Torres"/>
    <s v="joshua05@example.net"/>
    <n v="44"/>
    <s v="Female"/>
    <x v="3"/>
    <d v="2021-06-15T00:00:00"/>
    <x v="4"/>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x v="1"/>
    <s v="Continue film wait spend choose this Republican get."/>
    <x v="1"/>
    <s v="Email"/>
    <d v="2023-06-01T10:24:46"/>
    <d v="2023-06-01T03:36:46"/>
    <x v="1"/>
    <x v="0"/>
    <x v="8"/>
    <x v="1"/>
    <x v="1"/>
    <x v="1"/>
    <n v="0.84375"/>
  </r>
  <r>
    <n v="5623"/>
    <s v="Randall Brown"/>
    <s v="frazierjessica@example.com"/>
    <n v="20"/>
    <s v="Other"/>
    <x v="5"/>
    <d v="2020-02-08T00:00:00"/>
    <x v="2"/>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x v="2"/>
    <m/>
    <x v="2"/>
    <s v="Phone"/>
    <m/>
    <m/>
    <x v="0"/>
    <x v="9"/>
    <x v="4"/>
    <x v="0"/>
    <x v="0"/>
    <x v="1"/>
    <n v="0.24374999999999999"/>
  </r>
  <r>
    <n v="5624"/>
    <s v="Michael Vaughan"/>
    <s v="bmarshall@example.net"/>
    <n v="33"/>
    <s v="Female"/>
    <x v="19"/>
    <d v="2021-04-01T00:00:00"/>
    <x v="4"/>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x v="0"/>
    <m/>
    <x v="0"/>
    <s v="Social media"/>
    <d v="2023-06-01T12:30:48"/>
    <m/>
    <x v="0"/>
    <x v="6"/>
    <x v="11"/>
    <x v="0"/>
    <x v="0"/>
    <x v="0"/>
    <n v="0.53125"/>
  </r>
  <r>
    <n v="5625"/>
    <s v="John Perez"/>
    <s v="herrerabrian@example.org"/>
    <n v="24"/>
    <s v="Female"/>
    <x v="38"/>
    <d v="2021-06-05T00:00:00"/>
    <x v="1"/>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x v="1"/>
    <s v="Purpose serve born also writer anything compare."/>
    <x v="2"/>
    <s v="Social media"/>
    <d v="2023-06-01T12:51:50"/>
    <d v="2023-06-01T16:30:50"/>
    <x v="3"/>
    <x v="4"/>
    <x v="8"/>
    <x v="1"/>
    <x v="1"/>
    <x v="1"/>
    <n v="0.36249999999999999"/>
  </r>
  <r>
    <n v="5626"/>
    <s v="Hannah Jones"/>
    <s v="michael92@example.org"/>
    <n v="63"/>
    <s v="Other"/>
    <x v="32"/>
    <d v="2020-09-14T00:00:00"/>
    <x v="2"/>
    <s v="Product setup"/>
    <s v="I'm having an issue with the {product_purchased}. Please assist._x000a__x000a_I'm having an issue with the #0 for the [product_purchased]. #1 for the #2 that the user bought. I need assistance as soon as possible because it's affecting my work and productivity."/>
    <x v="1"/>
    <s v="Company activity reduce employee boy listen threat participant."/>
    <x v="0"/>
    <s v="Chat"/>
    <d v="2023-06-01T12:14:52"/>
    <d v="2023-06-01T21:39:52"/>
    <x v="5"/>
    <x v="1"/>
    <x v="9"/>
    <x v="1"/>
    <x v="1"/>
    <x v="1"/>
    <n v="0.73124999999999996"/>
  </r>
  <r>
    <n v="5627"/>
    <s v="Brandi Robinson"/>
    <s v="sheltonbradley@example.com"/>
    <n v="66"/>
    <s v="Female"/>
    <x v="37"/>
    <d v="2020-11-06T00:00:00"/>
    <x v="2"/>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x v="2"/>
    <m/>
    <x v="3"/>
    <s v="Chat"/>
    <m/>
    <m/>
    <x v="4"/>
    <x v="9"/>
    <x v="3"/>
    <x v="1"/>
    <x v="0"/>
    <x v="1"/>
    <n v="0.26874999999999999"/>
  </r>
  <r>
    <n v="5628"/>
    <s v="Susan Medina"/>
    <s v="wendy43@example.com"/>
    <n v="25"/>
    <s v="Male"/>
    <x v="35"/>
    <d v="2020-03-22T00:00:00"/>
    <x v="4"/>
    <s v="Payment issue"/>
    <s v="I'm having an issue with the {product_purchased}. Please assist._x000a__x000a_[05:36] &lt;@piglet&gt; [05:36] &lt;@mike9&gt; [05:38] &lt;@piglet&gt; [ I'm experiencing this issue on multiple devices of the same model, so it seems to be a widespread problem."/>
    <x v="1"/>
    <s v="Break population difference one join wonder study."/>
    <x v="2"/>
    <s v="Phone"/>
    <d v="2023-06-01T18:31:54"/>
    <d v="2023-06-01T21:46:54"/>
    <x v="1"/>
    <x v="5"/>
    <x v="0"/>
    <x v="1"/>
    <x v="1"/>
    <x v="1"/>
    <n v="0.26874999999999999"/>
  </r>
  <r>
    <n v="5629"/>
    <s v="Jessica Wagner"/>
    <s v="robertskristina@example.com"/>
    <n v="32"/>
    <s v="Other"/>
    <x v="17"/>
    <d v="2021-08-02T00:00:00"/>
    <x v="2"/>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x v="2"/>
    <m/>
    <x v="3"/>
    <s v="Social media"/>
    <m/>
    <m/>
    <x v="0"/>
    <x v="7"/>
    <x v="5"/>
    <x v="1"/>
    <x v="0"/>
    <x v="1"/>
    <n v="0.23749999999999999"/>
  </r>
  <r>
    <n v="5630"/>
    <s v="James Hancock"/>
    <s v="marksdanielle@example.net"/>
    <n v="24"/>
    <s v="Male"/>
    <x v="23"/>
    <d v="2021-07-18T00:00:00"/>
    <x v="3"/>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x v="1"/>
    <s v="Page writer wind recent wrong civil."/>
    <x v="3"/>
    <s v="Social media"/>
    <d v="2023-06-01T05:52:57"/>
    <d v="2023-06-01T22:42:57"/>
    <x v="5"/>
    <x v="4"/>
    <x v="2"/>
    <x v="1"/>
    <x v="1"/>
    <x v="1"/>
    <n v="0.43125000000000002"/>
  </r>
  <r>
    <n v="5631"/>
    <s v="Daniel Gallegos"/>
    <s v="ctaylor@example.com"/>
    <n v="22"/>
    <s v="Male"/>
    <x v="35"/>
    <d v="2020-09-24T00:00:00"/>
    <x v="1"/>
    <s v="Account access"/>
    <s v="I'm having an issue with the {product_purchased}. Please assist. I've checked the device settings and made sure that everything is configured correctly."/>
    <x v="2"/>
    <m/>
    <x v="0"/>
    <s v="Social media"/>
    <m/>
    <m/>
    <x v="0"/>
    <x v="8"/>
    <x v="9"/>
    <x v="0"/>
    <x v="0"/>
    <x v="1"/>
    <n v="0.21249999999999999"/>
  </r>
  <r>
    <n v="5632"/>
    <s v="Alexandra Hall"/>
    <s v="simmonssara@example.org"/>
    <n v="18"/>
    <s v="Other"/>
    <x v="25"/>
    <d v="2021-11-10T00:00:00"/>
    <x v="0"/>
    <s v="Hardware issue"/>
    <s v="I'm having an issue with the {product_purchased}. Please assist. The issue I'm facing is intermittent. Sometimes it works fine, but other times it acts up unexpectedly."/>
    <x v="2"/>
    <m/>
    <x v="0"/>
    <s v="Phone"/>
    <m/>
    <m/>
    <x v="0"/>
    <x v="1"/>
    <x v="3"/>
    <x v="0"/>
    <x v="0"/>
    <x v="1"/>
    <n v="0.65625"/>
  </r>
  <r>
    <n v="5633"/>
    <s v="Jose Erickson"/>
    <s v="emilyparsons@example.org"/>
    <n v="42"/>
    <s v="Female"/>
    <x v="9"/>
    <d v="2021-09-26T00:00:00"/>
    <x v="3"/>
    <s v="Cancellation request"/>
    <s v="I'm having an issue with the {product_purchased}. Please assist. I'm concerned about the security of my {product_purchased} and would like to ensure that my data is safe."/>
    <x v="0"/>
    <m/>
    <x v="2"/>
    <s v="Email"/>
    <d v="2023-06-01T11:52:57"/>
    <m/>
    <x v="0"/>
    <x v="10"/>
    <x v="9"/>
    <x v="1"/>
    <x v="0"/>
    <x v="0"/>
    <n v="0.22500000000000001"/>
  </r>
  <r>
    <n v="5634"/>
    <s v="Jason Lam MD"/>
    <s v="qdawson@example.com"/>
    <n v="63"/>
    <s v="Other"/>
    <x v="40"/>
    <d v="2021-05-15T00:00:00"/>
    <x v="1"/>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x v="2"/>
    <m/>
    <x v="2"/>
    <s v="Social media"/>
    <m/>
    <m/>
    <x v="0"/>
    <x v="4"/>
    <x v="1"/>
    <x v="0"/>
    <x v="0"/>
    <x v="1"/>
    <n v="0.36875000000000002"/>
  </r>
  <r>
    <n v="5635"/>
    <s v="Trevor Jackson"/>
    <s v="kelsey83@example.org"/>
    <n v="53"/>
    <s v="Male"/>
    <x v="35"/>
    <d v="2021-02-28T00:00:00"/>
    <x v="0"/>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x v="2"/>
    <m/>
    <x v="3"/>
    <s v="Chat"/>
    <m/>
    <m/>
    <x v="0"/>
    <x v="1"/>
    <x v="4"/>
    <x v="1"/>
    <x v="0"/>
    <x v="1"/>
    <n v="0.70625000000000004"/>
  </r>
  <r>
    <n v="5636"/>
    <s v="Stephanie Ortega"/>
    <s v="panderson@example.net"/>
    <n v="70"/>
    <s v="Other"/>
    <x v="32"/>
    <d v="2021-09-23T00:00:00"/>
    <x v="3"/>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x v="1"/>
    <s v="Official soldier your."/>
    <x v="1"/>
    <s v="Email"/>
    <d v="2023-06-01T22:15:02"/>
    <d v="2023-06-01T15:29:02"/>
    <x v="2"/>
    <x v="4"/>
    <x v="9"/>
    <x v="1"/>
    <x v="1"/>
    <x v="1"/>
    <n v="0.46875"/>
  </r>
  <r>
    <n v="5637"/>
    <s v="Alison Clark"/>
    <s v="mrogers@example.org"/>
    <n v="28"/>
    <s v="Male"/>
    <x v="16"/>
    <d v="2021-06-11T00:00:00"/>
    <x v="3"/>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x v="1"/>
    <s v="Truth day paper term sit save project believe."/>
    <x v="1"/>
    <s v="Phone"/>
    <d v="2023-06-01T04:19:04"/>
    <d v="2023-06-01T18:47:04"/>
    <x v="1"/>
    <x v="10"/>
    <x v="8"/>
    <x v="1"/>
    <x v="1"/>
    <x v="1"/>
    <n v="0.23125000000000001"/>
  </r>
  <r>
    <n v="5638"/>
    <s v="Allison Morales"/>
    <s v="trevor24@example.com"/>
    <n v="69"/>
    <s v="Other"/>
    <x v="20"/>
    <d v="2021-04-19T00:00:00"/>
    <x v="1"/>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x v="2"/>
    <m/>
    <x v="1"/>
    <s v="Social media"/>
    <m/>
    <m/>
    <x v="0"/>
    <x v="1"/>
    <x v="11"/>
    <x v="1"/>
    <x v="0"/>
    <x v="1"/>
    <n v="0.65625"/>
  </r>
  <r>
    <n v="5639"/>
    <s v="John Decker"/>
    <s v="xjackson@example.org"/>
    <n v="23"/>
    <s v="Female"/>
    <x v="23"/>
    <d v="2020-07-25T00:00:00"/>
    <x v="2"/>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x v="2"/>
    <m/>
    <x v="2"/>
    <s v="Email"/>
    <m/>
    <m/>
    <x v="0"/>
    <x v="0"/>
    <x v="2"/>
    <x v="0"/>
    <x v="0"/>
    <x v="1"/>
    <n v="1.0687500000000001"/>
  </r>
  <r>
    <n v="5640"/>
    <s v="Allen Davis"/>
    <s v="amyfigueroa@example.com"/>
    <n v="19"/>
    <s v="Male"/>
    <x v="37"/>
    <d v="2020-03-01T00:00:00"/>
    <x v="0"/>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x v="2"/>
    <m/>
    <x v="3"/>
    <s v="Email"/>
    <m/>
    <m/>
    <x v="0"/>
    <x v="1"/>
    <x v="0"/>
    <x v="1"/>
    <x v="0"/>
    <x v="1"/>
    <n v="0.63124999999999998"/>
  </r>
  <r>
    <n v="5641"/>
    <s v="Stephen Carter"/>
    <s v="williamhoffman@example.net"/>
    <n v="40"/>
    <s v="Female"/>
    <x v="5"/>
    <d v="2020-11-12T00:00:00"/>
    <x v="4"/>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x v="1"/>
    <s v="Understand ago why leg himself."/>
    <x v="3"/>
    <s v="Email"/>
    <d v="2023-06-01T19:31:10"/>
    <d v="2023-06-01T22:15:10"/>
    <x v="1"/>
    <x v="10"/>
    <x v="3"/>
    <x v="1"/>
    <x v="1"/>
    <x v="1"/>
    <n v="0.21249999999999999"/>
  </r>
  <r>
    <n v="5642"/>
    <s v="David Hogan"/>
    <s v="hbray@example.org"/>
    <n v="27"/>
    <s v="Other"/>
    <x v="33"/>
    <d v="2021-04-03T00:00:00"/>
    <x v="3"/>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x v="2"/>
    <m/>
    <x v="2"/>
    <s v="Email"/>
    <m/>
    <m/>
    <x v="0"/>
    <x v="10"/>
    <x v="11"/>
    <x v="0"/>
    <x v="0"/>
    <x v="1"/>
    <n v="0.20624999999999999"/>
  </r>
  <r>
    <n v="5643"/>
    <s v="Shannon Lee"/>
    <s v="xwatson@example.net"/>
    <n v="58"/>
    <s v="Other"/>
    <x v="16"/>
    <d v="2021-03-27T00:00:00"/>
    <x v="4"/>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x v="1"/>
    <s v="Dinner work million difficult detail now middle."/>
    <x v="1"/>
    <s v="Email"/>
    <d v="2023-06-01T01:55:13"/>
    <d v="2023-06-01T13:38:13"/>
    <x v="5"/>
    <x v="3"/>
    <x v="0"/>
    <x v="1"/>
    <x v="1"/>
    <x v="1"/>
    <n v="0.2"/>
  </r>
  <r>
    <n v="5644"/>
    <s v="Katrina Horne"/>
    <s v="sherryandersen@example.org"/>
    <n v="70"/>
    <s v="Male"/>
    <x v="15"/>
    <d v="2020-11-12T00:00:00"/>
    <x v="3"/>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x v="2"/>
    <m/>
    <x v="3"/>
    <s v="Phone"/>
    <m/>
    <m/>
    <x v="0"/>
    <x v="3"/>
    <x v="3"/>
    <x v="1"/>
    <x v="0"/>
    <x v="1"/>
    <n v="0.22500000000000001"/>
  </r>
  <r>
    <n v="5645"/>
    <s v="Ashley Brown"/>
    <s v="washingtonjacqueline@example.net"/>
    <n v="21"/>
    <s v="Male"/>
    <x v="5"/>
    <d v="2021-08-28T00:00:00"/>
    <x v="0"/>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x v="2"/>
    <m/>
    <x v="0"/>
    <s v="Social media"/>
    <m/>
    <m/>
    <x v="0"/>
    <x v="0"/>
    <x v="5"/>
    <x v="0"/>
    <x v="0"/>
    <x v="1"/>
    <n v="0.89375000000000004"/>
  </r>
  <r>
    <n v="5646"/>
    <s v="Molly George"/>
    <s v="ibell@example.org"/>
    <n v="39"/>
    <s v="Other"/>
    <x v="0"/>
    <d v="2020-09-17T00:00:00"/>
    <x v="3"/>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x v="1"/>
    <s v="Beat art dog reflect along new."/>
    <x v="2"/>
    <s v="Chat"/>
    <d v="2023-06-01T01:02:18"/>
    <d v="2023-06-01T04:53:18"/>
    <x v="1"/>
    <x v="4"/>
    <x v="9"/>
    <x v="1"/>
    <x v="1"/>
    <x v="1"/>
    <n v="0.46875"/>
  </r>
  <r>
    <n v="5647"/>
    <s v="Ethan Mcpherson"/>
    <s v="brandon65@example.org"/>
    <n v="42"/>
    <s v="Male"/>
    <x v="5"/>
    <d v="2021-07-24T00:00:00"/>
    <x v="0"/>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x v="2"/>
    <m/>
    <x v="0"/>
    <s v="Phone"/>
    <m/>
    <m/>
    <x v="0"/>
    <x v="7"/>
    <x v="2"/>
    <x v="0"/>
    <x v="0"/>
    <x v="1"/>
    <n v="0.26250000000000001"/>
  </r>
  <r>
    <n v="5648"/>
    <s v="Lawrence Contreras"/>
    <s v="jeremiah27@example.org"/>
    <n v="37"/>
    <s v="Male"/>
    <x v="17"/>
    <d v="2020-10-23T00:00:00"/>
    <x v="3"/>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x v="1"/>
    <s v="Discover subject president bill Congress."/>
    <x v="3"/>
    <s v="Chat"/>
    <d v="2023-06-01T06:47:20"/>
    <d v="2023-06-01T06:52:20"/>
    <x v="4"/>
    <x v="1"/>
    <x v="7"/>
    <x v="1"/>
    <x v="1"/>
    <x v="1"/>
    <n v="0.79374999999999996"/>
  </r>
  <r>
    <n v="5649"/>
    <s v="Ann Baker"/>
    <s v="kevinjohnson@example.org"/>
    <n v="51"/>
    <s v="Other"/>
    <x v="28"/>
    <d v="2020-09-12T00:00:00"/>
    <x v="1"/>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x v="2"/>
    <m/>
    <x v="2"/>
    <s v="Social media"/>
    <m/>
    <m/>
    <x v="0"/>
    <x v="10"/>
    <x v="9"/>
    <x v="0"/>
    <x v="0"/>
    <x v="1"/>
    <n v="0.22500000000000001"/>
  </r>
  <r>
    <n v="5650"/>
    <s v="Lauren Wiggins"/>
    <s v="ksmith@example.com"/>
    <n v="69"/>
    <s v="Other"/>
    <x v="9"/>
    <d v="2021-03-27T00:00:00"/>
    <x v="4"/>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x v="1"/>
    <s v="Strategy reveal their perform official change."/>
    <x v="0"/>
    <s v="Social media"/>
    <d v="2023-06-01T11:49:22"/>
    <d v="2023-06-01T10:56:22"/>
    <x v="4"/>
    <x v="5"/>
    <x v="0"/>
    <x v="1"/>
    <x v="1"/>
    <x v="1"/>
    <n v="0.26874999999999999"/>
  </r>
  <r>
    <n v="5651"/>
    <s v="Mike Harris"/>
    <s v="richard82@example.net"/>
    <n v="49"/>
    <s v="Female"/>
    <x v="17"/>
    <d v="2021-06-19T00:00:00"/>
    <x v="4"/>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x v="1"/>
    <s v="Test yard poor old organization such dinner."/>
    <x v="3"/>
    <s v="Email"/>
    <d v="2023-06-01T21:31:24"/>
    <d v="2023-06-01T02:06:24"/>
    <x v="5"/>
    <x v="7"/>
    <x v="8"/>
    <x v="1"/>
    <x v="1"/>
    <x v="1"/>
    <n v="0.23125000000000001"/>
  </r>
  <r>
    <n v="5652"/>
    <s v="Christopher Lang"/>
    <s v="snydersheryl@example.org"/>
    <n v="60"/>
    <s v="Female"/>
    <x v="8"/>
    <d v="2021-01-19T00:00:00"/>
    <x v="0"/>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x v="0"/>
    <m/>
    <x v="0"/>
    <s v="Email"/>
    <d v="2023-06-01T01:38:25"/>
    <m/>
    <x v="0"/>
    <x v="2"/>
    <x v="6"/>
    <x v="0"/>
    <x v="0"/>
    <x v="0"/>
    <n v="0.73124999999999996"/>
  </r>
  <r>
    <n v="5653"/>
    <s v="Kenneth Parrish"/>
    <s v="jason31@example.net"/>
    <n v="29"/>
    <s v="Female"/>
    <x v="14"/>
    <d v="2020-09-26T00:00:00"/>
    <x v="4"/>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x v="0"/>
    <m/>
    <x v="1"/>
    <s v="Email"/>
    <d v="2023-06-01T12:18:26"/>
    <m/>
    <x v="0"/>
    <x v="2"/>
    <x v="9"/>
    <x v="1"/>
    <x v="0"/>
    <x v="0"/>
    <n v="0.61250000000000004"/>
  </r>
  <r>
    <n v="5654"/>
    <s v="Tom Hunt"/>
    <s v="bstevenson@example.net"/>
    <n v="32"/>
    <s v="Male"/>
    <x v="11"/>
    <d v="2021-04-27T00:00:00"/>
    <x v="4"/>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x v="2"/>
    <m/>
    <x v="3"/>
    <s v="Email"/>
    <m/>
    <m/>
    <x v="0"/>
    <x v="2"/>
    <x v="11"/>
    <x v="1"/>
    <x v="0"/>
    <x v="1"/>
    <n v="0.65"/>
  </r>
  <r>
    <n v="5655"/>
    <s v="Jacob Robinson"/>
    <s v="lopezrichard@example.org"/>
    <n v="30"/>
    <s v="Female"/>
    <x v="5"/>
    <d v="2021-08-16T00:00:00"/>
    <x v="2"/>
    <s v="Payment issue"/>
    <s v="I'm having an issue with the {product_purchased}. Please assist. I've noticed a peculiar error message popping up on my {product_purchased} screen. It says '{error_message}'. What does it mean?"/>
    <x v="2"/>
    <m/>
    <x v="0"/>
    <s v="Email"/>
    <m/>
    <m/>
    <x v="0"/>
    <x v="2"/>
    <x v="5"/>
    <x v="0"/>
    <x v="0"/>
    <x v="1"/>
    <n v="0.64375000000000004"/>
  </r>
  <r>
    <n v="5656"/>
    <s v="Phillip Robinson"/>
    <s v="julie28@example.com"/>
    <n v="47"/>
    <s v="Male"/>
    <x v="38"/>
    <d v="2020-04-29T00:00:00"/>
    <x v="0"/>
    <s v="Peripheral compatibility"/>
    <s v="I'm having an issue with the {product_purchased}. Please assist. https://t.co/nQ0eH4ZdUJâ€”_x000a__x000a_#Gamergate (@SethAJ) February 21, 2017 I've tried troubleshooting steps mentioned in the user manual, but the issue persists."/>
    <x v="0"/>
    <m/>
    <x v="3"/>
    <s v="Chat"/>
    <d v="2023-06-01T18:14:30"/>
    <m/>
    <x v="0"/>
    <x v="3"/>
    <x v="11"/>
    <x v="1"/>
    <x v="0"/>
    <x v="0"/>
    <n v="0.24374999999999999"/>
  </r>
  <r>
    <n v="5657"/>
    <s v="Danielle Carpenter"/>
    <s v="deborah06@example.org"/>
    <n v="66"/>
    <s v="Other"/>
    <x v="20"/>
    <d v="2020-01-20T00:00:00"/>
    <x v="3"/>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x v="2"/>
    <m/>
    <x v="1"/>
    <s v="Phone"/>
    <m/>
    <m/>
    <x v="0"/>
    <x v="5"/>
    <x v="6"/>
    <x v="1"/>
    <x v="0"/>
    <x v="1"/>
    <n v="0.21249999999999999"/>
  </r>
  <r>
    <n v="5658"/>
    <s v="Brandon Rhodes"/>
    <s v="susan46@example.org"/>
    <n v="52"/>
    <s v="Male"/>
    <x v="34"/>
    <d v="2021-11-29T00:00:00"/>
    <x v="2"/>
    <s v="Payment issue"/>
    <s v="I'm having an issue with the {product_purchased}. Please assist._x000a__x000a_SOUTH GINGRICH - 3-3/4 1/4 inch BSA. This one was $50.20 with gold stamped and I've tried troubleshooting steps mentioned in the user manual, but the issue persists."/>
    <x v="1"/>
    <s v="Past despite figure child task only color too."/>
    <x v="0"/>
    <s v="Phone"/>
    <d v="2023-06-01T17:06:33"/>
    <d v="2023-06-01T10:05:33"/>
    <x v="4"/>
    <x v="2"/>
    <x v="3"/>
    <x v="1"/>
    <x v="1"/>
    <x v="1"/>
    <n v="0.6"/>
  </r>
  <r>
    <n v="5659"/>
    <s v="Monique Jimenez"/>
    <s v="nmartinez@example.net"/>
    <n v="26"/>
    <s v="Male"/>
    <x v="5"/>
    <d v="2021-07-01T00:00:00"/>
    <x v="2"/>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x v="2"/>
    <m/>
    <x v="0"/>
    <s v="Chat"/>
    <m/>
    <m/>
    <x v="0"/>
    <x v="3"/>
    <x v="2"/>
    <x v="0"/>
    <x v="0"/>
    <x v="1"/>
    <n v="0.23749999999999999"/>
  </r>
  <r>
    <n v="5660"/>
    <s v="James Hudson"/>
    <s v="smills@example.com"/>
    <n v="54"/>
    <s v="Female"/>
    <x v="27"/>
    <d v="2021-03-25T00:00:00"/>
    <x v="2"/>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x v="2"/>
    <m/>
    <x v="2"/>
    <s v="Email"/>
    <m/>
    <m/>
    <x v="0"/>
    <x v="9"/>
    <x v="0"/>
    <x v="0"/>
    <x v="0"/>
    <x v="1"/>
    <n v="0.23749999999999999"/>
  </r>
  <r>
    <n v="5661"/>
    <s v="Robin Lopez"/>
    <s v="kelly21@example.net"/>
    <n v="38"/>
    <s v="Male"/>
    <x v="33"/>
    <d v="2021-03-25T00:00:00"/>
    <x v="1"/>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x v="2"/>
    <m/>
    <x v="1"/>
    <s v="Phone"/>
    <m/>
    <m/>
    <x v="0"/>
    <x v="6"/>
    <x v="0"/>
    <x v="1"/>
    <x v="0"/>
    <x v="1"/>
    <n v="0.47499999999999998"/>
  </r>
  <r>
    <n v="5662"/>
    <s v="Kimberly Baker"/>
    <s v="lpeters@example.net"/>
    <n v="70"/>
    <s v="Female"/>
    <x v="6"/>
    <d v="2020-02-04T00:00:00"/>
    <x v="2"/>
    <s v="Product setup"/>
    <s v="I'm having an issue with the {product_purchased}. Please assist. I've tried troubleshooting steps mentioned in the user manual, but the issue persists."/>
    <x v="0"/>
    <m/>
    <x v="0"/>
    <s v="Chat"/>
    <d v="2023-06-01T03:05:38"/>
    <m/>
    <x v="0"/>
    <x v="8"/>
    <x v="4"/>
    <x v="0"/>
    <x v="0"/>
    <x v="0"/>
    <n v="0.20624999999999999"/>
  </r>
  <r>
    <n v="5663"/>
    <s v="Stephanie Roberts"/>
    <s v="akirby@example.org"/>
    <n v="57"/>
    <s v="Female"/>
    <x v="26"/>
    <d v="2020-08-15T00:00:00"/>
    <x v="4"/>
    <s v="Payment issue"/>
    <s v="I'm having an issue with the {product_purchased}. Please assist. I've recently updated the firmware of my {product_purchased}, and the issue started happening afterward. Could it be related to the update?"/>
    <x v="1"/>
    <s v="Sit physical home where."/>
    <x v="3"/>
    <s v="Email"/>
    <d v="2023-06-01T11:24:38"/>
    <d v="2023-06-01T22:55:38"/>
    <x v="4"/>
    <x v="4"/>
    <x v="5"/>
    <x v="1"/>
    <x v="1"/>
    <x v="1"/>
    <n v="0.42499999999999999"/>
  </r>
  <r>
    <n v="5664"/>
    <s v="Mason Rodgers"/>
    <s v="qbrown@example.com"/>
    <n v="54"/>
    <s v="Other"/>
    <x v="0"/>
    <d v="2020-10-09T00:00:00"/>
    <x v="3"/>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x v="0"/>
    <m/>
    <x v="1"/>
    <s v="Email"/>
    <d v="2023-06-01T20:03:39"/>
    <m/>
    <x v="0"/>
    <x v="7"/>
    <x v="7"/>
    <x v="1"/>
    <x v="0"/>
    <x v="0"/>
    <n v="0.2"/>
  </r>
  <r>
    <n v="5665"/>
    <s v="Larry Lawrence"/>
    <s v="ffitzgerald@example.com"/>
    <n v="46"/>
    <s v="Male"/>
    <x v="33"/>
    <d v="2021-04-23T00:00:00"/>
    <x v="0"/>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x v="1"/>
    <s v="East degree with."/>
    <x v="2"/>
    <s v="Chat"/>
    <d v="2023-06-01T03:30:41"/>
    <d v="2023-06-01T20:30:41"/>
    <x v="4"/>
    <x v="6"/>
    <x v="11"/>
    <x v="1"/>
    <x v="1"/>
    <x v="1"/>
    <n v="0.53125"/>
  </r>
  <r>
    <n v="5666"/>
    <s v="Jessica George"/>
    <s v="edwardhaas@example.org"/>
    <n v="25"/>
    <s v="Male"/>
    <x v="17"/>
    <d v="2021-01-21T00:00:00"/>
    <x v="3"/>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x v="1"/>
    <s v="Politics according poor blood concern road great."/>
    <x v="0"/>
    <s v="Phone"/>
    <d v="2023-06-01T14:42:43"/>
    <d v="2023-06-01T16:07:43"/>
    <x v="3"/>
    <x v="8"/>
    <x v="6"/>
    <x v="1"/>
    <x v="1"/>
    <x v="1"/>
    <n v="0.25624999999999998"/>
  </r>
  <r>
    <n v="5667"/>
    <s v="Joseph Rose"/>
    <s v="tammy38@example.com"/>
    <n v="24"/>
    <s v="Other"/>
    <x v="26"/>
    <d v="2020-03-19T00:00:00"/>
    <x v="1"/>
    <s v="Peripheral compatibility"/>
    <s v="I'm having an issue with the {product_purchased}. Please assist. The issue I'm facing is intermittent. Sometimes it works fine, but other times it acts up unexpectedly."/>
    <x v="0"/>
    <m/>
    <x v="1"/>
    <s v="Chat"/>
    <d v="2023-06-01T13:48:43"/>
    <m/>
    <x v="0"/>
    <x v="1"/>
    <x v="0"/>
    <x v="1"/>
    <x v="0"/>
    <x v="0"/>
    <n v="0.63124999999999998"/>
  </r>
  <r>
    <n v="5668"/>
    <s v="Kimberly Cervantes"/>
    <s v="harrisgeorge@example.com"/>
    <n v="19"/>
    <s v="Female"/>
    <x v="6"/>
    <d v="2020-09-15T00:00:00"/>
    <x v="1"/>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x v="1"/>
    <s v="Available enjoy address usually long throughout arrive five."/>
    <x v="2"/>
    <s v="Social media"/>
    <d v="2023-06-01T05:34:45"/>
    <d v="2023-06-01T04:29:45"/>
    <x v="3"/>
    <x v="2"/>
    <x v="9"/>
    <x v="1"/>
    <x v="1"/>
    <x v="1"/>
    <n v="0.61250000000000004"/>
  </r>
  <r>
    <n v="5669"/>
    <s v="Melinda Edwards"/>
    <s v="gloveramanda@example.com"/>
    <n v="50"/>
    <s v="Female"/>
    <x v="0"/>
    <d v="2020-10-15T00:00:00"/>
    <x v="0"/>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x v="1"/>
    <s v="Various attack there according to citizen."/>
    <x v="1"/>
    <s v="Phone"/>
    <d v="2023-06-01T03:06:47"/>
    <d v="2023-06-01T19:11:47"/>
    <x v="3"/>
    <x v="6"/>
    <x v="7"/>
    <x v="1"/>
    <x v="1"/>
    <x v="1"/>
    <n v="0.48749999999999999"/>
  </r>
  <r>
    <n v="5670"/>
    <s v="Abigail Kennedy"/>
    <s v="millerjennifer@example.org"/>
    <n v="31"/>
    <s v="Female"/>
    <x v="2"/>
    <d v="2021-06-06T00:00:00"/>
    <x v="4"/>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x v="0"/>
    <m/>
    <x v="1"/>
    <s v="Social media"/>
    <d v="2023-06-01T11:16:48"/>
    <m/>
    <x v="0"/>
    <x v="0"/>
    <x v="8"/>
    <x v="1"/>
    <x v="0"/>
    <x v="0"/>
    <n v="0.84375"/>
  </r>
  <r>
    <n v="5671"/>
    <s v="Suzanne Peters"/>
    <s v="krose@example.net"/>
    <n v="42"/>
    <s v="Male"/>
    <x v="8"/>
    <d v="2021-11-19T00:00:00"/>
    <x v="3"/>
    <s v="Delivery problem"/>
    <s v="I'm having an issue with the {product_purchased}. Please assist. I've noticed a peculiar error message popping up on my {product_purchased} screen. It says '{error_message}'. What does it mean?"/>
    <x v="1"/>
    <s v="Image item argue may look growth task."/>
    <x v="2"/>
    <s v="Email"/>
    <d v="2023-06-01T22:37:48"/>
    <d v="2023-06-01T21:04:48"/>
    <x v="4"/>
    <x v="2"/>
    <x v="3"/>
    <x v="1"/>
    <x v="1"/>
    <x v="1"/>
    <n v="0.6"/>
  </r>
  <r>
    <n v="5672"/>
    <s v="Eric May"/>
    <s v="bcollier@example.com"/>
    <n v="55"/>
    <s v="Other"/>
    <x v="9"/>
    <d v="2020-11-01T00:00:00"/>
    <x v="1"/>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x v="1"/>
    <s v="Policy long color left television provide."/>
    <x v="1"/>
    <s v="Chat"/>
    <d v="2023-06-01T23:17:49"/>
    <d v="2023-06-01T17:49:49"/>
    <x v="1"/>
    <x v="0"/>
    <x v="3"/>
    <x v="1"/>
    <x v="1"/>
    <x v="1"/>
    <n v="0.9375"/>
  </r>
  <r>
    <n v="5673"/>
    <s v="Brooke Foster"/>
    <s v="jasonsmith@example.net"/>
    <n v="38"/>
    <s v="Male"/>
    <x v="25"/>
    <d v="2020-07-28T00:00:00"/>
    <x v="4"/>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x v="0"/>
    <m/>
    <x v="0"/>
    <s v="Social media"/>
    <d v="2023-06-01T13:38:51"/>
    <m/>
    <x v="0"/>
    <x v="4"/>
    <x v="2"/>
    <x v="0"/>
    <x v="0"/>
    <x v="0"/>
    <n v="0.43125000000000002"/>
  </r>
  <r>
    <n v="5674"/>
    <s v="Kelly Velasquez"/>
    <s v="laneblake@example.org"/>
    <n v="45"/>
    <s v="Male"/>
    <x v="12"/>
    <d v="2020-05-06T00:00:00"/>
    <x v="1"/>
    <s v="Account access"/>
    <s v="I'm having an issue with the {product_purchased}. Please assist. Please contact me at [email protected] I've checked for software updates, and my {product_purchased} is already running the latest version."/>
    <x v="1"/>
    <s v="Good because sister."/>
    <x v="0"/>
    <s v="Phone"/>
    <d v="2023-06-01T16:53:52"/>
    <d v="2023-06-01T08:12:52"/>
    <x v="2"/>
    <x v="5"/>
    <x v="1"/>
    <x v="1"/>
    <x v="1"/>
    <x v="1"/>
    <n v="0.26874999999999999"/>
  </r>
  <r>
    <n v="5675"/>
    <s v="Michael Sanchez"/>
    <s v="rosariomark@example.com"/>
    <n v="56"/>
    <s v="Male"/>
    <x v="16"/>
    <d v="2020-09-16T00:00:00"/>
    <x v="0"/>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x v="2"/>
    <m/>
    <x v="2"/>
    <s v="Phone"/>
    <m/>
    <m/>
    <x v="0"/>
    <x v="2"/>
    <x v="9"/>
    <x v="0"/>
    <x v="0"/>
    <x v="1"/>
    <n v="0.61250000000000004"/>
  </r>
  <r>
    <n v="5676"/>
    <s v="Karen Ford"/>
    <s v="xwatson@example.com"/>
    <n v="21"/>
    <s v="Female"/>
    <x v="10"/>
    <d v="2020-08-08T00:00:00"/>
    <x v="1"/>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x v="1"/>
    <s v="Indicate history share product involve suggest site."/>
    <x v="1"/>
    <s v="Email"/>
    <d v="2023-06-01T07:27:56"/>
    <d v="2023-06-01T06:43:56"/>
    <x v="2"/>
    <x v="6"/>
    <x v="5"/>
    <x v="1"/>
    <x v="1"/>
    <x v="1"/>
    <n v="0.41875000000000001"/>
  </r>
  <r>
    <n v="5677"/>
    <s v="David Lawrence"/>
    <s v="dking@example.org"/>
    <n v="24"/>
    <s v="Other"/>
    <x v="13"/>
    <d v="2021-01-04T00:00:00"/>
    <x v="4"/>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x v="0"/>
    <m/>
    <x v="3"/>
    <s v="Chat"/>
    <d v="2023-06-01T05:14:58"/>
    <m/>
    <x v="0"/>
    <x v="6"/>
    <x v="6"/>
    <x v="1"/>
    <x v="0"/>
    <x v="0"/>
    <n v="0.35"/>
  </r>
  <r>
    <n v="5678"/>
    <s v="Amanda Wiggins"/>
    <s v="payneeric@example.com"/>
    <n v="26"/>
    <s v="Female"/>
    <x v="15"/>
    <d v="2020-02-05T00:00:00"/>
    <x v="3"/>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x v="2"/>
    <m/>
    <x v="1"/>
    <s v="Social media"/>
    <m/>
    <m/>
    <x v="0"/>
    <x v="0"/>
    <x v="4"/>
    <x v="1"/>
    <x v="0"/>
    <x v="1"/>
    <n v="0.9375"/>
  </r>
  <r>
    <n v="5679"/>
    <s v="Crystal Preston"/>
    <s v="brian47@example.net"/>
    <n v="51"/>
    <s v="Female"/>
    <x v="34"/>
    <d v="2021-11-12T00:00:00"/>
    <x v="0"/>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x v="1"/>
    <s v="Will western night executive movie two."/>
    <x v="1"/>
    <s v="Social media"/>
    <d v="2023-06-01T22:44:00"/>
    <d v="2023-06-01T15:14:00"/>
    <x v="3"/>
    <x v="4"/>
    <x v="3"/>
    <x v="1"/>
    <x v="1"/>
    <x v="1"/>
    <n v="0.41875000000000001"/>
  </r>
  <r>
    <n v="5680"/>
    <s v="Donald Houston"/>
    <s v="kleon@example.org"/>
    <n v="45"/>
    <s v="Female"/>
    <x v="24"/>
    <d v="2021-12-18T00:00:00"/>
    <x v="4"/>
    <s v="Product compatibility"/>
    <s v="I'm having an issue with the {product_purchased}. Please assist. I've already contacted customer support multiple times, but the issue remains unresolved."/>
    <x v="2"/>
    <m/>
    <x v="0"/>
    <s v="Email"/>
    <m/>
    <m/>
    <x v="0"/>
    <x v="4"/>
    <x v="10"/>
    <x v="0"/>
    <x v="0"/>
    <x v="1"/>
    <n v="0.41875000000000001"/>
  </r>
  <r>
    <n v="5681"/>
    <s v="Austin Thomas"/>
    <s v="michaellutz@example.com"/>
    <n v="20"/>
    <s v="Other"/>
    <x v="26"/>
    <d v="2020-02-08T00:00:00"/>
    <x v="2"/>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x v="0"/>
    <m/>
    <x v="3"/>
    <s v="Chat"/>
    <d v="2023-06-01T08:21:01"/>
    <m/>
    <x v="0"/>
    <x v="6"/>
    <x v="4"/>
    <x v="1"/>
    <x v="0"/>
    <x v="0"/>
    <n v="0.39374999999999999"/>
  </r>
  <r>
    <n v="5682"/>
    <s v="Taylor Murray"/>
    <s v="stacy05@example.net"/>
    <n v="44"/>
    <s v="Female"/>
    <x v="15"/>
    <d v="2020-02-12T00:00:00"/>
    <x v="3"/>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x v="1"/>
    <s v="After risk then executive kind figure sit necessary."/>
    <x v="0"/>
    <s v="Email"/>
    <d v="2023-06-01T18:53:02"/>
    <d v="2023-06-01T14:11:02"/>
    <x v="4"/>
    <x v="10"/>
    <x v="4"/>
    <x v="1"/>
    <x v="1"/>
    <x v="1"/>
    <n v="0.22500000000000001"/>
  </r>
  <r>
    <n v="5683"/>
    <s v="Vickie Nash"/>
    <s v="elizabethpearson@example.net"/>
    <n v="24"/>
    <s v="Female"/>
    <x v="23"/>
    <d v="2020-06-15T00:00:00"/>
    <x v="4"/>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x v="0"/>
    <m/>
    <x v="2"/>
    <s v="Email"/>
    <d v="2023-06-01T12:52:03"/>
    <m/>
    <x v="0"/>
    <x v="0"/>
    <x v="8"/>
    <x v="1"/>
    <x v="0"/>
    <x v="0"/>
    <n v="0.84375"/>
  </r>
  <r>
    <n v="5684"/>
    <s v="Hannah Davis"/>
    <s v="noahpaul@example.net"/>
    <n v="64"/>
    <s v="Male"/>
    <x v="21"/>
    <d v="2021-02-16T00:00:00"/>
    <x v="3"/>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x v="1"/>
    <s v="Benefit worry short issue in fast short."/>
    <x v="3"/>
    <s v="Chat"/>
    <d v="2023-06-01T11:04:05"/>
    <d v="2023-06-01T22:26:05"/>
    <x v="5"/>
    <x v="5"/>
    <x v="4"/>
    <x v="1"/>
    <x v="1"/>
    <x v="1"/>
    <n v="0.1875"/>
  </r>
  <r>
    <n v="5685"/>
    <s v="Tony Mitchell"/>
    <s v="rachel87@example.org"/>
    <n v="22"/>
    <s v="Male"/>
    <x v="23"/>
    <d v="2020-03-19T00:00:00"/>
    <x v="4"/>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x v="1"/>
    <s v="Particularly real occur director."/>
    <x v="2"/>
    <s v="Chat"/>
    <d v="2023-06-01T17:35:07"/>
    <d v="2023-06-01T08:03:07"/>
    <x v="3"/>
    <x v="9"/>
    <x v="0"/>
    <x v="1"/>
    <x v="1"/>
    <x v="1"/>
    <n v="0.23749999999999999"/>
  </r>
  <r>
    <n v="5686"/>
    <s v="Jesse Holland"/>
    <s v="gomezjulie@example.com"/>
    <n v="65"/>
    <s v="Male"/>
    <x v="38"/>
    <d v="2020-09-08T00:00:00"/>
    <x v="1"/>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x v="0"/>
    <m/>
    <x v="1"/>
    <s v="Social media"/>
    <d v="2023-06-01T18:23:08"/>
    <m/>
    <x v="0"/>
    <x v="2"/>
    <x v="9"/>
    <x v="1"/>
    <x v="0"/>
    <x v="0"/>
    <n v="0.61250000000000004"/>
  </r>
  <r>
    <n v="5687"/>
    <s v="Jacob Frank"/>
    <s v="caseybecker@example.com"/>
    <n v="54"/>
    <s v="Other"/>
    <x v="21"/>
    <d v="2020-01-28T00:00:00"/>
    <x v="0"/>
    <s v="Product recommendation"/>
    <s v="I'm having an issue with the {product_purchased}. Please assist. $14.95 will add $5 / purchase $14.95._x000a__x000a_Price: $6.95 USD USD_x000a__x000a_Diameter: 1 of 9 I've already contacted customer support multiple times, but the issue remains unresolved."/>
    <x v="1"/>
    <s v="Work condition front affect town concern guy."/>
    <x v="2"/>
    <s v="Chat"/>
    <d v="2023-06-01T03:12:10"/>
    <d v="2023-06-01T14:10:10"/>
    <x v="5"/>
    <x v="2"/>
    <x v="6"/>
    <x v="1"/>
    <x v="1"/>
    <x v="1"/>
    <n v="0.73124999999999996"/>
  </r>
  <r>
    <n v="5688"/>
    <s v="Tiffany Dyer"/>
    <s v="teresabutler@example.net"/>
    <n v="61"/>
    <s v="Male"/>
    <x v="15"/>
    <d v="2020-09-04T00:00:00"/>
    <x v="3"/>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x v="2"/>
    <m/>
    <x v="3"/>
    <s v="Social media"/>
    <m/>
    <m/>
    <x v="0"/>
    <x v="1"/>
    <x v="9"/>
    <x v="1"/>
    <x v="0"/>
    <x v="1"/>
    <n v="0.73124999999999996"/>
  </r>
  <r>
    <n v="5689"/>
    <s v="Lori Hess"/>
    <s v="christopherschwartz@example.org"/>
    <n v="18"/>
    <s v="Female"/>
    <x v="40"/>
    <d v="2021-04-26T00:00:00"/>
    <x v="1"/>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x v="0"/>
    <m/>
    <x v="3"/>
    <s v="Phone"/>
    <d v="2023-06-01T22:31:14"/>
    <m/>
    <x v="0"/>
    <x v="7"/>
    <x v="11"/>
    <x v="1"/>
    <x v="0"/>
    <x v="0"/>
    <n v="0.23749999999999999"/>
  </r>
  <r>
    <n v="5690"/>
    <s v="Paul Gilbert"/>
    <s v="sthomas@example.org"/>
    <n v="20"/>
    <s v="Female"/>
    <x v="34"/>
    <d v="2021-11-21T00:00:00"/>
    <x v="4"/>
    <s v="Payment issue"/>
    <s v="I'm having an issue with the {product_purchased}. Please assist._x000a__x000a_0:30 - This article was last update at 10:17 pm 08/11/07 I've performed a factory reset on my {product_purchased}, hoping it would resolve the problem, but it didn't help."/>
    <x v="0"/>
    <m/>
    <x v="1"/>
    <s v="Social media"/>
    <d v="2023-06-01T19:03:15"/>
    <m/>
    <x v="0"/>
    <x v="2"/>
    <x v="3"/>
    <x v="1"/>
    <x v="0"/>
    <x v="0"/>
    <n v="0.6"/>
  </r>
  <r>
    <n v="5691"/>
    <s v="Bailey Moore"/>
    <s v="kristengarcia@example.net"/>
    <n v="46"/>
    <s v="Female"/>
    <x v="15"/>
    <d v="2020-10-05T00:00:00"/>
    <x v="3"/>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x v="0"/>
    <m/>
    <x v="1"/>
    <s v="Chat"/>
    <d v="2023-06-01T03:15:17"/>
    <m/>
    <x v="0"/>
    <x v="5"/>
    <x v="7"/>
    <x v="1"/>
    <x v="0"/>
    <x v="0"/>
    <n v="0.23749999999999999"/>
  </r>
  <r>
    <n v="5692"/>
    <s v="Daniel Baldwin"/>
    <s v="ysullivan@example.org"/>
    <n v="63"/>
    <s v="Other"/>
    <x v="0"/>
    <d v="2021-05-18T00:00:00"/>
    <x v="4"/>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x v="0"/>
    <m/>
    <x v="2"/>
    <s v="Phone"/>
    <d v="2023-06-01T15:39:17"/>
    <m/>
    <x v="0"/>
    <x v="4"/>
    <x v="1"/>
    <x v="1"/>
    <x v="0"/>
    <x v="0"/>
    <n v="0.36875000000000002"/>
  </r>
  <r>
    <n v="5693"/>
    <s v="Brian Clark"/>
    <s v="emaldonado@example.com"/>
    <n v="60"/>
    <s v="Female"/>
    <x v="36"/>
    <d v="2021-09-16T00:00:00"/>
    <x v="0"/>
    <s v="Account access"/>
    <s v="I'm having an issue with the {product_purchased}. Please assist._x000a__x000a_The item is currently under repair. The issue I'm facing is intermittent. Sometimes it works fine, but other times it acts up unexpectedly."/>
    <x v="0"/>
    <m/>
    <x v="3"/>
    <s v="Chat"/>
    <d v="2023-06-01T08:05:18"/>
    <m/>
    <x v="0"/>
    <x v="7"/>
    <x v="9"/>
    <x v="1"/>
    <x v="0"/>
    <x v="0"/>
    <n v="0.3"/>
  </r>
  <r>
    <n v="5694"/>
    <s v="Collin Sanchez"/>
    <s v="villanuevaedwin@example.org"/>
    <n v="43"/>
    <s v="Other"/>
    <x v="20"/>
    <d v="2020-01-21T00:00:00"/>
    <x v="0"/>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x v="1"/>
    <s v="Field police right."/>
    <x v="0"/>
    <s v="Chat"/>
    <d v="2023-06-01T08:55:19"/>
    <d v="2023-06-01T11:40:19"/>
    <x v="3"/>
    <x v="5"/>
    <x v="6"/>
    <x v="1"/>
    <x v="1"/>
    <x v="1"/>
    <n v="0.21249999999999999"/>
  </r>
  <r>
    <n v="5695"/>
    <s v="Sara Cox"/>
    <s v="lwest@example.net"/>
    <n v="24"/>
    <s v="Male"/>
    <x v="25"/>
    <d v="2020-03-06T00:00:00"/>
    <x v="1"/>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x v="1"/>
    <s v="Bit spring back."/>
    <x v="2"/>
    <s v="Chat"/>
    <d v="2023-06-01T17:49:20"/>
    <d v="2023-06-01T17:09:20"/>
    <x v="2"/>
    <x v="1"/>
    <x v="0"/>
    <x v="1"/>
    <x v="1"/>
    <x v="1"/>
    <n v="0.63124999999999998"/>
  </r>
  <r>
    <n v="5696"/>
    <s v="Brooke Long"/>
    <s v="david14@example.org"/>
    <n v="63"/>
    <s v="Female"/>
    <x v="39"/>
    <d v="2021-03-27T00:00:00"/>
    <x v="2"/>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x v="0"/>
    <m/>
    <x v="2"/>
    <s v="Phone"/>
    <d v="2023-06-01T07:23:20"/>
    <m/>
    <x v="0"/>
    <x v="9"/>
    <x v="0"/>
    <x v="1"/>
    <x v="0"/>
    <x v="0"/>
    <n v="0.23749999999999999"/>
  </r>
  <r>
    <n v="5697"/>
    <s v="Nina Bell"/>
    <s v="tannermaria@example.org"/>
    <n v="63"/>
    <s v="Male"/>
    <x v="8"/>
    <d v="2021-08-18T00:00:00"/>
    <x v="0"/>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x v="2"/>
    <m/>
    <x v="1"/>
    <s v="Chat"/>
    <m/>
    <m/>
    <x v="0"/>
    <x v="5"/>
    <x v="5"/>
    <x v="1"/>
    <x v="0"/>
    <x v="1"/>
    <n v="0.21875"/>
  </r>
  <r>
    <n v="5698"/>
    <s v="John Porter"/>
    <s v="meyerjason@example.com"/>
    <n v="42"/>
    <s v="Other"/>
    <x v="25"/>
    <d v="2021-01-28T00:00:00"/>
    <x v="0"/>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x v="2"/>
    <m/>
    <x v="0"/>
    <s v="Chat"/>
    <m/>
    <m/>
    <x v="0"/>
    <x v="6"/>
    <x v="6"/>
    <x v="0"/>
    <x v="0"/>
    <x v="1"/>
    <n v="0.35"/>
  </r>
  <r>
    <n v="5699"/>
    <s v="Joshua Quinn"/>
    <s v="greenejohn@example.net"/>
    <n v="69"/>
    <s v="Male"/>
    <x v="19"/>
    <d v="2021-07-20T00:00:00"/>
    <x v="1"/>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x v="0"/>
    <m/>
    <x v="0"/>
    <s v="Chat"/>
    <d v="2023-06-01T04:35:24"/>
    <m/>
    <x v="0"/>
    <x v="1"/>
    <x v="2"/>
    <x v="0"/>
    <x v="0"/>
    <x v="0"/>
    <n v="0.65"/>
  </r>
  <r>
    <n v="5700"/>
    <s v="Gary Cantu"/>
    <s v="armstrongerika@example.net"/>
    <n v="34"/>
    <s v="Female"/>
    <x v="27"/>
    <d v="2021-04-30T00:00:00"/>
    <x v="1"/>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x v="1"/>
    <s v="Agreement all response."/>
    <x v="1"/>
    <s v="Phone"/>
    <d v="2023-06-01T15:11:25"/>
    <d v="2023-06-01T11:23:25"/>
    <x v="4"/>
    <x v="6"/>
    <x v="11"/>
    <x v="1"/>
    <x v="1"/>
    <x v="1"/>
    <n v="0.53125"/>
  </r>
  <r>
    <n v="5701"/>
    <s v="Jacqueline Ward"/>
    <s v="kelliecummings@example.com"/>
    <n v="48"/>
    <s v="Male"/>
    <x v="23"/>
    <d v="2021-10-26T00:00:00"/>
    <x v="2"/>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x v="2"/>
    <m/>
    <x v="2"/>
    <s v="Social media"/>
    <m/>
    <m/>
    <x v="0"/>
    <x v="0"/>
    <x v="7"/>
    <x v="0"/>
    <x v="0"/>
    <x v="1"/>
    <n v="0.83750000000000002"/>
  </r>
  <r>
    <n v="5702"/>
    <s v="Andrew Rios"/>
    <s v="charlottefranklin@example.net"/>
    <n v="34"/>
    <s v="Female"/>
    <x v="7"/>
    <d v="2021-01-16T00:00:00"/>
    <x v="0"/>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x v="2"/>
    <m/>
    <x v="3"/>
    <s v="Chat"/>
    <m/>
    <m/>
    <x v="0"/>
    <x v="0"/>
    <x v="6"/>
    <x v="1"/>
    <x v="0"/>
    <x v="1"/>
    <n v="0.8"/>
  </r>
  <r>
    <n v="5703"/>
    <s v="Michael Gibbs"/>
    <s v="denise50@example.org"/>
    <n v="32"/>
    <s v="Male"/>
    <x v="37"/>
    <d v="2021-06-29T00:00:00"/>
    <x v="3"/>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x v="0"/>
    <m/>
    <x v="1"/>
    <s v="Social media"/>
    <d v="2023-06-01T16:16:29"/>
    <m/>
    <x v="0"/>
    <x v="8"/>
    <x v="8"/>
    <x v="1"/>
    <x v="0"/>
    <x v="0"/>
    <n v="0.19375000000000001"/>
  </r>
  <r>
    <n v="5704"/>
    <s v="Matthew Reyes"/>
    <s v="aaronwilliams@example.org"/>
    <n v="36"/>
    <s v="Male"/>
    <x v="18"/>
    <d v="2021-11-07T00:00:00"/>
    <x v="4"/>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x v="1"/>
    <s v="Despite follow see head."/>
    <x v="1"/>
    <s v="Email"/>
    <d v="2023-06-01T20:53:30"/>
    <d v="2023-06-01T20:22:30"/>
    <x v="2"/>
    <x v="5"/>
    <x v="3"/>
    <x v="1"/>
    <x v="1"/>
    <x v="1"/>
    <n v="0.15"/>
  </r>
  <r>
    <n v="5705"/>
    <s v="Megan Perez"/>
    <s v="williamsangela@example.com"/>
    <n v="30"/>
    <s v="Female"/>
    <x v="9"/>
    <d v="2020-09-06T00:00:00"/>
    <x v="2"/>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x v="0"/>
    <m/>
    <x v="1"/>
    <s v="Chat"/>
    <d v="2023-06-01T12:45:31"/>
    <m/>
    <x v="0"/>
    <x v="3"/>
    <x v="9"/>
    <x v="1"/>
    <x v="0"/>
    <x v="0"/>
    <n v="0.21249999999999999"/>
  </r>
  <r>
    <n v="5706"/>
    <s v="Robert Anderson"/>
    <s v="audreyanderson@example.org"/>
    <n v="67"/>
    <s v="Male"/>
    <x v="3"/>
    <d v="2020-06-27T00:00:00"/>
    <x v="2"/>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x v="1"/>
    <s v="Some sell reason law there responsibility I."/>
    <x v="1"/>
    <s v="Social media"/>
    <d v="2023-06-01T00:38:33"/>
    <d v="2023-06-01T04:26:33"/>
    <x v="3"/>
    <x v="8"/>
    <x v="8"/>
    <x v="1"/>
    <x v="1"/>
    <x v="1"/>
    <n v="0.19375000000000001"/>
  </r>
  <r>
    <n v="5707"/>
    <s v="Renee Hopkins"/>
    <s v="michaelbrown@example.net"/>
    <n v="67"/>
    <s v="Female"/>
    <x v="36"/>
    <d v="2021-06-24T00:00:00"/>
    <x v="3"/>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x v="0"/>
    <m/>
    <x v="1"/>
    <s v="Phone"/>
    <d v="2023-06-01T23:28:35"/>
    <m/>
    <x v="0"/>
    <x v="1"/>
    <x v="8"/>
    <x v="1"/>
    <x v="0"/>
    <x v="0"/>
    <n v="0.64375000000000004"/>
  </r>
  <r>
    <n v="5708"/>
    <s v="David Rich"/>
    <s v="billy46@example.com"/>
    <n v="29"/>
    <s v="Other"/>
    <x v="17"/>
    <d v="2021-03-27T00:00:00"/>
    <x v="0"/>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x v="2"/>
    <m/>
    <x v="1"/>
    <s v="Chat"/>
    <m/>
    <m/>
    <x v="0"/>
    <x v="0"/>
    <x v="0"/>
    <x v="1"/>
    <x v="0"/>
    <x v="1"/>
    <n v="0.76875000000000004"/>
  </r>
  <r>
    <n v="5709"/>
    <s v="Ricky Garner"/>
    <s v="daniel54@example.net"/>
    <n v="62"/>
    <s v="Male"/>
    <x v="36"/>
    <d v="2020-11-29T00:00:00"/>
    <x v="0"/>
    <s v="Battery life"/>
    <s v="I'm having an issue with the {product_purchased}. Please assist. I'm not sure if this issue is specific to my device or if others have reported similar problems."/>
    <x v="0"/>
    <m/>
    <x v="0"/>
    <s v="Chat"/>
    <d v="2023-06-01T00:42:37"/>
    <m/>
    <x v="4"/>
    <x v="0"/>
    <x v="3"/>
    <x v="0"/>
    <x v="0"/>
    <x v="0"/>
    <n v="0.9375"/>
  </r>
  <r>
    <n v="5710"/>
    <s v="Amy Turner"/>
    <s v="ylee@example.org"/>
    <n v="62"/>
    <s v="Male"/>
    <x v="38"/>
    <d v="2021-08-03T00:00:00"/>
    <x v="0"/>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x v="2"/>
    <m/>
    <x v="3"/>
    <s v="Social media"/>
    <m/>
    <m/>
    <x v="0"/>
    <x v="4"/>
    <x v="5"/>
    <x v="1"/>
    <x v="0"/>
    <x v="1"/>
    <n v="0.42499999999999999"/>
  </r>
  <r>
    <n v="5711"/>
    <s v="Tyrone Lamb"/>
    <s v="nicolesullivan@example.net"/>
    <n v="56"/>
    <s v="Female"/>
    <x v="0"/>
    <d v="2020-05-23T00:00:00"/>
    <x v="0"/>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x v="2"/>
    <m/>
    <x v="1"/>
    <s v="Chat"/>
    <m/>
    <m/>
    <x v="0"/>
    <x v="0"/>
    <x v="1"/>
    <x v="1"/>
    <x v="0"/>
    <x v="1"/>
    <n v="0.80625000000000002"/>
  </r>
  <r>
    <n v="5712"/>
    <s v="Julie Anderson"/>
    <s v="uturner@example.com"/>
    <n v="62"/>
    <s v="Female"/>
    <x v="19"/>
    <d v="2020-08-19T00:00:00"/>
    <x v="0"/>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x v="0"/>
    <m/>
    <x v="2"/>
    <s v="Social media"/>
    <d v="2023-06-01T03:59:42"/>
    <m/>
    <x v="0"/>
    <x v="2"/>
    <x v="5"/>
    <x v="1"/>
    <x v="0"/>
    <x v="0"/>
    <n v="0.64375000000000004"/>
  </r>
  <r>
    <n v="5713"/>
    <s v="John Walters"/>
    <s v="destinyroberts@example.com"/>
    <n v="49"/>
    <s v="Female"/>
    <x v="10"/>
    <d v="2020-08-07T00:00:00"/>
    <x v="0"/>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x v="2"/>
    <m/>
    <x v="1"/>
    <s v="Social media"/>
    <m/>
    <m/>
    <x v="0"/>
    <x v="4"/>
    <x v="5"/>
    <x v="1"/>
    <x v="0"/>
    <x v="1"/>
    <n v="0.42499999999999999"/>
  </r>
  <r>
    <n v="5714"/>
    <s v="Karina Mcmahon"/>
    <s v="elizabethmanning@example.org"/>
    <n v="29"/>
    <s v="Other"/>
    <x v="7"/>
    <d v="2020-06-29T00:00:00"/>
    <x v="1"/>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x v="1"/>
    <s v="Report star big government bank understand fund."/>
    <x v="0"/>
    <s v="Chat"/>
    <d v="2023-06-01T05:03:45"/>
    <d v="2023-06-01T10:25:45"/>
    <x v="3"/>
    <x v="0"/>
    <x v="8"/>
    <x v="1"/>
    <x v="1"/>
    <x v="1"/>
    <n v="0.84375"/>
  </r>
  <r>
    <n v="5715"/>
    <s v="Elizabeth Davis"/>
    <s v="marshnicholas@example.net"/>
    <n v="34"/>
    <s v="Other"/>
    <x v="2"/>
    <d v="2021-03-06T00:00:00"/>
    <x v="4"/>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x v="2"/>
    <m/>
    <x v="1"/>
    <s v="Phone"/>
    <m/>
    <m/>
    <x v="0"/>
    <x v="2"/>
    <x v="0"/>
    <x v="1"/>
    <x v="0"/>
    <x v="1"/>
    <n v="0.64375000000000004"/>
  </r>
  <r>
    <n v="5716"/>
    <s v="William Hendricks"/>
    <s v="jeffsmith@example.net"/>
    <n v="35"/>
    <s v="Female"/>
    <x v="24"/>
    <d v="2021-02-25T00:00:00"/>
    <x v="4"/>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x v="1"/>
    <s v="Perhaps born place box ever particularly."/>
    <x v="3"/>
    <s v="Phone"/>
    <d v="2023-06-01T08:18:47"/>
    <d v="2023-06-01T10:08:47"/>
    <x v="1"/>
    <x v="0"/>
    <x v="4"/>
    <x v="1"/>
    <x v="1"/>
    <x v="1"/>
    <n v="0.9375"/>
  </r>
  <r>
    <n v="5717"/>
    <s v="Jerry Warren"/>
    <s v="eriksmith@example.net"/>
    <n v="57"/>
    <s v="Female"/>
    <x v="10"/>
    <d v="2020-01-16T00:00:00"/>
    <x v="4"/>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x v="1"/>
    <s v="Laugh available military event scientist subject window."/>
    <x v="0"/>
    <s v="Chat"/>
    <d v="2023-06-01T12:13:49"/>
    <d v="2023-06-01T21:15:49"/>
    <x v="2"/>
    <x v="0"/>
    <x v="6"/>
    <x v="1"/>
    <x v="1"/>
    <x v="1"/>
    <n v="0.8"/>
  </r>
  <r>
    <n v="5718"/>
    <s v="Amanda Simpson"/>
    <s v="llee@example.org"/>
    <n v="58"/>
    <s v="Other"/>
    <x v="1"/>
    <d v="2020-11-19T00:00:00"/>
    <x v="0"/>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x v="1"/>
    <s v="Authority west present rule."/>
    <x v="2"/>
    <s v="Phone"/>
    <d v="2023-06-01T18:17:51"/>
    <d v="2023-06-01T10:46:51"/>
    <x v="4"/>
    <x v="7"/>
    <x v="3"/>
    <x v="1"/>
    <x v="1"/>
    <x v="1"/>
    <n v="0.23125000000000001"/>
  </r>
  <r>
    <n v="5719"/>
    <s v="Patty Torres"/>
    <s v="greenejohn@example.com"/>
    <n v="38"/>
    <s v="Female"/>
    <x v="1"/>
    <d v="2021-05-27T00:00:00"/>
    <x v="0"/>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x v="0"/>
    <m/>
    <x v="3"/>
    <s v="Email"/>
    <d v="2023-06-01T05:49:52"/>
    <m/>
    <x v="0"/>
    <x v="0"/>
    <x v="1"/>
    <x v="1"/>
    <x v="0"/>
    <x v="0"/>
    <n v="0.80625000000000002"/>
  </r>
  <r>
    <n v="5720"/>
    <s v="Anthony Brown"/>
    <s v="johnsonarthur@example.com"/>
    <n v="30"/>
    <s v="Male"/>
    <x v="10"/>
    <d v="2020-04-17T00:00:00"/>
    <x v="1"/>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x v="2"/>
    <m/>
    <x v="1"/>
    <s v="Social media"/>
    <m/>
    <m/>
    <x v="0"/>
    <x v="0"/>
    <x v="11"/>
    <x v="1"/>
    <x v="0"/>
    <x v="1"/>
    <n v="0.875"/>
  </r>
  <r>
    <n v="5721"/>
    <s v="John Martin"/>
    <s v="johnsdavid@example.org"/>
    <n v="34"/>
    <s v="Female"/>
    <x v="19"/>
    <d v="2020-03-13T00:00:00"/>
    <x v="2"/>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x v="0"/>
    <m/>
    <x v="0"/>
    <s v="Social media"/>
    <d v="2023-06-01T01:44:56"/>
    <m/>
    <x v="0"/>
    <x v="9"/>
    <x v="0"/>
    <x v="0"/>
    <x v="0"/>
    <x v="0"/>
    <n v="0.23749999999999999"/>
  </r>
  <r>
    <n v="5722"/>
    <s v="Zoe Roberts"/>
    <s v="david61@example.org"/>
    <n v="21"/>
    <s v="Other"/>
    <x v="4"/>
    <d v="2021-07-01T00:00:00"/>
    <x v="4"/>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x v="1"/>
    <s v="Major government weight whole live."/>
    <x v="3"/>
    <s v="Social media"/>
    <d v="2023-06-01T22:58:58"/>
    <d v="2023-06-01T08:15:58"/>
    <x v="1"/>
    <x v="0"/>
    <x v="2"/>
    <x v="1"/>
    <x v="1"/>
    <x v="1"/>
    <n v="1.0687500000000001"/>
  </r>
  <r>
    <n v="5723"/>
    <s v="Christopher Adams"/>
    <s v="rileycarrie@example.com"/>
    <n v="60"/>
    <s v="Male"/>
    <x v="27"/>
    <d v="2020-09-19T00:00:00"/>
    <x v="2"/>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x v="1"/>
    <s v="Continue analysis doctor bad."/>
    <x v="1"/>
    <s v="Social media"/>
    <d v="2023-06-01T21:07:59"/>
    <d v="2023-06-01T19:11:59"/>
    <x v="1"/>
    <x v="3"/>
    <x v="9"/>
    <x v="1"/>
    <x v="1"/>
    <x v="1"/>
    <n v="0.21249999999999999"/>
  </r>
  <r>
    <n v="5724"/>
    <s v="Jennifer Robinson"/>
    <s v="nzavala@example.net"/>
    <n v="68"/>
    <s v="Other"/>
    <x v="8"/>
    <d v="2021-10-08T00:00:00"/>
    <x v="2"/>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x v="0"/>
    <m/>
    <x v="0"/>
    <s v="Chat"/>
    <d v="2023-06-01T15:25:00"/>
    <m/>
    <x v="0"/>
    <x v="2"/>
    <x v="7"/>
    <x v="0"/>
    <x v="0"/>
    <x v="0"/>
    <n v="0.7"/>
  </r>
  <r>
    <n v="5725"/>
    <s v="Christine Rush"/>
    <s v="andersonjohn@example.net"/>
    <n v="63"/>
    <s v="Female"/>
    <x v="7"/>
    <d v="2021-03-23T00:00:00"/>
    <x v="0"/>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x v="2"/>
    <m/>
    <x v="2"/>
    <s v="Phone"/>
    <m/>
    <m/>
    <x v="0"/>
    <x v="6"/>
    <x v="0"/>
    <x v="0"/>
    <x v="0"/>
    <x v="1"/>
    <n v="0.47499999999999998"/>
  </r>
  <r>
    <n v="5726"/>
    <s v="Lance Miller"/>
    <s v="bvincent@example.com"/>
    <n v="58"/>
    <s v="Female"/>
    <x v="37"/>
    <d v="2020-09-22T00:00:00"/>
    <x v="4"/>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x v="0"/>
    <m/>
    <x v="1"/>
    <s v="Social media"/>
    <d v="2023-06-01T21:41:02"/>
    <m/>
    <x v="0"/>
    <x v="4"/>
    <x v="9"/>
    <x v="1"/>
    <x v="0"/>
    <x v="0"/>
    <n v="0.46875"/>
  </r>
  <r>
    <n v="5727"/>
    <s v="Jessica Smith"/>
    <s v="whogan@example.org"/>
    <n v="58"/>
    <s v="Other"/>
    <x v="25"/>
    <d v="2020-02-18T00:00:00"/>
    <x v="3"/>
    <s v="Delivery problem"/>
    <s v="I'm having an issue with the {product_purchased}. Please assist. I've already contacted customer support multiple times, but the issue remains unresolved."/>
    <x v="1"/>
    <s v="Simple white between success choice close pressure great."/>
    <x v="1"/>
    <s v="Chat"/>
    <d v="2023-06-01T10:49:03"/>
    <d v="2023-06-01T03:20:03"/>
    <x v="1"/>
    <x v="1"/>
    <x v="4"/>
    <x v="1"/>
    <x v="1"/>
    <x v="1"/>
    <n v="0.70625000000000004"/>
  </r>
  <r>
    <n v="5728"/>
    <s v="Nancy Gonzalez"/>
    <s v="veronica06@example.com"/>
    <n v="46"/>
    <s v="Male"/>
    <x v="5"/>
    <d v="2020-01-03T00:00:00"/>
    <x v="4"/>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x v="2"/>
    <m/>
    <x v="0"/>
    <s v="Chat"/>
    <m/>
    <m/>
    <x v="0"/>
    <x v="4"/>
    <x v="6"/>
    <x v="0"/>
    <x v="0"/>
    <x v="1"/>
    <n v="0.51875000000000004"/>
  </r>
  <r>
    <n v="5729"/>
    <s v="Sarah Parks"/>
    <s v="latoya35@example.org"/>
    <n v="67"/>
    <s v="Other"/>
    <x v="41"/>
    <d v="2021-07-17T00:00:00"/>
    <x v="4"/>
    <s v="Hardware issue"/>
    <s v="I'm having an issue with the {product_purchased}. Please assist._x000a__x000a_1.6.1-2 Add an 'id' element to the product_purchased attribute of the package. Add &quot;id_id&quot; I've checked for any available software updates for my {product_purchased}, but there are none."/>
    <x v="2"/>
    <m/>
    <x v="2"/>
    <s v="Phone"/>
    <m/>
    <m/>
    <x v="0"/>
    <x v="0"/>
    <x v="2"/>
    <x v="0"/>
    <x v="0"/>
    <x v="1"/>
    <n v="1.0687500000000001"/>
  </r>
  <r>
    <n v="5730"/>
    <s v="Thomas Barnett"/>
    <s v="iball@example.net"/>
    <n v="59"/>
    <s v="Other"/>
    <x v="39"/>
    <d v="2020-07-25T00:00:00"/>
    <x v="1"/>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x v="1"/>
    <s v="At I worry least marriage."/>
    <x v="1"/>
    <s v="Phone"/>
    <d v="2023-06-01T23:21:08"/>
    <d v="2023-06-01T20:21:08"/>
    <x v="3"/>
    <x v="8"/>
    <x v="2"/>
    <x v="1"/>
    <x v="1"/>
    <x v="1"/>
    <n v="0.23749999999999999"/>
  </r>
  <r>
    <n v="5731"/>
    <s v="Cindy Klein"/>
    <s v="hawkinsannette@example.com"/>
    <n v="31"/>
    <s v="Female"/>
    <x v="19"/>
    <d v="2021-02-19T00:00:00"/>
    <x v="1"/>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x v="1"/>
    <s v="Everything throughout window exist enter main stand."/>
    <x v="1"/>
    <s v="Email"/>
    <d v="2023-06-01T07:04:10"/>
    <d v="2023-06-01T08:36:10"/>
    <x v="3"/>
    <x v="0"/>
    <x v="4"/>
    <x v="1"/>
    <x v="1"/>
    <x v="1"/>
    <n v="0.9375"/>
  </r>
  <r>
    <n v="5732"/>
    <s v="Jennifer Roberts"/>
    <s v="christine34@example.org"/>
    <n v="61"/>
    <s v="Male"/>
    <x v="34"/>
    <d v="2021-05-10T00:00:00"/>
    <x v="1"/>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x v="1"/>
    <s v="Mind no quite learn it."/>
    <x v="0"/>
    <s v="Chat"/>
    <d v="2023-06-01T04:45:12"/>
    <d v="2023-06-01T06:46:12"/>
    <x v="5"/>
    <x v="8"/>
    <x v="1"/>
    <x v="1"/>
    <x v="1"/>
    <x v="1"/>
    <n v="0.20624999999999999"/>
  </r>
  <r>
    <n v="5733"/>
    <s v="Heather Love"/>
    <s v="paul26@example.net"/>
    <n v="19"/>
    <s v="Female"/>
    <x v="30"/>
    <d v="2021-07-25T00:00:00"/>
    <x v="0"/>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x v="1"/>
    <s v="Page visit system become discover himself."/>
    <x v="2"/>
    <s v="Chat"/>
    <d v="2023-06-01T02:48:14"/>
    <d v="2023-06-01T06:06:14"/>
    <x v="1"/>
    <x v="0"/>
    <x v="2"/>
    <x v="1"/>
    <x v="1"/>
    <x v="1"/>
    <n v="1.0687500000000001"/>
  </r>
  <r>
    <n v="5734"/>
    <s v="Carol Preston"/>
    <s v="thomas42@example.org"/>
    <n v="58"/>
    <s v="Other"/>
    <x v="26"/>
    <d v="2020-06-14T00:00:00"/>
    <x v="2"/>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x v="2"/>
    <m/>
    <x v="2"/>
    <s v="Email"/>
    <m/>
    <m/>
    <x v="0"/>
    <x v="4"/>
    <x v="8"/>
    <x v="0"/>
    <x v="0"/>
    <x v="1"/>
    <n v="0.36249999999999999"/>
  </r>
  <r>
    <n v="5735"/>
    <s v="Amy Braun"/>
    <s v="michael99@example.org"/>
    <n v="61"/>
    <s v="Female"/>
    <x v="4"/>
    <d v="2021-12-12T00:00:00"/>
    <x v="0"/>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x v="0"/>
    <m/>
    <x v="0"/>
    <s v="Chat"/>
    <d v="2023-06-01T20:19:16"/>
    <m/>
    <x v="0"/>
    <x v="7"/>
    <x v="10"/>
    <x v="0"/>
    <x v="0"/>
    <x v="0"/>
    <n v="0.23125000000000001"/>
  </r>
  <r>
    <n v="5736"/>
    <s v="Jennifer Morris"/>
    <s v="sarahthornton@example.org"/>
    <n v="70"/>
    <s v="Male"/>
    <x v="1"/>
    <d v="2020-06-15T00:00:00"/>
    <x v="0"/>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x v="0"/>
    <m/>
    <x v="3"/>
    <s v="Chat"/>
    <d v="2023-06-01T05:55:18"/>
    <m/>
    <x v="0"/>
    <x v="3"/>
    <x v="8"/>
    <x v="1"/>
    <x v="0"/>
    <x v="0"/>
    <n v="0.19375000000000001"/>
  </r>
  <r>
    <n v="5737"/>
    <s v="Kimberly Porter"/>
    <s v="eross@example.org"/>
    <n v="70"/>
    <s v="Other"/>
    <x v="0"/>
    <d v="2020-11-26T00:00:00"/>
    <x v="2"/>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x v="1"/>
    <s v="Before class until property writer."/>
    <x v="1"/>
    <s v="Email"/>
    <d v="2023-06-01T21:12:19"/>
    <d v="2023-06-01T15:06:19"/>
    <x v="2"/>
    <x v="0"/>
    <x v="3"/>
    <x v="1"/>
    <x v="1"/>
    <x v="1"/>
    <n v="0.9375"/>
  </r>
  <r>
    <n v="5738"/>
    <s v="Beth Wright"/>
    <s v="carrie68@example.net"/>
    <n v="20"/>
    <s v="Male"/>
    <x v="34"/>
    <d v="2021-04-23T00:00:00"/>
    <x v="1"/>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x v="1"/>
    <s v="Individual position according type."/>
    <x v="2"/>
    <s v="Email"/>
    <d v="2023-06-01T14:49:21"/>
    <d v="2023-06-01T10:16:21"/>
    <x v="4"/>
    <x v="0"/>
    <x v="11"/>
    <x v="1"/>
    <x v="1"/>
    <x v="1"/>
    <n v="0.875"/>
  </r>
  <r>
    <n v="5739"/>
    <s v="Mrs. Diane Sandoval PhD"/>
    <s v="mayers@example.net"/>
    <n v="38"/>
    <s v="Other"/>
    <x v="3"/>
    <d v="2020-05-19T00:00:00"/>
    <x v="1"/>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x v="2"/>
    <m/>
    <x v="3"/>
    <s v="Chat"/>
    <m/>
    <m/>
    <x v="0"/>
    <x v="0"/>
    <x v="1"/>
    <x v="1"/>
    <x v="0"/>
    <x v="1"/>
    <n v="0.80625000000000002"/>
  </r>
  <r>
    <n v="5740"/>
    <s v="John Sutton"/>
    <s v="jenniferthornton@example.com"/>
    <n v="69"/>
    <s v="Male"/>
    <x v="7"/>
    <d v="2020-08-14T00:00:00"/>
    <x v="3"/>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x v="1"/>
    <s v="Town member either within meet without I."/>
    <x v="3"/>
    <s v="Social media"/>
    <d v="2023-06-01T08:20:25"/>
    <d v="2023-06-01T09:34:25"/>
    <x v="1"/>
    <x v="2"/>
    <x v="5"/>
    <x v="1"/>
    <x v="1"/>
    <x v="1"/>
    <n v="0.64375000000000004"/>
  </r>
  <r>
    <n v="5741"/>
    <s v="John Stephens"/>
    <s v="zbailey@example.org"/>
    <n v="51"/>
    <s v="Other"/>
    <x v="37"/>
    <d v="2020-08-23T00:00:00"/>
    <x v="2"/>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x v="1"/>
    <s v="Run cup play government."/>
    <x v="1"/>
    <s v="Email"/>
    <d v="2023-06-01T02:03:27"/>
    <d v="2023-06-01T20:45:27"/>
    <x v="2"/>
    <x v="2"/>
    <x v="5"/>
    <x v="1"/>
    <x v="1"/>
    <x v="1"/>
    <n v="0.64375000000000004"/>
  </r>
  <r>
    <n v="5742"/>
    <s v="Hunter Johnson"/>
    <s v="michael20@example.org"/>
    <n v="35"/>
    <s v="Other"/>
    <x v="18"/>
    <d v="2020-07-04T00:00:00"/>
    <x v="2"/>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x v="2"/>
    <m/>
    <x v="2"/>
    <s v="Social media"/>
    <m/>
    <m/>
    <x v="0"/>
    <x v="0"/>
    <x v="2"/>
    <x v="0"/>
    <x v="0"/>
    <x v="1"/>
    <n v="1.0687500000000001"/>
  </r>
  <r>
    <n v="5743"/>
    <s v="Anthony Lopez"/>
    <s v="twalker@example.org"/>
    <n v="40"/>
    <s v="Male"/>
    <x v="11"/>
    <d v="2021-05-24T00:00:00"/>
    <x v="3"/>
    <s v="Product compatibility"/>
    <s v="I'm having an issue with the {product_purchased}. Please assist. 1 2 3 4 5 6 7 Robertson's Fingers 1.25 - 2.25 Star - 2.50 - 1 6 - 7.00 - - $ The issue I'm facing is intermittent. Sometimes it works fine, but other times it acts up unexpectedly."/>
    <x v="0"/>
    <m/>
    <x v="1"/>
    <s v="Email"/>
    <d v="2023-06-01T07:56:29"/>
    <m/>
    <x v="0"/>
    <x v="0"/>
    <x v="1"/>
    <x v="1"/>
    <x v="0"/>
    <x v="0"/>
    <n v="0.80625000000000002"/>
  </r>
  <r>
    <n v="5744"/>
    <s v="David Taylor"/>
    <s v="amandaburton@example.net"/>
    <n v="32"/>
    <s v="Female"/>
    <x v="25"/>
    <d v="2021-07-08T00:00:00"/>
    <x v="0"/>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x v="1"/>
    <s v="Cell age air defense eight."/>
    <x v="0"/>
    <s v="Chat"/>
    <d v="2023-06-01T08:39:30"/>
    <d v="2023-06-01T11:36:30"/>
    <x v="1"/>
    <x v="6"/>
    <x v="2"/>
    <x v="1"/>
    <x v="1"/>
    <x v="1"/>
    <n v="0.47499999999999998"/>
  </r>
  <r>
    <n v="5745"/>
    <s v="Luis Williams"/>
    <s v="coreynunez@example.org"/>
    <n v="42"/>
    <s v="Male"/>
    <x v="16"/>
    <d v="2021-02-01T00:00:00"/>
    <x v="0"/>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x v="1"/>
    <s v="Economy age if else local customer."/>
    <x v="0"/>
    <s v="Email"/>
    <d v="2023-06-01T13:57:32"/>
    <d v="2023-06-01T19:56:32"/>
    <x v="1"/>
    <x v="10"/>
    <x v="4"/>
    <x v="1"/>
    <x v="1"/>
    <x v="1"/>
    <n v="0.22500000000000001"/>
  </r>
  <r>
    <n v="5746"/>
    <s v="Todd Zimmerman"/>
    <s v="reevesvanessa@example.org"/>
    <n v="30"/>
    <s v="Female"/>
    <x v="11"/>
    <d v="2020-09-10T00:00:00"/>
    <x v="4"/>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x v="0"/>
    <m/>
    <x v="0"/>
    <s v="Social media"/>
    <d v="2023-06-01T10:53:34"/>
    <m/>
    <x v="0"/>
    <x v="10"/>
    <x v="9"/>
    <x v="0"/>
    <x v="0"/>
    <x v="0"/>
    <n v="0.22500000000000001"/>
  </r>
  <r>
    <n v="5747"/>
    <s v="Troy Guzman"/>
    <s v="scott71@example.net"/>
    <n v="45"/>
    <s v="Male"/>
    <x v="17"/>
    <d v="2020-02-09T00:00:00"/>
    <x v="3"/>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x v="2"/>
    <m/>
    <x v="3"/>
    <s v="Chat"/>
    <m/>
    <m/>
    <x v="0"/>
    <x v="2"/>
    <x v="4"/>
    <x v="1"/>
    <x v="0"/>
    <x v="1"/>
    <n v="0.6875"/>
  </r>
  <r>
    <n v="5748"/>
    <s v="Ariana Howe"/>
    <s v="jeffreywalker@example.org"/>
    <n v="30"/>
    <s v="Female"/>
    <x v="9"/>
    <d v="2020-09-28T00:00:00"/>
    <x v="3"/>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x v="2"/>
    <m/>
    <x v="3"/>
    <s v="Phone"/>
    <m/>
    <m/>
    <x v="0"/>
    <x v="1"/>
    <x v="9"/>
    <x v="1"/>
    <x v="0"/>
    <x v="1"/>
    <n v="0.73124999999999996"/>
  </r>
  <r>
    <n v="5749"/>
    <s v="Edward Patterson"/>
    <s v="wilkersonseth@example.com"/>
    <n v="30"/>
    <s v="Other"/>
    <x v="24"/>
    <d v="2021-05-08T00:00:00"/>
    <x v="4"/>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x v="0"/>
    <m/>
    <x v="1"/>
    <s v="Phone"/>
    <d v="2023-06-01T13:20:38"/>
    <m/>
    <x v="0"/>
    <x v="1"/>
    <x v="1"/>
    <x v="1"/>
    <x v="0"/>
    <x v="0"/>
    <n v="0.71875"/>
  </r>
  <r>
    <n v="5750"/>
    <s v="Sarah Hunter"/>
    <s v="cynthia21@example.net"/>
    <n v="38"/>
    <s v="Male"/>
    <x v="23"/>
    <d v="2021-10-01T00:00:00"/>
    <x v="4"/>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x v="2"/>
    <m/>
    <x v="2"/>
    <s v="Email"/>
    <m/>
    <m/>
    <x v="0"/>
    <x v="5"/>
    <x v="7"/>
    <x v="0"/>
    <x v="0"/>
    <x v="1"/>
    <n v="0.23749999999999999"/>
  </r>
  <r>
    <n v="5751"/>
    <s v="Brianna Flores"/>
    <s v="ubryant@example.org"/>
    <n v="52"/>
    <s v="Male"/>
    <x v="0"/>
    <d v="2021-08-21T00:00:00"/>
    <x v="3"/>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x v="1"/>
    <s v="Enjoy simple ago provide policy."/>
    <x v="2"/>
    <s v="Social media"/>
    <d v="2023-06-01T18:55:41"/>
    <d v="2023-06-01T11:28:41"/>
    <x v="1"/>
    <x v="7"/>
    <x v="5"/>
    <x v="1"/>
    <x v="1"/>
    <x v="1"/>
    <n v="0.23749999999999999"/>
  </r>
  <r>
    <n v="5752"/>
    <s v="Dr. David Powers DVM"/>
    <s v="lindalynch@example.net"/>
    <n v="18"/>
    <s v="Other"/>
    <x v="22"/>
    <d v="2020-12-07T00:00:00"/>
    <x v="0"/>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x v="2"/>
    <m/>
    <x v="1"/>
    <s v="Phone"/>
    <m/>
    <m/>
    <x v="0"/>
    <x v="2"/>
    <x v="10"/>
    <x v="1"/>
    <x v="0"/>
    <x v="1"/>
    <n v="0.59375"/>
  </r>
  <r>
    <n v="5753"/>
    <s v="Patricia Pacheco"/>
    <s v="mitchellmaria@example.net"/>
    <n v="41"/>
    <s v="Male"/>
    <x v="12"/>
    <d v="2021-09-14T00:00:00"/>
    <x v="1"/>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x v="0"/>
    <m/>
    <x v="0"/>
    <s v="Email"/>
    <d v="2023-06-01T06:38:43"/>
    <m/>
    <x v="0"/>
    <x v="10"/>
    <x v="9"/>
    <x v="0"/>
    <x v="0"/>
    <x v="0"/>
    <n v="0.22500000000000001"/>
  </r>
  <r>
    <n v="5754"/>
    <s v="Craig Anthony"/>
    <s v="yreyes@example.com"/>
    <n v="35"/>
    <s v="Female"/>
    <x v="38"/>
    <d v="2021-08-10T00:00:00"/>
    <x v="0"/>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x v="2"/>
    <m/>
    <x v="2"/>
    <s v="Chat"/>
    <m/>
    <m/>
    <x v="0"/>
    <x v="3"/>
    <x v="5"/>
    <x v="0"/>
    <x v="0"/>
    <x v="1"/>
    <n v="0.24374999999999999"/>
  </r>
  <r>
    <n v="5755"/>
    <s v="Jeremy Maldonado"/>
    <s v="erika34@example.org"/>
    <n v="22"/>
    <s v="Female"/>
    <x v="41"/>
    <d v="2021-02-08T00:00:00"/>
    <x v="1"/>
    <s v="Payment issue"/>
    <s v="I'm having an issue with the {product_purchased}. Please assist. I've tried using different cables, adapters, or peripherals with my {product_purchased}, but the issue persists."/>
    <x v="2"/>
    <m/>
    <x v="1"/>
    <s v="Email"/>
    <m/>
    <m/>
    <x v="0"/>
    <x v="10"/>
    <x v="4"/>
    <x v="1"/>
    <x v="0"/>
    <x v="1"/>
    <n v="0.22500000000000001"/>
  </r>
  <r>
    <n v="5756"/>
    <s v="Ronald Sloan"/>
    <s v="edwardwright@example.org"/>
    <n v="18"/>
    <s v="Male"/>
    <x v="41"/>
    <d v="2021-03-26T00:00:00"/>
    <x v="3"/>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x v="0"/>
    <m/>
    <x v="3"/>
    <s v="Phone"/>
    <d v="2023-06-01T11:08:47"/>
    <m/>
    <x v="0"/>
    <x v="7"/>
    <x v="0"/>
    <x v="1"/>
    <x v="0"/>
    <x v="0"/>
    <n v="0.20624999999999999"/>
  </r>
  <r>
    <n v="5757"/>
    <s v="Margaret Bell"/>
    <s v="fordanthony@example.org"/>
    <n v="67"/>
    <s v="Male"/>
    <x v="16"/>
    <d v="2020-08-18T00:00:00"/>
    <x v="1"/>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x v="2"/>
    <m/>
    <x v="2"/>
    <s v="Chat"/>
    <m/>
    <m/>
    <x v="0"/>
    <x v="3"/>
    <x v="5"/>
    <x v="0"/>
    <x v="0"/>
    <x v="1"/>
    <n v="0.24374999999999999"/>
  </r>
  <r>
    <n v="5758"/>
    <s v="Adrian Williams"/>
    <s v="martinezelizabeth@example.com"/>
    <n v="39"/>
    <s v="Male"/>
    <x v="9"/>
    <d v="2020-05-17T00:00:00"/>
    <x v="0"/>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x v="2"/>
    <m/>
    <x v="1"/>
    <s v="Social media"/>
    <m/>
    <m/>
    <x v="0"/>
    <x v="0"/>
    <x v="1"/>
    <x v="1"/>
    <x v="0"/>
    <x v="1"/>
    <n v="0.80625000000000002"/>
  </r>
  <r>
    <n v="5759"/>
    <s v="James Bryan"/>
    <s v="ryan19@example.com"/>
    <n v="38"/>
    <s v="Other"/>
    <x v="9"/>
    <d v="2020-04-23T00:00:00"/>
    <x v="0"/>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x v="1"/>
    <s v="News street power now avoid."/>
    <x v="3"/>
    <s v="Social media"/>
    <d v="2023-06-01T01:37:52"/>
    <d v="2023-06-01T00:47:52"/>
    <x v="3"/>
    <x v="10"/>
    <x v="11"/>
    <x v="1"/>
    <x v="1"/>
    <x v="1"/>
    <n v="0.20624999999999999"/>
  </r>
  <r>
    <n v="5760"/>
    <s v="Cynthia Cole"/>
    <s v="tiffanymoody@example.org"/>
    <n v="47"/>
    <s v="Female"/>
    <x v="18"/>
    <d v="2020-04-17T00:00:00"/>
    <x v="2"/>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x v="1"/>
    <s v="Future forward full win the think."/>
    <x v="1"/>
    <s v="Phone"/>
    <d v="2023-06-01T16:30:54"/>
    <d v="2023-06-01T04:43:54"/>
    <x v="5"/>
    <x v="4"/>
    <x v="11"/>
    <x v="1"/>
    <x v="1"/>
    <x v="1"/>
    <n v="0.42499999999999999"/>
  </r>
  <r>
    <n v="5761"/>
    <s v="Stephanie Wright"/>
    <s v="livingstontravis@example.com"/>
    <n v="28"/>
    <s v="Female"/>
    <x v="26"/>
    <d v="2020-02-28T00:00:00"/>
    <x v="1"/>
    <s v="Payment issue"/>
    <s v="I'm having an issue with the {product_purchased}. Please assist._x000a__x000a_I understand that no one has found this to be a quality product:_x000a__x000a_â€¢ No product was placed. Please assist._x000a__x000a_I understand that no I've recently updated the firmware of my {product_purchased}, and the issue started happening afterward. Could it be related to the update?"/>
    <x v="1"/>
    <s v="Nearly light start explain understand college wife."/>
    <x v="0"/>
    <s v="Phone"/>
    <d v="2023-06-01T10:46:55"/>
    <d v="2023-06-01T21:24:55"/>
    <x v="4"/>
    <x v="8"/>
    <x v="4"/>
    <x v="1"/>
    <x v="1"/>
    <x v="1"/>
    <n v="0.20624999999999999"/>
  </r>
  <r>
    <n v="5762"/>
    <s v="Devon Decker"/>
    <s v="emilyholt@example.com"/>
    <n v="39"/>
    <s v="Female"/>
    <x v="35"/>
    <d v="2021-11-25T00:00:00"/>
    <x v="4"/>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x v="2"/>
    <m/>
    <x v="0"/>
    <s v="Social media"/>
    <m/>
    <m/>
    <x v="0"/>
    <x v="2"/>
    <x v="3"/>
    <x v="0"/>
    <x v="0"/>
    <x v="1"/>
    <n v="0.6"/>
  </r>
  <r>
    <n v="5763"/>
    <s v="Michelle Potter"/>
    <s v="crystalkennedy@example.org"/>
    <n v="27"/>
    <s v="Other"/>
    <x v="13"/>
    <d v="2020-09-15T00:00:00"/>
    <x v="3"/>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x v="0"/>
    <m/>
    <x v="0"/>
    <s v="Social media"/>
    <d v="2023-06-01T07:32:57"/>
    <m/>
    <x v="0"/>
    <x v="0"/>
    <x v="9"/>
    <x v="0"/>
    <x v="0"/>
    <x v="0"/>
    <n v="0.8"/>
  </r>
  <r>
    <n v="5764"/>
    <s v="Nicholas Adams"/>
    <s v="tsmith@example.org"/>
    <n v="38"/>
    <s v="Other"/>
    <x v="7"/>
    <d v="2020-04-22T00:00:00"/>
    <x v="2"/>
    <s v="Product setup"/>
    <s v="I'm having an issue with the {product_purchased}. Please assist. Â Now Â here is a great one to offer your customers._x000a_&quot;I was very surprised when I read the article on the {product_purch I've checked the device settings and made sure that everything is configured correctly."/>
    <x v="0"/>
    <m/>
    <x v="3"/>
    <s v="Phone"/>
    <d v="2023-06-01T06:03:59"/>
    <m/>
    <x v="0"/>
    <x v="1"/>
    <x v="11"/>
    <x v="1"/>
    <x v="0"/>
    <x v="0"/>
    <n v="0.65625"/>
  </r>
  <r>
    <n v="5765"/>
    <s v="George Estes"/>
    <s v="ortegajeffery@example.com"/>
    <n v="38"/>
    <s v="Other"/>
    <x v="26"/>
    <d v="2021-05-10T00:00:00"/>
    <x v="0"/>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x v="0"/>
    <m/>
    <x v="2"/>
    <s v="Phone"/>
    <d v="2023-06-01T12:14:01"/>
    <m/>
    <x v="0"/>
    <x v="0"/>
    <x v="1"/>
    <x v="1"/>
    <x v="0"/>
    <x v="0"/>
    <n v="0.80625000000000002"/>
  </r>
  <r>
    <n v="5766"/>
    <s v="Scott Mooney"/>
    <s v="mollydunlap@example.org"/>
    <n v="69"/>
    <s v="Male"/>
    <x v="29"/>
    <d v="2020-01-20T00:00:00"/>
    <x v="3"/>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x v="1"/>
    <s v="Movie candidate language attorney Republican series."/>
    <x v="2"/>
    <s v="Phone"/>
    <d v="2023-06-01T21:02:02"/>
    <d v="2023-06-01T12:46:02"/>
    <x v="5"/>
    <x v="0"/>
    <x v="6"/>
    <x v="1"/>
    <x v="1"/>
    <x v="1"/>
    <n v="0.8"/>
  </r>
  <r>
    <n v="5767"/>
    <s v="Bethany Walton"/>
    <s v="melanie71@example.org"/>
    <n v="52"/>
    <s v="Other"/>
    <x v="15"/>
    <d v="2020-09-04T00:00:00"/>
    <x v="2"/>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x v="0"/>
    <m/>
    <x v="0"/>
    <s v="Social media"/>
    <d v="2023-06-01T09:52:04"/>
    <m/>
    <x v="0"/>
    <x v="4"/>
    <x v="9"/>
    <x v="0"/>
    <x v="0"/>
    <x v="0"/>
    <n v="0.46875"/>
  </r>
  <r>
    <n v="5768"/>
    <s v="Tracy Goodwin"/>
    <s v="kmoore@example.net"/>
    <n v="53"/>
    <s v="Male"/>
    <x v="10"/>
    <d v="2020-07-18T00:00:00"/>
    <x v="2"/>
    <s v="Cancellation request"/>
    <s v="I'm having an issue with the {product_purchased}. Please assist._x000a__x000a_14 #14 Pronunciation Edit_x000a__x000a_(g.g.: gee, gee, gee)_x000a__x000a_(k.: zee, I'm worried that the issue might be hardware-related and might require repair or replacement."/>
    <x v="1"/>
    <s v="Along American cultural against information meet."/>
    <x v="0"/>
    <s v="Social media"/>
    <d v="2023-06-01T16:47:06"/>
    <d v="2023-06-01T23:20:06"/>
    <x v="4"/>
    <x v="0"/>
    <x v="2"/>
    <x v="1"/>
    <x v="1"/>
    <x v="1"/>
    <n v="1.0687500000000001"/>
  </r>
  <r>
    <n v="5769"/>
    <s v="Bryan Anderson"/>
    <s v="tyler86@example.net"/>
    <n v="26"/>
    <s v="Female"/>
    <x v="40"/>
    <d v="2021-09-22T00:00:00"/>
    <x v="2"/>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x v="0"/>
    <m/>
    <x v="1"/>
    <s v="Chat"/>
    <d v="2023-06-01T13:15:08"/>
    <m/>
    <x v="0"/>
    <x v="2"/>
    <x v="9"/>
    <x v="1"/>
    <x v="0"/>
    <x v="0"/>
    <n v="0.61250000000000004"/>
  </r>
  <r>
    <n v="5770"/>
    <s v="Roy Chandler"/>
    <s v="jose90@example.org"/>
    <n v="48"/>
    <s v="Male"/>
    <x v="36"/>
    <d v="2020-08-27T00:00:00"/>
    <x v="2"/>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x v="0"/>
    <m/>
    <x v="1"/>
    <s v="Chat"/>
    <d v="2023-06-01T04:46:09"/>
    <m/>
    <x v="0"/>
    <x v="1"/>
    <x v="5"/>
    <x v="1"/>
    <x v="0"/>
    <x v="0"/>
    <n v="0.625"/>
  </r>
  <r>
    <n v="5771"/>
    <s v="Danny Contreras"/>
    <s v="newtonkenneth@example.org"/>
    <n v="30"/>
    <s v="Male"/>
    <x v="22"/>
    <d v="2021-12-08T00:00:00"/>
    <x v="2"/>
    <s v="Software bug"/>
    <s v="I'm having an issue with the {product_purchased}. Please assist. I've performed a factory reset on my {product_purchased}, hoping it would resolve the problem, but it didn't help."/>
    <x v="0"/>
    <m/>
    <x v="0"/>
    <s v="Social media"/>
    <d v="2023-06-01T13:26:09"/>
    <m/>
    <x v="0"/>
    <x v="6"/>
    <x v="10"/>
    <x v="0"/>
    <x v="0"/>
    <x v="0"/>
    <n v="0.46875"/>
  </r>
  <r>
    <n v="5772"/>
    <s v="Corey Klein PhD"/>
    <s v="olsenphillip@example.net"/>
    <n v="26"/>
    <s v="Female"/>
    <x v="34"/>
    <d v="2021-07-06T00:00:00"/>
    <x v="3"/>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x v="1"/>
    <s v="Mother certainly responsibility discuss."/>
    <x v="3"/>
    <s v="Chat"/>
    <d v="2023-06-01T11:31:10"/>
    <d v="2023-06-01T04:41:10"/>
    <x v="1"/>
    <x v="1"/>
    <x v="2"/>
    <x v="1"/>
    <x v="1"/>
    <x v="1"/>
    <n v="0.65"/>
  </r>
  <r>
    <n v="5773"/>
    <s v="Mrs. Ashley Andrews"/>
    <s v="franklinkenneth@example.net"/>
    <n v="44"/>
    <s v="Other"/>
    <x v="34"/>
    <d v="2020-12-14T00:00:00"/>
    <x v="4"/>
    <s v="Product recommendation"/>
    <s v="There seems to be a glitch in the {product_purchased} software. It freezes frequently, making it difficult to use. Can you please provide a solution? Thank you. I need assistance as soon as possible because it's affecting my work and productivity."/>
    <x v="0"/>
    <m/>
    <x v="0"/>
    <s v="Social media"/>
    <d v="2023-06-01T04:00:11"/>
    <m/>
    <x v="0"/>
    <x v="0"/>
    <x v="10"/>
    <x v="0"/>
    <x v="0"/>
    <x v="0"/>
    <n v="0.78125"/>
  </r>
  <r>
    <n v="5774"/>
    <s v="James Rodriguez"/>
    <s v="ruizamber@example.org"/>
    <n v="24"/>
    <s v="Other"/>
    <x v="20"/>
    <d v="2020-06-29T00:00:00"/>
    <x v="4"/>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x v="0"/>
    <m/>
    <x v="2"/>
    <s v="Phone"/>
    <d v="2023-06-01T06:51:12"/>
    <m/>
    <x v="0"/>
    <x v="4"/>
    <x v="8"/>
    <x v="1"/>
    <x v="0"/>
    <x v="0"/>
    <n v="0.36249999999999999"/>
  </r>
  <r>
    <n v="5775"/>
    <s v="Michael Taylor"/>
    <s v="carlreese@example.com"/>
    <n v="47"/>
    <s v="Male"/>
    <x v="40"/>
    <d v="2021-10-12T00:00:00"/>
    <x v="0"/>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x v="0"/>
    <m/>
    <x v="3"/>
    <s v="Social media"/>
    <d v="2023-06-01T20:11:13"/>
    <m/>
    <x v="0"/>
    <x v="2"/>
    <x v="7"/>
    <x v="1"/>
    <x v="0"/>
    <x v="0"/>
    <n v="0.7"/>
  </r>
  <r>
    <n v="5776"/>
    <s v="Donna Griffith"/>
    <s v="james18@example.org"/>
    <n v="43"/>
    <s v="Male"/>
    <x v="26"/>
    <d v="2020-04-06T00:00:00"/>
    <x v="3"/>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x v="0"/>
    <m/>
    <x v="3"/>
    <s v="Phone"/>
    <d v="2023-06-01T19:45:14"/>
    <m/>
    <x v="4"/>
    <x v="2"/>
    <x v="11"/>
    <x v="1"/>
    <x v="0"/>
    <x v="0"/>
    <n v="0.65"/>
  </r>
  <r>
    <n v="5777"/>
    <s v="Mark Williams"/>
    <s v="alexandralee@example.net"/>
    <n v="51"/>
    <s v="Male"/>
    <x v="37"/>
    <d v="2020-11-28T00:00:00"/>
    <x v="0"/>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x v="1"/>
    <s v="Market enough decide front church."/>
    <x v="3"/>
    <s v="Chat"/>
    <d v="2023-06-01T11:27:16"/>
    <d v="2023-06-01T00:09:16"/>
    <x v="2"/>
    <x v="5"/>
    <x v="3"/>
    <x v="1"/>
    <x v="1"/>
    <x v="1"/>
    <n v="0.15"/>
  </r>
  <r>
    <n v="5778"/>
    <s v="Linda Alvarez"/>
    <s v="robinsonamber@example.org"/>
    <n v="54"/>
    <s v="Male"/>
    <x v="12"/>
    <d v="2021-04-09T00:00:00"/>
    <x v="0"/>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x v="2"/>
    <m/>
    <x v="0"/>
    <s v="Phone"/>
    <m/>
    <m/>
    <x v="4"/>
    <x v="0"/>
    <x v="11"/>
    <x v="0"/>
    <x v="0"/>
    <x v="1"/>
    <n v="0.875"/>
  </r>
  <r>
    <n v="5779"/>
    <s v="Shannon White"/>
    <s v="john39@example.org"/>
    <n v="50"/>
    <s v="Male"/>
    <x v="31"/>
    <d v="2021-12-07T00:00:00"/>
    <x v="1"/>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x v="0"/>
    <m/>
    <x v="3"/>
    <s v="Phone"/>
    <d v="2023-06-01T08:23:20"/>
    <m/>
    <x v="0"/>
    <x v="4"/>
    <x v="10"/>
    <x v="1"/>
    <x v="0"/>
    <x v="0"/>
    <n v="0.41875000000000001"/>
  </r>
  <r>
    <n v="5780"/>
    <s v="Taylor Wilson"/>
    <s v="kevin69@example.com"/>
    <n v="32"/>
    <s v="Male"/>
    <x v="16"/>
    <d v="2020-05-19T00:00:00"/>
    <x v="1"/>
    <s v="Product recommendation"/>
    <s v="I'm having an issue with the {product_purchased}. Please assist._x000a__x000a_â€¢ I found this product and want to use it on a machine_x000a__x000a_â€¢ I was looking at the name and what they had to offer and found this I've followed the troubleshooting steps mentioned in the user manual, but the issue persists."/>
    <x v="1"/>
    <s v="Country analysis general prepare me quite."/>
    <x v="2"/>
    <s v="Social media"/>
    <d v="2023-06-01T22:03:22"/>
    <d v="2023-06-01T08:57:22"/>
    <x v="5"/>
    <x v="9"/>
    <x v="1"/>
    <x v="1"/>
    <x v="1"/>
    <x v="1"/>
    <n v="0.22500000000000001"/>
  </r>
  <r>
    <n v="5781"/>
    <s v="Elizabeth Young"/>
    <s v="andrew49@example.net"/>
    <n v="30"/>
    <s v="Female"/>
    <x v="5"/>
    <d v="2021-03-18T00:00:00"/>
    <x v="0"/>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x v="0"/>
    <m/>
    <x v="3"/>
    <s v="Chat"/>
    <d v="2023-06-01T13:55:24"/>
    <m/>
    <x v="0"/>
    <x v="7"/>
    <x v="0"/>
    <x v="1"/>
    <x v="0"/>
    <x v="0"/>
    <n v="0.20624999999999999"/>
  </r>
  <r>
    <n v="5782"/>
    <s v="Melanie Thomas"/>
    <s v="cesarmoore@example.net"/>
    <n v="39"/>
    <s v="Male"/>
    <x v="27"/>
    <d v="2021-09-17T00:00:00"/>
    <x v="2"/>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x v="1"/>
    <s v="Pass college generation."/>
    <x v="1"/>
    <s v="Social media"/>
    <d v="2023-06-01T12:21:25"/>
    <d v="2023-06-01T19:17:25"/>
    <x v="3"/>
    <x v="3"/>
    <x v="9"/>
    <x v="1"/>
    <x v="1"/>
    <x v="1"/>
    <n v="0.21249999999999999"/>
  </r>
  <r>
    <n v="5783"/>
    <s v="Michael West"/>
    <s v="barnettbenjamin@example.org"/>
    <n v="20"/>
    <s v="Female"/>
    <x v="22"/>
    <d v="2021-11-15T00:00:00"/>
    <x v="4"/>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x v="2"/>
    <m/>
    <x v="3"/>
    <s v="Email"/>
    <m/>
    <m/>
    <x v="0"/>
    <x v="6"/>
    <x v="3"/>
    <x v="1"/>
    <x v="0"/>
    <x v="1"/>
    <n v="0.51875000000000004"/>
  </r>
  <r>
    <n v="5784"/>
    <s v="April Mahoney"/>
    <s v="stacy78@example.net"/>
    <n v="62"/>
    <s v="Male"/>
    <x v="34"/>
    <d v="2021-12-08T00:00:00"/>
    <x v="4"/>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x v="2"/>
    <m/>
    <x v="1"/>
    <s v="Email"/>
    <m/>
    <m/>
    <x v="0"/>
    <x v="1"/>
    <x v="10"/>
    <x v="1"/>
    <x v="0"/>
    <x v="1"/>
    <n v="0.66249999999999998"/>
  </r>
  <r>
    <n v="5785"/>
    <s v="Andrew Bailey"/>
    <s v="jeanne96@example.net"/>
    <n v="61"/>
    <s v="Other"/>
    <x v="30"/>
    <d v="2020-07-30T00:00:00"/>
    <x v="1"/>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x v="1"/>
    <s v="Impact point camera factor use."/>
    <x v="2"/>
    <s v="Social media"/>
    <d v="2023-06-01T20:16:30"/>
    <d v="2023-06-01T05:32:30"/>
    <x v="2"/>
    <x v="7"/>
    <x v="2"/>
    <x v="1"/>
    <x v="1"/>
    <x v="1"/>
    <n v="0.26250000000000001"/>
  </r>
  <r>
    <n v="5786"/>
    <s v="Wendy Garcia"/>
    <s v="aliabigail@example.org"/>
    <n v="61"/>
    <s v="Male"/>
    <x v="1"/>
    <d v="2020-03-19T00:00:00"/>
    <x v="1"/>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x v="1"/>
    <s v="Real agency agree sort lay with include brother."/>
    <x v="0"/>
    <s v="Phone"/>
    <d v="2023-06-01T02:42:31"/>
    <d v="2023-06-01T04:00:31"/>
    <x v="1"/>
    <x v="5"/>
    <x v="0"/>
    <x v="1"/>
    <x v="1"/>
    <x v="1"/>
    <n v="0.26874999999999999"/>
  </r>
  <r>
    <n v="5787"/>
    <s v="Randy Holmes"/>
    <s v="lisaorozco@example.com"/>
    <n v="55"/>
    <s v="Female"/>
    <x v="32"/>
    <d v="2021-03-01T00:00:00"/>
    <x v="4"/>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x v="0"/>
    <m/>
    <x v="0"/>
    <s v="Chat"/>
    <d v="2023-06-01T10:03:33"/>
    <m/>
    <x v="0"/>
    <x v="2"/>
    <x v="0"/>
    <x v="0"/>
    <x v="0"/>
    <x v="0"/>
    <n v="0.64375000000000004"/>
  </r>
  <r>
    <n v="5788"/>
    <s v="James Sanchez"/>
    <s v="michelleyoung@example.net"/>
    <n v="48"/>
    <s v="Male"/>
    <x v="13"/>
    <d v="2021-04-15T00:00:00"/>
    <x v="2"/>
    <s v="Cancellation request"/>
    <s v="I'm facing issues logging into my {product_purchased} account. It says my account is locked. What should I do to unlock it? I've already contacted customer support multiple times, but the issue remains unresolved."/>
    <x v="0"/>
    <m/>
    <x v="0"/>
    <s v="Social media"/>
    <d v="2023-06-01T06:26:33"/>
    <m/>
    <x v="0"/>
    <x v="8"/>
    <x v="11"/>
    <x v="0"/>
    <x v="0"/>
    <x v="0"/>
    <n v="0.28125"/>
  </r>
  <r>
    <n v="5789"/>
    <s v="Richard Cole"/>
    <s v="danielsselena@example.org"/>
    <n v="67"/>
    <s v="Other"/>
    <x v="20"/>
    <d v="2021-03-13T00:00:00"/>
    <x v="1"/>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x v="0"/>
    <m/>
    <x v="1"/>
    <s v="Social media"/>
    <d v="2023-06-01T18:56:34"/>
    <m/>
    <x v="0"/>
    <x v="9"/>
    <x v="0"/>
    <x v="1"/>
    <x v="0"/>
    <x v="0"/>
    <n v="0.23749999999999999"/>
  </r>
  <r>
    <n v="5790"/>
    <s v="Sheila Michael"/>
    <s v="bhinton@example.com"/>
    <n v="19"/>
    <s v="Female"/>
    <x v="26"/>
    <d v="2021-06-12T00:00:00"/>
    <x v="4"/>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x v="1"/>
    <s v="You common happy tree indeed specific knowledge."/>
    <x v="0"/>
    <s v="Phone"/>
    <d v="2023-06-01T01:19:36"/>
    <d v="2023-06-01T08:52:36"/>
    <x v="2"/>
    <x v="8"/>
    <x v="8"/>
    <x v="1"/>
    <x v="1"/>
    <x v="1"/>
    <n v="0.19375000000000001"/>
  </r>
  <r>
    <n v="5791"/>
    <s v="James Hernandez"/>
    <s v="alexandra41@example.org"/>
    <n v="47"/>
    <s v="Female"/>
    <x v="11"/>
    <d v="2020-01-01T00:00:00"/>
    <x v="4"/>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x v="2"/>
    <m/>
    <x v="0"/>
    <s v="Chat"/>
    <m/>
    <m/>
    <x v="0"/>
    <x v="0"/>
    <x v="6"/>
    <x v="0"/>
    <x v="0"/>
    <x v="1"/>
    <n v="0.8"/>
  </r>
  <r>
    <n v="5792"/>
    <s v="Megan Young"/>
    <s v="jim66@example.org"/>
    <n v="56"/>
    <s v="Female"/>
    <x v="13"/>
    <d v="2020-07-22T00:00:00"/>
    <x v="4"/>
    <s v="Account access"/>
    <s v="I'm having an issue with the {product_purchased}. Please assist. Thanks._x000a__x000a_The &quot;product_purchased&quot; item is now not being purchased in the Marketplace. I've already contacted customer support multiple times, but the issue remains unresolved."/>
    <x v="1"/>
    <s v="Under term million dog."/>
    <x v="1"/>
    <s v="Email"/>
    <d v="2023-06-01T07:16:39"/>
    <d v="2023-06-01T12:04:39"/>
    <x v="2"/>
    <x v="0"/>
    <x v="2"/>
    <x v="1"/>
    <x v="1"/>
    <x v="1"/>
    <n v="1.0687500000000001"/>
  </r>
  <r>
    <n v="5793"/>
    <s v="Charles Fisher"/>
    <s v="jroth@example.org"/>
    <n v="27"/>
    <s v="Other"/>
    <x v="40"/>
    <d v="2020-04-13T00:00:00"/>
    <x v="3"/>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x v="1"/>
    <s v="While more possible accept short boy clearly perhaps."/>
    <x v="0"/>
    <s v="Social media"/>
    <d v="2023-06-01T11:59:40"/>
    <d v="2023-06-01T12:21:40"/>
    <x v="3"/>
    <x v="0"/>
    <x v="11"/>
    <x v="1"/>
    <x v="1"/>
    <x v="1"/>
    <n v="0.875"/>
  </r>
  <r>
    <n v="5794"/>
    <s v="Marie Smith"/>
    <s v="ryanreynolds@example.org"/>
    <n v="34"/>
    <s v="Male"/>
    <x v="19"/>
    <d v="2020-11-03T00:00:00"/>
    <x v="2"/>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x v="2"/>
    <m/>
    <x v="2"/>
    <s v="Chat"/>
    <m/>
    <m/>
    <x v="4"/>
    <x v="4"/>
    <x v="3"/>
    <x v="0"/>
    <x v="0"/>
    <x v="1"/>
    <n v="0.41875000000000001"/>
  </r>
  <r>
    <n v="5795"/>
    <s v="Alexander Duarte"/>
    <s v="kylecarter@example.com"/>
    <n v="68"/>
    <s v="Male"/>
    <x v="10"/>
    <d v="2021-12-19T00:00:00"/>
    <x v="2"/>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x v="2"/>
    <m/>
    <x v="3"/>
    <s v="Email"/>
    <m/>
    <m/>
    <x v="4"/>
    <x v="4"/>
    <x v="10"/>
    <x v="1"/>
    <x v="0"/>
    <x v="1"/>
    <n v="0.41875000000000001"/>
  </r>
  <r>
    <n v="5796"/>
    <s v="Suzanne Harris"/>
    <s v="christine88@example.net"/>
    <n v="46"/>
    <s v="Male"/>
    <x v="11"/>
    <d v="2021-03-02T00:00:00"/>
    <x v="0"/>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x v="0"/>
    <m/>
    <x v="1"/>
    <s v="Social media"/>
    <d v="2023-06-01T16:51:44"/>
    <m/>
    <x v="0"/>
    <x v="1"/>
    <x v="0"/>
    <x v="1"/>
    <x v="0"/>
    <x v="0"/>
    <n v="0.63124999999999998"/>
  </r>
  <r>
    <n v="5797"/>
    <s v="Laura Anderson"/>
    <s v="juliecarroll@example.net"/>
    <n v="55"/>
    <s v="Male"/>
    <x v="15"/>
    <d v="2021-08-28T00:00:00"/>
    <x v="1"/>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x v="0"/>
    <m/>
    <x v="3"/>
    <s v="Email"/>
    <d v="2023-06-01T15:02:45"/>
    <m/>
    <x v="0"/>
    <x v="2"/>
    <x v="5"/>
    <x v="1"/>
    <x v="0"/>
    <x v="0"/>
    <n v="0.64375000000000004"/>
  </r>
  <r>
    <n v="5798"/>
    <s v="David Howe"/>
    <s v="kristinstephens@example.com"/>
    <n v="24"/>
    <s v="Female"/>
    <x v="2"/>
    <d v="2020-02-21T00:00:00"/>
    <x v="1"/>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x v="0"/>
    <m/>
    <x v="3"/>
    <s v="Email"/>
    <d v="2023-06-01T20:26:47"/>
    <m/>
    <x v="0"/>
    <x v="0"/>
    <x v="4"/>
    <x v="1"/>
    <x v="0"/>
    <x v="0"/>
    <n v="0.9375"/>
  </r>
  <r>
    <n v="5799"/>
    <s v="Mr. Samuel Chapman"/>
    <s v="michael13@example.org"/>
    <n v="26"/>
    <s v="Other"/>
    <x v="34"/>
    <d v="2020-09-25T00:00:00"/>
    <x v="0"/>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x v="1"/>
    <s v="Free him situation teacher."/>
    <x v="0"/>
    <s v="Chat"/>
    <d v="2023-06-01T21:46:48"/>
    <d v="2023-06-01T19:33:48"/>
    <x v="4"/>
    <x v="4"/>
    <x v="9"/>
    <x v="1"/>
    <x v="1"/>
    <x v="1"/>
    <n v="0.46875"/>
  </r>
  <r>
    <n v="5800"/>
    <s v="Shannon Mcdonald"/>
    <s v="samuel06@example.org"/>
    <n v="59"/>
    <s v="Female"/>
    <x v="28"/>
    <d v="2020-09-12T00:00:00"/>
    <x v="2"/>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x v="0"/>
    <m/>
    <x v="2"/>
    <s v="Chat"/>
    <d v="2023-06-01T15:49:50"/>
    <m/>
    <x v="0"/>
    <x v="9"/>
    <x v="9"/>
    <x v="1"/>
    <x v="0"/>
    <x v="0"/>
    <n v="0.19375000000000001"/>
  </r>
  <r>
    <n v="5801"/>
    <s v="Michael Wilson"/>
    <s v="fmckay@example.com"/>
    <n v="64"/>
    <s v="Male"/>
    <x v="35"/>
    <d v="2020-09-28T00:00:00"/>
    <x v="2"/>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x v="2"/>
    <m/>
    <x v="1"/>
    <s v="Phone"/>
    <m/>
    <m/>
    <x v="0"/>
    <x v="0"/>
    <x v="9"/>
    <x v="1"/>
    <x v="0"/>
    <x v="1"/>
    <n v="0.8"/>
  </r>
  <r>
    <n v="5802"/>
    <s v="Luke Vega"/>
    <s v="ann51@example.net"/>
    <n v="21"/>
    <s v="Female"/>
    <x v="36"/>
    <d v="2021-05-16T00:00:00"/>
    <x v="3"/>
    <s v="Installation support"/>
    <s v="I'm having an issue with the {product_purchased}. Please assist._x000a__x000a_$50,000 - $75,000_x000a__x000a_$80,000 - $100,000_x000a__x000a_$500,000 - $10,000 I've followed the troubleshooting steps mentioned in the user manual, but the issue persists."/>
    <x v="1"/>
    <s v="Call space water live than strong sort month."/>
    <x v="2"/>
    <s v="Email"/>
    <d v="2023-06-01T21:54:54"/>
    <d v="2023-06-01T05:23:54"/>
    <x v="3"/>
    <x v="1"/>
    <x v="1"/>
    <x v="1"/>
    <x v="1"/>
    <x v="1"/>
    <n v="0.71875"/>
  </r>
  <r>
    <n v="5803"/>
    <s v="Mrs. Samantha Logan"/>
    <s v="omar07@example.com"/>
    <n v="23"/>
    <s v="Female"/>
    <x v="7"/>
    <d v="2020-02-25T00:00:00"/>
    <x v="2"/>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x v="1"/>
    <s v="Family rock discuss suddenly president give current."/>
    <x v="1"/>
    <s v="Phone"/>
    <d v="2023-06-01T17:56:54"/>
    <d v="2023-06-01T13:08:54"/>
    <x v="5"/>
    <x v="1"/>
    <x v="4"/>
    <x v="1"/>
    <x v="1"/>
    <x v="1"/>
    <n v="0.70625000000000004"/>
  </r>
  <r>
    <n v="5804"/>
    <s v="Anna Chavez"/>
    <s v="andreaaguilar@example.com"/>
    <n v="60"/>
    <s v="Other"/>
    <x v="6"/>
    <d v="2020-04-09T00:00:00"/>
    <x v="1"/>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x v="2"/>
    <m/>
    <x v="2"/>
    <s v="Chat"/>
    <m/>
    <m/>
    <x v="4"/>
    <x v="7"/>
    <x v="11"/>
    <x v="0"/>
    <x v="0"/>
    <x v="1"/>
    <n v="0.23749999999999999"/>
  </r>
  <r>
    <n v="5805"/>
    <s v="Christopher Baker"/>
    <s v="kennedymatthew@example.org"/>
    <n v="60"/>
    <s v="Other"/>
    <x v="29"/>
    <d v="2021-08-27T00:00:00"/>
    <x v="1"/>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x v="0"/>
    <m/>
    <x v="1"/>
    <s v="Email"/>
    <d v="2023-05-31T23:59:56"/>
    <m/>
    <x v="0"/>
    <x v="0"/>
    <x v="5"/>
    <x v="1"/>
    <x v="0"/>
    <x v="0"/>
    <n v="0.89375000000000004"/>
  </r>
  <r>
    <n v="5806"/>
    <s v="Eric Weber"/>
    <s v="kaitlynmorris@example.com"/>
    <n v="27"/>
    <s v="Female"/>
    <x v="34"/>
    <d v="2020-05-20T00:00:00"/>
    <x v="1"/>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x v="1"/>
    <s v="Stand themselves public far machine especially president."/>
    <x v="1"/>
    <s v="Email"/>
    <d v="2023-06-01T17:35:58"/>
    <d v="2023-06-01T11:07:58"/>
    <x v="5"/>
    <x v="2"/>
    <x v="1"/>
    <x v="1"/>
    <x v="1"/>
    <x v="1"/>
    <n v="0.72499999999999998"/>
  </r>
  <r>
    <n v="5807"/>
    <s v="Jason Lozano"/>
    <s v="anna89@example.com"/>
    <n v="33"/>
    <s v="Other"/>
    <x v="38"/>
    <d v="2020-10-06T00:00:00"/>
    <x v="2"/>
    <s v="Product setup"/>
    <s v="I'm having an issue with the {product_purchased}. Please assist. Thanks! I'm concerned about the security of my {product_purchased} and would like to ensure that my data is safe."/>
    <x v="1"/>
    <s v="Push thank above really baby hit."/>
    <x v="0"/>
    <s v="Email"/>
    <d v="2023-06-01T21:01:58"/>
    <d v="2023-06-01T01:41:58"/>
    <x v="2"/>
    <x v="2"/>
    <x v="7"/>
    <x v="1"/>
    <x v="1"/>
    <x v="1"/>
    <n v="0.7"/>
  </r>
  <r>
    <n v="5808"/>
    <s v="Jennifer Warren"/>
    <s v="reneeburke@example.org"/>
    <n v="22"/>
    <s v="Female"/>
    <x v="0"/>
    <d v="2020-06-10T00:00:00"/>
    <x v="1"/>
    <s v="Delivery problem"/>
    <s v="I'm having an issue with the {product_purchased}. Please assist._x000a__x000a_{ItemID}_Purchased.ProductPurchased by {product_purchased.ProductName}-{ProductID}.{Product I've checked for software updates, and my {product_purchased} is already running the latest version."/>
    <x v="0"/>
    <m/>
    <x v="3"/>
    <s v="Chat"/>
    <d v="2023-06-01T06:13:00"/>
    <m/>
    <x v="0"/>
    <x v="1"/>
    <x v="8"/>
    <x v="1"/>
    <x v="0"/>
    <x v="0"/>
    <n v="0.64375000000000004"/>
  </r>
  <r>
    <n v="5809"/>
    <s v="Joshua Brown"/>
    <s v="danielcurtis@example.org"/>
    <n v="70"/>
    <s v="Male"/>
    <x v="19"/>
    <d v="2021-09-29T00:00:00"/>
    <x v="2"/>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x v="0"/>
    <m/>
    <x v="3"/>
    <s v="Phone"/>
    <d v="2023-06-01T16:22:01"/>
    <m/>
    <x v="0"/>
    <x v="10"/>
    <x v="9"/>
    <x v="1"/>
    <x v="0"/>
    <x v="0"/>
    <n v="0.22500000000000001"/>
  </r>
  <r>
    <n v="5810"/>
    <s v="Brian Ward"/>
    <s v="campbelljoseph@example.com"/>
    <n v="32"/>
    <s v="Male"/>
    <x v="33"/>
    <d v="2020-03-23T00:00:00"/>
    <x v="2"/>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x v="1"/>
    <s v="It end necessary important."/>
    <x v="3"/>
    <s v="Social media"/>
    <d v="2023-06-01T05:10:02"/>
    <d v="2023-06-01T10:12:02"/>
    <x v="4"/>
    <x v="8"/>
    <x v="0"/>
    <x v="1"/>
    <x v="1"/>
    <x v="1"/>
    <n v="0.23749999999999999"/>
  </r>
  <r>
    <n v="5811"/>
    <s v="Lisa Bell"/>
    <s v="paul77@example.net"/>
    <n v="41"/>
    <s v="Female"/>
    <x v="5"/>
    <d v="2020-04-06T00:00:00"/>
    <x v="2"/>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x v="0"/>
    <m/>
    <x v="1"/>
    <s v="Social media"/>
    <d v="2023-06-01T01:08:04"/>
    <m/>
    <x v="4"/>
    <x v="1"/>
    <x v="11"/>
    <x v="1"/>
    <x v="0"/>
    <x v="0"/>
    <n v="0.65625"/>
  </r>
  <r>
    <n v="5812"/>
    <s v="Justin Greene"/>
    <s v="kgreene@example.net"/>
    <n v="24"/>
    <s v="Other"/>
    <x v="24"/>
    <d v="2021-03-26T00:00:00"/>
    <x v="2"/>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x v="2"/>
    <m/>
    <x v="1"/>
    <s v="Social media"/>
    <m/>
    <m/>
    <x v="0"/>
    <x v="0"/>
    <x v="0"/>
    <x v="1"/>
    <x v="0"/>
    <x v="1"/>
    <n v="0.76875000000000004"/>
  </r>
  <r>
    <n v="5813"/>
    <s v="Dana Gonzalez"/>
    <s v="robertwilson@example.org"/>
    <n v="18"/>
    <s v="Male"/>
    <x v="27"/>
    <d v="2020-11-22T00:00:00"/>
    <x v="0"/>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x v="2"/>
    <m/>
    <x v="1"/>
    <s v="Phone"/>
    <m/>
    <m/>
    <x v="0"/>
    <x v="2"/>
    <x v="3"/>
    <x v="1"/>
    <x v="0"/>
    <x v="1"/>
    <n v="0.6"/>
  </r>
  <r>
    <n v="5814"/>
    <s v="Sandra Fritz"/>
    <s v="pierceeric@example.net"/>
    <n v="42"/>
    <s v="Male"/>
    <x v="34"/>
    <d v="2021-02-02T00:00:00"/>
    <x v="4"/>
    <s v="Product compatibility"/>
    <s v="I'm having an issue with the {product_purchased}. Please assist._x000a__x000a_If you are looking into a reseller, please don't hesitate to visit www.bethn.io â€“ www.bethn.io - I've tried different settings and configurations on my {product_purchased}, but the issue persists."/>
    <x v="0"/>
    <m/>
    <x v="0"/>
    <s v="Social media"/>
    <d v="2023-06-01T21:38:09"/>
    <m/>
    <x v="0"/>
    <x v="2"/>
    <x v="4"/>
    <x v="0"/>
    <x v="0"/>
    <x v="0"/>
    <n v="0.6875"/>
  </r>
  <r>
    <n v="5815"/>
    <s v="Trevor Miller"/>
    <s v="james88@example.org"/>
    <n v="26"/>
    <s v="Female"/>
    <x v="8"/>
    <d v="2021-10-25T00:00:00"/>
    <x v="1"/>
    <s v="Account access"/>
    <s v="I'm having an issue with the {product_purchased}. Please assist._x000a_ scientist_h: Oh hi._x000a__x000a_b2t9vg0: hmmm..._x000a__x000a_nb7tx4r: hi j I've followed the troubleshooting steps mentioned in the user manual, but the issue persists."/>
    <x v="1"/>
    <s v="Sometimes maybe church animal."/>
    <x v="1"/>
    <s v="Social media"/>
    <d v="2023-06-01T09:42:11"/>
    <d v="2023-06-01T20:16:11"/>
    <x v="4"/>
    <x v="2"/>
    <x v="7"/>
    <x v="1"/>
    <x v="1"/>
    <x v="1"/>
    <n v="0.7"/>
  </r>
  <r>
    <n v="5816"/>
    <s v="Heather Castro"/>
    <s v="lindaschneider@example.com"/>
    <n v="54"/>
    <s v="Female"/>
    <x v="24"/>
    <d v="2020-10-25T00:00:00"/>
    <x v="1"/>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x v="1"/>
    <s v="Represent describe of trouble responsibility still change."/>
    <x v="3"/>
    <s v="Phone"/>
    <d v="2023-06-01T22:53:13"/>
    <d v="2023-06-01T15:37:13"/>
    <x v="5"/>
    <x v="6"/>
    <x v="7"/>
    <x v="1"/>
    <x v="1"/>
    <x v="1"/>
    <n v="0.48749999999999999"/>
  </r>
  <r>
    <n v="5817"/>
    <s v="Kevin Sexton"/>
    <s v="fischerjonathan@example.org"/>
    <n v="61"/>
    <s v="Female"/>
    <x v="12"/>
    <d v="2020-09-02T00:00:00"/>
    <x v="1"/>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x v="0"/>
    <m/>
    <x v="1"/>
    <s v="Social media"/>
    <d v="2023-06-01T12:58:14"/>
    <m/>
    <x v="0"/>
    <x v="0"/>
    <x v="9"/>
    <x v="1"/>
    <x v="0"/>
    <x v="0"/>
    <n v="0.8"/>
  </r>
  <r>
    <n v="5818"/>
    <s v="Danielle Martin"/>
    <s v="susanbailey@example.org"/>
    <n v="31"/>
    <s v="Other"/>
    <x v="31"/>
    <d v="2020-09-01T00:00:00"/>
    <x v="0"/>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x v="2"/>
    <m/>
    <x v="1"/>
    <s v="Phone"/>
    <m/>
    <m/>
    <x v="0"/>
    <x v="3"/>
    <x v="9"/>
    <x v="1"/>
    <x v="0"/>
    <x v="1"/>
    <n v="0.21249999999999999"/>
  </r>
  <r>
    <n v="5819"/>
    <s v="Andrew Kelly"/>
    <s v="amandacampbell@example.com"/>
    <n v="65"/>
    <s v="Other"/>
    <x v="6"/>
    <d v="2021-08-21T00:00:00"/>
    <x v="4"/>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x v="0"/>
    <m/>
    <x v="2"/>
    <s v="Chat"/>
    <d v="2023-06-01T20:07:19"/>
    <m/>
    <x v="0"/>
    <x v="1"/>
    <x v="5"/>
    <x v="1"/>
    <x v="0"/>
    <x v="0"/>
    <n v="0.625"/>
  </r>
  <r>
    <n v="5820"/>
    <s v="Joseph Davis"/>
    <s v="jbrown@example.com"/>
    <n v="20"/>
    <s v="Other"/>
    <x v="35"/>
    <d v="2021-09-14T00:00:00"/>
    <x v="3"/>
    <s v="Hardware issue"/>
    <s v="I'm having an issue with the {product_purchased}. Please assist._x000a__x000a_Please enable JavaScript to view the comments powered by Disqus. The issue I'm facing is intermittent. Sometimes it works fine, but other times it acts up unexpectedly."/>
    <x v="1"/>
    <s v="Several provide deep free kid support."/>
    <x v="3"/>
    <s v="Phone"/>
    <d v="2023-06-01T06:51:19"/>
    <d v="2023-06-01T15:07:19"/>
    <x v="3"/>
    <x v="0"/>
    <x v="9"/>
    <x v="1"/>
    <x v="1"/>
    <x v="1"/>
    <n v="0.8"/>
  </r>
  <r>
    <n v="5821"/>
    <s v="Anne Underwood"/>
    <s v="rodriguezeric@example.net"/>
    <n v="43"/>
    <s v="Other"/>
    <x v="1"/>
    <d v="2021-03-27T00:00:00"/>
    <x v="1"/>
    <s v="Network problem"/>
    <s v="I'm having an issue with the {product_purchased}. Please assist. 1:14pm CDT by Akshay Mistry from New York - Akshay Mistry (aka Akshay) The book is about the life I've checked for software updates, and my {product_purchased} is already running the latest version."/>
    <x v="2"/>
    <m/>
    <x v="0"/>
    <s v="Phone"/>
    <m/>
    <m/>
    <x v="0"/>
    <x v="1"/>
    <x v="0"/>
    <x v="0"/>
    <x v="0"/>
    <x v="1"/>
    <n v="0.63124999999999998"/>
  </r>
  <r>
    <n v="5822"/>
    <s v="John Jones"/>
    <s v="paul01@example.net"/>
    <n v="55"/>
    <s v="Female"/>
    <x v="0"/>
    <d v="2020-09-29T00:00:00"/>
    <x v="0"/>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x v="0"/>
    <m/>
    <x v="2"/>
    <s v="Chat"/>
    <d v="2023-06-01T21:49:22"/>
    <m/>
    <x v="0"/>
    <x v="1"/>
    <x v="9"/>
    <x v="1"/>
    <x v="0"/>
    <x v="0"/>
    <n v="0.73124999999999996"/>
  </r>
  <r>
    <n v="5823"/>
    <s v="Shelia Larsen"/>
    <s v="wongamy@example.org"/>
    <n v="63"/>
    <s v="Female"/>
    <x v="11"/>
    <d v="2021-01-28T00:00:00"/>
    <x v="1"/>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x v="1"/>
    <s v="Reason source information set specific PM."/>
    <x v="3"/>
    <s v="Phone"/>
    <d v="2023-06-01T09:29:23"/>
    <d v="2023-06-01T10:18:23"/>
    <x v="5"/>
    <x v="3"/>
    <x v="6"/>
    <x v="1"/>
    <x v="1"/>
    <x v="1"/>
    <n v="0.27500000000000002"/>
  </r>
  <r>
    <n v="5824"/>
    <s v="Wanda Moreno"/>
    <s v="brian14@example.org"/>
    <n v="33"/>
    <s v="Other"/>
    <x v="1"/>
    <d v="2021-03-25T00:00:00"/>
    <x v="2"/>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x v="0"/>
    <m/>
    <x v="3"/>
    <s v="Chat"/>
    <d v="2023-06-01T08:24:25"/>
    <m/>
    <x v="0"/>
    <x v="1"/>
    <x v="0"/>
    <x v="1"/>
    <x v="0"/>
    <x v="0"/>
    <n v="0.63124999999999998"/>
  </r>
  <r>
    <n v="5825"/>
    <s v="Tiffany Hicks"/>
    <s v="warrenwilliam@example.org"/>
    <n v="18"/>
    <s v="Male"/>
    <x v="37"/>
    <d v="2020-02-26T00:00:00"/>
    <x v="4"/>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x v="2"/>
    <m/>
    <x v="0"/>
    <s v="Chat"/>
    <m/>
    <m/>
    <x v="0"/>
    <x v="2"/>
    <x v="4"/>
    <x v="0"/>
    <x v="0"/>
    <x v="1"/>
    <n v="0.6875"/>
  </r>
  <r>
    <n v="5826"/>
    <s v="Brittany Barnett"/>
    <s v="walterskimberly@example.com"/>
    <n v="68"/>
    <s v="Female"/>
    <x v="8"/>
    <d v="2020-06-01T00:00:00"/>
    <x v="4"/>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x v="1"/>
    <s v="He reality wife apply finish."/>
    <x v="0"/>
    <s v="Email"/>
    <d v="2023-06-01T00:43:26"/>
    <d v="2023-06-01T08:53:26"/>
    <x v="2"/>
    <x v="2"/>
    <x v="8"/>
    <x v="1"/>
    <x v="1"/>
    <x v="1"/>
    <n v="0.56874999999999998"/>
  </r>
  <r>
    <n v="5827"/>
    <s v="Nicole Fitzpatrick"/>
    <s v="terrence88@example.org"/>
    <n v="40"/>
    <s v="Male"/>
    <x v="32"/>
    <d v="2020-04-03T00:00:00"/>
    <x v="4"/>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x v="0"/>
    <m/>
    <x v="3"/>
    <s v="Chat"/>
    <d v="2023-06-01T14:50:28"/>
    <m/>
    <x v="0"/>
    <x v="7"/>
    <x v="11"/>
    <x v="1"/>
    <x v="0"/>
    <x v="0"/>
    <n v="0.23749999999999999"/>
  </r>
  <r>
    <n v="5828"/>
    <s v="Jessica Cordova"/>
    <s v="blairjessica@example.com"/>
    <n v="23"/>
    <s v="Male"/>
    <x v="32"/>
    <d v="2021-04-18T00:00:00"/>
    <x v="0"/>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x v="1"/>
    <s v="Energy office behavior mother interest consider move."/>
    <x v="1"/>
    <s v="Email"/>
    <d v="2023-06-01T11:36:29"/>
    <d v="2023-06-01T05:41:29"/>
    <x v="3"/>
    <x v="2"/>
    <x v="11"/>
    <x v="1"/>
    <x v="1"/>
    <x v="1"/>
    <n v="0.65"/>
  </r>
  <r>
    <n v="5829"/>
    <s v="Sara Romero"/>
    <s v="jennifer28@example.net"/>
    <n v="20"/>
    <s v="Male"/>
    <x v="29"/>
    <d v="2020-06-20T00:00:00"/>
    <x v="1"/>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x v="1"/>
    <s v="Even knowledge hit."/>
    <x v="3"/>
    <s v="Social media"/>
    <d v="2023-06-01T03:48:31"/>
    <d v="2023-06-01T21:57:31"/>
    <x v="5"/>
    <x v="10"/>
    <x v="8"/>
    <x v="1"/>
    <x v="1"/>
    <x v="1"/>
    <n v="0.23125000000000001"/>
  </r>
  <r>
    <n v="5830"/>
    <s v="James Vincent"/>
    <s v="jamescastillo@example.org"/>
    <n v="61"/>
    <s v="Male"/>
    <x v="2"/>
    <d v="2020-02-04T00:00:00"/>
    <x v="1"/>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x v="2"/>
    <m/>
    <x v="0"/>
    <s v="Chat"/>
    <m/>
    <m/>
    <x v="0"/>
    <x v="3"/>
    <x v="4"/>
    <x v="0"/>
    <x v="0"/>
    <x v="1"/>
    <n v="0.22500000000000001"/>
  </r>
  <r>
    <n v="5831"/>
    <s v="Danielle Hall"/>
    <s v="ylucas@example.net"/>
    <n v="23"/>
    <s v="Female"/>
    <x v="28"/>
    <d v="2020-11-23T00:00:00"/>
    <x v="2"/>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x v="2"/>
    <m/>
    <x v="1"/>
    <s v="Chat"/>
    <m/>
    <m/>
    <x v="0"/>
    <x v="6"/>
    <x v="3"/>
    <x v="1"/>
    <x v="0"/>
    <x v="1"/>
    <n v="0.51875000000000004"/>
  </r>
  <r>
    <n v="5832"/>
    <s v="Gregory Davis"/>
    <s v="rachael51@example.com"/>
    <n v="33"/>
    <s v="Female"/>
    <x v="15"/>
    <d v="2020-05-19T00:00:00"/>
    <x v="1"/>
    <s v="Installation support"/>
    <s v="I'm having an issue with the {product_purchased}. Please assist. Thanks. I'm concerned about the security of my {product_purchased} and would like to ensure that my data is safe."/>
    <x v="1"/>
    <s v="Discuss four option especially article represent."/>
    <x v="1"/>
    <s v="Phone"/>
    <d v="2023-06-01T14:14:33"/>
    <d v="2023-06-01T15:35:33"/>
    <x v="3"/>
    <x v="0"/>
    <x v="1"/>
    <x v="1"/>
    <x v="1"/>
    <x v="1"/>
    <n v="0.80625000000000002"/>
  </r>
  <r>
    <n v="5833"/>
    <s v="Paul Hill"/>
    <s v="sean23@example.net"/>
    <n v="60"/>
    <s v="Female"/>
    <x v="28"/>
    <d v="2021-02-03T00:00:00"/>
    <x v="4"/>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x v="0"/>
    <m/>
    <x v="0"/>
    <s v="Chat"/>
    <d v="2023-06-01T15:13:35"/>
    <m/>
    <x v="0"/>
    <x v="0"/>
    <x v="4"/>
    <x v="0"/>
    <x v="0"/>
    <x v="0"/>
    <n v="0.9375"/>
  </r>
  <r>
    <n v="5834"/>
    <s v="Jake Murray"/>
    <s v="robert86@example.com"/>
    <n v="45"/>
    <s v="Female"/>
    <x v="23"/>
    <d v="2021-12-26T00:00:00"/>
    <x v="3"/>
    <s v="Cancellation request"/>
    <s v="I'm having an issue with the {product_purchased}. Please assist. Â No issues if you do so from this bot. Â Sorry for any confusion.&quot;_x000a_&quot;There is a new item available!&quot;_x000a_&quot;Hello there, I'm unable to find the option to perform the desired action in the {product_purchased}. Could you please guide me through the steps?"/>
    <x v="1"/>
    <s v="Protect federal seven challenge."/>
    <x v="1"/>
    <s v="Phone"/>
    <d v="2023-06-01T12:29:36"/>
    <d v="2023-06-01T21:27:36"/>
    <x v="4"/>
    <x v="0"/>
    <x v="10"/>
    <x v="1"/>
    <x v="1"/>
    <x v="1"/>
    <n v="0.78125"/>
  </r>
  <r>
    <n v="5835"/>
    <s v="Erika Ford"/>
    <s v="benjamin16@example.net"/>
    <n v="36"/>
    <s v="Other"/>
    <x v="32"/>
    <d v="2021-11-20T00:00:00"/>
    <x v="0"/>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x v="0"/>
    <m/>
    <x v="0"/>
    <s v="Email"/>
    <d v="2023-06-01T03:46:38"/>
    <m/>
    <x v="0"/>
    <x v="6"/>
    <x v="3"/>
    <x v="0"/>
    <x v="0"/>
    <x v="0"/>
    <n v="0.51875000000000004"/>
  </r>
  <r>
    <n v="5836"/>
    <s v="Shane Brown"/>
    <s v="patrick32@example.com"/>
    <n v="56"/>
    <s v="Male"/>
    <x v="24"/>
    <d v="2020-12-02T00:00:00"/>
    <x v="3"/>
    <s v="Delivery problem"/>
    <s v="I'm having an issue with the {product_purchased}. Please assist. (c) 2004, Microsoft Corporation. All Rights Reserved. I've tried clearing the cache and data for the {product_purchased} app, but the issue persists."/>
    <x v="0"/>
    <m/>
    <x v="1"/>
    <s v="Social media"/>
    <d v="2023-06-01T19:00:39"/>
    <m/>
    <x v="4"/>
    <x v="0"/>
    <x v="10"/>
    <x v="1"/>
    <x v="0"/>
    <x v="0"/>
    <n v="0.78125"/>
  </r>
  <r>
    <n v="5837"/>
    <s v="Janice Hernandez"/>
    <s v="james05@example.org"/>
    <n v="64"/>
    <s v="Male"/>
    <x v="0"/>
    <d v="2020-10-17T00:00:00"/>
    <x v="2"/>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x v="2"/>
    <m/>
    <x v="1"/>
    <s v="Email"/>
    <m/>
    <m/>
    <x v="0"/>
    <x v="0"/>
    <x v="7"/>
    <x v="1"/>
    <x v="0"/>
    <x v="1"/>
    <n v="0.83750000000000002"/>
  </r>
  <r>
    <n v="5838"/>
    <s v="Tracy Gamble"/>
    <s v="timothy93@example.net"/>
    <n v="18"/>
    <s v="Male"/>
    <x v="6"/>
    <d v="2020-06-18T00:00:00"/>
    <x v="1"/>
    <s v="Account access"/>
    <s v="I'm having an issue with the {product_purchased}. Please assist._x000a__x000a_4. I am not receiving an invoice_x000a__x000a_3. Unsubscribe from customer support I've checked for any available software updates for my {product_purchased}, but there are none."/>
    <x v="2"/>
    <m/>
    <x v="0"/>
    <s v="Email"/>
    <m/>
    <m/>
    <x v="0"/>
    <x v="5"/>
    <x v="8"/>
    <x v="0"/>
    <x v="0"/>
    <x v="1"/>
    <n v="0.27500000000000002"/>
  </r>
  <r>
    <n v="5839"/>
    <s v="Alexander Martin"/>
    <s v="alexis37@example.com"/>
    <n v="33"/>
    <s v="Female"/>
    <x v="5"/>
    <d v="2021-04-24T00:00:00"/>
    <x v="0"/>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x v="2"/>
    <m/>
    <x v="3"/>
    <s v="Chat"/>
    <m/>
    <m/>
    <x v="0"/>
    <x v="6"/>
    <x v="11"/>
    <x v="1"/>
    <x v="0"/>
    <x v="1"/>
    <n v="0.53125"/>
  </r>
  <r>
    <n v="5840"/>
    <s v="Angela Murray"/>
    <s v="robertlopez@example.com"/>
    <n v="20"/>
    <s v="Other"/>
    <x v="39"/>
    <d v="2020-07-04T00:00:00"/>
    <x v="1"/>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x v="1"/>
    <s v="Bar from organization prepare place yeah."/>
    <x v="1"/>
    <s v="Chat"/>
    <d v="2023-06-01T08:15:44"/>
    <d v="2023-06-01T19:17:44"/>
    <x v="4"/>
    <x v="6"/>
    <x v="2"/>
    <x v="1"/>
    <x v="1"/>
    <x v="1"/>
    <n v="0.47499999999999998"/>
  </r>
  <r>
    <n v="5841"/>
    <s v="John Davis"/>
    <s v="ryandougherty@example.net"/>
    <n v="50"/>
    <s v="Other"/>
    <x v="8"/>
    <d v="2020-01-11T00:00:00"/>
    <x v="2"/>
    <s v="Display issue"/>
    <s v="I'm having an issue with the {product_purchased}. Please assist._x000a__x000a_#1:_x000a__x000a_https://www.kickstarter.com/projects/27395520/the-super-solar-force-re I've performed a factory reset on my {product_purchased}, hoping it would resolve the problem, but it didn't help."/>
    <x v="0"/>
    <m/>
    <x v="3"/>
    <s v="Chat"/>
    <d v="2023-06-01T04:30:46"/>
    <m/>
    <x v="0"/>
    <x v="3"/>
    <x v="6"/>
    <x v="1"/>
    <x v="0"/>
    <x v="0"/>
    <n v="0.27500000000000002"/>
  </r>
  <r>
    <n v="5842"/>
    <s v="Erik Beasley"/>
    <s v="elizabeth10@example.com"/>
    <n v="69"/>
    <s v="Other"/>
    <x v="27"/>
    <d v="2021-05-27T00:00:00"/>
    <x v="1"/>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x v="2"/>
    <m/>
    <x v="2"/>
    <s v="Email"/>
    <m/>
    <m/>
    <x v="0"/>
    <x v="10"/>
    <x v="1"/>
    <x v="0"/>
    <x v="0"/>
    <x v="1"/>
    <n v="0.24374999999999999"/>
  </r>
  <r>
    <n v="5843"/>
    <s v="Felicia Lindsey"/>
    <s v="nataliewade@example.org"/>
    <n v="33"/>
    <s v="Male"/>
    <x v="5"/>
    <d v="2020-08-29T00:00:00"/>
    <x v="2"/>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x v="2"/>
    <m/>
    <x v="3"/>
    <s v="Phone"/>
    <m/>
    <m/>
    <x v="0"/>
    <x v="0"/>
    <x v="5"/>
    <x v="1"/>
    <x v="0"/>
    <x v="1"/>
    <n v="0.89375000000000004"/>
  </r>
  <r>
    <n v="5844"/>
    <s v="Ronnie Berry"/>
    <s v="christinerivera@example.com"/>
    <n v="64"/>
    <s v="Other"/>
    <x v="3"/>
    <d v="2021-11-25T00:00:00"/>
    <x v="4"/>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x v="2"/>
    <m/>
    <x v="2"/>
    <s v="Social media"/>
    <m/>
    <m/>
    <x v="0"/>
    <x v="2"/>
    <x v="3"/>
    <x v="0"/>
    <x v="0"/>
    <x v="1"/>
    <n v="0.6"/>
  </r>
  <r>
    <n v="5845"/>
    <s v="Jessica Bentley"/>
    <s v="cordovaruth@example.net"/>
    <n v="70"/>
    <s v="Female"/>
    <x v="12"/>
    <d v="2021-09-12T00:00:00"/>
    <x v="2"/>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x v="2"/>
    <m/>
    <x v="1"/>
    <s v="Phone"/>
    <m/>
    <m/>
    <x v="0"/>
    <x v="2"/>
    <x v="9"/>
    <x v="1"/>
    <x v="0"/>
    <x v="1"/>
    <n v="0.61250000000000004"/>
  </r>
  <r>
    <n v="5846"/>
    <s v="Brandon Floyd"/>
    <s v="elizabethmyers@example.com"/>
    <n v="66"/>
    <s v="Other"/>
    <x v="16"/>
    <d v="2021-01-24T00:00:00"/>
    <x v="3"/>
    <s v="Delivery problem"/>
    <s v="I'm having an issue with the {product_purchased}. Please assist. â€”_x000a__x000a_Product ID: 100_x000a__x000a_Price: $28.99_x000a__x000a_Last updated: June 04, 2017_x000a__x000a_Price $29.99 I've checked the device settings and made sure that everything is configured correctly."/>
    <x v="1"/>
    <s v="Before yard poor including raise sure tree collection."/>
    <x v="3"/>
    <s v="Chat"/>
    <d v="2023-06-01T11:13:55"/>
    <d v="2023-06-01T02:25:55"/>
    <x v="2"/>
    <x v="6"/>
    <x v="6"/>
    <x v="1"/>
    <x v="1"/>
    <x v="1"/>
    <n v="0.35"/>
  </r>
  <r>
    <n v="5847"/>
    <s v="Elizabeth Anderson"/>
    <s v="iweeks@example.com"/>
    <n v="46"/>
    <s v="Female"/>
    <x v="21"/>
    <d v="2020-04-15T00:00:00"/>
    <x v="0"/>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x v="1"/>
    <s v="Run skill high third."/>
    <x v="1"/>
    <s v="Social media"/>
    <d v="2023-06-01T21:00:57"/>
    <d v="2023-06-01T09:06:57"/>
    <x v="2"/>
    <x v="0"/>
    <x v="11"/>
    <x v="1"/>
    <x v="1"/>
    <x v="1"/>
    <n v="0.875"/>
  </r>
  <r>
    <n v="5848"/>
    <s v="Paige Williams"/>
    <s v="santosashley@example.org"/>
    <n v="21"/>
    <s v="Other"/>
    <x v="14"/>
    <d v="2020-12-11T00:00:00"/>
    <x v="2"/>
    <s v="Hardware issue"/>
    <s v="I'm having an issue with the {product_purchased}. Please assist. I do have a number of other issues though. Please let me know._x000a__x000a_Advertisement I've tried different settings and configurations on my {product_purchased}, but the issue persists."/>
    <x v="1"/>
    <s v="Nature car story camera trial consumer exactly."/>
    <x v="3"/>
    <s v="Email"/>
    <d v="2023-06-01T14:22:58"/>
    <d v="2023-06-01T20:14:58"/>
    <x v="3"/>
    <x v="7"/>
    <x v="10"/>
    <x v="1"/>
    <x v="1"/>
    <x v="1"/>
    <n v="0.23125000000000001"/>
  </r>
  <r>
    <n v="5849"/>
    <s v="Brandon Wood"/>
    <s v="pauladuke@example.org"/>
    <n v="35"/>
    <s v="Female"/>
    <x v="13"/>
    <d v="2020-10-02T00:00:00"/>
    <x v="1"/>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x v="2"/>
    <m/>
    <x v="3"/>
    <s v="Email"/>
    <m/>
    <m/>
    <x v="0"/>
    <x v="10"/>
    <x v="7"/>
    <x v="1"/>
    <x v="0"/>
    <x v="1"/>
    <n v="0.25624999999999998"/>
  </r>
  <r>
    <n v="5850"/>
    <s v="Mary Benson"/>
    <s v="robinsonbrian@example.net"/>
    <n v="61"/>
    <s v="Other"/>
    <x v="37"/>
    <d v="2021-01-30T00:00:00"/>
    <x v="2"/>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x v="2"/>
    <m/>
    <x v="0"/>
    <s v="Email"/>
    <m/>
    <m/>
    <x v="0"/>
    <x v="8"/>
    <x v="6"/>
    <x v="0"/>
    <x v="0"/>
    <x v="1"/>
    <n v="0.25624999999999998"/>
  </r>
  <r>
    <n v="5851"/>
    <s v="Rodney Goodman"/>
    <s v="fgilbert@example.com"/>
    <n v="63"/>
    <s v="Male"/>
    <x v="1"/>
    <d v="2021-06-26T00:00:00"/>
    <x v="2"/>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x v="2"/>
    <m/>
    <x v="3"/>
    <s v="Phone"/>
    <m/>
    <m/>
    <x v="0"/>
    <x v="4"/>
    <x v="8"/>
    <x v="1"/>
    <x v="0"/>
    <x v="1"/>
    <n v="0.36249999999999999"/>
  </r>
  <r>
    <n v="5852"/>
    <s v="Michael Morris"/>
    <s v="christinapowell@example.org"/>
    <n v="28"/>
    <s v="Male"/>
    <x v="3"/>
    <d v="2020-11-02T00:00:00"/>
    <x v="4"/>
    <s v="Network problem"/>
    <s v="I'm having an issue with the {product_purchased}. Please assist. https://youtu.be/kG1Gg4YX3Zc? â€” New Age Religion (@NewAnarchy) May 5, 2017 I'm worried that the issue might be hardware-related and might require repair or replacement."/>
    <x v="1"/>
    <s v="Available now figure again listen."/>
    <x v="3"/>
    <s v="Chat"/>
    <d v="2023-06-01T19:28:05"/>
    <d v="2023-06-01T14:02:05"/>
    <x v="5"/>
    <x v="1"/>
    <x v="3"/>
    <x v="1"/>
    <x v="1"/>
    <x v="1"/>
    <n v="0.65625"/>
  </r>
  <r>
    <n v="5853"/>
    <s v="Barbara Gonzales"/>
    <s v="houstonanthony@example.com"/>
    <n v="26"/>
    <s v="Female"/>
    <x v="32"/>
    <d v="2020-02-23T00:00:00"/>
    <x v="4"/>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x v="1"/>
    <s v="Agency political long card."/>
    <x v="3"/>
    <s v="Chat"/>
    <d v="2023-06-01T11:52:05"/>
    <d v="2023-06-01T02:25:05"/>
    <x v="1"/>
    <x v="0"/>
    <x v="4"/>
    <x v="1"/>
    <x v="1"/>
    <x v="1"/>
    <n v="0.9375"/>
  </r>
  <r>
    <n v="5854"/>
    <s v="Jeremy Miller"/>
    <s v="jolsen@example.net"/>
    <n v="37"/>
    <s v="Male"/>
    <x v="2"/>
    <d v="2020-12-05T00:00:00"/>
    <x v="3"/>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x v="1"/>
    <s v="Magazine event claim majority black feel parent."/>
    <x v="3"/>
    <s v="Phone"/>
    <d v="2023-06-01T06:39:06"/>
    <d v="2023-06-01T21:43:06"/>
    <x v="4"/>
    <x v="10"/>
    <x v="10"/>
    <x v="1"/>
    <x v="1"/>
    <x v="1"/>
    <n v="0.23749999999999999"/>
  </r>
  <r>
    <n v="5855"/>
    <s v="Haley Hanson"/>
    <s v="craig85@example.org"/>
    <n v="56"/>
    <s v="Female"/>
    <x v="38"/>
    <d v="2021-09-23T00:00:00"/>
    <x v="4"/>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x v="1"/>
    <s v="Information travel hard top."/>
    <x v="0"/>
    <s v="Social media"/>
    <d v="2023-06-01T03:14:08"/>
    <d v="2023-06-01T22:36:08"/>
    <x v="1"/>
    <x v="0"/>
    <x v="9"/>
    <x v="1"/>
    <x v="1"/>
    <x v="1"/>
    <n v="0.8"/>
  </r>
  <r>
    <n v="5856"/>
    <s v="Anna Rivera"/>
    <s v="bsantos@example.com"/>
    <n v="21"/>
    <s v="Other"/>
    <x v="3"/>
    <d v="2021-12-08T00:00:00"/>
    <x v="0"/>
    <s v="Data loss"/>
    <s v="There seems to be a hardware problem with my {product_purchased}. The screen is flickering, and I'm unable to use it. What should I do? I'm unable to find the option to perform the desired action in the {product_purchased}. Could you please guide me through the steps?"/>
    <x v="1"/>
    <s v="Artist staff career do finish."/>
    <x v="2"/>
    <s v="Chat"/>
    <d v="2023-06-01T20:15:08"/>
    <d v="2023-06-01T04:01:08"/>
    <x v="3"/>
    <x v="2"/>
    <x v="10"/>
    <x v="1"/>
    <x v="1"/>
    <x v="1"/>
    <n v="0.59375"/>
  </r>
  <r>
    <n v="5857"/>
    <s v="Teresa Contreras"/>
    <s v="jameshill@example.net"/>
    <n v="69"/>
    <s v="Male"/>
    <x v="39"/>
    <d v="2020-10-16T00:00:00"/>
    <x v="4"/>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x v="0"/>
    <m/>
    <x v="1"/>
    <s v="Social media"/>
    <d v="2023-06-01T18:16:10"/>
    <m/>
    <x v="0"/>
    <x v="2"/>
    <x v="7"/>
    <x v="1"/>
    <x v="0"/>
    <x v="0"/>
    <n v="0.7"/>
  </r>
  <r>
    <n v="5858"/>
    <s v="Adrienne Foley"/>
    <s v="meyerkaren@example.net"/>
    <n v="63"/>
    <s v="Male"/>
    <x v="4"/>
    <d v="2021-02-24T00:00:00"/>
    <x v="1"/>
    <s v="Peripheral compatibility"/>
    <s v="I'm having an issue with the {product_purchased}. Please assist._x000a__x000a_1 of 1 found this helpful I've performed a factory reset on my {product_purchased}, hoping it would resolve the problem, but it didn't help."/>
    <x v="0"/>
    <m/>
    <x v="3"/>
    <s v="Chat"/>
    <d v="2023-06-01T00:26:10"/>
    <m/>
    <x v="0"/>
    <x v="8"/>
    <x v="4"/>
    <x v="1"/>
    <x v="0"/>
    <x v="0"/>
    <n v="0.20624999999999999"/>
  </r>
  <r>
    <n v="5859"/>
    <s v="Mrs. Heather Holmes"/>
    <s v="deannathomas@example.org"/>
    <n v="44"/>
    <s v="Female"/>
    <x v="9"/>
    <d v="2021-03-03T00:00:00"/>
    <x v="0"/>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x v="2"/>
    <m/>
    <x v="0"/>
    <s v="Phone"/>
    <m/>
    <m/>
    <x v="0"/>
    <x v="7"/>
    <x v="0"/>
    <x v="0"/>
    <x v="0"/>
    <x v="1"/>
    <n v="0.20624999999999999"/>
  </r>
  <r>
    <n v="5860"/>
    <s v="Isabella Lewis"/>
    <s v="cindy54@example.com"/>
    <n v="70"/>
    <s v="Other"/>
    <x v="11"/>
    <d v="2020-05-04T00:00:00"/>
    <x v="0"/>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x v="1"/>
    <s v="Fear article tax place sign structure Democrat."/>
    <x v="2"/>
    <s v="Phone"/>
    <d v="2023-06-01T19:41:14"/>
    <d v="2023-06-01T07:11:14"/>
    <x v="3"/>
    <x v="9"/>
    <x v="1"/>
    <x v="1"/>
    <x v="1"/>
    <x v="1"/>
    <n v="0.22500000000000001"/>
  </r>
  <r>
    <n v="5861"/>
    <s v="Brooke Ramos"/>
    <s v="wilsonmichael@example.com"/>
    <n v="29"/>
    <s v="Male"/>
    <x v="18"/>
    <d v="2021-08-31T00:00:00"/>
    <x v="2"/>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x v="2"/>
    <m/>
    <x v="1"/>
    <s v="Chat"/>
    <m/>
    <m/>
    <x v="0"/>
    <x v="0"/>
    <x v="5"/>
    <x v="1"/>
    <x v="0"/>
    <x v="1"/>
    <n v="0.89375000000000004"/>
  </r>
  <r>
    <n v="5862"/>
    <s v="Angel Briggs"/>
    <s v="lday@example.org"/>
    <n v="69"/>
    <s v="Female"/>
    <x v="8"/>
    <d v="2020-06-18T00:00:00"/>
    <x v="3"/>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x v="0"/>
    <m/>
    <x v="0"/>
    <s v="Social media"/>
    <d v="2023-06-01T15:01:17"/>
    <m/>
    <x v="0"/>
    <x v="5"/>
    <x v="8"/>
    <x v="0"/>
    <x v="0"/>
    <x v="0"/>
    <n v="0.27500000000000002"/>
  </r>
  <r>
    <n v="5863"/>
    <s v="Gerald Moore"/>
    <s v="nelsonphyllis@example.net"/>
    <n v="34"/>
    <s v="Male"/>
    <x v="6"/>
    <d v="2020-10-15T00:00:00"/>
    <x v="2"/>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x v="1"/>
    <s v="Test create computer."/>
    <x v="2"/>
    <s v="Phone"/>
    <d v="2023-06-01T09:21:18"/>
    <d v="2023-06-01T01:57:18"/>
    <x v="3"/>
    <x v="5"/>
    <x v="7"/>
    <x v="1"/>
    <x v="1"/>
    <x v="1"/>
    <n v="0.23749999999999999"/>
  </r>
  <r>
    <n v="5864"/>
    <s v="Tina Myers"/>
    <s v="jose88@example.com"/>
    <n v="50"/>
    <s v="Female"/>
    <x v="20"/>
    <d v="2020-05-13T00:00:00"/>
    <x v="4"/>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x v="0"/>
    <m/>
    <x v="3"/>
    <s v="Chat"/>
    <d v="2023-06-01T20:44:19"/>
    <m/>
    <x v="0"/>
    <x v="4"/>
    <x v="1"/>
    <x v="1"/>
    <x v="0"/>
    <x v="0"/>
    <n v="0.36875000000000002"/>
  </r>
  <r>
    <n v="5865"/>
    <s v="Traci Montgomery"/>
    <s v="gobrien@example.com"/>
    <n v="37"/>
    <s v="Male"/>
    <x v="29"/>
    <d v="2020-03-17T00:00:00"/>
    <x v="4"/>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x v="1"/>
    <s v="Bill be about just other from recent."/>
    <x v="2"/>
    <s v="Social media"/>
    <d v="2023-06-01T07:29:21"/>
    <d v="2023-06-01T00:45:21"/>
    <x v="2"/>
    <x v="6"/>
    <x v="0"/>
    <x v="1"/>
    <x v="1"/>
    <x v="1"/>
    <n v="0.47499999999999998"/>
  </r>
  <r>
    <n v="5866"/>
    <s v="Mark Smith"/>
    <s v="ginabaker@example.org"/>
    <n v="19"/>
    <s v="Female"/>
    <x v="40"/>
    <d v="2021-03-31T00:00:00"/>
    <x v="4"/>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x v="1"/>
    <s v="Management hundred drive green must campaign technology speech."/>
    <x v="0"/>
    <s v="Phone"/>
    <d v="2023-06-01T13:22:22"/>
    <d v="2023-06-01T18:14:22"/>
    <x v="3"/>
    <x v="5"/>
    <x v="0"/>
    <x v="1"/>
    <x v="1"/>
    <x v="1"/>
    <n v="0.26874999999999999"/>
  </r>
  <r>
    <n v="5867"/>
    <s v="Brittany Thompson"/>
    <s v="robertkerr@example.net"/>
    <n v="57"/>
    <s v="Other"/>
    <x v="17"/>
    <d v="2020-04-18T00:00:00"/>
    <x v="4"/>
    <s v="Installation support"/>
    <s v="I'm having an issue with the {product_purchased}. Please assist. The price has changed for the [brand_id] and for the [product_name] from [product_name] to [product_brand_id]. I've already contacted customer support multiple times, but the issue remains unresolved."/>
    <x v="1"/>
    <s v="Example issue behavior financial stuff record seek far."/>
    <x v="0"/>
    <s v="Email"/>
    <d v="2023-06-01T21:19:24"/>
    <d v="2023-06-01T23:10:24"/>
    <x v="2"/>
    <x v="7"/>
    <x v="11"/>
    <x v="1"/>
    <x v="1"/>
    <x v="1"/>
    <n v="0.23749999999999999"/>
  </r>
  <r>
    <n v="5868"/>
    <s v="Miranda Clark"/>
    <s v="wthomas@example.net"/>
    <n v="41"/>
    <s v="Other"/>
    <x v="1"/>
    <d v="2021-09-29T00:00:00"/>
    <x v="1"/>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x v="1"/>
    <s v="Body executive measure describe."/>
    <x v="1"/>
    <s v="Chat"/>
    <d v="2023-06-01T04:23:25"/>
    <d v="2023-06-01T15:48:25"/>
    <x v="2"/>
    <x v="7"/>
    <x v="9"/>
    <x v="1"/>
    <x v="1"/>
    <x v="1"/>
    <n v="0.3"/>
  </r>
  <r>
    <n v="5869"/>
    <s v="Christopher Wagner"/>
    <s v="davidwelch@example.org"/>
    <n v="24"/>
    <s v="Other"/>
    <x v="26"/>
    <d v="2020-11-26T00:00:00"/>
    <x v="0"/>
    <s v="Display issue"/>
    <s v="I've forgotten my password for my {product_purchased} account, and the password reset option is not working. How can I recover my account?_x000a__x000a_Step 2 â€“ Remove the existing account_x000a__x000a_Delete the last 2 passwords from your I've noticed that the issue occurs consistently when I use a specific feature or application on my {product_purchased}."/>
    <x v="2"/>
    <m/>
    <x v="0"/>
    <s v="Email"/>
    <m/>
    <m/>
    <x v="0"/>
    <x v="1"/>
    <x v="3"/>
    <x v="0"/>
    <x v="0"/>
    <x v="1"/>
    <n v="0.65625"/>
  </r>
  <r>
    <n v="5870"/>
    <s v="Dana Doyle"/>
    <s v="georgebrown@example.org"/>
    <n v="56"/>
    <s v="Other"/>
    <x v="17"/>
    <d v="2020-09-15T00:00:00"/>
    <x v="3"/>
    <s v="Delivery problem"/>
    <s v="I'm having an issue with the {product_purchased}. Please assist. Thank you. https://www.etsy.com/shop/TheW Kanji Bookstore?ref=shop_home_x000a__x000a_Pending! This is just I've tried troubleshooting steps mentioned in the user manual, but the issue persists."/>
    <x v="1"/>
    <s v="Institution entire theory hear ready."/>
    <x v="2"/>
    <s v="Social media"/>
    <d v="2023-06-01T13:58:28"/>
    <d v="2023-06-01T21:05:28"/>
    <x v="2"/>
    <x v="1"/>
    <x v="9"/>
    <x v="1"/>
    <x v="1"/>
    <x v="1"/>
    <n v="0.73124999999999996"/>
  </r>
  <r>
    <n v="5871"/>
    <s v="Jessica Gill"/>
    <s v="brendanyang@example.com"/>
    <n v="44"/>
    <s v="Female"/>
    <x v="4"/>
    <d v="2021-04-16T00:00:00"/>
    <x v="3"/>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x v="2"/>
    <m/>
    <x v="1"/>
    <s v="Social media"/>
    <m/>
    <m/>
    <x v="0"/>
    <x v="6"/>
    <x v="11"/>
    <x v="1"/>
    <x v="0"/>
    <x v="1"/>
    <n v="0.53125"/>
  </r>
  <r>
    <n v="5872"/>
    <s v="Andrew Murphy"/>
    <s v="larry43@example.org"/>
    <n v="25"/>
    <s v="Other"/>
    <x v="4"/>
    <d v="2020-10-02T00:00:00"/>
    <x v="3"/>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x v="0"/>
    <m/>
    <x v="3"/>
    <s v="Email"/>
    <d v="2023-06-01T06:52:32"/>
    <m/>
    <x v="0"/>
    <x v="2"/>
    <x v="7"/>
    <x v="1"/>
    <x v="0"/>
    <x v="0"/>
    <n v="0.7"/>
  </r>
  <r>
    <n v="5873"/>
    <s v="Mary George"/>
    <s v="danielsbrittany@example.net"/>
    <n v="26"/>
    <s v="Female"/>
    <x v="37"/>
    <d v="2020-02-13T00:00:00"/>
    <x v="0"/>
    <s v="Hardware issue"/>
    <s v="I'm having an issue with the {product_purchased}. Please assist. Your order is complete. Thank you for continuing your orders. #Pizza #pizzeria #pizzeria #pizza #pizza #pizza # I need assistance as soon as possible because it's affecting my work and productivity."/>
    <x v="2"/>
    <m/>
    <x v="0"/>
    <s v="Social media"/>
    <m/>
    <m/>
    <x v="0"/>
    <x v="8"/>
    <x v="4"/>
    <x v="0"/>
    <x v="0"/>
    <x v="1"/>
    <n v="0.20624999999999999"/>
  </r>
  <r>
    <n v="5874"/>
    <s v="Kenneth Adkins"/>
    <s v="villamichael@example.org"/>
    <n v="38"/>
    <s v="Other"/>
    <x v="18"/>
    <d v="2021-05-29T00:00:00"/>
    <x v="3"/>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x v="0"/>
    <m/>
    <x v="0"/>
    <s v="Social media"/>
    <d v="2023-06-01T18:08:36"/>
    <m/>
    <x v="0"/>
    <x v="7"/>
    <x v="1"/>
    <x v="0"/>
    <x v="0"/>
    <x v="0"/>
    <n v="0.23749999999999999"/>
  </r>
  <r>
    <n v="5875"/>
    <s v="Susan Anthony"/>
    <s v="xpena@example.net"/>
    <n v="29"/>
    <s v="Female"/>
    <x v="20"/>
    <d v="2021-03-23T00:00:00"/>
    <x v="2"/>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x v="2"/>
    <m/>
    <x v="1"/>
    <s v="Social media"/>
    <m/>
    <m/>
    <x v="0"/>
    <x v="6"/>
    <x v="0"/>
    <x v="1"/>
    <x v="0"/>
    <x v="1"/>
    <n v="0.47499999999999998"/>
  </r>
  <r>
    <n v="5876"/>
    <s v="Christopher Sanchez"/>
    <s v="chenderek@example.com"/>
    <n v="48"/>
    <s v="Other"/>
    <x v="20"/>
    <d v="2021-11-01T00:00:00"/>
    <x v="0"/>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x v="1"/>
    <s v="Show say whom tough class."/>
    <x v="3"/>
    <s v="Social media"/>
    <d v="2023-06-01T00:14:39"/>
    <d v="2023-06-01T19:01:39"/>
    <x v="1"/>
    <x v="4"/>
    <x v="3"/>
    <x v="1"/>
    <x v="1"/>
    <x v="1"/>
    <n v="0.41875000000000001"/>
  </r>
  <r>
    <n v="5877"/>
    <s v="Julie Hamilton"/>
    <s v="sarahrichardson@example.org"/>
    <n v="22"/>
    <s v="Other"/>
    <x v="12"/>
    <d v="2021-04-21T00:00:00"/>
    <x v="4"/>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x v="2"/>
    <m/>
    <x v="2"/>
    <s v="Email"/>
    <m/>
    <m/>
    <x v="0"/>
    <x v="0"/>
    <x v="11"/>
    <x v="0"/>
    <x v="0"/>
    <x v="1"/>
    <n v="0.875"/>
  </r>
  <r>
    <n v="5878"/>
    <s v="Rhonda Austin"/>
    <s v="charles58@example.com"/>
    <n v="37"/>
    <s v="Other"/>
    <x v="1"/>
    <d v="2020-10-29T00:00:00"/>
    <x v="4"/>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x v="0"/>
    <m/>
    <x v="3"/>
    <s v="Social media"/>
    <d v="2023-06-01T10:18:42"/>
    <m/>
    <x v="0"/>
    <x v="4"/>
    <x v="7"/>
    <x v="1"/>
    <x v="0"/>
    <x v="0"/>
    <n v="0.48125000000000001"/>
  </r>
  <r>
    <n v="5879"/>
    <s v="Jamie Williams"/>
    <s v="vsanford@example.org"/>
    <n v="24"/>
    <s v="Female"/>
    <x v="16"/>
    <d v="2021-02-20T00:00:00"/>
    <x v="2"/>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x v="0"/>
    <m/>
    <x v="1"/>
    <s v="Social media"/>
    <d v="2023-06-01T23:23:44"/>
    <m/>
    <x v="0"/>
    <x v="9"/>
    <x v="4"/>
    <x v="1"/>
    <x v="0"/>
    <x v="0"/>
    <n v="0.24374999999999999"/>
  </r>
  <r>
    <n v="5880"/>
    <s v="Margaret Reed"/>
    <s v="natalie96@example.net"/>
    <n v="40"/>
    <s v="Male"/>
    <x v="26"/>
    <d v="2021-11-24T00:00:00"/>
    <x v="3"/>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x v="0"/>
    <m/>
    <x v="3"/>
    <s v="Phone"/>
    <d v="2023-06-01T11:18:46"/>
    <m/>
    <x v="0"/>
    <x v="0"/>
    <x v="3"/>
    <x v="1"/>
    <x v="0"/>
    <x v="0"/>
    <n v="0.9375"/>
  </r>
  <r>
    <n v="5881"/>
    <s v="Donald Bradford"/>
    <s v="benjamincisneros@example.net"/>
    <n v="43"/>
    <s v="Other"/>
    <x v="35"/>
    <d v="2021-12-29T00:00:00"/>
    <x v="2"/>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x v="2"/>
    <m/>
    <x v="3"/>
    <s v="Phone"/>
    <m/>
    <m/>
    <x v="0"/>
    <x v="4"/>
    <x v="10"/>
    <x v="1"/>
    <x v="0"/>
    <x v="1"/>
    <n v="0.41875000000000001"/>
  </r>
  <r>
    <n v="5882"/>
    <s v="Tara Roberts"/>
    <s v="youngelizabeth@example.net"/>
    <n v="65"/>
    <s v="Other"/>
    <x v="37"/>
    <d v="2020-11-05T00:00:00"/>
    <x v="4"/>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x v="0"/>
    <m/>
    <x v="0"/>
    <s v="Phone"/>
    <d v="2023-06-01T05:57:49"/>
    <m/>
    <x v="4"/>
    <x v="0"/>
    <x v="3"/>
    <x v="0"/>
    <x v="0"/>
    <x v="0"/>
    <n v="0.9375"/>
  </r>
  <r>
    <n v="5883"/>
    <s v="Mr. Christopher Vega"/>
    <s v="kevin41@example.org"/>
    <n v="39"/>
    <s v="Other"/>
    <x v="8"/>
    <d v="2021-02-09T00:00:00"/>
    <x v="1"/>
    <s v="Account access"/>
    <s v="There seems to be a hardware problem with my {product_purchased}. The screen is flickering, and I'm unable to use it. What should I do? I've reviewed the troubleshooting steps on the official support website, but they didn't resolve the problem."/>
    <x v="2"/>
    <m/>
    <x v="1"/>
    <s v="Social media"/>
    <m/>
    <m/>
    <x v="0"/>
    <x v="10"/>
    <x v="4"/>
    <x v="1"/>
    <x v="0"/>
    <x v="1"/>
    <n v="0.22500000000000001"/>
  </r>
  <r>
    <n v="5884"/>
    <s v="George Porter"/>
    <s v="hwilliams@example.net"/>
    <n v="55"/>
    <s v="Male"/>
    <x v="28"/>
    <d v="2021-08-14T00:00:00"/>
    <x v="0"/>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x v="2"/>
    <m/>
    <x v="2"/>
    <s v="Social media"/>
    <m/>
    <m/>
    <x v="0"/>
    <x v="8"/>
    <x v="5"/>
    <x v="0"/>
    <x v="0"/>
    <x v="1"/>
    <n v="0.25624999999999998"/>
  </r>
  <r>
    <n v="5885"/>
    <s v="Kelly Jordan"/>
    <s v="yeseniaporter@example.com"/>
    <n v="19"/>
    <s v="Other"/>
    <x v="4"/>
    <d v="2020-09-22T00:00:00"/>
    <x v="3"/>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x v="1"/>
    <s v="Sound to model already individual affect idea."/>
    <x v="3"/>
    <s v="Phone"/>
    <d v="2023-06-01T11:15:52"/>
    <d v="2023-06-01T16:27:52"/>
    <x v="2"/>
    <x v="2"/>
    <x v="9"/>
    <x v="1"/>
    <x v="1"/>
    <x v="1"/>
    <n v="0.61250000000000004"/>
  </r>
  <r>
    <n v="5886"/>
    <s v="Michael Rodriguez"/>
    <s v="rcontreras@example.org"/>
    <n v="49"/>
    <s v="Male"/>
    <x v="19"/>
    <d v="2021-02-07T00:00:00"/>
    <x v="4"/>
    <s v="Delivery problem"/>
    <s v="I'm having an issue with the {product_purchased}. Please assist. I've checked for any available software updates for my {product_purchased}, but there are none."/>
    <x v="1"/>
    <s v="Turn shoulder now see entire hit sister."/>
    <x v="1"/>
    <s v="Chat"/>
    <d v="2023-06-01T09:45:52"/>
    <d v="2023-06-01T07:39:52"/>
    <x v="2"/>
    <x v="0"/>
    <x v="4"/>
    <x v="1"/>
    <x v="1"/>
    <x v="1"/>
    <n v="0.9375"/>
  </r>
  <r>
    <n v="5887"/>
    <s v="Amanda Ramirez"/>
    <s v="armstrongkelly@example.net"/>
    <n v="61"/>
    <s v="Other"/>
    <x v="1"/>
    <d v="2020-10-05T00:00:00"/>
    <x v="2"/>
    <s v="Cancellation request"/>
    <s v="I'm having an issue with the {product_purchased}. Please assist. {product_prepaid} - {product_purchased} - &lt;prepaid_product&gt; &lt;prepaid_paid&gt; $1.00 $0 I rely heavily on my {product_purchased} for my daily tasks, and this issue is hindering my productivity."/>
    <x v="2"/>
    <m/>
    <x v="2"/>
    <s v="Email"/>
    <m/>
    <m/>
    <x v="0"/>
    <x v="0"/>
    <x v="7"/>
    <x v="0"/>
    <x v="0"/>
    <x v="1"/>
    <n v="0.83750000000000002"/>
  </r>
  <r>
    <n v="5888"/>
    <s v="Beverly Scott"/>
    <s v="weaverkimberly@example.org"/>
    <n v="52"/>
    <s v="Male"/>
    <x v="2"/>
    <d v="2021-04-16T00:00:00"/>
    <x v="0"/>
    <s v="Display issue"/>
    <s v="I'm having an issue with the {product_purchased}. Please assist. {product_id} can be specified by the product id number (2,3,4,5,6)_x000a__x000a_Returns an error message if no product I've checked the device settings and made sure that everything is configured correctly."/>
    <x v="2"/>
    <m/>
    <x v="0"/>
    <s v="Email"/>
    <m/>
    <m/>
    <x v="0"/>
    <x v="1"/>
    <x v="11"/>
    <x v="0"/>
    <x v="0"/>
    <x v="1"/>
    <n v="0.65625"/>
  </r>
  <r>
    <n v="5889"/>
    <s v="Karen Diaz"/>
    <s v="zrobertson@example.org"/>
    <n v="59"/>
    <s v="Other"/>
    <x v="0"/>
    <d v="2020-10-14T00:00:00"/>
    <x v="2"/>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x v="2"/>
    <m/>
    <x v="3"/>
    <s v="Chat"/>
    <m/>
    <m/>
    <x v="0"/>
    <x v="7"/>
    <x v="7"/>
    <x v="1"/>
    <x v="0"/>
    <x v="1"/>
    <n v="0.2"/>
  </r>
  <r>
    <n v="5890"/>
    <s v="Joshua Moore"/>
    <s v="rogerswilliam@example.com"/>
    <n v="48"/>
    <s v="Male"/>
    <x v="21"/>
    <d v="2020-07-18T00:00:00"/>
    <x v="4"/>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x v="1"/>
    <s v="Simple ago middle control."/>
    <x v="2"/>
    <s v="Email"/>
    <d v="2023-06-01T12:28:58"/>
    <d v="2023-06-01T23:19:58"/>
    <x v="2"/>
    <x v="2"/>
    <x v="2"/>
    <x v="1"/>
    <x v="1"/>
    <x v="1"/>
    <n v="0.57499999999999996"/>
  </r>
  <r>
    <n v="5891"/>
    <s v="Steven Whitaker"/>
    <s v="kathryn47@example.net"/>
    <n v="66"/>
    <s v="Other"/>
    <x v="11"/>
    <d v="2021-10-19T00:00:00"/>
    <x v="0"/>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x v="2"/>
    <m/>
    <x v="3"/>
    <s v="Social media"/>
    <m/>
    <m/>
    <x v="0"/>
    <x v="1"/>
    <x v="7"/>
    <x v="1"/>
    <x v="0"/>
    <x v="1"/>
    <n v="0.79374999999999996"/>
  </r>
  <r>
    <n v="5892"/>
    <s v="Blake James"/>
    <s v="gthompson@example.org"/>
    <n v="52"/>
    <s v="Male"/>
    <x v="4"/>
    <d v="2021-07-11T00:00:00"/>
    <x v="3"/>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x v="2"/>
    <m/>
    <x v="2"/>
    <s v="Phone"/>
    <m/>
    <m/>
    <x v="0"/>
    <x v="0"/>
    <x v="2"/>
    <x v="0"/>
    <x v="0"/>
    <x v="1"/>
    <n v="1.0687500000000001"/>
  </r>
  <r>
    <n v="5893"/>
    <s v="Kathleen Kelley"/>
    <s v="emilygentry@example.net"/>
    <n v="32"/>
    <s v="Male"/>
    <x v="25"/>
    <d v="2021-06-14T00:00:00"/>
    <x v="3"/>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x v="1"/>
    <s v="Enough learn group good discover."/>
    <x v="1"/>
    <s v="Social media"/>
    <d v="2023-06-01T04:14:03"/>
    <d v="2023-06-01T21:03:03"/>
    <x v="3"/>
    <x v="8"/>
    <x v="8"/>
    <x v="1"/>
    <x v="1"/>
    <x v="1"/>
    <n v="0.19375000000000001"/>
  </r>
  <r>
    <n v="5894"/>
    <s v="Matthew Moore"/>
    <s v="bryanolson@example.net"/>
    <n v="46"/>
    <s v="Other"/>
    <x v="26"/>
    <d v="2020-11-23T00:00:00"/>
    <x v="3"/>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x v="0"/>
    <m/>
    <x v="0"/>
    <s v="Email"/>
    <d v="2023-06-01T05:33:05"/>
    <m/>
    <x v="0"/>
    <x v="0"/>
    <x v="3"/>
    <x v="0"/>
    <x v="0"/>
    <x v="0"/>
    <n v="0.9375"/>
  </r>
  <r>
    <n v="5895"/>
    <s v="Samuel Chen"/>
    <s v="lancechen@example.org"/>
    <n v="65"/>
    <s v="Other"/>
    <x v="36"/>
    <d v="2020-07-09T00:00:00"/>
    <x v="4"/>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x v="0"/>
    <m/>
    <x v="3"/>
    <s v="Social media"/>
    <d v="2023-06-01T06:24:06"/>
    <m/>
    <x v="0"/>
    <x v="3"/>
    <x v="2"/>
    <x v="1"/>
    <x v="0"/>
    <x v="0"/>
    <n v="0.23749999999999999"/>
  </r>
  <r>
    <n v="5896"/>
    <s v="Kayla Jones"/>
    <s v="davidjenkins@example.net"/>
    <n v="60"/>
    <s v="Female"/>
    <x v="24"/>
    <d v="2021-06-25T00:00:00"/>
    <x v="3"/>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x v="0"/>
    <m/>
    <x v="2"/>
    <s v="Email"/>
    <d v="2023-06-01T14:55:07"/>
    <m/>
    <x v="0"/>
    <x v="8"/>
    <x v="8"/>
    <x v="1"/>
    <x v="0"/>
    <x v="0"/>
    <n v="0.19375000000000001"/>
  </r>
  <r>
    <n v="5897"/>
    <s v="Andrew Steele"/>
    <s v="meadowscarla@example.net"/>
    <n v="46"/>
    <s v="Male"/>
    <x v="19"/>
    <d v="2021-01-03T00:00:00"/>
    <x v="1"/>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x v="2"/>
    <m/>
    <x v="0"/>
    <s v="Phone"/>
    <m/>
    <m/>
    <x v="0"/>
    <x v="4"/>
    <x v="6"/>
    <x v="0"/>
    <x v="0"/>
    <x v="1"/>
    <n v="0.51875000000000004"/>
  </r>
  <r>
    <n v="5898"/>
    <s v="Amanda Lewis"/>
    <s v="laura05@example.com"/>
    <n v="48"/>
    <s v="Male"/>
    <x v="11"/>
    <d v="2021-08-08T00:00:00"/>
    <x v="4"/>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x v="0"/>
    <m/>
    <x v="1"/>
    <s v="Chat"/>
    <d v="2023-06-01T11:42:10"/>
    <m/>
    <x v="0"/>
    <x v="9"/>
    <x v="5"/>
    <x v="1"/>
    <x v="0"/>
    <x v="0"/>
    <n v="0.1875"/>
  </r>
  <r>
    <n v="5899"/>
    <s v="Maurice Martinez"/>
    <s v="eparks@example.net"/>
    <n v="24"/>
    <s v="Other"/>
    <x v="25"/>
    <d v="2020-03-26T00:00:00"/>
    <x v="1"/>
    <s v="Hardware issue"/>
    <s v="I'm having an issue with the {product_purchased}. Please assist. I've tried using different cables, adapters, or peripherals with my {product_purchased}, but the issue persists."/>
    <x v="2"/>
    <m/>
    <x v="0"/>
    <s v="Email"/>
    <m/>
    <m/>
    <x v="0"/>
    <x v="4"/>
    <x v="0"/>
    <x v="0"/>
    <x v="0"/>
    <x v="1"/>
    <n v="0.36875000000000002"/>
  </r>
  <r>
    <n v="5900"/>
    <s v="Rose Cruz"/>
    <s v="comptonjeremy@example.net"/>
    <n v="65"/>
    <s v="Female"/>
    <x v="2"/>
    <d v="2021-06-09T00:00:00"/>
    <x v="3"/>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x v="1"/>
    <s v="White feeling structure yeah describe."/>
    <x v="2"/>
    <s v="Chat"/>
    <d v="2023-06-01T04:16:11"/>
    <d v="2023-06-01T19:10:11"/>
    <x v="2"/>
    <x v="0"/>
    <x v="8"/>
    <x v="1"/>
    <x v="1"/>
    <x v="1"/>
    <n v="0.84375"/>
  </r>
  <r>
    <n v="5901"/>
    <s v="Kevin Bailey"/>
    <s v="benjamin21@example.com"/>
    <n v="48"/>
    <s v="Other"/>
    <x v="19"/>
    <d v="2021-02-01T00:00:00"/>
    <x v="2"/>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x v="0"/>
    <m/>
    <x v="3"/>
    <s v="Chat"/>
    <d v="2023-06-01T09:14:13"/>
    <m/>
    <x v="0"/>
    <x v="0"/>
    <x v="4"/>
    <x v="1"/>
    <x v="0"/>
    <x v="0"/>
    <n v="0.9375"/>
  </r>
  <r>
    <n v="5902"/>
    <s v="Christie Hartman"/>
    <s v="allenwilliam@example.org"/>
    <n v="62"/>
    <s v="Other"/>
    <x v="40"/>
    <d v="2020-10-08T00:00:00"/>
    <x v="2"/>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x v="1"/>
    <s v="Coach heart during growth authority around pass place."/>
    <x v="0"/>
    <s v="Email"/>
    <d v="2023-06-01T20:01:14"/>
    <d v="2023-06-01T02:33:14"/>
    <x v="4"/>
    <x v="2"/>
    <x v="7"/>
    <x v="1"/>
    <x v="1"/>
    <x v="1"/>
    <n v="0.7"/>
  </r>
  <r>
    <n v="5903"/>
    <s v="Rebecca Bryant"/>
    <s v="vrodriguez@example.com"/>
    <n v="61"/>
    <s v="Female"/>
    <x v="29"/>
    <d v="2021-07-09T00:00:00"/>
    <x v="1"/>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x v="0"/>
    <m/>
    <x v="0"/>
    <s v="Phone"/>
    <d v="2023-06-01T06:10:16"/>
    <m/>
    <x v="0"/>
    <x v="0"/>
    <x v="2"/>
    <x v="0"/>
    <x v="0"/>
    <x v="0"/>
    <n v="1.0687500000000001"/>
  </r>
  <r>
    <n v="5904"/>
    <s v="Julie Escobar"/>
    <s v="fmartin@example.org"/>
    <n v="28"/>
    <s v="Male"/>
    <x v="35"/>
    <d v="2021-08-16T00:00:00"/>
    <x v="3"/>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x v="0"/>
    <m/>
    <x v="3"/>
    <s v="Email"/>
    <d v="2023-06-01T09:55:17"/>
    <m/>
    <x v="0"/>
    <x v="10"/>
    <x v="5"/>
    <x v="1"/>
    <x v="0"/>
    <x v="0"/>
    <n v="0.16875000000000001"/>
  </r>
  <r>
    <n v="5905"/>
    <s v="Ryan Gordon"/>
    <s v="zfischer@example.net"/>
    <n v="51"/>
    <s v="Other"/>
    <x v="5"/>
    <d v="2021-05-22T00:00:00"/>
    <x v="1"/>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x v="1"/>
    <s v="Put buy throw college soldier size save."/>
    <x v="3"/>
    <s v="Social media"/>
    <d v="2023-06-01T01:48:19"/>
    <d v="2023-06-01T10:54:19"/>
    <x v="3"/>
    <x v="2"/>
    <x v="1"/>
    <x v="1"/>
    <x v="1"/>
    <x v="1"/>
    <n v="0.72499999999999998"/>
  </r>
  <r>
    <n v="5906"/>
    <s v="Jack Jones"/>
    <s v="fergusonlisa@example.org"/>
    <n v="47"/>
    <s v="Female"/>
    <x v="1"/>
    <d v="2020-03-28T00:00:00"/>
    <x v="0"/>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x v="0"/>
    <m/>
    <x v="3"/>
    <s v="Social media"/>
    <d v="2023-06-01T15:50:20"/>
    <m/>
    <x v="0"/>
    <x v="4"/>
    <x v="0"/>
    <x v="1"/>
    <x v="0"/>
    <x v="0"/>
    <n v="0.36875000000000002"/>
  </r>
  <r>
    <n v="5907"/>
    <s v="Jessica Buckley"/>
    <s v="bethjones@example.com"/>
    <n v="35"/>
    <s v="Other"/>
    <x v="39"/>
    <d v="2020-07-30T00:00:00"/>
    <x v="2"/>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x v="0"/>
    <m/>
    <x v="2"/>
    <s v="Chat"/>
    <d v="2023-06-01T03:38:22"/>
    <m/>
    <x v="0"/>
    <x v="7"/>
    <x v="2"/>
    <x v="1"/>
    <x v="0"/>
    <x v="0"/>
    <n v="0.26250000000000001"/>
  </r>
  <r>
    <n v="5908"/>
    <s v="Alex Rhodes"/>
    <s v="timothymccarthy@example.org"/>
    <n v="65"/>
    <s v="Female"/>
    <x v="31"/>
    <d v="2020-01-07T00:00:00"/>
    <x v="1"/>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x v="0"/>
    <m/>
    <x v="0"/>
    <s v="Phone"/>
    <d v="2023-06-01T20:05:24"/>
    <m/>
    <x v="0"/>
    <x v="8"/>
    <x v="6"/>
    <x v="0"/>
    <x v="0"/>
    <x v="0"/>
    <n v="0.25624999999999998"/>
  </r>
  <r>
    <n v="5909"/>
    <s v="Leslie Vasquez"/>
    <s v="tylerholloway@example.org"/>
    <n v="61"/>
    <s v="Male"/>
    <x v="30"/>
    <d v="2020-02-20T00:00:00"/>
    <x v="1"/>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x v="2"/>
    <m/>
    <x v="2"/>
    <s v="Social media"/>
    <m/>
    <m/>
    <x v="0"/>
    <x v="6"/>
    <x v="4"/>
    <x v="0"/>
    <x v="0"/>
    <x v="1"/>
    <n v="0.39374999999999999"/>
  </r>
  <r>
    <n v="5910"/>
    <s v="Michael Baker"/>
    <s v="cooperjustin@example.com"/>
    <n v="56"/>
    <s v="Other"/>
    <x v="20"/>
    <d v="2021-06-20T00:00:00"/>
    <x v="3"/>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x v="1"/>
    <s v="Own huge here billion change media."/>
    <x v="0"/>
    <s v="Chat"/>
    <d v="2023-06-01T11:09:28"/>
    <d v="2023-06-01T14:09:28"/>
    <x v="5"/>
    <x v="9"/>
    <x v="8"/>
    <x v="1"/>
    <x v="1"/>
    <x v="1"/>
    <n v="0.23125000000000001"/>
  </r>
  <r>
    <n v="5911"/>
    <s v="Mark Ross"/>
    <s v="ahansen@example.org"/>
    <n v="26"/>
    <s v="Male"/>
    <x v="17"/>
    <d v="2020-04-13T00:00:00"/>
    <x v="4"/>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x v="2"/>
    <m/>
    <x v="1"/>
    <s v="Chat"/>
    <m/>
    <m/>
    <x v="0"/>
    <x v="0"/>
    <x v="11"/>
    <x v="1"/>
    <x v="0"/>
    <x v="1"/>
    <n v="0.875"/>
  </r>
  <r>
    <n v="5912"/>
    <s v="Michael Wells"/>
    <s v="justin79@example.net"/>
    <n v="63"/>
    <s v="Other"/>
    <x v="28"/>
    <d v="2020-09-14T00:00:00"/>
    <x v="1"/>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x v="1"/>
    <s v="Road wonder can quality administration building official."/>
    <x v="1"/>
    <s v="Email"/>
    <d v="2023-06-01T08:30:31"/>
    <d v="2023-06-01T16:46:31"/>
    <x v="3"/>
    <x v="5"/>
    <x v="9"/>
    <x v="1"/>
    <x v="1"/>
    <x v="1"/>
    <n v="0.19375000000000001"/>
  </r>
  <r>
    <n v="5913"/>
    <s v="Sara Cortez"/>
    <s v="kyle89@example.com"/>
    <n v="70"/>
    <s v="Female"/>
    <x v="33"/>
    <d v="2020-10-13T00:00:00"/>
    <x v="4"/>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x v="0"/>
    <m/>
    <x v="0"/>
    <s v="Email"/>
    <d v="2023-06-01T00:37:31"/>
    <m/>
    <x v="0"/>
    <x v="3"/>
    <x v="7"/>
    <x v="0"/>
    <x v="0"/>
    <x v="0"/>
    <n v="0.21249999999999999"/>
  </r>
  <r>
    <n v="5914"/>
    <s v="Dr. Anna Martinez"/>
    <s v="stephaniestephens@example.org"/>
    <n v="28"/>
    <s v="Female"/>
    <x v="0"/>
    <d v="2020-01-06T00:00:00"/>
    <x v="0"/>
    <s v="Product compatibility"/>
    <s v="I'm having an issue with the {product_purchased}. Please assist. I've already contacted customer support multiple times, but the issue remains unresolved."/>
    <x v="2"/>
    <m/>
    <x v="1"/>
    <s v="Social media"/>
    <m/>
    <m/>
    <x v="0"/>
    <x v="1"/>
    <x v="6"/>
    <x v="1"/>
    <x v="0"/>
    <x v="1"/>
    <n v="0.79374999999999996"/>
  </r>
  <r>
    <n v="5915"/>
    <s v="Crystal Robinson"/>
    <s v="regina04@example.com"/>
    <n v="54"/>
    <s v="Female"/>
    <x v="39"/>
    <d v="2020-10-18T00:00:00"/>
    <x v="0"/>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x v="2"/>
    <m/>
    <x v="2"/>
    <s v="Chat"/>
    <m/>
    <m/>
    <x v="0"/>
    <x v="5"/>
    <x v="7"/>
    <x v="0"/>
    <x v="0"/>
    <x v="1"/>
    <n v="0.23749999999999999"/>
  </r>
  <r>
    <n v="5916"/>
    <s v="James Clark"/>
    <s v="ftorres@example.org"/>
    <n v="69"/>
    <s v="Female"/>
    <x v="30"/>
    <d v="2020-03-02T00:00:00"/>
    <x v="0"/>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x v="2"/>
    <m/>
    <x v="2"/>
    <s v="Email"/>
    <m/>
    <m/>
    <x v="0"/>
    <x v="2"/>
    <x v="0"/>
    <x v="0"/>
    <x v="0"/>
    <x v="1"/>
    <n v="0.64375000000000004"/>
  </r>
  <r>
    <n v="5917"/>
    <s v="Marissa Bryant"/>
    <s v="wrush@example.com"/>
    <n v="64"/>
    <s v="Female"/>
    <x v="18"/>
    <d v="2021-09-19T00:00:00"/>
    <x v="3"/>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x v="2"/>
    <m/>
    <x v="1"/>
    <s v="Social media"/>
    <m/>
    <m/>
    <x v="0"/>
    <x v="2"/>
    <x v="9"/>
    <x v="1"/>
    <x v="0"/>
    <x v="1"/>
    <n v="0.61250000000000004"/>
  </r>
  <r>
    <n v="5918"/>
    <s v="Jeffrey Nguyen"/>
    <s v="ricardo62@example.net"/>
    <n v="21"/>
    <s v="Female"/>
    <x v="36"/>
    <d v="2021-03-25T00:00:00"/>
    <x v="0"/>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x v="1"/>
    <s v="Tree old way."/>
    <x v="2"/>
    <s v="Email"/>
    <d v="2023-06-01T13:22:37"/>
    <d v="2023-06-01T16:04:37"/>
    <x v="2"/>
    <x v="10"/>
    <x v="0"/>
    <x v="1"/>
    <x v="1"/>
    <x v="1"/>
    <n v="0.16250000000000001"/>
  </r>
  <r>
    <n v="5919"/>
    <s v="Daniel Mckinney"/>
    <s v="rachaelnelson@example.com"/>
    <n v="18"/>
    <s v="Female"/>
    <x v="0"/>
    <d v="2021-02-22T00:00:00"/>
    <x v="1"/>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x v="1"/>
    <s v="Wish board same manage mission."/>
    <x v="0"/>
    <s v="Email"/>
    <d v="2023-06-01T02:33:38"/>
    <d v="2023-06-01T16:10:38"/>
    <x v="5"/>
    <x v="3"/>
    <x v="4"/>
    <x v="1"/>
    <x v="1"/>
    <x v="1"/>
    <n v="0.22500000000000001"/>
  </r>
  <r>
    <n v="5920"/>
    <s v="Stephanie Smith"/>
    <s v="vhudson@example.com"/>
    <n v="41"/>
    <s v="Female"/>
    <x v="9"/>
    <d v="2021-05-20T00:00:00"/>
    <x v="0"/>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x v="1"/>
    <s v="Government return general since take drive operation effect."/>
    <x v="0"/>
    <s v="Social media"/>
    <d v="2023-06-01T06:24:39"/>
    <d v="2023-06-01T20:32:39"/>
    <x v="1"/>
    <x v="5"/>
    <x v="1"/>
    <x v="1"/>
    <x v="1"/>
    <x v="1"/>
    <n v="0.26874999999999999"/>
  </r>
  <r>
    <n v="5921"/>
    <s v="Adrienne Johns"/>
    <s v="jimmyclark@example.org"/>
    <n v="29"/>
    <s v="Other"/>
    <x v="22"/>
    <d v="2020-09-29T00:00:00"/>
    <x v="4"/>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x v="2"/>
    <m/>
    <x v="0"/>
    <s v="Chat"/>
    <m/>
    <m/>
    <x v="0"/>
    <x v="4"/>
    <x v="9"/>
    <x v="0"/>
    <x v="0"/>
    <x v="1"/>
    <n v="0.46875"/>
  </r>
  <r>
    <n v="5922"/>
    <s v="Cindy Reeves"/>
    <s v="sgay@example.org"/>
    <n v="35"/>
    <s v="Other"/>
    <x v="33"/>
    <d v="2021-08-16T00:00:00"/>
    <x v="1"/>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x v="0"/>
    <m/>
    <x v="3"/>
    <s v="Phone"/>
    <d v="2023-06-01T15:26:41"/>
    <m/>
    <x v="0"/>
    <x v="4"/>
    <x v="5"/>
    <x v="1"/>
    <x v="0"/>
    <x v="0"/>
    <n v="0.42499999999999999"/>
  </r>
  <r>
    <n v="5923"/>
    <s v="Barbara Clark"/>
    <s v="katherineoneill@example.net"/>
    <n v="46"/>
    <s v="Other"/>
    <x v="11"/>
    <d v="2020-10-15T00:00:00"/>
    <x v="4"/>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x v="0"/>
    <m/>
    <x v="3"/>
    <s v="Email"/>
    <d v="2023-06-01T05:15:43"/>
    <m/>
    <x v="0"/>
    <x v="6"/>
    <x v="7"/>
    <x v="1"/>
    <x v="0"/>
    <x v="0"/>
    <n v="0.48749999999999999"/>
  </r>
  <r>
    <n v="5924"/>
    <s v="Lisa Chavez"/>
    <s v="ygay@example.org"/>
    <n v="52"/>
    <s v="Male"/>
    <x v="24"/>
    <d v="2020-01-01T00:00:00"/>
    <x v="3"/>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x v="0"/>
    <m/>
    <x v="1"/>
    <s v="Chat"/>
    <d v="2023-06-01T11:52:45"/>
    <m/>
    <x v="0"/>
    <x v="4"/>
    <x v="6"/>
    <x v="1"/>
    <x v="0"/>
    <x v="0"/>
    <n v="0.51875000000000004"/>
  </r>
  <r>
    <n v="5925"/>
    <s v="Nancy Richards"/>
    <s v="tanner23@example.org"/>
    <n v="68"/>
    <s v="Other"/>
    <x v="11"/>
    <d v="2021-11-29T00:00:00"/>
    <x v="2"/>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x v="0"/>
    <m/>
    <x v="1"/>
    <s v="Phone"/>
    <d v="2023-06-01T11:36:46"/>
    <m/>
    <x v="4"/>
    <x v="10"/>
    <x v="3"/>
    <x v="1"/>
    <x v="0"/>
    <x v="0"/>
    <n v="0.21249999999999999"/>
  </r>
  <r>
    <n v="5926"/>
    <s v="Dawn Thompson"/>
    <s v="kristenvalentine@example.net"/>
    <n v="18"/>
    <s v="Male"/>
    <x v="29"/>
    <d v="2021-04-01T00:00:00"/>
    <x v="4"/>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x v="2"/>
    <m/>
    <x v="3"/>
    <s v="Chat"/>
    <m/>
    <m/>
    <x v="0"/>
    <x v="7"/>
    <x v="11"/>
    <x v="1"/>
    <x v="0"/>
    <x v="1"/>
    <n v="0.23749999999999999"/>
  </r>
  <r>
    <n v="5927"/>
    <s v="Becky Johnson"/>
    <s v="cynthia77@example.com"/>
    <n v="39"/>
    <s v="Other"/>
    <x v="3"/>
    <d v="2020-04-15T00:00:00"/>
    <x v="3"/>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x v="2"/>
    <m/>
    <x v="1"/>
    <s v="Phone"/>
    <m/>
    <m/>
    <x v="0"/>
    <x v="0"/>
    <x v="11"/>
    <x v="1"/>
    <x v="0"/>
    <x v="1"/>
    <n v="0.875"/>
  </r>
  <r>
    <n v="5928"/>
    <s v="Carol Rogers"/>
    <s v="simskaitlyn@example.com"/>
    <n v="57"/>
    <s v="Female"/>
    <x v="20"/>
    <d v="2020-04-02T00:00:00"/>
    <x v="1"/>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x v="2"/>
    <m/>
    <x v="1"/>
    <s v="Chat"/>
    <m/>
    <m/>
    <x v="0"/>
    <x v="0"/>
    <x v="11"/>
    <x v="1"/>
    <x v="0"/>
    <x v="1"/>
    <n v="0.875"/>
  </r>
  <r>
    <n v="5929"/>
    <s v="Diana Potter"/>
    <s v="zsnyder@example.net"/>
    <n v="27"/>
    <s v="Other"/>
    <x v="15"/>
    <d v="2021-07-04T00:00:00"/>
    <x v="1"/>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x v="0"/>
    <m/>
    <x v="2"/>
    <s v="Phone"/>
    <d v="2023-06-01T11:24:53"/>
    <m/>
    <x v="0"/>
    <x v="6"/>
    <x v="2"/>
    <x v="1"/>
    <x v="0"/>
    <x v="0"/>
    <n v="0.47499999999999998"/>
  </r>
  <r>
    <n v="5930"/>
    <s v="Alexander Andrade"/>
    <s v="andrea00@example.com"/>
    <n v="27"/>
    <s v="Other"/>
    <x v="26"/>
    <d v="2021-07-10T00:00:00"/>
    <x v="4"/>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x v="1"/>
    <s v="Whole sea reason structure in as young."/>
    <x v="1"/>
    <s v="Phone"/>
    <d v="2023-06-01T07:35:55"/>
    <d v="2023-06-01T06:19:55"/>
    <x v="3"/>
    <x v="1"/>
    <x v="2"/>
    <x v="1"/>
    <x v="1"/>
    <x v="1"/>
    <n v="0.65"/>
  </r>
  <r>
    <n v="5931"/>
    <s v="Thomas Brown"/>
    <s v="stephendavidson@example.net"/>
    <n v="47"/>
    <s v="Male"/>
    <x v="40"/>
    <d v="2021-09-11T00:00:00"/>
    <x v="1"/>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x v="1"/>
    <s v="Water wish staff best my wall the church."/>
    <x v="1"/>
    <s v="Chat"/>
    <d v="2023-06-01T20:09:57"/>
    <d v="2023-06-01T22:42:57"/>
    <x v="3"/>
    <x v="0"/>
    <x v="9"/>
    <x v="1"/>
    <x v="1"/>
    <x v="1"/>
    <n v="0.8"/>
  </r>
  <r>
    <n v="5932"/>
    <s v="Anita Roberts"/>
    <s v="thomas15@example.net"/>
    <n v="38"/>
    <s v="Male"/>
    <x v="24"/>
    <d v="2021-12-24T00:00:00"/>
    <x v="1"/>
    <s v="Display issue"/>
    <s v="I'm having an issue with the {product_purchased}. Please assist._x000a__x000a_[30:14] VERBOSE - [IDLE] Adding (0-&gt;1) work item http_download - /music/:/transcode I've tried clearing the cache and data for the {product_purchased} app, but the issue persists."/>
    <x v="0"/>
    <m/>
    <x v="3"/>
    <s v="Chat"/>
    <d v="2023-06-01T23:46:59"/>
    <m/>
    <x v="4"/>
    <x v="7"/>
    <x v="10"/>
    <x v="1"/>
    <x v="0"/>
    <x v="0"/>
    <n v="0.23125000000000001"/>
  </r>
  <r>
    <n v="5933"/>
    <s v="Miranda Roberts"/>
    <s v="robert52@example.com"/>
    <n v="69"/>
    <s v="Male"/>
    <x v="6"/>
    <d v="2020-12-25T00:00:00"/>
    <x v="1"/>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x v="0"/>
    <m/>
    <x v="3"/>
    <s v="Social media"/>
    <d v="2023-06-01T18:38:00"/>
    <m/>
    <x v="4"/>
    <x v="2"/>
    <x v="10"/>
    <x v="1"/>
    <x v="0"/>
    <x v="0"/>
    <n v="0.59375"/>
  </r>
  <r>
    <n v="5934"/>
    <s v="Robert Russell"/>
    <s v="vjenkins@example.com"/>
    <n v="28"/>
    <s v="Other"/>
    <x v="36"/>
    <d v="2021-02-08T00:00:00"/>
    <x v="3"/>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x v="0"/>
    <m/>
    <x v="2"/>
    <s v="Chat"/>
    <d v="2023-06-01T06:19:01"/>
    <m/>
    <x v="0"/>
    <x v="9"/>
    <x v="4"/>
    <x v="1"/>
    <x v="0"/>
    <x v="0"/>
    <n v="0.24374999999999999"/>
  </r>
  <r>
    <n v="5935"/>
    <s v="Katherine Moore"/>
    <s v="alexandermichael@example.org"/>
    <n v="68"/>
    <s v="Female"/>
    <x v="40"/>
    <d v="2020-12-19T00:00:00"/>
    <x v="4"/>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x v="2"/>
    <m/>
    <x v="0"/>
    <s v="Phone"/>
    <m/>
    <m/>
    <x v="0"/>
    <x v="1"/>
    <x v="10"/>
    <x v="0"/>
    <x v="0"/>
    <x v="1"/>
    <n v="0.66249999999999998"/>
  </r>
  <r>
    <n v="5936"/>
    <s v="Robert Harris"/>
    <s v="morrisveronica@example.net"/>
    <n v="59"/>
    <s v="Female"/>
    <x v="23"/>
    <d v="2020-01-07T00:00:00"/>
    <x v="0"/>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x v="2"/>
    <m/>
    <x v="3"/>
    <s v="Phone"/>
    <m/>
    <m/>
    <x v="0"/>
    <x v="9"/>
    <x v="6"/>
    <x v="1"/>
    <x v="0"/>
    <x v="1"/>
    <n v="0.19375000000000001"/>
  </r>
  <r>
    <n v="5937"/>
    <s v="Robert Allison"/>
    <s v="swood@example.com"/>
    <n v="25"/>
    <s v="Other"/>
    <x v="29"/>
    <d v="2021-05-19T00:00:00"/>
    <x v="1"/>
    <s v="Refund request"/>
    <s v="I'm having an issue with the {product_purchased}. Please assist. {product_purchased}. Please assist. Contact:_x000a__x000a_- @davidwong @gmail.com_x000a__x000a_- @davidwong @ I've checked for any available software updates for my {product_purchased}, but there are none."/>
    <x v="0"/>
    <m/>
    <x v="3"/>
    <s v="Phone"/>
    <d v="2023-06-01T14:56:06"/>
    <m/>
    <x v="0"/>
    <x v="1"/>
    <x v="1"/>
    <x v="1"/>
    <x v="0"/>
    <x v="0"/>
    <n v="0.71875"/>
  </r>
  <r>
    <n v="5938"/>
    <s v="Nichole Johnson"/>
    <s v="egallagher@example.net"/>
    <n v="42"/>
    <s v="Male"/>
    <x v="18"/>
    <d v="2020-11-03T00:00:00"/>
    <x v="3"/>
    <s v="Cancellation request"/>
    <s v="I'm having an issue with the {product_purchased}. Please assist. If any error occurred during checkout, please let me know. I've noticed a peculiar error message popping up on my {product_purchased} screen. It says '{error_message}'. What does it mean?"/>
    <x v="2"/>
    <m/>
    <x v="3"/>
    <s v="Social media"/>
    <m/>
    <m/>
    <x v="4"/>
    <x v="0"/>
    <x v="3"/>
    <x v="1"/>
    <x v="0"/>
    <x v="1"/>
    <n v="0.9375"/>
  </r>
  <r>
    <n v="5939"/>
    <s v="Gary Galloway"/>
    <s v="davidrivers@example.org"/>
    <n v="56"/>
    <s v="Other"/>
    <x v="40"/>
    <d v="2021-12-07T00:00:00"/>
    <x v="3"/>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x v="1"/>
    <s v="Art money time some cultural."/>
    <x v="3"/>
    <s v="Social media"/>
    <d v="2023-06-01T19:47:09"/>
    <d v="2023-06-01T17:39:09"/>
    <x v="1"/>
    <x v="2"/>
    <x v="10"/>
    <x v="1"/>
    <x v="1"/>
    <x v="1"/>
    <n v="0.59375"/>
  </r>
  <r>
    <n v="5940"/>
    <s v="Michael Dominguez"/>
    <s v="michaelwright@example.org"/>
    <n v="57"/>
    <s v="Female"/>
    <x v="3"/>
    <d v="2020-03-01T00:00:00"/>
    <x v="2"/>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x v="1"/>
    <s v="Heavy a house two myself."/>
    <x v="3"/>
    <s v="Phone"/>
    <d v="2023-06-01T09:36:11"/>
    <d v="2023-06-01T04:33:11"/>
    <x v="1"/>
    <x v="8"/>
    <x v="0"/>
    <x v="1"/>
    <x v="1"/>
    <x v="1"/>
    <n v="0.23749999999999999"/>
  </r>
  <r>
    <n v="5941"/>
    <s v="Molly Ramos"/>
    <s v="reedjoe@example.org"/>
    <n v="23"/>
    <s v="Male"/>
    <x v="0"/>
    <d v="2021-03-19T00:00:00"/>
    <x v="0"/>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x v="2"/>
    <m/>
    <x v="0"/>
    <s v="Social media"/>
    <m/>
    <m/>
    <x v="0"/>
    <x v="4"/>
    <x v="0"/>
    <x v="0"/>
    <x v="0"/>
    <x v="1"/>
    <n v="0.36875000000000002"/>
  </r>
  <r>
    <n v="5942"/>
    <s v="Travis Hernandez"/>
    <s v="ifletcher@example.org"/>
    <n v="68"/>
    <s v="Other"/>
    <x v="0"/>
    <d v="2020-01-09T00:00:00"/>
    <x v="1"/>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x v="0"/>
    <m/>
    <x v="2"/>
    <s v="Email"/>
    <d v="2023-06-01T16:15:15"/>
    <m/>
    <x v="0"/>
    <x v="3"/>
    <x v="6"/>
    <x v="1"/>
    <x v="0"/>
    <x v="0"/>
    <n v="0.27500000000000002"/>
  </r>
  <r>
    <n v="5943"/>
    <s v="Cody Torres"/>
    <s v="shelia24@example.org"/>
    <n v="63"/>
    <s v="Female"/>
    <x v="24"/>
    <d v="2020-04-02T00:00:00"/>
    <x v="1"/>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x v="2"/>
    <m/>
    <x v="0"/>
    <s v="Social media"/>
    <m/>
    <m/>
    <x v="0"/>
    <x v="5"/>
    <x v="11"/>
    <x v="0"/>
    <x v="0"/>
    <x v="1"/>
    <n v="0.19375000000000001"/>
  </r>
  <r>
    <n v="5944"/>
    <s v="Suzanne Patton"/>
    <s v="laura40@example.org"/>
    <n v="44"/>
    <s v="Male"/>
    <x v="41"/>
    <d v="2020-02-03T00:00:00"/>
    <x v="4"/>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x v="1"/>
    <s v="Suddenly anything end decision particular feeling."/>
    <x v="0"/>
    <s v="Social media"/>
    <d v="2023-06-01T23:48:17"/>
    <d v="2023-06-01T16:28:17"/>
    <x v="1"/>
    <x v="4"/>
    <x v="4"/>
    <x v="1"/>
    <x v="1"/>
    <x v="1"/>
    <n v="0.47499999999999998"/>
  </r>
  <r>
    <n v="5945"/>
    <s v="David Hernandez"/>
    <s v="ataylor@example.org"/>
    <n v="43"/>
    <s v="Male"/>
    <x v="10"/>
    <d v="2020-09-21T00:00:00"/>
    <x v="1"/>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x v="1"/>
    <s v="Section town real ago science other."/>
    <x v="0"/>
    <s v="Chat"/>
    <d v="2023-06-01T15:19:18"/>
    <d v="2023-06-01T19:35:18"/>
    <x v="5"/>
    <x v="1"/>
    <x v="9"/>
    <x v="1"/>
    <x v="1"/>
    <x v="1"/>
    <n v="0.73124999999999996"/>
  </r>
  <r>
    <n v="5946"/>
    <s v="Jessica Johnson"/>
    <s v="ygutierrez@example.org"/>
    <n v="24"/>
    <s v="Other"/>
    <x v="7"/>
    <d v="2021-08-09T00:00:00"/>
    <x v="0"/>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x v="0"/>
    <m/>
    <x v="1"/>
    <s v="Social media"/>
    <d v="2023-06-01T04:36:19"/>
    <m/>
    <x v="0"/>
    <x v="3"/>
    <x v="5"/>
    <x v="1"/>
    <x v="0"/>
    <x v="0"/>
    <n v="0.24374999999999999"/>
  </r>
  <r>
    <n v="5947"/>
    <s v="Kimberly Patterson"/>
    <s v="robert79@example.com"/>
    <n v="36"/>
    <s v="Other"/>
    <x v="18"/>
    <d v="2021-07-18T00:00:00"/>
    <x v="0"/>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x v="0"/>
    <m/>
    <x v="3"/>
    <s v="Social media"/>
    <d v="2023-06-01T11:17:21"/>
    <m/>
    <x v="0"/>
    <x v="2"/>
    <x v="2"/>
    <x v="1"/>
    <x v="0"/>
    <x v="0"/>
    <n v="0.57499999999999996"/>
  </r>
  <r>
    <n v="5948"/>
    <s v="Kenneth Williams"/>
    <s v="sawyerpatricia@example.org"/>
    <n v="18"/>
    <s v="Male"/>
    <x v="24"/>
    <d v="2020-01-22T00:00:00"/>
    <x v="2"/>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x v="0"/>
    <m/>
    <x v="2"/>
    <s v="Phone"/>
    <d v="2023-06-01T19:48:23"/>
    <m/>
    <x v="0"/>
    <x v="10"/>
    <x v="6"/>
    <x v="1"/>
    <x v="0"/>
    <x v="0"/>
    <n v="0.17499999999999999"/>
  </r>
  <r>
    <n v="5949"/>
    <s v="Benjamin Bell"/>
    <s v="barnettsherri@example.org"/>
    <n v="18"/>
    <s v="Other"/>
    <x v="11"/>
    <d v="2021-01-25T00:00:00"/>
    <x v="4"/>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x v="2"/>
    <m/>
    <x v="3"/>
    <s v="Email"/>
    <m/>
    <m/>
    <x v="0"/>
    <x v="10"/>
    <x v="6"/>
    <x v="1"/>
    <x v="0"/>
    <x v="1"/>
    <n v="0.17499999999999999"/>
  </r>
  <r>
    <n v="5950"/>
    <s v="Paul Parks"/>
    <s v="mikehahn@example.net"/>
    <n v="56"/>
    <s v="Male"/>
    <x v="24"/>
    <d v="2020-12-19T00:00:00"/>
    <x v="2"/>
    <s v="Product recommendation"/>
    <s v="I'm having an issue with the {product_purchased}. Please assist. Please help. Please help!_x000a__x000a_1 of 1 I've followed online tutorials and community forums to troubleshoot the issue, but no luck so far."/>
    <x v="1"/>
    <s v="Fact professor think should recently baby minute plan."/>
    <x v="3"/>
    <s v="Email"/>
    <d v="2023-06-01T00:48:26"/>
    <d v="2023-06-01T03:41:26"/>
    <x v="1"/>
    <x v="7"/>
    <x v="10"/>
    <x v="1"/>
    <x v="1"/>
    <x v="1"/>
    <n v="0.23125000000000001"/>
  </r>
  <r>
    <n v="5951"/>
    <s v="Miranda Cooley"/>
    <s v="samuel98@example.com"/>
    <n v="62"/>
    <s v="Male"/>
    <x v="40"/>
    <d v="2020-08-15T00:00:00"/>
    <x v="1"/>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x v="1"/>
    <s v="Environmental somebody campaign administration season store."/>
    <x v="0"/>
    <s v="Phone"/>
    <d v="2023-06-01T07:20:27"/>
    <d v="2023-06-01T06:22:27"/>
    <x v="3"/>
    <x v="7"/>
    <x v="5"/>
    <x v="1"/>
    <x v="1"/>
    <x v="1"/>
    <n v="0.23749999999999999"/>
  </r>
  <r>
    <n v="5952"/>
    <s v="Teresa Jones"/>
    <s v="vargasjessica@example.com"/>
    <n v="46"/>
    <s v="Other"/>
    <x v="40"/>
    <d v="2021-12-25T00:00:00"/>
    <x v="4"/>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x v="1"/>
    <s v="Choose per wonder feeling draw protect."/>
    <x v="2"/>
    <s v="Chat"/>
    <d v="2023-06-01T19:53:28"/>
    <d v="2023-06-01T22:40:28"/>
    <x v="3"/>
    <x v="1"/>
    <x v="10"/>
    <x v="1"/>
    <x v="1"/>
    <x v="1"/>
    <n v="0.66249999999999998"/>
  </r>
  <r>
    <n v="5953"/>
    <s v="Daniel Johnson"/>
    <s v="lisa89@example.com"/>
    <n v="20"/>
    <s v="Female"/>
    <x v="7"/>
    <d v="2021-05-27T00:00:00"/>
    <x v="3"/>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x v="2"/>
    <m/>
    <x v="3"/>
    <s v="Phone"/>
    <m/>
    <m/>
    <x v="0"/>
    <x v="8"/>
    <x v="1"/>
    <x v="1"/>
    <x v="0"/>
    <x v="1"/>
    <n v="0.20624999999999999"/>
  </r>
  <r>
    <n v="5954"/>
    <s v="Jeffery Rodgers"/>
    <s v="adamperez@example.net"/>
    <n v="70"/>
    <s v="Other"/>
    <x v="8"/>
    <d v="2020-11-19T00:00:00"/>
    <x v="3"/>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x v="2"/>
    <m/>
    <x v="3"/>
    <s v="Phone"/>
    <m/>
    <m/>
    <x v="0"/>
    <x v="1"/>
    <x v="3"/>
    <x v="1"/>
    <x v="0"/>
    <x v="1"/>
    <n v="0.65625"/>
  </r>
  <r>
    <n v="5955"/>
    <s v="Julie Wells"/>
    <s v="brittany20@example.net"/>
    <n v="44"/>
    <s v="Female"/>
    <x v="38"/>
    <d v="2020-08-18T00:00:00"/>
    <x v="1"/>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x v="0"/>
    <m/>
    <x v="2"/>
    <s v="Social media"/>
    <d v="2023-06-01T18:25:32"/>
    <m/>
    <x v="0"/>
    <x v="0"/>
    <x v="5"/>
    <x v="1"/>
    <x v="0"/>
    <x v="0"/>
    <n v="0.89375000000000004"/>
  </r>
  <r>
    <n v="5956"/>
    <s v="Ryan Walker"/>
    <s v="amanda91@example.com"/>
    <n v="29"/>
    <s v="Female"/>
    <x v="7"/>
    <d v="2020-12-10T00:00:00"/>
    <x v="0"/>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x v="2"/>
    <m/>
    <x v="2"/>
    <s v="Phone"/>
    <m/>
    <m/>
    <x v="0"/>
    <x v="8"/>
    <x v="10"/>
    <x v="0"/>
    <x v="0"/>
    <x v="1"/>
    <n v="0.21249999999999999"/>
  </r>
  <r>
    <n v="5957"/>
    <s v="Brian Morton"/>
    <s v="adamatkinson@example.net"/>
    <n v="34"/>
    <s v="Other"/>
    <x v="20"/>
    <d v="2021-10-28T00:00:00"/>
    <x v="0"/>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x v="1"/>
    <s v="Heavy my information truth tonight west fast."/>
    <x v="2"/>
    <s v="Social media"/>
    <d v="2023-06-01T14:51:35"/>
    <d v="2023-06-01T18:08:35"/>
    <x v="1"/>
    <x v="8"/>
    <x v="7"/>
    <x v="1"/>
    <x v="1"/>
    <x v="1"/>
    <n v="0.20624999999999999"/>
  </r>
  <r>
    <n v="5958"/>
    <s v="Brian Saunders"/>
    <s v="joshuajackson@example.net"/>
    <n v="62"/>
    <s v="Female"/>
    <x v="14"/>
    <d v="2021-01-14T00:00:00"/>
    <x v="2"/>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x v="2"/>
    <m/>
    <x v="2"/>
    <s v="Chat"/>
    <m/>
    <m/>
    <x v="0"/>
    <x v="0"/>
    <x v="6"/>
    <x v="0"/>
    <x v="0"/>
    <x v="1"/>
    <n v="0.8"/>
  </r>
  <r>
    <n v="5959"/>
    <s v="Jeffrey Daniels DDS"/>
    <s v="ncaldwell@example.com"/>
    <n v="65"/>
    <s v="Other"/>
    <x v="2"/>
    <d v="2020-12-14T00:00:00"/>
    <x v="0"/>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x v="2"/>
    <m/>
    <x v="3"/>
    <s v="Email"/>
    <m/>
    <m/>
    <x v="0"/>
    <x v="2"/>
    <x v="10"/>
    <x v="1"/>
    <x v="0"/>
    <x v="1"/>
    <n v="0.59375"/>
  </r>
  <r>
    <n v="5960"/>
    <s v="Leah Fernandez"/>
    <s v="atkinsonmelissa@example.net"/>
    <n v="69"/>
    <s v="Male"/>
    <x v="37"/>
    <d v="2020-05-11T00:00:00"/>
    <x v="2"/>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x v="1"/>
    <s v="Manager amount stop continue forward people."/>
    <x v="1"/>
    <s v="Phone"/>
    <d v="2023-06-01T11:13:37"/>
    <d v="2023-06-01T06:18:37"/>
    <x v="1"/>
    <x v="6"/>
    <x v="1"/>
    <x v="1"/>
    <x v="1"/>
    <x v="1"/>
    <n v="0.38124999999999998"/>
  </r>
  <r>
    <n v="5961"/>
    <s v="Scott Hahn"/>
    <s v="ealvarado@example.com"/>
    <n v="65"/>
    <s v="Other"/>
    <x v="18"/>
    <d v="2020-06-22T00:00:00"/>
    <x v="2"/>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x v="1"/>
    <s v="Now free wish first bit."/>
    <x v="0"/>
    <s v="Phone"/>
    <d v="2023-06-01T15:21:39"/>
    <d v="2023-06-01T11:49:39"/>
    <x v="4"/>
    <x v="2"/>
    <x v="8"/>
    <x v="1"/>
    <x v="1"/>
    <x v="1"/>
    <n v="0.56874999999999998"/>
  </r>
  <r>
    <n v="5962"/>
    <s v="Katie Thomas"/>
    <s v="grantmark@example.net"/>
    <n v="30"/>
    <s v="Female"/>
    <x v="1"/>
    <d v="2021-12-22T00:00:00"/>
    <x v="1"/>
    <s v="Installation support"/>
    <s v="I'm having an issue with the {product_purchased}. Please assist. I'm unable to find the option to perform the desired action in the {product_purchased}. Could you please guide me through the steps?"/>
    <x v="1"/>
    <s v="Worry director modern institution."/>
    <x v="3"/>
    <s v="Email"/>
    <d v="2023-06-01T19:22:39"/>
    <d v="2023-06-01T17:27:39"/>
    <x v="4"/>
    <x v="0"/>
    <x v="10"/>
    <x v="1"/>
    <x v="1"/>
    <x v="1"/>
    <n v="0.78125"/>
  </r>
  <r>
    <n v="5963"/>
    <s v="Mary Porter DDS"/>
    <s v="olong@example.com"/>
    <n v="38"/>
    <s v="Female"/>
    <x v="34"/>
    <d v="2021-06-08T00:00:00"/>
    <x v="0"/>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x v="0"/>
    <m/>
    <x v="3"/>
    <s v="Email"/>
    <d v="2023-06-01T01:35:41"/>
    <m/>
    <x v="0"/>
    <x v="0"/>
    <x v="8"/>
    <x v="1"/>
    <x v="0"/>
    <x v="0"/>
    <n v="0.84375"/>
  </r>
  <r>
    <n v="5964"/>
    <s v="Steven Stark"/>
    <s v="tinajames@example.org"/>
    <n v="63"/>
    <s v="Male"/>
    <x v="12"/>
    <d v="2021-03-26T00:00:00"/>
    <x v="1"/>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x v="0"/>
    <m/>
    <x v="1"/>
    <s v="Phone"/>
    <d v="2023-06-01T02:20:43"/>
    <m/>
    <x v="0"/>
    <x v="3"/>
    <x v="0"/>
    <x v="1"/>
    <x v="0"/>
    <x v="0"/>
    <n v="0.2"/>
  </r>
  <r>
    <n v="5965"/>
    <s v="David Aguilar"/>
    <s v="laurenbrown@example.net"/>
    <n v="48"/>
    <s v="Male"/>
    <x v="21"/>
    <d v="2020-05-19T00:00:00"/>
    <x v="2"/>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x v="2"/>
    <m/>
    <x v="2"/>
    <s v="Email"/>
    <m/>
    <m/>
    <x v="0"/>
    <x v="1"/>
    <x v="1"/>
    <x v="0"/>
    <x v="0"/>
    <x v="1"/>
    <n v="0.71875"/>
  </r>
  <r>
    <n v="5966"/>
    <s v="Jordan Khan"/>
    <s v="amandaroberts@example.org"/>
    <n v="61"/>
    <s v="Male"/>
    <x v="31"/>
    <d v="2021-08-09T00:00:00"/>
    <x v="2"/>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x v="1"/>
    <s v="Half analysis middle son."/>
    <x v="2"/>
    <s v="Chat"/>
    <d v="2023-06-01T00:43:46"/>
    <d v="2023-06-01T02:13:46"/>
    <x v="2"/>
    <x v="10"/>
    <x v="5"/>
    <x v="1"/>
    <x v="1"/>
    <x v="1"/>
    <n v="0.16875000000000001"/>
  </r>
  <r>
    <n v="5967"/>
    <s v="Paula Anderson"/>
    <s v="summerpatterson@example.net"/>
    <n v="30"/>
    <s v="Male"/>
    <x v="12"/>
    <d v="2021-03-27T00:00:00"/>
    <x v="2"/>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x v="0"/>
    <m/>
    <x v="3"/>
    <s v="Social media"/>
    <d v="2023-06-01T05:43:47"/>
    <m/>
    <x v="0"/>
    <x v="3"/>
    <x v="0"/>
    <x v="1"/>
    <x v="0"/>
    <x v="0"/>
    <n v="0.2"/>
  </r>
  <r>
    <n v="5968"/>
    <s v="Dylan King"/>
    <s v="carlaharris@example.com"/>
    <n v="49"/>
    <s v="Male"/>
    <x v="40"/>
    <d v="2020-03-28T00:00:00"/>
    <x v="4"/>
    <s v="Data loss"/>
    <s v="The {product_purchased} is unable to establish a stable internet connection. It keeps disconnecting intermittently. How can I troubleshoot this network problem? I rely heavily on my {product_purchased} for my daily tasks, and this issue is hindering my productivity."/>
    <x v="0"/>
    <m/>
    <x v="1"/>
    <s v="Social media"/>
    <d v="2023-06-01T22:38:47"/>
    <m/>
    <x v="0"/>
    <x v="7"/>
    <x v="0"/>
    <x v="1"/>
    <x v="0"/>
    <x v="0"/>
    <n v="0.20624999999999999"/>
  </r>
  <r>
    <n v="5969"/>
    <s v="Janet Lewis"/>
    <s v="bperkins@example.net"/>
    <n v="59"/>
    <s v="Female"/>
    <x v="8"/>
    <d v="2020-09-17T00:00:00"/>
    <x v="0"/>
    <s v="Refund request"/>
    <s v="I'm having an issue with the {product_purchased}. Please assist. I need assistance as soon as possible because it's affecting my work and productivity."/>
    <x v="1"/>
    <s v="Drive best position woman can color sense."/>
    <x v="3"/>
    <s v="Social media"/>
    <d v="2023-06-01T09:38:47"/>
    <d v="2023-06-01T13:07:47"/>
    <x v="4"/>
    <x v="0"/>
    <x v="9"/>
    <x v="1"/>
    <x v="1"/>
    <x v="1"/>
    <n v="0.8"/>
  </r>
  <r>
    <n v="5970"/>
    <s v="Lindsey Duran"/>
    <s v="raymond89@example.net"/>
    <n v="66"/>
    <s v="Male"/>
    <x v="10"/>
    <d v="2021-08-26T00:00:00"/>
    <x v="3"/>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x v="0"/>
    <m/>
    <x v="0"/>
    <s v="Email"/>
    <d v="2023-06-01T17:03:49"/>
    <m/>
    <x v="0"/>
    <x v="1"/>
    <x v="5"/>
    <x v="0"/>
    <x v="0"/>
    <x v="0"/>
    <n v="0.625"/>
  </r>
  <r>
    <n v="5971"/>
    <s v="Mary Bell"/>
    <s v="hodgesnicholas@example.com"/>
    <n v="47"/>
    <s v="Male"/>
    <x v="37"/>
    <d v="2020-10-25T00:00:00"/>
    <x v="2"/>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x v="1"/>
    <s v="Top find whether should price involve upon."/>
    <x v="1"/>
    <s v="Email"/>
    <d v="2023-06-01T05:59:50"/>
    <d v="2023-06-01T01:33:50"/>
    <x v="3"/>
    <x v="5"/>
    <x v="7"/>
    <x v="1"/>
    <x v="1"/>
    <x v="1"/>
    <n v="0.23749999999999999"/>
  </r>
  <r>
    <n v="5972"/>
    <s v="Judy Weaver"/>
    <s v="sean75@example.com"/>
    <n v="38"/>
    <s v="Female"/>
    <x v="24"/>
    <d v="2020-07-23T00:00:00"/>
    <x v="4"/>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x v="2"/>
    <m/>
    <x v="2"/>
    <s v="Chat"/>
    <m/>
    <m/>
    <x v="0"/>
    <x v="1"/>
    <x v="2"/>
    <x v="0"/>
    <x v="0"/>
    <x v="1"/>
    <n v="0.65"/>
  </r>
  <r>
    <n v="5973"/>
    <s v="Julie Fields"/>
    <s v="janet45@example.org"/>
    <n v="37"/>
    <s v="Female"/>
    <x v="16"/>
    <d v="2021-02-08T00:00:00"/>
    <x v="0"/>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x v="1"/>
    <s v="Rate third build if industry professor."/>
    <x v="2"/>
    <s v="Social media"/>
    <d v="2023-06-01T22:30:53"/>
    <d v="2023-06-01T09:19:53"/>
    <x v="5"/>
    <x v="0"/>
    <x v="4"/>
    <x v="1"/>
    <x v="1"/>
    <x v="1"/>
    <n v="0.9375"/>
  </r>
  <r>
    <n v="5974"/>
    <s v="Carol Russell"/>
    <s v="darleneryan@example.net"/>
    <n v="19"/>
    <s v="Female"/>
    <x v="27"/>
    <d v="2020-04-16T00:00:00"/>
    <x v="3"/>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x v="0"/>
    <m/>
    <x v="2"/>
    <s v="Chat"/>
    <d v="2023-06-01T16:50:55"/>
    <m/>
    <x v="0"/>
    <x v="1"/>
    <x v="11"/>
    <x v="1"/>
    <x v="0"/>
    <x v="0"/>
    <n v="0.65625"/>
  </r>
  <r>
    <n v="5975"/>
    <s v="Holly Dodson"/>
    <s v="ryanquinn@example.org"/>
    <n v="22"/>
    <s v="Other"/>
    <x v="6"/>
    <d v="2021-06-29T00:00:00"/>
    <x v="3"/>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x v="2"/>
    <m/>
    <x v="3"/>
    <s v="Chat"/>
    <m/>
    <m/>
    <x v="0"/>
    <x v="7"/>
    <x v="8"/>
    <x v="1"/>
    <x v="0"/>
    <x v="1"/>
    <n v="0.23125000000000001"/>
  </r>
  <r>
    <n v="5976"/>
    <s v="Brandon Joseph Jr."/>
    <s v="petermaxwell@example.org"/>
    <n v="28"/>
    <s v="Other"/>
    <x v="24"/>
    <d v="2020-08-01T00:00:00"/>
    <x v="4"/>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x v="0"/>
    <m/>
    <x v="2"/>
    <s v="Phone"/>
    <d v="2023-06-01T20:11:57"/>
    <m/>
    <x v="0"/>
    <x v="0"/>
    <x v="5"/>
    <x v="1"/>
    <x v="0"/>
    <x v="0"/>
    <n v="0.89375000000000004"/>
  </r>
  <r>
    <n v="5977"/>
    <s v="Karen Weeks"/>
    <s v="robbinsdanielle@example.org"/>
    <n v="21"/>
    <s v="Other"/>
    <x v="14"/>
    <d v="2021-03-01T00:00:00"/>
    <x v="1"/>
    <s v="Cancellation request"/>
    <s v="I'm having an issue with the {product_purchased}. Please assist. I need assistance as soon as possible because it's affecting my work and productivity."/>
    <x v="2"/>
    <m/>
    <x v="2"/>
    <s v="Email"/>
    <m/>
    <m/>
    <x v="0"/>
    <x v="1"/>
    <x v="0"/>
    <x v="0"/>
    <x v="0"/>
    <x v="1"/>
    <n v="0.63124999999999998"/>
  </r>
  <r>
    <n v="5978"/>
    <s v="Jason Reid"/>
    <s v="petersonsandy@example.org"/>
    <n v="37"/>
    <s v="Female"/>
    <x v="38"/>
    <d v="2020-07-17T00:00:00"/>
    <x v="2"/>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x v="2"/>
    <m/>
    <x v="1"/>
    <s v="Chat"/>
    <m/>
    <m/>
    <x v="0"/>
    <x v="0"/>
    <x v="2"/>
    <x v="1"/>
    <x v="0"/>
    <x v="1"/>
    <n v="1.0687500000000001"/>
  </r>
  <r>
    <n v="5979"/>
    <s v="Tiffany Rubio"/>
    <s v="andrea78@example.net"/>
    <n v="67"/>
    <s v="Female"/>
    <x v="19"/>
    <d v="2020-02-17T00:00:00"/>
    <x v="2"/>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x v="2"/>
    <m/>
    <x v="2"/>
    <s v="Email"/>
    <m/>
    <m/>
    <x v="0"/>
    <x v="6"/>
    <x v="4"/>
    <x v="0"/>
    <x v="0"/>
    <x v="1"/>
    <n v="0.39374999999999999"/>
  </r>
  <r>
    <n v="5980"/>
    <s v="Hayden Foster"/>
    <s v="stephensonreginald@example.org"/>
    <n v="57"/>
    <s v="Other"/>
    <x v="33"/>
    <d v="2021-07-14T00:00:00"/>
    <x v="1"/>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x v="1"/>
    <s v="Police really most me foreign."/>
    <x v="0"/>
    <s v="Phone"/>
    <d v="2023-06-01T23:13:02"/>
    <d v="2023-06-01T19:30:02"/>
    <x v="2"/>
    <x v="2"/>
    <x v="2"/>
    <x v="1"/>
    <x v="1"/>
    <x v="1"/>
    <n v="0.57499999999999996"/>
  </r>
  <r>
    <n v="5981"/>
    <s v="Justin Ross"/>
    <s v="zacharywilson@example.net"/>
    <n v="30"/>
    <s v="Male"/>
    <x v="24"/>
    <d v="2021-11-16T00:00:00"/>
    <x v="3"/>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x v="1"/>
    <s v="Direction house source."/>
    <x v="1"/>
    <s v="Social media"/>
    <d v="2023-06-01T06:20:04"/>
    <d v="2023-06-01T16:24:04"/>
    <x v="3"/>
    <x v="10"/>
    <x v="3"/>
    <x v="1"/>
    <x v="1"/>
    <x v="1"/>
    <n v="0.21249999999999999"/>
  </r>
  <r>
    <n v="5982"/>
    <s v="Willie Miller"/>
    <s v="mark09@example.net"/>
    <n v="68"/>
    <s v="Female"/>
    <x v="18"/>
    <d v="2021-10-06T00:00:00"/>
    <x v="1"/>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x v="2"/>
    <m/>
    <x v="0"/>
    <s v="Chat"/>
    <m/>
    <m/>
    <x v="0"/>
    <x v="1"/>
    <x v="7"/>
    <x v="0"/>
    <x v="0"/>
    <x v="1"/>
    <n v="0.79374999999999996"/>
  </r>
  <r>
    <n v="5983"/>
    <s v="Keith Silva"/>
    <s v="wbrown@example.net"/>
    <n v="65"/>
    <s v="Female"/>
    <x v="20"/>
    <d v="2020-12-05T00:00:00"/>
    <x v="1"/>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x v="1"/>
    <s v="Foreign foreign employee you guess."/>
    <x v="1"/>
    <s v="Chat"/>
    <d v="2023-06-01T07:10:07"/>
    <d v="2023-06-01T10:55:07"/>
    <x v="2"/>
    <x v="6"/>
    <x v="10"/>
    <x v="1"/>
    <x v="1"/>
    <x v="1"/>
    <n v="0.46875"/>
  </r>
  <r>
    <n v="5984"/>
    <s v="Catherine James"/>
    <s v="steven52@example.net"/>
    <n v="28"/>
    <s v="Other"/>
    <x v="37"/>
    <d v="2020-07-09T00:00:00"/>
    <x v="0"/>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x v="1"/>
    <s v="Weight skin former financial."/>
    <x v="1"/>
    <s v="Email"/>
    <d v="2023-06-01T09:14:09"/>
    <d v="2023-06-01T09:18:09"/>
    <x v="4"/>
    <x v="6"/>
    <x v="2"/>
    <x v="1"/>
    <x v="1"/>
    <x v="1"/>
    <n v="0.47499999999999998"/>
  </r>
  <r>
    <n v="5985"/>
    <s v="Carrie Barrett"/>
    <s v="carlos08@example.com"/>
    <n v="29"/>
    <s v="Male"/>
    <x v="30"/>
    <d v="2021-06-22T00:00:00"/>
    <x v="0"/>
    <s v="Account access"/>
    <s v="I'm having an issue with the {product_purchased}. Please assist. Â I think I understand why you need to change your name with &quot;Nova&quot; :)_x000a_We could always talk more about it and have it be more clear I'm experiencing this issue on multiple devices of the same model, so it seems to be a widespread problem."/>
    <x v="2"/>
    <m/>
    <x v="3"/>
    <s v="Chat"/>
    <m/>
    <m/>
    <x v="0"/>
    <x v="0"/>
    <x v="8"/>
    <x v="1"/>
    <x v="0"/>
    <x v="1"/>
    <n v="0.84375"/>
  </r>
  <r>
    <n v="5986"/>
    <s v="Julian Robinson"/>
    <s v="dickersonneil@example.org"/>
    <n v="50"/>
    <s v="Male"/>
    <x v="13"/>
    <d v="2020-10-25T00:00:00"/>
    <x v="3"/>
    <s v="Refund request"/>
    <s v="I'm having an issue with the {product_purchased}. Please assist._x000a__x000a_This item no longer has a Buy Now price. I've tried using different cables, adapters, or peripherals with my {product_purchased}, but the issue persists."/>
    <x v="2"/>
    <m/>
    <x v="1"/>
    <s v="Phone"/>
    <m/>
    <m/>
    <x v="0"/>
    <x v="4"/>
    <x v="7"/>
    <x v="1"/>
    <x v="0"/>
    <x v="1"/>
    <n v="0.48125000000000001"/>
  </r>
  <r>
    <n v="5987"/>
    <s v="Maurice Perez"/>
    <s v="heather00@example.org"/>
    <n v="57"/>
    <s v="Female"/>
    <x v="24"/>
    <d v="2021-10-02T00:00:00"/>
    <x v="4"/>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x v="2"/>
    <m/>
    <x v="1"/>
    <s v="Phone"/>
    <m/>
    <m/>
    <x v="0"/>
    <x v="0"/>
    <x v="7"/>
    <x v="1"/>
    <x v="0"/>
    <x v="1"/>
    <n v="0.83750000000000002"/>
  </r>
  <r>
    <n v="5988"/>
    <s v="Barry Myers"/>
    <s v="xball@example.org"/>
    <n v="49"/>
    <s v="Male"/>
    <x v="12"/>
    <d v="2021-06-10T00:00:00"/>
    <x v="4"/>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x v="0"/>
    <m/>
    <x v="3"/>
    <s v="Chat"/>
    <d v="2023-06-01T08:31:13"/>
    <m/>
    <x v="0"/>
    <x v="10"/>
    <x v="8"/>
    <x v="1"/>
    <x v="0"/>
    <x v="0"/>
    <n v="0.23125000000000001"/>
  </r>
  <r>
    <n v="5989"/>
    <s v="Amy Garcia"/>
    <s v="gordonpatricia@example.com"/>
    <n v="39"/>
    <s v="Other"/>
    <x v="28"/>
    <d v="2021-09-28T00:00:00"/>
    <x v="4"/>
    <s v="Peripheral compatibility"/>
    <s v="I'm having an issue with the {product_purchased}. Please assist. I've tried different settings and configurations on my {product_purchased}, but the issue persists."/>
    <x v="2"/>
    <m/>
    <x v="0"/>
    <s v="Chat"/>
    <m/>
    <m/>
    <x v="0"/>
    <x v="0"/>
    <x v="9"/>
    <x v="0"/>
    <x v="0"/>
    <x v="1"/>
    <n v="0.8"/>
  </r>
  <r>
    <n v="5990"/>
    <s v="Dillon Marshall"/>
    <s v="emilywilliams@example.org"/>
    <n v="40"/>
    <s v="Other"/>
    <x v="33"/>
    <d v="2020-04-09T00:00:00"/>
    <x v="2"/>
    <s v="Cancellation request"/>
    <s v="My {product_purchased} crashed, and I lost all the data stored on it. Is there any way to recover the lost data? I've checked the device settings and made sure that everything is configured correctly."/>
    <x v="0"/>
    <m/>
    <x v="2"/>
    <s v="Social media"/>
    <d v="2023-06-01T12:27:13"/>
    <m/>
    <x v="0"/>
    <x v="1"/>
    <x v="11"/>
    <x v="1"/>
    <x v="0"/>
    <x v="0"/>
    <n v="0.65625"/>
  </r>
  <r>
    <n v="5991"/>
    <s v="Daniel Martinez"/>
    <s v="robertsonmichael@example.com"/>
    <n v="25"/>
    <s v="Male"/>
    <x v="11"/>
    <d v="2021-02-03T00:00:00"/>
    <x v="4"/>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x v="1"/>
    <s v="Nice language cut race."/>
    <x v="1"/>
    <s v="Phone"/>
    <d v="2023-06-01T09:01:15"/>
    <d v="2023-06-01T11:30:15"/>
    <x v="3"/>
    <x v="4"/>
    <x v="4"/>
    <x v="1"/>
    <x v="1"/>
    <x v="1"/>
    <n v="0.47499999999999998"/>
  </r>
  <r>
    <n v="5992"/>
    <s v="Johnny Mann"/>
    <s v="michaelcox@example.net"/>
    <n v="47"/>
    <s v="Other"/>
    <x v="22"/>
    <d v="2021-07-02T00:00:00"/>
    <x v="0"/>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x v="1"/>
    <s v="Customer deep source support."/>
    <x v="3"/>
    <s v="Phone"/>
    <d v="2023-06-01T10:21:16"/>
    <d v="2023-06-01T05:02:16"/>
    <x v="5"/>
    <x v="0"/>
    <x v="2"/>
    <x v="1"/>
    <x v="1"/>
    <x v="1"/>
    <n v="1.0687500000000001"/>
  </r>
  <r>
    <n v="5993"/>
    <s v="Ronald Branch"/>
    <s v="tyler64@example.net"/>
    <n v="31"/>
    <s v="Male"/>
    <x v="6"/>
    <d v="2021-12-10T00:00:00"/>
    <x v="1"/>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x v="1"/>
    <s v="Rate adult message summer."/>
    <x v="2"/>
    <s v="Phone"/>
    <d v="2023-06-01T15:17:18"/>
    <d v="2023-06-01T10:56:18"/>
    <x v="2"/>
    <x v="2"/>
    <x v="10"/>
    <x v="1"/>
    <x v="1"/>
    <x v="1"/>
    <n v="0.59375"/>
  </r>
  <r>
    <n v="5994"/>
    <s v="Bradley Hampton"/>
    <s v="gary68@example.com"/>
    <n v="24"/>
    <s v="Other"/>
    <x v="15"/>
    <d v="2021-09-01T00:00:00"/>
    <x v="2"/>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x v="0"/>
    <m/>
    <x v="1"/>
    <s v="Social media"/>
    <d v="2023-06-01T11:11:20"/>
    <m/>
    <x v="0"/>
    <x v="7"/>
    <x v="9"/>
    <x v="1"/>
    <x v="0"/>
    <x v="0"/>
    <n v="0.3"/>
  </r>
  <r>
    <n v="5995"/>
    <s v="Joseph Reed"/>
    <s v="wrussell@example.org"/>
    <n v="26"/>
    <s v="Other"/>
    <x v="7"/>
    <d v="2020-01-05T00:00:00"/>
    <x v="2"/>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x v="0"/>
    <m/>
    <x v="3"/>
    <s v="Email"/>
    <d v="2023-06-01T09:50:22"/>
    <m/>
    <x v="0"/>
    <x v="8"/>
    <x v="6"/>
    <x v="1"/>
    <x v="0"/>
    <x v="0"/>
    <n v="0.25624999999999998"/>
  </r>
  <r>
    <n v="5996"/>
    <s v="Craig Brown"/>
    <s v="wigginskevin@example.com"/>
    <n v="58"/>
    <s v="Female"/>
    <x v="30"/>
    <d v="2020-06-02T00:00:00"/>
    <x v="0"/>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x v="2"/>
    <m/>
    <x v="2"/>
    <s v="Social media"/>
    <m/>
    <m/>
    <x v="0"/>
    <x v="6"/>
    <x v="8"/>
    <x v="0"/>
    <x v="0"/>
    <x v="1"/>
    <n v="0.46250000000000002"/>
  </r>
  <r>
    <n v="5997"/>
    <s v="Victoria Simmons"/>
    <s v="washingtonchristian@example.net"/>
    <n v="70"/>
    <s v="Other"/>
    <x v="34"/>
    <d v="2021-04-01T00:00:00"/>
    <x v="3"/>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x v="1"/>
    <s v="Any kind pull general adult court very."/>
    <x v="2"/>
    <s v="Phone"/>
    <d v="2023-06-01T04:46:26"/>
    <d v="2023-06-01T11:16:26"/>
    <x v="5"/>
    <x v="10"/>
    <x v="11"/>
    <x v="1"/>
    <x v="1"/>
    <x v="1"/>
    <n v="0.20624999999999999"/>
  </r>
  <r>
    <n v="5998"/>
    <s v="Jason Fox"/>
    <s v="mary46@example.net"/>
    <n v="28"/>
    <s v="Male"/>
    <x v="27"/>
    <d v="2020-02-11T00:00:00"/>
    <x v="0"/>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x v="2"/>
    <m/>
    <x v="1"/>
    <s v="Email"/>
    <m/>
    <m/>
    <x v="0"/>
    <x v="2"/>
    <x v="4"/>
    <x v="1"/>
    <x v="0"/>
    <x v="1"/>
    <n v="0.6875"/>
  </r>
  <r>
    <n v="5999"/>
    <s v="Jesse Torres"/>
    <s v="scottjamie@example.org"/>
    <n v="53"/>
    <s v="Male"/>
    <x v="13"/>
    <d v="2021-05-14T00:00:00"/>
    <x v="0"/>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x v="2"/>
    <m/>
    <x v="3"/>
    <s v="Chat"/>
    <m/>
    <m/>
    <x v="0"/>
    <x v="0"/>
    <x v="1"/>
    <x v="1"/>
    <x v="0"/>
    <x v="1"/>
    <n v="0.80625000000000002"/>
  </r>
  <r>
    <n v="6000"/>
    <s v="Lisa Logan"/>
    <s v="christian83@example.net"/>
    <n v="59"/>
    <s v="Other"/>
    <x v="6"/>
    <d v="2021-10-05T00:00:00"/>
    <x v="2"/>
    <s v="Product setup"/>
    <s v="I'm having an issue with the {product_purchased}. Please assist._x000a__x000a_If you are interested in the product please check out other categories. I'm worried that the issue might be hardware-related and might require repair or replacement."/>
    <x v="0"/>
    <m/>
    <x v="1"/>
    <s v="Email"/>
    <d v="2023-06-01T22:59:30"/>
    <m/>
    <x v="0"/>
    <x v="5"/>
    <x v="7"/>
    <x v="1"/>
    <x v="0"/>
    <x v="0"/>
    <n v="0.23749999999999999"/>
  </r>
  <r>
    <n v="6001"/>
    <s v="Natalie Smith"/>
    <s v="clarkamber@example.org"/>
    <n v="18"/>
    <s v="Male"/>
    <x v="32"/>
    <d v="2021-05-24T00:00:00"/>
    <x v="4"/>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x v="2"/>
    <m/>
    <x v="2"/>
    <s v="Chat"/>
    <m/>
    <m/>
    <x v="0"/>
    <x v="0"/>
    <x v="1"/>
    <x v="0"/>
    <x v="0"/>
    <x v="1"/>
    <n v="0.80625000000000002"/>
  </r>
  <r>
    <n v="6002"/>
    <s v="Janet Wright"/>
    <s v="patrickgordon@example.com"/>
    <n v="60"/>
    <s v="Male"/>
    <x v="24"/>
    <d v="2020-08-13T00:00:00"/>
    <x v="3"/>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x v="0"/>
    <m/>
    <x v="2"/>
    <s v="Phone"/>
    <d v="2023-06-01T15:51:32"/>
    <m/>
    <x v="0"/>
    <x v="0"/>
    <x v="5"/>
    <x v="1"/>
    <x v="0"/>
    <x v="0"/>
    <n v="0.89375000000000004"/>
  </r>
  <r>
    <n v="6003"/>
    <s v="Juan Walsh"/>
    <s v="gallen@example.net"/>
    <n v="52"/>
    <s v="Male"/>
    <x v="1"/>
    <d v="2021-11-30T00:00:00"/>
    <x v="0"/>
    <s v="Product recommendation"/>
    <s v="I'm having an issue with the {product_purchased}. Please assist. I've noticed a sudden decrease in battery life on my {product_purchased}. It used to last much longer."/>
    <x v="0"/>
    <m/>
    <x v="0"/>
    <s v="Chat"/>
    <d v="2023-06-01T11:49:32"/>
    <m/>
    <x v="0"/>
    <x v="2"/>
    <x v="3"/>
    <x v="0"/>
    <x v="0"/>
    <x v="0"/>
    <n v="0.6"/>
  </r>
  <r>
    <n v="6004"/>
    <s v="Crystal Jenkins"/>
    <s v="dean84@example.com"/>
    <n v="38"/>
    <s v="Female"/>
    <x v="15"/>
    <d v="2021-01-13T00:00:00"/>
    <x v="1"/>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x v="2"/>
    <m/>
    <x v="2"/>
    <s v="Email"/>
    <m/>
    <m/>
    <x v="0"/>
    <x v="2"/>
    <x v="6"/>
    <x v="0"/>
    <x v="0"/>
    <x v="1"/>
    <n v="0.73124999999999996"/>
  </r>
  <r>
    <n v="6005"/>
    <s v="Breanna Abbott"/>
    <s v="ryanlee@example.com"/>
    <n v="49"/>
    <s v="Male"/>
    <x v="6"/>
    <d v="2020-09-07T00:00:00"/>
    <x v="0"/>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x v="0"/>
    <m/>
    <x v="2"/>
    <s v="Social media"/>
    <d v="2023-06-01T00:14:35"/>
    <m/>
    <x v="0"/>
    <x v="1"/>
    <x v="9"/>
    <x v="1"/>
    <x v="0"/>
    <x v="0"/>
    <n v="0.73124999999999996"/>
  </r>
  <r>
    <n v="6006"/>
    <s v="Christopher Underwood"/>
    <s v="daniel67@example.com"/>
    <n v="30"/>
    <s v="Female"/>
    <x v="19"/>
    <d v="2020-01-28T00:00:00"/>
    <x v="1"/>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x v="0"/>
    <m/>
    <x v="3"/>
    <s v="Chat"/>
    <d v="2023-06-01T08:56:35"/>
    <m/>
    <x v="0"/>
    <x v="6"/>
    <x v="6"/>
    <x v="1"/>
    <x v="0"/>
    <x v="0"/>
    <n v="0.35"/>
  </r>
  <r>
    <n v="6007"/>
    <s v="Sara Torres"/>
    <s v="ddean@example.org"/>
    <n v="38"/>
    <s v="Female"/>
    <x v="5"/>
    <d v="2021-12-01T00:00:00"/>
    <x v="3"/>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x v="0"/>
    <m/>
    <x v="3"/>
    <s v="Chat"/>
    <d v="2023-06-01T11:10:36"/>
    <m/>
    <x v="0"/>
    <x v="8"/>
    <x v="10"/>
    <x v="1"/>
    <x v="0"/>
    <x v="0"/>
    <n v="0.21249999999999999"/>
  </r>
  <r>
    <n v="6008"/>
    <s v="Andre Jones"/>
    <s v="salinaswilliam@example.net"/>
    <n v="25"/>
    <s v="Other"/>
    <x v="18"/>
    <d v="2020-03-16T00:00:00"/>
    <x v="0"/>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x v="0"/>
    <m/>
    <x v="1"/>
    <s v="Social media"/>
    <d v="2023-06-01T16:57:38"/>
    <m/>
    <x v="0"/>
    <x v="0"/>
    <x v="0"/>
    <x v="1"/>
    <x v="0"/>
    <x v="0"/>
    <n v="0.76875000000000004"/>
  </r>
  <r>
    <n v="6009"/>
    <s v="Cindy Martinez"/>
    <s v="kbrown@example.org"/>
    <n v="59"/>
    <s v="Female"/>
    <x v="26"/>
    <d v="2020-09-12T00:00:00"/>
    <x v="0"/>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x v="2"/>
    <m/>
    <x v="3"/>
    <s v="Chat"/>
    <m/>
    <m/>
    <x v="0"/>
    <x v="0"/>
    <x v="9"/>
    <x v="1"/>
    <x v="0"/>
    <x v="1"/>
    <n v="0.8"/>
  </r>
  <r>
    <n v="6010"/>
    <s v="Molly Garcia"/>
    <s v="stevenssherry@example.net"/>
    <n v="56"/>
    <s v="Other"/>
    <x v="26"/>
    <d v="2021-05-07T00:00:00"/>
    <x v="0"/>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x v="2"/>
    <m/>
    <x v="3"/>
    <s v="Phone"/>
    <m/>
    <m/>
    <x v="0"/>
    <x v="0"/>
    <x v="1"/>
    <x v="1"/>
    <x v="0"/>
    <x v="1"/>
    <n v="0.80625000000000002"/>
  </r>
  <r>
    <n v="6011"/>
    <s v="Nathaniel Garrett"/>
    <s v="eric30@example.org"/>
    <n v="45"/>
    <s v="Female"/>
    <x v="12"/>
    <d v="2020-02-17T00:00:00"/>
    <x v="4"/>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x v="1"/>
    <s v="Key first well part analysis."/>
    <x v="3"/>
    <s v="Phone"/>
    <d v="2023-06-01T01:54:43"/>
    <d v="2023-06-01T13:38:43"/>
    <x v="3"/>
    <x v="2"/>
    <x v="4"/>
    <x v="1"/>
    <x v="1"/>
    <x v="1"/>
    <n v="0.6875"/>
  </r>
  <r>
    <n v="6012"/>
    <s v="Mandy Fitzgerald"/>
    <s v="seanbuckley@example.com"/>
    <n v="33"/>
    <s v="Male"/>
    <x v="25"/>
    <d v="2020-05-16T00:00:00"/>
    <x v="2"/>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x v="0"/>
    <m/>
    <x v="0"/>
    <s v="Phone"/>
    <d v="2023-06-01T01:19:44"/>
    <m/>
    <x v="0"/>
    <x v="3"/>
    <x v="1"/>
    <x v="0"/>
    <x v="0"/>
    <x v="0"/>
    <n v="0.2"/>
  </r>
  <r>
    <n v="6013"/>
    <s v="Robin Calhoun"/>
    <s v="enorris@example.org"/>
    <n v="27"/>
    <s v="Male"/>
    <x v="1"/>
    <d v="2021-02-18T00:00:00"/>
    <x v="4"/>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x v="0"/>
    <m/>
    <x v="3"/>
    <s v="Chat"/>
    <d v="2023-06-01T12:10:45"/>
    <m/>
    <x v="0"/>
    <x v="8"/>
    <x v="4"/>
    <x v="1"/>
    <x v="0"/>
    <x v="0"/>
    <n v="0.20624999999999999"/>
  </r>
  <r>
    <n v="6014"/>
    <s v="Brian Campbell"/>
    <s v="ubates@example.org"/>
    <n v="49"/>
    <s v="Female"/>
    <x v="25"/>
    <d v="2021-10-14T00:00:00"/>
    <x v="4"/>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x v="1"/>
    <s v="Agree black measure activity finally quite capital."/>
    <x v="3"/>
    <s v="Phone"/>
    <d v="2023-06-01T13:21:46"/>
    <d v="2023-06-01T04:30:46"/>
    <x v="1"/>
    <x v="7"/>
    <x v="7"/>
    <x v="1"/>
    <x v="1"/>
    <x v="1"/>
    <n v="0.2"/>
  </r>
  <r>
    <n v="6015"/>
    <s v="Carlos Johnson"/>
    <s v="webertamara@example.com"/>
    <n v="24"/>
    <s v="Male"/>
    <x v="36"/>
    <d v="2020-11-08T00:00:00"/>
    <x v="2"/>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x v="2"/>
    <m/>
    <x v="0"/>
    <s v="Email"/>
    <m/>
    <m/>
    <x v="0"/>
    <x v="6"/>
    <x v="3"/>
    <x v="0"/>
    <x v="0"/>
    <x v="1"/>
    <n v="0.51875000000000004"/>
  </r>
  <r>
    <n v="6016"/>
    <s v="Kevin Cole"/>
    <s v="meghanholmes@example.org"/>
    <n v="61"/>
    <s v="Male"/>
    <x v="31"/>
    <d v="2020-05-29T00:00:00"/>
    <x v="1"/>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x v="2"/>
    <m/>
    <x v="0"/>
    <s v="Social media"/>
    <m/>
    <m/>
    <x v="0"/>
    <x v="3"/>
    <x v="1"/>
    <x v="0"/>
    <x v="0"/>
    <x v="1"/>
    <n v="0.2"/>
  </r>
  <r>
    <n v="6017"/>
    <s v="Cynthia Moyer"/>
    <s v="dianajohnson@example.org"/>
    <n v="60"/>
    <s v="Female"/>
    <x v="11"/>
    <d v="2021-11-16T00:00:00"/>
    <x v="3"/>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x v="0"/>
    <m/>
    <x v="1"/>
    <s v="Social media"/>
    <d v="2023-06-01T21:00:51"/>
    <m/>
    <x v="0"/>
    <x v="9"/>
    <x v="3"/>
    <x v="1"/>
    <x v="0"/>
    <x v="0"/>
    <n v="0.26874999999999999"/>
  </r>
  <r>
    <n v="6018"/>
    <s v="Donald Cross"/>
    <s v="thomassmith@example.net"/>
    <n v="37"/>
    <s v="Male"/>
    <x v="21"/>
    <d v="2020-09-21T00:00:00"/>
    <x v="1"/>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x v="1"/>
    <s v="Thank the team bit tough appear."/>
    <x v="0"/>
    <s v="Phone"/>
    <d v="2023-06-01T00:49:52"/>
    <d v="2023-06-01T08:46:52"/>
    <x v="5"/>
    <x v="1"/>
    <x v="9"/>
    <x v="1"/>
    <x v="1"/>
    <x v="1"/>
    <n v="0.73124999999999996"/>
  </r>
  <r>
    <n v="6019"/>
    <s v="Nancy Roberts"/>
    <s v="hosborne@example.net"/>
    <n v="54"/>
    <s v="Other"/>
    <x v="3"/>
    <d v="2021-12-27T00:00:00"/>
    <x v="2"/>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x v="1"/>
    <s v="Pattern little ball."/>
    <x v="0"/>
    <s v="Chat"/>
    <d v="2023-06-01T08:18:53"/>
    <d v="2023-06-01T05:28:53"/>
    <x v="2"/>
    <x v="0"/>
    <x v="10"/>
    <x v="1"/>
    <x v="1"/>
    <x v="1"/>
    <n v="0.78125"/>
  </r>
  <r>
    <n v="6020"/>
    <s v="Dr. Michael Wilson"/>
    <s v="nrhodes@example.org"/>
    <n v="44"/>
    <s v="Male"/>
    <x v="0"/>
    <d v="2021-12-17T00:00:00"/>
    <x v="0"/>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x v="0"/>
    <m/>
    <x v="0"/>
    <s v="Phone"/>
    <d v="2023-06-01T03:32:55"/>
    <m/>
    <x v="0"/>
    <x v="1"/>
    <x v="10"/>
    <x v="0"/>
    <x v="0"/>
    <x v="0"/>
    <n v="0.66249999999999998"/>
  </r>
  <r>
    <n v="6021"/>
    <s v="Todd Vaughn"/>
    <s v="djefferson@example.org"/>
    <n v="52"/>
    <s v="Female"/>
    <x v="7"/>
    <d v="2021-08-27T00:00:00"/>
    <x v="1"/>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x v="1"/>
    <s v="Current test Mrs a seat pretty."/>
    <x v="3"/>
    <s v="Email"/>
    <d v="2023-06-01T03:07:56"/>
    <d v="2023-06-01T21:10:56"/>
    <x v="5"/>
    <x v="4"/>
    <x v="5"/>
    <x v="1"/>
    <x v="1"/>
    <x v="1"/>
    <n v="0.42499999999999999"/>
  </r>
  <r>
    <n v="6022"/>
    <s v="Patricia Irwin"/>
    <s v="pnguyen@example.net"/>
    <n v="57"/>
    <s v="Other"/>
    <x v="3"/>
    <d v="2021-05-22T00:00:00"/>
    <x v="1"/>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x v="1"/>
    <s v="Focus which crime their there administration alone computer."/>
    <x v="3"/>
    <s v="Phone"/>
    <d v="2023-06-01T14:09:58"/>
    <d v="2023-06-01T22:32:58"/>
    <x v="2"/>
    <x v="6"/>
    <x v="1"/>
    <x v="1"/>
    <x v="1"/>
    <x v="1"/>
    <n v="0.38124999999999998"/>
  </r>
  <r>
    <n v="6023"/>
    <s v="Nicholas Rodriguez"/>
    <s v="bsmith@example.net"/>
    <n v="18"/>
    <s v="Other"/>
    <x v="33"/>
    <d v="2020-05-22T00:00:00"/>
    <x v="1"/>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x v="1"/>
    <s v="Thousand product letter such drop start only."/>
    <x v="1"/>
    <s v="Phone"/>
    <d v="2023-06-01T19:10:59"/>
    <d v="2023-06-01T11:29:59"/>
    <x v="5"/>
    <x v="8"/>
    <x v="1"/>
    <x v="1"/>
    <x v="1"/>
    <x v="1"/>
    <n v="0.20624999999999999"/>
  </r>
  <r>
    <n v="6024"/>
    <s v="Sarah Finley"/>
    <s v="ericwelch@example.org"/>
    <n v="27"/>
    <s v="Male"/>
    <x v="20"/>
    <d v="2021-03-04T00:00:00"/>
    <x v="2"/>
    <s v="Network problem"/>
    <s v="I'm having an issue with the {product_purchased}. Please assist. As always, thanks :) I'm unable to find the option to perform the desired action in the {product_purchased}. Could you please guide me through the steps?"/>
    <x v="1"/>
    <s v="Make compare better song."/>
    <x v="3"/>
    <s v="Email"/>
    <d v="2023-06-01T05:20:00"/>
    <d v="2023-06-01T22:23:00"/>
    <x v="5"/>
    <x v="2"/>
    <x v="0"/>
    <x v="1"/>
    <x v="1"/>
    <x v="1"/>
    <n v="0.64375000000000004"/>
  </r>
  <r>
    <n v="6025"/>
    <s v="Lee Love"/>
    <s v="wagnerleslie@example.org"/>
    <n v="59"/>
    <s v="Female"/>
    <x v="25"/>
    <d v="2020-04-16T00:00:00"/>
    <x v="1"/>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x v="2"/>
    <m/>
    <x v="3"/>
    <s v="Phone"/>
    <m/>
    <m/>
    <x v="0"/>
    <x v="3"/>
    <x v="11"/>
    <x v="1"/>
    <x v="0"/>
    <x v="1"/>
    <n v="0.24374999999999999"/>
  </r>
  <r>
    <n v="6026"/>
    <s v="Michael Nichols"/>
    <s v="robertnguyen@example.com"/>
    <n v="69"/>
    <s v="Other"/>
    <x v="38"/>
    <d v="2020-11-03T00:00:00"/>
    <x v="0"/>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x v="0"/>
    <m/>
    <x v="0"/>
    <s v="Phone"/>
    <d v="2023-06-01T20:35:02"/>
    <m/>
    <x v="0"/>
    <x v="0"/>
    <x v="3"/>
    <x v="0"/>
    <x v="0"/>
    <x v="0"/>
    <n v="0.9375"/>
  </r>
  <r>
    <n v="6027"/>
    <s v="Tyrone Howard"/>
    <s v="marqueztimothy@example.net"/>
    <n v="34"/>
    <s v="Other"/>
    <x v="19"/>
    <d v="2020-09-26T00:00:00"/>
    <x v="3"/>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x v="1"/>
    <s v="Maintain blue trip discover let off."/>
    <x v="3"/>
    <s v="Phone"/>
    <d v="2023-06-01T10:21:03"/>
    <d v="2023-06-01T08:47:03"/>
    <x v="1"/>
    <x v="0"/>
    <x v="9"/>
    <x v="1"/>
    <x v="1"/>
    <x v="1"/>
    <n v="0.8"/>
  </r>
  <r>
    <n v="6028"/>
    <s v="Maurice Horne"/>
    <s v="thomasgordon@example.org"/>
    <n v="68"/>
    <s v="Female"/>
    <x v="0"/>
    <d v="2020-01-07T00:00:00"/>
    <x v="2"/>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x v="1"/>
    <s v="Under decade democratic option girl according."/>
    <x v="3"/>
    <s v="Phone"/>
    <d v="2023-06-01T02:50:04"/>
    <d v="2023-06-01T09:36:04"/>
    <x v="3"/>
    <x v="5"/>
    <x v="6"/>
    <x v="1"/>
    <x v="1"/>
    <x v="1"/>
    <n v="0.21249999999999999"/>
  </r>
  <r>
    <n v="6029"/>
    <s v="Joshua Suarez"/>
    <s v="danielpatel@example.org"/>
    <n v="55"/>
    <s v="Female"/>
    <x v="16"/>
    <d v="2021-06-25T00:00:00"/>
    <x v="4"/>
    <s v="Delivery problem"/>
    <s v="I'm having an issue with the {product_purchased}. Please assist. I've tried troubleshooting steps mentioned in the user manual, but the issue persists."/>
    <x v="2"/>
    <m/>
    <x v="3"/>
    <s v="Chat"/>
    <m/>
    <m/>
    <x v="0"/>
    <x v="9"/>
    <x v="8"/>
    <x v="1"/>
    <x v="0"/>
    <x v="1"/>
    <n v="0.23125000000000001"/>
  </r>
  <r>
    <n v="6030"/>
    <s v="Sean Alvarado"/>
    <s v="jobrien@example.org"/>
    <n v="56"/>
    <s v="Other"/>
    <x v="41"/>
    <d v="2021-11-16T00:00:00"/>
    <x v="1"/>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x v="2"/>
    <m/>
    <x v="2"/>
    <s v="Social media"/>
    <m/>
    <m/>
    <x v="0"/>
    <x v="3"/>
    <x v="3"/>
    <x v="0"/>
    <x v="0"/>
    <x v="1"/>
    <n v="0.22500000000000001"/>
  </r>
  <r>
    <n v="6031"/>
    <s v="Lauren Jones"/>
    <s v="lmurray@example.com"/>
    <n v="59"/>
    <s v="Other"/>
    <x v="19"/>
    <d v="2020-05-01T00:00:00"/>
    <x v="1"/>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x v="1"/>
    <s v="Agreement according past also whom."/>
    <x v="3"/>
    <s v="Phone"/>
    <d v="2023-06-01T10:33:07"/>
    <d v="2023-06-01T06:57:07"/>
    <x v="3"/>
    <x v="1"/>
    <x v="1"/>
    <x v="1"/>
    <x v="1"/>
    <x v="1"/>
    <n v="0.71875"/>
  </r>
  <r>
    <n v="6032"/>
    <s v="Kaitlyn Coffey"/>
    <s v="brendabrown@example.net"/>
    <n v="54"/>
    <s v="Female"/>
    <x v="38"/>
    <d v="2020-03-11T00:00:00"/>
    <x v="2"/>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x v="2"/>
    <m/>
    <x v="3"/>
    <s v="Social media"/>
    <m/>
    <m/>
    <x v="0"/>
    <x v="2"/>
    <x v="0"/>
    <x v="1"/>
    <x v="0"/>
    <x v="1"/>
    <n v="0.64375000000000004"/>
  </r>
  <r>
    <n v="6033"/>
    <s v="Christopher Sutton"/>
    <s v="vazquezwilliam@example.net"/>
    <n v="32"/>
    <s v="Other"/>
    <x v="35"/>
    <d v="2021-11-09T00:00:00"/>
    <x v="3"/>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x v="1"/>
    <s v="Wall very toward fund could black imagine with."/>
    <x v="0"/>
    <s v="Email"/>
    <d v="2023-06-01T18:54:10"/>
    <d v="2023-06-01T11:56:10"/>
    <x v="2"/>
    <x v="6"/>
    <x v="3"/>
    <x v="1"/>
    <x v="1"/>
    <x v="1"/>
    <n v="0.51875000000000004"/>
  </r>
  <r>
    <n v="6034"/>
    <s v="Tamara Nelson"/>
    <s v="blakelindsey@example.com"/>
    <n v="45"/>
    <s v="Male"/>
    <x v="4"/>
    <d v="2021-05-20T00:00:00"/>
    <x v="3"/>
    <s v="Product compatibility"/>
    <s v="I'm having an issue with the {product_purchased}. Please assist._x000a__x000a_Thanks for the request!_x000a__x000a_-Adam_x000a__x000a_The Product Manager I've checked the device settings and made sure that everything is configured correctly."/>
    <x v="0"/>
    <m/>
    <x v="3"/>
    <s v="Email"/>
    <d v="2023-06-01T22:07:11"/>
    <m/>
    <x v="0"/>
    <x v="2"/>
    <x v="1"/>
    <x v="1"/>
    <x v="0"/>
    <x v="0"/>
    <n v="0.72499999999999998"/>
  </r>
  <r>
    <n v="6035"/>
    <s v="Kimberly Brown"/>
    <s v="robert71@example.com"/>
    <n v="55"/>
    <s v="Other"/>
    <x v="26"/>
    <d v="2020-02-29T00:00:00"/>
    <x v="0"/>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x v="1"/>
    <s v="Find crime yet note teacher."/>
    <x v="0"/>
    <s v="Chat"/>
    <d v="2023-06-01T13:43:13"/>
    <d v="2023-06-01T09:44:13"/>
    <x v="3"/>
    <x v="9"/>
    <x v="4"/>
    <x v="1"/>
    <x v="1"/>
    <x v="1"/>
    <n v="0.24374999999999999"/>
  </r>
  <r>
    <n v="6036"/>
    <s v="Jacqueline Booker"/>
    <s v="barbarahouse@example.com"/>
    <n v="56"/>
    <s v="Male"/>
    <x v="21"/>
    <d v="2020-07-08T00:00:00"/>
    <x v="3"/>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x v="2"/>
    <m/>
    <x v="0"/>
    <s v="Chat"/>
    <m/>
    <m/>
    <x v="0"/>
    <x v="5"/>
    <x v="2"/>
    <x v="0"/>
    <x v="0"/>
    <x v="1"/>
    <n v="0.25"/>
  </r>
  <r>
    <n v="6037"/>
    <s v="Walter Berry"/>
    <s v="lori45@example.org"/>
    <n v="57"/>
    <s v="Other"/>
    <x v="4"/>
    <d v="2020-03-27T00:00:00"/>
    <x v="3"/>
    <s v="Hardware issue"/>
    <s v="I'm having an issue with the {product_purchased}. Please assist. It would help if something can be found. I've tried different settings and configurations on my {product_purchased}, but the issue persists."/>
    <x v="2"/>
    <m/>
    <x v="0"/>
    <s v="Chat"/>
    <m/>
    <m/>
    <x v="0"/>
    <x v="1"/>
    <x v="0"/>
    <x v="0"/>
    <x v="0"/>
    <x v="1"/>
    <n v="0.63124999999999998"/>
  </r>
  <r>
    <n v="6038"/>
    <s v="Mark Odonnell"/>
    <s v="keith42@example.com"/>
    <n v="57"/>
    <s v="Other"/>
    <x v="6"/>
    <d v="2020-10-09T00:00:00"/>
    <x v="3"/>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x v="0"/>
    <m/>
    <x v="1"/>
    <s v="Email"/>
    <d v="2023-06-01T13:55:17"/>
    <m/>
    <x v="0"/>
    <x v="6"/>
    <x v="7"/>
    <x v="1"/>
    <x v="0"/>
    <x v="0"/>
    <n v="0.48749999999999999"/>
  </r>
  <r>
    <n v="6039"/>
    <s v="Jeffrey Reynolds II"/>
    <s v="rita86@example.org"/>
    <n v="31"/>
    <s v="Male"/>
    <x v="6"/>
    <d v="2020-04-27T00:00:00"/>
    <x v="0"/>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x v="2"/>
    <m/>
    <x v="0"/>
    <s v="Phone"/>
    <m/>
    <m/>
    <x v="0"/>
    <x v="9"/>
    <x v="11"/>
    <x v="0"/>
    <x v="0"/>
    <x v="1"/>
    <n v="0.1875"/>
  </r>
  <r>
    <n v="6040"/>
    <s v="William Sanchez"/>
    <s v="xdavis@example.org"/>
    <n v="28"/>
    <s v="Male"/>
    <x v="27"/>
    <d v="2020-03-26T00:00:00"/>
    <x v="1"/>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x v="0"/>
    <m/>
    <x v="2"/>
    <s v="Chat"/>
    <d v="2023-06-01T19:37:20"/>
    <m/>
    <x v="0"/>
    <x v="2"/>
    <x v="0"/>
    <x v="1"/>
    <x v="0"/>
    <x v="0"/>
    <n v="0.64375000000000004"/>
  </r>
  <r>
    <n v="6041"/>
    <s v="Richard Mcdonald"/>
    <s v="mpatterson@example.org"/>
    <n v="37"/>
    <s v="Female"/>
    <x v="16"/>
    <d v="2021-08-18T00:00:00"/>
    <x v="3"/>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x v="0"/>
    <m/>
    <x v="3"/>
    <s v="Phone"/>
    <d v="2023-06-01T15:58:22"/>
    <m/>
    <x v="0"/>
    <x v="2"/>
    <x v="5"/>
    <x v="1"/>
    <x v="0"/>
    <x v="0"/>
    <n v="0.64375000000000004"/>
  </r>
  <r>
    <n v="6042"/>
    <s v="Grace Carroll"/>
    <s v="david05@example.com"/>
    <n v="32"/>
    <s v="Female"/>
    <x v="19"/>
    <d v="2020-02-12T00:00:00"/>
    <x v="0"/>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x v="2"/>
    <m/>
    <x v="0"/>
    <s v="Chat"/>
    <m/>
    <m/>
    <x v="0"/>
    <x v="0"/>
    <x v="4"/>
    <x v="0"/>
    <x v="0"/>
    <x v="1"/>
    <n v="0.9375"/>
  </r>
  <r>
    <n v="6043"/>
    <s v="Benjamin Mccoy"/>
    <s v="dthomas@example.com"/>
    <n v="53"/>
    <s v="Other"/>
    <x v="17"/>
    <d v="2020-05-26T00:00:00"/>
    <x v="4"/>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x v="1"/>
    <s v="Law have ready."/>
    <x v="2"/>
    <s v="Social media"/>
    <d v="2023-06-01T17:31:25"/>
    <d v="2023-06-01T02:08:25"/>
    <x v="2"/>
    <x v="9"/>
    <x v="1"/>
    <x v="1"/>
    <x v="1"/>
    <x v="1"/>
    <n v="0.22500000000000001"/>
  </r>
  <r>
    <n v="6044"/>
    <s v="Brandi Malone"/>
    <s v="htanner@example.org"/>
    <n v="54"/>
    <s v="Male"/>
    <x v="6"/>
    <d v="2020-05-31T00:00:00"/>
    <x v="2"/>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x v="2"/>
    <m/>
    <x v="2"/>
    <s v="Chat"/>
    <m/>
    <m/>
    <x v="0"/>
    <x v="2"/>
    <x v="1"/>
    <x v="0"/>
    <x v="0"/>
    <x v="1"/>
    <n v="0.72499999999999998"/>
  </r>
  <r>
    <n v="6045"/>
    <s v="Amber Chen"/>
    <s v="hamptonandrew@example.net"/>
    <n v="50"/>
    <s v="Male"/>
    <x v="11"/>
    <d v="2020-06-08T00:00:00"/>
    <x v="4"/>
    <s v="Payment issue"/>
    <s v="I'm having an issue with the {product_purchased}. Please assist. I've noticed a sudden decrease in battery life on my {product_purchased}. It used to last much longer."/>
    <x v="0"/>
    <m/>
    <x v="0"/>
    <s v="Social media"/>
    <d v="2023-06-01T11:40:27"/>
    <m/>
    <x v="0"/>
    <x v="0"/>
    <x v="8"/>
    <x v="0"/>
    <x v="0"/>
    <x v="0"/>
    <n v="0.84375"/>
  </r>
  <r>
    <n v="6046"/>
    <s v="Ryan Miller"/>
    <s v="lbrewer@example.com"/>
    <n v="63"/>
    <s v="Female"/>
    <x v="31"/>
    <d v="2020-06-12T00:00:00"/>
    <x v="1"/>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x v="1"/>
    <s v="Result Congress kitchen indeed edge."/>
    <x v="1"/>
    <s v="Phone"/>
    <d v="2023-06-01T14:01:28"/>
    <d v="2023-06-01T18:10:28"/>
    <x v="5"/>
    <x v="0"/>
    <x v="8"/>
    <x v="1"/>
    <x v="1"/>
    <x v="1"/>
    <n v="0.84375"/>
  </r>
  <r>
    <n v="6047"/>
    <s v="Matthew Case"/>
    <s v="dsnyder@example.org"/>
    <n v="66"/>
    <s v="Other"/>
    <x v="18"/>
    <d v="2021-02-01T00:00:00"/>
    <x v="2"/>
    <s v="Product recommendation"/>
    <s v="I'm having an issue with the {product_purchased}. Please assist._x000a__x000a_Thank you! I've recently updated the firmware of my {product_purchased}, and the issue started happening afterward. Could it be related to the update?"/>
    <x v="2"/>
    <m/>
    <x v="2"/>
    <s v="Phone"/>
    <m/>
    <m/>
    <x v="0"/>
    <x v="6"/>
    <x v="4"/>
    <x v="0"/>
    <x v="0"/>
    <x v="1"/>
    <n v="0.39374999999999999"/>
  </r>
  <r>
    <n v="6048"/>
    <s v="Lori Warren"/>
    <s v="charles80@example.com"/>
    <n v="50"/>
    <s v="Female"/>
    <x v="22"/>
    <d v="2021-01-13T00:00:00"/>
    <x v="0"/>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x v="1"/>
    <s v="Too pull truth through prepare education."/>
    <x v="0"/>
    <s v="Chat"/>
    <d v="2023-06-01T04:55:30"/>
    <d v="2023-06-01T18:27:30"/>
    <x v="4"/>
    <x v="10"/>
    <x v="6"/>
    <x v="1"/>
    <x v="1"/>
    <x v="1"/>
    <n v="0.17499999999999999"/>
  </r>
  <r>
    <n v="6049"/>
    <s v="Jessica Vincent"/>
    <s v="wmcdowell@example.net"/>
    <n v="46"/>
    <s v="Other"/>
    <x v="28"/>
    <d v="2020-01-30T00:00:00"/>
    <x v="2"/>
    <s v="Hardware issue"/>
    <s v="I'm having an issue with the {product_purchased}. Please assist. I've tried using different cables, adapters, or peripherals with my {product_purchased}, but the issue persists."/>
    <x v="1"/>
    <s v="Look personal instead beautiful technology entire direction."/>
    <x v="3"/>
    <s v="Email"/>
    <d v="2023-06-01T22:28:30"/>
    <d v="2023-06-01T08:37:30"/>
    <x v="2"/>
    <x v="4"/>
    <x v="6"/>
    <x v="1"/>
    <x v="1"/>
    <x v="1"/>
    <n v="0.51875000000000004"/>
  </r>
  <r>
    <n v="6050"/>
    <s v="Amy Payne"/>
    <s v="hunterbetty@example.net"/>
    <n v="60"/>
    <s v="Female"/>
    <x v="19"/>
    <d v="2020-06-17T00:00:00"/>
    <x v="0"/>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x v="2"/>
    <m/>
    <x v="0"/>
    <s v="Phone"/>
    <m/>
    <m/>
    <x v="0"/>
    <x v="10"/>
    <x v="8"/>
    <x v="0"/>
    <x v="0"/>
    <x v="1"/>
    <n v="0.23125000000000001"/>
  </r>
  <r>
    <n v="6051"/>
    <s v="Laura Rivera"/>
    <s v="blackmatthew@example.net"/>
    <n v="61"/>
    <s v="Female"/>
    <x v="28"/>
    <d v="2020-09-03T00:00:00"/>
    <x v="2"/>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x v="0"/>
    <m/>
    <x v="1"/>
    <s v="Email"/>
    <d v="2023-06-01T01:19:34"/>
    <m/>
    <x v="0"/>
    <x v="2"/>
    <x v="9"/>
    <x v="1"/>
    <x v="0"/>
    <x v="0"/>
    <n v="0.61250000000000004"/>
  </r>
  <r>
    <n v="6052"/>
    <s v="Richard Summers"/>
    <s v="ryan58@example.org"/>
    <n v="49"/>
    <s v="Female"/>
    <x v="28"/>
    <d v="2021-07-12T00:00:00"/>
    <x v="3"/>
    <s v="Payment issue"/>
    <s v="I'm having an issue with the {product_purchased}. Please assist._x000a__x000a_Here's an example from our own system._x000a__x000a_@Product:@S&amp;C=M&amp;C1.3-TAC=N, I need assistance as soon as possible because it's affecting my work and productivity."/>
    <x v="1"/>
    <s v="Of mention available interesting."/>
    <x v="0"/>
    <s v="Social media"/>
    <d v="2023-06-01T14:58:36"/>
    <d v="2023-06-01T16:50:36"/>
    <x v="3"/>
    <x v="1"/>
    <x v="2"/>
    <x v="1"/>
    <x v="1"/>
    <x v="1"/>
    <n v="0.65"/>
  </r>
  <r>
    <n v="6053"/>
    <s v="Cheryl Fisher"/>
    <s v="xcarr@example.com"/>
    <n v="63"/>
    <s v="Other"/>
    <x v="36"/>
    <d v="2021-03-06T00:00:00"/>
    <x v="3"/>
    <s v="Payment issue"/>
    <s v="I'm having an issue with the {product_purchased}. Please assist. The issue I'm facing is intermittent. Sometimes it works fine, but other times it acts up unexpectedly."/>
    <x v="1"/>
    <s v="Site draw dark spring not someone."/>
    <x v="1"/>
    <s v="Email"/>
    <d v="2023-06-01T10:53:36"/>
    <d v="2023-06-01T21:07:36"/>
    <x v="2"/>
    <x v="6"/>
    <x v="0"/>
    <x v="1"/>
    <x v="1"/>
    <x v="1"/>
    <n v="0.47499999999999998"/>
  </r>
  <r>
    <n v="6054"/>
    <s v="Jason Bradford"/>
    <s v="christopher65@example.net"/>
    <n v="65"/>
    <s v="Male"/>
    <x v="11"/>
    <d v="2020-09-05T00:00:00"/>
    <x v="1"/>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x v="0"/>
    <m/>
    <x v="3"/>
    <s v="Phone"/>
    <d v="2023-06-01T06:33:38"/>
    <m/>
    <x v="0"/>
    <x v="6"/>
    <x v="9"/>
    <x v="1"/>
    <x v="0"/>
    <x v="0"/>
    <n v="0.4"/>
  </r>
  <r>
    <n v="6055"/>
    <s v="Susan Adkins"/>
    <s v="liumatthew@example.com"/>
    <n v="26"/>
    <s v="Female"/>
    <x v="38"/>
    <d v="2021-10-05T00:00:00"/>
    <x v="1"/>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x v="1"/>
    <s v="Usually recent act usually."/>
    <x v="0"/>
    <s v="Social media"/>
    <d v="2023-06-01T20:21:39"/>
    <d v="2023-06-01T03:43:39"/>
    <x v="3"/>
    <x v="1"/>
    <x v="7"/>
    <x v="1"/>
    <x v="1"/>
    <x v="1"/>
    <n v="0.79374999999999996"/>
  </r>
  <r>
    <n v="6056"/>
    <s v="Rebecca Bernard"/>
    <s v="moyerronnie@example.org"/>
    <n v="44"/>
    <s v="Female"/>
    <x v="9"/>
    <d v="2021-01-14T00:00:00"/>
    <x v="2"/>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x v="2"/>
    <m/>
    <x v="0"/>
    <s v="Social media"/>
    <m/>
    <m/>
    <x v="0"/>
    <x v="2"/>
    <x v="6"/>
    <x v="0"/>
    <x v="0"/>
    <x v="1"/>
    <n v="0.73124999999999996"/>
  </r>
  <r>
    <n v="6057"/>
    <s v="Stacey Franklin"/>
    <s v="bwalters@example.org"/>
    <n v="51"/>
    <s v="Male"/>
    <x v="24"/>
    <d v="2020-12-01T00:00:00"/>
    <x v="1"/>
    <s v="Hardware issue"/>
    <s v="I'm having an issue with the {product_purchased}. Please assist._x000a__x000a_0/24/2015 4:03:10 PM [12] &lt;mushroomwarp&gt; (M-PPS) : The last post This problem started occurring after the recent software update. I haven't made any other changes to the device."/>
    <x v="1"/>
    <s v="Tend look word investment eye threat."/>
    <x v="3"/>
    <s v="Chat"/>
    <d v="2023-06-01T21:56:43"/>
    <d v="2023-06-01T05:34:43"/>
    <x v="4"/>
    <x v="2"/>
    <x v="10"/>
    <x v="1"/>
    <x v="1"/>
    <x v="1"/>
    <n v="0.59375"/>
  </r>
  <r>
    <n v="6058"/>
    <s v="David Lin"/>
    <s v="denise95@example.com"/>
    <n v="23"/>
    <s v="Other"/>
    <x v="0"/>
    <d v="2021-04-04T00:00:00"/>
    <x v="4"/>
    <s v="Refund request"/>
    <s v="I'm having an issue with the {product_purchased}. Please assist._x000a__x000a_Please enable Javascript to watch this video I've noticed a sudden decrease in battery life on my {product_purchased}. It used to last much longer."/>
    <x v="1"/>
    <s v="Party agreement become too memory."/>
    <x v="1"/>
    <s v="Social media"/>
    <d v="2023-06-01T00:51:43"/>
    <d v="2023-06-01T06:12:43"/>
    <x v="1"/>
    <x v="2"/>
    <x v="11"/>
    <x v="1"/>
    <x v="1"/>
    <x v="1"/>
    <n v="0.65"/>
  </r>
  <r>
    <n v="6059"/>
    <s v="Nicholas Gordon"/>
    <s v="barnesmelanie@example.org"/>
    <n v="47"/>
    <s v="Male"/>
    <x v="24"/>
    <d v="2021-09-12T00:00:00"/>
    <x v="0"/>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x v="1"/>
    <s v="Do expert moment region save."/>
    <x v="1"/>
    <s v="Email"/>
    <d v="2023-06-01T23:27:45"/>
    <d v="2023-06-01T02:57:45"/>
    <x v="5"/>
    <x v="1"/>
    <x v="9"/>
    <x v="1"/>
    <x v="1"/>
    <x v="1"/>
    <n v="0.73124999999999996"/>
  </r>
  <r>
    <n v="6060"/>
    <s v="Christine Jordan"/>
    <s v="hannahcruz@example.com"/>
    <n v="65"/>
    <s v="Female"/>
    <x v="18"/>
    <d v="2021-05-30T00:00:00"/>
    <x v="3"/>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x v="1"/>
    <s v="Local learn someone music ground political easy."/>
    <x v="1"/>
    <s v="Social media"/>
    <d v="2023-06-01T07:21:46"/>
    <d v="2023-06-01T01:55:46"/>
    <x v="5"/>
    <x v="0"/>
    <x v="1"/>
    <x v="1"/>
    <x v="1"/>
    <x v="1"/>
    <n v="0.80625000000000002"/>
  </r>
  <r>
    <n v="6061"/>
    <s v="Kristin Clark"/>
    <s v="priscillamoore@example.net"/>
    <n v="69"/>
    <s v="Other"/>
    <x v="21"/>
    <d v="2020-06-22T00:00:00"/>
    <x v="1"/>
    <s v="Product recommendation"/>
    <s v="I'm having an issue with the {product_purchased}. Please assist. I've noticed a peculiar error message popping up on my {product_purchased} screen. It says '{error_message}'. What does it mean?"/>
    <x v="0"/>
    <m/>
    <x v="0"/>
    <s v="Email"/>
    <d v="2023-06-01T17:42:46"/>
    <m/>
    <x v="0"/>
    <x v="3"/>
    <x v="8"/>
    <x v="0"/>
    <x v="0"/>
    <x v="0"/>
    <n v="0.19375000000000001"/>
  </r>
  <r>
    <n v="6062"/>
    <s v="John Key"/>
    <s v="jaredpreston@example.com"/>
    <n v="24"/>
    <s v="Other"/>
    <x v="32"/>
    <d v="2021-06-16T00:00:00"/>
    <x v="1"/>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x v="2"/>
    <m/>
    <x v="0"/>
    <s v="Email"/>
    <m/>
    <m/>
    <x v="0"/>
    <x v="7"/>
    <x v="8"/>
    <x v="0"/>
    <x v="0"/>
    <x v="1"/>
    <n v="0.23125000000000001"/>
  </r>
  <r>
    <n v="6063"/>
    <s v="Lisa Morales"/>
    <s v="jessejoseph@example.com"/>
    <n v="18"/>
    <s v="Male"/>
    <x v="17"/>
    <d v="2020-06-12T00:00:00"/>
    <x v="0"/>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x v="2"/>
    <m/>
    <x v="1"/>
    <s v="Chat"/>
    <m/>
    <m/>
    <x v="0"/>
    <x v="0"/>
    <x v="8"/>
    <x v="1"/>
    <x v="0"/>
    <x v="1"/>
    <n v="0.84375"/>
  </r>
  <r>
    <n v="6064"/>
    <s v="Erik Dillon"/>
    <s v="gilljohn@example.net"/>
    <n v="34"/>
    <s v="Other"/>
    <x v="13"/>
    <d v="2021-10-16T00:00:00"/>
    <x v="4"/>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x v="2"/>
    <m/>
    <x v="0"/>
    <s v="Social media"/>
    <m/>
    <m/>
    <x v="0"/>
    <x v="3"/>
    <x v="7"/>
    <x v="0"/>
    <x v="0"/>
    <x v="1"/>
    <n v="0.21249999999999999"/>
  </r>
  <r>
    <n v="6065"/>
    <s v="Roger Lambert"/>
    <s v="stephen41@example.net"/>
    <n v="43"/>
    <s v="Other"/>
    <x v="29"/>
    <d v="2020-11-15T00:00:00"/>
    <x v="2"/>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x v="1"/>
    <s v="Pass occur expect indicate first girl."/>
    <x v="0"/>
    <s v="Email"/>
    <d v="2023-06-01T11:25:53"/>
    <d v="2023-06-01T02:08:53"/>
    <x v="2"/>
    <x v="1"/>
    <x v="3"/>
    <x v="1"/>
    <x v="1"/>
    <x v="1"/>
    <n v="0.65625"/>
  </r>
  <r>
    <n v="6066"/>
    <s v="Richard Rodriguez"/>
    <s v="reedchristian@example.net"/>
    <n v="41"/>
    <s v="Female"/>
    <x v="5"/>
    <d v="2020-07-25T00:00:00"/>
    <x v="2"/>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x v="2"/>
    <m/>
    <x v="3"/>
    <s v="Chat"/>
    <m/>
    <m/>
    <x v="0"/>
    <x v="2"/>
    <x v="2"/>
    <x v="1"/>
    <x v="0"/>
    <x v="1"/>
    <n v="0.57499999999999996"/>
  </r>
  <r>
    <n v="6067"/>
    <s v="Raven Hodges"/>
    <s v="christophercarpenter@example.com"/>
    <n v="59"/>
    <s v="Female"/>
    <x v="13"/>
    <d v="2020-02-27T00:00:00"/>
    <x v="2"/>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x v="2"/>
    <m/>
    <x v="2"/>
    <s v="Social media"/>
    <m/>
    <m/>
    <x v="0"/>
    <x v="1"/>
    <x v="4"/>
    <x v="0"/>
    <x v="0"/>
    <x v="1"/>
    <n v="0.70625000000000004"/>
  </r>
  <r>
    <n v="6068"/>
    <s v="Adam Bennett"/>
    <s v="tmeyer@example.com"/>
    <n v="55"/>
    <s v="Female"/>
    <x v="30"/>
    <d v="2020-09-12T00:00:00"/>
    <x v="3"/>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x v="0"/>
    <m/>
    <x v="3"/>
    <s v="Chat"/>
    <d v="2023-06-01T01:24:59"/>
    <m/>
    <x v="0"/>
    <x v="2"/>
    <x v="9"/>
    <x v="1"/>
    <x v="0"/>
    <x v="0"/>
    <n v="0.61250000000000004"/>
  </r>
  <r>
    <n v="6069"/>
    <s v="Anthony Brown"/>
    <s v="yfoster@example.com"/>
    <n v="67"/>
    <s v="Other"/>
    <x v="31"/>
    <d v="2021-10-21T00:00:00"/>
    <x v="2"/>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x v="0"/>
    <m/>
    <x v="3"/>
    <s v="Phone"/>
    <d v="2023-06-01T14:36:00"/>
    <m/>
    <x v="0"/>
    <x v="2"/>
    <x v="7"/>
    <x v="1"/>
    <x v="0"/>
    <x v="0"/>
    <n v="0.7"/>
  </r>
  <r>
    <n v="6070"/>
    <s v="Joshua Brown"/>
    <s v="smallkenneth@example.net"/>
    <n v="33"/>
    <s v="Male"/>
    <x v="32"/>
    <d v="2020-02-14T00:00:00"/>
    <x v="3"/>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x v="2"/>
    <m/>
    <x v="2"/>
    <s v="Social media"/>
    <m/>
    <m/>
    <x v="0"/>
    <x v="1"/>
    <x v="4"/>
    <x v="0"/>
    <x v="0"/>
    <x v="1"/>
    <n v="0.70625000000000004"/>
  </r>
  <r>
    <n v="6071"/>
    <s v="George Pennington"/>
    <s v="soniamathis@example.com"/>
    <n v="25"/>
    <s v="Other"/>
    <x v="33"/>
    <d v="2020-10-31T00:00:00"/>
    <x v="4"/>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x v="2"/>
    <m/>
    <x v="2"/>
    <s v="Social media"/>
    <m/>
    <m/>
    <x v="0"/>
    <x v="1"/>
    <x v="7"/>
    <x v="0"/>
    <x v="0"/>
    <x v="1"/>
    <n v="0.79374999999999996"/>
  </r>
  <r>
    <n v="6072"/>
    <s v="Becky Brown"/>
    <s v="marthastark@example.org"/>
    <n v="65"/>
    <s v="Male"/>
    <x v="6"/>
    <d v="2021-01-10T00:00:00"/>
    <x v="1"/>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x v="1"/>
    <s v="Over adult purpose event simply fear."/>
    <x v="0"/>
    <s v="Email"/>
    <d v="2023-06-01T05:04:02"/>
    <d v="2023-06-01T05:27:02"/>
    <x v="1"/>
    <x v="1"/>
    <x v="6"/>
    <x v="1"/>
    <x v="1"/>
    <x v="1"/>
    <n v="0.79374999999999996"/>
  </r>
  <r>
    <n v="6073"/>
    <s v="Terry Blackwell"/>
    <s v="jacobsmith@example.net"/>
    <n v="69"/>
    <s v="Male"/>
    <x v="40"/>
    <d v="2021-09-20T00:00:00"/>
    <x v="0"/>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x v="2"/>
    <m/>
    <x v="3"/>
    <s v="Phone"/>
    <m/>
    <m/>
    <x v="0"/>
    <x v="10"/>
    <x v="9"/>
    <x v="1"/>
    <x v="0"/>
    <x v="1"/>
    <n v="0.22500000000000001"/>
  </r>
  <r>
    <n v="6074"/>
    <s v="Nicole Ward"/>
    <s v="jnichols@example.net"/>
    <n v="49"/>
    <s v="Female"/>
    <x v="32"/>
    <d v="2021-09-25T00:00:00"/>
    <x v="4"/>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x v="0"/>
    <m/>
    <x v="2"/>
    <s v="Email"/>
    <d v="2023-06-01T02:07:06"/>
    <m/>
    <x v="0"/>
    <x v="0"/>
    <x v="9"/>
    <x v="1"/>
    <x v="0"/>
    <x v="0"/>
    <n v="0.8"/>
  </r>
  <r>
    <n v="6075"/>
    <s v="Patrick Copeland"/>
    <s v="heatherwalker@example.org"/>
    <n v="57"/>
    <s v="Female"/>
    <x v="31"/>
    <d v="2021-03-09T00:00:00"/>
    <x v="0"/>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x v="2"/>
    <m/>
    <x v="0"/>
    <s v="Chat"/>
    <m/>
    <m/>
    <x v="0"/>
    <x v="5"/>
    <x v="0"/>
    <x v="0"/>
    <x v="0"/>
    <x v="1"/>
    <n v="0.26874999999999999"/>
  </r>
  <r>
    <n v="6076"/>
    <s v="Catherine Gomez"/>
    <s v="fulleranna@example.net"/>
    <n v="57"/>
    <s v="Male"/>
    <x v="23"/>
    <d v="2020-04-23T00:00:00"/>
    <x v="2"/>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x v="0"/>
    <m/>
    <x v="1"/>
    <s v="Chat"/>
    <d v="2023-06-01T06:32:10"/>
    <m/>
    <x v="0"/>
    <x v="2"/>
    <x v="11"/>
    <x v="1"/>
    <x v="0"/>
    <x v="0"/>
    <n v="0.65"/>
  </r>
  <r>
    <n v="6077"/>
    <s v="Daniel Brooks"/>
    <s v="swilson@example.org"/>
    <n v="69"/>
    <s v="Male"/>
    <x v="12"/>
    <d v="2021-03-13T00:00:00"/>
    <x v="3"/>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x v="2"/>
    <m/>
    <x v="3"/>
    <s v="Chat"/>
    <m/>
    <m/>
    <x v="0"/>
    <x v="2"/>
    <x v="0"/>
    <x v="1"/>
    <x v="0"/>
    <x v="1"/>
    <n v="0.64375000000000004"/>
  </r>
  <r>
    <n v="6078"/>
    <s v="Stephanie Hughes"/>
    <s v="leeandrew@example.com"/>
    <n v="41"/>
    <s v="Male"/>
    <x v="15"/>
    <d v="2021-12-29T00:00:00"/>
    <x v="3"/>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x v="1"/>
    <s v="Check identify cause door."/>
    <x v="2"/>
    <s v="Email"/>
    <d v="2023-06-01T04:52:13"/>
    <d v="2023-06-01T08:36:13"/>
    <x v="2"/>
    <x v="6"/>
    <x v="10"/>
    <x v="1"/>
    <x v="1"/>
    <x v="1"/>
    <n v="0.46875"/>
  </r>
  <r>
    <n v="6079"/>
    <s v="Jonathan Glover"/>
    <s v="jrussell@example.com"/>
    <n v="26"/>
    <s v="Male"/>
    <x v="15"/>
    <d v="2021-06-11T00:00:00"/>
    <x v="0"/>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x v="1"/>
    <s v="Five medical weight hot change friend plan."/>
    <x v="2"/>
    <s v="Social media"/>
    <d v="2023-06-01T00:12:15"/>
    <d v="2023-06-01T06:31:15"/>
    <x v="2"/>
    <x v="8"/>
    <x v="8"/>
    <x v="1"/>
    <x v="1"/>
    <x v="1"/>
    <n v="0.19375000000000001"/>
  </r>
  <r>
    <n v="6080"/>
    <s v="Dawn James"/>
    <s v="sean39@example.net"/>
    <n v="44"/>
    <s v="Female"/>
    <x v="40"/>
    <d v="2021-01-23T00:00:00"/>
    <x v="0"/>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x v="1"/>
    <s v="Address hold tell father their light recognize."/>
    <x v="1"/>
    <s v="Social media"/>
    <d v="2023-06-01T21:09:16"/>
    <d v="2023-06-01T15:05:16"/>
    <x v="5"/>
    <x v="2"/>
    <x v="6"/>
    <x v="1"/>
    <x v="1"/>
    <x v="1"/>
    <n v="0.73124999999999996"/>
  </r>
  <r>
    <n v="6081"/>
    <s v="Victor Ramirez"/>
    <s v="theresagarcia@example.com"/>
    <n v="26"/>
    <s v="Other"/>
    <x v="27"/>
    <d v="2021-08-05T00:00:00"/>
    <x v="2"/>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x v="2"/>
    <m/>
    <x v="1"/>
    <s v="Email"/>
    <m/>
    <m/>
    <x v="0"/>
    <x v="7"/>
    <x v="5"/>
    <x v="1"/>
    <x v="0"/>
    <x v="1"/>
    <n v="0.23749999999999999"/>
  </r>
  <r>
    <n v="6082"/>
    <s v="Michele Bentley"/>
    <s v="tristanrussell@example.org"/>
    <n v="70"/>
    <s v="Other"/>
    <x v="13"/>
    <d v="2020-09-08T00:00:00"/>
    <x v="2"/>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x v="1"/>
    <s v="Sport break try recent finish."/>
    <x v="3"/>
    <s v="Social media"/>
    <d v="2023-06-01T19:34:20"/>
    <d v="2023-06-01T14:12:20"/>
    <x v="2"/>
    <x v="6"/>
    <x v="9"/>
    <x v="1"/>
    <x v="1"/>
    <x v="1"/>
    <n v="0.4"/>
  </r>
  <r>
    <n v="6083"/>
    <s v="Jamie Campbell"/>
    <s v="lorettaatkins@example.net"/>
    <n v="35"/>
    <s v="Female"/>
    <x v="37"/>
    <d v="2021-08-31T00:00:00"/>
    <x v="2"/>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x v="2"/>
    <m/>
    <x v="1"/>
    <s v="Phone"/>
    <m/>
    <m/>
    <x v="0"/>
    <x v="6"/>
    <x v="5"/>
    <x v="1"/>
    <x v="0"/>
    <x v="1"/>
    <n v="0.41875000000000001"/>
  </r>
  <r>
    <n v="6084"/>
    <s v="Heather Woodard"/>
    <s v="russelldeborah@example.com"/>
    <n v="67"/>
    <s v="Female"/>
    <x v="7"/>
    <d v="2021-01-25T00:00:00"/>
    <x v="0"/>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x v="2"/>
    <m/>
    <x v="0"/>
    <s v="Email"/>
    <m/>
    <m/>
    <x v="0"/>
    <x v="1"/>
    <x v="6"/>
    <x v="0"/>
    <x v="0"/>
    <x v="1"/>
    <n v="0.79374999999999996"/>
  </r>
  <r>
    <n v="6085"/>
    <s v="Frank Black"/>
    <s v="carlawilliams@example.org"/>
    <n v="27"/>
    <s v="Other"/>
    <x v="35"/>
    <d v="2021-05-13T00:00:00"/>
    <x v="2"/>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x v="1"/>
    <s v="Compare heavy fear term season resource."/>
    <x v="3"/>
    <s v="Social media"/>
    <d v="2023-06-01T00:48:25"/>
    <d v="2023-06-01T07:16:25"/>
    <x v="3"/>
    <x v="1"/>
    <x v="1"/>
    <x v="1"/>
    <x v="1"/>
    <x v="1"/>
    <n v="0.71875"/>
  </r>
  <r>
    <n v="6086"/>
    <s v="Jessica Martinez"/>
    <s v="lindsay57@example.net"/>
    <n v="54"/>
    <s v="Other"/>
    <x v="9"/>
    <d v="2021-08-19T00:00:00"/>
    <x v="1"/>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x v="0"/>
    <m/>
    <x v="3"/>
    <s v="Social media"/>
    <d v="2023-06-01T18:34:27"/>
    <m/>
    <x v="0"/>
    <x v="1"/>
    <x v="5"/>
    <x v="1"/>
    <x v="0"/>
    <x v="0"/>
    <n v="0.625"/>
  </r>
  <r>
    <n v="6087"/>
    <s v="Patty Thomas"/>
    <s v="vkim@example.com"/>
    <n v="34"/>
    <s v="Female"/>
    <x v="34"/>
    <d v="2021-08-21T00:00:00"/>
    <x v="3"/>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x v="1"/>
    <s v="Bar face including."/>
    <x v="3"/>
    <s v="Social media"/>
    <d v="2023-06-01T05:24:28"/>
    <d v="2023-06-01T02:00:28"/>
    <x v="3"/>
    <x v="5"/>
    <x v="5"/>
    <x v="1"/>
    <x v="1"/>
    <x v="1"/>
    <n v="0.21875"/>
  </r>
  <r>
    <n v="6088"/>
    <s v="Lauren Romero"/>
    <s v="wkirk@example.com"/>
    <n v="26"/>
    <s v="Male"/>
    <x v="35"/>
    <d v="2021-03-07T00:00:00"/>
    <x v="3"/>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x v="2"/>
    <m/>
    <x v="1"/>
    <s v="Phone"/>
    <m/>
    <m/>
    <x v="0"/>
    <x v="4"/>
    <x v="0"/>
    <x v="1"/>
    <x v="0"/>
    <x v="1"/>
    <n v="0.36875000000000002"/>
  </r>
  <r>
    <n v="6089"/>
    <s v="Richard Contreras"/>
    <s v="garrettjessica@example.net"/>
    <n v="25"/>
    <s v="Other"/>
    <x v="38"/>
    <d v="2020-08-09T00:00:00"/>
    <x v="4"/>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x v="1"/>
    <s v="Hundred fact work near it."/>
    <x v="3"/>
    <s v="Social media"/>
    <d v="2023-06-01T04:07:31"/>
    <d v="2023-06-01T00:39:31"/>
    <x v="1"/>
    <x v="3"/>
    <x v="5"/>
    <x v="1"/>
    <x v="1"/>
    <x v="1"/>
    <n v="0.24374999999999999"/>
  </r>
  <r>
    <n v="6090"/>
    <s v="Johnny Smith"/>
    <s v="carl25@example.com"/>
    <n v="52"/>
    <s v="Male"/>
    <x v="10"/>
    <d v="2021-09-16T00:00:00"/>
    <x v="1"/>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x v="2"/>
    <m/>
    <x v="0"/>
    <s v="Social media"/>
    <m/>
    <m/>
    <x v="0"/>
    <x v="0"/>
    <x v="9"/>
    <x v="0"/>
    <x v="0"/>
    <x v="1"/>
    <n v="0.8"/>
  </r>
  <r>
    <n v="6091"/>
    <s v="Richard Keller"/>
    <s v="christopherberger@example.net"/>
    <n v="32"/>
    <s v="Other"/>
    <x v="16"/>
    <d v="2020-09-12T00:00:00"/>
    <x v="4"/>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x v="0"/>
    <m/>
    <x v="3"/>
    <s v="Phone"/>
    <d v="2023-06-01T17:04:35"/>
    <m/>
    <x v="0"/>
    <x v="0"/>
    <x v="9"/>
    <x v="1"/>
    <x v="0"/>
    <x v="0"/>
    <n v="0.8"/>
  </r>
  <r>
    <n v="6092"/>
    <s v="William Roberts"/>
    <s v="bonnieboone@example.net"/>
    <n v="55"/>
    <s v="Male"/>
    <x v="28"/>
    <d v="2021-12-23T00:00:00"/>
    <x v="2"/>
    <s v="Delivery problem"/>
    <s v="I'm having an issue with the {product_purchased}. Please assist. Thanks, I've checked for any available software updates for my {product_purchased}, but there are none."/>
    <x v="2"/>
    <m/>
    <x v="3"/>
    <s v="Email"/>
    <m/>
    <m/>
    <x v="0"/>
    <x v="6"/>
    <x v="10"/>
    <x v="1"/>
    <x v="0"/>
    <x v="1"/>
    <n v="0.46875"/>
  </r>
  <r>
    <n v="6093"/>
    <s v="Mrs. Stephanie Mora PhD"/>
    <s v="virginiaferguson@example.net"/>
    <n v="61"/>
    <s v="Other"/>
    <x v="2"/>
    <d v="2020-03-08T00:00:00"/>
    <x v="4"/>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x v="0"/>
    <m/>
    <x v="1"/>
    <s v="Phone"/>
    <d v="2023-06-01T13:50:36"/>
    <m/>
    <x v="0"/>
    <x v="10"/>
    <x v="0"/>
    <x v="1"/>
    <x v="0"/>
    <x v="0"/>
    <n v="0.16250000000000001"/>
  </r>
  <r>
    <n v="6094"/>
    <s v="Rebecca Stephens"/>
    <s v="erikawilliams@example.net"/>
    <n v="29"/>
    <s v="Male"/>
    <x v="7"/>
    <d v="2020-12-04T00:00:00"/>
    <x v="1"/>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x v="2"/>
    <m/>
    <x v="3"/>
    <s v="Social media"/>
    <m/>
    <m/>
    <x v="0"/>
    <x v="10"/>
    <x v="10"/>
    <x v="1"/>
    <x v="0"/>
    <x v="1"/>
    <n v="0.23749999999999999"/>
  </r>
  <r>
    <n v="6095"/>
    <s v="Jacob Wilson"/>
    <s v="jennifer71@example.net"/>
    <n v="70"/>
    <s v="Male"/>
    <x v="32"/>
    <d v="2020-11-02T00:00:00"/>
    <x v="2"/>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x v="2"/>
    <m/>
    <x v="3"/>
    <s v="Phone"/>
    <m/>
    <m/>
    <x v="0"/>
    <x v="9"/>
    <x v="3"/>
    <x v="1"/>
    <x v="0"/>
    <x v="1"/>
    <n v="0.26874999999999999"/>
  </r>
  <r>
    <n v="6096"/>
    <s v="Carol Wilson"/>
    <s v="fosterlinda@example.org"/>
    <n v="62"/>
    <s v="Female"/>
    <x v="14"/>
    <d v="2020-07-15T00:00:00"/>
    <x v="4"/>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x v="1"/>
    <s v="Machine serve seek somebody season board."/>
    <x v="3"/>
    <s v="Social media"/>
    <d v="2023-06-01T20:58:39"/>
    <d v="2023-06-01T13:16:39"/>
    <x v="1"/>
    <x v="4"/>
    <x v="2"/>
    <x v="1"/>
    <x v="1"/>
    <x v="1"/>
    <n v="0.43125000000000002"/>
  </r>
  <r>
    <n v="6097"/>
    <s v="Heather Weiss"/>
    <s v="daniel47@example.net"/>
    <n v="65"/>
    <s v="Male"/>
    <x v="13"/>
    <d v="2021-11-02T00:00:00"/>
    <x v="3"/>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x v="2"/>
    <m/>
    <x v="2"/>
    <s v="Email"/>
    <m/>
    <m/>
    <x v="0"/>
    <x v="9"/>
    <x v="3"/>
    <x v="0"/>
    <x v="0"/>
    <x v="1"/>
    <n v="0.26874999999999999"/>
  </r>
  <r>
    <n v="6098"/>
    <s v="Carol Norris"/>
    <s v="lisaarcher@example.net"/>
    <n v="42"/>
    <s v="Male"/>
    <x v="14"/>
    <d v="2021-07-22T00:00:00"/>
    <x v="0"/>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x v="1"/>
    <s v="Piece practice approach bank identify coach."/>
    <x v="0"/>
    <s v="Chat"/>
    <d v="2023-06-01T08:10:42"/>
    <d v="2023-06-01T17:14:42"/>
    <x v="5"/>
    <x v="5"/>
    <x v="2"/>
    <x v="1"/>
    <x v="1"/>
    <x v="1"/>
    <n v="0.25"/>
  </r>
  <r>
    <n v="6099"/>
    <s v="Vickie Johnson"/>
    <s v="steven40@example.org"/>
    <n v="47"/>
    <s v="Male"/>
    <x v="29"/>
    <d v="2021-01-28T00:00:00"/>
    <x v="1"/>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x v="1"/>
    <s v="Occur leg owner argue."/>
    <x v="2"/>
    <s v="Social media"/>
    <d v="2023-06-01T16:49:42"/>
    <d v="2023-06-01T17:14:42"/>
    <x v="2"/>
    <x v="1"/>
    <x v="6"/>
    <x v="1"/>
    <x v="1"/>
    <x v="1"/>
    <n v="0.79374999999999996"/>
  </r>
  <r>
    <n v="6100"/>
    <s v="Laura Cook"/>
    <s v="khernandez@example.com"/>
    <n v="20"/>
    <s v="Male"/>
    <x v="9"/>
    <d v="2020-02-23T00:00:00"/>
    <x v="1"/>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x v="0"/>
    <m/>
    <x v="2"/>
    <s v="Chat"/>
    <d v="2023-06-01T03:33:44"/>
    <m/>
    <x v="0"/>
    <x v="0"/>
    <x v="4"/>
    <x v="1"/>
    <x v="0"/>
    <x v="0"/>
    <n v="0.9375"/>
  </r>
  <r>
    <n v="6101"/>
    <s v="Marcus Hahn"/>
    <s v="rmccoy@example.com"/>
    <n v="20"/>
    <s v="Female"/>
    <x v="39"/>
    <d v="2021-07-09T00:00:00"/>
    <x v="1"/>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x v="2"/>
    <m/>
    <x v="2"/>
    <s v="Phone"/>
    <m/>
    <m/>
    <x v="0"/>
    <x v="2"/>
    <x v="2"/>
    <x v="0"/>
    <x v="0"/>
    <x v="1"/>
    <n v="0.57499999999999996"/>
  </r>
  <r>
    <n v="6102"/>
    <s v="Amy Ward"/>
    <s v="adrianpatrick@example.net"/>
    <n v="63"/>
    <s v="Male"/>
    <x v="19"/>
    <d v="2021-03-22T00:00:00"/>
    <x v="3"/>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x v="1"/>
    <s v="Score city what."/>
    <x v="0"/>
    <s v="Social media"/>
    <d v="2023-06-01T18:03:46"/>
    <d v="2023-06-01T23:52:46"/>
    <x v="3"/>
    <x v="0"/>
    <x v="0"/>
    <x v="1"/>
    <x v="1"/>
    <x v="1"/>
    <n v="0.76875000000000004"/>
  </r>
  <r>
    <n v="6103"/>
    <s v="Kristin Fitzgerald"/>
    <s v="michelleortega@example.com"/>
    <n v="35"/>
    <s v="Female"/>
    <x v="12"/>
    <d v="2021-01-03T00:00:00"/>
    <x v="4"/>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x v="0"/>
    <m/>
    <x v="3"/>
    <s v="Social media"/>
    <d v="2023-06-01T09:22:47"/>
    <m/>
    <x v="0"/>
    <x v="1"/>
    <x v="6"/>
    <x v="1"/>
    <x v="0"/>
    <x v="0"/>
    <n v="0.79374999999999996"/>
  </r>
  <r>
    <n v="6104"/>
    <s v="Meredith Cisneros"/>
    <s v="stephaniesuarez@example.org"/>
    <n v="23"/>
    <s v="Other"/>
    <x v="39"/>
    <d v="2021-07-10T00:00:00"/>
    <x v="1"/>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x v="2"/>
    <m/>
    <x v="0"/>
    <s v="Chat"/>
    <m/>
    <m/>
    <x v="0"/>
    <x v="2"/>
    <x v="2"/>
    <x v="0"/>
    <x v="0"/>
    <x v="1"/>
    <n v="0.57499999999999996"/>
  </r>
  <r>
    <n v="6105"/>
    <s v="Ryan Coleman"/>
    <s v="jameshernandez@example.net"/>
    <n v="40"/>
    <s v="Other"/>
    <x v="17"/>
    <d v="2020-01-19T00:00:00"/>
    <x v="0"/>
    <s v="Product compatibility"/>
    <s v="There seems to be a glitch in the {product_purchased} software. It freezes frequently, making it difficult to use. Can you please provide a solution? I've tried clearing the cache and data for the {product_purchased} app, but the issue persists."/>
    <x v="2"/>
    <m/>
    <x v="2"/>
    <s v="Social media"/>
    <m/>
    <m/>
    <x v="0"/>
    <x v="9"/>
    <x v="6"/>
    <x v="0"/>
    <x v="0"/>
    <x v="1"/>
    <n v="0.19375000000000001"/>
  </r>
  <r>
    <n v="6106"/>
    <s v="George Johnson"/>
    <s v="suttonjames@example.net"/>
    <n v="64"/>
    <s v="Female"/>
    <x v="39"/>
    <d v="2021-09-13T00:00:00"/>
    <x v="4"/>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x v="1"/>
    <s v="Without throughout important whose."/>
    <x v="0"/>
    <s v="Phone"/>
    <d v="2023-06-01T21:01:51"/>
    <d v="2023-06-01T20:09:51"/>
    <x v="3"/>
    <x v="8"/>
    <x v="9"/>
    <x v="1"/>
    <x v="1"/>
    <x v="1"/>
    <n v="0.21249999999999999"/>
  </r>
  <r>
    <n v="6107"/>
    <s v="Karen Williams"/>
    <s v="thomasrivera@example.net"/>
    <n v="23"/>
    <s v="Male"/>
    <x v="34"/>
    <d v="2020-03-29T00:00:00"/>
    <x v="1"/>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x v="1"/>
    <s v="Administration your power arrive."/>
    <x v="2"/>
    <s v="Social media"/>
    <d v="2023-06-01T01:31:53"/>
    <d v="2023-06-01T02:15:53"/>
    <x v="5"/>
    <x v="7"/>
    <x v="0"/>
    <x v="1"/>
    <x v="1"/>
    <x v="1"/>
    <n v="0.20624999999999999"/>
  </r>
  <r>
    <n v="6108"/>
    <s v="Cheryl Huerta"/>
    <s v="boydbrenda@example.org"/>
    <n v="37"/>
    <s v="Other"/>
    <x v="31"/>
    <d v="2020-03-16T00:00:00"/>
    <x v="0"/>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x v="2"/>
    <m/>
    <x v="2"/>
    <s v="Phone"/>
    <m/>
    <m/>
    <x v="0"/>
    <x v="5"/>
    <x v="0"/>
    <x v="0"/>
    <x v="0"/>
    <x v="1"/>
    <n v="0.26874999999999999"/>
  </r>
  <r>
    <n v="6109"/>
    <s v="Daniel Barber"/>
    <s v="matthewpeterson@example.com"/>
    <n v="42"/>
    <s v="Male"/>
    <x v="37"/>
    <d v="2020-04-09T00:00:00"/>
    <x v="1"/>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x v="0"/>
    <m/>
    <x v="3"/>
    <s v="Chat"/>
    <d v="2023-06-01T01:42:56"/>
    <m/>
    <x v="0"/>
    <x v="1"/>
    <x v="11"/>
    <x v="1"/>
    <x v="0"/>
    <x v="0"/>
    <n v="0.65625"/>
  </r>
  <r>
    <n v="6110"/>
    <s v="Justin Walker"/>
    <s v="davidvang@example.org"/>
    <n v="23"/>
    <s v="Female"/>
    <x v="12"/>
    <d v="2020-02-03T00:00:00"/>
    <x v="0"/>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x v="2"/>
    <m/>
    <x v="3"/>
    <s v="Email"/>
    <m/>
    <m/>
    <x v="0"/>
    <x v="2"/>
    <x v="4"/>
    <x v="1"/>
    <x v="0"/>
    <x v="1"/>
    <n v="0.6875"/>
  </r>
  <r>
    <n v="6111"/>
    <s v="Joseph Donaldson"/>
    <s v="lori22@example.org"/>
    <n v="64"/>
    <s v="Other"/>
    <x v="22"/>
    <d v="2021-12-14T00:00:00"/>
    <x v="3"/>
    <s v="Refund request"/>
    <s v="I'm having an issue with the {product_purchased}. Please assist. I've checked for software updates, and my {product_purchased} is already running the latest version."/>
    <x v="1"/>
    <s v="Law series actually alone sometimes serious."/>
    <x v="0"/>
    <s v="Social media"/>
    <d v="2023-06-01T21:19:58"/>
    <d v="2023-06-01T14:41:58"/>
    <x v="1"/>
    <x v="5"/>
    <x v="10"/>
    <x v="1"/>
    <x v="1"/>
    <x v="1"/>
    <n v="0.27500000000000002"/>
  </r>
  <r>
    <n v="6112"/>
    <s v="Laura Sanchez"/>
    <s v="amandaolsen@example.com"/>
    <n v="44"/>
    <s v="Other"/>
    <x v="12"/>
    <d v="2020-10-22T00:00:00"/>
    <x v="0"/>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x v="1"/>
    <s v="Happy hope democratic someone east."/>
    <x v="3"/>
    <s v="Social media"/>
    <d v="2023-06-01T04:44:59"/>
    <d v="2023-06-01T11:07:59"/>
    <x v="4"/>
    <x v="9"/>
    <x v="7"/>
    <x v="1"/>
    <x v="1"/>
    <x v="1"/>
    <n v="0.18124999999999999"/>
  </r>
  <r>
    <n v="6113"/>
    <s v="Katie Brown"/>
    <s v="imartinez@example.org"/>
    <n v="40"/>
    <s v="Male"/>
    <x v="13"/>
    <d v="2020-11-03T00:00:00"/>
    <x v="0"/>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x v="2"/>
    <m/>
    <x v="1"/>
    <s v="Phone"/>
    <m/>
    <m/>
    <x v="0"/>
    <x v="2"/>
    <x v="3"/>
    <x v="1"/>
    <x v="0"/>
    <x v="1"/>
    <n v="0.6"/>
  </r>
  <r>
    <n v="6114"/>
    <s v="Michele Kelly"/>
    <s v="ramseyeric@example.org"/>
    <n v="22"/>
    <s v="Female"/>
    <x v="33"/>
    <d v="2020-03-11T00:00:00"/>
    <x v="4"/>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x v="2"/>
    <m/>
    <x v="1"/>
    <s v="Email"/>
    <m/>
    <m/>
    <x v="0"/>
    <x v="2"/>
    <x v="0"/>
    <x v="1"/>
    <x v="0"/>
    <x v="1"/>
    <n v="0.64375000000000004"/>
  </r>
  <r>
    <n v="6115"/>
    <s v="Cynthia Smith"/>
    <s v="douglas84@example.com"/>
    <n v="38"/>
    <s v="Female"/>
    <x v="10"/>
    <d v="2021-11-25T00:00:00"/>
    <x v="3"/>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x v="0"/>
    <m/>
    <x v="3"/>
    <s v="Phone"/>
    <d v="2023-06-01T21:54:04"/>
    <m/>
    <x v="0"/>
    <x v="4"/>
    <x v="3"/>
    <x v="1"/>
    <x v="0"/>
    <x v="0"/>
    <n v="0.41875000000000001"/>
  </r>
  <r>
    <n v="6116"/>
    <s v="Victor Todd"/>
    <s v="nelsonroy@example.com"/>
    <n v="41"/>
    <s v="Male"/>
    <x v="15"/>
    <d v="2020-09-28T00:00:00"/>
    <x v="4"/>
    <s v="Software bug"/>
    <s v="I'm having an issue with the {product_purchased}. Please assist. I've checked for software updates, and my {product_purchased} is already running the latest version."/>
    <x v="1"/>
    <s v="Little style decade cold."/>
    <x v="2"/>
    <s v="Phone"/>
    <d v="2023-06-01T05:10:04"/>
    <d v="2023-06-01T23:50:04"/>
    <x v="5"/>
    <x v="4"/>
    <x v="9"/>
    <x v="1"/>
    <x v="1"/>
    <x v="1"/>
    <n v="0.46875"/>
  </r>
  <r>
    <n v="6117"/>
    <s v="Maria Raymond"/>
    <s v="melissa81@example.com"/>
    <n v="55"/>
    <s v="Female"/>
    <x v="17"/>
    <d v="2020-10-18T00:00:00"/>
    <x v="1"/>
    <s v="Payment issue"/>
    <s v="I'm having an issue with the {product_purchased}. Please assist. We must have a solution by Monday 12th June 2015 to resolve the issue. I've reviewed the troubleshooting steps on the official support website, but they didn't resolve the problem."/>
    <x v="1"/>
    <s v="Theory picture will successful week defense way."/>
    <x v="3"/>
    <s v="Social media"/>
    <d v="2023-06-01T23:04:05"/>
    <d v="2023-06-01T07:42:05"/>
    <x v="2"/>
    <x v="7"/>
    <x v="7"/>
    <x v="1"/>
    <x v="1"/>
    <x v="1"/>
    <n v="0.2"/>
  </r>
  <r>
    <n v="6118"/>
    <s v="Joseph Copeland"/>
    <s v="urice@example.com"/>
    <n v="31"/>
    <s v="Male"/>
    <x v="1"/>
    <d v="2021-05-09T00:00:00"/>
    <x v="3"/>
    <s v="Product recommendation"/>
    <s v="I'm facing issues logging into my {product_purchased} account. It says my account is locked. What should I do to unlock it? I'm worried that the issue might be hardware-related and might require repair or replacement."/>
    <x v="0"/>
    <m/>
    <x v="2"/>
    <s v="Social media"/>
    <d v="2023-06-01T07:40:05"/>
    <m/>
    <x v="0"/>
    <x v="0"/>
    <x v="1"/>
    <x v="1"/>
    <x v="0"/>
    <x v="0"/>
    <n v="0.80625000000000002"/>
  </r>
  <r>
    <n v="6119"/>
    <s v="David Rodriguez"/>
    <s v="michael31@example.com"/>
    <n v="59"/>
    <s v="Female"/>
    <x v="4"/>
    <d v="2020-12-22T00:00:00"/>
    <x v="1"/>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x v="2"/>
    <m/>
    <x v="0"/>
    <s v="Chat"/>
    <m/>
    <m/>
    <x v="0"/>
    <x v="2"/>
    <x v="10"/>
    <x v="0"/>
    <x v="0"/>
    <x v="1"/>
    <n v="0.59375"/>
  </r>
  <r>
    <n v="6120"/>
    <s v="Mark Cox"/>
    <s v="jfrederick@example.net"/>
    <n v="49"/>
    <s v="Female"/>
    <x v="29"/>
    <d v="2021-12-09T00:00:00"/>
    <x v="3"/>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x v="2"/>
    <m/>
    <x v="0"/>
    <s v="Chat"/>
    <m/>
    <m/>
    <x v="0"/>
    <x v="8"/>
    <x v="10"/>
    <x v="0"/>
    <x v="0"/>
    <x v="1"/>
    <n v="0.21249999999999999"/>
  </r>
  <r>
    <n v="6121"/>
    <s v="Patrick Peterson"/>
    <s v="ncompton@example.com"/>
    <n v="61"/>
    <s v="Other"/>
    <x v="14"/>
    <d v="2021-09-13T00:00:00"/>
    <x v="2"/>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x v="2"/>
    <m/>
    <x v="3"/>
    <s v="Phone"/>
    <m/>
    <m/>
    <x v="0"/>
    <x v="4"/>
    <x v="9"/>
    <x v="1"/>
    <x v="0"/>
    <x v="1"/>
    <n v="0.46875"/>
  </r>
  <r>
    <n v="6122"/>
    <s v="Matthew Berg"/>
    <s v="millerkevin@example.net"/>
    <n v="60"/>
    <s v="Female"/>
    <x v="26"/>
    <d v="2020-07-21T00:00:00"/>
    <x v="0"/>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x v="1"/>
    <s v="Phone to road go produce behavior interview."/>
    <x v="2"/>
    <s v="Chat"/>
    <d v="2023-06-01T02:01:10"/>
    <d v="2023-06-01T11:24:10"/>
    <x v="1"/>
    <x v="10"/>
    <x v="2"/>
    <x v="1"/>
    <x v="1"/>
    <x v="1"/>
    <n v="0.17499999999999999"/>
  </r>
  <r>
    <n v="6123"/>
    <s v="Jamie Phelps"/>
    <s v="debragarcia@example.com"/>
    <n v="23"/>
    <s v="Female"/>
    <x v="38"/>
    <d v="2020-03-06T00:00:00"/>
    <x v="3"/>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x v="1"/>
    <s v="Model sometimes yeah beyond quality himself garden."/>
    <x v="0"/>
    <s v="Email"/>
    <d v="2023-06-01T18:02:11"/>
    <d v="2023-06-01T15:56:11"/>
    <x v="5"/>
    <x v="9"/>
    <x v="0"/>
    <x v="1"/>
    <x v="1"/>
    <x v="1"/>
    <n v="0.23749999999999999"/>
  </r>
  <r>
    <n v="6124"/>
    <s v="Kenneth Johnson"/>
    <s v="tina63@example.com"/>
    <n v="24"/>
    <s v="Other"/>
    <x v="25"/>
    <d v="2020-10-20T00:00:00"/>
    <x v="3"/>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x v="0"/>
    <m/>
    <x v="2"/>
    <s v="Chat"/>
    <d v="2023-06-01T13:50:13"/>
    <m/>
    <x v="0"/>
    <x v="10"/>
    <x v="7"/>
    <x v="1"/>
    <x v="0"/>
    <x v="0"/>
    <n v="0.25624999999999998"/>
  </r>
  <r>
    <n v="6125"/>
    <s v="Brian Frey"/>
    <s v="george09@example.com"/>
    <n v="36"/>
    <s v="Other"/>
    <x v="28"/>
    <d v="2020-10-29T00:00:00"/>
    <x v="4"/>
    <s v="Display issue"/>
    <s v="I'm having an issue with the {product_purchased}. Please assist. I've noticed a sudden decrease in battery life on my {product_purchased}. It used to last much longer."/>
    <x v="1"/>
    <s v="Decide least road public."/>
    <x v="1"/>
    <s v="Social media"/>
    <d v="2023-06-01T18:56:13"/>
    <d v="2023-06-01T03:52:13"/>
    <x v="1"/>
    <x v="1"/>
    <x v="7"/>
    <x v="1"/>
    <x v="1"/>
    <x v="1"/>
    <n v="0.79374999999999996"/>
  </r>
  <r>
    <n v="6126"/>
    <s v="Kelly Garner"/>
    <s v="joseph80@example.net"/>
    <n v="58"/>
    <s v="Other"/>
    <x v="7"/>
    <d v="2020-08-20T00:00:00"/>
    <x v="2"/>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x v="2"/>
    <m/>
    <x v="0"/>
    <s v="Chat"/>
    <m/>
    <m/>
    <x v="0"/>
    <x v="0"/>
    <x v="5"/>
    <x v="0"/>
    <x v="0"/>
    <x v="1"/>
    <n v="0.89375000000000004"/>
  </r>
  <r>
    <n v="6127"/>
    <s v="Donald Hammond"/>
    <s v="barnessabrina@example.net"/>
    <n v="32"/>
    <s v="Other"/>
    <x v="32"/>
    <d v="2020-09-03T00:00:00"/>
    <x v="1"/>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x v="2"/>
    <m/>
    <x v="2"/>
    <s v="Chat"/>
    <m/>
    <m/>
    <x v="0"/>
    <x v="8"/>
    <x v="9"/>
    <x v="0"/>
    <x v="0"/>
    <x v="1"/>
    <n v="0.21249999999999999"/>
  </r>
  <r>
    <n v="6128"/>
    <s v="Kevin Figueroa"/>
    <s v="nguyendavid@example.net"/>
    <n v="42"/>
    <s v="Male"/>
    <x v="40"/>
    <d v="2020-03-30T00:00:00"/>
    <x v="0"/>
    <s v="Product setup"/>
    <s v="I'm having an issue with the {product_purchased}. Please assist. &quot; â€” Anastasia [DLC Content], referring to Anastasia's description of the item._x000a__x000a__x000a_Anastasia, it's the first time I I rely heavily on my {product_purchased} for my daily tasks, and this issue is hindering my productivity."/>
    <x v="2"/>
    <m/>
    <x v="0"/>
    <s v="Social media"/>
    <m/>
    <m/>
    <x v="0"/>
    <x v="4"/>
    <x v="0"/>
    <x v="0"/>
    <x v="0"/>
    <x v="1"/>
    <n v="0.36875000000000002"/>
  </r>
  <r>
    <n v="6129"/>
    <s v="Paul Reeves"/>
    <s v="anthony43@example.net"/>
    <n v="30"/>
    <s v="Female"/>
    <x v="24"/>
    <d v="2020-08-30T00:00:00"/>
    <x v="2"/>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x v="2"/>
    <m/>
    <x v="2"/>
    <s v="Chat"/>
    <m/>
    <m/>
    <x v="0"/>
    <x v="2"/>
    <x v="5"/>
    <x v="0"/>
    <x v="0"/>
    <x v="1"/>
    <n v="0.64375000000000004"/>
  </r>
  <r>
    <n v="6130"/>
    <s v="Miss Linda Thornton"/>
    <s v="timothyhernandez@example.com"/>
    <n v="51"/>
    <s v="Female"/>
    <x v="22"/>
    <d v="2021-12-29T00:00:00"/>
    <x v="0"/>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x v="1"/>
    <s v="Price us child finish."/>
    <x v="2"/>
    <s v="Social media"/>
    <d v="2023-06-01T08:05:19"/>
    <d v="2023-06-01T02:27:19"/>
    <x v="4"/>
    <x v="2"/>
    <x v="10"/>
    <x v="1"/>
    <x v="1"/>
    <x v="1"/>
    <n v="0.59375"/>
  </r>
  <r>
    <n v="6131"/>
    <s v="April Robbins"/>
    <s v="douglasjames@example.net"/>
    <n v="35"/>
    <s v="Male"/>
    <x v="0"/>
    <d v="2021-11-29T00:00:00"/>
    <x v="4"/>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x v="2"/>
    <m/>
    <x v="3"/>
    <s v="Chat"/>
    <m/>
    <m/>
    <x v="0"/>
    <x v="8"/>
    <x v="3"/>
    <x v="1"/>
    <x v="0"/>
    <x v="1"/>
    <n v="0.18124999999999999"/>
  </r>
  <r>
    <n v="6132"/>
    <s v="Amber Hernandez"/>
    <s v="katherine24@example.org"/>
    <n v="35"/>
    <s v="Female"/>
    <x v="0"/>
    <d v="2021-08-31T00:00:00"/>
    <x v="4"/>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x v="0"/>
    <m/>
    <x v="3"/>
    <s v="Chat"/>
    <d v="2023-06-01T03:45:21"/>
    <m/>
    <x v="0"/>
    <x v="2"/>
    <x v="5"/>
    <x v="1"/>
    <x v="0"/>
    <x v="0"/>
    <n v="0.64375000000000004"/>
  </r>
  <r>
    <n v="6133"/>
    <s v="Tina Washington"/>
    <s v="philip89@example.org"/>
    <n v="45"/>
    <s v="Other"/>
    <x v="33"/>
    <d v="2021-11-05T00:00:00"/>
    <x v="2"/>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x v="1"/>
    <s v="Interest dinner federal although theory of."/>
    <x v="0"/>
    <s v="Email"/>
    <d v="2023-06-01T21:50:22"/>
    <d v="2023-06-01T02:41:22"/>
    <x v="2"/>
    <x v="2"/>
    <x v="3"/>
    <x v="1"/>
    <x v="1"/>
    <x v="1"/>
    <n v="0.6"/>
  </r>
  <r>
    <n v="6134"/>
    <s v="Martin Kelley"/>
    <s v="charles60@example.com"/>
    <n v="24"/>
    <s v="Other"/>
    <x v="37"/>
    <d v="2021-05-28T00:00:00"/>
    <x v="2"/>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x v="2"/>
    <m/>
    <x v="1"/>
    <s v="Phone"/>
    <m/>
    <m/>
    <x v="0"/>
    <x v="4"/>
    <x v="1"/>
    <x v="1"/>
    <x v="0"/>
    <x v="1"/>
    <n v="0.36875000000000002"/>
  </r>
  <r>
    <n v="6135"/>
    <s v="Matthew Cox"/>
    <s v="robertskelsey@example.com"/>
    <n v="62"/>
    <s v="Male"/>
    <x v="35"/>
    <d v="2020-01-09T00:00:00"/>
    <x v="1"/>
    <s v="Product setup"/>
    <s v="I'm having an issue with the {product_purchased}. Please assist._x000a__x000a_If you can't find the {product_purchased} or you can find it, make sure to contact us. The issue I'm facing is intermittent. Sometimes it works fine, but other times it acts up unexpectedly."/>
    <x v="1"/>
    <s v="Laugh according nice good."/>
    <x v="1"/>
    <s v="Social media"/>
    <d v="2023-06-01T01:52:25"/>
    <d v="2023-06-01T07:15:25"/>
    <x v="1"/>
    <x v="6"/>
    <x v="6"/>
    <x v="1"/>
    <x v="1"/>
    <x v="1"/>
    <n v="0.35"/>
  </r>
  <r>
    <n v="6136"/>
    <s v="Scott Cain DVM"/>
    <s v="casey27@example.org"/>
    <n v="49"/>
    <s v="Male"/>
    <x v="21"/>
    <d v="2021-03-22T00:00:00"/>
    <x v="3"/>
    <s v="Product recommendation"/>
    <s v="I'm having an issue with the {product_purchased}. Please assist._x000a__x000a_Add to cart: Please select a size. I've tried using different cables, adapters, or peripherals with my {product_purchased}, but the issue persists."/>
    <x v="1"/>
    <s v="Our civil assume stock issue."/>
    <x v="2"/>
    <s v="Social media"/>
    <d v="2023-06-01T19:32:26"/>
    <d v="2023-06-01T18:31:26"/>
    <x v="1"/>
    <x v="0"/>
    <x v="0"/>
    <x v="1"/>
    <x v="1"/>
    <x v="1"/>
    <n v="0.76875000000000004"/>
  </r>
  <r>
    <n v="6137"/>
    <s v="Sandra Greene"/>
    <s v="hjohnson@example.com"/>
    <n v="45"/>
    <s v="Female"/>
    <x v="18"/>
    <d v="2020-03-14T00:00:00"/>
    <x v="0"/>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x v="2"/>
    <m/>
    <x v="3"/>
    <s v="Phone"/>
    <m/>
    <m/>
    <x v="0"/>
    <x v="6"/>
    <x v="0"/>
    <x v="1"/>
    <x v="0"/>
    <x v="1"/>
    <n v="0.47499999999999998"/>
  </r>
  <r>
    <n v="6138"/>
    <s v="Scott Riddle"/>
    <s v="jgardner@example.com"/>
    <n v="23"/>
    <s v="Other"/>
    <x v="36"/>
    <d v="2021-11-05T00:00:00"/>
    <x v="2"/>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x v="0"/>
    <m/>
    <x v="1"/>
    <s v="Email"/>
    <d v="2023-06-01T09:49:30"/>
    <m/>
    <x v="0"/>
    <x v="4"/>
    <x v="3"/>
    <x v="1"/>
    <x v="0"/>
    <x v="0"/>
    <n v="0.41875000000000001"/>
  </r>
  <r>
    <n v="6139"/>
    <s v="Richard Obrien"/>
    <s v="bakerronald@example.org"/>
    <n v="29"/>
    <s v="Female"/>
    <x v="7"/>
    <d v="2021-03-19T00:00:00"/>
    <x v="4"/>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x v="0"/>
    <m/>
    <x v="3"/>
    <s v="Chat"/>
    <d v="2023-06-01T01:01:31"/>
    <m/>
    <x v="0"/>
    <x v="1"/>
    <x v="0"/>
    <x v="1"/>
    <x v="0"/>
    <x v="0"/>
    <n v="0.63124999999999998"/>
  </r>
  <r>
    <n v="6140"/>
    <s v="Mallory Thomas"/>
    <s v="mruiz@example.org"/>
    <n v="19"/>
    <s v="Male"/>
    <x v="34"/>
    <d v="2021-09-21T00:00:00"/>
    <x v="4"/>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x v="2"/>
    <m/>
    <x v="1"/>
    <s v="Social media"/>
    <m/>
    <m/>
    <x v="0"/>
    <x v="0"/>
    <x v="9"/>
    <x v="1"/>
    <x v="0"/>
    <x v="1"/>
    <n v="0.8"/>
  </r>
  <r>
    <n v="6141"/>
    <s v="Jenna Reese"/>
    <s v="daniel45@example.net"/>
    <n v="30"/>
    <s v="Other"/>
    <x v="7"/>
    <d v="2020-12-30T00:00:00"/>
    <x v="0"/>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x v="1"/>
    <s v="Machine attorney believe political off participant."/>
    <x v="2"/>
    <s v="Email"/>
    <d v="2023-06-01T04:43:35"/>
    <d v="2023-06-01T08:05:35"/>
    <x v="2"/>
    <x v="5"/>
    <x v="10"/>
    <x v="1"/>
    <x v="1"/>
    <x v="1"/>
    <n v="0.27500000000000002"/>
  </r>
  <r>
    <n v="6142"/>
    <s v="Julie Wang"/>
    <s v="jsharp@example.com"/>
    <n v="39"/>
    <s v="Female"/>
    <x v="29"/>
    <d v="2021-11-26T00:00:00"/>
    <x v="0"/>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x v="2"/>
    <m/>
    <x v="2"/>
    <s v="Email"/>
    <m/>
    <m/>
    <x v="0"/>
    <x v="2"/>
    <x v="3"/>
    <x v="0"/>
    <x v="0"/>
    <x v="1"/>
    <n v="0.6"/>
  </r>
  <r>
    <n v="6143"/>
    <s v="Jennifer Villegas"/>
    <s v="paulastephens@example.com"/>
    <n v="35"/>
    <s v="Other"/>
    <x v="0"/>
    <d v="2020-10-25T00:00:00"/>
    <x v="2"/>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x v="1"/>
    <s v="Form less economy evidence."/>
    <x v="1"/>
    <s v="Phone"/>
    <d v="2023-06-01T01:11:38"/>
    <d v="2023-06-01T23:33:38"/>
    <x v="1"/>
    <x v="2"/>
    <x v="7"/>
    <x v="1"/>
    <x v="1"/>
    <x v="1"/>
    <n v="0.7"/>
  </r>
  <r>
    <n v="6144"/>
    <s v="Kelsey Blevins"/>
    <s v="aaronhernandez@example.net"/>
    <n v="52"/>
    <s v="Male"/>
    <x v="10"/>
    <d v="2020-10-01T00:00:00"/>
    <x v="0"/>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x v="2"/>
    <m/>
    <x v="2"/>
    <s v="Email"/>
    <m/>
    <m/>
    <x v="0"/>
    <x v="2"/>
    <x v="7"/>
    <x v="0"/>
    <x v="0"/>
    <x v="1"/>
    <n v="0.7"/>
  </r>
  <r>
    <n v="6145"/>
    <s v="Amy Hayes"/>
    <s v="deborahcortez@example.org"/>
    <n v="52"/>
    <s v="Other"/>
    <x v="10"/>
    <d v="2021-06-15T00:00:00"/>
    <x v="0"/>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x v="2"/>
    <m/>
    <x v="2"/>
    <s v="Email"/>
    <m/>
    <m/>
    <x v="0"/>
    <x v="7"/>
    <x v="8"/>
    <x v="0"/>
    <x v="0"/>
    <x v="1"/>
    <n v="0.23125000000000001"/>
  </r>
  <r>
    <n v="6146"/>
    <s v="Jennifer Marks"/>
    <s v="uryan@example.org"/>
    <n v="66"/>
    <s v="Other"/>
    <x v="13"/>
    <d v="2020-05-03T00:00:00"/>
    <x v="0"/>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x v="1"/>
    <s v="Human seem success act situation."/>
    <x v="1"/>
    <s v="Social media"/>
    <d v="2023-06-01T21:51:42"/>
    <d v="2023-06-01T16:37:42"/>
    <x v="2"/>
    <x v="6"/>
    <x v="1"/>
    <x v="1"/>
    <x v="1"/>
    <x v="1"/>
    <n v="0.38124999999999998"/>
  </r>
  <r>
    <n v="6147"/>
    <s v="Jordan Rodriguez MD"/>
    <s v="davidpowers@example.com"/>
    <n v="34"/>
    <s v="Male"/>
    <x v="40"/>
    <d v="2021-02-08T00:00:00"/>
    <x v="0"/>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x v="0"/>
    <m/>
    <x v="0"/>
    <s v="Phone"/>
    <d v="2023-06-01T03:49:44"/>
    <m/>
    <x v="0"/>
    <x v="0"/>
    <x v="4"/>
    <x v="0"/>
    <x v="0"/>
    <x v="0"/>
    <n v="0.9375"/>
  </r>
  <r>
    <n v="6148"/>
    <s v="Michael Richards"/>
    <s v="cody61@example.net"/>
    <n v="42"/>
    <s v="Male"/>
    <x v="23"/>
    <d v="2021-07-06T00:00:00"/>
    <x v="2"/>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x v="2"/>
    <m/>
    <x v="1"/>
    <s v="Social media"/>
    <m/>
    <m/>
    <x v="0"/>
    <x v="0"/>
    <x v="2"/>
    <x v="1"/>
    <x v="0"/>
    <x v="1"/>
    <n v="1.0687500000000001"/>
  </r>
  <r>
    <n v="6149"/>
    <s v="Felicia Stanton"/>
    <s v="jacobking@example.org"/>
    <n v="18"/>
    <s v="Female"/>
    <x v="16"/>
    <d v="2021-05-11T00:00:00"/>
    <x v="0"/>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x v="1"/>
    <s v="Cultural vote well consumer piece professional."/>
    <x v="1"/>
    <s v="Social media"/>
    <d v="2023-06-01T00:13:48"/>
    <d v="2023-06-01T18:54:48"/>
    <x v="3"/>
    <x v="0"/>
    <x v="1"/>
    <x v="1"/>
    <x v="1"/>
    <x v="1"/>
    <n v="0.80625000000000002"/>
  </r>
  <r>
    <n v="6150"/>
    <s v="Brandon Norman"/>
    <s v="matthew91@example.com"/>
    <n v="21"/>
    <s v="Male"/>
    <x v="41"/>
    <d v="2021-10-11T00:00:00"/>
    <x v="1"/>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x v="2"/>
    <m/>
    <x v="3"/>
    <s v="Phone"/>
    <m/>
    <m/>
    <x v="0"/>
    <x v="1"/>
    <x v="7"/>
    <x v="1"/>
    <x v="0"/>
    <x v="1"/>
    <n v="0.79374999999999996"/>
  </r>
  <r>
    <n v="6151"/>
    <s v="Kevin Nicholson"/>
    <s v="aaron89@example.net"/>
    <n v="18"/>
    <s v="Male"/>
    <x v="26"/>
    <d v="2021-01-03T00:00:00"/>
    <x v="4"/>
    <s v="Data loss"/>
    <s v="I'm having an issue with the {product_purchased}. Please assist._x000a__x000a_Click here to check thence. I'm not sure if this issue is specific to my device or if others have reported similar problems."/>
    <x v="1"/>
    <s v="Business about base little building likely."/>
    <x v="3"/>
    <s v="Email"/>
    <d v="2023-06-01T04:55:50"/>
    <d v="2023-06-02T00:03:50"/>
    <x v="3"/>
    <x v="6"/>
    <x v="6"/>
    <x v="1"/>
    <x v="1"/>
    <x v="1"/>
    <n v="0.35"/>
  </r>
  <r>
    <n v="6152"/>
    <s v="Cody Wright"/>
    <s v="pellis@example.org"/>
    <n v="34"/>
    <s v="Female"/>
    <x v="15"/>
    <d v="2020-01-24T00:00:00"/>
    <x v="3"/>
    <s v="Battery life"/>
    <s v="I'm having an issue with the {product_purchased}. Please assist._x000a__x000a_When asked (if we can't fix my issue we can at least provide some wrong information as to why i didn't buy a purchase)_x000a__x000a__x000a_â€¢ I've reviewed the troubleshooting steps on the official support website, but they didn't resolve the problem."/>
    <x v="0"/>
    <m/>
    <x v="2"/>
    <s v="Social media"/>
    <d v="2023-06-01T09:21:52"/>
    <m/>
    <x v="0"/>
    <x v="2"/>
    <x v="6"/>
    <x v="1"/>
    <x v="0"/>
    <x v="0"/>
    <n v="0.73124999999999996"/>
  </r>
  <r>
    <n v="6153"/>
    <s v="Bradley Wilcox"/>
    <s v="michael58@example.net"/>
    <n v="65"/>
    <s v="Female"/>
    <x v="31"/>
    <d v="2021-05-16T00:00:00"/>
    <x v="2"/>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x v="1"/>
    <s v="Entire them resource season record wall college respond."/>
    <x v="0"/>
    <s v="Email"/>
    <d v="2023-06-01T20:24:54"/>
    <d v="2023-06-01T14:36:54"/>
    <x v="1"/>
    <x v="6"/>
    <x v="1"/>
    <x v="1"/>
    <x v="1"/>
    <x v="1"/>
    <n v="0.38124999999999998"/>
  </r>
  <r>
    <n v="6154"/>
    <s v="Sarah Whitaker"/>
    <s v="colechristopher@example.com"/>
    <n v="57"/>
    <s v="Other"/>
    <x v="6"/>
    <d v="2020-03-01T00:00:00"/>
    <x v="0"/>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x v="1"/>
    <s v="Worry he cause dark court."/>
    <x v="2"/>
    <s v="Phone"/>
    <d v="2023-06-01T01:41:54"/>
    <d v="2023-06-01T14:20:54"/>
    <x v="3"/>
    <x v="5"/>
    <x v="0"/>
    <x v="1"/>
    <x v="1"/>
    <x v="1"/>
    <n v="0.26874999999999999"/>
  </r>
  <r>
    <n v="6155"/>
    <s v="Brandy Jones"/>
    <s v="jacob51@example.com"/>
    <n v="44"/>
    <s v="Other"/>
    <x v="3"/>
    <d v="2021-05-04T00:00:00"/>
    <x v="1"/>
    <s v="Product compatibility"/>
    <s v="I'm having an issue with the {product_purchased}. Please assist. Thanks._x000a__x000a_[12:12:17]SAY: Zach Durstine/Deitus : I am fine._x000a__x000a_[12:12:18 I've tried troubleshooting steps mentioned in the user manual, but the issue persists."/>
    <x v="1"/>
    <s v="Agree view offer window."/>
    <x v="1"/>
    <s v="Chat"/>
    <d v="2023-06-01T00:49:56"/>
    <d v="2023-06-01T04:26:56"/>
    <x v="3"/>
    <x v="1"/>
    <x v="1"/>
    <x v="1"/>
    <x v="1"/>
    <x v="1"/>
    <n v="0.71875"/>
  </r>
  <r>
    <n v="6156"/>
    <s v="Timothy Ortiz"/>
    <s v="stephanie05@example.net"/>
    <n v="54"/>
    <s v="Female"/>
    <x v="26"/>
    <d v="2021-01-05T00:00:00"/>
    <x v="3"/>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x v="2"/>
    <m/>
    <x v="0"/>
    <s v="Chat"/>
    <m/>
    <m/>
    <x v="0"/>
    <x v="10"/>
    <x v="6"/>
    <x v="0"/>
    <x v="0"/>
    <x v="1"/>
    <n v="0.17499999999999999"/>
  </r>
  <r>
    <n v="6157"/>
    <s v="Robert Wright"/>
    <s v="thomaskelly@example.net"/>
    <n v="20"/>
    <s v="Male"/>
    <x v="22"/>
    <d v="2021-11-17T00:00:00"/>
    <x v="4"/>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x v="1"/>
    <s v="Reduce billion factor white important behind."/>
    <x v="3"/>
    <s v="Chat"/>
    <d v="2023-06-01T03:25:59"/>
    <d v="2023-06-01T06:20:59"/>
    <x v="5"/>
    <x v="4"/>
    <x v="3"/>
    <x v="1"/>
    <x v="1"/>
    <x v="1"/>
    <n v="0.41875000000000001"/>
  </r>
  <r>
    <n v="6158"/>
    <s v="Alexander Gonzales"/>
    <s v="vmorales@example.org"/>
    <n v="59"/>
    <s v="Other"/>
    <x v="12"/>
    <d v="2020-09-16T00:00:00"/>
    <x v="3"/>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x v="1"/>
    <s v="Deal parent society way piece pressure."/>
    <x v="2"/>
    <s v="Email"/>
    <d v="2023-06-01T04:31:01"/>
    <d v="2023-06-01T13:25:01"/>
    <x v="3"/>
    <x v="2"/>
    <x v="9"/>
    <x v="1"/>
    <x v="1"/>
    <x v="1"/>
    <n v="0.61250000000000004"/>
  </r>
  <r>
    <n v="6159"/>
    <s v="Andrew Dougherty"/>
    <s v="fletchersteven@example.com"/>
    <n v="34"/>
    <s v="Other"/>
    <x v="19"/>
    <d v="2021-05-21T00:00:00"/>
    <x v="0"/>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x v="1"/>
    <s v="Future discuss example state."/>
    <x v="0"/>
    <s v="Chat"/>
    <d v="2023-06-01T00:29:03"/>
    <d v="2023-06-01T13:17:03"/>
    <x v="3"/>
    <x v="4"/>
    <x v="1"/>
    <x v="1"/>
    <x v="1"/>
    <x v="1"/>
    <n v="0.36875000000000002"/>
  </r>
  <r>
    <n v="6160"/>
    <s v="Lisa Green"/>
    <s v="ssosa@example.com"/>
    <n v="41"/>
    <s v="Male"/>
    <x v="2"/>
    <d v="2020-09-09T00:00:00"/>
    <x v="0"/>
    <s v="Product compatibility"/>
    <s v="I'm having an issue with the {product_purchased}. Please assist. I've reviewed the troubleshooting steps on the official support website, but they didn't resolve the problem."/>
    <x v="0"/>
    <m/>
    <x v="2"/>
    <s v="Email"/>
    <d v="2023-06-01T20:18:03"/>
    <m/>
    <x v="0"/>
    <x v="6"/>
    <x v="9"/>
    <x v="1"/>
    <x v="0"/>
    <x v="0"/>
    <n v="0.4"/>
  </r>
  <r>
    <n v="6161"/>
    <s v="Jason Andrews"/>
    <s v="sandrawebb@example.com"/>
    <n v="58"/>
    <s v="Other"/>
    <x v="39"/>
    <d v="2020-08-14T00:00:00"/>
    <x v="2"/>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x v="2"/>
    <m/>
    <x v="1"/>
    <s v="Phone"/>
    <m/>
    <m/>
    <x v="0"/>
    <x v="4"/>
    <x v="5"/>
    <x v="1"/>
    <x v="0"/>
    <x v="1"/>
    <n v="0.42499999999999999"/>
  </r>
  <r>
    <n v="6162"/>
    <s v="Brad Harris"/>
    <s v="michaelmartin@example.org"/>
    <n v="32"/>
    <s v="Other"/>
    <x v="17"/>
    <d v="2020-01-10T00:00:00"/>
    <x v="0"/>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x v="0"/>
    <m/>
    <x v="3"/>
    <s v="Chat"/>
    <d v="2023-06-01T21:19:05"/>
    <m/>
    <x v="0"/>
    <x v="8"/>
    <x v="6"/>
    <x v="1"/>
    <x v="0"/>
    <x v="0"/>
    <n v="0.25624999999999998"/>
  </r>
  <r>
    <n v="6163"/>
    <s v="Tina Wells"/>
    <s v="kevinjohnson@example.com"/>
    <n v="53"/>
    <s v="Female"/>
    <x v="12"/>
    <d v="2021-08-16T00:00:00"/>
    <x v="3"/>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x v="2"/>
    <m/>
    <x v="3"/>
    <s v="Email"/>
    <m/>
    <m/>
    <x v="0"/>
    <x v="8"/>
    <x v="5"/>
    <x v="1"/>
    <x v="0"/>
    <x v="1"/>
    <n v="0.25624999999999998"/>
  </r>
  <r>
    <n v="6164"/>
    <s v="Eric Lopez"/>
    <s v="josewalsh@example.org"/>
    <n v="38"/>
    <s v="Female"/>
    <x v="22"/>
    <d v="2021-12-03T00:00:00"/>
    <x v="4"/>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x v="0"/>
    <m/>
    <x v="1"/>
    <s v="Social media"/>
    <d v="2023-06-01T06:02:07"/>
    <m/>
    <x v="0"/>
    <x v="2"/>
    <x v="10"/>
    <x v="1"/>
    <x v="0"/>
    <x v="0"/>
    <n v="0.59375"/>
  </r>
  <r>
    <n v="6165"/>
    <s v="Deborah Johnson"/>
    <s v="kimberlyadams@example.net"/>
    <n v="40"/>
    <s v="Male"/>
    <x v="7"/>
    <d v="2021-08-07T00:00:00"/>
    <x v="0"/>
    <s v="Network problem"/>
    <s v="I'm having an issue with the {product_purchased}. Please assist._x000a__x000a_[02/01/2015, 1:12:14 AM] Athena Hollow: @sjwilk that's fine in a game where you have I need assistance as soon as possible because it's affecting my work and productivity."/>
    <x v="0"/>
    <m/>
    <x v="3"/>
    <s v="Phone"/>
    <d v="2023-06-01T21:12:09"/>
    <m/>
    <x v="0"/>
    <x v="0"/>
    <x v="5"/>
    <x v="1"/>
    <x v="0"/>
    <x v="0"/>
    <n v="0.89375000000000004"/>
  </r>
  <r>
    <n v="6166"/>
    <s v="Stephen Lopez"/>
    <s v="lauradavis@example.net"/>
    <n v="62"/>
    <s v="Other"/>
    <x v="26"/>
    <d v="2020-10-13T00:00:00"/>
    <x v="0"/>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x v="1"/>
    <s v="Information part several computer by group design."/>
    <x v="2"/>
    <s v="Chat"/>
    <d v="2023-06-01T00:50:11"/>
    <d v="2023-06-01T16:56:11"/>
    <x v="4"/>
    <x v="0"/>
    <x v="7"/>
    <x v="1"/>
    <x v="1"/>
    <x v="1"/>
    <n v="0.83750000000000002"/>
  </r>
  <r>
    <n v="6167"/>
    <s v="Sabrina Frank"/>
    <s v="zray@example.org"/>
    <n v="45"/>
    <s v="Female"/>
    <x v="6"/>
    <d v="2020-08-07T00:00:00"/>
    <x v="1"/>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x v="0"/>
    <m/>
    <x v="0"/>
    <s v="Phone"/>
    <d v="2023-06-01T19:04:12"/>
    <m/>
    <x v="0"/>
    <x v="6"/>
    <x v="5"/>
    <x v="0"/>
    <x v="0"/>
    <x v="0"/>
    <n v="0.41875000000000001"/>
  </r>
  <r>
    <n v="6168"/>
    <s v="David Garcia"/>
    <s v="marsheduardo@example.net"/>
    <n v="42"/>
    <s v="Other"/>
    <x v="33"/>
    <d v="2021-11-24T00:00:00"/>
    <x v="4"/>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x v="1"/>
    <s v="Market develop create project alone large material hit."/>
    <x v="2"/>
    <s v="Email"/>
    <d v="2023-06-01T03:58:14"/>
    <d v="2023-06-01T19:34:14"/>
    <x v="5"/>
    <x v="6"/>
    <x v="3"/>
    <x v="1"/>
    <x v="1"/>
    <x v="1"/>
    <n v="0.51875000000000004"/>
  </r>
  <r>
    <n v="6169"/>
    <s v="Darrell Carroll"/>
    <s v="carlabrown@example.org"/>
    <n v="33"/>
    <s v="Other"/>
    <x v="22"/>
    <d v="2020-11-25T00:00:00"/>
    <x v="3"/>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x v="1"/>
    <s v="Seem leg consumer but data notice."/>
    <x v="2"/>
    <s v="Phone"/>
    <d v="2023-06-01T14:12:17"/>
    <d v="2023-06-01T11:32:17"/>
    <x v="2"/>
    <x v="1"/>
    <x v="3"/>
    <x v="1"/>
    <x v="1"/>
    <x v="1"/>
    <n v="0.65625"/>
  </r>
  <r>
    <n v="6170"/>
    <s v="Angela Miller"/>
    <s v="cwu@example.org"/>
    <n v="41"/>
    <s v="Male"/>
    <x v="16"/>
    <d v="2021-06-30T00:00:00"/>
    <x v="3"/>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x v="0"/>
    <m/>
    <x v="3"/>
    <s v="Social media"/>
    <d v="2023-06-01T21:52:18"/>
    <m/>
    <x v="0"/>
    <x v="2"/>
    <x v="8"/>
    <x v="1"/>
    <x v="0"/>
    <x v="0"/>
    <n v="0.56874999999999998"/>
  </r>
  <r>
    <n v="6171"/>
    <s v="Tricia Garrett"/>
    <s v="sellersdavid@example.com"/>
    <n v="26"/>
    <s v="Male"/>
    <x v="1"/>
    <d v="2020-01-14T00:00:00"/>
    <x v="2"/>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x v="2"/>
    <m/>
    <x v="1"/>
    <s v="Email"/>
    <m/>
    <m/>
    <x v="0"/>
    <x v="2"/>
    <x v="6"/>
    <x v="1"/>
    <x v="0"/>
    <x v="1"/>
    <n v="0.73124999999999996"/>
  </r>
  <r>
    <n v="6172"/>
    <s v="Taylor Koch"/>
    <s v="debbiewalker@example.org"/>
    <n v="59"/>
    <s v="Female"/>
    <x v="15"/>
    <d v="2021-04-21T00:00:00"/>
    <x v="3"/>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x v="0"/>
    <m/>
    <x v="3"/>
    <s v="Phone"/>
    <d v="2023-06-01T07:19:21"/>
    <m/>
    <x v="0"/>
    <x v="6"/>
    <x v="11"/>
    <x v="1"/>
    <x v="0"/>
    <x v="0"/>
    <n v="0.53125"/>
  </r>
  <r>
    <n v="6173"/>
    <s v="Walter Kirk"/>
    <s v="qvazquez@example.net"/>
    <n v="36"/>
    <s v="Male"/>
    <x v="33"/>
    <d v="2020-10-07T00:00:00"/>
    <x v="4"/>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x v="0"/>
    <m/>
    <x v="1"/>
    <s v="Email"/>
    <d v="2023-06-01T06:10:23"/>
    <m/>
    <x v="0"/>
    <x v="10"/>
    <x v="7"/>
    <x v="1"/>
    <x v="0"/>
    <x v="0"/>
    <n v="0.25624999999999998"/>
  </r>
  <r>
    <n v="6174"/>
    <s v="Betty Maldonado"/>
    <s v="romerobrian@example.org"/>
    <n v="25"/>
    <s v="Female"/>
    <x v="13"/>
    <d v="2021-12-07T00:00:00"/>
    <x v="4"/>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x v="1"/>
    <s v="Special remain push."/>
    <x v="3"/>
    <s v="Email"/>
    <d v="2023-06-01T06:34:24"/>
    <d v="2023-06-01T23:58:24"/>
    <x v="3"/>
    <x v="0"/>
    <x v="10"/>
    <x v="1"/>
    <x v="1"/>
    <x v="1"/>
    <n v="0.78125"/>
  </r>
  <r>
    <n v="6175"/>
    <s v="Kelsey Hurst"/>
    <s v="kellerjennifer@example.com"/>
    <n v="53"/>
    <s v="Male"/>
    <x v="15"/>
    <d v="2020-03-29T00:00:00"/>
    <x v="0"/>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x v="1"/>
    <s v="Capital condition thus a listen cell you arm."/>
    <x v="0"/>
    <s v="Social media"/>
    <d v="2023-06-01T10:37:26"/>
    <d v="2023-06-01T10:59:26"/>
    <x v="4"/>
    <x v="6"/>
    <x v="0"/>
    <x v="1"/>
    <x v="1"/>
    <x v="1"/>
    <n v="0.47499999999999998"/>
  </r>
  <r>
    <n v="6176"/>
    <s v="Dylan Gutierrez"/>
    <s v="hbrown@example.com"/>
    <n v="46"/>
    <s v="Female"/>
    <x v="28"/>
    <d v="2021-10-01T00:00:00"/>
    <x v="3"/>
    <s v="Installation support"/>
    <s v="I'm having an issue with the {product_purchased}. Please assist. Thanks. [15.06.13 00:21:22.86|Info|QtCoreUNApi|Adding config file: wn.cn I'm concerned about the security of my {product_purchased} and would like to ensure that my data is safe."/>
    <x v="2"/>
    <m/>
    <x v="1"/>
    <s v="Email"/>
    <m/>
    <m/>
    <x v="0"/>
    <x v="2"/>
    <x v="7"/>
    <x v="1"/>
    <x v="0"/>
    <x v="1"/>
    <n v="0.7"/>
  </r>
  <r>
    <n v="6177"/>
    <s v="Isaiah Lawrence"/>
    <s v="jaclyn83@example.net"/>
    <n v="26"/>
    <s v="Other"/>
    <x v="19"/>
    <d v="2021-10-01T00:00:00"/>
    <x v="1"/>
    <s v="Peripheral compatibility"/>
    <s v="I'm having an issue with the {product_purchased}. Please assist. I've noticed a peculiar error message popping up on my {product_purchased} screen. It says '{error_message}'. What does it mean?"/>
    <x v="1"/>
    <s v="Operation listen also dog."/>
    <x v="3"/>
    <s v="Chat"/>
    <d v="2023-06-01T19:29:28"/>
    <d v="2023-06-01T23:28:28"/>
    <x v="3"/>
    <x v="0"/>
    <x v="7"/>
    <x v="1"/>
    <x v="1"/>
    <x v="1"/>
    <n v="0.83750000000000002"/>
  </r>
  <r>
    <n v="6178"/>
    <s v="Stacey Simpson"/>
    <s v="rross@example.org"/>
    <n v="55"/>
    <s v="Other"/>
    <x v="36"/>
    <d v="2020-04-07T00:00:00"/>
    <x v="2"/>
    <s v="Software bug"/>
    <s v="I'm having an issue with the {product_purchased}. Please assist. I've noticed a peculiar error message popping up on my {product_purchased} screen. It says '{error_message}'. What does it mean?"/>
    <x v="1"/>
    <s v="Stop them dinner great drive see lose."/>
    <x v="1"/>
    <s v="Chat"/>
    <d v="2023-06-01T23:49:28"/>
    <d v="2023-06-01T12:26:28"/>
    <x v="4"/>
    <x v="9"/>
    <x v="11"/>
    <x v="1"/>
    <x v="1"/>
    <x v="1"/>
    <n v="0.1875"/>
  </r>
  <r>
    <n v="6179"/>
    <s v="Karen Hill"/>
    <s v="cory75@example.org"/>
    <n v="38"/>
    <s v="Female"/>
    <x v="8"/>
    <d v="2021-04-22T00:00:00"/>
    <x v="2"/>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x v="0"/>
    <m/>
    <x v="0"/>
    <s v="Social media"/>
    <d v="2023-06-01T12:25:29"/>
    <m/>
    <x v="0"/>
    <x v="4"/>
    <x v="11"/>
    <x v="0"/>
    <x v="0"/>
    <x v="0"/>
    <n v="0.42499999999999999"/>
  </r>
  <r>
    <n v="6180"/>
    <s v="John Moore"/>
    <s v="kurt86@example.com"/>
    <n v="24"/>
    <s v="Other"/>
    <x v="7"/>
    <d v="2021-09-24T00:00:00"/>
    <x v="2"/>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x v="0"/>
    <m/>
    <x v="3"/>
    <s v="Phone"/>
    <d v="2023-06-01T06:29:30"/>
    <m/>
    <x v="0"/>
    <x v="2"/>
    <x v="9"/>
    <x v="1"/>
    <x v="0"/>
    <x v="0"/>
    <n v="0.61250000000000004"/>
  </r>
  <r>
    <n v="6181"/>
    <s v="James Garcia"/>
    <s v="garciathomas@example.com"/>
    <n v="60"/>
    <s v="Female"/>
    <x v="10"/>
    <d v="2021-09-13T00:00:00"/>
    <x v="0"/>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x v="2"/>
    <m/>
    <x v="0"/>
    <s v="Social media"/>
    <m/>
    <m/>
    <x v="0"/>
    <x v="2"/>
    <x v="9"/>
    <x v="0"/>
    <x v="0"/>
    <x v="1"/>
    <n v="0.61250000000000004"/>
  </r>
  <r>
    <n v="6182"/>
    <s v="Brian Lee"/>
    <s v="kjames@example.net"/>
    <n v="21"/>
    <s v="Female"/>
    <x v="31"/>
    <d v="2021-02-21T00:00:00"/>
    <x v="2"/>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x v="1"/>
    <s v="Catch front necessary rule toward student."/>
    <x v="2"/>
    <s v="Phone"/>
    <d v="2023-06-01T06:25:32"/>
    <d v="2023-06-01T09:43:32"/>
    <x v="1"/>
    <x v="4"/>
    <x v="4"/>
    <x v="1"/>
    <x v="1"/>
    <x v="1"/>
    <n v="0.47499999999999998"/>
  </r>
  <r>
    <n v="6183"/>
    <s v="Lori Rice"/>
    <s v="nobleashley@example.com"/>
    <n v="20"/>
    <s v="Other"/>
    <x v="18"/>
    <d v="2021-07-18T00:00:00"/>
    <x v="0"/>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x v="2"/>
    <m/>
    <x v="3"/>
    <s v="Phone"/>
    <m/>
    <m/>
    <x v="0"/>
    <x v="4"/>
    <x v="2"/>
    <x v="1"/>
    <x v="0"/>
    <x v="1"/>
    <n v="0.43125000000000002"/>
  </r>
  <r>
    <n v="6184"/>
    <s v="Pedro Bird"/>
    <s v="jacquelinenelson@example.com"/>
    <n v="37"/>
    <s v="Other"/>
    <x v="32"/>
    <d v="2021-09-01T00:00:00"/>
    <x v="4"/>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x v="0"/>
    <m/>
    <x v="0"/>
    <s v="Email"/>
    <d v="2023-06-01T07:13:33"/>
    <m/>
    <x v="0"/>
    <x v="6"/>
    <x v="9"/>
    <x v="0"/>
    <x v="0"/>
    <x v="0"/>
    <n v="0.4"/>
  </r>
  <r>
    <n v="6185"/>
    <s v="Cynthia Davis"/>
    <s v="morganjohn@example.net"/>
    <n v="22"/>
    <s v="Other"/>
    <x v="26"/>
    <d v="2020-01-02T00:00:00"/>
    <x v="2"/>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x v="1"/>
    <s v="Dog line character understand explain."/>
    <x v="2"/>
    <s v="Email"/>
    <d v="2023-06-01T11:15:35"/>
    <d v="2023-06-01T18:42:35"/>
    <x v="2"/>
    <x v="1"/>
    <x v="6"/>
    <x v="1"/>
    <x v="1"/>
    <x v="1"/>
    <n v="0.79374999999999996"/>
  </r>
  <r>
    <n v="6186"/>
    <s v="Mr. David Park"/>
    <s v="jacob78@example.com"/>
    <n v="52"/>
    <s v="Male"/>
    <x v="22"/>
    <d v="2021-05-05T00:00:00"/>
    <x v="0"/>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x v="2"/>
    <m/>
    <x v="0"/>
    <s v="Phone"/>
    <m/>
    <m/>
    <x v="0"/>
    <x v="2"/>
    <x v="1"/>
    <x v="0"/>
    <x v="0"/>
    <x v="1"/>
    <n v="0.72499999999999998"/>
  </r>
  <r>
    <n v="6187"/>
    <s v="Rebecca Hall"/>
    <s v="hallpatrick@example.com"/>
    <n v="26"/>
    <s v="Female"/>
    <x v="5"/>
    <d v="2021-10-02T00:00:00"/>
    <x v="0"/>
    <s v="Refund request"/>
    <s v="I'm having an issue with the {product_purchased}. Please assist. I'm using the original charger that came with my {product_purchased}, but it's not charging properly."/>
    <x v="1"/>
    <s v="Usually need their particular piece pay couple."/>
    <x v="2"/>
    <s v="Email"/>
    <d v="2023-06-01T07:01:37"/>
    <d v="2023-06-01T02:32:37"/>
    <x v="5"/>
    <x v="2"/>
    <x v="7"/>
    <x v="1"/>
    <x v="1"/>
    <x v="1"/>
    <n v="0.7"/>
  </r>
  <r>
    <n v="6188"/>
    <s v="Philip Randall"/>
    <s v="mallen@example.com"/>
    <n v="56"/>
    <s v="Female"/>
    <x v="16"/>
    <d v="2021-09-23T00:00:00"/>
    <x v="1"/>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x v="1"/>
    <s v="Vote head father third."/>
    <x v="3"/>
    <s v="Email"/>
    <d v="2023-06-01T21:51:38"/>
    <d v="2023-06-01T17:14:38"/>
    <x v="2"/>
    <x v="2"/>
    <x v="9"/>
    <x v="1"/>
    <x v="1"/>
    <x v="1"/>
    <n v="0.61250000000000004"/>
  </r>
  <r>
    <n v="6189"/>
    <s v="Lauren Romero"/>
    <s v="rodney80@example.net"/>
    <n v="34"/>
    <s v="Male"/>
    <x v="34"/>
    <d v="2021-05-28T00:00:00"/>
    <x v="4"/>
    <s v="Cancellation request"/>
    <s v="I'm having an issue with the {product_purchased}. Please assist. :)_x000a__x000a__x000a_Thank you very much,_x000a__x000a_G.R._x000a__x000a__x000a_Merry Christmas!! I've followed online tutorials and community forums to troubleshoot the issue, but no luck so far."/>
    <x v="2"/>
    <m/>
    <x v="1"/>
    <s v="Social media"/>
    <m/>
    <m/>
    <x v="0"/>
    <x v="7"/>
    <x v="1"/>
    <x v="1"/>
    <x v="0"/>
    <x v="1"/>
    <n v="0.23749999999999999"/>
  </r>
  <r>
    <n v="6190"/>
    <s v="Jonathan Wilson"/>
    <s v="steven52@example.com"/>
    <n v="38"/>
    <s v="Female"/>
    <x v="18"/>
    <d v="2021-04-06T00:00:00"/>
    <x v="3"/>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x v="2"/>
    <m/>
    <x v="3"/>
    <s v="Phone"/>
    <m/>
    <m/>
    <x v="0"/>
    <x v="6"/>
    <x v="11"/>
    <x v="1"/>
    <x v="0"/>
    <x v="1"/>
    <n v="0.53125"/>
  </r>
  <r>
    <n v="6191"/>
    <s v="Christina Houston"/>
    <s v="jacob23@example.org"/>
    <n v="41"/>
    <s v="Male"/>
    <x v="16"/>
    <d v="2020-04-08T00:00:00"/>
    <x v="3"/>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x v="2"/>
    <m/>
    <x v="0"/>
    <s v="Phone"/>
    <m/>
    <m/>
    <x v="0"/>
    <x v="0"/>
    <x v="11"/>
    <x v="0"/>
    <x v="0"/>
    <x v="1"/>
    <n v="0.875"/>
  </r>
  <r>
    <n v="6192"/>
    <s v="Zachary Caldwell"/>
    <s v="jacqueline96@example.net"/>
    <n v="24"/>
    <s v="Other"/>
    <x v="18"/>
    <d v="2020-03-30T00:00:00"/>
    <x v="2"/>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x v="2"/>
    <m/>
    <x v="0"/>
    <s v="Social media"/>
    <m/>
    <m/>
    <x v="0"/>
    <x v="5"/>
    <x v="0"/>
    <x v="0"/>
    <x v="0"/>
    <x v="1"/>
    <n v="0.26874999999999999"/>
  </r>
  <r>
    <n v="6193"/>
    <s v="Craig Gomez"/>
    <s v="rachelhamilton@example.net"/>
    <n v="33"/>
    <s v="Male"/>
    <x v="2"/>
    <d v="2021-08-31T00:00:00"/>
    <x v="3"/>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x v="0"/>
    <m/>
    <x v="0"/>
    <s v="Social media"/>
    <d v="2023-06-01T09:11:47"/>
    <m/>
    <x v="0"/>
    <x v="1"/>
    <x v="5"/>
    <x v="0"/>
    <x v="0"/>
    <x v="0"/>
    <n v="0.625"/>
  </r>
  <r>
    <n v="6194"/>
    <s v="Russell Martinez"/>
    <s v="huntercastro@example.org"/>
    <n v="69"/>
    <s v="Male"/>
    <x v="29"/>
    <d v="2021-08-08T00:00:00"/>
    <x v="0"/>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x v="1"/>
    <s v="Story far song real decide."/>
    <x v="1"/>
    <s v="Social media"/>
    <d v="2023-06-01T01:32:49"/>
    <d v="2023-06-01T23:33:49"/>
    <x v="1"/>
    <x v="1"/>
    <x v="5"/>
    <x v="1"/>
    <x v="1"/>
    <x v="1"/>
    <n v="0.625"/>
  </r>
  <r>
    <n v="6195"/>
    <s v="James Rose"/>
    <s v="jgarcia@example.org"/>
    <n v="50"/>
    <s v="Other"/>
    <x v="18"/>
    <d v="2021-10-19T00:00:00"/>
    <x v="3"/>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x v="2"/>
    <m/>
    <x v="3"/>
    <s v="Phone"/>
    <m/>
    <m/>
    <x v="0"/>
    <x v="0"/>
    <x v="7"/>
    <x v="1"/>
    <x v="0"/>
    <x v="1"/>
    <n v="0.83750000000000002"/>
  </r>
  <r>
    <n v="6196"/>
    <s v="Robert Garrett"/>
    <s v="anthony89@example.net"/>
    <n v="28"/>
    <s v="Male"/>
    <x v="27"/>
    <d v="2020-07-28T00:00:00"/>
    <x v="4"/>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x v="1"/>
    <s v="Which remain hard newspaper."/>
    <x v="2"/>
    <s v="Social media"/>
    <d v="2023-06-01T03:18:52"/>
    <d v="2023-06-01T02:03:52"/>
    <x v="2"/>
    <x v="3"/>
    <x v="2"/>
    <x v="1"/>
    <x v="1"/>
    <x v="1"/>
    <n v="0.23749999999999999"/>
  </r>
  <r>
    <n v="6197"/>
    <s v="Jennifer Ortiz"/>
    <s v="toddmoreno@example.net"/>
    <n v="47"/>
    <s v="Male"/>
    <x v="2"/>
    <d v="2021-07-23T00:00:00"/>
    <x v="2"/>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x v="1"/>
    <s v="Father similar I perform order."/>
    <x v="0"/>
    <s v="Phone"/>
    <d v="2023-06-01T04:08:53"/>
    <d v="2023-06-01T14:43:53"/>
    <x v="4"/>
    <x v="6"/>
    <x v="2"/>
    <x v="1"/>
    <x v="1"/>
    <x v="1"/>
    <n v="0.47499999999999998"/>
  </r>
  <r>
    <n v="6198"/>
    <s v="Taylor Ramirez"/>
    <s v="stephen30@example.com"/>
    <n v="22"/>
    <s v="Female"/>
    <x v="34"/>
    <d v="2020-05-25T00:00:00"/>
    <x v="4"/>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x v="1"/>
    <s v="Plan white throw prevent memory."/>
    <x v="2"/>
    <s v="Phone"/>
    <d v="2023-06-01T14:08:54"/>
    <d v="2023-06-01T09:22:54"/>
    <x v="3"/>
    <x v="0"/>
    <x v="1"/>
    <x v="1"/>
    <x v="1"/>
    <x v="1"/>
    <n v="0.80625000000000002"/>
  </r>
  <r>
    <n v="6199"/>
    <s v="Lucas Johnson"/>
    <s v="zacharylopez@example.net"/>
    <n v="39"/>
    <s v="Female"/>
    <x v="8"/>
    <d v="2021-05-28T00:00:00"/>
    <x v="4"/>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x v="1"/>
    <s v="Draw husband make save article."/>
    <x v="2"/>
    <s v="Email"/>
    <d v="2023-06-01T00:47:56"/>
    <d v="2023-06-01T05:50:56"/>
    <x v="5"/>
    <x v="2"/>
    <x v="1"/>
    <x v="1"/>
    <x v="1"/>
    <x v="1"/>
    <n v="0.72499999999999998"/>
  </r>
  <r>
    <n v="6200"/>
    <s v="Jennifer Perez"/>
    <s v="james06@example.net"/>
    <n v="57"/>
    <s v="Female"/>
    <x v="37"/>
    <d v="2021-06-27T00:00:00"/>
    <x v="2"/>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x v="2"/>
    <m/>
    <x v="1"/>
    <s v="Social media"/>
    <m/>
    <m/>
    <x v="0"/>
    <x v="0"/>
    <x v="8"/>
    <x v="1"/>
    <x v="0"/>
    <x v="1"/>
    <n v="0.84375"/>
  </r>
  <r>
    <n v="6201"/>
    <s v="Sabrina Armstrong"/>
    <s v="meghanpratt@example.org"/>
    <n v="23"/>
    <s v="Female"/>
    <x v="2"/>
    <d v="2020-08-23T00:00:00"/>
    <x v="0"/>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x v="1"/>
    <s v="Music view yard pay you."/>
    <x v="2"/>
    <s v="Phone"/>
    <d v="2023-06-01T15:46:58"/>
    <d v="2023-06-02T00:01:58"/>
    <x v="5"/>
    <x v="2"/>
    <x v="5"/>
    <x v="1"/>
    <x v="1"/>
    <x v="1"/>
    <n v="0.64375000000000004"/>
  </r>
  <r>
    <n v="6202"/>
    <s v="Susan Bennett"/>
    <s v="elizabethandersen@example.com"/>
    <n v="43"/>
    <s v="Female"/>
    <x v="33"/>
    <d v="2021-07-16T00:00:00"/>
    <x v="4"/>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x v="1"/>
    <s v="Career thus piece."/>
    <x v="0"/>
    <s v="Social media"/>
    <d v="2023-06-01T09:48:01"/>
    <d v="2023-06-01T01:26:01"/>
    <x v="4"/>
    <x v="8"/>
    <x v="2"/>
    <x v="1"/>
    <x v="1"/>
    <x v="1"/>
    <n v="0.23749999999999999"/>
  </r>
  <r>
    <n v="6203"/>
    <s v="Adam Powers"/>
    <s v="smithjeffrey@example.net"/>
    <n v="22"/>
    <s v="Female"/>
    <x v="26"/>
    <d v="2021-04-21T00:00:00"/>
    <x v="3"/>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x v="2"/>
    <m/>
    <x v="2"/>
    <s v="Chat"/>
    <m/>
    <m/>
    <x v="0"/>
    <x v="0"/>
    <x v="11"/>
    <x v="0"/>
    <x v="0"/>
    <x v="1"/>
    <n v="0.875"/>
  </r>
  <r>
    <n v="6204"/>
    <s v="Robert Rogers"/>
    <s v="wrivera@example.com"/>
    <n v="51"/>
    <s v="Other"/>
    <x v="7"/>
    <d v="2021-02-16T00:00:00"/>
    <x v="1"/>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x v="1"/>
    <s v="Treatment nation send environment relationship region."/>
    <x v="0"/>
    <s v="Email"/>
    <d v="2023-06-01T00:54:02"/>
    <d v="2023-06-01T11:00:02"/>
    <x v="4"/>
    <x v="0"/>
    <x v="4"/>
    <x v="1"/>
    <x v="1"/>
    <x v="1"/>
    <n v="0.9375"/>
  </r>
  <r>
    <n v="6205"/>
    <s v="Danielle Dean"/>
    <s v="jesse31@example.net"/>
    <n v="67"/>
    <s v="Female"/>
    <x v="10"/>
    <d v="2021-03-17T00:00:00"/>
    <x v="0"/>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x v="1"/>
    <s v="Strategy understand will recently social ago behind."/>
    <x v="2"/>
    <s v="Email"/>
    <d v="2023-06-01T02:23:04"/>
    <d v="2023-06-01T08:00:04"/>
    <x v="5"/>
    <x v="1"/>
    <x v="0"/>
    <x v="1"/>
    <x v="1"/>
    <x v="1"/>
    <n v="0.63124999999999998"/>
  </r>
  <r>
    <n v="6206"/>
    <s v="Michelle Barrett"/>
    <s v="hubbardjohn@example.net"/>
    <n v="70"/>
    <s v="Male"/>
    <x v="13"/>
    <d v="2021-12-09T00:00:00"/>
    <x v="2"/>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x v="0"/>
    <m/>
    <x v="0"/>
    <s v="Chat"/>
    <d v="2023-06-01T09:49:05"/>
    <m/>
    <x v="0"/>
    <x v="9"/>
    <x v="10"/>
    <x v="0"/>
    <x v="0"/>
    <x v="0"/>
    <n v="0.25624999999999998"/>
  </r>
  <r>
    <n v="6207"/>
    <s v="Christopher Crawford"/>
    <s v="bavila@example.net"/>
    <n v="36"/>
    <s v="Other"/>
    <x v="6"/>
    <d v="2020-10-19T00:00:00"/>
    <x v="2"/>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x v="2"/>
    <m/>
    <x v="1"/>
    <s v="Phone"/>
    <m/>
    <m/>
    <x v="0"/>
    <x v="9"/>
    <x v="7"/>
    <x v="1"/>
    <x v="0"/>
    <x v="1"/>
    <n v="0.18124999999999999"/>
  </r>
  <r>
    <n v="6208"/>
    <s v="Anthony Adams"/>
    <s v="uschwartz@example.org"/>
    <n v="65"/>
    <s v="Male"/>
    <x v="24"/>
    <d v="2020-07-14T00:00:00"/>
    <x v="1"/>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x v="0"/>
    <m/>
    <x v="1"/>
    <s v="Phone"/>
    <d v="2023-06-01T07:19:08"/>
    <m/>
    <x v="0"/>
    <x v="7"/>
    <x v="2"/>
    <x v="1"/>
    <x v="0"/>
    <x v="0"/>
    <n v="0.26250000000000001"/>
  </r>
  <r>
    <n v="6209"/>
    <s v="Ashley Ramsey"/>
    <s v="kathleennewman@example.net"/>
    <n v="51"/>
    <s v="Other"/>
    <x v="24"/>
    <d v="2021-10-13T00:00:00"/>
    <x v="1"/>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x v="0"/>
    <m/>
    <x v="0"/>
    <s v="Chat"/>
    <d v="2023-06-01T10:07:10"/>
    <m/>
    <x v="0"/>
    <x v="3"/>
    <x v="7"/>
    <x v="0"/>
    <x v="0"/>
    <x v="0"/>
    <n v="0.21249999999999999"/>
  </r>
  <r>
    <n v="6210"/>
    <s v="Mrs. Jamie Mendez DDS"/>
    <s v="ruizadam@example.net"/>
    <n v="50"/>
    <s v="Male"/>
    <x v="13"/>
    <d v="2020-11-19T00:00:00"/>
    <x v="1"/>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x v="0"/>
    <m/>
    <x v="2"/>
    <s v="Phone"/>
    <d v="2023-06-01T18:24:12"/>
    <m/>
    <x v="0"/>
    <x v="3"/>
    <x v="3"/>
    <x v="1"/>
    <x v="0"/>
    <x v="0"/>
    <n v="0.22500000000000001"/>
  </r>
  <r>
    <n v="6211"/>
    <s v="Edwin Thomas"/>
    <s v="matthewthomas@example.net"/>
    <n v="24"/>
    <s v="Female"/>
    <x v="20"/>
    <d v="2020-12-01T00:00:00"/>
    <x v="2"/>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x v="0"/>
    <m/>
    <x v="0"/>
    <s v="Social media"/>
    <d v="2023-06-01T12:00:14"/>
    <m/>
    <x v="0"/>
    <x v="2"/>
    <x v="10"/>
    <x v="0"/>
    <x v="0"/>
    <x v="0"/>
    <n v="0.59375"/>
  </r>
  <r>
    <n v="6212"/>
    <s v="Christina Stevens"/>
    <s v="kevin17@example.net"/>
    <n v="36"/>
    <s v="Female"/>
    <x v="29"/>
    <d v="2020-09-26T00:00:00"/>
    <x v="0"/>
    <s v="Refund request"/>
    <s v="I'm having an issue with the {product_purchased}. Please assist._x000a__x000a_Thank you for your help. I've noticed a sudden decrease in battery life on my {product_purchased}. It used to last much longer."/>
    <x v="1"/>
    <s v="Should outside sit war."/>
    <x v="1"/>
    <s v="Email"/>
    <d v="2023-06-01T22:39:15"/>
    <d v="2023-06-01T06:14:15"/>
    <x v="5"/>
    <x v="6"/>
    <x v="9"/>
    <x v="1"/>
    <x v="1"/>
    <x v="1"/>
    <n v="0.4"/>
  </r>
  <r>
    <n v="6213"/>
    <s v="Charles Sandoval"/>
    <s v="matthewterry@example.com"/>
    <n v="40"/>
    <s v="Other"/>
    <x v="8"/>
    <d v="2020-05-01T00:00:00"/>
    <x v="3"/>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x v="0"/>
    <m/>
    <x v="0"/>
    <s v="Email"/>
    <d v="2023-06-01T04:37:16"/>
    <m/>
    <x v="0"/>
    <x v="1"/>
    <x v="1"/>
    <x v="0"/>
    <x v="0"/>
    <x v="0"/>
    <n v="0.71875"/>
  </r>
  <r>
    <n v="6214"/>
    <s v="Clifford Frey MD"/>
    <s v="jerryharmon@example.com"/>
    <n v="51"/>
    <s v="Male"/>
    <x v="36"/>
    <d v="2021-09-17T00:00:00"/>
    <x v="2"/>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x v="0"/>
    <m/>
    <x v="0"/>
    <s v="Social media"/>
    <d v="2023-06-01T13:01:17"/>
    <m/>
    <x v="0"/>
    <x v="5"/>
    <x v="9"/>
    <x v="0"/>
    <x v="0"/>
    <x v="0"/>
    <n v="0.19375000000000001"/>
  </r>
  <r>
    <n v="6215"/>
    <s v="Johnathan Kelley"/>
    <s v="steven65@example.org"/>
    <n v="70"/>
    <s v="Male"/>
    <x v="37"/>
    <d v="2021-04-08T00:00:00"/>
    <x v="1"/>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x v="2"/>
    <m/>
    <x v="2"/>
    <s v="Social media"/>
    <m/>
    <m/>
    <x v="0"/>
    <x v="1"/>
    <x v="11"/>
    <x v="0"/>
    <x v="0"/>
    <x v="1"/>
    <n v="0.65625"/>
  </r>
  <r>
    <n v="6216"/>
    <s v="Andrew Baker"/>
    <s v="kennedydustin@example.com"/>
    <n v="34"/>
    <s v="Female"/>
    <x v="4"/>
    <d v="2021-08-01T00:00:00"/>
    <x v="1"/>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x v="0"/>
    <m/>
    <x v="3"/>
    <s v="Phone"/>
    <d v="2023-06-01T02:35:21"/>
    <m/>
    <x v="0"/>
    <x v="2"/>
    <x v="5"/>
    <x v="1"/>
    <x v="0"/>
    <x v="0"/>
    <n v="0.64375000000000004"/>
  </r>
  <r>
    <n v="6217"/>
    <s v="Becky Torres"/>
    <s v="kennethstanley@example.net"/>
    <n v="31"/>
    <s v="Male"/>
    <x v="27"/>
    <d v="2021-01-10T00:00:00"/>
    <x v="2"/>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x v="1"/>
    <s v="Somebody think manager issue security hundred."/>
    <x v="0"/>
    <s v="Email"/>
    <d v="2023-06-01T00:15:22"/>
    <d v="2023-06-01T12:18:22"/>
    <x v="2"/>
    <x v="1"/>
    <x v="6"/>
    <x v="1"/>
    <x v="1"/>
    <x v="1"/>
    <n v="0.79374999999999996"/>
  </r>
  <r>
    <n v="6218"/>
    <s v="Kimberly Mcguire"/>
    <s v="gregoryolson@example.org"/>
    <n v="45"/>
    <s v="Male"/>
    <x v="19"/>
    <d v="2021-12-14T00:00:00"/>
    <x v="0"/>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x v="2"/>
    <m/>
    <x v="1"/>
    <s v="Phone"/>
    <m/>
    <m/>
    <x v="0"/>
    <x v="0"/>
    <x v="10"/>
    <x v="1"/>
    <x v="0"/>
    <x v="1"/>
    <n v="0.78125"/>
  </r>
  <r>
    <n v="6219"/>
    <s v="Alisha Vazquez"/>
    <s v="zallen@example.com"/>
    <n v="67"/>
    <s v="Male"/>
    <x v="29"/>
    <d v="2020-09-27T00:00:00"/>
    <x v="1"/>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x v="0"/>
    <m/>
    <x v="0"/>
    <s v="Social media"/>
    <d v="2023-06-01T20:35:23"/>
    <m/>
    <x v="0"/>
    <x v="6"/>
    <x v="9"/>
    <x v="0"/>
    <x v="0"/>
    <x v="0"/>
    <n v="0.4"/>
  </r>
  <r>
    <n v="6220"/>
    <s v="Amanda Robertson"/>
    <s v="sharris@example.net"/>
    <n v="60"/>
    <s v="Female"/>
    <x v="17"/>
    <d v="2021-06-27T00:00:00"/>
    <x v="2"/>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x v="1"/>
    <s v="Sell ground herself different it."/>
    <x v="3"/>
    <s v="Phone"/>
    <d v="2023-06-01T07:52:25"/>
    <d v="2023-06-01T07:31:25"/>
    <x v="1"/>
    <x v="9"/>
    <x v="8"/>
    <x v="1"/>
    <x v="1"/>
    <x v="1"/>
    <n v="0.23125000000000001"/>
  </r>
  <r>
    <n v="6221"/>
    <s v="Jacqueline Bell"/>
    <s v="deborah71@example.org"/>
    <n v="56"/>
    <s v="Female"/>
    <x v="29"/>
    <d v="2021-09-10T00:00:00"/>
    <x v="2"/>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x v="2"/>
    <m/>
    <x v="1"/>
    <s v="Social media"/>
    <m/>
    <m/>
    <x v="0"/>
    <x v="1"/>
    <x v="9"/>
    <x v="1"/>
    <x v="0"/>
    <x v="1"/>
    <n v="0.73124999999999996"/>
  </r>
  <r>
    <n v="6222"/>
    <s v="Regina Armstrong"/>
    <s v="colerobert@example.com"/>
    <n v="32"/>
    <s v="Male"/>
    <x v="26"/>
    <d v="2021-09-27T00:00:00"/>
    <x v="1"/>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x v="2"/>
    <m/>
    <x v="0"/>
    <s v="Phone"/>
    <m/>
    <m/>
    <x v="0"/>
    <x v="1"/>
    <x v="9"/>
    <x v="0"/>
    <x v="0"/>
    <x v="1"/>
    <n v="0.73124999999999996"/>
  </r>
  <r>
    <n v="6223"/>
    <s v="Alfred Williams"/>
    <s v="joseph18@example.net"/>
    <n v="53"/>
    <s v="Male"/>
    <x v="33"/>
    <d v="2021-07-04T00:00:00"/>
    <x v="0"/>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x v="0"/>
    <m/>
    <x v="3"/>
    <s v="Email"/>
    <d v="2023-06-01T12:37:29"/>
    <m/>
    <x v="0"/>
    <x v="2"/>
    <x v="2"/>
    <x v="1"/>
    <x v="0"/>
    <x v="0"/>
    <n v="0.57499999999999996"/>
  </r>
  <r>
    <n v="6224"/>
    <s v="William Carter"/>
    <s v="palmersarah@example.org"/>
    <n v="58"/>
    <s v="Female"/>
    <x v="40"/>
    <d v="2021-08-15T00:00:00"/>
    <x v="1"/>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x v="2"/>
    <m/>
    <x v="0"/>
    <s v="Chat"/>
    <m/>
    <m/>
    <x v="0"/>
    <x v="7"/>
    <x v="5"/>
    <x v="0"/>
    <x v="0"/>
    <x v="1"/>
    <n v="0.23749999999999999"/>
  </r>
  <r>
    <n v="6225"/>
    <s v="James Butler"/>
    <s v="millereileen@example.org"/>
    <n v="65"/>
    <s v="Female"/>
    <x v="31"/>
    <d v="2021-11-17T00:00:00"/>
    <x v="3"/>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x v="0"/>
    <m/>
    <x v="0"/>
    <s v="Phone"/>
    <d v="2023-06-01T07:05:32"/>
    <m/>
    <x v="0"/>
    <x v="2"/>
    <x v="3"/>
    <x v="0"/>
    <x v="0"/>
    <x v="0"/>
    <n v="0.6"/>
  </r>
  <r>
    <n v="6226"/>
    <s v="Larry Watts"/>
    <s v="samantha67@example.com"/>
    <n v="51"/>
    <s v="Other"/>
    <x v="7"/>
    <d v="2021-12-25T00:00:00"/>
    <x v="4"/>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x v="0"/>
    <m/>
    <x v="3"/>
    <s v="Social media"/>
    <d v="2023-06-01T09:17:34"/>
    <m/>
    <x v="0"/>
    <x v="0"/>
    <x v="10"/>
    <x v="1"/>
    <x v="0"/>
    <x v="0"/>
    <n v="0.78125"/>
  </r>
  <r>
    <n v="6227"/>
    <s v="John Price"/>
    <s v="steven33@example.com"/>
    <n v="38"/>
    <s v="Male"/>
    <x v="4"/>
    <d v="2021-12-21T00:00:00"/>
    <x v="0"/>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x v="0"/>
    <m/>
    <x v="0"/>
    <s v="Email"/>
    <d v="2023-06-01T03:04:35"/>
    <m/>
    <x v="0"/>
    <x v="6"/>
    <x v="10"/>
    <x v="0"/>
    <x v="0"/>
    <x v="0"/>
    <n v="0.46875"/>
  </r>
  <r>
    <n v="6228"/>
    <s v="Jay Moore"/>
    <s v="teresahoward@example.net"/>
    <n v="69"/>
    <s v="Other"/>
    <x v="33"/>
    <d v="2020-02-11T00:00:00"/>
    <x v="1"/>
    <s v="Product compatibility"/>
    <s v="I'm having an issue with the {product_purchased}. Please assist._x000a__x000a_14 14:25:08 noop, b0j, q1f9:3f, g, 6a:5b5, f I'm concerned about the security of my {product_purchased} and would like to ensure that my data is safe."/>
    <x v="2"/>
    <m/>
    <x v="1"/>
    <s v="Phone"/>
    <m/>
    <m/>
    <x v="0"/>
    <x v="7"/>
    <x v="4"/>
    <x v="1"/>
    <x v="0"/>
    <x v="1"/>
    <n v="0.18124999999999999"/>
  </r>
  <r>
    <n v="6229"/>
    <s v="John Green"/>
    <s v="brownmichael@example.net"/>
    <n v="35"/>
    <s v="Other"/>
    <x v="17"/>
    <d v="2021-07-05T00:00:00"/>
    <x v="1"/>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x v="0"/>
    <m/>
    <x v="1"/>
    <s v="Email"/>
    <d v="2023-06-01T22:41:38"/>
    <m/>
    <x v="0"/>
    <x v="0"/>
    <x v="2"/>
    <x v="1"/>
    <x v="0"/>
    <x v="0"/>
    <n v="1.0687500000000001"/>
  </r>
  <r>
    <n v="6230"/>
    <s v="Sarah Reed"/>
    <s v="hyoder@example.org"/>
    <n v="51"/>
    <s v="Other"/>
    <x v="30"/>
    <d v="2020-02-19T00:00:00"/>
    <x v="2"/>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x v="0"/>
    <m/>
    <x v="3"/>
    <s v="Social media"/>
    <d v="2023-06-01T23:19:40"/>
    <m/>
    <x v="0"/>
    <x v="0"/>
    <x v="4"/>
    <x v="1"/>
    <x v="0"/>
    <x v="0"/>
    <n v="0.9375"/>
  </r>
  <r>
    <n v="6231"/>
    <s v="Jon Woodward"/>
    <s v="hgrant@example.com"/>
    <n v="42"/>
    <s v="Male"/>
    <x v="12"/>
    <d v="2021-12-30T00:00:00"/>
    <x v="3"/>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x v="2"/>
    <m/>
    <x v="0"/>
    <s v="Email"/>
    <m/>
    <m/>
    <x v="0"/>
    <x v="3"/>
    <x v="10"/>
    <x v="0"/>
    <x v="0"/>
    <x v="1"/>
    <n v="0.21249999999999999"/>
  </r>
  <r>
    <n v="6232"/>
    <s v="Betty Dixon"/>
    <s v="robertcross@example.com"/>
    <n v="51"/>
    <s v="Female"/>
    <x v="36"/>
    <d v="2021-08-08T00:00:00"/>
    <x v="2"/>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x v="2"/>
    <m/>
    <x v="2"/>
    <s v="Email"/>
    <m/>
    <m/>
    <x v="0"/>
    <x v="6"/>
    <x v="5"/>
    <x v="0"/>
    <x v="0"/>
    <x v="1"/>
    <n v="0.41875000000000001"/>
  </r>
  <r>
    <n v="6233"/>
    <s v="Carol Mcintosh"/>
    <s v="robinsonroberta@example.com"/>
    <n v="63"/>
    <s v="Female"/>
    <x v="13"/>
    <d v="2020-10-24T00:00:00"/>
    <x v="2"/>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x v="0"/>
    <m/>
    <x v="3"/>
    <s v="Chat"/>
    <d v="2023-06-01T12:33:46"/>
    <m/>
    <x v="0"/>
    <x v="0"/>
    <x v="7"/>
    <x v="1"/>
    <x v="0"/>
    <x v="0"/>
    <n v="0.83750000000000002"/>
  </r>
  <r>
    <n v="6234"/>
    <s v="Amy Mills"/>
    <s v="singhjohn@example.org"/>
    <n v="56"/>
    <s v="Male"/>
    <x v="8"/>
    <d v="2020-04-04T00:00:00"/>
    <x v="3"/>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x v="1"/>
    <s v="A former wrong interview then heart leg."/>
    <x v="0"/>
    <s v="Social media"/>
    <d v="2023-06-01T11:56:47"/>
    <d v="2023-06-01T16:44:47"/>
    <x v="5"/>
    <x v="4"/>
    <x v="11"/>
    <x v="1"/>
    <x v="1"/>
    <x v="1"/>
    <n v="0.42499999999999999"/>
  </r>
  <r>
    <n v="6235"/>
    <s v="Kaitlin Daniel"/>
    <s v="nfox@example.net"/>
    <n v="19"/>
    <s v="Female"/>
    <x v="7"/>
    <d v="2021-02-01T00:00:00"/>
    <x v="3"/>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x v="2"/>
    <m/>
    <x v="1"/>
    <s v="Phone"/>
    <m/>
    <m/>
    <x v="0"/>
    <x v="1"/>
    <x v="4"/>
    <x v="1"/>
    <x v="0"/>
    <x v="1"/>
    <n v="0.70625000000000004"/>
  </r>
  <r>
    <n v="6236"/>
    <s v="Samantha Hill"/>
    <s v="jim06@example.net"/>
    <n v="48"/>
    <s v="Female"/>
    <x v="31"/>
    <d v="2021-11-06T00:00:00"/>
    <x v="1"/>
    <s v="Account access"/>
    <s v="I'm having an issue with the {product_purchased}. Please assist._x000a__x000a_To do I'm using the original charger that came with my {product_purchased}, but it's not charging properly."/>
    <x v="0"/>
    <m/>
    <x v="1"/>
    <s v="Email"/>
    <d v="2023-06-01T03:37:49"/>
    <m/>
    <x v="0"/>
    <x v="0"/>
    <x v="3"/>
    <x v="1"/>
    <x v="0"/>
    <x v="0"/>
    <n v="0.9375"/>
  </r>
  <r>
    <n v="6237"/>
    <s v="Mark Lewis"/>
    <s v="jasonnixon@example.com"/>
    <n v="52"/>
    <s v="Other"/>
    <x v="25"/>
    <d v="2021-11-27T00:00:00"/>
    <x v="4"/>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x v="1"/>
    <s v="Thousand dinner detail sure."/>
    <x v="2"/>
    <s v="Social media"/>
    <d v="2023-06-01T20:43:50"/>
    <d v="2023-06-01T07:58:50"/>
    <x v="5"/>
    <x v="9"/>
    <x v="3"/>
    <x v="1"/>
    <x v="1"/>
    <x v="1"/>
    <n v="0.26874999999999999"/>
  </r>
  <r>
    <n v="6238"/>
    <s v="Jeremy Valencia"/>
    <s v="brownsamantha@example.net"/>
    <n v="42"/>
    <s v="Female"/>
    <x v="20"/>
    <d v="2020-09-29T00:00:00"/>
    <x v="3"/>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x v="2"/>
    <m/>
    <x v="0"/>
    <s v="Phone"/>
    <m/>
    <m/>
    <x v="0"/>
    <x v="8"/>
    <x v="9"/>
    <x v="0"/>
    <x v="0"/>
    <x v="1"/>
    <n v="0.21249999999999999"/>
  </r>
  <r>
    <n v="6239"/>
    <s v="Sara Bell"/>
    <s v="jennahendricks@example.org"/>
    <n v="70"/>
    <s v="Female"/>
    <x v="41"/>
    <d v="2021-11-05T00:00:00"/>
    <x v="2"/>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x v="2"/>
    <m/>
    <x v="1"/>
    <s v="Email"/>
    <m/>
    <m/>
    <x v="0"/>
    <x v="2"/>
    <x v="3"/>
    <x v="1"/>
    <x v="0"/>
    <x v="1"/>
    <n v="0.6"/>
  </r>
  <r>
    <n v="6240"/>
    <s v="Robert Bell"/>
    <s v="steven95@example.org"/>
    <n v="44"/>
    <s v="Male"/>
    <x v="20"/>
    <d v="2020-05-29T00:00:00"/>
    <x v="0"/>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x v="2"/>
    <m/>
    <x v="1"/>
    <s v="Social media"/>
    <m/>
    <m/>
    <x v="0"/>
    <x v="1"/>
    <x v="1"/>
    <x v="1"/>
    <x v="0"/>
    <x v="1"/>
    <n v="0.71875"/>
  </r>
  <r>
    <n v="6241"/>
    <s v="Gloria Carney"/>
    <s v="kimberlymullins@example.org"/>
    <n v="31"/>
    <s v="Male"/>
    <x v="32"/>
    <d v="2021-02-01T00:00:00"/>
    <x v="2"/>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x v="1"/>
    <s v="According price work between same police."/>
    <x v="0"/>
    <s v="Chat"/>
    <d v="2023-06-01T16:19:54"/>
    <d v="2023-06-01T13:51:54"/>
    <x v="3"/>
    <x v="0"/>
    <x v="4"/>
    <x v="1"/>
    <x v="1"/>
    <x v="1"/>
    <n v="0.9375"/>
  </r>
  <r>
    <n v="6242"/>
    <s v="Donna Robinson"/>
    <s v="youngbenjamin@example.net"/>
    <n v="34"/>
    <s v="Other"/>
    <x v="39"/>
    <d v="2021-06-14T00:00:00"/>
    <x v="0"/>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x v="1"/>
    <s v="Speak north risk executive follow charge visit test."/>
    <x v="0"/>
    <s v="Social media"/>
    <d v="2023-06-01T04:41:55"/>
    <d v="2023-06-01T12:22:55"/>
    <x v="3"/>
    <x v="7"/>
    <x v="8"/>
    <x v="1"/>
    <x v="1"/>
    <x v="1"/>
    <n v="0.23125000000000001"/>
  </r>
  <r>
    <n v="6243"/>
    <s v="Christopher Thompson"/>
    <s v="billysalinas@example.com"/>
    <n v="53"/>
    <s v="Male"/>
    <x v="1"/>
    <d v="2021-07-02T00:00:00"/>
    <x v="4"/>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x v="1"/>
    <s v="Worker involve sure pay movement pull customer."/>
    <x v="3"/>
    <s v="Social media"/>
    <d v="2023-06-01T01:44:57"/>
    <d v="2023-06-01T19:26:57"/>
    <x v="4"/>
    <x v="0"/>
    <x v="2"/>
    <x v="1"/>
    <x v="1"/>
    <x v="1"/>
    <n v="1.0687500000000001"/>
  </r>
  <r>
    <n v="6244"/>
    <s v="Randall Barton"/>
    <s v="dorothy70@example.net"/>
    <n v="29"/>
    <s v="Other"/>
    <x v="11"/>
    <d v="2020-04-15T00:00:00"/>
    <x v="3"/>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x v="2"/>
    <m/>
    <x v="3"/>
    <s v="Email"/>
    <m/>
    <m/>
    <x v="0"/>
    <x v="6"/>
    <x v="11"/>
    <x v="1"/>
    <x v="0"/>
    <x v="1"/>
    <n v="0.53125"/>
  </r>
  <r>
    <n v="6245"/>
    <s v="Amanda Garrett"/>
    <s v="mooreryan@example.org"/>
    <n v="41"/>
    <s v="Male"/>
    <x v="28"/>
    <d v="2020-11-29T00:00:00"/>
    <x v="3"/>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x v="0"/>
    <m/>
    <x v="0"/>
    <s v="Chat"/>
    <d v="2023-06-01T19:35:59"/>
    <m/>
    <x v="0"/>
    <x v="6"/>
    <x v="3"/>
    <x v="0"/>
    <x v="0"/>
    <x v="0"/>
    <n v="0.51875000000000004"/>
  </r>
  <r>
    <n v="6246"/>
    <s v="Samuel Barnes"/>
    <s v="hunterchristopher@example.net"/>
    <n v="25"/>
    <s v="Male"/>
    <x v="25"/>
    <d v="2020-02-07T00:00:00"/>
    <x v="0"/>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x v="2"/>
    <m/>
    <x v="0"/>
    <s v="Chat"/>
    <m/>
    <m/>
    <x v="0"/>
    <x v="0"/>
    <x v="4"/>
    <x v="0"/>
    <x v="0"/>
    <x v="1"/>
    <n v="0.9375"/>
  </r>
  <r>
    <n v="6247"/>
    <s v="Phillip Perry"/>
    <s v="ritagray@example.org"/>
    <n v="69"/>
    <s v="Female"/>
    <x v="37"/>
    <d v="2021-10-06T00:00:00"/>
    <x v="0"/>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x v="1"/>
    <s v="Program teacher weight and increase."/>
    <x v="2"/>
    <s v="Social media"/>
    <d v="2023-06-01T08:26:01"/>
    <d v="2023-06-01T02:45:01"/>
    <x v="5"/>
    <x v="0"/>
    <x v="7"/>
    <x v="1"/>
    <x v="1"/>
    <x v="1"/>
    <n v="0.83750000000000002"/>
  </r>
  <r>
    <n v="6248"/>
    <s v="James Moses"/>
    <s v="melissaroberts@example.org"/>
    <n v="68"/>
    <s v="Female"/>
    <x v="27"/>
    <d v="2021-10-12T00:00:00"/>
    <x v="2"/>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x v="1"/>
    <s v="Particularly bank race ball age."/>
    <x v="1"/>
    <s v="Chat"/>
    <d v="2023-06-01T12:44:03"/>
    <d v="2023-06-01T23:11:03"/>
    <x v="3"/>
    <x v="10"/>
    <x v="7"/>
    <x v="1"/>
    <x v="1"/>
    <x v="1"/>
    <n v="0.25624999999999998"/>
  </r>
  <r>
    <n v="6249"/>
    <s v="Melissa Clark"/>
    <s v="kellernancy@example.com"/>
    <n v="64"/>
    <s v="Other"/>
    <x v="21"/>
    <d v="2021-01-27T00:00:00"/>
    <x v="4"/>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x v="1"/>
    <s v="Important understand get team attorney."/>
    <x v="0"/>
    <s v="Email"/>
    <d v="2023-06-01T13:20:05"/>
    <d v="2023-06-01T20:20:05"/>
    <x v="3"/>
    <x v="1"/>
    <x v="6"/>
    <x v="1"/>
    <x v="1"/>
    <x v="1"/>
    <n v="0.79374999999999996"/>
  </r>
  <r>
    <n v="6250"/>
    <s v="Lindsay Owens"/>
    <s v="cannonbryan@example.org"/>
    <n v="25"/>
    <s v="Male"/>
    <x v="20"/>
    <d v="2020-07-24T00:00:00"/>
    <x v="4"/>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x v="0"/>
    <m/>
    <x v="2"/>
    <s v="Email"/>
    <d v="2023-06-01T13:47:06"/>
    <m/>
    <x v="0"/>
    <x v="3"/>
    <x v="2"/>
    <x v="1"/>
    <x v="0"/>
    <x v="0"/>
    <n v="0.23749999999999999"/>
  </r>
  <r>
    <n v="6251"/>
    <s v="Rhonda Harvey"/>
    <s v="browningjessica@example.net"/>
    <n v="57"/>
    <s v="Female"/>
    <x v="41"/>
    <d v="2021-04-07T00:00:00"/>
    <x v="1"/>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x v="1"/>
    <s v="Against stuff organization both security."/>
    <x v="0"/>
    <s v="Social media"/>
    <d v="2023-06-01T04:33:08"/>
    <d v="2023-06-01T09:49:08"/>
    <x v="1"/>
    <x v="4"/>
    <x v="11"/>
    <x v="1"/>
    <x v="1"/>
    <x v="1"/>
    <n v="0.42499999999999999"/>
  </r>
  <r>
    <n v="6252"/>
    <s v="Travis Smith"/>
    <s v="mortonkathryn@example.net"/>
    <n v="25"/>
    <s v="Female"/>
    <x v="11"/>
    <d v="2021-11-10T00:00:00"/>
    <x v="2"/>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x v="2"/>
    <m/>
    <x v="2"/>
    <s v="Chat"/>
    <m/>
    <m/>
    <x v="0"/>
    <x v="7"/>
    <x v="3"/>
    <x v="0"/>
    <x v="0"/>
    <x v="1"/>
    <n v="0.23125000000000001"/>
  </r>
  <r>
    <n v="6253"/>
    <s v="Michael White"/>
    <s v="juliedillon@example.com"/>
    <n v="28"/>
    <s v="Female"/>
    <x v="17"/>
    <d v="2020-12-15T00:00:00"/>
    <x v="2"/>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x v="1"/>
    <s v="Together general long face it."/>
    <x v="1"/>
    <s v="Email"/>
    <d v="2023-06-01T05:58:12"/>
    <d v="2023-06-01T22:54:12"/>
    <x v="4"/>
    <x v="0"/>
    <x v="10"/>
    <x v="1"/>
    <x v="1"/>
    <x v="1"/>
    <n v="0.78125"/>
  </r>
  <r>
    <n v="6254"/>
    <s v="Eric Ponce"/>
    <s v="andrea57@example.com"/>
    <n v="44"/>
    <s v="Other"/>
    <x v="23"/>
    <d v="2021-05-22T00:00:00"/>
    <x v="0"/>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x v="1"/>
    <s v="Boy home various machine himself radio entire."/>
    <x v="2"/>
    <s v="Phone"/>
    <d v="2023-06-01T02:47:13"/>
    <d v="2023-06-01T10:37:13"/>
    <x v="1"/>
    <x v="0"/>
    <x v="1"/>
    <x v="1"/>
    <x v="1"/>
    <x v="1"/>
    <n v="0.80625000000000002"/>
  </r>
  <r>
    <n v="6255"/>
    <s v="Michelle Woods"/>
    <s v="jonathanperez@example.net"/>
    <n v="20"/>
    <s v="Other"/>
    <x v="24"/>
    <d v="2020-11-05T00:00:00"/>
    <x v="3"/>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x v="2"/>
    <m/>
    <x v="3"/>
    <s v="Social media"/>
    <m/>
    <m/>
    <x v="0"/>
    <x v="1"/>
    <x v="3"/>
    <x v="1"/>
    <x v="0"/>
    <x v="1"/>
    <n v="0.65625"/>
  </r>
  <r>
    <n v="6256"/>
    <s v="Amanda Smith"/>
    <s v="dawngalvan@example.net"/>
    <n v="61"/>
    <s v="Female"/>
    <x v="28"/>
    <d v="2021-07-20T00:00:00"/>
    <x v="2"/>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x v="1"/>
    <s v="Manage professional pattern."/>
    <x v="1"/>
    <s v="Email"/>
    <d v="2023-06-01T18:07:15"/>
    <d v="2023-06-01T21:20:15"/>
    <x v="3"/>
    <x v="7"/>
    <x v="2"/>
    <x v="1"/>
    <x v="1"/>
    <x v="1"/>
    <n v="0.26250000000000001"/>
  </r>
  <r>
    <n v="6257"/>
    <s v="Cody Smith"/>
    <s v="drewsmith@example.org"/>
    <n v="55"/>
    <s v="Male"/>
    <x v="31"/>
    <d v="2020-11-18T00:00:00"/>
    <x v="4"/>
    <s v="Peripheral compatibility"/>
    <s v="I'm having an issue with the {product_purchased}. Please assist. I've checked for software updates, and my {product_purchased} is already running the latest version."/>
    <x v="2"/>
    <m/>
    <x v="3"/>
    <s v="Chat"/>
    <m/>
    <m/>
    <x v="0"/>
    <x v="4"/>
    <x v="3"/>
    <x v="1"/>
    <x v="0"/>
    <x v="1"/>
    <n v="0.41875000000000001"/>
  </r>
  <r>
    <n v="6258"/>
    <s v="Annette Ashley"/>
    <s v="hogandavid@example.org"/>
    <n v="41"/>
    <s v="Male"/>
    <x v="38"/>
    <d v="2020-05-25T00:00:00"/>
    <x v="0"/>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x v="2"/>
    <m/>
    <x v="3"/>
    <s v="Chat"/>
    <m/>
    <m/>
    <x v="0"/>
    <x v="2"/>
    <x v="1"/>
    <x v="1"/>
    <x v="0"/>
    <x v="1"/>
    <n v="0.72499999999999998"/>
  </r>
  <r>
    <n v="6259"/>
    <s v="Kayla Evans"/>
    <s v="bli@example.com"/>
    <n v="46"/>
    <s v="Other"/>
    <x v="4"/>
    <d v="2020-05-10T00:00:00"/>
    <x v="3"/>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x v="2"/>
    <m/>
    <x v="1"/>
    <s v="Email"/>
    <m/>
    <m/>
    <x v="0"/>
    <x v="2"/>
    <x v="1"/>
    <x v="1"/>
    <x v="0"/>
    <x v="1"/>
    <n v="0.72499999999999998"/>
  </r>
  <r>
    <n v="6260"/>
    <s v="Brandon May"/>
    <s v="cookdavid@example.com"/>
    <n v="21"/>
    <s v="Female"/>
    <x v="3"/>
    <d v="2021-12-09T00:00:00"/>
    <x v="1"/>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x v="2"/>
    <m/>
    <x v="0"/>
    <s v="Email"/>
    <m/>
    <m/>
    <x v="0"/>
    <x v="10"/>
    <x v="10"/>
    <x v="0"/>
    <x v="0"/>
    <x v="1"/>
    <n v="0.23749999999999999"/>
  </r>
  <r>
    <n v="6261"/>
    <s v="Richard Ferguson"/>
    <s v="hortonjoshua@example.org"/>
    <n v="19"/>
    <s v="Female"/>
    <x v="18"/>
    <d v="2020-10-01T00:00:00"/>
    <x v="3"/>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x v="1"/>
    <s v="Something rich cause."/>
    <x v="3"/>
    <s v="Phone"/>
    <d v="2023-06-01T22:13:21"/>
    <d v="2023-06-01T15:38:21"/>
    <x v="5"/>
    <x v="1"/>
    <x v="7"/>
    <x v="1"/>
    <x v="1"/>
    <x v="1"/>
    <n v="0.79374999999999996"/>
  </r>
  <r>
    <n v="6262"/>
    <s v="Nicole Scott"/>
    <s v="freemanaaron@example.com"/>
    <n v="70"/>
    <s v="Other"/>
    <x v="17"/>
    <d v="2021-05-22T00:00:00"/>
    <x v="0"/>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x v="1"/>
    <s v="Professor trip do candidate star ball."/>
    <x v="2"/>
    <s v="Social media"/>
    <d v="2023-06-01T14:30:23"/>
    <d v="2023-06-01T01:56:23"/>
    <x v="4"/>
    <x v="6"/>
    <x v="1"/>
    <x v="1"/>
    <x v="1"/>
    <x v="1"/>
    <n v="0.38124999999999998"/>
  </r>
  <r>
    <n v="6263"/>
    <s v="Carrie Greer"/>
    <s v="angela91@example.com"/>
    <n v="19"/>
    <s v="Female"/>
    <x v="1"/>
    <d v="2021-07-17T00:00:00"/>
    <x v="1"/>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x v="1"/>
    <s v="Even sound able expect writer whether."/>
    <x v="0"/>
    <s v="Phone"/>
    <d v="2023-06-01T23:53:24"/>
    <d v="2023-06-01T02:17:24"/>
    <x v="5"/>
    <x v="4"/>
    <x v="2"/>
    <x v="1"/>
    <x v="1"/>
    <x v="1"/>
    <n v="0.43125000000000002"/>
  </r>
  <r>
    <n v="6264"/>
    <s v="Joe Patterson"/>
    <s v="james80@example.org"/>
    <n v="35"/>
    <s v="Male"/>
    <x v="10"/>
    <d v="2021-03-28T00:00:00"/>
    <x v="2"/>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x v="2"/>
    <m/>
    <x v="3"/>
    <s v="Phone"/>
    <m/>
    <m/>
    <x v="0"/>
    <x v="6"/>
    <x v="0"/>
    <x v="1"/>
    <x v="0"/>
    <x v="1"/>
    <n v="0.47499999999999998"/>
  </r>
  <r>
    <n v="6265"/>
    <s v="Devin Hodges"/>
    <s v="carnold@example.org"/>
    <n v="35"/>
    <s v="Male"/>
    <x v="22"/>
    <d v="2021-11-07T00:00:00"/>
    <x v="4"/>
    <s v="Product compatibility"/>
    <s v="I'm having an issue with the {product_purchased}. Please assist. I'm sorry if there is a problem._x000a__x000a_(1528) A/B Testing Service_x000a__x000a_&lt;d=b&gt;(3) (1) Product I've already contacted customer support multiple times, but the issue remains unresolved."/>
    <x v="1"/>
    <s v="Top fight not might respond herself until."/>
    <x v="2"/>
    <s v="Email"/>
    <d v="2023-06-01T08:58:28"/>
    <d v="2023-06-01T17:08:28"/>
    <x v="2"/>
    <x v="5"/>
    <x v="3"/>
    <x v="1"/>
    <x v="1"/>
    <x v="1"/>
    <n v="0.15"/>
  </r>
  <r>
    <n v="6266"/>
    <s v="Daniel Hunt"/>
    <s v="thompsonbrent@example.com"/>
    <n v="64"/>
    <s v="Other"/>
    <x v="15"/>
    <d v="2021-10-05T00:00:00"/>
    <x v="4"/>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x v="0"/>
    <m/>
    <x v="1"/>
    <s v="Phone"/>
    <d v="2023-06-01T07:36:30"/>
    <m/>
    <x v="0"/>
    <x v="1"/>
    <x v="7"/>
    <x v="1"/>
    <x v="0"/>
    <x v="0"/>
    <n v="0.79374999999999996"/>
  </r>
  <r>
    <n v="6267"/>
    <s v="Melissa Kirby"/>
    <s v="marywalker@example.net"/>
    <n v="70"/>
    <s v="Male"/>
    <x v="10"/>
    <d v="2021-08-08T00:00:00"/>
    <x v="4"/>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x v="1"/>
    <s v="Develop ability catch there begin sort."/>
    <x v="2"/>
    <s v="Social media"/>
    <d v="2023-06-01T13:24:31"/>
    <d v="2023-06-01T08:42:31"/>
    <x v="3"/>
    <x v="2"/>
    <x v="5"/>
    <x v="1"/>
    <x v="1"/>
    <x v="1"/>
    <n v="0.64375000000000004"/>
  </r>
  <r>
    <n v="6268"/>
    <s v="Kristy Fernandez"/>
    <s v="hparker@example.com"/>
    <n v="48"/>
    <s v="Male"/>
    <x v="0"/>
    <d v="2020-05-22T00:00:00"/>
    <x v="4"/>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x v="1"/>
    <s v="Executive your friend player."/>
    <x v="1"/>
    <s v="Social media"/>
    <d v="2023-06-01T18:06:33"/>
    <d v="2023-06-01T05:26:33"/>
    <x v="1"/>
    <x v="10"/>
    <x v="1"/>
    <x v="1"/>
    <x v="1"/>
    <x v="1"/>
    <n v="0.24374999999999999"/>
  </r>
  <r>
    <n v="6269"/>
    <s v="Timothy Clark"/>
    <s v="jamesramirez@example.com"/>
    <n v="64"/>
    <s v="Female"/>
    <x v="21"/>
    <d v="2021-09-30T00:00:00"/>
    <x v="4"/>
    <s v="Network problem"/>
    <s v="I'm having an issue with the {product_purchased}. Please assist. {1}&quot; } &quot;name&quot;: &quot;Generic&quot; }_x000a__x000a_(def {product} [com.cg.samsung.gizmo]) { let I've checked for software updates, and my {product_purchased} is already running the latest version."/>
    <x v="2"/>
    <m/>
    <x v="2"/>
    <s v="Social media"/>
    <m/>
    <m/>
    <x v="0"/>
    <x v="4"/>
    <x v="9"/>
    <x v="0"/>
    <x v="0"/>
    <x v="1"/>
    <n v="0.46875"/>
  </r>
  <r>
    <n v="6270"/>
    <s v="Justin Barnett"/>
    <s v="chelsea47@example.org"/>
    <n v="60"/>
    <s v="Male"/>
    <x v="8"/>
    <d v="2020-05-29T00:00:00"/>
    <x v="3"/>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x v="0"/>
    <m/>
    <x v="1"/>
    <s v="Email"/>
    <d v="2023-06-01T15:22:36"/>
    <m/>
    <x v="0"/>
    <x v="7"/>
    <x v="1"/>
    <x v="1"/>
    <x v="0"/>
    <x v="0"/>
    <n v="0.23749999999999999"/>
  </r>
  <r>
    <n v="6271"/>
    <s v="Shane Ball"/>
    <s v="amanda70@example.com"/>
    <n v="54"/>
    <s v="Other"/>
    <x v="23"/>
    <d v="2020-10-18T00:00:00"/>
    <x v="2"/>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x v="2"/>
    <m/>
    <x v="2"/>
    <s v="Social media"/>
    <m/>
    <m/>
    <x v="0"/>
    <x v="2"/>
    <x v="7"/>
    <x v="0"/>
    <x v="0"/>
    <x v="1"/>
    <n v="0.7"/>
  </r>
  <r>
    <n v="6272"/>
    <s v="Nicholas Brown"/>
    <s v="smithmichael@example.org"/>
    <n v="52"/>
    <s v="Male"/>
    <x v="31"/>
    <d v="2020-09-26T00:00:00"/>
    <x v="1"/>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x v="2"/>
    <m/>
    <x v="1"/>
    <s v="Email"/>
    <m/>
    <m/>
    <x v="0"/>
    <x v="8"/>
    <x v="9"/>
    <x v="1"/>
    <x v="0"/>
    <x v="1"/>
    <n v="0.21249999999999999"/>
  </r>
  <r>
    <n v="6273"/>
    <s v="Daniel Sharp"/>
    <s v="dale77@example.com"/>
    <n v="48"/>
    <s v="Other"/>
    <x v="22"/>
    <d v="2021-01-28T00:00:00"/>
    <x v="0"/>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x v="0"/>
    <m/>
    <x v="2"/>
    <s v="Email"/>
    <d v="2023-06-01T04:11:41"/>
    <m/>
    <x v="0"/>
    <x v="0"/>
    <x v="6"/>
    <x v="1"/>
    <x v="0"/>
    <x v="0"/>
    <n v="0.8"/>
  </r>
  <r>
    <n v="6274"/>
    <s v="Lisa Clark"/>
    <s v="wlopez@example.org"/>
    <n v="55"/>
    <s v="Male"/>
    <x v="33"/>
    <d v="2020-08-02T00:00:00"/>
    <x v="2"/>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x v="0"/>
    <m/>
    <x v="2"/>
    <s v="Phone"/>
    <d v="2023-06-01T10:08:43"/>
    <m/>
    <x v="0"/>
    <x v="0"/>
    <x v="5"/>
    <x v="1"/>
    <x v="0"/>
    <x v="0"/>
    <n v="0.89375000000000004"/>
  </r>
  <r>
    <n v="6275"/>
    <s v="Robin Phelps"/>
    <s v="michael34@example.org"/>
    <n v="62"/>
    <s v="Other"/>
    <x v="28"/>
    <d v="2020-11-14T00:00:00"/>
    <x v="1"/>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x v="1"/>
    <s v="Public represent decision name sort well teacher."/>
    <x v="2"/>
    <s v="Social media"/>
    <d v="2023-06-01T06:29:45"/>
    <d v="2023-06-01T19:21:45"/>
    <x v="3"/>
    <x v="6"/>
    <x v="3"/>
    <x v="1"/>
    <x v="1"/>
    <x v="1"/>
    <n v="0.51875000000000004"/>
  </r>
  <r>
    <n v="6276"/>
    <s v="Ashley Roberts"/>
    <s v="ocox@example.org"/>
    <n v="63"/>
    <s v="Female"/>
    <x v="25"/>
    <d v="2020-11-21T00:00:00"/>
    <x v="3"/>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x v="1"/>
    <s v="Image someone kind number rate reflect director debate."/>
    <x v="0"/>
    <s v="Social media"/>
    <d v="2023-06-01T10:23:47"/>
    <d v="2023-06-01T19:20:47"/>
    <x v="2"/>
    <x v="0"/>
    <x v="3"/>
    <x v="1"/>
    <x v="1"/>
    <x v="1"/>
    <n v="0.9375"/>
  </r>
  <r>
    <n v="6277"/>
    <s v="Aaron Carter"/>
    <s v="ycook@example.net"/>
    <n v="68"/>
    <s v="Male"/>
    <x v="37"/>
    <d v="2021-08-05T00:00:00"/>
    <x v="3"/>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x v="2"/>
    <m/>
    <x v="2"/>
    <s v="Social media"/>
    <m/>
    <m/>
    <x v="0"/>
    <x v="0"/>
    <x v="5"/>
    <x v="0"/>
    <x v="0"/>
    <x v="1"/>
    <n v="0.89375000000000004"/>
  </r>
  <r>
    <n v="6278"/>
    <s v="Michael Blanchard"/>
    <s v="lbarker@example.com"/>
    <n v="22"/>
    <s v="Other"/>
    <x v="32"/>
    <d v="2021-12-30T00:00:00"/>
    <x v="1"/>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x v="1"/>
    <s v="Yourself factor open never dinner."/>
    <x v="0"/>
    <s v="Social media"/>
    <d v="2023-06-01T04:59:50"/>
    <d v="2023-06-01T23:30:50"/>
    <x v="5"/>
    <x v="2"/>
    <x v="10"/>
    <x v="1"/>
    <x v="1"/>
    <x v="1"/>
    <n v="0.59375"/>
  </r>
  <r>
    <n v="6279"/>
    <s v="Shannon Perez"/>
    <s v="thomas58@example.org"/>
    <n v="21"/>
    <s v="Female"/>
    <x v="1"/>
    <d v="2020-10-29T00:00:00"/>
    <x v="4"/>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x v="1"/>
    <s v="Friend campaign country rate."/>
    <x v="0"/>
    <s v="Social media"/>
    <d v="2023-06-01T22:47:52"/>
    <d v="2023-06-01T09:12:52"/>
    <x v="1"/>
    <x v="3"/>
    <x v="7"/>
    <x v="1"/>
    <x v="1"/>
    <x v="1"/>
    <n v="0.21249999999999999"/>
  </r>
  <r>
    <n v="6280"/>
    <s v="Scott Day"/>
    <s v="christopherlewis@example.net"/>
    <n v="50"/>
    <s v="Female"/>
    <x v="31"/>
    <d v="2020-10-13T00:00:00"/>
    <x v="0"/>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x v="2"/>
    <m/>
    <x v="1"/>
    <s v="Phone"/>
    <m/>
    <m/>
    <x v="0"/>
    <x v="2"/>
    <x v="7"/>
    <x v="1"/>
    <x v="0"/>
    <x v="1"/>
    <n v="0.7"/>
  </r>
  <r>
    <n v="6281"/>
    <s v="Brian Sanders"/>
    <s v="rtorres@example.com"/>
    <n v="29"/>
    <s v="Female"/>
    <x v="4"/>
    <d v="2020-03-21T00:00:00"/>
    <x v="3"/>
    <s v="Data loss"/>
    <s v="I'm having an issue with the {product_purchased}. Please assist._x000a__x000a_It's on the way out :) I'm worried that the issue might be hardware-related and might require repair or replacement."/>
    <x v="1"/>
    <s v="Base process already road design red reduce set."/>
    <x v="2"/>
    <s v="Email"/>
    <d v="2023-06-01T09:53:54"/>
    <d v="2023-06-01T09:51:54"/>
    <x v="4"/>
    <x v="2"/>
    <x v="0"/>
    <x v="1"/>
    <x v="1"/>
    <x v="1"/>
    <n v="0.64375000000000004"/>
  </r>
  <r>
    <n v="6282"/>
    <s v="Thomas Ortiz"/>
    <s v="saundersjudy@example.net"/>
    <n v="47"/>
    <s v="Male"/>
    <x v="22"/>
    <d v="2021-10-23T00:00:00"/>
    <x v="1"/>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x v="2"/>
    <m/>
    <x v="2"/>
    <s v="Social media"/>
    <m/>
    <m/>
    <x v="0"/>
    <x v="8"/>
    <x v="7"/>
    <x v="0"/>
    <x v="0"/>
    <x v="1"/>
    <n v="0.20624999999999999"/>
  </r>
  <r>
    <n v="6283"/>
    <s v="Jennifer Rodriguez"/>
    <s v="aleonard@example.net"/>
    <n v="40"/>
    <s v="Other"/>
    <x v="41"/>
    <d v="2020-04-25T00:00:00"/>
    <x v="1"/>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x v="1"/>
    <s v="Quality through perhaps election sport drop fact beat."/>
    <x v="0"/>
    <s v="Chat"/>
    <d v="2023-06-01T21:51:56"/>
    <d v="2023-06-01T11:05:56"/>
    <x v="5"/>
    <x v="0"/>
    <x v="11"/>
    <x v="1"/>
    <x v="1"/>
    <x v="1"/>
    <n v="0.875"/>
  </r>
  <r>
    <n v="6284"/>
    <s v="David Moore"/>
    <s v="ryoung@example.com"/>
    <n v="35"/>
    <s v="Male"/>
    <x v="23"/>
    <d v="2020-09-30T00:00:00"/>
    <x v="4"/>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x v="2"/>
    <m/>
    <x v="0"/>
    <s v="Social media"/>
    <m/>
    <m/>
    <x v="0"/>
    <x v="0"/>
    <x v="9"/>
    <x v="0"/>
    <x v="0"/>
    <x v="1"/>
    <n v="0.8"/>
  </r>
  <r>
    <n v="6285"/>
    <s v="Joshua Obrien"/>
    <s v="zcalderon@example.net"/>
    <n v="27"/>
    <s v="Female"/>
    <x v="12"/>
    <d v="2020-08-02T00:00:00"/>
    <x v="4"/>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x v="0"/>
    <m/>
    <x v="1"/>
    <s v="Email"/>
    <d v="2023-06-01T09:38:57"/>
    <m/>
    <x v="0"/>
    <x v="10"/>
    <x v="5"/>
    <x v="1"/>
    <x v="0"/>
    <x v="0"/>
    <n v="0.16875000000000001"/>
  </r>
  <r>
    <n v="6286"/>
    <s v="Andrew Lester"/>
    <s v="wwolf@example.net"/>
    <n v="39"/>
    <s v="Other"/>
    <x v="34"/>
    <d v="2020-04-12T00:00:00"/>
    <x v="4"/>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x v="0"/>
    <m/>
    <x v="0"/>
    <s v="Phone"/>
    <d v="2023-06-01T19:01:59"/>
    <m/>
    <x v="0"/>
    <x v="1"/>
    <x v="11"/>
    <x v="0"/>
    <x v="0"/>
    <x v="0"/>
    <n v="0.65625"/>
  </r>
  <r>
    <n v="6287"/>
    <s v="Dennis Dillon"/>
    <s v="jacqueline50@example.net"/>
    <n v="23"/>
    <s v="Other"/>
    <x v="12"/>
    <d v="2021-10-26T00:00:00"/>
    <x v="3"/>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x v="1"/>
    <s v="Certain three test town seem record administration fact."/>
    <x v="1"/>
    <s v="Social media"/>
    <d v="2023-06-01T05:39:00"/>
    <d v="2023-06-01T17:59:00"/>
    <x v="2"/>
    <x v="2"/>
    <x v="7"/>
    <x v="1"/>
    <x v="1"/>
    <x v="1"/>
    <n v="0.7"/>
  </r>
  <r>
    <n v="6288"/>
    <s v="Isaiah Miller"/>
    <s v="carolyn49@example.org"/>
    <n v="67"/>
    <s v="Other"/>
    <x v="14"/>
    <d v="2020-04-22T00:00:00"/>
    <x v="3"/>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x v="2"/>
    <m/>
    <x v="2"/>
    <s v="Social media"/>
    <m/>
    <m/>
    <x v="0"/>
    <x v="4"/>
    <x v="11"/>
    <x v="0"/>
    <x v="0"/>
    <x v="1"/>
    <n v="0.42499999999999999"/>
  </r>
  <r>
    <n v="6289"/>
    <s v="Jasmine Everett"/>
    <s v="robert58@example.com"/>
    <n v="33"/>
    <s v="Female"/>
    <x v="0"/>
    <d v="2021-07-09T00:00:00"/>
    <x v="2"/>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x v="0"/>
    <m/>
    <x v="3"/>
    <s v="Email"/>
    <d v="2023-06-01T11:46:03"/>
    <m/>
    <x v="0"/>
    <x v="7"/>
    <x v="2"/>
    <x v="1"/>
    <x v="0"/>
    <x v="0"/>
    <n v="0.26250000000000001"/>
  </r>
  <r>
    <n v="6290"/>
    <s v="Billy Neal"/>
    <s v="joseph08@example.com"/>
    <n v="60"/>
    <s v="Female"/>
    <x v="1"/>
    <d v="2020-12-07T00:00:00"/>
    <x v="1"/>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x v="2"/>
    <m/>
    <x v="0"/>
    <s v="Email"/>
    <m/>
    <m/>
    <x v="0"/>
    <x v="9"/>
    <x v="10"/>
    <x v="0"/>
    <x v="0"/>
    <x v="1"/>
    <n v="0.25624999999999998"/>
  </r>
  <r>
    <n v="6291"/>
    <s v="Darlene Armstrong"/>
    <s v="terryjessica@example.net"/>
    <n v="53"/>
    <s v="Male"/>
    <x v="20"/>
    <d v="2021-11-17T00:00:00"/>
    <x v="3"/>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x v="1"/>
    <s v="Media until together baby along."/>
    <x v="1"/>
    <s v="Chat"/>
    <d v="2023-06-01T21:51:05"/>
    <d v="2023-06-01T00:56:05"/>
    <x v="4"/>
    <x v="2"/>
    <x v="3"/>
    <x v="1"/>
    <x v="1"/>
    <x v="1"/>
    <n v="0.6"/>
  </r>
  <r>
    <n v="6292"/>
    <s v="Joseph Smith"/>
    <s v="daniellejohnson@example.net"/>
    <n v="27"/>
    <s v="Male"/>
    <x v="41"/>
    <d v="2020-09-05T00:00:00"/>
    <x v="0"/>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x v="2"/>
    <m/>
    <x v="3"/>
    <s v="Email"/>
    <m/>
    <m/>
    <x v="0"/>
    <x v="0"/>
    <x v="9"/>
    <x v="1"/>
    <x v="0"/>
    <x v="1"/>
    <n v="0.8"/>
  </r>
  <r>
    <n v="6293"/>
    <s v="Christina Wheeler"/>
    <s v="alexanderthomas@example.com"/>
    <n v="48"/>
    <s v="Female"/>
    <x v="40"/>
    <d v="2020-04-16T00:00:00"/>
    <x v="4"/>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x v="1"/>
    <s v="Care nice thus decide."/>
    <x v="2"/>
    <s v="Chat"/>
    <d v="2023-06-01T09:38:08"/>
    <d v="2023-06-01T23:33:08"/>
    <x v="4"/>
    <x v="2"/>
    <x v="11"/>
    <x v="1"/>
    <x v="1"/>
    <x v="1"/>
    <n v="0.65"/>
  </r>
  <r>
    <n v="6294"/>
    <s v="Blake Adams"/>
    <s v="graceprice@example.org"/>
    <n v="66"/>
    <s v="Female"/>
    <x v="15"/>
    <d v="2021-06-09T00:00:00"/>
    <x v="3"/>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x v="1"/>
    <s v="Manager design these participant plan age."/>
    <x v="3"/>
    <s v="Social media"/>
    <d v="2023-06-01T06:24:10"/>
    <d v="2023-06-01T16:13:10"/>
    <x v="2"/>
    <x v="7"/>
    <x v="8"/>
    <x v="1"/>
    <x v="1"/>
    <x v="1"/>
    <n v="0.23125000000000001"/>
  </r>
  <r>
    <n v="6295"/>
    <s v="Lisa Bauer"/>
    <s v="kendramccormick@example.org"/>
    <n v="34"/>
    <s v="Female"/>
    <x v="1"/>
    <d v="2021-02-02T00:00:00"/>
    <x v="2"/>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x v="0"/>
    <m/>
    <x v="0"/>
    <s v="Social media"/>
    <d v="2023-06-01T07:21:12"/>
    <m/>
    <x v="0"/>
    <x v="2"/>
    <x v="4"/>
    <x v="0"/>
    <x v="0"/>
    <x v="0"/>
    <n v="0.6875"/>
  </r>
  <r>
    <n v="6296"/>
    <s v="Patrick Miller IV"/>
    <s v="kimwilliam@example.org"/>
    <n v="57"/>
    <s v="Male"/>
    <x v="11"/>
    <d v="2021-11-16T00:00:00"/>
    <x v="4"/>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x v="2"/>
    <m/>
    <x v="3"/>
    <s v="Chat"/>
    <m/>
    <m/>
    <x v="0"/>
    <x v="2"/>
    <x v="3"/>
    <x v="1"/>
    <x v="0"/>
    <x v="1"/>
    <n v="0.6"/>
  </r>
  <r>
    <n v="6297"/>
    <s v="Janet Johnson"/>
    <s v="jesselewis@example.org"/>
    <n v="61"/>
    <s v="Male"/>
    <x v="28"/>
    <d v="2020-03-31T00:00:00"/>
    <x v="3"/>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x v="1"/>
    <s v="Agree station television son woman third suffer."/>
    <x v="0"/>
    <s v="Email"/>
    <d v="2023-06-01T18:16:15"/>
    <d v="2023-06-01T13:07:15"/>
    <x v="1"/>
    <x v="3"/>
    <x v="0"/>
    <x v="1"/>
    <x v="1"/>
    <x v="1"/>
    <n v="0.2"/>
  </r>
  <r>
    <n v="6298"/>
    <s v="Andrew Martin"/>
    <s v="pchung@example.com"/>
    <n v="56"/>
    <s v="Female"/>
    <x v="22"/>
    <d v="2021-07-06T00:00:00"/>
    <x v="1"/>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x v="2"/>
    <m/>
    <x v="1"/>
    <s v="Social media"/>
    <m/>
    <m/>
    <x v="0"/>
    <x v="0"/>
    <x v="2"/>
    <x v="1"/>
    <x v="0"/>
    <x v="1"/>
    <n v="1.0687500000000001"/>
  </r>
  <r>
    <n v="6299"/>
    <s v="Tiffany Cortez"/>
    <s v="melanie00@example.com"/>
    <n v="27"/>
    <s v="Male"/>
    <x v="36"/>
    <d v="2021-06-08T00:00:00"/>
    <x v="2"/>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x v="0"/>
    <m/>
    <x v="3"/>
    <s v="Email"/>
    <d v="2023-06-01T02:48:17"/>
    <m/>
    <x v="0"/>
    <x v="1"/>
    <x v="8"/>
    <x v="1"/>
    <x v="0"/>
    <x v="0"/>
    <n v="0.64375000000000004"/>
  </r>
  <r>
    <n v="6300"/>
    <s v="Kathleen Glenn"/>
    <s v="watsonryan@example.com"/>
    <n v="34"/>
    <s v="Female"/>
    <x v="8"/>
    <d v="2021-08-02T00:00:00"/>
    <x v="2"/>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x v="1"/>
    <s v="Economy that get without."/>
    <x v="2"/>
    <s v="Chat"/>
    <d v="2023-06-01T22:29:19"/>
    <d v="2023-06-01T13:14:19"/>
    <x v="2"/>
    <x v="2"/>
    <x v="5"/>
    <x v="1"/>
    <x v="1"/>
    <x v="1"/>
    <n v="0.64375000000000004"/>
  </r>
  <r>
    <n v="6301"/>
    <s v="David Anderson"/>
    <s v="swiggins@example.net"/>
    <n v="53"/>
    <s v="Other"/>
    <x v="38"/>
    <d v="2020-04-14T00:00:00"/>
    <x v="1"/>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x v="0"/>
    <m/>
    <x v="3"/>
    <s v="Chat"/>
    <d v="2023-06-01T12:50:21"/>
    <m/>
    <x v="0"/>
    <x v="0"/>
    <x v="11"/>
    <x v="1"/>
    <x v="0"/>
    <x v="0"/>
    <n v="0.875"/>
  </r>
  <r>
    <n v="6302"/>
    <s v="William Hicks"/>
    <s v="owencynthia@example.com"/>
    <n v="59"/>
    <s v="Male"/>
    <x v="5"/>
    <d v="2021-07-18T00:00:00"/>
    <x v="4"/>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x v="0"/>
    <m/>
    <x v="0"/>
    <s v="Phone"/>
    <d v="2023-06-01T17:57:23"/>
    <m/>
    <x v="0"/>
    <x v="0"/>
    <x v="2"/>
    <x v="0"/>
    <x v="0"/>
    <x v="0"/>
    <n v="1.0687500000000001"/>
  </r>
  <r>
    <n v="6303"/>
    <s v="Timothy Curry"/>
    <s v="pbell@example.org"/>
    <n v="40"/>
    <s v="Male"/>
    <x v="26"/>
    <d v="2020-08-29T00:00:00"/>
    <x v="2"/>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x v="2"/>
    <m/>
    <x v="2"/>
    <s v="Email"/>
    <m/>
    <m/>
    <x v="0"/>
    <x v="0"/>
    <x v="5"/>
    <x v="0"/>
    <x v="0"/>
    <x v="1"/>
    <n v="0.89375000000000004"/>
  </r>
  <r>
    <n v="6304"/>
    <s v="Kimberly Long"/>
    <s v="moorerobert@example.org"/>
    <n v="21"/>
    <s v="Male"/>
    <x v="25"/>
    <d v="2021-03-27T00:00:00"/>
    <x v="4"/>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x v="0"/>
    <m/>
    <x v="2"/>
    <s v="Chat"/>
    <d v="2023-06-01T01:23:25"/>
    <m/>
    <x v="0"/>
    <x v="8"/>
    <x v="0"/>
    <x v="1"/>
    <x v="0"/>
    <x v="0"/>
    <n v="0.23749999999999999"/>
  </r>
  <r>
    <n v="6305"/>
    <s v="Kellie Park"/>
    <s v="kenneth73@example.org"/>
    <n v="47"/>
    <s v="Female"/>
    <x v="3"/>
    <d v="2021-02-27T00:00:00"/>
    <x v="3"/>
    <s v="Delivery problem"/>
    <s v="I'm having an issue with the {product_purchased}. Please assist. &quot; I've recently updated the firmware of my {product_purchased}, and the issue started happening afterward. Could it be related to the update?"/>
    <x v="1"/>
    <s v="Assume former tax whether sound available over."/>
    <x v="0"/>
    <s v="Chat"/>
    <d v="2023-06-01T06:35:26"/>
    <d v="2023-06-01T05:48:26"/>
    <x v="5"/>
    <x v="2"/>
    <x v="4"/>
    <x v="1"/>
    <x v="1"/>
    <x v="1"/>
    <n v="0.6875"/>
  </r>
  <r>
    <n v="6306"/>
    <s v="Stephen Clark"/>
    <s v="nhampton@example.net"/>
    <n v="56"/>
    <s v="Female"/>
    <x v="19"/>
    <d v="2020-09-21T00:00:00"/>
    <x v="3"/>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x v="2"/>
    <m/>
    <x v="1"/>
    <s v="Email"/>
    <m/>
    <m/>
    <x v="0"/>
    <x v="2"/>
    <x v="9"/>
    <x v="1"/>
    <x v="0"/>
    <x v="1"/>
    <n v="0.61250000000000004"/>
  </r>
  <r>
    <n v="6307"/>
    <s v="Shannon Bishop"/>
    <s v="christopherchristensen@example.org"/>
    <n v="21"/>
    <s v="Male"/>
    <x v="21"/>
    <d v="2020-07-28T00:00:00"/>
    <x v="1"/>
    <s v="Data loss"/>
    <s v="I'm having an issue with the {product_purchased}. Please assist. Thanks for our troubles. My order has been opened from the US. It would have been fine, but please help me. :P I've tried clearing the cache and data for the {product_purchased} app, but the issue persists."/>
    <x v="0"/>
    <m/>
    <x v="1"/>
    <s v="Email"/>
    <d v="2023-06-01T16:47:29"/>
    <m/>
    <x v="0"/>
    <x v="5"/>
    <x v="2"/>
    <x v="1"/>
    <x v="0"/>
    <x v="0"/>
    <n v="0.25"/>
  </r>
  <r>
    <n v="6308"/>
    <s v="Julie Sanford"/>
    <s v="gedwards@example.org"/>
    <n v="24"/>
    <s v="Female"/>
    <x v="10"/>
    <d v="2020-08-29T00:00:00"/>
    <x v="4"/>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x v="0"/>
    <m/>
    <x v="0"/>
    <s v="Chat"/>
    <d v="2023-06-01T19:28:31"/>
    <m/>
    <x v="0"/>
    <x v="4"/>
    <x v="5"/>
    <x v="0"/>
    <x v="0"/>
    <x v="0"/>
    <n v="0.42499999999999999"/>
  </r>
  <r>
    <n v="6309"/>
    <s v="Joseph Gray"/>
    <s v="williamhill@example.org"/>
    <n v="57"/>
    <s v="Other"/>
    <x v="8"/>
    <d v="2021-09-17T00:00:00"/>
    <x v="2"/>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x v="2"/>
    <m/>
    <x v="0"/>
    <s v="Social media"/>
    <m/>
    <m/>
    <x v="0"/>
    <x v="9"/>
    <x v="9"/>
    <x v="0"/>
    <x v="0"/>
    <x v="1"/>
    <n v="0.19375000000000001"/>
  </r>
  <r>
    <n v="6310"/>
    <s v="Michael Bradley"/>
    <s v="julie87@example.org"/>
    <n v="57"/>
    <s v="Other"/>
    <x v="3"/>
    <d v="2021-09-13T00:00:00"/>
    <x v="1"/>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x v="1"/>
    <s v="Several contain view PM appear exist three before."/>
    <x v="3"/>
    <s v="Social media"/>
    <d v="2023-06-01T14:39:32"/>
    <d v="2023-06-01T14:51:32"/>
    <x v="1"/>
    <x v="0"/>
    <x v="9"/>
    <x v="1"/>
    <x v="1"/>
    <x v="1"/>
    <n v="0.8"/>
  </r>
  <r>
    <n v="6311"/>
    <s v="Susan Warner"/>
    <s v="vchaney@example.org"/>
    <n v="35"/>
    <s v="Male"/>
    <x v="38"/>
    <d v="2020-09-24T00:00:00"/>
    <x v="2"/>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x v="1"/>
    <s v="Compare alone piece main official."/>
    <x v="3"/>
    <s v="Email"/>
    <d v="2023-06-01T16:53:34"/>
    <d v="2023-06-01T02:17:34"/>
    <x v="3"/>
    <x v="2"/>
    <x v="9"/>
    <x v="1"/>
    <x v="1"/>
    <x v="1"/>
    <n v="0.61250000000000004"/>
  </r>
  <r>
    <n v="6312"/>
    <s v="Jonathan Farrell"/>
    <s v="vcole@example.org"/>
    <n v="28"/>
    <s v="Other"/>
    <x v="1"/>
    <d v="2021-06-09T00:00:00"/>
    <x v="4"/>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x v="1"/>
    <s v="Share number need service establish."/>
    <x v="0"/>
    <s v="Chat"/>
    <d v="2023-06-01T11:53:35"/>
    <d v="2023-06-01T23:10:35"/>
    <x v="1"/>
    <x v="8"/>
    <x v="8"/>
    <x v="1"/>
    <x v="1"/>
    <x v="1"/>
    <n v="0.19375000000000001"/>
  </r>
  <r>
    <n v="6313"/>
    <s v="Dorothy Parks"/>
    <s v="danielwalker@example.net"/>
    <n v="64"/>
    <s v="Female"/>
    <x v="22"/>
    <d v="2020-02-29T00:00:00"/>
    <x v="4"/>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x v="0"/>
    <m/>
    <x v="1"/>
    <s v="Phone"/>
    <d v="2023-06-01T08:54:36"/>
    <m/>
    <x v="0"/>
    <x v="6"/>
    <x v="4"/>
    <x v="1"/>
    <x v="0"/>
    <x v="0"/>
    <n v="0.39374999999999999"/>
  </r>
  <r>
    <n v="6314"/>
    <s v="Katherine Coleman"/>
    <s v="taylorjones@example.org"/>
    <n v="62"/>
    <s v="Other"/>
    <x v="34"/>
    <d v="2021-02-16T00:00:00"/>
    <x v="1"/>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x v="2"/>
    <m/>
    <x v="3"/>
    <s v="Chat"/>
    <m/>
    <m/>
    <x v="0"/>
    <x v="1"/>
    <x v="4"/>
    <x v="1"/>
    <x v="0"/>
    <x v="1"/>
    <n v="0.70625000000000004"/>
  </r>
  <r>
    <n v="6315"/>
    <s v="Kevin Norman"/>
    <s v="shelleygates@example.com"/>
    <n v="19"/>
    <s v="Female"/>
    <x v="6"/>
    <d v="2021-07-12T00:00:00"/>
    <x v="1"/>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x v="2"/>
    <m/>
    <x v="2"/>
    <s v="Phone"/>
    <m/>
    <m/>
    <x v="0"/>
    <x v="0"/>
    <x v="2"/>
    <x v="0"/>
    <x v="0"/>
    <x v="1"/>
    <n v="1.0687500000000001"/>
  </r>
  <r>
    <n v="6316"/>
    <s v="Ann Molina"/>
    <s v="fchang@example.com"/>
    <n v="32"/>
    <s v="Other"/>
    <x v="17"/>
    <d v="2021-10-24T00:00:00"/>
    <x v="1"/>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x v="1"/>
    <s v="Effort air decide."/>
    <x v="1"/>
    <s v="Social media"/>
    <d v="2023-06-01T18:24:39"/>
    <d v="2023-06-01T01:49:39"/>
    <x v="5"/>
    <x v="1"/>
    <x v="7"/>
    <x v="1"/>
    <x v="1"/>
    <x v="1"/>
    <n v="0.79374999999999996"/>
  </r>
  <r>
    <n v="6317"/>
    <s v="Amy Norton"/>
    <s v="christinaoliver@example.com"/>
    <n v="54"/>
    <s v="Female"/>
    <x v="31"/>
    <d v="2021-08-09T00:00:00"/>
    <x v="0"/>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x v="0"/>
    <m/>
    <x v="2"/>
    <s v="Email"/>
    <d v="2023-06-01T16:38:41"/>
    <m/>
    <x v="0"/>
    <x v="0"/>
    <x v="5"/>
    <x v="1"/>
    <x v="0"/>
    <x v="0"/>
    <n v="0.89375000000000004"/>
  </r>
  <r>
    <n v="6318"/>
    <s v="Kimberly Rodriguez"/>
    <s v="ashleyponce@example.com"/>
    <n v="23"/>
    <s v="Female"/>
    <x v="18"/>
    <d v="2020-01-31T00:00:00"/>
    <x v="1"/>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x v="0"/>
    <m/>
    <x v="1"/>
    <s v="Email"/>
    <d v="2023-06-01T17:34:41"/>
    <m/>
    <x v="0"/>
    <x v="1"/>
    <x v="6"/>
    <x v="1"/>
    <x v="0"/>
    <x v="0"/>
    <n v="0.79374999999999996"/>
  </r>
  <r>
    <n v="6319"/>
    <s v="Mackenzie Owen"/>
    <s v="nicolematthews@example.com"/>
    <n v="67"/>
    <s v="Male"/>
    <x v="2"/>
    <d v="2021-09-04T00:00:00"/>
    <x v="3"/>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x v="0"/>
    <m/>
    <x v="0"/>
    <s v="Social media"/>
    <d v="2023-06-01T05:35:43"/>
    <m/>
    <x v="0"/>
    <x v="7"/>
    <x v="9"/>
    <x v="0"/>
    <x v="0"/>
    <x v="0"/>
    <n v="0.3"/>
  </r>
  <r>
    <n v="6320"/>
    <s v="Michael Ruiz"/>
    <s v="larsonchristine@example.net"/>
    <n v="32"/>
    <s v="Male"/>
    <x v="29"/>
    <d v="2021-08-18T00:00:00"/>
    <x v="0"/>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x v="0"/>
    <m/>
    <x v="3"/>
    <s v="Email"/>
    <d v="2023-06-01T18:52:45"/>
    <m/>
    <x v="0"/>
    <x v="1"/>
    <x v="5"/>
    <x v="1"/>
    <x v="0"/>
    <x v="0"/>
    <n v="0.625"/>
  </r>
  <r>
    <n v="6321"/>
    <s v="Paula Simon"/>
    <s v="mmontgomery@example.net"/>
    <n v="20"/>
    <s v="Male"/>
    <x v="21"/>
    <d v="2021-12-24T00:00:00"/>
    <x v="4"/>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x v="0"/>
    <m/>
    <x v="2"/>
    <s v="Email"/>
    <d v="2023-06-01T17:06:47"/>
    <m/>
    <x v="0"/>
    <x v="10"/>
    <x v="10"/>
    <x v="1"/>
    <x v="0"/>
    <x v="0"/>
    <n v="0.23749999999999999"/>
  </r>
  <r>
    <n v="6322"/>
    <s v="Scott Davis"/>
    <s v="valeriewinters@example.com"/>
    <n v="59"/>
    <s v="Other"/>
    <x v="17"/>
    <d v="2021-07-09T00:00:00"/>
    <x v="0"/>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x v="2"/>
    <m/>
    <x v="2"/>
    <s v="Phone"/>
    <m/>
    <m/>
    <x v="0"/>
    <x v="0"/>
    <x v="2"/>
    <x v="0"/>
    <x v="0"/>
    <x v="1"/>
    <n v="1.0687500000000001"/>
  </r>
  <r>
    <n v="6323"/>
    <s v="Ryan Curtis"/>
    <s v="ingramchristopher@example.com"/>
    <n v="59"/>
    <s v="Female"/>
    <x v="6"/>
    <d v="2021-08-24T00:00:00"/>
    <x v="1"/>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x v="1"/>
    <s v="Ago cup music can."/>
    <x v="0"/>
    <s v="Chat"/>
    <d v="2023-06-01T14:05:49"/>
    <d v="2023-06-01T06:43:49"/>
    <x v="2"/>
    <x v="1"/>
    <x v="5"/>
    <x v="1"/>
    <x v="1"/>
    <x v="1"/>
    <n v="0.625"/>
  </r>
  <r>
    <n v="6324"/>
    <s v="Robin Vaughn"/>
    <s v="xprince@example.org"/>
    <n v="31"/>
    <s v="Other"/>
    <x v="12"/>
    <d v="2020-04-08T00:00:00"/>
    <x v="2"/>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x v="1"/>
    <s v="Low speech spring vote administration key."/>
    <x v="0"/>
    <s v="Social media"/>
    <d v="2023-06-01T08:11:51"/>
    <d v="2023-06-01T22:58:51"/>
    <x v="4"/>
    <x v="6"/>
    <x v="11"/>
    <x v="1"/>
    <x v="1"/>
    <x v="1"/>
    <n v="0.53125"/>
  </r>
  <r>
    <n v="6325"/>
    <s v="Marco Walker"/>
    <s v="falexander@example.org"/>
    <n v="32"/>
    <s v="Other"/>
    <x v="31"/>
    <d v="2020-02-07T00:00:00"/>
    <x v="1"/>
    <s v="Battery life"/>
    <s v="I'm having an issue with the {product_purchased}. Please assist. Thank you. I'm unable to find the option to perform the desired action in the {product_purchased}. Could you please guide me through the steps?"/>
    <x v="1"/>
    <s v="Lot stay still down address fall start."/>
    <x v="1"/>
    <s v="Social media"/>
    <d v="2023-06-02T00:06:51"/>
    <d v="2023-06-01T02:40:51"/>
    <x v="4"/>
    <x v="2"/>
    <x v="4"/>
    <x v="1"/>
    <x v="1"/>
    <x v="1"/>
    <n v="0.6875"/>
  </r>
  <r>
    <n v="6326"/>
    <s v="Suzanne Potter"/>
    <s v="michaelsmith@example.net"/>
    <n v="62"/>
    <s v="Female"/>
    <x v="1"/>
    <d v="2021-11-14T00:00:00"/>
    <x v="3"/>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x v="0"/>
    <m/>
    <x v="1"/>
    <s v="Email"/>
    <d v="2023-06-01T17:26:52"/>
    <m/>
    <x v="0"/>
    <x v="2"/>
    <x v="3"/>
    <x v="1"/>
    <x v="0"/>
    <x v="0"/>
    <n v="0.6"/>
  </r>
  <r>
    <n v="6327"/>
    <s v="Carl Jones"/>
    <s v="briannaespinoza@example.net"/>
    <n v="51"/>
    <s v="Male"/>
    <x v="24"/>
    <d v="2021-06-14T00:00:00"/>
    <x v="2"/>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x v="2"/>
    <m/>
    <x v="2"/>
    <s v="Chat"/>
    <m/>
    <m/>
    <x v="0"/>
    <x v="6"/>
    <x v="8"/>
    <x v="0"/>
    <x v="0"/>
    <x v="1"/>
    <n v="0.46250000000000002"/>
  </r>
  <r>
    <n v="6328"/>
    <s v="Emily Hardy"/>
    <s v="kmoss@example.net"/>
    <n v="29"/>
    <s v="Female"/>
    <x v="35"/>
    <d v="2020-05-17T00:00:00"/>
    <x v="2"/>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x v="2"/>
    <m/>
    <x v="1"/>
    <s v="Chat"/>
    <m/>
    <m/>
    <x v="0"/>
    <x v="1"/>
    <x v="1"/>
    <x v="1"/>
    <x v="0"/>
    <x v="1"/>
    <n v="0.71875"/>
  </r>
  <r>
    <n v="6329"/>
    <s v="Daniel Diaz"/>
    <s v="matthewpeterson@example.org"/>
    <n v="19"/>
    <s v="Other"/>
    <x v="35"/>
    <d v="2021-07-23T00:00:00"/>
    <x v="4"/>
    <s v="Product compatibility"/>
    <s v="I'm having an issue with the {product_purchased}. Please assist. I've noticed a peculiar error message popping up on my {product_purchased} screen. It says '{error_message}'. What does it mean?"/>
    <x v="1"/>
    <s v="Point interesting natural together."/>
    <x v="1"/>
    <s v="Chat"/>
    <d v="2023-06-01T08:28:56"/>
    <d v="2023-06-01T20:25:56"/>
    <x v="2"/>
    <x v="1"/>
    <x v="2"/>
    <x v="1"/>
    <x v="1"/>
    <x v="1"/>
    <n v="0.65"/>
  </r>
  <r>
    <n v="6330"/>
    <s v="Joshua Valdez"/>
    <s v="johnwilliams@example.com"/>
    <n v="34"/>
    <s v="Male"/>
    <x v="1"/>
    <d v="2021-07-22T00:00:00"/>
    <x v="4"/>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x v="1"/>
    <s v="Really modern bill citizen vote enough."/>
    <x v="0"/>
    <s v="Email"/>
    <d v="2023-06-01T00:24:57"/>
    <d v="2023-06-01T12:53:57"/>
    <x v="1"/>
    <x v="3"/>
    <x v="2"/>
    <x v="1"/>
    <x v="1"/>
    <x v="1"/>
    <n v="0.23749999999999999"/>
  </r>
  <r>
    <n v="6331"/>
    <s v="Bonnie Stone"/>
    <s v="canderson@example.org"/>
    <n v="50"/>
    <s v="Other"/>
    <x v="16"/>
    <d v="2020-12-28T00:00:00"/>
    <x v="4"/>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x v="2"/>
    <m/>
    <x v="3"/>
    <s v="Chat"/>
    <m/>
    <m/>
    <x v="0"/>
    <x v="2"/>
    <x v="10"/>
    <x v="1"/>
    <x v="0"/>
    <x v="1"/>
    <n v="0.59375"/>
  </r>
  <r>
    <n v="6332"/>
    <s v="Eric Green"/>
    <s v="jcarrillo@example.com"/>
    <n v="59"/>
    <s v="Male"/>
    <x v="30"/>
    <d v="2020-09-21T00:00:00"/>
    <x v="1"/>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x v="0"/>
    <m/>
    <x v="3"/>
    <s v="Email"/>
    <d v="2023-06-01T14:04:01"/>
    <m/>
    <x v="0"/>
    <x v="1"/>
    <x v="9"/>
    <x v="1"/>
    <x v="0"/>
    <x v="0"/>
    <n v="0.73124999999999996"/>
  </r>
  <r>
    <n v="6333"/>
    <s v="Brooke Miller"/>
    <s v="jessica71@example.net"/>
    <n v="41"/>
    <s v="Female"/>
    <x v="14"/>
    <d v="2021-11-23T00:00:00"/>
    <x v="0"/>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x v="1"/>
    <s v="Watch might out hundred choose concern happy."/>
    <x v="1"/>
    <s v="Email"/>
    <d v="2023-06-01T09:10:03"/>
    <d v="2023-06-01T00:30:03"/>
    <x v="4"/>
    <x v="1"/>
    <x v="3"/>
    <x v="1"/>
    <x v="1"/>
    <x v="1"/>
    <n v="0.65625"/>
  </r>
  <r>
    <n v="6334"/>
    <s v="Geoffrey Little"/>
    <s v="jesse59@example.com"/>
    <n v="50"/>
    <s v="Male"/>
    <x v="1"/>
    <d v="2020-08-14T00:00:00"/>
    <x v="3"/>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x v="1"/>
    <s v="Board interest stand final large but under."/>
    <x v="3"/>
    <s v="Social media"/>
    <d v="2023-06-01T01:07:04"/>
    <d v="2023-06-01T10:53:04"/>
    <x v="1"/>
    <x v="6"/>
    <x v="5"/>
    <x v="1"/>
    <x v="1"/>
    <x v="1"/>
    <n v="0.41875000000000001"/>
  </r>
  <r>
    <n v="6335"/>
    <s v="Phyllis Mcclain"/>
    <s v="mikechavez@example.com"/>
    <n v="21"/>
    <s v="Female"/>
    <x v="31"/>
    <d v="2021-12-16T00:00:00"/>
    <x v="4"/>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x v="0"/>
    <m/>
    <x v="3"/>
    <s v="Email"/>
    <d v="2023-06-01T04:33:05"/>
    <m/>
    <x v="0"/>
    <x v="9"/>
    <x v="10"/>
    <x v="1"/>
    <x v="0"/>
    <x v="0"/>
    <n v="0.25624999999999998"/>
  </r>
  <r>
    <n v="6336"/>
    <s v="Daniel Jones"/>
    <s v="bmiller@example.org"/>
    <n v="52"/>
    <s v="Female"/>
    <x v="2"/>
    <d v="2020-10-21T00:00:00"/>
    <x v="1"/>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x v="1"/>
    <s v="Ability staff majority now consider part college."/>
    <x v="2"/>
    <s v="Chat"/>
    <d v="2023-06-01T03:25:07"/>
    <d v="2023-06-01T02:23:07"/>
    <x v="4"/>
    <x v="1"/>
    <x v="7"/>
    <x v="1"/>
    <x v="1"/>
    <x v="1"/>
    <n v="0.79374999999999996"/>
  </r>
  <r>
    <n v="6337"/>
    <s v="Christopher Choi"/>
    <s v="hernandezolivia@example.net"/>
    <n v="38"/>
    <s v="Other"/>
    <x v="5"/>
    <d v="2020-06-03T00:00:00"/>
    <x v="2"/>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x v="1"/>
    <s v="Consider beat enjoy once purpose tell sea phone."/>
    <x v="0"/>
    <s v="Social media"/>
    <d v="2023-06-01T05:38:07"/>
    <d v="2023-06-01T23:35:07"/>
    <x v="2"/>
    <x v="0"/>
    <x v="8"/>
    <x v="1"/>
    <x v="1"/>
    <x v="1"/>
    <n v="0.84375"/>
  </r>
  <r>
    <n v="6338"/>
    <s v="Erin Stewart"/>
    <s v="jmassey@example.org"/>
    <n v="38"/>
    <s v="Female"/>
    <x v="5"/>
    <d v="2020-05-17T00:00:00"/>
    <x v="4"/>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x v="1"/>
    <s v="Particularly particular east."/>
    <x v="0"/>
    <s v="Email"/>
    <d v="2023-06-01T09:38:09"/>
    <d v="2023-06-01T15:04:09"/>
    <x v="2"/>
    <x v="2"/>
    <x v="1"/>
    <x v="1"/>
    <x v="1"/>
    <x v="1"/>
    <n v="0.72499999999999998"/>
  </r>
  <r>
    <n v="6339"/>
    <s v="Jennifer Davis"/>
    <s v="charlene66@example.net"/>
    <n v="59"/>
    <s v="Female"/>
    <x v="38"/>
    <d v="2021-04-03T00:00:00"/>
    <x v="4"/>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x v="2"/>
    <m/>
    <x v="3"/>
    <s v="Social media"/>
    <m/>
    <m/>
    <x v="0"/>
    <x v="3"/>
    <x v="11"/>
    <x v="1"/>
    <x v="0"/>
    <x v="1"/>
    <n v="0.24374999999999999"/>
  </r>
  <r>
    <n v="6340"/>
    <s v="Jenny Romero"/>
    <s v="eugene25@example.org"/>
    <n v="51"/>
    <s v="Other"/>
    <x v="1"/>
    <d v="2020-03-22T00:00:00"/>
    <x v="0"/>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x v="0"/>
    <m/>
    <x v="0"/>
    <s v="Chat"/>
    <d v="2023-06-01T17:09:12"/>
    <m/>
    <x v="0"/>
    <x v="1"/>
    <x v="0"/>
    <x v="0"/>
    <x v="0"/>
    <x v="0"/>
    <n v="0.63124999999999998"/>
  </r>
  <r>
    <n v="6341"/>
    <s v="Alexandra Robinson"/>
    <s v="bethanystark@example.org"/>
    <n v="36"/>
    <s v="Male"/>
    <x v="5"/>
    <d v="2020-12-20T00:00:00"/>
    <x v="2"/>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x v="0"/>
    <m/>
    <x v="0"/>
    <s v="Social media"/>
    <d v="2023-06-01T22:42:14"/>
    <m/>
    <x v="0"/>
    <x v="2"/>
    <x v="10"/>
    <x v="0"/>
    <x v="0"/>
    <x v="0"/>
    <n v="0.59375"/>
  </r>
  <r>
    <n v="6342"/>
    <s v="Brenda Garcia"/>
    <s v="ywilson@example.net"/>
    <n v="30"/>
    <s v="Other"/>
    <x v="39"/>
    <d v="2020-05-12T00:00:00"/>
    <x v="4"/>
    <s v="Peripheral compatibility"/>
    <s v="I'm having an issue with the {product_purchased}. Please assist. â€” Sinead O'Connor (@sineadod) August 8, 2016_x000a__x000a_&quot;Thank you for coming by,&quot; Taylor said. &quot;A lot of I'm worried that the issue might be hardware-related and might require repair or replacement."/>
    <x v="1"/>
    <s v="Trial true look phone Mrs stand."/>
    <x v="3"/>
    <s v="Email"/>
    <d v="2023-06-01T11:17:15"/>
    <d v="2023-06-01T16:58:15"/>
    <x v="2"/>
    <x v="6"/>
    <x v="1"/>
    <x v="1"/>
    <x v="1"/>
    <x v="1"/>
    <n v="0.38124999999999998"/>
  </r>
  <r>
    <n v="6343"/>
    <s v="Ryan Gonzalez"/>
    <s v="jenniferwilson@example.com"/>
    <n v="53"/>
    <s v="Female"/>
    <x v="20"/>
    <d v="2020-01-17T00:00:00"/>
    <x v="4"/>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x v="1"/>
    <s v="Six thus certainly attention."/>
    <x v="3"/>
    <s v="Email"/>
    <d v="2023-06-01T01:46:17"/>
    <d v="2023-06-01T12:32:17"/>
    <x v="5"/>
    <x v="7"/>
    <x v="6"/>
    <x v="1"/>
    <x v="1"/>
    <x v="1"/>
    <n v="0.29375000000000001"/>
  </r>
  <r>
    <n v="6344"/>
    <s v="Shawn Silva"/>
    <s v="bjohnson@example.org"/>
    <n v="24"/>
    <s v="Female"/>
    <x v="22"/>
    <d v="2021-01-01T00:00:00"/>
    <x v="0"/>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x v="0"/>
    <m/>
    <x v="1"/>
    <s v="Chat"/>
    <d v="2023-06-01T04:45:19"/>
    <m/>
    <x v="0"/>
    <x v="7"/>
    <x v="6"/>
    <x v="1"/>
    <x v="0"/>
    <x v="0"/>
    <n v="0.29375000000000001"/>
  </r>
  <r>
    <n v="6345"/>
    <s v="Chad Jackson"/>
    <s v="dianaking@example.org"/>
    <n v="27"/>
    <s v="Other"/>
    <x v="6"/>
    <d v="2021-10-04T00:00:00"/>
    <x v="0"/>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x v="1"/>
    <s v="Happen despite war evidence situation."/>
    <x v="3"/>
    <s v="Phone"/>
    <d v="2023-06-01T10:17:21"/>
    <d v="2023-06-01T13:26:21"/>
    <x v="1"/>
    <x v="2"/>
    <x v="7"/>
    <x v="1"/>
    <x v="1"/>
    <x v="1"/>
    <n v="0.7"/>
  </r>
  <r>
    <n v="6346"/>
    <s v="Christina Leonard"/>
    <s v="carterjessica@example.org"/>
    <n v="59"/>
    <s v="Other"/>
    <x v="40"/>
    <d v="2021-10-25T00:00:00"/>
    <x v="3"/>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x v="0"/>
    <m/>
    <x v="3"/>
    <s v="Chat"/>
    <d v="2023-06-01T22:03:22"/>
    <m/>
    <x v="0"/>
    <x v="0"/>
    <x v="7"/>
    <x v="1"/>
    <x v="0"/>
    <x v="0"/>
    <n v="0.83750000000000002"/>
  </r>
  <r>
    <n v="6347"/>
    <s v="William Williams"/>
    <s v="amber90@example.com"/>
    <n v="35"/>
    <s v="Female"/>
    <x v="12"/>
    <d v="2021-02-19T00:00:00"/>
    <x v="3"/>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x v="2"/>
    <m/>
    <x v="0"/>
    <s v="Phone"/>
    <m/>
    <m/>
    <x v="0"/>
    <x v="4"/>
    <x v="4"/>
    <x v="0"/>
    <x v="0"/>
    <x v="1"/>
    <n v="0.47499999999999998"/>
  </r>
  <r>
    <n v="6348"/>
    <s v="Caleb Thompson"/>
    <s v="tnguyen@example.com"/>
    <n v="62"/>
    <s v="Female"/>
    <x v="31"/>
    <d v="2021-05-15T00:00:00"/>
    <x v="1"/>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x v="1"/>
    <s v="Field vote especially air."/>
    <x v="1"/>
    <s v="Email"/>
    <d v="2023-06-01T16:45:25"/>
    <d v="2023-06-01T15:27:25"/>
    <x v="2"/>
    <x v="6"/>
    <x v="1"/>
    <x v="1"/>
    <x v="1"/>
    <x v="1"/>
    <n v="0.38124999999999998"/>
  </r>
  <r>
    <n v="6349"/>
    <s v="Kevin Jacobson"/>
    <s v="hernandezadam@example.com"/>
    <n v="42"/>
    <s v="Male"/>
    <x v="5"/>
    <d v="2020-04-04T00:00:00"/>
    <x v="3"/>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x v="2"/>
    <m/>
    <x v="2"/>
    <s v="Chat"/>
    <m/>
    <m/>
    <x v="0"/>
    <x v="0"/>
    <x v="11"/>
    <x v="0"/>
    <x v="0"/>
    <x v="1"/>
    <n v="0.875"/>
  </r>
  <r>
    <n v="6350"/>
    <s v="Todd Bonilla"/>
    <s v="frenchroger@example.net"/>
    <n v="29"/>
    <s v="Male"/>
    <x v="3"/>
    <d v="2021-12-29T00:00:00"/>
    <x v="0"/>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x v="1"/>
    <s v="By citizen team for high turn nearly smile."/>
    <x v="2"/>
    <s v="Chat"/>
    <d v="2023-06-01T15:15:28"/>
    <d v="2023-06-01T19:11:28"/>
    <x v="4"/>
    <x v="10"/>
    <x v="10"/>
    <x v="1"/>
    <x v="1"/>
    <x v="1"/>
    <n v="0.23749999999999999"/>
  </r>
  <r>
    <n v="6351"/>
    <s v="Brian Waters"/>
    <s v="bridgeszachary@example.net"/>
    <n v="51"/>
    <s v="Female"/>
    <x v="23"/>
    <d v="2020-06-14T00:00:00"/>
    <x v="2"/>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x v="0"/>
    <m/>
    <x v="3"/>
    <s v="Email"/>
    <d v="2023-06-01T16:24:29"/>
    <m/>
    <x v="0"/>
    <x v="3"/>
    <x v="8"/>
    <x v="1"/>
    <x v="0"/>
    <x v="0"/>
    <n v="0.19375000000000001"/>
  </r>
  <r>
    <n v="6352"/>
    <s v="Thomas Bennett"/>
    <s v="ievans@example.org"/>
    <n v="53"/>
    <s v="Female"/>
    <x v="16"/>
    <d v="2020-12-15T00:00:00"/>
    <x v="4"/>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x v="1"/>
    <s v="High group particular difficult thank."/>
    <x v="0"/>
    <s v="Chat"/>
    <d v="2023-06-01T03:45:30"/>
    <d v="2023-06-01T18:58:30"/>
    <x v="2"/>
    <x v="8"/>
    <x v="10"/>
    <x v="1"/>
    <x v="1"/>
    <x v="1"/>
    <n v="0.21249999999999999"/>
  </r>
  <r>
    <n v="6353"/>
    <s v="Travis Johnson"/>
    <s v="ubrewer@example.com"/>
    <n v="48"/>
    <s v="Male"/>
    <x v="12"/>
    <d v="2021-03-03T00:00:00"/>
    <x v="4"/>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x v="2"/>
    <m/>
    <x v="1"/>
    <s v="Phone"/>
    <m/>
    <m/>
    <x v="0"/>
    <x v="0"/>
    <x v="0"/>
    <x v="1"/>
    <x v="0"/>
    <x v="1"/>
    <n v="0.76875000000000004"/>
  </r>
  <r>
    <n v="6354"/>
    <s v="David Conner PhD"/>
    <s v="emilyobrien@example.org"/>
    <n v="63"/>
    <s v="Male"/>
    <x v="15"/>
    <d v="2021-06-09T00:00:00"/>
    <x v="1"/>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x v="0"/>
    <m/>
    <x v="3"/>
    <s v="Email"/>
    <d v="2023-06-01T10:29:34"/>
    <m/>
    <x v="0"/>
    <x v="1"/>
    <x v="8"/>
    <x v="1"/>
    <x v="0"/>
    <x v="0"/>
    <n v="0.64375000000000004"/>
  </r>
  <r>
    <n v="6355"/>
    <s v="Victoria Johnson"/>
    <s v="ewalker@example.org"/>
    <n v="28"/>
    <s v="Other"/>
    <x v="12"/>
    <d v="2020-03-08T00:00:00"/>
    <x v="1"/>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x v="1"/>
    <s v="Fill option common bill."/>
    <x v="3"/>
    <s v="Phone"/>
    <d v="2023-06-01T21:01:35"/>
    <d v="2023-06-01T17:10:35"/>
    <x v="5"/>
    <x v="1"/>
    <x v="0"/>
    <x v="1"/>
    <x v="1"/>
    <x v="1"/>
    <n v="0.63124999999999998"/>
  </r>
  <r>
    <n v="6356"/>
    <s v="Robert Moore"/>
    <s v="pburton@example.org"/>
    <n v="34"/>
    <s v="Other"/>
    <x v="34"/>
    <d v="2020-05-08T00:00:00"/>
    <x v="1"/>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x v="0"/>
    <m/>
    <x v="0"/>
    <s v="Phone"/>
    <d v="2023-06-01T22:58:37"/>
    <m/>
    <x v="0"/>
    <x v="8"/>
    <x v="1"/>
    <x v="0"/>
    <x v="0"/>
    <x v="0"/>
    <n v="0.20624999999999999"/>
  </r>
  <r>
    <n v="6357"/>
    <s v="Kelly Turner DDS"/>
    <s v="fwilson@example.com"/>
    <n v="24"/>
    <s v="Male"/>
    <x v="11"/>
    <d v="2020-04-04T00:00:00"/>
    <x v="4"/>
    <s v="Product compatibility"/>
    <s v="I'm having an issue with the {product_purchased}. Please assist._x000a__x000a_This product was last updated at 17:58:58 by Paul from New Jersey I've checked for software updates, and my {product_purchased} is already running the latest version."/>
    <x v="2"/>
    <m/>
    <x v="2"/>
    <s v="Email"/>
    <m/>
    <m/>
    <x v="0"/>
    <x v="1"/>
    <x v="11"/>
    <x v="0"/>
    <x v="0"/>
    <x v="1"/>
    <n v="0.65625"/>
  </r>
  <r>
    <n v="6358"/>
    <s v="Ashley Neal"/>
    <s v="taylor05@example.com"/>
    <n v="68"/>
    <s v="Other"/>
    <x v="31"/>
    <d v="2020-05-27T00:00:00"/>
    <x v="1"/>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x v="0"/>
    <m/>
    <x v="2"/>
    <s v="Phone"/>
    <d v="2023-06-01T01:02:39"/>
    <m/>
    <x v="0"/>
    <x v="7"/>
    <x v="1"/>
    <x v="1"/>
    <x v="0"/>
    <x v="0"/>
    <n v="0.23749999999999999"/>
  </r>
  <r>
    <n v="6359"/>
    <s v="Mary Collins"/>
    <s v="sday@example.org"/>
    <n v="68"/>
    <s v="Other"/>
    <x v="41"/>
    <d v="2020-05-11T00:00:00"/>
    <x v="4"/>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x v="2"/>
    <m/>
    <x v="2"/>
    <s v="Email"/>
    <m/>
    <m/>
    <x v="0"/>
    <x v="4"/>
    <x v="1"/>
    <x v="0"/>
    <x v="0"/>
    <x v="1"/>
    <n v="0.36875000000000002"/>
  </r>
  <r>
    <n v="6360"/>
    <s v="Barbara Carrillo"/>
    <s v="douglas50@example.org"/>
    <n v="24"/>
    <s v="Male"/>
    <x v="38"/>
    <d v="2021-10-06T00:00:00"/>
    <x v="3"/>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x v="0"/>
    <m/>
    <x v="3"/>
    <s v="Email"/>
    <d v="2023-06-01T00:33:42"/>
    <m/>
    <x v="0"/>
    <x v="4"/>
    <x v="7"/>
    <x v="1"/>
    <x v="0"/>
    <x v="0"/>
    <n v="0.48125000000000001"/>
  </r>
  <r>
    <n v="6361"/>
    <s v="Lori Cruz"/>
    <s v="mooreaustin@example.org"/>
    <n v="47"/>
    <s v="Male"/>
    <x v="40"/>
    <d v="2020-08-16T00:00:00"/>
    <x v="0"/>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x v="2"/>
    <m/>
    <x v="2"/>
    <s v="Phone"/>
    <m/>
    <m/>
    <x v="0"/>
    <x v="0"/>
    <x v="5"/>
    <x v="0"/>
    <x v="0"/>
    <x v="1"/>
    <n v="0.89375000000000004"/>
  </r>
  <r>
    <n v="6362"/>
    <s v="Theresa Holt"/>
    <s v="zdavis@example.org"/>
    <n v="33"/>
    <s v="Male"/>
    <x v="19"/>
    <d v="2021-02-16T00:00:00"/>
    <x v="0"/>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x v="2"/>
    <m/>
    <x v="0"/>
    <s v="Email"/>
    <m/>
    <m/>
    <x v="0"/>
    <x v="1"/>
    <x v="4"/>
    <x v="0"/>
    <x v="0"/>
    <x v="1"/>
    <n v="0.70625000000000004"/>
  </r>
  <r>
    <n v="6363"/>
    <s v="Reginald Rodriguez"/>
    <s v="shannonmueller@example.net"/>
    <n v="22"/>
    <s v="Male"/>
    <x v="25"/>
    <d v="2021-03-27T00:00:00"/>
    <x v="0"/>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x v="1"/>
    <s v="Two whole foot a grow provide ground."/>
    <x v="3"/>
    <s v="Chat"/>
    <d v="2023-06-01T04:50:46"/>
    <d v="2023-06-01T09:10:46"/>
    <x v="1"/>
    <x v="2"/>
    <x v="0"/>
    <x v="1"/>
    <x v="1"/>
    <x v="1"/>
    <n v="0.64375000000000004"/>
  </r>
  <r>
    <n v="6364"/>
    <s v="Kimberly Johnson"/>
    <s v="freemanmax@example.org"/>
    <n v="18"/>
    <s v="Female"/>
    <x v="18"/>
    <d v="2021-06-26T00:00:00"/>
    <x v="1"/>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x v="1"/>
    <s v="Who research run unit without yes."/>
    <x v="3"/>
    <s v="Email"/>
    <d v="2023-06-01T04:12:48"/>
    <d v="2023-06-01T08:13:48"/>
    <x v="5"/>
    <x v="4"/>
    <x v="8"/>
    <x v="1"/>
    <x v="1"/>
    <x v="1"/>
    <n v="0.36249999999999999"/>
  </r>
  <r>
    <n v="6365"/>
    <s v="Melissa Smith"/>
    <s v="jessica31@example.net"/>
    <n v="56"/>
    <s v="Male"/>
    <x v="27"/>
    <d v="2021-09-17T00:00:00"/>
    <x v="0"/>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x v="2"/>
    <m/>
    <x v="2"/>
    <s v="Phone"/>
    <m/>
    <m/>
    <x v="0"/>
    <x v="6"/>
    <x v="9"/>
    <x v="0"/>
    <x v="0"/>
    <x v="1"/>
    <n v="0.4"/>
  </r>
  <r>
    <n v="6366"/>
    <s v="Cindy Huynh"/>
    <s v="timothyjohnson@example.com"/>
    <n v="22"/>
    <s v="Female"/>
    <x v="30"/>
    <d v="2020-10-02T00:00:00"/>
    <x v="1"/>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x v="1"/>
    <s v="Student maintain season mention cup relationship could like."/>
    <x v="0"/>
    <s v="Chat"/>
    <d v="2023-06-01T18:54:51"/>
    <d v="2023-06-01T20:51:51"/>
    <x v="5"/>
    <x v="0"/>
    <x v="7"/>
    <x v="1"/>
    <x v="1"/>
    <x v="1"/>
    <n v="0.83750000000000002"/>
  </r>
  <r>
    <n v="6367"/>
    <s v="Jeremy Vincent"/>
    <s v="samuelvazquez@example.com"/>
    <n v="58"/>
    <s v="Other"/>
    <x v="22"/>
    <d v="2020-01-23T00:00:00"/>
    <x v="3"/>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x v="2"/>
    <m/>
    <x v="1"/>
    <s v="Email"/>
    <m/>
    <m/>
    <x v="0"/>
    <x v="2"/>
    <x v="6"/>
    <x v="1"/>
    <x v="0"/>
    <x v="1"/>
    <n v="0.73124999999999996"/>
  </r>
  <r>
    <n v="6368"/>
    <s v="Christine Brown"/>
    <s v="torressandra@example.com"/>
    <n v="55"/>
    <s v="Other"/>
    <x v="35"/>
    <d v="2021-10-03T00:00:00"/>
    <x v="3"/>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x v="1"/>
    <s v="Fish out usually you."/>
    <x v="2"/>
    <s v="Chat"/>
    <d v="2023-06-01T05:27:55"/>
    <d v="2023-06-01T01:47:55"/>
    <x v="2"/>
    <x v="2"/>
    <x v="7"/>
    <x v="1"/>
    <x v="1"/>
    <x v="1"/>
    <n v="0.7"/>
  </r>
  <r>
    <n v="6369"/>
    <s v="Taylor Cohen"/>
    <s v="diazjohn@example.com"/>
    <n v="43"/>
    <s v="Female"/>
    <x v="40"/>
    <d v="2021-09-26T00:00:00"/>
    <x v="4"/>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x v="0"/>
    <m/>
    <x v="2"/>
    <s v="Email"/>
    <d v="2023-06-01T22:02:56"/>
    <m/>
    <x v="0"/>
    <x v="7"/>
    <x v="9"/>
    <x v="1"/>
    <x v="0"/>
    <x v="0"/>
    <n v="0.3"/>
  </r>
  <r>
    <n v="6370"/>
    <s v="Jason Kelly"/>
    <s v="newmancheryl@example.com"/>
    <n v="64"/>
    <s v="Other"/>
    <x v="30"/>
    <d v="2020-04-28T00:00:00"/>
    <x v="3"/>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x v="1"/>
    <s v="Man pay behavior them could end foreign center."/>
    <x v="3"/>
    <s v="Email"/>
    <d v="2023-06-01T21:09:58"/>
    <d v="2023-06-01T05:34:58"/>
    <x v="4"/>
    <x v="2"/>
    <x v="11"/>
    <x v="1"/>
    <x v="1"/>
    <x v="1"/>
    <n v="0.65"/>
  </r>
  <r>
    <n v="6371"/>
    <s v="Jennifer Leon"/>
    <s v="dowens@example.net"/>
    <n v="21"/>
    <s v="Other"/>
    <x v="6"/>
    <d v="2021-12-25T00:00:00"/>
    <x v="1"/>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x v="1"/>
    <s v="Prove baby success."/>
    <x v="2"/>
    <s v="Chat"/>
    <d v="2023-06-01T06:37:00"/>
    <d v="2023-06-01T07:35:00"/>
    <x v="3"/>
    <x v="7"/>
    <x v="10"/>
    <x v="1"/>
    <x v="1"/>
    <x v="1"/>
    <n v="0.23125000000000001"/>
  </r>
  <r>
    <n v="6372"/>
    <s v="Beverly Rivera"/>
    <s v="xellis@example.com"/>
    <n v="40"/>
    <s v="Male"/>
    <x v="24"/>
    <d v="2020-11-24T00:00:00"/>
    <x v="3"/>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x v="0"/>
    <m/>
    <x v="3"/>
    <s v="Social media"/>
    <d v="2023-06-01T10:29:01"/>
    <m/>
    <x v="0"/>
    <x v="5"/>
    <x v="3"/>
    <x v="1"/>
    <x v="0"/>
    <x v="0"/>
    <n v="0.15"/>
  </r>
  <r>
    <n v="6373"/>
    <s v="Caleb Romero"/>
    <s v="michaeldodson@example.org"/>
    <n v="20"/>
    <s v="Female"/>
    <x v="9"/>
    <d v="2021-01-14T00:00:00"/>
    <x v="2"/>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x v="2"/>
    <m/>
    <x v="1"/>
    <s v="Email"/>
    <m/>
    <m/>
    <x v="0"/>
    <x v="3"/>
    <x v="6"/>
    <x v="1"/>
    <x v="0"/>
    <x v="1"/>
    <n v="0.27500000000000002"/>
  </r>
  <r>
    <n v="6374"/>
    <s v="Jonathan Williams"/>
    <s v="kristy93@example.com"/>
    <n v="54"/>
    <s v="Other"/>
    <x v="41"/>
    <d v="2020-01-21T00:00:00"/>
    <x v="1"/>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x v="2"/>
    <m/>
    <x v="3"/>
    <s v="Phone"/>
    <m/>
    <m/>
    <x v="0"/>
    <x v="1"/>
    <x v="6"/>
    <x v="1"/>
    <x v="0"/>
    <x v="1"/>
    <n v="0.79374999999999996"/>
  </r>
  <r>
    <n v="6375"/>
    <s v="Robert Gonzalez"/>
    <s v="bennettbrittany@example.net"/>
    <n v="58"/>
    <s v="Other"/>
    <x v="31"/>
    <d v="2020-09-17T00:00:00"/>
    <x v="3"/>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x v="1"/>
    <s v="Give base current put agent several lot."/>
    <x v="0"/>
    <s v="Email"/>
    <d v="2023-06-01T21:42:05"/>
    <d v="2023-06-01T00:57:05"/>
    <x v="1"/>
    <x v="0"/>
    <x v="9"/>
    <x v="1"/>
    <x v="1"/>
    <x v="1"/>
    <n v="0.8"/>
  </r>
  <r>
    <n v="6376"/>
    <s v="Jodi Miller"/>
    <s v="amberrios@example.org"/>
    <n v="21"/>
    <s v="Female"/>
    <x v="16"/>
    <d v="2021-06-28T00:00:00"/>
    <x v="4"/>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x v="1"/>
    <s v="Also follow focus ground."/>
    <x v="0"/>
    <s v="Social media"/>
    <d v="2023-06-01T18:16:07"/>
    <d v="2023-06-01T19:47:07"/>
    <x v="5"/>
    <x v="1"/>
    <x v="8"/>
    <x v="1"/>
    <x v="1"/>
    <x v="1"/>
    <n v="0.64375000000000004"/>
  </r>
  <r>
    <n v="6377"/>
    <s v="John Campbell"/>
    <s v="robin48@example.com"/>
    <n v="28"/>
    <s v="Male"/>
    <x v="6"/>
    <d v="2020-09-01T00:00:00"/>
    <x v="3"/>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x v="2"/>
    <m/>
    <x v="2"/>
    <s v="Phone"/>
    <m/>
    <m/>
    <x v="0"/>
    <x v="10"/>
    <x v="9"/>
    <x v="0"/>
    <x v="0"/>
    <x v="1"/>
    <n v="0.22500000000000001"/>
  </r>
  <r>
    <n v="6378"/>
    <s v="Paula Johnson"/>
    <s v="qharvey@example.net"/>
    <n v="33"/>
    <s v="Female"/>
    <x v="6"/>
    <d v="2021-02-16T00:00:00"/>
    <x v="0"/>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x v="2"/>
    <m/>
    <x v="1"/>
    <s v="Chat"/>
    <m/>
    <m/>
    <x v="0"/>
    <x v="3"/>
    <x v="4"/>
    <x v="1"/>
    <x v="0"/>
    <x v="1"/>
    <n v="0.22500000000000001"/>
  </r>
  <r>
    <n v="6379"/>
    <s v="Diamond Smith"/>
    <s v="jason84@example.com"/>
    <n v="37"/>
    <s v="Male"/>
    <x v="20"/>
    <d v="2020-01-03T00:00:00"/>
    <x v="0"/>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x v="2"/>
    <m/>
    <x v="1"/>
    <s v="Phone"/>
    <m/>
    <m/>
    <x v="0"/>
    <x v="2"/>
    <x v="6"/>
    <x v="1"/>
    <x v="0"/>
    <x v="1"/>
    <n v="0.73124999999999996"/>
  </r>
  <r>
    <n v="6380"/>
    <s v="Casey Brown"/>
    <s v="ronaldknapp@example.org"/>
    <n v="52"/>
    <s v="Other"/>
    <x v="0"/>
    <d v="2020-04-01T00:00:00"/>
    <x v="3"/>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x v="1"/>
    <s v="Do number different only."/>
    <x v="1"/>
    <s v="Social media"/>
    <d v="2023-06-01T16:51:12"/>
    <d v="2023-06-01T02:11:12"/>
    <x v="5"/>
    <x v="6"/>
    <x v="11"/>
    <x v="1"/>
    <x v="1"/>
    <x v="1"/>
    <n v="0.53125"/>
  </r>
  <r>
    <n v="6381"/>
    <s v="Miss Lori Hernandez"/>
    <s v="crosbyvanessa@example.org"/>
    <n v="19"/>
    <s v="Male"/>
    <x v="34"/>
    <d v="2021-03-05T00:00:00"/>
    <x v="3"/>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x v="1"/>
    <s v="My write eight director."/>
    <x v="0"/>
    <s v="Phone"/>
    <d v="2023-06-01T11:16:13"/>
    <d v="2023-06-01T21:17:13"/>
    <x v="1"/>
    <x v="6"/>
    <x v="0"/>
    <x v="1"/>
    <x v="1"/>
    <x v="1"/>
    <n v="0.47499999999999998"/>
  </r>
  <r>
    <n v="6382"/>
    <s v="Kristina Liu"/>
    <s v="nharper@example.net"/>
    <n v="63"/>
    <s v="Female"/>
    <x v="32"/>
    <d v="2021-03-22T00:00:00"/>
    <x v="4"/>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x v="1"/>
    <s v="Accept different nature far."/>
    <x v="2"/>
    <s v="Social media"/>
    <d v="2023-06-01T19:53:15"/>
    <d v="2023-06-01T02:36:15"/>
    <x v="4"/>
    <x v="0"/>
    <x v="0"/>
    <x v="1"/>
    <x v="1"/>
    <x v="1"/>
    <n v="0.76875000000000004"/>
  </r>
  <r>
    <n v="6383"/>
    <s v="Johnny Herring"/>
    <s v="dustin19@example.com"/>
    <n v="59"/>
    <s v="Other"/>
    <x v="21"/>
    <d v="2021-07-04T00:00:00"/>
    <x v="0"/>
    <s v="Installation support"/>
    <s v="I'm having an issue with the {product_purchased}. Please assist. I need assistance as soon as possible because it's affecting my work and productivity."/>
    <x v="2"/>
    <m/>
    <x v="0"/>
    <s v="Email"/>
    <m/>
    <m/>
    <x v="0"/>
    <x v="3"/>
    <x v="2"/>
    <x v="0"/>
    <x v="0"/>
    <x v="1"/>
    <n v="0.23749999999999999"/>
  </r>
  <r>
    <n v="6384"/>
    <s v="Jeffrey Morris"/>
    <s v="james49@example.org"/>
    <n v="65"/>
    <s v="Other"/>
    <x v="22"/>
    <d v="2020-06-22T00:00:00"/>
    <x v="1"/>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x v="1"/>
    <s v="Stop behavior which south bit parent seat."/>
    <x v="2"/>
    <s v="Chat"/>
    <d v="2023-06-01T08:33:17"/>
    <d v="2023-06-01T21:11:17"/>
    <x v="4"/>
    <x v="7"/>
    <x v="8"/>
    <x v="1"/>
    <x v="1"/>
    <x v="1"/>
    <n v="0.23125000000000001"/>
  </r>
  <r>
    <n v="6385"/>
    <s v="Christine Harper"/>
    <s v="wilsonheather@example.net"/>
    <n v="65"/>
    <s v="Male"/>
    <x v="12"/>
    <d v="2021-01-15T00:00:00"/>
    <x v="3"/>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x v="1"/>
    <s v="Hotel big ago radio politics window trouble."/>
    <x v="2"/>
    <s v="Chat"/>
    <d v="2023-06-01T03:54:18"/>
    <d v="2023-06-01T00:42:18"/>
    <x v="1"/>
    <x v="1"/>
    <x v="6"/>
    <x v="1"/>
    <x v="1"/>
    <x v="1"/>
    <n v="0.79374999999999996"/>
  </r>
  <r>
    <n v="6386"/>
    <s v="Christina Hahn"/>
    <s v="acarr@example.com"/>
    <n v="48"/>
    <s v="Male"/>
    <x v="32"/>
    <d v="2020-04-09T00:00:00"/>
    <x v="1"/>
    <s v="Account access"/>
    <s v="I'm having an issue with the {product_purchased}. Please assist._x000a__x000a_# ############################################################################# ############################ # The product has not been sent to us and should not be shipped or sent to you. Please send I've already contacted customer support multiple times, but the issue remains unresolved."/>
    <x v="0"/>
    <m/>
    <x v="3"/>
    <s v="Chat"/>
    <d v="2023-06-01T02:19:20"/>
    <m/>
    <x v="0"/>
    <x v="1"/>
    <x v="11"/>
    <x v="1"/>
    <x v="0"/>
    <x v="0"/>
    <n v="0.65625"/>
  </r>
  <r>
    <n v="6387"/>
    <s v="Victoria Chapman"/>
    <s v="bvillanueva@example.org"/>
    <n v="56"/>
    <s v="Male"/>
    <x v="36"/>
    <d v="2021-08-25T00:00:00"/>
    <x v="1"/>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x v="2"/>
    <m/>
    <x v="2"/>
    <s v="Email"/>
    <m/>
    <m/>
    <x v="0"/>
    <x v="0"/>
    <x v="5"/>
    <x v="0"/>
    <x v="0"/>
    <x v="1"/>
    <n v="0.89375000000000004"/>
  </r>
  <r>
    <n v="6388"/>
    <s v="Erik Anderson"/>
    <s v="wlarsen@example.net"/>
    <n v="47"/>
    <s v="Female"/>
    <x v="23"/>
    <d v="2021-04-05T00:00:00"/>
    <x v="3"/>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x v="0"/>
    <m/>
    <x v="0"/>
    <s v="Chat"/>
    <d v="2023-06-01T09:48:22"/>
    <m/>
    <x v="0"/>
    <x v="2"/>
    <x v="11"/>
    <x v="0"/>
    <x v="0"/>
    <x v="0"/>
    <n v="0.65"/>
  </r>
  <r>
    <n v="6389"/>
    <s v="Autumn Mendez"/>
    <s v="carrollbrittney@example.org"/>
    <n v="41"/>
    <s v="Male"/>
    <x v="33"/>
    <d v="2021-05-04T00:00:00"/>
    <x v="4"/>
    <s v="Product recommendation"/>
    <s v="I'm having an issue with the {product_purchased}. Please assist._x000a__x000a_â€¢ We've added a new price point to account for the cost of the original item, however it's now $30._x000a__x000a_â€¢ We also want I'm unable to find the option to perform the desired action in the {product_purchased}. Could you please guide me through the steps?"/>
    <x v="0"/>
    <m/>
    <x v="1"/>
    <s v="Email"/>
    <d v="2023-06-01T13:44:24"/>
    <m/>
    <x v="0"/>
    <x v="4"/>
    <x v="1"/>
    <x v="1"/>
    <x v="0"/>
    <x v="0"/>
    <n v="0.36875000000000002"/>
  </r>
  <r>
    <n v="6390"/>
    <s v="Mark Roach"/>
    <s v="thuffman@example.org"/>
    <n v="66"/>
    <s v="Male"/>
    <x v="38"/>
    <d v="2020-10-27T00:00:00"/>
    <x v="1"/>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x v="2"/>
    <m/>
    <x v="3"/>
    <s v="Phone"/>
    <m/>
    <m/>
    <x v="0"/>
    <x v="1"/>
    <x v="7"/>
    <x v="1"/>
    <x v="0"/>
    <x v="1"/>
    <n v="0.79374999999999996"/>
  </r>
  <r>
    <n v="6391"/>
    <s v="Amanda Copeland"/>
    <s v="alexanderjake@example.net"/>
    <n v="52"/>
    <s v="Other"/>
    <x v="28"/>
    <d v="2021-04-30T00:00:00"/>
    <x v="2"/>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x v="2"/>
    <m/>
    <x v="2"/>
    <s v="Email"/>
    <m/>
    <m/>
    <x v="0"/>
    <x v="2"/>
    <x v="11"/>
    <x v="0"/>
    <x v="0"/>
    <x v="1"/>
    <n v="0.65"/>
  </r>
  <r>
    <n v="6392"/>
    <s v="Mr. Kyle Watson"/>
    <s v="cwilliams@example.org"/>
    <n v="22"/>
    <s v="Male"/>
    <x v="7"/>
    <d v="2021-06-30T00:00:00"/>
    <x v="2"/>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x v="2"/>
    <m/>
    <x v="1"/>
    <s v="Phone"/>
    <m/>
    <m/>
    <x v="0"/>
    <x v="2"/>
    <x v="8"/>
    <x v="1"/>
    <x v="0"/>
    <x v="1"/>
    <n v="0.56874999999999998"/>
  </r>
  <r>
    <n v="6393"/>
    <s v="Madison Dougherty"/>
    <s v="wallshirley@example.net"/>
    <n v="23"/>
    <s v="Female"/>
    <x v="35"/>
    <d v="2021-06-06T00:00:00"/>
    <x v="1"/>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x v="0"/>
    <m/>
    <x v="3"/>
    <s v="Chat"/>
    <d v="2023-06-01T10:12:30"/>
    <m/>
    <x v="0"/>
    <x v="6"/>
    <x v="8"/>
    <x v="1"/>
    <x v="0"/>
    <x v="0"/>
    <n v="0.46250000000000002"/>
  </r>
  <r>
    <n v="6394"/>
    <s v="Susan Sparks"/>
    <s v="psummers@example.net"/>
    <n v="22"/>
    <s v="Other"/>
    <x v="15"/>
    <d v="2021-03-18T00:00:00"/>
    <x v="1"/>
    <s v="Software bug"/>
    <s v="I'm having an issue with the {product_purchased}. Please assist. Thank you for visiting. I rely heavily on my {product_purchased} for my daily tasks, and this issue is hindering my productivity."/>
    <x v="0"/>
    <m/>
    <x v="1"/>
    <s v="Social media"/>
    <d v="2023-06-01T03:13:31"/>
    <m/>
    <x v="0"/>
    <x v="2"/>
    <x v="0"/>
    <x v="1"/>
    <x v="0"/>
    <x v="0"/>
    <n v="0.64375000000000004"/>
  </r>
  <r>
    <n v="6395"/>
    <s v="Katie Moore"/>
    <s v="jason63@example.org"/>
    <n v="42"/>
    <s v="Male"/>
    <x v="34"/>
    <d v="2021-09-14T00:00:00"/>
    <x v="3"/>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x v="1"/>
    <s v="Must rise camera girl tough."/>
    <x v="3"/>
    <s v="Chat"/>
    <d v="2023-06-01T08:03:32"/>
    <d v="2023-06-01T01:27:32"/>
    <x v="5"/>
    <x v="8"/>
    <x v="9"/>
    <x v="1"/>
    <x v="1"/>
    <x v="1"/>
    <n v="0.21249999999999999"/>
  </r>
  <r>
    <n v="6396"/>
    <s v="Ryan Patrick"/>
    <s v="fmcfarland@example.org"/>
    <n v="59"/>
    <s v="Female"/>
    <x v="27"/>
    <d v="2020-04-29T00:00:00"/>
    <x v="3"/>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x v="1"/>
    <s v="Try win pattern cultural change."/>
    <x v="3"/>
    <s v="Social media"/>
    <d v="2023-06-01T01:39:33"/>
    <d v="2023-06-01T12:16:33"/>
    <x v="4"/>
    <x v="5"/>
    <x v="11"/>
    <x v="1"/>
    <x v="1"/>
    <x v="1"/>
    <n v="0.19375000000000001"/>
  </r>
  <r>
    <n v="6397"/>
    <s v="Mark Gallagher"/>
    <s v="ochoasandra@example.com"/>
    <n v="44"/>
    <s v="Female"/>
    <x v="40"/>
    <d v="2021-07-20T00:00:00"/>
    <x v="1"/>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x v="1"/>
    <s v="Trouble want pick long want throw body."/>
    <x v="1"/>
    <s v="Phone"/>
    <d v="2023-06-01T08:29:34"/>
    <d v="2023-06-01T13:36:34"/>
    <x v="2"/>
    <x v="4"/>
    <x v="2"/>
    <x v="1"/>
    <x v="1"/>
    <x v="1"/>
    <n v="0.43125000000000002"/>
  </r>
  <r>
    <n v="6398"/>
    <s v="Rick Evans"/>
    <s v="john71@example.com"/>
    <n v="52"/>
    <s v="Female"/>
    <x v="31"/>
    <d v="2020-11-29T00:00:00"/>
    <x v="4"/>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x v="2"/>
    <m/>
    <x v="1"/>
    <s v="Email"/>
    <m/>
    <m/>
    <x v="0"/>
    <x v="1"/>
    <x v="3"/>
    <x v="1"/>
    <x v="0"/>
    <x v="1"/>
    <n v="0.65625"/>
  </r>
  <r>
    <n v="6399"/>
    <s v="George Roberts"/>
    <s v="nharrison@example.com"/>
    <n v="48"/>
    <s v="Female"/>
    <x v="8"/>
    <d v="2020-12-01T00:00:00"/>
    <x v="3"/>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x v="0"/>
    <m/>
    <x v="0"/>
    <s v="Email"/>
    <d v="2023-06-01T08:09:37"/>
    <m/>
    <x v="0"/>
    <x v="1"/>
    <x v="10"/>
    <x v="0"/>
    <x v="0"/>
    <x v="0"/>
    <n v="0.66249999999999998"/>
  </r>
  <r>
    <n v="6400"/>
    <s v="Jennifer Jordan"/>
    <s v="suzanne30@example.org"/>
    <n v="26"/>
    <s v="Male"/>
    <x v="17"/>
    <d v="2021-10-18T00:00:00"/>
    <x v="4"/>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x v="2"/>
    <m/>
    <x v="3"/>
    <s v="Email"/>
    <m/>
    <m/>
    <x v="0"/>
    <x v="2"/>
    <x v="7"/>
    <x v="1"/>
    <x v="0"/>
    <x v="1"/>
    <n v="0.7"/>
  </r>
  <r>
    <n v="6401"/>
    <s v="Amanda Franklin"/>
    <s v="asmith@example.org"/>
    <n v="40"/>
    <s v="Other"/>
    <x v="36"/>
    <d v="2020-02-25T00:00:00"/>
    <x v="4"/>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x v="2"/>
    <m/>
    <x v="3"/>
    <s v="Chat"/>
    <m/>
    <m/>
    <x v="0"/>
    <x v="1"/>
    <x v="4"/>
    <x v="1"/>
    <x v="0"/>
    <x v="1"/>
    <n v="0.70625000000000004"/>
  </r>
  <r>
    <n v="6402"/>
    <s v="John Carroll"/>
    <s v="phillipscott@example.org"/>
    <n v="52"/>
    <s v="Other"/>
    <x v="40"/>
    <d v="2020-01-10T00:00:00"/>
    <x v="3"/>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x v="1"/>
    <s v="Mother save discover step change."/>
    <x v="2"/>
    <s v="Social media"/>
    <d v="2023-06-01T22:47:41"/>
    <d v="2023-06-01T03:51:41"/>
    <x v="5"/>
    <x v="3"/>
    <x v="6"/>
    <x v="1"/>
    <x v="1"/>
    <x v="1"/>
    <n v="0.27500000000000002"/>
  </r>
  <r>
    <n v="6403"/>
    <s v="Allison Nicholson"/>
    <s v="cmaynard@example.com"/>
    <n v="30"/>
    <s v="Female"/>
    <x v="16"/>
    <d v="2020-12-01T00:00:00"/>
    <x v="0"/>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x v="2"/>
    <m/>
    <x v="2"/>
    <s v="Social media"/>
    <m/>
    <m/>
    <x v="0"/>
    <x v="6"/>
    <x v="10"/>
    <x v="0"/>
    <x v="0"/>
    <x v="1"/>
    <n v="0.46875"/>
  </r>
  <r>
    <n v="6404"/>
    <s v="Stephanie Flores"/>
    <s v="christopher88@example.net"/>
    <n v="34"/>
    <s v="Male"/>
    <x v="1"/>
    <d v="2020-01-17T00:00:00"/>
    <x v="4"/>
    <s v="Peripheral compatibility"/>
    <s v="I'm having an issue with the {product_purchased}. Please assist._x000a__x000a_Please enable Javascript to watch this video_x000a__x000a_ALBANY, N.Y.-- (CBSNewYork) â€“ The department of public safety today revealed I've noticed a peculiar error message popping up on my {product_purchased} screen. It says '{error_message}'. What does it mean?"/>
    <x v="2"/>
    <m/>
    <x v="0"/>
    <s v="Social media"/>
    <m/>
    <m/>
    <x v="0"/>
    <x v="0"/>
    <x v="6"/>
    <x v="0"/>
    <x v="0"/>
    <x v="1"/>
    <n v="0.8"/>
  </r>
  <r>
    <n v="6405"/>
    <s v="Patricia Taylor"/>
    <s v="ihorn@example.com"/>
    <n v="69"/>
    <s v="Other"/>
    <x v="41"/>
    <d v="2021-12-15T00:00:00"/>
    <x v="4"/>
    <s v="Refund request"/>
    <s v="I'm having an issue with the {product_purchased}. Please assist. 1 2 Next Â» I've followed the troubleshooting steps mentioned in the user manual, but the issue persists."/>
    <x v="0"/>
    <m/>
    <x v="3"/>
    <s v="Phone"/>
    <d v="2023-06-01T00:36:44"/>
    <m/>
    <x v="0"/>
    <x v="4"/>
    <x v="10"/>
    <x v="1"/>
    <x v="0"/>
    <x v="0"/>
    <n v="0.41875000000000001"/>
  </r>
  <r>
    <n v="6406"/>
    <s v="Samantha Anderson"/>
    <s v="rhopkins@example.com"/>
    <n v="67"/>
    <s v="Other"/>
    <x v="40"/>
    <d v="2020-11-10T00:00:00"/>
    <x v="0"/>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x v="1"/>
    <s v="Maintain man create be alone simple."/>
    <x v="1"/>
    <s v="Chat"/>
    <d v="2023-06-01T20:26:45"/>
    <d v="2023-06-01T13:20:45"/>
    <x v="3"/>
    <x v="3"/>
    <x v="3"/>
    <x v="1"/>
    <x v="1"/>
    <x v="1"/>
    <n v="0.22500000000000001"/>
  </r>
  <r>
    <n v="6407"/>
    <s v="Richard Gates"/>
    <s v="scottgarcia@example.org"/>
    <n v="29"/>
    <s v="Male"/>
    <x v="21"/>
    <d v="2020-10-02T00:00:00"/>
    <x v="4"/>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x v="2"/>
    <m/>
    <x v="1"/>
    <s v="Phone"/>
    <m/>
    <m/>
    <x v="0"/>
    <x v="1"/>
    <x v="7"/>
    <x v="1"/>
    <x v="0"/>
    <x v="1"/>
    <n v="0.79374999999999996"/>
  </r>
  <r>
    <n v="6408"/>
    <s v="Stacey Mitchell"/>
    <s v="sandrabrown@example.com"/>
    <n v="45"/>
    <s v="Other"/>
    <x v="18"/>
    <d v="2020-08-16T00:00:00"/>
    <x v="3"/>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x v="1"/>
    <s v="Herself woman recent scene deep include."/>
    <x v="2"/>
    <s v="Email"/>
    <d v="2023-06-01T18:59:48"/>
    <d v="2023-06-01T03:05:48"/>
    <x v="4"/>
    <x v="0"/>
    <x v="5"/>
    <x v="1"/>
    <x v="1"/>
    <x v="1"/>
    <n v="0.89375000000000004"/>
  </r>
  <r>
    <n v="6409"/>
    <s v="Jeremy Gonzales"/>
    <s v="diazrebekah@example.com"/>
    <n v="58"/>
    <s v="Female"/>
    <x v="4"/>
    <d v="2021-01-13T00:00:00"/>
    <x v="4"/>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x v="2"/>
    <m/>
    <x v="1"/>
    <s v="Phone"/>
    <m/>
    <m/>
    <x v="0"/>
    <x v="9"/>
    <x v="6"/>
    <x v="1"/>
    <x v="0"/>
    <x v="1"/>
    <n v="0.19375000000000001"/>
  </r>
  <r>
    <n v="6410"/>
    <s v="Joseph Brown"/>
    <s v="saraashley@example.com"/>
    <n v="60"/>
    <s v="Male"/>
    <x v="21"/>
    <d v="2020-08-30T00:00:00"/>
    <x v="4"/>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x v="2"/>
    <m/>
    <x v="0"/>
    <s v="Social media"/>
    <m/>
    <m/>
    <x v="0"/>
    <x v="1"/>
    <x v="5"/>
    <x v="0"/>
    <x v="0"/>
    <x v="1"/>
    <n v="0.625"/>
  </r>
  <r>
    <n v="6411"/>
    <s v="Michael Norton"/>
    <s v="jmcdonald@example.com"/>
    <n v="66"/>
    <s v="Female"/>
    <x v="23"/>
    <d v="2021-11-22T00:00:00"/>
    <x v="3"/>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x v="1"/>
    <s v="Catch cover nature market computer spend turn."/>
    <x v="0"/>
    <s v="Phone"/>
    <d v="2023-06-01T09:32:53"/>
    <d v="2023-06-01T05:27:53"/>
    <x v="4"/>
    <x v="8"/>
    <x v="3"/>
    <x v="1"/>
    <x v="1"/>
    <x v="1"/>
    <n v="0.18124999999999999"/>
  </r>
  <r>
    <n v="6412"/>
    <s v="Kurt Freeman"/>
    <s v="coxdaniel@example.net"/>
    <n v="30"/>
    <s v="Other"/>
    <x v="27"/>
    <d v="2020-11-28T00:00:00"/>
    <x v="2"/>
    <s v="Hardware issue"/>
    <s v="I'm having an issue with the {product_purchased}. Please assist. I've performed a factory reset on my {product_purchased}, hoping it would resolve the problem, but it didn't help."/>
    <x v="1"/>
    <s v="Miss of community local compare happen."/>
    <x v="0"/>
    <s v="Email"/>
    <d v="2023-06-01T20:11:53"/>
    <d v="2023-06-01T04:05:53"/>
    <x v="5"/>
    <x v="0"/>
    <x v="3"/>
    <x v="1"/>
    <x v="1"/>
    <x v="1"/>
    <n v="0.9375"/>
  </r>
  <r>
    <n v="6413"/>
    <s v="Jose Watson"/>
    <s v="jessicadaniels@example.com"/>
    <n v="19"/>
    <s v="Male"/>
    <x v="28"/>
    <d v="2021-04-14T00:00:00"/>
    <x v="4"/>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x v="0"/>
    <m/>
    <x v="3"/>
    <s v="Phone"/>
    <d v="2023-06-01T15:27:54"/>
    <m/>
    <x v="0"/>
    <x v="2"/>
    <x v="11"/>
    <x v="1"/>
    <x v="0"/>
    <x v="0"/>
    <n v="0.65"/>
  </r>
  <r>
    <n v="6414"/>
    <s v="Dustin Olson"/>
    <s v="brian43@example.org"/>
    <n v="58"/>
    <s v="Other"/>
    <x v="7"/>
    <d v="2021-07-07T00:00:00"/>
    <x v="1"/>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x v="0"/>
    <m/>
    <x v="2"/>
    <s v="Social media"/>
    <d v="2023-06-01T20:28:56"/>
    <m/>
    <x v="0"/>
    <x v="6"/>
    <x v="2"/>
    <x v="1"/>
    <x v="0"/>
    <x v="0"/>
    <n v="0.47499999999999998"/>
  </r>
  <r>
    <n v="6415"/>
    <s v="Melissa Davis"/>
    <s v="hallalexander@example.org"/>
    <n v="37"/>
    <s v="Female"/>
    <x v="8"/>
    <d v="2020-01-02T00:00:00"/>
    <x v="0"/>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x v="1"/>
    <s v="Street expert above buy door goal employee he."/>
    <x v="3"/>
    <s v="Phone"/>
    <d v="2023-06-01T15:17:58"/>
    <d v="2023-06-01T06:44:58"/>
    <x v="3"/>
    <x v="6"/>
    <x v="6"/>
    <x v="1"/>
    <x v="1"/>
    <x v="1"/>
    <n v="0.35"/>
  </r>
  <r>
    <n v="6416"/>
    <s v="Debbie Alexander"/>
    <s v="brentlawrence@example.net"/>
    <n v="52"/>
    <s v="Other"/>
    <x v="20"/>
    <d v="2020-11-23T00:00:00"/>
    <x v="2"/>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x v="2"/>
    <m/>
    <x v="3"/>
    <s v="Email"/>
    <m/>
    <m/>
    <x v="0"/>
    <x v="0"/>
    <x v="3"/>
    <x v="1"/>
    <x v="0"/>
    <x v="1"/>
    <n v="0.9375"/>
  </r>
  <r>
    <n v="6417"/>
    <s v="Mark Nguyen"/>
    <s v="liualisha@example.net"/>
    <n v="45"/>
    <s v="Other"/>
    <x v="17"/>
    <d v="2021-12-25T00:00:00"/>
    <x v="4"/>
    <s v="Network problem"/>
    <s v="I'm having an issue with the {product_purchased}. Please assist._x000a__x000a_â€¢ Product ID: 7232318._x000a__x000a_â€¢ Product Code: 232318._x000a__x000a_â€¢ Name: http://www.bend- I'm concerned about the security of my {product_purchased} and would like to ensure that my data is safe."/>
    <x v="1"/>
    <s v="House else item ready."/>
    <x v="2"/>
    <s v="Email"/>
    <d v="2023-06-01T08:18:01"/>
    <d v="2023-06-01T18:14:01"/>
    <x v="4"/>
    <x v="7"/>
    <x v="10"/>
    <x v="1"/>
    <x v="1"/>
    <x v="1"/>
    <n v="0.23125000000000001"/>
  </r>
  <r>
    <n v="6418"/>
    <s v="Anthony Garrison"/>
    <s v="mcdonaldleslie@example.net"/>
    <n v="51"/>
    <s v="Female"/>
    <x v="28"/>
    <d v="2020-10-05T00:00:00"/>
    <x v="1"/>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x v="0"/>
    <m/>
    <x v="0"/>
    <s v="Chat"/>
    <d v="2023-06-01T05:41:03"/>
    <m/>
    <x v="0"/>
    <x v="3"/>
    <x v="7"/>
    <x v="0"/>
    <x v="0"/>
    <x v="0"/>
    <n v="0.21249999999999999"/>
  </r>
  <r>
    <n v="6419"/>
    <s v="Brandon Francis"/>
    <s v="scott94@example.org"/>
    <n v="69"/>
    <s v="Other"/>
    <x v="7"/>
    <d v="2020-08-16T00:00:00"/>
    <x v="3"/>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x v="1"/>
    <s v="High back land power choice race."/>
    <x v="2"/>
    <s v="Email"/>
    <d v="2023-06-01T05:31:04"/>
    <d v="2023-06-01T13:05:04"/>
    <x v="3"/>
    <x v="2"/>
    <x v="5"/>
    <x v="1"/>
    <x v="1"/>
    <x v="1"/>
    <n v="0.64375000000000004"/>
  </r>
  <r>
    <n v="6420"/>
    <s v="Michelle Allen"/>
    <s v="kellyalyssa@example.org"/>
    <n v="41"/>
    <s v="Male"/>
    <x v="0"/>
    <d v="2021-09-15T00:00:00"/>
    <x v="3"/>
    <s v="Hardware issue"/>
    <s v="I'm having an issue with the {product_purchased}. Please assist._x000a__x000a_The code was originally posted by Kekut. I've already contacted customer support multiple times, but the issue remains unresolved."/>
    <x v="0"/>
    <m/>
    <x v="0"/>
    <s v="Email"/>
    <d v="2023-06-01T01:19:05"/>
    <m/>
    <x v="0"/>
    <x v="4"/>
    <x v="9"/>
    <x v="0"/>
    <x v="0"/>
    <x v="0"/>
    <n v="0.46875"/>
  </r>
  <r>
    <n v="6421"/>
    <s v="Robert Rodriguez"/>
    <s v="ikelly@example.com"/>
    <n v="42"/>
    <s v="Other"/>
    <x v="41"/>
    <d v="2021-09-23T00:00:00"/>
    <x v="0"/>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x v="1"/>
    <s v="Picture throw employee town fear nice hot."/>
    <x v="1"/>
    <s v="Chat"/>
    <d v="2023-06-01T19:43:07"/>
    <d v="2023-06-01T10:09:07"/>
    <x v="1"/>
    <x v="5"/>
    <x v="9"/>
    <x v="1"/>
    <x v="1"/>
    <x v="1"/>
    <n v="0.19375000000000001"/>
  </r>
  <r>
    <n v="6422"/>
    <s v="Joseph Smith"/>
    <s v="palmerelizabeth@example.com"/>
    <n v="23"/>
    <s v="Male"/>
    <x v="23"/>
    <d v="2020-01-27T00:00:00"/>
    <x v="2"/>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x v="2"/>
    <m/>
    <x v="3"/>
    <s v="Phone"/>
    <m/>
    <m/>
    <x v="0"/>
    <x v="5"/>
    <x v="6"/>
    <x v="1"/>
    <x v="0"/>
    <x v="1"/>
    <n v="0.21249999999999999"/>
  </r>
  <r>
    <n v="6423"/>
    <s v="Gary Johnson"/>
    <s v="pauldalton@example.com"/>
    <n v="67"/>
    <s v="Other"/>
    <x v="36"/>
    <d v="2021-12-03T00:00:00"/>
    <x v="0"/>
    <s v="Software bug"/>
    <s v="I'm having an issue with the {product_purchased}. Please assist. 1) Close 1) Close + Return 1) Close + Return 2) Close + Return (2) Close + Return (2)(3) Close + Return 3 I've performed a factory reset on my {product_purchased}, hoping it would resolve the problem, but it didn't help."/>
    <x v="0"/>
    <m/>
    <x v="1"/>
    <s v="Email"/>
    <d v="2023-06-01T22:13:10"/>
    <m/>
    <x v="0"/>
    <x v="2"/>
    <x v="10"/>
    <x v="1"/>
    <x v="0"/>
    <x v="0"/>
    <n v="0.59375"/>
  </r>
  <r>
    <n v="6424"/>
    <s v="Nicolas Wood"/>
    <s v="dennishorton@example.org"/>
    <n v="63"/>
    <s v="Male"/>
    <x v="16"/>
    <d v="2020-03-18T00:00:00"/>
    <x v="2"/>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x v="2"/>
    <m/>
    <x v="2"/>
    <s v="Chat"/>
    <m/>
    <m/>
    <x v="0"/>
    <x v="7"/>
    <x v="0"/>
    <x v="0"/>
    <x v="0"/>
    <x v="1"/>
    <n v="0.20624999999999999"/>
  </r>
  <r>
    <n v="6425"/>
    <s v="Jennifer Jones"/>
    <s v="fflores@example.org"/>
    <n v="37"/>
    <s v="Male"/>
    <x v="41"/>
    <d v="2021-05-06T00:00:00"/>
    <x v="0"/>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x v="1"/>
    <s v="Edge control watch class stand."/>
    <x v="3"/>
    <s v="Email"/>
    <d v="2023-06-01T13:38:12"/>
    <d v="2023-06-01T23:54:12"/>
    <x v="2"/>
    <x v="0"/>
    <x v="1"/>
    <x v="1"/>
    <x v="1"/>
    <x v="1"/>
    <n v="0.80625000000000002"/>
  </r>
  <r>
    <n v="6426"/>
    <s v="Scott Williams"/>
    <s v="jbright@example.com"/>
    <n v="34"/>
    <s v="Other"/>
    <x v="41"/>
    <d v="2020-03-23T00:00:00"/>
    <x v="1"/>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x v="2"/>
    <m/>
    <x v="1"/>
    <s v="Email"/>
    <m/>
    <m/>
    <x v="0"/>
    <x v="0"/>
    <x v="0"/>
    <x v="1"/>
    <x v="0"/>
    <x v="1"/>
    <n v="0.76875000000000004"/>
  </r>
  <r>
    <n v="6427"/>
    <s v="James Watson"/>
    <s v="sarahkirk@example.org"/>
    <n v="23"/>
    <s v="Other"/>
    <x v="25"/>
    <d v="2021-07-19T00:00:00"/>
    <x v="1"/>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x v="0"/>
    <m/>
    <x v="0"/>
    <s v="Social media"/>
    <d v="2023-06-01T22:23:15"/>
    <m/>
    <x v="0"/>
    <x v="2"/>
    <x v="2"/>
    <x v="0"/>
    <x v="0"/>
    <x v="0"/>
    <n v="0.57499999999999996"/>
  </r>
  <r>
    <n v="6428"/>
    <s v="Zachary Gallagher"/>
    <s v="jacob94@example.org"/>
    <n v="42"/>
    <s v="Female"/>
    <x v="35"/>
    <d v="2021-10-16T00:00:00"/>
    <x v="0"/>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x v="0"/>
    <m/>
    <x v="0"/>
    <s v="Phone"/>
    <d v="2023-06-01T19:24:16"/>
    <m/>
    <x v="0"/>
    <x v="3"/>
    <x v="7"/>
    <x v="0"/>
    <x v="0"/>
    <x v="0"/>
    <n v="0.21249999999999999"/>
  </r>
  <r>
    <n v="6429"/>
    <s v="Brittany King"/>
    <s v="rbowman@example.org"/>
    <n v="24"/>
    <s v="Female"/>
    <x v="37"/>
    <d v="2021-06-29T00:00:00"/>
    <x v="4"/>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x v="0"/>
    <m/>
    <x v="1"/>
    <s v="Chat"/>
    <d v="2023-06-01T21:50:18"/>
    <m/>
    <x v="0"/>
    <x v="0"/>
    <x v="8"/>
    <x v="1"/>
    <x v="0"/>
    <x v="0"/>
    <n v="0.84375"/>
  </r>
  <r>
    <n v="6430"/>
    <s v="Dan Sutton"/>
    <s v="brian18@example.net"/>
    <n v="29"/>
    <s v="Other"/>
    <x v="10"/>
    <d v="2021-07-08T00:00:00"/>
    <x v="3"/>
    <s v="Payment issue"/>
    <s v="I'm having an issue with the {product_purchased}. Please assist._x000a__x000a_&quot;As a customer I feel that {product_purchased}. I'm not sure if this issue is specific to my device or if others have reported similar problems."/>
    <x v="0"/>
    <m/>
    <x v="1"/>
    <s v="Chat"/>
    <d v="2023-06-01T18:41:19"/>
    <m/>
    <x v="0"/>
    <x v="1"/>
    <x v="2"/>
    <x v="1"/>
    <x v="0"/>
    <x v="0"/>
    <n v="0.65"/>
  </r>
  <r>
    <n v="6431"/>
    <s v="Samuel Lopez"/>
    <s v="grant32@example.org"/>
    <n v="60"/>
    <s v="Other"/>
    <x v="3"/>
    <d v="2021-09-11T00:00:00"/>
    <x v="3"/>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x v="2"/>
    <m/>
    <x v="3"/>
    <s v="Email"/>
    <m/>
    <m/>
    <x v="0"/>
    <x v="9"/>
    <x v="9"/>
    <x v="1"/>
    <x v="0"/>
    <x v="1"/>
    <n v="0.19375000000000001"/>
  </r>
  <r>
    <n v="6432"/>
    <s v="Timothy White"/>
    <s v="rodrigueztimothy@example.org"/>
    <n v="63"/>
    <s v="Male"/>
    <x v="32"/>
    <d v="2020-01-05T00:00:00"/>
    <x v="2"/>
    <s v="Hardware issue"/>
    <s v="I'm having an issue with the {product_purchased}. Please assist._x000a__x000a_â€¢ You asked the right question. Get a review in as soon as you can._x000a__x000a_â€¢ We can only offer this product through a third party. I've performed a factory reset on my {product_purchased}, hoping it would resolve the problem, but it didn't help."/>
    <x v="2"/>
    <m/>
    <x v="1"/>
    <s v="Chat"/>
    <m/>
    <m/>
    <x v="0"/>
    <x v="2"/>
    <x v="6"/>
    <x v="1"/>
    <x v="0"/>
    <x v="1"/>
    <n v="0.73124999999999996"/>
  </r>
  <r>
    <n v="6433"/>
    <s v="Tyler Gilbert"/>
    <s v="elliottfrank@example.net"/>
    <n v="31"/>
    <s v="Male"/>
    <x v="21"/>
    <d v="2020-01-27T00:00:00"/>
    <x v="2"/>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x v="0"/>
    <m/>
    <x v="2"/>
    <s v="Email"/>
    <d v="2023-06-01T16:24:23"/>
    <m/>
    <x v="0"/>
    <x v="1"/>
    <x v="6"/>
    <x v="1"/>
    <x v="0"/>
    <x v="0"/>
    <n v="0.79374999999999996"/>
  </r>
  <r>
    <n v="6434"/>
    <s v="Susan Jackson"/>
    <s v="kharris@example.com"/>
    <n v="35"/>
    <s v="Other"/>
    <x v="30"/>
    <d v="2020-03-10T00:00:00"/>
    <x v="4"/>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x v="2"/>
    <m/>
    <x v="0"/>
    <s v="Social media"/>
    <m/>
    <m/>
    <x v="0"/>
    <x v="2"/>
    <x v="0"/>
    <x v="0"/>
    <x v="0"/>
    <x v="1"/>
    <n v="0.64375000000000004"/>
  </r>
  <r>
    <n v="6435"/>
    <s v="Walter Hartman"/>
    <s v="stacey62@example.net"/>
    <n v="37"/>
    <s v="Female"/>
    <x v="5"/>
    <d v="2020-12-20T00:00:00"/>
    <x v="0"/>
    <s v="Product setup"/>
    <s v="I'm having an issue with the {product_purchased}. Please assist. I've noticed a peculiar error message popping up on my {product_purchased} screen. It says '{error_message}'. What does it mean?"/>
    <x v="1"/>
    <s v="Fall class what think."/>
    <x v="2"/>
    <s v="Phone"/>
    <d v="2023-06-01T08:19:25"/>
    <d v="2023-06-01T10:29:25"/>
    <x v="5"/>
    <x v="3"/>
    <x v="10"/>
    <x v="1"/>
    <x v="1"/>
    <x v="1"/>
    <n v="0.21249999999999999"/>
  </r>
  <r>
    <n v="6436"/>
    <s v="Russell Saunders"/>
    <s v="benjamin03@example.net"/>
    <n v="18"/>
    <s v="Other"/>
    <x v="9"/>
    <d v="2020-11-21T00:00:00"/>
    <x v="3"/>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x v="2"/>
    <m/>
    <x v="1"/>
    <s v="Phone"/>
    <m/>
    <m/>
    <x v="0"/>
    <x v="4"/>
    <x v="3"/>
    <x v="1"/>
    <x v="0"/>
    <x v="1"/>
    <n v="0.41875000000000001"/>
  </r>
  <r>
    <n v="6437"/>
    <s v="Jessica Chase"/>
    <s v="chentimothy@example.com"/>
    <n v="31"/>
    <s v="Other"/>
    <x v="1"/>
    <d v="2021-06-09T00:00:00"/>
    <x v="0"/>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x v="0"/>
    <m/>
    <x v="0"/>
    <s v="Chat"/>
    <d v="2023-06-01T17:12:28"/>
    <m/>
    <x v="0"/>
    <x v="1"/>
    <x v="8"/>
    <x v="0"/>
    <x v="0"/>
    <x v="0"/>
    <n v="0.64375000000000004"/>
  </r>
  <r>
    <n v="6438"/>
    <s v="Craig Taylor"/>
    <s v="steven24@example.com"/>
    <n v="21"/>
    <s v="Female"/>
    <x v="17"/>
    <d v="2021-09-29T00:00:00"/>
    <x v="4"/>
    <s v="Software bug"/>
    <s v="I'm facing a problem with my {product_purchased}. The {product_purchased} is not turning on. It was working fine until yesterday, but now it doesn't respond. It says, &quot;No, it's not I've already contacted customer support multiple times, but the issue remains unresolved."/>
    <x v="1"/>
    <s v="Yard peace court."/>
    <x v="3"/>
    <s v="Phone"/>
    <d v="2023-06-01T20:36:29"/>
    <d v="2023-06-01T21:22:29"/>
    <x v="2"/>
    <x v="0"/>
    <x v="9"/>
    <x v="1"/>
    <x v="1"/>
    <x v="1"/>
    <n v="0.8"/>
  </r>
  <r>
    <n v="6439"/>
    <s v="Jason Sharp"/>
    <s v="griffinpaula@example.org"/>
    <n v="24"/>
    <s v="Female"/>
    <x v="40"/>
    <d v="2020-12-26T00:00:00"/>
    <x v="2"/>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x v="2"/>
    <m/>
    <x v="1"/>
    <s v="Chat"/>
    <m/>
    <m/>
    <x v="0"/>
    <x v="9"/>
    <x v="10"/>
    <x v="1"/>
    <x v="0"/>
    <x v="1"/>
    <n v="0.25624999999999998"/>
  </r>
  <r>
    <n v="6440"/>
    <s v="Daniel Franklin"/>
    <s v="currytodd@example.net"/>
    <n v="69"/>
    <s v="Male"/>
    <x v="2"/>
    <d v="2020-11-25T00:00:00"/>
    <x v="1"/>
    <s v="Network problem"/>
    <s v="I'm having an issue with the {product_purchased}. Please assist._x000a__x000a_$1 million: $1.30m and $1million_x000a__x000a_$700m: $1m and $1m_x000a__x000a_Total: $ I'm concerned about the security of my {product_purchased} and would like to ensure that my data is safe."/>
    <x v="2"/>
    <m/>
    <x v="1"/>
    <s v="Chat"/>
    <m/>
    <m/>
    <x v="0"/>
    <x v="1"/>
    <x v="3"/>
    <x v="1"/>
    <x v="0"/>
    <x v="1"/>
    <n v="0.65625"/>
  </r>
  <r>
    <n v="6441"/>
    <s v="Alexandra Blake"/>
    <s v="monica27@example.com"/>
    <n v="41"/>
    <s v="Other"/>
    <x v="33"/>
    <d v="2020-09-05T00:00:00"/>
    <x v="3"/>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x v="1"/>
    <s v="Card current trial baby detail address course."/>
    <x v="3"/>
    <s v="Social media"/>
    <d v="2023-06-01T15:47:35"/>
    <d v="2023-06-01T01:44:35"/>
    <x v="3"/>
    <x v="1"/>
    <x v="9"/>
    <x v="1"/>
    <x v="1"/>
    <x v="1"/>
    <n v="0.73124999999999996"/>
  </r>
  <r>
    <n v="6442"/>
    <s v="Steven Cardenas"/>
    <s v="thomasmark@example.com"/>
    <n v="42"/>
    <s v="Other"/>
    <x v="37"/>
    <d v="2020-05-06T00:00:00"/>
    <x v="4"/>
    <s v="Delivery problem"/>
    <s v="I'm having an issue with the {product_purchased}. Please assist. - - - - - - - - - - - - - - - - - - - - - - - - - - - - - - - - - I'm not sure if this issue is specific to my device or if others have reported similar problems."/>
    <x v="1"/>
    <s v="Sit structure behavior."/>
    <x v="2"/>
    <s v="Email"/>
    <d v="2023-06-01T00:26:36"/>
    <d v="2023-06-01T16:06:36"/>
    <x v="4"/>
    <x v="0"/>
    <x v="1"/>
    <x v="1"/>
    <x v="1"/>
    <x v="1"/>
    <n v="0.80625000000000002"/>
  </r>
  <r>
    <n v="6443"/>
    <s v="Madeline Jenkins"/>
    <s v="michaelhendrix@example.org"/>
    <n v="54"/>
    <s v="Male"/>
    <x v="32"/>
    <d v="2021-06-23T00:00:00"/>
    <x v="1"/>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x v="0"/>
    <m/>
    <x v="3"/>
    <s v="Social media"/>
    <d v="2023-06-01T11:00:38"/>
    <m/>
    <x v="0"/>
    <x v="2"/>
    <x v="8"/>
    <x v="1"/>
    <x v="0"/>
    <x v="0"/>
    <n v="0.56874999999999998"/>
  </r>
  <r>
    <n v="6444"/>
    <s v="Laura Sanders"/>
    <s v="kcarson@example.org"/>
    <n v="63"/>
    <s v="Other"/>
    <x v="22"/>
    <d v="2021-04-07T00:00:00"/>
    <x v="1"/>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x v="2"/>
    <m/>
    <x v="2"/>
    <s v="Email"/>
    <m/>
    <m/>
    <x v="0"/>
    <x v="0"/>
    <x v="11"/>
    <x v="0"/>
    <x v="0"/>
    <x v="1"/>
    <n v="0.875"/>
  </r>
  <r>
    <n v="6445"/>
    <s v="Denise Lane"/>
    <s v="qgonzalez@example.org"/>
    <n v="36"/>
    <s v="Female"/>
    <x v="17"/>
    <d v="2021-04-11T00:00:00"/>
    <x v="0"/>
    <s v="Product setup"/>
    <s v="I'm having an issue with the {product_purchased}. Please assist._x000a__x000a_4.5 â€¢ Bugfix: Ensure that your device will be powered-down when you log in â€¢ Bugfix: Fix the crash log when we leave I'm using the original charger that came with my {product_purchased}, but it's not charging properly."/>
    <x v="2"/>
    <m/>
    <x v="2"/>
    <s v="Social media"/>
    <m/>
    <m/>
    <x v="0"/>
    <x v="0"/>
    <x v="11"/>
    <x v="0"/>
    <x v="0"/>
    <x v="1"/>
    <n v="0.875"/>
  </r>
  <r>
    <n v="6446"/>
    <s v="Benjamin Castillo"/>
    <s v="alexanderlindsay@example.com"/>
    <n v="42"/>
    <s v="Female"/>
    <x v="15"/>
    <d v="2020-08-11T00:00:00"/>
    <x v="2"/>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x v="2"/>
    <m/>
    <x v="0"/>
    <s v="Email"/>
    <m/>
    <m/>
    <x v="0"/>
    <x v="8"/>
    <x v="5"/>
    <x v="0"/>
    <x v="0"/>
    <x v="1"/>
    <n v="0.25624999999999998"/>
  </r>
  <r>
    <n v="6447"/>
    <s v="Mary Christian"/>
    <s v="sgallegos@example.org"/>
    <n v="58"/>
    <s v="Male"/>
    <x v="30"/>
    <d v="2020-11-30T00:00:00"/>
    <x v="4"/>
    <s v="Delivery problem"/>
    <s v="I'm having an issue with the {product_purchased}. Please assist. I've performed a factory reset on my {product_purchased}, hoping it would resolve the problem, but it didn't help."/>
    <x v="2"/>
    <m/>
    <x v="1"/>
    <s v="Phone"/>
    <m/>
    <m/>
    <x v="0"/>
    <x v="10"/>
    <x v="3"/>
    <x v="1"/>
    <x v="0"/>
    <x v="1"/>
    <n v="0.21249999999999999"/>
  </r>
  <r>
    <n v="6448"/>
    <s v="Angela Day"/>
    <s v="ogarcia@example.net"/>
    <n v="36"/>
    <s v="Other"/>
    <x v="15"/>
    <d v="2021-12-20T00:00:00"/>
    <x v="1"/>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x v="1"/>
    <s v="Left tree hold natural value try clearly."/>
    <x v="2"/>
    <s v="Phone"/>
    <d v="2023-06-01T08:37:44"/>
    <d v="2023-06-01T02:38:44"/>
    <x v="4"/>
    <x v="0"/>
    <x v="10"/>
    <x v="1"/>
    <x v="1"/>
    <x v="1"/>
    <n v="0.78125"/>
  </r>
  <r>
    <n v="6449"/>
    <s v="Donald Price"/>
    <s v="psweeney@example.org"/>
    <n v="35"/>
    <s v="Other"/>
    <x v="0"/>
    <d v="2020-09-29T00:00:00"/>
    <x v="0"/>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x v="0"/>
    <m/>
    <x v="1"/>
    <s v="Email"/>
    <d v="2023-06-01T19:49:46"/>
    <m/>
    <x v="0"/>
    <x v="1"/>
    <x v="9"/>
    <x v="1"/>
    <x v="0"/>
    <x v="0"/>
    <n v="0.73124999999999996"/>
  </r>
  <r>
    <n v="6450"/>
    <s v="Shelly Campos"/>
    <s v="anthonyhendrix@example.net"/>
    <n v="40"/>
    <s v="Other"/>
    <x v="27"/>
    <d v="2021-06-03T00:00:00"/>
    <x v="1"/>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x v="0"/>
    <m/>
    <x v="3"/>
    <s v="Phone"/>
    <d v="2023-06-01T15:07:48"/>
    <m/>
    <x v="0"/>
    <x v="6"/>
    <x v="8"/>
    <x v="1"/>
    <x v="0"/>
    <x v="0"/>
    <n v="0.46250000000000002"/>
  </r>
  <r>
    <n v="6451"/>
    <s v="Terri Bartlett"/>
    <s v="lleonard@example.com"/>
    <n v="70"/>
    <s v="Other"/>
    <x v="17"/>
    <d v="2020-11-08T00:00:00"/>
    <x v="2"/>
    <s v="Refund request"/>
    <s v="I'm having an issue with the {product_purchased}. Please assist._x000a__x000a_This item is no longer available. But don't go! We have similar items in stock. I've tried clearing the cache and data for the {product_purchased} app, but the issue persists."/>
    <x v="1"/>
    <s v="Federal hard get business young."/>
    <x v="2"/>
    <s v="Phone"/>
    <d v="2023-06-01T16:41:49"/>
    <d v="2023-06-01T06:05:49"/>
    <x v="4"/>
    <x v="2"/>
    <x v="3"/>
    <x v="1"/>
    <x v="1"/>
    <x v="1"/>
    <n v="0.6"/>
  </r>
  <r>
    <n v="6452"/>
    <s v="Kimberly Adkins"/>
    <s v="carloscline@example.net"/>
    <n v="60"/>
    <s v="Male"/>
    <x v="36"/>
    <d v="2021-07-16T00:00:00"/>
    <x v="0"/>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x v="0"/>
    <m/>
    <x v="3"/>
    <s v="Phone"/>
    <d v="2023-06-01T22:44:51"/>
    <m/>
    <x v="0"/>
    <x v="3"/>
    <x v="2"/>
    <x v="1"/>
    <x v="0"/>
    <x v="0"/>
    <n v="0.23749999999999999"/>
  </r>
  <r>
    <n v="6453"/>
    <s v="Catherine Miller"/>
    <s v="lisawalker@example.org"/>
    <n v="25"/>
    <s v="Other"/>
    <x v="34"/>
    <d v="2020-06-15T00:00:00"/>
    <x v="1"/>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x v="2"/>
    <m/>
    <x v="1"/>
    <s v="Phone"/>
    <m/>
    <m/>
    <x v="0"/>
    <x v="1"/>
    <x v="8"/>
    <x v="1"/>
    <x v="0"/>
    <x v="1"/>
    <n v="0.64375000000000004"/>
  </r>
  <r>
    <n v="6454"/>
    <s v="Amanda Flores"/>
    <s v="lkelly@example.org"/>
    <n v="65"/>
    <s v="Other"/>
    <x v="28"/>
    <d v="2020-12-14T00:00:00"/>
    <x v="0"/>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x v="0"/>
    <m/>
    <x v="2"/>
    <s v="Chat"/>
    <d v="2023-06-01T03:08:54"/>
    <m/>
    <x v="0"/>
    <x v="1"/>
    <x v="10"/>
    <x v="1"/>
    <x v="0"/>
    <x v="0"/>
    <n v="0.66249999999999998"/>
  </r>
  <r>
    <n v="6455"/>
    <s v="Alejandra Hernandez"/>
    <s v="richardanderson@example.org"/>
    <n v="69"/>
    <s v="Female"/>
    <x v="13"/>
    <d v="2021-11-20T00:00:00"/>
    <x v="4"/>
    <s v="Account access"/>
    <s v="I'm having an issue with the {product_purchased}. Please assist. I've recently updated the firmware of my {product_purchased}, and the issue started happening afterward. Could it be related to the update?"/>
    <x v="2"/>
    <m/>
    <x v="1"/>
    <s v="Phone"/>
    <m/>
    <m/>
    <x v="0"/>
    <x v="1"/>
    <x v="3"/>
    <x v="1"/>
    <x v="0"/>
    <x v="1"/>
    <n v="0.65625"/>
  </r>
  <r>
    <n v="6456"/>
    <s v="Tyler Howell"/>
    <s v="ujones@example.com"/>
    <n v="34"/>
    <s v="Female"/>
    <x v="32"/>
    <d v="2020-06-14T00:00:00"/>
    <x v="3"/>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x v="1"/>
    <s v="Cost already join clearly trip majority."/>
    <x v="0"/>
    <s v="Phone"/>
    <d v="2023-06-01T06:28:55"/>
    <d v="2023-06-01T09:38:55"/>
    <x v="4"/>
    <x v="0"/>
    <x v="8"/>
    <x v="1"/>
    <x v="1"/>
    <x v="1"/>
    <n v="0.84375"/>
  </r>
  <r>
    <n v="6457"/>
    <s v="Cheryl Clements DVM"/>
    <s v="davidsonanne@example.com"/>
    <n v="18"/>
    <s v="Male"/>
    <x v="36"/>
    <d v="2021-10-12T00:00:00"/>
    <x v="2"/>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x v="1"/>
    <s v="Manage floor reduce character."/>
    <x v="1"/>
    <s v="Chat"/>
    <d v="2023-06-01T10:25:56"/>
    <d v="2023-06-01T03:14:56"/>
    <x v="2"/>
    <x v="6"/>
    <x v="7"/>
    <x v="1"/>
    <x v="1"/>
    <x v="1"/>
    <n v="0.48749999999999999"/>
  </r>
  <r>
    <n v="6458"/>
    <s v="Jessica Gilmore"/>
    <s v="andersonjulia@example.net"/>
    <n v="18"/>
    <s v="Other"/>
    <x v="29"/>
    <d v="2021-09-30T00:00:00"/>
    <x v="4"/>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x v="0"/>
    <m/>
    <x v="3"/>
    <s v="Email"/>
    <d v="2023-06-01T05:44:58"/>
    <m/>
    <x v="0"/>
    <x v="3"/>
    <x v="9"/>
    <x v="1"/>
    <x v="0"/>
    <x v="0"/>
    <n v="0.21249999999999999"/>
  </r>
  <r>
    <n v="6459"/>
    <s v="Kenneth Perez"/>
    <s v="gbraun@example.org"/>
    <n v="18"/>
    <s v="Other"/>
    <x v="36"/>
    <d v="2020-06-05T00:00:00"/>
    <x v="3"/>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x v="0"/>
    <m/>
    <x v="0"/>
    <s v="Email"/>
    <d v="2023-06-01T01:49:59"/>
    <m/>
    <x v="0"/>
    <x v="6"/>
    <x v="8"/>
    <x v="0"/>
    <x v="0"/>
    <x v="0"/>
    <n v="0.46250000000000002"/>
  </r>
  <r>
    <n v="6460"/>
    <s v="Sandra Yang"/>
    <s v="marcward@example.com"/>
    <n v="52"/>
    <s v="Male"/>
    <x v="24"/>
    <d v="2021-04-18T00:00:00"/>
    <x v="3"/>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x v="2"/>
    <m/>
    <x v="3"/>
    <s v="Email"/>
    <m/>
    <m/>
    <x v="0"/>
    <x v="1"/>
    <x v="11"/>
    <x v="1"/>
    <x v="0"/>
    <x v="1"/>
    <n v="0.65625"/>
  </r>
  <r>
    <n v="6461"/>
    <s v="Christian Johnson"/>
    <s v="dustin49@example.org"/>
    <n v="63"/>
    <s v="Male"/>
    <x v="26"/>
    <d v="2020-06-26T00:00:00"/>
    <x v="3"/>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x v="0"/>
    <m/>
    <x v="0"/>
    <s v="Social media"/>
    <d v="2023-06-01T19:05:03"/>
    <m/>
    <x v="0"/>
    <x v="2"/>
    <x v="8"/>
    <x v="0"/>
    <x v="0"/>
    <x v="0"/>
    <n v="0.56874999999999998"/>
  </r>
  <r>
    <n v="6462"/>
    <s v="Andrea Benson"/>
    <s v="wayne45@example.net"/>
    <n v="21"/>
    <s v="Male"/>
    <x v="7"/>
    <d v="2020-10-06T00:00:00"/>
    <x v="2"/>
    <s v="Network problem"/>
    <s v="I'm having an issue with the {product_purchased}. Please assist. Sorry, product_purchased. I'm experiencing this issue on multiple devices of the same model, so it seems to be a widespread problem."/>
    <x v="1"/>
    <s v="Region she perhaps wife near daughter."/>
    <x v="0"/>
    <s v="Social media"/>
    <d v="2023-06-01T04:13:04"/>
    <d v="2023-06-01T19:11:04"/>
    <x v="2"/>
    <x v="0"/>
    <x v="7"/>
    <x v="1"/>
    <x v="1"/>
    <x v="1"/>
    <n v="0.83750000000000002"/>
  </r>
  <r>
    <n v="6463"/>
    <s v="Luke Green"/>
    <s v="pattersonkimberly@example.net"/>
    <n v="62"/>
    <s v="Male"/>
    <x v="0"/>
    <d v="2021-04-12T00:00:00"/>
    <x v="0"/>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x v="1"/>
    <s v="White debate least official word."/>
    <x v="0"/>
    <s v="Email"/>
    <d v="2023-06-01T02:29:05"/>
    <d v="2023-06-01T06:45:05"/>
    <x v="4"/>
    <x v="0"/>
    <x v="11"/>
    <x v="1"/>
    <x v="1"/>
    <x v="1"/>
    <n v="0.875"/>
  </r>
  <r>
    <n v="6464"/>
    <s v="Marissa Mccarthy"/>
    <s v="lindaesparza@example.net"/>
    <n v="44"/>
    <s v="Other"/>
    <x v="14"/>
    <d v="2020-07-07T00:00:00"/>
    <x v="1"/>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x v="0"/>
    <m/>
    <x v="1"/>
    <s v="Chat"/>
    <d v="2023-06-01T19:31:07"/>
    <m/>
    <x v="0"/>
    <x v="0"/>
    <x v="2"/>
    <x v="1"/>
    <x v="0"/>
    <x v="0"/>
    <n v="1.0687500000000001"/>
  </r>
  <r>
    <n v="6465"/>
    <s v="Patricia Salinas"/>
    <s v="barryhorn@example.com"/>
    <n v="26"/>
    <s v="Female"/>
    <x v="19"/>
    <d v="2021-07-30T00:00:00"/>
    <x v="1"/>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x v="0"/>
    <m/>
    <x v="3"/>
    <s v="Phone"/>
    <d v="2023-06-01T17:03:08"/>
    <m/>
    <x v="0"/>
    <x v="2"/>
    <x v="2"/>
    <x v="1"/>
    <x v="0"/>
    <x v="0"/>
    <n v="0.57499999999999996"/>
  </r>
  <r>
    <n v="6466"/>
    <s v="Derek Johnson"/>
    <s v="jeffreyrobles@example.net"/>
    <n v="52"/>
    <s v="Female"/>
    <x v="23"/>
    <d v="2021-04-19T00:00:00"/>
    <x v="0"/>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x v="1"/>
    <s v="None rate sing floor give."/>
    <x v="0"/>
    <s v="Email"/>
    <d v="2023-06-01T11:39:10"/>
    <d v="2023-06-01T06:17:10"/>
    <x v="1"/>
    <x v="3"/>
    <x v="11"/>
    <x v="1"/>
    <x v="1"/>
    <x v="1"/>
    <n v="0.24374999999999999"/>
  </r>
  <r>
    <n v="6467"/>
    <s v="William Meza"/>
    <s v="connie52@example.com"/>
    <n v="21"/>
    <s v="Male"/>
    <x v="36"/>
    <d v="2020-08-27T00:00:00"/>
    <x v="0"/>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x v="2"/>
    <m/>
    <x v="0"/>
    <s v="Email"/>
    <m/>
    <m/>
    <x v="0"/>
    <x v="6"/>
    <x v="5"/>
    <x v="0"/>
    <x v="0"/>
    <x v="1"/>
    <n v="0.41875000000000001"/>
  </r>
  <r>
    <n v="6468"/>
    <s v="Brittany Wilson"/>
    <s v="tmartin@example.com"/>
    <n v="56"/>
    <s v="Female"/>
    <x v="0"/>
    <d v="2021-01-14T00:00:00"/>
    <x v="4"/>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x v="2"/>
    <m/>
    <x v="0"/>
    <s v="Social media"/>
    <m/>
    <m/>
    <x v="0"/>
    <x v="6"/>
    <x v="6"/>
    <x v="0"/>
    <x v="0"/>
    <x v="1"/>
    <n v="0.35"/>
  </r>
  <r>
    <n v="6469"/>
    <s v="Sean Clark"/>
    <s v="krichard@example.com"/>
    <n v="27"/>
    <s v="Other"/>
    <x v="17"/>
    <d v="2021-05-27T00:00:00"/>
    <x v="3"/>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x v="0"/>
    <m/>
    <x v="3"/>
    <s v="Phone"/>
    <d v="2023-06-01T13:27:15"/>
    <m/>
    <x v="0"/>
    <x v="1"/>
    <x v="1"/>
    <x v="1"/>
    <x v="0"/>
    <x v="0"/>
    <n v="0.71875"/>
  </r>
  <r>
    <n v="6470"/>
    <s v="Michael Charles"/>
    <s v="kelly63@example.com"/>
    <n v="31"/>
    <s v="Female"/>
    <x v="34"/>
    <d v="2020-10-14T00:00:00"/>
    <x v="4"/>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x v="0"/>
    <m/>
    <x v="1"/>
    <s v="Phone"/>
    <d v="2023-06-01T07:43:17"/>
    <m/>
    <x v="0"/>
    <x v="8"/>
    <x v="7"/>
    <x v="1"/>
    <x v="0"/>
    <x v="0"/>
    <n v="0.20624999999999999"/>
  </r>
  <r>
    <n v="6471"/>
    <s v="Nicole Cantu"/>
    <s v="mharris@example.com"/>
    <n v="63"/>
    <s v="Other"/>
    <x v="19"/>
    <d v="2020-10-29T00:00:00"/>
    <x v="2"/>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x v="0"/>
    <m/>
    <x v="1"/>
    <s v="Social media"/>
    <d v="2023-06-01T11:23:19"/>
    <m/>
    <x v="0"/>
    <x v="4"/>
    <x v="7"/>
    <x v="1"/>
    <x v="0"/>
    <x v="0"/>
    <n v="0.48125000000000001"/>
  </r>
  <r>
    <n v="6472"/>
    <s v="Autumn Bell"/>
    <s v="amanda18@example.com"/>
    <n v="34"/>
    <s v="Male"/>
    <x v="36"/>
    <d v="2020-04-06T00:00:00"/>
    <x v="1"/>
    <s v="Battery life"/>
    <s v="I'm having an issue with the {product_purchased}. Please assist._x000a__x000a_Please let me know. I will try to fix. I've reviewed the troubleshooting steps on the official support website, but they didn't resolve the problem."/>
    <x v="0"/>
    <m/>
    <x v="3"/>
    <s v="Social media"/>
    <d v="2023-06-01T04:49:20"/>
    <m/>
    <x v="0"/>
    <x v="5"/>
    <x v="11"/>
    <x v="1"/>
    <x v="0"/>
    <x v="0"/>
    <n v="0.19375000000000001"/>
  </r>
  <r>
    <n v="6473"/>
    <s v="Nicholas Guzman"/>
    <s v="lopezbrendan@example.org"/>
    <n v="50"/>
    <s v="Female"/>
    <x v="3"/>
    <d v="2021-08-24T00:00:00"/>
    <x v="0"/>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x v="1"/>
    <s v="Dark sort at mouth if moment year democratic."/>
    <x v="2"/>
    <s v="Email"/>
    <d v="2023-06-01T13:54:22"/>
    <d v="2023-06-01T07:12:22"/>
    <x v="4"/>
    <x v="1"/>
    <x v="5"/>
    <x v="1"/>
    <x v="1"/>
    <x v="1"/>
    <n v="0.625"/>
  </r>
  <r>
    <n v="6474"/>
    <s v="Kara May"/>
    <s v="dennismay@example.com"/>
    <n v="63"/>
    <s v="Male"/>
    <x v="24"/>
    <d v="2021-09-14T00:00:00"/>
    <x v="4"/>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x v="0"/>
    <m/>
    <x v="2"/>
    <s v="Social media"/>
    <d v="2023-06-01T00:28:23"/>
    <m/>
    <x v="0"/>
    <x v="6"/>
    <x v="9"/>
    <x v="1"/>
    <x v="0"/>
    <x v="0"/>
    <n v="0.4"/>
  </r>
  <r>
    <n v="6475"/>
    <s v="Danny Hall"/>
    <s v="kathyrobinson@example.org"/>
    <n v="35"/>
    <s v="Female"/>
    <x v="5"/>
    <d v="2020-07-23T00:00:00"/>
    <x v="0"/>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x v="0"/>
    <m/>
    <x v="0"/>
    <s v="Phone"/>
    <d v="2023-06-01T04:57:24"/>
    <m/>
    <x v="0"/>
    <x v="4"/>
    <x v="2"/>
    <x v="0"/>
    <x v="0"/>
    <x v="0"/>
    <n v="0.43125000000000002"/>
  </r>
  <r>
    <n v="6476"/>
    <s v="Lawrence Ward"/>
    <s v="tsoto@example.com"/>
    <n v="25"/>
    <s v="Male"/>
    <x v="29"/>
    <d v="2020-06-21T00:00:00"/>
    <x v="2"/>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x v="1"/>
    <s v="Away economic statement movement itself financial history current."/>
    <x v="0"/>
    <s v="Social media"/>
    <d v="2023-06-01T05:17:25"/>
    <d v="2023-06-01T21:38:25"/>
    <x v="1"/>
    <x v="1"/>
    <x v="8"/>
    <x v="1"/>
    <x v="1"/>
    <x v="1"/>
    <n v="0.64375000000000004"/>
  </r>
  <r>
    <n v="6477"/>
    <s v="Brianna Richardson"/>
    <s v="pacecaleb@example.org"/>
    <n v="32"/>
    <s v="Male"/>
    <x v="17"/>
    <d v="2021-01-13T00:00:00"/>
    <x v="2"/>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x v="2"/>
    <m/>
    <x v="2"/>
    <s v="Social media"/>
    <m/>
    <m/>
    <x v="0"/>
    <x v="2"/>
    <x v="6"/>
    <x v="0"/>
    <x v="0"/>
    <x v="1"/>
    <n v="0.73124999999999996"/>
  </r>
  <r>
    <n v="6478"/>
    <s v="Aaron Martinez"/>
    <s v="youngcameron@example.org"/>
    <n v="45"/>
    <s v="Male"/>
    <x v="33"/>
    <d v="2021-12-16T00:00:00"/>
    <x v="1"/>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x v="1"/>
    <s v="Class policy indeed chance."/>
    <x v="2"/>
    <s v="Email"/>
    <d v="2023-06-01T12:39:27"/>
    <d v="2023-06-01T07:25:27"/>
    <x v="4"/>
    <x v="7"/>
    <x v="10"/>
    <x v="1"/>
    <x v="1"/>
    <x v="1"/>
    <n v="0.23125000000000001"/>
  </r>
  <r>
    <n v="6479"/>
    <s v="Jessica Sawyer"/>
    <s v="seanyork@example.net"/>
    <n v="31"/>
    <s v="Other"/>
    <x v="1"/>
    <d v="2021-03-27T00:00:00"/>
    <x v="2"/>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x v="0"/>
    <m/>
    <x v="1"/>
    <s v="Phone"/>
    <d v="2023-06-01T14:19:28"/>
    <m/>
    <x v="0"/>
    <x v="5"/>
    <x v="0"/>
    <x v="1"/>
    <x v="0"/>
    <x v="0"/>
    <n v="0.26874999999999999"/>
  </r>
  <r>
    <n v="6480"/>
    <s v="Gina Kane"/>
    <s v="robinkerr@example.org"/>
    <n v="51"/>
    <s v="Male"/>
    <x v="7"/>
    <d v="2021-11-05T00:00:00"/>
    <x v="2"/>
    <s v="Display issue"/>
    <s v="I'm having an issue with the {product_purchased}. Please assist. I've checked for any available software updates for my {product_purchased}, but there are none."/>
    <x v="2"/>
    <m/>
    <x v="2"/>
    <s v="Chat"/>
    <m/>
    <m/>
    <x v="0"/>
    <x v="9"/>
    <x v="3"/>
    <x v="0"/>
    <x v="0"/>
    <x v="1"/>
    <n v="0.26874999999999999"/>
  </r>
  <r>
    <n v="6481"/>
    <s v="Susan Smith"/>
    <s v="stewartjohn@example.com"/>
    <n v="59"/>
    <s v="Other"/>
    <x v="6"/>
    <d v="2020-04-19T00:00:00"/>
    <x v="1"/>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x v="0"/>
    <m/>
    <x v="2"/>
    <s v="Email"/>
    <d v="2023-06-01T16:21:30"/>
    <m/>
    <x v="0"/>
    <x v="2"/>
    <x v="11"/>
    <x v="1"/>
    <x v="0"/>
    <x v="0"/>
    <n v="0.65"/>
  </r>
  <r>
    <n v="6482"/>
    <s v="Derek Hanson"/>
    <s v="ljohnson@example.com"/>
    <n v="49"/>
    <s v="Female"/>
    <x v="13"/>
    <d v="2021-06-22T00:00:00"/>
    <x v="4"/>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x v="2"/>
    <m/>
    <x v="3"/>
    <s v="Email"/>
    <m/>
    <m/>
    <x v="0"/>
    <x v="0"/>
    <x v="8"/>
    <x v="1"/>
    <x v="0"/>
    <x v="1"/>
    <n v="0.84375"/>
  </r>
  <r>
    <n v="6483"/>
    <s v="Roger Lopez"/>
    <s v="lydia57@example.org"/>
    <n v="43"/>
    <s v="Male"/>
    <x v="19"/>
    <d v="2020-02-18T00:00:00"/>
    <x v="0"/>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x v="0"/>
    <m/>
    <x v="1"/>
    <s v="Chat"/>
    <d v="2023-06-01T11:44:33"/>
    <m/>
    <x v="0"/>
    <x v="6"/>
    <x v="4"/>
    <x v="1"/>
    <x v="0"/>
    <x v="0"/>
    <n v="0.39374999999999999"/>
  </r>
  <r>
    <n v="6484"/>
    <s v="Wanda Hughes"/>
    <s v="victoriaward@example.com"/>
    <n v="32"/>
    <s v="Male"/>
    <x v="27"/>
    <d v="2020-06-08T00:00:00"/>
    <x v="1"/>
    <s v="Display issue"/>
    <s v="I'm having an issue with the {product_purchased}. Please assist. The issue I'm facing is intermittent. Sometimes it works fine, but other times it acts up unexpectedly."/>
    <x v="1"/>
    <s v="Thus significant save per dream."/>
    <x v="2"/>
    <s v="Email"/>
    <d v="2023-06-01T23:20:33"/>
    <d v="2023-06-01T12:32:33"/>
    <x v="3"/>
    <x v="1"/>
    <x v="8"/>
    <x v="1"/>
    <x v="1"/>
    <x v="1"/>
    <n v="0.64375000000000004"/>
  </r>
  <r>
    <n v="6485"/>
    <s v="Kristin Foster"/>
    <s v="kyle49@example.org"/>
    <n v="44"/>
    <s v="Female"/>
    <x v="26"/>
    <d v="2020-06-04T00:00:00"/>
    <x v="3"/>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x v="0"/>
    <m/>
    <x v="1"/>
    <s v="Phone"/>
    <d v="2023-06-01T01:52:34"/>
    <m/>
    <x v="0"/>
    <x v="1"/>
    <x v="8"/>
    <x v="1"/>
    <x v="0"/>
    <x v="0"/>
    <n v="0.64375000000000004"/>
  </r>
  <r>
    <n v="6486"/>
    <s v="Jesse Hubbard"/>
    <s v="darleneayers@example.net"/>
    <n v="67"/>
    <s v="Female"/>
    <x v="36"/>
    <d v="2020-12-30T00:00:00"/>
    <x v="1"/>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x v="2"/>
    <m/>
    <x v="0"/>
    <s v="Social media"/>
    <m/>
    <m/>
    <x v="0"/>
    <x v="2"/>
    <x v="10"/>
    <x v="0"/>
    <x v="0"/>
    <x v="1"/>
    <n v="0.59375"/>
  </r>
  <r>
    <n v="6487"/>
    <s v="Emily Allen"/>
    <s v="mcguirekristin@example.net"/>
    <n v="32"/>
    <s v="Other"/>
    <x v="1"/>
    <d v="2020-11-12T00:00:00"/>
    <x v="4"/>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x v="0"/>
    <m/>
    <x v="3"/>
    <s v="Phone"/>
    <d v="2023-06-01T18:02:37"/>
    <m/>
    <x v="0"/>
    <x v="0"/>
    <x v="3"/>
    <x v="1"/>
    <x v="0"/>
    <x v="0"/>
    <n v="0.9375"/>
  </r>
  <r>
    <n v="6488"/>
    <s v="Joshua Parks"/>
    <s v="richard34@example.com"/>
    <n v="65"/>
    <s v="Male"/>
    <x v="3"/>
    <d v="2021-10-19T00:00:00"/>
    <x v="2"/>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x v="2"/>
    <m/>
    <x v="0"/>
    <s v="Phone"/>
    <m/>
    <m/>
    <x v="0"/>
    <x v="1"/>
    <x v="7"/>
    <x v="0"/>
    <x v="0"/>
    <x v="1"/>
    <n v="0.79374999999999996"/>
  </r>
  <r>
    <n v="6489"/>
    <s v="Nicholas Chapman"/>
    <s v="christina86@example.net"/>
    <n v="34"/>
    <s v="Female"/>
    <x v="36"/>
    <d v="2021-02-07T00:00:00"/>
    <x v="1"/>
    <s v="Peripheral compatibility"/>
    <s v="I'm having an issue with the {product_purchased}. Please assist. I need assistance as soon as possible because it's affecting my work and productivity."/>
    <x v="2"/>
    <m/>
    <x v="0"/>
    <s v="Chat"/>
    <m/>
    <m/>
    <x v="0"/>
    <x v="4"/>
    <x v="4"/>
    <x v="0"/>
    <x v="0"/>
    <x v="1"/>
    <n v="0.47499999999999998"/>
  </r>
  <r>
    <n v="6490"/>
    <s v="Linda Johnson"/>
    <s v="coxalexandra@example.net"/>
    <n v="31"/>
    <s v="Male"/>
    <x v="13"/>
    <d v="2020-04-28T00:00:00"/>
    <x v="0"/>
    <s v="Software bug"/>
    <s v="I'm having an issue with the {product_purchased}. Please assist._x000a__x000a_3. We're sorry, we're sorry, but we've changed the value. The price is $20 as of July 14th, 2017. I've followed the troubleshooting steps mentioned in the user manual, but the issue persists."/>
    <x v="1"/>
    <s v="Source single stuff how cultural reality size."/>
    <x v="2"/>
    <s v="Social media"/>
    <d v="2023-06-01T22:06:39"/>
    <d v="2023-06-01T12:23:39"/>
    <x v="2"/>
    <x v="2"/>
    <x v="11"/>
    <x v="1"/>
    <x v="1"/>
    <x v="1"/>
    <n v="0.65"/>
  </r>
  <r>
    <n v="6491"/>
    <s v="Robert Malone"/>
    <s v="george15@example.net"/>
    <n v="70"/>
    <s v="Male"/>
    <x v="39"/>
    <d v="2020-09-24T00:00:00"/>
    <x v="3"/>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x v="2"/>
    <m/>
    <x v="2"/>
    <s v="Email"/>
    <m/>
    <m/>
    <x v="0"/>
    <x v="4"/>
    <x v="9"/>
    <x v="0"/>
    <x v="0"/>
    <x v="1"/>
    <n v="0.46875"/>
  </r>
  <r>
    <n v="6492"/>
    <s v="Katrina Brown"/>
    <s v="grayfernando@example.com"/>
    <n v="43"/>
    <s v="Other"/>
    <x v="35"/>
    <d v="2020-06-28T00:00:00"/>
    <x v="1"/>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x v="1"/>
    <s v="Itself campaign total usually player despite."/>
    <x v="1"/>
    <s v="Email"/>
    <d v="2023-06-01T09:38:42"/>
    <d v="2023-06-01T17:11:42"/>
    <x v="1"/>
    <x v="1"/>
    <x v="8"/>
    <x v="1"/>
    <x v="1"/>
    <x v="1"/>
    <n v="0.64375000000000004"/>
  </r>
  <r>
    <n v="6493"/>
    <s v="Brian Ross"/>
    <s v="juliawilliams@example.org"/>
    <n v="70"/>
    <s v="Female"/>
    <x v="34"/>
    <d v="2021-10-28T00:00:00"/>
    <x v="1"/>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x v="1"/>
    <s v="Choice their beautiful market top how cause."/>
    <x v="2"/>
    <s v="Social media"/>
    <d v="2023-06-01T17:38:43"/>
    <d v="2023-06-01T13:19:43"/>
    <x v="5"/>
    <x v="1"/>
    <x v="7"/>
    <x v="1"/>
    <x v="1"/>
    <x v="1"/>
    <n v="0.79374999999999996"/>
  </r>
  <r>
    <n v="6494"/>
    <s v="Judith Baker"/>
    <s v="jnelson@example.com"/>
    <n v="35"/>
    <s v="Male"/>
    <x v="7"/>
    <d v="2020-04-06T00:00:00"/>
    <x v="2"/>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x v="0"/>
    <m/>
    <x v="2"/>
    <s v="Phone"/>
    <d v="2023-06-01T22:31:46"/>
    <m/>
    <x v="0"/>
    <x v="10"/>
    <x v="11"/>
    <x v="1"/>
    <x v="0"/>
    <x v="0"/>
    <n v="0.20624999999999999"/>
  </r>
  <r>
    <n v="6495"/>
    <s v="Adam Carroll Jr."/>
    <s v="melissa01@example.com"/>
    <n v="45"/>
    <s v="Female"/>
    <x v="41"/>
    <d v="2020-12-08T00:00:00"/>
    <x v="0"/>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x v="0"/>
    <m/>
    <x v="1"/>
    <s v="Phone"/>
    <d v="2023-06-01T11:27:47"/>
    <m/>
    <x v="0"/>
    <x v="10"/>
    <x v="10"/>
    <x v="1"/>
    <x v="0"/>
    <x v="0"/>
    <n v="0.23749999999999999"/>
  </r>
  <r>
    <n v="6496"/>
    <s v="Ian Blackwell"/>
    <s v="volsen@example.com"/>
    <n v="50"/>
    <s v="Other"/>
    <x v="12"/>
    <d v="2020-01-09T00:00:00"/>
    <x v="4"/>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x v="2"/>
    <m/>
    <x v="0"/>
    <s v="Email"/>
    <m/>
    <m/>
    <x v="0"/>
    <x v="1"/>
    <x v="6"/>
    <x v="0"/>
    <x v="0"/>
    <x v="1"/>
    <n v="0.79374999999999996"/>
  </r>
  <r>
    <n v="6497"/>
    <s v="Tami Henderson"/>
    <s v="matthew65@example.org"/>
    <n v="50"/>
    <s v="Female"/>
    <x v="7"/>
    <d v="2020-10-20T00:00:00"/>
    <x v="2"/>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x v="1"/>
    <s v="Picture as recent trouble once avoid."/>
    <x v="3"/>
    <s v="Phone"/>
    <d v="2023-06-01T23:01:50"/>
    <d v="2023-06-01T13:23:50"/>
    <x v="2"/>
    <x v="8"/>
    <x v="7"/>
    <x v="1"/>
    <x v="1"/>
    <x v="1"/>
    <n v="0.20624999999999999"/>
  </r>
  <r>
    <n v="6498"/>
    <s v="Donna Villarreal"/>
    <s v="snyderrichard@example.org"/>
    <n v="30"/>
    <s v="Other"/>
    <x v="27"/>
    <d v="2020-03-12T00:00:00"/>
    <x v="1"/>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x v="2"/>
    <m/>
    <x v="3"/>
    <s v="Chat"/>
    <m/>
    <m/>
    <x v="0"/>
    <x v="10"/>
    <x v="0"/>
    <x v="1"/>
    <x v="0"/>
    <x v="1"/>
    <n v="0.16250000000000001"/>
  </r>
  <r>
    <n v="6499"/>
    <s v="Jesse Cooper"/>
    <s v="klopez@example.org"/>
    <n v="47"/>
    <s v="Other"/>
    <x v="7"/>
    <d v="2021-01-05T00:00:00"/>
    <x v="4"/>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x v="1"/>
    <s v="Question seem human event name."/>
    <x v="3"/>
    <s v="Email"/>
    <d v="2023-06-01T22:42:53"/>
    <d v="2023-06-01T01:01:53"/>
    <x v="1"/>
    <x v="0"/>
    <x v="6"/>
    <x v="1"/>
    <x v="1"/>
    <x v="1"/>
    <n v="0.8"/>
  </r>
  <r>
    <n v="6500"/>
    <s v="Jordan Carter"/>
    <s v="joanne06@example.com"/>
    <n v="37"/>
    <s v="Female"/>
    <x v="33"/>
    <d v="2021-08-09T00:00:00"/>
    <x v="4"/>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x v="1"/>
    <s v="Arm yet guy Democrat arrive or middle million."/>
    <x v="1"/>
    <s v="Phone"/>
    <d v="2023-06-01T20:29:54"/>
    <d v="2023-06-01T18:27:54"/>
    <x v="3"/>
    <x v="2"/>
    <x v="5"/>
    <x v="1"/>
    <x v="1"/>
    <x v="1"/>
    <n v="0.64375000000000004"/>
  </r>
  <r>
    <n v="6501"/>
    <s v="Patrick Maxwell"/>
    <s v="briantorres@example.com"/>
    <n v="33"/>
    <s v="Other"/>
    <x v="37"/>
    <d v="2020-12-19T00:00:00"/>
    <x v="3"/>
    <s v="Hardware issue"/>
    <s v="I'm having an issue with the {product_purchased}. Please assist._x000a__x000a_C: I've noticed that the issue occurs consistently when I use a specific feature or application on my {product_purchased}."/>
    <x v="0"/>
    <m/>
    <x v="0"/>
    <s v="Chat"/>
    <d v="2023-06-01T02:45:55"/>
    <m/>
    <x v="0"/>
    <x v="1"/>
    <x v="10"/>
    <x v="0"/>
    <x v="0"/>
    <x v="0"/>
    <n v="0.66249999999999998"/>
  </r>
  <r>
    <n v="6502"/>
    <s v="Mrs. Jennifer Jenkins"/>
    <s v="manuelgreer@example.org"/>
    <n v="20"/>
    <s v="Female"/>
    <x v="24"/>
    <d v="2021-05-08T00:00:00"/>
    <x v="0"/>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x v="1"/>
    <s v="Become condition open thousand yard since."/>
    <x v="3"/>
    <s v="Social media"/>
    <d v="2023-06-01T04:25:56"/>
    <d v="2023-06-01T03:30:56"/>
    <x v="5"/>
    <x v="1"/>
    <x v="1"/>
    <x v="1"/>
    <x v="1"/>
    <x v="1"/>
    <n v="0.71875"/>
  </r>
  <r>
    <n v="6503"/>
    <s v="Anthony Joyce"/>
    <s v="candace52@example.org"/>
    <n v="64"/>
    <s v="Other"/>
    <x v="0"/>
    <d v="2020-04-25T00:00:00"/>
    <x v="2"/>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x v="2"/>
    <m/>
    <x v="0"/>
    <s v="Email"/>
    <m/>
    <m/>
    <x v="0"/>
    <x v="5"/>
    <x v="11"/>
    <x v="0"/>
    <x v="0"/>
    <x v="1"/>
    <n v="0.19375000000000001"/>
  </r>
  <r>
    <n v="6504"/>
    <s v="Eileen Hart"/>
    <s v="foxkelly@example.com"/>
    <n v="70"/>
    <s v="Other"/>
    <x v="29"/>
    <d v="2021-06-13T00:00:00"/>
    <x v="1"/>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x v="0"/>
    <m/>
    <x v="3"/>
    <s v="Email"/>
    <d v="2023-06-01T10:00:59"/>
    <m/>
    <x v="0"/>
    <x v="3"/>
    <x v="8"/>
    <x v="1"/>
    <x v="0"/>
    <x v="0"/>
    <n v="0.19375000000000001"/>
  </r>
  <r>
    <n v="6505"/>
    <s v="Keith Norris"/>
    <s v="hrobinson@example.org"/>
    <n v="35"/>
    <s v="Other"/>
    <x v="1"/>
    <d v="2021-07-25T00:00:00"/>
    <x v="1"/>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x v="1"/>
    <s v="Two training magazine rest Republican fund free."/>
    <x v="2"/>
    <s v="Email"/>
    <d v="2023-06-01T08:42:01"/>
    <d v="2023-06-01T04:59:01"/>
    <x v="5"/>
    <x v="2"/>
    <x v="2"/>
    <x v="1"/>
    <x v="1"/>
    <x v="1"/>
    <n v="0.57499999999999996"/>
  </r>
  <r>
    <n v="6506"/>
    <s v="Lauren Smith"/>
    <s v="rebeccajenkins@example.org"/>
    <n v="27"/>
    <s v="Male"/>
    <x v="40"/>
    <d v="2021-07-30T00:00:00"/>
    <x v="0"/>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x v="1"/>
    <s v="Idea eye finally speak believe push."/>
    <x v="3"/>
    <s v="Phone"/>
    <d v="2023-06-01T22:18:03"/>
    <d v="2023-06-01T15:34:03"/>
    <x v="4"/>
    <x v="8"/>
    <x v="2"/>
    <x v="1"/>
    <x v="1"/>
    <x v="1"/>
    <n v="0.23749999999999999"/>
  </r>
  <r>
    <n v="6507"/>
    <s v="Karen Rowe"/>
    <s v="mark28@example.com"/>
    <n v="47"/>
    <s v="Male"/>
    <x v="29"/>
    <d v="2021-01-29T00:00:00"/>
    <x v="2"/>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x v="2"/>
    <m/>
    <x v="1"/>
    <s v="Chat"/>
    <m/>
    <m/>
    <x v="0"/>
    <x v="7"/>
    <x v="6"/>
    <x v="1"/>
    <x v="0"/>
    <x v="1"/>
    <n v="0.29375000000000001"/>
  </r>
  <r>
    <n v="6508"/>
    <s v="Kenneth Barrett"/>
    <s v="urowe@example.org"/>
    <n v="52"/>
    <s v="Female"/>
    <x v="39"/>
    <d v="2021-08-11T00:00:00"/>
    <x v="3"/>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x v="2"/>
    <m/>
    <x v="3"/>
    <s v="Phone"/>
    <m/>
    <m/>
    <x v="0"/>
    <x v="0"/>
    <x v="5"/>
    <x v="1"/>
    <x v="0"/>
    <x v="1"/>
    <n v="0.89375000000000004"/>
  </r>
  <r>
    <n v="6509"/>
    <s v="Maureen Watson"/>
    <s v="camachotara@example.org"/>
    <n v="38"/>
    <s v="Female"/>
    <x v="22"/>
    <d v="2020-01-14T00:00:00"/>
    <x v="2"/>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x v="0"/>
    <m/>
    <x v="1"/>
    <s v="Email"/>
    <d v="2023-06-01T00:28:08"/>
    <m/>
    <x v="0"/>
    <x v="4"/>
    <x v="6"/>
    <x v="1"/>
    <x v="0"/>
    <x v="0"/>
    <n v="0.51875000000000004"/>
  </r>
  <r>
    <n v="6510"/>
    <s v="Christopher Lewis"/>
    <s v="wbrown@example.com"/>
    <n v="23"/>
    <s v="Male"/>
    <x v="5"/>
    <d v="2021-08-22T00:00:00"/>
    <x v="4"/>
    <s v="Display issue"/>
    <s v="I'm having an issue with the {product_purchased}. Please assist._x000a__x000a_This item doesn't belong on this page. I've noticed a sudden decrease in battery life on my {product_purchased}. It used to last much longer."/>
    <x v="1"/>
    <s v="Almost Republican let strategy."/>
    <x v="2"/>
    <s v="Email"/>
    <d v="2023-06-01T17:20:09"/>
    <d v="2023-06-01T02:46:09"/>
    <x v="3"/>
    <x v="0"/>
    <x v="5"/>
    <x v="1"/>
    <x v="1"/>
    <x v="1"/>
    <n v="0.89375000000000004"/>
  </r>
  <r>
    <n v="6511"/>
    <s v="Douglas Holloway"/>
    <s v="mgraham@example.org"/>
    <n v="18"/>
    <s v="Male"/>
    <x v="25"/>
    <d v="2020-01-29T00:00:00"/>
    <x v="3"/>
    <s v="Installation support"/>
    <s v="I'm having an issue with the {product_purchased}. Please assist. This problem started occurring after the recent software update. I haven't made any other changes to the device."/>
    <x v="2"/>
    <m/>
    <x v="1"/>
    <s v="Phone"/>
    <m/>
    <m/>
    <x v="0"/>
    <x v="1"/>
    <x v="6"/>
    <x v="1"/>
    <x v="0"/>
    <x v="1"/>
    <n v="0.79374999999999996"/>
  </r>
  <r>
    <n v="6512"/>
    <s v="Charles Franklin"/>
    <s v="rodriguezkimberly@example.com"/>
    <n v="54"/>
    <s v="Male"/>
    <x v="2"/>
    <d v="2021-06-25T00:00:00"/>
    <x v="2"/>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x v="0"/>
    <m/>
    <x v="3"/>
    <s v="Email"/>
    <d v="2023-06-01T12:13:11"/>
    <m/>
    <x v="0"/>
    <x v="1"/>
    <x v="8"/>
    <x v="1"/>
    <x v="0"/>
    <x v="0"/>
    <n v="0.64375000000000004"/>
  </r>
  <r>
    <n v="6513"/>
    <s v="Kathleen Miller"/>
    <s v="yrivera@example.com"/>
    <n v="70"/>
    <s v="Other"/>
    <x v="5"/>
    <d v="2021-08-12T00:00:00"/>
    <x v="4"/>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x v="0"/>
    <m/>
    <x v="0"/>
    <s v="Phone"/>
    <d v="2023-06-01T11:21:13"/>
    <m/>
    <x v="0"/>
    <x v="6"/>
    <x v="5"/>
    <x v="0"/>
    <x v="0"/>
    <x v="0"/>
    <n v="0.41875000000000001"/>
  </r>
  <r>
    <n v="6514"/>
    <s v="Brianna Walters"/>
    <s v="amypowell@example.org"/>
    <n v="43"/>
    <s v="Female"/>
    <x v="22"/>
    <d v="2021-10-30T00:00:00"/>
    <x v="2"/>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x v="2"/>
    <m/>
    <x v="3"/>
    <s v="Email"/>
    <m/>
    <m/>
    <x v="0"/>
    <x v="6"/>
    <x v="7"/>
    <x v="1"/>
    <x v="0"/>
    <x v="1"/>
    <n v="0.48749999999999999"/>
  </r>
  <r>
    <n v="6515"/>
    <s v="Jesse Gillespie"/>
    <s v="hsimpson@example.net"/>
    <n v="66"/>
    <s v="Male"/>
    <x v="0"/>
    <d v="2021-11-29T00:00:00"/>
    <x v="2"/>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x v="1"/>
    <s v="Many could rate against young since yourself."/>
    <x v="2"/>
    <s v="Phone"/>
    <d v="2023-06-01T11:41:15"/>
    <d v="2023-06-01T02:59:15"/>
    <x v="4"/>
    <x v="6"/>
    <x v="3"/>
    <x v="1"/>
    <x v="1"/>
    <x v="1"/>
    <n v="0.51875000000000004"/>
  </r>
  <r>
    <n v="6516"/>
    <s v="Erik Johnston"/>
    <s v="hollowayabigail@example.net"/>
    <n v="30"/>
    <s v="Other"/>
    <x v="10"/>
    <d v="2020-10-15T00:00:00"/>
    <x v="3"/>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x v="0"/>
    <m/>
    <x v="1"/>
    <s v="Chat"/>
    <d v="2023-06-01T08:50:17"/>
    <m/>
    <x v="0"/>
    <x v="0"/>
    <x v="7"/>
    <x v="1"/>
    <x v="0"/>
    <x v="0"/>
    <n v="0.83750000000000002"/>
  </r>
  <r>
    <n v="6517"/>
    <s v="Terry Young"/>
    <s v="lcamacho@example.org"/>
    <n v="40"/>
    <s v="Female"/>
    <x v="37"/>
    <d v="2020-04-03T00:00:00"/>
    <x v="1"/>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x v="0"/>
    <m/>
    <x v="1"/>
    <s v="Social media"/>
    <d v="2023-06-01T05:09:18"/>
    <m/>
    <x v="0"/>
    <x v="0"/>
    <x v="11"/>
    <x v="1"/>
    <x v="0"/>
    <x v="0"/>
    <n v="0.875"/>
  </r>
  <r>
    <n v="6518"/>
    <s v="Alexa Alvarado"/>
    <s v="priscilla55@example.com"/>
    <n v="27"/>
    <s v="Other"/>
    <x v="13"/>
    <d v="2021-04-19T00:00:00"/>
    <x v="4"/>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x v="2"/>
    <m/>
    <x v="3"/>
    <s v="Email"/>
    <m/>
    <m/>
    <x v="0"/>
    <x v="0"/>
    <x v="11"/>
    <x v="1"/>
    <x v="0"/>
    <x v="1"/>
    <n v="0.875"/>
  </r>
  <r>
    <n v="6519"/>
    <s v="Amanda Salazar"/>
    <s v="rhondagomez@example.org"/>
    <n v="35"/>
    <s v="Other"/>
    <x v="35"/>
    <d v="2020-03-15T00:00:00"/>
    <x v="3"/>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x v="2"/>
    <m/>
    <x v="1"/>
    <s v="Chat"/>
    <m/>
    <m/>
    <x v="0"/>
    <x v="2"/>
    <x v="0"/>
    <x v="1"/>
    <x v="0"/>
    <x v="1"/>
    <n v="0.64375000000000004"/>
  </r>
  <r>
    <n v="6520"/>
    <s v="Sarah Lee"/>
    <s v="mariahmartin@example.net"/>
    <n v="51"/>
    <s v="Other"/>
    <x v="4"/>
    <d v="2020-01-29T00:00:00"/>
    <x v="0"/>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x v="2"/>
    <m/>
    <x v="2"/>
    <s v="Chat"/>
    <m/>
    <m/>
    <x v="0"/>
    <x v="7"/>
    <x v="6"/>
    <x v="0"/>
    <x v="0"/>
    <x v="1"/>
    <n v="0.29375000000000001"/>
  </r>
  <r>
    <n v="6521"/>
    <s v="Zachary Hill"/>
    <s v="njohnson@example.net"/>
    <n v="25"/>
    <s v="Male"/>
    <x v="10"/>
    <d v="2020-12-26T00:00:00"/>
    <x v="3"/>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x v="1"/>
    <s v="Serve prevent born significant."/>
    <x v="3"/>
    <s v="Phone"/>
    <d v="2023-06-01T15:00:22"/>
    <d v="2023-06-01T08:54:22"/>
    <x v="5"/>
    <x v="3"/>
    <x v="10"/>
    <x v="1"/>
    <x v="1"/>
    <x v="1"/>
    <n v="0.21249999999999999"/>
  </r>
  <r>
    <n v="6522"/>
    <s v="Leslie Johnson"/>
    <s v="bmitchell@example.org"/>
    <n v="67"/>
    <s v="Female"/>
    <x v="33"/>
    <d v="2021-08-20T00:00:00"/>
    <x v="2"/>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x v="0"/>
    <m/>
    <x v="2"/>
    <s v="Chat"/>
    <d v="2023-06-01T19:59:22"/>
    <m/>
    <x v="0"/>
    <x v="2"/>
    <x v="5"/>
    <x v="1"/>
    <x v="0"/>
    <x v="0"/>
    <n v="0.64375000000000004"/>
  </r>
  <r>
    <n v="6523"/>
    <s v="Adam Jensen"/>
    <s v="gary07@example.com"/>
    <n v="61"/>
    <s v="Other"/>
    <x v="21"/>
    <d v="2020-03-31T00:00:00"/>
    <x v="1"/>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x v="2"/>
    <m/>
    <x v="2"/>
    <s v="Phone"/>
    <m/>
    <m/>
    <x v="0"/>
    <x v="6"/>
    <x v="0"/>
    <x v="0"/>
    <x v="0"/>
    <x v="1"/>
    <n v="0.47499999999999998"/>
  </r>
  <r>
    <n v="6524"/>
    <s v="Paul Underwood"/>
    <s v="hendricksmargaret@example.org"/>
    <n v="18"/>
    <s v="Other"/>
    <x v="21"/>
    <d v="2021-04-30T00:00:00"/>
    <x v="1"/>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x v="0"/>
    <m/>
    <x v="3"/>
    <s v="Email"/>
    <d v="2023-06-01T01:34:25"/>
    <m/>
    <x v="0"/>
    <x v="8"/>
    <x v="11"/>
    <x v="1"/>
    <x v="0"/>
    <x v="0"/>
    <n v="0.28125"/>
  </r>
  <r>
    <n v="6525"/>
    <s v="Raymond Dickerson"/>
    <s v="jill04@example.com"/>
    <n v="41"/>
    <s v="Other"/>
    <x v="21"/>
    <d v="2021-05-21T00:00:00"/>
    <x v="3"/>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x v="1"/>
    <s v="Thing sister individual example follow person lawyer."/>
    <x v="1"/>
    <s v="Social media"/>
    <d v="2023-06-01T00:18:27"/>
    <d v="2023-06-01T22:55:27"/>
    <x v="2"/>
    <x v="5"/>
    <x v="1"/>
    <x v="1"/>
    <x v="1"/>
    <x v="1"/>
    <n v="0.26874999999999999"/>
  </r>
  <r>
    <n v="6526"/>
    <s v="Megan Colon"/>
    <s v="nortonjoel@example.org"/>
    <n v="38"/>
    <s v="Male"/>
    <x v="20"/>
    <d v="2020-10-22T00:00:00"/>
    <x v="2"/>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x v="2"/>
    <m/>
    <x v="2"/>
    <s v="Social media"/>
    <m/>
    <m/>
    <x v="0"/>
    <x v="1"/>
    <x v="7"/>
    <x v="0"/>
    <x v="0"/>
    <x v="1"/>
    <n v="0.79374999999999996"/>
  </r>
  <r>
    <n v="6527"/>
    <s v="George Mitchell"/>
    <s v="briandavis@example.com"/>
    <n v="24"/>
    <s v="Male"/>
    <x v="28"/>
    <d v="2020-06-21T00:00:00"/>
    <x v="3"/>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x v="0"/>
    <m/>
    <x v="0"/>
    <s v="Email"/>
    <d v="2023-06-01T22:35:31"/>
    <m/>
    <x v="0"/>
    <x v="4"/>
    <x v="8"/>
    <x v="0"/>
    <x v="0"/>
    <x v="0"/>
    <n v="0.36249999999999999"/>
  </r>
  <r>
    <n v="6528"/>
    <s v="Joshua Pollard"/>
    <s v="charles10@example.org"/>
    <n v="59"/>
    <s v="Other"/>
    <x v="3"/>
    <d v="2021-01-03T00:00:00"/>
    <x v="0"/>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x v="1"/>
    <s v="Particular material write key exactly station front."/>
    <x v="1"/>
    <s v="Social media"/>
    <d v="2023-06-01T06:50:32"/>
    <d v="2023-06-01T03:21:32"/>
    <x v="3"/>
    <x v="9"/>
    <x v="6"/>
    <x v="1"/>
    <x v="1"/>
    <x v="1"/>
    <n v="0.19375000000000001"/>
  </r>
  <r>
    <n v="6529"/>
    <s v="Melissa Thomas"/>
    <s v="terryethan@example.net"/>
    <n v="20"/>
    <s v="Male"/>
    <x v="41"/>
    <d v="2021-06-24T00:00:00"/>
    <x v="1"/>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x v="1"/>
    <s v="Family difficult read believe."/>
    <x v="2"/>
    <s v="Phone"/>
    <d v="2023-06-01T07:42:33"/>
    <d v="2023-06-01T15:17:33"/>
    <x v="5"/>
    <x v="1"/>
    <x v="8"/>
    <x v="1"/>
    <x v="1"/>
    <x v="1"/>
    <n v="0.64375000000000004"/>
  </r>
  <r>
    <n v="6530"/>
    <s v="Leslie Duffy"/>
    <s v="amydunn@example.net"/>
    <n v="27"/>
    <s v="Other"/>
    <x v="28"/>
    <d v="2021-11-05T00:00:00"/>
    <x v="0"/>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x v="1"/>
    <s v="Marriage season green also cell."/>
    <x v="3"/>
    <s v="Phone"/>
    <d v="2023-06-01T19:24:34"/>
    <d v="2023-06-01T17:20:34"/>
    <x v="2"/>
    <x v="6"/>
    <x v="3"/>
    <x v="1"/>
    <x v="1"/>
    <x v="1"/>
    <n v="0.51875000000000004"/>
  </r>
  <r>
    <n v="6531"/>
    <s v="Todd Brown"/>
    <s v="bradleygallagher@example.com"/>
    <n v="47"/>
    <s v="Other"/>
    <x v="33"/>
    <d v="2020-06-09T00:00:00"/>
    <x v="4"/>
    <s v="Battery life"/>
    <s v="I've forgotten my password for my {product_purchased} account, and the password reset option is not working. How can I recover my account? Thanks. I've performed a factory reset on my {product_purchased}, hoping it would resolve the problem, but it didn't help."/>
    <x v="0"/>
    <m/>
    <x v="0"/>
    <s v="Email"/>
    <d v="2023-06-01T19:00:35"/>
    <m/>
    <x v="0"/>
    <x v="7"/>
    <x v="8"/>
    <x v="0"/>
    <x v="0"/>
    <x v="0"/>
    <n v="0.23125000000000001"/>
  </r>
  <r>
    <n v="6532"/>
    <s v="Jeanette Gomez"/>
    <s v="mark18@example.com"/>
    <n v="44"/>
    <s v="Male"/>
    <x v="23"/>
    <d v="2021-08-18T00:00:00"/>
    <x v="0"/>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x v="2"/>
    <m/>
    <x v="1"/>
    <s v="Chat"/>
    <m/>
    <m/>
    <x v="0"/>
    <x v="2"/>
    <x v="5"/>
    <x v="1"/>
    <x v="0"/>
    <x v="1"/>
    <n v="0.64375000000000004"/>
  </r>
  <r>
    <n v="6533"/>
    <s v="Jonathan Fox"/>
    <s v="donnadodson@example.com"/>
    <n v="58"/>
    <s v="Male"/>
    <x v="17"/>
    <d v="2020-07-07T00:00:00"/>
    <x v="1"/>
    <s v="Delivery problem"/>
    <s v="I'm having an issue with the {product_purchased}. Please assist._x000a__x000a_If you see it, please report it to the right. I'm unable to find the option to perform the desired action in the {product_purchased}. Could you please guide me through the steps?"/>
    <x v="2"/>
    <m/>
    <x v="3"/>
    <s v="Phone"/>
    <m/>
    <m/>
    <x v="0"/>
    <x v="10"/>
    <x v="2"/>
    <x v="1"/>
    <x v="0"/>
    <x v="1"/>
    <n v="0.17499999999999999"/>
  </r>
  <r>
    <n v="6534"/>
    <s v="Anthony Davis"/>
    <s v="stanleysandra@example.org"/>
    <n v="43"/>
    <s v="Male"/>
    <x v="17"/>
    <d v="2021-10-02T00:00:00"/>
    <x v="1"/>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x v="1"/>
    <s v="Still environmental free."/>
    <x v="0"/>
    <s v="Social media"/>
    <d v="2023-06-01T01:08:39"/>
    <d v="2023-06-01T02:32:39"/>
    <x v="3"/>
    <x v="2"/>
    <x v="7"/>
    <x v="1"/>
    <x v="1"/>
    <x v="1"/>
    <n v="0.7"/>
  </r>
  <r>
    <n v="6535"/>
    <s v="Laurie Lopez"/>
    <s v="jamesjohnston@example.com"/>
    <n v="57"/>
    <s v="Male"/>
    <x v="17"/>
    <d v="2020-12-14T00:00:00"/>
    <x v="0"/>
    <s v="Peripheral compatibility"/>
    <s v="I'm having an issue with the {product_purchased}. Please assist._x000a__x000a_You can tell if the product you bought is defective by clicking:_x000a__x000a__x000a_â€¢ Check for: Product information on the product page_x000a__x000a_â€¢ Check out what I've already contacted customer support multiple times, but the issue remains unresolved."/>
    <x v="0"/>
    <m/>
    <x v="2"/>
    <s v="Social media"/>
    <d v="2023-06-01T09:36:41"/>
    <m/>
    <x v="0"/>
    <x v="1"/>
    <x v="10"/>
    <x v="1"/>
    <x v="0"/>
    <x v="0"/>
    <n v="0.66249999999999998"/>
  </r>
  <r>
    <n v="6536"/>
    <s v="Rachel Massey"/>
    <s v="pearsonleah@example.com"/>
    <n v="36"/>
    <s v="Female"/>
    <x v="27"/>
    <d v="2021-12-12T00:00:00"/>
    <x v="2"/>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x v="1"/>
    <s v="Major capital else you spend community let."/>
    <x v="2"/>
    <s v="Email"/>
    <d v="2023-06-01T15:44:43"/>
    <d v="2023-06-01T18:11:43"/>
    <x v="4"/>
    <x v="7"/>
    <x v="10"/>
    <x v="1"/>
    <x v="1"/>
    <x v="1"/>
    <n v="0.23125000000000001"/>
  </r>
  <r>
    <n v="6537"/>
    <s v="Loretta Shepherd"/>
    <s v="jonesmark@example.net"/>
    <n v="53"/>
    <s v="Female"/>
    <x v="14"/>
    <d v="2021-08-30T00:00:00"/>
    <x v="0"/>
    <s v="Battery life"/>
    <s v="I'm having an issue with the {product_purchased}. Please assist. I need assistance as soon as possible because it's affecting my work and productivity."/>
    <x v="0"/>
    <m/>
    <x v="3"/>
    <s v="Chat"/>
    <d v="2023-06-01T22:26:43"/>
    <m/>
    <x v="0"/>
    <x v="7"/>
    <x v="5"/>
    <x v="1"/>
    <x v="0"/>
    <x v="0"/>
    <n v="0.23749999999999999"/>
  </r>
  <r>
    <n v="6538"/>
    <s v="Patrick Solis"/>
    <s v="mckeelisa@example.org"/>
    <n v="41"/>
    <s v="Female"/>
    <x v="6"/>
    <d v="2020-04-19T00:00:00"/>
    <x v="0"/>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x v="2"/>
    <m/>
    <x v="2"/>
    <s v="Phone"/>
    <m/>
    <m/>
    <x v="0"/>
    <x v="7"/>
    <x v="11"/>
    <x v="0"/>
    <x v="0"/>
    <x v="1"/>
    <n v="0.23749999999999999"/>
  </r>
  <r>
    <n v="6539"/>
    <s v="Julie Burns"/>
    <s v="baileymatthew@example.com"/>
    <n v="23"/>
    <s v="Female"/>
    <x v="20"/>
    <d v="2021-11-09T00:00:00"/>
    <x v="1"/>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x v="2"/>
    <m/>
    <x v="2"/>
    <s v="Email"/>
    <m/>
    <m/>
    <x v="0"/>
    <x v="7"/>
    <x v="3"/>
    <x v="0"/>
    <x v="0"/>
    <x v="1"/>
    <n v="0.23125000000000001"/>
  </r>
  <r>
    <n v="6540"/>
    <s v="Amy Lara"/>
    <s v="taylor02@example.org"/>
    <n v="69"/>
    <s v="Female"/>
    <x v="35"/>
    <d v="2020-06-23T00:00:00"/>
    <x v="0"/>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x v="1"/>
    <s v="Student foreign the idea live."/>
    <x v="1"/>
    <s v="Phone"/>
    <d v="2023-06-01T19:55:47"/>
    <d v="2023-06-01T01:34:47"/>
    <x v="5"/>
    <x v="10"/>
    <x v="8"/>
    <x v="1"/>
    <x v="1"/>
    <x v="1"/>
    <n v="0.23125000000000001"/>
  </r>
  <r>
    <n v="6541"/>
    <s v="Andrea Jones"/>
    <s v="zacharysmith@example.net"/>
    <n v="26"/>
    <s v="Female"/>
    <x v="30"/>
    <d v="2020-11-23T00:00:00"/>
    <x v="2"/>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x v="0"/>
    <m/>
    <x v="3"/>
    <s v="Email"/>
    <d v="2023-06-01T02:32:48"/>
    <m/>
    <x v="0"/>
    <x v="6"/>
    <x v="3"/>
    <x v="1"/>
    <x v="0"/>
    <x v="0"/>
    <n v="0.51875000000000004"/>
  </r>
  <r>
    <n v="6542"/>
    <s v="Sarah Ramsey"/>
    <s v="michellediaz@example.net"/>
    <n v="40"/>
    <s v="Other"/>
    <x v="21"/>
    <d v="2021-08-18T00:00:00"/>
    <x v="0"/>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x v="2"/>
    <m/>
    <x v="0"/>
    <s v="Chat"/>
    <m/>
    <m/>
    <x v="0"/>
    <x v="2"/>
    <x v="5"/>
    <x v="0"/>
    <x v="0"/>
    <x v="1"/>
    <n v="0.64375000000000004"/>
  </r>
  <r>
    <n v="6543"/>
    <s v="Jessica Allison"/>
    <s v="stricklandstephanie@example.com"/>
    <n v="53"/>
    <s v="Male"/>
    <x v="6"/>
    <d v="2020-01-12T00:00:00"/>
    <x v="1"/>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x v="0"/>
    <m/>
    <x v="2"/>
    <s v="Phone"/>
    <d v="2023-06-01T14:32:51"/>
    <m/>
    <x v="0"/>
    <x v="9"/>
    <x v="6"/>
    <x v="1"/>
    <x v="0"/>
    <x v="0"/>
    <n v="0.19375000000000001"/>
  </r>
  <r>
    <n v="6544"/>
    <s v="Samantha Joseph"/>
    <s v="michael17@example.com"/>
    <n v="45"/>
    <s v="Female"/>
    <x v="15"/>
    <d v="2020-06-13T00:00:00"/>
    <x v="0"/>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x v="1"/>
    <s v="Poor join daughter may may."/>
    <x v="2"/>
    <s v="Chat"/>
    <d v="2023-06-01T14:51:52"/>
    <d v="2023-06-01T03:20:52"/>
    <x v="1"/>
    <x v="2"/>
    <x v="8"/>
    <x v="1"/>
    <x v="1"/>
    <x v="1"/>
    <n v="0.56874999999999998"/>
  </r>
  <r>
    <n v="6545"/>
    <s v="Alexander Nunez"/>
    <s v="kevin19@example.net"/>
    <n v="33"/>
    <s v="Other"/>
    <x v="32"/>
    <d v="2021-07-27T00:00:00"/>
    <x v="0"/>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x v="2"/>
    <m/>
    <x v="0"/>
    <s v="Chat"/>
    <m/>
    <m/>
    <x v="0"/>
    <x v="4"/>
    <x v="2"/>
    <x v="0"/>
    <x v="0"/>
    <x v="1"/>
    <n v="0.43125000000000002"/>
  </r>
  <r>
    <n v="6546"/>
    <s v="Omar Brown"/>
    <s v="morrisonmelissa@example.com"/>
    <n v="56"/>
    <s v="Male"/>
    <x v="5"/>
    <d v="2020-09-12T00:00:00"/>
    <x v="1"/>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x v="2"/>
    <m/>
    <x v="1"/>
    <s v="Phone"/>
    <m/>
    <m/>
    <x v="0"/>
    <x v="5"/>
    <x v="9"/>
    <x v="1"/>
    <x v="0"/>
    <x v="1"/>
    <n v="0.19375000000000001"/>
  </r>
  <r>
    <n v="6547"/>
    <s v="Shane Taylor"/>
    <s v="kirk14@example.net"/>
    <n v="50"/>
    <s v="Other"/>
    <x v="10"/>
    <d v="2021-01-19T00:00:00"/>
    <x v="3"/>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x v="2"/>
    <m/>
    <x v="3"/>
    <s v="Phone"/>
    <m/>
    <m/>
    <x v="0"/>
    <x v="10"/>
    <x v="6"/>
    <x v="1"/>
    <x v="0"/>
    <x v="1"/>
    <n v="0.17499999999999999"/>
  </r>
  <r>
    <n v="6548"/>
    <s v="Christine Green"/>
    <s v="mcguiredonna@example.net"/>
    <n v="54"/>
    <s v="Other"/>
    <x v="6"/>
    <d v="2020-02-29T00:00:00"/>
    <x v="3"/>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x v="0"/>
    <m/>
    <x v="0"/>
    <s v="Chat"/>
    <d v="2023-06-01T23:40:56"/>
    <m/>
    <x v="0"/>
    <x v="6"/>
    <x v="4"/>
    <x v="0"/>
    <x v="0"/>
    <x v="0"/>
    <n v="0.39374999999999999"/>
  </r>
  <r>
    <n v="6549"/>
    <s v="Jacob Diaz"/>
    <s v="allenchristopher@example.org"/>
    <n v="62"/>
    <s v="Other"/>
    <x v="3"/>
    <d v="2021-04-12T00:00:00"/>
    <x v="1"/>
    <s v="Network problem"/>
    <s v="I'm having an issue with the {product_purchased}. Please assist. #2 Remove the {product_purchased} line and try to do 3 tests. #$./tests &lt; skype_query &gt;/item &lt;/ sk The issue I'm facing is intermittent. Sometimes it works fine, but other times it acts up unexpectedly."/>
    <x v="2"/>
    <m/>
    <x v="3"/>
    <s v="Phone"/>
    <m/>
    <m/>
    <x v="0"/>
    <x v="4"/>
    <x v="11"/>
    <x v="1"/>
    <x v="0"/>
    <x v="1"/>
    <n v="0.42499999999999999"/>
  </r>
  <r>
    <n v="6550"/>
    <s v="Carrie Walsh"/>
    <s v="marieaguirre@example.net"/>
    <n v="30"/>
    <s v="Male"/>
    <x v="36"/>
    <d v="2020-08-09T00:00:00"/>
    <x v="2"/>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x v="2"/>
    <m/>
    <x v="0"/>
    <s v="Phone"/>
    <m/>
    <m/>
    <x v="0"/>
    <x v="0"/>
    <x v="5"/>
    <x v="0"/>
    <x v="0"/>
    <x v="1"/>
    <n v="0.89375000000000004"/>
  </r>
  <r>
    <n v="6551"/>
    <s v="Amanda Sanchez"/>
    <s v="cody33@example.com"/>
    <n v="30"/>
    <s v="Male"/>
    <x v="12"/>
    <d v="2021-09-15T00:00:00"/>
    <x v="0"/>
    <s v="Hardware issue"/>
    <s v="I'm having an issue with the {product_purchased}. Please assist. I've noticed a peculiar error message popping up on my {product_purchased} screen. It says '{error_message}'. What does it mean?"/>
    <x v="1"/>
    <s v="Main side trade cell unit anyone away president."/>
    <x v="1"/>
    <s v="Chat"/>
    <d v="2023-06-01T14:20:00"/>
    <d v="2023-06-01T14:33:00"/>
    <x v="3"/>
    <x v="5"/>
    <x v="9"/>
    <x v="1"/>
    <x v="1"/>
    <x v="1"/>
    <n v="0.19375000000000001"/>
  </r>
  <r>
    <n v="6552"/>
    <s v="Angela Nelson"/>
    <s v="christina96@example.com"/>
    <n v="27"/>
    <s v="Other"/>
    <x v="33"/>
    <d v="2020-05-11T00:00:00"/>
    <x v="3"/>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x v="2"/>
    <m/>
    <x v="2"/>
    <s v="Social media"/>
    <m/>
    <m/>
    <x v="0"/>
    <x v="0"/>
    <x v="1"/>
    <x v="0"/>
    <x v="0"/>
    <x v="1"/>
    <n v="0.80625000000000002"/>
  </r>
  <r>
    <n v="6553"/>
    <s v="Jacob Davis"/>
    <s v="bassregina@example.com"/>
    <n v="64"/>
    <s v="Male"/>
    <x v="27"/>
    <d v="2020-04-02T00:00:00"/>
    <x v="4"/>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x v="2"/>
    <m/>
    <x v="3"/>
    <s v="Phone"/>
    <m/>
    <m/>
    <x v="0"/>
    <x v="6"/>
    <x v="11"/>
    <x v="1"/>
    <x v="0"/>
    <x v="1"/>
    <n v="0.53125"/>
  </r>
  <r>
    <n v="6554"/>
    <s v="Eric Bentley"/>
    <s v="chelseaturner@example.com"/>
    <n v="19"/>
    <s v="Female"/>
    <x v="10"/>
    <d v="2020-09-26T00:00:00"/>
    <x v="3"/>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x v="2"/>
    <m/>
    <x v="2"/>
    <s v="Chat"/>
    <m/>
    <m/>
    <x v="0"/>
    <x v="0"/>
    <x v="9"/>
    <x v="0"/>
    <x v="0"/>
    <x v="1"/>
    <n v="0.8"/>
  </r>
  <r>
    <n v="6555"/>
    <s v="Paul Clark"/>
    <s v="bhernandez@example.org"/>
    <n v="54"/>
    <s v="Female"/>
    <x v="20"/>
    <d v="2021-07-10T00:00:00"/>
    <x v="4"/>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x v="2"/>
    <m/>
    <x v="3"/>
    <s v="Phone"/>
    <m/>
    <m/>
    <x v="0"/>
    <x v="2"/>
    <x v="2"/>
    <x v="1"/>
    <x v="0"/>
    <x v="1"/>
    <n v="0.57499999999999996"/>
  </r>
  <r>
    <n v="6556"/>
    <s v="Jacqueline Johnson"/>
    <s v="courtneymartinez@example.org"/>
    <n v="23"/>
    <s v="Other"/>
    <x v="1"/>
    <d v="2020-11-04T00:00:00"/>
    <x v="2"/>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x v="2"/>
    <m/>
    <x v="1"/>
    <s v="Social media"/>
    <m/>
    <m/>
    <x v="0"/>
    <x v="8"/>
    <x v="3"/>
    <x v="1"/>
    <x v="0"/>
    <x v="1"/>
    <n v="0.18124999999999999"/>
  </r>
  <r>
    <n v="6557"/>
    <s v="Joseph Day"/>
    <s v="jenkinsanthony@example.org"/>
    <n v="23"/>
    <s v="Female"/>
    <x v="32"/>
    <d v="2020-02-21T00:00:00"/>
    <x v="3"/>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x v="2"/>
    <m/>
    <x v="2"/>
    <s v="Social media"/>
    <m/>
    <m/>
    <x v="0"/>
    <x v="1"/>
    <x v="4"/>
    <x v="0"/>
    <x v="0"/>
    <x v="1"/>
    <n v="0.70625000000000004"/>
  </r>
  <r>
    <n v="6558"/>
    <s v="Cody Martin"/>
    <s v="wkelley@example.net"/>
    <n v="49"/>
    <s v="Male"/>
    <x v="19"/>
    <d v="2021-01-28T00:00:00"/>
    <x v="0"/>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x v="0"/>
    <m/>
    <x v="1"/>
    <s v="Social media"/>
    <d v="2023-06-01T09:25:10"/>
    <m/>
    <x v="0"/>
    <x v="2"/>
    <x v="6"/>
    <x v="1"/>
    <x v="0"/>
    <x v="0"/>
    <n v="0.73124999999999996"/>
  </r>
  <r>
    <n v="6559"/>
    <s v="Erik Walker"/>
    <s v="combssuzanne@example.org"/>
    <n v="30"/>
    <s v="Male"/>
    <x v="39"/>
    <d v="2021-10-07T00:00:00"/>
    <x v="2"/>
    <s v="Network problem"/>
    <s v="I'm having an issue with the {product_purchased}. Please assist._x000a__x000a_Please enable JavaScript to view the comments powered by Disqus._x000a__x000a_Disqus I've checked for any available software updates for my {product_purchased}, but there are none."/>
    <x v="0"/>
    <m/>
    <x v="1"/>
    <s v="Chat"/>
    <d v="2023-06-01T07:42:11"/>
    <m/>
    <x v="0"/>
    <x v="9"/>
    <x v="7"/>
    <x v="1"/>
    <x v="0"/>
    <x v="0"/>
    <n v="0.18124999999999999"/>
  </r>
  <r>
    <n v="6560"/>
    <s v="Luke Jennings"/>
    <s v="fhayes@example.org"/>
    <n v="69"/>
    <s v="Female"/>
    <x v="17"/>
    <d v="2020-06-25T00:00:00"/>
    <x v="0"/>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x v="2"/>
    <m/>
    <x v="3"/>
    <s v="Chat"/>
    <m/>
    <m/>
    <x v="0"/>
    <x v="0"/>
    <x v="8"/>
    <x v="1"/>
    <x v="0"/>
    <x v="1"/>
    <n v="0.84375"/>
  </r>
  <r>
    <n v="6561"/>
    <s v="Claudia Phillips"/>
    <s v="carrdaniel@example.net"/>
    <n v="43"/>
    <s v="Male"/>
    <x v="28"/>
    <d v="2020-05-08T00:00:00"/>
    <x v="2"/>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x v="1"/>
    <s v="Relate well bar road product world."/>
    <x v="0"/>
    <s v="Phone"/>
    <d v="2023-06-01T15:46:15"/>
    <d v="2023-06-01T09:40:15"/>
    <x v="5"/>
    <x v="1"/>
    <x v="1"/>
    <x v="1"/>
    <x v="1"/>
    <x v="1"/>
    <n v="0.71875"/>
  </r>
  <r>
    <n v="6562"/>
    <s v="Kristen Hoffman"/>
    <s v="bvargas@example.com"/>
    <n v="25"/>
    <s v="Female"/>
    <x v="19"/>
    <d v="2021-02-12T00:00:00"/>
    <x v="1"/>
    <s v="Product setup"/>
    <s v="I'm having an issue with the {product_purchased}. Please assist. I've recently updated the firmware of my {product_purchased}, and the issue started happening afterward. Could it be related to the update?"/>
    <x v="0"/>
    <m/>
    <x v="1"/>
    <s v="Chat"/>
    <d v="2023-06-01T16:53:15"/>
    <m/>
    <x v="0"/>
    <x v="0"/>
    <x v="4"/>
    <x v="1"/>
    <x v="0"/>
    <x v="0"/>
    <n v="0.9375"/>
  </r>
  <r>
    <n v="6563"/>
    <s v="Thomas Chang"/>
    <s v="jacqueline82@example.com"/>
    <n v="37"/>
    <s v="Female"/>
    <x v="30"/>
    <d v="2021-11-30T00:00:00"/>
    <x v="2"/>
    <s v="Product compatibility"/>
    <s v="I'm having an issue with the {product_purchased}. Please assist. (10:47:40 PM) Balthazar 5 hours ago_x000a__x000a_https://www.à¹‡å®¶æ²™:10.3 million BTC will I need assistance as soon as possible because it's affecting my work and productivity."/>
    <x v="1"/>
    <s v="Clearly without investment off could either."/>
    <x v="2"/>
    <s v="Email"/>
    <d v="2023-06-01T18:44:17"/>
    <d v="2023-06-01T07:34:17"/>
    <x v="5"/>
    <x v="0"/>
    <x v="3"/>
    <x v="1"/>
    <x v="1"/>
    <x v="1"/>
    <n v="0.9375"/>
  </r>
  <r>
    <n v="6564"/>
    <s v="Sean Anderson"/>
    <s v="nicolegreen@example.com"/>
    <n v="28"/>
    <s v="Male"/>
    <x v="2"/>
    <d v="2020-06-15T00:00:00"/>
    <x v="1"/>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x v="2"/>
    <m/>
    <x v="2"/>
    <s v="Social media"/>
    <m/>
    <m/>
    <x v="0"/>
    <x v="0"/>
    <x v="8"/>
    <x v="0"/>
    <x v="0"/>
    <x v="1"/>
    <n v="0.84375"/>
  </r>
  <r>
    <n v="6565"/>
    <s v="Thomas Smith"/>
    <s v="teresa76@example.org"/>
    <n v="61"/>
    <s v="Other"/>
    <x v="37"/>
    <d v="2021-04-25T00:00:00"/>
    <x v="1"/>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x v="0"/>
    <m/>
    <x v="1"/>
    <s v="Social media"/>
    <d v="2023-06-01T23:01:20"/>
    <m/>
    <x v="0"/>
    <x v="7"/>
    <x v="11"/>
    <x v="1"/>
    <x v="0"/>
    <x v="0"/>
    <n v="0.23749999999999999"/>
  </r>
  <r>
    <n v="6566"/>
    <s v="Summer Vaughn"/>
    <s v="brookspamela@example.org"/>
    <n v="36"/>
    <s v="Female"/>
    <x v="14"/>
    <d v="2021-04-08T00:00:00"/>
    <x v="0"/>
    <s v="Account access"/>
    <s v="I'm having an issue with the {product_purchased}. Please assist. I've performed a factory reset on my {product_purchased}, hoping it would resolve the problem, but it didn't help."/>
    <x v="0"/>
    <m/>
    <x v="0"/>
    <s v="Email"/>
    <d v="2023-06-01T23:39:20"/>
    <m/>
    <x v="0"/>
    <x v="8"/>
    <x v="11"/>
    <x v="0"/>
    <x v="0"/>
    <x v="0"/>
    <n v="0.28125"/>
  </r>
  <r>
    <n v="6567"/>
    <s v="Norma Diaz"/>
    <s v="mitchell86@example.com"/>
    <n v="21"/>
    <s v="Other"/>
    <x v="13"/>
    <d v="2021-10-29T00:00:00"/>
    <x v="0"/>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x v="0"/>
    <m/>
    <x v="1"/>
    <s v="Social media"/>
    <d v="2023-06-01T07:59:22"/>
    <m/>
    <x v="0"/>
    <x v="6"/>
    <x v="7"/>
    <x v="1"/>
    <x v="0"/>
    <x v="0"/>
    <n v="0.48749999999999999"/>
  </r>
  <r>
    <n v="6568"/>
    <s v="Savannah Gonzales MD"/>
    <s v="patricia52@example.net"/>
    <n v="32"/>
    <s v="Other"/>
    <x v="28"/>
    <d v="2021-07-20T00:00:00"/>
    <x v="0"/>
    <s v="Refund request"/>
    <s v="I'm having an issue with the {product_purchased}. Please assist._x000a__x000a_Thanks. I rely heavily on my {product_purchased} for my daily tasks, and this issue is hindering my productivity."/>
    <x v="1"/>
    <s v="Mind condition international effect."/>
    <x v="0"/>
    <s v="Email"/>
    <d v="2023-06-01T02:13:23"/>
    <d v="2023-06-01T16:08:23"/>
    <x v="3"/>
    <x v="0"/>
    <x v="2"/>
    <x v="1"/>
    <x v="1"/>
    <x v="1"/>
    <n v="1.0687500000000001"/>
  </r>
  <r>
    <n v="6569"/>
    <s v="Amy Lee"/>
    <s v="kristi84@example.org"/>
    <n v="45"/>
    <s v="Male"/>
    <x v="33"/>
    <d v="2021-11-23T00:00:00"/>
    <x v="0"/>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x v="2"/>
    <m/>
    <x v="2"/>
    <s v="Chat"/>
    <m/>
    <m/>
    <x v="0"/>
    <x v="7"/>
    <x v="3"/>
    <x v="0"/>
    <x v="0"/>
    <x v="1"/>
    <n v="0.23125000000000001"/>
  </r>
  <r>
    <n v="6570"/>
    <s v="Joseph Vaughn"/>
    <s v="rochavanessa@example.net"/>
    <n v="51"/>
    <s v="Other"/>
    <x v="6"/>
    <d v="2021-09-29T00:00:00"/>
    <x v="0"/>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x v="1"/>
    <s v="Year really many film see impact cold."/>
    <x v="0"/>
    <s v="Social media"/>
    <d v="2023-06-01T16:36:26"/>
    <d v="2023-06-01T17:32:26"/>
    <x v="3"/>
    <x v="2"/>
    <x v="9"/>
    <x v="1"/>
    <x v="1"/>
    <x v="1"/>
    <n v="0.61250000000000004"/>
  </r>
  <r>
    <n v="6571"/>
    <s v="Tara Guzman"/>
    <s v="ggarcia@example.org"/>
    <n v="37"/>
    <s v="Male"/>
    <x v="27"/>
    <d v="2020-07-05T00:00:00"/>
    <x v="4"/>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x v="1"/>
    <s v="Carry amount rather opportunity key."/>
    <x v="2"/>
    <s v="Email"/>
    <d v="2023-06-01T01:18:27"/>
    <d v="2023-06-01T07:35:27"/>
    <x v="4"/>
    <x v="2"/>
    <x v="2"/>
    <x v="1"/>
    <x v="1"/>
    <x v="1"/>
    <n v="0.57499999999999996"/>
  </r>
  <r>
    <n v="6572"/>
    <s v="Dr. Thomas Hall PhD"/>
    <s v="alexandersloan@example.org"/>
    <n v="33"/>
    <s v="Other"/>
    <x v="41"/>
    <d v="2021-04-25T00:00:00"/>
    <x v="3"/>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x v="0"/>
    <m/>
    <x v="2"/>
    <s v="Chat"/>
    <d v="2023-06-01T03:15:28"/>
    <m/>
    <x v="0"/>
    <x v="1"/>
    <x v="11"/>
    <x v="1"/>
    <x v="0"/>
    <x v="0"/>
    <n v="0.65625"/>
  </r>
  <r>
    <n v="6573"/>
    <s v="Raymond Robinson"/>
    <s v="munozheidi@example.org"/>
    <n v="69"/>
    <s v="Female"/>
    <x v="40"/>
    <d v="2021-02-27T00:00:00"/>
    <x v="1"/>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x v="0"/>
    <m/>
    <x v="3"/>
    <s v="Chat"/>
    <d v="2023-06-01T21:19:30"/>
    <m/>
    <x v="0"/>
    <x v="8"/>
    <x v="4"/>
    <x v="1"/>
    <x v="0"/>
    <x v="0"/>
    <n v="0.20624999999999999"/>
  </r>
  <r>
    <n v="6574"/>
    <s v="James Rivera"/>
    <s v="hkelly@example.com"/>
    <n v="55"/>
    <s v="Other"/>
    <x v="19"/>
    <d v="2021-10-01T00:00:00"/>
    <x v="4"/>
    <s v="Network problem"/>
    <s v="I'm having an issue with the {product_purchased}. Please assist._x000a__x000a__x000a_[1.1] In the case of '*', the product cannot enter the 'Buy now' box._x000a__x000a__x000a_[1.2] If I've tried troubleshooting steps mentioned in the user manual, but the issue persists."/>
    <x v="2"/>
    <m/>
    <x v="0"/>
    <s v="Phone"/>
    <m/>
    <m/>
    <x v="0"/>
    <x v="1"/>
    <x v="7"/>
    <x v="0"/>
    <x v="0"/>
    <x v="1"/>
    <n v="0.79374999999999996"/>
  </r>
  <r>
    <n v="6575"/>
    <s v="Robert Morgan"/>
    <s v="garysolis@example.com"/>
    <n v="22"/>
    <s v="Male"/>
    <x v="7"/>
    <d v="2020-04-30T00:00:00"/>
    <x v="3"/>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x v="0"/>
    <m/>
    <x v="3"/>
    <s v="Chat"/>
    <d v="2023-06-01T01:02:33"/>
    <m/>
    <x v="0"/>
    <x v="6"/>
    <x v="11"/>
    <x v="1"/>
    <x v="0"/>
    <x v="0"/>
    <n v="0.53125"/>
  </r>
  <r>
    <n v="6576"/>
    <s v="Anthony Dickerson"/>
    <s v="dsingh@example.net"/>
    <n v="59"/>
    <s v="Female"/>
    <x v="1"/>
    <d v="2020-10-04T00:00:00"/>
    <x v="0"/>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x v="0"/>
    <m/>
    <x v="1"/>
    <s v="Social media"/>
    <d v="2023-06-01T15:24:34"/>
    <m/>
    <x v="0"/>
    <x v="8"/>
    <x v="7"/>
    <x v="1"/>
    <x v="0"/>
    <x v="0"/>
    <n v="0.20624999999999999"/>
  </r>
  <r>
    <n v="6577"/>
    <s v="Shaun Wilson"/>
    <s v="randall56@example.com"/>
    <n v="61"/>
    <s v="Other"/>
    <x v="36"/>
    <d v="2020-07-13T00:00:00"/>
    <x v="4"/>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x v="0"/>
    <m/>
    <x v="1"/>
    <s v="Phone"/>
    <d v="2023-06-01T21:18:36"/>
    <m/>
    <x v="0"/>
    <x v="0"/>
    <x v="2"/>
    <x v="1"/>
    <x v="0"/>
    <x v="0"/>
    <n v="1.0687500000000001"/>
  </r>
  <r>
    <n v="6578"/>
    <s v="Douglas Smith"/>
    <s v="hartcharles@example.net"/>
    <n v="28"/>
    <s v="Male"/>
    <x v="26"/>
    <d v="2020-12-24T00:00:00"/>
    <x v="4"/>
    <s v="Delivery problem"/>
    <s v="I'm having an issue with the {product_purchased}. Please assist. You will gain access and receive additional products at no additional cost. I've performed a factory reset on my {product_purchased}, hoping it would resolve the problem, but it didn't help."/>
    <x v="2"/>
    <m/>
    <x v="3"/>
    <s v="Chat"/>
    <m/>
    <m/>
    <x v="0"/>
    <x v="2"/>
    <x v="10"/>
    <x v="1"/>
    <x v="0"/>
    <x v="1"/>
    <n v="0.59375"/>
  </r>
  <r>
    <n v="6579"/>
    <s v="Richard Arnold"/>
    <s v="ylindsey@example.net"/>
    <n v="49"/>
    <s v="Female"/>
    <x v="32"/>
    <d v="2020-11-12T00:00:00"/>
    <x v="4"/>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x v="0"/>
    <m/>
    <x v="0"/>
    <s v="Chat"/>
    <d v="2023-06-01T03:10:39"/>
    <m/>
    <x v="0"/>
    <x v="0"/>
    <x v="3"/>
    <x v="0"/>
    <x v="0"/>
    <x v="0"/>
    <n v="0.9375"/>
  </r>
  <r>
    <n v="6580"/>
    <s v="Jason Young"/>
    <s v="anthonysmith@example.net"/>
    <n v="27"/>
    <s v="Male"/>
    <x v="11"/>
    <d v="2020-04-09T00:00:00"/>
    <x v="2"/>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x v="2"/>
    <m/>
    <x v="1"/>
    <s v="Phone"/>
    <m/>
    <m/>
    <x v="0"/>
    <x v="10"/>
    <x v="11"/>
    <x v="1"/>
    <x v="0"/>
    <x v="1"/>
    <n v="0.20624999999999999"/>
  </r>
  <r>
    <n v="6581"/>
    <s v="Jacob Larsen"/>
    <s v="trevinoapril@example.net"/>
    <n v="24"/>
    <s v="Other"/>
    <x v="40"/>
    <d v="2021-11-27T00:00:00"/>
    <x v="0"/>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x v="2"/>
    <m/>
    <x v="0"/>
    <s v="Phone"/>
    <m/>
    <m/>
    <x v="0"/>
    <x v="3"/>
    <x v="3"/>
    <x v="0"/>
    <x v="0"/>
    <x v="1"/>
    <n v="0.22500000000000001"/>
  </r>
  <r>
    <n v="6582"/>
    <s v="Paul Miller"/>
    <s v="mmoore@example.net"/>
    <n v="59"/>
    <s v="Male"/>
    <x v="30"/>
    <d v="2021-04-19T00:00:00"/>
    <x v="2"/>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x v="1"/>
    <s v="Tree sport certain."/>
    <x v="0"/>
    <s v="Chat"/>
    <d v="2023-06-01T21:38:44"/>
    <d v="2023-06-01T03:53:44"/>
    <x v="2"/>
    <x v="5"/>
    <x v="11"/>
    <x v="1"/>
    <x v="1"/>
    <x v="1"/>
    <n v="0.19375000000000001"/>
  </r>
  <r>
    <n v="6583"/>
    <s v="Briana Wilson"/>
    <s v="nicolehumphrey@example.com"/>
    <n v="50"/>
    <s v="Female"/>
    <x v="38"/>
    <d v="2020-06-21T00:00:00"/>
    <x v="3"/>
    <s v="Network problem"/>
    <s v="I'm having an issue with the {product_purchased}. Please assist. The issue I'm facing is intermittent. Sometimes it works fine, but other times it acts up unexpectedly."/>
    <x v="2"/>
    <m/>
    <x v="0"/>
    <s v="Email"/>
    <m/>
    <m/>
    <x v="0"/>
    <x v="1"/>
    <x v="8"/>
    <x v="0"/>
    <x v="0"/>
    <x v="1"/>
    <n v="0.64375000000000004"/>
  </r>
  <r>
    <n v="6584"/>
    <s v="Patricia Garcia"/>
    <s v="jonespatricia@example.org"/>
    <n v="27"/>
    <s v="Female"/>
    <x v="12"/>
    <d v="2021-01-10T00:00:00"/>
    <x v="1"/>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x v="1"/>
    <s v="Safe impact friend Congress."/>
    <x v="1"/>
    <s v="Chat"/>
    <d v="2023-06-01T10:14:46"/>
    <d v="2023-06-01T12:49:46"/>
    <x v="1"/>
    <x v="6"/>
    <x v="6"/>
    <x v="1"/>
    <x v="1"/>
    <x v="1"/>
    <n v="0.35"/>
  </r>
  <r>
    <n v="6585"/>
    <s v="Paul Juarez"/>
    <s v="powerselizabeth@example.org"/>
    <n v="53"/>
    <s v="Other"/>
    <x v="35"/>
    <d v="2021-05-20T00:00:00"/>
    <x v="1"/>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x v="2"/>
    <m/>
    <x v="1"/>
    <s v="Chat"/>
    <m/>
    <m/>
    <x v="0"/>
    <x v="5"/>
    <x v="1"/>
    <x v="1"/>
    <x v="0"/>
    <x v="1"/>
    <n v="0.26874999999999999"/>
  </r>
  <r>
    <n v="6586"/>
    <s v="Jennifer Hicks"/>
    <s v="bharper@example.com"/>
    <n v="56"/>
    <s v="Male"/>
    <x v="8"/>
    <d v="2020-12-31T00:00:00"/>
    <x v="3"/>
    <s v="Refund request"/>
    <s v="I'm having an issue with the {product_purchased}. Please assist. I've noticed a peculiar error message popping up on my {product_purchased} screen. It says '{error_message}'. What does it mean?"/>
    <x v="2"/>
    <m/>
    <x v="0"/>
    <s v="Chat"/>
    <m/>
    <m/>
    <x v="0"/>
    <x v="2"/>
    <x v="10"/>
    <x v="0"/>
    <x v="0"/>
    <x v="1"/>
    <n v="0.59375"/>
  </r>
  <r>
    <n v="6587"/>
    <s v="Robert Simpson"/>
    <s v="brucejulie@example.org"/>
    <n v="33"/>
    <s v="Other"/>
    <x v="21"/>
    <d v="2020-12-23T00:00:00"/>
    <x v="3"/>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x v="1"/>
    <s v="Sense son decide tree decision special something."/>
    <x v="2"/>
    <s v="Social media"/>
    <d v="2023-06-01T15:22:49"/>
    <d v="2023-06-01T16:34:49"/>
    <x v="1"/>
    <x v="8"/>
    <x v="10"/>
    <x v="1"/>
    <x v="1"/>
    <x v="1"/>
    <n v="0.21249999999999999"/>
  </r>
  <r>
    <n v="6588"/>
    <s v="Hannah Chen"/>
    <s v="andrewwest@example.net"/>
    <n v="43"/>
    <s v="Female"/>
    <x v="6"/>
    <d v="2021-12-23T00:00:00"/>
    <x v="3"/>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x v="2"/>
    <m/>
    <x v="0"/>
    <s v="Social media"/>
    <m/>
    <m/>
    <x v="0"/>
    <x v="2"/>
    <x v="10"/>
    <x v="0"/>
    <x v="0"/>
    <x v="1"/>
    <n v="0.59375"/>
  </r>
  <r>
    <n v="6589"/>
    <s v="Joshua Walters"/>
    <s v="reginarivas@example.net"/>
    <n v="34"/>
    <s v="Male"/>
    <x v="21"/>
    <d v="2020-10-30T00:00:00"/>
    <x v="4"/>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x v="2"/>
    <m/>
    <x v="2"/>
    <s v="Chat"/>
    <m/>
    <m/>
    <x v="0"/>
    <x v="0"/>
    <x v="7"/>
    <x v="0"/>
    <x v="0"/>
    <x v="1"/>
    <n v="0.83750000000000002"/>
  </r>
  <r>
    <n v="6590"/>
    <s v="Seth Edwards"/>
    <s v="april50@example.net"/>
    <n v="57"/>
    <s v="Other"/>
    <x v="12"/>
    <d v="2020-07-07T00:00:00"/>
    <x v="3"/>
    <s v="Software bug"/>
    <s v="I'm having an issue with the {product_purchased}. Please assist._x000a__x000a_[03/07/13 00:13:13] [Client thread/ERROR] [FML]: Unable to lookup {key} in mcdata. I've performed a factory reset on my {product_purchased}, hoping it would resolve the problem, but it didn't help."/>
    <x v="1"/>
    <s v="Affect laugh more than throughout."/>
    <x v="0"/>
    <s v="Email"/>
    <d v="2023-06-01T16:30:53"/>
    <d v="2023-06-01T01:35:53"/>
    <x v="2"/>
    <x v="7"/>
    <x v="2"/>
    <x v="1"/>
    <x v="1"/>
    <x v="1"/>
    <n v="0.26250000000000001"/>
  </r>
  <r>
    <n v="6591"/>
    <s v="Tanya Murray"/>
    <s v="hharrison@example.org"/>
    <n v="68"/>
    <s v="Female"/>
    <x v="4"/>
    <d v="2021-03-28T00:00:00"/>
    <x v="4"/>
    <s v="Product compatibility"/>
    <s v="I'm having an issue with the {product_purchased}. Please assist. It may take up to 5 minutes before your request is received. Please contact us about availability. I've tried troubleshooting steps mentioned in the user manual, but the issue persists."/>
    <x v="1"/>
    <s v="Plan news card option sign every single."/>
    <x v="0"/>
    <s v="Email"/>
    <d v="2023-06-01T15:37:54"/>
    <d v="2023-06-01T14:08:54"/>
    <x v="2"/>
    <x v="7"/>
    <x v="0"/>
    <x v="1"/>
    <x v="1"/>
    <x v="1"/>
    <n v="0.20624999999999999"/>
  </r>
  <r>
    <n v="6592"/>
    <s v="Brian Kelley"/>
    <s v="rebeccalee@example.org"/>
    <n v="41"/>
    <s v="Female"/>
    <x v="24"/>
    <d v="2020-12-24T00:00:00"/>
    <x v="0"/>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x v="1"/>
    <s v="Eat as happen."/>
    <x v="3"/>
    <s v="Phone"/>
    <d v="2023-06-01T12:58:56"/>
    <d v="2023-06-01T08:24:56"/>
    <x v="3"/>
    <x v="8"/>
    <x v="10"/>
    <x v="1"/>
    <x v="1"/>
    <x v="1"/>
    <n v="0.21249999999999999"/>
  </r>
  <r>
    <n v="6593"/>
    <s v="Amy Watts"/>
    <s v="weissjames@example.com"/>
    <n v="31"/>
    <s v="Male"/>
    <x v="18"/>
    <d v="2020-08-06T00:00:00"/>
    <x v="0"/>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x v="1"/>
    <s v="Smile policy recently letter administration."/>
    <x v="0"/>
    <s v="Social media"/>
    <d v="2023-06-01T00:21:57"/>
    <d v="2023-06-01T11:34:57"/>
    <x v="5"/>
    <x v="5"/>
    <x v="5"/>
    <x v="1"/>
    <x v="1"/>
    <x v="1"/>
    <n v="0.21875"/>
  </r>
  <r>
    <n v="6594"/>
    <s v="Dr. Sean Boyd"/>
    <s v="kerrdavid@example.org"/>
    <n v="59"/>
    <s v="Other"/>
    <x v="19"/>
    <d v="2021-04-21T00:00:00"/>
    <x v="3"/>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x v="0"/>
    <m/>
    <x v="3"/>
    <s v="Chat"/>
    <d v="2023-06-01T13:53:58"/>
    <m/>
    <x v="0"/>
    <x v="0"/>
    <x v="11"/>
    <x v="1"/>
    <x v="0"/>
    <x v="0"/>
    <n v="0.875"/>
  </r>
  <r>
    <n v="6595"/>
    <s v="Rachel Garrett"/>
    <s v="angelabarnes@example.org"/>
    <n v="57"/>
    <s v="Male"/>
    <x v="35"/>
    <d v="2020-10-12T00:00:00"/>
    <x v="4"/>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x v="1"/>
    <s v="High bank say control despite century even."/>
    <x v="3"/>
    <s v="Email"/>
    <d v="2023-06-01T12:29:59"/>
    <d v="2023-06-01T08:08:59"/>
    <x v="2"/>
    <x v="1"/>
    <x v="7"/>
    <x v="1"/>
    <x v="1"/>
    <x v="1"/>
    <n v="0.79374999999999996"/>
  </r>
  <r>
    <n v="6596"/>
    <s v="Natalie Smith"/>
    <s v="gspears@example.net"/>
    <n v="47"/>
    <s v="Male"/>
    <x v="28"/>
    <d v="2020-07-16T00:00:00"/>
    <x v="4"/>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x v="2"/>
    <m/>
    <x v="0"/>
    <s v="Chat"/>
    <m/>
    <m/>
    <x v="0"/>
    <x v="1"/>
    <x v="2"/>
    <x v="0"/>
    <x v="0"/>
    <x v="1"/>
    <n v="0.65"/>
  </r>
  <r>
    <n v="6597"/>
    <s v="Emily Welch"/>
    <s v="qmann@example.net"/>
    <n v="31"/>
    <s v="Male"/>
    <x v="27"/>
    <d v="2020-03-18T00:00:00"/>
    <x v="4"/>
    <s v="Account access"/>
    <s v="I'm having an issue with the {product_purchased}. Please assist. I'm concerned about the security of my {product_purchased} and would like to ensure that my data is safe."/>
    <x v="2"/>
    <m/>
    <x v="3"/>
    <s v="Phone"/>
    <m/>
    <m/>
    <x v="0"/>
    <x v="4"/>
    <x v="0"/>
    <x v="1"/>
    <x v="0"/>
    <x v="1"/>
    <n v="0.36875000000000002"/>
  </r>
  <r>
    <n v="6598"/>
    <s v="Lisa White"/>
    <s v="christopher57@example.net"/>
    <n v="39"/>
    <s v="Male"/>
    <x v="32"/>
    <d v="2020-08-06T00:00:00"/>
    <x v="2"/>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x v="1"/>
    <s v="Line plant cultural medical one."/>
    <x v="3"/>
    <s v="Email"/>
    <d v="2023-06-01T06:57:01"/>
    <d v="2023-06-01T18:46:01"/>
    <x v="5"/>
    <x v="7"/>
    <x v="5"/>
    <x v="1"/>
    <x v="1"/>
    <x v="1"/>
    <n v="0.23749999999999999"/>
  </r>
  <r>
    <n v="6599"/>
    <s v="Christian Olson"/>
    <s v="rebeccacline@example.net"/>
    <n v="39"/>
    <s v="Male"/>
    <x v="29"/>
    <d v="2020-08-17T00:00:00"/>
    <x v="3"/>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x v="1"/>
    <s v="Worry yeah author late."/>
    <x v="2"/>
    <s v="Email"/>
    <d v="2023-06-01T13:49:02"/>
    <d v="2023-06-01T16:24:02"/>
    <x v="4"/>
    <x v="8"/>
    <x v="5"/>
    <x v="1"/>
    <x v="1"/>
    <x v="1"/>
    <n v="0.25624999999999998"/>
  </r>
  <r>
    <n v="6600"/>
    <s v="Scott Pacheco"/>
    <s v="garciaoscar@example.com"/>
    <n v="43"/>
    <s v="Female"/>
    <x v="2"/>
    <d v="2021-08-31T00:00:00"/>
    <x v="1"/>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x v="2"/>
    <m/>
    <x v="1"/>
    <s v="Chat"/>
    <m/>
    <m/>
    <x v="0"/>
    <x v="1"/>
    <x v="5"/>
    <x v="1"/>
    <x v="0"/>
    <x v="1"/>
    <n v="0.625"/>
  </r>
  <r>
    <n v="6601"/>
    <s v="Allison Hart"/>
    <s v="ashleypierce@example.com"/>
    <n v="67"/>
    <s v="Female"/>
    <x v="32"/>
    <d v="2021-04-04T00:00:00"/>
    <x v="2"/>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x v="1"/>
    <s v="Beat keep authority mother recently long structure."/>
    <x v="2"/>
    <s v="Social media"/>
    <d v="2023-06-01T20:04:04"/>
    <d v="2023-06-01T12:27:04"/>
    <x v="5"/>
    <x v="0"/>
    <x v="11"/>
    <x v="1"/>
    <x v="1"/>
    <x v="1"/>
    <n v="0.875"/>
  </r>
  <r>
    <n v="6602"/>
    <s v="Dennis Norris"/>
    <s v="michaelgreen@example.org"/>
    <n v="57"/>
    <s v="Male"/>
    <x v="13"/>
    <d v="2020-08-03T00:00:00"/>
    <x v="0"/>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x v="0"/>
    <m/>
    <x v="2"/>
    <s v="Social media"/>
    <d v="2023-06-01T15:40:05"/>
    <m/>
    <x v="0"/>
    <x v="0"/>
    <x v="5"/>
    <x v="1"/>
    <x v="0"/>
    <x v="0"/>
    <n v="0.89375000000000004"/>
  </r>
  <r>
    <n v="6603"/>
    <s v="Colleen Green"/>
    <s v="janemorris@example.org"/>
    <n v="55"/>
    <s v="Other"/>
    <x v="30"/>
    <d v="2021-06-27T00:00:00"/>
    <x v="4"/>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x v="1"/>
    <s v="Check green report among strategy."/>
    <x v="0"/>
    <s v="Phone"/>
    <d v="2023-06-01T18:14:07"/>
    <d v="2023-06-01T14:42:07"/>
    <x v="1"/>
    <x v="0"/>
    <x v="8"/>
    <x v="1"/>
    <x v="1"/>
    <x v="1"/>
    <n v="0.84375"/>
  </r>
  <r>
    <n v="6604"/>
    <s v="Carmen Smith"/>
    <s v="ashleyswanson@example.org"/>
    <n v="25"/>
    <s v="Male"/>
    <x v="14"/>
    <d v="2021-10-06T00:00:00"/>
    <x v="1"/>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x v="0"/>
    <m/>
    <x v="1"/>
    <s v="Social media"/>
    <d v="2023-06-01T18:19:08"/>
    <m/>
    <x v="0"/>
    <x v="0"/>
    <x v="7"/>
    <x v="1"/>
    <x v="0"/>
    <x v="0"/>
    <n v="0.83750000000000002"/>
  </r>
  <r>
    <n v="6605"/>
    <s v="Terry Wilson"/>
    <s v="mercadocynthia@example.net"/>
    <n v="40"/>
    <s v="Male"/>
    <x v="13"/>
    <d v="2020-06-22T00:00:00"/>
    <x v="2"/>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x v="2"/>
    <m/>
    <x v="2"/>
    <s v="Email"/>
    <m/>
    <m/>
    <x v="0"/>
    <x v="2"/>
    <x v="8"/>
    <x v="0"/>
    <x v="0"/>
    <x v="1"/>
    <n v="0.56874999999999998"/>
  </r>
  <r>
    <n v="6606"/>
    <s v="Jacob Washington"/>
    <s v="skinnermonique@example.com"/>
    <n v="59"/>
    <s v="Male"/>
    <x v="9"/>
    <d v="2020-11-11T00:00:00"/>
    <x v="1"/>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x v="0"/>
    <m/>
    <x v="3"/>
    <s v="Chat"/>
    <d v="2023-06-01T09:18:11"/>
    <m/>
    <x v="0"/>
    <x v="0"/>
    <x v="3"/>
    <x v="1"/>
    <x v="0"/>
    <x v="0"/>
    <n v="0.9375"/>
  </r>
  <r>
    <n v="6607"/>
    <s v="Grace Wyatt"/>
    <s v="gsalazar@example.com"/>
    <n v="66"/>
    <s v="Female"/>
    <x v="23"/>
    <d v="2020-10-20T00:00:00"/>
    <x v="2"/>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x v="1"/>
    <s v="Always both perform while shoulder."/>
    <x v="1"/>
    <s v="Chat"/>
    <d v="2023-06-01T17:03:13"/>
    <d v="2023-06-01T19:35:13"/>
    <x v="4"/>
    <x v="4"/>
    <x v="7"/>
    <x v="1"/>
    <x v="1"/>
    <x v="1"/>
    <n v="0.48125000000000001"/>
  </r>
  <r>
    <n v="6608"/>
    <s v="Curtis Williams DDS"/>
    <s v="sotoadam@example.com"/>
    <n v="62"/>
    <s v="Female"/>
    <x v="29"/>
    <d v="2021-09-22T00:00:00"/>
    <x v="1"/>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x v="2"/>
    <m/>
    <x v="1"/>
    <s v="Chat"/>
    <m/>
    <m/>
    <x v="0"/>
    <x v="0"/>
    <x v="9"/>
    <x v="1"/>
    <x v="0"/>
    <x v="1"/>
    <n v="0.8"/>
  </r>
  <r>
    <n v="6609"/>
    <s v="Sandra Hamilton"/>
    <s v="ericavasquez@example.com"/>
    <n v="18"/>
    <s v="Female"/>
    <x v="27"/>
    <d v="2020-01-16T00:00:00"/>
    <x v="0"/>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x v="0"/>
    <m/>
    <x v="1"/>
    <s v="Chat"/>
    <d v="2023-06-01T00:20:16"/>
    <m/>
    <x v="0"/>
    <x v="4"/>
    <x v="6"/>
    <x v="1"/>
    <x v="0"/>
    <x v="0"/>
    <n v="0.51875000000000004"/>
  </r>
  <r>
    <n v="6610"/>
    <s v="Angela Rodriguez"/>
    <s v="morriscourtney@example.com"/>
    <n v="18"/>
    <s v="Female"/>
    <x v="10"/>
    <d v="2021-02-24T00:00:00"/>
    <x v="3"/>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x v="2"/>
    <m/>
    <x v="1"/>
    <s v="Phone"/>
    <m/>
    <m/>
    <x v="0"/>
    <x v="0"/>
    <x v="4"/>
    <x v="1"/>
    <x v="0"/>
    <x v="1"/>
    <n v="0.9375"/>
  </r>
  <r>
    <n v="6611"/>
    <s v="Brandi Brown"/>
    <s v="andrewdyer@example.com"/>
    <n v="35"/>
    <s v="Other"/>
    <x v="25"/>
    <d v="2021-05-29T00:00:00"/>
    <x v="0"/>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x v="0"/>
    <m/>
    <x v="1"/>
    <s v="Social media"/>
    <d v="2023-06-01T18:20:18"/>
    <m/>
    <x v="0"/>
    <x v="9"/>
    <x v="1"/>
    <x v="1"/>
    <x v="0"/>
    <x v="0"/>
    <n v="0.22500000000000001"/>
  </r>
  <r>
    <n v="6612"/>
    <s v="Courtney Christensen"/>
    <s v="goodwinelizabeth@example.org"/>
    <n v="21"/>
    <s v="Other"/>
    <x v="11"/>
    <d v="2020-01-20T00:00:00"/>
    <x v="3"/>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x v="2"/>
    <m/>
    <x v="1"/>
    <s v="Chat"/>
    <m/>
    <m/>
    <x v="0"/>
    <x v="0"/>
    <x v="6"/>
    <x v="1"/>
    <x v="0"/>
    <x v="1"/>
    <n v="0.8"/>
  </r>
  <r>
    <n v="6613"/>
    <s v="Lisa Turner"/>
    <s v="emmaanderson@example.net"/>
    <n v="64"/>
    <s v="Male"/>
    <x v="12"/>
    <d v="2021-08-17T00:00:00"/>
    <x v="0"/>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x v="2"/>
    <m/>
    <x v="1"/>
    <s v="Social media"/>
    <m/>
    <m/>
    <x v="0"/>
    <x v="7"/>
    <x v="5"/>
    <x v="1"/>
    <x v="0"/>
    <x v="1"/>
    <n v="0.23749999999999999"/>
  </r>
  <r>
    <n v="6614"/>
    <s v="Anthony Salazar"/>
    <s v="jessicabeltran@example.com"/>
    <n v="25"/>
    <s v="Male"/>
    <x v="18"/>
    <d v="2021-12-19T00:00:00"/>
    <x v="3"/>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x v="0"/>
    <m/>
    <x v="2"/>
    <s v="Phone"/>
    <d v="2023-06-01T21:22:23"/>
    <m/>
    <x v="0"/>
    <x v="0"/>
    <x v="10"/>
    <x v="1"/>
    <x v="0"/>
    <x v="0"/>
    <n v="0.78125"/>
  </r>
  <r>
    <n v="6615"/>
    <s v="Grant Washington"/>
    <s v="james70@example.com"/>
    <n v="56"/>
    <s v="Other"/>
    <x v="27"/>
    <d v="2021-04-26T00:00:00"/>
    <x v="2"/>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x v="2"/>
    <m/>
    <x v="0"/>
    <s v="Social media"/>
    <m/>
    <m/>
    <x v="0"/>
    <x v="5"/>
    <x v="11"/>
    <x v="0"/>
    <x v="0"/>
    <x v="1"/>
    <n v="0.19375000000000001"/>
  </r>
  <r>
    <n v="6616"/>
    <s v="Pamela Mann"/>
    <s v="brandon87@example.net"/>
    <n v="62"/>
    <s v="Male"/>
    <x v="20"/>
    <d v="2020-12-16T00:00:00"/>
    <x v="3"/>
    <s v="Display issue"/>
    <s v="I'm having an issue with the {product_purchased}. Please assist. The following URL is already in the store. Get a refund. Call us at 773-292-3877 or 773-292-1158. I need assistance as soon as possible because it's affecting my work and productivity."/>
    <x v="2"/>
    <m/>
    <x v="0"/>
    <s v="Phone"/>
    <m/>
    <m/>
    <x v="0"/>
    <x v="5"/>
    <x v="10"/>
    <x v="0"/>
    <x v="0"/>
    <x v="1"/>
    <n v="0.27500000000000002"/>
  </r>
  <r>
    <n v="6617"/>
    <s v="Madison Haley"/>
    <s v="gwatts@example.com"/>
    <n v="47"/>
    <s v="Male"/>
    <x v="21"/>
    <d v="2020-12-06T00:00:00"/>
    <x v="1"/>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x v="0"/>
    <m/>
    <x v="3"/>
    <s v="Phone"/>
    <d v="2023-06-01T19:34:27"/>
    <m/>
    <x v="0"/>
    <x v="1"/>
    <x v="10"/>
    <x v="1"/>
    <x v="0"/>
    <x v="0"/>
    <n v="0.66249999999999998"/>
  </r>
  <r>
    <n v="6618"/>
    <s v="Mary Taylor"/>
    <s v="mrogers@example.net"/>
    <n v="51"/>
    <s v="Male"/>
    <x v="38"/>
    <d v="2021-11-25T00:00:00"/>
    <x v="0"/>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x v="0"/>
    <m/>
    <x v="2"/>
    <s v="Email"/>
    <d v="2023-06-01T07:23:29"/>
    <m/>
    <x v="0"/>
    <x v="1"/>
    <x v="3"/>
    <x v="1"/>
    <x v="0"/>
    <x v="0"/>
    <n v="0.65625"/>
  </r>
  <r>
    <n v="6619"/>
    <s v="Charlotte Barnett"/>
    <s v="vmassey@example.net"/>
    <n v="37"/>
    <s v="Male"/>
    <x v="39"/>
    <d v="2020-08-25T00:00:00"/>
    <x v="4"/>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x v="2"/>
    <m/>
    <x v="2"/>
    <s v="Email"/>
    <m/>
    <m/>
    <x v="0"/>
    <x v="2"/>
    <x v="5"/>
    <x v="0"/>
    <x v="0"/>
    <x v="1"/>
    <n v="0.64375000000000004"/>
  </r>
  <r>
    <n v="6620"/>
    <s v="Benjamin Smith"/>
    <s v="jeremiah46@example.com"/>
    <n v="59"/>
    <s v="Male"/>
    <x v="39"/>
    <d v="2021-04-14T00:00:00"/>
    <x v="1"/>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x v="1"/>
    <s v="From occur drug special drive traditional visit training."/>
    <x v="3"/>
    <s v="Email"/>
    <d v="2023-06-01T11:29:31"/>
    <d v="2023-06-01T09:22:31"/>
    <x v="1"/>
    <x v="8"/>
    <x v="11"/>
    <x v="1"/>
    <x v="1"/>
    <x v="1"/>
    <n v="0.28125"/>
  </r>
  <r>
    <n v="6621"/>
    <s v="Veronica Bentley"/>
    <s v="yaguilar@example.net"/>
    <n v="53"/>
    <s v="Female"/>
    <x v="3"/>
    <d v="2020-05-26T00:00:00"/>
    <x v="3"/>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x v="1"/>
    <s v="Agency collection throw community."/>
    <x v="1"/>
    <s v="Chat"/>
    <d v="2023-06-01T18:29:32"/>
    <d v="2023-06-01T11:08:32"/>
    <x v="1"/>
    <x v="2"/>
    <x v="1"/>
    <x v="1"/>
    <x v="1"/>
    <x v="1"/>
    <n v="0.72499999999999998"/>
  </r>
  <r>
    <n v="6622"/>
    <s v="Patricia Wolf"/>
    <s v="miguelstevens@example.org"/>
    <n v="38"/>
    <s v="Female"/>
    <x v="36"/>
    <d v="2021-06-01T00:00:00"/>
    <x v="0"/>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x v="1"/>
    <s v="To employee subject student cover treatment recognize weight."/>
    <x v="3"/>
    <s v="Phone"/>
    <d v="2023-06-01T15:24:34"/>
    <d v="2023-06-01T21:59:34"/>
    <x v="5"/>
    <x v="10"/>
    <x v="8"/>
    <x v="1"/>
    <x v="1"/>
    <x v="1"/>
    <n v="0.23125000000000001"/>
  </r>
  <r>
    <n v="6623"/>
    <s v="Justin Kerr"/>
    <s v="dharper@example.org"/>
    <n v="25"/>
    <s v="Female"/>
    <x v="8"/>
    <d v="2020-03-03T00:00:00"/>
    <x v="2"/>
    <s v="Software bug"/>
    <s v="I'm having an issue with the {product_purchased}. Please assist._x000a__x000a_Product Code Â©2018 Microsoft_x000a__x000a_Purchase Guide_x000a__x000a_Product Name Product Quantity_x000a__x000a_Current Price Shipping &amp; Returns_x000a__x000a_(Current Price is based on the I've already contacted customer support multiple times, but the issue remains unresolved."/>
    <x v="2"/>
    <m/>
    <x v="1"/>
    <s v="Chat"/>
    <m/>
    <m/>
    <x v="0"/>
    <x v="0"/>
    <x v="0"/>
    <x v="1"/>
    <x v="0"/>
    <x v="1"/>
    <n v="0.76875000000000004"/>
  </r>
  <r>
    <n v="6624"/>
    <s v="Jimmy Thompson"/>
    <s v="kaylachan@example.org"/>
    <n v="37"/>
    <s v="Male"/>
    <x v="37"/>
    <d v="2021-02-13T00:00:00"/>
    <x v="4"/>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x v="1"/>
    <s v="Region risk board happy condition because quite without."/>
    <x v="2"/>
    <s v="Social media"/>
    <d v="2023-06-01T20:09:37"/>
    <d v="2023-06-01T23:59:37"/>
    <x v="4"/>
    <x v="4"/>
    <x v="4"/>
    <x v="1"/>
    <x v="1"/>
    <x v="1"/>
    <n v="0.47499999999999998"/>
  </r>
  <r>
    <n v="6625"/>
    <s v="Jennifer Reyes"/>
    <s v="lorirobinson@example.net"/>
    <n v="18"/>
    <s v="Male"/>
    <x v="40"/>
    <d v="2021-05-12T00:00:00"/>
    <x v="0"/>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x v="0"/>
    <m/>
    <x v="3"/>
    <s v="Email"/>
    <d v="2023-06-01T21:16:39"/>
    <m/>
    <x v="0"/>
    <x v="0"/>
    <x v="1"/>
    <x v="1"/>
    <x v="0"/>
    <x v="0"/>
    <n v="0.80625000000000002"/>
  </r>
  <r>
    <n v="6626"/>
    <s v="Adam Delgado"/>
    <s v="powellgary@example.com"/>
    <n v="65"/>
    <s v="Male"/>
    <x v="21"/>
    <d v="2020-02-18T00:00:00"/>
    <x v="4"/>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x v="1"/>
    <s v="Thing third seven military."/>
    <x v="3"/>
    <s v="Phone"/>
    <d v="2023-06-01T22:44:40"/>
    <d v="2023-06-01T06:23:40"/>
    <x v="5"/>
    <x v="3"/>
    <x v="4"/>
    <x v="1"/>
    <x v="1"/>
    <x v="1"/>
    <n v="0.22500000000000001"/>
  </r>
  <r>
    <n v="6627"/>
    <s v="Charles Pittman"/>
    <s v="juanpalmer@example.net"/>
    <n v="48"/>
    <s v="Other"/>
    <x v="19"/>
    <d v="2020-03-14T00:00:00"/>
    <x v="0"/>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x v="0"/>
    <m/>
    <x v="0"/>
    <s v="Social media"/>
    <d v="2023-06-01T23:57:42"/>
    <m/>
    <x v="0"/>
    <x v="4"/>
    <x v="0"/>
    <x v="0"/>
    <x v="0"/>
    <x v="0"/>
    <n v="0.36875000000000002"/>
  </r>
  <r>
    <n v="6628"/>
    <s v="Nicholas White"/>
    <s v="melody74@example.net"/>
    <n v="20"/>
    <s v="Female"/>
    <x v="24"/>
    <d v="2020-11-12T00:00:00"/>
    <x v="0"/>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x v="0"/>
    <m/>
    <x v="3"/>
    <s v="Chat"/>
    <d v="2023-06-01T12:24:43"/>
    <m/>
    <x v="0"/>
    <x v="1"/>
    <x v="3"/>
    <x v="1"/>
    <x v="0"/>
    <x v="0"/>
    <n v="0.65625"/>
  </r>
  <r>
    <n v="6629"/>
    <s v="Mark Murray"/>
    <s v="sara83@example.org"/>
    <n v="70"/>
    <s v="Female"/>
    <x v="26"/>
    <d v="2021-09-01T00:00:00"/>
    <x v="0"/>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x v="2"/>
    <m/>
    <x v="3"/>
    <s v="Phone"/>
    <m/>
    <m/>
    <x v="0"/>
    <x v="8"/>
    <x v="9"/>
    <x v="1"/>
    <x v="0"/>
    <x v="1"/>
    <n v="0.21249999999999999"/>
  </r>
  <r>
    <n v="6630"/>
    <s v="John Perez"/>
    <s v="walvarez@example.com"/>
    <n v="33"/>
    <s v="Other"/>
    <x v="36"/>
    <d v="2021-06-04T00:00:00"/>
    <x v="4"/>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x v="1"/>
    <s v="Bring red ability event prevent school."/>
    <x v="2"/>
    <s v="Email"/>
    <d v="2023-06-01T03:07:47"/>
    <d v="2023-06-01T14:23:47"/>
    <x v="4"/>
    <x v="10"/>
    <x v="8"/>
    <x v="1"/>
    <x v="1"/>
    <x v="1"/>
    <n v="0.23125000000000001"/>
  </r>
  <r>
    <n v="6631"/>
    <s v="Aaron Kelly"/>
    <s v="tmitchell@example.net"/>
    <n v="27"/>
    <s v="Other"/>
    <x v="38"/>
    <d v="2020-11-04T00:00:00"/>
    <x v="0"/>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x v="1"/>
    <s v="Clearly time item full oil lay."/>
    <x v="1"/>
    <s v="Social media"/>
    <d v="2023-06-02T00:05:48"/>
    <d v="2023-06-01T20:35:48"/>
    <x v="1"/>
    <x v="2"/>
    <x v="3"/>
    <x v="1"/>
    <x v="1"/>
    <x v="1"/>
    <n v="0.6"/>
  </r>
  <r>
    <n v="6632"/>
    <s v="William Evans"/>
    <s v="william11@example.com"/>
    <n v="20"/>
    <s v="Male"/>
    <x v="17"/>
    <d v="2020-07-17T00:00:00"/>
    <x v="0"/>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x v="2"/>
    <m/>
    <x v="0"/>
    <s v="Phone"/>
    <m/>
    <m/>
    <x v="0"/>
    <x v="4"/>
    <x v="2"/>
    <x v="0"/>
    <x v="0"/>
    <x v="1"/>
    <n v="0.43125000000000002"/>
  </r>
  <r>
    <n v="6633"/>
    <s v="Jean Stewart"/>
    <s v="fward@example.org"/>
    <n v="37"/>
    <s v="Female"/>
    <x v="25"/>
    <d v="2020-01-26T00:00:00"/>
    <x v="4"/>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x v="0"/>
    <m/>
    <x v="2"/>
    <s v="Phone"/>
    <d v="2023-06-01T05:32:51"/>
    <m/>
    <x v="0"/>
    <x v="4"/>
    <x v="6"/>
    <x v="1"/>
    <x v="0"/>
    <x v="0"/>
    <n v="0.51875000000000004"/>
  </r>
  <r>
    <n v="6634"/>
    <s v="Joanna Rubio"/>
    <s v="gwaters@example.com"/>
    <n v="48"/>
    <s v="Male"/>
    <x v="14"/>
    <d v="2021-12-24T00:00:00"/>
    <x v="4"/>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x v="1"/>
    <s v="Under when enter building."/>
    <x v="0"/>
    <s v="Social media"/>
    <d v="2023-06-01T10:26:53"/>
    <d v="2023-06-01T10:07:53"/>
    <x v="3"/>
    <x v="4"/>
    <x v="10"/>
    <x v="1"/>
    <x v="1"/>
    <x v="1"/>
    <n v="0.41875000000000001"/>
  </r>
  <r>
    <n v="6635"/>
    <s v="Lauren Walsh"/>
    <s v="heatherparks@example.org"/>
    <n v="48"/>
    <s v="Other"/>
    <x v="18"/>
    <d v="2021-09-15T00:00:00"/>
    <x v="0"/>
    <s v="Display issue"/>
    <s v="I'm having an issue with the {product_purchased}. Please assist. Thanks! https://www.winsock.com/product/3359/_x000a__x000a_[image-1b]_x000a__x000a_[image-2b] I've already contacted customer support multiple times, but the issue remains unresolved."/>
    <x v="2"/>
    <m/>
    <x v="1"/>
    <s v="Phone"/>
    <m/>
    <m/>
    <x v="0"/>
    <x v="3"/>
    <x v="9"/>
    <x v="1"/>
    <x v="0"/>
    <x v="1"/>
    <n v="0.21249999999999999"/>
  </r>
  <r>
    <n v="6636"/>
    <s v="Glenn Shaffer"/>
    <s v="mirandaharmon@example.net"/>
    <n v="34"/>
    <s v="Male"/>
    <x v="34"/>
    <d v="2021-04-07T00:00:00"/>
    <x v="4"/>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x v="2"/>
    <m/>
    <x v="0"/>
    <s v="Chat"/>
    <m/>
    <m/>
    <x v="0"/>
    <x v="0"/>
    <x v="11"/>
    <x v="0"/>
    <x v="0"/>
    <x v="1"/>
    <n v="0.875"/>
  </r>
  <r>
    <n v="6637"/>
    <s v="Katherine Brock"/>
    <s v="james77@example.net"/>
    <n v="65"/>
    <s v="Male"/>
    <x v="31"/>
    <d v="2020-04-19T00:00:00"/>
    <x v="4"/>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x v="2"/>
    <m/>
    <x v="3"/>
    <s v="Chat"/>
    <m/>
    <m/>
    <x v="0"/>
    <x v="4"/>
    <x v="11"/>
    <x v="1"/>
    <x v="0"/>
    <x v="1"/>
    <n v="0.42499999999999999"/>
  </r>
  <r>
    <n v="6638"/>
    <s v="Crystal Castro"/>
    <s v="andrew79@example.com"/>
    <n v="54"/>
    <s v="Male"/>
    <x v="15"/>
    <d v="2021-02-05T00:00:00"/>
    <x v="0"/>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x v="1"/>
    <s v="Impact card very win pretty old."/>
    <x v="2"/>
    <s v="Chat"/>
    <d v="2023-06-01T08:35:58"/>
    <d v="2023-06-01T10:59:58"/>
    <x v="2"/>
    <x v="1"/>
    <x v="4"/>
    <x v="1"/>
    <x v="1"/>
    <x v="1"/>
    <n v="0.70625000000000004"/>
  </r>
  <r>
    <n v="6639"/>
    <s v="Sophia Mejia DDS"/>
    <s v="jamesbest@example.net"/>
    <n v="47"/>
    <s v="Other"/>
    <x v="0"/>
    <d v="2021-11-01T00:00:00"/>
    <x v="0"/>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x v="0"/>
    <m/>
    <x v="0"/>
    <s v="Phone"/>
    <d v="2023-06-01T13:10:00"/>
    <m/>
    <x v="0"/>
    <x v="0"/>
    <x v="3"/>
    <x v="0"/>
    <x v="0"/>
    <x v="0"/>
    <n v="0.9375"/>
  </r>
  <r>
    <n v="6640"/>
    <s v="Bonnie Stevenson"/>
    <s v="juliemcintosh@example.net"/>
    <n v="19"/>
    <s v="Female"/>
    <x v="25"/>
    <d v="2021-09-23T00:00:00"/>
    <x v="2"/>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x v="1"/>
    <s v="First quality ask beat probably step win."/>
    <x v="2"/>
    <s v="Email"/>
    <d v="2023-06-01T19:45:02"/>
    <d v="2023-06-01T20:10:02"/>
    <x v="5"/>
    <x v="6"/>
    <x v="9"/>
    <x v="1"/>
    <x v="1"/>
    <x v="1"/>
    <n v="0.4"/>
  </r>
  <r>
    <n v="6641"/>
    <s v="Stacey Harvey"/>
    <s v="rodriguezeric@example.net"/>
    <n v="69"/>
    <s v="Male"/>
    <x v="20"/>
    <d v="2020-01-12T00:00:00"/>
    <x v="0"/>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x v="2"/>
    <m/>
    <x v="3"/>
    <s v="Social media"/>
    <m/>
    <m/>
    <x v="0"/>
    <x v="1"/>
    <x v="6"/>
    <x v="1"/>
    <x v="0"/>
    <x v="1"/>
    <n v="0.79374999999999996"/>
  </r>
  <r>
    <n v="6642"/>
    <s v="Latoya Ramos"/>
    <s v="woodsdebra@example.net"/>
    <n v="46"/>
    <s v="Male"/>
    <x v="16"/>
    <d v="2021-09-13T00:00:00"/>
    <x v="4"/>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x v="2"/>
    <m/>
    <x v="3"/>
    <s v="Phone"/>
    <m/>
    <m/>
    <x v="0"/>
    <x v="2"/>
    <x v="9"/>
    <x v="1"/>
    <x v="0"/>
    <x v="1"/>
    <n v="0.61250000000000004"/>
  </r>
  <r>
    <n v="6643"/>
    <s v="Kevin Day"/>
    <s v="sarah19@example.net"/>
    <n v="62"/>
    <s v="Female"/>
    <x v="3"/>
    <d v="2021-01-25T00:00:00"/>
    <x v="4"/>
    <s v="Network problem"/>
    <s v="I'm having an issue with the {product_purchased}. Please assist. I've already contacted customer support multiple times, but the issue remains unresolved."/>
    <x v="0"/>
    <m/>
    <x v="2"/>
    <s v="Social media"/>
    <d v="2023-06-01T10:00:05"/>
    <m/>
    <x v="0"/>
    <x v="0"/>
    <x v="6"/>
    <x v="1"/>
    <x v="0"/>
    <x v="0"/>
    <n v="0.8"/>
  </r>
  <r>
    <n v="6644"/>
    <s v="Ryan Stevens"/>
    <s v="nduran@example.com"/>
    <n v="26"/>
    <s v="Other"/>
    <x v="37"/>
    <d v="2020-07-18T00:00:00"/>
    <x v="4"/>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x v="2"/>
    <m/>
    <x v="3"/>
    <s v="Social media"/>
    <m/>
    <m/>
    <x v="0"/>
    <x v="8"/>
    <x v="2"/>
    <x v="1"/>
    <x v="0"/>
    <x v="1"/>
    <n v="0.23749999999999999"/>
  </r>
  <r>
    <n v="6645"/>
    <s v="David Gutierrez"/>
    <s v="parkerpatty@example.org"/>
    <n v="36"/>
    <s v="Other"/>
    <x v="0"/>
    <d v="2021-10-31T00:00:00"/>
    <x v="0"/>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x v="2"/>
    <m/>
    <x v="1"/>
    <s v="Social media"/>
    <m/>
    <m/>
    <x v="0"/>
    <x v="4"/>
    <x v="7"/>
    <x v="1"/>
    <x v="0"/>
    <x v="1"/>
    <n v="0.48125000000000001"/>
  </r>
  <r>
    <n v="6646"/>
    <s v="Kayla Thompson"/>
    <s v="melissa26@example.net"/>
    <n v="31"/>
    <s v="Other"/>
    <x v="33"/>
    <d v="2020-10-04T00:00:00"/>
    <x v="1"/>
    <s v="Account access"/>
    <s v="I'm having an issue with the {product_purchased}. Please assist. I've performed a factory reset on my {product_purchased}, hoping it would resolve the problem, but it didn't help."/>
    <x v="1"/>
    <s v="Edge safe dark."/>
    <x v="1"/>
    <s v="Phone"/>
    <d v="2023-06-01T10:43:09"/>
    <d v="2023-06-01T22:00:09"/>
    <x v="5"/>
    <x v="0"/>
    <x v="7"/>
    <x v="1"/>
    <x v="1"/>
    <x v="1"/>
    <n v="0.83750000000000002"/>
  </r>
  <r>
    <n v="6647"/>
    <s v="Christine Page"/>
    <s v="qeaton@example.net"/>
    <n v="59"/>
    <s v="Other"/>
    <x v="15"/>
    <d v="2021-03-04T00:00:00"/>
    <x v="3"/>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x v="2"/>
    <m/>
    <x v="2"/>
    <s v="Phone"/>
    <m/>
    <m/>
    <x v="0"/>
    <x v="8"/>
    <x v="0"/>
    <x v="0"/>
    <x v="0"/>
    <x v="1"/>
    <n v="0.23749999999999999"/>
  </r>
  <r>
    <n v="6648"/>
    <s v="Denise Hall"/>
    <s v="andersongene@example.org"/>
    <n v="65"/>
    <s v="Male"/>
    <x v="39"/>
    <d v="2020-04-08T00:00:00"/>
    <x v="3"/>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x v="0"/>
    <m/>
    <x v="0"/>
    <s v="Phone"/>
    <d v="2023-06-01T09:17:12"/>
    <m/>
    <x v="0"/>
    <x v="1"/>
    <x v="11"/>
    <x v="0"/>
    <x v="0"/>
    <x v="0"/>
    <n v="0.65625"/>
  </r>
  <r>
    <n v="6649"/>
    <s v="Melissa Valentine"/>
    <s v="brownnicole@example.org"/>
    <n v="46"/>
    <s v="Male"/>
    <x v="12"/>
    <d v="2020-04-20T00:00:00"/>
    <x v="2"/>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x v="1"/>
    <s v="Have today field still line kid simple."/>
    <x v="1"/>
    <s v="Social media"/>
    <d v="2023-06-01T05:18:14"/>
    <d v="2023-06-01T10:27:14"/>
    <x v="5"/>
    <x v="0"/>
    <x v="11"/>
    <x v="1"/>
    <x v="1"/>
    <x v="1"/>
    <n v="0.875"/>
  </r>
  <r>
    <n v="6650"/>
    <s v="Yvette Smith"/>
    <s v="christina79@example.org"/>
    <n v="38"/>
    <s v="Female"/>
    <x v="12"/>
    <d v="2020-12-01T00:00:00"/>
    <x v="3"/>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x v="1"/>
    <s v="Law together yes total forget attention."/>
    <x v="0"/>
    <s v="Social media"/>
    <d v="2023-06-01T00:51:15"/>
    <d v="2023-06-01T23:43:15"/>
    <x v="1"/>
    <x v="4"/>
    <x v="10"/>
    <x v="1"/>
    <x v="1"/>
    <x v="1"/>
    <n v="0.41875000000000001"/>
  </r>
  <r>
    <n v="6651"/>
    <s v="Edward Garcia"/>
    <s v="nicholasstark@example.net"/>
    <n v="24"/>
    <s v="Female"/>
    <x v="33"/>
    <d v="2020-05-24T00:00:00"/>
    <x v="0"/>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x v="1"/>
    <s v="Into president traditional whose cut meet similar."/>
    <x v="2"/>
    <s v="Phone"/>
    <d v="2023-06-01T17:16:17"/>
    <d v="2023-06-01T11:27:17"/>
    <x v="3"/>
    <x v="7"/>
    <x v="1"/>
    <x v="1"/>
    <x v="1"/>
    <x v="1"/>
    <n v="0.23749999999999999"/>
  </r>
  <r>
    <n v="6652"/>
    <s v="Julian West"/>
    <s v="ruben31@example.net"/>
    <n v="46"/>
    <s v="Female"/>
    <x v="36"/>
    <d v="2020-07-23T00:00:00"/>
    <x v="2"/>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x v="1"/>
    <s v="Take black who."/>
    <x v="0"/>
    <s v="Phone"/>
    <d v="2023-06-01T19:48:19"/>
    <d v="2023-06-01T00:31:19"/>
    <x v="1"/>
    <x v="0"/>
    <x v="2"/>
    <x v="1"/>
    <x v="1"/>
    <x v="1"/>
    <n v="1.0687500000000001"/>
  </r>
  <r>
    <n v="6653"/>
    <s v="Meghan Adams"/>
    <s v="pamela58@example.org"/>
    <n v="24"/>
    <s v="Female"/>
    <x v="35"/>
    <d v="2021-07-24T00:00:00"/>
    <x v="1"/>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x v="1"/>
    <s v="Reduce inside fear increase street."/>
    <x v="0"/>
    <s v="Phone"/>
    <d v="2023-06-01T23:01:21"/>
    <d v="2023-06-01T15:55:21"/>
    <x v="2"/>
    <x v="0"/>
    <x v="2"/>
    <x v="1"/>
    <x v="1"/>
    <x v="1"/>
    <n v="1.0687500000000001"/>
  </r>
  <r>
    <n v="6654"/>
    <s v="Mark Chandler DDS"/>
    <s v="cmeyers@example.com"/>
    <n v="60"/>
    <s v="Male"/>
    <x v="0"/>
    <d v="2020-11-11T00:00:00"/>
    <x v="4"/>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x v="1"/>
    <s v="Light hope project first."/>
    <x v="1"/>
    <s v="Chat"/>
    <d v="2023-06-01T18:01:23"/>
    <d v="2023-06-01T20:22:23"/>
    <x v="4"/>
    <x v="1"/>
    <x v="3"/>
    <x v="1"/>
    <x v="1"/>
    <x v="1"/>
    <n v="0.65625"/>
  </r>
  <r>
    <n v="6655"/>
    <s v="Julie Chandler"/>
    <s v="josephsmith@example.com"/>
    <n v="31"/>
    <s v="Male"/>
    <x v="17"/>
    <d v="2020-05-25T00:00:00"/>
    <x v="3"/>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x v="2"/>
    <m/>
    <x v="3"/>
    <s v="Chat"/>
    <m/>
    <m/>
    <x v="0"/>
    <x v="1"/>
    <x v="1"/>
    <x v="1"/>
    <x v="0"/>
    <x v="1"/>
    <n v="0.71875"/>
  </r>
  <r>
    <n v="6656"/>
    <s v="Christopher Moore"/>
    <s v="smithlinda@example.com"/>
    <n v="61"/>
    <s v="Male"/>
    <x v="39"/>
    <d v="2021-05-09T00:00:00"/>
    <x v="4"/>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x v="2"/>
    <m/>
    <x v="0"/>
    <s v="Social media"/>
    <m/>
    <m/>
    <x v="0"/>
    <x v="4"/>
    <x v="1"/>
    <x v="0"/>
    <x v="0"/>
    <x v="1"/>
    <n v="0.36875000000000002"/>
  </r>
  <r>
    <n v="6657"/>
    <s v="Shaun Palmer"/>
    <s v="monroetheresa@example.com"/>
    <n v="28"/>
    <s v="Male"/>
    <x v="12"/>
    <d v="2020-10-15T00:00:00"/>
    <x v="1"/>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x v="1"/>
    <s v="Data attack southern quite rise."/>
    <x v="1"/>
    <s v="Phone"/>
    <d v="2023-06-01T12:51:26"/>
    <d v="2023-06-01T23:30:26"/>
    <x v="3"/>
    <x v="5"/>
    <x v="7"/>
    <x v="1"/>
    <x v="1"/>
    <x v="1"/>
    <n v="0.23749999999999999"/>
  </r>
  <r>
    <n v="6658"/>
    <s v="David Romero"/>
    <s v="cramirez@example.net"/>
    <n v="61"/>
    <s v="Female"/>
    <x v="40"/>
    <d v="2020-03-16T00:00:00"/>
    <x v="4"/>
    <s v="Cancellation request"/>
    <s v="I'm having an issue with the {product_purchased}. Please assist. I'm worried that the issue might be hardware-related and might require repair or replacement."/>
    <x v="0"/>
    <m/>
    <x v="0"/>
    <s v="Phone"/>
    <d v="2023-06-01T20:37:26"/>
    <m/>
    <x v="0"/>
    <x v="10"/>
    <x v="0"/>
    <x v="0"/>
    <x v="0"/>
    <x v="0"/>
    <n v="0.16250000000000001"/>
  </r>
  <r>
    <n v="6659"/>
    <s v="George Scott"/>
    <s v="sullivanashley@example.org"/>
    <n v="26"/>
    <s v="Male"/>
    <x v="28"/>
    <d v="2020-11-02T00:00:00"/>
    <x v="4"/>
    <s v="Display issue"/>
    <s v="I'm having an issue with the {product_purchased}. Please assist. Otherwise please contact me._x000a__x000a_I agree to my Privacy Policy Terms &amp; Conditions The issue I'm facing is intermittent. Sometimes it works fine, but other times it acts up unexpectedly."/>
    <x v="1"/>
    <s v="Training threat yard care bill game."/>
    <x v="1"/>
    <s v="Email"/>
    <d v="2023-06-01T15:19:27"/>
    <d v="2023-06-01T11:22:27"/>
    <x v="1"/>
    <x v="2"/>
    <x v="3"/>
    <x v="1"/>
    <x v="1"/>
    <x v="1"/>
    <n v="0.6"/>
  </r>
  <r>
    <n v="6660"/>
    <s v="Elizabeth Waller MD"/>
    <s v="morganleslie@example.com"/>
    <n v="65"/>
    <s v="Female"/>
    <x v="23"/>
    <d v="2021-01-02T00:00:00"/>
    <x v="2"/>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x v="1"/>
    <s v="Important have he probably which central us."/>
    <x v="3"/>
    <s v="Chat"/>
    <d v="2023-06-01T02:25:29"/>
    <d v="2023-06-01T01:25:29"/>
    <x v="1"/>
    <x v="0"/>
    <x v="6"/>
    <x v="1"/>
    <x v="1"/>
    <x v="1"/>
    <n v="0.8"/>
  </r>
  <r>
    <n v="6661"/>
    <s v="Michael Taylor"/>
    <s v="mcdonaldbrianna@example.net"/>
    <n v="35"/>
    <s v="Female"/>
    <x v="4"/>
    <d v="2021-06-07T00:00:00"/>
    <x v="2"/>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x v="2"/>
    <m/>
    <x v="0"/>
    <s v="Social media"/>
    <m/>
    <m/>
    <x v="0"/>
    <x v="6"/>
    <x v="8"/>
    <x v="0"/>
    <x v="0"/>
    <x v="1"/>
    <n v="0.46250000000000002"/>
  </r>
  <r>
    <n v="6662"/>
    <s v="Thomas Ford"/>
    <s v="stephaniecook@example.com"/>
    <n v="21"/>
    <s v="Male"/>
    <x v="39"/>
    <d v="2020-12-17T00:00:00"/>
    <x v="2"/>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x v="2"/>
    <m/>
    <x v="3"/>
    <s v="Email"/>
    <m/>
    <m/>
    <x v="0"/>
    <x v="2"/>
    <x v="10"/>
    <x v="1"/>
    <x v="0"/>
    <x v="1"/>
    <n v="0.59375"/>
  </r>
  <r>
    <n v="6663"/>
    <s v="Glenn Mckee Jr."/>
    <s v="hallmary@example.com"/>
    <n v="37"/>
    <s v="Other"/>
    <x v="4"/>
    <d v="2020-06-04T00:00:00"/>
    <x v="3"/>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x v="0"/>
    <m/>
    <x v="2"/>
    <s v="Social media"/>
    <d v="2023-06-01T21:39:31"/>
    <m/>
    <x v="0"/>
    <x v="9"/>
    <x v="8"/>
    <x v="1"/>
    <x v="0"/>
    <x v="0"/>
    <n v="0.23125000000000001"/>
  </r>
  <r>
    <n v="6664"/>
    <s v="Paul Williams"/>
    <s v="gonzaleztrevor@example.com"/>
    <n v="53"/>
    <s v="Female"/>
    <x v="33"/>
    <d v="2021-03-11T00:00:00"/>
    <x v="2"/>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x v="0"/>
    <m/>
    <x v="1"/>
    <s v="Email"/>
    <d v="2023-06-01T18:33:32"/>
    <m/>
    <x v="0"/>
    <x v="7"/>
    <x v="0"/>
    <x v="1"/>
    <x v="0"/>
    <x v="0"/>
    <n v="0.20624999999999999"/>
  </r>
  <r>
    <n v="6665"/>
    <s v="Julie Thomas"/>
    <s v="jonesbrian@example.com"/>
    <n v="28"/>
    <s v="Male"/>
    <x v="16"/>
    <d v="2021-01-23T00:00:00"/>
    <x v="4"/>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x v="2"/>
    <m/>
    <x v="3"/>
    <s v="Social media"/>
    <m/>
    <m/>
    <x v="0"/>
    <x v="1"/>
    <x v="6"/>
    <x v="1"/>
    <x v="0"/>
    <x v="1"/>
    <n v="0.79374999999999996"/>
  </r>
  <r>
    <n v="6666"/>
    <s v="Daniel Schroeder"/>
    <s v="amanda64@example.org"/>
    <n v="61"/>
    <s v="Female"/>
    <x v="3"/>
    <d v="2020-11-20T00:00:00"/>
    <x v="1"/>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x v="1"/>
    <s v="Country can in window."/>
    <x v="2"/>
    <s v="Email"/>
    <d v="2023-06-01T09:19:34"/>
    <d v="2023-06-01T06:53:34"/>
    <x v="3"/>
    <x v="10"/>
    <x v="3"/>
    <x v="1"/>
    <x v="1"/>
    <x v="1"/>
    <n v="0.21249999999999999"/>
  </r>
  <r>
    <n v="6667"/>
    <s v="Kayla Ross"/>
    <s v="loriwatts@example.org"/>
    <n v="40"/>
    <s v="Female"/>
    <x v="15"/>
    <d v="2020-07-28T00:00:00"/>
    <x v="1"/>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x v="2"/>
    <m/>
    <x v="1"/>
    <s v="Social media"/>
    <m/>
    <m/>
    <x v="0"/>
    <x v="0"/>
    <x v="2"/>
    <x v="1"/>
    <x v="0"/>
    <x v="1"/>
    <n v="1.0687500000000001"/>
  </r>
  <r>
    <n v="6668"/>
    <s v="Matthew Oconnell"/>
    <s v="michaelmooney@example.com"/>
    <n v="70"/>
    <s v="Other"/>
    <x v="20"/>
    <d v="2021-05-30T00:00:00"/>
    <x v="0"/>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x v="2"/>
    <m/>
    <x v="0"/>
    <s v="Email"/>
    <m/>
    <m/>
    <x v="0"/>
    <x v="1"/>
    <x v="1"/>
    <x v="0"/>
    <x v="0"/>
    <x v="1"/>
    <n v="0.71875"/>
  </r>
  <r>
    <n v="6669"/>
    <s v="Marisa Santiago"/>
    <s v="erinperez@example.org"/>
    <n v="56"/>
    <s v="Other"/>
    <x v="0"/>
    <d v="2020-01-15T00:00:00"/>
    <x v="2"/>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x v="2"/>
    <m/>
    <x v="1"/>
    <s v="Chat"/>
    <m/>
    <m/>
    <x v="0"/>
    <x v="5"/>
    <x v="6"/>
    <x v="1"/>
    <x v="0"/>
    <x v="1"/>
    <n v="0.21249999999999999"/>
  </r>
  <r>
    <n v="6670"/>
    <s v="Tami Elliott"/>
    <s v="eperry@example.net"/>
    <n v="48"/>
    <s v="Female"/>
    <x v="10"/>
    <d v="2020-01-20T00:00:00"/>
    <x v="3"/>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x v="1"/>
    <s v="Throw system about far."/>
    <x v="1"/>
    <s v="Email"/>
    <d v="2023-06-01T11:41:40"/>
    <d v="2023-06-01T13:45:40"/>
    <x v="3"/>
    <x v="6"/>
    <x v="6"/>
    <x v="1"/>
    <x v="1"/>
    <x v="1"/>
    <n v="0.35"/>
  </r>
  <r>
    <n v="6671"/>
    <s v="Jane Shelton"/>
    <s v="janice79@example.org"/>
    <n v="38"/>
    <s v="Male"/>
    <x v="28"/>
    <d v="2021-10-30T00:00:00"/>
    <x v="0"/>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x v="0"/>
    <m/>
    <x v="3"/>
    <s v="Chat"/>
    <d v="2023-06-01T05:18:42"/>
    <m/>
    <x v="0"/>
    <x v="4"/>
    <x v="7"/>
    <x v="1"/>
    <x v="0"/>
    <x v="0"/>
    <n v="0.48125000000000001"/>
  </r>
  <r>
    <n v="6672"/>
    <s v="Joseph Dixon"/>
    <s v="kevinjones@example.org"/>
    <n v="59"/>
    <s v="Female"/>
    <x v="30"/>
    <d v="2020-07-05T00:00:00"/>
    <x v="3"/>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x v="0"/>
    <m/>
    <x v="1"/>
    <s v="Email"/>
    <d v="2023-06-01T04:10:44"/>
    <m/>
    <x v="0"/>
    <x v="0"/>
    <x v="2"/>
    <x v="1"/>
    <x v="0"/>
    <x v="0"/>
    <n v="1.0687500000000001"/>
  </r>
  <r>
    <n v="6673"/>
    <s v="Jennifer Hernandez"/>
    <s v="twhitney@example.net"/>
    <n v="61"/>
    <s v="Male"/>
    <x v="16"/>
    <d v="2020-07-15T00:00:00"/>
    <x v="1"/>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x v="2"/>
    <m/>
    <x v="0"/>
    <s v="Chat"/>
    <m/>
    <m/>
    <x v="0"/>
    <x v="6"/>
    <x v="2"/>
    <x v="0"/>
    <x v="0"/>
    <x v="1"/>
    <n v="0.47499999999999998"/>
  </r>
  <r>
    <n v="6674"/>
    <s v="Stephanie Lane"/>
    <s v="daniel46@example.com"/>
    <n v="67"/>
    <s v="Male"/>
    <x v="10"/>
    <d v="2021-05-01T00:00:00"/>
    <x v="3"/>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x v="0"/>
    <m/>
    <x v="1"/>
    <s v="Social media"/>
    <d v="2023-06-01T09:49:46"/>
    <m/>
    <x v="0"/>
    <x v="7"/>
    <x v="1"/>
    <x v="1"/>
    <x v="0"/>
    <x v="0"/>
    <n v="0.23749999999999999"/>
  </r>
  <r>
    <n v="6675"/>
    <s v="Daniel Dodson"/>
    <s v="nicholasjenkins@example.net"/>
    <n v="27"/>
    <s v="Male"/>
    <x v="14"/>
    <d v="2020-01-02T00:00:00"/>
    <x v="2"/>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x v="2"/>
    <m/>
    <x v="0"/>
    <s v="Social media"/>
    <m/>
    <m/>
    <x v="0"/>
    <x v="5"/>
    <x v="6"/>
    <x v="0"/>
    <x v="0"/>
    <x v="1"/>
    <n v="0.21249999999999999"/>
  </r>
  <r>
    <n v="6676"/>
    <s v="Tammy Rivers MD"/>
    <s v="pamelaknight@example.org"/>
    <n v="68"/>
    <s v="Female"/>
    <x v="1"/>
    <d v="2021-07-31T00:00:00"/>
    <x v="3"/>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x v="2"/>
    <m/>
    <x v="1"/>
    <s v="Email"/>
    <m/>
    <m/>
    <x v="0"/>
    <x v="5"/>
    <x v="2"/>
    <x v="1"/>
    <x v="0"/>
    <x v="1"/>
    <n v="0.25"/>
  </r>
  <r>
    <n v="6677"/>
    <s v="Mrs. Lindsay Huff"/>
    <s v="taylordouglas@example.com"/>
    <n v="53"/>
    <s v="Female"/>
    <x v="13"/>
    <d v="2020-12-04T00:00:00"/>
    <x v="2"/>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x v="0"/>
    <m/>
    <x v="3"/>
    <s v="Phone"/>
    <d v="2023-06-01T02:56:50"/>
    <m/>
    <x v="0"/>
    <x v="7"/>
    <x v="10"/>
    <x v="1"/>
    <x v="0"/>
    <x v="0"/>
    <n v="0.23125000000000001"/>
  </r>
  <r>
    <n v="6678"/>
    <s v="John Moore"/>
    <s v="benjaminlevy@example.org"/>
    <n v="68"/>
    <s v="Female"/>
    <x v="41"/>
    <d v="2021-03-30T00:00:00"/>
    <x v="0"/>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x v="1"/>
    <s v="Sister behind former surface listen beat recent."/>
    <x v="0"/>
    <s v="Chat"/>
    <d v="2023-06-01T07:14:52"/>
    <d v="2023-06-01T01:41:52"/>
    <x v="4"/>
    <x v="1"/>
    <x v="0"/>
    <x v="1"/>
    <x v="1"/>
    <x v="1"/>
    <n v="0.63124999999999998"/>
  </r>
  <r>
    <n v="6679"/>
    <s v="Mr. Christopher May"/>
    <s v="kristin27@example.net"/>
    <n v="56"/>
    <s v="Other"/>
    <x v="6"/>
    <d v="2021-10-15T00:00:00"/>
    <x v="2"/>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x v="0"/>
    <m/>
    <x v="0"/>
    <s v="Chat"/>
    <d v="2023-06-01T11:05:54"/>
    <m/>
    <x v="0"/>
    <x v="1"/>
    <x v="7"/>
    <x v="0"/>
    <x v="0"/>
    <x v="0"/>
    <n v="0.79374999999999996"/>
  </r>
  <r>
    <n v="6680"/>
    <s v="Timothy Wright"/>
    <s v="amy55@example.com"/>
    <n v="68"/>
    <s v="Other"/>
    <x v="30"/>
    <d v="2020-08-01T00:00:00"/>
    <x v="3"/>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x v="1"/>
    <s v="Hope politics also wait edge better."/>
    <x v="2"/>
    <s v="Chat"/>
    <d v="2023-06-01T07:09:56"/>
    <d v="2023-06-01T16:39:56"/>
    <x v="5"/>
    <x v="0"/>
    <x v="5"/>
    <x v="1"/>
    <x v="1"/>
    <x v="1"/>
    <n v="0.89375000000000004"/>
  </r>
  <r>
    <n v="6681"/>
    <s v="Sherry Richardson"/>
    <s v="henrybrown@example.net"/>
    <n v="46"/>
    <s v="Male"/>
    <x v="15"/>
    <d v="2020-04-19T00:00:00"/>
    <x v="2"/>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x v="0"/>
    <m/>
    <x v="0"/>
    <s v="Social media"/>
    <d v="2023-06-01T06:38:58"/>
    <m/>
    <x v="0"/>
    <x v="8"/>
    <x v="11"/>
    <x v="0"/>
    <x v="0"/>
    <x v="0"/>
    <n v="0.28125"/>
  </r>
  <r>
    <n v="6682"/>
    <s v="Christopher Carey"/>
    <s v="matthewrobertson@example.net"/>
    <n v="60"/>
    <s v="Female"/>
    <x v="28"/>
    <d v="2021-12-03T00:00:00"/>
    <x v="0"/>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x v="0"/>
    <m/>
    <x v="2"/>
    <s v="Phone"/>
    <d v="2023-06-01T08:18:59"/>
    <m/>
    <x v="0"/>
    <x v="0"/>
    <x v="10"/>
    <x v="1"/>
    <x v="0"/>
    <x v="0"/>
    <n v="0.78125"/>
  </r>
  <r>
    <n v="6683"/>
    <s v="Brittany Ortega"/>
    <s v="holmesjoseph@example.net"/>
    <n v="43"/>
    <s v="Other"/>
    <x v="34"/>
    <d v="2020-01-12T00:00:00"/>
    <x v="1"/>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x v="1"/>
    <s v="Across girl other investment way."/>
    <x v="2"/>
    <s v="Social media"/>
    <d v="2023-06-01T22:31:01"/>
    <d v="2023-06-01T21:37:01"/>
    <x v="2"/>
    <x v="4"/>
    <x v="6"/>
    <x v="1"/>
    <x v="1"/>
    <x v="1"/>
    <n v="0.51875000000000004"/>
  </r>
  <r>
    <n v="6684"/>
    <s v="Martin Young"/>
    <s v="grayrachael@example.org"/>
    <n v="29"/>
    <s v="Other"/>
    <x v="21"/>
    <d v="2020-07-19T00:00:00"/>
    <x v="1"/>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x v="2"/>
    <m/>
    <x v="3"/>
    <s v="Social media"/>
    <m/>
    <m/>
    <x v="0"/>
    <x v="8"/>
    <x v="2"/>
    <x v="1"/>
    <x v="0"/>
    <x v="1"/>
    <n v="0.23749999999999999"/>
  </r>
  <r>
    <n v="6685"/>
    <s v="Terrence Garrett"/>
    <s v="michael99@example.org"/>
    <n v="46"/>
    <s v="Other"/>
    <x v="32"/>
    <d v="2020-12-04T00:00:00"/>
    <x v="0"/>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x v="2"/>
    <m/>
    <x v="0"/>
    <s v="Chat"/>
    <m/>
    <m/>
    <x v="0"/>
    <x v="0"/>
    <x v="10"/>
    <x v="0"/>
    <x v="0"/>
    <x v="1"/>
    <n v="0.78125"/>
  </r>
  <r>
    <n v="6686"/>
    <s v="Samuel Williams"/>
    <s v="drakejasmin@example.com"/>
    <n v="19"/>
    <s v="Male"/>
    <x v="33"/>
    <d v="2020-06-30T00:00:00"/>
    <x v="3"/>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x v="1"/>
    <s v="Pass animal Mr direction various century."/>
    <x v="0"/>
    <s v="Email"/>
    <d v="2023-06-01T18:42:07"/>
    <d v="2023-06-01T06:04:07"/>
    <x v="4"/>
    <x v="0"/>
    <x v="8"/>
    <x v="1"/>
    <x v="1"/>
    <x v="1"/>
    <n v="0.84375"/>
  </r>
  <r>
    <n v="6687"/>
    <s v="Mary Lyons"/>
    <s v="karencampbell@example.org"/>
    <n v="54"/>
    <s v="Female"/>
    <x v="14"/>
    <d v="2021-10-22T00:00:00"/>
    <x v="2"/>
    <s v="Payment issue"/>
    <s v="I'm having an issue with the {product_purchased}. Please assist._x000a__x000a_Thank you for your input. I've recently updated the firmware of my {product_purchased}, and the issue started happening afterward. Could it be related to the update?"/>
    <x v="1"/>
    <s v="Growth old wife speech start example."/>
    <x v="3"/>
    <s v="Chat"/>
    <d v="2023-06-01T19:18:07"/>
    <d v="2023-06-01T00:50:07"/>
    <x v="5"/>
    <x v="1"/>
    <x v="7"/>
    <x v="1"/>
    <x v="1"/>
    <x v="1"/>
    <n v="0.79374999999999996"/>
  </r>
  <r>
    <n v="6688"/>
    <s v="Mark Davis"/>
    <s v="zobrien@example.net"/>
    <n v="56"/>
    <s v="Male"/>
    <x v="25"/>
    <d v="2020-10-17T00:00:00"/>
    <x v="2"/>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x v="0"/>
    <m/>
    <x v="1"/>
    <s v="Email"/>
    <d v="2023-06-01T02:04:09"/>
    <m/>
    <x v="0"/>
    <x v="2"/>
    <x v="7"/>
    <x v="1"/>
    <x v="0"/>
    <x v="0"/>
    <n v="0.7"/>
  </r>
  <r>
    <n v="6689"/>
    <s v="Michael Lewis"/>
    <s v="charles92@example.org"/>
    <n v="59"/>
    <s v="Other"/>
    <x v="3"/>
    <d v="2021-06-28T00:00:00"/>
    <x v="2"/>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x v="1"/>
    <s v="Move produce toward build."/>
    <x v="1"/>
    <s v="Chat"/>
    <d v="2023-06-01T20:34:11"/>
    <d v="2023-06-01T06:09:11"/>
    <x v="4"/>
    <x v="6"/>
    <x v="8"/>
    <x v="1"/>
    <x v="1"/>
    <x v="1"/>
    <n v="0.46250000000000002"/>
  </r>
  <r>
    <n v="6690"/>
    <s v="Charles Lopez"/>
    <s v="michelle84@example.net"/>
    <n v="29"/>
    <s v="Other"/>
    <x v="40"/>
    <d v="2020-12-15T00:00:00"/>
    <x v="3"/>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x v="1"/>
    <s v="Cell mean follow kitchen ago yard firm."/>
    <x v="1"/>
    <s v="Chat"/>
    <d v="2023-06-01T19:46:13"/>
    <d v="2023-06-01T04:59:13"/>
    <x v="2"/>
    <x v="5"/>
    <x v="10"/>
    <x v="1"/>
    <x v="1"/>
    <x v="1"/>
    <n v="0.27500000000000002"/>
  </r>
  <r>
    <n v="6691"/>
    <s v="Danielle Barker"/>
    <s v="tinacampbell@example.com"/>
    <n v="38"/>
    <s v="Other"/>
    <x v="11"/>
    <d v="2021-10-24T00:00:00"/>
    <x v="3"/>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x v="1"/>
    <s v="Support major couple."/>
    <x v="2"/>
    <s v="Phone"/>
    <d v="2023-06-01T04:19:14"/>
    <d v="2023-06-01T12:47:14"/>
    <x v="1"/>
    <x v="2"/>
    <x v="7"/>
    <x v="1"/>
    <x v="1"/>
    <x v="1"/>
    <n v="0.7"/>
  </r>
  <r>
    <n v="6692"/>
    <s v="Joshua Griffin"/>
    <s v="jamesphillips@example.net"/>
    <n v="66"/>
    <s v="Other"/>
    <x v="39"/>
    <d v="2021-03-02T00:00:00"/>
    <x v="0"/>
    <s v="Product setup"/>
    <s v="I'm having an issue with the {product_purchased}. Please assist. I've already contacted customer support multiple times, but the issue remains unresolved."/>
    <x v="0"/>
    <m/>
    <x v="2"/>
    <s v="Social media"/>
    <d v="2023-06-01T03:40:14"/>
    <m/>
    <x v="0"/>
    <x v="2"/>
    <x v="0"/>
    <x v="1"/>
    <x v="0"/>
    <x v="0"/>
    <n v="0.64375000000000004"/>
  </r>
  <r>
    <n v="6693"/>
    <s v="Annette Haley"/>
    <s v="sarah87@example.com"/>
    <n v="20"/>
    <s v="Female"/>
    <x v="40"/>
    <d v="2020-11-21T00:00:00"/>
    <x v="3"/>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x v="2"/>
    <m/>
    <x v="1"/>
    <s v="Email"/>
    <m/>
    <m/>
    <x v="0"/>
    <x v="1"/>
    <x v="3"/>
    <x v="1"/>
    <x v="0"/>
    <x v="1"/>
    <n v="0.65625"/>
  </r>
  <r>
    <n v="6694"/>
    <s v="Nicole Aguilar"/>
    <s v="boydjames@example.net"/>
    <n v="19"/>
    <s v="Other"/>
    <x v="41"/>
    <d v="2020-01-21T00:00:00"/>
    <x v="3"/>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x v="0"/>
    <m/>
    <x v="1"/>
    <s v="Social media"/>
    <d v="2023-06-01T03:06:18"/>
    <m/>
    <x v="0"/>
    <x v="0"/>
    <x v="6"/>
    <x v="1"/>
    <x v="0"/>
    <x v="0"/>
    <n v="0.8"/>
  </r>
  <r>
    <n v="6695"/>
    <s v="Jessica Sanders"/>
    <s v="belinda38@example.com"/>
    <n v="54"/>
    <s v="Other"/>
    <x v="4"/>
    <d v="2020-10-25T00:00:00"/>
    <x v="0"/>
    <s v="Battery life"/>
    <s v="I'm having an issue with the {product_purchased}. Please assist. â€”_x000a__x000a_1_x000a__x000a_2_x000a__x000a_3_x000a__x000a_4_x000a__x000a_5_x000a__x000a_6_x000a__x000a_7_x000a__x000a_8_x000a__x000a_9_x000a__x000a_10 I rely heavily on my {product_purchased} for my daily tasks, and this issue is hindering my productivity."/>
    <x v="0"/>
    <m/>
    <x v="0"/>
    <s v="Chat"/>
    <d v="2023-06-01T21:43:20"/>
    <m/>
    <x v="0"/>
    <x v="2"/>
    <x v="7"/>
    <x v="0"/>
    <x v="0"/>
    <x v="0"/>
    <n v="0.7"/>
  </r>
  <r>
    <n v="6696"/>
    <s v="David Mcintyre"/>
    <s v="oliviaparrish@example.net"/>
    <n v="43"/>
    <s v="Male"/>
    <x v="0"/>
    <d v="2020-10-11T00:00:00"/>
    <x v="0"/>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x v="1"/>
    <s v="Or treat staff throughout too cold."/>
    <x v="2"/>
    <s v="Chat"/>
    <d v="2023-06-01T23:51:21"/>
    <d v="2023-06-01T03:58:21"/>
    <x v="5"/>
    <x v="1"/>
    <x v="7"/>
    <x v="1"/>
    <x v="1"/>
    <x v="1"/>
    <n v="0.79374999999999996"/>
  </r>
  <r>
    <n v="6697"/>
    <s v="Mark Barnes"/>
    <s v="christopher65@example.com"/>
    <n v="57"/>
    <s v="Male"/>
    <x v="0"/>
    <d v="2020-07-07T00:00:00"/>
    <x v="3"/>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x v="0"/>
    <m/>
    <x v="2"/>
    <s v="Chat"/>
    <d v="2023-06-01T19:14:22"/>
    <m/>
    <x v="0"/>
    <x v="4"/>
    <x v="2"/>
    <x v="1"/>
    <x v="0"/>
    <x v="0"/>
    <n v="0.43125000000000002"/>
  </r>
  <r>
    <n v="6698"/>
    <s v="Barbara Cox"/>
    <s v="gharris@example.net"/>
    <n v="48"/>
    <s v="Male"/>
    <x v="36"/>
    <d v="2021-03-14T00:00:00"/>
    <x v="4"/>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x v="0"/>
    <m/>
    <x v="2"/>
    <s v="Email"/>
    <d v="2023-06-01T09:23:24"/>
    <m/>
    <x v="0"/>
    <x v="1"/>
    <x v="0"/>
    <x v="1"/>
    <x v="0"/>
    <x v="0"/>
    <n v="0.63124999999999998"/>
  </r>
  <r>
    <n v="6699"/>
    <s v="Joel Conway"/>
    <s v="juliaholmes@example.net"/>
    <n v="56"/>
    <s v="Other"/>
    <x v="18"/>
    <d v="2021-06-03T00:00:00"/>
    <x v="3"/>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x v="0"/>
    <m/>
    <x v="1"/>
    <s v="Phone"/>
    <d v="2023-06-01T19:40:26"/>
    <m/>
    <x v="0"/>
    <x v="10"/>
    <x v="8"/>
    <x v="1"/>
    <x v="0"/>
    <x v="0"/>
    <n v="0.23125000000000001"/>
  </r>
  <r>
    <n v="6700"/>
    <s v="Patricia Thompson"/>
    <s v="holmesleslie@example.net"/>
    <n v="45"/>
    <s v="Female"/>
    <x v="23"/>
    <d v="2021-11-12T00:00:00"/>
    <x v="2"/>
    <s v="Hardware issue"/>
    <s v="I'm having an issue with the {product_purchased}. Please assist. I'm using the original charger that came with my {product_purchased}, but it's not charging properly."/>
    <x v="1"/>
    <s v="Involve simply build mind ten because."/>
    <x v="0"/>
    <s v="Email"/>
    <d v="2023-06-01T22:35:26"/>
    <d v="2023-06-01T07:36:26"/>
    <x v="5"/>
    <x v="3"/>
    <x v="3"/>
    <x v="1"/>
    <x v="1"/>
    <x v="1"/>
    <n v="0.22500000000000001"/>
  </r>
  <r>
    <n v="6701"/>
    <s v="Jill Preston"/>
    <s v="justin50@example.net"/>
    <n v="39"/>
    <s v="Male"/>
    <x v="41"/>
    <d v="2020-10-26T00:00:00"/>
    <x v="3"/>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x v="2"/>
    <m/>
    <x v="1"/>
    <s v="Chat"/>
    <m/>
    <m/>
    <x v="0"/>
    <x v="2"/>
    <x v="7"/>
    <x v="1"/>
    <x v="0"/>
    <x v="1"/>
    <n v="0.7"/>
  </r>
  <r>
    <n v="6702"/>
    <s v="Tony Watkins"/>
    <s v="rachel34@example.net"/>
    <n v="67"/>
    <s v="Female"/>
    <x v="9"/>
    <d v="2020-01-09T00:00:00"/>
    <x v="2"/>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x v="1"/>
    <s v="View wait beautiful defense structure draw."/>
    <x v="1"/>
    <s v="Social media"/>
    <d v="2023-06-01T21:36:28"/>
    <d v="2023-06-01T09:51:28"/>
    <x v="4"/>
    <x v="0"/>
    <x v="6"/>
    <x v="1"/>
    <x v="1"/>
    <x v="1"/>
    <n v="0.8"/>
  </r>
  <r>
    <n v="6703"/>
    <s v="Matthew Castillo"/>
    <s v="sduncan@example.net"/>
    <n v="53"/>
    <s v="Female"/>
    <x v="38"/>
    <d v="2021-05-16T00:00:00"/>
    <x v="1"/>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x v="2"/>
    <m/>
    <x v="0"/>
    <s v="Email"/>
    <m/>
    <m/>
    <x v="0"/>
    <x v="7"/>
    <x v="1"/>
    <x v="0"/>
    <x v="0"/>
    <x v="1"/>
    <n v="0.23749999999999999"/>
  </r>
  <r>
    <n v="6704"/>
    <s v="Patricia Austin"/>
    <s v="johnsoncharles@example.net"/>
    <n v="53"/>
    <s v="Male"/>
    <x v="26"/>
    <d v="2021-11-15T00:00:00"/>
    <x v="2"/>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x v="2"/>
    <m/>
    <x v="3"/>
    <s v="Email"/>
    <m/>
    <m/>
    <x v="0"/>
    <x v="0"/>
    <x v="3"/>
    <x v="1"/>
    <x v="0"/>
    <x v="1"/>
    <n v="0.9375"/>
  </r>
  <r>
    <n v="6705"/>
    <s v="Timothy Brady"/>
    <s v="shelly39@example.org"/>
    <n v="68"/>
    <s v="Male"/>
    <x v="13"/>
    <d v="2021-06-15T00:00:00"/>
    <x v="1"/>
    <s v="Payment issue"/>
    <s v="I'm having an issue with the {product_purchased}. Please assist._x000a__x000a_If you have questions about this product, please contact us. This problem started occurring after the recent software update. I haven't made any other changes to the device."/>
    <x v="0"/>
    <m/>
    <x v="3"/>
    <s v="Social media"/>
    <d v="2023-06-01T18:23:33"/>
    <m/>
    <x v="0"/>
    <x v="0"/>
    <x v="8"/>
    <x v="1"/>
    <x v="0"/>
    <x v="0"/>
    <n v="0.84375"/>
  </r>
  <r>
    <n v="6706"/>
    <s v="Randall Lester"/>
    <s v="suzannecollins@example.org"/>
    <n v="64"/>
    <s v="Other"/>
    <x v="18"/>
    <d v="2021-06-02T00:00:00"/>
    <x v="2"/>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x v="1"/>
    <s v="Everything leave issue yet nation."/>
    <x v="1"/>
    <s v="Chat"/>
    <d v="2023-06-01T19:26:35"/>
    <d v="2023-06-01T22:45:35"/>
    <x v="5"/>
    <x v="10"/>
    <x v="8"/>
    <x v="1"/>
    <x v="1"/>
    <x v="1"/>
    <n v="0.23125000000000001"/>
  </r>
  <r>
    <n v="6707"/>
    <s v="Teresa Lambert"/>
    <s v="ljenkins@example.com"/>
    <n v="22"/>
    <s v="Other"/>
    <x v="40"/>
    <d v="2020-10-14T00:00:00"/>
    <x v="1"/>
    <s v="Product compatibility"/>
    <s v="I'm having an issue with the {product_purchased}. Please assist. (And yes, I can already work on this right now, see here: http://www.nexusmods.com/skyrim/mods/4335/# I'm concerned about the security of my {product_purchased} and would like to ensure that my data is safe."/>
    <x v="2"/>
    <m/>
    <x v="0"/>
    <s v="Phone"/>
    <m/>
    <m/>
    <x v="0"/>
    <x v="1"/>
    <x v="7"/>
    <x v="0"/>
    <x v="0"/>
    <x v="1"/>
    <n v="0.79374999999999996"/>
  </r>
  <r>
    <n v="6708"/>
    <s v="William King"/>
    <s v="jamestrevino@example.com"/>
    <n v="49"/>
    <s v="Female"/>
    <x v="28"/>
    <d v="2021-10-24T00:00:00"/>
    <x v="4"/>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x v="1"/>
    <s v="Best ever organization now."/>
    <x v="2"/>
    <s v="Email"/>
    <d v="2023-06-01T13:04:38"/>
    <d v="2023-06-01T01:13:38"/>
    <x v="5"/>
    <x v="1"/>
    <x v="7"/>
    <x v="1"/>
    <x v="1"/>
    <x v="1"/>
    <n v="0.79374999999999996"/>
  </r>
  <r>
    <n v="6709"/>
    <s v="Amy Neal"/>
    <s v="williammorris@example.net"/>
    <n v="54"/>
    <s v="Other"/>
    <x v="18"/>
    <d v="2021-11-15T00:00:00"/>
    <x v="1"/>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x v="1"/>
    <s v="Hour us put treatment."/>
    <x v="3"/>
    <s v="Email"/>
    <d v="2023-06-01T02:26:40"/>
    <d v="2023-06-01T21:20:40"/>
    <x v="2"/>
    <x v="7"/>
    <x v="3"/>
    <x v="1"/>
    <x v="1"/>
    <x v="1"/>
    <n v="0.23125000000000001"/>
  </r>
  <r>
    <n v="6710"/>
    <s v="James Burns"/>
    <s v="dawn23@example.org"/>
    <n v="53"/>
    <s v="Other"/>
    <x v="5"/>
    <d v="2021-07-10T00:00:00"/>
    <x v="3"/>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x v="2"/>
    <m/>
    <x v="1"/>
    <s v="Social media"/>
    <m/>
    <m/>
    <x v="0"/>
    <x v="1"/>
    <x v="2"/>
    <x v="1"/>
    <x v="0"/>
    <x v="1"/>
    <n v="0.65"/>
  </r>
  <r>
    <n v="6711"/>
    <s v="Heather Perry"/>
    <s v="erik95@example.com"/>
    <n v="60"/>
    <s v="Other"/>
    <x v="36"/>
    <d v="2020-01-27T00:00:00"/>
    <x v="0"/>
    <s v="Network problem"/>
    <s v="I'm having an issue with the {product_purchased}. Please assist. &lt;a href='http://www.civ-online.org/civ-legal-guide.aspx?ID=5&amp;itemid=14&amp; I've noticed a sudden decrease in battery life on my {product_purchased}. It used to last much longer."/>
    <x v="1"/>
    <s v="Rather college fall hear."/>
    <x v="3"/>
    <s v="Email"/>
    <d v="2023-06-01T21:44:44"/>
    <d v="2023-06-01T15:56:44"/>
    <x v="1"/>
    <x v="10"/>
    <x v="6"/>
    <x v="1"/>
    <x v="1"/>
    <x v="1"/>
    <n v="0.17499999999999999"/>
  </r>
  <r>
    <n v="6712"/>
    <s v="Jessica Williams"/>
    <s v="westryan@example.com"/>
    <n v="34"/>
    <s v="Other"/>
    <x v="1"/>
    <d v="2020-12-04T00:00:00"/>
    <x v="2"/>
    <s v="Peripheral compatibility"/>
    <s v="I'm having an issue with the {product_purchased}. Please assist. Please report it._x000a__x000a_This item has been out of stock. I've noticed a peculiar error message popping up on my {product_purchased} screen. It says '{error_message}'. What does it mean?"/>
    <x v="1"/>
    <s v="Develop environmental money fast require decide expect baby."/>
    <x v="3"/>
    <s v="Email"/>
    <d v="2023-06-01T10:23:44"/>
    <d v="2023-06-01T16:20:44"/>
    <x v="4"/>
    <x v="0"/>
    <x v="10"/>
    <x v="1"/>
    <x v="1"/>
    <x v="1"/>
    <n v="0.78125"/>
  </r>
  <r>
    <n v="6713"/>
    <s v="Ashley Everett"/>
    <s v="susan29@example.com"/>
    <n v="45"/>
    <s v="Female"/>
    <x v="2"/>
    <d v="2021-06-22T00:00:00"/>
    <x v="4"/>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x v="0"/>
    <m/>
    <x v="3"/>
    <s v="Email"/>
    <d v="2023-06-01T14:19:46"/>
    <m/>
    <x v="0"/>
    <x v="5"/>
    <x v="8"/>
    <x v="1"/>
    <x v="0"/>
    <x v="0"/>
    <n v="0.27500000000000002"/>
  </r>
  <r>
    <n v="6714"/>
    <s v="Erin Espinoza"/>
    <s v="brownmichael@example.com"/>
    <n v="26"/>
    <s v="Female"/>
    <x v="4"/>
    <d v="2021-04-30T00:00:00"/>
    <x v="3"/>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x v="1"/>
    <s v="Effort trip price audience type probably."/>
    <x v="0"/>
    <s v="Phone"/>
    <d v="2023-06-01T11:47:48"/>
    <d v="2023-06-01T01:07:48"/>
    <x v="3"/>
    <x v="4"/>
    <x v="11"/>
    <x v="1"/>
    <x v="1"/>
    <x v="1"/>
    <n v="0.42499999999999999"/>
  </r>
  <r>
    <n v="6715"/>
    <s v="Juan Harris"/>
    <s v="bethany68@example.com"/>
    <n v="28"/>
    <s v="Male"/>
    <x v="41"/>
    <d v="2020-08-24T00:00:00"/>
    <x v="1"/>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x v="2"/>
    <m/>
    <x v="2"/>
    <s v="Chat"/>
    <m/>
    <m/>
    <x v="0"/>
    <x v="3"/>
    <x v="5"/>
    <x v="0"/>
    <x v="0"/>
    <x v="1"/>
    <n v="0.24374999999999999"/>
  </r>
  <r>
    <n v="6716"/>
    <s v="Steven Simon"/>
    <s v="sanchezbrittany@example.org"/>
    <n v="59"/>
    <s v="Female"/>
    <x v="30"/>
    <d v="2021-10-07T00:00:00"/>
    <x v="1"/>
    <s v="Software bug"/>
    <s v="I'm having an issue with the {product_purchased}. Please assist._x000a__x000a_If I want more info on how to proceed I can usually contact the seller via email I've followed online tutorials and community forums to troubleshoot the issue, but no luck so far."/>
    <x v="1"/>
    <s v="Yeah hair system."/>
    <x v="2"/>
    <s v="Email"/>
    <d v="2023-06-01T08:43:50"/>
    <d v="2023-06-02T00:16:50"/>
    <x v="5"/>
    <x v="8"/>
    <x v="7"/>
    <x v="1"/>
    <x v="1"/>
    <x v="1"/>
    <n v="0.20624999999999999"/>
  </r>
  <r>
    <n v="6717"/>
    <s v="Juan Marshall"/>
    <s v="steven21@example.org"/>
    <n v="44"/>
    <s v="Other"/>
    <x v="11"/>
    <d v="2021-12-06T00:00:00"/>
    <x v="3"/>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x v="2"/>
    <m/>
    <x v="3"/>
    <s v="Email"/>
    <m/>
    <m/>
    <x v="0"/>
    <x v="0"/>
    <x v="10"/>
    <x v="1"/>
    <x v="0"/>
    <x v="1"/>
    <n v="0.78125"/>
  </r>
  <r>
    <n v="6718"/>
    <s v="Darrell Williams"/>
    <s v="carlwaller@example.net"/>
    <n v="39"/>
    <s v="Male"/>
    <x v="8"/>
    <d v="2021-03-15T00:00:00"/>
    <x v="1"/>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x v="2"/>
    <m/>
    <x v="3"/>
    <s v="Email"/>
    <m/>
    <m/>
    <x v="0"/>
    <x v="5"/>
    <x v="0"/>
    <x v="1"/>
    <x v="0"/>
    <x v="1"/>
    <n v="0.26874999999999999"/>
  </r>
  <r>
    <n v="6719"/>
    <s v="Jason Thomas"/>
    <s v="timothy67@example.org"/>
    <n v="24"/>
    <s v="Other"/>
    <x v="8"/>
    <d v="2021-05-06T00:00:00"/>
    <x v="4"/>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x v="2"/>
    <m/>
    <x v="0"/>
    <s v="Social media"/>
    <m/>
    <m/>
    <x v="0"/>
    <x v="4"/>
    <x v="1"/>
    <x v="0"/>
    <x v="0"/>
    <x v="1"/>
    <n v="0.36875000000000002"/>
  </r>
  <r>
    <n v="6720"/>
    <s v="Monica Ramirez"/>
    <s v="pattersonpaula@example.net"/>
    <n v="55"/>
    <s v="Male"/>
    <x v="6"/>
    <d v="2020-08-29T00:00:00"/>
    <x v="2"/>
    <s v="Cancellation request"/>
    <s v="I'm having an issue with the {product_purchased}. Please assist. https://t.co/b0YgPZHcM9 â€” Ben Kastel (@BenKastel) May 19, 2017 I've recently updated the firmware of my {product_purchased}, and the issue started happening afterward. Could it be related to the update?"/>
    <x v="0"/>
    <m/>
    <x v="1"/>
    <s v="Social media"/>
    <d v="2023-06-01T06:40:56"/>
    <m/>
    <x v="0"/>
    <x v="0"/>
    <x v="5"/>
    <x v="1"/>
    <x v="0"/>
    <x v="0"/>
    <n v="0.89375000000000004"/>
  </r>
  <r>
    <n v="6721"/>
    <s v="Isaiah Mcpherson"/>
    <s v="dawngreene@example.org"/>
    <n v="26"/>
    <s v="Other"/>
    <x v="18"/>
    <d v="2020-09-05T00:00:00"/>
    <x v="3"/>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x v="0"/>
    <m/>
    <x v="1"/>
    <s v="Phone"/>
    <d v="2023-06-01T10:26:57"/>
    <m/>
    <x v="0"/>
    <x v="1"/>
    <x v="9"/>
    <x v="1"/>
    <x v="0"/>
    <x v="0"/>
    <n v="0.73124999999999996"/>
  </r>
  <r>
    <n v="6722"/>
    <s v="Anthony Barnes"/>
    <s v="clopez@example.net"/>
    <n v="19"/>
    <s v="Female"/>
    <x v="40"/>
    <d v="2021-09-11T00:00:00"/>
    <x v="1"/>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x v="0"/>
    <m/>
    <x v="3"/>
    <s v="Social media"/>
    <d v="2023-06-02T00:02:59"/>
    <m/>
    <x v="0"/>
    <x v="1"/>
    <x v="9"/>
    <x v="1"/>
    <x v="0"/>
    <x v="0"/>
    <n v="0.73124999999999996"/>
  </r>
  <r>
    <n v="6723"/>
    <s v="Ronald Perry"/>
    <s v="anthony23@example.net"/>
    <n v="65"/>
    <s v="Female"/>
    <x v="31"/>
    <d v="2021-06-29T00:00:00"/>
    <x v="1"/>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x v="1"/>
    <s v="Easy treat let age notice model continue."/>
    <x v="3"/>
    <s v="Phone"/>
    <d v="2023-06-01T19:44:01"/>
    <d v="2023-06-01T19:22:01"/>
    <x v="5"/>
    <x v="2"/>
    <x v="8"/>
    <x v="1"/>
    <x v="1"/>
    <x v="1"/>
    <n v="0.56874999999999998"/>
  </r>
  <r>
    <n v="6724"/>
    <s v="Katie Lewis"/>
    <s v="garyrichards@example.org"/>
    <n v="53"/>
    <s v="Male"/>
    <x v="24"/>
    <d v="2020-04-07T00:00:00"/>
    <x v="0"/>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x v="0"/>
    <m/>
    <x v="2"/>
    <s v="Phone"/>
    <d v="2023-06-01T07:39:03"/>
    <m/>
    <x v="4"/>
    <x v="6"/>
    <x v="11"/>
    <x v="1"/>
    <x v="0"/>
    <x v="0"/>
    <n v="0.53125"/>
  </r>
  <r>
    <n v="6725"/>
    <s v="Daniel Williams"/>
    <s v="becky68@example.com"/>
    <n v="21"/>
    <s v="Female"/>
    <x v="23"/>
    <d v="2020-01-27T00:00:00"/>
    <x v="0"/>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x v="2"/>
    <m/>
    <x v="2"/>
    <s v="Chat"/>
    <m/>
    <m/>
    <x v="0"/>
    <x v="1"/>
    <x v="6"/>
    <x v="0"/>
    <x v="0"/>
    <x v="1"/>
    <n v="0.79374999999999996"/>
  </r>
  <r>
    <n v="6726"/>
    <s v="Tammy Carroll"/>
    <s v="higginszachary@example.com"/>
    <n v="24"/>
    <s v="Female"/>
    <x v="11"/>
    <d v="2020-01-29T00:00:00"/>
    <x v="4"/>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x v="0"/>
    <m/>
    <x v="3"/>
    <s v="Phone"/>
    <d v="2023-06-01T12:39:06"/>
    <m/>
    <x v="0"/>
    <x v="7"/>
    <x v="6"/>
    <x v="1"/>
    <x v="0"/>
    <x v="0"/>
    <n v="0.29375000000000001"/>
  </r>
  <r>
    <n v="6727"/>
    <s v="Kathleen Mckenzie"/>
    <s v="susancarr@example.org"/>
    <n v="33"/>
    <s v="Other"/>
    <x v="12"/>
    <d v="2020-01-10T00:00:00"/>
    <x v="2"/>
    <s v="Account access"/>
    <s v="I'm having an issue with the {product_purchased}. Please assist. :)_x000a__x000a_Click To Update I need assistance as soon as possible because it's affecting my work and productivity."/>
    <x v="1"/>
    <s v="Well program movement marriage stock business attack admit."/>
    <x v="3"/>
    <s v="Chat"/>
    <d v="2023-06-01T05:28:07"/>
    <d v="2023-06-01T17:33:07"/>
    <x v="2"/>
    <x v="6"/>
    <x v="6"/>
    <x v="1"/>
    <x v="1"/>
    <x v="1"/>
    <n v="0.35"/>
  </r>
  <r>
    <n v="6728"/>
    <s v="Gregory Vargas"/>
    <s v="kevinmejia@example.com"/>
    <n v="23"/>
    <s v="Female"/>
    <x v="32"/>
    <d v="2020-04-15T00:00:00"/>
    <x v="3"/>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x v="0"/>
    <m/>
    <x v="2"/>
    <s v="Social media"/>
    <d v="2023-06-01T07:56:07"/>
    <m/>
    <x v="0"/>
    <x v="3"/>
    <x v="11"/>
    <x v="1"/>
    <x v="0"/>
    <x v="0"/>
    <n v="0.24374999999999999"/>
  </r>
  <r>
    <n v="6729"/>
    <s v="Aaron Petty"/>
    <s v="brandoncolon@example.org"/>
    <n v="38"/>
    <s v="Other"/>
    <x v="22"/>
    <d v="2020-04-28T00:00:00"/>
    <x v="2"/>
    <s v="Data loss"/>
    <s v="I'm having an issue with the {product_purchased}. Please assist._x000a__x000a_Product information_x000a__x000a_Size:_x000a__x000a_$20.99_x000a__x000a_Size:_x000a__x000a_5.5â€³ x 5â€³_x000a__x000a_Product information: I'm worried that the issue might be hardware-related and might require repair or replacement."/>
    <x v="1"/>
    <s v="Inside lawyer growth a glass phone."/>
    <x v="0"/>
    <s v="Social media"/>
    <d v="2023-06-01T19:31:09"/>
    <d v="2023-06-01T08:24:09"/>
    <x v="5"/>
    <x v="10"/>
    <x v="11"/>
    <x v="1"/>
    <x v="1"/>
    <x v="1"/>
    <n v="0.20624999999999999"/>
  </r>
  <r>
    <n v="6730"/>
    <s v="Alexander Garcia"/>
    <s v="vmurray@example.net"/>
    <n v="69"/>
    <s v="Female"/>
    <x v="8"/>
    <d v="2021-03-27T00:00:00"/>
    <x v="1"/>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x v="0"/>
    <m/>
    <x v="0"/>
    <s v="Social media"/>
    <d v="2023-06-01T02:55:10"/>
    <m/>
    <x v="0"/>
    <x v="1"/>
    <x v="0"/>
    <x v="0"/>
    <x v="0"/>
    <x v="0"/>
    <n v="0.63124999999999998"/>
  </r>
  <r>
    <n v="6731"/>
    <s v="Brian White"/>
    <s v="susanarmstrong@example.net"/>
    <n v="54"/>
    <s v="Female"/>
    <x v="34"/>
    <d v="2020-09-22T00:00:00"/>
    <x v="4"/>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x v="2"/>
    <m/>
    <x v="3"/>
    <s v="Email"/>
    <m/>
    <m/>
    <x v="0"/>
    <x v="0"/>
    <x v="9"/>
    <x v="1"/>
    <x v="0"/>
    <x v="1"/>
    <n v="0.8"/>
  </r>
  <r>
    <n v="6732"/>
    <s v="Lisa Morris"/>
    <s v="hooverkaitlyn@example.com"/>
    <n v="44"/>
    <s v="Female"/>
    <x v="40"/>
    <d v="2021-03-16T00:00:00"/>
    <x v="1"/>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x v="1"/>
    <s v="Network line same determine bed."/>
    <x v="1"/>
    <s v="Chat"/>
    <d v="2023-06-01T18:38:14"/>
    <d v="2023-06-01T07:24:14"/>
    <x v="3"/>
    <x v="5"/>
    <x v="0"/>
    <x v="1"/>
    <x v="1"/>
    <x v="1"/>
    <n v="0.26874999999999999"/>
  </r>
  <r>
    <n v="6733"/>
    <s v="Thomas Watson"/>
    <s v="robertkeith@example.org"/>
    <n v="55"/>
    <s v="Male"/>
    <x v="35"/>
    <d v="2021-04-15T00:00:00"/>
    <x v="1"/>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x v="2"/>
    <m/>
    <x v="1"/>
    <s v="Phone"/>
    <m/>
    <m/>
    <x v="0"/>
    <x v="6"/>
    <x v="11"/>
    <x v="1"/>
    <x v="0"/>
    <x v="1"/>
    <n v="0.53125"/>
  </r>
  <r>
    <n v="6734"/>
    <s v="Judith Clark"/>
    <s v="wernerheather@example.net"/>
    <n v="49"/>
    <s v="Other"/>
    <x v="27"/>
    <d v="2021-05-31T00:00:00"/>
    <x v="3"/>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x v="0"/>
    <m/>
    <x v="3"/>
    <s v="Email"/>
    <d v="2023-06-01T04:57:17"/>
    <m/>
    <x v="0"/>
    <x v="2"/>
    <x v="1"/>
    <x v="1"/>
    <x v="0"/>
    <x v="0"/>
    <n v="0.72499999999999998"/>
  </r>
  <r>
    <n v="6735"/>
    <s v="Kristin Adams"/>
    <s v="michael16@example.org"/>
    <n v="20"/>
    <s v="Other"/>
    <x v="34"/>
    <d v="2021-02-21T00:00:00"/>
    <x v="0"/>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x v="2"/>
    <m/>
    <x v="2"/>
    <s v="Email"/>
    <m/>
    <m/>
    <x v="0"/>
    <x v="1"/>
    <x v="4"/>
    <x v="0"/>
    <x v="0"/>
    <x v="1"/>
    <n v="0.70625000000000004"/>
  </r>
  <r>
    <n v="6736"/>
    <s v="Mark Davis"/>
    <s v="uwilson@example.net"/>
    <n v="70"/>
    <s v="Male"/>
    <x v="21"/>
    <d v="2020-05-11T00:00:00"/>
    <x v="1"/>
    <s v="Software bug"/>
    <s v="I'm having an issue with the {product_purchased}. Please assist. I've performed a factory reset on my {product_purchased}, hoping it would resolve the problem, but it didn't help."/>
    <x v="2"/>
    <m/>
    <x v="2"/>
    <s v="Social media"/>
    <m/>
    <m/>
    <x v="0"/>
    <x v="6"/>
    <x v="1"/>
    <x v="0"/>
    <x v="0"/>
    <x v="1"/>
    <n v="0.38124999999999998"/>
  </r>
  <r>
    <n v="6737"/>
    <s v="Angel Jackson"/>
    <s v="conradstacy@example.org"/>
    <n v="20"/>
    <s v="Male"/>
    <x v="20"/>
    <d v="2021-09-11T00:00:00"/>
    <x v="1"/>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x v="1"/>
    <s v="Garden hair catch control very."/>
    <x v="1"/>
    <s v="Email"/>
    <d v="2023-06-01T18:40:21"/>
    <d v="2023-06-01T19:31:21"/>
    <x v="2"/>
    <x v="3"/>
    <x v="9"/>
    <x v="1"/>
    <x v="1"/>
    <x v="1"/>
    <n v="0.21249999999999999"/>
  </r>
  <r>
    <n v="6738"/>
    <s v="Megan Erickson"/>
    <s v="bsmith@example.com"/>
    <n v="33"/>
    <s v="Other"/>
    <x v="30"/>
    <d v="2021-09-25T00:00:00"/>
    <x v="4"/>
    <s v="Battery life"/>
    <s v="I'm having an issue with the {product_purchased}. Please assist. A more specific address for the PY/PYD is https://www.shoeshop.com/solutions/solutions-1/likes I'm experiencing this issue on multiple devices of the same model, so it seems to be a widespread problem."/>
    <x v="1"/>
    <s v="Television movie card notice."/>
    <x v="2"/>
    <s v="Social media"/>
    <d v="2023-06-02T00:15:22"/>
    <d v="2023-06-01T03:07:22"/>
    <x v="5"/>
    <x v="6"/>
    <x v="9"/>
    <x v="1"/>
    <x v="1"/>
    <x v="1"/>
    <n v="0.4"/>
  </r>
  <r>
    <n v="6739"/>
    <s v="Christopher Ellis"/>
    <s v="christinerichards@example.net"/>
    <n v="69"/>
    <s v="Male"/>
    <x v="20"/>
    <d v="2021-05-16T00:00:00"/>
    <x v="0"/>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x v="1"/>
    <s v="Water threat ground decade sound."/>
    <x v="3"/>
    <s v="Email"/>
    <d v="2023-06-01T15:11:24"/>
    <d v="2023-06-01T00:38:24"/>
    <x v="4"/>
    <x v="0"/>
    <x v="1"/>
    <x v="1"/>
    <x v="1"/>
    <x v="1"/>
    <n v="0.80625000000000002"/>
  </r>
  <r>
    <n v="6740"/>
    <s v="Abigail Harrison"/>
    <s v="diana50@example.org"/>
    <n v="19"/>
    <s v="Female"/>
    <x v="23"/>
    <d v="2021-01-26T00:00:00"/>
    <x v="0"/>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x v="1"/>
    <s v="Second third better."/>
    <x v="1"/>
    <s v="Social media"/>
    <d v="2023-06-01T13:47:25"/>
    <d v="2023-06-01T05:58:25"/>
    <x v="2"/>
    <x v="2"/>
    <x v="6"/>
    <x v="1"/>
    <x v="1"/>
    <x v="1"/>
    <n v="0.73124999999999996"/>
  </r>
  <r>
    <n v="6741"/>
    <s v="Joseph Wagner"/>
    <s v="evanorr@example.com"/>
    <n v="65"/>
    <s v="Other"/>
    <x v="4"/>
    <d v="2021-10-07T00:00:00"/>
    <x v="2"/>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x v="1"/>
    <s v="Dark take music skin help coach."/>
    <x v="2"/>
    <s v="Phone"/>
    <d v="2023-06-01T13:57:26"/>
    <d v="2023-06-01T16:55:26"/>
    <x v="5"/>
    <x v="0"/>
    <x v="7"/>
    <x v="1"/>
    <x v="1"/>
    <x v="1"/>
    <n v="0.83750000000000002"/>
  </r>
  <r>
    <n v="6742"/>
    <s v="Tasha Sparks"/>
    <s v="huertadustin@example.net"/>
    <n v="19"/>
    <s v="Other"/>
    <x v="36"/>
    <d v="2020-09-16T00:00:00"/>
    <x v="0"/>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x v="2"/>
    <m/>
    <x v="0"/>
    <s v="Chat"/>
    <m/>
    <m/>
    <x v="0"/>
    <x v="1"/>
    <x v="9"/>
    <x v="0"/>
    <x v="0"/>
    <x v="1"/>
    <n v="0.73124999999999996"/>
  </r>
  <r>
    <n v="6743"/>
    <s v="Alyssa Williams"/>
    <s v="mckinneyrichard@example.net"/>
    <n v="36"/>
    <s v="Other"/>
    <x v="33"/>
    <d v="2020-05-19T00:00:00"/>
    <x v="1"/>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x v="0"/>
    <m/>
    <x v="0"/>
    <s v="Email"/>
    <d v="2023-06-01T01:15:29"/>
    <m/>
    <x v="0"/>
    <x v="0"/>
    <x v="1"/>
    <x v="0"/>
    <x v="0"/>
    <x v="0"/>
    <n v="0.80625000000000002"/>
  </r>
  <r>
    <n v="6744"/>
    <s v="Kathleen May"/>
    <s v="joseph66@example.com"/>
    <n v="59"/>
    <s v="Male"/>
    <x v="25"/>
    <d v="2020-11-12T00:00:00"/>
    <x v="0"/>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x v="2"/>
    <m/>
    <x v="0"/>
    <s v="Chat"/>
    <m/>
    <m/>
    <x v="0"/>
    <x v="6"/>
    <x v="3"/>
    <x v="0"/>
    <x v="0"/>
    <x v="1"/>
    <n v="0.51875000000000004"/>
  </r>
  <r>
    <n v="6745"/>
    <s v="Sonya Stafford"/>
    <s v="nathan51@example.org"/>
    <n v="48"/>
    <s v="Male"/>
    <x v="41"/>
    <d v="2020-12-08T00:00:00"/>
    <x v="1"/>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x v="0"/>
    <m/>
    <x v="1"/>
    <s v="Social media"/>
    <d v="2023-06-01T09:20:31"/>
    <m/>
    <x v="0"/>
    <x v="1"/>
    <x v="10"/>
    <x v="1"/>
    <x v="0"/>
    <x v="0"/>
    <n v="0.66249999999999998"/>
  </r>
  <r>
    <n v="6746"/>
    <s v="Lisa Mann"/>
    <s v="johnsonrandy@example.net"/>
    <n v="32"/>
    <s v="Male"/>
    <x v="27"/>
    <d v="2020-06-11T00:00:00"/>
    <x v="0"/>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x v="1"/>
    <s v="Peace wind better small after thought."/>
    <x v="3"/>
    <s v="Chat"/>
    <d v="2023-06-01T13:45:33"/>
    <d v="2023-06-01T08:52:33"/>
    <x v="1"/>
    <x v="6"/>
    <x v="8"/>
    <x v="1"/>
    <x v="1"/>
    <x v="1"/>
    <n v="0.46250000000000002"/>
  </r>
  <r>
    <n v="6747"/>
    <s v="Shawn Kim"/>
    <s v="rjohnson@example.net"/>
    <n v="48"/>
    <s v="Other"/>
    <x v="7"/>
    <d v="2021-12-30T00:00:00"/>
    <x v="3"/>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x v="2"/>
    <m/>
    <x v="0"/>
    <s v="Email"/>
    <m/>
    <m/>
    <x v="0"/>
    <x v="3"/>
    <x v="10"/>
    <x v="0"/>
    <x v="0"/>
    <x v="1"/>
    <n v="0.21249999999999999"/>
  </r>
  <r>
    <n v="6748"/>
    <s v="Gregory Rodriguez"/>
    <s v="paul49@example.net"/>
    <n v="52"/>
    <s v="Male"/>
    <x v="38"/>
    <d v="2021-08-20T00:00:00"/>
    <x v="3"/>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x v="0"/>
    <m/>
    <x v="1"/>
    <s v="Phone"/>
    <d v="2023-06-01T16:38:34"/>
    <m/>
    <x v="0"/>
    <x v="6"/>
    <x v="5"/>
    <x v="1"/>
    <x v="0"/>
    <x v="0"/>
    <n v="0.41875000000000001"/>
  </r>
  <r>
    <n v="6749"/>
    <s v="Tiffany Gonzales"/>
    <s v="michael31@example.org"/>
    <n v="70"/>
    <s v="Other"/>
    <x v="27"/>
    <d v="2020-01-08T00:00:00"/>
    <x v="3"/>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x v="0"/>
    <m/>
    <x v="1"/>
    <s v="Chat"/>
    <d v="2023-06-01T19:47:36"/>
    <m/>
    <x v="0"/>
    <x v="9"/>
    <x v="6"/>
    <x v="1"/>
    <x v="0"/>
    <x v="0"/>
    <n v="0.19375000000000001"/>
  </r>
  <r>
    <n v="6750"/>
    <s v="Loretta Chang"/>
    <s v="montesashley@example.org"/>
    <n v="64"/>
    <s v="Other"/>
    <x v="16"/>
    <d v="2021-01-22T00:00:00"/>
    <x v="0"/>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x v="1"/>
    <s v="Follow represent vote hour."/>
    <x v="3"/>
    <s v="Email"/>
    <d v="2023-06-01T06:01:37"/>
    <d v="2023-06-01T00:35:37"/>
    <x v="3"/>
    <x v="2"/>
    <x v="6"/>
    <x v="1"/>
    <x v="1"/>
    <x v="1"/>
    <n v="0.73124999999999996"/>
  </r>
  <r>
    <n v="6751"/>
    <s v="Kimberly Thomas"/>
    <s v="kinglisa@example.com"/>
    <n v="50"/>
    <s v="Other"/>
    <x v="9"/>
    <d v="2021-04-07T00:00:00"/>
    <x v="0"/>
    <s v="Product recommendation"/>
    <s v="I'm having an issue with the {product_purchased}. Please assist. Thank you. I've noticed that the issue occurs consistently when I use a specific feature or application on my {product_purchased}."/>
    <x v="0"/>
    <m/>
    <x v="2"/>
    <s v="Chat"/>
    <d v="2023-06-01T14:56:37"/>
    <m/>
    <x v="4"/>
    <x v="2"/>
    <x v="11"/>
    <x v="1"/>
    <x v="0"/>
    <x v="0"/>
    <n v="0.65"/>
  </r>
  <r>
    <n v="6752"/>
    <s v="Mario Cummings"/>
    <s v="jimmy93@example.org"/>
    <n v="68"/>
    <s v="Male"/>
    <x v="16"/>
    <d v="2021-03-01T00:00:00"/>
    <x v="2"/>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x v="2"/>
    <m/>
    <x v="1"/>
    <s v="Chat"/>
    <m/>
    <m/>
    <x v="0"/>
    <x v="6"/>
    <x v="0"/>
    <x v="1"/>
    <x v="0"/>
    <x v="1"/>
    <n v="0.47499999999999998"/>
  </r>
  <r>
    <n v="6753"/>
    <s v="Glenda Davis"/>
    <s v="vsmith@example.net"/>
    <n v="62"/>
    <s v="Female"/>
    <x v="11"/>
    <d v="2020-10-19T00:00:00"/>
    <x v="3"/>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x v="0"/>
    <m/>
    <x v="3"/>
    <s v="Email"/>
    <d v="2023-06-01T02:57:39"/>
    <m/>
    <x v="0"/>
    <x v="10"/>
    <x v="7"/>
    <x v="1"/>
    <x v="0"/>
    <x v="0"/>
    <n v="0.25624999999999998"/>
  </r>
  <r>
    <n v="6754"/>
    <s v="Elizabeth Wells"/>
    <s v="bentleyrandall@example.com"/>
    <n v="42"/>
    <s v="Male"/>
    <x v="23"/>
    <d v="2021-01-08T00:00:00"/>
    <x v="4"/>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x v="1"/>
    <s v="Still dog behind say affect."/>
    <x v="0"/>
    <s v="Email"/>
    <d v="2023-06-01T00:57:40"/>
    <d v="2023-06-01T04:39:40"/>
    <x v="2"/>
    <x v="10"/>
    <x v="6"/>
    <x v="1"/>
    <x v="1"/>
    <x v="1"/>
    <n v="0.17499999999999999"/>
  </r>
  <r>
    <n v="6755"/>
    <s v="Kirsten Smith"/>
    <s v="osbornecheryl@example.com"/>
    <n v="65"/>
    <s v="Other"/>
    <x v="38"/>
    <d v="2020-07-05T00:00:00"/>
    <x v="1"/>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x v="2"/>
    <m/>
    <x v="3"/>
    <s v="Chat"/>
    <m/>
    <m/>
    <x v="0"/>
    <x v="10"/>
    <x v="2"/>
    <x v="1"/>
    <x v="0"/>
    <x v="1"/>
    <n v="0.17499999999999999"/>
  </r>
  <r>
    <n v="6756"/>
    <s v="Christian Rice"/>
    <s v="nflores@example.com"/>
    <n v="43"/>
    <s v="Female"/>
    <x v="39"/>
    <d v="2020-05-29T00:00:00"/>
    <x v="3"/>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x v="2"/>
    <m/>
    <x v="1"/>
    <s v="Chat"/>
    <m/>
    <m/>
    <x v="0"/>
    <x v="8"/>
    <x v="1"/>
    <x v="1"/>
    <x v="0"/>
    <x v="1"/>
    <n v="0.20624999999999999"/>
  </r>
  <r>
    <n v="6757"/>
    <s v="Kim Rowe"/>
    <s v="geraldmayer@example.net"/>
    <n v="46"/>
    <s v="Other"/>
    <x v="14"/>
    <d v="2020-08-09T00:00:00"/>
    <x v="1"/>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x v="0"/>
    <m/>
    <x v="1"/>
    <s v="Phone"/>
    <d v="2023-06-01T12:38:46"/>
    <m/>
    <x v="0"/>
    <x v="1"/>
    <x v="5"/>
    <x v="1"/>
    <x v="0"/>
    <x v="0"/>
    <n v="0.625"/>
  </r>
  <r>
    <n v="6758"/>
    <s v="Megan Lucero"/>
    <s v="jackie34@example.com"/>
    <n v="50"/>
    <s v="Other"/>
    <x v="18"/>
    <d v="2020-05-21T00:00:00"/>
    <x v="4"/>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x v="2"/>
    <m/>
    <x v="3"/>
    <s v="Social media"/>
    <m/>
    <m/>
    <x v="0"/>
    <x v="9"/>
    <x v="1"/>
    <x v="1"/>
    <x v="0"/>
    <x v="1"/>
    <n v="0.22500000000000001"/>
  </r>
  <r>
    <n v="6759"/>
    <s v="Michelle Hudson"/>
    <s v="ruth63@example.com"/>
    <n v="51"/>
    <s v="Male"/>
    <x v="8"/>
    <d v="2020-02-08T00:00:00"/>
    <x v="1"/>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x v="0"/>
    <m/>
    <x v="2"/>
    <s v="Social media"/>
    <d v="2023-06-01T09:57:50"/>
    <m/>
    <x v="0"/>
    <x v="9"/>
    <x v="4"/>
    <x v="1"/>
    <x v="0"/>
    <x v="0"/>
    <n v="0.24374999999999999"/>
  </r>
  <r>
    <n v="6760"/>
    <s v="Richard Wyatt"/>
    <s v="srobertson@example.com"/>
    <n v="44"/>
    <s v="Female"/>
    <x v="9"/>
    <d v="2021-04-01T00:00:00"/>
    <x v="2"/>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x v="1"/>
    <s v="Live budget eat hope."/>
    <x v="2"/>
    <s v="Chat"/>
    <d v="2023-06-01T20:47:51"/>
    <d v="2023-06-01T01:39:51"/>
    <x v="4"/>
    <x v="8"/>
    <x v="11"/>
    <x v="1"/>
    <x v="1"/>
    <x v="1"/>
    <n v="0.28125"/>
  </r>
  <r>
    <n v="6761"/>
    <s v="Kevin Hall"/>
    <s v="keithproctor@example.org"/>
    <n v="27"/>
    <s v="Male"/>
    <x v="22"/>
    <d v="2021-08-27T00:00:00"/>
    <x v="2"/>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x v="0"/>
    <m/>
    <x v="1"/>
    <s v="Social media"/>
    <d v="2023-06-01T14:15:53"/>
    <m/>
    <x v="0"/>
    <x v="0"/>
    <x v="5"/>
    <x v="1"/>
    <x v="0"/>
    <x v="0"/>
    <n v="0.89375000000000004"/>
  </r>
  <r>
    <n v="6762"/>
    <s v="Scott Colon"/>
    <s v="ochandler@example.com"/>
    <n v="51"/>
    <s v="Female"/>
    <x v="7"/>
    <d v="2021-03-02T00:00:00"/>
    <x v="4"/>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x v="0"/>
    <m/>
    <x v="1"/>
    <s v="Phone"/>
    <d v="2023-06-01T22:31:55"/>
    <m/>
    <x v="0"/>
    <x v="1"/>
    <x v="0"/>
    <x v="1"/>
    <x v="0"/>
    <x v="0"/>
    <n v="0.63124999999999998"/>
  </r>
  <r>
    <n v="6763"/>
    <s v="Marvin Delacruz"/>
    <s v="jillspence@example.net"/>
    <n v="43"/>
    <s v="Male"/>
    <x v="29"/>
    <d v="2020-09-16T00:00:00"/>
    <x v="3"/>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x v="0"/>
    <m/>
    <x v="3"/>
    <s v="Social media"/>
    <d v="2023-06-01T10:47:56"/>
    <m/>
    <x v="0"/>
    <x v="6"/>
    <x v="9"/>
    <x v="1"/>
    <x v="0"/>
    <x v="0"/>
    <n v="0.4"/>
  </r>
  <r>
    <n v="6764"/>
    <s v="Christopher Juarez"/>
    <s v="brian88@example.org"/>
    <n v="36"/>
    <s v="Other"/>
    <x v="25"/>
    <d v="2021-08-22T00:00:00"/>
    <x v="0"/>
    <s v="Refund request"/>
    <s v="I'm having an issue with the {product_purchased}. Please assist._x000a__x000a_You can check:_x000a__x000a_https://www.dropbox.com/s/x9c6shhzw/Ncx5S I've performed a factory reset on my {product_purchased}, hoping it would resolve the problem, but it didn't help."/>
    <x v="1"/>
    <s v="Audience amount grow decision magazine."/>
    <x v="0"/>
    <s v="Phone"/>
    <d v="2023-06-01T17:35:58"/>
    <d v="2023-06-01T06:41:58"/>
    <x v="1"/>
    <x v="2"/>
    <x v="5"/>
    <x v="1"/>
    <x v="1"/>
    <x v="1"/>
    <n v="0.64375000000000004"/>
  </r>
  <r>
    <n v="6765"/>
    <s v="Rebecca Smith"/>
    <s v="darryllawrence@example.org"/>
    <n v="41"/>
    <s v="Male"/>
    <x v="16"/>
    <d v="2021-07-29T00:00:00"/>
    <x v="0"/>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x v="2"/>
    <m/>
    <x v="0"/>
    <s v="Social media"/>
    <m/>
    <m/>
    <x v="0"/>
    <x v="6"/>
    <x v="2"/>
    <x v="0"/>
    <x v="0"/>
    <x v="1"/>
    <n v="0.47499999999999998"/>
  </r>
  <r>
    <n v="6766"/>
    <s v="Michelle Morgan"/>
    <s v="sarah35@example.org"/>
    <n v="27"/>
    <s v="Female"/>
    <x v="37"/>
    <d v="2021-08-22T00:00:00"/>
    <x v="0"/>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x v="1"/>
    <s v="Act between arrive seven."/>
    <x v="2"/>
    <s v="Email"/>
    <d v="2023-06-01T03:35:01"/>
    <d v="2023-06-01T18:46:01"/>
    <x v="1"/>
    <x v="8"/>
    <x v="5"/>
    <x v="1"/>
    <x v="1"/>
    <x v="1"/>
    <n v="0.25624999999999998"/>
  </r>
  <r>
    <n v="6767"/>
    <s v="Christopher Owen"/>
    <s v="timothy29@example.net"/>
    <n v="42"/>
    <s v="Female"/>
    <x v="18"/>
    <d v="2020-10-21T00:00:00"/>
    <x v="2"/>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x v="0"/>
    <m/>
    <x v="0"/>
    <s v="Social media"/>
    <d v="2023-06-01T04:49:03"/>
    <m/>
    <x v="0"/>
    <x v="0"/>
    <x v="7"/>
    <x v="0"/>
    <x v="0"/>
    <x v="0"/>
    <n v="0.83750000000000002"/>
  </r>
  <r>
    <n v="6768"/>
    <s v="Joseph Leonard"/>
    <s v="danielreed@example.com"/>
    <n v="21"/>
    <s v="Other"/>
    <x v="14"/>
    <d v="2020-12-05T00:00:00"/>
    <x v="4"/>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x v="2"/>
    <m/>
    <x v="2"/>
    <s v="Email"/>
    <m/>
    <m/>
    <x v="4"/>
    <x v="10"/>
    <x v="10"/>
    <x v="0"/>
    <x v="0"/>
    <x v="1"/>
    <n v="0.23749999999999999"/>
  </r>
  <r>
    <n v="6769"/>
    <s v="Kelly Hernandez"/>
    <s v="jordanchelsea@example.com"/>
    <n v="60"/>
    <s v="Other"/>
    <x v="20"/>
    <d v="2021-08-15T00:00:00"/>
    <x v="3"/>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x v="1"/>
    <s v="During various under turn real trade."/>
    <x v="2"/>
    <s v="Phone"/>
    <d v="2023-06-01T16:21:06"/>
    <d v="2023-06-01T02:26:06"/>
    <x v="3"/>
    <x v="8"/>
    <x v="5"/>
    <x v="1"/>
    <x v="1"/>
    <x v="1"/>
    <n v="0.25624999999999998"/>
  </r>
  <r>
    <n v="6770"/>
    <s v="Jacob Smith"/>
    <s v="washingtonbrian@example.org"/>
    <n v="37"/>
    <s v="Male"/>
    <x v="35"/>
    <d v="2020-02-18T00:00:00"/>
    <x v="4"/>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x v="2"/>
    <m/>
    <x v="0"/>
    <s v="Email"/>
    <m/>
    <m/>
    <x v="0"/>
    <x v="6"/>
    <x v="4"/>
    <x v="0"/>
    <x v="0"/>
    <x v="1"/>
    <n v="0.39374999999999999"/>
  </r>
  <r>
    <n v="6771"/>
    <s v="Kyle Leonard"/>
    <s v="valdezkirsten@example.com"/>
    <n v="33"/>
    <s v="Female"/>
    <x v="1"/>
    <d v="2020-07-12T00:00:00"/>
    <x v="1"/>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x v="2"/>
    <m/>
    <x v="0"/>
    <s v="Phone"/>
    <m/>
    <m/>
    <x v="0"/>
    <x v="2"/>
    <x v="2"/>
    <x v="0"/>
    <x v="0"/>
    <x v="1"/>
    <n v="0.57499999999999996"/>
  </r>
  <r>
    <n v="6772"/>
    <s v="Jessica Sanders"/>
    <s v="john81@example.com"/>
    <n v="24"/>
    <s v="Female"/>
    <x v="36"/>
    <d v="2021-12-04T00:00:00"/>
    <x v="4"/>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x v="0"/>
    <m/>
    <x v="3"/>
    <s v="Chat"/>
    <d v="2023-06-01T09:32:10"/>
    <m/>
    <x v="4"/>
    <x v="8"/>
    <x v="10"/>
    <x v="1"/>
    <x v="0"/>
    <x v="0"/>
    <n v="0.21249999999999999"/>
  </r>
  <r>
    <n v="6773"/>
    <s v="James Deleon"/>
    <s v="kimberlycain@example.org"/>
    <n v="19"/>
    <s v="Female"/>
    <x v="33"/>
    <d v="2021-09-01T00:00:00"/>
    <x v="0"/>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x v="0"/>
    <m/>
    <x v="1"/>
    <s v="Email"/>
    <d v="2023-06-01T09:18:12"/>
    <m/>
    <x v="0"/>
    <x v="2"/>
    <x v="9"/>
    <x v="1"/>
    <x v="0"/>
    <x v="0"/>
    <n v="0.61250000000000004"/>
  </r>
  <r>
    <n v="6774"/>
    <s v="Crystal Vasquez"/>
    <s v="fullersteven@example.com"/>
    <n v="33"/>
    <s v="Male"/>
    <x v="16"/>
    <d v="2020-03-14T00:00:00"/>
    <x v="1"/>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x v="1"/>
    <s v="Side rate finish Democrat keep dream child."/>
    <x v="3"/>
    <s v="Social media"/>
    <d v="2023-06-01T02:27:14"/>
    <d v="2023-06-01T21:39:14"/>
    <x v="5"/>
    <x v="0"/>
    <x v="0"/>
    <x v="1"/>
    <x v="1"/>
    <x v="1"/>
    <n v="0.76875000000000004"/>
  </r>
  <r>
    <n v="6775"/>
    <s v="Patricia Wu"/>
    <s v="lisaortiz@example.com"/>
    <n v="56"/>
    <s v="Male"/>
    <x v="16"/>
    <d v="2021-05-09T00:00:00"/>
    <x v="1"/>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x v="1"/>
    <s v="Really let official."/>
    <x v="3"/>
    <s v="Chat"/>
    <d v="2023-06-01T13:06:16"/>
    <d v="2023-06-01T04:51:16"/>
    <x v="4"/>
    <x v="5"/>
    <x v="1"/>
    <x v="1"/>
    <x v="1"/>
    <x v="1"/>
    <n v="0.26874999999999999"/>
  </r>
  <r>
    <n v="6776"/>
    <s v="Debbie Young"/>
    <s v="crystalhampton@example.org"/>
    <n v="61"/>
    <s v="Other"/>
    <x v="17"/>
    <d v="2021-03-18T00:00:00"/>
    <x v="0"/>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x v="0"/>
    <m/>
    <x v="0"/>
    <s v="Email"/>
    <d v="2023-06-01T19:58:18"/>
    <m/>
    <x v="0"/>
    <x v="7"/>
    <x v="0"/>
    <x v="0"/>
    <x v="0"/>
    <x v="0"/>
    <n v="0.20624999999999999"/>
  </r>
  <r>
    <n v="6777"/>
    <s v="Megan Steele"/>
    <s v="byoder@example.com"/>
    <n v="53"/>
    <s v="Other"/>
    <x v="33"/>
    <d v="2020-05-15T00:00:00"/>
    <x v="3"/>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x v="0"/>
    <m/>
    <x v="1"/>
    <s v="Chat"/>
    <d v="2023-06-01T13:48:19"/>
    <m/>
    <x v="0"/>
    <x v="2"/>
    <x v="1"/>
    <x v="1"/>
    <x v="0"/>
    <x v="0"/>
    <n v="0.72499999999999998"/>
  </r>
  <r>
    <n v="6778"/>
    <s v="Lance Hayes"/>
    <s v="jeremy75@example.net"/>
    <n v="23"/>
    <s v="Female"/>
    <x v="21"/>
    <d v="2020-08-18T00:00:00"/>
    <x v="4"/>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x v="1"/>
    <s v="Miss weight movement both charge official."/>
    <x v="1"/>
    <s v="Email"/>
    <d v="2023-06-01T20:09:21"/>
    <d v="2023-06-01T01:28:21"/>
    <x v="5"/>
    <x v="2"/>
    <x v="5"/>
    <x v="1"/>
    <x v="1"/>
    <x v="1"/>
    <n v="0.64375000000000004"/>
  </r>
  <r>
    <n v="6779"/>
    <s v="Brian West"/>
    <s v="hannahwilliams@example.org"/>
    <n v="58"/>
    <s v="Male"/>
    <x v="30"/>
    <d v="2021-02-20T00:00:00"/>
    <x v="0"/>
    <s v="Payment issue"/>
    <s v="I'm having an issue with the {product_purchased}. Please assist. #[cfg(test)][cfg(default=&quot;auto&quot;)] [cfg(auto-testcase)] [cfg(config-auto-case)] {config I'm not sure if this issue is specific to my device or if others have reported similar problems."/>
    <x v="2"/>
    <m/>
    <x v="1"/>
    <s v="Chat"/>
    <m/>
    <m/>
    <x v="0"/>
    <x v="1"/>
    <x v="4"/>
    <x v="1"/>
    <x v="0"/>
    <x v="1"/>
    <n v="0.70625000000000004"/>
  </r>
  <r>
    <n v="6780"/>
    <s v="Paul Merritt"/>
    <s v="marshgregory@example.com"/>
    <n v="43"/>
    <s v="Male"/>
    <x v="34"/>
    <d v="2021-09-28T00:00:00"/>
    <x v="3"/>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x v="1"/>
    <s v="Blue rate lose inside whole young time."/>
    <x v="3"/>
    <s v="Social media"/>
    <d v="2023-06-01T19:02:24"/>
    <d v="2023-06-01T02:08:24"/>
    <x v="3"/>
    <x v="1"/>
    <x v="9"/>
    <x v="1"/>
    <x v="1"/>
    <x v="1"/>
    <n v="0.73124999999999996"/>
  </r>
  <r>
    <n v="6781"/>
    <s v="Vincent Jones"/>
    <s v="leekyle@example.net"/>
    <n v="56"/>
    <s v="Female"/>
    <x v="17"/>
    <d v="2021-02-19T00:00:00"/>
    <x v="2"/>
    <s v="Product recommendation"/>
    <s v="I'm having an issue with the {product_purchased}. Please assist. Contact your doctor. I've already contacted customer support multiple times, but the issue remains unresolved."/>
    <x v="0"/>
    <m/>
    <x v="2"/>
    <s v="Social media"/>
    <d v="2023-06-01T00:24:24"/>
    <m/>
    <x v="0"/>
    <x v="3"/>
    <x v="4"/>
    <x v="1"/>
    <x v="0"/>
    <x v="0"/>
    <n v="0.22500000000000001"/>
  </r>
  <r>
    <n v="6782"/>
    <s v="Eric Brown"/>
    <s v="ortizkelli@example.org"/>
    <n v="62"/>
    <s v="Female"/>
    <x v="30"/>
    <d v="2020-08-17T00:00:00"/>
    <x v="4"/>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x v="2"/>
    <m/>
    <x v="3"/>
    <s v="Email"/>
    <m/>
    <m/>
    <x v="0"/>
    <x v="2"/>
    <x v="5"/>
    <x v="1"/>
    <x v="0"/>
    <x v="1"/>
    <n v="0.64375000000000004"/>
  </r>
  <r>
    <n v="6783"/>
    <s v="Mark Diaz"/>
    <s v="logan89@example.org"/>
    <n v="50"/>
    <s v="Male"/>
    <x v="36"/>
    <d v="2021-05-05T00:00:00"/>
    <x v="1"/>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x v="0"/>
    <m/>
    <x v="0"/>
    <s v="Social media"/>
    <d v="2023-06-01T20:30:27"/>
    <m/>
    <x v="0"/>
    <x v="7"/>
    <x v="1"/>
    <x v="0"/>
    <x v="0"/>
    <x v="0"/>
    <n v="0.23749999999999999"/>
  </r>
  <r>
    <n v="6784"/>
    <s v="Jeffery Nelson"/>
    <s v="jessicagonzalez@example.org"/>
    <n v="45"/>
    <s v="Female"/>
    <x v="18"/>
    <d v="2021-03-29T00:00:00"/>
    <x v="1"/>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x v="1"/>
    <s v="Clearly become cold poor."/>
    <x v="1"/>
    <s v="Email"/>
    <d v="2023-06-01T05:29:28"/>
    <d v="2023-06-01T06:30:28"/>
    <x v="3"/>
    <x v="2"/>
    <x v="0"/>
    <x v="1"/>
    <x v="1"/>
    <x v="1"/>
    <n v="0.64375000000000004"/>
  </r>
  <r>
    <n v="6785"/>
    <s v="Lawrence Kramer"/>
    <s v="marcusjimenez@example.com"/>
    <n v="46"/>
    <s v="Female"/>
    <x v="31"/>
    <d v="2021-12-07T00:00:00"/>
    <x v="1"/>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x v="1"/>
    <s v="Thousand pressure lay lay fill report sport difficult."/>
    <x v="2"/>
    <s v="Phone"/>
    <d v="2023-06-01T14:47:30"/>
    <d v="2023-06-01T05:09:30"/>
    <x v="1"/>
    <x v="6"/>
    <x v="10"/>
    <x v="1"/>
    <x v="1"/>
    <x v="1"/>
    <n v="0.46875"/>
  </r>
  <r>
    <n v="6786"/>
    <s v="Brian Bell"/>
    <s v="caseyroger@example.net"/>
    <n v="60"/>
    <s v="Male"/>
    <x v="18"/>
    <d v="2020-02-08T00:00:00"/>
    <x v="3"/>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x v="1"/>
    <s v="Up citizen back grow."/>
    <x v="3"/>
    <s v="Phone"/>
    <d v="2023-06-01T01:22:32"/>
    <d v="2023-06-01T20:54:32"/>
    <x v="4"/>
    <x v="6"/>
    <x v="4"/>
    <x v="1"/>
    <x v="1"/>
    <x v="1"/>
    <n v="0.39374999999999999"/>
  </r>
  <r>
    <n v="6787"/>
    <s v="Tara Franklin"/>
    <s v="schroederkeith@example.net"/>
    <n v="20"/>
    <s v="Male"/>
    <x v="26"/>
    <d v="2020-02-17T00:00:00"/>
    <x v="0"/>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x v="2"/>
    <m/>
    <x v="2"/>
    <s v="Chat"/>
    <m/>
    <m/>
    <x v="0"/>
    <x v="10"/>
    <x v="4"/>
    <x v="0"/>
    <x v="0"/>
    <x v="1"/>
    <n v="0.22500000000000001"/>
  </r>
  <r>
    <n v="6788"/>
    <s v="Brian Wood"/>
    <s v="falvarez@example.org"/>
    <n v="51"/>
    <s v="Male"/>
    <x v="10"/>
    <d v="2020-09-12T00:00:00"/>
    <x v="4"/>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x v="0"/>
    <m/>
    <x v="3"/>
    <s v="Phone"/>
    <d v="2023-06-01T09:59:35"/>
    <m/>
    <x v="0"/>
    <x v="2"/>
    <x v="9"/>
    <x v="1"/>
    <x v="0"/>
    <x v="0"/>
    <n v="0.61250000000000004"/>
  </r>
  <r>
    <n v="6789"/>
    <s v="Kelsey Smith"/>
    <s v="hannah93@example.net"/>
    <n v="46"/>
    <s v="Other"/>
    <x v="34"/>
    <d v="2020-12-10T00:00:00"/>
    <x v="3"/>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x v="2"/>
    <m/>
    <x v="1"/>
    <s v="Phone"/>
    <m/>
    <m/>
    <x v="0"/>
    <x v="1"/>
    <x v="10"/>
    <x v="1"/>
    <x v="0"/>
    <x v="1"/>
    <n v="0.66249999999999998"/>
  </r>
  <r>
    <n v="6790"/>
    <s v="Patrick Flores"/>
    <s v="erin54@example.com"/>
    <n v="27"/>
    <s v="Other"/>
    <x v="11"/>
    <d v="2021-08-13T00:00:00"/>
    <x v="4"/>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x v="2"/>
    <m/>
    <x v="3"/>
    <s v="Email"/>
    <m/>
    <m/>
    <x v="0"/>
    <x v="7"/>
    <x v="5"/>
    <x v="1"/>
    <x v="0"/>
    <x v="1"/>
    <n v="0.23749999999999999"/>
  </r>
  <r>
    <n v="6791"/>
    <s v="Ryan Sanders"/>
    <s v="cstevens@example.com"/>
    <n v="52"/>
    <s v="Male"/>
    <x v="3"/>
    <d v="2021-06-08T00:00:00"/>
    <x v="2"/>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x v="1"/>
    <s v="Floor off address late."/>
    <x v="2"/>
    <s v="Phone"/>
    <d v="2023-06-01T20:24:39"/>
    <d v="2023-06-01T20:08:39"/>
    <x v="2"/>
    <x v="8"/>
    <x v="8"/>
    <x v="1"/>
    <x v="1"/>
    <x v="1"/>
    <n v="0.19375000000000001"/>
  </r>
  <r>
    <n v="6792"/>
    <s v="Mrs. Anne Shepherd"/>
    <s v="jacksonrobert@example.net"/>
    <n v="54"/>
    <s v="Female"/>
    <x v="11"/>
    <d v="2020-10-06T00:00:00"/>
    <x v="1"/>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x v="2"/>
    <m/>
    <x v="1"/>
    <s v="Chat"/>
    <m/>
    <m/>
    <x v="0"/>
    <x v="4"/>
    <x v="7"/>
    <x v="1"/>
    <x v="0"/>
    <x v="1"/>
    <n v="0.48125000000000001"/>
  </r>
  <r>
    <n v="6793"/>
    <s v="Mr. Darren Delgado MD"/>
    <s v="matthew73@example.com"/>
    <n v="38"/>
    <s v="Male"/>
    <x v="19"/>
    <d v="2020-02-27T00:00:00"/>
    <x v="0"/>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x v="2"/>
    <m/>
    <x v="0"/>
    <s v="Chat"/>
    <m/>
    <m/>
    <x v="0"/>
    <x v="3"/>
    <x v="4"/>
    <x v="0"/>
    <x v="0"/>
    <x v="1"/>
    <n v="0.22500000000000001"/>
  </r>
  <r>
    <n v="6794"/>
    <s v="Lisa Hill"/>
    <s v="joseph37@example.net"/>
    <n v="42"/>
    <s v="Female"/>
    <x v="4"/>
    <d v="2021-10-19T00:00:00"/>
    <x v="4"/>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x v="1"/>
    <s v="Moment smile three person."/>
    <x v="0"/>
    <s v="Email"/>
    <d v="2023-06-01T10:20:42"/>
    <d v="2023-06-01T15:41:42"/>
    <x v="5"/>
    <x v="6"/>
    <x v="7"/>
    <x v="1"/>
    <x v="1"/>
    <x v="1"/>
    <n v="0.48749999999999999"/>
  </r>
  <r>
    <n v="6795"/>
    <s v="Patricia Stewart"/>
    <s v="william66@example.net"/>
    <n v="66"/>
    <s v="Other"/>
    <x v="2"/>
    <d v="2020-04-10T00:00:00"/>
    <x v="2"/>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x v="2"/>
    <m/>
    <x v="1"/>
    <s v="Chat"/>
    <m/>
    <m/>
    <x v="4"/>
    <x v="0"/>
    <x v="11"/>
    <x v="1"/>
    <x v="0"/>
    <x v="1"/>
    <n v="0.875"/>
  </r>
  <r>
    <n v="6796"/>
    <s v="Sarah King"/>
    <s v="johnsonerin@example.org"/>
    <n v="24"/>
    <s v="Male"/>
    <x v="22"/>
    <d v="2021-09-06T00:00:00"/>
    <x v="4"/>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x v="2"/>
    <m/>
    <x v="0"/>
    <s v="Email"/>
    <m/>
    <m/>
    <x v="0"/>
    <x v="0"/>
    <x v="9"/>
    <x v="0"/>
    <x v="0"/>
    <x v="1"/>
    <n v="0.8"/>
  </r>
  <r>
    <n v="6797"/>
    <s v="Sandra Woods"/>
    <s v="zamorapeter@example.com"/>
    <n v="39"/>
    <s v="Female"/>
    <x v="40"/>
    <d v="2020-01-03T00:00:00"/>
    <x v="2"/>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x v="0"/>
    <m/>
    <x v="1"/>
    <s v="Email"/>
    <d v="2023-06-01T02:57:46"/>
    <m/>
    <x v="0"/>
    <x v="1"/>
    <x v="6"/>
    <x v="1"/>
    <x v="0"/>
    <x v="0"/>
    <n v="0.79374999999999996"/>
  </r>
  <r>
    <n v="6798"/>
    <s v="Brandon Smith"/>
    <s v="stephanie76@example.net"/>
    <n v="61"/>
    <s v="Male"/>
    <x v="6"/>
    <d v="2020-07-15T00:00:00"/>
    <x v="4"/>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x v="2"/>
    <m/>
    <x v="0"/>
    <s v="Email"/>
    <m/>
    <m/>
    <x v="0"/>
    <x v="7"/>
    <x v="2"/>
    <x v="0"/>
    <x v="0"/>
    <x v="1"/>
    <n v="0.26250000000000001"/>
  </r>
  <r>
    <n v="6799"/>
    <s v="Adam Smith"/>
    <s v="duncanhannah@example.com"/>
    <n v="42"/>
    <s v="Male"/>
    <x v="30"/>
    <d v="2020-09-03T00:00:00"/>
    <x v="0"/>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x v="0"/>
    <m/>
    <x v="2"/>
    <s v="Chat"/>
    <d v="2023-06-01T09:21:50"/>
    <m/>
    <x v="0"/>
    <x v="6"/>
    <x v="9"/>
    <x v="1"/>
    <x v="0"/>
    <x v="0"/>
    <n v="0.4"/>
  </r>
  <r>
    <n v="6800"/>
    <s v="John Dixon"/>
    <s v="theresa21@example.net"/>
    <n v="21"/>
    <s v="Female"/>
    <x v="11"/>
    <d v="2020-10-29T00:00:00"/>
    <x v="0"/>
    <s v="Software bug"/>
    <s v="I'm having an issue with the {product_purchased}. Please assist. I'm not sure if this issue is specific to my device or if others have reported similar problems."/>
    <x v="0"/>
    <m/>
    <x v="1"/>
    <s v="Email"/>
    <d v="2023-06-01T02:39:50"/>
    <m/>
    <x v="0"/>
    <x v="1"/>
    <x v="7"/>
    <x v="1"/>
    <x v="0"/>
    <x v="0"/>
    <n v="0.79374999999999996"/>
  </r>
  <r>
    <n v="6801"/>
    <s v="Sarah Anderson"/>
    <s v="melissa42@example.com"/>
    <n v="48"/>
    <s v="Male"/>
    <x v="1"/>
    <d v="2021-02-01T00:00:00"/>
    <x v="0"/>
    <s v="Peripheral compatibility"/>
    <s v="I'm having an issue with the {product_purchased}. Please assist. I'm running out of food. -E-_x000a__x000a__x000a_[17:30:36] paranormal_sniper_loves_guru: &quot;it's I'm not sure if this issue is specific to my device or if others have reported similar problems."/>
    <x v="0"/>
    <m/>
    <x v="3"/>
    <s v="Chat"/>
    <d v="2023-06-01T21:46:52"/>
    <m/>
    <x v="0"/>
    <x v="9"/>
    <x v="4"/>
    <x v="1"/>
    <x v="0"/>
    <x v="0"/>
    <n v="0.24374999999999999"/>
  </r>
  <r>
    <n v="6802"/>
    <s v="Gary Gonzales"/>
    <s v="joel78@example.org"/>
    <n v="66"/>
    <s v="Female"/>
    <x v="18"/>
    <d v="2021-03-16T00:00:00"/>
    <x v="0"/>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x v="2"/>
    <m/>
    <x v="3"/>
    <s v="Email"/>
    <m/>
    <m/>
    <x v="0"/>
    <x v="9"/>
    <x v="0"/>
    <x v="1"/>
    <x v="0"/>
    <x v="1"/>
    <n v="0.23749999999999999"/>
  </r>
  <r>
    <n v="6803"/>
    <s v="Megan Morgan"/>
    <s v="chenraymond@example.org"/>
    <n v="47"/>
    <s v="Female"/>
    <x v="4"/>
    <d v="2020-01-01T00:00:00"/>
    <x v="3"/>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x v="2"/>
    <m/>
    <x v="1"/>
    <s v="Email"/>
    <m/>
    <m/>
    <x v="0"/>
    <x v="1"/>
    <x v="6"/>
    <x v="1"/>
    <x v="0"/>
    <x v="1"/>
    <n v="0.79374999999999996"/>
  </r>
  <r>
    <n v="6804"/>
    <s v="Tony Harper"/>
    <s v="turneredward@example.net"/>
    <n v="52"/>
    <s v="Other"/>
    <x v="25"/>
    <d v="2021-08-06T00:00:00"/>
    <x v="2"/>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x v="2"/>
    <m/>
    <x v="3"/>
    <s v="Phone"/>
    <m/>
    <m/>
    <x v="0"/>
    <x v="6"/>
    <x v="5"/>
    <x v="1"/>
    <x v="0"/>
    <x v="1"/>
    <n v="0.41875000000000001"/>
  </r>
  <r>
    <n v="6805"/>
    <s v="David Hutchinson"/>
    <s v="christopherdixon@example.net"/>
    <n v="56"/>
    <s v="Male"/>
    <x v="7"/>
    <d v="2020-10-24T00:00:00"/>
    <x v="4"/>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x v="2"/>
    <m/>
    <x v="0"/>
    <s v="Social media"/>
    <m/>
    <m/>
    <x v="0"/>
    <x v="7"/>
    <x v="7"/>
    <x v="0"/>
    <x v="0"/>
    <x v="1"/>
    <n v="0.2"/>
  </r>
  <r>
    <n v="6806"/>
    <s v="David Levy"/>
    <s v="morrisonalex@example.com"/>
    <n v="69"/>
    <s v="Male"/>
    <x v="36"/>
    <d v="2020-01-16T00:00:00"/>
    <x v="3"/>
    <s v="Account access"/>
    <s v="I'm having an issue with the {product_purchased}. Please assist._x000a__x000a_$3,250_x000a__x000a_I'm having an issue with the {product_purchased}. Please assist._x000a__x000a_$7,000 I've checked the device settings and made sure that everything is configured correctly."/>
    <x v="0"/>
    <m/>
    <x v="1"/>
    <s v="Chat"/>
    <d v="2023-06-01T00:24:01"/>
    <m/>
    <x v="0"/>
    <x v="2"/>
    <x v="6"/>
    <x v="1"/>
    <x v="0"/>
    <x v="0"/>
    <n v="0.73124999999999996"/>
  </r>
  <r>
    <n v="6807"/>
    <s v="Jonathan Poole"/>
    <s v="ethompson@example.net"/>
    <n v="26"/>
    <s v="Male"/>
    <x v="39"/>
    <d v="2021-09-26T00:00:00"/>
    <x v="2"/>
    <s v="Product compatibility"/>
    <s v="I'm having an issue with the {product_purchased}. Please assist. I've followed the troubleshooting steps mentioned in the user manual, but the issue persists."/>
    <x v="0"/>
    <m/>
    <x v="1"/>
    <s v="Chat"/>
    <d v="2023-06-01T06:40:01"/>
    <m/>
    <x v="0"/>
    <x v="4"/>
    <x v="9"/>
    <x v="1"/>
    <x v="0"/>
    <x v="0"/>
    <n v="0.46875"/>
  </r>
  <r>
    <n v="6808"/>
    <s v="Meagan Jones"/>
    <s v="christopher29@example.net"/>
    <n v="21"/>
    <s v="Other"/>
    <x v="13"/>
    <d v="2021-02-17T00:00:00"/>
    <x v="2"/>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x v="2"/>
    <m/>
    <x v="1"/>
    <s v="Email"/>
    <m/>
    <m/>
    <x v="0"/>
    <x v="1"/>
    <x v="4"/>
    <x v="1"/>
    <x v="0"/>
    <x v="1"/>
    <n v="0.70625000000000004"/>
  </r>
  <r>
    <n v="6809"/>
    <s v="Susan Christensen"/>
    <s v="qwhite@example.net"/>
    <n v="57"/>
    <s v="Other"/>
    <x v="14"/>
    <d v="2020-10-29T00:00:00"/>
    <x v="0"/>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x v="2"/>
    <m/>
    <x v="0"/>
    <s v="Social media"/>
    <m/>
    <m/>
    <x v="0"/>
    <x v="0"/>
    <x v="7"/>
    <x v="0"/>
    <x v="0"/>
    <x v="1"/>
    <n v="0.83750000000000002"/>
  </r>
  <r>
    <n v="6810"/>
    <s v="Kevin Gonzalez"/>
    <s v="longsharon@example.net"/>
    <n v="67"/>
    <s v="Male"/>
    <x v="8"/>
    <d v="2020-09-16T00:00:00"/>
    <x v="2"/>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x v="2"/>
    <m/>
    <x v="2"/>
    <s v="Email"/>
    <m/>
    <m/>
    <x v="0"/>
    <x v="1"/>
    <x v="9"/>
    <x v="0"/>
    <x v="0"/>
    <x v="1"/>
    <n v="0.73124999999999996"/>
  </r>
  <r>
    <n v="6811"/>
    <s v="Ashley Martinez"/>
    <s v="eric07@example.org"/>
    <n v="19"/>
    <s v="Female"/>
    <x v="14"/>
    <d v="2020-01-08T00:00:00"/>
    <x v="0"/>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x v="0"/>
    <m/>
    <x v="2"/>
    <s v="Phone"/>
    <d v="2023-06-01T18:12:07"/>
    <m/>
    <x v="0"/>
    <x v="9"/>
    <x v="6"/>
    <x v="1"/>
    <x v="0"/>
    <x v="0"/>
    <n v="0.19375000000000001"/>
  </r>
  <r>
    <n v="6812"/>
    <s v="Kendra Nelson"/>
    <s v="dmata@example.net"/>
    <n v="34"/>
    <s v="Female"/>
    <x v="25"/>
    <d v="2020-07-27T00:00:00"/>
    <x v="4"/>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x v="2"/>
    <m/>
    <x v="0"/>
    <s v="Chat"/>
    <m/>
    <m/>
    <x v="0"/>
    <x v="6"/>
    <x v="2"/>
    <x v="0"/>
    <x v="0"/>
    <x v="1"/>
    <n v="0.47499999999999998"/>
  </r>
  <r>
    <n v="6813"/>
    <s v="Hannah Guerrero"/>
    <s v="akennedy@example.org"/>
    <n v="34"/>
    <s v="Female"/>
    <x v="12"/>
    <d v="2020-07-27T00:00:00"/>
    <x v="0"/>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x v="1"/>
    <s v="Direction sort room reflect."/>
    <x v="0"/>
    <s v="Social media"/>
    <d v="2023-06-01T09:41:09"/>
    <d v="2023-06-01T20:30:09"/>
    <x v="1"/>
    <x v="0"/>
    <x v="2"/>
    <x v="1"/>
    <x v="1"/>
    <x v="1"/>
    <n v="1.0687500000000001"/>
  </r>
  <r>
    <n v="6814"/>
    <s v="Stephanie Brown"/>
    <s v="john60@example.org"/>
    <n v="29"/>
    <s v="Other"/>
    <x v="8"/>
    <d v="2020-05-30T00:00:00"/>
    <x v="2"/>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x v="0"/>
    <m/>
    <x v="1"/>
    <s v="Chat"/>
    <d v="2023-06-01T21:02:11"/>
    <m/>
    <x v="0"/>
    <x v="0"/>
    <x v="1"/>
    <x v="1"/>
    <x v="0"/>
    <x v="0"/>
    <n v="0.80625000000000002"/>
  </r>
  <r>
    <n v="6815"/>
    <s v="William Moore"/>
    <s v="armstrongholly@example.com"/>
    <n v="65"/>
    <s v="Female"/>
    <x v="26"/>
    <d v="2020-06-25T00:00:00"/>
    <x v="1"/>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x v="1"/>
    <s v="Reduce relationship air feel."/>
    <x v="2"/>
    <s v="Phone"/>
    <d v="2023-06-01T19:12:11"/>
    <d v="2023-06-01T06:29:11"/>
    <x v="5"/>
    <x v="1"/>
    <x v="8"/>
    <x v="1"/>
    <x v="1"/>
    <x v="1"/>
    <n v="0.64375000000000004"/>
  </r>
  <r>
    <n v="6816"/>
    <s v="Robert Butler"/>
    <s v="simsmichael@example.org"/>
    <n v="35"/>
    <s v="Male"/>
    <x v="21"/>
    <d v="2020-12-13T00:00:00"/>
    <x v="0"/>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x v="1"/>
    <s v="Range necessary PM."/>
    <x v="2"/>
    <s v="Social media"/>
    <d v="2023-06-01T07:15:13"/>
    <d v="2023-06-01T08:46:13"/>
    <x v="2"/>
    <x v="0"/>
    <x v="10"/>
    <x v="1"/>
    <x v="1"/>
    <x v="1"/>
    <n v="0.78125"/>
  </r>
  <r>
    <n v="6817"/>
    <s v="Marcus Kerr"/>
    <s v="sarah27@example.org"/>
    <n v="70"/>
    <s v="Other"/>
    <x v="25"/>
    <d v="2021-08-13T00:00:00"/>
    <x v="1"/>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x v="1"/>
    <s v="Then number north mouth boy what court out."/>
    <x v="1"/>
    <s v="Social media"/>
    <d v="2023-06-01T04:08:15"/>
    <d v="2023-06-01T16:27:15"/>
    <x v="1"/>
    <x v="0"/>
    <x v="5"/>
    <x v="1"/>
    <x v="1"/>
    <x v="1"/>
    <n v="0.89375000000000004"/>
  </r>
  <r>
    <n v="6818"/>
    <s v="Jennifer Gonzalez"/>
    <s v="sydney90@example.com"/>
    <n v="26"/>
    <s v="Male"/>
    <x v="41"/>
    <d v="2021-03-04T00:00:00"/>
    <x v="3"/>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x v="2"/>
    <m/>
    <x v="0"/>
    <s v="Social media"/>
    <m/>
    <m/>
    <x v="0"/>
    <x v="2"/>
    <x v="0"/>
    <x v="0"/>
    <x v="0"/>
    <x v="1"/>
    <n v="0.64375000000000004"/>
  </r>
  <r>
    <n v="6819"/>
    <s v="Tina Nelson"/>
    <s v="gatesnancy@example.org"/>
    <n v="65"/>
    <s v="Female"/>
    <x v="28"/>
    <d v="2021-11-02T00:00:00"/>
    <x v="2"/>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x v="2"/>
    <m/>
    <x v="0"/>
    <s v="Chat"/>
    <m/>
    <m/>
    <x v="4"/>
    <x v="1"/>
    <x v="3"/>
    <x v="0"/>
    <x v="0"/>
    <x v="1"/>
    <n v="0.65625"/>
  </r>
  <r>
    <n v="6820"/>
    <s v="Kirk Delacruz"/>
    <s v="rickeyandrews@example.org"/>
    <n v="54"/>
    <s v="Other"/>
    <x v="35"/>
    <d v="2021-10-07T00:00:00"/>
    <x v="0"/>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x v="0"/>
    <m/>
    <x v="2"/>
    <s v="Email"/>
    <d v="2023-06-01T09:19:19"/>
    <m/>
    <x v="0"/>
    <x v="1"/>
    <x v="7"/>
    <x v="1"/>
    <x v="0"/>
    <x v="0"/>
    <n v="0.79374999999999996"/>
  </r>
  <r>
    <n v="6821"/>
    <s v="Sandra Maldonado"/>
    <s v="thardin@example.net"/>
    <n v="32"/>
    <s v="Male"/>
    <x v="22"/>
    <d v="2020-06-25T00:00:00"/>
    <x v="4"/>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x v="1"/>
    <s v="Change leader should garden involve common former."/>
    <x v="3"/>
    <s v="Email"/>
    <d v="2023-06-01T15:21:20"/>
    <d v="2023-06-01T09:32:20"/>
    <x v="3"/>
    <x v="1"/>
    <x v="8"/>
    <x v="1"/>
    <x v="1"/>
    <x v="1"/>
    <n v="0.64375000000000004"/>
  </r>
  <r>
    <n v="6822"/>
    <s v="Samantha Miller"/>
    <s v="jwelch@example.com"/>
    <n v="67"/>
    <s v="Male"/>
    <x v="33"/>
    <d v="2020-03-24T00:00:00"/>
    <x v="4"/>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x v="2"/>
    <m/>
    <x v="1"/>
    <s v="Social media"/>
    <m/>
    <m/>
    <x v="0"/>
    <x v="4"/>
    <x v="0"/>
    <x v="1"/>
    <x v="0"/>
    <x v="1"/>
    <n v="0.36875000000000002"/>
  </r>
  <r>
    <n v="6823"/>
    <s v="John Lara"/>
    <s v="lortiz@example.net"/>
    <n v="70"/>
    <s v="Other"/>
    <x v="4"/>
    <d v="2020-06-28T00:00:00"/>
    <x v="0"/>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x v="1"/>
    <s v="Begin base bank style."/>
    <x v="3"/>
    <s v="Chat"/>
    <d v="2023-06-01T02:14:22"/>
    <d v="2023-06-01T05:49:22"/>
    <x v="1"/>
    <x v="8"/>
    <x v="8"/>
    <x v="1"/>
    <x v="1"/>
    <x v="1"/>
    <n v="0.19375000000000001"/>
  </r>
  <r>
    <n v="6824"/>
    <s v="Thomas Smith"/>
    <s v="echurch@example.org"/>
    <n v="31"/>
    <s v="Other"/>
    <x v="7"/>
    <d v="2020-10-17T00:00:00"/>
    <x v="4"/>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x v="1"/>
    <s v="Cold move generation song."/>
    <x v="2"/>
    <s v="Social media"/>
    <d v="2023-06-01T15:35:23"/>
    <d v="2023-06-01T23:21:23"/>
    <x v="2"/>
    <x v="4"/>
    <x v="7"/>
    <x v="1"/>
    <x v="1"/>
    <x v="1"/>
    <n v="0.48125000000000001"/>
  </r>
  <r>
    <n v="6825"/>
    <s v="Megan Alexander"/>
    <s v="bennettmorgan@example.org"/>
    <n v="22"/>
    <s v="Female"/>
    <x v="16"/>
    <d v="2021-01-02T00:00:00"/>
    <x v="2"/>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x v="0"/>
    <m/>
    <x v="0"/>
    <s v="Phone"/>
    <d v="2023-06-01T16:05:25"/>
    <m/>
    <x v="0"/>
    <x v="1"/>
    <x v="6"/>
    <x v="0"/>
    <x v="0"/>
    <x v="0"/>
    <n v="0.79374999999999996"/>
  </r>
  <r>
    <n v="6826"/>
    <s v="Sierra Kelly"/>
    <s v="watsondaniel@example.net"/>
    <n v="23"/>
    <s v="Female"/>
    <x v="31"/>
    <d v="2021-03-21T00:00:00"/>
    <x v="4"/>
    <s v="Cancellation request"/>
    <s v="I'm having an issue with the {product_purchased}. Please assist._x000a__x000a_Product Code:_x000a__x000a_B-A-Z 0.7.11.12-1.0 B-AB-N-M0-3 I've already contacted customer support multiple times, but the issue remains unresolved."/>
    <x v="2"/>
    <m/>
    <x v="0"/>
    <s v="Email"/>
    <m/>
    <m/>
    <x v="0"/>
    <x v="5"/>
    <x v="0"/>
    <x v="0"/>
    <x v="0"/>
    <x v="1"/>
    <n v="0.26874999999999999"/>
  </r>
  <r>
    <n v="6827"/>
    <s v="Megan Smith"/>
    <s v="treilly@example.org"/>
    <n v="56"/>
    <s v="Male"/>
    <x v="2"/>
    <d v="2021-08-19T00:00:00"/>
    <x v="3"/>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x v="0"/>
    <m/>
    <x v="3"/>
    <s v="Chat"/>
    <d v="2023-06-01T19:44:28"/>
    <m/>
    <x v="0"/>
    <x v="8"/>
    <x v="5"/>
    <x v="1"/>
    <x v="0"/>
    <x v="0"/>
    <n v="0.25624999999999998"/>
  </r>
  <r>
    <n v="6828"/>
    <s v="Frank Ruiz"/>
    <s v="carlostaylor@example.org"/>
    <n v="43"/>
    <s v="Female"/>
    <x v="41"/>
    <d v="2021-07-03T00:00:00"/>
    <x v="3"/>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x v="0"/>
    <m/>
    <x v="3"/>
    <s v="Social media"/>
    <d v="2023-06-02T00:17:30"/>
    <m/>
    <x v="0"/>
    <x v="1"/>
    <x v="2"/>
    <x v="1"/>
    <x v="0"/>
    <x v="0"/>
    <n v="0.65"/>
  </r>
  <r>
    <n v="6829"/>
    <s v="Christopher Ross Jr."/>
    <s v="james14@example.org"/>
    <n v="42"/>
    <s v="Other"/>
    <x v="33"/>
    <d v="2021-03-07T00:00:00"/>
    <x v="2"/>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x v="1"/>
    <s v="Challenge now network."/>
    <x v="2"/>
    <s v="Social media"/>
    <d v="2023-06-01T11:44:31"/>
    <d v="2023-06-01T09:48:31"/>
    <x v="2"/>
    <x v="7"/>
    <x v="0"/>
    <x v="1"/>
    <x v="1"/>
    <x v="1"/>
    <n v="0.20624999999999999"/>
  </r>
  <r>
    <n v="6830"/>
    <s v="Heather Cox"/>
    <s v="wilkinsoncynthia@example.com"/>
    <n v="36"/>
    <s v="Female"/>
    <x v="41"/>
    <d v="2020-12-24T00:00:00"/>
    <x v="3"/>
    <s v="Refund request"/>
    <s v="I'm having an issue with the {product_purchased}. Please assist._x000a__x000a_This item is not currently for sale. I've recently updated the firmware of my {product_purchased}, and the issue started happening afterward. Could it be related to the update?"/>
    <x v="1"/>
    <s v="Billion speech door despite little find."/>
    <x v="1"/>
    <s v="Social media"/>
    <d v="2023-06-01T16:36:32"/>
    <d v="2023-06-01T07:31:32"/>
    <x v="2"/>
    <x v="5"/>
    <x v="10"/>
    <x v="1"/>
    <x v="1"/>
    <x v="1"/>
    <n v="0.27500000000000002"/>
  </r>
  <r>
    <n v="6831"/>
    <s v="Morgan Estrada"/>
    <s v="priceleslie@example.net"/>
    <n v="36"/>
    <s v="Female"/>
    <x v="6"/>
    <d v="2020-02-03T00:00:00"/>
    <x v="1"/>
    <s v="Product recommendation"/>
    <s v="I'm having an issue with the {product_purchased}. Please assist. I've already contacted customer support multiple times, but the issue remains unresolved."/>
    <x v="0"/>
    <m/>
    <x v="3"/>
    <s v="Chat"/>
    <d v="2023-06-01T06:10:32"/>
    <m/>
    <x v="0"/>
    <x v="4"/>
    <x v="4"/>
    <x v="1"/>
    <x v="0"/>
    <x v="0"/>
    <n v="0.47499999999999998"/>
  </r>
  <r>
    <n v="6832"/>
    <s v="Whitney Jackson"/>
    <s v="johnsonpaul@example.net"/>
    <n v="41"/>
    <s v="Other"/>
    <x v="31"/>
    <d v="2020-09-18T00:00:00"/>
    <x v="0"/>
    <s v="Product setup"/>
    <s v="I'm having an issue with the {product_purchased}. Please assist._x000a__x000a_Product Info_x000a__x000a_â€¢ &quot;Wanna Use With A Game Of Thrones&quot;- GameofThrones is &quot;a great game for a game of Thrones,&quot; the I've checked for software updates, and my {product_purchased} is already running the latest version."/>
    <x v="0"/>
    <m/>
    <x v="2"/>
    <s v="Email"/>
    <d v="2023-06-01T06:27:34"/>
    <m/>
    <x v="0"/>
    <x v="4"/>
    <x v="9"/>
    <x v="1"/>
    <x v="0"/>
    <x v="0"/>
    <n v="0.46875"/>
  </r>
  <r>
    <n v="6833"/>
    <s v="Ryan Cruz"/>
    <s v="millerelizabeth@example.org"/>
    <n v="35"/>
    <s v="Male"/>
    <x v="6"/>
    <d v="2020-03-11T00:00:00"/>
    <x v="0"/>
    <s v="Display issue"/>
    <s v="I'm having an issue with the {product_purchased}. Please assist. For more information about buying here or go to http://www.baconchicken.com/for_food/food-related/menu.html. I'm worried that the issue might be hardware-related and might require repair or replacement."/>
    <x v="1"/>
    <s v="Newspaper policy together next community."/>
    <x v="2"/>
    <s v="Phone"/>
    <d v="2023-06-01T21:25:35"/>
    <d v="2023-06-01T21:29:35"/>
    <x v="4"/>
    <x v="1"/>
    <x v="0"/>
    <x v="1"/>
    <x v="1"/>
    <x v="1"/>
    <n v="0.63124999999999998"/>
  </r>
  <r>
    <n v="6834"/>
    <s v="Taylor Griffin"/>
    <s v="charlesdominguez@example.net"/>
    <n v="55"/>
    <s v="Female"/>
    <x v="20"/>
    <d v="2021-03-27T00:00:00"/>
    <x v="2"/>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x v="2"/>
    <m/>
    <x v="0"/>
    <s v="Social media"/>
    <m/>
    <m/>
    <x v="0"/>
    <x v="4"/>
    <x v="0"/>
    <x v="0"/>
    <x v="0"/>
    <x v="1"/>
    <n v="0.36875000000000002"/>
  </r>
  <r>
    <n v="6835"/>
    <s v="Sandra Olson"/>
    <s v="aturner@example.net"/>
    <n v="48"/>
    <s v="Female"/>
    <x v="29"/>
    <d v="2021-09-15T00:00:00"/>
    <x v="0"/>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x v="1"/>
    <s v="Risk everything foreign sound respond task ground."/>
    <x v="0"/>
    <s v="Phone"/>
    <d v="2023-06-01T18:10:39"/>
    <d v="2023-06-01T01:42:39"/>
    <x v="3"/>
    <x v="3"/>
    <x v="9"/>
    <x v="1"/>
    <x v="1"/>
    <x v="1"/>
    <n v="0.21249999999999999"/>
  </r>
  <r>
    <n v="6836"/>
    <s v="Jesus Thompson"/>
    <s v="andrew89@example.com"/>
    <n v="39"/>
    <s v="Male"/>
    <x v="6"/>
    <d v="2020-11-08T00:00:00"/>
    <x v="4"/>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x v="2"/>
    <m/>
    <x v="2"/>
    <s v="Email"/>
    <m/>
    <m/>
    <x v="0"/>
    <x v="2"/>
    <x v="3"/>
    <x v="0"/>
    <x v="0"/>
    <x v="1"/>
    <n v="0.6"/>
  </r>
  <r>
    <n v="6837"/>
    <s v="Roger Evans"/>
    <s v="hmaldonado@example.org"/>
    <n v="21"/>
    <s v="Female"/>
    <x v="25"/>
    <d v="2020-04-25T00:00:00"/>
    <x v="2"/>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x v="2"/>
    <m/>
    <x v="2"/>
    <s v="Phone"/>
    <m/>
    <m/>
    <x v="0"/>
    <x v="6"/>
    <x v="11"/>
    <x v="0"/>
    <x v="0"/>
    <x v="1"/>
    <n v="0.53125"/>
  </r>
  <r>
    <n v="6838"/>
    <s v="Heather Jackson"/>
    <s v="travis94@example.com"/>
    <n v="35"/>
    <s v="Male"/>
    <x v="25"/>
    <d v="2020-02-11T00:00:00"/>
    <x v="4"/>
    <s v="Hardware issue"/>
    <s v="I'm having an issue with the {product_purchased}. Please assist._x000a__x000a_Please help by using the &quot;contact us&quot; form. Thank you in advance. I've tried troubleshooting steps mentioned in the user manual, but the issue persists."/>
    <x v="1"/>
    <s v="Attorney court science especially hair first control sure."/>
    <x v="1"/>
    <s v="Social media"/>
    <d v="2023-06-01T11:53:42"/>
    <d v="2023-06-01T17:42:42"/>
    <x v="2"/>
    <x v="0"/>
    <x v="4"/>
    <x v="1"/>
    <x v="1"/>
    <x v="1"/>
    <n v="0.9375"/>
  </r>
  <r>
    <n v="6839"/>
    <s v="Kelly Crawford"/>
    <s v="hernandezthomas@example.net"/>
    <n v="33"/>
    <s v="Female"/>
    <x v="26"/>
    <d v="2020-10-20T00:00:00"/>
    <x v="0"/>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x v="0"/>
    <m/>
    <x v="3"/>
    <s v="Chat"/>
    <d v="2023-06-01T08:51:44"/>
    <m/>
    <x v="0"/>
    <x v="6"/>
    <x v="7"/>
    <x v="1"/>
    <x v="0"/>
    <x v="0"/>
    <n v="0.48749999999999999"/>
  </r>
  <r>
    <n v="6840"/>
    <s v="Jared Smith"/>
    <s v="david79@example.com"/>
    <n v="52"/>
    <s v="Other"/>
    <x v="32"/>
    <d v="2021-08-13T00:00:00"/>
    <x v="0"/>
    <s v="Product compatibility"/>
    <s v="I'm having an issue with the {product_purchased}. Please assist. Thanks!!&quot; I've recently updated the firmware of my {product_purchased}, and the issue started happening afterward. Could it be related to the update?"/>
    <x v="1"/>
    <s v="Rate major home at have."/>
    <x v="2"/>
    <s v="Phone"/>
    <d v="2023-06-01T02:17:44"/>
    <d v="2023-06-01T00:37:44"/>
    <x v="2"/>
    <x v="0"/>
    <x v="5"/>
    <x v="1"/>
    <x v="1"/>
    <x v="1"/>
    <n v="0.89375000000000004"/>
  </r>
  <r>
    <n v="6841"/>
    <s v="Diana Jackson"/>
    <s v="denisesmith@example.net"/>
    <n v="29"/>
    <s v="Male"/>
    <x v="39"/>
    <d v="2020-10-19T00:00:00"/>
    <x v="1"/>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x v="2"/>
    <m/>
    <x v="1"/>
    <s v="Social media"/>
    <m/>
    <m/>
    <x v="0"/>
    <x v="4"/>
    <x v="7"/>
    <x v="1"/>
    <x v="0"/>
    <x v="1"/>
    <n v="0.48125000000000001"/>
  </r>
  <r>
    <n v="6842"/>
    <s v="Marissa Walsh"/>
    <s v="anthonyscott@example.com"/>
    <n v="50"/>
    <s v="Other"/>
    <x v="38"/>
    <d v="2021-07-30T00:00:00"/>
    <x v="2"/>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x v="0"/>
    <m/>
    <x v="2"/>
    <s v="Email"/>
    <d v="2023-06-01T10:46:47"/>
    <m/>
    <x v="0"/>
    <x v="4"/>
    <x v="2"/>
    <x v="1"/>
    <x v="0"/>
    <x v="0"/>
    <n v="0.43125000000000002"/>
  </r>
  <r>
    <n v="6843"/>
    <s v="Jorge Lee"/>
    <s v="allenbenjamin@example.net"/>
    <n v="60"/>
    <s v="Male"/>
    <x v="2"/>
    <d v="2020-11-28T00:00:00"/>
    <x v="2"/>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x v="2"/>
    <m/>
    <x v="0"/>
    <s v="Email"/>
    <m/>
    <m/>
    <x v="0"/>
    <x v="7"/>
    <x v="3"/>
    <x v="0"/>
    <x v="0"/>
    <x v="1"/>
    <n v="0.23125000000000001"/>
  </r>
  <r>
    <n v="6844"/>
    <s v="Kevin Kim"/>
    <s v="gonzalezrita@example.com"/>
    <n v="59"/>
    <s v="Other"/>
    <x v="24"/>
    <d v="2020-10-11T00:00:00"/>
    <x v="3"/>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x v="0"/>
    <m/>
    <x v="0"/>
    <s v="Chat"/>
    <d v="2023-06-01T22:49:50"/>
    <m/>
    <x v="0"/>
    <x v="6"/>
    <x v="7"/>
    <x v="0"/>
    <x v="0"/>
    <x v="0"/>
    <n v="0.48749999999999999"/>
  </r>
  <r>
    <n v="6845"/>
    <s v="Martin Mitchell"/>
    <s v="zachary83@example.net"/>
    <n v="68"/>
    <s v="Female"/>
    <x v="34"/>
    <d v="2020-09-05T00:00:00"/>
    <x v="4"/>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x v="2"/>
    <m/>
    <x v="1"/>
    <s v="Phone"/>
    <m/>
    <m/>
    <x v="0"/>
    <x v="1"/>
    <x v="9"/>
    <x v="1"/>
    <x v="0"/>
    <x v="1"/>
    <n v="0.73124999999999996"/>
  </r>
  <r>
    <n v="6846"/>
    <s v="Jennifer Greer"/>
    <s v="stewartsamantha@example.com"/>
    <n v="23"/>
    <s v="Female"/>
    <x v="31"/>
    <d v="2021-01-22T00:00:00"/>
    <x v="2"/>
    <s v="Network problem"/>
    <s v="I'm having an issue with the {product_purchased}. Please assist. I've recently updated the firmware of my {product_purchased}, and the issue started happening afterward. Could it be related to the update?"/>
    <x v="1"/>
    <s v="List too quite sort spend."/>
    <x v="2"/>
    <s v="Phone"/>
    <d v="2023-06-01T22:01:51"/>
    <d v="2023-06-01T07:55:51"/>
    <x v="2"/>
    <x v="0"/>
    <x v="6"/>
    <x v="1"/>
    <x v="1"/>
    <x v="1"/>
    <n v="0.8"/>
  </r>
  <r>
    <n v="6847"/>
    <s v="Robin Thomas"/>
    <s v="cooktravis@example.net"/>
    <n v="33"/>
    <s v="Female"/>
    <x v="13"/>
    <d v="2021-11-12T00:00:00"/>
    <x v="2"/>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x v="2"/>
    <m/>
    <x v="0"/>
    <s v="Email"/>
    <m/>
    <m/>
    <x v="0"/>
    <x v="0"/>
    <x v="3"/>
    <x v="0"/>
    <x v="0"/>
    <x v="1"/>
    <n v="0.9375"/>
  </r>
  <r>
    <n v="6848"/>
    <s v="James Weaver"/>
    <s v="hbaird@example.net"/>
    <n v="43"/>
    <s v="Female"/>
    <x v="3"/>
    <d v="2020-01-31T00:00:00"/>
    <x v="4"/>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x v="1"/>
    <s v="Camera seem class sing box here collection."/>
    <x v="2"/>
    <s v="Email"/>
    <d v="2023-06-01T13:54:53"/>
    <d v="2023-06-01T23:42:53"/>
    <x v="3"/>
    <x v="1"/>
    <x v="6"/>
    <x v="1"/>
    <x v="1"/>
    <x v="1"/>
    <n v="0.79374999999999996"/>
  </r>
  <r>
    <n v="6849"/>
    <s v="Matthew Wilson"/>
    <s v="nancy24@example.org"/>
    <n v="43"/>
    <s v="Female"/>
    <x v="32"/>
    <d v="2021-02-04T00:00:00"/>
    <x v="3"/>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x v="2"/>
    <m/>
    <x v="0"/>
    <s v="Phone"/>
    <m/>
    <m/>
    <x v="0"/>
    <x v="0"/>
    <x v="4"/>
    <x v="0"/>
    <x v="0"/>
    <x v="1"/>
    <n v="0.9375"/>
  </r>
  <r>
    <n v="6850"/>
    <s v="Ariel Jones"/>
    <s v="reynoldselizabeth@example.com"/>
    <n v="46"/>
    <s v="Male"/>
    <x v="7"/>
    <d v="2020-11-08T00:00:00"/>
    <x v="4"/>
    <s v="Display issue"/>
    <s v="I'm having an issue with the {product_purchased}. Please assist._x000a__x000a_I'm having an issue with the {product_purchased}. Please assist. I've noticed a peculiar error message popping up on my {product_purchased} screen. It says '{error_message}'. What does it mean?"/>
    <x v="0"/>
    <m/>
    <x v="0"/>
    <s v="Email"/>
    <d v="2023-06-01T22:37:56"/>
    <m/>
    <x v="0"/>
    <x v="4"/>
    <x v="3"/>
    <x v="0"/>
    <x v="0"/>
    <x v="0"/>
    <n v="0.41875000000000001"/>
  </r>
  <r>
    <n v="6851"/>
    <s v="James Matthews"/>
    <s v="mckenzie93@example.com"/>
    <n v="39"/>
    <s v="Other"/>
    <x v="32"/>
    <d v="2020-08-30T00:00:00"/>
    <x v="4"/>
    <s v="Peripheral compatibility"/>
    <s v="I'm having an issue with the {product_purchased}. Please assist. Please advise._x000a__x000a_Thanks :) I've performed a factory reset on my {product_purchased}, hoping it would resolve the problem, but it didn't help."/>
    <x v="0"/>
    <m/>
    <x v="2"/>
    <s v="Email"/>
    <d v="2023-06-01T17:08:56"/>
    <m/>
    <x v="0"/>
    <x v="1"/>
    <x v="5"/>
    <x v="1"/>
    <x v="0"/>
    <x v="0"/>
    <n v="0.625"/>
  </r>
  <r>
    <n v="6852"/>
    <s v="Alison Williams"/>
    <s v="olsonphillip@example.org"/>
    <n v="36"/>
    <s v="Other"/>
    <x v="4"/>
    <d v="2020-01-27T00:00:00"/>
    <x v="2"/>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x v="0"/>
    <m/>
    <x v="2"/>
    <s v="Email"/>
    <d v="2023-06-01T04:11:57"/>
    <m/>
    <x v="0"/>
    <x v="0"/>
    <x v="6"/>
    <x v="1"/>
    <x v="0"/>
    <x v="0"/>
    <n v="0.8"/>
  </r>
  <r>
    <n v="6853"/>
    <s v="Samuel Johns"/>
    <s v="bryanbrown@example.org"/>
    <n v="25"/>
    <s v="Female"/>
    <x v="21"/>
    <d v="2020-03-04T00:00:00"/>
    <x v="3"/>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x v="1"/>
    <s v="Keep admit relate moment central hit."/>
    <x v="0"/>
    <s v="Social media"/>
    <d v="2023-06-01T12:49:59"/>
    <d v="2023-06-01T03:44:59"/>
    <x v="2"/>
    <x v="0"/>
    <x v="0"/>
    <x v="1"/>
    <x v="1"/>
    <x v="1"/>
    <n v="0.76875000000000004"/>
  </r>
  <r>
    <n v="6854"/>
    <s v="Lisa Lewis"/>
    <s v="keithkent@example.org"/>
    <n v="59"/>
    <s v="Male"/>
    <x v="35"/>
    <d v="2021-10-28T00:00:00"/>
    <x v="0"/>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x v="2"/>
    <m/>
    <x v="2"/>
    <s v="Phone"/>
    <m/>
    <m/>
    <x v="0"/>
    <x v="1"/>
    <x v="7"/>
    <x v="0"/>
    <x v="0"/>
    <x v="1"/>
    <n v="0.79374999999999996"/>
  </r>
  <r>
    <n v="6855"/>
    <s v="Gina Wood"/>
    <s v="wrivera@example.com"/>
    <n v="47"/>
    <s v="Male"/>
    <x v="10"/>
    <d v="2020-11-09T00:00:00"/>
    <x v="0"/>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x v="0"/>
    <m/>
    <x v="1"/>
    <s v="Email"/>
    <d v="2023-06-01T11:17:03"/>
    <m/>
    <x v="0"/>
    <x v="0"/>
    <x v="3"/>
    <x v="1"/>
    <x v="0"/>
    <x v="0"/>
    <n v="0.9375"/>
  </r>
  <r>
    <n v="6856"/>
    <s v="Victoria Daniels"/>
    <s v="ibanks@example.com"/>
    <n v="23"/>
    <s v="Female"/>
    <x v="20"/>
    <d v="2020-07-26T00:00:00"/>
    <x v="2"/>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x v="2"/>
    <m/>
    <x v="2"/>
    <s v="Phone"/>
    <m/>
    <m/>
    <x v="0"/>
    <x v="2"/>
    <x v="2"/>
    <x v="0"/>
    <x v="0"/>
    <x v="1"/>
    <n v="0.57499999999999996"/>
  </r>
  <r>
    <n v="6857"/>
    <s v="Stephen Green"/>
    <s v="christopher69@example.net"/>
    <n v="65"/>
    <s v="Other"/>
    <x v="12"/>
    <d v="2020-09-26T00:00:00"/>
    <x v="1"/>
    <s v="Hardware issue"/>
    <s v="I'm having an issue with the {product_purchased}. Please assist. This problem started occurring after the recent software update. I haven't made any other changes to the device."/>
    <x v="1"/>
    <s v="Alone election reduce theory no per."/>
    <x v="3"/>
    <s v="Phone"/>
    <d v="2023-06-01T20:03:05"/>
    <d v="2023-06-01T16:02:05"/>
    <x v="4"/>
    <x v="0"/>
    <x v="9"/>
    <x v="1"/>
    <x v="1"/>
    <x v="1"/>
    <n v="0.8"/>
  </r>
  <r>
    <n v="6858"/>
    <s v="Debra Smith"/>
    <s v="davidtaylor@example.org"/>
    <n v="58"/>
    <s v="Other"/>
    <x v="33"/>
    <d v="2020-10-07T00:00:00"/>
    <x v="1"/>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x v="0"/>
    <m/>
    <x v="3"/>
    <s v="Phone"/>
    <d v="2023-06-01T18:43:07"/>
    <m/>
    <x v="0"/>
    <x v="4"/>
    <x v="7"/>
    <x v="1"/>
    <x v="0"/>
    <x v="0"/>
    <n v="0.48125000000000001"/>
  </r>
  <r>
    <n v="6859"/>
    <s v="Jennifer Baker"/>
    <s v="angelica34@example.net"/>
    <n v="52"/>
    <s v="Female"/>
    <x v="33"/>
    <d v="2020-08-25T00:00:00"/>
    <x v="3"/>
    <s v="Account access"/>
    <s v="I'm having an issue with the {product_purchased}. Please assist. &quot;_x000a__x000a_&quot; }, JSON.stringify('{'key_image': {'key_name':'Hello-World'} ); var I've noticed that the issue occurs consistently when I use a specific feature or application on my {product_purchased}."/>
    <x v="0"/>
    <m/>
    <x v="1"/>
    <s v="Email"/>
    <d v="2023-06-01T03:19:08"/>
    <m/>
    <x v="0"/>
    <x v="4"/>
    <x v="5"/>
    <x v="1"/>
    <x v="0"/>
    <x v="0"/>
    <n v="0.42499999999999999"/>
  </r>
  <r>
    <n v="6860"/>
    <s v="Cynthia Carter"/>
    <s v="mercerrandy@example.net"/>
    <n v="33"/>
    <s v="Other"/>
    <x v="40"/>
    <d v="2021-05-25T00:00:00"/>
    <x v="0"/>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x v="0"/>
    <m/>
    <x v="0"/>
    <s v="Phone"/>
    <d v="2023-06-01T10:10:10"/>
    <m/>
    <x v="0"/>
    <x v="3"/>
    <x v="1"/>
    <x v="0"/>
    <x v="0"/>
    <x v="0"/>
    <n v="0.2"/>
  </r>
  <r>
    <n v="6861"/>
    <s v="Anthony Peterson"/>
    <s v="rileychelsea@example.com"/>
    <n v="31"/>
    <s v="Male"/>
    <x v="5"/>
    <d v="2021-01-20T00:00:00"/>
    <x v="0"/>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x v="2"/>
    <m/>
    <x v="0"/>
    <s v="Chat"/>
    <m/>
    <m/>
    <x v="0"/>
    <x v="5"/>
    <x v="6"/>
    <x v="0"/>
    <x v="0"/>
    <x v="1"/>
    <n v="0.21249999999999999"/>
  </r>
  <r>
    <n v="6862"/>
    <s v="Beth Ramsey"/>
    <s v="ijohnson@example.net"/>
    <n v="19"/>
    <s v="Female"/>
    <x v="15"/>
    <d v="2020-11-30T00:00:00"/>
    <x v="4"/>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x v="0"/>
    <m/>
    <x v="0"/>
    <s v="Social media"/>
    <d v="2023-06-01T07:03:13"/>
    <m/>
    <x v="4"/>
    <x v="2"/>
    <x v="3"/>
    <x v="0"/>
    <x v="0"/>
    <x v="0"/>
    <n v="0.6"/>
  </r>
  <r>
    <n v="6863"/>
    <s v="Kevin Jennings"/>
    <s v="lisadean@example.com"/>
    <n v="32"/>
    <s v="Other"/>
    <x v="26"/>
    <d v="2020-11-05T00:00:00"/>
    <x v="3"/>
    <s v="Product recommendation"/>
    <s v="I'm having an issue with the {product_purchased}. Please assist. I've recently updated the firmware of my {product_purchased}, and the issue started happening afterward. Could it be related to the update?"/>
    <x v="0"/>
    <m/>
    <x v="2"/>
    <s v="Chat"/>
    <d v="2023-06-01T07:31:13"/>
    <m/>
    <x v="4"/>
    <x v="4"/>
    <x v="3"/>
    <x v="1"/>
    <x v="0"/>
    <x v="0"/>
    <n v="0.41875000000000001"/>
  </r>
  <r>
    <n v="6864"/>
    <s v="James Thompson"/>
    <s v="leethomas@example.org"/>
    <n v="62"/>
    <s v="Female"/>
    <x v="21"/>
    <d v="2021-02-06T00:00:00"/>
    <x v="0"/>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x v="2"/>
    <m/>
    <x v="1"/>
    <s v="Chat"/>
    <m/>
    <m/>
    <x v="0"/>
    <x v="2"/>
    <x v="4"/>
    <x v="1"/>
    <x v="0"/>
    <x v="1"/>
    <n v="0.6875"/>
  </r>
  <r>
    <n v="6865"/>
    <s v="Mackenzie Burns"/>
    <s v="deannakaiser@example.com"/>
    <n v="53"/>
    <s v="Male"/>
    <x v="41"/>
    <d v="2020-02-14T00:00:00"/>
    <x v="4"/>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x v="0"/>
    <m/>
    <x v="2"/>
    <s v="Phone"/>
    <d v="2023-06-01T11:52:16"/>
    <m/>
    <x v="0"/>
    <x v="2"/>
    <x v="4"/>
    <x v="1"/>
    <x v="0"/>
    <x v="0"/>
    <n v="0.6875"/>
  </r>
  <r>
    <n v="6866"/>
    <s v="Sean Turner"/>
    <s v="wrightmichael@example.net"/>
    <n v="35"/>
    <s v="Other"/>
    <x v="30"/>
    <d v="2020-02-23T00:00:00"/>
    <x v="3"/>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x v="0"/>
    <m/>
    <x v="3"/>
    <s v="Chat"/>
    <d v="2023-06-01T17:41:18"/>
    <m/>
    <x v="0"/>
    <x v="1"/>
    <x v="4"/>
    <x v="1"/>
    <x v="0"/>
    <x v="0"/>
    <n v="0.70625000000000004"/>
  </r>
  <r>
    <n v="6867"/>
    <s v="Angela Martin"/>
    <s v="julia71@example.com"/>
    <n v="18"/>
    <s v="Female"/>
    <x v="0"/>
    <d v="2021-01-05T00:00:00"/>
    <x v="1"/>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x v="0"/>
    <m/>
    <x v="2"/>
    <s v="Phone"/>
    <d v="2023-06-01T14:50:20"/>
    <m/>
    <x v="0"/>
    <x v="0"/>
    <x v="6"/>
    <x v="1"/>
    <x v="0"/>
    <x v="0"/>
    <n v="0.8"/>
  </r>
  <r>
    <n v="6868"/>
    <s v="Victoria Duran"/>
    <s v="alicedillon@example.com"/>
    <n v="55"/>
    <s v="Other"/>
    <x v="16"/>
    <d v="2021-05-12T00:00:00"/>
    <x v="3"/>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x v="1"/>
    <s v="Six name wide against meet movie camera."/>
    <x v="2"/>
    <s v="Email"/>
    <d v="2023-06-01T10:00:21"/>
    <d v="2023-06-01T02:34:21"/>
    <x v="2"/>
    <x v="2"/>
    <x v="1"/>
    <x v="1"/>
    <x v="1"/>
    <x v="1"/>
    <n v="0.72499999999999998"/>
  </r>
  <r>
    <n v="6869"/>
    <s v="Jeffrey Johnson"/>
    <s v="hubbardmichelle@example.org"/>
    <n v="31"/>
    <s v="Other"/>
    <x v="13"/>
    <d v="2020-02-26T00:00:00"/>
    <x v="0"/>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x v="1"/>
    <s v="Standard through baby financial oil because."/>
    <x v="3"/>
    <s v="Chat"/>
    <d v="2023-06-01T19:18:23"/>
    <d v="2023-06-01T23:36:23"/>
    <x v="1"/>
    <x v="8"/>
    <x v="4"/>
    <x v="1"/>
    <x v="1"/>
    <x v="1"/>
    <n v="0.20624999999999999"/>
  </r>
  <r>
    <n v="6870"/>
    <s v="David Martinez"/>
    <s v="kdalton@example.net"/>
    <n v="36"/>
    <s v="Other"/>
    <x v="35"/>
    <d v="2021-11-11T00:00:00"/>
    <x v="1"/>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x v="0"/>
    <m/>
    <x v="0"/>
    <s v="Social media"/>
    <d v="2023-06-01T17:24:25"/>
    <m/>
    <x v="0"/>
    <x v="0"/>
    <x v="3"/>
    <x v="0"/>
    <x v="0"/>
    <x v="0"/>
    <n v="0.9375"/>
  </r>
  <r>
    <n v="6871"/>
    <s v="Trevor Lee"/>
    <s v="uhernandez@example.net"/>
    <n v="64"/>
    <s v="Female"/>
    <x v="5"/>
    <d v="2020-09-24T00:00:00"/>
    <x v="3"/>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x v="0"/>
    <m/>
    <x v="3"/>
    <s v="Phone"/>
    <d v="2023-06-01T04:32:27"/>
    <m/>
    <x v="0"/>
    <x v="1"/>
    <x v="9"/>
    <x v="1"/>
    <x v="0"/>
    <x v="0"/>
    <n v="0.73124999999999996"/>
  </r>
  <r>
    <n v="6872"/>
    <s v="Amy Berry"/>
    <s v="baileymichelle@example.com"/>
    <n v="59"/>
    <s v="Female"/>
    <x v="35"/>
    <d v="2021-04-10T00:00:00"/>
    <x v="0"/>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x v="2"/>
    <m/>
    <x v="2"/>
    <s v="Email"/>
    <m/>
    <m/>
    <x v="4"/>
    <x v="4"/>
    <x v="11"/>
    <x v="0"/>
    <x v="0"/>
    <x v="1"/>
    <n v="0.42499999999999999"/>
  </r>
  <r>
    <n v="6873"/>
    <s v="Susan Webster"/>
    <s v="theresa57@example.org"/>
    <n v="39"/>
    <s v="Other"/>
    <x v="28"/>
    <d v="2020-04-12T00:00:00"/>
    <x v="1"/>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x v="2"/>
    <m/>
    <x v="3"/>
    <s v="Social media"/>
    <m/>
    <m/>
    <x v="0"/>
    <x v="6"/>
    <x v="11"/>
    <x v="1"/>
    <x v="0"/>
    <x v="1"/>
    <n v="0.53125"/>
  </r>
  <r>
    <n v="6874"/>
    <s v="Elizabeth Miller"/>
    <s v="cherylross@example.org"/>
    <n v="38"/>
    <s v="Female"/>
    <x v="0"/>
    <d v="2021-10-26T00:00:00"/>
    <x v="2"/>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x v="2"/>
    <m/>
    <x v="0"/>
    <s v="Phone"/>
    <m/>
    <m/>
    <x v="0"/>
    <x v="0"/>
    <x v="7"/>
    <x v="0"/>
    <x v="0"/>
    <x v="1"/>
    <n v="0.83750000000000002"/>
  </r>
  <r>
    <n v="6875"/>
    <s v="Lee Kennedy"/>
    <s v="rhall@example.org"/>
    <n v="42"/>
    <s v="Female"/>
    <x v="36"/>
    <d v="2020-03-14T00:00:00"/>
    <x v="0"/>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x v="2"/>
    <m/>
    <x v="1"/>
    <s v="Email"/>
    <m/>
    <m/>
    <x v="0"/>
    <x v="2"/>
    <x v="0"/>
    <x v="1"/>
    <x v="0"/>
    <x v="1"/>
    <n v="0.64375000000000004"/>
  </r>
  <r>
    <n v="6876"/>
    <s v="Daniel Smith"/>
    <s v="isaac15@example.org"/>
    <n v="37"/>
    <s v="Female"/>
    <x v="17"/>
    <d v="2021-02-25T00:00:00"/>
    <x v="1"/>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x v="0"/>
    <m/>
    <x v="1"/>
    <s v="Email"/>
    <d v="2023-06-01T16:51:33"/>
    <m/>
    <x v="0"/>
    <x v="3"/>
    <x v="4"/>
    <x v="1"/>
    <x v="0"/>
    <x v="0"/>
    <n v="0.22500000000000001"/>
  </r>
  <r>
    <n v="6877"/>
    <s v="Sarah Shaw"/>
    <s v="ibird@example.net"/>
    <n v="21"/>
    <s v="Female"/>
    <x v="22"/>
    <d v="2020-02-27T00:00:00"/>
    <x v="0"/>
    <s v="Software bug"/>
    <s v="I'm having an issue with the {product_purchased}. Please assist._x000a__x000a_Thank you._x000a__x000a_The P.J. I've checked for software updates, and my {product_purchased} is already running the latest version."/>
    <x v="0"/>
    <m/>
    <x v="3"/>
    <s v="Phone"/>
    <d v="2023-06-01T08:01:34"/>
    <m/>
    <x v="0"/>
    <x v="0"/>
    <x v="4"/>
    <x v="1"/>
    <x v="0"/>
    <x v="0"/>
    <n v="0.9375"/>
  </r>
  <r>
    <n v="6878"/>
    <s v="Cynthia Snow"/>
    <s v="tdiaz@example.org"/>
    <n v="45"/>
    <s v="Female"/>
    <x v="13"/>
    <d v="2020-03-13T00:00:00"/>
    <x v="1"/>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x v="2"/>
    <m/>
    <x v="1"/>
    <s v="Chat"/>
    <m/>
    <m/>
    <x v="0"/>
    <x v="6"/>
    <x v="0"/>
    <x v="1"/>
    <x v="0"/>
    <x v="1"/>
    <n v="0.47499999999999998"/>
  </r>
  <r>
    <n v="6879"/>
    <s v="Michael Mcgee"/>
    <s v="adamsfrank@example.net"/>
    <n v="69"/>
    <s v="Female"/>
    <x v="9"/>
    <d v="2020-12-08T00:00:00"/>
    <x v="2"/>
    <s v="Product recommendation"/>
    <s v="I'm having an issue with the {product_purchased}. Please assist. ã€Š The Product Order Address ã€‹ ã€Š Address ã€‹_x000a__x000a_We have a lot of information in this site that you are not able I've followed the troubleshooting steps mentioned in the user manual, but the issue persists."/>
    <x v="2"/>
    <m/>
    <x v="3"/>
    <s v="Phone"/>
    <m/>
    <m/>
    <x v="0"/>
    <x v="0"/>
    <x v="10"/>
    <x v="1"/>
    <x v="0"/>
    <x v="1"/>
    <n v="0.78125"/>
  </r>
  <r>
    <n v="6880"/>
    <s v="Kristen Hamilton"/>
    <s v="erussell@example.net"/>
    <n v="23"/>
    <s v="Female"/>
    <x v="8"/>
    <d v="2020-02-05T00:00:00"/>
    <x v="4"/>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x v="0"/>
    <m/>
    <x v="2"/>
    <s v="Phone"/>
    <d v="2023-06-01T16:36:38"/>
    <m/>
    <x v="0"/>
    <x v="6"/>
    <x v="4"/>
    <x v="1"/>
    <x v="0"/>
    <x v="0"/>
    <n v="0.39374999999999999"/>
  </r>
  <r>
    <n v="6881"/>
    <s v="Todd Snyder"/>
    <s v="joneselizabeth@example.com"/>
    <n v="27"/>
    <s v="Female"/>
    <x v="6"/>
    <d v="2020-10-11T00:00:00"/>
    <x v="4"/>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x v="2"/>
    <m/>
    <x v="0"/>
    <s v="Email"/>
    <m/>
    <m/>
    <x v="0"/>
    <x v="6"/>
    <x v="7"/>
    <x v="0"/>
    <x v="0"/>
    <x v="1"/>
    <n v="0.48749999999999999"/>
  </r>
  <r>
    <n v="6882"/>
    <s v="David Montgomery"/>
    <s v="ahicks@example.com"/>
    <n v="20"/>
    <s v="Other"/>
    <x v="24"/>
    <d v="2020-07-13T00:00:00"/>
    <x v="2"/>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x v="1"/>
    <s v="Music leg reach front simple rest more."/>
    <x v="0"/>
    <s v="Email"/>
    <d v="2023-06-01T03:36:41"/>
    <d v="2023-06-01T03:46:41"/>
    <x v="5"/>
    <x v="2"/>
    <x v="2"/>
    <x v="1"/>
    <x v="1"/>
    <x v="1"/>
    <n v="0.57499999999999996"/>
  </r>
  <r>
    <n v="6883"/>
    <s v="Steven Richardson"/>
    <s v="linda74@example.org"/>
    <n v="47"/>
    <s v="Male"/>
    <x v="30"/>
    <d v="2020-12-07T00:00:00"/>
    <x v="0"/>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x v="2"/>
    <m/>
    <x v="2"/>
    <s v="Phone"/>
    <m/>
    <m/>
    <x v="0"/>
    <x v="6"/>
    <x v="10"/>
    <x v="0"/>
    <x v="0"/>
    <x v="1"/>
    <n v="0.46875"/>
  </r>
  <r>
    <n v="6884"/>
    <s v="Phillip Rose"/>
    <s v="ddavis@example.org"/>
    <n v="51"/>
    <s v="Other"/>
    <x v="13"/>
    <d v="2021-10-13T00:00:00"/>
    <x v="0"/>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x v="1"/>
    <s v="My positive seven nor."/>
    <x v="1"/>
    <s v="Social media"/>
    <d v="2023-06-01T00:47:45"/>
    <d v="2023-06-01T10:25:45"/>
    <x v="2"/>
    <x v="3"/>
    <x v="7"/>
    <x v="1"/>
    <x v="1"/>
    <x v="1"/>
    <n v="0.21249999999999999"/>
  </r>
  <r>
    <n v="6885"/>
    <s v="Ryan Diaz"/>
    <s v="hansonbriana@example.net"/>
    <n v="56"/>
    <s v="Male"/>
    <x v="17"/>
    <d v="2020-09-10T00:00:00"/>
    <x v="4"/>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x v="2"/>
    <m/>
    <x v="2"/>
    <s v="Chat"/>
    <m/>
    <m/>
    <x v="0"/>
    <x v="10"/>
    <x v="9"/>
    <x v="0"/>
    <x v="0"/>
    <x v="1"/>
    <n v="0.22500000000000001"/>
  </r>
  <r>
    <n v="6886"/>
    <s v="Robin Turner"/>
    <s v="michael32@example.org"/>
    <n v="50"/>
    <s v="Female"/>
    <x v="28"/>
    <d v="2020-09-09T00:00:00"/>
    <x v="1"/>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x v="0"/>
    <m/>
    <x v="1"/>
    <s v="Phone"/>
    <d v="2023-06-01T11:57:48"/>
    <m/>
    <x v="0"/>
    <x v="1"/>
    <x v="9"/>
    <x v="1"/>
    <x v="0"/>
    <x v="0"/>
    <n v="0.73124999999999996"/>
  </r>
  <r>
    <n v="6887"/>
    <s v="Rhonda Fox"/>
    <s v="cnelson@example.org"/>
    <n v="30"/>
    <s v="Female"/>
    <x v="33"/>
    <d v="2020-06-04T00:00:00"/>
    <x v="4"/>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x v="1"/>
    <s v="Sea power discover former baby majority."/>
    <x v="3"/>
    <s v="Phone"/>
    <d v="2023-06-01T01:02:50"/>
    <d v="2023-06-01T12:10:50"/>
    <x v="2"/>
    <x v="2"/>
    <x v="8"/>
    <x v="1"/>
    <x v="1"/>
    <x v="1"/>
    <n v="0.56874999999999998"/>
  </r>
  <r>
    <n v="6888"/>
    <s v="Sarah Lopez"/>
    <s v="whiteheadlisa@example.org"/>
    <n v="63"/>
    <s v="Other"/>
    <x v="30"/>
    <d v="2021-04-16T00:00:00"/>
    <x v="3"/>
    <s v="Product setup"/>
    <s v="I'm having an issue with the {product_purchased}. Please assist. I'm experiencing the following problems I've followed online tutorials and community forums to troubleshoot the issue, but no luck so far."/>
    <x v="2"/>
    <m/>
    <x v="0"/>
    <s v="Chat"/>
    <m/>
    <m/>
    <x v="0"/>
    <x v="1"/>
    <x v="11"/>
    <x v="0"/>
    <x v="0"/>
    <x v="1"/>
    <n v="0.65625"/>
  </r>
  <r>
    <n v="6889"/>
    <s v="Brian Clark"/>
    <s v="elizabethwilcox@example.org"/>
    <n v="56"/>
    <s v="Female"/>
    <x v="20"/>
    <d v="2021-03-27T00:00:00"/>
    <x v="1"/>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x v="0"/>
    <m/>
    <x v="1"/>
    <s v="Chat"/>
    <d v="2023-06-01T04:20:51"/>
    <m/>
    <x v="0"/>
    <x v="7"/>
    <x v="0"/>
    <x v="1"/>
    <x v="0"/>
    <x v="0"/>
    <n v="0.20624999999999999"/>
  </r>
  <r>
    <n v="6890"/>
    <s v="Jeffrey Rivera"/>
    <s v="jamesgarcia@example.com"/>
    <n v="53"/>
    <s v="Female"/>
    <x v="20"/>
    <d v="2020-08-07T00:00:00"/>
    <x v="4"/>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x v="1"/>
    <s v="Partner put according."/>
    <x v="2"/>
    <s v="Email"/>
    <d v="2023-06-01T21:42:53"/>
    <d v="2023-06-01T07:57:53"/>
    <x v="5"/>
    <x v="2"/>
    <x v="5"/>
    <x v="1"/>
    <x v="1"/>
    <x v="1"/>
    <n v="0.64375000000000004"/>
  </r>
  <r>
    <n v="6891"/>
    <s v="Patrick Baker"/>
    <s v="davidsontracey@example.org"/>
    <n v="34"/>
    <s v="Male"/>
    <x v="35"/>
    <d v="2021-03-29T00:00:00"/>
    <x v="3"/>
    <s v="Battery life"/>
    <s v="I'm having an issue with the {product_purchased}. Please assist._x000a__x000a_Thank you for your support._x000a__x000a_YOKONO KATUSAKI (è¶…åœ°ç†ä¼ç£) I'm concerned about the security of my {product_purchased} and would like to ensure that my data is safe."/>
    <x v="1"/>
    <s v="Office five environment."/>
    <x v="1"/>
    <s v="Social media"/>
    <d v="2023-06-01T11:12:54"/>
    <d v="2023-06-01T20:54:54"/>
    <x v="1"/>
    <x v="8"/>
    <x v="0"/>
    <x v="1"/>
    <x v="1"/>
    <x v="1"/>
    <n v="0.23749999999999999"/>
  </r>
  <r>
    <n v="6892"/>
    <s v="Susan Washington"/>
    <s v="maria85@example.net"/>
    <n v="26"/>
    <s v="Female"/>
    <x v="25"/>
    <d v="2020-09-09T00:00:00"/>
    <x v="1"/>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x v="1"/>
    <s v="Strategy camera speak government thought prevent local."/>
    <x v="3"/>
    <s v="Social media"/>
    <d v="2023-06-01T15:51:56"/>
    <d v="2023-06-01T19:17:56"/>
    <x v="5"/>
    <x v="8"/>
    <x v="9"/>
    <x v="1"/>
    <x v="1"/>
    <x v="1"/>
    <n v="0.21249999999999999"/>
  </r>
  <r>
    <n v="6893"/>
    <s v="Jessica Lucero"/>
    <s v="davidellis@example.com"/>
    <n v="70"/>
    <s v="Other"/>
    <x v="18"/>
    <d v="2021-05-06T00:00:00"/>
    <x v="2"/>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x v="0"/>
    <m/>
    <x v="0"/>
    <s v="Email"/>
    <d v="2023-06-01T11:58:58"/>
    <m/>
    <x v="0"/>
    <x v="1"/>
    <x v="1"/>
    <x v="0"/>
    <x v="0"/>
    <x v="0"/>
    <n v="0.71875"/>
  </r>
  <r>
    <n v="6894"/>
    <s v="Wayne Mann"/>
    <s v="joefrancis@example.com"/>
    <n v="67"/>
    <s v="Male"/>
    <x v="12"/>
    <d v="2021-02-18T00:00:00"/>
    <x v="4"/>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x v="1"/>
    <s v="Meeting weight treat firm room."/>
    <x v="1"/>
    <s v="Phone"/>
    <d v="2023-06-01T18:54:00"/>
    <d v="2023-06-01T17:52:00"/>
    <x v="1"/>
    <x v="2"/>
    <x v="4"/>
    <x v="1"/>
    <x v="1"/>
    <x v="1"/>
    <n v="0.6875"/>
  </r>
  <r>
    <n v="6895"/>
    <s v="Elizabeth Johnson"/>
    <s v="kevinmueller@example.org"/>
    <n v="19"/>
    <s v="Other"/>
    <x v="16"/>
    <d v="2020-09-23T00:00:00"/>
    <x v="0"/>
    <s v="Cancellation request"/>
    <s v="I've recently set up my {product_purchased}, but it fails to connect to any available networks. What steps should I take to troubleshoot this issue? The issue I'm facing is intermittent. Sometimes it works fine, but other times it acts up unexpectedly."/>
    <x v="2"/>
    <m/>
    <x v="2"/>
    <s v="Email"/>
    <m/>
    <m/>
    <x v="0"/>
    <x v="1"/>
    <x v="9"/>
    <x v="0"/>
    <x v="0"/>
    <x v="1"/>
    <n v="0.73124999999999996"/>
  </r>
  <r>
    <n v="6896"/>
    <s v="Melissa Henderson"/>
    <s v="dfoley@example.net"/>
    <n v="24"/>
    <s v="Other"/>
    <x v="34"/>
    <d v="2021-07-23T00:00:00"/>
    <x v="3"/>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x v="0"/>
    <m/>
    <x v="3"/>
    <s v="Email"/>
    <d v="2023-06-01T15:27:02"/>
    <m/>
    <x v="0"/>
    <x v="6"/>
    <x v="2"/>
    <x v="1"/>
    <x v="0"/>
    <x v="0"/>
    <n v="0.47499999999999998"/>
  </r>
  <r>
    <n v="6897"/>
    <s v="Jeffrey Hodge"/>
    <s v="hroberts@example.org"/>
    <n v="60"/>
    <s v="Other"/>
    <x v="4"/>
    <d v="2020-05-30T00:00:00"/>
    <x v="4"/>
    <s v="Hardware issue"/>
    <s v="I'm having an issue with the {product_purchased}. Please assist. I've reviewed the troubleshooting steps on the official support website, but they didn't resolve the problem."/>
    <x v="1"/>
    <s v="Time force street discover."/>
    <x v="1"/>
    <s v="Phone"/>
    <d v="2023-06-01T22:04:02"/>
    <d v="2023-06-01T16:30:02"/>
    <x v="5"/>
    <x v="5"/>
    <x v="1"/>
    <x v="1"/>
    <x v="1"/>
    <x v="1"/>
    <n v="0.26874999999999999"/>
  </r>
  <r>
    <n v="6898"/>
    <s v="Larry Fuller"/>
    <s v="george51@example.org"/>
    <n v="60"/>
    <s v="Male"/>
    <x v="21"/>
    <d v="2020-02-18T00:00:00"/>
    <x v="3"/>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x v="2"/>
    <m/>
    <x v="0"/>
    <s v="Phone"/>
    <m/>
    <m/>
    <x v="0"/>
    <x v="0"/>
    <x v="4"/>
    <x v="0"/>
    <x v="0"/>
    <x v="1"/>
    <n v="0.9375"/>
  </r>
  <r>
    <n v="6899"/>
    <s v="Rhonda Gray"/>
    <s v="kyle68@example.org"/>
    <n v="47"/>
    <s v="Other"/>
    <x v="6"/>
    <d v="2021-11-15T00:00:00"/>
    <x v="2"/>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x v="0"/>
    <m/>
    <x v="3"/>
    <s v="Phone"/>
    <d v="2023-06-01T21:13:06"/>
    <m/>
    <x v="0"/>
    <x v="0"/>
    <x v="3"/>
    <x v="1"/>
    <x v="0"/>
    <x v="0"/>
    <n v="0.9375"/>
  </r>
  <r>
    <n v="6900"/>
    <s v="Dale Luna"/>
    <s v="steven69@example.org"/>
    <n v="19"/>
    <s v="Female"/>
    <x v="14"/>
    <d v="2021-10-27T00:00:00"/>
    <x v="3"/>
    <s v="Network problem"/>
    <s v="I'm having an issue with the {product_purchased}. Please assist._x000a__x000a_[10:35 PM] &lt;JT_Vasch&gt; how do [product_purchased] fix it?_x000a__x000a_[10: I've reviewed the troubleshooting steps on the official support website, but they didn't resolve the problem."/>
    <x v="1"/>
    <s v="Pattern him such part say finally alone prepare."/>
    <x v="3"/>
    <s v="Phone"/>
    <d v="2023-06-01T13:38:07"/>
    <d v="2023-06-01T11:03:07"/>
    <x v="2"/>
    <x v="9"/>
    <x v="7"/>
    <x v="1"/>
    <x v="1"/>
    <x v="1"/>
    <n v="0.18124999999999999"/>
  </r>
  <r>
    <n v="6901"/>
    <s v="Kevin Powers"/>
    <s v="mayanna@example.org"/>
    <n v="54"/>
    <s v="Other"/>
    <x v="18"/>
    <d v="2021-10-07T00:00:00"/>
    <x v="2"/>
    <s v="Product setup"/>
    <s v="I'm having an issue with the {product_purchased}. Please assist._x000a__x000a_[17:15:20]EMOTE: *no key*/(monkey (858)) : &lt;b&gt;The monkey (858)&lt;/b&gt; rolls I've noticed a peculiar error message popping up on my {product_purchased} screen. It says '{error_message}'. What does it mean?"/>
    <x v="1"/>
    <s v="Note kind instead here."/>
    <x v="1"/>
    <s v="Social media"/>
    <d v="2023-06-01T12:54:09"/>
    <d v="2023-06-01T07:33:09"/>
    <x v="3"/>
    <x v="0"/>
    <x v="7"/>
    <x v="1"/>
    <x v="1"/>
    <x v="1"/>
    <n v="0.83750000000000002"/>
  </r>
  <r>
    <n v="6902"/>
    <s v="Amber Long"/>
    <s v="ramosraymond@example.com"/>
    <n v="52"/>
    <s v="Female"/>
    <x v="7"/>
    <d v="2020-12-15T00:00:00"/>
    <x v="1"/>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x v="1"/>
    <s v="Evidence throw ever natural."/>
    <x v="0"/>
    <s v="Email"/>
    <d v="2023-06-01T01:19:10"/>
    <d v="2023-06-01T11:04:10"/>
    <x v="2"/>
    <x v="4"/>
    <x v="10"/>
    <x v="1"/>
    <x v="1"/>
    <x v="1"/>
    <n v="0.41875000000000001"/>
  </r>
  <r>
    <n v="6903"/>
    <s v="Diana Wright"/>
    <s v="jessica13@example.com"/>
    <n v="45"/>
    <s v="Male"/>
    <x v="1"/>
    <d v="2020-03-14T00:00:00"/>
    <x v="0"/>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x v="0"/>
    <m/>
    <x v="3"/>
    <s v="Email"/>
    <d v="2023-06-01T23:02:12"/>
    <m/>
    <x v="0"/>
    <x v="4"/>
    <x v="0"/>
    <x v="1"/>
    <x v="0"/>
    <x v="0"/>
    <n v="0.36875000000000002"/>
  </r>
  <r>
    <n v="6904"/>
    <s v="Anna Velasquez"/>
    <s v="levinethomas@example.net"/>
    <n v="67"/>
    <s v="Other"/>
    <x v="0"/>
    <d v="2021-01-24T00:00:00"/>
    <x v="1"/>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x v="2"/>
    <m/>
    <x v="0"/>
    <s v="Social media"/>
    <m/>
    <m/>
    <x v="0"/>
    <x v="10"/>
    <x v="6"/>
    <x v="0"/>
    <x v="0"/>
    <x v="1"/>
    <n v="0.17499999999999999"/>
  </r>
  <r>
    <n v="6905"/>
    <s v="Lisa Mcmillan"/>
    <s v="beankristy@example.com"/>
    <n v="29"/>
    <s v="Female"/>
    <x v="5"/>
    <d v="2020-12-26T00:00:00"/>
    <x v="3"/>
    <s v="Network problem"/>
    <s v="I'm having an issue with the {product_purchased}. Please assist. Thank detachment. I'm experiencing this issue on multiple devices of the same model, so it seems to be a widespread problem."/>
    <x v="0"/>
    <m/>
    <x v="3"/>
    <s v="Phone"/>
    <d v="2023-06-01T08:15:15"/>
    <m/>
    <x v="4"/>
    <x v="4"/>
    <x v="10"/>
    <x v="1"/>
    <x v="0"/>
    <x v="0"/>
    <n v="0.41875000000000001"/>
  </r>
  <r>
    <n v="6906"/>
    <s v="Vanessa Tate"/>
    <s v="donna63@example.net"/>
    <n v="54"/>
    <s v="Other"/>
    <x v="11"/>
    <d v="2020-01-24T00:00:00"/>
    <x v="0"/>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x v="0"/>
    <m/>
    <x v="0"/>
    <s v="Chat"/>
    <d v="2023-06-01T02:15:15"/>
    <m/>
    <x v="0"/>
    <x v="2"/>
    <x v="6"/>
    <x v="0"/>
    <x v="0"/>
    <x v="0"/>
    <n v="0.73124999999999996"/>
  </r>
  <r>
    <n v="6907"/>
    <s v="Shannon Hayes"/>
    <s v="samueldowns@example.net"/>
    <n v="63"/>
    <s v="Other"/>
    <x v="20"/>
    <d v="2021-11-28T00:00:00"/>
    <x v="1"/>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x v="1"/>
    <s v="Company threat mind stand mind fall investment."/>
    <x v="0"/>
    <s v="Phone"/>
    <d v="2023-06-01T04:57:16"/>
    <d v="2023-06-01T03:34:16"/>
    <x v="2"/>
    <x v="0"/>
    <x v="3"/>
    <x v="1"/>
    <x v="1"/>
    <x v="1"/>
    <n v="0.9375"/>
  </r>
  <r>
    <n v="6908"/>
    <s v="Douglas Griffith"/>
    <s v="brian07@example.com"/>
    <n v="69"/>
    <s v="Male"/>
    <x v="20"/>
    <d v="2020-03-20T00:00:00"/>
    <x v="4"/>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x v="0"/>
    <m/>
    <x v="2"/>
    <s v="Phone"/>
    <d v="2023-06-01T11:51:18"/>
    <m/>
    <x v="0"/>
    <x v="0"/>
    <x v="0"/>
    <x v="1"/>
    <x v="0"/>
    <x v="0"/>
    <n v="0.76875000000000004"/>
  </r>
  <r>
    <n v="6909"/>
    <s v="Michael Wilson"/>
    <s v="julie37@example.org"/>
    <n v="26"/>
    <s v="Other"/>
    <x v="5"/>
    <d v="2021-03-13T00:00:00"/>
    <x v="1"/>
    <s v="Software bug"/>
    <s v="I'm having an issue with the {product_purchased}. Please assist. Thank you._x000a__x000a_[20:53:23]SAY: Zoe Ramos/Sotvec : Okay?_x000a__x000a_[20:53:24]EMOTE I've noticed a sudden decrease in battery life on my {product_purchased}. It used to last much longer."/>
    <x v="0"/>
    <m/>
    <x v="3"/>
    <s v="Chat"/>
    <d v="2023-06-01T14:01:19"/>
    <m/>
    <x v="0"/>
    <x v="0"/>
    <x v="0"/>
    <x v="1"/>
    <x v="0"/>
    <x v="0"/>
    <n v="0.76875000000000004"/>
  </r>
  <r>
    <n v="6910"/>
    <s v="Susan Morrison"/>
    <s v="lawrencekhan@example.org"/>
    <n v="20"/>
    <s v="Female"/>
    <x v="38"/>
    <d v="2020-05-29T00:00:00"/>
    <x v="4"/>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x v="1"/>
    <s v="Job once part nor fund social."/>
    <x v="3"/>
    <s v="Email"/>
    <d v="2023-06-01T01:34:21"/>
    <d v="2023-06-01T01:58:21"/>
    <x v="5"/>
    <x v="2"/>
    <x v="1"/>
    <x v="1"/>
    <x v="1"/>
    <x v="1"/>
    <n v="0.72499999999999998"/>
  </r>
  <r>
    <n v="6911"/>
    <s v="Shawn Phillips"/>
    <s v="isilva@example.com"/>
    <n v="56"/>
    <s v="Other"/>
    <x v="0"/>
    <d v="2021-08-29T00:00:00"/>
    <x v="3"/>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x v="1"/>
    <s v="Treatment sing interest everyone prevent others."/>
    <x v="0"/>
    <s v="Chat"/>
    <d v="2023-06-01T09:19:23"/>
    <d v="2023-06-01T12:22:23"/>
    <x v="4"/>
    <x v="8"/>
    <x v="5"/>
    <x v="1"/>
    <x v="1"/>
    <x v="1"/>
    <n v="0.25624999999999998"/>
  </r>
  <r>
    <n v="6912"/>
    <s v="Kristine Mason"/>
    <s v="aflores@example.net"/>
    <n v="56"/>
    <s v="Female"/>
    <x v="1"/>
    <d v="2021-11-01T00:00:00"/>
    <x v="3"/>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x v="2"/>
    <m/>
    <x v="1"/>
    <s v="Email"/>
    <m/>
    <m/>
    <x v="4"/>
    <x v="1"/>
    <x v="3"/>
    <x v="1"/>
    <x v="0"/>
    <x v="1"/>
    <n v="0.65625"/>
  </r>
  <r>
    <n v="6913"/>
    <s v="Matthew Barrett"/>
    <s v="nathanwilliams@example.com"/>
    <n v="36"/>
    <s v="Other"/>
    <x v="31"/>
    <d v="2021-09-30T00:00:00"/>
    <x v="3"/>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x v="0"/>
    <m/>
    <x v="0"/>
    <s v="Social media"/>
    <d v="2023-06-01T10:58:27"/>
    <m/>
    <x v="0"/>
    <x v="6"/>
    <x v="9"/>
    <x v="0"/>
    <x v="0"/>
    <x v="0"/>
    <n v="0.4"/>
  </r>
  <r>
    <n v="6914"/>
    <s v="Christina Conner"/>
    <s v="enewton@example.net"/>
    <n v="46"/>
    <s v="Other"/>
    <x v="8"/>
    <d v="2021-09-12T00:00:00"/>
    <x v="1"/>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x v="1"/>
    <s v="Air dinner past total focus."/>
    <x v="3"/>
    <s v="Phone"/>
    <d v="2023-06-01T17:13:28"/>
    <d v="2023-06-01T00:34:28"/>
    <x v="3"/>
    <x v="6"/>
    <x v="9"/>
    <x v="1"/>
    <x v="1"/>
    <x v="1"/>
    <n v="0.4"/>
  </r>
  <r>
    <n v="6915"/>
    <s v="Kimberly Johnston"/>
    <s v="matthewaguirre@example.net"/>
    <n v="41"/>
    <s v="Other"/>
    <x v="5"/>
    <d v="2020-03-19T00:00:00"/>
    <x v="2"/>
    <s v="Battery life"/>
    <s v="I'm having an issue with the {product_purchased}. Please assist. I've already contacted customer support multiple times, but the issue remains unresolved."/>
    <x v="0"/>
    <m/>
    <x v="3"/>
    <s v="Phone"/>
    <d v="2023-06-01T00:46:28"/>
    <m/>
    <x v="0"/>
    <x v="2"/>
    <x v="0"/>
    <x v="1"/>
    <x v="0"/>
    <x v="0"/>
    <n v="0.64375000000000004"/>
  </r>
  <r>
    <n v="6916"/>
    <s v="Ronald Goodman"/>
    <s v="tpeterson@example.org"/>
    <n v="44"/>
    <s v="Male"/>
    <x v="7"/>
    <d v="2021-03-03T00:00:00"/>
    <x v="4"/>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x v="0"/>
    <m/>
    <x v="3"/>
    <s v="Phone"/>
    <d v="2023-06-01T18:06:29"/>
    <m/>
    <x v="0"/>
    <x v="4"/>
    <x v="0"/>
    <x v="1"/>
    <x v="0"/>
    <x v="0"/>
    <n v="0.36875000000000002"/>
  </r>
  <r>
    <n v="6917"/>
    <s v="David Brown"/>
    <s v="ocolon@example.com"/>
    <n v="63"/>
    <s v="Female"/>
    <x v="41"/>
    <d v="2020-05-09T00:00:00"/>
    <x v="2"/>
    <s v="Data loss"/>
    <s v="I'm having an issue with the {product_purchased}. Please assist. My $35.00 coupon code is: $10.00 I'm unable to find the option to perform the desired action in the {product_purchased}. Could you please guide me through the steps?"/>
    <x v="2"/>
    <m/>
    <x v="1"/>
    <s v="Email"/>
    <m/>
    <m/>
    <x v="0"/>
    <x v="5"/>
    <x v="1"/>
    <x v="1"/>
    <x v="0"/>
    <x v="1"/>
    <n v="0.26874999999999999"/>
  </r>
  <r>
    <n v="6918"/>
    <s v="Phillip Cole"/>
    <s v="sandrasilva@example.net"/>
    <n v="60"/>
    <s v="Male"/>
    <x v="15"/>
    <d v="2021-05-16T00:00:00"/>
    <x v="2"/>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x v="0"/>
    <m/>
    <x v="2"/>
    <s v="Email"/>
    <d v="2023-06-01T16:56:31"/>
    <m/>
    <x v="0"/>
    <x v="0"/>
    <x v="1"/>
    <x v="1"/>
    <x v="0"/>
    <x v="0"/>
    <n v="0.80625000000000002"/>
  </r>
  <r>
    <n v="6919"/>
    <s v="Jessica Erickson"/>
    <s v="amberbarajas@example.com"/>
    <n v="70"/>
    <s v="Male"/>
    <x v="9"/>
    <d v="2020-03-24T00:00:00"/>
    <x v="4"/>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x v="0"/>
    <m/>
    <x v="2"/>
    <s v="Chat"/>
    <d v="2023-06-01T10:41:33"/>
    <m/>
    <x v="0"/>
    <x v="2"/>
    <x v="0"/>
    <x v="1"/>
    <x v="0"/>
    <x v="0"/>
    <n v="0.64375000000000004"/>
  </r>
  <r>
    <n v="6920"/>
    <s v="Stephanie Shaw"/>
    <s v="vwalker@example.net"/>
    <n v="45"/>
    <s v="Male"/>
    <x v="4"/>
    <d v="2020-09-11T00:00:00"/>
    <x v="2"/>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x v="2"/>
    <m/>
    <x v="2"/>
    <s v="Chat"/>
    <m/>
    <m/>
    <x v="0"/>
    <x v="0"/>
    <x v="9"/>
    <x v="0"/>
    <x v="0"/>
    <x v="1"/>
    <n v="0.8"/>
  </r>
  <r>
    <n v="6921"/>
    <s v="Donald Tran"/>
    <s v="jeffreyhines@example.com"/>
    <n v="65"/>
    <s v="Female"/>
    <x v="11"/>
    <d v="2021-01-09T00:00:00"/>
    <x v="3"/>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x v="2"/>
    <m/>
    <x v="3"/>
    <s v="Phone"/>
    <m/>
    <m/>
    <x v="0"/>
    <x v="1"/>
    <x v="6"/>
    <x v="1"/>
    <x v="0"/>
    <x v="1"/>
    <n v="0.79374999999999996"/>
  </r>
  <r>
    <n v="6922"/>
    <s v="Jason Wallace"/>
    <s v="alyssa44@example.org"/>
    <n v="62"/>
    <s v="Female"/>
    <x v="23"/>
    <d v="2021-02-25T00:00:00"/>
    <x v="1"/>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x v="1"/>
    <s v="Left process bill together."/>
    <x v="0"/>
    <s v="Email"/>
    <d v="2023-06-01T19:30:37"/>
    <d v="2023-06-01T19:00:37"/>
    <x v="1"/>
    <x v="0"/>
    <x v="4"/>
    <x v="1"/>
    <x v="1"/>
    <x v="1"/>
    <n v="0.9375"/>
  </r>
  <r>
    <n v="6923"/>
    <s v="Lynn Scott"/>
    <s v="ghernandez@example.com"/>
    <n v="63"/>
    <s v="Other"/>
    <x v="23"/>
    <d v="2020-11-07T00:00:00"/>
    <x v="4"/>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x v="0"/>
    <m/>
    <x v="1"/>
    <s v="Chat"/>
    <d v="2023-06-01T18:31:38"/>
    <m/>
    <x v="4"/>
    <x v="7"/>
    <x v="3"/>
    <x v="1"/>
    <x v="0"/>
    <x v="0"/>
    <n v="0.23125000000000001"/>
  </r>
  <r>
    <n v="6924"/>
    <s v="Claudia Smith"/>
    <s v="amber13@example.com"/>
    <n v="65"/>
    <s v="Male"/>
    <x v="21"/>
    <d v="2021-09-12T00:00:00"/>
    <x v="2"/>
    <s v="Network problem"/>
    <s v="I'm having an issue with the {product_purchased}. Please assist. Thank you. The issue I'm facing is intermittent. Sometimes it works fine, but other times it acts up unexpectedly."/>
    <x v="0"/>
    <m/>
    <x v="3"/>
    <s v="Email"/>
    <d v="2023-06-01T17:51:38"/>
    <m/>
    <x v="0"/>
    <x v="6"/>
    <x v="9"/>
    <x v="1"/>
    <x v="0"/>
    <x v="0"/>
    <n v="0.4"/>
  </r>
  <r>
    <n v="6925"/>
    <s v="John Graham"/>
    <s v="umorrow@example.net"/>
    <n v="50"/>
    <s v="Male"/>
    <x v="12"/>
    <d v="2021-10-18T00:00:00"/>
    <x v="4"/>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x v="0"/>
    <m/>
    <x v="1"/>
    <s v="Phone"/>
    <d v="2023-06-01T21:31:40"/>
    <m/>
    <x v="0"/>
    <x v="5"/>
    <x v="7"/>
    <x v="1"/>
    <x v="0"/>
    <x v="0"/>
    <n v="0.23749999999999999"/>
  </r>
  <r>
    <n v="6926"/>
    <s v="Kevin Adams"/>
    <s v="washingtonadam@example.com"/>
    <n v="64"/>
    <s v="Other"/>
    <x v="7"/>
    <d v="2021-10-13T00:00:00"/>
    <x v="0"/>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x v="2"/>
    <m/>
    <x v="0"/>
    <s v="Email"/>
    <m/>
    <m/>
    <x v="0"/>
    <x v="6"/>
    <x v="7"/>
    <x v="0"/>
    <x v="0"/>
    <x v="1"/>
    <n v="0.48749999999999999"/>
  </r>
  <r>
    <n v="6927"/>
    <s v="Marcus Greene"/>
    <s v="zclark@example.com"/>
    <n v="21"/>
    <s v="Female"/>
    <x v="5"/>
    <d v="2021-08-19T00:00:00"/>
    <x v="4"/>
    <s v="Installation support"/>
    <s v="I'm having an issue with the {product_purchased}. Please assist._x000a__x000a_Thanks for visiting! This problem started occurring after the recent software update. I haven't made any other changes to the device."/>
    <x v="0"/>
    <m/>
    <x v="0"/>
    <s v="Social media"/>
    <d v="2023-06-02T00:06:43"/>
    <m/>
    <x v="0"/>
    <x v="1"/>
    <x v="5"/>
    <x v="0"/>
    <x v="0"/>
    <x v="0"/>
    <n v="0.625"/>
  </r>
  <r>
    <n v="6928"/>
    <s v="Joe Rios"/>
    <s v="jason02@example.org"/>
    <n v="22"/>
    <s v="Male"/>
    <x v="16"/>
    <d v="2021-02-24T00:00:00"/>
    <x v="4"/>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x v="0"/>
    <m/>
    <x v="1"/>
    <s v="Chat"/>
    <d v="2023-06-01T06:45:44"/>
    <m/>
    <x v="0"/>
    <x v="0"/>
    <x v="4"/>
    <x v="1"/>
    <x v="0"/>
    <x v="0"/>
    <n v="0.9375"/>
  </r>
  <r>
    <n v="6929"/>
    <s v="Laura Martinez"/>
    <s v="tashahammond@example.com"/>
    <n v="52"/>
    <s v="Other"/>
    <x v="5"/>
    <d v="2021-09-18T00:00:00"/>
    <x v="4"/>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x v="2"/>
    <m/>
    <x v="1"/>
    <s v="Email"/>
    <m/>
    <m/>
    <x v="0"/>
    <x v="6"/>
    <x v="9"/>
    <x v="1"/>
    <x v="0"/>
    <x v="1"/>
    <n v="0.4"/>
  </r>
  <r>
    <n v="6930"/>
    <s v="Carrie Walker"/>
    <s v="iwilliamson@example.org"/>
    <n v="67"/>
    <s v="Other"/>
    <x v="7"/>
    <d v="2021-10-27T00:00:00"/>
    <x v="2"/>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x v="2"/>
    <m/>
    <x v="2"/>
    <s v="Phone"/>
    <m/>
    <m/>
    <x v="0"/>
    <x v="3"/>
    <x v="7"/>
    <x v="0"/>
    <x v="0"/>
    <x v="1"/>
    <n v="0.21249999999999999"/>
  </r>
  <r>
    <n v="6931"/>
    <s v="Dominique Cervantes"/>
    <s v="dustin71@example.org"/>
    <n v="29"/>
    <s v="Female"/>
    <x v="40"/>
    <d v="2020-08-25T00:00:00"/>
    <x v="0"/>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x v="2"/>
    <m/>
    <x v="2"/>
    <s v="Email"/>
    <m/>
    <m/>
    <x v="0"/>
    <x v="3"/>
    <x v="5"/>
    <x v="0"/>
    <x v="0"/>
    <x v="1"/>
    <n v="0.24374999999999999"/>
  </r>
  <r>
    <n v="6932"/>
    <s v="Jack Jennings"/>
    <s v="gloria48@example.org"/>
    <n v="47"/>
    <s v="Male"/>
    <x v="22"/>
    <d v="2020-02-23T00:00:00"/>
    <x v="2"/>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2"/>
    <m/>
    <x v="2"/>
    <s v="Social media"/>
    <m/>
    <m/>
    <x v="0"/>
    <x v="0"/>
    <x v="4"/>
    <x v="0"/>
    <x v="0"/>
    <x v="1"/>
    <n v="0.9375"/>
  </r>
  <r>
    <n v="6933"/>
    <s v="Andrew Yu"/>
    <s v="xrose@example.com"/>
    <n v="41"/>
    <s v="Other"/>
    <x v="3"/>
    <d v="2020-03-15T00:00:00"/>
    <x v="1"/>
    <s v="Hardware issue"/>
    <s v="I'm having an issue with the {product_purchased}. Please assist. It is not an official policy. The issue I'm facing is intermittent. Sometimes it works fine, but other times it acts up unexpectedly."/>
    <x v="1"/>
    <s v="Situation idea concern as."/>
    <x v="1"/>
    <s v="Email"/>
    <d v="2023-06-01T10:29:50"/>
    <d v="2023-06-01T13:40:50"/>
    <x v="1"/>
    <x v="5"/>
    <x v="0"/>
    <x v="1"/>
    <x v="1"/>
    <x v="1"/>
    <n v="0.26874999999999999"/>
  </r>
  <r>
    <n v="6934"/>
    <s v="Kathy Thornton"/>
    <s v="smithbrandon@example.net"/>
    <n v="30"/>
    <s v="Male"/>
    <x v="38"/>
    <d v="2020-06-17T00:00:00"/>
    <x v="3"/>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x v="2"/>
    <m/>
    <x v="2"/>
    <s v="Social media"/>
    <m/>
    <m/>
    <x v="0"/>
    <x v="9"/>
    <x v="8"/>
    <x v="0"/>
    <x v="0"/>
    <x v="1"/>
    <n v="0.23125000000000001"/>
  </r>
  <r>
    <n v="6935"/>
    <s v="Stephanie Thomas"/>
    <s v="jamesward@example.org"/>
    <n v="69"/>
    <s v="Other"/>
    <x v="19"/>
    <d v="2021-08-19T00:00:00"/>
    <x v="4"/>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x v="2"/>
    <m/>
    <x v="3"/>
    <s v="Phone"/>
    <m/>
    <m/>
    <x v="0"/>
    <x v="0"/>
    <x v="5"/>
    <x v="1"/>
    <x v="0"/>
    <x v="1"/>
    <n v="0.89375000000000004"/>
  </r>
  <r>
    <n v="6936"/>
    <s v="Jessica Pham"/>
    <s v="chudson@example.org"/>
    <n v="66"/>
    <s v="Male"/>
    <x v="37"/>
    <d v="2021-01-13T00:00:00"/>
    <x v="1"/>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x v="1"/>
    <s v="Theory body choice edge whose lawyer."/>
    <x v="3"/>
    <s v="Phone"/>
    <d v="2023-06-01T02:21:54"/>
    <d v="2023-06-01T06:01:54"/>
    <x v="5"/>
    <x v="0"/>
    <x v="6"/>
    <x v="1"/>
    <x v="1"/>
    <x v="1"/>
    <n v="0.8"/>
  </r>
  <r>
    <n v="6937"/>
    <s v="Dylan Lutz"/>
    <s v="stephaniehenson@example.net"/>
    <n v="51"/>
    <s v="Male"/>
    <x v="11"/>
    <d v="2021-08-11T00:00:00"/>
    <x v="1"/>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x v="1"/>
    <s v="Pull American this spring."/>
    <x v="3"/>
    <s v="Email"/>
    <d v="2023-06-01T20:45:56"/>
    <d v="2023-06-01T21:08:56"/>
    <x v="3"/>
    <x v="2"/>
    <x v="5"/>
    <x v="1"/>
    <x v="1"/>
    <x v="1"/>
    <n v="0.64375000000000004"/>
  </r>
  <r>
    <n v="6938"/>
    <s v="Megan Ortiz"/>
    <s v="alec49@example.com"/>
    <n v="60"/>
    <s v="Female"/>
    <x v="35"/>
    <d v="2020-12-28T00:00:00"/>
    <x v="3"/>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x v="1"/>
    <s v="Look why since west performance money sister."/>
    <x v="0"/>
    <s v="Social media"/>
    <d v="2023-06-01T14:24:57"/>
    <d v="2023-06-01T06:01:57"/>
    <x v="1"/>
    <x v="0"/>
    <x v="10"/>
    <x v="1"/>
    <x v="1"/>
    <x v="1"/>
    <n v="0.78125"/>
  </r>
  <r>
    <n v="6939"/>
    <s v="Tammy Johnson"/>
    <s v="wjoyce@example.com"/>
    <n v="25"/>
    <s v="Other"/>
    <x v="37"/>
    <d v="2021-04-11T00:00:00"/>
    <x v="1"/>
    <s v="Product recommendation"/>
    <s v="I'm having an issue with the {product_purchased}. Please assist. [8/26/2015 14:36:12 AM] Adam Logue: what? what else for example [8/26/2015 14:36: I've noticed that the issue occurs consistently when I use a specific feature or application on my {product_purchased}."/>
    <x v="0"/>
    <m/>
    <x v="2"/>
    <s v="Email"/>
    <d v="2023-06-01T10:12:58"/>
    <m/>
    <x v="0"/>
    <x v="2"/>
    <x v="11"/>
    <x v="1"/>
    <x v="0"/>
    <x v="0"/>
    <n v="0.65"/>
  </r>
  <r>
    <n v="6940"/>
    <s v="Jordan Shaffer"/>
    <s v="nlogan@example.org"/>
    <n v="69"/>
    <s v="Female"/>
    <x v="7"/>
    <d v="2020-06-15T00:00:00"/>
    <x v="3"/>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x v="0"/>
    <m/>
    <x v="0"/>
    <s v="Chat"/>
    <d v="2023-06-01T01:07:00"/>
    <m/>
    <x v="0"/>
    <x v="0"/>
    <x v="8"/>
    <x v="0"/>
    <x v="0"/>
    <x v="0"/>
    <n v="0.84375"/>
  </r>
  <r>
    <n v="6941"/>
    <s v="Jessica Dunn"/>
    <s v="umccarthy@example.com"/>
    <n v="30"/>
    <s v="Female"/>
    <x v="29"/>
    <d v="2020-08-08T00:00:00"/>
    <x v="4"/>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x v="0"/>
    <m/>
    <x v="1"/>
    <s v="Social media"/>
    <d v="2023-06-01T13:38:01"/>
    <m/>
    <x v="0"/>
    <x v="1"/>
    <x v="5"/>
    <x v="1"/>
    <x v="0"/>
    <x v="0"/>
    <n v="0.625"/>
  </r>
  <r>
    <n v="6942"/>
    <s v="Amy Ochoa"/>
    <s v="sburke@example.org"/>
    <n v="28"/>
    <s v="Other"/>
    <x v="17"/>
    <d v="2020-04-07T00:00:00"/>
    <x v="0"/>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x v="0"/>
    <m/>
    <x v="1"/>
    <s v="Chat"/>
    <d v="2023-06-01T20:00:03"/>
    <m/>
    <x v="4"/>
    <x v="0"/>
    <x v="11"/>
    <x v="1"/>
    <x v="0"/>
    <x v="0"/>
    <n v="0.875"/>
  </r>
  <r>
    <n v="6943"/>
    <s v="Larry Garza"/>
    <s v="kevindominguez@example.com"/>
    <n v="25"/>
    <s v="Female"/>
    <x v="28"/>
    <d v="2021-12-15T00:00:00"/>
    <x v="1"/>
    <s v="Data loss"/>
    <s v="I'm having an issue with the {product_purchased}. Please assist._x000a__x000a_Please enter the PIN as follows:_x000a__x000a_PIN = 5 (0x25)_x000a__x000a_PIN_POWER = 15 (0x3D) I've followed online tutorials and community forums to troubleshoot the issue, but no luck so far."/>
    <x v="0"/>
    <m/>
    <x v="3"/>
    <s v="Social media"/>
    <d v="2023-06-01T08:29:05"/>
    <m/>
    <x v="0"/>
    <x v="5"/>
    <x v="10"/>
    <x v="1"/>
    <x v="0"/>
    <x v="0"/>
    <n v="0.27500000000000002"/>
  </r>
  <r>
    <n v="6944"/>
    <s v="Daniel Hansen"/>
    <s v="nstuart@example.org"/>
    <n v="26"/>
    <s v="Other"/>
    <x v="12"/>
    <d v="2021-11-05T00:00:00"/>
    <x v="0"/>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x v="0"/>
    <m/>
    <x v="2"/>
    <s v="Phone"/>
    <d v="2023-06-01T03:38:06"/>
    <m/>
    <x v="4"/>
    <x v="7"/>
    <x v="3"/>
    <x v="1"/>
    <x v="0"/>
    <x v="0"/>
    <n v="0.23125000000000001"/>
  </r>
  <r>
    <n v="6945"/>
    <s v="Jennifer Collins"/>
    <s v="heather62@example.net"/>
    <n v="47"/>
    <s v="Other"/>
    <x v="7"/>
    <d v="2020-02-17T00:00:00"/>
    <x v="1"/>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x v="2"/>
    <m/>
    <x v="1"/>
    <s v="Email"/>
    <m/>
    <m/>
    <x v="0"/>
    <x v="9"/>
    <x v="4"/>
    <x v="1"/>
    <x v="0"/>
    <x v="1"/>
    <n v="0.24374999999999999"/>
  </r>
  <r>
    <n v="6946"/>
    <s v="Lisa Conway"/>
    <s v="jerry94@example.com"/>
    <n v="51"/>
    <s v="Male"/>
    <x v="17"/>
    <d v="2020-11-13T00:00:00"/>
    <x v="3"/>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x v="1"/>
    <s v="Common subject as radio challenge how them."/>
    <x v="2"/>
    <s v="Phone"/>
    <d v="2023-06-01T05:51:09"/>
    <d v="2023-06-01T20:48:09"/>
    <x v="4"/>
    <x v="6"/>
    <x v="3"/>
    <x v="1"/>
    <x v="1"/>
    <x v="1"/>
    <n v="0.51875000000000004"/>
  </r>
  <r>
    <n v="6947"/>
    <s v="Travis Taylor"/>
    <s v="jennifercampos@example.net"/>
    <n v="21"/>
    <s v="Male"/>
    <x v="35"/>
    <d v="2020-03-20T00:00:00"/>
    <x v="4"/>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x v="2"/>
    <m/>
    <x v="3"/>
    <s v="Phone"/>
    <m/>
    <m/>
    <x v="0"/>
    <x v="2"/>
    <x v="0"/>
    <x v="1"/>
    <x v="0"/>
    <x v="1"/>
    <n v="0.64375000000000004"/>
  </r>
  <r>
    <n v="6948"/>
    <s v="Jillian Ortiz"/>
    <s v="bobbysmith@example.com"/>
    <n v="65"/>
    <s v="Male"/>
    <x v="0"/>
    <d v="2021-11-24T00:00:00"/>
    <x v="3"/>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x v="2"/>
    <m/>
    <x v="3"/>
    <s v="Email"/>
    <m/>
    <m/>
    <x v="0"/>
    <x v="10"/>
    <x v="3"/>
    <x v="1"/>
    <x v="0"/>
    <x v="1"/>
    <n v="0.21249999999999999"/>
  </r>
  <r>
    <n v="6949"/>
    <s v="Timothy Graves"/>
    <s v="amandahuffman@example.com"/>
    <n v="44"/>
    <s v="Other"/>
    <x v="39"/>
    <d v="2020-09-08T00:00:00"/>
    <x v="1"/>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x v="0"/>
    <m/>
    <x v="1"/>
    <s v="Social media"/>
    <d v="2023-06-01T04:59:14"/>
    <m/>
    <x v="0"/>
    <x v="0"/>
    <x v="9"/>
    <x v="1"/>
    <x v="0"/>
    <x v="0"/>
    <n v="0.8"/>
  </r>
  <r>
    <n v="6950"/>
    <s v="Rebecca Hodge"/>
    <s v="veronica13@example.com"/>
    <n v="52"/>
    <s v="Other"/>
    <x v="17"/>
    <d v="2020-03-15T00:00:00"/>
    <x v="3"/>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x v="2"/>
    <m/>
    <x v="0"/>
    <s v="Social media"/>
    <m/>
    <m/>
    <x v="0"/>
    <x v="4"/>
    <x v="0"/>
    <x v="0"/>
    <x v="0"/>
    <x v="1"/>
    <n v="0.36875000000000002"/>
  </r>
  <r>
    <n v="6951"/>
    <s v="Katherine Shaw"/>
    <s v="matthew40@example.net"/>
    <n v="27"/>
    <s v="Other"/>
    <x v="14"/>
    <d v="2021-04-30T00:00:00"/>
    <x v="2"/>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x v="2"/>
    <m/>
    <x v="0"/>
    <s v="Chat"/>
    <m/>
    <m/>
    <x v="0"/>
    <x v="10"/>
    <x v="11"/>
    <x v="0"/>
    <x v="0"/>
    <x v="1"/>
    <n v="0.20624999999999999"/>
  </r>
  <r>
    <n v="6952"/>
    <s v="Alexandria Wilson"/>
    <s v="gtyler@example.org"/>
    <n v="21"/>
    <s v="Other"/>
    <x v="37"/>
    <d v="2021-02-05T00:00:00"/>
    <x v="4"/>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x v="1"/>
    <s v="Candidate admit have reduce."/>
    <x v="3"/>
    <s v="Email"/>
    <d v="2023-06-01T12:57:18"/>
    <d v="2023-06-01T22:14:18"/>
    <x v="1"/>
    <x v="2"/>
    <x v="4"/>
    <x v="1"/>
    <x v="1"/>
    <x v="1"/>
    <n v="0.6875"/>
  </r>
  <r>
    <n v="6953"/>
    <s v="Mark Williamson"/>
    <s v="sarah83@example.com"/>
    <n v="39"/>
    <s v="Male"/>
    <x v="39"/>
    <d v="2021-08-22T00:00:00"/>
    <x v="4"/>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x v="0"/>
    <m/>
    <x v="1"/>
    <s v="Chat"/>
    <d v="2023-06-01T09:56:20"/>
    <m/>
    <x v="0"/>
    <x v="1"/>
    <x v="5"/>
    <x v="1"/>
    <x v="0"/>
    <x v="0"/>
    <n v="0.625"/>
  </r>
  <r>
    <n v="6954"/>
    <s v="Dana Sullivan"/>
    <s v="khill@example.org"/>
    <n v="33"/>
    <s v="Female"/>
    <x v="35"/>
    <d v="2021-03-09T00:00:00"/>
    <x v="0"/>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x v="2"/>
    <m/>
    <x v="2"/>
    <s v="Phone"/>
    <m/>
    <m/>
    <x v="0"/>
    <x v="9"/>
    <x v="0"/>
    <x v="0"/>
    <x v="0"/>
    <x v="1"/>
    <n v="0.23749999999999999"/>
  </r>
  <r>
    <n v="6955"/>
    <s v="Erin Tran"/>
    <s v="mfox@example.com"/>
    <n v="60"/>
    <s v="Male"/>
    <x v="31"/>
    <d v="2021-11-12T00:00:00"/>
    <x v="4"/>
    <s v="Account access"/>
    <s v="I'm having an issue with the {product_purchased}. Please assist._x000a__x000a_If you have any issues please contact me. I've followed online tutorials and community forums to troubleshoot the issue, but no luck so far."/>
    <x v="0"/>
    <m/>
    <x v="2"/>
    <s v="Chat"/>
    <d v="2023-06-01T17:33:23"/>
    <m/>
    <x v="0"/>
    <x v="0"/>
    <x v="3"/>
    <x v="1"/>
    <x v="0"/>
    <x v="0"/>
    <n v="0.9375"/>
  </r>
  <r>
    <n v="6956"/>
    <s v="Traci Dominguez"/>
    <s v="laura13@example.com"/>
    <n v="36"/>
    <s v="Female"/>
    <x v="12"/>
    <d v="2021-08-07T00:00:00"/>
    <x v="4"/>
    <s v="Payment issue"/>
    <s v="I'm having an issue with the {product_purchased}. Please assist. :3)_x000a__x000a_http://tmsne.ws/B7hP8U I've recently updated the firmware of my {product_purchased}, and the issue started happening afterward. Could it be related to the update?"/>
    <x v="0"/>
    <m/>
    <x v="2"/>
    <s v="Chat"/>
    <d v="2023-06-01T08:53:24"/>
    <m/>
    <x v="0"/>
    <x v="0"/>
    <x v="5"/>
    <x v="1"/>
    <x v="0"/>
    <x v="0"/>
    <n v="0.89375000000000004"/>
  </r>
  <r>
    <n v="6957"/>
    <s v="Christopher Daniels"/>
    <s v="breannamercado@example.org"/>
    <n v="61"/>
    <s v="Male"/>
    <x v="23"/>
    <d v="2020-12-18T00:00:00"/>
    <x v="3"/>
    <s v="Product setup"/>
    <s v="I'm having an issue with the {product_purchased}. Please assist. The issue I'm facing is intermittent. Sometimes it works fine, but other times it acts up unexpectedly."/>
    <x v="1"/>
    <s v="Know range imagine lay."/>
    <x v="1"/>
    <s v="Chat"/>
    <d v="2023-06-01T05:57:24"/>
    <d v="2023-06-01T07:02:24"/>
    <x v="1"/>
    <x v="9"/>
    <x v="10"/>
    <x v="1"/>
    <x v="1"/>
    <x v="1"/>
    <n v="0.25624999999999998"/>
  </r>
  <r>
    <n v="6958"/>
    <s v="Vanessa Cox"/>
    <s v="kristinescott@example.org"/>
    <n v="62"/>
    <s v="Male"/>
    <x v="17"/>
    <d v="2021-08-16T00:00:00"/>
    <x v="3"/>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0"/>
    <m/>
    <x v="1"/>
    <s v="Phone"/>
    <d v="2023-06-01T10:17:26"/>
    <m/>
    <x v="0"/>
    <x v="10"/>
    <x v="5"/>
    <x v="1"/>
    <x v="0"/>
    <x v="0"/>
    <n v="0.16875000000000001"/>
  </r>
  <r>
    <n v="6959"/>
    <s v="Denise Bennett"/>
    <s v="dylan31@example.net"/>
    <n v="53"/>
    <s v="Female"/>
    <x v="1"/>
    <d v="2021-02-09T00:00:00"/>
    <x v="4"/>
    <s v="Cancellation request"/>
    <s v="I'm having an issue with the {product_purchased}. Please assist. I've recently updated the firmware of my {product_purchased}, and the issue started happening afterward. Could it be related to the update?"/>
    <x v="1"/>
    <s v="Collection music thought star forget road."/>
    <x v="2"/>
    <s v="Email"/>
    <d v="2023-06-01T06:54:26"/>
    <d v="2023-06-01T00:51:26"/>
    <x v="1"/>
    <x v="0"/>
    <x v="4"/>
    <x v="1"/>
    <x v="1"/>
    <x v="1"/>
    <n v="0.9375"/>
  </r>
  <r>
    <n v="6960"/>
    <s v="Tammy Williams"/>
    <s v="patrickcox@example.net"/>
    <n v="30"/>
    <s v="Female"/>
    <x v="30"/>
    <d v="2021-09-23T00:00:00"/>
    <x v="2"/>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x v="0"/>
    <m/>
    <x v="0"/>
    <s v="Chat"/>
    <d v="2023-06-01T11:24:28"/>
    <m/>
    <x v="0"/>
    <x v="8"/>
    <x v="9"/>
    <x v="0"/>
    <x v="0"/>
    <x v="0"/>
    <n v="0.21249999999999999"/>
  </r>
  <r>
    <n v="6961"/>
    <s v="Brian Nguyen"/>
    <s v="vadams@example.com"/>
    <n v="58"/>
    <s v="Female"/>
    <x v="3"/>
    <d v="2021-09-07T00:00:00"/>
    <x v="3"/>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x v="0"/>
    <m/>
    <x v="1"/>
    <s v="Chat"/>
    <d v="2023-06-01T14:00:29"/>
    <m/>
    <x v="0"/>
    <x v="6"/>
    <x v="9"/>
    <x v="1"/>
    <x v="0"/>
    <x v="0"/>
    <n v="0.4"/>
  </r>
  <r>
    <n v="6962"/>
    <s v="Gregory Robinson"/>
    <s v="brownmichael@example.org"/>
    <n v="65"/>
    <s v="Male"/>
    <x v="23"/>
    <d v="2021-11-15T00:00:00"/>
    <x v="1"/>
    <s v="Software bug"/>
    <s v="I'm having an issue with the {product_purchased}. Please assist. I'm using the original charger that came with my {product_purchased}, but it's not charging properly."/>
    <x v="1"/>
    <s v="Theory degree action also dinner."/>
    <x v="2"/>
    <s v="Phone"/>
    <d v="2023-06-01T19:02:29"/>
    <d v="2023-06-01T17:48:29"/>
    <x v="1"/>
    <x v="6"/>
    <x v="3"/>
    <x v="1"/>
    <x v="1"/>
    <x v="1"/>
    <n v="0.51875000000000004"/>
  </r>
  <r>
    <n v="6963"/>
    <s v="David Castillo"/>
    <s v="erik82@example.org"/>
    <n v="29"/>
    <s v="Male"/>
    <x v="38"/>
    <d v="2020-01-25T00:00:00"/>
    <x v="0"/>
    <s v="Peripheral compatibility"/>
    <s v="I'm having an issue with the {product_purchased}. Please assist. I've already contacted customer support multiple times, but the issue remains unresolved."/>
    <x v="0"/>
    <m/>
    <x v="3"/>
    <s v="Email"/>
    <d v="2023-06-01T02:32:29"/>
    <m/>
    <x v="0"/>
    <x v="1"/>
    <x v="6"/>
    <x v="1"/>
    <x v="0"/>
    <x v="0"/>
    <n v="0.79374999999999996"/>
  </r>
  <r>
    <n v="6964"/>
    <s v="Robert Barnes"/>
    <s v="qjones@example.org"/>
    <n v="26"/>
    <s v="Male"/>
    <x v="26"/>
    <d v="2021-11-13T00:00:00"/>
    <x v="4"/>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x v="2"/>
    <m/>
    <x v="3"/>
    <s v="Social media"/>
    <m/>
    <m/>
    <x v="0"/>
    <x v="0"/>
    <x v="3"/>
    <x v="1"/>
    <x v="0"/>
    <x v="1"/>
    <n v="0.9375"/>
  </r>
  <r>
    <n v="6965"/>
    <s v="Jessica Kim"/>
    <s v="wlambert@example.net"/>
    <n v="60"/>
    <s v="Male"/>
    <x v="12"/>
    <d v="2021-08-10T00:00:00"/>
    <x v="3"/>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x v="1"/>
    <s v="World fire him language what president it floor."/>
    <x v="3"/>
    <s v="Social media"/>
    <d v="2023-06-01T04:20:33"/>
    <d v="2023-06-01T14:41:33"/>
    <x v="1"/>
    <x v="5"/>
    <x v="5"/>
    <x v="1"/>
    <x v="1"/>
    <x v="1"/>
    <n v="0.21875"/>
  </r>
  <r>
    <n v="6966"/>
    <s v="Cassandra Stephens"/>
    <s v="johnthompson@example.com"/>
    <n v="54"/>
    <s v="Female"/>
    <x v="24"/>
    <d v="2021-08-14T00:00:00"/>
    <x v="0"/>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x v="2"/>
    <m/>
    <x v="1"/>
    <s v="Email"/>
    <m/>
    <m/>
    <x v="0"/>
    <x v="1"/>
    <x v="5"/>
    <x v="1"/>
    <x v="0"/>
    <x v="1"/>
    <n v="0.625"/>
  </r>
  <r>
    <n v="6967"/>
    <s v="Mr. Christian Henson Jr."/>
    <s v="ericperry@example.com"/>
    <n v="45"/>
    <s v="Male"/>
    <x v="24"/>
    <d v="2020-01-08T00:00:00"/>
    <x v="4"/>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x v="1"/>
    <s v="Form chair life wear."/>
    <x v="3"/>
    <s v="Phone"/>
    <d v="2023-06-01T08:37:36"/>
    <d v="2023-06-01T21:10:36"/>
    <x v="5"/>
    <x v="2"/>
    <x v="6"/>
    <x v="1"/>
    <x v="1"/>
    <x v="1"/>
    <n v="0.73124999999999996"/>
  </r>
  <r>
    <n v="6968"/>
    <s v="Mrs. Leah Harris"/>
    <s v="fward@example.net"/>
    <n v="44"/>
    <s v="Male"/>
    <x v="10"/>
    <d v="2020-08-23T00:00:00"/>
    <x v="4"/>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x v="1"/>
    <s v="By cut wife color."/>
    <x v="0"/>
    <s v="Social media"/>
    <d v="2023-06-01T17:25:38"/>
    <d v="2023-06-01T19:53:38"/>
    <x v="5"/>
    <x v="8"/>
    <x v="5"/>
    <x v="1"/>
    <x v="1"/>
    <x v="1"/>
    <n v="0.25624999999999998"/>
  </r>
  <r>
    <n v="6969"/>
    <s v="Sharon Butler"/>
    <s v="tmoreno@example.net"/>
    <n v="66"/>
    <s v="Other"/>
    <x v="18"/>
    <d v="2020-06-22T00:00:00"/>
    <x v="0"/>
    <s v="Refund request"/>
    <s v="I'm having an issue with the {product_purchased}. Please assist. I've followed the troubleshooting steps mentioned in the user manual, but the issue persists."/>
    <x v="0"/>
    <m/>
    <x v="1"/>
    <s v="Chat"/>
    <d v="2023-06-01T15:53:38"/>
    <m/>
    <x v="0"/>
    <x v="0"/>
    <x v="8"/>
    <x v="1"/>
    <x v="0"/>
    <x v="0"/>
    <n v="0.84375"/>
  </r>
  <r>
    <n v="6970"/>
    <s v="Carolyn Flores"/>
    <s v="chanjerome@example.net"/>
    <n v="48"/>
    <s v="Female"/>
    <x v="37"/>
    <d v="2020-09-28T00:00:00"/>
    <x v="2"/>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x v="0"/>
    <m/>
    <x v="1"/>
    <s v="Email"/>
    <d v="2023-06-01T12:04:40"/>
    <m/>
    <x v="0"/>
    <x v="1"/>
    <x v="9"/>
    <x v="1"/>
    <x v="0"/>
    <x v="0"/>
    <n v="0.73124999999999996"/>
  </r>
  <r>
    <n v="6971"/>
    <s v="Timothy Benson"/>
    <s v="carlabarry@example.org"/>
    <n v="18"/>
    <s v="Male"/>
    <x v="22"/>
    <d v="2020-12-30T00:00:00"/>
    <x v="2"/>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x v="0"/>
    <m/>
    <x v="3"/>
    <s v="Phone"/>
    <d v="2023-06-01T06:09:41"/>
    <m/>
    <x v="0"/>
    <x v="2"/>
    <x v="10"/>
    <x v="1"/>
    <x v="0"/>
    <x v="0"/>
    <n v="0.59375"/>
  </r>
  <r>
    <n v="6972"/>
    <s v="Sophia Morgan"/>
    <s v="stevensonnatalie@example.org"/>
    <n v="53"/>
    <s v="Other"/>
    <x v="37"/>
    <d v="2020-01-20T00:00:00"/>
    <x v="2"/>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x v="0"/>
    <m/>
    <x v="0"/>
    <s v="Email"/>
    <d v="2023-06-01T22:04:42"/>
    <m/>
    <x v="0"/>
    <x v="6"/>
    <x v="6"/>
    <x v="0"/>
    <x v="0"/>
    <x v="0"/>
    <n v="0.35"/>
  </r>
  <r>
    <n v="6973"/>
    <s v="Matthew Wong"/>
    <s v="lucasstone@example.com"/>
    <n v="57"/>
    <s v="Female"/>
    <x v="15"/>
    <d v="2021-03-18T00:00:00"/>
    <x v="0"/>
    <s v="Data loss"/>
    <s v="I'm having an issue with the {product_purchased}. Please assist. â€” â€” â€”_x000a__x000a_SUBJECT: #2624: the #1248.1248.943_d3b00d36705027 I've recently updated the firmware of my {product_purchased}, and the issue started happening afterward. Could it be related to the update?"/>
    <x v="0"/>
    <m/>
    <x v="2"/>
    <s v="Phone"/>
    <d v="2023-06-01T10:06:44"/>
    <m/>
    <x v="0"/>
    <x v="6"/>
    <x v="0"/>
    <x v="1"/>
    <x v="0"/>
    <x v="0"/>
    <n v="0.47499999999999998"/>
  </r>
  <r>
    <n v="6974"/>
    <s v="Dorothy Williams"/>
    <s v="petersenlinda@example.org"/>
    <n v="69"/>
    <s v="Other"/>
    <x v="33"/>
    <d v="2020-09-03T00:00:00"/>
    <x v="4"/>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x v="2"/>
    <m/>
    <x v="0"/>
    <s v="Email"/>
    <m/>
    <m/>
    <x v="0"/>
    <x v="10"/>
    <x v="9"/>
    <x v="0"/>
    <x v="0"/>
    <x v="1"/>
    <n v="0.22500000000000001"/>
  </r>
  <r>
    <n v="6975"/>
    <s v="Brenda Martin"/>
    <s v="qcohen@example.net"/>
    <n v="34"/>
    <s v="Male"/>
    <x v="41"/>
    <d v="2020-09-27T00:00:00"/>
    <x v="2"/>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x v="1"/>
    <s v="Eat page use."/>
    <x v="2"/>
    <s v="Social media"/>
    <d v="2023-06-02T00:15:47"/>
    <d v="2023-06-01T19:27:47"/>
    <x v="3"/>
    <x v="2"/>
    <x v="9"/>
    <x v="1"/>
    <x v="1"/>
    <x v="1"/>
    <n v="0.61250000000000004"/>
  </r>
  <r>
    <n v="6976"/>
    <s v="Kenneth Wise"/>
    <s v="hmacdonald@example.net"/>
    <n v="34"/>
    <s v="Male"/>
    <x v="40"/>
    <d v="2020-09-15T00:00:00"/>
    <x v="4"/>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x v="1"/>
    <s v="Green claim describe behavior entire study."/>
    <x v="1"/>
    <s v="Email"/>
    <d v="2023-06-01T01:16:47"/>
    <d v="2023-06-01T16:59:47"/>
    <x v="3"/>
    <x v="0"/>
    <x v="9"/>
    <x v="1"/>
    <x v="1"/>
    <x v="1"/>
    <n v="0.8"/>
  </r>
  <r>
    <n v="6977"/>
    <s v="Rachael Carpenter"/>
    <s v="vjohnson@example.net"/>
    <n v="34"/>
    <s v="Male"/>
    <x v="23"/>
    <d v="2021-10-20T00:00:00"/>
    <x v="3"/>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x v="1"/>
    <s v="Magazine add result cost support happen itself."/>
    <x v="3"/>
    <s v="Social media"/>
    <d v="2023-06-01T08:38:49"/>
    <d v="2023-06-01T06:19:49"/>
    <x v="4"/>
    <x v="4"/>
    <x v="7"/>
    <x v="1"/>
    <x v="1"/>
    <x v="1"/>
    <n v="0.48125000000000001"/>
  </r>
  <r>
    <n v="6978"/>
    <s v="Nathan Sheppard"/>
    <s v="johnsoncatherine@example.com"/>
    <n v="42"/>
    <s v="Female"/>
    <x v="25"/>
    <d v="2020-12-15T00:00:00"/>
    <x v="4"/>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x v="0"/>
    <m/>
    <x v="1"/>
    <s v="Chat"/>
    <d v="2023-06-01T05:06:50"/>
    <m/>
    <x v="0"/>
    <x v="4"/>
    <x v="10"/>
    <x v="1"/>
    <x v="0"/>
    <x v="0"/>
    <n v="0.41875000000000001"/>
  </r>
  <r>
    <n v="6979"/>
    <s v="Wesley Henry"/>
    <s v="lynncooper@example.org"/>
    <n v="40"/>
    <s v="Other"/>
    <x v="25"/>
    <d v="2020-01-17T00:00:00"/>
    <x v="0"/>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x v="2"/>
    <m/>
    <x v="3"/>
    <s v="Chat"/>
    <m/>
    <m/>
    <x v="0"/>
    <x v="0"/>
    <x v="6"/>
    <x v="1"/>
    <x v="0"/>
    <x v="1"/>
    <n v="0.8"/>
  </r>
  <r>
    <n v="6980"/>
    <s v="Christian Snow"/>
    <s v="brucewhite@example.com"/>
    <n v="27"/>
    <s v="Female"/>
    <x v="27"/>
    <d v="2021-10-02T00:00:00"/>
    <x v="0"/>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x v="0"/>
    <m/>
    <x v="1"/>
    <s v="Social media"/>
    <d v="2023-06-01T07:43:53"/>
    <m/>
    <x v="0"/>
    <x v="1"/>
    <x v="7"/>
    <x v="1"/>
    <x v="0"/>
    <x v="0"/>
    <n v="0.79374999999999996"/>
  </r>
  <r>
    <n v="6981"/>
    <s v="Jonathan King"/>
    <s v="jennifer23@example.org"/>
    <n v="46"/>
    <s v="Male"/>
    <x v="33"/>
    <d v="2021-11-16T00:00:00"/>
    <x v="0"/>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x v="2"/>
    <m/>
    <x v="2"/>
    <s v="Social media"/>
    <m/>
    <m/>
    <x v="0"/>
    <x v="0"/>
    <x v="3"/>
    <x v="0"/>
    <x v="0"/>
    <x v="1"/>
    <n v="0.9375"/>
  </r>
  <r>
    <n v="6982"/>
    <s v="Justin Melton"/>
    <s v="alexandraholmes@example.net"/>
    <n v="22"/>
    <s v="Male"/>
    <x v="8"/>
    <d v="2020-11-24T00:00:00"/>
    <x v="3"/>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x v="0"/>
    <m/>
    <x v="1"/>
    <s v="Social media"/>
    <d v="2023-06-01T17:27:56"/>
    <m/>
    <x v="0"/>
    <x v="2"/>
    <x v="3"/>
    <x v="1"/>
    <x v="0"/>
    <x v="0"/>
    <n v="0.6"/>
  </r>
  <r>
    <n v="6983"/>
    <s v="Kimberly Johnson"/>
    <s v="martinezmegan@example.org"/>
    <n v="67"/>
    <s v="Other"/>
    <x v="30"/>
    <d v="2021-12-05T00:00:00"/>
    <x v="0"/>
    <s v="Refund request"/>
    <s v="I'm having an issue with the {product_purchased}. Please assist. If you don't see it, try deleting the item with '-b -b' and '-a -a'. [2]_x000a__x000a_This can be I'm not sure if this issue is specific to my device or if others have reported similar problems."/>
    <x v="1"/>
    <s v="Soon full like range reveal series nearly."/>
    <x v="1"/>
    <s v="Social media"/>
    <d v="2023-06-01T01:02:57"/>
    <d v="2023-06-01T05:53:57"/>
    <x v="1"/>
    <x v="3"/>
    <x v="10"/>
    <x v="1"/>
    <x v="1"/>
    <x v="1"/>
    <n v="0.21249999999999999"/>
  </r>
  <r>
    <n v="6984"/>
    <s v="Joshua Johnson"/>
    <s v="xclark@example.com"/>
    <n v="43"/>
    <s v="Female"/>
    <x v="38"/>
    <d v="2021-09-12T00:00:00"/>
    <x v="2"/>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x v="1"/>
    <s v="Central recent step daughter arrive."/>
    <x v="0"/>
    <s v="Social media"/>
    <d v="2023-06-01T11:07:58"/>
    <d v="2023-06-01T01:01:58"/>
    <x v="1"/>
    <x v="4"/>
    <x v="9"/>
    <x v="1"/>
    <x v="1"/>
    <x v="1"/>
    <n v="0.46875"/>
  </r>
  <r>
    <n v="6985"/>
    <s v="David Walters"/>
    <s v="asmith@example.com"/>
    <n v="18"/>
    <s v="Female"/>
    <x v="40"/>
    <d v="2020-07-25T00:00:00"/>
    <x v="1"/>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x v="1"/>
    <s v="Continue her side bag for in."/>
    <x v="2"/>
    <s v="Phone"/>
    <d v="2023-06-01T05:25:59"/>
    <d v="2023-06-01T10:09:59"/>
    <x v="2"/>
    <x v="0"/>
    <x v="2"/>
    <x v="1"/>
    <x v="1"/>
    <x v="1"/>
    <n v="1.0687500000000001"/>
  </r>
  <r>
    <n v="6986"/>
    <s v="Brian Pitts"/>
    <s v="laurennewman@example.net"/>
    <n v="56"/>
    <s v="Male"/>
    <x v="30"/>
    <d v="2020-01-22T00:00:00"/>
    <x v="3"/>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x v="2"/>
    <m/>
    <x v="2"/>
    <s v="Email"/>
    <m/>
    <m/>
    <x v="0"/>
    <x v="4"/>
    <x v="6"/>
    <x v="0"/>
    <x v="0"/>
    <x v="1"/>
    <n v="0.51875000000000004"/>
  </r>
  <r>
    <n v="6987"/>
    <s v="Heather Fleming"/>
    <s v="campbellpaul@example.net"/>
    <n v="31"/>
    <s v="Male"/>
    <x v="30"/>
    <d v="2020-10-13T00:00:00"/>
    <x v="1"/>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x v="2"/>
    <m/>
    <x v="3"/>
    <s v="Social media"/>
    <m/>
    <m/>
    <x v="0"/>
    <x v="4"/>
    <x v="7"/>
    <x v="1"/>
    <x v="0"/>
    <x v="1"/>
    <n v="0.48125000000000001"/>
  </r>
  <r>
    <n v="6988"/>
    <s v="Lisa Rodriguez"/>
    <s v="lgregory@example.org"/>
    <n v="33"/>
    <s v="Female"/>
    <x v="41"/>
    <d v="2020-08-01T00:00:00"/>
    <x v="1"/>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x v="0"/>
    <m/>
    <x v="2"/>
    <s v="Email"/>
    <d v="2023-06-01T02:59:02"/>
    <m/>
    <x v="0"/>
    <x v="8"/>
    <x v="5"/>
    <x v="1"/>
    <x v="0"/>
    <x v="0"/>
    <n v="0.25624999999999998"/>
  </r>
  <r>
    <n v="6989"/>
    <s v="Lauren Franklin"/>
    <s v="vaguilar@example.org"/>
    <n v="60"/>
    <s v="Male"/>
    <x v="18"/>
    <d v="2020-06-22T00:00:00"/>
    <x v="4"/>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x v="2"/>
    <m/>
    <x v="2"/>
    <s v="Phone"/>
    <m/>
    <m/>
    <x v="0"/>
    <x v="1"/>
    <x v="8"/>
    <x v="0"/>
    <x v="0"/>
    <x v="1"/>
    <n v="0.64375000000000004"/>
  </r>
  <r>
    <n v="6990"/>
    <s v="Alicia Medina"/>
    <s v="huffbrenda@example.com"/>
    <n v="37"/>
    <s v="Male"/>
    <x v="13"/>
    <d v="2020-09-18T00:00:00"/>
    <x v="2"/>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x v="0"/>
    <m/>
    <x v="1"/>
    <s v="Email"/>
    <d v="2023-06-01T23:32:06"/>
    <m/>
    <x v="0"/>
    <x v="0"/>
    <x v="9"/>
    <x v="1"/>
    <x v="0"/>
    <x v="0"/>
    <n v="0.8"/>
  </r>
  <r>
    <n v="6991"/>
    <s v="Ricky Herrera"/>
    <s v="ubooth@example.org"/>
    <n v="66"/>
    <s v="Male"/>
    <x v="11"/>
    <d v="2020-10-13T00:00:00"/>
    <x v="3"/>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x v="2"/>
    <m/>
    <x v="2"/>
    <s v="Social media"/>
    <m/>
    <m/>
    <x v="0"/>
    <x v="8"/>
    <x v="7"/>
    <x v="0"/>
    <x v="0"/>
    <x v="1"/>
    <n v="0.20624999999999999"/>
  </r>
  <r>
    <n v="6992"/>
    <s v="Christy Phillips"/>
    <s v="melvintaylor@example.net"/>
    <n v="61"/>
    <s v="Female"/>
    <x v="19"/>
    <d v="2020-06-23T00:00:00"/>
    <x v="0"/>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x v="0"/>
    <m/>
    <x v="0"/>
    <s v="Phone"/>
    <d v="2023-06-01T12:08:09"/>
    <m/>
    <x v="0"/>
    <x v="4"/>
    <x v="8"/>
    <x v="0"/>
    <x v="0"/>
    <x v="0"/>
    <n v="0.36249999999999999"/>
  </r>
  <r>
    <n v="6993"/>
    <s v="Kelly May"/>
    <s v="pamela67@example.com"/>
    <n v="44"/>
    <s v="Male"/>
    <x v="13"/>
    <d v="2020-06-16T00:00:00"/>
    <x v="1"/>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x v="1"/>
    <s v="Her decade discover scientist effort."/>
    <x v="2"/>
    <s v="Chat"/>
    <d v="2023-06-01T01:33:11"/>
    <d v="2023-06-01T21:16:11"/>
    <x v="4"/>
    <x v="8"/>
    <x v="8"/>
    <x v="1"/>
    <x v="1"/>
    <x v="1"/>
    <n v="0.19375000000000001"/>
  </r>
  <r>
    <n v="6994"/>
    <s v="Cody Wilson"/>
    <s v="mollymitchell@example.net"/>
    <n v="41"/>
    <s v="Other"/>
    <x v="17"/>
    <d v="2020-05-26T00:00:00"/>
    <x v="1"/>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x v="2"/>
    <m/>
    <x v="0"/>
    <s v="Chat"/>
    <m/>
    <m/>
    <x v="0"/>
    <x v="2"/>
    <x v="1"/>
    <x v="0"/>
    <x v="0"/>
    <x v="1"/>
    <n v="0.72499999999999998"/>
  </r>
  <r>
    <n v="6995"/>
    <s v="Christian Smith"/>
    <s v="sprice@example.org"/>
    <n v="70"/>
    <s v="Male"/>
    <x v="26"/>
    <d v="2021-09-10T00:00:00"/>
    <x v="0"/>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x v="1"/>
    <s v="Bed off expect agency."/>
    <x v="1"/>
    <s v="Email"/>
    <d v="2023-06-01T03:31:14"/>
    <d v="2023-06-02T00:25:14"/>
    <x v="3"/>
    <x v="1"/>
    <x v="9"/>
    <x v="1"/>
    <x v="1"/>
    <x v="1"/>
    <n v="0.73124999999999996"/>
  </r>
  <r>
    <n v="6996"/>
    <s v="Jessica Brown"/>
    <s v="nicholaslambert@example.org"/>
    <n v="44"/>
    <s v="Other"/>
    <x v="12"/>
    <d v="2021-12-05T00:00:00"/>
    <x v="2"/>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x v="1"/>
    <s v="Significant news reach sing account live morning."/>
    <x v="0"/>
    <s v="Phone"/>
    <d v="2023-06-01T19:26:16"/>
    <d v="2023-06-01T11:37:16"/>
    <x v="5"/>
    <x v="6"/>
    <x v="10"/>
    <x v="1"/>
    <x v="1"/>
    <x v="1"/>
    <n v="0.46875"/>
  </r>
  <r>
    <n v="6997"/>
    <s v="Jocelyn Morrison"/>
    <s v="davisdeborah@example.net"/>
    <n v="38"/>
    <s v="Female"/>
    <x v="41"/>
    <d v="2021-06-22T00:00:00"/>
    <x v="1"/>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x v="2"/>
    <m/>
    <x v="2"/>
    <s v="Phone"/>
    <m/>
    <m/>
    <x v="0"/>
    <x v="5"/>
    <x v="8"/>
    <x v="0"/>
    <x v="0"/>
    <x v="1"/>
    <n v="0.27500000000000002"/>
  </r>
  <r>
    <n v="6998"/>
    <s v="Angela Miller"/>
    <s v="jacksonedward@example.com"/>
    <n v="44"/>
    <s v="Male"/>
    <x v="11"/>
    <d v="2020-11-02T00:00:00"/>
    <x v="1"/>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x v="1"/>
    <s v="Address next agreement over student town."/>
    <x v="0"/>
    <s v="Phone"/>
    <d v="2023-06-01T03:15:19"/>
    <d v="2023-06-01T08:48:19"/>
    <x v="4"/>
    <x v="0"/>
    <x v="3"/>
    <x v="1"/>
    <x v="1"/>
    <x v="1"/>
    <n v="0.9375"/>
  </r>
  <r>
    <n v="6999"/>
    <s v="Kathryn Smith"/>
    <s v="dylanfoster@example.org"/>
    <n v="36"/>
    <s v="Male"/>
    <x v="23"/>
    <d v="2021-12-13T00:00:00"/>
    <x v="2"/>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x v="2"/>
    <m/>
    <x v="3"/>
    <s v="Email"/>
    <m/>
    <m/>
    <x v="0"/>
    <x v="1"/>
    <x v="10"/>
    <x v="1"/>
    <x v="0"/>
    <x v="1"/>
    <n v="0.66249999999999998"/>
  </r>
  <r>
    <n v="7000"/>
    <s v="John Walker"/>
    <s v="fhayes@example.net"/>
    <n v="65"/>
    <s v="Other"/>
    <x v="33"/>
    <d v="2020-11-21T00:00:00"/>
    <x v="1"/>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x v="1"/>
    <s v="Him run far because knowledge interest member."/>
    <x v="0"/>
    <s v="Chat"/>
    <d v="2023-06-01T06:56:21"/>
    <d v="2023-06-01T07:28:21"/>
    <x v="4"/>
    <x v="4"/>
    <x v="3"/>
    <x v="1"/>
    <x v="1"/>
    <x v="1"/>
    <n v="0.41875000000000001"/>
  </r>
  <r>
    <n v="7001"/>
    <s v="Anthony Webb"/>
    <s v="kmcclure@example.net"/>
    <n v="31"/>
    <s v="Male"/>
    <x v="10"/>
    <d v="2021-06-07T00:00:00"/>
    <x v="4"/>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x v="1"/>
    <s v="Despite nation present left year least half write."/>
    <x v="1"/>
    <s v="Phone"/>
    <d v="2023-06-01T00:34:22"/>
    <d v="2023-06-01T10:18:22"/>
    <x v="1"/>
    <x v="1"/>
    <x v="8"/>
    <x v="1"/>
    <x v="1"/>
    <x v="1"/>
    <n v="0.64375000000000004"/>
  </r>
  <r>
    <n v="7002"/>
    <s v="Debbie West"/>
    <s v="kellercandice@example.net"/>
    <n v="69"/>
    <s v="Male"/>
    <x v="18"/>
    <d v="2020-08-28T00:00:00"/>
    <x v="4"/>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x v="1"/>
    <s v="Simple sound test."/>
    <x v="1"/>
    <s v="Email"/>
    <d v="2023-06-01T19:24:23"/>
    <d v="2023-06-01T23:47:23"/>
    <x v="5"/>
    <x v="2"/>
    <x v="5"/>
    <x v="1"/>
    <x v="1"/>
    <x v="1"/>
    <n v="0.64375000000000004"/>
  </r>
  <r>
    <n v="7003"/>
    <s v="Brenda Beard"/>
    <s v="lisasalinas@example.com"/>
    <n v="31"/>
    <s v="Other"/>
    <x v="8"/>
    <d v="2020-09-06T00:00:00"/>
    <x v="2"/>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x v="1"/>
    <s v="Turn will artist our."/>
    <x v="3"/>
    <s v="Phone"/>
    <d v="2023-06-01T19:14:24"/>
    <d v="2023-06-01T14:43:24"/>
    <x v="1"/>
    <x v="0"/>
    <x v="9"/>
    <x v="1"/>
    <x v="1"/>
    <x v="1"/>
    <n v="0.8"/>
  </r>
  <r>
    <n v="7004"/>
    <s v="Ronald Miller"/>
    <s v="gwashington@example.com"/>
    <n v="69"/>
    <s v="Other"/>
    <x v="16"/>
    <d v="2021-12-24T00:00:00"/>
    <x v="0"/>
    <s v="Cancellation request"/>
    <s v="I'm having an issue with the {product_purchased}. Please assist. I'm unable to find the option to perform the desired action in the {product_purchased}. Could you please guide me through the steps?"/>
    <x v="0"/>
    <m/>
    <x v="0"/>
    <s v="Chat"/>
    <d v="2023-06-01T11:37:25"/>
    <m/>
    <x v="4"/>
    <x v="9"/>
    <x v="10"/>
    <x v="0"/>
    <x v="0"/>
    <x v="0"/>
    <n v="0.25624999999999998"/>
  </r>
  <r>
    <n v="7005"/>
    <s v="Tiffany Schmidt"/>
    <s v="ojenkins@example.com"/>
    <n v="65"/>
    <s v="Male"/>
    <x v="30"/>
    <d v="2020-09-29T00:00:00"/>
    <x v="0"/>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x v="1"/>
    <s v="Gun real lay not know address Mrs great."/>
    <x v="2"/>
    <s v="Social media"/>
    <d v="2023-06-01T19:01:26"/>
    <d v="2023-06-01T10:28:26"/>
    <x v="1"/>
    <x v="1"/>
    <x v="9"/>
    <x v="1"/>
    <x v="1"/>
    <x v="1"/>
    <n v="0.73124999999999996"/>
  </r>
  <r>
    <n v="7006"/>
    <s v="Jason Fernandez"/>
    <s v="martinyang@example.org"/>
    <n v="41"/>
    <s v="Other"/>
    <x v="21"/>
    <d v="2021-12-24T00:00:00"/>
    <x v="3"/>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x v="1"/>
    <s v="Safe future someone very teacher future rock better."/>
    <x v="1"/>
    <s v="Email"/>
    <d v="2023-06-01T04:20:28"/>
    <d v="2023-06-01T11:36:28"/>
    <x v="2"/>
    <x v="0"/>
    <x v="10"/>
    <x v="1"/>
    <x v="1"/>
    <x v="1"/>
    <n v="0.78125"/>
  </r>
  <r>
    <n v="7007"/>
    <s v="Phyllis Gomez"/>
    <s v="kelly61@example.com"/>
    <n v="43"/>
    <s v="Other"/>
    <x v="6"/>
    <d v="2021-10-05T00:00:00"/>
    <x v="3"/>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x v="0"/>
    <m/>
    <x v="2"/>
    <s v="Chat"/>
    <d v="2023-06-01T17:25:29"/>
    <m/>
    <x v="0"/>
    <x v="6"/>
    <x v="7"/>
    <x v="1"/>
    <x v="0"/>
    <x v="0"/>
    <n v="0.48749999999999999"/>
  </r>
  <r>
    <n v="7008"/>
    <s v="Robert Brewer"/>
    <s v="zachary61@example.net"/>
    <n v="26"/>
    <s v="Other"/>
    <x v="36"/>
    <d v="2020-09-22T00:00:00"/>
    <x v="4"/>
    <s v="Data loss"/>
    <s v="I've noticed a software bug in the {product_purchased} app. It's causing data loss and unexpected errors. How can I resolve this issue?_x000a__x000a_Click here. I've already contacted customer support multiple times, but the issue remains unresolved."/>
    <x v="2"/>
    <m/>
    <x v="0"/>
    <s v="Phone"/>
    <m/>
    <m/>
    <x v="0"/>
    <x v="2"/>
    <x v="9"/>
    <x v="0"/>
    <x v="0"/>
    <x v="1"/>
    <n v="0.61250000000000004"/>
  </r>
  <r>
    <n v="7009"/>
    <s v="Jessica Lara"/>
    <s v="ylyons@example.com"/>
    <n v="20"/>
    <s v="Female"/>
    <x v="28"/>
    <d v="2021-01-10T00:00:00"/>
    <x v="1"/>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x v="1"/>
    <s v="Pressure while six art miss yes require."/>
    <x v="3"/>
    <s v="Social media"/>
    <d v="2023-06-01T05:14:31"/>
    <d v="2023-06-01T03:29:31"/>
    <x v="4"/>
    <x v="4"/>
    <x v="6"/>
    <x v="1"/>
    <x v="1"/>
    <x v="1"/>
    <n v="0.51875000000000004"/>
  </r>
  <r>
    <n v="7010"/>
    <s v="Darin Reed"/>
    <s v="crystal08@example.org"/>
    <n v="44"/>
    <s v="Female"/>
    <x v="10"/>
    <d v="2020-08-09T00:00:00"/>
    <x v="1"/>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x v="2"/>
    <m/>
    <x v="3"/>
    <s v="Email"/>
    <m/>
    <m/>
    <x v="0"/>
    <x v="8"/>
    <x v="5"/>
    <x v="1"/>
    <x v="0"/>
    <x v="1"/>
    <n v="0.25624999999999998"/>
  </r>
  <r>
    <n v="7011"/>
    <s v="Ms. Tiffany Jackson DDS"/>
    <s v="christopherdiaz@example.com"/>
    <n v="54"/>
    <s v="Other"/>
    <x v="14"/>
    <d v="2020-05-05T00:00:00"/>
    <x v="3"/>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x v="0"/>
    <m/>
    <x v="2"/>
    <s v="Social media"/>
    <d v="2023-06-01T19:21:34"/>
    <m/>
    <x v="0"/>
    <x v="2"/>
    <x v="1"/>
    <x v="1"/>
    <x v="0"/>
    <x v="0"/>
    <n v="0.72499999999999998"/>
  </r>
  <r>
    <n v="7012"/>
    <s v="April Hamilton"/>
    <s v="ahubbard@example.net"/>
    <n v="55"/>
    <s v="Other"/>
    <x v="27"/>
    <d v="2021-09-07T00:00:00"/>
    <x v="3"/>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x v="2"/>
    <m/>
    <x v="2"/>
    <s v="Social media"/>
    <m/>
    <m/>
    <x v="0"/>
    <x v="1"/>
    <x v="9"/>
    <x v="0"/>
    <x v="0"/>
    <x v="1"/>
    <n v="0.73124999999999996"/>
  </r>
  <r>
    <n v="7013"/>
    <s v="Elizabeth Combs"/>
    <s v="cgarcia@example.com"/>
    <n v="58"/>
    <s v="Female"/>
    <x v="41"/>
    <d v="2020-03-09T00:00:00"/>
    <x v="3"/>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x v="0"/>
    <m/>
    <x v="3"/>
    <s v="Email"/>
    <d v="2023-06-02T00:15:37"/>
    <m/>
    <x v="0"/>
    <x v="4"/>
    <x v="0"/>
    <x v="1"/>
    <x v="0"/>
    <x v="0"/>
    <n v="0.36875000000000002"/>
  </r>
  <r>
    <n v="7014"/>
    <s v="Robert Wilkins"/>
    <s v="kathryn29@example.net"/>
    <n v="29"/>
    <s v="Female"/>
    <x v="6"/>
    <d v="2021-12-02T00:00:00"/>
    <x v="2"/>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x v="1"/>
    <s v="Project Congress never each."/>
    <x v="3"/>
    <s v="Social media"/>
    <d v="2023-06-01T20:48:38"/>
    <d v="2023-06-01T16:33:38"/>
    <x v="2"/>
    <x v="4"/>
    <x v="10"/>
    <x v="1"/>
    <x v="1"/>
    <x v="1"/>
    <n v="0.41875000000000001"/>
  </r>
  <r>
    <n v="7015"/>
    <s v="Dr. Jennifer Wood"/>
    <s v="cwilliams@example.org"/>
    <n v="55"/>
    <s v="Female"/>
    <x v="33"/>
    <d v="2020-09-06T00:00:00"/>
    <x v="4"/>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x v="0"/>
    <m/>
    <x v="1"/>
    <s v="Chat"/>
    <d v="2023-06-01T23:21:39"/>
    <m/>
    <x v="0"/>
    <x v="7"/>
    <x v="9"/>
    <x v="1"/>
    <x v="0"/>
    <x v="0"/>
    <n v="0.3"/>
  </r>
  <r>
    <n v="7016"/>
    <s v="Kenneth Wheeler"/>
    <s v="ereid@example.com"/>
    <n v="67"/>
    <s v="Other"/>
    <x v="26"/>
    <d v="2021-07-23T00:00:00"/>
    <x v="3"/>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x v="0"/>
    <m/>
    <x v="0"/>
    <s v="Social media"/>
    <d v="2023-06-01T03:30:40"/>
    <m/>
    <x v="0"/>
    <x v="4"/>
    <x v="2"/>
    <x v="0"/>
    <x v="0"/>
    <x v="0"/>
    <n v="0.43125000000000002"/>
  </r>
  <r>
    <n v="7017"/>
    <s v="Jose Brewer"/>
    <s v="hhall@example.org"/>
    <n v="56"/>
    <s v="Other"/>
    <x v="8"/>
    <d v="2021-09-29T00:00:00"/>
    <x v="0"/>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x v="2"/>
    <m/>
    <x v="3"/>
    <s v="Chat"/>
    <m/>
    <m/>
    <x v="0"/>
    <x v="2"/>
    <x v="9"/>
    <x v="1"/>
    <x v="0"/>
    <x v="1"/>
    <n v="0.61250000000000004"/>
  </r>
  <r>
    <n v="7018"/>
    <s v="Audrey Gonzalez"/>
    <s v="nicholastorres@example.com"/>
    <n v="48"/>
    <s v="Female"/>
    <x v="26"/>
    <d v="2021-06-10T00:00:00"/>
    <x v="4"/>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x v="2"/>
    <m/>
    <x v="1"/>
    <s v="Social media"/>
    <m/>
    <m/>
    <x v="0"/>
    <x v="7"/>
    <x v="8"/>
    <x v="1"/>
    <x v="0"/>
    <x v="1"/>
    <n v="0.23125000000000001"/>
  </r>
  <r>
    <n v="7019"/>
    <s v="Robert Meza"/>
    <s v="chelseygarcia@example.net"/>
    <n v="29"/>
    <s v="Female"/>
    <x v="3"/>
    <d v="2021-11-21T00:00:00"/>
    <x v="2"/>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x v="1"/>
    <s v="Because garden power avoid."/>
    <x v="2"/>
    <s v="Chat"/>
    <d v="2023-06-01T10:04:44"/>
    <d v="2023-06-01T20:09:44"/>
    <x v="2"/>
    <x v="3"/>
    <x v="3"/>
    <x v="1"/>
    <x v="1"/>
    <x v="1"/>
    <n v="0.22500000000000001"/>
  </r>
  <r>
    <n v="7020"/>
    <s v="Steven Johnson"/>
    <s v="woodwardgregory@example.org"/>
    <n v="23"/>
    <s v="Male"/>
    <x v="14"/>
    <d v="2020-08-21T00:00:00"/>
    <x v="1"/>
    <s v="Data loss"/>
    <s v="I'm having an issue with the {product_purchased}. Please assist. [x4e05.6] * PIRUO1: Add support for some common CSP files [x4e10d.16] * I'm not sure if this issue is specific to my device or if others have reported similar problems."/>
    <x v="0"/>
    <m/>
    <x v="0"/>
    <s v="Phone"/>
    <d v="2023-06-01T19:54:46"/>
    <m/>
    <x v="0"/>
    <x v="1"/>
    <x v="5"/>
    <x v="0"/>
    <x v="0"/>
    <x v="0"/>
    <n v="0.625"/>
  </r>
  <r>
    <n v="7021"/>
    <s v="Cynthia Wilson"/>
    <s v="marialucas@example.net"/>
    <n v="50"/>
    <s v="Other"/>
    <x v="38"/>
    <d v="2020-07-10T00:00:00"/>
    <x v="2"/>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x v="0"/>
    <m/>
    <x v="1"/>
    <s v="Phone"/>
    <d v="2023-06-01T05:48:47"/>
    <m/>
    <x v="0"/>
    <x v="2"/>
    <x v="2"/>
    <x v="1"/>
    <x v="0"/>
    <x v="0"/>
    <n v="0.57499999999999996"/>
  </r>
  <r>
    <n v="7022"/>
    <s v="Monica Olson"/>
    <s v="danielle55@example.com"/>
    <n v="44"/>
    <s v="Female"/>
    <x v="18"/>
    <d v="2021-11-03T00:00:00"/>
    <x v="1"/>
    <s v="Account access"/>
    <s v="I'm having an issue with the {product_purchased}. Please assist._x000a__x000a_Thank you. The issue I'm facing is intermittent. Sometimes it works fine, but other times it acts up unexpectedly."/>
    <x v="0"/>
    <m/>
    <x v="3"/>
    <s v="Phone"/>
    <d v="2023-06-01T22:26:47"/>
    <m/>
    <x v="4"/>
    <x v="1"/>
    <x v="3"/>
    <x v="1"/>
    <x v="0"/>
    <x v="0"/>
    <n v="0.65625"/>
  </r>
  <r>
    <n v="7023"/>
    <s v="Mrs. Marcia Lewis"/>
    <s v="bushlindsay@example.org"/>
    <n v="63"/>
    <s v="Male"/>
    <x v="38"/>
    <d v="2020-05-16T00:00:00"/>
    <x v="0"/>
    <s v="Display issue"/>
    <s v="I'm having an issue with the {product_purchased}. Please assist. This problem started occurring after the recent software update. I haven't made any other changes to the device."/>
    <x v="0"/>
    <m/>
    <x v="2"/>
    <s v="Email"/>
    <d v="2023-06-01T10:08:47"/>
    <m/>
    <x v="0"/>
    <x v="7"/>
    <x v="1"/>
    <x v="1"/>
    <x v="0"/>
    <x v="0"/>
    <n v="0.23749999999999999"/>
  </r>
  <r>
    <n v="7024"/>
    <s v="John Ramsey"/>
    <s v="annetteclay@example.net"/>
    <n v="21"/>
    <s v="Male"/>
    <x v="29"/>
    <d v="2020-01-10T00:00:00"/>
    <x v="1"/>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x v="0"/>
    <m/>
    <x v="1"/>
    <s v="Social media"/>
    <d v="2023-06-01T20:38:49"/>
    <m/>
    <x v="0"/>
    <x v="2"/>
    <x v="6"/>
    <x v="1"/>
    <x v="0"/>
    <x v="0"/>
    <n v="0.73124999999999996"/>
  </r>
  <r>
    <n v="7025"/>
    <s v="Phillip Gaines"/>
    <s v="emily69@example.com"/>
    <n v="33"/>
    <s v="Male"/>
    <x v="30"/>
    <d v="2021-06-07T00:00:00"/>
    <x v="2"/>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x v="1"/>
    <s v="Political each respond someone from line determine."/>
    <x v="3"/>
    <s v="Social media"/>
    <d v="2023-06-01T03:29:50"/>
    <d v="2023-06-01T06:35:50"/>
    <x v="1"/>
    <x v="6"/>
    <x v="8"/>
    <x v="1"/>
    <x v="1"/>
    <x v="1"/>
    <n v="0.46250000000000002"/>
  </r>
  <r>
    <n v="7026"/>
    <s v="Samuel Jenkins"/>
    <s v="qstevens@example.org"/>
    <n v="37"/>
    <s v="Male"/>
    <x v="39"/>
    <d v="2020-09-18T00:00:00"/>
    <x v="0"/>
    <s v="Data loss"/>
    <s v="I'm having an issue with the {product_purchased}. Please assist. I'm concerned about the security of my {product_purchased} and would like to ensure that my data is safe."/>
    <x v="0"/>
    <m/>
    <x v="3"/>
    <s v="Social media"/>
    <d v="2023-06-01T01:53:51"/>
    <m/>
    <x v="0"/>
    <x v="4"/>
    <x v="9"/>
    <x v="1"/>
    <x v="0"/>
    <x v="0"/>
    <n v="0.46875"/>
  </r>
  <r>
    <n v="7027"/>
    <s v="Tina Thomas"/>
    <s v="nortonstephen@example.com"/>
    <n v="20"/>
    <s v="Female"/>
    <x v="2"/>
    <d v="2021-07-03T00:00:00"/>
    <x v="0"/>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x v="1"/>
    <s v="Soon read off surface run alone though."/>
    <x v="0"/>
    <s v="Email"/>
    <d v="2023-06-01T04:15:53"/>
    <d v="2023-06-01T15:45:53"/>
    <x v="5"/>
    <x v="6"/>
    <x v="2"/>
    <x v="1"/>
    <x v="1"/>
    <x v="1"/>
    <n v="0.47499999999999998"/>
  </r>
  <r>
    <n v="7028"/>
    <s v="Dawn Daniel"/>
    <s v="rduncan@example.com"/>
    <n v="32"/>
    <s v="Other"/>
    <x v="1"/>
    <d v="2021-12-10T00:00:00"/>
    <x v="3"/>
    <s v="Hardware issue"/>
    <s v="I'm having an issue with the {product_purchased}. Please assist._x000a__x000a_[2] The [comprehensive] (product_purchased)) can contain multiple (one-by-one) sub-classes; I need assistance as soon as possible because it's affecting my work and productivity."/>
    <x v="2"/>
    <m/>
    <x v="0"/>
    <s v="Phone"/>
    <m/>
    <m/>
    <x v="0"/>
    <x v="2"/>
    <x v="10"/>
    <x v="0"/>
    <x v="0"/>
    <x v="1"/>
    <n v="0.59375"/>
  </r>
  <r>
    <n v="7029"/>
    <s v="Mark Sanchez"/>
    <s v="jasonharris@example.net"/>
    <n v="54"/>
    <s v="Female"/>
    <x v="29"/>
    <d v="2021-10-26T00:00:00"/>
    <x v="0"/>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x v="1"/>
    <s v="The traditional necessary cup bit space in."/>
    <x v="2"/>
    <s v="Phone"/>
    <d v="2023-06-01T11:14:56"/>
    <d v="2023-06-01T04:33:56"/>
    <x v="2"/>
    <x v="6"/>
    <x v="7"/>
    <x v="1"/>
    <x v="1"/>
    <x v="1"/>
    <n v="0.48749999999999999"/>
  </r>
  <r>
    <n v="7030"/>
    <s v="Bryan Lee"/>
    <s v="edgar21@example.net"/>
    <n v="33"/>
    <s v="Other"/>
    <x v="25"/>
    <d v="2020-11-14T00:00:00"/>
    <x v="1"/>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x v="1"/>
    <s v="Blue collection ready water lawyer job less."/>
    <x v="0"/>
    <s v="Phone"/>
    <d v="2023-06-01T04:51:57"/>
    <d v="2023-06-01T15:12:57"/>
    <x v="2"/>
    <x v="8"/>
    <x v="3"/>
    <x v="1"/>
    <x v="1"/>
    <x v="1"/>
    <n v="0.18124999999999999"/>
  </r>
  <r>
    <n v="7031"/>
    <s v="James Welch"/>
    <s v="thomasstone@example.net"/>
    <n v="52"/>
    <s v="Other"/>
    <x v="41"/>
    <d v="2020-06-17T00:00:00"/>
    <x v="0"/>
    <s v="Product compatibility"/>
    <s v="I'm having an issue with the {product_purchased}. Please assist. - - - - - - - - - - - - - - - - - - - - - - - - - - - - - - - - - I'm worried that the issue might be hardware-related and might require repair or replacement."/>
    <x v="0"/>
    <m/>
    <x v="0"/>
    <s v="Email"/>
    <d v="2023-06-01T22:40:59"/>
    <m/>
    <x v="0"/>
    <x v="2"/>
    <x v="8"/>
    <x v="0"/>
    <x v="0"/>
    <x v="0"/>
    <n v="0.56874999999999998"/>
  </r>
  <r>
    <n v="7032"/>
    <s v="Mrs. Andrea Morales"/>
    <s v="yzavala@example.net"/>
    <n v="36"/>
    <s v="Other"/>
    <x v="27"/>
    <d v="2020-12-15T00:00:00"/>
    <x v="2"/>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x v="0"/>
    <m/>
    <x v="1"/>
    <s v="Email"/>
    <d v="2023-06-01T20:30:00"/>
    <m/>
    <x v="0"/>
    <x v="6"/>
    <x v="10"/>
    <x v="1"/>
    <x v="0"/>
    <x v="0"/>
    <n v="0.46875"/>
  </r>
  <r>
    <n v="7033"/>
    <s v="Kristin Morgan"/>
    <s v="villarreallinda@example.org"/>
    <n v="20"/>
    <s v="Other"/>
    <x v="30"/>
    <d v="2020-02-29T00:00:00"/>
    <x v="4"/>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x v="0"/>
    <m/>
    <x v="3"/>
    <s v="Chat"/>
    <d v="2023-06-01T15:42:02"/>
    <m/>
    <x v="0"/>
    <x v="0"/>
    <x v="4"/>
    <x v="1"/>
    <x v="0"/>
    <x v="0"/>
    <n v="0.9375"/>
  </r>
  <r>
    <n v="7034"/>
    <s v="Cristian Daniels"/>
    <s v="harveykevin@example.net"/>
    <n v="25"/>
    <s v="Female"/>
    <x v="32"/>
    <d v="2020-07-31T00:00:00"/>
    <x v="3"/>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x v="2"/>
    <m/>
    <x v="3"/>
    <s v="Email"/>
    <m/>
    <m/>
    <x v="0"/>
    <x v="0"/>
    <x v="2"/>
    <x v="1"/>
    <x v="0"/>
    <x v="1"/>
    <n v="1.0687500000000001"/>
  </r>
  <r>
    <n v="7035"/>
    <s v="Richard Lara"/>
    <s v="vrogers@example.org"/>
    <n v="67"/>
    <s v="Other"/>
    <x v="37"/>
    <d v="2020-05-18T00:00:00"/>
    <x v="0"/>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x v="0"/>
    <m/>
    <x v="2"/>
    <s v="Phone"/>
    <d v="2023-06-01T03:05:05"/>
    <m/>
    <x v="0"/>
    <x v="3"/>
    <x v="1"/>
    <x v="1"/>
    <x v="0"/>
    <x v="0"/>
    <n v="0.2"/>
  </r>
  <r>
    <n v="7036"/>
    <s v="Janice Harris"/>
    <s v="jesus85@example.net"/>
    <n v="24"/>
    <s v="Female"/>
    <x v="4"/>
    <d v="2021-02-01T00:00:00"/>
    <x v="2"/>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x v="0"/>
    <m/>
    <x v="0"/>
    <s v="Chat"/>
    <d v="2023-06-01T21:27:07"/>
    <m/>
    <x v="0"/>
    <x v="2"/>
    <x v="4"/>
    <x v="0"/>
    <x v="0"/>
    <x v="0"/>
    <n v="0.6875"/>
  </r>
  <r>
    <n v="7037"/>
    <s v="Dennis Hernandez"/>
    <s v="john62@example.com"/>
    <n v="53"/>
    <s v="Female"/>
    <x v="10"/>
    <d v="2021-10-28T00:00:00"/>
    <x v="4"/>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x v="2"/>
    <m/>
    <x v="3"/>
    <s v="Chat"/>
    <m/>
    <m/>
    <x v="0"/>
    <x v="6"/>
    <x v="7"/>
    <x v="1"/>
    <x v="0"/>
    <x v="1"/>
    <n v="0.48749999999999999"/>
  </r>
  <r>
    <n v="7038"/>
    <s v="Julie Johnson"/>
    <s v="kathleenjones@example.net"/>
    <n v="64"/>
    <s v="Other"/>
    <x v="17"/>
    <d v="2020-04-15T00:00:00"/>
    <x v="4"/>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x v="1"/>
    <s v="Wind than foreign inside heavy record lawyer."/>
    <x v="2"/>
    <s v="Email"/>
    <d v="2023-06-01T06:58:10"/>
    <d v="2023-06-01T11:46:10"/>
    <x v="2"/>
    <x v="7"/>
    <x v="11"/>
    <x v="1"/>
    <x v="1"/>
    <x v="1"/>
    <n v="0.23749999999999999"/>
  </r>
  <r>
    <n v="7039"/>
    <s v="Sabrina Miller"/>
    <s v="rachelwarner@example.net"/>
    <n v="23"/>
    <s v="Male"/>
    <x v="4"/>
    <d v="2021-04-04T00:00:00"/>
    <x v="1"/>
    <s v="Software bug"/>
    <s v="I'm having an issue with the {product_purchased}. Please assist. &lt;/div&gt; â€” &lt;br /&gt; &lt;br /&gt; &lt;br /&gt; &lt;/div&gt; &lt;div id=&quot;product_id&quot; style=&quot;display:none!&quot; &gt;&lt;p&gt;&lt;/ I've performed a factory reset on my {product_purchased}, hoping it would resolve the problem, but it didn't help."/>
    <x v="2"/>
    <m/>
    <x v="0"/>
    <s v="Chat"/>
    <m/>
    <m/>
    <x v="4"/>
    <x v="6"/>
    <x v="11"/>
    <x v="0"/>
    <x v="0"/>
    <x v="1"/>
    <n v="0.53125"/>
  </r>
  <r>
    <n v="7040"/>
    <s v="Nicholas Hernandez"/>
    <s v="micheal23@example.com"/>
    <n v="30"/>
    <s v="Other"/>
    <x v="12"/>
    <d v="2021-07-13T00:00:00"/>
    <x v="3"/>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x v="1"/>
    <s v="Throughout growth whom late thus what beat."/>
    <x v="0"/>
    <s v="Social media"/>
    <d v="2023-06-01T02:35:13"/>
    <d v="2023-06-01T10:34:13"/>
    <x v="5"/>
    <x v="10"/>
    <x v="2"/>
    <x v="1"/>
    <x v="1"/>
    <x v="1"/>
    <n v="0.17499999999999999"/>
  </r>
  <r>
    <n v="7041"/>
    <s v="Kathleen Love"/>
    <s v="lucerotimothy@example.com"/>
    <n v="34"/>
    <s v="Male"/>
    <x v="38"/>
    <d v="2021-09-12T00:00:00"/>
    <x v="2"/>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x v="2"/>
    <m/>
    <x v="0"/>
    <s v="Email"/>
    <m/>
    <m/>
    <x v="0"/>
    <x v="2"/>
    <x v="9"/>
    <x v="0"/>
    <x v="0"/>
    <x v="1"/>
    <n v="0.61250000000000004"/>
  </r>
  <r>
    <n v="7042"/>
    <s v="Joanna Hoover"/>
    <s v="trichardson@example.net"/>
    <n v="52"/>
    <s v="Male"/>
    <x v="35"/>
    <d v="2021-04-19T00:00:00"/>
    <x v="4"/>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x v="1"/>
    <s v="Weight consider carry surface teach generation."/>
    <x v="1"/>
    <s v="Email"/>
    <d v="2023-06-01T04:03:16"/>
    <d v="2023-06-01T03:09:16"/>
    <x v="1"/>
    <x v="2"/>
    <x v="11"/>
    <x v="1"/>
    <x v="1"/>
    <x v="1"/>
    <n v="0.65"/>
  </r>
  <r>
    <n v="7043"/>
    <s v="Carol Hernandez"/>
    <s v="paul68@example.org"/>
    <n v="25"/>
    <s v="Male"/>
    <x v="36"/>
    <d v="2020-12-22T00:00:00"/>
    <x v="0"/>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x v="0"/>
    <m/>
    <x v="0"/>
    <s v="Social media"/>
    <d v="2023-06-01T06:22:17"/>
    <m/>
    <x v="4"/>
    <x v="2"/>
    <x v="10"/>
    <x v="0"/>
    <x v="0"/>
    <x v="0"/>
    <n v="0.59375"/>
  </r>
  <r>
    <n v="7044"/>
    <s v="Lisa Sparks"/>
    <s v="xbrowning@example.net"/>
    <n v="58"/>
    <s v="Other"/>
    <x v="7"/>
    <d v="2020-05-16T00:00:00"/>
    <x v="2"/>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x v="0"/>
    <m/>
    <x v="2"/>
    <s v="Chat"/>
    <d v="2023-06-01T10:08:19"/>
    <m/>
    <x v="0"/>
    <x v="5"/>
    <x v="1"/>
    <x v="1"/>
    <x v="0"/>
    <x v="0"/>
    <n v="0.26874999999999999"/>
  </r>
  <r>
    <n v="7045"/>
    <s v="Melissa Pierce"/>
    <s v="wshepherd@example.com"/>
    <n v="28"/>
    <s v="Other"/>
    <x v="23"/>
    <d v="2021-01-28T00:00:00"/>
    <x v="0"/>
    <s v="Payment issue"/>
    <s v="I'm having an issue with the {product_purchased}. Please assist. I'm unable to find the option to perform the desired action in the {product_purchased}. Could you please guide me through the steps?"/>
    <x v="2"/>
    <m/>
    <x v="2"/>
    <s v="Phone"/>
    <m/>
    <m/>
    <x v="0"/>
    <x v="1"/>
    <x v="6"/>
    <x v="0"/>
    <x v="0"/>
    <x v="1"/>
    <n v="0.79374999999999996"/>
  </r>
  <r>
    <n v="7046"/>
    <s v="Stephanie Austin"/>
    <s v="rodgersjill@example.com"/>
    <n v="41"/>
    <s v="Other"/>
    <x v="10"/>
    <d v="2021-07-04T00:00:00"/>
    <x v="0"/>
    <s v="Display issue"/>
    <s v="I'm having an issue with the {product_purchased}. Please assist. Thank you. I'm using the original charger that came with my {product_purchased}, but it's not charging properly."/>
    <x v="0"/>
    <m/>
    <x v="0"/>
    <s v="Social media"/>
    <d v="2023-06-01T02:47:19"/>
    <m/>
    <x v="0"/>
    <x v="3"/>
    <x v="2"/>
    <x v="0"/>
    <x v="0"/>
    <x v="0"/>
    <n v="0.23749999999999999"/>
  </r>
  <r>
    <n v="7047"/>
    <s v="Leon Bass"/>
    <s v="sharonsmith@example.net"/>
    <n v="70"/>
    <s v="Male"/>
    <x v="16"/>
    <d v="2021-08-20T00:00:00"/>
    <x v="3"/>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x v="2"/>
    <m/>
    <x v="2"/>
    <s v="Social media"/>
    <m/>
    <m/>
    <x v="0"/>
    <x v="0"/>
    <x v="5"/>
    <x v="0"/>
    <x v="0"/>
    <x v="1"/>
    <n v="0.89375000000000004"/>
  </r>
  <r>
    <n v="7048"/>
    <s v="Joseph Green"/>
    <s v="andrew16@example.com"/>
    <n v="66"/>
    <s v="Male"/>
    <x v="33"/>
    <d v="2020-08-31T00:00:00"/>
    <x v="4"/>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x v="2"/>
    <m/>
    <x v="2"/>
    <s v="Email"/>
    <m/>
    <m/>
    <x v="0"/>
    <x v="1"/>
    <x v="5"/>
    <x v="0"/>
    <x v="0"/>
    <x v="1"/>
    <n v="0.625"/>
  </r>
  <r>
    <n v="7049"/>
    <s v="Christopher Lewis"/>
    <s v="pamela26@example.com"/>
    <n v="64"/>
    <s v="Female"/>
    <x v="26"/>
    <d v="2020-08-13T00:00:00"/>
    <x v="1"/>
    <s v="Cancellation request"/>
    <s v="I'm having an issue with the {product_purchased}. Please assist._x000a__x000a_[05:54:50]EMOTE: /u/yeproflip/ : &lt;b&gt;Unknown&lt;/b&gt; gasps! I've followed the troubleshooting steps mentioned in the user manual, but the issue persists."/>
    <x v="0"/>
    <m/>
    <x v="3"/>
    <s v="Chat"/>
    <d v="2023-06-01T11:08:25"/>
    <m/>
    <x v="0"/>
    <x v="10"/>
    <x v="5"/>
    <x v="1"/>
    <x v="0"/>
    <x v="0"/>
    <n v="0.16875000000000001"/>
  </r>
  <r>
    <n v="7050"/>
    <s v="Ryan Hayes"/>
    <s v="lhamilton@example.org"/>
    <n v="63"/>
    <s v="Male"/>
    <x v="23"/>
    <d v="2021-01-27T00:00:00"/>
    <x v="1"/>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x v="2"/>
    <m/>
    <x v="0"/>
    <s v="Chat"/>
    <m/>
    <m/>
    <x v="0"/>
    <x v="8"/>
    <x v="6"/>
    <x v="0"/>
    <x v="0"/>
    <x v="1"/>
    <n v="0.25624999999999998"/>
  </r>
  <r>
    <n v="7051"/>
    <s v="Andrea Mccarthy"/>
    <s v="lroberts@example.org"/>
    <n v="65"/>
    <s v="Male"/>
    <x v="1"/>
    <d v="2021-07-23T00:00:00"/>
    <x v="2"/>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x v="0"/>
    <m/>
    <x v="1"/>
    <s v="Email"/>
    <d v="2023-06-01T18:25:27"/>
    <m/>
    <x v="0"/>
    <x v="2"/>
    <x v="2"/>
    <x v="1"/>
    <x v="0"/>
    <x v="0"/>
    <n v="0.57499999999999996"/>
  </r>
  <r>
    <n v="7052"/>
    <s v="Brittney Jordan"/>
    <s v="tnelson@example.net"/>
    <n v="70"/>
    <s v="Female"/>
    <x v="2"/>
    <d v="2021-11-10T00:00:00"/>
    <x v="0"/>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x v="1"/>
    <s v="Audience sometimes some ready control mean item."/>
    <x v="2"/>
    <s v="Phone"/>
    <d v="2023-06-01T23:26:28"/>
    <d v="2023-06-01T14:04:28"/>
    <x v="1"/>
    <x v="0"/>
    <x v="3"/>
    <x v="1"/>
    <x v="1"/>
    <x v="1"/>
    <n v="0.9375"/>
  </r>
  <r>
    <n v="7053"/>
    <s v="Joel Reed"/>
    <s v="justinhays@example.net"/>
    <n v="26"/>
    <s v="Female"/>
    <x v="2"/>
    <d v="2020-11-24T00:00:00"/>
    <x v="2"/>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x v="0"/>
    <m/>
    <x v="1"/>
    <s v="Social media"/>
    <d v="2023-06-01T19:56:29"/>
    <m/>
    <x v="0"/>
    <x v="6"/>
    <x v="3"/>
    <x v="1"/>
    <x v="0"/>
    <x v="0"/>
    <n v="0.51875000000000004"/>
  </r>
  <r>
    <n v="7054"/>
    <s v="Erin Horton"/>
    <s v="nelsonnancy@example.net"/>
    <n v="27"/>
    <s v="Male"/>
    <x v="28"/>
    <d v="2020-08-17T00:00:00"/>
    <x v="4"/>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x v="0"/>
    <m/>
    <x v="3"/>
    <s v="Phone"/>
    <d v="2023-06-01T20:27:31"/>
    <m/>
    <x v="0"/>
    <x v="3"/>
    <x v="5"/>
    <x v="1"/>
    <x v="0"/>
    <x v="0"/>
    <n v="0.24374999999999999"/>
  </r>
  <r>
    <n v="7055"/>
    <s v="Kyle Mcdonald"/>
    <s v="dpatton@example.org"/>
    <n v="27"/>
    <s v="Other"/>
    <x v="24"/>
    <d v="2020-09-13T00:00:00"/>
    <x v="3"/>
    <s v="Product compatibility"/>
    <s v="I'm having an issue with the {product_purchased}. Please assist. I've already contacted customer support multiple times, but the issue remains unresolved."/>
    <x v="1"/>
    <s v="Where weight herself give rich lead."/>
    <x v="1"/>
    <s v="Email"/>
    <d v="2023-06-01T11:50:31"/>
    <d v="2023-06-01T14:21:31"/>
    <x v="5"/>
    <x v="4"/>
    <x v="9"/>
    <x v="1"/>
    <x v="1"/>
    <x v="1"/>
    <n v="0.46875"/>
  </r>
  <r>
    <n v="7056"/>
    <s v="John Cole PhD"/>
    <s v="belinda47@example.net"/>
    <n v="68"/>
    <s v="Other"/>
    <x v="22"/>
    <d v="2020-10-30T00:00:00"/>
    <x v="4"/>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x v="1"/>
    <s v="Summer research arm machine."/>
    <x v="1"/>
    <s v="Chat"/>
    <d v="2023-06-01T14:19:32"/>
    <d v="2023-06-01T05:51:32"/>
    <x v="4"/>
    <x v="1"/>
    <x v="7"/>
    <x v="1"/>
    <x v="1"/>
    <x v="1"/>
    <n v="0.79374999999999996"/>
  </r>
  <r>
    <n v="7057"/>
    <s v="Michael Pierce"/>
    <s v="karentran@example.net"/>
    <n v="31"/>
    <s v="Male"/>
    <x v="37"/>
    <d v="2020-12-08T00:00:00"/>
    <x v="2"/>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x v="1"/>
    <s v="Machine however reality mention."/>
    <x v="3"/>
    <s v="Email"/>
    <d v="2023-06-01T04:45:34"/>
    <d v="2023-06-01T09:23:34"/>
    <x v="4"/>
    <x v="2"/>
    <x v="10"/>
    <x v="1"/>
    <x v="1"/>
    <x v="1"/>
    <n v="0.59375"/>
  </r>
  <r>
    <n v="7058"/>
    <s v="Jason Miles"/>
    <s v="amy73@example.org"/>
    <n v="60"/>
    <s v="Male"/>
    <x v="33"/>
    <d v="2021-04-21T00:00:00"/>
    <x v="2"/>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x v="1"/>
    <s v="Child send opportunity public determine campaign."/>
    <x v="2"/>
    <s v="Email"/>
    <d v="2023-06-01T17:39:36"/>
    <d v="2023-06-01T05:06:36"/>
    <x v="3"/>
    <x v="2"/>
    <x v="11"/>
    <x v="1"/>
    <x v="1"/>
    <x v="1"/>
    <n v="0.65"/>
  </r>
  <r>
    <n v="7059"/>
    <s v="Cheryl Hill"/>
    <s v="brendaclark@example.net"/>
    <n v="39"/>
    <s v="Male"/>
    <x v="31"/>
    <d v="2020-09-21T00:00:00"/>
    <x v="0"/>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x v="0"/>
    <m/>
    <x v="2"/>
    <s v="Chat"/>
    <d v="2023-06-01T19:35:38"/>
    <m/>
    <x v="0"/>
    <x v="4"/>
    <x v="9"/>
    <x v="1"/>
    <x v="0"/>
    <x v="0"/>
    <n v="0.46875"/>
  </r>
  <r>
    <n v="7060"/>
    <s v="Joshua Walker"/>
    <s v="michelleallen@example.org"/>
    <n v="21"/>
    <s v="Female"/>
    <x v="15"/>
    <d v="2021-05-07T00:00:00"/>
    <x v="3"/>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x v="2"/>
    <m/>
    <x v="0"/>
    <s v="Chat"/>
    <m/>
    <m/>
    <x v="0"/>
    <x v="0"/>
    <x v="1"/>
    <x v="0"/>
    <x v="0"/>
    <x v="1"/>
    <n v="0.80625000000000002"/>
  </r>
  <r>
    <n v="7061"/>
    <s v="Paul Boone"/>
    <s v="dmelendez@example.net"/>
    <n v="35"/>
    <s v="Other"/>
    <x v="30"/>
    <d v="2021-02-01T00:00:00"/>
    <x v="1"/>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x v="1"/>
    <s v="Conference growth affect Mrs camera any light."/>
    <x v="1"/>
    <s v="Social media"/>
    <d v="2023-06-01T05:00:42"/>
    <d v="2023-06-01T04:34:42"/>
    <x v="1"/>
    <x v="1"/>
    <x v="4"/>
    <x v="1"/>
    <x v="1"/>
    <x v="1"/>
    <n v="0.70625000000000004"/>
  </r>
  <r>
    <n v="7062"/>
    <s v="Andrew Coleman"/>
    <s v="uhenderson@example.net"/>
    <n v="63"/>
    <s v="Female"/>
    <x v="37"/>
    <d v="2020-09-25T00:00:00"/>
    <x v="2"/>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x v="0"/>
    <m/>
    <x v="1"/>
    <s v="Social media"/>
    <d v="2023-06-01T12:40:43"/>
    <m/>
    <x v="0"/>
    <x v="1"/>
    <x v="9"/>
    <x v="1"/>
    <x v="0"/>
    <x v="0"/>
    <n v="0.73124999999999996"/>
  </r>
  <r>
    <n v="7063"/>
    <s v="Matthew Barber"/>
    <s v="ruizandrew@example.org"/>
    <n v="51"/>
    <s v="Other"/>
    <x v="33"/>
    <d v="2021-08-29T00:00:00"/>
    <x v="4"/>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x v="1"/>
    <s v="Outside paper deep thus up reduce life than."/>
    <x v="3"/>
    <s v="Social media"/>
    <d v="2023-06-01T23:05:44"/>
    <d v="2023-06-01T05:28:44"/>
    <x v="4"/>
    <x v="2"/>
    <x v="5"/>
    <x v="1"/>
    <x v="1"/>
    <x v="1"/>
    <n v="0.64375000000000004"/>
  </r>
  <r>
    <n v="7064"/>
    <s v="Angelica Price"/>
    <s v="qjennings@example.org"/>
    <n v="54"/>
    <s v="Female"/>
    <x v="40"/>
    <d v="2020-12-14T00:00:00"/>
    <x v="4"/>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x v="1"/>
    <s v="Style alone call authority kind."/>
    <x v="2"/>
    <s v="Social media"/>
    <d v="2023-06-01T07:02:45"/>
    <d v="2023-06-01T08:37:45"/>
    <x v="3"/>
    <x v="1"/>
    <x v="10"/>
    <x v="1"/>
    <x v="1"/>
    <x v="1"/>
    <n v="0.66249999999999998"/>
  </r>
  <r>
    <n v="7065"/>
    <s v="William Pacheco"/>
    <s v="alexisweaver@example.org"/>
    <n v="56"/>
    <s v="Female"/>
    <x v="7"/>
    <d v="2021-12-04T00:00:00"/>
    <x v="0"/>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x v="1"/>
    <s v="Soldier half they."/>
    <x v="0"/>
    <s v="Phone"/>
    <d v="2023-06-01T03:14:46"/>
    <d v="2023-06-01T02:56:46"/>
    <x v="2"/>
    <x v="0"/>
    <x v="10"/>
    <x v="1"/>
    <x v="1"/>
    <x v="1"/>
    <n v="0.78125"/>
  </r>
  <r>
    <n v="7066"/>
    <s v="Gabriel Combs"/>
    <s v="kathy75@example.org"/>
    <n v="34"/>
    <s v="Other"/>
    <x v="27"/>
    <d v="2021-07-07T00:00:00"/>
    <x v="0"/>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x v="0"/>
    <m/>
    <x v="2"/>
    <s v="Phone"/>
    <d v="2023-06-01T17:34:47"/>
    <m/>
    <x v="0"/>
    <x v="7"/>
    <x v="2"/>
    <x v="1"/>
    <x v="0"/>
    <x v="0"/>
    <n v="0.26250000000000001"/>
  </r>
  <r>
    <n v="7067"/>
    <s v="Allen Sosa"/>
    <s v="lfisher@example.net"/>
    <n v="39"/>
    <s v="Other"/>
    <x v="32"/>
    <d v="2021-03-04T00:00:00"/>
    <x v="1"/>
    <s v="Payment issue"/>
    <s v="I'm having an issue with the {product_purchased}. Please assist._x000a__x000a_Thank you for shopping again! I've tried different settings and configurations on my {product_purchased}, but the issue persists."/>
    <x v="0"/>
    <m/>
    <x v="3"/>
    <s v="Social media"/>
    <d v="2023-06-01T12:54:47"/>
    <m/>
    <x v="0"/>
    <x v="2"/>
    <x v="0"/>
    <x v="1"/>
    <x v="0"/>
    <x v="0"/>
    <n v="0.64375000000000004"/>
  </r>
  <r>
    <n v="7068"/>
    <s v="Tracie Powers"/>
    <s v="melvinhenderson@example.net"/>
    <n v="44"/>
    <s v="Female"/>
    <x v="8"/>
    <d v="2020-06-06T00:00:00"/>
    <x v="3"/>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x v="0"/>
    <m/>
    <x v="1"/>
    <s v="Phone"/>
    <d v="2023-06-01T04:30:49"/>
    <m/>
    <x v="0"/>
    <x v="7"/>
    <x v="8"/>
    <x v="1"/>
    <x v="0"/>
    <x v="0"/>
    <n v="0.23125000000000001"/>
  </r>
  <r>
    <n v="7069"/>
    <s v="Tina Martin"/>
    <s v="ashley93@example.org"/>
    <n v="54"/>
    <s v="Male"/>
    <x v="36"/>
    <d v="2020-04-20T00:00:00"/>
    <x v="3"/>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x v="0"/>
    <m/>
    <x v="3"/>
    <s v="Email"/>
    <d v="2023-06-01T02:58:51"/>
    <m/>
    <x v="0"/>
    <x v="4"/>
    <x v="11"/>
    <x v="1"/>
    <x v="0"/>
    <x v="0"/>
    <n v="0.42499999999999999"/>
  </r>
  <r>
    <n v="7070"/>
    <s v="Aaron Brown"/>
    <s v="tracyramirez@example.net"/>
    <n v="28"/>
    <s v="Male"/>
    <x v="21"/>
    <d v="2020-09-23T00:00:00"/>
    <x v="1"/>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x v="2"/>
    <m/>
    <x v="1"/>
    <s v="Chat"/>
    <m/>
    <m/>
    <x v="0"/>
    <x v="9"/>
    <x v="9"/>
    <x v="1"/>
    <x v="0"/>
    <x v="1"/>
    <n v="0.19375000000000001"/>
  </r>
  <r>
    <n v="7071"/>
    <s v="Justin Patrick"/>
    <s v="brownjames@example.net"/>
    <n v="59"/>
    <s v="Female"/>
    <x v="35"/>
    <d v="2021-09-24T00:00:00"/>
    <x v="1"/>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x v="2"/>
    <m/>
    <x v="3"/>
    <s v="Phone"/>
    <m/>
    <m/>
    <x v="0"/>
    <x v="9"/>
    <x v="9"/>
    <x v="1"/>
    <x v="0"/>
    <x v="1"/>
    <n v="0.19375000000000001"/>
  </r>
  <r>
    <n v="7072"/>
    <s v="Jennifer Mccarthy"/>
    <s v="huynhjennifer@example.net"/>
    <n v="26"/>
    <s v="Female"/>
    <x v="8"/>
    <d v="2021-03-30T00:00:00"/>
    <x v="1"/>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x v="1"/>
    <s v="With generation series."/>
    <x v="3"/>
    <s v="Chat"/>
    <d v="2023-06-01T11:16:54"/>
    <d v="2023-06-01T10:52:54"/>
    <x v="5"/>
    <x v="3"/>
    <x v="0"/>
    <x v="1"/>
    <x v="1"/>
    <x v="1"/>
    <n v="0.2"/>
  </r>
  <r>
    <n v="7073"/>
    <s v="Kevin Ashley"/>
    <s v="schneiderjanet@example.org"/>
    <n v="56"/>
    <s v="Other"/>
    <x v="37"/>
    <d v="2021-08-27T00:00:00"/>
    <x v="0"/>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x v="1"/>
    <s v="Little lawyer meeting anyone later."/>
    <x v="0"/>
    <s v="Chat"/>
    <d v="2023-06-01T03:20:56"/>
    <d v="2023-06-01T10:58:56"/>
    <x v="4"/>
    <x v="0"/>
    <x v="5"/>
    <x v="1"/>
    <x v="1"/>
    <x v="1"/>
    <n v="0.89375000000000004"/>
  </r>
  <r>
    <n v="7074"/>
    <s v="Heidi Hudson"/>
    <s v="spencer40@example.org"/>
    <n v="31"/>
    <s v="Female"/>
    <x v="29"/>
    <d v="2020-03-05T00:00:00"/>
    <x v="4"/>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x v="2"/>
    <m/>
    <x v="3"/>
    <s v="Phone"/>
    <m/>
    <m/>
    <x v="0"/>
    <x v="4"/>
    <x v="0"/>
    <x v="1"/>
    <x v="0"/>
    <x v="1"/>
    <n v="0.36875000000000002"/>
  </r>
  <r>
    <n v="7075"/>
    <s v="Allison Castro"/>
    <s v="ruben34@example.org"/>
    <n v="33"/>
    <s v="Female"/>
    <x v="4"/>
    <d v="2020-03-23T00:00:00"/>
    <x v="2"/>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x v="0"/>
    <m/>
    <x v="3"/>
    <s v="Social media"/>
    <d v="2023-06-01T05:04:59"/>
    <m/>
    <x v="0"/>
    <x v="9"/>
    <x v="0"/>
    <x v="1"/>
    <x v="0"/>
    <x v="0"/>
    <n v="0.23749999999999999"/>
  </r>
  <r>
    <n v="7076"/>
    <s v="Erica Reed"/>
    <s v="carsonjames@example.net"/>
    <n v="64"/>
    <s v="Male"/>
    <x v="33"/>
    <d v="2021-01-22T00:00:00"/>
    <x v="3"/>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x v="1"/>
    <s v="Write economy could station face wall thus."/>
    <x v="1"/>
    <s v="Social media"/>
    <d v="2023-06-01T02:08:59"/>
    <d v="2023-06-01T10:49:59"/>
    <x v="3"/>
    <x v="9"/>
    <x v="6"/>
    <x v="1"/>
    <x v="1"/>
    <x v="1"/>
    <n v="0.19375000000000001"/>
  </r>
  <r>
    <n v="7077"/>
    <s v="Samantha Fowler"/>
    <s v="jpatton@example.net"/>
    <n v="18"/>
    <s v="Other"/>
    <x v="28"/>
    <d v="2020-03-21T00:00:00"/>
    <x v="1"/>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x v="0"/>
    <m/>
    <x v="1"/>
    <s v="Email"/>
    <d v="2023-06-01T21:07:01"/>
    <m/>
    <x v="0"/>
    <x v="1"/>
    <x v="0"/>
    <x v="1"/>
    <x v="0"/>
    <x v="0"/>
    <n v="0.63124999999999998"/>
  </r>
  <r>
    <n v="7078"/>
    <s v="Dawn Salazar"/>
    <s v="mary79@example.com"/>
    <n v="40"/>
    <s v="Other"/>
    <x v="33"/>
    <d v="2020-11-23T00:00:00"/>
    <x v="4"/>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x v="0"/>
    <m/>
    <x v="2"/>
    <s v="Chat"/>
    <d v="2023-06-02T00:15:03"/>
    <m/>
    <x v="0"/>
    <x v="6"/>
    <x v="3"/>
    <x v="1"/>
    <x v="0"/>
    <x v="0"/>
    <n v="0.51875000000000004"/>
  </r>
  <r>
    <n v="7079"/>
    <s v="Wesley Randall"/>
    <s v="bbutler@example.net"/>
    <n v="20"/>
    <s v="Male"/>
    <x v="29"/>
    <d v="2020-03-11T00:00:00"/>
    <x v="1"/>
    <s v="Product compatibility"/>
    <s v="I'm having an issue with the {product_purchased}. Please assist. This problem started occurring after the recent software update. I haven't made any other changes to the device."/>
    <x v="0"/>
    <m/>
    <x v="2"/>
    <s v="Chat"/>
    <d v="2023-06-01T17:02:03"/>
    <m/>
    <x v="0"/>
    <x v="1"/>
    <x v="0"/>
    <x v="1"/>
    <x v="0"/>
    <x v="0"/>
    <n v="0.63124999999999998"/>
  </r>
  <r>
    <n v="7080"/>
    <s v="Erica Nixon"/>
    <s v="chasewilkinson@example.net"/>
    <n v="45"/>
    <s v="Male"/>
    <x v="39"/>
    <d v="2021-03-01T00:00:00"/>
    <x v="3"/>
    <s v="Software bug"/>
    <s v="I'm having an issue with the {product_purchased}. Please assist._x000a__x000a_A_x000a__x000a_d0-1-3-4: A5_x000a__x000a_4-4-1-9: A2_x000a_theless I thought it I've followed online tutorials and community forums to troubleshoot the issue, but no luck so far."/>
    <x v="1"/>
    <s v="Above computer exist college."/>
    <x v="3"/>
    <s v="Phone"/>
    <d v="2023-06-01T13:31:05"/>
    <d v="2023-06-01T17:04:05"/>
    <x v="3"/>
    <x v="2"/>
    <x v="0"/>
    <x v="1"/>
    <x v="1"/>
    <x v="1"/>
    <n v="0.64375000000000004"/>
  </r>
  <r>
    <n v="7081"/>
    <s v="Wayne Bradley"/>
    <s v="ramosronald@example.net"/>
    <n v="39"/>
    <s v="Male"/>
    <x v="8"/>
    <d v="2021-01-31T00:00:00"/>
    <x v="4"/>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x v="2"/>
    <m/>
    <x v="3"/>
    <s v="Social media"/>
    <m/>
    <m/>
    <x v="0"/>
    <x v="4"/>
    <x v="6"/>
    <x v="1"/>
    <x v="0"/>
    <x v="1"/>
    <n v="0.51875000000000004"/>
  </r>
  <r>
    <n v="7082"/>
    <s v="Gilbert Martinez"/>
    <s v="kingtanner@example.org"/>
    <n v="64"/>
    <s v="Other"/>
    <x v="0"/>
    <d v="2021-12-10T00:00:00"/>
    <x v="0"/>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x v="2"/>
    <m/>
    <x v="2"/>
    <s v="Email"/>
    <m/>
    <m/>
    <x v="0"/>
    <x v="6"/>
    <x v="10"/>
    <x v="0"/>
    <x v="0"/>
    <x v="1"/>
    <n v="0.46875"/>
  </r>
  <r>
    <n v="7083"/>
    <s v="Amber White"/>
    <s v="ylarson@example.net"/>
    <n v="23"/>
    <s v="Other"/>
    <x v="18"/>
    <d v="2020-03-07T00:00:00"/>
    <x v="1"/>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x v="2"/>
    <m/>
    <x v="2"/>
    <s v="Phone"/>
    <m/>
    <m/>
    <x v="0"/>
    <x v="3"/>
    <x v="0"/>
    <x v="0"/>
    <x v="0"/>
    <x v="1"/>
    <n v="0.2"/>
  </r>
  <r>
    <n v="7084"/>
    <s v="Evan Patterson"/>
    <s v="james98@example.com"/>
    <n v="39"/>
    <s v="Other"/>
    <x v="41"/>
    <d v="2020-11-26T00:00:00"/>
    <x v="3"/>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x v="0"/>
    <m/>
    <x v="2"/>
    <s v="Phone"/>
    <d v="2023-06-01T01:47:12"/>
    <m/>
    <x v="0"/>
    <x v="3"/>
    <x v="3"/>
    <x v="1"/>
    <x v="0"/>
    <x v="0"/>
    <n v="0.22500000000000001"/>
  </r>
  <r>
    <n v="7085"/>
    <s v="Alison Hall"/>
    <s v="aedwards@example.org"/>
    <n v="56"/>
    <s v="Female"/>
    <x v="20"/>
    <d v="2020-09-27T00:00:00"/>
    <x v="2"/>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x v="2"/>
    <m/>
    <x v="2"/>
    <s v="Social media"/>
    <m/>
    <m/>
    <x v="0"/>
    <x v="2"/>
    <x v="9"/>
    <x v="0"/>
    <x v="0"/>
    <x v="1"/>
    <n v="0.61250000000000004"/>
  </r>
  <r>
    <n v="7086"/>
    <s v="Ethan Orr"/>
    <s v="justinrodriguez@example.org"/>
    <n v="38"/>
    <s v="Male"/>
    <x v="31"/>
    <d v="2020-04-04T00:00:00"/>
    <x v="0"/>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x v="0"/>
    <m/>
    <x v="1"/>
    <s v="Chat"/>
    <d v="2023-06-02T00:27:15"/>
    <m/>
    <x v="0"/>
    <x v="6"/>
    <x v="11"/>
    <x v="1"/>
    <x v="0"/>
    <x v="0"/>
    <n v="0.53125"/>
  </r>
  <r>
    <n v="7087"/>
    <s v="Melissa Johns"/>
    <s v="utyler@example.com"/>
    <n v="20"/>
    <s v="Female"/>
    <x v="35"/>
    <d v="2020-02-02T00:00:00"/>
    <x v="0"/>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x v="2"/>
    <m/>
    <x v="1"/>
    <s v="Social media"/>
    <m/>
    <m/>
    <x v="0"/>
    <x v="4"/>
    <x v="4"/>
    <x v="1"/>
    <x v="0"/>
    <x v="1"/>
    <n v="0.47499999999999998"/>
  </r>
  <r>
    <n v="7088"/>
    <s v="Stephanie Foster"/>
    <s v="bflynn@example.net"/>
    <n v="51"/>
    <s v="Male"/>
    <x v="5"/>
    <d v="2020-05-06T00:00:00"/>
    <x v="4"/>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x v="0"/>
    <m/>
    <x v="0"/>
    <s v="Social media"/>
    <d v="2023-06-01T01:06:18"/>
    <m/>
    <x v="0"/>
    <x v="1"/>
    <x v="1"/>
    <x v="0"/>
    <x v="0"/>
    <x v="0"/>
    <n v="0.71875"/>
  </r>
  <r>
    <n v="7089"/>
    <s v="Cathy Daniels"/>
    <s v="mckayjohn@example.net"/>
    <n v="51"/>
    <s v="Female"/>
    <x v="20"/>
    <d v="2020-06-15T00:00:00"/>
    <x v="1"/>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x v="0"/>
    <m/>
    <x v="3"/>
    <s v="Phone"/>
    <d v="2023-06-01T22:42:21"/>
    <m/>
    <x v="0"/>
    <x v="5"/>
    <x v="8"/>
    <x v="1"/>
    <x v="0"/>
    <x v="0"/>
    <n v="0.27500000000000002"/>
  </r>
  <r>
    <n v="7090"/>
    <s v="Nicole Gates"/>
    <s v="tyleremily@example.net"/>
    <n v="70"/>
    <s v="Female"/>
    <x v="38"/>
    <d v="2020-02-07T00:00:00"/>
    <x v="1"/>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x v="2"/>
    <m/>
    <x v="2"/>
    <s v="Social media"/>
    <m/>
    <m/>
    <x v="0"/>
    <x v="1"/>
    <x v="4"/>
    <x v="0"/>
    <x v="0"/>
    <x v="1"/>
    <n v="0.70625000000000004"/>
  </r>
  <r>
    <n v="7091"/>
    <s v="Frank Gay"/>
    <s v="gomezjoshua@example.net"/>
    <n v="57"/>
    <s v="Male"/>
    <x v="20"/>
    <d v="2020-07-29T00:00:00"/>
    <x v="4"/>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x v="1"/>
    <s v="Risk keep want blue want teacher."/>
    <x v="3"/>
    <s v="Social media"/>
    <d v="2023-06-02T00:23:23"/>
    <d v="2023-06-01T16:05:23"/>
    <x v="1"/>
    <x v="5"/>
    <x v="2"/>
    <x v="1"/>
    <x v="1"/>
    <x v="1"/>
    <n v="0.25"/>
  </r>
  <r>
    <n v="7092"/>
    <s v="Anna Jones"/>
    <s v="julieortega@example.com"/>
    <n v="66"/>
    <s v="Female"/>
    <x v="5"/>
    <d v="2020-03-20T00:00:00"/>
    <x v="4"/>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x v="2"/>
    <m/>
    <x v="1"/>
    <s v="Social media"/>
    <m/>
    <m/>
    <x v="0"/>
    <x v="6"/>
    <x v="0"/>
    <x v="1"/>
    <x v="0"/>
    <x v="1"/>
    <n v="0.47499999999999998"/>
  </r>
  <r>
    <n v="7093"/>
    <s v="Wanda Smith"/>
    <s v="kimberlyvega@example.com"/>
    <n v="70"/>
    <s v="Female"/>
    <x v="41"/>
    <d v="2020-04-06T00:00:00"/>
    <x v="1"/>
    <s v="Refund request"/>
    <s v="There seems to be a hardware problem with my {product_purchased}. The screen is flickering, and I'm unable to use it. What should I do? http://www.pink-gaming.com/en/page/28 I'm using the original charger that came with my {product_purchased}, but it's not charging properly."/>
    <x v="2"/>
    <m/>
    <x v="3"/>
    <s v="Phone"/>
    <m/>
    <m/>
    <x v="4"/>
    <x v="0"/>
    <x v="11"/>
    <x v="1"/>
    <x v="0"/>
    <x v="1"/>
    <n v="0.875"/>
  </r>
  <r>
    <n v="7094"/>
    <s v="Terry Morales"/>
    <s v="michaelblevins@example.net"/>
    <n v="47"/>
    <s v="Male"/>
    <x v="34"/>
    <d v="2020-03-06T00:00:00"/>
    <x v="2"/>
    <s v="Refund request"/>
    <s v="I'm having an issue with the {product_purchased}. Please assist. I've noticed a peculiar error message popping up on my {product_purchased} screen. It says '{error_message}'. What does it mean?"/>
    <x v="0"/>
    <m/>
    <x v="1"/>
    <s v="Phone"/>
    <d v="2023-06-01T19:19:25"/>
    <m/>
    <x v="0"/>
    <x v="0"/>
    <x v="0"/>
    <x v="1"/>
    <x v="0"/>
    <x v="0"/>
    <n v="0.76875000000000004"/>
  </r>
  <r>
    <n v="7095"/>
    <s v="Kendra Lewis"/>
    <s v="michaelnelson@example.net"/>
    <n v="62"/>
    <s v="Other"/>
    <x v="27"/>
    <d v="2020-10-17T00:00:00"/>
    <x v="1"/>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x v="2"/>
    <m/>
    <x v="0"/>
    <s v="Email"/>
    <m/>
    <m/>
    <x v="0"/>
    <x v="0"/>
    <x v="7"/>
    <x v="0"/>
    <x v="0"/>
    <x v="1"/>
    <n v="0.83750000000000002"/>
  </r>
  <r>
    <n v="7096"/>
    <s v="Julie Christensen"/>
    <s v="whitedalton@example.net"/>
    <n v="58"/>
    <s v="Female"/>
    <x v="22"/>
    <d v="2020-03-29T00:00:00"/>
    <x v="1"/>
    <s v="Product setup"/>
    <s v="My {product_purchased} is making strange noises and not functioning properly. I suspect there might be a hardware issue. Can you please help me with this? Thanks in advance. I've already contacted customer support multiple times, but the issue remains unresolved."/>
    <x v="1"/>
    <s v="Her person want."/>
    <x v="3"/>
    <s v="Email"/>
    <d v="2023-06-01T14:56:27"/>
    <d v="2023-06-01T04:48:27"/>
    <x v="4"/>
    <x v="1"/>
    <x v="0"/>
    <x v="1"/>
    <x v="1"/>
    <x v="1"/>
    <n v="0.63124999999999998"/>
  </r>
  <r>
    <n v="7097"/>
    <s v="Luke Stewart"/>
    <s v="langrobert@example.com"/>
    <n v="20"/>
    <s v="Other"/>
    <x v="10"/>
    <d v="2021-05-29T00:00:00"/>
    <x v="0"/>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x v="1"/>
    <s v="Special issue we hospital."/>
    <x v="2"/>
    <s v="Social media"/>
    <d v="2023-06-01T06:51:28"/>
    <d v="2023-06-02T00:03:28"/>
    <x v="1"/>
    <x v="4"/>
    <x v="1"/>
    <x v="1"/>
    <x v="1"/>
    <x v="1"/>
    <n v="0.36875000000000002"/>
  </r>
  <r>
    <n v="7098"/>
    <s v="Jose King"/>
    <s v="hhill@example.net"/>
    <n v="51"/>
    <s v="Other"/>
    <x v="1"/>
    <d v="2020-11-07T00:00:00"/>
    <x v="1"/>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x v="1"/>
    <s v="Onto force throw argue."/>
    <x v="2"/>
    <s v="Social media"/>
    <d v="2023-06-01T13:18:30"/>
    <d v="2023-06-01T14:00:30"/>
    <x v="2"/>
    <x v="0"/>
    <x v="3"/>
    <x v="1"/>
    <x v="1"/>
    <x v="1"/>
    <n v="0.9375"/>
  </r>
  <r>
    <n v="7099"/>
    <s v="Jessica Keith"/>
    <s v="marshallbrandi@example.com"/>
    <n v="26"/>
    <s v="Male"/>
    <x v="8"/>
    <d v="2021-01-11T00:00:00"/>
    <x v="3"/>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x v="2"/>
    <m/>
    <x v="1"/>
    <s v="Email"/>
    <m/>
    <m/>
    <x v="0"/>
    <x v="1"/>
    <x v="6"/>
    <x v="1"/>
    <x v="0"/>
    <x v="1"/>
    <n v="0.79374999999999996"/>
  </r>
  <r>
    <n v="7100"/>
    <s v="Joshua Miller"/>
    <s v="ryan75@example.net"/>
    <n v="50"/>
    <s v="Male"/>
    <x v="13"/>
    <d v="2020-04-13T00:00:00"/>
    <x v="4"/>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x v="1"/>
    <s v="Artist team war fact standard read across."/>
    <x v="3"/>
    <s v="Email"/>
    <d v="2023-06-01T12:09:32"/>
    <d v="2023-06-01T17:47:32"/>
    <x v="4"/>
    <x v="0"/>
    <x v="11"/>
    <x v="1"/>
    <x v="1"/>
    <x v="1"/>
    <n v="0.875"/>
  </r>
  <r>
    <n v="7101"/>
    <s v="Larry Weaver"/>
    <s v="michelle45@example.net"/>
    <n v="59"/>
    <s v="Male"/>
    <x v="17"/>
    <d v="2021-07-30T00:00:00"/>
    <x v="0"/>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x v="0"/>
    <m/>
    <x v="0"/>
    <s v="Email"/>
    <d v="2023-06-01T02:41:33"/>
    <m/>
    <x v="0"/>
    <x v="7"/>
    <x v="2"/>
    <x v="0"/>
    <x v="0"/>
    <x v="0"/>
    <n v="0.26250000000000001"/>
  </r>
  <r>
    <n v="7102"/>
    <s v="Bailey Hamilton"/>
    <s v="boydgeorge@example.com"/>
    <n v="24"/>
    <s v="Female"/>
    <x v="22"/>
    <d v="2020-12-14T00:00:00"/>
    <x v="4"/>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x v="2"/>
    <m/>
    <x v="2"/>
    <s v="Chat"/>
    <m/>
    <m/>
    <x v="0"/>
    <x v="8"/>
    <x v="10"/>
    <x v="0"/>
    <x v="0"/>
    <x v="1"/>
    <n v="0.21249999999999999"/>
  </r>
  <r>
    <n v="7103"/>
    <s v="James Stevenson"/>
    <s v="tturner@example.net"/>
    <n v="43"/>
    <s v="Other"/>
    <x v="27"/>
    <d v="2020-02-17T00:00:00"/>
    <x v="1"/>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x v="1"/>
    <s v="Over boy true figure when act."/>
    <x v="2"/>
    <s v="Chat"/>
    <d v="2023-06-01T15:24:37"/>
    <d v="2023-06-01T15:46:37"/>
    <x v="2"/>
    <x v="1"/>
    <x v="4"/>
    <x v="1"/>
    <x v="1"/>
    <x v="1"/>
    <n v="0.70625000000000004"/>
  </r>
  <r>
    <n v="7104"/>
    <s v="Ashley Nguyen"/>
    <s v="michelejordan@example.org"/>
    <n v="20"/>
    <s v="Female"/>
    <x v="30"/>
    <d v="2021-09-08T00:00:00"/>
    <x v="1"/>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x v="2"/>
    <m/>
    <x v="0"/>
    <s v="Chat"/>
    <m/>
    <m/>
    <x v="0"/>
    <x v="1"/>
    <x v="9"/>
    <x v="0"/>
    <x v="0"/>
    <x v="1"/>
    <n v="0.73124999999999996"/>
  </r>
  <r>
    <n v="7105"/>
    <s v="April Hart"/>
    <s v="shelley05@example.com"/>
    <n v="62"/>
    <s v="Other"/>
    <x v="12"/>
    <d v="2020-05-20T00:00:00"/>
    <x v="1"/>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x v="2"/>
    <m/>
    <x v="3"/>
    <s v="Social media"/>
    <m/>
    <m/>
    <x v="0"/>
    <x v="1"/>
    <x v="1"/>
    <x v="1"/>
    <x v="0"/>
    <x v="1"/>
    <n v="0.71875"/>
  </r>
  <r>
    <n v="7106"/>
    <s v="Christopher Koch"/>
    <s v="ytownsend@example.org"/>
    <n v="44"/>
    <s v="Female"/>
    <x v="26"/>
    <d v="2020-07-18T00:00:00"/>
    <x v="1"/>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x v="1"/>
    <s v="Radio example she sometimes happen deep season."/>
    <x v="3"/>
    <s v="Chat"/>
    <d v="2023-06-01T16:25:42"/>
    <d v="2023-06-01T07:26:42"/>
    <x v="3"/>
    <x v="9"/>
    <x v="2"/>
    <x v="1"/>
    <x v="1"/>
    <x v="1"/>
    <n v="0.18124999999999999"/>
  </r>
  <r>
    <n v="7107"/>
    <s v="Cynthia Vasquez DVM"/>
    <s v="tracyfry@example.net"/>
    <n v="38"/>
    <s v="Female"/>
    <x v="33"/>
    <d v="2020-04-04T00:00:00"/>
    <x v="1"/>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x v="1"/>
    <s v="Sea action baby base ahead enjoy."/>
    <x v="3"/>
    <s v="Phone"/>
    <d v="2023-06-01T09:52:42"/>
    <d v="2023-06-01T21:18:42"/>
    <x v="3"/>
    <x v="6"/>
    <x v="11"/>
    <x v="1"/>
    <x v="1"/>
    <x v="1"/>
    <n v="0.53125"/>
  </r>
  <r>
    <n v="7108"/>
    <s v="Jordan Gonzalez"/>
    <s v="bzimmerman@example.org"/>
    <n v="22"/>
    <s v="Male"/>
    <x v="1"/>
    <d v="2021-06-15T00:00:00"/>
    <x v="0"/>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x v="1"/>
    <s v="Face purpose think film between idea increase dream."/>
    <x v="2"/>
    <s v="Phone"/>
    <d v="2023-06-01T01:04:44"/>
    <d v="2023-06-01T01:00:44"/>
    <x v="1"/>
    <x v="4"/>
    <x v="8"/>
    <x v="1"/>
    <x v="1"/>
    <x v="1"/>
    <n v="0.36249999999999999"/>
  </r>
  <r>
    <n v="7109"/>
    <s v="Jeffrey Hodges"/>
    <s v="daltonsherman@example.org"/>
    <n v="24"/>
    <s v="Male"/>
    <x v="33"/>
    <d v="2020-05-05T00:00:00"/>
    <x v="3"/>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1"/>
    <s v="Two never a prepare."/>
    <x v="1"/>
    <s v="Chat"/>
    <d v="2023-06-01T09:50:45"/>
    <d v="2023-06-01T18:31:45"/>
    <x v="3"/>
    <x v="4"/>
    <x v="1"/>
    <x v="1"/>
    <x v="1"/>
    <x v="1"/>
    <n v="0.36875000000000002"/>
  </r>
  <r>
    <n v="7110"/>
    <s v="Debra Meyer DDS"/>
    <s v="zgriffith@example.org"/>
    <n v="40"/>
    <s v="Other"/>
    <x v="4"/>
    <d v="2020-03-01T00:00:00"/>
    <x v="3"/>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x v="0"/>
    <m/>
    <x v="3"/>
    <s v="Email"/>
    <d v="2023-06-01T08:22:46"/>
    <m/>
    <x v="0"/>
    <x v="2"/>
    <x v="0"/>
    <x v="1"/>
    <x v="0"/>
    <x v="0"/>
    <n v="0.64375000000000004"/>
  </r>
  <r>
    <n v="7111"/>
    <s v="Steven Cooper"/>
    <s v="danielscott@example.net"/>
    <n v="57"/>
    <s v="Female"/>
    <x v="13"/>
    <d v="2021-01-10T00:00:00"/>
    <x v="3"/>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x v="0"/>
    <m/>
    <x v="0"/>
    <s v="Social media"/>
    <d v="2023-06-01T04:12:47"/>
    <m/>
    <x v="0"/>
    <x v="1"/>
    <x v="6"/>
    <x v="0"/>
    <x v="0"/>
    <x v="0"/>
    <n v="0.79374999999999996"/>
  </r>
  <r>
    <n v="7112"/>
    <s v="Jeremy Cox"/>
    <s v="uleach@example.net"/>
    <n v="56"/>
    <s v="Female"/>
    <x v="14"/>
    <d v="2021-12-01T00:00:00"/>
    <x v="0"/>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x v="1"/>
    <s v="Skill well friend form."/>
    <x v="1"/>
    <s v="Chat"/>
    <d v="2023-06-01T03:28:48"/>
    <d v="2023-06-01T02:52:48"/>
    <x v="2"/>
    <x v="1"/>
    <x v="10"/>
    <x v="1"/>
    <x v="1"/>
    <x v="1"/>
    <n v="0.66249999999999998"/>
  </r>
  <r>
    <n v="7113"/>
    <s v="Brenda Schultz"/>
    <s v="reedzachary@example.org"/>
    <n v="47"/>
    <s v="Other"/>
    <x v="11"/>
    <d v="2020-12-21T00:00:00"/>
    <x v="0"/>
    <s v="Product compatibility"/>
    <s v="I'm having an issue with the {product_purchased}. Please assist. Please contact me._x000a__x000a_The purchase has been suspended I've performed a factory reset on my {product_purchased}, hoping it would resolve the problem, but it didn't help."/>
    <x v="0"/>
    <m/>
    <x v="3"/>
    <s v="Email"/>
    <d v="2023-06-01T14:31:49"/>
    <m/>
    <x v="4"/>
    <x v="9"/>
    <x v="10"/>
    <x v="1"/>
    <x v="0"/>
    <x v="0"/>
    <n v="0.25624999999999998"/>
  </r>
  <r>
    <n v="7114"/>
    <s v="Aaron Stephens"/>
    <s v="geoffrey94@example.net"/>
    <n v="43"/>
    <s v="Male"/>
    <x v="24"/>
    <d v="2021-09-19T00:00:00"/>
    <x v="1"/>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x v="0"/>
    <m/>
    <x v="3"/>
    <s v="Chat"/>
    <d v="2023-06-01T10:41:50"/>
    <m/>
    <x v="0"/>
    <x v="2"/>
    <x v="9"/>
    <x v="1"/>
    <x v="0"/>
    <x v="0"/>
    <n v="0.61250000000000004"/>
  </r>
  <r>
    <n v="7115"/>
    <s v="Cindy Ward"/>
    <s v="william69@example.org"/>
    <n v="28"/>
    <s v="Male"/>
    <x v="28"/>
    <d v="2020-12-02T00:00:00"/>
    <x v="0"/>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x v="2"/>
    <m/>
    <x v="3"/>
    <s v="Social media"/>
    <m/>
    <m/>
    <x v="4"/>
    <x v="3"/>
    <x v="10"/>
    <x v="1"/>
    <x v="0"/>
    <x v="1"/>
    <n v="0.21249999999999999"/>
  </r>
  <r>
    <n v="7116"/>
    <s v="Tyler Jennings"/>
    <s v="danielle37@example.org"/>
    <n v="45"/>
    <s v="Other"/>
    <x v="0"/>
    <d v="2020-04-15T00:00:00"/>
    <x v="0"/>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x v="1"/>
    <s v="Language piece sense hit."/>
    <x v="2"/>
    <s v="Phone"/>
    <d v="2023-06-01T15:20:52"/>
    <d v="2023-06-01T03:58:52"/>
    <x v="1"/>
    <x v="3"/>
    <x v="11"/>
    <x v="1"/>
    <x v="1"/>
    <x v="1"/>
    <n v="0.24374999999999999"/>
  </r>
  <r>
    <n v="7117"/>
    <s v="April Cobb"/>
    <s v="sherryramsey@example.com"/>
    <n v="64"/>
    <s v="Other"/>
    <x v="10"/>
    <d v="2020-08-14T00:00:00"/>
    <x v="0"/>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x v="2"/>
    <m/>
    <x v="0"/>
    <s v="Social media"/>
    <m/>
    <m/>
    <x v="0"/>
    <x v="0"/>
    <x v="5"/>
    <x v="0"/>
    <x v="0"/>
    <x v="1"/>
    <n v="0.89375000000000004"/>
  </r>
  <r>
    <n v="7118"/>
    <s v="Gary Boyd"/>
    <s v="bryan71@example.com"/>
    <n v="48"/>
    <s v="Male"/>
    <x v="8"/>
    <d v="2020-07-06T00:00:00"/>
    <x v="4"/>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x v="0"/>
    <m/>
    <x v="0"/>
    <s v="Phone"/>
    <d v="2023-06-01T12:29:55"/>
    <m/>
    <x v="0"/>
    <x v="0"/>
    <x v="2"/>
    <x v="0"/>
    <x v="0"/>
    <x v="0"/>
    <n v="1.0687500000000001"/>
  </r>
  <r>
    <n v="7119"/>
    <s v="Angela Lozano"/>
    <s v="gomezaaron@example.net"/>
    <n v="46"/>
    <s v="Other"/>
    <x v="39"/>
    <d v="2020-09-22T00:00:00"/>
    <x v="2"/>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x v="1"/>
    <s v="Evidence start gun morning cost next quickly."/>
    <x v="2"/>
    <s v="Social media"/>
    <d v="2023-06-01T21:02:57"/>
    <d v="2023-06-01T13:03:57"/>
    <x v="2"/>
    <x v="4"/>
    <x v="9"/>
    <x v="1"/>
    <x v="1"/>
    <x v="1"/>
    <n v="0.46875"/>
  </r>
  <r>
    <n v="7120"/>
    <s v="Taylor Johnson"/>
    <s v="ericapadilla@example.com"/>
    <n v="62"/>
    <s v="Female"/>
    <x v="14"/>
    <d v="2021-12-15T00:00:00"/>
    <x v="4"/>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x v="2"/>
    <m/>
    <x v="0"/>
    <s v="Phone"/>
    <m/>
    <m/>
    <x v="0"/>
    <x v="7"/>
    <x v="10"/>
    <x v="0"/>
    <x v="0"/>
    <x v="1"/>
    <n v="0.23125000000000001"/>
  </r>
  <r>
    <n v="7121"/>
    <s v="Grace Ortiz"/>
    <s v="cynthiabernard@example.org"/>
    <n v="55"/>
    <s v="Female"/>
    <x v="3"/>
    <d v="2021-12-05T00:00:00"/>
    <x v="4"/>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x v="1"/>
    <s v="Guy write choice."/>
    <x v="1"/>
    <s v="Email"/>
    <d v="2023-06-01T20:54:59"/>
    <d v="2023-06-01T03:28:59"/>
    <x v="1"/>
    <x v="4"/>
    <x v="10"/>
    <x v="1"/>
    <x v="1"/>
    <x v="1"/>
    <n v="0.41875000000000001"/>
  </r>
  <r>
    <n v="7122"/>
    <s v="Timothy Blanchard"/>
    <s v="lindsey25@example.com"/>
    <n v="30"/>
    <s v="Male"/>
    <x v="18"/>
    <d v="2020-05-14T00:00:00"/>
    <x v="3"/>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x v="1"/>
    <s v="Type lawyer something trouble stop method."/>
    <x v="0"/>
    <s v="Chat"/>
    <d v="2023-06-01T05:04:01"/>
    <d v="2023-06-01T02:15:01"/>
    <x v="4"/>
    <x v="7"/>
    <x v="1"/>
    <x v="1"/>
    <x v="1"/>
    <x v="1"/>
    <n v="0.23749999999999999"/>
  </r>
  <r>
    <n v="7123"/>
    <s v="Melissa Foster"/>
    <s v="brittanybender@example.com"/>
    <n v="40"/>
    <s v="Female"/>
    <x v="17"/>
    <d v="2021-10-13T00:00:00"/>
    <x v="4"/>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x v="2"/>
    <m/>
    <x v="0"/>
    <s v="Email"/>
    <m/>
    <m/>
    <x v="0"/>
    <x v="5"/>
    <x v="7"/>
    <x v="0"/>
    <x v="0"/>
    <x v="1"/>
    <n v="0.23749999999999999"/>
  </r>
  <r>
    <n v="7124"/>
    <s v="Jacob Peterson"/>
    <s v="gcrawford@example.org"/>
    <n v="20"/>
    <s v="Female"/>
    <x v="15"/>
    <d v="2021-07-10T00:00:00"/>
    <x v="0"/>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x v="1"/>
    <s v="Above company reflect the."/>
    <x v="0"/>
    <s v="Social media"/>
    <d v="2023-06-01T07:15:04"/>
    <d v="2023-06-01T07:20:04"/>
    <x v="1"/>
    <x v="3"/>
    <x v="2"/>
    <x v="1"/>
    <x v="1"/>
    <x v="1"/>
    <n v="0.23749999999999999"/>
  </r>
  <r>
    <n v="7125"/>
    <s v="Bryan Vaughan"/>
    <s v="russomorgan@example.org"/>
    <n v="64"/>
    <s v="Female"/>
    <x v="5"/>
    <d v="2020-04-08T00:00:00"/>
    <x v="0"/>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x v="2"/>
    <m/>
    <x v="3"/>
    <s v="Chat"/>
    <m/>
    <m/>
    <x v="4"/>
    <x v="4"/>
    <x v="11"/>
    <x v="1"/>
    <x v="0"/>
    <x v="1"/>
    <n v="0.42499999999999999"/>
  </r>
  <r>
    <n v="7126"/>
    <s v="Jodi Bailey"/>
    <s v="fburke@example.org"/>
    <n v="59"/>
    <s v="Female"/>
    <x v="28"/>
    <d v="2020-10-05T00:00:00"/>
    <x v="4"/>
    <s v="Refund request"/>
    <s v="I'm having an issue with the {product_purchased}. Please assist. I've performed a factory reset on my {product_purchased}, hoping it would resolve the problem, but it didn't help."/>
    <x v="2"/>
    <m/>
    <x v="3"/>
    <s v="Social media"/>
    <m/>
    <m/>
    <x v="0"/>
    <x v="10"/>
    <x v="7"/>
    <x v="1"/>
    <x v="0"/>
    <x v="1"/>
    <n v="0.25624999999999998"/>
  </r>
  <r>
    <n v="7127"/>
    <s v="Mrs. Victoria Brown"/>
    <s v="perrylaurie@example.com"/>
    <n v="30"/>
    <s v="Female"/>
    <x v="24"/>
    <d v="2021-01-19T00:00:00"/>
    <x v="4"/>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x v="1"/>
    <s v="Miss here man great student describe card among."/>
    <x v="3"/>
    <s v="Social media"/>
    <d v="2023-06-01T08:32:06"/>
    <d v="2023-06-01T14:41:06"/>
    <x v="5"/>
    <x v="1"/>
    <x v="6"/>
    <x v="1"/>
    <x v="1"/>
    <x v="1"/>
    <n v="0.79374999999999996"/>
  </r>
  <r>
    <n v="7128"/>
    <s v="Kenneth Jordan"/>
    <s v="david68@example.com"/>
    <n v="28"/>
    <s v="Male"/>
    <x v="8"/>
    <d v="2021-03-21T00:00:00"/>
    <x v="0"/>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x v="1"/>
    <s v="Just improve art really sense."/>
    <x v="1"/>
    <s v="Phone"/>
    <d v="2023-06-01T03:58:08"/>
    <d v="2023-06-01T11:24:08"/>
    <x v="4"/>
    <x v="10"/>
    <x v="0"/>
    <x v="1"/>
    <x v="1"/>
    <x v="1"/>
    <n v="0.16250000000000001"/>
  </r>
  <r>
    <n v="7129"/>
    <s v="Amanda Wilson"/>
    <s v="bradsherman@example.com"/>
    <n v="18"/>
    <s v="Female"/>
    <x v="12"/>
    <d v="2020-02-03T00:00:00"/>
    <x v="1"/>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x v="0"/>
    <m/>
    <x v="2"/>
    <s v="Social media"/>
    <d v="2023-06-01T12:37:10"/>
    <m/>
    <x v="0"/>
    <x v="2"/>
    <x v="4"/>
    <x v="1"/>
    <x v="0"/>
    <x v="0"/>
    <n v="0.6875"/>
  </r>
  <r>
    <n v="7130"/>
    <s v="Beth Morton"/>
    <s v="nicole02@example.com"/>
    <n v="49"/>
    <s v="Female"/>
    <x v="8"/>
    <d v="2020-09-14T00:00:00"/>
    <x v="2"/>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x v="1"/>
    <s v="Spend listen its."/>
    <x v="2"/>
    <s v="Phone"/>
    <d v="2023-06-01T07:48:11"/>
    <d v="2023-06-01T09:31:11"/>
    <x v="1"/>
    <x v="1"/>
    <x v="9"/>
    <x v="1"/>
    <x v="1"/>
    <x v="1"/>
    <n v="0.73124999999999996"/>
  </r>
  <r>
    <n v="7131"/>
    <s v="Rebecca Cruz"/>
    <s v="bwilliams@example.org"/>
    <n v="55"/>
    <s v="Female"/>
    <x v="4"/>
    <d v="2020-02-08T00:00:00"/>
    <x v="3"/>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x v="2"/>
    <m/>
    <x v="2"/>
    <s v="Social media"/>
    <m/>
    <m/>
    <x v="0"/>
    <x v="10"/>
    <x v="4"/>
    <x v="0"/>
    <x v="0"/>
    <x v="1"/>
    <n v="0.22500000000000001"/>
  </r>
  <r>
    <n v="7132"/>
    <s v="Jessica Thomas"/>
    <s v="iroman@example.org"/>
    <n v="20"/>
    <s v="Male"/>
    <x v="30"/>
    <d v="2021-04-02T00:00:00"/>
    <x v="4"/>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x v="1"/>
    <s v="Population factor moment reason event group."/>
    <x v="1"/>
    <s v="Chat"/>
    <d v="2023-06-01T20:28:14"/>
    <d v="2023-06-01T20:38:14"/>
    <x v="1"/>
    <x v="2"/>
    <x v="11"/>
    <x v="1"/>
    <x v="1"/>
    <x v="1"/>
    <n v="0.65"/>
  </r>
  <r>
    <n v="7133"/>
    <s v="Joseph Moore"/>
    <s v="victoria68@example.net"/>
    <n v="62"/>
    <s v="Female"/>
    <x v="20"/>
    <d v="2020-02-03T00:00:00"/>
    <x v="3"/>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x v="0"/>
    <m/>
    <x v="2"/>
    <s v="Email"/>
    <d v="2023-06-01T01:08:16"/>
    <m/>
    <x v="0"/>
    <x v="3"/>
    <x v="4"/>
    <x v="1"/>
    <x v="0"/>
    <x v="0"/>
    <n v="0.22500000000000001"/>
  </r>
  <r>
    <n v="7134"/>
    <s v="Jeffrey Luna"/>
    <s v="choijessica@example.com"/>
    <n v="64"/>
    <s v="Male"/>
    <x v="29"/>
    <d v="2021-11-18T00:00:00"/>
    <x v="2"/>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x v="2"/>
    <m/>
    <x v="3"/>
    <s v="Chat"/>
    <m/>
    <m/>
    <x v="0"/>
    <x v="2"/>
    <x v="3"/>
    <x v="1"/>
    <x v="0"/>
    <x v="1"/>
    <n v="0.6"/>
  </r>
  <r>
    <n v="7135"/>
    <s v="Jerry Rodgers"/>
    <s v="eric03@example.org"/>
    <n v="56"/>
    <s v="Male"/>
    <x v="9"/>
    <d v="2020-09-03T00:00:00"/>
    <x v="1"/>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x v="0"/>
    <m/>
    <x v="1"/>
    <s v="Email"/>
    <d v="2023-06-01T19:50:19"/>
    <m/>
    <x v="0"/>
    <x v="6"/>
    <x v="9"/>
    <x v="1"/>
    <x v="0"/>
    <x v="0"/>
    <n v="0.4"/>
  </r>
  <r>
    <n v="7136"/>
    <s v="Anne Esparza"/>
    <s v="william29@example.com"/>
    <n v="29"/>
    <s v="Female"/>
    <x v="25"/>
    <d v="2021-06-09T00:00:00"/>
    <x v="0"/>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x v="1"/>
    <s v="Person such green cover option military."/>
    <x v="1"/>
    <s v="Social media"/>
    <d v="2023-06-01T20:20:20"/>
    <d v="2023-06-02T00:10:20"/>
    <x v="2"/>
    <x v="10"/>
    <x v="8"/>
    <x v="1"/>
    <x v="1"/>
    <x v="1"/>
    <n v="0.23125000000000001"/>
  </r>
  <r>
    <n v="7137"/>
    <s v="Lisa Fisher"/>
    <s v="jonathan91@example.net"/>
    <n v="28"/>
    <s v="Male"/>
    <x v="30"/>
    <d v="2021-08-23T00:00:00"/>
    <x v="0"/>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x v="1"/>
    <s v="Arrive mission edge man list if."/>
    <x v="1"/>
    <s v="Social media"/>
    <d v="2023-06-01T14:01:22"/>
    <d v="2023-06-01T10:10:22"/>
    <x v="5"/>
    <x v="0"/>
    <x v="5"/>
    <x v="1"/>
    <x v="1"/>
    <x v="1"/>
    <n v="0.89375000000000004"/>
  </r>
  <r>
    <n v="7138"/>
    <s v="Michael Brown"/>
    <s v="wthomas@example.net"/>
    <n v="69"/>
    <s v="Other"/>
    <x v="15"/>
    <d v="2020-10-03T00:00:00"/>
    <x v="3"/>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x v="2"/>
    <m/>
    <x v="3"/>
    <s v="Chat"/>
    <m/>
    <m/>
    <x v="0"/>
    <x v="5"/>
    <x v="7"/>
    <x v="1"/>
    <x v="0"/>
    <x v="1"/>
    <n v="0.23749999999999999"/>
  </r>
  <r>
    <n v="7139"/>
    <s v="Jennifer Smith"/>
    <s v="perezchristine@example.org"/>
    <n v="26"/>
    <s v="Female"/>
    <x v="32"/>
    <d v="2020-03-01T00:00:00"/>
    <x v="1"/>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x v="1"/>
    <s v="Fill fear question on discover idea determine."/>
    <x v="1"/>
    <s v="Social media"/>
    <d v="2023-06-01T22:59:25"/>
    <d v="2023-06-01T19:31:25"/>
    <x v="3"/>
    <x v="2"/>
    <x v="0"/>
    <x v="1"/>
    <x v="1"/>
    <x v="1"/>
    <n v="0.64375000000000004"/>
  </r>
  <r>
    <n v="7140"/>
    <s v="Mary Stewart"/>
    <s v="shannon96@example.com"/>
    <n v="65"/>
    <s v="Female"/>
    <x v="24"/>
    <d v="2021-03-14T00:00:00"/>
    <x v="1"/>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x v="0"/>
    <m/>
    <x v="1"/>
    <s v="Phone"/>
    <d v="2023-06-01T01:49:27"/>
    <m/>
    <x v="0"/>
    <x v="0"/>
    <x v="0"/>
    <x v="1"/>
    <x v="0"/>
    <x v="0"/>
    <n v="0.76875000000000004"/>
  </r>
  <r>
    <n v="7141"/>
    <s v="Joseph Nicholson"/>
    <s v="xjuarez@example.com"/>
    <n v="53"/>
    <s v="Other"/>
    <x v="32"/>
    <d v="2021-01-30T00:00:00"/>
    <x v="3"/>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x v="1"/>
    <s v="Environment you through important."/>
    <x v="0"/>
    <s v="Social media"/>
    <d v="2023-06-02T00:06:29"/>
    <d v="2023-06-01T07:00:29"/>
    <x v="1"/>
    <x v="2"/>
    <x v="6"/>
    <x v="1"/>
    <x v="1"/>
    <x v="1"/>
    <n v="0.73124999999999996"/>
  </r>
  <r>
    <n v="7142"/>
    <s v="Eric Wilson"/>
    <s v="privera@example.net"/>
    <n v="55"/>
    <s v="Female"/>
    <x v="35"/>
    <d v="2020-12-28T00:00:00"/>
    <x v="0"/>
    <s v="Display issue"/>
    <s v="I'm having an issue with the {product_purchased}. Please assist._x000a__x000a_I'm having an issue with the {} product_purchased}. Please assist. I've tried clearing the cache and data for the {product_purchased} app, but the issue persists."/>
    <x v="1"/>
    <s v="Color fight since safe second car people attack."/>
    <x v="3"/>
    <s v="Chat"/>
    <d v="2023-06-01T19:38:30"/>
    <d v="2023-06-01T15:42:30"/>
    <x v="4"/>
    <x v="2"/>
    <x v="10"/>
    <x v="1"/>
    <x v="1"/>
    <x v="1"/>
    <n v="0.59375"/>
  </r>
  <r>
    <n v="7143"/>
    <s v="Russell Turner"/>
    <s v="john99@example.net"/>
    <n v="59"/>
    <s v="Other"/>
    <x v="26"/>
    <d v="2021-03-01T00:00:00"/>
    <x v="2"/>
    <s v="Data loss"/>
    <s v="I'm having an issue with the {product_purchased}. Please assist.democracynow.org for information. This item is no longer available_x000a__x000a_Share: I rely heavily on my {product_purchased} for my daily tasks, and this issue is hindering my productivity."/>
    <x v="1"/>
    <s v="Hear top important own."/>
    <x v="0"/>
    <s v="Email"/>
    <d v="2023-06-01T17:36:31"/>
    <d v="2023-06-01T06:02:31"/>
    <x v="1"/>
    <x v="4"/>
    <x v="0"/>
    <x v="1"/>
    <x v="1"/>
    <x v="1"/>
    <n v="0.36875000000000002"/>
  </r>
  <r>
    <n v="7144"/>
    <s v="David Schaefer"/>
    <s v="michellecraig@example.com"/>
    <n v="61"/>
    <s v="Other"/>
    <x v="6"/>
    <d v="2021-01-27T00:00:00"/>
    <x v="1"/>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x v="0"/>
    <m/>
    <x v="3"/>
    <s v="Social media"/>
    <d v="2023-06-01T19:59:32"/>
    <m/>
    <x v="0"/>
    <x v="4"/>
    <x v="6"/>
    <x v="1"/>
    <x v="0"/>
    <x v="0"/>
    <n v="0.51875000000000004"/>
  </r>
  <r>
    <n v="7145"/>
    <s v="Christina Wiggins"/>
    <s v="millerbrenda@example.com"/>
    <n v="29"/>
    <s v="Other"/>
    <x v="24"/>
    <d v="2021-11-27T00:00:00"/>
    <x v="3"/>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x v="0"/>
    <m/>
    <x v="1"/>
    <s v="Social media"/>
    <d v="2023-06-01T22:07:33"/>
    <m/>
    <x v="0"/>
    <x v="8"/>
    <x v="3"/>
    <x v="1"/>
    <x v="0"/>
    <x v="0"/>
    <n v="0.18124999999999999"/>
  </r>
  <r>
    <n v="7146"/>
    <s v="Valerie Burnett"/>
    <s v="ostewart@example.com"/>
    <n v="69"/>
    <s v="Other"/>
    <x v="37"/>
    <d v="2021-09-25T00:00:00"/>
    <x v="1"/>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x v="0"/>
    <m/>
    <x v="0"/>
    <s v="Social media"/>
    <d v="2023-06-01T18:53:34"/>
    <m/>
    <x v="0"/>
    <x v="7"/>
    <x v="9"/>
    <x v="0"/>
    <x v="0"/>
    <x v="0"/>
    <n v="0.3"/>
  </r>
  <r>
    <n v="7147"/>
    <s v="Martin Orr"/>
    <s v="masonkrystal@example.org"/>
    <n v="66"/>
    <s v="Male"/>
    <x v="14"/>
    <d v="2021-12-04T00:00:00"/>
    <x v="2"/>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x v="2"/>
    <m/>
    <x v="2"/>
    <s v="Email"/>
    <m/>
    <m/>
    <x v="4"/>
    <x v="7"/>
    <x v="10"/>
    <x v="0"/>
    <x v="0"/>
    <x v="1"/>
    <n v="0.23125000000000001"/>
  </r>
  <r>
    <n v="7148"/>
    <s v="Adam Green"/>
    <s v="andrew32@example.org"/>
    <n v="30"/>
    <s v="Other"/>
    <x v="19"/>
    <d v="2021-02-14T00:00:00"/>
    <x v="0"/>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x v="1"/>
    <s v="Skin single contain deep similar."/>
    <x v="3"/>
    <s v="Chat"/>
    <d v="2023-06-01T10:06:37"/>
    <d v="2023-06-01T09:00:37"/>
    <x v="1"/>
    <x v="3"/>
    <x v="4"/>
    <x v="1"/>
    <x v="1"/>
    <x v="1"/>
    <n v="0.22500000000000001"/>
  </r>
  <r>
    <n v="7149"/>
    <s v="Nicholas Garcia"/>
    <s v="jody43@example.net"/>
    <n v="68"/>
    <s v="Male"/>
    <x v="9"/>
    <d v="2021-07-03T00:00:00"/>
    <x v="1"/>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x v="1"/>
    <s v="Daughter building discuss."/>
    <x v="1"/>
    <s v="Email"/>
    <d v="2023-06-01T19:06:39"/>
    <d v="2023-06-01T14:24:39"/>
    <x v="2"/>
    <x v="2"/>
    <x v="2"/>
    <x v="1"/>
    <x v="1"/>
    <x v="1"/>
    <n v="0.57499999999999996"/>
  </r>
  <r>
    <n v="7150"/>
    <s v="Michael Walton"/>
    <s v="sroth@example.com"/>
    <n v="56"/>
    <s v="Other"/>
    <x v="38"/>
    <d v="2021-12-13T00:00:00"/>
    <x v="3"/>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x v="1"/>
    <s v="Increase time knowledge within."/>
    <x v="3"/>
    <s v="Chat"/>
    <d v="2023-06-01T02:18:40"/>
    <d v="2023-06-01T09:17:40"/>
    <x v="1"/>
    <x v="5"/>
    <x v="10"/>
    <x v="1"/>
    <x v="1"/>
    <x v="1"/>
    <n v="0.27500000000000002"/>
  </r>
  <r>
    <n v="7151"/>
    <s v="Kevin Welch"/>
    <s v="lauriehowe@example.org"/>
    <n v="57"/>
    <s v="Male"/>
    <x v="5"/>
    <d v="2021-04-16T00:00:00"/>
    <x v="2"/>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x v="2"/>
    <m/>
    <x v="2"/>
    <s v="Email"/>
    <m/>
    <m/>
    <x v="0"/>
    <x v="9"/>
    <x v="11"/>
    <x v="0"/>
    <x v="0"/>
    <x v="1"/>
    <n v="0.1875"/>
  </r>
  <r>
    <n v="7152"/>
    <s v="Susan Smith"/>
    <s v="karensexton@example.org"/>
    <n v="60"/>
    <s v="Male"/>
    <x v="18"/>
    <d v="2021-04-18T00:00:00"/>
    <x v="1"/>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x v="0"/>
    <m/>
    <x v="0"/>
    <s v="Social media"/>
    <d v="2023-06-01T20:15:43"/>
    <m/>
    <x v="0"/>
    <x v="1"/>
    <x v="11"/>
    <x v="0"/>
    <x v="0"/>
    <x v="0"/>
    <n v="0.65625"/>
  </r>
  <r>
    <n v="7153"/>
    <s v="Stephanie Hernandez"/>
    <s v="briannareese@example.org"/>
    <n v="42"/>
    <s v="Other"/>
    <x v="14"/>
    <d v="2020-10-06T00:00:00"/>
    <x v="3"/>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x v="1"/>
    <s v="Head hit perhaps must vote."/>
    <x v="2"/>
    <s v="Phone"/>
    <d v="2023-06-02T00:05:44"/>
    <d v="2023-06-01T17:29:44"/>
    <x v="3"/>
    <x v="5"/>
    <x v="7"/>
    <x v="1"/>
    <x v="1"/>
    <x v="1"/>
    <n v="0.23749999999999999"/>
  </r>
  <r>
    <n v="7154"/>
    <s v="Tammy Estes"/>
    <s v="jacqueline19@example.com"/>
    <n v="37"/>
    <s v="Other"/>
    <x v="3"/>
    <d v="2020-05-28T00:00:00"/>
    <x v="3"/>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x v="0"/>
    <m/>
    <x v="3"/>
    <s v="Chat"/>
    <d v="2023-06-01T09:20:47"/>
    <m/>
    <x v="0"/>
    <x v="2"/>
    <x v="1"/>
    <x v="1"/>
    <x v="0"/>
    <x v="0"/>
    <n v="0.72499999999999998"/>
  </r>
  <r>
    <n v="7155"/>
    <s v="Tracey Banks"/>
    <s v="echristensen@example.net"/>
    <n v="60"/>
    <s v="Female"/>
    <x v="35"/>
    <d v="2020-01-15T00:00:00"/>
    <x v="0"/>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x v="0"/>
    <m/>
    <x v="1"/>
    <s v="Email"/>
    <d v="2023-06-01T03:11:48"/>
    <m/>
    <x v="0"/>
    <x v="2"/>
    <x v="6"/>
    <x v="1"/>
    <x v="0"/>
    <x v="0"/>
    <n v="0.73124999999999996"/>
  </r>
  <r>
    <n v="7156"/>
    <s v="Julie Miller"/>
    <s v="dianejackson@example.com"/>
    <n v="62"/>
    <s v="Female"/>
    <x v="25"/>
    <d v="2020-04-18T00:00:00"/>
    <x v="1"/>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x v="0"/>
    <m/>
    <x v="2"/>
    <s v="Email"/>
    <d v="2023-06-01T13:42:49"/>
    <m/>
    <x v="0"/>
    <x v="1"/>
    <x v="11"/>
    <x v="1"/>
    <x v="0"/>
    <x v="0"/>
    <n v="0.65625"/>
  </r>
  <r>
    <n v="7157"/>
    <s v="Sandra Dalton"/>
    <s v="wilcoxraymond@example.org"/>
    <n v="45"/>
    <s v="Other"/>
    <x v="1"/>
    <d v="2020-12-12T00:00:00"/>
    <x v="3"/>
    <s v="Battery life"/>
    <s v="I'm having an issue with the {product_purchased}. Please assist. If you are still having trouble, please email [email protected]. ## # # # I've already contacted customer support multiple times, but the issue remains unresolved."/>
    <x v="1"/>
    <s v="Something minute enjoy occur a population middle."/>
    <x v="2"/>
    <s v="Chat"/>
    <d v="2023-06-01T02:37:50"/>
    <d v="2023-06-01T01:42:50"/>
    <x v="3"/>
    <x v="10"/>
    <x v="10"/>
    <x v="1"/>
    <x v="1"/>
    <x v="1"/>
    <n v="0.23749999999999999"/>
  </r>
  <r>
    <n v="7158"/>
    <s v="Brandon Shepherd"/>
    <s v="jennifer52@example.org"/>
    <n v="60"/>
    <s v="Female"/>
    <x v="27"/>
    <d v="2020-10-20T00:00:00"/>
    <x v="3"/>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x v="1"/>
    <s v="Far station deal any issue protect campaign."/>
    <x v="3"/>
    <s v="Phone"/>
    <d v="2023-06-01T01:04:51"/>
    <d v="2023-06-01T12:33:51"/>
    <x v="4"/>
    <x v="0"/>
    <x v="7"/>
    <x v="1"/>
    <x v="1"/>
    <x v="1"/>
    <n v="0.83750000000000002"/>
  </r>
  <r>
    <n v="7159"/>
    <s v="Melissa Brown"/>
    <s v="kelly74@example.org"/>
    <n v="40"/>
    <s v="Female"/>
    <x v="28"/>
    <d v="2020-03-23T00:00:00"/>
    <x v="4"/>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x v="2"/>
    <m/>
    <x v="1"/>
    <s v="Email"/>
    <m/>
    <m/>
    <x v="0"/>
    <x v="9"/>
    <x v="0"/>
    <x v="1"/>
    <x v="0"/>
    <x v="1"/>
    <n v="0.23749999999999999"/>
  </r>
  <r>
    <n v="7160"/>
    <s v="Samuel Owen"/>
    <s v="richardsjose@example.net"/>
    <n v="68"/>
    <s v="Male"/>
    <x v="14"/>
    <d v="2020-04-21T00:00:00"/>
    <x v="2"/>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x v="0"/>
    <m/>
    <x v="3"/>
    <s v="Chat"/>
    <d v="2023-06-01T16:59:55"/>
    <m/>
    <x v="0"/>
    <x v="8"/>
    <x v="11"/>
    <x v="1"/>
    <x v="0"/>
    <x v="0"/>
    <n v="0.28125"/>
  </r>
  <r>
    <n v="7161"/>
    <s v="Jesse Knox"/>
    <s v="mpetty@example.com"/>
    <n v="31"/>
    <s v="Male"/>
    <x v="21"/>
    <d v="2021-02-22T00:00:00"/>
    <x v="0"/>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x v="2"/>
    <m/>
    <x v="3"/>
    <s v="Phone"/>
    <m/>
    <m/>
    <x v="0"/>
    <x v="10"/>
    <x v="4"/>
    <x v="1"/>
    <x v="0"/>
    <x v="1"/>
    <n v="0.22500000000000001"/>
  </r>
  <r>
    <n v="7162"/>
    <s v="Leslie Martin"/>
    <s v="kevinpowers@example.com"/>
    <n v="62"/>
    <s v="Female"/>
    <x v="30"/>
    <d v="2020-02-29T00:00:00"/>
    <x v="3"/>
    <s v="Data loss"/>
    <s v="I'm having an issue with the {product_purchased}. Please assist. This problem started occurring after the recent software update. I haven't made any other changes to the device."/>
    <x v="0"/>
    <m/>
    <x v="1"/>
    <s v="Social media"/>
    <d v="2023-06-01T18:39:56"/>
    <m/>
    <x v="0"/>
    <x v="4"/>
    <x v="4"/>
    <x v="1"/>
    <x v="0"/>
    <x v="0"/>
    <n v="0.47499999999999998"/>
  </r>
  <r>
    <n v="7163"/>
    <s v="David Freeman"/>
    <s v="nathanielrichardson@example.com"/>
    <n v="21"/>
    <s v="Other"/>
    <x v="41"/>
    <d v="2020-03-12T00:00:00"/>
    <x v="2"/>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x v="0"/>
    <m/>
    <x v="3"/>
    <s v="Phone"/>
    <d v="2023-06-01T12:01:57"/>
    <m/>
    <x v="0"/>
    <x v="6"/>
    <x v="0"/>
    <x v="1"/>
    <x v="0"/>
    <x v="0"/>
    <n v="0.47499999999999998"/>
  </r>
  <r>
    <n v="7164"/>
    <s v="David Austin"/>
    <s v="masseybarbara@example.net"/>
    <n v="56"/>
    <s v="Female"/>
    <x v="17"/>
    <d v="2021-05-24T00:00:00"/>
    <x v="4"/>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x v="1"/>
    <s v="Field seat east case whom."/>
    <x v="1"/>
    <s v="Phone"/>
    <d v="2023-06-01T22:53:59"/>
    <d v="2023-06-01T03:58:59"/>
    <x v="4"/>
    <x v="7"/>
    <x v="1"/>
    <x v="1"/>
    <x v="1"/>
    <x v="1"/>
    <n v="0.23749999999999999"/>
  </r>
  <r>
    <n v="7165"/>
    <s v="Troy Mann"/>
    <s v="kelly14@example.com"/>
    <n v="42"/>
    <s v="Male"/>
    <x v="33"/>
    <d v="2021-09-02T00:00:00"/>
    <x v="4"/>
    <s v="Account access"/>
    <s v="I'm having an issue with the {product_purchased}. Please assist._x000a__x000a_My $18.5 bill from a major company came to $12.25, so I've taken out an $18 charge and are now running in I need assistance as soon as possible because it's affecting my work and productivity."/>
    <x v="2"/>
    <m/>
    <x v="2"/>
    <s v="Email"/>
    <m/>
    <m/>
    <x v="0"/>
    <x v="0"/>
    <x v="9"/>
    <x v="0"/>
    <x v="0"/>
    <x v="1"/>
    <n v="0.8"/>
  </r>
  <r>
    <n v="7166"/>
    <s v="Stacey Johnson"/>
    <s v="adamhoffman@example.org"/>
    <n v="48"/>
    <s v="Other"/>
    <x v="26"/>
    <d v="2020-01-27T00:00:00"/>
    <x v="0"/>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x v="1"/>
    <s v="Again behavior night entire name."/>
    <x v="3"/>
    <s v="Email"/>
    <d v="2023-06-01T07:26:03"/>
    <d v="2023-06-01T08:51:03"/>
    <x v="1"/>
    <x v="0"/>
    <x v="6"/>
    <x v="1"/>
    <x v="1"/>
    <x v="1"/>
    <n v="0.8"/>
  </r>
  <r>
    <n v="7167"/>
    <s v="Brian Anderson"/>
    <s v="rebeccabush@example.net"/>
    <n v="68"/>
    <s v="Male"/>
    <x v="9"/>
    <d v="2020-01-14T00:00:00"/>
    <x v="1"/>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x v="2"/>
    <m/>
    <x v="1"/>
    <s v="Phone"/>
    <m/>
    <m/>
    <x v="0"/>
    <x v="0"/>
    <x v="6"/>
    <x v="1"/>
    <x v="0"/>
    <x v="1"/>
    <n v="0.8"/>
  </r>
  <r>
    <n v="7168"/>
    <s v="Christopher Woodard"/>
    <s v="saramiranda@example.org"/>
    <n v="24"/>
    <s v="Male"/>
    <x v="0"/>
    <d v="2020-03-08T00:00:00"/>
    <x v="0"/>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x v="1"/>
    <s v="Join current politics thing future door."/>
    <x v="3"/>
    <s v="Phone"/>
    <d v="2023-06-01T01:27:05"/>
    <d v="2023-06-01T06:35:05"/>
    <x v="1"/>
    <x v="0"/>
    <x v="0"/>
    <x v="1"/>
    <x v="1"/>
    <x v="1"/>
    <n v="0.76875000000000004"/>
  </r>
  <r>
    <n v="7169"/>
    <s v="Sherri Farley"/>
    <s v="gkelly@example.org"/>
    <n v="38"/>
    <s v="Other"/>
    <x v="18"/>
    <d v="2021-11-26T00:00:00"/>
    <x v="0"/>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x v="2"/>
    <m/>
    <x v="0"/>
    <s v="Social media"/>
    <m/>
    <m/>
    <x v="0"/>
    <x v="1"/>
    <x v="3"/>
    <x v="0"/>
    <x v="0"/>
    <x v="1"/>
    <n v="0.65625"/>
  </r>
  <r>
    <n v="7170"/>
    <s v="Victoria Burnett"/>
    <s v="iandrade@example.net"/>
    <n v="29"/>
    <s v="Other"/>
    <x v="13"/>
    <d v="2020-03-14T00:00:00"/>
    <x v="2"/>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x v="0"/>
    <m/>
    <x v="2"/>
    <s v="Social media"/>
    <d v="2023-06-01T08:38:08"/>
    <m/>
    <x v="0"/>
    <x v="4"/>
    <x v="0"/>
    <x v="1"/>
    <x v="0"/>
    <x v="0"/>
    <n v="0.36875000000000002"/>
  </r>
  <r>
    <n v="7171"/>
    <s v="Cynthia Gonzales"/>
    <s v="rmckinney@example.org"/>
    <n v="43"/>
    <s v="Male"/>
    <x v="7"/>
    <d v="2021-05-03T00:00:00"/>
    <x v="1"/>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x v="0"/>
    <m/>
    <x v="2"/>
    <s v="Social media"/>
    <d v="2023-06-01T21:17:10"/>
    <m/>
    <x v="0"/>
    <x v="5"/>
    <x v="1"/>
    <x v="1"/>
    <x v="0"/>
    <x v="0"/>
    <n v="0.26874999999999999"/>
  </r>
  <r>
    <n v="7172"/>
    <s v="Eric Dyer"/>
    <s v="brandoncalderon@example.com"/>
    <n v="27"/>
    <s v="Female"/>
    <x v="7"/>
    <d v="2021-07-04T00:00:00"/>
    <x v="0"/>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x v="1"/>
    <s v="Pick life according."/>
    <x v="2"/>
    <s v="Social media"/>
    <d v="2023-06-01T22:27:11"/>
    <d v="2023-06-01T09:56:11"/>
    <x v="5"/>
    <x v="8"/>
    <x v="2"/>
    <x v="1"/>
    <x v="1"/>
    <x v="1"/>
    <n v="0.23749999999999999"/>
  </r>
  <r>
    <n v="7173"/>
    <s v="Gabriel Jones"/>
    <s v="sueobrien@example.com"/>
    <n v="64"/>
    <s v="Other"/>
    <x v="30"/>
    <d v="2021-01-05T00:00:00"/>
    <x v="4"/>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x v="2"/>
    <m/>
    <x v="2"/>
    <s v="Email"/>
    <m/>
    <m/>
    <x v="0"/>
    <x v="0"/>
    <x v="6"/>
    <x v="0"/>
    <x v="0"/>
    <x v="1"/>
    <n v="0.8"/>
  </r>
  <r>
    <n v="7174"/>
    <s v="Justin Steele"/>
    <s v="andersonbrooke@example.net"/>
    <n v="22"/>
    <s v="Male"/>
    <x v="34"/>
    <d v="2020-10-28T00:00:00"/>
    <x v="2"/>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x v="1"/>
    <s v="Reason herself home soon thank owner condition power."/>
    <x v="3"/>
    <s v="Email"/>
    <d v="2023-06-01T05:25:14"/>
    <d v="2023-06-01T10:58:14"/>
    <x v="5"/>
    <x v="8"/>
    <x v="7"/>
    <x v="1"/>
    <x v="1"/>
    <x v="1"/>
    <n v="0.20624999999999999"/>
  </r>
  <r>
    <n v="7175"/>
    <s v="Julie Rodriguez"/>
    <s v="robertcrawford@example.net"/>
    <n v="20"/>
    <s v="Female"/>
    <x v="19"/>
    <d v="2021-01-13T00:00:00"/>
    <x v="3"/>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x v="2"/>
    <m/>
    <x v="1"/>
    <s v="Phone"/>
    <m/>
    <m/>
    <x v="0"/>
    <x v="8"/>
    <x v="6"/>
    <x v="1"/>
    <x v="0"/>
    <x v="1"/>
    <n v="0.25624999999999998"/>
  </r>
  <r>
    <n v="7176"/>
    <s v="Joseph Reyes"/>
    <s v="jeffery48@example.com"/>
    <n v="54"/>
    <s v="Male"/>
    <x v="20"/>
    <d v="2021-09-20T00:00:00"/>
    <x v="3"/>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x v="2"/>
    <m/>
    <x v="3"/>
    <s v="Chat"/>
    <m/>
    <m/>
    <x v="0"/>
    <x v="7"/>
    <x v="9"/>
    <x v="1"/>
    <x v="0"/>
    <x v="1"/>
    <n v="0.3"/>
  </r>
  <r>
    <n v="7177"/>
    <s v="Scott Trevino"/>
    <s v="reynoldsadam@example.com"/>
    <n v="53"/>
    <s v="Male"/>
    <x v="18"/>
    <d v="2020-10-30T00:00:00"/>
    <x v="1"/>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x v="0"/>
    <m/>
    <x v="0"/>
    <s v="Email"/>
    <d v="2023-06-01T08:55:18"/>
    <m/>
    <x v="0"/>
    <x v="9"/>
    <x v="7"/>
    <x v="0"/>
    <x v="0"/>
    <x v="0"/>
    <n v="0.18124999999999999"/>
  </r>
  <r>
    <n v="7178"/>
    <s v="Emily Benton"/>
    <s v="zanderson@example.com"/>
    <n v="52"/>
    <s v="Other"/>
    <x v="24"/>
    <d v="2021-08-15T00:00:00"/>
    <x v="2"/>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x v="2"/>
    <m/>
    <x v="2"/>
    <s v="Phone"/>
    <m/>
    <m/>
    <x v="0"/>
    <x v="1"/>
    <x v="5"/>
    <x v="0"/>
    <x v="0"/>
    <x v="1"/>
    <n v="0.625"/>
  </r>
  <r>
    <n v="7179"/>
    <s v="Bethany Jackson"/>
    <s v="zscott@example.net"/>
    <n v="45"/>
    <s v="Other"/>
    <x v="36"/>
    <d v="2020-06-21T00:00:00"/>
    <x v="3"/>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x v="0"/>
    <m/>
    <x v="1"/>
    <s v="Social media"/>
    <d v="2023-06-01T01:05:20"/>
    <m/>
    <x v="0"/>
    <x v="2"/>
    <x v="8"/>
    <x v="1"/>
    <x v="0"/>
    <x v="0"/>
    <n v="0.56874999999999998"/>
  </r>
  <r>
    <n v="7180"/>
    <s v="Nicholas Mora"/>
    <s v="nathanhunter@example.org"/>
    <n v="40"/>
    <s v="Other"/>
    <x v="18"/>
    <d v="2020-02-18T00:00:00"/>
    <x v="2"/>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x v="0"/>
    <m/>
    <x v="2"/>
    <s v="Email"/>
    <d v="2023-06-01T16:19:21"/>
    <m/>
    <x v="0"/>
    <x v="1"/>
    <x v="4"/>
    <x v="1"/>
    <x v="0"/>
    <x v="0"/>
    <n v="0.70625000000000004"/>
  </r>
  <r>
    <n v="7181"/>
    <s v="Theresa King"/>
    <s v="denisebrown@example.com"/>
    <n v="50"/>
    <s v="Male"/>
    <x v="5"/>
    <d v="2020-05-19T00:00:00"/>
    <x v="1"/>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x v="0"/>
    <m/>
    <x v="1"/>
    <s v="Phone"/>
    <d v="2023-06-01T03:27:23"/>
    <m/>
    <x v="0"/>
    <x v="5"/>
    <x v="1"/>
    <x v="1"/>
    <x v="0"/>
    <x v="0"/>
    <n v="0.26874999999999999"/>
  </r>
  <r>
    <n v="7182"/>
    <s v="Mr. Brad Mclean"/>
    <s v="eruiz@example.net"/>
    <n v="53"/>
    <s v="Male"/>
    <x v="34"/>
    <d v="2021-04-28T00:00:00"/>
    <x v="2"/>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x v="0"/>
    <m/>
    <x v="0"/>
    <s v="Email"/>
    <d v="2023-06-01T05:13:25"/>
    <m/>
    <x v="0"/>
    <x v="2"/>
    <x v="11"/>
    <x v="0"/>
    <x v="0"/>
    <x v="0"/>
    <n v="0.65"/>
  </r>
  <r>
    <n v="7183"/>
    <s v="Carol Anderson"/>
    <s v="trankathleen@example.org"/>
    <n v="29"/>
    <s v="Female"/>
    <x v="40"/>
    <d v="2020-10-21T00:00:00"/>
    <x v="2"/>
    <s v="Data loss"/>
    <s v="I'm having an issue with the {product_purchased}. Please assist. I've recently updated the firmware of my {product_purchased}, and the issue started happening afterward. Could it be related to the update?"/>
    <x v="1"/>
    <s v="Drug third sit stop within."/>
    <x v="3"/>
    <s v="Email"/>
    <d v="2023-06-01T16:33:25"/>
    <d v="2023-06-01T22:50:25"/>
    <x v="4"/>
    <x v="1"/>
    <x v="7"/>
    <x v="1"/>
    <x v="1"/>
    <x v="1"/>
    <n v="0.79374999999999996"/>
  </r>
  <r>
    <n v="7184"/>
    <s v="Jennifer Durham"/>
    <s v="ihaney@example.com"/>
    <n v="49"/>
    <s v="Male"/>
    <x v="40"/>
    <d v="2021-08-12T00:00:00"/>
    <x v="1"/>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x v="0"/>
    <m/>
    <x v="3"/>
    <s v="Social media"/>
    <d v="2023-06-01T05:09:27"/>
    <m/>
    <x v="0"/>
    <x v="0"/>
    <x v="5"/>
    <x v="1"/>
    <x v="0"/>
    <x v="0"/>
    <n v="0.89375000000000004"/>
  </r>
  <r>
    <n v="7185"/>
    <s v="Tyler Weaver"/>
    <s v="stevenbrewer@example.net"/>
    <n v="62"/>
    <s v="Female"/>
    <x v="0"/>
    <d v="2020-06-05T00:00:00"/>
    <x v="0"/>
    <s v="Refund request"/>
    <s v="I'm having an issue with the {product_purchased}. Please assist. I'm worried that the issue might be hardware-related and might require repair or replacement."/>
    <x v="0"/>
    <m/>
    <x v="1"/>
    <s v="Email"/>
    <d v="2023-06-01T02:40:27"/>
    <m/>
    <x v="0"/>
    <x v="6"/>
    <x v="8"/>
    <x v="1"/>
    <x v="0"/>
    <x v="0"/>
    <n v="0.46250000000000002"/>
  </r>
  <r>
    <n v="7186"/>
    <s v="Meghan Sexton"/>
    <s v="fcoleman@example.com"/>
    <n v="24"/>
    <s v="Female"/>
    <x v="18"/>
    <d v="2020-03-26T00:00:00"/>
    <x v="2"/>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x v="0"/>
    <m/>
    <x v="0"/>
    <s v="Email"/>
    <d v="2023-06-01T06:18:28"/>
    <m/>
    <x v="0"/>
    <x v="0"/>
    <x v="0"/>
    <x v="0"/>
    <x v="0"/>
    <x v="0"/>
    <n v="0.76875000000000004"/>
  </r>
  <r>
    <n v="7187"/>
    <s v="Susan Carter"/>
    <s v="elizabethwhite@example.com"/>
    <n v="19"/>
    <s v="Other"/>
    <x v="38"/>
    <d v="2021-01-10T00:00:00"/>
    <x v="3"/>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x v="0"/>
    <m/>
    <x v="2"/>
    <s v="Phone"/>
    <d v="2023-06-01T19:08:30"/>
    <m/>
    <x v="0"/>
    <x v="4"/>
    <x v="6"/>
    <x v="1"/>
    <x v="0"/>
    <x v="0"/>
    <n v="0.51875000000000004"/>
  </r>
  <r>
    <n v="7188"/>
    <s v="Robin Mitchell"/>
    <s v="gparker@example.net"/>
    <n v="46"/>
    <s v="Female"/>
    <x v="2"/>
    <d v="2020-05-17T00:00:00"/>
    <x v="0"/>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x v="2"/>
    <m/>
    <x v="3"/>
    <s v="Social media"/>
    <m/>
    <m/>
    <x v="0"/>
    <x v="1"/>
    <x v="1"/>
    <x v="1"/>
    <x v="0"/>
    <x v="1"/>
    <n v="0.71875"/>
  </r>
  <r>
    <n v="7189"/>
    <s v="William Foster II"/>
    <s v="russelljesse@example.com"/>
    <n v="54"/>
    <s v="Other"/>
    <x v="34"/>
    <d v="2020-02-24T00:00:00"/>
    <x v="0"/>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x v="1"/>
    <s v="Series unit sign wait natural begin game student."/>
    <x v="2"/>
    <s v="Chat"/>
    <d v="2023-06-01T02:52:34"/>
    <d v="2023-06-01T21:41:34"/>
    <x v="5"/>
    <x v="1"/>
    <x v="4"/>
    <x v="1"/>
    <x v="1"/>
    <x v="1"/>
    <n v="0.70625000000000004"/>
  </r>
  <r>
    <n v="7190"/>
    <s v="Amber Nguyen"/>
    <s v="wilsonderek@example.net"/>
    <n v="55"/>
    <s v="Male"/>
    <x v="32"/>
    <d v="2021-08-10T00:00:00"/>
    <x v="0"/>
    <s v="Battery life"/>
    <s v="I'm having an issue with the {product_purchased}. Please assist. Thanks for sending it to the best I can. I rely heavily on my {product_purchased} for my daily tasks, and this issue is hindering my productivity."/>
    <x v="1"/>
    <s v="Explain than forget none."/>
    <x v="0"/>
    <s v="Social media"/>
    <d v="2023-06-01T15:41:34"/>
    <d v="2023-06-01T07:30:34"/>
    <x v="1"/>
    <x v="0"/>
    <x v="5"/>
    <x v="1"/>
    <x v="1"/>
    <x v="1"/>
    <n v="0.89375000000000004"/>
  </r>
  <r>
    <n v="7191"/>
    <s v="Anne Benitez"/>
    <s v="leechristine@example.org"/>
    <n v="62"/>
    <s v="Female"/>
    <x v="25"/>
    <d v="2021-06-03T00:00:00"/>
    <x v="0"/>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x v="0"/>
    <m/>
    <x v="1"/>
    <s v="Social media"/>
    <d v="2023-06-01T23:50:35"/>
    <m/>
    <x v="0"/>
    <x v="9"/>
    <x v="8"/>
    <x v="1"/>
    <x v="0"/>
    <x v="0"/>
    <n v="0.23125000000000001"/>
  </r>
  <r>
    <n v="7192"/>
    <s v="David Good"/>
    <s v="herringthomas@example.net"/>
    <n v="28"/>
    <s v="Female"/>
    <x v="39"/>
    <d v="2021-08-11T00:00:00"/>
    <x v="4"/>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x v="0"/>
    <m/>
    <x v="3"/>
    <s v="Chat"/>
    <d v="2023-06-01T21:35:37"/>
    <m/>
    <x v="0"/>
    <x v="2"/>
    <x v="5"/>
    <x v="1"/>
    <x v="0"/>
    <x v="0"/>
    <n v="0.64375000000000004"/>
  </r>
  <r>
    <n v="7193"/>
    <s v="Keith Lopez"/>
    <s v="jonesdonald@example.org"/>
    <n v="70"/>
    <s v="Male"/>
    <x v="27"/>
    <d v="2021-03-17T00:00:00"/>
    <x v="4"/>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x v="1"/>
    <s v="Edge agreement economy."/>
    <x v="3"/>
    <s v="Chat"/>
    <d v="2023-06-01T14:08:37"/>
    <d v="2023-06-01T04:30:37"/>
    <x v="2"/>
    <x v="4"/>
    <x v="0"/>
    <x v="1"/>
    <x v="1"/>
    <x v="1"/>
    <n v="0.36875000000000002"/>
  </r>
  <r>
    <n v="7194"/>
    <s v="Brian Chavez"/>
    <s v="qhooper@example.org"/>
    <n v="29"/>
    <s v="Female"/>
    <x v="18"/>
    <d v="2020-05-06T00:00:00"/>
    <x v="0"/>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x v="2"/>
    <m/>
    <x v="2"/>
    <s v="Chat"/>
    <m/>
    <m/>
    <x v="0"/>
    <x v="0"/>
    <x v="1"/>
    <x v="0"/>
    <x v="0"/>
    <x v="1"/>
    <n v="0.80625000000000002"/>
  </r>
  <r>
    <n v="7195"/>
    <s v="Joe Flores"/>
    <s v="wyates@example.com"/>
    <n v="31"/>
    <s v="Male"/>
    <x v="15"/>
    <d v="2021-04-01T00:00:00"/>
    <x v="1"/>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x v="1"/>
    <s v="Author admit discuss entire human deep."/>
    <x v="0"/>
    <s v="Chat"/>
    <d v="2023-06-02T00:02:40"/>
    <d v="2023-06-01T17:35:40"/>
    <x v="1"/>
    <x v="0"/>
    <x v="11"/>
    <x v="1"/>
    <x v="1"/>
    <x v="1"/>
    <n v="0.875"/>
  </r>
  <r>
    <n v="7196"/>
    <s v="Danielle Robinson"/>
    <s v="walter21@example.com"/>
    <n v="40"/>
    <s v="Other"/>
    <x v="6"/>
    <d v="2021-11-05T00:00:00"/>
    <x v="2"/>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x v="0"/>
    <m/>
    <x v="1"/>
    <s v="Chat"/>
    <d v="2023-06-01T04:34:41"/>
    <m/>
    <x v="4"/>
    <x v="4"/>
    <x v="3"/>
    <x v="1"/>
    <x v="0"/>
    <x v="0"/>
    <n v="0.41875000000000001"/>
  </r>
  <r>
    <n v="7197"/>
    <s v="Jason Wilson"/>
    <s v="lindapeterson@example.com"/>
    <n v="52"/>
    <s v="Other"/>
    <x v="8"/>
    <d v="2020-10-22T00:00:00"/>
    <x v="0"/>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x v="1"/>
    <s v="Particularly station even husband suggest."/>
    <x v="0"/>
    <s v="Phone"/>
    <d v="2023-06-01T07:36:43"/>
    <d v="2023-06-01T04:13:43"/>
    <x v="2"/>
    <x v="1"/>
    <x v="7"/>
    <x v="1"/>
    <x v="1"/>
    <x v="1"/>
    <n v="0.79374999999999996"/>
  </r>
  <r>
    <n v="7198"/>
    <s v="Jeremiah Stark"/>
    <s v="singletontony@example.com"/>
    <n v="30"/>
    <s v="Female"/>
    <x v="14"/>
    <d v="2020-11-30T00:00:00"/>
    <x v="2"/>
    <s v="Hardware issue"/>
    <s v="I'm having an issue with the {product_purchased}. Please assist. â€” The Customer Experience Manager (@thecustomerexperiencemanager) October 28, 2017_x000a__x000a_&quot;We were really surprised and we are working to find out if there The issue I'm facing is intermittent. Sometimes it works fine, but other times it acts up unexpectedly."/>
    <x v="1"/>
    <s v="Occur development until game need."/>
    <x v="3"/>
    <s v="Email"/>
    <d v="2023-06-01T18:39:46"/>
    <d v="2023-06-01T23:43:46"/>
    <x v="2"/>
    <x v="1"/>
    <x v="3"/>
    <x v="1"/>
    <x v="1"/>
    <x v="1"/>
    <n v="0.65625"/>
  </r>
  <r>
    <n v="7199"/>
    <s v="Karen Olson"/>
    <s v="jessicaterrell@example.com"/>
    <n v="25"/>
    <s v="Female"/>
    <x v="6"/>
    <d v="2020-02-04T00:00:00"/>
    <x v="3"/>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x v="2"/>
    <m/>
    <x v="0"/>
    <s v="Email"/>
    <m/>
    <m/>
    <x v="0"/>
    <x v="10"/>
    <x v="4"/>
    <x v="0"/>
    <x v="0"/>
    <x v="1"/>
    <n v="0.22500000000000001"/>
  </r>
  <r>
    <n v="7200"/>
    <s v="Victoria Lowe"/>
    <s v="christina68@example.com"/>
    <n v="61"/>
    <s v="Female"/>
    <x v="30"/>
    <d v="2021-12-27T00:00:00"/>
    <x v="2"/>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x v="1"/>
    <s v="Sign after after interest notice."/>
    <x v="0"/>
    <s v="Social media"/>
    <d v="2023-06-01T13:25:49"/>
    <d v="2023-06-01T14:49:49"/>
    <x v="1"/>
    <x v="8"/>
    <x v="10"/>
    <x v="1"/>
    <x v="1"/>
    <x v="1"/>
    <n v="0.21249999999999999"/>
  </r>
  <r>
    <n v="7201"/>
    <s v="Jennifer Sutton"/>
    <s v="ashleyharding@example.org"/>
    <n v="53"/>
    <s v="Male"/>
    <x v="27"/>
    <d v="2021-02-19T00:00:00"/>
    <x v="3"/>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x v="2"/>
    <m/>
    <x v="3"/>
    <s v="Email"/>
    <m/>
    <m/>
    <x v="0"/>
    <x v="9"/>
    <x v="4"/>
    <x v="1"/>
    <x v="0"/>
    <x v="1"/>
    <n v="0.24374999999999999"/>
  </r>
  <r>
    <n v="7202"/>
    <s v="Brian Diaz"/>
    <s v="willie82@example.net"/>
    <n v="56"/>
    <s v="Other"/>
    <x v="0"/>
    <d v="2020-03-01T00:00:00"/>
    <x v="1"/>
    <s v="Product compatibility"/>
    <s v="I'm having an issue with the {product_purchased}. Please assist. If you want to be contacted, please email support@paparmy.edu. I've tried troubleshooting steps mentioned in the user manual, but the issue persists."/>
    <x v="1"/>
    <s v="Middle upon himself run hospital social."/>
    <x v="0"/>
    <s v="Chat"/>
    <d v="2023-06-01T23:24:52"/>
    <d v="2023-06-01T10:04:52"/>
    <x v="2"/>
    <x v="2"/>
    <x v="0"/>
    <x v="1"/>
    <x v="1"/>
    <x v="1"/>
    <n v="0.64375000000000004"/>
  </r>
  <r>
    <n v="7203"/>
    <s v="Stephanie Boyer"/>
    <s v="browntiffany@example.com"/>
    <n v="69"/>
    <s v="Female"/>
    <x v="24"/>
    <d v="2021-02-12T00:00:00"/>
    <x v="0"/>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x v="0"/>
    <m/>
    <x v="0"/>
    <s v="Email"/>
    <d v="2023-06-01T06:56:53"/>
    <m/>
    <x v="0"/>
    <x v="0"/>
    <x v="4"/>
    <x v="0"/>
    <x v="0"/>
    <x v="0"/>
    <n v="0.9375"/>
  </r>
  <r>
    <n v="7204"/>
    <s v="Brenda Jones"/>
    <s v="lisaprice@example.org"/>
    <n v="22"/>
    <s v="Other"/>
    <x v="33"/>
    <d v="2021-05-28T00:00:00"/>
    <x v="4"/>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x v="1"/>
    <s v="Laugh arm hot."/>
    <x v="3"/>
    <s v="Email"/>
    <d v="2023-06-01T19:23:54"/>
    <d v="2023-06-01T22:27:54"/>
    <x v="1"/>
    <x v="6"/>
    <x v="1"/>
    <x v="1"/>
    <x v="1"/>
    <x v="1"/>
    <n v="0.38124999999999998"/>
  </r>
  <r>
    <n v="7205"/>
    <s v="Michael Carlson"/>
    <s v="christophermorrow@example.org"/>
    <n v="46"/>
    <s v="Male"/>
    <x v="18"/>
    <d v="2021-08-16T00:00:00"/>
    <x v="1"/>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x v="2"/>
    <m/>
    <x v="0"/>
    <s v="Phone"/>
    <m/>
    <m/>
    <x v="0"/>
    <x v="1"/>
    <x v="5"/>
    <x v="0"/>
    <x v="0"/>
    <x v="1"/>
    <n v="0.625"/>
  </r>
  <r>
    <n v="7206"/>
    <s v="Anna Smith"/>
    <s v="richard77@example.org"/>
    <n v="55"/>
    <s v="Other"/>
    <x v="31"/>
    <d v="2020-02-19T00:00:00"/>
    <x v="3"/>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x v="0"/>
    <m/>
    <x v="1"/>
    <s v="Phone"/>
    <d v="2023-06-01T06:20:58"/>
    <m/>
    <x v="0"/>
    <x v="4"/>
    <x v="4"/>
    <x v="1"/>
    <x v="0"/>
    <x v="0"/>
    <n v="0.47499999999999998"/>
  </r>
  <r>
    <n v="7207"/>
    <s v="Michele Blake"/>
    <s v="mrichards@example.com"/>
    <n v="37"/>
    <s v="Female"/>
    <x v="14"/>
    <d v="2020-11-15T00:00:00"/>
    <x v="2"/>
    <s v="Peripheral compatibility"/>
    <s v="I'm having an issue with the {product_purchased}. Please assist. I've tried troubleshooting steps mentioned in the user manual, but the issue persists."/>
    <x v="0"/>
    <m/>
    <x v="0"/>
    <s v="Email"/>
    <d v="2023-06-01T12:43:58"/>
    <m/>
    <x v="0"/>
    <x v="2"/>
    <x v="3"/>
    <x v="0"/>
    <x v="0"/>
    <x v="0"/>
    <n v="0.6"/>
  </r>
  <r>
    <n v="7208"/>
    <s v="Robert Gilbert IV"/>
    <s v="onealmary@example.com"/>
    <n v="42"/>
    <s v="Other"/>
    <x v="25"/>
    <d v="2020-08-20T00:00:00"/>
    <x v="1"/>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x v="0"/>
    <m/>
    <x v="3"/>
    <s v="Phone"/>
    <d v="2023-06-02T00:04:00"/>
    <m/>
    <x v="0"/>
    <x v="6"/>
    <x v="5"/>
    <x v="1"/>
    <x v="0"/>
    <x v="0"/>
    <n v="0.41875000000000001"/>
  </r>
  <r>
    <n v="7209"/>
    <s v="Anita Robertson"/>
    <s v="timothy68@example.com"/>
    <n v="32"/>
    <s v="Other"/>
    <x v="19"/>
    <d v="2020-01-02T00:00:00"/>
    <x v="4"/>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x v="1"/>
    <s v="President world notice foot find movie past."/>
    <x v="1"/>
    <s v="Email"/>
    <d v="2023-06-01T15:16:01"/>
    <d v="2023-06-01T15:37:01"/>
    <x v="4"/>
    <x v="3"/>
    <x v="6"/>
    <x v="1"/>
    <x v="1"/>
    <x v="1"/>
    <n v="0.27500000000000002"/>
  </r>
  <r>
    <n v="7210"/>
    <s v="Steven Bullock"/>
    <s v="dwillis@example.org"/>
    <n v="58"/>
    <s v="Female"/>
    <x v="12"/>
    <d v="2021-09-30T00:00:00"/>
    <x v="2"/>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x v="2"/>
    <m/>
    <x v="0"/>
    <s v="Email"/>
    <m/>
    <m/>
    <x v="0"/>
    <x v="7"/>
    <x v="9"/>
    <x v="0"/>
    <x v="0"/>
    <x v="1"/>
    <n v="0.3"/>
  </r>
  <r>
    <n v="7211"/>
    <s v="Joseph Lopez"/>
    <s v="ashley90@example.net"/>
    <n v="53"/>
    <s v="Female"/>
    <x v="15"/>
    <d v="2021-04-06T00:00:00"/>
    <x v="2"/>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x v="0"/>
    <m/>
    <x v="1"/>
    <s v="Chat"/>
    <d v="2023-06-01T23:39:03"/>
    <m/>
    <x v="4"/>
    <x v="0"/>
    <x v="11"/>
    <x v="1"/>
    <x v="0"/>
    <x v="0"/>
    <n v="0.875"/>
  </r>
  <r>
    <n v="7212"/>
    <s v="Jennifer Rush"/>
    <s v="maria90@example.com"/>
    <n v="33"/>
    <s v="Male"/>
    <x v="36"/>
    <d v="2020-02-21T00:00:00"/>
    <x v="1"/>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x v="2"/>
    <m/>
    <x v="2"/>
    <s v="Social media"/>
    <m/>
    <m/>
    <x v="0"/>
    <x v="6"/>
    <x v="4"/>
    <x v="0"/>
    <x v="0"/>
    <x v="1"/>
    <n v="0.39374999999999999"/>
  </r>
  <r>
    <n v="7213"/>
    <s v="Sarah Gardner"/>
    <s v="ngray@example.net"/>
    <n v="38"/>
    <s v="Male"/>
    <x v="0"/>
    <d v="2021-06-08T00:00:00"/>
    <x v="1"/>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x v="0"/>
    <m/>
    <x v="0"/>
    <s v="Chat"/>
    <d v="2023-06-01T18:27:06"/>
    <m/>
    <x v="0"/>
    <x v="2"/>
    <x v="8"/>
    <x v="0"/>
    <x v="0"/>
    <x v="0"/>
    <n v="0.56874999999999998"/>
  </r>
  <r>
    <n v="7214"/>
    <s v="Yesenia Kelly"/>
    <s v="patelspencer@example.org"/>
    <n v="45"/>
    <s v="Female"/>
    <x v="32"/>
    <d v="2021-10-14T00:00:00"/>
    <x v="0"/>
    <s v="Refund request"/>
    <s v="I'm having an issue with the {product_purchased}. Please assist. It will need to be made available to the buyer. To contact you, contact us: rshul@shigu.be I've tried different settings and configurations on my {product_purchased}, but the issue persists."/>
    <x v="0"/>
    <m/>
    <x v="2"/>
    <s v="Phone"/>
    <d v="2023-06-01T08:11:07"/>
    <m/>
    <x v="0"/>
    <x v="8"/>
    <x v="7"/>
    <x v="1"/>
    <x v="0"/>
    <x v="0"/>
    <n v="0.20624999999999999"/>
  </r>
  <r>
    <n v="7215"/>
    <s v="Jacqueline Moore"/>
    <s v="harristimothy@example.org"/>
    <n v="67"/>
    <s v="Other"/>
    <x v="4"/>
    <d v="2020-05-25T00:00:00"/>
    <x v="3"/>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x v="1"/>
    <s v="Administration power similar answer."/>
    <x v="1"/>
    <s v="Chat"/>
    <d v="2023-06-01T03:38:08"/>
    <d v="2023-06-01T21:58:08"/>
    <x v="3"/>
    <x v="2"/>
    <x v="1"/>
    <x v="1"/>
    <x v="1"/>
    <x v="1"/>
    <n v="0.72499999999999998"/>
  </r>
  <r>
    <n v="7216"/>
    <s v="Douglas Jones"/>
    <s v="ryan95@example.net"/>
    <n v="56"/>
    <s v="Male"/>
    <x v="30"/>
    <d v="2021-11-28T00:00:00"/>
    <x v="4"/>
    <s v="Product recommendation"/>
    <s v="I'm having an issue with the {product_purchased}. Please assist. I've tried clearing the cache and data for the {product_purchased} app, but the issue persists."/>
    <x v="2"/>
    <m/>
    <x v="1"/>
    <s v="Email"/>
    <m/>
    <m/>
    <x v="4"/>
    <x v="1"/>
    <x v="3"/>
    <x v="1"/>
    <x v="0"/>
    <x v="1"/>
    <n v="0.65625"/>
  </r>
  <r>
    <n v="7217"/>
    <s v="Elizabeth Oneill"/>
    <s v="jamie12@example.net"/>
    <n v="51"/>
    <s v="Other"/>
    <x v="8"/>
    <d v="2021-11-22T00:00:00"/>
    <x v="0"/>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x v="1"/>
    <s v="Dream size accept main."/>
    <x v="1"/>
    <s v="Social media"/>
    <d v="2023-06-01T17:00:10"/>
    <d v="2023-06-01T18:15:10"/>
    <x v="4"/>
    <x v="2"/>
    <x v="3"/>
    <x v="1"/>
    <x v="1"/>
    <x v="1"/>
    <n v="0.6"/>
  </r>
  <r>
    <n v="7218"/>
    <s v="Crystal Garcia"/>
    <s v="alexis95@example.com"/>
    <n v="40"/>
    <s v="Other"/>
    <x v="9"/>
    <d v="2020-05-22T00:00:00"/>
    <x v="3"/>
    <s v="Product recommendation"/>
    <s v="I'm having an issue with the {product_purchased}. Please assist. It's like a normal $5 credit. No change to your order. $12.00* $15.00* $20.00 $30.00 I'm concerned about the security of my {product_purchased} and would like to ensure that my data is safe."/>
    <x v="0"/>
    <m/>
    <x v="1"/>
    <s v="Email"/>
    <d v="2023-06-01T15:33:12"/>
    <m/>
    <x v="0"/>
    <x v="9"/>
    <x v="1"/>
    <x v="1"/>
    <x v="0"/>
    <x v="0"/>
    <n v="0.22500000000000001"/>
  </r>
  <r>
    <n v="7219"/>
    <s v="James Harper"/>
    <s v="julian28@example.org"/>
    <n v="27"/>
    <s v="Other"/>
    <x v="6"/>
    <d v="2020-03-26T00:00:00"/>
    <x v="0"/>
    <s v="Software bug"/>
    <s v="I'm having an issue with the {product_purchased}. Please assist._x000a__x000a_} // // I have been having an issue with the {product_purchased}. Please assist. // // @boutao: {product_ I've checked the device settings and made sure that everything is configured correctly."/>
    <x v="0"/>
    <m/>
    <x v="1"/>
    <s v="Email"/>
    <d v="2023-06-01T11:07:14"/>
    <m/>
    <x v="0"/>
    <x v="1"/>
    <x v="0"/>
    <x v="1"/>
    <x v="0"/>
    <x v="0"/>
    <n v="0.63124999999999998"/>
  </r>
  <r>
    <n v="7220"/>
    <s v="Benjamin Ayers"/>
    <s v="shawnpham@example.com"/>
    <n v="20"/>
    <s v="Other"/>
    <x v="24"/>
    <d v="2020-12-15T00:00:00"/>
    <x v="3"/>
    <s v="Hardware issue"/>
    <s v="I'm having an issue with the {product_purchased}. Please assist. $45.00 $0.00 $1.00 $29.99 $37.99 The issue I'm facing is intermittent. Sometimes it works fine, but other times it acts up unexpectedly."/>
    <x v="1"/>
    <s v="Clear standard type big big director nation."/>
    <x v="1"/>
    <s v="Social media"/>
    <d v="2023-06-01T14:44:15"/>
    <d v="2023-06-01T15:32:15"/>
    <x v="2"/>
    <x v="0"/>
    <x v="10"/>
    <x v="1"/>
    <x v="1"/>
    <x v="1"/>
    <n v="0.78125"/>
  </r>
  <r>
    <n v="7221"/>
    <s v="Danielle Mathis"/>
    <s v="marilynallen@example.com"/>
    <n v="62"/>
    <s v="Other"/>
    <x v="33"/>
    <d v="2020-12-24T00:00:00"/>
    <x v="4"/>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x v="1"/>
    <s v="Reflect score even music maybe item turn role."/>
    <x v="1"/>
    <s v="Phone"/>
    <d v="2023-06-01T08:04:16"/>
    <d v="2023-06-01T12:23:16"/>
    <x v="3"/>
    <x v="9"/>
    <x v="10"/>
    <x v="1"/>
    <x v="1"/>
    <x v="1"/>
    <n v="0.25624999999999998"/>
  </r>
  <r>
    <n v="7222"/>
    <s v="Nathan Woods"/>
    <s v="sandovalkristen@example.com"/>
    <n v="69"/>
    <s v="Male"/>
    <x v="32"/>
    <d v="2021-12-02T00:00:00"/>
    <x v="3"/>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x v="2"/>
    <m/>
    <x v="2"/>
    <s v="Phone"/>
    <m/>
    <m/>
    <x v="4"/>
    <x v="3"/>
    <x v="10"/>
    <x v="0"/>
    <x v="0"/>
    <x v="1"/>
    <n v="0.21249999999999999"/>
  </r>
  <r>
    <n v="7223"/>
    <s v="Wendy Singleton"/>
    <s v="baileyjose@example.net"/>
    <n v="21"/>
    <s v="Male"/>
    <x v="30"/>
    <d v="2021-08-19T00:00:00"/>
    <x v="1"/>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x v="1"/>
    <s v="Push weight commercial whom."/>
    <x v="0"/>
    <s v="Chat"/>
    <d v="2023-06-01T09:28:19"/>
    <d v="2023-06-01T15:27:19"/>
    <x v="5"/>
    <x v="2"/>
    <x v="5"/>
    <x v="1"/>
    <x v="1"/>
    <x v="1"/>
    <n v="0.64375000000000004"/>
  </r>
  <r>
    <n v="7224"/>
    <s v="Erin Hunt"/>
    <s v="maldonadokaren@example.com"/>
    <n v="45"/>
    <s v="Male"/>
    <x v="3"/>
    <d v="2020-05-22T00:00:00"/>
    <x v="1"/>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x v="2"/>
    <m/>
    <x v="1"/>
    <s v="Phone"/>
    <m/>
    <m/>
    <x v="0"/>
    <x v="2"/>
    <x v="1"/>
    <x v="1"/>
    <x v="0"/>
    <x v="1"/>
    <n v="0.72499999999999998"/>
  </r>
  <r>
    <n v="7225"/>
    <s v="Joy Daniels"/>
    <s v="mitchellkatherine@example.org"/>
    <n v="55"/>
    <s v="Other"/>
    <x v="19"/>
    <d v="2021-01-30T00:00:00"/>
    <x v="2"/>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x v="2"/>
    <m/>
    <x v="0"/>
    <s v="Chat"/>
    <m/>
    <m/>
    <x v="0"/>
    <x v="2"/>
    <x v="6"/>
    <x v="0"/>
    <x v="0"/>
    <x v="1"/>
    <n v="0.73124999999999996"/>
  </r>
  <r>
    <n v="7226"/>
    <s v="Thomas Hebert"/>
    <s v="jamestrevor@example.org"/>
    <n v="40"/>
    <s v="Other"/>
    <x v="22"/>
    <d v="2020-10-02T00:00:00"/>
    <x v="2"/>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x v="2"/>
    <m/>
    <x v="1"/>
    <s v="Email"/>
    <m/>
    <m/>
    <x v="0"/>
    <x v="10"/>
    <x v="7"/>
    <x v="1"/>
    <x v="0"/>
    <x v="1"/>
    <n v="0.25624999999999998"/>
  </r>
  <r>
    <n v="7227"/>
    <s v="Benjamin Lopez"/>
    <s v="margaret46@example.com"/>
    <n v="63"/>
    <s v="Male"/>
    <x v="19"/>
    <d v="2020-07-15T00:00:00"/>
    <x v="3"/>
    <s v="Payment issue"/>
    <s v="I'm having an issue with the {product_purchased}. Please assist. -S @david@mei_mai_ui_wu @geolphobee @geolphobee @m_mai I'm experiencing this issue on multiple devices of the same model, so it seems to be a widespread problem."/>
    <x v="0"/>
    <m/>
    <x v="2"/>
    <s v="Phone"/>
    <d v="2023-06-01T15:20:26"/>
    <m/>
    <x v="0"/>
    <x v="0"/>
    <x v="2"/>
    <x v="1"/>
    <x v="0"/>
    <x v="0"/>
    <n v="1.0687500000000001"/>
  </r>
  <r>
    <n v="7228"/>
    <s v="Mary Johnson"/>
    <s v="kathryn93@example.net"/>
    <n v="29"/>
    <s v="Female"/>
    <x v="27"/>
    <d v="2021-10-04T00:00:00"/>
    <x v="2"/>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x v="2"/>
    <m/>
    <x v="2"/>
    <s v="Social media"/>
    <m/>
    <m/>
    <x v="0"/>
    <x v="1"/>
    <x v="7"/>
    <x v="0"/>
    <x v="0"/>
    <x v="1"/>
    <n v="0.79374999999999996"/>
  </r>
  <r>
    <n v="7229"/>
    <s v="Carla Moore"/>
    <s v="jaime70@example.com"/>
    <n v="65"/>
    <s v="Other"/>
    <x v="18"/>
    <d v="2021-12-04T00:00:00"/>
    <x v="3"/>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x v="2"/>
    <m/>
    <x v="2"/>
    <s v="Social media"/>
    <m/>
    <m/>
    <x v="4"/>
    <x v="6"/>
    <x v="10"/>
    <x v="0"/>
    <x v="0"/>
    <x v="1"/>
    <n v="0.46875"/>
  </r>
  <r>
    <n v="7230"/>
    <s v="Christina Foster"/>
    <s v="melissawilliams@example.net"/>
    <n v="63"/>
    <s v="Male"/>
    <x v="29"/>
    <d v="2021-06-17T00:00:00"/>
    <x v="3"/>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x v="2"/>
    <m/>
    <x v="2"/>
    <s v="Social media"/>
    <m/>
    <m/>
    <x v="0"/>
    <x v="0"/>
    <x v="8"/>
    <x v="0"/>
    <x v="0"/>
    <x v="1"/>
    <n v="0.84375"/>
  </r>
  <r>
    <n v="7231"/>
    <s v="Jason White"/>
    <s v="youngmatthew@example.org"/>
    <n v="40"/>
    <s v="Other"/>
    <x v="28"/>
    <d v="2020-02-29T00:00:00"/>
    <x v="3"/>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x v="2"/>
    <m/>
    <x v="3"/>
    <s v="Email"/>
    <m/>
    <m/>
    <x v="0"/>
    <x v="0"/>
    <x v="4"/>
    <x v="1"/>
    <x v="0"/>
    <x v="1"/>
    <n v="0.9375"/>
  </r>
  <r>
    <n v="7232"/>
    <s v="Charlotte Martin"/>
    <s v="qsexton@example.org"/>
    <n v="36"/>
    <s v="Other"/>
    <x v="5"/>
    <d v="2020-12-14T00:00:00"/>
    <x v="4"/>
    <s v="Account access"/>
    <s v="I'm having an issue with the {product_purchased}. Please assist._x000a__x000a_{product_id} = 1 $item=0 senpai(0) {name}_x000a__x000a_{product_id} = 0 [&lt;product I need assistance as soon as possible because it's affecting my work and productivity."/>
    <x v="0"/>
    <m/>
    <x v="2"/>
    <s v="Social media"/>
    <d v="2023-06-01T06:39:34"/>
    <m/>
    <x v="0"/>
    <x v="5"/>
    <x v="10"/>
    <x v="1"/>
    <x v="0"/>
    <x v="0"/>
    <n v="0.27500000000000002"/>
  </r>
  <r>
    <n v="7233"/>
    <s v="Peter Richardson"/>
    <s v="pamela44@example.com"/>
    <n v="26"/>
    <s v="Male"/>
    <x v="15"/>
    <d v="2021-05-23T00:00:00"/>
    <x v="3"/>
    <s v="Account access"/>
    <s v="I'm having an issue with the {product_purchased}. Please assist._x000a__x000a_[6:12:54 PM][00:18:39]GAME: The Lazy Caffeine Experiment announced that they had added some sweeteners I've checked the device settings and made sure that everything is configured correctly."/>
    <x v="2"/>
    <m/>
    <x v="3"/>
    <s v="Email"/>
    <m/>
    <m/>
    <x v="0"/>
    <x v="7"/>
    <x v="1"/>
    <x v="1"/>
    <x v="0"/>
    <x v="1"/>
    <n v="0.23749999999999999"/>
  </r>
  <r>
    <n v="7234"/>
    <s v="Alec Robinson"/>
    <s v="dschultz@example.com"/>
    <n v="28"/>
    <s v="Other"/>
    <x v="24"/>
    <d v="2020-01-24T00:00:00"/>
    <x v="3"/>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x v="0"/>
    <m/>
    <x v="2"/>
    <s v="Email"/>
    <d v="2023-06-01T22:21:37"/>
    <m/>
    <x v="0"/>
    <x v="0"/>
    <x v="6"/>
    <x v="1"/>
    <x v="0"/>
    <x v="0"/>
    <n v="0.8"/>
  </r>
  <r>
    <n v="7235"/>
    <s v="Vanessa Smith"/>
    <s v="olsontaylor@example.net"/>
    <n v="54"/>
    <s v="Female"/>
    <x v="33"/>
    <d v="2020-04-13T00:00:00"/>
    <x v="0"/>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x v="2"/>
    <m/>
    <x v="3"/>
    <s v="Chat"/>
    <m/>
    <m/>
    <x v="0"/>
    <x v="6"/>
    <x v="11"/>
    <x v="1"/>
    <x v="0"/>
    <x v="1"/>
    <n v="0.53125"/>
  </r>
  <r>
    <n v="7236"/>
    <s v="Timothy Suarez"/>
    <s v="michael55@example.net"/>
    <n v="19"/>
    <s v="Other"/>
    <x v="31"/>
    <d v="2021-02-05T00:00:00"/>
    <x v="2"/>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x v="2"/>
    <m/>
    <x v="1"/>
    <s v="Phone"/>
    <m/>
    <m/>
    <x v="0"/>
    <x v="6"/>
    <x v="4"/>
    <x v="1"/>
    <x v="0"/>
    <x v="1"/>
    <n v="0.39374999999999999"/>
  </r>
  <r>
    <n v="7237"/>
    <s v="Tiffany Mayo"/>
    <s v="richardtaylor@example.org"/>
    <n v="61"/>
    <s v="Male"/>
    <x v="0"/>
    <d v="2021-07-03T00:00:00"/>
    <x v="3"/>
    <s v="Network problem"/>
    <s v="I'm having an issue with the {product_purchased}. Please assist._x000a__x000a_#2 - The $10 voucher must not exceed $50.00, which is $3.85 worth._x000a__x000a_#3 - The $2 The issue I'm facing is intermittent. Sometimes it works fine, but other times it acts up unexpectedly."/>
    <x v="1"/>
    <s v="War area discussion understand civil."/>
    <x v="0"/>
    <s v="Phone"/>
    <d v="2023-06-01T10:33:43"/>
    <d v="2023-06-01T16:36:43"/>
    <x v="4"/>
    <x v="6"/>
    <x v="2"/>
    <x v="1"/>
    <x v="1"/>
    <x v="1"/>
    <n v="0.47499999999999998"/>
  </r>
  <r>
    <n v="7238"/>
    <s v="Fernando Gentry"/>
    <s v="wileyalyssa@example.net"/>
    <n v="23"/>
    <s v="Female"/>
    <x v="0"/>
    <d v="2020-02-26T00:00:00"/>
    <x v="4"/>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x v="0"/>
    <m/>
    <x v="2"/>
    <s v="Social media"/>
    <d v="2023-06-01T07:48:45"/>
    <m/>
    <x v="0"/>
    <x v="2"/>
    <x v="4"/>
    <x v="1"/>
    <x v="0"/>
    <x v="0"/>
    <n v="0.6875"/>
  </r>
  <r>
    <n v="7239"/>
    <s v="Michael Lee"/>
    <s v="catherinejohnson@example.net"/>
    <n v="30"/>
    <s v="Other"/>
    <x v="35"/>
    <d v="2020-01-05T00:00:00"/>
    <x v="1"/>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x v="1"/>
    <s v="Too growth fall able claim opportunity able."/>
    <x v="3"/>
    <s v="Social media"/>
    <d v="2023-06-01T02:27:45"/>
    <d v="2023-06-01T07:28:45"/>
    <x v="3"/>
    <x v="2"/>
    <x v="6"/>
    <x v="1"/>
    <x v="1"/>
    <x v="1"/>
    <n v="0.73124999999999996"/>
  </r>
  <r>
    <n v="7240"/>
    <s v="Anthony Hammond"/>
    <s v="robertevans@example.com"/>
    <n v="22"/>
    <s v="Other"/>
    <x v="26"/>
    <d v="2020-12-26T00:00:00"/>
    <x v="3"/>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x v="2"/>
    <m/>
    <x v="2"/>
    <s v="Social media"/>
    <m/>
    <m/>
    <x v="4"/>
    <x v="1"/>
    <x v="10"/>
    <x v="0"/>
    <x v="0"/>
    <x v="1"/>
    <n v="0.66249999999999998"/>
  </r>
  <r>
    <n v="7241"/>
    <s v="Stephen Zhang"/>
    <s v="hfernandez@example.com"/>
    <n v="24"/>
    <s v="Female"/>
    <x v="23"/>
    <d v="2021-03-03T00:00:00"/>
    <x v="2"/>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x v="1"/>
    <s v="Your explain shoulder budget unit possible."/>
    <x v="0"/>
    <s v="Social media"/>
    <d v="2023-06-01T23:07:47"/>
    <d v="2023-06-01T14:43:47"/>
    <x v="4"/>
    <x v="0"/>
    <x v="0"/>
    <x v="1"/>
    <x v="1"/>
    <x v="1"/>
    <n v="0.76875000000000004"/>
  </r>
  <r>
    <n v="7242"/>
    <s v="Morgan Anderson"/>
    <s v="vphillips@example.com"/>
    <n v="33"/>
    <s v="Female"/>
    <x v="20"/>
    <d v="2021-11-16T00:00:00"/>
    <x v="2"/>
    <s v="Battery life"/>
    <s v="I'm having an issue with the {product_purchased}. Please assist._x000a__x000a_#1 - Add the &quot;WALLROAD&quot; tag to the app_purchases section._x000a__x000a_#2 @author: zilp I've tried different settings and configurations on my {product_purchased}, but the issue persists."/>
    <x v="2"/>
    <m/>
    <x v="2"/>
    <s v="Social media"/>
    <m/>
    <m/>
    <x v="0"/>
    <x v="0"/>
    <x v="3"/>
    <x v="0"/>
    <x v="0"/>
    <x v="1"/>
    <n v="0.9375"/>
  </r>
  <r>
    <n v="7243"/>
    <s v="Matthew Brown"/>
    <s v="eric17@example.net"/>
    <n v="65"/>
    <s v="Female"/>
    <x v="9"/>
    <d v="2021-05-05T00:00:00"/>
    <x v="2"/>
    <s v="Data loss"/>
    <s v="I'm having an issue with the {product_purchased}. Please assist._x000a__x000a_1. Use a credit card. I'm unable to find the option to perform the desired action in the {product_purchased}. Could you please guide me through the steps?"/>
    <x v="0"/>
    <m/>
    <x v="3"/>
    <s v="Email"/>
    <d v="2023-06-01T20:20:50"/>
    <m/>
    <x v="0"/>
    <x v="2"/>
    <x v="1"/>
    <x v="1"/>
    <x v="0"/>
    <x v="0"/>
    <n v="0.72499999999999998"/>
  </r>
  <r>
    <n v="7244"/>
    <s v="Elizabeth Rasmussen"/>
    <s v="zbrown@example.com"/>
    <n v="21"/>
    <s v="Male"/>
    <x v="28"/>
    <d v="2020-12-06T00:00:00"/>
    <x v="2"/>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x v="0"/>
    <m/>
    <x v="0"/>
    <s v="Social media"/>
    <d v="2023-06-01T10:26:51"/>
    <m/>
    <x v="0"/>
    <x v="5"/>
    <x v="10"/>
    <x v="0"/>
    <x v="0"/>
    <x v="0"/>
    <n v="0.27500000000000002"/>
  </r>
  <r>
    <n v="7245"/>
    <s v="Kayla Stark"/>
    <s v="lewisjames@example.net"/>
    <n v="57"/>
    <s v="Female"/>
    <x v="28"/>
    <d v="2021-03-29T00:00:00"/>
    <x v="3"/>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x v="1"/>
    <s v="Week get develop name against attention piece."/>
    <x v="0"/>
    <s v="Social media"/>
    <d v="2023-06-01T04:51:53"/>
    <d v="2023-06-01T04:46:53"/>
    <x v="5"/>
    <x v="1"/>
    <x v="0"/>
    <x v="1"/>
    <x v="1"/>
    <x v="1"/>
    <n v="0.63124999999999998"/>
  </r>
  <r>
    <n v="7246"/>
    <s v="John Jones"/>
    <s v="thomassanders@example.com"/>
    <n v="21"/>
    <s v="Other"/>
    <x v="26"/>
    <d v="2021-03-26T00:00:00"/>
    <x v="2"/>
    <s v="Product setup"/>
    <s v="I'm having an issue with the {product_purchased}. Please assist._x000a__x000a_Thank you,_x000a__x000a_Rafael K. I'm not sure if this issue is specific to my device or if others have reported similar problems."/>
    <x v="0"/>
    <m/>
    <x v="3"/>
    <s v="Social media"/>
    <d v="2023-06-01T17:06:53"/>
    <m/>
    <x v="0"/>
    <x v="0"/>
    <x v="0"/>
    <x v="1"/>
    <x v="0"/>
    <x v="0"/>
    <n v="0.76875000000000004"/>
  </r>
  <r>
    <n v="7247"/>
    <s v="Tiffany Pena"/>
    <s v="meghanthomas@example.com"/>
    <n v="68"/>
    <s v="Other"/>
    <x v="2"/>
    <d v="2020-07-29T00:00:00"/>
    <x v="1"/>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x v="2"/>
    <m/>
    <x v="0"/>
    <s v="Social media"/>
    <m/>
    <m/>
    <x v="0"/>
    <x v="3"/>
    <x v="2"/>
    <x v="0"/>
    <x v="0"/>
    <x v="1"/>
    <n v="0.23749999999999999"/>
  </r>
  <r>
    <n v="7248"/>
    <s v="Brian Fernandez"/>
    <s v="pkrueger@example.com"/>
    <n v="54"/>
    <s v="Female"/>
    <x v="41"/>
    <d v="2020-08-26T00:00:00"/>
    <x v="4"/>
    <s v="Product recommendation"/>
    <s v="I'm having an issue with the {product_purchased}. Please assist._x000a__x000a_This product is available on a daily or recurring basis. I've performed a factory reset on my {product_purchased}, hoping it would resolve the problem, but it didn't help."/>
    <x v="0"/>
    <m/>
    <x v="1"/>
    <s v="Email"/>
    <d v="2023-06-01T03:42:56"/>
    <m/>
    <x v="0"/>
    <x v="2"/>
    <x v="5"/>
    <x v="1"/>
    <x v="0"/>
    <x v="0"/>
    <n v="0.64375000000000004"/>
  </r>
  <r>
    <n v="7249"/>
    <s v="Sara Baldwin"/>
    <s v="kristinwelch@example.net"/>
    <n v="33"/>
    <s v="Other"/>
    <x v="27"/>
    <d v="2020-12-07T00:00:00"/>
    <x v="4"/>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x v="1"/>
    <s v="Paper hand century."/>
    <x v="3"/>
    <s v="Phone"/>
    <d v="2023-06-01T19:07:57"/>
    <d v="2023-06-01T07:15:57"/>
    <x v="3"/>
    <x v="0"/>
    <x v="10"/>
    <x v="1"/>
    <x v="1"/>
    <x v="1"/>
    <n v="0.78125"/>
  </r>
  <r>
    <n v="7250"/>
    <s v="Julie Carey"/>
    <s v="xharris@example.net"/>
    <n v="68"/>
    <s v="Female"/>
    <x v="33"/>
    <d v="2021-11-12T00:00:00"/>
    <x v="1"/>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x v="2"/>
    <m/>
    <x v="2"/>
    <s v="Phone"/>
    <m/>
    <m/>
    <x v="0"/>
    <x v="1"/>
    <x v="3"/>
    <x v="0"/>
    <x v="0"/>
    <x v="1"/>
    <n v="0.65625"/>
  </r>
  <r>
    <n v="7251"/>
    <s v="Marisa Garcia"/>
    <s v="kennethgiles@example.org"/>
    <n v="32"/>
    <s v="Other"/>
    <x v="33"/>
    <d v="2021-08-05T00:00:00"/>
    <x v="1"/>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x v="0"/>
    <m/>
    <x v="2"/>
    <s v="Social media"/>
    <d v="2023-06-01T03:25:00"/>
    <m/>
    <x v="0"/>
    <x v="1"/>
    <x v="5"/>
    <x v="1"/>
    <x v="0"/>
    <x v="0"/>
    <n v="0.625"/>
  </r>
  <r>
    <n v="7252"/>
    <s v="David Johnson"/>
    <s v="amber32@example.org"/>
    <n v="36"/>
    <s v="Male"/>
    <x v="4"/>
    <d v="2020-01-10T00:00:00"/>
    <x v="2"/>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x v="0"/>
    <m/>
    <x v="0"/>
    <s v="Email"/>
    <d v="2023-06-01T09:54:02"/>
    <m/>
    <x v="0"/>
    <x v="2"/>
    <x v="6"/>
    <x v="0"/>
    <x v="0"/>
    <x v="0"/>
    <n v="0.73124999999999996"/>
  </r>
  <r>
    <n v="7253"/>
    <s v="Karen Marshall"/>
    <s v="hornrebecca@example.org"/>
    <n v="36"/>
    <s v="Other"/>
    <x v="34"/>
    <d v="2021-01-23T00:00:00"/>
    <x v="1"/>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x v="2"/>
    <m/>
    <x v="2"/>
    <s v="Phone"/>
    <m/>
    <m/>
    <x v="0"/>
    <x v="4"/>
    <x v="6"/>
    <x v="0"/>
    <x v="0"/>
    <x v="1"/>
    <n v="0.51875000000000004"/>
  </r>
  <r>
    <n v="7254"/>
    <s v="Lori Larson"/>
    <s v="nbeltran@example.org"/>
    <n v="27"/>
    <s v="Female"/>
    <x v="18"/>
    <d v="2020-07-24T00:00:00"/>
    <x v="3"/>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x v="2"/>
    <m/>
    <x v="3"/>
    <s v="Chat"/>
    <m/>
    <m/>
    <x v="0"/>
    <x v="10"/>
    <x v="2"/>
    <x v="1"/>
    <x v="0"/>
    <x v="1"/>
    <n v="0.17499999999999999"/>
  </r>
  <r>
    <n v="7255"/>
    <s v="Lori Miller"/>
    <s v="pholland@example.org"/>
    <n v="33"/>
    <s v="Other"/>
    <x v="25"/>
    <d v="2020-10-21T00:00:00"/>
    <x v="0"/>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x v="2"/>
    <m/>
    <x v="0"/>
    <s v="Social media"/>
    <m/>
    <m/>
    <x v="0"/>
    <x v="0"/>
    <x v="7"/>
    <x v="0"/>
    <x v="0"/>
    <x v="1"/>
    <n v="0.83750000000000002"/>
  </r>
  <r>
    <n v="7256"/>
    <s v="Lori Rice"/>
    <s v="moranjennifer@example.net"/>
    <n v="29"/>
    <s v="Male"/>
    <x v="9"/>
    <d v="2021-11-22T00:00:00"/>
    <x v="3"/>
    <s v="Software bug"/>
    <s v="I'm having an issue with the {product_purchased}. Please assist._x000a__x000a_4. Do not forget that these instructions are only for &quot;normal use&quot; of this pen. I've followed online tutorials and community forums to troubleshoot the issue, but no luck so far."/>
    <x v="2"/>
    <m/>
    <x v="0"/>
    <s v="Phone"/>
    <m/>
    <m/>
    <x v="0"/>
    <x v="2"/>
    <x v="3"/>
    <x v="0"/>
    <x v="0"/>
    <x v="1"/>
    <n v="0.6"/>
  </r>
  <r>
    <n v="7257"/>
    <s v="Robert Wallace"/>
    <s v="odillon@example.com"/>
    <n v="30"/>
    <s v="Other"/>
    <x v="22"/>
    <d v="2021-01-24T00:00:00"/>
    <x v="1"/>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x v="2"/>
    <m/>
    <x v="1"/>
    <s v="Social media"/>
    <m/>
    <m/>
    <x v="0"/>
    <x v="0"/>
    <x v="6"/>
    <x v="1"/>
    <x v="0"/>
    <x v="1"/>
    <n v="0.8"/>
  </r>
  <r>
    <n v="7258"/>
    <s v="Angela Green"/>
    <s v="nshelton@example.org"/>
    <n v="42"/>
    <s v="Other"/>
    <x v="22"/>
    <d v="2020-04-27T00:00:00"/>
    <x v="2"/>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x v="2"/>
    <m/>
    <x v="3"/>
    <s v="Social media"/>
    <m/>
    <m/>
    <x v="0"/>
    <x v="8"/>
    <x v="11"/>
    <x v="1"/>
    <x v="0"/>
    <x v="1"/>
    <n v="0.28125"/>
  </r>
  <r>
    <n v="7259"/>
    <s v="Michelle Stevens"/>
    <s v="simonvictor@example.net"/>
    <n v="30"/>
    <s v="Male"/>
    <x v="6"/>
    <d v="2021-10-27T00:00:00"/>
    <x v="1"/>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x v="2"/>
    <m/>
    <x v="0"/>
    <s v="Email"/>
    <m/>
    <m/>
    <x v="0"/>
    <x v="8"/>
    <x v="7"/>
    <x v="0"/>
    <x v="0"/>
    <x v="1"/>
    <n v="0.20624999999999999"/>
  </r>
  <r>
    <n v="7260"/>
    <s v="Robert Lamb"/>
    <s v="waynehunter@example.net"/>
    <n v="39"/>
    <s v="Male"/>
    <x v="15"/>
    <d v="2021-04-27T00:00:00"/>
    <x v="2"/>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x v="2"/>
    <m/>
    <x v="2"/>
    <s v="Chat"/>
    <m/>
    <m/>
    <x v="0"/>
    <x v="1"/>
    <x v="11"/>
    <x v="0"/>
    <x v="0"/>
    <x v="1"/>
    <n v="0.65625"/>
  </r>
  <r>
    <n v="7261"/>
    <s v="Sharon Russell"/>
    <s v="ann61@example.org"/>
    <n v="30"/>
    <s v="Female"/>
    <x v="38"/>
    <d v="2021-12-29T00:00:00"/>
    <x v="1"/>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x v="0"/>
    <m/>
    <x v="2"/>
    <s v="Email"/>
    <d v="2023-06-01T10:57:15"/>
    <m/>
    <x v="0"/>
    <x v="1"/>
    <x v="10"/>
    <x v="1"/>
    <x v="0"/>
    <x v="0"/>
    <n v="0.66249999999999998"/>
  </r>
  <r>
    <n v="7262"/>
    <s v="William Charles DVM"/>
    <s v="hkrueger@example.net"/>
    <n v="58"/>
    <s v="Female"/>
    <x v="24"/>
    <d v="2020-07-24T00:00:00"/>
    <x v="1"/>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x v="0"/>
    <m/>
    <x v="0"/>
    <s v="Social media"/>
    <d v="2023-06-02T00:01:17"/>
    <m/>
    <x v="0"/>
    <x v="1"/>
    <x v="2"/>
    <x v="0"/>
    <x v="0"/>
    <x v="0"/>
    <n v="0.65"/>
  </r>
  <r>
    <n v="7263"/>
    <s v="Kimberly Barrett"/>
    <s v="baileyweeks@example.net"/>
    <n v="59"/>
    <s v="Other"/>
    <x v="1"/>
    <d v="2020-07-02T00:00:00"/>
    <x v="4"/>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x v="2"/>
    <m/>
    <x v="2"/>
    <s v="Chat"/>
    <m/>
    <m/>
    <x v="0"/>
    <x v="3"/>
    <x v="2"/>
    <x v="0"/>
    <x v="0"/>
    <x v="1"/>
    <n v="0.23749999999999999"/>
  </r>
  <r>
    <n v="7264"/>
    <s v="Mary Harris"/>
    <s v="aprilvalencia@example.com"/>
    <n v="56"/>
    <s v="Male"/>
    <x v="20"/>
    <d v="2021-04-19T00:00:00"/>
    <x v="3"/>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x v="1"/>
    <s v="Push news visit talk."/>
    <x v="0"/>
    <s v="Phone"/>
    <d v="2023-06-01T10:36:18"/>
    <d v="2023-06-01T08:56:18"/>
    <x v="5"/>
    <x v="9"/>
    <x v="11"/>
    <x v="1"/>
    <x v="1"/>
    <x v="1"/>
    <n v="0.1875"/>
  </r>
  <r>
    <n v="7265"/>
    <s v="Debbie Page"/>
    <s v="lsanchez@example.net"/>
    <n v="21"/>
    <s v="Female"/>
    <x v="32"/>
    <d v="2020-07-06T00:00:00"/>
    <x v="1"/>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x v="0"/>
    <m/>
    <x v="1"/>
    <s v="Email"/>
    <d v="2023-06-01T21:20:19"/>
    <m/>
    <x v="0"/>
    <x v="9"/>
    <x v="2"/>
    <x v="1"/>
    <x v="0"/>
    <x v="0"/>
    <n v="0.18124999999999999"/>
  </r>
  <r>
    <n v="7266"/>
    <s v="Scott Erickson"/>
    <s v="allensanchez@example.net"/>
    <n v="52"/>
    <s v="Male"/>
    <x v="35"/>
    <d v="2021-12-24T00:00:00"/>
    <x v="0"/>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x v="1"/>
    <s v="Behavior discussion send leg five full."/>
    <x v="0"/>
    <s v="Phone"/>
    <d v="2023-06-01T10:48:21"/>
    <d v="2023-06-01T17:01:21"/>
    <x v="1"/>
    <x v="5"/>
    <x v="10"/>
    <x v="1"/>
    <x v="1"/>
    <x v="1"/>
    <n v="0.27500000000000002"/>
  </r>
  <r>
    <n v="7267"/>
    <s v="Laura Burns"/>
    <s v="natalieolsen@example.com"/>
    <n v="43"/>
    <s v="Other"/>
    <x v="29"/>
    <d v="2021-07-11T00:00:00"/>
    <x v="3"/>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x v="0"/>
    <m/>
    <x v="0"/>
    <s v="Email"/>
    <d v="2023-06-01T23:44:22"/>
    <m/>
    <x v="0"/>
    <x v="6"/>
    <x v="2"/>
    <x v="0"/>
    <x v="0"/>
    <x v="0"/>
    <n v="0.47499999999999998"/>
  </r>
  <r>
    <n v="7268"/>
    <s v="Christina Banks"/>
    <s v="leslie19@example.net"/>
    <n v="30"/>
    <s v="Female"/>
    <x v="4"/>
    <d v="2021-10-19T00:00:00"/>
    <x v="1"/>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x v="0"/>
    <m/>
    <x v="3"/>
    <s v="Chat"/>
    <d v="2023-06-01T20:20:23"/>
    <m/>
    <x v="0"/>
    <x v="5"/>
    <x v="7"/>
    <x v="1"/>
    <x v="0"/>
    <x v="0"/>
    <n v="0.23749999999999999"/>
  </r>
  <r>
    <n v="7269"/>
    <s v="Stephanie Contreras"/>
    <s v="smithheather@example.com"/>
    <n v="37"/>
    <s v="Female"/>
    <x v="1"/>
    <d v="2021-06-30T00:00:00"/>
    <x v="3"/>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x v="0"/>
    <m/>
    <x v="2"/>
    <s v="Phone"/>
    <d v="2023-06-01T12:12:25"/>
    <m/>
    <x v="0"/>
    <x v="2"/>
    <x v="8"/>
    <x v="1"/>
    <x v="0"/>
    <x v="0"/>
    <n v="0.56874999999999998"/>
  </r>
  <r>
    <n v="7270"/>
    <s v="Joseph Owen"/>
    <s v="nstewart@example.org"/>
    <n v="60"/>
    <s v="Female"/>
    <x v="41"/>
    <d v="2020-04-24T00:00:00"/>
    <x v="4"/>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x v="0"/>
    <m/>
    <x v="1"/>
    <s v="Phone"/>
    <d v="2023-06-01T11:36:27"/>
    <m/>
    <x v="0"/>
    <x v="4"/>
    <x v="11"/>
    <x v="1"/>
    <x v="0"/>
    <x v="0"/>
    <n v="0.42499999999999999"/>
  </r>
  <r>
    <n v="7271"/>
    <s v="Kimberly Bradley"/>
    <s v="marcus53@example.net"/>
    <n v="47"/>
    <s v="Other"/>
    <x v="12"/>
    <d v="2021-08-14T00:00:00"/>
    <x v="3"/>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x v="0"/>
    <m/>
    <x v="2"/>
    <s v="Email"/>
    <d v="2023-06-01T02:14:28"/>
    <m/>
    <x v="0"/>
    <x v="2"/>
    <x v="5"/>
    <x v="1"/>
    <x v="0"/>
    <x v="0"/>
    <n v="0.64375000000000004"/>
  </r>
  <r>
    <n v="7272"/>
    <s v="Scott Johnson"/>
    <s v="shawn38@example.com"/>
    <n v="46"/>
    <s v="Male"/>
    <x v="18"/>
    <d v="2021-11-17T00:00:00"/>
    <x v="3"/>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x v="2"/>
    <m/>
    <x v="3"/>
    <s v="Chat"/>
    <m/>
    <m/>
    <x v="0"/>
    <x v="0"/>
    <x v="3"/>
    <x v="1"/>
    <x v="0"/>
    <x v="1"/>
    <n v="0.9375"/>
  </r>
  <r>
    <n v="7273"/>
    <s v="Susan Stewart"/>
    <s v="cooperjesse@example.org"/>
    <n v="29"/>
    <s v="Female"/>
    <x v="40"/>
    <d v="2020-12-05T00:00:00"/>
    <x v="2"/>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x v="0"/>
    <m/>
    <x v="2"/>
    <s v="Social media"/>
    <d v="2023-06-01T08:54:32"/>
    <m/>
    <x v="4"/>
    <x v="1"/>
    <x v="10"/>
    <x v="1"/>
    <x v="0"/>
    <x v="0"/>
    <n v="0.66249999999999998"/>
  </r>
  <r>
    <n v="7274"/>
    <s v="Jason Mccann"/>
    <s v="heather72@example.net"/>
    <n v="52"/>
    <s v="Female"/>
    <x v="6"/>
    <d v="2020-06-13T00:00:00"/>
    <x v="4"/>
    <s v="Battery life"/>
    <s v="I'm having an issue with the {product_purchased}. Please assist. _______________________________________________ I've noticed a peculiar error message popping up on my {product_purchased} screen. It says '{error_message}'. What does it mean?"/>
    <x v="0"/>
    <m/>
    <x v="1"/>
    <s v="Chat"/>
    <d v="2023-06-01T19:17:32"/>
    <m/>
    <x v="0"/>
    <x v="2"/>
    <x v="8"/>
    <x v="1"/>
    <x v="0"/>
    <x v="0"/>
    <n v="0.56874999999999998"/>
  </r>
  <r>
    <n v="7275"/>
    <s v="Wesley Mclaughlin"/>
    <s v="bsmith@example.com"/>
    <n v="42"/>
    <s v="Female"/>
    <x v="3"/>
    <d v="2020-03-05T00:00:00"/>
    <x v="2"/>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x v="0"/>
    <m/>
    <x v="0"/>
    <s v="Email"/>
    <d v="2023-06-01T05:49:34"/>
    <m/>
    <x v="0"/>
    <x v="0"/>
    <x v="0"/>
    <x v="0"/>
    <x v="0"/>
    <x v="0"/>
    <n v="0.76875000000000004"/>
  </r>
  <r>
    <n v="7276"/>
    <s v="Jeffery Villegas"/>
    <s v="nicoleharris@example.net"/>
    <n v="19"/>
    <s v="Male"/>
    <x v="20"/>
    <d v="2020-07-27T00:00:00"/>
    <x v="1"/>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x v="0"/>
    <m/>
    <x v="3"/>
    <s v="Chat"/>
    <d v="2023-06-01T20:02:36"/>
    <m/>
    <x v="0"/>
    <x v="8"/>
    <x v="2"/>
    <x v="1"/>
    <x v="0"/>
    <x v="0"/>
    <n v="0.23749999999999999"/>
  </r>
  <r>
    <n v="7277"/>
    <s v="Roger Mason"/>
    <s v="colleenking@example.org"/>
    <n v="37"/>
    <s v="Female"/>
    <x v="26"/>
    <d v="2021-05-17T00:00:00"/>
    <x v="4"/>
    <s v="Product recommendation"/>
    <s v="I'm having an issue with the {product_purchased}. Please assist._x000a__x000a_$ curl -I 'https://www.steampowered.com/api/token/m5e0d4bfa0' I've performed a factory reset on my {product_purchased}, hoping it would resolve the problem, but it didn't help."/>
    <x v="0"/>
    <m/>
    <x v="0"/>
    <s v="Chat"/>
    <d v="2023-06-01T20:25:37"/>
    <m/>
    <x v="0"/>
    <x v="10"/>
    <x v="1"/>
    <x v="0"/>
    <x v="0"/>
    <x v="0"/>
    <n v="0.24374999999999999"/>
  </r>
  <r>
    <n v="7278"/>
    <s v="Linda Evans"/>
    <s v="jessicagibson@example.net"/>
    <n v="70"/>
    <s v="Other"/>
    <x v="15"/>
    <d v="2020-06-30T00:00:00"/>
    <x v="2"/>
    <s v="Installation support"/>
    <s v="I'm having an issue with the {product_purchased}. Please assist. I'm using the original charger that came with my {product_purchased}, but it's not charging properly."/>
    <x v="2"/>
    <m/>
    <x v="1"/>
    <s v="Phone"/>
    <m/>
    <m/>
    <x v="0"/>
    <x v="10"/>
    <x v="8"/>
    <x v="1"/>
    <x v="0"/>
    <x v="1"/>
    <n v="0.23125000000000001"/>
  </r>
  <r>
    <n v="7279"/>
    <s v="Michelle Fischer"/>
    <s v="stanley61@example.org"/>
    <n v="70"/>
    <s v="Female"/>
    <x v="6"/>
    <d v="2020-10-21T00:00:00"/>
    <x v="4"/>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x v="0"/>
    <m/>
    <x v="3"/>
    <s v="Chat"/>
    <d v="2023-06-01T14:49:39"/>
    <m/>
    <x v="0"/>
    <x v="4"/>
    <x v="7"/>
    <x v="1"/>
    <x v="0"/>
    <x v="0"/>
    <n v="0.48125000000000001"/>
  </r>
  <r>
    <n v="7280"/>
    <s v="Kathy Knight"/>
    <s v="crystal28@example.com"/>
    <n v="41"/>
    <s v="Male"/>
    <x v="35"/>
    <d v="2020-06-14T00:00:00"/>
    <x v="4"/>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x v="1"/>
    <s v="Low despite exactly figure matter."/>
    <x v="2"/>
    <s v="Chat"/>
    <d v="2023-06-01T16:31:40"/>
    <d v="2023-06-01T05:55:40"/>
    <x v="2"/>
    <x v="2"/>
    <x v="8"/>
    <x v="1"/>
    <x v="1"/>
    <x v="1"/>
    <n v="0.56874999999999998"/>
  </r>
  <r>
    <n v="7281"/>
    <s v="Ryan Hicks"/>
    <s v="michaelfleming@example.com"/>
    <n v="68"/>
    <s v="Other"/>
    <x v="13"/>
    <d v="2021-08-29T00:00:00"/>
    <x v="2"/>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x v="1"/>
    <s v="Experience image customer speech opportunity magazine bank position."/>
    <x v="2"/>
    <s v="Chat"/>
    <d v="2023-06-01T03:24:41"/>
    <d v="2023-06-01T22:23:41"/>
    <x v="4"/>
    <x v="4"/>
    <x v="5"/>
    <x v="1"/>
    <x v="1"/>
    <x v="1"/>
    <n v="0.42499999999999999"/>
  </r>
  <r>
    <n v="7282"/>
    <s v="Brandon Hammond"/>
    <s v="mpatel@example.net"/>
    <n v="63"/>
    <s v="Other"/>
    <x v="5"/>
    <d v="2020-01-16T00:00:00"/>
    <x v="2"/>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x v="2"/>
    <m/>
    <x v="3"/>
    <s v="Phone"/>
    <m/>
    <m/>
    <x v="0"/>
    <x v="2"/>
    <x v="6"/>
    <x v="1"/>
    <x v="0"/>
    <x v="1"/>
    <n v="0.73124999999999996"/>
  </r>
  <r>
    <n v="7283"/>
    <s v="Aaron Dixon"/>
    <s v="gary80@example.net"/>
    <n v="27"/>
    <s v="Other"/>
    <x v="14"/>
    <d v="2020-12-19T00:00:00"/>
    <x v="1"/>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x v="0"/>
    <m/>
    <x v="2"/>
    <s v="Chat"/>
    <d v="2023-06-01T20:40:44"/>
    <m/>
    <x v="0"/>
    <x v="1"/>
    <x v="10"/>
    <x v="1"/>
    <x v="0"/>
    <x v="0"/>
    <n v="0.66249999999999998"/>
  </r>
  <r>
    <n v="7284"/>
    <s v="David Howell"/>
    <s v="jeffrey40@example.com"/>
    <n v="54"/>
    <s v="Female"/>
    <x v="29"/>
    <d v="2021-06-03T00:00:00"/>
    <x v="1"/>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x v="2"/>
    <m/>
    <x v="1"/>
    <s v="Social media"/>
    <m/>
    <m/>
    <x v="0"/>
    <x v="4"/>
    <x v="8"/>
    <x v="1"/>
    <x v="0"/>
    <x v="1"/>
    <n v="0.36249999999999999"/>
  </r>
  <r>
    <n v="7285"/>
    <s v="Timothy Ruiz"/>
    <s v="jamie26@example.com"/>
    <n v="39"/>
    <s v="Female"/>
    <x v="23"/>
    <d v="2021-02-05T00:00:00"/>
    <x v="4"/>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x v="1"/>
    <s v="Song hotel husband."/>
    <x v="3"/>
    <s v="Chat"/>
    <d v="2023-06-01T01:26:46"/>
    <d v="2023-06-01T07:38:46"/>
    <x v="4"/>
    <x v="2"/>
    <x v="4"/>
    <x v="1"/>
    <x v="1"/>
    <x v="1"/>
    <n v="0.6875"/>
  </r>
  <r>
    <n v="7286"/>
    <s v="Cindy Odonnell"/>
    <s v="mark73@example.com"/>
    <n v="28"/>
    <s v="Female"/>
    <x v="36"/>
    <d v="2021-11-14T00:00:00"/>
    <x v="2"/>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x v="2"/>
    <m/>
    <x v="0"/>
    <s v="Chat"/>
    <m/>
    <m/>
    <x v="0"/>
    <x v="6"/>
    <x v="3"/>
    <x v="0"/>
    <x v="0"/>
    <x v="1"/>
    <n v="0.51875000000000004"/>
  </r>
  <r>
    <n v="7287"/>
    <s v="Katherine King"/>
    <s v="fernandezmiguel@example.net"/>
    <n v="58"/>
    <s v="Male"/>
    <x v="30"/>
    <d v="2020-11-20T00:00:00"/>
    <x v="3"/>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x v="0"/>
    <m/>
    <x v="3"/>
    <s v="Email"/>
    <d v="2023-06-01T15:18:48"/>
    <m/>
    <x v="0"/>
    <x v="7"/>
    <x v="3"/>
    <x v="1"/>
    <x v="0"/>
    <x v="0"/>
    <n v="0.23125000000000001"/>
  </r>
  <r>
    <n v="7288"/>
    <s v="Adrian Valenzuela"/>
    <s v="donnacraig@example.org"/>
    <n v="19"/>
    <s v="Other"/>
    <x v="0"/>
    <d v="2020-12-17T00:00:00"/>
    <x v="4"/>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x v="0"/>
    <m/>
    <x v="0"/>
    <s v="Email"/>
    <d v="2023-06-01T06:52:50"/>
    <m/>
    <x v="0"/>
    <x v="1"/>
    <x v="10"/>
    <x v="0"/>
    <x v="0"/>
    <x v="0"/>
    <n v="0.66249999999999998"/>
  </r>
  <r>
    <n v="7289"/>
    <s v="Miranda Pacheco"/>
    <s v="robinsonalexis@example.org"/>
    <n v="69"/>
    <s v="Female"/>
    <x v="0"/>
    <d v="2021-05-30T00:00:00"/>
    <x v="2"/>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x v="0"/>
    <m/>
    <x v="3"/>
    <s v="Phone"/>
    <d v="2023-06-01T15:39:52"/>
    <m/>
    <x v="0"/>
    <x v="5"/>
    <x v="1"/>
    <x v="1"/>
    <x v="0"/>
    <x v="0"/>
    <n v="0.26874999999999999"/>
  </r>
  <r>
    <n v="7290"/>
    <s v="Brent Burke"/>
    <s v="wrice@example.org"/>
    <n v="28"/>
    <s v="Female"/>
    <x v="30"/>
    <d v="2020-06-15T00:00:00"/>
    <x v="1"/>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x v="0"/>
    <m/>
    <x v="2"/>
    <s v="Social media"/>
    <d v="2023-06-01T19:43:54"/>
    <m/>
    <x v="0"/>
    <x v="5"/>
    <x v="8"/>
    <x v="1"/>
    <x v="0"/>
    <x v="0"/>
    <n v="0.27500000000000002"/>
  </r>
  <r>
    <n v="7291"/>
    <s v="Steven Salazar"/>
    <s v="kimberlymendoza@example.net"/>
    <n v="31"/>
    <s v="Male"/>
    <x v="10"/>
    <d v="2020-11-02T00:00:00"/>
    <x v="1"/>
    <s v="Software bug"/>
    <s v="I'm having an issue with the {product_purchased}. Please assist. I need assistance as soon as possible because it's affecting my work and productivity."/>
    <x v="2"/>
    <m/>
    <x v="3"/>
    <s v="Chat"/>
    <m/>
    <m/>
    <x v="4"/>
    <x v="6"/>
    <x v="3"/>
    <x v="1"/>
    <x v="0"/>
    <x v="1"/>
    <n v="0.51875000000000004"/>
  </r>
  <r>
    <n v="7292"/>
    <s v="Jason Vance"/>
    <s v="brettreynolds@example.com"/>
    <n v="46"/>
    <s v="Male"/>
    <x v="5"/>
    <d v="2021-06-20T00:00:00"/>
    <x v="4"/>
    <s v="Payment issue"/>
    <s v="I'm having an issue with the {product_purchased}. Please assist. I'm concerned about the security of my {product_purchased} and would like to ensure that my data is safe."/>
    <x v="0"/>
    <m/>
    <x v="1"/>
    <s v="Social media"/>
    <d v="2023-06-01T06:52:54"/>
    <m/>
    <x v="0"/>
    <x v="9"/>
    <x v="8"/>
    <x v="1"/>
    <x v="0"/>
    <x v="0"/>
    <n v="0.23125000000000001"/>
  </r>
  <r>
    <n v="7293"/>
    <s v="Christian Robertson"/>
    <s v="lisa62@example.com"/>
    <n v="43"/>
    <s v="Female"/>
    <x v="10"/>
    <d v="2021-08-27T00:00:00"/>
    <x v="0"/>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x v="0"/>
    <m/>
    <x v="0"/>
    <s v="Chat"/>
    <d v="2023-06-01T02:00:55"/>
    <m/>
    <x v="0"/>
    <x v="1"/>
    <x v="5"/>
    <x v="0"/>
    <x v="0"/>
    <x v="0"/>
    <n v="0.625"/>
  </r>
  <r>
    <n v="7294"/>
    <s v="Victoria Melton"/>
    <s v="gcooper@example.com"/>
    <n v="23"/>
    <s v="Other"/>
    <x v="41"/>
    <d v="2021-07-07T00:00:00"/>
    <x v="1"/>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x v="2"/>
    <m/>
    <x v="1"/>
    <s v="Social media"/>
    <m/>
    <m/>
    <x v="0"/>
    <x v="8"/>
    <x v="2"/>
    <x v="1"/>
    <x v="0"/>
    <x v="1"/>
    <n v="0.23749999999999999"/>
  </r>
  <r>
    <n v="7295"/>
    <s v="Marc Prince IV"/>
    <s v="williamjohnson@example.org"/>
    <n v="62"/>
    <s v="Male"/>
    <x v="31"/>
    <d v="2020-09-28T00:00:00"/>
    <x v="3"/>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x v="2"/>
    <m/>
    <x v="3"/>
    <s v="Chat"/>
    <m/>
    <m/>
    <x v="0"/>
    <x v="0"/>
    <x v="9"/>
    <x v="1"/>
    <x v="0"/>
    <x v="1"/>
    <n v="0.8"/>
  </r>
  <r>
    <n v="7296"/>
    <s v="Curtis Garcia"/>
    <s v="traceyclarke@example.net"/>
    <n v="47"/>
    <s v="Female"/>
    <x v="8"/>
    <d v="2020-12-09T00:00:00"/>
    <x v="0"/>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x v="0"/>
    <m/>
    <x v="0"/>
    <s v="Social media"/>
    <d v="2023-06-01T19:28:59"/>
    <m/>
    <x v="0"/>
    <x v="4"/>
    <x v="10"/>
    <x v="0"/>
    <x v="0"/>
    <x v="0"/>
    <n v="0.41875000000000001"/>
  </r>
  <r>
    <n v="7297"/>
    <s v="Brittany Lopez"/>
    <s v="danielscody@example.org"/>
    <n v="22"/>
    <s v="Female"/>
    <x v="8"/>
    <d v="2020-10-09T00:00:00"/>
    <x v="4"/>
    <s v="Hardware issue"/>
    <s v="I'm having an issue with the {product_purchased}. Please assist._x000a__x000a_The only solution is to try to make sure the device is connected to the LAN or you lose the connection after about 2â€“4 hours._x000a__x000a_We I'm concerned about the security of my {product_purchased} and would like to ensure that my data is safe."/>
    <x v="1"/>
    <s v="Middle build point paper pick."/>
    <x v="3"/>
    <s v="Chat"/>
    <d v="2023-06-01T10:16:01"/>
    <d v="2023-06-01T14:24:01"/>
    <x v="2"/>
    <x v="5"/>
    <x v="7"/>
    <x v="1"/>
    <x v="1"/>
    <x v="1"/>
    <n v="0.23749999999999999"/>
  </r>
  <r>
    <n v="7298"/>
    <s v="Jacqueline Harris"/>
    <s v="watsonjonathan@example.net"/>
    <n v="22"/>
    <s v="Male"/>
    <x v="21"/>
    <d v="2021-11-10T00:00:00"/>
    <x v="1"/>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x v="2"/>
    <m/>
    <x v="2"/>
    <s v="Email"/>
    <m/>
    <m/>
    <x v="0"/>
    <x v="6"/>
    <x v="3"/>
    <x v="0"/>
    <x v="0"/>
    <x v="1"/>
    <n v="0.51875000000000004"/>
  </r>
  <r>
    <n v="7299"/>
    <s v="James Forbes"/>
    <s v="clarkjenna@example.com"/>
    <n v="70"/>
    <s v="Male"/>
    <x v="3"/>
    <d v="2020-11-24T00:00:00"/>
    <x v="2"/>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x v="2"/>
    <m/>
    <x v="2"/>
    <s v="Chat"/>
    <m/>
    <m/>
    <x v="0"/>
    <x v="3"/>
    <x v="3"/>
    <x v="0"/>
    <x v="0"/>
    <x v="1"/>
    <n v="0.22500000000000001"/>
  </r>
  <r>
    <n v="7300"/>
    <s v="Jennifer Alvarez"/>
    <s v="mvasquez@example.net"/>
    <n v="27"/>
    <s v="Female"/>
    <x v="40"/>
    <d v="2021-11-05T00:00:00"/>
    <x v="4"/>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x v="1"/>
    <s v="Forget skill down response."/>
    <x v="1"/>
    <s v="Email"/>
    <d v="2023-06-01T16:57:05"/>
    <d v="2023-06-01T07:44:05"/>
    <x v="3"/>
    <x v="0"/>
    <x v="3"/>
    <x v="1"/>
    <x v="1"/>
    <x v="1"/>
    <n v="0.9375"/>
  </r>
  <r>
    <n v="7301"/>
    <s v="Kimberly Perkins"/>
    <s v="brittany25@example.org"/>
    <n v="32"/>
    <s v="Male"/>
    <x v="14"/>
    <d v="2020-12-08T00:00:00"/>
    <x v="3"/>
    <s v="Installation support"/>
    <s v="I'm having an issue with the {product_purchased}. Please assist. We'll try to get you in touch, but we'd like to ask for a refund and is out of service. I'm experiencing this issue on multiple devices of the same model, so it seems to be a widespread problem."/>
    <x v="0"/>
    <m/>
    <x v="2"/>
    <s v="Phone"/>
    <d v="2023-06-01T23:17:07"/>
    <m/>
    <x v="0"/>
    <x v="10"/>
    <x v="10"/>
    <x v="1"/>
    <x v="0"/>
    <x v="0"/>
    <n v="0.23749999999999999"/>
  </r>
  <r>
    <n v="7302"/>
    <s v="Christopher Shaw"/>
    <s v="dmorales@example.net"/>
    <n v="70"/>
    <s v="Other"/>
    <x v="0"/>
    <d v="2021-06-18T00:00:00"/>
    <x v="0"/>
    <s v="Hardware issue"/>
    <s v="I'm having an issue with the {product_purchased}. Please assist. - - - - - - - - - - - - - - - - - - - - - - - - - - - - - - - - - I've tried different settings and configurations on my {product_purchased}, but the issue persists."/>
    <x v="1"/>
    <s v="Mind statement might focus one."/>
    <x v="0"/>
    <s v="Email"/>
    <d v="2023-06-01T12:36:08"/>
    <d v="2023-06-01T05:36:08"/>
    <x v="3"/>
    <x v="10"/>
    <x v="8"/>
    <x v="1"/>
    <x v="1"/>
    <x v="1"/>
    <n v="0.23125000000000001"/>
  </r>
  <r>
    <n v="7303"/>
    <s v="Charles Stanley"/>
    <s v="tracycook@example.org"/>
    <n v="55"/>
    <s v="Other"/>
    <x v="18"/>
    <d v="2021-01-03T00:00:00"/>
    <x v="1"/>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x v="1"/>
    <s v="Pull including network game pay brother."/>
    <x v="3"/>
    <s v="Phone"/>
    <d v="2023-06-02T00:30:10"/>
    <d v="2023-06-02T00:00:10"/>
    <x v="2"/>
    <x v="7"/>
    <x v="6"/>
    <x v="1"/>
    <x v="1"/>
    <x v="1"/>
    <n v="0.29375000000000001"/>
  </r>
  <r>
    <n v="7304"/>
    <s v="Daniel Smith"/>
    <s v="jacob26@example.org"/>
    <n v="52"/>
    <s v="Other"/>
    <x v="16"/>
    <d v="2020-06-12T00:00:00"/>
    <x v="3"/>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x v="0"/>
    <m/>
    <x v="2"/>
    <s v="Email"/>
    <d v="2023-06-01T03:07:12"/>
    <m/>
    <x v="0"/>
    <x v="7"/>
    <x v="8"/>
    <x v="1"/>
    <x v="0"/>
    <x v="0"/>
    <n v="0.23125000000000001"/>
  </r>
  <r>
    <n v="7305"/>
    <s v="Megan Washington"/>
    <s v="rrivera@example.org"/>
    <n v="46"/>
    <s v="Male"/>
    <x v="5"/>
    <d v="2020-01-22T00:00:00"/>
    <x v="4"/>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x v="0"/>
    <m/>
    <x v="3"/>
    <s v="Chat"/>
    <d v="2023-06-01T22:59:13"/>
    <m/>
    <x v="0"/>
    <x v="2"/>
    <x v="6"/>
    <x v="1"/>
    <x v="0"/>
    <x v="0"/>
    <n v="0.73124999999999996"/>
  </r>
  <r>
    <n v="7306"/>
    <s v="Mrs. Latoya Garrison PhD"/>
    <s v="thomastucker@example.net"/>
    <n v="27"/>
    <s v="Male"/>
    <x v="6"/>
    <d v="2021-11-08T00:00:00"/>
    <x v="2"/>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x v="2"/>
    <m/>
    <x v="2"/>
    <s v="Social media"/>
    <m/>
    <m/>
    <x v="0"/>
    <x v="10"/>
    <x v="3"/>
    <x v="0"/>
    <x v="0"/>
    <x v="1"/>
    <n v="0.21249999999999999"/>
  </r>
  <r>
    <n v="7307"/>
    <s v="Joseph Reid"/>
    <s v="donaldlandry@example.org"/>
    <n v="68"/>
    <s v="Other"/>
    <x v="13"/>
    <d v="2021-01-31T00:00:00"/>
    <x v="1"/>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x v="2"/>
    <m/>
    <x v="1"/>
    <s v="Social media"/>
    <m/>
    <m/>
    <x v="0"/>
    <x v="8"/>
    <x v="6"/>
    <x v="1"/>
    <x v="0"/>
    <x v="1"/>
    <n v="0.25624999999999998"/>
  </r>
  <r>
    <n v="7308"/>
    <s v="Luis Kelly"/>
    <s v="ashley75@example.org"/>
    <n v="30"/>
    <s v="Male"/>
    <x v="12"/>
    <d v="2021-09-17T00:00:00"/>
    <x v="2"/>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x v="0"/>
    <m/>
    <x v="0"/>
    <s v="Phone"/>
    <d v="2023-06-01T20:25:17"/>
    <m/>
    <x v="0"/>
    <x v="9"/>
    <x v="9"/>
    <x v="0"/>
    <x v="0"/>
    <x v="0"/>
    <n v="0.19375000000000001"/>
  </r>
  <r>
    <n v="7309"/>
    <s v="Luke Mccullough"/>
    <s v="deborah02@example.org"/>
    <n v="19"/>
    <s v="Male"/>
    <x v="35"/>
    <d v="2020-02-26T00:00:00"/>
    <x v="3"/>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x v="0"/>
    <m/>
    <x v="2"/>
    <s v="Chat"/>
    <d v="2023-06-01T02:26:19"/>
    <m/>
    <x v="0"/>
    <x v="1"/>
    <x v="4"/>
    <x v="1"/>
    <x v="0"/>
    <x v="0"/>
    <n v="0.70625000000000004"/>
  </r>
  <r>
    <n v="7310"/>
    <s v="Debbie King"/>
    <s v="jennifer85@example.com"/>
    <n v="55"/>
    <s v="Male"/>
    <x v="8"/>
    <d v="2021-03-31T00:00:00"/>
    <x v="2"/>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x v="1"/>
    <s v="Thing same site."/>
    <x v="1"/>
    <s v="Social media"/>
    <d v="2023-06-01T22:08:20"/>
    <d v="2023-06-01T21:35:20"/>
    <x v="3"/>
    <x v="6"/>
    <x v="0"/>
    <x v="1"/>
    <x v="1"/>
    <x v="1"/>
    <n v="0.47499999999999998"/>
  </r>
  <r>
    <n v="7311"/>
    <s v="Richard Gross"/>
    <s v="tserrano@example.com"/>
    <n v="70"/>
    <s v="Male"/>
    <x v="34"/>
    <d v="2020-10-10T00:00:00"/>
    <x v="2"/>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x v="0"/>
    <m/>
    <x v="1"/>
    <s v="Email"/>
    <d v="2023-06-02T00:14:21"/>
    <m/>
    <x v="0"/>
    <x v="4"/>
    <x v="7"/>
    <x v="1"/>
    <x v="0"/>
    <x v="0"/>
    <n v="0.48125000000000001"/>
  </r>
  <r>
    <n v="7312"/>
    <s v="Keith Church"/>
    <s v="lauriecooper@example.com"/>
    <n v="30"/>
    <s v="Female"/>
    <x v="12"/>
    <d v="2021-03-12T00:00:00"/>
    <x v="2"/>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x v="0"/>
    <m/>
    <x v="3"/>
    <s v="Chat"/>
    <d v="2023-06-01T03:21:23"/>
    <m/>
    <x v="0"/>
    <x v="3"/>
    <x v="0"/>
    <x v="1"/>
    <x v="0"/>
    <x v="0"/>
    <n v="0.2"/>
  </r>
  <r>
    <n v="7313"/>
    <s v="Tara Krueger"/>
    <s v="rlogan@example.net"/>
    <n v="28"/>
    <s v="Male"/>
    <x v="9"/>
    <d v="2021-07-04T00:00:00"/>
    <x v="1"/>
    <s v="Product compatibility"/>
    <s v="I'm having an issue with the {product_purchased}. Please assist._x000a__x000a_{product_purchased_last1} {product_purchased_last2}_x000a__x000a_{0} I've tried using different cables, adapters, or peripherals with my {product_purchased}, but the issue persists."/>
    <x v="2"/>
    <m/>
    <x v="1"/>
    <s v="Email"/>
    <m/>
    <m/>
    <x v="0"/>
    <x v="1"/>
    <x v="2"/>
    <x v="1"/>
    <x v="0"/>
    <x v="1"/>
    <n v="0.65"/>
  </r>
  <r>
    <n v="7314"/>
    <s v="Christopher Thomas"/>
    <s v="eugene94@example.org"/>
    <n v="54"/>
    <s v="Other"/>
    <x v="34"/>
    <d v="2020-06-09T00:00:00"/>
    <x v="3"/>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x v="0"/>
    <m/>
    <x v="0"/>
    <s v="Chat"/>
    <d v="2023-06-01T23:52:26"/>
    <m/>
    <x v="0"/>
    <x v="6"/>
    <x v="8"/>
    <x v="0"/>
    <x v="0"/>
    <x v="0"/>
    <n v="0.46250000000000002"/>
  </r>
  <r>
    <n v="7315"/>
    <s v="Shane Reed"/>
    <s v="cwaller@example.org"/>
    <n v="19"/>
    <s v="Female"/>
    <x v="26"/>
    <d v="2020-09-22T00:00:00"/>
    <x v="4"/>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x v="1"/>
    <s v="Card career police trial increase wonder."/>
    <x v="3"/>
    <s v="Chat"/>
    <d v="2023-06-01T11:10:28"/>
    <d v="2023-06-01T23:56:28"/>
    <x v="1"/>
    <x v="10"/>
    <x v="9"/>
    <x v="1"/>
    <x v="1"/>
    <x v="1"/>
    <n v="0.22500000000000001"/>
  </r>
  <r>
    <n v="7316"/>
    <s v="Crystal Jensen"/>
    <s v="vquinn@example.net"/>
    <n v="23"/>
    <s v="Other"/>
    <x v="9"/>
    <d v="2020-01-19T00:00:00"/>
    <x v="4"/>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x v="0"/>
    <m/>
    <x v="1"/>
    <s v="Email"/>
    <d v="2023-06-01T23:40:29"/>
    <m/>
    <x v="0"/>
    <x v="0"/>
    <x v="6"/>
    <x v="1"/>
    <x v="0"/>
    <x v="0"/>
    <n v="0.8"/>
  </r>
  <r>
    <n v="7317"/>
    <s v="Gary Zimmerman"/>
    <s v="jeremy32@example.net"/>
    <n v="57"/>
    <s v="Female"/>
    <x v="30"/>
    <d v="2021-03-02T00:00:00"/>
    <x v="3"/>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x v="0"/>
    <m/>
    <x v="0"/>
    <s v="Email"/>
    <d v="2023-06-01T23:44:31"/>
    <m/>
    <x v="0"/>
    <x v="6"/>
    <x v="0"/>
    <x v="0"/>
    <x v="0"/>
    <x v="0"/>
    <n v="0.47499999999999998"/>
  </r>
  <r>
    <n v="7318"/>
    <s v="Sharon Collins"/>
    <s v="jeremy00@example.net"/>
    <n v="38"/>
    <s v="Female"/>
    <x v="5"/>
    <d v="2020-03-09T00:00:00"/>
    <x v="3"/>
    <s v="Hardware issue"/>
    <s v="I'm having an issue with the {product_purchased}. Please assist. Your brand-new [product_purchased] is now priced at $0.00. I hope you can fix it as it should. It should be I need assistance as soon as possible because it's affecting my work and productivity."/>
    <x v="1"/>
    <s v="Share notice maybe ability."/>
    <x v="2"/>
    <s v="Phone"/>
    <d v="2023-06-01T08:14:33"/>
    <d v="2023-06-01T13:36:33"/>
    <x v="2"/>
    <x v="10"/>
    <x v="0"/>
    <x v="1"/>
    <x v="1"/>
    <x v="1"/>
    <n v="0.16250000000000001"/>
  </r>
  <r>
    <n v="7319"/>
    <s v="Mr. Franklin Herman"/>
    <s v="yesenianeal@example.org"/>
    <n v="39"/>
    <s v="Other"/>
    <x v="0"/>
    <d v="2020-09-10T00:00:00"/>
    <x v="3"/>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x v="1"/>
    <s v="Marriage result clear human."/>
    <x v="0"/>
    <s v="Phone"/>
    <d v="2023-06-01T07:37:34"/>
    <d v="2023-06-01T21:01:34"/>
    <x v="5"/>
    <x v="0"/>
    <x v="9"/>
    <x v="1"/>
    <x v="1"/>
    <x v="1"/>
    <n v="0.8"/>
  </r>
  <r>
    <n v="7320"/>
    <s v="Richard Ford"/>
    <s v="brandipowers@example.com"/>
    <n v="69"/>
    <s v="Male"/>
    <x v="22"/>
    <d v="2020-05-31T00:00:00"/>
    <x v="4"/>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x v="1"/>
    <s v="Computer energy remember quickly minute without."/>
    <x v="2"/>
    <s v="Social media"/>
    <d v="2023-06-01T05:15:35"/>
    <d v="2023-06-02T00:19:35"/>
    <x v="3"/>
    <x v="3"/>
    <x v="1"/>
    <x v="1"/>
    <x v="1"/>
    <x v="1"/>
    <n v="0.2"/>
  </r>
  <r>
    <n v="7321"/>
    <s v="Dawn Nolan"/>
    <s v="zwilliamson@example.org"/>
    <n v="53"/>
    <s v="Male"/>
    <x v="39"/>
    <d v="2021-05-26T00:00:00"/>
    <x v="3"/>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x v="2"/>
    <m/>
    <x v="1"/>
    <s v="Email"/>
    <m/>
    <m/>
    <x v="0"/>
    <x v="4"/>
    <x v="1"/>
    <x v="1"/>
    <x v="0"/>
    <x v="1"/>
    <n v="0.36875000000000002"/>
  </r>
  <r>
    <n v="7322"/>
    <s v="Lauren Simpson"/>
    <s v="pterry@example.org"/>
    <n v="64"/>
    <s v="Female"/>
    <x v="29"/>
    <d v="2021-06-09T00:00:00"/>
    <x v="4"/>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x v="2"/>
    <m/>
    <x v="1"/>
    <s v="Phone"/>
    <m/>
    <m/>
    <x v="0"/>
    <x v="0"/>
    <x v="8"/>
    <x v="1"/>
    <x v="0"/>
    <x v="1"/>
    <n v="0.84375"/>
  </r>
  <r>
    <n v="7323"/>
    <s v="Joshua Dodson"/>
    <s v="dhowell@example.net"/>
    <n v="19"/>
    <s v="Male"/>
    <x v="13"/>
    <d v="2020-09-17T00:00:00"/>
    <x v="1"/>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x v="0"/>
    <m/>
    <x v="1"/>
    <s v="Chat"/>
    <d v="2023-06-01T07:37:41"/>
    <m/>
    <x v="0"/>
    <x v="1"/>
    <x v="9"/>
    <x v="1"/>
    <x v="0"/>
    <x v="0"/>
    <n v="0.73124999999999996"/>
  </r>
  <r>
    <n v="7324"/>
    <s v="Diane Wilson"/>
    <s v="rowlandjoshua@example.com"/>
    <n v="49"/>
    <s v="Female"/>
    <x v="5"/>
    <d v="2021-01-18T00:00:00"/>
    <x v="0"/>
    <s v="Delivery problem"/>
    <s v="I'm having an issue with the {product_purchased}. Please assist. I rely heavily on my {product_purchased} for my daily tasks, and this issue is hindering my productivity."/>
    <x v="0"/>
    <m/>
    <x v="3"/>
    <s v="Email"/>
    <d v="2023-06-01T20:06:41"/>
    <m/>
    <x v="0"/>
    <x v="0"/>
    <x v="6"/>
    <x v="1"/>
    <x v="0"/>
    <x v="0"/>
    <n v="0.8"/>
  </r>
  <r>
    <n v="7325"/>
    <s v="Donna Fisher"/>
    <s v="lisa32@example.org"/>
    <n v="34"/>
    <s v="Male"/>
    <x v="33"/>
    <d v="2020-04-27T00:00:00"/>
    <x v="0"/>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x v="1"/>
    <s v="Where movie he court fund."/>
    <x v="1"/>
    <s v="Chat"/>
    <d v="2023-06-01T09:02:43"/>
    <d v="2023-06-01T06:54:43"/>
    <x v="3"/>
    <x v="6"/>
    <x v="11"/>
    <x v="1"/>
    <x v="1"/>
    <x v="1"/>
    <n v="0.53125"/>
  </r>
  <r>
    <n v="7326"/>
    <s v="Shannon Young"/>
    <s v="heathernorton@example.com"/>
    <n v="38"/>
    <s v="Other"/>
    <x v="1"/>
    <d v="2020-11-12T00:00:00"/>
    <x v="3"/>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x v="1"/>
    <s v="Event try age remember."/>
    <x v="0"/>
    <s v="Social media"/>
    <d v="2023-06-01T22:36:45"/>
    <d v="2023-06-01T13:07:45"/>
    <x v="5"/>
    <x v="0"/>
    <x v="3"/>
    <x v="1"/>
    <x v="1"/>
    <x v="1"/>
    <n v="0.9375"/>
  </r>
  <r>
    <n v="7327"/>
    <s v="Sandra Hahn MD"/>
    <s v="allison34@example.org"/>
    <n v="70"/>
    <s v="Male"/>
    <x v="8"/>
    <d v="2020-02-10T00:00:00"/>
    <x v="2"/>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x v="1"/>
    <s v="Big clearly my young box."/>
    <x v="0"/>
    <s v="Email"/>
    <d v="2023-06-01T18:31:46"/>
    <d v="2023-06-01T08:08:46"/>
    <x v="3"/>
    <x v="10"/>
    <x v="4"/>
    <x v="1"/>
    <x v="1"/>
    <x v="1"/>
    <n v="0.22500000000000001"/>
  </r>
  <r>
    <n v="7328"/>
    <s v="Emily Jones"/>
    <s v="charles74@example.com"/>
    <n v="42"/>
    <s v="Male"/>
    <x v="25"/>
    <d v="2021-06-23T00:00:00"/>
    <x v="1"/>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x v="1"/>
    <s v="Without record part people indicate pass."/>
    <x v="0"/>
    <s v="Email"/>
    <d v="2023-06-01T02:53:47"/>
    <d v="2023-06-01T04:42:47"/>
    <x v="2"/>
    <x v="6"/>
    <x v="8"/>
    <x v="1"/>
    <x v="1"/>
    <x v="1"/>
    <n v="0.46250000000000002"/>
  </r>
  <r>
    <n v="7329"/>
    <s v="Brandi Avery"/>
    <s v="william31@example.net"/>
    <n v="57"/>
    <s v="Other"/>
    <x v="3"/>
    <d v="2021-10-21T00:00:00"/>
    <x v="0"/>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x v="1"/>
    <s v="Bit positive hit."/>
    <x v="1"/>
    <s v="Email"/>
    <d v="2023-06-01T14:01:49"/>
    <d v="2023-06-01T19:30:49"/>
    <x v="2"/>
    <x v="3"/>
    <x v="7"/>
    <x v="1"/>
    <x v="1"/>
    <x v="1"/>
    <n v="0.21249999999999999"/>
  </r>
  <r>
    <n v="7330"/>
    <s v="Cynthia Smith"/>
    <s v="henrydavis@example.com"/>
    <n v="18"/>
    <s v="Male"/>
    <x v="2"/>
    <d v="2020-12-15T00:00:00"/>
    <x v="2"/>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x v="0"/>
    <m/>
    <x v="0"/>
    <s v="Email"/>
    <d v="2023-06-01T16:38:51"/>
    <m/>
    <x v="0"/>
    <x v="7"/>
    <x v="10"/>
    <x v="0"/>
    <x v="0"/>
    <x v="0"/>
    <n v="0.23125000000000001"/>
  </r>
  <r>
    <n v="7331"/>
    <s v="Joshua Torres"/>
    <s v="johnsonlisa@example.com"/>
    <n v="68"/>
    <s v="Female"/>
    <x v="36"/>
    <d v="2021-02-23T00:00:00"/>
    <x v="1"/>
    <s v="Payment issue"/>
    <s v="I'm having an issue with the {product_purchased}. Please assist. My order wasn't placed yet, I sent the wrong product, now I'm stuck. I'm unable to find the option to perform the desired action in the {product_purchased}. Could you please guide me through the steps?"/>
    <x v="1"/>
    <s v="Major as skin."/>
    <x v="0"/>
    <s v="Phone"/>
    <d v="2023-06-01T15:05:52"/>
    <d v="2023-06-01T11:07:52"/>
    <x v="5"/>
    <x v="0"/>
    <x v="4"/>
    <x v="1"/>
    <x v="1"/>
    <x v="1"/>
    <n v="0.9375"/>
  </r>
  <r>
    <n v="7332"/>
    <s v="Kenneth Stevens"/>
    <s v="rebecca30@example.org"/>
    <n v="47"/>
    <s v="Male"/>
    <x v="0"/>
    <d v="2020-03-26T00:00:00"/>
    <x v="1"/>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x v="1"/>
    <s v="Animal meeting road."/>
    <x v="1"/>
    <s v="Social media"/>
    <d v="2023-06-01T06:46:54"/>
    <d v="2023-06-01T23:29:54"/>
    <x v="5"/>
    <x v="1"/>
    <x v="0"/>
    <x v="1"/>
    <x v="1"/>
    <x v="1"/>
    <n v="0.63124999999999998"/>
  </r>
  <r>
    <n v="7333"/>
    <s v="Sherry Young"/>
    <s v="ngolden@example.org"/>
    <n v="37"/>
    <s v="Other"/>
    <x v="5"/>
    <d v="2020-08-18T00:00:00"/>
    <x v="4"/>
    <s v="Account access"/>
    <s v="I'm having an issue with the {product_purchased}. Please assist. It's not a case of, 'It's not a case of, it's a case of a faulty unit'. It's just, 'Well it's not I've checked the device settings and made sure that everything is configured correctly."/>
    <x v="1"/>
    <s v="School country century."/>
    <x v="0"/>
    <s v="Email"/>
    <d v="2023-06-01T15:58:56"/>
    <d v="2023-06-01T03:17:56"/>
    <x v="4"/>
    <x v="3"/>
    <x v="5"/>
    <x v="1"/>
    <x v="1"/>
    <x v="1"/>
    <n v="0.24374999999999999"/>
  </r>
  <r>
    <n v="7334"/>
    <s v="Jack Lewis"/>
    <s v="destinywong@example.net"/>
    <n v="61"/>
    <s v="Female"/>
    <x v="8"/>
    <d v="2021-06-18T00:00:00"/>
    <x v="0"/>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x v="1"/>
    <s v="Responsibility just section home move force behavior."/>
    <x v="1"/>
    <s v="Chat"/>
    <d v="2023-06-01T01:59:58"/>
    <d v="2023-06-01T18:48:58"/>
    <x v="1"/>
    <x v="7"/>
    <x v="8"/>
    <x v="1"/>
    <x v="1"/>
    <x v="1"/>
    <n v="0.23125000000000001"/>
  </r>
  <r>
    <n v="7335"/>
    <s v="Mrs. Susan Miller MD"/>
    <s v="rodneybell@example.com"/>
    <n v="18"/>
    <s v="Female"/>
    <x v="1"/>
    <d v="2020-05-13T00:00:00"/>
    <x v="3"/>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x v="1"/>
    <s v="Network start range my leader stay now thank."/>
    <x v="2"/>
    <s v="Phone"/>
    <d v="2023-06-01T18:46:00"/>
    <d v="2023-06-01T19:02:00"/>
    <x v="3"/>
    <x v="1"/>
    <x v="1"/>
    <x v="1"/>
    <x v="1"/>
    <x v="1"/>
    <n v="0.71875"/>
  </r>
  <r>
    <n v="7336"/>
    <s v="William Barr"/>
    <s v="edwardphillips@example.org"/>
    <n v="32"/>
    <s v="Other"/>
    <x v="12"/>
    <d v="2021-05-15T00:00:00"/>
    <x v="3"/>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x v="2"/>
    <m/>
    <x v="3"/>
    <s v="Email"/>
    <m/>
    <m/>
    <x v="0"/>
    <x v="7"/>
    <x v="1"/>
    <x v="1"/>
    <x v="0"/>
    <x v="1"/>
    <n v="0.23749999999999999"/>
  </r>
  <r>
    <n v="7337"/>
    <s v="Crystal Hernandez"/>
    <s v="ppowers@example.org"/>
    <n v="30"/>
    <s v="Female"/>
    <x v="35"/>
    <d v="2020-08-25T00:00:00"/>
    <x v="1"/>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x v="0"/>
    <m/>
    <x v="3"/>
    <s v="Email"/>
    <d v="2023-06-01T16:25:03"/>
    <m/>
    <x v="0"/>
    <x v="0"/>
    <x v="5"/>
    <x v="1"/>
    <x v="0"/>
    <x v="0"/>
    <n v="0.89375000000000004"/>
  </r>
  <r>
    <n v="7338"/>
    <s v="Nathaniel Quinn"/>
    <s v="staffordlance@example.com"/>
    <n v="63"/>
    <s v="Other"/>
    <x v="9"/>
    <d v="2021-08-03T00:00:00"/>
    <x v="3"/>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x v="2"/>
    <m/>
    <x v="3"/>
    <s v="Chat"/>
    <m/>
    <m/>
    <x v="0"/>
    <x v="0"/>
    <x v="5"/>
    <x v="1"/>
    <x v="0"/>
    <x v="1"/>
    <n v="0.89375000000000004"/>
  </r>
  <r>
    <n v="7339"/>
    <s v="Devin Moore"/>
    <s v="graykayla@example.org"/>
    <n v="61"/>
    <s v="Other"/>
    <x v="22"/>
    <d v="2021-09-22T00:00:00"/>
    <x v="4"/>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x v="0"/>
    <m/>
    <x v="3"/>
    <s v="Email"/>
    <d v="2023-06-01T13:28:06"/>
    <m/>
    <x v="0"/>
    <x v="4"/>
    <x v="9"/>
    <x v="1"/>
    <x v="0"/>
    <x v="0"/>
    <n v="0.46875"/>
  </r>
  <r>
    <n v="7340"/>
    <s v="Michael Kim"/>
    <s v="amberlee@example.com"/>
    <n v="27"/>
    <s v="Female"/>
    <x v="1"/>
    <d v="2021-11-09T00:00:00"/>
    <x v="2"/>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x v="1"/>
    <s v="Game their watch play."/>
    <x v="0"/>
    <s v="Email"/>
    <d v="2023-06-01T13:45:08"/>
    <d v="2023-06-01T03:08:08"/>
    <x v="1"/>
    <x v="2"/>
    <x v="3"/>
    <x v="1"/>
    <x v="1"/>
    <x v="1"/>
    <n v="0.6"/>
  </r>
  <r>
    <n v="7341"/>
    <s v="Renee Parks"/>
    <s v="christinecooley@example.net"/>
    <n v="44"/>
    <s v="Other"/>
    <x v="19"/>
    <d v="2021-10-29T00:00:00"/>
    <x v="0"/>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x v="1"/>
    <s v="Region stuff energy book charge."/>
    <x v="1"/>
    <s v="Chat"/>
    <d v="2023-06-01T11:51:10"/>
    <d v="2023-06-01T08:40:10"/>
    <x v="2"/>
    <x v="5"/>
    <x v="7"/>
    <x v="1"/>
    <x v="1"/>
    <x v="1"/>
    <n v="0.23749999999999999"/>
  </r>
  <r>
    <n v="7342"/>
    <s v="Dr. Brenda Lopez"/>
    <s v="markmerritt@example.com"/>
    <n v="19"/>
    <s v="Male"/>
    <x v="32"/>
    <d v="2021-02-02T00:00:00"/>
    <x v="1"/>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x v="1"/>
    <s v="Anything class let year hold."/>
    <x v="0"/>
    <s v="Phone"/>
    <d v="2023-06-01T06:16:11"/>
    <d v="2023-06-01T03:38:11"/>
    <x v="4"/>
    <x v="4"/>
    <x v="4"/>
    <x v="1"/>
    <x v="1"/>
    <x v="1"/>
    <n v="0.47499999999999998"/>
  </r>
  <r>
    <n v="7343"/>
    <s v="Dana Walker"/>
    <s v="wroberts@example.com"/>
    <n v="70"/>
    <s v="Male"/>
    <x v="32"/>
    <d v="2021-05-25T00:00:00"/>
    <x v="4"/>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x v="1"/>
    <s v="Indeed win bag huge."/>
    <x v="1"/>
    <s v="Email"/>
    <d v="2023-06-01T15:53:13"/>
    <d v="2023-06-01T19:29:13"/>
    <x v="4"/>
    <x v="4"/>
    <x v="1"/>
    <x v="1"/>
    <x v="1"/>
    <x v="1"/>
    <n v="0.36875000000000002"/>
  </r>
  <r>
    <n v="7344"/>
    <s v="Gerald Spencer"/>
    <s v="kberg@example.net"/>
    <n v="20"/>
    <s v="Other"/>
    <x v="5"/>
    <d v="2020-03-23T00:00:00"/>
    <x v="0"/>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x v="2"/>
    <m/>
    <x v="2"/>
    <s v="Email"/>
    <m/>
    <m/>
    <x v="0"/>
    <x v="4"/>
    <x v="0"/>
    <x v="0"/>
    <x v="0"/>
    <x v="1"/>
    <n v="0.36875000000000002"/>
  </r>
  <r>
    <n v="7345"/>
    <s v="Dr. Robert Weaver DVM"/>
    <s v="knappjames@example.com"/>
    <n v="18"/>
    <s v="Female"/>
    <x v="21"/>
    <d v="2020-09-06T00:00:00"/>
    <x v="3"/>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x v="0"/>
    <m/>
    <x v="0"/>
    <s v="Email"/>
    <d v="2023-06-01T11:39:15"/>
    <m/>
    <x v="0"/>
    <x v="0"/>
    <x v="9"/>
    <x v="0"/>
    <x v="0"/>
    <x v="0"/>
    <n v="0.8"/>
  </r>
  <r>
    <n v="7346"/>
    <s v="Mr. Cameron Bishop PhD"/>
    <s v="bsmith@example.com"/>
    <n v="35"/>
    <s v="Other"/>
    <x v="35"/>
    <d v="2021-11-25T00:00:00"/>
    <x v="3"/>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x v="0"/>
    <m/>
    <x v="2"/>
    <s v="Chat"/>
    <d v="2023-06-01T03:39:17"/>
    <m/>
    <x v="0"/>
    <x v="4"/>
    <x v="3"/>
    <x v="1"/>
    <x v="0"/>
    <x v="0"/>
    <n v="0.41875000000000001"/>
  </r>
  <r>
    <n v="7347"/>
    <s v="Matthew Alvarez"/>
    <s v="jeremycook@example.org"/>
    <n v="43"/>
    <s v="Male"/>
    <x v="30"/>
    <d v="2020-12-19T00:00:00"/>
    <x v="4"/>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x v="2"/>
    <m/>
    <x v="0"/>
    <s v="Chat"/>
    <m/>
    <m/>
    <x v="0"/>
    <x v="1"/>
    <x v="10"/>
    <x v="0"/>
    <x v="0"/>
    <x v="1"/>
    <n v="0.66249999999999998"/>
  </r>
  <r>
    <n v="7348"/>
    <s v="Edward Jones"/>
    <s v="sanchezerica@example.org"/>
    <n v="57"/>
    <s v="Female"/>
    <x v="0"/>
    <d v="2020-12-04T00:00:00"/>
    <x v="0"/>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x v="0"/>
    <m/>
    <x v="0"/>
    <s v="Social media"/>
    <d v="2023-06-01T01:09:19"/>
    <m/>
    <x v="4"/>
    <x v="7"/>
    <x v="10"/>
    <x v="0"/>
    <x v="0"/>
    <x v="0"/>
    <n v="0.23125000000000001"/>
  </r>
  <r>
    <n v="7349"/>
    <s v="Derek Berry"/>
    <s v="patriciasmith@example.org"/>
    <n v="25"/>
    <s v="Female"/>
    <x v="11"/>
    <d v="2020-07-29T00:00:00"/>
    <x v="3"/>
    <s v="Product compatibility"/>
    <s v="I'm having an issue with the {product_purchased}. Please assist._x000a__x000a_[01:47:14]SAY: Ghost/Raiddean : I'm not here to say it can be done, but i'm having an I've already contacted customer support multiple times, but the issue remains unresolved."/>
    <x v="2"/>
    <m/>
    <x v="2"/>
    <s v="Chat"/>
    <m/>
    <m/>
    <x v="0"/>
    <x v="2"/>
    <x v="2"/>
    <x v="0"/>
    <x v="0"/>
    <x v="1"/>
    <n v="0.57499999999999996"/>
  </r>
  <r>
    <n v="7350"/>
    <s v="Devon Gomez"/>
    <s v="jharris@example.net"/>
    <n v="27"/>
    <s v="Male"/>
    <x v="10"/>
    <d v="2021-12-21T00:00:00"/>
    <x v="1"/>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x v="1"/>
    <s v="Partner assume particularly can choice."/>
    <x v="2"/>
    <s v="Phone"/>
    <d v="2023-06-01T14:03:22"/>
    <d v="2023-06-01T16:12:22"/>
    <x v="4"/>
    <x v="4"/>
    <x v="10"/>
    <x v="1"/>
    <x v="1"/>
    <x v="1"/>
    <n v="0.41875000000000001"/>
  </r>
  <r>
    <n v="7351"/>
    <s v="Jonathan Watson"/>
    <s v="justin64@example.com"/>
    <n v="57"/>
    <s v="Other"/>
    <x v="29"/>
    <d v="2021-01-29T00:00:00"/>
    <x v="1"/>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x v="1"/>
    <s v="Visit west answer born perform bar Mr."/>
    <x v="2"/>
    <s v="Social media"/>
    <d v="2023-06-01T06:50:24"/>
    <d v="2023-06-01T09:26:24"/>
    <x v="3"/>
    <x v="6"/>
    <x v="6"/>
    <x v="1"/>
    <x v="1"/>
    <x v="1"/>
    <n v="0.35"/>
  </r>
  <r>
    <n v="7352"/>
    <s v="Jonathan Flowers"/>
    <s v="christopherglover@example.net"/>
    <n v="57"/>
    <s v="Other"/>
    <x v="35"/>
    <d v="2021-11-06T00:00:00"/>
    <x v="3"/>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x v="0"/>
    <m/>
    <x v="3"/>
    <s v="Chat"/>
    <d v="2023-06-01T19:59:25"/>
    <m/>
    <x v="4"/>
    <x v="0"/>
    <x v="3"/>
    <x v="1"/>
    <x v="0"/>
    <x v="0"/>
    <n v="0.9375"/>
  </r>
  <r>
    <n v="7353"/>
    <s v="Robin Winters"/>
    <s v="nscott@example.net"/>
    <n v="63"/>
    <s v="Male"/>
    <x v="11"/>
    <d v="2020-01-18T00:00:00"/>
    <x v="2"/>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x v="2"/>
    <m/>
    <x v="1"/>
    <s v="Phone"/>
    <m/>
    <m/>
    <x v="0"/>
    <x v="2"/>
    <x v="6"/>
    <x v="1"/>
    <x v="0"/>
    <x v="1"/>
    <n v="0.73124999999999996"/>
  </r>
  <r>
    <n v="7354"/>
    <s v="Courtney Chambers"/>
    <s v="holly79@example.net"/>
    <n v="38"/>
    <s v="Female"/>
    <x v="12"/>
    <d v="2020-12-15T00:00:00"/>
    <x v="4"/>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x v="0"/>
    <m/>
    <x v="3"/>
    <s v="Phone"/>
    <d v="2023-06-01T21:29:28"/>
    <m/>
    <x v="0"/>
    <x v="3"/>
    <x v="10"/>
    <x v="1"/>
    <x v="0"/>
    <x v="0"/>
    <n v="0.21249999999999999"/>
  </r>
  <r>
    <n v="7355"/>
    <s v="Brian Fox"/>
    <s v="jordan94@example.net"/>
    <n v="31"/>
    <s v="Female"/>
    <x v="20"/>
    <d v="2021-12-30T00:00:00"/>
    <x v="3"/>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x v="2"/>
    <m/>
    <x v="2"/>
    <s v="Email"/>
    <m/>
    <m/>
    <x v="0"/>
    <x v="1"/>
    <x v="10"/>
    <x v="0"/>
    <x v="0"/>
    <x v="1"/>
    <n v="0.66249999999999998"/>
  </r>
  <r>
    <n v="7356"/>
    <s v="Heather Castillo"/>
    <s v="yholmes@example.com"/>
    <n v="51"/>
    <s v="Male"/>
    <x v="31"/>
    <d v="2020-02-26T00:00:00"/>
    <x v="1"/>
    <s v="Account access"/>
    <s v="I'm having an issue with the {product_purchased}. Please assist. Please make the purchase happen. I've performed a factory reset on my {product_purchased}, hoping it would resolve the problem, but it didn't help."/>
    <x v="2"/>
    <m/>
    <x v="1"/>
    <s v="Chat"/>
    <m/>
    <m/>
    <x v="0"/>
    <x v="7"/>
    <x v="4"/>
    <x v="1"/>
    <x v="0"/>
    <x v="1"/>
    <n v="0.18124999999999999"/>
  </r>
  <r>
    <n v="7357"/>
    <s v="Mr. Scott Mitchell"/>
    <s v="adriennegibbs@example.org"/>
    <n v="59"/>
    <s v="Female"/>
    <x v="33"/>
    <d v="2021-01-06T00:00:00"/>
    <x v="1"/>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x v="1"/>
    <s v="Door sense middle dark as money."/>
    <x v="1"/>
    <s v="Social media"/>
    <d v="2023-06-01T13:19:32"/>
    <d v="2023-06-01T08:53:32"/>
    <x v="4"/>
    <x v="6"/>
    <x v="6"/>
    <x v="1"/>
    <x v="1"/>
    <x v="1"/>
    <n v="0.35"/>
  </r>
  <r>
    <n v="7358"/>
    <s v="Kelly Mckay"/>
    <s v="davidanita@example.org"/>
    <n v="40"/>
    <s v="Other"/>
    <x v="3"/>
    <d v="2021-10-07T00:00:00"/>
    <x v="3"/>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x v="2"/>
    <m/>
    <x v="2"/>
    <s v="Social media"/>
    <m/>
    <m/>
    <x v="0"/>
    <x v="1"/>
    <x v="7"/>
    <x v="0"/>
    <x v="0"/>
    <x v="1"/>
    <n v="0.79374999999999996"/>
  </r>
  <r>
    <n v="7359"/>
    <s v="Adam Hamilton"/>
    <s v="lindonna@example.org"/>
    <n v="59"/>
    <s v="Male"/>
    <x v="5"/>
    <d v="2020-12-02T00:00:00"/>
    <x v="1"/>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x v="1"/>
    <s v="Type almost husband policy."/>
    <x v="3"/>
    <s v="Phone"/>
    <d v="2023-06-01T19:56:34"/>
    <d v="2023-06-01T01:00:34"/>
    <x v="2"/>
    <x v="8"/>
    <x v="10"/>
    <x v="1"/>
    <x v="1"/>
    <x v="1"/>
    <n v="0.21249999999999999"/>
  </r>
  <r>
    <n v="7360"/>
    <s v="Julia Ferguson"/>
    <s v="smithashley@example.com"/>
    <n v="19"/>
    <s v="Male"/>
    <x v="11"/>
    <d v="2020-06-22T00:00:00"/>
    <x v="2"/>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x v="1"/>
    <s v="Until receive ever risk tonight around most goal."/>
    <x v="1"/>
    <s v="Email"/>
    <d v="2023-06-01T03:30:36"/>
    <d v="2023-06-01T05:37:36"/>
    <x v="1"/>
    <x v="6"/>
    <x v="8"/>
    <x v="1"/>
    <x v="1"/>
    <x v="1"/>
    <n v="0.46250000000000002"/>
  </r>
  <r>
    <n v="7361"/>
    <s v="Olivia Walker"/>
    <s v="qbenitez@example.net"/>
    <n v="43"/>
    <s v="Other"/>
    <x v="1"/>
    <d v="2021-08-14T00:00:00"/>
    <x v="2"/>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x v="0"/>
    <m/>
    <x v="1"/>
    <s v="Social media"/>
    <d v="2023-06-01T07:51:38"/>
    <m/>
    <x v="0"/>
    <x v="6"/>
    <x v="5"/>
    <x v="1"/>
    <x v="0"/>
    <x v="0"/>
    <n v="0.41875000000000001"/>
  </r>
  <r>
    <n v="7362"/>
    <s v="Michael Munoz"/>
    <s v="meganevans@example.net"/>
    <n v="61"/>
    <s v="Male"/>
    <x v="24"/>
    <d v="2021-01-18T00:00:00"/>
    <x v="4"/>
    <s v="Cancellation request"/>
    <s v="I'm having an issue with the {product_purchased}. Please assist._x000a__x000a_*_x000a__x000a_* https://chrome.google.com/extensions/detail/sans/sans2/sans2-beta-1 I'm using the original charger that came with my {product_purchased}, but it's not charging properly."/>
    <x v="2"/>
    <m/>
    <x v="1"/>
    <s v="Phone"/>
    <m/>
    <m/>
    <x v="0"/>
    <x v="6"/>
    <x v="6"/>
    <x v="1"/>
    <x v="0"/>
    <x v="1"/>
    <n v="0.35"/>
  </r>
  <r>
    <n v="7363"/>
    <s v="Andrew Walls"/>
    <s v="zzimmerman@example.net"/>
    <n v="24"/>
    <s v="Female"/>
    <x v="13"/>
    <d v="2020-07-09T00:00:00"/>
    <x v="2"/>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x v="2"/>
    <m/>
    <x v="1"/>
    <s v="Chat"/>
    <m/>
    <m/>
    <x v="0"/>
    <x v="8"/>
    <x v="2"/>
    <x v="1"/>
    <x v="0"/>
    <x v="1"/>
    <n v="0.23749999999999999"/>
  </r>
  <r>
    <n v="7364"/>
    <s v="Dana Taylor"/>
    <s v="mbishop@example.com"/>
    <n v="66"/>
    <s v="Female"/>
    <x v="25"/>
    <d v="2021-11-26T00:00:00"/>
    <x v="4"/>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x v="2"/>
    <m/>
    <x v="2"/>
    <s v="Chat"/>
    <m/>
    <m/>
    <x v="0"/>
    <x v="0"/>
    <x v="3"/>
    <x v="0"/>
    <x v="0"/>
    <x v="1"/>
    <n v="0.9375"/>
  </r>
  <r>
    <n v="7365"/>
    <s v="Tyler Vang"/>
    <s v="ahubbard@example.org"/>
    <n v="32"/>
    <s v="Other"/>
    <x v="0"/>
    <d v="2020-03-10T00:00:00"/>
    <x v="4"/>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x v="0"/>
    <m/>
    <x v="1"/>
    <s v="Email"/>
    <d v="2023-06-01T19:20:44"/>
    <m/>
    <x v="0"/>
    <x v="9"/>
    <x v="0"/>
    <x v="1"/>
    <x v="0"/>
    <x v="0"/>
    <n v="0.23749999999999999"/>
  </r>
  <r>
    <n v="7366"/>
    <s v="Donna Sanchez"/>
    <s v="perkinsherbert@example.org"/>
    <n v="62"/>
    <s v="Female"/>
    <x v="27"/>
    <d v="2021-02-09T00:00:00"/>
    <x v="1"/>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x v="1"/>
    <s v="Modern these begin choose plant game."/>
    <x v="0"/>
    <s v="Phone"/>
    <d v="2023-06-01T18:37:46"/>
    <d v="2023-06-01T03:39:46"/>
    <x v="2"/>
    <x v="8"/>
    <x v="4"/>
    <x v="1"/>
    <x v="1"/>
    <x v="1"/>
    <n v="0.20624999999999999"/>
  </r>
  <r>
    <n v="7367"/>
    <s v="Heather Lyons"/>
    <s v="fhahn@example.com"/>
    <n v="63"/>
    <s v="Female"/>
    <x v="39"/>
    <d v="2021-04-10T00:00:00"/>
    <x v="4"/>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x v="0"/>
    <m/>
    <x v="3"/>
    <s v="Social media"/>
    <d v="2023-06-01T21:18:47"/>
    <m/>
    <x v="4"/>
    <x v="5"/>
    <x v="11"/>
    <x v="1"/>
    <x v="0"/>
    <x v="0"/>
    <n v="0.19375000000000001"/>
  </r>
  <r>
    <n v="7368"/>
    <s v="Erika Richardson"/>
    <s v="qmoon@example.org"/>
    <n v="51"/>
    <s v="Other"/>
    <x v="15"/>
    <d v="2020-04-03T00:00:00"/>
    <x v="0"/>
    <s v="Network problem"/>
    <s v="I'm having an issue with the {product_purchased}. Please assist._x000a__x000a_0b9e5c49-48c7-43a9-ab85-9e39ad8d2f9c1 I'm concerned about the security of my {product_purchased} and would like to ensure that my data is safe."/>
    <x v="0"/>
    <m/>
    <x v="0"/>
    <s v="Chat"/>
    <d v="2023-06-01T14:51:49"/>
    <m/>
    <x v="0"/>
    <x v="4"/>
    <x v="11"/>
    <x v="0"/>
    <x v="0"/>
    <x v="0"/>
    <n v="0.42499999999999999"/>
  </r>
  <r>
    <n v="7369"/>
    <s v="Brandon Tran"/>
    <s v="monicahaynes@example.org"/>
    <n v="66"/>
    <s v="Male"/>
    <x v="14"/>
    <d v="2020-07-26T00:00:00"/>
    <x v="2"/>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x v="2"/>
    <m/>
    <x v="1"/>
    <s v="Social media"/>
    <m/>
    <m/>
    <x v="0"/>
    <x v="0"/>
    <x v="2"/>
    <x v="1"/>
    <x v="0"/>
    <x v="1"/>
    <n v="1.0687500000000001"/>
  </r>
  <r>
    <n v="7370"/>
    <s v="Nicholas Mccormick"/>
    <s v="randy00@example.com"/>
    <n v="44"/>
    <s v="Other"/>
    <x v="21"/>
    <d v="2020-02-04T00:00:00"/>
    <x v="4"/>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x v="2"/>
    <m/>
    <x v="2"/>
    <s v="Phone"/>
    <m/>
    <m/>
    <x v="0"/>
    <x v="3"/>
    <x v="4"/>
    <x v="0"/>
    <x v="0"/>
    <x v="1"/>
    <n v="0.22500000000000001"/>
  </r>
  <r>
    <n v="7371"/>
    <s v="Emily Daugherty"/>
    <s v="justin77@example.org"/>
    <n v="20"/>
    <s v="Other"/>
    <x v="34"/>
    <d v="2020-01-28T00:00:00"/>
    <x v="2"/>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x v="1"/>
    <s v="Test pressure stuff hair fall against."/>
    <x v="1"/>
    <s v="Social media"/>
    <d v="2023-06-01T18:47:54"/>
    <d v="2023-06-01T01:05:54"/>
    <x v="4"/>
    <x v="3"/>
    <x v="6"/>
    <x v="1"/>
    <x v="1"/>
    <x v="1"/>
    <n v="0.27500000000000002"/>
  </r>
  <r>
    <n v="7372"/>
    <s v="Mr. Nicholas Robinson MD"/>
    <s v="peterstyler@example.net"/>
    <n v="37"/>
    <s v="Male"/>
    <x v="36"/>
    <d v="2021-11-08T00:00:00"/>
    <x v="4"/>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x v="1"/>
    <s v="Put say improve report."/>
    <x v="0"/>
    <s v="Social media"/>
    <d v="2023-06-01T22:11:55"/>
    <d v="2023-06-01T09:35:55"/>
    <x v="4"/>
    <x v="6"/>
    <x v="3"/>
    <x v="1"/>
    <x v="1"/>
    <x v="1"/>
    <n v="0.51875000000000004"/>
  </r>
  <r>
    <n v="7373"/>
    <s v="Spencer Harris"/>
    <s v="hughescourtney@example.com"/>
    <n v="70"/>
    <s v="Male"/>
    <x v="30"/>
    <d v="2021-07-29T00:00:00"/>
    <x v="3"/>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x v="2"/>
    <m/>
    <x v="0"/>
    <s v="Email"/>
    <m/>
    <m/>
    <x v="0"/>
    <x v="4"/>
    <x v="2"/>
    <x v="0"/>
    <x v="0"/>
    <x v="1"/>
    <n v="0.43125000000000002"/>
  </r>
  <r>
    <n v="7374"/>
    <s v="Donald Gilbert"/>
    <s v="szavala@example.net"/>
    <n v="38"/>
    <s v="Male"/>
    <x v="13"/>
    <d v="2021-04-14T00:00:00"/>
    <x v="4"/>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x v="1"/>
    <s v="Few follow member."/>
    <x v="2"/>
    <s v="Email"/>
    <d v="2023-06-01T19:03:57"/>
    <d v="2023-06-01T02:12:57"/>
    <x v="4"/>
    <x v="10"/>
    <x v="11"/>
    <x v="1"/>
    <x v="1"/>
    <x v="1"/>
    <n v="0.20624999999999999"/>
  </r>
  <r>
    <n v="7375"/>
    <s v="Jason Nelson"/>
    <s v="kanesteven@example.net"/>
    <n v="47"/>
    <s v="Female"/>
    <x v="6"/>
    <d v="2021-02-23T00:00:00"/>
    <x v="2"/>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x v="1"/>
    <s v="Window range building see answer job boy."/>
    <x v="1"/>
    <s v="Social media"/>
    <d v="2023-06-01T21:40:58"/>
    <d v="2023-06-01T16:58:58"/>
    <x v="2"/>
    <x v="2"/>
    <x v="4"/>
    <x v="1"/>
    <x v="1"/>
    <x v="1"/>
    <n v="0.6875"/>
  </r>
  <r>
    <n v="7376"/>
    <s v="Jennifer Fernandez"/>
    <s v="yhickman@example.com"/>
    <n v="26"/>
    <s v="Other"/>
    <x v="3"/>
    <d v="2021-07-02T00:00:00"/>
    <x v="1"/>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x v="0"/>
    <m/>
    <x v="1"/>
    <s v="Chat"/>
    <d v="2023-06-01T00:39:58"/>
    <m/>
    <x v="0"/>
    <x v="10"/>
    <x v="2"/>
    <x v="1"/>
    <x v="0"/>
    <x v="0"/>
    <n v="0.17499999999999999"/>
  </r>
  <r>
    <n v="7377"/>
    <s v="Elijah Waller"/>
    <s v="erika28@example.com"/>
    <n v="23"/>
    <s v="Female"/>
    <x v="29"/>
    <d v="2021-04-19T00:00:00"/>
    <x v="2"/>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x v="2"/>
    <m/>
    <x v="3"/>
    <s v="Social media"/>
    <m/>
    <m/>
    <x v="0"/>
    <x v="1"/>
    <x v="11"/>
    <x v="1"/>
    <x v="0"/>
    <x v="1"/>
    <n v="0.65625"/>
  </r>
  <r>
    <n v="7378"/>
    <s v="David James"/>
    <s v="nunezcarol@example.com"/>
    <n v="53"/>
    <s v="Male"/>
    <x v="14"/>
    <d v="2020-02-23T00:00:00"/>
    <x v="4"/>
    <s v="Product setup"/>
    <s v="I'm having an issue with the {product_purchased}. Please assist. (4) There are no refunds or exchanges for this item._x000a__x000a_This item doesn't belong on this page. I've tried troubleshooting steps mentioned in the user manual, but the issue persists."/>
    <x v="1"/>
    <s v="Hear career production cost."/>
    <x v="0"/>
    <s v="Chat"/>
    <d v="2023-06-01T07:35:01"/>
    <d v="2023-06-01T04:19:01"/>
    <x v="3"/>
    <x v="4"/>
    <x v="4"/>
    <x v="1"/>
    <x v="1"/>
    <x v="1"/>
    <n v="0.47499999999999998"/>
  </r>
  <r>
    <n v="7379"/>
    <s v="George Martin"/>
    <s v="cassandrahowell@example.com"/>
    <n v="30"/>
    <s v="Male"/>
    <x v="18"/>
    <d v="2020-02-27T00:00:00"/>
    <x v="1"/>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x v="0"/>
    <m/>
    <x v="3"/>
    <s v="Phone"/>
    <d v="2023-06-01T04:27:03"/>
    <m/>
    <x v="0"/>
    <x v="2"/>
    <x v="4"/>
    <x v="1"/>
    <x v="0"/>
    <x v="0"/>
    <n v="0.6875"/>
  </r>
  <r>
    <n v="7380"/>
    <s v="Michael Irwin"/>
    <s v="ngoodwin@example.net"/>
    <n v="68"/>
    <s v="Male"/>
    <x v="17"/>
    <d v="2021-09-09T00:00:00"/>
    <x v="3"/>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x v="0"/>
    <m/>
    <x v="3"/>
    <s v="Phone"/>
    <d v="2023-06-01T10:45:05"/>
    <m/>
    <x v="0"/>
    <x v="0"/>
    <x v="9"/>
    <x v="1"/>
    <x v="0"/>
    <x v="0"/>
    <n v="0.8"/>
  </r>
  <r>
    <n v="7381"/>
    <s v="Mary Douglas"/>
    <s v="bgibbs@example.org"/>
    <n v="59"/>
    <s v="Female"/>
    <x v="5"/>
    <d v="2021-04-17T00:00:00"/>
    <x v="1"/>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x v="2"/>
    <m/>
    <x v="2"/>
    <s v="Phone"/>
    <m/>
    <m/>
    <x v="0"/>
    <x v="0"/>
    <x v="11"/>
    <x v="0"/>
    <x v="0"/>
    <x v="1"/>
    <n v="0.875"/>
  </r>
  <r>
    <n v="7382"/>
    <s v="Gregory Garcia"/>
    <s v="brandonwilson@example.org"/>
    <n v="62"/>
    <s v="Female"/>
    <x v="9"/>
    <d v="2021-08-08T00:00:00"/>
    <x v="2"/>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x v="0"/>
    <m/>
    <x v="0"/>
    <s v="Phone"/>
    <d v="2023-06-01T10:43:07"/>
    <m/>
    <x v="0"/>
    <x v="1"/>
    <x v="5"/>
    <x v="0"/>
    <x v="0"/>
    <x v="0"/>
    <n v="0.625"/>
  </r>
  <r>
    <n v="7383"/>
    <s v="Jose Brooks"/>
    <s v="wagnercynthia@example.org"/>
    <n v="46"/>
    <s v="Male"/>
    <x v="25"/>
    <d v="2021-04-21T00:00:00"/>
    <x v="0"/>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x v="0"/>
    <m/>
    <x v="3"/>
    <s v="Social media"/>
    <d v="2023-06-01T11:35:09"/>
    <m/>
    <x v="0"/>
    <x v="9"/>
    <x v="11"/>
    <x v="1"/>
    <x v="0"/>
    <x v="0"/>
    <n v="0.1875"/>
  </r>
  <r>
    <n v="7384"/>
    <s v="Andrea Castaneda"/>
    <s v="donnawhite@example.net"/>
    <n v="26"/>
    <s v="Male"/>
    <x v="1"/>
    <d v="2020-02-28T00:00:00"/>
    <x v="1"/>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x v="2"/>
    <m/>
    <x v="3"/>
    <s v="Phone"/>
    <m/>
    <m/>
    <x v="0"/>
    <x v="2"/>
    <x v="4"/>
    <x v="1"/>
    <x v="0"/>
    <x v="1"/>
    <n v="0.6875"/>
  </r>
  <r>
    <n v="7385"/>
    <s v="Tanya Smith"/>
    <s v="christinahernandez@example.org"/>
    <n v="48"/>
    <s v="Female"/>
    <x v="40"/>
    <d v="2020-06-03T00:00:00"/>
    <x v="0"/>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x v="0"/>
    <m/>
    <x v="2"/>
    <s v="Email"/>
    <d v="2023-06-01T10:48:12"/>
    <m/>
    <x v="0"/>
    <x v="1"/>
    <x v="8"/>
    <x v="1"/>
    <x v="0"/>
    <x v="0"/>
    <n v="0.64375000000000004"/>
  </r>
  <r>
    <n v="7386"/>
    <s v="Danielle Hardy"/>
    <s v="colechristopher@example.org"/>
    <n v="19"/>
    <s v="Female"/>
    <x v="3"/>
    <d v="2021-08-06T00:00:00"/>
    <x v="0"/>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x v="2"/>
    <m/>
    <x v="1"/>
    <s v="Phone"/>
    <m/>
    <m/>
    <x v="0"/>
    <x v="1"/>
    <x v="5"/>
    <x v="1"/>
    <x v="0"/>
    <x v="1"/>
    <n v="0.625"/>
  </r>
  <r>
    <n v="7387"/>
    <s v="Courtney Guerrero"/>
    <s v="jeffreylong@example.net"/>
    <n v="26"/>
    <s v="Male"/>
    <x v="33"/>
    <d v="2020-06-10T00:00:00"/>
    <x v="3"/>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x v="1"/>
    <s v="Law six example his together."/>
    <x v="2"/>
    <s v="Email"/>
    <d v="2023-06-01T05:42:14"/>
    <d v="2023-06-01T00:39:14"/>
    <x v="4"/>
    <x v="5"/>
    <x v="8"/>
    <x v="1"/>
    <x v="1"/>
    <x v="1"/>
    <n v="0.27500000000000002"/>
  </r>
  <r>
    <n v="7388"/>
    <s v="Amber Stewart"/>
    <s v="omoyer@example.net"/>
    <n v="42"/>
    <s v="Male"/>
    <x v="5"/>
    <d v="2021-01-19T00:00:00"/>
    <x v="3"/>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x v="1"/>
    <s v="Sing good little activity loss."/>
    <x v="3"/>
    <s v="Chat"/>
    <d v="2023-06-01T19:38:16"/>
    <d v="2023-06-01T13:58:16"/>
    <x v="1"/>
    <x v="1"/>
    <x v="6"/>
    <x v="1"/>
    <x v="1"/>
    <x v="1"/>
    <n v="0.79374999999999996"/>
  </r>
  <r>
    <n v="7389"/>
    <s v="Terri Mcgrath"/>
    <s v="ariaskimberly@example.net"/>
    <n v="48"/>
    <s v="Other"/>
    <x v="5"/>
    <d v="2020-12-05T00:00:00"/>
    <x v="1"/>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x v="1"/>
    <s v="Point order play land officer."/>
    <x v="2"/>
    <s v="Email"/>
    <d v="2023-06-01T04:15:17"/>
    <d v="2023-06-01T13:28:17"/>
    <x v="4"/>
    <x v="1"/>
    <x v="10"/>
    <x v="1"/>
    <x v="1"/>
    <x v="1"/>
    <n v="0.66249999999999998"/>
  </r>
  <r>
    <n v="7390"/>
    <s v="David Nguyen"/>
    <s v="orussell@example.net"/>
    <n v="44"/>
    <s v="Female"/>
    <x v="33"/>
    <d v="2021-06-07T00:00:00"/>
    <x v="3"/>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x v="1"/>
    <s v="Place free information continue remember because."/>
    <x v="0"/>
    <s v="Chat"/>
    <d v="2023-06-01T20:30:19"/>
    <d v="2023-06-01T16:53:19"/>
    <x v="3"/>
    <x v="1"/>
    <x v="8"/>
    <x v="1"/>
    <x v="1"/>
    <x v="1"/>
    <n v="0.64375000000000004"/>
  </r>
  <r>
    <n v="7391"/>
    <s v="Kyle Wells"/>
    <s v="tylerlong@example.net"/>
    <n v="21"/>
    <s v="Other"/>
    <x v="30"/>
    <d v="2021-08-07T00:00:00"/>
    <x v="1"/>
    <s v="Battery life"/>
    <s v="I'm having an issue with the {product_purchased}. Please assist._x000a__x000a_0x6d3400b4 0x6d340000 5c45_x000a__x000a_0x6d34700 1 0 6d3400 I need assistance as soon as possible because it's affecting my work and productivity."/>
    <x v="2"/>
    <m/>
    <x v="3"/>
    <s v="Phone"/>
    <m/>
    <m/>
    <x v="0"/>
    <x v="6"/>
    <x v="5"/>
    <x v="1"/>
    <x v="0"/>
    <x v="1"/>
    <n v="0.41875000000000001"/>
  </r>
  <r>
    <n v="7392"/>
    <s v="Jessica Willis"/>
    <s v="crystal29@example.com"/>
    <n v="38"/>
    <s v="Other"/>
    <x v="2"/>
    <d v="2020-04-10T00:00:00"/>
    <x v="2"/>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x v="0"/>
    <m/>
    <x v="1"/>
    <s v="Phone"/>
    <d v="2023-06-01T20:09:23"/>
    <m/>
    <x v="4"/>
    <x v="1"/>
    <x v="11"/>
    <x v="1"/>
    <x v="0"/>
    <x v="0"/>
    <n v="0.65625"/>
  </r>
  <r>
    <n v="7393"/>
    <s v="Jeffery Murphy"/>
    <s v="jamesschmidt@example.com"/>
    <n v="30"/>
    <s v="Female"/>
    <x v="16"/>
    <d v="2020-03-08T00:00:00"/>
    <x v="3"/>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x v="1"/>
    <s v="Hotel image total beyond response."/>
    <x v="2"/>
    <s v="Email"/>
    <d v="2023-06-01T06:30:24"/>
    <d v="2023-06-01T00:56:24"/>
    <x v="1"/>
    <x v="6"/>
    <x v="0"/>
    <x v="1"/>
    <x v="1"/>
    <x v="1"/>
    <n v="0.47499999999999998"/>
  </r>
  <r>
    <n v="7394"/>
    <s v="Amy Hernandez"/>
    <s v="ggarcia@example.org"/>
    <n v="29"/>
    <s v="Male"/>
    <x v="38"/>
    <d v="2021-04-16T00:00:00"/>
    <x v="2"/>
    <s v="Installation support"/>
    <s v="My {product_purchased} crashed, and I lost all the data stored on it. Is there any way to recover the lost data?_x000a__x000a_[05:29] * Bdalt0s (~bfaldorf@c24 The issue I'm facing is intermittent. Sometimes it works fine, but other times it acts up unexpectedly."/>
    <x v="1"/>
    <s v="Dream born single decision before major."/>
    <x v="2"/>
    <s v="Email"/>
    <d v="2023-06-01T08:06:25"/>
    <d v="2023-06-01T17:52:25"/>
    <x v="5"/>
    <x v="3"/>
    <x v="11"/>
    <x v="1"/>
    <x v="1"/>
    <x v="1"/>
    <n v="0.24374999999999999"/>
  </r>
  <r>
    <n v="7395"/>
    <s v="Kathleen Alvarez"/>
    <s v="torresangela@example.org"/>
    <n v="31"/>
    <s v="Male"/>
    <x v="40"/>
    <d v="2021-04-08T00:00:00"/>
    <x v="2"/>
    <s v="Cancellation request"/>
    <s v="I'm having an issue with the {product_purchased}. Please assist. A message or a video should be sent. I've recently updated the firmware of my {product_purchased}, and the issue started happening afterward. Could it be related to the update?"/>
    <x v="2"/>
    <m/>
    <x v="2"/>
    <s v="Chat"/>
    <m/>
    <m/>
    <x v="4"/>
    <x v="8"/>
    <x v="11"/>
    <x v="0"/>
    <x v="0"/>
    <x v="1"/>
    <n v="0.28125"/>
  </r>
  <r>
    <n v="7396"/>
    <s v="Jeremy Miranda"/>
    <s v="dennisklein@example.org"/>
    <n v="60"/>
    <s v="Male"/>
    <x v="38"/>
    <d v="2021-08-01T00:00:00"/>
    <x v="2"/>
    <s v="Delivery problem"/>
    <s v="I've noticed a software bug in the {product_purchased} app. It's causing data loss and unexpected errors. How can I resolve this issue?_x000a__x000a_Read more I'm concerned about the security of my {product_purchased} and would like to ensure that my data is safe."/>
    <x v="0"/>
    <m/>
    <x v="0"/>
    <s v="Social media"/>
    <d v="2023-06-01T23:10:26"/>
    <m/>
    <x v="0"/>
    <x v="10"/>
    <x v="5"/>
    <x v="0"/>
    <x v="0"/>
    <x v="0"/>
    <n v="0.16875000000000001"/>
  </r>
  <r>
    <n v="7397"/>
    <s v="Margaret Moyer"/>
    <s v="jameshodges@example.com"/>
    <n v="60"/>
    <s v="Male"/>
    <x v="8"/>
    <d v="2021-06-16T00:00:00"/>
    <x v="3"/>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x v="0"/>
    <m/>
    <x v="0"/>
    <s v="Phone"/>
    <d v="2023-06-01T21:19:28"/>
    <m/>
    <x v="0"/>
    <x v="7"/>
    <x v="8"/>
    <x v="0"/>
    <x v="0"/>
    <x v="0"/>
    <n v="0.23125000000000001"/>
  </r>
  <r>
    <n v="7398"/>
    <s v="Kent Hernandez"/>
    <s v="harrellrebecca@example.com"/>
    <n v="19"/>
    <s v="Male"/>
    <x v="36"/>
    <d v="2021-09-26T00:00:00"/>
    <x v="2"/>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x v="0"/>
    <m/>
    <x v="3"/>
    <s v="Phone"/>
    <d v="2023-06-01T11:40:30"/>
    <m/>
    <x v="0"/>
    <x v="4"/>
    <x v="9"/>
    <x v="1"/>
    <x v="0"/>
    <x v="0"/>
    <n v="0.46875"/>
  </r>
  <r>
    <n v="7399"/>
    <s v="Gregory Barnett"/>
    <s v="elizabethclark@example.net"/>
    <n v="56"/>
    <s v="Female"/>
    <x v="30"/>
    <d v="2020-01-15T00:00:00"/>
    <x v="4"/>
    <s v="Payment issue"/>
    <s v="I'm having an issue with the {product_purchased}. Please assist._x000a__x000a_[0:52:18] [Client thread/INFO]: Client is having an issue with the {product_purchased}. Please assist. I'm worried that the issue might be hardware-related and might require repair or replacement."/>
    <x v="1"/>
    <s v="Then report every."/>
    <x v="0"/>
    <s v="Email"/>
    <d v="2023-06-01T12:18:32"/>
    <d v="2023-06-01T07:14:32"/>
    <x v="5"/>
    <x v="0"/>
    <x v="6"/>
    <x v="1"/>
    <x v="1"/>
    <x v="1"/>
    <n v="0.8"/>
  </r>
  <r>
    <n v="7400"/>
    <s v="Christine Nelson"/>
    <s v="kyle09@example.org"/>
    <n v="34"/>
    <s v="Female"/>
    <x v="27"/>
    <d v="2021-12-12T00:00:00"/>
    <x v="4"/>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x v="2"/>
    <m/>
    <x v="1"/>
    <s v="Email"/>
    <m/>
    <m/>
    <x v="0"/>
    <x v="4"/>
    <x v="10"/>
    <x v="1"/>
    <x v="0"/>
    <x v="1"/>
    <n v="0.41875000000000001"/>
  </r>
  <r>
    <n v="7401"/>
    <s v="Carrie Williams"/>
    <s v="joshua47@example.com"/>
    <n v="27"/>
    <s v="Male"/>
    <x v="4"/>
    <d v="2020-01-30T00:00:00"/>
    <x v="1"/>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x v="2"/>
    <m/>
    <x v="1"/>
    <s v="Email"/>
    <m/>
    <m/>
    <x v="0"/>
    <x v="1"/>
    <x v="6"/>
    <x v="1"/>
    <x v="0"/>
    <x v="1"/>
    <n v="0.79374999999999996"/>
  </r>
  <r>
    <n v="7402"/>
    <s v="Terry Wright"/>
    <s v="ashley22@example.net"/>
    <n v="68"/>
    <s v="Female"/>
    <x v="28"/>
    <d v="2020-02-24T00:00:00"/>
    <x v="1"/>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x v="1"/>
    <s v="Recent develop seat bar decision region discussion."/>
    <x v="1"/>
    <s v="Chat"/>
    <d v="2023-06-01T13:37:36"/>
    <d v="2023-06-01T21:11:36"/>
    <x v="2"/>
    <x v="0"/>
    <x v="4"/>
    <x v="1"/>
    <x v="1"/>
    <x v="1"/>
    <n v="0.9375"/>
  </r>
  <r>
    <n v="7403"/>
    <s v="Laura Neal"/>
    <s v="collinsdavid@example.com"/>
    <n v="41"/>
    <s v="Female"/>
    <x v="24"/>
    <d v="2020-06-29T00:00:00"/>
    <x v="0"/>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x v="1"/>
    <s v="Word point property idea."/>
    <x v="0"/>
    <s v="Email"/>
    <d v="2023-06-01T14:41:38"/>
    <d v="2023-06-01T06:11:38"/>
    <x v="3"/>
    <x v="9"/>
    <x v="8"/>
    <x v="1"/>
    <x v="1"/>
    <x v="1"/>
    <n v="0.23125000000000001"/>
  </r>
  <r>
    <n v="7404"/>
    <s v="Christine Roberts"/>
    <s v="timothykramer@example.net"/>
    <n v="50"/>
    <s v="Female"/>
    <x v="32"/>
    <d v="2021-03-07T00:00:00"/>
    <x v="2"/>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x v="0"/>
    <m/>
    <x v="2"/>
    <s v="Chat"/>
    <d v="2023-06-01T19:01:40"/>
    <m/>
    <x v="0"/>
    <x v="1"/>
    <x v="0"/>
    <x v="1"/>
    <x v="0"/>
    <x v="0"/>
    <n v="0.63124999999999998"/>
  </r>
  <r>
    <n v="7405"/>
    <s v="Samantha Walton"/>
    <s v="alexis15@example.net"/>
    <n v="57"/>
    <s v="Other"/>
    <x v="5"/>
    <d v="2021-04-24T00:00:00"/>
    <x v="2"/>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x v="1"/>
    <s v="Enter together foot forward."/>
    <x v="2"/>
    <s v="Chat"/>
    <d v="2023-06-01T14:49:41"/>
    <d v="2023-06-01T16:23:41"/>
    <x v="3"/>
    <x v="8"/>
    <x v="11"/>
    <x v="1"/>
    <x v="1"/>
    <x v="1"/>
    <n v="0.28125"/>
  </r>
  <r>
    <n v="7406"/>
    <s v="Charlene Maldonado"/>
    <s v="mcgrathdominique@example.org"/>
    <n v="41"/>
    <s v="Male"/>
    <x v="5"/>
    <d v="2020-11-04T00:00:00"/>
    <x v="2"/>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x v="1"/>
    <s v="Edge task artist."/>
    <x v="2"/>
    <s v="Email"/>
    <d v="2023-06-01T01:39:43"/>
    <d v="2023-06-01T18:15:43"/>
    <x v="2"/>
    <x v="9"/>
    <x v="3"/>
    <x v="1"/>
    <x v="1"/>
    <x v="1"/>
    <n v="0.26874999999999999"/>
  </r>
  <r>
    <n v="7407"/>
    <s v="Terry Perez"/>
    <s v="navarrojennifer@example.com"/>
    <n v="23"/>
    <s v="Male"/>
    <x v="35"/>
    <d v="2020-10-23T00:00:00"/>
    <x v="2"/>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x v="0"/>
    <m/>
    <x v="1"/>
    <s v="Email"/>
    <d v="2023-06-02T00:00:45"/>
    <m/>
    <x v="0"/>
    <x v="6"/>
    <x v="7"/>
    <x v="1"/>
    <x v="0"/>
    <x v="0"/>
    <n v="0.48749999999999999"/>
  </r>
  <r>
    <n v="7408"/>
    <s v="Wendy Lara"/>
    <s v="pnewman@example.com"/>
    <n v="58"/>
    <s v="Other"/>
    <x v="15"/>
    <d v="2020-12-26T00:00:00"/>
    <x v="2"/>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x v="2"/>
    <m/>
    <x v="0"/>
    <s v="Social media"/>
    <m/>
    <m/>
    <x v="4"/>
    <x v="1"/>
    <x v="10"/>
    <x v="0"/>
    <x v="0"/>
    <x v="1"/>
    <n v="0.66249999999999998"/>
  </r>
  <r>
    <n v="7409"/>
    <s v="Jessica Brooks"/>
    <s v="raymond15@example.net"/>
    <n v="21"/>
    <s v="Other"/>
    <x v="9"/>
    <d v="2020-12-16T00:00:00"/>
    <x v="2"/>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x v="1"/>
    <s v="Top grow account trial bit raise."/>
    <x v="0"/>
    <s v="Phone"/>
    <d v="2023-06-01T13:24:48"/>
    <d v="2023-06-01T17:55:48"/>
    <x v="2"/>
    <x v="6"/>
    <x v="10"/>
    <x v="1"/>
    <x v="1"/>
    <x v="1"/>
    <n v="0.46875"/>
  </r>
  <r>
    <n v="7410"/>
    <s v="Danielle Stafford"/>
    <s v="angela11@example.com"/>
    <n v="68"/>
    <s v="Other"/>
    <x v="3"/>
    <d v="2021-11-04T00:00:00"/>
    <x v="0"/>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x v="2"/>
    <m/>
    <x v="2"/>
    <s v="Email"/>
    <m/>
    <m/>
    <x v="4"/>
    <x v="4"/>
    <x v="3"/>
    <x v="0"/>
    <x v="0"/>
    <x v="1"/>
    <n v="0.41875000000000001"/>
  </r>
  <r>
    <n v="7411"/>
    <s v="Marcus Curry"/>
    <s v="murphyamanda@example.org"/>
    <n v="28"/>
    <s v="Female"/>
    <x v="39"/>
    <d v="2021-04-10T00:00:00"/>
    <x v="2"/>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x v="0"/>
    <m/>
    <x v="3"/>
    <s v="Social media"/>
    <d v="2023-06-01T13:47:51"/>
    <m/>
    <x v="4"/>
    <x v="8"/>
    <x v="11"/>
    <x v="1"/>
    <x v="0"/>
    <x v="0"/>
    <n v="0.28125"/>
  </r>
  <r>
    <n v="7412"/>
    <s v="Mary Wilson"/>
    <s v="amandacoleman@example.net"/>
    <n v="54"/>
    <s v="Other"/>
    <x v="32"/>
    <d v="2020-07-28T00:00:00"/>
    <x v="4"/>
    <s v="Cancellation request"/>
    <s v="I'm having an issue with the {product_purchased}. Please assist. I've already contacted customer support multiple times, but the issue remains unresolved."/>
    <x v="2"/>
    <m/>
    <x v="1"/>
    <s v="Email"/>
    <m/>
    <m/>
    <x v="0"/>
    <x v="2"/>
    <x v="2"/>
    <x v="1"/>
    <x v="0"/>
    <x v="1"/>
    <n v="0.57499999999999996"/>
  </r>
  <r>
    <n v="7413"/>
    <s v="Christopher Michael"/>
    <s v="monroebrian@example.net"/>
    <n v="25"/>
    <s v="Male"/>
    <x v="34"/>
    <d v="2021-05-31T00:00:00"/>
    <x v="4"/>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x v="1"/>
    <s v="Beautiful magazine make method defense."/>
    <x v="2"/>
    <s v="Email"/>
    <d v="2023-06-01T19:54:54"/>
    <d v="2023-06-01T18:53:54"/>
    <x v="5"/>
    <x v="0"/>
    <x v="1"/>
    <x v="1"/>
    <x v="1"/>
    <x v="1"/>
    <n v="0.80625000000000002"/>
  </r>
  <r>
    <n v="7414"/>
    <s v="Julie Phillips"/>
    <s v="ysmith@example.org"/>
    <n v="27"/>
    <s v="Female"/>
    <x v="31"/>
    <d v="2021-10-13T00:00:00"/>
    <x v="0"/>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x v="2"/>
    <m/>
    <x v="2"/>
    <s v="Phone"/>
    <m/>
    <m/>
    <x v="0"/>
    <x v="1"/>
    <x v="7"/>
    <x v="0"/>
    <x v="0"/>
    <x v="1"/>
    <n v="0.79374999999999996"/>
  </r>
  <r>
    <n v="7415"/>
    <s v="Michael Smith"/>
    <s v="kirstenrodriguez@example.net"/>
    <n v="48"/>
    <s v="Male"/>
    <x v="26"/>
    <d v="2021-07-19T00:00:00"/>
    <x v="0"/>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x v="2"/>
    <m/>
    <x v="2"/>
    <s v="Chat"/>
    <m/>
    <m/>
    <x v="0"/>
    <x v="1"/>
    <x v="2"/>
    <x v="0"/>
    <x v="0"/>
    <x v="1"/>
    <n v="0.65"/>
  </r>
  <r>
    <n v="7416"/>
    <s v="Julia Hendricks"/>
    <s v="deleoncory@example.com"/>
    <n v="52"/>
    <s v="Other"/>
    <x v="29"/>
    <d v="2021-08-14T00:00:00"/>
    <x v="3"/>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x v="2"/>
    <m/>
    <x v="1"/>
    <s v="Chat"/>
    <m/>
    <m/>
    <x v="0"/>
    <x v="9"/>
    <x v="5"/>
    <x v="1"/>
    <x v="0"/>
    <x v="1"/>
    <n v="0.1875"/>
  </r>
  <r>
    <n v="7417"/>
    <s v="Michael Schneider"/>
    <s v="xreyes@example.org"/>
    <n v="43"/>
    <s v="Female"/>
    <x v="16"/>
    <d v="2021-11-25T00:00:00"/>
    <x v="3"/>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x v="2"/>
    <m/>
    <x v="3"/>
    <s v="Social media"/>
    <m/>
    <m/>
    <x v="0"/>
    <x v="5"/>
    <x v="3"/>
    <x v="1"/>
    <x v="0"/>
    <x v="1"/>
    <n v="0.15"/>
  </r>
  <r>
    <n v="7418"/>
    <s v="Michelle Jackson"/>
    <s v="russell70@example.org"/>
    <n v="58"/>
    <s v="Male"/>
    <x v="13"/>
    <d v="2020-09-22T00:00:00"/>
    <x v="4"/>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x v="2"/>
    <m/>
    <x v="0"/>
    <s v="Social media"/>
    <m/>
    <m/>
    <x v="0"/>
    <x v="4"/>
    <x v="9"/>
    <x v="0"/>
    <x v="0"/>
    <x v="1"/>
    <n v="0.46875"/>
  </r>
  <r>
    <n v="7419"/>
    <s v="David Farley"/>
    <s v="yjohnston@example.com"/>
    <n v="48"/>
    <s v="Female"/>
    <x v="12"/>
    <d v="2020-08-28T00:00:00"/>
    <x v="0"/>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x v="2"/>
    <m/>
    <x v="3"/>
    <s v="Email"/>
    <m/>
    <m/>
    <x v="0"/>
    <x v="9"/>
    <x v="5"/>
    <x v="1"/>
    <x v="0"/>
    <x v="1"/>
    <n v="0.1875"/>
  </r>
  <r>
    <n v="7420"/>
    <s v="Michael Stewart"/>
    <s v="cummingsjoel@example.org"/>
    <n v="51"/>
    <s v="Other"/>
    <x v="2"/>
    <d v="2021-07-04T00:00:00"/>
    <x v="2"/>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x v="1"/>
    <s v="Environmental yes may whether standard."/>
    <x v="2"/>
    <s v="Phone"/>
    <d v="2023-06-01T23:19:05"/>
    <d v="2023-06-01T08:02:05"/>
    <x v="1"/>
    <x v="3"/>
    <x v="2"/>
    <x v="1"/>
    <x v="1"/>
    <x v="1"/>
    <n v="0.23749999999999999"/>
  </r>
  <r>
    <n v="7421"/>
    <s v="John Cox"/>
    <s v="georgeherman@example.com"/>
    <n v="39"/>
    <s v="Other"/>
    <x v="17"/>
    <d v="2020-03-15T00:00:00"/>
    <x v="0"/>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x v="2"/>
    <m/>
    <x v="3"/>
    <s v="Social media"/>
    <m/>
    <m/>
    <x v="0"/>
    <x v="2"/>
    <x v="0"/>
    <x v="1"/>
    <x v="0"/>
    <x v="1"/>
    <n v="0.64375000000000004"/>
  </r>
  <r>
    <n v="7422"/>
    <s v="Laura Curry"/>
    <s v="pamela10@example.com"/>
    <n v="24"/>
    <s v="Other"/>
    <x v="2"/>
    <d v="2021-03-01T00:00:00"/>
    <x v="3"/>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x v="0"/>
    <m/>
    <x v="3"/>
    <s v="Social media"/>
    <d v="2023-06-01T03:15:08"/>
    <m/>
    <x v="0"/>
    <x v="3"/>
    <x v="0"/>
    <x v="1"/>
    <x v="0"/>
    <x v="0"/>
    <n v="0.2"/>
  </r>
  <r>
    <n v="7423"/>
    <s v="Ryan Gomez"/>
    <s v="jenniferblackburn@example.org"/>
    <n v="36"/>
    <s v="Male"/>
    <x v="21"/>
    <d v="2020-04-25T00:00:00"/>
    <x v="0"/>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x v="2"/>
    <m/>
    <x v="3"/>
    <s v="Social media"/>
    <m/>
    <m/>
    <x v="0"/>
    <x v="1"/>
    <x v="11"/>
    <x v="1"/>
    <x v="0"/>
    <x v="1"/>
    <n v="0.65625"/>
  </r>
  <r>
    <n v="7424"/>
    <s v="Robin Cline DVM"/>
    <s v="karendominguez@example.com"/>
    <n v="27"/>
    <s v="Other"/>
    <x v="9"/>
    <d v="2020-12-10T00:00:00"/>
    <x v="0"/>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x v="0"/>
    <m/>
    <x v="1"/>
    <s v="Phone"/>
    <d v="2023-06-01T22:03:11"/>
    <m/>
    <x v="0"/>
    <x v="2"/>
    <x v="10"/>
    <x v="1"/>
    <x v="0"/>
    <x v="0"/>
    <n v="0.59375"/>
  </r>
  <r>
    <n v="7425"/>
    <s v="Johnny Sims"/>
    <s v="kcole@example.net"/>
    <n v="40"/>
    <s v="Male"/>
    <x v="18"/>
    <d v="2020-09-10T00:00:00"/>
    <x v="1"/>
    <s v="Product setup"/>
    <s v="My {product_purchased} is making strange noises and not functioning properly. I suspect there might be a hardware issue. Can you please help me with this?_x000a__x000a_Reply Â· Report Post I've noticed a peculiar error message popping up on my {product_purchased} screen. It says '{error_message}'. What does it mean?"/>
    <x v="0"/>
    <m/>
    <x v="3"/>
    <s v="Phone"/>
    <d v="2023-06-01T20:07:11"/>
    <m/>
    <x v="0"/>
    <x v="7"/>
    <x v="9"/>
    <x v="1"/>
    <x v="0"/>
    <x v="0"/>
    <n v="0.3"/>
  </r>
  <r>
    <n v="7426"/>
    <s v="Donald Rios"/>
    <s v="ericlee@example.org"/>
    <n v="46"/>
    <s v="Male"/>
    <x v="8"/>
    <d v="2020-12-27T00:00:00"/>
    <x v="3"/>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x v="2"/>
    <m/>
    <x v="0"/>
    <s v="Email"/>
    <m/>
    <m/>
    <x v="0"/>
    <x v="2"/>
    <x v="10"/>
    <x v="0"/>
    <x v="0"/>
    <x v="1"/>
    <n v="0.59375"/>
  </r>
  <r>
    <n v="7427"/>
    <s v="Sarah Freeman"/>
    <s v="christophermiller@example.net"/>
    <n v="58"/>
    <s v="Other"/>
    <x v="31"/>
    <d v="2021-04-04T00:00:00"/>
    <x v="1"/>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x v="2"/>
    <m/>
    <x v="1"/>
    <s v="Social media"/>
    <m/>
    <m/>
    <x v="0"/>
    <x v="1"/>
    <x v="11"/>
    <x v="1"/>
    <x v="0"/>
    <x v="1"/>
    <n v="0.65625"/>
  </r>
  <r>
    <n v="7428"/>
    <s v="Johnathan Wallace"/>
    <s v="williampowell@example.org"/>
    <n v="54"/>
    <s v="Male"/>
    <x v="36"/>
    <d v="2021-04-25T00:00:00"/>
    <x v="4"/>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x v="2"/>
    <m/>
    <x v="2"/>
    <s v="Chat"/>
    <m/>
    <m/>
    <x v="0"/>
    <x v="2"/>
    <x v="11"/>
    <x v="0"/>
    <x v="0"/>
    <x v="1"/>
    <n v="0.65"/>
  </r>
  <r>
    <n v="7429"/>
    <s v="Mrs. Makayla Richards"/>
    <s v="raymondgarcia@example.com"/>
    <n v="52"/>
    <s v="Male"/>
    <x v="19"/>
    <d v="2020-11-17T00:00:00"/>
    <x v="4"/>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x v="1"/>
    <s v="Once score charge yard significant future employee."/>
    <x v="0"/>
    <s v="Chat"/>
    <d v="2023-06-01T17:15:18"/>
    <d v="2023-06-01T05:28:18"/>
    <x v="4"/>
    <x v="6"/>
    <x v="3"/>
    <x v="1"/>
    <x v="1"/>
    <x v="1"/>
    <n v="0.51875000000000004"/>
  </r>
  <r>
    <n v="7430"/>
    <s v="Kimberly Shannon"/>
    <s v="nthomas@example.com"/>
    <n v="68"/>
    <s v="Other"/>
    <x v="29"/>
    <d v="2020-12-28T00:00:00"/>
    <x v="1"/>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x v="0"/>
    <m/>
    <x v="0"/>
    <s v="Social media"/>
    <d v="2023-06-01T03:45:20"/>
    <m/>
    <x v="0"/>
    <x v="2"/>
    <x v="10"/>
    <x v="0"/>
    <x v="0"/>
    <x v="0"/>
    <n v="0.59375"/>
  </r>
  <r>
    <n v="7431"/>
    <s v="Robert Frank"/>
    <s v="charles51@example.net"/>
    <n v="40"/>
    <s v="Male"/>
    <x v="23"/>
    <d v="2020-03-06T00:00:00"/>
    <x v="3"/>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x v="1"/>
    <s v="Month your TV side near blue let often."/>
    <x v="3"/>
    <s v="Social media"/>
    <d v="2023-06-01T05:37:20"/>
    <d v="2023-06-01T06:43:20"/>
    <x v="3"/>
    <x v="10"/>
    <x v="0"/>
    <x v="1"/>
    <x v="1"/>
    <x v="1"/>
    <n v="0.16250000000000001"/>
  </r>
  <r>
    <n v="7432"/>
    <s v="Dr. Charles Cameron"/>
    <s v="yhamilton@example.org"/>
    <n v="53"/>
    <s v="Male"/>
    <x v="6"/>
    <d v="2021-04-06T00:00:00"/>
    <x v="4"/>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x v="1"/>
    <s v="Her voice evidence rise start."/>
    <x v="3"/>
    <s v="Email"/>
    <d v="2023-06-01T20:48:21"/>
    <d v="2023-06-01T19:02:21"/>
    <x v="2"/>
    <x v="2"/>
    <x v="11"/>
    <x v="1"/>
    <x v="1"/>
    <x v="1"/>
    <n v="0.65"/>
  </r>
  <r>
    <n v="7433"/>
    <s v="Melissa Morgan"/>
    <s v="davidgarcia@example.org"/>
    <n v="39"/>
    <s v="Other"/>
    <x v="27"/>
    <d v="2020-11-14T00:00:00"/>
    <x v="4"/>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x v="2"/>
    <m/>
    <x v="3"/>
    <s v="Email"/>
    <m/>
    <m/>
    <x v="0"/>
    <x v="5"/>
    <x v="3"/>
    <x v="1"/>
    <x v="0"/>
    <x v="1"/>
    <n v="0.15"/>
  </r>
  <r>
    <n v="7434"/>
    <s v="Manuel Bauer"/>
    <s v="thomastiffany@example.com"/>
    <n v="64"/>
    <s v="Male"/>
    <x v="28"/>
    <d v="2021-12-26T00:00:00"/>
    <x v="1"/>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x v="1"/>
    <s v="Perhaps blue because bed."/>
    <x v="1"/>
    <s v="Email"/>
    <d v="2023-06-01T22:02:25"/>
    <d v="2023-06-01T19:26:25"/>
    <x v="2"/>
    <x v="0"/>
    <x v="10"/>
    <x v="1"/>
    <x v="1"/>
    <x v="1"/>
    <n v="0.78125"/>
  </r>
  <r>
    <n v="7435"/>
    <s v="Donna Collins"/>
    <s v="thomasteresa@example.com"/>
    <n v="28"/>
    <s v="Male"/>
    <x v="21"/>
    <d v="2021-07-08T00:00:00"/>
    <x v="2"/>
    <s v="Product setup"/>
    <s v="I'm having an issue with the {product_purchased}. Please assist. Please make sure everyone knows who the products are. Sorry for the inconvenience. â€” Donald J. Trump (@realDonaldTrump) January 8, 2017_x000a__x000a_The Trump campaign has The issue I'm facing is intermittent. Sometimes it works fine, but other times it acts up unexpectedly."/>
    <x v="0"/>
    <m/>
    <x v="3"/>
    <s v="Chat"/>
    <d v="2023-06-01T10:58:27"/>
    <m/>
    <x v="0"/>
    <x v="7"/>
    <x v="2"/>
    <x v="1"/>
    <x v="0"/>
    <x v="0"/>
    <n v="0.26250000000000001"/>
  </r>
  <r>
    <n v="7436"/>
    <s v="Amanda Johnson"/>
    <s v="olucero@example.com"/>
    <n v="20"/>
    <s v="Female"/>
    <x v="5"/>
    <d v="2020-10-23T00:00:00"/>
    <x v="4"/>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x v="2"/>
    <m/>
    <x v="0"/>
    <s v="Social media"/>
    <m/>
    <m/>
    <x v="0"/>
    <x v="6"/>
    <x v="7"/>
    <x v="0"/>
    <x v="0"/>
    <x v="1"/>
    <n v="0.48749999999999999"/>
  </r>
  <r>
    <n v="7437"/>
    <s v="Robert Morrow"/>
    <s v="aliciabryant@example.org"/>
    <n v="35"/>
    <s v="Female"/>
    <x v="14"/>
    <d v="2020-08-24T00:00:00"/>
    <x v="4"/>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x v="0"/>
    <m/>
    <x v="0"/>
    <s v="Email"/>
    <d v="2023-06-01T15:54:28"/>
    <m/>
    <x v="0"/>
    <x v="0"/>
    <x v="5"/>
    <x v="0"/>
    <x v="0"/>
    <x v="0"/>
    <n v="0.89375000000000004"/>
  </r>
  <r>
    <n v="7438"/>
    <s v="Sara Ball"/>
    <s v="johndominguez@example.net"/>
    <n v="44"/>
    <s v="Female"/>
    <x v="14"/>
    <d v="2021-04-15T00:00:00"/>
    <x v="3"/>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x v="0"/>
    <m/>
    <x v="0"/>
    <s v="Chat"/>
    <d v="2023-06-01T14:30:29"/>
    <m/>
    <x v="0"/>
    <x v="1"/>
    <x v="11"/>
    <x v="0"/>
    <x v="0"/>
    <x v="0"/>
    <n v="0.65625"/>
  </r>
  <r>
    <n v="7439"/>
    <s v="Rachel Hart"/>
    <s v="griffithsara@example.org"/>
    <n v="29"/>
    <s v="Female"/>
    <x v="25"/>
    <d v="2021-02-19T00:00:00"/>
    <x v="1"/>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x v="2"/>
    <m/>
    <x v="2"/>
    <s v="Social media"/>
    <m/>
    <m/>
    <x v="0"/>
    <x v="6"/>
    <x v="4"/>
    <x v="0"/>
    <x v="0"/>
    <x v="1"/>
    <n v="0.39374999999999999"/>
  </r>
  <r>
    <n v="7440"/>
    <s v="Calvin Brown"/>
    <s v="frycameron@example.org"/>
    <n v="69"/>
    <s v="Other"/>
    <x v="27"/>
    <d v="2021-07-26T00:00:00"/>
    <x v="1"/>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x v="2"/>
    <m/>
    <x v="3"/>
    <s v="Email"/>
    <m/>
    <m/>
    <x v="0"/>
    <x v="0"/>
    <x v="2"/>
    <x v="1"/>
    <x v="0"/>
    <x v="1"/>
    <n v="1.0687500000000001"/>
  </r>
  <r>
    <n v="7441"/>
    <s v="Jesus Carney"/>
    <s v="ihicks@example.org"/>
    <n v="46"/>
    <s v="Female"/>
    <x v="14"/>
    <d v="2021-05-08T00:00:00"/>
    <x v="2"/>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x v="1"/>
    <s v="Various body foot radio."/>
    <x v="0"/>
    <s v="Email"/>
    <d v="2023-06-01T21:57:33"/>
    <d v="2023-06-01T02:19:33"/>
    <x v="2"/>
    <x v="4"/>
    <x v="1"/>
    <x v="1"/>
    <x v="1"/>
    <x v="1"/>
    <n v="0.36875000000000002"/>
  </r>
  <r>
    <n v="7442"/>
    <s v="Sharon Callahan"/>
    <s v="ashleeortiz@example.org"/>
    <n v="60"/>
    <s v="Other"/>
    <x v="0"/>
    <d v="2021-02-25T00:00:00"/>
    <x v="3"/>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x v="0"/>
    <m/>
    <x v="1"/>
    <s v="Social media"/>
    <d v="2023-06-01T23:53:35"/>
    <m/>
    <x v="0"/>
    <x v="1"/>
    <x v="4"/>
    <x v="1"/>
    <x v="0"/>
    <x v="0"/>
    <n v="0.70625000000000004"/>
  </r>
  <r>
    <n v="7443"/>
    <s v="Mark Carroll"/>
    <s v="mnelson@example.com"/>
    <n v="67"/>
    <s v="Male"/>
    <x v="41"/>
    <d v="2021-11-15T00:00:00"/>
    <x v="0"/>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x v="2"/>
    <m/>
    <x v="0"/>
    <s v="Social media"/>
    <m/>
    <m/>
    <x v="0"/>
    <x v="6"/>
    <x v="3"/>
    <x v="0"/>
    <x v="0"/>
    <x v="1"/>
    <n v="0.51875000000000004"/>
  </r>
  <r>
    <n v="7444"/>
    <s v="Christopher Bender"/>
    <s v="smithjessica@example.org"/>
    <n v="67"/>
    <s v="Other"/>
    <x v="9"/>
    <d v="2021-07-05T00:00:00"/>
    <x v="1"/>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x v="2"/>
    <m/>
    <x v="3"/>
    <s v="Phone"/>
    <m/>
    <m/>
    <x v="0"/>
    <x v="6"/>
    <x v="2"/>
    <x v="1"/>
    <x v="0"/>
    <x v="1"/>
    <n v="0.47499999999999998"/>
  </r>
  <r>
    <n v="7445"/>
    <s v="Nathan Smith"/>
    <s v="crosbyshawn@example.com"/>
    <n v="51"/>
    <s v="Female"/>
    <x v="1"/>
    <d v="2020-11-17T00:00:00"/>
    <x v="2"/>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x v="1"/>
    <s v="Enough individual weight."/>
    <x v="1"/>
    <s v="Chat"/>
    <d v="2023-06-01T17:43:40"/>
    <d v="2023-06-01T14:05:40"/>
    <x v="1"/>
    <x v="1"/>
    <x v="3"/>
    <x v="1"/>
    <x v="1"/>
    <x v="1"/>
    <n v="0.65625"/>
  </r>
  <r>
    <n v="7446"/>
    <s v="Christopher Tran"/>
    <s v="smithherbert@example.com"/>
    <n v="27"/>
    <s v="Female"/>
    <x v="39"/>
    <d v="2021-10-27T00:00:00"/>
    <x v="4"/>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x v="0"/>
    <m/>
    <x v="2"/>
    <s v="Phone"/>
    <d v="2023-06-01T17:01:42"/>
    <m/>
    <x v="0"/>
    <x v="2"/>
    <x v="7"/>
    <x v="1"/>
    <x v="0"/>
    <x v="0"/>
    <n v="0.7"/>
  </r>
  <r>
    <n v="7447"/>
    <s v="Rebecca Hudson"/>
    <s v="bethany57@example.net"/>
    <n v="62"/>
    <s v="Other"/>
    <x v="27"/>
    <d v="2021-11-07T00:00:00"/>
    <x v="2"/>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x v="0"/>
    <m/>
    <x v="3"/>
    <s v="Chat"/>
    <d v="2023-06-01T21:04:42"/>
    <m/>
    <x v="0"/>
    <x v="0"/>
    <x v="3"/>
    <x v="1"/>
    <x v="0"/>
    <x v="0"/>
    <n v="0.9375"/>
  </r>
  <r>
    <n v="7448"/>
    <s v="Robert Moore"/>
    <s v="oweaver@example.net"/>
    <n v="27"/>
    <s v="Female"/>
    <x v="36"/>
    <d v="2020-06-13T00:00:00"/>
    <x v="3"/>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x v="2"/>
    <m/>
    <x v="2"/>
    <s v="Email"/>
    <m/>
    <m/>
    <x v="0"/>
    <x v="0"/>
    <x v="8"/>
    <x v="0"/>
    <x v="0"/>
    <x v="1"/>
    <n v="0.84375"/>
  </r>
  <r>
    <n v="7449"/>
    <s v="Heather Lee"/>
    <s v="sgilbert@example.com"/>
    <n v="26"/>
    <s v="Male"/>
    <x v="17"/>
    <d v="2020-02-14T00:00:00"/>
    <x v="0"/>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x v="1"/>
    <s v="Street part attorney animal major."/>
    <x v="2"/>
    <s v="Chat"/>
    <d v="2023-06-01T06:28:46"/>
    <d v="2023-06-01T20:05:46"/>
    <x v="5"/>
    <x v="1"/>
    <x v="4"/>
    <x v="1"/>
    <x v="1"/>
    <x v="1"/>
    <n v="0.70625000000000004"/>
  </r>
  <r>
    <n v="7450"/>
    <s v="Desiree Yang"/>
    <s v="kmoore@example.com"/>
    <n v="53"/>
    <s v="Female"/>
    <x v="15"/>
    <d v="2020-06-27T00:00:00"/>
    <x v="4"/>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x v="1"/>
    <s v="Practice road call better his."/>
    <x v="1"/>
    <s v="Chat"/>
    <d v="2023-06-01T06:06:47"/>
    <d v="2023-06-01T03:12:47"/>
    <x v="5"/>
    <x v="3"/>
    <x v="8"/>
    <x v="1"/>
    <x v="1"/>
    <x v="1"/>
    <n v="0.19375000000000001"/>
  </r>
  <r>
    <n v="7451"/>
    <s v="James Francis"/>
    <s v="charles15@example.org"/>
    <n v="33"/>
    <s v="Male"/>
    <x v="31"/>
    <d v="2021-06-16T00:00:00"/>
    <x v="0"/>
    <s v="Cancellation request"/>
    <s v="I'm having an issue with the {product_purchased}. Please assist._x000a__x000a_Thanks!_x000a__x000a_Mark the brand for the error in the description. The issue I'm facing is intermittent. Sometimes it works fine, but other times it acts up unexpectedly."/>
    <x v="2"/>
    <m/>
    <x v="3"/>
    <s v="Chat"/>
    <m/>
    <m/>
    <x v="0"/>
    <x v="0"/>
    <x v="8"/>
    <x v="1"/>
    <x v="0"/>
    <x v="1"/>
    <n v="0.84375"/>
  </r>
  <r>
    <n v="7452"/>
    <s v="Craig Miller"/>
    <s v="bryanschwartz@example.org"/>
    <n v="44"/>
    <s v="Other"/>
    <x v="18"/>
    <d v="2021-05-26T00:00:00"/>
    <x v="3"/>
    <s v="Account access"/>
    <s v="I'm having an issue with the {product_purchased}. Please assist. [02:34:48] &lt;JennyP&gt; I know what a 'b-pack' looks like but it's not a product. I'm using I'm experiencing this issue on multiple devices of the same model, so it seems to be a widespread problem."/>
    <x v="0"/>
    <m/>
    <x v="2"/>
    <s v="Chat"/>
    <d v="2023-06-01T14:56:50"/>
    <m/>
    <x v="0"/>
    <x v="5"/>
    <x v="1"/>
    <x v="1"/>
    <x v="0"/>
    <x v="0"/>
    <n v="0.26874999999999999"/>
  </r>
  <r>
    <n v="7453"/>
    <s v="Justin Murphy"/>
    <s v="yolanda00@example.org"/>
    <n v="60"/>
    <s v="Male"/>
    <x v="31"/>
    <d v="2020-01-03T00:00:00"/>
    <x v="3"/>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x v="0"/>
    <m/>
    <x v="1"/>
    <s v="Email"/>
    <d v="2023-06-01T11:08:52"/>
    <m/>
    <x v="0"/>
    <x v="0"/>
    <x v="6"/>
    <x v="1"/>
    <x v="0"/>
    <x v="0"/>
    <n v="0.8"/>
  </r>
  <r>
    <n v="7454"/>
    <s v="John Young Jr."/>
    <s v="dcooper@example.com"/>
    <n v="58"/>
    <s v="Male"/>
    <x v="36"/>
    <d v="2021-06-20T00:00:00"/>
    <x v="0"/>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x v="1"/>
    <s v="Low door budget traditional operation read better significant."/>
    <x v="2"/>
    <s v="Social media"/>
    <d v="2023-06-02T00:30:54"/>
    <d v="2023-06-01T11:48:54"/>
    <x v="1"/>
    <x v="1"/>
    <x v="8"/>
    <x v="1"/>
    <x v="1"/>
    <x v="1"/>
    <n v="0.64375000000000004"/>
  </r>
  <r>
    <n v="7455"/>
    <s v="Joseph Brown"/>
    <s v="francokimberly@example.com"/>
    <n v="41"/>
    <s v="Male"/>
    <x v="33"/>
    <d v="2020-07-25T00:00:00"/>
    <x v="0"/>
    <s v="Refund request"/>
    <s v="I'm having an issue with the {product_purchased}. Please assist._x000a__x000a_Please help me by:_x000a__x000a_$22.01_x000a__x000a_$44.01_x000a__x000a_$49.74 $62.99_x000a__x000a_$64 I need assistance as soon as possible because it's affecting my work and productivity."/>
    <x v="2"/>
    <m/>
    <x v="3"/>
    <s v="Phone"/>
    <m/>
    <m/>
    <x v="0"/>
    <x v="5"/>
    <x v="2"/>
    <x v="1"/>
    <x v="0"/>
    <x v="1"/>
    <n v="0.25"/>
  </r>
  <r>
    <n v="7456"/>
    <s v="Samantha Swanson"/>
    <s v="casey46@example.org"/>
    <n v="35"/>
    <s v="Female"/>
    <x v="30"/>
    <d v="2020-06-03T00:00:00"/>
    <x v="3"/>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x v="0"/>
    <m/>
    <x v="3"/>
    <s v="Social media"/>
    <d v="2023-06-01T04:56:57"/>
    <m/>
    <x v="0"/>
    <x v="6"/>
    <x v="8"/>
    <x v="1"/>
    <x v="0"/>
    <x v="0"/>
    <n v="0.46250000000000002"/>
  </r>
  <r>
    <n v="7457"/>
    <s v="Jacqueline Hunter"/>
    <s v="vhall@example.com"/>
    <n v="65"/>
    <s v="Male"/>
    <x v="1"/>
    <d v="2020-09-22T00:00:00"/>
    <x v="3"/>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x v="1"/>
    <s v="Radio quality check keep star."/>
    <x v="3"/>
    <s v="Phone"/>
    <d v="2023-06-02T00:29:58"/>
    <d v="2023-06-01T17:21:58"/>
    <x v="3"/>
    <x v="4"/>
    <x v="9"/>
    <x v="1"/>
    <x v="1"/>
    <x v="1"/>
    <n v="0.46875"/>
  </r>
  <r>
    <n v="7458"/>
    <s v="Kyle Green"/>
    <s v="yowens@example.net"/>
    <n v="56"/>
    <s v="Female"/>
    <x v="14"/>
    <d v="2021-06-03T00:00:00"/>
    <x v="4"/>
    <s v="Network problem"/>
    <s v="I'm having an issue with the {product_purchased}. Please assist. The issue I'm facing is intermittent. Sometimes it works fine, but other times it acts up unexpectedly."/>
    <x v="2"/>
    <m/>
    <x v="0"/>
    <s v="Email"/>
    <m/>
    <m/>
    <x v="0"/>
    <x v="3"/>
    <x v="8"/>
    <x v="0"/>
    <x v="0"/>
    <x v="1"/>
    <n v="0.19375000000000001"/>
  </r>
  <r>
    <n v="7459"/>
    <s v="Rachel Mullen"/>
    <s v="lmoore@example.net"/>
    <n v="32"/>
    <s v="Other"/>
    <x v="21"/>
    <d v="2020-11-21T00:00:00"/>
    <x v="3"/>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x v="2"/>
    <m/>
    <x v="1"/>
    <s v="Chat"/>
    <m/>
    <m/>
    <x v="0"/>
    <x v="1"/>
    <x v="3"/>
    <x v="1"/>
    <x v="0"/>
    <x v="1"/>
    <n v="0.65625"/>
  </r>
  <r>
    <n v="7460"/>
    <s v="Justin Johnson"/>
    <s v="xmartinez@example.net"/>
    <n v="51"/>
    <s v="Female"/>
    <x v="38"/>
    <d v="2021-11-28T00:00:00"/>
    <x v="3"/>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x v="0"/>
    <m/>
    <x v="0"/>
    <s v="Social media"/>
    <d v="2023-06-01T15:08:01"/>
    <m/>
    <x v="0"/>
    <x v="3"/>
    <x v="3"/>
    <x v="0"/>
    <x v="0"/>
    <x v="0"/>
    <n v="0.22500000000000001"/>
  </r>
  <r>
    <n v="7461"/>
    <s v="Brandon Parsons"/>
    <s v="robertnichols@example.com"/>
    <n v="68"/>
    <s v="Other"/>
    <x v="10"/>
    <d v="2021-11-26T00:00:00"/>
    <x v="2"/>
    <s v="Product setup"/>
    <s v="I'm having an issue with the {product_purchased}. Please assist. -_x000a__x000a_[2 - #3 | #x | #y]_x000a__x000a_[[(0..3 | 100)]]_x000a__x000a_&lt;- }[[( I've noticed a sudden decrease in battery life on my {product_purchased}. It used to last much longer."/>
    <x v="0"/>
    <m/>
    <x v="3"/>
    <s v="Email"/>
    <d v="2023-06-01T16:13:03"/>
    <m/>
    <x v="0"/>
    <x v="4"/>
    <x v="3"/>
    <x v="1"/>
    <x v="0"/>
    <x v="0"/>
    <n v="0.41875000000000001"/>
  </r>
  <r>
    <n v="7462"/>
    <s v="Amber Chapman"/>
    <s v="lawrencewilliam@example.org"/>
    <n v="18"/>
    <s v="Male"/>
    <x v="23"/>
    <d v="2021-08-28T00:00:00"/>
    <x v="2"/>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x v="0"/>
    <m/>
    <x v="1"/>
    <s v="Email"/>
    <d v="2023-06-01T21:13:04"/>
    <m/>
    <x v="0"/>
    <x v="8"/>
    <x v="5"/>
    <x v="1"/>
    <x v="0"/>
    <x v="0"/>
    <n v="0.25624999999999998"/>
  </r>
  <r>
    <n v="7463"/>
    <s v="Danielle Williams DDS"/>
    <s v="maxwelllucas@example.net"/>
    <n v="46"/>
    <s v="Female"/>
    <x v="36"/>
    <d v="2020-06-20T00:00:00"/>
    <x v="3"/>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x v="0"/>
    <m/>
    <x v="1"/>
    <s v="Chat"/>
    <d v="2023-06-01T10:10:06"/>
    <m/>
    <x v="0"/>
    <x v="10"/>
    <x v="8"/>
    <x v="1"/>
    <x v="0"/>
    <x v="0"/>
    <n v="0.23125000000000001"/>
  </r>
  <r>
    <n v="7464"/>
    <s v="Jeffery Shields"/>
    <s v="johnsonmichael@example.org"/>
    <n v="24"/>
    <s v="Other"/>
    <x v="23"/>
    <d v="2020-08-20T00:00:00"/>
    <x v="1"/>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x v="1"/>
    <s v="Behind wish ever significant five."/>
    <x v="1"/>
    <s v="Email"/>
    <d v="2023-06-01T10:11:06"/>
    <d v="2023-06-01T06:53:06"/>
    <x v="3"/>
    <x v="1"/>
    <x v="5"/>
    <x v="1"/>
    <x v="1"/>
    <x v="1"/>
    <n v="0.625"/>
  </r>
  <r>
    <n v="7465"/>
    <s v="Terry Ortega"/>
    <s v="lgriffin@example.net"/>
    <n v="45"/>
    <s v="Female"/>
    <x v="7"/>
    <d v="2020-06-23T00:00:00"/>
    <x v="0"/>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x v="1"/>
    <s v="Follow boy list nothing."/>
    <x v="1"/>
    <s v="Email"/>
    <d v="2023-06-01T12:28:08"/>
    <d v="2023-06-01T17:37:08"/>
    <x v="2"/>
    <x v="2"/>
    <x v="8"/>
    <x v="1"/>
    <x v="1"/>
    <x v="1"/>
    <n v="0.56874999999999998"/>
  </r>
  <r>
    <n v="7466"/>
    <s v="Brenda Thompson"/>
    <s v="brianna13@example.net"/>
    <n v="54"/>
    <s v="Female"/>
    <x v="17"/>
    <d v="2021-04-06T00:00:00"/>
    <x v="3"/>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x v="2"/>
    <m/>
    <x v="3"/>
    <s v="Phone"/>
    <m/>
    <m/>
    <x v="0"/>
    <x v="2"/>
    <x v="11"/>
    <x v="1"/>
    <x v="0"/>
    <x v="1"/>
    <n v="0.65"/>
  </r>
  <r>
    <n v="7467"/>
    <s v="Gregory James"/>
    <s v="hodgeschad@example.com"/>
    <n v="37"/>
    <s v="Female"/>
    <x v="11"/>
    <d v="2021-04-03T00:00:00"/>
    <x v="4"/>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x v="0"/>
    <m/>
    <x v="0"/>
    <s v="Email"/>
    <d v="2023-06-01T20:44:11"/>
    <m/>
    <x v="0"/>
    <x v="0"/>
    <x v="11"/>
    <x v="0"/>
    <x v="0"/>
    <x v="0"/>
    <n v="0.875"/>
  </r>
  <r>
    <n v="7468"/>
    <s v="Nathaniel Jones"/>
    <s v="karenharrison@example.com"/>
    <n v="58"/>
    <s v="Male"/>
    <x v="7"/>
    <d v="2020-03-24T00:00:00"/>
    <x v="3"/>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x v="0"/>
    <m/>
    <x v="0"/>
    <s v="Phone"/>
    <d v="2023-06-01T04:27:12"/>
    <m/>
    <x v="0"/>
    <x v="1"/>
    <x v="0"/>
    <x v="0"/>
    <x v="0"/>
    <x v="0"/>
    <n v="0.63124999999999998"/>
  </r>
  <r>
    <n v="7469"/>
    <s v="Ronald Weaver"/>
    <s v="sherrilewis@example.com"/>
    <n v="63"/>
    <s v="Male"/>
    <x v="2"/>
    <d v="2020-04-03T00:00:00"/>
    <x v="4"/>
    <s v="Software bug"/>
    <s v="I'm having an issue with the {product_purchased}. Please assist. &quot; // Product information &quot; @api_doc ( this, product_id ) { } @api_doc ( this, product_name ) { var product_ I've checked for software updates, and my {product_purchased} is already running the latest version."/>
    <x v="0"/>
    <m/>
    <x v="1"/>
    <s v="Email"/>
    <d v="2023-06-01T14:56:14"/>
    <m/>
    <x v="0"/>
    <x v="9"/>
    <x v="11"/>
    <x v="1"/>
    <x v="0"/>
    <x v="0"/>
    <n v="0.1875"/>
  </r>
  <r>
    <n v="7470"/>
    <s v="Debra Stewart"/>
    <s v="omatthews@example.org"/>
    <n v="23"/>
    <s v="Female"/>
    <x v="25"/>
    <d v="2021-01-09T00:00:00"/>
    <x v="0"/>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x v="2"/>
    <m/>
    <x v="1"/>
    <s v="Social media"/>
    <m/>
    <m/>
    <x v="0"/>
    <x v="1"/>
    <x v="6"/>
    <x v="1"/>
    <x v="0"/>
    <x v="1"/>
    <n v="0.79374999999999996"/>
  </r>
  <r>
    <n v="7471"/>
    <s v="Randy Ingram"/>
    <s v="kstone@example.com"/>
    <n v="35"/>
    <s v="Male"/>
    <x v="20"/>
    <d v="2020-04-23T00:00:00"/>
    <x v="1"/>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x v="1"/>
    <s v="Training suffer room at."/>
    <x v="1"/>
    <s v="Social media"/>
    <d v="2023-06-01T07:42:16"/>
    <d v="2023-06-01T06:33:16"/>
    <x v="1"/>
    <x v="4"/>
    <x v="11"/>
    <x v="1"/>
    <x v="1"/>
    <x v="1"/>
    <n v="0.42499999999999999"/>
  </r>
  <r>
    <n v="7472"/>
    <s v="Denise Smith MD"/>
    <s v="susan14@example.net"/>
    <n v="42"/>
    <s v="Male"/>
    <x v="33"/>
    <d v="2021-03-29T00:00:00"/>
    <x v="0"/>
    <s v="Delivery problem"/>
    <s v="I'm having an issue with the {product_purchased}. Please assist._x000a__x000a_â€¢ I received two other similar products from you._x000a__x000a_â€¢ I didn't get a response like this after I started using it, so it was a I've performed a factory reset on my {product_purchased}, hoping it would resolve the problem, but it didn't help."/>
    <x v="0"/>
    <m/>
    <x v="2"/>
    <s v="Chat"/>
    <d v="2023-06-01T04:33:18"/>
    <m/>
    <x v="0"/>
    <x v="4"/>
    <x v="0"/>
    <x v="1"/>
    <x v="0"/>
    <x v="0"/>
    <n v="0.36875000000000002"/>
  </r>
  <r>
    <n v="7473"/>
    <s v="Spencer Mullen"/>
    <s v="rachel62@example.com"/>
    <n v="40"/>
    <s v="Male"/>
    <x v="39"/>
    <d v="2020-12-29T00:00:00"/>
    <x v="0"/>
    <s v="Refund request"/>
    <s v="I'm having an issue with the {product_purchased}. Please assist. {product_purchased}. Please assist. {product_purchased}. Please assist. {product_purchased}. Please assist. {product_ I'm worried that the issue might be hardware-related and might require repair or replacement."/>
    <x v="0"/>
    <m/>
    <x v="2"/>
    <s v="Phone"/>
    <d v="2023-06-01T06:38:20"/>
    <m/>
    <x v="0"/>
    <x v="5"/>
    <x v="10"/>
    <x v="1"/>
    <x v="0"/>
    <x v="0"/>
    <n v="0.27500000000000002"/>
  </r>
  <r>
    <n v="7474"/>
    <s v="Rodney Davis"/>
    <s v="scotteric@example.com"/>
    <n v="38"/>
    <s v="Male"/>
    <x v="31"/>
    <d v="2021-10-09T00:00:00"/>
    <x v="3"/>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x v="1"/>
    <s v="Choice benefit minute agree effect involve bit."/>
    <x v="2"/>
    <s v="Phone"/>
    <d v="2023-06-02T00:32:21"/>
    <d v="2023-06-01T15:01:21"/>
    <x v="4"/>
    <x v="3"/>
    <x v="7"/>
    <x v="1"/>
    <x v="1"/>
    <x v="1"/>
    <n v="0.21249999999999999"/>
  </r>
  <r>
    <n v="7475"/>
    <s v="Derrick Perez"/>
    <s v="danny44@example.net"/>
    <n v="46"/>
    <s v="Male"/>
    <x v="25"/>
    <d v="2021-07-09T00:00:00"/>
    <x v="1"/>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x v="1"/>
    <s v="Decision anything relationship product."/>
    <x v="1"/>
    <s v="Email"/>
    <d v="2023-06-01T21:25:23"/>
    <d v="2023-06-01T09:42:23"/>
    <x v="5"/>
    <x v="7"/>
    <x v="2"/>
    <x v="1"/>
    <x v="1"/>
    <x v="1"/>
    <n v="0.26250000000000001"/>
  </r>
  <r>
    <n v="7476"/>
    <s v="John Taylor MD"/>
    <s v="sharon05@example.com"/>
    <n v="65"/>
    <s v="Other"/>
    <x v="0"/>
    <d v="2020-07-12T00:00:00"/>
    <x v="4"/>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x v="0"/>
    <m/>
    <x v="0"/>
    <s v="Phone"/>
    <d v="2023-06-01T03:06:25"/>
    <m/>
    <x v="0"/>
    <x v="0"/>
    <x v="2"/>
    <x v="0"/>
    <x v="0"/>
    <x v="0"/>
    <n v="1.0687500000000001"/>
  </r>
  <r>
    <n v="7477"/>
    <s v="Mark Roy"/>
    <s v="jluna@example.net"/>
    <n v="45"/>
    <s v="Male"/>
    <x v="11"/>
    <d v="2020-04-07T00:00:00"/>
    <x v="1"/>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x v="1"/>
    <s v="Success call party end capital theory road board."/>
    <x v="3"/>
    <s v="Phone"/>
    <d v="2023-06-01T02:42:26"/>
    <d v="2023-06-01T07:17:26"/>
    <x v="3"/>
    <x v="3"/>
    <x v="11"/>
    <x v="1"/>
    <x v="1"/>
    <x v="1"/>
    <n v="0.24374999999999999"/>
  </r>
  <r>
    <n v="7478"/>
    <s v="Michael Stout"/>
    <s v="angelaestrada@example.com"/>
    <n v="20"/>
    <s v="Other"/>
    <x v="35"/>
    <d v="2021-04-06T00:00:00"/>
    <x v="3"/>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x v="1"/>
    <s v="Off seven feel begin."/>
    <x v="0"/>
    <s v="Phone"/>
    <d v="2023-06-01T19:26:28"/>
    <d v="2023-06-01T18:06:28"/>
    <x v="5"/>
    <x v="5"/>
    <x v="11"/>
    <x v="1"/>
    <x v="1"/>
    <x v="1"/>
    <n v="0.19375000000000001"/>
  </r>
  <r>
    <n v="7479"/>
    <s v="Cameron Kidd"/>
    <s v="lsmith@example.net"/>
    <n v="26"/>
    <s v="Female"/>
    <x v="41"/>
    <d v="2021-07-07T00:00:00"/>
    <x v="0"/>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x v="1"/>
    <s v="Meet hospital low produce share conference."/>
    <x v="0"/>
    <s v="Email"/>
    <d v="2023-06-01T03:16:30"/>
    <d v="2023-06-01T07:28:30"/>
    <x v="3"/>
    <x v="0"/>
    <x v="2"/>
    <x v="1"/>
    <x v="1"/>
    <x v="1"/>
    <n v="1.0687500000000001"/>
  </r>
  <r>
    <n v="7480"/>
    <s v="Brandy Cooper"/>
    <s v="kayla75@example.org"/>
    <n v="30"/>
    <s v="Other"/>
    <x v="41"/>
    <d v="2020-10-14T00:00:00"/>
    <x v="4"/>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x v="1"/>
    <s v="Sport sell common speech."/>
    <x v="0"/>
    <s v="Chat"/>
    <d v="2023-06-02T00:18:31"/>
    <d v="2023-06-01T21:36:31"/>
    <x v="4"/>
    <x v="1"/>
    <x v="7"/>
    <x v="1"/>
    <x v="1"/>
    <x v="1"/>
    <n v="0.79374999999999996"/>
  </r>
  <r>
    <n v="7481"/>
    <s v="John Castillo"/>
    <s v="cunninghamchristopher@example.net"/>
    <n v="61"/>
    <s v="Other"/>
    <x v="16"/>
    <d v="2020-07-05T00:00:00"/>
    <x v="4"/>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x v="2"/>
    <m/>
    <x v="0"/>
    <s v="Phone"/>
    <m/>
    <m/>
    <x v="0"/>
    <x v="9"/>
    <x v="2"/>
    <x v="0"/>
    <x v="0"/>
    <x v="1"/>
    <n v="0.18124999999999999"/>
  </r>
  <r>
    <n v="7482"/>
    <s v="Kelsey Watson"/>
    <s v="cprice@example.org"/>
    <n v="22"/>
    <s v="Male"/>
    <x v="15"/>
    <d v="2021-02-19T00:00:00"/>
    <x v="3"/>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x v="0"/>
    <m/>
    <x v="1"/>
    <s v="Chat"/>
    <d v="2023-06-01T13:55:35"/>
    <m/>
    <x v="0"/>
    <x v="7"/>
    <x v="4"/>
    <x v="1"/>
    <x v="0"/>
    <x v="0"/>
    <n v="0.18124999999999999"/>
  </r>
  <r>
    <n v="7483"/>
    <s v="Stephen Padilla"/>
    <s v="manningjessica@example.org"/>
    <n v="35"/>
    <s v="Male"/>
    <x v="39"/>
    <d v="2021-11-06T00:00:00"/>
    <x v="3"/>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x v="0"/>
    <m/>
    <x v="0"/>
    <s v="Phone"/>
    <d v="2023-06-01T04:06:37"/>
    <m/>
    <x v="0"/>
    <x v="6"/>
    <x v="3"/>
    <x v="0"/>
    <x v="0"/>
    <x v="0"/>
    <n v="0.51875000000000004"/>
  </r>
  <r>
    <n v="7484"/>
    <s v="Kimberly Collier"/>
    <s v="andrewgomez@example.org"/>
    <n v="65"/>
    <s v="Other"/>
    <x v="19"/>
    <d v="2020-06-04T00:00:00"/>
    <x v="4"/>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x v="2"/>
    <m/>
    <x v="3"/>
    <s v="Social media"/>
    <m/>
    <m/>
    <x v="0"/>
    <x v="6"/>
    <x v="8"/>
    <x v="1"/>
    <x v="0"/>
    <x v="1"/>
    <n v="0.46250000000000002"/>
  </r>
  <r>
    <n v="7485"/>
    <s v="John Hensley"/>
    <s v="crystal41@example.net"/>
    <n v="65"/>
    <s v="Female"/>
    <x v="13"/>
    <d v="2020-01-14T00:00:00"/>
    <x v="2"/>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x v="2"/>
    <m/>
    <x v="1"/>
    <s v="Phone"/>
    <m/>
    <m/>
    <x v="0"/>
    <x v="3"/>
    <x v="6"/>
    <x v="1"/>
    <x v="0"/>
    <x v="1"/>
    <n v="0.27500000000000002"/>
  </r>
  <r>
    <n v="7486"/>
    <s v="Sean Blackburn"/>
    <s v="ecastaneda@example.net"/>
    <n v="28"/>
    <s v="Male"/>
    <x v="16"/>
    <d v="2020-08-29T00:00:00"/>
    <x v="4"/>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x v="1"/>
    <s v="Increase wife television along along need physical."/>
    <x v="3"/>
    <s v="Phone"/>
    <d v="2023-06-01T22:35:40"/>
    <d v="2023-06-01T03:57:40"/>
    <x v="1"/>
    <x v="0"/>
    <x v="5"/>
    <x v="1"/>
    <x v="1"/>
    <x v="1"/>
    <n v="0.89375000000000004"/>
  </r>
  <r>
    <n v="7487"/>
    <s v="Benjamin Allen"/>
    <s v="toddaustin@example.com"/>
    <n v="54"/>
    <s v="Male"/>
    <x v="31"/>
    <d v="2020-07-02T00:00:00"/>
    <x v="2"/>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x v="2"/>
    <m/>
    <x v="3"/>
    <s v="Phone"/>
    <m/>
    <m/>
    <x v="0"/>
    <x v="7"/>
    <x v="2"/>
    <x v="1"/>
    <x v="0"/>
    <x v="1"/>
    <n v="0.26250000000000001"/>
  </r>
  <r>
    <n v="7488"/>
    <s v="Megan Brock"/>
    <s v="ehill@example.net"/>
    <n v="69"/>
    <s v="Other"/>
    <x v="11"/>
    <d v="2020-07-02T00:00:00"/>
    <x v="2"/>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x v="1"/>
    <s v="Might experience current."/>
    <x v="3"/>
    <s v="Chat"/>
    <d v="2023-06-01T18:52:43"/>
    <d v="2023-06-01T13:30:43"/>
    <x v="2"/>
    <x v="4"/>
    <x v="2"/>
    <x v="1"/>
    <x v="1"/>
    <x v="1"/>
    <n v="0.43125000000000002"/>
  </r>
  <r>
    <n v="7489"/>
    <s v="Ashley James"/>
    <s v="marcus21@example.org"/>
    <n v="20"/>
    <s v="Male"/>
    <x v="26"/>
    <d v="2021-08-16T00:00:00"/>
    <x v="3"/>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x v="2"/>
    <m/>
    <x v="3"/>
    <s v="Phone"/>
    <m/>
    <m/>
    <x v="0"/>
    <x v="6"/>
    <x v="5"/>
    <x v="1"/>
    <x v="0"/>
    <x v="1"/>
    <n v="0.41875000000000001"/>
  </r>
  <r>
    <n v="7490"/>
    <s v="Katherine Collins"/>
    <s v="jorgerobbins@example.net"/>
    <n v="37"/>
    <s v="Male"/>
    <x v="11"/>
    <d v="2020-10-19T00:00:00"/>
    <x v="1"/>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x v="0"/>
    <m/>
    <x v="1"/>
    <s v="Email"/>
    <d v="2023-06-01T08:40:46"/>
    <m/>
    <x v="0"/>
    <x v="6"/>
    <x v="7"/>
    <x v="1"/>
    <x v="0"/>
    <x v="0"/>
    <n v="0.48749999999999999"/>
  </r>
  <r>
    <n v="7491"/>
    <s v="Melissa Spencer"/>
    <s v="marshalljeffrey@example.org"/>
    <n v="33"/>
    <s v="Female"/>
    <x v="26"/>
    <d v="2021-09-18T00:00:00"/>
    <x v="4"/>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x v="1"/>
    <s v="Firm thank go avoid tree."/>
    <x v="2"/>
    <s v="Social media"/>
    <d v="2023-06-01T22:00:48"/>
    <d v="2023-06-01T13:28:48"/>
    <x v="2"/>
    <x v="1"/>
    <x v="9"/>
    <x v="1"/>
    <x v="1"/>
    <x v="1"/>
    <n v="0.73124999999999996"/>
  </r>
  <r>
    <n v="7492"/>
    <s v="Brooke Larson"/>
    <s v="lopezscott@example.net"/>
    <n v="44"/>
    <s v="Other"/>
    <x v="39"/>
    <d v="2020-03-17T00:00:00"/>
    <x v="2"/>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x v="2"/>
    <m/>
    <x v="1"/>
    <s v="Phone"/>
    <m/>
    <m/>
    <x v="0"/>
    <x v="6"/>
    <x v="0"/>
    <x v="1"/>
    <x v="0"/>
    <x v="1"/>
    <n v="0.47499999999999998"/>
  </r>
  <r>
    <n v="7493"/>
    <s v="Diana Romero"/>
    <s v="julie94@example.net"/>
    <n v="46"/>
    <s v="Other"/>
    <x v="41"/>
    <d v="2021-05-27T00:00:00"/>
    <x v="1"/>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x v="2"/>
    <m/>
    <x v="1"/>
    <s v="Email"/>
    <m/>
    <m/>
    <x v="0"/>
    <x v="0"/>
    <x v="1"/>
    <x v="1"/>
    <x v="0"/>
    <x v="1"/>
    <n v="0.80625000000000002"/>
  </r>
  <r>
    <n v="7494"/>
    <s v="Jason Carlson"/>
    <s v="pamela27@example.org"/>
    <n v="59"/>
    <s v="Male"/>
    <x v="25"/>
    <d v="2020-02-25T00:00:00"/>
    <x v="1"/>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x v="1"/>
    <s v="Discuss participant one near clear."/>
    <x v="0"/>
    <s v="Chat"/>
    <d v="2023-06-01T07:31:51"/>
    <d v="2023-06-01T08:11:51"/>
    <x v="4"/>
    <x v="5"/>
    <x v="4"/>
    <x v="1"/>
    <x v="1"/>
    <x v="1"/>
    <n v="0.1875"/>
  </r>
  <r>
    <n v="7495"/>
    <s v="Joseph Brown"/>
    <s v="cameron86@example.org"/>
    <n v="68"/>
    <s v="Male"/>
    <x v="13"/>
    <d v="2021-05-04T00:00:00"/>
    <x v="1"/>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x v="1"/>
    <s v="Good likely child third figure about open simply."/>
    <x v="1"/>
    <s v="Email"/>
    <d v="2023-06-01T20:53:53"/>
    <d v="2023-06-01T08:02:53"/>
    <x v="5"/>
    <x v="2"/>
    <x v="1"/>
    <x v="1"/>
    <x v="1"/>
    <x v="1"/>
    <n v="0.72499999999999998"/>
  </r>
  <r>
    <n v="7496"/>
    <s v="William Butler"/>
    <s v="khaas@example.org"/>
    <n v="51"/>
    <s v="Female"/>
    <x v="32"/>
    <d v="2020-05-13T00:00:00"/>
    <x v="0"/>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x v="1"/>
    <s v="Hope head sea."/>
    <x v="2"/>
    <s v="Phone"/>
    <d v="2023-06-01T13:58:55"/>
    <d v="2023-06-01T22:52:55"/>
    <x v="3"/>
    <x v="8"/>
    <x v="1"/>
    <x v="1"/>
    <x v="1"/>
    <x v="1"/>
    <n v="0.20624999999999999"/>
  </r>
  <r>
    <n v="7497"/>
    <s v="Tony Nash"/>
    <s v="gravesjillian@example.net"/>
    <n v="36"/>
    <s v="Other"/>
    <x v="36"/>
    <d v="2021-01-10T00:00:00"/>
    <x v="4"/>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x v="2"/>
    <m/>
    <x v="3"/>
    <s v="Email"/>
    <m/>
    <m/>
    <x v="0"/>
    <x v="2"/>
    <x v="6"/>
    <x v="1"/>
    <x v="0"/>
    <x v="1"/>
    <n v="0.73124999999999996"/>
  </r>
  <r>
    <n v="7498"/>
    <s v="James Smith"/>
    <s v="elizabethmeadows@example.com"/>
    <n v="23"/>
    <s v="Female"/>
    <x v="6"/>
    <d v="2021-01-11T00:00:00"/>
    <x v="2"/>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x v="0"/>
    <m/>
    <x v="0"/>
    <s v="Social media"/>
    <d v="2023-06-01T21:47:58"/>
    <m/>
    <x v="0"/>
    <x v="1"/>
    <x v="6"/>
    <x v="0"/>
    <x v="0"/>
    <x v="0"/>
    <n v="0.79374999999999996"/>
  </r>
  <r>
    <n v="7499"/>
    <s v="Vincent Jones"/>
    <s v="michaelestes@example.org"/>
    <n v="41"/>
    <s v="Male"/>
    <x v="26"/>
    <d v="2021-08-16T00:00:00"/>
    <x v="1"/>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x v="2"/>
    <m/>
    <x v="2"/>
    <s v="Social media"/>
    <m/>
    <m/>
    <x v="0"/>
    <x v="0"/>
    <x v="5"/>
    <x v="0"/>
    <x v="0"/>
    <x v="1"/>
    <n v="0.89375000000000004"/>
  </r>
  <r>
    <n v="7500"/>
    <s v="Jeffrey Hall"/>
    <s v="dmays@example.org"/>
    <n v="56"/>
    <s v="Male"/>
    <x v="16"/>
    <d v="2020-04-30T00:00:00"/>
    <x v="2"/>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x v="2"/>
    <m/>
    <x v="3"/>
    <s v="Phone"/>
    <m/>
    <m/>
    <x v="0"/>
    <x v="6"/>
    <x v="11"/>
    <x v="1"/>
    <x v="0"/>
    <x v="1"/>
    <n v="0.53125"/>
  </r>
  <r>
    <n v="7501"/>
    <s v="Thomas Allen"/>
    <s v="chavezedward@example.com"/>
    <n v="23"/>
    <s v="Male"/>
    <x v="34"/>
    <d v="2020-08-08T00:00:00"/>
    <x v="4"/>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x v="0"/>
    <m/>
    <x v="1"/>
    <s v="Phone"/>
    <d v="2023-06-01T03:36:03"/>
    <m/>
    <x v="0"/>
    <x v="6"/>
    <x v="5"/>
    <x v="1"/>
    <x v="0"/>
    <x v="0"/>
    <n v="0.41875000000000001"/>
  </r>
  <r>
    <n v="7502"/>
    <s v="Robin Wilson"/>
    <s v="brittany30@example.net"/>
    <n v="63"/>
    <s v="Male"/>
    <x v="9"/>
    <d v="2021-11-02T00:00:00"/>
    <x v="2"/>
    <s v="Software bug"/>
    <s v="I'm having an issue with the {product_purchased}. Please assist._x000a__x000a_Thanks. I'm concerned about the security of my {product_purchased} and would like to ensure that my data is safe."/>
    <x v="1"/>
    <s v="Owner well prevent up campaign take production sign."/>
    <x v="2"/>
    <s v="Chat"/>
    <d v="2023-06-01T22:37:03"/>
    <d v="2023-06-01T21:34:03"/>
    <x v="3"/>
    <x v="6"/>
    <x v="3"/>
    <x v="1"/>
    <x v="1"/>
    <x v="1"/>
    <n v="0.51875000000000004"/>
  </r>
  <r>
    <n v="7503"/>
    <s v="Margaret Glover"/>
    <s v="mariah89@example.net"/>
    <n v="20"/>
    <s v="Male"/>
    <x v="30"/>
    <d v="2020-01-11T00:00:00"/>
    <x v="1"/>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x v="2"/>
    <m/>
    <x v="0"/>
    <s v="Phone"/>
    <m/>
    <m/>
    <x v="0"/>
    <x v="6"/>
    <x v="6"/>
    <x v="0"/>
    <x v="0"/>
    <x v="1"/>
    <n v="0.35"/>
  </r>
  <r>
    <n v="7504"/>
    <s v="Tammy Scott"/>
    <s v="adamsjoseph@example.net"/>
    <n v="44"/>
    <s v="Male"/>
    <x v="32"/>
    <d v="2021-10-08T00:00:00"/>
    <x v="3"/>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x v="1"/>
    <s v="Visit prove list themselves democratic TV say."/>
    <x v="1"/>
    <s v="Chat"/>
    <d v="2023-06-01T23:32:06"/>
    <d v="2023-06-01T18:22:06"/>
    <x v="1"/>
    <x v="4"/>
    <x v="7"/>
    <x v="1"/>
    <x v="1"/>
    <x v="1"/>
    <n v="0.48125000000000001"/>
  </r>
  <r>
    <n v="7505"/>
    <s v="Dana Jones"/>
    <s v="ramseyantonio@example.org"/>
    <n v="20"/>
    <s v="Male"/>
    <x v="12"/>
    <d v="2021-01-06T00:00:00"/>
    <x v="2"/>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x v="2"/>
    <m/>
    <x v="3"/>
    <s v="Email"/>
    <m/>
    <m/>
    <x v="0"/>
    <x v="5"/>
    <x v="6"/>
    <x v="1"/>
    <x v="0"/>
    <x v="1"/>
    <n v="0.21249999999999999"/>
  </r>
  <r>
    <n v="7506"/>
    <s v="James Bonilla"/>
    <s v="katherine08@example.net"/>
    <n v="37"/>
    <s v="Male"/>
    <x v="29"/>
    <d v="2021-07-16T00:00:00"/>
    <x v="1"/>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x v="1"/>
    <s v="Light house per bad few."/>
    <x v="2"/>
    <s v="Social media"/>
    <d v="2023-06-01T16:27:08"/>
    <d v="2023-06-01T10:17:08"/>
    <x v="5"/>
    <x v="6"/>
    <x v="2"/>
    <x v="1"/>
    <x v="1"/>
    <x v="1"/>
    <n v="0.47499999999999998"/>
  </r>
  <r>
    <n v="7507"/>
    <s v="Madeline Nguyen"/>
    <s v="melissahunt@example.org"/>
    <n v="59"/>
    <s v="Male"/>
    <x v="15"/>
    <d v="2021-06-21T00:00:00"/>
    <x v="0"/>
    <s v="Battery life"/>
    <s v="I'm having an issue with the {product_purchased}. Please assist. I rely heavily on my {product_purchased} for my daily tasks, and this issue is hindering my productivity."/>
    <x v="1"/>
    <s v="Table accept memory final knowledge center."/>
    <x v="0"/>
    <s v="Phone"/>
    <d v="2023-06-01T13:51:08"/>
    <d v="2023-06-01T20:52:08"/>
    <x v="5"/>
    <x v="0"/>
    <x v="8"/>
    <x v="1"/>
    <x v="1"/>
    <x v="1"/>
    <n v="0.84375"/>
  </r>
  <r>
    <n v="7508"/>
    <s v="Courtney Singleton"/>
    <s v="timothygreen@example.com"/>
    <n v="56"/>
    <s v="Other"/>
    <x v="3"/>
    <d v="2021-11-29T00:00:00"/>
    <x v="3"/>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x v="0"/>
    <m/>
    <x v="3"/>
    <s v="Social media"/>
    <d v="2023-06-01T11:33:09"/>
    <m/>
    <x v="0"/>
    <x v="6"/>
    <x v="3"/>
    <x v="1"/>
    <x v="0"/>
    <x v="0"/>
    <n v="0.51875000000000004"/>
  </r>
  <r>
    <n v="7509"/>
    <s v="Derek Stafford"/>
    <s v="nancylopez@example.net"/>
    <n v="23"/>
    <s v="Female"/>
    <x v="34"/>
    <d v="2021-09-09T00:00:00"/>
    <x v="3"/>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x v="0"/>
    <m/>
    <x v="0"/>
    <s v="Social media"/>
    <d v="2023-06-01T04:59:11"/>
    <m/>
    <x v="0"/>
    <x v="1"/>
    <x v="9"/>
    <x v="0"/>
    <x v="0"/>
    <x v="0"/>
    <n v="0.73124999999999996"/>
  </r>
  <r>
    <n v="7510"/>
    <s v="Janice Washington"/>
    <s v="jfisher@example.org"/>
    <n v="68"/>
    <s v="Female"/>
    <x v="24"/>
    <d v="2020-02-06T00:00:00"/>
    <x v="4"/>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x v="1"/>
    <s v="Future program kitchen thus movement me."/>
    <x v="2"/>
    <s v="Chat"/>
    <d v="2023-06-01T04:11:13"/>
    <d v="2023-06-01T17:10:13"/>
    <x v="1"/>
    <x v="4"/>
    <x v="4"/>
    <x v="1"/>
    <x v="1"/>
    <x v="1"/>
    <n v="0.47499999999999998"/>
  </r>
  <r>
    <n v="7511"/>
    <s v="Melanie Walker"/>
    <s v="rwells@example.net"/>
    <n v="57"/>
    <s v="Other"/>
    <x v="37"/>
    <d v="2020-12-02T00:00:00"/>
    <x v="2"/>
    <s v="Product setup"/>
    <s v="I'm having an issue with the {product_purchased}. Please assist._x000a__x000a__x000a_1st Sale - $17.00 Sale - $15.00_x000a__x000a__x000a_2nd Sale - $17.00 Sale - $14.99 I'm using the original charger that came with my {product_purchased}, but it's not charging properly."/>
    <x v="0"/>
    <m/>
    <x v="3"/>
    <s v="Email"/>
    <d v="2023-06-01T05:11:14"/>
    <m/>
    <x v="0"/>
    <x v="7"/>
    <x v="10"/>
    <x v="1"/>
    <x v="0"/>
    <x v="0"/>
    <n v="0.23125000000000001"/>
  </r>
  <r>
    <n v="7512"/>
    <s v="Walter Frazier"/>
    <s v="lmyers@example.net"/>
    <n v="40"/>
    <s v="Female"/>
    <x v="6"/>
    <d v="2021-08-30T00:00:00"/>
    <x v="2"/>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x v="1"/>
    <s v="Charge pull control use."/>
    <x v="3"/>
    <s v="Email"/>
    <d v="2023-06-01T09:30:16"/>
    <d v="2023-06-01T14:15:16"/>
    <x v="5"/>
    <x v="9"/>
    <x v="5"/>
    <x v="1"/>
    <x v="1"/>
    <x v="1"/>
    <n v="0.1875"/>
  </r>
  <r>
    <n v="7513"/>
    <s v="Megan Smith"/>
    <s v="alyssa18@example.net"/>
    <n v="41"/>
    <s v="Male"/>
    <x v="18"/>
    <d v="2021-09-02T00:00:00"/>
    <x v="4"/>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x v="2"/>
    <m/>
    <x v="3"/>
    <s v="Social media"/>
    <m/>
    <m/>
    <x v="0"/>
    <x v="0"/>
    <x v="9"/>
    <x v="1"/>
    <x v="0"/>
    <x v="1"/>
    <n v="0.8"/>
  </r>
  <r>
    <n v="7514"/>
    <s v="Robert Carroll"/>
    <s v="christine38@example.com"/>
    <n v="50"/>
    <s v="Other"/>
    <x v="38"/>
    <d v="2021-08-05T00:00:00"/>
    <x v="0"/>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x v="1"/>
    <s v="Indeed Mr win crime."/>
    <x v="1"/>
    <s v="Chat"/>
    <d v="2023-06-01T01:21:19"/>
    <d v="2023-06-01T15:56:19"/>
    <x v="4"/>
    <x v="0"/>
    <x v="5"/>
    <x v="1"/>
    <x v="1"/>
    <x v="1"/>
    <n v="0.89375000000000004"/>
  </r>
  <r>
    <n v="7515"/>
    <s v="Ashley Michael"/>
    <s v="shannon90@example.com"/>
    <n v="31"/>
    <s v="Female"/>
    <x v="21"/>
    <d v="2021-09-17T00:00:00"/>
    <x v="0"/>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x v="0"/>
    <m/>
    <x v="2"/>
    <s v="Chat"/>
    <d v="2023-06-01T01:50:20"/>
    <m/>
    <x v="0"/>
    <x v="0"/>
    <x v="9"/>
    <x v="1"/>
    <x v="0"/>
    <x v="0"/>
    <n v="0.8"/>
  </r>
  <r>
    <n v="7516"/>
    <s v="Susan Gates"/>
    <s v="jenniferadams@example.com"/>
    <n v="54"/>
    <s v="Other"/>
    <x v="35"/>
    <d v="2020-12-04T00:00:00"/>
    <x v="1"/>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x v="0"/>
    <m/>
    <x v="2"/>
    <s v="Social media"/>
    <d v="2023-06-01T09:35:22"/>
    <m/>
    <x v="0"/>
    <x v="4"/>
    <x v="10"/>
    <x v="1"/>
    <x v="0"/>
    <x v="0"/>
    <n v="0.41875000000000001"/>
  </r>
  <r>
    <n v="7517"/>
    <s v="Kelly Horton"/>
    <s v="russellryan@example.org"/>
    <n v="60"/>
    <s v="Female"/>
    <x v="10"/>
    <d v="2020-08-18T00:00:00"/>
    <x v="0"/>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x v="1"/>
    <s v="Southern realize push serious."/>
    <x v="1"/>
    <s v="Phone"/>
    <d v="2023-06-01T07:11:24"/>
    <d v="2023-06-01T16:44:24"/>
    <x v="5"/>
    <x v="0"/>
    <x v="5"/>
    <x v="1"/>
    <x v="1"/>
    <x v="1"/>
    <n v="0.89375000000000004"/>
  </r>
  <r>
    <n v="7518"/>
    <s v="Keith Gutierrez"/>
    <s v="tschroeder@example.com"/>
    <n v="44"/>
    <s v="Male"/>
    <x v="17"/>
    <d v="2021-12-25T00:00:00"/>
    <x v="0"/>
    <s v="Battery life"/>
    <s v="I'm having an issue with the {product_purchased}. Please assist. I've recently updated the firmware of my {product_purchased}, and the issue started happening afterward. Could it be related to the update?"/>
    <x v="2"/>
    <m/>
    <x v="3"/>
    <s v="Phone"/>
    <m/>
    <m/>
    <x v="0"/>
    <x v="1"/>
    <x v="10"/>
    <x v="1"/>
    <x v="0"/>
    <x v="1"/>
    <n v="0.66249999999999998"/>
  </r>
  <r>
    <n v="7519"/>
    <s v="Megan Evans"/>
    <s v="flindsey@example.com"/>
    <n v="23"/>
    <s v="Male"/>
    <x v="20"/>
    <d v="2021-01-18T00:00:00"/>
    <x v="0"/>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x v="1"/>
    <s v="Right debate since story start."/>
    <x v="1"/>
    <s v="Email"/>
    <d v="2023-06-01T17:28:25"/>
    <d v="2023-06-01T02:48:25"/>
    <x v="4"/>
    <x v="2"/>
    <x v="6"/>
    <x v="1"/>
    <x v="1"/>
    <x v="1"/>
    <n v="0.73124999999999996"/>
  </r>
  <r>
    <n v="7520"/>
    <s v="Patrick Martin"/>
    <s v="danacarney@example.com"/>
    <n v="19"/>
    <s v="Other"/>
    <x v="17"/>
    <d v="2020-10-21T00:00:00"/>
    <x v="2"/>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x v="1"/>
    <s v="Accept health enjoy drug."/>
    <x v="0"/>
    <s v="Email"/>
    <d v="2023-06-01T06:21:26"/>
    <d v="2023-06-01T08:44:26"/>
    <x v="2"/>
    <x v="1"/>
    <x v="7"/>
    <x v="1"/>
    <x v="1"/>
    <x v="1"/>
    <n v="0.79374999999999996"/>
  </r>
  <r>
    <n v="7521"/>
    <s v="Deborah Rangel"/>
    <s v="butlermatthew@example.net"/>
    <n v="67"/>
    <s v="Male"/>
    <x v="37"/>
    <d v="2020-07-31T00:00:00"/>
    <x v="0"/>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x v="1"/>
    <s v="Stop attack indicate reduce involve put."/>
    <x v="1"/>
    <s v="Chat"/>
    <d v="2023-06-01T12:11:27"/>
    <d v="2023-06-01T03:18:27"/>
    <x v="4"/>
    <x v="0"/>
    <x v="2"/>
    <x v="1"/>
    <x v="1"/>
    <x v="1"/>
    <n v="1.0687500000000001"/>
  </r>
  <r>
    <n v="7522"/>
    <s v="Nancy Acevedo"/>
    <s v="escobarbeth@example.net"/>
    <n v="24"/>
    <s v="Male"/>
    <x v="8"/>
    <d v="2020-09-22T00:00:00"/>
    <x v="4"/>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x v="0"/>
    <m/>
    <x v="1"/>
    <s v="Social media"/>
    <d v="2023-06-01T19:44:29"/>
    <m/>
    <x v="0"/>
    <x v="2"/>
    <x v="9"/>
    <x v="1"/>
    <x v="0"/>
    <x v="0"/>
    <n v="0.61250000000000004"/>
  </r>
  <r>
    <n v="7523"/>
    <s v="Susan Martin"/>
    <s v="zmedina@example.com"/>
    <n v="19"/>
    <s v="Male"/>
    <x v="0"/>
    <d v="2021-12-20T00:00:00"/>
    <x v="4"/>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x v="1"/>
    <s v="Every feeling head wonder option until."/>
    <x v="0"/>
    <s v="Phone"/>
    <d v="2023-06-01T17:11:31"/>
    <d v="2023-06-01T21:44:31"/>
    <x v="3"/>
    <x v="9"/>
    <x v="10"/>
    <x v="1"/>
    <x v="1"/>
    <x v="1"/>
    <n v="0.25624999999999998"/>
  </r>
  <r>
    <n v="7524"/>
    <s v="Jose Jones"/>
    <s v="andrew47@example.com"/>
    <n v="64"/>
    <s v="Female"/>
    <x v="1"/>
    <d v="2021-06-12T00:00:00"/>
    <x v="2"/>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x v="1"/>
    <s v="Next push really."/>
    <x v="1"/>
    <s v="Social media"/>
    <d v="2023-06-01T12:01:31"/>
    <d v="2023-06-01T01:04:31"/>
    <x v="5"/>
    <x v="8"/>
    <x v="8"/>
    <x v="1"/>
    <x v="1"/>
    <x v="1"/>
    <n v="0.19375000000000001"/>
  </r>
  <r>
    <n v="7525"/>
    <s v="Edgar Cowan"/>
    <s v="austincruz@example.net"/>
    <n v="37"/>
    <s v="Male"/>
    <x v="41"/>
    <d v="2021-05-28T00:00:00"/>
    <x v="0"/>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x v="0"/>
    <m/>
    <x v="3"/>
    <s v="Phone"/>
    <d v="2023-06-01T05:05:33"/>
    <m/>
    <x v="0"/>
    <x v="1"/>
    <x v="1"/>
    <x v="1"/>
    <x v="0"/>
    <x v="0"/>
    <n v="0.71875"/>
  </r>
  <r>
    <n v="7526"/>
    <s v="Katie Chase"/>
    <s v="jeffrey01@example.net"/>
    <n v="56"/>
    <s v="Other"/>
    <x v="40"/>
    <d v="2021-12-26T00:00:00"/>
    <x v="1"/>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x v="1"/>
    <s v="Save sure carry hundred enter heavy."/>
    <x v="2"/>
    <s v="Email"/>
    <d v="2023-06-01T13:26:35"/>
    <d v="2023-06-01T02:33:35"/>
    <x v="5"/>
    <x v="0"/>
    <x v="10"/>
    <x v="1"/>
    <x v="1"/>
    <x v="1"/>
    <n v="0.78125"/>
  </r>
  <r>
    <n v="7527"/>
    <s v="Natalie Norris"/>
    <s v="lauren04@example.com"/>
    <n v="42"/>
    <s v="Male"/>
    <x v="18"/>
    <d v="2020-03-06T00:00:00"/>
    <x v="0"/>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x v="0"/>
    <m/>
    <x v="2"/>
    <s v="Chat"/>
    <d v="2023-06-01T12:38:36"/>
    <m/>
    <x v="0"/>
    <x v="2"/>
    <x v="0"/>
    <x v="1"/>
    <x v="0"/>
    <x v="0"/>
    <n v="0.64375000000000004"/>
  </r>
  <r>
    <n v="7528"/>
    <s v="Dr. Jillian Barber"/>
    <s v="matthewsbrandon@example.org"/>
    <n v="43"/>
    <s v="Other"/>
    <x v="0"/>
    <d v="2021-12-01T00:00:00"/>
    <x v="0"/>
    <s v="Data loss"/>
    <s v="My {product_purchased} crashed, and I lost all the data stored on it. Is there any way to recover the lost data?_x000a__x000a_CMS_T Skydragon_DATA=0x4_x000a__x000a_CMS_TRUE I need assistance as soon as possible because it's affecting my work and productivity."/>
    <x v="1"/>
    <s v="Condition use health might political green dream."/>
    <x v="3"/>
    <s v="Email"/>
    <d v="2023-06-01T17:52:37"/>
    <d v="2023-06-01T01:24:37"/>
    <x v="4"/>
    <x v="6"/>
    <x v="10"/>
    <x v="1"/>
    <x v="1"/>
    <x v="1"/>
    <n v="0.46875"/>
  </r>
  <r>
    <n v="7529"/>
    <s v="Robert Wilson"/>
    <s v="kathrynshannon@example.net"/>
    <n v="30"/>
    <s v="Female"/>
    <x v="17"/>
    <d v="2021-11-07T00:00:00"/>
    <x v="1"/>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x v="0"/>
    <m/>
    <x v="0"/>
    <s v="Email"/>
    <d v="2023-06-01T09:38:38"/>
    <m/>
    <x v="0"/>
    <x v="4"/>
    <x v="3"/>
    <x v="0"/>
    <x v="0"/>
    <x v="0"/>
    <n v="0.41875000000000001"/>
  </r>
  <r>
    <n v="7530"/>
    <s v="Jodi Cowan"/>
    <s v="mrichards@example.org"/>
    <n v="48"/>
    <s v="Other"/>
    <x v="1"/>
    <d v="2021-02-15T00:00:00"/>
    <x v="0"/>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x v="0"/>
    <m/>
    <x v="1"/>
    <s v="Email"/>
    <d v="2023-06-01T19:00:39"/>
    <m/>
    <x v="0"/>
    <x v="3"/>
    <x v="4"/>
    <x v="1"/>
    <x v="0"/>
    <x v="0"/>
    <n v="0.22500000000000001"/>
  </r>
  <r>
    <n v="7531"/>
    <s v="William Hensley MD"/>
    <s v="fgentry@example.net"/>
    <n v="42"/>
    <s v="Other"/>
    <x v="35"/>
    <d v="2021-01-10T00:00:00"/>
    <x v="0"/>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x v="1"/>
    <s v="Which get could student war several."/>
    <x v="2"/>
    <s v="Chat"/>
    <d v="2023-06-01T03:45:41"/>
    <d v="2023-06-01T07:58:41"/>
    <x v="2"/>
    <x v="1"/>
    <x v="6"/>
    <x v="1"/>
    <x v="1"/>
    <x v="1"/>
    <n v="0.79374999999999996"/>
  </r>
  <r>
    <n v="7532"/>
    <s v="Michael Holland"/>
    <s v="anthony38@example.org"/>
    <n v="43"/>
    <s v="Female"/>
    <x v="13"/>
    <d v="2021-01-31T00:00:00"/>
    <x v="4"/>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x v="2"/>
    <m/>
    <x v="1"/>
    <s v="Email"/>
    <m/>
    <m/>
    <x v="0"/>
    <x v="0"/>
    <x v="6"/>
    <x v="1"/>
    <x v="0"/>
    <x v="1"/>
    <n v="0.8"/>
  </r>
  <r>
    <n v="7533"/>
    <s v="John Lawrence"/>
    <s v="ischultz@example.org"/>
    <n v="26"/>
    <s v="Other"/>
    <x v="1"/>
    <d v="2020-07-23T00:00:00"/>
    <x v="2"/>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x v="1"/>
    <s v="Capital country range six begin nothing."/>
    <x v="2"/>
    <s v="Email"/>
    <d v="2023-06-01T03:57:44"/>
    <d v="2023-06-01T17:42:44"/>
    <x v="2"/>
    <x v="0"/>
    <x v="2"/>
    <x v="1"/>
    <x v="1"/>
    <x v="1"/>
    <n v="1.0687500000000001"/>
  </r>
  <r>
    <n v="7534"/>
    <s v="Michael Allen"/>
    <s v="jason72@example.net"/>
    <n v="50"/>
    <s v="Male"/>
    <x v="31"/>
    <d v="2021-07-21T00:00:00"/>
    <x v="3"/>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x v="2"/>
    <m/>
    <x v="3"/>
    <s v="Email"/>
    <m/>
    <m/>
    <x v="0"/>
    <x v="0"/>
    <x v="2"/>
    <x v="1"/>
    <x v="0"/>
    <x v="1"/>
    <n v="1.0687500000000001"/>
  </r>
  <r>
    <n v="7535"/>
    <s v="Monique Nixon"/>
    <s v="ohawkins@example.org"/>
    <n v="67"/>
    <s v="Male"/>
    <x v="20"/>
    <d v="2021-06-23T00:00:00"/>
    <x v="0"/>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0"/>
    <m/>
    <x v="0"/>
    <s v="Email"/>
    <d v="2023-06-01T04:24:46"/>
    <m/>
    <x v="0"/>
    <x v="4"/>
    <x v="8"/>
    <x v="0"/>
    <x v="0"/>
    <x v="0"/>
    <n v="0.36249999999999999"/>
  </r>
  <r>
    <n v="7536"/>
    <s v="Julie Keller"/>
    <s v="jasminewise@example.net"/>
    <n v="28"/>
    <s v="Male"/>
    <x v="2"/>
    <d v="2021-04-06T00:00:00"/>
    <x v="4"/>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x v="0"/>
    <m/>
    <x v="2"/>
    <s v="Social media"/>
    <d v="2023-06-01T10:39:47"/>
    <m/>
    <x v="0"/>
    <x v="6"/>
    <x v="11"/>
    <x v="1"/>
    <x v="0"/>
    <x v="0"/>
    <n v="0.53125"/>
  </r>
  <r>
    <n v="7537"/>
    <s v="Abigail White PhD"/>
    <s v="davischristopher@example.net"/>
    <n v="40"/>
    <s v="Other"/>
    <x v="37"/>
    <d v="2020-09-25T00:00:00"/>
    <x v="1"/>
    <s v="Display issue"/>
    <s v="I'm having an issue with the {product_purchased}. Please assist. If it's not working, please do send an email to support@tasco.com_x000a__x000a_[â€¦] The issue I'm facing is intermittent. Sometimes it works fine, but other times it acts up unexpectedly."/>
    <x v="2"/>
    <m/>
    <x v="1"/>
    <s v="Email"/>
    <m/>
    <m/>
    <x v="0"/>
    <x v="8"/>
    <x v="9"/>
    <x v="1"/>
    <x v="0"/>
    <x v="1"/>
    <n v="0.21249999999999999"/>
  </r>
  <r>
    <n v="7538"/>
    <s v="Brian Ryan"/>
    <s v="denise79@example.net"/>
    <n v="38"/>
    <s v="Male"/>
    <x v="8"/>
    <d v="2021-12-04T00:00:00"/>
    <x v="0"/>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x v="1"/>
    <s v="School authority expert you eight life physical TV."/>
    <x v="3"/>
    <s v="Social media"/>
    <d v="2023-06-01T05:00:50"/>
    <d v="2023-06-01T19:58:50"/>
    <x v="1"/>
    <x v="0"/>
    <x v="10"/>
    <x v="1"/>
    <x v="1"/>
    <x v="1"/>
    <n v="0.78125"/>
  </r>
  <r>
    <n v="7539"/>
    <s v="John Johnson"/>
    <s v="hornemichael@example.com"/>
    <n v="24"/>
    <s v="Female"/>
    <x v="39"/>
    <d v="2021-02-04T00:00:00"/>
    <x v="1"/>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x v="2"/>
    <m/>
    <x v="2"/>
    <s v="Phone"/>
    <m/>
    <m/>
    <x v="0"/>
    <x v="1"/>
    <x v="4"/>
    <x v="0"/>
    <x v="0"/>
    <x v="1"/>
    <n v="0.70625000000000004"/>
  </r>
  <r>
    <n v="7540"/>
    <s v="Timothy Watson"/>
    <s v="lbaxter@example.com"/>
    <n v="46"/>
    <s v="Female"/>
    <x v="12"/>
    <d v="2020-03-07T00:00:00"/>
    <x v="2"/>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x v="1"/>
    <s v="President education fly because over every."/>
    <x v="2"/>
    <s v="Phone"/>
    <d v="2023-06-01T19:14:54"/>
    <d v="2023-06-01T21:39:54"/>
    <x v="3"/>
    <x v="2"/>
    <x v="0"/>
    <x v="1"/>
    <x v="1"/>
    <x v="1"/>
    <n v="0.64375000000000004"/>
  </r>
  <r>
    <n v="7541"/>
    <s v="Alexandria Burke"/>
    <s v="williamsmarvin@example.net"/>
    <n v="70"/>
    <s v="Other"/>
    <x v="23"/>
    <d v="2020-11-08T00:00:00"/>
    <x v="0"/>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x v="2"/>
    <m/>
    <x v="1"/>
    <s v="Email"/>
    <m/>
    <m/>
    <x v="0"/>
    <x v="2"/>
    <x v="3"/>
    <x v="1"/>
    <x v="0"/>
    <x v="1"/>
    <n v="0.6"/>
  </r>
  <r>
    <n v="7542"/>
    <s v="Rebecca Collins"/>
    <s v="williamscharles@example.com"/>
    <n v="42"/>
    <s v="Male"/>
    <x v="23"/>
    <d v="2020-10-23T00:00:00"/>
    <x v="3"/>
    <s v="Refund request"/>
    <s v="I'm having an issue with the {product_purchased}. Please assist._x000a__x000a_Click to expand... I'm experiencing this issue on multiple devices of the same model, so it seems to be a widespread problem."/>
    <x v="1"/>
    <s v="Middle teacher positive including drop notice which."/>
    <x v="3"/>
    <s v="Email"/>
    <d v="2023-06-01T08:44:55"/>
    <d v="2023-06-01T16:07:55"/>
    <x v="2"/>
    <x v="4"/>
    <x v="7"/>
    <x v="1"/>
    <x v="1"/>
    <x v="1"/>
    <n v="0.48125000000000001"/>
  </r>
  <r>
    <n v="7543"/>
    <s v="Jeffrey Lyons"/>
    <s v="lauriescott@example.com"/>
    <n v="68"/>
    <s v="Male"/>
    <x v="18"/>
    <d v="2021-03-25T00:00:00"/>
    <x v="4"/>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x v="1"/>
    <s v="Visit many how development teacher."/>
    <x v="0"/>
    <s v="Chat"/>
    <d v="2023-06-01T03:44:57"/>
    <d v="2023-06-01T07:41:57"/>
    <x v="2"/>
    <x v="10"/>
    <x v="0"/>
    <x v="1"/>
    <x v="1"/>
    <x v="1"/>
    <n v="0.16250000000000001"/>
  </r>
  <r>
    <n v="7544"/>
    <s v="Don Sloan"/>
    <s v="eromero@example.org"/>
    <n v="52"/>
    <s v="Other"/>
    <x v="30"/>
    <d v="2021-10-02T00:00:00"/>
    <x v="4"/>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x v="1"/>
    <s v="Together goal also most hold its music."/>
    <x v="2"/>
    <s v="Email"/>
    <d v="2023-06-01T14:50:59"/>
    <d v="2023-06-01T11:41:59"/>
    <x v="4"/>
    <x v="0"/>
    <x v="7"/>
    <x v="1"/>
    <x v="1"/>
    <x v="1"/>
    <n v="0.83750000000000002"/>
  </r>
  <r>
    <n v="7545"/>
    <s v="John Campbell"/>
    <s v="kimberlyhurst@example.org"/>
    <n v="58"/>
    <s v="Male"/>
    <x v="2"/>
    <d v="2021-02-15T00:00:00"/>
    <x v="4"/>
    <s v="Display issue"/>
    <s v="My {product_purchased} crashed, and I lost all the data stored on it. Is there any way to recover the lost data?_x000a__x000a_- Yes_x000a__x000a_Click to expand... I've tried different settings and configurations on my {product_purchased}, but the issue persists."/>
    <x v="0"/>
    <m/>
    <x v="1"/>
    <s v="Email"/>
    <d v="2023-06-01T17:46:00"/>
    <m/>
    <x v="0"/>
    <x v="4"/>
    <x v="4"/>
    <x v="1"/>
    <x v="0"/>
    <x v="0"/>
    <n v="0.47499999999999998"/>
  </r>
  <r>
    <n v="7546"/>
    <s v="Raymond Sanchez"/>
    <s v="baileyadam@example.com"/>
    <n v="49"/>
    <s v="Female"/>
    <x v="30"/>
    <d v="2020-03-21T00:00:00"/>
    <x v="3"/>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x v="2"/>
    <m/>
    <x v="0"/>
    <s v="Phone"/>
    <m/>
    <m/>
    <x v="0"/>
    <x v="2"/>
    <x v="0"/>
    <x v="0"/>
    <x v="0"/>
    <x v="1"/>
    <n v="0.64375000000000004"/>
  </r>
  <r>
    <n v="7547"/>
    <s v="Amy Campbell"/>
    <s v="bmorales@example.org"/>
    <n v="58"/>
    <s v="Female"/>
    <x v="1"/>
    <d v="2021-08-29T00:00:00"/>
    <x v="1"/>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x v="2"/>
    <m/>
    <x v="3"/>
    <s v="Phone"/>
    <m/>
    <m/>
    <x v="0"/>
    <x v="7"/>
    <x v="5"/>
    <x v="1"/>
    <x v="0"/>
    <x v="1"/>
    <n v="0.23749999999999999"/>
  </r>
  <r>
    <n v="7548"/>
    <s v="Eric Ellis"/>
    <s v="jodi66@example.org"/>
    <n v="28"/>
    <s v="Female"/>
    <x v="15"/>
    <d v="2021-05-15T00:00:00"/>
    <x v="2"/>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x v="1"/>
    <s v="Standard economic strong stage important."/>
    <x v="3"/>
    <s v="Social media"/>
    <d v="2023-06-01T11:40:03"/>
    <d v="2023-06-01T04:43:03"/>
    <x v="1"/>
    <x v="3"/>
    <x v="1"/>
    <x v="1"/>
    <x v="1"/>
    <x v="1"/>
    <n v="0.2"/>
  </r>
  <r>
    <n v="7549"/>
    <s v="Tracy Allison"/>
    <s v="gary85@example.org"/>
    <n v="68"/>
    <s v="Male"/>
    <x v="27"/>
    <d v="2021-05-10T00:00:00"/>
    <x v="0"/>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x v="1"/>
    <s v="Real newspaper color quickly trouble."/>
    <x v="2"/>
    <s v="Social media"/>
    <d v="2023-06-01T01:42:04"/>
    <d v="2023-06-01T15:33:04"/>
    <x v="1"/>
    <x v="1"/>
    <x v="1"/>
    <x v="1"/>
    <x v="1"/>
    <x v="1"/>
    <n v="0.71875"/>
  </r>
  <r>
    <n v="7550"/>
    <s v="Ashley Flynn"/>
    <s v="harpertammy@example.com"/>
    <n v="18"/>
    <s v="Other"/>
    <x v="6"/>
    <d v="2021-09-15T00:00:00"/>
    <x v="4"/>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x v="1"/>
    <s v="Perhaps section cold window feeling."/>
    <x v="2"/>
    <s v="Social media"/>
    <d v="2023-06-01T21:58:06"/>
    <d v="2023-06-01T11:26:06"/>
    <x v="4"/>
    <x v="4"/>
    <x v="9"/>
    <x v="1"/>
    <x v="1"/>
    <x v="1"/>
    <n v="0.46875"/>
  </r>
  <r>
    <n v="7551"/>
    <s v="James Franco"/>
    <s v="brandi28@example.net"/>
    <n v="64"/>
    <s v="Male"/>
    <x v="0"/>
    <d v="2020-07-08T00:00:00"/>
    <x v="0"/>
    <s v="Data loss"/>
    <s v="I'm having an issue with the {product_purchased}. Please assist._x000a__x000a_Please assist. Please assist. I've noticed a peculiar error message popping up on my {product_purchased} screen. It says '{error_message}'. What does it mean?"/>
    <x v="0"/>
    <m/>
    <x v="3"/>
    <s v="Email"/>
    <d v="2023-06-01T23:23:07"/>
    <m/>
    <x v="0"/>
    <x v="0"/>
    <x v="2"/>
    <x v="1"/>
    <x v="0"/>
    <x v="0"/>
    <n v="1.0687500000000001"/>
  </r>
  <r>
    <n v="7552"/>
    <s v="Dr. Cameron Horton"/>
    <s v="danasantana@example.net"/>
    <n v="27"/>
    <s v="Male"/>
    <x v="18"/>
    <d v="2021-03-03T00:00:00"/>
    <x v="2"/>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x v="0"/>
    <m/>
    <x v="2"/>
    <s v="Social media"/>
    <d v="2023-06-01T04:08:08"/>
    <m/>
    <x v="0"/>
    <x v="2"/>
    <x v="0"/>
    <x v="1"/>
    <x v="0"/>
    <x v="0"/>
    <n v="0.64375000000000004"/>
  </r>
  <r>
    <n v="7553"/>
    <s v="Katrina Allen"/>
    <s v="melissathompson@example.com"/>
    <n v="42"/>
    <s v="Other"/>
    <x v="16"/>
    <d v="2020-05-07T00:00:00"/>
    <x v="0"/>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x v="0"/>
    <m/>
    <x v="2"/>
    <s v="Chat"/>
    <d v="2023-06-01T09:43:10"/>
    <m/>
    <x v="0"/>
    <x v="10"/>
    <x v="1"/>
    <x v="1"/>
    <x v="0"/>
    <x v="0"/>
    <n v="0.24374999999999999"/>
  </r>
  <r>
    <n v="7554"/>
    <s v="Alexander Walton"/>
    <s v="shawnpadilla@example.org"/>
    <n v="41"/>
    <s v="Male"/>
    <x v="26"/>
    <d v="2020-12-27T00:00:00"/>
    <x v="1"/>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3"/>
    <s v="Phone"/>
    <d v="2023-06-01T08:18:10"/>
    <m/>
    <x v="0"/>
    <x v="3"/>
    <x v="10"/>
    <x v="1"/>
    <x v="0"/>
    <x v="0"/>
    <n v="0.21249999999999999"/>
  </r>
  <r>
    <n v="7555"/>
    <s v="Alison Thompson"/>
    <s v="hortonrebecca@example.org"/>
    <n v="59"/>
    <s v="Female"/>
    <x v="40"/>
    <d v="2021-05-25T00:00:00"/>
    <x v="3"/>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x v="2"/>
    <m/>
    <x v="3"/>
    <s v="Email"/>
    <m/>
    <m/>
    <x v="0"/>
    <x v="0"/>
    <x v="1"/>
    <x v="1"/>
    <x v="0"/>
    <x v="1"/>
    <n v="0.80625000000000002"/>
  </r>
  <r>
    <n v="7556"/>
    <s v="Robert Miller"/>
    <s v="tanyajackson@example.net"/>
    <n v="44"/>
    <s v="Female"/>
    <x v="7"/>
    <d v="2021-05-12T00:00:00"/>
    <x v="0"/>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x v="1"/>
    <s v="Benefit standard develop economic pretty history condition quickly."/>
    <x v="0"/>
    <s v="Email"/>
    <d v="2023-06-01T21:08:13"/>
    <d v="2023-06-01T09:12:13"/>
    <x v="5"/>
    <x v="1"/>
    <x v="1"/>
    <x v="1"/>
    <x v="1"/>
    <x v="1"/>
    <n v="0.71875"/>
  </r>
  <r>
    <n v="7557"/>
    <s v="Daniel Adams"/>
    <s v="harmonkathryn@example.net"/>
    <n v="60"/>
    <s v="Male"/>
    <x v="31"/>
    <d v="2021-10-31T00:00:00"/>
    <x v="0"/>
    <s v="Installation support"/>
    <s v="I'm having an issue with the {product_purchased}. Please assist. I've noticed a sudden decrease in battery life on my {product_purchased}. It used to last much longer."/>
    <x v="0"/>
    <m/>
    <x v="1"/>
    <s v="Phone"/>
    <d v="2023-06-01T07:26:13"/>
    <m/>
    <x v="0"/>
    <x v="4"/>
    <x v="7"/>
    <x v="1"/>
    <x v="0"/>
    <x v="0"/>
    <n v="0.48125000000000001"/>
  </r>
  <r>
    <n v="7558"/>
    <s v="Kenneth Reed"/>
    <s v="nprice@example.net"/>
    <n v="51"/>
    <s v="Male"/>
    <x v="4"/>
    <d v="2021-11-17T00:00:00"/>
    <x v="4"/>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x v="1"/>
    <s v="During military under computer low almost series."/>
    <x v="1"/>
    <s v="Chat"/>
    <d v="2023-06-01T06:15:15"/>
    <d v="2023-06-01T11:14:15"/>
    <x v="3"/>
    <x v="0"/>
    <x v="3"/>
    <x v="1"/>
    <x v="1"/>
    <x v="1"/>
    <n v="0.9375"/>
  </r>
  <r>
    <n v="7559"/>
    <s v="Rebecca Salas"/>
    <s v="uhurley@example.com"/>
    <n v="62"/>
    <s v="Other"/>
    <x v="26"/>
    <d v="2020-05-31T00:00:00"/>
    <x v="0"/>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x v="1"/>
    <s v="Culture anyone usually nor return available level."/>
    <x v="2"/>
    <s v="Email"/>
    <d v="2023-06-01T08:26:17"/>
    <d v="2023-06-01T03:23:17"/>
    <x v="5"/>
    <x v="5"/>
    <x v="1"/>
    <x v="1"/>
    <x v="1"/>
    <x v="1"/>
    <n v="0.26874999999999999"/>
  </r>
  <r>
    <n v="7560"/>
    <s v="Charles Pennington"/>
    <s v="adamgibson@example.com"/>
    <n v="31"/>
    <s v="Female"/>
    <x v="9"/>
    <d v="2021-05-14T00:00:00"/>
    <x v="4"/>
    <s v="Software bug"/>
    <s v="I'm having an issue with the {product_purchased}. Please assist. 1st of August 2018_x000a__x000a_$49.95 USD $50.00 Canada 1st of August 2018_x000a__x000a_$49.95 USD $50.00 I've checked the device settings and made sure that everything is configured correctly."/>
    <x v="2"/>
    <m/>
    <x v="3"/>
    <s v="Email"/>
    <m/>
    <m/>
    <x v="0"/>
    <x v="0"/>
    <x v="1"/>
    <x v="1"/>
    <x v="0"/>
    <x v="1"/>
    <n v="0.80625000000000002"/>
  </r>
  <r>
    <n v="7561"/>
    <s v="Michael Brown"/>
    <s v="haley38@example.org"/>
    <n v="60"/>
    <s v="Other"/>
    <x v="41"/>
    <d v="2020-11-13T00:00:00"/>
    <x v="1"/>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x v="2"/>
    <m/>
    <x v="1"/>
    <s v="Phone"/>
    <m/>
    <m/>
    <x v="0"/>
    <x v="4"/>
    <x v="3"/>
    <x v="1"/>
    <x v="0"/>
    <x v="1"/>
    <n v="0.41875000000000001"/>
  </r>
  <r>
    <n v="7562"/>
    <s v="Yvette Randolph"/>
    <s v="dalewebb@example.org"/>
    <n v="41"/>
    <s v="Male"/>
    <x v="36"/>
    <d v="2020-07-27T00:00:00"/>
    <x v="1"/>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x v="2"/>
    <m/>
    <x v="0"/>
    <s v="Chat"/>
    <m/>
    <m/>
    <x v="0"/>
    <x v="1"/>
    <x v="2"/>
    <x v="0"/>
    <x v="0"/>
    <x v="1"/>
    <n v="0.65"/>
  </r>
  <r>
    <n v="7563"/>
    <s v="Kristie Soto"/>
    <s v="kenneththompson@example.com"/>
    <n v="45"/>
    <s v="Male"/>
    <x v="39"/>
    <d v="2021-02-21T00:00:00"/>
    <x v="3"/>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x v="1"/>
    <s v="Citizen kind design our pretty follow should."/>
    <x v="3"/>
    <s v="Phone"/>
    <d v="2023-06-01T15:36:23"/>
    <d v="2023-06-01T18:37:23"/>
    <x v="1"/>
    <x v="0"/>
    <x v="4"/>
    <x v="1"/>
    <x v="1"/>
    <x v="1"/>
    <n v="0.9375"/>
  </r>
  <r>
    <n v="7564"/>
    <s v="Sheryl Smith"/>
    <s v="jmartinez@example.com"/>
    <n v="35"/>
    <s v="Other"/>
    <x v="17"/>
    <d v="2021-01-28T00:00:00"/>
    <x v="2"/>
    <s v="Battery life"/>
    <s v="I'm having an issue with the {product_purchased}. Please assist. It may be difficult, but they are not perfect. Any support you can provide is appreciated. I've performed a factory reset on my {product_purchased}, hoping it would resolve the problem, but it didn't help."/>
    <x v="0"/>
    <m/>
    <x v="1"/>
    <s v="Chat"/>
    <d v="2023-06-01T10:07:24"/>
    <m/>
    <x v="0"/>
    <x v="4"/>
    <x v="6"/>
    <x v="1"/>
    <x v="0"/>
    <x v="0"/>
    <n v="0.51875000000000004"/>
  </r>
  <r>
    <n v="7565"/>
    <s v="Christopher Cabrera"/>
    <s v="jennifer63@example.net"/>
    <n v="48"/>
    <s v="Other"/>
    <x v="14"/>
    <d v="2020-06-04T00:00:00"/>
    <x v="1"/>
    <s v="Account access"/>
    <s v="My {product_purchased} crashed, and I lost all the data stored on it. Is there any way to recover the lost data? I've recently updated the firmware of my {product_purchased}, and the issue started happening afterward. Could it be related to the update?"/>
    <x v="0"/>
    <m/>
    <x v="1"/>
    <s v="Chat"/>
    <d v="2023-06-01T07:20:24"/>
    <m/>
    <x v="0"/>
    <x v="6"/>
    <x v="8"/>
    <x v="1"/>
    <x v="0"/>
    <x v="0"/>
    <n v="0.46250000000000002"/>
  </r>
  <r>
    <n v="7566"/>
    <s v="Ms. Judith Fisher"/>
    <s v="garciastacey@example.com"/>
    <n v="43"/>
    <s v="Other"/>
    <x v="1"/>
    <d v="2020-08-13T00:00:00"/>
    <x v="2"/>
    <s v="Software bug"/>
    <s v="I'm having an issue with the {product_purchased}. Please assist. I've followed the troubleshooting steps mentioned in the user manual, but the issue persists."/>
    <x v="0"/>
    <m/>
    <x v="3"/>
    <s v="Email"/>
    <d v="2023-06-01T20:12:24"/>
    <m/>
    <x v="0"/>
    <x v="2"/>
    <x v="5"/>
    <x v="1"/>
    <x v="0"/>
    <x v="0"/>
    <n v="0.64375000000000004"/>
  </r>
  <r>
    <n v="7567"/>
    <s v="Jody Bennett"/>
    <s v="rsampson@example.com"/>
    <n v="25"/>
    <s v="Other"/>
    <x v="41"/>
    <d v="2020-02-20T00:00:00"/>
    <x v="2"/>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x v="0"/>
    <m/>
    <x v="2"/>
    <s v="Phone"/>
    <d v="2023-06-01T18:08:26"/>
    <m/>
    <x v="0"/>
    <x v="8"/>
    <x v="4"/>
    <x v="1"/>
    <x v="0"/>
    <x v="0"/>
    <n v="0.20624999999999999"/>
  </r>
  <r>
    <n v="7568"/>
    <s v="Vanessa Hill"/>
    <s v="pburns@example.net"/>
    <n v="40"/>
    <s v="Female"/>
    <x v="22"/>
    <d v="2020-08-06T00:00:00"/>
    <x v="2"/>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x v="1"/>
    <s v="Along hair focus street something."/>
    <x v="2"/>
    <s v="Chat"/>
    <d v="2023-06-01T05:46:27"/>
    <d v="2023-06-01T08:46:27"/>
    <x v="3"/>
    <x v="2"/>
    <x v="5"/>
    <x v="1"/>
    <x v="1"/>
    <x v="1"/>
    <n v="0.64375000000000004"/>
  </r>
  <r>
    <n v="7569"/>
    <s v="Cesar Brown"/>
    <s v="timothymurphy@example.net"/>
    <n v="46"/>
    <s v="Female"/>
    <x v="9"/>
    <d v="2020-02-17T00:00:00"/>
    <x v="2"/>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x v="1"/>
    <s v="Leg research opportunity father down join use."/>
    <x v="3"/>
    <s v="Chat"/>
    <d v="2023-06-01T01:41:29"/>
    <d v="2023-06-01T16:53:29"/>
    <x v="4"/>
    <x v="0"/>
    <x v="4"/>
    <x v="1"/>
    <x v="1"/>
    <x v="1"/>
    <n v="0.9375"/>
  </r>
  <r>
    <n v="7570"/>
    <s v="Stephanie Fleming"/>
    <s v="matthew12@example.net"/>
    <n v="55"/>
    <s v="Female"/>
    <x v="23"/>
    <d v="2021-03-31T00:00:00"/>
    <x v="1"/>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x v="2"/>
    <m/>
    <x v="2"/>
    <s v="Phone"/>
    <m/>
    <m/>
    <x v="0"/>
    <x v="0"/>
    <x v="0"/>
    <x v="0"/>
    <x v="0"/>
    <x v="1"/>
    <n v="0.76875000000000004"/>
  </r>
  <r>
    <n v="7571"/>
    <s v="Mrs. Felicia Kelley DDS"/>
    <s v="evansamber@example.net"/>
    <n v="51"/>
    <s v="Female"/>
    <x v="8"/>
    <d v="2020-10-03T00:00:00"/>
    <x v="0"/>
    <s v="Display issue"/>
    <s v="I'm having an issue with the {product_purchased}. Please assist. I'm using the original charger that came with my {product_purchased}, but it's not charging properly."/>
    <x v="0"/>
    <m/>
    <x v="3"/>
    <s v="Social media"/>
    <d v="2023-06-01T10:29:32"/>
    <m/>
    <x v="0"/>
    <x v="1"/>
    <x v="7"/>
    <x v="1"/>
    <x v="0"/>
    <x v="0"/>
    <n v="0.79374999999999996"/>
  </r>
  <r>
    <n v="7572"/>
    <s v="Kenneth Norris"/>
    <s v="morenomichael@example.net"/>
    <n v="42"/>
    <s v="Other"/>
    <x v="29"/>
    <d v="2021-07-04T00:00:00"/>
    <x v="4"/>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x v="2"/>
    <m/>
    <x v="0"/>
    <s v="Chat"/>
    <m/>
    <m/>
    <x v="0"/>
    <x v="2"/>
    <x v="2"/>
    <x v="0"/>
    <x v="0"/>
    <x v="1"/>
    <n v="0.57499999999999996"/>
  </r>
  <r>
    <n v="7573"/>
    <s v="Ashley Ball"/>
    <s v="rnelson@example.net"/>
    <n v="54"/>
    <s v="Female"/>
    <x v="40"/>
    <d v="2020-08-09T00:00:00"/>
    <x v="2"/>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x v="1"/>
    <s v="Middle why have."/>
    <x v="2"/>
    <s v="Email"/>
    <d v="2023-06-01T02:29:35"/>
    <d v="2023-06-01T23:27:35"/>
    <x v="1"/>
    <x v="0"/>
    <x v="5"/>
    <x v="1"/>
    <x v="1"/>
    <x v="1"/>
    <n v="0.89375000000000004"/>
  </r>
  <r>
    <n v="7574"/>
    <s v="Robert Jones"/>
    <s v="wrice@example.org"/>
    <n v="48"/>
    <s v="Female"/>
    <x v="6"/>
    <d v="2020-08-09T00:00:00"/>
    <x v="0"/>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x v="0"/>
    <m/>
    <x v="1"/>
    <s v="Phone"/>
    <d v="2023-06-01T11:16:36"/>
    <m/>
    <x v="0"/>
    <x v="0"/>
    <x v="5"/>
    <x v="1"/>
    <x v="0"/>
    <x v="0"/>
    <n v="0.89375000000000004"/>
  </r>
  <r>
    <n v="7575"/>
    <s v="Cynthia Conrad"/>
    <s v="michele81@example.net"/>
    <n v="33"/>
    <s v="Female"/>
    <x v="24"/>
    <d v="2020-07-26T00:00:00"/>
    <x v="4"/>
    <s v="Battery life"/>
    <s v="I'm having an issue with the {product_purchased}. Please assist._x000a__x000a_If you have any questions, please contact me at liannekelee@gmail.com. I've noticed a peculiar error message popping up on my {product_purchased} screen. It says '{error_message}'. What does it mean?"/>
    <x v="2"/>
    <m/>
    <x v="3"/>
    <s v="Phone"/>
    <m/>
    <m/>
    <x v="0"/>
    <x v="0"/>
    <x v="2"/>
    <x v="1"/>
    <x v="0"/>
    <x v="1"/>
    <n v="1.0687500000000001"/>
  </r>
  <r>
    <n v="7576"/>
    <s v="Cory Sutton"/>
    <s v="qramos@example.net"/>
    <n v="62"/>
    <s v="Female"/>
    <x v="28"/>
    <d v="2021-10-28T00:00:00"/>
    <x v="3"/>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x v="2"/>
    <m/>
    <x v="1"/>
    <s v="Phone"/>
    <m/>
    <m/>
    <x v="0"/>
    <x v="0"/>
    <x v="7"/>
    <x v="1"/>
    <x v="0"/>
    <x v="1"/>
    <n v="0.83750000000000002"/>
  </r>
  <r>
    <n v="7577"/>
    <s v="Vanessa Cochran"/>
    <s v="owu@example.net"/>
    <n v="64"/>
    <s v="Male"/>
    <x v="4"/>
    <d v="2021-11-02T00:00:00"/>
    <x v="1"/>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x v="1"/>
    <s v="State go health above opportunity everything."/>
    <x v="0"/>
    <s v="Email"/>
    <d v="2023-06-01T13:12:39"/>
    <d v="2023-06-01T12:15:39"/>
    <x v="5"/>
    <x v="4"/>
    <x v="3"/>
    <x v="1"/>
    <x v="1"/>
    <x v="1"/>
    <n v="0.41875000000000001"/>
  </r>
  <r>
    <n v="7578"/>
    <s v="Joshua Sullivan"/>
    <s v="wboone@example.org"/>
    <n v="65"/>
    <s v="Male"/>
    <x v="5"/>
    <d v="2021-08-07T00:00:00"/>
    <x v="0"/>
    <s v="Network problem"/>
    <s v="I'm having an issue with the {product_purchased}. Please assist. I've reviewed the troubleshooting steps on the official support website, but they didn't resolve the problem."/>
    <x v="2"/>
    <m/>
    <x v="2"/>
    <s v="Social media"/>
    <m/>
    <m/>
    <x v="0"/>
    <x v="6"/>
    <x v="5"/>
    <x v="0"/>
    <x v="0"/>
    <x v="1"/>
    <n v="0.41875000000000001"/>
  </r>
  <r>
    <n v="7579"/>
    <s v="Elizabeth Robinson"/>
    <s v="mark78@example.net"/>
    <n v="37"/>
    <s v="Other"/>
    <x v="11"/>
    <d v="2021-12-21T00:00:00"/>
    <x v="3"/>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x v="2"/>
    <m/>
    <x v="3"/>
    <s v="Phone"/>
    <m/>
    <m/>
    <x v="0"/>
    <x v="0"/>
    <x v="10"/>
    <x v="1"/>
    <x v="0"/>
    <x v="1"/>
    <n v="0.78125"/>
  </r>
  <r>
    <n v="7580"/>
    <s v="Sherry Khan"/>
    <s v="markduarte@example.net"/>
    <n v="19"/>
    <s v="Female"/>
    <x v="25"/>
    <d v="2021-09-10T00:00:00"/>
    <x v="2"/>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x v="0"/>
    <m/>
    <x v="0"/>
    <s v="Phone"/>
    <d v="2023-06-01T22:18:41"/>
    <m/>
    <x v="0"/>
    <x v="1"/>
    <x v="9"/>
    <x v="0"/>
    <x v="0"/>
    <x v="0"/>
    <n v="0.73124999999999996"/>
  </r>
  <r>
    <n v="7581"/>
    <s v="Angela Tanner"/>
    <s v="oliviaroberts@example.com"/>
    <n v="37"/>
    <s v="Other"/>
    <x v="14"/>
    <d v="2021-09-22T00:00:00"/>
    <x v="4"/>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x v="1"/>
    <s v="Box study pick here summer generation woman."/>
    <x v="1"/>
    <s v="Chat"/>
    <d v="2023-06-01T20:36:43"/>
    <d v="2023-06-01T05:00:43"/>
    <x v="5"/>
    <x v="3"/>
    <x v="9"/>
    <x v="1"/>
    <x v="1"/>
    <x v="1"/>
    <n v="0.21249999999999999"/>
  </r>
  <r>
    <n v="7582"/>
    <s v="Gabriel Conner"/>
    <s v="sharonjohnson@example.org"/>
    <n v="68"/>
    <s v="Female"/>
    <x v="27"/>
    <d v="2020-02-25T00:00:00"/>
    <x v="0"/>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x v="1"/>
    <s v="Technology note relationship challenge within blue."/>
    <x v="2"/>
    <s v="Email"/>
    <d v="2023-06-01T21:16:44"/>
    <d v="2023-06-01T08:07:44"/>
    <x v="5"/>
    <x v="5"/>
    <x v="4"/>
    <x v="1"/>
    <x v="1"/>
    <x v="1"/>
    <n v="0.1875"/>
  </r>
  <r>
    <n v="7583"/>
    <s v="Kristen Alvarez"/>
    <s v="jasonwang@example.com"/>
    <n v="43"/>
    <s v="Male"/>
    <x v="31"/>
    <d v="2020-02-23T00:00:00"/>
    <x v="0"/>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x v="0"/>
    <m/>
    <x v="0"/>
    <s v="Chat"/>
    <d v="2023-06-01T01:04:46"/>
    <m/>
    <x v="0"/>
    <x v="0"/>
    <x v="4"/>
    <x v="0"/>
    <x v="0"/>
    <x v="0"/>
    <n v="0.9375"/>
  </r>
  <r>
    <n v="7584"/>
    <s v="Sara Jones"/>
    <s v="sanchezkeith@example.org"/>
    <n v="45"/>
    <s v="Other"/>
    <x v="2"/>
    <d v="2021-03-10T00:00:00"/>
    <x v="4"/>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x v="1"/>
    <s v="Drive right individual society at health car."/>
    <x v="0"/>
    <s v="Chat"/>
    <d v="2023-06-01T08:30:48"/>
    <d v="2023-06-01T05:50:48"/>
    <x v="5"/>
    <x v="1"/>
    <x v="0"/>
    <x v="1"/>
    <x v="1"/>
    <x v="1"/>
    <n v="0.63124999999999998"/>
  </r>
  <r>
    <n v="7585"/>
    <s v="David Rivera"/>
    <s v="brandon06@example.com"/>
    <n v="25"/>
    <s v="Other"/>
    <x v="33"/>
    <d v="2020-04-08T00:00:00"/>
    <x v="3"/>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x v="2"/>
    <m/>
    <x v="0"/>
    <s v="Chat"/>
    <m/>
    <m/>
    <x v="0"/>
    <x v="2"/>
    <x v="11"/>
    <x v="0"/>
    <x v="0"/>
    <x v="1"/>
    <n v="0.65"/>
  </r>
  <r>
    <n v="7586"/>
    <s v="Lisa Cox"/>
    <s v="uheath@example.net"/>
    <n v="34"/>
    <s v="Male"/>
    <x v="16"/>
    <d v="2020-02-08T00:00:00"/>
    <x v="4"/>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x v="1"/>
    <s v="Oil professor later."/>
    <x v="2"/>
    <s v="Phone"/>
    <d v="2023-06-01T07:26:51"/>
    <d v="2023-06-01T05:55:51"/>
    <x v="4"/>
    <x v="4"/>
    <x v="4"/>
    <x v="1"/>
    <x v="1"/>
    <x v="1"/>
    <n v="0.47499999999999998"/>
  </r>
  <r>
    <n v="7587"/>
    <s v="Denise Lopez"/>
    <s v="henry79@example.org"/>
    <n v="59"/>
    <s v="Male"/>
    <x v="20"/>
    <d v="2020-04-13T00:00:00"/>
    <x v="2"/>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x v="0"/>
    <m/>
    <x v="1"/>
    <s v="Phone"/>
    <d v="2023-06-02T00:29:53"/>
    <m/>
    <x v="0"/>
    <x v="0"/>
    <x v="11"/>
    <x v="1"/>
    <x v="0"/>
    <x v="0"/>
    <n v="0.875"/>
  </r>
  <r>
    <n v="7588"/>
    <s v="Debbie Lin"/>
    <s v="rodriguezmatthew@example.org"/>
    <n v="51"/>
    <s v="Female"/>
    <x v="17"/>
    <d v="2021-11-04T00:00:00"/>
    <x v="3"/>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x v="0"/>
    <m/>
    <x v="1"/>
    <s v="Email"/>
    <d v="2023-06-01T23:14:54"/>
    <m/>
    <x v="0"/>
    <x v="1"/>
    <x v="3"/>
    <x v="1"/>
    <x v="0"/>
    <x v="0"/>
    <n v="0.65625"/>
  </r>
  <r>
    <n v="7589"/>
    <s v="Jeremiah Jones"/>
    <s v="elizabethgomez@example.net"/>
    <n v="69"/>
    <s v="Male"/>
    <x v="23"/>
    <d v="2021-03-23T00:00:00"/>
    <x v="2"/>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x v="1"/>
    <s v="Want project stand."/>
    <x v="0"/>
    <s v="Email"/>
    <d v="2023-06-01T10:08:56"/>
    <d v="2023-06-01T20:40:56"/>
    <x v="2"/>
    <x v="0"/>
    <x v="0"/>
    <x v="1"/>
    <x v="1"/>
    <x v="1"/>
    <n v="0.76875000000000004"/>
  </r>
  <r>
    <n v="7590"/>
    <s v="Arthur Mccullough"/>
    <s v="nathan51@example.net"/>
    <n v="60"/>
    <s v="Other"/>
    <x v="12"/>
    <d v="2020-11-27T00:00:00"/>
    <x v="1"/>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x v="0"/>
    <m/>
    <x v="0"/>
    <s v="Phone"/>
    <d v="2023-06-01T19:04:57"/>
    <m/>
    <x v="0"/>
    <x v="4"/>
    <x v="3"/>
    <x v="0"/>
    <x v="0"/>
    <x v="0"/>
    <n v="0.41875000000000001"/>
  </r>
  <r>
    <n v="7591"/>
    <s v="Julia Garcia"/>
    <s v="jescobar@example.com"/>
    <n v="40"/>
    <s v="Male"/>
    <x v="10"/>
    <d v="2021-09-16T00:00:00"/>
    <x v="2"/>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x v="1"/>
    <s v="Box mission themselves person."/>
    <x v="2"/>
    <s v="Phone"/>
    <d v="2023-06-01T04:15:59"/>
    <d v="2023-06-01T02:50:59"/>
    <x v="5"/>
    <x v="6"/>
    <x v="9"/>
    <x v="1"/>
    <x v="1"/>
    <x v="1"/>
    <n v="0.4"/>
  </r>
  <r>
    <n v="7592"/>
    <s v="Sheila Buckley"/>
    <s v="jeffrey34@example.com"/>
    <n v="23"/>
    <s v="Male"/>
    <x v="38"/>
    <d v="2020-02-16T00:00:00"/>
    <x v="1"/>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x v="1"/>
    <s v="Push give fight wind report."/>
    <x v="0"/>
    <s v="Phone"/>
    <d v="2023-06-01T19:30:00"/>
    <d v="2023-06-01T05:17:00"/>
    <x v="5"/>
    <x v="8"/>
    <x v="4"/>
    <x v="1"/>
    <x v="1"/>
    <x v="1"/>
    <n v="0.20624999999999999"/>
  </r>
  <r>
    <n v="7593"/>
    <s v="Eddie Walker"/>
    <s v="qsmith@example.net"/>
    <n v="52"/>
    <s v="Other"/>
    <x v="35"/>
    <d v="2021-05-08T00:00:00"/>
    <x v="4"/>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x v="2"/>
    <m/>
    <x v="1"/>
    <s v="Phone"/>
    <m/>
    <m/>
    <x v="0"/>
    <x v="0"/>
    <x v="1"/>
    <x v="1"/>
    <x v="0"/>
    <x v="1"/>
    <n v="0.80625000000000002"/>
  </r>
  <r>
    <n v="7594"/>
    <s v="Mark Moreno"/>
    <s v="kward@example.org"/>
    <n v="69"/>
    <s v="Male"/>
    <x v="32"/>
    <d v="2020-11-02T00:00:00"/>
    <x v="4"/>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x v="0"/>
    <m/>
    <x v="3"/>
    <s v="Chat"/>
    <d v="2023-06-01T12:43:04"/>
    <m/>
    <x v="0"/>
    <x v="6"/>
    <x v="3"/>
    <x v="1"/>
    <x v="0"/>
    <x v="0"/>
    <n v="0.51875000000000004"/>
  </r>
  <r>
    <n v="7595"/>
    <s v="Daniel Moran"/>
    <s v="todd16@example.com"/>
    <n v="69"/>
    <s v="Male"/>
    <x v="29"/>
    <d v="2021-12-02T00:00:00"/>
    <x v="2"/>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x v="1"/>
    <s v="Baby through stuff daughter music environmental sell."/>
    <x v="2"/>
    <s v="Email"/>
    <d v="2023-06-01T14:16:04"/>
    <d v="2023-06-01T23:13:04"/>
    <x v="4"/>
    <x v="3"/>
    <x v="10"/>
    <x v="1"/>
    <x v="1"/>
    <x v="1"/>
    <n v="0.21249999999999999"/>
  </r>
  <r>
    <n v="7596"/>
    <s v="Christopher English"/>
    <s v="kedwards@example.org"/>
    <n v="22"/>
    <s v="Female"/>
    <x v="12"/>
    <d v="2021-11-16T00:00:00"/>
    <x v="1"/>
    <s v="Product compatibility"/>
    <s v="I'm having an issue with the {product_purchased}. Please assist. 1/28/2012 06:13:20 AM_x000a__x000a_Welps on to see how we play a game like that. 2/28/2012 05 The issue I'm facing is intermittent. Sometimes it works fine, but other times it acts up unexpectedly."/>
    <x v="1"/>
    <s v="Hotel century size here second first."/>
    <x v="3"/>
    <s v="Email"/>
    <d v="2023-06-01T02:05:06"/>
    <d v="2023-06-01T06:02:06"/>
    <x v="1"/>
    <x v="0"/>
    <x v="3"/>
    <x v="1"/>
    <x v="1"/>
    <x v="1"/>
    <n v="0.9375"/>
  </r>
  <r>
    <n v="7597"/>
    <s v="Joshua Edwards"/>
    <s v="paulcline@example.com"/>
    <n v="47"/>
    <s v="Other"/>
    <x v="35"/>
    <d v="2021-11-29T00:00:00"/>
    <x v="3"/>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x v="0"/>
    <m/>
    <x v="3"/>
    <s v="Phone"/>
    <d v="2023-06-01T12:02:07"/>
    <m/>
    <x v="0"/>
    <x v="0"/>
    <x v="3"/>
    <x v="1"/>
    <x v="0"/>
    <x v="0"/>
    <n v="0.9375"/>
  </r>
  <r>
    <n v="7598"/>
    <s v="Christina Mckinney"/>
    <s v="graylacey@example.org"/>
    <n v="24"/>
    <s v="Male"/>
    <x v="41"/>
    <d v="2021-12-06T00:00:00"/>
    <x v="1"/>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x v="2"/>
    <m/>
    <x v="1"/>
    <s v="Phone"/>
    <m/>
    <m/>
    <x v="0"/>
    <x v="6"/>
    <x v="10"/>
    <x v="1"/>
    <x v="0"/>
    <x v="1"/>
    <n v="0.46875"/>
  </r>
  <r>
    <n v="7599"/>
    <s v="Kelsey Lin"/>
    <s v="fernandezkimberly@example.net"/>
    <n v="60"/>
    <s v="Male"/>
    <x v="3"/>
    <d v="2020-06-17T00:00:00"/>
    <x v="4"/>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x v="1"/>
    <s v="Right letter democratic thing sing impact loss certainly."/>
    <x v="1"/>
    <s v="Chat"/>
    <d v="2023-06-01T03:06:10"/>
    <d v="2023-06-01T07:07:10"/>
    <x v="1"/>
    <x v="0"/>
    <x v="8"/>
    <x v="1"/>
    <x v="1"/>
    <x v="1"/>
    <n v="0.84375"/>
  </r>
  <r>
    <n v="7600"/>
    <s v="Alexander Henry"/>
    <s v="barnescarolyn@example.com"/>
    <n v="25"/>
    <s v="Female"/>
    <x v="25"/>
    <d v="2020-10-17T00:00:00"/>
    <x v="4"/>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x v="2"/>
    <m/>
    <x v="1"/>
    <s v="Phone"/>
    <m/>
    <m/>
    <x v="0"/>
    <x v="0"/>
    <x v="7"/>
    <x v="1"/>
    <x v="0"/>
    <x v="1"/>
    <n v="0.83750000000000002"/>
  </r>
  <r>
    <n v="7601"/>
    <s v="Matthew Murphy"/>
    <s v="josephquinn@example.com"/>
    <n v="20"/>
    <s v="Other"/>
    <x v="23"/>
    <d v="2020-07-23T00:00:00"/>
    <x v="3"/>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x v="1"/>
    <s v="Tend reflect image toward size investment."/>
    <x v="2"/>
    <s v="Social media"/>
    <d v="2023-06-01T14:52:14"/>
    <d v="2023-06-01T15:02:14"/>
    <x v="4"/>
    <x v="6"/>
    <x v="2"/>
    <x v="1"/>
    <x v="1"/>
    <x v="1"/>
    <n v="0.47499999999999998"/>
  </r>
  <r>
    <n v="7602"/>
    <s v="Carl Hardin"/>
    <s v="michael55@example.net"/>
    <n v="27"/>
    <s v="Male"/>
    <x v="13"/>
    <d v="2020-02-12T00:00:00"/>
    <x v="4"/>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x v="1"/>
    <s v="Game draw wall cultural floor assume."/>
    <x v="0"/>
    <s v="Chat"/>
    <d v="2023-06-01T08:28:15"/>
    <d v="2023-06-01T16:18:15"/>
    <x v="4"/>
    <x v="0"/>
    <x v="4"/>
    <x v="1"/>
    <x v="1"/>
    <x v="1"/>
    <n v="0.9375"/>
  </r>
  <r>
    <n v="7603"/>
    <s v="George Lloyd"/>
    <s v="scottharris@example.net"/>
    <n v="64"/>
    <s v="Female"/>
    <x v="35"/>
    <d v="2021-01-16T00:00:00"/>
    <x v="2"/>
    <s v="Hardware issue"/>
    <s v="I'm having an issue with the {product_purchased}. Please assist. I rely heavily on my {product_purchased} for my daily tasks, and this issue is hindering my productivity."/>
    <x v="0"/>
    <m/>
    <x v="0"/>
    <s v="Phone"/>
    <d v="2023-06-01T23:03:15"/>
    <m/>
    <x v="0"/>
    <x v="3"/>
    <x v="6"/>
    <x v="0"/>
    <x v="0"/>
    <x v="0"/>
    <n v="0.27500000000000002"/>
  </r>
  <r>
    <n v="7604"/>
    <s v="Brandon Gonzalez"/>
    <s v="meganrodriguez@example.org"/>
    <n v="63"/>
    <s v="Male"/>
    <x v="34"/>
    <d v="2020-08-24T00:00:00"/>
    <x v="3"/>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x v="1"/>
    <s v="Shoulder behavior also Democrat material."/>
    <x v="3"/>
    <s v="Social media"/>
    <d v="2023-06-01T06:46:17"/>
    <d v="2023-06-01T11:59:17"/>
    <x v="5"/>
    <x v="5"/>
    <x v="5"/>
    <x v="1"/>
    <x v="1"/>
    <x v="1"/>
    <n v="0.21875"/>
  </r>
  <r>
    <n v="7605"/>
    <s v="Charles Callahan"/>
    <s v="courtneysingh@example.com"/>
    <n v="70"/>
    <s v="Female"/>
    <x v="16"/>
    <d v="2020-06-11T00:00:00"/>
    <x v="2"/>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x v="0"/>
    <m/>
    <x v="3"/>
    <s v="Chat"/>
    <d v="2023-06-01T23:23:19"/>
    <m/>
    <x v="0"/>
    <x v="6"/>
    <x v="8"/>
    <x v="1"/>
    <x v="0"/>
    <x v="0"/>
    <n v="0.46250000000000002"/>
  </r>
  <r>
    <n v="7606"/>
    <s v="Joshua Lynch"/>
    <s v="jonathan83@example.org"/>
    <n v="51"/>
    <s v="Male"/>
    <x v="25"/>
    <d v="2021-06-16T00:00:00"/>
    <x v="4"/>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x v="2"/>
    <m/>
    <x v="0"/>
    <s v="Chat"/>
    <m/>
    <m/>
    <x v="0"/>
    <x v="4"/>
    <x v="8"/>
    <x v="0"/>
    <x v="0"/>
    <x v="1"/>
    <n v="0.36249999999999999"/>
  </r>
  <r>
    <n v="7607"/>
    <s v="Breanna Jackson"/>
    <s v="russellmonica@example.com"/>
    <n v="67"/>
    <s v="Other"/>
    <x v="1"/>
    <d v="2021-06-30T00:00:00"/>
    <x v="3"/>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x v="2"/>
    <m/>
    <x v="2"/>
    <s v="Social media"/>
    <m/>
    <m/>
    <x v="0"/>
    <x v="4"/>
    <x v="8"/>
    <x v="0"/>
    <x v="0"/>
    <x v="1"/>
    <n v="0.36249999999999999"/>
  </r>
  <r>
    <n v="7608"/>
    <s v="Samuel Munoz"/>
    <s v="vkirk@example.org"/>
    <n v="65"/>
    <s v="Other"/>
    <x v="34"/>
    <d v="2020-11-01T00:00:00"/>
    <x v="4"/>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x v="2"/>
    <m/>
    <x v="0"/>
    <s v="Social media"/>
    <m/>
    <m/>
    <x v="0"/>
    <x v="6"/>
    <x v="3"/>
    <x v="0"/>
    <x v="0"/>
    <x v="1"/>
    <n v="0.51875000000000004"/>
  </r>
  <r>
    <n v="7609"/>
    <s v="Derrick Freeman"/>
    <s v="chavezronald@example.com"/>
    <n v="23"/>
    <s v="Male"/>
    <x v="34"/>
    <d v="2021-02-01T00:00:00"/>
    <x v="0"/>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x v="1"/>
    <s v="Trade tell hair doctor analysis young."/>
    <x v="3"/>
    <s v="Social media"/>
    <d v="2023-06-01T18:03:24"/>
    <d v="2023-06-01T16:25:24"/>
    <x v="5"/>
    <x v="2"/>
    <x v="4"/>
    <x v="1"/>
    <x v="1"/>
    <x v="1"/>
    <n v="0.6875"/>
  </r>
  <r>
    <n v="7610"/>
    <s v="Nathan Robertson DDS"/>
    <s v="torressydney@example.org"/>
    <n v="38"/>
    <s v="Other"/>
    <x v="12"/>
    <d v="2020-04-01T00:00:00"/>
    <x v="3"/>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x v="1"/>
    <s v="Evening plant available single."/>
    <x v="0"/>
    <s v="Email"/>
    <d v="2023-06-01T16:58:25"/>
    <d v="2023-06-01T19:15:25"/>
    <x v="1"/>
    <x v="10"/>
    <x v="11"/>
    <x v="1"/>
    <x v="1"/>
    <x v="1"/>
    <n v="0.20624999999999999"/>
  </r>
  <r>
    <n v="7611"/>
    <s v="Christopher Ferguson"/>
    <s v="hunter54@example.com"/>
    <n v="22"/>
    <s v="Other"/>
    <x v="19"/>
    <d v="2020-07-05T00:00:00"/>
    <x v="0"/>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x v="2"/>
    <m/>
    <x v="3"/>
    <s v="Social media"/>
    <m/>
    <m/>
    <x v="0"/>
    <x v="2"/>
    <x v="2"/>
    <x v="1"/>
    <x v="0"/>
    <x v="1"/>
    <n v="0.57499999999999996"/>
  </r>
  <r>
    <n v="7612"/>
    <s v="Joshua Crawford"/>
    <s v="mark45@example.org"/>
    <n v="68"/>
    <s v="Other"/>
    <x v="4"/>
    <d v="2020-04-06T00:00:00"/>
    <x v="3"/>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x v="2"/>
    <m/>
    <x v="0"/>
    <s v="Social media"/>
    <m/>
    <m/>
    <x v="0"/>
    <x v="6"/>
    <x v="11"/>
    <x v="0"/>
    <x v="0"/>
    <x v="1"/>
    <n v="0.53125"/>
  </r>
  <r>
    <n v="7613"/>
    <s v="Jenna Clayton"/>
    <s v="reyesmark@example.com"/>
    <n v="27"/>
    <s v="Male"/>
    <x v="21"/>
    <d v="2020-10-23T00:00:00"/>
    <x v="1"/>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x v="1"/>
    <s v="Go its leg."/>
    <x v="3"/>
    <s v="Phone"/>
    <d v="2023-06-01T16:30:31"/>
    <d v="2023-06-01T03:48:31"/>
    <x v="1"/>
    <x v="2"/>
    <x v="7"/>
    <x v="1"/>
    <x v="1"/>
    <x v="1"/>
    <n v="0.7"/>
  </r>
  <r>
    <n v="7614"/>
    <s v="Janice Larson"/>
    <s v="nicholas65@example.net"/>
    <n v="62"/>
    <s v="Female"/>
    <x v="38"/>
    <d v="2021-04-11T00:00:00"/>
    <x v="1"/>
    <s v="Battery life"/>
    <s v="I'm having an issue with the {product_purchased}. Please assist. I've noticed a peculiar error message popping up on my {product_purchased} screen. It says '{error_message}'. What does it mean?"/>
    <x v="2"/>
    <m/>
    <x v="1"/>
    <s v="Phone"/>
    <m/>
    <m/>
    <x v="0"/>
    <x v="8"/>
    <x v="11"/>
    <x v="1"/>
    <x v="0"/>
    <x v="1"/>
    <n v="0.28125"/>
  </r>
  <r>
    <n v="7615"/>
    <s v="Jared King"/>
    <s v="sholmes@example.org"/>
    <n v="36"/>
    <s v="Male"/>
    <x v="15"/>
    <d v="2020-03-27T00:00:00"/>
    <x v="0"/>
    <s v="Product compatibility"/>
    <s v="I'm having an issue with the {product_purchased}. Please assist._x000a__x000a_â€¢ There are errors and issues if a particular product or service isn't being offered. If this is the case, please let me know._x000a__x000a_â€¢ The issue I'm facing is intermittent. Sometimes it works fine, but other times it acts up unexpectedly."/>
    <x v="1"/>
    <s v="Marriage assume else court major require."/>
    <x v="2"/>
    <s v="Phone"/>
    <d v="2023-06-01T17:39:33"/>
    <d v="2023-06-01T11:33:33"/>
    <x v="5"/>
    <x v="6"/>
    <x v="0"/>
    <x v="1"/>
    <x v="1"/>
    <x v="1"/>
    <n v="0.47499999999999998"/>
  </r>
  <r>
    <n v="7616"/>
    <s v="Elizabeth King"/>
    <s v="bradyelizabeth@example.org"/>
    <n v="68"/>
    <s v="Other"/>
    <x v="16"/>
    <d v="2021-08-11T00:00:00"/>
    <x v="1"/>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x v="0"/>
    <m/>
    <x v="2"/>
    <s v="Chat"/>
    <d v="2023-06-01T23:25:35"/>
    <m/>
    <x v="0"/>
    <x v="1"/>
    <x v="5"/>
    <x v="1"/>
    <x v="0"/>
    <x v="0"/>
    <n v="0.625"/>
  </r>
  <r>
    <n v="7617"/>
    <s v="James Scott"/>
    <s v="marydavis@example.net"/>
    <n v="24"/>
    <s v="Female"/>
    <x v="26"/>
    <d v="2020-05-30T00:00:00"/>
    <x v="0"/>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x v="2"/>
    <m/>
    <x v="2"/>
    <s v="Email"/>
    <m/>
    <m/>
    <x v="0"/>
    <x v="10"/>
    <x v="1"/>
    <x v="0"/>
    <x v="0"/>
    <x v="1"/>
    <n v="0.24374999999999999"/>
  </r>
  <r>
    <n v="7618"/>
    <s v="Devin Rodriguez"/>
    <s v="pbanks@example.net"/>
    <n v="61"/>
    <s v="Female"/>
    <x v="6"/>
    <d v="2021-04-12T00:00:00"/>
    <x v="4"/>
    <s v="Installation support"/>
    <s v="I'm having an issue with the {product_purchased}. Please assist. [04:12] &lt;Gemmich&gt; https://support.apple.com/kb...6-s...b-4-4 [04: I've noticed a peculiar error message popping up on my {product_purchased} screen. It says '{error_message}'. What does it mean?"/>
    <x v="1"/>
    <s v="Let nation evidence professional daughter environment."/>
    <x v="1"/>
    <s v="Social media"/>
    <d v="2023-06-01T06:17:37"/>
    <d v="2023-06-01T03:57:37"/>
    <x v="2"/>
    <x v="4"/>
    <x v="11"/>
    <x v="1"/>
    <x v="1"/>
    <x v="1"/>
    <n v="0.42499999999999999"/>
  </r>
  <r>
    <n v="7619"/>
    <s v="Melinda Mccann"/>
    <s v="daniellecline@example.net"/>
    <n v="25"/>
    <s v="Other"/>
    <x v="41"/>
    <d v="2020-11-11T00:00:00"/>
    <x v="1"/>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x v="1"/>
    <s v="Around their according attention cold board religious."/>
    <x v="3"/>
    <s v="Phone"/>
    <d v="2023-06-01T04:56:38"/>
    <d v="2023-06-01T12:06:38"/>
    <x v="2"/>
    <x v="1"/>
    <x v="3"/>
    <x v="1"/>
    <x v="1"/>
    <x v="1"/>
    <n v="0.65625"/>
  </r>
  <r>
    <n v="7620"/>
    <s v="Anne Deleon"/>
    <s v="michaelfrazier@example.com"/>
    <n v="52"/>
    <s v="Other"/>
    <x v="38"/>
    <d v="2020-04-03T00:00:00"/>
    <x v="3"/>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x v="0"/>
    <m/>
    <x v="3"/>
    <s v="Phone"/>
    <d v="2023-06-01T11:33:40"/>
    <m/>
    <x v="0"/>
    <x v="7"/>
    <x v="11"/>
    <x v="1"/>
    <x v="0"/>
    <x v="0"/>
    <n v="0.23749999999999999"/>
  </r>
  <r>
    <n v="7621"/>
    <s v="Thomas Robinson"/>
    <s v="xarmstrong@example.net"/>
    <n v="68"/>
    <s v="Female"/>
    <x v="19"/>
    <d v="2020-06-04T00:00:00"/>
    <x v="4"/>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x v="2"/>
    <m/>
    <x v="3"/>
    <s v="Phone"/>
    <m/>
    <m/>
    <x v="0"/>
    <x v="9"/>
    <x v="8"/>
    <x v="1"/>
    <x v="0"/>
    <x v="1"/>
    <n v="0.23125000000000001"/>
  </r>
  <r>
    <n v="7622"/>
    <s v="Harold Booker"/>
    <s v="janetjames@example.org"/>
    <n v="29"/>
    <s v="Other"/>
    <x v="16"/>
    <d v="2021-12-10T00:00:00"/>
    <x v="3"/>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x v="0"/>
    <m/>
    <x v="2"/>
    <s v="Email"/>
    <d v="2023-06-01T01:36:42"/>
    <m/>
    <x v="0"/>
    <x v="0"/>
    <x v="10"/>
    <x v="1"/>
    <x v="0"/>
    <x v="0"/>
    <n v="0.78125"/>
  </r>
  <r>
    <n v="7623"/>
    <s v="David Moran"/>
    <s v="cardenasterri@example.com"/>
    <n v="30"/>
    <s v="Male"/>
    <x v="27"/>
    <d v="2021-03-04T00:00:00"/>
    <x v="1"/>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x v="2"/>
    <m/>
    <x v="1"/>
    <s v="Chat"/>
    <m/>
    <m/>
    <x v="0"/>
    <x v="0"/>
    <x v="0"/>
    <x v="1"/>
    <x v="0"/>
    <x v="1"/>
    <n v="0.76875000000000004"/>
  </r>
  <r>
    <n v="7624"/>
    <s v="Kathy Hart DDS"/>
    <s v="ssexton@example.com"/>
    <n v="22"/>
    <s v="Female"/>
    <x v="24"/>
    <d v="2021-12-20T00:00:00"/>
    <x v="4"/>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x v="0"/>
    <m/>
    <x v="1"/>
    <s v="Social media"/>
    <d v="2023-06-01T08:47:44"/>
    <m/>
    <x v="0"/>
    <x v="5"/>
    <x v="10"/>
    <x v="1"/>
    <x v="0"/>
    <x v="0"/>
    <n v="0.27500000000000002"/>
  </r>
  <r>
    <n v="7625"/>
    <s v="April Mcdaniel"/>
    <s v="craignorman@example.net"/>
    <n v="53"/>
    <s v="Other"/>
    <x v="41"/>
    <d v="2021-09-04T00:00:00"/>
    <x v="4"/>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x v="1"/>
    <s v="Animal minute million usually product."/>
    <x v="3"/>
    <s v="Chat"/>
    <d v="2023-06-01T23:26:45"/>
    <d v="2023-06-01T16:05:45"/>
    <x v="5"/>
    <x v="6"/>
    <x v="9"/>
    <x v="1"/>
    <x v="1"/>
    <x v="1"/>
    <n v="0.4"/>
  </r>
  <r>
    <n v="7626"/>
    <s v="Ashley Smith"/>
    <s v="brownrebecca@example.org"/>
    <n v="59"/>
    <s v="Female"/>
    <x v="33"/>
    <d v="2020-05-29T00:00:00"/>
    <x v="1"/>
    <s v="Delivery problem"/>
    <s v="My {product_purchased} crashed, and I lost all the data stored on it. Is there any way to recover the lost data? The issue I'm facing is intermittent. Sometimes it works fine, but other times it acts up unexpectedly."/>
    <x v="0"/>
    <m/>
    <x v="3"/>
    <s v="Chat"/>
    <d v="2023-06-01T14:31:45"/>
    <m/>
    <x v="0"/>
    <x v="8"/>
    <x v="1"/>
    <x v="1"/>
    <x v="0"/>
    <x v="0"/>
    <n v="0.20624999999999999"/>
  </r>
  <r>
    <n v="7627"/>
    <s v="Marissa Werner"/>
    <s v="laura83@example.org"/>
    <n v="44"/>
    <s v="Male"/>
    <x v="22"/>
    <d v="2020-10-31T00:00:00"/>
    <x v="1"/>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x v="2"/>
    <m/>
    <x v="0"/>
    <s v="Email"/>
    <m/>
    <m/>
    <x v="0"/>
    <x v="1"/>
    <x v="7"/>
    <x v="0"/>
    <x v="0"/>
    <x v="1"/>
    <n v="0.79374999999999996"/>
  </r>
  <r>
    <n v="7628"/>
    <s v="Laurie Buck"/>
    <s v="dbrown@example.org"/>
    <n v="31"/>
    <s v="Female"/>
    <x v="20"/>
    <d v="2020-01-22T00:00:00"/>
    <x v="0"/>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x v="1"/>
    <s v="Television lead view movie executive up."/>
    <x v="1"/>
    <s v="Email"/>
    <d v="2023-06-01T01:37:48"/>
    <d v="2023-06-01T12:01:48"/>
    <x v="4"/>
    <x v="9"/>
    <x v="6"/>
    <x v="1"/>
    <x v="1"/>
    <x v="1"/>
    <n v="0.19375000000000001"/>
  </r>
  <r>
    <n v="7629"/>
    <s v="Kevin Ortiz"/>
    <s v="amy62@example.net"/>
    <n v="33"/>
    <s v="Male"/>
    <x v="39"/>
    <d v="2021-07-30T00:00:00"/>
    <x v="4"/>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x v="0"/>
    <m/>
    <x v="1"/>
    <s v="Social media"/>
    <d v="2023-06-01T23:10:49"/>
    <m/>
    <x v="0"/>
    <x v="8"/>
    <x v="2"/>
    <x v="1"/>
    <x v="0"/>
    <x v="0"/>
    <n v="0.23749999999999999"/>
  </r>
  <r>
    <n v="7630"/>
    <s v="Michael Ryan"/>
    <s v="ryan04@example.net"/>
    <n v="48"/>
    <s v="Other"/>
    <x v="32"/>
    <d v="2021-09-21T00:00:00"/>
    <x v="2"/>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x v="1"/>
    <s v="Field door decide high road such manage get."/>
    <x v="3"/>
    <s v="Email"/>
    <d v="2023-06-01T13:51:50"/>
    <d v="2023-06-01T11:40:50"/>
    <x v="4"/>
    <x v="0"/>
    <x v="9"/>
    <x v="1"/>
    <x v="1"/>
    <x v="1"/>
    <n v="0.8"/>
  </r>
  <r>
    <n v="7631"/>
    <s v="Alyssa Spence"/>
    <s v="gordonsara@example.net"/>
    <n v="65"/>
    <s v="Other"/>
    <x v="1"/>
    <d v="2021-04-26T00:00:00"/>
    <x v="2"/>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x v="2"/>
    <m/>
    <x v="3"/>
    <s v="Chat"/>
    <m/>
    <m/>
    <x v="0"/>
    <x v="4"/>
    <x v="11"/>
    <x v="1"/>
    <x v="0"/>
    <x v="1"/>
    <n v="0.42499999999999999"/>
  </r>
  <r>
    <n v="7632"/>
    <s v="Tiffany Williams"/>
    <s v="kvaldez@example.net"/>
    <n v="32"/>
    <s v="Female"/>
    <x v="28"/>
    <d v="2020-01-28T00:00:00"/>
    <x v="4"/>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x v="0"/>
    <m/>
    <x v="3"/>
    <s v="Email"/>
    <d v="2023-06-01T20:15:52"/>
    <m/>
    <x v="0"/>
    <x v="4"/>
    <x v="6"/>
    <x v="1"/>
    <x v="0"/>
    <x v="0"/>
    <n v="0.51875000000000004"/>
  </r>
  <r>
    <n v="7633"/>
    <s v="Susan Rowe PhD"/>
    <s v="hmills@example.org"/>
    <n v="53"/>
    <s v="Male"/>
    <x v="38"/>
    <d v="2020-02-07T00:00:00"/>
    <x v="0"/>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x v="0"/>
    <m/>
    <x v="1"/>
    <s v="Phone"/>
    <d v="2023-06-01T20:11:54"/>
    <m/>
    <x v="0"/>
    <x v="1"/>
    <x v="4"/>
    <x v="1"/>
    <x v="0"/>
    <x v="0"/>
    <n v="0.70625000000000004"/>
  </r>
  <r>
    <n v="7634"/>
    <s v="Denise Morton"/>
    <s v="mayskim@example.net"/>
    <n v="35"/>
    <s v="Male"/>
    <x v="12"/>
    <d v="2020-10-02T00:00:00"/>
    <x v="4"/>
    <s v="Network problem"/>
    <s v="I'm having an issue with the {product_purchased}. Please assist. (C) 2018-09-19T23:51:03 I'm concerned about the security of my {product_purchased} and would like to ensure that my data is safe."/>
    <x v="2"/>
    <m/>
    <x v="1"/>
    <s v="Email"/>
    <m/>
    <m/>
    <x v="0"/>
    <x v="3"/>
    <x v="7"/>
    <x v="1"/>
    <x v="0"/>
    <x v="1"/>
    <n v="0.21249999999999999"/>
  </r>
  <r>
    <n v="7635"/>
    <s v="Jackie Knight"/>
    <s v="fischersteven@example.org"/>
    <n v="20"/>
    <s v="Other"/>
    <x v="19"/>
    <d v="2020-10-26T00:00:00"/>
    <x v="2"/>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x v="1"/>
    <s v="Notice after thank herself."/>
    <x v="0"/>
    <s v="Social media"/>
    <d v="2023-06-01T16:29:57"/>
    <d v="2023-06-01T17:44:57"/>
    <x v="3"/>
    <x v="7"/>
    <x v="7"/>
    <x v="1"/>
    <x v="1"/>
    <x v="1"/>
    <n v="0.2"/>
  </r>
  <r>
    <n v="7636"/>
    <s v="Ronald Guerrero"/>
    <s v="donna20@example.org"/>
    <n v="23"/>
    <s v="Other"/>
    <x v="6"/>
    <d v="2021-05-09T00:00:00"/>
    <x v="4"/>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x v="0"/>
    <m/>
    <x v="1"/>
    <s v="Chat"/>
    <d v="2023-06-01T08:09:59"/>
    <m/>
    <x v="0"/>
    <x v="3"/>
    <x v="1"/>
    <x v="1"/>
    <x v="0"/>
    <x v="0"/>
    <n v="0.2"/>
  </r>
  <r>
    <n v="7637"/>
    <s v="Shawn Vasquez"/>
    <s v="nicole01@example.net"/>
    <n v="18"/>
    <s v="Other"/>
    <x v="11"/>
    <d v="2021-08-16T00:00:00"/>
    <x v="1"/>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x v="0"/>
    <m/>
    <x v="0"/>
    <s v="Chat"/>
    <d v="2023-06-01T21:42:01"/>
    <m/>
    <x v="0"/>
    <x v="3"/>
    <x v="5"/>
    <x v="0"/>
    <x v="0"/>
    <x v="0"/>
    <n v="0.24374999999999999"/>
  </r>
  <r>
    <n v="7638"/>
    <s v="Rebecca Garcia"/>
    <s v="djohnson@example.com"/>
    <n v="48"/>
    <s v="Male"/>
    <x v="12"/>
    <d v="2020-01-10T00:00:00"/>
    <x v="1"/>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x v="0"/>
    <m/>
    <x v="2"/>
    <s v="Phone"/>
    <d v="2023-06-01T02:19:02"/>
    <m/>
    <x v="0"/>
    <x v="10"/>
    <x v="6"/>
    <x v="1"/>
    <x v="0"/>
    <x v="0"/>
    <n v="0.17499999999999999"/>
  </r>
  <r>
    <n v="7639"/>
    <s v="Tom Mitchell"/>
    <s v="macdonaldlarry@example.net"/>
    <n v="24"/>
    <s v="Other"/>
    <x v="30"/>
    <d v="2021-02-04T00:00:00"/>
    <x v="0"/>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x v="2"/>
    <m/>
    <x v="1"/>
    <s v="Phone"/>
    <m/>
    <m/>
    <x v="0"/>
    <x v="2"/>
    <x v="4"/>
    <x v="1"/>
    <x v="0"/>
    <x v="1"/>
    <n v="0.6875"/>
  </r>
  <r>
    <n v="7640"/>
    <s v="Charles Hunter"/>
    <s v="derek72@example.org"/>
    <n v="21"/>
    <s v="Other"/>
    <x v="11"/>
    <d v="2020-09-10T00:00:00"/>
    <x v="3"/>
    <s v="Data loss"/>
    <s v="I'm having an issue with the {product_purchased}. Please assist. I'm having an issue with the_x000a__x000a_[1] http://www.courier-maine.com/healthtoy/news/healtht I've checked for any available software updates for my {product_purchased}, but there are none."/>
    <x v="2"/>
    <m/>
    <x v="1"/>
    <s v="Chat"/>
    <m/>
    <m/>
    <x v="0"/>
    <x v="1"/>
    <x v="9"/>
    <x v="1"/>
    <x v="0"/>
    <x v="1"/>
    <n v="0.73124999999999996"/>
  </r>
  <r>
    <n v="7641"/>
    <s v="Richard Stephens"/>
    <s v="brookskelli@example.net"/>
    <n v="70"/>
    <s v="Male"/>
    <x v="29"/>
    <d v="2020-06-29T00:00:00"/>
    <x v="0"/>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x v="0"/>
    <m/>
    <x v="3"/>
    <s v="Social media"/>
    <d v="2023-06-01T19:53:07"/>
    <m/>
    <x v="0"/>
    <x v="0"/>
    <x v="8"/>
    <x v="1"/>
    <x v="0"/>
    <x v="0"/>
    <n v="0.84375"/>
  </r>
  <r>
    <n v="7642"/>
    <s v="Margaret Cruz"/>
    <s v="joseph60@example.com"/>
    <n v="23"/>
    <s v="Male"/>
    <x v="34"/>
    <d v="2020-02-08T00:00:00"/>
    <x v="1"/>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x v="0"/>
    <m/>
    <x v="3"/>
    <s v="Phone"/>
    <d v="2023-06-01T08:58:09"/>
    <m/>
    <x v="0"/>
    <x v="0"/>
    <x v="4"/>
    <x v="1"/>
    <x v="0"/>
    <x v="0"/>
    <n v="0.9375"/>
  </r>
  <r>
    <n v="7643"/>
    <s v="Gabriela Warren"/>
    <s v="ashlee64@example.net"/>
    <n v="32"/>
    <s v="Other"/>
    <x v="15"/>
    <d v="2020-11-25T00:00:00"/>
    <x v="2"/>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x v="0"/>
    <m/>
    <x v="1"/>
    <s v="Chat"/>
    <d v="2023-06-01T17:43:10"/>
    <m/>
    <x v="0"/>
    <x v="6"/>
    <x v="3"/>
    <x v="1"/>
    <x v="0"/>
    <x v="0"/>
    <n v="0.51875000000000004"/>
  </r>
  <r>
    <n v="7644"/>
    <s v="Ruth Lewis"/>
    <s v="gcampbell@example.org"/>
    <n v="26"/>
    <s v="Other"/>
    <x v="11"/>
    <d v="2021-02-02T00:00:00"/>
    <x v="0"/>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x v="2"/>
    <m/>
    <x v="0"/>
    <s v="Chat"/>
    <m/>
    <m/>
    <x v="0"/>
    <x v="6"/>
    <x v="4"/>
    <x v="0"/>
    <x v="0"/>
    <x v="1"/>
    <n v="0.39374999999999999"/>
  </r>
  <r>
    <n v="7645"/>
    <s v="Veronica Chapman"/>
    <s v="avilamanuel@example.net"/>
    <n v="60"/>
    <s v="Other"/>
    <x v="21"/>
    <d v="2021-06-17T00:00:00"/>
    <x v="0"/>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x v="1"/>
    <s v="Chair threat spring teacher buy next think."/>
    <x v="0"/>
    <s v="Social media"/>
    <d v="2023-06-01T19:39:13"/>
    <d v="2023-06-01T13:28:13"/>
    <x v="2"/>
    <x v="7"/>
    <x v="8"/>
    <x v="1"/>
    <x v="1"/>
    <x v="1"/>
    <n v="0.23125000000000001"/>
  </r>
  <r>
    <n v="7646"/>
    <s v="Billy Prince"/>
    <s v="cochranmichael@example.com"/>
    <n v="57"/>
    <s v="Female"/>
    <x v="15"/>
    <d v="2020-05-28T00:00:00"/>
    <x v="4"/>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x v="2"/>
    <m/>
    <x v="0"/>
    <s v="Email"/>
    <m/>
    <m/>
    <x v="0"/>
    <x v="10"/>
    <x v="1"/>
    <x v="0"/>
    <x v="0"/>
    <x v="1"/>
    <n v="0.24374999999999999"/>
  </r>
  <r>
    <n v="7647"/>
    <s v="Diane Mills"/>
    <s v="foxrichard@example.com"/>
    <n v="27"/>
    <s v="Other"/>
    <x v="32"/>
    <d v="2021-03-28T00:00:00"/>
    <x v="1"/>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x v="1"/>
    <s v="Financial able evidence country itself outside quite yeah."/>
    <x v="2"/>
    <s v="Phone"/>
    <d v="2023-06-01T20:36:15"/>
    <d v="2023-06-01T07:40:15"/>
    <x v="4"/>
    <x v="1"/>
    <x v="0"/>
    <x v="1"/>
    <x v="1"/>
    <x v="1"/>
    <n v="0.63124999999999998"/>
  </r>
  <r>
    <n v="7648"/>
    <s v="Stephanie Velasquez"/>
    <s v="lisaalexander@example.net"/>
    <n v="50"/>
    <s v="Other"/>
    <x v="27"/>
    <d v="2021-05-10T00:00:00"/>
    <x v="0"/>
    <s v="Cancellation request"/>
    <s v="I'm having an issue with the {product_purchased}. Please assist. :) My device is not stable. I can't change it, so I have to do something. :P &lt;6th-Jan-2016&gt; - My device I'm not sure if this issue is specific to my device or if others have reported similar problems."/>
    <x v="1"/>
    <s v="Set project general pretty into early board."/>
    <x v="2"/>
    <s v="Social media"/>
    <d v="2023-06-01T22:19:17"/>
    <d v="2023-06-01T14:53:17"/>
    <x v="5"/>
    <x v="4"/>
    <x v="1"/>
    <x v="1"/>
    <x v="1"/>
    <x v="1"/>
    <n v="0.36875000000000002"/>
  </r>
  <r>
    <n v="7649"/>
    <s v="Mark Bass"/>
    <s v="yparsons@example.com"/>
    <n v="24"/>
    <s v="Other"/>
    <x v="4"/>
    <d v="2020-02-21T00:00:00"/>
    <x v="4"/>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x v="1"/>
    <s v="Party yes task pay camera project."/>
    <x v="2"/>
    <s v="Email"/>
    <d v="2023-06-01T06:49:18"/>
    <d v="2023-06-01T13:56:18"/>
    <x v="2"/>
    <x v="10"/>
    <x v="4"/>
    <x v="1"/>
    <x v="1"/>
    <x v="1"/>
    <n v="0.22500000000000001"/>
  </r>
  <r>
    <n v="7650"/>
    <s v="Tammy Wright"/>
    <s v="hatfieldjonathan@example.net"/>
    <n v="24"/>
    <s v="Male"/>
    <x v="37"/>
    <d v="2021-12-22T00:00:00"/>
    <x v="4"/>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x v="2"/>
    <m/>
    <x v="3"/>
    <s v="Social media"/>
    <m/>
    <m/>
    <x v="0"/>
    <x v="9"/>
    <x v="10"/>
    <x v="1"/>
    <x v="0"/>
    <x v="1"/>
    <n v="0.25624999999999998"/>
  </r>
  <r>
    <n v="7651"/>
    <s v="Lori Kelley"/>
    <s v="browndaniel@example.com"/>
    <n v="64"/>
    <s v="Male"/>
    <x v="39"/>
    <d v="2020-05-15T00:00:00"/>
    <x v="3"/>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x v="2"/>
    <m/>
    <x v="3"/>
    <s v="Phone"/>
    <m/>
    <m/>
    <x v="0"/>
    <x v="0"/>
    <x v="1"/>
    <x v="1"/>
    <x v="0"/>
    <x v="1"/>
    <n v="0.80625000000000002"/>
  </r>
  <r>
    <n v="7652"/>
    <s v="Ryan Castillo"/>
    <s v="joelhall@example.org"/>
    <n v="20"/>
    <s v="Female"/>
    <x v="17"/>
    <d v="2021-09-24T00:00:00"/>
    <x v="3"/>
    <s v="Data loss"/>
    <s v="I'm having an issue with the {product_purchased}. Please assist. Thanks!_x000a__x000a_Review Reviews This problem started occurring after the recent software update. I haven't made any other changes to the device."/>
    <x v="2"/>
    <m/>
    <x v="0"/>
    <s v="Email"/>
    <m/>
    <m/>
    <x v="0"/>
    <x v="8"/>
    <x v="9"/>
    <x v="0"/>
    <x v="0"/>
    <x v="1"/>
    <n v="0.21249999999999999"/>
  </r>
  <r>
    <n v="7653"/>
    <s v="Nichole Rice"/>
    <s v="morenoandrea@example.net"/>
    <n v="66"/>
    <s v="Male"/>
    <x v="1"/>
    <d v="2020-01-16T00:00:00"/>
    <x v="0"/>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x v="0"/>
    <m/>
    <x v="3"/>
    <s v="Chat"/>
    <d v="2023-06-01T08:32:21"/>
    <m/>
    <x v="0"/>
    <x v="7"/>
    <x v="6"/>
    <x v="1"/>
    <x v="0"/>
    <x v="0"/>
    <n v="0.29375000000000001"/>
  </r>
  <r>
    <n v="7654"/>
    <s v="Sarah Hill"/>
    <s v="hhays@example.net"/>
    <n v="35"/>
    <s v="Other"/>
    <x v="7"/>
    <d v="2021-04-22T00:00:00"/>
    <x v="1"/>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x v="0"/>
    <m/>
    <x v="0"/>
    <s v="Email"/>
    <d v="2023-06-01T11:06:23"/>
    <m/>
    <x v="0"/>
    <x v="0"/>
    <x v="11"/>
    <x v="0"/>
    <x v="0"/>
    <x v="0"/>
    <n v="0.875"/>
  </r>
  <r>
    <n v="7655"/>
    <s v="Timothy Anderson"/>
    <s v="juliegarcia@example.net"/>
    <n v="24"/>
    <s v="Other"/>
    <x v="27"/>
    <d v="2020-08-12T00:00:00"/>
    <x v="0"/>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x v="1"/>
    <s v="Bar situation work anyone."/>
    <x v="1"/>
    <s v="Chat"/>
    <d v="2023-06-01T22:45:24"/>
    <d v="2023-06-01T09:32:24"/>
    <x v="4"/>
    <x v="8"/>
    <x v="5"/>
    <x v="1"/>
    <x v="1"/>
    <x v="1"/>
    <n v="0.25624999999999998"/>
  </r>
  <r>
    <n v="7656"/>
    <s v="Mary James"/>
    <s v="fwallace@example.net"/>
    <n v="57"/>
    <s v="Female"/>
    <x v="20"/>
    <d v="2020-12-16T00:00:00"/>
    <x v="4"/>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x v="0"/>
    <m/>
    <x v="0"/>
    <s v="Social media"/>
    <d v="2023-06-01T09:47:26"/>
    <m/>
    <x v="0"/>
    <x v="2"/>
    <x v="10"/>
    <x v="0"/>
    <x v="0"/>
    <x v="0"/>
    <n v="0.59375"/>
  </r>
  <r>
    <n v="7657"/>
    <s v="Jamie Cox"/>
    <s v="torreskent@example.org"/>
    <n v="65"/>
    <s v="Female"/>
    <x v="2"/>
    <d v="2020-08-31T00:00:00"/>
    <x v="4"/>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x v="2"/>
    <m/>
    <x v="3"/>
    <s v="Chat"/>
    <m/>
    <m/>
    <x v="0"/>
    <x v="5"/>
    <x v="5"/>
    <x v="1"/>
    <x v="0"/>
    <x v="1"/>
    <n v="0.21875"/>
  </r>
  <r>
    <n v="7658"/>
    <s v="Lisa Hayes"/>
    <s v="hardinbonnie@example.org"/>
    <n v="35"/>
    <s v="Female"/>
    <x v="9"/>
    <d v="2021-10-22T00:00:00"/>
    <x v="0"/>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x v="2"/>
    <m/>
    <x v="0"/>
    <s v="Social media"/>
    <m/>
    <m/>
    <x v="0"/>
    <x v="2"/>
    <x v="7"/>
    <x v="0"/>
    <x v="0"/>
    <x v="1"/>
    <n v="0.7"/>
  </r>
  <r>
    <n v="7659"/>
    <s v="Denise Adams"/>
    <s v="calvinfernandez@example.org"/>
    <n v="59"/>
    <s v="Other"/>
    <x v="27"/>
    <d v="2020-04-17T00:00:00"/>
    <x v="2"/>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x v="2"/>
    <m/>
    <x v="0"/>
    <s v="Email"/>
    <m/>
    <m/>
    <x v="0"/>
    <x v="0"/>
    <x v="11"/>
    <x v="0"/>
    <x v="0"/>
    <x v="1"/>
    <n v="0.875"/>
  </r>
  <r>
    <n v="7660"/>
    <s v="Jeffery Jones"/>
    <s v="hchambers@example.org"/>
    <n v="63"/>
    <s v="Other"/>
    <x v="14"/>
    <d v="2021-12-30T00:00:00"/>
    <x v="0"/>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x v="2"/>
    <m/>
    <x v="3"/>
    <s v="Social media"/>
    <m/>
    <m/>
    <x v="0"/>
    <x v="0"/>
    <x v="10"/>
    <x v="1"/>
    <x v="0"/>
    <x v="1"/>
    <n v="0.78125"/>
  </r>
  <r>
    <n v="7661"/>
    <s v="Valerie Diaz"/>
    <s v="robert71@example.org"/>
    <n v="54"/>
    <s v="Other"/>
    <x v="30"/>
    <d v="2020-12-28T00:00:00"/>
    <x v="4"/>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x v="1"/>
    <s v="General of understand miss."/>
    <x v="1"/>
    <s v="Social media"/>
    <d v="2023-06-01T03:08:32"/>
    <d v="2023-06-01T06:16:32"/>
    <x v="4"/>
    <x v="8"/>
    <x v="10"/>
    <x v="1"/>
    <x v="1"/>
    <x v="1"/>
    <n v="0.21249999999999999"/>
  </r>
  <r>
    <n v="7662"/>
    <s v="Robert Black"/>
    <s v="lisa93@example.com"/>
    <n v="22"/>
    <s v="Male"/>
    <x v="15"/>
    <d v="2021-07-16T00:00:00"/>
    <x v="2"/>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x v="1"/>
    <s v="Nature weight trouble yard southern gas push."/>
    <x v="3"/>
    <s v="Email"/>
    <d v="2023-06-01T11:39:34"/>
    <d v="2023-06-01T10:10:34"/>
    <x v="3"/>
    <x v="2"/>
    <x v="2"/>
    <x v="1"/>
    <x v="1"/>
    <x v="1"/>
    <n v="0.57499999999999996"/>
  </r>
  <r>
    <n v="7663"/>
    <s v="Jason Wood"/>
    <s v="hgray@example.net"/>
    <n v="43"/>
    <s v="Male"/>
    <x v="26"/>
    <d v="2020-11-22T00:00:00"/>
    <x v="0"/>
    <s v="Network problem"/>
    <s v="I'm having an issue with the {product_purchased}. Please assist. I'm unable to find the option to perform the desired action in the {product_purchased}. Could you please guide me through the steps?"/>
    <x v="0"/>
    <m/>
    <x v="3"/>
    <s v="Social media"/>
    <d v="2023-06-01T07:25:34"/>
    <m/>
    <x v="0"/>
    <x v="1"/>
    <x v="3"/>
    <x v="1"/>
    <x v="0"/>
    <x v="0"/>
    <n v="0.65625"/>
  </r>
  <r>
    <n v="7664"/>
    <s v="Jon Burke"/>
    <s v="jessica97@example.com"/>
    <n v="18"/>
    <s v="Other"/>
    <x v="9"/>
    <d v="2020-02-14T00:00:00"/>
    <x v="0"/>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x v="2"/>
    <m/>
    <x v="0"/>
    <s v="Chat"/>
    <m/>
    <m/>
    <x v="0"/>
    <x v="0"/>
    <x v="4"/>
    <x v="0"/>
    <x v="0"/>
    <x v="1"/>
    <n v="0.9375"/>
  </r>
  <r>
    <n v="7665"/>
    <s v="Erin Chang"/>
    <s v="riverachristian@example.com"/>
    <n v="38"/>
    <s v="Female"/>
    <x v="33"/>
    <d v="2021-12-07T00:00:00"/>
    <x v="3"/>
    <s v="Delivery problem"/>
    <s v="I'm having an issue with the {product_purchased}. Please assist. # # $20/$25$/$50$ //$125/$150/$200 /var/mobile/app/products/app-featured/f I'm unable to find the option to perform the desired action in the {product_purchased}. Could you please guide me through the steps?"/>
    <x v="2"/>
    <m/>
    <x v="0"/>
    <s v="Email"/>
    <m/>
    <m/>
    <x v="0"/>
    <x v="6"/>
    <x v="10"/>
    <x v="0"/>
    <x v="0"/>
    <x v="1"/>
    <n v="0.46875"/>
  </r>
  <r>
    <n v="7666"/>
    <s v="Danielle Martin"/>
    <s v="buchananpenny@example.com"/>
    <n v="35"/>
    <s v="Female"/>
    <x v="4"/>
    <d v="2020-09-20T00:00:00"/>
    <x v="0"/>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x v="1"/>
    <s v="Make name cut than wrong."/>
    <x v="3"/>
    <s v="Chat"/>
    <d v="2023-06-01T13:03:39"/>
    <d v="2023-06-01T03:39:39"/>
    <x v="4"/>
    <x v="7"/>
    <x v="9"/>
    <x v="1"/>
    <x v="1"/>
    <x v="1"/>
    <n v="0.3"/>
  </r>
  <r>
    <n v="7667"/>
    <s v="Abigail Vaughn"/>
    <s v="flowersalicia@example.net"/>
    <n v="29"/>
    <s v="Female"/>
    <x v="23"/>
    <d v="2021-02-04T00:00:00"/>
    <x v="2"/>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x v="0"/>
    <m/>
    <x v="2"/>
    <s v="Social media"/>
    <d v="2023-06-01T22:52:41"/>
    <m/>
    <x v="0"/>
    <x v="9"/>
    <x v="4"/>
    <x v="1"/>
    <x v="0"/>
    <x v="0"/>
    <n v="0.24374999999999999"/>
  </r>
  <r>
    <n v="7668"/>
    <s v="Margaret Arnold"/>
    <s v="yfloyd@example.org"/>
    <n v="52"/>
    <s v="Female"/>
    <x v="37"/>
    <d v="2021-06-03T00:00:00"/>
    <x v="4"/>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x v="0"/>
    <m/>
    <x v="0"/>
    <s v="Email"/>
    <d v="2023-06-01T10:27:43"/>
    <m/>
    <x v="0"/>
    <x v="0"/>
    <x v="8"/>
    <x v="0"/>
    <x v="0"/>
    <x v="0"/>
    <n v="0.84375"/>
  </r>
  <r>
    <n v="7669"/>
    <s v="Ashlee Park"/>
    <s v="katherinepitts@example.net"/>
    <n v="60"/>
    <s v="Other"/>
    <x v="6"/>
    <d v="2020-06-09T00:00:00"/>
    <x v="3"/>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x v="2"/>
    <m/>
    <x v="2"/>
    <s v="Email"/>
    <m/>
    <m/>
    <x v="0"/>
    <x v="1"/>
    <x v="8"/>
    <x v="0"/>
    <x v="0"/>
    <x v="1"/>
    <n v="0.64375000000000004"/>
  </r>
  <r>
    <n v="7670"/>
    <s v="Cheryl Collins"/>
    <s v="tammyjohnson@example.net"/>
    <n v="53"/>
    <s v="Male"/>
    <x v="12"/>
    <d v="2021-04-02T00:00:00"/>
    <x v="2"/>
    <s v="Peripheral compatibility"/>
    <s v="I'm having an issue with the {product_purchased}. Please assist. I've followed online tutorials and community forums to troubleshoot the issue, but no luck so far."/>
    <x v="2"/>
    <m/>
    <x v="0"/>
    <s v="Email"/>
    <m/>
    <m/>
    <x v="0"/>
    <x v="2"/>
    <x v="11"/>
    <x v="0"/>
    <x v="0"/>
    <x v="1"/>
    <n v="0.65"/>
  </r>
  <r>
    <n v="7671"/>
    <s v="Peggy Miller"/>
    <s v="phillipsmichael@example.com"/>
    <n v="49"/>
    <s v="Male"/>
    <x v="31"/>
    <d v="2021-12-18T00:00:00"/>
    <x v="3"/>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x v="0"/>
    <m/>
    <x v="1"/>
    <s v="Social media"/>
    <d v="2023-06-01T15:24:46"/>
    <m/>
    <x v="0"/>
    <x v="1"/>
    <x v="10"/>
    <x v="1"/>
    <x v="0"/>
    <x v="0"/>
    <n v="0.66249999999999998"/>
  </r>
  <r>
    <n v="7672"/>
    <s v="Veronica Morgan"/>
    <s v="quinnkeith@example.com"/>
    <n v="60"/>
    <s v="Male"/>
    <x v="41"/>
    <d v="2021-12-14T00:00:00"/>
    <x v="3"/>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x v="0"/>
    <m/>
    <x v="0"/>
    <s v="Email"/>
    <d v="2023-06-01T02:00:47"/>
    <m/>
    <x v="0"/>
    <x v="6"/>
    <x v="10"/>
    <x v="0"/>
    <x v="0"/>
    <x v="0"/>
    <n v="0.46875"/>
  </r>
  <r>
    <n v="7673"/>
    <s v="Michael Carlson"/>
    <s v="qhinton@example.org"/>
    <n v="36"/>
    <s v="Male"/>
    <x v="5"/>
    <d v="2020-11-01T00:00:00"/>
    <x v="0"/>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x v="2"/>
    <m/>
    <x v="3"/>
    <s v="Social media"/>
    <m/>
    <m/>
    <x v="0"/>
    <x v="7"/>
    <x v="3"/>
    <x v="1"/>
    <x v="0"/>
    <x v="1"/>
    <n v="0.23125000000000001"/>
  </r>
  <r>
    <n v="7674"/>
    <s v="Janet Myers"/>
    <s v="owenswilliam@example.com"/>
    <n v="56"/>
    <s v="Female"/>
    <x v="0"/>
    <d v="2021-08-17T00:00:00"/>
    <x v="4"/>
    <s v="Refund request"/>
    <s v="I'm having an issue with the {product_purchased}. Please assist. &quot;_x000a__x000a_[ { product_purchased, name = &quot; XBOOST_BLUEGRIN_1 &quot; } ]]_x000a__x000a_# I've already contacted customer support multiple times, but the issue remains unresolved."/>
    <x v="2"/>
    <m/>
    <x v="0"/>
    <s v="Phone"/>
    <m/>
    <m/>
    <x v="0"/>
    <x v="0"/>
    <x v="5"/>
    <x v="0"/>
    <x v="0"/>
    <x v="1"/>
    <n v="0.89375000000000004"/>
  </r>
  <r>
    <n v="7675"/>
    <s v="Samuel Hines"/>
    <s v="colemanmichael@example.org"/>
    <n v="25"/>
    <s v="Female"/>
    <x v="25"/>
    <d v="2020-10-25T00:00:00"/>
    <x v="1"/>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x v="0"/>
    <m/>
    <x v="1"/>
    <s v="Email"/>
    <d v="2023-06-01T23:12:51"/>
    <m/>
    <x v="0"/>
    <x v="6"/>
    <x v="7"/>
    <x v="1"/>
    <x v="0"/>
    <x v="0"/>
    <n v="0.48749999999999999"/>
  </r>
  <r>
    <n v="7676"/>
    <s v="Katelyn Johnson"/>
    <s v="qmeyer@example.org"/>
    <n v="23"/>
    <s v="Other"/>
    <x v="29"/>
    <d v="2020-03-25T00:00:00"/>
    <x v="0"/>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x v="1"/>
    <s v="Mention machine ever kid."/>
    <x v="2"/>
    <s v="Phone"/>
    <d v="2023-06-01T11:34:52"/>
    <d v="2023-06-01T21:15:52"/>
    <x v="3"/>
    <x v="10"/>
    <x v="0"/>
    <x v="1"/>
    <x v="1"/>
    <x v="1"/>
    <n v="0.16250000000000001"/>
  </r>
  <r>
    <n v="7677"/>
    <s v="David Dunlap"/>
    <s v="michael32@example.com"/>
    <n v="50"/>
    <s v="Female"/>
    <x v="24"/>
    <d v="2020-04-01T00:00:00"/>
    <x v="3"/>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x v="1"/>
    <s v="Lose follow American year speak."/>
    <x v="1"/>
    <s v="Social media"/>
    <d v="2023-06-01T04:49:54"/>
    <d v="2023-06-01T16:55:54"/>
    <x v="3"/>
    <x v="8"/>
    <x v="11"/>
    <x v="1"/>
    <x v="1"/>
    <x v="1"/>
    <n v="0.28125"/>
  </r>
  <r>
    <n v="7678"/>
    <s v="Pamela Arnold"/>
    <s v="emay@example.org"/>
    <n v="56"/>
    <s v="Other"/>
    <x v="20"/>
    <d v="2021-09-12T00:00:00"/>
    <x v="4"/>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x v="1"/>
    <s v="Fact article another than stage case time."/>
    <x v="0"/>
    <s v="Phone"/>
    <d v="2023-06-01T12:27:56"/>
    <d v="2023-06-01T15:01:56"/>
    <x v="2"/>
    <x v="8"/>
    <x v="9"/>
    <x v="1"/>
    <x v="1"/>
    <x v="1"/>
    <n v="0.21249999999999999"/>
  </r>
  <r>
    <n v="7679"/>
    <s v="Steven Johnson"/>
    <s v="dannyyoung@example.org"/>
    <n v="60"/>
    <s v="Female"/>
    <x v="24"/>
    <d v="2020-08-27T00:00:00"/>
    <x v="4"/>
    <s v="Network problem"/>
    <s v="I'm having an issue with the {product_purchased}. Please assist._x000a__x000a_The link was last modified: Jul 01, 2017 12:28:57 PM by hodysg. I'm not sure if this issue is specific to my device or if others have reported similar problems."/>
    <x v="1"/>
    <s v="At region who challenge energy main ten."/>
    <x v="0"/>
    <s v="Social media"/>
    <d v="2023-06-01T07:37:57"/>
    <d v="2023-06-01T06:20:57"/>
    <x v="1"/>
    <x v="0"/>
    <x v="5"/>
    <x v="1"/>
    <x v="1"/>
    <x v="1"/>
    <n v="0.89375000000000004"/>
  </r>
  <r>
    <n v="7680"/>
    <s v="Holly Thompson"/>
    <s v="thomasjohnson@example.com"/>
    <n v="54"/>
    <s v="Other"/>
    <x v="30"/>
    <d v="2020-04-29T00:00:00"/>
    <x v="4"/>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x v="2"/>
    <m/>
    <x v="0"/>
    <s v="Email"/>
    <m/>
    <m/>
    <x v="0"/>
    <x v="6"/>
    <x v="11"/>
    <x v="0"/>
    <x v="0"/>
    <x v="1"/>
    <n v="0.53125"/>
  </r>
  <r>
    <n v="7681"/>
    <s v="Jared Williams"/>
    <s v="jasmine51@example.org"/>
    <n v="55"/>
    <s v="Other"/>
    <x v="12"/>
    <d v="2020-01-20T00:00:00"/>
    <x v="2"/>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x v="2"/>
    <m/>
    <x v="0"/>
    <s v="Email"/>
    <m/>
    <m/>
    <x v="0"/>
    <x v="1"/>
    <x v="6"/>
    <x v="0"/>
    <x v="0"/>
    <x v="1"/>
    <n v="0.79374999999999996"/>
  </r>
  <r>
    <n v="7682"/>
    <s v="Courtney Armstrong"/>
    <s v="matthew75@example.com"/>
    <n v="34"/>
    <s v="Female"/>
    <x v="35"/>
    <d v="2020-01-14T00:00:00"/>
    <x v="1"/>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x v="0"/>
    <m/>
    <x v="1"/>
    <s v="Phone"/>
    <d v="2023-06-01T02:26:02"/>
    <m/>
    <x v="0"/>
    <x v="4"/>
    <x v="6"/>
    <x v="1"/>
    <x v="0"/>
    <x v="0"/>
    <n v="0.51875000000000004"/>
  </r>
  <r>
    <n v="7683"/>
    <s v="Julie Brown"/>
    <s v="chavezjoseph@example.com"/>
    <n v="39"/>
    <s v="Other"/>
    <x v="31"/>
    <d v="2021-03-27T00:00:00"/>
    <x v="4"/>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x v="1"/>
    <s v="Here arm hotel specific adult not."/>
    <x v="1"/>
    <s v="Chat"/>
    <d v="2023-06-01T13:09:03"/>
    <d v="2023-06-01T05:12:03"/>
    <x v="3"/>
    <x v="3"/>
    <x v="0"/>
    <x v="1"/>
    <x v="1"/>
    <x v="1"/>
    <n v="0.2"/>
  </r>
  <r>
    <n v="7684"/>
    <s v="Karina Diaz"/>
    <s v="pcallahan@example.com"/>
    <n v="66"/>
    <s v="Female"/>
    <x v="6"/>
    <d v="2020-07-26T00:00:00"/>
    <x v="0"/>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x v="0"/>
    <m/>
    <x v="2"/>
    <s v="Phone"/>
    <d v="2023-06-01T13:10:04"/>
    <m/>
    <x v="0"/>
    <x v="0"/>
    <x v="2"/>
    <x v="1"/>
    <x v="0"/>
    <x v="0"/>
    <n v="1.0687500000000001"/>
  </r>
  <r>
    <n v="7685"/>
    <s v="Lisa Tucker"/>
    <s v="wilsonmelissa@example.org"/>
    <n v="20"/>
    <s v="Female"/>
    <x v="24"/>
    <d v="2021-01-07T00:00:00"/>
    <x v="1"/>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x v="0"/>
    <m/>
    <x v="2"/>
    <s v="Phone"/>
    <d v="2023-06-01T19:49:05"/>
    <m/>
    <x v="0"/>
    <x v="2"/>
    <x v="6"/>
    <x v="1"/>
    <x v="0"/>
    <x v="0"/>
    <n v="0.73124999999999996"/>
  </r>
  <r>
    <n v="7686"/>
    <s v="Mark Holder"/>
    <s v="warnerjustin@example.net"/>
    <n v="45"/>
    <s v="Other"/>
    <x v="33"/>
    <d v="2020-05-27T00:00:00"/>
    <x v="1"/>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x v="1"/>
    <s v="Discussion economic school lay."/>
    <x v="2"/>
    <s v="Social media"/>
    <d v="2023-06-02T00:29:07"/>
    <d v="2023-06-01T12:37:07"/>
    <x v="1"/>
    <x v="2"/>
    <x v="1"/>
    <x v="1"/>
    <x v="1"/>
    <x v="1"/>
    <n v="0.72499999999999998"/>
  </r>
  <r>
    <n v="7687"/>
    <s v="Mr. Douglas Lynch"/>
    <s v="angelarodriguez@example.org"/>
    <n v="29"/>
    <s v="Female"/>
    <x v="13"/>
    <d v="2021-11-12T00:00:00"/>
    <x v="2"/>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x v="1"/>
    <s v="Two back pass first."/>
    <x v="3"/>
    <s v="Social media"/>
    <d v="2023-06-01T06:58:09"/>
    <d v="2023-06-01T02:07:09"/>
    <x v="4"/>
    <x v="0"/>
    <x v="3"/>
    <x v="1"/>
    <x v="1"/>
    <x v="1"/>
    <n v="0.9375"/>
  </r>
  <r>
    <n v="7688"/>
    <s v="Gregory George"/>
    <s v="robertdavid@example.org"/>
    <n v="20"/>
    <s v="Female"/>
    <x v="21"/>
    <d v="2021-09-10T00:00:00"/>
    <x v="4"/>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x v="2"/>
    <m/>
    <x v="0"/>
    <s v="Chat"/>
    <m/>
    <m/>
    <x v="0"/>
    <x v="5"/>
    <x v="9"/>
    <x v="0"/>
    <x v="0"/>
    <x v="1"/>
    <n v="0.19375000000000001"/>
  </r>
  <r>
    <n v="7689"/>
    <s v="William Butler"/>
    <s v="lschmidt@example.com"/>
    <n v="46"/>
    <s v="Other"/>
    <x v="14"/>
    <d v="2020-02-12T00:00:00"/>
    <x v="1"/>
    <s v="Product compatibility"/>
    <s v="I'm having an issue with the {product_purchased}. Please assist._x000a__x000a_â€¢ I have one for sale, I bought it just to get a new one. I want to try on it but no one was willing to take it I've tried clearing the cache and data for the {product_purchased} app, but the issue persists."/>
    <x v="0"/>
    <m/>
    <x v="0"/>
    <s v="Email"/>
    <d v="2023-06-01T09:34:12"/>
    <m/>
    <x v="0"/>
    <x v="2"/>
    <x v="4"/>
    <x v="0"/>
    <x v="0"/>
    <x v="0"/>
    <n v="0.6875"/>
  </r>
  <r>
    <n v="7690"/>
    <s v="Deborah Williams"/>
    <s v="bfreeman@example.net"/>
    <n v="34"/>
    <s v="Female"/>
    <x v="11"/>
    <d v="2020-12-26T00:00:00"/>
    <x v="0"/>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x v="0"/>
    <m/>
    <x v="2"/>
    <s v="Phone"/>
    <d v="2023-06-01T15:30:13"/>
    <m/>
    <x v="0"/>
    <x v="6"/>
    <x v="10"/>
    <x v="1"/>
    <x v="0"/>
    <x v="0"/>
    <n v="0.46875"/>
  </r>
  <r>
    <n v="7691"/>
    <s v="Rebecca Mendez"/>
    <s v="cindyjohnson@example.net"/>
    <n v="44"/>
    <s v="Female"/>
    <x v="8"/>
    <d v="2020-12-06T00:00:00"/>
    <x v="2"/>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x v="0"/>
    <m/>
    <x v="3"/>
    <s v="Social media"/>
    <d v="2023-06-01T13:06:15"/>
    <m/>
    <x v="0"/>
    <x v="9"/>
    <x v="10"/>
    <x v="1"/>
    <x v="0"/>
    <x v="0"/>
    <n v="0.25624999999999998"/>
  </r>
  <r>
    <n v="7692"/>
    <s v="Brandon Brown"/>
    <s v="hperez@example.net"/>
    <n v="30"/>
    <s v="Female"/>
    <x v="5"/>
    <d v="2021-03-24T00:00:00"/>
    <x v="1"/>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x v="0"/>
    <m/>
    <x v="3"/>
    <s v="Phone"/>
    <d v="2023-06-01T06:11:16"/>
    <m/>
    <x v="0"/>
    <x v="2"/>
    <x v="0"/>
    <x v="1"/>
    <x v="0"/>
    <x v="0"/>
    <n v="0.64375000000000004"/>
  </r>
  <r>
    <n v="7693"/>
    <s v="Hannah Valentine"/>
    <s v="jrojas@example.net"/>
    <n v="51"/>
    <s v="Other"/>
    <x v="21"/>
    <d v="2021-06-03T00:00:00"/>
    <x v="4"/>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x v="1"/>
    <s v="Rest hair myself his."/>
    <x v="0"/>
    <s v="Social media"/>
    <d v="2023-06-01T01:55:18"/>
    <d v="2023-06-01T10:48:18"/>
    <x v="2"/>
    <x v="5"/>
    <x v="8"/>
    <x v="1"/>
    <x v="1"/>
    <x v="1"/>
    <n v="0.27500000000000002"/>
  </r>
  <r>
    <n v="7694"/>
    <s v="Joan Walls"/>
    <s v="frodriguez@example.org"/>
    <n v="19"/>
    <s v="Male"/>
    <x v="23"/>
    <d v="2021-02-14T00:00:00"/>
    <x v="4"/>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x v="2"/>
    <m/>
    <x v="1"/>
    <s v="Chat"/>
    <m/>
    <m/>
    <x v="0"/>
    <x v="5"/>
    <x v="4"/>
    <x v="1"/>
    <x v="0"/>
    <x v="1"/>
    <n v="0.1875"/>
  </r>
  <r>
    <n v="7695"/>
    <s v="Jessica Lewis"/>
    <s v="crawfordjamie@example.com"/>
    <n v="27"/>
    <s v="Female"/>
    <x v="25"/>
    <d v="2020-11-16T00:00:00"/>
    <x v="2"/>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x v="2"/>
    <m/>
    <x v="3"/>
    <s v="Social media"/>
    <m/>
    <m/>
    <x v="0"/>
    <x v="1"/>
    <x v="3"/>
    <x v="1"/>
    <x v="0"/>
    <x v="1"/>
    <n v="0.65625"/>
  </r>
  <r>
    <n v="7696"/>
    <s v="John Jones"/>
    <s v="lauragates@example.com"/>
    <n v="46"/>
    <s v="Female"/>
    <x v="37"/>
    <d v="2021-05-10T00:00:00"/>
    <x v="0"/>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x v="0"/>
    <m/>
    <x v="3"/>
    <s v="Phone"/>
    <d v="2023-06-01T03:45:21"/>
    <m/>
    <x v="0"/>
    <x v="2"/>
    <x v="1"/>
    <x v="1"/>
    <x v="0"/>
    <x v="0"/>
    <n v="0.72499999999999998"/>
  </r>
  <r>
    <n v="7697"/>
    <s v="Stephen Lee"/>
    <s v="joneskelly@example.com"/>
    <n v="34"/>
    <s v="Other"/>
    <x v="2"/>
    <d v="2021-01-19T00:00:00"/>
    <x v="2"/>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x v="1"/>
    <s v="Anyone avoid first by cell."/>
    <x v="1"/>
    <s v="Email"/>
    <d v="2023-06-01T11:01:22"/>
    <d v="2023-06-01T16:07:22"/>
    <x v="4"/>
    <x v="4"/>
    <x v="6"/>
    <x v="1"/>
    <x v="1"/>
    <x v="1"/>
    <n v="0.51875000000000004"/>
  </r>
  <r>
    <n v="7698"/>
    <s v="Kyle Mcdaniel"/>
    <s v="smithjoseph@example.net"/>
    <n v="19"/>
    <s v="Male"/>
    <x v="1"/>
    <d v="2021-10-22T00:00:00"/>
    <x v="3"/>
    <s v="Product compatibility"/>
    <s v="I'm having an issue with the {product_purchased}. Please assist._x000a__x000a_[20:39:25]SAY: Ghost/Reondin : I am so sorry [20:39:31]SAY: Guzon Gan I'm not sure if this issue is specific to my device or if others have reported similar problems."/>
    <x v="2"/>
    <m/>
    <x v="0"/>
    <s v="Phone"/>
    <m/>
    <m/>
    <x v="0"/>
    <x v="6"/>
    <x v="7"/>
    <x v="0"/>
    <x v="0"/>
    <x v="1"/>
    <n v="0.48749999999999999"/>
  </r>
  <r>
    <n v="7699"/>
    <s v="Jennifer Reed"/>
    <s v="bellmatthew@example.org"/>
    <n v="35"/>
    <s v="Other"/>
    <x v="4"/>
    <d v="2021-08-10T00:00:00"/>
    <x v="0"/>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x v="2"/>
    <m/>
    <x v="1"/>
    <s v="Social media"/>
    <m/>
    <m/>
    <x v="0"/>
    <x v="9"/>
    <x v="5"/>
    <x v="1"/>
    <x v="0"/>
    <x v="1"/>
    <n v="0.1875"/>
  </r>
  <r>
    <n v="7700"/>
    <s v="Amanda Ward"/>
    <s v="owengregg@example.net"/>
    <n v="59"/>
    <s v="Female"/>
    <x v="24"/>
    <d v="2021-11-06T00:00:00"/>
    <x v="2"/>
    <s v="Account access"/>
    <s v="The {product_purchased} is unable to establish a stable internet connection. It keeps disconnecting intermittently. How can I troubleshoot this network problem?_x000a__x000a_â€¢ Get your domain address._x000a__x000a_â€¢ Get your ip address at I rely heavily on my {product_purchased} for my daily tasks, and this issue is hindering my productivity."/>
    <x v="1"/>
    <s v="Than material campaign ask."/>
    <x v="2"/>
    <s v="Chat"/>
    <d v="2023-06-01T07:13:27"/>
    <d v="2023-06-01T23:15:27"/>
    <x v="2"/>
    <x v="0"/>
    <x v="3"/>
    <x v="1"/>
    <x v="1"/>
    <x v="1"/>
    <n v="0.9375"/>
  </r>
  <r>
    <n v="7701"/>
    <s v="Stephanie Carroll"/>
    <s v="trevorsantana@example.com"/>
    <n v="65"/>
    <s v="Female"/>
    <x v="31"/>
    <d v="2021-03-28T00:00:00"/>
    <x v="2"/>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x v="1"/>
    <s v="Both tax big right begin."/>
    <x v="2"/>
    <s v="Phone"/>
    <d v="2023-06-01T19:52:28"/>
    <d v="2023-06-01T17:42:28"/>
    <x v="3"/>
    <x v="1"/>
    <x v="0"/>
    <x v="1"/>
    <x v="1"/>
    <x v="1"/>
    <n v="0.63124999999999998"/>
  </r>
  <r>
    <n v="7702"/>
    <s v="Julie Andrews"/>
    <s v="andrewgaines@example.org"/>
    <n v="47"/>
    <s v="Other"/>
    <x v="40"/>
    <d v="2020-05-18T00:00:00"/>
    <x v="3"/>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x v="2"/>
    <m/>
    <x v="0"/>
    <s v="Phone"/>
    <m/>
    <m/>
    <x v="0"/>
    <x v="0"/>
    <x v="1"/>
    <x v="0"/>
    <x v="0"/>
    <x v="1"/>
    <n v="0.80625000000000002"/>
  </r>
  <r>
    <n v="7703"/>
    <s v="Martin Floyd"/>
    <s v="bruce99@example.net"/>
    <n v="57"/>
    <s v="Female"/>
    <x v="1"/>
    <d v="2020-10-08T00:00:00"/>
    <x v="1"/>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x v="1"/>
    <s v="Actually build ask relationship raise."/>
    <x v="3"/>
    <s v="Social media"/>
    <d v="2023-06-01T15:31:31"/>
    <d v="2023-06-01T04:29:31"/>
    <x v="1"/>
    <x v="1"/>
    <x v="7"/>
    <x v="1"/>
    <x v="1"/>
    <x v="1"/>
    <n v="0.79374999999999996"/>
  </r>
  <r>
    <n v="7704"/>
    <s v="Michelle Garcia"/>
    <s v="abates@example.org"/>
    <n v="54"/>
    <s v="Other"/>
    <x v="23"/>
    <d v="2021-12-26T00:00:00"/>
    <x v="0"/>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x v="2"/>
    <m/>
    <x v="1"/>
    <s v="Phone"/>
    <m/>
    <m/>
    <x v="0"/>
    <x v="7"/>
    <x v="10"/>
    <x v="1"/>
    <x v="0"/>
    <x v="1"/>
    <n v="0.23125000000000001"/>
  </r>
  <r>
    <n v="7705"/>
    <s v="Shannon Sanchez"/>
    <s v="zrobinson@example.com"/>
    <n v="46"/>
    <s v="Male"/>
    <x v="18"/>
    <d v="2020-04-03T00:00:00"/>
    <x v="2"/>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x v="0"/>
    <m/>
    <x v="1"/>
    <s v="Social media"/>
    <d v="2023-06-01T09:55:34"/>
    <m/>
    <x v="0"/>
    <x v="10"/>
    <x v="11"/>
    <x v="1"/>
    <x v="0"/>
    <x v="0"/>
    <n v="0.20624999999999999"/>
  </r>
  <r>
    <n v="7706"/>
    <s v="Martin Davis"/>
    <s v="amberthomas@example.net"/>
    <n v="52"/>
    <s v="Male"/>
    <x v="4"/>
    <d v="2020-01-15T00:00:00"/>
    <x v="0"/>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x v="0"/>
    <m/>
    <x v="1"/>
    <s v="Social media"/>
    <d v="2023-06-01T23:30:34"/>
    <m/>
    <x v="0"/>
    <x v="1"/>
    <x v="6"/>
    <x v="1"/>
    <x v="0"/>
    <x v="0"/>
    <n v="0.79374999999999996"/>
  </r>
  <r>
    <n v="7707"/>
    <s v="Sandra Todd"/>
    <s v="ericingram@example.org"/>
    <n v="44"/>
    <s v="Other"/>
    <x v="33"/>
    <d v="2021-07-29T00:00:00"/>
    <x v="2"/>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x v="0"/>
    <m/>
    <x v="3"/>
    <s v="Phone"/>
    <d v="2023-06-01T01:55:35"/>
    <m/>
    <x v="0"/>
    <x v="7"/>
    <x v="2"/>
    <x v="1"/>
    <x v="0"/>
    <x v="0"/>
    <n v="0.26250000000000001"/>
  </r>
  <r>
    <n v="7708"/>
    <s v="Virginia Crosby"/>
    <s v="parkerjessica@example.com"/>
    <n v="19"/>
    <s v="Female"/>
    <x v="31"/>
    <d v="2021-04-08T00:00:00"/>
    <x v="2"/>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x v="0"/>
    <m/>
    <x v="1"/>
    <s v="Email"/>
    <d v="2023-06-01T06:34:37"/>
    <m/>
    <x v="0"/>
    <x v="0"/>
    <x v="11"/>
    <x v="1"/>
    <x v="0"/>
    <x v="0"/>
    <n v="0.875"/>
  </r>
  <r>
    <n v="7709"/>
    <s v="Terry Cross"/>
    <s v="rmcdonald@example.net"/>
    <n v="44"/>
    <s v="Male"/>
    <x v="39"/>
    <d v="2020-05-09T00:00:00"/>
    <x v="0"/>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x v="2"/>
    <m/>
    <x v="2"/>
    <s v="Chat"/>
    <m/>
    <m/>
    <x v="0"/>
    <x v="5"/>
    <x v="1"/>
    <x v="0"/>
    <x v="0"/>
    <x v="1"/>
    <n v="0.26874999999999999"/>
  </r>
  <r>
    <n v="7710"/>
    <s v="Jordan Collins"/>
    <s v="browningjohn@example.com"/>
    <n v="59"/>
    <s v="Other"/>
    <x v="29"/>
    <d v="2020-08-02T00:00:00"/>
    <x v="1"/>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x v="2"/>
    <m/>
    <x v="0"/>
    <s v="Email"/>
    <m/>
    <m/>
    <x v="0"/>
    <x v="2"/>
    <x v="5"/>
    <x v="0"/>
    <x v="0"/>
    <x v="1"/>
    <n v="0.64375000000000004"/>
  </r>
  <r>
    <n v="7711"/>
    <s v="Kevin Johnson"/>
    <s v="kelsey43@example.com"/>
    <n v="38"/>
    <s v="Male"/>
    <x v="39"/>
    <d v="2021-03-29T00:00:00"/>
    <x v="4"/>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x v="1"/>
    <s v="Individual standard our church."/>
    <x v="0"/>
    <s v="Email"/>
    <d v="2023-06-01T19:57:41"/>
    <d v="2023-06-01T14:49:41"/>
    <x v="4"/>
    <x v="3"/>
    <x v="0"/>
    <x v="1"/>
    <x v="1"/>
    <x v="1"/>
    <n v="0.2"/>
  </r>
  <r>
    <n v="7712"/>
    <s v="Isaac Gallagher"/>
    <s v="robbinsmelissa@example.com"/>
    <n v="46"/>
    <s v="Female"/>
    <x v="36"/>
    <d v="2021-05-02T00:00:00"/>
    <x v="3"/>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x v="2"/>
    <m/>
    <x v="1"/>
    <s v="Chat"/>
    <m/>
    <m/>
    <x v="0"/>
    <x v="1"/>
    <x v="1"/>
    <x v="1"/>
    <x v="0"/>
    <x v="1"/>
    <n v="0.71875"/>
  </r>
  <r>
    <n v="7713"/>
    <s v="William Campbell"/>
    <s v="toddbrandon@example.net"/>
    <n v="25"/>
    <s v="Other"/>
    <x v="8"/>
    <d v="2020-01-18T00:00:00"/>
    <x v="3"/>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x v="2"/>
    <m/>
    <x v="3"/>
    <s v="Social media"/>
    <m/>
    <m/>
    <x v="0"/>
    <x v="0"/>
    <x v="6"/>
    <x v="1"/>
    <x v="0"/>
    <x v="1"/>
    <n v="0.8"/>
  </r>
  <r>
    <n v="7714"/>
    <s v="Leslie Farrell"/>
    <s v="pramsey@example.org"/>
    <n v="54"/>
    <s v="Other"/>
    <x v="35"/>
    <d v="2021-04-08T00:00:00"/>
    <x v="1"/>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x v="2"/>
    <m/>
    <x v="1"/>
    <s v="Social media"/>
    <m/>
    <m/>
    <x v="0"/>
    <x v="2"/>
    <x v="11"/>
    <x v="1"/>
    <x v="0"/>
    <x v="1"/>
    <n v="0.65"/>
  </r>
  <r>
    <n v="7715"/>
    <s v="Mark Cox"/>
    <s v="marklambert@example.org"/>
    <n v="54"/>
    <s v="Male"/>
    <x v="35"/>
    <d v="2020-06-07T00:00:00"/>
    <x v="0"/>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x v="2"/>
    <m/>
    <x v="1"/>
    <s v="Social media"/>
    <m/>
    <m/>
    <x v="0"/>
    <x v="5"/>
    <x v="8"/>
    <x v="1"/>
    <x v="0"/>
    <x v="1"/>
    <n v="0.27500000000000002"/>
  </r>
  <r>
    <n v="7716"/>
    <s v="Deborah Deleon"/>
    <s v="rrussell@example.org"/>
    <n v="35"/>
    <s v="Female"/>
    <x v="18"/>
    <d v="2021-05-15T00:00:00"/>
    <x v="4"/>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x v="0"/>
    <m/>
    <x v="0"/>
    <s v="Phone"/>
    <d v="2023-06-01T05:54:50"/>
    <m/>
    <x v="0"/>
    <x v="2"/>
    <x v="1"/>
    <x v="0"/>
    <x v="0"/>
    <x v="0"/>
    <n v="0.72499999999999998"/>
  </r>
  <r>
    <n v="7717"/>
    <s v="Courtney Larson"/>
    <s v="gwalker@example.com"/>
    <n v="52"/>
    <s v="Female"/>
    <x v="25"/>
    <d v="2020-03-30T00:00:00"/>
    <x v="3"/>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x v="2"/>
    <m/>
    <x v="3"/>
    <s v="Email"/>
    <m/>
    <m/>
    <x v="0"/>
    <x v="2"/>
    <x v="0"/>
    <x v="1"/>
    <x v="0"/>
    <x v="1"/>
    <n v="0.64375000000000004"/>
  </r>
  <r>
    <n v="7718"/>
    <s v="Matthew Chambers"/>
    <s v="dellis@example.com"/>
    <n v="61"/>
    <s v="Female"/>
    <x v="31"/>
    <d v="2020-01-07T00:00:00"/>
    <x v="1"/>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x v="2"/>
    <m/>
    <x v="3"/>
    <s v="Chat"/>
    <m/>
    <m/>
    <x v="0"/>
    <x v="10"/>
    <x v="6"/>
    <x v="1"/>
    <x v="0"/>
    <x v="1"/>
    <n v="0.17499999999999999"/>
  </r>
  <r>
    <n v="7719"/>
    <s v="Scott Bowers"/>
    <s v="ivaldez@example.org"/>
    <n v="67"/>
    <s v="Other"/>
    <x v="4"/>
    <d v="2021-11-21T00:00:00"/>
    <x v="0"/>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x v="2"/>
    <m/>
    <x v="3"/>
    <s v="Chat"/>
    <m/>
    <m/>
    <x v="0"/>
    <x v="7"/>
    <x v="3"/>
    <x v="1"/>
    <x v="0"/>
    <x v="1"/>
    <n v="0.23125000000000001"/>
  </r>
  <r>
    <n v="7720"/>
    <s v="Emily Little"/>
    <s v="tanyathomas@example.net"/>
    <n v="33"/>
    <s v="Male"/>
    <x v="12"/>
    <d v="2020-09-20T00:00:00"/>
    <x v="1"/>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x v="1"/>
    <s v="Home think area measure college."/>
    <x v="3"/>
    <s v="Email"/>
    <d v="2023-06-01T04:57:56"/>
    <d v="2023-06-01T08:31:56"/>
    <x v="3"/>
    <x v="8"/>
    <x v="9"/>
    <x v="1"/>
    <x v="1"/>
    <x v="1"/>
    <n v="0.21249999999999999"/>
  </r>
  <r>
    <n v="7721"/>
    <s v="Samantha Cobb"/>
    <s v="juliecruz@example.org"/>
    <n v="40"/>
    <s v="Other"/>
    <x v="3"/>
    <d v="2020-12-06T00:00:00"/>
    <x v="0"/>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x v="0"/>
    <m/>
    <x v="3"/>
    <s v="Email"/>
    <d v="2023-06-01T05:22:57"/>
    <m/>
    <x v="0"/>
    <x v="4"/>
    <x v="10"/>
    <x v="1"/>
    <x v="0"/>
    <x v="0"/>
    <n v="0.41875000000000001"/>
  </r>
  <r>
    <n v="7722"/>
    <s v="Nicole Becker"/>
    <s v="lorigonzalez@example.net"/>
    <n v="24"/>
    <s v="Female"/>
    <x v="37"/>
    <d v="2020-04-16T00:00:00"/>
    <x v="4"/>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x v="2"/>
    <m/>
    <x v="0"/>
    <s v="Social media"/>
    <m/>
    <m/>
    <x v="0"/>
    <x v="5"/>
    <x v="11"/>
    <x v="0"/>
    <x v="0"/>
    <x v="1"/>
    <n v="0.19375000000000001"/>
  </r>
  <r>
    <n v="7723"/>
    <s v="Angela Rivers"/>
    <s v="asharp@example.net"/>
    <n v="63"/>
    <s v="Male"/>
    <x v="31"/>
    <d v="2021-11-23T00:00:00"/>
    <x v="0"/>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x v="0"/>
    <m/>
    <x v="2"/>
    <s v="Social media"/>
    <d v="2023-06-01T16:01:00"/>
    <m/>
    <x v="0"/>
    <x v="1"/>
    <x v="3"/>
    <x v="1"/>
    <x v="0"/>
    <x v="0"/>
    <n v="0.65625"/>
  </r>
  <r>
    <n v="7724"/>
    <s v="Sandra Castaneda"/>
    <s v="michaelfarrell@example.net"/>
    <n v="20"/>
    <s v="Other"/>
    <x v="17"/>
    <d v="2021-07-15T00:00:00"/>
    <x v="0"/>
    <s v="Account access"/>
    <s v="I'm having an issue with the {product_purchased}. Please assist. Thank you. â€” Donald J. Trump (@realDonaldTrump) May 24, 2017_x000a__x000a_A spokeswoman for Trump International Hotel &amp; Tower declined further comment, as did Trump International I'm concerned about the security of my {product_purchased} and would like to ensure that my data is safe."/>
    <x v="0"/>
    <m/>
    <x v="2"/>
    <s v="Email"/>
    <d v="2023-06-01T10:28:02"/>
    <m/>
    <x v="0"/>
    <x v="10"/>
    <x v="2"/>
    <x v="1"/>
    <x v="0"/>
    <x v="0"/>
    <n v="0.17499999999999999"/>
  </r>
  <r>
    <n v="7725"/>
    <s v="Christopher Alexander"/>
    <s v="katiemaldonado@example.com"/>
    <n v="63"/>
    <s v="Female"/>
    <x v="12"/>
    <d v="2020-02-24T00:00:00"/>
    <x v="3"/>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x v="1"/>
    <s v="Hotel whatever soldier present."/>
    <x v="0"/>
    <s v="Social media"/>
    <d v="2023-06-01T21:49:03"/>
    <d v="2023-06-01T18:39:03"/>
    <x v="2"/>
    <x v="2"/>
    <x v="4"/>
    <x v="1"/>
    <x v="1"/>
    <x v="1"/>
    <n v="0.6875"/>
  </r>
  <r>
    <n v="7726"/>
    <s v="Tiffany Chen"/>
    <s v="hcannon@example.net"/>
    <n v="43"/>
    <s v="Female"/>
    <x v="19"/>
    <d v="2021-04-01T00:00:00"/>
    <x v="4"/>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x v="0"/>
    <m/>
    <x v="2"/>
    <s v="Email"/>
    <d v="2023-06-01T21:39:05"/>
    <m/>
    <x v="0"/>
    <x v="2"/>
    <x v="11"/>
    <x v="1"/>
    <x v="0"/>
    <x v="0"/>
    <n v="0.65"/>
  </r>
  <r>
    <n v="7727"/>
    <s v="April Parker"/>
    <s v="pauljohnson@example.org"/>
    <n v="43"/>
    <s v="Male"/>
    <x v="7"/>
    <d v="2020-02-08T00:00:00"/>
    <x v="0"/>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x v="0"/>
    <m/>
    <x v="1"/>
    <s v="Social media"/>
    <d v="2023-06-01T08:40:06"/>
    <m/>
    <x v="0"/>
    <x v="2"/>
    <x v="4"/>
    <x v="1"/>
    <x v="0"/>
    <x v="0"/>
    <n v="0.6875"/>
  </r>
  <r>
    <n v="7728"/>
    <s v="Jasmine Diaz"/>
    <s v="janetturner@example.net"/>
    <n v="57"/>
    <s v="Other"/>
    <x v="32"/>
    <d v="2020-06-11T00:00:00"/>
    <x v="4"/>
    <s v="Software bug"/>
    <s v="My {product_purchased} is making strange noises and not functioning properly. I suspect there might be a hardware issue. Can you please help me with this? I've tried using different cables, adapters, or peripherals with my {product_purchased}, but the issue persists."/>
    <x v="2"/>
    <m/>
    <x v="1"/>
    <s v="Phone"/>
    <m/>
    <m/>
    <x v="0"/>
    <x v="0"/>
    <x v="8"/>
    <x v="1"/>
    <x v="0"/>
    <x v="1"/>
    <n v="0.84375"/>
  </r>
  <r>
    <n v="7729"/>
    <s v="Peter Chandler"/>
    <s v="amckinney@example.net"/>
    <n v="69"/>
    <s v="Female"/>
    <x v="12"/>
    <d v="2021-03-22T00:00:00"/>
    <x v="0"/>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x v="1"/>
    <s v="Determine which TV suffer authority."/>
    <x v="0"/>
    <s v="Email"/>
    <d v="2023-06-01T17:19:09"/>
    <d v="2023-06-01T01:15:09"/>
    <x v="2"/>
    <x v="5"/>
    <x v="0"/>
    <x v="1"/>
    <x v="1"/>
    <x v="1"/>
    <n v="0.26874999999999999"/>
  </r>
  <r>
    <n v="7730"/>
    <s v="Lindsey Velez"/>
    <s v="smithalisha@example.org"/>
    <n v="55"/>
    <s v="Female"/>
    <x v="14"/>
    <d v="2021-08-17T00:00:00"/>
    <x v="4"/>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x v="1"/>
    <s v="Enough compare every it state wife direction."/>
    <x v="3"/>
    <s v="Chat"/>
    <d v="2023-06-01T19:16:11"/>
    <d v="2023-06-01T07:43:11"/>
    <x v="4"/>
    <x v="4"/>
    <x v="5"/>
    <x v="1"/>
    <x v="1"/>
    <x v="1"/>
    <n v="0.42499999999999999"/>
  </r>
  <r>
    <n v="7731"/>
    <s v="Christine Bean"/>
    <s v="robert50@example.com"/>
    <n v="33"/>
    <s v="Female"/>
    <x v="1"/>
    <d v="2020-12-16T00:00:00"/>
    <x v="2"/>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x v="2"/>
    <m/>
    <x v="0"/>
    <s v="Email"/>
    <m/>
    <m/>
    <x v="0"/>
    <x v="4"/>
    <x v="10"/>
    <x v="0"/>
    <x v="0"/>
    <x v="1"/>
    <n v="0.41875000000000001"/>
  </r>
  <r>
    <n v="7732"/>
    <s v="Juan Jones"/>
    <s v="jeffersonrichard@example.com"/>
    <n v="36"/>
    <s v="Female"/>
    <x v="7"/>
    <d v="2021-01-02T00:00:00"/>
    <x v="4"/>
    <s v="Product recommendation"/>
    <s v="I'm having an issue with the {product_purchased}. Please assist. I'm concerned about the security of my {product_purchased} and would like to ensure that my data is safe."/>
    <x v="0"/>
    <m/>
    <x v="0"/>
    <s v="Phone"/>
    <d v="2023-06-01T03:30:12"/>
    <m/>
    <x v="0"/>
    <x v="0"/>
    <x v="6"/>
    <x v="0"/>
    <x v="0"/>
    <x v="0"/>
    <n v="0.8"/>
  </r>
  <r>
    <n v="7733"/>
    <s v="Jacob Owens"/>
    <s v="dianahendrix@example.org"/>
    <n v="60"/>
    <s v="Other"/>
    <x v="21"/>
    <d v="2021-01-28T00:00:00"/>
    <x v="2"/>
    <s v="Account access"/>
    <s v="I'm having an issue with the {product_purchased}. Please assist. I've noticed a sudden decrease in battery life on my {product_purchased}. It used to last much longer."/>
    <x v="2"/>
    <m/>
    <x v="2"/>
    <s v="Social media"/>
    <m/>
    <m/>
    <x v="0"/>
    <x v="1"/>
    <x v="6"/>
    <x v="0"/>
    <x v="0"/>
    <x v="1"/>
    <n v="0.79374999999999996"/>
  </r>
  <r>
    <n v="7734"/>
    <s v="Dawn Larson"/>
    <s v="gdeleon@example.net"/>
    <n v="66"/>
    <s v="Female"/>
    <x v="12"/>
    <d v="2020-11-18T00:00:00"/>
    <x v="4"/>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x v="2"/>
    <m/>
    <x v="1"/>
    <s v="Social media"/>
    <m/>
    <m/>
    <x v="0"/>
    <x v="2"/>
    <x v="3"/>
    <x v="1"/>
    <x v="0"/>
    <x v="1"/>
    <n v="0.6"/>
  </r>
  <r>
    <n v="7735"/>
    <s v="Jeremy Sullivan"/>
    <s v="mcclainscott@example.com"/>
    <n v="59"/>
    <s v="Other"/>
    <x v="14"/>
    <d v="2020-03-19T00:00:00"/>
    <x v="2"/>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x v="0"/>
    <m/>
    <x v="0"/>
    <s v="Chat"/>
    <d v="2023-06-01T03:14:14"/>
    <m/>
    <x v="0"/>
    <x v="3"/>
    <x v="0"/>
    <x v="0"/>
    <x v="0"/>
    <x v="0"/>
    <n v="0.2"/>
  </r>
  <r>
    <n v="7736"/>
    <s v="David Reese"/>
    <s v="haleybrown@example.net"/>
    <n v="41"/>
    <s v="Other"/>
    <x v="24"/>
    <d v="2020-06-08T00:00:00"/>
    <x v="0"/>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x v="2"/>
    <m/>
    <x v="0"/>
    <s v="Email"/>
    <m/>
    <m/>
    <x v="0"/>
    <x v="2"/>
    <x v="8"/>
    <x v="0"/>
    <x v="0"/>
    <x v="1"/>
    <n v="0.56874999999999998"/>
  </r>
  <r>
    <n v="7737"/>
    <s v="Joseph Daniels"/>
    <s v="lfoster@example.org"/>
    <n v="60"/>
    <s v="Male"/>
    <x v="26"/>
    <d v="2020-01-07T00:00:00"/>
    <x v="3"/>
    <s v="Product recommendation"/>
    <s v="I'm having an issue with the {product_purchased}. Please assist. Please. You are welcome._x000a__x000a_Product Review Date: 04-23-2013 I've noticed a peculiar error message popping up on my {product_purchased} screen. It says '{error_message}'. What does it mean?"/>
    <x v="0"/>
    <m/>
    <x v="0"/>
    <s v="Social media"/>
    <d v="2023-06-01T08:48:16"/>
    <m/>
    <x v="0"/>
    <x v="8"/>
    <x v="6"/>
    <x v="0"/>
    <x v="0"/>
    <x v="0"/>
    <n v="0.25624999999999998"/>
  </r>
  <r>
    <n v="7738"/>
    <s v="Shannon Perkins"/>
    <s v="deansmith@example.net"/>
    <n v="57"/>
    <s v="Male"/>
    <x v="39"/>
    <d v="2020-12-22T00:00:00"/>
    <x v="4"/>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x v="1"/>
    <s v="Measure there one show suffer."/>
    <x v="3"/>
    <s v="Phone"/>
    <d v="2023-06-01T13:52:18"/>
    <d v="2023-06-02T00:31:18"/>
    <x v="1"/>
    <x v="0"/>
    <x v="10"/>
    <x v="1"/>
    <x v="1"/>
    <x v="1"/>
    <n v="0.78125"/>
  </r>
  <r>
    <n v="7739"/>
    <s v="Kristine Rivera"/>
    <s v="emily36@example.com"/>
    <n v="37"/>
    <s v="Male"/>
    <x v="7"/>
    <d v="2020-11-03T00:00:00"/>
    <x v="4"/>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x v="0"/>
    <m/>
    <x v="0"/>
    <s v="Social media"/>
    <d v="2023-06-01T05:54:19"/>
    <m/>
    <x v="0"/>
    <x v="5"/>
    <x v="3"/>
    <x v="0"/>
    <x v="0"/>
    <x v="0"/>
    <n v="0.15"/>
  </r>
  <r>
    <n v="7740"/>
    <s v="Christopher Morrison"/>
    <s v="sanderspatricia@example.org"/>
    <n v="61"/>
    <s v="Other"/>
    <x v="41"/>
    <d v="2021-11-13T00:00:00"/>
    <x v="2"/>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x v="0"/>
    <m/>
    <x v="2"/>
    <s v="Email"/>
    <d v="2023-06-01T11:46:20"/>
    <m/>
    <x v="0"/>
    <x v="3"/>
    <x v="3"/>
    <x v="1"/>
    <x v="0"/>
    <x v="0"/>
    <n v="0.22500000000000001"/>
  </r>
  <r>
    <n v="7741"/>
    <s v="Mark Grant"/>
    <s v="murphyjames@example.com"/>
    <n v="39"/>
    <s v="Other"/>
    <x v="2"/>
    <d v="2021-11-21T00:00:00"/>
    <x v="4"/>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x v="0"/>
    <m/>
    <x v="1"/>
    <s v="Chat"/>
    <d v="2023-06-01T21:37:21"/>
    <m/>
    <x v="0"/>
    <x v="2"/>
    <x v="3"/>
    <x v="1"/>
    <x v="0"/>
    <x v="0"/>
    <n v="0.6"/>
  </r>
  <r>
    <n v="7742"/>
    <s v="Tammy Baker"/>
    <s v="theresabrown@example.net"/>
    <n v="44"/>
    <s v="Female"/>
    <x v="20"/>
    <d v="2021-02-25T00:00:00"/>
    <x v="3"/>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x v="2"/>
    <m/>
    <x v="1"/>
    <s v="Email"/>
    <m/>
    <m/>
    <x v="0"/>
    <x v="9"/>
    <x v="4"/>
    <x v="1"/>
    <x v="0"/>
    <x v="1"/>
    <n v="0.24374999999999999"/>
  </r>
  <r>
    <n v="7743"/>
    <s v="Danny Graves"/>
    <s v="jonathanchristensen@example.com"/>
    <n v="20"/>
    <s v="Male"/>
    <x v="4"/>
    <d v="2021-04-18T00:00:00"/>
    <x v="1"/>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x v="2"/>
    <m/>
    <x v="2"/>
    <s v="Email"/>
    <m/>
    <m/>
    <x v="0"/>
    <x v="6"/>
    <x v="11"/>
    <x v="0"/>
    <x v="0"/>
    <x v="1"/>
    <n v="0.53125"/>
  </r>
  <r>
    <n v="7744"/>
    <s v="Cesar Warren"/>
    <s v="patelmatthew@example.net"/>
    <n v="35"/>
    <s v="Male"/>
    <x v="12"/>
    <d v="2021-01-22T00:00:00"/>
    <x v="1"/>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x v="0"/>
    <m/>
    <x v="0"/>
    <s v="Email"/>
    <d v="2023-06-01T12:33:27"/>
    <m/>
    <x v="0"/>
    <x v="5"/>
    <x v="6"/>
    <x v="0"/>
    <x v="0"/>
    <x v="0"/>
    <n v="0.21249999999999999"/>
  </r>
  <r>
    <n v="7745"/>
    <s v="Brian Blake"/>
    <s v="melanie68@example.net"/>
    <n v="32"/>
    <s v="Male"/>
    <x v="15"/>
    <d v="2020-03-30T00:00:00"/>
    <x v="3"/>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x v="1"/>
    <s v="Generation color area sign."/>
    <x v="1"/>
    <s v="Email"/>
    <d v="2023-06-01T08:13:27"/>
    <d v="2023-06-01T08:00:27"/>
    <x v="1"/>
    <x v="8"/>
    <x v="0"/>
    <x v="1"/>
    <x v="1"/>
    <x v="1"/>
    <n v="0.23749999999999999"/>
  </r>
  <r>
    <n v="7746"/>
    <s v="Dr. Dana Brown"/>
    <s v="rmartinez@example.org"/>
    <n v="69"/>
    <s v="Female"/>
    <x v="28"/>
    <d v="2020-11-06T00:00:00"/>
    <x v="3"/>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x v="2"/>
    <m/>
    <x v="0"/>
    <s v="Email"/>
    <m/>
    <m/>
    <x v="0"/>
    <x v="2"/>
    <x v="3"/>
    <x v="0"/>
    <x v="0"/>
    <x v="1"/>
    <n v="0.6"/>
  </r>
  <r>
    <n v="7747"/>
    <s v="Brittany Chapman"/>
    <s v="cohengabriela@example.com"/>
    <n v="39"/>
    <s v="Female"/>
    <x v="38"/>
    <d v="2021-01-20T00:00:00"/>
    <x v="1"/>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x v="0"/>
    <m/>
    <x v="2"/>
    <s v="Phone"/>
    <d v="2023-06-01T22:04:31"/>
    <m/>
    <x v="0"/>
    <x v="10"/>
    <x v="6"/>
    <x v="1"/>
    <x v="0"/>
    <x v="0"/>
    <n v="0.17499999999999999"/>
  </r>
  <r>
    <n v="7748"/>
    <s v="Miranda Nielsen"/>
    <s v="dennis34@example.org"/>
    <n v="46"/>
    <s v="Other"/>
    <x v="25"/>
    <d v="2021-02-10T00:00:00"/>
    <x v="4"/>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x v="2"/>
    <m/>
    <x v="0"/>
    <s v="Chat"/>
    <m/>
    <m/>
    <x v="0"/>
    <x v="3"/>
    <x v="4"/>
    <x v="0"/>
    <x v="0"/>
    <x v="1"/>
    <n v="0.22500000000000001"/>
  </r>
  <r>
    <n v="7749"/>
    <s v="Hannah Joseph"/>
    <s v="donna07@example.net"/>
    <n v="41"/>
    <s v="Female"/>
    <x v="3"/>
    <d v="2020-10-21T00:00:00"/>
    <x v="1"/>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x v="2"/>
    <m/>
    <x v="2"/>
    <s v="Social media"/>
    <m/>
    <m/>
    <x v="0"/>
    <x v="5"/>
    <x v="7"/>
    <x v="0"/>
    <x v="0"/>
    <x v="1"/>
    <n v="0.23749999999999999"/>
  </r>
  <r>
    <n v="7750"/>
    <s v="Kyle Wilson"/>
    <s v="zedwards@example.com"/>
    <n v="46"/>
    <s v="Male"/>
    <x v="6"/>
    <d v="2020-09-17T00:00:00"/>
    <x v="1"/>
    <s v="Account access"/>
    <s v="My {product_purchased} crashed, and I lost all the data stored on it. Is there any way to recover the lost data?_x000a__x000a__x000a_Edit: Added @_s, @w: thanks... I've checked for software updates, and my {product_purchased} is already running the latest version."/>
    <x v="2"/>
    <m/>
    <x v="3"/>
    <s v="Chat"/>
    <m/>
    <m/>
    <x v="0"/>
    <x v="7"/>
    <x v="9"/>
    <x v="1"/>
    <x v="0"/>
    <x v="1"/>
    <n v="0.3"/>
  </r>
  <r>
    <n v="7751"/>
    <s v="Brenda Harvey"/>
    <s v="qanderson@example.org"/>
    <n v="22"/>
    <s v="Male"/>
    <x v="41"/>
    <d v="2020-01-07T00:00:00"/>
    <x v="0"/>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x v="1"/>
    <s v="Kitchen expect think of factor."/>
    <x v="3"/>
    <s v="Email"/>
    <d v="2023-06-01T08:45:37"/>
    <d v="2023-06-01T22:24:37"/>
    <x v="1"/>
    <x v="0"/>
    <x v="6"/>
    <x v="1"/>
    <x v="1"/>
    <x v="1"/>
    <n v="0.8"/>
  </r>
  <r>
    <n v="7752"/>
    <s v="Steven Vega"/>
    <s v="pelliott@example.net"/>
    <n v="28"/>
    <s v="Male"/>
    <x v="13"/>
    <d v="2020-12-01T00:00:00"/>
    <x v="3"/>
    <s v="Peripheral compatibility"/>
    <s v="I'm having an issue with the {product_purchased}. Please assist. [4/15/2015 3:26:43 PM] [Client thread/INFO] [mcjty.varia.Logging]: Sent event FML This problem started occurring after the recent software update. I haven't made any other changes to the device."/>
    <x v="0"/>
    <m/>
    <x v="2"/>
    <s v="Phone"/>
    <d v="2023-06-01T05:35:39"/>
    <m/>
    <x v="0"/>
    <x v="2"/>
    <x v="10"/>
    <x v="1"/>
    <x v="0"/>
    <x v="0"/>
    <n v="0.59375"/>
  </r>
  <r>
    <n v="7753"/>
    <s v="Katherine Allen"/>
    <s v="brownnancy@example.org"/>
    <n v="18"/>
    <s v="Male"/>
    <x v="18"/>
    <d v="2021-07-14T00:00:00"/>
    <x v="0"/>
    <s v="Data loss"/>
    <s v="I'm having an issue with the {product_purchased}. Please assist. https://t.co/QYFmVxJyS1 pic.twitter.com/XWfGdNgvGW â€” I've tried troubleshooting steps mentioned in the user manual, but the issue persists."/>
    <x v="2"/>
    <m/>
    <x v="1"/>
    <s v="Phone"/>
    <m/>
    <m/>
    <x v="0"/>
    <x v="10"/>
    <x v="2"/>
    <x v="1"/>
    <x v="0"/>
    <x v="1"/>
    <n v="0.17499999999999999"/>
  </r>
  <r>
    <n v="7754"/>
    <s v="Timothy Robinson"/>
    <s v="mark07@example.com"/>
    <n v="61"/>
    <s v="Male"/>
    <x v="25"/>
    <d v="2020-12-18T00:00:00"/>
    <x v="2"/>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x v="0"/>
    <m/>
    <x v="2"/>
    <s v="Chat"/>
    <d v="2023-06-01T10:53:43"/>
    <m/>
    <x v="0"/>
    <x v="2"/>
    <x v="10"/>
    <x v="1"/>
    <x v="0"/>
    <x v="0"/>
    <n v="0.59375"/>
  </r>
  <r>
    <n v="7755"/>
    <s v="Kayla Edwards"/>
    <s v="thomascharles@example.com"/>
    <n v="33"/>
    <s v="Male"/>
    <x v="36"/>
    <d v="2021-05-22T00:00:00"/>
    <x v="4"/>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x v="0"/>
    <m/>
    <x v="1"/>
    <s v="Social media"/>
    <d v="2023-06-01T06:27:44"/>
    <m/>
    <x v="0"/>
    <x v="7"/>
    <x v="1"/>
    <x v="1"/>
    <x v="0"/>
    <x v="0"/>
    <n v="0.23749999999999999"/>
  </r>
  <r>
    <n v="7756"/>
    <s v="Brianna Smith"/>
    <s v="crystal14@example.org"/>
    <n v="69"/>
    <s v="Other"/>
    <x v="32"/>
    <d v="2020-06-11T00:00:00"/>
    <x v="2"/>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x v="0"/>
    <m/>
    <x v="3"/>
    <s v="Phone"/>
    <d v="2023-06-01T11:10:46"/>
    <m/>
    <x v="0"/>
    <x v="2"/>
    <x v="8"/>
    <x v="1"/>
    <x v="0"/>
    <x v="0"/>
    <n v="0.56874999999999998"/>
  </r>
  <r>
    <n v="7757"/>
    <s v="Joshua Torres"/>
    <s v="kimberly94@example.com"/>
    <n v="44"/>
    <s v="Female"/>
    <x v="23"/>
    <d v="2020-12-22T00:00:00"/>
    <x v="1"/>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x v="1"/>
    <s v="Than exist allow north these protect happy."/>
    <x v="0"/>
    <s v="Email"/>
    <d v="2023-06-02T00:12:48"/>
    <d v="2023-06-01T15:03:48"/>
    <x v="1"/>
    <x v="1"/>
    <x v="10"/>
    <x v="1"/>
    <x v="1"/>
    <x v="1"/>
    <n v="0.66249999999999998"/>
  </r>
  <r>
    <n v="7758"/>
    <s v="Adam Ellis"/>
    <s v="ryan92@example.net"/>
    <n v="46"/>
    <s v="Female"/>
    <x v="33"/>
    <d v="2021-10-13T00:00:00"/>
    <x v="1"/>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x v="0"/>
    <m/>
    <x v="3"/>
    <s v="Email"/>
    <d v="2023-06-01T17:37:48"/>
    <m/>
    <x v="0"/>
    <x v="7"/>
    <x v="7"/>
    <x v="1"/>
    <x v="0"/>
    <x v="0"/>
    <n v="0.2"/>
  </r>
  <r>
    <n v="7759"/>
    <s v="Megan Marks"/>
    <s v="christina07@example.net"/>
    <n v="28"/>
    <s v="Other"/>
    <x v="20"/>
    <d v="2020-01-17T00:00:00"/>
    <x v="0"/>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x v="0"/>
    <m/>
    <x v="1"/>
    <s v="Email"/>
    <d v="2023-06-01T20:26:49"/>
    <m/>
    <x v="0"/>
    <x v="7"/>
    <x v="6"/>
    <x v="1"/>
    <x v="0"/>
    <x v="0"/>
    <n v="0.29375000000000001"/>
  </r>
  <r>
    <n v="7760"/>
    <s v="Kathleen Zimmerman"/>
    <s v="thernandez@example.org"/>
    <n v="46"/>
    <s v="Male"/>
    <x v="12"/>
    <d v="2020-01-23T00:00:00"/>
    <x v="4"/>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x v="0"/>
    <m/>
    <x v="0"/>
    <s v="Social media"/>
    <d v="2023-06-01T19:31:51"/>
    <m/>
    <x v="0"/>
    <x v="8"/>
    <x v="6"/>
    <x v="0"/>
    <x v="0"/>
    <x v="0"/>
    <n v="0.25624999999999998"/>
  </r>
  <r>
    <n v="7761"/>
    <s v="Vincent Santiago"/>
    <s v="yturner@example.org"/>
    <n v="45"/>
    <s v="Female"/>
    <x v="3"/>
    <d v="2020-12-23T00:00:00"/>
    <x v="2"/>
    <s v="Display issue"/>
    <s v="I'm having an issue with the {product_purchased}. Please assist._x000a__x000a__x000a_[15:18:09]SAY: Poly/ : Can you help my team out with {products}?_x000a__x000a_[15:18:20 I'm not sure if this issue is specific to my device or if others have reported similar problems."/>
    <x v="2"/>
    <m/>
    <x v="2"/>
    <s v="Phone"/>
    <m/>
    <m/>
    <x v="0"/>
    <x v="0"/>
    <x v="10"/>
    <x v="0"/>
    <x v="0"/>
    <x v="1"/>
    <n v="0.78125"/>
  </r>
  <r>
    <n v="7762"/>
    <s v="Donna Castillo"/>
    <s v="stevengarcia@example.com"/>
    <n v="40"/>
    <s v="Female"/>
    <x v="10"/>
    <d v="2021-05-06T00:00:00"/>
    <x v="0"/>
    <s v="Installation support"/>
    <s v="I'm having an issue with the {product_purchased}. Please assist. Thanks.&quot; I've tried clearing the cache and data for the {product_purchased} app, but the issue persists."/>
    <x v="2"/>
    <m/>
    <x v="2"/>
    <s v="Social media"/>
    <m/>
    <m/>
    <x v="0"/>
    <x v="9"/>
    <x v="1"/>
    <x v="0"/>
    <x v="0"/>
    <x v="1"/>
    <n v="0.22500000000000001"/>
  </r>
  <r>
    <n v="7763"/>
    <s v="Roger Padilla"/>
    <s v="wproctor@example.com"/>
    <n v="52"/>
    <s v="Female"/>
    <x v="34"/>
    <d v="2020-01-28T00:00:00"/>
    <x v="0"/>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x v="0"/>
    <m/>
    <x v="0"/>
    <s v="Email"/>
    <d v="2023-06-01T01:26:55"/>
    <m/>
    <x v="0"/>
    <x v="0"/>
    <x v="6"/>
    <x v="0"/>
    <x v="0"/>
    <x v="0"/>
    <n v="0.8"/>
  </r>
  <r>
    <n v="7764"/>
    <s v="Cynthia Jones"/>
    <s v="jessicaortega@example.com"/>
    <n v="70"/>
    <s v="Male"/>
    <x v="14"/>
    <d v="2021-10-24T00:00:00"/>
    <x v="4"/>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x v="0"/>
    <m/>
    <x v="0"/>
    <s v="Phone"/>
    <d v="2023-06-01T19:34:57"/>
    <m/>
    <x v="0"/>
    <x v="0"/>
    <x v="7"/>
    <x v="0"/>
    <x v="0"/>
    <x v="0"/>
    <n v="0.83750000000000002"/>
  </r>
  <r>
    <n v="7765"/>
    <s v="Rebecca Greene"/>
    <s v="jonathan11@example.com"/>
    <n v="53"/>
    <s v="Other"/>
    <x v="19"/>
    <d v="2020-02-16T00:00:00"/>
    <x v="3"/>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x v="1"/>
    <s v="Boy put begin read management."/>
    <x v="3"/>
    <s v="Email"/>
    <d v="2023-06-01T14:49:58"/>
    <d v="2023-06-01T09:55:58"/>
    <x v="1"/>
    <x v="2"/>
    <x v="4"/>
    <x v="1"/>
    <x v="1"/>
    <x v="1"/>
    <n v="0.6875"/>
  </r>
  <r>
    <n v="7766"/>
    <s v="Jacob Spencer"/>
    <s v="perkinstiffany@example.org"/>
    <n v="19"/>
    <s v="Other"/>
    <x v="41"/>
    <d v="2020-11-17T00:00:00"/>
    <x v="0"/>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x v="1"/>
    <s v="Main include them guess behavior personal."/>
    <x v="3"/>
    <s v="Email"/>
    <d v="2023-06-01T07:47:59"/>
    <d v="2023-06-01T10:02:59"/>
    <x v="3"/>
    <x v="0"/>
    <x v="3"/>
    <x v="1"/>
    <x v="1"/>
    <x v="1"/>
    <n v="0.9375"/>
  </r>
  <r>
    <n v="7767"/>
    <s v="Paige Bailey"/>
    <s v="rodriguezamy@example.net"/>
    <n v="52"/>
    <s v="Other"/>
    <x v="23"/>
    <d v="2020-02-20T00:00:00"/>
    <x v="4"/>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x v="1"/>
    <s v="Push full end feel."/>
    <x v="2"/>
    <s v="Social media"/>
    <d v="2023-06-01T00:50:00"/>
    <d v="2023-06-01T21:17:00"/>
    <x v="3"/>
    <x v="6"/>
    <x v="4"/>
    <x v="1"/>
    <x v="1"/>
    <x v="1"/>
    <n v="0.39374999999999999"/>
  </r>
  <r>
    <n v="7768"/>
    <s v="James Mitchell"/>
    <s v="cynthia82@example.net"/>
    <n v="53"/>
    <s v="Other"/>
    <x v="4"/>
    <d v="2020-06-17T00:00:00"/>
    <x v="2"/>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x v="0"/>
    <m/>
    <x v="0"/>
    <s v="Phone"/>
    <d v="2023-06-01T23:18:02"/>
    <m/>
    <x v="0"/>
    <x v="5"/>
    <x v="8"/>
    <x v="0"/>
    <x v="0"/>
    <x v="0"/>
    <n v="0.27500000000000002"/>
  </r>
  <r>
    <n v="7769"/>
    <s v="Gregory Weber"/>
    <s v="rwallace@example.net"/>
    <n v="50"/>
    <s v="Other"/>
    <x v="37"/>
    <d v="2021-07-21T00:00:00"/>
    <x v="4"/>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x v="1"/>
    <s v="Maybe writer live."/>
    <x v="3"/>
    <s v="Phone"/>
    <d v="2023-06-01T17:44:03"/>
    <d v="2023-06-02T00:27:03"/>
    <x v="5"/>
    <x v="2"/>
    <x v="2"/>
    <x v="1"/>
    <x v="1"/>
    <x v="1"/>
    <n v="0.57499999999999996"/>
  </r>
  <r>
    <n v="7770"/>
    <s v="Kathleen Oliver"/>
    <s v="hsantiago@example.net"/>
    <n v="64"/>
    <s v="Female"/>
    <x v="26"/>
    <d v="2020-11-12T00:00:00"/>
    <x v="1"/>
    <s v="Account access"/>
    <s v="I'm having an issue with the {product_purchased}. Please assist._x000a__x000a_If this is your first time making a kit of this stuff, please feel free to ask! I'm not sure if this issue is specific to my device or if others have reported similar problems."/>
    <x v="0"/>
    <m/>
    <x v="3"/>
    <s v="Chat"/>
    <d v="2023-06-01T12:29:05"/>
    <m/>
    <x v="0"/>
    <x v="2"/>
    <x v="3"/>
    <x v="1"/>
    <x v="0"/>
    <x v="0"/>
    <n v="0.6"/>
  </r>
  <r>
    <n v="7771"/>
    <s v="Patrick Brock"/>
    <s v="crystal76@example.org"/>
    <n v="58"/>
    <s v="Male"/>
    <x v="27"/>
    <d v="2021-10-28T00:00:00"/>
    <x v="1"/>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x v="0"/>
    <m/>
    <x v="3"/>
    <s v="Phone"/>
    <d v="2023-06-01T11:26:07"/>
    <m/>
    <x v="0"/>
    <x v="1"/>
    <x v="7"/>
    <x v="1"/>
    <x v="0"/>
    <x v="0"/>
    <n v="0.79374999999999996"/>
  </r>
  <r>
    <n v="7772"/>
    <s v="Dawn Ramos"/>
    <s v="hwright@example.net"/>
    <n v="54"/>
    <s v="Other"/>
    <x v="31"/>
    <d v="2020-03-20T00:00:00"/>
    <x v="1"/>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x v="2"/>
    <m/>
    <x v="1"/>
    <s v="Phone"/>
    <m/>
    <m/>
    <x v="0"/>
    <x v="1"/>
    <x v="0"/>
    <x v="1"/>
    <x v="0"/>
    <x v="1"/>
    <n v="0.63124999999999998"/>
  </r>
  <r>
    <n v="7773"/>
    <s v="Teresa Nguyen"/>
    <s v="kellychapman@example.org"/>
    <n v="52"/>
    <s v="Male"/>
    <x v="33"/>
    <d v="2021-07-02T00:00:00"/>
    <x v="3"/>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x v="0"/>
    <m/>
    <x v="2"/>
    <s v="Email"/>
    <d v="2023-06-01T16:40:10"/>
    <m/>
    <x v="0"/>
    <x v="5"/>
    <x v="2"/>
    <x v="1"/>
    <x v="0"/>
    <x v="0"/>
    <n v="0.25"/>
  </r>
  <r>
    <n v="7774"/>
    <s v="Lisa Murphy"/>
    <s v="samantha60@example.org"/>
    <n v="22"/>
    <s v="Male"/>
    <x v="20"/>
    <d v="2020-06-12T00:00:00"/>
    <x v="3"/>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x v="2"/>
    <m/>
    <x v="0"/>
    <s v="Phone"/>
    <m/>
    <m/>
    <x v="0"/>
    <x v="0"/>
    <x v="8"/>
    <x v="0"/>
    <x v="0"/>
    <x v="1"/>
    <n v="0.84375"/>
  </r>
  <r>
    <n v="7775"/>
    <s v="Christine Wilson"/>
    <s v="drogers@example.org"/>
    <n v="55"/>
    <s v="Female"/>
    <x v="16"/>
    <d v="2021-07-13T00:00:00"/>
    <x v="2"/>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x v="1"/>
    <s v="Position control past unit government manager."/>
    <x v="3"/>
    <s v="Social media"/>
    <d v="2023-06-01T19:24:12"/>
    <d v="2023-06-01T22:29:12"/>
    <x v="5"/>
    <x v="5"/>
    <x v="2"/>
    <x v="1"/>
    <x v="1"/>
    <x v="1"/>
    <n v="0.25"/>
  </r>
  <r>
    <n v="7776"/>
    <s v="Derek Garrison"/>
    <s v="heathlisa@example.org"/>
    <n v="44"/>
    <s v="Female"/>
    <x v="4"/>
    <d v="2021-01-29T00:00:00"/>
    <x v="3"/>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x v="2"/>
    <m/>
    <x v="0"/>
    <s v="Email"/>
    <m/>
    <m/>
    <x v="0"/>
    <x v="1"/>
    <x v="6"/>
    <x v="0"/>
    <x v="0"/>
    <x v="1"/>
    <n v="0.79374999999999996"/>
  </r>
  <r>
    <n v="7777"/>
    <s v="Bryan Gordon"/>
    <s v="ricky42@example.org"/>
    <n v="54"/>
    <s v="Female"/>
    <x v="39"/>
    <d v="2020-12-15T00:00:00"/>
    <x v="3"/>
    <s v="Battery life"/>
    <s v="I'm having an issue with the {product_purchased}. Please assist._x000a__x000a_# The current version of this topic is at-wiki-github.com/maketha/api/github-api-api_x000a__x000a_# I've already contacted customer support multiple times, but the issue remains unresolved."/>
    <x v="2"/>
    <m/>
    <x v="0"/>
    <s v="Phone"/>
    <m/>
    <m/>
    <x v="0"/>
    <x v="10"/>
    <x v="10"/>
    <x v="0"/>
    <x v="0"/>
    <x v="1"/>
    <n v="0.23749999999999999"/>
  </r>
  <r>
    <n v="7778"/>
    <s v="Richard Black"/>
    <s v="wstevens@example.com"/>
    <n v="41"/>
    <s v="Male"/>
    <x v="5"/>
    <d v="2021-02-28T00:00:00"/>
    <x v="4"/>
    <s v="Data loss"/>
    <s v="I'm having an issue with the {product_purchased}. Please assist. I'm worried that the issue might be hardware-related and might require repair or replacement."/>
    <x v="1"/>
    <s v="Same that raise public star."/>
    <x v="1"/>
    <s v="Chat"/>
    <d v="2023-06-01T08:15:15"/>
    <d v="2023-06-01T18:29:15"/>
    <x v="2"/>
    <x v="4"/>
    <x v="4"/>
    <x v="1"/>
    <x v="1"/>
    <x v="1"/>
    <n v="0.47499999999999998"/>
  </r>
  <r>
    <n v="7779"/>
    <s v="Amy Wood"/>
    <s v="antonio50@example.com"/>
    <n v="58"/>
    <s v="Other"/>
    <x v="7"/>
    <d v="2020-09-14T00:00:00"/>
    <x v="2"/>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x v="1"/>
    <s v="People help thus manager."/>
    <x v="2"/>
    <s v="Email"/>
    <d v="2023-06-01T21:55:16"/>
    <d v="2023-06-01T06:06:16"/>
    <x v="5"/>
    <x v="5"/>
    <x v="9"/>
    <x v="1"/>
    <x v="1"/>
    <x v="1"/>
    <n v="0.19375000000000001"/>
  </r>
  <r>
    <n v="7780"/>
    <s v="Elizabeth Franklin"/>
    <s v="whitedonald@example.net"/>
    <n v="34"/>
    <s v="Other"/>
    <x v="17"/>
    <d v="2020-12-18T00:00:00"/>
    <x v="3"/>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x v="2"/>
    <m/>
    <x v="1"/>
    <s v="Email"/>
    <m/>
    <m/>
    <x v="0"/>
    <x v="4"/>
    <x v="10"/>
    <x v="1"/>
    <x v="0"/>
    <x v="1"/>
    <n v="0.41875000000000001"/>
  </r>
  <r>
    <n v="7781"/>
    <s v="Veronica Carr"/>
    <s v="madeline57@example.org"/>
    <n v="33"/>
    <s v="Female"/>
    <x v="24"/>
    <d v="2021-10-01T00:00:00"/>
    <x v="2"/>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x v="0"/>
    <m/>
    <x v="0"/>
    <s v="Phone"/>
    <d v="2023-06-01T02:56:20"/>
    <m/>
    <x v="0"/>
    <x v="0"/>
    <x v="7"/>
    <x v="0"/>
    <x v="0"/>
    <x v="0"/>
    <n v="0.83750000000000002"/>
  </r>
  <r>
    <n v="7782"/>
    <s v="Kelsey Molina DVM"/>
    <s v="todd85@example.com"/>
    <n v="46"/>
    <s v="Other"/>
    <x v="10"/>
    <d v="2021-09-23T00:00:00"/>
    <x v="3"/>
    <s v="Product setup"/>
    <s v="I'm having an issue with the {product_purchased}. Please assist._x000a__x000a_&quot;_x000a__x000a_@id_of_my_name_is_kitty_x000a__x000a_@id_of_my_name_is_a_ The issue I'm facing is intermittent. Sometimes it works fine, but other times it acts up unexpectedly."/>
    <x v="2"/>
    <m/>
    <x v="1"/>
    <s v="Social media"/>
    <m/>
    <m/>
    <x v="0"/>
    <x v="1"/>
    <x v="9"/>
    <x v="1"/>
    <x v="0"/>
    <x v="1"/>
    <n v="0.73124999999999996"/>
  </r>
  <r>
    <n v="7783"/>
    <s v="Aaron Aguilar"/>
    <s v="henryashley@example.org"/>
    <n v="25"/>
    <s v="Female"/>
    <x v="14"/>
    <d v="2021-07-28T00:00:00"/>
    <x v="3"/>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x v="1"/>
    <s v="Kid collection recognize machine."/>
    <x v="0"/>
    <s v="Social media"/>
    <d v="2023-06-01T18:18:23"/>
    <d v="2023-06-01T17:46:23"/>
    <x v="3"/>
    <x v="10"/>
    <x v="2"/>
    <x v="1"/>
    <x v="1"/>
    <x v="1"/>
    <n v="0.17499999999999999"/>
  </r>
  <r>
    <n v="7784"/>
    <s v="Rebecca Cole"/>
    <s v="dgriffith@example.org"/>
    <n v="54"/>
    <s v="Male"/>
    <x v="31"/>
    <d v="2020-09-10T00:00:00"/>
    <x v="0"/>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x v="2"/>
    <m/>
    <x v="1"/>
    <s v="Chat"/>
    <m/>
    <m/>
    <x v="0"/>
    <x v="1"/>
    <x v="9"/>
    <x v="1"/>
    <x v="0"/>
    <x v="1"/>
    <n v="0.73124999999999996"/>
  </r>
  <r>
    <n v="7785"/>
    <s v="Lauren Lawrence"/>
    <s v="keithcabrera@example.net"/>
    <n v="66"/>
    <s v="Male"/>
    <x v="28"/>
    <d v="2020-07-24T00:00:00"/>
    <x v="2"/>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x v="0"/>
    <m/>
    <x v="2"/>
    <s v="Social media"/>
    <d v="2023-06-01T17:26:26"/>
    <m/>
    <x v="0"/>
    <x v="10"/>
    <x v="2"/>
    <x v="1"/>
    <x v="0"/>
    <x v="0"/>
    <n v="0.17499999999999999"/>
  </r>
  <r>
    <n v="7786"/>
    <s v="Erica Harmon"/>
    <s v="edwardsryan@example.net"/>
    <n v="60"/>
    <s v="Other"/>
    <x v="35"/>
    <d v="2020-06-28T00:00:00"/>
    <x v="0"/>
    <s v="Network problem"/>
    <s v="I'm having an issue with the {product_purchased}. Please assist. [13:48] &lt;+jrk&gt; I got a really good set today. Hope you like it. [13:48] &lt;+jrk&gt; I've noticed a peculiar error message popping up on my {product_purchased} screen. It says '{error_message}'. What does it mean?"/>
    <x v="2"/>
    <m/>
    <x v="3"/>
    <s v="Chat"/>
    <m/>
    <m/>
    <x v="0"/>
    <x v="1"/>
    <x v="8"/>
    <x v="1"/>
    <x v="0"/>
    <x v="1"/>
    <n v="0.64375000000000004"/>
  </r>
  <r>
    <n v="7787"/>
    <s v="Lindsay Cooley"/>
    <s v="riosmelissa@example.com"/>
    <n v="21"/>
    <s v="Female"/>
    <x v="4"/>
    <d v="2021-05-05T00:00:00"/>
    <x v="0"/>
    <s v="Product recommendation"/>
    <s v="I'm having an issue with the {product_purchased}. Please assist. I'd love to see you._x000a__x000a__x000a_--_x000a__x000a_V.S.R.S.A_x000a__x000a_V.S.R.S.A. This problem started occurring after the recent software update. I haven't made any other changes to the device."/>
    <x v="2"/>
    <m/>
    <x v="1"/>
    <s v="Email"/>
    <m/>
    <m/>
    <x v="0"/>
    <x v="0"/>
    <x v="1"/>
    <x v="1"/>
    <x v="0"/>
    <x v="1"/>
    <n v="0.80625000000000002"/>
  </r>
  <r>
    <n v="7788"/>
    <s v="Caitlyn Oliver"/>
    <s v="smithbrittany@example.net"/>
    <n v="59"/>
    <s v="Female"/>
    <x v="40"/>
    <d v="2021-07-09T00:00:00"/>
    <x v="2"/>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x v="2"/>
    <m/>
    <x v="3"/>
    <s v="Phone"/>
    <m/>
    <m/>
    <x v="0"/>
    <x v="3"/>
    <x v="2"/>
    <x v="1"/>
    <x v="0"/>
    <x v="1"/>
    <n v="0.23749999999999999"/>
  </r>
  <r>
    <n v="7789"/>
    <s v="Karla Lindsey"/>
    <s v="matthewmosley@example.com"/>
    <n v="30"/>
    <s v="Male"/>
    <x v="36"/>
    <d v="2021-06-08T00:00:00"/>
    <x v="0"/>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x v="1"/>
    <s v="Station dinner do chance."/>
    <x v="1"/>
    <s v="Email"/>
    <d v="2023-06-01T09:31:32"/>
    <d v="2023-06-01T12:37:32"/>
    <x v="4"/>
    <x v="8"/>
    <x v="8"/>
    <x v="1"/>
    <x v="1"/>
    <x v="1"/>
    <n v="0.19375000000000001"/>
  </r>
  <r>
    <n v="7790"/>
    <s v="Andrea Strickland"/>
    <s v="plucas@example.org"/>
    <n v="61"/>
    <s v="Male"/>
    <x v="21"/>
    <d v="2021-08-24T00:00:00"/>
    <x v="4"/>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x v="0"/>
    <m/>
    <x v="0"/>
    <s v="Social media"/>
    <d v="2023-06-01T05:01:33"/>
    <m/>
    <x v="0"/>
    <x v="0"/>
    <x v="5"/>
    <x v="0"/>
    <x v="0"/>
    <x v="0"/>
    <n v="0.89375000000000004"/>
  </r>
  <r>
    <n v="7791"/>
    <s v="Brooke Moore"/>
    <s v="carterthomas@example.net"/>
    <n v="66"/>
    <s v="Male"/>
    <x v="6"/>
    <d v="2021-05-14T00:00:00"/>
    <x v="0"/>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x v="2"/>
    <m/>
    <x v="3"/>
    <s v="Social media"/>
    <m/>
    <m/>
    <x v="0"/>
    <x v="5"/>
    <x v="1"/>
    <x v="1"/>
    <x v="0"/>
    <x v="1"/>
    <n v="0.26874999999999999"/>
  </r>
  <r>
    <n v="7792"/>
    <s v="Linda Davis"/>
    <s v="moralesrichard@example.org"/>
    <n v="46"/>
    <s v="Male"/>
    <x v="31"/>
    <d v="2021-05-29T00:00:00"/>
    <x v="3"/>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x v="2"/>
    <m/>
    <x v="3"/>
    <s v="Email"/>
    <m/>
    <m/>
    <x v="0"/>
    <x v="2"/>
    <x v="1"/>
    <x v="1"/>
    <x v="0"/>
    <x v="1"/>
    <n v="0.72499999999999998"/>
  </r>
  <r>
    <n v="7793"/>
    <s v="Joseph Neal"/>
    <s v="brian58@example.net"/>
    <n v="45"/>
    <s v="Female"/>
    <x v="3"/>
    <d v="2021-06-23T00:00:00"/>
    <x v="0"/>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x v="1"/>
    <s v="Gun south someone explain seek."/>
    <x v="0"/>
    <s v="Chat"/>
    <d v="2023-06-01T12:52:38"/>
    <d v="2023-06-01T12:38:38"/>
    <x v="5"/>
    <x v="4"/>
    <x v="8"/>
    <x v="1"/>
    <x v="1"/>
    <x v="1"/>
    <n v="0.36249999999999999"/>
  </r>
  <r>
    <n v="7794"/>
    <s v="Jennifer Ellison"/>
    <s v="tmurray@example.net"/>
    <n v="57"/>
    <s v="Male"/>
    <x v="31"/>
    <d v="2021-07-08T00:00:00"/>
    <x v="4"/>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x v="2"/>
    <m/>
    <x v="2"/>
    <s v="Phone"/>
    <m/>
    <m/>
    <x v="0"/>
    <x v="4"/>
    <x v="2"/>
    <x v="0"/>
    <x v="0"/>
    <x v="1"/>
    <n v="0.43125000000000002"/>
  </r>
  <r>
    <n v="7795"/>
    <s v="Amy Mcintyre"/>
    <s v="ufarmer@example.net"/>
    <n v="28"/>
    <s v="Other"/>
    <x v="24"/>
    <d v="2021-12-14T00:00:00"/>
    <x v="0"/>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x v="1"/>
    <s v="Ground stop effect whether themselves coach."/>
    <x v="0"/>
    <s v="Email"/>
    <d v="2023-06-01T02:25:41"/>
    <d v="2023-06-01T11:32:41"/>
    <x v="4"/>
    <x v="0"/>
    <x v="10"/>
    <x v="1"/>
    <x v="1"/>
    <x v="1"/>
    <n v="0.78125"/>
  </r>
  <r>
    <n v="7796"/>
    <s v="Timothy Davis"/>
    <s v="abush@example.com"/>
    <n v="60"/>
    <s v="Male"/>
    <x v="10"/>
    <d v="2020-02-10T00:00:00"/>
    <x v="2"/>
    <s v="Data loss"/>
    <s v="I'm having an issue with the {product_purchased}. Please assist. */ } @InventoryService $inventory = @( 'inventory.com.brigot.products' ) -&gt; get (); while (! @inventory -&gt; is I've followed online tutorials and community forums to troubleshoot the issue, but no luck so far."/>
    <x v="2"/>
    <m/>
    <x v="0"/>
    <s v="Phone"/>
    <m/>
    <m/>
    <x v="0"/>
    <x v="10"/>
    <x v="4"/>
    <x v="0"/>
    <x v="0"/>
    <x v="1"/>
    <n v="0.22500000000000001"/>
  </r>
  <r>
    <n v="7797"/>
    <s v="Katherine Adams"/>
    <s v="brucereed@example.org"/>
    <n v="67"/>
    <s v="Female"/>
    <x v="13"/>
    <d v="2020-02-02T00:00:00"/>
    <x v="1"/>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x v="0"/>
    <m/>
    <x v="1"/>
    <s v="Email"/>
    <d v="2023-06-01T09:20:44"/>
    <m/>
    <x v="0"/>
    <x v="9"/>
    <x v="4"/>
    <x v="1"/>
    <x v="0"/>
    <x v="0"/>
    <n v="0.24374999999999999"/>
  </r>
  <r>
    <n v="7798"/>
    <s v="Shelia Carr"/>
    <s v="lgarcia@example.com"/>
    <n v="69"/>
    <s v="Female"/>
    <x v="7"/>
    <d v="2021-11-21T00:00:00"/>
    <x v="0"/>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x v="0"/>
    <m/>
    <x v="2"/>
    <s v="Phone"/>
    <d v="2023-06-01T11:28:45"/>
    <m/>
    <x v="0"/>
    <x v="3"/>
    <x v="3"/>
    <x v="1"/>
    <x v="0"/>
    <x v="0"/>
    <n v="0.22500000000000001"/>
  </r>
  <r>
    <n v="7799"/>
    <s v="Kimberly Collier"/>
    <s v="bradley20@example.com"/>
    <n v="36"/>
    <s v="Other"/>
    <x v="14"/>
    <d v="2020-06-19T00:00:00"/>
    <x v="3"/>
    <s v="Installation support"/>
    <s v="I'm having an issue with the {product_purchased}. Please assist._x000a__x000a_â€¢ Product-only purchases are now deleted after 2 weeks (until 4-5 days after its purchase). I've tried clearing the cache and data for the {product_purchased} app, but the issue persists."/>
    <x v="1"/>
    <s v="Rich special doctor."/>
    <x v="3"/>
    <s v="Social media"/>
    <d v="2023-06-01T15:40:47"/>
    <d v="2023-06-01T03:28:47"/>
    <x v="3"/>
    <x v="0"/>
    <x v="8"/>
    <x v="1"/>
    <x v="1"/>
    <x v="1"/>
    <n v="0.84375"/>
  </r>
  <r>
    <n v="7800"/>
    <s v="Justin Brown"/>
    <s v="floreslisa@example.net"/>
    <n v="58"/>
    <s v="Female"/>
    <x v="4"/>
    <d v="2021-05-28T00:00:00"/>
    <x v="2"/>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x v="2"/>
    <m/>
    <x v="1"/>
    <s v="Email"/>
    <m/>
    <m/>
    <x v="0"/>
    <x v="0"/>
    <x v="1"/>
    <x v="1"/>
    <x v="0"/>
    <x v="1"/>
    <n v="0.80625000000000002"/>
  </r>
  <r>
    <n v="7801"/>
    <s v="Sarah Ramirez"/>
    <s v="thomas55@example.net"/>
    <n v="49"/>
    <s v="Other"/>
    <x v="33"/>
    <d v="2021-07-15T00:00:00"/>
    <x v="1"/>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x v="1"/>
    <s v="Exactly physical day past finally along example idea."/>
    <x v="0"/>
    <s v="Social media"/>
    <d v="2023-06-01T14:52:50"/>
    <d v="2023-06-01T12:05:50"/>
    <x v="5"/>
    <x v="6"/>
    <x v="2"/>
    <x v="1"/>
    <x v="1"/>
    <x v="1"/>
    <n v="0.47499999999999998"/>
  </r>
  <r>
    <n v="7802"/>
    <s v="Rodney Young"/>
    <s v="bevans@example.org"/>
    <n v="23"/>
    <s v="Other"/>
    <x v="21"/>
    <d v="2021-08-07T00:00:00"/>
    <x v="4"/>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x v="2"/>
    <m/>
    <x v="1"/>
    <s v="Chat"/>
    <m/>
    <m/>
    <x v="0"/>
    <x v="1"/>
    <x v="5"/>
    <x v="1"/>
    <x v="0"/>
    <x v="1"/>
    <n v="0.625"/>
  </r>
  <r>
    <n v="7803"/>
    <s v="Heather Pearson"/>
    <s v="smithkim@example.com"/>
    <n v="42"/>
    <s v="Female"/>
    <x v="20"/>
    <d v="2021-04-20T00:00:00"/>
    <x v="4"/>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x v="0"/>
    <m/>
    <x v="1"/>
    <s v="Social media"/>
    <d v="2023-06-01T05:31:54"/>
    <m/>
    <x v="0"/>
    <x v="2"/>
    <x v="11"/>
    <x v="1"/>
    <x v="0"/>
    <x v="0"/>
    <n v="0.65"/>
  </r>
  <r>
    <n v="7804"/>
    <s v="Mary Lopez"/>
    <s v="jerry45@example.net"/>
    <n v="65"/>
    <s v="Other"/>
    <x v="18"/>
    <d v="2020-06-14T00:00:00"/>
    <x v="2"/>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x v="1"/>
    <s v="Thank where management."/>
    <x v="0"/>
    <s v="Email"/>
    <d v="2023-06-01T20:44:55"/>
    <d v="2023-06-01T12:23:55"/>
    <x v="4"/>
    <x v="0"/>
    <x v="8"/>
    <x v="1"/>
    <x v="1"/>
    <x v="1"/>
    <n v="0.84375"/>
  </r>
  <r>
    <n v="7805"/>
    <s v="Dr. Nicholas Miller"/>
    <s v="devinburgess@example.net"/>
    <n v="24"/>
    <s v="Other"/>
    <x v="12"/>
    <d v="2020-12-10T00:00:00"/>
    <x v="2"/>
    <s v="Account access"/>
    <s v="I'm having an issue with the {product_purchased}. Please assist._x000a__x000a_*_x000a__x000a_* https://code.google.com/p/cs1-2-pixc.html_x000a__x000a_* @author: Matt The issue I'm facing is intermittent. Sometimes it works fine, but other times it acts up unexpectedly."/>
    <x v="0"/>
    <m/>
    <x v="3"/>
    <s v="Social media"/>
    <d v="2023-06-01T20:31:57"/>
    <m/>
    <x v="0"/>
    <x v="5"/>
    <x v="10"/>
    <x v="1"/>
    <x v="0"/>
    <x v="0"/>
    <n v="0.27500000000000002"/>
  </r>
  <r>
    <n v="7806"/>
    <s v="Brandy Brown"/>
    <s v="susan57@example.com"/>
    <n v="60"/>
    <s v="Male"/>
    <x v="40"/>
    <d v="2021-05-08T00:00:00"/>
    <x v="2"/>
    <s v="Product setup"/>
    <s v="I'm having an issue with the {product_purchased}. Please assist. I've performed a factory reset on my {product_purchased}, hoping it would resolve the problem, but it didn't help."/>
    <x v="1"/>
    <s v="Current beautiful material special daughter."/>
    <x v="1"/>
    <s v="Chat"/>
    <d v="2023-06-01T02:26:57"/>
    <d v="2023-06-01T15:19:57"/>
    <x v="4"/>
    <x v="2"/>
    <x v="1"/>
    <x v="1"/>
    <x v="1"/>
    <x v="1"/>
    <n v="0.72499999999999998"/>
  </r>
  <r>
    <n v="7807"/>
    <s v="David Hall"/>
    <s v="taylorjason@example.net"/>
    <n v="44"/>
    <s v="Other"/>
    <x v="15"/>
    <d v="2020-07-29T00:00:00"/>
    <x v="2"/>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x v="2"/>
    <m/>
    <x v="2"/>
    <s v="Social media"/>
    <m/>
    <m/>
    <x v="0"/>
    <x v="3"/>
    <x v="2"/>
    <x v="0"/>
    <x v="0"/>
    <x v="1"/>
    <n v="0.23749999999999999"/>
  </r>
  <r>
    <n v="7808"/>
    <s v="Dr. Logan Mayo V"/>
    <s v="cynthiawolfe@example.com"/>
    <n v="70"/>
    <s v="Male"/>
    <x v="34"/>
    <d v="2020-03-12T00:00:00"/>
    <x v="4"/>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x v="0"/>
    <m/>
    <x v="2"/>
    <s v="Social media"/>
    <d v="2023-06-01T02:18:01"/>
    <m/>
    <x v="0"/>
    <x v="1"/>
    <x v="0"/>
    <x v="1"/>
    <x v="0"/>
    <x v="0"/>
    <n v="0.63124999999999998"/>
  </r>
  <r>
    <n v="7809"/>
    <s v="Sarah Bean"/>
    <s v="garciadavid@example.org"/>
    <n v="23"/>
    <s v="Male"/>
    <x v="8"/>
    <d v="2020-05-04T00:00:00"/>
    <x v="0"/>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x v="0"/>
    <m/>
    <x v="3"/>
    <s v="Social media"/>
    <d v="2023-06-01T02:26:01"/>
    <m/>
    <x v="0"/>
    <x v="1"/>
    <x v="1"/>
    <x v="1"/>
    <x v="0"/>
    <x v="0"/>
    <n v="0.71875"/>
  </r>
  <r>
    <n v="7810"/>
    <s v="Matthew Henson"/>
    <s v="elizabeth73@example.net"/>
    <n v="22"/>
    <s v="Male"/>
    <x v="38"/>
    <d v="2020-03-09T00:00:00"/>
    <x v="2"/>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x v="0"/>
    <m/>
    <x v="1"/>
    <s v="Social media"/>
    <d v="2023-06-01T01:06:03"/>
    <m/>
    <x v="0"/>
    <x v="7"/>
    <x v="0"/>
    <x v="1"/>
    <x v="0"/>
    <x v="0"/>
    <n v="0.20624999999999999"/>
  </r>
  <r>
    <n v="7811"/>
    <s v="Jennifer Keith"/>
    <s v="mary69@example.net"/>
    <n v="42"/>
    <s v="Male"/>
    <x v="39"/>
    <d v="2021-02-11T00:00:00"/>
    <x v="0"/>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x v="2"/>
    <m/>
    <x v="3"/>
    <s v="Social media"/>
    <m/>
    <m/>
    <x v="0"/>
    <x v="3"/>
    <x v="4"/>
    <x v="1"/>
    <x v="0"/>
    <x v="1"/>
    <n v="0.22500000000000001"/>
  </r>
  <r>
    <n v="7812"/>
    <s v="Megan Potter"/>
    <s v="katherineparker@example.net"/>
    <n v="25"/>
    <s v="Male"/>
    <x v="12"/>
    <d v="2021-01-18T00:00:00"/>
    <x v="0"/>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x v="0"/>
    <m/>
    <x v="2"/>
    <s v="Chat"/>
    <d v="2023-06-01T11:24:07"/>
    <m/>
    <x v="0"/>
    <x v="3"/>
    <x v="6"/>
    <x v="1"/>
    <x v="0"/>
    <x v="0"/>
    <n v="0.27500000000000002"/>
  </r>
  <r>
    <n v="7813"/>
    <s v="Candice Moyer"/>
    <s v="brettcochran@example.com"/>
    <n v="18"/>
    <s v="Female"/>
    <x v="22"/>
    <d v="2020-06-28T00:00:00"/>
    <x v="0"/>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x v="1"/>
    <s v="Site voice operation whose voice radio."/>
    <x v="2"/>
    <s v="Chat"/>
    <d v="2023-06-01T17:09:09"/>
    <d v="2023-06-01T04:25:09"/>
    <x v="1"/>
    <x v="9"/>
    <x v="8"/>
    <x v="1"/>
    <x v="1"/>
    <x v="1"/>
    <n v="0.23125000000000001"/>
  </r>
  <r>
    <n v="7814"/>
    <s v="Steven Miller"/>
    <s v="douglasjones@example.org"/>
    <n v="67"/>
    <s v="Male"/>
    <x v="38"/>
    <d v="2021-09-29T00:00:00"/>
    <x v="1"/>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x v="1"/>
    <s v="Email"/>
    <m/>
    <m/>
    <x v="0"/>
    <x v="0"/>
    <x v="9"/>
    <x v="1"/>
    <x v="0"/>
    <x v="1"/>
    <n v="0.8"/>
  </r>
  <r>
    <n v="7815"/>
    <s v="Sabrina Martinez"/>
    <s v="william37@example.com"/>
    <n v="47"/>
    <s v="Female"/>
    <x v="33"/>
    <d v="2020-08-01T00:00:00"/>
    <x v="1"/>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x v="0"/>
    <m/>
    <x v="3"/>
    <s v="Phone"/>
    <d v="2023-06-01T20:26:12"/>
    <m/>
    <x v="0"/>
    <x v="10"/>
    <x v="5"/>
    <x v="1"/>
    <x v="0"/>
    <x v="0"/>
    <n v="0.16875000000000001"/>
  </r>
  <r>
    <n v="7816"/>
    <s v="David Daniels"/>
    <s v="williamsgloria@example.org"/>
    <n v="31"/>
    <s v="Male"/>
    <x v="16"/>
    <d v="2020-03-29T00:00:00"/>
    <x v="2"/>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x v="0"/>
    <m/>
    <x v="0"/>
    <s v="Chat"/>
    <d v="2023-06-01T04:44:13"/>
    <m/>
    <x v="0"/>
    <x v="4"/>
    <x v="0"/>
    <x v="0"/>
    <x v="0"/>
    <x v="0"/>
    <n v="0.36875000000000002"/>
  </r>
  <r>
    <n v="7817"/>
    <s v="Jasmin Padilla"/>
    <s v="montoyaethan@example.com"/>
    <n v="34"/>
    <s v="Other"/>
    <x v="28"/>
    <d v="2021-11-18T00:00:00"/>
    <x v="2"/>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x v="2"/>
    <m/>
    <x v="0"/>
    <s v="Chat"/>
    <m/>
    <m/>
    <x v="0"/>
    <x v="1"/>
    <x v="3"/>
    <x v="0"/>
    <x v="0"/>
    <x v="1"/>
    <n v="0.65625"/>
  </r>
  <r>
    <n v="7818"/>
    <s v="Joseph Stewart"/>
    <s v="tommy34@example.com"/>
    <n v="48"/>
    <s v="Other"/>
    <x v="28"/>
    <d v="2020-12-09T00:00:00"/>
    <x v="3"/>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x v="0"/>
    <m/>
    <x v="0"/>
    <s v="Phone"/>
    <d v="2023-06-01T09:35:16"/>
    <m/>
    <x v="0"/>
    <x v="1"/>
    <x v="10"/>
    <x v="0"/>
    <x v="0"/>
    <x v="0"/>
    <n v="0.66249999999999998"/>
  </r>
  <r>
    <n v="7819"/>
    <s v="Robert Atkins"/>
    <s v="tjames@example.com"/>
    <n v="45"/>
    <s v="Male"/>
    <x v="24"/>
    <d v="2021-05-08T00:00:00"/>
    <x v="3"/>
    <s v="Software bug"/>
    <s v="I'm having an issue with the {product_purchased}. Please assist._x000a__x000a_&quot;_x000a__x000a_# get product_purchased if ($product_purchases[0].__name__] == 'Sonic' &amp; (( I'm not sure if this issue is specific to my device or if others have reported similar problems."/>
    <x v="0"/>
    <m/>
    <x v="0"/>
    <s v="Email"/>
    <d v="2023-06-01T13:04:18"/>
    <m/>
    <x v="0"/>
    <x v="0"/>
    <x v="1"/>
    <x v="0"/>
    <x v="0"/>
    <x v="0"/>
    <n v="0.80625000000000002"/>
  </r>
  <r>
    <n v="7820"/>
    <s v="Carol Cruz"/>
    <s v="andersondavid@example.com"/>
    <n v="26"/>
    <s v="Other"/>
    <x v="27"/>
    <d v="2020-04-06T00:00:00"/>
    <x v="0"/>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x v="0"/>
    <m/>
    <x v="2"/>
    <s v="Chat"/>
    <d v="2023-06-01T16:29:20"/>
    <m/>
    <x v="0"/>
    <x v="2"/>
    <x v="11"/>
    <x v="1"/>
    <x v="0"/>
    <x v="0"/>
    <n v="0.65"/>
  </r>
  <r>
    <n v="7821"/>
    <s v="Vincent Allen"/>
    <s v="beckwendy@example.org"/>
    <n v="49"/>
    <s v="Other"/>
    <x v="5"/>
    <d v="2020-07-05T00:00:00"/>
    <x v="0"/>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x v="1"/>
    <s v="Simple room middle develop green."/>
    <x v="1"/>
    <s v="Social media"/>
    <d v="2023-06-01T14:11:22"/>
    <d v="2023-06-01T05:58:22"/>
    <x v="3"/>
    <x v="2"/>
    <x v="2"/>
    <x v="1"/>
    <x v="1"/>
    <x v="1"/>
    <n v="0.57499999999999996"/>
  </r>
  <r>
    <n v="7822"/>
    <s v="Ashley Benitez"/>
    <s v="beckchristopher@example.org"/>
    <n v="33"/>
    <s v="Other"/>
    <x v="16"/>
    <d v="2020-02-15T00:00:00"/>
    <x v="1"/>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x v="2"/>
    <m/>
    <x v="2"/>
    <s v="Phone"/>
    <m/>
    <m/>
    <x v="0"/>
    <x v="1"/>
    <x v="4"/>
    <x v="0"/>
    <x v="0"/>
    <x v="1"/>
    <n v="0.70625000000000004"/>
  </r>
  <r>
    <n v="7823"/>
    <s v="Jeanette Beard"/>
    <s v="allisonwilson@example.net"/>
    <n v="29"/>
    <s v="Other"/>
    <x v="18"/>
    <d v="2021-10-14T00:00:00"/>
    <x v="4"/>
    <s v="Account access"/>
    <s v="I'm having an issue with the {product_purchased}. Please assist. &quot;_x000a__x000a_}_x000a__x000a_},_x000a__x000a_&quot;!&quot; : &quot;_x000a__x000a_- &quot;_x000a__x000a_. I've followed online tutorials and community forums to troubleshoot the issue, but no luck so far."/>
    <x v="1"/>
    <s v="Herself loss resource."/>
    <x v="2"/>
    <s v="Social media"/>
    <d v="2023-06-01T05:10:24"/>
    <d v="2023-06-01T01:19:24"/>
    <x v="5"/>
    <x v="1"/>
    <x v="7"/>
    <x v="1"/>
    <x v="1"/>
    <x v="1"/>
    <n v="0.79374999999999996"/>
  </r>
  <r>
    <n v="7824"/>
    <s v="Sheila Ho"/>
    <s v="yhernandez@example.org"/>
    <n v="68"/>
    <s v="Other"/>
    <x v="31"/>
    <d v="2020-07-16T00:00:00"/>
    <x v="0"/>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x v="0"/>
    <m/>
    <x v="2"/>
    <s v="Email"/>
    <d v="2023-06-01T22:57:26"/>
    <m/>
    <x v="0"/>
    <x v="5"/>
    <x v="2"/>
    <x v="1"/>
    <x v="0"/>
    <x v="0"/>
    <n v="0.25"/>
  </r>
  <r>
    <n v="7825"/>
    <s v="Cynthia Olson"/>
    <s v="jennifer28@example.com"/>
    <n v="67"/>
    <s v="Male"/>
    <x v="25"/>
    <d v="2020-06-04T00:00:00"/>
    <x v="1"/>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x v="2"/>
    <m/>
    <x v="0"/>
    <s v="Email"/>
    <m/>
    <m/>
    <x v="0"/>
    <x v="10"/>
    <x v="8"/>
    <x v="0"/>
    <x v="0"/>
    <x v="1"/>
    <n v="0.23125000000000001"/>
  </r>
  <r>
    <n v="7826"/>
    <s v="James Lewis"/>
    <s v="mking@example.net"/>
    <n v="41"/>
    <s v="Other"/>
    <x v="38"/>
    <d v="2020-07-14T00:00:00"/>
    <x v="1"/>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x v="0"/>
    <m/>
    <x v="3"/>
    <s v="Chat"/>
    <d v="2023-06-01T14:28:29"/>
    <m/>
    <x v="0"/>
    <x v="1"/>
    <x v="2"/>
    <x v="1"/>
    <x v="0"/>
    <x v="0"/>
    <n v="0.65"/>
  </r>
  <r>
    <n v="7827"/>
    <s v="Bradley Mason"/>
    <s v="jordanstrong@example.org"/>
    <n v="26"/>
    <s v="Other"/>
    <x v="4"/>
    <d v="2020-06-22T00:00:00"/>
    <x v="1"/>
    <s v="Product recommendation"/>
    <s v="I'm having an issue with the {product_purchased}. Please assist. I've tried using different cables, adapters, or peripherals with my {product_purchased}, but the issue persists."/>
    <x v="1"/>
    <s v="After building bring."/>
    <x v="1"/>
    <s v="Email"/>
    <d v="2023-06-01T04:21:29"/>
    <d v="2023-06-01T13:25:29"/>
    <x v="2"/>
    <x v="5"/>
    <x v="8"/>
    <x v="1"/>
    <x v="1"/>
    <x v="1"/>
    <n v="0.27500000000000002"/>
  </r>
  <r>
    <n v="7828"/>
    <s v="Zachary Costa"/>
    <s v="duranmaureen@example.org"/>
    <n v="20"/>
    <s v="Male"/>
    <x v="22"/>
    <d v="2021-03-13T00:00:00"/>
    <x v="0"/>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x v="2"/>
    <m/>
    <x v="3"/>
    <s v="Social media"/>
    <m/>
    <m/>
    <x v="0"/>
    <x v="10"/>
    <x v="0"/>
    <x v="1"/>
    <x v="0"/>
    <x v="1"/>
    <n v="0.16250000000000001"/>
  </r>
  <r>
    <n v="7829"/>
    <s v="Michael Rhodes"/>
    <s v="tanya29@example.org"/>
    <n v="70"/>
    <s v="Other"/>
    <x v="20"/>
    <d v="2021-11-16T00:00:00"/>
    <x v="3"/>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x v="0"/>
    <m/>
    <x v="3"/>
    <s v="Phone"/>
    <d v="2023-06-01T03:37:33"/>
    <m/>
    <x v="0"/>
    <x v="3"/>
    <x v="3"/>
    <x v="1"/>
    <x v="0"/>
    <x v="0"/>
    <n v="0.22500000000000001"/>
  </r>
  <r>
    <n v="7830"/>
    <s v="Robin Roth"/>
    <s v="lewisalbert@example.com"/>
    <n v="43"/>
    <s v="Other"/>
    <x v="29"/>
    <d v="2021-05-18T00:00:00"/>
    <x v="4"/>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x v="0"/>
    <m/>
    <x v="2"/>
    <s v="Phone"/>
    <d v="2023-06-01T22:13:35"/>
    <m/>
    <x v="0"/>
    <x v="8"/>
    <x v="1"/>
    <x v="1"/>
    <x v="0"/>
    <x v="0"/>
    <n v="0.20624999999999999"/>
  </r>
  <r>
    <n v="7831"/>
    <s v="James Williams"/>
    <s v="rodgerssara@example.com"/>
    <n v="65"/>
    <s v="Other"/>
    <x v="10"/>
    <d v="2020-10-18T00:00:00"/>
    <x v="1"/>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x v="0"/>
    <m/>
    <x v="3"/>
    <s v="Email"/>
    <d v="2023-06-01T07:33:37"/>
    <m/>
    <x v="0"/>
    <x v="3"/>
    <x v="7"/>
    <x v="1"/>
    <x v="0"/>
    <x v="0"/>
    <n v="0.21249999999999999"/>
  </r>
  <r>
    <n v="7832"/>
    <s v="Michelle Weaver"/>
    <s v="matthew04@example.org"/>
    <n v="31"/>
    <s v="Other"/>
    <x v="5"/>
    <d v="2020-02-07T00:00:00"/>
    <x v="0"/>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x v="0"/>
    <m/>
    <x v="2"/>
    <s v="Chat"/>
    <d v="2023-06-01T18:26:38"/>
    <m/>
    <x v="0"/>
    <x v="6"/>
    <x v="4"/>
    <x v="1"/>
    <x v="0"/>
    <x v="0"/>
    <n v="0.39374999999999999"/>
  </r>
  <r>
    <n v="7833"/>
    <s v="Whitney Anderson"/>
    <s v="taylor75@example.net"/>
    <n v="45"/>
    <s v="Other"/>
    <x v="10"/>
    <d v="2020-08-15T00:00:00"/>
    <x v="1"/>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x v="0"/>
    <m/>
    <x v="1"/>
    <s v="Email"/>
    <d v="2023-06-01T20:45:39"/>
    <m/>
    <x v="0"/>
    <x v="1"/>
    <x v="5"/>
    <x v="1"/>
    <x v="0"/>
    <x v="0"/>
    <n v="0.625"/>
  </r>
  <r>
    <n v="7834"/>
    <s v="Donald Phillips"/>
    <s v="michaellindsey@example.net"/>
    <n v="29"/>
    <s v="Male"/>
    <x v="27"/>
    <d v="2021-01-14T00:00:00"/>
    <x v="2"/>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x v="0"/>
    <m/>
    <x v="1"/>
    <s v="Email"/>
    <d v="2023-06-01T02:40:41"/>
    <m/>
    <x v="0"/>
    <x v="1"/>
    <x v="6"/>
    <x v="1"/>
    <x v="0"/>
    <x v="0"/>
    <n v="0.79374999999999996"/>
  </r>
  <r>
    <n v="7835"/>
    <s v="Patrick Burns"/>
    <s v="whitechristopher@example.org"/>
    <n v="27"/>
    <s v="Male"/>
    <x v="15"/>
    <d v="2020-08-31T00:00:00"/>
    <x v="2"/>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x v="1"/>
    <s v="Vote grow church attack rather."/>
    <x v="1"/>
    <s v="Social media"/>
    <d v="2023-06-01T07:46:42"/>
    <d v="2023-06-01T03:01:42"/>
    <x v="3"/>
    <x v="7"/>
    <x v="5"/>
    <x v="1"/>
    <x v="1"/>
    <x v="1"/>
    <n v="0.23749999999999999"/>
  </r>
  <r>
    <n v="7836"/>
    <s v="Alexa Boyd"/>
    <s v="meyersamantha@example.com"/>
    <n v="50"/>
    <s v="Male"/>
    <x v="1"/>
    <d v="2021-05-05T00:00:00"/>
    <x v="3"/>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x v="2"/>
    <m/>
    <x v="2"/>
    <s v="Email"/>
    <m/>
    <m/>
    <x v="0"/>
    <x v="4"/>
    <x v="1"/>
    <x v="0"/>
    <x v="0"/>
    <x v="1"/>
    <n v="0.36875000000000002"/>
  </r>
  <r>
    <n v="7837"/>
    <s v="Nathan Parks"/>
    <s v="brandon16@example.org"/>
    <n v="22"/>
    <s v="Female"/>
    <x v="8"/>
    <d v="2021-04-25T00:00:00"/>
    <x v="4"/>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x v="0"/>
    <m/>
    <x v="2"/>
    <s v="Phone"/>
    <d v="2023-06-01T12:18:44"/>
    <m/>
    <x v="0"/>
    <x v="8"/>
    <x v="11"/>
    <x v="1"/>
    <x v="0"/>
    <x v="0"/>
    <n v="0.28125"/>
  </r>
  <r>
    <n v="7838"/>
    <s v="Gary Mora"/>
    <s v="ltaylor@example.net"/>
    <n v="49"/>
    <s v="Female"/>
    <x v="12"/>
    <d v="2021-10-13T00:00:00"/>
    <x v="0"/>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x v="1"/>
    <s v="Seem who job adult send television."/>
    <x v="1"/>
    <s v="Social media"/>
    <d v="2023-06-01T04:17:45"/>
    <d v="2023-06-01T03:05:45"/>
    <x v="3"/>
    <x v="1"/>
    <x v="7"/>
    <x v="1"/>
    <x v="1"/>
    <x v="1"/>
    <n v="0.79374999999999996"/>
  </r>
  <r>
    <n v="7839"/>
    <s v="Richard Church"/>
    <s v="mthomas@example.org"/>
    <n v="27"/>
    <s v="Male"/>
    <x v="22"/>
    <d v="2021-08-10T00:00:00"/>
    <x v="1"/>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x v="0"/>
    <m/>
    <x v="3"/>
    <s v="Email"/>
    <d v="2023-06-01T16:35:47"/>
    <m/>
    <x v="0"/>
    <x v="1"/>
    <x v="5"/>
    <x v="1"/>
    <x v="0"/>
    <x v="0"/>
    <n v="0.625"/>
  </r>
  <r>
    <n v="7840"/>
    <s v="Joel Graham"/>
    <s v="nicolebaker@example.org"/>
    <n v="61"/>
    <s v="Male"/>
    <x v="41"/>
    <d v="2021-08-29T00:00:00"/>
    <x v="0"/>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x v="2"/>
    <m/>
    <x v="1"/>
    <s v="Chat"/>
    <m/>
    <m/>
    <x v="0"/>
    <x v="1"/>
    <x v="5"/>
    <x v="1"/>
    <x v="0"/>
    <x v="1"/>
    <n v="0.625"/>
  </r>
  <r>
    <n v="7841"/>
    <s v="Connie Bennett"/>
    <s v="dana98@example.org"/>
    <n v="59"/>
    <s v="Other"/>
    <x v="4"/>
    <d v="2021-10-24T00:00:00"/>
    <x v="0"/>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x v="2"/>
    <m/>
    <x v="2"/>
    <s v="Email"/>
    <m/>
    <m/>
    <x v="0"/>
    <x v="6"/>
    <x v="7"/>
    <x v="0"/>
    <x v="0"/>
    <x v="1"/>
    <n v="0.48749999999999999"/>
  </r>
  <r>
    <n v="7842"/>
    <s v="Robert Lindsey"/>
    <s v="joseph90@example.com"/>
    <n v="66"/>
    <s v="Other"/>
    <x v="17"/>
    <d v="2021-06-28T00:00:00"/>
    <x v="0"/>
    <s v="Installation support"/>
    <s v="I'm having an issue with the {product_purchased}. Please assist. It may take me an hour or more to solve this issue. :P I've tried different settings and configurations on my {product_purchased}, but the issue persists."/>
    <x v="1"/>
    <s v="I relationship name always western knowledge maybe."/>
    <x v="3"/>
    <s v="Email"/>
    <d v="2023-06-01T09:05:51"/>
    <d v="2023-06-01T08:18:51"/>
    <x v="3"/>
    <x v="1"/>
    <x v="8"/>
    <x v="1"/>
    <x v="1"/>
    <x v="1"/>
    <n v="0.64375000000000004"/>
  </r>
  <r>
    <n v="7843"/>
    <s v="Jennifer Mcbride"/>
    <s v="igonzalez@example.com"/>
    <n v="29"/>
    <s v="Other"/>
    <x v="27"/>
    <d v="2021-01-11T00:00:00"/>
    <x v="4"/>
    <s v="Display issue"/>
    <s v="I'm having an issue with the {product_purchased}. Please assist. Please contact me as quickly as possible with feedback._x000a__x000a__x000a_[B]_x000a__x000a__x000a_[V] I've checked for any available software updates for my {product_purchased}, but there are none."/>
    <x v="1"/>
    <s v="Crime pressure use beat remember foot between."/>
    <x v="0"/>
    <s v="Phone"/>
    <d v="2023-06-01T14:23:52"/>
    <d v="2023-06-01T19:45:52"/>
    <x v="2"/>
    <x v="8"/>
    <x v="6"/>
    <x v="1"/>
    <x v="1"/>
    <x v="1"/>
    <n v="0.25624999999999998"/>
  </r>
  <r>
    <n v="7844"/>
    <s v="Megan Blackwell"/>
    <s v="xperry@example.org"/>
    <n v="56"/>
    <s v="Male"/>
    <x v="3"/>
    <d v="2021-12-12T00:00:00"/>
    <x v="0"/>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x v="0"/>
    <m/>
    <x v="2"/>
    <s v="Social media"/>
    <d v="2023-06-01T21:23:54"/>
    <m/>
    <x v="0"/>
    <x v="6"/>
    <x v="10"/>
    <x v="1"/>
    <x v="0"/>
    <x v="0"/>
    <n v="0.46875"/>
  </r>
  <r>
    <n v="7845"/>
    <s v="Misty Lewis"/>
    <s v="gyates@example.net"/>
    <n v="63"/>
    <s v="Male"/>
    <x v="1"/>
    <d v="2020-10-21T00:00:00"/>
    <x v="0"/>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x v="0"/>
    <m/>
    <x v="0"/>
    <s v="Chat"/>
    <d v="2023-06-01T18:51:54"/>
    <m/>
    <x v="0"/>
    <x v="2"/>
    <x v="7"/>
    <x v="0"/>
    <x v="0"/>
    <x v="0"/>
    <n v="0.7"/>
  </r>
  <r>
    <n v="7846"/>
    <s v="Natalie Harris"/>
    <s v="torresshannon@example.com"/>
    <n v="58"/>
    <s v="Other"/>
    <x v="24"/>
    <d v="2020-05-25T00:00:00"/>
    <x v="0"/>
    <s v="Network problem"/>
    <s v="I'm having an issue with the {product_purchased}. Please assist._x000a__x000a_Thank you,_x000a__x000a_Kai, My Ex_x000a__x000a_&quot;The price is not for me.&quot; â€” Kai on the issue_x000a__x000a_This post has been I've recently updated the firmware of my {product_purchased}, and the issue started happening afterward. Could it be related to the update?"/>
    <x v="0"/>
    <m/>
    <x v="1"/>
    <s v="Phone"/>
    <d v="2023-06-01T13:35:56"/>
    <m/>
    <x v="0"/>
    <x v="2"/>
    <x v="1"/>
    <x v="1"/>
    <x v="0"/>
    <x v="0"/>
    <n v="0.72499999999999998"/>
  </r>
  <r>
    <n v="7847"/>
    <s v="Sean Flynn"/>
    <s v="brandtcarol@example.org"/>
    <n v="42"/>
    <s v="Male"/>
    <x v="33"/>
    <d v="2021-12-03T00:00:00"/>
    <x v="3"/>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x v="0"/>
    <m/>
    <x v="0"/>
    <s v="Email"/>
    <d v="2023-06-01T14:15:58"/>
    <m/>
    <x v="0"/>
    <x v="4"/>
    <x v="10"/>
    <x v="0"/>
    <x v="0"/>
    <x v="0"/>
    <n v="0.41875000000000001"/>
  </r>
  <r>
    <n v="7848"/>
    <s v="Trevor Arnold"/>
    <s v="rriley@example.com"/>
    <n v="20"/>
    <s v="Other"/>
    <x v="0"/>
    <d v="2020-12-03T00:00:00"/>
    <x v="1"/>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x v="2"/>
    <m/>
    <x v="1"/>
    <s v="Email"/>
    <m/>
    <m/>
    <x v="0"/>
    <x v="1"/>
    <x v="10"/>
    <x v="1"/>
    <x v="0"/>
    <x v="1"/>
    <n v="0.66249999999999998"/>
  </r>
  <r>
    <n v="7849"/>
    <s v="Sean Perry"/>
    <s v="mindy95@example.net"/>
    <n v="39"/>
    <s v="Other"/>
    <x v="22"/>
    <d v="2020-04-29T00:00:00"/>
    <x v="0"/>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x v="2"/>
    <m/>
    <x v="1"/>
    <s v="Chat"/>
    <m/>
    <m/>
    <x v="0"/>
    <x v="0"/>
    <x v="11"/>
    <x v="1"/>
    <x v="0"/>
    <x v="1"/>
    <n v="0.875"/>
  </r>
  <r>
    <n v="7850"/>
    <s v="Jesus Davis"/>
    <s v="umorgan@example.org"/>
    <n v="45"/>
    <s v="Male"/>
    <x v="18"/>
    <d v="2021-02-07T00:00:00"/>
    <x v="0"/>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x v="2"/>
    <m/>
    <x v="3"/>
    <s v="Social media"/>
    <m/>
    <m/>
    <x v="0"/>
    <x v="0"/>
    <x v="4"/>
    <x v="1"/>
    <x v="0"/>
    <x v="1"/>
    <n v="0.9375"/>
  </r>
  <r>
    <n v="7851"/>
    <s v="Timothy Richard"/>
    <s v="michael66@example.net"/>
    <n v="63"/>
    <s v="Male"/>
    <x v="20"/>
    <d v="2020-09-25T00:00:00"/>
    <x v="2"/>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x v="1"/>
    <s v="Mrs exist late west especially film myself organization."/>
    <x v="3"/>
    <s v="Chat"/>
    <d v="2023-06-01T18:16:05"/>
    <d v="2023-06-01T23:19:05"/>
    <x v="4"/>
    <x v="6"/>
    <x v="9"/>
    <x v="1"/>
    <x v="1"/>
    <x v="1"/>
    <n v="0.4"/>
  </r>
  <r>
    <n v="7852"/>
    <s v="Cynthia Armstrong"/>
    <s v="heidi07@example.com"/>
    <n v="37"/>
    <s v="Male"/>
    <x v="17"/>
    <d v="2021-01-30T00:00:00"/>
    <x v="3"/>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x v="2"/>
    <m/>
    <x v="2"/>
    <s v="Email"/>
    <m/>
    <m/>
    <x v="0"/>
    <x v="6"/>
    <x v="6"/>
    <x v="0"/>
    <x v="0"/>
    <x v="1"/>
    <n v="0.35"/>
  </r>
  <r>
    <n v="7853"/>
    <s v="Scott Brown"/>
    <s v="bernarddrake@example.net"/>
    <n v="20"/>
    <s v="Male"/>
    <x v="16"/>
    <d v="2020-08-06T00:00:00"/>
    <x v="4"/>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x v="0"/>
    <m/>
    <x v="0"/>
    <s v="Email"/>
    <d v="2023-06-01T22:15:08"/>
    <m/>
    <x v="0"/>
    <x v="0"/>
    <x v="5"/>
    <x v="0"/>
    <x v="0"/>
    <x v="0"/>
    <n v="0.89375000000000004"/>
  </r>
  <r>
    <n v="7854"/>
    <s v="Stephen Johnson"/>
    <s v="davissamantha@example.org"/>
    <n v="28"/>
    <s v="Male"/>
    <x v="18"/>
    <d v="2021-02-17T00:00:00"/>
    <x v="1"/>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x v="2"/>
    <m/>
    <x v="0"/>
    <s v="Social media"/>
    <m/>
    <m/>
    <x v="0"/>
    <x v="9"/>
    <x v="4"/>
    <x v="0"/>
    <x v="0"/>
    <x v="1"/>
    <n v="0.24374999999999999"/>
  </r>
  <r>
    <n v="7855"/>
    <s v="Patricia Brady"/>
    <s v="qwilson@example.org"/>
    <n v="67"/>
    <s v="Female"/>
    <x v="12"/>
    <d v="2021-09-10T00:00:00"/>
    <x v="4"/>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x v="2"/>
    <m/>
    <x v="3"/>
    <s v="Phone"/>
    <m/>
    <m/>
    <x v="0"/>
    <x v="6"/>
    <x v="9"/>
    <x v="1"/>
    <x v="0"/>
    <x v="1"/>
    <n v="0.4"/>
  </r>
  <r>
    <n v="7856"/>
    <s v="Logan Hernandez"/>
    <s v="shelby71@example.org"/>
    <n v="26"/>
    <s v="Other"/>
    <x v="0"/>
    <d v="2020-08-23T00:00:00"/>
    <x v="0"/>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x v="2"/>
    <m/>
    <x v="1"/>
    <s v="Phone"/>
    <m/>
    <m/>
    <x v="0"/>
    <x v="4"/>
    <x v="5"/>
    <x v="1"/>
    <x v="0"/>
    <x v="1"/>
    <n v="0.42499999999999999"/>
  </r>
  <r>
    <n v="7857"/>
    <s v="Elizabeth Harris"/>
    <s v="ithomas@example.net"/>
    <n v="32"/>
    <s v="Female"/>
    <x v="14"/>
    <d v="2021-02-10T00:00:00"/>
    <x v="2"/>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x v="2"/>
    <m/>
    <x v="0"/>
    <s v="Email"/>
    <m/>
    <m/>
    <x v="0"/>
    <x v="1"/>
    <x v="4"/>
    <x v="0"/>
    <x v="0"/>
    <x v="1"/>
    <n v="0.70625000000000004"/>
  </r>
  <r>
    <n v="7858"/>
    <s v="Lisa Santana"/>
    <s v="sarah57@example.org"/>
    <n v="33"/>
    <s v="Other"/>
    <x v="31"/>
    <d v="2021-05-19T00:00:00"/>
    <x v="2"/>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x v="0"/>
    <m/>
    <x v="3"/>
    <s v="Chat"/>
    <d v="2023-06-01T07:23:15"/>
    <m/>
    <x v="0"/>
    <x v="2"/>
    <x v="1"/>
    <x v="1"/>
    <x v="0"/>
    <x v="0"/>
    <n v="0.72499999999999998"/>
  </r>
  <r>
    <n v="7859"/>
    <s v="John Jennings"/>
    <s v="hernandezyvonne@example.com"/>
    <n v="58"/>
    <s v="Female"/>
    <x v="2"/>
    <d v="2021-09-15T00:00:00"/>
    <x v="4"/>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x v="2"/>
    <m/>
    <x v="0"/>
    <s v="Chat"/>
    <m/>
    <m/>
    <x v="0"/>
    <x v="9"/>
    <x v="9"/>
    <x v="0"/>
    <x v="0"/>
    <x v="1"/>
    <n v="0.19375000000000001"/>
  </r>
  <r>
    <n v="7860"/>
    <s v="Jessica Erickson"/>
    <s v="frankgallagher@example.net"/>
    <n v="68"/>
    <s v="Male"/>
    <x v="7"/>
    <d v="2021-07-01T00:00:00"/>
    <x v="4"/>
    <s v="Data loss"/>
    <s v="I'm having an issue with the {product_purchased}. Please assist._x000a__x000a_} I've checked for any available software updates for my {product_purchased}, but there are none."/>
    <x v="1"/>
    <s v="Reality face floor guess."/>
    <x v="1"/>
    <s v="Chat"/>
    <d v="2023-06-01T18:57:16"/>
    <d v="2023-06-01T06:51:16"/>
    <x v="4"/>
    <x v="0"/>
    <x v="2"/>
    <x v="1"/>
    <x v="1"/>
    <x v="1"/>
    <n v="1.0687500000000001"/>
  </r>
  <r>
    <n v="7861"/>
    <s v="Mitchell Knight"/>
    <s v="laurajackson@example.org"/>
    <n v="25"/>
    <s v="Male"/>
    <x v="27"/>
    <d v="2020-08-19T00:00:00"/>
    <x v="4"/>
    <s v="Hardware issue"/>
    <s v="I'm having an issue with the {product_purchased}. Please assist._x000a__x000a_$( '#product-id' ).then( function( product ) { product = $.promotions[product]; $.promotional_title I'm using the original charger that came with my {product_purchased}, but it's not charging properly."/>
    <x v="0"/>
    <m/>
    <x v="0"/>
    <s v="Phone"/>
    <d v="2023-06-01T04:14:18"/>
    <m/>
    <x v="0"/>
    <x v="7"/>
    <x v="5"/>
    <x v="0"/>
    <x v="0"/>
    <x v="0"/>
    <n v="0.23749999999999999"/>
  </r>
  <r>
    <n v="7862"/>
    <s v="Steven Cross"/>
    <s v="amymitchell@example.org"/>
    <n v="69"/>
    <s v="Male"/>
    <x v="14"/>
    <d v="2021-08-27T00:00:00"/>
    <x v="1"/>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x v="0"/>
    <m/>
    <x v="3"/>
    <s v="Phone"/>
    <d v="2023-06-01T10:39:19"/>
    <m/>
    <x v="0"/>
    <x v="1"/>
    <x v="5"/>
    <x v="1"/>
    <x v="0"/>
    <x v="0"/>
    <n v="0.625"/>
  </r>
  <r>
    <n v="7863"/>
    <s v="Brittany Jacobs"/>
    <s v="brian87@example.com"/>
    <n v="30"/>
    <s v="Female"/>
    <x v="15"/>
    <d v="2021-08-14T00:00:00"/>
    <x v="1"/>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x v="0"/>
    <m/>
    <x v="2"/>
    <s v="Phone"/>
    <d v="2023-06-01T09:10:21"/>
    <m/>
    <x v="0"/>
    <x v="0"/>
    <x v="5"/>
    <x v="1"/>
    <x v="0"/>
    <x v="0"/>
    <n v="0.89375000000000004"/>
  </r>
  <r>
    <n v="7864"/>
    <s v="Molly Huynh"/>
    <s v="elliottrandall@example.org"/>
    <n v="39"/>
    <s v="Male"/>
    <x v="31"/>
    <d v="2020-11-10T00:00:00"/>
    <x v="0"/>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x v="1"/>
    <s v="Risk spend many white PM north relationship."/>
    <x v="0"/>
    <s v="Social media"/>
    <d v="2023-06-01T06:56:22"/>
    <d v="2023-06-01T05:05:22"/>
    <x v="1"/>
    <x v="5"/>
    <x v="3"/>
    <x v="1"/>
    <x v="1"/>
    <x v="1"/>
    <n v="0.15"/>
  </r>
  <r>
    <n v="7865"/>
    <s v="Paul Mcbride"/>
    <s v="cruzdavid@example.com"/>
    <n v="69"/>
    <s v="Female"/>
    <x v="40"/>
    <d v="2020-11-12T00:00:00"/>
    <x v="3"/>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x v="2"/>
    <m/>
    <x v="2"/>
    <s v="Chat"/>
    <m/>
    <m/>
    <x v="0"/>
    <x v="1"/>
    <x v="3"/>
    <x v="0"/>
    <x v="0"/>
    <x v="1"/>
    <n v="0.65625"/>
  </r>
  <r>
    <n v="7866"/>
    <s v="Manuel Garcia"/>
    <s v="tracy60@example.org"/>
    <n v="24"/>
    <s v="Other"/>
    <x v="11"/>
    <d v="2021-07-25T00:00:00"/>
    <x v="0"/>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x v="2"/>
    <m/>
    <x v="3"/>
    <s v="Phone"/>
    <m/>
    <m/>
    <x v="0"/>
    <x v="5"/>
    <x v="2"/>
    <x v="1"/>
    <x v="0"/>
    <x v="1"/>
    <n v="0.25"/>
  </r>
  <r>
    <n v="7867"/>
    <s v="Daniel Ellis"/>
    <s v="meganedwards@example.com"/>
    <n v="47"/>
    <s v="Male"/>
    <x v="25"/>
    <d v="2021-08-13T00:00:00"/>
    <x v="1"/>
    <s v="Software bug"/>
    <s v="I'm having an issue with the {product_purchased}. Please assist. I'm not sure if this issue is specific to my device or if others have reported similar problems."/>
    <x v="2"/>
    <m/>
    <x v="3"/>
    <s v="Email"/>
    <m/>
    <m/>
    <x v="0"/>
    <x v="8"/>
    <x v="5"/>
    <x v="1"/>
    <x v="0"/>
    <x v="1"/>
    <n v="0.25624999999999998"/>
  </r>
  <r>
    <n v="7868"/>
    <s v="Sara Bray"/>
    <s v="gary77@example.net"/>
    <n v="61"/>
    <s v="Other"/>
    <x v="32"/>
    <d v="2021-02-17T00:00:00"/>
    <x v="3"/>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x v="2"/>
    <m/>
    <x v="1"/>
    <s v="Social media"/>
    <m/>
    <m/>
    <x v="0"/>
    <x v="0"/>
    <x v="4"/>
    <x v="1"/>
    <x v="0"/>
    <x v="1"/>
    <n v="0.9375"/>
  </r>
  <r>
    <n v="7869"/>
    <s v="Robert Coleman"/>
    <s v="markmason@example.net"/>
    <n v="69"/>
    <s v="Female"/>
    <x v="13"/>
    <d v="2020-12-20T00:00:00"/>
    <x v="1"/>
    <s v="Battery life"/>
    <s v="I'm having an issue with the {product_purchased}. Please assist. I'm using the original charger that came with my {product_purchased}, but it's not charging properly."/>
    <x v="0"/>
    <m/>
    <x v="1"/>
    <s v="Chat"/>
    <d v="2023-06-01T01:27:27"/>
    <m/>
    <x v="0"/>
    <x v="7"/>
    <x v="10"/>
    <x v="1"/>
    <x v="0"/>
    <x v="0"/>
    <n v="0.23125000000000001"/>
  </r>
  <r>
    <n v="7870"/>
    <s v="Anthony Wright"/>
    <s v="tgibson@example.net"/>
    <n v="48"/>
    <s v="Male"/>
    <x v="36"/>
    <d v="2020-07-18T00:00:00"/>
    <x v="0"/>
    <s v="Product setup"/>
    <s v="I'm having an issue with the {product_purchased}. Please assist. #_x000a__x000a_0_x000a__x000a__x000a_0 I've already contacted customer support multiple times, but the issue remains unresolved."/>
    <x v="0"/>
    <m/>
    <x v="1"/>
    <s v="Social media"/>
    <d v="2023-06-01T15:08:28"/>
    <m/>
    <x v="0"/>
    <x v="7"/>
    <x v="2"/>
    <x v="1"/>
    <x v="0"/>
    <x v="0"/>
    <n v="0.26250000000000001"/>
  </r>
  <r>
    <n v="7871"/>
    <s v="Theresa Bowen"/>
    <s v="tonybrown@example.com"/>
    <n v="41"/>
    <s v="Female"/>
    <x v="26"/>
    <d v="2020-01-09T00:00:00"/>
    <x v="4"/>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x v="2"/>
    <m/>
    <x v="2"/>
    <s v="Email"/>
    <m/>
    <m/>
    <x v="0"/>
    <x v="10"/>
    <x v="6"/>
    <x v="0"/>
    <x v="0"/>
    <x v="1"/>
    <n v="0.17499999999999999"/>
  </r>
  <r>
    <n v="7872"/>
    <s v="Eileen Marquez"/>
    <s v="gregg42@example.com"/>
    <n v="28"/>
    <s v="Male"/>
    <x v="33"/>
    <d v="2020-04-25T00:00:00"/>
    <x v="1"/>
    <s v="Network problem"/>
    <s v="I'm having an issue with the {product_purchased}. Please assist. I've checked the code, but I'm having no problems with the {product_purchased} [10:24:05 AM] - P.S I've followed the troubleshooting steps mentioned in the user manual, but the issue persists."/>
    <x v="0"/>
    <m/>
    <x v="0"/>
    <s v="Phone"/>
    <d v="2023-06-01T17:04:30"/>
    <m/>
    <x v="0"/>
    <x v="3"/>
    <x v="11"/>
    <x v="0"/>
    <x v="0"/>
    <x v="0"/>
    <n v="0.24374999999999999"/>
  </r>
  <r>
    <n v="7873"/>
    <s v="Kelly Rodriguez"/>
    <s v="collin87@example.com"/>
    <n v="43"/>
    <s v="Female"/>
    <x v="25"/>
    <d v="2020-03-10T00:00:00"/>
    <x v="0"/>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x v="2"/>
    <m/>
    <x v="2"/>
    <s v="Social media"/>
    <m/>
    <m/>
    <x v="0"/>
    <x v="0"/>
    <x v="0"/>
    <x v="0"/>
    <x v="0"/>
    <x v="1"/>
    <n v="0.76875000000000004"/>
  </r>
  <r>
    <n v="7874"/>
    <s v="Melanie Goodwin"/>
    <s v="seanperez@example.com"/>
    <n v="69"/>
    <s v="Female"/>
    <x v="9"/>
    <d v="2021-09-10T00:00:00"/>
    <x v="3"/>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x v="2"/>
    <m/>
    <x v="3"/>
    <s v="Chat"/>
    <m/>
    <m/>
    <x v="0"/>
    <x v="9"/>
    <x v="9"/>
    <x v="1"/>
    <x v="0"/>
    <x v="1"/>
    <n v="0.19375000000000001"/>
  </r>
  <r>
    <n v="7875"/>
    <s v="Karen Wells"/>
    <s v="debramcbride@example.org"/>
    <n v="59"/>
    <s v="Male"/>
    <x v="19"/>
    <d v="2021-03-13T00:00:00"/>
    <x v="1"/>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x v="1"/>
    <s v="Writer election center."/>
    <x v="0"/>
    <s v="Social media"/>
    <d v="2023-06-01T08:01:36"/>
    <d v="2023-06-01T12:15:36"/>
    <x v="1"/>
    <x v="0"/>
    <x v="0"/>
    <x v="1"/>
    <x v="1"/>
    <x v="1"/>
    <n v="0.76875000000000004"/>
  </r>
  <r>
    <n v="7876"/>
    <s v="Casey Fleming"/>
    <s v="carol64@example.org"/>
    <n v="59"/>
    <s v="Male"/>
    <x v="34"/>
    <d v="2020-04-17T00:00:00"/>
    <x v="4"/>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x v="2"/>
    <m/>
    <x v="0"/>
    <s v="Email"/>
    <m/>
    <m/>
    <x v="0"/>
    <x v="2"/>
    <x v="11"/>
    <x v="0"/>
    <x v="0"/>
    <x v="1"/>
    <n v="0.65"/>
  </r>
  <r>
    <n v="7877"/>
    <s v="Haley Richard"/>
    <s v="fitzpatrickerin@example.com"/>
    <n v="33"/>
    <s v="Male"/>
    <x v="19"/>
    <d v="2021-12-25T00:00:00"/>
    <x v="4"/>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x v="1"/>
    <s v="Far up senior who choice all."/>
    <x v="1"/>
    <s v="Phone"/>
    <d v="2023-06-02T00:02:39"/>
    <d v="2023-06-01T02:49:39"/>
    <x v="5"/>
    <x v="7"/>
    <x v="10"/>
    <x v="1"/>
    <x v="1"/>
    <x v="1"/>
    <n v="0.23125000000000001"/>
  </r>
  <r>
    <n v="7878"/>
    <s v="Robert Smith"/>
    <s v="tammy22@example.net"/>
    <n v="39"/>
    <s v="Other"/>
    <x v="38"/>
    <d v="2021-07-01T00:00:00"/>
    <x v="2"/>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x v="1"/>
    <s v="Example issue open approach exactly white scene."/>
    <x v="2"/>
    <s v="Chat"/>
    <d v="2023-06-01T06:27:41"/>
    <d v="2023-06-01T18:52:41"/>
    <x v="5"/>
    <x v="0"/>
    <x v="2"/>
    <x v="1"/>
    <x v="1"/>
    <x v="1"/>
    <n v="1.0687500000000001"/>
  </r>
  <r>
    <n v="7879"/>
    <s v="Emily Tyler"/>
    <s v="john04@example.org"/>
    <n v="70"/>
    <s v="Male"/>
    <x v="6"/>
    <d v="2021-01-03T00:00:00"/>
    <x v="4"/>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x v="2"/>
    <m/>
    <x v="3"/>
    <s v="Chat"/>
    <m/>
    <m/>
    <x v="0"/>
    <x v="6"/>
    <x v="6"/>
    <x v="1"/>
    <x v="0"/>
    <x v="1"/>
    <n v="0.35"/>
  </r>
  <r>
    <n v="7880"/>
    <s v="Tamara Brooks"/>
    <s v="jennifer02@example.net"/>
    <n v="63"/>
    <s v="Other"/>
    <x v="30"/>
    <d v="2020-11-11T00:00:00"/>
    <x v="0"/>
    <s v="Data loss"/>
    <s v="I'm having an issue with the {product_purchased}. Please assist. Thanks. The issue I'm facing is intermittent. Sometimes it works fine, but other times it acts up unexpectedly."/>
    <x v="0"/>
    <m/>
    <x v="3"/>
    <s v="Social media"/>
    <d v="2023-06-01T06:07:43"/>
    <m/>
    <x v="0"/>
    <x v="10"/>
    <x v="3"/>
    <x v="1"/>
    <x v="0"/>
    <x v="0"/>
    <n v="0.21249999999999999"/>
  </r>
  <r>
    <n v="7881"/>
    <s v="Jeffrey Craig"/>
    <s v="rachelfrederick@example.com"/>
    <n v="59"/>
    <s v="Female"/>
    <x v="17"/>
    <d v="2020-08-18T00:00:00"/>
    <x v="4"/>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x v="0"/>
    <m/>
    <x v="2"/>
    <s v="Email"/>
    <d v="2023-06-01T16:30:44"/>
    <m/>
    <x v="0"/>
    <x v="3"/>
    <x v="5"/>
    <x v="1"/>
    <x v="0"/>
    <x v="0"/>
    <n v="0.24374999999999999"/>
  </r>
  <r>
    <n v="7882"/>
    <s v="Deborah Soto"/>
    <s v="betty61@example.net"/>
    <n v="54"/>
    <s v="Male"/>
    <x v="38"/>
    <d v="2020-08-27T00:00:00"/>
    <x v="0"/>
    <s v="Software bug"/>
    <s v="I'm having an issue with the {product_purchased}. Please assist._x000a__x000a_1 2 3 4 5 6 7 8 9 10 11 12 13 14 15 16 17 18 19 20 21 22 23 24 25 26 27 28 29 30 31 I've tried clearing the cache and data for the {product_purchased} app, but the issue persists."/>
    <x v="0"/>
    <m/>
    <x v="1"/>
    <s v="Social media"/>
    <d v="2023-06-01T05:22:46"/>
    <m/>
    <x v="0"/>
    <x v="10"/>
    <x v="5"/>
    <x v="1"/>
    <x v="0"/>
    <x v="0"/>
    <n v="0.16875000000000001"/>
  </r>
  <r>
    <n v="7883"/>
    <s v="Eric Higgins"/>
    <s v="robert81@example.com"/>
    <n v="19"/>
    <s v="Female"/>
    <x v="19"/>
    <d v="2020-04-21T00:00:00"/>
    <x v="4"/>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x v="1"/>
    <s v="Expect sign brother measure."/>
    <x v="1"/>
    <s v="Social media"/>
    <d v="2023-06-01T20:16:48"/>
    <d v="2023-06-01T12:54:48"/>
    <x v="4"/>
    <x v="7"/>
    <x v="11"/>
    <x v="1"/>
    <x v="1"/>
    <x v="1"/>
    <n v="0.23749999999999999"/>
  </r>
  <r>
    <n v="7884"/>
    <s v="Mrs. Jessica Phillips DDS"/>
    <s v="andersondavid@example.org"/>
    <n v="43"/>
    <s v="Male"/>
    <x v="31"/>
    <d v="2020-04-18T00:00:00"/>
    <x v="0"/>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x v="1"/>
    <s v="Also ahead tough begin describe against recognize organization."/>
    <x v="1"/>
    <s v="Phone"/>
    <d v="2023-06-01T15:41:50"/>
    <d v="2023-06-01T13:10:50"/>
    <x v="4"/>
    <x v="8"/>
    <x v="11"/>
    <x v="1"/>
    <x v="1"/>
    <x v="1"/>
    <n v="0.28125"/>
  </r>
  <r>
    <n v="7885"/>
    <s v="Brian Martin"/>
    <s v="jacquelinethomas@example.com"/>
    <n v="37"/>
    <s v="Male"/>
    <x v="3"/>
    <d v="2021-11-05T00:00:00"/>
    <x v="2"/>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x v="1"/>
    <s v="Relationship between customer political parent statement huge."/>
    <x v="3"/>
    <s v="Phone"/>
    <d v="2023-06-01T18:34:52"/>
    <d v="2023-06-01T19:54:52"/>
    <x v="2"/>
    <x v="8"/>
    <x v="3"/>
    <x v="1"/>
    <x v="1"/>
    <x v="1"/>
    <n v="0.18124999999999999"/>
  </r>
  <r>
    <n v="7886"/>
    <s v="Cesar Jensen"/>
    <s v="aanderson@example.net"/>
    <n v="35"/>
    <s v="Other"/>
    <x v="13"/>
    <d v="2021-09-12T00:00:00"/>
    <x v="4"/>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x v="0"/>
    <m/>
    <x v="2"/>
    <s v="Chat"/>
    <d v="2023-06-01T19:41:53"/>
    <m/>
    <x v="0"/>
    <x v="10"/>
    <x v="9"/>
    <x v="1"/>
    <x v="0"/>
    <x v="0"/>
    <n v="0.22500000000000001"/>
  </r>
  <r>
    <n v="7887"/>
    <s v="Justin Brown"/>
    <s v="kfoster@example.net"/>
    <n v="33"/>
    <s v="Male"/>
    <x v="28"/>
    <d v="2020-06-09T00:00:00"/>
    <x v="4"/>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x v="0"/>
    <m/>
    <x v="1"/>
    <s v="Email"/>
    <d v="2023-06-01T19:50:55"/>
    <m/>
    <x v="0"/>
    <x v="2"/>
    <x v="8"/>
    <x v="1"/>
    <x v="0"/>
    <x v="0"/>
    <n v="0.56874999999999998"/>
  </r>
  <r>
    <n v="7888"/>
    <s v="Michael Erickson"/>
    <s v="christopher42@example.com"/>
    <n v="65"/>
    <s v="Female"/>
    <x v="39"/>
    <d v="2020-08-21T00:00:00"/>
    <x v="0"/>
    <s v="Delivery problem"/>
    <s v="I'm having an issue with the {product_purchased}. Please assist. 1 2 3 5 6 7 8 9 10 11 12 13 &lt;?php // http://cve.mitre.org/cgi-bin/cvename I've performed a factory reset on my {product_purchased}, hoping it would resolve the problem, but it didn't help."/>
    <x v="1"/>
    <s v="If to degree little."/>
    <x v="3"/>
    <s v="Chat"/>
    <d v="2023-06-01T19:06:57"/>
    <d v="2023-06-01T01:39:57"/>
    <x v="2"/>
    <x v="3"/>
    <x v="5"/>
    <x v="1"/>
    <x v="1"/>
    <x v="1"/>
    <n v="0.24374999999999999"/>
  </r>
  <r>
    <n v="7889"/>
    <s v="Travis Collins"/>
    <s v="joemedina@example.com"/>
    <n v="61"/>
    <s v="Other"/>
    <x v="29"/>
    <d v="2020-11-10T00:00:00"/>
    <x v="0"/>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x v="1"/>
    <s v="Debate surface anyone."/>
    <x v="3"/>
    <s v="Phone"/>
    <d v="2023-06-01T09:30:57"/>
    <d v="2023-06-01T16:57:57"/>
    <x v="1"/>
    <x v="9"/>
    <x v="3"/>
    <x v="1"/>
    <x v="1"/>
    <x v="1"/>
    <n v="0.26874999999999999"/>
  </r>
  <r>
    <n v="7890"/>
    <s v="Caroline Robinson"/>
    <s v="jmckinney@example.org"/>
    <n v="22"/>
    <s v="Male"/>
    <x v="33"/>
    <d v="2020-07-22T00:00:00"/>
    <x v="2"/>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x v="0"/>
    <m/>
    <x v="3"/>
    <s v="Social media"/>
    <d v="2023-06-01T19:54:59"/>
    <m/>
    <x v="0"/>
    <x v="7"/>
    <x v="2"/>
    <x v="1"/>
    <x v="0"/>
    <x v="0"/>
    <n v="0.26250000000000001"/>
  </r>
  <r>
    <n v="7891"/>
    <s v="Charles Jackson"/>
    <s v="sharvey@example.net"/>
    <n v="61"/>
    <s v="Male"/>
    <x v="11"/>
    <d v="2021-07-21T00:00:00"/>
    <x v="4"/>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x v="2"/>
    <m/>
    <x v="3"/>
    <s v="Phone"/>
    <m/>
    <m/>
    <x v="0"/>
    <x v="3"/>
    <x v="2"/>
    <x v="1"/>
    <x v="0"/>
    <x v="1"/>
    <n v="0.23749999999999999"/>
  </r>
  <r>
    <n v="7892"/>
    <s v="Wanda Graham"/>
    <s v="johnsonryan@example.org"/>
    <n v="53"/>
    <s v="Male"/>
    <x v="30"/>
    <d v="2021-06-19T00:00:00"/>
    <x v="4"/>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x v="0"/>
    <m/>
    <x v="0"/>
    <s v="Email"/>
    <d v="2023-06-01T23:50:03"/>
    <m/>
    <x v="0"/>
    <x v="9"/>
    <x v="8"/>
    <x v="0"/>
    <x v="0"/>
    <x v="0"/>
    <n v="0.23125000000000001"/>
  </r>
  <r>
    <n v="7893"/>
    <s v="Richard Hendricks"/>
    <s v="rsmith@example.org"/>
    <n v="64"/>
    <s v="Female"/>
    <x v="29"/>
    <d v="2021-07-21T00:00:00"/>
    <x v="2"/>
    <s v="Delivery problem"/>
    <s v="I'm having an issue with the {product_purchased}. Please assist._x000a__x000a_The {product_purchased}. Please assist. I've performed a factory reset on my {product_purchased}, hoping it would resolve the problem, but it didn't help."/>
    <x v="2"/>
    <m/>
    <x v="3"/>
    <s v="Phone"/>
    <m/>
    <m/>
    <x v="0"/>
    <x v="0"/>
    <x v="2"/>
    <x v="1"/>
    <x v="0"/>
    <x v="1"/>
    <n v="1.0687500000000001"/>
  </r>
  <r>
    <n v="7894"/>
    <s v="Morgan Cuevas"/>
    <s v="kwiley@example.org"/>
    <n v="55"/>
    <s v="Male"/>
    <x v="39"/>
    <d v="2020-03-20T00:00:00"/>
    <x v="3"/>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x v="1"/>
    <s v="Money audience degree color popular."/>
    <x v="2"/>
    <s v="Social media"/>
    <d v="2023-06-01T05:27:05"/>
    <d v="2023-06-01T14:29:05"/>
    <x v="4"/>
    <x v="0"/>
    <x v="0"/>
    <x v="1"/>
    <x v="1"/>
    <x v="1"/>
    <n v="0.76875000000000004"/>
  </r>
  <r>
    <n v="7895"/>
    <s v="Selena Baldwin"/>
    <s v="vvega@example.com"/>
    <n v="18"/>
    <s v="Other"/>
    <x v="11"/>
    <d v="2021-03-27T00:00:00"/>
    <x v="3"/>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x v="1"/>
    <s v="Less kitchen great member say."/>
    <x v="0"/>
    <s v="Phone"/>
    <d v="2023-06-01T11:48:06"/>
    <d v="2023-06-01T04:21:06"/>
    <x v="4"/>
    <x v="8"/>
    <x v="0"/>
    <x v="1"/>
    <x v="1"/>
    <x v="1"/>
    <n v="0.23749999999999999"/>
  </r>
  <r>
    <n v="7896"/>
    <s v="Christopher Hansen"/>
    <s v="paynecarlos@example.org"/>
    <n v="34"/>
    <s v="Other"/>
    <x v="9"/>
    <d v="2020-12-03T00:00:00"/>
    <x v="4"/>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x v="1"/>
    <s v="Accept resource outside hour wear note morning."/>
    <x v="3"/>
    <s v="Phone"/>
    <d v="2023-06-01T22:17:07"/>
    <d v="2023-06-01T13:39:07"/>
    <x v="5"/>
    <x v="2"/>
    <x v="10"/>
    <x v="1"/>
    <x v="1"/>
    <x v="1"/>
    <n v="0.59375"/>
  </r>
  <r>
    <n v="7897"/>
    <s v="Kevin Crawford"/>
    <s v="cindy50@example.org"/>
    <n v="39"/>
    <s v="Male"/>
    <x v="36"/>
    <d v="2021-10-11T00:00:00"/>
    <x v="2"/>
    <s v="Cancellation request"/>
    <s v="I'm having an issue with the {product_purchased}. Please assist. This problem started occurring after the recent software update. I haven't made any other changes to the device."/>
    <x v="1"/>
    <s v="Rise election allow new call here."/>
    <x v="0"/>
    <s v="Phone"/>
    <d v="2023-06-01T21:12:07"/>
    <d v="2023-06-01T05:34:07"/>
    <x v="1"/>
    <x v="6"/>
    <x v="7"/>
    <x v="1"/>
    <x v="1"/>
    <x v="1"/>
    <n v="0.48749999999999999"/>
  </r>
  <r>
    <n v="7898"/>
    <s v="Destiny Stevenson"/>
    <s v="owenjessica@example.net"/>
    <n v="20"/>
    <s v="Other"/>
    <x v="32"/>
    <d v="2021-03-26T00:00:00"/>
    <x v="1"/>
    <s v="Product setup"/>
    <s v="I'm having an issue with the {product_purchased}. Please assist. I'm not sure if this issue is specific to my device or if others have reported similar problems."/>
    <x v="0"/>
    <m/>
    <x v="1"/>
    <s v="Phone"/>
    <d v="2023-06-01T20:42:08"/>
    <m/>
    <x v="0"/>
    <x v="8"/>
    <x v="0"/>
    <x v="1"/>
    <x v="0"/>
    <x v="0"/>
    <n v="0.23749999999999999"/>
  </r>
  <r>
    <n v="7899"/>
    <s v="Sandra Sanchez"/>
    <s v="kjames@example.net"/>
    <n v="30"/>
    <s v="Other"/>
    <x v="9"/>
    <d v="2020-04-20T00:00:00"/>
    <x v="0"/>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x v="2"/>
    <m/>
    <x v="1"/>
    <s v="Social media"/>
    <m/>
    <m/>
    <x v="0"/>
    <x v="7"/>
    <x v="11"/>
    <x v="1"/>
    <x v="0"/>
    <x v="1"/>
    <n v="0.23749999999999999"/>
  </r>
  <r>
    <n v="7900"/>
    <s v="Toni Martin"/>
    <s v="joshuabarber@example.com"/>
    <n v="36"/>
    <s v="Other"/>
    <x v="30"/>
    <d v="2020-08-04T00:00:00"/>
    <x v="3"/>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x v="0"/>
    <m/>
    <x v="0"/>
    <s v="Phone"/>
    <d v="2023-06-01T12:45:10"/>
    <m/>
    <x v="0"/>
    <x v="2"/>
    <x v="5"/>
    <x v="0"/>
    <x v="0"/>
    <x v="0"/>
    <n v="0.64375000000000004"/>
  </r>
  <r>
    <n v="7901"/>
    <s v="Regina Espinoza"/>
    <s v="swansonrebecca@example.com"/>
    <n v="53"/>
    <s v="Other"/>
    <x v="24"/>
    <d v="2020-04-26T00:00:00"/>
    <x v="4"/>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x v="2"/>
    <m/>
    <x v="0"/>
    <s v="Social media"/>
    <m/>
    <m/>
    <x v="0"/>
    <x v="6"/>
    <x v="11"/>
    <x v="0"/>
    <x v="0"/>
    <x v="1"/>
    <n v="0.53125"/>
  </r>
  <r>
    <n v="7902"/>
    <s v="Alison Duran"/>
    <s v="daisy61@example.org"/>
    <n v="52"/>
    <s v="Female"/>
    <x v="31"/>
    <d v="2020-06-03T00:00:00"/>
    <x v="2"/>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x v="2"/>
    <m/>
    <x v="3"/>
    <s v="Phone"/>
    <m/>
    <m/>
    <x v="0"/>
    <x v="1"/>
    <x v="8"/>
    <x v="1"/>
    <x v="0"/>
    <x v="1"/>
    <n v="0.64375000000000004"/>
  </r>
  <r>
    <n v="7903"/>
    <s v="Daniel Williams"/>
    <s v="bgraham@example.net"/>
    <n v="58"/>
    <s v="Other"/>
    <x v="28"/>
    <d v="2021-06-08T00:00:00"/>
    <x v="4"/>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x v="2"/>
    <m/>
    <x v="2"/>
    <s v="Chat"/>
    <m/>
    <m/>
    <x v="0"/>
    <x v="6"/>
    <x v="8"/>
    <x v="0"/>
    <x v="0"/>
    <x v="1"/>
    <n v="0.46250000000000002"/>
  </r>
  <r>
    <n v="7904"/>
    <s v="Diane Patton"/>
    <s v="desiree94@example.com"/>
    <n v="23"/>
    <s v="Female"/>
    <x v="21"/>
    <d v="2020-02-09T00:00:00"/>
    <x v="4"/>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x v="1"/>
    <s v="Generation home major."/>
    <x v="3"/>
    <s v="Email"/>
    <d v="2023-06-01T14:43:15"/>
    <d v="2023-06-01T17:55:15"/>
    <x v="3"/>
    <x v="6"/>
    <x v="4"/>
    <x v="1"/>
    <x v="1"/>
    <x v="1"/>
    <n v="0.39374999999999999"/>
  </r>
  <r>
    <n v="7905"/>
    <s v="Jose Allen"/>
    <s v="carolinerandolph@example.com"/>
    <n v="48"/>
    <s v="Other"/>
    <x v="33"/>
    <d v="2021-12-19T00:00:00"/>
    <x v="0"/>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x v="1"/>
    <s v="Budget its seat husband answer paper."/>
    <x v="3"/>
    <s v="Chat"/>
    <d v="2023-06-01T17:56:17"/>
    <d v="2023-06-01T11:00:17"/>
    <x v="5"/>
    <x v="2"/>
    <x v="10"/>
    <x v="1"/>
    <x v="1"/>
    <x v="1"/>
    <n v="0.59375"/>
  </r>
  <r>
    <n v="7906"/>
    <s v="Jennifer Johnson"/>
    <s v="rachel78@example.org"/>
    <n v="24"/>
    <s v="Other"/>
    <x v="19"/>
    <d v="2021-09-11T00:00:00"/>
    <x v="4"/>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x v="2"/>
    <m/>
    <x v="2"/>
    <s v="Chat"/>
    <m/>
    <m/>
    <x v="0"/>
    <x v="1"/>
    <x v="9"/>
    <x v="0"/>
    <x v="0"/>
    <x v="1"/>
    <n v="0.73124999999999996"/>
  </r>
  <r>
    <n v="7907"/>
    <s v="Susan Ingram"/>
    <s v="dbell@example.com"/>
    <n v="51"/>
    <s v="Male"/>
    <x v="19"/>
    <d v="2021-08-02T00:00:00"/>
    <x v="4"/>
    <s v="Product setup"/>
    <s v="I'm having an issue with the {product_purchased}. Please assist._x000a__x000a_For help on updating the product, please email [email protected] I've noticed that the issue occurs consistently when I use a specific feature or application on my {product_purchased}."/>
    <x v="1"/>
    <s v="Heart herself million road serious."/>
    <x v="0"/>
    <s v="Chat"/>
    <d v="2023-06-01T09:26:20"/>
    <d v="2023-06-01T11:11:20"/>
    <x v="3"/>
    <x v="1"/>
    <x v="5"/>
    <x v="1"/>
    <x v="1"/>
    <x v="1"/>
    <n v="0.625"/>
  </r>
  <r>
    <n v="7908"/>
    <s v="Gary Wilson"/>
    <s v="williamcarlson@example.net"/>
    <n v="41"/>
    <s v="Female"/>
    <x v="15"/>
    <d v="2021-05-21T00:00:00"/>
    <x v="4"/>
    <s v="Data loss"/>
    <s v="I'm having an issue with the {product_purchased}. Please assist._x000a__x000a_â€¢ No data for: The purchase amount will change per item._x000a__x000a_â€¢ No data for: Price is charged for delivery._x000a__x000a_â€¢ No data I've tried clearing the cache and data for the {product_purchased} app, but the issue persists."/>
    <x v="1"/>
    <s v="Front meeting wide pretty four."/>
    <x v="0"/>
    <s v="Phone"/>
    <d v="2023-06-01T16:16:21"/>
    <d v="2023-06-01T03:20:21"/>
    <x v="3"/>
    <x v="4"/>
    <x v="1"/>
    <x v="1"/>
    <x v="1"/>
    <x v="1"/>
    <n v="0.36875000000000002"/>
  </r>
  <r>
    <n v="7909"/>
    <s v="Terry Haney"/>
    <s v="robertrodriguez@example.net"/>
    <n v="51"/>
    <s v="Male"/>
    <x v="31"/>
    <d v="2020-12-31T00:00:00"/>
    <x v="0"/>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x v="1"/>
    <s v="Maintain opportunity region authority into describe."/>
    <x v="3"/>
    <s v="Email"/>
    <d v="2023-06-01T18:55:23"/>
    <d v="2023-06-01T05:49:23"/>
    <x v="3"/>
    <x v="3"/>
    <x v="10"/>
    <x v="1"/>
    <x v="1"/>
    <x v="1"/>
    <n v="0.21249999999999999"/>
  </r>
  <r>
    <n v="7910"/>
    <s v="Megan Alexander"/>
    <s v="amandakennedy@example.com"/>
    <n v="54"/>
    <s v="Female"/>
    <x v="28"/>
    <d v="2020-01-25T00:00:00"/>
    <x v="4"/>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x v="1"/>
    <s v="No game former might myself staff evidence."/>
    <x v="3"/>
    <s v="Social media"/>
    <d v="2023-06-01T22:57:25"/>
    <d v="2023-06-01T15:39:25"/>
    <x v="5"/>
    <x v="7"/>
    <x v="6"/>
    <x v="1"/>
    <x v="1"/>
    <x v="1"/>
    <n v="0.29375000000000001"/>
  </r>
  <r>
    <n v="7911"/>
    <s v="Brent Frazier"/>
    <s v="reedtara@example.org"/>
    <n v="61"/>
    <s v="Other"/>
    <x v="31"/>
    <d v="2021-10-18T00:00:00"/>
    <x v="0"/>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x v="1"/>
    <s v="Mission standard ago medical begin."/>
    <x v="1"/>
    <s v="Chat"/>
    <d v="2023-06-01T06:57:26"/>
    <d v="2023-06-01T20:11:26"/>
    <x v="2"/>
    <x v="4"/>
    <x v="7"/>
    <x v="1"/>
    <x v="1"/>
    <x v="1"/>
    <n v="0.48125000000000001"/>
  </r>
  <r>
    <n v="7912"/>
    <s v="Joseph Mathis"/>
    <s v="ssanders@example.org"/>
    <n v="43"/>
    <s v="Other"/>
    <x v="1"/>
    <d v="2021-09-05T00:00:00"/>
    <x v="3"/>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x v="2"/>
    <m/>
    <x v="3"/>
    <s v="Phone"/>
    <m/>
    <m/>
    <x v="0"/>
    <x v="3"/>
    <x v="9"/>
    <x v="1"/>
    <x v="0"/>
    <x v="1"/>
    <n v="0.21249999999999999"/>
  </r>
  <r>
    <n v="7913"/>
    <s v="Cynthia Miller"/>
    <s v="santiagojoseph@example.org"/>
    <n v="22"/>
    <s v="Male"/>
    <x v="9"/>
    <d v="2020-02-27T00:00:00"/>
    <x v="3"/>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x v="0"/>
    <m/>
    <x v="0"/>
    <s v="Social media"/>
    <d v="2023-06-01T16:50:28"/>
    <m/>
    <x v="0"/>
    <x v="8"/>
    <x v="4"/>
    <x v="0"/>
    <x v="0"/>
    <x v="0"/>
    <n v="0.20624999999999999"/>
  </r>
  <r>
    <n v="7914"/>
    <s v="Kevin Gordon"/>
    <s v="glopez@example.org"/>
    <n v="35"/>
    <s v="Female"/>
    <x v="40"/>
    <d v="2020-06-10T00:00:00"/>
    <x v="0"/>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x v="2"/>
    <m/>
    <x v="1"/>
    <s v="Phone"/>
    <m/>
    <m/>
    <x v="0"/>
    <x v="4"/>
    <x v="8"/>
    <x v="1"/>
    <x v="0"/>
    <x v="1"/>
    <n v="0.36249999999999999"/>
  </r>
  <r>
    <n v="7915"/>
    <s v="Chad Wheeler"/>
    <s v="mclaughlinjacqueline@example.org"/>
    <n v="54"/>
    <s v="Male"/>
    <x v="24"/>
    <d v="2021-01-10T00:00:00"/>
    <x v="2"/>
    <s v="Data loss"/>
    <s v="I'm having an issue with the {product_purchased}. Please assist._x000a__x000a_I'll send you another message after this. Thank you, my apologies. I'm concerned about the security of my {product_purchased} and would like to ensure that my data is safe."/>
    <x v="2"/>
    <m/>
    <x v="0"/>
    <s v="Email"/>
    <m/>
    <m/>
    <x v="0"/>
    <x v="2"/>
    <x v="6"/>
    <x v="0"/>
    <x v="0"/>
    <x v="1"/>
    <n v="0.73124999999999996"/>
  </r>
  <r>
    <n v="7916"/>
    <s v="Elizabeth Walton"/>
    <s v="wrightsally@example.net"/>
    <n v="38"/>
    <s v="Male"/>
    <x v="13"/>
    <d v="2021-03-21T00:00:00"/>
    <x v="3"/>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x v="0"/>
    <m/>
    <x v="3"/>
    <s v="Social media"/>
    <d v="2023-06-01T19:55:34"/>
    <m/>
    <x v="0"/>
    <x v="7"/>
    <x v="0"/>
    <x v="1"/>
    <x v="0"/>
    <x v="0"/>
    <n v="0.20624999999999999"/>
  </r>
  <r>
    <n v="7917"/>
    <s v="Patricia Sullivan"/>
    <s v="bradfordshirley@example.net"/>
    <n v="37"/>
    <s v="Female"/>
    <x v="29"/>
    <d v="2020-10-09T00:00:00"/>
    <x v="2"/>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x v="0"/>
    <m/>
    <x v="0"/>
    <s v="Phone"/>
    <d v="2023-06-01T03:23:34"/>
    <m/>
    <x v="0"/>
    <x v="2"/>
    <x v="7"/>
    <x v="0"/>
    <x v="0"/>
    <x v="0"/>
    <n v="0.7"/>
  </r>
  <r>
    <n v="7918"/>
    <s v="Karen Rojas"/>
    <s v="tayloramber@example.org"/>
    <n v="58"/>
    <s v="Other"/>
    <x v="31"/>
    <d v="2020-04-03T00:00:00"/>
    <x v="1"/>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x v="2"/>
    <m/>
    <x v="3"/>
    <s v="Phone"/>
    <m/>
    <m/>
    <x v="0"/>
    <x v="3"/>
    <x v="11"/>
    <x v="1"/>
    <x v="0"/>
    <x v="1"/>
    <n v="0.24374999999999999"/>
  </r>
  <r>
    <n v="7919"/>
    <s v="Rickey Hoover"/>
    <s v="imckee@example.org"/>
    <n v="52"/>
    <s v="Male"/>
    <x v="20"/>
    <d v="2020-09-26T00:00:00"/>
    <x v="3"/>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x v="1"/>
    <s v="Medical although less floor information."/>
    <x v="3"/>
    <s v="Email"/>
    <d v="2023-06-01T14:20:37"/>
    <d v="2023-06-01T20:35:37"/>
    <x v="1"/>
    <x v="8"/>
    <x v="9"/>
    <x v="1"/>
    <x v="1"/>
    <x v="1"/>
    <n v="0.21249999999999999"/>
  </r>
  <r>
    <n v="7920"/>
    <s v="Brandon Ford"/>
    <s v="csimmons@example.net"/>
    <n v="60"/>
    <s v="Other"/>
    <x v="4"/>
    <d v="2021-09-13T00:00:00"/>
    <x v="0"/>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x v="1"/>
    <s v="Down weight it game grow."/>
    <x v="1"/>
    <s v="Email"/>
    <d v="2023-06-01T11:09:39"/>
    <d v="2023-06-01T13:25:39"/>
    <x v="4"/>
    <x v="0"/>
    <x v="9"/>
    <x v="1"/>
    <x v="1"/>
    <x v="1"/>
    <n v="0.8"/>
  </r>
  <r>
    <n v="7921"/>
    <s v="Kathleen Joseph"/>
    <s v="ikim@example.org"/>
    <n v="21"/>
    <s v="Other"/>
    <x v="41"/>
    <d v="2021-01-07T00:00:00"/>
    <x v="0"/>
    <s v="Product recommendation"/>
    <s v="I'm having an issue with the {product_purchased}. Please assist._x000a__x000a_Click here to contact us. I'm not sure if this issue is specific to my device or if others have reported similar problems."/>
    <x v="1"/>
    <s v="Form minute water maybe market material tend."/>
    <x v="0"/>
    <s v="Chat"/>
    <d v="2023-06-01T20:37:39"/>
    <d v="2023-06-01T06:23:39"/>
    <x v="3"/>
    <x v="1"/>
    <x v="6"/>
    <x v="1"/>
    <x v="1"/>
    <x v="1"/>
    <n v="0.79374999999999996"/>
  </r>
  <r>
    <n v="7922"/>
    <s v="Marilyn Martinez"/>
    <s v="pattersonchristopher@example.com"/>
    <n v="45"/>
    <s v="Other"/>
    <x v="38"/>
    <d v="2021-07-24T00:00:00"/>
    <x v="3"/>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x v="2"/>
    <m/>
    <x v="2"/>
    <s v="Email"/>
    <m/>
    <m/>
    <x v="0"/>
    <x v="7"/>
    <x v="2"/>
    <x v="0"/>
    <x v="0"/>
    <x v="1"/>
    <n v="0.26250000000000001"/>
  </r>
  <r>
    <n v="7923"/>
    <s v="Jeffrey Gomez"/>
    <s v="ndavis@example.org"/>
    <n v="25"/>
    <s v="Other"/>
    <x v="25"/>
    <d v="2021-04-19T00:00:00"/>
    <x v="2"/>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x v="1"/>
    <s v="Cold provide member should number social."/>
    <x v="1"/>
    <s v="Email"/>
    <d v="2023-06-01T00:50:42"/>
    <d v="2023-06-01T15:37:42"/>
    <x v="2"/>
    <x v="0"/>
    <x v="11"/>
    <x v="1"/>
    <x v="1"/>
    <x v="1"/>
    <n v="0.875"/>
  </r>
  <r>
    <n v="7924"/>
    <s v="Karen Johnson"/>
    <s v="cindy14@example.com"/>
    <n v="31"/>
    <s v="Female"/>
    <x v="36"/>
    <d v="2020-12-31T00:00:00"/>
    <x v="2"/>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x v="0"/>
    <m/>
    <x v="2"/>
    <s v="Email"/>
    <d v="2023-06-01T02:15:43"/>
    <m/>
    <x v="0"/>
    <x v="4"/>
    <x v="10"/>
    <x v="1"/>
    <x v="0"/>
    <x v="0"/>
    <n v="0.41875000000000001"/>
  </r>
  <r>
    <n v="7925"/>
    <s v="Marcus Olsen"/>
    <s v="greenbarbara@example.org"/>
    <n v="42"/>
    <s v="Male"/>
    <x v="7"/>
    <d v="2020-05-04T00:00:00"/>
    <x v="2"/>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x v="1"/>
    <s v="Skin lead behind yourself author."/>
    <x v="2"/>
    <s v="Email"/>
    <d v="2023-06-01T08:45:45"/>
    <d v="2023-06-01T21:47:45"/>
    <x v="1"/>
    <x v="0"/>
    <x v="1"/>
    <x v="1"/>
    <x v="1"/>
    <x v="1"/>
    <n v="0.80625000000000002"/>
  </r>
  <r>
    <n v="7926"/>
    <s v="Michael Pearson"/>
    <s v="mjordan@example.com"/>
    <n v="67"/>
    <s v="Other"/>
    <x v="17"/>
    <d v="2020-09-28T00:00:00"/>
    <x v="2"/>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x v="1"/>
    <s v="Dog thought left marriage."/>
    <x v="1"/>
    <s v="Email"/>
    <d v="2023-06-01T20:04:47"/>
    <d v="2023-06-01T17:06:47"/>
    <x v="1"/>
    <x v="4"/>
    <x v="9"/>
    <x v="1"/>
    <x v="1"/>
    <x v="1"/>
    <n v="0.46875"/>
  </r>
  <r>
    <n v="7927"/>
    <s v="Steven Weeks"/>
    <s v="michaelmarshall@example.net"/>
    <n v="28"/>
    <s v="Other"/>
    <x v="28"/>
    <d v="2021-12-21T00:00:00"/>
    <x v="2"/>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x v="2"/>
    <m/>
    <x v="0"/>
    <s v="Email"/>
    <m/>
    <m/>
    <x v="0"/>
    <x v="8"/>
    <x v="10"/>
    <x v="0"/>
    <x v="0"/>
    <x v="1"/>
    <n v="0.21249999999999999"/>
  </r>
  <r>
    <n v="7928"/>
    <s v="Sarah Walters"/>
    <s v="pamelawilliams@example.org"/>
    <n v="34"/>
    <s v="Female"/>
    <x v="38"/>
    <d v="2020-11-14T00:00:00"/>
    <x v="0"/>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x v="0"/>
    <m/>
    <x v="3"/>
    <s v="Chat"/>
    <d v="2023-06-01T22:55:50"/>
    <m/>
    <x v="0"/>
    <x v="10"/>
    <x v="3"/>
    <x v="1"/>
    <x v="0"/>
    <x v="0"/>
    <n v="0.21249999999999999"/>
  </r>
  <r>
    <n v="7929"/>
    <s v="Jesus Spears"/>
    <s v="johnsonmelinda@example.net"/>
    <n v="21"/>
    <s v="Male"/>
    <x v="18"/>
    <d v="2021-02-05T00:00:00"/>
    <x v="0"/>
    <s v="Network problem"/>
    <s v="I'm having an issue with the {product_purchased}. Please assist._x000a__x000a_Please enable JavaScript to view the comments powered by Disqus. I've checked the device settings and made sure that everything is configured correctly."/>
    <x v="2"/>
    <m/>
    <x v="1"/>
    <s v="Social media"/>
    <m/>
    <m/>
    <x v="0"/>
    <x v="9"/>
    <x v="4"/>
    <x v="1"/>
    <x v="0"/>
    <x v="1"/>
    <n v="0.24374999999999999"/>
  </r>
  <r>
    <n v="7930"/>
    <s v="Sean Sherman"/>
    <s v="youngjames@example.net"/>
    <n v="62"/>
    <s v="Male"/>
    <x v="16"/>
    <d v="2021-09-07T00:00:00"/>
    <x v="0"/>
    <s v="Product setup"/>
    <s v="I'm having an issue with the {product_purchased}. Please assist. I need assistance as soon as possible because it's affecting my work and productivity."/>
    <x v="1"/>
    <s v="Effort own forward team husband church."/>
    <x v="1"/>
    <s v="Phone"/>
    <d v="2023-06-01T18:07:51"/>
    <d v="2023-06-01T01:43:51"/>
    <x v="3"/>
    <x v="0"/>
    <x v="9"/>
    <x v="1"/>
    <x v="1"/>
    <x v="1"/>
    <n v="0.8"/>
  </r>
  <r>
    <n v="7931"/>
    <s v="James Meyer"/>
    <s v="hgonzalez@example.net"/>
    <n v="35"/>
    <s v="Male"/>
    <x v="35"/>
    <d v="2021-09-28T00:00:00"/>
    <x v="4"/>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x v="2"/>
    <m/>
    <x v="3"/>
    <s v="Email"/>
    <m/>
    <m/>
    <x v="0"/>
    <x v="2"/>
    <x v="9"/>
    <x v="1"/>
    <x v="0"/>
    <x v="1"/>
    <n v="0.61250000000000004"/>
  </r>
  <r>
    <n v="7932"/>
    <s v="Chase Hendrix"/>
    <s v="danielle18@example.org"/>
    <n v="68"/>
    <s v="Other"/>
    <x v="39"/>
    <d v="2021-04-21T00:00:00"/>
    <x v="0"/>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x v="0"/>
    <m/>
    <x v="3"/>
    <s v="Email"/>
    <d v="2023-06-01T19:55:54"/>
    <m/>
    <x v="0"/>
    <x v="7"/>
    <x v="11"/>
    <x v="1"/>
    <x v="0"/>
    <x v="0"/>
    <n v="0.23749999999999999"/>
  </r>
  <r>
    <n v="7933"/>
    <s v="Amy Roach"/>
    <s v="jonathannelson@example.com"/>
    <n v="47"/>
    <s v="Other"/>
    <x v="28"/>
    <d v="2020-05-11T00:00:00"/>
    <x v="3"/>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x v="0"/>
    <m/>
    <x v="0"/>
    <s v="Chat"/>
    <d v="2023-06-01T19:32:55"/>
    <m/>
    <x v="0"/>
    <x v="4"/>
    <x v="1"/>
    <x v="0"/>
    <x v="0"/>
    <x v="0"/>
    <n v="0.36875000000000002"/>
  </r>
  <r>
    <n v="7934"/>
    <s v="Janice Erickson"/>
    <s v="matthewwhite@example.net"/>
    <n v="40"/>
    <s v="Male"/>
    <x v="19"/>
    <d v="2021-04-21T00:00:00"/>
    <x v="2"/>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x v="0"/>
    <m/>
    <x v="3"/>
    <s v="Social media"/>
    <d v="2023-06-01T04:41:57"/>
    <m/>
    <x v="0"/>
    <x v="4"/>
    <x v="11"/>
    <x v="1"/>
    <x v="0"/>
    <x v="0"/>
    <n v="0.42499999999999999"/>
  </r>
  <r>
    <n v="7935"/>
    <s v="Traci Haynes"/>
    <s v="wilsonandrea@example.net"/>
    <n v="33"/>
    <s v="Other"/>
    <x v="23"/>
    <d v="2021-07-22T00:00:00"/>
    <x v="2"/>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x v="1"/>
    <s v="Form what I matter account rather on."/>
    <x v="0"/>
    <s v="Email"/>
    <d v="2023-06-01T19:10:58"/>
    <d v="2023-06-01T12:43:58"/>
    <x v="5"/>
    <x v="6"/>
    <x v="2"/>
    <x v="1"/>
    <x v="1"/>
    <x v="1"/>
    <n v="0.47499999999999998"/>
  </r>
  <r>
    <n v="7936"/>
    <s v="Kathleen Lewis"/>
    <s v="jennifer25@example.net"/>
    <n v="54"/>
    <s v="Male"/>
    <x v="7"/>
    <d v="2020-08-28T00:00:00"/>
    <x v="4"/>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x v="2"/>
    <m/>
    <x v="3"/>
    <s v="Chat"/>
    <m/>
    <m/>
    <x v="0"/>
    <x v="3"/>
    <x v="5"/>
    <x v="1"/>
    <x v="0"/>
    <x v="1"/>
    <n v="0.24374999999999999"/>
  </r>
  <r>
    <n v="7937"/>
    <s v="Michael Paul"/>
    <s v="wendyfranklin@example.net"/>
    <n v="56"/>
    <s v="Female"/>
    <x v="36"/>
    <d v="2021-10-01T00:00:00"/>
    <x v="0"/>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x v="2"/>
    <m/>
    <x v="1"/>
    <s v="Social media"/>
    <m/>
    <m/>
    <x v="0"/>
    <x v="9"/>
    <x v="7"/>
    <x v="1"/>
    <x v="0"/>
    <x v="1"/>
    <n v="0.18124999999999999"/>
  </r>
  <r>
    <n v="7938"/>
    <s v="Jonathan Hines"/>
    <s v="cindy06@example.com"/>
    <n v="36"/>
    <s v="Other"/>
    <x v="37"/>
    <d v="2020-11-10T00:00:00"/>
    <x v="0"/>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x v="0"/>
    <m/>
    <x v="1"/>
    <s v="Social media"/>
    <d v="2023-06-01T23:24:03"/>
    <m/>
    <x v="0"/>
    <x v="1"/>
    <x v="3"/>
    <x v="1"/>
    <x v="0"/>
    <x v="0"/>
    <n v="0.65625"/>
  </r>
  <r>
    <n v="7939"/>
    <s v="Elizabeth Solomon"/>
    <s v="jamesgalloway@example.com"/>
    <n v="69"/>
    <s v="Female"/>
    <x v="35"/>
    <d v="2021-10-28T00:00:00"/>
    <x v="4"/>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x v="0"/>
    <m/>
    <x v="0"/>
    <s v="Phone"/>
    <d v="2023-06-01T21:11:04"/>
    <m/>
    <x v="0"/>
    <x v="0"/>
    <x v="7"/>
    <x v="0"/>
    <x v="0"/>
    <x v="0"/>
    <n v="0.83750000000000002"/>
  </r>
  <r>
    <n v="7940"/>
    <s v="Cynthia Walker"/>
    <s v="jordanrobert@example.com"/>
    <n v="60"/>
    <s v="Male"/>
    <x v="27"/>
    <d v="2021-01-20T00:00:00"/>
    <x v="0"/>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x v="1"/>
    <s v="Start traditional material occur stand any."/>
    <x v="1"/>
    <s v="Social media"/>
    <d v="2023-06-01T21:08:06"/>
    <d v="2023-06-01T06:37:06"/>
    <x v="4"/>
    <x v="0"/>
    <x v="6"/>
    <x v="1"/>
    <x v="1"/>
    <x v="1"/>
    <n v="0.8"/>
  </r>
  <r>
    <n v="7941"/>
    <s v="Amy Page"/>
    <s v="sherryortiz@example.net"/>
    <n v="58"/>
    <s v="Female"/>
    <x v="5"/>
    <d v="2020-06-18T00:00:00"/>
    <x v="3"/>
    <s v="Product setup"/>
    <s v="I'm having an issue with the {product_purchased}. Please assist. */ #define USE_DITHER 3 //[1|2|3|4] DITHER - Choose one :zinski, tween, or other. I'm using the original charger that came with my {product_purchased}, but it's not charging properly."/>
    <x v="0"/>
    <m/>
    <x v="0"/>
    <s v="Email"/>
    <d v="2023-06-01T03:44:07"/>
    <m/>
    <x v="0"/>
    <x v="8"/>
    <x v="8"/>
    <x v="0"/>
    <x v="0"/>
    <x v="0"/>
    <n v="0.19375000000000001"/>
  </r>
  <r>
    <n v="7942"/>
    <s v="Joshua Hernandez"/>
    <s v="esandoval@example.org"/>
    <n v="51"/>
    <s v="Other"/>
    <x v="30"/>
    <d v="2020-07-14T00:00:00"/>
    <x v="2"/>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x v="0"/>
    <m/>
    <x v="0"/>
    <s v="Chat"/>
    <d v="2023-06-01T07:46:09"/>
    <m/>
    <x v="0"/>
    <x v="1"/>
    <x v="2"/>
    <x v="0"/>
    <x v="0"/>
    <x v="0"/>
    <n v="0.65"/>
  </r>
  <r>
    <n v="7943"/>
    <s v="Kendra Murphy"/>
    <s v="wmoore@example.com"/>
    <n v="45"/>
    <s v="Female"/>
    <x v="27"/>
    <d v="2020-08-02T00:00:00"/>
    <x v="0"/>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x v="2"/>
    <m/>
    <x v="2"/>
    <s v="Social media"/>
    <m/>
    <m/>
    <x v="0"/>
    <x v="1"/>
    <x v="5"/>
    <x v="0"/>
    <x v="0"/>
    <x v="1"/>
    <n v="0.625"/>
  </r>
  <r>
    <n v="7944"/>
    <s v="Christopher Martinez"/>
    <s v="schroedertyler@example.com"/>
    <n v="29"/>
    <s v="Female"/>
    <x v="3"/>
    <d v="2021-09-16T00:00:00"/>
    <x v="1"/>
    <s v="Installation support"/>
    <s v="I'm having an issue with the {product_purchased}. Please assist. I've tried using different cables, adapters, or peripherals with my {product_purchased}, but the issue persists."/>
    <x v="2"/>
    <m/>
    <x v="3"/>
    <s v="Social media"/>
    <m/>
    <m/>
    <x v="0"/>
    <x v="4"/>
    <x v="9"/>
    <x v="1"/>
    <x v="0"/>
    <x v="1"/>
    <n v="0.46875"/>
  </r>
  <r>
    <n v="7945"/>
    <s v="Roy Boyd"/>
    <s v="gjackson@example.com"/>
    <n v="22"/>
    <s v="Female"/>
    <x v="24"/>
    <d v="2020-09-19T00:00:00"/>
    <x v="1"/>
    <s v="Software bug"/>
    <s v="I'm having an issue with the {product_purchased}. Please assist. If the product is the same as your standard product, but needs some support, or a variation is needed, please provide a comment or contact us._x000a__x000a_â€¢ The issue I'm facing is intermittent. Sometimes it works fine, but other times it acts up unexpectedly."/>
    <x v="1"/>
    <s v="Hot my reduce compare attention avoid need body."/>
    <x v="0"/>
    <s v="Social media"/>
    <d v="2023-06-01T06:41:12"/>
    <d v="2023-06-01T14:35:12"/>
    <x v="2"/>
    <x v="4"/>
    <x v="9"/>
    <x v="1"/>
    <x v="1"/>
    <x v="1"/>
    <n v="0.46875"/>
  </r>
  <r>
    <n v="7946"/>
    <s v="Charles Barajas"/>
    <s v="moodyhector@example.org"/>
    <n v="58"/>
    <s v="Other"/>
    <x v="18"/>
    <d v="2020-10-20T00:00:00"/>
    <x v="4"/>
    <s v="Software bug"/>
    <s v="I'm having an issue with the {product_purchased}. Please assist. Thanks_x000a__x000a_This item was not found in your basket. I've followed the troubleshooting steps mentioned in the user manual, but the issue persists."/>
    <x v="2"/>
    <m/>
    <x v="0"/>
    <s v="Phone"/>
    <m/>
    <m/>
    <x v="0"/>
    <x v="2"/>
    <x v="7"/>
    <x v="0"/>
    <x v="0"/>
    <x v="1"/>
    <n v="0.7"/>
  </r>
  <r>
    <n v="7947"/>
    <s v="Amanda Jenkins"/>
    <s v="kathryn40@example.com"/>
    <n v="70"/>
    <s v="Male"/>
    <x v="5"/>
    <d v="2021-09-01T00:00:00"/>
    <x v="4"/>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x v="0"/>
    <m/>
    <x v="2"/>
    <s v="Social media"/>
    <d v="2023-06-01T02:07:14"/>
    <m/>
    <x v="0"/>
    <x v="1"/>
    <x v="9"/>
    <x v="1"/>
    <x v="0"/>
    <x v="0"/>
    <n v="0.73124999999999996"/>
  </r>
  <r>
    <n v="7948"/>
    <s v="Kimberly Guerra"/>
    <s v="mrobinson@example.com"/>
    <n v="53"/>
    <s v="Female"/>
    <x v="13"/>
    <d v="2020-07-18T00:00:00"/>
    <x v="4"/>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x v="1"/>
    <s v="Pull enjoy particularly capital environmental pattern group network."/>
    <x v="3"/>
    <s v="Email"/>
    <d v="2023-06-01T19:33:16"/>
    <d v="2023-06-01T17:19:16"/>
    <x v="3"/>
    <x v="7"/>
    <x v="2"/>
    <x v="1"/>
    <x v="1"/>
    <x v="1"/>
    <n v="0.26250000000000001"/>
  </r>
  <r>
    <n v="7949"/>
    <s v="Paul Gonzalez"/>
    <s v="mcbridefrank@example.com"/>
    <n v="24"/>
    <s v="Male"/>
    <x v="5"/>
    <d v="2020-12-08T00:00:00"/>
    <x v="2"/>
    <s v="Refund request"/>
    <s v="I'm having an issue with the {product_purchased}. Please assist. I need assistance as soon as possible because it's affecting my work and productivity."/>
    <x v="1"/>
    <s v="Sense same machine foreign modern large billion."/>
    <x v="3"/>
    <s v="Phone"/>
    <d v="2023-06-01T10:13:16"/>
    <d v="2023-06-01T07:17:16"/>
    <x v="4"/>
    <x v="9"/>
    <x v="10"/>
    <x v="1"/>
    <x v="1"/>
    <x v="1"/>
    <n v="0.25624999999999998"/>
  </r>
  <r>
    <n v="7950"/>
    <s v="Tracy Nguyen"/>
    <s v="robert60@example.org"/>
    <n v="69"/>
    <s v="Male"/>
    <x v="28"/>
    <d v="2020-09-18T00:00:00"/>
    <x v="3"/>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x v="2"/>
    <m/>
    <x v="1"/>
    <s v="Social media"/>
    <m/>
    <m/>
    <x v="0"/>
    <x v="1"/>
    <x v="9"/>
    <x v="1"/>
    <x v="0"/>
    <x v="1"/>
    <n v="0.73124999999999996"/>
  </r>
  <r>
    <n v="7951"/>
    <s v="Rodney Lambert"/>
    <s v="matthewharris@example.org"/>
    <n v="24"/>
    <s v="Other"/>
    <x v="18"/>
    <d v="2020-01-16T00:00:00"/>
    <x v="3"/>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x v="2"/>
    <m/>
    <x v="3"/>
    <s v="Email"/>
    <m/>
    <m/>
    <x v="0"/>
    <x v="5"/>
    <x v="6"/>
    <x v="1"/>
    <x v="0"/>
    <x v="1"/>
    <n v="0.21249999999999999"/>
  </r>
  <r>
    <n v="7952"/>
    <s v="Wesley Smith DVM"/>
    <s v="ryangreene@example.org"/>
    <n v="39"/>
    <s v="Other"/>
    <x v="11"/>
    <d v="2020-11-25T00:00:00"/>
    <x v="2"/>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x v="2"/>
    <m/>
    <x v="2"/>
    <s v="Social media"/>
    <m/>
    <m/>
    <x v="0"/>
    <x v="10"/>
    <x v="3"/>
    <x v="0"/>
    <x v="0"/>
    <x v="1"/>
    <n v="0.21249999999999999"/>
  </r>
  <r>
    <n v="7953"/>
    <s v="Autumn Garcia"/>
    <s v="blake24@example.org"/>
    <n v="63"/>
    <s v="Male"/>
    <x v="36"/>
    <d v="2021-07-22T00:00:00"/>
    <x v="1"/>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x v="0"/>
    <m/>
    <x v="3"/>
    <s v="Phone"/>
    <d v="2023-06-01T10:13:22"/>
    <m/>
    <x v="0"/>
    <x v="8"/>
    <x v="2"/>
    <x v="1"/>
    <x v="0"/>
    <x v="0"/>
    <n v="0.23749999999999999"/>
  </r>
  <r>
    <n v="7954"/>
    <s v="Andre Wagner Jr."/>
    <s v="robertdavis@example.com"/>
    <n v="42"/>
    <s v="Female"/>
    <x v="38"/>
    <d v="2020-01-24T00:00:00"/>
    <x v="4"/>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x v="1"/>
    <s v="Wind even rise body your."/>
    <x v="0"/>
    <s v="Phone"/>
    <d v="2023-06-01T09:53:23"/>
    <d v="2023-06-01T03:23:23"/>
    <x v="3"/>
    <x v="0"/>
    <x v="6"/>
    <x v="1"/>
    <x v="1"/>
    <x v="1"/>
    <n v="0.8"/>
  </r>
  <r>
    <n v="7955"/>
    <s v="Samuel Morris"/>
    <s v="basslisa@example.com"/>
    <n v="45"/>
    <s v="Male"/>
    <x v="9"/>
    <d v="2020-12-17T00:00:00"/>
    <x v="2"/>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x v="0"/>
    <m/>
    <x v="2"/>
    <s v="Chat"/>
    <d v="2023-06-01T16:50:24"/>
    <m/>
    <x v="0"/>
    <x v="4"/>
    <x v="10"/>
    <x v="1"/>
    <x v="0"/>
    <x v="0"/>
    <n v="0.41875000000000001"/>
  </r>
  <r>
    <n v="7956"/>
    <s v="Jonathan Bailey"/>
    <s v="chadstephens@example.net"/>
    <n v="66"/>
    <s v="Other"/>
    <x v="3"/>
    <d v="2020-08-28T00:00:00"/>
    <x v="4"/>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x v="1"/>
    <s v="Day health material compare day another quickly."/>
    <x v="3"/>
    <s v="Phone"/>
    <d v="2023-06-01T08:30:26"/>
    <d v="2023-06-01T09:01:26"/>
    <x v="3"/>
    <x v="0"/>
    <x v="5"/>
    <x v="1"/>
    <x v="1"/>
    <x v="1"/>
    <n v="0.89375000000000004"/>
  </r>
  <r>
    <n v="7957"/>
    <s v="Amber West"/>
    <s v="hhill@example.org"/>
    <n v="53"/>
    <s v="Female"/>
    <x v="29"/>
    <d v="2020-07-03T00:00:00"/>
    <x v="1"/>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x v="1"/>
    <s v="Nation hope true former."/>
    <x v="1"/>
    <s v="Chat"/>
    <d v="2023-06-01T16:09:27"/>
    <d v="2023-06-01T15:17:27"/>
    <x v="1"/>
    <x v="1"/>
    <x v="2"/>
    <x v="1"/>
    <x v="1"/>
    <x v="1"/>
    <n v="0.65"/>
  </r>
  <r>
    <n v="7958"/>
    <s v="Mrs. Deanna Campbell MD"/>
    <s v="davismiranda@example.org"/>
    <n v="53"/>
    <s v="Male"/>
    <x v="34"/>
    <d v="2021-04-20T00:00:00"/>
    <x v="0"/>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x v="0"/>
    <m/>
    <x v="3"/>
    <s v="Social media"/>
    <d v="2023-06-01T06:38:28"/>
    <m/>
    <x v="0"/>
    <x v="2"/>
    <x v="11"/>
    <x v="1"/>
    <x v="0"/>
    <x v="0"/>
    <n v="0.65"/>
  </r>
  <r>
    <n v="7959"/>
    <s v="Matthew Salazar"/>
    <s v="caldwellalexa@example.org"/>
    <n v="34"/>
    <s v="Other"/>
    <x v="25"/>
    <d v="2021-03-12T00:00:00"/>
    <x v="2"/>
    <s v="Cancellation request"/>
    <s v="I'm having an issue with the {product_purchased}. Please assist._x000a__x000a_3.6.2 â€“ The new (new) UI is getting better and better. Please assist._x000a__x000a_3.6.1 New UX design I've checked for software updates, and my {product_purchased} is already running the latest version."/>
    <x v="2"/>
    <m/>
    <x v="0"/>
    <s v="Phone"/>
    <m/>
    <m/>
    <x v="0"/>
    <x v="6"/>
    <x v="0"/>
    <x v="0"/>
    <x v="0"/>
    <x v="1"/>
    <n v="0.47499999999999998"/>
  </r>
  <r>
    <n v="7960"/>
    <s v="Meagan Rowe"/>
    <s v="berryjeffrey@example.com"/>
    <n v="49"/>
    <s v="Male"/>
    <x v="9"/>
    <d v="2020-09-01T00:00:00"/>
    <x v="0"/>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x v="2"/>
    <m/>
    <x v="1"/>
    <s v="Phone"/>
    <m/>
    <m/>
    <x v="0"/>
    <x v="10"/>
    <x v="9"/>
    <x v="1"/>
    <x v="0"/>
    <x v="1"/>
    <n v="0.22500000000000001"/>
  </r>
  <r>
    <n v="7961"/>
    <s v="Brian Lowe"/>
    <s v="johnsondaniel@example.net"/>
    <n v="22"/>
    <s v="Male"/>
    <x v="33"/>
    <d v="2020-10-01T00:00:00"/>
    <x v="0"/>
    <s v="Data loss"/>
    <s v="I'm facing issues logging into my {product_purchased} account. It says my account is locked. What should I do to unlock it? I've checked for software updates, and my {product_purchased} is already running the latest version."/>
    <x v="1"/>
    <s v="Eat a production land speech fast season."/>
    <x v="2"/>
    <s v="Phone"/>
    <d v="2023-06-01T12:27:32"/>
    <d v="2023-06-01T15:38:32"/>
    <x v="1"/>
    <x v="0"/>
    <x v="7"/>
    <x v="1"/>
    <x v="1"/>
    <x v="1"/>
    <n v="0.83750000000000002"/>
  </r>
  <r>
    <n v="7962"/>
    <s v="Joshua Abbott"/>
    <s v="michaeljones@example.com"/>
    <n v="39"/>
    <s v="Male"/>
    <x v="17"/>
    <d v="2020-03-03T00:00:00"/>
    <x v="2"/>
    <s v="Software bug"/>
    <s v="I'm having an issue with the {product_purchased}. Please assist. &lt;br /&gt; &lt;!--product_purchased.txt --&gt; &lt;br /&gt; &lt;!--product_purchased.json --&gt; &lt;key_code&gt;Purchased&lt;/ I'm using the original charger that came with my {product_purchased}, but it's not charging properly."/>
    <x v="2"/>
    <m/>
    <x v="0"/>
    <s v="Chat"/>
    <m/>
    <m/>
    <x v="0"/>
    <x v="6"/>
    <x v="0"/>
    <x v="0"/>
    <x v="0"/>
    <x v="1"/>
    <n v="0.47499999999999998"/>
  </r>
  <r>
    <n v="7963"/>
    <s v="Penny Sanchez"/>
    <s v="estewart@example.org"/>
    <n v="28"/>
    <s v="Male"/>
    <x v="31"/>
    <d v="2021-02-09T00:00:00"/>
    <x v="3"/>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x v="0"/>
    <m/>
    <x v="0"/>
    <s v="Phone"/>
    <d v="2023-06-01T16:15:36"/>
    <m/>
    <x v="0"/>
    <x v="2"/>
    <x v="4"/>
    <x v="0"/>
    <x v="0"/>
    <x v="0"/>
    <n v="0.6875"/>
  </r>
  <r>
    <n v="7964"/>
    <s v="Jennifer Butler"/>
    <s v="moranjohn@example.com"/>
    <n v="65"/>
    <s v="Male"/>
    <x v="31"/>
    <d v="2021-04-06T00:00:00"/>
    <x v="1"/>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x v="0"/>
    <m/>
    <x v="1"/>
    <s v="Chat"/>
    <d v="2023-06-01T09:17:37"/>
    <m/>
    <x v="0"/>
    <x v="8"/>
    <x v="11"/>
    <x v="1"/>
    <x v="0"/>
    <x v="0"/>
    <n v="0.28125"/>
  </r>
  <r>
    <n v="7965"/>
    <s v="Jamie Long"/>
    <s v="nicholsonpaul@example.net"/>
    <n v="65"/>
    <s v="Male"/>
    <x v="32"/>
    <d v="2020-05-11T00:00:00"/>
    <x v="4"/>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x v="1"/>
    <s v="Campaign early everybody south woman policy."/>
    <x v="1"/>
    <s v="Chat"/>
    <d v="2023-06-01T05:39:38"/>
    <d v="2023-06-02T00:48:38"/>
    <x v="3"/>
    <x v="3"/>
    <x v="1"/>
    <x v="1"/>
    <x v="1"/>
    <x v="1"/>
    <n v="0.2"/>
  </r>
  <r>
    <n v="7966"/>
    <s v="Jason Davies"/>
    <s v="burchmackenzie@example.com"/>
    <n v="68"/>
    <s v="Female"/>
    <x v="4"/>
    <d v="2021-05-14T00:00:00"/>
    <x v="3"/>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x v="0"/>
    <m/>
    <x v="1"/>
    <s v="Social media"/>
    <d v="2023-06-01T05:24:40"/>
    <m/>
    <x v="0"/>
    <x v="0"/>
    <x v="1"/>
    <x v="1"/>
    <x v="0"/>
    <x v="0"/>
    <n v="0.80625000000000002"/>
  </r>
  <r>
    <n v="7967"/>
    <s v="Lisa Brown"/>
    <s v="wmcconnell@example.com"/>
    <n v="31"/>
    <s v="Male"/>
    <x v="1"/>
    <d v="2021-06-20T00:00:00"/>
    <x v="4"/>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x v="0"/>
    <m/>
    <x v="2"/>
    <s v="Social media"/>
    <d v="2023-06-01T04:54:42"/>
    <m/>
    <x v="0"/>
    <x v="6"/>
    <x v="8"/>
    <x v="1"/>
    <x v="0"/>
    <x v="0"/>
    <n v="0.46250000000000002"/>
  </r>
  <r>
    <n v="7968"/>
    <s v="Gloria Gonzalez"/>
    <s v="craighunt@example.com"/>
    <n v="33"/>
    <s v="Other"/>
    <x v="20"/>
    <d v="2020-12-07T00:00:00"/>
    <x v="4"/>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x v="0"/>
    <m/>
    <x v="2"/>
    <s v="Phone"/>
    <d v="2023-06-01T06:45:43"/>
    <m/>
    <x v="0"/>
    <x v="0"/>
    <x v="10"/>
    <x v="1"/>
    <x v="0"/>
    <x v="0"/>
    <n v="0.78125"/>
  </r>
  <r>
    <n v="7969"/>
    <s v="Megan Daniel"/>
    <s v="kimberlymartinez@example.com"/>
    <n v="59"/>
    <s v="Other"/>
    <x v="26"/>
    <d v="2020-10-29T00:00:00"/>
    <x v="4"/>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x v="0"/>
    <m/>
    <x v="0"/>
    <s v="Phone"/>
    <d v="2023-06-01T15:52:44"/>
    <m/>
    <x v="0"/>
    <x v="0"/>
    <x v="7"/>
    <x v="0"/>
    <x v="0"/>
    <x v="0"/>
    <n v="0.83750000000000002"/>
  </r>
  <r>
    <n v="7970"/>
    <s v="Erica Chavez"/>
    <s v="kimberly71@example.org"/>
    <n v="27"/>
    <s v="Other"/>
    <x v="17"/>
    <d v="2020-03-04T00:00:00"/>
    <x v="0"/>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x v="1"/>
    <s v="Product community kitchen network yet."/>
    <x v="2"/>
    <s v="Email"/>
    <d v="2023-06-01T09:00:46"/>
    <d v="2023-06-01T16:38:46"/>
    <x v="2"/>
    <x v="9"/>
    <x v="0"/>
    <x v="1"/>
    <x v="1"/>
    <x v="1"/>
    <n v="0.23749999999999999"/>
  </r>
  <r>
    <n v="7971"/>
    <s v="Brandon Miller"/>
    <s v="imoyer@example.net"/>
    <n v="63"/>
    <s v="Other"/>
    <x v="28"/>
    <d v="2020-07-02T00:00:00"/>
    <x v="2"/>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x v="2"/>
    <m/>
    <x v="3"/>
    <s v="Email"/>
    <m/>
    <m/>
    <x v="0"/>
    <x v="10"/>
    <x v="2"/>
    <x v="1"/>
    <x v="0"/>
    <x v="1"/>
    <n v="0.17499999999999999"/>
  </r>
  <r>
    <n v="7972"/>
    <s v="Larry Murphy"/>
    <s v="moralestony@example.com"/>
    <n v="20"/>
    <s v="Female"/>
    <x v="10"/>
    <d v="2021-05-04T00:00:00"/>
    <x v="2"/>
    <s v="Account access"/>
    <s v="I'm having an issue with the {product_purchased}. Please assist. I've noticed a sudden decrease in battery life on my {product_purchased}. It used to last much longer."/>
    <x v="0"/>
    <m/>
    <x v="3"/>
    <s v="Phone"/>
    <d v="2023-06-01T14:30:48"/>
    <m/>
    <x v="0"/>
    <x v="2"/>
    <x v="1"/>
    <x v="1"/>
    <x v="0"/>
    <x v="0"/>
    <n v="0.72499999999999998"/>
  </r>
  <r>
    <n v="7973"/>
    <s v="Dana Perez"/>
    <s v="onealrhonda@example.org"/>
    <n v="61"/>
    <s v="Female"/>
    <x v="38"/>
    <d v="2021-06-23T00:00:00"/>
    <x v="2"/>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x v="2"/>
    <m/>
    <x v="0"/>
    <s v="Email"/>
    <m/>
    <m/>
    <x v="0"/>
    <x v="2"/>
    <x v="8"/>
    <x v="0"/>
    <x v="0"/>
    <x v="1"/>
    <n v="0.56874999999999998"/>
  </r>
  <r>
    <n v="7974"/>
    <s v="Oscar Miller"/>
    <s v="jerryhobbs@example.com"/>
    <n v="54"/>
    <s v="Other"/>
    <x v="4"/>
    <d v="2021-11-21T00:00:00"/>
    <x v="4"/>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x v="2"/>
    <m/>
    <x v="2"/>
    <s v="Phone"/>
    <m/>
    <m/>
    <x v="0"/>
    <x v="4"/>
    <x v="3"/>
    <x v="0"/>
    <x v="0"/>
    <x v="1"/>
    <n v="0.41875000000000001"/>
  </r>
  <r>
    <n v="7975"/>
    <s v="Shane Gomez"/>
    <s v="thomas57@example.com"/>
    <n v="33"/>
    <s v="Female"/>
    <x v="3"/>
    <d v="2021-05-14T00:00:00"/>
    <x v="3"/>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x v="1"/>
    <s v="Here stuff spend."/>
    <x v="0"/>
    <s v="Phone"/>
    <d v="2023-06-02T00:41:53"/>
    <d v="2023-06-01T21:11:53"/>
    <x v="1"/>
    <x v="0"/>
    <x v="1"/>
    <x v="1"/>
    <x v="1"/>
    <x v="1"/>
    <n v="0.80625000000000002"/>
  </r>
  <r>
    <n v="7976"/>
    <s v="Suzanne Brown"/>
    <s v="leemma@example.org"/>
    <n v="64"/>
    <s v="Female"/>
    <x v="35"/>
    <d v="2021-10-25T00:00:00"/>
    <x v="0"/>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x v="0"/>
    <m/>
    <x v="3"/>
    <s v="Social media"/>
    <d v="2023-06-01T22:18:54"/>
    <m/>
    <x v="0"/>
    <x v="2"/>
    <x v="7"/>
    <x v="1"/>
    <x v="0"/>
    <x v="0"/>
    <n v="0.7"/>
  </r>
  <r>
    <n v="7977"/>
    <s v="Sharon Johnson"/>
    <s v="nhoward@example.com"/>
    <n v="44"/>
    <s v="Female"/>
    <x v="6"/>
    <d v="2021-04-06T00:00:00"/>
    <x v="0"/>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x v="2"/>
    <m/>
    <x v="3"/>
    <s v="Chat"/>
    <m/>
    <m/>
    <x v="0"/>
    <x v="7"/>
    <x v="11"/>
    <x v="1"/>
    <x v="0"/>
    <x v="1"/>
    <n v="0.23749999999999999"/>
  </r>
  <r>
    <n v="7978"/>
    <s v="Deborah Roach"/>
    <s v="seanvalentine@example.org"/>
    <n v="41"/>
    <s v="Other"/>
    <x v="33"/>
    <d v="2021-11-14T00:00:00"/>
    <x v="4"/>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x v="1"/>
    <s v="Teacher much could pay see staff make."/>
    <x v="0"/>
    <s v="Phone"/>
    <d v="2023-06-01T19:29:57"/>
    <d v="2023-06-01T16:33:57"/>
    <x v="2"/>
    <x v="0"/>
    <x v="3"/>
    <x v="1"/>
    <x v="1"/>
    <x v="1"/>
    <n v="0.9375"/>
  </r>
  <r>
    <n v="7979"/>
    <s v="Vanessa Townsend"/>
    <s v="steven61@example.org"/>
    <n v="22"/>
    <s v="Male"/>
    <x v="32"/>
    <d v="2020-01-20T00:00:00"/>
    <x v="4"/>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x v="0"/>
    <m/>
    <x v="3"/>
    <s v="Chat"/>
    <d v="2023-06-01T10:03:59"/>
    <m/>
    <x v="0"/>
    <x v="6"/>
    <x v="6"/>
    <x v="1"/>
    <x v="0"/>
    <x v="0"/>
    <n v="0.35"/>
  </r>
  <r>
    <n v="7980"/>
    <s v="Michelle Johnson"/>
    <s v="connerjanice@example.com"/>
    <n v="29"/>
    <s v="Other"/>
    <x v="27"/>
    <d v="2021-02-19T00:00:00"/>
    <x v="1"/>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x v="0"/>
    <m/>
    <x v="2"/>
    <s v="Social media"/>
    <d v="2023-06-01T07:40:01"/>
    <m/>
    <x v="0"/>
    <x v="1"/>
    <x v="4"/>
    <x v="1"/>
    <x v="0"/>
    <x v="0"/>
    <n v="0.70625000000000004"/>
  </r>
  <r>
    <n v="7981"/>
    <s v="Sherri Miles"/>
    <s v="faith77@example.com"/>
    <n v="45"/>
    <s v="Male"/>
    <x v="0"/>
    <d v="2020-01-03T00:00:00"/>
    <x v="0"/>
    <s v="Delivery problem"/>
    <s v="I'm having an issue with the {product_purchased}. Please assist. {product_purchased}} {product_purchased}} $1,499,000 {{product_paid}} $1,400,000 {{product I need assistance as soon as possible because it's affecting my work and productivity."/>
    <x v="2"/>
    <m/>
    <x v="0"/>
    <s v="Chat"/>
    <m/>
    <m/>
    <x v="0"/>
    <x v="0"/>
    <x v="6"/>
    <x v="0"/>
    <x v="0"/>
    <x v="1"/>
    <n v="0.8"/>
  </r>
  <r>
    <n v="7982"/>
    <s v="Joe Browning"/>
    <s v="boydcorey@example.org"/>
    <n v="69"/>
    <s v="Female"/>
    <x v="41"/>
    <d v="2021-07-31T00:00:00"/>
    <x v="1"/>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x v="2"/>
    <m/>
    <x v="3"/>
    <s v="Chat"/>
    <m/>
    <m/>
    <x v="0"/>
    <x v="8"/>
    <x v="2"/>
    <x v="1"/>
    <x v="0"/>
    <x v="1"/>
    <n v="0.23749999999999999"/>
  </r>
  <r>
    <n v="7983"/>
    <s v="Kelly Johnson"/>
    <s v="crystal35@example.com"/>
    <n v="32"/>
    <s v="Female"/>
    <x v="22"/>
    <d v="2021-07-21T00:00:00"/>
    <x v="1"/>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x v="1"/>
    <s v="May subject range more."/>
    <x v="0"/>
    <s v="Phone"/>
    <d v="2023-06-01T10:44:05"/>
    <d v="2023-06-01T08:29:05"/>
    <x v="5"/>
    <x v="0"/>
    <x v="2"/>
    <x v="1"/>
    <x v="1"/>
    <x v="1"/>
    <n v="1.0687500000000001"/>
  </r>
  <r>
    <n v="7984"/>
    <s v="Rebecca Collins"/>
    <s v="vreed@example.org"/>
    <n v="23"/>
    <s v="Male"/>
    <x v="28"/>
    <d v="2021-11-29T00:00:00"/>
    <x v="2"/>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x v="0"/>
    <m/>
    <x v="3"/>
    <s v="Email"/>
    <d v="2023-06-01T02:16:07"/>
    <m/>
    <x v="0"/>
    <x v="0"/>
    <x v="3"/>
    <x v="1"/>
    <x v="0"/>
    <x v="0"/>
    <n v="0.9375"/>
  </r>
  <r>
    <n v="7985"/>
    <s v="Dustin Duffy"/>
    <s v="smithmiranda@example.org"/>
    <n v="21"/>
    <s v="Female"/>
    <x v="12"/>
    <d v="2020-06-05T00:00:00"/>
    <x v="4"/>
    <s v="Cancellation request"/>
    <s v="I'm having an issue with the {product_purchased}. Please assist. â€” Product Owner (@Product_Owner) March 4, 2017_x000a__x000a_A post dated March 4 has been removed under &quot;Notifications from B&amp;H&quot;: I've tried using different cables, adapters, or peripherals with my {product_purchased}, but the issue persists."/>
    <x v="2"/>
    <m/>
    <x v="3"/>
    <s v="Social media"/>
    <m/>
    <m/>
    <x v="0"/>
    <x v="0"/>
    <x v="8"/>
    <x v="1"/>
    <x v="0"/>
    <x v="1"/>
    <n v="0.84375"/>
  </r>
  <r>
    <n v="7986"/>
    <s v="Andrew Thompson"/>
    <s v="richardfoster@example.net"/>
    <n v="35"/>
    <s v="Male"/>
    <x v="38"/>
    <d v="2021-05-12T00:00:00"/>
    <x v="2"/>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x v="0"/>
    <m/>
    <x v="1"/>
    <s v="Email"/>
    <d v="2023-06-01T02:39:09"/>
    <m/>
    <x v="0"/>
    <x v="5"/>
    <x v="1"/>
    <x v="1"/>
    <x v="0"/>
    <x v="0"/>
    <n v="0.26874999999999999"/>
  </r>
  <r>
    <n v="7987"/>
    <s v="Cristian Poole"/>
    <s v="huffjerry@example.com"/>
    <n v="60"/>
    <s v="Other"/>
    <x v="35"/>
    <d v="2021-12-17T00:00:00"/>
    <x v="1"/>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x v="1"/>
    <s v="Worry maybe figure former free value."/>
    <x v="2"/>
    <s v="Social media"/>
    <d v="2023-06-01T05:20:11"/>
    <d v="2023-06-01T03:03:11"/>
    <x v="1"/>
    <x v="0"/>
    <x v="10"/>
    <x v="1"/>
    <x v="1"/>
    <x v="1"/>
    <n v="0.78125"/>
  </r>
  <r>
    <n v="7988"/>
    <s v="David Franco"/>
    <s v="johnsoncody@example.com"/>
    <n v="29"/>
    <s v="Female"/>
    <x v="3"/>
    <d v="2020-10-19T00:00:00"/>
    <x v="0"/>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x v="2"/>
    <m/>
    <x v="2"/>
    <s v="Social media"/>
    <m/>
    <m/>
    <x v="0"/>
    <x v="10"/>
    <x v="7"/>
    <x v="0"/>
    <x v="0"/>
    <x v="1"/>
    <n v="0.25624999999999998"/>
  </r>
  <r>
    <n v="7989"/>
    <s v="William Shaw"/>
    <s v="martinezangelica@example.net"/>
    <n v="62"/>
    <s v="Female"/>
    <x v="21"/>
    <d v="2021-09-29T00:00:00"/>
    <x v="0"/>
    <s v="Display issue"/>
    <s v="I'm having an issue with the {product_purchased}. Please assist. I'm not sure if this issue is specific to my device or if others have reported similar problems."/>
    <x v="0"/>
    <m/>
    <x v="1"/>
    <s v="Chat"/>
    <d v="2023-06-01T23:03:13"/>
    <m/>
    <x v="0"/>
    <x v="2"/>
    <x v="9"/>
    <x v="1"/>
    <x v="0"/>
    <x v="0"/>
    <n v="0.61250000000000004"/>
  </r>
  <r>
    <n v="7990"/>
    <s v="Jennifer Martinez"/>
    <s v="atkinsonjennifer@example.net"/>
    <n v="40"/>
    <s v="Male"/>
    <x v="6"/>
    <d v="2021-05-31T00:00:00"/>
    <x v="0"/>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x v="0"/>
    <m/>
    <x v="2"/>
    <s v="Email"/>
    <d v="2023-06-01T05:35:14"/>
    <m/>
    <x v="0"/>
    <x v="8"/>
    <x v="1"/>
    <x v="1"/>
    <x v="0"/>
    <x v="0"/>
    <n v="0.20624999999999999"/>
  </r>
  <r>
    <n v="7991"/>
    <s v="Jesse Olsen"/>
    <s v="jennifercollier@example.net"/>
    <n v="29"/>
    <s v="Male"/>
    <x v="3"/>
    <d v="2021-04-18T00:00:00"/>
    <x v="3"/>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x v="0"/>
    <m/>
    <x v="2"/>
    <s v="Phone"/>
    <d v="2023-06-01T01:37:16"/>
    <m/>
    <x v="0"/>
    <x v="3"/>
    <x v="11"/>
    <x v="1"/>
    <x v="0"/>
    <x v="0"/>
    <n v="0.24374999999999999"/>
  </r>
  <r>
    <n v="7992"/>
    <s v="Rachael Walker"/>
    <s v="rioschristian@example.org"/>
    <n v="18"/>
    <s v="Male"/>
    <x v="31"/>
    <d v="2020-01-06T00:00:00"/>
    <x v="4"/>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x v="2"/>
    <m/>
    <x v="3"/>
    <s v="Social media"/>
    <m/>
    <m/>
    <x v="0"/>
    <x v="1"/>
    <x v="6"/>
    <x v="1"/>
    <x v="0"/>
    <x v="1"/>
    <n v="0.79374999999999996"/>
  </r>
  <r>
    <n v="7993"/>
    <s v="Jimmy Martin"/>
    <s v="jamesdavis@example.com"/>
    <n v="49"/>
    <s v="Other"/>
    <x v="0"/>
    <d v="2020-06-07T00:00:00"/>
    <x v="0"/>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x v="0"/>
    <m/>
    <x v="3"/>
    <s v="Social media"/>
    <d v="2023-06-01T01:52:19"/>
    <m/>
    <x v="0"/>
    <x v="3"/>
    <x v="8"/>
    <x v="1"/>
    <x v="0"/>
    <x v="0"/>
    <n v="0.19375000000000001"/>
  </r>
  <r>
    <n v="7994"/>
    <s v="Mr. Jeremy York"/>
    <s v="tperez@example.net"/>
    <n v="33"/>
    <s v="Female"/>
    <x v="10"/>
    <d v="2021-10-24T00:00:00"/>
    <x v="3"/>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x v="0"/>
    <m/>
    <x v="3"/>
    <s v="Phone"/>
    <d v="2023-06-01T03:33:20"/>
    <m/>
    <x v="0"/>
    <x v="0"/>
    <x v="7"/>
    <x v="1"/>
    <x v="0"/>
    <x v="0"/>
    <n v="0.83750000000000002"/>
  </r>
  <r>
    <n v="7995"/>
    <s v="Jordan Kim"/>
    <s v="kelly83@example.org"/>
    <n v="23"/>
    <s v="Female"/>
    <x v="17"/>
    <d v="2021-02-05T00:00:00"/>
    <x v="4"/>
    <s v="Account access"/>
    <s v="I'm having an issue with the {product_purchased}. Please assist. I've noticed that the issue occurs consistently when I use a specific feature or application on my {product_purchased}."/>
    <x v="2"/>
    <m/>
    <x v="3"/>
    <s v="Chat"/>
    <m/>
    <m/>
    <x v="0"/>
    <x v="0"/>
    <x v="4"/>
    <x v="1"/>
    <x v="0"/>
    <x v="1"/>
    <n v="0.9375"/>
  </r>
  <r>
    <n v="7996"/>
    <s v="Susan Walters"/>
    <s v="joneskyle@example.com"/>
    <n v="30"/>
    <s v="Other"/>
    <x v="12"/>
    <d v="2021-05-27T00:00:00"/>
    <x v="0"/>
    <s v="Hardware issue"/>
    <s v="I'm having an issue with the {product_purchased}. Please assist._x000a__x000a__x000a_Thank you forï¿½é€“_x000a__x000a_A.B.C._x000a__x000a__x000a_J._x000a__x000a_1.6_x000a__x000a__x000a_Thank you for your support so I'm unable to find the option to perform the desired action in the {product_purchased}. Could you please guide me through the steps?"/>
    <x v="2"/>
    <m/>
    <x v="2"/>
    <s v="Social media"/>
    <m/>
    <m/>
    <x v="0"/>
    <x v="0"/>
    <x v="1"/>
    <x v="0"/>
    <x v="0"/>
    <x v="1"/>
    <n v="0.80625000000000002"/>
  </r>
  <r>
    <n v="7997"/>
    <s v="Natasha Skinner"/>
    <s v="justin81@example.org"/>
    <n v="49"/>
    <s v="Male"/>
    <x v="26"/>
    <d v="2021-11-17T00:00:00"/>
    <x v="1"/>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x v="2"/>
    <m/>
    <x v="0"/>
    <s v="Phone"/>
    <m/>
    <m/>
    <x v="0"/>
    <x v="7"/>
    <x v="3"/>
    <x v="0"/>
    <x v="0"/>
    <x v="1"/>
    <n v="0.23125000000000001"/>
  </r>
  <r>
    <n v="7998"/>
    <s v="Crystal James"/>
    <s v="zjackson@example.org"/>
    <n v="25"/>
    <s v="Other"/>
    <x v="10"/>
    <d v="2021-05-03T00:00:00"/>
    <x v="0"/>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x v="1"/>
    <s v="Even sure technology organization group sometimes."/>
    <x v="1"/>
    <s v="Chat"/>
    <d v="2023-06-01T18:30:25"/>
    <d v="2023-06-01T05:13:25"/>
    <x v="4"/>
    <x v="1"/>
    <x v="1"/>
    <x v="1"/>
    <x v="1"/>
    <x v="1"/>
    <n v="0.71875"/>
  </r>
  <r>
    <n v="7999"/>
    <s v="Randall Townsend"/>
    <s v="bakernicole@example.com"/>
    <n v="32"/>
    <s v="Male"/>
    <x v="35"/>
    <d v="2020-01-04T00:00:00"/>
    <x v="3"/>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x v="2"/>
    <m/>
    <x v="3"/>
    <s v="Social media"/>
    <m/>
    <m/>
    <x v="0"/>
    <x v="2"/>
    <x v="6"/>
    <x v="1"/>
    <x v="0"/>
    <x v="1"/>
    <n v="0.73124999999999996"/>
  </r>
  <r>
    <n v="8000"/>
    <s v="William Mcdonald"/>
    <s v="lopezalexa@example.net"/>
    <n v="37"/>
    <s v="Female"/>
    <x v="3"/>
    <d v="2020-10-10T00:00:00"/>
    <x v="3"/>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x v="2"/>
    <m/>
    <x v="2"/>
    <s v="Phone"/>
    <m/>
    <m/>
    <x v="0"/>
    <x v="7"/>
    <x v="7"/>
    <x v="0"/>
    <x v="0"/>
    <x v="1"/>
    <n v="0.2"/>
  </r>
  <r>
    <n v="8001"/>
    <s v="Mary Hopkins"/>
    <s v="ojordan@example.org"/>
    <n v="28"/>
    <s v="Other"/>
    <x v="33"/>
    <d v="2020-08-26T00:00:00"/>
    <x v="2"/>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x v="2"/>
    <m/>
    <x v="0"/>
    <s v="Social media"/>
    <m/>
    <m/>
    <x v="0"/>
    <x v="8"/>
    <x v="5"/>
    <x v="0"/>
    <x v="0"/>
    <x v="1"/>
    <n v="0.25624999999999998"/>
  </r>
  <r>
    <n v="8002"/>
    <s v="Joseph Pierce"/>
    <s v="jacob31@example.net"/>
    <n v="37"/>
    <s v="Female"/>
    <x v="37"/>
    <d v="2021-07-11T00:00:00"/>
    <x v="3"/>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x v="1"/>
    <s v="Series key shoulder bar real."/>
    <x v="2"/>
    <s v="Chat"/>
    <d v="2023-06-01T08:53:32"/>
    <d v="2023-06-01T07:02:32"/>
    <x v="5"/>
    <x v="9"/>
    <x v="2"/>
    <x v="1"/>
    <x v="1"/>
    <x v="1"/>
    <n v="0.18124999999999999"/>
  </r>
  <r>
    <n v="8003"/>
    <s v="Melanie Mcclure"/>
    <s v="christina64@example.net"/>
    <n v="38"/>
    <s v="Female"/>
    <x v="29"/>
    <d v="2020-06-06T00:00:00"/>
    <x v="2"/>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x v="1"/>
    <s v="Approach bit tend history simply more hotel cultural."/>
    <x v="0"/>
    <s v="Email"/>
    <d v="2023-06-01T18:23:33"/>
    <d v="2023-06-01T20:41:33"/>
    <x v="1"/>
    <x v="0"/>
    <x v="8"/>
    <x v="1"/>
    <x v="1"/>
    <x v="1"/>
    <n v="0.84375"/>
  </r>
  <r>
    <n v="8004"/>
    <s v="Tonya Huber"/>
    <s v="debra81@example.net"/>
    <n v="29"/>
    <s v="Female"/>
    <x v="25"/>
    <d v="2020-04-23T00:00:00"/>
    <x v="0"/>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x v="0"/>
    <m/>
    <x v="3"/>
    <s v="Email"/>
    <d v="2023-06-01T13:28:33"/>
    <m/>
    <x v="0"/>
    <x v="10"/>
    <x v="11"/>
    <x v="1"/>
    <x v="0"/>
    <x v="0"/>
    <n v="0.20624999999999999"/>
  </r>
  <r>
    <n v="8005"/>
    <s v="Tina Bond"/>
    <s v="patrickriley@example.net"/>
    <n v="19"/>
    <s v="Male"/>
    <x v="41"/>
    <d v="2021-12-23T00:00:00"/>
    <x v="4"/>
    <s v="Account access"/>
    <s v="I'm having an issue with the {product_purchased}. Please assist. &quot; â€” Dr. James C. &quot;Trent&quot; L. &quot;Trent&quot; B. &quot;Trent&quot; A. &quot;Lorraine&quot; &quot;Lor I'm using the original charger that came with my {product_purchased}, but it's not charging properly."/>
    <x v="0"/>
    <m/>
    <x v="1"/>
    <s v="Chat"/>
    <d v="2023-06-01T15:20:35"/>
    <m/>
    <x v="0"/>
    <x v="6"/>
    <x v="10"/>
    <x v="1"/>
    <x v="0"/>
    <x v="0"/>
    <n v="0.46875"/>
  </r>
  <r>
    <n v="8006"/>
    <s v="Robert Small"/>
    <s v="joshuabaldwin@example.net"/>
    <n v="24"/>
    <s v="Female"/>
    <x v="21"/>
    <d v="2021-05-06T00:00:00"/>
    <x v="4"/>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x v="2"/>
    <m/>
    <x v="3"/>
    <s v="Chat"/>
    <m/>
    <m/>
    <x v="0"/>
    <x v="8"/>
    <x v="1"/>
    <x v="1"/>
    <x v="0"/>
    <x v="1"/>
    <n v="0.20624999999999999"/>
  </r>
  <r>
    <n v="8007"/>
    <s v="Erin Chambers"/>
    <s v="jody93@example.com"/>
    <n v="42"/>
    <s v="Other"/>
    <x v="34"/>
    <d v="2021-07-25T00:00:00"/>
    <x v="4"/>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x v="0"/>
    <m/>
    <x v="3"/>
    <s v="Phone"/>
    <d v="2023-06-01T11:41:38"/>
    <m/>
    <x v="0"/>
    <x v="4"/>
    <x v="2"/>
    <x v="1"/>
    <x v="0"/>
    <x v="0"/>
    <n v="0.43125000000000002"/>
  </r>
  <r>
    <n v="8008"/>
    <s v="David Lopez"/>
    <s v="camposnatalie@example.org"/>
    <n v="46"/>
    <s v="Other"/>
    <x v="31"/>
    <d v="2020-06-16T00:00:00"/>
    <x v="1"/>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x v="0"/>
    <m/>
    <x v="1"/>
    <s v="Email"/>
    <d v="2023-06-01T12:03:40"/>
    <m/>
    <x v="0"/>
    <x v="0"/>
    <x v="8"/>
    <x v="1"/>
    <x v="0"/>
    <x v="0"/>
    <n v="0.84375"/>
  </r>
  <r>
    <n v="8009"/>
    <s v="Megan Estrada"/>
    <s v="ethan61@example.com"/>
    <n v="58"/>
    <s v="Other"/>
    <x v="40"/>
    <d v="2021-10-26T00:00:00"/>
    <x v="4"/>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x v="2"/>
    <m/>
    <x v="2"/>
    <s v="Email"/>
    <m/>
    <m/>
    <x v="0"/>
    <x v="8"/>
    <x v="7"/>
    <x v="0"/>
    <x v="0"/>
    <x v="1"/>
    <n v="0.20624999999999999"/>
  </r>
  <r>
    <n v="8010"/>
    <s v="Mary Thompson"/>
    <s v="danielle91@example.com"/>
    <n v="67"/>
    <s v="Male"/>
    <x v="36"/>
    <d v="2020-01-31T00:00:00"/>
    <x v="3"/>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x v="0"/>
    <m/>
    <x v="0"/>
    <s v="Social media"/>
    <d v="2023-06-01T23:11:41"/>
    <m/>
    <x v="0"/>
    <x v="0"/>
    <x v="6"/>
    <x v="0"/>
    <x v="0"/>
    <x v="0"/>
    <n v="0.8"/>
  </r>
  <r>
    <n v="8011"/>
    <s v="Antonio Wise"/>
    <s v="hillamber@example.org"/>
    <n v="57"/>
    <s v="Female"/>
    <x v="10"/>
    <d v="2021-01-01T00:00:00"/>
    <x v="2"/>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x v="1"/>
    <s v="Toward strategy scene difficult wide child others suggest."/>
    <x v="3"/>
    <s v="Phone"/>
    <d v="2023-06-01T14:30:43"/>
    <d v="2023-06-01T22:41:43"/>
    <x v="1"/>
    <x v="3"/>
    <x v="6"/>
    <x v="1"/>
    <x v="1"/>
    <x v="1"/>
    <n v="0.27500000000000002"/>
  </r>
  <r>
    <n v="8012"/>
    <s v="Thomas Price"/>
    <s v="molinajames@example.com"/>
    <n v="64"/>
    <s v="Other"/>
    <x v="25"/>
    <d v="2021-06-08T00:00:00"/>
    <x v="0"/>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x v="0"/>
    <m/>
    <x v="3"/>
    <s v="Chat"/>
    <d v="2023-06-01T04:36:44"/>
    <m/>
    <x v="0"/>
    <x v="0"/>
    <x v="8"/>
    <x v="1"/>
    <x v="0"/>
    <x v="0"/>
    <n v="0.84375"/>
  </r>
  <r>
    <n v="8013"/>
    <s v="Jeremiah Thompson"/>
    <s v="browe@example.com"/>
    <n v="49"/>
    <s v="Male"/>
    <x v="39"/>
    <d v="2020-03-15T00:00:00"/>
    <x v="2"/>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x v="1"/>
    <s v="Writer test fish shake candidate air."/>
    <x v="3"/>
    <s v="Chat"/>
    <d v="2023-06-01T07:19:46"/>
    <d v="2023-06-01T17:14:46"/>
    <x v="4"/>
    <x v="2"/>
    <x v="0"/>
    <x v="1"/>
    <x v="1"/>
    <x v="1"/>
    <n v="0.64375000000000004"/>
  </r>
  <r>
    <n v="8014"/>
    <s v="Nathaniel Dixon"/>
    <s v="peckhaley@example.net"/>
    <n v="36"/>
    <s v="Male"/>
    <x v="4"/>
    <d v="2020-04-19T00:00:00"/>
    <x v="3"/>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x v="2"/>
    <m/>
    <x v="3"/>
    <s v="Chat"/>
    <m/>
    <m/>
    <x v="0"/>
    <x v="1"/>
    <x v="11"/>
    <x v="1"/>
    <x v="0"/>
    <x v="1"/>
    <n v="0.65625"/>
  </r>
  <r>
    <n v="8015"/>
    <s v="Stacey Mason"/>
    <s v="wwilliams@example.net"/>
    <n v="21"/>
    <s v="Female"/>
    <x v="16"/>
    <d v="2021-09-21T00:00:00"/>
    <x v="2"/>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x v="1"/>
    <s v="Surface drug able group."/>
    <x v="3"/>
    <s v="Social media"/>
    <d v="2023-06-01T05:59:49"/>
    <d v="2023-06-01T21:53:49"/>
    <x v="4"/>
    <x v="7"/>
    <x v="9"/>
    <x v="1"/>
    <x v="1"/>
    <x v="1"/>
    <n v="0.3"/>
  </r>
  <r>
    <n v="8016"/>
    <s v="Robert Braun"/>
    <s v="philipjames@example.org"/>
    <n v="18"/>
    <s v="Other"/>
    <x v="30"/>
    <d v="2020-10-05T00:00:00"/>
    <x v="0"/>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x v="1"/>
    <s v="Majority morning history no center get owner."/>
    <x v="2"/>
    <s v="Email"/>
    <d v="2023-06-01T18:34:51"/>
    <d v="2023-06-01T18:24:51"/>
    <x v="2"/>
    <x v="8"/>
    <x v="7"/>
    <x v="1"/>
    <x v="1"/>
    <x v="1"/>
    <n v="0.20624999999999999"/>
  </r>
  <r>
    <n v="8017"/>
    <s v="Jason Andersen"/>
    <s v="thomaschristian@example.net"/>
    <n v="57"/>
    <s v="Male"/>
    <x v="12"/>
    <d v="2020-06-05T00:00:00"/>
    <x v="2"/>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x v="0"/>
    <m/>
    <x v="2"/>
    <s v="Social media"/>
    <d v="2023-06-01T02:49:53"/>
    <m/>
    <x v="0"/>
    <x v="4"/>
    <x v="8"/>
    <x v="1"/>
    <x v="0"/>
    <x v="0"/>
    <n v="0.36249999999999999"/>
  </r>
  <r>
    <n v="8018"/>
    <s v="Norman Walters"/>
    <s v="lbarrett@example.net"/>
    <n v="67"/>
    <s v="Male"/>
    <x v="11"/>
    <d v="2021-11-15T00:00:00"/>
    <x v="4"/>
    <s v="Refund request"/>
    <s v="I'm having an issue with the {product_purchased}. Please assist. I've noticed a peculiar error message popping up on my {product_purchased} screen. It says '{error_message}'. What does it mean?"/>
    <x v="0"/>
    <m/>
    <x v="1"/>
    <s v="Email"/>
    <d v="2023-06-01T16:44:53"/>
    <m/>
    <x v="0"/>
    <x v="1"/>
    <x v="3"/>
    <x v="1"/>
    <x v="0"/>
    <x v="0"/>
    <n v="0.65625"/>
  </r>
  <r>
    <n v="8019"/>
    <s v="Michael Pratt"/>
    <s v="victoria18@example.net"/>
    <n v="52"/>
    <s v="Other"/>
    <x v="2"/>
    <d v="2021-07-28T00:00:00"/>
    <x v="4"/>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x v="2"/>
    <m/>
    <x v="1"/>
    <s v="Email"/>
    <m/>
    <m/>
    <x v="0"/>
    <x v="3"/>
    <x v="2"/>
    <x v="1"/>
    <x v="0"/>
    <x v="1"/>
    <n v="0.23749999999999999"/>
  </r>
  <r>
    <n v="8020"/>
    <s v="Barbara Lee"/>
    <s v="markreilly@example.org"/>
    <n v="24"/>
    <s v="Male"/>
    <x v="32"/>
    <d v="2021-01-15T00:00:00"/>
    <x v="4"/>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x v="1"/>
    <s v="Risk personal maybe."/>
    <x v="1"/>
    <s v="Email"/>
    <d v="2023-06-01T15:23:56"/>
    <d v="2023-06-01T19:58:56"/>
    <x v="5"/>
    <x v="2"/>
    <x v="6"/>
    <x v="1"/>
    <x v="1"/>
    <x v="1"/>
    <n v="0.73124999999999996"/>
  </r>
  <r>
    <n v="8021"/>
    <s v="Kristen Fleming"/>
    <s v="iwillis@example.com"/>
    <n v="43"/>
    <s v="Female"/>
    <x v="18"/>
    <d v="2021-04-21T00:00:00"/>
    <x v="0"/>
    <s v="Network problem"/>
    <s v="I'm having an issue with the {product_purchased}. Please assist._x000a__x000a_[02:17:18]SAY: Enjoys-Her-Sweets/Uncle Bourbon : No_x000a__x000a__x000a_[02:17:18] I've already contacted customer support multiple times, but the issue remains unresolved."/>
    <x v="1"/>
    <s v="Individual stage rest adult."/>
    <x v="1"/>
    <s v="Email"/>
    <d v="2023-06-01T23:43:58"/>
    <d v="2023-06-01T11:39:58"/>
    <x v="3"/>
    <x v="0"/>
    <x v="11"/>
    <x v="1"/>
    <x v="1"/>
    <x v="1"/>
    <n v="0.875"/>
  </r>
  <r>
    <n v="8022"/>
    <s v="Kathryn Burgess"/>
    <s v="lopezwendy@example.net"/>
    <n v="56"/>
    <s v="Other"/>
    <x v="7"/>
    <d v="2020-09-02T00:00:00"/>
    <x v="0"/>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x v="0"/>
    <m/>
    <x v="1"/>
    <s v="Phone"/>
    <d v="2023-06-01T03:10:00"/>
    <m/>
    <x v="0"/>
    <x v="2"/>
    <x v="9"/>
    <x v="1"/>
    <x v="0"/>
    <x v="0"/>
    <n v="0.61250000000000004"/>
  </r>
  <r>
    <n v="8023"/>
    <s v="Kevin Mueller"/>
    <s v="coxaaron@example.net"/>
    <n v="51"/>
    <s v="Male"/>
    <x v="31"/>
    <d v="2020-01-25T00:00:00"/>
    <x v="3"/>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x v="2"/>
    <m/>
    <x v="2"/>
    <s v="Phone"/>
    <m/>
    <m/>
    <x v="0"/>
    <x v="4"/>
    <x v="6"/>
    <x v="0"/>
    <x v="0"/>
    <x v="1"/>
    <n v="0.51875000000000004"/>
  </r>
  <r>
    <n v="8024"/>
    <s v="Christine Parker"/>
    <s v="fergusonchristopher@example.org"/>
    <n v="63"/>
    <s v="Other"/>
    <x v="17"/>
    <d v="2021-01-09T00:00:00"/>
    <x v="0"/>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x v="1"/>
    <s v="Crime table conference."/>
    <x v="3"/>
    <s v="Chat"/>
    <d v="2023-06-01T17:24:04"/>
    <d v="2023-06-02T00:37:04"/>
    <x v="4"/>
    <x v="1"/>
    <x v="6"/>
    <x v="1"/>
    <x v="1"/>
    <x v="1"/>
    <n v="0.79374999999999996"/>
  </r>
  <r>
    <n v="8025"/>
    <s v="James Stephens"/>
    <s v="bellscott@example.org"/>
    <n v="24"/>
    <s v="Other"/>
    <x v="13"/>
    <d v="2020-11-25T00:00:00"/>
    <x v="3"/>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x v="0"/>
    <m/>
    <x v="3"/>
    <s v="Phone"/>
    <d v="2023-06-01T21:45:06"/>
    <m/>
    <x v="0"/>
    <x v="4"/>
    <x v="3"/>
    <x v="1"/>
    <x v="0"/>
    <x v="0"/>
    <n v="0.41875000000000001"/>
  </r>
  <r>
    <n v="8026"/>
    <s v="Eduardo Collins"/>
    <s v="johnsonmark@example.org"/>
    <n v="46"/>
    <s v="Male"/>
    <x v="17"/>
    <d v="2021-11-01T00:00:00"/>
    <x v="4"/>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x v="0"/>
    <m/>
    <x v="2"/>
    <s v="Phone"/>
    <d v="2023-06-01T11:46:07"/>
    <m/>
    <x v="0"/>
    <x v="4"/>
    <x v="3"/>
    <x v="1"/>
    <x v="0"/>
    <x v="0"/>
    <n v="0.41875000000000001"/>
  </r>
  <r>
    <n v="8027"/>
    <s v="Hunter Bush"/>
    <s v="rothregina@example.com"/>
    <n v="39"/>
    <s v="Female"/>
    <x v="33"/>
    <d v="2020-03-27T00:00:00"/>
    <x v="0"/>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x v="1"/>
    <s v="Fight strategy green at."/>
    <x v="2"/>
    <s v="Social media"/>
    <d v="2023-06-01T17:23:09"/>
    <d v="2023-06-01T15:07:09"/>
    <x v="4"/>
    <x v="7"/>
    <x v="0"/>
    <x v="1"/>
    <x v="1"/>
    <x v="1"/>
    <n v="0.20624999999999999"/>
  </r>
  <r>
    <n v="8028"/>
    <s v="Melissa Crawford"/>
    <s v="dfloyd@example.com"/>
    <n v="35"/>
    <s v="Other"/>
    <x v="18"/>
    <d v="2021-12-20T00:00:00"/>
    <x v="1"/>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x v="1"/>
    <s v="Material key recognize when cell all mean."/>
    <x v="3"/>
    <s v="Chat"/>
    <d v="2023-06-01T22:58:11"/>
    <d v="2023-06-01T19:12:11"/>
    <x v="5"/>
    <x v="2"/>
    <x v="10"/>
    <x v="1"/>
    <x v="1"/>
    <x v="1"/>
    <n v="0.59375"/>
  </r>
  <r>
    <n v="8029"/>
    <s v="Lisa Gates"/>
    <s v="woodnathan@example.com"/>
    <n v="27"/>
    <s v="Other"/>
    <x v="26"/>
    <d v="2020-03-05T00:00:00"/>
    <x v="0"/>
    <s v="Display issue"/>
    <s v="I'm having an issue with the {product_purchased}. Please assist._x000a__x000a_â€¢ We have a dispute with the vendor and the customer. Please contact us._x000a__x000a_â€¢ This is not a problem for you and your customer. I've tried different settings and configurations on my {product_purchased}, but the issue persists."/>
    <x v="1"/>
    <s v="Billion week suggest name."/>
    <x v="3"/>
    <s v="Email"/>
    <d v="2023-06-01T06:46:13"/>
    <d v="2023-06-01T17:27:13"/>
    <x v="1"/>
    <x v="0"/>
    <x v="0"/>
    <x v="1"/>
    <x v="1"/>
    <x v="1"/>
    <n v="0.76875000000000004"/>
  </r>
  <r>
    <n v="8030"/>
    <s v="David Johnson"/>
    <s v="ahodge@example.org"/>
    <n v="37"/>
    <s v="Female"/>
    <x v="34"/>
    <d v="2021-03-14T00:00:00"/>
    <x v="0"/>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x v="0"/>
    <m/>
    <x v="1"/>
    <s v="Phone"/>
    <d v="2023-06-01T05:28:15"/>
    <m/>
    <x v="0"/>
    <x v="2"/>
    <x v="0"/>
    <x v="1"/>
    <x v="0"/>
    <x v="0"/>
    <n v="0.64375000000000004"/>
  </r>
  <r>
    <n v="8031"/>
    <s v="Dalton Evans"/>
    <s v="robertholland@example.net"/>
    <n v="38"/>
    <s v="Male"/>
    <x v="9"/>
    <d v="2020-06-15T00:00:00"/>
    <x v="1"/>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x v="0"/>
    <m/>
    <x v="1"/>
    <s v="Chat"/>
    <d v="2023-06-01T23:14:17"/>
    <m/>
    <x v="0"/>
    <x v="5"/>
    <x v="8"/>
    <x v="1"/>
    <x v="0"/>
    <x v="0"/>
    <n v="0.27500000000000002"/>
  </r>
  <r>
    <n v="8032"/>
    <s v="Valerie Salazar"/>
    <s v="rogerseric@example.net"/>
    <n v="51"/>
    <s v="Female"/>
    <x v="5"/>
    <d v="2020-05-18T00:00:00"/>
    <x v="3"/>
    <s v="Battery life"/>
    <s v="I'm having an issue with the {product_purchased}. Please assist._x000a__x000a_Please send me an email at: I've already contacted customer support multiple times, but the issue remains unresolved."/>
    <x v="1"/>
    <s v="Read soldier girl prepare important put trip."/>
    <x v="1"/>
    <s v="Phone"/>
    <d v="2023-06-01T12:25:17"/>
    <d v="2023-06-01T14:14:17"/>
    <x v="3"/>
    <x v="9"/>
    <x v="1"/>
    <x v="1"/>
    <x v="1"/>
    <x v="1"/>
    <n v="0.22500000000000001"/>
  </r>
  <r>
    <n v="8033"/>
    <s v="Dr. Gwendolyn Shaw DVM"/>
    <s v="piercelisa@example.org"/>
    <n v="24"/>
    <s v="Male"/>
    <x v="23"/>
    <d v="2020-10-01T00:00:00"/>
    <x v="0"/>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0"/>
    <m/>
    <x v="3"/>
    <s v="Chat"/>
    <d v="2023-06-01T01:35:19"/>
    <m/>
    <x v="0"/>
    <x v="9"/>
    <x v="7"/>
    <x v="1"/>
    <x v="0"/>
    <x v="0"/>
    <n v="0.18124999999999999"/>
  </r>
  <r>
    <n v="8034"/>
    <s v="Janet Perkins"/>
    <s v="xshelton@example.com"/>
    <n v="52"/>
    <s v="Other"/>
    <x v="25"/>
    <d v="2021-06-17T00:00:00"/>
    <x v="3"/>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x v="2"/>
    <m/>
    <x v="1"/>
    <s v="Email"/>
    <m/>
    <m/>
    <x v="0"/>
    <x v="1"/>
    <x v="8"/>
    <x v="1"/>
    <x v="0"/>
    <x v="1"/>
    <n v="0.64375000000000004"/>
  </r>
  <r>
    <n v="8035"/>
    <s v="Michael Mcdaniel"/>
    <s v="davismitchell@example.com"/>
    <n v="27"/>
    <s v="Female"/>
    <x v="34"/>
    <d v="2020-05-05T00:00:00"/>
    <x v="3"/>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x v="1"/>
    <s v="Left share seven because."/>
    <x v="3"/>
    <s v="Phone"/>
    <d v="2023-06-01T15:32:22"/>
    <d v="2023-06-01T02:06:22"/>
    <x v="1"/>
    <x v="2"/>
    <x v="1"/>
    <x v="1"/>
    <x v="1"/>
    <x v="1"/>
    <n v="0.72499999999999998"/>
  </r>
  <r>
    <n v="8036"/>
    <s v="Matthew Brown"/>
    <s v="jhowell@example.org"/>
    <n v="56"/>
    <s v="Female"/>
    <x v="37"/>
    <d v="2021-06-18T00:00:00"/>
    <x v="1"/>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x v="1"/>
    <s v="Mention and not standard most surface industry modern."/>
    <x v="2"/>
    <s v="Social media"/>
    <d v="2023-06-01T07:55:24"/>
    <d v="2023-06-01T20:21:24"/>
    <x v="3"/>
    <x v="5"/>
    <x v="8"/>
    <x v="1"/>
    <x v="1"/>
    <x v="1"/>
    <n v="0.27500000000000002"/>
  </r>
  <r>
    <n v="8037"/>
    <s v="Sheila Hunt"/>
    <s v="hopkinslauren@example.net"/>
    <n v="29"/>
    <s v="Female"/>
    <x v="14"/>
    <d v="2021-12-21T00:00:00"/>
    <x v="1"/>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x v="0"/>
    <m/>
    <x v="0"/>
    <s v="Email"/>
    <d v="2023-06-01T05:09:25"/>
    <m/>
    <x v="0"/>
    <x v="0"/>
    <x v="10"/>
    <x v="0"/>
    <x v="0"/>
    <x v="0"/>
    <n v="0.78125"/>
  </r>
  <r>
    <n v="8038"/>
    <s v="Richard Joseph"/>
    <s v="glivingston@example.com"/>
    <n v="62"/>
    <s v="Male"/>
    <x v="39"/>
    <d v="2020-08-28T00:00:00"/>
    <x v="1"/>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x v="0"/>
    <m/>
    <x v="0"/>
    <s v="Social media"/>
    <d v="2023-06-01T09:52:27"/>
    <m/>
    <x v="0"/>
    <x v="1"/>
    <x v="5"/>
    <x v="0"/>
    <x v="0"/>
    <x v="0"/>
    <n v="0.625"/>
  </r>
  <r>
    <n v="8039"/>
    <s v="Vincent Daniels"/>
    <s v="psmith@example.org"/>
    <n v="44"/>
    <s v="Male"/>
    <x v="17"/>
    <d v="2020-05-20T00:00:00"/>
    <x v="2"/>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x v="0"/>
    <m/>
    <x v="1"/>
    <s v="Social media"/>
    <d v="2023-06-01T21:37:29"/>
    <m/>
    <x v="0"/>
    <x v="5"/>
    <x v="1"/>
    <x v="1"/>
    <x v="0"/>
    <x v="0"/>
    <n v="0.26874999999999999"/>
  </r>
  <r>
    <n v="8040"/>
    <s v="Jessica Chavez"/>
    <s v="meltonjerry@example.com"/>
    <n v="49"/>
    <s v="Male"/>
    <x v="3"/>
    <d v="2020-09-30T00:00:00"/>
    <x v="3"/>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x v="1"/>
    <s v="He find check mind."/>
    <x v="1"/>
    <s v="Chat"/>
    <d v="2023-06-01T15:34:30"/>
    <d v="2023-06-01T16:57:30"/>
    <x v="3"/>
    <x v="6"/>
    <x v="9"/>
    <x v="1"/>
    <x v="1"/>
    <x v="1"/>
    <n v="0.4"/>
  </r>
  <r>
    <n v="8041"/>
    <s v="Daniel Murphy"/>
    <s v="jacobsdanielle@example.org"/>
    <n v="69"/>
    <s v="Other"/>
    <x v="22"/>
    <d v="2021-02-27T00:00:00"/>
    <x v="3"/>
    <s v="Software bug"/>
    <s v="I'm having an issue with the {product_purchased}. Please assist. I rely heavily on my {product_purchased} for my daily tasks, and this issue is hindering my productivity."/>
    <x v="0"/>
    <m/>
    <x v="2"/>
    <s v="Social media"/>
    <d v="2023-06-01T20:41:30"/>
    <m/>
    <x v="0"/>
    <x v="5"/>
    <x v="4"/>
    <x v="1"/>
    <x v="0"/>
    <x v="0"/>
    <n v="0.1875"/>
  </r>
  <r>
    <n v="8042"/>
    <s v="David Rodriguez"/>
    <s v="jeffrey42@example.com"/>
    <n v="18"/>
    <s v="Other"/>
    <x v="35"/>
    <d v="2021-11-21T00:00:00"/>
    <x v="4"/>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x v="2"/>
    <m/>
    <x v="0"/>
    <s v="Email"/>
    <m/>
    <m/>
    <x v="0"/>
    <x v="4"/>
    <x v="3"/>
    <x v="0"/>
    <x v="0"/>
    <x v="1"/>
    <n v="0.41875000000000001"/>
  </r>
  <r>
    <n v="8043"/>
    <s v="Richard Fitzpatrick MD"/>
    <s v="carl83@example.com"/>
    <n v="50"/>
    <s v="Male"/>
    <x v="39"/>
    <d v="2020-12-14T00:00:00"/>
    <x v="0"/>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x v="2"/>
    <m/>
    <x v="2"/>
    <s v="Email"/>
    <m/>
    <m/>
    <x v="0"/>
    <x v="9"/>
    <x v="10"/>
    <x v="0"/>
    <x v="0"/>
    <x v="1"/>
    <n v="0.25624999999999998"/>
  </r>
  <r>
    <n v="8044"/>
    <s v="Kimberly Allison"/>
    <s v="robersonhayley@example.com"/>
    <n v="40"/>
    <s v="Female"/>
    <x v="32"/>
    <d v="2021-10-16T00:00:00"/>
    <x v="3"/>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x v="1"/>
    <s v="They agree trouble put music rise."/>
    <x v="2"/>
    <s v="Email"/>
    <d v="2023-06-01T05:45:36"/>
    <d v="2023-06-01T05:12:36"/>
    <x v="3"/>
    <x v="0"/>
    <x v="7"/>
    <x v="1"/>
    <x v="1"/>
    <x v="1"/>
    <n v="0.83750000000000002"/>
  </r>
  <r>
    <n v="8045"/>
    <s v="Aaron Morales"/>
    <s v="tgregory@example.net"/>
    <n v="63"/>
    <s v="Female"/>
    <x v="8"/>
    <d v="2020-03-07T00:00:00"/>
    <x v="4"/>
    <s v="Account access"/>
    <s v="I'm having an issue with the {product_purchased}. Please assist._x000a__x000a_We're working to make the product, and I'm trying to get it sold. I'm concerned about the security of my {product_purchased} and would like to ensure that my data is safe."/>
    <x v="1"/>
    <s v="Son plant billion enough role board cut."/>
    <x v="0"/>
    <s v="Chat"/>
    <d v="2023-06-01T01:34:37"/>
    <d v="2023-06-01T20:05:37"/>
    <x v="2"/>
    <x v="2"/>
    <x v="0"/>
    <x v="1"/>
    <x v="1"/>
    <x v="1"/>
    <n v="0.64375000000000004"/>
  </r>
  <r>
    <n v="8046"/>
    <s v="Charles Smith"/>
    <s v="tanyahernandez@example.com"/>
    <n v="27"/>
    <s v="Female"/>
    <x v="6"/>
    <d v="2021-01-07T00:00:00"/>
    <x v="2"/>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x v="2"/>
    <m/>
    <x v="1"/>
    <s v="Chat"/>
    <m/>
    <m/>
    <x v="0"/>
    <x v="2"/>
    <x v="6"/>
    <x v="1"/>
    <x v="0"/>
    <x v="1"/>
    <n v="0.73124999999999996"/>
  </r>
  <r>
    <n v="8047"/>
    <s v="Lauren Duncan"/>
    <s v="kjones@example.com"/>
    <n v="21"/>
    <s v="Male"/>
    <x v="4"/>
    <d v="2021-09-15T00:00:00"/>
    <x v="2"/>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x v="2"/>
    <m/>
    <x v="3"/>
    <s v="Chat"/>
    <m/>
    <m/>
    <x v="0"/>
    <x v="0"/>
    <x v="9"/>
    <x v="1"/>
    <x v="0"/>
    <x v="1"/>
    <n v="0.8"/>
  </r>
  <r>
    <n v="8048"/>
    <s v="Margaret Roberts"/>
    <s v="beltranjoseph@example.net"/>
    <n v="39"/>
    <s v="Female"/>
    <x v="26"/>
    <d v="2020-07-14T00:00:00"/>
    <x v="3"/>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x v="1"/>
    <s v="Billion green base meet say role yet."/>
    <x v="0"/>
    <s v="Phone"/>
    <d v="2023-06-01T21:43:42"/>
    <d v="2023-06-01T18:22:42"/>
    <x v="5"/>
    <x v="4"/>
    <x v="2"/>
    <x v="1"/>
    <x v="1"/>
    <x v="1"/>
    <n v="0.43125000000000002"/>
  </r>
  <r>
    <n v="8049"/>
    <s v="Julia Moore"/>
    <s v="ochoabrian@example.com"/>
    <n v="21"/>
    <s v="Male"/>
    <x v="29"/>
    <d v="2021-01-26T00:00:00"/>
    <x v="4"/>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x v="0"/>
    <m/>
    <x v="0"/>
    <s v="Social media"/>
    <d v="2023-06-01T13:49:44"/>
    <m/>
    <x v="0"/>
    <x v="2"/>
    <x v="6"/>
    <x v="0"/>
    <x v="0"/>
    <x v="0"/>
    <n v="0.73124999999999996"/>
  </r>
  <r>
    <n v="8050"/>
    <s v="Jonathan Forbes"/>
    <s v="james06@example.com"/>
    <n v="64"/>
    <s v="Male"/>
    <x v="21"/>
    <d v="2020-11-07T00:00:00"/>
    <x v="4"/>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x v="2"/>
    <m/>
    <x v="2"/>
    <s v="Phone"/>
    <m/>
    <m/>
    <x v="0"/>
    <x v="1"/>
    <x v="3"/>
    <x v="0"/>
    <x v="0"/>
    <x v="1"/>
    <n v="0.65625"/>
  </r>
  <r>
    <n v="8051"/>
    <s v="James Rodriguez"/>
    <s v="lbennett@example.com"/>
    <n v="60"/>
    <s v="Female"/>
    <x v="25"/>
    <d v="2020-01-21T00:00:00"/>
    <x v="1"/>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x v="1"/>
    <s v="Time respond someone young tonight tend trouble."/>
    <x v="1"/>
    <s v="Social media"/>
    <d v="2023-06-01T19:59:47"/>
    <d v="2023-06-01T18:55:47"/>
    <x v="5"/>
    <x v="4"/>
    <x v="6"/>
    <x v="1"/>
    <x v="1"/>
    <x v="1"/>
    <n v="0.51875000000000004"/>
  </r>
  <r>
    <n v="8052"/>
    <s v="Casey Baker"/>
    <s v="ajohnson@example.net"/>
    <n v="52"/>
    <s v="Female"/>
    <x v="27"/>
    <d v="2021-07-14T00:00:00"/>
    <x v="4"/>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x v="0"/>
    <m/>
    <x v="3"/>
    <s v="Phone"/>
    <d v="2023-06-01T22:12:48"/>
    <m/>
    <x v="0"/>
    <x v="8"/>
    <x v="2"/>
    <x v="1"/>
    <x v="0"/>
    <x v="0"/>
    <n v="0.23749999999999999"/>
  </r>
  <r>
    <n v="8053"/>
    <s v="Andrew Harrison"/>
    <s v="justin33@example.net"/>
    <n v="65"/>
    <s v="Other"/>
    <x v="17"/>
    <d v="2020-04-19T00:00:00"/>
    <x v="2"/>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x v="1"/>
    <s v="Hard always dog."/>
    <x v="0"/>
    <s v="Email"/>
    <d v="2023-06-01T11:05:49"/>
    <d v="2023-06-01T15:21:49"/>
    <x v="5"/>
    <x v="1"/>
    <x v="11"/>
    <x v="1"/>
    <x v="1"/>
    <x v="1"/>
    <n v="0.65625"/>
  </r>
  <r>
    <n v="8054"/>
    <s v="Christina Ross"/>
    <s v="andersonkristopher@example.net"/>
    <n v="25"/>
    <s v="Male"/>
    <x v="36"/>
    <d v="2021-03-03T00:00:00"/>
    <x v="2"/>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x v="0"/>
    <m/>
    <x v="2"/>
    <s v="Email"/>
    <d v="2023-06-01T08:36:51"/>
    <m/>
    <x v="0"/>
    <x v="6"/>
    <x v="0"/>
    <x v="1"/>
    <x v="0"/>
    <x v="0"/>
    <n v="0.47499999999999998"/>
  </r>
  <r>
    <n v="8055"/>
    <s v="Dana Ochoa"/>
    <s v="loriparker@example.com"/>
    <n v="25"/>
    <s v="Male"/>
    <x v="21"/>
    <d v="2021-06-18T00:00:00"/>
    <x v="1"/>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x v="2"/>
    <m/>
    <x v="0"/>
    <s v="Chat"/>
    <m/>
    <m/>
    <x v="0"/>
    <x v="6"/>
    <x v="8"/>
    <x v="0"/>
    <x v="0"/>
    <x v="1"/>
    <n v="0.46250000000000002"/>
  </r>
  <r>
    <n v="8056"/>
    <s v="Jessica Willis"/>
    <s v="chloegarcia@example.net"/>
    <n v="58"/>
    <s v="Other"/>
    <x v="12"/>
    <d v="2020-01-17T00:00:00"/>
    <x v="1"/>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x v="0"/>
    <m/>
    <x v="1"/>
    <s v="Social media"/>
    <d v="2023-06-01T14:31:55"/>
    <m/>
    <x v="0"/>
    <x v="2"/>
    <x v="6"/>
    <x v="1"/>
    <x v="0"/>
    <x v="0"/>
    <n v="0.73124999999999996"/>
  </r>
  <r>
    <n v="8057"/>
    <s v="Stephanie Valdez"/>
    <s v="andrea52@example.com"/>
    <n v="26"/>
    <s v="Female"/>
    <x v="4"/>
    <d v="2020-03-31T00:00:00"/>
    <x v="3"/>
    <s v="Delivery problem"/>
    <s v="I'm having an issue with the {product_purchased}. Please assist. For more information, visit the official thread on the official thread on Google Play:!!! I've checked for any available software updates for my {product_purchased}, but there are none."/>
    <x v="1"/>
    <s v="Fight religious affect may want."/>
    <x v="2"/>
    <s v="Chat"/>
    <d v="2023-06-01T21:24:56"/>
    <d v="2023-06-01T10:00:56"/>
    <x v="3"/>
    <x v="2"/>
    <x v="0"/>
    <x v="1"/>
    <x v="1"/>
    <x v="1"/>
    <n v="0.64375000000000004"/>
  </r>
  <r>
    <n v="8058"/>
    <s v="Stacey Dixon"/>
    <s v="gomezkaren@example.com"/>
    <n v="24"/>
    <s v="Male"/>
    <x v="7"/>
    <d v="2021-04-24T00:00:00"/>
    <x v="2"/>
    <s v="Product setup"/>
    <s v="I'm having an issue with the {product_purchased}. Please assist._x000a__x000a_0x5E8A9B8d6B7_x000a__x000a_It's a custom button made from plastic. It's pretty sturdy. I'm using the original charger that came with my {product_purchased}, but it's not charging properly."/>
    <x v="2"/>
    <m/>
    <x v="1"/>
    <s v="Social media"/>
    <m/>
    <m/>
    <x v="0"/>
    <x v="4"/>
    <x v="11"/>
    <x v="1"/>
    <x v="0"/>
    <x v="1"/>
    <n v="0.42499999999999999"/>
  </r>
  <r>
    <n v="8059"/>
    <s v="Brian Rodriguez"/>
    <s v="phillipmeyer@example.com"/>
    <n v="37"/>
    <s v="Male"/>
    <x v="22"/>
    <d v="2020-11-06T00:00:00"/>
    <x v="4"/>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x v="2"/>
    <m/>
    <x v="2"/>
    <s v="Phone"/>
    <m/>
    <m/>
    <x v="0"/>
    <x v="0"/>
    <x v="3"/>
    <x v="0"/>
    <x v="0"/>
    <x v="1"/>
    <n v="0.9375"/>
  </r>
  <r>
    <n v="8060"/>
    <s v="Jeffrey Baker"/>
    <s v="cynthiapowell@example.com"/>
    <n v="45"/>
    <s v="Other"/>
    <x v="39"/>
    <d v="2021-05-05T00:00:00"/>
    <x v="4"/>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x v="1"/>
    <s v="Two along fast high quickly its memory."/>
    <x v="2"/>
    <s v="Chat"/>
    <d v="2023-06-01T04:38:01"/>
    <d v="2023-06-01T04:42:01"/>
    <x v="1"/>
    <x v="4"/>
    <x v="1"/>
    <x v="1"/>
    <x v="1"/>
    <x v="1"/>
    <n v="0.36875000000000002"/>
  </r>
  <r>
    <n v="8061"/>
    <s v="Jon Reed"/>
    <s v="jerrymarshall@example.com"/>
    <n v="31"/>
    <s v="Female"/>
    <x v="4"/>
    <d v="2021-03-15T00:00:00"/>
    <x v="3"/>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x v="0"/>
    <m/>
    <x v="0"/>
    <s v="Social media"/>
    <d v="2023-06-01T21:22:02"/>
    <m/>
    <x v="0"/>
    <x v="8"/>
    <x v="0"/>
    <x v="0"/>
    <x v="0"/>
    <x v="0"/>
    <n v="0.23749999999999999"/>
  </r>
  <r>
    <n v="8062"/>
    <s v="Stacey Wilcox"/>
    <s v="daniellebrown@example.com"/>
    <n v="24"/>
    <s v="Other"/>
    <x v="20"/>
    <d v="2021-09-11T00:00:00"/>
    <x v="0"/>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x v="1"/>
    <s v="Develop who president eye decide parent economy local."/>
    <x v="3"/>
    <s v="Phone"/>
    <d v="2023-06-01T17:25:03"/>
    <d v="2023-06-01T11:12:03"/>
    <x v="1"/>
    <x v="7"/>
    <x v="9"/>
    <x v="1"/>
    <x v="1"/>
    <x v="1"/>
    <n v="0.3"/>
  </r>
  <r>
    <n v="8063"/>
    <s v="Juan Hardy"/>
    <s v="imatthews@example.org"/>
    <n v="25"/>
    <s v="Female"/>
    <x v="34"/>
    <d v="2021-06-02T00:00:00"/>
    <x v="2"/>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x v="2"/>
    <m/>
    <x v="3"/>
    <s v="Chat"/>
    <m/>
    <m/>
    <x v="0"/>
    <x v="10"/>
    <x v="8"/>
    <x v="1"/>
    <x v="0"/>
    <x v="1"/>
    <n v="0.23125000000000001"/>
  </r>
  <r>
    <n v="8064"/>
    <s v="Lisa Lynch"/>
    <s v="frobinson@example.org"/>
    <n v="63"/>
    <s v="Male"/>
    <x v="41"/>
    <d v="2020-08-10T00:00:00"/>
    <x v="3"/>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x v="0"/>
    <m/>
    <x v="2"/>
    <s v="Phone"/>
    <d v="2023-06-01T14:54:05"/>
    <m/>
    <x v="0"/>
    <x v="9"/>
    <x v="5"/>
    <x v="1"/>
    <x v="0"/>
    <x v="0"/>
    <n v="0.1875"/>
  </r>
  <r>
    <n v="8065"/>
    <s v="Roger Smith"/>
    <s v="farrellandrea@example.com"/>
    <n v="44"/>
    <s v="Other"/>
    <x v="39"/>
    <d v="2021-05-16T00:00:00"/>
    <x v="1"/>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x v="0"/>
    <m/>
    <x v="2"/>
    <s v="Chat"/>
    <d v="2023-06-01T21:28:07"/>
    <m/>
    <x v="0"/>
    <x v="0"/>
    <x v="1"/>
    <x v="1"/>
    <x v="0"/>
    <x v="0"/>
    <n v="0.80625000000000002"/>
  </r>
  <r>
    <n v="8066"/>
    <s v="Katherine Ferguson"/>
    <s v="santanadesiree@example.com"/>
    <n v="35"/>
    <s v="Other"/>
    <x v="37"/>
    <d v="2020-04-11T00:00:00"/>
    <x v="4"/>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x v="1"/>
    <s v="Time news film wish necessary meet."/>
    <x v="1"/>
    <s v="Phone"/>
    <d v="2023-06-01T10:06:08"/>
    <d v="2023-06-01T14:03:08"/>
    <x v="2"/>
    <x v="1"/>
    <x v="11"/>
    <x v="1"/>
    <x v="1"/>
    <x v="1"/>
    <n v="0.65625"/>
  </r>
  <r>
    <n v="8067"/>
    <s v="Victoria Colon"/>
    <s v="karengomez@example.com"/>
    <n v="57"/>
    <s v="Other"/>
    <x v="18"/>
    <d v="2021-02-21T00:00:00"/>
    <x v="1"/>
    <s v="Display issue"/>
    <s v="I'm facing issues logging into my {product_purchased} account. It says my account is locked. What should I do to unlock it?_x000a__x000a_https://support.microsoft.com/en-us/kb/2002588 I've already contacted customer support multiple times, but the issue remains unresolved."/>
    <x v="1"/>
    <s v="Recent bring up public person many natural."/>
    <x v="1"/>
    <s v="Phone"/>
    <d v="2023-06-01T08:48:10"/>
    <d v="2023-06-01T11:04:10"/>
    <x v="1"/>
    <x v="4"/>
    <x v="4"/>
    <x v="1"/>
    <x v="1"/>
    <x v="1"/>
    <n v="0.47499999999999998"/>
  </r>
  <r>
    <n v="8068"/>
    <s v="Jeffrey Campbell PhD"/>
    <s v="christensenjulia@example.net"/>
    <n v="51"/>
    <s v="Male"/>
    <x v="19"/>
    <d v="2020-09-23T00:00:00"/>
    <x v="3"/>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x v="0"/>
    <m/>
    <x v="2"/>
    <s v="Email"/>
    <d v="2023-06-01T06:53:12"/>
    <m/>
    <x v="0"/>
    <x v="0"/>
    <x v="9"/>
    <x v="1"/>
    <x v="0"/>
    <x v="0"/>
    <n v="0.8"/>
  </r>
  <r>
    <n v="8069"/>
    <s v="Trevor Knox"/>
    <s v="angelabrown@example.net"/>
    <n v="42"/>
    <s v="Male"/>
    <x v="37"/>
    <d v="2021-01-11T00:00:00"/>
    <x v="2"/>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x v="0"/>
    <m/>
    <x v="2"/>
    <s v="Social media"/>
    <d v="2023-06-01T19:27:12"/>
    <m/>
    <x v="0"/>
    <x v="2"/>
    <x v="6"/>
    <x v="1"/>
    <x v="0"/>
    <x v="0"/>
    <n v="0.73124999999999996"/>
  </r>
  <r>
    <n v="8070"/>
    <s v="Jessica Richards"/>
    <s v="nmiranda@example.net"/>
    <n v="61"/>
    <s v="Female"/>
    <x v="17"/>
    <d v="2020-02-27T00:00:00"/>
    <x v="2"/>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x v="2"/>
    <m/>
    <x v="2"/>
    <s v="Phone"/>
    <m/>
    <m/>
    <x v="0"/>
    <x v="3"/>
    <x v="4"/>
    <x v="0"/>
    <x v="0"/>
    <x v="1"/>
    <n v="0.22500000000000001"/>
  </r>
  <r>
    <n v="8071"/>
    <s v="Mary Russell"/>
    <s v="gregory14@example.net"/>
    <n v="61"/>
    <s v="Male"/>
    <x v="5"/>
    <d v="2021-09-11T00:00:00"/>
    <x v="1"/>
    <s v="Data loss"/>
    <s v="I'm having an issue with the {product_purchased}. Please assist._x000a__x000a_â€¢ Add $17 for any_x000a__x000a_$50/hour fee at 1-10% plus the_x000a__x000a_custom form fee. (please note I've noticed a peculiar error message popping up on my {product_purchased} screen. It says '{error_message}'. What does it mean?"/>
    <x v="1"/>
    <s v="Heart save bank beyond family bank interesting."/>
    <x v="1"/>
    <s v="Chat"/>
    <d v="2023-06-01T10:59:15"/>
    <d v="2023-06-01T15:06:15"/>
    <x v="1"/>
    <x v="1"/>
    <x v="9"/>
    <x v="1"/>
    <x v="1"/>
    <x v="1"/>
    <n v="0.73124999999999996"/>
  </r>
  <r>
    <n v="8072"/>
    <s v="Rachel Rivera"/>
    <s v="heather90@example.com"/>
    <n v="25"/>
    <s v="Other"/>
    <x v="38"/>
    <d v="2020-05-29T00:00:00"/>
    <x v="2"/>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x v="0"/>
    <m/>
    <x v="1"/>
    <s v="Social media"/>
    <d v="2023-06-01T21:49:17"/>
    <m/>
    <x v="0"/>
    <x v="1"/>
    <x v="1"/>
    <x v="1"/>
    <x v="0"/>
    <x v="0"/>
    <n v="0.71875"/>
  </r>
  <r>
    <n v="8073"/>
    <s v="David Guzman"/>
    <s v="castanedastephanie@example.org"/>
    <n v="31"/>
    <s v="Other"/>
    <x v="39"/>
    <d v="2020-03-27T00:00:00"/>
    <x v="3"/>
    <s v="Network problem"/>
    <s v="I'm having an issue with the {product_purchased}. Please assist. I'm trying to see where the {product_purchased}. is to help with that. Thanks. Now go get a PC. This mod makes for a I've checked the device settings and made sure that everything is configured correctly."/>
    <x v="2"/>
    <m/>
    <x v="2"/>
    <s v="Social media"/>
    <m/>
    <m/>
    <x v="0"/>
    <x v="10"/>
    <x v="0"/>
    <x v="0"/>
    <x v="0"/>
    <x v="1"/>
    <n v="0.16250000000000001"/>
  </r>
  <r>
    <n v="8074"/>
    <s v="Lauren Walker"/>
    <s v="sferguson@example.com"/>
    <n v="55"/>
    <s v="Male"/>
    <x v="28"/>
    <d v="2021-08-26T00:00:00"/>
    <x v="1"/>
    <s v="Display issue"/>
    <s v="I'm having an issue with the {product_purchased}. Please assist. */_x000a__x000a_function get_brand_id ( self, product, pb, name_id ) {_x000a__x000a_if (! self.product_id ()) I've noticed a sudden decrease in battery life on my {product_purchased}. It used to last much longer."/>
    <x v="1"/>
    <s v="South mission believe."/>
    <x v="0"/>
    <s v="Chat"/>
    <d v="2023-06-01T18:38:20"/>
    <d v="2023-06-01T23:47:20"/>
    <x v="1"/>
    <x v="6"/>
    <x v="5"/>
    <x v="1"/>
    <x v="1"/>
    <x v="1"/>
    <n v="0.41875000000000001"/>
  </r>
  <r>
    <n v="8075"/>
    <s v="Larry Lee"/>
    <s v="danieljohnson@example.org"/>
    <n v="40"/>
    <s v="Other"/>
    <x v="0"/>
    <d v="2020-10-11T00:00:00"/>
    <x v="0"/>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x v="2"/>
    <m/>
    <x v="2"/>
    <s v="Email"/>
    <m/>
    <m/>
    <x v="0"/>
    <x v="1"/>
    <x v="7"/>
    <x v="0"/>
    <x v="0"/>
    <x v="1"/>
    <n v="0.79374999999999996"/>
  </r>
  <r>
    <n v="8076"/>
    <s v="Christopher Green"/>
    <s v="williamwilliams@example.net"/>
    <n v="58"/>
    <s v="Male"/>
    <x v="19"/>
    <d v="2020-07-14T00:00:00"/>
    <x v="0"/>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x v="0"/>
    <m/>
    <x v="2"/>
    <s v="Email"/>
    <d v="2023-06-02T00:28:24"/>
    <m/>
    <x v="0"/>
    <x v="0"/>
    <x v="2"/>
    <x v="1"/>
    <x v="0"/>
    <x v="0"/>
    <n v="1.0687500000000001"/>
  </r>
  <r>
    <n v="8077"/>
    <s v="Carlos Herman"/>
    <s v="james71@example.org"/>
    <n v="70"/>
    <s v="Female"/>
    <x v="9"/>
    <d v="2020-06-29T00:00:00"/>
    <x v="1"/>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x v="1"/>
    <s v="Director friend only upon."/>
    <x v="1"/>
    <s v="Email"/>
    <d v="2023-06-01T00:52:26"/>
    <d v="2023-06-01T16:37:26"/>
    <x v="5"/>
    <x v="7"/>
    <x v="8"/>
    <x v="1"/>
    <x v="1"/>
    <x v="1"/>
    <n v="0.23125000000000001"/>
  </r>
  <r>
    <n v="8078"/>
    <s v="Kevin Deleon"/>
    <s v="victoriawoodard@example.net"/>
    <n v="65"/>
    <s v="Female"/>
    <x v="5"/>
    <d v="2021-07-11T00:00:00"/>
    <x v="0"/>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x v="0"/>
    <m/>
    <x v="3"/>
    <s v="Phone"/>
    <d v="2023-06-01T17:01:28"/>
    <m/>
    <x v="0"/>
    <x v="6"/>
    <x v="2"/>
    <x v="1"/>
    <x v="0"/>
    <x v="0"/>
    <n v="0.47499999999999998"/>
  </r>
  <r>
    <n v="8079"/>
    <s v="Kenneth Martinez"/>
    <s v="icampbell@example.org"/>
    <n v="55"/>
    <s v="Male"/>
    <x v="0"/>
    <d v="2021-10-07T00:00:00"/>
    <x v="0"/>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x v="2"/>
    <m/>
    <x v="3"/>
    <s v="Email"/>
    <m/>
    <m/>
    <x v="0"/>
    <x v="2"/>
    <x v="7"/>
    <x v="1"/>
    <x v="0"/>
    <x v="1"/>
    <n v="0.7"/>
  </r>
  <r>
    <n v="8080"/>
    <s v="James Wilson"/>
    <s v="schaeferjulie@example.net"/>
    <n v="38"/>
    <s v="Other"/>
    <x v="1"/>
    <d v="2020-09-09T00:00:00"/>
    <x v="1"/>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x v="1"/>
    <s v="Get full something hundred."/>
    <x v="1"/>
    <s v="Chat"/>
    <d v="2023-06-01T06:36:30"/>
    <d v="2023-06-01T05:58:30"/>
    <x v="4"/>
    <x v="1"/>
    <x v="9"/>
    <x v="1"/>
    <x v="1"/>
    <x v="1"/>
    <n v="0.73124999999999996"/>
  </r>
  <r>
    <n v="8081"/>
    <s v="Laura Lambert"/>
    <s v="williamsteresa@example.org"/>
    <n v="48"/>
    <s v="Other"/>
    <x v="3"/>
    <d v="2020-09-06T00:00:00"/>
    <x v="3"/>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x v="0"/>
    <m/>
    <x v="1"/>
    <s v="Phone"/>
    <d v="2023-06-01T12:54:32"/>
    <m/>
    <x v="0"/>
    <x v="0"/>
    <x v="9"/>
    <x v="1"/>
    <x v="0"/>
    <x v="0"/>
    <n v="0.8"/>
  </r>
  <r>
    <n v="8082"/>
    <s v="Angela Franco"/>
    <s v="nicholas34@example.org"/>
    <n v="55"/>
    <s v="Other"/>
    <x v="10"/>
    <d v="2020-07-03T00:00:00"/>
    <x v="2"/>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x v="2"/>
    <m/>
    <x v="2"/>
    <s v="Chat"/>
    <m/>
    <m/>
    <x v="0"/>
    <x v="1"/>
    <x v="2"/>
    <x v="0"/>
    <x v="0"/>
    <x v="1"/>
    <n v="0.65"/>
  </r>
  <r>
    <n v="8083"/>
    <s v="Gregory Jones"/>
    <s v="pbrown@example.com"/>
    <n v="29"/>
    <s v="Male"/>
    <x v="41"/>
    <d v="2021-05-12T00:00:00"/>
    <x v="4"/>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x v="1"/>
    <s v="On benefit teach simply performance window."/>
    <x v="0"/>
    <s v="Phone"/>
    <d v="2023-06-01T12:20:34"/>
    <d v="2023-06-01T23:49:34"/>
    <x v="1"/>
    <x v="2"/>
    <x v="1"/>
    <x v="1"/>
    <x v="1"/>
    <x v="1"/>
    <n v="0.72499999999999998"/>
  </r>
  <r>
    <n v="8084"/>
    <s v="Jay Jordan"/>
    <s v="tatechristopher@example.org"/>
    <n v="48"/>
    <s v="Female"/>
    <x v="23"/>
    <d v="2020-12-09T00:00:00"/>
    <x v="0"/>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x v="1"/>
    <s v="Friend budget improve quickly dream."/>
    <x v="3"/>
    <s v="Social media"/>
    <d v="2023-06-01T14:35:36"/>
    <d v="2023-06-01T06:19:36"/>
    <x v="3"/>
    <x v="3"/>
    <x v="10"/>
    <x v="1"/>
    <x v="1"/>
    <x v="1"/>
    <n v="0.21249999999999999"/>
  </r>
  <r>
    <n v="8085"/>
    <s v="Erin Thompson"/>
    <s v="jamesmartin@example.org"/>
    <n v="63"/>
    <s v="Female"/>
    <x v="26"/>
    <d v="2021-12-04T00:00:00"/>
    <x v="0"/>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x v="1"/>
    <s v="Into pretty learn health."/>
    <x v="3"/>
    <s v="Social media"/>
    <d v="2023-06-01T06:14:38"/>
    <d v="2023-06-01T20:41:38"/>
    <x v="2"/>
    <x v="2"/>
    <x v="10"/>
    <x v="1"/>
    <x v="1"/>
    <x v="1"/>
    <n v="0.59375"/>
  </r>
  <r>
    <n v="8086"/>
    <s v="Lisa Knight"/>
    <s v="banksjeff@example.org"/>
    <n v="68"/>
    <s v="Female"/>
    <x v="5"/>
    <d v="2020-10-19T00:00:00"/>
    <x v="1"/>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x v="1"/>
    <s v="Impact listen truth hard after."/>
    <x v="3"/>
    <s v="Email"/>
    <d v="2023-06-01T03:20:40"/>
    <d v="2023-06-01T07:29:40"/>
    <x v="2"/>
    <x v="0"/>
    <x v="7"/>
    <x v="1"/>
    <x v="1"/>
    <x v="1"/>
    <n v="0.83750000000000002"/>
  </r>
  <r>
    <n v="8087"/>
    <s v="Brittany Lawrence"/>
    <s v="robertlynch@example.org"/>
    <n v="67"/>
    <s v="Female"/>
    <x v="36"/>
    <d v="2021-11-03T00:00:00"/>
    <x v="3"/>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x v="2"/>
    <m/>
    <x v="2"/>
    <s v="Phone"/>
    <m/>
    <m/>
    <x v="0"/>
    <x v="8"/>
    <x v="3"/>
    <x v="0"/>
    <x v="0"/>
    <x v="1"/>
    <n v="0.18124999999999999"/>
  </r>
  <r>
    <n v="8088"/>
    <s v="Briana Mcmahon"/>
    <s v="martinkathy@example.net"/>
    <n v="48"/>
    <s v="Other"/>
    <x v="1"/>
    <d v="2021-05-17T00:00:00"/>
    <x v="2"/>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x v="1"/>
    <s v="Require defense social voice."/>
    <x v="1"/>
    <s v="Phone"/>
    <d v="2023-06-01T06:58:43"/>
    <d v="2023-06-01T16:34:43"/>
    <x v="3"/>
    <x v="2"/>
    <x v="1"/>
    <x v="1"/>
    <x v="1"/>
    <x v="1"/>
    <n v="0.72499999999999998"/>
  </r>
  <r>
    <n v="8089"/>
    <s v="Jeffery Matthews"/>
    <s v="irobbins@example.net"/>
    <n v="55"/>
    <s v="Male"/>
    <x v="3"/>
    <d v="2021-10-25T00:00:00"/>
    <x v="1"/>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x v="0"/>
    <m/>
    <x v="1"/>
    <s v="Chat"/>
    <d v="2023-06-01T05:10:45"/>
    <m/>
    <x v="0"/>
    <x v="2"/>
    <x v="7"/>
    <x v="1"/>
    <x v="0"/>
    <x v="0"/>
    <n v="0.7"/>
  </r>
  <r>
    <n v="8090"/>
    <s v="Darrell Chung"/>
    <s v="stephenjensen@example.com"/>
    <n v="55"/>
    <s v="Male"/>
    <x v="38"/>
    <d v="2020-11-07T00:00:00"/>
    <x v="4"/>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x v="0"/>
    <m/>
    <x v="1"/>
    <s v="Chat"/>
    <d v="2023-06-01T15:16:45"/>
    <m/>
    <x v="0"/>
    <x v="10"/>
    <x v="3"/>
    <x v="1"/>
    <x v="0"/>
    <x v="0"/>
    <n v="0.21249999999999999"/>
  </r>
  <r>
    <n v="8091"/>
    <s v="Michael White"/>
    <s v="kayla07@example.com"/>
    <n v="57"/>
    <s v="Female"/>
    <x v="15"/>
    <d v="2020-06-20T00:00:00"/>
    <x v="0"/>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x v="1"/>
    <s v="Section could deep require accept."/>
    <x v="2"/>
    <s v="Social media"/>
    <d v="2023-06-01T15:59:47"/>
    <d v="2023-06-01T14:26:47"/>
    <x v="2"/>
    <x v="1"/>
    <x v="8"/>
    <x v="1"/>
    <x v="1"/>
    <x v="1"/>
    <n v="0.64375000000000004"/>
  </r>
  <r>
    <n v="8092"/>
    <s v="Michelle Rush"/>
    <s v="keithtaylor@example.com"/>
    <n v="67"/>
    <s v="Female"/>
    <x v="35"/>
    <d v="2021-09-18T00:00:00"/>
    <x v="4"/>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x v="0"/>
    <m/>
    <x v="0"/>
    <s v="Social media"/>
    <d v="2023-06-02T00:27:48"/>
    <m/>
    <x v="0"/>
    <x v="3"/>
    <x v="9"/>
    <x v="0"/>
    <x v="0"/>
    <x v="0"/>
    <n v="0.21249999999999999"/>
  </r>
  <r>
    <n v="8093"/>
    <s v="Cheryl Merritt"/>
    <s v="robert10@example.org"/>
    <n v="26"/>
    <s v="Other"/>
    <x v="25"/>
    <d v="2021-02-28T00:00:00"/>
    <x v="0"/>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x v="0"/>
    <m/>
    <x v="1"/>
    <s v="Social media"/>
    <d v="2023-06-01T15:09:50"/>
    <m/>
    <x v="0"/>
    <x v="2"/>
    <x v="4"/>
    <x v="1"/>
    <x v="0"/>
    <x v="0"/>
    <n v="0.6875"/>
  </r>
  <r>
    <n v="8094"/>
    <s v="Robert Flores"/>
    <s v="brownnicole@example.org"/>
    <n v="25"/>
    <s v="Male"/>
    <x v="5"/>
    <d v="2020-07-06T00:00:00"/>
    <x v="2"/>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x v="2"/>
    <m/>
    <x v="3"/>
    <s v="Chat"/>
    <m/>
    <m/>
    <x v="0"/>
    <x v="2"/>
    <x v="2"/>
    <x v="1"/>
    <x v="0"/>
    <x v="1"/>
    <n v="0.57499999999999996"/>
  </r>
  <r>
    <n v="8095"/>
    <s v="Jennifer Graves"/>
    <s v="rebecca65@example.org"/>
    <n v="53"/>
    <s v="Other"/>
    <x v="15"/>
    <d v="2020-10-18T00:00:00"/>
    <x v="0"/>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x v="0"/>
    <m/>
    <x v="2"/>
    <s v="Email"/>
    <d v="2023-06-01T15:25:53"/>
    <m/>
    <x v="0"/>
    <x v="4"/>
    <x v="7"/>
    <x v="1"/>
    <x v="0"/>
    <x v="0"/>
    <n v="0.48125000000000001"/>
  </r>
  <r>
    <n v="8096"/>
    <s v="Nicole Contreras"/>
    <s v="dfranklin@example.net"/>
    <n v="60"/>
    <s v="Male"/>
    <x v="8"/>
    <d v="2020-05-01T00:00:00"/>
    <x v="1"/>
    <s v="Delivery problem"/>
    <s v="I'm having an issue with the {product_purchased}. Please assist. Thank you for your help. I'm sorry. [2:44:45] &lt;Ravi_Davies&gt;... [2:44:49] I've performed a factory reset on my {product_purchased}, hoping it would resolve the problem, but it didn't help."/>
    <x v="0"/>
    <m/>
    <x v="3"/>
    <s v="Phone"/>
    <d v="2023-06-01T09:46:55"/>
    <m/>
    <x v="0"/>
    <x v="0"/>
    <x v="1"/>
    <x v="1"/>
    <x v="0"/>
    <x v="0"/>
    <n v="0.80625000000000002"/>
  </r>
  <r>
    <n v="8097"/>
    <s v="Alexa Wilson"/>
    <s v="veronicawilson@example.org"/>
    <n v="70"/>
    <s v="Male"/>
    <x v="12"/>
    <d v="2020-06-13T00:00:00"/>
    <x v="0"/>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x v="1"/>
    <s v="Floor structure during play."/>
    <x v="2"/>
    <s v="Email"/>
    <d v="2023-06-01T22:37:57"/>
    <d v="2023-06-02T00:18:57"/>
    <x v="5"/>
    <x v="2"/>
    <x v="8"/>
    <x v="1"/>
    <x v="1"/>
    <x v="1"/>
    <n v="0.56874999999999998"/>
  </r>
  <r>
    <n v="8098"/>
    <s v="Jennifer Carter"/>
    <s v="jonathannorton@example.org"/>
    <n v="67"/>
    <s v="Female"/>
    <x v="17"/>
    <d v="2020-12-02T00:00:00"/>
    <x v="0"/>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x v="1"/>
    <s v="Could my condition just."/>
    <x v="2"/>
    <s v="Email"/>
    <d v="2023-06-01T15:48:59"/>
    <d v="2023-06-01T01:57:59"/>
    <x v="4"/>
    <x v="1"/>
    <x v="10"/>
    <x v="1"/>
    <x v="1"/>
    <x v="1"/>
    <n v="0.66249999999999998"/>
  </r>
  <r>
    <n v="8099"/>
    <s v="Cassidy Riley"/>
    <s v="yorkmelissa@example.com"/>
    <n v="28"/>
    <s v="Female"/>
    <x v="33"/>
    <d v="2020-05-20T00:00:00"/>
    <x v="4"/>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x v="0"/>
    <m/>
    <x v="1"/>
    <s v="Phone"/>
    <d v="2023-06-01T15:42:00"/>
    <m/>
    <x v="0"/>
    <x v="4"/>
    <x v="1"/>
    <x v="1"/>
    <x v="0"/>
    <x v="0"/>
    <n v="0.36875000000000002"/>
  </r>
  <r>
    <n v="8100"/>
    <s v="Amanda King"/>
    <s v="hbrewer@example.org"/>
    <n v="56"/>
    <s v="Female"/>
    <x v="4"/>
    <d v="2020-11-11T00:00:00"/>
    <x v="3"/>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x v="0"/>
    <m/>
    <x v="0"/>
    <s v="Email"/>
    <d v="2023-06-01T16:27:02"/>
    <m/>
    <x v="0"/>
    <x v="6"/>
    <x v="3"/>
    <x v="0"/>
    <x v="0"/>
    <x v="0"/>
    <n v="0.51875000000000004"/>
  </r>
  <r>
    <n v="8101"/>
    <s v="Andrew Bennett"/>
    <s v="daviskaitlyn@example.org"/>
    <n v="31"/>
    <s v="Female"/>
    <x v="31"/>
    <d v="2021-08-20T00:00:00"/>
    <x v="1"/>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x v="2"/>
    <m/>
    <x v="1"/>
    <s v="Social media"/>
    <m/>
    <m/>
    <x v="0"/>
    <x v="9"/>
    <x v="5"/>
    <x v="1"/>
    <x v="0"/>
    <x v="1"/>
    <n v="0.1875"/>
  </r>
  <r>
    <n v="8102"/>
    <s v="Patricia Wang"/>
    <s v="david40@example.org"/>
    <n v="29"/>
    <s v="Male"/>
    <x v="28"/>
    <d v="2020-02-08T00:00:00"/>
    <x v="2"/>
    <s v="Hardware issue"/>
    <s v="I'm having an issue with the {product_purchased}. Please assist. -1/4 -x/-1/2 (This is a $30 donation) -1/4 4.50% -1/4 1.50 I need assistance as soon as possible because it's affecting my work and productivity."/>
    <x v="1"/>
    <s v="International radio dog morning project series."/>
    <x v="1"/>
    <s v="Phone"/>
    <d v="2023-06-01T10:21:05"/>
    <d v="2023-06-01T01:10:05"/>
    <x v="5"/>
    <x v="3"/>
    <x v="4"/>
    <x v="1"/>
    <x v="1"/>
    <x v="1"/>
    <n v="0.22500000000000001"/>
  </r>
  <r>
    <n v="8103"/>
    <s v="Carl Hill"/>
    <s v="martincarter@example.net"/>
    <n v="40"/>
    <s v="Male"/>
    <x v="10"/>
    <d v="2021-02-09T00:00:00"/>
    <x v="1"/>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x v="2"/>
    <m/>
    <x v="3"/>
    <s v="Chat"/>
    <m/>
    <m/>
    <x v="0"/>
    <x v="2"/>
    <x v="4"/>
    <x v="1"/>
    <x v="0"/>
    <x v="1"/>
    <n v="0.6875"/>
  </r>
  <r>
    <n v="8104"/>
    <s v="Matthew Cannon"/>
    <s v="pmedina@example.com"/>
    <n v="33"/>
    <s v="Other"/>
    <x v="28"/>
    <d v="2021-01-17T00:00:00"/>
    <x v="0"/>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x v="1"/>
    <s v="Should strong investment lead."/>
    <x v="0"/>
    <s v="Email"/>
    <d v="2023-06-01T19:55:08"/>
    <d v="2023-06-01T07:23:08"/>
    <x v="2"/>
    <x v="1"/>
    <x v="6"/>
    <x v="1"/>
    <x v="1"/>
    <x v="1"/>
    <n v="0.79374999999999996"/>
  </r>
  <r>
    <n v="8105"/>
    <s v="Richard Crawford"/>
    <s v="josebailey@example.com"/>
    <n v="43"/>
    <s v="Other"/>
    <x v="2"/>
    <d v="2020-07-05T00:00:00"/>
    <x v="3"/>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x v="2"/>
    <m/>
    <x v="0"/>
    <s v="Email"/>
    <m/>
    <m/>
    <x v="0"/>
    <x v="9"/>
    <x v="2"/>
    <x v="0"/>
    <x v="0"/>
    <x v="1"/>
    <n v="0.18124999999999999"/>
  </r>
  <r>
    <n v="8106"/>
    <s v="Alexander Gonzalez"/>
    <s v="montgomeryconnie@example.org"/>
    <n v="25"/>
    <s v="Male"/>
    <x v="32"/>
    <d v="2020-09-04T00:00:00"/>
    <x v="4"/>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x v="0"/>
    <m/>
    <x v="1"/>
    <s v="Chat"/>
    <d v="2023-06-01T19:33:12"/>
    <m/>
    <x v="0"/>
    <x v="10"/>
    <x v="9"/>
    <x v="1"/>
    <x v="0"/>
    <x v="0"/>
    <n v="0.22500000000000001"/>
  </r>
  <r>
    <n v="8107"/>
    <s v="Kayla Lara"/>
    <s v="zcarter@example.com"/>
    <n v="18"/>
    <s v="Other"/>
    <x v="12"/>
    <d v="2021-05-31T00:00:00"/>
    <x v="3"/>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x v="0"/>
    <m/>
    <x v="1"/>
    <s v="Social media"/>
    <d v="2023-06-01T02:37:14"/>
    <m/>
    <x v="0"/>
    <x v="2"/>
    <x v="1"/>
    <x v="1"/>
    <x v="0"/>
    <x v="0"/>
    <n v="0.72499999999999998"/>
  </r>
  <r>
    <n v="8108"/>
    <s v="Jeffrey Anderson"/>
    <s v="rogergriffin@example.net"/>
    <n v="64"/>
    <s v="Male"/>
    <x v="12"/>
    <d v="2021-08-08T00:00:00"/>
    <x v="0"/>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x v="0"/>
    <m/>
    <x v="2"/>
    <s v="Chat"/>
    <d v="2023-06-01T17:29:15"/>
    <m/>
    <x v="0"/>
    <x v="0"/>
    <x v="5"/>
    <x v="1"/>
    <x v="0"/>
    <x v="0"/>
    <n v="0.89375000000000004"/>
  </r>
  <r>
    <n v="8109"/>
    <s v="Antonio Ford"/>
    <s v="michele64@example.com"/>
    <n v="30"/>
    <s v="Male"/>
    <x v="12"/>
    <d v="2021-05-09T00:00:00"/>
    <x v="4"/>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x v="0"/>
    <m/>
    <x v="0"/>
    <s v="Social media"/>
    <d v="2023-06-01T16:59:16"/>
    <m/>
    <x v="0"/>
    <x v="2"/>
    <x v="1"/>
    <x v="0"/>
    <x v="0"/>
    <x v="0"/>
    <n v="0.72499999999999998"/>
  </r>
  <r>
    <n v="8110"/>
    <s v="Lacey Henry"/>
    <s v="thubbard@example.net"/>
    <n v="48"/>
    <s v="Male"/>
    <x v="22"/>
    <d v="2021-08-12T00:00:00"/>
    <x v="1"/>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x v="1"/>
    <s v="Guess free since result race party shoulder discover."/>
    <x v="2"/>
    <s v="Social media"/>
    <d v="2023-06-01T23:51:17"/>
    <d v="2023-06-01T04:43:17"/>
    <x v="5"/>
    <x v="3"/>
    <x v="5"/>
    <x v="1"/>
    <x v="1"/>
    <x v="1"/>
    <n v="0.24374999999999999"/>
  </r>
  <r>
    <n v="8111"/>
    <s v="Laura Simmons"/>
    <s v="morgandavid@example.net"/>
    <n v="34"/>
    <s v="Other"/>
    <x v="31"/>
    <d v="2021-03-18T00:00:00"/>
    <x v="4"/>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x v="0"/>
    <m/>
    <x v="0"/>
    <s v="Phone"/>
    <d v="2023-06-01T04:25:17"/>
    <m/>
    <x v="0"/>
    <x v="4"/>
    <x v="0"/>
    <x v="0"/>
    <x v="0"/>
    <x v="0"/>
    <n v="0.36875000000000002"/>
  </r>
  <r>
    <n v="8112"/>
    <s v="Cathy Nixon"/>
    <s v="meganallen@example.net"/>
    <n v="28"/>
    <s v="Female"/>
    <x v="3"/>
    <d v="2020-07-06T00:00:00"/>
    <x v="0"/>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x v="2"/>
    <m/>
    <x v="0"/>
    <s v="Email"/>
    <m/>
    <m/>
    <x v="0"/>
    <x v="1"/>
    <x v="2"/>
    <x v="0"/>
    <x v="0"/>
    <x v="1"/>
    <n v="0.65"/>
  </r>
  <r>
    <n v="8113"/>
    <s v="Amanda Walsh"/>
    <s v="christine36@example.net"/>
    <n v="61"/>
    <s v="Female"/>
    <x v="12"/>
    <d v="2020-07-18T00:00:00"/>
    <x v="4"/>
    <s v="Data loss"/>
    <s v="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
    <x v="1"/>
    <s v="Rest recognize clearly so."/>
    <x v="1"/>
    <s v="Email"/>
    <d v="2023-06-01T16:45:20"/>
    <d v="2023-06-01T15:28:20"/>
    <x v="4"/>
    <x v="6"/>
    <x v="2"/>
    <x v="1"/>
    <x v="1"/>
    <x v="1"/>
    <n v="0.47499999999999998"/>
  </r>
  <r>
    <n v="8114"/>
    <s v="Michael Klein"/>
    <s v="valeriebrown@example.net"/>
    <n v="50"/>
    <s v="Other"/>
    <x v="17"/>
    <d v="2020-09-26T00:00:00"/>
    <x v="1"/>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x v="0"/>
    <m/>
    <x v="0"/>
    <s v="Chat"/>
    <d v="2023-06-01T23:50:22"/>
    <m/>
    <x v="0"/>
    <x v="0"/>
    <x v="9"/>
    <x v="0"/>
    <x v="0"/>
    <x v="0"/>
    <n v="0.8"/>
  </r>
  <r>
    <n v="8115"/>
    <s v="Joseph Fitzgerald"/>
    <s v="jennifermueller@example.org"/>
    <n v="68"/>
    <s v="Female"/>
    <x v="11"/>
    <d v="2021-11-26T00:00:00"/>
    <x v="3"/>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x v="0"/>
    <m/>
    <x v="1"/>
    <s v="Phone"/>
    <d v="2023-06-01T01:11:24"/>
    <m/>
    <x v="0"/>
    <x v="4"/>
    <x v="3"/>
    <x v="1"/>
    <x v="0"/>
    <x v="0"/>
    <n v="0.41875000000000001"/>
  </r>
  <r>
    <n v="8116"/>
    <s v="Jennifer Hunter"/>
    <s v="waltonpamela@example.org"/>
    <n v="60"/>
    <s v="Male"/>
    <x v="3"/>
    <d v="2020-07-14T00:00:00"/>
    <x v="2"/>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x v="0"/>
    <m/>
    <x v="0"/>
    <s v="Email"/>
    <d v="2023-06-01T17:05:25"/>
    <m/>
    <x v="0"/>
    <x v="5"/>
    <x v="2"/>
    <x v="0"/>
    <x v="0"/>
    <x v="0"/>
    <n v="0.25"/>
  </r>
  <r>
    <n v="8117"/>
    <s v="Daniel Walker"/>
    <s v="friedmanjuan@example.org"/>
    <n v="53"/>
    <s v="Female"/>
    <x v="23"/>
    <d v="2021-08-13T00:00:00"/>
    <x v="4"/>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x v="2"/>
    <m/>
    <x v="0"/>
    <s v="Social media"/>
    <m/>
    <m/>
    <x v="0"/>
    <x v="2"/>
    <x v="5"/>
    <x v="0"/>
    <x v="0"/>
    <x v="1"/>
    <n v="0.64375000000000004"/>
  </r>
  <r>
    <n v="8118"/>
    <s v="Samuel Brooks"/>
    <s v="brenda22@example.net"/>
    <n v="66"/>
    <s v="Other"/>
    <x v="5"/>
    <d v="2021-12-22T00:00:00"/>
    <x v="3"/>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x v="0"/>
    <m/>
    <x v="2"/>
    <s v="Phone"/>
    <d v="2023-06-02T00:15:27"/>
    <m/>
    <x v="0"/>
    <x v="1"/>
    <x v="10"/>
    <x v="1"/>
    <x v="0"/>
    <x v="0"/>
    <n v="0.66249999999999998"/>
  </r>
  <r>
    <n v="8119"/>
    <s v="James Noble Jr."/>
    <s v="dwatson@example.net"/>
    <n v="39"/>
    <s v="Female"/>
    <x v="22"/>
    <d v="2021-12-24T00:00:00"/>
    <x v="3"/>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x v="0"/>
    <m/>
    <x v="0"/>
    <s v="Chat"/>
    <d v="2023-06-01T05:10:29"/>
    <m/>
    <x v="0"/>
    <x v="9"/>
    <x v="10"/>
    <x v="0"/>
    <x v="0"/>
    <x v="0"/>
    <n v="0.25624999999999998"/>
  </r>
  <r>
    <n v="8120"/>
    <s v="Jamie Wilson"/>
    <s v="aellis@example.org"/>
    <n v="62"/>
    <s v="Female"/>
    <x v="39"/>
    <d v="2020-05-15T00:00:00"/>
    <x v="0"/>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x v="2"/>
    <m/>
    <x v="1"/>
    <s v="Social media"/>
    <m/>
    <m/>
    <x v="0"/>
    <x v="4"/>
    <x v="1"/>
    <x v="1"/>
    <x v="0"/>
    <x v="1"/>
    <n v="0.36875000000000002"/>
  </r>
  <r>
    <n v="8121"/>
    <s v="Cory Black"/>
    <s v="martinezbrandon@example.net"/>
    <n v="46"/>
    <s v="Male"/>
    <x v="25"/>
    <d v="2021-03-14T00:00:00"/>
    <x v="0"/>
    <s v="Account access"/>
    <s v="I'm having an issue with the {product_purchased}. Please assist... I'll get some more info... I've followed the troubleshooting steps mentioned in the user manual, but the issue persists."/>
    <x v="1"/>
    <s v="Station economic successful way interest over."/>
    <x v="3"/>
    <s v="Email"/>
    <d v="2023-06-01T05:14:31"/>
    <d v="2023-06-01T08:13:31"/>
    <x v="5"/>
    <x v="1"/>
    <x v="0"/>
    <x v="1"/>
    <x v="1"/>
    <x v="1"/>
    <n v="0.63124999999999998"/>
  </r>
  <r>
    <n v="8122"/>
    <s v="Allison Sanchez"/>
    <s v="santiagofrank@example.net"/>
    <n v="38"/>
    <s v="Female"/>
    <x v="6"/>
    <d v="2020-12-13T00:00:00"/>
    <x v="3"/>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x v="1"/>
    <s v="Wonder structure guy season fact wrong."/>
    <x v="2"/>
    <s v="Phone"/>
    <d v="2023-06-01T13:29:32"/>
    <d v="2023-06-01T05:51:32"/>
    <x v="5"/>
    <x v="10"/>
    <x v="10"/>
    <x v="1"/>
    <x v="1"/>
    <x v="1"/>
    <n v="0.23749999999999999"/>
  </r>
  <r>
    <n v="8123"/>
    <s v="Luis Dennis"/>
    <s v="kristen63@example.net"/>
    <n v="70"/>
    <s v="Female"/>
    <x v="30"/>
    <d v="2021-04-19T00:00:00"/>
    <x v="2"/>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x v="2"/>
    <m/>
    <x v="3"/>
    <s v="Social media"/>
    <m/>
    <m/>
    <x v="0"/>
    <x v="7"/>
    <x v="11"/>
    <x v="1"/>
    <x v="0"/>
    <x v="1"/>
    <n v="0.23749999999999999"/>
  </r>
  <r>
    <n v="8124"/>
    <s v="Lori Green"/>
    <s v="kennethgolden@example.org"/>
    <n v="39"/>
    <s v="Other"/>
    <x v="4"/>
    <d v="2020-07-08T00:00:00"/>
    <x v="4"/>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x v="1"/>
    <s v="May event admit."/>
    <x v="0"/>
    <s v="Social media"/>
    <d v="2023-06-01T12:11:35"/>
    <d v="2023-06-01T02:57:35"/>
    <x v="1"/>
    <x v="1"/>
    <x v="2"/>
    <x v="1"/>
    <x v="1"/>
    <x v="1"/>
    <n v="0.65"/>
  </r>
  <r>
    <n v="8125"/>
    <s v="Frank Mcdonald"/>
    <s v="karenhoffman@example.net"/>
    <n v="70"/>
    <s v="Female"/>
    <x v="13"/>
    <d v="2020-11-03T00:00:00"/>
    <x v="2"/>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x v="2"/>
    <m/>
    <x v="3"/>
    <s v="Phone"/>
    <m/>
    <m/>
    <x v="0"/>
    <x v="2"/>
    <x v="3"/>
    <x v="1"/>
    <x v="0"/>
    <x v="1"/>
    <n v="0.6"/>
  </r>
  <r>
    <n v="8126"/>
    <s v="James Chen"/>
    <s v="charleshowell@example.com"/>
    <n v="53"/>
    <s v="Other"/>
    <x v="30"/>
    <d v="2021-10-10T00:00:00"/>
    <x v="2"/>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x v="2"/>
    <m/>
    <x v="3"/>
    <s v="Email"/>
    <m/>
    <m/>
    <x v="0"/>
    <x v="0"/>
    <x v="7"/>
    <x v="1"/>
    <x v="0"/>
    <x v="1"/>
    <n v="0.83750000000000002"/>
  </r>
  <r>
    <n v="8127"/>
    <s v="Tyler Roberson"/>
    <s v="aaronhenderson@example.org"/>
    <n v="27"/>
    <s v="Other"/>
    <x v="26"/>
    <d v="2021-10-25T00:00:00"/>
    <x v="1"/>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x v="2"/>
    <m/>
    <x v="3"/>
    <s v="Chat"/>
    <m/>
    <m/>
    <x v="0"/>
    <x v="3"/>
    <x v="7"/>
    <x v="1"/>
    <x v="0"/>
    <x v="1"/>
    <n v="0.21249999999999999"/>
  </r>
  <r>
    <n v="8128"/>
    <s v="James Doyle"/>
    <s v="ginapatton@example.com"/>
    <n v="67"/>
    <s v="Male"/>
    <x v="25"/>
    <d v="2020-04-07T00:00:00"/>
    <x v="1"/>
    <s v="Software bug"/>
    <s v="I'm having an issue with the {product_purchased}. Please assist._x000a__x000a_â€¢ â€¢ â€¢_x000a__x000a_A good example of &quot;unsubmitted content&quot; is a Facebook post at 0:30am, a day before the time that This problem started occurring after the recent software update. I haven't made any other changes to the device."/>
    <x v="1"/>
    <s v="Evidence light upon everyone organization trade per."/>
    <x v="3"/>
    <s v="Chat"/>
    <d v="2023-06-01T23:33:43"/>
    <d v="2023-06-01T07:03:43"/>
    <x v="2"/>
    <x v="6"/>
    <x v="11"/>
    <x v="1"/>
    <x v="1"/>
    <x v="1"/>
    <n v="0.53125"/>
  </r>
  <r>
    <n v="8129"/>
    <s v="Andrea Lewis"/>
    <s v="maureenperez@example.org"/>
    <n v="46"/>
    <s v="Other"/>
    <x v="28"/>
    <d v="2021-02-18T00:00:00"/>
    <x v="2"/>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x v="2"/>
    <m/>
    <x v="3"/>
    <s v="Chat"/>
    <m/>
    <m/>
    <x v="0"/>
    <x v="0"/>
    <x v="4"/>
    <x v="1"/>
    <x v="0"/>
    <x v="1"/>
    <n v="0.9375"/>
  </r>
  <r>
    <n v="8130"/>
    <s v="Jillian Jackson"/>
    <s v="adamsanchez@example.org"/>
    <n v="35"/>
    <s v="Male"/>
    <x v="23"/>
    <d v="2020-01-28T00:00:00"/>
    <x v="3"/>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x v="2"/>
    <m/>
    <x v="0"/>
    <s v="Phone"/>
    <m/>
    <m/>
    <x v="0"/>
    <x v="6"/>
    <x v="6"/>
    <x v="0"/>
    <x v="0"/>
    <x v="1"/>
    <n v="0.35"/>
  </r>
  <r>
    <n v="8131"/>
    <s v="Susan Ford"/>
    <s v="douglaswilliams@example.net"/>
    <n v="42"/>
    <s v="Other"/>
    <x v="14"/>
    <d v="2021-06-30T00:00:00"/>
    <x v="2"/>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x v="2"/>
    <m/>
    <x v="3"/>
    <s v="Phone"/>
    <m/>
    <m/>
    <x v="0"/>
    <x v="0"/>
    <x v="8"/>
    <x v="1"/>
    <x v="0"/>
    <x v="1"/>
    <n v="0.84375"/>
  </r>
  <r>
    <n v="8132"/>
    <s v="Benjamin Smith"/>
    <s v="trich@example.com"/>
    <n v="39"/>
    <s v="Female"/>
    <x v="8"/>
    <d v="2020-04-26T00:00:00"/>
    <x v="2"/>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x v="1"/>
    <s v="Source doctor certain certain local."/>
    <x v="1"/>
    <s v="Email"/>
    <d v="2023-06-01T22:41:48"/>
    <d v="2023-06-01T09:58:48"/>
    <x v="2"/>
    <x v="1"/>
    <x v="11"/>
    <x v="1"/>
    <x v="1"/>
    <x v="1"/>
    <n v="0.65625"/>
  </r>
  <r>
    <n v="8133"/>
    <s v="George Wilkins"/>
    <s v="briandickerson@example.com"/>
    <n v="29"/>
    <s v="Male"/>
    <x v="19"/>
    <d v="2020-12-03T00:00:00"/>
    <x v="4"/>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x v="0"/>
    <m/>
    <x v="1"/>
    <s v="Email"/>
    <d v="2023-06-01T17:52:50"/>
    <m/>
    <x v="0"/>
    <x v="5"/>
    <x v="10"/>
    <x v="1"/>
    <x v="0"/>
    <x v="0"/>
    <n v="0.27500000000000002"/>
  </r>
  <r>
    <n v="8134"/>
    <s v="David Bautista"/>
    <s v="batesdillon@example.net"/>
    <n v="54"/>
    <s v="Male"/>
    <x v="29"/>
    <d v="2021-10-08T00:00:00"/>
    <x v="1"/>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x v="2"/>
    <m/>
    <x v="3"/>
    <s v="Social media"/>
    <m/>
    <m/>
    <x v="0"/>
    <x v="2"/>
    <x v="7"/>
    <x v="1"/>
    <x v="0"/>
    <x v="1"/>
    <n v="0.7"/>
  </r>
  <r>
    <n v="8135"/>
    <s v="Andrew Palmer"/>
    <s v="lauramorrison@example.com"/>
    <n v="58"/>
    <s v="Female"/>
    <x v="23"/>
    <d v="2021-11-05T00:00:00"/>
    <x v="4"/>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x v="1"/>
    <s v="Hot green almost by course peace fall."/>
    <x v="0"/>
    <s v="Phone"/>
    <d v="2023-06-01T01:25:53"/>
    <d v="2023-06-01T04:41:53"/>
    <x v="5"/>
    <x v="4"/>
    <x v="3"/>
    <x v="1"/>
    <x v="1"/>
    <x v="1"/>
    <n v="0.41875000000000001"/>
  </r>
  <r>
    <n v="8136"/>
    <s v="Jeffrey Harmon"/>
    <s v="carmencaldwell@example.org"/>
    <n v="19"/>
    <s v="Other"/>
    <x v="30"/>
    <d v="2020-09-11T00:00:00"/>
    <x v="2"/>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x v="1"/>
    <s v="Trade range current yourself good something during respond."/>
    <x v="1"/>
    <s v="Email"/>
    <d v="2023-06-01T18:31:55"/>
    <d v="2023-06-01T22:22:55"/>
    <x v="3"/>
    <x v="6"/>
    <x v="9"/>
    <x v="1"/>
    <x v="1"/>
    <x v="1"/>
    <n v="0.4"/>
  </r>
  <r>
    <n v="8137"/>
    <s v="Kimberly Paul"/>
    <s v="williammurphy@example.net"/>
    <n v="69"/>
    <s v="Female"/>
    <x v="9"/>
    <d v="2020-12-21T00:00:00"/>
    <x v="1"/>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x v="1"/>
    <s v="National chance bed civil."/>
    <x v="0"/>
    <s v="Phone"/>
    <d v="2023-06-01T18:36:57"/>
    <d v="2023-06-01T06:43:57"/>
    <x v="2"/>
    <x v="9"/>
    <x v="10"/>
    <x v="1"/>
    <x v="1"/>
    <x v="1"/>
    <n v="0.25624999999999998"/>
  </r>
  <r>
    <n v="8138"/>
    <s v="Sherry Rodriguez"/>
    <s v="pharrington@example.org"/>
    <n v="54"/>
    <s v="Female"/>
    <x v="6"/>
    <d v="2021-01-16T00:00:00"/>
    <x v="2"/>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x v="2"/>
    <m/>
    <x v="3"/>
    <s v="Phone"/>
    <m/>
    <m/>
    <x v="0"/>
    <x v="1"/>
    <x v="6"/>
    <x v="1"/>
    <x v="0"/>
    <x v="1"/>
    <n v="0.79374999999999996"/>
  </r>
  <r>
    <n v="8139"/>
    <s v="Nicholas Garcia"/>
    <s v="trios@example.org"/>
    <n v="46"/>
    <s v="Other"/>
    <x v="31"/>
    <d v="2021-11-16T00:00:00"/>
    <x v="0"/>
    <s v="Peripheral compatibility"/>
    <s v="I'm having an issue with the {product_purchased}. Please assist. I've tried clearing the cache and data for the {product_purchased} app, but the issue persists."/>
    <x v="0"/>
    <m/>
    <x v="2"/>
    <s v="Email"/>
    <d v="2023-06-01T07:04:58"/>
    <m/>
    <x v="0"/>
    <x v="5"/>
    <x v="3"/>
    <x v="1"/>
    <x v="0"/>
    <x v="0"/>
    <n v="0.15"/>
  </r>
  <r>
    <n v="8140"/>
    <s v="Kristen Bonilla"/>
    <s v="tanyahill@example.net"/>
    <n v="22"/>
    <s v="Male"/>
    <x v="16"/>
    <d v="2021-06-29T00:00:00"/>
    <x v="4"/>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x v="1"/>
    <s v="Individual president alone."/>
    <x v="3"/>
    <s v="Social media"/>
    <d v="2023-06-01T09:50:58"/>
    <d v="2023-06-01T02:53:58"/>
    <x v="3"/>
    <x v="0"/>
    <x v="8"/>
    <x v="1"/>
    <x v="1"/>
    <x v="1"/>
    <n v="0.84375"/>
  </r>
  <r>
    <n v="8141"/>
    <s v="Kathleen Tran"/>
    <s v="bentleyemily@example.com"/>
    <n v="45"/>
    <s v="Female"/>
    <x v="28"/>
    <d v="2021-11-08T00:00:00"/>
    <x v="0"/>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x v="1"/>
    <s v="Environmental big would inside sister kid training."/>
    <x v="2"/>
    <s v="Chat"/>
    <d v="2023-06-01T06:25:00"/>
    <d v="2023-06-01T05:11:00"/>
    <x v="5"/>
    <x v="10"/>
    <x v="3"/>
    <x v="1"/>
    <x v="1"/>
    <x v="1"/>
    <n v="0.21249999999999999"/>
  </r>
  <r>
    <n v="8142"/>
    <s v="Jamie Oneill"/>
    <s v="ldavis@example.com"/>
    <n v="45"/>
    <s v="Other"/>
    <x v="10"/>
    <d v="2021-12-28T00:00:00"/>
    <x v="1"/>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x v="1"/>
    <s v="Spend performance administration wonder experience trial."/>
    <x v="2"/>
    <s v="Email"/>
    <d v="2023-06-01T14:02:02"/>
    <d v="2023-06-01T08:47:02"/>
    <x v="1"/>
    <x v="6"/>
    <x v="10"/>
    <x v="1"/>
    <x v="1"/>
    <x v="1"/>
    <n v="0.46875"/>
  </r>
  <r>
    <n v="8143"/>
    <s v="Michael White"/>
    <s v="qgates@example.org"/>
    <n v="23"/>
    <s v="Female"/>
    <x v="19"/>
    <d v="2020-05-08T00:00:00"/>
    <x v="3"/>
    <s v="Delivery problem"/>
    <s v="I'm having an issue with the {product_purchased}. Please assist. https://support.apple.com/kb/HT4425/ minutes_to_update?app_id=152634 https://support.apple. I need assistance as soon as possible because it's affecting my work and productivity."/>
    <x v="2"/>
    <m/>
    <x v="2"/>
    <s v="Chat"/>
    <m/>
    <m/>
    <x v="0"/>
    <x v="3"/>
    <x v="1"/>
    <x v="0"/>
    <x v="0"/>
    <x v="1"/>
    <n v="0.2"/>
  </r>
  <r>
    <n v="8144"/>
    <s v="Jason Coffey"/>
    <s v="angelaoconnor@example.org"/>
    <n v="43"/>
    <s v="Male"/>
    <x v="16"/>
    <d v="2020-08-18T00:00:00"/>
    <x v="0"/>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x v="0"/>
    <m/>
    <x v="1"/>
    <s v="Phone"/>
    <d v="2023-06-01T01:16:05"/>
    <m/>
    <x v="0"/>
    <x v="0"/>
    <x v="5"/>
    <x v="1"/>
    <x v="0"/>
    <x v="0"/>
    <n v="0.89375000000000004"/>
  </r>
  <r>
    <n v="8145"/>
    <s v="John Blevins"/>
    <s v="crosbymonica@example.org"/>
    <n v="47"/>
    <s v="Other"/>
    <x v="28"/>
    <d v="2020-10-08T00:00:00"/>
    <x v="4"/>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x v="0"/>
    <m/>
    <x v="3"/>
    <s v="Phone"/>
    <d v="2023-06-01T19:57:07"/>
    <m/>
    <x v="0"/>
    <x v="8"/>
    <x v="7"/>
    <x v="1"/>
    <x v="0"/>
    <x v="0"/>
    <n v="0.20624999999999999"/>
  </r>
  <r>
    <n v="8146"/>
    <s v="Jason Carlson"/>
    <s v="sara16@example.net"/>
    <n v="54"/>
    <s v="Male"/>
    <x v="18"/>
    <d v="2021-06-20T00:00:00"/>
    <x v="4"/>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x v="1"/>
    <s v="Girl apply speak price truth less."/>
    <x v="2"/>
    <s v="Email"/>
    <d v="2023-06-01T01:45:09"/>
    <d v="2023-06-01T13:09:09"/>
    <x v="3"/>
    <x v="8"/>
    <x v="8"/>
    <x v="1"/>
    <x v="1"/>
    <x v="1"/>
    <n v="0.19375000000000001"/>
  </r>
  <r>
    <n v="8147"/>
    <s v="Bradley Harper"/>
    <s v="christina33@example.org"/>
    <n v="31"/>
    <s v="Male"/>
    <x v="24"/>
    <d v="2020-06-06T00:00:00"/>
    <x v="1"/>
    <s v="Data loss"/>
    <s v="There seems to be a glitch in the {product_purchased} software. It freezes frequently, making it difficult to use. Can you please provide a solution? I've checked for software updates, and my {product_purchased} is already running the latest version."/>
    <x v="1"/>
    <s v="Wind six check only."/>
    <x v="2"/>
    <s v="Phone"/>
    <d v="2023-06-01T19:30:10"/>
    <d v="2023-06-01T07:26:10"/>
    <x v="1"/>
    <x v="5"/>
    <x v="8"/>
    <x v="1"/>
    <x v="1"/>
    <x v="1"/>
    <n v="0.27500000000000002"/>
  </r>
  <r>
    <n v="8148"/>
    <s v="Thomas Gates"/>
    <s v="brandonrobinson@example.org"/>
    <n v="38"/>
    <s v="Male"/>
    <x v="13"/>
    <d v="2021-02-06T00:00:00"/>
    <x v="2"/>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x v="1"/>
    <s v="Prevent onto sea democratic."/>
    <x v="3"/>
    <s v="Phone"/>
    <d v="2023-06-01T22:04:11"/>
    <d v="2023-06-01T08:06:11"/>
    <x v="3"/>
    <x v="1"/>
    <x v="4"/>
    <x v="1"/>
    <x v="1"/>
    <x v="1"/>
    <n v="0.70625000000000004"/>
  </r>
  <r>
    <n v="8149"/>
    <s v="Cheryl Lee"/>
    <s v="smithkristina@example.net"/>
    <n v="26"/>
    <s v="Female"/>
    <x v="34"/>
    <d v="2020-12-12T00:00:00"/>
    <x v="4"/>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x v="2"/>
    <m/>
    <x v="3"/>
    <s v="Phone"/>
    <m/>
    <m/>
    <x v="0"/>
    <x v="6"/>
    <x v="10"/>
    <x v="1"/>
    <x v="0"/>
    <x v="1"/>
    <n v="0.46875"/>
  </r>
  <r>
    <n v="8150"/>
    <s v="Theresa Cole MD"/>
    <s v="xpatterson@example.org"/>
    <n v="52"/>
    <s v="Female"/>
    <x v="33"/>
    <d v="2021-05-27T00:00:00"/>
    <x v="0"/>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x v="2"/>
    <m/>
    <x v="2"/>
    <s v="Social media"/>
    <m/>
    <m/>
    <x v="0"/>
    <x v="6"/>
    <x v="1"/>
    <x v="0"/>
    <x v="0"/>
    <x v="1"/>
    <n v="0.38124999999999998"/>
  </r>
  <r>
    <n v="8151"/>
    <s v="Amanda Potter"/>
    <s v="garyandrews@example.com"/>
    <n v="70"/>
    <s v="Other"/>
    <x v="9"/>
    <d v="2021-12-03T00:00:00"/>
    <x v="0"/>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x v="2"/>
    <m/>
    <x v="2"/>
    <s v="Email"/>
    <m/>
    <m/>
    <x v="0"/>
    <x v="2"/>
    <x v="10"/>
    <x v="0"/>
    <x v="0"/>
    <x v="1"/>
    <n v="0.59375"/>
  </r>
  <r>
    <n v="8152"/>
    <s v="Ricky Carter"/>
    <s v="patrickspears@example.com"/>
    <n v="54"/>
    <s v="Other"/>
    <x v="18"/>
    <d v="2021-08-08T00:00:00"/>
    <x v="4"/>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x v="2"/>
    <m/>
    <x v="2"/>
    <s v="Phone"/>
    <m/>
    <m/>
    <x v="0"/>
    <x v="1"/>
    <x v="5"/>
    <x v="0"/>
    <x v="0"/>
    <x v="1"/>
    <n v="0.625"/>
  </r>
  <r>
    <n v="8153"/>
    <s v="Pamela Miller"/>
    <s v="michaelmcdowell@example.net"/>
    <n v="51"/>
    <s v="Female"/>
    <x v="19"/>
    <d v="2020-11-27T00:00:00"/>
    <x v="4"/>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x v="0"/>
    <m/>
    <x v="0"/>
    <s v="Chat"/>
    <d v="2023-06-01T16:25:18"/>
    <m/>
    <x v="0"/>
    <x v="0"/>
    <x v="3"/>
    <x v="0"/>
    <x v="0"/>
    <x v="0"/>
    <n v="0.9375"/>
  </r>
  <r>
    <n v="8154"/>
    <s v="Melissa Mueller"/>
    <s v="lambertderrick@example.org"/>
    <n v="70"/>
    <s v="Male"/>
    <x v="35"/>
    <d v="2021-09-15T00:00:00"/>
    <x v="0"/>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x v="0"/>
    <m/>
    <x v="2"/>
    <s v="Phone"/>
    <d v="2023-06-01T22:03:19"/>
    <m/>
    <x v="0"/>
    <x v="2"/>
    <x v="9"/>
    <x v="1"/>
    <x v="0"/>
    <x v="0"/>
    <n v="0.61250000000000004"/>
  </r>
  <r>
    <n v="8155"/>
    <s v="Sheila Lewis"/>
    <s v="susanwilson@example.org"/>
    <n v="49"/>
    <s v="Other"/>
    <x v="19"/>
    <d v="2020-12-02T00:00:00"/>
    <x v="2"/>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x v="2"/>
    <m/>
    <x v="1"/>
    <s v="Email"/>
    <m/>
    <m/>
    <x v="0"/>
    <x v="1"/>
    <x v="10"/>
    <x v="1"/>
    <x v="0"/>
    <x v="1"/>
    <n v="0.66249999999999998"/>
  </r>
  <r>
    <n v="8156"/>
    <s v="Ashley Huff"/>
    <s v="donovanerik@example.com"/>
    <n v="38"/>
    <s v="Female"/>
    <x v="30"/>
    <d v="2021-11-05T00:00:00"/>
    <x v="0"/>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x v="2"/>
    <m/>
    <x v="3"/>
    <s v="Phone"/>
    <m/>
    <m/>
    <x v="0"/>
    <x v="0"/>
    <x v="3"/>
    <x v="1"/>
    <x v="0"/>
    <x v="1"/>
    <n v="0.9375"/>
  </r>
  <r>
    <n v="8157"/>
    <s v="Blake Anderson"/>
    <s v="andreacollier@example.org"/>
    <n v="47"/>
    <s v="Female"/>
    <x v="19"/>
    <d v="2020-10-07T00:00:00"/>
    <x v="3"/>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x v="1"/>
    <s v="Public least admit kitchen finally."/>
    <x v="0"/>
    <s v="Social media"/>
    <d v="2023-06-01T21:19:24"/>
    <d v="2023-06-01T20:05:24"/>
    <x v="2"/>
    <x v="1"/>
    <x v="7"/>
    <x v="1"/>
    <x v="1"/>
    <x v="1"/>
    <n v="0.79374999999999996"/>
  </r>
  <r>
    <n v="8158"/>
    <s v="Susan Griffith"/>
    <s v="sarahwilson@example.net"/>
    <n v="58"/>
    <s v="Other"/>
    <x v="6"/>
    <d v="2021-02-16T00:00:00"/>
    <x v="1"/>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x v="0"/>
    <m/>
    <x v="0"/>
    <s v="Email"/>
    <d v="2023-06-01T08:52:25"/>
    <m/>
    <x v="0"/>
    <x v="0"/>
    <x v="4"/>
    <x v="0"/>
    <x v="0"/>
    <x v="0"/>
    <n v="0.9375"/>
  </r>
  <r>
    <n v="8159"/>
    <s v="Jeremy Collins II"/>
    <s v="williamsanthony@example.org"/>
    <n v="45"/>
    <s v="Male"/>
    <x v="1"/>
    <d v="2020-12-14T00:00:00"/>
    <x v="1"/>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x v="1"/>
    <s v="Reveal choice environmental marriage news."/>
    <x v="3"/>
    <s v="Phone"/>
    <d v="2023-06-01T15:53:26"/>
    <d v="2023-06-01T21:34:26"/>
    <x v="5"/>
    <x v="7"/>
    <x v="10"/>
    <x v="1"/>
    <x v="1"/>
    <x v="1"/>
    <n v="0.23125000000000001"/>
  </r>
  <r>
    <n v="8160"/>
    <s v="James Nash"/>
    <s v="kayla05@example.net"/>
    <n v="61"/>
    <s v="Male"/>
    <x v="10"/>
    <d v="2021-05-21T00:00:00"/>
    <x v="4"/>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x v="2"/>
    <m/>
    <x v="3"/>
    <s v="Email"/>
    <m/>
    <m/>
    <x v="0"/>
    <x v="7"/>
    <x v="1"/>
    <x v="1"/>
    <x v="0"/>
    <x v="1"/>
    <n v="0.23749999999999999"/>
  </r>
  <r>
    <n v="8161"/>
    <s v="Lori Warren"/>
    <s v="linda25@example.com"/>
    <n v="63"/>
    <s v="Other"/>
    <x v="3"/>
    <d v="2020-04-19T00:00:00"/>
    <x v="0"/>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x v="0"/>
    <m/>
    <x v="3"/>
    <s v="Social media"/>
    <d v="2023-06-01T21:37:29"/>
    <m/>
    <x v="0"/>
    <x v="3"/>
    <x v="11"/>
    <x v="1"/>
    <x v="0"/>
    <x v="0"/>
    <n v="0.24374999999999999"/>
  </r>
  <r>
    <n v="8162"/>
    <s v="Christopher Ramirez"/>
    <s v="vdorsey@example.org"/>
    <n v="63"/>
    <s v="Female"/>
    <x v="24"/>
    <d v="2021-10-21T00:00:00"/>
    <x v="3"/>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x v="0"/>
    <m/>
    <x v="3"/>
    <s v="Email"/>
    <d v="2023-06-01T11:42:30"/>
    <m/>
    <x v="0"/>
    <x v="9"/>
    <x v="7"/>
    <x v="1"/>
    <x v="0"/>
    <x v="0"/>
    <n v="0.18124999999999999"/>
  </r>
  <r>
    <n v="8163"/>
    <s v="Karen Allen"/>
    <s v="joshua04@example.com"/>
    <n v="62"/>
    <s v="Male"/>
    <x v="10"/>
    <d v="2020-07-09T00:00:00"/>
    <x v="4"/>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x v="2"/>
    <m/>
    <x v="3"/>
    <s v="Social media"/>
    <m/>
    <m/>
    <x v="0"/>
    <x v="0"/>
    <x v="2"/>
    <x v="1"/>
    <x v="0"/>
    <x v="1"/>
    <n v="1.0687500000000001"/>
  </r>
  <r>
    <n v="8164"/>
    <s v="Lauren Finley"/>
    <s v="odonnellsteven@example.net"/>
    <n v="59"/>
    <s v="Female"/>
    <x v="14"/>
    <d v="2021-01-12T00:00:00"/>
    <x v="1"/>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x v="0"/>
    <m/>
    <x v="1"/>
    <s v="Phone"/>
    <d v="2023-06-01T06:16:33"/>
    <m/>
    <x v="0"/>
    <x v="2"/>
    <x v="6"/>
    <x v="1"/>
    <x v="0"/>
    <x v="0"/>
    <n v="0.73124999999999996"/>
  </r>
  <r>
    <n v="8165"/>
    <s v="Aimee Vasquez"/>
    <s v="scalderon@example.com"/>
    <n v="43"/>
    <s v="Female"/>
    <x v="21"/>
    <d v="2021-11-23T00:00:00"/>
    <x v="2"/>
    <s v="Payment issue"/>
    <s v="I'm having an issue with the {product_purchased}. Please assist._x000a__x000a_Please try everything. Try this:_x000a__x000a_[$3] I've performed a factory reset on my {product_purchased}, hoping it would resolve the problem, but it didn't help."/>
    <x v="1"/>
    <s v="Purpose environmental everything their per."/>
    <x v="3"/>
    <s v="Chat"/>
    <d v="2023-06-01T21:34:34"/>
    <d v="2023-06-01T02:30:34"/>
    <x v="2"/>
    <x v="10"/>
    <x v="3"/>
    <x v="1"/>
    <x v="1"/>
    <x v="1"/>
    <n v="0.21249999999999999"/>
  </r>
  <r>
    <n v="8166"/>
    <s v="David Adams"/>
    <s v="millerpeter@example.net"/>
    <n v="65"/>
    <s v="Male"/>
    <x v="39"/>
    <d v="2021-07-10T00:00:00"/>
    <x v="4"/>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x v="1"/>
    <s v="Low task industry like force."/>
    <x v="2"/>
    <s v="Phone"/>
    <d v="2023-06-01T01:54:35"/>
    <d v="2023-06-01T14:53:35"/>
    <x v="2"/>
    <x v="1"/>
    <x v="2"/>
    <x v="1"/>
    <x v="1"/>
    <x v="1"/>
    <n v="0.65"/>
  </r>
  <r>
    <n v="8167"/>
    <s v="Ann Landry"/>
    <s v="melissarodriguez@example.net"/>
    <n v="50"/>
    <s v="Male"/>
    <x v="28"/>
    <d v="2020-08-06T00:00:00"/>
    <x v="2"/>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x v="0"/>
    <m/>
    <x v="0"/>
    <s v="Phone"/>
    <d v="2023-06-01T17:16:37"/>
    <m/>
    <x v="0"/>
    <x v="4"/>
    <x v="5"/>
    <x v="0"/>
    <x v="0"/>
    <x v="0"/>
    <n v="0.42499999999999999"/>
  </r>
  <r>
    <n v="8168"/>
    <s v="Jerry Irwin"/>
    <s v="barbaraholmes@example.com"/>
    <n v="31"/>
    <s v="Other"/>
    <x v="23"/>
    <d v="2020-07-15T00:00:00"/>
    <x v="4"/>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x v="0"/>
    <m/>
    <x v="3"/>
    <s v="Chat"/>
    <d v="2023-06-01T20:45:39"/>
    <m/>
    <x v="0"/>
    <x v="6"/>
    <x v="2"/>
    <x v="1"/>
    <x v="0"/>
    <x v="0"/>
    <n v="0.47499999999999998"/>
  </r>
  <r>
    <n v="8169"/>
    <s v="Rebecca White"/>
    <s v="matthew09@example.org"/>
    <n v="66"/>
    <s v="Male"/>
    <x v="24"/>
    <d v="2021-06-06T00:00:00"/>
    <x v="4"/>
    <s v="Battery life"/>
    <s v="I'm having an issue with the {product_purchased}. Please assist. This problem started occurring after the recent software update. I haven't made any other changes to the device."/>
    <x v="0"/>
    <m/>
    <x v="0"/>
    <s v="Email"/>
    <d v="2023-06-01T13:16:39"/>
    <m/>
    <x v="0"/>
    <x v="1"/>
    <x v="8"/>
    <x v="0"/>
    <x v="0"/>
    <x v="0"/>
    <n v="0.64375000000000004"/>
  </r>
  <r>
    <n v="8170"/>
    <s v="Erica Vang"/>
    <s v="qguzman@example.com"/>
    <n v="23"/>
    <s v="Other"/>
    <x v="33"/>
    <d v="2021-01-21T00:00:00"/>
    <x v="2"/>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x v="1"/>
    <s v="Threat draw instead man raise class popular."/>
    <x v="2"/>
    <s v="Chat"/>
    <d v="2023-06-01T02:47:40"/>
    <d v="2023-06-02T00:17:40"/>
    <x v="3"/>
    <x v="0"/>
    <x v="6"/>
    <x v="1"/>
    <x v="1"/>
    <x v="1"/>
    <n v="0.8"/>
  </r>
  <r>
    <n v="8171"/>
    <s v="Jesse Mckinney"/>
    <s v="danielvasquez@example.net"/>
    <n v="65"/>
    <s v="Other"/>
    <x v="16"/>
    <d v="2021-04-06T00:00:00"/>
    <x v="2"/>
    <s v="Product compatibility"/>
    <s v="I'm having an issue with the {product_purchased}. Please assist. $20.00_x000a__x000a_Darth Vader #4, A New Hope #2 + $7.99_x000a__x000a_The Darkside Kid (Bold &amp; I've followed online tutorials and community forums to troubleshoot the issue, but no luck so far."/>
    <x v="1"/>
    <s v="Source remember institution memory leg team."/>
    <x v="3"/>
    <s v="Email"/>
    <d v="2023-06-01T15:26:42"/>
    <d v="2023-06-01T21:50:42"/>
    <x v="5"/>
    <x v="4"/>
    <x v="11"/>
    <x v="1"/>
    <x v="1"/>
    <x v="1"/>
    <n v="0.42499999999999999"/>
  </r>
  <r>
    <n v="8172"/>
    <s v="Thomas King"/>
    <s v="pwright@example.net"/>
    <n v="35"/>
    <s v="Female"/>
    <x v="21"/>
    <d v="2020-02-04T00:00:00"/>
    <x v="3"/>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x v="1"/>
    <s v="Arrive why stop less across admit."/>
    <x v="2"/>
    <s v="Phone"/>
    <d v="2023-06-01T12:20:44"/>
    <d v="2023-06-01T01:41:44"/>
    <x v="5"/>
    <x v="9"/>
    <x v="4"/>
    <x v="1"/>
    <x v="1"/>
    <x v="1"/>
    <n v="0.24374999999999999"/>
  </r>
  <r>
    <n v="8173"/>
    <s v="Tanya Meyer"/>
    <s v="iherrera@example.com"/>
    <n v="26"/>
    <s v="Other"/>
    <x v="34"/>
    <d v="2020-03-22T00:00:00"/>
    <x v="1"/>
    <s v="Product setup"/>
    <s v="I've encountered a data loss issue with my {product_purchased}. All the files and documents seem to have disappeared. Can you guide me on how to retrieve them?_x000a__x000a_â€¢ For the most part, it's been pretty easy to I'm experiencing this issue on multiple devices of the same model, so it seems to be a widespread problem."/>
    <x v="0"/>
    <m/>
    <x v="1"/>
    <s v="Chat"/>
    <d v="2023-06-01T15:35:45"/>
    <m/>
    <x v="0"/>
    <x v="3"/>
    <x v="0"/>
    <x v="1"/>
    <x v="0"/>
    <x v="0"/>
    <n v="0.2"/>
  </r>
  <r>
    <n v="8174"/>
    <s v="Michael Espinoza"/>
    <s v="cwilliams@example.com"/>
    <n v="51"/>
    <s v="Female"/>
    <x v="33"/>
    <d v="2020-02-20T00:00:00"/>
    <x v="0"/>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x v="2"/>
    <m/>
    <x v="1"/>
    <s v="Chat"/>
    <m/>
    <m/>
    <x v="0"/>
    <x v="1"/>
    <x v="4"/>
    <x v="1"/>
    <x v="0"/>
    <x v="1"/>
    <n v="0.70625000000000004"/>
  </r>
  <r>
    <n v="8175"/>
    <s v="Joel Walsh"/>
    <s v="garcialawrence@example.org"/>
    <n v="58"/>
    <s v="Other"/>
    <x v="22"/>
    <d v="2020-05-17T00:00:00"/>
    <x v="1"/>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x v="2"/>
    <m/>
    <x v="3"/>
    <s v="Phone"/>
    <m/>
    <m/>
    <x v="0"/>
    <x v="1"/>
    <x v="1"/>
    <x v="1"/>
    <x v="0"/>
    <x v="1"/>
    <n v="0.71875"/>
  </r>
  <r>
    <n v="8176"/>
    <s v="Jennifer Boyer"/>
    <s v="zachary13@example.com"/>
    <n v="52"/>
    <s v="Male"/>
    <x v="32"/>
    <d v="2021-06-11T00:00:00"/>
    <x v="1"/>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x v="1"/>
    <s v="Attorney physical open late on history picture image."/>
    <x v="3"/>
    <s v="Social media"/>
    <d v="2023-06-01T08:47:50"/>
    <d v="2023-06-01T12:33:50"/>
    <x v="4"/>
    <x v="10"/>
    <x v="8"/>
    <x v="1"/>
    <x v="1"/>
    <x v="1"/>
    <n v="0.23125000000000001"/>
  </r>
  <r>
    <n v="8177"/>
    <s v="William Romero"/>
    <s v="frederick71@example.com"/>
    <n v="21"/>
    <s v="Other"/>
    <x v="41"/>
    <d v="2020-04-14T00:00:00"/>
    <x v="0"/>
    <s v="Cancellation request"/>
    <s v="I'm having an issue with the {product_purchased}. Please assist. I'm experiencing this issue on multiple devices of the same model, so it seems to be a widespread problem."/>
    <x v="0"/>
    <m/>
    <x v="3"/>
    <s v="Social media"/>
    <d v="2023-06-01T08:32:50"/>
    <m/>
    <x v="0"/>
    <x v="0"/>
    <x v="11"/>
    <x v="1"/>
    <x v="0"/>
    <x v="0"/>
    <n v="0.875"/>
  </r>
  <r>
    <n v="8178"/>
    <s v="Kenneth Daniels"/>
    <s v="david25@example.org"/>
    <n v="32"/>
    <s v="Other"/>
    <x v="12"/>
    <d v="2021-08-31T00:00:00"/>
    <x v="0"/>
    <s v="Account access"/>
    <s v="I'm having an issue with the {product_purchased}. Please assist. I need assistance as soon as possible because it's affecting my work and productivity."/>
    <x v="2"/>
    <m/>
    <x v="1"/>
    <s v="Social media"/>
    <m/>
    <m/>
    <x v="0"/>
    <x v="0"/>
    <x v="5"/>
    <x v="1"/>
    <x v="0"/>
    <x v="1"/>
    <n v="0.89375000000000004"/>
  </r>
  <r>
    <n v="8179"/>
    <s v="Vanessa Pace"/>
    <s v="beckkimberly@example.com"/>
    <n v="50"/>
    <s v="Female"/>
    <x v="0"/>
    <d v="2021-09-27T00:00:00"/>
    <x v="0"/>
    <s v="Account access"/>
    <s v="I'm having an issue with the {product_purchased}. Please assist._x000a__x000a_Cancelled_x000a__x000a_Thank you._x000a__x000a_Sincerely, The issue I'm facing is intermittent. Sometimes it works fine, but other times it acts up unexpectedly."/>
    <x v="0"/>
    <m/>
    <x v="3"/>
    <s v="Phone"/>
    <d v="2023-06-01T15:04:52"/>
    <m/>
    <x v="0"/>
    <x v="9"/>
    <x v="9"/>
    <x v="1"/>
    <x v="0"/>
    <x v="0"/>
    <n v="0.19375000000000001"/>
  </r>
  <r>
    <n v="8180"/>
    <s v="Brian Baker PhD"/>
    <s v="peggygarcia@example.com"/>
    <n v="24"/>
    <s v="Female"/>
    <x v="33"/>
    <d v="2020-08-01T00:00:00"/>
    <x v="3"/>
    <s v="Product setup"/>
    <s v="I'm having an issue with the {product_purchased}. Please assist._x000a__x000a__x000a_&lt;span class=&quot;content&quot;&gt; &lt;/span&gt; I've tried clearing the cache and data for the {product_purchased} app, but the issue persists."/>
    <x v="0"/>
    <m/>
    <x v="3"/>
    <s v="Email"/>
    <d v="2023-06-01T20:04:53"/>
    <m/>
    <x v="0"/>
    <x v="6"/>
    <x v="5"/>
    <x v="1"/>
    <x v="0"/>
    <x v="0"/>
    <n v="0.41875000000000001"/>
  </r>
  <r>
    <n v="8181"/>
    <s v="Rebecca Nielsen"/>
    <s v="amandarush@example.org"/>
    <n v="19"/>
    <s v="Female"/>
    <x v="36"/>
    <d v="2020-12-11T00:00:00"/>
    <x v="1"/>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x v="2"/>
    <m/>
    <x v="3"/>
    <s v="Email"/>
    <m/>
    <m/>
    <x v="0"/>
    <x v="2"/>
    <x v="10"/>
    <x v="1"/>
    <x v="0"/>
    <x v="1"/>
    <n v="0.59375"/>
  </r>
  <r>
    <n v="8182"/>
    <s v="Melissa Kelley"/>
    <s v="nicole98@example.net"/>
    <n v="20"/>
    <s v="Male"/>
    <x v="1"/>
    <d v="2020-06-03T00:00:00"/>
    <x v="2"/>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x v="1"/>
    <s v="Hour new city my level."/>
    <x v="2"/>
    <s v="Social media"/>
    <d v="2023-06-01T20:16:55"/>
    <d v="2023-06-01T01:58:55"/>
    <x v="5"/>
    <x v="2"/>
    <x v="8"/>
    <x v="1"/>
    <x v="1"/>
    <x v="1"/>
    <n v="0.56874999999999998"/>
  </r>
  <r>
    <n v="8183"/>
    <s v="Shane Gomez"/>
    <s v="wfrey@example.org"/>
    <n v="56"/>
    <s v="Male"/>
    <x v="11"/>
    <d v="2020-09-08T00:00:00"/>
    <x v="4"/>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x v="2"/>
    <m/>
    <x v="1"/>
    <s v="Phone"/>
    <m/>
    <m/>
    <x v="0"/>
    <x v="4"/>
    <x v="9"/>
    <x v="1"/>
    <x v="0"/>
    <x v="1"/>
    <n v="0.46875"/>
  </r>
  <r>
    <n v="8184"/>
    <s v="Gabriela Murphy"/>
    <s v="robin88@example.org"/>
    <n v="36"/>
    <s v="Female"/>
    <x v="16"/>
    <d v="2021-08-07T00:00:00"/>
    <x v="0"/>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x v="0"/>
    <m/>
    <x v="0"/>
    <s v="Social media"/>
    <d v="2023-06-01T12:37:57"/>
    <m/>
    <x v="0"/>
    <x v="1"/>
    <x v="5"/>
    <x v="0"/>
    <x v="0"/>
    <x v="0"/>
    <n v="0.625"/>
  </r>
  <r>
    <n v="8185"/>
    <s v="Rachel Garza"/>
    <s v="leekaren@example.net"/>
    <n v="29"/>
    <s v="Other"/>
    <x v="15"/>
    <d v="2021-04-11T00:00:00"/>
    <x v="2"/>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x v="0"/>
    <m/>
    <x v="2"/>
    <s v="Social media"/>
    <d v="2023-06-01T09:55:58"/>
    <m/>
    <x v="0"/>
    <x v="2"/>
    <x v="11"/>
    <x v="1"/>
    <x v="0"/>
    <x v="0"/>
    <n v="0.65"/>
  </r>
  <r>
    <n v="8186"/>
    <s v="Kevin Patterson"/>
    <s v="katiegarcia@example.net"/>
    <n v="64"/>
    <s v="Female"/>
    <x v="39"/>
    <d v="2020-07-06T00:00:00"/>
    <x v="4"/>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x v="0"/>
    <m/>
    <x v="3"/>
    <s v="Phone"/>
    <d v="2023-06-01T14:37:00"/>
    <m/>
    <x v="0"/>
    <x v="0"/>
    <x v="2"/>
    <x v="1"/>
    <x v="0"/>
    <x v="0"/>
    <n v="1.0687500000000001"/>
  </r>
  <r>
    <n v="8187"/>
    <s v="Maria Novak"/>
    <s v="stacy50@example.org"/>
    <n v="48"/>
    <s v="Male"/>
    <x v="22"/>
    <d v="2021-10-07T00:00:00"/>
    <x v="1"/>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x v="0"/>
    <m/>
    <x v="0"/>
    <s v="Social media"/>
    <d v="2023-06-01T07:40:02"/>
    <m/>
    <x v="0"/>
    <x v="8"/>
    <x v="7"/>
    <x v="0"/>
    <x v="0"/>
    <x v="0"/>
    <n v="0.20624999999999999"/>
  </r>
  <r>
    <n v="8188"/>
    <s v="Monique Lowery"/>
    <s v="zhull@example.com"/>
    <n v="63"/>
    <s v="Male"/>
    <x v="16"/>
    <d v="2020-02-15T00:00:00"/>
    <x v="0"/>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x v="1"/>
    <s v="Still cost free deal Congress paper player."/>
    <x v="2"/>
    <s v="Phone"/>
    <d v="2023-06-01T16:51:03"/>
    <d v="2023-06-01T21:37:03"/>
    <x v="1"/>
    <x v="6"/>
    <x v="4"/>
    <x v="1"/>
    <x v="1"/>
    <x v="1"/>
    <n v="0.39374999999999999"/>
  </r>
  <r>
    <n v="8189"/>
    <s v="Crystal Roy"/>
    <s v="lindsay07@example.org"/>
    <n v="44"/>
    <s v="Other"/>
    <x v="9"/>
    <d v="2021-08-09T00:00:00"/>
    <x v="4"/>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x v="0"/>
    <m/>
    <x v="1"/>
    <s v="Social media"/>
    <d v="2023-06-01T04:38:05"/>
    <m/>
    <x v="0"/>
    <x v="6"/>
    <x v="5"/>
    <x v="1"/>
    <x v="0"/>
    <x v="0"/>
    <n v="0.41875000000000001"/>
  </r>
  <r>
    <n v="8190"/>
    <s v="Brad Ferguson"/>
    <s v="jwilson@example.org"/>
    <n v="46"/>
    <s v="Female"/>
    <x v="29"/>
    <d v="2020-06-02T00:00:00"/>
    <x v="3"/>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x v="2"/>
    <m/>
    <x v="2"/>
    <s v="Chat"/>
    <m/>
    <m/>
    <x v="0"/>
    <x v="0"/>
    <x v="8"/>
    <x v="0"/>
    <x v="0"/>
    <x v="1"/>
    <n v="0.84375"/>
  </r>
  <r>
    <n v="8191"/>
    <s v="Kimberly Daniels"/>
    <s v="torresjavier@example.org"/>
    <n v="49"/>
    <s v="Male"/>
    <x v="37"/>
    <d v="2021-11-23T00:00:00"/>
    <x v="3"/>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x v="0"/>
    <m/>
    <x v="3"/>
    <s v="Phone"/>
    <d v="2023-06-01T14:08:09"/>
    <m/>
    <x v="0"/>
    <x v="4"/>
    <x v="3"/>
    <x v="1"/>
    <x v="0"/>
    <x v="0"/>
    <n v="0.41875000000000001"/>
  </r>
  <r>
    <n v="8192"/>
    <s v="Christopher Adams"/>
    <s v="anthony66@example.net"/>
    <n v="32"/>
    <s v="Other"/>
    <x v="12"/>
    <d v="2020-01-16T00:00:00"/>
    <x v="2"/>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x v="0"/>
    <m/>
    <x v="3"/>
    <s v="Social media"/>
    <d v="2023-06-01T14:58:10"/>
    <m/>
    <x v="0"/>
    <x v="0"/>
    <x v="6"/>
    <x v="1"/>
    <x v="0"/>
    <x v="0"/>
    <n v="0.8"/>
  </r>
  <r>
    <n v="8193"/>
    <s v="Edward Crosby"/>
    <s v="samanthataylor@example.net"/>
    <n v="56"/>
    <s v="Female"/>
    <x v="31"/>
    <d v="2021-11-13T00:00:00"/>
    <x v="4"/>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x v="2"/>
    <m/>
    <x v="3"/>
    <s v="Phone"/>
    <m/>
    <m/>
    <x v="0"/>
    <x v="1"/>
    <x v="3"/>
    <x v="1"/>
    <x v="0"/>
    <x v="1"/>
    <n v="0.65625"/>
  </r>
  <r>
    <n v="8194"/>
    <s v="Haley Preston"/>
    <s v="ubeasley@example.org"/>
    <n v="42"/>
    <s v="Male"/>
    <x v="11"/>
    <d v="2020-10-23T00:00:00"/>
    <x v="3"/>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x v="2"/>
    <m/>
    <x v="1"/>
    <s v="Social media"/>
    <m/>
    <m/>
    <x v="0"/>
    <x v="5"/>
    <x v="7"/>
    <x v="1"/>
    <x v="0"/>
    <x v="1"/>
    <n v="0.23749999999999999"/>
  </r>
  <r>
    <n v="8195"/>
    <s v="Jason Hunter"/>
    <s v="jameslopez@example.net"/>
    <n v="36"/>
    <s v="Female"/>
    <x v="23"/>
    <d v="2020-12-05T00:00:00"/>
    <x v="4"/>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x v="1"/>
    <s v="Accept bring issue vote report."/>
    <x v="3"/>
    <s v="Chat"/>
    <d v="2023-06-01T02:05:15"/>
    <d v="2023-06-01T03:10:15"/>
    <x v="5"/>
    <x v="1"/>
    <x v="10"/>
    <x v="1"/>
    <x v="1"/>
    <x v="1"/>
    <n v="0.66249999999999998"/>
  </r>
  <r>
    <n v="8196"/>
    <s v="Rachel Love"/>
    <s v="jacquelinepatton@example.com"/>
    <n v="33"/>
    <s v="Female"/>
    <x v="15"/>
    <d v="2020-04-04T00:00:00"/>
    <x v="2"/>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x v="1"/>
    <s v="Cold with student huge central represent feel."/>
    <x v="0"/>
    <s v="Chat"/>
    <d v="2023-06-01T10:57:17"/>
    <d v="2023-06-01T08:54:17"/>
    <x v="1"/>
    <x v="9"/>
    <x v="11"/>
    <x v="1"/>
    <x v="1"/>
    <x v="1"/>
    <n v="0.1875"/>
  </r>
  <r>
    <n v="8197"/>
    <s v="Linda Freeman"/>
    <s v="zrios@example.net"/>
    <n v="18"/>
    <s v="Male"/>
    <x v="1"/>
    <d v="2020-05-21T00:00:00"/>
    <x v="2"/>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x v="2"/>
    <m/>
    <x v="3"/>
    <s v="Chat"/>
    <m/>
    <m/>
    <x v="0"/>
    <x v="6"/>
    <x v="1"/>
    <x v="1"/>
    <x v="0"/>
    <x v="1"/>
    <n v="0.38124999999999998"/>
  </r>
  <r>
    <n v="8198"/>
    <s v="Kyle Bell"/>
    <s v="patrickjames@example.net"/>
    <n v="68"/>
    <s v="Female"/>
    <x v="40"/>
    <d v="2021-05-10T00:00:00"/>
    <x v="3"/>
    <s v="Network problem"/>
    <s v="The {product_purchased} is unable to establish a stable internet connection. It keeps disconnecting intermittently. How can I troubleshoot this network problem?_x000a__x000a_â€¢ After a period of unavailability due to network issues, you may I've checked the device settings and made sure that everything is configured correctly."/>
    <x v="2"/>
    <m/>
    <x v="2"/>
    <s v="Social media"/>
    <m/>
    <m/>
    <x v="0"/>
    <x v="1"/>
    <x v="1"/>
    <x v="0"/>
    <x v="0"/>
    <x v="1"/>
    <n v="0.71875"/>
  </r>
  <r>
    <n v="8199"/>
    <s v="Robert Gross"/>
    <s v="sabrina78@example.net"/>
    <n v="37"/>
    <s v="Female"/>
    <x v="32"/>
    <d v="2020-08-31T00:00:00"/>
    <x v="3"/>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x v="1"/>
    <s v="Actually cost if pull yard."/>
    <x v="3"/>
    <s v="Chat"/>
    <d v="2023-06-01T11:23:21"/>
    <d v="2023-06-01T02:43:21"/>
    <x v="4"/>
    <x v="4"/>
    <x v="5"/>
    <x v="1"/>
    <x v="1"/>
    <x v="1"/>
    <n v="0.42499999999999999"/>
  </r>
  <r>
    <n v="8200"/>
    <s v="Michele Gutierrez"/>
    <s v="rbrown@example.org"/>
    <n v="27"/>
    <s v="Female"/>
    <x v="13"/>
    <d v="2020-11-03T00:00:00"/>
    <x v="4"/>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x v="2"/>
    <m/>
    <x v="2"/>
    <s v="Phone"/>
    <m/>
    <m/>
    <x v="0"/>
    <x v="7"/>
    <x v="3"/>
    <x v="0"/>
    <x v="0"/>
    <x v="1"/>
    <n v="0.23125000000000001"/>
  </r>
  <r>
    <n v="8201"/>
    <s v="Angela Tran"/>
    <s v="aarnold@example.com"/>
    <n v="52"/>
    <s v="Other"/>
    <x v="12"/>
    <d v="2021-08-16T00:00:00"/>
    <x v="1"/>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x v="1"/>
    <s v="Wind place indeed world."/>
    <x v="2"/>
    <s v="Chat"/>
    <d v="2023-06-02T00:36:24"/>
    <d v="2023-06-01T04:51:24"/>
    <x v="4"/>
    <x v="0"/>
    <x v="5"/>
    <x v="1"/>
    <x v="1"/>
    <x v="1"/>
    <n v="0.89375000000000004"/>
  </r>
  <r>
    <n v="8202"/>
    <s v="Joseph Ray"/>
    <s v="teresahuff@example.com"/>
    <n v="52"/>
    <s v="Other"/>
    <x v="33"/>
    <d v="2020-07-08T00:00:00"/>
    <x v="1"/>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x v="1"/>
    <s v="Feel ago their respond."/>
    <x v="0"/>
    <s v="Social media"/>
    <d v="2023-06-01T14:47:26"/>
    <d v="2023-06-01T14:21:26"/>
    <x v="1"/>
    <x v="0"/>
    <x v="2"/>
    <x v="1"/>
    <x v="1"/>
    <x v="1"/>
    <n v="1.0687500000000001"/>
  </r>
  <r>
    <n v="8203"/>
    <s v="Johnny Stokes"/>
    <s v="nicholsonjo@example.org"/>
    <n v="44"/>
    <s v="Male"/>
    <x v="23"/>
    <d v="2021-01-01T00:00:00"/>
    <x v="3"/>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x v="0"/>
    <m/>
    <x v="3"/>
    <s v="Chat"/>
    <d v="2023-06-01T18:07:27"/>
    <m/>
    <x v="0"/>
    <x v="4"/>
    <x v="6"/>
    <x v="1"/>
    <x v="0"/>
    <x v="0"/>
    <n v="0.51875000000000004"/>
  </r>
  <r>
    <n v="8204"/>
    <s v="William Butler"/>
    <s v="martinezwilliam@example.org"/>
    <n v="22"/>
    <s v="Female"/>
    <x v="25"/>
    <d v="2020-04-11T00:00:00"/>
    <x v="3"/>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x v="0"/>
    <m/>
    <x v="1"/>
    <s v="Social media"/>
    <d v="2023-06-01T22:47:28"/>
    <m/>
    <x v="0"/>
    <x v="2"/>
    <x v="11"/>
    <x v="1"/>
    <x v="0"/>
    <x v="0"/>
    <n v="0.65"/>
  </r>
  <r>
    <n v="8205"/>
    <s v="Robert Hernandez"/>
    <s v="williamsdaniel@example.net"/>
    <n v="35"/>
    <s v="Female"/>
    <x v="35"/>
    <d v="2021-11-27T00:00:00"/>
    <x v="2"/>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x v="2"/>
    <m/>
    <x v="0"/>
    <s v="Email"/>
    <m/>
    <m/>
    <x v="0"/>
    <x v="10"/>
    <x v="3"/>
    <x v="0"/>
    <x v="0"/>
    <x v="1"/>
    <n v="0.21249999999999999"/>
  </r>
  <r>
    <n v="8206"/>
    <s v="Patricia Ferrell"/>
    <s v="shannondavis@example.net"/>
    <n v="50"/>
    <s v="Male"/>
    <x v="34"/>
    <d v="2021-10-11T00:00:00"/>
    <x v="0"/>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x v="2"/>
    <m/>
    <x v="0"/>
    <s v="Phone"/>
    <m/>
    <m/>
    <x v="0"/>
    <x v="0"/>
    <x v="7"/>
    <x v="0"/>
    <x v="0"/>
    <x v="1"/>
    <n v="0.83750000000000002"/>
  </r>
  <r>
    <n v="8207"/>
    <s v="John Andrews"/>
    <s v="nathanjones@example.com"/>
    <n v="31"/>
    <s v="Male"/>
    <x v="0"/>
    <d v="2021-12-11T00:00:00"/>
    <x v="4"/>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x v="2"/>
    <m/>
    <x v="1"/>
    <s v="Social media"/>
    <m/>
    <m/>
    <x v="0"/>
    <x v="10"/>
    <x v="10"/>
    <x v="1"/>
    <x v="0"/>
    <x v="1"/>
    <n v="0.23749999999999999"/>
  </r>
  <r>
    <n v="8208"/>
    <s v="Patricia Wallace"/>
    <s v="qtaylor@example.com"/>
    <n v="63"/>
    <s v="Other"/>
    <x v="11"/>
    <d v="2020-07-30T00:00:00"/>
    <x v="1"/>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x v="2"/>
    <m/>
    <x v="2"/>
    <s v="Email"/>
    <m/>
    <m/>
    <x v="0"/>
    <x v="1"/>
    <x v="2"/>
    <x v="0"/>
    <x v="0"/>
    <x v="1"/>
    <n v="0.65"/>
  </r>
  <r>
    <n v="8209"/>
    <s v="Michael Warren"/>
    <s v="laura46@example.org"/>
    <n v="44"/>
    <s v="Female"/>
    <x v="37"/>
    <d v="2021-02-22T00:00:00"/>
    <x v="1"/>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x v="0"/>
    <m/>
    <x v="2"/>
    <s v="Social media"/>
    <d v="2023-06-01T15:08:37"/>
    <m/>
    <x v="0"/>
    <x v="6"/>
    <x v="4"/>
    <x v="1"/>
    <x v="0"/>
    <x v="0"/>
    <n v="0.39374999999999999"/>
  </r>
  <r>
    <n v="8210"/>
    <s v="Krystal Blanchard"/>
    <s v="timothyramsey@example.com"/>
    <n v="68"/>
    <s v="Other"/>
    <x v="2"/>
    <d v="2020-10-15T00:00:00"/>
    <x v="3"/>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x v="0"/>
    <m/>
    <x v="2"/>
    <s v="Email"/>
    <d v="2023-06-01T11:43:38"/>
    <m/>
    <x v="0"/>
    <x v="6"/>
    <x v="7"/>
    <x v="1"/>
    <x v="0"/>
    <x v="0"/>
    <n v="0.48749999999999999"/>
  </r>
  <r>
    <n v="8211"/>
    <s v="Jason Martinez"/>
    <s v="diane25@example.net"/>
    <n v="59"/>
    <s v="Female"/>
    <x v="29"/>
    <d v="2021-04-04T00:00:00"/>
    <x v="3"/>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x v="0"/>
    <m/>
    <x v="3"/>
    <s v="Phone"/>
    <d v="2023-06-01T13:04:39"/>
    <m/>
    <x v="0"/>
    <x v="2"/>
    <x v="11"/>
    <x v="1"/>
    <x v="0"/>
    <x v="0"/>
    <n v="0.65"/>
  </r>
  <r>
    <n v="8212"/>
    <s v="Ryan Franklin"/>
    <s v="angela70@example.com"/>
    <n v="62"/>
    <s v="Male"/>
    <x v="40"/>
    <d v="2020-08-28T00:00:00"/>
    <x v="1"/>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x v="0"/>
    <m/>
    <x v="1"/>
    <s v="Chat"/>
    <d v="2023-06-01T21:58:40"/>
    <m/>
    <x v="0"/>
    <x v="5"/>
    <x v="5"/>
    <x v="1"/>
    <x v="0"/>
    <x v="0"/>
    <n v="0.21875"/>
  </r>
  <r>
    <n v="8213"/>
    <s v="Wesley Lewis"/>
    <s v="daniellewhitaker@example.net"/>
    <n v="30"/>
    <s v="Male"/>
    <x v="10"/>
    <d v="2020-01-25T00:00:00"/>
    <x v="2"/>
    <s v="Refund request"/>
    <s v="I'm having an issue with the {product_purchased}. Please assist. â€” David P. Whitehead (@DavidPWhitehead) October 18, 2015_x000a__x000a_So many people are saying they will get refund, they want to say yes The issue I'm facing is intermittent. Sometimes it works fine, but other times it acts up unexpectedly."/>
    <x v="0"/>
    <m/>
    <x v="2"/>
    <s v="Email"/>
    <d v="2023-06-01T03:45:42"/>
    <m/>
    <x v="0"/>
    <x v="7"/>
    <x v="6"/>
    <x v="1"/>
    <x v="0"/>
    <x v="0"/>
    <n v="0.29375000000000001"/>
  </r>
  <r>
    <n v="8214"/>
    <s v="Michelle Ramos"/>
    <s v="wadesean@example.net"/>
    <n v="44"/>
    <s v="Other"/>
    <x v="13"/>
    <d v="2020-02-22T00:00:00"/>
    <x v="2"/>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x v="0"/>
    <m/>
    <x v="3"/>
    <s v="Chat"/>
    <d v="2023-06-01T17:20:43"/>
    <m/>
    <x v="0"/>
    <x v="4"/>
    <x v="4"/>
    <x v="1"/>
    <x v="0"/>
    <x v="0"/>
    <n v="0.47499999999999998"/>
  </r>
  <r>
    <n v="8215"/>
    <s v="Victor Scott"/>
    <s v="kpowell@example.org"/>
    <n v="27"/>
    <s v="Other"/>
    <x v="4"/>
    <d v="2021-12-07T00:00:00"/>
    <x v="2"/>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x v="2"/>
    <m/>
    <x v="2"/>
    <s v="Email"/>
    <m/>
    <m/>
    <x v="0"/>
    <x v="4"/>
    <x v="10"/>
    <x v="0"/>
    <x v="0"/>
    <x v="1"/>
    <n v="0.41875000000000001"/>
  </r>
  <r>
    <n v="8216"/>
    <s v="Jennifer Smith"/>
    <s v="osharp@example.org"/>
    <n v="35"/>
    <s v="Female"/>
    <x v="27"/>
    <d v="2020-06-08T00:00:00"/>
    <x v="4"/>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x v="1"/>
    <s v="If method as likely make."/>
    <x v="2"/>
    <s v="Chat"/>
    <d v="2023-06-01T05:00:45"/>
    <d v="2023-06-01T23:29:45"/>
    <x v="3"/>
    <x v="3"/>
    <x v="8"/>
    <x v="1"/>
    <x v="1"/>
    <x v="1"/>
    <n v="0.19375000000000001"/>
  </r>
  <r>
    <n v="8217"/>
    <s v="Stacy King"/>
    <s v="donnalee@example.net"/>
    <n v="61"/>
    <s v="Other"/>
    <x v="22"/>
    <d v="2021-03-07T00:00:00"/>
    <x v="0"/>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x v="1"/>
    <s v="Song college fill commercial."/>
    <x v="1"/>
    <s v="Social media"/>
    <d v="2023-06-01T02:29:46"/>
    <d v="2023-06-01T23:31:46"/>
    <x v="1"/>
    <x v="0"/>
    <x v="0"/>
    <x v="1"/>
    <x v="1"/>
    <x v="1"/>
    <n v="0.76875000000000004"/>
  </r>
  <r>
    <n v="8218"/>
    <s v="Brett Blanchard"/>
    <s v="fcardenas@example.net"/>
    <n v="41"/>
    <s v="Other"/>
    <x v="15"/>
    <d v="2021-10-22T00:00:00"/>
    <x v="3"/>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x v="2"/>
    <m/>
    <x v="3"/>
    <s v="Phone"/>
    <m/>
    <m/>
    <x v="0"/>
    <x v="8"/>
    <x v="7"/>
    <x v="1"/>
    <x v="0"/>
    <x v="1"/>
    <n v="0.20624999999999999"/>
  </r>
  <r>
    <n v="8219"/>
    <s v="Michael Gutierrez"/>
    <s v="david14@example.org"/>
    <n v="58"/>
    <s v="Other"/>
    <x v="15"/>
    <d v="2020-01-22T00:00:00"/>
    <x v="4"/>
    <s v="Battery life"/>
    <s v="I'm having an issue with the {product_purchased}. Please assist. I'm concerned about the security of my {product_purchased} and would like to ensure that my data is safe."/>
    <x v="2"/>
    <m/>
    <x v="2"/>
    <s v="Social media"/>
    <m/>
    <m/>
    <x v="0"/>
    <x v="6"/>
    <x v="6"/>
    <x v="0"/>
    <x v="0"/>
    <x v="1"/>
    <n v="0.35"/>
  </r>
  <r>
    <n v="8220"/>
    <s v="Amanda Hayes"/>
    <s v="dunnjohn@example.org"/>
    <n v="45"/>
    <s v="Male"/>
    <x v="25"/>
    <d v="2021-09-11T00:00:00"/>
    <x v="3"/>
    <s v="Refund request"/>
    <s v="I'm having an issue with the {product_purchased}. Please assist. This can help you get the product back to Amazon. I've checked for any available software updates for my {product_purchased}, but there are none."/>
    <x v="1"/>
    <s v="Look arrive site central word few standard thus."/>
    <x v="3"/>
    <s v="Chat"/>
    <d v="2023-06-01T10:57:48"/>
    <d v="2023-06-01T12:45:48"/>
    <x v="4"/>
    <x v="2"/>
    <x v="9"/>
    <x v="1"/>
    <x v="1"/>
    <x v="1"/>
    <n v="0.61250000000000004"/>
  </r>
  <r>
    <n v="8221"/>
    <s v="Laura Hall"/>
    <s v="haleyholly@example.com"/>
    <n v="55"/>
    <s v="Other"/>
    <x v="25"/>
    <d v="2020-05-02T00:00:00"/>
    <x v="3"/>
    <s v="Software bug"/>
    <s v="I'm having an issue with the {product_purchased}. Please assist. } } } @Override protected void onCreateMobileUser ( ) { for( int i = 0 ; i &lt; 10 ; i ++ ) { if( has_ I'm experiencing this issue on multiple devices of the same model, so it seems to be a widespread problem."/>
    <x v="2"/>
    <m/>
    <x v="1"/>
    <s v="Chat"/>
    <m/>
    <m/>
    <x v="0"/>
    <x v="6"/>
    <x v="1"/>
    <x v="1"/>
    <x v="0"/>
    <x v="1"/>
    <n v="0.38124999999999998"/>
  </r>
  <r>
    <n v="8222"/>
    <s v="Danielle Ross"/>
    <s v="ana39@example.org"/>
    <n v="25"/>
    <s v="Female"/>
    <x v="0"/>
    <d v="2021-09-26T00:00:00"/>
    <x v="1"/>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x v="0"/>
    <m/>
    <x v="0"/>
    <s v="Email"/>
    <d v="2023-06-01T17:24:52"/>
    <m/>
    <x v="0"/>
    <x v="8"/>
    <x v="9"/>
    <x v="0"/>
    <x v="0"/>
    <x v="0"/>
    <n v="0.21249999999999999"/>
  </r>
  <r>
    <n v="8223"/>
    <s v="Christopher Nelson"/>
    <s v="zmorris@example.net"/>
    <n v="30"/>
    <s v="Other"/>
    <x v="17"/>
    <d v="2020-08-30T00:00:00"/>
    <x v="1"/>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x v="2"/>
    <m/>
    <x v="0"/>
    <s v="Chat"/>
    <m/>
    <m/>
    <x v="0"/>
    <x v="0"/>
    <x v="5"/>
    <x v="0"/>
    <x v="0"/>
    <x v="1"/>
    <n v="0.89375000000000004"/>
  </r>
  <r>
    <n v="8224"/>
    <s v="Ashley Martin"/>
    <s v="ekelley@example.net"/>
    <n v="24"/>
    <s v="Female"/>
    <x v="22"/>
    <d v="2020-07-29T00:00:00"/>
    <x v="3"/>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x v="0"/>
    <m/>
    <x v="3"/>
    <s v="Social media"/>
    <d v="2023-06-01T08:36:54"/>
    <m/>
    <x v="0"/>
    <x v="5"/>
    <x v="2"/>
    <x v="1"/>
    <x v="0"/>
    <x v="0"/>
    <n v="0.25"/>
  </r>
  <r>
    <n v="8225"/>
    <s v="William Marsh"/>
    <s v="brandtheather@example.com"/>
    <n v="31"/>
    <s v="Male"/>
    <x v="1"/>
    <d v="2021-06-05T00:00:00"/>
    <x v="1"/>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x v="2"/>
    <m/>
    <x v="0"/>
    <s v="Email"/>
    <m/>
    <m/>
    <x v="0"/>
    <x v="1"/>
    <x v="8"/>
    <x v="0"/>
    <x v="0"/>
    <x v="1"/>
    <n v="0.64375000000000004"/>
  </r>
  <r>
    <n v="8226"/>
    <s v="Larry Watkins"/>
    <s v="tina81@example.net"/>
    <n v="34"/>
    <s v="Other"/>
    <x v="20"/>
    <d v="2021-11-19T00:00:00"/>
    <x v="2"/>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x v="0"/>
    <m/>
    <x v="2"/>
    <s v="Phone"/>
    <d v="2023-06-01T17:00:56"/>
    <m/>
    <x v="0"/>
    <x v="5"/>
    <x v="3"/>
    <x v="1"/>
    <x v="0"/>
    <x v="0"/>
    <n v="0.15"/>
  </r>
  <r>
    <n v="8227"/>
    <s v="Michael Orozco"/>
    <s v="allenkim@example.com"/>
    <n v="49"/>
    <s v="Female"/>
    <x v="22"/>
    <d v="2020-01-30T00:00:00"/>
    <x v="2"/>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x v="0"/>
    <m/>
    <x v="1"/>
    <s v="Email"/>
    <d v="2023-06-01T17:54:57"/>
    <m/>
    <x v="0"/>
    <x v="0"/>
    <x v="6"/>
    <x v="1"/>
    <x v="0"/>
    <x v="0"/>
    <n v="0.8"/>
  </r>
  <r>
    <n v="8228"/>
    <s v="Angela Gray"/>
    <s v="adamtaylor@example.com"/>
    <n v="18"/>
    <s v="Male"/>
    <x v="18"/>
    <d v="2021-09-28T00:00:00"/>
    <x v="4"/>
    <s v="Product recommendation"/>
    <s v="I'm having an issue with the {product_purchased}. Please assist. I've followed the troubleshooting steps mentioned in the user manual, but the issue persists."/>
    <x v="0"/>
    <m/>
    <x v="3"/>
    <s v="Social media"/>
    <d v="2023-06-01T04:56:57"/>
    <m/>
    <x v="0"/>
    <x v="6"/>
    <x v="9"/>
    <x v="1"/>
    <x v="0"/>
    <x v="0"/>
    <n v="0.4"/>
  </r>
  <r>
    <n v="8229"/>
    <s v="Shawn Knight"/>
    <s v="sanchezjohn@example.org"/>
    <n v="25"/>
    <s v="Male"/>
    <x v="33"/>
    <d v="2021-08-22T00:00:00"/>
    <x v="1"/>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x v="1"/>
    <s v="Cause month identify."/>
    <x v="0"/>
    <s v="Email"/>
    <d v="2023-06-01T21:58:58"/>
    <d v="2023-06-02T00:12:58"/>
    <x v="5"/>
    <x v="0"/>
    <x v="5"/>
    <x v="1"/>
    <x v="1"/>
    <x v="1"/>
    <n v="0.89375000000000004"/>
  </r>
  <r>
    <n v="8230"/>
    <s v="Karen Calderon"/>
    <s v="xgross@example.com"/>
    <n v="32"/>
    <s v="Female"/>
    <x v="17"/>
    <d v="2021-04-10T00:00:00"/>
    <x v="2"/>
    <s v="Battery life"/>
    <s v="I'm having an issue with the {product_purchased}. Please assist._x000a__x000a_6.2.2 - The [Purchased] button is disabled_x000a__x000a_6.2.3 - The {Product_purchased} I've followed online tutorials and community forums to troubleshoot the issue, but no luck so far."/>
    <x v="2"/>
    <m/>
    <x v="2"/>
    <s v="Social media"/>
    <m/>
    <m/>
    <x v="0"/>
    <x v="9"/>
    <x v="11"/>
    <x v="0"/>
    <x v="0"/>
    <x v="1"/>
    <n v="0.1875"/>
  </r>
  <r>
    <n v="8231"/>
    <s v="Jeremy Green"/>
    <s v="ayalahoward@example.com"/>
    <n v="28"/>
    <s v="Other"/>
    <x v="8"/>
    <d v="2021-10-03T00:00:00"/>
    <x v="4"/>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x v="0"/>
    <m/>
    <x v="1"/>
    <s v="Chat"/>
    <d v="2023-06-01T04:31:01"/>
    <m/>
    <x v="0"/>
    <x v="4"/>
    <x v="7"/>
    <x v="1"/>
    <x v="0"/>
    <x v="0"/>
    <n v="0.48125000000000001"/>
  </r>
  <r>
    <n v="8232"/>
    <s v="Roger Simpson"/>
    <s v="todd34@example.net"/>
    <n v="50"/>
    <s v="Other"/>
    <x v="30"/>
    <d v="2020-08-17T00:00:00"/>
    <x v="4"/>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x v="1"/>
    <s v="Color light really weight large expert senior."/>
    <x v="2"/>
    <s v="Chat"/>
    <d v="2023-06-01T07:30:03"/>
    <d v="2023-06-01T04:54:03"/>
    <x v="1"/>
    <x v="0"/>
    <x v="5"/>
    <x v="1"/>
    <x v="1"/>
    <x v="1"/>
    <n v="0.89375000000000004"/>
  </r>
  <r>
    <n v="8233"/>
    <s v="Kenneth Christian"/>
    <s v="vwilliams@example.net"/>
    <n v="43"/>
    <s v="Female"/>
    <x v="12"/>
    <d v="2020-05-14T00:00:00"/>
    <x v="4"/>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x v="0"/>
    <m/>
    <x v="0"/>
    <s v="Chat"/>
    <d v="2023-06-01T19:01:05"/>
    <m/>
    <x v="0"/>
    <x v="2"/>
    <x v="1"/>
    <x v="0"/>
    <x v="0"/>
    <x v="0"/>
    <n v="0.72499999999999998"/>
  </r>
  <r>
    <n v="8234"/>
    <s v="Brent Mitchell II"/>
    <s v="espinozabrian@example.org"/>
    <n v="33"/>
    <s v="Male"/>
    <x v="15"/>
    <d v="2021-09-17T00:00:00"/>
    <x v="0"/>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x v="1"/>
    <s v="Child particular computer."/>
    <x v="2"/>
    <s v="Chat"/>
    <d v="2023-06-01T02:57:06"/>
    <d v="2023-06-01T04:30:06"/>
    <x v="2"/>
    <x v="2"/>
    <x v="9"/>
    <x v="1"/>
    <x v="1"/>
    <x v="1"/>
    <n v="0.61250000000000004"/>
  </r>
  <r>
    <n v="8235"/>
    <s v="Tracey Holmes"/>
    <s v="adamsgerald@example.org"/>
    <n v="26"/>
    <s v="Male"/>
    <x v="8"/>
    <d v="2021-01-10T00:00:00"/>
    <x v="0"/>
    <s v="Hardware issue"/>
    <s v="I've accidentally deleted important data from my {product_purchased}. Is there any way to recover the deleted files? I need them urgently._x000a__x000a_You can restore the data in the following case if you want to:_x000a__x000a_â€¢ Copy I've already contacted customer support multiple times, but the issue remains unresolved."/>
    <x v="2"/>
    <m/>
    <x v="1"/>
    <s v="Email"/>
    <m/>
    <m/>
    <x v="0"/>
    <x v="7"/>
    <x v="6"/>
    <x v="1"/>
    <x v="0"/>
    <x v="1"/>
    <n v="0.29375000000000001"/>
  </r>
  <r>
    <n v="8236"/>
    <s v="Erica Burton"/>
    <s v="ericthomas@example.com"/>
    <n v="69"/>
    <s v="Female"/>
    <x v="21"/>
    <d v="2021-10-01T00:00:00"/>
    <x v="0"/>
    <s v="Payment issue"/>
    <s v="There seems to be a glitch in the {product_purchased} software. It freezes frequently, making it difficult to use. Can you please provide a solution? This problem started occurring after the recent software update. I haven't made any other changes to the device."/>
    <x v="0"/>
    <m/>
    <x v="3"/>
    <s v="Email"/>
    <d v="2023-06-01T20:28:08"/>
    <m/>
    <x v="0"/>
    <x v="6"/>
    <x v="7"/>
    <x v="1"/>
    <x v="0"/>
    <x v="0"/>
    <n v="0.48749999999999999"/>
  </r>
  <r>
    <n v="8237"/>
    <s v="Amy Anderson"/>
    <s v="hamiltonmark@example.org"/>
    <n v="40"/>
    <s v="Male"/>
    <x v="40"/>
    <d v="2021-01-27T00:00:00"/>
    <x v="3"/>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x v="0"/>
    <m/>
    <x v="0"/>
    <s v="Phone"/>
    <d v="2023-06-01T02:00:10"/>
    <m/>
    <x v="0"/>
    <x v="9"/>
    <x v="6"/>
    <x v="0"/>
    <x v="0"/>
    <x v="0"/>
    <n v="0.19375000000000001"/>
  </r>
  <r>
    <n v="8238"/>
    <s v="Timothy Schultz"/>
    <s v="robert09@example.org"/>
    <n v="24"/>
    <s v="Female"/>
    <x v="25"/>
    <d v="2021-11-10T00:00:00"/>
    <x v="0"/>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x v="1"/>
    <s v="Hand sell friend of main."/>
    <x v="0"/>
    <s v="Phone"/>
    <d v="2023-06-01T04:11:11"/>
    <d v="2023-06-01T02:18:11"/>
    <x v="4"/>
    <x v="2"/>
    <x v="3"/>
    <x v="1"/>
    <x v="1"/>
    <x v="1"/>
    <n v="0.6"/>
  </r>
  <r>
    <n v="8239"/>
    <s v="Jennifer Burke"/>
    <s v="rodriguezpreston@example.org"/>
    <n v="24"/>
    <s v="Other"/>
    <x v="13"/>
    <d v="2021-12-09T00:00:00"/>
    <x v="1"/>
    <s v="Software bug"/>
    <s v="I'm having an issue with the {product_purchased}. Please assist._x000a__x000a_What can I do? - (If you want to see aæ ªã«å‡ºã™ã‚‹ when shopping for food - it's called aã€Œï¿½ I've tried troubleshooting steps mentioned in the user manual, but the issue persists."/>
    <x v="1"/>
    <s v="Voice democratic all machine."/>
    <x v="2"/>
    <s v="Email"/>
    <d v="2023-06-01T20:34:12"/>
    <d v="2023-06-01T02:28:12"/>
    <x v="5"/>
    <x v="1"/>
    <x v="10"/>
    <x v="1"/>
    <x v="1"/>
    <x v="1"/>
    <n v="0.66249999999999998"/>
  </r>
  <r>
    <n v="8240"/>
    <s v="Raymond Neal"/>
    <s v="jeffrey97@example.com"/>
    <n v="70"/>
    <s v="Female"/>
    <x v="16"/>
    <d v="2020-05-13T00:00:00"/>
    <x v="3"/>
    <s v="Product compatibility"/>
    <s v="I'm having an issue with the {product_purchased}. Please assist. Please provincial government, please help us in your problem. https://t.co/rEzVX0gXmF â€” JIM COLLAB I've checked for any available software updates for my {product_purchased}, but there are none."/>
    <x v="2"/>
    <m/>
    <x v="1"/>
    <s v="Chat"/>
    <m/>
    <m/>
    <x v="0"/>
    <x v="0"/>
    <x v="1"/>
    <x v="1"/>
    <x v="0"/>
    <x v="1"/>
    <n v="0.80625000000000002"/>
  </r>
  <r>
    <n v="8241"/>
    <s v="Christine Davis"/>
    <s v="rhonda49@example.com"/>
    <n v="30"/>
    <s v="Male"/>
    <x v="23"/>
    <d v="2021-10-09T00:00:00"/>
    <x v="0"/>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x v="2"/>
    <m/>
    <x v="0"/>
    <s v="Email"/>
    <m/>
    <m/>
    <x v="0"/>
    <x v="4"/>
    <x v="7"/>
    <x v="0"/>
    <x v="0"/>
    <x v="1"/>
    <n v="0.48125000000000001"/>
  </r>
  <r>
    <n v="8242"/>
    <s v="Gabriella Cross"/>
    <s v="sarah80@example.org"/>
    <n v="22"/>
    <s v="Male"/>
    <x v="11"/>
    <d v="2021-12-26T00:00:00"/>
    <x v="0"/>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x v="2"/>
    <m/>
    <x v="1"/>
    <s v="Chat"/>
    <m/>
    <m/>
    <x v="0"/>
    <x v="1"/>
    <x v="10"/>
    <x v="1"/>
    <x v="0"/>
    <x v="1"/>
    <n v="0.66249999999999998"/>
  </r>
  <r>
    <n v="8243"/>
    <s v="Peter Martin"/>
    <s v="marcusjarvis@example.com"/>
    <n v="56"/>
    <s v="Female"/>
    <x v="8"/>
    <d v="2021-02-22T00:00:00"/>
    <x v="0"/>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x v="2"/>
    <m/>
    <x v="3"/>
    <s v="Email"/>
    <m/>
    <m/>
    <x v="0"/>
    <x v="5"/>
    <x v="4"/>
    <x v="1"/>
    <x v="0"/>
    <x v="1"/>
    <n v="0.1875"/>
  </r>
  <r>
    <n v="8244"/>
    <s v="Timothy Terry"/>
    <s v="jessicarobertson@example.org"/>
    <n v="38"/>
    <s v="Female"/>
    <x v="20"/>
    <d v="2020-07-19T00:00:00"/>
    <x v="1"/>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x v="1"/>
    <s v="Manage my compare fear benefit."/>
    <x v="1"/>
    <s v="Phone"/>
    <d v="2023-06-01T13:40:17"/>
    <d v="2023-06-01T22:46:17"/>
    <x v="3"/>
    <x v="7"/>
    <x v="2"/>
    <x v="1"/>
    <x v="1"/>
    <x v="1"/>
    <n v="0.26250000000000001"/>
  </r>
  <r>
    <n v="8245"/>
    <s v="Sarah Romero"/>
    <s v="holly57@example.net"/>
    <n v="69"/>
    <s v="Female"/>
    <x v="16"/>
    <d v="2020-01-15T00:00:00"/>
    <x v="4"/>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x v="0"/>
    <m/>
    <x v="1"/>
    <s v="Phone"/>
    <d v="2023-06-01T12:32:19"/>
    <m/>
    <x v="0"/>
    <x v="1"/>
    <x v="6"/>
    <x v="1"/>
    <x v="0"/>
    <x v="0"/>
    <n v="0.79374999999999996"/>
  </r>
  <r>
    <n v="8246"/>
    <s v="Mr. Michael Lopez"/>
    <s v="parkerjohn@example.org"/>
    <n v="30"/>
    <s v="Male"/>
    <x v="0"/>
    <d v="2021-07-02T00:00:00"/>
    <x v="0"/>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x v="0"/>
    <m/>
    <x v="1"/>
    <s v="Email"/>
    <d v="2023-06-02T00:01:21"/>
    <m/>
    <x v="0"/>
    <x v="2"/>
    <x v="2"/>
    <x v="1"/>
    <x v="0"/>
    <x v="0"/>
    <n v="0.57499999999999996"/>
  </r>
  <r>
    <n v="8247"/>
    <s v="Joel Roberts"/>
    <s v="brettstephens@example.com"/>
    <n v="50"/>
    <s v="Other"/>
    <x v="15"/>
    <d v="2021-11-24T00:00:00"/>
    <x v="3"/>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x v="1"/>
    <s v="Provide first take itself discover alone fish."/>
    <x v="3"/>
    <s v="Social media"/>
    <d v="2023-06-01T11:18:22"/>
    <d v="2023-06-01T14:34:22"/>
    <x v="3"/>
    <x v="7"/>
    <x v="3"/>
    <x v="1"/>
    <x v="1"/>
    <x v="1"/>
    <n v="0.23125000000000001"/>
  </r>
  <r>
    <n v="8248"/>
    <s v="Jonathan Delgado"/>
    <s v="smason@example.org"/>
    <n v="51"/>
    <s v="Female"/>
    <x v="41"/>
    <d v="2020-08-01T00:00:00"/>
    <x v="3"/>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x v="2"/>
    <m/>
    <x v="1"/>
    <s v="Chat"/>
    <m/>
    <m/>
    <x v="0"/>
    <x v="1"/>
    <x v="5"/>
    <x v="1"/>
    <x v="0"/>
    <x v="1"/>
    <n v="0.625"/>
  </r>
  <r>
    <n v="8249"/>
    <s v="John Cummings"/>
    <s v="laurenjohnson@example.com"/>
    <n v="65"/>
    <s v="Female"/>
    <x v="25"/>
    <d v="2021-11-17T00:00:00"/>
    <x v="4"/>
    <s v="Network problem"/>
    <s v="I'm having an issue with the {product_purchased}. Please assist._x000a__x000a_Thank you. I need assistance as soon as possible because it's affecting my work and productivity."/>
    <x v="2"/>
    <m/>
    <x v="1"/>
    <s v="Phone"/>
    <m/>
    <m/>
    <x v="0"/>
    <x v="2"/>
    <x v="3"/>
    <x v="1"/>
    <x v="0"/>
    <x v="1"/>
    <n v="0.6"/>
  </r>
  <r>
    <n v="8250"/>
    <s v="Mary Hunt"/>
    <s v="myersrobert@example.org"/>
    <n v="65"/>
    <s v="Other"/>
    <x v="40"/>
    <d v="2021-10-09T00:00:00"/>
    <x v="4"/>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x v="1"/>
    <s v="Natural thing technology citizen human for."/>
    <x v="1"/>
    <s v="Email"/>
    <d v="2023-06-01T17:11:25"/>
    <d v="2023-06-01T06:26:25"/>
    <x v="3"/>
    <x v="10"/>
    <x v="7"/>
    <x v="1"/>
    <x v="1"/>
    <x v="1"/>
    <n v="0.25624999999999998"/>
  </r>
  <r>
    <n v="8251"/>
    <s v="Sean Richards DVM"/>
    <s v="haileylutz@example.net"/>
    <n v="53"/>
    <s v="Male"/>
    <x v="0"/>
    <d v="2020-06-17T00:00:00"/>
    <x v="3"/>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x v="1"/>
    <s v="Less main radio draw recent stage."/>
    <x v="3"/>
    <s v="Phone"/>
    <d v="2023-06-01T18:42:27"/>
    <d v="2023-06-01T03:23:27"/>
    <x v="2"/>
    <x v="10"/>
    <x v="8"/>
    <x v="1"/>
    <x v="1"/>
    <x v="1"/>
    <n v="0.23125000000000001"/>
  </r>
  <r>
    <n v="8252"/>
    <s v="Bailey West"/>
    <s v="fjones@example.net"/>
    <n v="45"/>
    <s v="Other"/>
    <x v="29"/>
    <d v="2021-03-01T00:00:00"/>
    <x v="3"/>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x v="0"/>
    <m/>
    <x v="3"/>
    <s v="Email"/>
    <d v="2023-06-01T09:23:29"/>
    <m/>
    <x v="0"/>
    <x v="1"/>
    <x v="0"/>
    <x v="1"/>
    <x v="0"/>
    <x v="0"/>
    <n v="0.63124999999999998"/>
  </r>
  <r>
    <n v="8253"/>
    <s v="Evan Mckenzie"/>
    <s v="calderonjoseph@example.net"/>
    <n v="70"/>
    <s v="Other"/>
    <x v="1"/>
    <d v="2021-10-22T00:00:00"/>
    <x v="3"/>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x v="0"/>
    <m/>
    <x v="0"/>
    <s v="Chat"/>
    <d v="2023-06-01T02:00:31"/>
    <m/>
    <x v="0"/>
    <x v="6"/>
    <x v="7"/>
    <x v="0"/>
    <x v="0"/>
    <x v="0"/>
    <n v="0.48749999999999999"/>
  </r>
  <r>
    <n v="8254"/>
    <s v="Scott Stevenson"/>
    <s v="jwillis@example.net"/>
    <n v="27"/>
    <s v="Male"/>
    <x v="9"/>
    <d v="2021-03-03T00:00:00"/>
    <x v="1"/>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x v="2"/>
    <m/>
    <x v="3"/>
    <s v="Phone"/>
    <m/>
    <m/>
    <x v="0"/>
    <x v="2"/>
    <x v="0"/>
    <x v="1"/>
    <x v="0"/>
    <x v="1"/>
    <n v="0.64375000000000004"/>
  </r>
  <r>
    <n v="8255"/>
    <s v="Stephanie Schultz"/>
    <s v="matthew96@example.net"/>
    <n v="52"/>
    <s v="Female"/>
    <x v="6"/>
    <d v="2020-10-12T00:00:00"/>
    <x v="4"/>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x v="0"/>
    <m/>
    <x v="1"/>
    <s v="Chat"/>
    <d v="2023-06-01T22:06:34"/>
    <m/>
    <x v="0"/>
    <x v="0"/>
    <x v="7"/>
    <x v="1"/>
    <x v="0"/>
    <x v="0"/>
    <n v="0.83750000000000002"/>
  </r>
  <r>
    <n v="8256"/>
    <s v="Mallory Parker"/>
    <s v="santosangela@example.org"/>
    <n v="45"/>
    <s v="Other"/>
    <x v="13"/>
    <d v="2021-09-10T00:00:00"/>
    <x v="4"/>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x v="2"/>
    <m/>
    <x v="1"/>
    <s v="Chat"/>
    <m/>
    <m/>
    <x v="0"/>
    <x v="7"/>
    <x v="9"/>
    <x v="1"/>
    <x v="0"/>
    <x v="1"/>
    <n v="0.3"/>
  </r>
  <r>
    <n v="8257"/>
    <s v="Dana Williams"/>
    <s v="obrienstacie@example.com"/>
    <n v="24"/>
    <s v="Female"/>
    <x v="9"/>
    <d v="2020-12-28T00:00:00"/>
    <x v="2"/>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x v="0"/>
    <m/>
    <x v="0"/>
    <s v="Chat"/>
    <d v="2023-06-01T11:53:37"/>
    <m/>
    <x v="0"/>
    <x v="2"/>
    <x v="10"/>
    <x v="0"/>
    <x v="0"/>
    <x v="0"/>
    <n v="0.59375"/>
  </r>
  <r>
    <n v="8258"/>
    <s v="Melinda Fox"/>
    <s v="melissaellis@example.net"/>
    <n v="40"/>
    <s v="Female"/>
    <x v="16"/>
    <d v="2021-07-24T00:00:00"/>
    <x v="1"/>
    <s v="Software bug"/>
    <s v="I'm having an issue with the {product_purchased}. Please assist. I might get this corrected..._x000a__x000a_Sawyer's new iPhone 5X,Â  $1499 Â in an Apple Store. Â I'm having I'm using the original charger that came with my {product_purchased}, but it's not charging properly."/>
    <x v="2"/>
    <m/>
    <x v="1"/>
    <s v="Social media"/>
    <m/>
    <m/>
    <x v="0"/>
    <x v="0"/>
    <x v="2"/>
    <x v="1"/>
    <x v="0"/>
    <x v="1"/>
    <n v="1.0687500000000001"/>
  </r>
  <r>
    <n v="8259"/>
    <s v="Melissa Mills"/>
    <s v="wileyjaime@example.com"/>
    <n v="69"/>
    <s v="Male"/>
    <x v="4"/>
    <d v="2021-05-12T00:00:00"/>
    <x v="1"/>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x v="1"/>
    <s v="Three physical open suffer she expert."/>
    <x v="3"/>
    <s v="Chat"/>
    <d v="2023-06-01T02:22:40"/>
    <d v="2023-06-01T04:10:40"/>
    <x v="2"/>
    <x v="4"/>
    <x v="1"/>
    <x v="1"/>
    <x v="1"/>
    <x v="1"/>
    <n v="0.36875000000000002"/>
  </r>
  <r>
    <n v="8260"/>
    <s v="Bryan Williams"/>
    <s v="danieljones@example.com"/>
    <n v="48"/>
    <s v="Female"/>
    <x v="3"/>
    <d v="2021-06-02T00:00:00"/>
    <x v="2"/>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x v="1"/>
    <s v="Election policy dog still entire available imagine."/>
    <x v="3"/>
    <s v="Phone"/>
    <d v="2023-06-01T21:12:41"/>
    <d v="2023-06-01T21:45:41"/>
    <x v="1"/>
    <x v="9"/>
    <x v="8"/>
    <x v="1"/>
    <x v="1"/>
    <x v="1"/>
    <n v="0.23125000000000001"/>
  </r>
  <r>
    <n v="8261"/>
    <s v="Sean Espinoza"/>
    <s v="maciaswilliam@example.net"/>
    <n v="48"/>
    <s v="Male"/>
    <x v="36"/>
    <d v="2020-03-19T00:00:00"/>
    <x v="3"/>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x v="1"/>
    <s v="Write black dinner room."/>
    <x v="2"/>
    <s v="Social media"/>
    <d v="2023-06-01T11:56:42"/>
    <d v="2023-06-01T18:07:42"/>
    <x v="1"/>
    <x v="6"/>
    <x v="0"/>
    <x v="1"/>
    <x v="1"/>
    <x v="1"/>
    <n v="0.47499999999999998"/>
  </r>
  <r>
    <n v="8262"/>
    <s v="Andrew Friedman"/>
    <s v="vrhodes@example.com"/>
    <n v="66"/>
    <s v="Other"/>
    <x v="18"/>
    <d v="2020-10-26T00:00:00"/>
    <x v="2"/>
    <s v="Installation support"/>
    <s v="I'm having an issue with the {product_purchased}. Please assist. â€”_x000a__x000a_Update: In response to request on behalf of LAMRO, LAMRO has provided the following statement:_x000a__x000a_We've made a change to The issue I'm facing is intermittent. Sometimes it works fine, but other times it acts up unexpectedly."/>
    <x v="1"/>
    <s v="Theory director sister economy."/>
    <x v="3"/>
    <s v="Email"/>
    <d v="2023-06-01T02:36:44"/>
    <d v="2023-06-01T15:16:44"/>
    <x v="3"/>
    <x v="0"/>
    <x v="7"/>
    <x v="1"/>
    <x v="1"/>
    <x v="1"/>
    <n v="0.83750000000000002"/>
  </r>
  <r>
    <n v="8263"/>
    <s v="Brenda Taylor"/>
    <s v="jennifer29@example.com"/>
    <n v="26"/>
    <s v="Male"/>
    <x v="2"/>
    <d v="2020-11-17T00:00:00"/>
    <x v="4"/>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x v="2"/>
    <m/>
    <x v="3"/>
    <s v="Email"/>
    <m/>
    <m/>
    <x v="0"/>
    <x v="4"/>
    <x v="3"/>
    <x v="1"/>
    <x v="0"/>
    <x v="1"/>
    <n v="0.41875000000000001"/>
  </r>
  <r>
    <n v="8264"/>
    <s v="Heather Mccullough"/>
    <s v="allenmary@example.net"/>
    <n v="23"/>
    <s v="Male"/>
    <x v="41"/>
    <d v="2020-09-30T00:00:00"/>
    <x v="0"/>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x v="1"/>
    <s v="Body common recently actually stand by."/>
    <x v="3"/>
    <s v="Chat"/>
    <d v="2023-06-01T20:35:48"/>
    <d v="2023-06-01T07:04:48"/>
    <x v="5"/>
    <x v="4"/>
    <x v="9"/>
    <x v="1"/>
    <x v="1"/>
    <x v="1"/>
    <n v="0.46875"/>
  </r>
  <r>
    <n v="8265"/>
    <s v="John Tran"/>
    <s v="danielmurphy@example.net"/>
    <n v="44"/>
    <s v="Female"/>
    <x v="5"/>
    <d v="2020-01-23T00:00:00"/>
    <x v="0"/>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x v="2"/>
    <m/>
    <x v="0"/>
    <s v="Email"/>
    <m/>
    <m/>
    <x v="0"/>
    <x v="0"/>
    <x v="6"/>
    <x v="0"/>
    <x v="0"/>
    <x v="1"/>
    <n v="0.8"/>
  </r>
  <r>
    <n v="8266"/>
    <s v="Stacey Blackburn"/>
    <s v="stephen39@example.com"/>
    <n v="69"/>
    <s v="Female"/>
    <x v="24"/>
    <d v="2021-11-05T00:00:00"/>
    <x v="0"/>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x v="1"/>
    <s v="Hope boy fund though least arrive myself."/>
    <x v="0"/>
    <s v="Chat"/>
    <d v="2023-06-01T19:31:52"/>
    <d v="2023-06-01T19:42:52"/>
    <x v="3"/>
    <x v="6"/>
    <x v="3"/>
    <x v="1"/>
    <x v="1"/>
    <x v="1"/>
    <n v="0.51875000000000004"/>
  </r>
  <r>
    <n v="8267"/>
    <s v="Bradley Reynolds"/>
    <s v="rmoreno@example.org"/>
    <n v="29"/>
    <s v="Male"/>
    <x v="5"/>
    <d v="2021-01-02T00:00:00"/>
    <x v="3"/>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x v="0"/>
    <m/>
    <x v="0"/>
    <s v="Social media"/>
    <d v="2023-06-01T07:07:54"/>
    <m/>
    <x v="0"/>
    <x v="2"/>
    <x v="6"/>
    <x v="0"/>
    <x v="0"/>
    <x v="0"/>
    <n v="0.73124999999999996"/>
  </r>
  <r>
    <n v="8268"/>
    <s v="Michael Murphy"/>
    <s v="wardmackenzie@example.com"/>
    <n v="26"/>
    <s v="Male"/>
    <x v="37"/>
    <d v="2021-11-21T00:00:00"/>
    <x v="3"/>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x v="2"/>
    <m/>
    <x v="2"/>
    <s v="Phone"/>
    <m/>
    <m/>
    <x v="0"/>
    <x v="5"/>
    <x v="3"/>
    <x v="0"/>
    <x v="0"/>
    <x v="1"/>
    <n v="0.15"/>
  </r>
  <r>
    <n v="8269"/>
    <s v="Sara Hanna"/>
    <s v="gmcdaniel@example.net"/>
    <n v="62"/>
    <s v="Female"/>
    <x v="5"/>
    <d v="2021-09-07T00:00:00"/>
    <x v="4"/>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x v="1"/>
    <s v="Force mean current rock rather."/>
    <x v="2"/>
    <s v="Chat"/>
    <d v="2023-06-01T13:10:55"/>
    <d v="2023-06-01T21:53:55"/>
    <x v="5"/>
    <x v="3"/>
    <x v="9"/>
    <x v="1"/>
    <x v="1"/>
    <x v="1"/>
    <n v="0.21249999999999999"/>
  </r>
  <r>
    <n v="8270"/>
    <s v="Paul Barnett"/>
    <s v="jason21@example.com"/>
    <n v="61"/>
    <s v="Male"/>
    <x v="15"/>
    <d v="2020-11-21T00:00:00"/>
    <x v="1"/>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x v="2"/>
    <m/>
    <x v="3"/>
    <s v="Email"/>
    <m/>
    <m/>
    <x v="0"/>
    <x v="0"/>
    <x v="3"/>
    <x v="1"/>
    <x v="0"/>
    <x v="1"/>
    <n v="0.9375"/>
  </r>
  <r>
    <n v="8271"/>
    <s v="Jeffrey Leon"/>
    <s v="adavidson@example.org"/>
    <n v="24"/>
    <s v="Female"/>
    <x v="1"/>
    <d v="2020-07-12T00:00:00"/>
    <x v="0"/>
    <s v="Refund request"/>
    <s v="I'm having an issue with the {product_purchased}. Please assist. I'm worried that the issue might be hardware-related and might require repair or replacement."/>
    <x v="0"/>
    <m/>
    <x v="0"/>
    <s v="Social media"/>
    <d v="2023-06-01T19:55:57"/>
    <m/>
    <x v="0"/>
    <x v="6"/>
    <x v="2"/>
    <x v="0"/>
    <x v="0"/>
    <x v="0"/>
    <n v="0.47499999999999998"/>
  </r>
  <r>
    <n v="8272"/>
    <s v="Patrick Hall"/>
    <s v="william43@example.org"/>
    <n v="20"/>
    <s v="Female"/>
    <x v="5"/>
    <d v="2020-05-06T00:00:00"/>
    <x v="3"/>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x v="0"/>
    <m/>
    <x v="0"/>
    <s v="Chat"/>
    <d v="2023-06-01T23:53:58"/>
    <m/>
    <x v="0"/>
    <x v="2"/>
    <x v="1"/>
    <x v="0"/>
    <x v="0"/>
    <x v="0"/>
    <n v="0.72499999999999998"/>
  </r>
  <r>
    <n v="8273"/>
    <s v="Kathleen Gallegos"/>
    <s v="carol80@example.org"/>
    <n v="69"/>
    <s v="Female"/>
    <x v="16"/>
    <d v="2021-09-24T00:00:00"/>
    <x v="3"/>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x v="0"/>
    <m/>
    <x v="1"/>
    <s v="Chat"/>
    <d v="2023-06-01T17:09:59"/>
    <m/>
    <x v="0"/>
    <x v="2"/>
    <x v="9"/>
    <x v="1"/>
    <x v="0"/>
    <x v="0"/>
    <n v="0.61250000000000004"/>
  </r>
  <r>
    <n v="8274"/>
    <s v="Sonya Watson"/>
    <s v="mendezamy@example.com"/>
    <n v="51"/>
    <s v="Male"/>
    <x v="18"/>
    <d v="2020-11-09T00:00:00"/>
    <x v="3"/>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x v="0"/>
    <m/>
    <x v="3"/>
    <s v="Social media"/>
    <d v="2023-06-01T08:41:00"/>
    <m/>
    <x v="0"/>
    <x v="1"/>
    <x v="3"/>
    <x v="1"/>
    <x v="0"/>
    <x v="0"/>
    <n v="0.65625"/>
  </r>
  <r>
    <n v="8275"/>
    <s v="Jillian Gonzalez"/>
    <s v="hnguyen@example.net"/>
    <n v="21"/>
    <s v="Female"/>
    <x v="41"/>
    <d v="2021-11-17T00:00:00"/>
    <x v="3"/>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x v="2"/>
    <m/>
    <x v="0"/>
    <s v="Phone"/>
    <m/>
    <m/>
    <x v="0"/>
    <x v="1"/>
    <x v="3"/>
    <x v="0"/>
    <x v="0"/>
    <x v="1"/>
    <n v="0.65625"/>
  </r>
  <r>
    <n v="8276"/>
    <s v="Laura Bush"/>
    <s v="wilsonmatthew@example.net"/>
    <n v="68"/>
    <s v="Female"/>
    <x v="41"/>
    <d v="2020-02-04T00:00:00"/>
    <x v="2"/>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x v="1"/>
    <s v="Look stay the catch notice."/>
    <x v="0"/>
    <s v="Phone"/>
    <d v="2023-06-01T14:12:03"/>
    <d v="2023-06-01T19:26:03"/>
    <x v="2"/>
    <x v="1"/>
    <x v="4"/>
    <x v="1"/>
    <x v="1"/>
    <x v="1"/>
    <n v="0.70625000000000004"/>
  </r>
  <r>
    <n v="8277"/>
    <s v="Matthew Hernandez"/>
    <s v="thomascollins@example.org"/>
    <n v="18"/>
    <s v="Male"/>
    <x v="35"/>
    <d v="2020-04-04T00:00:00"/>
    <x v="3"/>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x v="1"/>
    <s v="Carry manage staff."/>
    <x v="1"/>
    <s v="Social media"/>
    <d v="2023-06-01T03:19:05"/>
    <d v="2023-06-01T21:31:05"/>
    <x v="1"/>
    <x v="9"/>
    <x v="11"/>
    <x v="1"/>
    <x v="1"/>
    <x v="1"/>
    <n v="0.1875"/>
  </r>
  <r>
    <n v="8278"/>
    <s v="Joanna Hernandez"/>
    <s v="danielgolden@example.net"/>
    <n v="59"/>
    <s v="Female"/>
    <x v="2"/>
    <d v="2021-03-23T00:00:00"/>
    <x v="0"/>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x v="0"/>
    <m/>
    <x v="2"/>
    <s v="Chat"/>
    <d v="2023-06-01T23:11:07"/>
    <m/>
    <x v="0"/>
    <x v="1"/>
    <x v="0"/>
    <x v="1"/>
    <x v="0"/>
    <x v="0"/>
    <n v="0.63124999999999998"/>
  </r>
  <r>
    <n v="8279"/>
    <s v="Jake Farley"/>
    <s v="hhunter@example.net"/>
    <n v="43"/>
    <s v="Male"/>
    <x v="35"/>
    <d v="2021-09-04T00:00:00"/>
    <x v="1"/>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x v="2"/>
    <m/>
    <x v="1"/>
    <s v="Email"/>
    <m/>
    <m/>
    <x v="0"/>
    <x v="10"/>
    <x v="9"/>
    <x v="1"/>
    <x v="0"/>
    <x v="1"/>
    <n v="0.22500000000000001"/>
  </r>
  <r>
    <n v="8280"/>
    <s v="Brandon Patterson"/>
    <s v="brandyleach@example.net"/>
    <n v="62"/>
    <s v="Female"/>
    <x v="24"/>
    <d v="2021-01-03T00:00:00"/>
    <x v="0"/>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x v="2"/>
    <m/>
    <x v="1"/>
    <s v="Email"/>
    <m/>
    <m/>
    <x v="0"/>
    <x v="1"/>
    <x v="6"/>
    <x v="1"/>
    <x v="0"/>
    <x v="1"/>
    <n v="0.79374999999999996"/>
  </r>
  <r>
    <n v="8281"/>
    <s v="Rebecca Adams"/>
    <s v="baileysandra@example.com"/>
    <n v="68"/>
    <s v="Other"/>
    <x v="9"/>
    <d v="2020-02-09T00:00:00"/>
    <x v="2"/>
    <s v="Account access"/>
    <s v="I'm having an issue with the {product_purchased}. Please assist._x000a__x000a_This product can be upgraded to the latest version. I've checked for any available software updates for my {product_purchased}, but there are none."/>
    <x v="1"/>
    <s v="Personal consumer range sort."/>
    <x v="2"/>
    <s v="Social media"/>
    <d v="2023-06-01T22:21:10"/>
    <d v="2023-06-01T02:42:10"/>
    <x v="4"/>
    <x v="1"/>
    <x v="4"/>
    <x v="1"/>
    <x v="1"/>
    <x v="1"/>
    <n v="0.70625000000000004"/>
  </r>
  <r>
    <n v="8282"/>
    <s v="James Kelley"/>
    <s v="erik46@example.net"/>
    <n v="34"/>
    <s v="Other"/>
    <x v="10"/>
    <d v="2021-06-15T00:00:00"/>
    <x v="2"/>
    <s v="Cancellation request"/>
    <s v="I'm having an issue with the {product_purchased}. Please assist._x000a__x000a_} else { The issue I'm facing is intermittent. Sometimes it works fine, but other times it acts up unexpectedly."/>
    <x v="2"/>
    <m/>
    <x v="3"/>
    <s v="Chat"/>
    <m/>
    <m/>
    <x v="0"/>
    <x v="4"/>
    <x v="8"/>
    <x v="1"/>
    <x v="0"/>
    <x v="1"/>
    <n v="0.36249999999999999"/>
  </r>
  <r>
    <n v="8283"/>
    <s v="David Rodriguez"/>
    <s v="hflynn@example.net"/>
    <n v="21"/>
    <s v="Female"/>
    <x v="5"/>
    <d v="2020-06-01T00:00:00"/>
    <x v="1"/>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x v="1"/>
    <s v="Onto impact claim."/>
    <x v="0"/>
    <s v="Chat"/>
    <d v="2023-06-01T16:34:12"/>
    <d v="2023-06-01T23:04:12"/>
    <x v="3"/>
    <x v="1"/>
    <x v="8"/>
    <x v="1"/>
    <x v="1"/>
    <x v="1"/>
    <n v="0.64375000000000004"/>
  </r>
  <r>
    <n v="8284"/>
    <s v="Mark Patel"/>
    <s v="angeladawson@example.com"/>
    <n v="59"/>
    <s v="Other"/>
    <x v="19"/>
    <d v="2020-12-04T00:00:00"/>
    <x v="2"/>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x v="0"/>
    <m/>
    <x v="1"/>
    <s v="Chat"/>
    <d v="2023-06-01T11:57:13"/>
    <m/>
    <x v="0"/>
    <x v="4"/>
    <x v="10"/>
    <x v="1"/>
    <x v="0"/>
    <x v="0"/>
    <n v="0.41875000000000001"/>
  </r>
  <r>
    <n v="8285"/>
    <s v="Dana Young"/>
    <s v="mccoyjennifer@example.com"/>
    <n v="58"/>
    <s v="Male"/>
    <x v="22"/>
    <d v="2021-03-28T00:00:00"/>
    <x v="4"/>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x v="1"/>
    <s v="Lose north action page indeed dinner."/>
    <x v="3"/>
    <s v="Chat"/>
    <d v="2023-06-01T02:01:15"/>
    <d v="2023-06-01T13:14:15"/>
    <x v="4"/>
    <x v="4"/>
    <x v="0"/>
    <x v="1"/>
    <x v="1"/>
    <x v="1"/>
    <n v="0.36875000000000002"/>
  </r>
  <r>
    <n v="8286"/>
    <s v="Dakota Moore"/>
    <s v="melinda50@example.com"/>
    <n v="23"/>
    <s v="Male"/>
    <x v="0"/>
    <d v="2021-12-30T00:00:00"/>
    <x v="1"/>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x v="2"/>
    <m/>
    <x v="1"/>
    <s v="Chat"/>
    <m/>
    <m/>
    <x v="0"/>
    <x v="5"/>
    <x v="10"/>
    <x v="1"/>
    <x v="0"/>
    <x v="1"/>
    <n v="0.27500000000000002"/>
  </r>
  <r>
    <n v="8287"/>
    <s v="Dawn Steele"/>
    <s v="rodgerslinda@example.net"/>
    <n v="37"/>
    <s v="Other"/>
    <x v="36"/>
    <d v="2021-01-03T00:00:00"/>
    <x v="2"/>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x v="0"/>
    <m/>
    <x v="3"/>
    <s v="Social media"/>
    <d v="2023-06-01T22:49:19"/>
    <m/>
    <x v="0"/>
    <x v="4"/>
    <x v="6"/>
    <x v="1"/>
    <x v="0"/>
    <x v="0"/>
    <n v="0.51875000000000004"/>
  </r>
  <r>
    <n v="8288"/>
    <s v="Richard Smith"/>
    <s v="lindamartinez@example.org"/>
    <n v="28"/>
    <s v="Female"/>
    <x v="39"/>
    <d v="2020-12-27T00:00:00"/>
    <x v="1"/>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x v="0"/>
    <m/>
    <x v="3"/>
    <s v="Social media"/>
    <d v="2023-06-01T03:25:20"/>
    <m/>
    <x v="0"/>
    <x v="2"/>
    <x v="10"/>
    <x v="1"/>
    <x v="0"/>
    <x v="0"/>
    <n v="0.59375"/>
  </r>
  <r>
    <n v="8289"/>
    <s v="Catherine Hodge"/>
    <s v="alan41@example.net"/>
    <n v="44"/>
    <s v="Other"/>
    <x v="9"/>
    <d v="2021-11-04T00:00:00"/>
    <x v="4"/>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x v="1"/>
    <s v="Give mind the police."/>
    <x v="2"/>
    <s v="Chat"/>
    <d v="2023-06-01T16:33:22"/>
    <d v="2023-06-01T09:38:22"/>
    <x v="1"/>
    <x v="0"/>
    <x v="3"/>
    <x v="1"/>
    <x v="1"/>
    <x v="1"/>
    <n v="0.9375"/>
  </r>
  <r>
    <n v="8290"/>
    <s v="Ashley Price"/>
    <s v="johnny80@example.org"/>
    <n v="29"/>
    <s v="Male"/>
    <x v="25"/>
    <d v="2021-04-15T00:00:00"/>
    <x v="3"/>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x v="1"/>
    <s v="Thousand light strategy culture little month able."/>
    <x v="0"/>
    <s v="Phone"/>
    <d v="2023-06-01T20:38:24"/>
    <d v="2023-06-01T09:51:24"/>
    <x v="1"/>
    <x v="1"/>
    <x v="11"/>
    <x v="1"/>
    <x v="1"/>
    <x v="1"/>
    <n v="0.65625"/>
  </r>
  <r>
    <n v="8291"/>
    <s v="Renee Roberts"/>
    <s v="wallacechristopher@example.org"/>
    <n v="58"/>
    <s v="Male"/>
    <x v="23"/>
    <d v="2021-10-13T00:00:00"/>
    <x v="1"/>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x v="2"/>
    <m/>
    <x v="3"/>
    <s v="Email"/>
    <m/>
    <m/>
    <x v="0"/>
    <x v="0"/>
    <x v="7"/>
    <x v="1"/>
    <x v="0"/>
    <x v="1"/>
    <n v="0.83750000000000002"/>
  </r>
  <r>
    <n v="8292"/>
    <s v="Emily Cochran"/>
    <s v="halleric@example.com"/>
    <n v="69"/>
    <s v="Other"/>
    <x v="11"/>
    <d v="2020-04-16T00:00:00"/>
    <x v="4"/>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x v="0"/>
    <m/>
    <x v="3"/>
    <s v="Social media"/>
    <d v="2023-06-01T09:36:26"/>
    <m/>
    <x v="0"/>
    <x v="0"/>
    <x v="11"/>
    <x v="1"/>
    <x v="0"/>
    <x v="0"/>
    <n v="0.875"/>
  </r>
  <r>
    <n v="8293"/>
    <s v="Caitlin Boyd"/>
    <s v="santosnancy@example.org"/>
    <n v="29"/>
    <s v="Male"/>
    <x v="39"/>
    <d v="2020-12-02T00:00:00"/>
    <x v="4"/>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x v="1"/>
    <s v="Financial he popular field commercial."/>
    <x v="3"/>
    <s v="Email"/>
    <d v="2023-06-01T12:26:28"/>
    <d v="2023-06-01T04:05:28"/>
    <x v="2"/>
    <x v="0"/>
    <x v="10"/>
    <x v="1"/>
    <x v="1"/>
    <x v="1"/>
    <n v="0.78125"/>
  </r>
  <r>
    <n v="8294"/>
    <s v="Elizabeth Davila"/>
    <s v="kathleen67@example.net"/>
    <n v="53"/>
    <s v="Male"/>
    <x v="32"/>
    <d v="2021-11-28T00:00:00"/>
    <x v="2"/>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x v="0"/>
    <m/>
    <x v="1"/>
    <s v="Email"/>
    <d v="2023-06-01T14:37:29"/>
    <m/>
    <x v="0"/>
    <x v="8"/>
    <x v="3"/>
    <x v="1"/>
    <x v="0"/>
    <x v="0"/>
    <n v="0.18124999999999999"/>
  </r>
  <r>
    <n v="8295"/>
    <s v="Latoya Silva"/>
    <s v="nhall@example.net"/>
    <n v="38"/>
    <s v="Female"/>
    <x v="31"/>
    <d v="2021-01-07T00:00:00"/>
    <x v="3"/>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x v="1"/>
    <s v="Game as former animal audience."/>
    <x v="3"/>
    <s v="Chat"/>
    <d v="2023-06-01T10:05:31"/>
    <d v="2023-06-01T12:02:31"/>
    <x v="4"/>
    <x v="2"/>
    <x v="6"/>
    <x v="1"/>
    <x v="1"/>
    <x v="1"/>
    <n v="0.73124999999999996"/>
  </r>
  <r>
    <n v="8296"/>
    <s v="Kathryn Rice"/>
    <s v="samuelnelson@example.net"/>
    <n v="66"/>
    <s v="Male"/>
    <x v="34"/>
    <d v="2020-12-23T00:00:00"/>
    <x v="0"/>
    <s v="Account access"/>
    <s v="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
    <x v="1"/>
    <s v="Wind part pretty blue pick morning."/>
    <x v="3"/>
    <s v="Email"/>
    <d v="2023-06-01T15:49:33"/>
    <d v="2023-06-01T16:25:33"/>
    <x v="3"/>
    <x v="3"/>
    <x v="10"/>
    <x v="1"/>
    <x v="1"/>
    <x v="1"/>
    <n v="0.21249999999999999"/>
  </r>
  <r>
    <n v="8297"/>
    <s v="Teresa Patton"/>
    <s v="uevans@example.net"/>
    <n v="46"/>
    <s v="Other"/>
    <x v="10"/>
    <d v="2020-02-11T00:00:00"/>
    <x v="2"/>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x v="2"/>
    <m/>
    <x v="2"/>
    <s v="Social media"/>
    <m/>
    <m/>
    <x v="0"/>
    <x v="0"/>
    <x v="4"/>
    <x v="0"/>
    <x v="0"/>
    <x v="1"/>
    <n v="0.9375"/>
  </r>
  <r>
    <n v="8298"/>
    <s v="Michelle Dudley"/>
    <s v="richard75@example.net"/>
    <n v="55"/>
    <s v="Male"/>
    <x v="12"/>
    <d v="2020-04-02T00:00:00"/>
    <x v="0"/>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x v="0"/>
    <m/>
    <x v="1"/>
    <s v="Chat"/>
    <d v="2023-06-01T21:20:36"/>
    <m/>
    <x v="0"/>
    <x v="4"/>
    <x v="11"/>
    <x v="1"/>
    <x v="0"/>
    <x v="0"/>
    <n v="0.42499999999999999"/>
  </r>
  <r>
    <n v="8299"/>
    <s v="Mary Johnson"/>
    <s v="bmiddleton@example.net"/>
    <n v="59"/>
    <s v="Other"/>
    <x v="41"/>
    <d v="2021-07-04T00:00:00"/>
    <x v="1"/>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x v="0"/>
    <m/>
    <x v="1"/>
    <s v="Phone"/>
    <d v="2023-06-02T00:44:37"/>
    <m/>
    <x v="0"/>
    <x v="6"/>
    <x v="2"/>
    <x v="1"/>
    <x v="0"/>
    <x v="0"/>
    <n v="0.47499999999999998"/>
  </r>
  <r>
    <n v="8300"/>
    <s v="Debra Johnson"/>
    <s v="iholmes@example.net"/>
    <n v="32"/>
    <s v="Male"/>
    <x v="28"/>
    <d v="2021-10-21T00:00:00"/>
    <x v="1"/>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x v="0"/>
    <m/>
    <x v="0"/>
    <s v="Email"/>
    <d v="2023-06-01T22:22:38"/>
    <m/>
    <x v="0"/>
    <x v="6"/>
    <x v="7"/>
    <x v="0"/>
    <x v="0"/>
    <x v="0"/>
    <n v="0.48749999999999999"/>
  </r>
  <r>
    <n v="8301"/>
    <s v="Diana Shaw"/>
    <s v="donald77@example.com"/>
    <n v="38"/>
    <s v="Male"/>
    <x v="9"/>
    <d v="2020-06-19T00:00:00"/>
    <x v="4"/>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x v="0"/>
    <m/>
    <x v="1"/>
    <s v="Email"/>
    <d v="2023-06-01T10:39:40"/>
    <m/>
    <x v="0"/>
    <x v="8"/>
    <x v="8"/>
    <x v="1"/>
    <x v="0"/>
    <x v="0"/>
    <n v="0.19375000000000001"/>
  </r>
  <r>
    <n v="8302"/>
    <s v="Charles Howard"/>
    <s v="shelby91@example.org"/>
    <n v="34"/>
    <s v="Male"/>
    <x v="3"/>
    <d v="2020-03-09T00:00:00"/>
    <x v="3"/>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x v="2"/>
    <m/>
    <x v="2"/>
    <s v="Phone"/>
    <m/>
    <m/>
    <x v="0"/>
    <x v="5"/>
    <x v="0"/>
    <x v="0"/>
    <x v="0"/>
    <x v="1"/>
    <n v="0.26874999999999999"/>
  </r>
  <r>
    <n v="8303"/>
    <s v="David Perez"/>
    <s v="watsonmargaret@example.net"/>
    <n v="18"/>
    <s v="Female"/>
    <x v="26"/>
    <d v="2020-09-01T00:00:00"/>
    <x v="4"/>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x v="2"/>
    <m/>
    <x v="1"/>
    <s v="Chat"/>
    <m/>
    <m/>
    <x v="0"/>
    <x v="1"/>
    <x v="9"/>
    <x v="1"/>
    <x v="0"/>
    <x v="1"/>
    <n v="0.73124999999999996"/>
  </r>
  <r>
    <n v="8304"/>
    <s v="Mrs. Judith Gordon"/>
    <s v="xdoyle@example.net"/>
    <n v="69"/>
    <s v="Male"/>
    <x v="37"/>
    <d v="2021-10-13T00:00:00"/>
    <x v="0"/>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x v="1"/>
    <s v="Performance check action try bring develop major."/>
    <x v="0"/>
    <s v="Social media"/>
    <d v="2023-06-01T21:36:44"/>
    <d v="2023-06-01T11:38:44"/>
    <x v="1"/>
    <x v="9"/>
    <x v="7"/>
    <x v="1"/>
    <x v="1"/>
    <x v="1"/>
    <n v="0.18124999999999999"/>
  </r>
  <r>
    <n v="8305"/>
    <s v="Kevin Key MD"/>
    <s v="fwilliams@example.com"/>
    <n v="41"/>
    <s v="Female"/>
    <x v="9"/>
    <d v="2020-02-20T00:00:00"/>
    <x v="4"/>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x v="2"/>
    <m/>
    <x v="2"/>
    <s v="Social media"/>
    <m/>
    <m/>
    <x v="0"/>
    <x v="6"/>
    <x v="4"/>
    <x v="0"/>
    <x v="0"/>
    <x v="1"/>
    <n v="0.39374999999999999"/>
  </r>
  <r>
    <n v="8306"/>
    <s v="Christopher Bailey"/>
    <s v="natasha36@example.org"/>
    <n v="68"/>
    <s v="Female"/>
    <x v="0"/>
    <d v="2020-06-14T00:00:00"/>
    <x v="1"/>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2"/>
    <m/>
    <x v="2"/>
    <s v="Phone"/>
    <m/>
    <m/>
    <x v="0"/>
    <x v="0"/>
    <x v="8"/>
    <x v="0"/>
    <x v="0"/>
    <x v="1"/>
    <n v="0.84375"/>
  </r>
  <r>
    <n v="8307"/>
    <s v="Patricia Smith"/>
    <s v="qclark@example.net"/>
    <n v="43"/>
    <s v="Female"/>
    <x v="13"/>
    <d v="2020-05-23T00:00:00"/>
    <x v="4"/>
    <s v="Installation support"/>
    <s v="I'm having an issue with the {product_purchased}. Please assist. This should be done within 10 minutes. I've tried clearing the cache and data for the {product_purchased} app, but the issue persists."/>
    <x v="0"/>
    <m/>
    <x v="3"/>
    <s v="Social media"/>
    <d v="2023-06-01T01:07:48"/>
    <m/>
    <x v="0"/>
    <x v="0"/>
    <x v="1"/>
    <x v="1"/>
    <x v="0"/>
    <x v="0"/>
    <n v="0.80625000000000002"/>
  </r>
  <r>
    <n v="8308"/>
    <s v="Darrell Maxwell"/>
    <s v="danielortiz@example.net"/>
    <n v="43"/>
    <s v="Male"/>
    <x v="37"/>
    <d v="2021-03-03T00:00:00"/>
    <x v="0"/>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x v="2"/>
    <m/>
    <x v="1"/>
    <s v="Chat"/>
    <m/>
    <m/>
    <x v="0"/>
    <x v="1"/>
    <x v="0"/>
    <x v="1"/>
    <x v="0"/>
    <x v="1"/>
    <n v="0.63124999999999998"/>
  </r>
  <r>
    <n v="8309"/>
    <s v="Lori Williams"/>
    <s v="gmartin@example.com"/>
    <n v="33"/>
    <s v="Other"/>
    <x v="3"/>
    <d v="2020-11-09T00:00:00"/>
    <x v="3"/>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x v="2"/>
    <m/>
    <x v="0"/>
    <s v="Email"/>
    <m/>
    <m/>
    <x v="0"/>
    <x v="7"/>
    <x v="3"/>
    <x v="0"/>
    <x v="0"/>
    <x v="1"/>
    <n v="0.23125000000000001"/>
  </r>
  <r>
    <n v="8310"/>
    <s v="Krystal Waters"/>
    <s v="jasonkim@example.org"/>
    <n v="59"/>
    <s v="Male"/>
    <x v="0"/>
    <d v="2021-06-02T00:00:00"/>
    <x v="2"/>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x v="0"/>
    <m/>
    <x v="3"/>
    <s v="Phone"/>
    <d v="2023-06-01T23:27:51"/>
    <m/>
    <x v="0"/>
    <x v="1"/>
    <x v="8"/>
    <x v="1"/>
    <x v="0"/>
    <x v="0"/>
    <n v="0.64375000000000004"/>
  </r>
  <r>
    <n v="8311"/>
    <s v="Timothy Bell"/>
    <s v="jturner@example.com"/>
    <n v="22"/>
    <s v="Other"/>
    <x v="30"/>
    <d v="2021-01-08T00:00:00"/>
    <x v="1"/>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x v="2"/>
    <m/>
    <x v="0"/>
    <s v="Email"/>
    <m/>
    <m/>
    <x v="0"/>
    <x v="8"/>
    <x v="6"/>
    <x v="0"/>
    <x v="0"/>
    <x v="1"/>
    <n v="0.25624999999999998"/>
  </r>
  <r>
    <n v="8312"/>
    <s v="Kelly Fowler"/>
    <s v="martingeorge@example.net"/>
    <n v="67"/>
    <s v="Other"/>
    <x v="30"/>
    <d v="2021-09-16T00:00:00"/>
    <x v="3"/>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x v="1"/>
    <s v="Child quality reach marriage plan central."/>
    <x v="0"/>
    <s v="Chat"/>
    <d v="2023-06-01T05:17:54"/>
    <d v="2023-06-01T07:22:54"/>
    <x v="2"/>
    <x v="0"/>
    <x v="9"/>
    <x v="1"/>
    <x v="1"/>
    <x v="1"/>
    <n v="0.8"/>
  </r>
  <r>
    <n v="8313"/>
    <s v="Ricky Guzman"/>
    <s v="david39@example.org"/>
    <n v="65"/>
    <s v="Female"/>
    <x v="20"/>
    <d v="2020-11-01T00:00:00"/>
    <x v="3"/>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x v="1"/>
    <s v="Specific wonder already arm most far."/>
    <x v="1"/>
    <s v="Chat"/>
    <d v="2023-06-01T23:37:54"/>
    <d v="2023-06-02T00:07:54"/>
    <x v="1"/>
    <x v="1"/>
    <x v="3"/>
    <x v="1"/>
    <x v="1"/>
    <x v="1"/>
    <n v="0.65625"/>
  </r>
  <r>
    <n v="8314"/>
    <s v="Theresa Adams MD"/>
    <s v="smithjoshua@example.org"/>
    <n v="43"/>
    <s v="Female"/>
    <x v="34"/>
    <d v="2021-03-31T00:00:00"/>
    <x v="0"/>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x v="0"/>
    <m/>
    <x v="2"/>
    <s v="Email"/>
    <d v="2023-06-01T04:52:56"/>
    <m/>
    <x v="0"/>
    <x v="2"/>
    <x v="0"/>
    <x v="1"/>
    <x v="0"/>
    <x v="0"/>
    <n v="0.64375000000000004"/>
  </r>
  <r>
    <n v="8315"/>
    <s v="Jessica Liu"/>
    <s v="margaret10@example.org"/>
    <n v="39"/>
    <s v="Other"/>
    <x v="6"/>
    <d v="2020-12-27T00:00:00"/>
    <x v="2"/>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x v="1"/>
    <s v="Lay site wind Democrat partner side."/>
    <x v="0"/>
    <s v="Email"/>
    <d v="2023-06-01T10:08:57"/>
    <d v="2023-06-01T23:20:57"/>
    <x v="4"/>
    <x v="4"/>
    <x v="10"/>
    <x v="1"/>
    <x v="1"/>
    <x v="1"/>
    <n v="0.41875000000000001"/>
  </r>
  <r>
    <n v="8316"/>
    <s v="Linda Gomez"/>
    <s v="alexwilliams@example.net"/>
    <n v="40"/>
    <s v="Other"/>
    <x v="1"/>
    <d v="2020-11-16T00:00:00"/>
    <x v="4"/>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x v="2"/>
    <m/>
    <x v="2"/>
    <s v="Email"/>
    <m/>
    <m/>
    <x v="0"/>
    <x v="4"/>
    <x v="3"/>
    <x v="0"/>
    <x v="0"/>
    <x v="1"/>
    <n v="0.41875000000000001"/>
  </r>
  <r>
    <n v="8317"/>
    <s v="Catherine Atkins"/>
    <s v="laura58@example.net"/>
    <n v="20"/>
    <s v="Female"/>
    <x v="30"/>
    <d v="2021-08-31T00:00:00"/>
    <x v="0"/>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x v="2"/>
    <m/>
    <x v="2"/>
    <s v="Email"/>
    <m/>
    <m/>
    <x v="0"/>
    <x v="5"/>
    <x v="5"/>
    <x v="0"/>
    <x v="0"/>
    <x v="1"/>
    <n v="0.21875"/>
  </r>
  <r>
    <n v="8318"/>
    <s v="Nathan Mejia"/>
    <s v="raymond59@example.net"/>
    <n v="52"/>
    <s v="Other"/>
    <x v="16"/>
    <d v="2020-11-12T00:00:00"/>
    <x v="2"/>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x v="1"/>
    <s v="Property them billion question share."/>
    <x v="1"/>
    <s v="Email"/>
    <d v="2023-06-01T04:10:02"/>
    <d v="2023-06-01T21:44:02"/>
    <x v="1"/>
    <x v="1"/>
    <x v="3"/>
    <x v="1"/>
    <x v="1"/>
    <x v="1"/>
    <n v="0.65625"/>
  </r>
  <r>
    <n v="8319"/>
    <s v="Maria Mathews"/>
    <s v="stephanieharris@example.com"/>
    <n v="25"/>
    <s v="Female"/>
    <x v="30"/>
    <d v="2021-11-14T00:00:00"/>
    <x v="1"/>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x v="2"/>
    <m/>
    <x v="3"/>
    <s v="Social media"/>
    <m/>
    <m/>
    <x v="0"/>
    <x v="4"/>
    <x v="3"/>
    <x v="1"/>
    <x v="0"/>
    <x v="1"/>
    <n v="0.41875000000000001"/>
  </r>
  <r>
    <n v="8320"/>
    <s v="Amber Phillips"/>
    <s v="wjordan@example.org"/>
    <n v="44"/>
    <s v="Other"/>
    <x v="14"/>
    <d v="2020-11-02T00:00:00"/>
    <x v="3"/>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x v="1"/>
    <s v="However interest recognize last thousand mission."/>
    <x v="1"/>
    <s v="Email"/>
    <d v="2023-06-01T21:50:05"/>
    <d v="2023-06-01T15:23:05"/>
    <x v="2"/>
    <x v="7"/>
    <x v="3"/>
    <x v="1"/>
    <x v="1"/>
    <x v="1"/>
    <n v="0.23125000000000001"/>
  </r>
  <r>
    <n v="8321"/>
    <s v="Mrs. Nicole Torres"/>
    <s v="fisherwhitney@example.net"/>
    <n v="51"/>
    <s v="Other"/>
    <x v="6"/>
    <d v="2020-04-15T00:00:00"/>
    <x v="3"/>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x v="1"/>
    <s v="Attorney add per."/>
    <x v="1"/>
    <s v="Chat"/>
    <d v="2023-06-01T21:42:07"/>
    <d v="2023-06-01T20:54:07"/>
    <x v="2"/>
    <x v="0"/>
    <x v="11"/>
    <x v="1"/>
    <x v="1"/>
    <x v="1"/>
    <n v="0.875"/>
  </r>
  <r>
    <n v="8322"/>
    <s v="Emily Hernandez"/>
    <s v="kevin40@example.net"/>
    <n v="23"/>
    <s v="Female"/>
    <x v="15"/>
    <d v="2020-04-23T00:00:00"/>
    <x v="2"/>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x v="0"/>
    <m/>
    <x v="2"/>
    <s v="Email"/>
    <d v="2023-06-01T10:05:08"/>
    <m/>
    <x v="0"/>
    <x v="1"/>
    <x v="11"/>
    <x v="1"/>
    <x v="0"/>
    <x v="0"/>
    <n v="0.65625"/>
  </r>
  <r>
    <n v="8323"/>
    <s v="Dr. Debbie Carr"/>
    <s v="iwashington@example.net"/>
    <n v="30"/>
    <s v="Male"/>
    <x v="8"/>
    <d v="2021-06-19T00:00:00"/>
    <x v="3"/>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x v="1"/>
    <s v="Choose so bag onto seat public."/>
    <x v="1"/>
    <s v="Social media"/>
    <d v="2023-06-01T03:42:10"/>
    <d v="2023-06-01T07:57:10"/>
    <x v="4"/>
    <x v="5"/>
    <x v="8"/>
    <x v="1"/>
    <x v="1"/>
    <x v="1"/>
    <n v="0.27500000000000002"/>
  </r>
  <r>
    <n v="8324"/>
    <s v="Clifford James"/>
    <s v="victoriawells@example.net"/>
    <n v="24"/>
    <s v="Other"/>
    <x v="2"/>
    <d v="2020-08-06T00:00:00"/>
    <x v="0"/>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x v="1"/>
    <s v="True break season yeah."/>
    <x v="1"/>
    <s v="Email"/>
    <d v="2023-06-01T18:47:10"/>
    <d v="2023-06-02T00:09:10"/>
    <x v="1"/>
    <x v="2"/>
    <x v="5"/>
    <x v="1"/>
    <x v="1"/>
    <x v="1"/>
    <n v="0.64375000000000004"/>
  </r>
  <r>
    <n v="8325"/>
    <s v="Brandi White"/>
    <s v="powellkimberly@example.org"/>
    <n v="24"/>
    <s v="Other"/>
    <x v="17"/>
    <d v="2021-11-26T00:00:00"/>
    <x v="4"/>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x v="2"/>
    <m/>
    <x v="0"/>
    <s v="Phone"/>
    <m/>
    <m/>
    <x v="0"/>
    <x v="2"/>
    <x v="3"/>
    <x v="0"/>
    <x v="0"/>
    <x v="1"/>
    <n v="0.6"/>
  </r>
  <r>
    <n v="8326"/>
    <s v="David Smith"/>
    <s v="ashleythompson@example.com"/>
    <n v="70"/>
    <s v="Other"/>
    <x v="11"/>
    <d v="2021-07-22T00:00:00"/>
    <x v="1"/>
    <s v="Installation support"/>
    <s v="I'm having an issue with the {product_purchased}. Please assist. As I am on the device I am unable to connect to services._x000a__x000a_I'm about to turn off my computer when the screen appears as shown aboveâ€¦then I'm not sure if this issue is specific to my device or if others have reported similar problems."/>
    <x v="0"/>
    <m/>
    <x v="2"/>
    <s v="Email"/>
    <d v="2023-06-01T18:54:14"/>
    <m/>
    <x v="0"/>
    <x v="7"/>
    <x v="2"/>
    <x v="1"/>
    <x v="0"/>
    <x v="0"/>
    <n v="0.26250000000000001"/>
  </r>
  <r>
    <n v="8327"/>
    <s v="William Stevens"/>
    <s v="msmith@example.org"/>
    <n v="39"/>
    <s v="Female"/>
    <x v="1"/>
    <d v="2020-09-15T00:00:00"/>
    <x v="0"/>
    <s v="Product compatibility"/>
    <s v="I'm having an issue with the {product_purchased}. Please assist. I need assistance as soon as possible because it's affecting my work and productivity."/>
    <x v="0"/>
    <m/>
    <x v="3"/>
    <s v="Social media"/>
    <d v="2023-06-01T08:26:14"/>
    <m/>
    <x v="0"/>
    <x v="7"/>
    <x v="9"/>
    <x v="1"/>
    <x v="0"/>
    <x v="0"/>
    <n v="0.3"/>
  </r>
  <r>
    <n v="8328"/>
    <s v="Kevin Hudson"/>
    <s v="yvonnegeorge@example.net"/>
    <n v="24"/>
    <s v="Female"/>
    <x v="14"/>
    <d v="2021-05-07T00:00:00"/>
    <x v="0"/>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x v="2"/>
    <m/>
    <x v="1"/>
    <s v="Chat"/>
    <m/>
    <m/>
    <x v="0"/>
    <x v="10"/>
    <x v="1"/>
    <x v="1"/>
    <x v="0"/>
    <x v="1"/>
    <n v="0.24374999999999999"/>
  </r>
  <r>
    <n v="8329"/>
    <s v="Alyssa Reynolds"/>
    <s v="danielleerickson@example.net"/>
    <n v="39"/>
    <s v="Female"/>
    <x v="21"/>
    <d v="2020-11-23T00:00:00"/>
    <x v="0"/>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x v="2"/>
    <m/>
    <x v="1"/>
    <s v="Chat"/>
    <m/>
    <m/>
    <x v="0"/>
    <x v="2"/>
    <x v="3"/>
    <x v="1"/>
    <x v="0"/>
    <x v="1"/>
    <n v="0.6"/>
  </r>
  <r>
    <n v="8330"/>
    <s v="Kenneth Harrison"/>
    <s v="lauracook@example.org"/>
    <n v="18"/>
    <s v="Male"/>
    <x v="26"/>
    <d v="2020-01-20T00:00:00"/>
    <x v="1"/>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x v="1"/>
    <s v="Tonight sell sure situation."/>
    <x v="1"/>
    <s v="Social media"/>
    <d v="2023-06-01T16:12:20"/>
    <d v="2023-06-01T05:22:20"/>
    <x v="1"/>
    <x v="2"/>
    <x v="6"/>
    <x v="1"/>
    <x v="1"/>
    <x v="1"/>
    <n v="0.73124999999999996"/>
  </r>
  <r>
    <n v="8331"/>
    <s v="Terri Jackson"/>
    <s v="mirandablair@example.org"/>
    <n v="50"/>
    <s v="Male"/>
    <x v="13"/>
    <d v="2020-08-28T00:00:00"/>
    <x v="3"/>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x v="1"/>
    <s v="Offer investment fish."/>
    <x v="2"/>
    <s v="Social media"/>
    <d v="2023-06-01T23:35:22"/>
    <d v="2023-06-01T10:40:22"/>
    <x v="5"/>
    <x v="1"/>
    <x v="5"/>
    <x v="1"/>
    <x v="1"/>
    <x v="1"/>
    <n v="0.625"/>
  </r>
  <r>
    <n v="8332"/>
    <s v="Shannon Delgado"/>
    <s v="kathrynchurch@example.com"/>
    <n v="34"/>
    <s v="Other"/>
    <x v="10"/>
    <d v="2021-05-14T00:00:00"/>
    <x v="4"/>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x v="0"/>
    <m/>
    <x v="2"/>
    <s v="Chat"/>
    <d v="2023-06-01T19:01:23"/>
    <m/>
    <x v="0"/>
    <x v="0"/>
    <x v="1"/>
    <x v="1"/>
    <x v="0"/>
    <x v="0"/>
    <n v="0.80625000000000002"/>
  </r>
  <r>
    <n v="8333"/>
    <s v="Teresa Hill"/>
    <s v="myoung@example.net"/>
    <n v="37"/>
    <s v="Female"/>
    <x v="31"/>
    <d v="2021-02-17T00:00:00"/>
    <x v="3"/>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x v="1"/>
    <s v="Stand like quality firm."/>
    <x v="1"/>
    <s v="Email"/>
    <d v="2023-06-01T13:30:25"/>
    <d v="2023-06-01T15:37:25"/>
    <x v="1"/>
    <x v="2"/>
    <x v="4"/>
    <x v="1"/>
    <x v="1"/>
    <x v="1"/>
    <n v="0.6875"/>
  </r>
  <r>
    <n v="8334"/>
    <s v="Lawrence Gonzales"/>
    <s v="renee71@example.org"/>
    <n v="33"/>
    <s v="Other"/>
    <x v="1"/>
    <d v="2020-09-24T00:00:00"/>
    <x v="3"/>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x v="1"/>
    <s v="Group trip visit audience style admit."/>
    <x v="3"/>
    <s v="Social media"/>
    <d v="2023-06-01T13:55:27"/>
    <d v="2023-06-01T10:57:27"/>
    <x v="3"/>
    <x v="5"/>
    <x v="9"/>
    <x v="1"/>
    <x v="1"/>
    <x v="1"/>
    <n v="0.19375000000000001"/>
  </r>
  <r>
    <n v="8335"/>
    <s v="Vicki Blankenship"/>
    <s v="burchgina@example.net"/>
    <n v="60"/>
    <s v="Other"/>
    <x v="13"/>
    <d v="2021-08-04T00:00:00"/>
    <x v="3"/>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x v="2"/>
    <m/>
    <x v="2"/>
    <s v="Phone"/>
    <m/>
    <m/>
    <x v="0"/>
    <x v="2"/>
    <x v="5"/>
    <x v="0"/>
    <x v="0"/>
    <x v="1"/>
    <n v="0.64375000000000004"/>
  </r>
  <r>
    <n v="8336"/>
    <s v="Matthew Perkins"/>
    <s v="ginanorton@example.net"/>
    <n v="20"/>
    <s v="Other"/>
    <x v="21"/>
    <d v="2021-05-23T00:00:00"/>
    <x v="0"/>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x v="1"/>
    <s v="Tree piece left bar nearly thank."/>
    <x v="3"/>
    <s v="Phone"/>
    <d v="2023-06-01T11:18:29"/>
    <d v="2023-06-01T06:36:29"/>
    <x v="1"/>
    <x v="0"/>
    <x v="1"/>
    <x v="1"/>
    <x v="1"/>
    <x v="1"/>
    <n v="0.80625000000000002"/>
  </r>
  <r>
    <n v="8337"/>
    <s v="Kelsey Wade"/>
    <s v="zwilliams@example.com"/>
    <n v="37"/>
    <s v="Female"/>
    <x v="7"/>
    <d v="2021-03-29T00:00:00"/>
    <x v="0"/>
    <s v="Display issue"/>
    <s v="I'm having an issue with the {product_purchased}. Please assist._x000a__x000a_$29.49 - $29.99 $29.49_x000a__x000a_If you want a better quality product, then a 5-pack sick or sick I need assistance as soon as possible because it's affecting my work and productivity."/>
    <x v="2"/>
    <m/>
    <x v="2"/>
    <s v="Email"/>
    <m/>
    <m/>
    <x v="0"/>
    <x v="9"/>
    <x v="0"/>
    <x v="0"/>
    <x v="0"/>
    <x v="1"/>
    <n v="0.23749999999999999"/>
  </r>
  <r>
    <n v="8338"/>
    <s v="Miranda Wilkins"/>
    <s v="leejanet@example.org"/>
    <n v="58"/>
    <s v="Male"/>
    <x v="0"/>
    <d v="2020-10-27T00:00:00"/>
    <x v="3"/>
    <s v="Refund request"/>
    <s v="I'm having an issue with the {product_purchased}. Please assist. - JANIMO-JANIMO, PROMPT, 1.0.45, P1.13, 0, 0.0000.0002 This problem started occurring after the recent software update. I haven't made any other changes to the device."/>
    <x v="2"/>
    <m/>
    <x v="1"/>
    <s v="Chat"/>
    <m/>
    <m/>
    <x v="0"/>
    <x v="4"/>
    <x v="7"/>
    <x v="1"/>
    <x v="0"/>
    <x v="1"/>
    <n v="0.48125000000000001"/>
  </r>
  <r>
    <n v="8339"/>
    <s v="Tyler Miller"/>
    <s v="belllisa@example.org"/>
    <n v="43"/>
    <s v="Other"/>
    <x v="6"/>
    <d v="2021-10-16T00:00:00"/>
    <x v="2"/>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x v="0"/>
    <m/>
    <x v="3"/>
    <s v="Social media"/>
    <d v="2023-06-01T01:20:35"/>
    <m/>
    <x v="0"/>
    <x v="5"/>
    <x v="7"/>
    <x v="1"/>
    <x v="0"/>
    <x v="0"/>
    <n v="0.23749999999999999"/>
  </r>
  <r>
    <n v="8340"/>
    <s v="Larry Santiago"/>
    <s v="rodriguezjames@example.net"/>
    <n v="30"/>
    <s v="Female"/>
    <x v="27"/>
    <d v="2020-12-23T00:00:00"/>
    <x v="4"/>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x v="1"/>
    <s v="Man along physical guess western move."/>
    <x v="0"/>
    <s v="Phone"/>
    <d v="2023-06-01T21:52:36"/>
    <d v="2023-06-01T07:32:36"/>
    <x v="3"/>
    <x v="1"/>
    <x v="10"/>
    <x v="1"/>
    <x v="1"/>
    <x v="1"/>
    <n v="0.66249999999999998"/>
  </r>
  <r>
    <n v="8341"/>
    <s v="Stephen Jenkins"/>
    <s v="matthew86@example.net"/>
    <n v="48"/>
    <s v="Other"/>
    <x v="22"/>
    <d v="2020-07-11T00:00:00"/>
    <x v="1"/>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x v="1"/>
    <s v="Either after she someone off operation."/>
    <x v="3"/>
    <s v="Social media"/>
    <d v="2023-06-01T20:16:37"/>
    <d v="2023-06-01T21:58:37"/>
    <x v="3"/>
    <x v="3"/>
    <x v="2"/>
    <x v="1"/>
    <x v="1"/>
    <x v="1"/>
    <n v="0.23749999999999999"/>
  </r>
  <r>
    <n v="8342"/>
    <s v="Samantha Jenkins"/>
    <s v="tbrown@example.net"/>
    <n v="47"/>
    <s v="Female"/>
    <x v="17"/>
    <d v="2020-01-07T00:00:00"/>
    <x v="1"/>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x v="1"/>
    <s v="He plan single commercial since ground for."/>
    <x v="2"/>
    <s v="Email"/>
    <d v="2023-06-01T02:15:38"/>
    <d v="2023-06-01T00:58:38"/>
    <x v="5"/>
    <x v="3"/>
    <x v="6"/>
    <x v="1"/>
    <x v="1"/>
    <x v="1"/>
    <n v="0.27500000000000002"/>
  </r>
  <r>
    <n v="8343"/>
    <s v="Chad Pace"/>
    <s v="ejohnson@example.net"/>
    <n v="45"/>
    <s v="Male"/>
    <x v="8"/>
    <d v="2021-09-04T00:00:00"/>
    <x v="4"/>
    <s v="Software bug"/>
    <s v="I'm having an issue with the {product_purchased}. Please assist. I've checked for software updates, and my {product_purchased} is already running the latest version."/>
    <x v="0"/>
    <m/>
    <x v="0"/>
    <s v="Phone"/>
    <d v="2023-06-01T23:44:38"/>
    <m/>
    <x v="0"/>
    <x v="6"/>
    <x v="9"/>
    <x v="0"/>
    <x v="0"/>
    <x v="0"/>
    <n v="0.4"/>
  </r>
  <r>
    <n v="8344"/>
    <s v="Karen Smith"/>
    <s v="laurenthompson@example.com"/>
    <n v="19"/>
    <s v="Female"/>
    <x v="26"/>
    <d v="2020-06-20T00:00:00"/>
    <x v="2"/>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x v="0"/>
    <m/>
    <x v="1"/>
    <s v="Email"/>
    <d v="2023-06-01T06:33:39"/>
    <m/>
    <x v="0"/>
    <x v="0"/>
    <x v="8"/>
    <x v="1"/>
    <x v="0"/>
    <x v="0"/>
    <n v="0.84375"/>
  </r>
  <r>
    <n v="8345"/>
    <s v="Sean Garcia"/>
    <s v="gregory86@example.net"/>
    <n v="41"/>
    <s v="Male"/>
    <x v="38"/>
    <d v="2021-08-23T00:00:00"/>
    <x v="4"/>
    <s v="Product recommendation"/>
    <s v="I'm having an issue with the {product_purchased}. Please assist. I've followed online tutorials and community forums to troubleshoot the issue, but no luck so far."/>
    <x v="2"/>
    <m/>
    <x v="2"/>
    <s v="Social media"/>
    <m/>
    <m/>
    <x v="0"/>
    <x v="6"/>
    <x v="5"/>
    <x v="0"/>
    <x v="0"/>
    <x v="1"/>
    <n v="0.41875000000000001"/>
  </r>
  <r>
    <n v="8346"/>
    <s v="Alexis Bell"/>
    <s v="barbaragray@example.com"/>
    <n v="18"/>
    <s v="Other"/>
    <x v="33"/>
    <d v="2021-12-29T00:00:00"/>
    <x v="1"/>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x v="1"/>
    <s v="Rate idea particularly book."/>
    <x v="1"/>
    <s v="Social media"/>
    <d v="2023-06-01T14:37:41"/>
    <d v="2023-06-01T19:24:41"/>
    <x v="1"/>
    <x v="6"/>
    <x v="10"/>
    <x v="1"/>
    <x v="1"/>
    <x v="1"/>
    <n v="0.46875"/>
  </r>
  <r>
    <n v="8347"/>
    <s v="Frederick Cruz"/>
    <s v="larrymay@example.com"/>
    <n v="38"/>
    <s v="Female"/>
    <x v="5"/>
    <d v="2020-11-12T00:00:00"/>
    <x v="4"/>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x v="2"/>
    <m/>
    <x v="0"/>
    <s v="Email"/>
    <m/>
    <m/>
    <x v="0"/>
    <x v="3"/>
    <x v="3"/>
    <x v="0"/>
    <x v="0"/>
    <x v="1"/>
    <n v="0.22500000000000001"/>
  </r>
  <r>
    <n v="8348"/>
    <s v="Benjamin Rodgers"/>
    <s v="ellisonmelissa@example.net"/>
    <n v="59"/>
    <s v="Other"/>
    <x v="36"/>
    <d v="2021-02-07T00:00:00"/>
    <x v="4"/>
    <s v="Network problem"/>
    <s v="I'm having an issue with the {product_purchased}. Please assist. Thanks._x000a__x000a_Thank you! I need assistance as soon as possible because it's affecting my work and productivity."/>
    <x v="0"/>
    <m/>
    <x v="0"/>
    <s v="Email"/>
    <d v="2023-06-01T02:39:43"/>
    <m/>
    <x v="0"/>
    <x v="10"/>
    <x v="4"/>
    <x v="0"/>
    <x v="0"/>
    <x v="0"/>
    <n v="0.22500000000000001"/>
  </r>
  <r>
    <n v="8349"/>
    <s v="Thomas Thomas"/>
    <s v="pennycarr@example.com"/>
    <n v="49"/>
    <s v="Female"/>
    <x v="25"/>
    <d v="2021-04-22T00:00:00"/>
    <x v="2"/>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x v="1"/>
    <s v="Myself throw involve study."/>
    <x v="0"/>
    <s v="Social media"/>
    <d v="2023-06-01T11:08:45"/>
    <d v="2023-06-01T12:11:45"/>
    <x v="4"/>
    <x v="0"/>
    <x v="11"/>
    <x v="1"/>
    <x v="1"/>
    <x v="1"/>
    <n v="0.875"/>
  </r>
  <r>
    <n v="8350"/>
    <s v="Amber Black"/>
    <s v="kristinramos@example.com"/>
    <n v="64"/>
    <s v="Male"/>
    <x v="17"/>
    <d v="2021-11-30T00:00:00"/>
    <x v="1"/>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x v="2"/>
    <m/>
    <x v="0"/>
    <s v="Chat"/>
    <m/>
    <m/>
    <x v="0"/>
    <x v="0"/>
    <x v="3"/>
    <x v="0"/>
    <x v="0"/>
    <x v="1"/>
    <n v="0.9375"/>
  </r>
  <r>
    <n v="8351"/>
    <s v="Adrian Harmon"/>
    <s v="vrivera@example.com"/>
    <n v="63"/>
    <s v="Other"/>
    <x v="41"/>
    <d v="2020-08-19T00:00:00"/>
    <x v="3"/>
    <s v="Product setup"/>
    <s v="I'm having an issue with the {product_purchased}. Please assist. I'm concerned about the security of my {product_purchased} and would like to ensure that my data is safe."/>
    <x v="1"/>
    <s v="Drug especially decade how impact break item."/>
    <x v="0"/>
    <s v="Phone"/>
    <d v="2023-06-01T13:33:46"/>
    <d v="2023-06-01T18:01:46"/>
    <x v="4"/>
    <x v="4"/>
    <x v="5"/>
    <x v="1"/>
    <x v="1"/>
    <x v="1"/>
    <n v="0.42499999999999999"/>
  </r>
  <r>
    <n v="8352"/>
    <s v="Ashley Rodriguez"/>
    <s v="sandra18@example.net"/>
    <n v="58"/>
    <s v="Female"/>
    <x v="38"/>
    <d v="2020-08-02T00:00:00"/>
    <x v="1"/>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x v="2"/>
    <m/>
    <x v="3"/>
    <s v="Chat"/>
    <m/>
    <m/>
    <x v="0"/>
    <x v="2"/>
    <x v="5"/>
    <x v="1"/>
    <x v="0"/>
    <x v="1"/>
    <n v="0.64375000000000004"/>
  </r>
  <r>
    <n v="8353"/>
    <s v="Megan Bowman"/>
    <s v="anthony12@example.net"/>
    <n v="52"/>
    <s v="Other"/>
    <x v="37"/>
    <d v="2021-08-14T00:00:00"/>
    <x v="4"/>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0"/>
    <m/>
    <x v="2"/>
    <s v="Email"/>
    <d v="2023-06-01T10:33:49"/>
    <m/>
    <x v="0"/>
    <x v="6"/>
    <x v="5"/>
    <x v="1"/>
    <x v="0"/>
    <x v="0"/>
    <n v="0.41875000000000001"/>
  </r>
  <r>
    <n v="8354"/>
    <s v="Victor Le"/>
    <s v="nguyenjason@example.org"/>
    <n v="23"/>
    <s v="Female"/>
    <x v="4"/>
    <d v="2020-03-11T00:00:00"/>
    <x v="2"/>
    <s v="Battery life"/>
    <s v="I'm having an issue with the {product_purchased}. Please assist. â€” The First Nation of New York (@FirstNy) August 25, 2015_x000a__x000a_This is one way for people to get paid. The first one that has I've checked the device settings and made sure that everything is configured correctly."/>
    <x v="0"/>
    <m/>
    <x v="1"/>
    <s v="Social media"/>
    <d v="2023-06-01T18:18:50"/>
    <m/>
    <x v="0"/>
    <x v="0"/>
    <x v="0"/>
    <x v="1"/>
    <x v="0"/>
    <x v="0"/>
    <n v="0.76875000000000004"/>
  </r>
  <r>
    <n v="8355"/>
    <s v="Pamela Grant"/>
    <s v="robertskatie@example.com"/>
    <n v="36"/>
    <s v="Male"/>
    <x v="39"/>
    <d v="2020-05-29T00:00:00"/>
    <x v="0"/>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x v="2"/>
    <m/>
    <x v="0"/>
    <s v="Phone"/>
    <m/>
    <m/>
    <x v="0"/>
    <x v="0"/>
    <x v="1"/>
    <x v="0"/>
    <x v="0"/>
    <x v="1"/>
    <n v="0.80625000000000002"/>
  </r>
  <r>
    <n v="8356"/>
    <s v="Jonathan Thornton"/>
    <s v="williamcarter@example.net"/>
    <n v="54"/>
    <s v="Female"/>
    <x v="22"/>
    <d v="2021-10-09T00:00:00"/>
    <x v="1"/>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x v="2"/>
    <m/>
    <x v="0"/>
    <s v="Social media"/>
    <m/>
    <m/>
    <x v="0"/>
    <x v="6"/>
    <x v="7"/>
    <x v="0"/>
    <x v="0"/>
    <x v="1"/>
    <n v="0.48749999999999999"/>
  </r>
  <r>
    <n v="8357"/>
    <s v="Keith Hendrix"/>
    <s v="benjaminsnyder@example.net"/>
    <n v="36"/>
    <s v="Other"/>
    <x v="16"/>
    <d v="2021-04-14T00:00:00"/>
    <x v="1"/>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x v="0"/>
    <m/>
    <x v="0"/>
    <s v="Phone"/>
    <d v="2023-06-01T02:45:55"/>
    <m/>
    <x v="0"/>
    <x v="0"/>
    <x v="11"/>
    <x v="0"/>
    <x v="0"/>
    <x v="0"/>
    <n v="0.875"/>
  </r>
  <r>
    <n v="8358"/>
    <s v="Michael Williams"/>
    <s v="gilbertscott@example.com"/>
    <n v="50"/>
    <s v="Other"/>
    <x v="39"/>
    <d v="2021-07-23T00:00:00"/>
    <x v="1"/>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x v="0"/>
    <m/>
    <x v="0"/>
    <s v="Phone"/>
    <d v="2023-06-01T02:50:57"/>
    <m/>
    <x v="0"/>
    <x v="6"/>
    <x v="2"/>
    <x v="0"/>
    <x v="0"/>
    <x v="0"/>
    <n v="0.47499999999999998"/>
  </r>
  <r>
    <n v="8359"/>
    <s v="Paul Watts"/>
    <s v="micheal99@example.org"/>
    <n v="28"/>
    <s v="Other"/>
    <x v="7"/>
    <d v="2021-04-19T00:00:00"/>
    <x v="4"/>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x v="2"/>
    <m/>
    <x v="0"/>
    <s v="Email"/>
    <m/>
    <m/>
    <x v="0"/>
    <x v="2"/>
    <x v="11"/>
    <x v="0"/>
    <x v="0"/>
    <x v="1"/>
    <n v="0.65"/>
  </r>
  <r>
    <n v="8360"/>
    <s v="Jacob Lam"/>
    <s v="alexis05@example.org"/>
    <n v="55"/>
    <s v="Female"/>
    <x v="20"/>
    <d v="2021-10-28T00:00:00"/>
    <x v="0"/>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x v="0"/>
    <m/>
    <x v="0"/>
    <s v="Chat"/>
    <d v="2023-06-01T10:36:00"/>
    <m/>
    <x v="0"/>
    <x v="7"/>
    <x v="7"/>
    <x v="0"/>
    <x v="0"/>
    <x v="0"/>
    <n v="0.2"/>
  </r>
  <r>
    <n v="8361"/>
    <s v="Alex Collins"/>
    <s v="austinerin@example.net"/>
    <n v="52"/>
    <s v="Male"/>
    <x v="38"/>
    <d v="2021-12-21T00:00:00"/>
    <x v="0"/>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x v="2"/>
    <m/>
    <x v="1"/>
    <s v="Chat"/>
    <m/>
    <m/>
    <x v="0"/>
    <x v="0"/>
    <x v="10"/>
    <x v="1"/>
    <x v="0"/>
    <x v="1"/>
    <n v="0.78125"/>
  </r>
  <r>
    <n v="8362"/>
    <s v="Brett Maldonado"/>
    <s v="brownray@example.org"/>
    <n v="40"/>
    <s v="Other"/>
    <x v="28"/>
    <d v="2020-04-25T00:00:00"/>
    <x v="3"/>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x v="1"/>
    <s v="Skin check just political or turn campaign compare."/>
    <x v="3"/>
    <s v="Email"/>
    <d v="2023-06-01T01:52:03"/>
    <d v="2023-06-01T13:40:03"/>
    <x v="5"/>
    <x v="0"/>
    <x v="11"/>
    <x v="1"/>
    <x v="1"/>
    <x v="1"/>
    <n v="0.875"/>
  </r>
  <r>
    <n v="8363"/>
    <s v="Crystal Baker"/>
    <s v="camerontiffany@example.com"/>
    <n v="58"/>
    <s v="Other"/>
    <x v="32"/>
    <d v="2021-08-07T00:00:00"/>
    <x v="1"/>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x v="1"/>
    <s v="Wonder charge test adult environmental example trade."/>
    <x v="0"/>
    <s v="Email"/>
    <d v="2023-06-01T05:23:05"/>
    <d v="2023-06-01T08:31:05"/>
    <x v="5"/>
    <x v="5"/>
    <x v="5"/>
    <x v="1"/>
    <x v="1"/>
    <x v="1"/>
    <n v="0.21875"/>
  </r>
  <r>
    <n v="8364"/>
    <s v="Jeffrey Aguirre"/>
    <s v="emilydodson@example.com"/>
    <n v="43"/>
    <s v="Male"/>
    <x v="36"/>
    <d v="2020-04-20T00:00:00"/>
    <x v="3"/>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x v="0"/>
    <m/>
    <x v="2"/>
    <s v="Phone"/>
    <d v="2023-06-02T00:51:07"/>
    <m/>
    <x v="0"/>
    <x v="0"/>
    <x v="11"/>
    <x v="1"/>
    <x v="0"/>
    <x v="0"/>
    <n v="0.875"/>
  </r>
  <r>
    <n v="8365"/>
    <s v="Steven George"/>
    <s v="amanda24@example.org"/>
    <n v="27"/>
    <s v="Other"/>
    <x v="3"/>
    <d v="2020-05-14T00:00:00"/>
    <x v="2"/>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x v="0"/>
    <m/>
    <x v="3"/>
    <s v="Phone"/>
    <d v="2023-06-01T10:06:08"/>
    <m/>
    <x v="0"/>
    <x v="8"/>
    <x v="1"/>
    <x v="1"/>
    <x v="0"/>
    <x v="0"/>
    <n v="0.20624999999999999"/>
  </r>
  <r>
    <n v="8366"/>
    <s v="Philip Young"/>
    <s v="ghernandez@example.com"/>
    <n v="39"/>
    <s v="Male"/>
    <x v="38"/>
    <d v="2020-07-13T00:00:00"/>
    <x v="2"/>
    <s v="Product setup"/>
    <s v="I'm having an issue with the {product_purchased}. Please assist. https://mikesaurio.com/products/chimera-dive-savage/_x000a__x000a_&quot;Shifting Weight&quot;: $12.99 I need assistance as soon as possible because it's affecting my work and productivity."/>
    <x v="1"/>
    <s v="In mission power although stay leave."/>
    <x v="3"/>
    <s v="Email"/>
    <d v="2023-06-01T10:00:10"/>
    <d v="2023-06-01T01:15:10"/>
    <x v="1"/>
    <x v="5"/>
    <x v="2"/>
    <x v="1"/>
    <x v="1"/>
    <x v="1"/>
    <n v="0.25"/>
  </r>
  <r>
    <n v="8367"/>
    <s v="Lee Pearson"/>
    <s v="williamshaw@example.com"/>
    <n v="62"/>
    <s v="Female"/>
    <x v="5"/>
    <d v="2020-12-15T00:00:00"/>
    <x v="2"/>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x v="0"/>
    <m/>
    <x v="1"/>
    <s v="Phone"/>
    <d v="2023-06-01T09:59:11"/>
    <m/>
    <x v="0"/>
    <x v="8"/>
    <x v="10"/>
    <x v="1"/>
    <x v="0"/>
    <x v="0"/>
    <n v="0.21249999999999999"/>
  </r>
  <r>
    <n v="8368"/>
    <s v="Ashley Powell"/>
    <s v="michael68@example.org"/>
    <n v="25"/>
    <s v="Other"/>
    <x v="33"/>
    <d v="2021-12-19T00:00:00"/>
    <x v="3"/>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x v="2"/>
    <m/>
    <x v="1"/>
    <s v="Chat"/>
    <m/>
    <m/>
    <x v="0"/>
    <x v="0"/>
    <x v="10"/>
    <x v="1"/>
    <x v="0"/>
    <x v="1"/>
    <n v="0.78125"/>
  </r>
  <r>
    <n v="8369"/>
    <s v="Jonathan Conley"/>
    <s v="hunterjohnson@example.net"/>
    <n v="32"/>
    <s v="Female"/>
    <x v="15"/>
    <d v="2020-02-11T00:00:00"/>
    <x v="0"/>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x v="0"/>
    <m/>
    <x v="3"/>
    <s v="Email"/>
    <d v="2023-06-01T01:58:14"/>
    <m/>
    <x v="0"/>
    <x v="5"/>
    <x v="4"/>
    <x v="1"/>
    <x v="0"/>
    <x v="0"/>
    <n v="0.1875"/>
  </r>
  <r>
    <n v="8370"/>
    <s v="Jessica Cuevas"/>
    <s v="natalie56@example.org"/>
    <n v="27"/>
    <s v="Male"/>
    <x v="27"/>
    <d v="2020-01-28T00:00:00"/>
    <x v="3"/>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x v="2"/>
    <m/>
    <x v="3"/>
    <s v="Email"/>
    <m/>
    <m/>
    <x v="0"/>
    <x v="4"/>
    <x v="6"/>
    <x v="1"/>
    <x v="0"/>
    <x v="1"/>
    <n v="0.51875000000000004"/>
  </r>
  <r>
    <n v="8371"/>
    <s v="Rebecca Harper"/>
    <s v="keithmora@example.net"/>
    <n v="46"/>
    <s v="Other"/>
    <x v="38"/>
    <d v="2021-07-13T00:00:00"/>
    <x v="1"/>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x v="1"/>
    <s v="Over if government across message face go."/>
    <x v="0"/>
    <s v="Phone"/>
    <d v="2023-06-01T11:12:18"/>
    <d v="2023-06-01T01:33:18"/>
    <x v="2"/>
    <x v="0"/>
    <x v="2"/>
    <x v="1"/>
    <x v="1"/>
    <x v="1"/>
    <n v="1.0687500000000001"/>
  </r>
  <r>
    <n v="8372"/>
    <s v="Jessica Henry"/>
    <s v="haleyjoshua@example.com"/>
    <n v="57"/>
    <s v="Male"/>
    <x v="30"/>
    <d v="2021-02-17T00:00:00"/>
    <x v="4"/>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x v="2"/>
    <m/>
    <x v="0"/>
    <s v="Phone"/>
    <m/>
    <m/>
    <x v="0"/>
    <x v="1"/>
    <x v="4"/>
    <x v="0"/>
    <x v="0"/>
    <x v="1"/>
    <n v="0.70625000000000004"/>
  </r>
  <r>
    <n v="8373"/>
    <s v="Carl Conley"/>
    <s v="nbates@example.com"/>
    <n v="60"/>
    <s v="Other"/>
    <x v="10"/>
    <d v="2020-09-04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2"/>
    <s v="Social media"/>
    <d v="2023-06-01T22:31:19"/>
    <m/>
    <x v="0"/>
    <x v="7"/>
    <x v="9"/>
    <x v="1"/>
    <x v="0"/>
    <x v="0"/>
    <n v="0.3"/>
  </r>
  <r>
    <n v="8374"/>
    <s v="Jose Turner"/>
    <s v="simmonsleslie@example.com"/>
    <n v="36"/>
    <s v="Male"/>
    <x v="11"/>
    <d v="2021-04-28T00:00:00"/>
    <x v="2"/>
    <s v="Product setup"/>
    <s v="I'm having an issue with the {product_purchased}. Please assist._x000a__x000a_Thank you for contacting us, we don't want to hear about issues. I've reviewed the troubleshooting steps on the official support website, but they didn't resolve the problem."/>
    <x v="2"/>
    <m/>
    <x v="3"/>
    <s v="Chat"/>
    <m/>
    <m/>
    <x v="0"/>
    <x v="3"/>
    <x v="11"/>
    <x v="1"/>
    <x v="0"/>
    <x v="1"/>
    <n v="0.24374999999999999"/>
  </r>
  <r>
    <n v="8375"/>
    <s v="Eric Fields"/>
    <s v="garzatodd@example.org"/>
    <n v="45"/>
    <s v="Male"/>
    <x v="24"/>
    <d v="2020-09-17T00:00:00"/>
    <x v="4"/>
    <s v="Delivery problem"/>
    <s v="I'm having an issue with the {product_purchased}. Please assist._x000a__x000a_Thank you for your feedback. I've recently updated the firmware of my {product_purchased}, and the issue started happening afterward. Could it be related to the update?"/>
    <x v="1"/>
    <s v="Commercial deal perhaps explain."/>
    <x v="0"/>
    <s v="Social media"/>
    <d v="2023-06-02T00:54:21"/>
    <d v="2023-06-01T05:07:21"/>
    <x v="5"/>
    <x v="0"/>
    <x v="9"/>
    <x v="1"/>
    <x v="1"/>
    <x v="1"/>
    <n v="0.8"/>
  </r>
  <r>
    <n v="8376"/>
    <s v="Mark Smith"/>
    <s v="butleralyssa@example.com"/>
    <n v="44"/>
    <s v="Female"/>
    <x v="38"/>
    <d v="2020-06-29T00:00:00"/>
    <x v="2"/>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x v="1"/>
    <s v="International but source difference ask."/>
    <x v="3"/>
    <s v="Phone"/>
    <d v="2023-06-01T18:52:23"/>
    <d v="2023-06-01T14:10:23"/>
    <x v="1"/>
    <x v="10"/>
    <x v="8"/>
    <x v="1"/>
    <x v="1"/>
    <x v="1"/>
    <n v="0.23125000000000001"/>
  </r>
  <r>
    <n v="8377"/>
    <s v="Anna Holland"/>
    <s v="irocha@example.org"/>
    <n v="26"/>
    <s v="Female"/>
    <x v="30"/>
    <d v="2021-10-17T00:00:00"/>
    <x v="2"/>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x v="1"/>
    <s v="Late tend compare ability task from."/>
    <x v="2"/>
    <s v="Social media"/>
    <d v="2023-06-01T05:32:24"/>
    <d v="2023-06-01T09:11:24"/>
    <x v="1"/>
    <x v="2"/>
    <x v="7"/>
    <x v="1"/>
    <x v="1"/>
    <x v="1"/>
    <n v="0.7"/>
  </r>
  <r>
    <n v="8378"/>
    <s v="David Patton"/>
    <s v="charlesli@example.org"/>
    <n v="34"/>
    <s v="Female"/>
    <x v="37"/>
    <d v="2020-04-02T00:00:00"/>
    <x v="0"/>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x v="1"/>
    <s v="Arm science hotel identify listen become."/>
    <x v="0"/>
    <s v="Chat"/>
    <d v="2023-06-01T21:50:25"/>
    <d v="2023-06-01T15:21:25"/>
    <x v="4"/>
    <x v="4"/>
    <x v="11"/>
    <x v="1"/>
    <x v="1"/>
    <x v="1"/>
    <n v="0.42499999999999999"/>
  </r>
  <r>
    <n v="8379"/>
    <s v="Brooke Miles"/>
    <s v="acalderon@example.com"/>
    <n v="18"/>
    <s v="Male"/>
    <x v="2"/>
    <d v="2021-02-24T00:00:00"/>
    <x v="0"/>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x v="0"/>
    <m/>
    <x v="0"/>
    <s v="Social media"/>
    <d v="2023-06-01T15:14:27"/>
    <m/>
    <x v="0"/>
    <x v="0"/>
    <x v="4"/>
    <x v="0"/>
    <x v="0"/>
    <x v="0"/>
    <n v="0.9375"/>
  </r>
  <r>
    <n v="8380"/>
    <s v="Julie Villegas"/>
    <s v="zsolis@example.org"/>
    <n v="19"/>
    <s v="Female"/>
    <x v="7"/>
    <d v="2020-03-02T00:00:00"/>
    <x v="4"/>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x v="2"/>
    <m/>
    <x v="1"/>
    <s v="Social media"/>
    <m/>
    <m/>
    <x v="0"/>
    <x v="0"/>
    <x v="0"/>
    <x v="1"/>
    <x v="0"/>
    <x v="1"/>
    <n v="0.76875000000000004"/>
  </r>
  <r>
    <n v="8381"/>
    <s v="Tracey Young"/>
    <s v="andrew47@example.net"/>
    <n v="39"/>
    <s v="Female"/>
    <x v="0"/>
    <d v="2020-01-09T00:00:00"/>
    <x v="1"/>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x v="1"/>
    <s v="Listen movement state rock stock election why often."/>
    <x v="3"/>
    <s v="Phone"/>
    <d v="2023-06-01T06:29:30"/>
    <d v="2023-06-01T08:56:30"/>
    <x v="2"/>
    <x v="6"/>
    <x v="6"/>
    <x v="1"/>
    <x v="1"/>
    <x v="1"/>
    <n v="0.35"/>
  </r>
  <r>
    <n v="8382"/>
    <s v="David Wilson"/>
    <s v="anthony00@example.com"/>
    <n v="51"/>
    <s v="Female"/>
    <x v="40"/>
    <d v="2021-12-08T00:00:00"/>
    <x v="3"/>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x v="0"/>
    <m/>
    <x v="1"/>
    <s v="Phone"/>
    <d v="2023-06-01T02:48:31"/>
    <m/>
    <x v="0"/>
    <x v="2"/>
    <x v="10"/>
    <x v="1"/>
    <x v="0"/>
    <x v="0"/>
    <n v="0.59375"/>
  </r>
  <r>
    <n v="8383"/>
    <s v="Shane Ayala"/>
    <s v="stanleyjoyce@example.org"/>
    <n v="40"/>
    <s v="Male"/>
    <x v="14"/>
    <d v="2020-09-20T00:00:00"/>
    <x v="0"/>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x v="0"/>
    <m/>
    <x v="2"/>
    <s v="Chat"/>
    <d v="2023-06-01T17:27:32"/>
    <m/>
    <x v="0"/>
    <x v="5"/>
    <x v="9"/>
    <x v="1"/>
    <x v="0"/>
    <x v="0"/>
    <n v="0.19375000000000001"/>
  </r>
  <r>
    <n v="8384"/>
    <s v="Catherine Conway"/>
    <s v="hthomas@example.net"/>
    <n v="32"/>
    <s v="Female"/>
    <x v="1"/>
    <d v="2021-02-13T00:00:00"/>
    <x v="0"/>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x v="1"/>
    <s v="Month feel huge child bad cultural game."/>
    <x v="1"/>
    <s v="Email"/>
    <d v="2023-06-01T17:38:34"/>
    <d v="2023-06-01T09:59:34"/>
    <x v="3"/>
    <x v="2"/>
    <x v="4"/>
    <x v="1"/>
    <x v="1"/>
    <x v="1"/>
    <n v="0.6875"/>
  </r>
  <r>
    <n v="8385"/>
    <s v="Jeremy Gibbs"/>
    <s v="danalopez@example.com"/>
    <n v="48"/>
    <s v="Male"/>
    <x v="20"/>
    <d v="2021-01-05T00:00:00"/>
    <x v="1"/>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x v="1"/>
    <s v="Memory tough a memory their."/>
    <x v="1"/>
    <s v="Chat"/>
    <d v="2023-06-01T10:11:35"/>
    <d v="2023-06-02T00:32:35"/>
    <x v="5"/>
    <x v="2"/>
    <x v="6"/>
    <x v="1"/>
    <x v="1"/>
    <x v="1"/>
    <n v="0.73124999999999996"/>
  </r>
  <r>
    <n v="8386"/>
    <s v="Dr. April Taylor"/>
    <s v="petersonlinda@example.com"/>
    <n v="41"/>
    <s v="Female"/>
    <x v="14"/>
    <d v="2021-11-25T00:00:00"/>
    <x v="0"/>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x v="0"/>
    <m/>
    <x v="3"/>
    <s v="Social media"/>
    <d v="2023-06-01T06:01:37"/>
    <m/>
    <x v="0"/>
    <x v="0"/>
    <x v="3"/>
    <x v="1"/>
    <x v="0"/>
    <x v="0"/>
    <n v="0.9375"/>
  </r>
  <r>
    <n v="8387"/>
    <s v="Caitlin Robinson"/>
    <s v="bsmith@example.com"/>
    <n v="24"/>
    <s v="Female"/>
    <x v="8"/>
    <d v="2020-02-11T00:00:00"/>
    <x v="4"/>
    <s v="Installation support"/>
    <s v="I'm having an issue with the {product_purchased}. Please assist. I'm concerned about the security of my {product_purchased} and would like to ensure that my data is safe."/>
    <x v="0"/>
    <m/>
    <x v="0"/>
    <s v="Social media"/>
    <d v="2023-06-01T12:50:37"/>
    <m/>
    <x v="0"/>
    <x v="6"/>
    <x v="4"/>
    <x v="0"/>
    <x v="0"/>
    <x v="0"/>
    <n v="0.39374999999999999"/>
  </r>
  <r>
    <n v="8388"/>
    <s v="Monica Shah"/>
    <s v="davidlee@example.org"/>
    <n v="66"/>
    <s v="Female"/>
    <x v="30"/>
    <d v="2020-10-08T00:00:00"/>
    <x v="3"/>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x v="2"/>
    <m/>
    <x v="0"/>
    <s v="Email"/>
    <m/>
    <m/>
    <x v="0"/>
    <x v="5"/>
    <x v="7"/>
    <x v="0"/>
    <x v="0"/>
    <x v="1"/>
    <n v="0.23749999999999999"/>
  </r>
  <r>
    <n v="8389"/>
    <s v="Sharon Marsh"/>
    <s v="brittanycaldwell@example.org"/>
    <n v="33"/>
    <s v="Male"/>
    <x v="40"/>
    <d v="2021-12-18T00:00:00"/>
    <x v="4"/>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x v="1"/>
    <s v="Rate already common least discuss long never."/>
    <x v="1"/>
    <s v="Phone"/>
    <d v="2023-06-01T11:40:40"/>
    <d v="2023-06-02T00:46:40"/>
    <x v="4"/>
    <x v="1"/>
    <x v="10"/>
    <x v="1"/>
    <x v="1"/>
    <x v="1"/>
    <n v="0.66249999999999998"/>
  </r>
  <r>
    <n v="8390"/>
    <s v="Melissa Romero"/>
    <s v="garyallen@example.com"/>
    <n v="58"/>
    <s v="Female"/>
    <x v="11"/>
    <d v="2021-10-07T00:00:00"/>
    <x v="4"/>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x v="2"/>
    <m/>
    <x v="2"/>
    <s v="Social media"/>
    <m/>
    <m/>
    <x v="0"/>
    <x v="0"/>
    <x v="7"/>
    <x v="0"/>
    <x v="0"/>
    <x v="1"/>
    <n v="0.83750000000000002"/>
  </r>
  <r>
    <n v="8391"/>
    <s v="Michelle Dalton"/>
    <s v="herringgavin@example.com"/>
    <n v="23"/>
    <s v="Female"/>
    <x v="29"/>
    <d v="2020-02-10T00:00:00"/>
    <x v="2"/>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x v="1"/>
    <s v="Keep state source take expect."/>
    <x v="0"/>
    <s v="Email"/>
    <d v="2023-06-01T05:55:44"/>
    <d v="2023-06-01T08:36:44"/>
    <x v="5"/>
    <x v="5"/>
    <x v="4"/>
    <x v="1"/>
    <x v="1"/>
    <x v="1"/>
    <n v="0.1875"/>
  </r>
  <r>
    <n v="8392"/>
    <s v="Allison Hartman"/>
    <s v="lisa70@example.com"/>
    <n v="69"/>
    <s v="Female"/>
    <x v="0"/>
    <d v="2020-10-28T00:00:00"/>
    <x v="4"/>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x v="1"/>
    <s v="Box professor on store final hard simply available."/>
    <x v="1"/>
    <s v="Phone"/>
    <d v="2023-06-01T14:06:45"/>
    <d v="2023-06-01T06:23:45"/>
    <x v="4"/>
    <x v="2"/>
    <x v="7"/>
    <x v="1"/>
    <x v="1"/>
    <x v="1"/>
    <n v="0.7"/>
  </r>
  <r>
    <n v="8393"/>
    <s v="Shawn Williams"/>
    <s v="morenovanessa@example.org"/>
    <n v="65"/>
    <s v="Female"/>
    <x v="7"/>
    <d v="2020-08-10T00:00:00"/>
    <x v="2"/>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x v="0"/>
    <m/>
    <x v="3"/>
    <s v="Email"/>
    <d v="2023-06-02T00:00:46"/>
    <m/>
    <x v="0"/>
    <x v="2"/>
    <x v="5"/>
    <x v="1"/>
    <x v="0"/>
    <x v="0"/>
    <n v="0.64375000000000004"/>
  </r>
  <r>
    <n v="8394"/>
    <s v="Jennifer Cole"/>
    <s v="palexander@example.org"/>
    <n v="43"/>
    <s v="Female"/>
    <x v="6"/>
    <d v="2021-04-06T00:00:00"/>
    <x v="4"/>
    <s v="Payment issue"/>
    <s v="I'm having an issue with the {product_purchased}. Please assist._x000a__x000a_Click here to view my other products. I've tried different settings and configurations on my {product_purchased}, but the issue persists."/>
    <x v="1"/>
    <s v="Whom perform quite pull trip two."/>
    <x v="0"/>
    <s v="Email"/>
    <d v="2023-06-01T16:25:47"/>
    <d v="2023-06-01T06:22:47"/>
    <x v="3"/>
    <x v="8"/>
    <x v="11"/>
    <x v="1"/>
    <x v="1"/>
    <x v="1"/>
    <n v="0.28125"/>
  </r>
  <r>
    <n v="8395"/>
    <s v="Steven Wright"/>
    <s v="michaelmartinez@example.net"/>
    <n v="62"/>
    <s v="Female"/>
    <x v="20"/>
    <d v="2020-02-14T00:00:00"/>
    <x v="0"/>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x v="2"/>
    <m/>
    <x v="2"/>
    <s v="Email"/>
    <m/>
    <m/>
    <x v="0"/>
    <x v="6"/>
    <x v="4"/>
    <x v="0"/>
    <x v="0"/>
    <x v="1"/>
    <n v="0.39374999999999999"/>
  </r>
  <r>
    <n v="8396"/>
    <s v="Patricia Shannon"/>
    <s v="sullivannicholas@example.net"/>
    <n v="25"/>
    <s v="Female"/>
    <x v="29"/>
    <d v="2021-10-12T00:00:00"/>
    <x v="3"/>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x v="0"/>
    <m/>
    <x v="3"/>
    <s v="Phone"/>
    <d v="2023-06-01T06:52:49"/>
    <m/>
    <x v="0"/>
    <x v="1"/>
    <x v="7"/>
    <x v="1"/>
    <x v="0"/>
    <x v="0"/>
    <n v="0.79374999999999996"/>
  </r>
  <r>
    <n v="8397"/>
    <s v="Shawna Webb MD"/>
    <s v="terri34@example.net"/>
    <n v="21"/>
    <s v="Other"/>
    <x v="21"/>
    <d v="2020-03-16T00:00:00"/>
    <x v="3"/>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x v="1"/>
    <s v="Party attack account day third."/>
    <x v="0"/>
    <s v="Social media"/>
    <d v="2023-06-01T10:28:51"/>
    <d v="2023-06-01T01:30:51"/>
    <x v="1"/>
    <x v="8"/>
    <x v="0"/>
    <x v="1"/>
    <x v="1"/>
    <x v="1"/>
    <n v="0.23749999999999999"/>
  </r>
  <r>
    <n v="8398"/>
    <s v="Richard Mccarthy"/>
    <s v="xbailey@example.com"/>
    <n v="59"/>
    <s v="Female"/>
    <x v="2"/>
    <d v="2020-07-17T00:00:00"/>
    <x v="2"/>
    <s v="Cancellation request"/>
    <s v="I'm having an issue with the {product_purchased}. Please assist. The issue I'm facing is intermittent. Sometimes it works fine, but other times it acts up unexpectedly."/>
    <x v="1"/>
    <s v="Because individual section grow."/>
    <x v="3"/>
    <s v="Email"/>
    <d v="2023-06-01T06:30:51"/>
    <d v="2023-06-01T15:11:51"/>
    <x v="5"/>
    <x v="2"/>
    <x v="2"/>
    <x v="1"/>
    <x v="1"/>
    <x v="1"/>
    <n v="0.57499999999999996"/>
  </r>
  <r>
    <n v="8399"/>
    <s v="Adam Dennis"/>
    <s v="eholmes@example.com"/>
    <n v="50"/>
    <s v="Other"/>
    <x v="11"/>
    <d v="2021-08-15T00:00:00"/>
    <x v="4"/>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x v="1"/>
    <s v="Care herself pull others about cover reflect there."/>
    <x v="1"/>
    <s v="Chat"/>
    <d v="2023-06-01T14:30:53"/>
    <d v="2023-06-01T06:23:53"/>
    <x v="2"/>
    <x v="0"/>
    <x v="5"/>
    <x v="1"/>
    <x v="1"/>
    <x v="1"/>
    <n v="0.89375000000000004"/>
  </r>
  <r>
    <n v="8400"/>
    <s v="Marco Esparza"/>
    <s v="ewhite@example.net"/>
    <n v="57"/>
    <s v="Female"/>
    <x v="24"/>
    <d v="2020-04-22T00:00:00"/>
    <x v="1"/>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x v="0"/>
    <m/>
    <x v="2"/>
    <s v="Phone"/>
    <d v="2023-06-01T03:00:54"/>
    <m/>
    <x v="0"/>
    <x v="10"/>
    <x v="11"/>
    <x v="1"/>
    <x v="0"/>
    <x v="0"/>
    <n v="0.20624999999999999"/>
  </r>
  <r>
    <n v="8401"/>
    <s v="Janet Chan"/>
    <s v="kyle65@example.com"/>
    <n v="68"/>
    <s v="Female"/>
    <x v="7"/>
    <d v="2021-07-16T00:00:00"/>
    <x v="2"/>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x v="1"/>
    <s v="Event husband water decision."/>
    <x v="0"/>
    <s v="Email"/>
    <d v="2023-06-01T17:29:56"/>
    <d v="2023-06-01T23:30:56"/>
    <x v="5"/>
    <x v="7"/>
    <x v="2"/>
    <x v="1"/>
    <x v="1"/>
    <x v="1"/>
    <n v="0.26250000000000001"/>
  </r>
  <r>
    <n v="8402"/>
    <s v="Melissa Padilla"/>
    <s v="nparsons@example.net"/>
    <n v="47"/>
    <s v="Female"/>
    <x v="30"/>
    <d v="2021-03-10T00:00:00"/>
    <x v="3"/>
    <s v="Installation support"/>
    <s v="I'm having an issue with the {product_purchased}. Please assist._x000a__x000a_Thank you. I've performed a factory reset on my {product_purchased}, hoping it would resolve the problem, but it didn't help."/>
    <x v="0"/>
    <m/>
    <x v="1"/>
    <s v="Phone"/>
    <d v="2023-06-01T09:02:56"/>
    <m/>
    <x v="0"/>
    <x v="5"/>
    <x v="0"/>
    <x v="1"/>
    <x v="0"/>
    <x v="0"/>
    <n v="0.26874999999999999"/>
  </r>
  <r>
    <n v="8403"/>
    <s v="Mario Palmer"/>
    <s v="patriciamartinez@example.org"/>
    <n v="58"/>
    <s v="Other"/>
    <x v="39"/>
    <d v="2021-01-07T00:00:00"/>
    <x v="0"/>
    <s v="Data loss"/>
    <s v="I'm having an issue with the {product_purchased}. Please assist._x000a__x000a_6. Please also support this issue in #sometouch or #droid with your feedback. I need assistance as soon as possible because it's affecting my work and productivity."/>
    <x v="0"/>
    <m/>
    <x v="1"/>
    <s v="Chat"/>
    <d v="2023-06-01T04:01:58"/>
    <m/>
    <x v="0"/>
    <x v="1"/>
    <x v="6"/>
    <x v="1"/>
    <x v="0"/>
    <x v="0"/>
    <n v="0.79374999999999996"/>
  </r>
  <r>
    <n v="8404"/>
    <s v="Michael Brooks"/>
    <s v="raymond70@example.org"/>
    <n v="70"/>
    <s v="Female"/>
    <x v="18"/>
    <d v="2020-02-14T00:00:00"/>
    <x v="1"/>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x v="2"/>
    <m/>
    <x v="3"/>
    <s v="Email"/>
    <m/>
    <m/>
    <x v="0"/>
    <x v="5"/>
    <x v="4"/>
    <x v="1"/>
    <x v="0"/>
    <x v="1"/>
    <n v="0.1875"/>
  </r>
  <r>
    <n v="8405"/>
    <s v="Stephen White MD"/>
    <s v="xmoore@example.com"/>
    <n v="33"/>
    <s v="Female"/>
    <x v="0"/>
    <d v="2020-05-31T00:00:00"/>
    <x v="4"/>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x v="0"/>
    <m/>
    <x v="1"/>
    <s v="Social media"/>
    <d v="2023-06-01T12:47:00"/>
    <m/>
    <x v="0"/>
    <x v="2"/>
    <x v="1"/>
    <x v="1"/>
    <x v="0"/>
    <x v="0"/>
    <n v="0.72499999999999998"/>
  </r>
  <r>
    <n v="8406"/>
    <s v="George Smith"/>
    <s v="lisa97@example.net"/>
    <n v="65"/>
    <s v="Other"/>
    <x v="32"/>
    <d v="2021-09-20T00:00:00"/>
    <x v="2"/>
    <s v="Installation support"/>
    <s v="I'm having an issue with the {product_purchased}. Please assist._x000a__x000a_Click Here to see what's available I'm unable to find the option to perform the desired action in the {product_purchased}. Could you please guide me through the steps?"/>
    <x v="2"/>
    <m/>
    <x v="3"/>
    <s v="Social media"/>
    <m/>
    <m/>
    <x v="0"/>
    <x v="2"/>
    <x v="9"/>
    <x v="1"/>
    <x v="0"/>
    <x v="1"/>
    <n v="0.61250000000000004"/>
  </r>
  <r>
    <n v="8407"/>
    <s v="Tyler Obrien"/>
    <s v="tammymoss@example.org"/>
    <n v="69"/>
    <s v="Male"/>
    <x v="22"/>
    <d v="2020-05-26T00:00:00"/>
    <x v="4"/>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x v="2"/>
    <m/>
    <x v="1"/>
    <s v="Email"/>
    <m/>
    <m/>
    <x v="0"/>
    <x v="9"/>
    <x v="1"/>
    <x v="1"/>
    <x v="0"/>
    <x v="1"/>
    <n v="0.22500000000000001"/>
  </r>
  <r>
    <n v="8408"/>
    <s v="Jennifer Cooper"/>
    <s v="francis23@example.org"/>
    <n v="60"/>
    <s v="Other"/>
    <x v="40"/>
    <d v="2021-11-16T00:00:00"/>
    <x v="4"/>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x v="0"/>
    <m/>
    <x v="3"/>
    <s v="Phone"/>
    <d v="2023-06-01T07:47:04"/>
    <m/>
    <x v="0"/>
    <x v="0"/>
    <x v="3"/>
    <x v="1"/>
    <x v="0"/>
    <x v="0"/>
    <n v="0.9375"/>
  </r>
  <r>
    <n v="8409"/>
    <s v="Michelle Medina"/>
    <s v="jacobkim@example.net"/>
    <n v="52"/>
    <s v="Male"/>
    <x v="21"/>
    <d v="2021-01-19T00:00:00"/>
    <x v="2"/>
    <s v="Battery life"/>
    <s v="I'm having an issue with the {product_purchased}. Please assist. â€” M.G. (@m_geogar) September 21, 2014_x000a__x000a_When you say &quot;what about my purchase from me&quot; the company might respond I've recently updated the firmware of my {product_purchased}, and the issue started happening afterward. Could it be related to the update?"/>
    <x v="2"/>
    <m/>
    <x v="3"/>
    <s v="Social media"/>
    <m/>
    <m/>
    <x v="0"/>
    <x v="7"/>
    <x v="6"/>
    <x v="1"/>
    <x v="0"/>
    <x v="1"/>
    <n v="0.29375000000000001"/>
  </r>
  <r>
    <n v="8410"/>
    <s v="Samuel Beard"/>
    <s v="howardsean@example.com"/>
    <n v="25"/>
    <s v="Other"/>
    <x v="37"/>
    <d v="2020-09-28T00:00:00"/>
    <x v="1"/>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x v="2"/>
    <m/>
    <x v="2"/>
    <s v="Email"/>
    <m/>
    <m/>
    <x v="0"/>
    <x v="2"/>
    <x v="9"/>
    <x v="0"/>
    <x v="0"/>
    <x v="1"/>
    <n v="0.61250000000000004"/>
  </r>
  <r>
    <n v="8411"/>
    <s v="Charlene Roth"/>
    <s v="jasonharris@example.net"/>
    <n v="31"/>
    <s v="Female"/>
    <x v="38"/>
    <d v="2020-06-08T00:00:00"/>
    <x v="1"/>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x v="2"/>
    <m/>
    <x v="2"/>
    <s v="Chat"/>
    <m/>
    <m/>
    <x v="0"/>
    <x v="0"/>
    <x v="8"/>
    <x v="0"/>
    <x v="0"/>
    <x v="1"/>
    <n v="0.84375"/>
  </r>
  <r>
    <n v="8412"/>
    <s v="John Larson"/>
    <s v="kristiesmith@example.org"/>
    <n v="67"/>
    <s v="Male"/>
    <x v="33"/>
    <d v="2021-05-15T00:00:00"/>
    <x v="4"/>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x v="1"/>
    <s v="Manager put north fight game national serve."/>
    <x v="2"/>
    <s v="Phone"/>
    <d v="2023-06-01T19:53:10"/>
    <d v="2023-06-01T22:10:10"/>
    <x v="2"/>
    <x v="1"/>
    <x v="1"/>
    <x v="1"/>
    <x v="1"/>
    <x v="1"/>
    <n v="0.71875"/>
  </r>
  <r>
    <n v="8413"/>
    <s v="Roberto Harvey"/>
    <s v="wesley80@example.org"/>
    <n v="39"/>
    <s v="Other"/>
    <x v="31"/>
    <d v="2021-05-15T00:00:00"/>
    <x v="1"/>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x v="2"/>
    <m/>
    <x v="1"/>
    <s v="Social media"/>
    <m/>
    <m/>
    <x v="0"/>
    <x v="6"/>
    <x v="1"/>
    <x v="1"/>
    <x v="0"/>
    <x v="1"/>
    <n v="0.38124999999999998"/>
  </r>
  <r>
    <n v="8414"/>
    <s v="Frank Serrano"/>
    <s v="lisaserrano@example.net"/>
    <n v="54"/>
    <s v="Female"/>
    <x v="36"/>
    <d v="2021-07-10T00:00:00"/>
    <x v="2"/>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x v="2"/>
    <m/>
    <x v="0"/>
    <s v="Phone"/>
    <m/>
    <m/>
    <x v="0"/>
    <x v="0"/>
    <x v="2"/>
    <x v="0"/>
    <x v="0"/>
    <x v="1"/>
    <n v="1.0687500000000001"/>
  </r>
  <r>
    <n v="8415"/>
    <s v="Phillip Griffin"/>
    <s v="harold99@example.com"/>
    <n v="29"/>
    <s v="Male"/>
    <x v="3"/>
    <d v="2020-02-26T00:00:00"/>
    <x v="2"/>
    <s v="Delivery problem"/>
    <s v="I'm having an issue with the {product_purchased}. Please assist. Thanks.&quot; â€”Giorgio (Gio)_x000a__x000a_Nuvo. The original Nuo. was &quot;Frozen&quot; and &quot;The Great Gatsby I've tried troubleshooting steps mentioned in the user manual, but the issue persists."/>
    <x v="1"/>
    <s v="Song truth cultural audience trouble American."/>
    <x v="2"/>
    <s v="Email"/>
    <d v="2023-06-01T09:22:15"/>
    <d v="2023-06-01T11:33:15"/>
    <x v="5"/>
    <x v="0"/>
    <x v="4"/>
    <x v="1"/>
    <x v="1"/>
    <x v="1"/>
    <n v="0.9375"/>
  </r>
  <r>
    <n v="8416"/>
    <s v="Erin Reed"/>
    <s v="victorwhite@example.com"/>
    <n v="69"/>
    <s v="Female"/>
    <x v="15"/>
    <d v="2021-06-06T00:00:00"/>
    <x v="1"/>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x v="0"/>
    <m/>
    <x v="2"/>
    <s v="Phone"/>
    <d v="2023-06-01T08:17:16"/>
    <m/>
    <x v="0"/>
    <x v="6"/>
    <x v="8"/>
    <x v="1"/>
    <x v="0"/>
    <x v="0"/>
    <n v="0.46250000000000002"/>
  </r>
  <r>
    <n v="8417"/>
    <s v="Mrs. Melissa Mullins"/>
    <s v="pearsondawn@example.net"/>
    <n v="62"/>
    <s v="Male"/>
    <x v="21"/>
    <d v="2021-10-08T00:00:00"/>
    <x v="3"/>
    <s v="Account access"/>
    <s v="I'm having an issue with the {product_purchased}. Please assist. &lt;span className=&quot;purchasing_details&quot;&gt;{{product_purchased.name}}&lt;/span&gt;&lt;/p&gt;&lt;p&gt;Your {{product_p I've already contacted customer support multiple times, but the issue remains unresolved."/>
    <x v="2"/>
    <m/>
    <x v="3"/>
    <s v="Social media"/>
    <m/>
    <m/>
    <x v="0"/>
    <x v="7"/>
    <x v="7"/>
    <x v="1"/>
    <x v="0"/>
    <x v="1"/>
    <n v="0.2"/>
  </r>
  <r>
    <n v="8418"/>
    <s v="Jamie Scott"/>
    <s v="jenniferandrews@example.org"/>
    <n v="26"/>
    <s v="Other"/>
    <x v="18"/>
    <d v="2021-01-25T00:00:00"/>
    <x v="0"/>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x v="2"/>
    <m/>
    <x v="2"/>
    <s v="Social media"/>
    <m/>
    <m/>
    <x v="0"/>
    <x v="2"/>
    <x v="6"/>
    <x v="0"/>
    <x v="0"/>
    <x v="1"/>
    <n v="0.73124999999999996"/>
  </r>
  <r>
    <n v="8419"/>
    <s v="Ashley Soto"/>
    <s v="michaelreed@example.net"/>
    <n v="45"/>
    <s v="Other"/>
    <x v="40"/>
    <d v="2020-11-01T00:00:00"/>
    <x v="0"/>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x v="0"/>
    <m/>
    <x v="1"/>
    <s v="Social media"/>
    <d v="2023-06-01T09:26:19"/>
    <m/>
    <x v="0"/>
    <x v="2"/>
    <x v="3"/>
    <x v="1"/>
    <x v="0"/>
    <x v="0"/>
    <n v="0.6"/>
  </r>
  <r>
    <n v="8420"/>
    <s v="Austin Lee"/>
    <s v="andrewallen@example.com"/>
    <n v="29"/>
    <s v="Male"/>
    <x v="4"/>
    <d v="2021-08-24T00:00:00"/>
    <x v="3"/>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x v="1"/>
    <s v="Civil other course nature."/>
    <x v="3"/>
    <s v="Chat"/>
    <d v="2023-06-01T15:40:21"/>
    <d v="2023-06-01T06:19:21"/>
    <x v="1"/>
    <x v="2"/>
    <x v="5"/>
    <x v="1"/>
    <x v="1"/>
    <x v="1"/>
    <n v="0.64375000000000004"/>
  </r>
  <r>
    <n v="8421"/>
    <s v="Andrew Smith"/>
    <s v="coxbrandon@example.org"/>
    <n v="41"/>
    <s v="Female"/>
    <x v="15"/>
    <d v="2021-03-05T00:00:00"/>
    <x v="0"/>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x v="1"/>
    <s v="Hot property or start."/>
    <x v="3"/>
    <s v="Phone"/>
    <d v="2023-06-01T02:15:23"/>
    <d v="2023-06-01T01:37:23"/>
    <x v="4"/>
    <x v="8"/>
    <x v="0"/>
    <x v="1"/>
    <x v="1"/>
    <x v="1"/>
    <n v="0.23749999999999999"/>
  </r>
  <r>
    <n v="8422"/>
    <s v="Leah Davis"/>
    <s v="chenrebecca@example.net"/>
    <n v="47"/>
    <s v="Male"/>
    <x v="35"/>
    <d v="2021-03-18T00:00:00"/>
    <x v="0"/>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x v="2"/>
    <m/>
    <x v="1"/>
    <s v="Social media"/>
    <m/>
    <m/>
    <x v="0"/>
    <x v="2"/>
    <x v="0"/>
    <x v="1"/>
    <x v="0"/>
    <x v="1"/>
    <n v="0.64375000000000004"/>
  </r>
  <r>
    <n v="8423"/>
    <s v="Andrew Taylor"/>
    <s v="ylarson@example.org"/>
    <n v="32"/>
    <s v="Female"/>
    <x v="21"/>
    <d v="2020-12-05T00:00:00"/>
    <x v="2"/>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x v="0"/>
    <m/>
    <x v="2"/>
    <s v="Chat"/>
    <d v="2023-06-01T06:46:24"/>
    <m/>
    <x v="0"/>
    <x v="4"/>
    <x v="10"/>
    <x v="1"/>
    <x v="0"/>
    <x v="0"/>
    <n v="0.41875000000000001"/>
  </r>
  <r>
    <n v="8424"/>
    <s v="Heidi Ware"/>
    <s v="charles20@example.net"/>
    <n v="36"/>
    <s v="Female"/>
    <x v="5"/>
    <d v="2021-11-28T00:00:00"/>
    <x v="1"/>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x v="1"/>
    <s v="Later generation down one still play."/>
    <x v="3"/>
    <s v="Phone"/>
    <d v="2023-06-01T12:57:26"/>
    <d v="2023-06-01T23:05:26"/>
    <x v="5"/>
    <x v="10"/>
    <x v="3"/>
    <x v="1"/>
    <x v="1"/>
    <x v="1"/>
    <n v="0.21249999999999999"/>
  </r>
  <r>
    <n v="8425"/>
    <s v="Dawn Randolph"/>
    <s v="christianfreeman@example.net"/>
    <n v="59"/>
    <s v="Female"/>
    <x v="27"/>
    <d v="2020-10-16T00:00:00"/>
    <x v="2"/>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x v="0"/>
    <m/>
    <x v="0"/>
    <s v="Email"/>
    <d v="2023-06-01T02:47:28"/>
    <m/>
    <x v="0"/>
    <x v="1"/>
    <x v="7"/>
    <x v="0"/>
    <x v="0"/>
    <x v="0"/>
    <n v="0.79374999999999996"/>
  </r>
  <r>
    <n v="8426"/>
    <s v="Ricardo Gonzalez"/>
    <s v="ambersmith@example.com"/>
    <n v="43"/>
    <s v="Other"/>
    <x v="40"/>
    <d v="2020-08-19T00:00:00"/>
    <x v="0"/>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x v="2"/>
    <m/>
    <x v="2"/>
    <s v="Chat"/>
    <m/>
    <m/>
    <x v="0"/>
    <x v="9"/>
    <x v="5"/>
    <x v="0"/>
    <x v="0"/>
    <x v="1"/>
    <n v="0.1875"/>
  </r>
  <r>
    <n v="8427"/>
    <s v="Mary Elliott"/>
    <s v="tiffanycarey@example.com"/>
    <n v="60"/>
    <s v="Female"/>
    <x v="33"/>
    <d v="2020-09-14T00:00:00"/>
    <x v="4"/>
    <s v="Data loss"/>
    <s v="I'm having trouble connecting my {product_purchased} to my home Wi-Fi network. It doesn't detect any networks, although other devices are connecting fine. What can be done to resolve this issue?_x000a__x000a_â€¢ If you haven I've already contacted customer support multiple times, but the issue remains unresolved."/>
    <x v="1"/>
    <s v="Rule role whatever nearly compare evidence while."/>
    <x v="0"/>
    <s v="Phone"/>
    <d v="2023-06-01T06:18:31"/>
    <d v="2023-06-01T13:28:31"/>
    <x v="1"/>
    <x v="9"/>
    <x v="9"/>
    <x v="1"/>
    <x v="1"/>
    <x v="1"/>
    <n v="0.19375000000000001"/>
  </r>
  <r>
    <n v="8428"/>
    <s v="John Hensley"/>
    <s v="vincentangelica@example.net"/>
    <n v="24"/>
    <s v="Other"/>
    <x v="24"/>
    <d v="2021-04-18T00:00:00"/>
    <x v="4"/>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x v="1"/>
    <s v="Important get include establish decision."/>
    <x v="3"/>
    <s v="Email"/>
    <d v="2023-06-01T12:01:33"/>
    <d v="2023-06-02T00:55:33"/>
    <x v="1"/>
    <x v="1"/>
    <x v="11"/>
    <x v="1"/>
    <x v="1"/>
    <x v="1"/>
    <n v="0.65625"/>
  </r>
  <r>
    <n v="8429"/>
    <s v="Shelby Macdonald"/>
    <s v="fieldstony@example.org"/>
    <n v="35"/>
    <s v="Female"/>
    <x v="6"/>
    <d v="2021-06-24T00:00:00"/>
    <x v="0"/>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x v="2"/>
    <m/>
    <x v="1"/>
    <s v="Email"/>
    <m/>
    <m/>
    <x v="0"/>
    <x v="0"/>
    <x v="8"/>
    <x v="1"/>
    <x v="0"/>
    <x v="1"/>
    <n v="0.84375"/>
  </r>
  <r>
    <n v="8430"/>
    <s v="Amy Atkins"/>
    <s v="oprice@example.net"/>
    <n v="56"/>
    <s v="Female"/>
    <x v="29"/>
    <d v="2020-04-17T00:00:00"/>
    <x v="4"/>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x v="2"/>
    <m/>
    <x v="2"/>
    <s v="Phone"/>
    <m/>
    <m/>
    <x v="0"/>
    <x v="6"/>
    <x v="11"/>
    <x v="0"/>
    <x v="0"/>
    <x v="1"/>
    <n v="0.53125"/>
  </r>
  <r>
    <n v="8431"/>
    <s v="Joshua Villanueva"/>
    <s v="johnny34@example.org"/>
    <n v="63"/>
    <s v="Female"/>
    <x v="23"/>
    <d v="2021-05-11T00:00:00"/>
    <x v="1"/>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x v="1"/>
    <s v="Contain drop professor."/>
    <x v="1"/>
    <s v="Chat"/>
    <d v="2023-06-01T13:03:36"/>
    <d v="2023-06-01T17:16:36"/>
    <x v="5"/>
    <x v="1"/>
    <x v="1"/>
    <x v="1"/>
    <x v="1"/>
    <x v="1"/>
    <n v="0.71875"/>
  </r>
  <r>
    <n v="8432"/>
    <s v="Amy Gross"/>
    <s v="jhunter@example.org"/>
    <n v="56"/>
    <s v="Other"/>
    <x v="12"/>
    <d v="2021-02-09T00:00:00"/>
    <x v="0"/>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x v="2"/>
    <m/>
    <x v="1"/>
    <s v="Chat"/>
    <m/>
    <m/>
    <x v="0"/>
    <x v="0"/>
    <x v="4"/>
    <x v="1"/>
    <x v="0"/>
    <x v="1"/>
    <n v="0.9375"/>
  </r>
  <r>
    <n v="8433"/>
    <s v="Yolanda Miller"/>
    <s v="robertramirez@example.com"/>
    <n v="70"/>
    <s v="Male"/>
    <x v="9"/>
    <d v="2020-01-22T00:00:00"/>
    <x v="1"/>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x v="1"/>
    <s v="Off budget pull nearly."/>
    <x v="0"/>
    <s v="Chat"/>
    <d v="2023-06-01T07:25:38"/>
    <d v="2023-06-01T15:47:38"/>
    <x v="1"/>
    <x v="8"/>
    <x v="6"/>
    <x v="1"/>
    <x v="1"/>
    <x v="1"/>
    <n v="0.25624999999999998"/>
  </r>
  <r>
    <n v="8434"/>
    <s v="Courtney Carter"/>
    <s v="morganwashington@example.com"/>
    <n v="65"/>
    <s v="Other"/>
    <x v="35"/>
    <d v="2020-02-03T00:00:00"/>
    <x v="2"/>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x v="2"/>
    <m/>
    <x v="3"/>
    <s v="Chat"/>
    <m/>
    <m/>
    <x v="0"/>
    <x v="2"/>
    <x v="4"/>
    <x v="1"/>
    <x v="0"/>
    <x v="1"/>
    <n v="0.6875"/>
  </r>
  <r>
    <n v="8435"/>
    <s v="Cristina Potter"/>
    <s v="dnunez@example.org"/>
    <n v="50"/>
    <s v="Female"/>
    <x v="0"/>
    <d v="2020-02-03T00:00:00"/>
    <x v="0"/>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x v="1"/>
    <s v="Bad administration prepare experience fall affect information."/>
    <x v="0"/>
    <s v="Email"/>
    <d v="2023-06-01T23:39:42"/>
    <d v="2023-06-01T08:59:42"/>
    <x v="3"/>
    <x v="5"/>
    <x v="4"/>
    <x v="1"/>
    <x v="1"/>
    <x v="1"/>
    <n v="0.1875"/>
  </r>
  <r>
    <n v="8436"/>
    <s v="Brandi Willis"/>
    <s v="tayloralison@example.com"/>
    <n v="69"/>
    <s v="Female"/>
    <x v="31"/>
    <d v="2021-09-25T00:00:00"/>
    <x v="4"/>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x v="1"/>
    <s v="Mind ask amount huge late."/>
    <x v="2"/>
    <s v="Chat"/>
    <d v="2023-06-01T23:30:42"/>
    <d v="2023-06-02T00:16:42"/>
    <x v="2"/>
    <x v="9"/>
    <x v="9"/>
    <x v="1"/>
    <x v="1"/>
    <x v="1"/>
    <n v="0.19375000000000001"/>
  </r>
  <r>
    <n v="8437"/>
    <s v="Rhonda Green"/>
    <s v="haleymitchell@example.net"/>
    <n v="59"/>
    <s v="Female"/>
    <x v="20"/>
    <d v="2020-09-01T00:00:00"/>
    <x v="0"/>
    <s v="Payment issue"/>
    <s v="I'm having an issue with the {product_purchased}. Please assist. Please add 1 to your checkout price. If it's only $4.99 it'll sell out. We do not want to keep out-of-date. I'm worried that the issue might be hardware-related and might require repair or replacement."/>
    <x v="0"/>
    <m/>
    <x v="0"/>
    <s v="Social media"/>
    <d v="2023-06-01T05:58:44"/>
    <m/>
    <x v="0"/>
    <x v="0"/>
    <x v="9"/>
    <x v="0"/>
    <x v="0"/>
    <x v="0"/>
    <n v="0.8"/>
  </r>
  <r>
    <n v="8438"/>
    <s v="Robert Farley"/>
    <s v="bryceshepherd@example.com"/>
    <n v="65"/>
    <s v="Female"/>
    <x v="8"/>
    <d v="2021-11-08T00:00:00"/>
    <x v="3"/>
    <s v="Peripheral compatibility"/>
    <s v="I'm having an issue with the {product_purchased}. Please assist. I've already contacted customer support multiple times, but the issue remains unresolved."/>
    <x v="0"/>
    <m/>
    <x v="2"/>
    <s v="Email"/>
    <d v="2023-06-01T15:52:45"/>
    <m/>
    <x v="0"/>
    <x v="1"/>
    <x v="3"/>
    <x v="1"/>
    <x v="0"/>
    <x v="0"/>
    <n v="0.65625"/>
  </r>
  <r>
    <n v="8439"/>
    <s v="Andrea Bates"/>
    <s v="kristinasherman@example.com"/>
    <n v="19"/>
    <s v="Other"/>
    <x v="40"/>
    <d v="2020-12-18T00:00:00"/>
    <x v="4"/>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x v="0"/>
    <m/>
    <x v="0"/>
    <s v="Phone"/>
    <d v="2023-06-01T22:27:46"/>
    <m/>
    <x v="0"/>
    <x v="0"/>
    <x v="10"/>
    <x v="0"/>
    <x v="0"/>
    <x v="0"/>
    <n v="0.78125"/>
  </r>
  <r>
    <n v="8440"/>
    <s v="Christina Crane"/>
    <s v="alyssaosborne@example.com"/>
    <n v="68"/>
    <s v="Male"/>
    <x v="40"/>
    <d v="2021-08-21T00:00:00"/>
    <x v="2"/>
    <s v="Network problem"/>
    <s v="I'm having an issue with the {product_purchased}. Please assist._x000a__x000a_} else {_x000a__x000a_return $resource_x000a__x000a_}_x000a__x000a_} I've reviewed the troubleshooting steps on the official support website, but they didn't resolve the problem."/>
    <x v="0"/>
    <m/>
    <x v="2"/>
    <s v="Phone"/>
    <d v="2023-06-01T23:49:47"/>
    <m/>
    <x v="0"/>
    <x v="0"/>
    <x v="5"/>
    <x v="1"/>
    <x v="0"/>
    <x v="0"/>
    <n v="0.89375000000000004"/>
  </r>
  <r>
    <n v="8441"/>
    <s v="Margaret Ward"/>
    <s v="martinaudrey@example.com"/>
    <n v="43"/>
    <s v="Female"/>
    <x v="4"/>
    <d v="2020-04-23T00:00:00"/>
    <x v="4"/>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x v="1"/>
    <s v="Space have anything party news."/>
    <x v="1"/>
    <s v="Chat"/>
    <d v="2023-06-01T20:17:48"/>
    <d v="2023-06-01T13:18:48"/>
    <x v="2"/>
    <x v="8"/>
    <x v="11"/>
    <x v="1"/>
    <x v="1"/>
    <x v="1"/>
    <n v="0.28125"/>
  </r>
  <r>
    <n v="8442"/>
    <s v="Kari Christensen"/>
    <s v="along@example.org"/>
    <n v="48"/>
    <s v="Other"/>
    <x v="26"/>
    <d v="2020-02-11T00:00:00"/>
    <x v="1"/>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x v="1"/>
    <s v="Democratic father exist billion."/>
    <x v="2"/>
    <s v="Social media"/>
    <d v="2023-06-01T12:27:49"/>
    <d v="2023-06-01T11:35:49"/>
    <x v="1"/>
    <x v="0"/>
    <x v="4"/>
    <x v="1"/>
    <x v="1"/>
    <x v="1"/>
    <n v="0.9375"/>
  </r>
  <r>
    <n v="8443"/>
    <s v="Jennifer King"/>
    <s v="riggspatricia@example.net"/>
    <n v="37"/>
    <s v="Male"/>
    <x v="0"/>
    <d v="2020-02-06T00:00:00"/>
    <x v="1"/>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x v="0"/>
    <m/>
    <x v="2"/>
    <s v="Social media"/>
    <d v="2023-06-01T01:29:50"/>
    <m/>
    <x v="0"/>
    <x v="0"/>
    <x v="4"/>
    <x v="1"/>
    <x v="0"/>
    <x v="0"/>
    <n v="0.9375"/>
  </r>
  <r>
    <n v="8444"/>
    <s v="Michelle Silva"/>
    <s v="christinasanchez@example.com"/>
    <n v="61"/>
    <s v="Female"/>
    <x v="6"/>
    <d v="2020-02-26T00:00:00"/>
    <x v="3"/>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x v="0"/>
    <m/>
    <x v="2"/>
    <s v="Chat"/>
    <d v="2023-06-01T19:44:51"/>
    <m/>
    <x v="0"/>
    <x v="8"/>
    <x v="4"/>
    <x v="1"/>
    <x v="0"/>
    <x v="0"/>
    <n v="0.20624999999999999"/>
  </r>
  <r>
    <n v="8445"/>
    <s v="Natasha Donovan"/>
    <s v="hramirez@example.com"/>
    <n v="64"/>
    <s v="Other"/>
    <x v="18"/>
    <d v="2021-02-02T00:00:00"/>
    <x v="1"/>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x v="2"/>
    <m/>
    <x v="3"/>
    <s v="Email"/>
    <m/>
    <m/>
    <x v="0"/>
    <x v="6"/>
    <x v="4"/>
    <x v="1"/>
    <x v="0"/>
    <x v="1"/>
    <n v="0.39374999999999999"/>
  </r>
  <r>
    <n v="8446"/>
    <s v="Debbie Buchanan"/>
    <s v="martinnicholas@example.net"/>
    <n v="66"/>
    <s v="Male"/>
    <x v="11"/>
    <d v="2021-02-16T00:00:00"/>
    <x v="4"/>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x v="2"/>
    <m/>
    <x v="0"/>
    <s v="Chat"/>
    <m/>
    <m/>
    <x v="0"/>
    <x v="9"/>
    <x v="4"/>
    <x v="0"/>
    <x v="0"/>
    <x v="1"/>
    <n v="0.24374999999999999"/>
  </r>
  <r>
    <n v="8447"/>
    <s v="Steven Brown"/>
    <s v="umoore@example.org"/>
    <n v="19"/>
    <s v="Other"/>
    <x v="28"/>
    <d v="2020-03-14T00:00:00"/>
    <x v="1"/>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x v="0"/>
    <m/>
    <x v="0"/>
    <s v="Chat"/>
    <d v="2023-06-01T09:42:57"/>
    <m/>
    <x v="0"/>
    <x v="1"/>
    <x v="0"/>
    <x v="0"/>
    <x v="0"/>
    <x v="0"/>
    <n v="0.63124999999999998"/>
  </r>
  <r>
    <n v="8448"/>
    <s v="Devin Parsons"/>
    <s v="jonathanfox@example.org"/>
    <n v="51"/>
    <s v="Other"/>
    <x v="0"/>
    <d v="2020-07-12T00:00:00"/>
    <x v="4"/>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x v="0"/>
    <m/>
    <x v="0"/>
    <s v="Email"/>
    <d v="2023-06-01T18:00:58"/>
    <m/>
    <x v="0"/>
    <x v="4"/>
    <x v="2"/>
    <x v="0"/>
    <x v="0"/>
    <x v="0"/>
    <n v="0.43125000000000002"/>
  </r>
  <r>
    <n v="8449"/>
    <s v="Reginald Kaiser"/>
    <s v="nrose@example.org"/>
    <n v="37"/>
    <s v="Other"/>
    <x v="29"/>
    <d v="2021-12-29T00:00:00"/>
    <x v="2"/>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x v="1"/>
    <s v="Speech have officer analysis others as skill."/>
    <x v="3"/>
    <s v="Chat"/>
    <d v="2023-06-01T19:13:59"/>
    <d v="2023-06-01T19:14:59"/>
    <x v="5"/>
    <x v="0"/>
    <x v="10"/>
    <x v="1"/>
    <x v="1"/>
    <x v="1"/>
    <n v="0.78125"/>
  </r>
  <r>
    <n v="8450"/>
    <s v="Kyle Roy"/>
    <s v="maldonadosharon@example.org"/>
    <n v="28"/>
    <s v="Other"/>
    <x v="8"/>
    <d v="2020-11-22T00:00:00"/>
    <x v="4"/>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x v="0"/>
    <m/>
    <x v="2"/>
    <s v="Social media"/>
    <d v="2023-06-01T19:11:01"/>
    <m/>
    <x v="0"/>
    <x v="6"/>
    <x v="3"/>
    <x v="1"/>
    <x v="0"/>
    <x v="0"/>
    <n v="0.51875000000000004"/>
  </r>
  <r>
    <n v="8451"/>
    <s v="Joshua Gomez"/>
    <s v="hhunt@example.com"/>
    <n v="34"/>
    <s v="Other"/>
    <x v="16"/>
    <d v="2021-06-16T00:00:00"/>
    <x v="1"/>
    <s v="Product setup"/>
    <s v="I'm having an issue with the {product_purchased}. Please assist. I've performed a factory reset on my {product_purchased}, hoping it would resolve the problem, but it didn't help."/>
    <x v="1"/>
    <s v="Four professional practice let miss."/>
    <x v="1"/>
    <s v="Chat"/>
    <d v="2023-06-01T01:01:01"/>
    <d v="2023-06-01T18:54:01"/>
    <x v="4"/>
    <x v="0"/>
    <x v="8"/>
    <x v="1"/>
    <x v="1"/>
    <x v="1"/>
    <n v="0.84375"/>
  </r>
  <r>
    <n v="8452"/>
    <s v="Andrew Jones"/>
    <s v="michaelgray@example.com"/>
    <n v="39"/>
    <s v="Female"/>
    <x v="37"/>
    <d v="2020-09-16T00:00:00"/>
    <x v="2"/>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x v="2"/>
    <m/>
    <x v="1"/>
    <s v="Phone"/>
    <m/>
    <m/>
    <x v="0"/>
    <x v="6"/>
    <x v="9"/>
    <x v="1"/>
    <x v="0"/>
    <x v="1"/>
    <n v="0.4"/>
  </r>
  <r>
    <n v="8453"/>
    <s v="Craig Forbes"/>
    <s v="jessica60@example.org"/>
    <n v="62"/>
    <s v="Female"/>
    <x v="41"/>
    <d v="2020-03-29T00:00:00"/>
    <x v="4"/>
    <s v="Display issue"/>
    <s v="I'm having an issue with the {product_purchased}. Please assist._x000a__x000a_$919 â€“ 1/5 of my $5.25_x000a__x000a_$919 â€“ 2/$10 of the $5.25_x000a__x000a_$ I've already contacted customer support multiple times, but the issue remains unresolved."/>
    <x v="1"/>
    <s v="Interesting show must successful."/>
    <x v="0"/>
    <s v="Phone"/>
    <d v="2023-06-01T14:14:05"/>
    <d v="2023-06-01T05:47:05"/>
    <x v="1"/>
    <x v="2"/>
    <x v="0"/>
    <x v="1"/>
    <x v="1"/>
    <x v="1"/>
    <n v="0.64375000000000004"/>
  </r>
  <r>
    <n v="8454"/>
    <s v="Paula Vazquez"/>
    <s v="wanderson@example.com"/>
    <n v="61"/>
    <s v="Other"/>
    <x v="27"/>
    <d v="2020-06-20T00:00:00"/>
    <x v="1"/>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x v="1"/>
    <s v="Skill expect admit and."/>
    <x v="2"/>
    <s v="Chat"/>
    <d v="2023-06-01T12:56:06"/>
    <d v="2023-06-01T04:45:06"/>
    <x v="4"/>
    <x v="1"/>
    <x v="8"/>
    <x v="1"/>
    <x v="1"/>
    <x v="1"/>
    <n v="0.64375000000000004"/>
  </r>
  <r>
    <n v="8455"/>
    <s v="Jill Leon"/>
    <s v="murrayanna@example.org"/>
    <n v="51"/>
    <s v="Female"/>
    <x v="26"/>
    <d v="2020-03-11T00:00:00"/>
    <x v="2"/>
    <s v="Product setup"/>
    <s v="I'm having an issue with the {product_purchased}. Please assist. Contact us if you can help us. Thank you! I rely heavily on my {product_purchased} for my daily tasks, and this issue is hindering my productivity."/>
    <x v="0"/>
    <m/>
    <x v="1"/>
    <s v="Email"/>
    <d v="2023-06-01T12:24:06"/>
    <m/>
    <x v="0"/>
    <x v="8"/>
    <x v="0"/>
    <x v="1"/>
    <x v="0"/>
    <x v="0"/>
    <n v="0.23749999999999999"/>
  </r>
  <r>
    <n v="8456"/>
    <s v="Ariel Lee"/>
    <s v="thompsonsamuel@example.org"/>
    <n v="54"/>
    <s v="Other"/>
    <x v="8"/>
    <d v="2021-02-02T00:00:00"/>
    <x v="1"/>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x v="1"/>
    <s v="Say position key appear behavior."/>
    <x v="2"/>
    <s v="Email"/>
    <d v="2023-06-01T14:15:07"/>
    <d v="2023-06-01T06:58:07"/>
    <x v="2"/>
    <x v="8"/>
    <x v="4"/>
    <x v="1"/>
    <x v="1"/>
    <x v="1"/>
    <n v="0.20624999999999999"/>
  </r>
  <r>
    <n v="8457"/>
    <s v="Jackson Strong"/>
    <s v="hannah96@example.com"/>
    <n v="18"/>
    <s v="Female"/>
    <x v="8"/>
    <d v="2021-04-08T00:00:00"/>
    <x v="3"/>
    <s v="Payment issue"/>
    <s v="I'm having an issue with the {product_purchased}. Please assist. I've checked for any available software updates for my {product_purchased}, but there are none."/>
    <x v="2"/>
    <m/>
    <x v="0"/>
    <s v="Social media"/>
    <m/>
    <m/>
    <x v="0"/>
    <x v="1"/>
    <x v="11"/>
    <x v="0"/>
    <x v="0"/>
    <x v="1"/>
    <n v="0.65625"/>
  </r>
  <r>
    <n v="8458"/>
    <s v="Amy Goodman"/>
    <s v="vasquezrichard@example.com"/>
    <n v="51"/>
    <s v="Other"/>
    <x v="21"/>
    <d v="2021-11-21T00:00:00"/>
    <x v="3"/>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x v="2"/>
    <m/>
    <x v="2"/>
    <s v="Chat"/>
    <m/>
    <m/>
    <x v="0"/>
    <x v="5"/>
    <x v="3"/>
    <x v="0"/>
    <x v="0"/>
    <x v="1"/>
    <n v="0.15"/>
  </r>
  <r>
    <n v="8459"/>
    <s v="Adam Nunez"/>
    <s v="gregory69@example.net"/>
    <n v="47"/>
    <s v="Other"/>
    <x v="24"/>
    <d v="2020-07-28T00:00:00"/>
    <x v="1"/>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x v="0"/>
    <m/>
    <x v="3"/>
    <s v="Chat"/>
    <d v="2023-06-01T17:26:11"/>
    <m/>
    <x v="0"/>
    <x v="0"/>
    <x v="2"/>
    <x v="1"/>
    <x v="0"/>
    <x v="0"/>
    <n v="1.0687500000000001"/>
  </r>
  <r>
    <n v="8460"/>
    <s v="Shelly Estrada"/>
    <s v="harveyalan@example.com"/>
    <n v="61"/>
    <s v="Male"/>
    <x v="32"/>
    <d v="2021-10-25T00:00:00"/>
    <x v="3"/>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x v="2"/>
    <m/>
    <x v="2"/>
    <s v="Phone"/>
    <m/>
    <m/>
    <x v="0"/>
    <x v="4"/>
    <x v="7"/>
    <x v="0"/>
    <x v="0"/>
    <x v="1"/>
    <n v="0.48125000000000001"/>
  </r>
  <r>
    <n v="8461"/>
    <s v="Trevor Perry"/>
    <s v="daniellowe@example.org"/>
    <n v="25"/>
    <s v="Female"/>
    <x v="30"/>
    <d v="2021-08-23T00:00:00"/>
    <x v="1"/>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x v="2"/>
    <m/>
    <x v="2"/>
    <s v="Social media"/>
    <m/>
    <m/>
    <x v="0"/>
    <x v="4"/>
    <x v="5"/>
    <x v="0"/>
    <x v="0"/>
    <x v="1"/>
    <n v="0.42499999999999999"/>
  </r>
  <r>
    <n v="8462"/>
    <s v="William Shaw"/>
    <s v="christinebrown@example.net"/>
    <n v="28"/>
    <s v="Female"/>
    <x v="3"/>
    <d v="2021-10-21T00:00:00"/>
    <x v="4"/>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x v="2"/>
    <m/>
    <x v="3"/>
    <s v="Phone"/>
    <m/>
    <m/>
    <x v="0"/>
    <x v="2"/>
    <x v="7"/>
    <x v="1"/>
    <x v="0"/>
    <x v="1"/>
    <n v="0.7"/>
  </r>
  <r>
    <n v="8463"/>
    <s v="Shelby Douglas"/>
    <s v="rhendrix@example.net"/>
    <n v="49"/>
    <s v="Female"/>
    <x v="36"/>
    <d v="2020-10-21T00:00:00"/>
    <x v="4"/>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x v="0"/>
    <m/>
    <x v="0"/>
    <s v="Email"/>
    <d v="2023-06-02T00:36:18"/>
    <m/>
    <x v="0"/>
    <x v="5"/>
    <x v="7"/>
    <x v="0"/>
    <x v="0"/>
    <x v="0"/>
    <n v="0.23749999999999999"/>
  </r>
  <r>
    <n v="8464"/>
    <s v="Brandon Walsh"/>
    <s v="michele06@example.net"/>
    <n v="54"/>
    <s v="Other"/>
    <x v="16"/>
    <d v="2021-08-29T00:00:00"/>
    <x v="1"/>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x v="2"/>
    <m/>
    <x v="3"/>
    <s v="Email"/>
    <m/>
    <m/>
    <x v="0"/>
    <x v="6"/>
    <x v="5"/>
    <x v="1"/>
    <x v="0"/>
    <x v="1"/>
    <n v="0.41875000000000001"/>
  </r>
  <r>
    <n v="8465"/>
    <s v="David Todd"/>
    <s v="adam28@example.net"/>
    <n v="22"/>
    <s v="Female"/>
    <x v="28"/>
    <d v="2021-12-08T00:00:00"/>
    <x v="3"/>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x v="2"/>
    <m/>
    <x v="1"/>
    <s v="Phone"/>
    <m/>
    <m/>
    <x v="0"/>
    <x v="7"/>
    <x v="10"/>
    <x v="1"/>
    <x v="0"/>
    <x v="1"/>
    <n v="0.23125000000000001"/>
  </r>
  <r>
    <n v="8466"/>
    <s v="Lori Davis"/>
    <s v="russell68@example.com"/>
    <n v="27"/>
    <s v="Female"/>
    <x v="38"/>
    <d v="2020-02-22T00:00:00"/>
    <x v="0"/>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x v="2"/>
    <m/>
    <x v="0"/>
    <s v="Email"/>
    <m/>
    <m/>
    <x v="0"/>
    <x v="1"/>
    <x v="4"/>
    <x v="0"/>
    <x v="0"/>
    <x v="1"/>
    <n v="0.70625000000000004"/>
  </r>
  <r>
    <n v="8467"/>
    <s v="Michelle Kelley"/>
    <s v="ashley83@example.org"/>
    <n v="57"/>
    <s v="Female"/>
    <x v="14"/>
    <d v="2021-08-17T00:00:00"/>
    <x v="0"/>
    <s v="Account access"/>
    <s v="I'm having an issue with the {product_purchased}. Please assist. You are using a different browser than the one I'm using. I've performed a factory reset on my {product_purchased}, hoping it would resolve the problem, but it didn't help."/>
    <x v="1"/>
    <s v="Eight account century nature kitchen."/>
    <x v="2"/>
    <s v="Social media"/>
    <d v="2023-06-01T09:44:22"/>
    <d v="2023-06-01T04:31:22"/>
    <x v="1"/>
    <x v="3"/>
    <x v="5"/>
    <x v="1"/>
    <x v="1"/>
    <x v="1"/>
    <n v="0.24374999999999999"/>
  </r>
  <r>
    <n v="8468"/>
    <s v="Steven Rodriguez"/>
    <s v="fpowell@example.org"/>
    <n v="54"/>
    <s v="Male"/>
    <x v="25"/>
    <d v="2021-10-16T00:00:00"/>
    <x v="3"/>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x v="1"/>
    <s v="We seat culture plan."/>
    <x v="3"/>
    <s v="Email"/>
    <d v="2023-06-01T18:28:24"/>
    <d v="2023-06-01T05:32:24"/>
    <x v="1"/>
    <x v="0"/>
    <x v="7"/>
    <x v="1"/>
    <x v="1"/>
    <x v="1"/>
    <n v="0.83750000000000002"/>
  </r>
  <r>
    <n v="8469"/>
    <s v="Steven Davis MD"/>
    <s v="lori20@example.net"/>
    <n v="53"/>
    <s v="Other"/>
    <x v="6"/>
    <d v="2020-06-01T00:00:00"/>
    <x v="1"/>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x v="2"/>
    <m/>
    <x v="2"/>
    <s v="Phone"/>
    <m/>
    <m/>
    <x v="0"/>
    <x v="6"/>
    <x v="8"/>
    <x v="0"/>
    <x v="0"/>
    <x v="1"/>
    <n v="0.46250000000000002"/>
  </r>
</pivotCacheRecords>
</file>

<file path=xl/pivotCache/pivotCacheRecords2.xml><?xml version="1.0" encoding="utf-8"?>
<pivotCacheRecords xmlns="http://schemas.openxmlformats.org/spreadsheetml/2006/main" xmlns:r="http://schemas.openxmlformats.org/officeDocument/2006/relationships" count="12">
  <r>
    <x v="0"/>
    <x v="0"/>
    <n v="736"/>
  </r>
  <r>
    <x v="1"/>
    <x v="0"/>
    <n v="715"/>
  </r>
  <r>
    <x v="2"/>
    <x v="1"/>
    <n v="672"/>
  </r>
  <r>
    <x v="3"/>
    <x v="2"/>
    <n v="718"/>
  </r>
  <r>
    <x v="4"/>
    <x v="3"/>
    <n v="701"/>
  </r>
  <r>
    <x v="5"/>
    <x v="4"/>
    <n v="678"/>
  </r>
  <r>
    <x v="6"/>
    <x v="5"/>
    <n v="727"/>
  </r>
  <r>
    <x v="7"/>
    <x v="6"/>
    <n v="691"/>
  </r>
  <r>
    <x v="8"/>
    <x v="7"/>
    <n v="696"/>
  </r>
  <r>
    <x v="9"/>
    <x v="8"/>
    <n v="735"/>
  </r>
  <r>
    <x v="10"/>
    <x v="9"/>
    <n v="704"/>
  </r>
  <r>
    <x v="11"/>
    <x v="10"/>
    <n v="696"/>
  </r>
</pivotCacheRecords>
</file>

<file path=xl/pivotCache/pivotCacheRecords3.xml><?xml version="1.0" encoding="utf-8"?>
<pivotCacheRecords xmlns="http://schemas.openxmlformats.org/spreadsheetml/2006/main" xmlns:r="http://schemas.openxmlformats.org/officeDocument/2006/relationships" count="5">
  <r>
    <x v="0"/>
    <n v="221"/>
  </r>
  <r>
    <x v="1"/>
    <n v="240"/>
  </r>
  <r>
    <x v="2"/>
    <n v="228"/>
  </r>
  <r>
    <x v="3"/>
    <n v="225"/>
  </r>
  <r>
    <x v="4"/>
    <n v="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Q5:R11" firstHeaderRow="1" firstDataRow="1" firstDataCol="1"/>
  <pivotFields count="23">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items count="7">
        <item x="2"/>
        <item x="5"/>
        <item x="1"/>
        <item x="3"/>
        <item x="4"/>
        <item x="0"/>
        <item t="default"/>
      </items>
    </pivotField>
    <pivotField axis="axisRow" multipleItemSelectionAllowed="1" showAll="0" measureFilter="1" sortType="descending">
      <items count="16">
        <item m="1" x="12"/>
        <item m="1" x="13"/>
        <item x="1"/>
        <item m="1" x="11"/>
        <item x="2"/>
        <item x="3"/>
        <item x="6"/>
        <item m="1" x="14"/>
        <item x="10"/>
        <item x="4"/>
        <item x="9"/>
        <item x="5"/>
        <item x="8"/>
        <item x="7"/>
        <item x="0"/>
        <item t="default"/>
      </items>
      <autoSortScope>
        <pivotArea dataOnly="0" outline="0" fieldPosition="0">
          <references count="1">
            <reference field="4294967294" count="1" selected="0">
              <x v="0"/>
            </reference>
          </references>
        </pivotArea>
      </autoSortScope>
    </pivotField>
    <pivotField showAll="0" defaultSubtotal="0">
      <items count="12">
        <item x="6"/>
        <item x="4"/>
        <item x="0"/>
        <item x="11"/>
        <item x="1"/>
        <item x="8"/>
        <item x="2"/>
        <item x="5"/>
        <item x="9"/>
        <item x="7"/>
        <item x="3"/>
        <item x="10"/>
      </items>
    </pivotField>
    <pivotField multipleItemSelectionAllowed="1" showAll="0">
      <items count="3">
        <item x="1"/>
        <item x="0"/>
        <item t="default"/>
      </items>
    </pivotField>
    <pivotField multipleItemSelectionAllowed="1" showAll="0">
      <items count="3">
        <item x="0"/>
        <item x="1"/>
        <item t="default"/>
      </items>
    </pivotField>
    <pivotField showAll="0"/>
    <pivotField numFmtId="9" showAll="0"/>
  </pivotFields>
  <rowFields count="1">
    <field x="17"/>
  </rowFields>
  <rowItems count="6">
    <i>
      <x v="12"/>
    </i>
    <i>
      <x v="4"/>
    </i>
    <i>
      <x v="14"/>
    </i>
    <i>
      <x v="13"/>
    </i>
    <i>
      <x v="8"/>
    </i>
    <i t="grand">
      <x/>
    </i>
  </rowItems>
  <colItems count="1">
    <i/>
  </colItems>
  <dataFields count="1">
    <dataField name="Average of Customer Satisfaction Rating" fld="16" subtotal="average" baseField="17"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15" firstHeaderRow="1" firstDataRow="1" firstDataCol="1"/>
  <pivotFields count="23">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16">
        <item x="0"/>
        <item x="7"/>
        <item x="8"/>
        <item x="5"/>
        <item x="9"/>
        <item x="4"/>
        <item x="10"/>
        <item m="1" x="14"/>
        <item x="6"/>
        <item x="3"/>
        <item x="2"/>
        <item m="1" x="11"/>
        <item x="1"/>
        <item m="1" x="13"/>
        <item m="1" x="12"/>
        <item t="default"/>
      </items>
    </pivotField>
    <pivotField showAll="0" defaultSubtotal="0"/>
    <pivotField showAll="0"/>
    <pivotField showAll="0"/>
    <pivotField showAll="0"/>
    <pivotField dataField="1" numFmtId="9" showAll="0"/>
  </pivotFields>
  <rowFields count="1">
    <field x="17"/>
  </rowFields>
  <rowItems count="12">
    <i>
      <x/>
    </i>
    <i>
      <x v="1"/>
    </i>
    <i>
      <x v="2"/>
    </i>
    <i>
      <x v="3"/>
    </i>
    <i>
      <x v="4"/>
    </i>
    <i>
      <x v="5"/>
    </i>
    <i>
      <x v="6"/>
    </i>
    <i>
      <x v="8"/>
    </i>
    <i>
      <x v="9"/>
    </i>
    <i>
      <x v="10"/>
    </i>
    <i>
      <x v="12"/>
    </i>
    <i t="grand">
      <x/>
    </i>
  </rowItems>
  <colItems count="1">
    <i/>
  </colItems>
  <dataFields count="1">
    <dataField name="Average of Utilization_Pct" fld="22" subtotal="average" baseField="17"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location ref="A66:B72" firstHeaderRow="1" firstDataRow="1" firstDataCol="1"/>
  <pivotFields count="23">
    <pivotField dataField="1" showAll="0"/>
    <pivotField showAll="0"/>
    <pivotField showAll="0"/>
    <pivotField showAll="0"/>
    <pivotField showAll="0"/>
    <pivotField axis="axisRow" showAll="0" measureFilter="1">
      <items count="43">
        <item x="22"/>
        <item x="24"/>
        <item x="19"/>
        <item x="30"/>
        <item x="37"/>
        <item x="4"/>
        <item x="35"/>
        <item x="38"/>
        <item x="32"/>
        <item x="17"/>
        <item x="2"/>
        <item x="8"/>
        <item x="21"/>
        <item x="7"/>
        <item x="40"/>
        <item x="39"/>
        <item x="23"/>
        <item x="14"/>
        <item x="0"/>
        <item x="18"/>
        <item x="27"/>
        <item x="20"/>
        <item x="28"/>
        <item x="1"/>
        <item x="16"/>
        <item x="41"/>
        <item x="3"/>
        <item x="5"/>
        <item x="10"/>
        <item x="12"/>
        <item x="34"/>
        <item x="9"/>
        <item x="11"/>
        <item x="6"/>
        <item x="25"/>
        <item x="33"/>
        <item x="26"/>
        <item x="36"/>
        <item x="31"/>
        <item x="13"/>
        <item x="29"/>
        <item x="15"/>
        <item t="default"/>
      </items>
    </pivotField>
    <pivotField numFmtId="14" showAll="0"/>
    <pivotField showAll="0">
      <items count="6">
        <item x="1"/>
        <item x="2"/>
        <item x="3"/>
        <item x="4"/>
        <item x="0"/>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5"/>
  </rowFields>
  <rowItems count="6">
    <i>
      <x v="1"/>
    </i>
    <i>
      <x v="9"/>
    </i>
    <i>
      <x v="18"/>
    </i>
    <i>
      <x v="29"/>
    </i>
    <i>
      <x v="33"/>
    </i>
    <i t="grand">
      <x/>
    </i>
  </rowItems>
  <colItems count="1">
    <i/>
  </colItems>
  <dataFields count="1">
    <dataField name="Ticket Volume" fld="0" subtotal="count" baseField="7"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6" firstHeaderRow="1" firstDataRow="1" firstDataCol="1" rowPageCount="1" colPageCount="1"/>
  <pivotFields count="23">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2">
        <item x="6"/>
        <item x="4"/>
        <item x="0"/>
        <item x="11"/>
        <item x="1"/>
        <item x="8"/>
        <item x="2"/>
        <item x="5"/>
        <item x="9"/>
        <item x="7"/>
        <item x="3"/>
        <item x="10"/>
      </items>
    </pivotField>
    <pivotField showAll="0"/>
    <pivotField axis="axisPage" dataField="1" multipleItemSelectionAllowed="1" showAll="0">
      <items count="3">
        <item h="1" x="0"/>
        <item x="1"/>
        <item t="default"/>
      </items>
    </pivotField>
    <pivotField showAll="0"/>
    <pivotField numFmtId="9" showAll="0"/>
  </pivotFields>
  <rowFields count="1">
    <field x="18"/>
  </rowFields>
  <rowItems count="13">
    <i>
      <x/>
    </i>
    <i>
      <x v="1"/>
    </i>
    <i>
      <x v="2"/>
    </i>
    <i>
      <x v="3"/>
    </i>
    <i>
      <x v="4"/>
    </i>
    <i>
      <x v="5"/>
    </i>
    <i>
      <x v="6"/>
    </i>
    <i>
      <x v="7"/>
    </i>
    <i>
      <x v="8"/>
    </i>
    <i>
      <x v="9"/>
    </i>
    <i>
      <x v="10"/>
    </i>
    <i>
      <x v="11"/>
    </i>
    <i t="grand">
      <x/>
    </i>
  </rowItems>
  <colItems count="1">
    <i/>
  </colItems>
  <pageFields count="1">
    <pageField fld="20" hier="-1"/>
  </pageFields>
  <dataFields count="1">
    <dataField name="Count of FCR_Flag"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Ticket Priority">
  <location ref="A48:B53" firstHeaderRow="1" firstDataRow="1" firstDataCol="1"/>
  <pivotFields count="23">
    <pivotField dataField="1"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showAll="0">
      <items count="4">
        <item x="1"/>
        <item x="2"/>
        <item n="Pending" x="0"/>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numFmtId="9" showAll="0"/>
  </pivotFields>
  <rowFields count="1">
    <field x="12"/>
  </rowFields>
  <rowItems count="5">
    <i>
      <x/>
    </i>
    <i>
      <x v="1"/>
    </i>
    <i>
      <x v="2"/>
    </i>
    <i>
      <x v="3"/>
    </i>
    <i t="grand">
      <x/>
    </i>
  </rowItems>
  <colItems count="1">
    <i/>
  </colItems>
  <dataFields count="1">
    <dataField name="Ticket Volume" fld="0" subtotal="count" baseField="7"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1:K54" firstHeaderRow="0" firstDataRow="1" firstDataCol="1" rowPageCount="1" colPageCount="1"/>
  <pivotFields count="23">
    <pivotField dataField="1"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6"/>
        <item x="4"/>
        <item x="0"/>
        <item x="11"/>
        <item x="1"/>
        <item x="8"/>
        <item x="2"/>
        <item x="5"/>
        <item x="9"/>
        <item x="7"/>
        <item x="3"/>
        <item x="10"/>
        <item t="default"/>
      </items>
    </pivotField>
    <pivotField showAll="0"/>
    <pivotField showAll="0"/>
    <pivotField axis="axisPage" dataField="1" multipleItemSelectionAllowed="1" showAll="0">
      <items count="3">
        <item h="1" x="1"/>
        <item x="0"/>
        <item t="default"/>
      </items>
    </pivotField>
    <pivotField numFmtId="9" showAll="0"/>
  </pivotFields>
  <rowFields count="1">
    <field x="18"/>
  </rowFields>
  <rowItems count="13">
    <i>
      <x/>
    </i>
    <i>
      <x v="1"/>
    </i>
    <i>
      <x v="2"/>
    </i>
    <i>
      <x v="3"/>
    </i>
    <i>
      <x v="4"/>
    </i>
    <i>
      <x v="5"/>
    </i>
    <i>
      <x v="6"/>
    </i>
    <i>
      <x v="7"/>
    </i>
    <i>
      <x v="8"/>
    </i>
    <i>
      <x v="9"/>
    </i>
    <i>
      <x v="10"/>
    </i>
    <i>
      <x v="11"/>
    </i>
    <i t="grand">
      <x/>
    </i>
  </rowItems>
  <colFields count="1">
    <field x="-2"/>
  </colFields>
  <colItems count="2">
    <i>
      <x/>
    </i>
    <i i="1">
      <x v="1"/>
    </i>
  </colItems>
  <pageFields count="1">
    <pageField fld="21" hier="-1"/>
  </pageFields>
  <dataFields count="2">
    <dataField name="Count of Pending_Flag" fld="21" subtotal="count" baseField="0" baseItem="0"/>
    <dataField name="Count of Ticket 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3:G16" firstHeaderRow="0" firstDataRow="1" firstDataCol="1"/>
  <pivotFields count="3">
    <pivotField axis="axisRow" showAll="0" defaultSubtotal="0">
      <items count="12">
        <item x="0"/>
        <item x="1"/>
        <item x="2"/>
        <item x="3"/>
        <item x="4"/>
        <item x="5"/>
        <item x="6"/>
        <item x="7"/>
        <item x="8"/>
        <item x="9"/>
        <item x="10"/>
        <item x="11"/>
      </items>
    </pivotField>
    <pivotField dataField="1" multipleItemSelectionAllowed="1" showAll="0">
      <items count="12">
        <item x="0"/>
        <item x="1"/>
        <item x="2"/>
        <item x="3"/>
        <item x="4"/>
        <item x="5"/>
        <item x="6"/>
        <item x="7"/>
        <item x="8"/>
        <item x="9"/>
        <item x="10"/>
        <item t="default"/>
      </items>
    </pivotField>
    <pivotField dataField="1"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SLA_Breach" fld="1" subtotal="average" baseField="0" baseItem="9"/>
    <dataField name="Average of Ticket Volume" fld="2" subtotal="average" baseField="0" baseItem="9"/>
  </dataFields>
  <chartFormats count="2">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Issue Type">
  <location ref="A57:B63" firstHeaderRow="1" firstDataRow="1" firstDataCol="1"/>
  <pivotFields count="2">
    <pivotField axis="axisRow" showAll="0" defaultSubtotal="0">
      <items count="5">
        <item x="0"/>
        <item x="1"/>
        <item x="2"/>
        <item x="3"/>
        <item x="4"/>
      </items>
    </pivotField>
    <pivotField name="Ticket Volume2" dataField="1" showAll="0" defaultSubtotal="0"/>
  </pivotFields>
  <rowFields count="1">
    <field x="0"/>
  </rowFields>
  <rowItems count="6">
    <i>
      <x/>
    </i>
    <i>
      <x v="1"/>
    </i>
    <i>
      <x v="2"/>
    </i>
    <i>
      <x v="3"/>
    </i>
    <i>
      <x v="4"/>
    </i>
    <i t="grand">
      <x/>
    </i>
  </rowItems>
  <colItems count="1">
    <i/>
  </colItems>
  <dataFields count="1">
    <dataField name="Sum of Ticket Volume2" fld="1" baseField="0" baseItem="0"/>
  </dataFields>
  <chartFormats count="1">
    <chartFormat chart="10"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C16" firstHeaderRow="0" firstDataRow="1" firstDataCol="1" rowPageCount="1" colPageCount="1"/>
  <pivotFields count="23">
    <pivotField dataField="1"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axis="axisPage" multipleItemSelectionAllowed="1" showAll="0">
      <items count="16">
        <item x="0"/>
        <item x="7"/>
        <item x="8"/>
        <item x="5"/>
        <item x="9"/>
        <item x="4"/>
        <item x="10"/>
        <item m="1" x="14"/>
        <item x="6"/>
        <item x="3"/>
        <item x="2"/>
        <item m="1" x="11"/>
        <item x="1"/>
        <item m="1" x="13"/>
        <item m="1" x="12"/>
        <item t="default"/>
      </items>
    </pivotField>
    <pivotField axis="axisRow" showAll="0" defaultSubtotal="0">
      <items count="12">
        <item x="6"/>
        <item x="4"/>
        <item x="0"/>
        <item x="11"/>
        <item x="1"/>
        <item x="8"/>
        <item x="2"/>
        <item x="5"/>
        <item x="9"/>
        <item x="7"/>
        <item x="3"/>
        <item x="10"/>
      </items>
    </pivotField>
    <pivotField showAll="0"/>
    <pivotField showAll="0"/>
    <pivotField showAll="0"/>
    <pivotField numFmtId="9" showAll="0"/>
  </pivotFields>
  <rowFields count="1">
    <field x="18"/>
  </rowFields>
  <rowItems count="13">
    <i>
      <x/>
    </i>
    <i>
      <x v="1"/>
    </i>
    <i>
      <x v="2"/>
    </i>
    <i>
      <x v="3"/>
    </i>
    <i>
      <x v="4"/>
    </i>
    <i>
      <x v="5"/>
    </i>
    <i>
      <x v="6"/>
    </i>
    <i>
      <x v="7"/>
    </i>
    <i>
      <x v="8"/>
    </i>
    <i>
      <x v="9"/>
    </i>
    <i>
      <x v="10"/>
    </i>
    <i>
      <x v="11"/>
    </i>
    <i t="grand">
      <x/>
    </i>
  </rowItems>
  <colFields count="1">
    <field x="-2"/>
  </colFields>
  <colItems count="2">
    <i>
      <x/>
    </i>
    <i i="1">
      <x v="1"/>
    </i>
  </colItems>
  <pageFields count="1">
    <pageField fld="17" hier="-1"/>
  </pageFields>
  <dataFields count="2">
    <dataField name="Average of Customer Satisfaction Rating" fld="16" subtotal="average" baseField="18" baseItem="3" numFmtId="2"/>
    <dataField name="Count of Ticket ID" fld="0" subtotal="count" baseField="0" baseItem="0"/>
  </dataFields>
  <chartFormats count="2">
    <chartFormat chart="16" format="9"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W8470" totalsRowShown="0">
  <autoFilter ref="A1:W8470"/>
  <tableColumns count="23">
    <tableColumn id="1" name="Ticket ID"/>
    <tableColumn id="2" name="Customer Name"/>
    <tableColumn id="3" name="Customer Email"/>
    <tableColumn id="4" name="Customer Age"/>
    <tableColumn id="5" name="Customer Gender"/>
    <tableColumn id="6" name="Product Purchased"/>
    <tableColumn id="7" name="Date of Purchase" dataDxfId="35"/>
    <tableColumn id="8" name="Ticket Type"/>
    <tableColumn id="9" name="Ticket Subject"/>
    <tableColumn id="10" name="Ticket Description" dataDxfId="34"/>
    <tableColumn id="11" name="Ticket Status"/>
    <tableColumn id="12" name="Resolution"/>
    <tableColumn id="13" name="Ticket Priority"/>
    <tableColumn id="14" name="Ticket Channel"/>
    <tableColumn id="15" name="First Response Time"/>
    <tableColumn id="16" name="Time to Resolution"/>
    <tableColumn id="17" name="Customer Satisfaction Rating"/>
    <tableColumn id="18" name="Agent_name" dataDxfId="33">
      <calculatedColumnFormula>CHOOSE(
RANDBETWEEN(1,20),
"Aisha","Aisha","Aisha","Aisha",
"Ravi","Ravi","Ravi",
"Sara","Sara","Sara",
"Mohit","Mohit",
"Priya","Priya",
"Arjun",
"Neha","Rahul","Divya","Karan","Meera","Sanjay"
)</calculatedColumnFormula>
    </tableColumn>
    <tableColumn id="19" name="Month" dataDxfId="32">
      <calculatedColumnFormula>IFERROR(TEXT(DATEVALUE(LEFT(Table1[[#This Row],[Date of Purchase]],10)), "MMMM"), TEXT(Table1[[#This Row],[Date of Purchase]], "MMMM"))</calculatedColumnFormula>
    </tableColumn>
    <tableColumn id="20" name="SLA_Breach" dataDxfId="31">
      <calculatedColumnFormula>IF(OR(
  AND(Table1[[#This Row],[Ticket Priority]]="Critical", Table1[[#This Row],[Ticket Status]]&lt;&gt;"Closed"),
  AND(Table1[[#This Row],[Ticket Priority]]="High", Table1[[#This Row],[Ticket Status]]="Open")
), "Yes", "No")</calculatedColumnFormula>
    </tableColumn>
    <tableColumn id="21" name="FCR_Flag" dataDxfId="30">
      <calculatedColumnFormula>IF(Table1[[#This Row],[Ticket Status]]="Closed","Yes","No")</calculatedColumnFormula>
    </tableColumn>
    <tableColumn id="22" name="Pending_Flag" dataDxfId="29">
      <calculatedColumnFormula>IF(Table1[[#This Row],[Ticket Status]]="Pending Customer Response","Yes","No")</calculatedColumnFormula>
    </tableColumn>
    <tableColumn id="23" name="Utilization_Pct" dataDxfId="28" dataCellStyle="Percent">
      <calculatedColumnFormula>COUNTIFS(Table1[Agent_name],Table1[[#This Row],[Agent_name]],Table1[Month],Table1[[#This Row],[Month]])/160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B7:F18" totalsRowShown="0" headerRowBorderDxfId="27" tableBorderDxfId="26">
  <autoFilter ref="B7:F18"/>
  <tableColumns count="5">
    <tableColumn id="1" name="Agent" dataDxfId="25"/>
    <tableColumn id="2" name="Ticket Vol" dataDxfId="24"/>
    <tableColumn id="3" name="CSAT" dataDxfId="23"/>
    <tableColumn id="4" name="SLA%" dataDxfId="22" dataCellStyle="Percent"/>
    <tableColumn id="5" name="FCR%" dataDxfId="21" dataCellStyle="Percent"/>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L6:O11" totalsRowShown="0" headerRowDxfId="12" dataDxfId="13" headerRowBorderDxfId="19" tableBorderDxfId="20" totalsRowBorderDxfId="18">
  <autoFilter ref="L6:O11"/>
  <tableColumns count="4">
    <tableColumn id="1" name="Priority" dataDxfId="17"/>
    <tableColumn id="2" name="Closed" dataDxfId="16"/>
    <tableColumn id="3" name="Open" dataDxfId="15"/>
    <tableColumn id="4" name="Pending"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470"/>
  <sheetViews>
    <sheetView topLeftCell="O2" zoomScale="112" zoomScaleNormal="112" workbookViewId="0">
      <selection activeCell="R3" sqref="R3"/>
    </sheetView>
  </sheetViews>
  <sheetFormatPr defaultRowHeight="15" x14ac:dyDescent="0.25"/>
  <cols>
    <col min="1" max="1" width="11" bestFit="1" customWidth="1"/>
    <col min="2" max="2" width="27.42578125" bestFit="1" customWidth="1"/>
    <col min="3" max="3" width="36" bestFit="1" customWidth="1"/>
    <col min="4" max="4" width="15.85546875" bestFit="1" customWidth="1"/>
    <col min="5" max="5" width="19.28515625" bestFit="1" customWidth="1"/>
    <col min="6" max="6" width="29.140625" bestFit="1" customWidth="1"/>
    <col min="7" max="7" width="18.85546875" bestFit="1" customWidth="1"/>
    <col min="8" max="8" width="19.5703125" bestFit="1" customWidth="1"/>
    <col min="9" max="9" width="24" bestFit="1" customWidth="1"/>
    <col min="10" max="10" width="32.7109375" style="3" customWidth="1"/>
    <col min="11" max="11" width="26.85546875" bestFit="1" customWidth="1"/>
    <col min="12" max="12" width="67" bestFit="1" customWidth="1"/>
    <col min="13" max="13" width="16.28515625" bestFit="1" customWidth="1"/>
    <col min="14" max="14" width="16.7109375" bestFit="1" customWidth="1"/>
    <col min="15" max="15" width="21.42578125" bestFit="1" customWidth="1"/>
    <col min="16" max="16" width="20.7109375" bestFit="1" customWidth="1"/>
    <col min="17" max="17" width="30.140625" bestFit="1" customWidth="1"/>
    <col min="18" max="18" width="14.85546875" bestFit="1" customWidth="1"/>
    <col min="19" max="19" width="17.140625" bestFit="1" customWidth="1"/>
    <col min="20" max="20" width="13.85546875" bestFit="1" customWidth="1"/>
    <col min="21" max="21" width="11.140625" bestFit="1" customWidth="1"/>
    <col min="22" max="22" width="15.42578125" bestFit="1" customWidth="1"/>
    <col min="23" max="23" width="16.7109375" bestFit="1" customWidth="1"/>
  </cols>
  <sheetData>
    <row r="1" spans="1:23" x14ac:dyDescent="0.25">
      <c r="A1" t="s">
        <v>0</v>
      </c>
      <c r="B1" t="s">
        <v>1</v>
      </c>
      <c r="C1" t="s">
        <v>2</v>
      </c>
      <c r="D1" t="s">
        <v>3</v>
      </c>
      <c r="E1" t="s">
        <v>4</v>
      </c>
      <c r="F1" t="s">
        <v>5</v>
      </c>
      <c r="G1" t="s">
        <v>6</v>
      </c>
      <c r="H1" t="s">
        <v>7</v>
      </c>
      <c r="I1" t="s">
        <v>8</v>
      </c>
      <c r="J1" s="3" t="s">
        <v>9</v>
      </c>
      <c r="K1" t="s">
        <v>10</v>
      </c>
      <c r="L1" t="s">
        <v>11</v>
      </c>
      <c r="M1" t="s">
        <v>12</v>
      </c>
      <c r="N1" t="s">
        <v>13</v>
      </c>
      <c r="O1" t="s">
        <v>14</v>
      </c>
      <c r="P1" t="s">
        <v>15</v>
      </c>
      <c r="Q1" t="s">
        <v>16</v>
      </c>
      <c r="R1" t="s">
        <v>27286</v>
      </c>
      <c r="S1" t="s">
        <v>27329</v>
      </c>
      <c r="T1" t="s">
        <v>27290</v>
      </c>
      <c r="U1" t="s">
        <v>27291</v>
      </c>
      <c r="V1" t="s">
        <v>27292</v>
      </c>
      <c r="W1" t="s">
        <v>27293</v>
      </c>
    </row>
    <row r="2" spans="1:23" x14ac:dyDescent="0.25">
      <c r="A2">
        <v>1</v>
      </c>
      <c r="B2" t="s">
        <v>17</v>
      </c>
      <c r="C2" t="s">
        <v>18</v>
      </c>
      <c r="D2">
        <v>32</v>
      </c>
      <c r="E2" t="s">
        <v>19</v>
      </c>
      <c r="F2" t="s">
        <v>20</v>
      </c>
      <c r="G2" s="1">
        <v>44277</v>
      </c>
      <c r="H2" t="s">
        <v>21</v>
      </c>
      <c r="I2" t="s">
        <v>22</v>
      </c>
      <c r="J2" s="3" t="s">
        <v>23</v>
      </c>
      <c r="K2" t="s">
        <v>24</v>
      </c>
      <c r="M2" t="s">
        <v>25</v>
      </c>
      <c r="N2" t="s">
        <v>26</v>
      </c>
      <c r="O2" s="2">
        <v>45078.510833333334</v>
      </c>
      <c r="R2" t="str">
        <f t="shared" ref="R2:R65" ca="1" si="0">CHOOSE(
RANDBETWEEN(1,20),
"Aisha","Aisha","Aisha","Aisha",
"Ravi","Ravi","Ravi",
"Sara","Sara","Sara",
"Mohit","Mohit",
"Priya","Priya",
"Arjun",
"Neha","Rahul","Divya","Karan","Meera","Sanjay"
)</f>
        <v>Meera</v>
      </c>
      <c r="S2" t="str">
        <f>IFERROR(TEXT(DATEVALUE(LEFT(Table1[[#This Row],[Date of Purchase]],10)), "MMMM"), TEXT(Table1[[#This Row],[Date of Purchase]], "MMMM"))</f>
        <v>March</v>
      </c>
      <c r="T2" t="str">
        <f>IF(OR(
  AND(Table1[[#This Row],[Ticket Priority]]="Critical", Table1[[#This Row],[Ticket Status]]&lt;&gt;"Closed"),
  AND(Table1[[#This Row],[Ticket Priority]]="High", Table1[[#This Row],[Ticket Status]]="Open")
), "Yes", "No")</f>
        <v>Yes</v>
      </c>
      <c r="U2" s="4" t="str">
        <f>IF(Table1[[#This Row],[Ticket Status]]="Closed","Yes","No")</f>
        <v>No</v>
      </c>
      <c r="V2" s="4" t="str">
        <f>IF(Table1[[#This Row],[Ticket Status]]="Pending Customer Response","Yes","No")</f>
        <v>Yes</v>
      </c>
      <c r="W2" s="5">
        <f ca="1">COUNTIFS(Table1[Agent_name],Table1[[#This Row],[Agent_name]],Table1[Month],Table1[[#This Row],[Month]])/160</f>
        <v>0.21249999999999999</v>
      </c>
    </row>
    <row r="3" spans="1:23" x14ac:dyDescent="0.25">
      <c r="A3">
        <v>2</v>
      </c>
      <c r="B3" t="s">
        <v>27</v>
      </c>
      <c r="C3" t="s">
        <v>28</v>
      </c>
      <c r="D3">
        <v>42</v>
      </c>
      <c r="E3" t="s">
        <v>29</v>
      </c>
      <c r="F3" t="s">
        <v>30</v>
      </c>
      <c r="G3" s="1">
        <v>44338</v>
      </c>
      <c r="H3" t="s">
        <v>21</v>
      </c>
      <c r="I3" t="s">
        <v>31</v>
      </c>
      <c r="J3" s="3" t="s">
        <v>32</v>
      </c>
      <c r="K3" t="s">
        <v>24</v>
      </c>
      <c r="M3" t="s">
        <v>25</v>
      </c>
      <c r="N3" t="s">
        <v>33</v>
      </c>
      <c r="O3" s="2">
        <v>45078.69835648148</v>
      </c>
      <c r="R3" t="str">
        <f t="shared" ca="1" si="0"/>
        <v>Priya</v>
      </c>
      <c r="S3" t="str">
        <f>IFERROR(TEXT(DATEVALUE(LEFT(Table1[[#This Row],[Date of Purchase]],10)), "MMMM"), TEXT(Table1[[#This Row],[Date of Purchase]], "MMMM"))</f>
        <v>May</v>
      </c>
      <c r="T3" t="str">
        <f>IF(OR(
  AND(Table1[[#This Row],[Ticket Priority]]="Critical", Table1[[#This Row],[Ticket Status]]&lt;&gt;"Closed"),
  AND(Table1[[#This Row],[Ticket Priority]]="High", Table1[[#This Row],[Ticket Status]]="Open")
), "Yes", "No")</f>
        <v>Yes</v>
      </c>
      <c r="U3" s="4" t="str">
        <f>IF(Table1[[#This Row],[Ticket Status]]="Closed","Yes","No")</f>
        <v>No</v>
      </c>
      <c r="V3" s="4" t="str">
        <f>IF(Table1[[#This Row],[Ticket Status]]="Pending Customer Response","Yes","No")</f>
        <v>Yes</v>
      </c>
      <c r="W3" s="5">
        <f ca="1">COUNTIFS(Table1[Agent_name],Table1[[#This Row],[Agent_name]],Table1[Month],Table1[[#This Row],[Month]])/160</f>
        <v>0.40625</v>
      </c>
    </row>
    <row r="4" spans="1:23" x14ac:dyDescent="0.25">
      <c r="A4">
        <v>3</v>
      </c>
      <c r="B4" t="s">
        <v>34</v>
      </c>
      <c r="C4" t="s">
        <v>35</v>
      </c>
      <c r="D4">
        <v>48</v>
      </c>
      <c r="E4" t="s">
        <v>19</v>
      </c>
      <c r="F4" t="s">
        <v>36</v>
      </c>
      <c r="G4" s="1">
        <v>44026</v>
      </c>
      <c r="H4" t="s">
        <v>21</v>
      </c>
      <c r="I4" t="s">
        <v>37</v>
      </c>
      <c r="J4" s="3" t="s">
        <v>38</v>
      </c>
      <c r="K4" t="s">
        <v>39</v>
      </c>
      <c r="L4" t="s">
        <v>40</v>
      </c>
      <c r="M4" t="s">
        <v>41</v>
      </c>
      <c r="N4" t="s">
        <v>26</v>
      </c>
      <c r="O4" s="2">
        <v>45078.468495370369</v>
      </c>
      <c r="P4" s="2">
        <v>45078.753912037035</v>
      </c>
      <c r="Q4">
        <v>3</v>
      </c>
      <c r="R4" t="str">
        <f t="shared" ca="1" si="0"/>
        <v>Neha</v>
      </c>
      <c r="S4" t="str">
        <f>IFERROR(TEXT(DATEVALUE(LEFT(Table1[[#This Row],[Date of Purchase]],10)), "MMMM"), TEXT(Table1[[#This Row],[Date of Purchase]], "MMMM"))</f>
        <v>July</v>
      </c>
      <c r="T4" t="str">
        <f>IF(OR(
  AND(Table1[[#This Row],[Ticket Priority]]="Critical", Table1[[#This Row],[Ticket Status]]&lt;&gt;"Closed"),
  AND(Table1[[#This Row],[Ticket Priority]]="High", Table1[[#This Row],[Ticket Status]]="Open")
), "Yes", "No")</f>
        <v>No</v>
      </c>
      <c r="U4" s="4" t="str">
        <f>IF(Table1[[#This Row],[Ticket Status]]="Closed","Yes","No")</f>
        <v>Yes</v>
      </c>
      <c r="V4" s="4" t="str">
        <f>IF(Table1[[#This Row],[Ticket Status]]="Pending Customer Response","Yes","No")</f>
        <v>No</v>
      </c>
      <c r="W4" s="5">
        <f ca="1">COUNTIFS(Table1[Agent_name],Table1[[#This Row],[Agent_name]],Table1[Month],Table1[[#This Row],[Month]])/160</f>
        <v>0.23125000000000001</v>
      </c>
    </row>
    <row r="5" spans="1:23" x14ac:dyDescent="0.25">
      <c r="A5">
        <v>4</v>
      </c>
      <c r="B5" t="s">
        <v>42</v>
      </c>
      <c r="C5" t="s">
        <v>43</v>
      </c>
      <c r="D5">
        <v>27</v>
      </c>
      <c r="E5" t="s">
        <v>29</v>
      </c>
      <c r="F5" t="s">
        <v>44</v>
      </c>
      <c r="G5" s="1">
        <v>44148</v>
      </c>
      <c r="H5" t="s">
        <v>45</v>
      </c>
      <c r="I5" t="s">
        <v>46</v>
      </c>
      <c r="J5" s="3" t="s">
        <v>47</v>
      </c>
      <c r="K5" t="s">
        <v>39</v>
      </c>
      <c r="L5" t="s">
        <v>48</v>
      </c>
      <c r="M5" t="s">
        <v>41</v>
      </c>
      <c r="N5" t="s">
        <v>26</v>
      </c>
      <c r="O5" s="2">
        <v>45078.312268518515</v>
      </c>
      <c r="P5" s="2">
        <v>45078.081712962965</v>
      </c>
      <c r="Q5">
        <v>3</v>
      </c>
      <c r="R5" t="str">
        <f t="shared" ca="1" si="0"/>
        <v>Sara</v>
      </c>
      <c r="S5" t="str">
        <f>IFERROR(TEXT(DATEVALUE(LEFT(Table1[[#This Row],[Date of Purchase]],10)), "MMMM"), TEXT(Table1[[#This Row],[Date of Purchase]], "MMMM"))</f>
        <v>November</v>
      </c>
      <c r="T5" t="str">
        <f>IF(OR(
  AND(Table1[[#This Row],[Ticket Priority]]="Critical", Table1[[#This Row],[Ticket Status]]&lt;&gt;"Closed"),
  AND(Table1[[#This Row],[Ticket Priority]]="High", Table1[[#This Row],[Ticket Status]]="Open")
), "Yes", "No")</f>
        <v>No</v>
      </c>
      <c r="U5" s="4" t="str">
        <f>IF(Table1[[#This Row],[Ticket Status]]="Closed","Yes","No")</f>
        <v>Yes</v>
      </c>
      <c r="V5" s="4" t="str">
        <f>IF(Table1[[#This Row],[Ticket Status]]="Pending Customer Response","Yes","No")</f>
        <v>No</v>
      </c>
      <c r="W5" s="5">
        <f ca="1">COUNTIFS(Table1[Agent_name],Table1[[#This Row],[Agent_name]],Table1[Month],Table1[[#This Row],[Month]])/160</f>
        <v>0.79374999999999996</v>
      </c>
    </row>
    <row r="6" spans="1:23" x14ac:dyDescent="0.25">
      <c r="A6">
        <v>5</v>
      </c>
      <c r="B6" t="s">
        <v>49</v>
      </c>
      <c r="C6" t="s">
        <v>50</v>
      </c>
      <c r="D6">
        <v>67</v>
      </c>
      <c r="E6" t="s">
        <v>29</v>
      </c>
      <c r="F6" t="s">
        <v>51</v>
      </c>
      <c r="G6" s="1">
        <v>43865</v>
      </c>
      <c r="H6" t="s">
        <v>45</v>
      </c>
      <c r="I6" t="s">
        <v>52</v>
      </c>
      <c r="J6" s="3" t="s">
        <v>53</v>
      </c>
      <c r="K6" t="s">
        <v>39</v>
      </c>
      <c r="L6" t="s">
        <v>54</v>
      </c>
      <c r="M6" t="s">
        <v>41</v>
      </c>
      <c r="N6" t="s">
        <v>55</v>
      </c>
      <c r="O6" s="2">
        <v>45078.008819444447</v>
      </c>
      <c r="P6" s="2">
        <v>45078.828958333332</v>
      </c>
      <c r="Q6">
        <v>1</v>
      </c>
      <c r="R6" t="str">
        <f t="shared" ca="1" si="0"/>
        <v>Ravi</v>
      </c>
      <c r="S6" t="str">
        <f>IFERROR(TEXT(DATEVALUE(LEFT(Table1[[#This Row],[Date of Purchase]],10)), "MMMM"), TEXT(Table1[[#This Row],[Date of Purchase]], "MMMM"))</f>
        <v>February</v>
      </c>
      <c r="T6" t="str">
        <f>IF(OR(
  AND(Table1[[#This Row],[Ticket Priority]]="Critical", Table1[[#This Row],[Ticket Status]]&lt;&gt;"Closed"),
  AND(Table1[[#This Row],[Ticket Priority]]="High", Table1[[#This Row],[Ticket Status]]="Open")
), "Yes", "No")</f>
        <v>No</v>
      </c>
      <c r="U6" s="4" t="str">
        <f>IF(Table1[[#This Row],[Ticket Status]]="Closed","Yes","No")</f>
        <v>Yes</v>
      </c>
      <c r="V6" s="4" t="str">
        <f>IF(Table1[[#This Row],[Ticket Status]]="Pending Customer Response","Yes","No")</f>
        <v>No</v>
      </c>
      <c r="W6" s="5">
        <f ca="1">COUNTIFS(Table1[Agent_name],Table1[[#This Row],[Agent_name]],Table1[Month],Table1[[#This Row],[Month]])/160</f>
        <v>0.61250000000000004</v>
      </c>
    </row>
    <row r="7" spans="1:23" x14ac:dyDescent="0.25">
      <c r="A7">
        <v>6</v>
      </c>
      <c r="B7" t="s">
        <v>56</v>
      </c>
      <c r="C7" t="s">
        <v>57</v>
      </c>
      <c r="D7">
        <v>53</v>
      </c>
      <c r="E7" t="s">
        <v>58</v>
      </c>
      <c r="F7" t="s">
        <v>44</v>
      </c>
      <c r="G7" s="1">
        <v>44040</v>
      </c>
      <c r="H7" t="s">
        <v>59</v>
      </c>
      <c r="I7" t="s">
        <v>60</v>
      </c>
      <c r="J7" s="3" t="s">
        <v>61</v>
      </c>
      <c r="K7" t="s">
        <v>62</v>
      </c>
      <c r="M7" t="s">
        <v>41</v>
      </c>
      <c r="N7" t="s">
        <v>26</v>
      </c>
      <c r="R7" t="str">
        <f t="shared" ca="1" si="0"/>
        <v>Ravi</v>
      </c>
      <c r="S7" t="str">
        <f>IFERROR(TEXT(DATEVALUE(LEFT(Table1[[#This Row],[Date of Purchase]],10)), "MMMM"), TEXT(Table1[[#This Row],[Date of Purchase]], "MMMM"))</f>
        <v>July</v>
      </c>
      <c r="T7" t="str">
        <f>IF(OR(
  AND(Table1[[#This Row],[Ticket Priority]]="Critical", Table1[[#This Row],[Ticket Status]]&lt;&gt;"Closed"),
  AND(Table1[[#This Row],[Ticket Priority]]="High", Table1[[#This Row],[Ticket Status]]="Open")
), "Yes", "No")</f>
        <v>No</v>
      </c>
      <c r="U7" s="4" t="str">
        <f>IF(Table1[[#This Row],[Ticket Status]]="Closed","Yes","No")</f>
        <v>No</v>
      </c>
      <c r="V7" s="4" t="str">
        <f>IF(Table1[[#This Row],[Ticket Status]]="Pending Customer Response","Yes","No")</f>
        <v>No</v>
      </c>
      <c r="W7" s="5">
        <f ca="1">COUNTIFS(Table1[Agent_name],Table1[[#This Row],[Agent_name]],Table1[Month],Table1[[#This Row],[Month]])/160</f>
        <v>0.66249999999999998</v>
      </c>
    </row>
    <row r="8" spans="1:23" x14ac:dyDescent="0.25">
      <c r="A8">
        <v>7</v>
      </c>
      <c r="B8" t="s">
        <v>63</v>
      </c>
      <c r="C8" t="s">
        <v>64</v>
      </c>
      <c r="D8">
        <v>24</v>
      </c>
      <c r="E8" t="s">
        <v>19</v>
      </c>
      <c r="F8" t="s">
        <v>65</v>
      </c>
      <c r="G8" s="1">
        <v>43884</v>
      </c>
      <c r="H8" t="s">
        <v>66</v>
      </c>
      <c r="I8" t="s">
        <v>67</v>
      </c>
      <c r="J8" s="3" t="s">
        <v>68</v>
      </c>
      <c r="K8" t="s">
        <v>62</v>
      </c>
      <c r="M8" t="s">
        <v>25</v>
      </c>
      <c r="N8" t="s">
        <v>26</v>
      </c>
      <c r="R8" t="str">
        <f t="shared" ca="1" si="0"/>
        <v>Neha</v>
      </c>
      <c r="S8" t="str">
        <f>IFERROR(TEXT(DATEVALUE(LEFT(Table1[[#This Row],[Date of Purchase]],10)), "MMMM"), TEXT(Table1[[#This Row],[Date of Purchase]], "MMMM"))</f>
        <v>February</v>
      </c>
      <c r="T8" t="str">
        <f>IF(OR(
  AND(Table1[[#This Row],[Ticket Priority]]="Critical", Table1[[#This Row],[Ticket Status]]&lt;&gt;"Closed"),
  AND(Table1[[#This Row],[Ticket Priority]]="High", Table1[[#This Row],[Ticket Status]]="Open")
), "Yes", "No")</f>
        <v>Yes</v>
      </c>
      <c r="U8" s="4" t="str">
        <f>IF(Table1[[#This Row],[Ticket Status]]="Closed","Yes","No")</f>
        <v>No</v>
      </c>
      <c r="V8" s="4" t="str">
        <f>IF(Table1[[#This Row],[Ticket Status]]="Pending Customer Response","Yes","No")</f>
        <v>No</v>
      </c>
      <c r="W8" s="5">
        <f ca="1">COUNTIFS(Table1[Agent_name],Table1[[#This Row],[Agent_name]],Table1[Month],Table1[[#This Row],[Month]])/160</f>
        <v>0.19375000000000001</v>
      </c>
    </row>
    <row r="9" spans="1:23" x14ac:dyDescent="0.25">
      <c r="A9">
        <v>8</v>
      </c>
      <c r="B9" t="s">
        <v>69</v>
      </c>
      <c r="C9" t="s">
        <v>70</v>
      </c>
      <c r="D9">
        <v>23</v>
      </c>
      <c r="E9" t="s">
        <v>58</v>
      </c>
      <c r="F9" t="s">
        <v>71</v>
      </c>
      <c r="G9" s="1">
        <v>44052</v>
      </c>
      <c r="H9" t="s">
        <v>67</v>
      </c>
      <c r="I9" t="s">
        <v>72</v>
      </c>
      <c r="J9" s="3" t="s">
        <v>73</v>
      </c>
      <c r="K9" t="s">
        <v>62</v>
      </c>
      <c r="M9" t="s">
        <v>25</v>
      </c>
      <c r="N9" t="s">
        <v>26</v>
      </c>
      <c r="R9" t="str">
        <f t="shared" ca="1" si="0"/>
        <v>Aisha</v>
      </c>
      <c r="S9" t="str">
        <f>IFERROR(TEXT(DATEVALUE(LEFT(Table1[[#This Row],[Date of Purchase]],10)), "MMMM"), TEXT(Table1[[#This Row],[Date of Purchase]], "MMMM"))</f>
        <v>August</v>
      </c>
      <c r="T9" t="str">
        <f>IF(OR(
  AND(Table1[[#This Row],[Ticket Priority]]="Critical", Table1[[#This Row],[Ticket Status]]&lt;&gt;"Closed"),
  AND(Table1[[#This Row],[Ticket Priority]]="High", Table1[[#This Row],[Ticket Status]]="Open")
), "Yes", "No")</f>
        <v>Yes</v>
      </c>
      <c r="U9" s="4" t="str">
        <f>IF(Table1[[#This Row],[Ticket Status]]="Closed","Yes","No")</f>
        <v>No</v>
      </c>
      <c r="V9" s="4" t="str">
        <f>IF(Table1[[#This Row],[Ticket Status]]="Pending Customer Response","Yes","No")</f>
        <v>No</v>
      </c>
      <c r="W9" s="5">
        <f ca="1">COUNTIFS(Table1[Agent_name],Table1[[#This Row],[Agent_name]],Table1[Month],Table1[[#This Row],[Month]])/160</f>
        <v>0.86250000000000004</v>
      </c>
    </row>
    <row r="10" spans="1:23" x14ac:dyDescent="0.25">
      <c r="A10">
        <v>9</v>
      </c>
      <c r="B10" t="s">
        <v>74</v>
      </c>
      <c r="C10" t="s">
        <v>75</v>
      </c>
      <c r="D10">
        <v>60</v>
      </c>
      <c r="E10" t="s">
        <v>19</v>
      </c>
      <c r="F10" t="s">
        <v>76</v>
      </c>
      <c r="G10" s="1">
        <v>44028</v>
      </c>
      <c r="H10" t="s">
        <v>21</v>
      </c>
      <c r="I10" t="s">
        <v>77</v>
      </c>
      <c r="J10" s="3" t="s">
        <v>78</v>
      </c>
      <c r="K10" t="s">
        <v>24</v>
      </c>
      <c r="M10" t="s">
        <v>41</v>
      </c>
      <c r="N10" t="s">
        <v>26</v>
      </c>
      <c r="O10" s="2">
        <v>45078.439432870371</v>
      </c>
      <c r="R10" t="str">
        <f t="shared" ca="1" si="0"/>
        <v>Sara</v>
      </c>
      <c r="S10" t="str">
        <f>IFERROR(TEXT(DATEVALUE(LEFT(Table1[[#This Row],[Date of Purchase]],10)), "MMMM"), TEXT(Table1[[#This Row],[Date of Purchase]], "MMMM"))</f>
        <v>July</v>
      </c>
      <c r="T10" t="str">
        <f>IF(OR(
  AND(Table1[[#This Row],[Ticket Priority]]="Critical", Table1[[#This Row],[Ticket Status]]&lt;&gt;"Closed"),
  AND(Table1[[#This Row],[Ticket Priority]]="High", Table1[[#This Row],[Ticket Status]]="Open")
), "Yes", "No")</f>
        <v>No</v>
      </c>
      <c r="U10" s="4" t="str">
        <f>IF(Table1[[#This Row],[Ticket Status]]="Closed","Yes","No")</f>
        <v>No</v>
      </c>
      <c r="V10" s="4" t="str">
        <f>IF(Table1[[#This Row],[Ticket Status]]="Pending Customer Response","Yes","No")</f>
        <v>Yes</v>
      </c>
      <c r="W10" s="5">
        <f ca="1">COUNTIFS(Table1[Agent_name],Table1[[#This Row],[Agent_name]],Table1[Month],Table1[[#This Row],[Month]])/160</f>
        <v>0.6875</v>
      </c>
    </row>
    <row r="11" spans="1:23" x14ac:dyDescent="0.25">
      <c r="A11">
        <v>10</v>
      </c>
      <c r="B11" t="s">
        <v>79</v>
      </c>
      <c r="C11" t="s">
        <v>80</v>
      </c>
      <c r="D11">
        <v>27</v>
      </c>
      <c r="E11" t="s">
        <v>58</v>
      </c>
      <c r="F11" t="s">
        <v>81</v>
      </c>
      <c r="G11" s="1">
        <v>43896</v>
      </c>
      <c r="H11" t="s">
        <v>67</v>
      </c>
      <c r="I11" t="s">
        <v>60</v>
      </c>
      <c r="J11" s="3" t="s">
        <v>82</v>
      </c>
      <c r="K11" t="s">
        <v>24</v>
      </c>
      <c r="M11" t="s">
        <v>25</v>
      </c>
      <c r="N11" t="s">
        <v>83</v>
      </c>
      <c r="O11" s="2">
        <v>45078.392916666664</v>
      </c>
      <c r="R11" t="str">
        <f t="shared" ca="1" si="0"/>
        <v>Ravi</v>
      </c>
      <c r="S11" t="str">
        <f>IFERROR(TEXT(DATEVALUE(LEFT(Table1[[#This Row],[Date of Purchase]],10)), "MMMM"), TEXT(Table1[[#This Row],[Date of Purchase]], "MMMM"))</f>
        <v>March</v>
      </c>
      <c r="T11" t="str">
        <f>IF(OR(
  AND(Table1[[#This Row],[Ticket Priority]]="Critical", Table1[[#This Row],[Ticket Status]]&lt;&gt;"Closed"),
  AND(Table1[[#This Row],[Ticket Priority]]="High", Table1[[#This Row],[Ticket Status]]="Open")
), "Yes", "No")</f>
        <v>Yes</v>
      </c>
      <c r="U11" s="4" t="str">
        <f>IF(Table1[[#This Row],[Ticket Status]]="Closed","Yes","No")</f>
        <v>No</v>
      </c>
      <c r="V11" s="4" t="str">
        <f>IF(Table1[[#This Row],[Ticket Status]]="Pending Customer Response","Yes","No")</f>
        <v>Yes</v>
      </c>
      <c r="W11" s="5">
        <f ca="1">COUNTIFS(Table1[Agent_name],Table1[[#This Row],[Agent_name]],Table1[Month],Table1[[#This Row],[Month]])/160</f>
        <v>0.54374999999999996</v>
      </c>
    </row>
    <row r="12" spans="1:23" x14ac:dyDescent="0.25">
      <c r="A12">
        <v>11</v>
      </c>
      <c r="B12" t="s">
        <v>84</v>
      </c>
      <c r="C12" t="s">
        <v>85</v>
      </c>
      <c r="D12">
        <v>48</v>
      </c>
      <c r="E12" t="s">
        <v>58</v>
      </c>
      <c r="F12" t="s">
        <v>86</v>
      </c>
      <c r="G12" s="1">
        <v>44215</v>
      </c>
      <c r="H12" t="s">
        <v>59</v>
      </c>
      <c r="I12" t="s">
        <v>52</v>
      </c>
      <c r="J12" s="3" t="s">
        <v>87</v>
      </c>
      <c r="K12" t="s">
        <v>39</v>
      </c>
      <c r="L12" t="s">
        <v>88</v>
      </c>
      <c r="M12" t="s">
        <v>89</v>
      </c>
      <c r="N12" t="s">
        <v>83</v>
      </c>
      <c r="O12" s="2">
        <v>45078.740844907406</v>
      </c>
      <c r="P12" s="2">
        <v>45077.994317129633</v>
      </c>
      <c r="Q12">
        <v>1</v>
      </c>
      <c r="R12" t="str">
        <f t="shared" ca="1" si="0"/>
        <v>Mohit</v>
      </c>
      <c r="S12" t="str">
        <f>IFERROR(TEXT(DATEVALUE(LEFT(Table1[[#This Row],[Date of Purchase]],10)), "MMMM"), TEXT(Table1[[#This Row],[Date of Purchase]], "MMMM"))</f>
        <v>January</v>
      </c>
      <c r="T12" t="str">
        <f>IF(OR(
  AND(Table1[[#This Row],[Ticket Priority]]="Critical", Table1[[#This Row],[Ticket Status]]&lt;&gt;"Closed"),
  AND(Table1[[#This Row],[Ticket Priority]]="High", Table1[[#This Row],[Ticket Status]]="Open")
), "Yes", "No")</f>
        <v>No</v>
      </c>
      <c r="U12" s="4" t="str">
        <f>IF(Table1[[#This Row],[Ticket Status]]="Closed","Yes","No")</f>
        <v>Yes</v>
      </c>
      <c r="V12" s="4" t="str">
        <f>IF(Table1[[#This Row],[Ticket Status]]="Pending Customer Response","Yes","No")</f>
        <v>No</v>
      </c>
      <c r="W12" s="5">
        <f ca="1">COUNTIFS(Table1[Agent_name],Table1[[#This Row],[Agent_name]],Table1[Month],Table1[[#This Row],[Month]])/160</f>
        <v>0.46250000000000002</v>
      </c>
    </row>
    <row r="13" spans="1:23" x14ac:dyDescent="0.25">
      <c r="A13">
        <v>12</v>
      </c>
      <c r="B13" t="s">
        <v>90</v>
      </c>
      <c r="C13" t="s">
        <v>91</v>
      </c>
      <c r="D13">
        <v>51</v>
      </c>
      <c r="E13" t="s">
        <v>58</v>
      </c>
      <c r="F13" t="s">
        <v>92</v>
      </c>
      <c r="G13" s="1">
        <v>44493</v>
      </c>
      <c r="H13" t="s">
        <v>66</v>
      </c>
      <c r="I13" t="s">
        <v>93</v>
      </c>
      <c r="J13" s="3" t="s">
        <v>94</v>
      </c>
      <c r="K13" t="s">
        <v>39</v>
      </c>
      <c r="L13" t="s">
        <v>95</v>
      </c>
      <c r="M13" t="s">
        <v>89</v>
      </c>
      <c r="N13" t="s">
        <v>33</v>
      </c>
      <c r="O13" s="2">
        <v>45078.504062499997</v>
      </c>
      <c r="P13" s="2">
        <v>45078.39434027778</v>
      </c>
      <c r="Q13">
        <v>1</v>
      </c>
      <c r="R13" t="str">
        <f t="shared" ca="1" si="0"/>
        <v>Sara</v>
      </c>
      <c r="S13" t="str">
        <f>IFERROR(TEXT(DATEVALUE(LEFT(Table1[[#This Row],[Date of Purchase]],10)), "MMMM"), TEXT(Table1[[#This Row],[Date of Purchase]], "MMMM"))</f>
        <v>October</v>
      </c>
      <c r="T13" t="str">
        <f>IF(OR(
  AND(Table1[[#This Row],[Ticket Priority]]="Critical", Table1[[#This Row],[Ticket Status]]&lt;&gt;"Closed"),
  AND(Table1[[#This Row],[Ticket Priority]]="High", Table1[[#This Row],[Ticket Status]]="Open")
), "Yes", "No")</f>
        <v>No</v>
      </c>
      <c r="U13" s="4" t="str">
        <f>IF(Table1[[#This Row],[Ticket Status]]="Closed","Yes","No")</f>
        <v>Yes</v>
      </c>
      <c r="V13" s="4" t="str">
        <f>IF(Table1[[#This Row],[Ticket Status]]="Pending Customer Response","Yes","No")</f>
        <v>No</v>
      </c>
      <c r="W13" s="5">
        <f ca="1">COUNTIFS(Table1[Agent_name],Table1[[#This Row],[Agent_name]],Table1[Month],Table1[[#This Row],[Month]])/160</f>
        <v>0.66874999999999996</v>
      </c>
    </row>
    <row r="14" spans="1:23" x14ac:dyDescent="0.25">
      <c r="A14">
        <v>13</v>
      </c>
      <c r="B14" t="s">
        <v>96</v>
      </c>
      <c r="C14" t="s">
        <v>97</v>
      </c>
      <c r="D14">
        <v>27</v>
      </c>
      <c r="E14" t="s">
        <v>19</v>
      </c>
      <c r="F14" t="s">
        <v>98</v>
      </c>
      <c r="G14" s="1">
        <v>44342</v>
      </c>
      <c r="H14" t="s">
        <v>21</v>
      </c>
      <c r="I14" t="s">
        <v>99</v>
      </c>
      <c r="J14" s="3" t="s">
        <v>100</v>
      </c>
      <c r="K14" t="s">
        <v>24</v>
      </c>
      <c r="M14" t="s">
        <v>41</v>
      </c>
      <c r="N14" t="s">
        <v>33</v>
      </c>
      <c r="O14" s="2">
        <v>45078.794363425928</v>
      </c>
      <c r="R14" t="str">
        <f t="shared" ca="1" si="0"/>
        <v>Mohit</v>
      </c>
      <c r="S14" t="str">
        <f>IFERROR(TEXT(DATEVALUE(LEFT(Table1[[#This Row],[Date of Purchase]],10)), "MMMM"), TEXT(Table1[[#This Row],[Date of Purchase]], "MMMM"))</f>
        <v>May</v>
      </c>
      <c r="T14" t="str">
        <f>IF(OR(
  AND(Table1[[#This Row],[Ticket Priority]]="Critical", Table1[[#This Row],[Ticket Status]]&lt;&gt;"Closed"),
  AND(Table1[[#This Row],[Ticket Priority]]="High", Table1[[#This Row],[Ticket Status]]="Open")
), "Yes", "No")</f>
        <v>No</v>
      </c>
      <c r="U14" s="4" t="str">
        <f>IF(Table1[[#This Row],[Ticket Status]]="Closed","Yes","No")</f>
        <v>No</v>
      </c>
      <c r="V14" s="4" t="str">
        <f>IF(Table1[[#This Row],[Ticket Status]]="Pending Customer Response","Yes","No")</f>
        <v>Yes</v>
      </c>
      <c r="W14" s="5">
        <f ca="1">COUNTIFS(Table1[Agent_name],Table1[[#This Row],[Agent_name]],Table1[Month],Table1[[#This Row],[Month]])/160</f>
        <v>0.45624999999999999</v>
      </c>
    </row>
    <row r="15" spans="1:23" x14ac:dyDescent="0.25">
      <c r="A15">
        <v>14</v>
      </c>
      <c r="B15" t="s">
        <v>101</v>
      </c>
      <c r="C15" t="s">
        <v>102</v>
      </c>
      <c r="D15">
        <v>65</v>
      </c>
      <c r="E15" t="s">
        <v>19</v>
      </c>
      <c r="F15" t="s">
        <v>103</v>
      </c>
      <c r="G15" s="1">
        <v>44025</v>
      </c>
      <c r="H15" t="s">
        <v>21</v>
      </c>
      <c r="I15" t="s">
        <v>22</v>
      </c>
      <c r="J15" s="3" t="s">
        <v>104</v>
      </c>
      <c r="K15" t="s">
        <v>24</v>
      </c>
      <c r="M15" t="s">
        <v>41</v>
      </c>
      <c r="N15" t="s">
        <v>33</v>
      </c>
      <c r="O15" s="2">
        <v>45078.857569444444</v>
      </c>
      <c r="R15" t="str">
        <f t="shared" ca="1" si="0"/>
        <v>Neha</v>
      </c>
      <c r="S15" t="str">
        <f>IFERROR(TEXT(DATEVALUE(LEFT(Table1[[#This Row],[Date of Purchase]],10)), "MMMM"), TEXT(Table1[[#This Row],[Date of Purchase]], "MMMM"))</f>
        <v>July</v>
      </c>
      <c r="T15" t="str">
        <f>IF(OR(
  AND(Table1[[#This Row],[Ticket Priority]]="Critical", Table1[[#This Row],[Ticket Status]]&lt;&gt;"Closed"),
  AND(Table1[[#This Row],[Ticket Priority]]="High", Table1[[#This Row],[Ticket Status]]="Open")
), "Yes", "No")</f>
        <v>No</v>
      </c>
      <c r="U15" s="4" t="str">
        <f>IF(Table1[[#This Row],[Ticket Status]]="Closed","Yes","No")</f>
        <v>No</v>
      </c>
      <c r="V15" s="4" t="str">
        <f>IF(Table1[[#This Row],[Ticket Status]]="Pending Customer Response","Yes","No")</f>
        <v>Yes</v>
      </c>
      <c r="W15" s="5">
        <f ca="1">COUNTIFS(Table1[Agent_name],Table1[[#This Row],[Agent_name]],Table1[Month],Table1[[#This Row],[Month]])/160</f>
        <v>0.23125000000000001</v>
      </c>
    </row>
    <row r="16" spans="1:23" x14ac:dyDescent="0.25">
      <c r="A16">
        <v>15</v>
      </c>
      <c r="B16" t="s">
        <v>105</v>
      </c>
      <c r="C16" t="s">
        <v>106</v>
      </c>
      <c r="D16">
        <v>48</v>
      </c>
      <c r="E16" t="s">
        <v>29</v>
      </c>
      <c r="F16" t="s">
        <v>107</v>
      </c>
      <c r="G16" s="1">
        <v>43890</v>
      </c>
      <c r="H16" t="s">
        <v>45</v>
      </c>
      <c r="I16" t="s">
        <v>22</v>
      </c>
      <c r="J16" s="3" t="s">
        <v>108</v>
      </c>
      <c r="K16" t="s">
        <v>39</v>
      </c>
      <c r="L16" t="s">
        <v>109</v>
      </c>
      <c r="M16" t="s">
        <v>89</v>
      </c>
      <c r="N16" t="s">
        <v>33</v>
      </c>
      <c r="O16" s="2">
        <v>45078.265914351854</v>
      </c>
      <c r="P16" s="2">
        <v>45077.964525462965</v>
      </c>
      <c r="Q16">
        <v>4</v>
      </c>
      <c r="R16" t="str">
        <f t="shared" ca="1" si="0"/>
        <v>Arjun</v>
      </c>
      <c r="S16" t="str">
        <f>IFERROR(TEXT(DATEVALUE(LEFT(Table1[[#This Row],[Date of Purchase]],10)), "MMMM"), TEXT(Table1[[#This Row],[Date of Purchase]], "MMMM"))</f>
        <v>February</v>
      </c>
      <c r="T16" t="str">
        <f>IF(OR(
  AND(Table1[[#This Row],[Ticket Priority]]="Critical", Table1[[#This Row],[Ticket Status]]&lt;&gt;"Closed"),
  AND(Table1[[#This Row],[Ticket Priority]]="High", Table1[[#This Row],[Ticket Status]]="Open")
), "Yes", "No")</f>
        <v>No</v>
      </c>
      <c r="U16" s="4" t="str">
        <f>IF(Table1[[#This Row],[Ticket Status]]="Closed","Yes","No")</f>
        <v>Yes</v>
      </c>
      <c r="V16" s="4" t="str">
        <f>IF(Table1[[#This Row],[Ticket Status]]="Pending Customer Response","Yes","No")</f>
        <v>No</v>
      </c>
      <c r="W16" s="5">
        <f ca="1">COUNTIFS(Table1[Agent_name],Table1[[#This Row],[Agent_name]],Table1[Month],Table1[[#This Row],[Month]])/160</f>
        <v>0.23125000000000001</v>
      </c>
    </row>
    <row r="17" spans="1:23" x14ac:dyDescent="0.25">
      <c r="A17">
        <v>16</v>
      </c>
      <c r="B17" t="s">
        <v>110</v>
      </c>
      <c r="C17" t="s">
        <v>111</v>
      </c>
      <c r="D17">
        <v>18</v>
      </c>
      <c r="E17" t="s">
        <v>19</v>
      </c>
      <c r="F17" t="s">
        <v>112</v>
      </c>
      <c r="G17" s="1">
        <v>44371</v>
      </c>
      <c r="H17" t="s">
        <v>45</v>
      </c>
      <c r="I17" t="s">
        <v>113</v>
      </c>
      <c r="J17" s="3" t="s">
        <v>114</v>
      </c>
      <c r="K17" t="s">
        <v>24</v>
      </c>
      <c r="M17" t="s">
        <v>89</v>
      </c>
      <c r="N17" t="s">
        <v>26</v>
      </c>
      <c r="O17" s="2">
        <v>45078.631909722222</v>
      </c>
      <c r="R17" t="str">
        <f t="shared" ca="1" si="0"/>
        <v>Sara</v>
      </c>
      <c r="S17" t="str">
        <f>IFERROR(TEXT(DATEVALUE(LEFT(Table1[[#This Row],[Date of Purchase]],10)), "MMMM"), TEXT(Table1[[#This Row],[Date of Purchase]], "MMMM"))</f>
        <v>June</v>
      </c>
      <c r="T17" t="str">
        <f>IF(OR(
  AND(Table1[[#This Row],[Ticket Priority]]="Critical", Table1[[#This Row],[Ticket Status]]&lt;&gt;"Closed"),
  AND(Table1[[#This Row],[Ticket Priority]]="High", Table1[[#This Row],[Ticket Status]]="Open")
), "Yes", "No")</f>
        <v>No</v>
      </c>
      <c r="U17" s="4" t="str">
        <f>IF(Table1[[#This Row],[Ticket Status]]="Closed","Yes","No")</f>
        <v>No</v>
      </c>
      <c r="V17" s="4" t="str">
        <f>IF(Table1[[#This Row],[Ticket Status]]="Pending Customer Response","Yes","No")</f>
        <v>Yes</v>
      </c>
      <c r="W17" s="5">
        <f ca="1">COUNTIFS(Table1[Agent_name],Table1[[#This Row],[Agent_name]],Table1[Month],Table1[[#This Row],[Month]])/160</f>
        <v>0.65</v>
      </c>
    </row>
    <row r="18" spans="1:23" x14ac:dyDescent="0.25">
      <c r="A18">
        <v>17</v>
      </c>
      <c r="B18" t="s">
        <v>115</v>
      </c>
      <c r="C18" t="s">
        <v>116</v>
      </c>
      <c r="D18">
        <v>63</v>
      </c>
      <c r="E18" t="s">
        <v>19</v>
      </c>
      <c r="F18" t="s">
        <v>117</v>
      </c>
      <c r="G18" s="1">
        <v>44482</v>
      </c>
      <c r="H18" t="s">
        <v>66</v>
      </c>
      <c r="I18" t="s">
        <v>46</v>
      </c>
      <c r="J18" s="3" t="s">
        <v>118</v>
      </c>
      <c r="K18" t="s">
        <v>39</v>
      </c>
      <c r="L18" t="s">
        <v>119</v>
      </c>
      <c r="M18" t="s">
        <v>25</v>
      </c>
      <c r="N18" t="s">
        <v>33</v>
      </c>
      <c r="O18" s="2">
        <v>45078.824293981481</v>
      </c>
      <c r="P18" s="2">
        <v>45078.665960648148</v>
      </c>
      <c r="Q18">
        <v>4</v>
      </c>
      <c r="R18" t="str">
        <f t="shared" ca="1" si="0"/>
        <v>Arjun</v>
      </c>
      <c r="S18" t="str">
        <f>IFERROR(TEXT(DATEVALUE(LEFT(Table1[[#This Row],[Date of Purchase]],10)), "MMMM"), TEXT(Table1[[#This Row],[Date of Purchase]], "MMMM"))</f>
        <v>October</v>
      </c>
      <c r="T18" t="str">
        <f>IF(OR(
  AND(Table1[[#This Row],[Ticket Priority]]="Critical", Table1[[#This Row],[Ticket Status]]&lt;&gt;"Closed"),
  AND(Table1[[#This Row],[Ticket Priority]]="High", Table1[[#This Row],[Ticket Status]]="Open")
), "Yes", "No")</f>
        <v>No</v>
      </c>
      <c r="U18" s="4" t="str">
        <f>IF(Table1[[#This Row],[Ticket Status]]="Closed","Yes","No")</f>
        <v>Yes</v>
      </c>
      <c r="V18" s="4" t="str">
        <f>IF(Table1[[#This Row],[Ticket Status]]="Pending Customer Response","Yes","No")</f>
        <v>No</v>
      </c>
      <c r="W18" s="5">
        <f ca="1">COUNTIFS(Table1[Agent_name],Table1[[#This Row],[Agent_name]],Table1[Month],Table1[[#This Row],[Month]])/160</f>
        <v>0.23749999999999999</v>
      </c>
    </row>
    <row r="19" spans="1:23" x14ac:dyDescent="0.25">
      <c r="A19">
        <v>18</v>
      </c>
      <c r="B19" t="s">
        <v>120</v>
      </c>
      <c r="C19" t="s">
        <v>121</v>
      </c>
      <c r="D19">
        <v>56</v>
      </c>
      <c r="E19" t="s">
        <v>29</v>
      </c>
      <c r="F19" t="s">
        <v>92</v>
      </c>
      <c r="G19" s="1">
        <v>44081</v>
      </c>
      <c r="H19" t="s">
        <v>66</v>
      </c>
      <c r="I19" t="s">
        <v>60</v>
      </c>
      <c r="J19" s="3" t="s">
        <v>122</v>
      </c>
      <c r="K19" t="s">
        <v>24</v>
      </c>
      <c r="M19" t="s">
        <v>89</v>
      </c>
      <c r="N19" t="s">
        <v>33</v>
      </c>
      <c r="O19" s="2">
        <v>45078.878483796296</v>
      </c>
      <c r="R19" t="str">
        <f t="shared" ca="1" si="0"/>
        <v>Aisha</v>
      </c>
      <c r="S19" t="str">
        <f>IFERROR(TEXT(DATEVALUE(LEFT(Table1[[#This Row],[Date of Purchase]],10)), "MMMM"), TEXT(Table1[[#This Row],[Date of Purchase]], "MMMM"))</f>
        <v>September</v>
      </c>
      <c r="T19" t="str">
        <f>IF(OR(
  AND(Table1[[#This Row],[Ticket Priority]]="Critical", Table1[[#This Row],[Ticket Status]]&lt;&gt;"Closed"),
  AND(Table1[[#This Row],[Ticket Priority]]="High", Table1[[#This Row],[Ticket Status]]="Open")
), "Yes", "No")</f>
        <v>No</v>
      </c>
      <c r="U19" s="4" t="str">
        <f>IF(Table1[[#This Row],[Ticket Status]]="Closed","Yes","No")</f>
        <v>No</v>
      </c>
      <c r="V19" s="4" t="str">
        <f>IF(Table1[[#This Row],[Ticket Status]]="Pending Customer Response","Yes","No")</f>
        <v>Yes</v>
      </c>
      <c r="W19" s="5">
        <f ca="1">COUNTIFS(Table1[Agent_name],Table1[[#This Row],[Agent_name]],Table1[Month],Table1[[#This Row],[Month]])/160</f>
        <v>0.86250000000000004</v>
      </c>
    </row>
    <row r="20" spans="1:23" x14ac:dyDescent="0.25">
      <c r="A20">
        <v>19</v>
      </c>
      <c r="B20" t="s">
        <v>123</v>
      </c>
      <c r="C20" t="s">
        <v>124</v>
      </c>
      <c r="D20">
        <v>19</v>
      </c>
      <c r="E20" t="s">
        <v>58</v>
      </c>
      <c r="F20" t="s">
        <v>125</v>
      </c>
      <c r="G20" s="1">
        <v>44462</v>
      </c>
      <c r="H20" t="s">
        <v>66</v>
      </c>
      <c r="I20" t="s">
        <v>31</v>
      </c>
      <c r="J20" s="3" t="s">
        <v>126</v>
      </c>
      <c r="K20" t="s">
        <v>62</v>
      </c>
      <c r="M20" t="s">
        <v>89</v>
      </c>
      <c r="N20" t="s">
        <v>26</v>
      </c>
      <c r="R20" t="str">
        <f t="shared" ca="1" si="0"/>
        <v>Aisha</v>
      </c>
      <c r="S20" t="str">
        <f>IFERROR(TEXT(DATEVALUE(LEFT(Table1[[#This Row],[Date of Purchase]],10)), "MMMM"), TEXT(Table1[[#This Row],[Date of Purchase]], "MMMM"))</f>
        <v>September</v>
      </c>
      <c r="T20" t="str">
        <f>IF(OR(
  AND(Table1[[#This Row],[Ticket Priority]]="Critical", Table1[[#This Row],[Ticket Status]]&lt;&gt;"Closed"),
  AND(Table1[[#This Row],[Ticket Priority]]="High", Table1[[#This Row],[Ticket Status]]="Open")
), "Yes", "No")</f>
        <v>Yes</v>
      </c>
      <c r="U20" s="4" t="str">
        <f>IF(Table1[[#This Row],[Ticket Status]]="Closed","Yes","No")</f>
        <v>No</v>
      </c>
      <c r="V20" s="4" t="str">
        <f>IF(Table1[[#This Row],[Ticket Status]]="Pending Customer Response","Yes","No")</f>
        <v>No</v>
      </c>
      <c r="W20" s="5">
        <f ca="1">COUNTIFS(Table1[Agent_name],Table1[[#This Row],[Agent_name]],Table1[Month],Table1[[#This Row],[Month]])/160</f>
        <v>0.86250000000000004</v>
      </c>
    </row>
    <row r="21" spans="1:23" x14ac:dyDescent="0.25">
      <c r="A21">
        <v>20</v>
      </c>
      <c r="B21" t="s">
        <v>127</v>
      </c>
      <c r="C21" t="s">
        <v>128</v>
      </c>
      <c r="D21">
        <v>39</v>
      </c>
      <c r="E21" t="s">
        <v>29</v>
      </c>
      <c r="F21" t="s">
        <v>129</v>
      </c>
      <c r="G21" s="1">
        <v>44263</v>
      </c>
      <c r="H21" t="s">
        <v>67</v>
      </c>
      <c r="I21" t="s">
        <v>93</v>
      </c>
      <c r="J21" s="3" t="s">
        <v>130</v>
      </c>
      <c r="K21" t="s">
        <v>39</v>
      </c>
      <c r="L21" t="s">
        <v>131</v>
      </c>
      <c r="M21" t="s">
        <v>41</v>
      </c>
      <c r="N21" t="s">
        <v>33</v>
      </c>
      <c r="O21" s="2">
        <v>45078.031990740739</v>
      </c>
      <c r="P21" s="2">
        <v>45078.853518518517</v>
      </c>
      <c r="Q21">
        <v>5</v>
      </c>
      <c r="R21" t="str">
        <f t="shared" ca="1" si="0"/>
        <v>Ravi</v>
      </c>
      <c r="S21" t="str">
        <f>IFERROR(TEXT(DATEVALUE(LEFT(Table1[[#This Row],[Date of Purchase]],10)), "MMMM"), TEXT(Table1[[#This Row],[Date of Purchase]], "MMMM"))</f>
        <v>March</v>
      </c>
      <c r="T21" t="str">
        <f>IF(OR(
  AND(Table1[[#This Row],[Ticket Priority]]="Critical", Table1[[#This Row],[Ticket Status]]&lt;&gt;"Closed"),
  AND(Table1[[#This Row],[Ticket Priority]]="High", Table1[[#This Row],[Ticket Status]]="Open")
), "Yes", "No")</f>
        <v>No</v>
      </c>
      <c r="U21" s="4" t="str">
        <f>IF(Table1[[#This Row],[Ticket Status]]="Closed","Yes","No")</f>
        <v>Yes</v>
      </c>
      <c r="V21" s="4" t="str">
        <f>IF(Table1[[#This Row],[Ticket Status]]="Pending Customer Response","Yes","No")</f>
        <v>No</v>
      </c>
      <c r="W21" s="5">
        <f ca="1">COUNTIFS(Table1[Agent_name],Table1[[#This Row],[Agent_name]],Table1[Month],Table1[[#This Row],[Month]])/160</f>
        <v>0.54374999999999996</v>
      </c>
    </row>
    <row r="22" spans="1:23" x14ac:dyDescent="0.25">
      <c r="A22">
        <v>21</v>
      </c>
      <c r="B22" t="s">
        <v>132</v>
      </c>
      <c r="C22" t="s">
        <v>133</v>
      </c>
      <c r="D22">
        <v>28</v>
      </c>
      <c r="E22" t="s">
        <v>19</v>
      </c>
      <c r="F22" t="s">
        <v>134</v>
      </c>
      <c r="G22" s="1">
        <v>44347</v>
      </c>
      <c r="H22" t="s">
        <v>67</v>
      </c>
      <c r="I22" t="s">
        <v>60</v>
      </c>
      <c r="J22" s="3" t="s">
        <v>135</v>
      </c>
      <c r="K22" t="s">
        <v>24</v>
      </c>
      <c r="M22" t="s">
        <v>89</v>
      </c>
      <c r="N22" t="s">
        <v>33</v>
      </c>
      <c r="O22" s="2">
        <v>45078.213946759257</v>
      </c>
      <c r="R22" t="str">
        <f t="shared" ca="1" si="0"/>
        <v>Sara</v>
      </c>
      <c r="S22" t="str">
        <f>IFERROR(TEXT(DATEVALUE(LEFT(Table1[[#This Row],[Date of Purchase]],10)), "MMMM"), TEXT(Table1[[#This Row],[Date of Purchase]], "MMMM"))</f>
        <v>May</v>
      </c>
      <c r="T22" t="str">
        <f>IF(OR(
  AND(Table1[[#This Row],[Ticket Priority]]="Critical", Table1[[#This Row],[Ticket Status]]&lt;&gt;"Closed"),
  AND(Table1[[#This Row],[Ticket Priority]]="High", Table1[[#This Row],[Ticket Status]]="Open")
), "Yes", "No")</f>
        <v>No</v>
      </c>
      <c r="U22" s="4" t="str">
        <f>IF(Table1[[#This Row],[Ticket Status]]="Closed","Yes","No")</f>
        <v>No</v>
      </c>
      <c r="V22" s="4" t="str">
        <f>IF(Table1[[#This Row],[Ticket Status]]="Pending Customer Response","Yes","No")</f>
        <v>Yes</v>
      </c>
      <c r="W22" s="5">
        <f ca="1">COUNTIFS(Table1[Agent_name],Table1[[#This Row],[Agent_name]],Table1[Month],Table1[[#This Row],[Month]])/160</f>
        <v>0.64375000000000004</v>
      </c>
    </row>
    <row r="23" spans="1:23" x14ac:dyDescent="0.25">
      <c r="A23">
        <v>22</v>
      </c>
      <c r="B23" t="s">
        <v>136</v>
      </c>
      <c r="C23" t="s">
        <v>137</v>
      </c>
      <c r="D23">
        <v>66</v>
      </c>
      <c r="E23" t="s">
        <v>58</v>
      </c>
      <c r="F23" t="s">
        <v>76</v>
      </c>
      <c r="G23" s="1">
        <v>43865</v>
      </c>
      <c r="H23" t="s">
        <v>59</v>
      </c>
      <c r="I23" t="s">
        <v>77</v>
      </c>
      <c r="J23" s="3" t="s">
        <v>138</v>
      </c>
      <c r="K23" t="s">
        <v>24</v>
      </c>
      <c r="M23" t="s">
        <v>25</v>
      </c>
      <c r="N23" t="s">
        <v>26</v>
      </c>
      <c r="O23" s="2">
        <v>45077.997997685183</v>
      </c>
      <c r="R23" t="str">
        <f t="shared" ca="1" si="0"/>
        <v>Priya</v>
      </c>
      <c r="S23" t="str">
        <f>IFERROR(TEXT(DATEVALUE(LEFT(Table1[[#This Row],[Date of Purchase]],10)), "MMMM"), TEXT(Table1[[#This Row],[Date of Purchase]], "MMMM"))</f>
        <v>February</v>
      </c>
      <c r="T23" t="str">
        <f>IF(OR(
  AND(Table1[[#This Row],[Ticket Priority]]="Critical", Table1[[#This Row],[Ticket Status]]&lt;&gt;"Closed"),
  AND(Table1[[#This Row],[Ticket Priority]]="High", Table1[[#This Row],[Ticket Status]]="Open")
), "Yes", "No")</f>
        <v>Yes</v>
      </c>
      <c r="U23" s="4" t="str">
        <f>IF(Table1[[#This Row],[Ticket Status]]="Closed","Yes","No")</f>
        <v>No</v>
      </c>
      <c r="V23" s="4" t="str">
        <f>IF(Table1[[#This Row],[Ticket Status]]="Pending Customer Response","Yes","No")</f>
        <v>Yes</v>
      </c>
      <c r="W23" s="5">
        <f ca="1">COUNTIFS(Table1[Agent_name],Table1[[#This Row],[Agent_name]],Table1[Month],Table1[[#This Row],[Month]])/160</f>
        <v>0.44374999999999998</v>
      </c>
    </row>
    <row r="24" spans="1:23" x14ac:dyDescent="0.25">
      <c r="A24">
        <v>23</v>
      </c>
      <c r="B24" t="s">
        <v>139</v>
      </c>
      <c r="C24" t="s">
        <v>140</v>
      </c>
      <c r="D24">
        <v>54</v>
      </c>
      <c r="E24" t="s">
        <v>29</v>
      </c>
      <c r="F24" t="s">
        <v>117</v>
      </c>
      <c r="G24" s="1">
        <v>43872</v>
      </c>
      <c r="H24" t="s">
        <v>59</v>
      </c>
      <c r="I24" t="s">
        <v>141</v>
      </c>
      <c r="J24" s="3" t="s">
        <v>142</v>
      </c>
      <c r="K24" t="s">
        <v>62</v>
      </c>
      <c r="M24" t="s">
        <v>143</v>
      </c>
      <c r="N24" t="s">
        <v>26</v>
      </c>
      <c r="R24" t="str">
        <f t="shared" ca="1" si="0"/>
        <v>Ravi</v>
      </c>
      <c r="S24" t="str">
        <f>IFERROR(TEXT(DATEVALUE(LEFT(Table1[[#This Row],[Date of Purchase]],10)), "MMMM"), TEXT(Table1[[#This Row],[Date of Purchase]], "MMMM"))</f>
        <v>February</v>
      </c>
      <c r="T24" t="str">
        <f>IF(OR(
  AND(Table1[[#This Row],[Ticket Priority]]="Critical", Table1[[#This Row],[Ticket Status]]&lt;&gt;"Closed"),
  AND(Table1[[#This Row],[Ticket Priority]]="High", Table1[[#This Row],[Ticket Status]]="Open")
), "Yes", "No")</f>
        <v>No</v>
      </c>
      <c r="U24" s="4" t="str">
        <f>IF(Table1[[#This Row],[Ticket Status]]="Closed","Yes","No")</f>
        <v>No</v>
      </c>
      <c r="V24" s="4" t="str">
        <f>IF(Table1[[#This Row],[Ticket Status]]="Pending Customer Response","Yes","No")</f>
        <v>No</v>
      </c>
      <c r="W24" s="5">
        <f ca="1">COUNTIFS(Table1[Agent_name],Table1[[#This Row],[Agent_name]],Table1[Month],Table1[[#This Row],[Month]])/160</f>
        <v>0.61250000000000004</v>
      </c>
    </row>
    <row r="25" spans="1:23" x14ac:dyDescent="0.25">
      <c r="A25">
        <v>24</v>
      </c>
      <c r="B25" t="s">
        <v>144</v>
      </c>
      <c r="C25" t="s">
        <v>145</v>
      </c>
      <c r="D25">
        <v>63</v>
      </c>
      <c r="E25" t="s">
        <v>29</v>
      </c>
      <c r="F25" t="s">
        <v>98</v>
      </c>
      <c r="G25" s="1">
        <v>44414</v>
      </c>
      <c r="H25" t="s">
        <v>21</v>
      </c>
      <c r="I25" t="s">
        <v>67</v>
      </c>
      <c r="J25" s="3" t="s">
        <v>146</v>
      </c>
      <c r="K25" t="s">
        <v>24</v>
      </c>
      <c r="M25" t="s">
        <v>41</v>
      </c>
      <c r="N25" t="s">
        <v>26</v>
      </c>
      <c r="O25" s="2">
        <v>45078.379270833335</v>
      </c>
      <c r="R25" t="str">
        <f t="shared" ca="1" si="0"/>
        <v>Ravi</v>
      </c>
      <c r="S25" t="str">
        <f>IFERROR(TEXT(DATEVALUE(LEFT(Table1[[#This Row],[Date of Purchase]],10)), "MMMM"), TEXT(Table1[[#This Row],[Date of Purchase]], "MMMM"))</f>
        <v>August</v>
      </c>
      <c r="T25" t="str">
        <f>IF(OR(
  AND(Table1[[#This Row],[Ticket Priority]]="Critical", Table1[[#This Row],[Ticket Status]]&lt;&gt;"Closed"),
  AND(Table1[[#This Row],[Ticket Priority]]="High", Table1[[#This Row],[Ticket Status]]="Open")
), "Yes", "No")</f>
        <v>No</v>
      </c>
      <c r="U25" s="4" t="str">
        <f>IF(Table1[[#This Row],[Ticket Status]]="Closed","Yes","No")</f>
        <v>No</v>
      </c>
      <c r="V25" s="4" t="str">
        <f>IF(Table1[[#This Row],[Ticket Status]]="Pending Customer Response","Yes","No")</f>
        <v>Yes</v>
      </c>
      <c r="W25" s="5">
        <f ca="1">COUNTIFS(Table1[Agent_name],Table1[[#This Row],[Agent_name]],Table1[Month],Table1[[#This Row],[Month]])/160</f>
        <v>0.65625</v>
      </c>
    </row>
    <row r="26" spans="1:23" x14ac:dyDescent="0.25">
      <c r="A26">
        <v>25</v>
      </c>
      <c r="B26" t="s">
        <v>147</v>
      </c>
      <c r="C26" t="s">
        <v>148</v>
      </c>
      <c r="D26">
        <v>19</v>
      </c>
      <c r="E26" t="s">
        <v>58</v>
      </c>
      <c r="F26" t="s">
        <v>149</v>
      </c>
      <c r="G26" s="1">
        <v>44341</v>
      </c>
      <c r="H26" t="s">
        <v>66</v>
      </c>
      <c r="I26" t="s">
        <v>150</v>
      </c>
      <c r="J26" s="3" t="s">
        <v>151</v>
      </c>
      <c r="K26" t="s">
        <v>62</v>
      </c>
      <c r="M26" t="s">
        <v>25</v>
      </c>
      <c r="N26" t="s">
        <v>55</v>
      </c>
      <c r="R26" t="str">
        <f t="shared" ca="1" si="0"/>
        <v>Sara</v>
      </c>
      <c r="S26" t="str">
        <f>IFERROR(TEXT(DATEVALUE(LEFT(Table1[[#This Row],[Date of Purchase]],10)), "MMMM"), TEXT(Table1[[#This Row],[Date of Purchase]], "MMMM"))</f>
        <v>May</v>
      </c>
      <c r="T26" t="str">
        <f>IF(OR(
  AND(Table1[[#This Row],[Ticket Priority]]="Critical", Table1[[#This Row],[Ticket Status]]&lt;&gt;"Closed"),
  AND(Table1[[#This Row],[Ticket Priority]]="High", Table1[[#This Row],[Ticket Status]]="Open")
), "Yes", "No")</f>
        <v>Yes</v>
      </c>
      <c r="U26" s="4" t="str">
        <f>IF(Table1[[#This Row],[Ticket Status]]="Closed","Yes","No")</f>
        <v>No</v>
      </c>
      <c r="V26" s="4" t="str">
        <f>IF(Table1[[#This Row],[Ticket Status]]="Pending Customer Response","Yes","No")</f>
        <v>No</v>
      </c>
      <c r="W26" s="5">
        <f ca="1">COUNTIFS(Table1[Agent_name],Table1[[#This Row],[Agent_name]],Table1[Month],Table1[[#This Row],[Month]])/160</f>
        <v>0.64375000000000004</v>
      </c>
    </row>
    <row r="27" spans="1:23" x14ac:dyDescent="0.25">
      <c r="A27">
        <v>26</v>
      </c>
      <c r="B27" t="s">
        <v>152</v>
      </c>
      <c r="C27" t="s">
        <v>153</v>
      </c>
      <c r="D27">
        <v>35</v>
      </c>
      <c r="E27" t="s">
        <v>19</v>
      </c>
      <c r="F27" t="s">
        <v>134</v>
      </c>
      <c r="G27" s="1">
        <v>44382</v>
      </c>
      <c r="H27" t="s">
        <v>66</v>
      </c>
      <c r="I27" t="s">
        <v>67</v>
      </c>
      <c r="J27" s="3" t="s">
        <v>154</v>
      </c>
      <c r="K27" t="s">
        <v>24</v>
      </c>
      <c r="M27" t="s">
        <v>143</v>
      </c>
      <c r="N27" t="s">
        <v>26</v>
      </c>
      <c r="O27" s="2">
        <v>45078.793194444443</v>
      </c>
      <c r="R27" t="str">
        <f t="shared" ca="1" si="0"/>
        <v>Meera</v>
      </c>
      <c r="S27" t="str">
        <f>IFERROR(TEXT(DATEVALUE(LEFT(Table1[[#This Row],[Date of Purchase]],10)), "MMMM"), TEXT(Table1[[#This Row],[Date of Purchase]], "MMMM"))</f>
        <v>July</v>
      </c>
      <c r="T27" t="str">
        <f>IF(OR(
  AND(Table1[[#This Row],[Ticket Priority]]="Critical", Table1[[#This Row],[Ticket Status]]&lt;&gt;"Closed"),
  AND(Table1[[#This Row],[Ticket Priority]]="High", Table1[[#This Row],[Ticket Status]]="Open")
), "Yes", "No")</f>
        <v>No</v>
      </c>
      <c r="U27" s="4" t="str">
        <f>IF(Table1[[#This Row],[Ticket Status]]="Closed","Yes","No")</f>
        <v>No</v>
      </c>
      <c r="V27" s="4" t="str">
        <f>IF(Table1[[#This Row],[Ticket Status]]="Pending Customer Response","Yes","No")</f>
        <v>Yes</v>
      </c>
      <c r="W27" s="5">
        <f ca="1">COUNTIFS(Table1[Agent_name],Table1[[#This Row],[Agent_name]],Table1[Month],Table1[[#This Row],[Month]])/160</f>
        <v>0.23125000000000001</v>
      </c>
    </row>
    <row r="28" spans="1:23" x14ac:dyDescent="0.25">
      <c r="A28">
        <v>27</v>
      </c>
      <c r="B28" t="s">
        <v>155</v>
      </c>
      <c r="C28" t="s">
        <v>156</v>
      </c>
      <c r="D28">
        <v>22</v>
      </c>
      <c r="E28" t="s">
        <v>19</v>
      </c>
      <c r="F28" t="s">
        <v>157</v>
      </c>
      <c r="G28" s="1">
        <v>43953</v>
      </c>
      <c r="H28" t="s">
        <v>45</v>
      </c>
      <c r="I28" t="s">
        <v>59</v>
      </c>
      <c r="J28" s="3" t="s">
        <v>158</v>
      </c>
      <c r="K28" t="s">
        <v>24</v>
      </c>
      <c r="M28" t="s">
        <v>41</v>
      </c>
      <c r="N28" t="s">
        <v>26</v>
      </c>
      <c r="O28" s="2">
        <v>45078.834872685184</v>
      </c>
      <c r="R28" t="str">
        <f t="shared" ca="1" si="0"/>
        <v>Aisha</v>
      </c>
      <c r="S28" t="str">
        <f>IFERROR(TEXT(DATEVALUE(LEFT(Table1[[#This Row],[Date of Purchase]],10)), "MMMM"), TEXT(Table1[[#This Row],[Date of Purchase]], "MMMM"))</f>
        <v>May</v>
      </c>
      <c r="T28" t="str">
        <f>IF(OR(
  AND(Table1[[#This Row],[Ticket Priority]]="Critical", Table1[[#This Row],[Ticket Status]]&lt;&gt;"Closed"),
  AND(Table1[[#This Row],[Ticket Priority]]="High", Table1[[#This Row],[Ticket Status]]="Open")
), "Yes", "No")</f>
        <v>No</v>
      </c>
      <c r="U28" s="4" t="str">
        <f>IF(Table1[[#This Row],[Ticket Status]]="Closed","Yes","No")</f>
        <v>No</v>
      </c>
      <c r="V28" s="4" t="str">
        <f>IF(Table1[[#This Row],[Ticket Status]]="Pending Customer Response","Yes","No")</f>
        <v>Yes</v>
      </c>
      <c r="W28" s="5">
        <f ca="1">COUNTIFS(Table1[Agent_name],Table1[[#This Row],[Agent_name]],Table1[Month],Table1[[#This Row],[Month]])/160</f>
        <v>0.93125000000000002</v>
      </c>
    </row>
    <row r="29" spans="1:23" x14ac:dyDescent="0.25">
      <c r="A29">
        <v>28</v>
      </c>
      <c r="B29" t="s">
        <v>159</v>
      </c>
      <c r="C29" t="s">
        <v>160</v>
      </c>
      <c r="D29">
        <v>21</v>
      </c>
      <c r="E29" t="s">
        <v>19</v>
      </c>
      <c r="F29" t="s">
        <v>161</v>
      </c>
      <c r="G29" s="1">
        <v>44116</v>
      </c>
      <c r="H29" t="s">
        <v>59</v>
      </c>
      <c r="I29" t="s">
        <v>22</v>
      </c>
      <c r="J29" s="3" t="s">
        <v>162</v>
      </c>
      <c r="K29" t="s">
        <v>62</v>
      </c>
      <c r="M29" t="s">
        <v>89</v>
      </c>
      <c r="N29" t="s">
        <v>83</v>
      </c>
      <c r="R29" t="str">
        <f t="shared" ca="1" si="0"/>
        <v>Mohit</v>
      </c>
      <c r="S29" t="str">
        <f>IFERROR(TEXT(DATEVALUE(LEFT(Table1[[#This Row],[Date of Purchase]],10)), "MMMM"), TEXT(Table1[[#This Row],[Date of Purchase]], "MMMM"))</f>
        <v>October</v>
      </c>
      <c r="T29" t="str">
        <f>IF(OR(
  AND(Table1[[#This Row],[Ticket Priority]]="Critical", Table1[[#This Row],[Ticket Status]]&lt;&gt;"Closed"),
  AND(Table1[[#This Row],[Ticket Priority]]="High", Table1[[#This Row],[Ticket Status]]="Open")
), "Yes", "No")</f>
        <v>Yes</v>
      </c>
      <c r="U29" s="4" t="str">
        <f>IF(Table1[[#This Row],[Ticket Status]]="Closed","Yes","No")</f>
        <v>No</v>
      </c>
      <c r="V29" s="4" t="str">
        <f>IF(Table1[[#This Row],[Ticket Status]]="Pending Customer Response","Yes","No")</f>
        <v>No</v>
      </c>
      <c r="W29" s="5">
        <f ca="1">COUNTIFS(Table1[Agent_name],Table1[[#This Row],[Agent_name]],Table1[Month],Table1[[#This Row],[Month]])/160</f>
        <v>0.49375000000000002</v>
      </c>
    </row>
    <row r="30" spans="1:23" x14ac:dyDescent="0.25">
      <c r="A30">
        <v>29</v>
      </c>
      <c r="B30" t="s">
        <v>163</v>
      </c>
      <c r="C30" t="s">
        <v>164</v>
      </c>
      <c r="D30">
        <v>30</v>
      </c>
      <c r="E30" t="s">
        <v>19</v>
      </c>
      <c r="F30" t="s">
        <v>161</v>
      </c>
      <c r="G30" s="1">
        <v>43992</v>
      </c>
      <c r="H30" t="s">
        <v>21</v>
      </c>
      <c r="I30" t="s">
        <v>113</v>
      </c>
      <c r="J30" s="3" t="s">
        <v>165</v>
      </c>
      <c r="K30" t="s">
        <v>39</v>
      </c>
      <c r="L30" t="s">
        <v>166</v>
      </c>
      <c r="M30" t="s">
        <v>25</v>
      </c>
      <c r="N30" t="s">
        <v>83</v>
      </c>
      <c r="O30" s="2">
        <v>45077.970335648148</v>
      </c>
      <c r="P30" s="2">
        <v>45078.252280092594</v>
      </c>
      <c r="Q30">
        <v>5</v>
      </c>
      <c r="R30" t="str">
        <f t="shared" ca="1" si="0"/>
        <v>Meera</v>
      </c>
      <c r="S30" t="str">
        <f>IFERROR(TEXT(DATEVALUE(LEFT(Table1[[#This Row],[Date of Purchase]],10)), "MMMM"), TEXT(Table1[[#This Row],[Date of Purchase]], "MMMM"))</f>
        <v>June</v>
      </c>
      <c r="T30" t="str">
        <f>IF(OR(
  AND(Table1[[#This Row],[Ticket Priority]]="Critical", Table1[[#This Row],[Ticket Status]]&lt;&gt;"Closed"),
  AND(Table1[[#This Row],[Ticket Priority]]="High", Table1[[#This Row],[Ticket Status]]="Open")
), "Yes", "No")</f>
        <v>No</v>
      </c>
      <c r="U30" s="4" t="str">
        <f>IF(Table1[[#This Row],[Ticket Status]]="Closed","Yes","No")</f>
        <v>Yes</v>
      </c>
      <c r="V30" s="4" t="str">
        <f>IF(Table1[[#This Row],[Ticket Status]]="Pending Customer Response","Yes","No")</f>
        <v>No</v>
      </c>
      <c r="W30" s="5">
        <f ca="1">COUNTIFS(Table1[Agent_name],Table1[[#This Row],[Agent_name]],Table1[Month],Table1[[#This Row],[Month]])/160</f>
        <v>0.13125000000000001</v>
      </c>
    </row>
    <row r="31" spans="1:23" x14ac:dyDescent="0.25">
      <c r="A31">
        <v>30</v>
      </c>
      <c r="B31" t="s">
        <v>167</v>
      </c>
      <c r="C31" t="s">
        <v>168</v>
      </c>
      <c r="D31">
        <v>67</v>
      </c>
      <c r="E31" t="s">
        <v>58</v>
      </c>
      <c r="F31" t="s">
        <v>117</v>
      </c>
      <c r="G31" s="1">
        <v>44191</v>
      </c>
      <c r="H31" t="s">
        <v>59</v>
      </c>
      <c r="I31" t="s">
        <v>59</v>
      </c>
      <c r="J31" s="3" t="s">
        <v>169</v>
      </c>
      <c r="K31" t="s">
        <v>39</v>
      </c>
      <c r="L31" t="s">
        <v>170</v>
      </c>
      <c r="M31" t="s">
        <v>143</v>
      </c>
      <c r="N31" t="s">
        <v>83</v>
      </c>
      <c r="O31" s="2">
        <v>45078.03769675926</v>
      </c>
      <c r="P31" s="2">
        <v>45078.766168981485</v>
      </c>
      <c r="Q31">
        <v>1</v>
      </c>
      <c r="R31" t="str">
        <f t="shared" ca="1" si="0"/>
        <v>Aisha</v>
      </c>
      <c r="S31" t="str">
        <f>IFERROR(TEXT(DATEVALUE(LEFT(Table1[[#This Row],[Date of Purchase]],10)), "MMMM"), TEXT(Table1[[#This Row],[Date of Purchase]], "MMMM"))</f>
        <v>December</v>
      </c>
      <c r="T31" t="str">
        <f>IF(OR(
  AND(Table1[[#This Row],[Ticket Priority]]="Critical", Table1[[#This Row],[Ticket Status]]&lt;&gt;"Closed"),
  AND(Table1[[#This Row],[Ticket Priority]]="High", Table1[[#This Row],[Ticket Status]]="Open")
), "Yes", "No")</f>
        <v>No</v>
      </c>
      <c r="U31" s="4" t="str">
        <f>IF(Table1[[#This Row],[Ticket Status]]="Closed","Yes","No")</f>
        <v>Yes</v>
      </c>
      <c r="V31" s="4" t="str">
        <f>IF(Table1[[#This Row],[Ticket Status]]="Pending Customer Response","Yes","No")</f>
        <v>No</v>
      </c>
      <c r="W31" s="5">
        <f ca="1">COUNTIFS(Table1[Agent_name],Table1[[#This Row],[Agent_name]],Table1[Month],Table1[[#This Row],[Month]])/160</f>
        <v>0.91249999999999998</v>
      </c>
    </row>
    <row r="32" spans="1:23" x14ac:dyDescent="0.25">
      <c r="A32">
        <v>31</v>
      </c>
      <c r="B32" t="s">
        <v>171</v>
      </c>
      <c r="C32" t="s">
        <v>172</v>
      </c>
      <c r="D32">
        <v>22</v>
      </c>
      <c r="E32" t="s">
        <v>19</v>
      </c>
      <c r="F32" t="s">
        <v>173</v>
      </c>
      <c r="G32" s="1">
        <v>44224</v>
      </c>
      <c r="H32" t="s">
        <v>45</v>
      </c>
      <c r="I32" t="s">
        <v>22</v>
      </c>
      <c r="J32" s="3" t="s">
        <v>174</v>
      </c>
      <c r="K32" t="s">
        <v>62</v>
      </c>
      <c r="M32" t="s">
        <v>41</v>
      </c>
      <c r="N32" t="s">
        <v>55</v>
      </c>
      <c r="R32" t="str">
        <f t="shared" ca="1" si="0"/>
        <v>Priya</v>
      </c>
      <c r="S32" t="str">
        <f>IFERROR(TEXT(DATEVALUE(LEFT(Table1[[#This Row],[Date of Purchase]],10)), "MMMM"), TEXT(Table1[[#This Row],[Date of Purchase]], "MMMM"))</f>
        <v>January</v>
      </c>
      <c r="T32" t="str">
        <f>IF(OR(
  AND(Table1[[#This Row],[Ticket Priority]]="Critical", Table1[[#This Row],[Ticket Status]]&lt;&gt;"Closed"),
  AND(Table1[[#This Row],[Ticket Priority]]="High", Table1[[#This Row],[Ticket Status]]="Open")
), "Yes", "No")</f>
        <v>No</v>
      </c>
      <c r="U32" s="4" t="str">
        <f>IF(Table1[[#This Row],[Ticket Status]]="Closed","Yes","No")</f>
        <v>No</v>
      </c>
      <c r="V32" s="4" t="str">
        <f>IF(Table1[[#This Row],[Ticket Status]]="Pending Customer Response","Yes","No")</f>
        <v>No</v>
      </c>
      <c r="W32" s="5">
        <f ca="1">COUNTIFS(Table1[Agent_name],Table1[[#This Row],[Agent_name]],Table1[Month],Table1[[#This Row],[Month]])/160</f>
        <v>0.51875000000000004</v>
      </c>
    </row>
    <row r="33" spans="1:23" x14ac:dyDescent="0.25">
      <c r="A33">
        <v>32</v>
      </c>
      <c r="B33" t="s">
        <v>175</v>
      </c>
      <c r="C33" t="s">
        <v>176</v>
      </c>
      <c r="D33">
        <v>60</v>
      </c>
      <c r="E33" t="s">
        <v>58</v>
      </c>
      <c r="F33" t="s">
        <v>112</v>
      </c>
      <c r="G33" s="1">
        <v>44550</v>
      </c>
      <c r="H33" t="s">
        <v>21</v>
      </c>
      <c r="I33" t="s">
        <v>177</v>
      </c>
      <c r="J33" s="3" t="s">
        <v>178</v>
      </c>
      <c r="K33" t="s">
        <v>39</v>
      </c>
      <c r="L33" t="s">
        <v>179</v>
      </c>
      <c r="M33" t="s">
        <v>143</v>
      </c>
      <c r="N33" t="s">
        <v>26</v>
      </c>
      <c r="O33" s="2">
        <v>45078.279409722221</v>
      </c>
      <c r="P33" s="2">
        <v>45078.303020833337</v>
      </c>
      <c r="Q33">
        <v>3</v>
      </c>
      <c r="R33" t="str">
        <f t="shared" ca="1" si="0"/>
        <v>Ravi</v>
      </c>
      <c r="S33" t="str">
        <f>IFERROR(TEXT(DATEVALUE(LEFT(Table1[[#This Row],[Date of Purchase]],10)), "MMMM"), TEXT(Table1[[#This Row],[Date of Purchase]], "MMMM"))</f>
        <v>December</v>
      </c>
      <c r="T33" t="str">
        <f>IF(OR(
  AND(Table1[[#This Row],[Ticket Priority]]="Critical", Table1[[#This Row],[Ticket Status]]&lt;&gt;"Closed"),
  AND(Table1[[#This Row],[Ticket Priority]]="High", Table1[[#This Row],[Ticket Status]]="Open")
), "Yes", "No")</f>
        <v>No</v>
      </c>
      <c r="U33" s="4" t="str">
        <f>IF(Table1[[#This Row],[Ticket Status]]="Closed","Yes","No")</f>
        <v>Yes</v>
      </c>
      <c r="V33" s="4" t="str">
        <f>IF(Table1[[#This Row],[Ticket Status]]="Pending Customer Response","Yes","No")</f>
        <v>No</v>
      </c>
      <c r="W33" s="5">
        <f ca="1">COUNTIFS(Table1[Agent_name],Table1[[#This Row],[Agent_name]],Table1[Month],Table1[[#This Row],[Month]])/160</f>
        <v>0.66249999999999998</v>
      </c>
    </row>
    <row r="34" spans="1:23" x14ac:dyDescent="0.25">
      <c r="A34">
        <v>33</v>
      </c>
      <c r="B34" t="s">
        <v>180</v>
      </c>
      <c r="C34" t="s">
        <v>181</v>
      </c>
      <c r="D34">
        <v>36</v>
      </c>
      <c r="E34" t="s">
        <v>29</v>
      </c>
      <c r="F34" t="s">
        <v>161</v>
      </c>
      <c r="G34" s="1">
        <v>44537</v>
      </c>
      <c r="H34" t="s">
        <v>45</v>
      </c>
      <c r="I34" t="s">
        <v>113</v>
      </c>
      <c r="J34" s="3" t="s">
        <v>182</v>
      </c>
      <c r="K34" t="s">
        <v>24</v>
      </c>
      <c r="M34" t="s">
        <v>143</v>
      </c>
      <c r="N34" t="s">
        <v>33</v>
      </c>
      <c r="O34" s="2">
        <v>45078.81690972222</v>
      </c>
      <c r="Q34">
        <v>5</v>
      </c>
      <c r="R34" t="str">
        <f t="shared" ca="1" si="0"/>
        <v>Aisha</v>
      </c>
      <c r="S34" t="str">
        <f>IFERROR(TEXT(DATEVALUE(LEFT(Table1[[#This Row],[Date of Purchase]],10)), "MMMM"), TEXT(Table1[[#This Row],[Date of Purchase]], "MMMM"))</f>
        <v>December</v>
      </c>
      <c r="T34" t="str">
        <f>IF(OR(
  AND(Table1[[#This Row],[Ticket Priority]]="Critical", Table1[[#This Row],[Ticket Status]]&lt;&gt;"Closed"),
  AND(Table1[[#This Row],[Ticket Priority]]="High", Table1[[#This Row],[Ticket Status]]="Open")
), "Yes", "No")</f>
        <v>No</v>
      </c>
      <c r="U34" s="4" t="str">
        <f>IF(Table1[[#This Row],[Ticket Status]]="Closed","Yes","No")</f>
        <v>No</v>
      </c>
      <c r="V34" s="4" t="str">
        <f>IF(Table1[[#This Row],[Ticket Status]]="Pending Customer Response","Yes","No")</f>
        <v>Yes</v>
      </c>
      <c r="W34" s="5">
        <f ca="1">COUNTIFS(Table1[Agent_name],Table1[[#This Row],[Agent_name]],Table1[Month],Table1[[#This Row],[Month]])/160</f>
        <v>0.91249999999999998</v>
      </c>
    </row>
    <row r="35" spans="1:23" x14ac:dyDescent="0.25">
      <c r="A35">
        <v>34</v>
      </c>
      <c r="B35" t="s">
        <v>183</v>
      </c>
      <c r="C35" t="s">
        <v>184</v>
      </c>
      <c r="D35">
        <v>50</v>
      </c>
      <c r="E35" t="s">
        <v>58</v>
      </c>
      <c r="F35" t="s">
        <v>51</v>
      </c>
      <c r="G35" s="1">
        <v>44539</v>
      </c>
      <c r="H35" t="s">
        <v>67</v>
      </c>
      <c r="I35" t="s">
        <v>99</v>
      </c>
      <c r="J35" s="3" t="s">
        <v>185</v>
      </c>
      <c r="K35" t="s">
        <v>39</v>
      </c>
      <c r="L35" t="s">
        <v>186</v>
      </c>
      <c r="M35" t="s">
        <v>25</v>
      </c>
      <c r="N35" t="s">
        <v>26</v>
      </c>
      <c r="O35" s="2">
        <v>45078.084293981483</v>
      </c>
      <c r="P35" s="2">
        <v>45078.767627314817</v>
      </c>
      <c r="Q35">
        <v>5</v>
      </c>
      <c r="R35" t="str">
        <f t="shared" ca="1" si="0"/>
        <v>Ravi</v>
      </c>
      <c r="S35" t="str">
        <f>IFERROR(TEXT(DATEVALUE(LEFT(Table1[[#This Row],[Date of Purchase]],10)), "MMMM"), TEXT(Table1[[#This Row],[Date of Purchase]], "MMMM"))</f>
        <v>December</v>
      </c>
      <c r="T35" t="str">
        <f>IF(OR(
  AND(Table1[[#This Row],[Ticket Priority]]="Critical", Table1[[#This Row],[Ticket Status]]&lt;&gt;"Closed"),
  AND(Table1[[#This Row],[Ticket Priority]]="High", Table1[[#This Row],[Ticket Status]]="Open")
), "Yes", "No")</f>
        <v>No</v>
      </c>
      <c r="U35" s="4" t="str">
        <f>IF(Table1[[#This Row],[Ticket Status]]="Closed","Yes","No")</f>
        <v>Yes</v>
      </c>
      <c r="V35" s="4" t="str">
        <f>IF(Table1[[#This Row],[Ticket Status]]="Pending Customer Response","Yes","No")</f>
        <v>No</v>
      </c>
      <c r="W35" s="5">
        <f ca="1">COUNTIFS(Table1[Agent_name],Table1[[#This Row],[Agent_name]],Table1[Month],Table1[[#This Row],[Month]])/160</f>
        <v>0.66249999999999998</v>
      </c>
    </row>
    <row r="36" spans="1:23" x14ac:dyDescent="0.25">
      <c r="A36">
        <v>35</v>
      </c>
      <c r="B36" t="s">
        <v>187</v>
      </c>
      <c r="C36" t="s">
        <v>188</v>
      </c>
      <c r="D36">
        <v>27</v>
      </c>
      <c r="E36" t="s">
        <v>58</v>
      </c>
      <c r="F36" t="s">
        <v>92</v>
      </c>
      <c r="G36" s="1">
        <v>44295</v>
      </c>
      <c r="H36" t="s">
        <v>67</v>
      </c>
      <c r="I36" t="s">
        <v>77</v>
      </c>
      <c r="J36" s="3" t="s">
        <v>189</v>
      </c>
      <c r="K36" t="s">
        <v>24</v>
      </c>
      <c r="M36" t="s">
        <v>41</v>
      </c>
      <c r="N36" t="s">
        <v>33</v>
      </c>
      <c r="O36" s="2">
        <v>45078.868333333332</v>
      </c>
      <c r="Q36">
        <v>5</v>
      </c>
      <c r="R36" t="str">
        <f t="shared" ca="1" si="0"/>
        <v>Ravi</v>
      </c>
      <c r="S36" t="str">
        <f>IFERROR(TEXT(DATEVALUE(LEFT(Table1[[#This Row],[Date of Purchase]],10)), "MMMM"), TEXT(Table1[[#This Row],[Date of Purchase]], "MMMM"))</f>
        <v>April</v>
      </c>
      <c r="T36" t="str">
        <f>IF(OR(
  AND(Table1[[#This Row],[Ticket Priority]]="Critical", Table1[[#This Row],[Ticket Status]]&lt;&gt;"Closed"),
  AND(Table1[[#This Row],[Ticket Priority]]="High", Table1[[#This Row],[Ticket Status]]="Open")
), "Yes", "No")</f>
        <v>No</v>
      </c>
      <c r="U36" s="4" t="str">
        <f>IF(Table1[[#This Row],[Ticket Status]]="Closed","Yes","No")</f>
        <v>No</v>
      </c>
      <c r="V36" s="4" t="str">
        <f>IF(Table1[[#This Row],[Ticket Status]]="Pending Customer Response","Yes","No")</f>
        <v>Yes</v>
      </c>
      <c r="W36" s="5">
        <f ca="1">COUNTIFS(Table1[Agent_name],Table1[[#This Row],[Agent_name]],Table1[Month],Table1[[#This Row],[Month]])/160</f>
        <v>0.625</v>
      </c>
    </row>
    <row r="37" spans="1:23" x14ac:dyDescent="0.25">
      <c r="A37">
        <v>36</v>
      </c>
      <c r="B37" t="s">
        <v>190</v>
      </c>
      <c r="C37" t="s">
        <v>191</v>
      </c>
      <c r="D37">
        <v>24</v>
      </c>
      <c r="E37" t="s">
        <v>19</v>
      </c>
      <c r="F37" t="s">
        <v>20</v>
      </c>
      <c r="G37" s="1">
        <v>44117</v>
      </c>
      <c r="H37" t="s">
        <v>59</v>
      </c>
      <c r="I37" t="s">
        <v>113</v>
      </c>
      <c r="J37" s="3" t="s">
        <v>192</v>
      </c>
      <c r="K37" t="s">
        <v>39</v>
      </c>
      <c r="L37" t="s">
        <v>193</v>
      </c>
      <c r="M37" t="s">
        <v>89</v>
      </c>
      <c r="N37" t="s">
        <v>33</v>
      </c>
      <c r="O37" s="2">
        <v>45078.33084490741</v>
      </c>
      <c r="P37" s="2">
        <v>45078.010011574072</v>
      </c>
      <c r="Q37">
        <v>1</v>
      </c>
      <c r="R37" t="str">
        <f t="shared" ca="1" si="0"/>
        <v>Aisha</v>
      </c>
      <c r="S37" t="str">
        <f>IFERROR(TEXT(DATEVALUE(LEFT(Table1[[#This Row],[Date of Purchase]],10)), "MMMM"), TEXT(Table1[[#This Row],[Date of Purchase]], "MMMM"))</f>
        <v>October</v>
      </c>
      <c r="T37" t="str">
        <f>IF(OR(
  AND(Table1[[#This Row],[Ticket Priority]]="Critical", Table1[[#This Row],[Ticket Status]]&lt;&gt;"Closed"),
  AND(Table1[[#This Row],[Ticket Priority]]="High", Table1[[#This Row],[Ticket Status]]="Open")
), "Yes", "No")</f>
        <v>No</v>
      </c>
      <c r="U37" s="4" t="str">
        <f>IF(Table1[[#This Row],[Ticket Status]]="Closed","Yes","No")</f>
        <v>Yes</v>
      </c>
      <c r="V37" s="4" t="str">
        <f>IF(Table1[[#This Row],[Ticket Status]]="Pending Customer Response","Yes","No")</f>
        <v>No</v>
      </c>
      <c r="W37" s="5">
        <f ca="1">COUNTIFS(Table1[Agent_name],Table1[[#This Row],[Agent_name]],Table1[Month],Table1[[#This Row],[Month]])/160</f>
        <v>0.85624999999999996</v>
      </c>
    </row>
    <row r="38" spans="1:23" x14ac:dyDescent="0.25">
      <c r="A38">
        <v>37</v>
      </c>
      <c r="B38" t="s">
        <v>194</v>
      </c>
      <c r="C38" t="s">
        <v>195</v>
      </c>
      <c r="D38">
        <v>65</v>
      </c>
      <c r="E38" t="s">
        <v>29</v>
      </c>
      <c r="F38" t="s">
        <v>129</v>
      </c>
      <c r="G38" s="1">
        <v>43904</v>
      </c>
      <c r="H38" t="s">
        <v>67</v>
      </c>
      <c r="I38" t="s">
        <v>99</v>
      </c>
      <c r="J38" s="3" t="s">
        <v>196</v>
      </c>
      <c r="K38" t="s">
        <v>24</v>
      </c>
      <c r="M38" t="s">
        <v>143</v>
      </c>
      <c r="N38" t="s">
        <v>55</v>
      </c>
      <c r="O38" s="2">
        <v>45078.660740740743</v>
      </c>
      <c r="Q38">
        <v>5</v>
      </c>
      <c r="R38" t="str">
        <f t="shared" ca="1" si="0"/>
        <v>Mohit</v>
      </c>
      <c r="S38" t="str">
        <f>IFERROR(TEXT(DATEVALUE(LEFT(Table1[[#This Row],[Date of Purchase]],10)), "MMMM"), TEXT(Table1[[#This Row],[Date of Purchase]], "MMMM"))</f>
        <v>March</v>
      </c>
      <c r="T38" t="str">
        <f>IF(OR(
  AND(Table1[[#This Row],[Ticket Priority]]="Critical", Table1[[#This Row],[Ticket Status]]&lt;&gt;"Closed"),
  AND(Table1[[#This Row],[Ticket Priority]]="High", Table1[[#This Row],[Ticket Status]]="Open")
), "Yes", "No")</f>
        <v>No</v>
      </c>
      <c r="U38" s="4" t="str">
        <f>IF(Table1[[#This Row],[Ticket Status]]="Closed","Yes","No")</f>
        <v>No</v>
      </c>
      <c r="V38" s="4" t="str">
        <f>IF(Table1[[#This Row],[Ticket Status]]="Pending Customer Response","Yes","No")</f>
        <v>Yes</v>
      </c>
      <c r="W38" s="5">
        <f ca="1">COUNTIFS(Table1[Agent_name],Table1[[#This Row],[Agent_name]],Table1[Month],Table1[[#This Row],[Month]])/160</f>
        <v>0.45624999999999999</v>
      </c>
    </row>
    <row r="39" spans="1:23" x14ac:dyDescent="0.25">
      <c r="A39">
        <v>38</v>
      </c>
      <c r="B39" t="s">
        <v>197</v>
      </c>
      <c r="C39" t="s">
        <v>198</v>
      </c>
      <c r="D39">
        <v>39</v>
      </c>
      <c r="E39" t="s">
        <v>29</v>
      </c>
      <c r="F39" t="s">
        <v>149</v>
      </c>
      <c r="G39" s="1">
        <v>44076</v>
      </c>
      <c r="H39" t="s">
        <v>66</v>
      </c>
      <c r="I39" t="s">
        <v>177</v>
      </c>
      <c r="J39" s="3" t="s">
        <v>199</v>
      </c>
      <c r="K39" t="s">
        <v>62</v>
      </c>
      <c r="M39" t="s">
        <v>143</v>
      </c>
      <c r="N39" t="s">
        <v>33</v>
      </c>
      <c r="Q39">
        <v>5</v>
      </c>
      <c r="R39" t="str">
        <f t="shared" ca="1" si="0"/>
        <v>Karan</v>
      </c>
      <c r="S39" t="str">
        <f>IFERROR(TEXT(DATEVALUE(LEFT(Table1[[#This Row],[Date of Purchase]],10)), "MMMM"), TEXT(Table1[[#This Row],[Date of Purchase]], "MMMM"))</f>
        <v>September</v>
      </c>
      <c r="T39" t="str">
        <f>IF(OR(
  AND(Table1[[#This Row],[Ticket Priority]]="Critical", Table1[[#This Row],[Ticket Status]]&lt;&gt;"Closed"),
  AND(Table1[[#This Row],[Ticket Priority]]="High", Table1[[#This Row],[Ticket Status]]="Open")
), "Yes", "No")</f>
        <v>No</v>
      </c>
      <c r="U39" s="4" t="str">
        <f>IF(Table1[[#This Row],[Ticket Status]]="Closed","Yes","No")</f>
        <v>No</v>
      </c>
      <c r="V39" s="4" t="str">
        <f>IF(Table1[[#This Row],[Ticket Status]]="Pending Customer Response","Yes","No")</f>
        <v>No</v>
      </c>
      <c r="W39" s="5">
        <f ca="1">COUNTIFS(Table1[Agent_name],Table1[[#This Row],[Agent_name]],Table1[Month],Table1[[#This Row],[Month]])/160</f>
        <v>0.24374999999999999</v>
      </c>
    </row>
    <row r="40" spans="1:23" x14ac:dyDescent="0.25">
      <c r="A40">
        <v>39</v>
      </c>
      <c r="B40" t="s">
        <v>200</v>
      </c>
      <c r="C40" t="s">
        <v>201</v>
      </c>
      <c r="D40">
        <v>19</v>
      </c>
      <c r="E40" t="s">
        <v>58</v>
      </c>
      <c r="F40" t="s">
        <v>202</v>
      </c>
      <c r="G40" s="1">
        <v>44449</v>
      </c>
      <c r="H40" t="s">
        <v>21</v>
      </c>
      <c r="I40" t="s">
        <v>46</v>
      </c>
      <c r="J40" s="3" t="s">
        <v>203</v>
      </c>
      <c r="K40" t="s">
        <v>39</v>
      </c>
      <c r="L40" t="s">
        <v>204</v>
      </c>
      <c r="M40" t="s">
        <v>25</v>
      </c>
      <c r="N40" t="s">
        <v>83</v>
      </c>
      <c r="O40" s="2">
        <v>45078.781597222223</v>
      </c>
      <c r="P40" s="2">
        <v>45077.912152777775</v>
      </c>
      <c r="Q40">
        <v>3</v>
      </c>
      <c r="R40" t="str">
        <f t="shared" ca="1" si="0"/>
        <v>Aisha</v>
      </c>
      <c r="S40" t="str">
        <f>IFERROR(TEXT(DATEVALUE(LEFT(Table1[[#This Row],[Date of Purchase]],10)), "MMMM"), TEXT(Table1[[#This Row],[Date of Purchase]], "MMMM"))</f>
        <v>September</v>
      </c>
      <c r="T40" t="str">
        <f>IF(OR(
  AND(Table1[[#This Row],[Ticket Priority]]="Critical", Table1[[#This Row],[Ticket Status]]&lt;&gt;"Closed"),
  AND(Table1[[#This Row],[Ticket Priority]]="High", Table1[[#This Row],[Ticket Status]]="Open")
), "Yes", "No")</f>
        <v>No</v>
      </c>
      <c r="U40" s="4" t="str">
        <f>IF(Table1[[#This Row],[Ticket Status]]="Closed","Yes","No")</f>
        <v>Yes</v>
      </c>
      <c r="V40" s="4" t="str">
        <f>IF(Table1[[#This Row],[Ticket Status]]="Pending Customer Response","Yes","No")</f>
        <v>No</v>
      </c>
      <c r="W40" s="5">
        <f ca="1">COUNTIFS(Table1[Agent_name],Table1[[#This Row],[Agent_name]],Table1[Month],Table1[[#This Row],[Month]])/160</f>
        <v>0.86250000000000004</v>
      </c>
    </row>
    <row r="41" spans="1:23" x14ac:dyDescent="0.25">
      <c r="A41">
        <v>40</v>
      </c>
      <c r="B41" t="s">
        <v>205</v>
      </c>
      <c r="C41" t="s">
        <v>206</v>
      </c>
      <c r="D41">
        <v>33</v>
      </c>
      <c r="E41" t="s">
        <v>19</v>
      </c>
      <c r="F41" t="s">
        <v>207</v>
      </c>
      <c r="G41" s="1">
        <v>44491</v>
      </c>
      <c r="H41" t="s">
        <v>66</v>
      </c>
      <c r="I41" t="s">
        <v>46</v>
      </c>
      <c r="J41" s="3" t="s">
        <v>208</v>
      </c>
      <c r="K41" t="s">
        <v>24</v>
      </c>
      <c r="M41" t="s">
        <v>143</v>
      </c>
      <c r="N41" t="s">
        <v>26</v>
      </c>
      <c r="O41" s="2">
        <v>45077.930231481485</v>
      </c>
      <c r="Q41">
        <v>5</v>
      </c>
      <c r="R41" t="str">
        <f t="shared" ca="1" si="0"/>
        <v>Aisha</v>
      </c>
      <c r="S41" t="str">
        <f>IFERROR(TEXT(DATEVALUE(LEFT(Table1[[#This Row],[Date of Purchase]],10)), "MMMM"), TEXT(Table1[[#This Row],[Date of Purchase]], "MMMM"))</f>
        <v>October</v>
      </c>
      <c r="T41" t="str">
        <f>IF(OR(
  AND(Table1[[#This Row],[Ticket Priority]]="Critical", Table1[[#This Row],[Ticket Status]]&lt;&gt;"Closed"),
  AND(Table1[[#This Row],[Ticket Priority]]="High", Table1[[#This Row],[Ticket Status]]="Open")
), "Yes", "No")</f>
        <v>No</v>
      </c>
      <c r="U41" s="4" t="str">
        <f>IF(Table1[[#This Row],[Ticket Status]]="Closed","Yes","No")</f>
        <v>No</v>
      </c>
      <c r="V41" s="4" t="str">
        <f>IF(Table1[[#This Row],[Ticket Status]]="Pending Customer Response","Yes","No")</f>
        <v>Yes</v>
      </c>
      <c r="W41" s="5">
        <f ca="1">COUNTIFS(Table1[Agent_name],Table1[[#This Row],[Agent_name]],Table1[Month],Table1[[#This Row],[Month]])/160</f>
        <v>0.85624999999999996</v>
      </c>
    </row>
    <row r="42" spans="1:23" x14ac:dyDescent="0.25">
      <c r="A42">
        <v>41</v>
      </c>
      <c r="B42" t="s">
        <v>209</v>
      </c>
      <c r="C42" t="s">
        <v>210</v>
      </c>
      <c r="D42">
        <v>19</v>
      </c>
      <c r="E42" t="s">
        <v>29</v>
      </c>
      <c r="F42" t="s">
        <v>211</v>
      </c>
      <c r="G42" s="1">
        <v>44234</v>
      </c>
      <c r="H42" t="s">
        <v>66</v>
      </c>
      <c r="I42" t="s">
        <v>77</v>
      </c>
      <c r="J42" s="3" t="s">
        <v>212</v>
      </c>
      <c r="K42" t="s">
        <v>24</v>
      </c>
      <c r="M42" t="s">
        <v>41</v>
      </c>
      <c r="N42" t="s">
        <v>83</v>
      </c>
      <c r="O42" s="2">
        <v>45078.383020833331</v>
      </c>
      <c r="Q42">
        <v>5</v>
      </c>
      <c r="R42" t="str">
        <f t="shared" ca="1" si="0"/>
        <v>Aisha</v>
      </c>
      <c r="S42" t="str">
        <f>IFERROR(TEXT(DATEVALUE(LEFT(Table1[[#This Row],[Date of Purchase]],10)), "MMMM"), TEXT(Table1[[#This Row],[Date of Purchase]], "MMMM"))</f>
        <v>February</v>
      </c>
      <c r="T42" t="str">
        <f>IF(OR(
  AND(Table1[[#This Row],[Ticket Priority]]="Critical", Table1[[#This Row],[Ticket Status]]&lt;&gt;"Closed"),
  AND(Table1[[#This Row],[Ticket Priority]]="High", Table1[[#This Row],[Ticket Status]]="Open")
), "Yes", "No")</f>
        <v>No</v>
      </c>
      <c r="U42" s="4" t="str">
        <f>IF(Table1[[#This Row],[Ticket Status]]="Closed","Yes","No")</f>
        <v>No</v>
      </c>
      <c r="V42" s="4" t="str">
        <f>IF(Table1[[#This Row],[Ticket Status]]="Pending Customer Response","Yes","No")</f>
        <v>Yes</v>
      </c>
      <c r="W42" s="5">
        <f ca="1">COUNTIFS(Table1[Agent_name],Table1[[#This Row],[Agent_name]],Table1[Month],Table1[[#This Row],[Month]])/160</f>
        <v>0.85624999999999996</v>
      </c>
    </row>
    <row r="43" spans="1:23" x14ac:dyDescent="0.25">
      <c r="A43">
        <v>42</v>
      </c>
      <c r="B43" t="s">
        <v>213</v>
      </c>
      <c r="C43" t="s">
        <v>214</v>
      </c>
      <c r="D43">
        <v>35</v>
      </c>
      <c r="E43" t="s">
        <v>58</v>
      </c>
      <c r="F43" t="s">
        <v>36</v>
      </c>
      <c r="G43" s="1">
        <v>44356</v>
      </c>
      <c r="H43" t="s">
        <v>45</v>
      </c>
      <c r="I43" t="s">
        <v>177</v>
      </c>
      <c r="J43" s="3" t="s">
        <v>215</v>
      </c>
      <c r="K43" t="s">
        <v>39</v>
      </c>
      <c r="L43" t="s">
        <v>216</v>
      </c>
      <c r="M43" t="s">
        <v>25</v>
      </c>
      <c r="N43" t="s">
        <v>33</v>
      </c>
      <c r="O43" s="2">
        <v>45078.851087962961</v>
      </c>
      <c r="P43" s="2">
        <v>45078.613587962966</v>
      </c>
      <c r="Q43">
        <v>3</v>
      </c>
      <c r="R43" t="str">
        <f t="shared" ca="1" si="0"/>
        <v>Meera</v>
      </c>
      <c r="S43" t="str">
        <f>IFERROR(TEXT(DATEVALUE(LEFT(Table1[[#This Row],[Date of Purchase]],10)), "MMMM"), TEXT(Table1[[#This Row],[Date of Purchase]], "MMMM"))</f>
        <v>June</v>
      </c>
      <c r="T43" t="str">
        <f>IF(OR(
  AND(Table1[[#This Row],[Ticket Priority]]="Critical", Table1[[#This Row],[Ticket Status]]&lt;&gt;"Closed"),
  AND(Table1[[#This Row],[Ticket Priority]]="High", Table1[[#This Row],[Ticket Status]]="Open")
), "Yes", "No")</f>
        <v>No</v>
      </c>
      <c r="U43" s="4" t="str">
        <f>IF(Table1[[#This Row],[Ticket Status]]="Closed","Yes","No")</f>
        <v>Yes</v>
      </c>
      <c r="V43" s="4" t="str">
        <f>IF(Table1[[#This Row],[Ticket Status]]="Pending Customer Response","Yes","No")</f>
        <v>No</v>
      </c>
      <c r="W43" s="5">
        <f ca="1">COUNTIFS(Table1[Agent_name],Table1[[#This Row],[Agent_name]],Table1[Month],Table1[[#This Row],[Month]])/160</f>
        <v>0.13125000000000001</v>
      </c>
    </row>
    <row r="44" spans="1:23" x14ac:dyDescent="0.25">
      <c r="A44">
        <v>43</v>
      </c>
      <c r="B44" t="s">
        <v>217</v>
      </c>
      <c r="C44" t="s">
        <v>218</v>
      </c>
      <c r="D44">
        <v>22</v>
      </c>
      <c r="E44" t="s">
        <v>58</v>
      </c>
      <c r="F44" t="s">
        <v>219</v>
      </c>
      <c r="G44" s="1">
        <v>44114</v>
      </c>
      <c r="H44" t="s">
        <v>66</v>
      </c>
      <c r="I44" t="s">
        <v>177</v>
      </c>
      <c r="J44" s="3" t="s">
        <v>220</v>
      </c>
      <c r="K44" t="s">
        <v>24</v>
      </c>
      <c r="M44" t="s">
        <v>143</v>
      </c>
      <c r="N44" t="s">
        <v>83</v>
      </c>
      <c r="O44" s="2">
        <v>45078.778877314813</v>
      </c>
      <c r="Q44">
        <v>5</v>
      </c>
      <c r="R44" t="str">
        <f t="shared" ca="1" si="0"/>
        <v>Rahul</v>
      </c>
      <c r="S44" t="str">
        <f>IFERROR(TEXT(DATEVALUE(LEFT(Table1[[#This Row],[Date of Purchase]],10)), "MMMM"), TEXT(Table1[[#This Row],[Date of Purchase]], "MMMM"))</f>
        <v>October</v>
      </c>
      <c r="T44" t="str">
        <f>IF(OR(
  AND(Table1[[#This Row],[Ticket Priority]]="Critical", Table1[[#This Row],[Ticket Status]]&lt;&gt;"Closed"),
  AND(Table1[[#This Row],[Ticket Priority]]="High", Table1[[#This Row],[Ticket Status]]="Open")
), "Yes", "No")</f>
        <v>No</v>
      </c>
      <c r="U44" s="4" t="str">
        <f>IF(Table1[[#This Row],[Ticket Status]]="Closed","Yes","No")</f>
        <v>No</v>
      </c>
      <c r="V44" s="4" t="str">
        <f>IF(Table1[[#This Row],[Ticket Status]]="Pending Customer Response","Yes","No")</f>
        <v>Yes</v>
      </c>
      <c r="W44" s="5">
        <f ca="1">COUNTIFS(Table1[Agent_name],Table1[[#This Row],[Agent_name]],Table1[Month],Table1[[#This Row],[Month]])/160</f>
        <v>0.23125000000000001</v>
      </c>
    </row>
    <row r="45" spans="1:23" x14ac:dyDescent="0.25">
      <c r="A45">
        <v>44</v>
      </c>
      <c r="B45" t="s">
        <v>221</v>
      </c>
      <c r="C45" t="s">
        <v>222</v>
      </c>
      <c r="D45">
        <v>54</v>
      </c>
      <c r="E45" t="s">
        <v>29</v>
      </c>
      <c r="F45" t="s">
        <v>223</v>
      </c>
      <c r="G45" s="1">
        <v>43846</v>
      </c>
      <c r="H45" t="s">
        <v>21</v>
      </c>
      <c r="I45" t="s">
        <v>99</v>
      </c>
      <c r="J45" s="3" t="s">
        <v>224</v>
      </c>
      <c r="K45" t="s">
        <v>62</v>
      </c>
      <c r="M45" t="s">
        <v>41</v>
      </c>
      <c r="N45" t="s">
        <v>55</v>
      </c>
      <c r="Q45">
        <v>5</v>
      </c>
      <c r="R45" t="str">
        <f t="shared" ca="1" si="0"/>
        <v>Neha</v>
      </c>
      <c r="S45" t="str">
        <f>IFERROR(TEXT(DATEVALUE(LEFT(Table1[[#This Row],[Date of Purchase]],10)), "MMMM"), TEXT(Table1[[#This Row],[Date of Purchase]], "MMMM"))</f>
        <v>January</v>
      </c>
      <c r="T45" t="str">
        <f>IF(OR(
  AND(Table1[[#This Row],[Ticket Priority]]="Critical", Table1[[#This Row],[Ticket Status]]&lt;&gt;"Closed"),
  AND(Table1[[#This Row],[Ticket Priority]]="High", Table1[[#This Row],[Ticket Status]]="Open")
), "Yes", "No")</f>
        <v>No</v>
      </c>
      <c r="U45" s="4" t="str">
        <f>IF(Table1[[#This Row],[Ticket Status]]="Closed","Yes","No")</f>
        <v>No</v>
      </c>
      <c r="V45" s="4" t="str">
        <f>IF(Table1[[#This Row],[Ticket Status]]="Pending Customer Response","Yes","No")</f>
        <v>No</v>
      </c>
      <c r="W45" s="5">
        <f ca="1">COUNTIFS(Table1[Agent_name],Table1[[#This Row],[Agent_name]],Table1[Month],Table1[[#This Row],[Month]])/160</f>
        <v>0.21875</v>
      </c>
    </row>
    <row r="46" spans="1:23" x14ac:dyDescent="0.25">
      <c r="A46">
        <v>45</v>
      </c>
      <c r="B46" t="s">
        <v>225</v>
      </c>
      <c r="C46" t="s">
        <v>226</v>
      </c>
      <c r="D46">
        <v>34</v>
      </c>
      <c r="E46" t="s">
        <v>19</v>
      </c>
      <c r="F46" t="s">
        <v>134</v>
      </c>
      <c r="G46" s="1">
        <v>44464</v>
      </c>
      <c r="H46" t="s">
        <v>67</v>
      </c>
      <c r="I46" t="s">
        <v>177</v>
      </c>
      <c r="J46" s="3" t="s">
        <v>227</v>
      </c>
      <c r="K46" t="s">
        <v>39</v>
      </c>
      <c r="L46" t="s">
        <v>228</v>
      </c>
      <c r="M46" t="s">
        <v>25</v>
      </c>
      <c r="N46" t="s">
        <v>55</v>
      </c>
      <c r="O46" s="2">
        <v>45078.249062499999</v>
      </c>
      <c r="P46" s="2">
        <v>45078.138645833336</v>
      </c>
      <c r="Q46">
        <v>2</v>
      </c>
      <c r="R46" t="str">
        <f t="shared" ca="1" si="0"/>
        <v>Priya</v>
      </c>
      <c r="S46" t="str">
        <f>IFERROR(TEXT(DATEVALUE(LEFT(Table1[[#This Row],[Date of Purchase]],10)), "MMMM"), TEXT(Table1[[#This Row],[Date of Purchase]], "MMMM"))</f>
        <v>September</v>
      </c>
      <c r="T46" t="str">
        <f>IF(OR(
  AND(Table1[[#This Row],[Ticket Priority]]="Critical", Table1[[#This Row],[Ticket Status]]&lt;&gt;"Closed"),
  AND(Table1[[#This Row],[Ticket Priority]]="High", Table1[[#This Row],[Ticket Status]]="Open")
), "Yes", "No")</f>
        <v>No</v>
      </c>
      <c r="U46" s="4" t="str">
        <f>IF(Table1[[#This Row],[Ticket Status]]="Closed","Yes","No")</f>
        <v>Yes</v>
      </c>
      <c r="V46" s="4" t="str">
        <f>IF(Table1[[#This Row],[Ticket Status]]="Pending Customer Response","Yes","No")</f>
        <v>No</v>
      </c>
      <c r="W46" s="5">
        <f ca="1">COUNTIFS(Table1[Agent_name],Table1[[#This Row],[Agent_name]],Table1[Month],Table1[[#This Row],[Month]])/160</f>
        <v>0.53125</v>
      </c>
    </row>
    <row r="47" spans="1:23" x14ac:dyDescent="0.25">
      <c r="A47">
        <v>46</v>
      </c>
      <c r="B47" t="s">
        <v>229</v>
      </c>
      <c r="C47" t="s">
        <v>230</v>
      </c>
      <c r="D47">
        <v>65</v>
      </c>
      <c r="E47" t="s">
        <v>29</v>
      </c>
      <c r="F47" t="s">
        <v>30</v>
      </c>
      <c r="G47" s="1">
        <v>44228</v>
      </c>
      <c r="H47" t="s">
        <v>66</v>
      </c>
      <c r="I47" t="s">
        <v>59</v>
      </c>
      <c r="J47" s="3" t="s">
        <v>231</v>
      </c>
      <c r="K47" t="s">
        <v>62</v>
      </c>
      <c r="M47" t="s">
        <v>41</v>
      </c>
      <c r="N47" t="s">
        <v>33</v>
      </c>
      <c r="Q47">
        <v>5</v>
      </c>
      <c r="R47" t="str">
        <f t="shared" ca="1" si="0"/>
        <v>Arjun</v>
      </c>
      <c r="S47" t="str">
        <f>IFERROR(TEXT(DATEVALUE(LEFT(Table1[[#This Row],[Date of Purchase]],10)), "MMMM"), TEXT(Table1[[#This Row],[Date of Purchase]], "MMMM"))</f>
        <v>February</v>
      </c>
      <c r="T47" t="str">
        <f>IF(OR(
  AND(Table1[[#This Row],[Ticket Priority]]="Critical", Table1[[#This Row],[Ticket Status]]&lt;&gt;"Closed"),
  AND(Table1[[#This Row],[Ticket Priority]]="High", Table1[[#This Row],[Ticket Status]]="Open")
), "Yes", "No")</f>
        <v>No</v>
      </c>
      <c r="U47" s="4" t="str">
        <f>IF(Table1[[#This Row],[Ticket Status]]="Closed","Yes","No")</f>
        <v>No</v>
      </c>
      <c r="V47" s="4" t="str">
        <f>IF(Table1[[#This Row],[Ticket Status]]="Pending Customer Response","Yes","No")</f>
        <v>No</v>
      </c>
      <c r="W47" s="5">
        <f ca="1">COUNTIFS(Table1[Agent_name],Table1[[#This Row],[Agent_name]],Table1[Month],Table1[[#This Row],[Month]])/160</f>
        <v>0.23125000000000001</v>
      </c>
    </row>
    <row r="48" spans="1:23" x14ac:dyDescent="0.25">
      <c r="A48">
        <v>47</v>
      </c>
      <c r="B48" t="s">
        <v>232</v>
      </c>
      <c r="C48" t="s">
        <v>233</v>
      </c>
      <c r="D48">
        <v>50</v>
      </c>
      <c r="E48" t="s">
        <v>29</v>
      </c>
      <c r="F48" t="s">
        <v>98</v>
      </c>
      <c r="G48" s="1">
        <v>44119</v>
      </c>
      <c r="H48" t="s">
        <v>67</v>
      </c>
      <c r="I48" t="s">
        <v>37</v>
      </c>
      <c r="J48" s="3" t="s">
        <v>234</v>
      </c>
      <c r="K48" t="s">
        <v>39</v>
      </c>
      <c r="L48" t="s">
        <v>235</v>
      </c>
      <c r="M48" t="s">
        <v>89</v>
      </c>
      <c r="N48" t="s">
        <v>83</v>
      </c>
      <c r="O48" s="2">
        <v>45078.155358796299</v>
      </c>
      <c r="P48" s="2">
        <v>45078.392164351855</v>
      </c>
      <c r="Q48">
        <v>1</v>
      </c>
      <c r="R48" t="str">
        <f t="shared" ca="1" si="0"/>
        <v>Sara</v>
      </c>
      <c r="S48" t="str">
        <f>IFERROR(TEXT(DATEVALUE(LEFT(Table1[[#This Row],[Date of Purchase]],10)), "MMMM"), TEXT(Table1[[#This Row],[Date of Purchase]], "MMMM"))</f>
        <v>October</v>
      </c>
      <c r="T48" t="str">
        <f>IF(OR(
  AND(Table1[[#This Row],[Ticket Priority]]="Critical", Table1[[#This Row],[Ticket Status]]&lt;&gt;"Closed"),
  AND(Table1[[#This Row],[Ticket Priority]]="High", Table1[[#This Row],[Ticket Status]]="Open")
), "Yes", "No")</f>
        <v>No</v>
      </c>
      <c r="U48" s="4" t="str">
        <f>IF(Table1[[#This Row],[Ticket Status]]="Closed","Yes","No")</f>
        <v>Yes</v>
      </c>
      <c r="V48" s="4" t="str">
        <f>IF(Table1[[#This Row],[Ticket Status]]="Pending Customer Response","Yes","No")</f>
        <v>No</v>
      </c>
      <c r="W48" s="5">
        <f ca="1">COUNTIFS(Table1[Agent_name],Table1[[#This Row],[Agent_name]],Table1[Month],Table1[[#This Row],[Month]])/160</f>
        <v>0.66874999999999996</v>
      </c>
    </row>
    <row r="49" spans="1:23" x14ac:dyDescent="0.25">
      <c r="A49">
        <v>48</v>
      </c>
      <c r="B49" t="s">
        <v>236</v>
      </c>
      <c r="C49" t="s">
        <v>237</v>
      </c>
      <c r="D49">
        <v>27</v>
      </c>
      <c r="E49" t="s">
        <v>29</v>
      </c>
      <c r="F49" t="s">
        <v>20</v>
      </c>
      <c r="G49" s="1">
        <v>44041</v>
      </c>
      <c r="H49" t="s">
        <v>21</v>
      </c>
      <c r="I49" t="s">
        <v>93</v>
      </c>
      <c r="J49" s="3" t="s">
        <v>238</v>
      </c>
      <c r="K49" t="s">
        <v>39</v>
      </c>
      <c r="L49" t="s">
        <v>239</v>
      </c>
      <c r="M49" t="s">
        <v>143</v>
      </c>
      <c r="N49" t="s">
        <v>26</v>
      </c>
      <c r="O49" s="2">
        <v>45078.303298611114</v>
      </c>
      <c r="P49" s="2">
        <v>45078.249826388892</v>
      </c>
      <c r="Q49">
        <v>1</v>
      </c>
      <c r="R49" t="str">
        <f t="shared" ca="1" si="0"/>
        <v>Ravi</v>
      </c>
      <c r="S49" t="str">
        <f>IFERROR(TEXT(DATEVALUE(LEFT(Table1[[#This Row],[Date of Purchase]],10)), "MMMM"), TEXT(Table1[[#This Row],[Date of Purchase]], "MMMM"))</f>
        <v>July</v>
      </c>
      <c r="T49" t="str">
        <f>IF(OR(
  AND(Table1[[#This Row],[Ticket Priority]]="Critical", Table1[[#This Row],[Ticket Status]]&lt;&gt;"Closed"),
  AND(Table1[[#This Row],[Ticket Priority]]="High", Table1[[#This Row],[Ticket Status]]="Open")
), "Yes", "No")</f>
        <v>No</v>
      </c>
      <c r="U49" s="4" t="str">
        <f>IF(Table1[[#This Row],[Ticket Status]]="Closed","Yes","No")</f>
        <v>Yes</v>
      </c>
      <c r="V49" s="4" t="str">
        <f>IF(Table1[[#This Row],[Ticket Status]]="Pending Customer Response","Yes","No")</f>
        <v>No</v>
      </c>
      <c r="W49" s="5">
        <f ca="1">COUNTIFS(Table1[Agent_name],Table1[[#This Row],[Agent_name]],Table1[Month],Table1[[#This Row],[Month]])/160</f>
        <v>0.66249999999999998</v>
      </c>
    </row>
    <row r="50" spans="1:23" x14ac:dyDescent="0.25">
      <c r="A50">
        <v>49</v>
      </c>
      <c r="B50" t="s">
        <v>240</v>
      </c>
      <c r="C50" t="s">
        <v>241</v>
      </c>
      <c r="D50">
        <v>32</v>
      </c>
      <c r="E50" t="s">
        <v>19</v>
      </c>
      <c r="F50" t="s">
        <v>242</v>
      </c>
      <c r="G50" s="1">
        <v>44242</v>
      </c>
      <c r="H50" t="s">
        <v>59</v>
      </c>
      <c r="I50" t="s">
        <v>37</v>
      </c>
      <c r="J50" s="3" t="s">
        <v>243</v>
      </c>
      <c r="K50" t="s">
        <v>62</v>
      </c>
      <c r="M50" t="s">
        <v>89</v>
      </c>
      <c r="N50" t="s">
        <v>33</v>
      </c>
      <c r="Q50">
        <v>5</v>
      </c>
      <c r="R50" t="str">
        <f t="shared" ca="1" si="0"/>
        <v>Priya</v>
      </c>
      <c r="S50" t="str">
        <f>IFERROR(TEXT(DATEVALUE(LEFT(Table1[[#This Row],[Date of Purchase]],10)), "MMMM"), TEXT(Table1[[#This Row],[Date of Purchase]], "MMMM"))</f>
        <v>February</v>
      </c>
      <c r="T50" t="str">
        <f>IF(OR(
  AND(Table1[[#This Row],[Ticket Priority]]="Critical", Table1[[#This Row],[Ticket Status]]&lt;&gt;"Closed"),
  AND(Table1[[#This Row],[Ticket Priority]]="High", Table1[[#This Row],[Ticket Status]]="Open")
), "Yes", "No")</f>
        <v>Yes</v>
      </c>
      <c r="U50" s="4" t="str">
        <f>IF(Table1[[#This Row],[Ticket Status]]="Closed","Yes","No")</f>
        <v>No</v>
      </c>
      <c r="V50" s="4" t="str">
        <f>IF(Table1[[#This Row],[Ticket Status]]="Pending Customer Response","Yes","No")</f>
        <v>No</v>
      </c>
      <c r="W50" s="5">
        <f ca="1">COUNTIFS(Table1[Agent_name],Table1[[#This Row],[Agent_name]],Table1[Month],Table1[[#This Row],[Month]])/160</f>
        <v>0.44374999999999998</v>
      </c>
    </row>
    <row r="51" spans="1:23" x14ac:dyDescent="0.25">
      <c r="A51">
        <v>50</v>
      </c>
      <c r="B51" t="s">
        <v>244</v>
      </c>
      <c r="C51" t="s">
        <v>245</v>
      </c>
      <c r="D51">
        <v>44</v>
      </c>
      <c r="E51" t="s">
        <v>58</v>
      </c>
      <c r="F51" t="s">
        <v>44</v>
      </c>
      <c r="G51" s="1">
        <v>44101</v>
      </c>
      <c r="H51" t="s">
        <v>21</v>
      </c>
      <c r="I51" t="s">
        <v>150</v>
      </c>
      <c r="J51" s="3" t="s">
        <v>246</v>
      </c>
      <c r="K51" t="s">
        <v>62</v>
      </c>
      <c r="M51" t="s">
        <v>143</v>
      </c>
      <c r="N51" t="s">
        <v>33</v>
      </c>
      <c r="R51" t="str">
        <f t="shared" ca="1" si="0"/>
        <v>Aisha</v>
      </c>
      <c r="S51" t="str">
        <f>IFERROR(TEXT(DATEVALUE(LEFT(Table1[[#This Row],[Date of Purchase]],10)), "MMMM"), TEXT(Table1[[#This Row],[Date of Purchase]], "MMMM"))</f>
        <v>September</v>
      </c>
      <c r="T51" t="str">
        <f>IF(OR(
  AND(Table1[[#This Row],[Ticket Priority]]="Critical", Table1[[#This Row],[Ticket Status]]&lt;&gt;"Closed"),
  AND(Table1[[#This Row],[Ticket Priority]]="High", Table1[[#This Row],[Ticket Status]]="Open")
), "Yes", "No")</f>
        <v>No</v>
      </c>
      <c r="U51" s="4" t="str">
        <f>IF(Table1[[#This Row],[Ticket Status]]="Closed","Yes","No")</f>
        <v>No</v>
      </c>
      <c r="V51" s="4" t="str">
        <f>IF(Table1[[#This Row],[Ticket Status]]="Pending Customer Response","Yes","No")</f>
        <v>No</v>
      </c>
      <c r="W51" s="5">
        <f ca="1">COUNTIFS(Table1[Agent_name],Table1[[#This Row],[Agent_name]],Table1[Month],Table1[[#This Row],[Month]])/160</f>
        <v>0.86250000000000004</v>
      </c>
    </row>
    <row r="52" spans="1:23" x14ac:dyDescent="0.25">
      <c r="A52">
        <v>51</v>
      </c>
      <c r="B52" t="s">
        <v>247</v>
      </c>
      <c r="C52" t="s">
        <v>248</v>
      </c>
      <c r="D52">
        <v>66</v>
      </c>
      <c r="E52" t="s">
        <v>58</v>
      </c>
      <c r="F52" t="s">
        <v>249</v>
      </c>
      <c r="G52" s="1">
        <v>44187</v>
      </c>
      <c r="H52" t="s">
        <v>67</v>
      </c>
      <c r="I52" t="s">
        <v>93</v>
      </c>
      <c r="J52" s="3" t="s">
        <v>250</v>
      </c>
      <c r="K52" t="s">
        <v>62</v>
      </c>
      <c r="M52" t="s">
        <v>143</v>
      </c>
      <c r="N52" t="s">
        <v>33</v>
      </c>
      <c r="R52" t="str">
        <f t="shared" ca="1" si="0"/>
        <v>Karan</v>
      </c>
      <c r="S52" t="str">
        <f>IFERROR(TEXT(DATEVALUE(LEFT(Table1[[#This Row],[Date of Purchase]],10)), "MMMM"), TEXT(Table1[[#This Row],[Date of Purchase]], "MMMM"))</f>
        <v>December</v>
      </c>
      <c r="T52" t="str">
        <f>IF(OR(
  AND(Table1[[#This Row],[Ticket Priority]]="Critical", Table1[[#This Row],[Ticket Status]]&lt;&gt;"Closed"),
  AND(Table1[[#This Row],[Ticket Priority]]="High", Table1[[#This Row],[Ticket Status]]="Open")
), "Yes", "No")</f>
        <v>No</v>
      </c>
      <c r="U52" s="4" t="str">
        <f>IF(Table1[[#This Row],[Ticket Status]]="Closed","Yes","No")</f>
        <v>No</v>
      </c>
      <c r="V52" s="4" t="str">
        <f>IF(Table1[[#This Row],[Ticket Status]]="Pending Customer Response","Yes","No")</f>
        <v>No</v>
      </c>
      <c r="W52" s="5">
        <f ca="1">COUNTIFS(Table1[Agent_name],Table1[[#This Row],[Agent_name]],Table1[Month],Table1[[#This Row],[Month]])/160</f>
        <v>0.18124999999999999</v>
      </c>
    </row>
    <row r="53" spans="1:23" x14ac:dyDescent="0.25">
      <c r="A53">
        <v>52</v>
      </c>
      <c r="B53" t="s">
        <v>251</v>
      </c>
      <c r="C53" t="s">
        <v>252</v>
      </c>
      <c r="D53">
        <v>64</v>
      </c>
      <c r="E53" t="s">
        <v>58</v>
      </c>
      <c r="F53" t="s">
        <v>30</v>
      </c>
      <c r="G53" s="1">
        <v>44155</v>
      </c>
      <c r="H53" t="s">
        <v>67</v>
      </c>
      <c r="I53" t="s">
        <v>93</v>
      </c>
      <c r="J53" s="3" t="s">
        <v>253</v>
      </c>
      <c r="K53" t="s">
        <v>39</v>
      </c>
      <c r="L53" t="s">
        <v>254</v>
      </c>
      <c r="M53" t="s">
        <v>143</v>
      </c>
      <c r="N53" t="s">
        <v>33</v>
      </c>
      <c r="O53" s="2">
        <v>45078.681817129633</v>
      </c>
      <c r="P53" s="2">
        <v>45078.438761574071</v>
      </c>
      <c r="Q53">
        <v>3</v>
      </c>
      <c r="R53" t="str">
        <f t="shared" ca="1" si="0"/>
        <v>Arjun</v>
      </c>
      <c r="S53" t="str">
        <f>IFERROR(TEXT(DATEVALUE(LEFT(Table1[[#This Row],[Date of Purchase]],10)), "MMMM"), TEXT(Table1[[#This Row],[Date of Purchase]], "MMMM"))</f>
        <v>November</v>
      </c>
      <c r="T53" t="str">
        <f>IF(OR(
  AND(Table1[[#This Row],[Ticket Priority]]="Critical", Table1[[#This Row],[Ticket Status]]&lt;&gt;"Closed"),
  AND(Table1[[#This Row],[Ticket Priority]]="High", Table1[[#This Row],[Ticket Status]]="Open")
), "Yes", "No")</f>
        <v>No</v>
      </c>
      <c r="U53" s="4" t="str">
        <f>IF(Table1[[#This Row],[Ticket Status]]="Closed","Yes","No")</f>
        <v>Yes</v>
      </c>
      <c r="V53" s="4" t="str">
        <f>IF(Table1[[#This Row],[Ticket Status]]="Pending Customer Response","Yes","No")</f>
        <v>No</v>
      </c>
      <c r="W53" s="5">
        <f ca="1">COUNTIFS(Table1[Agent_name],Table1[[#This Row],[Agent_name]],Table1[Month],Table1[[#This Row],[Month]])/160</f>
        <v>0.23749999999999999</v>
      </c>
    </row>
    <row r="54" spans="1:23" x14ac:dyDescent="0.25">
      <c r="A54">
        <v>53</v>
      </c>
      <c r="B54" t="s">
        <v>255</v>
      </c>
      <c r="C54" t="s">
        <v>256</v>
      </c>
      <c r="D54">
        <v>54</v>
      </c>
      <c r="E54" t="s">
        <v>58</v>
      </c>
      <c r="F54" t="s">
        <v>103</v>
      </c>
      <c r="G54" s="1">
        <v>44479</v>
      </c>
      <c r="H54" t="s">
        <v>67</v>
      </c>
      <c r="I54" t="s">
        <v>37</v>
      </c>
      <c r="J54" s="3" t="s">
        <v>257</v>
      </c>
      <c r="K54" t="s">
        <v>39</v>
      </c>
      <c r="L54" t="s">
        <v>258</v>
      </c>
      <c r="M54" t="s">
        <v>89</v>
      </c>
      <c r="N54" t="s">
        <v>26</v>
      </c>
      <c r="O54" s="2">
        <v>45078.079733796294</v>
      </c>
      <c r="P54" s="2">
        <v>45078.874872685185</v>
      </c>
      <c r="Q54">
        <v>3</v>
      </c>
      <c r="R54" t="str">
        <f t="shared" ca="1" si="0"/>
        <v>Aisha</v>
      </c>
      <c r="S54" t="str">
        <f>IFERROR(TEXT(DATEVALUE(LEFT(Table1[[#This Row],[Date of Purchase]],10)), "MMMM"), TEXT(Table1[[#This Row],[Date of Purchase]], "MMMM"))</f>
        <v>October</v>
      </c>
      <c r="T54" t="str">
        <f>IF(OR(
  AND(Table1[[#This Row],[Ticket Priority]]="Critical", Table1[[#This Row],[Ticket Status]]&lt;&gt;"Closed"),
  AND(Table1[[#This Row],[Ticket Priority]]="High", Table1[[#This Row],[Ticket Status]]="Open")
), "Yes", "No")</f>
        <v>No</v>
      </c>
      <c r="U54" s="4" t="str">
        <f>IF(Table1[[#This Row],[Ticket Status]]="Closed","Yes","No")</f>
        <v>Yes</v>
      </c>
      <c r="V54" s="4" t="str">
        <f>IF(Table1[[#This Row],[Ticket Status]]="Pending Customer Response","Yes","No")</f>
        <v>No</v>
      </c>
      <c r="W54" s="5">
        <f ca="1">COUNTIFS(Table1[Agent_name],Table1[[#This Row],[Agent_name]],Table1[Month],Table1[[#This Row],[Month]])/160</f>
        <v>0.85624999999999996</v>
      </c>
    </row>
    <row r="55" spans="1:23" x14ac:dyDescent="0.25">
      <c r="A55">
        <v>54</v>
      </c>
      <c r="B55" t="s">
        <v>259</v>
      </c>
      <c r="C55" t="s">
        <v>260</v>
      </c>
      <c r="D55">
        <v>37</v>
      </c>
      <c r="E55" t="s">
        <v>58</v>
      </c>
      <c r="F55" t="s">
        <v>134</v>
      </c>
      <c r="G55" s="1">
        <v>44424</v>
      </c>
      <c r="H55" t="s">
        <v>59</v>
      </c>
      <c r="I55" t="s">
        <v>141</v>
      </c>
      <c r="J55" s="3" t="s">
        <v>261</v>
      </c>
      <c r="K55" t="s">
        <v>39</v>
      </c>
      <c r="L55" t="s">
        <v>262</v>
      </c>
      <c r="M55" t="s">
        <v>41</v>
      </c>
      <c r="N55" t="s">
        <v>33</v>
      </c>
      <c r="O55" s="2">
        <v>45078.027662037035</v>
      </c>
      <c r="P55" s="2">
        <v>45078.434606481482</v>
      </c>
      <c r="Q55">
        <v>4</v>
      </c>
      <c r="R55" t="str">
        <f t="shared" ca="1" si="0"/>
        <v>Sara</v>
      </c>
      <c r="S55" t="str">
        <f>IFERROR(TEXT(DATEVALUE(LEFT(Table1[[#This Row],[Date of Purchase]],10)), "MMMM"), TEXT(Table1[[#This Row],[Date of Purchase]], "MMMM"))</f>
        <v>August</v>
      </c>
      <c r="T55" t="str">
        <f>IF(OR(
  AND(Table1[[#This Row],[Ticket Priority]]="Critical", Table1[[#This Row],[Ticket Status]]&lt;&gt;"Closed"),
  AND(Table1[[#This Row],[Ticket Priority]]="High", Table1[[#This Row],[Ticket Status]]="Open")
), "Yes", "No")</f>
        <v>No</v>
      </c>
      <c r="U55" s="4" t="str">
        <f>IF(Table1[[#This Row],[Ticket Status]]="Closed","Yes","No")</f>
        <v>Yes</v>
      </c>
      <c r="V55" s="4" t="str">
        <f>IF(Table1[[#This Row],[Ticket Status]]="Pending Customer Response","Yes","No")</f>
        <v>No</v>
      </c>
      <c r="W55" s="5">
        <f ca="1">COUNTIFS(Table1[Agent_name],Table1[[#This Row],[Agent_name]],Table1[Month],Table1[[#This Row],[Month]])/160</f>
        <v>0.8</v>
      </c>
    </row>
    <row r="56" spans="1:23" x14ac:dyDescent="0.25">
      <c r="A56">
        <v>55</v>
      </c>
      <c r="B56" t="s">
        <v>263</v>
      </c>
      <c r="C56" t="s">
        <v>264</v>
      </c>
      <c r="D56">
        <v>68</v>
      </c>
      <c r="E56" t="s">
        <v>29</v>
      </c>
      <c r="F56" t="s">
        <v>92</v>
      </c>
      <c r="G56" s="1">
        <v>44483</v>
      </c>
      <c r="H56" t="s">
        <v>21</v>
      </c>
      <c r="I56" t="s">
        <v>37</v>
      </c>
      <c r="J56" s="3" t="s">
        <v>265</v>
      </c>
      <c r="K56" t="s">
        <v>24</v>
      </c>
      <c r="M56" t="s">
        <v>41</v>
      </c>
      <c r="N56" t="s">
        <v>33</v>
      </c>
      <c r="O56" s="2">
        <v>45078.309618055559</v>
      </c>
      <c r="R56" t="str">
        <f t="shared" ca="1" si="0"/>
        <v>Aisha</v>
      </c>
      <c r="S56" t="str">
        <f>IFERROR(TEXT(DATEVALUE(LEFT(Table1[[#This Row],[Date of Purchase]],10)), "MMMM"), TEXT(Table1[[#This Row],[Date of Purchase]], "MMMM"))</f>
        <v>October</v>
      </c>
      <c r="T56" t="str">
        <f>IF(OR(
  AND(Table1[[#This Row],[Ticket Priority]]="Critical", Table1[[#This Row],[Ticket Status]]&lt;&gt;"Closed"),
  AND(Table1[[#This Row],[Ticket Priority]]="High", Table1[[#This Row],[Ticket Status]]="Open")
), "Yes", "No")</f>
        <v>No</v>
      </c>
      <c r="U56" s="4" t="str">
        <f>IF(Table1[[#This Row],[Ticket Status]]="Closed","Yes","No")</f>
        <v>No</v>
      </c>
      <c r="V56" s="4" t="str">
        <f>IF(Table1[[#This Row],[Ticket Status]]="Pending Customer Response","Yes","No")</f>
        <v>Yes</v>
      </c>
      <c r="W56" s="5">
        <f ca="1">COUNTIFS(Table1[Agent_name],Table1[[#This Row],[Agent_name]],Table1[Month],Table1[[#This Row],[Month]])/160</f>
        <v>0.85624999999999996</v>
      </c>
    </row>
    <row r="57" spans="1:23" x14ac:dyDescent="0.25">
      <c r="A57">
        <v>56</v>
      </c>
      <c r="B57" t="s">
        <v>266</v>
      </c>
      <c r="C57" t="s">
        <v>267</v>
      </c>
      <c r="D57">
        <v>50</v>
      </c>
      <c r="E57" t="s">
        <v>29</v>
      </c>
      <c r="F57" t="s">
        <v>98</v>
      </c>
      <c r="G57" s="1">
        <v>44519</v>
      </c>
      <c r="H57" t="s">
        <v>59</v>
      </c>
      <c r="I57" t="s">
        <v>93</v>
      </c>
      <c r="J57" s="3" t="s">
        <v>268</v>
      </c>
      <c r="K57" t="s">
        <v>24</v>
      </c>
      <c r="M57" t="s">
        <v>25</v>
      </c>
      <c r="N57" t="s">
        <v>33</v>
      </c>
      <c r="O57" s="2">
        <v>45078.468668981484</v>
      </c>
      <c r="R57" t="str">
        <f t="shared" ca="1" si="0"/>
        <v>Priya</v>
      </c>
      <c r="S57" t="str">
        <f>IFERROR(TEXT(DATEVALUE(LEFT(Table1[[#This Row],[Date of Purchase]],10)), "MMMM"), TEXT(Table1[[#This Row],[Date of Purchase]], "MMMM"))</f>
        <v>November</v>
      </c>
      <c r="T57" t="str">
        <f>IF(OR(
  AND(Table1[[#This Row],[Ticket Priority]]="Critical", Table1[[#This Row],[Ticket Status]]&lt;&gt;"Closed"),
  AND(Table1[[#This Row],[Ticket Priority]]="High", Table1[[#This Row],[Ticket Status]]="Open")
), "Yes", "No")</f>
        <v>Yes</v>
      </c>
      <c r="U57" s="4" t="str">
        <f>IF(Table1[[#This Row],[Ticket Status]]="Closed","Yes","No")</f>
        <v>No</v>
      </c>
      <c r="V57" s="4" t="str">
        <f>IF(Table1[[#This Row],[Ticket Status]]="Pending Customer Response","Yes","No")</f>
        <v>Yes</v>
      </c>
      <c r="W57" s="5">
        <f ca="1">COUNTIFS(Table1[Agent_name],Table1[[#This Row],[Agent_name]],Table1[Month],Table1[[#This Row],[Month]])/160</f>
        <v>0.41249999999999998</v>
      </c>
    </row>
    <row r="58" spans="1:23" x14ac:dyDescent="0.25">
      <c r="A58">
        <v>57</v>
      </c>
      <c r="B58" t="s">
        <v>269</v>
      </c>
      <c r="C58" t="s">
        <v>270</v>
      </c>
      <c r="D58">
        <v>69</v>
      </c>
      <c r="E58" t="s">
        <v>58</v>
      </c>
      <c r="F58" t="s">
        <v>51</v>
      </c>
      <c r="G58" s="1">
        <v>44552</v>
      </c>
      <c r="H58" t="s">
        <v>21</v>
      </c>
      <c r="I58" t="s">
        <v>93</v>
      </c>
      <c r="J58" s="3" t="s">
        <v>271</v>
      </c>
      <c r="K58" t="s">
        <v>24</v>
      </c>
      <c r="M58" t="s">
        <v>143</v>
      </c>
      <c r="N58" t="s">
        <v>26</v>
      </c>
      <c r="O58" s="2">
        <v>45078.440196759257</v>
      </c>
      <c r="R58" t="str">
        <f t="shared" ca="1" si="0"/>
        <v>Sara</v>
      </c>
      <c r="S58" t="str">
        <f>IFERROR(TEXT(DATEVALUE(LEFT(Table1[[#This Row],[Date of Purchase]],10)), "MMMM"), TEXT(Table1[[#This Row],[Date of Purchase]], "MMMM"))</f>
        <v>December</v>
      </c>
      <c r="T58" t="str">
        <f>IF(OR(
  AND(Table1[[#This Row],[Ticket Priority]]="Critical", Table1[[#This Row],[Ticket Status]]&lt;&gt;"Closed"),
  AND(Table1[[#This Row],[Ticket Priority]]="High", Table1[[#This Row],[Ticket Status]]="Open")
), "Yes", "No")</f>
        <v>No</v>
      </c>
      <c r="U58" s="4" t="str">
        <f>IF(Table1[[#This Row],[Ticket Status]]="Closed","Yes","No")</f>
        <v>No</v>
      </c>
      <c r="V58" s="4" t="str">
        <f>IF(Table1[[#This Row],[Ticket Status]]="Pending Customer Response","Yes","No")</f>
        <v>Yes</v>
      </c>
      <c r="W58" s="5">
        <f ca="1">COUNTIFS(Table1[Agent_name],Table1[[#This Row],[Agent_name]],Table1[Month],Table1[[#This Row],[Month]])/160</f>
        <v>0.55625000000000002</v>
      </c>
    </row>
    <row r="59" spans="1:23" x14ac:dyDescent="0.25">
      <c r="A59">
        <v>58</v>
      </c>
      <c r="B59" t="s">
        <v>272</v>
      </c>
      <c r="C59" t="s">
        <v>273</v>
      </c>
      <c r="D59">
        <v>47</v>
      </c>
      <c r="E59" t="s">
        <v>19</v>
      </c>
      <c r="F59" t="s">
        <v>112</v>
      </c>
      <c r="G59" s="1">
        <v>44040</v>
      </c>
      <c r="H59" t="s">
        <v>67</v>
      </c>
      <c r="I59" t="s">
        <v>31</v>
      </c>
      <c r="J59" s="3" t="s">
        <v>274</v>
      </c>
      <c r="K59" t="s">
        <v>62</v>
      </c>
      <c r="M59" t="s">
        <v>25</v>
      </c>
      <c r="N59" t="s">
        <v>55</v>
      </c>
      <c r="R59" t="str">
        <f t="shared" ca="1" si="0"/>
        <v>Divya</v>
      </c>
      <c r="S59" t="str">
        <f>IFERROR(TEXT(DATEVALUE(LEFT(Table1[[#This Row],[Date of Purchase]],10)), "MMMM"), TEXT(Table1[[#This Row],[Date of Purchase]], "MMMM"))</f>
        <v>July</v>
      </c>
      <c r="T59" t="str">
        <f>IF(OR(
  AND(Table1[[#This Row],[Ticket Priority]]="Critical", Table1[[#This Row],[Ticket Status]]&lt;&gt;"Closed"),
  AND(Table1[[#This Row],[Ticket Priority]]="High", Table1[[#This Row],[Ticket Status]]="Open")
), "Yes", "No")</f>
        <v>Yes</v>
      </c>
      <c r="U59" s="4" t="str">
        <f>IF(Table1[[#This Row],[Ticket Status]]="Closed","Yes","No")</f>
        <v>No</v>
      </c>
      <c r="V59" s="4" t="str">
        <f>IF(Table1[[#This Row],[Ticket Status]]="Pending Customer Response","Yes","No")</f>
        <v>No</v>
      </c>
      <c r="W59" s="5">
        <f ca="1">COUNTIFS(Table1[Agent_name],Table1[[#This Row],[Agent_name]],Table1[Month],Table1[[#This Row],[Month]])/160</f>
        <v>0.25</v>
      </c>
    </row>
    <row r="60" spans="1:23" x14ac:dyDescent="0.25">
      <c r="A60">
        <v>59</v>
      </c>
      <c r="B60" t="s">
        <v>275</v>
      </c>
      <c r="C60" t="s">
        <v>276</v>
      </c>
      <c r="D60">
        <v>27</v>
      </c>
      <c r="E60" t="s">
        <v>58</v>
      </c>
      <c r="F60" t="s">
        <v>51</v>
      </c>
      <c r="G60" s="1">
        <v>44043</v>
      </c>
      <c r="H60" t="s">
        <v>21</v>
      </c>
      <c r="I60" t="s">
        <v>113</v>
      </c>
      <c r="J60" s="3" t="s">
        <v>277</v>
      </c>
      <c r="K60" t="s">
        <v>39</v>
      </c>
      <c r="L60" t="s">
        <v>278</v>
      </c>
      <c r="M60" t="s">
        <v>143</v>
      </c>
      <c r="N60" t="s">
        <v>83</v>
      </c>
      <c r="O60" s="2">
        <v>45078.497881944444</v>
      </c>
      <c r="P60" s="2">
        <v>45078.198576388888</v>
      </c>
      <c r="Q60">
        <v>5</v>
      </c>
      <c r="R60" t="str">
        <f t="shared" ca="1" si="0"/>
        <v>Ravi</v>
      </c>
      <c r="S60" t="str">
        <f>IFERROR(TEXT(DATEVALUE(LEFT(Table1[[#This Row],[Date of Purchase]],10)), "MMMM"), TEXT(Table1[[#This Row],[Date of Purchase]], "MMMM"))</f>
        <v>July</v>
      </c>
      <c r="T60" t="str">
        <f>IF(OR(
  AND(Table1[[#This Row],[Ticket Priority]]="Critical", Table1[[#This Row],[Ticket Status]]&lt;&gt;"Closed"),
  AND(Table1[[#This Row],[Ticket Priority]]="High", Table1[[#This Row],[Ticket Status]]="Open")
), "Yes", "No")</f>
        <v>No</v>
      </c>
      <c r="U60" s="4" t="str">
        <f>IF(Table1[[#This Row],[Ticket Status]]="Closed","Yes","No")</f>
        <v>Yes</v>
      </c>
      <c r="V60" s="4" t="str">
        <f>IF(Table1[[#This Row],[Ticket Status]]="Pending Customer Response","Yes","No")</f>
        <v>No</v>
      </c>
      <c r="W60" s="5">
        <f ca="1">COUNTIFS(Table1[Agent_name],Table1[[#This Row],[Agent_name]],Table1[Month],Table1[[#This Row],[Month]])/160</f>
        <v>0.66249999999999998</v>
      </c>
    </row>
    <row r="61" spans="1:23" x14ac:dyDescent="0.25">
      <c r="A61">
        <v>60</v>
      </c>
      <c r="B61" t="s">
        <v>279</v>
      </c>
      <c r="C61" t="s">
        <v>280</v>
      </c>
      <c r="D61">
        <v>40</v>
      </c>
      <c r="E61" t="s">
        <v>19</v>
      </c>
      <c r="F61" t="s">
        <v>281</v>
      </c>
      <c r="G61" s="1">
        <v>44444</v>
      </c>
      <c r="H61" t="s">
        <v>66</v>
      </c>
      <c r="I61" t="s">
        <v>59</v>
      </c>
      <c r="J61" s="3" t="s">
        <v>282</v>
      </c>
      <c r="K61" t="s">
        <v>39</v>
      </c>
      <c r="L61" t="s">
        <v>283</v>
      </c>
      <c r="M61" t="s">
        <v>143</v>
      </c>
      <c r="N61" t="s">
        <v>33</v>
      </c>
      <c r="O61" s="2">
        <v>45078.827060185184</v>
      </c>
      <c r="P61" s="2">
        <v>45078.027060185188</v>
      </c>
      <c r="Q61">
        <v>3</v>
      </c>
      <c r="R61" t="str">
        <f t="shared" ca="1" si="0"/>
        <v>Mohit</v>
      </c>
      <c r="S61" t="str">
        <f>IFERROR(TEXT(DATEVALUE(LEFT(Table1[[#This Row],[Date of Purchase]],10)), "MMMM"), TEXT(Table1[[#This Row],[Date of Purchase]], "MMMM"))</f>
        <v>September</v>
      </c>
      <c r="T61" t="str">
        <f>IF(OR(
  AND(Table1[[#This Row],[Ticket Priority]]="Critical", Table1[[#This Row],[Ticket Status]]&lt;&gt;"Closed"),
  AND(Table1[[#This Row],[Ticket Priority]]="High", Table1[[#This Row],[Ticket Status]]="Open")
), "Yes", "No")</f>
        <v>No</v>
      </c>
      <c r="U61" s="4" t="str">
        <f>IF(Table1[[#This Row],[Ticket Status]]="Closed","Yes","No")</f>
        <v>Yes</v>
      </c>
      <c r="V61" s="4" t="str">
        <f>IF(Table1[[#This Row],[Ticket Status]]="Pending Customer Response","Yes","No")</f>
        <v>No</v>
      </c>
      <c r="W61" s="5">
        <f ca="1">COUNTIFS(Table1[Agent_name],Table1[[#This Row],[Agent_name]],Table1[Month],Table1[[#This Row],[Month]])/160</f>
        <v>0.38124999999999998</v>
      </c>
    </row>
    <row r="62" spans="1:23" x14ac:dyDescent="0.25">
      <c r="A62">
        <v>61</v>
      </c>
      <c r="B62" t="s">
        <v>284</v>
      </c>
      <c r="C62" t="s">
        <v>285</v>
      </c>
      <c r="D62">
        <v>40</v>
      </c>
      <c r="E62" t="s">
        <v>58</v>
      </c>
      <c r="F62" t="s">
        <v>286</v>
      </c>
      <c r="G62" s="1">
        <v>44151</v>
      </c>
      <c r="H62" t="s">
        <v>59</v>
      </c>
      <c r="I62" t="s">
        <v>22</v>
      </c>
      <c r="J62" s="3" t="s">
        <v>287</v>
      </c>
      <c r="K62" t="s">
        <v>39</v>
      </c>
      <c r="L62" t="s">
        <v>288</v>
      </c>
      <c r="M62" t="s">
        <v>143</v>
      </c>
      <c r="N62" t="s">
        <v>33</v>
      </c>
      <c r="O62" s="2">
        <v>45078.012499999997</v>
      </c>
      <c r="P62" s="2">
        <v>45078.496527777781</v>
      </c>
      <c r="Q62">
        <v>1</v>
      </c>
      <c r="R62" t="str">
        <f t="shared" ca="1" si="0"/>
        <v>Meera</v>
      </c>
      <c r="S62" t="str">
        <f>IFERROR(TEXT(DATEVALUE(LEFT(Table1[[#This Row],[Date of Purchase]],10)), "MMMM"), TEXT(Table1[[#This Row],[Date of Purchase]], "MMMM"))</f>
        <v>November</v>
      </c>
      <c r="T62" t="str">
        <f>IF(OR(
  AND(Table1[[#This Row],[Ticket Priority]]="Critical", Table1[[#This Row],[Ticket Status]]&lt;&gt;"Closed"),
  AND(Table1[[#This Row],[Ticket Priority]]="High", Table1[[#This Row],[Ticket Status]]="Open")
), "Yes", "No")</f>
        <v>No</v>
      </c>
      <c r="U62" s="4" t="str">
        <f>IF(Table1[[#This Row],[Ticket Status]]="Closed","Yes","No")</f>
        <v>Yes</v>
      </c>
      <c r="V62" s="4" t="str">
        <f>IF(Table1[[#This Row],[Ticket Status]]="Pending Customer Response","Yes","No")</f>
        <v>No</v>
      </c>
      <c r="W62" s="5">
        <f ca="1">COUNTIFS(Table1[Agent_name],Table1[[#This Row],[Agent_name]],Table1[Month],Table1[[#This Row],[Month]])/160</f>
        <v>0.23749999999999999</v>
      </c>
    </row>
    <row r="63" spans="1:23" x14ac:dyDescent="0.25">
      <c r="A63">
        <v>62</v>
      </c>
      <c r="B63" t="s">
        <v>289</v>
      </c>
      <c r="C63" t="s">
        <v>290</v>
      </c>
      <c r="D63">
        <v>41</v>
      </c>
      <c r="E63" t="s">
        <v>19</v>
      </c>
      <c r="F63" t="s">
        <v>157</v>
      </c>
      <c r="G63" s="1">
        <v>44521</v>
      </c>
      <c r="H63" t="s">
        <v>66</v>
      </c>
      <c r="I63" t="s">
        <v>72</v>
      </c>
      <c r="J63" s="3" t="s">
        <v>291</v>
      </c>
      <c r="K63" t="s">
        <v>24</v>
      </c>
      <c r="M63" t="s">
        <v>25</v>
      </c>
      <c r="N63" t="s">
        <v>26</v>
      </c>
      <c r="O63" s="2">
        <v>45078.06391203704</v>
      </c>
      <c r="R63" t="str">
        <f t="shared" ca="1" si="0"/>
        <v>Mohit</v>
      </c>
      <c r="S63" t="str">
        <f>IFERROR(TEXT(DATEVALUE(LEFT(Table1[[#This Row],[Date of Purchase]],10)), "MMMM"), TEXT(Table1[[#This Row],[Date of Purchase]], "MMMM"))</f>
        <v>November</v>
      </c>
      <c r="T63" t="str">
        <f>IF(OR(
  AND(Table1[[#This Row],[Ticket Priority]]="Critical", Table1[[#This Row],[Ticket Status]]&lt;&gt;"Closed"),
  AND(Table1[[#This Row],[Ticket Priority]]="High", Table1[[#This Row],[Ticket Status]]="Open")
), "Yes", "No")</f>
        <v>Yes</v>
      </c>
      <c r="U63" s="4" t="str">
        <f>IF(Table1[[#This Row],[Ticket Status]]="Closed","Yes","No")</f>
        <v>No</v>
      </c>
      <c r="V63" s="4" t="str">
        <f>IF(Table1[[#This Row],[Ticket Status]]="Pending Customer Response","Yes","No")</f>
        <v>Yes</v>
      </c>
      <c r="W63" s="5">
        <f ca="1">COUNTIFS(Table1[Agent_name],Table1[[#This Row],[Agent_name]],Table1[Month],Table1[[#This Row],[Month]])/160</f>
        <v>0.4375</v>
      </c>
    </row>
    <row r="64" spans="1:23" x14ac:dyDescent="0.25">
      <c r="A64">
        <v>63</v>
      </c>
      <c r="B64" t="s">
        <v>292</v>
      </c>
      <c r="C64" t="s">
        <v>293</v>
      </c>
      <c r="D64">
        <v>64</v>
      </c>
      <c r="E64" t="s">
        <v>29</v>
      </c>
      <c r="F64" t="s">
        <v>117</v>
      </c>
      <c r="G64" s="1">
        <v>44177</v>
      </c>
      <c r="H64" t="s">
        <v>45</v>
      </c>
      <c r="I64" t="s">
        <v>60</v>
      </c>
      <c r="J64" s="3" t="s">
        <v>294</v>
      </c>
      <c r="K64" t="s">
        <v>39</v>
      </c>
      <c r="L64" t="s">
        <v>295</v>
      </c>
      <c r="M64" t="s">
        <v>89</v>
      </c>
      <c r="N64" t="s">
        <v>55</v>
      </c>
      <c r="O64" s="2">
        <v>45077.984074074076</v>
      </c>
      <c r="P64" s="2">
        <v>45078.52851851852</v>
      </c>
      <c r="Q64">
        <v>4</v>
      </c>
      <c r="R64" t="str">
        <f t="shared" ca="1" si="0"/>
        <v>Aisha</v>
      </c>
      <c r="S64" t="str">
        <f>IFERROR(TEXT(DATEVALUE(LEFT(Table1[[#This Row],[Date of Purchase]],10)), "MMMM"), TEXT(Table1[[#This Row],[Date of Purchase]], "MMMM"))</f>
        <v>December</v>
      </c>
      <c r="T64" t="str">
        <f>IF(OR(
  AND(Table1[[#This Row],[Ticket Priority]]="Critical", Table1[[#This Row],[Ticket Status]]&lt;&gt;"Closed"),
  AND(Table1[[#This Row],[Ticket Priority]]="High", Table1[[#This Row],[Ticket Status]]="Open")
), "Yes", "No")</f>
        <v>No</v>
      </c>
      <c r="U64" s="4" t="str">
        <f>IF(Table1[[#This Row],[Ticket Status]]="Closed","Yes","No")</f>
        <v>Yes</v>
      </c>
      <c r="V64" s="4" t="str">
        <f>IF(Table1[[#This Row],[Ticket Status]]="Pending Customer Response","Yes","No")</f>
        <v>No</v>
      </c>
      <c r="W64" s="5">
        <f ca="1">COUNTIFS(Table1[Agent_name],Table1[[#This Row],[Agent_name]],Table1[Month],Table1[[#This Row],[Month]])/160</f>
        <v>0.91249999999999998</v>
      </c>
    </row>
    <row r="65" spans="1:23" x14ac:dyDescent="0.25">
      <c r="A65">
        <v>64</v>
      </c>
      <c r="B65" t="s">
        <v>296</v>
      </c>
      <c r="C65" t="s">
        <v>297</v>
      </c>
      <c r="D65">
        <v>57</v>
      </c>
      <c r="E65" t="s">
        <v>29</v>
      </c>
      <c r="F65" t="s">
        <v>173</v>
      </c>
      <c r="G65" s="1">
        <v>43945</v>
      </c>
      <c r="H65" t="s">
        <v>45</v>
      </c>
      <c r="I65" t="s">
        <v>99</v>
      </c>
      <c r="J65" s="3" t="s">
        <v>298</v>
      </c>
      <c r="K65" t="s">
        <v>24</v>
      </c>
      <c r="M65" t="s">
        <v>89</v>
      </c>
      <c r="N65" t="s">
        <v>83</v>
      </c>
      <c r="O65" s="2">
        <v>45078.296585648146</v>
      </c>
      <c r="R65" t="str">
        <f t="shared" ca="1" si="0"/>
        <v>Aisha</v>
      </c>
      <c r="S65" t="str">
        <f>IFERROR(TEXT(DATEVALUE(LEFT(Table1[[#This Row],[Date of Purchase]],10)), "MMMM"), TEXT(Table1[[#This Row],[Date of Purchase]], "MMMM"))</f>
        <v>April</v>
      </c>
      <c r="T65" t="str">
        <f>IF(OR(
  AND(Table1[[#This Row],[Ticket Priority]]="Critical", Table1[[#This Row],[Ticket Status]]&lt;&gt;"Closed"),
  AND(Table1[[#This Row],[Ticket Priority]]="High", Table1[[#This Row],[Ticket Status]]="Open")
), "Yes", "No")</f>
        <v>No</v>
      </c>
      <c r="U65" s="4" t="str">
        <f>IF(Table1[[#This Row],[Ticket Status]]="Closed","Yes","No")</f>
        <v>No</v>
      </c>
      <c r="V65" s="4" t="str">
        <f>IF(Table1[[#This Row],[Ticket Status]]="Pending Customer Response","Yes","No")</f>
        <v>Yes</v>
      </c>
      <c r="W65" s="5">
        <f ca="1">COUNTIFS(Table1[Agent_name],Table1[[#This Row],[Agent_name]],Table1[Month],Table1[[#This Row],[Month]])/160</f>
        <v>0.81874999999999998</v>
      </c>
    </row>
    <row r="66" spans="1:23" x14ac:dyDescent="0.25">
      <c r="A66">
        <v>65</v>
      </c>
      <c r="B66" t="s">
        <v>299</v>
      </c>
      <c r="C66" t="s">
        <v>300</v>
      </c>
      <c r="D66">
        <v>61</v>
      </c>
      <c r="E66" t="s">
        <v>58</v>
      </c>
      <c r="F66" t="s">
        <v>92</v>
      </c>
      <c r="G66" s="1">
        <v>44410</v>
      </c>
      <c r="H66" t="s">
        <v>21</v>
      </c>
      <c r="I66" t="s">
        <v>177</v>
      </c>
      <c r="J66" s="3" t="s">
        <v>301</v>
      </c>
      <c r="K66" t="s">
        <v>62</v>
      </c>
      <c r="M66" t="s">
        <v>143</v>
      </c>
      <c r="N66" t="s">
        <v>83</v>
      </c>
      <c r="R66" t="str">
        <f t="shared" ref="R66:R129" ca="1" si="1">CHOOSE(
RANDBETWEEN(1,20),
"Aisha","Aisha","Aisha","Aisha",
"Ravi","Ravi","Ravi",
"Sara","Sara","Sara",
"Mohit","Mohit",
"Priya","Priya",
"Arjun",
"Neha","Rahul","Divya","Karan","Meera","Sanjay"
)</f>
        <v>Aisha</v>
      </c>
      <c r="S66" t="str">
        <f>IFERROR(TEXT(DATEVALUE(LEFT(Table1[[#This Row],[Date of Purchase]],10)), "MMMM"), TEXT(Table1[[#This Row],[Date of Purchase]], "MMMM"))</f>
        <v>August</v>
      </c>
      <c r="T66" t="str">
        <f>IF(OR(
  AND(Table1[[#This Row],[Ticket Priority]]="Critical", Table1[[#This Row],[Ticket Status]]&lt;&gt;"Closed"),
  AND(Table1[[#This Row],[Ticket Priority]]="High", Table1[[#This Row],[Ticket Status]]="Open")
), "Yes", "No")</f>
        <v>No</v>
      </c>
      <c r="U66" s="4" t="str">
        <f>IF(Table1[[#This Row],[Ticket Status]]="Closed","Yes","No")</f>
        <v>No</v>
      </c>
      <c r="V66" s="4" t="str">
        <f>IF(Table1[[#This Row],[Ticket Status]]="Pending Customer Response","Yes","No")</f>
        <v>No</v>
      </c>
      <c r="W66" s="5">
        <f ca="1">COUNTIFS(Table1[Agent_name],Table1[[#This Row],[Agent_name]],Table1[Month],Table1[[#This Row],[Month]])/160</f>
        <v>0.86250000000000004</v>
      </c>
    </row>
    <row r="67" spans="1:23" x14ac:dyDescent="0.25">
      <c r="A67">
        <v>66</v>
      </c>
      <c r="B67" t="s">
        <v>302</v>
      </c>
      <c r="C67" t="s">
        <v>303</v>
      </c>
      <c r="D67">
        <v>56</v>
      </c>
      <c r="E67" t="s">
        <v>58</v>
      </c>
      <c r="F67" t="s">
        <v>281</v>
      </c>
      <c r="G67" s="1">
        <v>44511</v>
      </c>
      <c r="H67" t="s">
        <v>21</v>
      </c>
      <c r="I67" t="s">
        <v>72</v>
      </c>
      <c r="J67" s="3" t="s">
        <v>304</v>
      </c>
      <c r="K67" t="s">
        <v>24</v>
      </c>
      <c r="M67" t="s">
        <v>143</v>
      </c>
      <c r="N67" t="s">
        <v>83</v>
      </c>
      <c r="O67" s="2">
        <v>45077.943136574075</v>
      </c>
      <c r="R67" t="str">
        <f t="shared" ca="1" si="1"/>
        <v>Meera</v>
      </c>
      <c r="S67" t="str">
        <f>IFERROR(TEXT(DATEVALUE(LEFT(Table1[[#This Row],[Date of Purchase]],10)), "MMMM"), TEXT(Table1[[#This Row],[Date of Purchase]], "MMMM"))</f>
        <v>November</v>
      </c>
      <c r="T67" t="str">
        <f>IF(OR(
  AND(Table1[[#This Row],[Ticket Priority]]="Critical", Table1[[#This Row],[Ticket Status]]&lt;&gt;"Closed"),
  AND(Table1[[#This Row],[Ticket Priority]]="High", Table1[[#This Row],[Ticket Status]]="Open")
), "Yes", "No")</f>
        <v>No</v>
      </c>
      <c r="U67" s="4" t="str">
        <f>IF(Table1[[#This Row],[Ticket Status]]="Closed","Yes","No")</f>
        <v>No</v>
      </c>
      <c r="V67" s="4" t="str">
        <f>IF(Table1[[#This Row],[Ticket Status]]="Pending Customer Response","Yes","No")</f>
        <v>Yes</v>
      </c>
      <c r="W67" s="5">
        <f ca="1">COUNTIFS(Table1[Agent_name],Table1[[#This Row],[Agent_name]],Table1[Month],Table1[[#This Row],[Month]])/160</f>
        <v>0.23749999999999999</v>
      </c>
    </row>
    <row r="68" spans="1:23" x14ac:dyDescent="0.25">
      <c r="A68">
        <v>67</v>
      </c>
      <c r="B68" t="s">
        <v>305</v>
      </c>
      <c r="C68" t="s">
        <v>306</v>
      </c>
      <c r="D68">
        <v>49</v>
      </c>
      <c r="E68" t="s">
        <v>29</v>
      </c>
      <c r="F68" t="s">
        <v>20</v>
      </c>
      <c r="G68" s="1">
        <v>44416</v>
      </c>
      <c r="H68" t="s">
        <v>45</v>
      </c>
      <c r="I68" t="s">
        <v>177</v>
      </c>
      <c r="J68" s="3" t="s">
        <v>307</v>
      </c>
      <c r="K68" t="s">
        <v>39</v>
      </c>
      <c r="L68" t="s">
        <v>308</v>
      </c>
      <c r="M68" t="s">
        <v>89</v>
      </c>
      <c r="N68" t="s">
        <v>55</v>
      </c>
      <c r="O68" s="2">
        <v>45078.212592592594</v>
      </c>
      <c r="P68" s="2">
        <v>45078.428564814814</v>
      </c>
      <c r="Q68">
        <v>5</v>
      </c>
      <c r="R68" t="str">
        <f t="shared" ca="1" si="1"/>
        <v>Rahul</v>
      </c>
      <c r="S68" t="str">
        <f>IFERROR(TEXT(DATEVALUE(LEFT(Table1[[#This Row],[Date of Purchase]],10)), "MMMM"), TEXT(Table1[[#This Row],[Date of Purchase]], "MMMM"))</f>
        <v>August</v>
      </c>
      <c r="T68" t="str">
        <f>IF(OR(
  AND(Table1[[#This Row],[Ticket Priority]]="Critical", Table1[[#This Row],[Ticket Status]]&lt;&gt;"Closed"),
  AND(Table1[[#This Row],[Ticket Priority]]="High", Table1[[#This Row],[Ticket Status]]="Open")
), "Yes", "No")</f>
        <v>No</v>
      </c>
      <c r="U68" s="4" t="str">
        <f>IF(Table1[[#This Row],[Ticket Status]]="Closed","Yes","No")</f>
        <v>Yes</v>
      </c>
      <c r="V68" s="4" t="str">
        <f>IF(Table1[[#This Row],[Ticket Status]]="Pending Customer Response","Yes","No")</f>
        <v>No</v>
      </c>
      <c r="W68" s="5">
        <f ca="1">COUNTIFS(Table1[Agent_name],Table1[[#This Row],[Agent_name]],Table1[Month],Table1[[#This Row],[Month]])/160</f>
        <v>0.22500000000000001</v>
      </c>
    </row>
    <row r="69" spans="1:23" x14ac:dyDescent="0.25">
      <c r="A69">
        <v>68</v>
      </c>
      <c r="B69" t="s">
        <v>309</v>
      </c>
      <c r="C69" t="s">
        <v>310</v>
      </c>
      <c r="D69">
        <v>54</v>
      </c>
      <c r="E69" t="s">
        <v>58</v>
      </c>
      <c r="F69" t="s">
        <v>44</v>
      </c>
      <c r="G69" s="1">
        <v>44374</v>
      </c>
      <c r="H69" t="s">
        <v>59</v>
      </c>
      <c r="I69" t="s">
        <v>31</v>
      </c>
      <c r="J69" s="3" t="s">
        <v>311</v>
      </c>
      <c r="K69" t="s">
        <v>24</v>
      </c>
      <c r="M69" t="s">
        <v>41</v>
      </c>
      <c r="N69" t="s">
        <v>83</v>
      </c>
      <c r="O69" s="2">
        <v>45078.877893518518</v>
      </c>
      <c r="R69" t="str">
        <f t="shared" ca="1" si="1"/>
        <v>Sara</v>
      </c>
      <c r="S69" t="str">
        <f>IFERROR(TEXT(DATEVALUE(LEFT(Table1[[#This Row],[Date of Purchase]],10)), "MMMM"), TEXT(Table1[[#This Row],[Date of Purchase]], "MMMM"))</f>
        <v>June</v>
      </c>
      <c r="T69" t="str">
        <f>IF(OR(
  AND(Table1[[#This Row],[Ticket Priority]]="Critical", Table1[[#This Row],[Ticket Status]]&lt;&gt;"Closed"),
  AND(Table1[[#This Row],[Ticket Priority]]="High", Table1[[#This Row],[Ticket Status]]="Open")
), "Yes", "No")</f>
        <v>No</v>
      </c>
      <c r="U69" s="4" t="str">
        <f>IF(Table1[[#This Row],[Ticket Status]]="Closed","Yes","No")</f>
        <v>No</v>
      </c>
      <c r="V69" s="4" t="str">
        <f>IF(Table1[[#This Row],[Ticket Status]]="Pending Customer Response","Yes","No")</f>
        <v>Yes</v>
      </c>
      <c r="W69" s="5">
        <f ca="1">COUNTIFS(Table1[Agent_name],Table1[[#This Row],[Agent_name]],Table1[Month],Table1[[#This Row],[Month]])/160</f>
        <v>0.65</v>
      </c>
    </row>
    <row r="70" spans="1:23" x14ac:dyDescent="0.25">
      <c r="A70">
        <v>69</v>
      </c>
      <c r="B70" t="s">
        <v>312</v>
      </c>
      <c r="C70" t="s">
        <v>313</v>
      </c>
      <c r="D70">
        <v>51</v>
      </c>
      <c r="E70" t="s">
        <v>19</v>
      </c>
      <c r="F70" t="s">
        <v>173</v>
      </c>
      <c r="G70" s="1">
        <v>44233</v>
      </c>
      <c r="H70" t="s">
        <v>21</v>
      </c>
      <c r="I70" t="s">
        <v>177</v>
      </c>
      <c r="J70" s="3" t="s">
        <v>314</v>
      </c>
      <c r="K70" t="s">
        <v>24</v>
      </c>
      <c r="M70" t="s">
        <v>25</v>
      </c>
      <c r="N70" t="s">
        <v>33</v>
      </c>
      <c r="O70" s="2">
        <v>45077.958472222221</v>
      </c>
      <c r="R70" t="str">
        <f t="shared" ca="1" si="1"/>
        <v>Mohit</v>
      </c>
      <c r="S70" t="str">
        <f>IFERROR(TEXT(DATEVALUE(LEFT(Table1[[#This Row],[Date of Purchase]],10)), "MMMM"), TEXT(Table1[[#This Row],[Date of Purchase]], "MMMM"))</f>
        <v>February</v>
      </c>
      <c r="T70" t="str">
        <f>IF(OR(
  AND(Table1[[#This Row],[Ticket Priority]]="Critical", Table1[[#This Row],[Ticket Status]]&lt;&gt;"Closed"),
  AND(Table1[[#This Row],[Ticket Priority]]="High", Table1[[#This Row],[Ticket Status]]="Open")
), "Yes", "No")</f>
        <v>Yes</v>
      </c>
      <c r="U70" s="4" t="str">
        <f>IF(Table1[[#This Row],[Ticket Status]]="Closed","Yes","No")</f>
        <v>No</v>
      </c>
      <c r="V70" s="4" t="str">
        <f>IF(Table1[[#This Row],[Ticket Status]]="Pending Customer Response","Yes","No")</f>
        <v>Yes</v>
      </c>
      <c r="W70" s="5">
        <f ca="1">COUNTIFS(Table1[Agent_name],Table1[[#This Row],[Agent_name]],Table1[Month],Table1[[#This Row],[Month]])/160</f>
        <v>0.52500000000000002</v>
      </c>
    </row>
    <row r="71" spans="1:23" x14ac:dyDescent="0.25">
      <c r="A71">
        <v>70</v>
      </c>
      <c r="B71" t="s">
        <v>315</v>
      </c>
      <c r="C71" t="s">
        <v>316</v>
      </c>
      <c r="D71">
        <v>46</v>
      </c>
      <c r="E71" t="s">
        <v>29</v>
      </c>
      <c r="F71" t="s">
        <v>317</v>
      </c>
      <c r="G71" s="1">
        <v>43874</v>
      </c>
      <c r="H71" t="s">
        <v>67</v>
      </c>
      <c r="I71" t="s">
        <v>67</v>
      </c>
      <c r="J71" s="3" t="s">
        <v>318</v>
      </c>
      <c r="K71" t="s">
        <v>39</v>
      </c>
      <c r="L71" t="s">
        <v>319</v>
      </c>
      <c r="M71" t="s">
        <v>89</v>
      </c>
      <c r="N71" t="s">
        <v>33</v>
      </c>
      <c r="O71" s="2">
        <v>45078.498055555552</v>
      </c>
      <c r="P71" s="2">
        <v>45077.952222222222</v>
      </c>
      <c r="Q71">
        <v>1</v>
      </c>
      <c r="R71" t="str">
        <f t="shared" ca="1" si="1"/>
        <v>Mohit</v>
      </c>
      <c r="S71" t="str">
        <f>IFERROR(TEXT(DATEVALUE(LEFT(Table1[[#This Row],[Date of Purchase]],10)), "MMMM"), TEXT(Table1[[#This Row],[Date of Purchase]], "MMMM"))</f>
        <v>February</v>
      </c>
      <c r="T71" t="str">
        <f>IF(OR(
  AND(Table1[[#This Row],[Ticket Priority]]="Critical", Table1[[#This Row],[Ticket Status]]&lt;&gt;"Closed"),
  AND(Table1[[#This Row],[Ticket Priority]]="High", Table1[[#This Row],[Ticket Status]]="Open")
), "Yes", "No")</f>
        <v>No</v>
      </c>
      <c r="U71" s="4" t="str">
        <f>IF(Table1[[#This Row],[Ticket Status]]="Closed","Yes","No")</f>
        <v>Yes</v>
      </c>
      <c r="V71" s="4" t="str">
        <f>IF(Table1[[#This Row],[Ticket Status]]="Pending Customer Response","Yes","No")</f>
        <v>No</v>
      </c>
      <c r="W71" s="5">
        <f ca="1">COUNTIFS(Table1[Agent_name],Table1[[#This Row],[Agent_name]],Table1[Month],Table1[[#This Row],[Month]])/160</f>
        <v>0.52500000000000002</v>
      </c>
    </row>
    <row r="72" spans="1:23" x14ac:dyDescent="0.25">
      <c r="A72">
        <v>71</v>
      </c>
      <c r="B72" t="s">
        <v>320</v>
      </c>
      <c r="C72" t="s">
        <v>321</v>
      </c>
      <c r="D72">
        <v>27</v>
      </c>
      <c r="E72" t="s">
        <v>58</v>
      </c>
      <c r="F72" t="s">
        <v>202</v>
      </c>
      <c r="G72" s="1">
        <v>44331</v>
      </c>
      <c r="H72" t="s">
        <v>59</v>
      </c>
      <c r="I72" t="s">
        <v>22</v>
      </c>
      <c r="J72" s="3" t="s">
        <v>322</v>
      </c>
      <c r="K72" t="s">
        <v>24</v>
      </c>
      <c r="M72" t="s">
        <v>143</v>
      </c>
      <c r="N72" t="s">
        <v>33</v>
      </c>
      <c r="O72" s="2">
        <v>45077.992523148147</v>
      </c>
      <c r="R72" t="str">
        <f t="shared" ca="1" si="1"/>
        <v>Meera</v>
      </c>
      <c r="S72" t="str">
        <f>IFERROR(TEXT(DATEVALUE(LEFT(Table1[[#This Row],[Date of Purchase]],10)), "MMMM"), TEXT(Table1[[#This Row],[Date of Purchase]], "MMMM"))</f>
        <v>May</v>
      </c>
      <c r="T72" t="str">
        <f>IF(OR(
  AND(Table1[[#This Row],[Ticket Priority]]="Critical", Table1[[#This Row],[Ticket Status]]&lt;&gt;"Closed"),
  AND(Table1[[#This Row],[Ticket Priority]]="High", Table1[[#This Row],[Ticket Status]]="Open")
), "Yes", "No")</f>
        <v>No</v>
      </c>
      <c r="U72" s="4" t="str">
        <f>IF(Table1[[#This Row],[Ticket Status]]="Closed","Yes","No")</f>
        <v>No</v>
      </c>
      <c r="V72" s="4" t="str">
        <f>IF(Table1[[#This Row],[Ticket Status]]="Pending Customer Response","Yes","No")</f>
        <v>Yes</v>
      </c>
      <c r="W72" s="5">
        <f ca="1">COUNTIFS(Table1[Agent_name],Table1[[#This Row],[Agent_name]],Table1[Month],Table1[[#This Row],[Month]])/160</f>
        <v>0.26874999999999999</v>
      </c>
    </row>
    <row r="73" spans="1:23" x14ac:dyDescent="0.25">
      <c r="A73">
        <v>72</v>
      </c>
      <c r="B73" t="s">
        <v>323</v>
      </c>
      <c r="C73" t="s">
        <v>324</v>
      </c>
      <c r="D73">
        <v>37</v>
      </c>
      <c r="E73" t="s">
        <v>19</v>
      </c>
      <c r="F73" t="s">
        <v>223</v>
      </c>
      <c r="G73" s="1">
        <v>44100</v>
      </c>
      <c r="H73" t="s">
        <v>67</v>
      </c>
      <c r="I73" t="s">
        <v>141</v>
      </c>
      <c r="J73" s="3" t="s">
        <v>325</v>
      </c>
      <c r="K73" t="s">
        <v>62</v>
      </c>
      <c r="M73" t="s">
        <v>143</v>
      </c>
      <c r="N73" t="s">
        <v>26</v>
      </c>
      <c r="R73" t="str">
        <f t="shared" ca="1" si="1"/>
        <v>Mohit</v>
      </c>
      <c r="S73" t="str">
        <f>IFERROR(TEXT(DATEVALUE(LEFT(Table1[[#This Row],[Date of Purchase]],10)), "MMMM"), TEXT(Table1[[#This Row],[Date of Purchase]], "MMMM"))</f>
        <v>September</v>
      </c>
      <c r="T73" t="str">
        <f>IF(OR(
  AND(Table1[[#This Row],[Ticket Priority]]="Critical", Table1[[#This Row],[Ticket Status]]&lt;&gt;"Closed"),
  AND(Table1[[#This Row],[Ticket Priority]]="High", Table1[[#This Row],[Ticket Status]]="Open")
), "Yes", "No")</f>
        <v>No</v>
      </c>
      <c r="U73" s="4" t="str">
        <f>IF(Table1[[#This Row],[Ticket Status]]="Closed","Yes","No")</f>
        <v>No</v>
      </c>
      <c r="V73" s="4" t="str">
        <f>IF(Table1[[#This Row],[Ticket Status]]="Pending Customer Response","Yes","No")</f>
        <v>No</v>
      </c>
      <c r="W73" s="5">
        <f ca="1">COUNTIFS(Table1[Agent_name],Table1[[#This Row],[Agent_name]],Table1[Month],Table1[[#This Row],[Month]])/160</f>
        <v>0.38124999999999998</v>
      </c>
    </row>
    <row r="74" spans="1:23" x14ac:dyDescent="0.25">
      <c r="A74">
        <v>73</v>
      </c>
      <c r="B74" t="s">
        <v>326</v>
      </c>
      <c r="C74" t="s">
        <v>327</v>
      </c>
      <c r="D74">
        <v>34</v>
      </c>
      <c r="E74" t="s">
        <v>29</v>
      </c>
      <c r="F74" t="s">
        <v>81</v>
      </c>
      <c r="G74" s="1">
        <v>44243</v>
      </c>
      <c r="H74" t="s">
        <v>45</v>
      </c>
      <c r="I74" t="s">
        <v>150</v>
      </c>
      <c r="J74" s="3" t="s">
        <v>328</v>
      </c>
      <c r="K74" t="s">
        <v>39</v>
      </c>
      <c r="L74" t="s">
        <v>329</v>
      </c>
      <c r="M74" t="s">
        <v>41</v>
      </c>
      <c r="N74" t="s">
        <v>33</v>
      </c>
      <c r="O74" s="2">
        <v>45078.191157407404</v>
      </c>
      <c r="P74" s="2">
        <v>45078.136990740742</v>
      </c>
      <c r="Q74">
        <v>4</v>
      </c>
      <c r="R74" t="str">
        <f t="shared" ca="1" si="1"/>
        <v>Mohit</v>
      </c>
      <c r="S74" t="str">
        <f>IFERROR(TEXT(DATEVALUE(LEFT(Table1[[#This Row],[Date of Purchase]],10)), "MMMM"), TEXT(Table1[[#This Row],[Date of Purchase]], "MMMM"))</f>
        <v>February</v>
      </c>
      <c r="T74" t="str">
        <f>IF(OR(
  AND(Table1[[#This Row],[Ticket Priority]]="Critical", Table1[[#This Row],[Ticket Status]]&lt;&gt;"Closed"),
  AND(Table1[[#This Row],[Ticket Priority]]="High", Table1[[#This Row],[Ticket Status]]="Open")
), "Yes", "No")</f>
        <v>No</v>
      </c>
      <c r="U74" s="4" t="str">
        <f>IF(Table1[[#This Row],[Ticket Status]]="Closed","Yes","No")</f>
        <v>Yes</v>
      </c>
      <c r="V74" s="4" t="str">
        <f>IF(Table1[[#This Row],[Ticket Status]]="Pending Customer Response","Yes","No")</f>
        <v>No</v>
      </c>
      <c r="W74" s="5">
        <f ca="1">COUNTIFS(Table1[Agent_name],Table1[[#This Row],[Agent_name]],Table1[Month],Table1[[#This Row],[Month]])/160</f>
        <v>0.52500000000000002</v>
      </c>
    </row>
    <row r="75" spans="1:23" x14ac:dyDescent="0.25">
      <c r="A75">
        <v>74</v>
      </c>
      <c r="B75" t="s">
        <v>330</v>
      </c>
      <c r="C75" t="s">
        <v>331</v>
      </c>
      <c r="D75">
        <v>36</v>
      </c>
      <c r="E75" t="s">
        <v>19</v>
      </c>
      <c r="F75" t="s">
        <v>161</v>
      </c>
      <c r="G75" s="1">
        <v>44144</v>
      </c>
      <c r="H75" t="s">
        <v>59</v>
      </c>
      <c r="I75" t="s">
        <v>60</v>
      </c>
      <c r="J75" s="3" t="s">
        <v>332</v>
      </c>
      <c r="K75" t="s">
        <v>39</v>
      </c>
      <c r="L75" t="s">
        <v>333</v>
      </c>
      <c r="M75" t="s">
        <v>25</v>
      </c>
      <c r="N75" t="s">
        <v>26</v>
      </c>
      <c r="O75" s="2">
        <v>45078.896724537037</v>
      </c>
      <c r="P75" s="2">
        <v>45078.10019675926</v>
      </c>
      <c r="Q75">
        <v>3</v>
      </c>
      <c r="R75" t="str">
        <f t="shared" ca="1" si="1"/>
        <v>Neha</v>
      </c>
      <c r="S75" t="str">
        <f>IFERROR(TEXT(DATEVALUE(LEFT(Table1[[#This Row],[Date of Purchase]],10)), "MMMM"), TEXT(Table1[[#This Row],[Date of Purchase]], "MMMM"))</f>
        <v>November</v>
      </c>
      <c r="T75" t="str">
        <f>IF(OR(
  AND(Table1[[#This Row],[Ticket Priority]]="Critical", Table1[[#This Row],[Ticket Status]]&lt;&gt;"Closed"),
  AND(Table1[[#This Row],[Ticket Priority]]="High", Table1[[#This Row],[Ticket Status]]="Open")
), "Yes", "No")</f>
        <v>No</v>
      </c>
      <c r="U75" s="4" t="str">
        <f>IF(Table1[[#This Row],[Ticket Status]]="Closed","Yes","No")</f>
        <v>Yes</v>
      </c>
      <c r="V75" s="4" t="str">
        <f>IF(Table1[[#This Row],[Ticket Status]]="Pending Customer Response","Yes","No")</f>
        <v>No</v>
      </c>
      <c r="W75" s="5">
        <f ca="1">COUNTIFS(Table1[Agent_name],Table1[[#This Row],[Agent_name]],Table1[Month],Table1[[#This Row],[Month]])/160</f>
        <v>0.17499999999999999</v>
      </c>
    </row>
    <row r="76" spans="1:23" x14ac:dyDescent="0.25">
      <c r="A76">
        <v>75</v>
      </c>
      <c r="B76" t="s">
        <v>334</v>
      </c>
      <c r="C76" t="s">
        <v>335</v>
      </c>
      <c r="D76">
        <v>31</v>
      </c>
      <c r="E76" t="s">
        <v>29</v>
      </c>
      <c r="F76" t="s">
        <v>117</v>
      </c>
      <c r="G76" s="1">
        <v>44302</v>
      </c>
      <c r="H76" t="s">
        <v>45</v>
      </c>
      <c r="I76" t="s">
        <v>22</v>
      </c>
      <c r="J76" s="3" t="s">
        <v>336</v>
      </c>
      <c r="K76" t="s">
        <v>62</v>
      </c>
      <c r="M76" t="s">
        <v>25</v>
      </c>
      <c r="N76" t="s">
        <v>55</v>
      </c>
      <c r="R76" t="str">
        <f t="shared" ca="1" si="1"/>
        <v>Mohit</v>
      </c>
      <c r="S76" t="str">
        <f>IFERROR(TEXT(DATEVALUE(LEFT(Table1[[#This Row],[Date of Purchase]],10)), "MMMM"), TEXT(Table1[[#This Row],[Date of Purchase]], "MMMM"))</f>
        <v>April</v>
      </c>
      <c r="T76" t="str">
        <f>IF(OR(
  AND(Table1[[#This Row],[Ticket Priority]]="Critical", Table1[[#This Row],[Ticket Status]]&lt;&gt;"Closed"),
  AND(Table1[[#This Row],[Ticket Priority]]="High", Table1[[#This Row],[Ticket Status]]="Open")
), "Yes", "No")</f>
        <v>Yes</v>
      </c>
      <c r="U76" s="4" t="str">
        <f>IF(Table1[[#This Row],[Ticket Status]]="Closed","Yes","No")</f>
        <v>No</v>
      </c>
      <c r="V76" s="4" t="str">
        <f>IF(Table1[[#This Row],[Ticket Status]]="Pending Customer Response","Yes","No")</f>
        <v>No</v>
      </c>
      <c r="W76" s="5">
        <f ca="1">COUNTIFS(Table1[Agent_name],Table1[[#This Row],[Agent_name]],Table1[Month],Table1[[#This Row],[Month]])/160</f>
        <v>0.45</v>
      </c>
    </row>
    <row r="77" spans="1:23" x14ac:dyDescent="0.25">
      <c r="A77">
        <v>76</v>
      </c>
      <c r="B77" t="s">
        <v>337</v>
      </c>
      <c r="C77" t="s">
        <v>338</v>
      </c>
      <c r="D77">
        <v>37</v>
      </c>
      <c r="E77" t="s">
        <v>19</v>
      </c>
      <c r="F77" t="s">
        <v>339</v>
      </c>
      <c r="G77" s="1">
        <v>44202</v>
      </c>
      <c r="H77" t="s">
        <v>66</v>
      </c>
      <c r="I77" t="s">
        <v>150</v>
      </c>
      <c r="J77" s="3" t="s">
        <v>340</v>
      </c>
      <c r="K77" t="s">
        <v>39</v>
      </c>
      <c r="L77" t="s">
        <v>341</v>
      </c>
      <c r="M77" t="s">
        <v>25</v>
      </c>
      <c r="N77" t="s">
        <v>33</v>
      </c>
      <c r="O77" s="2">
        <v>45078.613425925927</v>
      </c>
      <c r="P77" s="2">
        <v>45078.104398148149</v>
      </c>
      <c r="Q77">
        <v>1</v>
      </c>
      <c r="R77" t="str">
        <f t="shared" ca="1" si="1"/>
        <v>Aisha</v>
      </c>
      <c r="S77" t="str">
        <f>IFERROR(TEXT(DATEVALUE(LEFT(Table1[[#This Row],[Date of Purchase]],10)), "MMMM"), TEXT(Table1[[#This Row],[Date of Purchase]], "MMMM"))</f>
        <v>January</v>
      </c>
      <c r="T77" t="str">
        <f>IF(OR(
  AND(Table1[[#This Row],[Ticket Priority]]="Critical", Table1[[#This Row],[Ticket Status]]&lt;&gt;"Closed"),
  AND(Table1[[#This Row],[Ticket Priority]]="High", Table1[[#This Row],[Ticket Status]]="Open")
), "Yes", "No")</f>
        <v>No</v>
      </c>
      <c r="U77" s="4" t="str">
        <f>IF(Table1[[#This Row],[Ticket Status]]="Closed","Yes","No")</f>
        <v>Yes</v>
      </c>
      <c r="V77" s="4" t="str">
        <f>IF(Table1[[#This Row],[Ticket Status]]="Pending Customer Response","Yes","No")</f>
        <v>No</v>
      </c>
      <c r="W77" s="5">
        <f ca="1">COUNTIFS(Table1[Agent_name],Table1[[#This Row],[Agent_name]],Table1[Month],Table1[[#This Row],[Month]])/160</f>
        <v>0.83125000000000004</v>
      </c>
    </row>
    <row r="78" spans="1:23" x14ac:dyDescent="0.25">
      <c r="A78">
        <v>77</v>
      </c>
      <c r="B78" t="s">
        <v>342</v>
      </c>
      <c r="C78" t="s">
        <v>343</v>
      </c>
      <c r="D78">
        <v>18</v>
      </c>
      <c r="E78" t="s">
        <v>19</v>
      </c>
      <c r="F78" t="s">
        <v>223</v>
      </c>
      <c r="G78" s="1">
        <v>44012</v>
      </c>
      <c r="H78" t="s">
        <v>59</v>
      </c>
      <c r="I78" t="s">
        <v>46</v>
      </c>
      <c r="J78" s="3" t="s">
        <v>344</v>
      </c>
      <c r="K78" t="s">
        <v>62</v>
      </c>
      <c r="M78" t="s">
        <v>25</v>
      </c>
      <c r="N78" t="s">
        <v>83</v>
      </c>
      <c r="R78" t="str">
        <f t="shared" ca="1" si="1"/>
        <v>Priya</v>
      </c>
      <c r="S78" t="str">
        <f>IFERROR(TEXT(DATEVALUE(LEFT(Table1[[#This Row],[Date of Purchase]],10)), "MMMM"), TEXT(Table1[[#This Row],[Date of Purchase]], "MMMM"))</f>
        <v>June</v>
      </c>
      <c r="T78" t="str">
        <f>IF(OR(
  AND(Table1[[#This Row],[Ticket Priority]]="Critical", Table1[[#This Row],[Ticket Status]]&lt;&gt;"Closed"),
  AND(Table1[[#This Row],[Ticket Priority]]="High", Table1[[#This Row],[Ticket Status]]="Open")
), "Yes", "No")</f>
        <v>Yes</v>
      </c>
      <c r="U78" s="4" t="str">
        <f>IF(Table1[[#This Row],[Ticket Status]]="Closed","Yes","No")</f>
        <v>No</v>
      </c>
      <c r="V78" s="4" t="str">
        <f>IF(Table1[[#This Row],[Ticket Status]]="Pending Customer Response","Yes","No")</f>
        <v>No</v>
      </c>
      <c r="W78" s="5">
        <f ca="1">COUNTIFS(Table1[Agent_name],Table1[[#This Row],[Agent_name]],Table1[Month],Table1[[#This Row],[Month]])/160</f>
        <v>0.35625000000000001</v>
      </c>
    </row>
    <row r="79" spans="1:23" x14ac:dyDescent="0.25">
      <c r="A79">
        <v>78</v>
      </c>
      <c r="B79" t="s">
        <v>345</v>
      </c>
      <c r="C79" t="s">
        <v>346</v>
      </c>
      <c r="D79">
        <v>63</v>
      </c>
      <c r="E79" t="s">
        <v>29</v>
      </c>
      <c r="F79" t="s">
        <v>161</v>
      </c>
      <c r="G79" s="1">
        <v>44194</v>
      </c>
      <c r="H79" t="s">
        <v>45</v>
      </c>
      <c r="I79" t="s">
        <v>141</v>
      </c>
      <c r="J79" s="3" t="s">
        <v>347</v>
      </c>
      <c r="K79" t="s">
        <v>39</v>
      </c>
      <c r="L79" t="s">
        <v>348</v>
      </c>
      <c r="M79" t="s">
        <v>41</v>
      </c>
      <c r="N79" t="s">
        <v>55</v>
      </c>
      <c r="O79" s="2">
        <v>45078.803055555552</v>
      </c>
      <c r="P79" s="2">
        <v>45078.639861111114</v>
      </c>
      <c r="Q79">
        <v>5</v>
      </c>
      <c r="R79" t="str">
        <f t="shared" ca="1" si="1"/>
        <v>Arjun</v>
      </c>
      <c r="S79" t="str">
        <f>IFERROR(TEXT(DATEVALUE(LEFT(Table1[[#This Row],[Date of Purchase]],10)), "MMMM"), TEXT(Table1[[#This Row],[Date of Purchase]], "MMMM"))</f>
        <v>December</v>
      </c>
      <c r="T79" t="str">
        <f>IF(OR(
  AND(Table1[[#This Row],[Ticket Priority]]="Critical", Table1[[#This Row],[Ticket Status]]&lt;&gt;"Closed"),
  AND(Table1[[#This Row],[Ticket Priority]]="High", Table1[[#This Row],[Ticket Status]]="Open")
), "Yes", "No")</f>
        <v>No</v>
      </c>
      <c r="U79" s="4" t="str">
        <f>IF(Table1[[#This Row],[Ticket Status]]="Closed","Yes","No")</f>
        <v>Yes</v>
      </c>
      <c r="V79" s="4" t="str">
        <f>IF(Table1[[#This Row],[Ticket Status]]="Pending Customer Response","Yes","No")</f>
        <v>No</v>
      </c>
      <c r="W79" s="5">
        <f ca="1">COUNTIFS(Table1[Agent_name],Table1[[#This Row],[Agent_name]],Table1[Month],Table1[[#This Row],[Month]])/160</f>
        <v>0.19375000000000001</v>
      </c>
    </row>
    <row r="80" spans="1:23" x14ac:dyDescent="0.25">
      <c r="A80">
        <v>79</v>
      </c>
      <c r="B80" t="s">
        <v>349</v>
      </c>
      <c r="C80" t="s">
        <v>350</v>
      </c>
      <c r="D80">
        <v>55</v>
      </c>
      <c r="E80" t="s">
        <v>19</v>
      </c>
      <c r="F80" t="s">
        <v>202</v>
      </c>
      <c r="G80" s="1">
        <v>44203</v>
      </c>
      <c r="H80" t="s">
        <v>45</v>
      </c>
      <c r="I80" t="s">
        <v>52</v>
      </c>
      <c r="J80" s="3" t="s">
        <v>351</v>
      </c>
      <c r="K80" t="s">
        <v>24</v>
      </c>
      <c r="M80" t="s">
        <v>143</v>
      </c>
      <c r="N80" t="s">
        <v>26</v>
      </c>
      <c r="O80" s="2">
        <v>45078.706550925926</v>
      </c>
      <c r="R80" t="str">
        <f t="shared" ca="1" si="1"/>
        <v>Aisha</v>
      </c>
      <c r="S80" t="str">
        <f>IFERROR(TEXT(DATEVALUE(LEFT(Table1[[#This Row],[Date of Purchase]],10)), "MMMM"), TEXT(Table1[[#This Row],[Date of Purchase]], "MMMM"))</f>
        <v>January</v>
      </c>
      <c r="T80" t="str">
        <f>IF(OR(
  AND(Table1[[#This Row],[Ticket Priority]]="Critical", Table1[[#This Row],[Ticket Status]]&lt;&gt;"Closed"),
  AND(Table1[[#This Row],[Ticket Priority]]="High", Table1[[#This Row],[Ticket Status]]="Open")
), "Yes", "No")</f>
        <v>No</v>
      </c>
      <c r="U80" s="4" t="str">
        <f>IF(Table1[[#This Row],[Ticket Status]]="Closed","Yes","No")</f>
        <v>No</v>
      </c>
      <c r="V80" s="4" t="str">
        <f>IF(Table1[[#This Row],[Ticket Status]]="Pending Customer Response","Yes","No")</f>
        <v>Yes</v>
      </c>
      <c r="W80" s="5">
        <f ca="1">COUNTIFS(Table1[Agent_name],Table1[[#This Row],[Agent_name]],Table1[Month],Table1[[#This Row],[Month]])/160</f>
        <v>0.83125000000000004</v>
      </c>
    </row>
    <row r="81" spans="1:23" x14ac:dyDescent="0.25">
      <c r="A81">
        <v>80</v>
      </c>
      <c r="B81" t="s">
        <v>352</v>
      </c>
      <c r="C81" t="s">
        <v>353</v>
      </c>
      <c r="D81">
        <v>40</v>
      </c>
      <c r="E81" t="s">
        <v>19</v>
      </c>
      <c r="F81" t="s">
        <v>30</v>
      </c>
      <c r="G81" s="1">
        <v>44138</v>
      </c>
      <c r="H81" t="s">
        <v>21</v>
      </c>
      <c r="I81" t="s">
        <v>93</v>
      </c>
      <c r="J81" s="3" t="s">
        <v>354</v>
      </c>
      <c r="K81" t="s">
        <v>24</v>
      </c>
      <c r="M81" t="s">
        <v>25</v>
      </c>
      <c r="N81" t="s">
        <v>33</v>
      </c>
      <c r="O81" s="2">
        <v>45078.477407407408</v>
      </c>
      <c r="Q81">
        <v>5</v>
      </c>
      <c r="R81" t="str">
        <f t="shared" ca="1" si="1"/>
        <v>Aisha</v>
      </c>
      <c r="S81" t="str">
        <f>IFERROR(TEXT(DATEVALUE(LEFT(Table1[[#This Row],[Date of Purchase]],10)), "MMMM"), TEXT(Table1[[#This Row],[Date of Purchase]], "MMMM"))</f>
        <v>November</v>
      </c>
      <c r="T81" t="str">
        <f>IF(OR(
  AND(Table1[[#This Row],[Ticket Priority]]="Critical", Table1[[#This Row],[Ticket Status]]&lt;&gt;"Closed"),
  AND(Table1[[#This Row],[Ticket Priority]]="High", Table1[[#This Row],[Ticket Status]]="Open")
), "Yes", "No")</f>
        <v>Yes</v>
      </c>
      <c r="U81" s="4" t="str">
        <f>IF(Table1[[#This Row],[Ticket Status]]="Closed","Yes","No")</f>
        <v>No</v>
      </c>
      <c r="V81" s="4" t="str">
        <f>IF(Table1[[#This Row],[Ticket Status]]="Pending Customer Response","Yes","No")</f>
        <v>Yes</v>
      </c>
      <c r="W81" s="5">
        <f ca="1">COUNTIFS(Table1[Agent_name],Table1[[#This Row],[Agent_name]],Table1[Month],Table1[[#This Row],[Month]])/160</f>
        <v>0.85624999999999996</v>
      </c>
    </row>
    <row r="82" spans="1:23" x14ac:dyDescent="0.25">
      <c r="A82">
        <v>81</v>
      </c>
      <c r="B82" t="s">
        <v>355</v>
      </c>
      <c r="C82" t="s">
        <v>356</v>
      </c>
      <c r="D82">
        <v>50</v>
      </c>
      <c r="E82" t="s">
        <v>19</v>
      </c>
      <c r="F82" t="s">
        <v>44</v>
      </c>
      <c r="G82" s="1">
        <v>44277</v>
      </c>
      <c r="H82" t="s">
        <v>21</v>
      </c>
      <c r="I82" t="s">
        <v>113</v>
      </c>
      <c r="J82" s="3" t="s">
        <v>357</v>
      </c>
      <c r="K82" t="s">
        <v>24</v>
      </c>
      <c r="M82" t="s">
        <v>25</v>
      </c>
      <c r="N82" t="s">
        <v>83</v>
      </c>
      <c r="O82" s="2">
        <v>45078.310740740744</v>
      </c>
      <c r="Q82">
        <v>5</v>
      </c>
      <c r="R82" t="str">
        <f t="shared" ca="1" si="1"/>
        <v>Karan</v>
      </c>
      <c r="S82" t="str">
        <f>IFERROR(TEXT(DATEVALUE(LEFT(Table1[[#This Row],[Date of Purchase]],10)), "MMMM"), TEXT(Table1[[#This Row],[Date of Purchase]], "MMMM"))</f>
        <v>March</v>
      </c>
      <c r="T82" t="str">
        <f>IF(OR(
  AND(Table1[[#This Row],[Ticket Priority]]="Critical", Table1[[#This Row],[Ticket Status]]&lt;&gt;"Closed"),
  AND(Table1[[#This Row],[Ticket Priority]]="High", Table1[[#This Row],[Ticket Status]]="Open")
), "Yes", "No")</f>
        <v>Yes</v>
      </c>
      <c r="U82" s="4" t="str">
        <f>IF(Table1[[#This Row],[Ticket Status]]="Closed","Yes","No")</f>
        <v>No</v>
      </c>
      <c r="V82" s="4" t="str">
        <f>IF(Table1[[#This Row],[Ticket Status]]="Pending Customer Response","Yes","No")</f>
        <v>Yes</v>
      </c>
      <c r="W82" s="5">
        <f ca="1">COUNTIFS(Table1[Agent_name],Table1[[#This Row],[Agent_name]],Table1[Month],Table1[[#This Row],[Month]])/160</f>
        <v>0.21249999999999999</v>
      </c>
    </row>
    <row r="83" spans="1:23" x14ac:dyDescent="0.25">
      <c r="A83">
        <v>82</v>
      </c>
      <c r="B83" t="s">
        <v>358</v>
      </c>
      <c r="C83" t="s">
        <v>359</v>
      </c>
      <c r="D83">
        <v>29</v>
      </c>
      <c r="E83" t="s">
        <v>19</v>
      </c>
      <c r="F83" t="s">
        <v>281</v>
      </c>
      <c r="G83" s="1">
        <v>44399</v>
      </c>
      <c r="H83" t="s">
        <v>59</v>
      </c>
      <c r="I83" t="s">
        <v>59</v>
      </c>
      <c r="J83" s="3" t="s">
        <v>360</v>
      </c>
      <c r="K83" t="s">
        <v>24</v>
      </c>
      <c r="M83" t="s">
        <v>143</v>
      </c>
      <c r="N83" t="s">
        <v>55</v>
      </c>
      <c r="O83" s="2">
        <v>45078.484363425923</v>
      </c>
      <c r="Q83">
        <v>5</v>
      </c>
      <c r="R83" t="str">
        <f t="shared" ca="1" si="1"/>
        <v>Neha</v>
      </c>
      <c r="S83" t="str">
        <f>IFERROR(TEXT(DATEVALUE(LEFT(Table1[[#This Row],[Date of Purchase]],10)), "MMMM"), TEXT(Table1[[#This Row],[Date of Purchase]], "MMMM"))</f>
        <v>July</v>
      </c>
      <c r="T83" t="str">
        <f>IF(OR(
  AND(Table1[[#This Row],[Ticket Priority]]="Critical", Table1[[#This Row],[Ticket Status]]&lt;&gt;"Closed"),
  AND(Table1[[#This Row],[Ticket Priority]]="High", Table1[[#This Row],[Ticket Status]]="Open")
), "Yes", "No")</f>
        <v>No</v>
      </c>
      <c r="U83" s="4" t="str">
        <f>IF(Table1[[#This Row],[Ticket Status]]="Closed","Yes","No")</f>
        <v>No</v>
      </c>
      <c r="V83" s="4" t="str">
        <f>IF(Table1[[#This Row],[Ticket Status]]="Pending Customer Response","Yes","No")</f>
        <v>Yes</v>
      </c>
      <c r="W83" s="5">
        <f ca="1">COUNTIFS(Table1[Agent_name],Table1[[#This Row],[Agent_name]],Table1[Month],Table1[[#This Row],[Month]])/160</f>
        <v>0.23125000000000001</v>
      </c>
    </row>
    <row r="84" spans="1:23" x14ac:dyDescent="0.25">
      <c r="A84">
        <v>83</v>
      </c>
      <c r="B84" t="s">
        <v>361</v>
      </c>
      <c r="C84" t="s">
        <v>362</v>
      </c>
      <c r="D84">
        <v>24</v>
      </c>
      <c r="E84" t="s">
        <v>58</v>
      </c>
      <c r="F84" t="s">
        <v>211</v>
      </c>
      <c r="G84" s="1">
        <v>44473</v>
      </c>
      <c r="H84" t="s">
        <v>67</v>
      </c>
      <c r="I84" t="s">
        <v>93</v>
      </c>
      <c r="J84" s="3" t="s">
        <v>363</v>
      </c>
      <c r="K84" t="s">
        <v>39</v>
      </c>
      <c r="L84" t="s">
        <v>364</v>
      </c>
      <c r="M84" t="s">
        <v>41</v>
      </c>
      <c r="N84" t="s">
        <v>26</v>
      </c>
      <c r="O84" s="2">
        <v>45078.236458333333</v>
      </c>
      <c r="P84" s="2">
        <v>45078.857986111114</v>
      </c>
      <c r="Q84">
        <v>1</v>
      </c>
      <c r="R84" t="str">
        <f t="shared" ca="1" si="1"/>
        <v>Mohit</v>
      </c>
      <c r="S84" t="str">
        <f>IFERROR(TEXT(DATEVALUE(LEFT(Table1[[#This Row],[Date of Purchase]],10)), "MMMM"), TEXT(Table1[[#This Row],[Date of Purchase]], "MMMM"))</f>
        <v>October</v>
      </c>
      <c r="T84" t="str">
        <f>IF(OR(
  AND(Table1[[#This Row],[Ticket Priority]]="Critical", Table1[[#This Row],[Ticket Status]]&lt;&gt;"Closed"),
  AND(Table1[[#This Row],[Ticket Priority]]="High", Table1[[#This Row],[Ticket Status]]="Open")
), "Yes", "No")</f>
        <v>No</v>
      </c>
      <c r="U84" s="4" t="str">
        <f>IF(Table1[[#This Row],[Ticket Status]]="Closed","Yes","No")</f>
        <v>Yes</v>
      </c>
      <c r="V84" s="4" t="str">
        <f>IF(Table1[[#This Row],[Ticket Status]]="Pending Customer Response","Yes","No")</f>
        <v>No</v>
      </c>
      <c r="W84" s="5">
        <f ca="1">COUNTIFS(Table1[Agent_name],Table1[[#This Row],[Agent_name]],Table1[Month],Table1[[#This Row],[Month]])/160</f>
        <v>0.49375000000000002</v>
      </c>
    </row>
    <row r="85" spans="1:23" x14ac:dyDescent="0.25">
      <c r="A85">
        <v>84</v>
      </c>
      <c r="B85" t="s">
        <v>365</v>
      </c>
      <c r="C85" t="s">
        <v>366</v>
      </c>
      <c r="D85">
        <v>57</v>
      </c>
      <c r="E85" t="s">
        <v>19</v>
      </c>
      <c r="F85" t="s">
        <v>51</v>
      </c>
      <c r="G85" s="1">
        <v>44419</v>
      </c>
      <c r="H85" t="s">
        <v>21</v>
      </c>
      <c r="I85" t="s">
        <v>77</v>
      </c>
      <c r="J85" s="3" t="s">
        <v>367</v>
      </c>
      <c r="K85" t="s">
        <v>24</v>
      </c>
      <c r="M85" t="s">
        <v>25</v>
      </c>
      <c r="N85" t="s">
        <v>83</v>
      </c>
      <c r="O85" s="2">
        <v>45078.01703703704</v>
      </c>
      <c r="Q85">
        <v>5</v>
      </c>
      <c r="R85" t="str">
        <f t="shared" ca="1" si="1"/>
        <v>Sara</v>
      </c>
      <c r="S85" t="str">
        <f>IFERROR(TEXT(DATEVALUE(LEFT(Table1[[#This Row],[Date of Purchase]],10)), "MMMM"), TEXT(Table1[[#This Row],[Date of Purchase]], "MMMM"))</f>
        <v>August</v>
      </c>
      <c r="T85" t="str">
        <f>IF(OR(
  AND(Table1[[#This Row],[Ticket Priority]]="Critical", Table1[[#This Row],[Ticket Status]]&lt;&gt;"Closed"),
  AND(Table1[[#This Row],[Ticket Priority]]="High", Table1[[#This Row],[Ticket Status]]="Open")
), "Yes", "No")</f>
        <v>Yes</v>
      </c>
      <c r="U85" s="4" t="str">
        <f>IF(Table1[[#This Row],[Ticket Status]]="Closed","Yes","No")</f>
        <v>No</v>
      </c>
      <c r="V85" s="4" t="str">
        <f>IF(Table1[[#This Row],[Ticket Status]]="Pending Customer Response","Yes","No")</f>
        <v>Yes</v>
      </c>
      <c r="W85" s="5">
        <f ca="1">COUNTIFS(Table1[Agent_name],Table1[[#This Row],[Agent_name]],Table1[Month],Table1[[#This Row],[Month]])/160</f>
        <v>0.8</v>
      </c>
    </row>
    <row r="86" spans="1:23" x14ac:dyDescent="0.25">
      <c r="A86">
        <v>85</v>
      </c>
      <c r="B86" t="s">
        <v>368</v>
      </c>
      <c r="C86" t="s">
        <v>369</v>
      </c>
      <c r="D86">
        <v>67</v>
      </c>
      <c r="E86" t="s">
        <v>19</v>
      </c>
      <c r="F86" t="s">
        <v>65</v>
      </c>
      <c r="G86" s="1">
        <v>44410</v>
      </c>
      <c r="H86" t="s">
        <v>21</v>
      </c>
      <c r="I86" t="s">
        <v>99</v>
      </c>
      <c r="J86" s="3" t="s">
        <v>370</v>
      </c>
      <c r="K86" t="s">
        <v>62</v>
      </c>
      <c r="M86" t="s">
        <v>143</v>
      </c>
      <c r="N86" t="s">
        <v>83</v>
      </c>
      <c r="Q86">
        <v>5</v>
      </c>
      <c r="R86" t="str">
        <f t="shared" ca="1" si="1"/>
        <v>Aisha</v>
      </c>
      <c r="S86" t="str">
        <f>IFERROR(TEXT(DATEVALUE(LEFT(Table1[[#This Row],[Date of Purchase]],10)), "MMMM"), TEXT(Table1[[#This Row],[Date of Purchase]], "MMMM"))</f>
        <v>August</v>
      </c>
      <c r="T86" t="str">
        <f>IF(OR(
  AND(Table1[[#This Row],[Ticket Priority]]="Critical", Table1[[#This Row],[Ticket Status]]&lt;&gt;"Closed"),
  AND(Table1[[#This Row],[Ticket Priority]]="High", Table1[[#This Row],[Ticket Status]]="Open")
), "Yes", "No")</f>
        <v>No</v>
      </c>
      <c r="U86" s="4" t="str">
        <f>IF(Table1[[#This Row],[Ticket Status]]="Closed","Yes","No")</f>
        <v>No</v>
      </c>
      <c r="V86" s="4" t="str">
        <f>IF(Table1[[#This Row],[Ticket Status]]="Pending Customer Response","Yes","No")</f>
        <v>No</v>
      </c>
      <c r="W86" s="5">
        <f ca="1">COUNTIFS(Table1[Agent_name],Table1[[#This Row],[Agent_name]],Table1[Month],Table1[[#This Row],[Month]])/160</f>
        <v>0.86250000000000004</v>
      </c>
    </row>
    <row r="87" spans="1:23" x14ac:dyDescent="0.25">
      <c r="A87">
        <v>86</v>
      </c>
      <c r="B87" t="s">
        <v>371</v>
      </c>
      <c r="C87" t="s">
        <v>372</v>
      </c>
      <c r="D87">
        <v>67</v>
      </c>
      <c r="E87" t="s">
        <v>29</v>
      </c>
      <c r="F87" t="s">
        <v>129</v>
      </c>
      <c r="G87" s="1">
        <v>44218</v>
      </c>
      <c r="H87" t="s">
        <v>66</v>
      </c>
      <c r="I87" t="s">
        <v>31</v>
      </c>
      <c r="J87" s="3" t="s">
        <v>373</v>
      </c>
      <c r="K87" t="s">
        <v>62</v>
      </c>
      <c r="M87" t="s">
        <v>89</v>
      </c>
      <c r="N87" t="s">
        <v>26</v>
      </c>
      <c r="Q87">
        <v>5</v>
      </c>
      <c r="R87" t="str">
        <f t="shared" ca="1" si="1"/>
        <v>Ravi</v>
      </c>
      <c r="S87" t="str">
        <f>IFERROR(TEXT(DATEVALUE(LEFT(Table1[[#This Row],[Date of Purchase]],10)), "MMMM"), TEXT(Table1[[#This Row],[Date of Purchase]], "MMMM"))</f>
        <v>January</v>
      </c>
      <c r="T87" t="str">
        <f>IF(OR(
  AND(Table1[[#This Row],[Ticket Priority]]="Critical", Table1[[#This Row],[Ticket Status]]&lt;&gt;"Closed"),
  AND(Table1[[#This Row],[Ticket Priority]]="High", Table1[[#This Row],[Ticket Status]]="Open")
), "Yes", "No")</f>
        <v>Yes</v>
      </c>
      <c r="U87" s="4" t="str">
        <f>IF(Table1[[#This Row],[Ticket Status]]="Closed","Yes","No")</f>
        <v>No</v>
      </c>
      <c r="V87" s="4" t="str">
        <f>IF(Table1[[#This Row],[Ticket Status]]="Pending Customer Response","Yes","No")</f>
        <v>No</v>
      </c>
      <c r="W87" s="5">
        <f ca="1">COUNTIFS(Table1[Agent_name],Table1[[#This Row],[Agent_name]],Table1[Month],Table1[[#This Row],[Month]])/160</f>
        <v>0.74375000000000002</v>
      </c>
    </row>
    <row r="88" spans="1:23" x14ac:dyDescent="0.25">
      <c r="A88">
        <v>87</v>
      </c>
      <c r="B88" t="s">
        <v>374</v>
      </c>
      <c r="C88" t="s">
        <v>375</v>
      </c>
      <c r="D88">
        <v>46</v>
      </c>
      <c r="E88" t="s">
        <v>58</v>
      </c>
      <c r="F88" t="s">
        <v>107</v>
      </c>
      <c r="G88" s="1">
        <v>43848</v>
      </c>
      <c r="H88" t="s">
        <v>21</v>
      </c>
      <c r="I88" t="s">
        <v>113</v>
      </c>
      <c r="J88" s="3" t="s">
        <v>376</v>
      </c>
      <c r="K88" t="s">
        <v>39</v>
      </c>
      <c r="L88" t="s">
        <v>377</v>
      </c>
      <c r="M88" t="s">
        <v>25</v>
      </c>
      <c r="N88" t="s">
        <v>83</v>
      </c>
      <c r="O88" s="2">
        <v>45078.752488425926</v>
      </c>
      <c r="P88" s="2">
        <v>45078.266377314816</v>
      </c>
      <c r="Q88">
        <v>2</v>
      </c>
      <c r="R88" t="str">
        <f t="shared" ca="1" si="1"/>
        <v>Aisha</v>
      </c>
      <c r="S88" t="str">
        <f>IFERROR(TEXT(DATEVALUE(LEFT(Table1[[#This Row],[Date of Purchase]],10)), "MMMM"), TEXT(Table1[[#This Row],[Date of Purchase]], "MMMM"))</f>
        <v>January</v>
      </c>
      <c r="T88" t="str">
        <f>IF(OR(
  AND(Table1[[#This Row],[Ticket Priority]]="Critical", Table1[[#This Row],[Ticket Status]]&lt;&gt;"Closed"),
  AND(Table1[[#This Row],[Ticket Priority]]="High", Table1[[#This Row],[Ticket Status]]="Open")
), "Yes", "No")</f>
        <v>No</v>
      </c>
      <c r="U88" s="4" t="str">
        <f>IF(Table1[[#This Row],[Ticket Status]]="Closed","Yes","No")</f>
        <v>Yes</v>
      </c>
      <c r="V88" s="4" t="str">
        <f>IF(Table1[[#This Row],[Ticket Status]]="Pending Customer Response","Yes","No")</f>
        <v>No</v>
      </c>
      <c r="W88" s="5">
        <f ca="1">COUNTIFS(Table1[Agent_name],Table1[[#This Row],[Agent_name]],Table1[Month],Table1[[#This Row],[Month]])/160</f>
        <v>0.83125000000000004</v>
      </c>
    </row>
    <row r="89" spans="1:23" x14ac:dyDescent="0.25">
      <c r="A89">
        <v>88</v>
      </c>
      <c r="B89" t="s">
        <v>378</v>
      </c>
      <c r="C89" t="s">
        <v>379</v>
      </c>
      <c r="D89">
        <v>55</v>
      </c>
      <c r="E89" t="s">
        <v>19</v>
      </c>
      <c r="F89" t="s">
        <v>71</v>
      </c>
      <c r="G89" s="1">
        <v>44084</v>
      </c>
      <c r="H89" t="s">
        <v>21</v>
      </c>
      <c r="I89" t="s">
        <v>141</v>
      </c>
      <c r="J89" s="3" t="s">
        <v>380</v>
      </c>
      <c r="K89" t="s">
        <v>24</v>
      </c>
      <c r="M89" t="s">
        <v>89</v>
      </c>
      <c r="N89" t="s">
        <v>26</v>
      </c>
      <c r="O89" s="2">
        <v>45078.806666666664</v>
      </c>
      <c r="Q89">
        <v>5</v>
      </c>
      <c r="R89" t="str">
        <f t="shared" ca="1" si="1"/>
        <v>Rahul</v>
      </c>
      <c r="S89" t="str">
        <f>IFERROR(TEXT(DATEVALUE(LEFT(Table1[[#This Row],[Date of Purchase]],10)), "MMMM"), TEXT(Table1[[#This Row],[Date of Purchase]], "MMMM"))</f>
        <v>September</v>
      </c>
      <c r="T89" t="str">
        <f>IF(OR(
  AND(Table1[[#This Row],[Ticket Priority]]="Critical", Table1[[#This Row],[Ticket Status]]&lt;&gt;"Closed"),
  AND(Table1[[#This Row],[Ticket Priority]]="High", Table1[[#This Row],[Ticket Status]]="Open")
), "Yes", "No")</f>
        <v>No</v>
      </c>
      <c r="U89" s="4" t="str">
        <f>IF(Table1[[#This Row],[Ticket Status]]="Closed","Yes","No")</f>
        <v>No</v>
      </c>
      <c r="V89" s="4" t="str">
        <f>IF(Table1[[#This Row],[Ticket Status]]="Pending Customer Response","Yes","No")</f>
        <v>Yes</v>
      </c>
      <c r="W89" s="5">
        <f ca="1">COUNTIFS(Table1[Agent_name],Table1[[#This Row],[Agent_name]],Table1[Month],Table1[[#This Row],[Month]])/160</f>
        <v>0.25</v>
      </c>
    </row>
    <row r="90" spans="1:23" x14ac:dyDescent="0.25">
      <c r="A90">
        <v>89</v>
      </c>
      <c r="B90" t="s">
        <v>381</v>
      </c>
      <c r="C90" t="s">
        <v>382</v>
      </c>
      <c r="D90">
        <v>42</v>
      </c>
      <c r="E90" t="s">
        <v>19</v>
      </c>
      <c r="F90" t="s">
        <v>383</v>
      </c>
      <c r="G90" s="1">
        <v>44409</v>
      </c>
      <c r="H90" t="s">
        <v>45</v>
      </c>
      <c r="I90" t="s">
        <v>22</v>
      </c>
      <c r="J90" s="3" t="s">
        <v>384</v>
      </c>
      <c r="K90" t="s">
        <v>62</v>
      </c>
      <c r="M90" t="s">
        <v>25</v>
      </c>
      <c r="N90" t="s">
        <v>55</v>
      </c>
      <c r="Q90">
        <v>5</v>
      </c>
      <c r="R90" t="str">
        <f t="shared" ca="1" si="1"/>
        <v>Ravi</v>
      </c>
      <c r="S90" t="str">
        <f>IFERROR(TEXT(DATEVALUE(LEFT(Table1[[#This Row],[Date of Purchase]],10)), "MMMM"), TEXT(Table1[[#This Row],[Date of Purchase]], "MMMM"))</f>
        <v>August</v>
      </c>
      <c r="T90" t="str">
        <f>IF(OR(
  AND(Table1[[#This Row],[Ticket Priority]]="Critical", Table1[[#This Row],[Ticket Status]]&lt;&gt;"Closed"),
  AND(Table1[[#This Row],[Ticket Priority]]="High", Table1[[#This Row],[Ticket Status]]="Open")
), "Yes", "No")</f>
        <v>Yes</v>
      </c>
      <c r="U90" s="4" t="str">
        <f>IF(Table1[[#This Row],[Ticket Status]]="Closed","Yes","No")</f>
        <v>No</v>
      </c>
      <c r="V90" s="4" t="str">
        <f>IF(Table1[[#This Row],[Ticket Status]]="Pending Customer Response","Yes","No")</f>
        <v>No</v>
      </c>
      <c r="W90" s="5">
        <f ca="1">COUNTIFS(Table1[Agent_name],Table1[[#This Row],[Agent_name]],Table1[Month],Table1[[#This Row],[Month]])/160</f>
        <v>0.65625</v>
      </c>
    </row>
    <row r="91" spans="1:23" x14ac:dyDescent="0.25">
      <c r="A91">
        <v>90</v>
      </c>
      <c r="B91" t="s">
        <v>385</v>
      </c>
      <c r="C91" t="s">
        <v>386</v>
      </c>
      <c r="D91">
        <v>40</v>
      </c>
      <c r="E91" t="s">
        <v>58</v>
      </c>
      <c r="F91" t="s">
        <v>249</v>
      </c>
      <c r="G91" s="1">
        <v>43860</v>
      </c>
      <c r="H91" t="s">
        <v>66</v>
      </c>
      <c r="I91" t="s">
        <v>113</v>
      </c>
      <c r="J91" s="3" t="s">
        <v>387</v>
      </c>
      <c r="K91" t="s">
        <v>39</v>
      </c>
      <c r="L91" t="s">
        <v>388</v>
      </c>
      <c r="M91" t="s">
        <v>143</v>
      </c>
      <c r="N91" t="s">
        <v>55</v>
      </c>
      <c r="O91" s="2">
        <v>45077.970601851855</v>
      </c>
      <c r="P91" s="2">
        <v>45078.131712962961</v>
      </c>
      <c r="Q91">
        <v>5</v>
      </c>
      <c r="R91" t="str">
        <f t="shared" ca="1" si="1"/>
        <v>Sara</v>
      </c>
      <c r="S91" t="str">
        <f>IFERROR(TEXT(DATEVALUE(LEFT(Table1[[#This Row],[Date of Purchase]],10)), "MMMM"), TEXT(Table1[[#This Row],[Date of Purchase]], "MMMM"))</f>
        <v>January</v>
      </c>
      <c r="T91" t="str">
        <f>IF(OR(
  AND(Table1[[#This Row],[Ticket Priority]]="Critical", Table1[[#This Row],[Ticket Status]]&lt;&gt;"Closed"),
  AND(Table1[[#This Row],[Ticket Priority]]="High", Table1[[#This Row],[Ticket Status]]="Open")
), "Yes", "No")</f>
        <v>No</v>
      </c>
      <c r="U91" s="4" t="str">
        <f>IF(Table1[[#This Row],[Ticket Status]]="Closed","Yes","No")</f>
        <v>Yes</v>
      </c>
      <c r="V91" s="4" t="str">
        <f>IF(Table1[[#This Row],[Ticket Status]]="Pending Customer Response","Yes","No")</f>
        <v>No</v>
      </c>
      <c r="W91" s="5">
        <f ca="1">COUNTIFS(Table1[Agent_name],Table1[[#This Row],[Agent_name]],Table1[Month],Table1[[#This Row],[Month]])/160</f>
        <v>0.70625000000000004</v>
      </c>
    </row>
    <row r="92" spans="1:23" x14ac:dyDescent="0.25">
      <c r="A92">
        <v>91</v>
      </c>
      <c r="B92" t="s">
        <v>389</v>
      </c>
      <c r="C92" t="s">
        <v>390</v>
      </c>
      <c r="D92">
        <v>57</v>
      </c>
      <c r="E92" t="s">
        <v>19</v>
      </c>
      <c r="F92" t="s">
        <v>249</v>
      </c>
      <c r="G92" s="1">
        <v>44119</v>
      </c>
      <c r="H92" t="s">
        <v>67</v>
      </c>
      <c r="I92" t="s">
        <v>93</v>
      </c>
      <c r="J92" s="3" t="s">
        <v>391</v>
      </c>
      <c r="K92" t="s">
        <v>24</v>
      </c>
      <c r="M92" t="s">
        <v>89</v>
      </c>
      <c r="N92" t="s">
        <v>83</v>
      </c>
      <c r="O92" s="2">
        <v>45078.302557870367</v>
      </c>
      <c r="R92" t="str">
        <f t="shared" ca="1" si="1"/>
        <v>Aisha</v>
      </c>
      <c r="S92" t="str">
        <f>IFERROR(TEXT(DATEVALUE(LEFT(Table1[[#This Row],[Date of Purchase]],10)), "MMMM"), TEXT(Table1[[#This Row],[Date of Purchase]], "MMMM"))</f>
        <v>October</v>
      </c>
      <c r="T92" t="str">
        <f>IF(OR(
  AND(Table1[[#This Row],[Ticket Priority]]="Critical", Table1[[#This Row],[Ticket Status]]&lt;&gt;"Closed"),
  AND(Table1[[#This Row],[Ticket Priority]]="High", Table1[[#This Row],[Ticket Status]]="Open")
), "Yes", "No")</f>
        <v>No</v>
      </c>
      <c r="U92" s="4" t="str">
        <f>IF(Table1[[#This Row],[Ticket Status]]="Closed","Yes","No")</f>
        <v>No</v>
      </c>
      <c r="V92" s="4" t="str">
        <f>IF(Table1[[#This Row],[Ticket Status]]="Pending Customer Response","Yes","No")</f>
        <v>Yes</v>
      </c>
      <c r="W92" s="5">
        <f ca="1">COUNTIFS(Table1[Agent_name],Table1[[#This Row],[Agent_name]],Table1[Month],Table1[[#This Row],[Month]])/160</f>
        <v>0.85624999999999996</v>
      </c>
    </row>
    <row r="93" spans="1:23" x14ac:dyDescent="0.25">
      <c r="A93">
        <v>92</v>
      </c>
      <c r="B93" t="s">
        <v>392</v>
      </c>
      <c r="C93" t="s">
        <v>393</v>
      </c>
      <c r="D93">
        <v>62</v>
      </c>
      <c r="E93" t="s">
        <v>58</v>
      </c>
      <c r="F93" t="s">
        <v>223</v>
      </c>
      <c r="G93" s="1">
        <v>44514</v>
      </c>
      <c r="H93" t="s">
        <v>66</v>
      </c>
      <c r="I93" t="s">
        <v>150</v>
      </c>
      <c r="J93" s="3" t="s">
        <v>394</v>
      </c>
      <c r="K93" t="s">
        <v>24</v>
      </c>
      <c r="M93" t="s">
        <v>41</v>
      </c>
      <c r="N93" t="s">
        <v>55</v>
      </c>
      <c r="O93" s="2">
        <v>45078.01021990741</v>
      </c>
      <c r="R93" t="str">
        <f t="shared" ca="1" si="1"/>
        <v>Ravi</v>
      </c>
      <c r="S93" t="str">
        <f>IFERROR(TEXT(DATEVALUE(LEFT(Table1[[#This Row],[Date of Purchase]],10)), "MMMM"), TEXT(Table1[[#This Row],[Date of Purchase]], "MMMM"))</f>
        <v>November</v>
      </c>
      <c r="T93" t="str">
        <f>IF(OR(
  AND(Table1[[#This Row],[Ticket Priority]]="Critical", Table1[[#This Row],[Ticket Status]]&lt;&gt;"Closed"),
  AND(Table1[[#This Row],[Ticket Priority]]="High", Table1[[#This Row],[Ticket Status]]="Open")
), "Yes", "No")</f>
        <v>No</v>
      </c>
      <c r="U93" s="4" t="str">
        <f>IF(Table1[[#This Row],[Ticket Status]]="Closed","Yes","No")</f>
        <v>No</v>
      </c>
      <c r="V93" s="4" t="str">
        <f>IF(Table1[[#This Row],[Ticket Status]]="Pending Customer Response","Yes","No")</f>
        <v>Yes</v>
      </c>
      <c r="W93" s="5">
        <f ca="1">COUNTIFS(Table1[Agent_name],Table1[[#This Row],[Agent_name]],Table1[Month],Table1[[#This Row],[Month]])/160</f>
        <v>0.61875000000000002</v>
      </c>
    </row>
    <row r="94" spans="1:23" x14ac:dyDescent="0.25">
      <c r="A94">
        <v>93</v>
      </c>
      <c r="B94" t="s">
        <v>395</v>
      </c>
      <c r="C94" t="s">
        <v>396</v>
      </c>
      <c r="D94">
        <v>44</v>
      </c>
      <c r="E94" t="s">
        <v>58</v>
      </c>
      <c r="F94" t="s">
        <v>397</v>
      </c>
      <c r="G94" s="1">
        <v>44343</v>
      </c>
      <c r="H94" t="s">
        <v>21</v>
      </c>
      <c r="I94" t="s">
        <v>31</v>
      </c>
      <c r="J94" s="3" t="s">
        <v>398</v>
      </c>
      <c r="K94" t="s">
        <v>24</v>
      </c>
      <c r="M94" t="s">
        <v>41</v>
      </c>
      <c r="N94" t="s">
        <v>55</v>
      </c>
      <c r="O94" s="2">
        <v>45078.66510416667</v>
      </c>
      <c r="R94" t="str">
        <f t="shared" ca="1" si="1"/>
        <v>Rahul</v>
      </c>
      <c r="S94" t="str">
        <f>IFERROR(TEXT(DATEVALUE(LEFT(Table1[[#This Row],[Date of Purchase]],10)), "MMMM"), TEXT(Table1[[#This Row],[Date of Purchase]], "MMMM"))</f>
        <v>May</v>
      </c>
      <c r="T94" t="str">
        <f>IF(OR(
  AND(Table1[[#This Row],[Ticket Priority]]="Critical", Table1[[#This Row],[Ticket Status]]&lt;&gt;"Closed"),
  AND(Table1[[#This Row],[Ticket Priority]]="High", Table1[[#This Row],[Ticket Status]]="Open")
), "Yes", "No")</f>
        <v>No</v>
      </c>
      <c r="U94" s="4" t="str">
        <f>IF(Table1[[#This Row],[Ticket Status]]="Closed","Yes","No")</f>
        <v>No</v>
      </c>
      <c r="V94" s="4" t="str">
        <f>IF(Table1[[#This Row],[Ticket Status]]="Pending Customer Response","Yes","No")</f>
        <v>Yes</v>
      </c>
      <c r="W94" s="5">
        <f ca="1">COUNTIFS(Table1[Agent_name],Table1[[#This Row],[Agent_name]],Table1[Month],Table1[[#This Row],[Month]])/160</f>
        <v>0.17499999999999999</v>
      </c>
    </row>
    <row r="95" spans="1:23" x14ac:dyDescent="0.25">
      <c r="A95">
        <v>94</v>
      </c>
      <c r="B95" t="s">
        <v>399</v>
      </c>
      <c r="C95" t="s">
        <v>400</v>
      </c>
      <c r="D95">
        <v>32</v>
      </c>
      <c r="E95" t="s">
        <v>29</v>
      </c>
      <c r="F95" t="s">
        <v>211</v>
      </c>
      <c r="G95" s="1">
        <v>44340</v>
      </c>
      <c r="H95" t="s">
        <v>67</v>
      </c>
      <c r="I95" t="s">
        <v>77</v>
      </c>
      <c r="J95" s="3" t="s">
        <v>401</v>
      </c>
      <c r="K95" t="s">
        <v>62</v>
      </c>
      <c r="M95" t="s">
        <v>41</v>
      </c>
      <c r="N95" t="s">
        <v>55</v>
      </c>
      <c r="R95" t="str">
        <f t="shared" ca="1" si="1"/>
        <v>Arjun</v>
      </c>
      <c r="S95" t="str">
        <f>IFERROR(TEXT(DATEVALUE(LEFT(Table1[[#This Row],[Date of Purchase]],10)), "MMMM"), TEXT(Table1[[#This Row],[Date of Purchase]], "MMMM"))</f>
        <v>May</v>
      </c>
      <c r="T95" t="str">
        <f>IF(OR(
  AND(Table1[[#This Row],[Ticket Priority]]="Critical", Table1[[#This Row],[Ticket Status]]&lt;&gt;"Closed"),
  AND(Table1[[#This Row],[Ticket Priority]]="High", Table1[[#This Row],[Ticket Status]]="Open")
), "Yes", "No")</f>
        <v>No</v>
      </c>
      <c r="U95" s="4" t="str">
        <f>IF(Table1[[#This Row],[Ticket Status]]="Closed","Yes","No")</f>
        <v>No</v>
      </c>
      <c r="V95" s="4" t="str">
        <f>IF(Table1[[#This Row],[Ticket Status]]="Pending Customer Response","Yes","No")</f>
        <v>No</v>
      </c>
      <c r="W95" s="5">
        <f ca="1">COUNTIFS(Table1[Agent_name],Table1[[#This Row],[Agent_name]],Table1[Month],Table1[[#This Row],[Month]])/160</f>
        <v>0.2</v>
      </c>
    </row>
    <row r="96" spans="1:23" x14ac:dyDescent="0.25">
      <c r="A96">
        <v>95</v>
      </c>
      <c r="B96" t="s">
        <v>402</v>
      </c>
      <c r="C96" t="s">
        <v>403</v>
      </c>
      <c r="D96">
        <v>65</v>
      </c>
      <c r="E96" t="s">
        <v>19</v>
      </c>
      <c r="F96" t="s">
        <v>92</v>
      </c>
      <c r="G96" s="1">
        <v>44536</v>
      </c>
      <c r="H96" t="s">
        <v>66</v>
      </c>
      <c r="I96" t="s">
        <v>46</v>
      </c>
      <c r="J96" s="3" t="s">
        <v>404</v>
      </c>
      <c r="K96" t="s">
        <v>62</v>
      </c>
      <c r="M96" t="s">
        <v>25</v>
      </c>
      <c r="N96" t="s">
        <v>83</v>
      </c>
      <c r="Q96">
        <v>5</v>
      </c>
      <c r="R96" t="str">
        <f t="shared" ca="1" si="1"/>
        <v>Priya</v>
      </c>
      <c r="S96" t="str">
        <f>IFERROR(TEXT(DATEVALUE(LEFT(Table1[[#This Row],[Date of Purchase]],10)), "MMMM"), TEXT(Table1[[#This Row],[Date of Purchase]], "MMMM"))</f>
        <v>December</v>
      </c>
      <c r="T96" t="str">
        <f>IF(OR(
  AND(Table1[[#This Row],[Ticket Priority]]="Critical", Table1[[#This Row],[Ticket Status]]&lt;&gt;"Closed"),
  AND(Table1[[#This Row],[Ticket Priority]]="High", Table1[[#This Row],[Ticket Status]]="Open")
), "Yes", "No")</f>
        <v>Yes</v>
      </c>
      <c r="U96" s="4" t="str">
        <f>IF(Table1[[#This Row],[Ticket Status]]="Closed","Yes","No")</f>
        <v>No</v>
      </c>
      <c r="V96" s="4" t="str">
        <f>IF(Table1[[#This Row],[Ticket Status]]="Pending Customer Response","Yes","No")</f>
        <v>No</v>
      </c>
      <c r="W96" s="5">
        <f ca="1">COUNTIFS(Table1[Agent_name],Table1[[#This Row],[Agent_name]],Table1[Month],Table1[[#This Row],[Month]])/160</f>
        <v>0.48749999999999999</v>
      </c>
    </row>
    <row r="97" spans="1:23" x14ac:dyDescent="0.25">
      <c r="A97">
        <v>96</v>
      </c>
      <c r="B97" t="s">
        <v>405</v>
      </c>
      <c r="C97" t="s">
        <v>406</v>
      </c>
      <c r="D97">
        <v>60</v>
      </c>
      <c r="E97" t="s">
        <v>58</v>
      </c>
      <c r="F97" t="s">
        <v>51</v>
      </c>
      <c r="G97" s="1">
        <v>44471</v>
      </c>
      <c r="H97" t="s">
        <v>66</v>
      </c>
      <c r="I97" t="s">
        <v>72</v>
      </c>
      <c r="J97" s="3" t="s">
        <v>407</v>
      </c>
      <c r="K97" t="s">
        <v>39</v>
      </c>
      <c r="L97" t="s">
        <v>408</v>
      </c>
      <c r="M97" t="s">
        <v>89</v>
      </c>
      <c r="N97" t="s">
        <v>33</v>
      </c>
      <c r="O97" s="2">
        <v>45078.006122685183</v>
      </c>
      <c r="P97" s="2">
        <v>45078.777650462966</v>
      </c>
      <c r="Q97">
        <v>5</v>
      </c>
      <c r="R97" t="str">
        <f t="shared" ca="1" si="1"/>
        <v>Ravi</v>
      </c>
      <c r="S97" t="str">
        <f>IFERROR(TEXT(DATEVALUE(LEFT(Table1[[#This Row],[Date of Purchase]],10)), "MMMM"), TEXT(Table1[[#This Row],[Date of Purchase]], "MMMM"))</f>
        <v>October</v>
      </c>
      <c r="T97" t="str">
        <f>IF(OR(
  AND(Table1[[#This Row],[Ticket Priority]]="Critical", Table1[[#This Row],[Ticket Status]]&lt;&gt;"Closed"),
  AND(Table1[[#This Row],[Ticket Priority]]="High", Table1[[#This Row],[Ticket Status]]="Open")
), "Yes", "No")</f>
        <v>No</v>
      </c>
      <c r="U97" s="4" t="str">
        <f>IF(Table1[[#This Row],[Ticket Status]]="Closed","Yes","No")</f>
        <v>Yes</v>
      </c>
      <c r="V97" s="4" t="str">
        <f>IF(Table1[[#This Row],[Ticket Status]]="Pending Customer Response","Yes","No")</f>
        <v>No</v>
      </c>
      <c r="W97" s="5">
        <f ca="1">COUNTIFS(Table1[Agent_name],Table1[[#This Row],[Agent_name]],Table1[Month],Table1[[#This Row],[Month]])/160</f>
        <v>0.58125000000000004</v>
      </c>
    </row>
    <row r="98" spans="1:23" x14ac:dyDescent="0.25">
      <c r="A98">
        <v>97</v>
      </c>
      <c r="B98" t="s">
        <v>409</v>
      </c>
      <c r="C98" t="s">
        <v>410</v>
      </c>
      <c r="D98">
        <v>18</v>
      </c>
      <c r="E98" t="s">
        <v>29</v>
      </c>
      <c r="F98" t="s">
        <v>339</v>
      </c>
      <c r="G98" s="1">
        <v>44129</v>
      </c>
      <c r="H98" t="s">
        <v>59</v>
      </c>
      <c r="I98" t="s">
        <v>72</v>
      </c>
      <c r="J98" s="3" t="s">
        <v>411</v>
      </c>
      <c r="K98" t="s">
        <v>62</v>
      </c>
      <c r="M98" t="s">
        <v>89</v>
      </c>
      <c r="N98" t="s">
        <v>26</v>
      </c>
      <c r="Q98">
        <v>5</v>
      </c>
      <c r="R98" t="str">
        <f t="shared" ca="1" si="1"/>
        <v>Karan</v>
      </c>
      <c r="S98" t="str">
        <f>IFERROR(TEXT(DATEVALUE(LEFT(Table1[[#This Row],[Date of Purchase]],10)), "MMMM"), TEXT(Table1[[#This Row],[Date of Purchase]], "MMMM"))</f>
        <v>October</v>
      </c>
      <c r="T98" t="str">
        <f>IF(OR(
  AND(Table1[[#This Row],[Ticket Priority]]="Critical", Table1[[#This Row],[Ticket Status]]&lt;&gt;"Closed"),
  AND(Table1[[#This Row],[Ticket Priority]]="High", Table1[[#This Row],[Ticket Status]]="Open")
), "Yes", "No")</f>
        <v>Yes</v>
      </c>
      <c r="U98" s="4" t="str">
        <f>IF(Table1[[#This Row],[Ticket Status]]="Closed","Yes","No")</f>
        <v>No</v>
      </c>
      <c r="V98" s="4" t="str">
        <f>IF(Table1[[#This Row],[Ticket Status]]="Pending Customer Response","Yes","No")</f>
        <v>No</v>
      </c>
      <c r="W98" s="5">
        <f ca="1">COUNTIFS(Table1[Agent_name],Table1[[#This Row],[Agent_name]],Table1[Month],Table1[[#This Row],[Month]])/160</f>
        <v>0.21249999999999999</v>
      </c>
    </row>
    <row r="99" spans="1:23" x14ac:dyDescent="0.25">
      <c r="A99">
        <v>98</v>
      </c>
      <c r="B99" t="s">
        <v>412</v>
      </c>
      <c r="C99" t="s">
        <v>413</v>
      </c>
      <c r="D99">
        <v>22</v>
      </c>
      <c r="E99" t="s">
        <v>19</v>
      </c>
      <c r="F99" t="s">
        <v>117</v>
      </c>
      <c r="G99" s="1">
        <v>43848</v>
      </c>
      <c r="H99" t="s">
        <v>66</v>
      </c>
      <c r="I99" t="s">
        <v>141</v>
      </c>
      <c r="J99" s="3" t="s">
        <v>414</v>
      </c>
      <c r="K99" t="s">
        <v>24</v>
      </c>
      <c r="M99" t="s">
        <v>89</v>
      </c>
      <c r="N99" t="s">
        <v>55</v>
      </c>
      <c r="O99" s="2">
        <v>45078.080451388887</v>
      </c>
      <c r="Q99">
        <v>5</v>
      </c>
      <c r="R99" t="str">
        <f t="shared" ca="1" si="1"/>
        <v>Sara</v>
      </c>
      <c r="S99" t="str">
        <f>IFERROR(TEXT(DATEVALUE(LEFT(Table1[[#This Row],[Date of Purchase]],10)), "MMMM"), TEXT(Table1[[#This Row],[Date of Purchase]], "MMMM"))</f>
        <v>January</v>
      </c>
      <c r="T99" t="str">
        <f>IF(OR(
  AND(Table1[[#This Row],[Ticket Priority]]="Critical", Table1[[#This Row],[Ticket Status]]&lt;&gt;"Closed"),
  AND(Table1[[#This Row],[Ticket Priority]]="High", Table1[[#This Row],[Ticket Status]]="Open")
), "Yes", "No")</f>
        <v>No</v>
      </c>
      <c r="U99" s="4" t="str">
        <f>IF(Table1[[#This Row],[Ticket Status]]="Closed","Yes","No")</f>
        <v>No</v>
      </c>
      <c r="V99" s="4" t="str">
        <f>IF(Table1[[#This Row],[Ticket Status]]="Pending Customer Response","Yes","No")</f>
        <v>Yes</v>
      </c>
      <c r="W99" s="5">
        <f ca="1">COUNTIFS(Table1[Agent_name],Table1[[#This Row],[Agent_name]],Table1[Month],Table1[[#This Row],[Month]])/160</f>
        <v>0.70625000000000004</v>
      </c>
    </row>
    <row r="100" spans="1:23" x14ac:dyDescent="0.25">
      <c r="A100">
        <v>99</v>
      </c>
      <c r="B100" t="s">
        <v>415</v>
      </c>
      <c r="C100" t="s">
        <v>416</v>
      </c>
      <c r="D100">
        <v>38</v>
      </c>
      <c r="E100" t="s">
        <v>58</v>
      </c>
      <c r="F100" t="s">
        <v>219</v>
      </c>
      <c r="G100" s="1">
        <v>44083</v>
      </c>
      <c r="H100" t="s">
        <v>45</v>
      </c>
      <c r="I100" t="s">
        <v>67</v>
      </c>
      <c r="J100" s="3" t="s">
        <v>417</v>
      </c>
      <c r="K100" t="s">
        <v>39</v>
      </c>
      <c r="L100" t="s">
        <v>418</v>
      </c>
      <c r="M100" t="s">
        <v>89</v>
      </c>
      <c r="N100" t="s">
        <v>33</v>
      </c>
      <c r="O100" s="2">
        <v>45078.295752314814</v>
      </c>
      <c r="P100" s="2">
        <v>45078.61519675926</v>
      </c>
      <c r="Q100">
        <v>5</v>
      </c>
      <c r="R100" t="str">
        <f t="shared" ca="1" si="1"/>
        <v>Divya</v>
      </c>
      <c r="S100" t="str">
        <f>IFERROR(TEXT(DATEVALUE(LEFT(Table1[[#This Row],[Date of Purchase]],10)), "MMMM"), TEXT(Table1[[#This Row],[Date of Purchase]], "MMMM"))</f>
        <v>September</v>
      </c>
      <c r="T100" t="str">
        <f>IF(OR(
  AND(Table1[[#This Row],[Ticket Priority]]="Critical", Table1[[#This Row],[Ticket Status]]&lt;&gt;"Closed"),
  AND(Table1[[#This Row],[Ticket Priority]]="High", Table1[[#This Row],[Ticket Status]]="Open")
), "Yes", "No")</f>
        <v>No</v>
      </c>
      <c r="U100" s="4" t="str">
        <f>IF(Table1[[#This Row],[Ticket Status]]="Closed","Yes","No")</f>
        <v>Yes</v>
      </c>
      <c r="V100" s="4" t="str">
        <f>IF(Table1[[#This Row],[Ticket Status]]="Pending Customer Response","Yes","No")</f>
        <v>No</v>
      </c>
      <c r="W100" s="5">
        <f ca="1">COUNTIFS(Table1[Agent_name],Table1[[#This Row],[Agent_name]],Table1[Month],Table1[[#This Row],[Month]])/160</f>
        <v>0.21875</v>
      </c>
    </row>
    <row r="101" spans="1:23" x14ac:dyDescent="0.25">
      <c r="A101">
        <v>100</v>
      </c>
      <c r="B101" t="s">
        <v>419</v>
      </c>
      <c r="C101" t="s">
        <v>420</v>
      </c>
      <c r="D101">
        <v>23</v>
      </c>
      <c r="E101" t="s">
        <v>19</v>
      </c>
      <c r="F101" t="s">
        <v>421</v>
      </c>
      <c r="G101" s="1">
        <v>43966</v>
      </c>
      <c r="H101" t="s">
        <v>21</v>
      </c>
      <c r="I101" t="s">
        <v>99</v>
      </c>
      <c r="J101" s="3" t="s">
        <v>422</v>
      </c>
      <c r="K101" t="s">
        <v>24</v>
      </c>
      <c r="M101" t="s">
        <v>41</v>
      </c>
      <c r="N101" t="s">
        <v>33</v>
      </c>
      <c r="O101" s="2">
        <v>45078.647835648146</v>
      </c>
      <c r="Q101">
        <v>5</v>
      </c>
      <c r="R101" t="str">
        <f t="shared" ca="1" si="1"/>
        <v>Priya</v>
      </c>
      <c r="S101" t="str">
        <f>IFERROR(TEXT(DATEVALUE(LEFT(Table1[[#This Row],[Date of Purchase]],10)), "MMMM"), TEXT(Table1[[#This Row],[Date of Purchase]], "MMMM"))</f>
        <v>May</v>
      </c>
      <c r="T101" t="str">
        <f>IF(OR(
  AND(Table1[[#This Row],[Ticket Priority]]="Critical", Table1[[#This Row],[Ticket Status]]&lt;&gt;"Closed"),
  AND(Table1[[#This Row],[Ticket Priority]]="High", Table1[[#This Row],[Ticket Status]]="Open")
), "Yes", "No")</f>
        <v>No</v>
      </c>
      <c r="U101" s="4" t="str">
        <f>IF(Table1[[#This Row],[Ticket Status]]="Closed","Yes","No")</f>
        <v>No</v>
      </c>
      <c r="V101" s="4" t="str">
        <f>IF(Table1[[#This Row],[Ticket Status]]="Pending Customer Response","Yes","No")</f>
        <v>Yes</v>
      </c>
      <c r="W101" s="5">
        <f ca="1">COUNTIFS(Table1[Agent_name],Table1[[#This Row],[Agent_name]],Table1[Month],Table1[[#This Row],[Month]])/160</f>
        <v>0.40625</v>
      </c>
    </row>
    <row r="102" spans="1:23" x14ac:dyDescent="0.25">
      <c r="A102">
        <v>101</v>
      </c>
      <c r="B102" t="s">
        <v>423</v>
      </c>
      <c r="C102" t="s">
        <v>424</v>
      </c>
      <c r="D102">
        <v>39</v>
      </c>
      <c r="E102" t="s">
        <v>29</v>
      </c>
      <c r="F102" t="s">
        <v>81</v>
      </c>
      <c r="G102" s="1">
        <v>43982</v>
      </c>
      <c r="H102" t="s">
        <v>59</v>
      </c>
      <c r="I102" t="s">
        <v>141</v>
      </c>
      <c r="J102" s="3" t="s">
        <v>425</v>
      </c>
      <c r="K102" t="s">
        <v>24</v>
      </c>
      <c r="M102" t="s">
        <v>89</v>
      </c>
      <c r="N102" t="s">
        <v>55</v>
      </c>
      <c r="O102" s="2">
        <v>45078.900636574072</v>
      </c>
      <c r="Q102">
        <v>5</v>
      </c>
      <c r="R102" t="str">
        <f t="shared" ca="1" si="1"/>
        <v>Sara</v>
      </c>
      <c r="S102" t="str">
        <f>IFERROR(TEXT(DATEVALUE(LEFT(Table1[[#This Row],[Date of Purchase]],10)), "MMMM"), TEXT(Table1[[#This Row],[Date of Purchase]], "MMMM"))</f>
        <v>May</v>
      </c>
      <c r="T102" t="str">
        <f>IF(OR(
  AND(Table1[[#This Row],[Ticket Priority]]="Critical", Table1[[#This Row],[Ticket Status]]&lt;&gt;"Closed"),
  AND(Table1[[#This Row],[Ticket Priority]]="High", Table1[[#This Row],[Ticket Status]]="Open")
), "Yes", "No")</f>
        <v>No</v>
      </c>
      <c r="U102" s="4" t="str">
        <f>IF(Table1[[#This Row],[Ticket Status]]="Closed","Yes","No")</f>
        <v>No</v>
      </c>
      <c r="V102" s="4" t="str">
        <f>IF(Table1[[#This Row],[Ticket Status]]="Pending Customer Response","Yes","No")</f>
        <v>Yes</v>
      </c>
      <c r="W102" s="5">
        <f ca="1">COUNTIFS(Table1[Agent_name],Table1[[#This Row],[Agent_name]],Table1[Month],Table1[[#This Row],[Month]])/160</f>
        <v>0.64375000000000004</v>
      </c>
    </row>
    <row r="103" spans="1:23" x14ac:dyDescent="0.25">
      <c r="A103">
        <v>102</v>
      </c>
      <c r="B103" t="s">
        <v>426</v>
      </c>
      <c r="C103" t="s">
        <v>427</v>
      </c>
      <c r="D103">
        <v>18</v>
      </c>
      <c r="E103" t="s">
        <v>19</v>
      </c>
      <c r="F103" t="s">
        <v>223</v>
      </c>
      <c r="G103" s="1">
        <v>44409</v>
      </c>
      <c r="H103" t="s">
        <v>45</v>
      </c>
      <c r="I103" t="s">
        <v>93</v>
      </c>
      <c r="J103" s="3" t="s">
        <v>428</v>
      </c>
      <c r="K103" t="s">
        <v>24</v>
      </c>
      <c r="M103" t="s">
        <v>25</v>
      </c>
      <c r="N103" t="s">
        <v>83</v>
      </c>
      <c r="O103" s="2">
        <v>45078.875659722224</v>
      </c>
      <c r="R103" t="str">
        <f t="shared" ca="1" si="1"/>
        <v>Sara</v>
      </c>
      <c r="S103" t="str">
        <f>IFERROR(TEXT(DATEVALUE(LEFT(Table1[[#This Row],[Date of Purchase]],10)), "MMMM"), TEXT(Table1[[#This Row],[Date of Purchase]], "MMMM"))</f>
        <v>August</v>
      </c>
      <c r="T103" t="str">
        <f>IF(OR(
  AND(Table1[[#This Row],[Ticket Priority]]="Critical", Table1[[#This Row],[Ticket Status]]&lt;&gt;"Closed"),
  AND(Table1[[#This Row],[Ticket Priority]]="High", Table1[[#This Row],[Ticket Status]]="Open")
), "Yes", "No")</f>
        <v>Yes</v>
      </c>
      <c r="U103" s="4" t="str">
        <f>IF(Table1[[#This Row],[Ticket Status]]="Closed","Yes","No")</f>
        <v>No</v>
      </c>
      <c r="V103" s="4" t="str">
        <f>IF(Table1[[#This Row],[Ticket Status]]="Pending Customer Response","Yes","No")</f>
        <v>Yes</v>
      </c>
      <c r="W103" s="5">
        <f ca="1">COUNTIFS(Table1[Agent_name],Table1[[#This Row],[Agent_name]],Table1[Month],Table1[[#This Row],[Month]])/160</f>
        <v>0.8</v>
      </c>
    </row>
    <row r="104" spans="1:23" x14ac:dyDescent="0.25">
      <c r="A104">
        <v>103</v>
      </c>
      <c r="B104" t="s">
        <v>429</v>
      </c>
      <c r="C104" t="s">
        <v>430</v>
      </c>
      <c r="D104">
        <v>40</v>
      </c>
      <c r="E104" t="s">
        <v>29</v>
      </c>
      <c r="F104" t="s">
        <v>431</v>
      </c>
      <c r="G104" s="1">
        <v>44222</v>
      </c>
      <c r="H104" t="s">
        <v>67</v>
      </c>
      <c r="I104" t="s">
        <v>72</v>
      </c>
      <c r="J104" s="3" t="s">
        <v>432</v>
      </c>
      <c r="K104" t="s">
        <v>39</v>
      </c>
      <c r="L104" t="s">
        <v>433</v>
      </c>
      <c r="M104" t="s">
        <v>25</v>
      </c>
      <c r="N104" t="s">
        <v>55</v>
      </c>
      <c r="O104" s="2">
        <v>45078.130532407406</v>
      </c>
      <c r="P104" s="2">
        <v>45078.641643518517</v>
      </c>
      <c r="Q104">
        <v>3</v>
      </c>
      <c r="R104" t="str">
        <f t="shared" ca="1" si="1"/>
        <v>Aisha</v>
      </c>
      <c r="S104" t="str">
        <f>IFERROR(TEXT(DATEVALUE(LEFT(Table1[[#This Row],[Date of Purchase]],10)), "MMMM"), TEXT(Table1[[#This Row],[Date of Purchase]], "MMMM"))</f>
        <v>January</v>
      </c>
      <c r="T104" t="str">
        <f>IF(OR(
  AND(Table1[[#This Row],[Ticket Priority]]="Critical", Table1[[#This Row],[Ticket Status]]&lt;&gt;"Closed"),
  AND(Table1[[#This Row],[Ticket Priority]]="High", Table1[[#This Row],[Ticket Status]]="Open")
), "Yes", "No")</f>
        <v>No</v>
      </c>
      <c r="U104" s="4" t="str">
        <f>IF(Table1[[#This Row],[Ticket Status]]="Closed","Yes","No")</f>
        <v>Yes</v>
      </c>
      <c r="V104" s="4" t="str">
        <f>IF(Table1[[#This Row],[Ticket Status]]="Pending Customer Response","Yes","No")</f>
        <v>No</v>
      </c>
      <c r="W104" s="5">
        <f ca="1">COUNTIFS(Table1[Agent_name],Table1[[#This Row],[Agent_name]],Table1[Month],Table1[[#This Row],[Month]])/160</f>
        <v>0.83125000000000004</v>
      </c>
    </row>
    <row r="105" spans="1:23" x14ac:dyDescent="0.25">
      <c r="A105">
        <v>104</v>
      </c>
      <c r="B105" t="s">
        <v>434</v>
      </c>
      <c r="C105" t="s">
        <v>435</v>
      </c>
      <c r="D105">
        <v>49</v>
      </c>
      <c r="E105" t="s">
        <v>58</v>
      </c>
      <c r="F105" t="s">
        <v>81</v>
      </c>
      <c r="G105" s="1">
        <v>43885</v>
      </c>
      <c r="H105" t="s">
        <v>67</v>
      </c>
      <c r="I105" t="s">
        <v>72</v>
      </c>
      <c r="J105" s="3" t="s">
        <v>436</v>
      </c>
      <c r="K105" t="s">
        <v>62</v>
      </c>
      <c r="M105" t="s">
        <v>89</v>
      </c>
      <c r="N105" t="s">
        <v>33</v>
      </c>
      <c r="R105" t="str">
        <f t="shared" ca="1" si="1"/>
        <v>Meera</v>
      </c>
      <c r="S105" t="str">
        <f>IFERROR(TEXT(DATEVALUE(LEFT(Table1[[#This Row],[Date of Purchase]],10)), "MMMM"), TEXT(Table1[[#This Row],[Date of Purchase]], "MMMM"))</f>
        <v>February</v>
      </c>
      <c r="T105" t="str">
        <f>IF(OR(
  AND(Table1[[#This Row],[Ticket Priority]]="Critical", Table1[[#This Row],[Ticket Status]]&lt;&gt;"Closed"),
  AND(Table1[[#This Row],[Ticket Priority]]="High", Table1[[#This Row],[Ticket Status]]="Open")
), "Yes", "No")</f>
        <v>Yes</v>
      </c>
      <c r="U105" s="4" t="str">
        <f>IF(Table1[[#This Row],[Ticket Status]]="Closed","Yes","No")</f>
        <v>No</v>
      </c>
      <c r="V105" s="4" t="str">
        <f>IF(Table1[[#This Row],[Ticket Status]]="Pending Customer Response","Yes","No")</f>
        <v>No</v>
      </c>
      <c r="W105" s="5">
        <f ca="1">COUNTIFS(Table1[Agent_name],Table1[[#This Row],[Agent_name]],Table1[Month],Table1[[#This Row],[Month]])/160</f>
        <v>0.21249999999999999</v>
      </c>
    </row>
    <row r="106" spans="1:23" x14ac:dyDescent="0.25">
      <c r="A106">
        <v>105</v>
      </c>
      <c r="B106" t="s">
        <v>437</v>
      </c>
      <c r="C106" t="s">
        <v>438</v>
      </c>
      <c r="D106">
        <v>58</v>
      </c>
      <c r="E106" t="s">
        <v>58</v>
      </c>
      <c r="F106" t="s">
        <v>161</v>
      </c>
      <c r="G106" s="1">
        <v>44374</v>
      </c>
      <c r="H106" t="s">
        <v>67</v>
      </c>
      <c r="I106" t="s">
        <v>113</v>
      </c>
      <c r="J106" s="3" t="s">
        <v>439</v>
      </c>
      <c r="K106" t="s">
        <v>62</v>
      </c>
      <c r="M106" t="s">
        <v>89</v>
      </c>
      <c r="N106" t="s">
        <v>83</v>
      </c>
      <c r="R106" t="str">
        <f t="shared" ca="1" si="1"/>
        <v>Aisha</v>
      </c>
      <c r="S106" t="str">
        <f>IFERROR(TEXT(DATEVALUE(LEFT(Table1[[#This Row],[Date of Purchase]],10)), "MMMM"), TEXT(Table1[[#This Row],[Date of Purchase]], "MMMM"))</f>
        <v>June</v>
      </c>
      <c r="T106" t="str">
        <f>IF(OR(
  AND(Table1[[#This Row],[Ticket Priority]]="Critical", Table1[[#This Row],[Ticket Status]]&lt;&gt;"Closed"),
  AND(Table1[[#This Row],[Ticket Priority]]="High", Table1[[#This Row],[Ticket Status]]="Open")
), "Yes", "No")</f>
        <v>Yes</v>
      </c>
      <c r="U106" s="4" t="str">
        <f>IF(Table1[[#This Row],[Ticket Status]]="Closed","Yes","No")</f>
        <v>No</v>
      </c>
      <c r="V106" s="4" t="str">
        <f>IF(Table1[[#This Row],[Ticket Status]]="Pending Customer Response","Yes","No")</f>
        <v>No</v>
      </c>
      <c r="W106" s="5">
        <f ca="1">COUNTIFS(Table1[Agent_name],Table1[[#This Row],[Agent_name]],Table1[Month],Table1[[#This Row],[Month]])/160</f>
        <v>0.89375000000000004</v>
      </c>
    </row>
    <row r="107" spans="1:23" x14ac:dyDescent="0.25">
      <c r="A107">
        <v>106</v>
      </c>
      <c r="B107" t="s">
        <v>440</v>
      </c>
      <c r="C107" t="s">
        <v>441</v>
      </c>
      <c r="D107">
        <v>56</v>
      </c>
      <c r="E107" t="s">
        <v>19</v>
      </c>
      <c r="F107" t="s">
        <v>81</v>
      </c>
      <c r="G107" s="1">
        <v>44394</v>
      </c>
      <c r="H107" t="s">
        <v>66</v>
      </c>
      <c r="I107" t="s">
        <v>72</v>
      </c>
      <c r="J107" s="3" t="s">
        <v>442</v>
      </c>
      <c r="K107" t="s">
        <v>24</v>
      </c>
      <c r="M107" t="s">
        <v>25</v>
      </c>
      <c r="N107" t="s">
        <v>33</v>
      </c>
      <c r="O107" s="2">
        <v>45078.088900462964</v>
      </c>
      <c r="Q107">
        <v>4</v>
      </c>
      <c r="R107" t="str">
        <f t="shared" ca="1" si="1"/>
        <v>Priya</v>
      </c>
      <c r="S107" t="str">
        <f>IFERROR(TEXT(DATEVALUE(LEFT(Table1[[#This Row],[Date of Purchase]],10)), "MMMM"), TEXT(Table1[[#This Row],[Date of Purchase]], "MMMM"))</f>
        <v>July</v>
      </c>
      <c r="T107" t="str">
        <f>IF(OR(
  AND(Table1[[#This Row],[Ticket Priority]]="Critical", Table1[[#This Row],[Ticket Status]]&lt;&gt;"Closed"),
  AND(Table1[[#This Row],[Ticket Priority]]="High", Table1[[#This Row],[Ticket Status]]="Open")
), "Yes", "No")</f>
        <v>Yes</v>
      </c>
      <c r="U107" s="4" t="str">
        <f>IF(Table1[[#This Row],[Ticket Status]]="Closed","Yes","No")</f>
        <v>No</v>
      </c>
      <c r="V107" s="4" t="str">
        <f>IF(Table1[[#This Row],[Ticket Status]]="Pending Customer Response","Yes","No")</f>
        <v>Yes</v>
      </c>
      <c r="W107" s="5">
        <f ca="1">COUNTIFS(Table1[Agent_name],Table1[[#This Row],[Agent_name]],Table1[Month],Table1[[#This Row],[Month]])/160</f>
        <v>0.45</v>
      </c>
    </row>
    <row r="108" spans="1:23" x14ac:dyDescent="0.25">
      <c r="A108">
        <v>107</v>
      </c>
      <c r="B108" t="s">
        <v>443</v>
      </c>
      <c r="C108" t="s">
        <v>444</v>
      </c>
      <c r="D108">
        <v>42</v>
      </c>
      <c r="E108" t="s">
        <v>29</v>
      </c>
      <c r="F108" t="s">
        <v>86</v>
      </c>
      <c r="G108" s="1">
        <v>44336</v>
      </c>
      <c r="H108" t="s">
        <v>59</v>
      </c>
      <c r="I108" t="s">
        <v>77</v>
      </c>
      <c r="J108" s="3" t="s">
        <v>445</v>
      </c>
      <c r="K108" t="s">
        <v>39</v>
      </c>
      <c r="L108" t="s">
        <v>446</v>
      </c>
      <c r="M108" t="s">
        <v>41</v>
      </c>
      <c r="N108" t="s">
        <v>55</v>
      </c>
      <c r="O108" s="2">
        <v>45078.484733796293</v>
      </c>
      <c r="P108" s="2">
        <v>45078.865289351852</v>
      </c>
      <c r="Q108">
        <v>2</v>
      </c>
      <c r="R108" t="str">
        <f t="shared" ca="1" si="1"/>
        <v>Mohit</v>
      </c>
      <c r="S108" t="str">
        <f>IFERROR(TEXT(DATEVALUE(LEFT(Table1[[#This Row],[Date of Purchase]],10)), "MMMM"), TEXT(Table1[[#This Row],[Date of Purchase]], "MMMM"))</f>
        <v>May</v>
      </c>
      <c r="T108" t="str">
        <f>IF(OR(
  AND(Table1[[#This Row],[Ticket Priority]]="Critical", Table1[[#This Row],[Ticket Status]]&lt;&gt;"Closed"),
  AND(Table1[[#This Row],[Ticket Priority]]="High", Table1[[#This Row],[Ticket Status]]="Open")
), "Yes", "No")</f>
        <v>No</v>
      </c>
      <c r="U108" s="4" t="str">
        <f>IF(Table1[[#This Row],[Ticket Status]]="Closed","Yes","No")</f>
        <v>Yes</v>
      </c>
      <c r="V108" s="4" t="str">
        <f>IF(Table1[[#This Row],[Ticket Status]]="Pending Customer Response","Yes","No")</f>
        <v>No</v>
      </c>
      <c r="W108" s="5">
        <f ca="1">COUNTIFS(Table1[Agent_name],Table1[[#This Row],[Agent_name]],Table1[Month],Table1[[#This Row],[Month]])/160</f>
        <v>0.45624999999999999</v>
      </c>
    </row>
    <row r="109" spans="1:23" x14ac:dyDescent="0.25">
      <c r="A109">
        <v>108</v>
      </c>
      <c r="B109" t="s">
        <v>447</v>
      </c>
      <c r="C109" t="s">
        <v>448</v>
      </c>
      <c r="D109">
        <v>50</v>
      </c>
      <c r="E109" t="s">
        <v>19</v>
      </c>
      <c r="F109" t="s">
        <v>30</v>
      </c>
      <c r="G109" s="1">
        <v>44356</v>
      </c>
      <c r="H109" t="s">
        <v>21</v>
      </c>
      <c r="I109" t="s">
        <v>46</v>
      </c>
      <c r="J109" s="3" t="s">
        <v>449</v>
      </c>
      <c r="K109" t="s">
        <v>24</v>
      </c>
      <c r="M109" t="s">
        <v>89</v>
      </c>
      <c r="N109" t="s">
        <v>55</v>
      </c>
      <c r="O109" s="2">
        <v>45078.659039351849</v>
      </c>
      <c r="Q109">
        <v>5</v>
      </c>
      <c r="R109" t="str">
        <f t="shared" ca="1" si="1"/>
        <v>Mohit</v>
      </c>
      <c r="S109" t="str">
        <f>IFERROR(TEXT(DATEVALUE(LEFT(Table1[[#This Row],[Date of Purchase]],10)), "MMMM"), TEXT(Table1[[#This Row],[Date of Purchase]], "MMMM"))</f>
        <v>June</v>
      </c>
      <c r="T109" t="str">
        <f>IF(OR(
  AND(Table1[[#This Row],[Ticket Priority]]="Critical", Table1[[#This Row],[Ticket Status]]&lt;&gt;"Closed"),
  AND(Table1[[#This Row],[Ticket Priority]]="High", Table1[[#This Row],[Ticket Status]]="Open")
), "Yes", "No")</f>
        <v>No</v>
      </c>
      <c r="U109" s="4" t="str">
        <f>IF(Table1[[#This Row],[Ticket Status]]="Closed","Yes","No")</f>
        <v>No</v>
      </c>
      <c r="V109" s="4" t="str">
        <f>IF(Table1[[#This Row],[Ticket Status]]="Pending Customer Response","Yes","No")</f>
        <v>Yes</v>
      </c>
      <c r="W109" s="5">
        <f ca="1">COUNTIFS(Table1[Agent_name],Table1[[#This Row],[Agent_name]],Table1[Month],Table1[[#This Row],[Month]])/160</f>
        <v>0.41875000000000001</v>
      </c>
    </row>
    <row r="110" spans="1:23" x14ac:dyDescent="0.25">
      <c r="A110">
        <v>109</v>
      </c>
      <c r="B110" t="s">
        <v>450</v>
      </c>
      <c r="C110" t="s">
        <v>451</v>
      </c>
      <c r="D110">
        <v>33</v>
      </c>
      <c r="E110" t="s">
        <v>58</v>
      </c>
      <c r="F110" t="s">
        <v>81</v>
      </c>
      <c r="G110" s="1">
        <v>43838</v>
      </c>
      <c r="H110" t="s">
        <v>21</v>
      </c>
      <c r="I110" t="s">
        <v>22</v>
      </c>
      <c r="J110" s="3" t="s">
        <v>452</v>
      </c>
      <c r="K110" t="s">
        <v>39</v>
      </c>
      <c r="L110" t="s">
        <v>453</v>
      </c>
      <c r="M110" t="s">
        <v>25</v>
      </c>
      <c r="N110" t="s">
        <v>33</v>
      </c>
      <c r="O110" s="2">
        <v>45078.121562499997</v>
      </c>
      <c r="P110" s="2">
        <v>45078.343784722223</v>
      </c>
      <c r="Q110">
        <v>4</v>
      </c>
      <c r="R110" t="str">
        <f t="shared" ca="1" si="1"/>
        <v>Aisha</v>
      </c>
      <c r="S110" t="str">
        <f>IFERROR(TEXT(DATEVALUE(LEFT(Table1[[#This Row],[Date of Purchase]],10)), "MMMM"), TEXT(Table1[[#This Row],[Date of Purchase]], "MMMM"))</f>
        <v>January</v>
      </c>
      <c r="T110" t="str">
        <f>IF(OR(
  AND(Table1[[#This Row],[Ticket Priority]]="Critical", Table1[[#This Row],[Ticket Status]]&lt;&gt;"Closed"),
  AND(Table1[[#This Row],[Ticket Priority]]="High", Table1[[#This Row],[Ticket Status]]="Open")
), "Yes", "No")</f>
        <v>No</v>
      </c>
      <c r="U110" s="4" t="str">
        <f>IF(Table1[[#This Row],[Ticket Status]]="Closed","Yes","No")</f>
        <v>Yes</v>
      </c>
      <c r="V110" s="4" t="str">
        <f>IF(Table1[[#This Row],[Ticket Status]]="Pending Customer Response","Yes","No")</f>
        <v>No</v>
      </c>
      <c r="W110" s="5">
        <f ca="1">COUNTIFS(Table1[Agent_name],Table1[[#This Row],[Agent_name]],Table1[Month],Table1[[#This Row],[Month]])/160</f>
        <v>0.83125000000000004</v>
      </c>
    </row>
    <row r="111" spans="1:23" x14ac:dyDescent="0.25">
      <c r="A111">
        <v>110</v>
      </c>
      <c r="B111" t="s">
        <v>454</v>
      </c>
      <c r="C111" t="s">
        <v>455</v>
      </c>
      <c r="D111">
        <v>59</v>
      </c>
      <c r="E111" t="s">
        <v>29</v>
      </c>
      <c r="F111" t="s">
        <v>456</v>
      </c>
      <c r="G111" s="1">
        <v>43900</v>
      </c>
      <c r="H111" t="s">
        <v>66</v>
      </c>
      <c r="I111" t="s">
        <v>46</v>
      </c>
      <c r="J111" s="3" t="s">
        <v>457</v>
      </c>
      <c r="K111" t="s">
        <v>62</v>
      </c>
      <c r="M111" t="s">
        <v>89</v>
      </c>
      <c r="N111" t="s">
        <v>55</v>
      </c>
      <c r="Q111">
        <v>5</v>
      </c>
      <c r="R111" t="str">
        <f t="shared" ca="1" si="1"/>
        <v>Arjun</v>
      </c>
      <c r="S111" t="str">
        <f>IFERROR(TEXT(DATEVALUE(LEFT(Table1[[#This Row],[Date of Purchase]],10)), "MMMM"), TEXT(Table1[[#This Row],[Date of Purchase]], "MMMM"))</f>
        <v>March</v>
      </c>
      <c r="T111" t="str">
        <f>IF(OR(
  AND(Table1[[#This Row],[Ticket Priority]]="Critical", Table1[[#This Row],[Ticket Status]]&lt;&gt;"Closed"),
  AND(Table1[[#This Row],[Ticket Priority]]="High", Table1[[#This Row],[Ticket Status]]="Open")
), "Yes", "No")</f>
        <v>Yes</v>
      </c>
      <c r="U111" s="4" t="str">
        <f>IF(Table1[[#This Row],[Ticket Status]]="Closed","Yes","No")</f>
        <v>No</v>
      </c>
      <c r="V111" s="4" t="str">
        <f>IF(Table1[[#This Row],[Ticket Status]]="Pending Customer Response","Yes","No")</f>
        <v>No</v>
      </c>
      <c r="W111" s="5">
        <f ca="1">COUNTIFS(Table1[Agent_name],Table1[[#This Row],[Agent_name]],Table1[Month],Table1[[#This Row],[Month]])/160</f>
        <v>0.23125000000000001</v>
      </c>
    </row>
    <row r="112" spans="1:23" x14ac:dyDescent="0.25">
      <c r="A112">
        <v>111</v>
      </c>
      <c r="B112" t="s">
        <v>458</v>
      </c>
      <c r="C112" t="s">
        <v>459</v>
      </c>
      <c r="D112">
        <v>60</v>
      </c>
      <c r="E112" t="s">
        <v>29</v>
      </c>
      <c r="F112" t="s">
        <v>207</v>
      </c>
      <c r="G112" s="1">
        <v>44405</v>
      </c>
      <c r="H112" t="s">
        <v>59</v>
      </c>
      <c r="I112" t="s">
        <v>31</v>
      </c>
      <c r="J112" s="3" t="s">
        <v>460</v>
      </c>
      <c r="K112" t="s">
        <v>39</v>
      </c>
      <c r="L112" t="s">
        <v>461</v>
      </c>
      <c r="M112" t="s">
        <v>89</v>
      </c>
      <c r="N112" t="s">
        <v>55</v>
      </c>
      <c r="O112" s="2">
        <v>45078.134780092594</v>
      </c>
      <c r="P112" s="2">
        <v>45078.529918981483</v>
      </c>
      <c r="Q112">
        <v>2</v>
      </c>
      <c r="R112" t="str">
        <f t="shared" ca="1" si="1"/>
        <v>Arjun</v>
      </c>
      <c r="S112" t="str">
        <f>IFERROR(TEXT(DATEVALUE(LEFT(Table1[[#This Row],[Date of Purchase]],10)), "MMMM"), TEXT(Table1[[#This Row],[Date of Purchase]], "MMMM"))</f>
        <v>July</v>
      </c>
      <c r="T112" t="str">
        <f>IF(OR(
  AND(Table1[[#This Row],[Ticket Priority]]="Critical", Table1[[#This Row],[Ticket Status]]&lt;&gt;"Closed"),
  AND(Table1[[#This Row],[Ticket Priority]]="High", Table1[[#This Row],[Ticket Status]]="Open")
), "Yes", "No")</f>
        <v>No</v>
      </c>
      <c r="U112" s="4" t="str">
        <f>IF(Table1[[#This Row],[Ticket Status]]="Closed","Yes","No")</f>
        <v>Yes</v>
      </c>
      <c r="V112" s="4" t="str">
        <f>IF(Table1[[#This Row],[Ticket Status]]="Pending Customer Response","Yes","No")</f>
        <v>No</v>
      </c>
      <c r="W112" s="5">
        <f ca="1">COUNTIFS(Table1[Agent_name],Table1[[#This Row],[Agent_name]],Table1[Month],Table1[[#This Row],[Month]])/160</f>
        <v>0.2</v>
      </c>
    </row>
    <row r="113" spans="1:23" x14ac:dyDescent="0.25">
      <c r="A113">
        <v>112</v>
      </c>
      <c r="B113" t="s">
        <v>462</v>
      </c>
      <c r="C113" t="s">
        <v>463</v>
      </c>
      <c r="D113">
        <v>68</v>
      </c>
      <c r="E113" t="s">
        <v>58</v>
      </c>
      <c r="F113" t="s">
        <v>98</v>
      </c>
      <c r="G113" s="1">
        <v>44529</v>
      </c>
      <c r="H113" t="s">
        <v>67</v>
      </c>
      <c r="I113" t="s">
        <v>150</v>
      </c>
      <c r="J113" s="3" t="s">
        <v>464</v>
      </c>
      <c r="K113" t="s">
        <v>62</v>
      </c>
      <c r="M113" t="s">
        <v>89</v>
      </c>
      <c r="N113" t="s">
        <v>83</v>
      </c>
      <c r="Q113">
        <v>5</v>
      </c>
      <c r="R113" t="str">
        <f t="shared" ca="1" si="1"/>
        <v>Rahul</v>
      </c>
      <c r="S113" t="str">
        <f>IFERROR(TEXT(DATEVALUE(LEFT(Table1[[#This Row],[Date of Purchase]],10)), "MMMM"), TEXT(Table1[[#This Row],[Date of Purchase]], "MMMM"))</f>
        <v>November</v>
      </c>
      <c r="T113" t="str">
        <f>IF(OR(
  AND(Table1[[#This Row],[Ticket Priority]]="Critical", Table1[[#This Row],[Ticket Status]]&lt;&gt;"Closed"),
  AND(Table1[[#This Row],[Ticket Priority]]="High", Table1[[#This Row],[Ticket Status]]="Open")
), "Yes", "No")</f>
        <v>Yes</v>
      </c>
      <c r="U113" s="4" t="str">
        <f>IF(Table1[[#This Row],[Ticket Status]]="Closed","Yes","No")</f>
        <v>No</v>
      </c>
      <c r="V113" s="4" t="str">
        <f>IF(Table1[[#This Row],[Ticket Status]]="Pending Customer Response","Yes","No")</f>
        <v>No</v>
      </c>
      <c r="W113" s="5">
        <f ca="1">COUNTIFS(Table1[Agent_name],Table1[[#This Row],[Agent_name]],Table1[Month],Table1[[#This Row],[Month]])/160</f>
        <v>0.2</v>
      </c>
    </row>
    <row r="114" spans="1:23" x14ac:dyDescent="0.25">
      <c r="A114">
        <v>113</v>
      </c>
      <c r="B114" t="s">
        <v>465</v>
      </c>
      <c r="C114" t="s">
        <v>466</v>
      </c>
      <c r="D114">
        <v>68</v>
      </c>
      <c r="E114" t="s">
        <v>29</v>
      </c>
      <c r="F114" t="s">
        <v>219</v>
      </c>
      <c r="G114" s="1">
        <v>43914</v>
      </c>
      <c r="H114" t="s">
        <v>66</v>
      </c>
      <c r="I114" t="s">
        <v>150</v>
      </c>
      <c r="J114" s="3" t="s">
        <v>467</v>
      </c>
      <c r="K114" t="s">
        <v>62</v>
      </c>
      <c r="M114" t="s">
        <v>143</v>
      </c>
      <c r="N114" t="s">
        <v>26</v>
      </c>
      <c r="Q114">
        <v>5</v>
      </c>
      <c r="R114" t="str">
        <f t="shared" ca="1" si="1"/>
        <v>Divya</v>
      </c>
      <c r="S114" t="str">
        <f>IFERROR(TEXT(DATEVALUE(LEFT(Table1[[#This Row],[Date of Purchase]],10)), "MMMM"), TEXT(Table1[[#This Row],[Date of Purchase]], "MMMM"))</f>
        <v>March</v>
      </c>
      <c r="T114" t="str">
        <f>IF(OR(
  AND(Table1[[#This Row],[Ticket Priority]]="Critical", Table1[[#This Row],[Ticket Status]]&lt;&gt;"Closed"),
  AND(Table1[[#This Row],[Ticket Priority]]="High", Table1[[#This Row],[Ticket Status]]="Open")
), "Yes", "No")</f>
        <v>No</v>
      </c>
      <c r="U114" s="4" t="str">
        <f>IF(Table1[[#This Row],[Ticket Status]]="Closed","Yes","No")</f>
        <v>No</v>
      </c>
      <c r="V114" s="4" t="str">
        <f>IF(Table1[[#This Row],[Ticket Status]]="Pending Customer Response","Yes","No")</f>
        <v>No</v>
      </c>
      <c r="W114" s="5">
        <f ca="1">COUNTIFS(Table1[Agent_name],Table1[[#This Row],[Agent_name]],Table1[Month],Table1[[#This Row],[Month]])/160</f>
        <v>0.1875</v>
      </c>
    </row>
    <row r="115" spans="1:23" x14ac:dyDescent="0.25">
      <c r="A115">
        <v>114</v>
      </c>
      <c r="B115" t="s">
        <v>468</v>
      </c>
      <c r="C115" t="s">
        <v>469</v>
      </c>
      <c r="D115">
        <v>27</v>
      </c>
      <c r="E115" t="s">
        <v>19</v>
      </c>
      <c r="F115" t="s">
        <v>44</v>
      </c>
      <c r="G115" s="1">
        <v>44512</v>
      </c>
      <c r="H115" t="s">
        <v>59</v>
      </c>
      <c r="I115" t="s">
        <v>60</v>
      </c>
      <c r="J115" s="3" t="s">
        <v>470</v>
      </c>
      <c r="K115" t="s">
        <v>39</v>
      </c>
      <c r="L115" t="s">
        <v>471</v>
      </c>
      <c r="M115" t="s">
        <v>89</v>
      </c>
      <c r="N115" t="s">
        <v>55</v>
      </c>
      <c r="O115" s="2">
        <v>45078.141770833332</v>
      </c>
      <c r="P115" s="2">
        <v>45077.933437500003</v>
      </c>
      <c r="Q115">
        <v>1</v>
      </c>
      <c r="R115" t="str">
        <f t="shared" ca="1" si="1"/>
        <v>Arjun</v>
      </c>
      <c r="S115" t="str">
        <f>IFERROR(TEXT(DATEVALUE(LEFT(Table1[[#This Row],[Date of Purchase]],10)), "MMMM"), TEXT(Table1[[#This Row],[Date of Purchase]], "MMMM"))</f>
        <v>November</v>
      </c>
      <c r="T115" t="str">
        <f>IF(OR(
  AND(Table1[[#This Row],[Ticket Priority]]="Critical", Table1[[#This Row],[Ticket Status]]&lt;&gt;"Closed"),
  AND(Table1[[#This Row],[Ticket Priority]]="High", Table1[[#This Row],[Ticket Status]]="Open")
), "Yes", "No")</f>
        <v>No</v>
      </c>
      <c r="U115" s="4" t="str">
        <f>IF(Table1[[#This Row],[Ticket Status]]="Closed","Yes","No")</f>
        <v>Yes</v>
      </c>
      <c r="V115" s="4" t="str">
        <f>IF(Table1[[#This Row],[Ticket Status]]="Pending Customer Response","Yes","No")</f>
        <v>No</v>
      </c>
      <c r="W115" s="5">
        <f ca="1">COUNTIFS(Table1[Agent_name],Table1[[#This Row],[Agent_name]],Table1[Month],Table1[[#This Row],[Month]])/160</f>
        <v>0.23749999999999999</v>
      </c>
    </row>
    <row r="116" spans="1:23" x14ac:dyDescent="0.25">
      <c r="A116">
        <v>115</v>
      </c>
      <c r="B116" t="s">
        <v>472</v>
      </c>
      <c r="C116" t="s">
        <v>473</v>
      </c>
      <c r="D116">
        <v>28</v>
      </c>
      <c r="E116" t="s">
        <v>29</v>
      </c>
      <c r="F116" t="s">
        <v>286</v>
      </c>
      <c r="G116" s="1">
        <v>44094</v>
      </c>
      <c r="H116" t="s">
        <v>59</v>
      </c>
      <c r="I116" t="s">
        <v>72</v>
      </c>
      <c r="J116" s="3" t="s">
        <v>474</v>
      </c>
      <c r="K116" t="s">
        <v>39</v>
      </c>
      <c r="L116" t="s">
        <v>475</v>
      </c>
      <c r="M116" t="s">
        <v>89</v>
      </c>
      <c r="N116" t="s">
        <v>55</v>
      </c>
      <c r="O116" s="2">
        <v>45078.435532407406</v>
      </c>
      <c r="P116" s="2">
        <v>45078.252893518518</v>
      </c>
      <c r="Q116">
        <v>1</v>
      </c>
      <c r="R116" t="str">
        <f t="shared" ca="1" si="1"/>
        <v>Rahul</v>
      </c>
      <c r="S116" t="str">
        <f>IFERROR(TEXT(DATEVALUE(LEFT(Table1[[#This Row],[Date of Purchase]],10)), "MMMM"), TEXT(Table1[[#This Row],[Date of Purchase]], "MMMM"))</f>
        <v>September</v>
      </c>
      <c r="T116" t="str">
        <f>IF(OR(
  AND(Table1[[#This Row],[Ticket Priority]]="Critical", Table1[[#This Row],[Ticket Status]]&lt;&gt;"Closed"),
  AND(Table1[[#This Row],[Ticket Priority]]="High", Table1[[#This Row],[Ticket Status]]="Open")
), "Yes", "No")</f>
        <v>No</v>
      </c>
      <c r="U116" s="4" t="str">
        <f>IF(Table1[[#This Row],[Ticket Status]]="Closed","Yes","No")</f>
        <v>Yes</v>
      </c>
      <c r="V116" s="4" t="str">
        <f>IF(Table1[[#This Row],[Ticket Status]]="Pending Customer Response","Yes","No")</f>
        <v>No</v>
      </c>
      <c r="W116" s="5">
        <f ca="1">COUNTIFS(Table1[Agent_name],Table1[[#This Row],[Agent_name]],Table1[Month],Table1[[#This Row],[Month]])/160</f>
        <v>0.25</v>
      </c>
    </row>
    <row r="117" spans="1:23" x14ac:dyDescent="0.25">
      <c r="A117">
        <v>116</v>
      </c>
      <c r="B117" t="s">
        <v>476</v>
      </c>
      <c r="C117" t="s">
        <v>477</v>
      </c>
      <c r="D117">
        <v>29</v>
      </c>
      <c r="E117" t="s">
        <v>58</v>
      </c>
      <c r="F117" t="s">
        <v>223</v>
      </c>
      <c r="G117" s="1">
        <v>44212</v>
      </c>
      <c r="H117" t="s">
        <v>21</v>
      </c>
      <c r="I117" t="s">
        <v>141</v>
      </c>
      <c r="J117" s="3" t="s">
        <v>478</v>
      </c>
      <c r="K117" t="s">
        <v>62</v>
      </c>
      <c r="M117" t="s">
        <v>25</v>
      </c>
      <c r="N117" t="s">
        <v>55</v>
      </c>
      <c r="Q117">
        <v>5</v>
      </c>
      <c r="R117" t="str">
        <f t="shared" ca="1" si="1"/>
        <v>Sara</v>
      </c>
      <c r="S117" t="str">
        <f>IFERROR(TEXT(DATEVALUE(LEFT(Table1[[#This Row],[Date of Purchase]],10)), "MMMM"), TEXT(Table1[[#This Row],[Date of Purchase]], "MMMM"))</f>
        <v>January</v>
      </c>
      <c r="T117" t="str">
        <f>IF(OR(
  AND(Table1[[#This Row],[Ticket Priority]]="Critical", Table1[[#This Row],[Ticket Status]]&lt;&gt;"Closed"),
  AND(Table1[[#This Row],[Ticket Priority]]="High", Table1[[#This Row],[Ticket Status]]="Open")
), "Yes", "No")</f>
        <v>Yes</v>
      </c>
      <c r="U117" s="4" t="str">
        <f>IF(Table1[[#This Row],[Ticket Status]]="Closed","Yes","No")</f>
        <v>No</v>
      </c>
      <c r="V117" s="4" t="str">
        <f>IF(Table1[[#This Row],[Ticket Status]]="Pending Customer Response","Yes","No")</f>
        <v>No</v>
      </c>
      <c r="W117" s="5">
        <f ca="1">COUNTIFS(Table1[Agent_name],Table1[[#This Row],[Agent_name]],Table1[Month],Table1[[#This Row],[Month]])/160</f>
        <v>0.70625000000000004</v>
      </c>
    </row>
    <row r="118" spans="1:23" x14ac:dyDescent="0.25">
      <c r="A118">
        <v>117</v>
      </c>
      <c r="B118" t="s">
        <v>479</v>
      </c>
      <c r="C118" t="s">
        <v>480</v>
      </c>
      <c r="D118">
        <v>20</v>
      </c>
      <c r="E118" t="s">
        <v>29</v>
      </c>
      <c r="F118" t="s">
        <v>223</v>
      </c>
      <c r="G118" s="1">
        <v>44527</v>
      </c>
      <c r="H118" t="s">
        <v>59</v>
      </c>
      <c r="I118" t="s">
        <v>93</v>
      </c>
      <c r="J118" s="3" t="s">
        <v>481</v>
      </c>
      <c r="K118" t="s">
        <v>39</v>
      </c>
      <c r="L118" t="s">
        <v>482</v>
      </c>
      <c r="M118" t="s">
        <v>89</v>
      </c>
      <c r="N118" t="s">
        <v>55</v>
      </c>
      <c r="O118" s="2">
        <v>45078.793206018519</v>
      </c>
      <c r="P118" s="2">
        <v>45078.761956018519</v>
      </c>
      <c r="Q118">
        <v>5</v>
      </c>
      <c r="R118" t="str">
        <f t="shared" ca="1" si="1"/>
        <v>Divya</v>
      </c>
      <c r="S118" t="str">
        <f>IFERROR(TEXT(DATEVALUE(LEFT(Table1[[#This Row],[Date of Purchase]],10)), "MMMM"), TEXT(Table1[[#This Row],[Date of Purchase]], "MMMM"))</f>
        <v>November</v>
      </c>
      <c r="T118" t="str">
        <f>IF(OR(
  AND(Table1[[#This Row],[Ticket Priority]]="Critical", Table1[[#This Row],[Ticket Status]]&lt;&gt;"Closed"),
  AND(Table1[[#This Row],[Ticket Priority]]="High", Table1[[#This Row],[Ticket Status]]="Open")
), "Yes", "No")</f>
        <v>No</v>
      </c>
      <c r="U118" s="4" t="str">
        <f>IF(Table1[[#This Row],[Ticket Status]]="Closed","Yes","No")</f>
        <v>Yes</v>
      </c>
      <c r="V118" s="4" t="str">
        <f>IF(Table1[[#This Row],[Ticket Status]]="Pending Customer Response","Yes","No")</f>
        <v>No</v>
      </c>
      <c r="W118" s="5">
        <f ca="1">COUNTIFS(Table1[Agent_name],Table1[[#This Row],[Agent_name]],Table1[Month],Table1[[#This Row],[Month]])/160</f>
        <v>0.24374999999999999</v>
      </c>
    </row>
    <row r="119" spans="1:23" x14ac:dyDescent="0.25">
      <c r="A119">
        <v>118</v>
      </c>
      <c r="B119" t="s">
        <v>483</v>
      </c>
      <c r="C119" t="s">
        <v>484</v>
      </c>
      <c r="D119">
        <v>18</v>
      </c>
      <c r="E119" t="s">
        <v>58</v>
      </c>
      <c r="F119" t="s">
        <v>485</v>
      </c>
      <c r="G119" s="1">
        <v>43877</v>
      </c>
      <c r="H119" t="s">
        <v>45</v>
      </c>
      <c r="I119" t="s">
        <v>22</v>
      </c>
      <c r="J119" s="3" t="s">
        <v>486</v>
      </c>
      <c r="K119" t="s">
        <v>39</v>
      </c>
      <c r="L119" t="s">
        <v>487</v>
      </c>
      <c r="M119" t="s">
        <v>143</v>
      </c>
      <c r="N119" t="s">
        <v>83</v>
      </c>
      <c r="O119" s="2">
        <v>45078.027939814812</v>
      </c>
      <c r="P119" s="2">
        <v>45078.19599537037</v>
      </c>
      <c r="Q119">
        <v>5</v>
      </c>
      <c r="R119" t="str">
        <f t="shared" ca="1" si="1"/>
        <v>Priya</v>
      </c>
      <c r="S119" t="str">
        <f>IFERROR(TEXT(DATEVALUE(LEFT(Table1[[#This Row],[Date of Purchase]],10)), "MMMM"), TEXT(Table1[[#This Row],[Date of Purchase]], "MMMM"))</f>
        <v>February</v>
      </c>
      <c r="T119" t="str">
        <f>IF(OR(
  AND(Table1[[#This Row],[Ticket Priority]]="Critical", Table1[[#This Row],[Ticket Status]]&lt;&gt;"Closed"),
  AND(Table1[[#This Row],[Ticket Priority]]="High", Table1[[#This Row],[Ticket Status]]="Open")
), "Yes", "No")</f>
        <v>No</v>
      </c>
      <c r="U119" s="4" t="str">
        <f>IF(Table1[[#This Row],[Ticket Status]]="Closed","Yes","No")</f>
        <v>Yes</v>
      </c>
      <c r="V119" s="4" t="str">
        <f>IF(Table1[[#This Row],[Ticket Status]]="Pending Customer Response","Yes","No")</f>
        <v>No</v>
      </c>
      <c r="W119" s="5">
        <f ca="1">COUNTIFS(Table1[Agent_name],Table1[[#This Row],[Agent_name]],Table1[Month],Table1[[#This Row],[Month]])/160</f>
        <v>0.44374999999999998</v>
      </c>
    </row>
    <row r="120" spans="1:23" x14ac:dyDescent="0.25">
      <c r="A120">
        <v>119</v>
      </c>
      <c r="B120" t="s">
        <v>488</v>
      </c>
      <c r="C120" t="s">
        <v>489</v>
      </c>
      <c r="D120">
        <v>39</v>
      </c>
      <c r="E120" t="s">
        <v>29</v>
      </c>
      <c r="F120" t="s">
        <v>134</v>
      </c>
      <c r="G120" s="1">
        <v>44060</v>
      </c>
      <c r="H120" t="s">
        <v>67</v>
      </c>
      <c r="I120" t="s">
        <v>52</v>
      </c>
      <c r="J120" s="3" t="s">
        <v>490</v>
      </c>
      <c r="K120" t="s">
        <v>62</v>
      </c>
      <c r="M120" t="s">
        <v>89</v>
      </c>
      <c r="N120" t="s">
        <v>55</v>
      </c>
      <c r="Q120">
        <v>5</v>
      </c>
      <c r="R120" t="str">
        <f t="shared" ca="1" si="1"/>
        <v>Neha</v>
      </c>
      <c r="S120" t="str">
        <f>IFERROR(TEXT(DATEVALUE(LEFT(Table1[[#This Row],[Date of Purchase]],10)), "MMMM"), TEXT(Table1[[#This Row],[Date of Purchase]], "MMMM"))</f>
        <v>August</v>
      </c>
      <c r="T120" t="str">
        <f>IF(OR(
  AND(Table1[[#This Row],[Ticket Priority]]="Critical", Table1[[#This Row],[Ticket Status]]&lt;&gt;"Closed"),
  AND(Table1[[#This Row],[Ticket Priority]]="High", Table1[[#This Row],[Ticket Status]]="Open")
), "Yes", "No")</f>
        <v>Yes</v>
      </c>
      <c r="U120" s="4" t="str">
        <f>IF(Table1[[#This Row],[Ticket Status]]="Closed","Yes","No")</f>
        <v>No</v>
      </c>
      <c r="V120" s="4" t="str">
        <f>IF(Table1[[#This Row],[Ticket Status]]="Pending Customer Response","Yes","No")</f>
        <v>No</v>
      </c>
      <c r="W120" s="5">
        <f ca="1">COUNTIFS(Table1[Agent_name],Table1[[#This Row],[Agent_name]],Table1[Month],Table1[[#This Row],[Month]])/160</f>
        <v>0.16875000000000001</v>
      </c>
    </row>
    <row r="121" spans="1:23" x14ac:dyDescent="0.25">
      <c r="A121">
        <v>120</v>
      </c>
      <c r="B121" t="s">
        <v>491</v>
      </c>
      <c r="C121" t="s">
        <v>492</v>
      </c>
      <c r="D121">
        <v>41</v>
      </c>
      <c r="E121" t="s">
        <v>29</v>
      </c>
      <c r="F121" t="s">
        <v>161</v>
      </c>
      <c r="G121" s="1">
        <v>44408</v>
      </c>
      <c r="H121" t="s">
        <v>45</v>
      </c>
      <c r="I121" t="s">
        <v>93</v>
      </c>
      <c r="J121" s="3" t="s">
        <v>493</v>
      </c>
      <c r="K121" t="s">
        <v>39</v>
      </c>
      <c r="L121" t="s">
        <v>494</v>
      </c>
      <c r="M121" t="s">
        <v>41</v>
      </c>
      <c r="N121" t="s">
        <v>83</v>
      </c>
      <c r="O121" s="2">
        <v>45078.182141203702</v>
      </c>
      <c r="P121" s="2">
        <v>45078.61755787037</v>
      </c>
      <c r="Q121">
        <v>2</v>
      </c>
      <c r="R121" t="str">
        <f t="shared" ca="1" si="1"/>
        <v>Aisha</v>
      </c>
      <c r="S121" t="str">
        <f>IFERROR(TEXT(DATEVALUE(LEFT(Table1[[#This Row],[Date of Purchase]],10)), "MMMM"), TEXT(Table1[[#This Row],[Date of Purchase]], "MMMM"))</f>
        <v>July</v>
      </c>
      <c r="T121" t="str">
        <f>IF(OR(
  AND(Table1[[#This Row],[Ticket Priority]]="Critical", Table1[[#This Row],[Ticket Status]]&lt;&gt;"Closed"),
  AND(Table1[[#This Row],[Ticket Priority]]="High", Table1[[#This Row],[Ticket Status]]="Open")
), "Yes", "No")</f>
        <v>No</v>
      </c>
      <c r="U121" s="4" t="str">
        <f>IF(Table1[[#This Row],[Ticket Status]]="Closed","Yes","No")</f>
        <v>Yes</v>
      </c>
      <c r="V121" s="4" t="str">
        <f>IF(Table1[[#This Row],[Ticket Status]]="Pending Customer Response","Yes","No")</f>
        <v>No</v>
      </c>
      <c r="W121" s="5">
        <f ca="1">COUNTIFS(Table1[Agent_name],Table1[[#This Row],[Agent_name]],Table1[Month],Table1[[#This Row],[Month]])/160</f>
        <v>0.875</v>
      </c>
    </row>
    <row r="122" spans="1:23" x14ac:dyDescent="0.25">
      <c r="A122">
        <v>121</v>
      </c>
      <c r="B122" t="s">
        <v>495</v>
      </c>
      <c r="C122" t="s">
        <v>496</v>
      </c>
      <c r="D122">
        <v>56</v>
      </c>
      <c r="E122" t="s">
        <v>58</v>
      </c>
      <c r="F122" t="s">
        <v>149</v>
      </c>
      <c r="G122" s="1">
        <v>44266</v>
      </c>
      <c r="H122" t="s">
        <v>45</v>
      </c>
      <c r="I122" t="s">
        <v>67</v>
      </c>
      <c r="J122" s="3" t="s">
        <v>497</v>
      </c>
      <c r="K122" t="s">
        <v>24</v>
      </c>
      <c r="M122" t="s">
        <v>143</v>
      </c>
      <c r="N122" t="s">
        <v>33</v>
      </c>
      <c r="O122" s="2">
        <v>45078.751608796294</v>
      </c>
      <c r="Q122">
        <v>5</v>
      </c>
      <c r="R122" t="str">
        <f t="shared" ca="1" si="1"/>
        <v>Rahul</v>
      </c>
      <c r="S122" t="str">
        <f>IFERROR(TEXT(DATEVALUE(LEFT(Table1[[#This Row],[Date of Purchase]],10)), "MMMM"), TEXT(Table1[[#This Row],[Date of Purchase]], "MMMM"))</f>
        <v>March</v>
      </c>
      <c r="T122" t="str">
        <f>IF(OR(
  AND(Table1[[#This Row],[Ticket Priority]]="Critical", Table1[[#This Row],[Ticket Status]]&lt;&gt;"Closed"),
  AND(Table1[[#This Row],[Ticket Priority]]="High", Table1[[#This Row],[Ticket Status]]="Open")
), "Yes", "No")</f>
        <v>No</v>
      </c>
      <c r="U122" s="4" t="str">
        <f>IF(Table1[[#This Row],[Ticket Status]]="Closed","Yes","No")</f>
        <v>No</v>
      </c>
      <c r="V122" s="4" t="str">
        <f>IF(Table1[[#This Row],[Ticket Status]]="Pending Customer Response","Yes","No")</f>
        <v>Yes</v>
      </c>
      <c r="W122" s="5">
        <f ca="1">COUNTIFS(Table1[Agent_name],Table1[[#This Row],[Agent_name]],Table1[Month],Table1[[#This Row],[Month]])/160</f>
        <v>0.19375000000000001</v>
      </c>
    </row>
    <row r="123" spans="1:23" x14ac:dyDescent="0.25">
      <c r="A123">
        <v>122</v>
      </c>
      <c r="B123" t="s">
        <v>498</v>
      </c>
      <c r="C123" t="s">
        <v>499</v>
      </c>
      <c r="D123">
        <v>37</v>
      </c>
      <c r="E123" t="s">
        <v>19</v>
      </c>
      <c r="F123" t="s">
        <v>456</v>
      </c>
      <c r="G123" s="1">
        <v>44258</v>
      </c>
      <c r="H123" t="s">
        <v>66</v>
      </c>
      <c r="I123" t="s">
        <v>31</v>
      </c>
      <c r="J123" s="3" t="s">
        <v>500</v>
      </c>
      <c r="K123" t="s">
        <v>62</v>
      </c>
      <c r="M123" t="s">
        <v>25</v>
      </c>
      <c r="N123" t="s">
        <v>33</v>
      </c>
      <c r="Q123">
        <v>5</v>
      </c>
      <c r="R123" t="str">
        <f t="shared" ca="1" si="1"/>
        <v>Meera</v>
      </c>
      <c r="S123" t="str">
        <f>IFERROR(TEXT(DATEVALUE(LEFT(Table1[[#This Row],[Date of Purchase]],10)), "MMMM"), TEXT(Table1[[#This Row],[Date of Purchase]], "MMMM"))</f>
        <v>March</v>
      </c>
      <c r="T123" t="str">
        <f>IF(OR(
  AND(Table1[[#This Row],[Ticket Priority]]="Critical", Table1[[#This Row],[Ticket Status]]&lt;&gt;"Closed"),
  AND(Table1[[#This Row],[Ticket Priority]]="High", Table1[[#This Row],[Ticket Status]]="Open")
), "Yes", "No")</f>
        <v>Yes</v>
      </c>
      <c r="U123" s="4" t="str">
        <f>IF(Table1[[#This Row],[Ticket Status]]="Closed","Yes","No")</f>
        <v>No</v>
      </c>
      <c r="V123" s="4" t="str">
        <f>IF(Table1[[#This Row],[Ticket Status]]="Pending Customer Response","Yes","No")</f>
        <v>No</v>
      </c>
      <c r="W123" s="5">
        <f ca="1">COUNTIFS(Table1[Agent_name],Table1[[#This Row],[Agent_name]],Table1[Month],Table1[[#This Row],[Month]])/160</f>
        <v>0.21249999999999999</v>
      </c>
    </row>
    <row r="124" spans="1:23" x14ac:dyDescent="0.25">
      <c r="A124">
        <v>123</v>
      </c>
      <c r="B124" t="s">
        <v>501</v>
      </c>
      <c r="C124" t="s">
        <v>502</v>
      </c>
      <c r="D124">
        <v>29</v>
      </c>
      <c r="E124" t="s">
        <v>19</v>
      </c>
      <c r="F124" t="s">
        <v>36</v>
      </c>
      <c r="G124" s="1">
        <v>44107</v>
      </c>
      <c r="H124" t="s">
        <v>67</v>
      </c>
      <c r="I124" t="s">
        <v>77</v>
      </c>
      <c r="J124" s="3" t="s">
        <v>503</v>
      </c>
      <c r="K124" t="s">
        <v>62</v>
      </c>
      <c r="M124" t="s">
        <v>41</v>
      </c>
      <c r="N124" t="s">
        <v>26</v>
      </c>
      <c r="Q124">
        <v>5</v>
      </c>
      <c r="R124" t="str">
        <f t="shared" ca="1" si="1"/>
        <v>Aisha</v>
      </c>
      <c r="S124" t="str">
        <f>IFERROR(TEXT(DATEVALUE(LEFT(Table1[[#This Row],[Date of Purchase]],10)), "MMMM"), TEXT(Table1[[#This Row],[Date of Purchase]], "MMMM"))</f>
        <v>October</v>
      </c>
      <c r="T124" t="str">
        <f>IF(OR(
  AND(Table1[[#This Row],[Ticket Priority]]="Critical", Table1[[#This Row],[Ticket Status]]&lt;&gt;"Closed"),
  AND(Table1[[#This Row],[Ticket Priority]]="High", Table1[[#This Row],[Ticket Status]]="Open")
), "Yes", "No")</f>
        <v>No</v>
      </c>
      <c r="U124" s="4" t="str">
        <f>IF(Table1[[#This Row],[Ticket Status]]="Closed","Yes","No")</f>
        <v>No</v>
      </c>
      <c r="V124" s="4" t="str">
        <f>IF(Table1[[#This Row],[Ticket Status]]="Pending Customer Response","Yes","No")</f>
        <v>No</v>
      </c>
      <c r="W124" s="5">
        <f ca="1">COUNTIFS(Table1[Agent_name],Table1[[#This Row],[Agent_name]],Table1[Month],Table1[[#This Row],[Month]])/160</f>
        <v>0.85624999999999996</v>
      </c>
    </row>
    <row r="125" spans="1:23" x14ac:dyDescent="0.25">
      <c r="A125">
        <v>124</v>
      </c>
      <c r="B125" t="s">
        <v>504</v>
      </c>
      <c r="C125" t="s">
        <v>505</v>
      </c>
      <c r="D125">
        <v>36</v>
      </c>
      <c r="E125" t="s">
        <v>19</v>
      </c>
      <c r="F125" t="s">
        <v>219</v>
      </c>
      <c r="G125" s="1">
        <v>44557</v>
      </c>
      <c r="H125" t="s">
        <v>66</v>
      </c>
      <c r="I125" t="s">
        <v>72</v>
      </c>
      <c r="J125" s="3" t="s">
        <v>506</v>
      </c>
      <c r="K125" t="s">
        <v>24</v>
      </c>
      <c r="M125" t="s">
        <v>41</v>
      </c>
      <c r="N125" t="s">
        <v>55</v>
      </c>
      <c r="O125" s="2">
        <v>45078.547500000001</v>
      </c>
      <c r="Q125">
        <v>5</v>
      </c>
      <c r="R125" t="str">
        <f t="shared" ca="1" si="1"/>
        <v>Sara</v>
      </c>
      <c r="S125" t="str">
        <f>IFERROR(TEXT(DATEVALUE(LEFT(Table1[[#This Row],[Date of Purchase]],10)), "MMMM"), TEXT(Table1[[#This Row],[Date of Purchase]], "MMMM"))</f>
        <v>December</v>
      </c>
      <c r="T125" t="str">
        <f>IF(OR(
  AND(Table1[[#This Row],[Ticket Priority]]="Critical", Table1[[#This Row],[Ticket Status]]&lt;&gt;"Closed"),
  AND(Table1[[#This Row],[Ticket Priority]]="High", Table1[[#This Row],[Ticket Status]]="Open")
), "Yes", "No")</f>
        <v>No</v>
      </c>
      <c r="U125" s="4" t="str">
        <f>IF(Table1[[#This Row],[Ticket Status]]="Closed","Yes","No")</f>
        <v>No</v>
      </c>
      <c r="V125" s="4" t="str">
        <f>IF(Table1[[#This Row],[Ticket Status]]="Pending Customer Response","Yes","No")</f>
        <v>Yes</v>
      </c>
      <c r="W125" s="5">
        <f ca="1">COUNTIFS(Table1[Agent_name],Table1[[#This Row],[Agent_name]],Table1[Month],Table1[[#This Row],[Month]])/160</f>
        <v>0.55625000000000002</v>
      </c>
    </row>
    <row r="126" spans="1:23" x14ac:dyDescent="0.25">
      <c r="A126">
        <v>125</v>
      </c>
      <c r="B126" t="s">
        <v>507</v>
      </c>
      <c r="C126" t="s">
        <v>508</v>
      </c>
      <c r="D126">
        <v>63</v>
      </c>
      <c r="E126" t="s">
        <v>58</v>
      </c>
      <c r="F126" t="s">
        <v>81</v>
      </c>
      <c r="G126" s="1">
        <v>44278</v>
      </c>
      <c r="H126" t="s">
        <v>21</v>
      </c>
      <c r="I126" t="s">
        <v>22</v>
      </c>
      <c r="J126" s="3" t="s">
        <v>509</v>
      </c>
      <c r="K126" t="s">
        <v>24</v>
      </c>
      <c r="M126" t="s">
        <v>89</v>
      </c>
      <c r="N126" t="s">
        <v>83</v>
      </c>
      <c r="O126" s="2">
        <v>45078.093356481484</v>
      </c>
      <c r="Q126">
        <v>5</v>
      </c>
      <c r="R126" t="str">
        <f t="shared" ca="1" si="1"/>
        <v>Mohit</v>
      </c>
      <c r="S126" t="str">
        <f>IFERROR(TEXT(DATEVALUE(LEFT(Table1[[#This Row],[Date of Purchase]],10)), "MMMM"), TEXT(Table1[[#This Row],[Date of Purchase]], "MMMM"))</f>
        <v>March</v>
      </c>
      <c r="T126" t="str">
        <f>IF(OR(
  AND(Table1[[#This Row],[Ticket Priority]]="Critical", Table1[[#This Row],[Ticket Status]]&lt;&gt;"Closed"),
  AND(Table1[[#This Row],[Ticket Priority]]="High", Table1[[#This Row],[Ticket Status]]="Open")
), "Yes", "No")</f>
        <v>No</v>
      </c>
      <c r="U126" s="4" t="str">
        <f>IF(Table1[[#This Row],[Ticket Status]]="Closed","Yes","No")</f>
        <v>No</v>
      </c>
      <c r="V126" s="4" t="str">
        <f>IF(Table1[[#This Row],[Ticket Status]]="Pending Customer Response","Yes","No")</f>
        <v>Yes</v>
      </c>
      <c r="W126" s="5">
        <f ca="1">COUNTIFS(Table1[Agent_name],Table1[[#This Row],[Agent_name]],Table1[Month],Table1[[#This Row],[Month]])/160</f>
        <v>0.45624999999999999</v>
      </c>
    </row>
    <row r="127" spans="1:23" x14ac:dyDescent="0.25">
      <c r="A127">
        <v>126</v>
      </c>
      <c r="B127" t="s">
        <v>510</v>
      </c>
      <c r="C127" t="s">
        <v>511</v>
      </c>
      <c r="D127">
        <v>45</v>
      </c>
      <c r="E127" t="s">
        <v>58</v>
      </c>
      <c r="F127" t="s">
        <v>71</v>
      </c>
      <c r="G127" s="1">
        <v>44009</v>
      </c>
      <c r="H127" t="s">
        <v>67</v>
      </c>
      <c r="I127" t="s">
        <v>150</v>
      </c>
      <c r="J127" s="3" t="s">
        <v>512</v>
      </c>
      <c r="K127" t="s">
        <v>62</v>
      </c>
      <c r="M127" t="s">
        <v>143</v>
      </c>
      <c r="N127" t="s">
        <v>33</v>
      </c>
      <c r="Q127">
        <v>5</v>
      </c>
      <c r="R127" t="str">
        <f t="shared" ca="1" si="1"/>
        <v>Sara</v>
      </c>
      <c r="S127" t="str">
        <f>IFERROR(TEXT(DATEVALUE(LEFT(Table1[[#This Row],[Date of Purchase]],10)), "MMMM"), TEXT(Table1[[#This Row],[Date of Purchase]], "MMMM"))</f>
        <v>June</v>
      </c>
      <c r="T127" t="str">
        <f>IF(OR(
  AND(Table1[[#This Row],[Ticket Priority]]="Critical", Table1[[#This Row],[Ticket Status]]&lt;&gt;"Closed"),
  AND(Table1[[#This Row],[Ticket Priority]]="High", Table1[[#This Row],[Ticket Status]]="Open")
), "Yes", "No")</f>
        <v>No</v>
      </c>
      <c r="U127" s="4" t="str">
        <f>IF(Table1[[#This Row],[Ticket Status]]="Closed","Yes","No")</f>
        <v>No</v>
      </c>
      <c r="V127" s="4" t="str">
        <f>IF(Table1[[#This Row],[Ticket Status]]="Pending Customer Response","Yes","No")</f>
        <v>No</v>
      </c>
      <c r="W127" s="5">
        <f ca="1">COUNTIFS(Table1[Agent_name],Table1[[#This Row],[Agent_name]],Table1[Month],Table1[[#This Row],[Month]])/160</f>
        <v>0.65</v>
      </c>
    </row>
    <row r="128" spans="1:23" x14ac:dyDescent="0.25">
      <c r="A128">
        <v>127</v>
      </c>
      <c r="B128" t="s">
        <v>513</v>
      </c>
      <c r="C128" t="s">
        <v>514</v>
      </c>
      <c r="D128">
        <v>68</v>
      </c>
      <c r="E128" t="s">
        <v>29</v>
      </c>
      <c r="F128" t="s">
        <v>157</v>
      </c>
      <c r="G128" s="1">
        <v>44004</v>
      </c>
      <c r="H128" t="s">
        <v>45</v>
      </c>
      <c r="I128" t="s">
        <v>59</v>
      </c>
      <c r="J128" s="3" t="s">
        <v>515</v>
      </c>
      <c r="K128" t="s">
        <v>62</v>
      </c>
      <c r="M128" t="s">
        <v>41</v>
      </c>
      <c r="N128" t="s">
        <v>26</v>
      </c>
      <c r="R128" t="str">
        <f t="shared" ca="1" si="1"/>
        <v>Neha</v>
      </c>
      <c r="S128" t="str">
        <f>IFERROR(TEXT(DATEVALUE(LEFT(Table1[[#This Row],[Date of Purchase]],10)), "MMMM"), TEXT(Table1[[#This Row],[Date of Purchase]], "MMMM"))</f>
        <v>June</v>
      </c>
      <c r="T128" t="str">
        <f>IF(OR(
  AND(Table1[[#This Row],[Ticket Priority]]="Critical", Table1[[#This Row],[Ticket Status]]&lt;&gt;"Closed"),
  AND(Table1[[#This Row],[Ticket Priority]]="High", Table1[[#This Row],[Ticket Status]]="Open")
), "Yes", "No")</f>
        <v>No</v>
      </c>
      <c r="U128" s="4" t="str">
        <f>IF(Table1[[#This Row],[Ticket Status]]="Closed","Yes","No")</f>
        <v>No</v>
      </c>
      <c r="V128" s="4" t="str">
        <f>IF(Table1[[#This Row],[Ticket Status]]="Pending Customer Response","Yes","No")</f>
        <v>No</v>
      </c>
      <c r="W128" s="5">
        <f ca="1">COUNTIFS(Table1[Agent_name],Table1[[#This Row],[Agent_name]],Table1[Month],Table1[[#This Row],[Month]])/160</f>
        <v>0.19375000000000001</v>
      </c>
    </row>
    <row r="129" spans="1:23" x14ac:dyDescent="0.25">
      <c r="A129">
        <v>128</v>
      </c>
      <c r="B129" t="s">
        <v>516</v>
      </c>
      <c r="C129" t="s">
        <v>517</v>
      </c>
      <c r="D129">
        <v>57</v>
      </c>
      <c r="E129" t="s">
        <v>58</v>
      </c>
      <c r="F129" t="s">
        <v>117</v>
      </c>
      <c r="G129" s="1">
        <v>44102</v>
      </c>
      <c r="H129" t="s">
        <v>67</v>
      </c>
      <c r="I129" t="s">
        <v>59</v>
      </c>
      <c r="J129" s="3" t="s">
        <v>518</v>
      </c>
      <c r="K129" t="s">
        <v>24</v>
      </c>
      <c r="M129" t="s">
        <v>41</v>
      </c>
      <c r="N129" t="s">
        <v>55</v>
      </c>
      <c r="O129" s="2">
        <v>45078.131608796299</v>
      </c>
      <c r="R129" t="str">
        <f t="shared" ca="1" si="1"/>
        <v>Ravi</v>
      </c>
      <c r="S129" t="str">
        <f>IFERROR(TEXT(DATEVALUE(LEFT(Table1[[#This Row],[Date of Purchase]],10)), "MMMM"), TEXT(Table1[[#This Row],[Date of Purchase]], "MMMM"))</f>
        <v>September</v>
      </c>
      <c r="T129" t="str">
        <f>IF(OR(
  AND(Table1[[#This Row],[Ticket Priority]]="Critical", Table1[[#This Row],[Ticket Status]]&lt;&gt;"Closed"),
  AND(Table1[[#This Row],[Ticket Priority]]="High", Table1[[#This Row],[Ticket Status]]="Open")
), "Yes", "No")</f>
        <v>No</v>
      </c>
      <c r="U129" s="4" t="str">
        <f>IF(Table1[[#This Row],[Ticket Status]]="Closed","Yes","No")</f>
        <v>No</v>
      </c>
      <c r="V129" s="4" t="str">
        <f>IF(Table1[[#This Row],[Ticket Status]]="Pending Customer Response","Yes","No")</f>
        <v>Yes</v>
      </c>
      <c r="W129" s="5">
        <f ca="1">COUNTIFS(Table1[Agent_name],Table1[[#This Row],[Agent_name]],Table1[Month],Table1[[#This Row],[Month]])/160</f>
        <v>0.64375000000000004</v>
      </c>
    </row>
    <row r="130" spans="1:23" x14ac:dyDescent="0.25">
      <c r="A130">
        <v>129</v>
      </c>
      <c r="B130" t="s">
        <v>519</v>
      </c>
      <c r="C130" t="s">
        <v>520</v>
      </c>
      <c r="D130">
        <v>49</v>
      </c>
      <c r="E130" t="s">
        <v>58</v>
      </c>
      <c r="F130" t="s">
        <v>173</v>
      </c>
      <c r="G130" s="1">
        <v>44301</v>
      </c>
      <c r="H130" t="s">
        <v>59</v>
      </c>
      <c r="I130" t="s">
        <v>99</v>
      </c>
      <c r="J130" s="3" t="s">
        <v>521</v>
      </c>
      <c r="K130" t="s">
        <v>39</v>
      </c>
      <c r="L130" t="s">
        <v>522</v>
      </c>
      <c r="M130" t="s">
        <v>143</v>
      </c>
      <c r="N130" t="s">
        <v>55</v>
      </c>
      <c r="O130" s="2">
        <v>45077.925381944442</v>
      </c>
      <c r="P130" s="2">
        <v>45078.020520833335</v>
      </c>
      <c r="Q130">
        <v>3</v>
      </c>
      <c r="R130" t="str">
        <f t="shared" ref="R130:R193" ca="1" si="2">CHOOSE(
RANDBETWEEN(1,20),
"Aisha","Aisha","Aisha","Aisha",
"Ravi","Ravi","Ravi",
"Sara","Sara","Sara",
"Mohit","Mohit",
"Priya","Priya",
"Arjun",
"Neha","Rahul","Divya","Karan","Meera","Sanjay"
)</f>
        <v>Mohit</v>
      </c>
      <c r="S130" t="str">
        <f>IFERROR(TEXT(DATEVALUE(LEFT(Table1[[#This Row],[Date of Purchase]],10)), "MMMM"), TEXT(Table1[[#This Row],[Date of Purchase]], "MMMM"))</f>
        <v>April</v>
      </c>
      <c r="T130" t="str">
        <f>IF(OR(
  AND(Table1[[#This Row],[Ticket Priority]]="Critical", Table1[[#This Row],[Ticket Status]]&lt;&gt;"Closed"),
  AND(Table1[[#This Row],[Ticket Priority]]="High", Table1[[#This Row],[Ticket Status]]="Open")
), "Yes", "No")</f>
        <v>No</v>
      </c>
      <c r="U130" s="4" t="str">
        <f>IF(Table1[[#This Row],[Ticket Status]]="Closed","Yes","No")</f>
        <v>Yes</v>
      </c>
      <c r="V130" s="4" t="str">
        <f>IF(Table1[[#This Row],[Ticket Status]]="Pending Customer Response","Yes","No")</f>
        <v>No</v>
      </c>
      <c r="W130" s="5">
        <f ca="1">COUNTIFS(Table1[Agent_name],Table1[[#This Row],[Agent_name]],Table1[Month],Table1[[#This Row],[Month]])/160</f>
        <v>0.45</v>
      </c>
    </row>
    <row r="131" spans="1:23" x14ac:dyDescent="0.25">
      <c r="A131">
        <v>130</v>
      </c>
      <c r="B131" t="s">
        <v>523</v>
      </c>
      <c r="C131" t="s">
        <v>524</v>
      </c>
      <c r="D131">
        <v>55</v>
      </c>
      <c r="E131" t="s">
        <v>19</v>
      </c>
      <c r="F131" t="s">
        <v>207</v>
      </c>
      <c r="G131" s="1">
        <v>44321</v>
      </c>
      <c r="H131" t="s">
        <v>59</v>
      </c>
      <c r="I131" t="s">
        <v>59</v>
      </c>
      <c r="J131" s="3" t="s">
        <v>525</v>
      </c>
      <c r="K131" t="s">
        <v>24</v>
      </c>
      <c r="M131" t="s">
        <v>41</v>
      </c>
      <c r="N131" t="s">
        <v>55</v>
      </c>
      <c r="O131" s="2">
        <v>45078.318460648145</v>
      </c>
      <c r="R131" t="str">
        <f t="shared" ca="1" si="2"/>
        <v>Ravi</v>
      </c>
      <c r="S131" t="str">
        <f>IFERROR(TEXT(DATEVALUE(LEFT(Table1[[#This Row],[Date of Purchase]],10)), "MMMM"), TEXT(Table1[[#This Row],[Date of Purchase]], "MMMM"))</f>
        <v>May</v>
      </c>
      <c r="T131" t="str">
        <f>IF(OR(
  AND(Table1[[#This Row],[Ticket Priority]]="Critical", Table1[[#This Row],[Ticket Status]]&lt;&gt;"Closed"),
  AND(Table1[[#This Row],[Ticket Priority]]="High", Table1[[#This Row],[Ticket Status]]="Open")
), "Yes", "No")</f>
        <v>No</v>
      </c>
      <c r="U131" s="4" t="str">
        <f>IF(Table1[[#This Row],[Ticket Status]]="Closed","Yes","No")</f>
        <v>No</v>
      </c>
      <c r="V131" s="4" t="str">
        <f>IF(Table1[[#This Row],[Ticket Status]]="Pending Customer Response","Yes","No")</f>
        <v>Yes</v>
      </c>
      <c r="W131" s="5">
        <f ca="1">COUNTIFS(Table1[Agent_name],Table1[[#This Row],[Agent_name]],Table1[Month],Table1[[#This Row],[Month]])/160</f>
        <v>0.67500000000000004</v>
      </c>
    </row>
    <row r="132" spans="1:23" x14ac:dyDescent="0.25">
      <c r="A132">
        <v>131</v>
      </c>
      <c r="B132" t="s">
        <v>526</v>
      </c>
      <c r="C132" t="s">
        <v>527</v>
      </c>
      <c r="D132">
        <v>43</v>
      </c>
      <c r="E132" t="s">
        <v>58</v>
      </c>
      <c r="F132" t="s">
        <v>431</v>
      </c>
      <c r="G132" s="1">
        <v>43874</v>
      </c>
      <c r="H132" t="s">
        <v>45</v>
      </c>
      <c r="I132" t="s">
        <v>113</v>
      </c>
      <c r="J132" s="3" t="s">
        <v>528</v>
      </c>
      <c r="K132" t="s">
        <v>39</v>
      </c>
      <c r="L132" t="s">
        <v>529</v>
      </c>
      <c r="M132" t="s">
        <v>143</v>
      </c>
      <c r="N132" t="s">
        <v>55</v>
      </c>
      <c r="O132" s="2">
        <v>45078.896944444445</v>
      </c>
      <c r="P132" s="2">
        <v>45078.627500000002</v>
      </c>
      <c r="Q132">
        <v>2</v>
      </c>
      <c r="R132" t="str">
        <f t="shared" ca="1" si="2"/>
        <v>Sara</v>
      </c>
      <c r="S132" t="str">
        <f>IFERROR(TEXT(DATEVALUE(LEFT(Table1[[#This Row],[Date of Purchase]],10)), "MMMM"), TEXT(Table1[[#This Row],[Date of Purchase]], "MMMM"))</f>
        <v>February</v>
      </c>
      <c r="T132" t="str">
        <f>IF(OR(
  AND(Table1[[#This Row],[Ticket Priority]]="Critical", Table1[[#This Row],[Ticket Status]]&lt;&gt;"Closed"),
  AND(Table1[[#This Row],[Ticket Priority]]="High", Table1[[#This Row],[Ticket Status]]="Open")
), "Yes", "No")</f>
        <v>No</v>
      </c>
      <c r="U132" s="4" t="str">
        <f>IF(Table1[[#This Row],[Ticket Status]]="Closed","Yes","No")</f>
        <v>Yes</v>
      </c>
      <c r="V132" s="4" t="str">
        <f>IF(Table1[[#This Row],[Ticket Status]]="Pending Customer Response","Yes","No")</f>
        <v>No</v>
      </c>
      <c r="W132" s="5">
        <f ca="1">COUNTIFS(Table1[Agent_name],Table1[[#This Row],[Agent_name]],Table1[Month],Table1[[#This Row],[Month]])/160</f>
        <v>0.65625</v>
      </c>
    </row>
    <row r="133" spans="1:23" x14ac:dyDescent="0.25">
      <c r="A133">
        <v>132</v>
      </c>
      <c r="B133" t="s">
        <v>530</v>
      </c>
      <c r="C133" t="s">
        <v>531</v>
      </c>
      <c r="D133">
        <v>49</v>
      </c>
      <c r="E133" t="s">
        <v>58</v>
      </c>
      <c r="F133" t="s">
        <v>30</v>
      </c>
      <c r="G133" s="1">
        <v>44524</v>
      </c>
      <c r="H133" t="s">
        <v>66</v>
      </c>
      <c r="I133" t="s">
        <v>72</v>
      </c>
      <c r="J133" s="3" t="s">
        <v>532</v>
      </c>
      <c r="K133" t="s">
        <v>24</v>
      </c>
      <c r="M133" t="s">
        <v>25</v>
      </c>
      <c r="N133" t="s">
        <v>26</v>
      </c>
      <c r="O133" s="2">
        <v>45078.873356481483</v>
      </c>
      <c r="R133" t="str">
        <f t="shared" ca="1" si="2"/>
        <v>Neha</v>
      </c>
      <c r="S133" t="str">
        <f>IFERROR(TEXT(DATEVALUE(LEFT(Table1[[#This Row],[Date of Purchase]],10)), "MMMM"), TEXT(Table1[[#This Row],[Date of Purchase]], "MMMM"))</f>
        <v>November</v>
      </c>
      <c r="T133" t="str">
        <f>IF(OR(
  AND(Table1[[#This Row],[Ticket Priority]]="Critical", Table1[[#This Row],[Ticket Status]]&lt;&gt;"Closed"),
  AND(Table1[[#This Row],[Ticket Priority]]="High", Table1[[#This Row],[Ticket Status]]="Open")
), "Yes", "No")</f>
        <v>Yes</v>
      </c>
      <c r="U133" s="4" t="str">
        <f>IF(Table1[[#This Row],[Ticket Status]]="Closed","Yes","No")</f>
        <v>No</v>
      </c>
      <c r="V133" s="4" t="str">
        <f>IF(Table1[[#This Row],[Ticket Status]]="Pending Customer Response","Yes","No")</f>
        <v>Yes</v>
      </c>
      <c r="W133" s="5">
        <f ca="1">COUNTIFS(Table1[Agent_name],Table1[[#This Row],[Agent_name]],Table1[Month],Table1[[#This Row],[Month]])/160</f>
        <v>0.17499999999999999</v>
      </c>
    </row>
    <row r="134" spans="1:23" x14ac:dyDescent="0.25">
      <c r="A134">
        <v>133</v>
      </c>
      <c r="B134" t="s">
        <v>533</v>
      </c>
      <c r="C134" t="s">
        <v>534</v>
      </c>
      <c r="D134">
        <v>65</v>
      </c>
      <c r="E134" t="s">
        <v>29</v>
      </c>
      <c r="F134" t="s">
        <v>211</v>
      </c>
      <c r="G134" s="1">
        <v>44317</v>
      </c>
      <c r="H134" t="s">
        <v>59</v>
      </c>
      <c r="I134" t="s">
        <v>52</v>
      </c>
      <c r="J134" s="3" t="s">
        <v>535</v>
      </c>
      <c r="K134" t="s">
        <v>62</v>
      </c>
      <c r="M134" t="s">
        <v>143</v>
      </c>
      <c r="N134" t="s">
        <v>83</v>
      </c>
      <c r="R134" t="str">
        <f t="shared" ca="1" si="2"/>
        <v>Aisha</v>
      </c>
      <c r="S134" t="str">
        <f>IFERROR(TEXT(DATEVALUE(LEFT(Table1[[#This Row],[Date of Purchase]],10)), "MMMM"), TEXT(Table1[[#This Row],[Date of Purchase]], "MMMM"))</f>
        <v>May</v>
      </c>
      <c r="T134" t="str">
        <f>IF(OR(
  AND(Table1[[#This Row],[Ticket Priority]]="Critical", Table1[[#This Row],[Ticket Status]]&lt;&gt;"Closed"),
  AND(Table1[[#This Row],[Ticket Priority]]="High", Table1[[#This Row],[Ticket Status]]="Open")
), "Yes", "No")</f>
        <v>No</v>
      </c>
      <c r="U134" s="4" t="str">
        <f>IF(Table1[[#This Row],[Ticket Status]]="Closed","Yes","No")</f>
        <v>No</v>
      </c>
      <c r="V134" s="4" t="str">
        <f>IF(Table1[[#This Row],[Ticket Status]]="Pending Customer Response","Yes","No")</f>
        <v>No</v>
      </c>
      <c r="W134" s="5">
        <f ca="1">COUNTIFS(Table1[Agent_name],Table1[[#This Row],[Agent_name]],Table1[Month],Table1[[#This Row],[Month]])/160</f>
        <v>0.93125000000000002</v>
      </c>
    </row>
    <row r="135" spans="1:23" x14ac:dyDescent="0.25">
      <c r="A135">
        <v>134</v>
      </c>
      <c r="B135" t="s">
        <v>536</v>
      </c>
      <c r="C135" t="s">
        <v>537</v>
      </c>
      <c r="D135">
        <v>50</v>
      </c>
      <c r="E135" t="s">
        <v>58</v>
      </c>
      <c r="F135" t="s">
        <v>86</v>
      </c>
      <c r="G135" s="1">
        <v>44364</v>
      </c>
      <c r="H135" t="s">
        <v>67</v>
      </c>
      <c r="I135" t="s">
        <v>67</v>
      </c>
      <c r="J135" s="3" t="s">
        <v>538</v>
      </c>
      <c r="K135" t="s">
        <v>39</v>
      </c>
      <c r="L135" t="s">
        <v>539</v>
      </c>
      <c r="M135" t="s">
        <v>25</v>
      </c>
      <c r="N135" t="s">
        <v>83</v>
      </c>
      <c r="O135" s="2">
        <v>45078.718530092592</v>
      </c>
      <c r="P135" s="2">
        <v>45077.953946759262</v>
      </c>
      <c r="Q135">
        <v>5</v>
      </c>
      <c r="R135" t="str">
        <f t="shared" ca="1" si="2"/>
        <v>Ravi</v>
      </c>
      <c r="S135" t="str">
        <f>IFERROR(TEXT(DATEVALUE(LEFT(Table1[[#This Row],[Date of Purchase]],10)), "MMMM"), TEXT(Table1[[#This Row],[Date of Purchase]], "MMMM"))</f>
        <v>June</v>
      </c>
      <c r="T135" t="str">
        <f>IF(OR(
  AND(Table1[[#This Row],[Ticket Priority]]="Critical", Table1[[#This Row],[Ticket Status]]&lt;&gt;"Closed"),
  AND(Table1[[#This Row],[Ticket Priority]]="High", Table1[[#This Row],[Ticket Status]]="Open")
), "Yes", "No")</f>
        <v>No</v>
      </c>
      <c r="U135" s="4" t="str">
        <f>IF(Table1[[#This Row],[Ticket Status]]="Closed","Yes","No")</f>
        <v>Yes</v>
      </c>
      <c r="V135" s="4" t="str">
        <f>IF(Table1[[#This Row],[Ticket Status]]="Pending Customer Response","Yes","No")</f>
        <v>No</v>
      </c>
      <c r="W135" s="5">
        <f ca="1">COUNTIFS(Table1[Agent_name],Table1[[#This Row],[Agent_name]],Table1[Month],Table1[[#This Row],[Month]])/160</f>
        <v>0.58125000000000004</v>
      </c>
    </row>
    <row r="136" spans="1:23" x14ac:dyDescent="0.25">
      <c r="A136">
        <v>135</v>
      </c>
      <c r="B136" t="s">
        <v>540</v>
      </c>
      <c r="C136" t="s">
        <v>541</v>
      </c>
      <c r="D136">
        <v>66</v>
      </c>
      <c r="E136" t="s">
        <v>58</v>
      </c>
      <c r="F136" t="s">
        <v>211</v>
      </c>
      <c r="G136" s="1">
        <v>43952</v>
      </c>
      <c r="H136" t="s">
        <v>59</v>
      </c>
      <c r="I136" t="s">
        <v>22</v>
      </c>
      <c r="J136" s="3" t="s">
        <v>542</v>
      </c>
      <c r="K136" t="s">
        <v>39</v>
      </c>
      <c r="L136" t="s">
        <v>543</v>
      </c>
      <c r="M136" t="s">
        <v>25</v>
      </c>
      <c r="N136" t="s">
        <v>55</v>
      </c>
      <c r="O136" s="2">
        <v>45078.319930555554</v>
      </c>
      <c r="P136" s="2">
        <v>45078.047013888892</v>
      </c>
      <c r="Q136">
        <v>2</v>
      </c>
      <c r="R136" t="str">
        <f t="shared" ca="1" si="2"/>
        <v>Divya</v>
      </c>
      <c r="S136" t="str">
        <f>IFERROR(TEXT(DATEVALUE(LEFT(Table1[[#This Row],[Date of Purchase]],10)), "MMMM"), TEXT(Table1[[#This Row],[Date of Purchase]], "MMMM"))</f>
        <v>May</v>
      </c>
      <c r="T136" t="str">
        <f>IF(OR(
  AND(Table1[[#This Row],[Ticket Priority]]="Critical", Table1[[#This Row],[Ticket Status]]&lt;&gt;"Closed"),
  AND(Table1[[#This Row],[Ticket Priority]]="High", Table1[[#This Row],[Ticket Status]]="Open")
), "Yes", "No")</f>
        <v>No</v>
      </c>
      <c r="U136" s="4" t="str">
        <f>IF(Table1[[#This Row],[Ticket Status]]="Closed","Yes","No")</f>
        <v>Yes</v>
      </c>
      <c r="V136" s="4" t="str">
        <f>IF(Table1[[#This Row],[Ticket Status]]="Pending Customer Response","Yes","No")</f>
        <v>No</v>
      </c>
      <c r="W136" s="5">
        <f ca="1">COUNTIFS(Table1[Agent_name],Table1[[#This Row],[Agent_name]],Table1[Month],Table1[[#This Row],[Month]])/160</f>
        <v>0.23125000000000001</v>
      </c>
    </row>
    <row r="137" spans="1:23" x14ac:dyDescent="0.25">
      <c r="A137">
        <v>136</v>
      </c>
      <c r="B137" t="s">
        <v>544</v>
      </c>
      <c r="C137" t="s">
        <v>545</v>
      </c>
      <c r="D137">
        <v>35</v>
      </c>
      <c r="E137" t="s">
        <v>29</v>
      </c>
      <c r="F137" t="s">
        <v>219</v>
      </c>
      <c r="G137" s="1">
        <v>44499</v>
      </c>
      <c r="H137" t="s">
        <v>66</v>
      </c>
      <c r="I137" t="s">
        <v>93</v>
      </c>
      <c r="J137" s="3" t="s">
        <v>546</v>
      </c>
      <c r="K137" t="s">
        <v>24</v>
      </c>
      <c r="M137" t="s">
        <v>41</v>
      </c>
      <c r="N137" t="s">
        <v>33</v>
      </c>
      <c r="O137" s="2">
        <v>45078.08730324074</v>
      </c>
      <c r="R137" t="str">
        <f t="shared" ca="1" si="2"/>
        <v>Sara</v>
      </c>
      <c r="S137" t="str">
        <f>IFERROR(TEXT(DATEVALUE(LEFT(Table1[[#This Row],[Date of Purchase]],10)), "MMMM"), TEXT(Table1[[#This Row],[Date of Purchase]], "MMMM"))</f>
        <v>October</v>
      </c>
      <c r="T137" t="str">
        <f>IF(OR(
  AND(Table1[[#This Row],[Ticket Priority]]="Critical", Table1[[#This Row],[Ticket Status]]&lt;&gt;"Closed"),
  AND(Table1[[#This Row],[Ticket Priority]]="High", Table1[[#This Row],[Ticket Status]]="Open")
), "Yes", "No")</f>
        <v>No</v>
      </c>
      <c r="U137" s="4" t="str">
        <f>IF(Table1[[#This Row],[Ticket Status]]="Closed","Yes","No")</f>
        <v>No</v>
      </c>
      <c r="V137" s="4" t="str">
        <f>IF(Table1[[#This Row],[Ticket Status]]="Pending Customer Response","Yes","No")</f>
        <v>Yes</v>
      </c>
      <c r="W137" s="5">
        <f ca="1">COUNTIFS(Table1[Agent_name],Table1[[#This Row],[Agent_name]],Table1[Month],Table1[[#This Row],[Month]])/160</f>
        <v>0.66874999999999996</v>
      </c>
    </row>
    <row r="138" spans="1:23" x14ac:dyDescent="0.25">
      <c r="A138">
        <v>137</v>
      </c>
      <c r="B138" t="s">
        <v>547</v>
      </c>
      <c r="C138" t="s">
        <v>548</v>
      </c>
      <c r="D138">
        <v>46</v>
      </c>
      <c r="E138" t="s">
        <v>19</v>
      </c>
      <c r="F138" t="s">
        <v>456</v>
      </c>
      <c r="G138" s="1">
        <v>44105</v>
      </c>
      <c r="H138" t="s">
        <v>59</v>
      </c>
      <c r="I138" t="s">
        <v>93</v>
      </c>
      <c r="J138" s="3" t="s">
        <v>549</v>
      </c>
      <c r="K138" t="s">
        <v>62</v>
      </c>
      <c r="M138" t="s">
        <v>25</v>
      </c>
      <c r="N138" t="s">
        <v>55</v>
      </c>
      <c r="R138" t="str">
        <f t="shared" ca="1" si="2"/>
        <v>Aisha</v>
      </c>
      <c r="S138" t="str">
        <f>IFERROR(TEXT(DATEVALUE(LEFT(Table1[[#This Row],[Date of Purchase]],10)), "MMMM"), TEXT(Table1[[#This Row],[Date of Purchase]], "MMMM"))</f>
        <v>October</v>
      </c>
      <c r="T138" t="str">
        <f>IF(OR(
  AND(Table1[[#This Row],[Ticket Priority]]="Critical", Table1[[#This Row],[Ticket Status]]&lt;&gt;"Closed"),
  AND(Table1[[#This Row],[Ticket Priority]]="High", Table1[[#This Row],[Ticket Status]]="Open")
), "Yes", "No")</f>
        <v>Yes</v>
      </c>
      <c r="U138" s="4" t="str">
        <f>IF(Table1[[#This Row],[Ticket Status]]="Closed","Yes","No")</f>
        <v>No</v>
      </c>
      <c r="V138" s="4" t="str">
        <f>IF(Table1[[#This Row],[Ticket Status]]="Pending Customer Response","Yes","No")</f>
        <v>No</v>
      </c>
      <c r="W138" s="5">
        <f ca="1">COUNTIFS(Table1[Agent_name],Table1[[#This Row],[Agent_name]],Table1[Month],Table1[[#This Row],[Month]])/160</f>
        <v>0.85624999999999996</v>
      </c>
    </row>
    <row r="139" spans="1:23" x14ac:dyDescent="0.25">
      <c r="A139">
        <v>138</v>
      </c>
      <c r="B139" t="s">
        <v>550</v>
      </c>
      <c r="C139" t="s">
        <v>551</v>
      </c>
      <c r="D139">
        <v>21</v>
      </c>
      <c r="E139" t="s">
        <v>19</v>
      </c>
      <c r="F139" t="s">
        <v>207</v>
      </c>
      <c r="G139" s="1">
        <v>44550</v>
      </c>
      <c r="H139" t="s">
        <v>21</v>
      </c>
      <c r="I139" t="s">
        <v>37</v>
      </c>
      <c r="J139" s="3" t="s">
        <v>552</v>
      </c>
      <c r="K139" t="s">
        <v>39</v>
      </c>
      <c r="L139" t="s">
        <v>553</v>
      </c>
      <c r="M139" t="s">
        <v>41</v>
      </c>
      <c r="N139" t="s">
        <v>33</v>
      </c>
      <c r="O139" s="2">
        <v>45078.414421296293</v>
      </c>
      <c r="P139" s="2">
        <v>45078.38108796296</v>
      </c>
      <c r="Q139">
        <v>4</v>
      </c>
      <c r="R139" t="str">
        <f t="shared" ca="1" si="2"/>
        <v>Ravi</v>
      </c>
      <c r="S139" t="str">
        <f>IFERROR(TEXT(DATEVALUE(LEFT(Table1[[#This Row],[Date of Purchase]],10)), "MMMM"), TEXT(Table1[[#This Row],[Date of Purchase]], "MMMM"))</f>
        <v>December</v>
      </c>
      <c r="T139" t="str">
        <f>IF(OR(
  AND(Table1[[#This Row],[Ticket Priority]]="Critical", Table1[[#This Row],[Ticket Status]]&lt;&gt;"Closed"),
  AND(Table1[[#This Row],[Ticket Priority]]="High", Table1[[#This Row],[Ticket Status]]="Open")
), "Yes", "No")</f>
        <v>No</v>
      </c>
      <c r="U139" s="4" t="str">
        <f>IF(Table1[[#This Row],[Ticket Status]]="Closed","Yes","No")</f>
        <v>Yes</v>
      </c>
      <c r="V139" s="4" t="str">
        <f>IF(Table1[[#This Row],[Ticket Status]]="Pending Customer Response","Yes","No")</f>
        <v>No</v>
      </c>
      <c r="W139" s="5">
        <f ca="1">COUNTIFS(Table1[Agent_name],Table1[[#This Row],[Agent_name]],Table1[Month],Table1[[#This Row],[Month]])/160</f>
        <v>0.66249999999999998</v>
      </c>
    </row>
    <row r="140" spans="1:23" x14ac:dyDescent="0.25">
      <c r="A140">
        <v>139</v>
      </c>
      <c r="B140" t="s">
        <v>554</v>
      </c>
      <c r="C140" t="s">
        <v>555</v>
      </c>
      <c r="D140">
        <v>58</v>
      </c>
      <c r="E140" t="s">
        <v>58</v>
      </c>
      <c r="F140" t="s">
        <v>173</v>
      </c>
      <c r="G140" s="1">
        <v>44239</v>
      </c>
      <c r="H140" t="s">
        <v>66</v>
      </c>
      <c r="I140" t="s">
        <v>177</v>
      </c>
      <c r="J140" s="3" t="s">
        <v>556</v>
      </c>
      <c r="K140" t="s">
        <v>39</v>
      </c>
      <c r="L140" t="s">
        <v>557</v>
      </c>
      <c r="M140" t="s">
        <v>25</v>
      </c>
      <c r="N140" t="s">
        <v>33</v>
      </c>
      <c r="O140" s="2">
        <v>45077.994988425926</v>
      </c>
      <c r="P140" s="2">
        <v>45078.290821759256</v>
      </c>
      <c r="Q140">
        <v>2</v>
      </c>
      <c r="R140" t="str">
        <f t="shared" ca="1" si="2"/>
        <v>Aisha</v>
      </c>
      <c r="S140" t="str">
        <f>IFERROR(TEXT(DATEVALUE(LEFT(Table1[[#This Row],[Date of Purchase]],10)), "MMMM"), TEXT(Table1[[#This Row],[Date of Purchase]], "MMMM"))</f>
        <v>February</v>
      </c>
      <c r="T140" t="str">
        <f>IF(OR(
  AND(Table1[[#This Row],[Ticket Priority]]="Critical", Table1[[#This Row],[Ticket Status]]&lt;&gt;"Closed"),
  AND(Table1[[#This Row],[Ticket Priority]]="High", Table1[[#This Row],[Ticket Status]]="Open")
), "Yes", "No")</f>
        <v>No</v>
      </c>
      <c r="U140" s="4" t="str">
        <f>IF(Table1[[#This Row],[Ticket Status]]="Closed","Yes","No")</f>
        <v>Yes</v>
      </c>
      <c r="V140" s="4" t="str">
        <f>IF(Table1[[#This Row],[Ticket Status]]="Pending Customer Response","Yes","No")</f>
        <v>No</v>
      </c>
      <c r="W140" s="5">
        <f ca="1">COUNTIFS(Table1[Agent_name],Table1[[#This Row],[Agent_name]],Table1[Month],Table1[[#This Row],[Month]])/160</f>
        <v>0.85624999999999996</v>
      </c>
    </row>
    <row r="141" spans="1:23" x14ac:dyDescent="0.25">
      <c r="A141">
        <v>140</v>
      </c>
      <c r="B141" t="s">
        <v>558</v>
      </c>
      <c r="C141" t="s">
        <v>559</v>
      </c>
      <c r="D141">
        <v>31</v>
      </c>
      <c r="E141" t="s">
        <v>19</v>
      </c>
      <c r="F141" t="s">
        <v>242</v>
      </c>
      <c r="G141" s="1">
        <v>44267</v>
      </c>
      <c r="H141" t="s">
        <v>59</v>
      </c>
      <c r="I141" t="s">
        <v>72</v>
      </c>
      <c r="J141" s="3" t="s">
        <v>560</v>
      </c>
      <c r="K141" t="s">
        <v>24</v>
      </c>
      <c r="M141" t="s">
        <v>41</v>
      </c>
      <c r="N141" t="s">
        <v>83</v>
      </c>
      <c r="O141" s="2">
        <v>45078.824178240742</v>
      </c>
      <c r="R141" t="str">
        <f t="shared" ca="1" si="2"/>
        <v>Ravi</v>
      </c>
      <c r="S141" t="str">
        <f>IFERROR(TEXT(DATEVALUE(LEFT(Table1[[#This Row],[Date of Purchase]],10)), "MMMM"), TEXT(Table1[[#This Row],[Date of Purchase]], "MMMM"))</f>
        <v>March</v>
      </c>
      <c r="T141" t="str">
        <f>IF(OR(
  AND(Table1[[#This Row],[Ticket Priority]]="Critical", Table1[[#This Row],[Ticket Status]]&lt;&gt;"Closed"),
  AND(Table1[[#This Row],[Ticket Priority]]="High", Table1[[#This Row],[Ticket Status]]="Open")
), "Yes", "No")</f>
        <v>No</v>
      </c>
      <c r="U141" s="4" t="str">
        <f>IF(Table1[[#This Row],[Ticket Status]]="Closed","Yes","No")</f>
        <v>No</v>
      </c>
      <c r="V141" s="4" t="str">
        <f>IF(Table1[[#This Row],[Ticket Status]]="Pending Customer Response","Yes","No")</f>
        <v>Yes</v>
      </c>
      <c r="W141" s="5">
        <f ca="1">COUNTIFS(Table1[Agent_name],Table1[[#This Row],[Agent_name]],Table1[Month],Table1[[#This Row],[Month]])/160</f>
        <v>0.54374999999999996</v>
      </c>
    </row>
    <row r="142" spans="1:23" x14ac:dyDescent="0.25">
      <c r="A142">
        <v>141</v>
      </c>
      <c r="B142" t="s">
        <v>561</v>
      </c>
      <c r="C142" t="s">
        <v>562</v>
      </c>
      <c r="D142">
        <v>47</v>
      </c>
      <c r="E142" t="s">
        <v>58</v>
      </c>
      <c r="F142" t="s">
        <v>125</v>
      </c>
      <c r="G142" s="1">
        <v>44325</v>
      </c>
      <c r="H142" t="s">
        <v>59</v>
      </c>
      <c r="I142" t="s">
        <v>22</v>
      </c>
      <c r="J142" s="3" t="s">
        <v>563</v>
      </c>
      <c r="K142" t="s">
        <v>39</v>
      </c>
      <c r="L142" t="s">
        <v>564</v>
      </c>
      <c r="M142" t="s">
        <v>25</v>
      </c>
      <c r="N142" t="s">
        <v>55</v>
      </c>
      <c r="O142" s="2">
        <v>45078.399884259263</v>
      </c>
      <c r="P142" s="2">
        <v>45078.229745370372</v>
      </c>
      <c r="Q142">
        <v>1</v>
      </c>
      <c r="R142" t="str">
        <f t="shared" ca="1" si="2"/>
        <v>Sara</v>
      </c>
      <c r="S142" t="str">
        <f>IFERROR(TEXT(DATEVALUE(LEFT(Table1[[#This Row],[Date of Purchase]],10)), "MMMM"), TEXT(Table1[[#This Row],[Date of Purchase]], "MMMM"))</f>
        <v>May</v>
      </c>
      <c r="T142" t="str">
        <f>IF(OR(
  AND(Table1[[#This Row],[Ticket Priority]]="Critical", Table1[[#This Row],[Ticket Status]]&lt;&gt;"Closed"),
  AND(Table1[[#This Row],[Ticket Priority]]="High", Table1[[#This Row],[Ticket Status]]="Open")
), "Yes", "No")</f>
        <v>No</v>
      </c>
      <c r="U142" s="4" t="str">
        <f>IF(Table1[[#This Row],[Ticket Status]]="Closed","Yes","No")</f>
        <v>Yes</v>
      </c>
      <c r="V142" s="4" t="str">
        <f>IF(Table1[[#This Row],[Ticket Status]]="Pending Customer Response","Yes","No")</f>
        <v>No</v>
      </c>
      <c r="W142" s="5">
        <f ca="1">COUNTIFS(Table1[Agent_name],Table1[[#This Row],[Agent_name]],Table1[Month],Table1[[#This Row],[Month]])/160</f>
        <v>0.64375000000000004</v>
      </c>
    </row>
    <row r="143" spans="1:23" x14ac:dyDescent="0.25">
      <c r="A143">
        <v>142</v>
      </c>
      <c r="B143" t="s">
        <v>565</v>
      </c>
      <c r="C143" t="s">
        <v>566</v>
      </c>
      <c r="D143">
        <v>31</v>
      </c>
      <c r="E143" t="s">
        <v>19</v>
      </c>
      <c r="F143" t="s">
        <v>107</v>
      </c>
      <c r="G143" s="1">
        <v>43934</v>
      </c>
      <c r="H143" t="s">
        <v>21</v>
      </c>
      <c r="I143" t="s">
        <v>93</v>
      </c>
      <c r="J143" s="3" t="s">
        <v>567</v>
      </c>
      <c r="K143" t="s">
        <v>39</v>
      </c>
      <c r="L143" t="s">
        <v>568</v>
      </c>
      <c r="M143" t="s">
        <v>89</v>
      </c>
      <c r="N143" t="s">
        <v>33</v>
      </c>
      <c r="O143" s="2">
        <v>45078.888101851851</v>
      </c>
      <c r="P143" s="2">
        <v>45078.215879629628</v>
      </c>
      <c r="Q143">
        <v>2</v>
      </c>
      <c r="R143" t="str">
        <f t="shared" ca="1" si="2"/>
        <v>Divya</v>
      </c>
      <c r="S143" t="str">
        <f>IFERROR(TEXT(DATEVALUE(LEFT(Table1[[#This Row],[Date of Purchase]],10)), "MMMM"), TEXT(Table1[[#This Row],[Date of Purchase]], "MMMM"))</f>
        <v>April</v>
      </c>
      <c r="T143" t="str">
        <f>IF(OR(
  AND(Table1[[#This Row],[Ticket Priority]]="Critical", Table1[[#This Row],[Ticket Status]]&lt;&gt;"Closed"),
  AND(Table1[[#This Row],[Ticket Priority]]="High", Table1[[#This Row],[Ticket Status]]="Open")
), "Yes", "No")</f>
        <v>No</v>
      </c>
      <c r="U143" s="4" t="str">
        <f>IF(Table1[[#This Row],[Ticket Status]]="Closed","Yes","No")</f>
        <v>Yes</v>
      </c>
      <c r="V143" s="4" t="str">
        <f>IF(Table1[[#This Row],[Ticket Status]]="Pending Customer Response","Yes","No")</f>
        <v>No</v>
      </c>
      <c r="W143" s="5">
        <f ca="1">COUNTIFS(Table1[Agent_name],Table1[[#This Row],[Agent_name]],Table1[Month],Table1[[#This Row],[Month]])/160</f>
        <v>0.17499999999999999</v>
      </c>
    </row>
    <row r="144" spans="1:23" x14ac:dyDescent="0.25">
      <c r="A144">
        <v>143</v>
      </c>
      <c r="B144" t="s">
        <v>569</v>
      </c>
      <c r="C144" t="s">
        <v>570</v>
      </c>
      <c r="D144">
        <v>38</v>
      </c>
      <c r="E144" t="s">
        <v>29</v>
      </c>
      <c r="F144" t="s">
        <v>339</v>
      </c>
      <c r="G144" s="1">
        <v>44312</v>
      </c>
      <c r="H144" t="s">
        <v>45</v>
      </c>
      <c r="I144" t="s">
        <v>177</v>
      </c>
      <c r="J144" s="3" t="s">
        <v>571</v>
      </c>
      <c r="K144" t="s">
        <v>24</v>
      </c>
      <c r="M144" t="s">
        <v>89</v>
      </c>
      <c r="N144" t="s">
        <v>33</v>
      </c>
      <c r="O144" s="2">
        <v>45078.605486111112</v>
      </c>
      <c r="R144" t="str">
        <f t="shared" ca="1" si="2"/>
        <v>Mohit</v>
      </c>
      <c r="S144" t="str">
        <f>IFERROR(TEXT(DATEVALUE(LEFT(Table1[[#This Row],[Date of Purchase]],10)), "MMMM"), TEXT(Table1[[#This Row],[Date of Purchase]], "MMMM"))</f>
        <v>April</v>
      </c>
      <c r="T144" t="str">
        <f>IF(OR(
  AND(Table1[[#This Row],[Ticket Priority]]="Critical", Table1[[#This Row],[Ticket Status]]&lt;&gt;"Closed"),
  AND(Table1[[#This Row],[Ticket Priority]]="High", Table1[[#This Row],[Ticket Status]]="Open")
), "Yes", "No")</f>
        <v>No</v>
      </c>
      <c r="U144" s="4" t="str">
        <f>IF(Table1[[#This Row],[Ticket Status]]="Closed","Yes","No")</f>
        <v>No</v>
      </c>
      <c r="V144" s="4" t="str">
        <f>IF(Table1[[#This Row],[Ticket Status]]="Pending Customer Response","Yes","No")</f>
        <v>Yes</v>
      </c>
      <c r="W144" s="5">
        <f ca="1">COUNTIFS(Table1[Agent_name],Table1[[#This Row],[Agent_name]],Table1[Month],Table1[[#This Row],[Month]])/160</f>
        <v>0.45</v>
      </c>
    </row>
    <row r="145" spans="1:23" x14ac:dyDescent="0.25">
      <c r="A145">
        <v>144</v>
      </c>
      <c r="B145" t="s">
        <v>572</v>
      </c>
      <c r="C145" t="s">
        <v>573</v>
      </c>
      <c r="D145">
        <v>38</v>
      </c>
      <c r="E145" t="s">
        <v>29</v>
      </c>
      <c r="F145" t="s">
        <v>317</v>
      </c>
      <c r="G145" s="1">
        <v>44321</v>
      </c>
      <c r="H145" t="s">
        <v>59</v>
      </c>
      <c r="I145" t="s">
        <v>46</v>
      </c>
      <c r="J145" s="3" t="s">
        <v>574</v>
      </c>
      <c r="K145" t="s">
        <v>62</v>
      </c>
      <c r="M145" t="s">
        <v>25</v>
      </c>
      <c r="N145" t="s">
        <v>55</v>
      </c>
      <c r="R145" t="str">
        <f t="shared" ca="1" si="2"/>
        <v>Karan</v>
      </c>
      <c r="S145" t="str">
        <f>IFERROR(TEXT(DATEVALUE(LEFT(Table1[[#This Row],[Date of Purchase]],10)), "MMMM"), TEXT(Table1[[#This Row],[Date of Purchase]], "MMMM"))</f>
        <v>May</v>
      </c>
      <c r="T145" t="str">
        <f>IF(OR(
  AND(Table1[[#This Row],[Ticket Priority]]="Critical", Table1[[#This Row],[Ticket Status]]&lt;&gt;"Closed"),
  AND(Table1[[#This Row],[Ticket Priority]]="High", Table1[[#This Row],[Ticket Status]]="Open")
), "Yes", "No")</f>
        <v>Yes</v>
      </c>
      <c r="U145" s="4" t="str">
        <f>IF(Table1[[#This Row],[Ticket Status]]="Closed","Yes","No")</f>
        <v>No</v>
      </c>
      <c r="V145" s="4" t="str">
        <f>IF(Table1[[#This Row],[Ticket Status]]="Pending Customer Response","Yes","No")</f>
        <v>No</v>
      </c>
      <c r="W145" s="5">
        <f ca="1">COUNTIFS(Table1[Agent_name],Table1[[#This Row],[Agent_name]],Table1[Month],Table1[[#This Row],[Month]])/160</f>
        <v>0.1875</v>
      </c>
    </row>
    <row r="146" spans="1:23" x14ac:dyDescent="0.25">
      <c r="A146">
        <v>145</v>
      </c>
      <c r="B146" t="s">
        <v>575</v>
      </c>
      <c r="C146" t="s">
        <v>576</v>
      </c>
      <c r="D146">
        <v>25</v>
      </c>
      <c r="E146" t="s">
        <v>29</v>
      </c>
      <c r="F146" t="s">
        <v>129</v>
      </c>
      <c r="G146" s="1">
        <v>44288</v>
      </c>
      <c r="H146" t="s">
        <v>67</v>
      </c>
      <c r="I146" t="s">
        <v>52</v>
      </c>
      <c r="J146" s="3" t="s">
        <v>577</v>
      </c>
      <c r="K146" t="s">
        <v>62</v>
      </c>
      <c r="M146" t="s">
        <v>41</v>
      </c>
      <c r="N146" t="s">
        <v>26</v>
      </c>
      <c r="R146" t="str">
        <f t="shared" ca="1" si="2"/>
        <v>Aisha</v>
      </c>
      <c r="S146" t="str">
        <f>IFERROR(TEXT(DATEVALUE(LEFT(Table1[[#This Row],[Date of Purchase]],10)), "MMMM"), TEXT(Table1[[#This Row],[Date of Purchase]], "MMMM"))</f>
        <v>April</v>
      </c>
      <c r="T146" t="str">
        <f>IF(OR(
  AND(Table1[[#This Row],[Ticket Priority]]="Critical", Table1[[#This Row],[Ticket Status]]&lt;&gt;"Closed"),
  AND(Table1[[#This Row],[Ticket Priority]]="High", Table1[[#This Row],[Ticket Status]]="Open")
), "Yes", "No")</f>
        <v>No</v>
      </c>
      <c r="U146" s="4" t="str">
        <f>IF(Table1[[#This Row],[Ticket Status]]="Closed","Yes","No")</f>
        <v>No</v>
      </c>
      <c r="V146" s="4" t="str">
        <f>IF(Table1[[#This Row],[Ticket Status]]="Pending Customer Response","Yes","No")</f>
        <v>No</v>
      </c>
      <c r="W146" s="5">
        <f ca="1">COUNTIFS(Table1[Agent_name],Table1[[#This Row],[Agent_name]],Table1[Month],Table1[[#This Row],[Month]])/160</f>
        <v>0.81874999999999998</v>
      </c>
    </row>
    <row r="147" spans="1:23" x14ac:dyDescent="0.25">
      <c r="A147">
        <v>146</v>
      </c>
      <c r="B147" t="s">
        <v>578</v>
      </c>
      <c r="C147" t="s">
        <v>579</v>
      </c>
      <c r="D147">
        <v>46</v>
      </c>
      <c r="E147" t="s">
        <v>58</v>
      </c>
      <c r="F147" t="s">
        <v>71</v>
      </c>
      <c r="G147" s="1">
        <v>44116</v>
      </c>
      <c r="H147" t="s">
        <v>59</v>
      </c>
      <c r="I147" t="s">
        <v>67</v>
      </c>
      <c r="J147" s="3" t="s">
        <v>580</v>
      </c>
      <c r="K147" t="s">
        <v>24</v>
      </c>
      <c r="M147" t="s">
        <v>143</v>
      </c>
      <c r="N147" t="s">
        <v>55</v>
      </c>
      <c r="O147" s="2">
        <v>45078.64234953704</v>
      </c>
      <c r="R147" t="str">
        <f t="shared" ca="1" si="2"/>
        <v>Arjun</v>
      </c>
      <c r="S147" t="str">
        <f>IFERROR(TEXT(DATEVALUE(LEFT(Table1[[#This Row],[Date of Purchase]],10)), "MMMM"), TEXT(Table1[[#This Row],[Date of Purchase]], "MMMM"))</f>
        <v>October</v>
      </c>
      <c r="T147" t="str">
        <f>IF(OR(
  AND(Table1[[#This Row],[Ticket Priority]]="Critical", Table1[[#This Row],[Ticket Status]]&lt;&gt;"Closed"),
  AND(Table1[[#This Row],[Ticket Priority]]="High", Table1[[#This Row],[Ticket Status]]="Open")
), "Yes", "No")</f>
        <v>No</v>
      </c>
      <c r="U147" s="4" t="str">
        <f>IF(Table1[[#This Row],[Ticket Status]]="Closed","Yes","No")</f>
        <v>No</v>
      </c>
      <c r="V147" s="4" t="str">
        <f>IF(Table1[[#This Row],[Ticket Status]]="Pending Customer Response","Yes","No")</f>
        <v>Yes</v>
      </c>
      <c r="W147" s="5">
        <f ca="1">COUNTIFS(Table1[Agent_name],Table1[[#This Row],[Agent_name]],Table1[Month],Table1[[#This Row],[Month]])/160</f>
        <v>0.23749999999999999</v>
      </c>
    </row>
    <row r="148" spans="1:23" x14ac:dyDescent="0.25">
      <c r="A148">
        <v>147</v>
      </c>
      <c r="B148" t="s">
        <v>581</v>
      </c>
      <c r="C148" t="s">
        <v>582</v>
      </c>
      <c r="D148">
        <v>39</v>
      </c>
      <c r="E148" t="s">
        <v>58</v>
      </c>
      <c r="F148" t="s">
        <v>157</v>
      </c>
      <c r="G148" s="1">
        <v>44388</v>
      </c>
      <c r="H148" t="s">
        <v>59</v>
      </c>
      <c r="I148" t="s">
        <v>72</v>
      </c>
      <c r="J148" s="3" t="s">
        <v>583</v>
      </c>
      <c r="K148" t="s">
        <v>62</v>
      </c>
      <c r="M148" t="s">
        <v>41</v>
      </c>
      <c r="N148" t="s">
        <v>55</v>
      </c>
      <c r="R148" t="str">
        <f t="shared" ca="1" si="2"/>
        <v>Arjun</v>
      </c>
      <c r="S148" t="str">
        <f>IFERROR(TEXT(DATEVALUE(LEFT(Table1[[#This Row],[Date of Purchase]],10)), "MMMM"), TEXT(Table1[[#This Row],[Date of Purchase]], "MMMM"))</f>
        <v>July</v>
      </c>
      <c r="T148" t="str">
        <f>IF(OR(
  AND(Table1[[#This Row],[Ticket Priority]]="Critical", Table1[[#This Row],[Ticket Status]]&lt;&gt;"Closed"),
  AND(Table1[[#This Row],[Ticket Priority]]="High", Table1[[#This Row],[Ticket Status]]="Open")
), "Yes", "No")</f>
        <v>No</v>
      </c>
      <c r="U148" s="4" t="str">
        <f>IF(Table1[[#This Row],[Ticket Status]]="Closed","Yes","No")</f>
        <v>No</v>
      </c>
      <c r="V148" s="4" t="str">
        <f>IF(Table1[[#This Row],[Ticket Status]]="Pending Customer Response","Yes","No")</f>
        <v>No</v>
      </c>
      <c r="W148" s="5">
        <f ca="1">COUNTIFS(Table1[Agent_name],Table1[[#This Row],[Agent_name]],Table1[Month],Table1[[#This Row],[Month]])/160</f>
        <v>0.2</v>
      </c>
    </row>
    <row r="149" spans="1:23" x14ac:dyDescent="0.25">
      <c r="A149">
        <v>148</v>
      </c>
      <c r="B149" t="s">
        <v>584</v>
      </c>
      <c r="C149" t="s">
        <v>585</v>
      </c>
      <c r="D149">
        <v>22</v>
      </c>
      <c r="E149" t="s">
        <v>29</v>
      </c>
      <c r="F149" t="s">
        <v>281</v>
      </c>
      <c r="G149" s="1">
        <v>44110</v>
      </c>
      <c r="H149" t="s">
        <v>45</v>
      </c>
      <c r="I149" t="s">
        <v>177</v>
      </c>
      <c r="J149" s="3" t="s">
        <v>586</v>
      </c>
      <c r="K149" t="s">
        <v>39</v>
      </c>
      <c r="L149" t="s">
        <v>587</v>
      </c>
      <c r="M149" t="s">
        <v>41</v>
      </c>
      <c r="N149" t="s">
        <v>26</v>
      </c>
      <c r="O149" s="2">
        <v>45078.572951388887</v>
      </c>
      <c r="P149" s="2">
        <v>45077.977812500001</v>
      </c>
      <c r="Q149">
        <v>3</v>
      </c>
      <c r="R149" t="str">
        <f t="shared" ca="1" si="2"/>
        <v>Neha</v>
      </c>
      <c r="S149" t="str">
        <f>IFERROR(TEXT(DATEVALUE(LEFT(Table1[[#This Row],[Date of Purchase]],10)), "MMMM"), TEXT(Table1[[#This Row],[Date of Purchase]], "MMMM"))</f>
        <v>October</v>
      </c>
      <c r="T149" t="str">
        <f>IF(OR(
  AND(Table1[[#This Row],[Ticket Priority]]="Critical", Table1[[#This Row],[Ticket Status]]&lt;&gt;"Closed"),
  AND(Table1[[#This Row],[Ticket Priority]]="High", Table1[[#This Row],[Ticket Status]]="Open")
), "Yes", "No")</f>
        <v>No</v>
      </c>
      <c r="U149" s="4" t="str">
        <f>IF(Table1[[#This Row],[Ticket Status]]="Closed","Yes","No")</f>
        <v>Yes</v>
      </c>
      <c r="V149" s="4" t="str">
        <f>IF(Table1[[#This Row],[Ticket Status]]="Pending Customer Response","Yes","No")</f>
        <v>No</v>
      </c>
      <c r="W149" s="5">
        <f ca="1">COUNTIFS(Table1[Agent_name],Table1[[#This Row],[Agent_name]],Table1[Month],Table1[[#This Row],[Month]])/160</f>
        <v>0.24374999999999999</v>
      </c>
    </row>
    <row r="150" spans="1:23" x14ac:dyDescent="0.25">
      <c r="A150">
        <v>149</v>
      </c>
      <c r="B150" t="s">
        <v>588</v>
      </c>
      <c r="C150" t="s">
        <v>589</v>
      </c>
      <c r="D150">
        <v>40</v>
      </c>
      <c r="E150" t="s">
        <v>19</v>
      </c>
      <c r="F150" t="s">
        <v>125</v>
      </c>
      <c r="G150" s="1">
        <v>44493</v>
      </c>
      <c r="H150" t="s">
        <v>67</v>
      </c>
      <c r="I150" t="s">
        <v>77</v>
      </c>
      <c r="J150" s="3" t="s">
        <v>590</v>
      </c>
      <c r="K150" t="s">
        <v>39</v>
      </c>
      <c r="L150" t="s">
        <v>591</v>
      </c>
      <c r="M150" t="s">
        <v>89</v>
      </c>
      <c r="N150" t="s">
        <v>33</v>
      </c>
      <c r="O150" s="2">
        <v>45078.364641203705</v>
      </c>
      <c r="P150" s="2">
        <v>45078.579918981479</v>
      </c>
      <c r="Q150">
        <v>1</v>
      </c>
      <c r="R150" t="str">
        <f t="shared" ca="1" si="2"/>
        <v>Meera</v>
      </c>
      <c r="S150" t="str">
        <f>IFERROR(TEXT(DATEVALUE(LEFT(Table1[[#This Row],[Date of Purchase]],10)), "MMMM"), TEXT(Table1[[#This Row],[Date of Purchase]], "MMMM"))</f>
        <v>October</v>
      </c>
      <c r="T150" t="str">
        <f>IF(OR(
  AND(Table1[[#This Row],[Ticket Priority]]="Critical", Table1[[#This Row],[Ticket Status]]&lt;&gt;"Closed"),
  AND(Table1[[#This Row],[Ticket Priority]]="High", Table1[[#This Row],[Ticket Status]]="Open")
), "Yes", "No")</f>
        <v>No</v>
      </c>
      <c r="U150" s="4" t="str">
        <f>IF(Table1[[#This Row],[Ticket Status]]="Closed","Yes","No")</f>
        <v>Yes</v>
      </c>
      <c r="V150" s="4" t="str">
        <f>IF(Table1[[#This Row],[Ticket Status]]="Pending Customer Response","Yes","No")</f>
        <v>No</v>
      </c>
      <c r="W150" s="5">
        <f ca="1">COUNTIFS(Table1[Agent_name],Table1[[#This Row],[Agent_name]],Table1[Month],Table1[[#This Row],[Month]])/160</f>
        <v>0.23749999999999999</v>
      </c>
    </row>
    <row r="151" spans="1:23" x14ac:dyDescent="0.25">
      <c r="A151">
        <v>150</v>
      </c>
      <c r="B151" t="s">
        <v>592</v>
      </c>
      <c r="C151" t="s">
        <v>593</v>
      </c>
      <c r="D151">
        <v>64</v>
      </c>
      <c r="E151" t="s">
        <v>29</v>
      </c>
      <c r="F151" t="s">
        <v>71</v>
      </c>
      <c r="G151" s="1">
        <v>44273</v>
      </c>
      <c r="H151" t="s">
        <v>21</v>
      </c>
      <c r="I151" t="s">
        <v>31</v>
      </c>
      <c r="J151" s="3" t="s">
        <v>594</v>
      </c>
      <c r="K151" t="s">
        <v>39</v>
      </c>
      <c r="L151" t="s">
        <v>595</v>
      </c>
      <c r="M151" t="s">
        <v>25</v>
      </c>
      <c r="N151" t="s">
        <v>55</v>
      </c>
      <c r="O151" s="2">
        <v>45078.690358796295</v>
      </c>
      <c r="P151" s="2">
        <v>45078.834803240738</v>
      </c>
      <c r="Q151">
        <v>3</v>
      </c>
      <c r="R151" t="str">
        <f t="shared" ca="1" si="2"/>
        <v>Aisha</v>
      </c>
      <c r="S151" t="str">
        <f>IFERROR(TEXT(DATEVALUE(LEFT(Table1[[#This Row],[Date of Purchase]],10)), "MMMM"), TEXT(Table1[[#This Row],[Date of Purchase]], "MMMM"))</f>
        <v>March</v>
      </c>
      <c r="T151" t="str">
        <f>IF(OR(
  AND(Table1[[#This Row],[Ticket Priority]]="Critical", Table1[[#This Row],[Ticket Status]]&lt;&gt;"Closed"),
  AND(Table1[[#This Row],[Ticket Priority]]="High", Table1[[#This Row],[Ticket Status]]="Open")
), "Yes", "No")</f>
        <v>No</v>
      </c>
      <c r="U151" s="4" t="str">
        <f>IF(Table1[[#This Row],[Ticket Status]]="Closed","Yes","No")</f>
        <v>Yes</v>
      </c>
      <c r="V151" s="4" t="str">
        <f>IF(Table1[[#This Row],[Ticket Status]]="Pending Customer Response","Yes","No")</f>
        <v>No</v>
      </c>
      <c r="W151" s="5">
        <f ca="1">COUNTIFS(Table1[Agent_name],Table1[[#This Row],[Agent_name]],Table1[Month],Table1[[#This Row],[Month]])/160</f>
        <v>1.0062500000000001</v>
      </c>
    </row>
    <row r="152" spans="1:23" x14ac:dyDescent="0.25">
      <c r="A152">
        <v>151</v>
      </c>
      <c r="B152" t="s">
        <v>596</v>
      </c>
      <c r="C152" t="s">
        <v>597</v>
      </c>
      <c r="D152">
        <v>29</v>
      </c>
      <c r="E152" t="s">
        <v>29</v>
      </c>
      <c r="F152" t="s">
        <v>202</v>
      </c>
      <c r="G152" s="1">
        <v>44118</v>
      </c>
      <c r="H152" t="s">
        <v>67</v>
      </c>
      <c r="I152" t="s">
        <v>113</v>
      </c>
      <c r="J152" s="3" t="s">
        <v>598</v>
      </c>
      <c r="K152" t="s">
        <v>39</v>
      </c>
      <c r="L152" t="s">
        <v>599</v>
      </c>
      <c r="M152" t="s">
        <v>25</v>
      </c>
      <c r="N152" t="s">
        <v>55</v>
      </c>
      <c r="O152" s="2">
        <v>45078.648020833331</v>
      </c>
      <c r="P152" s="2">
        <v>45078.285520833335</v>
      </c>
      <c r="Q152">
        <v>4</v>
      </c>
      <c r="R152" t="str">
        <f t="shared" ca="1" si="2"/>
        <v>Aisha</v>
      </c>
      <c r="S152" t="str">
        <f>IFERROR(TEXT(DATEVALUE(LEFT(Table1[[#This Row],[Date of Purchase]],10)), "MMMM"), TEXT(Table1[[#This Row],[Date of Purchase]], "MMMM"))</f>
        <v>October</v>
      </c>
      <c r="T152" t="str">
        <f>IF(OR(
  AND(Table1[[#This Row],[Ticket Priority]]="Critical", Table1[[#This Row],[Ticket Status]]&lt;&gt;"Closed"),
  AND(Table1[[#This Row],[Ticket Priority]]="High", Table1[[#This Row],[Ticket Status]]="Open")
), "Yes", "No")</f>
        <v>No</v>
      </c>
      <c r="U152" s="4" t="str">
        <f>IF(Table1[[#This Row],[Ticket Status]]="Closed","Yes","No")</f>
        <v>Yes</v>
      </c>
      <c r="V152" s="4" t="str">
        <f>IF(Table1[[#This Row],[Ticket Status]]="Pending Customer Response","Yes","No")</f>
        <v>No</v>
      </c>
      <c r="W152" s="5">
        <f ca="1">COUNTIFS(Table1[Agent_name],Table1[[#This Row],[Agent_name]],Table1[Month],Table1[[#This Row],[Month]])/160</f>
        <v>0.85624999999999996</v>
      </c>
    </row>
    <row r="153" spans="1:23" x14ac:dyDescent="0.25">
      <c r="A153">
        <v>152</v>
      </c>
      <c r="B153" t="s">
        <v>600</v>
      </c>
      <c r="C153" t="s">
        <v>601</v>
      </c>
      <c r="D153">
        <v>45</v>
      </c>
      <c r="E153" t="s">
        <v>19</v>
      </c>
      <c r="F153" t="s">
        <v>117</v>
      </c>
      <c r="G153" s="1">
        <v>44554</v>
      </c>
      <c r="H153" t="s">
        <v>67</v>
      </c>
      <c r="I153" t="s">
        <v>150</v>
      </c>
      <c r="J153" s="3" t="s">
        <v>602</v>
      </c>
      <c r="K153" t="s">
        <v>24</v>
      </c>
      <c r="M153" t="s">
        <v>143</v>
      </c>
      <c r="N153" t="s">
        <v>83</v>
      </c>
      <c r="O153" s="2">
        <v>45078.523032407407</v>
      </c>
      <c r="R153" t="str">
        <f t="shared" ca="1" si="2"/>
        <v>Aisha</v>
      </c>
      <c r="S153" t="str">
        <f>IFERROR(TEXT(DATEVALUE(LEFT(Table1[[#This Row],[Date of Purchase]],10)), "MMMM"), TEXT(Table1[[#This Row],[Date of Purchase]], "MMMM"))</f>
        <v>December</v>
      </c>
      <c r="T153" t="str">
        <f>IF(OR(
  AND(Table1[[#This Row],[Ticket Priority]]="Critical", Table1[[#This Row],[Ticket Status]]&lt;&gt;"Closed"),
  AND(Table1[[#This Row],[Ticket Priority]]="High", Table1[[#This Row],[Ticket Status]]="Open")
), "Yes", "No")</f>
        <v>No</v>
      </c>
      <c r="U153" s="4" t="str">
        <f>IF(Table1[[#This Row],[Ticket Status]]="Closed","Yes","No")</f>
        <v>No</v>
      </c>
      <c r="V153" s="4" t="str">
        <f>IF(Table1[[#This Row],[Ticket Status]]="Pending Customer Response","Yes","No")</f>
        <v>Yes</v>
      </c>
      <c r="W153" s="5">
        <f ca="1">COUNTIFS(Table1[Agent_name],Table1[[#This Row],[Agent_name]],Table1[Month],Table1[[#This Row],[Month]])/160</f>
        <v>0.91249999999999998</v>
      </c>
    </row>
    <row r="154" spans="1:23" x14ac:dyDescent="0.25">
      <c r="A154">
        <v>153</v>
      </c>
      <c r="B154" t="s">
        <v>603</v>
      </c>
      <c r="C154" t="s">
        <v>604</v>
      </c>
      <c r="D154">
        <v>46</v>
      </c>
      <c r="E154" t="s">
        <v>19</v>
      </c>
      <c r="F154" t="s">
        <v>20</v>
      </c>
      <c r="G154" s="1">
        <v>44488</v>
      </c>
      <c r="H154" t="s">
        <v>66</v>
      </c>
      <c r="I154" t="s">
        <v>46</v>
      </c>
      <c r="J154" s="3" t="s">
        <v>605</v>
      </c>
      <c r="K154" t="s">
        <v>24</v>
      </c>
      <c r="M154" t="s">
        <v>41</v>
      </c>
      <c r="N154" t="s">
        <v>26</v>
      </c>
      <c r="O154" s="2">
        <v>45078.665405092594</v>
      </c>
      <c r="R154" t="str">
        <f t="shared" ca="1" si="2"/>
        <v>Aisha</v>
      </c>
      <c r="S154" t="str">
        <f>IFERROR(TEXT(DATEVALUE(LEFT(Table1[[#This Row],[Date of Purchase]],10)), "MMMM"), TEXT(Table1[[#This Row],[Date of Purchase]], "MMMM"))</f>
        <v>October</v>
      </c>
      <c r="T154" t="str">
        <f>IF(OR(
  AND(Table1[[#This Row],[Ticket Priority]]="Critical", Table1[[#This Row],[Ticket Status]]&lt;&gt;"Closed"),
  AND(Table1[[#This Row],[Ticket Priority]]="High", Table1[[#This Row],[Ticket Status]]="Open")
), "Yes", "No")</f>
        <v>No</v>
      </c>
      <c r="U154" s="4" t="str">
        <f>IF(Table1[[#This Row],[Ticket Status]]="Closed","Yes","No")</f>
        <v>No</v>
      </c>
      <c r="V154" s="4" t="str">
        <f>IF(Table1[[#This Row],[Ticket Status]]="Pending Customer Response","Yes","No")</f>
        <v>Yes</v>
      </c>
      <c r="W154" s="5">
        <f ca="1">COUNTIFS(Table1[Agent_name],Table1[[#This Row],[Agent_name]],Table1[Month],Table1[[#This Row],[Month]])/160</f>
        <v>0.85624999999999996</v>
      </c>
    </row>
    <row r="155" spans="1:23" x14ac:dyDescent="0.25">
      <c r="A155">
        <v>154</v>
      </c>
      <c r="B155" t="s">
        <v>606</v>
      </c>
      <c r="C155" t="s">
        <v>607</v>
      </c>
      <c r="D155">
        <v>58</v>
      </c>
      <c r="E155" t="s">
        <v>58</v>
      </c>
      <c r="F155" t="s">
        <v>112</v>
      </c>
      <c r="G155" s="1">
        <v>43902</v>
      </c>
      <c r="H155" t="s">
        <v>21</v>
      </c>
      <c r="I155" t="s">
        <v>59</v>
      </c>
      <c r="J155" s="3" t="s">
        <v>608</v>
      </c>
      <c r="K155" t="s">
        <v>24</v>
      </c>
      <c r="M155" t="s">
        <v>143</v>
      </c>
      <c r="N155" t="s">
        <v>26</v>
      </c>
      <c r="O155" s="2">
        <v>45078.118206018517</v>
      </c>
      <c r="R155" t="str">
        <f t="shared" ca="1" si="2"/>
        <v>Aisha</v>
      </c>
      <c r="S155" t="str">
        <f>IFERROR(TEXT(DATEVALUE(LEFT(Table1[[#This Row],[Date of Purchase]],10)), "MMMM"), TEXT(Table1[[#This Row],[Date of Purchase]], "MMMM"))</f>
        <v>March</v>
      </c>
      <c r="T155" t="str">
        <f>IF(OR(
  AND(Table1[[#This Row],[Ticket Priority]]="Critical", Table1[[#This Row],[Ticket Status]]&lt;&gt;"Closed"),
  AND(Table1[[#This Row],[Ticket Priority]]="High", Table1[[#This Row],[Ticket Status]]="Open")
), "Yes", "No")</f>
        <v>No</v>
      </c>
      <c r="U155" s="4" t="str">
        <f>IF(Table1[[#This Row],[Ticket Status]]="Closed","Yes","No")</f>
        <v>No</v>
      </c>
      <c r="V155" s="4" t="str">
        <f>IF(Table1[[#This Row],[Ticket Status]]="Pending Customer Response","Yes","No")</f>
        <v>Yes</v>
      </c>
      <c r="W155" s="5">
        <f ca="1">COUNTIFS(Table1[Agent_name],Table1[[#This Row],[Agent_name]],Table1[Month],Table1[[#This Row],[Month]])/160</f>
        <v>1.0062500000000001</v>
      </c>
    </row>
    <row r="156" spans="1:23" x14ac:dyDescent="0.25">
      <c r="A156">
        <v>155</v>
      </c>
      <c r="B156" t="s">
        <v>609</v>
      </c>
      <c r="C156" t="s">
        <v>610</v>
      </c>
      <c r="D156">
        <v>55</v>
      </c>
      <c r="E156" t="s">
        <v>29</v>
      </c>
      <c r="F156" t="s">
        <v>339</v>
      </c>
      <c r="G156" s="1">
        <v>44356</v>
      </c>
      <c r="H156" t="s">
        <v>21</v>
      </c>
      <c r="I156" t="s">
        <v>113</v>
      </c>
      <c r="J156" s="3" t="s">
        <v>611</v>
      </c>
      <c r="K156" t="s">
        <v>62</v>
      </c>
      <c r="M156" t="s">
        <v>143</v>
      </c>
      <c r="N156" t="s">
        <v>26</v>
      </c>
      <c r="R156" t="str">
        <f t="shared" ca="1" si="2"/>
        <v>Rahul</v>
      </c>
      <c r="S156" t="str">
        <f>IFERROR(TEXT(DATEVALUE(LEFT(Table1[[#This Row],[Date of Purchase]],10)), "MMMM"), TEXT(Table1[[#This Row],[Date of Purchase]], "MMMM"))</f>
        <v>June</v>
      </c>
      <c r="T156" t="str">
        <f>IF(OR(
  AND(Table1[[#This Row],[Ticket Priority]]="Critical", Table1[[#This Row],[Ticket Status]]&lt;&gt;"Closed"),
  AND(Table1[[#This Row],[Ticket Priority]]="High", Table1[[#This Row],[Ticket Status]]="Open")
), "Yes", "No")</f>
        <v>No</v>
      </c>
      <c r="U156" s="4" t="str">
        <f>IF(Table1[[#This Row],[Ticket Status]]="Closed","Yes","No")</f>
        <v>No</v>
      </c>
      <c r="V156" s="4" t="str">
        <f>IF(Table1[[#This Row],[Ticket Status]]="Pending Customer Response","Yes","No")</f>
        <v>No</v>
      </c>
      <c r="W156" s="5">
        <f ca="1">COUNTIFS(Table1[Agent_name],Table1[[#This Row],[Agent_name]],Table1[Month],Table1[[#This Row],[Month]])/160</f>
        <v>0.22500000000000001</v>
      </c>
    </row>
    <row r="157" spans="1:23" x14ac:dyDescent="0.25">
      <c r="A157">
        <v>156</v>
      </c>
      <c r="B157" t="s">
        <v>612</v>
      </c>
      <c r="C157" t="s">
        <v>613</v>
      </c>
      <c r="D157">
        <v>52</v>
      </c>
      <c r="E157" t="s">
        <v>58</v>
      </c>
      <c r="F157" t="s">
        <v>134</v>
      </c>
      <c r="G157" s="1">
        <v>43859</v>
      </c>
      <c r="H157" t="s">
        <v>59</v>
      </c>
      <c r="I157" t="s">
        <v>141</v>
      </c>
      <c r="J157" s="3" t="s">
        <v>614</v>
      </c>
      <c r="K157" t="s">
        <v>62</v>
      </c>
      <c r="M157" t="s">
        <v>41</v>
      </c>
      <c r="N157" t="s">
        <v>33</v>
      </c>
      <c r="R157" t="str">
        <f t="shared" ca="1" si="2"/>
        <v>Aisha</v>
      </c>
      <c r="S157" t="str">
        <f>IFERROR(TEXT(DATEVALUE(LEFT(Table1[[#This Row],[Date of Purchase]],10)), "MMMM"), TEXT(Table1[[#This Row],[Date of Purchase]], "MMMM"))</f>
        <v>January</v>
      </c>
      <c r="T157" t="str">
        <f>IF(OR(
  AND(Table1[[#This Row],[Ticket Priority]]="Critical", Table1[[#This Row],[Ticket Status]]&lt;&gt;"Closed"),
  AND(Table1[[#This Row],[Ticket Priority]]="High", Table1[[#This Row],[Ticket Status]]="Open")
), "Yes", "No")</f>
        <v>No</v>
      </c>
      <c r="U157" s="4" t="str">
        <f>IF(Table1[[#This Row],[Ticket Status]]="Closed","Yes","No")</f>
        <v>No</v>
      </c>
      <c r="V157" s="4" t="str">
        <f>IF(Table1[[#This Row],[Ticket Status]]="Pending Customer Response","Yes","No")</f>
        <v>No</v>
      </c>
      <c r="W157" s="5">
        <f ca="1">COUNTIFS(Table1[Agent_name],Table1[[#This Row],[Agent_name]],Table1[Month],Table1[[#This Row],[Month]])/160</f>
        <v>0.83125000000000004</v>
      </c>
    </row>
    <row r="158" spans="1:23" x14ac:dyDescent="0.25">
      <c r="A158">
        <v>157</v>
      </c>
      <c r="B158" t="s">
        <v>615</v>
      </c>
      <c r="C158" t="s">
        <v>616</v>
      </c>
      <c r="D158">
        <v>20</v>
      </c>
      <c r="E158" t="s">
        <v>58</v>
      </c>
      <c r="F158" t="s">
        <v>431</v>
      </c>
      <c r="G158" s="1">
        <v>44176</v>
      </c>
      <c r="H158" t="s">
        <v>66</v>
      </c>
      <c r="I158" t="s">
        <v>141</v>
      </c>
      <c r="J158" s="3" t="s">
        <v>617</v>
      </c>
      <c r="K158" t="s">
        <v>62</v>
      </c>
      <c r="M158" t="s">
        <v>41</v>
      </c>
      <c r="N158" t="s">
        <v>26</v>
      </c>
      <c r="R158" t="str">
        <f t="shared" ca="1" si="2"/>
        <v>Aisha</v>
      </c>
      <c r="S158" t="str">
        <f>IFERROR(TEXT(DATEVALUE(LEFT(Table1[[#This Row],[Date of Purchase]],10)), "MMMM"), TEXT(Table1[[#This Row],[Date of Purchase]], "MMMM"))</f>
        <v>December</v>
      </c>
      <c r="T158" t="str">
        <f>IF(OR(
  AND(Table1[[#This Row],[Ticket Priority]]="Critical", Table1[[#This Row],[Ticket Status]]&lt;&gt;"Closed"),
  AND(Table1[[#This Row],[Ticket Priority]]="High", Table1[[#This Row],[Ticket Status]]="Open")
), "Yes", "No")</f>
        <v>No</v>
      </c>
      <c r="U158" s="4" t="str">
        <f>IF(Table1[[#This Row],[Ticket Status]]="Closed","Yes","No")</f>
        <v>No</v>
      </c>
      <c r="V158" s="4" t="str">
        <f>IF(Table1[[#This Row],[Ticket Status]]="Pending Customer Response","Yes","No")</f>
        <v>No</v>
      </c>
      <c r="W158" s="5">
        <f ca="1">COUNTIFS(Table1[Agent_name],Table1[[#This Row],[Agent_name]],Table1[Month],Table1[[#This Row],[Month]])/160</f>
        <v>0.91249999999999998</v>
      </c>
    </row>
    <row r="159" spans="1:23" x14ac:dyDescent="0.25">
      <c r="A159">
        <v>158</v>
      </c>
      <c r="B159" t="s">
        <v>618</v>
      </c>
      <c r="C159" t="s">
        <v>619</v>
      </c>
      <c r="D159">
        <v>69</v>
      </c>
      <c r="E159" t="s">
        <v>58</v>
      </c>
      <c r="F159" t="s">
        <v>86</v>
      </c>
      <c r="G159" s="1">
        <v>43859</v>
      </c>
      <c r="H159" t="s">
        <v>21</v>
      </c>
      <c r="I159" t="s">
        <v>67</v>
      </c>
      <c r="J159" s="3" t="s">
        <v>620</v>
      </c>
      <c r="K159" t="s">
        <v>62</v>
      </c>
      <c r="M159" t="s">
        <v>143</v>
      </c>
      <c r="N159" t="s">
        <v>83</v>
      </c>
      <c r="R159" t="str">
        <f t="shared" ca="1" si="2"/>
        <v>Ravi</v>
      </c>
      <c r="S159" t="str">
        <f>IFERROR(TEXT(DATEVALUE(LEFT(Table1[[#This Row],[Date of Purchase]],10)), "MMMM"), TEXT(Table1[[#This Row],[Date of Purchase]], "MMMM"))</f>
        <v>January</v>
      </c>
      <c r="T159" t="str">
        <f>IF(OR(
  AND(Table1[[#This Row],[Ticket Priority]]="Critical", Table1[[#This Row],[Ticket Status]]&lt;&gt;"Closed"),
  AND(Table1[[#This Row],[Ticket Priority]]="High", Table1[[#This Row],[Ticket Status]]="Open")
), "Yes", "No")</f>
        <v>No</v>
      </c>
      <c r="U159" s="4" t="str">
        <f>IF(Table1[[#This Row],[Ticket Status]]="Closed","Yes","No")</f>
        <v>No</v>
      </c>
      <c r="V159" s="4" t="str">
        <f>IF(Table1[[#This Row],[Ticket Status]]="Pending Customer Response","Yes","No")</f>
        <v>No</v>
      </c>
      <c r="W159" s="5">
        <f ca="1">COUNTIFS(Table1[Agent_name],Table1[[#This Row],[Agent_name]],Table1[Month],Table1[[#This Row],[Month]])/160</f>
        <v>0.74375000000000002</v>
      </c>
    </row>
    <row r="160" spans="1:23" x14ac:dyDescent="0.25">
      <c r="A160">
        <v>159</v>
      </c>
      <c r="B160" t="s">
        <v>621</v>
      </c>
      <c r="C160" t="s">
        <v>622</v>
      </c>
      <c r="D160">
        <v>35</v>
      </c>
      <c r="E160" t="s">
        <v>58</v>
      </c>
      <c r="F160" t="s">
        <v>81</v>
      </c>
      <c r="G160" s="1">
        <v>44530</v>
      </c>
      <c r="H160" t="s">
        <v>66</v>
      </c>
      <c r="I160" t="s">
        <v>99</v>
      </c>
      <c r="J160" s="3" t="s">
        <v>623</v>
      </c>
      <c r="K160" t="s">
        <v>24</v>
      </c>
      <c r="M160" t="s">
        <v>41</v>
      </c>
      <c r="N160" t="s">
        <v>26</v>
      </c>
      <c r="O160" s="2">
        <v>45078.096770833334</v>
      </c>
      <c r="R160" t="str">
        <f t="shared" ca="1" si="2"/>
        <v>Sara</v>
      </c>
      <c r="S160" t="str">
        <f>IFERROR(TEXT(DATEVALUE(LEFT(Table1[[#This Row],[Date of Purchase]],10)), "MMMM"), TEXT(Table1[[#This Row],[Date of Purchase]], "MMMM"))</f>
        <v>November</v>
      </c>
      <c r="T160" t="str">
        <f>IF(OR(
  AND(Table1[[#This Row],[Ticket Priority]]="Critical", Table1[[#This Row],[Ticket Status]]&lt;&gt;"Closed"),
  AND(Table1[[#This Row],[Ticket Priority]]="High", Table1[[#This Row],[Ticket Status]]="Open")
), "Yes", "No")</f>
        <v>No</v>
      </c>
      <c r="U160" s="4" t="str">
        <f>IF(Table1[[#This Row],[Ticket Status]]="Closed","Yes","No")</f>
        <v>No</v>
      </c>
      <c r="V160" s="4" t="str">
        <f>IF(Table1[[#This Row],[Ticket Status]]="Pending Customer Response","Yes","No")</f>
        <v>Yes</v>
      </c>
      <c r="W160" s="5">
        <f ca="1">COUNTIFS(Table1[Agent_name],Table1[[#This Row],[Agent_name]],Table1[Month],Table1[[#This Row],[Month]])/160</f>
        <v>0.79374999999999996</v>
      </c>
    </row>
    <row r="161" spans="1:23" x14ac:dyDescent="0.25">
      <c r="A161">
        <v>160</v>
      </c>
      <c r="B161" t="s">
        <v>624</v>
      </c>
      <c r="C161" t="s">
        <v>625</v>
      </c>
      <c r="D161">
        <v>55</v>
      </c>
      <c r="E161" t="s">
        <v>19</v>
      </c>
      <c r="F161" t="s">
        <v>249</v>
      </c>
      <c r="G161" s="1">
        <v>44230</v>
      </c>
      <c r="H161" t="s">
        <v>45</v>
      </c>
      <c r="I161" t="s">
        <v>59</v>
      </c>
      <c r="J161" s="3" t="s">
        <v>626</v>
      </c>
      <c r="K161" t="s">
        <v>24</v>
      </c>
      <c r="M161" t="s">
        <v>89</v>
      </c>
      <c r="N161" t="s">
        <v>55</v>
      </c>
      <c r="O161" s="2">
        <v>45078.814837962964</v>
      </c>
      <c r="R161" t="str">
        <f t="shared" ca="1" si="2"/>
        <v>Mohit</v>
      </c>
      <c r="S161" t="str">
        <f>IFERROR(TEXT(DATEVALUE(LEFT(Table1[[#This Row],[Date of Purchase]],10)), "MMMM"), TEXT(Table1[[#This Row],[Date of Purchase]], "MMMM"))</f>
        <v>February</v>
      </c>
      <c r="T161" t="str">
        <f>IF(OR(
  AND(Table1[[#This Row],[Ticket Priority]]="Critical", Table1[[#This Row],[Ticket Status]]&lt;&gt;"Closed"),
  AND(Table1[[#This Row],[Ticket Priority]]="High", Table1[[#This Row],[Ticket Status]]="Open")
), "Yes", "No")</f>
        <v>No</v>
      </c>
      <c r="U161" s="4" t="str">
        <f>IF(Table1[[#This Row],[Ticket Status]]="Closed","Yes","No")</f>
        <v>No</v>
      </c>
      <c r="V161" s="4" t="str">
        <f>IF(Table1[[#This Row],[Ticket Status]]="Pending Customer Response","Yes","No")</f>
        <v>Yes</v>
      </c>
      <c r="W161" s="5">
        <f ca="1">COUNTIFS(Table1[Agent_name],Table1[[#This Row],[Agent_name]],Table1[Month],Table1[[#This Row],[Month]])/160</f>
        <v>0.52500000000000002</v>
      </c>
    </row>
    <row r="162" spans="1:23" x14ac:dyDescent="0.25">
      <c r="A162">
        <v>161</v>
      </c>
      <c r="B162" t="s">
        <v>627</v>
      </c>
      <c r="C162" t="s">
        <v>628</v>
      </c>
      <c r="D162">
        <v>19</v>
      </c>
      <c r="E162" t="s">
        <v>29</v>
      </c>
      <c r="F162" t="s">
        <v>157</v>
      </c>
      <c r="G162" s="1">
        <v>44031</v>
      </c>
      <c r="H162" t="s">
        <v>67</v>
      </c>
      <c r="I162" t="s">
        <v>46</v>
      </c>
      <c r="J162" s="3" t="s">
        <v>629</v>
      </c>
      <c r="K162" t="s">
        <v>24</v>
      </c>
      <c r="M162" t="s">
        <v>89</v>
      </c>
      <c r="N162" t="s">
        <v>55</v>
      </c>
      <c r="O162" s="2">
        <v>45078.430821759262</v>
      </c>
      <c r="R162" t="str">
        <f t="shared" ca="1" si="2"/>
        <v>Sara</v>
      </c>
      <c r="S162" t="str">
        <f>IFERROR(TEXT(DATEVALUE(LEFT(Table1[[#This Row],[Date of Purchase]],10)), "MMMM"), TEXT(Table1[[#This Row],[Date of Purchase]], "MMMM"))</f>
        <v>July</v>
      </c>
      <c r="T162" t="str">
        <f>IF(OR(
  AND(Table1[[#This Row],[Ticket Priority]]="Critical", Table1[[#This Row],[Ticket Status]]&lt;&gt;"Closed"),
  AND(Table1[[#This Row],[Ticket Priority]]="High", Table1[[#This Row],[Ticket Status]]="Open")
), "Yes", "No")</f>
        <v>No</v>
      </c>
      <c r="U162" s="4" t="str">
        <f>IF(Table1[[#This Row],[Ticket Status]]="Closed","Yes","No")</f>
        <v>No</v>
      </c>
      <c r="V162" s="4" t="str">
        <f>IF(Table1[[#This Row],[Ticket Status]]="Pending Customer Response","Yes","No")</f>
        <v>Yes</v>
      </c>
      <c r="W162" s="5">
        <f ca="1">COUNTIFS(Table1[Agent_name],Table1[[#This Row],[Agent_name]],Table1[Month],Table1[[#This Row],[Month]])/160</f>
        <v>0.6875</v>
      </c>
    </row>
    <row r="163" spans="1:23" x14ac:dyDescent="0.25">
      <c r="A163">
        <v>162</v>
      </c>
      <c r="B163" t="s">
        <v>630</v>
      </c>
      <c r="C163" t="s">
        <v>631</v>
      </c>
      <c r="D163">
        <v>29</v>
      </c>
      <c r="E163" t="s">
        <v>29</v>
      </c>
      <c r="F163" t="s">
        <v>134</v>
      </c>
      <c r="G163" s="1">
        <v>43836</v>
      </c>
      <c r="H163" t="s">
        <v>67</v>
      </c>
      <c r="I163" t="s">
        <v>22</v>
      </c>
      <c r="J163" s="3" t="s">
        <v>632</v>
      </c>
      <c r="K163" t="s">
        <v>39</v>
      </c>
      <c r="L163" t="s">
        <v>633</v>
      </c>
      <c r="M163" t="s">
        <v>89</v>
      </c>
      <c r="N163" t="s">
        <v>83</v>
      </c>
      <c r="O163" s="2">
        <v>45078.138483796298</v>
      </c>
      <c r="P163" s="2">
        <v>45078.665567129632</v>
      </c>
      <c r="Q163">
        <v>3</v>
      </c>
      <c r="R163" t="str">
        <f t="shared" ca="1" si="2"/>
        <v>Ravi</v>
      </c>
      <c r="S163" t="str">
        <f>IFERROR(TEXT(DATEVALUE(LEFT(Table1[[#This Row],[Date of Purchase]],10)), "MMMM"), TEXT(Table1[[#This Row],[Date of Purchase]], "MMMM"))</f>
        <v>January</v>
      </c>
      <c r="T163" t="str">
        <f>IF(OR(
  AND(Table1[[#This Row],[Ticket Priority]]="Critical", Table1[[#This Row],[Ticket Status]]&lt;&gt;"Closed"),
  AND(Table1[[#This Row],[Ticket Priority]]="High", Table1[[#This Row],[Ticket Status]]="Open")
), "Yes", "No")</f>
        <v>No</v>
      </c>
      <c r="U163" s="4" t="str">
        <f>IF(Table1[[#This Row],[Ticket Status]]="Closed","Yes","No")</f>
        <v>Yes</v>
      </c>
      <c r="V163" s="4" t="str">
        <f>IF(Table1[[#This Row],[Ticket Status]]="Pending Customer Response","Yes","No")</f>
        <v>No</v>
      </c>
      <c r="W163" s="5">
        <f ca="1">COUNTIFS(Table1[Agent_name],Table1[[#This Row],[Agent_name]],Table1[Month],Table1[[#This Row],[Month]])/160</f>
        <v>0.74375000000000002</v>
      </c>
    </row>
    <row r="164" spans="1:23" x14ac:dyDescent="0.25">
      <c r="A164">
        <v>163</v>
      </c>
      <c r="B164" t="s">
        <v>634</v>
      </c>
      <c r="C164" t="s">
        <v>635</v>
      </c>
      <c r="D164">
        <v>30</v>
      </c>
      <c r="E164" t="s">
        <v>58</v>
      </c>
      <c r="F164" t="s">
        <v>456</v>
      </c>
      <c r="G164" s="1">
        <v>44492</v>
      </c>
      <c r="H164" t="s">
        <v>67</v>
      </c>
      <c r="I164" t="s">
        <v>60</v>
      </c>
      <c r="J164" s="3" t="s">
        <v>636</v>
      </c>
      <c r="K164" t="s">
        <v>39</v>
      </c>
      <c r="L164" t="s">
        <v>637</v>
      </c>
      <c r="M164" t="s">
        <v>25</v>
      </c>
      <c r="N164" t="s">
        <v>83</v>
      </c>
      <c r="O164" s="2">
        <v>45078.901701388888</v>
      </c>
      <c r="P164" s="2">
        <v>45078.442673611113</v>
      </c>
      <c r="Q164">
        <v>1</v>
      </c>
      <c r="R164" t="str">
        <f t="shared" ca="1" si="2"/>
        <v>Aisha</v>
      </c>
      <c r="S164" t="str">
        <f>IFERROR(TEXT(DATEVALUE(LEFT(Table1[[#This Row],[Date of Purchase]],10)), "MMMM"), TEXT(Table1[[#This Row],[Date of Purchase]], "MMMM"))</f>
        <v>October</v>
      </c>
      <c r="T164" t="str">
        <f>IF(OR(
  AND(Table1[[#This Row],[Ticket Priority]]="Critical", Table1[[#This Row],[Ticket Status]]&lt;&gt;"Closed"),
  AND(Table1[[#This Row],[Ticket Priority]]="High", Table1[[#This Row],[Ticket Status]]="Open")
), "Yes", "No")</f>
        <v>No</v>
      </c>
      <c r="U164" s="4" t="str">
        <f>IF(Table1[[#This Row],[Ticket Status]]="Closed","Yes","No")</f>
        <v>Yes</v>
      </c>
      <c r="V164" s="4" t="str">
        <f>IF(Table1[[#This Row],[Ticket Status]]="Pending Customer Response","Yes","No")</f>
        <v>No</v>
      </c>
      <c r="W164" s="5">
        <f ca="1">COUNTIFS(Table1[Agent_name],Table1[[#This Row],[Agent_name]],Table1[Month],Table1[[#This Row],[Month]])/160</f>
        <v>0.85624999999999996</v>
      </c>
    </row>
    <row r="165" spans="1:23" x14ac:dyDescent="0.25">
      <c r="A165">
        <v>164</v>
      </c>
      <c r="B165" t="s">
        <v>638</v>
      </c>
      <c r="C165" t="s">
        <v>639</v>
      </c>
      <c r="D165">
        <v>34</v>
      </c>
      <c r="E165" t="s">
        <v>58</v>
      </c>
      <c r="F165" t="s">
        <v>44</v>
      </c>
      <c r="G165" s="1">
        <v>44146</v>
      </c>
      <c r="H165" t="s">
        <v>59</v>
      </c>
      <c r="I165" t="s">
        <v>113</v>
      </c>
      <c r="J165" s="3" t="s">
        <v>640</v>
      </c>
      <c r="K165" t="s">
        <v>39</v>
      </c>
      <c r="L165" t="s">
        <v>641</v>
      </c>
      <c r="M165" t="s">
        <v>143</v>
      </c>
      <c r="N165" t="s">
        <v>83</v>
      </c>
      <c r="O165" s="2">
        <v>45078.802395833336</v>
      </c>
      <c r="P165" s="2">
        <v>45078.376701388886</v>
      </c>
      <c r="Q165">
        <v>3</v>
      </c>
      <c r="R165" t="str">
        <f t="shared" ca="1" si="2"/>
        <v>Mohit</v>
      </c>
      <c r="S165" t="str">
        <f>IFERROR(TEXT(DATEVALUE(LEFT(Table1[[#This Row],[Date of Purchase]],10)), "MMMM"), TEXT(Table1[[#This Row],[Date of Purchase]], "MMMM"))</f>
        <v>November</v>
      </c>
      <c r="T165" t="str">
        <f>IF(OR(
  AND(Table1[[#This Row],[Ticket Priority]]="Critical", Table1[[#This Row],[Ticket Status]]&lt;&gt;"Closed"),
  AND(Table1[[#This Row],[Ticket Priority]]="High", Table1[[#This Row],[Ticket Status]]="Open")
), "Yes", "No")</f>
        <v>No</v>
      </c>
      <c r="U165" s="4" t="str">
        <f>IF(Table1[[#This Row],[Ticket Status]]="Closed","Yes","No")</f>
        <v>Yes</v>
      </c>
      <c r="V165" s="4" t="str">
        <f>IF(Table1[[#This Row],[Ticket Status]]="Pending Customer Response","Yes","No")</f>
        <v>No</v>
      </c>
      <c r="W165" s="5">
        <f ca="1">COUNTIFS(Table1[Agent_name],Table1[[#This Row],[Agent_name]],Table1[Month],Table1[[#This Row],[Month]])/160</f>
        <v>0.4375</v>
      </c>
    </row>
    <row r="166" spans="1:23" x14ac:dyDescent="0.25">
      <c r="A166">
        <v>165</v>
      </c>
      <c r="B166" t="s">
        <v>642</v>
      </c>
      <c r="C166" t="s">
        <v>643</v>
      </c>
      <c r="D166">
        <v>24</v>
      </c>
      <c r="E166" t="s">
        <v>58</v>
      </c>
      <c r="F166" t="s">
        <v>134</v>
      </c>
      <c r="G166" s="1">
        <v>44337</v>
      </c>
      <c r="H166" t="s">
        <v>45</v>
      </c>
      <c r="I166" t="s">
        <v>22</v>
      </c>
      <c r="J166" s="3" t="s">
        <v>644</v>
      </c>
      <c r="K166" t="s">
        <v>39</v>
      </c>
      <c r="L166" t="s">
        <v>645</v>
      </c>
      <c r="M166" t="s">
        <v>41</v>
      </c>
      <c r="N166" t="s">
        <v>26</v>
      </c>
      <c r="O166" s="2">
        <v>45078.819085648145</v>
      </c>
      <c r="P166" s="2">
        <v>45078.893391203703</v>
      </c>
      <c r="Q166">
        <v>5</v>
      </c>
      <c r="R166" t="str">
        <f t="shared" ca="1" si="2"/>
        <v>Sara</v>
      </c>
      <c r="S166" t="str">
        <f>IFERROR(TEXT(DATEVALUE(LEFT(Table1[[#This Row],[Date of Purchase]],10)), "MMMM"), TEXT(Table1[[#This Row],[Date of Purchase]], "MMMM"))</f>
        <v>May</v>
      </c>
      <c r="T166" t="str">
        <f>IF(OR(
  AND(Table1[[#This Row],[Ticket Priority]]="Critical", Table1[[#This Row],[Ticket Status]]&lt;&gt;"Closed"),
  AND(Table1[[#This Row],[Ticket Priority]]="High", Table1[[#This Row],[Ticket Status]]="Open")
), "Yes", "No")</f>
        <v>No</v>
      </c>
      <c r="U166" s="4" t="str">
        <f>IF(Table1[[#This Row],[Ticket Status]]="Closed","Yes","No")</f>
        <v>Yes</v>
      </c>
      <c r="V166" s="4" t="str">
        <f>IF(Table1[[#This Row],[Ticket Status]]="Pending Customer Response","Yes","No")</f>
        <v>No</v>
      </c>
      <c r="W166" s="5">
        <f ca="1">COUNTIFS(Table1[Agent_name],Table1[[#This Row],[Agent_name]],Table1[Month],Table1[[#This Row],[Month]])/160</f>
        <v>0.64375000000000004</v>
      </c>
    </row>
    <row r="167" spans="1:23" x14ac:dyDescent="0.25">
      <c r="A167">
        <v>166</v>
      </c>
      <c r="B167" t="s">
        <v>646</v>
      </c>
      <c r="C167" t="s">
        <v>647</v>
      </c>
      <c r="D167">
        <v>33</v>
      </c>
      <c r="E167" t="s">
        <v>58</v>
      </c>
      <c r="F167" t="s">
        <v>397</v>
      </c>
      <c r="G167" s="1">
        <v>44037</v>
      </c>
      <c r="H167" t="s">
        <v>66</v>
      </c>
      <c r="I167" t="s">
        <v>37</v>
      </c>
      <c r="J167" s="3" t="s">
        <v>648</v>
      </c>
      <c r="K167" t="s">
        <v>24</v>
      </c>
      <c r="M167" t="s">
        <v>41</v>
      </c>
      <c r="N167" t="s">
        <v>55</v>
      </c>
      <c r="O167" s="2">
        <v>45078.306597222225</v>
      </c>
      <c r="R167" t="str">
        <f t="shared" ca="1" si="2"/>
        <v>Aisha</v>
      </c>
      <c r="S167" t="str">
        <f>IFERROR(TEXT(DATEVALUE(LEFT(Table1[[#This Row],[Date of Purchase]],10)), "MMMM"), TEXT(Table1[[#This Row],[Date of Purchase]], "MMMM"))</f>
        <v>July</v>
      </c>
      <c r="T167" t="str">
        <f>IF(OR(
  AND(Table1[[#This Row],[Ticket Priority]]="Critical", Table1[[#This Row],[Ticket Status]]&lt;&gt;"Closed"),
  AND(Table1[[#This Row],[Ticket Priority]]="High", Table1[[#This Row],[Ticket Status]]="Open")
), "Yes", "No")</f>
        <v>No</v>
      </c>
      <c r="U167" s="4" t="str">
        <f>IF(Table1[[#This Row],[Ticket Status]]="Closed","Yes","No")</f>
        <v>No</v>
      </c>
      <c r="V167" s="4" t="str">
        <f>IF(Table1[[#This Row],[Ticket Status]]="Pending Customer Response","Yes","No")</f>
        <v>Yes</v>
      </c>
      <c r="W167" s="5">
        <f ca="1">COUNTIFS(Table1[Agent_name],Table1[[#This Row],[Agent_name]],Table1[Month],Table1[[#This Row],[Month]])/160</f>
        <v>0.875</v>
      </c>
    </row>
    <row r="168" spans="1:23" x14ac:dyDescent="0.25">
      <c r="A168">
        <v>167</v>
      </c>
      <c r="B168" t="s">
        <v>649</v>
      </c>
      <c r="C168" t="s">
        <v>650</v>
      </c>
      <c r="D168">
        <v>32</v>
      </c>
      <c r="E168" t="s">
        <v>29</v>
      </c>
      <c r="F168" t="s">
        <v>117</v>
      </c>
      <c r="G168" s="1">
        <v>43924</v>
      </c>
      <c r="H168" t="s">
        <v>67</v>
      </c>
      <c r="I168" t="s">
        <v>72</v>
      </c>
      <c r="J168" s="3" t="s">
        <v>651</v>
      </c>
      <c r="K168" t="s">
        <v>39</v>
      </c>
      <c r="L168" t="s">
        <v>652</v>
      </c>
      <c r="M168" t="s">
        <v>143</v>
      </c>
      <c r="N168" t="s">
        <v>55</v>
      </c>
      <c r="O168" s="2">
        <v>45078.191342592596</v>
      </c>
      <c r="P168" s="2">
        <v>45078.312175925923</v>
      </c>
      <c r="Q168">
        <v>3</v>
      </c>
      <c r="R168" t="str">
        <f t="shared" ca="1" si="2"/>
        <v>Neha</v>
      </c>
      <c r="S168" t="str">
        <f>IFERROR(TEXT(DATEVALUE(LEFT(Table1[[#This Row],[Date of Purchase]],10)), "MMMM"), TEXT(Table1[[#This Row],[Date of Purchase]], "MMMM"))</f>
        <v>April</v>
      </c>
      <c r="T168" t="str">
        <f>IF(OR(
  AND(Table1[[#This Row],[Ticket Priority]]="Critical", Table1[[#This Row],[Ticket Status]]&lt;&gt;"Closed"),
  AND(Table1[[#This Row],[Ticket Priority]]="High", Table1[[#This Row],[Ticket Status]]="Open")
), "Yes", "No")</f>
        <v>No</v>
      </c>
      <c r="U168" s="4" t="str">
        <f>IF(Table1[[#This Row],[Ticket Status]]="Closed","Yes","No")</f>
        <v>Yes</v>
      </c>
      <c r="V168" s="4" t="str">
        <f>IF(Table1[[#This Row],[Ticket Status]]="Pending Customer Response","Yes","No")</f>
        <v>No</v>
      </c>
      <c r="W168" s="5">
        <f ca="1">COUNTIFS(Table1[Agent_name],Table1[[#This Row],[Agent_name]],Table1[Month],Table1[[#This Row],[Month]])/160</f>
        <v>0.28749999999999998</v>
      </c>
    </row>
    <row r="169" spans="1:23" x14ac:dyDescent="0.25">
      <c r="A169">
        <v>168</v>
      </c>
      <c r="B169" t="s">
        <v>653</v>
      </c>
      <c r="C169" t="s">
        <v>654</v>
      </c>
      <c r="D169">
        <v>41</v>
      </c>
      <c r="E169" t="s">
        <v>58</v>
      </c>
      <c r="F169" t="s">
        <v>655</v>
      </c>
      <c r="G169" s="1">
        <v>43861</v>
      </c>
      <c r="H169" t="s">
        <v>21</v>
      </c>
      <c r="I169" t="s">
        <v>141</v>
      </c>
      <c r="J169" s="3" t="s">
        <v>656</v>
      </c>
      <c r="K169" t="s">
        <v>39</v>
      </c>
      <c r="L169" t="s">
        <v>657</v>
      </c>
      <c r="M169" t="s">
        <v>143</v>
      </c>
      <c r="N169" t="s">
        <v>33</v>
      </c>
      <c r="O169" s="2">
        <v>45078.528854166667</v>
      </c>
      <c r="P169" s="2">
        <v>45078.26357638889</v>
      </c>
      <c r="Q169">
        <v>3</v>
      </c>
      <c r="R169" t="str">
        <f t="shared" ca="1" si="2"/>
        <v>Ravi</v>
      </c>
      <c r="S169" t="str">
        <f>IFERROR(TEXT(DATEVALUE(LEFT(Table1[[#This Row],[Date of Purchase]],10)), "MMMM"), TEXT(Table1[[#This Row],[Date of Purchase]], "MMMM"))</f>
        <v>January</v>
      </c>
      <c r="T169" t="str">
        <f>IF(OR(
  AND(Table1[[#This Row],[Ticket Priority]]="Critical", Table1[[#This Row],[Ticket Status]]&lt;&gt;"Closed"),
  AND(Table1[[#This Row],[Ticket Priority]]="High", Table1[[#This Row],[Ticket Status]]="Open")
), "Yes", "No")</f>
        <v>No</v>
      </c>
      <c r="U169" s="4" t="str">
        <f>IF(Table1[[#This Row],[Ticket Status]]="Closed","Yes","No")</f>
        <v>Yes</v>
      </c>
      <c r="V169" s="4" t="str">
        <f>IF(Table1[[#This Row],[Ticket Status]]="Pending Customer Response","Yes","No")</f>
        <v>No</v>
      </c>
      <c r="W169" s="5">
        <f ca="1">COUNTIFS(Table1[Agent_name],Table1[[#This Row],[Agent_name]],Table1[Month],Table1[[#This Row],[Month]])/160</f>
        <v>0.74375000000000002</v>
      </c>
    </row>
    <row r="170" spans="1:23" x14ac:dyDescent="0.25">
      <c r="A170">
        <v>169</v>
      </c>
      <c r="B170" t="s">
        <v>658</v>
      </c>
      <c r="C170" t="s">
        <v>659</v>
      </c>
      <c r="D170">
        <v>51</v>
      </c>
      <c r="E170" t="s">
        <v>19</v>
      </c>
      <c r="F170" t="s">
        <v>157</v>
      </c>
      <c r="G170" s="1">
        <v>44442</v>
      </c>
      <c r="H170" t="s">
        <v>45</v>
      </c>
      <c r="I170" t="s">
        <v>141</v>
      </c>
      <c r="J170" s="3" t="s">
        <v>660</v>
      </c>
      <c r="K170" t="s">
        <v>62</v>
      </c>
      <c r="M170" t="s">
        <v>89</v>
      </c>
      <c r="N170" t="s">
        <v>26</v>
      </c>
      <c r="R170" t="str">
        <f t="shared" ca="1" si="2"/>
        <v>Ravi</v>
      </c>
      <c r="S170" t="str">
        <f>IFERROR(TEXT(DATEVALUE(LEFT(Table1[[#This Row],[Date of Purchase]],10)), "MMMM"), TEXT(Table1[[#This Row],[Date of Purchase]], "MMMM"))</f>
        <v>September</v>
      </c>
      <c r="T170" t="str">
        <f>IF(OR(
  AND(Table1[[#This Row],[Ticket Priority]]="Critical", Table1[[#This Row],[Ticket Status]]&lt;&gt;"Closed"),
  AND(Table1[[#This Row],[Ticket Priority]]="High", Table1[[#This Row],[Ticket Status]]="Open")
), "Yes", "No")</f>
        <v>Yes</v>
      </c>
      <c r="U170" s="4" t="str">
        <f>IF(Table1[[#This Row],[Ticket Status]]="Closed","Yes","No")</f>
        <v>No</v>
      </c>
      <c r="V170" s="4" t="str">
        <f>IF(Table1[[#This Row],[Ticket Status]]="Pending Customer Response","Yes","No")</f>
        <v>No</v>
      </c>
      <c r="W170" s="5">
        <f ca="1">COUNTIFS(Table1[Agent_name],Table1[[#This Row],[Agent_name]],Table1[Month],Table1[[#This Row],[Month]])/160</f>
        <v>0.64375000000000004</v>
      </c>
    </row>
    <row r="171" spans="1:23" x14ac:dyDescent="0.25">
      <c r="A171">
        <v>170</v>
      </c>
      <c r="B171" t="s">
        <v>661</v>
      </c>
      <c r="C171" t="s">
        <v>662</v>
      </c>
      <c r="D171">
        <v>30</v>
      </c>
      <c r="E171" t="s">
        <v>58</v>
      </c>
      <c r="F171" t="s">
        <v>249</v>
      </c>
      <c r="G171" s="1">
        <v>44047</v>
      </c>
      <c r="H171" t="s">
        <v>66</v>
      </c>
      <c r="I171" t="s">
        <v>37</v>
      </c>
      <c r="J171" s="3" t="s">
        <v>663</v>
      </c>
      <c r="K171" t="s">
        <v>39</v>
      </c>
      <c r="L171" t="s">
        <v>664</v>
      </c>
      <c r="M171" t="s">
        <v>143</v>
      </c>
      <c r="N171" t="s">
        <v>83</v>
      </c>
      <c r="O171" s="2">
        <v>45078.593472222223</v>
      </c>
      <c r="P171" s="2">
        <v>45078.464305555557</v>
      </c>
      <c r="Q171">
        <v>1</v>
      </c>
      <c r="R171" t="str">
        <f t="shared" ca="1" si="2"/>
        <v>Rahul</v>
      </c>
      <c r="S171" t="str">
        <f>IFERROR(TEXT(DATEVALUE(LEFT(Table1[[#This Row],[Date of Purchase]],10)), "MMMM"), TEXT(Table1[[#This Row],[Date of Purchase]], "MMMM"))</f>
        <v>August</v>
      </c>
      <c r="T171" t="str">
        <f>IF(OR(
  AND(Table1[[#This Row],[Ticket Priority]]="Critical", Table1[[#This Row],[Ticket Status]]&lt;&gt;"Closed"),
  AND(Table1[[#This Row],[Ticket Priority]]="High", Table1[[#This Row],[Ticket Status]]="Open")
), "Yes", "No")</f>
        <v>No</v>
      </c>
      <c r="U171" s="4" t="str">
        <f>IF(Table1[[#This Row],[Ticket Status]]="Closed","Yes","No")</f>
        <v>Yes</v>
      </c>
      <c r="V171" s="4" t="str">
        <f>IF(Table1[[#This Row],[Ticket Status]]="Pending Customer Response","Yes","No")</f>
        <v>No</v>
      </c>
      <c r="W171" s="5">
        <f ca="1">COUNTIFS(Table1[Agent_name],Table1[[#This Row],[Agent_name]],Table1[Month],Table1[[#This Row],[Month]])/160</f>
        <v>0.22500000000000001</v>
      </c>
    </row>
    <row r="172" spans="1:23" x14ac:dyDescent="0.25">
      <c r="A172">
        <v>171</v>
      </c>
      <c r="B172" t="s">
        <v>665</v>
      </c>
      <c r="C172" t="s">
        <v>666</v>
      </c>
      <c r="D172">
        <v>44</v>
      </c>
      <c r="E172" t="s">
        <v>29</v>
      </c>
      <c r="F172" t="s">
        <v>44</v>
      </c>
      <c r="G172" s="1">
        <v>44554</v>
      </c>
      <c r="H172" t="s">
        <v>45</v>
      </c>
      <c r="I172" t="s">
        <v>22</v>
      </c>
      <c r="J172" s="3" t="s">
        <v>667</v>
      </c>
      <c r="K172" t="s">
        <v>39</v>
      </c>
      <c r="L172" t="s">
        <v>668</v>
      </c>
      <c r="M172" t="s">
        <v>41</v>
      </c>
      <c r="N172" t="s">
        <v>26</v>
      </c>
      <c r="O172" s="2">
        <v>45078.654606481483</v>
      </c>
      <c r="P172" s="2">
        <v>45078.775439814817</v>
      </c>
      <c r="Q172">
        <v>4</v>
      </c>
      <c r="R172" t="str">
        <f t="shared" ca="1" si="2"/>
        <v>Priya</v>
      </c>
      <c r="S172" t="str">
        <f>IFERROR(TEXT(DATEVALUE(LEFT(Table1[[#This Row],[Date of Purchase]],10)), "MMMM"), TEXT(Table1[[#This Row],[Date of Purchase]], "MMMM"))</f>
        <v>December</v>
      </c>
      <c r="T172" t="str">
        <f>IF(OR(
  AND(Table1[[#This Row],[Ticket Priority]]="Critical", Table1[[#This Row],[Ticket Status]]&lt;&gt;"Closed"),
  AND(Table1[[#This Row],[Ticket Priority]]="High", Table1[[#This Row],[Ticket Status]]="Open")
), "Yes", "No")</f>
        <v>No</v>
      </c>
      <c r="U172" s="4" t="str">
        <f>IF(Table1[[#This Row],[Ticket Status]]="Closed","Yes","No")</f>
        <v>Yes</v>
      </c>
      <c r="V172" s="4" t="str">
        <f>IF(Table1[[#This Row],[Ticket Status]]="Pending Customer Response","Yes","No")</f>
        <v>No</v>
      </c>
      <c r="W172" s="5">
        <f ca="1">COUNTIFS(Table1[Agent_name],Table1[[#This Row],[Agent_name]],Table1[Month],Table1[[#This Row],[Month]])/160</f>
        <v>0.48749999999999999</v>
      </c>
    </row>
    <row r="173" spans="1:23" x14ac:dyDescent="0.25">
      <c r="A173">
        <v>172</v>
      </c>
      <c r="B173" t="s">
        <v>669</v>
      </c>
      <c r="C173" t="s">
        <v>670</v>
      </c>
      <c r="D173">
        <v>33</v>
      </c>
      <c r="E173" t="s">
        <v>29</v>
      </c>
      <c r="F173" t="s">
        <v>107</v>
      </c>
      <c r="G173" s="1">
        <v>44176</v>
      </c>
      <c r="H173" t="s">
        <v>67</v>
      </c>
      <c r="I173" t="s">
        <v>67</v>
      </c>
      <c r="J173" s="3" t="s">
        <v>671</v>
      </c>
      <c r="K173" t="s">
        <v>62</v>
      </c>
      <c r="M173" t="s">
        <v>41</v>
      </c>
      <c r="N173" t="s">
        <v>33</v>
      </c>
      <c r="R173" t="str">
        <f t="shared" ca="1" si="2"/>
        <v>Mohit</v>
      </c>
      <c r="S173" t="str">
        <f>IFERROR(TEXT(DATEVALUE(LEFT(Table1[[#This Row],[Date of Purchase]],10)), "MMMM"), TEXT(Table1[[#This Row],[Date of Purchase]], "MMMM"))</f>
        <v>December</v>
      </c>
      <c r="T173" t="str">
        <f>IF(OR(
  AND(Table1[[#This Row],[Ticket Priority]]="Critical", Table1[[#This Row],[Ticket Status]]&lt;&gt;"Closed"),
  AND(Table1[[#This Row],[Ticket Priority]]="High", Table1[[#This Row],[Ticket Status]]="Open")
), "Yes", "No")</f>
        <v>No</v>
      </c>
      <c r="U173" s="4" t="str">
        <f>IF(Table1[[#This Row],[Ticket Status]]="Closed","Yes","No")</f>
        <v>No</v>
      </c>
      <c r="V173" s="4" t="str">
        <f>IF(Table1[[#This Row],[Ticket Status]]="Pending Customer Response","Yes","No")</f>
        <v>No</v>
      </c>
      <c r="W173" s="5">
        <f ca="1">COUNTIFS(Table1[Agent_name],Table1[[#This Row],[Agent_name]],Table1[Month],Table1[[#This Row],[Month]])/160</f>
        <v>0.44374999999999998</v>
      </c>
    </row>
    <row r="174" spans="1:23" x14ac:dyDescent="0.25">
      <c r="A174">
        <v>173</v>
      </c>
      <c r="B174" t="s">
        <v>672</v>
      </c>
      <c r="C174" t="s">
        <v>673</v>
      </c>
      <c r="D174">
        <v>36</v>
      </c>
      <c r="E174" t="s">
        <v>19</v>
      </c>
      <c r="F174" t="s">
        <v>103</v>
      </c>
      <c r="G174" s="1">
        <v>43857</v>
      </c>
      <c r="H174" t="s">
        <v>59</v>
      </c>
      <c r="I174" t="s">
        <v>177</v>
      </c>
      <c r="J174" s="3" t="s">
        <v>674</v>
      </c>
      <c r="K174" t="s">
        <v>24</v>
      </c>
      <c r="M174" t="s">
        <v>143</v>
      </c>
      <c r="N174" t="s">
        <v>26</v>
      </c>
      <c r="O174" s="2">
        <v>45078.453958333332</v>
      </c>
      <c r="R174" t="str">
        <f t="shared" ca="1" si="2"/>
        <v>Neha</v>
      </c>
      <c r="S174" t="str">
        <f>IFERROR(TEXT(DATEVALUE(LEFT(Table1[[#This Row],[Date of Purchase]],10)), "MMMM"), TEXT(Table1[[#This Row],[Date of Purchase]], "MMMM"))</f>
        <v>January</v>
      </c>
      <c r="T174" t="str">
        <f>IF(OR(
  AND(Table1[[#This Row],[Ticket Priority]]="Critical", Table1[[#This Row],[Ticket Status]]&lt;&gt;"Closed"),
  AND(Table1[[#This Row],[Ticket Priority]]="High", Table1[[#This Row],[Ticket Status]]="Open")
), "Yes", "No")</f>
        <v>No</v>
      </c>
      <c r="U174" s="4" t="str">
        <f>IF(Table1[[#This Row],[Ticket Status]]="Closed","Yes","No")</f>
        <v>No</v>
      </c>
      <c r="V174" s="4" t="str">
        <f>IF(Table1[[#This Row],[Ticket Status]]="Pending Customer Response","Yes","No")</f>
        <v>Yes</v>
      </c>
      <c r="W174" s="5">
        <f ca="1">COUNTIFS(Table1[Agent_name],Table1[[#This Row],[Agent_name]],Table1[Month],Table1[[#This Row],[Month]])/160</f>
        <v>0.21875</v>
      </c>
    </row>
    <row r="175" spans="1:23" x14ac:dyDescent="0.25">
      <c r="A175">
        <v>174</v>
      </c>
      <c r="B175" t="s">
        <v>675</v>
      </c>
      <c r="C175" t="s">
        <v>676</v>
      </c>
      <c r="D175">
        <v>50</v>
      </c>
      <c r="E175" t="s">
        <v>19</v>
      </c>
      <c r="F175" t="s">
        <v>157</v>
      </c>
      <c r="G175" s="1">
        <v>44470</v>
      </c>
      <c r="H175" t="s">
        <v>67</v>
      </c>
      <c r="I175" t="s">
        <v>113</v>
      </c>
      <c r="J175" s="3" t="s">
        <v>677</v>
      </c>
      <c r="K175" t="s">
        <v>24</v>
      </c>
      <c r="M175" t="s">
        <v>143</v>
      </c>
      <c r="N175" t="s">
        <v>55</v>
      </c>
      <c r="O175" s="2">
        <v>45077.965775462966</v>
      </c>
      <c r="R175" t="str">
        <f t="shared" ca="1" si="2"/>
        <v>Aisha</v>
      </c>
      <c r="S175" t="str">
        <f>IFERROR(TEXT(DATEVALUE(LEFT(Table1[[#This Row],[Date of Purchase]],10)), "MMMM"), TEXT(Table1[[#This Row],[Date of Purchase]], "MMMM"))</f>
        <v>October</v>
      </c>
      <c r="T175" t="str">
        <f>IF(OR(
  AND(Table1[[#This Row],[Ticket Priority]]="Critical", Table1[[#This Row],[Ticket Status]]&lt;&gt;"Closed"),
  AND(Table1[[#This Row],[Ticket Priority]]="High", Table1[[#This Row],[Ticket Status]]="Open")
), "Yes", "No")</f>
        <v>No</v>
      </c>
      <c r="U175" s="4" t="str">
        <f>IF(Table1[[#This Row],[Ticket Status]]="Closed","Yes","No")</f>
        <v>No</v>
      </c>
      <c r="V175" s="4" t="str">
        <f>IF(Table1[[#This Row],[Ticket Status]]="Pending Customer Response","Yes","No")</f>
        <v>Yes</v>
      </c>
      <c r="W175" s="5">
        <f ca="1">COUNTIFS(Table1[Agent_name],Table1[[#This Row],[Agent_name]],Table1[Month],Table1[[#This Row],[Month]])/160</f>
        <v>0.85624999999999996</v>
      </c>
    </row>
    <row r="176" spans="1:23" x14ac:dyDescent="0.25">
      <c r="A176">
        <v>175</v>
      </c>
      <c r="B176" t="s">
        <v>678</v>
      </c>
      <c r="C176" t="s">
        <v>679</v>
      </c>
      <c r="D176">
        <v>37</v>
      </c>
      <c r="E176" t="s">
        <v>58</v>
      </c>
      <c r="F176" t="s">
        <v>30</v>
      </c>
      <c r="G176" s="1">
        <v>44474</v>
      </c>
      <c r="H176" t="s">
        <v>21</v>
      </c>
      <c r="I176" t="s">
        <v>52</v>
      </c>
      <c r="J176" s="3" t="s">
        <v>680</v>
      </c>
      <c r="K176" t="s">
        <v>24</v>
      </c>
      <c r="M176" t="s">
        <v>25</v>
      </c>
      <c r="N176" t="s">
        <v>33</v>
      </c>
      <c r="O176" s="2">
        <v>45078.807442129626</v>
      </c>
      <c r="R176" t="str">
        <f t="shared" ca="1" si="2"/>
        <v>Aisha</v>
      </c>
      <c r="S176" t="str">
        <f>IFERROR(TEXT(DATEVALUE(LEFT(Table1[[#This Row],[Date of Purchase]],10)), "MMMM"), TEXT(Table1[[#This Row],[Date of Purchase]], "MMMM"))</f>
        <v>October</v>
      </c>
      <c r="T176" t="str">
        <f>IF(OR(
  AND(Table1[[#This Row],[Ticket Priority]]="Critical", Table1[[#This Row],[Ticket Status]]&lt;&gt;"Closed"),
  AND(Table1[[#This Row],[Ticket Priority]]="High", Table1[[#This Row],[Ticket Status]]="Open")
), "Yes", "No")</f>
        <v>Yes</v>
      </c>
      <c r="U176" s="4" t="str">
        <f>IF(Table1[[#This Row],[Ticket Status]]="Closed","Yes","No")</f>
        <v>No</v>
      </c>
      <c r="V176" s="4" t="str">
        <f>IF(Table1[[#This Row],[Ticket Status]]="Pending Customer Response","Yes","No")</f>
        <v>Yes</v>
      </c>
      <c r="W176" s="5">
        <f ca="1">COUNTIFS(Table1[Agent_name],Table1[[#This Row],[Agent_name]],Table1[Month],Table1[[#This Row],[Month]])/160</f>
        <v>0.85624999999999996</v>
      </c>
    </row>
    <row r="177" spans="1:23" x14ac:dyDescent="0.25">
      <c r="A177">
        <v>176</v>
      </c>
      <c r="B177" t="s">
        <v>681</v>
      </c>
      <c r="C177" t="s">
        <v>682</v>
      </c>
      <c r="D177">
        <v>42</v>
      </c>
      <c r="E177" t="s">
        <v>19</v>
      </c>
      <c r="F177" t="s">
        <v>211</v>
      </c>
      <c r="G177" s="1">
        <v>44487</v>
      </c>
      <c r="H177" t="s">
        <v>21</v>
      </c>
      <c r="I177" t="s">
        <v>141</v>
      </c>
      <c r="J177" s="3" t="s">
        <v>683</v>
      </c>
      <c r="K177" t="s">
        <v>39</v>
      </c>
      <c r="L177" t="s">
        <v>684</v>
      </c>
      <c r="M177" t="s">
        <v>143</v>
      </c>
      <c r="N177" t="s">
        <v>55</v>
      </c>
      <c r="O177" s="2">
        <v>45078.55190972222</v>
      </c>
      <c r="P177" s="2">
        <v>45078.308159722219</v>
      </c>
      <c r="Q177">
        <v>4</v>
      </c>
      <c r="R177" t="str">
        <f t="shared" ca="1" si="2"/>
        <v>Priya</v>
      </c>
      <c r="S177" t="str">
        <f>IFERROR(TEXT(DATEVALUE(LEFT(Table1[[#This Row],[Date of Purchase]],10)), "MMMM"), TEXT(Table1[[#This Row],[Date of Purchase]], "MMMM"))</f>
        <v>October</v>
      </c>
      <c r="T177" t="str">
        <f>IF(OR(
  AND(Table1[[#This Row],[Ticket Priority]]="Critical", Table1[[#This Row],[Ticket Status]]&lt;&gt;"Closed"),
  AND(Table1[[#This Row],[Ticket Priority]]="High", Table1[[#This Row],[Ticket Status]]="Open")
), "Yes", "No")</f>
        <v>No</v>
      </c>
      <c r="U177" s="4" t="str">
        <f>IF(Table1[[#This Row],[Ticket Status]]="Closed","Yes","No")</f>
        <v>Yes</v>
      </c>
      <c r="V177" s="4" t="str">
        <f>IF(Table1[[#This Row],[Ticket Status]]="Pending Customer Response","Yes","No")</f>
        <v>No</v>
      </c>
      <c r="W177" s="5">
        <f ca="1">COUNTIFS(Table1[Agent_name],Table1[[#This Row],[Agent_name]],Table1[Month],Table1[[#This Row],[Month]])/160</f>
        <v>0.58125000000000004</v>
      </c>
    </row>
    <row r="178" spans="1:23" x14ac:dyDescent="0.25">
      <c r="A178">
        <v>177</v>
      </c>
      <c r="B178" t="s">
        <v>685</v>
      </c>
      <c r="C178" t="s">
        <v>686</v>
      </c>
      <c r="D178">
        <v>49</v>
      </c>
      <c r="E178" t="s">
        <v>29</v>
      </c>
      <c r="F178" t="s">
        <v>286</v>
      </c>
      <c r="G178" s="1">
        <v>44516</v>
      </c>
      <c r="H178" t="s">
        <v>21</v>
      </c>
      <c r="I178" t="s">
        <v>67</v>
      </c>
      <c r="J178" s="3" t="s">
        <v>687</v>
      </c>
      <c r="K178" t="s">
        <v>24</v>
      </c>
      <c r="M178" t="s">
        <v>143</v>
      </c>
      <c r="N178" t="s">
        <v>55</v>
      </c>
      <c r="O178" s="2">
        <v>45078.115127314813</v>
      </c>
      <c r="R178" t="str">
        <f t="shared" ca="1" si="2"/>
        <v>Ravi</v>
      </c>
      <c r="S178" t="str">
        <f>IFERROR(TEXT(DATEVALUE(LEFT(Table1[[#This Row],[Date of Purchase]],10)), "MMMM"), TEXT(Table1[[#This Row],[Date of Purchase]], "MMMM"))</f>
        <v>November</v>
      </c>
      <c r="T178" t="str">
        <f>IF(OR(
  AND(Table1[[#This Row],[Ticket Priority]]="Critical", Table1[[#This Row],[Ticket Status]]&lt;&gt;"Closed"),
  AND(Table1[[#This Row],[Ticket Priority]]="High", Table1[[#This Row],[Ticket Status]]="Open")
), "Yes", "No")</f>
        <v>No</v>
      </c>
      <c r="U178" s="4" t="str">
        <f>IF(Table1[[#This Row],[Ticket Status]]="Closed","Yes","No")</f>
        <v>No</v>
      </c>
      <c r="V178" s="4" t="str">
        <f>IF(Table1[[#This Row],[Ticket Status]]="Pending Customer Response","Yes","No")</f>
        <v>Yes</v>
      </c>
      <c r="W178" s="5">
        <f ca="1">COUNTIFS(Table1[Agent_name],Table1[[#This Row],[Agent_name]],Table1[Month],Table1[[#This Row],[Month]])/160</f>
        <v>0.61875000000000002</v>
      </c>
    </row>
    <row r="179" spans="1:23" x14ac:dyDescent="0.25">
      <c r="A179">
        <v>178</v>
      </c>
      <c r="B179" t="s">
        <v>688</v>
      </c>
      <c r="C179" t="s">
        <v>689</v>
      </c>
      <c r="D179">
        <v>27</v>
      </c>
      <c r="E179" t="s">
        <v>19</v>
      </c>
      <c r="F179" t="s">
        <v>81</v>
      </c>
      <c r="G179" s="1">
        <v>44095</v>
      </c>
      <c r="H179" t="s">
        <v>59</v>
      </c>
      <c r="I179" t="s">
        <v>113</v>
      </c>
      <c r="J179" s="3" t="s">
        <v>690</v>
      </c>
      <c r="K179" t="s">
        <v>24</v>
      </c>
      <c r="M179" t="s">
        <v>89</v>
      </c>
      <c r="N179" t="s">
        <v>83</v>
      </c>
      <c r="O179" s="2">
        <v>45078.4609837963</v>
      </c>
      <c r="R179" t="str">
        <f t="shared" ca="1" si="2"/>
        <v>Sara</v>
      </c>
      <c r="S179" t="str">
        <f>IFERROR(TEXT(DATEVALUE(LEFT(Table1[[#This Row],[Date of Purchase]],10)), "MMMM"), TEXT(Table1[[#This Row],[Date of Purchase]], "MMMM"))</f>
        <v>September</v>
      </c>
      <c r="T179" t="str">
        <f>IF(OR(
  AND(Table1[[#This Row],[Ticket Priority]]="Critical", Table1[[#This Row],[Ticket Status]]&lt;&gt;"Closed"),
  AND(Table1[[#This Row],[Ticket Priority]]="High", Table1[[#This Row],[Ticket Status]]="Open")
), "Yes", "No")</f>
        <v>No</v>
      </c>
      <c r="U179" s="4" t="str">
        <f>IF(Table1[[#This Row],[Ticket Status]]="Closed","Yes","No")</f>
        <v>No</v>
      </c>
      <c r="V179" s="4" t="str">
        <f>IF(Table1[[#This Row],[Ticket Status]]="Pending Customer Response","Yes","No")</f>
        <v>Yes</v>
      </c>
      <c r="W179" s="5">
        <f ca="1">COUNTIFS(Table1[Agent_name],Table1[[#This Row],[Agent_name]],Table1[Month],Table1[[#This Row],[Month]])/160</f>
        <v>0.65</v>
      </c>
    </row>
    <row r="180" spans="1:23" x14ac:dyDescent="0.25">
      <c r="A180">
        <v>179</v>
      </c>
      <c r="B180" t="s">
        <v>691</v>
      </c>
      <c r="C180" t="s">
        <v>692</v>
      </c>
      <c r="D180">
        <v>25</v>
      </c>
      <c r="E180" t="s">
        <v>19</v>
      </c>
      <c r="F180" t="s">
        <v>173</v>
      </c>
      <c r="G180" s="1">
        <v>43940</v>
      </c>
      <c r="H180" t="s">
        <v>45</v>
      </c>
      <c r="I180" t="s">
        <v>31</v>
      </c>
      <c r="J180" s="3" t="s">
        <v>693</v>
      </c>
      <c r="K180" t="s">
        <v>62</v>
      </c>
      <c r="M180" t="s">
        <v>143</v>
      </c>
      <c r="N180" t="s">
        <v>33</v>
      </c>
      <c r="R180" t="str">
        <f t="shared" ca="1" si="2"/>
        <v>Sara</v>
      </c>
      <c r="S180" t="str">
        <f>IFERROR(TEXT(DATEVALUE(LEFT(Table1[[#This Row],[Date of Purchase]],10)), "MMMM"), TEXT(Table1[[#This Row],[Date of Purchase]], "MMMM"))</f>
        <v>April</v>
      </c>
      <c r="T180" t="str">
        <f>IF(OR(
  AND(Table1[[#This Row],[Ticket Priority]]="Critical", Table1[[#This Row],[Ticket Status]]&lt;&gt;"Closed"),
  AND(Table1[[#This Row],[Ticket Priority]]="High", Table1[[#This Row],[Ticket Status]]="Open")
), "Yes", "No")</f>
        <v>No</v>
      </c>
      <c r="U180" s="4" t="str">
        <f>IF(Table1[[#This Row],[Ticket Status]]="Closed","Yes","No")</f>
        <v>No</v>
      </c>
      <c r="V180" s="4" t="str">
        <f>IF(Table1[[#This Row],[Ticket Status]]="Pending Customer Response","Yes","No")</f>
        <v>No</v>
      </c>
      <c r="W180" s="5">
        <f ca="1">COUNTIFS(Table1[Agent_name],Table1[[#This Row],[Agent_name]],Table1[Month],Table1[[#This Row],[Month]])/160</f>
        <v>0.75624999999999998</v>
      </c>
    </row>
    <row r="181" spans="1:23" x14ac:dyDescent="0.25">
      <c r="A181">
        <v>180</v>
      </c>
      <c r="B181" t="s">
        <v>694</v>
      </c>
      <c r="C181" t="s">
        <v>695</v>
      </c>
      <c r="D181">
        <v>58</v>
      </c>
      <c r="E181" t="s">
        <v>29</v>
      </c>
      <c r="F181" t="s">
        <v>202</v>
      </c>
      <c r="G181" s="1">
        <v>44350</v>
      </c>
      <c r="H181" t="s">
        <v>45</v>
      </c>
      <c r="I181" t="s">
        <v>52</v>
      </c>
      <c r="J181" s="3" t="s">
        <v>696</v>
      </c>
      <c r="K181" t="s">
        <v>24</v>
      </c>
      <c r="M181" t="s">
        <v>25</v>
      </c>
      <c r="N181" t="s">
        <v>83</v>
      </c>
      <c r="O181" s="2">
        <v>45078.775601851848</v>
      </c>
      <c r="R181" t="str">
        <f t="shared" ca="1" si="2"/>
        <v>Aisha</v>
      </c>
      <c r="S181" t="str">
        <f>IFERROR(TEXT(DATEVALUE(LEFT(Table1[[#This Row],[Date of Purchase]],10)), "MMMM"), TEXT(Table1[[#This Row],[Date of Purchase]], "MMMM"))</f>
        <v>June</v>
      </c>
      <c r="T181" t="str">
        <f>IF(OR(
  AND(Table1[[#This Row],[Ticket Priority]]="Critical", Table1[[#This Row],[Ticket Status]]&lt;&gt;"Closed"),
  AND(Table1[[#This Row],[Ticket Priority]]="High", Table1[[#This Row],[Ticket Status]]="Open")
), "Yes", "No")</f>
        <v>Yes</v>
      </c>
      <c r="U181" s="4" t="str">
        <f>IF(Table1[[#This Row],[Ticket Status]]="Closed","Yes","No")</f>
        <v>No</v>
      </c>
      <c r="V181" s="4" t="str">
        <f>IF(Table1[[#This Row],[Ticket Status]]="Pending Customer Response","Yes","No")</f>
        <v>Yes</v>
      </c>
      <c r="W181" s="5">
        <f ca="1">COUNTIFS(Table1[Agent_name],Table1[[#This Row],[Agent_name]],Table1[Month],Table1[[#This Row],[Month]])/160</f>
        <v>0.89375000000000004</v>
      </c>
    </row>
    <row r="182" spans="1:23" x14ac:dyDescent="0.25">
      <c r="A182">
        <v>181</v>
      </c>
      <c r="B182" t="s">
        <v>697</v>
      </c>
      <c r="C182" t="s">
        <v>698</v>
      </c>
      <c r="D182">
        <v>60</v>
      </c>
      <c r="E182" t="s">
        <v>19</v>
      </c>
      <c r="F182" t="s">
        <v>699</v>
      </c>
      <c r="G182" s="1">
        <v>44517</v>
      </c>
      <c r="H182" t="s">
        <v>67</v>
      </c>
      <c r="I182" t="s">
        <v>177</v>
      </c>
      <c r="J182" s="3" t="s">
        <v>700</v>
      </c>
      <c r="K182" t="s">
        <v>24</v>
      </c>
      <c r="M182" t="s">
        <v>143</v>
      </c>
      <c r="N182" t="s">
        <v>55</v>
      </c>
      <c r="O182" s="2">
        <v>45078.148530092592</v>
      </c>
      <c r="R182" t="str">
        <f t="shared" ca="1" si="2"/>
        <v>Sara</v>
      </c>
      <c r="S182" t="str">
        <f>IFERROR(TEXT(DATEVALUE(LEFT(Table1[[#This Row],[Date of Purchase]],10)), "MMMM"), TEXT(Table1[[#This Row],[Date of Purchase]], "MMMM"))</f>
        <v>November</v>
      </c>
      <c r="T182" t="str">
        <f>IF(OR(
  AND(Table1[[#This Row],[Ticket Priority]]="Critical", Table1[[#This Row],[Ticket Status]]&lt;&gt;"Closed"),
  AND(Table1[[#This Row],[Ticket Priority]]="High", Table1[[#This Row],[Ticket Status]]="Open")
), "Yes", "No")</f>
        <v>No</v>
      </c>
      <c r="U182" s="4" t="str">
        <f>IF(Table1[[#This Row],[Ticket Status]]="Closed","Yes","No")</f>
        <v>No</v>
      </c>
      <c r="V182" s="4" t="str">
        <f>IF(Table1[[#This Row],[Ticket Status]]="Pending Customer Response","Yes","No")</f>
        <v>Yes</v>
      </c>
      <c r="W182" s="5">
        <f ca="1">COUNTIFS(Table1[Agent_name],Table1[[#This Row],[Agent_name]],Table1[Month],Table1[[#This Row],[Month]])/160</f>
        <v>0.79374999999999996</v>
      </c>
    </row>
    <row r="183" spans="1:23" x14ac:dyDescent="0.25">
      <c r="A183">
        <v>182</v>
      </c>
      <c r="B183" t="s">
        <v>701</v>
      </c>
      <c r="C183" t="s">
        <v>702</v>
      </c>
      <c r="D183">
        <v>34</v>
      </c>
      <c r="E183" t="s">
        <v>19</v>
      </c>
      <c r="F183" t="s">
        <v>149</v>
      </c>
      <c r="G183" s="1">
        <v>44161</v>
      </c>
      <c r="H183" t="s">
        <v>59</v>
      </c>
      <c r="I183" t="s">
        <v>46</v>
      </c>
      <c r="J183" s="3" t="s">
        <v>703</v>
      </c>
      <c r="K183" t="s">
        <v>24</v>
      </c>
      <c r="M183" t="s">
        <v>25</v>
      </c>
      <c r="N183" t="s">
        <v>26</v>
      </c>
      <c r="O183" s="2">
        <v>45078.866597222222</v>
      </c>
      <c r="R183" t="str">
        <f t="shared" ca="1" si="2"/>
        <v>Priya</v>
      </c>
      <c r="S183" t="str">
        <f>IFERROR(TEXT(DATEVALUE(LEFT(Table1[[#This Row],[Date of Purchase]],10)), "MMMM"), TEXT(Table1[[#This Row],[Date of Purchase]], "MMMM"))</f>
        <v>November</v>
      </c>
      <c r="T183" t="str">
        <f>IF(OR(
  AND(Table1[[#This Row],[Ticket Priority]]="Critical", Table1[[#This Row],[Ticket Status]]&lt;&gt;"Closed"),
  AND(Table1[[#This Row],[Ticket Priority]]="High", Table1[[#This Row],[Ticket Status]]="Open")
), "Yes", "No")</f>
        <v>Yes</v>
      </c>
      <c r="U183" s="4" t="str">
        <f>IF(Table1[[#This Row],[Ticket Status]]="Closed","Yes","No")</f>
        <v>No</v>
      </c>
      <c r="V183" s="4" t="str">
        <f>IF(Table1[[#This Row],[Ticket Status]]="Pending Customer Response","Yes","No")</f>
        <v>Yes</v>
      </c>
      <c r="W183" s="5">
        <f ca="1">COUNTIFS(Table1[Agent_name],Table1[[#This Row],[Agent_name]],Table1[Month],Table1[[#This Row],[Month]])/160</f>
        <v>0.41249999999999998</v>
      </c>
    </row>
    <row r="184" spans="1:23" x14ac:dyDescent="0.25">
      <c r="A184">
        <v>183</v>
      </c>
      <c r="B184" t="s">
        <v>704</v>
      </c>
      <c r="C184" t="s">
        <v>705</v>
      </c>
      <c r="D184">
        <v>33</v>
      </c>
      <c r="E184" t="s">
        <v>29</v>
      </c>
      <c r="F184" t="s">
        <v>421</v>
      </c>
      <c r="G184" s="1">
        <v>44304</v>
      </c>
      <c r="H184" t="s">
        <v>66</v>
      </c>
      <c r="I184" t="s">
        <v>141</v>
      </c>
      <c r="J184" s="3" t="s">
        <v>706</v>
      </c>
      <c r="K184" t="s">
        <v>39</v>
      </c>
      <c r="L184" t="s">
        <v>707</v>
      </c>
      <c r="M184" t="s">
        <v>89</v>
      </c>
      <c r="N184" t="s">
        <v>33</v>
      </c>
      <c r="O184" s="2">
        <v>45078.0624537037</v>
      </c>
      <c r="P184" s="2">
        <v>45078.274259259262</v>
      </c>
      <c r="Q184">
        <v>4</v>
      </c>
      <c r="R184" t="str">
        <f t="shared" ca="1" si="2"/>
        <v>Mohit</v>
      </c>
      <c r="S184" t="str">
        <f>IFERROR(TEXT(DATEVALUE(LEFT(Table1[[#This Row],[Date of Purchase]],10)), "MMMM"), TEXT(Table1[[#This Row],[Date of Purchase]], "MMMM"))</f>
        <v>April</v>
      </c>
      <c r="T184" t="str">
        <f>IF(OR(
  AND(Table1[[#This Row],[Ticket Priority]]="Critical", Table1[[#This Row],[Ticket Status]]&lt;&gt;"Closed"),
  AND(Table1[[#This Row],[Ticket Priority]]="High", Table1[[#This Row],[Ticket Status]]="Open")
), "Yes", "No")</f>
        <v>No</v>
      </c>
      <c r="U184" s="4" t="str">
        <f>IF(Table1[[#This Row],[Ticket Status]]="Closed","Yes","No")</f>
        <v>Yes</v>
      </c>
      <c r="V184" s="4" t="str">
        <f>IF(Table1[[#This Row],[Ticket Status]]="Pending Customer Response","Yes","No")</f>
        <v>No</v>
      </c>
      <c r="W184" s="5">
        <f ca="1">COUNTIFS(Table1[Agent_name],Table1[[#This Row],[Agent_name]],Table1[Month],Table1[[#This Row],[Month]])/160</f>
        <v>0.45</v>
      </c>
    </row>
    <row r="185" spans="1:23" x14ac:dyDescent="0.25">
      <c r="A185">
        <v>184</v>
      </c>
      <c r="B185" t="s">
        <v>708</v>
      </c>
      <c r="C185" t="s">
        <v>709</v>
      </c>
      <c r="D185">
        <v>32</v>
      </c>
      <c r="E185" t="s">
        <v>29</v>
      </c>
      <c r="F185" t="s">
        <v>202</v>
      </c>
      <c r="G185" s="1">
        <v>43906</v>
      </c>
      <c r="H185" t="s">
        <v>45</v>
      </c>
      <c r="I185" t="s">
        <v>37</v>
      </c>
      <c r="J185" s="3" t="s">
        <v>710</v>
      </c>
      <c r="K185" t="s">
        <v>39</v>
      </c>
      <c r="L185" t="s">
        <v>711</v>
      </c>
      <c r="M185" t="s">
        <v>143</v>
      </c>
      <c r="N185" t="s">
        <v>83</v>
      </c>
      <c r="O185" s="2">
        <v>45077.985381944447</v>
      </c>
      <c r="P185" s="2">
        <v>45078.161076388889</v>
      </c>
      <c r="Q185">
        <v>4</v>
      </c>
      <c r="R185" t="str">
        <f t="shared" ca="1" si="2"/>
        <v>Priya</v>
      </c>
      <c r="S185" t="str">
        <f>IFERROR(TEXT(DATEVALUE(LEFT(Table1[[#This Row],[Date of Purchase]],10)), "MMMM"), TEXT(Table1[[#This Row],[Date of Purchase]], "MMMM"))</f>
        <v>March</v>
      </c>
      <c r="T185" t="str">
        <f>IF(OR(
  AND(Table1[[#This Row],[Ticket Priority]]="Critical", Table1[[#This Row],[Ticket Status]]&lt;&gt;"Closed"),
  AND(Table1[[#This Row],[Ticket Priority]]="High", Table1[[#This Row],[Ticket Status]]="Open")
), "Yes", "No")</f>
        <v>No</v>
      </c>
      <c r="U185" s="4" t="str">
        <f>IF(Table1[[#This Row],[Ticket Status]]="Closed","Yes","No")</f>
        <v>Yes</v>
      </c>
      <c r="V185" s="4" t="str">
        <f>IF(Table1[[#This Row],[Ticket Status]]="Pending Customer Response","Yes","No")</f>
        <v>No</v>
      </c>
      <c r="W185" s="5">
        <f ca="1">COUNTIFS(Table1[Agent_name],Table1[[#This Row],[Agent_name]],Table1[Month],Table1[[#This Row],[Month]])/160</f>
        <v>0.43125000000000002</v>
      </c>
    </row>
    <row r="186" spans="1:23" x14ac:dyDescent="0.25">
      <c r="A186">
        <v>185</v>
      </c>
      <c r="B186" t="s">
        <v>712</v>
      </c>
      <c r="C186" t="s">
        <v>713</v>
      </c>
      <c r="D186">
        <v>29</v>
      </c>
      <c r="E186" t="s">
        <v>29</v>
      </c>
      <c r="F186" t="s">
        <v>339</v>
      </c>
      <c r="G186" s="1">
        <v>44486</v>
      </c>
      <c r="H186" t="s">
        <v>67</v>
      </c>
      <c r="I186" t="s">
        <v>22</v>
      </c>
      <c r="J186" s="3" t="s">
        <v>714</v>
      </c>
      <c r="K186" t="s">
        <v>24</v>
      </c>
      <c r="M186" t="s">
        <v>89</v>
      </c>
      <c r="N186" t="s">
        <v>33</v>
      </c>
      <c r="O186" s="2">
        <v>45078.574988425928</v>
      </c>
      <c r="R186" t="str">
        <f t="shared" ca="1" si="2"/>
        <v>Ravi</v>
      </c>
      <c r="S186" t="str">
        <f>IFERROR(TEXT(DATEVALUE(LEFT(Table1[[#This Row],[Date of Purchase]],10)), "MMMM"), TEXT(Table1[[#This Row],[Date of Purchase]], "MMMM"))</f>
        <v>October</v>
      </c>
      <c r="T186" t="str">
        <f>IF(OR(
  AND(Table1[[#This Row],[Ticket Priority]]="Critical", Table1[[#This Row],[Ticket Status]]&lt;&gt;"Closed"),
  AND(Table1[[#This Row],[Ticket Priority]]="High", Table1[[#This Row],[Ticket Status]]="Open")
), "Yes", "No")</f>
        <v>No</v>
      </c>
      <c r="U186" s="4" t="str">
        <f>IF(Table1[[#This Row],[Ticket Status]]="Closed","Yes","No")</f>
        <v>No</v>
      </c>
      <c r="V186" s="4" t="str">
        <f>IF(Table1[[#This Row],[Ticket Status]]="Pending Customer Response","Yes","No")</f>
        <v>Yes</v>
      </c>
      <c r="W186" s="5">
        <f ca="1">COUNTIFS(Table1[Agent_name],Table1[[#This Row],[Agent_name]],Table1[Month],Table1[[#This Row],[Month]])/160</f>
        <v>0.58125000000000004</v>
      </c>
    </row>
    <row r="187" spans="1:23" x14ac:dyDescent="0.25">
      <c r="A187">
        <v>186</v>
      </c>
      <c r="B187" t="s">
        <v>715</v>
      </c>
      <c r="C187" t="s">
        <v>716</v>
      </c>
      <c r="D187">
        <v>50</v>
      </c>
      <c r="E187" t="s">
        <v>19</v>
      </c>
      <c r="F187" t="s">
        <v>286</v>
      </c>
      <c r="G187" s="1">
        <v>44274</v>
      </c>
      <c r="H187" t="s">
        <v>21</v>
      </c>
      <c r="I187" t="s">
        <v>93</v>
      </c>
      <c r="J187" s="3" t="s">
        <v>717</v>
      </c>
      <c r="K187" t="s">
        <v>62</v>
      </c>
      <c r="M187" t="s">
        <v>41</v>
      </c>
      <c r="N187" t="s">
        <v>83</v>
      </c>
      <c r="R187" t="str">
        <f t="shared" ca="1" si="2"/>
        <v>Ravi</v>
      </c>
      <c r="S187" t="str">
        <f>IFERROR(TEXT(DATEVALUE(LEFT(Table1[[#This Row],[Date of Purchase]],10)), "MMMM"), TEXT(Table1[[#This Row],[Date of Purchase]], "MMMM"))</f>
        <v>March</v>
      </c>
      <c r="T187" t="str">
        <f>IF(OR(
  AND(Table1[[#This Row],[Ticket Priority]]="Critical", Table1[[#This Row],[Ticket Status]]&lt;&gt;"Closed"),
  AND(Table1[[#This Row],[Ticket Priority]]="High", Table1[[#This Row],[Ticket Status]]="Open")
), "Yes", "No")</f>
        <v>No</v>
      </c>
      <c r="U187" s="4" t="str">
        <f>IF(Table1[[#This Row],[Ticket Status]]="Closed","Yes","No")</f>
        <v>No</v>
      </c>
      <c r="V187" s="4" t="str">
        <f>IF(Table1[[#This Row],[Ticket Status]]="Pending Customer Response","Yes","No")</f>
        <v>No</v>
      </c>
      <c r="W187" s="5">
        <f ca="1">COUNTIFS(Table1[Agent_name],Table1[[#This Row],[Agent_name]],Table1[Month],Table1[[#This Row],[Month]])/160</f>
        <v>0.54374999999999996</v>
      </c>
    </row>
    <row r="188" spans="1:23" x14ac:dyDescent="0.25">
      <c r="A188">
        <v>187</v>
      </c>
      <c r="B188" t="s">
        <v>718</v>
      </c>
      <c r="C188" t="s">
        <v>719</v>
      </c>
      <c r="D188">
        <v>33</v>
      </c>
      <c r="E188" t="s">
        <v>29</v>
      </c>
      <c r="F188" t="s">
        <v>223</v>
      </c>
      <c r="G188" s="1">
        <v>44309</v>
      </c>
      <c r="H188" t="s">
        <v>66</v>
      </c>
      <c r="I188" t="s">
        <v>67</v>
      </c>
      <c r="J188" s="3" t="s">
        <v>720</v>
      </c>
      <c r="K188" t="s">
        <v>24</v>
      </c>
      <c r="M188" t="s">
        <v>143</v>
      </c>
      <c r="N188" t="s">
        <v>83</v>
      </c>
      <c r="O188" s="2">
        <v>45078.3125</v>
      </c>
      <c r="R188" t="str">
        <f t="shared" ca="1" si="2"/>
        <v>Ravi</v>
      </c>
      <c r="S188" t="str">
        <f>IFERROR(TEXT(DATEVALUE(LEFT(Table1[[#This Row],[Date of Purchase]],10)), "MMMM"), TEXT(Table1[[#This Row],[Date of Purchase]], "MMMM"))</f>
        <v>April</v>
      </c>
      <c r="T188" t="str">
        <f>IF(OR(
  AND(Table1[[#This Row],[Ticket Priority]]="Critical", Table1[[#This Row],[Ticket Status]]&lt;&gt;"Closed"),
  AND(Table1[[#This Row],[Ticket Priority]]="High", Table1[[#This Row],[Ticket Status]]="Open")
), "Yes", "No")</f>
        <v>No</v>
      </c>
      <c r="U188" s="4" t="str">
        <f>IF(Table1[[#This Row],[Ticket Status]]="Closed","Yes","No")</f>
        <v>No</v>
      </c>
      <c r="V188" s="4" t="str">
        <f>IF(Table1[[#This Row],[Ticket Status]]="Pending Customer Response","Yes","No")</f>
        <v>Yes</v>
      </c>
      <c r="W188" s="5">
        <f ca="1">COUNTIFS(Table1[Agent_name],Table1[[#This Row],[Agent_name]],Table1[Month],Table1[[#This Row],[Month]])/160</f>
        <v>0.625</v>
      </c>
    </row>
    <row r="189" spans="1:23" x14ac:dyDescent="0.25">
      <c r="A189">
        <v>188</v>
      </c>
      <c r="B189" t="s">
        <v>721</v>
      </c>
      <c r="C189" t="s">
        <v>722</v>
      </c>
      <c r="D189">
        <v>46</v>
      </c>
      <c r="E189" t="s">
        <v>58</v>
      </c>
      <c r="F189" t="s">
        <v>157</v>
      </c>
      <c r="G189" s="1">
        <v>44215</v>
      </c>
      <c r="H189" t="s">
        <v>59</v>
      </c>
      <c r="I189" t="s">
        <v>37</v>
      </c>
      <c r="J189" s="3" t="s">
        <v>723</v>
      </c>
      <c r="K189" t="s">
        <v>24</v>
      </c>
      <c r="M189" t="s">
        <v>41</v>
      </c>
      <c r="N189" t="s">
        <v>83</v>
      </c>
      <c r="O189" s="2">
        <v>45078.718078703707</v>
      </c>
      <c r="R189" t="str">
        <f t="shared" ca="1" si="2"/>
        <v>Priya</v>
      </c>
      <c r="S189" t="str">
        <f>IFERROR(TEXT(DATEVALUE(LEFT(Table1[[#This Row],[Date of Purchase]],10)), "MMMM"), TEXT(Table1[[#This Row],[Date of Purchase]], "MMMM"))</f>
        <v>January</v>
      </c>
      <c r="T189" t="str">
        <f>IF(OR(
  AND(Table1[[#This Row],[Ticket Priority]]="Critical", Table1[[#This Row],[Ticket Status]]&lt;&gt;"Closed"),
  AND(Table1[[#This Row],[Ticket Priority]]="High", Table1[[#This Row],[Ticket Status]]="Open")
), "Yes", "No")</f>
        <v>No</v>
      </c>
      <c r="U189" s="4" t="str">
        <f>IF(Table1[[#This Row],[Ticket Status]]="Closed","Yes","No")</f>
        <v>No</v>
      </c>
      <c r="V189" s="4" t="str">
        <f>IF(Table1[[#This Row],[Ticket Status]]="Pending Customer Response","Yes","No")</f>
        <v>Yes</v>
      </c>
      <c r="W189" s="5">
        <f ca="1">COUNTIFS(Table1[Agent_name],Table1[[#This Row],[Agent_name]],Table1[Month],Table1[[#This Row],[Month]])/160</f>
        <v>0.51875000000000004</v>
      </c>
    </row>
    <row r="190" spans="1:23" x14ac:dyDescent="0.25">
      <c r="A190">
        <v>189</v>
      </c>
      <c r="B190" t="s">
        <v>724</v>
      </c>
      <c r="C190" t="s">
        <v>725</v>
      </c>
      <c r="D190">
        <v>37</v>
      </c>
      <c r="E190" t="s">
        <v>19</v>
      </c>
      <c r="F190" t="s">
        <v>339</v>
      </c>
      <c r="G190" s="1">
        <v>44206</v>
      </c>
      <c r="H190" t="s">
        <v>67</v>
      </c>
      <c r="I190" t="s">
        <v>177</v>
      </c>
      <c r="J190" s="3" t="s">
        <v>726</v>
      </c>
      <c r="K190" t="s">
        <v>39</v>
      </c>
      <c r="L190" t="s">
        <v>727</v>
      </c>
      <c r="M190" t="s">
        <v>89</v>
      </c>
      <c r="N190" t="s">
        <v>83</v>
      </c>
      <c r="O190" s="2">
        <v>45078.665312500001</v>
      </c>
      <c r="P190" s="2">
        <v>45078.313923611109</v>
      </c>
      <c r="Q190">
        <v>1</v>
      </c>
      <c r="R190" t="str">
        <f t="shared" ca="1" si="2"/>
        <v>Sara</v>
      </c>
      <c r="S190" t="str">
        <f>IFERROR(TEXT(DATEVALUE(LEFT(Table1[[#This Row],[Date of Purchase]],10)), "MMMM"), TEXT(Table1[[#This Row],[Date of Purchase]], "MMMM"))</f>
        <v>January</v>
      </c>
      <c r="T190" t="str">
        <f>IF(OR(
  AND(Table1[[#This Row],[Ticket Priority]]="Critical", Table1[[#This Row],[Ticket Status]]&lt;&gt;"Closed"),
  AND(Table1[[#This Row],[Ticket Priority]]="High", Table1[[#This Row],[Ticket Status]]="Open")
), "Yes", "No")</f>
        <v>No</v>
      </c>
      <c r="U190" s="4" t="str">
        <f>IF(Table1[[#This Row],[Ticket Status]]="Closed","Yes","No")</f>
        <v>Yes</v>
      </c>
      <c r="V190" s="4" t="str">
        <f>IF(Table1[[#This Row],[Ticket Status]]="Pending Customer Response","Yes","No")</f>
        <v>No</v>
      </c>
      <c r="W190" s="5">
        <f ca="1">COUNTIFS(Table1[Agent_name],Table1[[#This Row],[Agent_name]],Table1[Month],Table1[[#This Row],[Month]])/160</f>
        <v>0.70625000000000004</v>
      </c>
    </row>
    <row r="191" spans="1:23" x14ac:dyDescent="0.25">
      <c r="A191">
        <v>190</v>
      </c>
      <c r="B191" t="s">
        <v>728</v>
      </c>
      <c r="C191" t="s">
        <v>729</v>
      </c>
      <c r="D191">
        <v>46</v>
      </c>
      <c r="E191" t="s">
        <v>19</v>
      </c>
      <c r="F191" t="s">
        <v>30</v>
      </c>
      <c r="G191" s="1">
        <v>43946</v>
      </c>
      <c r="H191" t="s">
        <v>21</v>
      </c>
      <c r="I191" t="s">
        <v>150</v>
      </c>
      <c r="J191" s="3" t="s">
        <v>730</v>
      </c>
      <c r="K191" t="s">
        <v>62</v>
      </c>
      <c r="M191" t="s">
        <v>25</v>
      </c>
      <c r="N191" t="s">
        <v>26</v>
      </c>
      <c r="R191" t="str">
        <f t="shared" ca="1" si="2"/>
        <v>Ravi</v>
      </c>
      <c r="S191" t="str">
        <f>IFERROR(TEXT(DATEVALUE(LEFT(Table1[[#This Row],[Date of Purchase]],10)), "MMMM"), TEXT(Table1[[#This Row],[Date of Purchase]], "MMMM"))</f>
        <v>April</v>
      </c>
      <c r="T191" t="str">
        <f>IF(OR(
  AND(Table1[[#This Row],[Ticket Priority]]="Critical", Table1[[#This Row],[Ticket Status]]&lt;&gt;"Closed"),
  AND(Table1[[#This Row],[Ticket Priority]]="High", Table1[[#This Row],[Ticket Status]]="Open")
), "Yes", "No")</f>
        <v>Yes</v>
      </c>
      <c r="U191" s="4" t="str">
        <f>IF(Table1[[#This Row],[Ticket Status]]="Closed","Yes","No")</f>
        <v>No</v>
      </c>
      <c r="V191" s="4" t="str">
        <f>IF(Table1[[#This Row],[Ticket Status]]="Pending Customer Response","Yes","No")</f>
        <v>No</v>
      </c>
      <c r="W191" s="5">
        <f ca="1">COUNTIFS(Table1[Agent_name],Table1[[#This Row],[Agent_name]],Table1[Month],Table1[[#This Row],[Month]])/160</f>
        <v>0.625</v>
      </c>
    </row>
    <row r="192" spans="1:23" x14ac:dyDescent="0.25">
      <c r="A192">
        <v>191</v>
      </c>
      <c r="B192" t="s">
        <v>731</v>
      </c>
      <c r="C192" t="s">
        <v>732</v>
      </c>
      <c r="D192">
        <v>70</v>
      </c>
      <c r="E192" t="s">
        <v>19</v>
      </c>
      <c r="F192" t="s">
        <v>223</v>
      </c>
      <c r="G192" s="1">
        <v>44236</v>
      </c>
      <c r="H192" t="s">
        <v>67</v>
      </c>
      <c r="I192" t="s">
        <v>22</v>
      </c>
      <c r="J192" s="3" t="s">
        <v>733</v>
      </c>
      <c r="K192" t="s">
        <v>24</v>
      </c>
      <c r="M192" t="s">
        <v>25</v>
      </c>
      <c r="N192" t="s">
        <v>83</v>
      </c>
      <c r="O192" s="2">
        <v>45078.131319444445</v>
      </c>
      <c r="R192" t="str">
        <f t="shared" ca="1" si="2"/>
        <v>Sara</v>
      </c>
      <c r="S192" t="str">
        <f>IFERROR(TEXT(DATEVALUE(LEFT(Table1[[#This Row],[Date of Purchase]],10)), "MMMM"), TEXT(Table1[[#This Row],[Date of Purchase]], "MMMM"))</f>
        <v>February</v>
      </c>
      <c r="T192" t="str">
        <f>IF(OR(
  AND(Table1[[#This Row],[Ticket Priority]]="Critical", Table1[[#This Row],[Ticket Status]]&lt;&gt;"Closed"),
  AND(Table1[[#This Row],[Ticket Priority]]="High", Table1[[#This Row],[Ticket Status]]="Open")
), "Yes", "No")</f>
        <v>Yes</v>
      </c>
      <c r="U192" s="4" t="str">
        <f>IF(Table1[[#This Row],[Ticket Status]]="Closed","Yes","No")</f>
        <v>No</v>
      </c>
      <c r="V192" s="4" t="str">
        <f>IF(Table1[[#This Row],[Ticket Status]]="Pending Customer Response","Yes","No")</f>
        <v>Yes</v>
      </c>
      <c r="W192" s="5">
        <f ca="1">COUNTIFS(Table1[Agent_name],Table1[[#This Row],[Agent_name]],Table1[Month],Table1[[#This Row],[Month]])/160</f>
        <v>0.65625</v>
      </c>
    </row>
    <row r="193" spans="1:23" x14ac:dyDescent="0.25">
      <c r="A193">
        <v>192</v>
      </c>
      <c r="B193" t="s">
        <v>734</v>
      </c>
      <c r="C193" t="s">
        <v>735</v>
      </c>
      <c r="D193">
        <v>57</v>
      </c>
      <c r="E193" t="s">
        <v>29</v>
      </c>
      <c r="F193" t="s">
        <v>161</v>
      </c>
      <c r="G193" s="1">
        <v>44118</v>
      </c>
      <c r="H193" t="s">
        <v>66</v>
      </c>
      <c r="I193" t="s">
        <v>141</v>
      </c>
      <c r="J193" s="3" t="s">
        <v>736</v>
      </c>
      <c r="K193" t="s">
        <v>24</v>
      </c>
      <c r="M193" t="s">
        <v>41</v>
      </c>
      <c r="N193" t="s">
        <v>55</v>
      </c>
      <c r="O193" s="2">
        <v>45077.970219907409</v>
      </c>
      <c r="R193" t="str">
        <f t="shared" ca="1" si="2"/>
        <v>Priya</v>
      </c>
      <c r="S193" t="str">
        <f>IFERROR(TEXT(DATEVALUE(LEFT(Table1[[#This Row],[Date of Purchase]],10)), "MMMM"), TEXT(Table1[[#This Row],[Date of Purchase]], "MMMM"))</f>
        <v>October</v>
      </c>
      <c r="T193" t="str">
        <f>IF(OR(
  AND(Table1[[#This Row],[Ticket Priority]]="Critical", Table1[[#This Row],[Ticket Status]]&lt;&gt;"Closed"),
  AND(Table1[[#This Row],[Ticket Priority]]="High", Table1[[#This Row],[Ticket Status]]="Open")
), "Yes", "No")</f>
        <v>No</v>
      </c>
      <c r="U193" s="4" t="str">
        <f>IF(Table1[[#This Row],[Ticket Status]]="Closed","Yes","No")</f>
        <v>No</v>
      </c>
      <c r="V193" s="4" t="str">
        <f>IF(Table1[[#This Row],[Ticket Status]]="Pending Customer Response","Yes","No")</f>
        <v>Yes</v>
      </c>
      <c r="W193" s="5">
        <f ca="1">COUNTIFS(Table1[Agent_name],Table1[[#This Row],[Agent_name]],Table1[Month],Table1[[#This Row],[Month]])/160</f>
        <v>0.58125000000000004</v>
      </c>
    </row>
    <row r="194" spans="1:23" x14ac:dyDescent="0.25">
      <c r="A194">
        <v>193</v>
      </c>
      <c r="B194" t="s">
        <v>737</v>
      </c>
      <c r="C194" t="s">
        <v>738</v>
      </c>
      <c r="D194">
        <v>58</v>
      </c>
      <c r="E194" t="s">
        <v>19</v>
      </c>
      <c r="F194" t="s">
        <v>20</v>
      </c>
      <c r="G194" s="1">
        <v>44497</v>
      </c>
      <c r="H194" t="s">
        <v>66</v>
      </c>
      <c r="I194" t="s">
        <v>46</v>
      </c>
      <c r="J194" s="3" t="s">
        <v>739</v>
      </c>
      <c r="K194" t="s">
        <v>39</v>
      </c>
      <c r="L194" t="s">
        <v>740</v>
      </c>
      <c r="M194" t="s">
        <v>143</v>
      </c>
      <c r="N194" t="s">
        <v>83</v>
      </c>
      <c r="O194" s="2">
        <v>45078.896631944444</v>
      </c>
      <c r="P194" s="2">
        <v>45077.950798611113</v>
      </c>
      <c r="Q194">
        <v>1</v>
      </c>
      <c r="R194" t="str">
        <f t="shared" ref="R194:R257" ca="1" si="3">CHOOSE(
RANDBETWEEN(1,20),
"Aisha","Aisha","Aisha","Aisha",
"Ravi","Ravi","Ravi",
"Sara","Sara","Sara",
"Mohit","Mohit",
"Priya","Priya",
"Arjun",
"Neha","Rahul","Divya","Karan","Meera","Sanjay"
)</f>
        <v>Meera</v>
      </c>
      <c r="S194" t="str">
        <f>IFERROR(TEXT(DATEVALUE(LEFT(Table1[[#This Row],[Date of Purchase]],10)), "MMMM"), TEXT(Table1[[#This Row],[Date of Purchase]], "MMMM"))</f>
        <v>October</v>
      </c>
      <c r="T194" t="str">
        <f>IF(OR(
  AND(Table1[[#This Row],[Ticket Priority]]="Critical", Table1[[#This Row],[Ticket Status]]&lt;&gt;"Closed"),
  AND(Table1[[#This Row],[Ticket Priority]]="High", Table1[[#This Row],[Ticket Status]]="Open")
), "Yes", "No")</f>
        <v>No</v>
      </c>
      <c r="U194" s="4" t="str">
        <f>IF(Table1[[#This Row],[Ticket Status]]="Closed","Yes","No")</f>
        <v>Yes</v>
      </c>
      <c r="V194" s="4" t="str">
        <f>IF(Table1[[#This Row],[Ticket Status]]="Pending Customer Response","Yes","No")</f>
        <v>No</v>
      </c>
      <c r="W194" s="5">
        <f ca="1">COUNTIFS(Table1[Agent_name],Table1[[#This Row],[Agent_name]],Table1[Month],Table1[[#This Row],[Month]])/160</f>
        <v>0.23749999999999999</v>
      </c>
    </row>
    <row r="195" spans="1:23" x14ac:dyDescent="0.25">
      <c r="A195">
        <v>194</v>
      </c>
      <c r="B195" t="s">
        <v>741</v>
      </c>
      <c r="C195" t="s">
        <v>742</v>
      </c>
      <c r="D195">
        <v>18</v>
      </c>
      <c r="E195" t="s">
        <v>58</v>
      </c>
      <c r="F195" t="s">
        <v>20</v>
      </c>
      <c r="G195" s="1">
        <v>44442</v>
      </c>
      <c r="H195" t="s">
        <v>59</v>
      </c>
      <c r="I195" t="s">
        <v>67</v>
      </c>
      <c r="J195" s="3" t="s">
        <v>743</v>
      </c>
      <c r="K195" t="s">
        <v>24</v>
      </c>
      <c r="M195" t="s">
        <v>25</v>
      </c>
      <c r="N195" t="s">
        <v>33</v>
      </c>
      <c r="O195" s="2">
        <v>45078.214004629626</v>
      </c>
      <c r="R195" t="str">
        <f t="shared" ca="1" si="3"/>
        <v>Sara</v>
      </c>
      <c r="S195" t="str">
        <f>IFERROR(TEXT(DATEVALUE(LEFT(Table1[[#This Row],[Date of Purchase]],10)), "MMMM"), TEXT(Table1[[#This Row],[Date of Purchase]], "MMMM"))</f>
        <v>September</v>
      </c>
      <c r="T195" t="str">
        <f>IF(OR(
  AND(Table1[[#This Row],[Ticket Priority]]="Critical", Table1[[#This Row],[Ticket Status]]&lt;&gt;"Closed"),
  AND(Table1[[#This Row],[Ticket Priority]]="High", Table1[[#This Row],[Ticket Status]]="Open")
), "Yes", "No")</f>
        <v>Yes</v>
      </c>
      <c r="U195" s="4" t="str">
        <f>IF(Table1[[#This Row],[Ticket Status]]="Closed","Yes","No")</f>
        <v>No</v>
      </c>
      <c r="V195" s="4" t="str">
        <f>IF(Table1[[#This Row],[Ticket Status]]="Pending Customer Response","Yes","No")</f>
        <v>Yes</v>
      </c>
      <c r="W195" s="5">
        <f ca="1">COUNTIFS(Table1[Agent_name],Table1[[#This Row],[Agent_name]],Table1[Month],Table1[[#This Row],[Month]])/160</f>
        <v>0.65</v>
      </c>
    </row>
    <row r="196" spans="1:23" x14ac:dyDescent="0.25">
      <c r="A196">
        <v>195</v>
      </c>
      <c r="B196" t="s">
        <v>744</v>
      </c>
      <c r="C196" t="s">
        <v>745</v>
      </c>
      <c r="D196">
        <v>57</v>
      </c>
      <c r="E196" t="s">
        <v>58</v>
      </c>
      <c r="F196" t="s">
        <v>421</v>
      </c>
      <c r="G196" s="1">
        <v>44362</v>
      </c>
      <c r="H196" t="s">
        <v>45</v>
      </c>
      <c r="I196" t="s">
        <v>60</v>
      </c>
      <c r="J196" s="3" t="s">
        <v>746</v>
      </c>
      <c r="K196" t="s">
        <v>39</v>
      </c>
      <c r="L196" t="s">
        <v>747</v>
      </c>
      <c r="M196" t="s">
        <v>143</v>
      </c>
      <c r="N196" t="s">
        <v>26</v>
      </c>
      <c r="O196" s="2">
        <v>45078.172349537039</v>
      </c>
      <c r="P196" s="2">
        <v>45078.492488425924</v>
      </c>
      <c r="Q196">
        <v>2</v>
      </c>
      <c r="R196" t="str">
        <f t="shared" ca="1" si="3"/>
        <v>Aisha</v>
      </c>
      <c r="S196" t="str">
        <f>IFERROR(TEXT(DATEVALUE(LEFT(Table1[[#This Row],[Date of Purchase]],10)), "MMMM"), TEXT(Table1[[#This Row],[Date of Purchase]], "MMMM"))</f>
        <v>June</v>
      </c>
      <c r="T196" t="str">
        <f>IF(OR(
  AND(Table1[[#This Row],[Ticket Priority]]="Critical", Table1[[#This Row],[Ticket Status]]&lt;&gt;"Closed"),
  AND(Table1[[#This Row],[Ticket Priority]]="High", Table1[[#This Row],[Ticket Status]]="Open")
), "Yes", "No")</f>
        <v>No</v>
      </c>
      <c r="U196" s="4" t="str">
        <f>IF(Table1[[#This Row],[Ticket Status]]="Closed","Yes","No")</f>
        <v>Yes</v>
      </c>
      <c r="V196" s="4" t="str">
        <f>IF(Table1[[#This Row],[Ticket Status]]="Pending Customer Response","Yes","No")</f>
        <v>No</v>
      </c>
      <c r="W196" s="5">
        <f ca="1">COUNTIFS(Table1[Agent_name],Table1[[#This Row],[Agent_name]],Table1[Month],Table1[[#This Row],[Month]])/160</f>
        <v>0.89375000000000004</v>
      </c>
    </row>
    <row r="197" spans="1:23" x14ac:dyDescent="0.25">
      <c r="A197">
        <v>196</v>
      </c>
      <c r="B197" t="s">
        <v>748</v>
      </c>
      <c r="C197" t="s">
        <v>749</v>
      </c>
      <c r="D197">
        <v>29</v>
      </c>
      <c r="E197" t="s">
        <v>19</v>
      </c>
      <c r="F197" t="s">
        <v>103</v>
      </c>
      <c r="G197" s="1">
        <v>43993</v>
      </c>
      <c r="H197" t="s">
        <v>67</v>
      </c>
      <c r="I197" t="s">
        <v>177</v>
      </c>
      <c r="J197" s="3" t="s">
        <v>750</v>
      </c>
      <c r="K197" t="s">
        <v>62</v>
      </c>
      <c r="M197" t="s">
        <v>89</v>
      </c>
      <c r="N197" t="s">
        <v>26</v>
      </c>
      <c r="R197" t="str">
        <f t="shared" ca="1" si="3"/>
        <v>Ravi</v>
      </c>
      <c r="S197" t="str">
        <f>IFERROR(TEXT(DATEVALUE(LEFT(Table1[[#This Row],[Date of Purchase]],10)), "MMMM"), TEXT(Table1[[#This Row],[Date of Purchase]], "MMMM"))</f>
        <v>June</v>
      </c>
      <c r="T197" t="str">
        <f>IF(OR(
  AND(Table1[[#This Row],[Ticket Priority]]="Critical", Table1[[#This Row],[Ticket Status]]&lt;&gt;"Closed"),
  AND(Table1[[#This Row],[Ticket Priority]]="High", Table1[[#This Row],[Ticket Status]]="Open")
), "Yes", "No")</f>
        <v>Yes</v>
      </c>
      <c r="U197" s="4" t="str">
        <f>IF(Table1[[#This Row],[Ticket Status]]="Closed","Yes","No")</f>
        <v>No</v>
      </c>
      <c r="V197" s="4" t="str">
        <f>IF(Table1[[#This Row],[Ticket Status]]="Pending Customer Response","Yes","No")</f>
        <v>No</v>
      </c>
      <c r="W197" s="5">
        <f ca="1">COUNTIFS(Table1[Agent_name],Table1[[#This Row],[Agent_name]],Table1[Month],Table1[[#This Row],[Month]])/160</f>
        <v>0.58125000000000004</v>
      </c>
    </row>
    <row r="198" spans="1:23" x14ac:dyDescent="0.25">
      <c r="A198">
        <v>197</v>
      </c>
      <c r="B198" t="s">
        <v>751</v>
      </c>
      <c r="C198" t="s">
        <v>752</v>
      </c>
      <c r="D198">
        <v>66</v>
      </c>
      <c r="E198" t="s">
        <v>29</v>
      </c>
      <c r="F198" t="s">
        <v>134</v>
      </c>
      <c r="G198" s="1">
        <v>44416</v>
      </c>
      <c r="H198" t="s">
        <v>67</v>
      </c>
      <c r="I198" t="s">
        <v>150</v>
      </c>
      <c r="J198" s="3" t="s">
        <v>753</v>
      </c>
      <c r="K198" t="s">
        <v>24</v>
      </c>
      <c r="M198" t="s">
        <v>41</v>
      </c>
      <c r="N198" t="s">
        <v>26</v>
      </c>
      <c r="O198" s="2">
        <v>45078.752939814818</v>
      </c>
      <c r="R198" t="str">
        <f t="shared" ca="1" si="3"/>
        <v>Karan</v>
      </c>
      <c r="S198" t="str">
        <f>IFERROR(TEXT(DATEVALUE(LEFT(Table1[[#This Row],[Date of Purchase]],10)), "MMMM"), TEXT(Table1[[#This Row],[Date of Purchase]], "MMMM"))</f>
        <v>August</v>
      </c>
      <c r="T198" t="str">
        <f>IF(OR(
  AND(Table1[[#This Row],[Ticket Priority]]="Critical", Table1[[#This Row],[Ticket Status]]&lt;&gt;"Closed"),
  AND(Table1[[#This Row],[Ticket Priority]]="High", Table1[[#This Row],[Ticket Status]]="Open")
), "Yes", "No")</f>
        <v>No</v>
      </c>
      <c r="U198" s="4" t="str">
        <f>IF(Table1[[#This Row],[Ticket Status]]="Closed","Yes","No")</f>
        <v>No</v>
      </c>
      <c r="V198" s="4" t="str">
        <f>IF(Table1[[#This Row],[Ticket Status]]="Pending Customer Response","Yes","No")</f>
        <v>Yes</v>
      </c>
      <c r="W198" s="5">
        <f ca="1">COUNTIFS(Table1[Agent_name],Table1[[#This Row],[Agent_name]],Table1[Month],Table1[[#This Row],[Month]])/160</f>
        <v>0.21875</v>
      </c>
    </row>
    <row r="199" spans="1:23" x14ac:dyDescent="0.25">
      <c r="A199">
        <v>198</v>
      </c>
      <c r="B199" t="s">
        <v>754</v>
      </c>
      <c r="C199" t="s">
        <v>755</v>
      </c>
      <c r="D199">
        <v>30</v>
      </c>
      <c r="E199" t="s">
        <v>58</v>
      </c>
      <c r="F199" t="s">
        <v>699</v>
      </c>
      <c r="G199" s="1">
        <v>44224</v>
      </c>
      <c r="H199" t="s">
        <v>67</v>
      </c>
      <c r="I199" t="s">
        <v>141</v>
      </c>
      <c r="J199" s="3" t="s">
        <v>756</v>
      </c>
      <c r="K199" t="s">
        <v>39</v>
      </c>
      <c r="L199" t="s">
        <v>757</v>
      </c>
      <c r="M199" t="s">
        <v>89</v>
      </c>
      <c r="N199" t="s">
        <v>33</v>
      </c>
      <c r="O199" s="2">
        <v>45078.121006944442</v>
      </c>
      <c r="P199" s="2">
        <v>45077.941840277781</v>
      </c>
      <c r="Q199">
        <v>3</v>
      </c>
      <c r="R199" t="str">
        <f t="shared" ca="1" si="3"/>
        <v>Priya</v>
      </c>
      <c r="S199" t="str">
        <f>IFERROR(TEXT(DATEVALUE(LEFT(Table1[[#This Row],[Date of Purchase]],10)), "MMMM"), TEXT(Table1[[#This Row],[Date of Purchase]], "MMMM"))</f>
        <v>January</v>
      </c>
      <c r="T199" t="str">
        <f>IF(OR(
  AND(Table1[[#This Row],[Ticket Priority]]="Critical", Table1[[#This Row],[Ticket Status]]&lt;&gt;"Closed"),
  AND(Table1[[#This Row],[Ticket Priority]]="High", Table1[[#This Row],[Ticket Status]]="Open")
), "Yes", "No")</f>
        <v>No</v>
      </c>
      <c r="U199" s="4" t="str">
        <f>IF(Table1[[#This Row],[Ticket Status]]="Closed","Yes","No")</f>
        <v>Yes</v>
      </c>
      <c r="V199" s="4" t="str">
        <f>IF(Table1[[#This Row],[Ticket Status]]="Pending Customer Response","Yes","No")</f>
        <v>No</v>
      </c>
      <c r="W199" s="5">
        <f ca="1">COUNTIFS(Table1[Agent_name],Table1[[#This Row],[Agent_name]],Table1[Month],Table1[[#This Row],[Month]])/160</f>
        <v>0.51875000000000004</v>
      </c>
    </row>
    <row r="200" spans="1:23" x14ac:dyDescent="0.25">
      <c r="A200">
        <v>199</v>
      </c>
      <c r="B200" t="s">
        <v>758</v>
      </c>
      <c r="C200" t="s">
        <v>759</v>
      </c>
      <c r="D200">
        <v>60</v>
      </c>
      <c r="E200" t="s">
        <v>29</v>
      </c>
      <c r="F200" t="s">
        <v>207</v>
      </c>
      <c r="G200" s="1">
        <v>44400</v>
      </c>
      <c r="H200" t="s">
        <v>59</v>
      </c>
      <c r="I200" t="s">
        <v>22</v>
      </c>
      <c r="J200" s="3" t="s">
        <v>760</v>
      </c>
      <c r="K200" t="s">
        <v>39</v>
      </c>
      <c r="L200" t="s">
        <v>761</v>
      </c>
      <c r="M200" t="s">
        <v>25</v>
      </c>
      <c r="N200" t="s">
        <v>33</v>
      </c>
      <c r="O200" s="2">
        <v>45078.046724537038</v>
      </c>
      <c r="P200" s="2">
        <v>45078.808530092596</v>
      </c>
      <c r="Q200">
        <v>5</v>
      </c>
      <c r="R200" t="str">
        <f t="shared" ca="1" si="3"/>
        <v>Mohit</v>
      </c>
      <c r="S200" t="str">
        <f>IFERROR(TEXT(DATEVALUE(LEFT(Table1[[#This Row],[Date of Purchase]],10)), "MMMM"), TEXT(Table1[[#This Row],[Date of Purchase]], "MMMM"))</f>
        <v>July</v>
      </c>
      <c r="T200" t="str">
        <f>IF(OR(
  AND(Table1[[#This Row],[Ticket Priority]]="Critical", Table1[[#This Row],[Ticket Status]]&lt;&gt;"Closed"),
  AND(Table1[[#This Row],[Ticket Priority]]="High", Table1[[#This Row],[Ticket Status]]="Open")
), "Yes", "No")</f>
        <v>No</v>
      </c>
      <c r="U200" s="4" t="str">
        <f>IF(Table1[[#This Row],[Ticket Status]]="Closed","Yes","No")</f>
        <v>Yes</v>
      </c>
      <c r="V200" s="4" t="str">
        <f>IF(Table1[[#This Row],[Ticket Status]]="Pending Customer Response","Yes","No")</f>
        <v>No</v>
      </c>
      <c r="W200" s="5">
        <f ca="1">COUNTIFS(Table1[Agent_name],Table1[[#This Row],[Agent_name]],Table1[Month],Table1[[#This Row],[Month]])/160</f>
        <v>0.53125</v>
      </c>
    </row>
    <row r="201" spans="1:23" x14ac:dyDescent="0.25">
      <c r="A201">
        <v>200</v>
      </c>
      <c r="B201" t="s">
        <v>762</v>
      </c>
      <c r="C201" t="s">
        <v>763</v>
      </c>
      <c r="D201">
        <v>66</v>
      </c>
      <c r="E201" t="s">
        <v>19</v>
      </c>
      <c r="F201" t="s">
        <v>129</v>
      </c>
      <c r="G201" s="1">
        <v>44093</v>
      </c>
      <c r="H201" t="s">
        <v>66</v>
      </c>
      <c r="I201" t="s">
        <v>93</v>
      </c>
      <c r="J201" s="3" t="s">
        <v>764</v>
      </c>
      <c r="K201" t="s">
        <v>39</v>
      </c>
      <c r="L201" t="s">
        <v>765</v>
      </c>
      <c r="M201" t="s">
        <v>143</v>
      </c>
      <c r="N201" t="s">
        <v>33</v>
      </c>
      <c r="O201" s="2">
        <v>45078.527303240742</v>
      </c>
      <c r="P201" s="2">
        <v>45078.857164351852</v>
      </c>
      <c r="Q201">
        <v>5</v>
      </c>
      <c r="R201" t="str">
        <f t="shared" ca="1" si="3"/>
        <v>Ravi</v>
      </c>
      <c r="S201" t="str">
        <f>IFERROR(TEXT(DATEVALUE(LEFT(Table1[[#This Row],[Date of Purchase]],10)), "MMMM"), TEXT(Table1[[#This Row],[Date of Purchase]], "MMMM"))</f>
        <v>September</v>
      </c>
      <c r="T201" t="str">
        <f>IF(OR(
  AND(Table1[[#This Row],[Ticket Priority]]="Critical", Table1[[#This Row],[Ticket Status]]&lt;&gt;"Closed"),
  AND(Table1[[#This Row],[Ticket Priority]]="High", Table1[[#This Row],[Ticket Status]]="Open")
), "Yes", "No")</f>
        <v>No</v>
      </c>
      <c r="U201" s="4" t="str">
        <f>IF(Table1[[#This Row],[Ticket Status]]="Closed","Yes","No")</f>
        <v>Yes</v>
      </c>
      <c r="V201" s="4" t="str">
        <f>IF(Table1[[#This Row],[Ticket Status]]="Pending Customer Response","Yes","No")</f>
        <v>No</v>
      </c>
      <c r="W201" s="5">
        <f ca="1">COUNTIFS(Table1[Agent_name],Table1[[#This Row],[Agent_name]],Table1[Month],Table1[[#This Row],[Month]])/160</f>
        <v>0.64375000000000004</v>
      </c>
    </row>
    <row r="202" spans="1:23" x14ac:dyDescent="0.25">
      <c r="A202">
        <v>201</v>
      </c>
      <c r="B202" t="s">
        <v>766</v>
      </c>
      <c r="C202" t="s">
        <v>767</v>
      </c>
      <c r="D202">
        <v>51</v>
      </c>
      <c r="E202" t="s">
        <v>19</v>
      </c>
      <c r="F202" t="s">
        <v>431</v>
      </c>
      <c r="G202" s="1">
        <v>44209</v>
      </c>
      <c r="H202" t="s">
        <v>66</v>
      </c>
      <c r="I202" t="s">
        <v>59</v>
      </c>
      <c r="J202" s="3" t="s">
        <v>768</v>
      </c>
      <c r="K202" t="s">
        <v>62</v>
      </c>
      <c r="M202" t="s">
        <v>25</v>
      </c>
      <c r="N202" t="s">
        <v>55</v>
      </c>
      <c r="R202" t="str">
        <f t="shared" ca="1" si="3"/>
        <v>Priya</v>
      </c>
      <c r="S202" t="str">
        <f>IFERROR(TEXT(DATEVALUE(LEFT(Table1[[#This Row],[Date of Purchase]],10)), "MMMM"), TEXT(Table1[[#This Row],[Date of Purchase]], "MMMM"))</f>
        <v>January</v>
      </c>
      <c r="T202" t="str">
        <f>IF(OR(
  AND(Table1[[#This Row],[Ticket Priority]]="Critical", Table1[[#This Row],[Ticket Status]]&lt;&gt;"Closed"),
  AND(Table1[[#This Row],[Ticket Priority]]="High", Table1[[#This Row],[Ticket Status]]="Open")
), "Yes", "No")</f>
        <v>Yes</v>
      </c>
      <c r="U202" s="4" t="str">
        <f>IF(Table1[[#This Row],[Ticket Status]]="Closed","Yes","No")</f>
        <v>No</v>
      </c>
      <c r="V202" s="4" t="str">
        <f>IF(Table1[[#This Row],[Ticket Status]]="Pending Customer Response","Yes","No")</f>
        <v>No</v>
      </c>
      <c r="W202" s="5">
        <f ca="1">COUNTIFS(Table1[Agent_name],Table1[[#This Row],[Agent_name]],Table1[Month],Table1[[#This Row],[Month]])/160</f>
        <v>0.51875000000000004</v>
      </c>
    </row>
    <row r="203" spans="1:23" x14ac:dyDescent="0.25">
      <c r="A203">
        <v>202</v>
      </c>
      <c r="B203" t="s">
        <v>769</v>
      </c>
      <c r="C203" t="s">
        <v>770</v>
      </c>
      <c r="D203">
        <v>55</v>
      </c>
      <c r="E203" t="s">
        <v>19</v>
      </c>
      <c r="F203" t="s">
        <v>655</v>
      </c>
      <c r="G203" s="1">
        <v>44546</v>
      </c>
      <c r="H203" t="s">
        <v>67</v>
      </c>
      <c r="I203" t="s">
        <v>141</v>
      </c>
      <c r="J203" s="3" t="s">
        <v>771</v>
      </c>
      <c r="K203" t="s">
        <v>62</v>
      </c>
      <c r="M203" t="s">
        <v>143</v>
      </c>
      <c r="N203" t="s">
        <v>26</v>
      </c>
      <c r="R203" t="str">
        <f t="shared" ca="1" si="3"/>
        <v>Priya</v>
      </c>
      <c r="S203" t="str">
        <f>IFERROR(TEXT(DATEVALUE(LEFT(Table1[[#This Row],[Date of Purchase]],10)), "MMMM"), TEXT(Table1[[#This Row],[Date of Purchase]], "MMMM"))</f>
        <v>December</v>
      </c>
      <c r="T203" t="str">
        <f>IF(OR(
  AND(Table1[[#This Row],[Ticket Priority]]="Critical", Table1[[#This Row],[Ticket Status]]&lt;&gt;"Closed"),
  AND(Table1[[#This Row],[Ticket Priority]]="High", Table1[[#This Row],[Ticket Status]]="Open")
), "Yes", "No")</f>
        <v>No</v>
      </c>
      <c r="U203" s="4" t="str">
        <f>IF(Table1[[#This Row],[Ticket Status]]="Closed","Yes","No")</f>
        <v>No</v>
      </c>
      <c r="V203" s="4" t="str">
        <f>IF(Table1[[#This Row],[Ticket Status]]="Pending Customer Response","Yes","No")</f>
        <v>No</v>
      </c>
      <c r="W203" s="5">
        <f ca="1">COUNTIFS(Table1[Agent_name],Table1[[#This Row],[Agent_name]],Table1[Month],Table1[[#This Row],[Month]])/160</f>
        <v>0.48749999999999999</v>
      </c>
    </row>
    <row r="204" spans="1:23" x14ac:dyDescent="0.25">
      <c r="A204">
        <v>203</v>
      </c>
      <c r="B204" t="s">
        <v>772</v>
      </c>
      <c r="C204" t="s">
        <v>773</v>
      </c>
      <c r="D204">
        <v>26</v>
      </c>
      <c r="E204" t="s">
        <v>29</v>
      </c>
      <c r="F204" t="s">
        <v>157</v>
      </c>
      <c r="G204" s="1">
        <v>44287</v>
      </c>
      <c r="H204" t="s">
        <v>45</v>
      </c>
      <c r="I204" t="s">
        <v>22</v>
      </c>
      <c r="J204" s="3" t="s">
        <v>774</v>
      </c>
      <c r="K204" t="s">
        <v>62</v>
      </c>
      <c r="M204" t="s">
        <v>143</v>
      </c>
      <c r="N204" t="s">
        <v>33</v>
      </c>
      <c r="R204" t="str">
        <f t="shared" ca="1" si="3"/>
        <v>Priya</v>
      </c>
      <c r="S204" t="str">
        <f>IFERROR(TEXT(DATEVALUE(LEFT(Table1[[#This Row],[Date of Purchase]],10)), "MMMM"), TEXT(Table1[[#This Row],[Date of Purchase]], "MMMM"))</f>
        <v>April</v>
      </c>
      <c r="T204" t="str">
        <f>IF(OR(
  AND(Table1[[#This Row],[Ticket Priority]]="Critical", Table1[[#This Row],[Ticket Status]]&lt;&gt;"Closed"),
  AND(Table1[[#This Row],[Ticket Priority]]="High", Table1[[#This Row],[Ticket Status]]="Open")
), "Yes", "No")</f>
        <v>No</v>
      </c>
      <c r="U204" s="4" t="str">
        <f>IF(Table1[[#This Row],[Ticket Status]]="Closed","Yes","No")</f>
        <v>No</v>
      </c>
      <c r="V204" s="4" t="str">
        <f>IF(Table1[[#This Row],[Ticket Status]]="Pending Customer Response","Yes","No")</f>
        <v>No</v>
      </c>
      <c r="W204" s="5">
        <f ca="1">COUNTIFS(Table1[Agent_name],Table1[[#This Row],[Agent_name]],Table1[Month],Table1[[#This Row],[Month]])/160</f>
        <v>0.48749999999999999</v>
      </c>
    </row>
    <row r="205" spans="1:23" x14ac:dyDescent="0.25">
      <c r="A205">
        <v>204</v>
      </c>
      <c r="B205" t="s">
        <v>775</v>
      </c>
      <c r="C205" t="s">
        <v>776</v>
      </c>
      <c r="D205">
        <v>46</v>
      </c>
      <c r="E205" t="s">
        <v>58</v>
      </c>
      <c r="F205" t="s">
        <v>242</v>
      </c>
      <c r="G205" s="1">
        <v>43970</v>
      </c>
      <c r="H205" t="s">
        <v>66</v>
      </c>
      <c r="I205" t="s">
        <v>72</v>
      </c>
      <c r="J205" s="3" t="s">
        <v>777</v>
      </c>
      <c r="K205" t="s">
        <v>24</v>
      </c>
      <c r="M205" t="s">
        <v>41</v>
      </c>
      <c r="N205" t="s">
        <v>83</v>
      </c>
      <c r="O205" s="2">
        <v>45077.975995370369</v>
      </c>
      <c r="R205" t="str">
        <f t="shared" ca="1" si="3"/>
        <v>Aisha</v>
      </c>
      <c r="S205" t="str">
        <f>IFERROR(TEXT(DATEVALUE(LEFT(Table1[[#This Row],[Date of Purchase]],10)), "MMMM"), TEXT(Table1[[#This Row],[Date of Purchase]], "MMMM"))</f>
        <v>May</v>
      </c>
      <c r="T205" t="str">
        <f>IF(OR(
  AND(Table1[[#This Row],[Ticket Priority]]="Critical", Table1[[#This Row],[Ticket Status]]&lt;&gt;"Closed"),
  AND(Table1[[#This Row],[Ticket Priority]]="High", Table1[[#This Row],[Ticket Status]]="Open")
), "Yes", "No")</f>
        <v>No</v>
      </c>
      <c r="U205" s="4" t="str">
        <f>IF(Table1[[#This Row],[Ticket Status]]="Closed","Yes","No")</f>
        <v>No</v>
      </c>
      <c r="V205" s="4" t="str">
        <f>IF(Table1[[#This Row],[Ticket Status]]="Pending Customer Response","Yes","No")</f>
        <v>Yes</v>
      </c>
      <c r="W205" s="5">
        <f ca="1">COUNTIFS(Table1[Agent_name],Table1[[#This Row],[Agent_name]],Table1[Month],Table1[[#This Row],[Month]])/160</f>
        <v>0.93125000000000002</v>
      </c>
    </row>
    <row r="206" spans="1:23" x14ac:dyDescent="0.25">
      <c r="A206">
        <v>205</v>
      </c>
      <c r="B206" t="s">
        <v>778</v>
      </c>
      <c r="C206" t="s">
        <v>779</v>
      </c>
      <c r="D206">
        <v>43</v>
      </c>
      <c r="E206" t="s">
        <v>29</v>
      </c>
      <c r="F206" t="s">
        <v>485</v>
      </c>
      <c r="G206" s="1">
        <v>43993</v>
      </c>
      <c r="H206" t="s">
        <v>59</v>
      </c>
      <c r="I206" t="s">
        <v>93</v>
      </c>
      <c r="J206" s="3" t="s">
        <v>780</v>
      </c>
      <c r="K206" t="s">
        <v>39</v>
      </c>
      <c r="L206" t="s">
        <v>781</v>
      </c>
      <c r="M206" t="s">
        <v>89</v>
      </c>
      <c r="N206" t="s">
        <v>83</v>
      </c>
      <c r="O206" s="2">
        <v>45078.741296296299</v>
      </c>
      <c r="P206" s="2">
        <v>45078.743379629632</v>
      </c>
      <c r="Q206">
        <v>3</v>
      </c>
      <c r="R206" t="str">
        <f t="shared" ca="1" si="3"/>
        <v>Neha</v>
      </c>
      <c r="S206" t="str">
        <f>IFERROR(TEXT(DATEVALUE(LEFT(Table1[[#This Row],[Date of Purchase]],10)), "MMMM"), TEXT(Table1[[#This Row],[Date of Purchase]], "MMMM"))</f>
        <v>June</v>
      </c>
      <c r="T206" t="str">
        <f>IF(OR(
  AND(Table1[[#This Row],[Ticket Priority]]="Critical", Table1[[#This Row],[Ticket Status]]&lt;&gt;"Closed"),
  AND(Table1[[#This Row],[Ticket Priority]]="High", Table1[[#This Row],[Ticket Status]]="Open")
), "Yes", "No")</f>
        <v>No</v>
      </c>
      <c r="U206" s="4" t="str">
        <f>IF(Table1[[#This Row],[Ticket Status]]="Closed","Yes","No")</f>
        <v>Yes</v>
      </c>
      <c r="V206" s="4" t="str">
        <f>IF(Table1[[#This Row],[Ticket Status]]="Pending Customer Response","Yes","No")</f>
        <v>No</v>
      </c>
      <c r="W206" s="5">
        <f ca="1">COUNTIFS(Table1[Agent_name],Table1[[#This Row],[Agent_name]],Table1[Month],Table1[[#This Row],[Month]])/160</f>
        <v>0.19375000000000001</v>
      </c>
    </row>
    <row r="207" spans="1:23" x14ac:dyDescent="0.25">
      <c r="A207">
        <v>206</v>
      </c>
      <c r="B207" t="s">
        <v>782</v>
      </c>
      <c r="C207" t="s">
        <v>783</v>
      </c>
      <c r="D207">
        <v>55</v>
      </c>
      <c r="E207" t="s">
        <v>58</v>
      </c>
      <c r="F207" t="s">
        <v>249</v>
      </c>
      <c r="G207" s="1">
        <v>44159</v>
      </c>
      <c r="H207" t="s">
        <v>67</v>
      </c>
      <c r="I207" t="s">
        <v>141</v>
      </c>
      <c r="J207" s="3" t="s">
        <v>784</v>
      </c>
      <c r="K207" t="s">
        <v>39</v>
      </c>
      <c r="L207" t="s">
        <v>785</v>
      </c>
      <c r="M207" t="s">
        <v>143</v>
      </c>
      <c r="N207" t="s">
        <v>83</v>
      </c>
      <c r="O207" s="2">
        <v>45078.580891203703</v>
      </c>
      <c r="P207" s="2">
        <v>45078.471168981479</v>
      </c>
      <c r="Q207">
        <v>1</v>
      </c>
      <c r="R207" t="str">
        <f t="shared" ca="1" si="3"/>
        <v>Sara</v>
      </c>
      <c r="S207" t="str">
        <f>IFERROR(TEXT(DATEVALUE(LEFT(Table1[[#This Row],[Date of Purchase]],10)), "MMMM"), TEXT(Table1[[#This Row],[Date of Purchase]], "MMMM"))</f>
        <v>November</v>
      </c>
      <c r="T207" t="str">
        <f>IF(OR(
  AND(Table1[[#This Row],[Ticket Priority]]="Critical", Table1[[#This Row],[Ticket Status]]&lt;&gt;"Closed"),
  AND(Table1[[#This Row],[Ticket Priority]]="High", Table1[[#This Row],[Ticket Status]]="Open")
), "Yes", "No")</f>
        <v>No</v>
      </c>
      <c r="U207" s="4" t="str">
        <f>IF(Table1[[#This Row],[Ticket Status]]="Closed","Yes","No")</f>
        <v>Yes</v>
      </c>
      <c r="V207" s="4" t="str">
        <f>IF(Table1[[#This Row],[Ticket Status]]="Pending Customer Response","Yes","No")</f>
        <v>No</v>
      </c>
      <c r="W207" s="5">
        <f ca="1">COUNTIFS(Table1[Agent_name],Table1[[#This Row],[Agent_name]],Table1[Month],Table1[[#This Row],[Month]])/160</f>
        <v>0.79374999999999996</v>
      </c>
    </row>
    <row r="208" spans="1:23" x14ac:dyDescent="0.25">
      <c r="A208">
        <v>207</v>
      </c>
      <c r="B208" t="s">
        <v>786</v>
      </c>
      <c r="C208" t="s">
        <v>787</v>
      </c>
      <c r="D208">
        <v>47</v>
      </c>
      <c r="E208" t="s">
        <v>58</v>
      </c>
      <c r="F208" t="s">
        <v>339</v>
      </c>
      <c r="G208" s="1">
        <v>44139</v>
      </c>
      <c r="H208" t="s">
        <v>45</v>
      </c>
      <c r="I208" t="s">
        <v>93</v>
      </c>
      <c r="J208" s="3" t="s">
        <v>788</v>
      </c>
      <c r="K208" t="s">
        <v>62</v>
      </c>
      <c r="M208" t="s">
        <v>89</v>
      </c>
      <c r="N208" t="s">
        <v>83</v>
      </c>
      <c r="R208" t="str">
        <f t="shared" ca="1" si="3"/>
        <v>Mohit</v>
      </c>
      <c r="S208" t="str">
        <f>IFERROR(TEXT(DATEVALUE(LEFT(Table1[[#This Row],[Date of Purchase]],10)), "MMMM"), TEXT(Table1[[#This Row],[Date of Purchase]], "MMMM"))</f>
        <v>November</v>
      </c>
      <c r="T208" t="str">
        <f>IF(OR(
  AND(Table1[[#This Row],[Ticket Priority]]="Critical", Table1[[#This Row],[Ticket Status]]&lt;&gt;"Closed"),
  AND(Table1[[#This Row],[Ticket Priority]]="High", Table1[[#This Row],[Ticket Status]]="Open")
), "Yes", "No")</f>
        <v>Yes</v>
      </c>
      <c r="U208" s="4" t="str">
        <f>IF(Table1[[#This Row],[Ticket Status]]="Closed","Yes","No")</f>
        <v>No</v>
      </c>
      <c r="V208" s="4" t="str">
        <f>IF(Table1[[#This Row],[Ticket Status]]="Pending Customer Response","Yes","No")</f>
        <v>No</v>
      </c>
      <c r="W208" s="5">
        <f ca="1">COUNTIFS(Table1[Agent_name],Table1[[#This Row],[Agent_name]],Table1[Month],Table1[[#This Row],[Month]])/160</f>
        <v>0.4375</v>
      </c>
    </row>
    <row r="209" spans="1:23" x14ac:dyDescent="0.25">
      <c r="A209">
        <v>208</v>
      </c>
      <c r="B209" t="s">
        <v>789</v>
      </c>
      <c r="C209" t="s">
        <v>790</v>
      </c>
      <c r="D209">
        <v>48</v>
      </c>
      <c r="E209" t="s">
        <v>29</v>
      </c>
      <c r="F209" t="s">
        <v>103</v>
      </c>
      <c r="G209" s="1">
        <v>44404</v>
      </c>
      <c r="H209" t="s">
        <v>45</v>
      </c>
      <c r="I209" t="s">
        <v>150</v>
      </c>
      <c r="J209" s="3" t="s">
        <v>791</v>
      </c>
      <c r="K209" t="s">
        <v>24</v>
      </c>
      <c r="M209" t="s">
        <v>25</v>
      </c>
      <c r="N209" t="s">
        <v>55</v>
      </c>
      <c r="O209" s="2">
        <v>45078.035775462966</v>
      </c>
      <c r="R209" t="str">
        <f t="shared" ca="1" si="3"/>
        <v>Priya</v>
      </c>
      <c r="S209" t="str">
        <f>IFERROR(TEXT(DATEVALUE(LEFT(Table1[[#This Row],[Date of Purchase]],10)), "MMMM"), TEXT(Table1[[#This Row],[Date of Purchase]], "MMMM"))</f>
        <v>July</v>
      </c>
      <c r="T209" t="str">
        <f>IF(OR(
  AND(Table1[[#This Row],[Ticket Priority]]="Critical", Table1[[#This Row],[Ticket Status]]&lt;&gt;"Closed"),
  AND(Table1[[#This Row],[Ticket Priority]]="High", Table1[[#This Row],[Ticket Status]]="Open")
), "Yes", "No")</f>
        <v>Yes</v>
      </c>
      <c r="U209" s="4" t="str">
        <f>IF(Table1[[#This Row],[Ticket Status]]="Closed","Yes","No")</f>
        <v>No</v>
      </c>
      <c r="V209" s="4" t="str">
        <f>IF(Table1[[#This Row],[Ticket Status]]="Pending Customer Response","Yes","No")</f>
        <v>Yes</v>
      </c>
      <c r="W209" s="5">
        <f ca="1">COUNTIFS(Table1[Agent_name],Table1[[#This Row],[Agent_name]],Table1[Month],Table1[[#This Row],[Month]])/160</f>
        <v>0.45</v>
      </c>
    </row>
    <row r="210" spans="1:23" x14ac:dyDescent="0.25">
      <c r="A210">
        <v>209</v>
      </c>
      <c r="B210" t="s">
        <v>792</v>
      </c>
      <c r="C210" t="s">
        <v>793</v>
      </c>
      <c r="D210">
        <v>38</v>
      </c>
      <c r="E210" t="s">
        <v>58</v>
      </c>
      <c r="F210" t="s">
        <v>129</v>
      </c>
      <c r="G210" s="1">
        <v>44267</v>
      </c>
      <c r="H210" t="s">
        <v>67</v>
      </c>
      <c r="I210" t="s">
        <v>46</v>
      </c>
      <c r="J210" s="3" t="s">
        <v>794</v>
      </c>
      <c r="K210" t="s">
        <v>62</v>
      </c>
      <c r="M210" t="s">
        <v>89</v>
      </c>
      <c r="N210" t="s">
        <v>55</v>
      </c>
      <c r="R210" t="str">
        <f t="shared" ca="1" si="3"/>
        <v>Rahul</v>
      </c>
      <c r="S210" t="str">
        <f>IFERROR(TEXT(DATEVALUE(LEFT(Table1[[#This Row],[Date of Purchase]],10)), "MMMM"), TEXT(Table1[[#This Row],[Date of Purchase]], "MMMM"))</f>
        <v>March</v>
      </c>
      <c r="T210" t="str">
        <f>IF(OR(
  AND(Table1[[#This Row],[Ticket Priority]]="Critical", Table1[[#This Row],[Ticket Status]]&lt;&gt;"Closed"),
  AND(Table1[[#This Row],[Ticket Priority]]="High", Table1[[#This Row],[Ticket Status]]="Open")
), "Yes", "No")</f>
        <v>Yes</v>
      </c>
      <c r="U210" s="4" t="str">
        <f>IF(Table1[[#This Row],[Ticket Status]]="Closed","Yes","No")</f>
        <v>No</v>
      </c>
      <c r="V210" s="4" t="str">
        <f>IF(Table1[[#This Row],[Ticket Status]]="Pending Customer Response","Yes","No")</f>
        <v>No</v>
      </c>
      <c r="W210" s="5">
        <f ca="1">COUNTIFS(Table1[Agent_name],Table1[[#This Row],[Agent_name]],Table1[Month],Table1[[#This Row],[Month]])/160</f>
        <v>0.19375000000000001</v>
      </c>
    </row>
    <row r="211" spans="1:23" x14ac:dyDescent="0.25">
      <c r="A211">
        <v>210</v>
      </c>
      <c r="B211" t="s">
        <v>795</v>
      </c>
      <c r="C211" t="s">
        <v>796</v>
      </c>
      <c r="D211">
        <v>62</v>
      </c>
      <c r="E211" t="s">
        <v>19</v>
      </c>
      <c r="F211" t="s">
        <v>98</v>
      </c>
      <c r="G211" s="1">
        <v>43865</v>
      </c>
      <c r="H211" t="s">
        <v>21</v>
      </c>
      <c r="I211" t="s">
        <v>141</v>
      </c>
      <c r="J211" s="3" t="s">
        <v>797</v>
      </c>
      <c r="K211" t="s">
        <v>39</v>
      </c>
      <c r="L211" t="s">
        <v>798</v>
      </c>
      <c r="M211" t="s">
        <v>41</v>
      </c>
      <c r="N211" t="s">
        <v>33</v>
      </c>
      <c r="O211" s="2">
        <v>45078.910115740742</v>
      </c>
      <c r="P211" s="2">
        <v>45078.840671296297</v>
      </c>
      <c r="Q211">
        <v>1</v>
      </c>
      <c r="R211" t="str">
        <f t="shared" ca="1" si="3"/>
        <v>Priya</v>
      </c>
      <c r="S211" t="str">
        <f>IFERROR(TEXT(DATEVALUE(LEFT(Table1[[#This Row],[Date of Purchase]],10)), "MMMM"), TEXT(Table1[[#This Row],[Date of Purchase]], "MMMM"))</f>
        <v>February</v>
      </c>
      <c r="T211" t="str">
        <f>IF(OR(
  AND(Table1[[#This Row],[Ticket Priority]]="Critical", Table1[[#This Row],[Ticket Status]]&lt;&gt;"Closed"),
  AND(Table1[[#This Row],[Ticket Priority]]="High", Table1[[#This Row],[Ticket Status]]="Open")
), "Yes", "No")</f>
        <v>No</v>
      </c>
      <c r="U211" s="4" t="str">
        <f>IF(Table1[[#This Row],[Ticket Status]]="Closed","Yes","No")</f>
        <v>Yes</v>
      </c>
      <c r="V211" s="4" t="str">
        <f>IF(Table1[[#This Row],[Ticket Status]]="Pending Customer Response","Yes","No")</f>
        <v>No</v>
      </c>
      <c r="W211" s="5">
        <f ca="1">COUNTIFS(Table1[Agent_name],Table1[[#This Row],[Agent_name]],Table1[Month],Table1[[#This Row],[Month]])/160</f>
        <v>0.44374999999999998</v>
      </c>
    </row>
    <row r="212" spans="1:23" x14ac:dyDescent="0.25">
      <c r="A212">
        <v>211</v>
      </c>
      <c r="B212" t="s">
        <v>799</v>
      </c>
      <c r="C212" t="s">
        <v>800</v>
      </c>
      <c r="D212">
        <v>39</v>
      </c>
      <c r="E212" t="s">
        <v>58</v>
      </c>
      <c r="F212" t="s">
        <v>286</v>
      </c>
      <c r="G212" s="1">
        <v>43846</v>
      </c>
      <c r="H212" t="s">
        <v>21</v>
      </c>
      <c r="I212" t="s">
        <v>93</v>
      </c>
      <c r="J212" s="3" t="s">
        <v>801</v>
      </c>
      <c r="K212" t="s">
        <v>24</v>
      </c>
      <c r="M212" t="s">
        <v>41</v>
      </c>
      <c r="N212" t="s">
        <v>83</v>
      </c>
      <c r="O212" s="2">
        <v>45077.987222222226</v>
      </c>
      <c r="Q212">
        <v>5</v>
      </c>
      <c r="R212" t="str">
        <f t="shared" ca="1" si="3"/>
        <v>Ravi</v>
      </c>
      <c r="S212" t="str">
        <f>IFERROR(TEXT(DATEVALUE(LEFT(Table1[[#This Row],[Date of Purchase]],10)), "MMMM"), TEXT(Table1[[#This Row],[Date of Purchase]], "MMMM"))</f>
        <v>January</v>
      </c>
      <c r="T212" t="str">
        <f>IF(OR(
  AND(Table1[[#This Row],[Ticket Priority]]="Critical", Table1[[#This Row],[Ticket Status]]&lt;&gt;"Closed"),
  AND(Table1[[#This Row],[Ticket Priority]]="High", Table1[[#This Row],[Ticket Status]]="Open")
), "Yes", "No")</f>
        <v>No</v>
      </c>
      <c r="U212" s="4" t="str">
        <f>IF(Table1[[#This Row],[Ticket Status]]="Closed","Yes","No")</f>
        <v>No</v>
      </c>
      <c r="V212" s="4" t="str">
        <f>IF(Table1[[#This Row],[Ticket Status]]="Pending Customer Response","Yes","No")</f>
        <v>Yes</v>
      </c>
      <c r="W212" s="5">
        <f ca="1">COUNTIFS(Table1[Agent_name],Table1[[#This Row],[Agent_name]],Table1[Month],Table1[[#This Row],[Month]])/160</f>
        <v>0.74375000000000002</v>
      </c>
    </row>
    <row r="213" spans="1:23" x14ac:dyDescent="0.25">
      <c r="A213">
        <v>212</v>
      </c>
      <c r="B213" t="s">
        <v>802</v>
      </c>
      <c r="C213" t="s">
        <v>803</v>
      </c>
      <c r="D213">
        <v>49</v>
      </c>
      <c r="E213" t="s">
        <v>19</v>
      </c>
      <c r="F213" t="s">
        <v>30</v>
      </c>
      <c r="G213" s="1">
        <v>43927</v>
      </c>
      <c r="H213" t="s">
        <v>66</v>
      </c>
      <c r="I213" t="s">
        <v>72</v>
      </c>
      <c r="J213" s="3" t="s">
        <v>804</v>
      </c>
      <c r="K213" t="s">
        <v>24</v>
      </c>
      <c r="M213" t="s">
        <v>41</v>
      </c>
      <c r="N213" t="s">
        <v>26</v>
      </c>
      <c r="O213" s="2">
        <v>45078.526134259257</v>
      </c>
      <c r="Q213">
        <v>5</v>
      </c>
      <c r="R213" t="str">
        <f t="shared" ca="1" si="3"/>
        <v>Meera</v>
      </c>
      <c r="S213" t="str">
        <f>IFERROR(TEXT(DATEVALUE(LEFT(Table1[[#This Row],[Date of Purchase]],10)), "MMMM"), TEXT(Table1[[#This Row],[Date of Purchase]], "MMMM"))</f>
        <v>April</v>
      </c>
      <c r="T213" t="str">
        <f>IF(OR(
  AND(Table1[[#This Row],[Ticket Priority]]="Critical", Table1[[#This Row],[Ticket Status]]&lt;&gt;"Closed"),
  AND(Table1[[#This Row],[Ticket Priority]]="High", Table1[[#This Row],[Ticket Status]]="Open")
), "Yes", "No")</f>
        <v>No</v>
      </c>
      <c r="U213" s="4" t="str">
        <f>IF(Table1[[#This Row],[Ticket Status]]="Closed","Yes","No")</f>
        <v>No</v>
      </c>
      <c r="V213" s="4" t="str">
        <f>IF(Table1[[#This Row],[Ticket Status]]="Pending Customer Response","Yes","No")</f>
        <v>Yes</v>
      </c>
      <c r="W213" s="5">
        <f ca="1">COUNTIFS(Table1[Agent_name],Table1[[#This Row],[Agent_name]],Table1[Month],Table1[[#This Row],[Month]])/160</f>
        <v>0.16250000000000001</v>
      </c>
    </row>
    <row r="214" spans="1:23" x14ac:dyDescent="0.25">
      <c r="A214">
        <v>213</v>
      </c>
      <c r="B214" t="s">
        <v>805</v>
      </c>
      <c r="C214" t="s">
        <v>806</v>
      </c>
      <c r="D214">
        <v>34</v>
      </c>
      <c r="E214" t="s">
        <v>29</v>
      </c>
      <c r="F214" t="s">
        <v>112</v>
      </c>
      <c r="G214" s="1">
        <v>44301</v>
      </c>
      <c r="H214" t="s">
        <v>21</v>
      </c>
      <c r="I214" t="s">
        <v>37</v>
      </c>
      <c r="J214" s="3" t="s">
        <v>807</v>
      </c>
      <c r="K214" t="s">
        <v>62</v>
      </c>
      <c r="M214" t="s">
        <v>143</v>
      </c>
      <c r="N214" t="s">
        <v>26</v>
      </c>
      <c r="Q214">
        <v>5</v>
      </c>
      <c r="R214" t="str">
        <f t="shared" ca="1" si="3"/>
        <v>Aisha</v>
      </c>
      <c r="S214" t="str">
        <f>IFERROR(TEXT(DATEVALUE(LEFT(Table1[[#This Row],[Date of Purchase]],10)), "MMMM"), TEXT(Table1[[#This Row],[Date of Purchase]], "MMMM"))</f>
        <v>April</v>
      </c>
      <c r="T214" t="str">
        <f>IF(OR(
  AND(Table1[[#This Row],[Ticket Priority]]="Critical", Table1[[#This Row],[Ticket Status]]&lt;&gt;"Closed"),
  AND(Table1[[#This Row],[Ticket Priority]]="High", Table1[[#This Row],[Ticket Status]]="Open")
), "Yes", "No")</f>
        <v>No</v>
      </c>
      <c r="U214" s="4" t="str">
        <f>IF(Table1[[#This Row],[Ticket Status]]="Closed","Yes","No")</f>
        <v>No</v>
      </c>
      <c r="V214" s="4" t="str">
        <f>IF(Table1[[#This Row],[Ticket Status]]="Pending Customer Response","Yes","No")</f>
        <v>No</v>
      </c>
      <c r="W214" s="5">
        <f ca="1">COUNTIFS(Table1[Agent_name],Table1[[#This Row],[Agent_name]],Table1[Month],Table1[[#This Row],[Month]])/160</f>
        <v>0.81874999999999998</v>
      </c>
    </row>
    <row r="215" spans="1:23" x14ac:dyDescent="0.25">
      <c r="A215">
        <v>214</v>
      </c>
      <c r="B215" t="s">
        <v>808</v>
      </c>
      <c r="C215" t="s">
        <v>809</v>
      </c>
      <c r="D215">
        <v>62</v>
      </c>
      <c r="E215" t="s">
        <v>58</v>
      </c>
      <c r="F215" t="s">
        <v>281</v>
      </c>
      <c r="G215" s="1">
        <v>44554</v>
      </c>
      <c r="H215" t="s">
        <v>45</v>
      </c>
      <c r="I215" t="s">
        <v>77</v>
      </c>
      <c r="J215" s="3" t="s">
        <v>810</v>
      </c>
      <c r="K215" t="s">
        <v>62</v>
      </c>
      <c r="M215" t="s">
        <v>89</v>
      </c>
      <c r="N215" t="s">
        <v>83</v>
      </c>
      <c r="Q215">
        <v>5</v>
      </c>
      <c r="R215" t="str">
        <f t="shared" ca="1" si="3"/>
        <v>Priya</v>
      </c>
      <c r="S215" t="str">
        <f>IFERROR(TEXT(DATEVALUE(LEFT(Table1[[#This Row],[Date of Purchase]],10)), "MMMM"), TEXT(Table1[[#This Row],[Date of Purchase]], "MMMM"))</f>
        <v>December</v>
      </c>
      <c r="T215" t="str">
        <f>IF(OR(
  AND(Table1[[#This Row],[Ticket Priority]]="Critical", Table1[[#This Row],[Ticket Status]]&lt;&gt;"Closed"),
  AND(Table1[[#This Row],[Ticket Priority]]="High", Table1[[#This Row],[Ticket Status]]="Open")
), "Yes", "No")</f>
        <v>Yes</v>
      </c>
      <c r="U215" s="4" t="str">
        <f>IF(Table1[[#This Row],[Ticket Status]]="Closed","Yes","No")</f>
        <v>No</v>
      </c>
      <c r="V215" s="4" t="str">
        <f>IF(Table1[[#This Row],[Ticket Status]]="Pending Customer Response","Yes","No")</f>
        <v>No</v>
      </c>
      <c r="W215" s="5">
        <f ca="1">COUNTIFS(Table1[Agent_name],Table1[[#This Row],[Agent_name]],Table1[Month],Table1[[#This Row],[Month]])/160</f>
        <v>0.48749999999999999</v>
      </c>
    </row>
    <row r="216" spans="1:23" x14ac:dyDescent="0.25">
      <c r="A216">
        <v>215</v>
      </c>
      <c r="B216" t="s">
        <v>811</v>
      </c>
      <c r="C216" t="s">
        <v>812</v>
      </c>
      <c r="D216">
        <v>28</v>
      </c>
      <c r="E216" t="s">
        <v>58</v>
      </c>
      <c r="F216" t="s">
        <v>431</v>
      </c>
      <c r="G216" s="1">
        <v>43893</v>
      </c>
      <c r="H216" t="s">
        <v>66</v>
      </c>
      <c r="I216" t="s">
        <v>150</v>
      </c>
      <c r="J216" s="3" t="s">
        <v>813</v>
      </c>
      <c r="K216" t="s">
        <v>62</v>
      </c>
      <c r="M216" t="s">
        <v>41</v>
      </c>
      <c r="N216" t="s">
        <v>55</v>
      </c>
      <c r="Q216">
        <v>5</v>
      </c>
      <c r="R216" t="str">
        <f t="shared" ca="1" si="3"/>
        <v>Mohit</v>
      </c>
      <c r="S216" t="str">
        <f>IFERROR(TEXT(DATEVALUE(LEFT(Table1[[#This Row],[Date of Purchase]],10)), "MMMM"), TEXT(Table1[[#This Row],[Date of Purchase]], "MMMM"))</f>
        <v>March</v>
      </c>
      <c r="T216" t="str">
        <f>IF(OR(
  AND(Table1[[#This Row],[Ticket Priority]]="Critical", Table1[[#This Row],[Ticket Status]]&lt;&gt;"Closed"),
  AND(Table1[[#This Row],[Ticket Priority]]="High", Table1[[#This Row],[Ticket Status]]="Open")
), "Yes", "No")</f>
        <v>No</v>
      </c>
      <c r="U216" s="4" t="str">
        <f>IF(Table1[[#This Row],[Ticket Status]]="Closed","Yes","No")</f>
        <v>No</v>
      </c>
      <c r="V216" s="4" t="str">
        <f>IF(Table1[[#This Row],[Ticket Status]]="Pending Customer Response","Yes","No")</f>
        <v>No</v>
      </c>
      <c r="W216" s="5">
        <f ca="1">COUNTIFS(Table1[Agent_name],Table1[[#This Row],[Agent_name]],Table1[Month],Table1[[#This Row],[Month]])/160</f>
        <v>0.45624999999999999</v>
      </c>
    </row>
    <row r="217" spans="1:23" x14ac:dyDescent="0.25">
      <c r="A217">
        <v>216</v>
      </c>
      <c r="B217" t="s">
        <v>814</v>
      </c>
      <c r="C217" t="s">
        <v>815</v>
      </c>
      <c r="D217">
        <v>59</v>
      </c>
      <c r="E217" t="s">
        <v>29</v>
      </c>
      <c r="F217" t="s">
        <v>286</v>
      </c>
      <c r="G217" s="1">
        <v>44452</v>
      </c>
      <c r="H217" t="s">
        <v>45</v>
      </c>
      <c r="I217" t="s">
        <v>31</v>
      </c>
      <c r="J217" s="3" t="s">
        <v>816</v>
      </c>
      <c r="K217" t="s">
        <v>62</v>
      </c>
      <c r="M217" t="s">
        <v>25</v>
      </c>
      <c r="N217" t="s">
        <v>33</v>
      </c>
      <c r="Q217">
        <v>5</v>
      </c>
      <c r="R217" t="str">
        <f t="shared" ca="1" si="3"/>
        <v>Priya</v>
      </c>
      <c r="S217" t="str">
        <f>IFERROR(TEXT(DATEVALUE(LEFT(Table1[[#This Row],[Date of Purchase]],10)), "MMMM"), TEXT(Table1[[#This Row],[Date of Purchase]], "MMMM"))</f>
        <v>September</v>
      </c>
      <c r="T217" t="str">
        <f>IF(OR(
  AND(Table1[[#This Row],[Ticket Priority]]="Critical", Table1[[#This Row],[Ticket Status]]&lt;&gt;"Closed"),
  AND(Table1[[#This Row],[Ticket Priority]]="High", Table1[[#This Row],[Ticket Status]]="Open")
), "Yes", "No")</f>
        <v>Yes</v>
      </c>
      <c r="U217" s="4" t="str">
        <f>IF(Table1[[#This Row],[Ticket Status]]="Closed","Yes","No")</f>
        <v>No</v>
      </c>
      <c r="V217" s="4" t="str">
        <f>IF(Table1[[#This Row],[Ticket Status]]="Pending Customer Response","Yes","No")</f>
        <v>No</v>
      </c>
      <c r="W217" s="5">
        <f ca="1">COUNTIFS(Table1[Agent_name],Table1[[#This Row],[Agent_name]],Table1[Month],Table1[[#This Row],[Month]])/160</f>
        <v>0.53125</v>
      </c>
    </row>
    <row r="218" spans="1:23" x14ac:dyDescent="0.25">
      <c r="A218">
        <v>217</v>
      </c>
      <c r="B218" t="s">
        <v>817</v>
      </c>
      <c r="C218" t="s">
        <v>818</v>
      </c>
      <c r="D218">
        <v>18</v>
      </c>
      <c r="E218" t="s">
        <v>29</v>
      </c>
      <c r="F218" t="s">
        <v>219</v>
      </c>
      <c r="G218" s="1">
        <v>44199</v>
      </c>
      <c r="H218" t="s">
        <v>21</v>
      </c>
      <c r="I218" t="s">
        <v>141</v>
      </c>
      <c r="J218" s="3" t="s">
        <v>819</v>
      </c>
      <c r="K218" t="s">
        <v>24</v>
      </c>
      <c r="M218" t="s">
        <v>89</v>
      </c>
      <c r="N218" t="s">
        <v>33</v>
      </c>
      <c r="O218" s="2">
        <v>45078.592858796299</v>
      </c>
      <c r="Q218">
        <v>5</v>
      </c>
      <c r="R218" t="str">
        <f t="shared" ca="1" si="3"/>
        <v>Sara</v>
      </c>
      <c r="S218" t="str">
        <f>IFERROR(TEXT(DATEVALUE(LEFT(Table1[[#This Row],[Date of Purchase]],10)), "MMMM"), TEXT(Table1[[#This Row],[Date of Purchase]], "MMMM"))</f>
        <v>January</v>
      </c>
      <c r="T218" t="str">
        <f>IF(OR(
  AND(Table1[[#This Row],[Ticket Priority]]="Critical", Table1[[#This Row],[Ticket Status]]&lt;&gt;"Closed"),
  AND(Table1[[#This Row],[Ticket Priority]]="High", Table1[[#This Row],[Ticket Status]]="Open")
), "Yes", "No")</f>
        <v>No</v>
      </c>
      <c r="U218" s="4" t="str">
        <f>IF(Table1[[#This Row],[Ticket Status]]="Closed","Yes","No")</f>
        <v>No</v>
      </c>
      <c r="V218" s="4" t="str">
        <f>IF(Table1[[#This Row],[Ticket Status]]="Pending Customer Response","Yes","No")</f>
        <v>Yes</v>
      </c>
      <c r="W218" s="5">
        <f ca="1">COUNTIFS(Table1[Agent_name],Table1[[#This Row],[Agent_name]],Table1[Month],Table1[[#This Row],[Month]])/160</f>
        <v>0.70625000000000004</v>
      </c>
    </row>
    <row r="219" spans="1:23" x14ac:dyDescent="0.25">
      <c r="A219">
        <v>218</v>
      </c>
      <c r="B219" t="s">
        <v>820</v>
      </c>
      <c r="C219" t="s">
        <v>821</v>
      </c>
      <c r="D219">
        <v>20</v>
      </c>
      <c r="E219" t="s">
        <v>19</v>
      </c>
      <c r="F219" t="s">
        <v>86</v>
      </c>
      <c r="G219" s="1">
        <v>44167</v>
      </c>
      <c r="H219" t="s">
        <v>45</v>
      </c>
      <c r="I219" t="s">
        <v>72</v>
      </c>
      <c r="J219" s="3" t="s">
        <v>822</v>
      </c>
      <c r="K219" t="s">
        <v>62</v>
      </c>
      <c r="M219" t="s">
        <v>41</v>
      </c>
      <c r="N219" t="s">
        <v>33</v>
      </c>
      <c r="Q219">
        <v>5</v>
      </c>
      <c r="R219" t="str">
        <f t="shared" ca="1" si="3"/>
        <v>Aisha</v>
      </c>
      <c r="S219" t="str">
        <f>IFERROR(TEXT(DATEVALUE(LEFT(Table1[[#This Row],[Date of Purchase]],10)), "MMMM"), TEXT(Table1[[#This Row],[Date of Purchase]], "MMMM"))</f>
        <v>December</v>
      </c>
      <c r="T219" t="str">
        <f>IF(OR(
  AND(Table1[[#This Row],[Ticket Priority]]="Critical", Table1[[#This Row],[Ticket Status]]&lt;&gt;"Closed"),
  AND(Table1[[#This Row],[Ticket Priority]]="High", Table1[[#This Row],[Ticket Status]]="Open")
), "Yes", "No")</f>
        <v>No</v>
      </c>
      <c r="U219" s="4" t="str">
        <f>IF(Table1[[#This Row],[Ticket Status]]="Closed","Yes","No")</f>
        <v>No</v>
      </c>
      <c r="V219" s="4" t="str">
        <f>IF(Table1[[#This Row],[Ticket Status]]="Pending Customer Response","Yes","No")</f>
        <v>No</v>
      </c>
      <c r="W219" s="5">
        <f ca="1">COUNTIFS(Table1[Agent_name],Table1[[#This Row],[Agent_name]],Table1[Month],Table1[[#This Row],[Month]])/160</f>
        <v>0.91249999999999998</v>
      </c>
    </row>
    <row r="220" spans="1:23" x14ac:dyDescent="0.25">
      <c r="A220">
        <v>219</v>
      </c>
      <c r="B220" t="s">
        <v>823</v>
      </c>
      <c r="C220" t="s">
        <v>824</v>
      </c>
      <c r="D220">
        <v>44</v>
      </c>
      <c r="E220" t="s">
        <v>58</v>
      </c>
      <c r="F220" t="s">
        <v>71</v>
      </c>
      <c r="G220" s="1">
        <v>44239</v>
      </c>
      <c r="H220" t="s">
        <v>45</v>
      </c>
      <c r="I220" t="s">
        <v>72</v>
      </c>
      <c r="J220" s="3" t="s">
        <v>825</v>
      </c>
      <c r="K220" t="s">
        <v>24</v>
      </c>
      <c r="M220" t="s">
        <v>25</v>
      </c>
      <c r="N220" t="s">
        <v>55</v>
      </c>
      <c r="O220" s="2">
        <v>45078.13318287037</v>
      </c>
      <c r="Q220">
        <v>5</v>
      </c>
      <c r="R220" t="str">
        <f t="shared" ca="1" si="3"/>
        <v>Mohit</v>
      </c>
      <c r="S220" t="str">
        <f>IFERROR(TEXT(DATEVALUE(LEFT(Table1[[#This Row],[Date of Purchase]],10)), "MMMM"), TEXT(Table1[[#This Row],[Date of Purchase]], "MMMM"))</f>
        <v>February</v>
      </c>
      <c r="T220" t="str">
        <f>IF(OR(
  AND(Table1[[#This Row],[Ticket Priority]]="Critical", Table1[[#This Row],[Ticket Status]]&lt;&gt;"Closed"),
  AND(Table1[[#This Row],[Ticket Priority]]="High", Table1[[#This Row],[Ticket Status]]="Open")
), "Yes", "No")</f>
        <v>Yes</v>
      </c>
      <c r="U220" s="4" t="str">
        <f>IF(Table1[[#This Row],[Ticket Status]]="Closed","Yes","No")</f>
        <v>No</v>
      </c>
      <c r="V220" s="4" t="str">
        <f>IF(Table1[[#This Row],[Ticket Status]]="Pending Customer Response","Yes","No")</f>
        <v>Yes</v>
      </c>
      <c r="W220" s="5">
        <f ca="1">COUNTIFS(Table1[Agent_name],Table1[[#This Row],[Agent_name]],Table1[Month],Table1[[#This Row],[Month]])/160</f>
        <v>0.52500000000000002</v>
      </c>
    </row>
    <row r="221" spans="1:23" x14ac:dyDescent="0.25">
      <c r="A221">
        <v>220</v>
      </c>
      <c r="B221" t="s">
        <v>826</v>
      </c>
      <c r="C221" t="s">
        <v>827</v>
      </c>
      <c r="D221">
        <v>65</v>
      </c>
      <c r="E221" t="s">
        <v>29</v>
      </c>
      <c r="F221" t="s">
        <v>129</v>
      </c>
      <c r="G221" s="1">
        <v>44462</v>
      </c>
      <c r="H221" t="s">
        <v>21</v>
      </c>
      <c r="I221" t="s">
        <v>67</v>
      </c>
      <c r="J221" s="3" t="s">
        <v>828</v>
      </c>
      <c r="K221" t="s">
        <v>39</v>
      </c>
      <c r="L221" t="s">
        <v>829</v>
      </c>
      <c r="M221" t="s">
        <v>25</v>
      </c>
      <c r="N221" t="s">
        <v>26</v>
      </c>
      <c r="O221" s="2">
        <v>45078.415150462963</v>
      </c>
      <c r="P221" s="2">
        <v>45078.460289351853</v>
      </c>
      <c r="Q221">
        <v>2</v>
      </c>
      <c r="R221" t="str">
        <f t="shared" ca="1" si="3"/>
        <v>Aisha</v>
      </c>
      <c r="S221" t="str">
        <f>IFERROR(TEXT(DATEVALUE(LEFT(Table1[[#This Row],[Date of Purchase]],10)), "MMMM"), TEXT(Table1[[#This Row],[Date of Purchase]], "MMMM"))</f>
        <v>September</v>
      </c>
      <c r="T221" t="str">
        <f>IF(OR(
  AND(Table1[[#This Row],[Ticket Priority]]="Critical", Table1[[#This Row],[Ticket Status]]&lt;&gt;"Closed"),
  AND(Table1[[#This Row],[Ticket Priority]]="High", Table1[[#This Row],[Ticket Status]]="Open")
), "Yes", "No")</f>
        <v>No</v>
      </c>
      <c r="U221" s="4" t="str">
        <f>IF(Table1[[#This Row],[Ticket Status]]="Closed","Yes","No")</f>
        <v>Yes</v>
      </c>
      <c r="V221" s="4" t="str">
        <f>IF(Table1[[#This Row],[Ticket Status]]="Pending Customer Response","Yes","No")</f>
        <v>No</v>
      </c>
      <c r="W221" s="5">
        <f ca="1">COUNTIFS(Table1[Agent_name],Table1[[#This Row],[Agent_name]],Table1[Month],Table1[[#This Row],[Month]])/160</f>
        <v>0.86250000000000004</v>
      </c>
    </row>
    <row r="222" spans="1:23" x14ac:dyDescent="0.25">
      <c r="A222">
        <v>221</v>
      </c>
      <c r="B222" t="s">
        <v>830</v>
      </c>
      <c r="C222" t="s">
        <v>831</v>
      </c>
      <c r="D222">
        <v>70</v>
      </c>
      <c r="E222" t="s">
        <v>29</v>
      </c>
      <c r="F222" t="s">
        <v>249</v>
      </c>
      <c r="G222" s="1">
        <v>44276</v>
      </c>
      <c r="H222" t="s">
        <v>45</v>
      </c>
      <c r="I222" t="s">
        <v>77</v>
      </c>
      <c r="J222" s="3" t="s">
        <v>832</v>
      </c>
      <c r="K222" t="s">
        <v>39</v>
      </c>
      <c r="L222" t="s">
        <v>833</v>
      </c>
      <c r="M222" t="s">
        <v>143</v>
      </c>
      <c r="N222" t="s">
        <v>26</v>
      </c>
      <c r="O222" s="2">
        <v>45078.579062500001</v>
      </c>
      <c r="P222" s="2">
        <v>45078.240173611113</v>
      </c>
      <c r="Q222">
        <v>5</v>
      </c>
      <c r="R222" t="str">
        <f t="shared" ca="1" si="3"/>
        <v>Aisha</v>
      </c>
      <c r="S222" t="str">
        <f>IFERROR(TEXT(DATEVALUE(LEFT(Table1[[#This Row],[Date of Purchase]],10)), "MMMM"), TEXT(Table1[[#This Row],[Date of Purchase]], "MMMM"))</f>
        <v>March</v>
      </c>
      <c r="T222" t="str">
        <f>IF(OR(
  AND(Table1[[#This Row],[Ticket Priority]]="Critical", Table1[[#This Row],[Ticket Status]]&lt;&gt;"Closed"),
  AND(Table1[[#This Row],[Ticket Priority]]="High", Table1[[#This Row],[Ticket Status]]="Open")
), "Yes", "No")</f>
        <v>No</v>
      </c>
      <c r="U222" s="4" t="str">
        <f>IF(Table1[[#This Row],[Ticket Status]]="Closed","Yes","No")</f>
        <v>Yes</v>
      </c>
      <c r="V222" s="4" t="str">
        <f>IF(Table1[[#This Row],[Ticket Status]]="Pending Customer Response","Yes","No")</f>
        <v>No</v>
      </c>
      <c r="W222" s="5">
        <f ca="1">COUNTIFS(Table1[Agent_name],Table1[[#This Row],[Agent_name]],Table1[Month],Table1[[#This Row],[Month]])/160</f>
        <v>1.0062500000000001</v>
      </c>
    </row>
    <row r="223" spans="1:23" x14ac:dyDescent="0.25">
      <c r="A223">
        <v>222</v>
      </c>
      <c r="B223" t="s">
        <v>834</v>
      </c>
      <c r="C223" t="s">
        <v>835</v>
      </c>
      <c r="D223">
        <v>34</v>
      </c>
      <c r="E223" t="s">
        <v>19</v>
      </c>
      <c r="F223" t="s">
        <v>81</v>
      </c>
      <c r="G223" s="1">
        <v>44282</v>
      </c>
      <c r="H223" t="s">
        <v>45</v>
      </c>
      <c r="I223" t="s">
        <v>77</v>
      </c>
      <c r="J223" s="3" t="s">
        <v>836</v>
      </c>
      <c r="K223" t="s">
        <v>24</v>
      </c>
      <c r="M223" t="s">
        <v>25</v>
      </c>
      <c r="N223" t="s">
        <v>33</v>
      </c>
      <c r="O223" s="2">
        <v>45078.384641203702</v>
      </c>
      <c r="Q223">
        <v>5</v>
      </c>
      <c r="R223" t="str">
        <f t="shared" ca="1" si="3"/>
        <v>Aisha</v>
      </c>
      <c r="S223" t="str">
        <f>IFERROR(TEXT(DATEVALUE(LEFT(Table1[[#This Row],[Date of Purchase]],10)), "MMMM"), TEXT(Table1[[#This Row],[Date of Purchase]], "MMMM"))</f>
        <v>March</v>
      </c>
      <c r="T223" t="str">
        <f>IF(OR(
  AND(Table1[[#This Row],[Ticket Priority]]="Critical", Table1[[#This Row],[Ticket Status]]&lt;&gt;"Closed"),
  AND(Table1[[#This Row],[Ticket Priority]]="High", Table1[[#This Row],[Ticket Status]]="Open")
), "Yes", "No")</f>
        <v>Yes</v>
      </c>
      <c r="U223" s="4" t="str">
        <f>IF(Table1[[#This Row],[Ticket Status]]="Closed","Yes","No")</f>
        <v>No</v>
      </c>
      <c r="V223" s="4" t="str">
        <f>IF(Table1[[#This Row],[Ticket Status]]="Pending Customer Response","Yes","No")</f>
        <v>Yes</v>
      </c>
      <c r="W223" s="5">
        <f ca="1">COUNTIFS(Table1[Agent_name],Table1[[#This Row],[Agent_name]],Table1[Month],Table1[[#This Row],[Month]])/160</f>
        <v>1.0062500000000001</v>
      </c>
    </row>
    <row r="224" spans="1:23" x14ac:dyDescent="0.25">
      <c r="A224">
        <v>223</v>
      </c>
      <c r="B224" t="s">
        <v>837</v>
      </c>
      <c r="C224" t="s">
        <v>838</v>
      </c>
      <c r="D224">
        <v>64</v>
      </c>
      <c r="E224" t="s">
        <v>19</v>
      </c>
      <c r="F224" t="s">
        <v>421</v>
      </c>
      <c r="G224" s="1">
        <v>44232</v>
      </c>
      <c r="H224" t="s">
        <v>59</v>
      </c>
      <c r="I224" t="s">
        <v>46</v>
      </c>
      <c r="J224" s="3" t="s">
        <v>839</v>
      </c>
      <c r="K224" t="s">
        <v>24</v>
      </c>
      <c r="M224" t="s">
        <v>25</v>
      </c>
      <c r="N224" t="s">
        <v>83</v>
      </c>
      <c r="O224" s="2">
        <v>45077.975613425922</v>
      </c>
      <c r="Q224">
        <v>5</v>
      </c>
      <c r="R224" t="str">
        <f t="shared" ca="1" si="3"/>
        <v>Neha</v>
      </c>
      <c r="S224" t="str">
        <f>IFERROR(TEXT(DATEVALUE(LEFT(Table1[[#This Row],[Date of Purchase]],10)), "MMMM"), TEXT(Table1[[#This Row],[Date of Purchase]], "MMMM"))</f>
        <v>February</v>
      </c>
      <c r="T224" t="str">
        <f>IF(OR(
  AND(Table1[[#This Row],[Ticket Priority]]="Critical", Table1[[#This Row],[Ticket Status]]&lt;&gt;"Closed"),
  AND(Table1[[#This Row],[Ticket Priority]]="High", Table1[[#This Row],[Ticket Status]]="Open")
), "Yes", "No")</f>
        <v>Yes</v>
      </c>
      <c r="U224" s="4" t="str">
        <f>IF(Table1[[#This Row],[Ticket Status]]="Closed","Yes","No")</f>
        <v>No</v>
      </c>
      <c r="V224" s="4" t="str">
        <f>IF(Table1[[#This Row],[Ticket Status]]="Pending Customer Response","Yes","No")</f>
        <v>Yes</v>
      </c>
      <c r="W224" s="5">
        <f ca="1">COUNTIFS(Table1[Agent_name],Table1[[#This Row],[Agent_name]],Table1[Month],Table1[[#This Row],[Month]])/160</f>
        <v>0.19375000000000001</v>
      </c>
    </row>
    <row r="225" spans="1:23" x14ac:dyDescent="0.25">
      <c r="A225">
        <v>224</v>
      </c>
      <c r="B225" t="s">
        <v>840</v>
      </c>
      <c r="C225" t="s">
        <v>841</v>
      </c>
      <c r="D225">
        <v>67</v>
      </c>
      <c r="E225" t="s">
        <v>29</v>
      </c>
      <c r="F225" t="s">
        <v>157</v>
      </c>
      <c r="G225" s="1">
        <v>43978</v>
      </c>
      <c r="H225" t="s">
        <v>67</v>
      </c>
      <c r="I225" t="s">
        <v>113</v>
      </c>
      <c r="J225" s="3" t="s">
        <v>842</v>
      </c>
      <c r="K225" t="s">
        <v>24</v>
      </c>
      <c r="M225" t="s">
        <v>41</v>
      </c>
      <c r="N225" t="s">
        <v>33</v>
      </c>
      <c r="O225" s="2">
        <v>45077.956886574073</v>
      </c>
      <c r="Q225">
        <v>5</v>
      </c>
      <c r="R225" t="str">
        <f t="shared" ca="1" si="3"/>
        <v>Sara</v>
      </c>
      <c r="S225" t="str">
        <f>IFERROR(TEXT(DATEVALUE(LEFT(Table1[[#This Row],[Date of Purchase]],10)), "MMMM"), TEXT(Table1[[#This Row],[Date of Purchase]], "MMMM"))</f>
        <v>May</v>
      </c>
      <c r="T225" t="str">
        <f>IF(OR(
  AND(Table1[[#This Row],[Ticket Priority]]="Critical", Table1[[#This Row],[Ticket Status]]&lt;&gt;"Closed"),
  AND(Table1[[#This Row],[Ticket Priority]]="High", Table1[[#This Row],[Ticket Status]]="Open")
), "Yes", "No")</f>
        <v>No</v>
      </c>
      <c r="U225" s="4" t="str">
        <f>IF(Table1[[#This Row],[Ticket Status]]="Closed","Yes","No")</f>
        <v>No</v>
      </c>
      <c r="V225" s="4" t="str">
        <f>IF(Table1[[#This Row],[Ticket Status]]="Pending Customer Response","Yes","No")</f>
        <v>Yes</v>
      </c>
      <c r="W225" s="5">
        <f ca="1">COUNTIFS(Table1[Agent_name],Table1[[#This Row],[Agent_name]],Table1[Month],Table1[[#This Row],[Month]])/160</f>
        <v>0.64375000000000004</v>
      </c>
    </row>
    <row r="226" spans="1:23" x14ac:dyDescent="0.25">
      <c r="A226">
        <v>225</v>
      </c>
      <c r="B226" t="s">
        <v>843</v>
      </c>
      <c r="C226" t="s">
        <v>844</v>
      </c>
      <c r="D226">
        <v>59</v>
      </c>
      <c r="E226" t="s">
        <v>58</v>
      </c>
      <c r="F226" t="s">
        <v>20</v>
      </c>
      <c r="G226" s="1">
        <v>44151</v>
      </c>
      <c r="H226" t="s">
        <v>67</v>
      </c>
      <c r="I226" t="s">
        <v>37</v>
      </c>
      <c r="J226" s="3" t="s">
        <v>845</v>
      </c>
      <c r="K226" t="s">
        <v>62</v>
      </c>
      <c r="M226" t="s">
        <v>143</v>
      </c>
      <c r="N226" t="s">
        <v>33</v>
      </c>
      <c r="Q226">
        <v>5</v>
      </c>
      <c r="R226" t="str">
        <f t="shared" ca="1" si="3"/>
        <v>Karan</v>
      </c>
      <c r="S226" t="str">
        <f>IFERROR(TEXT(DATEVALUE(LEFT(Table1[[#This Row],[Date of Purchase]],10)), "MMMM"), TEXT(Table1[[#This Row],[Date of Purchase]], "MMMM"))</f>
        <v>November</v>
      </c>
      <c r="T226" t="str">
        <f>IF(OR(
  AND(Table1[[#This Row],[Ticket Priority]]="Critical", Table1[[#This Row],[Ticket Status]]&lt;&gt;"Closed"),
  AND(Table1[[#This Row],[Ticket Priority]]="High", Table1[[#This Row],[Ticket Status]]="Open")
), "Yes", "No")</f>
        <v>No</v>
      </c>
      <c r="U226" s="4" t="str">
        <f>IF(Table1[[#This Row],[Ticket Status]]="Closed","Yes","No")</f>
        <v>No</v>
      </c>
      <c r="V226" s="4" t="str">
        <f>IF(Table1[[#This Row],[Ticket Status]]="Pending Customer Response","Yes","No")</f>
        <v>No</v>
      </c>
      <c r="W226" s="5">
        <f ca="1">COUNTIFS(Table1[Agent_name],Table1[[#This Row],[Agent_name]],Table1[Month],Table1[[#This Row],[Month]])/160</f>
        <v>0.1875</v>
      </c>
    </row>
    <row r="227" spans="1:23" x14ac:dyDescent="0.25">
      <c r="A227">
        <v>226</v>
      </c>
      <c r="B227" t="s">
        <v>846</v>
      </c>
      <c r="C227" t="s">
        <v>847</v>
      </c>
      <c r="D227">
        <v>35</v>
      </c>
      <c r="E227" t="s">
        <v>29</v>
      </c>
      <c r="F227" t="s">
        <v>211</v>
      </c>
      <c r="G227" s="1">
        <v>43919</v>
      </c>
      <c r="H227" t="s">
        <v>21</v>
      </c>
      <c r="I227" t="s">
        <v>113</v>
      </c>
      <c r="J227" s="3" t="s">
        <v>848</v>
      </c>
      <c r="K227" t="s">
        <v>39</v>
      </c>
      <c r="L227" t="s">
        <v>849</v>
      </c>
      <c r="M227" t="s">
        <v>89</v>
      </c>
      <c r="N227" t="s">
        <v>33</v>
      </c>
      <c r="O227" s="2">
        <v>45078.516631944447</v>
      </c>
      <c r="P227" s="2">
        <v>45077.913159722222</v>
      </c>
      <c r="Q227">
        <v>4</v>
      </c>
      <c r="R227" t="str">
        <f t="shared" ca="1" si="3"/>
        <v>Divya</v>
      </c>
      <c r="S227" t="str">
        <f>IFERROR(TEXT(DATEVALUE(LEFT(Table1[[#This Row],[Date of Purchase]],10)), "MMMM"), TEXT(Table1[[#This Row],[Date of Purchase]], "MMMM"))</f>
        <v>March</v>
      </c>
      <c r="T227" t="str">
        <f>IF(OR(
  AND(Table1[[#This Row],[Ticket Priority]]="Critical", Table1[[#This Row],[Ticket Status]]&lt;&gt;"Closed"),
  AND(Table1[[#This Row],[Ticket Priority]]="High", Table1[[#This Row],[Ticket Status]]="Open")
), "Yes", "No")</f>
        <v>No</v>
      </c>
      <c r="U227" s="4" t="str">
        <f>IF(Table1[[#This Row],[Ticket Status]]="Closed","Yes","No")</f>
        <v>Yes</v>
      </c>
      <c r="V227" s="4" t="str">
        <f>IF(Table1[[#This Row],[Ticket Status]]="Pending Customer Response","Yes","No")</f>
        <v>No</v>
      </c>
      <c r="W227" s="5">
        <f ca="1">COUNTIFS(Table1[Agent_name],Table1[[#This Row],[Agent_name]],Table1[Month],Table1[[#This Row],[Month]])/160</f>
        <v>0.1875</v>
      </c>
    </row>
    <row r="228" spans="1:23" x14ac:dyDescent="0.25">
      <c r="A228">
        <v>227</v>
      </c>
      <c r="B228" t="s">
        <v>850</v>
      </c>
      <c r="C228" t="s">
        <v>851</v>
      </c>
      <c r="D228">
        <v>53</v>
      </c>
      <c r="E228" t="s">
        <v>29</v>
      </c>
      <c r="F228" t="s">
        <v>281</v>
      </c>
      <c r="G228" s="1">
        <v>44200</v>
      </c>
      <c r="H228" t="s">
        <v>45</v>
      </c>
      <c r="I228" t="s">
        <v>113</v>
      </c>
      <c r="J228" s="3" t="s">
        <v>852</v>
      </c>
      <c r="K228" t="s">
        <v>39</v>
      </c>
      <c r="L228" t="s">
        <v>853</v>
      </c>
      <c r="M228" t="s">
        <v>89</v>
      </c>
      <c r="N228" t="s">
        <v>83</v>
      </c>
      <c r="O228" s="2">
        <v>45077.951377314814</v>
      </c>
      <c r="P228" s="2">
        <v>45078.674988425926</v>
      </c>
      <c r="Q228">
        <v>4</v>
      </c>
      <c r="R228" t="str">
        <f t="shared" ca="1" si="3"/>
        <v>Priya</v>
      </c>
      <c r="S228" t="str">
        <f>IFERROR(TEXT(DATEVALUE(LEFT(Table1[[#This Row],[Date of Purchase]],10)), "MMMM"), TEXT(Table1[[#This Row],[Date of Purchase]], "MMMM"))</f>
        <v>January</v>
      </c>
      <c r="T228" t="str">
        <f>IF(OR(
  AND(Table1[[#This Row],[Ticket Priority]]="Critical", Table1[[#This Row],[Ticket Status]]&lt;&gt;"Closed"),
  AND(Table1[[#This Row],[Ticket Priority]]="High", Table1[[#This Row],[Ticket Status]]="Open")
), "Yes", "No")</f>
        <v>No</v>
      </c>
      <c r="U228" s="4" t="str">
        <f>IF(Table1[[#This Row],[Ticket Status]]="Closed","Yes","No")</f>
        <v>Yes</v>
      </c>
      <c r="V228" s="4" t="str">
        <f>IF(Table1[[#This Row],[Ticket Status]]="Pending Customer Response","Yes","No")</f>
        <v>No</v>
      </c>
      <c r="W228" s="5">
        <f ca="1">COUNTIFS(Table1[Agent_name],Table1[[#This Row],[Agent_name]],Table1[Month],Table1[[#This Row],[Month]])/160</f>
        <v>0.51875000000000004</v>
      </c>
    </row>
    <row r="229" spans="1:23" x14ac:dyDescent="0.25">
      <c r="A229">
        <v>228</v>
      </c>
      <c r="B229" t="s">
        <v>854</v>
      </c>
      <c r="C229" t="s">
        <v>855</v>
      </c>
      <c r="D229">
        <v>56</v>
      </c>
      <c r="E229" t="s">
        <v>58</v>
      </c>
      <c r="F229" t="s">
        <v>134</v>
      </c>
      <c r="G229" s="1">
        <v>43898</v>
      </c>
      <c r="H229" t="s">
        <v>59</v>
      </c>
      <c r="I229" t="s">
        <v>113</v>
      </c>
      <c r="J229" s="3" t="s">
        <v>856</v>
      </c>
      <c r="K229" t="s">
        <v>24</v>
      </c>
      <c r="M229" t="s">
        <v>41</v>
      </c>
      <c r="N229" t="s">
        <v>83</v>
      </c>
      <c r="O229" s="2">
        <v>45078.207638888889</v>
      </c>
      <c r="Q229">
        <v>5</v>
      </c>
      <c r="R229" t="str">
        <f t="shared" ca="1" si="3"/>
        <v>Sara</v>
      </c>
      <c r="S229" t="str">
        <f>IFERROR(TEXT(DATEVALUE(LEFT(Table1[[#This Row],[Date of Purchase]],10)), "MMMM"), TEXT(Table1[[#This Row],[Date of Purchase]], "MMMM"))</f>
        <v>March</v>
      </c>
      <c r="T229" t="str">
        <f>IF(OR(
  AND(Table1[[#This Row],[Ticket Priority]]="Critical", Table1[[#This Row],[Ticket Status]]&lt;&gt;"Closed"),
  AND(Table1[[#This Row],[Ticket Priority]]="High", Table1[[#This Row],[Ticket Status]]="Open")
), "Yes", "No")</f>
        <v>No</v>
      </c>
      <c r="U229" s="4" t="str">
        <f>IF(Table1[[#This Row],[Ticket Status]]="Closed","Yes","No")</f>
        <v>No</v>
      </c>
      <c r="V229" s="4" t="str">
        <f>IF(Table1[[#This Row],[Ticket Status]]="Pending Customer Response","Yes","No")</f>
        <v>Yes</v>
      </c>
      <c r="W229" s="5">
        <f ca="1">COUNTIFS(Table1[Agent_name],Table1[[#This Row],[Agent_name]],Table1[Month],Table1[[#This Row],[Month]])/160</f>
        <v>0.55625000000000002</v>
      </c>
    </row>
    <row r="230" spans="1:23" x14ac:dyDescent="0.25">
      <c r="A230">
        <v>229</v>
      </c>
      <c r="B230" t="s">
        <v>857</v>
      </c>
      <c r="C230" t="s">
        <v>858</v>
      </c>
      <c r="D230">
        <v>32</v>
      </c>
      <c r="E230" t="s">
        <v>58</v>
      </c>
      <c r="F230" t="s">
        <v>107</v>
      </c>
      <c r="G230" s="1">
        <v>44033</v>
      </c>
      <c r="H230" t="s">
        <v>45</v>
      </c>
      <c r="I230" t="s">
        <v>113</v>
      </c>
      <c r="J230" s="3" t="s">
        <v>859</v>
      </c>
      <c r="K230" t="s">
        <v>62</v>
      </c>
      <c r="M230" t="s">
        <v>41</v>
      </c>
      <c r="N230" t="s">
        <v>83</v>
      </c>
      <c r="Q230">
        <v>5</v>
      </c>
      <c r="R230" t="str">
        <f t="shared" ca="1" si="3"/>
        <v>Ravi</v>
      </c>
      <c r="S230" t="str">
        <f>IFERROR(TEXT(DATEVALUE(LEFT(Table1[[#This Row],[Date of Purchase]],10)), "MMMM"), TEXT(Table1[[#This Row],[Date of Purchase]], "MMMM"))</f>
        <v>July</v>
      </c>
      <c r="T230" t="str">
        <f>IF(OR(
  AND(Table1[[#This Row],[Ticket Priority]]="Critical", Table1[[#This Row],[Ticket Status]]&lt;&gt;"Closed"),
  AND(Table1[[#This Row],[Ticket Priority]]="High", Table1[[#This Row],[Ticket Status]]="Open")
), "Yes", "No")</f>
        <v>No</v>
      </c>
      <c r="U230" s="4" t="str">
        <f>IF(Table1[[#This Row],[Ticket Status]]="Closed","Yes","No")</f>
        <v>No</v>
      </c>
      <c r="V230" s="4" t="str">
        <f>IF(Table1[[#This Row],[Ticket Status]]="Pending Customer Response","Yes","No")</f>
        <v>No</v>
      </c>
      <c r="W230" s="5">
        <f ca="1">COUNTIFS(Table1[Agent_name],Table1[[#This Row],[Agent_name]],Table1[Month],Table1[[#This Row],[Month]])/160</f>
        <v>0.66249999999999998</v>
      </c>
    </row>
    <row r="231" spans="1:23" x14ac:dyDescent="0.25">
      <c r="A231">
        <v>230</v>
      </c>
      <c r="B231" t="s">
        <v>860</v>
      </c>
      <c r="C231" t="s">
        <v>861</v>
      </c>
      <c r="D231">
        <v>66</v>
      </c>
      <c r="E231" t="s">
        <v>58</v>
      </c>
      <c r="F231" t="s">
        <v>92</v>
      </c>
      <c r="G231" s="1">
        <v>44247</v>
      </c>
      <c r="H231" t="s">
        <v>21</v>
      </c>
      <c r="I231" t="s">
        <v>99</v>
      </c>
      <c r="J231" s="3" t="s">
        <v>862</v>
      </c>
      <c r="K231" t="s">
        <v>39</v>
      </c>
      <c r="L231" t="s">
        <v>863</v>
      </c>
      <c r="M231" t="s">
        <v>25</v>
      </c>
      <c r="N231" t="s">
        <v>26</v>
      </c>
      <c r="O231" s="2">
        <v>45078.340324074074</v>
      </c>
      <c r="P231" s="2">
        <v>45078.444490740738</v>
      </c>
      <c r="Q231">
        <v>2</v>
      </c>
      <c r="R231" t="str">
        <f t="shared" ca="1" si="3"/>
        <v>Mohit</v>
      </c>
      <c r="S231" t="str">
        <f>IFERROR(TEXT(DATEVALUE(LEFT(Table1[[#This Row],[Date of Purchase]],10)), "MMMM"), TEXT(Table1[[#This Row],[Date of Purchase]], "MMMM"))</f>
        <v>February</v>
      </c>
      <c r="T231" t="str">
        <f>IF(OR(
  AND(Table1[[#This Row],[Ticket Priority]]="Critical", Table1[[#This Row],[Ticket Status]]&lt;&gt;"Closed"),
  AND(Table1[[#This Row],[Ticket Priority]]="High", Table1[[#This Row],[Ticket Status]]="Open")
), "Yes", "No")</f>
        <v>No</v>
      </c>
      <c r="U231" s="4" t="str">
        <f>IF(Table1[[#This Row],[Ticket Status]]="Closed","Yes","No")</f>
        <v>Yes</v>
      </c>
      <c r="V231" s="4" t="str">
        <f>IF(Table1[[#This Row],[Ticket Status]]="Pending Customer Response","Yes","No")</f>
        <v>No</v>
      </c>
      <c r="W231" s="5">
        <f ca="1">COUNTIFS(Table1[Agent_name],Table1[[#This Row],[Agent_name]],Table1[Month],Table1[[#This Row],[Month]])/160</f>
        <v>0.52500000000000002</v>
      </c>
    </row>
    <row r="232" spans="1:23" x14ac:dyDescent="0.25">
      <c r="A232">
        <v>231</v>
      </c>
      <c r="B232" t="s">
        <v>864</v>
      </c>
      <c r="C232" t="s">
        <v>865</v>
      </c>
      <c r="D232">
        <v>65</v>
      </c>
      <c r="E232" t="s">
        <v>58</v>
      </c>
      <c r="F232" t="s">
        <v>81</v>
      </c>
      <c r="G232" s="1">
        <v>44011</v>
      </c>
      <c r="H232" t="s">
        <v>67</v>
      </c>
      <c r="I232" t="s">
        <v>150</v>
      </c>
      <c r="J232" s="3" t="s">
        <v>866</v>
      </c>
      <c r="K232" t="s">
        <v>24</v>
      </c>
      <c r="M232" t="s">
        <v>41</v>
      </c>
      <c r="N232" t="s">
        <v>33</v>
      </c>
      <c r="O232" s="2">
        <v>45078.678541666668</v>
      </c>
      <c r="R232" t="str">
        <f t="shared" ca="1" si="3"/>
        <v>Ravi</v>
      </c>
      <c r="S232" t="str">
        <f>IFERROR(TEXT(DATEVALUE(LEFT(Table1[[#This Row],[Date of Purchase]],10)), "MMMM"), TEXT(Table1[[#This Row],[Date of Purchase]], "MMMM"))</f>
        <v>June</v>
      </c>
      <c r="T232" t="str">
        <f>IF(OR(
  AND(Table1[[#This Row],[Ticket Priority]]="Critical", Table1[[#This Row],[Ticket Status]]&lt;&gt;"Closed"),
  AND(Table1[[#This Row],[Ticket Priority]]="High", Table1[[#This Row],[Ticket Status]]="Open")
), "Yes", "No")</f>
        <v>No</v>
      </c>
      <c r="U232" s="4" t="str">
        <f>IF(Table1[[#This Row],[Ticket Status]]="Closed","Yes","No")</f>
        <v>No</v>
      </c>
      <c r="V232" s="4" t="str">
        <f>IF(Table1[[#This Row],[Ticket Status]]="Pending Customer Response","Yes","No")</f>
        <v>Yes</v>
      </c>
      <c r="W232" s="5">
        <f ca="1">COUNTIFS(Table1[Agent_name],Table1[[#This Row],[Agent_name]],Table1[Month],Table1[[#This Row],[Month]])/160</f>
        <v>0.58125000000000004</v>
      </c>
    </row>
    <row r="233" spans="1:23" x14ac:dyDescent="0.25">
      <c r="A233">
        <v>232</v>
      </c>
      <c r="B233" t="s">
        <v>867</v>
      </c>
      <c r="C233" t="s">
        <v>868</v>
      </c>
      <c r="D233">
        <v>55</v>
      </c>
      <c r="E233" t="s">
        <v>58</v>
      </c>
      <c r="F233" t="s">
        <v>76</v>
      </c>
      <c r="G233" s="1">
        <v>44135</v>
      </c>
      <c r="H233" t="s">
        <v>21</v>
      </c>
      <c r="I233" t="s">
        <v>46</v>
      </c>
      <c r="J233" s="3" t="s">
        <v>869</v>
      </c>
      <c r="K233" t="s">
        <v>24</v>
      </c>
      <c r="M233" t="s">
        <v>89</v>
      </c>
      <c r="N233" t="s">
        <v>83</v>
      </c>
      <c r="O233" s="2">
        <v>45078.040358796294</v>
      </c>
      <c r="R233" t="str">
        <f t="shared" ca="1" si="3"/>
        <v>Ravi</v>
      </c>
      <c r="S233" t="str">
        <f>IFERROR(TEXT(DATEVALUE(LEFT(Table1[[#This Row],[Date of Purchase]],10)), "MMMM"), TEXT(Table1[[#This Row],[Date of Purchase]], "MMMM"))</f>
        <v>October</v>
      </c>
      <c r="T233" t="str">
        <f>IF(OR(
  AND(Table1[[#This Row],[Ticket Priority]]="Critical", Table1[[#This Row],[Ticket Status]]&lt;&gt;"Closed"),
  AND(Table1[[#This Row],[Ticket Priority]]="High", Table1[[#This Row],[Ticket Status]]="Open")
), "Yes", "No")</f>
        <v>No</v>
      </c>
      <c r="U233" s="4" t="str">
        <f>IF(Table1[[#This Row],[Ticket Status]]="Closed","Yes","No")</f>
        <v>No</v>
      </c>
      <c r="V233" s="4" t="str">
        <f>IF(Table1[[#This Row],[Ticket Status]]="Pending Customer Response","Yes","No")</f>
        <v>Yes</v>
      </c>
      <c r="W233" s="5">
        <f ca="1">COUNTIFS(Table1[Agent_name],Table1[[#This Row],[Agent_name]],Table1[Month],Table1[[#This Row],[Month]])/160</f>
        <v>0.58125000000000004</v>
      </c>
    </row>
    <row r="234" spans="1:23" x14ac:dyDescent="0.25">
      <c r="A234">
        <v>233</v>
      </c>
      <c r="B234" t="s">
        <v>870</v>
      </c>
      <c r="C234" t="s">
        <v>871</v>
      </c>
      <c r="D234">
        <v>40</v>
      </c>
      <c r="E234" t="s">
        <v>58</v>
      </c>
      <c r="F234" t="s">
        <v>134</v>
      </c>
      <c r="G234" s="1">
        <v>44276</v>
      </c>
      <c r="H234" t="s">
        <v>21</v>
      </c>
      <c r="I234" t="s">
        <v>150</v>
      </c>
      <c r="J234" s="3" t="s">
        <v>872</v>
      </c>
      <c r="K234" t="s">
        <v>62</v>
      </c>
      <c r="M234" t="s">
        <v>89</v>
      </c>
      <c r="N234" t="s">
        <v>55</v>
      </c>
      <c r="R234" t="str">
        <f t="shared" ca="1" si="3"/>
        <v>Ravi</v>
      </c>
      <c r="S234" t="str">
        <f>IFERROR(TEXT(DATEVALUE(LEFT(Table1[[#This Row],[Date of Purchase]],10)), "MMMM"), TEXT(Table1[[#This Row],[Date of Purchase]], "MMMM"))</f>
        <v>March</v>
      </c>
      <c r="T234" t="str">
        <f>IF(OR(
  AND(Table1[[#This Row],[Ticket Priority]]="Critical", Table1[[#This Row],[Ticket Status]]&lt;&gt;"Closed"),
  AND(Table1[[#This Row],[Ticket Priority]]="High", Table1[[#This Row],[Ticket Status]]="Open")
), "Yes", "No")</f>
        <v>Yes</v>
      </c>
      <c r="U234" s="4" t="str">
        <f>IF(Table1[[#This Row],[Ticket Status]]="Closed","Yes","No")</f>
        <v>No</v>
      </c>
      <c r="V234" s="4" t="str">
        <f>IF(Table1[[#This Row],[Ticket Status]]="Pending Customer Response","Yes","No")</f>
        <v>No</v>
      </c>
      <c r="W234" s="5">
        <f ca="1">COUNTIFS(Table1[Agent_name],Table1[[#This Row],[Agent_name]],Table1[Month],Table1[[#This Row],[Month]])/160</f>
        <v>0.54374999999999996</v>
      </c>
    </row>
    <row r="235" spans="1:23" x14ac:dyDescent="0.25">
      <c r="A235">
        <v>234</v>
      </c>
      <c r="B235" t="s">
        <v>873</v>
      </c>
      <c r="C235" t="s">
        <v>874</v>
      </c>
      <c r="D235">
        <v>67</v>
      </c>
      <c r="E235" t="s">
        <v>19</v>
      </c>
      <c r="F235" t="s">
        <v>456</v>
      </c>
      <c r="G235" s="1">
        <v>44228</v>
      </c>
      <c r="H235" t="s">
        <v>67</v>
      </c>
      <c r="I235" t="s">
        <v>99</v>
      </c>
      <c r="J235" s="3" t="s">
        <v>875</v>
      </c>
      <c r="K235" t="s">
        <v>24</v>
      </c>
      <c r="M235" t="s">
        <v>89</v>
      </c>
      <c r="N235" t="s">
        <v>33</v>
      </c>
      <c r="O235" s="2">
        <v>45078.550798611112</v>
      </c>
      <c r="R235" t="str">
        <f t="shared" ca="1" si="3"/>
        <v>Mohit</v>
      </c>
      <c r="S235" t="str">
        <f>IFERROR(TEXT(DATEVALUE(LEFT(Table1[[#This Row],[Date of Purchase]],10)), "MMMM"), TEXT(Table1[[#This Row],[Date of Purchase]], "MMMM"))</f>
        <v>February</v>
      </c>
      <c r="T235" t="str">
        <f>IF(OR(
  AND(Table1[[#This Row],[Ticket Priority]]="Critical", Table1[[#This Row],[Ticket Status]]&lt;&gt;"Closed"),
  AND(Table1[[#This Row],[Ticket Priority]]="High", Table1[[#This Row],[Ticket Status]]="Open")
), "Yes", "No")</f>
        <v>No</v>
      </c>
      <c r="U235" s="4" t="str">
        <f>IF(Table1[[#This Row],[Ticket Status]]="Closed","Yes","No")</f>
        <v>No</v>
      </c>
      <c r="V235" s="4" t="str">
        <f>IF(Table1[[#This Row],[Ticket Status]]="Pending Customer Response","Yes","No")</f>
        <v>Yes</v>
      </c>
      <c r="W235" s="5">
        <f ca="1">COUNTIFS(Table1[Agent_name],Table1[[#This Row],[Agent_name]],Table1[Month],Table1[[#This Row],[Month]])/160</f>
        <v>0.52500000000000002</v>
      </c>
    </row>
    <row r="236" spans="1:23" x14ac:dyDescent="0.25">
      <c r="A236">
        <v>235</v>
      </c>
      <c r="B236" t="s">
        <v>876</v>
      </c>
      <c r="C236" t="s">
        <v>877</v>
      </c>
      <c r="D236">
        <v>65</v>
      </c>
      <c r="E236" t="s">
        <v>29</v>
      </c>
      <c r="F236" t="s">
        <v>81</v>
      </c>
      <c r="G236" s="1">
        <v>43919</v>
      </c>
      <c r="H236" t="s">
        <v>59</v>
      </c>
      <c r="I236" t="s">
        <v>177</v>
      </c>
      <c r="J236" s="3" t="s">
        <v>878</v>
      </c>
      <c r="K236" t="s">
        <v>62</v>
      </c>
      <c r="M236" t="s">
        <v>25</v>
      </c>
      <c r="N236" t="s">
        <v>33</v>
      </c>
      <c r="R236" t="str">
        <f t="shared" ca="1" si="3"/>
        <v>Ravi</v>
      </c>
      <c r="S236" t="str">
        <f>IFERROR(TEXT(DATEVALUE(LEFT(Table1[[#This Row],[Date of Purchase]],10)), "MMMM"), TEXT(Table1[[#This Row],[Date of Purchase]], "MMMM"))</f>
        <v>March</v>
      </c>
      <c r="T236" t="str">
        <f>IF(OR(
  AND(Table1[[#This Row],[Ticket Priority]]="Critical", Table1[[#This Row],[Ticket Status]]&lt;&gt;"Closed"),
  AND(Table1[[#This Row],[Ticket Priority]]="High", Table1[[#This Row],[Ticket Status]]="Open")
), "Yes", "No")</f>
        <v>Yes</v>
      </c>
      <c r="U236" s="4" t="str">
        <f>IF(Table1[[#This Row],[Ticket Status]]="Closed","Yes","No")</f>
        <v>No</v>
      </c>
      <c r="V236" s="4" t="str">
        <f>IF(Table1[[#This Row],[Ticket Status]]="Pending Customer Response","Yes","No")</f>
        <v>No</v>
      </c>
      <c r="W236" s="5">
        <f ca="1">COUNTIFS(Table1[Agent_name],Table1[[#This Row],[Agent_name]],Table1[Month],Table1[[#This Row],[Month]])/160</f>
        <v>0.54374999999999996</v>
      </c>
    </row>
    <row r="237" spans="1:23" x14ac:dyDescent="0.25">
      <c r="A237">
        <v>236</v>
      </c>
      <c r="B237" t="s">
        <v>879</v>
      </c>
      <c r="C237" t="s">
        <v>880</v>
      </c>
      <c r="D237">
        <v>18</v>
      </c>
      <c r="E237" t="s">
        <v>29</v>
      </c>
      <c r="F237" t="s">
        <v>129</v>
      </c>
      <c r="G237" s="1">
        <v>44169</v>
      </c>
      <c r="H237" t="s">
        <v>45</v>
      </c>
      <c r="I237" t="s">
        <v>31</v>
      </c>
      <c r="J237" s="3" t="s">
        <v>881</v>
      </c>
      <c r="K237" t="s">
        <v>24</v>
      </c>
      <c r="M237" t="s">
        <v>25</v>
      </c>
      <c r="N237" t="s">
        <v>55</v>
      </c>
      <c r="O237" s="2">
        <v>45078.241122685184</v>
      </c>
      <c r="R237" t="str">
        <f t="shared" ca="1" si="3"/>
        <v>Sara</v>
      </c>
      <c r="S237" t="str">
        <f>IFERROR(TEXT(DATEVALUE(LEFT(Table1[[#This Row],[Date of Purchase]],10)), "MMMM"), TEXT(Table1[[#This Row],[Date of Purchase]], "MMMM"))</f>
        <v>December</v>
      </c>
      <c r="T237" t="str">
        <f>IF(OR(
  AND(Table1[[#This Row],[Ticket Priority]]="Critical", Table1[[#This Row],[Ticket Status]]&lt;&gt;"Closed"),
  AND(Table1[[#This Row],[Ticket Priority]]="High", Table1[[#This Row],[Ticket Status]]="Open")
), "Yes", "No")</f>
        <v>Yes</v>
      </c>
      <c r="U237" s="4" t="str">
        <f>IF(Table1[[#This Row],[Ticket Status]]="Closed","Yes","No")</f>
        <v>No</v>
      </c>
      <c r="V237" s="4" t="str">
        <f>IF(Table1[[#This Row],[Ticket Status]]="Pending Customer Response","Yes","No")</f>
        <v>Yes</v>
      </c>
      <c r="W237" s="5">
        <f ca="1">COUNTIFS(Table1[Agent_name],Table1[[#This Row],[Agent_name]],Table1[Month],Table1[[#This Row],[Month]])/160</f>
        <v>0.55625000000000002</v>
      </c>
    </row>
    <row r="238" spans="1:23" x14ac:dyDescent="0.25">
      <c r="A238">
        <v>237</v>
      </c>
      <c r="B238" t="s">
        <v>882</v>
      </c>
      <c r="C238" t="s">
        <v>883</v>
      </c>
      <c r="D238">
        <v>40</v>
      </c>
      <c r="E238" t="s">
        <v>58</v>
      </c>
      <c r="F238" t="s">
        <v>223</v>
      </c>
      <c r="G238" s="1">
        <v>44203</v>
      </c>
      <c r="H238" t="s">
        <v>67</v>
      </c>
      <c r="I238" t="s">
        <v>67</v>
      </c>
      <c r="J238" s="3" t="s">
        <v>884</v>
      </c>
      <c r="K238" t="s">
        <v>39</v>
      </c>
      <c r="L238" t="s">
        <v>885</v>
      </c>
      <c r="M238" t="s">
        <v>25</v>
      </c>
      <c r="N238" t="s">
        <v>83</v>
      </c>
      <c r="O238" s="2">
        <v>45078.348078703704</v>
      </c>
      <c r="P238" s="2">
        <v>45078.030023148145</v>
      </c>
      <c r="Q238">
        <v>3</v>
      </c>
      <c r="R238" t="str">
        <f t="shared" ca="1" si="3"/>
        <v>Priya</v>
      </c>
      <c r="S238" t="str">
        <f>IFERROR(TEXT(DATEVALUE(LEFT(Table1[[#This Row],[Date of Purchase]],10)), "MMMM"), TEXT(Table1[[#This Row],[Date of Purchase]], "MMMM"))</f>
        <v>January</v>
      </c>
      <c r="T238" t="str">
        <f>IF(OR(
  AND(Table1[[#This Row],[Ticket Priority]]="Critical", Table1[[#This Row],[Ticket Status]]&lt;&gt;"Closed"),
  AND(Table1[[#This Row],[Ticket Priority]]="High", Table1[[#This Row],[Ticket Status]]="Open")
), "Yes", "No")</f>
        <v>No</v>
      </c>
      <c r="U238" s="4" t="str">
        <f>IF(Table1[[#This Row],[Ticket Status]]="Closed","Yes","No")</f>
        <v>Yes</v>
      </c>
      <c r="V238" s="4" t="str">
        <f>IF(Table1[[#This Row],[Ticket Status]]="Pending Customer Response","Yes","No")</f>
        <v>No</v>
      </c>
      <c r="W238" s="5">
        <f ca="1">COUNTIFS(Table1[Agent_name],Table1[[#This Row],[Agent_name]],Table1[Month],Table1[[#This Row],[Month]])/160</f>
        <v>0.51875000000000004</v>
      </c>
    </row>
    <row r="239" spans="1:23" x14ac:dyDescent="0.25">
      <c r="A239">
        <v>238</v>
      </c>
      <c r="B239" t="s">
        <v>886</v>
      </c>
      <c r="C239" t="s">
        <v>887</v>
      </c>
      <c r="D239">
        <v>31</v>
      </c>
      <c r="E239" t="s">
        <v>58</v>
      </c>
      <c r="F239" t="s">
        <v>249</v>
      </c>
      <c r="G239" s="1">
        <v>44455</v>
      </c>
      <c r="H239" t="s">
        <v>66</v>
      </c>
      <c r="I239" t="s">
        <v>31</v>
      </c>
      <c r="J239" s="3" t="s">
        <v>888</v>
      </c>
      <c r="K239" t="s">
        <v>39</v>
      </c>
      <c r="L239" t="s">
        <v>889</v>
      </c>
      <c r="M239" t="s">
        <v>89</v>
      </c>
      <c r="N239" t="s">
        <v>26</v>
      </c>
      <c r="O239" s="2">
        <v>45078.035601851851</v>
      </c>
      <c r="P239" s="2">
        <v>45078.359907407408</v>
      </c>
      <c r="Q239">
        <v>4</v>
      </c>
      <c r="R239" t="str">
        <f t="shared" ca="1" si="3"/>
        <v>Meera</v>
      </c>
      <c r="S239" t="str">
        <f>IFERROR(TEXT(DATEVALUE(LEFT(Table1[[#This Row],[Date of Purchase]],10)), "MMMM"), TEXT(Table1[[#This Row],[Date of Purchase]], "MMMM"))</f>
        <v>September</v>
      </c>
      <c r="T239" t="str">
        <f>IF(OR(
  AND(Table1[[#This Row],[Ticket Priority]]="Critical", Table1[[#This Row],[Ticket Status]]&lt;&gt;"Closed"),
  AND(Table1[[#This Row],[Ticket Priority]]="High", Table1[[#This Row],[Ticket Status]]="Open")
), "Yes", "No")</f>
        <v>No</v>
      </c>
      <c r="U239" s="4" t="str">
        <f>IF(Table1[[#This Row],[Ticket Status]]="Closed","Yes","No")</f>
        <v>Yes</v>
      </c>
      <c r="V239" s="4" t="str">
        <f>IF(Table1[[#This Row],[Ticket Status]]="Pending Customer Response","Yes","No")</f>
        <v>No</v>
      </c>
      <c r="W239" s="5">
        <f ca="1">COUNTIFS(Table1[Agent_name],Table1[[#This Row],[Agent_name]],Table1[Month],Table1[[#This Row],[Month]])/160</f>
        <v>0.16875000000000001</v>
      </c>
    </row>
    <row r="240" spans="1:23" x14ac:dyDescent="0.25">
      <c r="A240">
        <v>239</v>
      </c>
      <c r="B240" t="s">
        <v>890</v>
      </c>
      <c r="C240" t="s">
        <v>891</v>
      </c>
      <c r="D240">
        <v>69</v>
      </c>
      <c r="E240" t="s">
        <v>29</v>
      </c>
      <c r="F240" t="s">
        <v>30</v>
      </c>
      <c r="G240" s="1">
        <v>44217</v>
      </c>
      <c r="H240" t="s">
        <v>67</v>
      </c>
      <c r="I240" t="s">
        <v>177</v>
      </c>
      <c r="J240" s="3" t="s">
        <v>892</v>
      </c>
      <c r="K240" t="s">
        <v>24</v>
      </c>
      <c r="M240" t="s">
        <v>25</v>
      </c>
      <c r="N240" t="s">
        <v>55</v>
      </c>
      <c r="O240" s="2">
        <v>45078.682152777779</v>
      </c>
      <c r="R240" t="str">
        <f t="shared" ca="1" si="3"/>
        <v>Aisha</v>
      </c>
      <c r="S240" t="str">
        <f>IFERROR(TEXT(DATEVALUE(LEFT(Table1[[#This Row],[Date of Purchase]],10)), "MMMM"), TEXT(Table1[[#This Row],[Date of Purchase]], "MMMM"))</f>
        <v>January</v>
      </c>
      <c r="T240" t="str">
        <f>IF(OR(
  AND(Table1[[#This Row],[Ticket Priority]]="Critical", Table1[[#This Row],[Ticket Status]]&lt;&gt;"Closed"),
  AND(Table1[[#This Row],[Ticket Priority]]="High", Table1[[#This Row],[Ticket Status]]="Open")
), "Yes", "No")</f>
        <v>Yes</v>
      </c>
      <c r="U240" s="4" t="str">
        <f>IF(Table1[[#This Row],[Ticket Status]]="Closed","Yes","No")</f>
        <v>No</v>
      </c>
      <c r="V240" s="4" t="str">
        <f>IF(Table1[[#This Row],[Ticket Status]]="Pending Customer Response","Yes","No")</f>
        <v>Yes</v>
      </c>
      <c r="W240" s="5">
        <f ca="1">COUNTIFS(Table1[Agent_name],Table1[[#This Row],[Agent_name]],Table1[Month],Table1[[#This Row],[Month]])/160</f>
        <v>0.83125000000000004</v>
      </c>
    </row>
    <row r="241" spans="1:23" x14ac:dyDescent="0.25">
      <c r="A241">
        <v>240</v>
      </c>
      <c r="B241" t="s">
        <v>893</v>
      </c>
      <c r="C241" t="s">
        <v>894</v>
      </c>
      <c r="D241">
        <v>48</v>
      </c>
      <c r="E241" t="s">
        <v>58</v>
      </c>
      <c r="F241" t="s">
        <v>103</v>
      </c>
      <c r="G241" s="1">
        <v>43883</v>
      </c>
      <c r="H241" t="s">
        <v>59</v>
      </c>
      <c r="I241" t="s">
        <v>93</v>
      </c>
      <c r="J241" s="3" t="s">
        <v>895</v>
      </c>
      <c r="K241" t="s">
        <v>62</v>
      </c>
      <c r="M241" t="s">
        <v>41</v>
      </c>
      <c r="N241" t="s">
        <v>55</v>
      </c>
      <c r="R241" t="str">
        <f t="shared" ca="1" si="3"/>
        <v>Mohit</v>
      </c>
      <c r="S241" t="str">
        <f>IFERROR(TEXT(DATEVALUE(LEFT(Table1[[#This Row],[Date of Purchase]],10)), "MMMM"), TEXT(Table1[[#This Row],[Date of Purchase]], "MMMM"))</f>
        <v>February</v>
      </c>
      <c r="T241" t="str">
        <f>IF(OR(
  AND(Table1[[#This Row],[Ticket Priority]]="Critical", Table1[[#This Row],[Ticket Status]]&lt;&gt;"Closed"),
  AND(Table1[[#This Row],[Ticket Priority]]="High", Table1[[#This Row],[Ticket Status]]="Open")
), "Yes", "No")</f>
        <v>No</v>
      </c>
      <c r="U241" s="4" t="str">
        <f>IF(Table1[[#This Row],[Ticket Status]]="Closed","Yes","No")</f>
        <v>No</v>
      </c>
      <c r="V241" s="4" t="str">
        <f>IF(Table1[[#This Row],[Ticket Status]]="Pending Customer Response","Yes","No")</f>
        <v>No</v>
      </c>
      <c r="W241" s="5">
        <f ca="1">COUNTIFS(Table1[Agent_name],Table1[[#This Row],[Agent_name]],Table1[Month],Table1[[#This Row],[Month]])/160</f>
        <v>0.52500000000000002</v>
      </c>
    </row>
    <row r="242" spans="1:23" x14ac:dyDescent="0.25">
      <c r="A242">
        <v>241</v>
      </c>
      <c r="B242" t="s">
        <v>896</v>
      </c>
      <c r="C242" t="s">
        <v>897</v>
      </c>
      <c r="D242">
        <v>66</v>
      </c>
      <c r="E242" t="s">
        <v>58</v>
      </c>
      <c r="F242" t="s">
        <v>71</v>
      </c>
      <c r="G242" s="1">
        <v>44402</v>
      </c>
      <c r="H242" t="s">
        <v>21</v>
      </c>
      <c r="I242" t="s">
        <v>141</v>
      </c>
      <c r="J242" s="3" t="s">
        <v>898</v>
      </c>
      <c r="K242" t="s">
        <v>39</v>
      </c>
      <c r="L242" t="s">
        <v>899</v>
      </c>
      <c r="M242" t="s">
        <v>41</v>
      </c>
      <c r="N242" t="s">
        <v>26</v>
      </c>
      <c r="O242" s="2">
        <v>45078.530798611115</v>
      </c>
      <c r="P242" s="2">
        <v>45078.404409722221</v>
      </c>
      <c r="Q242">
        <v>5</v>
      </c>
      <c r="R242" t="str">
        <f t="shared" ca="1" si="3"/>
        <v>Priya</v>
      </c>
      <c r="S242" t="str">
        <f>IFERROR(TEXT(DATEVALUE(LEFT(Table1[[#This Row],[Date of Purchase]],10)), "MMMM"), TEXT(Table1[[#This Row],[Date of Purchase]], "MMMM"))</f>
        <v>July</v>
      </c>
      <c r="T242" t="str">
        <f>IF(OR(
  AND(Table1[[#This Row],[Ticket Priority]]="Critical", Table1[[#This Row],[Ticket Status]]&lt;&gt;"Closed"),
  AND(Table1[[#This Row],[Ticket Priority]]="High", Table1[[#This Row],[Ticket Status]]="Open")
), "Yes", "No")</f>
        <v>No</v>
      </c>
      <c r="U242" s="4" t="str">
        <f>IF(Table1[[#This Row],[Ticket Status]]="Closed","Yes","No")</f>
        <v>Yes</v>
      </c>
      <c r="V242" s="4" t="str">
        <f>IF(Table1[[#This Row],[Ticket Status]]="Pending Customer Response","Yes","No")</f>
        <v>No</v>
      </c>
      <c r="W242" s="5">
        <f ca="1">COUNTIFS(Table1[Agent_name],Table1[[#This Row],[Agent_name]],Table1[Month],Table1[[#This Row],[Month]])/160</f>
        <v>0.45</v>
      </c>
    </row>
    <row r="243" spans="1:23" x14ac:dyDescent="0.25">
      <c r="A243">
        <v>242</v>
      </c>
      <c r="B243" t="s">
        <v>900</v>
      </c>
      <c r="C243" t="s">
        <v>901</v>
      </c>
      <c r="D243">
        <v>55</v>
      </c>
      <c r="E243" t="s">
        <v>58</v>
      </c>
      <c r="F243" t="s">
        <v>223</v>
      </c>
      <c r="G243" s="1">
        <v>44495</v>
      </c>
      <c r="H243" t="s">
        <v>45</v>
      </c>
      <c r="I243" t="s">
        <v>177</v>
      </c>
      <c r="J243" s="3" t="s">
        <v>902</v>
      </c>
      <c r="K243" t="s">
        <v>39</v>
      </c>
      <c r="L243" t="s">
        <v>903</v>
      </c>
      <c r="M243" t="s">
        <v>41</v>
      </c>
      <c r="N243" t="s">
        <v>26</v>
      </c>
      <c r="O243" s="2">
        <v>45078.340543981481</v>
      </c>
      <c r="P243" s="2">
        <v>45078.90929398148</v>
      </c>
      <c r="Q243">
        <v>2</v>
      </c>
      <c r="R243" t="str">
        <f t="shared" ca="1" si="3"/>
        <v>Meera</v>
      </c>
      <c r="S243" t="str">
        <f>IFERROR(TEXT(DATEVALUE(LEFT(Table1[[#This Row],[Date of Purchase]],10)), "MMMM"), TEXT(Table1[[#This Row],[Date of Purchase]], "MMMM"))</f>
        <v>October</v>
      </c>
      <c r="T243" t="str">
        <f>IF(OR(
  AND(Table1[[#This Row],[Ticket Priority]]="Critical", Table1[[#This Row],[Ticket Status]]&lt;&gt;"Closed"),
  AND(Table1[[#This Row],[Ticket Priority]]="High", Table1[[#This Row],[Ticket Status]]="Open")
), "Yes", "No")</f>
        <v>No</v>
      </c>
      <c r="U243" s="4" t="str">
        <f>IF(Table1[[#This Row],[Ticket Status]]="Closed","Yes","No")</f>
        <v>Yes</v>
      </c>
      <c r="V243" s="4" t="str">
        <f>IF(Table1[[#This Row],[Ticket Status]]="Pending Customer Response","Yes","No")</f>
        <v>No</v>
      </c>
      <c r="W243" s="5">
        <f ca="1">COUNTIFS(Table1[Agent_name],Table1[[#This Row],[Agent_name]],Table1[Month],Table1[[#This Row],[Month]])/160</f>
        <v>0.23749999999999999</v>
      </c>
    </row>
    <row r="244" spans="1:23" x14ac:dyDescent="0.25">
      <c r="A244">
        <v>243</v>
      </c>
      <c r="B244" t="s">
        <v>904</v>
      </c>
      <c r="C244" t="s">
        <v>905</v>
      </c>
      <c r="D244">
        <v>30</v>
      </c>
      <c r="E244" t="s">
        <v>58</v>
      </c>
      <c r="F244" t="s">
        <v>161</v>
      </c>
      <c r="G244" s="1">
        <v>44345</v>
      </c>
      <c r="H244" t="s">
        <v>21</v>
      </c>
      <c r="I244" t="s">
        <v>141</v>
      </c>
      <c r="J244" s="3" t="s">
        <v>906</v>
      </c>
      <c r="K244" t="s">
        <v>62</v>
      </c>
      <c r="M244" t="s">
        <v>25</v>
      </c>
      <c r="N244" t="s">
        <v>33</v>
      </c>
      <c r="R244" t="str">
        <f t="shared" ca="1" si="3"/>
        <v>Rahul</v>
      </c>
      <c r="S244" t="str">
        <f>IFERROR(TEXT(DATEVALUE(LEFT(Table1[[#This Row],[Date of Purchase]],10)), "MMMM"), TEXT(Table1[[#This Row],[Date of Purchase]], "MMMM"))</f>
        <v>May</v>
      </c>
      <c r="T244" t="str">
        <f>IF(OR(
  AND(Table1[[#This Row],[Ticket Priority]]="Critical", Table1[[#This Row],[Ticket Status]]&lt;&gt;"Closed"),
  AND(Table1[[#This Row],[Ticket Priority]]="High", Table1[[#This Row],[Ticket Status]]="Open")
), "Yes", "No")</f>
        <v>Yes</v>
      </c>
      <c r="U244" s="4" t="str">
        <f>IF(Table1[[#This Row],[Ticket Status]]="Closed","Yes","No")</f>
        <v>No</v>
      </c>
      <c r="V244" s="4" t="str">
        <f>IF(Table1[[#This Row],[Ticket Status]]="Pending Customer Response","Yes","No")</f>
        <v>No</v>
      </c>
      <c r="W244" s="5">
        <f ca="1">COUNTIFS(Table1[Agent_name],Table1[[#This Row],[Agent_name]],Table1[Month],Table1[[#This Row],[Month]])/160</f>
        <v>0.17499999999999999</v>
      </c>
    </row>
    <row r="245" spans="1:23" x14ac:dyDescent="0.25">
      <c r="A245">
        <v>244</v>
      </c>
      <c r="B245" t="s">
        <v>907</v>
      </c>
      <c r="C245" t="s">
        <v>908</v>
      </c>
      <c r="D245">
        <v>43</v>
      </c>
      <c r="E245" t="s">
        <v>19</v>
      </c>
      <c r="F245" t="s">
        <v>125</v>
      </c>
      <c r="G245" s="1">
        <v>43972</v>
      </c>
      <c r="H245" t="s">
        <v>21</v>
      </c>
      <c r="I245" t="s">
        <v>141</v>
      </c>
      <c r="J245" s="3" t="s">
        <v>909</v>
      </c>
      <c r="K245" t="s">
        <v>24</v>
      </c>
      <c r="M245" t="s">
        <v>25</v>
      </c>
      <c r="N245" t="s">
        <v>33</v>
      </c>
      <c r="O245" s="2">
        <v>45078.274594907409</v>
      </c>
      <c r="R245" t="str">
        <f t="shared" ca="1" si="3"/>
        <v>Aisha</v>
      </c>
      <c r="S245" t="str">
        <f>IFERROR(TEXT(DATEVALUE(LEFT(Table1[[#This Row],[Date of Purchase]],10)), "MMMM"), TEXT(Table1[[#This Row],[Date of Purchase]], "MMMM"))</f>
        <v>May</v>
      </c>
      <c r="T245" t="str">
        <f>IF(OR(
  AND(Table1[[#This Row],[Ticket Priority]]="Critical", Table1[[#This Row],[Ticket Status]]&lt;&gt;"Closed"),
  AND(Table1[[#This Row],[Ticket Priority]]="High", Table1[[#This Row],[Ticket Status]]="Open")
), "Yes", "No")</f>
        <v>Yes</v>
      </c>
      <c r="U245" s="4" t="str">
        <f>IF(Table1[[#This Row],[Ticket Status]]="Closed","Yes","No")</f>
        <v>No</v>
      </c>
      <c r="V245" s="4" t="str">
        <f>IF(Table1[[#This Row],[Ticket Status]]="Pending Customer Response","Yes","No")</f>
        <v>Yes</v>
      </c>
      <c r="W245" s="5">
        <f ca="1">COUNTIFS(Table1[Agent_name],Table1[[#This Row],[Agent_name]],Table1[Month],Table1[[#This Row],[Month]])/160</f>
        <v>0.93125000000000002</v>
      </c>
    </row>
    <row r="246" spans="1:23" x14ac:dyDescent="0.25">
      <c r="A246">
        <v>245</v>
      </c>
      <c r="B246" t="s">
        <v>910</v>
      </c>
      <c r="C246" t="s">
        <v>911</v>
      </c>
      <c r="D246">
        <v>66</v>
      </c>
      <c r="E246" t="s">
        <v>29</v>
      </c>
      <c r="F246" t="s">
        <v>44</v>
      </c>
      <c r="G246" s="1">
        <v>43845</v>
      </c>
      <c r="H246" t="s">
        <v>59</v>
      </c>
      <c r="I246" t="s">
        <v>77</v>
      </c>
      <c r="J246" s="3" t="s">
        <v>912</v>
      </c>
      <c r="K246" t="s">
        <v>24</v>
      </c>
      <c r="M246" t="s">
        <v>143</v>
      </c>
      <c r="N246" t="s">
        <v>83</v>
      </c>
      <c r="O246" s="2">
        <v>45078.255173611113</v>
      </c>
      <c r="R246" t="str">
        <f t="shared" ca="1" si="3"/>
        <v>Sara</v>
      </c>
      <c r="S246" t="str">
        <f>IFERROR(TEXT(DATEVALUE(LEFT(Table1[[#This Row],[Date of Purchase]],10)), "MMMM"), TEXT(Table1[[#This Row],[Date of Purchase]], "MMMM"))</f>
        <v>January</v>
      </c>
      <c r="T246" t="str">
        <f>IF(OR(
  AND(Table1[[#This Row],[Ticket Priority]]="Critical", Table1[[#This Row],[Ticket Status]]&lt;&gt;"Closed"),
  AND(Table1[[#This Row],[Ticket Priority]]="High", Table1[[#This Row],[Ticket Status]]="Open")
), "Yes", "No")</f>
        <v>No</v>
      </c>
      <c r="U246" s="4" t="str">
        <f>IF(Table1[[#This Row],[Ticket Status]]="Closed","Yes","No")</f>
        <v>No</v>
      </c>
      <c r="V246" s="4" t="str">
        <f>IF(Table1[[#This Row],[Ticket Status]]="Pending Customer Response","Yes","No")</f>
        <v>Yes</v>
      </c>
      <c r="W246" s="5">
        <f ca="1">COUNTIFS(Table1[Agent_name],Table1[[#This Row],[Agent_name]],Table1[Month],Table1[[#This Row],[Month]])/160</f>
        <v>0.70625000000000004</v>
      </c>
    </row>
    <row r="247" spans="1:23" x14ac:dyDescent="0.25">
      <c r="A247">
        <v>246</v>
      </c>
      <c r="B247" t="s">
        <v>913</v>
      </c>
      <c r="C247" t="s">
        <v>914</v>
      </c>
      <c r="D247">
        <v>55</v>
      </c>
      <c r="E247" t="s">
        <v>58</v>
      </c>
      <c r="F247" t="s">
        <v>223</v>
      </c>
      <c r="G247" s="1">
        <v>43928</v>
      </c>
      <c r="H247" t="s">
        <v>45</v>
      </c>
      <c r="I247" t="s">
        <v>22</v>
      </c>
      <c r="J247" s="3" t="s">
        <v>915</v>
      </c>
      <c r="K247" t="s">
        <v>24</v>
      </c>
      <c r="M247" t="s">
        <v>143</v>
      </c>
      <c r="N247" t="s">
        <v>83</v>
      </c>
      <c r="O247" s="2">
        <v>45078.180185185185</v>
      </c>
      <c r="R247" t="str">
        <f t="shared" ca="1" si="3"/>
        <v>Neha</v>
      </c>
      <c r="S247" t="str">
        <f>IFERROR(TEXT(DATEVALUE(LEFT(Table1[[#This Row],[Date of Purchase]],10)), "MMMM"), TEXT(Table1[[#This Row],[Date of Purchase]], "MMMM"))</f>
        <v>April</v>
      </c>
      <c r="T247" t="str">
        <f>IF(OR(
  AND(Table1[[#This Row],[Ticket Priority]]="Critical", Table1[[#This Row],[Ticket Status]]&lt;&gt;"Closed"),
  AND(Table1[[#This Row],[Ticket Priority]]="High", Table1[[#This Row],[Ticket Status]]="Open")
), "Yes", "No")</f>
        <v>No</v>
      </c>
      <c r="U247" s="4" t="str">
        <f>IF(Table1[[#This Row],[Ticket Status]]="Closed","Yes","No")</f>
        <v>No</v>
      </c>
      <c r="V247" s="4" t="str">
        <f>IF(Table1[[#This Row],[Ticket Status]]="Pending Customer Response","Yes","No")</f>
        <v>Yes</v>
      </c>
      <c r="W247" s="5">
        <f ca="1">COUNTIFS(Table1[Agent_name],Table1[[#This Row],[Agent_name]],Table1[Month],Table1[[#This Row],[Month]])/160</f>
        <v>0.28749999999999998</v>
      </c>
    </row>
    <row r="248" spans="1:23" x14ac:dyDescent="0.25">
      <c r="A248">
        <v>247</v>
      </c>
      <c r="B248" t="s">
        <v>916</v>
      </c>
      <c r="C248" t="s">
        <v>917</v>
      </c>
      <c r="D248">
        <v>59</v>
      </c>
      <c r="E248" t="s">
        <v>58</v>
      </c>
      <c r="F248" t="s">
        <v>20</v>
      </c>
      <c r="G248" s="1">
        <v>43870</v>
      </c>
      <c r="H248" t="s">
        <v>21</v>
      </c>
      <c r="I248" t="s">
        <v>46</v>
      </c>
      <c r="J248" s="3" t="s">
        <v>918</v>
      </c>
      <c r="K248" t="s">
        <v>24</v>
      </c>
      <c r="M248" t="s">
        <v>143</v>
      </c>
      <c r="N248" t="s">
        <v>33</v>
      </c>
      <c r="O248" s="2">
        <v>45078.23715277778</v>
      </c>
      <c r="R248" t="str">
        <f t="shared" ca="1" si="3"/>
        <v>Sara</v>
      </c>
      <c r="S248" t="str">
        <f>IFERROR(TEXT(DATEVALUE(LEFT(Table1[[#This Row],[Date of Purchase]],10)), "MMMM"), TEXT(Table1[[#This Row],[Date of Purchase]], "MMMM"))</f>
        <v>February</v>
      </c>
      <c r="T248" t="str">
        <f>IF(OR(
  AND(Table1[[#This Row],[Ticket Priority]]="Critical", Table1[[#This Row],[Ticket Status]]&lt;&gt;"Closed"),
  AND(Table1[[#This Row],[Ticket Priority]]="High", Table1[[#This Row],[Ticket Status]]="Open")
), "Yes", "No")</f>
        <v>No</v>
      </c>
      <c r="U248" s="4" t="str">
        <f>IF(Table1[[#This Row],[Ticket Status]]="Closed","Yes","No")</f>
        <v>No</v>
      </c>
      <c r="V248" s="4" t="str">
        <f>IF(Table1[[#This Row],[Ticket Status]]="Pending Customer Response","Yes","No")</f>
        <v>Yes</v>
      </c>
      <c r="W248" s="5">
        <f ca="1">COUNTIFS(Table1[Agent_name],Table1[[#This Row],[Agent_name]],Table1[Month],Table1[[#This Row],[Month]])/160</f>
        <v>0.65625</v>
      </c>
    </row>
    <row r="249" spans="1:23" x14ac:dyDescent="0.25">
      <c r="A249">
        <v>248</v>
      </c>
      <c r="B249" t="s">
        <v>919</v>
      </c>
      <c r="C249" t="s">
        <v>920</v>
      </c>
      <c r="D249">
        <v>37</v>
      </c>
      <c r="E249" t="s">
        <v>19</v>
      </c>
      <c r="F249" t="s">
        <v>92</v>
      </c>
      <c r="G249" s="1">
        <v>43852</v>
      </c>
      <c r="H249" t="s">
        <v>45</v>
      </c>
      <c r="I249" t="s">
        <v>99</v>
      </c>
      <c r="J249" s="3" t="s">
        <v>921</v>
      </c>
      <c r="K249" t="s">
        <v>62</v>
      </c>
      <c r="M249" t="s">
        <v>143</v>
      </c>
      <c r="N249" t="s">
        <v>33</v>
      </c>
      <c r="R249" t="str">
        <f t="shared" ca="1" si="3"/>
        <v>Divya</v>
      </c>
      <c r="S249" t="str">
        <f>IFERROR(TEXT(DATEVALUE(LEFT(Table1[[#This Row],[Date of Purchase]],10)), "MMMM"), TEXT(Table1[[#This Row],[Date of Purchase]], "MMMM"))</f>
        <v>January</v>
      </c>
      <c r="T249" t="str">
        <f>IF(OR(
  AND(Table1[[#This Row],[Ticket Priority]]="Critical", Table1[[#This Row],[Ticket Status]]&lt;&gt;"Closed"),
  AND(Table1[[#This Row],[Ticket Priority]]="High", Table1[[#This Row],[Ticket Status]]="Open")
), "Yes", "No")</f>
        <v>No</v>
      </c>
      <c r="U249" s="4" t="str">
        <f>IF(Table1[[#This Row],[Ticket Status]]="Closed","Yes","No")</f>
        <v>No</v>
      </c>
      <c r="V249" s="4" t="str">
        <f>IF(Table1[[#This Row],[Ticket Status]]="Pending Customer Response","Yes","No")</f>
        <v>No</v>
      </c>
      <c r="W249" s="5">
        <f ca="1">COUNTIFS(Table1[Agent_name],Table1[[#This Row],[Agent_name]],Table1[Month],Table1[[#This Row],[Month]])/160</f>
        <v>0.25624999999999998</v>
      </c>
    </row>
    <row r="250" spans="1:23" x14ac:dyDescent="0.25">
      <c r="A250">
        <v>249</v>
      </c>
      <c r="B250" t="s">
        <v>922</v>
      </c>
      <c r="C250" t="s">
        <v>923</v>
      </c>
      <c r="D250">
        <v>44</v>
      </c>
      <c r="E250" t="s">
        <v>58</v>
      </c>
      <c r="F250" t="s">
        <v>51</v>
      </c>
      <c r="G250" s="1">
        <v>44308</v>
      </c>
      <c r="H250" t="s">
        <v>67</v>
      </c>
      <c r="I250" t="s">
        <v>93</v>
      </c>
      <c r="J250" s="3" t="s">
        <v>924</v>
      </c>
      <c r="K250" t="s">
        <v>24</v>
      </c>
      <c r="M250" t="s">
        <v>25</v>
      </c>
      <c r="N250" t="s">
        <v>26</v>
      </c>
      <c r="O250" s="2">
        <v>45078.414976851855</v>
      </c>
      <c r="R250" t="str">
        <f t="shared" ca="1" si="3"/>
        <v>Sara</v>
      </c>
      <c r="S250" t="str">
        <f>IFERROR(TEXT(DATEVALUE(LEFT(Table1[[#This Row],[Date of Purchase]],10)), "MMMM"), TEXT(Table1[[#This Row],[Date of Purchase]], "MMMM"))</f>
        <v>April</v>
      </c>
      <c r="T250" t="str">
        <f>IF(OR(
  AND(Table1[[#This Row],[Ticket Priority]]="Critical", Table1[[#This Row],[Ticket Status]]&lt;&gt;"Closed"),
  AND(Table1[[#This Row],[Ticket Priority]]="High", Table1[[#This Row],[Ticket Status]]="Open")
), "Yes", "No")</f>
        <v>Yes</v>
      </c>
      <c r="U250" s="4" t="str">
        <f>IF(Table1[[#This Row],[Ticket Status]]="Closed","Yes","No")</f>
        <v>No</v>
      </c>
      <c r="V250" s="4" t="str">
        <f>IF(Table1[[#This Row],[Ticket Status]]="Pending Customer Response","Yes","No")</f>
        <v>Yes</v>
      </c>
      <c r="W250" s="5">
        <f ca="1">COUNTIFS(Table1[Agent_name],Table1[[#This Row],[Agent_name]],Table1[Month],Table1[[#This Row],[Month]])/160</f>
        <v>0.75624999999999998</v>
      </c>
    </row>
    <row r="251" spans="1:23" x14ac:dyDescent="0.25">
      <c r="A251">
        <v>250</v>
      </c>
      <c r="B251" t="s">
        <v>925</v>
      </c>
      <c r="C251" t="s">
        <v>926</v>
      </c>
      <c r="D251">
        <v>35</v>
      </c>
      <c r="E251" t="s">
        <v>58</v>
      </c>
      <c r="F251" t="s">
        <v>107</v>
      </c>
      <c r="G251" s="1">
        <v>44459</v>
      </c>
      <c r="H251" t="s">
        <v>67</v>
      </c>
      <c r="I251" t="s">
        <v>177</v>
      </c>
      <c r="J251" s="3" t="s">
        <v>927</v>
      </c>
      <c r="K251" t="s">
        <v>39</v>
      </c>
      <c r="L251" t="s">
        <v>928</v>
      </c>
      <c r="M251" t="s">
        <v>89</v>
      </c>
      <c r="N251" t="s">
        <v>33</v>
      </c>
      <c r="O251" s="2">
        <v>45078.632337962961</v>
      </c>
      <c r="P251" s="2">
        <v>45078.60733796296</v>
      </c>
      <c r="Q251">
        <v>3</v>
      </c>
      <c r="R251" t="str">
        <f t="shared" ca="1" si="3"/>
        <v>Priya</v>
      </c>
      <c r="S251" t="str">
        <f>IFERROR(TEXT(DATEVALUE(LEFT(Table1[[#This Row],[Date of Purchase]],10)), "MMMM"), TEXT(Table1[[#This Row],[Date of Purchase]], "MMMM"))</f>
        <v>September</v>
      </c>
      <c r="T251" t="str">
        <f>IF(OR(
  AND(Table1[[#This Row],[Ticket Priority]]="Critical", Table1[[#This Row],[Ticket Status]]&lt;&gt;"Closed"),
  AND(Table1[[#This Row],[Ticket Priority]]="High", Table1[[#This Row],[Ticket Status]]="Open")
), "Yes", "No")</f>
        <v>No</v>
      </c>
      <c r="U251" s="4" t="str">
        <f>IF(Table1[[#This Row],[Ticket Status]]="Closed","Yes","No")</f>
        <v>Yes</v>
      </c>
      <c r="V251" s="4" t="str">
        <f>IF(Table1[[#This Row],[Ticket Status]]="Pending Customer Response","Yes","No")</f>
        <v>No</v>
      </c>
      <c r="W251" s="5">
        <f ca="1">COUNTIFS(Table1[Agent_name],Table1[[#This Row],[Agent_name]],Table1[Month],Table1[[#This Row],[Month]])/160</f>
        <v>0.53125</v>
      </c>
    </row>
    <row r="252" spans="1:23" x14ac:dyDescent="0.25">
      <c r="A252">
        <v>251</v>
      </c>
      <c r="B252" t="s">
        <v>929</v>
      </c>
      <c r="C252" t="s">
        <v>930</v>
      </c>
      <c r="D252">
        <v>19</v>
      </c>
      <c r="E252" t="s">
        <v>29</v>
      </c>
      <c r="F252" t="s">
        <v>339</v>
      </c>
      <c r="G252" s="1">
        <v>44404</v>
      </c>
      <c r="H252" t="s">
        <v>21</v>
      </c>
      <c r="I252" t="s">
        <v>22</v>
      </c>
      <c r="J252" s="3" t="s">
        <v>845</v>
      </c>
      <c r="K252" t="s">
        <v>39</v>
      </c>
      <c r="L252" t="s">
        <v>931</v>
      </c>
      <c r="M252" t="s">
        <v>25</v>
      </c>
      <c r="N252" t="s">
        <v>83</v>
      </c>
      <c r="O252" s="2">
        <v>45078.135810185187</v>
      </c>
      <c r="P252" s="2">
        <v>45078.336504629631</v>
      </c>
      <c r="Q252">
        <v>2</v>
      </c>
      <c r="R252" t="str">
        <f t="shared" ca="1" si="3"/>
        <v>Mohit</v>
      </c>
      <c r="S252" t="str">
        <f>IFERROR(TEXT(DATEVALUE(LEFT(Table1[[#This Row],[Date of Purchase]],10)), "MMMM"), TEXT(Table1[[#This Row],[Date of Purchase]], "MMMM"))</f>
        <v>July</v>
      </c>
      <c r="T252" t="str">
        <f>IF(OR(
  AND(Table1[[#This Row],[Ticket Priority]]="Critical", Table1[[#This Row],[Ticket Status]]&lt;&gt;"Closed"),
  AND(Table1[[#This Row],[Ticket Priority]]="High", Table1[[#This Row],[Ticket Status]]="Open")
), "Yes", "No")</f>
        <v>No</v>
      </c>
      <c r="U252" s="4" t="str">
        <f>IF(Table1[[#This Row],[Ticket Status]]="Closed","Yes","No")</f>
        <v>Yes</v>
      </c>
      <c r="V252" s="4" t="str">
        <f>IF(Table1[[#This Row],[Ticket Status]]="Pending Customer Response","Yes","No")</f>
        <v>No</v>
      </c>
      <c r="W252" s="5">
        <f ca="1">COUNTIFS(Table1[Agent_name],Table1[[#This Row],[Agent_name]],Table1[Month],Table1[[#This Row],[Month]])/160</f>
        <v>0.53125</v>
      </c>
    </row>
    <row r="253" spans="1:23" x14ac:dyDescent="0.25">
      <c r="A253">
        <v>252</v>
      </c>
      <c r="B253" t="s">
        <v>932</v>
      </c>
      <c r="C253" t="s">
        <v>933</v>
      </c>
      <c r="D253">
        <v>29</v>
      </c>
      <c r="E253" t="s">
        <v>19</v>
      </c>
      <c r="F253" t="s">
        <v>92</v>
      </c>
      <c r="G253" s="1">
        <v>44170</v>
      </c>
      <c r="H253" t="s">
        <v>21</v>
      </c>
      <c r="I253" t="s">
        <v>60</v>
      </c>
      <c r="J253" s="3" t="s">
        <v>934</v>
      </c>
      <c r="K253" t="s">
        <v>24</v>
      </c>
      <c r="M253" t="s">
        <v>25</v>
      </c>
      <c r="N253" t="s">
        <v>26</v>
      </c>
      <c r="O253" s="2">
        <v>45078.621249999997</v>
      </c>
      <c r="R253" t="str">
        <f t="shared" ca="1" si="3"/>
        <v>Priya</v>
      </c>
      <c r="S253" t="str">
        <f>IFERROR(TEXT(DATEVALUE(LEFT(Table1[[#This Row],[Date of Purchase]],10)), "MMMM"), TEXT(Table1[[#This Row],[Date of Purchase]], "MMMM"))</f>
        <v>December</v>
      </c>
      <c r="T253" t="str">
        <f>IF(OR(
  AND(Table1[[#This Row],[Ticket Priority]]="Critical", Table1[[#This Row],[Ticket Status]]&lt;&gt;"Closed"),
  AND(Table1[[#This Row],[Ticket Priority]]="High", Table1[[#This Row],[Ticket Status]]="Open")
), "Yes", "No")</f>
        <v>Yes</v>
      </c>
      <c r="U253" s="4" t="str">
        <f>IF(Table1[[#This Row],[Ticket Status]]="Closed","Yes","No")</f>
        <v>No</v>
      </c>
      <c r="V253" s="4" t="str">
        <f>IF(Table1[[#This Row],[Ticket Status]]="Pending Customer Response","Yes","No")</f>
        <v>Yes</v>
      </c>
      <c r="W253" s="5">
        <f ca="1">COUNTIFS(Table1[Agent_name],Table1[[#This Row],[Agent_name]],Table1[Month],Table1[[#This Row],[Month]])/160</f>
        <v>0.48749999999999999</v>
      </c>
    </row>
    <row r="254" spans="1:23" x14ac:dyDescent="0.25">
      <c r="A254">
        <v>253</v>
      </c>
      <c r="B254" t="s">
        <v>935</v>
      </c>
      <c r="C254" t="s">
        <v>936</v>
      </c>
      <c r="D254">
        <v>40</v>
      </c>
      <c r="E254" t="s">
        <v>19</v>
      </c>
      <c r="F254" t="s">
        <v>112</v>
      </c>
      <c r="G254" s="1">
        <v>43910</v>
      </c>
      <c r="H254" t="s">
        <v>59</v>
      </c>
      <c r="I254" t="s">
        <v>37</v>
      </c>
      <c r="J254" s="3" t="s">
        <v>937</v>
      </c>
      <c r="K254" t="s">
        <v>24</v>
      </c>
      <c r="M254" t="s">
        <v>89</v>
      </c>
      <c r="N254" t="s">
        <v>26</v>
      </c>
      <c r="O254" s="2">
        <v>45078.146261574075</v>
      </c>
      <c r="R254" t="str">
        <f t="shared" ca="1" si="3"/>
        <v>Priya</v>
      </c>
      <c r="S254" t="str">
        <f>IFERROR(TEXT(DATEVALUE(LEFT(Table1[[#This Row],[Date of Purchase]],10)), "MMMM"), TEXT(Table1[[#This Row],[Date of Purchase]], "MMMM"))</f>
        <v>March</v>
      </c>
      <c r="T254" t="str">
        <f>IF(OR(
  AND(Table1[[#This Row],[Ticket Priority]]="Critical", Table1[[#This Row],[Ticket Status]]&lt;&gt;"Closed"),
  AND(Table1[[#This Row],[Ticket Priority]]="High", Table1[[#This Row],[Ticket Status]]="Open")
), "Yes", "No")</f>
        <v>No</v>
      </c>
      <c r="U254" s="4" t="str">
        <f>IF(Table1[[#This Row],[Ticket Status]]="Closed","Yes","No")</f>
        <v>No</v>
      </c>
      <c r="V254" s="4" t="str">
        <f>IF(Table1[[#This Row],[Ticket Status]]="Pending Customer Response","Yes","No")</f>
        <v>Yes</v>
      </c>
      <c r="W254" s="5">
        <f ca="1">COUNTIFS(Table1[Agent_name],Table1[[#This Row],[Agent_name]],Table1[Month],Table1[[#This Row],[Month]])/160</f>
        <v>0.43125000000000002</v>
      </c>
    </row>
    <row r="255" spans="1:23" x14ac:dyDescent="0.25">
      <c r="A255">
        <v>254</v>
      </c>
      <c r="B255" t="s">
        <v>938</v>
      </c>
      <c r="C255" t="s">
        <v>939</v>
      </c>
      <c r="D255">
        <v>69</v>
      </c>
      <c r="E255" t="s">
        <v>29</v>
      </c>
      <c r="F255" t="s">
        <v>699</v>
      </c>
      <c r="G255" s="1">
        <v>44513</v>
      </c>
      <c r="H255" t="s">
        <v>21</v>
      </c>
      <c r="I255" t="s">
        <v>59</v>
      </c>
      <c r="J255" s="3" t="s">
        <v>940</v>
      </c>
      <c r="K255" t="s">
        <v>24</v>
      </c>
      <c r="M255" t="s">
        <v>89</v>
      </c>
      <c r="N255" t="s">
        <v>26</v>
      </c>
      <c r="O255" s="2">
        <v>45078.801134259258</v>
      </c>
      <c r="R255" t="str">
        <f t="shared" ca="1" si="3"/>
        <v>Sara</v>
      </c>
      <c r="S255" t="str">
        <f>IFERROR(TEXT(DATEVALUE(LEFT(Table1[[#This Row],[Date of Purchase]],10)), "MMMM"), TEXT(Table1[[#This Row],[Date of Purchase]], "MMMM"))</f>
        <v>November</v>
      </c>
      <c r="T255" t="str">
        <f>IF(OR(
  AND(Table1[[#This Row],[Ticket Priority]]="Critical", Table1[[#This Row],[Ticket Status]]&lt;&gt;"Closed"),
  AND(Table1[[#This Row],[Ticket Priority]]="High", Table1[[#This Row],[Ticket Status]]="Open")
), "Yes", "No")</f>
        <v>No</v>
      </c>
      <c r="U255" s="4" t="str">
        <f>IF(Table1[[#This Row],[Ticket Status]]="Closed","Yes","No")</f>
        <v>No</v>
      </c>
      <c r="V255" s="4" t="str">
        <f>IF(Table1[[#This Row],[Ticket Status]]="Pending Customer Response","Yes","No")</f>
        <v>Yes</v>
      </c>
      <c r="W255" s="5">
        <f ca="1">COUNTIFS(Table1[Agent_name],Table1[[#This Row],[Agent_name]],Table1[Month],Table1[[#This Row],[Month]])/160</f>
        <v>0.79374999999999996</v>
      </c>
    </row>
    <row r="256" spans="1:23" x14ac:dyDescent="0.25">
      <c r="A256">
        <v>255</v>
      </c>
      <c r="B256" t="s">
        <v>941</v>
      </c>
      <c r="C256" t="s">
        <v>942</v>
      </c>
      <c r="D256">
        <v>51</v>
      </c>
      <c r="E256" t="s">
        <v>29</v>
      </c>
      <c r="F256" t="s">
        <v>202</v>
      </c>
      <c r="G256" s="1">
        <v>44331</v>
      </c>
      <c r="H256" t="s">
        <v>67</v>
      </c>
      <c r="I256" t="s">
        <v>77</v>
      </c>
      <c r="J256" s="3" t="s">
        <v>943</v>
      </c>
      <c r="K256" t="s">
        <v>24</v>
      </c>
      <c r="M256" t="s">
        <v>41</v>
      </c>
      <c r="N256" t="s">
        <v>55</v>
      </c>
      <c r="O256" s="2">
        <v>45078.459467592591</v>
      </c>
      <c r="R256" t="str">
        <f t="shared" ca="1" si="3"/>
        <v>Ravi</v>
      </c>
      <c r="S256" t="str">
        <f>IFERROR(TEXT(DATEVALUE(LEFT(Table1[[#This Row],[Date of Purchase]],10)), "MMMM"), TEXT(Table1[[#This Row],[Date of Purchase]], "MMMM"))</f>
        <v>May</v>
      </c>
      <c r="T256" t="str">
        <f>IF(OR(
  AND(Table1[[#This Row],[Ticket Priority]]="Critical", Table1[[#This Row],[Ticket Status]]&lt;&gt;"Closed"),
  AND(Table1[[#This Row],[Ticket Priority]]="High", Table1[[#This Row],[Ticket Status]]="Open")
), "Yes", "No")</f>
        <v>No</v>
      </c>
      <c r="U256" s="4" t="str">
        <f>IF(Table1[[#This Row],[Ticket Status]]="Closed","Yes","No")</f>
        <v>No</v>
      </c>
      <c r="V256" s="4" t="str">
        <f>IF(Table1[[#This Row],[Ticket Status]]="Pending Customer Response","Yes","No")</f>
        <v>Yes</v>
      </c>
      <c r="W256" s="5">
        <f ca="1">COUNTIFS(Table1[Agent_name],Table1[[#This Row],[Agent_name]],Table1[Month],Table1[[#This Row],[Month]])/160</f>
        <v>0.67500000000000004</v>
      </c>
    </row>
    <row r="257" spans="1:23" x14ac:dyDescent="0.25">
      <c r="A257">
        <v>256</v>
      </c>
      <c r="B257" t="s">
        <v>944</v>
      </c>
      <c r="C257" t="s">
        <v>945</v>
      </c>
      <c r="D257">
        <v>58</v>
      </c>
      <c r="E257" t="s">
        <v>29</v>
      </c>
      <c r="F257" t="s">
        <v>51</v>
      </c>
      <c r="G257" s="1">
        <v>44157</v>
      </c>
      <c r="H257" t="s">
        <v>67</v>
      </c>
      <c r="I257" t="s">
        <v>37</v>
      </c>
      <c r="J257" s="3" t="s">
        <v>946</v>
      </c>
      <c r="K257" t="s">
        <v>62</v>
      </c>
      <c r="M257" t="s">
        <v>89</v>
      </c>
      <c r="N257" t="s">
        <v>26</v>
      </c>
      <c r="R257" t="str">
        <f t="shared" ca="1" si="3"/>
        <v>Mohit</v>
      </c>
      <c r="S257" t="str">
        <f>IFERROR(TEXT(DATEVALUE(LEFT(Table1[[#This Row],[Date of Purchase]],10)), "MMMM"), TEXT(Table1[[#This Row],[Date of Purchase]], "MMMM"))</f>
        <v>November</v>
      </c>
      <c r="T257" t="str">
        <f>IF(OR(
  AND(Table1[[#This Row],[Ticket Priority]]="Critical", Table1[[#This Row],[Ticket Status]]&lt;&gt;"Closed"),
  AND(Table1[[#This Row],[Ticket Priority]]="High", Table1[[#This Row],[Ticket Status]]="Open")
), "Yes", "No")</f>
        <v>Yes</v>
      </c>
      <c r="U257" s="4" t="str">
        <f>IF(Table1[[#This Row],[Ticket Status]]="Closed","Yes","No")</f>
        <v>No</v>
      </c>
      <c r="V257" s="4" t="str">
        <f>IF(Table1[[#This Row],[Ticket Status]]="Pending Customer Response","Yes","No")</f>
        <v>No</v>
      </c>
      <c r="W257" s="5">
        <f ca="1">COUNTIFS(Table1[Agent_name],Table1[[#This Row],[Agent_name]],Table1[Month],Table1[[#This Row],[Month]])/160</f>
        <v>0.4375</v>
      </c>
    </row>
    <row r="258" spans="1:23" x14ac:dyDescent="0.25">
      <c r="A258">
        <v>257</v>
      </c>
      <c r="B258" t="s">
        <v>947</v>
      </c>
      <c r="C258" t="s">
        <v>948</v>
      </c>
      <c r="D258">
        <v>58</v>
      </c>
      <c r="E258" t="s">
        <v>29</v>
      </c>
      <c r="F258" t="s">
        <v>485</v>
      </c>
      <c r="G258" s="1">
        <v>44395</v>
      </c>
      <c r="H258" t="s">
        <v>59</v>
      </c>
      <c r="I258" t="s">
        <v>77</v>
      </c>
      <c r="J258" s="3" t="s">
        <v>949</v>
      </c>
      <c r="K258" t="s">
        <v>24</v>
      </c>
      <c r="M258" t="s">
        <v>89</v>
      </c>
      <c r="N258" t="s">
        <v>33</v>
      </c>
      <c r="O258" s="2">
        <v>45078.090069444443</v>
      </c>
      <c r="R258" t="str">
        <f t="shared" ref="R258:R321" ca="1" si="4">CHOOSE(
RANDBETWEEN(1,20),
"Aisha","Aisha","Aisha","Aisha",
"Ravi","Ravi","Ravi",
"Sara","Sara","Sara",
"Mohit","Mohit",
"Priya","Priya",
"Arjun",
"Neha","Rahul","Divya","Karan","Meera","Sanjay"
)</f>
        <v>Mohit</v>
      </c>
      <c r="S258" t="str">
        <f>IFERROR(TEXT(DATEVALUE(LEFT(Table1[[#This Row],[Date of Purchase]],10)), "MMMM"), TEXT(Table1[[#This Row],[Date of Purchase]], "MMMM"))</f>
        <v>July</v>
      </c>
      <c r="T258" t="str">
        <f>IF(OR(
  AND(Table1[[#This Row],[Ticket Priority]]="Critical", Table1[[#This Row],[Ticket Status]]&lt;&gt;"Closed"),
  AND(Table1[[#This Row],[Ticket Priority]]="High", Table1[[#This Row],[Ticket Status]]="Open")
), "Yes", "No")</f>
        <v>No</v>
      </c>
      <c r="U258" s="4" t="str">
        <f>IF(Table1[[#This Row],[Ticket Status]]="Closed","Yes","No")</f>
        <v>No</v>
      </c>
      <c r="V258" s="4" t="str">
        <f>IF(Table1[[#This Row],[Ticket Status]]="Pending Customer Response","Yes","No")</f>
        <v>Yes</v>
      </c>
      <c r="W258" s="5">
        <f ca="1">COUNTIFS(Table1[Agent_name],Table1[[#This Row],[Agent_name]],Table1[Month],Table1[[#This Row],[Month]])/160</f>
        <v>0.53125</v>
      </c>
    </row>
    <row r="259" spans="1:23" x14ac:dyDescent="0.25">
      <c r="A259">
        <v>258</v>
      </c>
      <c r="B259" t="s">
        <v>950</v>
      </c>
      <c r="C259" t="s">
        <v>951</v>
      </c>
      <c r="D259">
        <v>24</v>
      </c>
      <c r="E259" t="s">
        <v>29</v>
      </c>
      <c r="F259" t="s">
        <v>98</v>
      </c>
      <c r="G259" s="1">
        <v>43991</v>
      </c>
      <c r="H259" t="s">
        <v>59</v>
      </c>
      <c r="I259" t="s">
        <v>99</v>
      </c>
      <c r="J259" s="3" t="s">
        <v>449</v>
      </c>
      <c r="K259" t="s">
        <v>62</v>
      </c>
      <c r="M259" t="s">
        <v>89</v>
      </c>
      <c r="N259" t="s">
        <v>26</v>
      </c>
      <c r="R259" t="str">
        <f t="shared" ca="1" si="4"/>
        <v>Ravi</v>
      </c>
      <c r="S259" t="str">
        <f>IFERROR(TEXT(DATEVALUE(LEFT(Table1[[#This Row],[Date of Purchase]],10)), "MMMM"), TEXT(Table1[[#This Row],[Date of Purchase]], "MMMM"))</f>
        <v>June</v>
      </c>
      <c r="T259" t="str">
        <f>IF(OR(
  AND(Table1[[#This Row],[Ticket Priority]]="Critical", Table1[[#This Row],[Ticket Status]]&lt;&gt;"Closed"),
  AND(Table1[[#This Row],[Ticket Priority]]="High", Table1[[#This Row],[Ticket Status]]="Open")
), "Yes", "No")</f>
        <v>Yes</v>
      </c>
      <c r="U259" s="4" t="str">
        <f>IF(Table1[[#This Row],[Ticket Status]]="Closed","Yes","No")</f>
        <v>No</v>
      </c>
      <c r="V259" s="4" t="str">
        <f>IF(Table1[[#This Row],[Ticket Status]]="Pending Customer Response","Yes","No")</f>
        <v>No</v>
      </c>
      <c r="W259" s="5">
        <f ca="1">COUNTIFS(Table1[Agent_name],Table1[[#This Row],[Agent_name]],Table1[Month],Table1[[#This Row],[Month]])/160</f>
        <v>0.58125000000000004</v>
      </c>
    </row>
    <row r="260" spans="1:23" x14ac:dyDescent="0.25">
      <c r="A260">
        <v>259</v>
      </c>
      <c r="B260" t="s">
        <v>952</v>
      </c>
      <c r="C260" t="s">
        <v>953</v>
      </c>
      <c r="D260">
        <v>59</v>
      </c>
      <c r="E260" t="s">
        <v>29</v>
      </c>
      <c r="F260" t="s">
        <v>86</v>
      </c>
      <c r="G260" s="1">
        <v>44232</v>
      </c>
      <c r="H260" t="s">
        <v>66</v>
      </c>
      <c r="I260" t="s">
        <v>59</v>
      </c>
      <c r="J260" s="3" t="s">
        <v>954</v>
      </c>
      <c r="K260" t="s">
        <v>62</v>
      </c>
      <c r="M260" t="s">
        <v>89</v>
      </c>
      <c r="N260" t="s">
        <v>33</v>
      </c>
      <c r="R260" t="str">
        <f t="shared" ca="1" si="4"/>
        <v>Divya</v>
      </c>
      <c r="S260" t="str">
        <f>IFERROR(TEXT(DATEVALUE(LEFT(Table1[[#This Row],[Date of Purchase]],10)), "MMMM"), TEXT(Table1[[#This Row],[Date of Purchase]], "MMMM"))</f>
        <v>February</v>
      </c>
      <c r="T260" t="str">
        <f>IF(OR(
  AND(Table1[[#This Row],[Ticket Priority]]="Critical", Table1[[#This Row],[Ticket Status]]&lt;&gt;"Closed"),
  AND(Table1[[#This Row],[Ticket Priority]]="High", Table1[[#This Row],[Ticket Status]]="Open")
), "Yes", "No")</f>
        <v>Yes</v>
      </c>
      <c r="U260" s="4" t="str">
        <f>IF(Table1[[#This Row],[Ticket Status]]="Closed","Yes","No")</f>
        <v>No</v>
      </c>
      <c r="V260" s="4" t="str">
        <f>IF(Table1[[#This Row],[Ticket Status]]="Pending Customer Response","Yes","No")</f>
        <v>No</v>
      </c>
      <c r="W260" s="5">
        <f ca="1">COUNTIFS(Table1[Agent_name],Table1[[#This Row],[Agent_name]],Table1[Month],Table1[[#This Row],[Month]])/160</f>
        <v>0.25624999999999998</v>
      </c>
    </row>
    <row r="261" spans="1:23" x14ac:dyDescent="0.25">
      <c r="A261">
        <v>260</v>
      </c>
      <c r="B261" t="s">
        <v>955</v>
      </c>
      <c r="C261" t="s">
        <v>956</v>
      </c>
      <c r="D261">
        <v>33</v>
      </c>
      <c r="E261" t="s">
        <v>58</v>
      </c>
      <c r="F261" t="s">
        <v>211</v>
      </c>
      <c r="G261" s="1">
        <v>44422</v>
      </c>
      <c r="H261" t="s">
        <v>45</v>
      </c>
      <c r="I261" t="s">
        <v>72</v>
      </c>
      <c r="J261" s="3" t="s">
        <v>957</v>
      </c>
      <c r="K261" t="s">
        <v>39</v>
      </c>
      <c r="L261" t="s">
        <v>958</v>
      </c>
      <c r="M261" t="s">
        <v>41</v>
      </c>
      <c r="N261" t="s">
        <v>26</v>
      </c>
      <c r="O261" s="2">
        <v>45078.246365740742</v>
      </c>
      <c r="P261" s="2">
        <v>45078.476921296293</v>
      </c>
      <c r="Q261">
        <v>5</v>
      </c>
      <c r="R261" t="str">
        <f t="shared" ca="1" si="4"/>
        <v>Karan</v>
      </c>
      <c r="S261" t="str">
        <f>IFERROR(TEXT(DATEVALUE(LEFT(Table1[[#This Row],[Date of Purchase]],10)), "MMMM"), TEXT(Table1[[#This Row],[Date of Purchase]], "MMMM"))</f>
        <v>August</v>
      </c>
      <c r="T261" t="str">
        <f>IF(OR(
  AND(Table1[[#This Row],[Ticket Priority]]="Critical", Table1[[#This Row],[Ticket Status]]&lt;&gt;"Closed"),
  AND(Table1[[#This Row],[Ticket Priority]]="High", Table1[[#This Row],[Ticket Status]]="Open")
), "Yes", "No")</f>
        <v>No</v>
      </c>
      <c r="U261" s="4" t="str">
        <f>IF(Table1[[#This Row],[Ticket Status]]="Closed","Yes","No")</f>
        <v>Yes</v>
      </c>
      <c r="V261" s="4" t="str">
        <f>IF(Table1[[#This Row],[Ticket Status]]="Pending Customer Response","Yes","No")</f>
        <v>No</v>
      </c>
      <c r="W261" s="5">
        <f ca="1">COUNTIFS(Table1[Agent_name],Table1[[#This Row],[Agent_name]],Table1[Month],Table1[[#This Row],[Month]])/160</f>
        <v>0.21875</v>
      </c>
    </row>
    <row r="262" spans="1:23" x14ac:dyDescent="0.25">
      <c r="A262">
        <v>261</v>
      </c>
      <c r="B262" t="s">
        <v>959</v>
      </c>
      <c r="C262" t="s">
        <v>960</v>
      </c>
      <c r="D262">
        <v>56</v>
      </c>
      <c r="E262" t="s">
        <v>19</v>
      </c>
      <c r="F262" t="s">
        <v>149</v>
      </c>
      <c r="G262" s="1">
        <v>44320</v>
      </c>
      <c r="H262" t="s">
        <v>45</v>
      </c>
      <c r="I262" t="s">
        <v>37</v>
      </c>
      <c r="J262" s="3" t="s">
        <v>961</v>
      </c>
      <c r="K262" t="s">
        <v>24</v>
      </c>
      <c r="M262" t="s">
        <v>89</v>
      </c>
      <c r="N262" t="s">
        <v>26</v>
      </c>
      <c r="O262" s="2">
        <v>45078.006805555553</v>
      </c>
      <c r="R262" t="str">
        <f t="shared" ca="1" si="4"/>
        <v>Aisha</v>
      </c>
      <c r="S262" t="str">
        <f>IFERROR(TEXT(DATEVALUE(LEFT(Table1[[#This Row],[Date of Purchase]],10)), "MMMM"), TEXT(Table1[[#This Row],[Date of Purchase]], "MMMM"))</f>
        <v>May</v>
      </c>
      <c r="T262" t="str">
        <f>IF(OR(
  AND(Table1[[#This Row],[Ticket Priority]]="Critical", Table1[[#This Row],[Ticket Status]]&lt;&gt;"Closed"),
  AND(Table1[[#This Row],[Ticket Priority]]="High", Table1[[#This Row],[Ticket Status]]="Open")
), "Yes", "No")</f>
        <v>No</v>
      </c>
      <c r="U262" s="4" t="str">
        <f>IF(Table1[[#This Row],[Ticket Status]]="Closed","Yes","No")</f>
        <v>No</v>
      </c>
      <c r="V262" s="4" t="str">
        <f>IF(Table1[[#This Row],[Ticket Status]]="Pending Customer Response","Yes","No")</f>
        <v>Yes</v>
      </c>
      <c r="W262" s="5">
        <f ca="1">COUNTIFS(Table1[Agent_name],Table1[[#This Row],[Agent_name]],Table1[Month],Table1[[#This Row],[Month]])/160</f>
        <v>0.93125000000000002</v>
      </c>
    </row>
    <row r="263" spans="1:23" x14ac:dyDescent="0.25">
      <c r="A263">
        <v>262</v>
      </c>
      <c r="B263" t="s">
        <v>962</v>
      </c>
      <c r="C263" t="s">
        <v>963</v>
      </c>
      <c r="D263">
        <v>42</v>
      </c>
      <c r="E263" t="s">
        <v>29</v>
      </c>
      <c r="F263" t="s">
        <v>317</v>
      </c>
      <c r="G263" s="1">
        <v>44218</v>
      </c>
      <c r="H263" t="s">
        <v>45</v>
      </c>
      <c r="I263" t="s">
        <v>99</v>
      </c>
      <c r="J263" s="3" t="s">
        <v>964</v>
      </c>
      <c r="K263" t="s">
        <v>62</v>
      </c>
      <c r="M263" t="s">
        <v>25</v>
      </c>
      <c r="N263" t="s">
        <v>83</v>
      </c>
      <c r="R263" t="str">
        <f t="shared" ca="1" si="4"/>
        <v>Aisha</v>
      </c>
      <c r="S263" t="str">
        <f>IFERROR(TEXT(DATEVALUE(LEFT(Table1[[#This Row],[Date of Purchase]],10)), "MMMM"), TEXT(Table1[[#This Row],[Date of Purchase]], "MMMM"))</f>
        <v>January</v>
      </c>
      <c r="T263" t="str">
        <f>IF(OR(
  AND(Table1[[#This Row],[Ticket Priority]]="Critical", Table1[[#This Row],[Ticket Status]]&lt;&gt;"Closed"),
  AND(Table1[[#This Row],[Ticket Priority]]="High", Table1[[#This Row],[Ticket Status]]="Open")
), "Yes", "No")</f>
        <v>Yes</v>
      </c>
      <c r="U263" s="4" t="str">
        <f>IF(Table1[[#This Row],[Ticket Status]]="Closed","Yes","No")</f>
        <v>No</v>
      </c>
      <c r="V263" s="4" t="str">
        <f>IF(Table1[[#This Row],[Ticket Status]]="Pending Customer Response","Yes","No")</f>
        <v>No</v>
      </c>
      <c r="W263" s="5">
        <f ca="1">COUNTIFS(Table1[Agent_name],Table1[[#This Row],[Agent_name]],Table1[Month],Table1[[#This Row],[Month]])/160</f>
        <v>0.83125000000000004</v>
      </c>
    </row>
    <row r="264" spans="1:23" x14ac:dyDescent="0.25">
      <c r="A264">
        <v>263</v>
      </c>
      <c r="B264" t="s">
        <v>965</v>
      </c>
      <c r="C264" t="s">
        <v>966</v>
      </c>
      <c r="D264">
        <v>48</v>
      </c>
      <c r="E264" t="s">
        <v>58</v>
      </c>
      <c r="F264" t="s">
        <v>65</v>
      </c>
      <c r="G264" s="1">
        <v>44541</v>
      </c>
      <c r="H264" t="s">
        <v>66</v>
      </c>
      <c r="I264" t="s">
        <v>99</v>
      </c>
      <c r="J264" s="3" t="s">
        <v>967</v>
      </c>
      <c r="K264" t="s">
        <v>39</v>
      </c>
      <c r="L264" t="s">
        <v>968</v>
      </c>
      <c r="M264" t="s">
        <v>143</v>
      </c>
      <c r="N264" t="s">
        <v>33</v>
      </c>
      <c r="O264" s="2">
        <v>45078.23946759259</v>
      </c>
      <c r="P264" s="2">
        <v>45078.00613425926</v>
      </c>
      <c r="Q264">
        <v>2</v>
      </c>
      <c r="R264" t="str">
        <f t="shared" ca="1" si="4"/>
        <v>Aisha</v>
      </c>
      <c r="S264" t="str">
        <f>IFERROR(TEXT(DATEVALUE(LEFT(Table1[[#This Row],[Date of Purchase]],10)), "MMMM"), TEXT(Table1[[#This Row],[Date of Purchase]], "MMMM"))</f>
        <v>December</v>
      </c>
      <c r="T264" t="str">
        <f>IF(OR(
  AND(Table1[[#This Row],[Ticket Priority]]="Critical", Table1[[#This Row],[Ticket Status]]&lt;&gt;"Closed"),
  AND(Table1[[#This Row],[Ticket Priority]]="High", Table1[[#This Row],[Ticket Status]]="Open")
), "Yes", "No")</f>
        <v>No</v>
      </c>
      <c r="U264" s="4" t="str">
        <f>IF(Table1[[#This Row],[Ticket Status]]="Closed","Yes","No")</f>
        <v>Yes</v>
      </c>
      <c r="V264" s="4" t="str">
        <f>IF(Table1[[#This Row],[Ticket Status]]="Pending Customer Response","Yes","No")</f>
        <v>No</v>
      </c>
      <c r="W264" s="5">
        <f ca="1">COUNTIFS(Table1[Agent_name],Table1[[#This Row],[Agent_name]],Table1[Month],Table1[[#This Row],[Month]])/160</f>
        <v>0.91249999999999998</v>
      </c>
    </row>
    <row r="265" spans="1:23" x14ac:dyDescent="0.25">
      <c r="A265">
        <v>264</v>
      </c>
      <c r="B265" t="s">
        <v>969</v>
      </c>
      <c r="C265" t="s">
        <v>970</v>
      </c>
      <c r="D265">
        <v>52</v>
      </c>
      <c r="E265" t="s">
        <v>58</v>
      </c>
      <c r="F265" t="s">
        <v>20</v>
      </c>
      <c r="G265" s="1">
        <v>44219</v>
      </c>
      <c r="H265" t="s">
        <v>66</v>
      </c>
      <c r="I265" t="s">
        <v>150</v>
      </c>
      <c r="J265" s="3" t="s">
        <v>971</v>
      </c>
      <c r="K265" t="s">
        <v>62</v>
      </c>
      <c r="M265" t="s">
        <v>143</v>
      </c>
      <c r="N265" t="s">
        <v>33</v>
      </c>
      <c r="R265" t="str">
        <f t="shared" ca="1" si="4"/>
        <v>Rahul</v>
      </c>
      <c r="S265" t="str">
        <f>IFERROR(TEXT(DATEVALUE(LEFT(Table1[[#This Row],[Date of Purchase]],10)), "MMMM"), TEXT(Table1[[#This Row],[Date of Purchase]], "MMMM"))</f>
        <v>January</v>
      </c>
      <c r="T265" t="str">
        <f>IF(OR(
  AND(Table1[[#This Row],[Ticket Priority]]="Critical", Table1[[#This Row],[Ticket Status]]&lt;&gt;"Closed"),
  AND(Table1[[#This Row],[Ticket Priority]]="High", Table1[[#This Row],[Ticket Status]]="Open")
), "Yes", "No")</f>
        <v>No</v>
      </c>
      <c r="U265" s="4" t="str">
        <f>IF(Table1[[#This Row],[Ticket Status]]="Closed","Yes","No")</f>
        <v>No</v>
      </c>
      <c r="V265" s="4" t="str">
        <f>IF(Table1[[#This Row],[Ticket Status]]="Pending Customer Response","Yes","No")</f>
        <v>No</v>
      </c>
      <c r="W265" s="5">
        <f ca="1">COUNTIFS(Table1[Agent_name],Table1[[#This Row],[Agent_name]],Table1[Month],Table1[[#This Row],[Month]])/160</f>
        <v>0.22500000000000001</v>
      </c>
    </row>
    <row r="266" spans="1:23" x14ac:dyDescent="0.25">
      <c r="A266">
        <v>265</v>
      </c>
      <c r="B266" t="s">
        <v>972</v>
      </c>
      <c r="C266" t="s">
        <v>973</v>
      </c>
      <c r="D266">
        <v>46</v>
      </c>
      <c r="E266" t="s">
        <v>19</v>
      </c>
      <c r="F266" t="s">
        <v>249</v>
      </c>
      <c r="G266" s="1">
        <v>44375</v>
      </c>
      <c r="H266" t="s">
        <v>67</v>
      </c>
      <c r="I266" t="s">
        <v>59</v>
      </c>
      <c r="J266" s="3" t="s">
        <v>974</v>
      </c>
      <c r="K266" t="s">
        <v>39</v>
      </c>
      <c r="L266" t="s">
        <v>975</v>
      </c>
      <c r="M266" t="s">
        <v>25</v>
      </c>
      <c r="N266" t="s">
        <v>26</v>
      </c>
      <c r="O266" s="2">
        <v>45078.694351851853</v>
      </c>
      <c r="P266" s="2">
        <v>45078.196435185186</v>
      </c>
      <c r="Q266">
        <v>3</v>
      </c>
      <c r="R266" t="str">
        <f t="shared" ca="1" si="4"/>
        <v>Sara</v>
      </c>
      <c r="S266" t="str">
        <f>IFERROR(TEXT(DATEVALUE(LEFT(Table1[[#This Row],[Date of Purchase]],10)), "MMMM"), TEXT(Table1[[#This Row],[Date of Purchase]], "MMMM"))</f>
        <v>June</v>
      </c>
      <c r="T266" t="str">
        <f>IF(OR(
  AND(Table1[[#This Row],[Ticket Priority]]="Critical", Table1[[#This Row],[Ticket Status]]&lt;&gt;"Closed"),
  AND(Table1[[#This Row],[Ticket Priority]]="High", Table1[[#This Row],[Ticket Status]]="Open")
), "Yes", "No")</f>
        <v>No</v>
      </c>
      <c r="U266" s="4" t="str">
        <f>IF(Table1[[#This Row],[Ticket Status]]="Closed","Yes","No")</f>
        <v>Yes</v>
      </c>
      <c r="V266" s="4" t="str">
        <f>IF(Table1[[#This Row],[Ticket Status]]="Pending Customer Response","Yes","No")</f>
        <v>No</v>
      </c>
      <c r="W266" s="5">
        <f ca="1">COUNTIFS(Table1[Agent_name],Table1[[#This Row],[Agent_name]],Table1[Month],Table1[[#This Row],[Month]])/160</f>
        <v>0.65</v>
      </c>
    </row>
    <row r="267" spans="1:23" x14ac:dyDescent="0.25">
      <c r="A267">
        <v>266</v>
      </c>
      <c r="B267" t="s">
        <v>976</v>
      </c>
      <c r="C267" t="s">
        <v>977</v>
      </c>
      <c r="D267">
        <v>29</v>
      </c>
      <c r="E267" t="s">
        <v>58</v>
      </c>
      <c r="F267" t="s">
        <v>242</v>
      </c>
      <c r="G267" s="1">
        <v>43948</v>
      </c>
      <c r="H267" t="s">
        <v>59</v>
      </c>
      <c r="I267" t="s">
        <v>177</v>
      </c>
      <c r="J267" s="3" t="s">
        <v>978</v>
      </c>
      <c r="K267" t="s">
        <v>39</v>
      </c>
      <c r="L267" t="s">
        <v>979</v>
      </c>
      <c r="M267" t="s">
        <v>143</v>
      </c>
      <c r="N267" t="s">
        <v>33</v>
      </c>
      <c r="O267" s="2">
        <v>45078.846458333333</v>
      </c>
      <c r="P267" s="2">
        <v>45078.677708333336</v>
      </c>
      <c r="Q267">
        <v>2</v>
      </c>
      <c r="R267" t="str">
        <f t="shared" ca="1" si="4"/>
        <v>Divya</v>
      </c>
      <c r="S267" t="str">
        <f>IFERROR(TEXT(DATEVALUE(LEFT(Table1[[#This Row],[Date of Purchase]],10)), "MMMM"), TEXT(Table1[[#This Row],[Date of Purchase]], "MMMM"))</f>
        <v>April</v>
      </c>
      <c r="T267" t="str">
        <f>IF(OR(
  AND(Table1[[#This Row],[Ticket Priority]]="Critical", Table1[[#This Row],[Ticket Status]]&lt;&gt;"Closed"),
  AND(Table1[[#This Row],[Ticket Priority]]="High", Table1[[#This Row],[Ticket Status]]="Open")
), "Yes", "No")</f>
        <v>No</v>
      </c>
      <c r="U267" s="4" t="str">
        <f>IF(Table1[[#This Row],[Ticket Status]]="Closed","Yes","No")</f>
        <v>Yes</v>
      </c>
      <c r="V267" s="4" t="str">
        <f>IF(Table1[[#This Row],[Ticket Status]]="Pending Customer Response","Yes","No")</f>
        <v>No</v>
      </c>
      <c r="W267" s="5">
        <f ca="1">COUNTIFS(Table1[Agent_name],Table1[[#This Row],[Agent_name]],Table1[Month],Table1[[#This Row],[Month]])/160</f>
        <v>0.17499999999999999</v>
      </c>
    </row>
    <row r="268" spans="1:23" x14ac:dyDescent="0.25">
      <c r="A268">
        <v>267</v>
      </c>
      <c r="B268" t="s">
        <v>980</v>
      </c>
      <c r="C268" t="s">
        <v>981</v>
      </c>
      <c r="D268">
        <v>20</v>
      </c>
      <c r="E268" t="s">
        <v>29</v>
      </c>
      <c r="F268" t="s">
        <v>207</v>
      </c>
      <c r="G268" s="1">
        <v>44107</v>
      </c>
      <c r="H268" t="s">
        <v>21</v>
      </c>
      <c r="I268" t="s">
        <v>22</v>
      </c>
      <c r="J268" s="3" t="s">
        <v>982</v>
      </c>
      <c r="K268" t="s">
        <v>62</v>
      </c>
      <c r="M268" t="s">
        <v>89</v>
      </c>
      <c r="N268" t="s">
        <v>83</v>
      </c>
      <c r="R268" t="str">
        <f t="shared" ca="1" si="4"/>
        <v>Sara</v>
      </c>
      <c r="S268" t="str">
        <f>IFERROR(TEXT(DATEVALUE(LEFT(Table1[[#This Row],[Date of Purchase]],10)), "MMMM"), TEXT(Table1[[#This Row],[Date of Purchase]], "MMMM"))</f>
        <v>October</v>
      </c>
      <c r="T268" t="str">
        <f>IF(OR(
  AND(Table1[[#This Row],[Ticket Priority]]="Critical", Table1[[#This Row],[Ticket Status]]&lt;&gt;"Closed"),
  AND(Table1[[#This Row],[Ticket Priority]]="High", Table1[[#This Row],[Ticket Status]]="Open")
), "Yes", "No")</f>
        <v>Yes</v>
      </c>
      <c r="U268" s="4" t="str">
        <f>IF(Table1[[#This Row],[Ticket Status]]="Closed","Yes","No")</f>
        <v>No</v>
      </c>
      <c r="V268" s="4" t="str">
        <f>IF(Table1[[#This Row],[Ticket Status]]="Pending Customer Response","Yes","No")</f>
        <v>No</v>
      </c>
      <c r="W268" s="5">
        <f ca="1">COUNTIFS(Table1[Agent_name],Table1[[#This Row],[Agent_name]],Table1[Month],Table1[[#This Row],[Month]])/160</f>
        <v>0.66874999999999996</v>
      </c>
    </row>
    <row r="269" spans="1:23" x14ac:dyDescent="0.25">
      <c r="A269">
        <v>268</v>
      </c>
      <c r="B269" t="s">
        <v>983</v>
      </c>
      <c r="C269" t="s">
        <v>984</v>
      </c>
      <c r="D269">
        <v>37</v>
      </c>
      <c r="E269" t="s">
        <v>58</v>
      </c>
      <c r="F269" t="s">
        <v>485</v>
      </c>
      <c r="G269" s="1">
        <v>43883</v>
      </c>
      <c r="H269" t="s">
        <v>21</v>
      </c>
      <c r="I269" t="s">
        <v>113</v>
      </c>
      <c r="J269" s="3" t="s">
        <v>985</v>
      </c>
      <c r="K269" t="s">
        <v>62</v>
      </c>
      <c r="M269" t="s">
        <v>41</v>
      </c>
      <c r="N269" t="s">
        <v>26</v>
      </c>
      <c r="R269" t="str">
        <f t="shared" ca="1" si="4"/>
        <v>Priya</v>
      </c>
      <c r="S269" t="str">
        <f>IFERROR(TEXT(DATEVALUE(LEFT(Table1[[#This Row],[Date of Purchase]],10)), "MMMM"), TEXT(Table1[[#This Row],[Date of Purchase]], "MMMM"))</f>
        <v>February</v>
      </c>
      <c r="T269" t="str">
        <f>IF(OR(
  AND(Table1[[#This Row],[Ticket Priority]]="Critical", Table1[[#This Row],[Ticket Status]]&lt;&gt;"Closed"),
  AND(Table1[[#This Row],[Ticket Priority]]="High", Table1[[#This Row],[Ticket Status]]="Open")
), "Yes", "No")</f>
        <v>No</v>
      </c>
      <c r="U269" s="4" t="str">
        <f>IF(Table1[[#This Row],[Ticket Status]]="Closed","Yes","No")</f>
        <v>No</v>
      </c>
      <c r="V269" s="4" t="str">
        <f>IF(Table1[[#This Row],[Ticket Status]]="Pending Customer Response","Yes","No")</f>
        <v>No</v>
      </c>
      <c r="W269" s="5">
        <f ca="1">COUNTIFS(Table1[Agent_name],Table1[[#This Row],[Agent_name]],Table1[Month],Table1[[#This Row],[Month]])/160</f>
        <v>0.44374999999999998</v>
      </c>
    </row>
    <row r="270" spans="1:23" x14ac:dyDescent="0.25">
      <c r="A270">
        <v>269</v>
      </c>
      <c r="B270" t="s">
        <v>986</v>
      </c>
      <c r="C270" t="s">
        <v>987</v>
      </c>
      <c r="D270">
        <v>69</v>
      </c>
      <c r="E270" t="s">
        <v>29</v>
      </c>
      <c r="F270" t="s">
        <v>65</v>
      </c>
      <c r="G270" s="1">
        <v>44064</v>
      </c>
      <c r="H270" t="s">
        <v>59</v>
      </c>
      <c r="I270" t="s">
        <v>67</v>
      </c>
      <c r="J270" s="3" t="s">
        <v>791</v>
      </c>
      <c r="K270" t="s">
        <v>24</v>
      </c>
      <c r="M270" t="s">
        <v>143</v>
      </c>
      <c r="N270" t="s">
        <v>83</v>
      </c>
      <c r="O270" s="2">
        <v>45078.336064814815</v>
      </c>
      <c r="R270" t="str">
        <f t="shared" ca="1" si="4"/>
        <v>Sara</v>
      </c>
      <c r="S270" t="str">
        <f>IFERROR(TEXT(DATEVALUE(LEFT(Table1[[#This Row],[Date of Purchase]],10)), "MMMM"), TEXT(Table1[[#This Row],[Date of Purchase]], "MMMM"))</f>
        <v>August</v>
      </c>
      <c r="T270" t="str">
        <f>IF(OR(
  AND(Table1[[#This Row],[Ticket Priority]]="Critical", Table1[[#This Row],[Ticket Status]]&lt;&gt;"Closed"),
  AND(Table1[[#This Row],[Ticket Priority]]="High", Table1[[#This Row],[Ticket Status]]="Open")
), "Yes", "No")</f>
        <v>No</v>
      </c>
      <c r="U270" s="4" t="str">
        <f>IF(Table1[[#This Row],[Ticket Status]]="Closed","Yes","No")</f>
        <v>No</v>
      </c>
      <c r="V270" s="4" t="str">
        <f>IF(Table1[[#This Row],[Ticket Status]]="Pending Customer Response","Yes","No")</f>
        <v>Yes</v>
      </c>
      <c r="W270" s="5">
        <f ca="1">COUNTIFS(Table1[Agent_name],Table1[[#This Row],[Agent_name]],Table1[Month],Table1[[#This Row],[Month]])/160</f>
        <v>0.8</v>
      </c>
    </row>
    <row r="271" spans="1:23" x14ac:dyDescent="0.25">
      <c r="A271">
        <v>270</v>
      </c>
      <c r="B271" t="s">
        <v>988</v>
      </c>
      <c r="C271" t="s">
        <v>989</v>
      </c>
      <c r="D271">
        <v>64</v>
      </c>
      <c r="E271" t="s">
        <v>19</v>
      </c>
      <c r="F271" t="s">
        <v>699</v>
      </c>
      <c r="G271" s="1">
        <v>44326</v>
      </c>
      <c r="H271" t="s">
        <v>67</v>
      </c>
      <c r="I271" t="s">
        <v>99</v>
      </c>
      <c r="J271" s="3" t="s">
        <v>990</v>
      </c>
      <c r="K271" t="s">
        <v>39</v>
      </c>
      <c r="L271" t="s">
        <v>991</v>
      </c>
      <c r="M271" t="s">
        <v>89</v>
      </c>
      <c r="N271" t="s">
        <v>26</v>
      </c>
      <c r="O271" s="2">
        <v>45078.306909722225</v>
      </c>
      <c r="P271" s="2">
        <v>45078.673576388886</v>
      </c>
      <c r="Q271">
        <v>3</v>
      </c>
      <c r="R271" t="str">
        <f t="shared" ca="1" si="4"/>
        <v>Aisha</v>
      </c>
      <c r="S271" t="str">
        <f>IFERROR(TEXT(DATEVALUE(LEFT(Table1[[#This Row],[Date of Purchase]],10)), "MMMM"), TEXT(Table1[[#This Row],[Date of Purchase]], "MMMM"))</f>
        <v>May</v>
      </c>
      <c r="T271" t="str">
        <f>IF(OR(
  AND(Table1[[#This Row],[Ticket Priority]]="Critical", Table1[[#This Row],[Ticket Status]]&lt;&gt;"Closed"),
  AND(Table1[[#This Row],[Ticket Priority]]="High", Table1[[#This Row],[Ticket Status]]="Open")
), "Yes", "No")</f>
        <v>No</v>
      </c>
      <c r="U271" s="4" t="str">
        <f>IF(Table1[[#This Row],[Ticket Status]]="Closed","Yes","No")</f>
        <v>Yes</v>
      </c>
      <c r="V271" s="4" t="str">
        <f>IF(Table1[[#This Row],[Ticket Status]]="Pending Customer Response","Yes","No")</f>
        <v>No</v>
      </c>
      <c r="W271" s="5">
        <f ca="1">COUNTIFS(Table1[Agent_name],Table1[[#This Row],[Agent_name]],Table1[Month],Table1[[#This Row],[Month]])/160</f>
        <v>0.93125000000000002</v>
      </c>
    </row>
    <row r="272" spans="1:23" x14ac:dyDescent="0.25">
      <c r="A272">
        <v>271</v>
      </c>
      <c r="B272" t="s">
        <v>992</v>
      </c>
      <c r="C272" t="s">
        <v>993</v>
      </c>
      <c r="D272">
        <v>63</v>
      </c>
      <c r="E272" t="s">
        <v>58</v>
      </c>
      <c r="F272" t="s">
        <v>117</v>
      </c>
      <c r="G272" s="1">
        <v>44204</v>
      </c>
      <c r="H272" t="s">
        <v>45</v>
      </c>
      <c r="I272" t="s">
        <v>52</v>
      </c>
      <c r="J272" s="3" t="s">
        <v>994</v>
      </c>
      <c r="K272" t="s">
        <v>39</v>
      </c>
      <c r="L272" t="s">
        <v>995</v>
      </c>
      <c r="M272" t="s">
        <v>25</v>
      </c>
      <c r="N272" t="s">
        <v>83</v>
      </c>
      <c r="O272" s="2">
        <v>45078.588171296295</v>
      </c>
      <c r="P272" s="2">
        <v>45078.56108796296</v>
      </c>
      <c r="Q272">
        <v>1</v>
      </c>
      <c r="R272" t="str">
        <f t="shared" ca="1" si="4"/>
        <v>Arjun</v>
      </c>
      <c r="S272" t="str">
        <f>IFERROR(TEXT(DATEVALUE(LEFT(Table1[[#This Row],[Date of Purchase]],10)), "MMMM"), TEXT(Table1[[#This Row],[Date of Purchase]], "MMMM"))</f>
        <v>January</v>
      </c>
      <c r="T272" t="str">
        <f>IF(OR(
  AND(Table1[[#This Row],[Ticket Priority]]="Critical", Table1[[#This Row],[Ticket Status]]&lt;&gt;"Closed"),
  AND(Table1[[#This Row],[Ticket Priority]]="High", Table1[[#This Row],[Ticket Status]]="Open")
), "Yes", "No")</f>
        <v>No</v>
      </c>
      <c r="U272" s="4" t="str">
        <f>IF(Table1[[#This Row],[Ticket Status]]="Closed","Yes","No")</f>
        <v>Yes</v>
      </c>
      <c r="V272" s="4" t="str">
        <f>IF(Table1[[#This Row],[Ticket Status]]="Pending Customer Response","Yes","No")</f>
        <v>No</v>
      </c>
      <c r="W272" s="5">
        <f ca="1">COUNTIFS(Table1[Agent_name],Table1[[#This Row],[Agent_name]],Table1[Month],Table1[[#This Row],[Month]])/160</f>
        <v>0.20624999999999999</v>
      </c>
    </row>
    <row r="273" spans="1:23" x14ac:dyDescent="0.25">
      <c r="A273">
        <v>272</v>
      </c>
      <c r="B273" t="s">
        <v>996</v>
      </c>
      <c r="C273" t="s">
        <v>997</v>
      </c>
      <c r="D273">
        <v>44</v>
      </c>
      <c r="E273" t="s">
        <v>19</v>
      </c>
      <c r="F273" t="s">
        <v>149</v>
      </c>
      <c r="G273" s="1">
        <v>44392</v>
      </c>
      <c r="H273" t="s">
        <v>67</v>
      </c>
      <c r="I273" t="s">
        <v>60</v>
      </c>
      <c r="J273" s="3" t="s">
        <v>998</v>
      </c>
      <c r="K273" t="s">
        <v>62</v>
      </c>
      <c r="M273" t="s">
        <v>25</v>
      </c>
      <c r="N273" t="s">
        <v>83</v>
      </c>
      <c r="R273" t="str">
        <f t="shared" ca="1" si="4"/>
        <v>Ravi</v>
      </c>
      <c r="S273" t="str">
        <f>IFERROR(TEXT(DATEVALUE(LEFT(Table1[[#This Row],[Date of Purchase]],10)), "MMMM"), TEXT(Table1[[#This Row],[Date of Purchase]], "MMMM"))</f>
        <v>July</v>
      </c>
      <c r="T273" t="str">
        <f>IF(OR(
  AND(Table1[[#This Row],[Ticket Priority]]="Critical", Table1[[#This Row],[Ticket Status]]&lt;&gt;"Closed"),
  AND(Table1[[#This Row],[Ticket Priority]]="High", Table1[[#This Row],[Ticket Status]]="Open")
), "Yes", "No")</f>
        <v>Yes</v>
      </c>
      <c r="U273" s="4" t="str">
        <f>IF(Table1[[#This Row],[Ticket Status]]="Closed","Yes","No")</f>
        <v>No</v>
      </c>
      <c r="V273" s="4" t="str">
        <f>IF(Table1[[#This Row],[Ticket Status]]="Pending Customer Response","Yes","No")</f>
        <v>No</v>
      </c>
      <c r="W273" s="5">
        <f ca="1">COUNTIFS(Table1[Agent_name],Table1[[#This Row],[Agent_name]],Table1[Month],Table1[[#This Row],[Month]])/160</f>
        <v>0.66249999999999998</v>
      </c>
    </row>
    <row r="274" spans="1:23" x14ac:dyDescent="0.25">
      <c r="A274">
        <v>273</v>
      </c>
      <c r="B274" t="s">
        <v>999</v>
      </c>
      <c r="C274" t="s">
        <v>1000</v>
      </c>
      <c r="D274">
        <v>43</v>
      </c>
      <c r="E274" t="s">
        <v>58</v>
      </c>
      <c r="F274" t="s">
        <v>242</v>
      </c>
      <c r="G274" s="1">
        <v>44494</v>
      </c>
      <c r="H274" t="s">
        <v>21</v>
      </c>
      <c r="I274" t="s">
        <v>59</v>
      </c>
      <c r="J274" s="3" t="s">
        <v>1001</v>
      </c>
      <c r="K274" t="s">
        <v>24</v>
      </c>
      <c r="M274" t="s">
        <v>25</v>
      </c>
      <c r="N274" t="s">
        <v>33</v>
      </c>
      <c r="O274" s="2">
        <v>45078.474999999999</v>
      </c>
      <c r="R274" t="str">
        <f t="shared" ca="1" si="4"/>
        <v>Meera</v>
      </c>
      <c r="S274" t="str">
        <f>IFERROR(TEXT(DATEVALUE(LEFT(Table1[[#This Row],[Date of Purchase]],10)), "MMMM"), TEXT(Table1[[#This Row],[Date of Purchase]], "MMMM"))</f>
        <v>October</v>
      </c>
      <c r="T274" t="str">
        <f>IF(OR(
  AND(Table1[[#This Row],[Ticket Priority]]="Critical", Table1[[#This Row],[Ticket Status]]&lt;&gt;"Closed"),
  AND(Table1[[#This Row],[Ticket Priority]]="High", Table1[[#This Row],[Ticket Status]]="Open")
), "Yes", "No")</f>
        <v>Yes</v>
      </c>
      <c r="U274" s="4" t="str">
        <f>IF(Table1[[#This Row],[Ticket Status]]="Closed","Yes","No")</f>
        <v>No</v>
      </c>
      <c r="V274" s="4" t="str">
        <f>IF(Table1[[#This Row],[Ticket Status]]="Pending Customer Response","Yes","No")</f>
        <v>Yes</v>
      </c>
      <c r="W274" s="5">
        <f ca="1">COUNTIFS(Table1[Agent_name],Table1[[#This Row],[Agent_name]],Table1[Month],Table1[[#This Row],[Month]])/160</f>
        <v>0.23749999999999999</v>
      </c>
    </row>
    <row r="275" spans="1:23" x14ac:dyDescent="0.25">
      <c r="A275">
        <v>274</v>
      </c>
      <c r="B275" t="s">
        <v>1002</v>
      </c>
      <c r="C275" t="s">
        <v>1003</v>
      </c>
      <c r="D275">
        <v>35</v>
      </c>
      <c r="E275" t="s">
        <v>19</v>
      </c>
      <c r="F275" t="s">
        <v>219</v>
      </c>
      <c r="G275" s="1">
        <v>43926</v>
      </c>
      <c r="H275" t="s">
        <v>21</v>
      </c>
      <c r="I275" t="s">
        <v>99</v>
      </c>
      <c r="J275" s="3" t="s">
        <v>1004</v>
      </c>
      <c r="K275" t="s">
        <v>62</v>
      </c>
      <c r="M275" t="s">
        <v>89</v>
      </c>
      <c r="N275" t="s">
        <v>83</v>
      </c>
      <c r="R275" t="str">
        <f t="shared" ca="1" si="4"/>
        <v>Aisha</v>
      </c>
      <c r="S275" t="str">
        <f>IFERROR(TEXT(DATEVALUE(LEFT(Table1[[#This Row],[Date of Purchase]],10)), "MMMM"), TEXT(Table1[[#This Row],[Date of Purchase]], "MMMM"))</f>
        <v>April</v>
      </c>
      <c r="T275" t="str">
        <f>IF(OR(
  AND(Table1[[#This Row],[Ticket Priority]]="Critical", Table1[[#This Row],[Ticket Status]]&lt;&gt;"Closed"),
  AND(Table1[[#This Row],[Ticket Priority]]="High", Table1[[#This Row],[Ticket Status]]="Open")
), "Yes", "No")</f>
        <v>Yes</v>
      </c>
      <c r="U275" s="4" t="str">
        <f>IF(Table1[[#This Row],[Ticket Status]]="Closed","Yes","No")</f>
        <v>No</v>
      </c>
      <c r="V275" s="4" t="str">
        <f>IF(Table1[[#This Row],[Ticket Status]]="Pending Customer Response","Yes","No")</f>
        <v>No</v>
      </c>
      <c r="W275" s="5">
        <f ca="1">COUNTIFS(Table1[Agent_name],Table1[[#This Row],[Agent_name]],Table1[Month],Table1[[#This Row],[Month]])/160</f>
        <v>0.81874999999999998</v>
      </c>
    </row>
    <row r="276" spans="1:23" x14ac:dyDescent="0.25">
      <c r="A276">
        <v>275</v>
      </c>
      <c r="B276" t="s">
        <v>1005</v>
      </c>
      <c r="C276" t="s">
        <v>1006</v>
      </c>
      <c r="D276">
        <v>53</v>
      </c>
      <c r="E276" t="s">
        <v>58</v>
      </c>
      <c r="F276" t="s">
        <v>286</v>
      </c>
      <c r="G276" s="1">
        <v>44302</v>
      </c>
      <c r="H276" t="s">
        <v>59</v>
      </c>
      <c r="I276" t="s">
        <v>22</v>
      </c>
      <c r="J276" s="3" t="s">
        <v>1007</v>
      </c>
      <c r="K276" t="s">
        <v>62</v>
      </c>
      <c r="M276" t="s">
        <v>143</v>
      </c>
      <c r="N276" t="s">
        <v>33</v>
      </c>
      <c r="R276" t="str">
        <f t="shared" ca="1" si="4"/>
        <v>Sara</v>
      </c>
      <c r="S276" t="str">
        <f>IFERROR(TEXT(DATEVALUE(LEFT(Table1[[#This Row],[Date of Purchase]],10)), "MMMM"), TEXT(Table1[[#This Row],[Date of Purchase]], "MMMM"))</f>
        <v>April</v>
      </c>
      <c r="T276" t="str">
        <f>IF(OR(
  AND(Table1[[#This Row],[Ticket Priority]]="Critical", Table1[[#This Row],[Ticket Status]]&lt;&gt;"Closed"),
  AND(Table1[[#This Row],[Ticket Priority]]="High", Table1[[#This Row],[Ticket Status]]="Open")
), "Yes", "No")</f>
        <v>No</v>
      </c>
      <c r="U276" s="4" t="str">
        <f>IF(Table1[[#This Row],[Ticket Status]]="Closed","Yes","No")</f>
        <v>No</v>
      </c>
      <c r="V276" s="4" t="str">
        <f>IF(Table1[[#This Row],[Ticket Status]]="Pending Customer Response","Yes","No")</f>
        <v>No</v>
      </c>
      <c r="W276" s="5">
        <f ca="1">COUNTIFS(Table1[Agent_name],Table1[[#This Row],[Agent_name]],Table1[Month],Table1[[#This Row],[Month]])/160</f>
        <v>0.75624999999999998</v>
      </c>
    </row>
    <row r="277" spans="1:23" x14ac:dyDescent="0.25">
      <c r="A277">
        <v>276</v>
      </c>
      <c r="B277" t="s">
        <v>1008</v>
      </c>
      <c r="C277" t="s">
        <v>1009</v>
      </c>
      <c r="D277">
        <v>61</v>
      </c>
      <c r="E277" t="s">
        <v>29</v>
      </c>
      <c r="F277" t="s">
        <v>456</v>
      </c>
      <c r="G277" s="1">
        <v>44317</v>
      </c>
      <c r="H277" t="s">
        <v>67</v>
      </c>
      <c r="I277" t="s">
        <v>37</v>
      </c>
      <c r="J277" s="3" t="s">
        <v>1010</v>
      </c>
      <c r="K277" t="s">
        <v>62</v>
      </c>
      <c r="M277" t="s">
        <v>41</v>
      </c>
      <c r="N277" t="s">
        <v>33</v>
      </c>
      <c r="R277" t="str">
        <f t="shared" ca="1" si="4"/>
        <v>Meera</v>
      </c>
      <c r="S277" t="str">
        <f>IFERROR(TEXT(DATEVALUE(LEFT(Table1[[#This Row],[Date of Purchase]],10)), "MMMM"), TEXT(Table1[[#This Row],[Date of Purchase]], "MMMM"))</f>
        <v>May</v>
      </c>
      <c r="T277" t="str">
        <f>IF(OR(
  AND(Table1[[#This Row],[Ticket Priority]]="Critical", Table1[[#This Row],[Ticket Status]]&lt;&gt;"Closed"),
  AND(Table1[[#This Row],[Ticket Priority]]="High", Table1[[#This Row],[Ticket Status]]="Open")
), "Yes", "No")</f>
        <v>No</v>
      </c>
      <c r="U277" s="4" t="str">
        <f>IF(Table1[[#This Row],[Ticket Status]]="Closed","Yes","No")</f>
        <v>No</v>
      </c>
      <c r="V277" s="4" t="str">
        <f>IF(Table1[[#This Row],[Ticket Status]]="Pending Customer Response","Yes","No")</f>
        <v>No</v>
      </c>
      <c r="W277" s="5">
        <f ca="1">COUNTIFS(Table1[Agent_name],Table1[[#This Row],[Agent_name]],Table1[Month],Table1[[#This Row],[Month]])/160</f>
        <v>0.26874999999999999</v>
      </c>
    </row>
    <row r="278" spans="1:23" x14ac:dyDescent="0.25">
      <c r="A278">
        <v>277</v>
      </c>
      <c r="B278" t="s">
        <v>1011</v>
      </c>
      <c r="C278" t="s">
        <v>1012</v>
      </c>
      <c r="D278">
        <v>63</v>
      </c>
      <c r="E278" t="s">
        <v>29</v>
      </c>
      <c r="F278" t="s">
        <v>397</v>
      </c>
      <c r="G278" s="1">
        <v>44531</v>
      </c>
      <c r="H278" t="s">
        <v>45</v>
      </c>
      <c r="I278" t="s">
        <v>113</v>
      </c>
      <c r="J278" s="3" t="s">
        <v>1013</v>
      </c>
      <c r="K278" t="s">
        <v>62</v>
      </c>
      <c r="M278" t="s">
        <v>143</v>
      </c>
      <c r="N278" t="s">
        <v>33</v>
      </c>
      <c r="R278" t="str">
        <f t="shared" ca="1" si="4"/>
        <v>Karan</v>
      </c>
      <c r="S278" t="str">
        <f>IFERROR(TEXT(DATEVALUE(LEFT(Table1[[#This Row],[Date of Purchase]],10)), "MMMM"), TEXT(Table1[[#This Row],[Date of Purchase]], "MMMM"))</f>
        <v>December</v>
      </c>
      <c r="T278" t="str">
        <f>IF(OR(
  AND(Table1[[#This Row],[Ticket Priority]]="Critical", Table1[[#This Row],[Ticket Status]]&lt;&gt;"Closed"),
  AND(Table1[[#This Row],[Ticket Priority]]="High", Table1[[#This Row],[Ticket Status]]="Open")
), "Yes", "No")</f>
        <v>No</v>
      </c>
      <c r="U278" s="4" t="str">
        <f>IF(Table1[[#This Row],[Ticket Status]]="Closed","Yes","No")</f>
        <v>No</v>
      </c>
      <c r="V278" s="4" t="str">
        <f>IF(Table1[[#This Row],[Ticket Status]]="Pending Customer Response","Yes","No")</f>
        <v>No</v>
      </c>
      <c r="W278" s="5">
        <f ca="1">COUNTIFS(Table1[Agent_name],Table1[[#This Row],[Agent_name]],Table1[Month],Table1[[#This Row],[Month]])/160</f>
        <v>0.18124999999999999</v>
      </c>
    </row>
    <row r="279" spans="1:23" x14ac:dyDescent="0.25">
      <c r="A279">
        <v>278</v>
      </c>
      <c r="B279" t="s">
        <v>1014</v>
      </c>
      <c r="C279" t="s">
        <v>1015</v>
      </c>
      <c r="D279">
        <v>39</v>
      </c>
      <c r="E279" t="s">
        <v>29</v>
      </c>
      <c r="F279" t="s">
        <v>51</v>
      </c>
      <c r="G279" s="1">
        <v>43887</v>
      </c>
      <c r="H279" t="s">
        <v>45</v>
      </c>
      <c r="I279" t="s">
        <v>67</v>
      </c>
      <c r="J279" s="3" t="s">
        <v>1016</v>
      </c>
      <c r="K279" t="s">
        <v>39</v>
      </c>
      <c r="L279" t="s">
        <v>1017</v>
      </c>
      <c r="M279" t="s">
        <v>143</v>
      </c>
      <c r="N279" t="s">
        <v>33</v>
      </c>
      <c r="O279" s="2">
        <v>45078.858402777776</v>
      </c>
      <c r="P279" s="2">
        <v>45078.600763888891</v>
      </c>
      <c r="Q279">
        <v>4</v>
      </c>
      <c r="R279" t="str">
        <f t="shared" ca="1" si="4"/>
        <v>Arjun</v>
      </c>
      <c r="S279" t="str">
        <f>IFERROR(TEXT(DATEVALUE(LEFT(Table1[[#This Row],[Date of Purchase]],10)), "MMMM"), TEXT(Table1[[#This Row],[Date of Purchase]], "MMMM"))</f>
        <v>February</v>
      </c>
      <c r="T279" t="str">
        <f>IF(OR(
  AND(Table1[[#This Row],[Ticket Priority]]="Critical", Table1[[#This Row],[Ticket Status]]&lt;&gt;"Closed"),
  AND(Table1[[#This Row],[Ticket Priority]]="High", Table1[[#This Row],[Ticket Status]]="Open")
), "Yes", "No")</f>
        <v>No</v>
      </c>
      <c r="U279" s="4" t="str">
        <f>IF(Table1[[#This Row],[Ticket Status]]="Closed","Yes","No")</f>
        <v>Yes</v>
      </c>
      <c r="V279" s="4" t="str">
        <f>IF(Table1[[#This Row],[Ticket Status]]="Pending Customer Response","Yes","No")</f>
        <v>No</v>
      </c>
      <c r="W279" s="5">
        <f ca="1">COUNTIFS(Table1[Agent_name],Table1[[#This Row],[Agent_name]],Table1[Month],Table1[[#This Row],[Month]])/160</f>
        <v>0.23125000000000001</v>
      </c>
    </row>
    <row r="280" spans="1:23" x14ac:dyDescent="0.25">
      <c r="A280">
        <v>279</v>
      </c>
      <c r="B280" t="s">
        <v>1018</v>
      </c>
      <c r="C280" t="s">
        <v>1019</v>
      </c>
      <c r="D280">
        <v>21</v>
      </c>
      <c r="E280" t="s">
        <v>19</v>
      </c>
      <c r="F280" t="s">
        <v>281</v>
      </c>
      <c r="G280" s="1">
        <v>44354</v>
      </c>
      <c r="H280" t="s">
        <v>21</v>
      </c>
      <c r="I280" t="s">
        <v>93</v>
      </c>
      <c r="J280" s="3" t="s">
        <v>1020</v>
      </c>
      <c r="K280" t="s">
        <v>39</v>
      </c>
      <c r="L280" t="s">
        <v>1021</v>
      </c>
      <c r="M280" t="s">
        <v>41</v>
      </c>
      <c r="N280" t="s">
        <v>26</v>
      </c>
      <c r="O280" s="2">
        <v>45078.02925925926</v>
      </c>
      <c r="P280" s="2">
        <v>45077.961898148147</v>
      </c>
      <c r="Q280">
        <v>5</v>
      </c>
      <c r="R280" t="str">
        <f t="shared" ca="1" si="4"/>
        <v>Sara</v>
      </c>
      <c r="S280" t="str">
        <f>IFERROR(TEXT(DATEVALUE(LEFT(Table1[[#This Row],[Date of Purchase]],10)), "MMMM"), TEXT(Table1[[#This Row],[Date of Purchase]], "MMMM"))</f>
        <v>June</v>
      </c>
      <c r="T280" t="str">
        <f>IF(OR(
  AND(Table1[[#This Row],[Ticket Priority]]="Critical", Table1[[#This Row],[Ticket Status]]&lt;&gt;"Closed"),
  AND(Table1[[#This Row],[Ticket Priority]]="High", Table1[[#This Row],[Ticket Status]]="Open")
), "Yes", "No")</f>
        <v>No</v>
      </c>
      <c r="U280" s="4" t="str">
        <f>IF(Table1[[#This Row],[Ticket Status]]="Closed","Yes","No")</f>
        <v>Yes</v>
      </c>
      <c r="V280" s="4" t="str">
        <f>IF(Table1[[#This Row],[Ticket Status]]="Pending Customer Response","Yes","No")</f>
        <v>No</v>
      </c>
      <c r="W280" s="5">
        <f ca="1">COUNTIFS(Table1[Agent_name],Table1[[#This Row],[Agent_name]],Table1[Month],Table1[[#This Row],[Month]])/160</f>
        <v>0.65</v>
      </c>
    </row>
    <row r="281" spans="1:23" x14ac:dyDescent="0.25">
      <c r="A281">
        <v>280</v>
      </c>
      <c r="B281" t="s">
        <v>1022</v>
      </c>
      <c r="C281" t="s">
        <v>1023</v>
      </c>
      <c r="D281">
        <v>40</v>
      </c>
      <c r="E281" t="s">
        <v>29</v>
      </c>
      <c r="F281" t="s">
        <v>211</v>
      </c>
      <c r="G281" s="1">
        <v>44371</v>
      </c>
      <c r="H281" t="s">
        <v>45</v>
      </c>
      <c r="I281" t="s">
        <v>113</v>
      </c>
      <c r="J281" s="3" t="s">
        <v>1024</v>
      </c>
      <c r="K281" t="s">
        <v>24</v>
      </c>
      <c r="M281" t="s">
        <v>89</v>
      </c>
      <c r="N281" t="s">
        <v>26</v>
      </c>
      <c r="O281" s="2">
        <v>45078.270243055558</v>
      </c>
      <c r="R281" t="str">
        <f t="shared" ca="1" si="4"/>
        <v>Mohit</v>
      </c>
      <c r="S281" t="str">
        <f>IFERROR(TEXT(DATEVALUE(LEFT(Table1[[#This Row],[Date of Purchase]],10)), "MMMM"), TEXT(Table1[[#This Row],[Date of Purchase]], "MMMM"))</f>
        <v>June</v>
      </c>
      <c r="T281" t="str">
        <f>IF(OR(
  AND(Table1[[#This Row],[Ticket Priority]]="Critical", Table1[[#This Row],[Ticket Status]]&lt;&gt;"Closed"),
  AND(Table1[[#This Row],[Ticket Priority]]="High", Table1[[#This Row],[Ticket Status]]="Open")
), "Yes", "No")</f>
        <v>No</v>
      </c>
      <c r="U281" s="4" t="str">
        <f>IF(Table1[[#This Row],[Ticket Status]]="Closed","Yes","No")</f>
        <v>No</v>
      </c>
      <c r="V281" s="4" t="str">
        <f>IF(Table1[[#This Row],[Ticket Status]]="Pending Customer Response","Yes","No")</f>
        <v>Yes</v>
      </c>
      <c r="W281" s="5">
        <f ca="1">COUNTIFS(Table1[Agent_name],Table1[[#This Row],[Agent_name]],Table1[Month],Table1[[#This Row],[Month]])/160</f>
        <v>0.41875000000000001</v>
      </c>
    </row>
    <row r="282" spans="1:23" x14ac:dyDescent="0.25">
      <c r="A282">
        <v>281</v>
      </c>
      <c r="B282" t="s">
        <v>1025</v>
      </c>
      <c r="C282" t="s">
        <v>1026</v>
      </c>
      <c r="D282">
        <v>33</v>
      </c>
      <c r="E282" t="s">
        <v>58</v>
      </c>
      <c r="F282" t="s">
        <v>456</v>
      </c>
      <c r="G282" s="1">
        <v>44324</v>
      </c>
      <c r="H282" t="s">
        <v>66</v>
      </c>
      <c r="I282" t="s">
        <v>67</v>
      </c>
      <c r="J282" s="3" t="s">
        <v>1027</v>
      </c>
      <c r="K282" t="s">
        <v>39</v>
      </c>
      <c r="L282" t="s">
        <v>1028</v>
      </c>
      <c r="M282" t="s">
        <v>25</v>
      </c>
      <c r="N282" t="s">
        <v>33</v>
      </c>
      <c r="O282" s="2">
        <v>45078.598738425928</v>
      </c>
      <c r="P282" s="2">
        <v>45078.673043981478</v>
      </c>
      <c r="Q282">
        <v>2</v>
      </c>
      <c r="R282" t="str">
        <f t="shared" ca="1" si="4"/>
        <v>Sara</v>
      </c>
      <c r="S282" t="str">
        <f>IFERROR(TEXT(DATEVALUE(LEFT(Table1[[#This Row],[Date of Purchase]],10)), "MMMM"), TEXT(Table1[[#This Row],[Date of Purchase]], "MMMM"))</f>
        <v>May</v>
      </c>
      <c r="T282" t="str">
        <f>IF(OR(
  AND(Table1[[#This Row],[Ticket Priority]]="Critical", Table1[[#This Row],[Ticket Status]]&lt;&gt;"Closed"),
  AND(Table1[[#This Row],[Ticket Priority]]="High", Table1[[#This Row],[Ticket Status]]="Open")
), "Yes", "No")</f>
        <v>No</v>
      </c>
      <c r="U282" s="4" t="str">
        <f>IF(Table1[[#This Row],[Ticket Status]]="Closed","Yes","No")</f>
        <v>Yes</v>
      </c>
      <c r="V282" s="4" t="str">
        <f>IF(Table1[[#This Row],[Ticket Status]]="Pending Customer Response","Yes","No")</f>
        <v>No</v>
      </c>
      <c r="W282" s="5">
        <f ca="1">COUNTIFS(Table1[Agent_name],Table1[[#This Row],[Agent_name]],Table1[Month],Table1[[#This Row],[Month]])/160</f>
        <v>0.64375000000000004</v>
      </c>
    </row>
    <row r="283" spans="1:23" x14ac:dyDescent="0.25">
      <c r="A283">
        <v>282</v>
      </c>
      <c r="B283" t="s">
        <v>1029</v>
      </c>
      <c r="C283" t="s">
        <v>1030</v>
      </c>
      <c r="D283">
        <v>52</v>
      </c>
      <c r="E283" t="s">
        <v>58</v>
      </c>
      <c r="F283" t="s">
        <v>157</v>
      </c>
      <c r="G283" s="1">
        <v>44146</v>
      </c>
      <c r="H283" t="s">
        <v>66</v>
      </c>
      <c r="I283" t="s">
        <v>99</v>
      </c>
      <c r="J283" s="3" t="s">
        <v>1031</v>
      </c>
      <c r="K283" t="s">
        <v>24</v>
      </c>
      <c r="M283" t="s">
        <v>41</v>
      </c>
      <c r="N283" t="s">
        <v>26</v>
      </c>
      <c r="O283" s="2">
        <v>45078.541817129626</v>
      </c>
      <c r="R283" t="str">
        <f t="shared" ca="1" si="4"/>
        <v>Divya</v>
      </c>
      <c r="S283" t="str">
        <f>IFERROR(TEXT(DATEVALUE(LEFT(Table1[[#This Row],[Date of Purchase]],10)), "MMMM"), TEXT(Table1[[#This Row],[Date of Purchase]], "MMMM"))</f>
        <v>November</v>
      </c>
      <c r="T283" t="str">
        <f>IF(OR(
  AND(Table1[[#This Row],[Ticket Priority]]="Critical", Table1[[#This Row],[Ticket Status]]&lt;&gt;"Closed"),
  AND(Table1[[#This Row],[Ticket Priority]]="High", Table1[[#This Row],[Ticket Status]]="Open")
), "Yes", "No")</f>
        <v>No</v>
      </c>
      <c r="U283" s="4" t="str">
        <f>IF(Table1[[#This Row],[Ticket Status]]="Closed","Yes","No")</f>
        <v>No</v>
      </c>
      <c r="V283" s="4" t="str">
        <f>IF(Table1[[#This Row],[Ticket Status]]="Pending Customer Response","Yes","No")</f>
        <v>Yes</v>
      </c>
      <c r="W283" s="5">
        <f ca="1">COUNTIFS(Table1[Agent_name],Table1[[#This Row],[Agent_name]],Table1[Month],Table1[[#This Row],[Month]])/160</f>
        <v>0.24374999999999999</v>
      </c>
    </row>
    <row r="284" spans="1:23" x14ac:dyDescent="0.25">
      <c r="A284">
        <v>283</v>
      </c>
      <c r="B284" t="s">
        <v>1032</v>
      </c>
      <c r="C284" t="s">
        <v>1033</v>
      </c>
      <c r="D284">
        <v>64</v>
      </c>
      <c r="E284" t="s">
        <v>58</v>
      </c>
      <c r="F284" t="s">
        <v>202</v>
      </c>
      <c r="G284" s="1">
        <v>44420</v>
      </c>
      <c r="H284" t="s">
        <v>59</v>
      </c>
      <c r="I284" t="s">
        <v>93</v>
      </c>
      <c r="J284" s="3" t="s">
        <v>1034</v>
      </c>
      <c r="K284" t="s">
        <v>62</v>
      </c>
      <c r="M284" t="s">
        <v>41</v>
      </c>
      <c r="N284" t="s">
        <v>26</v>
      </c>
      <c r="R284" t="str">
        <f t="shared" ca="1" si="4"/>
        <v>Arjun</v>
      </c>
      <c r="S284" t="str">
        <f>IFERROR(TEXT(DATEVALUE(LEFT(Table1[[#This Row],[Date of Purchase]],10)), "MMMM"), TEXT(Table1[[#This Row],[Date of Purchase]], "MMMM"))</f>
        <v>August</v>
      </c>
      <c r="T284" t="str">
        <f>IF(OR(
  AND(Table1[[#This Row],[Ticket Priority]]="Critical", Table1[[#This Row],[Ticket Status]]&lt;&gt;"Closed"),
  AND(Table1[[#This Row],[Ticket Priority]]="High", Table1[[#This Row],[Ticket Status]]="Open")
), "Yes", "No")</f>
        <v>No</v>
      </c>
      <c r="U284" s="4" t="str">
        <f>IF(Table1[[#This Row],[Ticket Status]]="Closed","Yes","No")</f>
        <v>No</v>
      </c>
      <c r="V284" s="4" t="str">
        <f>IF(Table1[[#This Row],[Ticket Status]]="Pending Customer Response","Yes","No")</f>
        <v>No</v>
      </c>
      <c r="W284" s="5">
        <f ca="1">COUNTIFS(Table1[Agent_name],Table1[[#This Row],[Agent_name]],Table1[Month],Table1[[#This Row],[Month]])/160</f>
        <v>0.20624999999999999</v>
      </c>
    </row>
    <row r="285" spans="1:23" x14ac:dyDescent="0.25">
      <c r="A285">
        <v>284</v>
      </c>
      <c r="B285" t="s">
        <v>1035</v>
      </c>
      <c r="C285" t="s">
        <v>1036</v>
      </c>
      <c r="D285">
        <v>39</v>
      </c>
      <c r="E285" t="s">
        <v>19</v>
      </c>
      <c r="F285" t="s">
        <v>317</v>
      </c>
      <c r="G285" s="1">
        <v>44202</v>
      </c>
      <c r="H285" t="s">
        <v>21</v>
      </c>
      <c r="I285" t="s">
        <v>60</v>
      </c>
      <c r="J285" s="3" t="s">
        <v>1037</v>
      </c>
      <c r="K285" t="s">
        <v>62</v>
      </c>
      <c r="M285" t="s">
        <v>25</v>
      </c>
      <c r="N285" t="s">
        <v>26</v>
      </c>
      <c r="R285" t="str">
        <f t="shared" ca="1" si="4"/>
        <v>Aisha</v>
      </c>
      <c r="S285" t="str">
        <f>IFERROR(TEXT(DATEVALUE(LEFT(Table1[[#This Row],[Date of Purchase]],10)), "MMMM"), TEXT(Table1[[#This Row],[Date of Purchase]], "MMMM"))</f>
        <v>January</v>
      </c>
      <c r="T285" t="str">
        <f>IF(OR(
  AND(Table1[[#This Row],[Ticket Priority]]="Critical", Table1[[#This Row],[Ticket Status]]&lt;&gt;"Closed"),
  AND(Table1[[#This Row],[Ticket Priority]]="High", Table1[[#This Row],[Ticket Status]]="Open")
), "Yes", "No")</f>
        <v>Yes</v>
      </c>
      <c r="U285" s="4" t="str">
        <f>IF(Table1[[#This Row],[Ticket Status]]="Closed","Yes","No")</f>
        <v>No</v>
      </c>
      <c r="V285" s="4" t="str">
        <f>IF(Table1[[#This Row],[Ticket Status]]="Pending Customer Response","Yes","No")</f>
        <v>No</v>
      </c>
      <c r="W285" s="5">
        <f ca="1">COUNTIFS(Table1[Agent_name],Table1[[#This Row],[Agent_name]],Table1[Month],Table1[[#This Row],[Month]])/160</f>
        <v>0.83125000000000004</v>
      </c>
    </row>
    <row r="286" spans="1:23" x14ac:dyDescent="0.25">
      <c r="A286">
        <v>285</v>
      </c>
      <c r="B286" t="s">
        <v>1038</v>
      </c>
      <c r="C286" t="s">
        <v>1039</v>
      </c>
      <c r="D286">
        <v>35</v>
      </c>
      <c r="E286" t="s">
        <v>29</v>
      </c>
      <c r="F286" t="s">
        <v>92</v>
      </c>
      <c r="G286" s="1">
        <v>43914</v>
      </c>
      <c r="H286" t="s">
        <v>45</v>
      </c>
      <c r="I286" t="s">
        <v>60</v>
      </c>
      <c r="J286" s="3" t="s">
        <v>1040</v>
      </c>
      <c r="K286" t="s">
        <v>24</v>
      </c>
      <c r="M286" t="s">
        <v>41</v>
      </c>
      <c r="N286" t="s">
        <v>83</v>
      </c>
      <c r="O286" s="2">
        <v>45077.932129629633</v>
      </c>
      <c r="R286" t="str">
        <f t="shared" ca="1" si="4"/>
        <v>Neha</v>
      </c>
      <c r="S286" t="str">
        <f>IFERROR(TEXT(DATEVALUE(LEFT(Table1[[#This Row],[Date of Purchase]],10)), "MMMM"), TEXT(Table1[[#This Row],[Date of Purchase]], "MMMM"))</f>
        <v>March</v>
      </c>
      <c r="T286" t="str">
        <f>IF(OR(
  AND(Table1[[#This Row],[Ticket Priority]]="Critical", Table1[[#This Row],[Ticket Status]]&lt;&gt;"Closed"),
  AND(Table1[[#This Row],[Ticket Priority]]="High", Table1[[#This Row],[Ticket Status]]="Open")
), "Yes", "No")</f>
        <v>No</v>
      </c>
      <c r="U286" s="4" t="str">
        <f>IF(Table1[[#This Row],[Ticket Status]]="Closed","Yes","No")</f>
        <v>No</v>
      </c>
      <c r="V286" s="4" t="str">
        <f>IF(Table1[[#This Row],[Ticket Status]]="Pending Customer Response","Yes","No")</f>
        <v>Yes</v>
      </c>
      <c r="W286" s="5">
        <f ca="1">COUNTIFS(Table1[Agent_name],Table1[[#This Row],[Agent_name]],Table1[Month],Table1[[#This Row],[Month]])/160</f>
        <v>0.16875000000000001</v>
      </c>
    </row>
    <row r="287" spans="1:23" x14ac:dyDescent="0.25">
      <c r="A287">
        <v>286</v>
      </c>
      <c r="B287" t="s">
        <v>1041</v>
      </c>
      <c r="C287" t="s">
        <v>1042</v>
      </c>
      <c r="D287">
        <v>24</v>
      </c>
      <c r="E287" t="s">
        <v>29</v>
      </c>
      <c r="F287" t="s">
        <v>149</v>
      </c>
      <c r="G287" s="1">
        <v>44506</v>
      </c>
      <c r="H287" t="s">
        <v>21</v>
      </c>
      <c r="I287" t="s">
        <v>31</v>
      </c>
      <c r="J287" s="3" t="s">
        <v>1043</v>
      </c>
      <c r="K287" t="s">
        <v>24</v>
      </c>
      <c r="M287" t="s">
        <v>143</v>
      </c>
      <c r="N287" t="s">
        <v>26</v>
      </c>
      <c r="O287" s="2">
        <v>45077.918263888889</v>
      </c>
      <c r="R287" t="str">
        <f t="shared" ca="1" si="4"/>
        <v>Ravi</v>
      </c>
      <c r="S287" t="str">
        <f>IFERROR(TEXT(DATEVALUE(LEFT(Table1[[#This Row],[Date of Purchase]],10)), "MMMM"), TEXT(Table1[[#This Row],[Date of Purchase]], "MMMM"))</f>
        <v>November</v>
      </c>
      <c r="T287" t="str">
        <f>IF(OR(
  AND(Table1[[#This Row],[Ticket Priority]]="Critical", Table1[[#This Row],[Ticket Status]]&lt;&gt;"Closed"),
  AND(Table1[[#This Row],[Ticket Priority]]="High", Table1[[#This Row],[Ticket Status]]="Open")
), "Yes", "No")</f>
        <v>No</v>
      </c>
      <c r="U287" s="4" t="str">
        <f>IF(Table1[[#This Row],[Ticket Status]]="Closed","Yes","No")</f>
        <v>No</v>
      </c>
      <c r="V287" s="4" t="str">
        <f>IF(Table1[[#This Row],[Ticket Status]]="Pending Customer Response","Yes","No")</f>
        <v>Yes</v>
      </c>
      <c r="W287" s="5">
        <f ca="1">COUNTIFS(Table1[Agent_name],Table1[[#This Row],[Agent_name]],Table1[Month],Table1[[#This Row],[Month]])/160</f>
        <v>0.61875000000000002</v>
      </c>
    </row>
    <row r="288" spans="1:23" x14ac:dyDescent="0.25">
      <c r="A288">
        <v>287</v>
      </c>
      <c r="B288" t="s">
        <v>1044</v>
      </c>
      <c r="C288" t="s">
        <v>1045</v>
      </c>
      <c r="D288">
        <v>25</v>
      </c>
      <c r="E288" t="s">
        <v>19</v>
      </c>
      <c r="F288" t="s">
        <v>86</v>
      </c>
      <c r="G288" s="1">
        <v>44492</v>
      </c>
      <c r="H288" t="s">
        <v>21</v>
      </c>
      <c r="I288" t="s">
        <v>59</v>
      </c>
      <c r="J288" s="3" t="s">
        <v>1046</v>
      </c>
      <c r="K288" t="s">
        <v>24</v>
      </c>
      <c r="M288" t="s">
        <v>25</v>
      </c>
      <c r="N288" t="s">
        <v>83</v>
      </c>
      <c r="O288" s="2">
        <v>45078.401608796295</v>
      </c>
      <c r="R288" t="str">
        <f t="shared" ca="1" si="4"/>
        <v>Mohit</v>
      </c>
      <c r="S288" t="str">
        <f>IFERROR(TEXT(DATEVALUE(LEFT(Table1[[#This Row],[Date of Purchase]],10)), "MMMM"), TEXT(Table1[[#This Row],[Date of Purchase]], "MMMM"))</f>
        <v>October</v>
      </c>
      <c r="T288" t="str">
        <f>IF(OR(
  AND(Table1[[#This Row],[Ticket Priority]]="Critical", Table1[[#This Row],[Ticket Status]]&lt;&gt;"Closed"),
  AND(Table1[[#This Row],[Ticket Priority]]="High", Table1[[#This Row],[Ticket Status]]="Open")
), "Yes", "No")</f>
        <v>Yes</v>
      </c>
      <c r="U288" s="4" t="str">
        <f>IF(Table1[[#This Row],[Ticket Status]]="Closed","Yes","No")</f>
        <v>No</v>
      </c>
      <c r="V288" s="4" t="str">
        <f>IF(Table1[[#This Row],[Ticket Status]]="Pending Customer Response","Yes","No")</f>
        <v>Yes</v>
      </c>
      <c r="W288" s="5">
        <f ca="1">COUNTIFS(Table1[Agent_name],Table1[[#This Row],[Agent_name]],Table1[Month],Table1[[#This Row],[Month]])/160</f>
        <v>0.49375000000000002</v>
      </c>
    </row>
    <row r="289" spans="1:23" x14ac:dyDescent="0.25">
      <c r="A289">
        <v>288</v>
      </c>
      <c r="B289" t="s">
        <v>1047</v>
      </c>
      <c r="C289" t="s">
        <v>1048</v>
      </c>
      <c r="D289">
        <v>37</v>
      </c>
      <c r="E289" t="s">
        <v>19</v>
      </c>
      <c r="F289" t="s">
        <v>242</v>
      </c>
      <c r="G289" s="1">
        <v>44018</v>
      </c>
      <c r="H289" t="s">
        <v>66</v>
      </c>
      <c r="I289" t="s">
        <v>22</v>
      </c>
      <c r="J289" s="3" t="s">
        <v>271</v>
      </c>
      <c r="K289" t="s">
        <v>62</v>
      </c>
      <c r="M289" t="s">
        <v>41</v>
      </c>
      <c r="N289" t="s">
        <v>55</v>
      </c>
      <c r="R289" t="str">
        <f t="shared" ca="1" si="4"/>
        <v>Aisha</v>
      </c>
      <c r="S289" t="str">
        <f>IFERROR(TEXT(DATEVALUE(LEFT(Table1[[#This Row],[Date of Purchase]],10)), "MMMM"), TEXT(Table1[[#This Row],[Date of Purchase]], "MMMM"))</f>
        <v>July</v>
      </c>
      <c r="T289" t="str">
        <f>IF(OR(
  AND(Table1[[#This Row],[Ticket Priority]]="Critical", Table1[[#This Row],[Ticket Status]]&lt;&gt;"Closed"),
  AND(Table1[[#This Row],[Ticket Priority]]="High", Table1[[#This Row],[Ticket Status]]="Open")
), "Yes", "No")</f>
        <v>No</v>
      </c>
      <c r="U289" s="4" t="str">
        <f>IF(Table1[[#This Row],[Ticket Status]]="Closed","Yes","No")</f>
        <v>No</v>
      </c>
      <c r="V289" s="4" t="str">
        <f>IF(Table1[[#This Row],[Ticket Status]]="Pending Customer Response","Yes","No")</f>
        <v>No</v>
      </c>
      <c r="W289" s="5">
        <f ca="1">COUNTIFS(Table1[Agent_name],Table1[[#This Row],[Agent_name]],Table1[Month],Table1[[#This Row],[Month]])/160</f>
        <v>0.875</v>
      </c>
    </row>
    <row r="290" spans="1:23" x14ac:dyDescent="0.25">
      <c r="A290">
        <v>289</v>
      </c>
      <c r="B290" t="s">
        <v>1049</v>
      </c>
      <c r="C290" t="s">
        <v>1050</v>
      </c>
      <c r="D290">
        <v>54</v>
      </c>
      <c r="E290" t="s">
        <v>19</v>
      </c>
      <c r="F290" t="s">
        <v>655</v>
      </c>
      <c r="G290" s="1">
        <v>44125</v>
      </c>
      <c r="H290" t="s">
        <v>67</v>
      </c>
      <c r="I290" t="s">
        <v>141</v>
      </c>
      <c r="J290" s="3" t="s">
        <v>1051</v>
      </c>
      <c r="K290" t="s">
        <v>62</v>
      </c>
      <c r="M290" t="s">
        <v>89</v>
      </c>
      <c r="N290" t="s">
        <v>33</v>
      </c>
      <c r="R290" t="str">
        <f t="shared" ca="1" si="4"/>
        <v>Sara</v>
      </c>
      <c r="S290" t="str">
        <f>IFERROR(TEXT(DATEVALUE(LEFT(Table1[[#This Row],[Date of Purchase]],10)), "MMMM"), TEXT(Table1[[#This Row],[Date of Purchase]], "MMMM"))</f>
        <v>October</v>
      </c>
      <c r="T290" t="str">
        <f>IF(OR(
  AND(Table1[[#This Row],[Ticket Priority]]="Critical", Table1[[#This Row],[Ticket Status]]&lt;&gt;"Closed"),
  AND(Table1[[#This Row],[Ticket Priority]]="High", Table1[[#This Row],[Ticket Status]]="Open")
), "Yes", "No")</f>
        <v>Yes</v>
      </c>
      <c r="U290" s="4" t="str">
        <f>IF(Table1[[#This Row],[Ticket Status]]="Closed","Yes","No")</f>
        <v>No</v>
      </c>
      <c r="V290" s="4" t="str">
        <f>IF(Table1[[#This Row],[Ticket Status]]="Pending Customer Response","Yes","No")</f>
        <v>No</v>
      </c>
      <c r="W290" s="5">
        <f ca="1">COUNTIFS(Table1[Agent_name],Table1[[#This Row],[Agent_name]],Table1[Month],Table1[[#This Row],[Month]])/160</f>
        <v>0.66874999999999996</v>
      </c>
    </row>
    <row r="291" spans="1:23" x14ac:dyDescent="0.25">
      <c r="A291">
        <v>290</v>
      </c>
      <c r="B291" t="s">
        <v>1052</v>
      </c>
      <c r="C291" t="s">
        <v>1053</v>
      </c>
      <c r="D291">
        <v>30</v>
      </c>
      <c r="E291" t="s">
        <v>19</v>
      </c>
      <c r="F291" t="s">
        <v>456</v>
      </c>
      <c r="G291" s="1">
        <v>43911</v>
      </c>
      <c r="H291" t="s">
        <v>67</v>
      </c>
      <c r="I291" t="s">
        <v>22</v>
      </c>
      <c r="J291" s="3" t="s">
        <v>1054</v>
      </c>
      <c r="K291" t="s">
        <v>24</v>
      </c>
      <c r="M291" t="s">
        <v>25</v>
      </c>
      <c r="N291" t="s">
        <v>55</v>
      </c>
      <c r="O291" s="2">
        <v>45078.700949074075</v>
      </c>
      <c r="R291" t="str">
        <f t="shared" ca="1" si="4"/>
        <v>Priya</v>
      </c>
      <c r="S291" t="str">
        <f>IFERROR(TEXT(DATEVALUE(LEFT(Table1[[#This Row],[Date of Purchase]],10)), "MMMM"), TEXT(Table1[[#This Row],[Date of Purchase]], "MMMM"))</f>
        <v>March</v>
      </c>
      <c r="T291" t="str">
        <f>IF(OR(
  AND(Table1[[#This Row],[Ticket Priority]]="Critical", Table1[[#This Row],[Ticket Status]]&lt;&gt;"Closed"),
  AND(Table1[[#This Row],[Ticket Priority]]="High", Table1[[#This Row],[Ticket Status]]="Open")
), "Yes", "No")</f>
        <v>Yes</v>
      </c>
      <c r="U291" s="4" t="str">
        <f>IF(Table1[[#This Row],[Ticket Status]]="Closed","Yes","No")</f>
        <v>No</v>
      </c>
      <c r="V291" s="4" t="str">
        <f>IF(Table1[[#This Row],[Ticket Status]]="Pending Customer Response","Yes","No")</f>
        <v>Yes</v>
      </c>
      <c r="W291" s="5">
        <f ca="1">COUNTIFS(Table1[Agent_name],Table1[[#This Row],[Agent_name]],Table1[Month],Table1[[#This Row],[Month]])/160</f>
        <v>0.43125000000000002</v>
      </c>
    </row>
    <row r="292" spans="1:23" x14ac:dyDescent="0.25">
      <c r="A292">
        <v>291</v>
      </c>
      <c r="B292" t="s">
        <v>1055</v>
      </c>
      <c r="C292" t="s">
        <v>1056</v>
      </c>
      <c r="D292">
        <v>58</v>
      </c>
      <c r="E292" t="s">
        <v>19</v>
      </c>
      <c r="F292" t="s">
        <v>339</v>
      </c>
      <c r="G292" s="1">
        <v>43925</v>
      </c>
      <c r="H292" t="s">
        <v>45</v>
      </c>
      <c r="I292" t="s">
        <v>60</v>
      </c>
      <c r="J292" s="3" t="s">
        <v>1057</v>
      </c>
      <c r="K292" t="s">
        <v>24</v>
      </c>
      <c r="M292" t="s">
        <v>41</v>
      </c>
      <c r="N292" t="s">
        <v>33</v>
      </c>
      <c r="O292" s="2">
        <v>45077.956504629627</v>
      </c>
      <c r="R292" t="str">
        <f t="shared" ca="1" si="4"/>
        <v>Aisha</v>
      </c>
      <c r="S292" t="str">
        <f>IFERROR(TEXT(DATEVALUE(LEFT(Table1[[#This Row],[Date of Purchase]],10)), "MMMM"), TEXT(Table1[[#This Row],[Date of Purchase]], "MMMM"))</f>
        <v>April</v>
      </c>
      <c r="T292" t="str">
        <f>IF(OR(
  AND(Table1[[#This Row],[Ticket Priority]]="Critical", Table1[[#This Row],[Ticket Status]]&lt;&gt;"Closed"),
  AND(Table1[[#This Row],[Ticket Priority]]="High", Table1[[#This Row],[Ticket Status]]="Open")
), "Yes", "No")</f>
        <v>No</v>
      </c>
      <c r="U292" s="4" t="str">
        <f>IF(Table1[[#This Row],[Ticket Status]]="Closed","Yes","No")</f>
        <v>No</v>
      </c>
      <c r="V292" s="4" t="str">
        <f>IF(Table1[[#This Row],[Ticket Status]]="Pending Customer Response","Yes","No")</f>
        <v>Yes</v>
      </c>
      <c r="W292" s="5">
        <f ca="1">COUNTIFS(Table1[Agent_name],Table1[[#This Row],[Agent_name]],Table1[Month],Table1[[#This Row],[Month]])/160</f>
        <v>0.81874999999999998</v>
      </c>
    </row>
    <row r="293" spans="1:23" x14ac:dyDescent="0.25">
      <c r="A293">
        <v>292</v>
      </c>
      <c r="B293" t="s">
        <v>1058</v>
      </c>
      <c r="C293" t="s">
        <v>1059</v>
      </c>
      <c r="D293">
        <v>26</v>
      </c>
      <c r="E293" t="s">
        <v>58</v>
      </c>
      <c r="F293" t="s">
        <v>134</v>
      </c>
      <c r="G293" s="1">
        <v>44223</v>
      </c>
      <c r="H293" t="s">
        <v>59</v>
      </c>
      <c r="I293" t="s">
        <v>52</v>
      </c>
      <c r="J293" s="3" t="s">
        <v>442</v>
      </c>
      <c r="K293" t="s">
        <v>62</v>
      </c>
      <c r="M293" t="s">
        <v>89</v>
      </c>
      <c r="N293" t="s">
        <v>26</v>
      </c>
      <c r="R293" t="str">
        <f t="shared" ca="1" si="4"/>
        <v>Neha</v>
      </c>
      <c r="S293" t="str">
        <f>IFERROR(TEXT(DATEVALUE(LEFT(Table1[[#This Row],[Date of Purchase]],10)), "MMMM"), TEXT(Table1[[#This Row],[Date of Purchase]], "MMMM"))</f>
        <v>January</v>
      </c>
      <c r="T293" t="str">
        <f>IF(OR(
  AND(Table1[[#This Row],[Ticket Priority]]="Critical", Table1[[#This Row],[Ticket Status]]&lt;&gt;"Closed"),
  AND(Table1[[#This Row],[Ticket Priority]]="High", Table1[[#This Row],[Ticket Status]]="Open")
), "Yes", "No")</f>
        <v>Yes</v>
      </c>
      <c r="U293" s="4" t="str">
        <f>IF(Table1[[#This Row],[Ticket Status]]="Closed","Yes","No")</f>
        <v>No</v>
      </c>
      <c r="V293" s="4" t="str">
        <f>IF(Table1[[#This Row],[Ticket Status]]="Pending Customer Response","Yes","No")</f>
        <v>No</v>
      </c>
      <c r="W293" s="5">
        <f ca="1">COUNTIFS(Table1[Agent_name],Table1[[#This Row],[Agent_name]],Table1[Month],Table1[[#This Row],[Month]])/160</f>
        <v>0.21875</v>
      </c>
    </row>
    <row r="294" spans="1:23" x14ac:dyDescent="0.25">
      <c r="A294">
        <v>293</v>
      </c>
      <c r="B294" t="s">
        <v>1060</v>
      </c>
      <c r="C294" t="s">
        <v>1061</v>
      </c>
      <c r="D294">
        <v>35</v>
      </c>
      <c r="E294" t="s">
        <v>29</v>
      </c>
      <c r="F294" t="s">
        <v>71</v>
      </c>
      <c r="G294" s="1">
        <v>44539</v>
      </c>
      <c r="H294" t="s">
        <v>45</v>
      </c>
      <c r="I294" t="s">
        <v>177</v>
      </c>
      <c r="J294" s="3" t="s">
        <v>1062</v>
      </c>
      <c r="K294" t="s">
        <v>39</v>
      </c>
      <c r="L294" t="s">
        <v>1063</v>
      </c>
      <c r="M294" t="s">
        <v>89</v>
      </c>
      <c r="N294" t="s">
        <v>55</v>
      </c>
      <c r="O294" s="2">
        <v>45078.228738425925</v>
      </c>
      <c r="P294" s="2">
        <v>45078.407905092594</v>
      </c>
      <c r="Q294">
        <v>2</v>
      </c>
      <c r="R294" t="str">
        <f t="shared" ca="1" si="4"/>
        <v>Ravi</v>
      </c>
      <c r="S294" t="str">
        <f>IFERROR(TEXT(DATEVALUE(LEFT(Table1[[#This Row],[Date of Purchase]],10)), "MMMM"), TEXT(Table1[[#This Row],[Date of Purchase]], "MMMM"))</f>
        <v>December</v>
      </c>
      <c r="T294" t="str">
        <f>IF(OR(
  AND(Table1[[#This Row],[Ticket Priority]]="Critical", Table1[[#This Row],[Ticket Status]]&lt;&gt;"Closed"),
  AND(Table1[[#This Row],[Ticket Priority]]="High", Table1[[#This Row],[Ticket Status]]="Open")
), "Yes", "No")</f>
        <v>No</v>
      </c>
      <c r="U294" s="4" t="str">
        <f>IF(Table1[[#This Row],[Ticket Status]]="Closed","Yes","No")</f>
        <v>Yes</v>
      </c>
      <c r="V294" s="4" t="str">
        <f>IF(Table1[[#This Row],[Ticket Status]]="Pending Customer Response","Yes","No")</f>
        <v>No</v>
      </c>
      <c r="W294" s="5">
        <f ca="1">COUNTIFS(Table1[Agent_name],Table1[[#This Row],[Agent_name]],Table1[Month],Table1[[#This Row],[Month]])/160</f>
        <v>0.66249999999999998</v>
      </c>
    </row>
    <row r="295" spans="1:23" x14ac:dyDescent="0.25">
      <c r="A295">
        <v>294</v>
      </c>
      <c r="B295" t="s">
        <v>1064</v>
      </c>
      <c r="C295" t="s">
        <v>1065</v>
      </c>
      <c r="D295">
        <v>65</v>
      </c>
      <c r="E295" t="s">
        <v>58</v>
      </c>
      <c r="F295" t="s">
        <v>339</v>
      </c>
      <c r="G295" s="1">
        <v>44354</v>
      </c>
      <c r="H295" t="s">
        <v>66</v>
      </c>
      <c r="I295" t="s">
        <v>60</v>
      </c>
      <c r="J295" s="3" t="s">
        <v>1066</v>
      </c>
      <c r="K295" t="s">
        <v>62</v>
      </c>
      <c r="M295" t="s">
        <v>25</v>
      </c>
      <c r="N295" t="s">
        <v>26</v>
      </c>
      <c r="R295" t="str">
        <f t="shared" ca="1" si="4"/>
        <v>Meera</v>
      </c>
      <c r="S295" t="str">
        <f>IFERROR(TEXT(DATEVALUE(LEFT(Table1[[#This Row],[Date of Purchase]],10)), "MMMM"), TEXT(Table1[[#This Row],[Date of Purchase]], "MMMM"))</f>
        <v>June</v>
      </c>
      <c r="T295" t="str">
        <f>IF(OR(
  AND(Table1[[#This Row],[Ticket Priority]]="Critical", Table1[[#This Row],[Ticket Status]]&lt;&gt;"Closed"),
  AND(Table1[[#This Row],[Ticket Priority]]="High", Table1[[#This Row],[Ticket Status]]="Open")
), "Yes", "No")</f>
        <v>Yes</v>
      </c>
      <c r="U295" s="4" t="str">
        <f>IF(Table1[[#This Row],[Ticket Status]]="Closed","Yes","No")</f>
        <v>No</v>
      </c>
      <c r="V295" s="4" t="str">
        <f>IF(Table1[[#This Row],[Ticket Status]]="Pending Customer Response","Yes","No")</f>
        <v>No</v>
      </c>
      <c r="W295" s="5">
        <f ca="1">COUNTIFS(Table1[Agent_name],Table1[[#This Row],[Agent_name]],Table1[Month],Table1[[#This Row],[Month]])/160</f>
        <v>0.13125000000000001</v>
      </c>
    </row>
    <row r="296" spans="1:23" x14ac:dyDescent="0.25">
      <c r="A296">
        <v>295</v>
      </c>
      <c r="B296" t="s">
        <v>1067</v>
      </c>
      <c r="C296" t="s">
        <v>1068</v>
      </c>
      <c r="D296">
        <v>58</v>
      </c>
      <c r="E296" t="s">
        <v>29</v>
      </c>
      <c r="F296" t="s">
        <v>71</v>
      </c>
      <c r="G296" s="1">
        <v>44077</v>
      </c>
      <c r="H296" t="s">
        <v>66</v>
      </c>
      <c r="I296" t="s">
        <v>59</v>
      </c>
      <c r="J296" s="3" t="s">
        <v>1069</v>
      </c>
      <c r="K296" t="s">
        <v>39</v>
      </c>
      <c r="L296" t="s">
        <v>1070</v>
      </c>
      <c r="M296" t="s">
        <v>25</v>
      </c>
      <c r="N296" t="s">
        <v>83</v>
      </c>
      <c r="O296" s="2">
        <v>45078.075983796298</v>
      </c>
      <c r="P296" s="2">
        <v>45078.010706018518</v>
      </c>
      <c r="Q296">
        <v>3</v>
      </c>
      <c r="R296" t="str">
        <f t="shared" ca="1" si="4"/>
        <v>Priya</v>
      </c>
      <c r="S296" t="str">
        <f>IFERROR(TEXT(DATEVALUE(LEFT(Table1[[#This Row],[Date of Purchase]],10)), "MMMM"), TEXT(Table1[[#This Row],[Date of Purchase]], "MMMM"))</f>
        <v>September</v>
      </c>
      <c r="T296" t="str">
        <f>IF(OR(
  AND(Table1[[#This Row],[Ticket Priority]]="Critical", Table1[[#This Row],[Ticket Status]]&lt;&gt;"Closed"),
  AND(Table1[[#This Row],[Ticket Priority]]="High", Table1[[#This Row],[Ticket Status]]="Open")
), "Yes", "No")</f>
        <v>No</v>
      </c>
      <c r="U296" s="4" t="str">
        <f>IF(Table1[[#This Row],[Ticket Status]]="Closed","Yes","No")</f>
        <v>Yes</v>
      </c>
      <c r="V296" s="4" t="str">
        <f>IF(Table1[[#This Row],[Ticket Status]]="Pending Customer Response","Yes","No")</f>
        <v>No</v>
      </c>
      <c r="W296" s="5">
        <f ca="1">COUNTIFS(Table1[Agent_name],Table1[[#This Row],[Agent_name]],Table1[Month],Table1[[#This Row],[Month]])/160</f>
        <v>0.53125</v>
      </c>
    </row>
    <row r="297" spans="1:23" x14ac:dyDescent="0.25">
      <c r="A297">
        <v>296</v>
      </c>
      <c r="B297" t="s">
        <v>1071</v>
      </c>
      <c r="C297" t="s">
        <v>1072</v>
      </c>
      <c r="D297">
        <v>29</v>
      </c>
      <c r="E297" t="s">
        <v>29</v>
      </c>
      <c r="F297" t="s">
        <v>81</v>
      </c>
      <c r="G297" s="1">
        <v>44275</v>
      </c>
      <c r="H297" t="s">
        <v>67</v>
      </c>
      <c r="I297" t="s">
        <v>52</v>
      </c>
      <c r="J297" s="3" t="s">
        <v>1073</v>
      </c>
      <c r="K297" t="s">
        <v>62</v>
      </c>
      <c r="M297" t="s">
        <v>143</v>
      </c>
      <c r="N297" t="s">
        <v>55</v>
      </c>
      <c r="R297" t="str">
        <f t="shared" ca="1" si="4"/>
        <v>Meera</v>
      </c>
      <c r="S297" t="str">
        <f>IFERROR(TEXT(DATEVALUE(LEFT(Table1[[#This Row],[Date of Purchase]],10)), "MMMM"), TEXT(Table1[[#This Row],[Date of Purchase]], "MMMM"))</f>
        <v>March</v>
      </c>
      <c r="T297" t="str">
        <f>IF(OR(
  AND(Table1[[#This Row],[Ticket Priority]]="Critical", Table1[[#This Row],[Ticket Status]]&lt;&gt;"Closed"),
  AND(Table1[[#This Row],[Ticket Priority]]="High", Table1[[#This Row],[Ticket Status]]="Open")
), "Yes", "No")</f>
        <v>No</v>
      </c>
      <c r="U297" s="4" t="str">
        <f>IF(Table1[[#This Row],[Ticket Status]]="Closed","Yes","No")</f>
        <v>No</v>
      </c>
      <c r="V297" s="4" t="str">
        <f>IF(Table1[[#This Row],[Ticket Status]]="Pending Customer Response","Yes","No")</f>
        <v>No</v>
      </c>
      <c r="W297" s="5">
        <f ca="1">COUNTIFS(Table1[Agent_name],Table1[[#This Row],[Agent_name]],Table1[Month],Table1[[#This Row],[Month]])/160</f>
        <v>0.21249999999999999</v>
      </c>
    </row>
    <row r="298" spans="1:23" x14ac:dyDescent="0.25">
      <c r="A298">
        <v>297</v>
      </c>
      <c r="B298" t="s">
        <v>1074</v>
      </c>
      <c r="C298" t="s">
        <v>1075</v>
      </c>
      <c r="D298">
        <v>26</v>
      </c>
      <c r="E298" t="s">
        <v>29</v>
      </c>
      <c r="F298" t="s">
        <v>92</v>
      </c>
      <c r="G298" s="1">
        <v>44288</v>
      </c>
      <c r="H298" t="s">
        <v>45</v>
      </c>
      <c r="I298" t="s">
        <v>77</v>
      </c>
      <c r="J298" s="3" t="s">
        <v>1076</v>
      </c>
      <c r="K298" t="s">
        <v>39</v>
      </c>
      <c r="L298" t="s">
        <v>1077</v>
      </c>
      <c r="M298" t="s">
        <v>143</v>
      </c>
      <c r="N298" t="s">
        <v>26</v>
      </c>
      <c r="O298" s="2">
        <v>45078.477384259262</v>
      </c>
      <c r="P298" s="2">
        <v>45078.351689814815</v>
      </c>
      <c r="Q298">
        <v>5</v>
      </c>
      <c r="R298" t="str">
        <f t="shared" ca="1" si="4"/>
        <v>Sara</v>
      </c>
      <c r="S298" t="str">
        <f>IFERROR(TEXT(DATEVALUE(LEFT(Table1[[#This Row],[Date of Purchase]],10)), "MMMM"), TEXT(Table1[[#This Row],[Date of Purchase]], "MMMM"))</f>
        <v>April</v>
      </c>
      <c r="T298" t="str">
        <f>IF(OR(
  AND(Table1[[#This Row],[Ticket Priority]]="Critical", Table1[[#This Row],[Ticket Status]]&lt;&gt;"Closed"),
  AND(Table1[[#This Row],[Ticket Priority]]="High", Table1[[#This Row],[Ticket Status]]="Open")
), "Yes", "No")</f>
        <v>No</v>
      </c>
      <c r="U298" s="4" t="str">
        <f>IF(Table1[[#This Row],[Ticket Status]]="Closed","Yes","No")</f>
        <v>Yes</v>
      </c>
      <c r="V298" s="4" t="str">
        <f>IF(Table1[[#This Row],[Ticket Status]]="Pending Customer Response","Yes","No")</f>
        <v>No</v>
      </c>
      <c r="W298" s="5">
        <f ca="1">COUNTIFS(Table1[Agent_name],Table1[[#This Row],[Agent_name]],Table1[Month],Table1[[#This Row],[Month]])/160</f>
        <v>0.75624999999999998</v>
      </c>
    </row>
    <row r="299" spans="1:23" x14ac:dyDescent="0.25">
      <c r="A299">
        <v>298</v>
      </c>
      <c r="B299" t="s">
        <v>1078</v>
      </c>
      <c r="C299" t="s">
        <v>1079</v>
      </c>
      <c r="D299">
        <v>24</v>
      </c>
      <c r="E299" t="s">
        <v>58</v>
      </c>
      <c r="F299" t="s">
        <v>281</v>
      </c>
      <c r="G299" s="1">
        <v>44086</v>
      </c>
      <c r="H299" t="s">
        <v>59</v>
      </c>
      <c r="I299" t="s">
        <v>59</v>
      </c>
      <c r="J299" s="3" t="s">
        <v>1080</v>
      </c>
      <c r="K299" t="s">
        <v>39</v>
      </c>
      <c r="L299" t="s">
        <v>1081</v>
      </c>
      <c r="M299" t="s">
        <v>25</v>
      </c>
      <c r="N299" t="s">
        <v>83</v>
      </c>
      <c r="O299" s="2">
        <v>45078.176712962966</v>
      </c>
      <c r="P299" s="2">
        <v>45078.736435185187</v>
      </c>
      <c r="Q299">
        <v>2</v>
      </c>
      <c r="R299" t="str">
        <f t="shared" ca="1" si="4"/>
        <v>Priya</v>
      </c>
      <c r="S299" t="str">
        <f>IFERROR(TEXT(DATEVALUE(LEFT(Table1[[#This Row],[Date of Purchase]],10)), "MMMM"), TEXT(Table1[[#This Row],[Date of Purchase]], "MMMM"))</f>
        <v>September</v>
      </c>
      <c r="T299" t="str">
        <f>IF(OR(
  AND(Table1[[#This Row],[Ticket Priority]]="Critical", Table1[[#This Row],[Ticket Status]]&lt;&gt;"Closed"),
  AND(Table1[[#This Row],[Ticket Priority]]="High", Table1[[#This Row],[Ticket Status]]="Open")
), "Yes", "No")</f>
        <v>No</v>
      </c>
      <c r="U299" s="4" t="str">
        <f>IF(Table1[[#This Row],[Ticket Status]]="Closed","Yes","No")</f>
        <v>Yes</v>
      </c>
      <c r="V299" s="4" t="str">
        <f>IF(Table1[[#This Row],[Ticket Status]]="Pending Customer Response","Yes","No")</f>
        <v>No</v>
      </c>
      <c r="W299" s="5">
        <f ca="1">COUNTIFS(Table1[Agent_name],Table1[[#This Row],[Agent_name]],Table1[Month],Table1[[#This Row],[Month]])/160</f>
        <v>0.53125</v>
      </c>
    </row>
    <row r="300" spans="1:23" x14ac:dyDescent="0.25">
      <c r="A300">
        <v>299</v>
      </c>
      <c r="B300" t="s">
        <v>1082</v>
      </c>
      <c r="C300" t="s">
        <v>1083</v>
      </c>
      <c r="D300">
        <v>22</v>
      </c>
      <c r="E300" t="s">
        <v>19</v>
      </c>
      <c r="F300" t="s">
        <v>20</v>
      </c>
      <c r="G300" s="1">
        <v>44008</v>
      </c>
      <c r="H300" t="s">
        <v>66</v>
      </c>
      <c r="I300" t="s">
        <v>37</v>
      </c>
      <c r="J300" s="3" t="s">
        <v>1084</v>
      </c>
      <c r="K300" t="s">
        <v>62</v>
      </c>
      <c r="M300" t="s">
        <v>41</v>
      </c>
      <c r="N300" t="s">
        <v>33</v>
      </c>
      <c r="R300" t="str">
        <f t="shared" ca="1" si="4"/>
        <v>Aisha</v>
      </c>
      <c r="S300" t="str">
        <f>IFERROR(TEXT(DATEVALUE(LEFT(Table1[[#This Row],[Date of Purchase]],10)), "MMMM"), TEXT(Table1[[#This Row],[Date of Purchase]], "MMMM"))</f>
        <v>June</v>
      </c>
      <c r="T300" t="str">
        <f>IF(OR(
  AND(Table1[[#This Row],[Ticket Priority]]="Critical", Table1[[#This Row],[Ticket Status]]&lt;&gt;"Closed"),
  AND(Table1[[#This Row],[Ticket Priority]]="High", Table1[[#This Row],[Ticket Status]]="Open")
), "Yes", "No")</f>
        <v>No</v>
      </c>
      <c r="U300" s="4" t="str">
        <f>IF(Table1[[#This Row],[Ticket Status]]="Closed","Yes","No")</f>
        <v>No</v>
      </c>
      <c r="V300" s="4" t="str">
        <f>IF(Table1[[#This Row],[Ticket Status]]="Pending Customer Response","Yes","No")</f>
        <v>No</v>
      </c>
      <c r="W300" s="5">
        <f ca="1">COUNTIFS(Table1[Agent_name],Table1[[#This Row],[Agent_name]],Table1[Month],Table1[[#This Row],[Month]])/160</f>
        <v>0.89375000000000004</v>
      </c>
    </row>
    <row r="301" spans="1:23" x14ac:dyDescent="0.25">
      <c r="A301">
        <v>300</v>
      </c>
      <c r="B301" t="s">
        <v>1085</v>
      </c>
      <c r="C301" t="s">
        <v>1086</v>
      </c>
      <c r="D301">
        <v>68</v>
      </c>
      <c r="E301" t="s">
        <v>29</v>
      </c>
      <c r="F301" t="s">
        <v>317</v>
      </c>
      <c r="G301" s="1">
        <v>44475</v>
      </c>
      <c r="H301" t="s">
        <v>59</v>
      </c>
      <c r="I301" t="s">
        <v>113</v>
      </c>
      <c r="J301" s="3" t="s">
        <v>1087</v>
      </c>
      <c r="K301" t="s">
        <v>24</v>
      </c>
      <c r="M301" t="s">
        <v>143</v>
      </c>
      <c r="N301" t="s">
        <v>83</v>
      </c>
      <c r="O301" s="2">
        <v>45078.121898148151</v>
      </c>
      <c r="R301" t="str">
        <f t="shared" ca="1" si="4"/>
        <v>Aisha</v>
      </c>
      <c r="S301" t="str">
        <f>IFERROR(TEXT(DATEVALUE(LEFT(Table1[[#This Row],[Date of Purchase]],10)), "MMMM"), TEXT(Table1[[#This Row],[Date of Purchase]], "MMMM"))</f>
        <v>October</v>
      </c>
      <c r="T301" t="str">
        <f>IF(OR(
  AND(Table1[[#This Row],[Ticket Priority]]="Critical", Table1[[#This Row],[Ticket Status]]&lt;&gt;"Closed"),
  AND(Table1[[#This Row],[Ticket Priority]]="High", Table1[[#This Row],[Ticket Status]]="Open")
), "Yes", "No")</f>
        <v>No</v>
      </c>
      <c r="U301" s="4" t="str">
        <f>IF(Table1[[#This Row],[Ticket Status]]="Closed","Yes","No")</f>
        <v>No</v>
      </c>
      <c r="V301" s="4" t="str">
        <f>IF(Table1[[#This Row],[Ticket Status]]="Pending Customer Response","Yes","No")</f>
        <v>Yes</v>
      </c>
      <c r="W301" s="5">
        <f ca="1">COUNTIFS(Table1[Agent_name],Table1[[#This Row],[Agent_name]],Table1[Month],Table1[[#This Row],[Month]])/160</f>
        <v>0.85624999999999996</v>
      </c>
    </row>
    <row r="302" spans="1:23" x14ac:dyDescent="0.25">
      <c r="A302">
        <v>301</v>
      </c>
      <c r="B302" t="s">
        <v>1088</v>
      </c>
      <c r="C302" t="s">
        <v>1089</v>
      </c>
      <c r="D302">
        <v>59</v>
      </c>
      <c r="E302" t="s">
        <v>19</v>
      </c>
      <c r="F302" t="s">
        <v>149</v>
      </c>
      <c r="G302" s="1">
        <v>44111</v>
      </c>
      <c r="H302" t="s">
        <v>59</v>
      </c>
      <c r="I302" t="s">
        <v>113</v>
      </c>
      <c r="J302" s="3" t="s">
        <v>1090</v>
      </c>
      <c r="K302" t="s">
        <v>62</v>
      </c>
      <c r="M302" t="s">
        <v>89</v>
      </c>
      <c r="N302" t="s">
        <v>26</v>
      </c>
      <c r="R302" t="str">
        <f t="shared" ca="1" si="4"/>
        <v>Meera</v>
      </c>
      <c r="S302" t="str">
        <f>IFERROR(TEXT(DATEVALUE(LEFT(Table1[[#This Row],[Date of Purchase]],10)), "MMMM"), TEXT(Table1[[#This Row],[Date of Purchase]], "MMMM"))</f>
        <v>October</v>
      </c>
      <c r="T302" t="str">
        <f>IF(OR(
  AND(Table1[[#This Row],[Ticket Priority]]="Critical", Table1[[#This Row],[Ticket Status]]&lt;&gt;"Closed"),
  AND(Table1[[#This Row],[Ticket Priority]]="High", Table1[[#This Row],[Ticket Status]]="Open")
), "Yes", "No")</f>
        <v>Yes</v>
      </c>
      <c r="U302" s="4" t="str">
        <f>IF(Table1[[#This Row],[Ticket Status]]="Closed","Yes","No")</f>
        <v>No</v>
      </c>
      <c r="V302" s="4" t="str">
        <f>IF(Table1[[#This Row],[Ticket Status]]="Pending Customer Response","Yes","No")</f>
        <v>No</v>
      </c>
      <c r="W302" s="5">
        <f ca="1">COUNTIFS(Table1[Agent_name],Table1[[#This Row],[Agent_name]],Table1[Month],Table1[[#This Row],[Month]])/160</f>
        <v>0.23749999999999999</v>
      </c>
    </row>
    <row r="303" spans="1:23" x14ac:dyDescent="0.25">
      <c r="A303">
        <v>302</v>
      </c>
      <c r="B303" t="s">
        <v>1091</v>
      </c>
      <c r="C303" t="s">
        <v>1092</v>
      </c>
      <c r="D303">
        <v>30</v>
      </c>
      <c r="E303" t="s">
        <v>19</v>
      </c>
      <c r="F303" t="s">
        <v>317</v>
      </c>
      <c r="G303" s="1">
        <v>43954</v>
      </c>
      <c r="H303" t="s">
        <v>59</v>
      </c>
      <c r="I303" t="s">
        <v>67</v>
      </c>
      <c r="J303" s="3" t="s">
        <v>1093</v>
      </c>
      <c r="K303" t="s">
        <v>62</v>
      </c>
      <c r="M303" t="s">
        <v>143</v>
      </c>
      <c r="N303" t="s">
        <v>26</v>
      </c>
      <c r="R303" t="str">
        <f t="shared" ca="1" si="4"/>
        <v>Mohit</v>
      </c>
      <c r="S303" t="str">
        <f>IFERROR(TEXT(DATEVALUE(LEFT(Table1[[#This Row],[Date of Purchase]],10)), "MMMM"), TEXT(Table1[[#This Row],[Date of Purchase]], "MMMM"))</f>
        <v>May</v>
      </c>
      <c r="T303" t="str">
        <f>IF(OR(
  AND(Table1[[#This Row],[Ticket Priority]]="Critical", Table1[[#This Row],[Ticket Status]]&lt;&gt;"Closed"),
  AND(Table1[[#This Row],[Ticket Priority]]="High", Table1[[#This Row],[Ticket Status]]="Open")
), "Yes", "No")</f>
        <v>No</v>
      </c>
      <c r="U303" s="4" t="str">
        <f>IF(Table1[[#This Row],[Ticket Status]]="Closed","Yes","No")</f>
        <v>No</v>
      </c>
      <c r="V303" s="4" t="str">
        <f>IF(Table1[[#This Row],[Ticket Status]]="Pending Customer Response","Yes","No")</f>
        <v>No</v>
      </c>
      <c r="W303" s="5">
        <f ca="1">COUNTIFS(Table1[Agent_name],Table1[[#This Row],[Agent_name]],Table1[Month],Table1[[#This Row],[Month]])/160</f>
        <v>0.45624999999999999</v>
      </c>
    </row>
    <row r="304" spans="1:23" x14ac:dyDescent="0.25">
      <c r="A304">
        <v>303</v>
      </c>
      <c r="B304" t="s">
        <v>1094</v>
      </c>
      <c r="C304" t="s">
        <v>1095</v>
      </c>
      <c r="D304">
        <v>44</v>
      </c>
      <c r="E304" t="s">
        <v>58</v>
      </c>
      <c r="F304" t="s">
        <v>149</v>
      </c>
      <c r="G304" s="1">
        <v>43852</v>
      </c>
      <c r="H304" t="s">
        <v>66</v>
      </c>
      <c r="I304" t="s">
        <v>31</v>
      </c>
      <c r="J304" s="3" t="s">
        <v>1096</v>
      </c>
      <c r="K304" t="s">
        <v>39</v>
      </c>
      <c r="L304" t="s">
        <v>1097</v>
      </c>
      <c r="M304" t="s">
        <v>143</v>
      </c>
      <c r="N304" t="s">
        <v>83</v>
      </c>
      <c r="O304" s="2">
        <v>45078.034456018519</v>
      </c>
      <c r="P304" s="2">
        <v>45078.078900462962</v>
      </c>
      <c r="Q304">
        <v>1</v>
      </c>
      <c r="R304" t="str">
        <f t="shared" ca="1" si="4"/>
        <v>Sara</v>
      </c>
      <c r="S304" t="str">
        <f>IFERROR(TEXT(DATEVALUE(LEFT(Table1[[#This Row],[Date of Purchase]],10)), "MMMM"), TEXT(Table1[[#This Row],[Date of Purchase]], "MMMM"))</f>
        <v>January</v>
      </c>
      <c r="T304" t="str">
        <f>IF(OR(
  AND(Table1[[#This Row],[Ticket Priority]]="Critical", Table1[[#This Row],[Ticket Status]]&lt;&gt;"Closed"),
  AND(Table1[[#This Row],[Ticket Priority]]="High", Table1[[#This Row],[Ticket Status]]="Open")
), "Yes", "No")</f>
        <v>No</v>
      </c>
      <c r="U304" s="4" t="str">
        <f>IF(Table1[[#This Row],[Ticket Status]]="Closed","Yes","No")</f>
        <v>Yes</v>
      </c>
      <c r="V304" s="4" t="str">
        <f>IF(Table1[[#This Row],[Ticket Status]]="Pending Customer Response","Yes","No")</f>
        <v>No</v>
      </c>
      <c r="W304" s="5">
        <f ca="1">COUNTIFS(Table1[Agent_name],Table1[[#This Row],[Agent_name]],Table1[Month],Table1[[#This Row],[Month]])/160</f>
        <v>0.70625000000000004</v>
      </c>
    </row>
    <row r="305" spans="1:23" x14ac:dyDescent="0.25">
      <c r="A305">
        <v>304</v>
      </c>
      <c r="B305" t="s">
        <v>1098</v>
      </c>
      <c r="C305" t="s">
        <v>1099</v>
      </c>
      <c r="D305">
        <v>28</v>
      </c>
      <c r="E305" t="s">
        <v>29</v>
      </c>
      <c r="F305" t="s">
        <v>456</v>
      </c>
      <c r="G305" s="1">
        <v>44403</v>
      </c>
      <c r="H305" t="s">
        <v>59</v>
      </c>
      <c r="I305" t="s">
        <v>31</v>
      </c>
      <c r="J305" s="3" t="s">
        <v>1100</v>
      </c>
      <c r="K305" t="s">
        <v>24</v>
      </c>
      <c r="M305" t="s">
        <v>143</v>
      </c>
      <c r="N305" t="s">
        <v>26</v>
      </c>
      <c r="O305" s="2">
        <v>45078.430300925924</v>
      </c>
      <c r="R305" t="str">
        <f t="shared" ca="1" si="4"/>
        <v>Aisha</v>
      </c>
      <c r="S305" t="str">
        <f>IFERROR(TEXT(DATEVALUE(LEFT(Table1[[#This Row],[Date of Purchase]],10)), "MMMM"), TEXT(Table1[[#This Row],[Date of Purchase]], "MMMM"))</f>
        <v>July</v>
      </c>
      <c r="T305" t="str">
        <f>IF(OR(
  AND(Table1[[#This Row],[Ticket Priority]]="Critical", Table1[[#This Row],[Ticket Status]]&lt;&gt;"Closed"),
  AND(Table1[[#This Row],[Ticket Priority]]="High", Table1[[#This Row],[Ticket Status]]="Open")
), "Yes", "No")</f>
        <v>No</v>
      </c>
      <c r="U305" s="4" t="str">
        <f>IF(Table1[[#This Row],[Ticket Status]]="Closed","Yes","No")</f>
        <v>No</v>
      </c>
      <c r="V305" s="4" t="str">
        <f>IF(Table1[[#This Row],[Ticket Status]]="Pending Customer Response","Yes","No")</f>
        <v>Yes</v>
      </c>
      <c r="W305" s="5">
        <f ca="1">COUNTIFS(Table1[Agent_name],Table1[[#This Row],[Agent_name]],Table1[Month],Table1[[#This Row],[Month]])/160</f>
        <v>0.875</v>
      </c>
    </row>
    <row r="306" spans="1:23" x14ac:dyDescent="0.25">
      <c r="A306">
        <v>305</v>
      </c>
      <c r="B306" t="s">
        <v>1101</v>
      </c>
      <c r="C306" t="s">
        <v>1102</v>
      </c>
      <c r="D306">
        <v>53</v>
      </c>
      <c r="E306" t="s">
        <v>29</v>
      </c>
      <c r="F306" t="s">
        <v>149</v>
      </c>
      <c r="G306" s="1">
        <v>44261</v>
      </c>
      <c r="H306" t="s">
        <v>59</v>
      </c>
      <c r="I306" t="s">
        <v>93</v>
      </c>
      <c r="J306" s="3" t="s">
        <v>1103</v>
      </c>
      <c r="K306" t="s">
        <v>39</v>
      </c>
      <c r="L306" t="s">
        <v>1104</v>
      </c>
      <c r="M306" t="s">
        <v>143</v>
      </c>
      <c r="N306" t="s">
        <v>33</v>
      </c>
      <c r="O306" s="2">
        <v>45078.517118055555</v>
      </c>
      <c r="P306" s="2">
        <v>45078.889340277776</v>
      </c>
      <c r="Q306">
        <v>5</v>
      </c>
      <c r="R306" t="str">
        <f t="shared" ca="1" si="4"/>
        <v>Mohit</v>
      </c>
      <c r="S306" t="str">
        <f>IFERROR(TEXT(DATEVALUE(LEFT(Table1[[#This Row],[Date of Purchase]],10)), "MMMM"), TEXT(Table1[[#This Row],[Date of Purchase]], "MMMM"))</f>
        <v>March</v>
      </c>
      <c r="T306" t="str">
        <f>IF(OR(
  AND(Table1[[#This Row],[Ticket Priority]]="Critical", Table1[[#This Row],[Ticket Status]]&lt;&gt;"Closed"),
  AND(Table1[[#This Row],[Ticket Priority]]="High", Table1[[#This Row],[Ticket Status]]="Open")
), "Yes", "No")</f>
        <v>No</v>
      </c>
      <c r="U306" s="4" t="str">
        <f>IF(Table1[[#This Row],[Ticket Status]]="Closed","Yes","No")</f>
        <v>Yes</v>
      </c>
      <c r="V306" s="4" t="str">
        <f>IF(Table1[[#This Row],[Ticket Status]]="Pending Customer Response","Yes","No")</f>
        <v>No</v>
      </c>
      <c r="W306" s="5">
        <f ca="1">COUNTIFS(Table1[Agent_name],Table1[[#This Row],[Agent_name]],Table1[Month],Table1[[#This Row],[Month]])/160</f>
        <v>0.45624999999999999</v>
      </c>
    </row>
    <row r="307" spans="1:23" x14ac:dyDescent="0.25">
      <c r="A307">
        <v>306</v>
      </c>
      <c r="B307" t="s">
        <v>1105</v>
      </c>
      <c r="C307" t="s">
        <v>1106</v>
      </c>
      <c r="D307">
        <v>33</v>
      </c>
      <c r="E307" t="s">
        <v>29</v>
      </c>
      <c r="F307" t="s">
        <v>92</v>
      </c>
      <c r="G307" s="1">
        <v>44060</v>
      </c>
      <c r="H307" t="s">
        <v>59</v>
      </c>
      <c r="I307" t="s">
        <v>67</v>
      </c>
      <c r="J307" s="3" t="s">
        <v>1107</v>
      </c>
      <c r="K307" t="s">
        <v>62</v>
      </c>
      <c r="M307" t="s">
        <v>25</v>
      </c>
      <c r="N307" t="s">
        <v>33</v>
      </c>
      <c r="R307" t="str">
        <f t="shared" ca="1" si="4"/>
        <v>Neha</v>
      </c>
      <c r="S307" t="str">
        <f>IFERROR(TEXT(DATEVALUE(LEFT(Table1[[#This Row],[Date of Purchase]],10)), "MMMM"), TEXT(Table1[[#This Row],[Date of Purchase]], "MMMM"))</f>
        <v>August</v>
      </c>
      <c r="T307" t="str">
        <f>IF(OR(
  AND(Table1[[#This Row],[Ticket Priority]]="Critical", Table1[[#This Row],[Ticket Status]]&lt;&gt;"Closed"),
  AND(Table1[[#This Row],[Ticket Priority]]="High", Table1[[#This Row],[Ticket Status]]="Open")
), "Yes", "No")</f>
        <v>Yes</v>
      </c>
      <c r="U307" s="4" t="str">
        <f>IF(Table1[[#This Row],[Ticket Status]]="Closed","Yes","No")</f>
        <v>No</v>
      </c>
      <c r="V307" s="4" t="str">
        <f>IF(Table1[[#This Row],[Ticket Status]]="Pending Customer Response","Yes","No")</f>
        <v>No</v>
      </c>
      <c r="W307" s="5">
        <f ca="1">COUNTIFS(Table1[Agent_name],Table1[[#This Row],[Agent_name]],Table1[Month],Table1[[#This Row],[Month]])/160</f>
        <v>0.16875000000000001</v>
      </c>
    </row>
    <row r="308" spans="1:23" x14ac:dyDescent="0.25">
      <c r="A308">
        <v>307</v>
      </c>
      <c r="B308" t="s">
        <v>1108</v>
      </c>
      <c r="C308" t="s">
        <v>1109</v>
      </c>
      <c r="D308">
        <v>32</v>
      </c>
      <c r="E308" t="s">
        <v>29</v>
      </c>
      <c r="F308" t="s">
        <v>112</v>
      </c>
      <c r="G308" s="1">
        <v>44382</v>
      </c>
      <c r="H308" t="s">
        <v>67</v>
      </c>
      <c r="I308" t="s">
        <v>31</v>
      </c>
      <c r="J308" s="3" t="s">
        <v>1110</v>
      </c>
      <c r="K308" t="s">
        <v>39</v>
      </c>
      <c r="L308" t="s">
        <v>1111</v>
      </c>
      <c r="M308" t="s">
        <v>41</v>
      </c>
      <c r="N308" t="s">
        <v>26</v>
      </c>
      <c r="O308" s="2">
        <v>45078.713680555556</v>
      </c>
      <c r="P308" s="2">
        <v>45078.840763888889</v>
      </c>
      <c r="Q308">
        <v>2</v>
      </c>
      <c r="R308" t="str">
        <f t="shared" ca="1" si="4"/>
        <v>Sara</v>
      </c>
      <c r="S308" t="str">
        <f>IFERROR(TEXT(DATEVALUE(LEFT(Table1[[#This Row],[Date of Purchase]],10)), "MMMM"), TEXT(Table1[[#This Row],[Date of Purchase]], "MMMM"))</f>
        <v>July</v>
      </c>
      <c r="T308" t="str">
        <f>IF(OR(
  AND(Table1[[#This Row],[Ticket Priority]]="Critical", Table1[[#This Row],[Ticket Status]]&lt;&gt;"Closed"),
  AND(Table1[[#This Row],[Ticket Priority]]="High", Table1[[#This Row],[Ticket Status]]="Open")
), "Yes", "No")</f>
        <v>No</v>
      </c>
      <c r="U308" s="4" t="str">
        <f>IF(Table1[[#This Row],[Ticket Status]]="Closed","Yes","No")</f>
        <v>Yes</v>
      </c>
      <c r="V308" s="4" t="str">
        <f>IF(Table1[[#This Row],[Ticket Status]]="Pending Customer Response","Yes","No")</f>
        <v>No</v>
      </c>
      <c r="W308" s="5">
        <f ca="1">COUNTIFS(Table1[Agent_name],Table1[[#This Row],[Agent_name]],Table1[Month],Table1[[#This Row],[Month]])/160</f>
        <v>0.6875</v>
      </c>
    </row>
    <row r="309" spans="1:23" x14ac:dyDescent="0.25">
      <c r="A309">
        <v>308</v>
      </c>
      <c r="B309" t="s">
        <v>1112</v>
      </c>
      <c r="C309" t="s">
        <v>1113</v>
      </c>
      <c r="D309">
        <v>21</v>
      </c>
      <c r="E309" t="s">
        <v>29</v>
      </c>
      <c r="F309" t="s">
        <v>242</v>
      </c>
      <c r="G309" s="1">
        <v>43956</v>
      </c>
      <c r="H309" t="s">
        <v>21</v>
      </c>
      <c r="I309" t="s">
        <v>177</v>
      </c>
      <c r="J309" s="3" t="s">
        <v>791</v>
      </c>
      <c r="K309" t="s">
        <v>24</v>
      </c>
      <c r="M309" t="s">
        <v>25</v>
      </c>
      <c r="N309" t="s">
        <v>26</v>
      </c>
      <c r="O309" s="2">
        <v>45078.341469907406</v>
      </c>
      <c r="Q309">
        <v>5</v>
      </c>
      <c r="R309" t="str">
        <f t="shared" ca="1" si="4"/>
        <v>Ravi</v>
      </c>
      <c r="S309" t="str">
        <f>IFERROR(TEXT(DATEVALUE(LEFT(Table1[[#This Row],[Date of Purchase]],10)), "MMMM"), TEXT(Table1[[#This Row],[Date of Purchase]], "MMMM"))</f>
        <v>May</v>
      </c>
      <c r="T309" t="str">
        <f>IF(OR(
  AND(Table1[[#This Row],[Ticket Priority]]="Critical", Table1[[#This Row],[Ticket Status]]&lt;&gt;"Closed"),
  AND(Table1[[#This Row],[Ticket Priority]]="High", Table1[[#This Row],[Ticket Status]]="Open")
), "Yes", "No")</f>
        <v>Yes</v>
      </c>
      <c r="U309" s="4" t="str">
        <f>IF(Table1[[#This Row],[Ticket Status]]="Closed","Yes","No")</f>
        <v>No</v>
      </c>
      <c r="V309" s="4" t="str">
        <f>IF(Table1[[#This Row],[Ticket Status]]="Pending Customer Response","Yes","No")</f>
        <v>Yes</v>
      </c>
      <c r="W309" s="5">
        <f ca="1">COUNTIFS(Table1[Agent_name],Table1[[#This Row],[Agent_name]],Table1[Month],Table1[[#This Row],[Month]])/160</f>
        <v>0.67500000000000004</v>
      </c>
    </row>
    <row r="310" spans="1:23" x14ac:dyDescent="0.25">
      <c r="A310">
        <v>309</v>
      </c>
      <c r="B310" t="s">
        <v>1114</v>
      </c>
      <c r="C310" t="s">
        <v>1115</v>
      </c>
      <c r="D310">
        <v>19</v>
      </c>
      <c r="E310" t="s">
        <v>19</v>
      </c>
      <c r="F310" t="s">
        <v>76</v>
      </c>
      <c r="G310" s="1">
        <v>44306</v>
      </c>
      <c r="H310" t="s">
        <v>66</v>
      </c>
      <c r="I310" t="s">
        <v>141</v>
      </c>
      <c r="J310" s="3" t="s">
        <v>1116</v>
      </c>
      <c r="K310" t="s">
        <v>62</v>
      </c>
      <c r="M310" t="s">
        <v>89</v>
      </c>
      <c r="N310" t="s">
        <v>33</v>
      </c>
      <c r="Q310">
        <v>5</v>
      </c>
      <c r="R310" t="str">
        <f t="shared" ca="1" si="4"/>
        <v>Arjun</v>
      </c>
      <c r="S310" t="str">
        <f>IFERROR(TEXT(DATEVALUE(LEFT(Table1[[#This Row],[Date of Purchase]],10)), "MMMM"), TEXT(Table1[[#This Row],[Date of Purchase]], "MMMM"))</f>
        <v>April</v>
      </c>
      <c r="T310" t="str">
        <f>IF(OR(
  AND(Table1[[#This Row],[Ticket Priority]]="Critical", Table1[[#This Row],[Ticket Status]]&lt;&gt;"Closed"),
  AND(Table1[[#This Row],[Ticket Priority]]="High", Table1[[#This Row],[Ticket Status]]="Open")
), "Yes", "No")</f>
        <v>Yes</v>
      </c>
      <c r="U310" s="4" t="str">
        <f>IF(Table1[[#This Row],[Ticket Status]]="Closed","Yes","No")</f>
        <v>No</v>
      </c>
      <c r="V310" s="4" t="str">
        <f>IF(Table1[[#This Row],[Ticket Status]]="Pending Customer Response","Yes","No")</f>
        <v>No</v>
      </c>
      <c r="W310" s="5">
        <f ca="1">COUNTIFS(Table1[Agent_name],Table1[[#This Row],[Agent_name]],Table1[Month],Table1[[#This Row],[Month]])/160</f>
        <v>0.18124999999999999</v>
      </c>
    </row>
    <row r="311" spans="1:23" x14ac:dyDescent="0.25">
      <c r="A311">
        <v>310</v>
      </c>
      <c r="B311" t="s">
        <v>1117</v>
      </c>
      <c r="C311" t="s">
        <v>1118</v>
      </c>
      <c r="D311">
        <v>62</v>
      </c>
      <c r="E311" t="s">
        <v>29</v>
      </c>
      <c r="F311" t="s">
        <v>219</v>
      </c>
      <c r="G311" s="1">
        <v>44029</v>
      </c>
      <c r="H311" t="s">
        <v>21</v>
      </c>
      <c r="I311" t="s">
        <v>93</v>
      </c>
      <c r="J311" s="3" t="s">
        <v>1119</v>
      </c>
      <c r="K311" t="s">
        <v>62</v>
      </c>
      <c r="M311" t="s">
        <v>89</v>
      </c>
      <c r="N311" t="s">
        <v>33</v>
      </c>
      <c r="Q311">
        <v>5</v>
      </c>
      <c r="R311" t="str">
        <f t="shared" ca="1" si="4"/>
        <v>Sara</v>
      </c>
      <c r="S311" t="str">
        <f>IFERROR(TEXT(DATEVALUE(LEFT(Table1[[#This Row],[Date of Purchase]],10)), "MMMM"), TEXT(Table1[[#This Row],[Date of Purchase]], "MMMM"))</f>
        <v>July</v>
      </c>
      <c r="T311" t="str">
        <f>IF(OR(
  AND(Table1[[#This Row],[Ticket Priority]]="Critical", Table1[[#This Row],[Ticket Status]]&lt;&gt;"Closed"),
  AND(Table1[[#This Row],[Ticket Priority]]="High", Table1[[#This Row],[Ticket Status]]="Open")
), "Yes", "No")</f>
        <v>Yes</v>
      </c>
      <c r="U311" s="4" t="str">
        <f>IF(Table1[[#This Row],[Ticket Status]]="Closed","Yes","No")</f>
        <v>No</v>
      </c>
      <c r="V311" s="4" t="str">
        <f>IF(Table1[[#This Row],[Ticket Status]]="Pending Customer Response","Yes","No")</f>
        <v>No</v>
      </c>
      <c r="W311" s="5">
        <f ca="1">COUNTIFS(Table1[Agent_name],Table1[[#This Row],[Agent_name]],Table1[Month],Table1[[#This Row],[Month]])/160</f>
        <v>0.6875</v>
      </c>
    </row>
    <row r="312" spans="1:23" x14ac:dyDescent="0.25">
      <c r="A312">
        <v>311</v>
      </c>
      <c r="B312" t="s">
        <v>1120</v>
      </c>
      <c r="C312" t="s">
        <v>1121</v>
      </c>
      <c r="D312">
        <v>53</v>
      </c>
      <c r="E312" t="s">
        <v>58</v>
      </c>
      <c r="F312" t="s">
        <v>98</v>
      </c>
      <c r="G312" s="1">
        <v>44080</v>
      </c>
      <c r="H312" t="s">
        <v>21</v>
      </c>
      <c r="I312" t="s">
        <v>31</v>
      </c>
      <c r="J312" s="3" t="s">
        <v>1122</v>
      </c>
      <c r="K312" t="s">
        <v>39</v>
      </c>
      <c r="L312" t="s">
        <v>1123</v>
      </c>
      <c r="M312" t="s">
        <v>89</v>
      </c>
      <c r="N312" t="s">
        <v>26</v>
      </c>
      <c r="O312" s="2">
        <v>45078.577638888892</v>
      </c>
      <c r="P312" s="2">
        <v>45078.201249999998</v>
      </c>
      <c r="Q312">
        <v>2</v>
      </c>
      <c r="R312" t="str">
        <f t="shared" ca="1" si="4"/>
        <v>Priya</v>
      </c>
      <c r="S312" t="str">
        <f>IFERROR(TEXT(DATEVALUE(LEFT(Table1[[#This Row],[Date of Purchase]],10)), "MMMM"), TEXT(Table1[[#This Row],[Date of Purchase]], "MMMM"))</f>
        <v>September</v>
      </c>
      <c r="T312" t="str">
        <f>IF(OR(
  AND(Table1[[#This Row],[Ticket Priority]]="Critical", Table1[[#This Row],[Ticket Status]]&lt;&gt;"Closed"),
  AND(Table1[[#This Row],[Ticket Priority]]="High", Table1[[#This Row],[Ticket Status]]="Open")
), "Yes", "No")</f>
        <v>No</v>
      </c>
      <c r="U312" s="4" t="str">
        <f>IF(Table1[[#This Row],[Ticket Status]]="Closed","Yes","No")</f>
        <v>Yes</v>
      </c>
      <c r="V312" s="4" t="str">
        <f>IF(Table1[[#This Row],[Ticket Status]]="Pending Customer Response","Yes","No")</f>
        <v>No</v>
      </c>
      <c r="W312" s="5">
        <f ca="1">COUNTIFS(Table1[Agent_name],Table1[[#This Row],[Agent_name]],Table1[Month],Table1[[#This Row],[Month]])/160</f>
        <v>0.53125</v>
      </c>
    </row>
    <row r="313" spans="1:23" x14ac:dyDescent="0.25">
      <c r="A313">
        <v>312</v>
      </c>
      <c r="B313" t="s">
        <v>1124</v>
      </c>
      <c r="C313" t="s">
        <v>1125</v>
      </c>
      <c r="D313">
        <v>46</v>
      </c>
      <c r="E313" t="s">
        <v>29</v>
      </c>
      <c r="F313" t="s">
        <v>397</v>
      </c>
      <c r="G313" s="1">
        <v>44030</v>
      </c>
      <c r="H313" t="s">
        <v>67</v>
      </c>
      <c r="I313" t="s">
        <v>22</v>
      </c>
      <c r="J313" s="3" t="s">
        <v>1126</v>
      </c>
      <c r="K313" t="s">
        <v>39</v>
      </c>
      <c r="L313" t="s">
        <v>1127</v>
      </c>
      <c r="M313" t="s">
        <v>25</v>
      </c>
      <c r="N313" t="s">
        <v>33</v>
      </c>
      <c r="O313" s="2">
        <v>45078.304722222223</v>
      </c>
      <c r="P313" s="2">
        <v>45078.388055555559</v>
      </c>
      <c r="Q313">
        <v>2</v>
      </c>
      <c r="R313" t="str">
        <f t="shared" ca="1" si="4"/>
        <v>Mohit</v>
      </c>
      <c r="S313" t="str">
        <f>IFERROR(TEXT(DATEVALUE(LEFT(Table1[[#This Row],[Date of Purchase]],10)), "MMMM"), TEXT(Table1[[#This Row],[Date of Purchase]], "MMMM"))</f>
        <v>July</v>
      </c>
      <c r="T313" t="str">
        <f>IF(OR(
  AND(Table1[[#This Row],[Ticket Priority]]="Critical", Table1[[#This Row],[Ticket Status]]&lt;&gt;"Closed"),
  AND(Table1[[#This Row],[Ticket Priority]]="High", Table1[[#This Row],[Ticket Status]]="Open")
), "Yes", "No")</f>
        <v>No</v>
      </c>
      <c r="U313" s="4" t="str">
        <f>IF(Table1[[#This Row],[Ticket Status]]="Closed","Yes","No")</f>
        <v>Yes</v>
      </c>
      <c r="V313" s="4" t="str">
        <f>IF(Table1[[#This Row],[Ticket Status]]="Pending Customer Response","Yes","No")</f>
        <v>No</v>
      </c>
      <c r="W313" s="5">
        <f ca="1">COUNTIFS(Table1[Agent_name],Table1[[#This Row],[Agent_name]],Table1[Month],Table1[[#This Row],[Month]])/160</f>
        <v>0.53125</v>
      </c>
    </row>
    <row r="314" spans="1:23" x14ac:dyDescent="0.25">
      <c r="A314">
        <v>313</v>
      </c>
      <c r="B314" t="s">
        <v>1128</v>
      </c>
      <c r="C314" t="s">
        <v>1129</v>
      </c>
      <c r="D314">
        <v>46</v>
      </c>
      <c r="E314" t="s">
        <v>29</v>
      </c>
      <c r="F314" t="s">
        <v>92</v>
      </c>
      <c r="G314" s="1">
        <v>44008</v>
      </c>
      <c r="H314" t="s">
        <v>21</v>
      </c>
      <c r="I314" t="s">
        <v>72</v>
      </c>
      <c r="J314" s="3" t="s">
        <v>1130</v>
      </c>
      <c r="K314" t="s">
        <v>39</v>
      </c>
      <c r="L314" t="s">
        <v>1131</v>
      </c>
      <c r="M314" t="s">
        <v>143</v>
      </c>
      <c r="N314" t="s">
        <v>55</v>
      </c>
      <c r="O314" s="2">
        <v>45078.009606481479</v>
      </c>
      <c r="P314" s="2">
        <v>45078.062384259261</v>
      </c>
      <c r="Q314">
        <v>1</v>
      </c>
      <c r="R314" t="str">
        <f t="shared" ca="1" si="4"/>
        <v>Sara</v>
      </c>
      <c r="S314" t="str">
        <f>IFERROR(TEXT(DATEVALUE(LEFT(Table1[[#This Row],[Date of Purchase]],10)), "MMMM"), TEXT(Table1[[#This Row],[Date of Purchase]], "MMMM"))</f>
        <v>June</v>
      </c>
      <c r="T314" t="str">
        <f>IF(OR(
  AND(Table1[[#This Row],[Ticket Priority]]="Critical", Table1[[#This Row],[Ticket Status]]&lt;&gt;"Closed"),
  AND(Table1[[#This Row],[Ticket Priority]]="High", Table1[[#This Row],[Ticket Status]]="Open")
), "Yes", "No")</f>
        <v>No</v>
      </c>
      <c r="U314" s="4" t="str">
        <f>IF(Table1[[#This Row],[Ticket Status]]="Closed","Yes","No")</f>
        <v>Yes</v>
      </c>
      <c r="V314" s="4" t="str">
        <f>IF(Table1[[#This Row],[Ticket Status]]="Pending Customer Response","Yes","No")</f>
        <v>No</v>
      </c>
      <c r="W314" s="5">
        <f ca="1">COUNTIFS(Table1[Agent_name],Table1[[#This Row],[Agent_name]],Table1[Month],Table1[[#This Row],[Month]])/160</f>
        <v>0.65</v>
      </c>
    </row>
    <row r="315" spans="1:23" x14ac:dyDescent="0.25">
      <c r="A315">
        <v>314</v>
      </c>
      <c r="B315" t="s">
        <v>1132</v>
      </c>
      <c r="C315" t="s">
        <v>1133</v>
      </c>
      <c r="D315">
        <v>18</v>
      </c>
      <c r="E315" t="s">
        <v>58</v>
      </c>
      <c r="F315" t="s">
        <v>207</v>
      </c>
      <c r="G315" s="1">
        <v>44381</v>
      </c>
      <c r="H315" t="s">
        <v>66</v>
      </c>
      <c r="I315" t="s">
        <v>59</v>
      </c>
      <c r="J315" s="3" t="s">
        <v>1134</v>
      </c>
      <c r="K315" t="s">
        <v>62</v>
      </c>
      <c r="M315" t="s">
        <v>41</v>
      </c>
      <c r="N315" t="s">
        <v>83</v>
      </c>
      <c r="Q315">
        <v>5</v>
      </c>
      <c r="R315" t="str">
        <f t="shared" ca="1" si="4"/>
        <v>Mohit</v>
      </c>
      <c r="S315" t="str">
        <f>IFERROR(TEXT(DATEVALUE(LEFT(Table1[[#This Row],[Date of Purchase]],10)), "MMMM"), TEXT(Table1[[#This Row],[Date of Purchase]], "MMMM"))</f>
        <v>July</v>
      </c>
      <c r="T315" t="str">
        <f>IF(OR(
  AND(Table1[[#This Row],[Ticket Priority]]="Critical", Table1[[#This Row],[Ticket Status]]&lt;&gt;"Closed"),
  AND(Table1[[#This Row],[Ticket Priority]]="High", Table1[[#This Row],[Ticket Status]]="Open")
), "Yes", "No")</f>
        <v>No</v>
      </c>
      <c r="U315" s="4" t="str">
        <f>IF(Table1[[#This Row],[Ticket Status]]="Closed","Yes","No")</f>
        <v>No</v>
      </c>
      <c r="V315" s="4" t="str">
        <f>IF(Table1[[#This Row],[Ticket Status]]="Pending Customer Response","Yes","No")</f>
        <v>No</v>
      </c>
      <c r="W315" s="5">
        <f ca="1">COUNTIFS(Table1[Agent_name],Table1[[#This Row],[Agent_name]],Table1[Month],Table1[[#This Row],[Month]])/160</f>
        <v>0.53125</v>
      </c>
    </row>
    <row r="316" spans="1:23" x14ac:dyDescent="0.25">
      <c r="A316">
        <v>315</v>
      </c>
      <c r="B316" t="s">
        <v>1135</v>
      </c>
      <c r="C316" t="s">
        <v>1136</v>
      </c>
      <c r="D316">
        <v>30</v>
      </c>
      <c r="E316" t="s">
        <v>29</v>
      </c>
      <c r="F316" t="s">
        <v>20</v>
      </c>
      <c r="G316" s="1">
        <v>44211</v>
      </c>
      <c r="H316" t="s">
        <v>59</v>
      </c>
      <c r="I316" t="s">
        <v>60</v>
      </c>
      <c r="J316" s="3" t="s">
        <v>1137</v>
      </c>
      <c r="K316" t="s">
        <v>39</v>
      </c>
      <c r="L316" t="s">
        <v>1138</v>
      </c>
      <c r="M316" t="s">
        <v>89</v>
      </c>
      <c r="N316" t="s">
        <v>55</v>
      </c>
      <c r="O316" s="2">
        <v>45078.249224537038</v>
      </c>
      <c r="P316" s="2">
        <v>45078.23741898148</v>
      </c>
      <c r="Q316">
        <v>2</v>
      </c>
      <c r="R316" t="str">
        <f t="shared" ca="1" si="4"/>
        <v>Sara</v>
      </c>
      <c r="S316" t="str">
        <f>IFERROR(TEXT(DATEVALUE(LEFT(Table1[[#This Row],[Date of Purchase]],10)), "MMMM"), TEXT(Table1[[#This Row],[Date of Purchase]], "MMMM"))</f>
        <v>January</v>
      </c>
      <c r="T316" t="str">
        <f>IF(OR(
  AND(Table1[[#This Row],[Ticket Priority]]="Critical", Table1[[#This Row],[Ticket Status]]&lt;&gt;"Closed"),
  AND(Table1[[#This Row],[Ticket Priority]]="High", Table1[[#This Row],[Ticket Status]]="Open")
), "Yes", "No")</f>
        <v>No</v>
      </c>
      <c r="U316" s="4" t="str">
        <f>IF(Table1[[#This Row],[Ticket Status]]="Closed","Yes","No")</f>
        <v>Yes</v>
      </c>
      <c r="V316" s="4" t="str">
        <f>IF(Table1[[#This Row],[Ticket Status]]="Pending Customer Response","Yes","No")</f>
        <v>No</v>
      </c>
      <c r="W316" s="5">
        <f ca="1">COUNTIFS(Table1[Agent_name],Table1[[#This Row],[Agent_name]],Table1[Month],Table1[[#This Row],[Month]])/160</f>
        <v>0.70625000000000004</v>
      </c>
    </row>
    <row r="317" spans="1:23" x14ac:dyDescent="0.25">
      <c r="A317">
        <v>316</v>
      </c>
      <c r="B317" t="s">
        <v>1139</v>
      </c>
      <c r="C317" t="s">
        <v>1140</v>
      </c>
      <c r="D317">
        <v>33</v>
      </c>
      <c r="E317" t="s">
        <v>19</v>
      </c>
      <c r="F317" t="s">
        <v>76</v>
      </c>
      <c r="G317" s="1">
        <v>44076</v>
      </c>
      <c r="H317" t="s">
        <v>59</v>
      </c>
      <c r="I317" t="s">
        <v>99</v>
      </c>
      <c r="J317" s="3" t="s">
        <v>1141</v>
      </c>
      <c r="K317" t="s">
        <v>24</v>
      </c>
      <c r="M317" t="s">
        <v>25</v>
      </c>
      <c r="N317" t="s">
        <v>33</v>
      </c>
      <c r="O317" s="2">
        <v>45077.917974537035</v>
      </c>
      <c r="Q317">
        <v>5</v>
      </c>
      <c r="R317" t="str">
        <f t="shared" ca="1" si="4"/>
        <v>Aisha</v>
      </c>
      <c r="S317" t="str">
        <f>IFERROR(TEXT(DATEVALUE(LEFT(Table1[[#This Row],[Date of Purchase]],10)), "MMMM"), TEXT(Table1[[#This Row],[Date of Purchase]], "MMMM"))</f>
        <v>September</v>
      </c>
      <c r="T317" t="str">
        <f>IF(OR(
  AND(Table1[[#This Row],[Ticket Priority]]="Critical", Table1[[#This Row],[Ticket Status]]&lt;&gt;"Closed"),
  AND(Table1[[#This Row],[Ticket Priority]]="High", Table1[[#This Row],[Ticket Status]]="Open")
), "Yes", "No")</f>
        <v>Yes</v>
      </c>
      <c r="U317" s="4" t="str">
        <f>IF(Table1[[#This Row],[Ticket Status]]="Closed","Yes","No")</f>
        <v>No</v>
      </c>
      <c r="V317" s="4" t="str">
        <f>IF(Table1[[#This Row],[Ticket Status]]="Pending Customer Response","Yes","No")</f>
        <v>Yes</v>
      </c>
      <c r="W317" s="5">
        <f ca="1">COUNTIFS(Table1[Agent_name],Table1[[#This Row],[Agent_name]],Table1[Month],Table1[[#This Row],[Month]])/160</f>
        <v>0.86250000000000004</v>
      </c>
    </row>
    <row r="318" spans="1:23" x14ac:dyDescent="0.25">
      <c r="A318">
        <v>317</v>
      </c>
      <c r="B318" t="s">
        <v>1142</v>
      </c>
      <c r="C318" t="s">
        <v>1143</v>
      </c>
      <c r="D318">
        <v>52</v>
      </c>
      <c r="E318" t="s">
        <v>58</v>
      </c>
      <c r="F318" t="s">
        <v>219</v>
      </c>
      <c r="G318" s="1">
        <v>44423</v>
      </c>
      <c r="H318" t="s">
        <v>59</v>
      </c>
      <c r="I318" t="s">
        <v>99</v>
      </c>
      <c r="J318" s="3" t="s">
        <v>1144</v>
      </c>
      <c r="K318" t="s">
        <v>62</v>
      </c>
      <c r="M318" t="s">
        <v>89</v>
      </c>
      <c r="N318" t="s">
        <v>33</v>
      </c>
      <c r="Q318">
        <v>5</v>
      </c>
      <c r="R318" t="str">
        <f t="shared" ca="1" si="4"/>
        <v>Sara</v>
      </c>
      <c r="S318" t="str">
        <f>IFERROR(TEXT(DATEVALUE(LEFT(Table1[[#This Row],[Date of Purchase]],10)), "MMMM"), TEXT(Table1[[#This Row],[Date of Purchase]], "MMMM"))</f>
        <v>August</v>
      </c>
      <c r="T318" t="str">
        <f>IF(OR(
  AND(Table1[[#This Row],[Ticket Priority]]="Critical", Table1[[#This Row],[Ticket Status]]&lt;&gt;"Closed"),
  AND(Table1[[#This Row],[Ticket Priority]]="High", Table1[[#This Row],[Ticket Status]]="Open")
), "Yes", "No")</f>
        <v>Yes</v>
      </c>
      <c r="U318" s="4" t="str">
        <f>IF(Table1[[#This Row],[Ticket Status]]="Closed","Yes","No")</f>
        <v>No</v>
      </c>
      <c r="V318" s="4" t="str">
        <f>IF(Table1[[#This Row],[Ticket Status]]="Pending Customer Response","Yes","No")</f>
        <v>No</v>
      </c>
      <c r="W318" s="5">
        <f ca="1">COUNTIFS(Table1[Agent_name],Table1[[#This Row],[Agent_name]],Table1[Month],Table1[[#This Row],[Month]])/160</f>
        <v>0.8</v>
      </c>
    </row>
    <row r="319" spans="1:23" x14ac:dyDescent="0.25">
      <c r="A319">
        <v>318</v>
      </c>
      <c r="B319" t="s">
        <v>1145</v>
      </c>
      <c r="C319" t="s">
        <v>1146</v>
      </c>
      <c r="D319">
        <v>18</v>
      </c>
      <c r="E319" t="s">
        <v>58</v>
      </c>
      <c r="F319" t="s">
        <v>281</v>
      </c>
      <c r="G319" s="1">
        <v>43954</v>
      </c>
      <c r="H319" t="s">
        <v>21</v>
      </c>
      <c r="I319" t="s">
        <v>59</v>
      </c>
      <c r="J319" s="3" t="s">
        <v>1147</v>
      </c>
      <c r="K319" t="s">
        <v>39</v>
      </c>
      <c r="L319" t="s">
        <v>1148</v>
      </c>
      <c r="M319" t="s">
        <v>41</v>
      </c>
      <c r="N319" t="s">
        <v>33</v>
      </c>
      <c r="O319" s="2">
        <v>45078.31453703704</v>
      </c>
      <c r="P319" s="2">
        <v>45077.995787037034</v>
      </c>
      <c r="Q319">
        <v>4</v>
      </c>
      <c r="R319" t="str">
        <f t="shared" ca="1" si="4"/>
        <v>Aisha</v>
      </c>
      <c r="S319" t="str">
        <f>IFERROR(TEXT(DATEVALUE(LEFT(Table1[[#This Row],[Date of Purchase]],10)), "MMMM"), TEXT(Table1[[#This Row],[Date of Purchase]], "MMMM"))</f>
        <v>May</v>
      </c>
      <c r="T319" t="str">
        <f>IF(OR(
  AND(Table1[[#This Row],[Ticket Priority]]="Critical", Table1[[#This Row],[Ticket Status]]&lt;&gt;"Closed"),
  AND(Table1[[#This Row],[Ticket Priority]]="High", Table1[[#This Row],[Ticket Status]]="Open")
), "Yes", "No")</f>
        <v>No</v>
      </c>
      <c r="U319" s="4" t="str">
        <f>IF(Table1[[#This Row],[Ticket Status]]="Closed","Yes","No")</f>
        <v>Yes</v>
      </c>
      <c r="V319" s="4" t="str">
        <f>IF(Table1[[#This Row],[Ticket Status]]="Pending Customer Response","Yes","No")</f>
        <v>No</v>
      </c>
      <c r="W319" s="5">
        <f ca="1">COUNTIFS(Table1[Agent_name],Table1[[#This Row],[Agent_name]],Table1[Month],Table1[[#This Row],[Month]])/160</f>
        <v>0.93125000000000002</v>
      </c>
    </row>
    <row r="320" spans="1:23" x14ac:dyDescent="0.25">
      <c r="A320">
        <v>319</v>
      </c>
      <c r="B320" t="s">
        <v>1149</v>
      </c>
      <c r="C320" t="s">
        <v>1150</v>
      </c>
      <c r="D320">
        <v>28</v>
      </c>
      <c r="E320" t="s">
        <v>29</v>
      </c>
      <c r="F320" t="s">
        <v>86</v>
      </c>
      <c r="G320" s="1">
        <v>44449</v>
      </c>
      <c r="H320" t="s">
        <v>45</v>
      </c>
      <c r="I320" t="s">
        <v>67</v>
      </c>
      <c r="J320" s="3" t="s">
        <v>1151</v>
      </c>
      <c r="K320" t="s">
        <v>24</v>
      </c>
      <c r="M320" t="s">
        <v>143</v>
      </c>
      <c r="N320" t="s">
        <v>55</v>
      </c>
      <c r="O320" s="2">
        <v>45078.786087962966</v>
      </c>
      <c r="Q320">
        <v>5</v>
      </c>
      <c r="R320" t="str">
        <f t="shared" ca="1" si="4"/>
        <v>Mohit</v>
      </c>
      <c r="S320" t="str">
        <f>IFERROR(TEXT(DATEVALUE(LEFT(Table1[[#This Row],[Date of Purchase]],10)), "MMMM"), TEXT(Table1[[#This Row],[Date of Purchase]], "MMMM"))</f>
        <v>September</v>
      </c>
      <c r="T320" t="str">
        <f>IF(OR(
  AND(Table1[[#This Row],[Ticket Priority]]="Critical", Table1[[#This Row],[Ticket Status]]&lt;&gt;"Closed"),
  AND(Table1[[#This Row],[Ticket Priority]]="High", Table1[[#This Row],[Ticket Status]]="Open")
), "Yes", "No")</f>
        <v>No</v>
      </c>
      <c r="U320" s="4" t="str">
        <f>IF(Table1[[#This Row],[Ticket Status]]="Closed","Yes","No")</f>
        <v>No</v>
      </c>
      <c r="V320" s="4" t="str">
        <f>IF(Table1[[#This Row],[Ticket Status]]="Pending Customer Response","Yes","No")</f>
        <v>Yes</v>
      </c>
      <c r="W320" s="5">
        <f ca="1">COUNTIFS(Table1[Agent_name],Table1[[#This Row],[Agent_name]],Table1[Month],Table1[[#This Row],[Month]])/160</f>
        <v>0.38124999999999998</v>
      </c>
    </row>
    <row r="321" spans="1:23" x14ac:dyDescent="0.25">
      <c r="A321">
        <v>320</v>
      </c>
      <c r="B321" t="s">
        <v>1152</v>
      </c>
      <c r="C321" t="s">
        <v>1153</v>
      </c>
      <c r="D321">
        <v>29</v>
      </c>
      <c r="E321" t="s">
        <v>29</v>
      </c>
      <c r="F321" t="s">
        <v>103</v>
      </c>
      <c r="G321" s="1">
        <v>44383</v>
      </c>
      <c r="H321" t="s">
        <v>67</v>
      </c>
      <c r="I321" t="s">
        <v>99</v>
      </c>
      <c r="J321" s="3" t="s">
        <v>1154</v>
      </c>
      <c r="K321" t="s">
        <v>62</v>
      </c>
      <c r="M321" t="s">
        <v>25</v>
      </c>
      <c r="N321" t="s">
        <v>83</v>
      </c>
      <c r="Q321">
        <v>5</v>
      </c>
      <c r="R321" t="str">
        <f t="shared" ca="1" si="4"/>
        <v>Arjun</v>
      </c>
      <c r="S321" t="str">
        <f>IFERROR(TEXT(DATEVALUE(LEFT(Table1[[#This Row],[Date of Purchase]],10)), "MMMM"), TEXT(Table1[[#This Row],[Date of Purchase]], "MMMM"))</f>
        <v>July</v>
      </c>
      <c r="T321" t="str">
        <f>IF(OR(
  AND(Table1[[#This Row],[Ticket Priority]]="Critical", Table1[[#This Row],[Ticket Status]]&lt;&gt;"Closed"),
  AND(Table1[[#This Row],[Ticket Priority]]="High", Table1[[#This Row],[Ticket Status]]="Open")
), "Yes", "No")</f>
        <v>Yes</v>
      </c>
      <c r="U321" s="4" t="str">
        <f>IF(Table1[[#This Row],[Ticket Status]]="Closed","Yes","No")</f>
        <v>No</v>
      </c>
      <c r="V321" s="4" t="str">
        <f>IF(Table1[[#This Row],[Ticket Status]]="Pending Customer Response","Yes","No")</f>
        <v>No</v>
      </c>
      <c r="W321" s="5">
        <f ca="1">COUNTIFS(Table1[Agent_name],Table1[[#This Row],[Agent_name]],Table1[Month],Table1[[#This Row],[Month]])/160</f>
        <v>0.2</v>
      </c>
    </row>
    <row r="322" spans="1:23" x14ac:dyDescent="0.25">
      <c r="A322">
        <v>321</v>
      </c>
      <c r="B322" t="s">
        <v>1155</v>
      </c>
      <c r="C322" t="s">
        <v>1156</v>
      </c>
      <c r="D322">
        <v>27</v>
      </c>
      <c r="E322" t="s">
        <v>19</v>
      </c>
      <c r="F322" t="s">
        <v>103</v>
      </c>
      <c r="G322" s="1">
        <v>44417</v>
      </c>
      <c r="H322" t="s">
        <v>59</v>
      </c>
      <c r="I322" t="s">
        <v>93</v>
      </c>
      <c r="J322" s="3" t="s">
        <v>1157</v>
      </c>
      <c r="K322" t="s">
        <v>39</v>
      </c>
      <c r="L322" t="s">
        <v>1158</v>
      </c>
      <c r="M322" t="s">
        <v>143</v>
      </c>
      <c r="N322" t="s">
        <v>55</v>
      </c>
      <c r="O322" s="2">
        <v>45078.534039351849</v>
      </c>
      <c r="P322" s="2">
        <v>45078.215983796297</v>
      </c>
      <c r="Q322">
        <v>4</v>
      </c>
      <c r="R322" t="str">
        <f t="shared" ref="R322:R385" ca="1" si="5">CHOOSE(
RANDBETWEEN(1,20),
"Aisha","Aisha","Aisha","Aisha",
"Ravi","Ravi","Ravi",
"Sara","Sara","Sara",
"Mohit","Mohit",
"Priya","Priya",
"Arjun",
"Neha","Rahul","Divya","Karan","Meera","Sanjay"
)</f>
        <v>Meera</v>
      </c>
      <c r="S322" t="str">
        <f>IFERROR(TEXT(DATEVALUE(LEFT(Table1[[#This Row],[Date of Purchase]],10)), "MMMM"), TEXT(Table1[[#This Row],[Date of Purchase]], "MMMM"))</f>
        <v>August</v>
      </c>
      <c r="T322" t="str">
        <f>IF(OR(
  AND(Table1[[#This Row],[Ticket Priority]]="Critical", Table1[[#This Row],[Ticket Status]]&lt;&gt;"Closed"),
  AND(Table1[[#This Row],[Ticket Priority]]="High", Table1[[#This Row],[Ticket Status]]="Open")
), "Yes", "No")</f>
        <v>No</v>
      </c>
      <c r="U322" s="4" t="str">
        <f>IF(Table1[[#This Row],[Ticket Status]]="Closed","Yes","No")</f>
        <v>Yes</v>
      </c>
      <c r="V322" s="4" t="str">
        <f>IF(Table1[[#This Row],[Ticket Status]]="Pending Customer Response","Yes","No")</f>
        <v>No</v>
      </c>
      <c r="W322" s="5">
        <f ca="1">COUNTIFS(Table1[Agent_name],Table1[[#This Row],[Agent_name]],Table1[Month],Table1[[#This Row],[Month]])/160</f>
        <v>0.18124999999999999</v>
      </c>
    </row>
    <row r="323" spans="1:23" x14ac:dyDescent="0.25">
      <c r="A323">
        <v>322</v>
      </c>
      <c r="B323" t="s">
        <v>1159</v>
      </c>
      <c r="C323" t="s">
        <v>1160</v>
      </c>
      <c r="D323">
        <v>66</v>
      </c>
      <c r="E323" t="s">
        <v>29</v>
      </c>
      <c r="F323" t="s">
        <v>173</v>
      </c>
      <c r="G323" s="1">
        <v>44116</v>
      </c>
      <c r="H323" t="s">
        <v>45</v>
      </c>
      <c r="I323" t="s">
        <v>22</v>
      </c>
      <c r="J323" s="3" t="s">
        <v>1161</v>
      </c>
      <c r="K323" t="s">
        <v>62</v>
      </c>
      <c r="M323" t="s">
        <v>89</v>
      </c>
      <c r="N323" t="s">
        <v>55</v>
      </c>
      <c r="Q323">
        <v>5</v>
      </c>
      <c r="R323" t="str">
        <f t="shared" ca="1" si="5"/>
        <v>Neha</v>
      </c>
      <c r="S323" t="str">
        <f>IFERROR(TEXT(DATEVALUE(LEFT(Table1[[#This Row],[Date of Purchase]],10)), "MMMM"), TEXT(Table1[[#This Row],[Date of Purchase]], "MMMM"))</f>
        <v>October</v>
      </c>
      <c r="T323" t="str">
        <f>IF(OR(
  AND(Table1[[#This Row],[Ticket Priority]]="Critical", Table1[[#This Row],[Ticket Status]]&lt;&gt;"Closed"),
  AND(Table1[[#This Row],[Ticket Priority]]="High", Table1[[#This Row],[Ticket Status]]="Open")
), "Yes", "No")</f>
        <v>Yes</v>
      </c>
      <c r="U323" s="4" t="str">
        <f>IF(Table1[[#This Row],[Ticket Status]]="Closed","Yes","No")</f>
        <v>No</v>
      </c>
      <c r="V323" s="4" t="str">
        <f>IF(Table1[[#This Row],[Ticket Status]]="Pending Customer Response","Yes","No")</f>
        <v>No</v>
      </c>
      <c r="W323" s="5">
        <f ca="1">COUNTIFS(Table1[Agent_name],Table1[[#This Row],[Agent_name]],Table1[Month],Table1[[#This Row],[Month]])/160</f>
        <v>0.24374999999999999</v>
      </c>
    </row>
    <row r="324" spans="1:23" x14ac:dyDescent="0.25">
      <c r="A324">
        <v>323</v>
      </c>
      <c r="B324" t="s">
        <v>1162</v>
      </c>
      <c r="C324" t="s">
        <v>1163</v>
      </c>
      <c r="D324">
        <v>70</v>
      </c>
      <c r="E324" t="s">
        <v>58</v>
      </c>
      <c r="F324" t="s">
        <v>317</v>
      </c>
      <c r="G324" s="1">
        <v>44524</v>
      </c>
      <c r="H324" t="s">
        <v>67</v>
      </c>
      <c r="I324" t="s">
        <v>72</v>
      </c>
      <c r="J324" s="3" t="s">
        <v>1164</v>
      </c>
      <c r="K324" t="s">
        <v>39</v>
      </c>
      <c r="L324" t="s">
        <v>1165</v>
      </c>
      <c r="M324" t="s">
        <v>25</v>
      </c>
      <c r="N324" t="s">
        <v>26</v>
      </c>
      <c r="O324" s="2">
        <v>45078.283368055556</v>
      </c>
      <c r="P324" s="2">
        <v>45077.997256944444</v>
      </c>
      <c r="Q324">
        <v>3</v>
      </c>
      <c r="R324" t="str">
        <f t="shared" ca="1" si="5"/>
        <v>Karan</v>
      </c>
      <c r="S324" t="str">
        <f>IFERROR(TEXT(DATEVALUE(LEFT(Table1[[#This Row],[Date of Purchase]],10)), "MMMM"), TEXT(Table1[[#This Row],[Date of Purchase]], "MMMM"))</f>
        <v>November</v>
      </c>
      <c r="T324" t="str">
        <f>IF(OR(
  AND(Table1[[#This Row],[Ticket Priority]]="Critical", Table1[[#This Row],[Ticket Status]]&lt;&gt;"Closed"),
  AND(Table1[[#This Row],[Ticket Priority]]="High", Table1[[#This Row],[Ticket Status]]="Open")
), "Yes", "No")</f>
        <v>No</v>
      </c>
      <c r="U324" s="4" t="str">
        <f>IF(Table1[[#This Row],[Ticket Status]]="Closed","Yes","No")</f>
        <v>Yes</v>
      </c>
      <c r="V324" s="4" t="str">
        <f>IF(Table1[[#This Row],[Ticket Status]]="Pending Customer Response","Yes","No")</f>
        <v>No</v>
      </c>
      <c r="W324" s="5">
        <f ca="1">COUNTIFS(Table1[Agent_name],Table1[[#This Row],[Agent_name]],Table1[Month],Table1[[#This Row],[Month]])/160</f>
        <v>0.1875</v>
      </c>
    </row>
    <row r="325" spans="1:23" x14ac:dyDescent="0.25">
      <c r="A325">
        <v>324</v>
      </c>
      <c r="B325" t="s">
        <v>1166</v>
      </c>
      <c r="C325" t="s">
        <v>1167</v>
      </c>
      <c r="D325">
        <v>47</v>
      </c>
      <c r="E325" t="s">
        <v>19</v>
      </c>
      <c r="F325" t="s">
        <v>317</v>
      </c>
      <c r="G325" s="1">
        <v>44211</v>
      </c>
      <c r="H325" t="s">
        <v>21</v>
      </c>
      <c r="I325" t="s">
        <v>52</v>
      </c>
      <c r="J325" s="3" t="s">
        <v>1168</v>
      </c>
      <c r="K325" t="s">
        <v>62</v>
      </c>
      <c r="M325" t="s">
        <v>25</v>
      </c>
      <c r="N325" t="s">
        <v>26</v>
      </c>
      <c r="Q325">
        <v>5</v>
      </c>
      <c r="R325" t="str">
        <f t="shared" ca="1" si="5"/>
        <v>Neha</v>
      </c>
      <c r="S325" t="str">
        <f>IFERROR(TEXT(DATEVALUE(LEFT(Table1[[#This Row],[Date of Purchase]],10)), "MMMM"), TEXT(Table1[[#This Row],[Date of Purchase]], "MMMM"))</f>
        <v>January</v>
      </c>
      <c r="T325" t="str">
        <f>IF(OR(
  AND(Table1[[#This Row],[Ticket Priority]]="Critical", Table1[[#This Row],[Ticket Status]]&lt;&gt;"Closed"),
  AND(Table1[[#This Row],[Ticket Priority]]="High", Table1[[#This Row],[Ticket Status]]="Open")
), "Yes", "No")</f>
        <v>Yes</v>
      </c>
      <c r="U325" s="4" t="str">
        <f>IF(Table1[[#This Row],[Ticket Status]]="Closed","Yes","No")</f>
        <v>No</v>
      </c>
      <c r="V325" s="4" t="str">
        <f>IF(Table1[[#This Row],[Ticket Status]]="Pending Customer Response","Yes","No")</f>
        <v>No</v>
      </c>
      <c r="W325" s="5">
        <f ca="1">COUNTIFS(Table1[Agent_name],Table1[[#This Row],[Agent_name]],Table1[Month],Table1[[#This Row],[Month]])/160</f>
        <v>0.21875</v>
      </c>
    </row>
    <row r="326" spans="1:23" x14ac:dyDescent="0.25">
      <c r="A326">
        <v>325</v>
      </c>
      <c r="B326" t="s">
        <v>1169</v>
      </c>
      <c r="C326" t="s">
        <v>1170</v>
      </c>
      <c r="D326">
        <v>66</v>
      </c>
      <c r="E326" t="s">
        <v>19</v>
      </c>
      <c r="F326" t="s">
        <v>125</v>
      </c>
      <c r="G326" s="1">
        <v>43901</v>
      </c>
      <c r="H326" t="s">
        <v>66</v>
      </c>
      <c r="I326" t="s">
        <v>72</v>
      </c>
      <c r="J326" s="3" t="s">
        <v>1171</v>
      </c>
      <c r="K326" t="s">
        <v>24</v>
      </c>
      <c r="M326" t="s">
        <v>41</v>
      </c>
      <c r="N326" t="s">
        <v>83</v>
      </c>
      <c r="O326" s="2">
        <v>45078.274386574078</v>
      </c>
      <c r="Q326">
        <v>5</v>
      </c>
      <c r="R326" t="str">
        <f t="shared" ca="1" si="5"/>
        <v>Meera</v>
      </c>
      <c r="S326" t="str">
        <f>IFERROR(TEXT(DATEVALUE(LEFT(Table1[[#This Row],[Date of Purchase]],10)), "MMMM"), TEXT(Table1[[#This Row],[Date of Purchase]], "MMMM"))</f>
        <v>March</v>
      </c>
      <c r="T326" t="str">
        <f>IF(OR(
  AND(Table1[[#This Row],[Ticket Priority]]="Critical", Table1[[#This Row],[Ticket Status]]&lt;&gt;"Closed"),
  AND(Table1[[#This Row],[Ticket Priority]]="High", Table1[[#This Row],[Ticket Status]]="Open")
), "Yes", "No")</f>
        <v>No</v>
      </c>
      <c r="U326" s="4" t="str">
        <f>IF(Table1[[#This Row],[Ticket Status]]="Closed","Yes","No")</f>
        <v>No</v>
      </c>
      <c r="V326" s="4" t="str">
        <f>IF(Table1[[#This Row],[Ticket Status]]="Pending Customer Response","Yes","No")</f>
        <v>Yes</v>
      </c>
      <c r="W326" s="5">
        <f ca="1">COUNTIFS(Table1[Agent_name],Table1[[#This Row],[Agent_name]],Table1[Month],Table1[[#This Row],[Month]])/160</f>
        <v>0.21249999999999999</v>
      </c>
    </row>
    <row r="327" spans="1:23" x14ac:dyDescent="0.25">
      <c r="A327">
        <v>326</v>
      </c>
      <c r="B327" t="s">
        <v>1172</v>
      </c>
      <c r="C327" t="s">
        <v>1173</v>
      </c>
      <c r="D327">
        <v>52</v>
      </c>
      <c r="E327" t="s">
        <v>29</v>
      </c>
      <c r="F327" t="s">
        <v>65</v>
      </c>
      <c r="G327" s="1">
        <v>43857</v>
      </c>
      <c r="H327" t="s">
        <v>67</v>
      </c>
      <c r="I327" t="s">
        <v>99</v>
      </c>
      <c r="J327" s="3" t="s">
        <v>1057</v>
      </c>
      <c r="K327" t="s">
        <v>39</v>
      </c>
      <c r="L327" t="s">
        <v>1174</v>
      </c>
      <c r="M327" t="s">
        <v>41</v>
      </c>
      <c r="N327" t="s">
        <v>83</v>
      </c>
      <c r="O327" s="2">
        <v>45078.028553240743</v>
      </c>
      <c r="P327" s="2">
        <v>45078.477858796294</v>
      </c>
      <c r="Q327">
        <v>4</v>
      </c>
      <c r="R327" t="str">
        <f t="shared" ca="1" si="5"/>
        <v>Sara</v>
      </c>
      <c r="S327" t="str">
        <f>IFERROR(TEXT(DATEVALUE(LEFT(Table1[[#This Row],[Date of Purchase]],10)), "MMMM"), TEXT(Table1[[#This Row],[Date of Purchase]], "MMMM"))</f>
        <v>January</v>
      </c>
      <c r="T327" t="str">
        <f>IF(OR(
  AND(Table1[[#This Row],[Ticket Priority]]="Critical", Table1[[#This Row],[Ticket Status]]&lt;&gt;"Closed"),
  AND(Table1[[#This Row],[Ticket Priority]]="High", Table1[[#This Row],[Ticket Status]]="Open")
), "Yes", "No")</f>
        <v>No</v>
      </c>
      <c r="U327" s="4" t="str">
        <f>IF(Table1[[#This Row],[Ticket Status]]="Closed","Yes","No")</f>
        <v>Yes</v>
      </c>
      <c r="V327" s="4" t="str">
        <f>IF(Table1[[#This Row],[Ticket Status]]="Pending Customer Response","Yes","No")</f>
        <v>No</v>
      </c>
      <c r="W327" s="5">
        <f ca="1">COUNTIFS(Table1[Agent_name],Table1[[#This Row],[Agent_name]],Table1[Month],Table1[[#This Row],[Month]])/160</f>
        <v>0.70625000000000004</v>
      </c>
    </row>
    <row r="328" spans="1:23" x14ac:dyDescent="0.25">
      <c r="A328">
        <v>327</v>
      </c>
      <c r="B328" t="s">
        <v>1175</v>
      </c>
      <c r="C328" t="s">
        <v>1176</v>
      </c>
      <c r="D328">
        <v>69</v>
      </c>
      <c r="E328" t="s">
        <v>58</v>
      </c>
      <c r="F328" t="s">
        <v>112</v>
      </c>
      <c r="G328" s="1">
        <v>44026</v>
      </c>
      <c r="H328" t="s">
        <v>66</v>
      </c>
      <c r="I328" t="s">
        <v>46</v>
      </c>
      <c r="J328" s="3" t="s">
        <v>1177</v>
      </c>
      <c r="K328" t="s">
        <v>24</v>
      </c>
      <c r="M328" t="s">
        <v>25</v>
      </c>
      <c r="N328" t="s">
        <v>55</v>
      </c>
      <c r="O328" s="2">
        <v>45078.207037037035</v>
      </c>
      <c r="Q328">
        <v>5</v>
      </c>
      <c r="R328" t="str">
        <f t="shared" ca="1" si="5"/>
        <v>Arjun</v>
      </c>
      <c r="S328" t="str">
        <f>IFERROR(TEXT(DATEVALUE(LEFT(Table1[[#This Row],[Date of Purchase]],10)), "MMMM"), TEXT(Table1[[#This Row],[Date of Purchase]], "MMMM"))</f>
        <v>July</v>
      </c>
      <c r="T328" t="str">
        <f>IF(OR(
  AND(Table1[[#This Row],[Ticket Priority]]="Critical", Table1[[#This Row],[Ticket Status]]&lt;&gt;"Closed"),
  AND(Table1[[#This Row],[Ticket Priority]]="High", Table1[[#This Row],[Ticket Status]]="Open")
), "Yes", "No")</f>
        <v>Yes</v>
      </c>
      <c r="U328" s="4" t="str">
        <f>IF(Table1[[#This Row],[Ticket Status]]="Closed","Yes","No")</f>
        <v>No</v>
      </c>
      <c r="V328" s="4" t="str">
        <f>IF(Table1[[#This Row],[Ticket Status]]="Pending Customer Response","Yes","No")</f>
        <v>Yes</v>
      </c>
      <c r="W328" s="5">
        <f ca="1">COUNTIFS(Table1[Agent_name],Table1[[#This Row],[Agent_name]],Table1[Month],Table1[[#This Row],[Month]])/160</f>
        <v>0.2</v>
      </c>
    </row>
    <row r="329" spans="1:23" x14ac:dyDescent="0.25">
      <c r="A329">
        <v>328</v>
      </c>
      <c r="B329" t="s">
        <v>1178</v>
      </c>
      <c r="C329" t="s">
        <v>1179</v>
      </c>
      <c r="D329">
        <v>45</v>
      </c>
      <c r="E329" t="s">
        <v>19</v>
      </c>
      <c r="F329" t="s">
        <v>107</v>
      </c>
      <c r="G329" s="1">
        <v>44157</v>
      </c>
      <c r="H329" t="s">
        <v>67</v>
      </c>
      <c r="I329" t="s">
        <v>141</v>
      </c>
      <c r="J329" s="3" t="s">
        <v>1180</v>
      </c>
      <c r="K329" t="s">
        <v>62</v>
      </c>
      <c r="M329" t="s">
        <v>41</v>
      </c>
      <c r="N329" t="s">
        <v>26</v>
      </c>
      <c r="Q329">
        <v>5</v>
      </c>
      <c r="R329" t="str">
        <f t="shared" ca="1" si="5"/>
        <v>Meera</v>
      </c>
      <c r="S329" t="str">
        <f>IFERROR(TEXT(DATEVALUE(LEFT(Table1[[#This Row],[Date of Purchase]],10)), "MMMM"), TEXT(Table1[[#This Row],[Date of Purchase]], "MMMM"))</f>
        <v>November</v>
      </c>
      <c r="T329" t="str">
        <f>IF(OR(
  AND(Table1[[#This Row],[Ticket Priority]]="Critical", Table1[[#This Row],[Ticket Status]]&lt;&gt;"Closed"),
  AND(Table1[[#This Row],[Ticket Priority]]="High", Table1[[#This Row],[Ticket Status]]="Open")
), "Yes", "No")</f>
        <v>No</v>
      </c>
      <c r="U329" s="4" t="str">
        <f>IF(Table1[[#This Row],[Ticket Status]]="Closed","Yes","No")</f>
        <v>No</v>
      </c>
      <c r="V329" s="4" t="str">
        <f>IF(Table1[[#This Row],[Ticket Status]]="Pending Customer Response","Yes","No")</f>
        <v>No</v>
      </c>
      <c r="W329" s="5">
        <f ca="1">COUNTIFS(Table1[Agent_name],Table1[[#This Row],[Agent_name]],Table1[Month],Table1[[#This Row],[Month]])/160</f>
        <v>0.23749999999999999</v>
      </c>
    </row>
    <row r="330" spans="1:23" x14ac:dyDescent="0.25">
      <c r="A330">
        <v>329</v>
      </c>
      <c r="B330" t="s">
        <v>1181</v>
      </c>
      <c r="C330" t="s">
        <v>1182</v>
      </c>
      <c r="D330">
        <v>58</v>
      </c>
      <c r="E330" t="s">
        <v>29</v>
      </c>
      <c r="F330" t="s">
        <v>383</v>
      </c>
      <c r="G330" s="1">
        <v>44417</v>
      </c>
      <c r="H330" t="s">
        <v>21</v>
      </c>
      <c r="I330" t="s">
        <v>177</v>
      </c>
      <c r="J330" s="3" t="s">
        <v>1183</v>
      </c>
      <c r="K330" t="s">
        <v>62</v>
      </c>
      <c r="M330" t="s">
        <v>143</v>
      </c>
      <c r="N330" t="s">
        <v>33</v>
      </c>
      <c r="Q330">
        <v>5</v>
      </c>
      <c r="R330" t="str">
        <f t="shared" ca="1" si="5"/>
        <v>Aisha</v>
      </c>
      <c r="S330" t="str">
        <f>IFERROR(TEXT(DATEVALUE(LEFT(Table1[[#This Row],[Date of Purchase]],10)), "MMMM"), TEXT(Table1[[#This Row],[Date of Purchase]], "MMMM"))</f>
        <v>August</v>
      </c>
      <c r="T330" t="str">
        <f>IF(OR(
  AND(Table1[[#This Row],[Ticket Priority]]="Critical", Table1[[#This Row],[Ticket Status]]&lt;&gt;"Closed"),
  AND(Table1[[#This Row],[Ticket Priority]]="High", Table1[[#This Row],[Ticket Status]]="Open")
), "Yes", "No")</f>
        <v>No</v>
      </c>
      <c r="U330" s="4" t="str">
        <f>IF(Table1[[#This Row],[Ticket Status]]="Closed","Yes","No")</f>
        <v>No</v>
      </c>
      <c r="V330" s="4" t="str">
        <f>IF(Table1[[#This Row],[Ticket Status]]="Pending Customer Response","Yes","No")</f>
        <v>No</v>
      </c>
      <c r="W330" s="5">
        <f ca="1">COUNTIFS(Table1[Agent_name],Table1[[#This Row],[Agent_name]],Table1[Month],Table1[[#This Row],[Month]])/160</f>
        <v>0.86250000000000004</v>
      </c>
    </row>
    <row r="331" spans="1:23" x14ac:dyDescent="0.25">
      <c r="A331">
        <v>330</v>
      </c>
      <c r="B331" t="s">
        <v>1184</v>
      </c>
      <c r="C331" t="s">
        <v>1185</v>
      </c>
      <c r="D331">
        <v>45</v>
      </c>
      <c r="E331" t="s">
        <v>29</v>
      </c>
      <c r="F331" t="s">
        <v>20</v>
      </c>
      <c r="G331" s="1">
        <v>44490</v>
      </c>
      <c r="H331" t="s">
        <v>67</v>
      </c>
      <c r="I331" t="s">
        <v>113</v>
      </c>
      <c r="J331" s="3" t="s">
        <v>1186</v>
      </c>
      <c r="K331" t="s">
        <v>39</v>
      </c>
      <c r="L331" t="s">
        <v>1187</v>
      </c>
      <c r="M331" t="s">
        <v>143</v>
      </c>
      <c r="N331" t="s">
        <v>33</v>
      </c>
      <c r="O331" s="2">
        <v>45078.186249999999</v>
      </c>
      <c r="P331" s="2">
        <v>45078.41611111111</v>
      </c>
      <c r="Q331">
        <v>5</v>
      </c>
      <c r="R331" t="str">
        <f t="shared" ca="1" si="5"/>
        <v>Aisha</v>
      </c>
      <c r="S331" t="str">
        <f>IFERROR(TEXT(DATEVALUE(LEFT(Table1[[#This Row],[Date of Purchase]],10)), "MMMM"), TEXT(Table1[[#This Row],[Date of Purchase]], "MMMM"))</f>
        <v>October</v>
      </c>
      <c r="T331" t="str">
        <f>IF(OR(
  AND(Table1[[#This Row],[Ticket Priority]]="Critical", Table1[[#This Row],[Ticket Status]]&lt;&gt;"Closed"),
  AND(Table1[[#This Row],[Ticket Priority]]="High", Table1[[#This Row],[Ticket Status]]="Open")
), "Yes", "No")</f>
        <v>No</v>
      </c>
      <c r="U331" s="4" t="str">
        <f>IF(Table1[[#This Row],[Ticket Status]]="Closed","Yes","No")</f>
        <v>Yes</v>
      </c>
      <c r="V331" s="4" t="str">
        <f>IF(Table1[[#This Row],[Ticket Status]]="Pending Customer Response","Yes","No")</f>
        <v>No</v>
      </c>
      <c r="W331" s="5">
        <f ca="1">COUNTIFS(Table1[Agent_name],Table1[[#This Row],[Agent_name]],Table1[Month],Table1[[#This Row],[Month]])/160</f>
        <v>0.85624999999999996</v>
      </c>
    </row>
    <row r="332" spans="1:23" x14ac:dyDescent="0.25">
      <c r="A332">
        <v>331</v>
      </c>
      <c r="B332" t="s">
        <v>1188</v>
      </c>
      <c r="C332" t="s">
        <v>1189</v>
      </c>
      <c r="D332">
        <v>55</v>
      </c>
      <c r="E332" t="s">
        <v>19</v>
      </c>
      <c r="F332" t="s">
        <v>281</v>
      </c>
      <c r="G332" s="1">
        <v>44049</v>
      </c>
      <c r="H332" t="s">
        <v>67</v>
      </c>
      <c r="I332" t="s">
        <v>113</v>
      </c>
      <c r="J332" s="3" t="s">
        <v>1190</v>
      </c>
      <c r="K332" t="s">
        <v>62</v>
      </c>
      <c r="M332" t="s">
        <v>41</v>
      </c>
      <c r="N332" t="s">
        <v>83</v>
      </c>
      <c r="R332" t="str">
        <f t="shared" ca="1" si="5"/>
        <v>Priya</v>
      </c>
      <c r="S332" t="str">
        <f>IFERROR(TEXT(DATEVALUE(LEFT(Table1[[#This Row],[Date of Purchase]],10)), "MMMM"), TEXT(Table1[[#This Row],[Date of Purchase]], "MMMM"))</f>
        <v>August</v>
      </c>
      <c r="T332" t="str">
        <f>IF(OR(
  AND(Table1[[#This Row],[Ticket Priority]]="Critical", Table1[[#This Row],[Ticket Status]]&lt;&gt;"Closed"),
  AND(Table1[[#This Row],[Ticket Priority]]="High", Table1[[#This Row],[Ticket Status]]="Open")
), "Yes", "No")</f>
        <v>No</v>
      </c>
      <c r="U332" s="4" t="str">
        <f>IF(Table1[[#This Row],[Ticket Status]]="Closed","Yes","No")</f>
        <v>No</v>
      </c>
      <c r="V332" s="4" t="str">
        <f>IF(Table1[[#This Row],[Ticket Status]]="Pending Customer Response","Yes","No")</f>
        <v>No</v>
      </c>
      <c r="W332" s="5">
        <f ca="1">COUNTIFS(Table1[Agent_name],Table1[[#This Row],[Agent_name]],Table1[Month],Table1[[#This Row],[Month]])/160</f>
        <v>0.35</v>
      </c>
    </row>
    <row r="333" spans="1:23" x14ac:dyDescent="0.25">
      <c r="A333">
        <v>332</v>
      </c>
      <c r="B333" t="s">
        <v>1191</v>
      </c>
      <c r="C333" t="s">
        <v>1192</v>
      </c>
      <c r="D333">
        <v>49</v>
      </c>
      <c r="E333" t="s">
        <v>58</v>
      </c>
      <c r="F333" t="s">
        <v>129</v>
      </c>
      <c r="G333" s="1">
        <v>44021</v>
      </c>
      <c r="H333" t="s">
        <v>59</v>
      </c>
      <c r="I333" t="s">
        <v>46</v>
      </c>
      <c r="J333" s="3" t="s">
        <v>1193</v>
      </c>
      <c r="K333" t="s">
        <v>24</v>
      </c>
      <c r="M333" t="s">
        <v>143</v>
      </c>
      <c r="N333" t="s">
        <v>83</v>
      </c>
      <c r="O333" s="2">
        <v>45078.003657407404</v>
      </c>
      <c r="R333" t="str">
        <f t="shared" ca="1" si="5"/>
        <v>Ravi</v>
      </c>
      <c r="S333" t="str">
        <f>IFERROR(TEXT(DATEVALUE(LEFT(Table1[[#This Row],[Date of Purchase]],10)), "MMMM"), TEXT(Table1[[#This Row],[Date of Purchase]], "MMMM"))</f>
        <v>July</v>
      </c>
      <c r="T333" t="str">
        <f>IF(OR(
  AND(Table1[[#This Row],[Ticket Priority]]="Critical", Table1[[#This Row],[Ticket Status]]&lt;&gt;"Closed"),
  AND(Table1[[#This Row],[Ticket Priority]]="High", Table1[[#This Row],[Ticket Status]]="Open")
), "Yes", "No")</f>
        <v>No</v>
      </c>
      <c r="U333" s="4" t="str">
        <f>IF(Table1[[#This Row],[Ticket Status]]="Closed","Yes","No")</f>
        <v>No</v>
      </c>
      <c r="V333" s="4" t="str">
        <f>IF(Table1[[#This Row],[Ticket Status]]="Pending Customer Response","Yes","No")</f>
        <v>Yes</v>
      </c>
      <c r="W333" s="5">
        <f ca="1">COUNTIFS(Table1[Agent_name],Table1[[#This Row],[Agent_name]],Table1[Month],Table1[[#This Row],[Month]])/160</f>
        <v>0.66249999999999998</v>
      </c>
    </row>
    <row r="334" spans="1:23" x14ac:dyDescent="0.25">
      <c r="A334">
        <v>333</v>
      </c>
      <c r="B334" t="s">
        <v>1194</v>
      </c>
      <c r="C334" t="s">
        <v>1195</v>
      </c>
      <c r="D334">
        <v>21</v>
      </c>
      <c r="E334" t="s">
        <v>58</v>
      </c>
      <c r="F334" t="s">
        <v>76</v>
      </c>
      <c r="G334" s="1">
        <v>43939</v>
      </c>
      <c r="H334" t="s">
        <v>21</v>
      </c>
      <c r="I334" t="s">
        <v>141</v>
      </c>
      <c r="J334" s="3" t="s">
        <v>1196</v>
      </c>
      <c r="K334" t="s">
        <v>39</v>
      </c>
      <c r="L334" t="s">
        <v>1197</v>
      </c>
      <c r="M334" t="s">
        <v>143</v>
      </c>
      <c r="N334" t="s">
        <v>26</v>
      </c>
      <c r="O334" s="2">
        <v>45078.757847222223</v>
      </c>
      <c r="P334" s="2">
        <v>45078.830763888887</v>
      </c>
      <c r="Q334">
        <v>2</v>
      </c>
      <c r="R334" t="str">
        <f t="shared" ca="1" si="5"/>
        <v>Ravi</v>
      </c>
      <c r="S334" t="str">
        <f>IFERROR(TEXT(DATEVALUE(LEFT(Table1[[#This Row],[Date of Purchase]],10)), "MMMM"), TEXT(Table1[[#This Row],[Date of Purchase]], "MMMM"))</f>
        <v>April</v>
      </c>
      <c r="T334" t="str">
        <f>IF(OR(
  AND(Table1[[#This Row],[Ticket Priority]]="Critical", Table1[[#This Row],[Ticket Status]]&lt;&gt;"Closed"),
  AND(Table1[[#This Row],[Ticket Priority]]="High", Table1[[#This Row],[Ticket Status]]="Open")
), "Yes", "No")</f>
        <v>No</v>
      </c>
      <c r="U334" s="4" t="str">
        <f>IF(Table1[[#This Row],[Ticket Status]]="Closed","Yes","No")</f>
        <v>Yes</v>
      </c>
      <c r="V334" s="4" t="str">
        <f>IF(Table1[[#This Row],[Ticket Status]]="Pending Customer Response","Yes","No")</f>
        <v>No</v>
      </c>
      <c r="W334" s="5">
        <f ca="1">COUNTIFS(Table1[Agent_name],Table1[[#This Row],[Agent_name]],Table1[Month],Table1[[#This Row],[Month]])/160</f>
        <v>0.625</v>
      </c>
    </row>
    <row r="335" spans="1:23" x14ac:dyDescent="0.25">
      <c r="A335">
        <v>334</v>
      </c>
      <c r="B335" t="s">
        <v>1198</v>
      </c>
      <c r="C335" t="s">
        <v>1199</v>
      </c>
      <c r="D335">
        <v>41</v>
      </c>
      <c r="E335" t="s">
        <v>19</v>
      </c>
      <c r="F335" t="s">
        <v>98</v>
      </c>
      <c r="G335" s="1">
        <v>44233</v>
      </c>
      <c r="H335" t="s">
        <v>21</v>
      </c>
      <c r="I335" t="s">
        <v>77</v>
      </c>
      <c r="J335" s="3" t="s">
        <v>1200</v>
      </c>
      <c r="K335" t="s">
        <v>39</v>
      </c>
      <c r="L335" t="s">
        <v>1201</v>
      </c>
      <c r="M335" t="s">
        <v>143</v>
      </c>
      <c r="N335" t="s">
        <v>83</v>
      </c>
      <c r="O335" s="2">
        <v>45078.443969907406</v>
      </c>
      <c r="P335" s="2">
        <v>45077.990497685183</v>
      </c>
      <c r="Q335">
        <v>2</v>
      </c>
      <c r="R335" t="str">
        <f t="shared" ca="1" si="5"/>
        <v>Arjun</v>
      </c>
      <c r="S335" t="str">
        <f>IFERROR(TEXT(DATEVALUE(LEFT(Table1[[#This Row],[Date of Purchase]],10)), "MMMM"), TEXT(Table1[[#This Row],[Date of Purchase]], "MMMM"))</f>
        <v>February</v>
      </c>
      <c r="T335" t="str">
        <f>IF(OR(
  AND(Table1[[#This Row],[Ticket Priority]]="Critical", Table1[[#This Row],[Ticket Status]]&lt;&gt;"Closed"),
  AND(Table1[[#This Row],[Ticket Priority]]="High", Table1[[#This Row],[Ticket Status]]="Open")
), "Yes", "No")</f>
        <v>No</v>
      </c>
      <c r="U335" s="4" t="str">
        <f>IF(Table1[[#This Row],[Ticket Status]]="Closed","Yes","No")</f>
        <v>Yes</v>
      </c>
      <c r="V335" s="4" t="str">
        <f>IF(Table1[[#This Row],[Ticket Status]]="Pending Customer Response","Yes","No")</f>
        <v>No</v>
      </c>
      <c r="W335" s="5">
        <f ca="1">COUNTIFS(Table1[Agent_name],Table1[[#This Row],[Agent_name]],Table1[Month],Table1[[#This Row],[Month]])/160</f>
        <v>0.23125000000000001</v>
      </c>
    </row>
    <row r="336" spans="1:23" x14ac:dyDescent="0.25">
      <c r="A336">
        <v>335</v>
      </c>
      <c r="B336" t="s">
        <v>1202</v>
      </c>
      <c r="C336" t="s">
        <v>1203</v>
      </c>
      <c r="D336">
        <v>63</v>
      </c>
      <c r="E336" t="s">
        <v>29</v>
      </c>
      <c r="F336" t="s">
        <v>117</v>
      </c>
      <c r="G336" s="1">
        <v>44306</v>
      </c>
      <c r="H336" t="s">
        <v>66</v>
      </c>
      <c r="I336" t="s">
        <v>113</v>
      </c>
      <c r="J336" s="3" t="s">
        <v>1204</v>
      </c>
      <c r="K336" t="s">
        <v>24</v>
      </c>
      <c r="M336" t="s">
        <v>89</v>
      </c>
      <c r="N336" t="s">
        <v>55</v>
      </c>
      <c r="O336" s="2">
        <v>45078.78564814815</v>
      </c>
      <c r="R336" t="str">
        <f t="shared" ca="1" si="5"/>
        <v>Neha</v>
      </c>
      <c r="S336" t="str">
        <f>IFERROR(TEXT(DATEVALUE(LEFT(Table1[[#This Row],[Date of Purchase]],10)), "MMMM"), TEXT(Table1[[#This Row],[Date of Purchase]], "MMMM"))</f>
        <v>April</v>
      </c>
      <c r="T336" t="str">
        <f>IF(OR(
  AND(Table1[[#This Row],[Ticket Priority]]="Critical", Table1[[#This Row],[Ticket Status]]&lt;&gt;"Closed"),
  AND(Table1[[#This Row],[Ticket Priority]]="High", Table1[[#This Row],[Ticket Status]]="Open")
), "Yes", "No")</f>
        <v>No</v>
      </c>
      <c r="U336" s="4" t="str">
        <f>IF(Table1[[#This Row],[Ticket Status]]="Closed","Yes","No")</f>
        <v>No</v>
      </c>
      <c r="V336" s="4" t="str">
        <f>IF(Table1[[#This Row],[Ticket Status]]="Pending Customer Response","Yes","No")</f>
        <v>Yes</v>
      </c>
      <c r="W336" s="5">
        <f ca="1">COUNTIFS(Table1[Agent_name],Table1[[#This Row],[Agent_name]],Table1[Month],Table1[[#This Row],[Month]])/160</f>
        <v>0.28749999999999998</v>
      </c>
    </row>
    <row r="337" spans="1:23" x14ac:dyDescent="0.25">
      <c r="A337">
        <v>336</v>
      </c>
      <c r="B337" t="s">
        <v>1205</v>
      </c>
      <c r="C337" t="s">
        <v>1206</v>
      </c>
      <c r="D337">
        <v>36</v>
      </c>
      <c r="E337" t="s">
        <v>29</v>
      </c>
      <c r="F337" t="s">
        <v>485</v>
      </c>
      <c r="G337" s="1">
        <v>44376</v>
      </c>
      <c r="H337" t="s">
        <v>59</v>
      </c>
      <c r="I337" t="s">
        <v>77</v>
      </c>
      <c r="J337" s="3" t="s">
        <v>1207</v>
      </c>
      <c r="K337" t="s">
        <v>62</v>
      </c>
      <c r="M337" t="s">
        <v>89</v>
      </c>
      <c r="N337" t="s">
        <v>83</v>
      </c>
      <c r="R337" t="str">
        <f t="shared" ca="1" si="5"/>
        <v>Sara</v>
      </c>
      <c r="S337" t="str">
        <f>IFERROR(TEXT(DATEVALUE(LEFT(Table1[[#This Row],[Date of Purchase]],10)), "MMMM"), TEXT(Table1[[#This Row],[Date of Purchase]], "MMMM"))</f>
        <v>June</v>
      </c>
      <c r="T337" t="str">
        <f>IF(OR(
  AND(Table1[[#This Row],[Ticket Priority]]="Critical", Table1[[#This Row],[Ticket Status]]&lt;&gt;"Closed"),
  AND(Table1[[#This Row],[Ticket Priority]]="High", Table1[[#This Row],[Ticket Status]]="Open")
), "Yes", "No")</f>
        <v>Yes</v>
      </c>
      <c r="U337" s="4" t="str">
        <f>IF(Table1[[#This Row],[Ticket Status]]="Closed","Yes","No")</f>
        <v>No</v>
      </c>
      <c r="V337" s="4" t="str">
        <f>IF(Table1[[#This Row],[Ticket Status]]="Pending Customer Response","Yes","No")</f>
        <v>No</v>
      </c>
      <c r="W337" s="5">
        <f ca="1">COUNTIFS(Table1[Agent_name],Table1[[#This Row],[Agent_name]],Table1[Month],Table1[[#This Row],[Month]])/160</f>
        <v>0.65</v>
      </c>
    </row>
    <row r="338" spans="1:23" x14ac:dyDescent="0.25">
      <c r="A338">
        <v>337</v>
      </c>
      <c r="B338" t="s">
        <v>1208</v>
      </c>
      <c r="C338" t="s">
        <v>1209</v>
      </c>
      <c r="D338">
        <v>33</v>
      </c>
      <c r="E338" t="s">
        <v>58</v>
      </c>
      <c r="F338" t="s">
        <v>207</v>
      </c>
      <c r="G338" s="1">
        <v>44120</v>
      </c>
      <c r="H338" t="s">
        <v>21</v>
      </c>
      <c r="I338" t="s">
        <v>177</v>
      </c>
      <c r="J338" s="3" t="s">
        <v>1210</v>
      </c>
      <c r="K338" t="s">
        <v>24</v>
      </c>
      <c r="M338" t="s">
        <v>25</v>
      </c>
      <c r="N338" t="s">
        <v>83</v>
      </c>
      <c r="O338" s="2">
        <v>45078.8044212963</v>
      </c>
      <c r="R338" t="str">
        <f t="shared" ca="1" si="5"/>
        <v>Mohit</v>
      </c>
      <c r="S338" t="str">
        <f>IFERROR(TEXT(DATEVALUE(LEFT(Table1[[#This Row],[Date of Purchase]],10)), "MMMM"), TEXT(Table1[[#This Row],[Date of Purchase]], "MMMM"))</f>
        <v>October</v>
      </c>
      <c r="T338" t="str">
        <f>IF(OR(
  AND(Table1[[#This Row],[Ticket Priority]]="Critical", Table1[[#This Row],[Ticket Status]]&lt;&gt;"Closed"),
  AND(Table1[[#This Row],[Ticket Priority]]="High", Table1[[#This Row],[Ticket Status]]="Open")
), "Yes", "No")</f>
        <v>Yes</v>
      </c>
      <c r="U338" s="4" t="str">
        <f>IF(Table1[[#This Row],[Ticket Status]]="Closed","Yes","No")</f>
        <v>No</v>
      </c>
      <c r="V338" s="4" t="str">
        <f>IF(Table1[[#This Row],[Ticket Status]]="Pending Customer Response","Yes","No")</f>
        <v>Yes</v>
      </c>
      <c r="W338" s="5">
        <f ca="1">COUNTIFS(Table1[Agent_name],Table1[[#This Row],[Agent_name]],Table1[Month],Table1[[#This Row],[Month]])/160</f>
        <v>0.49375000000000002</v>
      </c>
    </row>
    <row r="339" spans="1:23" x14ac:dyDescent="0.25">
      <c r="A339">
        <v>338</v>
      </c>
      <c r="B339" t="s">
        <v>1211</v>
      </c>
      <c r="C339" t="s">
        <v>1212</v>
      </c>
      <c r="D339">
        <v>56</v>
      </c>
      <c r="E339" t="s">
        <v>19</v>
      </c>
      <c r="F339" t="s">
        <v>98</v>
      </c>
      <c r="G339" s="1">
        <v>44363</v>
      </c>
      <c r="H339" t="s">
        <v>21</v>
      </c>
      <c r="I339" t="s">
        <v>46</v>
      </c>
      <c r="J339" s="3" t="s">
        <v>1213</v>
      </c>
      <c r="K339" t="s">
        <v>62</v>
      </c>
      <c r="M339" t="s">
        <v>89</v>
      </c>
      <c r="N339" t="s">
        <v>55</v>
      </c>
      <c r="R339" t="str">
        <f t="shared" ca="1" si="5"/>
        <v>Sara</v>
      </c>
      <c r="S339" t="str">
        <f>IFERROR(TEXT(DATEVALUE(LEFT(Table1[[#This Row],[Date of Purchase]],10)), "MMMM"), TEXT(Table1[[#This Row],[Date of Purchase]], "MMMM"))</f>
        <v>June</v>
      </c>
      <c r="T339" t="str">
        <f>IF(OR(
  AND(Table1[[#This Row],[Ticket Priority]]="Critical", Table1[[#This Row],[Ticket Status]]&lt;&gt;"Closed"),
  AND(Table1[[#This Row],[Ticket Priority]]="High", Table1[[#This Row],[Ticket Status]]="Open")
), "Yes", "No")</f>
        <v>Yes</v>
      </c>
      <c r="U339" s="4" t="str">
        <f>IF(Table1[[#This Row],[Ticket Status]]="Closed","Yes","No")</f>
        <v>No</v>
      </c>
      <c r="V339" s="4" t="str">
        <f>IF(Table1[[#This Row],[Ticket Status]]="Pending Customer Response","Yes","No")</f>
        <v>No</v>
      </c>
      <c r="W339" s="5">
        <f ca="1">COUNTIFS(Table1[Agent_name],Table1[[#This Row],[Agent_name]],Table1[Month],Table1[[#This Row],[Month]])/160</f>
        <v>0.65</v>
      </c>
    </row>
    <row r="340" spans="1:23" x14ac:dyDescent="0.25">
      <c r="A340">
        <v>339</v>
      </c>
      <c r="B340" t="s">
        <v>1214</v>
      </c>
      <c r="C340" t="s">
        <v>1215</v>
      </c>
      <c r="D340">
        <v>45</v>
      </c>
      <c r="E340" t="s">
        <v>58</v>
      </c>
      <c r="F340" t="s">
        <v>223</v>
      </c>
      <c r="G340" s="1">
        <v>44234</v>
      </c>
      <c r="H340" t="s">
        <v>21</v>
      </c>
      <c r="I340" t="s">
        <v>177</v>
      </c>
      <c r="J340" s="3" t="s">
        <v>1216</v>
      </c>
      <c r="K340" t="s">
        <v>39</v>
      </c>
      <c r="L340" t="s">
        <v>1217</v>
      </c>
      <c r="M340" t="s">
        <v>25</v>
      </c>
      <c r="N340" t="s">
        <v>26</v>
      </c>
      <c r="O340" s="2">
        <v>45078.364178240743</v>
      </c>
      <c r="P340" s="2">
        <v>45078.696122685185</v>
      </c>
      <c r="Q340">
        <v>3</v>
      </c>
      <c r="R340" t="str">
        <f t="shared" ca="1" si="5"/>
        <v>Arjun</v>
      </c>
      <c r="S340" t="str">
        <f>IFERROR(TEXT(DATEVALUE(LEFT(Table1[[#This Row],[Date of Purchase]],10)), "MMMM"), TEXT(Table1[[#This Row],[Date of Purchase]], "MMMM"))</f>
        <v>February</v>
      </c>
      <c r="T340" t="str">
        <f>IF(OR(
  AND(Table1[[#This Row],[Ticket Priority]]="Critical", Table1[[#This Row],[Ticket Status]]&lt;&gt;"Closed"),
  AND(Table1[[#This Row],[Ticket Priority]]="High", Table1[[#This Row],[Ticket Status]]="Open")
), "Yes", "No")</f>
        <v>No</v>
      </c>
      <c r="U340" s="4" t="str">
        <f>IF(Table1[[#This Row],[Ticket Status]]="Closed","Yes","No")</f>
        <v>Yes</v>
      </c>
      <c r="V340" s="4" t="str">
        <f>IF(Table1[[#This Row],[Ticket Status]]="Pending Customer Response","Yes","No")</f>
        <v>No</v>
      </c>
      <c r="W340" s="5">
        <f ca="1">COUNTIFS(Table1[Agent_name],Table1[[#This Row],[Agent_name]],Table1[Month],Table1[[#This Row],[Month]])/160</f>
        <v>0.23125000000000001</v>
      </c>
    </row>
    <row r="341" spans="1:23" x14ac:dyDescent="0.25">
      <c r="A341">
        <v>340</v>
      </c>
      <c r="B341" t="s">
        <v>1218</v>
      </c>
      <c r="C341" t="s">
        <v>1219</v>
      </c>
      <c r="D341">
        <v>33</v>
      </c>
      <c r="E341" t="s">
        <v>58</v>
      </c>
      <c r="F341" t="s">
        <v>339</v>
      </c>
      <c r="G341" s="1">
        <v>43886</v>
      </c>
      <c r="H341" t="s">
        <v>66</v>
      </c>
      <c r="I341" t="s">
        <v>52</v>
      </c>
      <c r="J341" s="3" t="s">
        <v>1220</v>
      </c>
      <c r="K341" t="s">
        <v>39</v>
      </c>
      <c r="L341" t="s">
        <v>1221</v>
      </c>
      <c r="M341" t="s">
        <v>41</v>
      </c>
      <c r="N341" t="s">
        <v>55</v>
      </c>
      <c r="O341" s="2">
        <v>45078.653078703705</v>
      </c>
      <c r="P341" s="2">
        <v>45078.460023148145</v>
      </c>
      <c r="Q341">
        <v>1</v>
      </c>
      <c r="R341" t="str">
        <f t="shared" ca="1" si="5"/>
        <v>Ravi</v>
      </c>
      <c r="S341" t="str">
        <f>IFERROR(TEXT(DATEVALUE(LEFT(Table1[[#This Row],[Date of Purchase]],10)), "MMMM"), TEXT(Table1[[#This Row],[Date of Purchase]], "MMMM"))</f>
        <v>February</v>
      </c>
      <c r="T341" t="str">
        <f>IF(OR(
  AND(Table1[[#This Row],[Ticket Priority]]="Critical", Table1[[#This Row],[Ticket Status]]&lt;&gt;"Closed"),
  AND(Table1[[#This Row],[Ticket Priority]]="High", Table1[[#This Row],[Ticket Status]]="Open")
), "Yes", "No")</f>
        <v>No</v>
      </c>
      <c r="U341" s="4" t="str">
        <f>IF(Table1[[#This Row],[Ticket Status]]="Closed","Yes","No")</f>
        <v>Yes</v>
      </c>
      <c r="V341" s="4" t="str">
        <f>IF(Table1[[#This Row],[Ticket Status]]="Pending Customer Response","Yes","No")</f>
        <v>No</v>
      </c>
      <c r="W341" s="5">
        <f ca="1">COUNTIFS(Table1[Agent_name],Table1[[#This Row],[Agent_name]],Table1[Month],Table1[[#This Row],[Month]])/160</f>
        <v>0.61250000000000004</v>
      </c>
    </row>
    <row r="342" spans="1:23" x14ac:dyDescent="0.25">
      <c r="A342">
        <v>341</v>
      </c>
      <c r="B342" t="s">
        <v>1222</v>
      </c>
      <c r="C342" t="s">
        <v>1223</v>
      </c>
      <c r="D342">
        <v>25</v>
      </c>
      <c r="E342" t="s">
        <v>29</v>
      </c>
      <c r="F342" t="s">
        <v>317</v>
      </c>
      <c r="G342" s="1">
        <v>44140</v>
      </c>
      <c r="H342" t="s">
        <v>45</v>
      </c>
      <c r="I342" t="s">
        <v>59</v>
      </c>
      <c r="J342" s="3" t="s">
        <v>1224</v>
      </c>
      <c r="K342" t="s">
        <v>62</v>
      </c>
      <c r="M342" t="s">
        <v>143</v>
      </c>
      <c r="N342" t="s">
        <v>83</v>
      </c>
      <c r="R342" t="str">
        <f t="shared" ca="1" si="5"/>
        <v>Ravi</v>
      </c>
      <c r="S342" t="str">
        <f>IFERROR(TEXT(DATEVALUE(LEFT(Table1[[#This Row],[Date of Purchase]],10)), "MMMM"), TEXT(Table1[[#This Row],[Date of Purchase]], "MMMM"))</f>
        <v>November</v>
      </c>
      <c r="T342" t="str">
        <f>IF(OR(
  AND(Table1[[#This Row],[Ticket Priority]]="Critical", Table1[[#This Row],[Ticket Status]]&lt;&gt;"Closed"),
  AND(Table1[[#This Row],[Ticket Priority]]="High", Table1[[#This Row],[Ticket Status]]="Open")
), "Yes", "No")</f>
        <v>No</v>
      </c>
      <c r="U342" s="4" t="str">
        <f>IF(Table1[[#This Row],[Ticket Status]]="Closed","Yes","No")</f>
        <v>No</v>
      </c>
      <c r="V342" s="4" t="str">
        <f>IF(Table1[[#This Row],[Ticket Status]]="Pending Customer Response","Yes","No")</f>
        <v>No</v>
      </c>
      <c r="W342" s="5">
        <f ca="1">COUNTIFS(Table1[Agent_name],Table1[[#This Row],[Agent_name]],Table1[Month],Table1[[#This Row],[Month]])/160</f>
        <v>0.61875000000000002</v>
      </c>
    </row>
    <row r="343" spans="1:23" x14ac:dyDescent="0.25">
      <c r="A343">
        <v>342</v>
      </c>
      <c r="B343" t="s">
        <v>1225</v>
      </c>
      <c r="C343" t="s">
        <v>1226</v>
      </c>
      <c r="D343">
        <v>20</v>
      </c>
      <c r="E343" t="s">
        <v>29</v>
      </c>
      <c r="F343" t="s">
        <v>149</v>
      </c>
      <c r="G343" s="1">
        <v>44525</v>
      </c>
      <c r="H343" t="s">
        <v>59</v>
      </c>
      <c r="I343" t="s">
        <v>177</v>
      </c>
      <c r="J343" s="3" t="s">
        <v>1227</v>
      </c>
      <c r="K343" t="s">
        <v>24</v>
      </c>
      <c r="M343" t="s">
        <v>25</v>
      </c>
      <c r="N343" t="s">
        <v>55</v>
      </c>
      <c r="O343" s="2">
        <v>45078.893379629626</v>
      </c>
      <c r="R343" t="str">
        <f t="shared" ca="1" si="5"/>
        <v>Aisha</v>
      </c>
      <c r="S343" t="str">
        <f>IFERROR(TEXT(DATEVALUE(LEFT(Table1[[#This Row],[Date of Purchase]],10)), "MMMM"), TEXT(Table1[[#This Row],[Date of Purchase]], "MMMM"))</f>
        <v>November</v>
      </c>
      <c r="T343" t="str">
        <f>IF(OR(
  AND(Table1[[#This Row],[Ticket Priority]]="Critical", Table1[[#This Row],[Ticket Status]]&lt;&gt;"Closed"),
  AND(Table1[[#This Row],[Ticket Priority]]="High", Table1[[#This Row],[Ticket Status]]="Open")
), "Yes", "No")</f>
        <v>Yes</v>
      </c>
      <c r="U343" s="4" t="str">
        <f>IF(Table1[[#This Row],[Ticket Status]]="Closed","Yes","No")</f>
        <v>No</v>
      </c>
      <c r="V343" s="4" t="str">
        <f>IF(Table1[[#This Row],[Ticket Status]]="Pending Customer Response","Yes","No")</f>
        <v>Yes</v>
      </c>
      <c r="W343" s="5">
        <f ca="1">COUNTIFS(Table1[Agent_name],Table1[[#This Row],[Agent_name]],Table1[Month],Table1[[#This Row],[Month]])/160</f>
        <v>0.85624999999999996</v>
      </c>
    </row>
    <row r="344" spans="1:23" x14ac:dyDescent="0.25">
      <c r="A344">
        <v>343</v>
      </c>
      <c r="B344" t="s">
        <v>1228</v>
      </c>
      <c r="C344" t="s">
        <v>1229</v>
      </c>
      <c r="D344">
        <v>21</v>
      </c>
      <c r="E344" t="s">
        <v>58</v>
      </c>
      <c r="F344" t="s">
        <v>107</v>
      </c>
      <c r="G344" s="1">
        <v>44216</v>
      </c>
      <c r="H344" t="s">
        <v>59</v>
      </c>
      <c r="I344" t="s">
        <v>59</v>
      </c>
      <c r="J344" s="3" t="s">
        <v>1230</v>
      </c>
      <c r="K344" t="s">
        <v>39</v>
      </c>
      <c r="L344" t="s">
        <v>1231</v>
      </c>
      <c r="M344" t="s">
        <v>41</v>
      </c>
      <c r="N344" t="s">
        <v>33</v>
      </c>
      <c r="O344" s="2">
        <v>45078.65587962963</v>
      </c>
      <c r="P344" s="2">
        <v>45078.885740740741</v>
      </c>
      <c r="Q344">
        <v>5</v>
      </c>
      <c r="R344" t="str">
        <f t="shared" ca="1" si="5"/>
        <v>Sara</v>
      </c>
      <c r="S344" t="str">
        <f>IFERROR(TEXT(DATEVALUE(LEFT(Table1[[#This Row],[Date of Purchase]],10)), "MMMM"), TEXT(Table1[[#This Row],[Date of Purchase]], "MMMM"))</f>
        <v>January</v>
      </c>
      <c r="T344" t="str">
        <f>IF(OR(
  AND(Table1[[#This Row],[Ticket Priority]]="Critical", Table1[[#This Row],[Ticket Status]]&lt;&gt;"Closed"),
  AND(Table1[[#This Row],[Ticket Priority]]="High", Table1[[#This Row],[Ticket Status]]="Open")
), "Yes", "No")</f>
        <v>No</v>
      </c>
      <c r="U344" s="4" t="str">
        <f>IF(Table1[[#This Row],[Ticket Status]]="Closed","Yes","No")</f>
        <v>Yes</v>
      </c>
      <c r="V344" s="4" t="str">
        <f>IF(Table1[[#This Row],[Ticket Status]]="Pending Customer Response","Yes","No")</f>
        <v>No</v>
      </c>
      <c r="W344" s="5">
        <f ca="1">COUNTIFS(Table1[Agent_name],Table1[[#This Row],[Agent_name]],Table1[Month],Table1[[#This Row],[Month]])/160</f>
        <v>0.70625000000000004</v>
      </c>
    </row>
    <row r="345" spans="1:23" x14ac:dyDescent="0.25">
      <c r="A345">
        <v>344</v>
      </c>
      <c r="B345" t="s">
        <v>1232</v>
      </c>
      <c r="C345" t="s">
        <v>1233</v>
      </c>
      <c r="D345">
        <v>48</v>
      </c>
      <c r="E345" t="s">
        <v>19</v>
      </c>
      <c r="F345" t="s">
        <v>81</v>
      </c>
      <c r="G345" s="1">
        <v>44424</v>
      </c>
      <c r="H345" t="s">
        <v>66</v>
      </c>
      <c r="I345" t="s">
        <v>67</v>
      </c>
      <c r="J345" s="3" t="s">
        <v>1234</v>
      </c>
      <c r="K345" t="s">
        <v>62</v>
      </c>
      <c r="M345" t="s">
        <v>143</v>
      </c>
      <c r="N345" t="s">
        <v>83</v>
      </c>
      <c r="R345" t="str">
        <f t="shared" ca="1" si="5"/>
        <v>Arjun</v>
      </c>
      <c r="S345" t="str">
        <f>IFERROR(TEXT(DATEVALUE(LEFT(Table1[[#This Row],[Date of Purchase]],10)), "MMMM"), TEXT(Table1[[#This Row],[Date of Purchase]], "MMMM"))</f>
        <v>August</v>
      </c>
      <c r="T345" t="str">
        <f>IF(OR(
  AND(Table1[[#This Row],[Ticket Priority]]="Critical", Table1[[#This Row],[Ticket Status]]&lt;&gt;"Closed"),
  AND(Table1[[#This Row],[Ticket Priority]]="High", Table1[[#This Row],[Ticket Status]]="Open")
), "Yes", "No")</f>
        <v>No</v>
      </c>
      <c r="U345" s="4" t="str">
        <f>IF(Table1[[#This Row],[Ticket Status]]="Closed","Yes","No")</f>
        <v>No</v>
      </c>
      <c r="V345" s="4" t="str">
        <f>IF(Table1[[#This Row],[Ticket Status]]="Pending Customer Response","Yes","No")</f>
        <v>No</v>
      </c>
      <c r="W345" s="5">
        <f ca="1">COUNTIFS(Table1[Agent_name],Table1[[#This Row],[Agent_name]],Table1[Month],Table1[[#This Row],[Month]])/160</f>
        <v>0.20624999999999999</v>
      </c>
    </row>
    <row r="346" spans="1:23" x14ac:dyDescent="0.25">
      <c r="A346">
        <v>345</v>
      </c>
      <c r="B346" t="s">
        <v>1235</v>
      </c>
      <c r="C346" t="s">
        <v>1236</v>
      </c>
      <c r="D346">
        <v>52</v>
      </c>
      <c r="E346" t="s">
        <v>19</v>
      </c>
      <c r="F346" t="s">
        <v>134</v>
      </c>
      <c r="G346" s="1">
        <v>44332</v>
      </c>
      <c r="H346" t="s">
        <v>21</v>
      </c>
      <c r="I346" t="s">
        <v>37</v>
      </c>
      <c r="J346" s="3" t="s">
        <v>1237</v>
      </c>
      <c r="K346" t="s">
        <v>39</v>
      </c>
      <c r="L346" t="s">
        <v>1238</v>
      </c>
      <c r="M346" t="s">
        <v>89</v>
      </c>
      <c r="N346" t="s">
        <v>83</v>
      </c>
      <c r="O346" s="2">
        <v>45078.225358796299</v>
      </c>
      <c r="P346" s="2">
        <v>45078.726053240738</v>
      </c>
      <c r="Q346">
        <v>3</v>
      </c>
      <c r="R346" t="str">
        <f t="shared" ca="1" si="5"/>
        <v>Aisha</v>
      </c>
      <c r="S346" t="str">
        <f>IFERROR(TEXT(DATEVALUE(LEFT(Table1[[#This Row],[Date of Purchase]],10)), "MMMM"), TEXT(Table1[[#This Row],[Date of Purchase]], "MMMM"))</f>
        <v>May</v>
      </c>
      <c r="T346" t="str">
        <f>IF(OR(
  AND(Table1[[#This Row],[Ticket Priority]]="Critical", Table1[[#This Row],[Ticket Status]]&lt;&gt;"Closed"),
  AND(Table1[[#This Row],[Ticket Priority]]="High", Table1[[#This Row],[Ticket Status]]="Open")
), "Yes", "No")</f>
        <v>No</v>
      </c>
      <c r="U346" s="4" t="str">
        <f>IF(Table1[[#This Row],[Ticket Status]]="Closed","Yes","No")</f>
        <v>Yes</v>
      </c>
      <c r="V346" s="4" t="str">
        <f>IF(Table1[[#This Row],[Ticket Status]]="Pending Customer Response","Yes","No")</f>
        <v>No</v>
      </c>
      <c r="W346" s="5">
        <f ca="1">COUNTIFS(Table1[Agent_name],Table1[[#This Row],[Agent_name]],Table1[Month],Table1[[#This Row],[Month]])/160</f>
        <v>0.93125000000000002</v>
      </c>
    </row>
    <row r="347" spans="1:23" x14ac:dyDescent="0.25">
      <c r="A347">
        <v>346</v>
      </c>
      <c r="B347" t="s">
        <v>1239</v>
      </c>
      <c r="C347" t="s">
        <v>1240</v>
      </c>
      <c r="D347">
        <v>54</v>
      </c>
      <c r="E347" t="s">
        <v>58</v>
      </c>
      <c r="F347" t="s">
        <v>655</v>
      </c>
      <c r="G347" s="1">
        <v>44298</v>
      </c>
      <c r="H347" t="s">
        <v>21</v>
      </c>
      <c r="I347" t="s">
        <v>60</v>
      </c>
      <c r="J347" s="3" t="s">
        <v>1241</v>
      </c>
      <c r="K347" t="s">
        <v>39</v>
      </c>
      <c r="L347" t="s">
        <v>1242</v>
      </c>
      <c r="M347" t="s">
        <v>89</v>
      </c>
      <c r="N347" t="s">
        <v>26</v>
      </c>
      <c r="O347" s="2">
        <v>45078.664259259262</v>
      </c>
      <c r="P347" s="2">
        <v>45078.301064814812</v>
      </c>
      <c r="Q347">
        <v>5</v>
      </c>
      <c r="R347" t="str">
        <f t="shared" ca="1" si="5"/>
        <v>Aisha</v>
      </c>
      <c r="S347" t="str">
        <f>IFERROR(TEXT(DATEVALUE(LEFT(Table1[[#This Row],[Date of Purchase]],10)), "MMMM"), TEXT(Table1[[#This Row],[Date of Purchase]], "MMMM"))</f>
        <v>April</v>
      </c>
      <c r="T347" t="str">
        <f>IF(OR(
  AND(Table1[[#This Row],[Ticket Priority]]="Critical", Table1[[#This Row],[Ticket Status]]&lt;&gt;"Closed"),
  AND(Table1[[#This Row],[Ticket Priority]]="High", Table1[[#This Row],[Ticket Status]]="Open")
), "Yes", "No")</f>
        <v>No</v>
      </c>
      <c r="U347" s="4" t="str">
        <f>IF(Table1[[#This Row],[Ticket Status]]="Closed","Yes","No")</f>
        <v>Yes</v>
      </c>
      <c r="V347" s="4" t="str">
        <f>IF(Table1[[#This Row],[Ticket Status]]="Pending Customer Response","Yes","No")</f>
        <v>No</v>
      </c>
      <c r="W347" s="5">
        <f ca="1">COUNTIFS(Table1[Agent_name],Table1[[#This Row],[Agent_name]],Table1[Month],Table1[[#This Row],[Month]])/160</f>
        <v>0.81874999999999998</v>
      </c>
    </row>
    <row r="348" spans="1:23" x14ac:dyDescent="0.25">
      <c r="A348">
        <v>347</v>
      </c>
      <c r="B348" t="s">
        <v>1243</v>
      </c>
      <c r="C348" t="s">
        <v>1244</v>
      </c>
      <c r="D348">
        <v>63</v>
      </c>
      <c r="E348" t="s">
        <v>29</v>
      </c>
      <c r="F348" t="s">
        <v>71</v>
      </c>
      <c r="G348" s="1">
        <v>44333</v>
      </c>
      <c r="H348" t="s">
        <v>21</v>
      </c>
      <c r="I348" t="s">
        <v>59</v>
      </c>
      <c r="J348" s="3" t="s">
        <v>1245</v>
      </c>
      <c r="K348" t="s">
        <v>62</v>
      </c>
      <c r="M348" t="s">
        <v>41</v>
      </c>
      <c r="N348" t="s">
        <v>55</v>
      </c>
      <c r="R348" t="str">
        <f t="shared" ca="1" si="5"/>
        <v>Ravi</v>
      </c>
      <c r="S348" t="str">
        <f>IFERROR(TEXT(DATEVALUE(LEFT(Table1[[#This Row],[Date of Purchase]],10)), "MMMM"), TEXT(Table1[[#This Row],[Date of Purchase]], "MMMM"))</f>
        <v>May</v>
      </c>
      <c r="T348" t="str">
        <f>IF(OR(
  AND(Table1[[#This Row],[Ticket Priority]]="Critical", Table1[[#This Row],[Ticket Status]]&lt;&gt;"Closed"),
  AND(Table1[[#This Row],[Ticket Priority]]="High", Table1[[#This Row],[Ticket Status]]="Open")
), "Yes", "No")</f>
        <v>No</v>
      </c>
      <c r="U348" s="4" t="str">
        <f>IF(Table1[[#This Row],[Ticket Status]]="Closed","Yes","No")</f>
        <v>No</v>
      </c>
      <c r="V348" s="4" t="str">
        <f>IF(Table1[[#This Row],[Ticket Status]]="Pending Customer Response","Yes","No")</f>
        <v>No</v>
      </c>
      <c r="W348" s="5">
        <f ca="1">COUNTIFS(Table1[Agent_name],Table1[[#This Row],[Agent_name]],Table1[Month],Table1[[#This Row],[Month]])/160</f>
        <v>0.67500000000000004</v>
      </c>
    </row>
    <row r="349" spans="1:23" x14ac:dyDescent="0.25">
      <c r="A349">
        <v>348</v>
      </c>
      <c r="B349" t="s">
        <v>1246</v>
      </c>
      <c r="C349" t="s">
        <v>1247</v>
      </c>
      <c r="D349">
        <v>44</v>
      </c>
      <c r="E349" t="s">
        <v>29</v>
      </c>
      <c r="F349" t="s">
        <v>44</v>
      </c>
      <c r="G349" s="1">
        <v>44274</v>
      </c>
      <c r="H349" t="s">
        <v>67</v>
      </c>
      <c r="I349" t="s">
        <v>113</v>
      </c>
      <c r="J349" s="3" t="s">
        <v>442</v>
      </c>
      <c r="K349" t="s">
        <v>62</v>
      </c>
      <c r="M349" t="s">
        <v>143</v>
      </c>
      <c r="N349" t="s">
        <v>33</v>
      </c>
      <c r="R349" t="str">
        <f t="shared" ca="1" si="5"/>
        <v>Ravi</v>
      </c>
      <c r="S349" t="str">
        <f>IFERROR(TEXT(DATEVALUE(LEFT(Table1[[#This Row],[Date of Purchase]],10)), "MMMM"), TEXT(Table1[[#This Row],[Date of Purchase]], "MMMM"))</f>
        <v>March</v>
      </c>
      <c r="T349" t="str">
        <f>IF(OR(
  AND(Table1[[#This Row],[Ticket Priority]]="Critical", Table1[[#This Row],[Ticket Status]]&lt;&gt;"Closed"),
  AND(Table1[[#This Row],[Ticket Priority]]="High", Table1[[#This Row],[Ticket Status]]="Open")
), "Yes", "No")</f>
        <v>No</v>
      </c>
      <c r="U349" s="4" t="str">
        <f>IF(Table1[[#This Row],[Ticket Status]]="Closed","Yes","No")</f>
        <v>No</v>
      </c>
      <c r="V349" s="4" t="str">
        <f>IF(Table1[[#This Row],[Ticket Status]]="Pending Customer Response","Yes","No")</f>
        <v>No</v>
      </c>
      <c r="W349" s="5">
        <f ca="1">COUNTIFS(Table1[Agent_name],Table1[[#This Row],[Agent_name]],Table1[Month],Table1[[#This Row],[Month]])/160</f>
        <v>0.54374999999999996</v>
      </c>
    </row>
    <row r="350" spans="1:23" x14ac:dyDescent="0.25">
      <c r="A350">
        <v>349</v>
      </c>
      <c r="B350" t="s">
        <v>1248</v>
      </c>
      <c r="C350" t="s">
        <v>1249</v>
      </c>
      <c r="D350">
        <v>52</v>
      </c>
      <c r="E350" t="s">
        <v>58</v>
      </c>
      <c r="F350" t="s">
        <v>51</v>
      </c>
      <c r="G350" s="1">
        <v>44482</v>
      </c>
      <c r="H350" t="s">
        <v>21</v>
      </c>
      <c r="I350" t="s">
        <v>72</v>
      </c>
      <c r="J350" s="3" t="s">
        <v>1250</v>
      </c>
      <c r="K350" t="s">
        <v>24</v>
      </c>
      <c r="M350" t="s">
        <v>143</v>
      </c>
      <c r="N350" t="s">
        <v>55</v>
      </c>
      <c r="O350" s="2">
        <v>45078.769155092596</v>
      </c>
      <c r="R350" t="str">
        <f t="shared" ca="1" si="5"/>
        <v>Sara</v>
      </c>
      <c r="S350" t="str">
        <f>IFERROR(TEXT(DATEVALUE(LEFT(Table1[[#This Row],[Date of Purchase]],10)), "MMMM"), TEXT(Table1[[#This Row],[Date of Purchase]], "MMMM"))</f>
        <v>October</v>
      </c>
      <c r="T350" t="str">
        <f>IF(OR(
  AND(Table1[[#This Row],[Ticket Priority]]="Critical", Table1[[#This Row],[Ticket Status]]&lt;&gt;"Closed"),
  AND(Table1[[#This Row],[Ticket Priority]]="High", Table1[[#This Row],[Ticket Status]]="Open")
), "Yes", "No")</f>
        <v>No</v>
      </c>
      <c r="U350" s="4" t="str">
        <f>IF(Table1[[#This Row],[Ticket Status]]="Closed","Yes","No")</f>
        <v>No</v>
      </c>
      <c r="V350" s="4" t="str">
        <f>IF(Table1[[#This Row],[Ticket Status]]="Pending Customer Response","Yes","No")</f>
        <v>Yes</v>
      </c>
      <c r="W350" s="5">
        <f ca="1">COUNTIFS(Table1[Agent_name],Table1[[#This Row],[Agent_name]],Table1[Month],Table1[[#This Row],[Month]])/160</f>
        <v>0.66874999999999996</v>
      </c>
    </row>
    <row r="351" spans="1:23" x14ac:dyDescent="0.25">
      <c r="A351">
        <v>350</v>
      </c>
      <c r="B351" t="s">
        <v>1251</v>
      </c>
      <c r="C351" t="s">
        <v>1252</v>
      </c>
      <c r="D351">
        <v>28</v>
      </c>
      <c r="E351" t="s">
        <v>29</v>
      </c>
      <c r="F351" t="s">
        <v>242</v>
      </c>
      <c r="G351" s="1">
        <v>44027</v>
      </c>
      <c r="H351" t="s">
        <v>45</v>
      </c>
      <c r="I351" t="s">
        <v>72</v>
      </c>
      <c r="J351" s="3" t="s">
        <v>1253</v>
      </c>
      <c r="K351" t="s">
        <v>39</v>
      </c>
      <c r="L351" t="s">
        <v>1254</v>
      </c>
      <c r="M351" t="s">
        <v>25</v>
      </c>
      <c r="N351" t="s">
        <v>55</v>
      </c>
      <c r="O351" s="2">
        <v>45077.979583333334</v>
      </c>
      <c r="P351" s="2">
        <v>45078.726111111115</v>
      </c>
      <c r="Q351">
        <v>3</v>
      </c>
      <c r="R351" t="str">
        <f t="shared" ca="1" si="5"/>
        <v>Rahul</v>
      </c>
      <c r="S351" t="str">
        <f>IFERROR(TEXT(DATEVALUE(LEFT(Table1[[#This Row],[Date of Purchase]],10)), "MMMM"), TEXT(Table1[[#This Row],[Date of Purchase]], "MMMM"))</f>
        <v>July</v>
      </c>
      <c r="T351" t="str">
        <f>IF(OR(
  AND(Table1[[#This Row],[Ticket Priority]]="Critical", Table1[[#This Row],[Ticket Status]]&lt;&gt;"Closed"),
  AND(Table1[[#This Row],[Ticket Priority]]="High", Table1[[#This Row],[Ticket Status]]="Open")
), "Yes", "No")</f>
        <v>No</v>
      </c>
      <c r="U351" s="4" t="str">
        <f>IF(Table1[[#This Row],[Ticket Status]]="Closed","Yes","No")</f>
        <v>Yes</v>
      </c>
      <c r="V351" s="4" t="str">
        <f>IF(Table1[[#This Row],[Ticket Status]]="Pending Customer Response","Yes","No")</f>
        <v>No</v>
      </c>
      <c r="W351" s="5">
        <f ca="1">COUNTIFS(Table1[Agent_name],Table1[[#This Row],[Agent_name]],Table1[Month],Table1[[#This Row],[Month]])/160</f>
        <v>0.21249999999999999</v>
      </c>
    </row>
    <row r="352" spans="1:23" x14ac:dyDescent="0.25">
      <c r="A352">
        <v>351</v>
      </c>
      <c r="B352" t="s">
        <v>1255</v>
      </c>
      <c r="C352" t="s">
        <v>1256</v>
      </c>
      <c r="D352">
        <v>70</v>
      </c>
      <c r="E352" t="s">
        <v>19</v>
      </c>
      <c r="F352" t="s">
        <v>655</v>
      </c>
      <c r="G352" s="1">
        <v>44496</v>
      </c>
      <c r="H352" t="s">
        <v>59</v>
      </c>
      <c r="I352" t="s">
        <v>177</v>
      </c>
      <c r="J352" s="3" t="s">
        <v>1257</v>
      </c>
      <c r="K352" t="s">
        <v>39</v>
      </c>
      <c r="L352" t="s">
        <v>1258</v>
      </c>
      <c r="M352" t="s">
        <v>25</v>
      </c>
      <c r="N352" t="s">
        <v>26</v>
      </c>
      <c r="O352" s="2">
        <v>45078.315023148149</v>
      </c>
      <c r="P352" s="2">
        <v>45078.719189814816</v>
      </c>
      <c r="Q352">
        <v>2</v>
      </c>
      <c r="R352" t="str">
        <f t="shared" ca="1" si="5"/>
        <v>Aisha</v>
      </c>
      <c r="S352" t="str">
        <f>IFERROR(TEXT(DATEVALUE(LEFT(Table1[[#This Row],[Date of Purchase]],10)), "MMMM"), TEXT(Table1[[#This Row],[Date of Purchase]], "MMMM"))</f>
        <v>October</v>
      </c>
      <c r="T352" t="str">
        <f>IF(OR(
  AND(Table1[[#This Row],[Ticket Priority]]="Critical", Table1[[#This Row],[Ticket Status]]&lt;&gt;"Closed"),
  AND(Table1[[#This Row],[Ticket Priority]]="High", Table1[[#This Row],[Ticket Status]]="Open")
), "Yes", "No")</f>
        <v>No</v>
      </c>
      <c r="U352" s="4" t="str">
        <f>IF(Table1[[#This Row],[Ticket Status]]="Closed","Yes","No")</f>
        <v>Yes</v>
      </c>
      <c r="V352" s="4" t="str">
        <f>IF(Table1[[#This Row],[Ticket Status]]="Pending Customer Response","Yes","No")</f>
        <v>No</v>
      </c>
      <c r="W352" s="5">
        <f ca="1">COUNTIFS(Table1[Agent_name],Table1[[#This Row],[Agent_name]],Table1[Month],Table1[[#This Row],[Month]])/160</f>
        <v>0.85624999999999996</v>
      </c>
    </row>
    <row r="353" spans="1:23" x14ac:dyDescent="0.25">
      <c r="A353">
        <v>352</v>
      </c>
      <c r="B353" t="s">
        <v>1259</v>
      </c>
      <c r="C353" t="s">
        <v>1260</v>
      </c>
      <c r="D353">
        <v>51</v>
      </c>
      <c r="E353" t="s">
        <v>29</v>
      </c>
      <c r="F353" t="s">
        <v>485</v>
      </c>
      <c r="G353" s="1">
        <v>44549</v>
      </c>
      <c r="H353" t="s">
        <v>59</v>
      </c>
      <c r="I353" t="s">
        <v>46</v>
      </c>
      <c r="J353" s="3" t="s">
        <v>1261</v>
      </c>
      <c r="K353" t="s">
        <v>24</v>
      </c>
      <c r="M353" t="s">
        <v>143</v>
      </c>
      <c r="N353" t="s">
        <v>83</v>
      </c>
      <c r="O353" s="2">
        <v>45078.064340277779</v>
      </c>
      <c r="R353" t="str">
        <f t="shared" ca="1" si="5"/>
        <v>Sara</v>
      </c>
      <c r="S353" t="str">
        <f>IFERROR(TEXT(DATEVALUE(LEFT(Table1[[#This Row],[Date of Purchase]],10)), "MMMM"), TEXT(Table1[[#This Row],[Date of Purchase]], "MMMM"))</f>
        <v>December</v>
      </c>
      <c r="T353" t="str">
        <f>IF(OR(
  AND(Table1[[#This Row],[Ticket Priority]]="Critical", Table1[[#This Row],[Ticket Status]]&lt;&gt;"Closed"),
  AND(Table1[[#This Row],[Ticket Priority]]="High", Table1[[#This Row],[Ticket Status]]="Open")
), "Yes", "No")</f>
        <v>No</v>
      </c>
      <c r="U353" s="4" t="str">
        <f>IF(Table1[[#This Row],[Ticket Status]]="Closed","Yes","No")</f>
        <v>No</v>
      </c>
      <c r="V353" s="4" t="str">
        <f>IF(Table1[[#This Row],[Ticket Status]]="Pending Customer Response","Yes","No")</f>
        <v>Yes</v>
      </c>
      <c r="W353" s="5">
        <f ca="1">COUNTIFS(Table1[Agent_name],Table1[[#This Row],[Agent_name]],Table1[Month],Table1[[#This Row],[Month]])/160</f>
        <v>0.55625000000000002</v>
      </c>
    </row>
    <row r="354" spans="1:23" x14ac:dyDescent="0.25">
      <c r="A354">
        <v>353</v>
      </c>
      <c r="B354" t="s">
        <v>1262</v>
      </c>
      <c r="C354" t="s">
        <v>1263</v>
      </c>
      <c r="D354">
        <v>47</v>
      </c>
      <c r="E354" t="s">
        <v>58</v>
      </c>
      <c r="F354" t="s">
        <v>456</v>
      </c>
      <c r="G354" s="1">
        <v>44179</v>
      </c>
      <c r="H354" t="s">
        <v>67</v>
      </c>
      <c r="I354" t="s">
        <v>77</v>
      </c>
      <c r="J354" s="3" t="s">
        <v>1264</v>
      </c>
      <c r="K354" t="s">
        <v>39</v>
      </c>
      <c r="L354" t="s">
        <v>1265</v>
      </c>
      <c r="M354" t="s">
        <v>89</v>
      </c>
      <c r="N354" t="s">
        <v>55</v>
      </c>
      <c r="O354" s="2">
        <v>45078.674074074072</v>
      </c>
      <c r="P354" s="2">
        <v>45078.446296296293</v>
      </c>
      <c r="Q354">
        <v>2</v>
      </c>
      <c r="R354" t="str">
        <f t="shared" ca="1" si="5"/>
        <v>Sara</v>
      </c>
      <c r="S354" t="str">
        <f>IFERROR(TEXT(DATEVALUE(LEFT(Table1[[#This Row],[Date of Purchase]],10)), "MMMM"), TEXT(Table1[[#This Row],[Date of Purchase]], "MMMM"))</f>
        <v>December</v>
      </c>
      <c r="T354" t="str">
        <f>IF(OR(
  AND(Table1[[#This Row],[Ticket Priority]]="Critical", Table1[[#This Row],[Ticket Status]]&lt;&gt;"Closed"),
  AND(Table1[[#This Row],[Ticket Priority]]="High", Table1[[#This Row],[Ticket Status]]="Open")
), "Yes", "No")</f>
        <v>No</v>
      </c>
      <c r="U354" s="4" t="str">
        <f>IF(Table1[[#This Row],[Ticket Status]]="Closed","Yes","No")</f>
        <v>Yes</v>
      </c>
      <c r="V354" s="4" t="str">
        <f>IF(Table1[[#This Row],[Ticket Status]]="Pending Customer Response","Yes","No")</f>
        <v>No</v>
      </c>
      <c r="W354" s="5">
        <f ca="1">COUNTIFS(Table1[Agent_name],Table1[[#This Row],[Agent_name]],Table1[Month],Table1[[#This Row],[Month]])/160</f>
        <v>0.55625000000000002</v>
      </c>
    </row>
    <row r="355" spans="1:23" x14ac:dyDescent="0.25">
      <c r="A355">
        <v>354</v>
      </c>
      <c r="B355" t="s">
        <v>1266</v>
      </c>
      <c r="C355" t="s">
        <v>1267</v>
      </c>
      <c r="D355">
        <v>52</v>
      </c>
      <c r="E355" t="s">
        <v>58</v>
      </c>
      <c r="F355" t="s">
        <v>103</v>
      </c>
      <c r="G355" s="1">
        <v>44559</v>
      </c>
      <c r="H355" t="s">
        <v>59</v>
      </c>
      <c r="I355" t="s">
        <v>67</v>
      </c>
      <c r="J355" s="3" t="s">
        <v>1268</v>
      </c>
      <c r="K355" t="s">
        <v>39</v>
      </c>
      <c r="L355" t="s">
        <v>1269</v>
      </c>
      <c r="M355" t="s">
        <v>25</v>
      </c>
      <c r="N355" t="s">
        <v>33</v>
      </c>
      <c r="O355" s="2">
        <v>45078.805347222224</v>
      </c>
      <c r="P355" s="2">
        <v>45078.204652777778</v>
      </c>
      <c r="Q355">
        <v>4</v>
      </c>
      <c r="R355" t="str">
        <f t="shared" ca="1" si="5"/>
        <v>Priya</v>
      </c>
      <c r="S355" t="str">
        <f>IFERROR(TEXT(DATEVALUE(LEFT(Table1[[#This Row],[Date of Purchase]],10)), "MMMM"), TEXT(Table1[[#This Row],[Date of Purchase]], "MMMM"))</f>
        <v>December</v>
      </c>
      <c r="T355" t="str">
        <f>IF(OR(
  AND(Table1[[#This Row],[Ticket Priority]]="Critical", Table1[[#This Row],[Ticket Status]]&lt;&gt;"Closed"),
  AND(Table1[[#This Row],[Ticket Priority]]="High", Table1[[#This Row],[Ticket Status]]="Open")
), "Yes", "No")</f>
        <v>No</v>
      </c>
      <c r="U355" s="4" t="str">
        <f>IF(Table1[[#This Row],[Ticket Status]]="Closed","Yes","No")</f>
        <v>Yes</v>
      </c>
      <c r="V355" s="4" t="str">
        <f>IF(Table1[[#This Row],[Ticket Status]]="Pending Customer Response","Yes","No")</f>
        <v>No</v>
      </c>
      <c r="W355" s="5">
        <f ca="1">COUNTIFS(Table1[Agent_name],Table1[[#This Row],[Agent_name]],Table1[Month],Table1[[#This Row],[Month]])/160</f>
        <v>0.48749999999999999</v>
      </c>
    </row>
    <row r="356" spans="1:23" x14ac:dyDescent="0.25">
      <c r="A356">
        <v>355</v>
      </c>
      <c r="B356" t="s">
        <v>1270</v>
      </c>
      <c r="C356" t="s">
        <v>1271</v>
      </c>
      <c r="D356">
        <v>51</v>
      </c>
      <c r="E356" t="s">
        <v>58</v>
      </c>
      <c r="F356" t="s">
        <v>211</v>
      </c>
      <c r="G356" s="1">
        <v>44023</v>
      </c>
      <c r="H356" t="s">
        <v>45</v>
      </c>
      <c r="I356" t="s">
        <v>113</v>
      </c>
      <c r="J356" s="3" t="s">
        <v>1272</v>
      </c>
      <c r="K356" t="s">
        <v>24</v>
      </c>
      <c r="M356" t="s">
        <v>143</v>
      </c>
      <c r="N356" t="s">
        <v>83</v>
      </c>
      <c r="O356" s="2">
        <v>45077.974814814814</v>
      </c>
      <c r="R356" t="str">
        <f t="shared" ca="1" si="5"/>
        <v>Karan</v>
      </c>
      <c r="S356" t="str">
        <f>IFERROR(TEXT(DATEVALUE(LEFT(Table1[[#This Row],[Date of Purchase]],10)), "MMMM"), TEXT(Table1[[#This Row],[Date of Purchase]], "MMMM"))</f>
        <v>July</v>
      </c>
      <c r="T356" t="str">
        <f>IF(OR(
  AND(Table1[[#This Row],[Ticket Priority]]="Critical", Table1[[#This Row],[Ticket Status]]&lt;&gt;"Closed"),
  AND(Table1[[#This Row],[Ticket Priority]]="High", Table1[[#This Row],[Ticket Status]]="Open")
), "Yes", "No")</f>
        <v>No</v>
      </c>
      <c r="U356" s="4" t="str">
        <f>IF(Table1[[#This Row],[Ticket Status]]="Closed","Yes","No")</f>
        <v>No</v>
      </c>
      <c r="V356" s="4" t="str">
        <f>IF(Table1[[#This Row],[Ticket Status]]="Pending Customer Response","Yes","No")</f>
        <v>Yes</v>
      </c>
      <c r="W356" s="5">
        <f ca="1">COUNTIFS(Table1[Agent_name],Table1[[#This Row],[Agent_name]],Table1[Month],Table1[[#This Row],[Month]])/160</f>
        <v>0.21249999999999999</v>
      </c>
    </row>
    <row r="357" spans="1:23" x14ac:dyDescent="0.25">
      <c r="A357">
        <v>356</v>
      </c>
      <c r="B357" t="s">
        <v>1273</v>
      </c>
      <c r="C357" t="s">
        <v>1274</v>
      </c>
      <c r="D357">
        <v>18</v>
      </c>
      <c r="E357" t="s">
        <v>19</v>
      </c>
      <c r="F357" t="s">
        <v>125</v>
      </c>
      <c r="G357" s="1">
        <v>43836</v>
      </c>
      <c r="H357" t="s">
        <v>45</v>
      </c>
      <c r="I357" t="s">
        <v>177</v>
      </c>
      <c r="J357" s="3" t="s">
        <v>1275</v>
      </c>
      <c r="K357" t="s">
        <v>24</v>
      </c>
      <c r="M357" t="s">
        <v>89</v>
      </c>
      <c r="N357" t="s">
        <v>26</v>
      </c>
      <c r="O357" s="2">
        <v>45078.08871527778</v>
      </c>
      <c r="R357" t="str">
        <f t="shared" ca="1" si="5"/>
        <v>Neha</v>
      </c>
      <c r="S357" t="str">
        <f>IFERROR(TEXT(DATEVALUE(LEFT(Table1[[#This Row],[Date of Purchase]],10)), "MMMM"), TEXT(Table1[[#This Row],[Date of Purchase]], "MMMM"))</f>
        <v>January</v>
      </c>
      <c r="T357" t="str">
        <f>IF(OR(
  AND(Table1[[#This Row],[Ticket Priority]]="Critical", Table1[[#This Row],[Ticket Status]]&lt;&gt;"Closed"),
  AND(Table1[[#This Row],[Ticket Priority]]="High", Table1[[#This Row],[Ticket Status]]="Open")
), "Yes", "No")</f>
        <v>No</v>
      </c>
      <c r="U357" s="4" t="str">
        <f>IF(Table1[[#This Row],[Ticket Status]]="Closed","Yes","No")</f>
        <v>No</v>
      </c>
      <c r="V357" s="4" t="str">
        <f>IF(Table1[[#This Row],[Ticket Status]]="Pending Customer Response","Yes","No")</f>
        <v>Yes</v>
      </c>
      <c r="W357" s="5">
        <f ca="1">COUNTIFS(Table1[Agent_name],Table1[[#This Row],[Agent_name]],Table1[Month],Table1[[#This Row],[Month]])/160</f>
        <v>0.21875</v>
      </c>
    </row>
    <row r="358" spans="1:23" x14ac:dyDescent="0.25">
      <c r="A358">
        <v>357</v>
      </c>
      <c r="B358" t="s">
        <v>1276</v>
      </c>
      <c r="C358" t="s">
        <v>1277</v>
      </c>
      <c r="D358">
        <v>38</v>
      </c>
      <c r="E358" t="s">
        <v>58</v>
      </c>
      <c r="F358" t="s">
        <v>223</v>
      </c>
      <c r="G358" s="1">
        <v>44483</v>
      </c>
      <c r="H358" t="s">
        <v>21</v>
      </c>
      <c r="I358" t="s">
        <v>59</v>
      </c>
      <c r="J358" s="3" t="s">
        <v>1278</v>
      </c>
      <c r="K358" t="s">
        <v>39</v>
      </c>
      <c r="L358" t="s">
        <v>1279</v>
      </c>
      <c r="M358" t="s">
        <v>89</v>
      </c>
      <c r="N358" t="s">
        <v>33</v>
      </c>
      <c r="O358" s="2">
        <v>45078.045682870368</v>
      </c>
      <c r="P358" s="2">
        <v>45078.863043981481</v>
      </c>
      <c r="Q358">
        <v>2</v>
      </c>
      <c r="R358" t="str">
        <f t="shared" ca="1" si="5"/>
        <v>Priya</v>
      </c>
      <c r="S358" t="str">
        <f>IFERROR(TEXT(DATEVALUE(LEFT(Table1[[#This Row],[Date of Purchase]],10)), "MMMM"), TEXT(Table1[[#This Row],[Date of Purchase]], "MMMM"))</f>
        <v>October</v>
      </c>
      <c r="T358" t="str">
        <f>IF(OR(
  AND(Table1[[#This Row],[Ticket Priority]]="Critical", Table1[[#This Row],[Ticket Status]]&lt;&gt;"Closed"),
  AND(Table1[[#This Row],[Ticket Priority]]="High", Table1[[#This Row],[Ticket Status]]="Open")
), "Yes", "No")</f>
        <v>No</v>
      </c>
      <c r="U358" s="4" t="str">
        <f>IF(Table1[[#This Row],[Ticket Status]]="Closed","Yes","No")</f>
        <v>Yes</v>
      </c>
      <c r="V358" s="4" t="str">
        <f>IF(Table1[[#This Row],[Ticket Status]]="Pending Customer Response","Yes","No")</f>
        <v>No</v>
      </c>
      <c r="W358" s="5">
        <f ca="1">COUNTIFS(Table1[Agent_name],Table1[[#This Row],[Agent_name]],Table1[Month],Table1[[#This Row],[Month]])/160</f>
        <v>0.58125000000000004</v>
      </c>
    </row>
    <row r="359" spans="1:23" x14ac:dyDescent="0.25">
      <c r="A359">
        <v>358</v>
      </c>
      <c r="B359" t="s">
        <v>1280</v>
      </c>
      <c r="C359" t="s">
        <v>1281</v>
      </c>
      <c r="D359">
        <v>25</v>
      </c>
      <c r="E359" t="s">
        <v>29</v>
      </c>
      <c r="F359" t="s">
        <v>421</v>
      </c>
      <c r="G359" s="1">
        <v>44518</v>
      </c>
      <c r="H359" t="s">
        <v>67</v>
      </c>
      <c r="I359" t="s">
        <v>93</v>
      </c>
      <c r="J359" s="3" t="s">
        <v>1282</v>
      </c>
      <c r="K359" t="s">
        <v>62</v>
      </c>
      <c r="M359" t="s">
        <v>25</v>
      </c>
      <c r="N359" t="s">
        <v>26</v>
      </c>
      <c r="R359" t="str">
        <f t="shared" ca="1" si="5"/>
        <v>Ravi</v>
      </c>
      <c r="S359" t="str">
        <f>IFERROR(TEXT(DATEVALUE(LEFT(Table1[[#This Row],[Date of Purchase]],10)), "MMMM"), TEXT(Table1[[#This Row],[Date of Purchase]], "MMMM"))</f>
        <v>November</v>
      </c>
      <c r="T359" t="str">
        <f>IF(OR(
  AND(Table1[[#This Row],[Ticket Priority]]="Critical", Table1[[#This Row],[Ticket Status]]&lt;&gt;"Closed"),
  AND(Table1[[#This Row],[Ticket Priority]]="High", Table1[[#This Row],[Ticket Status]]="Open")
), "Yes", "No")</f>
        <v>Yes</v>
      </c>
      <c r="U359" s="4" t="str">
        <f>IF(Table1[[#This Row],[Ticket Status]]="Closed","Yes","No")</f>
        <v>No</v>
      </c>
      <c r="V359" s="4" t="str">
        <f>IF(Table1[[#This Row],[Ticket Status]]="Pending Customer Response","Yes","No")</f>
        <v>No</v>
      </c>
      <c r="W359" s="5">
        <f ca="1">COUNTIFS(Table1[Agent_name],Table1[[#This Row],[Agent_name]],Table1[Month],Table1[[#This Row],[Month]])/160</f>
        <v>0.61875000000000002</v>
      </c>
    </row>
    <row r="360" spans="1:23" x14ac:dyDescent="0.25">
      <c r="A360">
        <v>359</v>
      </c>
      <c r="B360" t="s">
        <v>1283</v>
      </c>
      <c r="C360" t="s">
        <v>1284</v>
      </c>
      <c r="D360">
        <v>58</v>
      </c>
      <c r="E360" t="s">
        <v>58</v>
      </c>
      <c r="F360" t="s">
        <v>485</v>
      </c>
      <c r="G360" s="1">
        <v>44199</v>
      </c>
      <c r="H360" t="s">
        <v>45</v>
      </c>
      <c r="I360" t="s">
        <v>72</v>
      </c>
      <c r="J360" s="3" t="s">
        <v>1285</v>
      </c>
      <c r="K360" t="s">
        <v>24</v>
      </c>
      <c r="M360" t="s">
        <v>41</v>
      </c>
      <c r="N360" t="s">
        <v>26</v>
      </c>
      <c r="O360" s="2">
        <v>45078.301261574074</v>
      </c>
      <c r="R360" t="str">
        <f t="shared" ca="1" si="5"/>
        <v>Karan</v>
      </c>
      <c r="S360" t="str">
        <f>IFERROR(TEXT(DATEVALUE(LEFT(Table1[[#This Row],[Date of Purchase]],10)), "MMMM"), TEXT(Table1[[#This Row],[Date of Purchase]], "MMMM"))</f>
        <v>January</v>
      </c>
      <c r="T360" t="str">
        <f>IF(OR(
  AND(Table1[[#This Row],[Ticket Priority]]="Critical", Table1[[#This Row],[Ticket Status]]&lt;&gt;"Closed"),
  AND(Table1[[#This Row],[Ticket Priority]]="High", Table1[[#This Row],[Ticket Status]]="Open")
), "Yes", "No")</f>
        <v>No</v>
      </c>
      <c r="U360" s="4" t="str">
        <f>IF(Table1[[#This Row],[Ticket Status]]="Closed","Yes","No")</f>
        <v>No</v>
      </c>
      <c r="V360" s="4" t="str">
        <f>IF(Table1[[#This Row],[Ticket Status]]="Pending Customer Response","Yes","No")</f>
        <v>Yes</v>
      </c>
      <c r="W360" s="5">
        <f ca="1">COUNTIFS(Table1[Agent_name],Table1[[#This Row],[Agent_name]],Table1[Month],Table1[[#This Row],[Month]])/160</f>
        <v>0.21249999999999999</v>
      </c>
    </row>
    <row r="361" spans="1:23" x14ac:dyDescent="0.25">
      <c r="A361">
        <v>360</v>
      </c>
      <c r="B361" t="s">
        <v>1286</v>
      </c>
      <c r="C361" t="s">
        <v>1287</v>
      </c>
      <c r="D361">
        <v>24</v>
      </c>
      <c r="E361" t="s">
        <v>58</v>
      </c>
      <c r="F361" t="s">
        <v>699</v>
      </c>
      <c r="G361" s="1">
        <v>44064</v>
      </c>
      <c r="H361" t="s">
        <v>45</v>
      </c>
      <c r="I361" t="s">
        <v>113</v>
      </c>
      <c r="J361" s="3" t="s">
        <v>1288</v>
      </c>
      <c r="K361" t="s">
        <v>62</v>
      </c>
      <c r="M361" t="s">
        <v>25</v>
      </c>
      <c r="N361" t="s">
        <v>33</v>
      </c>
      <c r="R361" t="str">
        <f t="shared" ca="1" si="5"/>
        <v>Aisha</v>
      </c>
      <c r="S361" t="str">
        <f>IFERROR(TEXT(DATEVALUE(LEFT(Table1[[#This Row],[Date of Purchase]],10)), "MMMM"), TEXT(Table1[[#This Row],[Date of Purchase]], "MMMM"))</f>
        <v>August</v>
      </c>
      <c r="T361" t="str">
        <f>IF(OR(
  AND(Table1[[#This Row],[Ticket Priority]]="Critical", Table1[[#This Row],[Ticket Status]]&lt;&gt;"Closed"),
  AND(Table1[[#This Row],[Ticket Priority]]="High", Table1[[#This Row],[Ticket Status]]="Open")
), "Yes", "No")</f>
        <v>Yes</v>
      </c>
      <c r="U361" s="4" t="str">
        <f>IF(Table1[[#This Row],[Ticket Status]]="Closed","Yes","No")</f>
        <v>No</v>
      </c>
      <c r="V361" s="4" t="str">
        <f>IF(Table1[[#This Row],[Ticket Status]]="Pending Customer Response","Yes","No")</f>
        <v>No</v>
      </c>
      <c r="W361" s="5">
        <f ca="1">COUNTIFS(Table1[Agent_name],Table1[[#This Row],[Agent_name]],Table1[Month],Table1[[#This Row],[Month]])/160</f>
        <v>0.86250000000000004</v>
      </c>
    </row>
    <row r="362" spans="1:23" x14ac:dyDescent="0.25">
      <c r="A362">
        <v>361</v>
      </c>
      <c r="B362" t="s">
        <v>1289</v>
      </c>
      <c r="C362" t="s">
        <v>1290</v>
      </c>
      <c r="D362">
        <v>42</v>
      </c>
      <c r="E362" t="s">
        <v>58</v>
      </c>
      <c r="F362" t="s">
        <v>98</v>
      </c>
      <c r="G362" s="1">
        <v>43866</v>
      </c>
      <c r="H362" t="s">
        <v>59</v>
      </c>
      <c r="I362" t="s">
        <v>37</v>
      </c>
      <c r="J362" s="3" t="s">
        <v>1291</v>
      </c>
      <c r="K362" t="s">
        <v>39</v>
      </c>
      <c r="L362" t="s">
        <v>1292</v>
      </c>
      <c r="M362" t="s">
        <v>143</v>
      </c>
      <c r="N362" t="s">
        <v>55</v>
      </c>
      <c r="O362" s="2">
        <v>45078.263796296298</v>
      </c>
      <c r="P362" s="2">
        <v>45078.361018518517</v>
      </c>
      <c r="Q362">
        <v>5</v>
      </c>
      <c r="R362" t="str">
        <f t="shared" ca="1" si="5"/>
        <v>Neha</v>
      </c>
      <c r="S362" t="str">
        <f>IFERROR(TEXT(DATEVALUE(LEFT(Table1[[#This Row],[Date of Purchase]],10)), "MMMM"), TEXT(Table1[[#This Row],[Date of Purchase]], "MMMM"))</f>
        <v>February</v>
      </c>
      <c r="T362" t="str">
        <f>IF(OR(
  AND(Table1[[#This Row],[Ticket Priority]]="Critical", Table1[[#This Row],[Ticket Status]]&lt;&gt;"Closed"),
  AND(Table1[[#This Row],[Ticket Priority]]="High", Table1[[#This Row],[Ticket Status]]="Open")
), "Yes", "No")</f>
        <v>No</v>
      </c>
      <c r="U362" s="4" t="str">
        <f>IF(Table1[[#This Row],[Ticket Status]]="Closed","Yes","No")</f>
        <v>Yes</v>
      </c>
      <c r="V362" s="4" t="str">
        <f>IF(Table1[[#This Row],[Ticket Status]]="Pending Customer Response","Yes","No")</f>
        <v>No</v>
      </c>
      <c r="W362" s="5">
        <f ca="1">COUNTIFS(Table1[Agent_name],Table1[[#This Row],[Agent_name]],Table1[Month],Table1[[#This Row],[Month]])/160</f>
        <v>0.19375000000000001</v>
      </c>
    </row>
    <row r="363" spans="1:23" x14ac:dyDescent="0.25">
      <c r="A363">
        <v>362</v>
      </c>
      <c r="B363" t="s">
        <v>1293</v>
      </c>
      <c r="C363" t="s">
        <v>1294</v>
      </c>
      <c r="D363">
        <v>50</v>
      </c>
      <c r="E363" t="s">
        <v>19</v>
      </c>
      <c r="F363" t="s">
        <v>397</v>
      </c>
      <c r="G363" s="1">
        <v>44170</v>
      </c>
      <c r="H363" t="s">
        <v>66</v>
      </c>
      <c r="I363" t="s">
        <v>177</v>
      </c>
      <c r="J363" s="3" t="s">
        <v>1295</v>
      </c>
      <c r="K363" t="s">
        <v>39</v>
      </c>
      <c r="L363" t="s">
        <v>1296</v>
      </c>
      <c r="M363" t="s">
        <v>143</v>
      </c>
      <c r="N363" t="s">
        <v>33</v>
      </c>
      <c r="O363" s="2">
        <v>45078.533263888887</v>
      </c>
      <c r="P363" s="2">
        <v>45078.621458333335</v>
      </c>
      <c r="Q363">
        <v>4</v>
      </c>
      <c r="R363" t="str">
        <f t="shared" ca="1" si="5"/>
        <v>Sara</v>
      </c>
      <c r="S363" t="str">
        <f>IFERROR(TEXT(DATEVALUE(LEFT(Table1[[#This Row],[Date of Purchase]],10)), "MMMM"), TEXT(Table1[[#This Row],[Date of Purchase]], "MMMM"))</f>
        <v>December</v>
      </c>
      <c r="T363" t="str">
        <f>IF(OR(
  AND(Table1[[#This Row],[Ticket Priority]]="Critical", Table1[[#This Row],[Ticket Status]]&lt;&gt;"Closed"),
  AND(Table1[[#This Row],[Ticket Priority]]="High", Table1[[#This Row],[Ticket Status]]="Open")
), "Yes", "No")</f>
        <v>No</v>
      </c>
      <c r="U363" s="4" t="str">
        <f>IF(Table1[[#This Row],[Ticket Status]]="Closed","Yes","No")</f>
        <v>Yes</v>
      </c>
      <c r="V363" s="4" t="str">
        <f>IF(Table1[[#This Row],[Ticket Status]]="Pending Customer Response","Yes","No")</f>
        <v>No</v>
      </c>
      <c r="W363" s="5">
        <f ca="1">COUNTIFS(Table1[Agent_name],Table1[[#This Row],[Agent_name]],Table1[Month],Table1[[#This Row],[Month]])/160</f>
        <v>0.55625000000000002</v>
      </c>
    </row>
    <row r="364" spans="1:23" x14ac:dyDescent="0.25">
      <c r="A364">
        <v>363</v>
      </c>
      <c r="B364" t="s">
        <v>1297</v>
      </c>
      <c r="C364" t="s">
        <v>1298</v>
      </c>
      <c r="D364">
        <v>21</v>
      </c>
      <c r="E364" t="s">
        <v>58</v>
      </c>
      <c r="F364" t="s">
        <v>98</v>
      </c>
      <c r="G364" s="1">
        <v>44269</v>
      </c>
      <c r="H364" t="s">
        <v>66</v>
      </c>
      <c r="I364" t="s">
        <v>99</v>
      </c>
      <c r="J364" s="3" t="s">
        <v>1299</v>
      </c>
      <c r="K364" t="s">
        <v>62</v>
      </c>
      <c r="M364" t="s">
        <v>41</v>
      </c>
      <c r="N364" t="s">
        <v>33</v>
      </c>
      <c r="R364" t="str">
        <f t="shared" ca="1" si="5"/>
        <v>Aisha</v>
      </c>
      <c r="S364" t="str">
        <f>IFERROR(TEXT(DATEVALUE(LEFT(Table1[[#This Row],[Date of Purchase]],10)), "MMMM"), TEXT(Table1[[#This Row],[Date of Purchase]], "MMMM"))</f>
        <v>March</v>
      </c>
      <c r="T364" t="str">
        <f>IF(OR(
  AND(Table1[[#This Row],[Ticket Priority]]="Critical", Table1[[#This Row],[Ticket Status]]&lt;&gt;"Closed"),
  AND(Table1[[#This Row],[Ticket Priority]]="High", Table1[[#This Row],[Ticket Status]]="Open")
), "Yes", "No")</f>
        <v>No</v>
      </c>
      <c r="U364" s="4" t="str">
        <f>IF(Table1[[#This Row],[Ticket Status]]="Closed","Yes","No")</f>
        <v>No</v>
      </c>
      <c r="V364" s="4" t="str">
        <f>IF(Table1[[#This Row],[Ticket Status]]="Pending Customer Response","Yes","No")</f>
        <v>No</v>
      </c>
      <c r="W364" s="5">
        <f ca="1">COUNTIFS(Table1[Agent_name],Table1[[#This Row],[Agent_name]],Table1[Month],Table1[[#This Row],[Month]])/160</f>
        <v>1.0062500000000001</v>
      </c>
    </row>
    <row r="365" spans="1:23" x14ac:dyDescent="0.25">
      <c r="A365">
        <v>364</v>
      </c>
      <c r="B365" t="s">
        <v>1300</v>
      </c>
      <c r="C365" t="s">
        <v>1301</v>
      </c>
      <c r="D365">
        <v>48</v>
      </c>
      <c r="E365" t="s">
        <v>58</v>
      </c>
      <c r="F365" t="s">
        <v>485</v>
      </c>
      <c r="G365" s="1">
        <v>44064</v>
      </c>
      <c r="H365" t="s">
        <v>67</v>
      </c>
      <c r="I365" t="s">
        <v>72</v>
      </c>
      <c r="J365" s="3" t="s">
        <v>1302</v>
      </c>
      <c r="K365" t="s">
        <v>62</v>
      </c>
      <c r="M365" t="s">
        <v>25</v>
      </c>
      <c r="N365" t="s">
        <v>55</v>
      </c>
      <c r="R365" t="str">
        <f t="shared" ca="1" si="5"/>
        <v>Rahul</v>
      </c>
      <c r="S365" t="str">
        <f>IFERROR(TEXT(DATEVALUE(LEFT(Table1[[#This Row],[Date of Purchase]],10)), "MMMM"), TEXT(Table1[[#This Row],[Date of Purchase]], "MMMM"))</f>
        <v>August</v>
      </c>
      <c r="T365" t="str">
        <f>IF(OR(
  AND(Table1[[#This Row],[Ticket Priority]]="Critical", Table1[[#This Row],[Ticket Status]]&lt;&gt;"Closed"),
  AND(Table1[[#This Row],[Ticket Priority]]="High", Table1[[#This Row],[Ticket Status]]="Open")
), "Yes", "No")</f>
        <v>Yes</v>
      </c>
      <c r="U365" s="4" t="str">
        <f>IF(Table1[[#This Row],[Ticket Status]]="Closed","Yes","No")</f>
        <v>No</v>
      </c>
      <c r="V365" s="4" t="str">
        <f>IF(Table1[[#This Row],[Ticket Status]]="Pending Customer Response","Yes","No")</f>
        <v>No</v>
      </c>
      <c r="W365" s="5">
        <f ca="1">COUNTIFS(Table1[Agent_name],Table1[[#This Row],[Agent_name]],Table1[Month],Table1[[#This Row],[Month]])/160</f>
        <v>0.22500000000000001</v>
      </c>
    </row>
    <row r="366" spans="1:23" x14ac:dyDescent="0.25">
      <c r="A366">
        <v>365</v>
      </c>
      <c r="B366" t="s">
        <v>1303</v>
      </c>
      <c r="C366" t="s">
        <v>1304</v>
      </c>
      <c r="D366">
        <v>33</v>
      </c>
      <c r="E366" t="s">
        <v>58</v>
      </c>
      <c r="F366" t="s">
        <v>112</v>
      </c>
      <c r="G366" s="1">
        <v>44464</v>
      </c>
      <c r="H366" t="s">
        <v>59</v>
      </c>
      <c r="I366" t="s">
        <v>60</v>
      </c>
      <c r="J366" s="3" t="s">
        <v>1305</v>
      </c>
      <c r="K366" t="s">
        <v>39</v>
      </c>
      <c r="L366" t="s">
        <v>1306</v>
      </c>
      <c r="M366" t="s">
        <v>89</v>
      </c>
      <c r="N366" t="s">
        <v>33</v>
      </c>
      <c r="O366" s="2">
        <v>45078.627754629626</v>
      </c>
      <c r="P366" s="2">
        <v>45078.840949074074</v>
      </c>
      <c r="Q366">
        <v>1</v>
      </c>
      <c r="R366" t="str">
        <f t="shared" ca="1" si="5"/>
        <v>Meera</v>
      </c>
      <c r="S366" t="str">
        <f>IFERROR(TEXT(DATEVALUE(LEFT(Table1[[#This Row],[Date of Purchase]],10)), "MMMM"), TEXT(Table1[[#This Row],[Date of Purchase]], "MMMM"))</f>
        <v>September</v>
      </c>
      <c r="T366" t="str">
        <f>IF(OR(
  AND(Table1[[#This Row],[Ticket Priority]]="Critical", Table1[[#This Row],[Ticket Status]]&lt;&gt;"Closed"),
  AND(Table1[[#This Row],[Ticket Priority]]="High", Table1[[#This Row],[Ticket Status]]="Open")
), "Yes", "No")</f>
        <v>No</v>
      </c>
      <c r="U366" s="4" t="str">
        <f>IF(Table1[[#This Row],[Ticket Status]]="Closed","Yes","No")</f>
        <v>Yes</v>
      </c>
      <c r="V366" s="4" t="str">
        <f>IF(Table1[[#This Row],[Ticket Status]]="Pending Customer Response","Yes","No")</f>
        <v>No</v>
      </c>
      <c r="W366" s="5">
        <f ca="1">COUNTIFS(Table1[Agent_name],Table1[[#This Row],[Agent_name]],Table1[Month],Table1[[#This Row],[Month]])/160</f>
        <v>0.16875000000000001</v>
      </c>
    </row>
    <row r="367" spans="1:23" x14ac:dyDescent="0.25">
      <c r="A367">
        <v>366</v>
      </c>
      <c r="B367" t="s">
        <v>1307</v>
      </c>
      <c r="C367" t="s">
        <v>1308</v>
      </c>
      <c r="D367">
        <v>22</v>
      </c>
      <c r="E367" t="s">
        <v>58</v>
      </c>
      <c r="F367" t="s">
        <v>397</v>
      </c>
      <c r="G367" s="1">
        <v>43863</v>
      </c>
      <c r="H367" t="s">
        <v>45</v>
      </c>
      <c r="I367" t="s">
        <v>31</v>
      </c>
      <c r="J367" s="3" t="s">
        <v>791</v>
      </c>
      <c r="K367" t="s">
        <v>39</v>
      </c>
      <c r="L367" t="s">
        <v>1309</v>
      </c>
      <c r="M367" t="s">
        <v>143</v>
      </c>
      <c r="N367" t="s">
        <v>26</v>
      </c>
      <c r="O367" s="2">
        <v>45078.482627314814</v>
      </c>
      <c r="P367" s="2">
        <v>45078.304849537039</v>
      </c>
      <c r="Q367">
        <v>3</v>
      </c>
      <c r="R367" t="str">
        <f t="shared" ca="1" si="5"/>
        <v>Sara</v>
      </c>
      <c r="S367" t="str">
        <f>IFERROR(TEXT(DATEVALUE(LEFT(Table1[[#This Row],[Date of Purchase]],10)), "MMMM"), TEXT(Table1[[#This Row],[Date of Purchase]], "MMMM"))</f>
        <v>February</v>
      </c>
      <c r="T367" t="str">
        <f>IF(OR(
  AND(Table1[[#This Row],[Ticket Priority]]="Critical", Table1[[#This Row],[Ticket Status]]&lt;&gt;"Closed"),
  AND(Table1[[#This Row],[Ticket Priority]]="High", Table1[[#This Row],[Ticket Status]]="Open")
), "Yes", "No")</f>
        <v>No</v>
      </c>
      <c r="U367" s="4" t="str">
        <f>IF(Table1[[#This Row],[Ticket Status]]="Closed","Yes","No")</f>
        <v>Yes</v>
      </c>
      <c r="V367" s="4" t="str">
        <f>IF(Table1[[#This Row],[Ticket Status]]="Pending Customer Response","Yes","No")</f>
        <v>No</v>
      </c>
      <c r="W367" s="5">
        <f ca="1">COUNTIFS(Table1[Agent_name],Table1[[#This Row],[Agent_name]],Table1[Month],Table1[[#This Row],[Month]])/160</f>
        <v>0.65625</v>
      </c>
    </row>
    <row r="368" spans="1:23" x14ac:dyDescent="0.25">
      <c r="A368">
        <v>367</v>
      </c>
      <c r="B368" t="s">
        <v>1310</v>
      </c>
      <c r="C368" t="s">
        <v>1311</v>
      </c>
      <c r="D368">
        <v>51</v>
      </c>
      <c r="E368" t="s">
        <v>19</v>
      </c>
      <c r="F368" t="s">
        <v>249</v>
      </c>
      <c r="G368" s="1">
        <v>44385</v>
      </c>
      <c r="H368" t="s">
        <v>59</v>
      </c>
      <c r="I368" t="s">
        <v>99</v>
      </c>
      <c r="J368" s="3" t="s">
        <v>1312</v>
      </c>
      <c r="K368" t="s">
        <v>62</v>
      </c>
      <c r="M368" t="s">
        <v>25</v>
      </c>
      <c r="N368" t="s">
        <v>55</v>
      </c>
      <c r="R368" t="str">
        <f t="shared" ca="1" si="5"/>
        <v>Rahul</v>
      </c>
      <c r="S368" t="str">
        <f>IFERROR(TEXT(DATEVALUE(LEFT(Table1[[#This Row],[Date of Purchase]],10)), "MMMM"), TEXT(Table1[[#This Row],[Date of Purchase]], "MMMM"))</f>
        <v>July</v>
      </c>
      <c r="T368" t="str">
        <f>IF(OR(
  AND(Table1[[#This Row],[Ticket Priority]]="Critical", Table1[[#This Row],[Ticket Status]]&lt;&gt;"Closed"),
  AND(Table1[[#This Row],[Ticket Priority]]="High", Table1[[#This Row],[Ticket Status]]="Open")
), "Yes", "No")</f>
        <v>Yes</v>
      </c>
      <c r="U368" s="4" t="str">
        <f>IF(Table1[[#This Row],[Ticket Status]]="Closed","Yes","No")</f>
        <v>No</v>
      </c>
      <c r="V368" s="4" t="str">
        <f>IF(Table1[[#This Row],[Ticket Status]]="Pending Customer Response","Yes","No")</f>
        <v>No</v>
      </c>
      <c r="W368" s="5">
        <f ca="1">COUNTIFS(Table1[Agent_name],Table1[[#This Row],[Agent_name]],Table1[Month],Table1[[#This Row],[Month]])/160</f>
        <v>0.21249999999999999</v>
      </c>
    </row>
    <row r="369" spans="1:23" x14ac:dyDescent="0.25">
      <c r="A369">
        <v>368</v>
      </c>
      <c r="B369" t="s">
        <v>1313</v>
      </c>
      <c r="C369" t="s">
        <v>1314</v>
      </c>
      <c r="D369">
        <v>29</v>
      </c>
      <c r="E369" t="s">
        <v>29</v>
      </c>
      <c r="F369" t="s">
        <v>339</v>
      </c>
      <c r="G369" s="1">
        <v>44263</v>
      </c>
      <c r="H369" t="s">
        <v>45</v>
      </c>
      <c r="I369" t="s">
        <v>31</v>
      </c>
      <c r="J369" s="3" t="s">
        <v>1315</v>
      </c>
      <c r="K369" t="s">
        <v>62</v>
      </c>
      <c r="M369" t="s">
        <v>25</v>
      </c>
      <c r="N369" t="s">
        <v>33</v>
      </c>
      <c r="R369" t="str">
        <f t="shared" ca="1" si="5"/>
        <v>Aisha</v>
      </c>
      <c r="S369" t="str">
        <f>IFERROR(TEXT(DATEVALUE(LEFT(Table1[[#This Row],[Date of Purchase]],10)), "MMMM"), TEXT(Table1[[#This Row],[Date of Purchase]], "MMMM"))</f>
        <v>March</v>
      </c>
      <c r="T369" t="str">
        <f>IF(OR(
  AND(Table1[[#This Row],[Ticket Priority]]="Critical", Table1[[#This Row],[Ticket Status]]&lt;&gt;"Closed"),
  AND(Table1[[#This Row],[Ticket Priority]]="High", Table1[[#This Row],[Ticket Status]]="Open")
), "Yes", "No")</f>
        <v>Yes</v>
      </c>
      <c r="U369" s="4" t="str">
        <f>IF(Table1[[#This Row],[Ticket Status]]="Closed","Yes","No")</f>
        <v>No</v>
      </c>
      <c r="V369" s="4" t="str">
        <f>IF(Table1[[#This Row],[Ticket Status]]="Pending Customer Response","Yes","No")</f>
        <v>No</v>
      </c>
      <c r="W369" s="5">
        <f ca="1">COUNTIFS(Table1[Agent_name],Table1[[#This Row],[Agent_name]],Table1[Month],Table1[[#This Row],[Month]])/160</f>
        <v>1.0062500000000001</v>
      </c>
    </row>
    <row r="370" spans="1:23" x14ac:dyDescent="0.25">
      <c r="A370">
        <v>369</v>
      </c>
      <c r="B370" t="s">
        <v>1316</v>
      </c>
      <c r="C370" t="s">
        <v>1317</v>
      </c>
      <c r="D370">
        <v>29</v>
      </c>
      <c r="E370" t="s">
        <v>19</v>
      </c>
      <c r="F370" t="s">
        <v>149</v>
      </c>
      <c r="G370" s="1">
        <v>44093</v>
      </c>
      <c r="H370" t="s">
        <v>59</v>
      </c>
      <c r="I370" t="s">
        <v>46</v>
      </c>
      <c r="J370" s="3" t="s">
        <v>1318</v>
      </c>
      <c r="K370" t="s">
        <v>24</v>
      </c>
      <c r="M370" t="s">
        <v>41</v>
      </c>
      <c r="N370" t="s">
        <v>33</v>
      </c>
      <c r="O370" s="2">
        <v>45078.353518518517</v>
      </c>
      <c r="R370" t="str">
        <f t="shared" ca="1" si="5"/>
        <v>Divya</v>
      </c>
      <c r="S370" t="str">
        <f>IFERROR(TEXT(DATEVALUE(LEFT(Table1[[#This Row],[Date of Purchase]],10)), "MMMM"), TEXT(Table1[[#This Row],[Date of Purchase]], "MMMM"))</f>
        <v>September</v>
      </c>
      <c r="T370" t="str">
        <f>IF(OR(
  AND(Table1[[#This Row],[Ticket Priority]]="Critical", Table1[[#This Row],[Ticket Status]]&lt;&gt;"Closed"),
  AND(Table1[[#This Row],[Ticket Priority]]="High", Table1[[#This Row],[Ticket Status]]="Open")
), "Yes", "No")</f>
        <v>No</v>
      </c>
      <c r="U370" s="4" t="str">
        <f>IF(Table1[[#This Row],[Ticket Status]]="Closed","Yes","No")</f>
        <v>No</v>
      </c>
      <c r="V370" s="4" t="str">
        <f>IF(Table1[[#This Row],[Ticket Status]]="Pending Customer Response","Yes","No")</f>
        <v>Yes</v>
      </c>
      <c r="W370" s="5">
        <f ca="1">COUNTIFS(Table1[Agent_name],Table1[[#This Row],[Agent_name]],Table1[Month],Table1[[#This Row],[Month]])/160</f>
        <v>0.21875</v>
      </c>
    </row>
    <row r="371" spans="1:23" x14ac:dyDescent="0.25">
      <c r="A371">
        <v>370</v>
      </c>
      <c r="B371" t="s">
        <v>1319</v>
      </c>
      <c r="C371" t="s">
        <v>1320</v>
      </c>
      <c r="D371">
        <v>62</v>
      </c>
      <c r="E371" t="s">
        <v>58</v>
      </c>
      <c r="F371" t="s">
        <v>242</v>
      </c>
      <c r="G371" s="1">
        <v>44517</v>
      </c>
      <c r="H371" t="s">
        <v>66</v>
      </c>
      <c r="I371" t="s">
        <v>93</v>
      </c>
      <c r="J371" s="3" t="s">
        <v>1321</v>
      </c>
      <c r="K371" t="s">
        <v>24</v>
      </c>
      <c r="M371" t="s">
        <v>41</v>
      </c>
      <c r="N371" t="s">
        <v>33</v>
      </c>
      <c r="O371" s="2">
        <v>45078.05976851852</v>
      </c>
      <c r="R371" t="str">
        <f t="shared" ca="1" si="5"/>
        <v>Aisha</v>
      </c>
      <c r="S371" t="str">
        <f>IFERROR(TEXT(DATEVALUE(LEFT(Table1[[#This Row],[Date of Purchase]],10)), "MMMM"), TEXT(Table1[[#This Row],[Date of Purchase]], "MMMM"))</f>
        <v>November</v>
      </c>
      <c r="T371" t="str">
        <f>IF(OR(
  AND(Table1[[#This Row],[Ticket Priority]]="Critical", Table1[[#This Row],[Ticket Status]]&lt;&gt;"Closed"),
  AND(Table1[[#This Row],[Ticket Priority]]="High", Table1[[#This Row],[Ticket Status]]="Open")
), "Yes", "No")</f>
        <v>No</v>
      </c>
      <c r="U371" s="4" t="str">
        <f>IF(Table1[[#This Row],[Ticket Status]]="Closed","Yes","No")</f>
        <v>No</v>
      </c>
      <c r="V371" s="4" t="str">
        <f>IF(Table1[[#This Row],[Ticket Status]]="Pending Customer Response","Yes","No")</f>
        <v>Yes</v>
      </c>
      <c r="W371" s="5">
        <f ca="1">COUNTIFS(Table1[Agent_name],Table1[[#This Row],[Agent_name]],Table1[Month],Table1[[#This Row],[Month]])/160</f>
        <v>0.85624999999999996</v>
      </c>
    </row>
    <row r="372" spans="1:23" x14ac:dyDescent="0.25">
      <c r="A372">
        <v>371</v>
      </c>
      <c r="B372" t="s">
        <v>1322</v>
      </c>
      <c r="C372" t="s">
        <v>1323</v>
      </c>
      <c r="D372">
        <v>24</v>
      </c>
      <c r="E372" t="s">
        <v>58</v>
      </c>
      <c r="F372" t="s">
        <v>339</v>
      </c>
      <c r="G372" s="1">
        <v>44135</v>
      </c>
      <c r="H372" t="s">
        <v>67</v>
      </c>
      <c r="I372" t="s">
        <v>46</v>
      </c>
      <c r="J372" s="3" t="s">
        <v>845</v>
      </c>
      <c r="K372" t="s">
        <v>39</v>
      </c>
      <c r="L372" t="s">
        <v>1324</v>
      </c>
      <c r="M372" t="s">
        <v>143</v>
      </c>
      <c r="N372" t="s">
        <v>55</v>
      </c>
      <c r="O372" s="2">
        <v>45078.59171296296</v>
      </c>
      <c r="P372" s="2">
        <v>45077.976435185185</v>
      </c>
      <c r="Q372">
        <v>2</v>
      </c>
      <c r="R372" t="str">
        <f t="shared" ca="1" si="5"/>
        <v>Neha</v>
      </c>
      <c r="S372" t="str">
        <f>IFERROR(TEXT(DATEVALUE(LEFT(Table1[[#This Row],[Date of Purchase]],10)), "MMMM"), TEXT(Table1[[#This Row],[Date of Purchase]], "MMMM"))</f>
        <v>October</v>
      </c>
      <c r="T372" t="str">
        <f>IF(OR(
  AND(Table1[[#This Row],[Ticket Priority]]="Critical", Table1[[#This Row],[Ticket Status]]&lt;&gt;"Closed"),
  AND(Table1[[#This Row],[Ticket Priority]]="High", Table1[[#This Row],[Ticket Status]]="Open")
), "Yes", "No")</f>
        <v>No</v>
      </c>
      <c r="U372" s="4" t="str">
        <f>IF(Table1[[#This Row],[Ticket Status]]="Closed","Yes","No")</f>
        <v>Yes</v>
      </c>
      <c r="V372" s="4" t="str">
        <f>IF(Table1[[#This Row],[Ticket Status]]="Pending Customer Response","Yes","No")</f>
        <v>No</v>
      </c>
      <c r="W372" s="5">
        <f ca="1">COUNTIFS(Table1[Agent_name],Table1[[#This Row],[Agent_name]],Table1[Month],Table1[[#This Row],[Month]])/160</f>
        <v>0.24374999999999999</v>
      </c>
    </row>
    <row r="373" spans="1:23" x14ac:dyDescent="0.25">
      <c r="A373">
        <v>372</v>
      </c>
      <c r="B373" t="s">
        <v>1325</v>
      </c>
      <c r="C373" t="s">
        <v>1326</v>
      </c>
      <c r="D373">
        <v>39</v>
      </c>
      <c r="E373" t="s">
        <v>19</v>
      </c>
      <c r="F373" t="s">
        <v>149</v>
      </c>
      <c r="G373" s="1">
        <v>44248</v>
      </c>
      <c r="H373" t="s">
        <v>59</v>
      </c>
      <c r="I373" t="s">
        <v>72</v>
      </c>
      <c r="J373" s="3" t="s">
        <v>1327</v>
      </c>
      <c r="K373" t="s">
        <v>39</v>
      </c>
      <c r="L373" t="s">
        <v>1328</v>
      </c>
      <c r="M373" t="s">
        <v>143</v>
      </c>
      <c r="N373" t="s">
        <v>55</v>
      </c>
      <c r="O373" s="2">
        <v>45077.930613425924</v>
      </c>
      <c r="P373" s="2">
        <v>45077.957696759258</v>
      </c>
      <c r="Q373">
        <v>1</v>
      </c>
      <c r="R373" t="str">
        <f t="shared" ca="1" si="5"/>
        <v>Sara</v>
      </c>
      <c r="S373" t="str">
        <f>IFERROR(TEXT(DATEVALUE(LEFT(Table1[[#This Row],[Date of Purchase]],10)), "MMMM"), TEXT(Table1[[#This Row],[Date of Purchase]], "MMMM"))</f>
        <v>February</v>
      </c>
      <c r="T373" t="str">
        <f>IF(OR(
  AND(Table1[[#This Row],[Ticket Priority]]="Critical", Table1[[#This Row],[Ticket Status]]&lt;&gt;"Closed"),
  AND(Table1[[#This Row],[Ticket Priority]]="High", Table1[[#This Row],[Ticket Status]]="Open")
), "Yes", "No")</f>
        <v>No</v>
      </c>
      <c r="U373" s="4" t="str">
        <f>IF(Table1[[#This Row],[Ticket Status]]="Closed","Yes","No")</f>
        <v>Yes</v>
      </c>
      <c r="V373" s="4" t="str">
        <f>IF(Table1[[#This Row],[Ticket Status]]="Pending Customer Response","Yes","No")</f>
        <v>No</v>
      </c>
      <c r="W373" s="5">
        <f ca="1">COUNTIFS(Table1[Agent_name],Table1[[#This Row],[Agent_name]],Table1[Month],Table1[[#This Row],[Month]])/160</f>
        <v>0.65625</v>
      </c>
    </row>
    <row r="374" spans="1:23" x14ac:dyDescent="0.25">
      <c r="A374">
        <v>373</v>
      </c>
      <c r="B374" t="s">
        <v>1329</v>
      </c>
      <c r="C374" t="s">
        <v>1330</v>
      </c>
      <c r="D374">
        <v>32</v>
      </c>
      <c r="E374" t="s">
        <v>58</v>
      </c>
      <c r="F374" t="s">
        <v>112</v>
      </c>
      <c r="G374" s="1">
        <v>44504</v>
      </c>
      <c r="H374" t="s">
        <v>67</v>
      </c>
      <c r="I374" t="s">
        <v>72</v>
      </c>
      <c r="J374" s="3" t="s">
        <v>1331</v>
      </c>
      <c r="K374" t="s">
        <v>39</v>
      </c>
      <c r="L374" t="s">
        <v>1332</v>
      </c>
      <c r="M374" t="s">
        <v>143</v>
      </c>
      <c r="N374" t="s">
        <v>26</v>
      </c>
      <c r="O374" s="2">
        <v>45078.619513888887</v>
      </c>
      <c r="P374" s="2">
        <v>45078.880624999998</v>
      </c>
      <c r="Q374">
        <v>5</v>
      </c>
      <c r="R374" t="str">
        <f t="shared" ca="1" si="5"/>
        <v>Sara</v>
      </c>
      <c r="S374" t="str">
        <f>IFERROR(TEXT(DATEVALUE(LEFT(Table1[[#This Row],[Date of Purchase]],10)), "MMMM"), TEXT(Table1[[#This Row],[Date of Purchase]], "MMMM"))</f>
        <v>November</v>
      </c>
      <c r="T374" t="str">
        <f>IF(OR(
  AND(Table1[[#This Row],[Ticket Priority]]="Critical", Table1[[#This Row],[Ticket Status]]&lt;&gt;"Closed"),
  AND(Table1[[#This Row],[Ticket Priority]]="High", Table1[[#This Row],[Ticket Status]]="Open")
), "Yes", "No")</f>
        <v>No</v>
      </c>
      <c r="U374" s="4" t="str">
        <f>IF(Table1[[#This Row],[Ticket Status]]="Closed","Yes","No")</f>
        <v>Yes</v>
      </c>
      <c r="V374" s="4" t="str">
        <f>IF(Table1[[#This Row],[Ticket Status]]="Pending Customer Response","Yes","No")</f>
        <v>No</v>
      </c>
      <c r="W374" s="5">
        <f ca="1">COUNTIFS(Table1[Agent_name],Table1[[#This Row],[Agent_name]],Table1[Month],Table1[[#This Row],[Month]])/160</f>
        <v>0.79374999999999996</v>
      </c>
    </row>
    <row r="375" spans="1:23" x14ac:dyDescent="0.25">
      <c r="A375">
        <v>374</v>
      </c>
      <c r="B375" t="s">
        <v>1333</v>
      </c>
      <c r="C375" t="s">
        <v>1334</v>
      </c>
      <c r="D375">
        <v>24</v>
      </c>
      <c r="E375" t="s">
        <v>19</v>
      </c>
      <c r="F375" t="s">
        <v>20</v>
      </c>
      <c r="G375" s="1">
        <v>44348</v>
      </c>
      <c r="H375" t="s">
        <v>21</v>
      </c>
      <c r="I375" t="s">
        <v>59</v>
      </c>
      <c r="J375" s="3" t="s">
        <v>1335</v>
      </c>
      <c r="K375" t="s">
        <v>39</v>
      </c>
      <c r="L375" t="s">
        <v>1336</v>
      </c>
      <c r="M375" t="s">
        <v>25</v>
      </c>
      <c r="N375" t="s">
        <v>83</v>
      </c>
      <c r="O375" s="2">
        <v>45078.452870370369</v>
      </c>
      <c r="P375" s="2">
        <v>45078.487592592595</v>
      </c>
      <c r="Q375">
        <v>1</v>
      </c>
      <c r="R375" t="str">
        <f t="shared" ca="1" si="5"/>
        <v>Karan</v>
      </c>
      <c r="S375" t="str">
        <f>IFERROR(TEXT(DATEVALUE(LEFT(Table1[[#This Row],[Date of Purchase]],10)), "MMMM"), TEXT(Table1[[#This Row],[Date of Purchase]], "MMMM"))</f>
        <v>June</v>
      </c>
      <c r="T375" t="str">
        <f>IF(OR(
  AND(Table1[[#This Row],[Ticket Priority]]="Critical", Table1[[#This Row],[Ticket Status]]&lt;&gt;"Closed"),
  AND(Table1[[#This Row],[Ticket Priority]]="High", Table1[[#This Row],[Ticket Status]]="Open")
), "Yes", "No")</f>
        <v>No</v>
      </c>
      <c r="U375" s="4" t="str">
        <f>IF(Table1[[#This Row],[Ticket Status]]="Closed","Yes","No")</f>
        <v>Yes</v>
      </c>
      <c r="V375" s="4" t="str">
        <f>IF(Table1[[#This Row],[Ticket Status]]="Pending Customer Response","Yes","No")</f>
        <v>No</v>
      </c>
      <c r="W375" s="5">
        <f ca="1">COUNTIFS(Table1[Agent_name],Table1[[#This Row],[Agent_name]],Table1[Month],Table1[[#This Row],[Month]])/160</f>
        <v>0.27500000000000002</v>
      </c>
    </row>
    <row r="376" spans="1:23" x14ac:dyDescent="0.25">
      <c r="A376">
        <v>375</v>
      </c>
      <c r="B376" t="s">
        <v>1337</v>
      </c>
      <c r="C376" t="s">
        <v>1338</v>
      </c>
      <c r="D376">
        <v>63</v>
      </c>
      <c r="E376" t="s">
        <v>58</v>
      </c>
      <c r="F376" t="s">
        <v>125</v>
      </c>
      <c r="G376" s="1">
        <v>43882</v>
      </c>
      <c r="H376" t="s">
        <v>66</v>
      </c>
      <c r="I376" t="s">
        <v>77</v>
      </c>
      <c r="J376" s="3" t="s">
        <v>1339</v>
      </c>
      <c r="K376" t="s">
        <v>24</v>
      </c>
      <c r="M376" t="s">
        <v>41</v>
      </c>
      <c r="N376" t="s">
        <v>55</v>
      </c>
      <c r="O376" s="2">
        <v>45078.190393518518</v>
      </c>
      <c r="R376" t="str">
        <f t="shared" ca="1" si="5"/>
        <v>Ravi</v>
      </c>
      <c r="S376" t="str">
        <f>IFERROR(TEXT(DATEVALUE(LEFT(Table1[[#This Row],[Date of Purchase]],10)), "MMMM"), TEXT(Table1[[#This Row],[Date of Purchase]], "MMMM"))</f>
        <v>February</v>
      </c>
      <c r="T376" t="str">
        <f>IF(OR(
  AND(Table1[[#This Row],[Ticket Priority]]="Critical", Table1[[#This Row],[Ticket Status]]&lt;&gt;"Closed"),
  AND(Table1[[#This Row],[Ticket Priority]]="High", Table1[[#This Row],[Ticket Status]]="Open")
), "Yes", "No")</f>
        <v>No</v>
      </c>
      <c r="U376" s="4" t="str">
        <f>IF(Table1[[#This Row],[Ticket Status]]="Closed","Yes","No")</f>
        <v>No</v>
      </c>
      <c r="V376" s="4" t="str">
        <f>IF(Table1[[#This Row],[Ticket Status]]="Pending Customer Response","Yes","No")</f>
        <v>Yes</v>
      </c>
      <c r="W376" s="5">
        <f ca="1">COUNTIFS(Table1[Agent_name],Table1[[#This Row],[Agent_name]],Table1[Month],Table1[[#This Row],[Month]])/160</f>
        <v>0.61250000000000004</v>
      </c>
    </row>
    <row r="377" spans="1:23" x14ac:dyDescent="0.25">
      <c r="A377">
        <v>376</v>
      </c>
      <c r="B377" t="s">
        <v>1340</v>
      </c>
      <c r="C377" t="s">
        <v>1341</v>
      </c>
      <c r="D377">
        <v>30</v>
      </c>
      <c r="E377" t="s">
        <v>29</v>
      </c>
      <c r="F377" t="s">
        <v>157</v>
      </c>
      <c r="G377" s="1">
        <v>44420</v>
      </c>
      <c r="H377" t="s">
        <v>66</v>
      </c>
      <c r="I377" t="s">
        <v>67</v>
      </c>
      <c r="J377" s="3" t="s">
        <v>1342</v>
      </c>
      <c r="K377" t="s">
        <v>39</v>
      </c>
      <c r="L377" t="s">
        <v>1343</v>
      </c>
      <c r="M377" t="s">
        <v>41</v>
      </c>
      <c r="N377" t="s">
        <v>83</v>
      </c>
      <c r="O377" s="2">
        <v>45078.826516203706</v>
      </c>
      <c r="P377" s="2">
        <v>45078.841099537036</v>
      </c>
      <c r="Q377">
        <v>1</v>
      </c>
      <c r="R377" t="str">
        <f t="shared" ca="1" si="5"/>
        <v>Meera</v>
      </c>
      <c r="S377" t="str">
        <f>IFERROR(TEXT(DATEVALUE(LEFT(Table1[[#This Row],[Date of Purchase]],10)), "MMMM"), TEXT(Table1[[#This Row],[Date of Purchase]], "MMMM"))</f>
        <v>August</v>
      </c>
      <c r="T377" t="str">
        <f>IF(OR(
  AND(Table1[[#This Row],[Ticket Priority]]="Critical", Table1[[#This Row],[Ticket Status]]&lt;&gt;"Closed"),
  AND(Table1[[#This Row],[Ticket Priority]]="High", Table1[[#This Row],[Ticket Status]]="Open")
), "Yes", "No")</f>
        <v>No</v>
      </c>
      <c r="U377" s="4" t="str">
        <f>IF(Table1[[#This Row],[Ticket Status]]="Closed","Yes","No")</f>
        <v>Yes</v>
      </c>
      <c r="V377" s="4" t="str">
        <f>IF(Table1[[#This Row],[Ticket Status]]="Pending Customer Response","Yes","No")</f>
        <v>No</v>
      </c>
      <c r="W377" s="5">
        <f ca="1">COUNTIFS(Table1[Agent_name],Table1[[#This Row],[Agent_name]],Table1[Month],Table1[[#This Row],[Month]])/160</f>
        <v>0.18124999999999999</v>
      </c>
    </row>
    <row r="378" spans="1:23" x14ac:dyDescent="0.25">
      <c r="A378">
        <v>377</v>
      </c>
      <c r="B378" t="s">
        <v>1344</v>
      </c>
      <c r="C378" t="s">
        <v>1345</v>
      </c>
      <c r="D378">
        <v>28</v>
      </c>
      <c r="E378" t="s">
        <v>58</v>
      </c>
      <c r="F378" t="s">
        <v>112</v>
      </c>
      <c r="G378" s="1">
        <v>44326</v>
      </c>
      <c r="H378" t="s">
        <v>67</v>
      </c>
      <c r="I378" t="s">
        <v>99</v>
      </c>
      <c r="J378" s="3" t="s">
        <v>1346</v>
      </c>
      <c r="K378" t="s">
        <v>24</v>
      </c>
      <c r="M378" t="s">
        <v>41</v>
      </c>
      <c r="N378" t="s">
        <v>55</v>
      </c>
      <c r="O378" s="2">
        <v>45078.83834490741</v>
      </c>
      <c r="R378" t="str">
        <f t="shared" ca="1" si="5"/>
        <v>Neha</v>
      </c>
      <c r="S378" t="str">
        <f>IFERROR(TEXT(DATEVALUE(LEFT(Table1[[#This Row],[Date of Purchase]],10)), "MMMM"), TEXT(Table1[[#This Row],[Date of Purchase]], "MMMM"))</f>
        <v>May</v>
      </c>
      <c r="T378" t="str">
        <f>IF(OR(
  AND(Table1[[#This Row],[Ticket Priority]]="Critical", Table1[[#This Row],[Ticket Status]]&lt;&gt;"Closed"),
  AND(Table1[[#This Row],[Ticket Priority]]="High", Table1[[#This Row],[Ticket Status]]="Open")
), "Yes", "No")</f>
        <v>No</v>
      </c>
      <c r="U378" s="4" t="str">
        <f>IF(Table1[[#This Row],[Ticket Status]]="Closed","Yes","No")</f>
        <v>No</v>
      </c>
      <c r="V378" s="4" t="str">
        <f>IF(Table1[[#This Row],[Ticket Status]]="Pending Customer Response","Yes","No")</f>
        <v>Yes</v>
      </c>
      <c r="W378" s="5">
        <f ca="1">COUNTIFS(Table1[Agent_name],Table1[[#This Row],[Agent_name]],Table1[Month],Table1[[#This Row],[Month]])/160</f>
        <v>0.20624999999999999</v>
      </c>
    </row>
    <row r="379" spans="1:23" x14ac:dyDescent="0.25">
      <c r="A379">
        <v>378</v>
      </c>
      <c r="B379" t="s">
        <v>1347</v>
      </c>
      <c r="C379" t="s">
        <v>1348</v>
      </c>
      <c r="D379">
        <v>51</v>
      </c>
      <c r="E379" t="s">
        <v>29</v>
      </c>
      <c r="F379" t="s">
        <v>485</v>
      </c>
      <c r="G379" s="1">
        <v>44182</v>
      </c>
      <c r="H379" t="s">
        <v>59</v>
      </c>
      <c r="I379" t="s">
        <v>22</v>
      </c>
      <c r="J379" s="3" t="s">
        <v>1349</v>
      </c>
      <c r="K379" t="s">
        <v>62</v>
      </c>
      <c r="M379" t="s">
        <v>143</v>
      </c>
      <c r="N379" t="s">
        <v>83</v>
      </c>
      <c r="R379" t="str">
        <f t="shared" ca="1" si="5"/>
        <v>Aisha</v>
      </c>
      <c r="S379" t="str">
        <f>IFERROR(TEXT(DATEVALUE(LEFT(Table1[[#This Row],[Date of Purchase]],10)), "MMMM"), TEXT(Table1[[#This Row],[Date of Purchase]], "MMMM"))</f>
        <v>December</v>
      </c>
      <c r="T379" t="str">
        <f>IF(OR(
  AND(Table1[[#This Row],[Ticket Priority]]="Critical", Table1[[#This Row],[Ticket Status]]&lt;&gt;"Closed"),
  AND(Table1[[#This Row],[Ticket Priority]]="High", Table1[[#This Row],[Ticket Status]]="Open")
), "Yes", "No")</f>
        <v>No</v>
      </c>
      <c r="U379" s="4" t="str">
        <f>IF(Table1[[#This Row],[Ticket Status]]="Closed","Yes","No")</f>
        <v>No</v>
      </c>
      <c r="V379" s="4" t="str">
        <f>IF(Table1[[#This Row],[Ticket Status]]="Pending Customer Response","Yes","No")</f>
        <v>No</v>
      </c>
      <c r="W379" s="5">
        <f ca="1">COUNTIFS(Table1[Agent_name],Table1[[#This Row],[Agent_name]],Table1[Month],Table1[[#This Row],[Month]])/160</f>
        <v>0.91249999999999998</v>
      </c>
    </row>
    <row r="380" spans="1:23" x14ac:dyDescent="0.25">
      <c r="A380">
        <v>379</v>
      </c>
      <c r="B380" t="s">
        <v>1350</v>
      </c>
      <c r="C380" t="s">
        <v>1351</v>
      </c>
      <c r="D380">
        <v>42</v>
      </c>
      <c r="E380" t="s">
        <v>19</v>
      </c>
      <c r="F380" t="s">
        <v>86</v>
      </c>
      <c r="G380" s="1">
        <v>44031</v>
      </c>
      <c r="H380" t="s">
        <v>67</v>
      </c>
      <c r="I380" t="s">
        <v>52</v>
      </c>
      <c r="J380" s="3" t="s">
        <v>1352</v>
      </c>
      <c r="K380" t="s">
        <v>39</v>
      </c>
      <c r="L380" t="s">
        <v>1353</v>
      </c>
      <c r="M380" t="s">
        <v>143</v>
      </c>
      <c r="N380" t="s">
        <v>55</v>
      </c>
      <c r="O380" s="2">
        <v>45078.771701388891</v>
      </c>
      <c r="P380" s="2">
        <v>45077.929340277777</v>
      </c>
      <c r="Q380">
        <v>4</v>
      </c>
      <c r="R380" t="str">
        <f t="shared" ca="1" si="5"/>
        <v>Priya</v>
      </c>
      <c r="S380" t="str">
        <f>IFERROR(TEXT(DATEVALUE(LEFT(Table1[[#This Row],[Date of Purchase]],10)), "MMMM"), TEXT(Table1[[#This Row],[Date of Purchase]], "MMMM"))</f>
        <v>July</v>
      </c>
      <c r="T380" t="str">
        <f>IF(OR(
  AND(Table1[[#This Row],[Ticket Priority]]="Critical", Table1[[#This Row],[Ticket Status]]&lt;&gt;"Closed"),
  AND(Table1[[#This Row],[Ticket Priority]]="High", Table1[[#This Row],[Ticket Status]]="Open")
), "Yes", "No")</f>
        <v>No</v>
      </c>
      <c r="U380" s="4" t="str">
        <f>IF(Table1[[#This Row],[Ticket Status]]="Closed","Yes","No")</f>
        <v>Yes</v>
      </c>
      <c r="V380" s="4" t="str">
        <f>IF(Table1[[#This Row],[Ticket Status]]="Pending Customer Response","Yes","No")</f>
        <v>No</v>
      </c>
      <c r="W380" s="5">
        <f ca="1">COUNTIFS(Table1[Agent_name],Table1[[#This Row],[Agent_name]],Table1[Month],Table1[[#This Row],[Month]])/160</f>
        <v>0.45</v>
      </c>
    </row>
    <row r="381" spans="1:23" x14ac:dyDescent="0.25">
      <c r="A381">
        <v>380</v>
      </c>
      <c r="B381" t="s">
        <v>1354</v>
      </c>
      <c r="C381" t="s">
        <v>1355</v>
      </c>
      <c r="D381">
        <v>42</v>
      </c>
      <c r="E381" t="s">
        <v>58</v>
      </c>
      <c r="F381" t="s">
        <v>125</v>
      </c>
      <c r="G381" s="1">
        <v>44111</v>
      </c>
      <c r="H381" t="s">
        <v>67</v>
      </c>
      <c r="I381" t="s">
        <v>52</v>
      </c>
      <c r="J381" s="3" t="s">
        <v>1356</v>
      </c>
      <c r="K381" t="s">
        <v>62</v>
      </c>
      <c r="M381" t="s">
        <v>143</v>
      </c>
      <c r="N381" t="s">
        <v>26</v>
      </c>
      <c r="R381" t="str">
        <f t="shared" ca="1" si="5"/>
        <v>Priya</v>
      </c>
      <c r="S381" t="str">
        <f>IFERROR(TEXT(DATEVALUE(LEFT(Table1[[#This Row],[Date of Purchase]],10)), "MMMM"), TEXT(Table1[[#This Row],[Date of Purchase]], "MMMM"))</f>
        <v>October</v>
      </c>
      <c r="T381" t="str">
        <f>IF(OR(
  AND(Table1[[#This Row],[Ticket Priority]]="Critical", Table1[[#This Row],[Ticket Status]]&lt;&gt;"Closed"),
  AND(Table1[[#This Row],[Ticket Priority]]="High", Table1[[#This Row],[Ticket Status]]="Open")
), "Yes", "No")</f>
        <v>No</v>
      </c>
      <c r="U381" s="4" t="str">
        <f>IF(Table1[[#This Row],[Ticket Status]]="Closed","Yes","No")</f>
        <v>No</v>
      </c>
      <c r="V381" s="4" t="str">
        <f>IF(Table1[[#This Row],[Ticket Status]]="Pending Customer Response","Yes","No")</f>
        <v>No</v>
      </c>
      <c r="W381" s="5">
        <f ca="1">COUNTIFS(Table1[Agent_name],Table1[[#This Row],[Agent_name]],Table1[Month],Table1[[#This Row],[Month]])/160</f>
        <v>0.58125000000000004</v>
      </c>
    </row>
    <row r="382" spans="1:23" x14ac:dyDescent="0.25">
      <c r="A382">
        <v>381</v>
      </c>
      <c r="B382" t="s">
        <v>1357</v>
      </c>
      <c r="C382" t="s">
        <v>1358</v>
      </c>
      <c r="D382">
        <v>37</v>
      </c>
      <c r="E382" t="s">
        <v>29</v>
      </c>
      <c r="F382" t="s">
        <v>20</v>
      </c>
      <c r="G382" s="1">
        <v>43954</v>
      </c>
      <c r="H382" t="s">
        <v>66</v>
      </c>
      <c r="I382" t="s">
        <v>31</v>
      </c>
      <c r="J382" s="3" t="s">
        <v>1359</v>
      </c>
      <c r="K382" t="s">
        <v>39</v>
      </c>
      <c r="L382" t="s">
        <v>1360</v>
      </c>
      <c r="M382" t="s">
        <v>41</v>
      </c>
      <c r="N382" t="s">
        <v>55</v>
      </c>
      <c r="O382" s="2">
        <v>45078.298136574071</v>
      </c>
      <c r="P382" s="2">
        <v>45078.548831018517</v>
      </c>
      <c r="Q382">
        <v>5</v>
      </c>
      <c r="R382" t="str">
        <f t="shared" ca="1" si="5"/>
        <v>Sara</v>
      </c>
      <c r="S382" t="str">
        <f>IFERROR(TEXT(DATEVALUE(LEFT(Table1[[#This Row],[Date of Purchase]],10)), "MMMM"), TEXT(Table1[[#This Row],[Date of Purchase]], "MMMM"))</f>
        <v>May</v>
      </c>
      <c r="T382" t="str">
        <f>IF(OR(
  AND(Table1[[#This Row],[Ticket Priority]]="Critical", Table1[[#This Row],[Ticket Status]]&lt;&gt;"Closed"),
  AND(Table1[[#This Row],[Ticket Priority]]="High", Table1[[#This Row],[Ticket Status]]="Open")
), "Yes", "No")</f>
        <v>No</v>
      </c>
      <c r="U382" s="4" t="str">
        <f>IF(Table1[[#This Row],[Ticket Status]]="Closed","Yes","No")</f>
        <v>Yes</v>
      </c>
      <c r="V382" s="4" t="str">
        <f>IF(Table1[[#This Row],[Ticket Status]]="Pending Customer Response","Yes","No")</f>
        <v>No</v>
      </c>
      <c r="W382" s="5">
        <f ca="1">COUNTIFS(Table1[Agent_name],Table1[[#This Row],[Agent_name]],Table1[Month],Table1[[#This Row],[Month]])/160</f>
        <v>0.64375000000000004</v>
      </c>
    </row>
    <row r="383" spans="1:23" x14ac:dyDescent="0.25">
      <c r="A383">
        <v>382</v>
      </c>
      <c r="B383" t="s">
        <v>1091</v>
      </c>
      <c r="C383" t="s">
        <v>1361</v>
      </c>
      <c r="D383">
        <v>62</v>
      </c>
      <c r="E383" t="s">
        <v>58</v>
      </c>
      <c r="F383" t="s">
        <v>107</v>
      </c>
      <c r="G383" s="1">
        <v>44446</v>
      </c>
      <c r="H383" t="s">
        <v>66</v>
      </c>
      <c r="I383" t="s">
        <v>67</v>
      </c>
      <c r="J383" s="3" t="s">
        <v>1362</v>
      </c>
      <c r="K383" t="s">
        <v>39</v>
      </c>
      <c r="L383" t="s">
        <v>1363</v>
      </c>
      <c r="M383" t="s">
        <v>89</v>
      </c>
      <c r="N383" t="s">
        <v>55</v>
      </c>
      <c r="O383" s="2">
        <v>45078.08148148148</v>
      </c>
      <c r="P383" s="2">
        <v>45077.968287037038</v>
      </c>
      <c r="Q383">
        <v>4</v>
      </c>
      <c r="R383" t="str">
        <f t="shared" ca="1" si="5"/>
        <v>Aisha</v>
      </c>
      <c r="S383" t="str">
        <f>IFERROR(TEXT(DATEVALUE(LEFT(Table1[[#This Row],[Date of Purchase]],10)), "MMMM"), TEXT(Table1[[#This Row],[Date of Purchase]], "MMMM"))</f>
        <v>September</v>
      </c>
      <c r="T383" t="str">
        <f>IF(OR(
  AND(Table1[[#This Row],[Ticket Priority]]="Critical", Table1[[#This Row],[Ticket Status]]&lt;&gt;"Closed"),
  AND(Table1[[#This Row],[Ticket Priority]]="High", Table1[[#This Row],[Ticket Status]]="Open")
), "Yes", "No")</f>
        <v>No</v>
      </c>
      <c r="U383" s="4" t="str">
        <f>IF(Table1[[#This Row],[Ticket Status]]="Closed","Yes","No")</f>
        <v>Yes</v>
      </c>
      <c r="V383" s="4" t="str">
        <f>IF(Table1[[#This Row],[Ticket Status]]="Pending Customer Response","Yes","No")</f>
        <v>No</v>
      </c>
      <c r="W383" s="5">
        <f ca="1">COUNTIFS(Table1[Agent_name],Table1[[#This Row],[Agent_name]],Table1[Month],Table1[[#This Row],[Month]])/160</f>
        <v>0.86250000000000004</v>
      </c>
    </row>
    <row r="384" spans="1:23" x14ac:dyDescent="0.25">
      <c r="A384">
        <v>383</v>
      </c>
      <c r="B384" t="s">
        <v>1364</v>
      </c>
      <c r="C384" t="s">
        <v>1365</v>
      </c>
      <c r="D384">
        <v>42</v>
      </c>
      <c r="E384" t="s">
        <v>19</v>
      </c>
      <c r="F384" t="s">
        <v>65</v>
      </c>
      <c r="G384" s="1">
        <v>43949</v>
      </c>
      <c r="H384" t="s">
        <v>45</v>
      </c>
      <c r="I384" t="s">
        <v>22</v>
      </c>
      <c r="J384" s="3" t="s">
        <v>1366</v>
      </c>
      <c r="K384" t="s">
        <v>62</v>
      </c>
      <c r="M384" t="s">
        <v>25</v>
      </c>
      <c r="N384" t="s">
        <v>55</v>
      </c>
      <c r="R384" t="str">
        <f t="shared" ca="1" si="5"/>
        <v>Neha</v>
      </c>
      <c r="S384" t="str">
        <f>IFERROR(TEXT(DATEVALUE(LEFT(Table1[[#This Row],[Date of Purchase]],10)), "MMMM"), TEXT(Table1[[#This Row],[Date of Purchase]], "MMMM"))</f>
        <v>April</v>
      </c>
      <c r="T384" t="str">
        <f>IF(OR(
  AND(Table1[[#This Row],[Ticket Priority]]="Critical", Table1[[#This Row],[Ticket Status]]&lt;&gt;"Closed"),
  AND(Table1[[#This Row],[Ticket Priority]]="High", Table1[[#This Row],[Ticket Status]]="Open")
), "Yes", "No")</f>
        <v>Yes</v>
      </c>
      <c r="U384" s="4" t="str">
        <f>IF(Table1[[#This Row],[Ticket Status]]="Closed","Yes","No")</f>
        <v>No</v>
      </c>
      <c r="V384" s="4" t="str">
        <f>IF(Table1[[#This Row],[Ticket Status]]="Pending Customer Response","Yes","No")</f>
        <v>No</v>
      </c>
      <c r="W384" s="5">
        <f ca="1">COUNTIFS(Table1[Agent_name],Table1[[#This Row],[Agent_name]],Table1[Month],Table1[[#This Row],[Month]])/160</f>
        <v>0.28749999999999998</v>
      </c>
    </row>
    <row r="385" spans="1:23" x14ac:dyDescent="0.25">
      <c r="A385">
        <v>384</v>
      </c>
      <c r="B385" t="s">
        <v>1367</v>
      </c>
      <c r="C385" t="s">
        <v>1368</v>
      </c>
      <c r="D385">
        <v>37</v>
      </c>
      <c r="E385" t="s">
        <v>19</v>
      </c>
      <c r="F385" t="s">
        <v>286</v>
      </c>
      <c r="G385" s="1">
        <v>44181</v>
      </c>
      <c r="H385" t="s">
        <v>67</v>
      </c>
      <c r="I385" t="s">
        <v>150</v>
      </c>
      <c r="J385" s="3" t="s">
        <v>1369</v>
      </c>
      <c r="K385" t="s">
        <v>39</v>
      </c>
      <c r="L385" t="s">
        <v>1370</v>
      </c>
      <c r="M385" t="s">
        <v>89</v>
      </c>
      <c r="N385" t="s">
        <v>26</v>
      </c>
      <c r="O385" s="2">
        <v>45078.346770833334</v>
      </c>
      <c r="P385" s="2">
        <v>45078.541909722226</v>
      </c>
      <c r="Q385">
        <v>3</v>
      </c>
      <c r="R385" t="str">
        <f t="shared" ca="1" si="5"/>
        <v>Meera</v>
      </c>
      <c r="S385" t="str">
        <f>IFERROR(TEXT(DATEVALUE(LEFT(Table1[[#This Row],[Date of Purchase]],10)), "MMMM"), TEXT(Table1[[#This Row],[Date of Purchase]], "MMMM"))</f>
        <v>December</v>
      </c>
      <c r="T385" t="str">
        <f>IF(OR(
  AND(Table1[[#This Row],[Ticket Priority]]="Critical", Table1[[#This Row],[Ticket Status]]&lt;&gt;"Closed"),
  AND(Table1[[#This Row],[Ticket Priority]]="High", Table1[[#This Row],[Ticket Status]]="Open")
), "Yes", "No")</f>
        <v>No</v>
      </c>
      <c r="U385" s="4" t="str">
        <f>IF(Table1[[#This Row],[Ticket Status]]="Closed","Yes","No")</f>
        <v>Yes</v>
      </c>
      <c r="V385" s="4" t="str">
        <f>IF(Table1[[#This Row],[Ticket Status]]="Pending Customer Response","Yes","No")</f>
        <v>No</v>
      </c>
      <c r="W385" s="5">
        <f ca="1">COUNTIFS(Table1[Agent_name],Table1[[#This Row],[Agent_name]],Table1[Month],Table1[[#This Row],[Month]])/160</f>
        <v>0.24374999999999999</v>
      </c>
    </row>
    <row r="386" spans="1:23" x14ac:dyDescent="0.25">
      <c r="A386">
        <v>385</v>
      </c>
      <c r="B386" t="s">
        <v>1371</v>
      </c>
      <c r="C386" t="s">
        <v>1372</v>
      </c>
      <c r="D386">
        <v>58</v>
      </c>
      <c r="E386" t="s">
        <v>19</v>
      </c>
      <c r="F386" t="s">
        <v>202</v>
      </c>
      <c r="G386" s="1">
        <v>44215</v>
      </c>
      <c r="H386" t="s">
        <v>66</v>
      </c>
      <c r="I386" t="s">
        <v>77</v>
      </c>
      <c r="J386" s="3" t="s">
        <v>1373</v>
      </c>
      <c r="K386" t="s">
        <v>62</v>
      </c>
      <c r="M386" t="s">
        <v>25</v>
      </c>
      <c r="N386" t="s">
        <v>26</v>
      </c>
      <c r="R386" t="str">
        <f t="shared" ref="R386:R449" ca="1" si="6">CHOOSE(
RANDBETWEEN(1,20),
"Aisha","Aisha","Aisha","Aisha",
"Ravi","Ravi","Ravi",
"Sara","Sara","Sara",
"Mohit","Mohit",
"Priya","Priya",
"Arjun",
"Neha","Rahul","Divya","Karan","Meera","Sanjay"
)</f>
        <v>Aisha</v>
      </c>
      <c r="S386" t="str">
        <f>IFERROR(TEXT(DATEVALUE(LEFT(Table1[[#This Row],[Date of Purchase]],10)), "MMMM"), TEXT(Table1[[#This Row],[Date of Purchase]], "MMMM"))</f>
        <v>January</v>
      </c>
      <c r="T386" t="str">
        <f>IF(OR(
  AND(Table1[[#This Row],[Ticket Priority]]="Critical", Table1[[#This Row],[Ticket Status]]&lt;&gt;"Closed"),
  AND(Table1[[#This Row],[Ticket Priority]]="High", Table1[[#This Row],[Ticket Status]]="Open")
), "Yes", "No")</f>
        <v>Yes</v>
      </c>
      <c r="U386" s="4" t="str">
        <f>IF(Table1[[#This Row],[Ticket Status]]="Closed","Yes","No")</f>
        <v>No</v>
      </c>
      <c r="V386" s="4" t="str">
        <f>IF(Table1[[#This Row],[Ticket Status]]="Pending Customer Response","Yes","No")</f>
        <v>No</v>
      </c>
      <c r="W386" s="5">
        <f ca="1">COUNTIFS(Table1[Agent_name],Table1[[#This Row],[Agent_name]],Table1[Month],Table1[[#This Row],[Month]])/160</f>
        <v>0.83125000000000004</v>
      </c>
    </row>
    <row r="387" spans="1:23" x14ac:dyDescent="0.25">
      <c r="A387">
        <v>386</v>
      </c>
      <c r="B387" t="s">
        <v>1374</v>
      </c>
      <c r="C387" t="s">
        <v>1375</v>
      </c>
      <c r="D387">
        <v>49</v>
      </c>
      <c r="E387" t="s">
        <v>29</v>
      </c>
      <c r="F387" t="s">
        <v>485</v>
      </c>
      <c r="G387" s="1">
        <v>44129</v>
      </c>
      <c r="H387" t="s">
        <v>21</v>
      </c>
      <c r="I387" t="s">
        <v>93</v>
      </c>
      <c r="J387" s="3" t="s">
        <v>1376</v>
      </c>
      <c r="K387" t="s">
        <v>39</v>
      </c>
      <c r="L387" t="s">
        <v>1377</v>
      </c>
      <c r="M387" t="s">
        <v>143</v>
      </c>
      <c r="N387" t="s">
        <v>33</v>
      </c>
      <c r="O387" s="2">
        <v>45078.659317129626</v>
      </c>
      <c r="P387" s="2">
        <v>45078.480844907404</v>
      </c>
      <c r="Q387">
        <v>4</v>
      </c>
      <c r="R387" t="str">
        <f t="shared" ca="1" si="6"/>
        <v>Sara</v>
      </c>
      <c r="S387" t="str">
        <f>IFERROR(TEXT(DATEVALUE(LEFT(Table1[[#This Row],[Date of Purchase]],10)), "MMMM"), TEXT(Table1[[#This Row],[Date of Purchase]], "MMMM"))</f>
        <v>October</v>
      </c>
      <c r="T387" t="str">
        <f>IF(OR(
  AND(Table1[[#This Row],[Ticket Priority]]="Critical", Table1[[#This Row],[Ticket Status]]&lt;&gt;"Closed"),
  AND(Table1[[#This Row],[Ticket Priority]]="High", Table1[[#This Row],[Ticket Status]]="Open")
), "Yes", "No")</f>
        <v>No</v>
      </c>
      <c r="U387" s="4" t="str">
        <f>IF(Table1[[#This Row],[Ticket Status]]="Closed","Yes","No")</f>
        <v>Yes</v>
      </c>
      <c r="V387" s="4" t="str">
        <f>IF(Table1[[#This Row],[Ticket Status]]="Pending Customer Response","Yes","No")</f>
        <v>No</v>
      </c>
      <c r="W387" s="5">
        <f ca="1">COUNTIFS(Table1[Agent_name],Table1[[#This Row],[Agent_name]],Table1[Month],Table1[[#This Row],[Month]])/160</f>
        <v>0.66874999999999996</v>
      </c>
    </row>
    <row r="388" spans="1:23" x14ac:dyDescent="0.25">
      <c r="A388">
        <v>387</v>
      </c>
      <c r="B388" t="s">
        <v>1378</v>
      </c>
      <c r="C388" t="s">
        <v>1379</v>
      </c>
      <c r="D388">
        <v>52</v>
      </c>
      <c r="E388" t="s">
        <v>58</v>
      </c>
      <c r="F388" t="s">
        <v>223</v>
      </c>
      <c r="G388" s="1">
        <v>44394</v>
      </c>
      <c r="H388" t="s">
        <v>59</v>
      </c>
      <c r="I388" t="s">
        <v>99</v>
      </c>
      <c r="J388" s="3" t="s">
        <v>1380</v>
      </c>
      <c r="K388" t="s">
        <v>39</v>
      </c>
      <c r="L388" t="s">
        <v>1381</v>
      </c>
      <c r="M388" t="s">
        <v>25</v>
      </c>
      <c r="N388" t="s">
        <v>55</v>
      </c>
      <c r="O388" s="2">
        <v>45078.726006944446</v>
      </c>
      <c r="P388" s="2">
        <v>45077.973229166666</v>
      </c>
      <c r="Q388">
        <v>2</v>
      </c>
      <c r="R388" t="str">
        <f t="shared" ca="1" si="6"/>
        <v>Aisha</v>
      </c>
      <c r="S388" t="str">
        <f>IFERROR(TEXT(DATEVALUE(LEFT(Table1[[#This Row],[Date of Purchase]],10)), "MMMM"), TEXT(Table1[[#This Row],[Date of Purchase]], "MMMM"))</f>
        <v>July</v>
      </c>
      <c r="T388" t="str">
        <f>IF(OR(
  AND(Table1[[#This Row],[Ticket Priority]]="Critical", Table1[[#This Row],[Ticket Status]]&lt;&gt;"Closed"),
  AND(Table1[[#This Row],[Ticket Priority]]="High", Table1[[#This Row],[Ticket Status]]="Open")
), "Yes", "No")</f>
        <v>No</v>
      </c>
      <c r="U388" s="4" t="str">
        <f>IF(Table1[[#This Row],[Ticket Status]]="Closed","Yes","No")</f>
        <v>Yes</v>
      </c>
      <c r="V388" s="4" t="str">
        <f>IF(Table1[[#This Row],[Ticket Status]]="Pending Customer Response","Yes","No")</f>
        <v>No</v>
      </c>
      <c r="W388" s="5">
        <f ca="1">COUNTIFS(Table1[Agent_name],Table1[[#This Row],[Agent_name]],Table1[Month],Table1[[#This Row],[Month]])/160</f>
        <v>0.875</v>
      </c>
    </row>
    <row r="389" spans="1:23" x14ac:dyDescent="0.25">
      <c r="A389">
        <v>388</v>
      </c>
      <c r="B389" t="s">
        <v>1382</v>
      </c>
      <c r="C389" t="s">
        <v>1383</v>
      </c>
      <c r="D389">
        <v>22</v>
      </c>
      <c r="E389" t="s">
        <v>29</v>
      </c>
      <c r="F389" t="s">
        <v>173</v>
      </c>
      <c r="G389" s="1">
        <v>44173</v>
      </c>
      <c r="H389" t="s">
        <v>45</v>
      </c>
      <c r="I389" t="s">
        <v>52</v>
      </c>
      <c r="J389" s="3" t="s">
        <v>1384</v>
      </c>
      <c r="K389" t="s">
        <v>39</v>
      </c>
      <c r="L389" t="s">
        <v>1385</v>
      </c>
      <c r="M389" t="s">
        <v>89</v>
      </c>
      <c r="N389" t="s">
        <v>33</v>
      </c>
      <c r="O389" s="2">
        <v>45078.678796296299</v>
      </c>
      <c r="P389" s="2">
        <v>45078.728101851855</v>
      </c>
      <c r="Q389">
        <v>4</v>
      </c>
      <c r="R389" t="str">
        <f t="shared" ca="1" si="6"/>
        <v>Divya</v>
      </c>
      <c r="S389" t="str">
        <f>IFERROR(TEXT(DATEVALUE(LEFT(Table1[[#This Row],[Date of Purchase]],10)), "MMMM"), TEXT(Table1[[#This Row],[Date of Purchase]], "MMMM"))</f>
        <v>December</v>
      </c>
      <c r="T389" t="str">
        <f>IF(OR(
  AND(Table1[[#This Row],[Ticket Priority]]="Critical", Table1[[#This Row],[Ticket Status]]&lt;&gt;"Closed"),
  AND(Table1[[#This Row],[Ticket Priority]]="High", Table1[[#This Row],[Ticket Status]]="Open")
), "Yes", "No")</f>
        <v>No</v>
      </c>
      <c r="U389" s="4" t="str">
        <f>IF(Table1[[#This Row],[Ticket Status]]="Closed","Yes","No")</f>
        <v>Yes</v>
      </c>
      <c r="V389" s="4" t="str">
        <f>IF(Table1[[#This Row],[Ticket Status]]="Pending Customer Response","Yes","No")</f>
        <v>No</v>
      </c>
      <c r="W389" s="5">
        <f ca="1">COUNTIFS(Table1[Agent_name],Table1[[#This Row],[Agent_name]],Table1[Month],Table1[[#This Row],[Month]])/160</f>
        <v>0.25</v>
      </c>
    </row>
    <row r="390" spans="1:23" x14ac:dyDescent="0.25">
      <c r="A390">
        <v>389</v>
      </c>
      <c r="B390" t="s">
        <v>1386</v>
      </c>
      <c r="C390" t="s">
        <v>1387</v>
      </c>
      <c r="D390">
        <v>33</v>
      </c>
      <c r="E390" t="s">
        <v>29</v>
      </c>
      <c r="F390" t="s">
        <v>383</v>
      </c>
      <c r="G390" s="1">
        <v>44052</v>
      </c>
      <c r="H390" t="s">
        <v>67</v>
      </c>
      <c r="I390" t="s">
        <v>99</v>
      </c>
      <c r="J390" s="3" t="s">
        <v>1388</v>
      </c>
      <c r="K390" t="s">
        <v>24</v>
      </c>
      <c r="M390" t="s">
        <v>143</v>
      </c>
      <c r="N390" t="s">
        <v>33</v>
      </c>
      <c r="O390" s="2">
        <v>45078.733668981484</v>
      </c>
      <c r="R390" t="str">
        <f t="shared" ca="1" si="6"/>
        <v>Sara</v>
      </c>
      <c r="S390" t="str">
        <f>IFERROR(TEXT(DATEVALUE(LEFT(Table1[[#This Row],[Date of Purchase]],10)), "MMMM"), TEXT(Table1[[#This Row],[Date of Purchase]], "MMMM"))</f>
        <v>August</v>
      </c>
      <c r="T390" t="str">
        <f>IF(OR(
  AND(Table1[[#This Row],[Ticket Priority]]="Critical", Table1[[#This Row],[Ticket Status]]&lt;&gt;"Closed"),
  AND(Table1[[#This Row],[Ticket Priority]]="High", Table1[[#This Row],[Ticket Status]]="Open")
), "Yes", "No")</f>
        <v>No</v>
      </c>
      <c r="U390" s="4" t="str">
        <f>IF(Table1[[#This Row],[Ticket Status]]="Closed","Yes","No")</f>
        <v>No</v>
      </c>
      <c r="V390" s="4" t="str">
        <f>IF(Table1[[#This Row],[Ticket Status]]="Pending Customer Response","Yes","No")</f>
        <v>Yes</v>
      </c>
      <c r="W390" s="5">
        <f ca="1">COUNTIFS(Table1[Agent_name],Table1[[#This Row],[Agent_name]],Table1[Month],Table1[[#This Row],[Month]])/160</f>
        <v>0.8</v>
      </c>
    </row>
    <row r="391" spans="1:23" x14ac:dyDescent="0.25">
      <c r="A391">
        <v>390</v>
      </c>
      <c r="B391" t="s">
        <v>1389</v>
      </c>
      <c r="C391" t="s">
        <v>1390</v>
      </c>
      <c r="D391">
        <v>40</v>
      </c>
      <c r="E391" t="s">
        <v>19</v>
      </c>
      <c r="F391" t="s">
        <v>129</v>
      </c>
      <c r="G391" s="1">
        <v>44451</v>
      </c>
      <c r="H391" t="s">
        <v>45</v>
      </c>
      <c r="I391" t="s">
        <v>141</v>
      </c>
      <c r="J391" s="3" t="s">
        <v>1391</v>
      </c>
      <c r="K391" t="s">
        <v>24</v>
      </c>
      <c r="M391" t="s">
        <v>143</v>
      </c>
      <c r="N391" t="s">
        <v>55</v>
      </c>
      <c r="O391" s="2">
        <v>45078.817719907405</v>
      </c>
      <c r="R391" t="str">
        <f t="shared" ca="1" si="6"/>
        <v>Priya</v>
      </c>
      <c r="S391" t="str">
        <f>IFERROR(TEXT(DATEVALUE(LEFT(Table1[[#This Row],[Date of Purchase]],10)), "MMMM"), TEXT(Table1[[#This Row],[Date of Purchase]], "MMMM"))</f>
        <v>September</v>
      </c>
      <c r="T391" t="str">
        <f>IF(OR(
  AND(Table1[[#This Row],[Ticket Priority]]="Critical", Table1[[#This Row],[Ticket Status]]&lt;&gt;"Closed"),
  AND(Table1[[#This Row],[Ticket Priority]]="High", Table1[[#This Row],[Ticket Status]]="Open")
), "Yes", "No")</f>
        <v>No</v>
      </c>
      <c r="U391" s="4" t="str">
        <f>IF(Table1[[#This Row],[Ticket Status]]="Closed","Yes","No")</f>
        <v>No</v>
      </c>
      <c r="V391" s="4" t="str">
        <f>IF(Table1[[#This Row],[Ticket Status]]="Pending Customer Response","Yes","No")</f>
        <v>Yes</v>
      </c>
      <c r="W391" s="5">
        <f ca="1">COUNTIFS(Table1[Agent_name],Table1[[#This Row],[Agent_name]],Table1[Month],Table1[[#This Row],[Month]])/160</f>
        <v>0.53125</v>
      </c>
    </row>
    <row r="392" spans="1:23" x14ac:dyDescent="0.25">
      <c r="A392">
        <v>391</v>
      </c>
      <c r="B392" t="s">
        <v>1392</v>
      </c>
      <c r="C392" t="s">
        <v>1393</v>
      </c>
      <c r="D392">
        <v>19</v>
      </c>
      <c r="E392" t="s">
        <v>19</v>
      </c>
      <c r="F392" t="s">
        <v>456</v>
      </c>
      <c r="G392" s="1">
        <v>44386</v>
      </c>
      <c r="H392" t="s">
        <v>21</v>
      </c>
      <c r="I392" t="s">
        <v>150</v>
      </c>
      <c r="J392" s="3" t="s">
        <v>1394</v>
      </c>
      <c r="K392" t="s">
        <v>39</v>
      </c>
      <c r="L392" t="s">
        <v>1395</v>
      </c>
      <c r="M392" t="s">
        <v>89</v>
      </c>
      <c r="N392" t="s">
        <v>83</v>
      </c>
      <c r="O392" s="2">
        <v>45078.222604166665</v>
      </c>
      <c r="P392" s="2">
        <v>45078.741354166668</v>
      </c>
      <c r="Q392">
        <v>4</v>
      </c>
      <c r="R392" t="str">
        <f t="shared" ca="1" si="6"/>
        <v>Ravi</v>
      </c>
      <c r="S392" t="str">
        <f>IFERROR(TEXT(DATEVALUE(LEFT(Table1[[#This Row],[Date of Purchase]],10)), "MMMM"), TEXT(Table1[[#This Row],[Date of Purchase]], "MMMM"))</f>
        <v>July</v>
      </c>
      <c r="T392" t="str">
        <f>IF(OR(
  AND(Table1[[#This Row],[Ticket Priority]]="Critical", Table1[[#This Row],[Ticket Status]]&lt;&gt;"Closed"),
  AND(Table1[[#This Row],[Ticket Priority]]="High", Table1[[#This Row],[Ticket Status]]="Open")
), "Yes", "No")</f>
        <v>No</v>
      </c>
      <c r="U392" s="4" t="str">
        <f>IF(Table1[[#This Row],[Ticket Status]]="Closed","Yes","No")</f>
        <v>Yes</v>
      </c>
      <c r="V392" s="4" t="str">
        <f>IF(Table1[[#This Row],[Ticket Status]]="Pending Customer Response","Yes","No")</f>
        <v>No</v>
      </c>
      <c r="W392" s="5">
        <f ca="1">COUNTIFS(Table1[Agent_name],Table1[[#This Row],[Agent_name]],Table1[Month],Table1[[#This Row],[Month]])/160</f>
        <v>0.66249999999999998</v>
      </c>
    </row>
    <row r="393" spans="1:23" x14ac:dyDescent="0.25">
      <c r="A393">
        <v>392</v>
      </c>
      <c r="B393" t="s">
        <v>1396</v>
      </c>
      <c r="C393" t="s">
        <v>1397</v>
      </c>
      <c r="D393">
        <v>60</v>
      </c>
      <c r="E393" t="s">
        <v>19</v>
      </c>
      <c r="F393" t="s">
        <v>223</v>
      </c>
      <c r="G393" s="1">
        <v>43980</v>
      </c>
      <c r="H393" t="s">
        <v>67</v>
      </c>
      <c r="I393" t="s">
        <v>150</v>
      </c>
      <c r="J393" s="3" t="s">
        <v>1398</v>
      </c>
      <c r="K393" t="s">
        <v>24</v>
      </c>
      <c r="M393" t="s">
        <v>89</v>
      </c>
      <c r="N393" t="s">
        <v>83</v>
      </c>
      <c r="O393" s="2">
        <v>45078.228171296294</v>
      </c>
      <c r="R393" t="str">
        <f t="shared" ca="1" si="6"/>
        <v>Sara</v>
      </c>
      <c r="S393" t="str">
        <f>IFERROR(TEXT(DATEVALUE(LEFT(Table1[[#This Row],[Date of Purchase]],10)), "MMMM"), TEXT(Table1[[#This Row],[Date of Purchase]], "MMMM"))</f>
        <v>May</v>
      </c>
      <c r="T393" t="str">
        <f>IF(OR(
  AND(Table1[[#This Row],[Ticket Priority]]="Critical", Table1[[#This Row],[Ticket Status]]&lt;&gt;"Closed"),
  AND(Table1[[#This Row],[Ticket Priority]]="High", Table1[[#This Row],[Ticket Status]]="Open")
), "Yes", "No")</f>
        <v>No</v>
      </c>
      <c r="U393" s="4" t="str">
        <f>IF(Table1[[#This Row],[Ticket Status]]="Closed","Yes","No")</f>
        <v>No</v>
      </c>
      <c r="V393" s="4" t="str">
        <f>IF(Table1[[#This Row],[Ticket Status]]="Pending Customer Response","Yes","No")</f>
        <v>Yes</v>
      </c>
      <c r="W393" s="5">
        <f ca="1">COUNTIFS(Table1[Agent_name],Table1[[#This Row],[Agent_name]],Table1[Month],Table1[[#This Row],[Month]])/160</f>
        <v>0.64375000000000004</v>
      </c>
    </row>
    <row r="394" spans="1:23" x14ac:dyDescent="0.25">
      <c r="A394">
        <v>393</v>
      </c>
      <c r="B394" t="s">
        <v>1399</v>
      </c>
      <c r="C394" t="s">
        <v>1400</v>
      </c>
      <c r="D394">
        <v>20</v>
      </c>
      <c r="E394" t="s">
        <v>29</v>
      </c>
      <c r="F394" t="s">
        <v>149</v>
      </c>
      <c r="G394" s="1">
        <v>44217</v>
      </c>
      <c r="H394" t="s">
        <v>45</v>
      </c>
      <c r="I394" t="s">
        <v>72</v>
      </c>
      <c r="J394" s="3" t="s">
        <v>1401</v>
      </c>
      <c r="K394" t="s">
        <v>24</v>
      </c>
      <c r="M394" t="s">
        <v>25</v>
      </c>
      <c r="N394" t="s">
        <v>83</v>
      </c>
      <c r="O394" s="2">
        <v>45078.601793981485</v>
      </c>
      <c r="R394" t="str">
        <f t="shared" ca="1" si="6"/>
        <v>Priya</v>
      </c>
      <c r="S394" t="str">
        <f>IFERROR(TEXT(DATEVALUE(LEFT(Table1[[#This Row],[Date of Purchase]],10)), "MMMM"), TEXT(Table1[[#This Row],[Date of Purchase]], "MMMM"))</f>
        <v>January</v>
      </c>
      <c r="T394" t="str">
        <f>IF(OR(
  AND(Table1[[#This Row],[Ticket Priority]]="Critical", Table1[[#This Row],[Ticket Status]]&lt;&gt;"Closed"),
  AND(Table1[[#This Row],[Ticket Priority]]="High", Table1[[#This Row],[Ticket Status]]="Open")
), "Yes", "No")</f>
        <v>Yes</v>
      </c>
      <c r="U394" s="4" t="str">
        <f>IF(Table1[[#This Row],[Ticket Status]]="Closed","Yes","No")</f>
        <v>No</v>
      </c>
      <c r="V394" s="4" t="str">
        <f>IF(Table1[[#This Row],[Ticket Status]]="Pending Customer Response","Yes","No")</f>
        <v>Yes</v>
      </c>
      <c r="W394" s="5">
        <f ca="1">COUNTIFS(Table1[Agent_name],Table1[[#This Row],[Agent_name]],Table1[Month],Table1[[#This Row],[Month]])/160</f>
        <v>0.51875000000000004</v>
      </c>
    </row>
    <row r="395" spans="1:23" x14ac:dyDescent="0.25">
      <c r="A395">
        <v>394</v>
      </c>
      <c r="B395" t="s">
        <v>1402</v>
      </c>
      <c r="C395" t="s">
        <v>1403</v>
      </c>
      <c r="D395">
        <v>26</v>
      </c>
      <c r="E395" t="s">
        <v>29</v>
      </c>
      <c r="F395" t="s">
        <v>431</v>
      </c>
      <c r="G395" s="1">
        <v>44435</v>
      </c>
      <c r="H395" t="s">
        <v>45</v>
      </c>
      <c r="I395" t="s">
        <v>141</v>
      </c>
      <c r="J395" s="3" t="s">
        <v>1404</v>
      </c>
      <c r="K395" t="s">
        <v>24</v>
      </c>
      <c r="M395" t="s">
        <v>89</v>
      </c>
      <c r="N395" t="s">
        <v>33</v>
      </c>
      <c r="O395" s="2">
        <v>45078.660833333335</v>
      </c>
      <c r="R395" t="str">
        <f t="shared" ca="1" si="6"/>
        <v>Karan</v>
      </c>
      <c r="S395" t="str">
        <f>IFERROR(TEXT(DATEVALUE(LEFT(Table1[[#This Row],[Date of Purchase]],10)), "MMMM"), TEXT(Table1[[#This Row],[Date of Purchase]], "MMMM"))</f>
        <v>August</v>
      </c>
      <c r="T395" t="str">
        <f>IF(OR(
  AND(Table1[[#This Row],[Ticket Priority]]="Critical", Table1[[#This Row],[Ticket Status]]&lt;&gt;"Closed"),
  AND(Table1[[#This Row],[Ticket Priority]]="High", Table1[[#This Row],[Ticket Status]]="Open")
), "Yes", "No")</f>
        <v>No</v>
      </c>
      <c r="U395" s="4" t="str">
        <f>IF(Table1[[#This Row],[Ticket Status]]="Closed","Yes","No")</f>
        <v>No</v>
      </c>
      <c r="V395" s="4" t="str">
        <f>IF(Table1[[#This Row],[Ticket Status]]="Pending Customer Response","Yes","No")</f>
        <v>Yes</v>
      </c>
      <c r="W395" s="5">
        <f ca="1">COUNTIFS(Table1[Agent_name],Table1[[#This Row],[Agent_name]],Table1[Month],Table1[[#This Row],[Month]])/160</f>
        <v>0.21875</v>
      </c>
    </row>
    <row r="396" spans="1:23" x14ac:dyDescent="0.25">
      <c r="A396">
        <v>395</v>
      </c>
      <c r="B396" t="s">
        <v>1405</v>
      </c>
      <c r="C396" t="s">
        <v>1406</v>
      </c>
      <c r="D396">
        <v>43</v>
      </c>
      <c r="E396" t="s">
        <v>29</v>
      </c>
      <c r="F396" t="s">
        <v>65</v>
      </c>
      <c r="G396" s="1">
        <v>43887</v>
      </c>
      <c r="H396" t="s">
        <v>66</v>
      </c>
      <c r="I396" t="s">
        <v>67</v>
      </c>
      <c r="J396" s="3" t="s">
        <v>1407</v>
      </c>
      <c r="K396" t="s">
        <v>39</v>
      </c>
      <c r="L396" t="s">
        <v>1408</v>
      </c>
      <c r="M396" t="s">
        <v>25</v>
      </c>
      <c r="N396" t="s">
        <v>33</v>
      </c>
      <c r="O396" s="2">
        <v>45078.679606481484</v>
      </c>
      <c r="P396" s="2">
        <v>45078.505300925928</v>
      </c>
      <c r="Q396">
        <v>1</v>
      </c>
      <c r="R396" t="str">
        <f t="shared" ca="1" si="6"/>
        <v>Sara</v>
      </c>
      <c r="S396" t="str">
        <f>IFERROR(TEXT(DATEVALUE(LEFT(Table1[[#This Row],[Date of Purchase]],10)), "MMMM"), TEXT(Table1[[#This Row],[Date of Purchase]], "MMMM"))</f>
        <v>February</v>
      </c>
      <c r="T396" t="str">
        <f>IF(OR(
  AND(Table1[[#This Row],[Ticket Priority]]="Critical", Table1[[#This Row],[Ticket Status]]&lt;&gt;"Closed"),
  AND(Table1[[#This Row],[Ticket Priority]]="High", Table1[[#This Row],[Ticket Status]]="Open")
), "Yes", "No")</f>
        <v>No</v>
      </c>
      <c r="U396" s="4" t="str">
        <f>IF(Table1[[#This Row],[Ticket Status]]="Closed","Yes","No")</f>
        <v>Yes</v>
      </c>
      <c r="V396" s="4" t="str">
        <f>IF(Table1[[#This Row],[Ticket Status]]="Pending Customer Response","Yes","No")</f>
        <v>No</v>
      </c>
      <c r="W396" s="5">
        <f ca="1">COUNTIFS(Table1[Agent_name],Table1[[#This Row],[Agent_name]],Table1[Month],Table1[[#This Row],[Month]])/160</f>
        <v>0.65625</v>
      </c>
    </row>
    <row r="397" spans="1:23" x14ac:dyDescent="0.25">
      <c r="A397">
        <v>396</v>
      </c>
      <c r="B397" t="s">
        <v>1409</v>
      </c>
      <c r="C397" t="s">
        <v>1410</v>
      </c>
      <c r="D397">
        <v>21</v>
      </c>
      <c r="E397" t="s">
        <v>29</v>
      </c>
      <c r="F397" t="s">
        <v>112</v>
      </c>
      <c r="G397" s="1">
        <v>44191</v>
      </c>
      <c r="H397" t="s">
        <v>21</v>
      </c>
      <c r="I397" t="s">
        <v>141</v>
      </c>
      <c r="J397" s="3" t="s">
        <v>1411</v>
      </c>
      <c r="K397" t="s">
        <v>39</v>
      </c>
      <c r="L397" t="s">
        <v>1412</v>
      </c>
      <c r="M397" t="s">
        <v>41</v>
      </c>
      <c r="N397" t="s">
        <v>83</v>
      </c>
      <c r="O397" s="2">
        <v>45077.913645833331</v>
      </c>
      <c r="P397" s="2">
        <v>45078.355312500003</v>
      </c>
      <c r="Q397">
        <v>2</v>
      </c>
      <c r="R397" t="str">
        <f t="shared" ca="1" si="6"/>
        <v>Mohit</v>
      </c>
      <c r="S397" t="str">
        <f>IFERROR(TEXT(DATEVALUE(LEFT(Table1[[#This Row],[Date of Purchase]],10)), "MMMM"), TEXT(Table1[[#This Row],[Date of Purchase]], "MMMM"))</f>
        <v>December</v>
      </c>
      <c r="T397" t="str">
        <f>IF(OR(
  AND(Table1[[#This Row],[Ticket Priority]]="Critical", Table1[[#This Row],[Ticket Status]]&lt;&gt;"Closed"),
  AND(Table1[[#This Row],[Ticket Priority]]="High", Table1[[#This Row],[Ticket Status]]="Open")
), "Yes", "No")</f>
        <v>No</v>
      </c>
      <c r="U397" s="4" t="str">
        <f>IF(Table1[[#This Row],[Ticket Status]]="Closed","Yes","No")</f>
        <v>Yes</v>
      </c>
      <c r="V397" s="4" t="str">
        <f>IF(Table1[[#This Row],[Ticket Status]]="Pending Customer Response","Yes","No")</f>
        <v>No</v>
      </c>
      <c r="W397" s="5">
        <f ca="1">COUNTIFS(Table1[Agent_name],Table1[[#This Row],[Agent_name]],Table1[Month],Table1[[#This Row],[Month]])/160</f>
        <v>0.44374999999999998</v>
      </c>
    </row>
    <row r="398" spans="1:23" x14ac:dyDescent="0.25">
      <c r="A398">
        <v>397</v>
      </c>
      <c r="B398" t="s">
        <v>1413</v>
      </c>
      <c r="C398" t="s">
        <v>1414</v>
      </c>
      <c r="D398">
        <v>49</v>
      </c>
      <c r="E398" t="s">
        <v>19</v>
      </c>
      <c r="F398" t="s">
        <v>339</v>
      </c>
      <c r="G398" s="1">
        <v>44250</v>
      </c>
      <c r="H398" t="s">
        <v>67</v>
      </c>
      <c r="I398" t="s">
        <v>67</v>
      </c>
      <c r="J398" s="3" t="s">
        <v>1415</v>
      </c>
      <c r="K398" t="s">
        <v>24</v>
      </c>
      <c r="M398" t="s">
        <v>41</v>
      </c>
      <c r="N398" t="s">
        <v>33</v>
      </c>
      <c r="O398" s="2">
        <v>45078.252557870372</v>
      </c>
      <c r="R398" t="str">
        <f t="shared" ca="1" si="6"/>
        <v>Aisha</v>
      </c>
      <c r="S398" t="str">
        <f>IFERROR(TEXT(DATEVALUE(LEFT(Table1[[#This Row],[Date of Purchase]],10)), "MMMM"), TEXT(Table1[[#This Row],[Date of Purchase]], "MMMM"))</f>
        <v>February</v>
      </c>
      <c r="T398" t="str">
        <f>IF(OR(
  AND(Table1[[#This Row],[Ticket Priority]]="Critical", Table1[[#This Row],[Ticket Status]]&lt;&gt;"Closed"),
  AND(Table1[[#This Row],[Ticket Priority]]="High", Table1[[#This Row],[Ticket Status]]="Open")
), "Yes", "No")</f>
        <v>No</v>
      </c>
      <c r="U398" s="4" t="str">
        <f>IF(Table1[[#This Row],[Ticket Status]]="Closed","Yes","No")</f>
        <v>No</v>
      </c>
      <c r="V398" s="4" t="str">
        <f>IF(Table1[[#This Row],[Ticket Status]]="Pending Customer Response","Yes","No")</f>
        <v>Yes</v>
      </c>
      <c r="W398" s="5">
        <f ca="1">COUNTIFS(Table1[Agent_name],Table1[[#This Row],[Agent_name]],Table1[Month],Table1[[#This Row],[Month]])/160</f>
        <v>0.85624999999999996</v>
      </c>
    </row>
    <row r="399" spans="1:23" x14ac:dyDescent="0.25">
      <c r="A399">
        <v>398</v>
      </c>
      <c r="B399" t="s">
        <v>1416</v>
      </c>
      <c r="C399" t="s">
        <v>1417</v>
      </c>
      <c r="D399">
        <v>19</v>
      </c>
      <c r="E399" t="s">
        <v>58</v>
      </c>
      <c r="F399" t="s">
        <v>107</v>
      </c>
      <c r="G399" s="1">
        <v>44188</v>
      </c>
      <c r="H399" t="s">
        <v>67</v>
      </c>
      <c r="I399" t="s">
        <v>141</v>
      </c>
      <c r="J399" s="3" t="s">
        <v>1418</v>
      </c>
      <c r="K399" t="s">
        <v>62</v>
      </c>
      <c r="M399" t="s">
        <v>143</v>
      </c>
      <c r="N399" t="s">
        <v>33</v>
      </c>
      <c r="R399" t="str">
        <f t="shared" ca="1" si="6"/>
        <v>Ravi</v>
      </c>
      <c r="S399" t="str">
        <f>IFERROR(TEXT(DATEVALUE(LEFT(Table1[[#This Row],[Date of Purchase]],10)), "MMMM"), TEXT(Table1[[#This Row],[Date of Purchase]], "MMMM"))</f>
        <v>December</v>
      </c>
      <c r="T399" t="str">
        <f>IF(OR(
  AND(Table1[[#This Row],[Ticket Priority]]="Critical", Table1[[#This Row],[Ticket Status]]&lt;&gt;"Closed"),
  AND(Table1[[#This Row],[Ticket Priority]]="High", Table1[[#This Row],[Ticket Status]]="Open")
), "Yes", "No")</f>
        <v>No</v>
      </c>
      <c r="U399" s="4" t="str">
        <f>IF(Table1[[#This Row],[Ticket Status]]="Closed","Yes","No")</f>
        <v>No</v>
      </c>
      <c r="V399" s="4" t="str">
        <f>IF(Table1[[#This Row],[Ticket Status]]="Pending Customer Response","Yes","No")</f>
        <v>No</v>
      </c>
      <c r="W399" s="5">
        <f ca="1">COUNTIFS(Table1[Agent_name],Table1[[#This Row],[Agent_name]],Table1[Month],Table1[[#This Row],[Month]])/160</f>
        <v>0.66249999999999998</v>
      </c>
    </row>
    <row r="400" spans="1:23" x14ac:dyDescent="0.25">
      <c r="A400">
        <v>399</v>
      </c>
      <c r="B400" t="s">
        <v>1419</v>
      </c>
      <c r="C400" t="s">
        <v>1420</v>
      </c>
      <c r="D400">
        <v>41</v>
      </c>
      <c r="E400" t="s">
        <v>29</v>
      </c>
      <c r="F400" t="s">
        <v>223</v>
      </c>
      <c r="G400" s="1">
        <v>44288</v>
      </c>
      <c r="H400" t="s">
        <v>45</v>
      </c>
      <c r="I400" t="s">
        <v>113</v>
      </c>
      <c r="J400" s="3" t="s">
        <v>1421</v>
      </c>
      <c r="K400" t="s">
        <v>24</v>
      </c>
      <c r="M400" t="s">
        <v>25</v>
      </c>
      <c r="N400" t="s">
        <v>83</v>
      </c>
      <c r="O400" s="2">
        <v>45078.260231481479</v>
      </c>
      <c r="R400" t="str">
        <f t="shared" ca="1" si="6"/>
        <v>Ravi</v>
      </c>
      <c r="S400" t="str">
        <f>IFERROR(TEXT(DATEVALUE(LEFT(Table1[[#This Row],[Date of Purchase]],10)), "MMMM"), TEXT(Table1[[#This Row],[Date of Purchase]], "MMMM"))</f>
        <v>April</v>
      </c>
      <c r="T400" t="str">
        <f>IF(OR(
  AND(Table1[[#This Row],[Ticket Priority]]="Critical", Table1[[#This Row],[Ticket Status]]&lt;&gt;"Closed"),
  AND(Table1[[#This Row],[Ticket Priority]]="High", Table1[[#This Row],[Ticket Status]]="Open")
), "Yes", "No")</f>
        <v>Yes</v>
      </c>
      <c r="U400" s="4" t="str">
        <f>IF(Table1[[#This Row],[Ticket Status]]="Closed","Yes","No")</f>
        <v>No</v>
      </c>
      <c r="V400" s="4" t="str">
        <f>IF(Table1[[#This Row],[Ticket Status]]="Pending Customer Response","Yes","No")</f>
        <v>Yes</v>
      </c>
      <c r="W400" s="5">
        <f ca="1">COUNTIFS(Table1[Agent_name],Table1[[#This Row],[Agent_name]],Table1[Month],Table1[[#This Row],[Month]])/160</f>
        <v>0.625</v>
      </c>
    </row>
    <row r="401" spans="1:23" x14ac:dyDescent="0.25">
      <c r="A401">
        <v>400</v>
      </c>
      <c r="B401" t="s">
        <v>1422</v>
      </c>
      <c r="C401" t="s">
        <v>1423</v>
      </c>
      <c r="D401">
        <v>26</v>
      </c>
      <c r="E401" t="s">
        <v>58</v>
      </c>
      <c r="F401" t="s">
        <v>76</v>
      </c>
      <c r="G401" s="1">
        <v>43939</v>
      </c>
      <c r="H401" t="s">
        <v>66</v>
      </c>
      <c r="I401" t="s">
        <v>46</v>
      </c>
      <c r="J401" s="3" t="s">
        <v>1424</v>
      </c>
      <c r="K401" t="s">
        <v>24</v>
      </c>
      <c r="M401" t="s">
        <v>89</v>
      </c>
      <c r="N401" t="s">
        <v>33</v>
      </c>
      <c r="O401" s="2">
        <v>45078.240798611114</v>
      </c>
      <c r="Q401">
        <v>5</v>
      </c>
      <c r="R401" t="str">
        <f t="shared" ca="1" si="6"/>
        <v>Karan</v>
      </c>
      <c r="S401" t="str">
        <f>IFERROR(TEXT(DATEVALUE(LEFT(Table1[[#This Row],[Date of Purchase]],10)), "MMMM"), TEXT(Table1[[#This Row],[Date of Purchase]], "MMMM"))</f>
        <v>April</v>
      </c>
      <c r="T401" t="str">
        <f>IF(OR(
  AND(Table1[[#This Row],[Ticket Priority]]="Critical", Table1[[#This Row],[Ticket Status]]&lt;&gt;"Closed"),
  AND(Table1[[#This Row],[Ticket Priority]]="High", Table1[[#This Row],[Ticket Status]]="Open")
), "Yes", "No")</f>
        <v>No</v>
      </c>
      <c r="U401" s="4" t="str">
        <f>IF(Table1[[#This Row],[Ticket Status]]="Closed","Yes","No")</f>
        <v>No</v>
      </c>
      <c r="V401" s="4" t="str">
        <f>IF(Table1[[#This Row],[Ticket Status]]="Pending Customer Response","Yes","No")</f>
        <v>Yes</v>
      </c>
      <c r="W401" s="5">
        <f ca="1">COUNTIFS(Table1[Agent_name],Table1[[#This Row],[Agent_name]],Table1[Month],Table1[[#This Row],[Month]])/160</f>
        <v>0.29375000000000001</v>
      </c>
    </row>
    <row r="402" spans="1:23" x14ac:dyDescent="0.25">
      <c r="A402">
        <v>401</v>
      </c>
      <c r="B402" t="s">
        <v>1425</v>
      </c>
      <c r="C402" t="s">
        <v>1426</v>
      </c>
      <c r="D402">
        <v>51</v>
      </c>
      <c r="E402" t="s">
        <v>29</v>
      </c>
      <c r="F402" t="s">
        <v>219</v>
      </c>
      <c r="G402" s="1">
        <v>44299</v>
      </c>
      <c r="H402" t="s">
        <v>45</v>
      </c>
      <c r="I402" t="s">
        <v>72</v>
      </c>
      <c r="J402" s="3" t="s">
        <v>1427</v>
      </c>
      <c r="K402" t="s">
        <v>62</v>
      </c>
      <c r="M402" t="s">
        <v>143</v>
      </c>
      <c r="N402" t="s">
        <v>83</v>
      </c>
      <c r="Q402">
        <v>5</v>
      </c>
      <c r="R402" t="str">
        <f t="shared" ca="1" si="6"/>
        <v>Rahul</v>
      </c>
      <c r="S402" t="str">
        <f>IFERROR(TEXT(DATEVALUE(LEFT(Table1[[#This Row],[Date of Purchase]],10)), "MMMM"), TEXT(Table1[[#This Row],[Date of Purchase]], "MMMM"))</f>
        <v>April</v>
      </c>
      <c r="T402" t="str">
        <f>IF(OR(
  AND(Table1[[#This Row],[Ticket Priority]]="Critical", Table1[[#This Row],[Ticket Status]]&lt;&gt;"Closed"),
  AND(Table1[[#This Row],[Ticket Priority]]="High", Table1[[#This Row],[Ticket Status]]="Open")
), "Yes", "No")</f>
        <v>No</v>
      </c>
      <c r="U402" s="4" t="str">
        <f>IF(Table1[[#This Row],[Ticket Status]]="Closed","Yes","No")</f>
        <v>No</v>
      </c>
      <c r="V402" s="4" t="str">
        <f>IF(Table1[[#This Row],[Ticket Status]]="Pending Customer Response","Yes","No")</f>
        <v>No</v>
      </c>
      <c r="W402" s="5">
        <f ca="1">COUNTIFS(Table1[Agent_name],Table1[[#This Row],[Agent_name]],Table1[Month],Table1[[#This Row],[Month]])/160</f>
        <v>0.25</v>
      </c>
    </row>
    <row r="403" spans="1:23" x14ac:dyDescent="0.25">
      <c r="A403">
        <v>402</v>
      </c>
      <c r="B403" t="s">
        <v>1428</v>
      </c>
      <c r="C403" t="s">
        <v>1429</v>
      </c>
      <c r="D403">
        <v>59</v>
      </c>
      <c r="E403" t="s">
        <v>19</v>
      </c>
      <c r="F403" t="s">
        <v>117</v>
      </c>
      <c r="G403" s="1">
        <v>44544</v>
      </c>
      <c r="H403" t="s">
        <v>45</v>
      </c>
      <c r="I403" t="s">
        <v>150</v>
      </c>
      <c r="J403" s="3" t="s">
        <v>1430</v>
      </c>
      <c r="K403" t="s">
        <v>24</v>
      </c>
      <c r="M403" t="s">
        <v>143</v>
      </c>
      <c r="N403" t="s">
        <v>55</v>
      </c>
      <c r="O403" s="2">
        <v>45078.158194444448</v>
      </c>
      <c r="Q403">
        <v>5</v>
      </c>
      <c r="R403" t="str">
        <f t="shared" ca="1" si="6"/>
        <v>Aisha</v>
      </c>
      <c r="S403" t="str">
        <f>IFERROR(TEXT(DATEVALUE(LEFT(Table1[[#This Row],[Date of Purchase]],10)), "MMMM"), TEXT(Table1[[#This Row],[Date of Purchase]], "MMMM"))</f>
        <v>December</v>
      </c>
      <c r="T403" t="str">
        <f>IF(OR(
  AND(Table1[[#This Row],[Ticket Priority]]="Critical", Table1[[#This Row],[Ticket Status]]&lt;&gt;"Closed"),
  AND(Table1[[#This Row],[Ticket Priority]]="High", Table1[[#This Row],[Ticket Status]]="Open")
), "Yes", "No")</f>
        <v>No</v>
      </c>
      <c r="U403" s="4" t="str">
        <f>IF(Table1[[#This Row],[Ticket Status]]="Closed","Yes","No")</f>
        <v>No</v>
      </c>
      <c r="V403" s="4" t="str">
        <f>IF(Table1[[#This Row],[Ticket Status]]="Pending Customer Response","Yes","No")</f>
        <v>Yes</v>
      </c>
      <c r="W403" s="5">
        <f ca="1">COUNTIFS(Table1[Agent_name],Table1[[#This Row],[Agent_name]],Table1[Month],Table1[[#This Row],[Month]])/160</f>
        <v>0.91249999999999998</v>
      </c>
    </row>
    <row r="404" spans="1:23" x14ac:dyDescent="0.25">
      <c r="A404">
        <v>403</v>
      </c>
      <c r="B404" t="s">
        <v>1431</v>
      </c>
      <c r="C404" t="s">
        <v>1432</v>
      </c>
      <c r="D404">
        <v>51</v>
      </c>
      <c r="E404" t="s">
        <v>29</v>
      </c>
      <c r="F404" t="s">
        <v>286</v>
      </c>
      <c r="G404" s="1">
        <v>44348</v>
      </c>
      <c r="H404" t="s">
        <v>59</v>
      </c>
      <c r="I404" t="s">
        <v>59</v>
      </c>
      <c r="J404" s="3" t="s">
        <v>1433</v>
      </c>
      <c r="K404" t="s">
        <v>39</v>
      </c>
      <c r="L404" t="s">
        <v>1434</v>
      </c>
      <c r="M404" t="s">
        <v>143</v>
      </c>
      <c r="N404" t="s">
        <v>26</v>
      </c>
      <c r="O404" s="2">
        <v>45078.433206018519</v>
      </c>
      <c r="P404" s="2">
        <v>45078.369317129633</v>
      </c>
      <c r="Q404">
        <v>3</v>
      </c>
      <c r="R404" t="str">
        <f t="shared" ca="1" si="6"/>
        <v>Ravi</v>
      </c>
      <c r="S404" t="str">
        <f>IFERROR(TEXT(DATEVALUE(LEFT(Table1[[#This Row],[Date of Purchase]],10)), "MMMM"), TEXT(Table1[[#This Row],[Date of Purchase]], "MMMM"))</f>
        <v>June</v>
      </c>
      <c r="T404" t="str">
        <f>IF(OR(
  AND(Table1[[#This Row],[Ticket Priority]]="Critical", Table1[[#This Row],[Ticket Status]]&lt;&gt;"Closed"),
  AND(Table1[[#This Row],[Ticket Priority]]="High", Table1[[#This Row],[Ticket Status]]="Open")
), "Yes", "No")</f>
        <v>No</v>
      </c>
      <c r="U404" s="4" t="str">
        <f>IF(Table1[[#This Row],[Ticket Status]]="Closed","Yes","No")</f>
        <v>Yes</v>
      </c>
      <c r="V404" s="4" t="str">
        <f>IF(Table1[[#This Row],[Ticket Status]]="Pending Customer Response","Yes","No")</f>
        <v>No</v>
      </c>
      <c r="W404" s="5">
        <f ca="1">COUNTIFS(Table1[Agent_name],Table1[[#This Row],[Agent_name]],Table1[Month],Table1[[#This Row],[Month]])/160</f>
        <v>0.58125000000000004</v>
      </c>
    </row>
    <row r="405" spans="1:23" x14ac:dyDescent="0.25">
      <c r="A405">
        <v>404</v>
      </c>
      <c r="B405" t="s">
        <v>1435</v>
      </c>
      <c r="C405" t="s">
        <v>1436</v>
      </c>
      <c r="D405">
        <v>67</v>
      </c>
      <c r="E405" t="s">
        <v>19</v>
      </c>
      <c r="F405" t="s">
        <v>485</v>
      </c>
      <c r="G405" s="1">
        <v>44511</v>
      </c>
      <c r="H405" t="s">
        <v>45</v>
      </c>
      <c r="I405" t="s">
        <v>77</v>
      </c>
      <c r="J405" s="3" t="s">
        <v>1437</v>
      </c>
      <c r="K405" t="s">
        <v>39</v>
      </c>
      <c r="L405" t="s">
        <v>1438</v>
      </c>
      <c r="M405" t="s">
        <v>41</v>
      </c>
      <c r="N405" t="s">
        <v>83</v>
      </c>
      <c r="O405" s="2">
        <v>45078.113078703704</v>
      </c>
      <c r="P405" s="2">
        <v>45077.94085648148</v>
      </c>
      <c r="Q405">
        <v>1</v>
      </c>
      <c r="R405" t="str">
        <f t="shared" ca="1" si="6"/>
        <v>Priya</v>
      </c>
      <c r="S405" t="str">
        <f>IFERROR(TEXT(DATEVALUE(LEFT(Table1[[#This Row],[Date of Purchase]],10)), "MMMM"), TEXT(Table1[[#This Row],[Date of Purchase]], "MMMM"))</f>
        <v>November</v>
      </c>
      <c r="T405" t="str">
        <f>IF(OR(
  AND(Table1[[#This Row],[Ticket Priority]]="Critical", Table1[[#This Row],[Ticket Status]]&lt;&gt;"Closed"),
  AND(Table1[[#This Row],[Ticket Priority]]="High", Table1[[#This Row],[Ticket Status]]="Open")
), "Yes", "No")</f>
        <v>No</v>
      </c>
      <c r="U405" s="4" t="str">
        <f>IF(Table1[[#This Row],[Ticket Status]]="Closed","Yes","No")</f>
        <v>Yes</v>
      </c>
      <c r="V405" s="4" t="str">
        <f>IF(Table1[[#This Row],[Ticket Status]]="Pending Customer Response","Yes","No")</f>
        <v>No</v>
      </c>
      <c r="W405" s="5">
        <f ca="1">COUNTIFS(Table1[Agent_name],Table1[[#This Row],[Agent_name]],Table1[Month],Table1[[#This Row],[Month]])/160</f>
        <v>0.41249999999999998</v>
      </c>
    </row>
    <row r="406" spans="1:23" x14ac:dyDescent="0.25">
      <c r="A406">
        <v>405</v>
      </c>
      <c r="B406" t="s">
        <v>1439</v>
      </c>
      <c r="C406" t="s">
        <v>1440</v>
      </c>
      <c r="D406">
        <v>69</v>
      </c>
      <c r="E406" t="s">
        <v>58</v>
      </c>
      <c r="F406" t="s">
        <v>431</v>
      </c>
      <c r="G406" s="1">
        <v>44438</v>
      </c>
      <c r="H406" t="s">
        <v>59</v>
      </c>
      <c r="I406" t="s">
        <v>72</v>
      </c>
      <c r="J406" s="3" t="s">
        <v>1441</v>
      </c>
      <c r="K406" t="s">
        <v>39</v>
      </c>
      <c r="L406" t="s">
        <v>1442</v>
      </c>
      <c r="M406" t="s">
        <v>25</v>
      </c>
      <c r="N406" t="s">
        <v>26</v>
      </c>
      <c r="O406" s="2">
        <v>45078.365173611113</v>
      </c>
      <c r="P406" s="2">
        <v>45078.549895833334</v>
      </c>
      <c r="Q406">
        <v>2</v>
      </c>
      <c r="R406" t="str">
        <f t="shared" ca="1" si="6"/>
        <v>Ravi</v>
      </c>
      <c r="S406" t="str">
        <f>IFERROR(TEXT(DATEVALUE(LEFT(Table1[[#This Row],[Date of Purchase]],10)), "MMMM"), TEXT(Table1[[#This Row],[Date of Purchase]], "MMMM"))</f>
        <v>August</v>
      </c>
      <c r="T406" t="str">
        <f>IF(OR(
  AND(Table1[[#This Row],[Ticket Priority]]="Critical", Table1[[#This Row],[Ticket Status]]&lt;&gt;"Closed"),
  AND(Table1[[#This Row],[Ticket Priority]]="High", Table1[[#This Row],[Ticket Status]]="Open")
), "Yes", "No")</f>
        <v>No</v>
      </c>
      <c r="U406" s="4" t="str">
        <f>IF(Table1[[#This Row],[Ticket Status]]="Closed","Yes","No")</f>
        <v>Yes</v>
      </c>
      <c r="V406" s="4" t="str">
        <f>IF(Table1[[#This Row],[Ticket Status]]="Pending Customer Response","Yes","No")</f>
        <v>No</v>
      </c>
      <c r="W406" s="5">
        <f ca="1">COUNTIFS(Table1[Agent_name],Table1[[#This Row],[Agent_name]],Table1[Month],Table1[[#This Row],[Month]])/160</f>
        <v>0.65625</v>
      </c>
    </row>
    <row r="407" spans="1:23" x14ac:dyDescent="0.25">
      <c r="A407">
        <v>406</v>
      </c>
      <c r="B407" t="s">
        <v>1443</v>
      </c>
      <c r="C407" t="s">
        <v>1444</v>
      </c>
      <c r="D407">
        <v>60</v>
      </c>
      <c r="E407" t="s">
        <v>29</v>
      </c>
      <c r="F407" t="s">
        <v>339</v>
      </c>
      <c r="G407" s="1">
        <v>43924</v>
      </c>
      <c r="H407" t="s">
        <v>21</v>
      </c>
      <c r="I407" t="s">
        <v>31</v>
      </c>
      <c r="J407" s="3" t="s">
        <v>1445</v>
      </c>
      <c r="K407" t="s">
        <v>62</v>
      </c>
      <c r="M407" t="s">
        <v>41</v>
      </c>
      <c r="N407" t="s">
        <v>83</v>
      </c>
      <c r="Q407">
        <v>5</v>
      </c>
      <c r="R407" t="str">
        <f t="shared" ca="1" si="6"/>
        <v>Neha</v>
      </c>
      <c r="S407" t="str">
        <f>IFERROR(TEXT(DATEVALUE(LEFT(Table1[[#This Row],[Date of Purchase]],10)), "MMMM"), TEXT(Table1[[#This Row],[Date of Purchase]], "MMMM"))</f>
        <v>April</v>
      </c>
      <c r="T407" t="str">
        <f>IF(OR(
  AND(Table1[[#This Row],[Ticket Priority]]="Critical", Table1[[#This Row],[Ticket Status]]&lt;&gt;"Closed"),
  AND(Table1[[#This Row],[Ticket Priority]]="High", Table1[[#This Row],[Ticket Status]]="Open")
), "Yes", "No")</f>
        <v>No</v>
      </c>
      <c r="U407" s="4" t="str">
        <f>IF(Table1[[#This Row],[Ticket Status]]="Closed","Yes","No")</f>
        <v>No</v>
      </c>
      <c r="V407" s="4" t="str">
        <f>IF(Table1[[#This Row],[Ticket Status]]="Pending Customer Response","Yes","No")</f>
        <v>No</v>
      </c>
      <c r="W407" s="5">
        <f ca="1">COUNTIFS(Table1[Agent_name],Table1[[#This Row],[Agent_name]],Table1[Month],Table1[[#This Row],[Month]])/160</f>
        <v>0.28749999999999998</v>
      </c>
    </row>
    <row r="408" spans="1:23" x14ac:dyDescent="0.25">
      <c r="A408">
        <v>407</v>
      </c>
      <c r="B408" t="s">
        <v>1446</v>
      </c>
      <c r="C408" t="s">
        <v>1447</v>
      </c>
      <c r="D408">
        <v>54</v>
      </c>
      <c r="E408" t="s">
        <v>29</v>
      </c>
      <c r="F408" t="s">
        <v>699</v>
      </c>
      <c r="G408" s="1">
        <v>43901</v>
      </c>
      <c r="H408" t="s">
        <v>67</v>
      </c>
      <c r="I408" t="s">
        <v>52</v>
      </c>
      <c r="J408" s="3" t="s">
        <v>1448</v>
      </c>
      <c r="K408" t="s">
        <v>62</v>
      </c>
      <c r="M408" t="s">
        <v>89</v>
      </c>
      <c r="N408" t="s">
        <v>26</v>
      </c>
      <c r="Q408">
        <v>5</v>
      </c>
      <c r="R408" t="str">
        <f t="shared" ca="1" si="6"/>
        <v>Aisha</v>
      </c>
      <c r="S408" t="str">
        <f>IFERROR(TEXT(DATEVALUE(LEFT(Table1[[#This Row],[Date of Purchase]],10)), "MMMM"), TEXT(Table1[[#This Row],[Date of Purchase]], "MMMM"))</f>
        <v>March</v>
      </c>
      <c r="T408" t="str">
        <f>IF(OR(
  AND(Table1[[#This Row],[Ticket Priority]]="Critical", Table1[[#This Row],[Ticket Status]]&lt;&gt;"Closed"),
  AND(Table1[[#This Row],[Ticket Priority]]="High", Table1[[#This Row],[Ticket Status]]="Open")
), "Yes", "No")</f>
        <v>Yes</v>
      </c>
      <c r="U408" s="4" t="str">
        <f>IF(Table1[[#This Row],[Ticket Status]]="Closed","Yes","No")</f>
        <v>No</v>
      </c>
      <c r="V408" s="4" t="str">
        <f>IF(Table1[[#This Row],[Ticket Status]]="Pending Customer Response","Yes","No")</f>
        <v>No</v>
      </c>
      <c r="W408" s="5">
        <f ca="1">COUNTIFS(Table1[Agent_name],Table1[[#This Row],[Agent_name]],Table1[Month],Table1[[#This Row],[Month]])/160</f>
        <v>1.0062500000000001</v>
      </c>
    </row>
    <row r="409" spans="1:23" x14ac:dyDescent="0.25">
      <c r="A409">
        <v>408</v>
      </c>
      <c r="B409" t="s">
        <v>1449</v>
      </c>
      <c r="C409" t="s">
        <v>1450</v>
      </c>
      <c r="D409">
        <v>58</v>
      </c>
      <c r="E409" t="s">
        <v>19</v>
      </c>
      <c r="F409" t="s">
        <v>107</v>
      </c>
      <c r="G409" s="1">
        <v>44061</v>
      </c>
      <c r="H409" t="s">
        <v>21</v>
      </c>
      <c r="I409" t="s">
        <v>93</v>
      </c>
      <c r="J409" s="3" t="s">
        <v>1451</v>
      </c>
      <c r="K409" t="s">
        <v>62</v>
      </c>
      <c r="M409" t="s">
        <v>143</v>
      </c>
      <c r="N409" t="s">
        <v>33</v>
      </c>
      <c r="Q409">
        <v>5</v>
      </c>
      <c r="R409" t="str">
        <f t="shared" ca="1" si="6"/>
        <v>Sara</v>
      </c>
      <c r="S409" t="str">
        <f>IFERROR(TEXT(DATEVALUE(LEFT(Table1[[#This Row],[Date of Purchase]],10)), "MMMM"), TEXT(Table1[[#This Row],[Date of Purchase]], "MMMM"))</f>
        <v>August</v>
      </c>
      <c r="T409" t="str">
        <f>IF(OR(
  AND(Table1[[#This Row],[Ticket Priority]]="Critical", Table1[[#This Row],[Ticket Status]]&lt;&gt;"Closed"),
  AND(Table1[[#This Row],[Ticket Priority]]="High", Table1[[#This Row],[Ticket Status]]="Open")
), "Yes", "No")</f>
        <v>No</v>
      </c>
      <c r="U409" s="4" t="str">
        <f>IF(Table1[[#This Row],[Ticket Status]]="Closed","Yes","No")</f>
        <v>No</v>
      </c>
      <c r="V409" s="4" t="str">
        <f>IF(Table1[[#This Row],[Ticket Status]]="Pending Customer Response","Yes","No")</f>
        <v>No</v>
      </c>
      <c r="W409" s="5">
        <f ca="1">COUNTIFS(Table1[Agent_name],Table1[[#This Row],[Agent_name]],Table1[Month],Table1[[#This Row],[Month]])/160</f>
        <v>0.8</v>
      </c>
    </row>
    <row r="410" spans="1:23" x14ac:dyDescent="0.25">
      <c r="A410">
        <v>409</v>
      </c>
      <c r="B410" t="s">
        <v>1452</v>
      </c>
      <c r="C410" t="s">
        <v>1453</v>
      </c>
      <c r="D410">
        <v>49</v>
      </c>
      <c r="E410" t="s">
        <v>29</v>
      </c>
      <c r="F410" t="s">
        <v>81</v>
      </c>
      <c r="G410" s="1">
        <v>43910</v>
      </c>
      <c r="H410" t="s">
        <v>66</v>
      </c>
      <c r="I410" t="s">
        <v>177</v>
      </c>
      <c r="J410" s="3" t="s">
        <v>1454</v>
      </c>
      <c r="K410" t="s">
        <v>39</v>
      </c>
      <c r="L410" t="s">
        <v>1455</v>
      </c>
      <c r="M410" t="s">
        <v>25</v>
      </c>
      <c r="N410" t="s">
        <v>55</v>
      </c>
      <c r="O410" s="2">
        <v>45078.697893518518</v>
      </c>
      <c r="P410" s="2">
        <v>45078.104143518518</v>
      </c>
      <c r="Q410">
        <v>2</v>
      </c>
      <c r="R410" t="str">
        <f t="shared" ca="1" si="6"/>
        <v>Priya</v>
      </c>
      <c r="S410" t="str">
        <f>IFERROR(TEXT(DATEVALUE(LEFT(Table1[[#This Row],[Date of Purchase]],10)), "MMMM"), TEXT(Table1[[#This Row],[Date of Purchase]], "MMMM"))</f>
        <v>March</v>
      </c>
      <c r="T410" t="str">
        <f>IF(OR(
  AND(Table1[[#This Row],[Ticket Priority]]="Critical", Table1[[#This Row],[Ticket Status]]&lt;&gt;"Closed"),
  AND(Table1[[#This Row],[Ticket Priority]]="High", Table1[[#This Row],[Ticket Status]]="Open")
), "Yes", "No")</f>
        <v>No</v>
      </c>
      <c r="U410" s="4" t="str">
        <f>IF(Table1[[#This Row],[Ticket Status]]="Closed","Yes","No")</f>
        <v>Yes</v>
      </c>
      <c r="V410" s="4" t="str">
        <f>IF(Table1[[#This Row],[Ticket Status]]="Pending Customer Response","Yes","No")</f>
        <v>No</v>
      </c>
      <c r="W410" s="5">
        <f ca="1">COUNTIFS(Table1[Agent_name],Table1[[#This Row],[Agent_name]],Table1[Month],Table1[[#This Row],[Month]])/160</f>
        <v>0.43125000000000002</v>
      </c>
    </row>
    <row r="411" spans="1:23" x14ac:dyDescent="0.25">
      <c r="A411">
        <v>410</v>
      </c>
      <c r="B411" t="s">
        <v>1456</v>
      </c>
      <c r="C411" t="s">
        <v>1457</v>
      </c>
      <c r="D411">
        <v>32</v>
      </c>
      <c r="E411" t="s">
        <v>58</v>
      </c>
      <c r="F411" t="s">
        <v>339</v>
      </c>
      <c r="G411" s="1">
        <v>44470</v>
      </c>
      <c r="H411" t="s">
        <v>66</v>
      </c>
      <c r="I411" t="s">
        <v>113</v>
      </c>
      <c r="J411" s="3" t="s">
        <v>1458</v>
      </c>
      <c r="K411" t="s">
        <v>62</v>
      </c>
      <c r="M411" t="s">
        <v>143</v>
      </c>
      <c r="N411" t="s">
        <v>83</v>
      </c>
      <c r="Q411">
        <v>5</v>
      </c>
      <c r="R411" t="str">
        <f t="shared" ca="1" si="6"/>
        <v>Sara</v>
      </c>
      <c r="S411" t="str">
        <f>IFERROR(TEXT(DATEVALUE(LEFT(Table1[[#This Row],[Date of Purchase]],10)), "MMMM"), TEXT(Table1[[#This Row],[Date of Purchase]], "MMMM"))</f>
        <v>October</v>
      </c>
      <c r="T411" t="str">
        <f>IF(OR(
  AND(Table1[[#This Row],[Ticket Priority]]="Critical", Table1[[#This Row],[Ticket Status]]&lt;&gt;"Closed"),
  AND(Table1[[#This Row],[Ticket Priority]]="High", Table1[[#This Row],[Ticket Status]]="Open")
), "Yes", "No")</f>
        <v>No</v>
      </c>
      <c r="U411" s="4" t="str">
        <f>IF(Table1[[#This Row],[Ticket Status]]="Closed","Yes","No")</f>
        <v>No</v>
      </c>
      <c r="V411" s="4" t="str">
        <f>IF(Table1[[#This Row],[Ticket Status]]="Pending Customer Response","Yes","No")</f>
        <v>No</v>
      </c>
      <c r="W411" s="5">
        <f ca="1">COUNTIFS(Table1[Agent_name],Table1[[#This Row],[Agent_name]],Table1[Month],Table1[[#This Row],[Month]])/160</f>
        <v>0.66874999999999996</v>
      </c>
    </row>
    <row r="412" spans="1:23" x14ac:dyDescent="0.25">
      <c r="A412">
        <v>411</v>
      </c>
      <c r="B412" t="s">
        <v>1459</v>
      </c>
      <c r="C412" t="s">
        <v>1460</v>
      </c>
      <c r="D412">
        <v>33</v>
      </c>
      <c r="E412" t="s">
        <v>29</v>
      </c>
      <c r="F412" t="s">
        <v>157</v>
      </c>
      <c r="G412" s="1">
        <v>44055</v>
      </c>
      <c r="H412" t="s">
        <v>59</v>
      </c>
      <c r="I412" t="s">
        <v>113</v>
      </c>
      <c r="J412" s="3" t="s">
        <v>1461</v>
      </c>
      <c r="K412" t="s">
        <v>24</v>
      </c>
      <c r="M412" t="s">
        <v>41</v>
      </c>
      <c r="N412" t="s">
        <v>33</v>
      </c>
      <c r="O412" s="2">
        <v>45078.811111111114</v>
      </c>
      <c r="Q412">
        <v>5</v>
      </c>
      <c r="R412" t="str">
        <f t="shared" ca="1" si="6"/>
        <v>Divya</v>
      </c>
      <c r="S412" t="str">
        <f>IFERROR(TEXT(DATEVALUE(LEFT(Table1[[#This Row],[Date of Purchase]],10)), "MMMM"), TEXT(Table1[[#This Row],[Date of Purchase]], "MMMM"))</f>
        <v>August</v>
      </c>
      <c r="T412" t="str">
        <f>IF(OR(
  AND(Table1[[#This Row],[Ticket Priority]]="Critical", Table1[[#This Row],[Ticket Status]]&lt;&gt;"Closed"),
  AND(Table1[[#This Row],[Ticket Priority]]="High", Table1[[#This Row],[Ticket Status]]="Open")
), "Yes", "No")</f>
        <v>No</v>
      </c>
      <c r="U412" s="4" t="str">
        <f>IF(Table1[[#This Row],[Ticket Status]]="Closed","Yes","No")</f>
        <v>No</v>
      </c>
      <c r="V412" s="4" t="str">
        <f>IF(Table1[[#This Row],[Ticket Status]]="Pending Customer Response","Yes","No")</f>
        <v>Yes</v>
      </c>
      <c r="W412" s="5">
        <f ca="1">COUNTIFS(Table1[Agent_name],Table1[[#This Row],[Agent_name]],Table1[Month],Table1[[#This Row],[Month]])/160</f>
        <v>0.1875</v>
      </c>
    </row>
    <row r="413" spans="1:23" x14ac:dyDescent="0.25">
      <c r="A413">
        <v>412</v>
      </c>
      <c r="B413" t="s">
        <v>1462</v>
      </c>
      <c r="C413" t="s">
        <v>1463</v>
      </c>
      <c r="D413">
        <v>19</v>
      </c>
      <c r="E413" t="s">
        <v>58</v>
      </c>
      <c r="F413" t="s">
        <v>149</v>
      </c>
      <c r="G413" s="1">
        <v>44332</v>
      </c>
      <c r="H413" t="s">
        <v>67</v>
      </c>
      <c r="I413" t="s">
        <v>99</v>
      </c>
      <c r="J413" s="3" t="s">
        <v>1464</v>
      </c>
      <c r="K413" t="s">
        <v>39</v>
      </c>
      <c r="L413" t="s">
        <v>1465</v>
      </c>
      <c r="M413" t="s">
        <v>41</v>
      </c>
      <c r="N413" t="s">
        <v>83</v>
      </c>
      <c r="O413" s="2">
        <v>45078.213217592594</v>
      </c>
      <c r="P413" s="2">
        <v>45078.290995370371</v>
      </c>
      <c r="Q413">
        <v>4</v>
      </c>
      <c r="R413" t="str">
        <f t="shared" ca="1" si="6"/>
        <v>Aisha</v>
      </c>
      <c r="S413" t="str">
        <f>IFERROR(TEXT(DATEVALUE(LEFT(Table1[[#This Row],[Date of Purchase]],10)), "MMMM"), TEXT(Table1[[#This Row],[Date of Purchase]], "MMMM"))</f>
        <v>May</v>
      </c>
      <c r="T413" t="str">
        <f>IF(OR(
  AND(Table1[[#This Row],[Ticket Priority]]="Critical", Table1[[#This Row],[Ticket Status]]&lt;&gt;"Closed"),
  AND(Table1[[#This Row],[Ticket Priority]]="High", Table1[[#This Row],[Ticket Status]]="Open")
), "Yes", "No")</f>
        <v>No</v>
      </c>
      <c r="U413" s="4" t="str">
        <f>IF(Table1[[#This Row],[Ticket Status]]="Closed","Yes","No")</f>
        <v>Yes</v>
      </c>
      <c r="V413" s="4" t="str">
        <f>IF(Table1[[#This Row],[Ticket Status]]="Pending Customer Response","Yes","No")</f>
        <v>No</v>
      </c>
      <c r="W413" s="5">
        <f ca="1">COUNTIFS(Table1[Agent_name],Table1[[#This Row],[Agent_name]],Table1[Month],Table1[[#This Row],[Month]])/160</f>
        <v>0.93125000000000002</v>
      </c>
    </row>
    <row r="414" spans="1:23" x14ac:dyDescent="0.25">
      <c r="A414">
        <v>413</v>
      </c>
      <c r="B414" t="s">
        <v>1466</v>
      </c>
      <c r="C414" t="s">
        <v>1467</v>
      </c>
      <c r="D414">
        <v>49</v>
      </c>
      <c r="E414" t="s">
        <v>29</v>
      </c>
      <c r="F414" t="s">
        <v>249</v>
      </c>
      <c r="G414" s="1">
        <v>44277</v>
      </c>
      <c r="H414" t="s">
        <v>67</v>
      </c>
      <c r="I414" t="s">
        <v>72</v>
      </c>
      <c r="J414" s="3" t="s">
        <v>1468</v>
      </c>
      <c r="K414" t="s">
        <v>24</v>
      </c>
      <c r="M414" t="s">
        <v>143</v>
      </c>
      <c r="N414" t="s">
        <v>55</v>
      </c>
      <c r="O414" s="2">
        <v>45078.06045138889</v>
      </c>
      <c r="Q414">
        <v>5</v>
      </c>
      <c r="R414" t="str">
        <f t="shared" ca="1" si="6"/>
        <v>Meera</v>
      </c>
      <c r="S414" t="str">
        <f>IFERROR(TEXT(DATEVALUE(LEFT(Table1[[#This Row],[Date of Purchase]],10)), "MMMM"), TEXT(Table1[[#This Row],[Date of Purchase]], "MMMM"))</f>
        <v>March</v>
      </c>
      <c r="T414" t="str">
        <f>IF(OR(
  AND(Table1[[#This Row],[Ticket Priority]]="Critical", Table1[[#This Row],[Ticket Status]]&lt;&gt;"Closed"),
  AND(Table1[[#This Row],[Ticket Priority]]="High", Table1[[#This Row],[Ticket Status]]="Open")
), "Yes", "No")</f>
        <v>No</v>
      </c>
      <c r="U414" s="4" t="str">
        <f>IF(Table1[[#This Row],[Ticket Status]]="Closed","Yes","No")</f>
        <v>No</v>
      </c>
      <c r="V414" s="4" t="str">
        <f>IF(Table1[[#This Row],[Ticket Status]]="Pending Customer Response","Yes","No")</f>
        <v>Yes</v>
      </c>
      <c r="W414" s="5">
        <f ca="1">COUNTIFS(Table1[Agent_name],Table1[[#This Row],[Agent_name]],Table1[Month],Table1[[#This Row],[Month]])/160</f>
        <v>0.21249999999999999</v>
      </c>
    </row>
    <row r="415" spans="1:23" x14ac:dyDescent="0.25">
      <c r="A415">
        <v>414</v>
      </c>
      <c r="B415" t="s">
        <v>1469</v>
      </c>
      <c r="C415" t="s">
        <v>1470</v>
      </c>
      <c r="D415">
        <v>62</v>
      </c>
      <c r="E415" t="s">
        <v>58</v>
      </c>
      <c r="F415" t="s">
        <v>207</v>
      </c>
      <c r="G415" s="1">
        <v>44196</v>
      </c>
      <c r="H415" t="s">
        <v>21</v>
      </c>
      <c r="I415" t="s">
        <v>177</v>
      </c>
      <c r="J415" s="3" t="s">
        <v>1471</v>
      </c>
      <c r="K415" t="s">
        <v>62</v>
      </c>
      <c r="M415" t="s">
        <v>41</v>
      </c>
      <c r="N415" t="s">
        <v>55</v>
      </c>
      <c r="Q415">
        <v>5</v>
      </c>
      <c r="R415" t="str">
        <f t="shared" ca="1" si="6"/>
        <v>Divya</v>
      </c>
      <c r="S415" t="str">
        <f>IFERROR(TEXT(DATEVALUE(LEFT(Table1[[#This Row],[Date of Purchase]],10)), "MMMM"), TEXT(Table1[[#This Row],[Date of Purchase]], "MMMM"))</f>
        <v>December</v>
      </c>
      <c r="T415" t="str">
        <f>IF(OR(
  AND(Table1[[#This Row],[Ticket Priority]]="Critical", Table1[[#This Row],[Ticket Status]]&lt;&gt;"Closed"),
  AND(Table1[[#This Row],[Ticket Priority]]="High", Table1[[#This Row],[Ticket Status]]="Open")
), "Yes", "No")</f>
        <v>No</v>
      </c>
      <c r="U415" s="4" t="str">
        <f>IF(Table1[[#This Row],[Ticket Status]]="Closed","Yes","No")</f>
        <v>No</v>
      </c>
      <c r="V415" s="4" t="str">
        <f>IF(Table1[[#This Row],[Ticket Status]]="Pending Customer Response","Yes","No")</f>
        <v>No</v>
      </c>
      <c r="W415" s="5">
        <f ca="1">COUNTIFS(Table1[Agent_name],Table1[[#This Row],[Agent_name]],Table1[Month],Table1[[#This Row],[Month]])/160</f>
        <v>0.25</v>
      </c>
    </row>
    <row r="416" spans="1:23" x14ac:dyDescent="0.25">
      <c r="A416">
        <v>415</v>
      </c>
      <c r="B416" t="s">
        <v>1472</v>
      </c>
      <c r="C416" t="s">
        <v>1473</v>
      </c>
      <c r="D416">
        <v>62</v>
      </c>
      <c r="E416" t="s">
        <v>19</v>
      </c>
      <c r="F416" t="s">
        <v>36</v>
      </c>
      <c r="G416" s="1">
        <v>43842</v>
      </c>
      <c r="H416" t="s">
        <v>21</v>
      </c>
      <c r="I416" t="s">
        <v>150</v>
      </c>
      <c r="J416" s="3" t="s">
        <v>1474</v>
      </c>
      <c r="K416" t="s">
        <v>62</v>
      </c>
      <c r="M416" t="s">
        <v>25</v>
      </c>
      <c r="N416" t="s">
        <v>83</v>
      </c>
      <c r="Q416">
        <v>5</v>
      </c>
      <c r="R416" t="str">
        <f t="shared" ca="1" si="6"/>
        <v>Sara</v>
      </c>
      <c r="S416" t="str">
        <f>IFERROR(TEXT(DATEVALUE(LEFT(Table1[[#This Row],[Date of Purchase]],10)), "MMMM"), TEXT(Table1[[#This Row],[Date of Purchase]], "MMMM"))</f>
        <v>January</v>
      </c>
      <c r="T416" t="str">
        <f>IF(OR(
  AND(Table1[[#This Row],[Ticket Priority]]="Critical", Table1[[#This Row],[Ticket Status]]&lt;&gt;"Closed"),
  AND(Table1[[#This Row],[Ticket Priority]]="High", Table1[[#This Row],[Ticket Status]]="Open")
), "Yes", "No")</f>
        <v>Yes</v>
      </c>
      <c r="U416" s="4" t="str">
        <f>IF(Table1[[#This Row],[Ticket Status]]="Closed","Yes","No")</f>
        <v>No</v>
      </c>
      <c r="V416" s="4" t="str">
        <f>IF(Table1[[#This Row],[Ticket Status]]="Pending Customer Response","Yes","No")</f>
        <v>No</v>
      </c>
      <c r="W416" s="5">
        <f ca="1">COUNTIFS(Table1[Agent_name],Table1[[#This Row],[Agent_name]],Table1[Month],Table1[[#This Row],[Month]])/160</f>
        <v>0.70625000000000004</v>
      </c>
    </row>
    <row r="417" spans="1:23" x14ac:dyDescent="0.25">
      <c r="A417">
        <v>416</v>
      </c>
      <c r="B417" t="s">
        <v>1475</v>
      </c>
      <c r="C417" t="s">
        <v>1476</v>
      </c>
      <c r="D417">
        <v>41</v>
      </c>
      <c r="E417" t="s">
        <v>58</v>
      </c>
      <c r="F417" t="s">
        <v>71</v>
      </c>
      <c r="G417" s="1">
        <v>44205</v>
      </c>
      <c r="H417" t="s">
        <v>67</v>
      </c>
      <c r="I417" t="s">
        <v>52</v>
      </c>
      <c r="J417" s="3" t="s">
        <v>1477</v>
      </c>
      <c r="K417" t="s">
        <v>62</v>
      </c>
      <c r="M417" t="s">
        <v>25</v>
      </c>
      <c r="N417" t="s">
        <v>26</v>
      </c>
      <c r="Q417">
        <v>5</v>
      </c>
      <c r="R417" t="str">
        <f t="shared" ca="1" si="6"/>
        <v>Ravi</v>
      </c>
      <c r="S417" t="str">
        <f>IFERROR(TEXT(DATEVALUE(LEFT(Table1[[#This Row],[Date of Purchase]],10)), "MMMM"), TEXT(Table1[[#This Row],[Date of Purchase]], "MMMM"))</f>
        <v>January</v>
      </c>
      <c r="T417" t="str">
        <f>IF(OR(
  AND(Table1[[#This Row],[Ticket Priority]]="Critical", Table1[[#This Row],[Ticket Status]]&lt;&gt;"Closed"),
  AND(Table1[[#This Row],[Ticket Priority]]="High", Table1[[#This Row],[Ticket Status]]="Open")
), "Yes", "No")</f>
        <v>Yes</v>
      </c>
      <c r="U417" s="4" t="str">
        <f>IF(Table1[[#This Row],[Ticket Status]]="Closed","Yes","No")</f>
        <v>No</v>
      </c>
      <c r="V417" s="4" t="str">
        <f>IF(Table1[[#This Row],[Ticket Status]]="Pending Customer Response","Yes","No")</f>
        <v>No</v>
      </c>
      <c r="W417" s="5">
        <f ca="1">COUNTIFS(Table1[Agent_name],Table1[[#This Row],[Agent_name]],Table1[Month],Table1[[#This Row],[Month]])/160</f>
        <v>0.74375000000000002</v>
      </c>
    </row>
    <row r="418" spans="1:23" x14ac:dyDescent="0.25">
      <c r="A418">
        <v>417</v>
      </c>
      <c r="B418" t="s">
        <v>1478</v>
      </c>
      <c r="C418" t="s">
        <v>1479</v>
      </c>
      <c r="D418">
        <v>33</v>
      </c>
      <c r="E418" t="s">
        <v>29</v>
      </c>
      <c r="F418" t="s">
        <v>51</v>
      </c>
      <c r="G418" s="1">
        <v>43896</v>
      </c>
      <c r="H418" t="s">
        <v>66</v>
      </c>
      <c r="I418" t="s">
        <v>31</v>
      </c>
      <c r="J418" s="3" t="s">
        <v>1230</v>
      </c>
      <c r="K418" t="s">
        <v>62</v>
      </c>
      <c r="M418" t="s">
        <v>41</v>
      </c>
      <c r="N418" t="s">
        <v>55</v>
      </c>
      <c r="Q418">
        <v>5</v>
      </c>
      <c r="R418" t="str">
        <f t="shared" ca="1" si="6"/>
        <v>Aisha</v>
      </c>
      <c r="S418" t="str">
        <f>IFERROR(TEXT(DATEVALUE(LEFT(Table1[[#This Row],[Date of Purchase]],10)), "MMMM"), TEXT(Table1[[#This Row],[Date of Purchase]], "MMMM"))</f>
        <v>March</v>
      </c>
      <c r="T418" t="str">
        <f>IF(OR(
  AND(Table1[[#This Row],[Ticket Priority]]="Critical", Table1[[#This Row],[Ticket Status]]&lt;&gt;"Closed"),
  AND(Table1[[#This Row],[Ticket Priority]]="High", Table1[[#This Row],[Ticket Status]]="Open")
), "Yes", "No")</f>
        <v>No</v>
      </c>
      <c r="U418" s="4" t="str">
        <f>IF(Table1[[#This Row],[Ticket Status]]="Closed","Yes","No")</f>
        <v>No</v>
      </c>
      <c r="V418" s="4" t="str">
        <f>IF(Table1[[#This Row],[Ticket Status]]="Pending Customer Response","Yes","No")</f>
        <v>No</v>
      </c>
      <c r="W418" s="5">
        <f ca="1">COUNTIFS(Table1[Agent_name],Table1[[#This Row],[Agent_name]],Table1[Month],Table1[[#This Row],[Month]])/160</f>
        <v>1.0062500000000001</v>
      </c>
    </row>
    <row r="419" spans="1:23" x14ac:dyDescent="0.25">
      <c r="A419">
        <v>418</v>
      </c>
      <c r="B419" t="s">
        <v>1480</v>
      </c>
      <c r="C419" t="s">
        <v>1481</v>
      </c>
      <c r="D419">
        <v>58</v>
      </c>
      <c r="E419" t="s">
        <v>19</v>
      </c>
      <c r="F419" t="s">
        <v>112</v>
      </c>
      <c r="G419" s="1">
        <v>43994</v>
      </c>
      <c r="H419" t="s">
        <v>67</v>
      </c>
      <c r="I419" t="s">
        <v>46</v>
      </c>
      <c r="J419" s="3" t="s">
        <v>1482</v>
      </c>
      <c r="K419" t="s">
        <v>62</v>
      </c>
      <c r="M419" t="s">
        <v>25</v>
      </c>
      <c r="N419" t="s">
        <v>55</v>
      </c>
      <c r="R419" t="str">
        <f t="shared" ca="1" si="6"/>
        <v>Mohit</v>
      </c>
      <c r="S419" t="str">
        <f>IFERROR(TEXT(DATEVALUE(LEFT(Table1[[#This Row],[Date of Purchase]],10)), "MMMM"), TEXT(Table1[[#This Row],[Date of Purchase]], "MMMM"))</f>
        <v>June</v>
      </c>
      <c r="T419" t="str">
        <f>IF(OR(
  AND(Table1[[#This Row],[Ticket Priority]]="Critical", Table1[[#This Row],[Ticket Status]]&lt;&gt;"Closed"),
  AND(Table1[[#This Row],[Ticket Priority]]="High", Table1[[#This Row],[Ticket Status]]="Open")
), "Yes", "No")</f>
        <v>Yes</v>
      </c>
      <c r="U419" s="4" t="str">
        <f>IF(Table1[[#This Row],[Ticket Status]]="Closed","Yes","No")</f>
        <v>No</v>
      </c>
      <c r="V419" s="4" t="str">
        <f>IF(Table1[[#This Row],[Ticket Status]]="Pending Customer Response","Yes","No")</f>
        <v>No</v>
      </c>
      <c r="W419" s="5">
        <f ca="1">COUNTIFS(Table1[Agent_name],Table1[[#This Row],[Agent_name]],Table1[Month],Table1[[#This Row],[Month]])/160</f>
        <v>0.41875000000000001</v>
      </c>
    </row>
    <row r="420" spans="1:23" x14ac:dyDescent="0.25">
      <c r="A420">
        <v>419</v>
      </c>
      <c r="B420" t="s">
        <v>1483</v>
      </c>
      <c r="C420" t="s">
        <v>1484</v>
      </c>
      <c r="D420">
        <v>47</v>
      </c>
      <c r="E420" t="s">
        <v>29</v>
      </c>
      <c r="F420" t="s">
        <v>655</v>
      </c>
      <c r="G420" s="1">
        <v>43999</v>
      </c>
      <c r="H420" t="s">
        <v>21</v>
      </c>
      <c r="I420" t="s">
        <v>93</v>
      </c>
      <c r="J420" s="3" t="s">
        <v>1485</v>
      </c>
      <c r="K420" t="s">
        <v>39</v>
      </c>
      <c r="L420" t="s">
        <v>1486</v>
      </c>
      <c r="M420" t="s">
        <v>41</v>
      </c>
      <c r="N420" t="s">
        <v>33</v>
      </c>
      <c r="O420" s="2">
        <v>45077.930671296293</v>
      </c>
      <c r="P420" s="2">
        <v>45078.861921296295</v>
      </c>
      <c r="Q420">
        <v>2</v>
      </c>
      <c r="R420" t="str">
        <f t="shared" ca="1" si="6"/>
        <v>Ravi</v>
      </c>
      <c r="S420" t="str">
        <f>IFERROR(TEXT(DATEVALUE(LEFT(Table1[[#This Row],[Date of Purchase]],10)), "MMMM"), TEXT(Table1[[#This Row],[Date of Purchase]], "MMMM"))</f>
        <v>June</v>
      </c>
      <c r="T420" t="str">
        <f>IF(OR(
  AND(Table1[[#This Row],[Ticket Priority]]="Critical", Table1[[#This Row],[Ticket Status]]&lt;&gt;"Closed"),
  AND(Table1[[#This Row],[Ticket Priority]]="High", Table1[[#This Row],[Ticket Status]]="Open")
), "Yes", "No")</f>
        <v>No</v>
      </c>
      <c r="U420" s="4" t="str">
        <f>IF(Table1[[#This Row],[Ticket Status]]="Closed","Yes","No")</f>
        <v>Yes</v>
      </c>
      <c r="V420" s="4" t="str">
        <f>IF(Table1[[#This Row],[Ticket Status]]="Pending Customer Response","Yes","No")</f>
        <v>No</v>
      </c>
      <c r="W420" s="5">
        <f ca="1">COUNTIFS(Table1[Agent_name],Table1[[#This Row],[Agent_name]],Table1[Month],Table1[[#This Row],[Month]])/160</f>
        <v>0.58125000000000004</v>
      </c>
    </row>
    <row r="421" spans="1:23" x14ac:dyDescent="0.25">
      <c r="A421">
        <v>420</v>
      </c>
      <c r="B421" t="s">
        <v>1487</v>
      </c>
      <c r="C421" t="s">
        <v>1488</v>
      </c>
      <c r="D421">
        <v>55</v>
      </c>
      <c r="E421" t="s">
        <v>19</v>
      </c>
      <c r="F421" t="s">
        <v>431</v>
      </c>
      <c r="G421" s="1">
        <v>44161</v>
      </c>
      <c r="H421" t="s">
        <v>66</v>
      </c>
      <c r="I421" t="s">
        <v>37</v>
      </c>
      <c r="J421" s="3" t="s">
        <v>1489</v>
      </c>
      <c r="K421" t="s">
        <v>62</v>
      </c>
      <c r="M421" t="s">
        <v>25</v>
      </c>
      <c r="N421" t="s">
        <v>55</v>
      </c>
      <c r="R421" t="str">
        <f t="shared" ca="1" si="6"/>
        <v>Neha</v>
      </c>
      <c r="S421" t="str">
        <f>IFERROR(TEXT(DATEVALUE(LEFT(Table1[[#This Row],[Date of Purchase]],10)), "MMMM"), TEXT(Table1[[#This Row],[Date of Purchase]], "MMMM"))</f>
        <v>November</v>
      </c>
      <c r="T421" t="str">
        <f>IF(OR(
  AND(Table1[[#This Row],[Ticket Priority]]="Critical", Table1[[#This Row],[Ticket Status]]&lt;&gt;"Closed"),
  AND(Table1[[#This Row],[Ticket Priority]]="High", Table1[[#This Row],[Ticket Status]]="Open")
), "Yes", "No")</f>
        <v>Yes</v>
      </c>
      <c r="U421" s="4" t="str">
        <f>IF(Table1[[#This Row],[Ticket Status]]="Closed","Yes","No")</f>
        <v>No</v>
      </c>
      <c r="V421" s="4" t="str">
        <f>IF(Table1[[#This Row],[Ticket Status]]="Pending Customer Response","Yes","No")</f>
        <v>No</v>
      </c>
      <c r="W421" s="5">
        <f ca="1">COUNTIFS(Table1[Agent_name],Table1[[#This Row],[Agent_name]],Table1[Month],Table1[[#This Row],[Month]])/160</f>
        <v>0.17499999999999999</v>
      </c>
    </row>
    <row r="422" spans="1:23" x14ac:dyDescent="0.25">
      <c r="A422">
        <v>421</v>
      </c>
      <c r="B422" t="s">
        <v>1490</v>
      </c>
      <c r="C422" t="s">
        <v>1491</v>
      </c>
      <c r="D422">
        <v>22</v>
      </c>
      <c r="E422" t="s">
        <v>19</v>
      </c>
      <c r="F422" t="s">
        <v>207</v>
      </c>
      <c r="G422" s="1">
        <v>43904</v>
      </c>
      <c r="H422" t="s">
        <v>45</v>
      </c>
      <c r="I422" t="s">
        <v>93</v>
      </c>
      <c r="J422" s="3" t="s">
        <v>1492</v>
      </c>
      <c r="K422" t="s">
        <v>24</v>
      </c>
      <c r="M422" t="s">
        <v>25</v>
      </c>
      <c r="N422" t="s">
        <v>83</v>
      </c>
      <c r="O422" s="2">
        <v>45078.856412037036</v>
      </c>
      <c r="R422" t="str">
        <f t="shared" ca="1" si="6"/>
        <v>Sara</v>
      </c>
      <c r="S422" t="str">
        <f>IFERROR(TEXT(DATEVALUE(LEFT(Table1[[#This Row],[Date of Purchase]],10)), "MMMM"), TEXT(Table1[[#This Row],[Date of Purchase]], "MMMM"))</f>
        <v>March</v>
      </c>
      <c r="T422" t="str">
        <f>IF(OR(
  AND(Table1[[#This Row],[Ticket Priority]]="Critical", Table1[[#This Row],[Ticket Status]]&lt;&gt;"Closed"),
  AND(Table1[[#This Row],[Ticket Priority]]="High", Table1[[#This Row],[Ticket Status]]="Open")
), "Yes", "No")</f>
        <v>Yes</v>
      </c>
      <c r="U422" s="4" t="str">
        <f>IF(Table1[[#This Row],[Ticket Status]]="Closed","Yes","No")</f>
        <v>No</v>
      </c>
      <c r="V422" s="4" t="str">
        <f>IF(Table1[[#This Row],[Ticket Status]]="Pending Customer Response","Yes","No")</f>
        <v>Yes</v>
      </c>
      <c r="W422" s="5">
        <f ca="1">COUNTIFS(Table1[Agent_name],Table1[[#This Row],[Agent_name]],Table1[Month],Table1[[#This Row],[Month]])/160</f>
        <v>0.55625000000000002</v>
      </c>
    </row>
    <row r="423" spans="1:23" x14ac:dyDescent="0.25">
      <c r="A423">
        <v>422</v>
      </c>
      <c r="B423" t="s">
        <v>1493</v>
      </c>
      <c r="C423" t="s">
        <v>1494</v>
      </c>
      <c r="D423">
        <v>43</v>
      </c>
      <c r="E423" t="s">
        <v>29</v>
      </c>
      <c r="F423" t="s">
        <v>173</v>
      </c>
      <c r="G423" s="1">
        <v>44419</v>
      </c>
      <c r="H423" t="s">
        <v>59</v>
      </c>
      <c r="I423" t="s">
        <v>67</v>
      </c>
      <c r="J423" s="3" t="s">
        <v>1495</v>
      </c>
      <c r="K423" t="s">
        <v>24</v>
      </c>
      <c r="M423" t="s">
        <v>143</v>
      </c>
      <c r="N423" t="s">
        <v>55</v>
      </c>
      <c r="O423" s="2">
        <v>45078.505729166667</v>
      </c>
      <c r="R423" t="str">
        <f t="shared" ca="1" si="6"/>
        <v>Aisha</v>
      </c>
      <c r="S423" t="str">
        <f>IFERROR(TEXT(DATEVALUE(LEFT(Table1[[#This Row],[Date of Purchase]],10)), "MMMM"), TEXT(Table1[[#This Row],[Date of Purchase]], "MMMM"))</f>
        <v>August</v>
      </c>
      <c r="T423" t="str">
        <f>IF(OR(
  AND(Table1[[#This Row],[Ticket Priority]]="Critical", Table1[[#This Row],[Ticket Status]]&lt;&gt;"Closed"),
  AND(Table1[[#This Row],[Ticket Priority]]="High", Table1[[#This Row],[Ticket Status]]="Open")
), "Yes", "No")</f>
        <v>No</v>
      </c>
      <c r="U423" s="4" t="str">
        <f>IF(Table1[[#This Row],[Ticket Status]]="Closed","Yes","No")</f>
        <v>No</v>
      </c>
      <c r="V423" s="4" t="str">
        <f>IF(Table1[[#This Row],[Ticket Status]]="Pending Customer Response","Yes","No")</f>
        <v>Yes</v>
      </c>
      <c r="W423" s="5">
        <f ca="1">COUNTIFS(Table1[Agent_name],Table1[[#This Row],[Agent_name]],Table1[Month],Table1[[#This Row],[Month]])/160</f>
        <v>0.86250000000000004</v>
      </c>
    </row>
    <row r="424" spans="1:23" x14ac:dyDescent="0.25">
      <c r="A424">
        <v>423</v>
      </c>
      <c r="B424" t="s">
        <v>1496</v>
      </c>
      <c r="C424" t="s">
        <v>1497</v>
      </c>
      <c r="D424">
        <v>68</v>
      </c>
      <c r="E424" t="s">
        <v>58</v>
      </c>
      <c r="F424" t="s">
        <v>249</v>
      </c>
      <c r="G424" s="1">
        <v>44483</v>
      </c>
      <c r="H424" t="s">
        <v>59</v>
      </c>
      <c r="I424" t="s">
        <v>52</v>
      </c>
      <c r="J424" s="3" t="s">
        <v>1498</v>
      </c>
      <c r="K424" t="s">
        <v>24</v>
      </c>
      <c r="M424" t="s">
        <v>41</v>
      </c>
      <c r="N424" t="s">
        <v>55</v>
      </c>
      <c r="O424" s="2">
        <v>45078.812696759262</v>
      </c>
      <c r="R424" t="str">
        <f t="shared" ca="1" si="6"/>
        <v>Arjun</v>
      </c>
      <c r="S424" t="str">
        <f>IFERROR(TEXT(DATEVALUE(LEFT(Table1[[#This Row],[Date of Purchase]],10)), "MMMM"), TEXT(Table1[[#This Row],[Date of Purchase]], "MMMM"))</f>
        <v>October</v>
      </c>
      <c r="T424" t="str">
        <f>IF(OR(
  AND(Table1[[#This Row],[Ticket Priority]]="Critical", Table1[[#This Row],[Ticket Status]]&lt;&gt;"Closed"),
  AND(Table1[[#This Row],[Ticket Priority]]="High", Table1[[#This Row],[Ticket Status]]="Open")
), "Yes", "No")</f>
        <v>No</v>
      </c>
      <c r="U424" s="4" t="str">
        <f>IF(Table1[[#This Row],[Ticket Status]]="Closed","Yes","No")</f>
        <v>No</v>
      </c>
      <c r="V424" s="4" t="str">
        <f>IF(Table1[[#This Row],[Ticket Status]]="Pending Customer Response","Yes","No")</f>
        <v>Yes</v>
      </c>
      <c r="W424" s="5">
        <f ca="1">COUNTIFS(Table1[Agent_name],Table1[[#This Row],[Agent_name]],Table1[Month],Table1[[#This Row],[Month]])/160</f>
        <v>0.23749999999999999</v>
      </c>
    </row>
    <row r="425" spans="1:23" x14ac:dyDescent="0.25">
      <c r="A425">
        <v>424</v>
      </c>
      <c r="B425" t="s">
        <v>1499</v>
      </c>
      <c r="C425" t="s">
        <v>1500</v>
      </c>
      <c r="D425">
        <v>49</v>
      </c>
      <c r="E425" t="s">
        <v>58</v>
      </c>
      <c r="F425" t="s">
        <v>86</v>
      </c>
      <c r="G425" s="1">
        <v>43940</v>
      </c>
      <c r="H425" t="s">
        <v>66</v>
      </c>
      <c r="I425" t="s">
        <v>150</v>
      </c>
      <c r="J425" s="3" t="s">
        <v>1501</v>
      </c>
      <c r="K425" t="s">
        <v>24</v>
      </c>
      <c r="M425" t="s">
        <v>89</v>
      </c>
      <c r="N425" t="s">
        <v>83</v>
      </c>
      <c r="O425" s="2">
        <v>45078.060636574075</v>
      </c>
      <c r="R425" t="str">
        <f t="shared" ca="1" si="6"/>
        <v>Priya</v>
      </c>
      <c r="S425" t="str">
        <f>IFERROR(TEXT(DATEVALUE(LEFT(Table1[[#This Row],[Date of Purchase]],10)), "MMMM"), TEXT(Table1[[#This Row],[Date of Purchase]], "MMMM"))</f>
        <v>April</v>
      </c>
      <c r="T425" t="str">
        <f>IF(OR(
  AND(Table1[[#This Row],[Ticket Priority]]="Critical", Table1[[#This Row],[Ticket Status]]&lt;&gt;"Closed"),
  AND(Table1[[#This Row],[Ticket Priority]]="High", Table1[[#This Row],[Ticket Status]]="Open")
), "Yes", "No")</f>
        <v>No</v>
      </c>
      <c r="U425" s="4" t="str">
        <f>IF(Table1[[#This Row],[Ticket Status]]="Closed","Yes","No")</f>
        <v>No</v>
      </c>
      <c r="V425" s="4" t="str">
        <f>IF(Table1[[#This Row],[Ticket Status]]="Pending Customer Response","Yes","No")</f>
        <v>Yes</v>
      </c>
      <c r="W425" s="5">
        <f ca="1">COUNTIFS(Table1[Agent_name],Table1[[#This Row],[Agent_name]],Table1[Month],Table1[[#This Row],[Month]])/160</f>
        <v>0.48749999999999999</v>
      </c>
    </row>
    <row r="426" spans="1:23" x14ac:dyDescent="0.25">
      <c r="A426">
        <v>425</v>
      </c>
      <c r="B426" t="s">
        <v>1502</v>
      </c>
      <c r="C426" t="s">
        <v>1503</v>
      </c>
      <c r="D426">
        <v>68</v>
      </c>
      <c r="E426" t="s">
        <v>29</v>
      </c>
      <c r="F426" t="s">
        <v>219</v>
      </c>
      <c r="G426" s="1">
        <v>43979</v>
      </c>
      <c r="H426" t="s">
        <v>66</v>
      </c>
      <c r="I426" t="s">
        <v>99</v>
      </c>
      <c r="J426" s="3" t="s">
        <v>1504</v>
      </c>
      <c r="K426" t="s">
        <v>24</v>
      </c>
      <c r="M426" t="s">
        <v>89</v>
      </c>
      <c r="N426" t="s">
        <v>33</v>
      </c>
      <c r="O426" s="2">
        <v>45078.873148148145</v>
      </c>
      <c r="R426" t="str">
        <f t="shared" ca="1" si="6"/>
        <v>Meera</v>
      </c>
      <c r="S426" t="str">
        <f>IFERROR(TEXT(DATEVALUE(LEFT(Table1[[#This Row],[Date of Purchase]],10)), "MMMM"), TEXT(Table1[[#This Row],[Date of Purchase]], "MMMM"))</f>
        <v>May</v>
      </c>
      <c r="T426" t="str">
        <f>IF(OR(
  AND(Table1[[#This Row],[Ticket Priority]]="Critical", Table1[[#This Row],[Ticket Status]]&lt;&gt;"Closed"),
  AND(Table1[[#This Row],[Ticket Priority]]="High", Table1[[#This Row],[Ticket Status]]="Open")
), "Yes", "No")</f>
        <v>No</v>
      </c>
      <c r="U426" s="4" t="str">
        <f>IF(Table1[[#This Row],[Ticket Status]]="Closed","Yes","No")</f>
        <v>No</v>
      </c>
      <c r="V426" s="4" t="str">
        <f>IF(Table1[[#This Row],[Ticket Status]]="Pending Customer Response","Yes","No")</f>
        <v>Yes</v>
      </c>
      <c r="W426" s="5">
        <f ca="1">COUNTIFS(Table1[Agent_name],Table1[[#This Row],[Agent_name]],Table1[Month],Table1[[#This Row],[Month]])/160</f>
        <v>0.26874999999999999</v>
      </c>
    </row>
    <row r="427" spans="1:23" x14ac:dyDescent="0.25">
      <c r="A427">
        <v>426</v>
      </c>
      <c r="B427" t="s">
        <v>1505</v>
      </c>
      <c r="C427" t="s">
        <v>1506</v>
      </c>
      <c r="D427">
        <v>44</v>
      </c>
      <c r="E427" t="s">
        <v>58</v>
      </c>
      <c r="F427" t="s">
        <v>98</v>
      </c>
      <c r="G427" s="1">
        <v>44380</v>
      </c>
      <c r="H427" t="s">
        <v>66</v>
      </c>
      <c r="I427" t="s">
        <v>99</v>
      </c>
      <c r="J427" s="3" t="s">
        <v>1507</v>
      </c>
      <c r="K427" t="s">
        <v>62</v>
      </c>
      <c r="M427" t="s">
        <v>41</v>
      </c>
      <c r="N427" t="s">
        <v>33</v>
      </c>
      <c r="R427" t="str">
        <f t="shared" ca="1" si="6"/>
        <v>Sara</v>
      </c>
      <c r="S427" t="str">
        <f>IFERROR(TEXT(DATEVALUE(LEFT(Table1[[#This Row],[Date of Purchase]],10)), "MMMM"), TEXT(Table1[[#This Row],[Date of Purchase]], "MMMM"))</f>
        <v>July</v>
      </c>
      <c r="T427" t="str">
        <f>IF(OR(
  AND(Table1[[#This Row],[Ticket Priority]]="Critical", Table1[[#This Row],[Ticket Status]]&lt;&gt;"Closed"),
  AND(Table1[[#This Row],[Ticket Priority]]="High", Table1[[#This Row],[Ticket Status]]="Open")
), "Yes", "No")</f>
        <v>No</v>
      </c>
      <c r="U427" s="4" t="str">
        <f>IF(Table1[[#This Row],[Ticket Status]]="Closed","Yes","No")</f>
        <v>No</v>
      </c>
      <c r="V427" s="4" t="str">
        <f>IF(Table1[[#This Row],[Ticket Status]]="Pending Customer Response","Yes","No")</f>
        <v>No</v>
      </c>
      <c r="W427" s="5">
        <f ca="1">COUNTIFS(Table1[Agent_name],Table1[[#This Row],[Agent_name]],Table1[Month],Table1[[#This Row],[Month]])/160</f>
        <v>0.6875</v>
      </c>
    </row>
    <row r="428" spans="1:23" x14ac:dyDescent="0.25">
      <c r="A428">
        <v>427</v>
      </c>
      <c r="B428" t="s">
        <v>1508</v>
      </c>
      <c r="C428" t="s">
        <v>1509</v>
      </c>
      <c r="D428">
        <v>66</v>
      </c>
      <c r="E428" t="s">
        <v>58</v>
      </c>
      <c r="F428" t="s">
        <v>207</v>
      </c>
      <c r="G428" s="1">
        <v>44346</v>
      </c>
      <c r="H428" t="s">
        <v>45</v>
      </c>
      <c r="I428" t="s">
        <v>77</v>
      </c>
      <c r="J428" s="3" t="s">
        <v>1510</v>
      </c>
      <c r="K428" t="s">
        <v>24</v>
      </c>
      <c r="M428" t="s">
        <v>89</v>
      </c>
      <c r="N428" t="s">
        <v>55</v>
      </c>
      <c r="O428" s="2">
        <v>45078.110682870371</v>
      </c>
      <c r="R428" t="str">
        <f t="shared" ca="1" si="6"/>
        <v>Priya</v>
      </c>
      <c r="S428" t="str">
        <f>IFERROR(TEXT(DATEVALUE(LEFT(Table1[[#This Row],[Date of Purchase]],10)), "MMMM"), TEXT(Table1[[#This Row],[Date of Purchase]], "MMMM"))</f>
        <v>May</v>
      </c>
      <c r="T428" t="str">
        <f>IF(OR(
  AND(Table1[[#This Row],[Ticket Priority]]="Critical", Table1[[#This Row],[Ticket Status]]&lt;&gt;"Closed"),
  AND(Table1[[#This Row],[Ticket Priority]]="High", Table1[[#This Row],[Ticket Status]]="Open")
), "Yes", "No")</f>
        <v>No</v>
      </c>
      <c r="U428" s="4" t="str">
        <f>IF(Table1[[#This Row],[Ticket Status]]="Closed","Yes","No")</f>
        <v>No</v>
      </c>
      <c r="V428" s="4" t="str">
        <f>IF(Table1[[#This Row],[Ticket Status]]="Pending Customer Response","Yes","No")</f>
        <v>Yes</v>
      </c>
      <c r="W428" s="5">
        <f ca="1">COUNTIFS(Table1[Agent_name],Table1[[#This Row],[Agent_name]],Table1[Month],Table1[[#This Row],[Month]])/160</f>
        <v>0.40625</v>
      </c>
    </row>
    <row r="429" spans="1:23" x14ac:dyDescent="0.25">
      <c r="A429">
        <v>428</v>
      </c>
      <c r="B429" t="s">
        <v>1511</v>
      </c>
      <c r="C429" t="s">
        <v>1512</v>
      </c>
      <c r="D429">
        <v>65</v>
      </c>
      <c r="E429" t="s">
        <v>19</v>
      </c>
      <c r="F429" t="s">
        <v>125</v>
      </c>
      <c r="G429" s="1">
        <v>44158</v>
      </c>
      <c r="H429" t="s">
        <v>21</v>
      </c>
      <c r="I429" t="s">
        <v>150</v>
      </c>
      <c r="J429" s="3" t="s">
        <v>1513</v>
      </c>
      <c r="K429" t="s">
        <v>62</v>
      </c>
      <c r="M429" t="s">
        <v>143</v>
      </c>
      <c r="N429" t="s">
        <v>55</v>
      </c>
      <c r="R429" t="str">
        <f t="shared" ca="1" si="6"/>
        <v>Sara</v>
      </c>
      <c r="S429" t="str">
        <f>IFERROR(TEXT(DATEVALUE(LEFT(Table1[[#This Row],[Date of Purchase]],10)), "MMMM"), TEXT(Table1[[#This Row],[Date of Purchase]], "MMMM"))</f>
        <v>November</v>
      </c>
      <c r="T429" t="str">
        <f>IF(OR(
  AND(Table1[[#This Row],[Ticket Priority]]="Critical", Table1[[#This Row],[Ticket Status]]&lt;&gt;"Closed"),
  AND(Table1[[#This Row],[Ticket Priority]]="High", Table1[[#This Row],[Ticket Status]]="Open")
), "Yes", "No")</f>
        <v>No</v>
      </c>
      <c r="U429" s="4" t="str">
        <f>IF(Table1[[#This Row],[Ticket Status]]="Closed","Yes","No")</f>
        <v>No</v>
      </c>
      <c r="V429" s="4" t="str">
        <f>IF(Table1[[#This Row],[Ticket Status]]="Pending Customer Response","Yes","No")</f>
        <v>No</v>
      </c>
      <c r="W429" s="5">
        <f ca="1">COUNTIFS(Table1[Agent_name],Table1[[#This Row],[Agent_name]],Table1[Month],Table1[[#This Row],[Month]])/160</f>
        <v>0.79374999999999996</v>
      </c>
    </row>
    <row r="430" spans="1:23" x14ac:dyDescent="0.25">
      <c r="A430">
        <v>429</v>
      </c>
      <c r="B430" t="s">
        <v>1514</v>
      </c>
      <c r="C430" t="s">
        <v>1515</v>
      </c>
      <c r="D430">
        <v>35</v>
      </c>
      <c r="E430" t="s">
        <v>58</v>
      </c>
      <c r="F430" t="s">
        <v>71</v>
      </c>
      <c r="G430" s="1">
        <v>43942</v>
      </c>
      <c r="H430" t="s">
        <v>67</v>
      </c>
      <c r="I430" t="s">
        <v>99</v>
      </c>
      <c r="J430" s="3" t="s">
        <v>1516</v>
      </c>
      <c r="K430" t="s">
        <v>39</v>
      </c>
      <c r="L430" t="s">
        <v>1517</v>
      </c>
      <c r="M430" t="s">
        <v>89</v>
      </c>
      <c r="N430" t="s">
        <v>83</v>
      </c>
      <c r="O430" s="2">
        <v>45078.714189814818</v>
      </c>
      <c r="P430" s="2">
        <v>45078.266273148147</v>
      </c>
      <c r="Q430">
        <v>3</v>
      </c>
      <c r="R430" t="str">
        <f t="shared" ca="1" si="6"/>
        <v>Rahul</v>
      </c>
      <c r="S430" t="str">
        <f>IFERROR(TEXT(DATEVALUE(LEFT(Table1[[#This Row],[Date of Purchase]],10)), "MMMM"), TEXT(Table1[[#This Row],[Date of Purchase]], "MMMM"))</f>
        <v>April</v>
      </c>
      <c r="T430" t="str">
        <f>IF(OR(
  AND(Table1[[#This Row],[Ticket Priority]]="Critical", Table1[[#This Row],[Ticket Status]]&lt;&gt;"Closed"),
  AND(Table1[[#This Row],[Ticket Priority]]="High", Table1[[#This Row],[Ticket Status]]="Open")
), "Yes", "No")</f>
        <v>No</v>
      </c>
      <c r="U430" s="4" t="str">
        <f>IF(Table1[[#This Row],[Ticket Status]]="Closed","Yes","No")</f>
        <v>Yes</v>
      </c>
      <c r="V430" s="4" t="str">
        <f>IF(Table1[[#This Row],[Ticket Status]]="Pending Customer Response","Yes","No")</f>
        <v>No</v>
      </c>
      <c r="W430" s="5">
        <f ca="1">COUNTIFS(Table1[Agent_name],Table1[[#This Row],[Agent_name]],Table1[Month],Table1[[#This Row],[Month]])/160</f>
        <v>0.25</v>
      </c>
    </row>
    <row r="431" spans="1:23" x14ac:dyDescent="0.25">
      <c r="A431">
        <v>430</v>
      </c>
      <c r="B431" t="s">
        <v>1518</v>
      </c>
      <c r="C431" t="s">
        <v>1519</v>
      </c>
      <c r="D431">
        <v>64</v>
      </c>
      <c r="E431" t="s">
        <v>58</v>
      </c>
      <c r="F431" t="s">
        <v>286</v>
      </c>
      <c r="G431" s="1">
        <v>44239</v>
      </c>
      <c r="H431" t="s">
        <v>67</v>
      </c>
      <c r="I431" t="s">
        <v>52</v>
      </c>
      <c r="J431" s="3" t="s">
        <v>1520</v>
      </c>
      <c r="K431" t="s">
        <v>39</v>
      </c>
      <c r="L431" t="s">
        <v>1521</v>
      </c>
      <c r="M431" t="s">
        <v>41</v>
      </c>
      <c r="N431" t="s">
        <v>33</v>
      </c>
      <c r="O431" s="2">
        <v>45078.631574074076</v>
      </c>
      <c r="P431" s="2">
        <v>45078.685046296298</v>
      </c>
      <c r="Q431">
        <v>1</v>
      </c>
      <c r="R431" t="str">
        <f t="shared" ca="1" si="6"/>
        <v>Aisha</v>
      </c>
      <c r="S431" t="str">
        <f>IFERROR(TEXT(DATEVALUE(LEFT(Table1[[#This Row],[Date of Purchase]],10)), "MMMM"), TEXT(Table1[[#This Row],[Date of Purchase]], "MMMM"))</f>
        <v>February</v>
      </c>
      <c r="T431" t="str">
        <f>IF(OR(
  AND(Table1[[#This Row],[Ticket Priority]]="Critical", Table1[[#This Row],[Ticket Status]]&lt;&gt;"Closed"),
  AND(Table1[[#This Row],[Ticket Priority]]="High", Table1[[#This Row],[Ticket Status]]="Open")
), "Yes", "No")</f>
        <v>No</v>
      </c>
      <c r="U431" s="4" t="str">
        <f>IF(Table1[[#This Row],[Ticket Status]]="Closed","Yes","No")</f>
        <v>Yes</v>
      </c>
      <c r="V431" s="4" t="str">
        <f>IF(Table1[[#This Row],[Ticket Status]]="Pending Customer Response","Yes","No")</f>
        <v>No</v>
      </c>
      <c r="W431" s="5">
        <f ca="1">COUNTIFS(Table1[Agent_name],Table1[[#This Row],[Agent_name]],Table1[Month],Table1[[#This Row],[Month]])/160</f>
        <v>0.85624999999999996</v>
      </c>
    </row>
    <row r="432" spans="1:23" x14ac:dyDescent="0.25">
      <c r="A432">
        <v>431</v>
      </c>
      <c r="B432" t="s">
        <v>1522</v>
      </c>
      <c r="C432" t="s">
        <v>1523</v>
      </c>
      <c r="D432">
        <v>54</v>
      </c>
      <c r="E432" t="s">
        <v>19</v>
      </c>
      <c r="F432" t="s">
        <v>655</v>
      </c>
      <c r="G432" s="1">
        <v>44097</v>
      </c>
      <c r="H432" t="s">
        <v>59</v>
      </c>
      <c r="I432" t="s">
        <v>93</v>
      </c>
      <c r="J432" s="3" t="s">
        <v>1524</v>
      </c>
      <c r="K432" t="s">
        <v>24</v>
      </c>
      <c r="M432" t="s">
        <v>41</v>
      </c>
      <c r="N432" t="s">
        <v>83</v>
      </c>
      <c r="O432" s="2">
        <v>45078.228113425925</v>
      </c>
      <c r="R432" t="str">
        <f t="shared" ca="1" si="6"/>
        <v>Sara</v>
      </c>
      <c r="S432" t="str">
        <f>IFERROR(TEXT(DATEVALUE(LEFT(Table1[[#This Row],[Date of Purchase]],10)), "MMMM"), TEXT(Table1[[#This Row],[Date of Purchase]], "MMMM"))</f>
        <v>September</v>
      </c>
      <c r="T432" t="str">
        <f>IF(OR(
  AND(Table1[[#This Row],[Ticket Priority]]="Critical", Table1[[#This Row],[Ticket Status]]&lt;&gt;"Closed"),
  AND(Table1[[#This Row],[Ticket Priority]]="High", Table1[[#This Row],[Ticket Status]]="Open")
), "Yes", "No")</f>
        <v>No</v>
      </c>
      <c r="U432" s="4" t="str">
        <f>IF(Table1[[#This Row],[Ticket Status]]="Closed","Yes","No")</f>
        <v>No</v>
      </c>
      <c r="V432" s="4" t="str">
        <f>IF(Table1[[#This Row],[Ticket Status]]="Pending Customer Response","Yes","No")</f>
        <v>Yes</v>
      </c>
      <c r="W432" s="5">
        <f ca="1">COUNTIFS(Table1[Agent_name],Table1[[#This Row],[Agent_name]],Table1[Month],Table1[[#This Row],[Month]])/160</f>
        <v>0.65</v>
      </c>
    </row>
    <row r="433" spans="1:23" x14ac:dyDescent="0.25">
      <c r="A433">
        <v>432</v>
      </c>
      <c r="B433" t="s">
        <v>1525</v>
      </c>
      <c r="C433" t="s">
        <v>1526</v>
      </c>
      <c r="D433">
        <v>34</v>
      </c>
      <c r="E433" t="s">
        <v>19</v>
      </c>
      <c r="F433" t="s">
        <v>655</v>
      </c>
      <c r="G433" s="1">
        <v>43954</v>
      </c>
      <c r="H433" t="s">
        <v>45</v>
      </c>
      <c r="I433" t="s">
        <v>113</v>
      </c>
      <c r="J433" s="3" t="s">
        <v>1527</v>
      </c>
      <c r="K433" t="s">
        <v>24</v>
      </c>
      <c r="M433" t="s">
        <v>41</v>
      </c>
      <c r="N433" t="s">
        <v>55</v>
      </c>
      <c r="O433" s="2">
        <v>45077.919108796297</v>
      </c>
      <c r="R433" t="str">
        <f t="shared" ca="1" si="6"/>
        <v>Aisha</v>
      </c>
      <c r="S433" t="str">
        <f>IFERROR(TEXT(DATEVALUE(LEFT(Table1[[#This Row],[Date of Purchase]],10)), "MMMM"), TEXT(Table1[[#This Row],[Date of Purchase]], "MMMM"))</f>
        <v>May</v>
      </c>
      <c r="T433" t="str">
        <f>IF(OR(
  AND(Table1[[#This Row],[Ticket Priority]]="Critical", Table1[[#This Row],[Ticket Status]]&lt;&gt;"Closed"),
  AND(Table1[[#This Row],[Ticket Priority]]="High", Table1[[#This Row],[Ticket Status]]="Open")
), "Yes", "No")</f>
        <v>No</v>
      </c>
      <c r="U433" s="4" t="str">
        <f>IF(Table1[[#This Row],[Ticket Status]]="Closed","Yes","No")</f>
        <v>No</v>
      </c>
      <c r="V433" s="4" t="str">
        <f>IF(Table1[[#This Row],[Ticket Status]]="Pending Customer Response","Yes","No")</f>
        <v>Yes</v>
      </c>
      <c r="W433" s="5">
        <f ca="1">COUNTIFS(Table1[Agent_name],Table1[[#This Row],[Agent_name]],Table1[Month],Table1[[#This Row],[Month]])/160</f>
        <v>0.93125000000000002</v>
      </c>
    </row>
    <row r="434" spans="1:23" x14ac:dyDescent="0.25">
      <c r="A434">
        <v>433</v>
      </c>
      <c r="B434" t="s">
        <v>1528</v>
      </c>
      <c r="C434" t="s">
        <v>1529</v>
      </c>
      <c r="D434">
        <v>21</v>
      </c>
      <c r="E434" t="s">
        <v>58</v>
      </c>
      <c r="F434" t="s">
        <v>98</v>
      </c>
      <c r="G434" s="1">
        <v>44038</v>
      </c>
      <c r="H434" t="s">
        <v>66</v>
      </c>
      <c r="I434" t="s">
        <v>72</v>
      </c>
      <c r="J434" s="3" t="s">
        <v>1530</v>
      </c>
      <c r="K434" t="s">
        <v>24</v>
      </c>
      <c r="M434" t="s">
        <v>143</v>
      </c>
      <c r="N434" t="s">
        <v>55</v>
      </c>
      <c r="O434" s="2">
        <v>45078.607314814813</v>
      </c>
      <c r="R434" t="str">
        <f t="shared" ca="1" si="6"/>
        <v>Priya</v>
      </c>
      <c r="S434" t="str">
        <f>IFERROR(TEXT(DATEVALUE(LEFT(Table1[[#This Row],[Date of Purchase]],10)), "MMMM"), TEXT(Table1[[#This Row],[Date of Purchase]], "MMMM"))</f>
        <v>July</v>
      </c>
      <c r="T434" t="str">
        <f>IF(OR(
  AND(Table1[[#This Row],[Ticket Priority]]="Critical", Table1[[#This Row],[Ticket Status]]&lt;&gt;"Closed"),
  AND(Table1[[#This Row],[Ticket Priority]]="High", Table1[[#This Row],[Ticket Status]]="Open")
), "Yes", "No")</f>
        <v>No</v>
      </c>
      <c r="U434" s="4" t="str">
        <f>IF(Table1[[#This Row],[Ticket Status]]="Closed","Yes","No")</f>
        <v>No</v>
      </c>
      <c r="V434" s="4" t="str">
        <f>IF(Table1[[#This Row],[Ticket Status]]="Pending Customer Response","Yes","No")</f>
        <v>Yes</v>
      </c>
      <c r="W434" s="5">
        <f ca="1">COUNTIFS(Table1[Agent_name],Table1[[#This Row],[Agent_name]],Table1[Month],Table1[[#This Row],[Month]])/160</f>
        <v>0.45</v>
      </c>
    </row>
    <row r="435" spans="1:23" x14ac:dyDescent="0.25">
      <c r="A435">
        <v>434</v>
      </c>
      <c r="B435" t="s">
        <v>1531</v>
      </c>
      <c r="C435" t="s">
        <v>1532</v>
      </c>
      <c r="D435">
        <v>45</v>
      </c>
      <c r="E435" t="s">
        <v>19</v>
      </c>
      <c r="F435" t="s">
        <v>20</v>
      </c>
      <c r="G435" s="1">
        <v>44280</v>
      </c>
      <c r="H435" t="s">
        <v>66</v>
      </c>
      <c r="I435" t="s">
        <v>31</v>
      </c>
      <c r="J435" s="3" t="s">
        <v>1533</v>
      </c>
      <c r="K435" t="s">
        <v>62</v>
      </c>
      <c r="M435" t="s">
        <v>41</v>
      </c>
      <c r="N435" t="s">
        <v>55</v>
      </c>
      <c r="R435" t="str">
        <f t="shared" ca="1" si="6"/>
        <v>Priya</v>
      </c>
      <c r="S435" t="str">
        <f>IFERROR(TEXT(DATEVALUE(LEFT(Table1[[#This Row],[Date of Purchase]],10)), "MMMM"), TEXT(Table1[[#This Row],[Date of Purchase]], "MMMM"))</f>
        <v>March</v>
      </c>
      <c r="T435" t="str">
        <f>IF(OR(
  AND(Table1[[#This Row],[Ticket Priority]]="Critical", Table1[[#This Row],[Ticket Status]]&lt;&gt;"Closed"),
  AND(Table1[[#This Row],[Ticket Priority]]="High", Table1[[#This Row],[Ticket Status]]="Open")
), "Yes", "No")</f>
        <v>No</v>
      </c>
      <c r="U435" s="4" t="str">
        <f>IF(Table1[[#This Row],[Ticket Status]]="Closed","Yes","No")</f>
        <v>No</v>
      </c>
      <c r="V435" s="4" t="str">
        <f>IF(Table1[[#This Row],[Ticket Status]]="Pending Customer Response","Yes","No")</f>
        <v>No</v>
      </c>
      <c r="W435" s="5">
        <f ca="1">COUNTIFS(Table1[Agent_name],Table1[[#This Row],[Agent_name]],Table1[Month],Table1[[#This Row],[Month]])/160</f>
        <v>0.43125000000000002</v>
      </c>
    </row>
    <row r="436" spans="1:23" x14ac:dyDescent="0.25">
      <c r="A436">
        <v>435</v>
      </c>
      <c r="B436" t="s">
        <v>1534</v>
      </c>
      <c r="C436" t="s">
        <v>1535</v>
      </c>
      <c r="D436">
        <v>43</v>
      </c>
      <c r="E436" t="s">
        <v>58</v>
      </c>
      <c r="F436" t="s">
        <v>699</v>
      </c>
      <c r="G436" s="1">
        <v>44268</v>
      </c>
      <c r="H436" t="s">
        <v>66</v>
      </c>
      <c r="I436" t="s">
        <v>93</v>
      </c>
      <c r="J436" s="3" t="s">
        <v>1536</v>
      </c>
      <c r="K436" t="s">
        <v>62</v>
      </c>
      <c r="M436" t="s">
        <v>143</v>
      </c>
      <c r="N436" t="s">
        <v>83</v>
      </c>
      <c r="R436" t="str">
        <f t="shared" ca="1" si="6"/>
        <v>Priya</v>
      </c>
      <c r="S436" t="str">
        <f>IFERROR(TEXT(DATEVALUE(LEFT(Table1[[#This Row],[Date of Purchase]],10)), "MMMM"), TEXT(Table1[[#This Row],[Date of Purchase]], "MMMM"))</f>
        <v>March</v>
      </c>
      <c r="T436" t="str">
        <f>IF(OR(
  AND(Table1[[#This Row],[Ticket Priority]]="Critical", Table1[[#This Row],[Ticket Status]]&lt;&gt;"Closed"),
  AND(Table1[[#This Row],[Ticket Priority]]="High", Table1[[#This Row],[Ticket Status]]="Open")
), "Yes", "No")</f>
        <v>No</v>
      </c>
      <c r="U436" s="4" t="str">
        <f>IF(Table1[[#This Row],[Ticket Status]]="Closed","Yes","No")</f>
        <v>No</v>
      </c>
      <c r="V436" s="4" t="str">
        <f>IF(Table1[[#This Row],[Ticket Status]]="Pending Customer Response","Yes","No")</f>
        <v>No</v>
      </c>
      <c r="W436" s="5">
        <f ca="1">COUNTIFS(Table1[Agent_name],Table1[[#This Row],[Agent_name]],Table1[Month],Table1[[#This Row],[Month]])/160</f>
        <v>0.43125000000000002</v>
      </c>
    </row>
    <row r="437" spans="1:23" x14ac:dyDescent="0.25">
      <c r="A437">
        <v>436</v>
      </c>
      <c r="B437" t="s">
        <v>1537</v>
      </c>
      <c r="C437" t="s">
        <v>1538</v>
      </c>
      <c r="D437">
        <v>68</v>
      </c>
      <c r="E437" t="s">
        <v>29</v>
      </c>
      <c r="F437" t="s">
        <v>157</v>
      </c>
      <c r="G437" s="1">
        <v>44208</v>
      </c>
      <c r="H437" t="s">
        <v>45</v>
      </c>
      <c r="I437" t="s">
        <v>67</v>
      </c>
      <c r="J437" s="3" t="s">
        <v>1539</v>
      </c>
      <c r="K437" t="s">
        <v>24</v>
      </c>
      <c r="M437" t="s">
        <v>25</v>
      </c>
      <c r="N437" t="s">
        <v>26</v>
      </c>
      <c r="O437" s="2">
        <v>45078.53025462963</v>
      </c>
      <c r="R437" t="str">
        <f t="shared" ca="1" si="6"/>
        <v>Mohit</v>
      </c>
      <c r="S437" t="str">
        <f>IFERROR(TEXT(DATEVALUE(LEFT(Table1[[#This Row],[Date of Purchase]],10)), "MMMM"), TEXT(Table1[[#This Row],[Date of Purchase]], "MMMM"))</f>
        <v>January</v>
      </c>
      <c r="T437" t="str">
        <f>IF(OR(
  AND(Table1[[#This Row],[Ticket Priority]]="Critical", Table1[[#This Row],[Ticket Status]]&lt;&gt;"Closed"),
  AND(Table1[[#This Row],[Ticket Priority]]="High", Table1[[#This Row],[Ticket Status]]="Open")
), "Yes", "No")</f>
        <v>Yes</v>
      </c>
      <c r="U437" s="4" t="str">
        <f>IF(Table1[[#This Row],[Ticket Status]]="Closed","Yes","No")</f>
        <v>No</v>
      </c>
      <c r="V437" s="4" t="str">
        <f>IF(Table1[[#This Row],[Ticket Status]]="Pending Customer Response","Yes","No")</f>
        <v>Yes</v>
      </c>
      <c r="W437" s="5">
        <f ca="1">COUNTIFS(Table1[Agent_name],Table1[[#This Row],[Agent_name]],Table1[Month],Table1[[#This Row],[Month]])/160</f>
        <v>0.46250000000000002</v>
      </c>
    </row>
    <row r="438" spans="1:23" x14ac:dyDescent="0.25">
      <c r="A438">
        <v>437</v>
      </c>
      <c r="B438" t="s">
        <v>1540</v>
      </c>
      <c r="C438" t="s">
        <v>1541</v>
      </c>
      <c r="D438">
        <v>46</v>
      </c>
      <c r="E438" t="s">
        <v>19</v>
      </c>
      <c r="F438" t="s">
        <v>242</v>
      </c>
      <c r="G438" s="1">
        <v>44067</v>
      </c>
      <c r="H438" t="s">
        <v>45</v>
      </c>
      <c r="I438" t="s">
        <v>37</v>
      </c>
      <c r="J438" s="3" t="s">
        <v>1542</v>
      </c>
      <c r="K438" t="s">
        <v>62</v>
      </c>
      <c r="M438" t="s">
        <v>41</v>
      </c>
      <c r="N438" t="s">
        <v>83</v>
      </c>
      <c r="R438" t="str">
        <f t="shared" ca="1" si="6"/>
        <v>Neha</v>
      </c>
      <c r="S438" t="str">
        <f>IFERROR(TEXT(DATEVALUE(LEFT(Table1[[#This Row],[Date of Purchase]],10)), "MMMM"), TEXT(Table1[[#This Row],[Date of Purchase]], "MMMM"))</f>
        <v>August</v>
      </c>
      <c r="T438" t="str">
        <f>IF(OR(
  AND(Table1[[#This Row],[Ticket Priority]]="Critical", Table1[[#This Row],[Ticket Status]]&lt;&gt;"Closed"),
  AND(Table1[[#This Row],[Ticket Priority]]="High", Table1[[#This Row],[Ticket Status]]="Open")
), "Yes", "No")</f>
        <v>No</v>
      </c>
      <c r="U438" s="4" t="str">
        <f>IF(Table1[[#This Row],[Ticket Status]]="Closed","Yes","No")</f>
        <v>No</v>
      </c>
      <c r="V438" s="4" t="str">
        <f>IF(Table1[[#This Row],[Ticket Status]]="Pending Customer Response","Yes","No")</f>
        <v>No</v>
      </c>
      <c r="W438" s="5">
        <f ca="1">COUNTIFS(Table1[Agent_name],Table1[[#This Row],[Agent_name]],Table1[Month],Table1[[#This Row],[Month]])/160</f>
        <v>0.16875000000000001</v>
      </c>
    </row>
    <row r="439" spans="1:23" x14ac:dyDescent="0.25">
      <c r="A439">
        <v>438</v>
      </c>
      <c r="B439" t="s">
        <v>1543</v>
      </c>
      <c r="C439" t="s">
        <v>1544</v>
      </c>
      <c r="D439">
        <v>69</v>
      </c>
      <c r="E439" t="s">
        <v>29</v>
      </c>
      <c r="F439" t="s">
        <v>129</v>
      </c>
      <c r="G439" s="1">
        <v>44311</v>
      </c>
      <c r="H439" t="s">
        <v>59</v>
      </c>
      <c r="I439" t="s">
        <v>22</v>
      </c>
      <c r="J439" s="3" t="s">
        <v>1545</v>
      </c>
      <c r="K439" t="s">
        <v>39</v>
      </c>
      <c r="L439" t="s">
        <v>1546</v>
      </c>
      <c r="M439" t="s">
        <v>25</v>
      </c>
      <c r="N439" t="s">
        <v>26</v>
      </c>
      <c r="O439" s="2">
        <v>45078.420543981483</v>
      </c>
      <c r="P439" s="2">
        <v>45078.675405092596</v>
      </c>
      <c r="Q439">
        <v>4</v>
      </c>
      <c r="R439" t="str">
        <f t="shared" ca="1" si="6"/>
        <v>Priya</v>
      </c>
      <c r="S439" t="str">
        <f>IFERROR(TEXT(DATEVALUE(LEFT(Table1[[#This Row],[Date of Purchase]],10)), "MMMM"), TEXT(Table1[[#This Row],[Date of Purchase]], "MMMM"))</f>
        <v>April</v>
      </c>
      <c r="T439" t="str">
        <f>IF(OR(
  AND(Table1[[#This Row],[Ticket Priority]]="Critical", Table1[[#This Row],[Ticket Status]]&lt;&gt;"Closed"),
  AND(Table1[[#This Row],[Ticket Priority]]="High", Table1[[#This Row],[Ticket Status]]="Open")
), "Yes", "No")</f>
        <v>No</v>
      </c>
      <c r="U439" s="4" t="str">
        <f>IF(Table1[[#This Row],[Ticket Status]]="Closed","Yes","No")</f>
        <v>Yes</v>
      </c>
      <c r="V439" s="4" t="str">
        <f>IF(Table1[[#This Row],[Ticket Status]]="Pending Customer Response","Yes","No")</f>
        <v>No</v>
      </c>
      <c r="W439" s="5">
        <f ca="1">COUNTIFS(Table1[Agent_name],Table1[[#This Row],[Agent_name]],Table1[Month],Table1[[#This Row],[Month]])/160</f>
        <v>0.48749999999999999</v>
      </c>
    </row>
    <row r="440" spans="1:23" x14ac:dyDescent="0.25">
      <c r="A440">
        <v>439</v>
      </c>
      <c r="B440" t="s">
        <v>1547</v>
      </c>
      <c r="C440" t="s">
        <v>1548</v>
      </c>
      <c r="D440">
        <v>57</v>
      </c>
      <c r="E440" t="s">
        <v>19</v>
      </c>
      <c r="F440" t="s">
        <v>699</v>
      </c>
      <c r="G440" s="1">
        <v>44338</v>
      </c>
      <c r="H440" t="s">
        <v>66</v>
      </c>
      <c r="I440" t="s">
        <v>141</v>
      </c>
      <c r="J440" s="3" t="s">
        <v>1549</v>
      </c>
      <c r="K440" t="s">
        <v>39</v>
      </c>
      <c r="L440" t="s">
        <v>1550</v>
      </c>
      <c r="M440" t="s">
        <v>143</v>
      </c>
      <c r="N440" t="s">
        <v>26</v>
      </c>
      <c r="O440" s="2">
        <v>45078.086539351854</v>
      </c>
      <c r="P440" s="2">
        <v>45078.079594907409</v>
      </c>
      <c r="Q440">
        <v>2</v>
      </c>
      <c r="R440" t="str">
        <f t="shared" ca="1" si="6"/>
        <v>Arjun</v>
      </c>
      <c r="S440" t="str">
        <f>IFERROR(TEXT(DATEVALUE(LEFT(Table1[[#This Row],[Date of Purchase]],10)), "MMMM"), TEXT(Table1[[#This Row],[Date of Purchase]], "MMMM"))</f>
        <v>May</v>
      </c>
      <c r="T440" t="str">
        <f>IF(OR(
  AND(Table1[[#This Row],[Ticket Priority]]="Critical", Table1[[#This Row],[Ticket Status]]&lt;&gt;"Closed"),
  AND(Table1[[#This Row],[Ticket Priority]]="High", Table1[[#This Row],[Ticket Status]]="Open")
), "Yes", "No")</f>
        <v>No</v>
      </c>
      <c r="U440" s="4" t="str">
        <f>IF(Table1[[#This Row],[Ticket Status]]="Closed","Yes","No")</f>
        <v>Yes</v>
      </c>
      <c r="V440" s="4" t="str">
        <f>IF(Table1[[#This Row],[Ticket Status]]="Pending Customer Response","Yes","No")</f>
        <v>No</v>
      </c>
      <c r="W440" s="5">
        <f ca="1">COUNTIFS(Table1[Agent_name],Table1[[#This Row],[Agent_name]],Table1[Month],Table1[[#This Row],[Month]])/160</f>
        <v>0.2</v>
      </c>
    </row>
    <row r="441" spans="1:23" x14ac:dyDescent="0.25">
      <c r="A441">
        <v>440</v>
      </c>
      <c r="B441" t="s">
        <v>1551</v>
      </c>
      <c r="C441" t="s">
        <v>1552</v>
      </c>
      <c r="D441">
        <v>55</v>
      </c>
      <c r="E441" t="s">
        <v>19</v>
      </c>
      <c r="F441" t="s">
        <v>242</v>
      </c>
      <c r="G441" s="1">
        <v>44498</v>
      </c>
      <c r="H441" t="s">
        <v>59</v>
      </c>
      <c r="I441" t="s">
        <v>37</v>
      </c>
      <c r="J441" s="3" t="s">
        <v>1553</v>
      </c>
      <c r="K441" t="s">
        <v>39</v>
      </c>
      <c r="L441" t="s">
        <v>1554</v>
      </c>
      <c r="M441" t="s">
        <v>41</v>
      </c>
      <c r="N441" t="s">
        <v>55</v>
      </c>
      <c r="O441" s="2">
        <v>45078.855995370373</v>
      </c>
      <c r="P441" s="2">
        <v>45078.839328703703</v>
      </c>
      <c r="Q441">
        <v>2</v>
      </c>
      <c r="R441" t="str">
        <f t="shared" ca="1" si="6"/>
        <v>Ravi</v>
      </c>
      <c r="S441" t="str">
        <f>IFERROR(TEXT(DATEVALUE(LEFT(Table1[[#This Row],[Date of Purchase]],10)), "MMMM"), TEXT(Table1[[#This Row],[Date of Purchase]], "MMMM"))</f>
        <v>October</v>
      </c>
      <c r="T441" t="str">
        <f>IF(OR(
  AND(Table1[[#This Row],[Ticket Priority]]="Critical", Table1[[#This Row],[Ticket Status]]&lt;&gt;"Closed"),
  AND(Table1[[#This Row],[Ticket Priority]]="High", Table1[[#This Row],[Ticket Status]]="Open")
), "Yes", "No")</f>
        <v>No</v>
      </c>
      <c r="U441" s="4" t="str">
        <f>IF(Table1[[#This Row],[Ticket Status]]="Closed","Yes","No")</f>
        <v>Yes</v>
      </c>
      <c r="V441" s="4" t="str">
        <f>IF(Table1[[#This Row],[Ticket Status]]="Pending Customer Response","Yes","No")</f>
        <v>No</v>
      </c>
      <c r="W441" s="5">
        <f ca="1">COUNTIFS(Table1[Agent_name],Table1[[#This Row],[Agent_name]],Table1[Month],Table1[[#This Row],[Month]])/160</f>
        <v>0.58125000000000004</v>
      </c>
    </row>
    <row r="442" spans="1:23" x14ac:dyDescent="0.25">
      <c r="A442">
        <v>441</v>
      </c>
      <c r="B442" t="s">
        <v>1555</v>
      </c>
      <c r="C442" t="s">
        <v>1556</v>
      </c>
      <c r="D442">
        <v>39</v>
      </c>
      <c r="E442" t="s">
        <v>19</v>
      </c>
      <c r="F442" t="s">
        <v>98</v>
      </c>
      <c r="G442" s="1">
        <v>44131</v>
      </c>
      <c r="H442" t="s">
        <v>59</v>
      </c>
      <c r="I442" t="s">
        <v>67</v>
      </c>
      <c r="J442" s="3" t="s">
        <v>1557</v>
      </c>
      <c r="K442" t="s">
        <v>62</v>
      </c>
      <c r="M442" t="s">
        <v>41</v>
      </c>
      <c r="N442" t="s">
        <v>26</v>
      </c>
      <c r="R442" t="str">
        <f t="shared" ca="1" si="6"/>
        <v>Ravi</v>
      </c>
      <c r="S442" t="str">
        <f>IFERROR(TEXT(DATEVALUE(LEFT(Table1[[#This Row],[Date of Purchase]],10)), "MMMM"), TEXT(Table1[[#This Row],[Date of Purchase]], "MMMM"))</f>
        <v>October</v>
      </c>
      <c r="T442" t="str">
        <f>IF(OR(
  AND(Table1[[#This Row],[Ticket Priority]]="Critical", Table1[[#This Row],[Ticket Status]]&lt;&gt;"Closed"),
  AND(Table1[[#This Row],[Ticket Priority]]="High", Table1[[#This Row],[Ticket Status]]="Open")
), "Yes", "No")</f>
        <v>No</v>
      </c>
      <c r="U442" s="4" t="str">
        <f>IF(Table1[[#This Row],[Ticket Status]]="Closed","Yes","No")</f>
        <v>No</v>
      </c>
      <c r="V442" s="4" t="str">
        <f>IF(Table1[[#This Row],[Ticket Status]]="Pending Customer Response","Yes","No")</f>
        <v>No</v>
      </c>
      <c r="W442" s="5">
        <f ca="1">COUNTIFS(Table1[Agent_name],Table1[[#This Row],[Agent_name]],Table1[Month],Table1[[#This Row],[Month]])/160</f>
        <v>0.58125000000000004</v>
      </c>
    </row>
    <row r="443" spans="1:23" x14ac:dyDescent="0.25">
      <c r="A443">
        <v>442</v>
      </c>
      <c r="B443" t="s">
        <v>1558</v>
      </c>
      <c r="C443" t="s">
        <v>1559</v>
      </c>
      <c r="D443">
        <v>39</v>
      </c>
      <c r="E443" t="s">
        <v>58</v>
      </c>
      <c r="F443" t="s">
        <v>149</v>
      </c>
      <c r="G443" s="1">
        <v>43978</v>
      </c>
      <c r="H443" t="s">
        <v>21</v>
      </c>
      <c r="I443" t="s">
        <v>52</v>
      </c>
      <c r="J443" s="3" t="s">
        <v>1560</v>
      </c>
      <c r="K443" t="s">
        <v>39</v>
      </c>
      <c r="L443" t="s">
        <v>1561</v>
      </c>
      <c r="M443" t="s">
        <v>143</v>
      </c>
      <c r="N443" t="s">
        <v>33</v>
      </c>
      <c r="O443" s="2">
        <v>45078.730347222219</v>
      </c>
      <c r="P443" s="2">
        <v>45078.197013888886</v>
      </c>
      <c r="Q443">
        <v>2</v>
      </c>
      <c r="R443" t="str">
        <f t="shared" ca="1" si="6"/>
        <v>Ravi</v>
      </c>
      <c r="S443" t="str">
        <f>IFERROR(TEXT(DATEVALUE(LEFT(Table1[[#This Row],[Date of Purchase]],10)), "MMMM"), TEXT(Table1[[#This Row],[Date of Purchase]], "MMMM"))</f>
        <v>May</v>
      </c>
      <c r="T443" t="str">
        <f>IF(OR(
  AND(Table1[[#This Row],[Ticket Priority]]="Critical", Table1[[#This Row],[Ticket Status]]&lt;&gt;"Closed"),
  AND(Table1[[#This Row],[Ticket Priority]]="High", Table1[[#This Row],[Ticket Status]]="Open")
), "Yes", "No")</f>
        <v>No</v>
      </c>
      <c r="U443" s="4" t="str">
        <f>IF(Table1[[#This Row],[Ticket Status]]="Closed","Yes","No")</f>
        <v>Yes</v>
      </c>
      <c r="V443" s="4" t="str">
        <f>IF(Table1[[#This Row],[Ticket Status]]="Pending Customer Response","Yes","No")</f>
        <v>No</v>
      </c>
      <c r="W443" s="5">
        <f ca="1">COUNTIFS(Table1[Agent_name],Table1[[#This Row],[Agent_name]],Table1[Month],Table1[[#This Row],[Month]])/160</f>
        <v>0.67500000000000004</v>
      </c>
    </row>
    <row r="444" spans="1:23" x14ac:dyDescent="0.25">
      <c r="A444">
        <v>443</v>
      </c>
      <c r="B444" t="s">
        <v>1562</v>
      </c>
      <c r="C444" t="s">
        <v>1563</v>
      </c>
      <c r="D444">
        <v>66</v>
      </c>
      <c r="E444" t="s">
        <v>19</v>
      </c>
      <c r="F444" t="s">
        <v>397</v>
      </c>
      <c r="G444" s="1">
        <v>43916</v>
      </c>
      <c r="H444" t="s">
        <v>67</v>
      </c>
      <c r="I444" t="s">
        <v>93</v>
      </c>
      <c r="J444" s="3" t="s">
        <v>1564</v>
      </c>
      <c r="K444" t="s">
        <v>24</v>
      </c>
      <c r="M444" t="s">
        <v>41</v>
      </c>
      <c r="N444" t="s">
        <v>33</v>
      </c>
      <c r="O444" s="2">
        <v>45078.04078703704</v>
      </c>
      <c r="R444" t="str">
        <f t="shared" ca="1" si="6"/>
        <v>Aisha</v>
      </c>
      <c r="S444" t="str">
        <f>IFERROR(TEXT(DATEVALUE(LEFT(Table1[[#This Row],[Date of Purchase]],10)), "MMMM"), TEXT(Table1[[#This Row],[Date of Purchase]], "MMMM"))</f>
        <v>March</v>
      </c>
      <c r="T444" t="str">
        <f>IF(OR(
  AND(Table1[[#This Row],[Ticket Priority]]="Critical", Table1[[#This Row],[Ticket Status]]&lt;&gt;"Closed"),
  AND(Table1[[#This Row],[Ticket Priority]]="High", Table1[[#This Row],[Ticket Status]]="Open")
), "Yes", "No")</f>
        <v>No</v>
      </c>
      <c r="U444" s="4" t="str">
        <f>IF(Table1[[#This Row],[Ticket Status]]="Closed","Yes","No")</f>
        <v>No</v>
      </c>
      <c r="V444" s="4" t="str">
        <f>IF(Table1[[#This Row],[Ticket Status]]="Pending Customer Response","Yes","No")</f>
        <v>Yes</v>
      </c>
      <c r="W444" s="5">
        <f ca="1">COUNTIFS(Table1[Agent_name],Table1[[#This Row],[Agent_name]],Table1[Month],Table1[[#This Row],[Month]])/160</f>
        <v>1.0062500000000001</v>
      </c>
    </row>
    <row r="445" spans="1:23" x14ac:dyDescent="0.25">
      <c r="A445">
        <v>444</v>
      </c>
      <c r="B445" t="s">
        <v>1565</v>
      </c>
      <c r="C445" t="s">
        <v>1566</v>
      </c>
      <c r="D445">
        <v>36</v>
      </c>
      <c r="E445" t="s">
        <v>58</v>
      </c>
      <c r="F445" t="s">
        <v>317</v>
      </c>
      <c r="G445" s="1">
        <v>44308</v>
      </c>
      <c r="H445" t="s">
        <v>67</v>
      </c>
      <c r="I445" t="s">
        <v>141</v>
      </c>
      <c r="J445" s="3" t="s">
        <v>1567</v>
      </c>
      <c r="K445" t="s">
        <v>39</v>
      </c>
      <c r="L445" t="s">
        <v>1568</v>
      </c>
      <c r="M445" t="s">
        <v>143</v>
      </c>
      <c r="N445" t="s">
        <v>83</v>
      </c>
      <c r="O445" s="2">
        <v>45078.220648148148</v>
      </c>
      <c r="P445" s="2">
        <v>45078.504675925928</v>
      </c>
      <c r="Q445">
        <v>3</v>
      </c>
      <c r="R445" t="str">
        <f t="shared" ca="1" si="6"/>
        <v>Karan</v>
      </c>
      <c r="S445" t="str">
        <f>IFERROR(TEXT(DATEVALUE(LEFT(Table1[[#This Row],[Date of Purchase]],10)), "MMMM"), TEXT(Table1[[#This Row],[Date of Purchase]], "MMMM"))</f>
        <v>April</v>
      </c>
      <c r="T445" t="str">
        <f>IF(OR(
  AND(Table1[[#This Row],[Ticket Priority]]="Critical", Table1[[#This Row],[Ticket Status]]&lt;&gt;"Closed"),
  AND(Table1[[#This Row],[Ticket Priority]]="High", Table1[[#This Row],[Ticket Status]]="Open")
), "Yes", "No")</f>
        <v>No</v>
      </c>
      <c r="U445" s="4" t="str">
        <f>IF(Table1[[#This Row],[Ticket Status]]="Closed","Yes","No")</f>
        <v>Yes</v>
      </c>
      <c r="V445" s="4" t="str">
        <f>IF(Table1[[#This Row],[Ticket Status]]="Pending Customer Response","Yes","No")</f>
        <v>No</v>
      </c>
      <c r="W445" s="5">
        <f ca="1">COUNTIFS(Table1[Agent_name],Table1[[#This Row],[Agent_name]],Table1[Month],Table1[[#This Row],[Month]])/160</f>
        <v>0.29375000000000001</v>
      </c>
    </row>
    <row r="446" spans="1:23" x14ac:dyDescent="0.25">
      <c r="A446">
        <v>445</v>
      </c>
      <c r="B446" t="s">
        <v>1569</v>
      </c>
      <c r="C446" t="s">
        <v>1570</v>
      </c>
      <c r="D446">
        <v>56</v>
      </c>
      <c r="E446" t="s">
        <v>29</v>
      </c>
      <c r="F446" t="s">
        <v>485</v>
      </c>
      <c r="G446" s="1">
        <v>44159</v>
      </c>
      <c r="H446" t="s">
        <v>21</v>
      </c>
      <c r="I446" t="s">
        <v>150</v>
      </c>
      <c r="J446" s="3" t="s">
        <v>1571</v>
      </c>
      <c r="K446" t="s">
        <v>39</v>
      </c>
      <c r="L446" t="s">
        <v>1572</v>
      </c>
      <c r="M446" t="s">
        <v>143</v>
      </c>
      <c r="N446" t="s">
        <v>83</v>
      </c>
      <c r="O446" s="2">
        <v>45078.722060185188</v>
      </c>
      <c r="P446" s="2">
        <v>45078.611643518518</v>
      </c>
      <c r="Q446">
        <v>1</v>
      </c>
      <c r="R446" t="str">
        <f t="shared" ca="1" si="6"/>
        <v>Rahul</v>
      </c>
      <c r="S446" t="str">
        <f>IFERROR(TEXT(DATEVALUE(LEFT(Table1[[#This Row],[Date of Purchase]],10)), "MMMM"), TEXT(Table1[[#This Row],[Date of Purchase]], "MMMM"))</f>
        <v>November</v>
      </c>
      <c r="T446" t="str">
        <f>IF(OR(
  AND(Table1[[#This Row],[Ticket Priority]]="Critical", Table1[[#This Row],[Ticket Status]]&lt;&gt;"Closed"),
  AND(Table1[[#This Row],[Ticket Priority]]="High", Table1[[#This Row],[Ticket Status]]="Open")
), "Yes", "No")</f>
        <v>No</v>
      </c>
      <c r="U446" s="4" t="str">
        <f>IF(Table1[[#This Row],[Ticket Status]]="Closed","Yes","No")</f>
        <v>Yes</v>
      </c>
      <c r="V446" s="4" t="str">
        <f>IF(Table1[[#This Row],[Ticket Status]]="Pending Customer Response","Yes","No")</f>
        <v>No</v>
      </c>
      <c r="W446" s="5">
        <f ca="1">COUNTIFS(Table1[Agent_name],Table1[[#This Row],[Agent_name]],Table1[Month],Table1[[#This Row],[Month]])/160</f>
        <v>0.2</v>
      </c>
    </row>
    <row r="447" spans="1:23" x14ac:dyDescent="0.25">
      <c r="A447">
        <v>446</v>
      </c>
      <c r="B447" t="s">
        <v>1573</v>
      </c>
      <c r="C447" t="s">
        <v>1574</v>
      </c>
      <c r="D447">
        <v>24</v>
      </c>
      <c r="E447" t="s">
        <v>19</v>
      </c>
      <c r="F447" t="s">
        <v>129</v>
      </c>
      <c r="G447" s="1">
        <v>44032</v>
      </c>
      <c r="H447" t="s">
        <v>21</v>
      </c>
      <c r="I447" t="s">
        <v>141</v>
      </c>
      <c r="J447" s="3" t="s">
        <v>1575</v>
      </c>
      <c r="K447" t="s">
        <v>62</v>
      </c>
      <c r="M447" t="s">
        <v>41</v>
      </c>
      <c r="N447" t="s">
        <v>83</v>
      </c>
      <c r="R447" t="str">
        <f t="shared" ca="1" si="6"/>
        <v>Aisha</v>
      </c>
      <c r="S447" t="str">
        <f>IFERROR(TEXT(DATEVALUE(LEFT(Table1[[#This Row],[Date of Purchase]],10)), "MMMM"), TEXT(Table1[[#This Row],[Date of Purchase]], "MMMM"))</f>
        <v>July</v>
      </c>
      <c r="T447" t="str">
        <f>IF(OR(
  AND(Table1[[#This Row],[Ticket Priority]]="Critical", Table1[[#This Row],[Ticket Status]]&lt;&gt;"Closed"),
  AND(Table1[[#This Row],[Ticket Priority]]="High", Table1[[#This Row],[Ticket Status]]="Open")
), "Yes", "No")</f>
        <v>No</v>
      </c>
      <c r="U447" s="4" t="str">
        <f>IF(Table1[[#This Row],[Ticket Status]]="Closed","Yes","No")</f>
        <v>No</v>
      </c>
      <c r="V447" s="4" t="str">
        <f>IF(Table1[[#This Row],[Ticket Status]]="Pending Customer Response","Yes","No")</f>
        <v>No</v>
      </c>
      <c r="W447" s="5">
        <f ca="1">COUNTIFS(Table1[Agent_name],Table1[[#This Row],[Agent_name]],Table1[Month],Table1[[#This Row],[Month]])/160</f>
        <v>0.875</v>
      </c>
    </row>
    <row r="448" spans="1:23" x14ac:dyDescent="0.25">
      <c r="A448">
        <v>447</v>
      </c>
      <c r="B448" t="s">
        <v>1576</v>
      </c>
      <c r="C448" t="s">
        <v>1577</v>
      </c>
      <c r="D448">
        <v>57</v>
      </c>
      <c r="E448" t="s">
        <v>58</v>
      </c>
      <c r="F448" t="s">
        <v>98</v>
      </c>
      <c r="G448" s="1">
        <v>44152</v>
      </c>
      <c r="H448" t="s">
        <v>59</v>
      </c>
      <c r="I448" t="s">
        <v>141</v>
      </c>
      <c r="J448" s="3" t="s">
        <v>1578</v>
      </c>
      <c r="K448" t="s">
        <v>24</v>
      </c>
      <c r="M448" t="s">
        <v>143</v>
      </c>
      <c r="N448" t="s">
        <v>33</v>
      </c>
      <c r="O448" s="2">
        <v>45077.981817129628</v>
      </c>
      <c r="Q448">
        <v>5</v>
      </c>
      <c r="R448" t="str">
        <f t="shared" ca="1" si="6"/>
        <v>Sara</v>
      </c>
      <c r="S448" t="str">
        <f>IFERROR(TEXT(DATEVALUE(LEFT(Table1[[#This Row],[Date of Purchase]],10)), "MMMM"), TEXT(Table1[[#This Row],[Date of Purchase]], "MMMM"))</f>
        <v>November</v>
      </c>
      <c r="T448" t="str">
        <f>IF(OR(
  AND(Table1[[#This Row],[Ticket Priority]]="Critical", Table1[[#This Row],[Ticket Status]]&lt;&gt;"Closed"),
  AND(Table1[[#This Row],[Ticket Priority]]="High", Table1[[#This Row],[Ticket Status]]="Open")
), "Yes", "No")</f>
        <v>No</v>
      </c>
      <c r="U448" s="4" t="str">
        <f>IF(Table1[[#This Row],[Ticket Status]]="Closed","Yes","No")</f>
        <v>No</v>
      </c>
      <c r="V448" s="4" t="str">
        <f>IF(Table1[[#This Row],[Ticket Status]]="Pending Customer Response","Yes","No")</f>
        <v>Yes</v>
      </c>
      <c r="W448" s="5">
        <f ca="1">COUNTIFS(Table1[Agent_name],Table1[[#This Row],[Agent_name]],Table1[Month],Table1[[#This Row],[Month]])/160</f>
        <v>0.79374999999999996</v>
      </c>
    </row>
    <row r="449" spans="1:23" x14ac:dyDescent="0.25">
      <c r="A449">
        <v>448</v>
      </c>
      <c r="B449" t="s">
        <v>1579</v>
      </c>
      <c r="C449" t="s">
        <v>1580</v>
      </c>
      <c r="D449">
        <v>59</v>
      </c>
      <c r="E449" t="s">
        <v>19</v>
      </c>
      <c r="F449" t="s">
        <v>207</v>
      </c>
      <c r="G449" s="1">
        <v>44450</v>
      </c>
      <c r="H449" t="s">
        <v>45</v>
      </c>
      <c r="I449" t="s">
        <v>141</v>
      </c>
      <c r="J449" s="3" t="s">
        <v>1581</v>
      </c>
      <c r="K449" t="s">
        <v>24</v>
      </c>
      <c r="M449" t="s">
        <v>89</v>
      </c>
      <c r="N449" t="s">
        <v>83</v>
      </c>
      <c r="O449" s="2">
        <v>45078.685300925928</v>
      </c>
      <c r="Q449">
        <v>5</v>
      </c>
      <c r="R449" t="str">
        <f t="shared" ca="1" si="6"/>
        <v>Aisha</v>
      </c>
      <c r="S449" t="str">
        <f>IFERROR(TEXT(DATEVALUE(LEFT(Table1[[#This Row],[Date of Purchase]],10)), "MMMM"), TEXT(Table1[[#This Row],[Date of Purchase]], "MMMM"))</f>
        <v>September</v>
      </c>
      <c r="T449" t="str">
        <f>IF(OR(
  AND(Table1[[#This Row],[Ticket Priority]]="Critical", Table1[[#This Row],[Ticket Status]]&lt;&gt;"Closed"),
  AND(Table1[[#This Row],[Ticket Priority]]="High", Table1[[#This Row],[Ticket Status]]="Open")
), "Yes", "No")</f>
        <v>No</v>
      </c>
      <c r="U449" s="4" t="str">
        <f>IF(Table1[[#This Row],[Ticket Status]]="Closed","Yes","No")</f>
        <v>No</v>
      </c>
      <c r="V449" s="4" t="str">
        <f>IF(Table1[[#This Row],[Ticket Status]]="Pending Customer Response","Yes","No")</f>
        <v>Yes</v>
      </c>
      <c r="W449" s="5">
        <f ca="1">COUNTIFS(Table1[Agent_name],Table1[[#This Row],[Agent_name]],Table1[Month],Table1[[#This Row],[Month]])/160</f>
        <v>0.86250000000000004</v>
      </c>
    </row>
    <row r="450" spans="1:23" x14ac:dyDescent="0.25">
      <c r="A450">
        <v>449</v>
      </c>
      <c r="B450" t="s">
        <v>1582</v>
      </c>
      <c r="C450" t="s">
        <v>1583</v>
      </c>
      <c r="D450">
        <v>48</v>
      </c>
      <c r="E450" t="s">
        <v>58</v>
      </c>
      <c r="F450" t="s">
        <v>112</v>
      </c>
      <c r="G450" s="1">
        <v>44139</v>
      </c>
      <c r="H450" t="s">
        <v>59</v>
      </c>
      <c r="I450" t="s">
        <v>72</v>
      </c>
      <c r="J450" s="3" t="s">
        <v>1584</v>
      </c>
      <c r="K450" t="s">
        <v>24</v>
      </c>
      <c r="M450" t="s">
        <v>143</v>
      </c>
      <c r="N450" t="s">
        <v>83</v>
      </c>
      <c r="O450" s="2">
        <v>45078.722812499997</v>
      </c>
      <c r="Q450">
        <v>5</v>
      </c>
      <c r="R450" t="str">
        <f t="shared" ref="R450:R513" ca="1" si="7">CHOOSE(
RANDBETWEEN(1,20),
"Aisha","Aisha","Aisha","Aisha",
"Ravi","Ravi","Ravi",
"Sara","Sara","Sara",
"Mohit","Mohit",
"Priya","Priya",
"Arjun",
"Neha","Rahul","Divya","Karan","Meera","Sanjay"
)</f>
        <v>Neha</v>
      </c>
      <c r="S450" t="str">
        <f>IFERROR(TEXT(DATEVALUE(LEFT(Table1[[#This Row],[Date of Purchase]],10)), "MMMM"), TEXT(Table1[[#This Row],[Date of Purchase]], "MMMM"))</f>
        <v>November</v>
      </c>
      <c r="T450" t="str">
        <f>IF(OR(
  AND(Table1[[#This Row],[Ticket Priority]]="Critical", Table1[[#This Row],[Ticket Status]]&lt;&gt;"Closed"),
  AND(Table1[[#This Row],[Ticket Priority]]="High", Table1[[#This Row],[Ticket Status]]="Open")
), "Yes", "No")</f>
        <v>No</v>
      </c>
      <c r="U450" s="4" t="str">
        <f>IF(Table1[[#This Row],[Ticket Status]]="Closed","Yes","No")</f>
        <v>No</v>
      </c>
      <c r="V450" s="4" t="str">
        <f>IF(Table1[[#This Row],[Ticket Status]]="Pending Customer Response","Yes","No")</f>
        <v>Yes</v>
      </c>
      <c r="W450" s="5">
        <f ca="1">COUNTIFS(Table1[Agent_name],Table1[[#This Row],[Agent_name]],Table1[Month],Table1[[#This Row],[Month]])/160</f>
        <v>0.17499999999999999</v>
      </c>
    </row>
    <row r="451" spans="1:23" x14ac:dyDescent="0.25">
      <c r="A451">
        <v>450</v>
      </c>
      <c r="B451" t="s">
        <v>1585</v>
      </c>
      <c r="C451" t="s">
        <v>1586</v>
      </c>
      <c r="D451">
        <v>47</v>
      </c>
      <c r="E451" t="s">
        <v>19</v>
      </c>
      <c r="F451" t="s">
        <v>317</v>
      </c>
      <c r="G451" s="1">
        <v>43865</v>
      </c>
      <c r="H451" t="s">
        <v>67</v>
      </c>
      <c r="I451" t="s">
        <v>93</v>
      </c>
      <c r="J451" s="3" t="s">
        <v>1587</v>
      </c>
      <c r="K451" t="s">
        <v>39</v>
      </c>
      <c r="L451" t="s">
        <v>1588</v>
      </c>
      <c r="M451" t="s">
        <v>25</v>
      </c>
      <c r="N451" t="s">
        <v>33</v>
      </c>
      <c r="O451" s="2">
        <v>45078.881168981483</v>
      </c>
      <c r="P451" s="2">
        <v>45078.247835648152</v>
      </c>
      <c r="Q451">
        <v>1</v>
      </c>
      <c r="R451" t="str">
        <f t="shared" ca="1" si="7"/>
        <v>Aisha</v>
      </c>
      <c r="S451" t="str">
        <f>IFERROR(TEXT(DATEVALUE(LEFT(Table1[[#This Row],[Date of Purchase]],10)), "MMMM"), TEXT(Table1[[#This Row],[Date of Purchase]], "MMMM"))</f>
        <v>February</v>
      </c>
      <c r="T451" t="str">
        <f>IF(OR(
  AND(Table1[[#This Row],[Ticket Priority]]="Critical", Table1[[#This Row],[Ticket Status]]&lt;&gt;"Closed"),
  AND(Table1[[#This Row],[Ticket Priority]]="High", Table1[[#This Row],[Ticket Status]]="Open")
), "Yes", "No")</f>
        <v>No</v>
      </c>
      <c r="U451" s="4" t="str">
        <f>IF(Table1[[#This Row],[Ticket Status]]="Closed","Yes","No")</f>
        <v>Yes</v>
      </c>
      <c r="V451" s="4" t="str">
        <f>IF(Table1[[#This Row],[Ticket Status]]="Pending Customer Response","Yes","No")</f>
        <v>No</v>
      </c>
      <c r="W451" s="5">
        <f ca="1">COUNTIFS(Table1[Agent_name],Table1[[#This Row],[Agent_name]],Table1[Month],Table1[[#This Row],[Month]])/160</f>
        <v>0.85624999999999996</v>
      </c>
    </row>
    <row r="452" spans="1:23" x14ac:dyDescent="0.25">
      <c r="A452">
        <v>451</v>
      </c>
      <c r="B452" t="s">
        <v>1589</v>
      </c>
      <c r="C452" t="s">
        <v>1590</v>
      </c>
      <c r="D452">
        <v>54</v>
      </c>
      <c r="E452" t="s">
        <v>58</v>
      </c>
      <c r="F452" t="s">
        <v>281</v>
      </c>
      <c r="G452" s="1">
        <v>44420</v>
      </c>
      <c r="H452" t="s">
        <v>67</v>
      </c>
      <c r="I452" t="s">
        <v>113</v>
      </c>
      <c r="J452" s="3" t="s">
        <v>1591</v>
      </c>
      <c r="K452" t="s">
        <v>24</v>
      </c>
      <c r="M452" t="s">
        <v>25</v>
      </c>
      <c r="N452" t="s">
        <v>55</v>
      </c>
      <c r="O452" s="2">
        <v>45078.565208333333</v>
      </c>
      <c r="Q452">
        <v>5</v>
      </c>
      <c r="R452" t="str">
        <f t="shared" ca="1" si="7"/>
        <v>Sara</v>
      </c>
      <c r="S452" t="str">
        <f>IFERROR(TEXT(DATEVALUE(LEFT(Table1[[#This Row],[Date of Purchase]],10)), "MMMM"), TEXT(Table1[[#This Row],[Date of Purchase]], "MMMM"))</f>
        <v>August</v>
      </c>
      <c r="T452" t="str">
        <f>IF(OR(
  AND(Table1[[#This Row],[Ticket Priority]]="Critical", Table1[[#This Row],[Ticket Status]]&lt;&gt;"Closed"),
  AND(Table1[[#This Row],[Ticket Priority]]="High", Table1[[#This Row],[Ticket Status]]="Open")
), "Yes", "No")</f>
        <v>Yes</v>
      </c>
      <c r="U452" s="4" t="str">
        <f>IF(Table1[[#This Row],[Ticket Status]]="Closed","Yes","No")</f>
        <v>No</v>
      </c>
      <c r="V452" s="4" t="str">
        <f>IF(Table1[[#This Row],[Ticket Status]]="Pending Customer Response","Yes","No")</f>
        <v>Yes</v>
      </c>
      <c r="W452" s="5">
        <f ca="1">COUNTIFS(Table1[Agent_name],Table1[[#This Row],[Agent_name]],Table1[Month],Table1[[#This Row],[Month]])/160</f>
        <v>0.8</v>
      </c>
    </row>
    <row r="453" spans="1:23" x14ac:dyDescent="0.25">
      <c r="A453">
        <v>452</v>
      </c>
      <c r="B453" t="s">
        <v>1592</v>
      </c>
      <c r="C453" t="s">
        <v>1593</v>
      </c>
      <c r="D453">
        <v>46</v>
      </c>
      <c r="E453" t="s">
        <v>58</v>
      </c>
      <c r="F453" t="s">
        <v>129</v>
      </c>
      <c r="G453" s="1">
        <v>43945</v>
      </c>
      <c r="H453" t="s">
        <v>66</v>
      </c>
      <c r="I453" t="s">
        <v>150</v>
      </c>
      <c r="J453" s="3" t="s">
        <v>1594</v>
      </c>
      <c r="K453" t="s">
        <v>24</v>
      </c>
      <c r="M453" t="s">
        <v>41</v>
      </c>
      <c r="N453" t="s">
        <v>83</v>
      </c>
      <c r="O453" s="2">
        <v>45078.649247685185</v>
      </c>
      <c r="Q453">
        <v>5</v>
      </c>
      <c r="R453" t="str">
        <f t="shared" ca="1" si="7"/>
        <v>Sara</v>
      </c>
      <c r="S453" t="str">
        <f>IFERROR(TEXT(DATEVALUE(LEFT(Table1[[#This Row],[Date of Purchase]],10)), "MMMM"), TEXT(Table1[[#This Row],[Date of Purchase]], "MMMM"))</f>
        <v>April</v>
      </c>
      <c r="T453" t="str">
        <f>IF(OR(
  AND(Table1[[#This Row],[Ticket Priority]]="Critical", Table1[[#This Row],[Ticket Status]]&lt;&gt;"Closed"),
  AND(Table1[[#This Row],[Ticket Priority]]="High", Table1[[#This Row],[Ticket Status]]="Open")
), "Yes", "No")</f>
        <v>No</v>
      </c>
      <c r="U453" s="4" t="str">
        <f>IF(Table1[[#This Row],[Ticket Status]]="Closed","Yes","No")</f>
        <v>No</v>
      </c>
      <c r="V453" s="4" t="str">
        <f>IF(Table1[[#This Row],[Ticket Status]]="Pending Customer Response","Yes","No")</f>
        <v>Yes</v>
      </c>
      <c r="W453" s="5">
        <f ca="1">COUNTIFS(Table1[Agent_name],Table1[[#This Row],[Agent_name]],Table1[Month],Table1[[#This Row],[Month]])/160</f>
        <v>0.75624999999999998</v>
      </c>
    </row>
    <row r="454" spans="1:23" x14ac:dyDescent="0.25">
      <c r="A454">
        <v>453</v>
      </c>
      <c r="B454" t="s">
        <v>1595</v>
      </c>
      <c r="C454" t="s">
        <v>1596</v>
      </c>
      <c r="D454">
        <v>32</v>
      </c>
      <c r="E454" t="s">
        <v>58</v>
      </c>
      <c r="F454" t="s">
        <v>20</v>
      </c>
      <c r="G454" s="1">
        <v>44138</v>
      </c>
      <c r="H454" t="s">
        <v>45</v>
      </c>
      <c r="I454" t="s">
        <v>77</v>
      </c>
      <c r="J454" s="3" t="s">
        <v>1597</v>
      </c>
      <c r="K454" t="s">
        <v>62</v>
      </c>
      <c r="M454" t="s">
        <v>25</v>
      </c>
      <c r="N454" t="s">
        <v>55</v>
      </c>
      <c r="Q454">
        <v>5</v>
      </c>
      <c r="R454" t="str">
        <f t="shared" ca="1" si="7"/>
        <v>Ravi</v>
      </c>
      <c r="S454" t="str">
        <f>IFERROR(TEXT(DATEVALUE(LEFT(Table1[[#This Row],[Date of Purchase]],10)), "MMMM"), TEXT(Table1[[#This Row],[Date of Purchase]], "MMMM"))</f>
        <v>November</v>
      </c>
      <c r="T454" t="str">
        <f>IF(OR(
  AND(Table1[[#This Row],[Ticket Priority]]="Critical", Table1[[#This Row],[Ticket Status]]&lt;&gt;"Closed"),
  AND(Table1[[#This Row],[Ticket Priority]]="High", Table1[[#This Row],[Ticket Status]]="Open")
), "Yes", "No")</f>
        <v>Yes</v>
      </c>
      <c r="U454" s="4" t="str">
        <f>IF(Table1[[#This Row],[Ticket Status]]="Closed","Yes","No")</f>
        <v>No</v>
      </c>
      <c r="V454" s="4" t="str">
        <f>IF(Table1[[#This Row],[Ticket Status]]="Pending Customer Response","Yes","No")</f>
        <v>No</v>
      </c>
      <c r="W454" s="5">
        <f ca="1">COUNTIFS(Table1[Agent_name],Table1[[#This Row],[Agent_name]],Table1[Month],Table1[[#This Row],[Month]])/160</f>
        <v>0.61875000000000002</v>
      </c>
    </row>
    <row r="455" spans="1:23" x14ac:dyDescent="0.25">
      <c r="A455">
        <v>454</v>
      </c>
      <c r="B455" t="s">
        <v>1598</v>
      </c>
      <c r="C455" t="s">
        <v>1599</v>
      </c>
      <c r="D455">
        <v>21</v>
      </c>
      <c r="E455" t="s">
        <v>29</v>
      </c>
      <c r="F455" t="s">
        <v>383</v>
      </c>
      <c r="G455" s="1">
        <v>44287</v>
      </c>
      <c r="H455" t="s">
        <v>45</v>
      </c>
      <c r="I455" t="s">
        <v>46</v>
      </c>
      <c r="J455" s="3" t="s">
        <v>1600</v>
      </c>
      <c r="K455" t="s">
        <v>39</v>
      </c>
      <c r="L455" t="s">
        <v>1601</v>
      </c>
      <c r="M455" t="s">
        <v>89</v>
      </c>
      <c r="N455" t="s">
        <v>26</v>
      </c>
      <c r="O455" s="2">
        <v>45078.659016203703</v>
      </c>
      <c r="P455" s="2">
        <v>45077.995821759258</v>
      </c>
      <c r="Q455">
        <v>1</v>
      </c>
      <c r="R455" t="str">
        <f t="shared" ca="1" si="7"/>
        <v>Aisha</v>
      </c>
      <c r="S455" t="str">
        <f>IFERROR(TEXT(DATEVALUE(LEFT(Table1[[#This Row],[Date of Purchase]],10)), "MMMM"), TEXT(Table1[[#This Row],[Date of Purchase]], "MMMM"))</f>
        <v>April</v>
      </c>
      <c r="T455" t="str">
        <f>IF(OR(
  AND(Table1[[#This Row],[Ticket Priority]]="Critical", Table1[[#This Row],[Ticket Status]]&lt;&gt;"Closed"),
  AND(Table1[[#This Row],[Ticket Priority]]="High", Table1[[#This Row],[Ticket Status]]="Open")
), "Yes", "No")</f>
        <v>No</v>
      </c>
      <c r="U455" s="4" t="str">
        <f>IF(Table1[[#This Row],[Ticket Status]]="Closed","Yes","No")</f>
        <v>Yes</v>
      </c>
      <c r="V455" s="4" t="str">
        <f>IF(Table1[[#This Row],[Ticket Status]]="Pending Customer Response","Yes","No")</f>
        <v>No</v>
      </c>
      <c r="W455" s="5">
        <f ca="1">COUNTIFS(Table1[Agent_name],Table1[[#This Row],[Agent_name]],Table1[Month],Table1[[#This Row],[Month]])/160</f>
        <v>0.81874999999999998</v>
      </c>
    </row>
    <row r="456" spans="1:23" x14ac:dyDescent="0.25">
      <c r="A456">
        <v>455</v>
      </c>
      <c r="B456" t="s">
        <v>1602</v>
      </c>
      <c r="C456" t="s">
        <v>1603</v>
      </c>
      <c r="D456">
        <v>61</v>
      </c>
      <c r="E456" t="s">
        <v>29</v>
      </c>
      <c r="F456" t="s">
        <v>44</v>
      </c>
      <c r="G456" s="1">
        <v>44202</v>
      </c>
      <c r="H456" t="s">
        <v>45</v>
      </c>
      <c r="I456" t="s">
        <v>37</v>
      </c>
      <c r="J456" s="3" t="s">
        <v>1604</v>
      </c>
      <c r="K456" t="s">
        <v>24</v>
      </c>
      <c r="M456" t="s">
        <v>25</v>
      </c>
      <c r="N456" t="s">
        <v>26</v>
      </c>
      <c r="O456" s="2">
        <v>45078.440972222219</v>
      </c>
      <c r="Q456">
        <v>5</v>
      </c>
      <c r="R456" t="str">
        <f t="shared" ca="1" si="7"/>
        <v>Sara</v>
      </c>
      <c r="S456" t="str">
        <f>IFERROR(TEXT(DATEVALUE(LEFT(Table1[[#This Row],[Date of Purchase]],10)), "MMMM"), TEXT(Table1[[#This Row],[Date of Purchase]], "MMMM"))</f>
        <v>January</v>
      </c>
      <c r="T456" t="str">
        <f>IF(OR(
  AND(Table1[[#This Row],[Ticket Priority]]="Critical", Table1[[#This Row],[Ticket Status]]&lt;&gt;"Closed"),
  AND(Table1[[#This Row],[Ticket Priority]]="High", Table1[[#This Row],[Ticket Status]]="Open")
), "Yes", "No")</f>
        <v>Yes</v>
      </c>
      <c r="U456" s="4" t="str">
        <f>IF(Table1[[#This Row],[Ticket Status]]="Closed","Yes","No")</f>
        <v>No</v>
      </c>
      <c r="V456" s="4" t="str">
        <f>IF(Table1[[#This Row],[Ticket Status]]="Pending Customer Response","Yes","No")</f>
        <v>Yes</v>
      </c>
      <c r="W456" s="5">
        <f ca="1">COUNTIFS(Table1[Agent_name],Table1[[#This Row],[Agent_name]],Table1[Month],Table1[[#This Row],[Month]])/160</f>
        <v>0.70625000000000004</v>
      </c>
    </row>
    <row r="457" spans="1:23" x14ac:dyDescent="0.25">
      <c r="A457">
        <v>456</v>
      </c>
      <c r="B457" t="s">
        <v>1605</v>
      </c>
      <c r="C457" t="s">
        <v>1606</v>
      </c>
      <c r="D457">
        <v>28</v>
      </c>
      <c r="E457" t="s">
        <v>58</v>
      </c>
      <c r="F457" t="s">
        <v>76</v>
      </c>
      <c r="G457" s="1">
        <v>44269</v>
      </c>
      <c r="H457" t="s">
        <v>67</v>
      </c>
      <c r="I457" t="s">
        <v>59</v>
      </c>
      <c r="J457" s="3" t="s">
        <v>1607</v>
      </c>
      <c r="K457" t="s">
        <v>39</v>
      </c>
      <c r="L457" t="s">
        <v>1608</v>
      </c>
      <c r="M457" t="s">
        <v>41</v>
      </c>
      <c r="N457" t="s">
        <v>26</v>
      </c>
      <c r="O457" s="2">
        <v>45078.167384259257</v>
      </c>
      <c r="P457" s="2">
        <v>45078.267384259256</v>
      </c>
      <c r="Q457">
        <v>5</v>
      </c>
      <c r="R457" t="str">
        <f t="shared" ca="1" si="7"/>
        <v>Mohit</v>
      </c>
      <c r="S457" t="str">
        <f>IFERROR(TEXT(DATEVALUE(LEFT(Table1[[#This Row],[Date of Purchase]],10)), "MMMM"), TEXT(Table1[[#This Row],[Date of Purchase]], "MMMM"))</f>
        <v>March</v>
      </c>
      <c r="T457" t="str">
        <f>IF(OR(
  AND(Table1[[#This Row],[Ticket Priority]]="Critical", Table1[[#This Row],[Ticket Status]]&lt;&gt;"Closed"),
  AND(Table1[[#This Row],[Ticket Priority]]="High", Table1[[#This Row],[Ticket Status]]="Open")
), "Yes", "No")</f>
        <v>No</v>
      </c>
      <c r="U457" s="4" t="str">
        <f>IF(Table1[[#This Row],[Ticket Status]]="Closed","Yes","No")</f>
        <v>Yes</v>
      </c>
      <c r="V457" s="4" t="str">
        <f>IF(Table1[[#This Row],[Ticket Status]]="Pending Customer Response","Yes","No")</f>
        <v>No</v>
      </c>
      <c r="W457" s="5">
        <f ca="1">COUNTIFS(Table1[Agent_name],Table1[[#This Row],[Agent_name]],Table1[Month],Table1[[#This Row],[Month]])/160</f>
        <v>0.45624999999999999</v>
      </c>
    </row>
    <row r="458" spans="1:23" x14ac:dyDescent="0.25">
      <c r="A458">
        <v>457</v>
      </c>
      <c r="B458" t="s">
        <v>1609</v>
      </c>
      <c r="C458" t="s">
        <v>1610</v>
      </c>
      <c r="D458">
        <v>26</v>
      </c>
      <c r="E458" t="s">
        <v>19</v>
      </c>
      <c r="F458" t="s">
        <v>81</v>
      </c>
      <c r="G458" s="1">
        <v>44226</v>
      </c>
      <c r="H458" t="s">
        <v>67</v>
      </c>
      <c r="I458" t="s">
        <v>59</v>
      </c>
      <c r="J458" s="3" t="s">
        <v>985</v>
      </c>
      <c r="K458" t="s">
        <v>62</v>
      </c>
      <c r="M458" t="s">
        <v>41</v>
      </c>
      <c r="N458" t="s">
        <v>26</v>
      </c>
      <c r="Q458">
        <v>5</v>
      </c>
      <c r="R458" t="str">
        <f t="shared" ca="1" si="7"/>
        <v>Neha</v>
      </c>
      <c r="S458" t="str">
        <f>IFERROR(TEXT(DATEVALUE(LEFT(Table1[[#This Row],[Date of Purchase]],10)), "MMMM"), TEXT(Table1[[#This Row],[Date of Purchase]], "MMMM"))</f>
        <v>January</v>
      </c>
      <c r="T458" t="str">
        <f>IF(OR(
  AND(Table1[[#This Row],[Ticket Priority]]="Critical", Table1[[#This Row],[Ticket Status]]&lt;&gt;"Closed"),
  AND(Table1[[#This Row],[Ticket Priority]]="High", Table1[[#This Row],[Ticket Status]]="Open")
), "Yes", "No")</f>
        <v>No</v>
      </c>
      <c r="U458" s="4" t="str">
        <f>IF(Table1[[#This Row],[Ticket Status]]="Closed","Yes","No")</f>
        <v>No</v>
      </c>
      <c r="V458" s="4" t="str">
        <f>IF(Table1[[#This Row],[Ticket Status]]="Pending Customer Response","Yes","No")</f>
        <v>No</v>
      </c>
      <c r="W458" s="5">
        <f ca="1">COUNTIFS(Table1[Agent_name],Table1[[#This Row],[Agent_name]],Table1[Month],Table1[[#This Row],[Month]])/160</f>
        <v>0.21875</v>
      </c>
    </row>
    <row r="459" spans="1:23" x14ac:dyDescent="0.25">
      <c r="A459">
        <v>458</v>
      </c>
      <c r="B459" t="s">
        <v>1611</v>
      </c>
      <c r="C459" t="s">
        <v>1612</v>
      </c>
      <c r="D459">
        <v>67</v>
      </c>
      <c r="E459" t="s">
        <v>19</v>
      </c>
      <c r="F459" t="s">
        <v>44</v>
      </c>
      <c r="G459" s="1">
        <v>44198</v>
      </c>
      <c r="H459" t="s">
        <v>67</v>
      </c>
      <c r="I459" t="s">
        <v>93</v>
      </c>
      <c r="J459" s="3" t="s">
        <v>1613</v>
      </c>
      <c r="K459" t="s">
        <v>24</v>
      </c>
      <c r="M459" t="s">
        <v>25</v>
      </c>
      <c r="N459" t="s">
        <v>33</v>
      </c>
      <c r="O459" s="2">
        <v>45078.081990740742</v>
      </c>
      <c r="Q459">
        <v>5</v>
      </c>
      <c r="R459" t="str">
        <f t="shared" ca="1" si="7"/>
        <v>Sara</v>
      </c>
      <c r="S459" t="str">
        <f>IFERROR(TEXT(DATEVALUE(LEFT(Table1[[#This Row],[Date of Purchase]],10)), "MMMM"), TEXT(Table1[[#This Row],[Date of Purchase]], "MMMM"))</f>
        <v>January</v>
      </c>
      <c r="T459" t="str">
        <f>IF(OR(
  AND(Table1[[#This Row],[Ticket Priority]]="Critical", Table1[[#This Row],[Ticket Status]]&lt;&gt;"Closed"),
  AND(Table1[[#This Row],[Ticket Priority]]="High", Table1[[#This Row],[Ticket Status]]="Open")
), "Yes", "No")</f>
        <v>Yes</v>
      </c>
      <c r="U459" s="4" t="str">
        <f>IF(Table1[[#This Row],[Ticket Status]]="Closed","Yes","No")</f>
        <v>No</v>
      </c>
      <c r="V459" s="4" t="str">
        <f>IF(Table1[[#This Row],[Ticket Status]]="Pending Customer Response","Yes","No")</f>
        <v>Yes</v>
      </c>
      <c r="W459" s="5">
        <f ca="1">COUNTIFS(Table1[Agent_name],Table1[[#This Row],[Agent_name]],Table1[Month],Table1[[#This Row],[Month]])/160</f>
        <v>0.70625000000000004</v>
      </c>
    </row>
    <row r="460" spans="1:23" x14ac:dyDescent="0.25">
      <c r="A460">
        <v>459</v>
      </c>
      <c r="B460" t="s">
        <v>1614</v>
      </c>
      <c r="C460" t="s">
        <v>1615</v>
      </c>
      <c r="D460">
        <v>58</v>
      </c>
      <c r="E460" t="s">
        <v>58</v>
      </c>
      <c r="F460" t="s">
        <v>207</v>
      </c>
      <c r="G460" s="1">
        <v>44025</v>
      </c>
      <c r="H460" t="s">
        <v>67</v>
      </c>
      <c r="I460" t="s">
        <v>141</v>
      </c>
      <c r="J460" s="3" t="s">
        <v>1616</v>
      </c>
      <c r="K460" t="s">
        <v>39</v>
      </c>
      <c r="L460" t="s">
        <v>1617</v>
      </c>
      <c r="M460" t="s">
        <v>41</v>
      </c>
      <c r="N460" t="s">
        <v>55</v>
      </c>
      <c r="O460" s="2">
        <v>45078.887557870374</v>
      </c>
      <c r="P460" s="2">
        <v>45078.477835648147</v>
      </c>
      <c r="Q460">
        <v>5</v>
      </c>
      <c r="R460" t="str">
        <f t="shared" ca="1" si="7"/>
        <v>Meera</v>
      </c>
      <c r="S460" t="str">
        <f>IFERROR(TEXT(DATEVALUE(LEFT(Table1[[#This Row],[Date of Purchase]],10)), "MMMM"), TEXT(Table1[[#This Row],[Date of Purchase]], "MMMM"))</f>
        <v>July</v>
      </c>
      <c r="T460" t="str">
        <f>IF(OR(
  AND(Table1[[#This Row],[Ticket Priority]]="Critical", Table1[[#This Row],[Ticket Status]]&lt;&gt;"Closed"),
  AND(Table1[[#This Row],[Ticket Priority]]="High", Table1[[#This Row],[Ticket Status]]="Open")
), "Yes", "No")</f>
        <v>No</v>
      </c>
      <c r="U460" s="4" t="str">
        <f>IF(Table1[[#This Row],[Ticket Status]]="Closed","Yes","No")</f>
        <v>Yes</v>
      </c>
      <c r="V460" s="4" t="str">
        <f>IF(Table1[[#This Row],[Ticket Status]]="Pending Customer Response","Yes","No")</f>
        <v>No</v>
      </c>
      <c r="W460" s="5">
        <f ca="1">COUNTIFS(Table1[Agent_name],Table1[[#This Row],[Agent_name]],Table1[Month],Table1[[#This Row],[Month]])/160</f>
        <v>0.23125000000000001</v>
      </c>
    </row>
    <row r="461" spans="1:23" x14ac:dyDescent="0.25">
      <c r="A461">
        <v>460</v>
      </c>
      <c r="B461" t="s">
        <v>1618</v>
      </c>
      <c r="C461" t="s">
        <v>1619</v>
      </c>
      <c r="D461">
        <v>40</v>
      </c>
      <c r="E461" t="s">
        <v>29</v>
      </c>
      <c r="F461" t="s">
        <v>211</v>
      </c>
      <c r="G461" s="1">
        <v>44247</v>
      </c>
      <c r="H461" t="s">
        <v>66</v>
      </c>
      <c r="I461" t="s">
        <v>60</v>
      </c>
      <c r="J461" s="3" t="s">
        <v>1620</v>
      </c>
      <c r="K461" t="s">
        <v>39</v>
      </c>
      <c r="L461" t="s">
        <v>1621</v>
      </c>
      <c r="M461" t="s">
        <v>41</v>
      </c>
      <c r="N461" t="s">
        <v>55</v>
      </c>
      <c r="O461" s="2">
        <v>45078.514664351853</v>
      </c>
      <c r="P461" s="2">
        <v>45078.494525462964</v>
      </c>
      <c r="Q461">
        <v>1</v>
      </c>
      <c r="R461" t="str">
        <f t="shared" ca="1" si="7"/>
        <v>Mohit</v>
      </c>
      <c r="S461" t="str">
        <f>IFERROR(TEXT(DATEVALUE(LEFT(Table1[[#This Row],[Date of Purchase]],10)), "MMMM"), TEXT(Table1[[#This Row],[Date of Purchase]], "MMMM"))</f>
        <v>February</v>
      </c>
      <c r="T461" t="str">
        <f>IF(OR(
  AND(Table1[[#This Row],[Ticket Priority]]="Critical", Table1[[#This Row],[Ticket Status]]&lt;&gt;"Closed"),
  AND(Table1[[#This Row],[Ticket Priority]]="High", Table1[[#This Row],[Ticket Status]]="Open")
), "Yes", "No")</f>
        <v>No</v>
      </c>
      <c r="U461" s="4" t="str">
        <f>IF(Table1[[#This Row],[Ticket Status]]="Closed","Yes","No")</f>
        <v>Yes</v>
      </c>
      <c r="V461" s="4" t="str">
        <f>IF(Table1[[#This Row],[Ticket Status]]="Pending Customer Response","Yes","No")</f>
        <v>No</v>
      </c>
      <c r="W461" s="5">
        <f ca="1">COUNTIFS(Table1[Agent_name],Table1[[#This Row],[Agent_name]],Table1[Month],Table1[[#This Row],[Month]])/160</f>
        <v>0.52500000000000002</v>
      </c>
    </row>
    <row r="462" spans="1:23" x14ac:dyDescent="0.25">
      <c r="A462">
        <v>461</v>
      </c>
      <c r="B462" t="s">
        <v>1622</v>
      </c>
      <c r="C462" t="s">
        <v>1623</v>
      </c>
      <c r="D462">
        <v>38</v>
      </c>
      <c r="E462" t="s">
        <v>19</v>
      </c>
      <c r="F462" t="s">
        <v>157</v>
      </c>
      <c r="G462" s="1">
        <v>44516</v>
      </c>
      <c r="H462" t="s">
        <v>21</v>
      </c>
      <c r="I462" t="s">
        <v>22</v>
      </c>
      <c r="J462" s="3" t="s">
        <v>1624</v>
      </c>
      <c r="K462" t="s">
        <v>62</v>
      </c>
      <c r="M462" t="s">
        <v>41</v>
      </c>
      <c r="N462" t="s">
        <v>26</v>
      </c>
      <c r="Q462">
        <v>5</v>
      </c>
      <c r="R462" t="str">
        <f t="shared" ca="1" si="7"/>
        <v>Sara</v>
      </c>
      <c r="S462" t="str">
        <f>IFERROR(TEXT(DATEVALUE(LEFT(Table1[[#This Row],[Date of Purchase]],10)), "MMMM"), TEXT(Table1[[#This Row],[Date of Purchase]], "MMMM"))</f>
        <v>November</v>
      </c>
      <c r="T462" t="str">
        <f>IF(OR(
  AND(Table1[[#This Row],[Ticket Priority]]="Critical", Table1[[#This Row],[Ticket Status]]&lt;&gt;"Closed"),
  AND(Table1[[#This Row],[Ticket Priority]]="High", Table1[[#This Row],[Ticket Status]]="Open")
), "Yes", "No")</f>
        <v>No</v>
      </c>
      <c r="U462" s="4" t="str">
        <f>IF(Table1[[#This Row],[Ticket Status]]="Closed","Yes","No")</f>
        <v>No</v>
      </c>
      <c r="V462" s="4" t="str">
        <f>IF(Table1[[#This Row],[Ticket Status]]="Pending Customer Response","Yes","No")</f>
        <v>No</v>
      </c>
      <c r="W462" s="5">
        <f ca="1">COUNTIFS(Table1[Agent_name],Table1[[#This Row],[Agent_name]],Table1[Month],Table1[[#This Row],[Month]])/160</f>
        <v>0.79374999999999996</v>
      </c>
    </row>
    <row r="463" spans="1:23" x14ac:dyDescent="0.25">
      <c r="A463">
        <v>462</v>
      </c>
      <c r="B463" t="s">
        <v>1625</v>
      </c>
      <c r="C463" t="s">
        <v>1626</v>
      </c>
      <c r="D463">
        <v>52</v>
      </c>
      <c r="E463" t="s">
        <v>19</v>
      </c>
      <c r="F463" t="s">
        <v>485</v>
      </c>
      <c r="G463" s="1">
        <v>44096</v>
      </c>
      <c r="H463" t="s">
        <v>45</v>
      </c>
      <c r="I463" t="s">
        <v>141</v>
      </c>
      <c r="J463" s="3" t="s">
        <v>1627</v>
      </c>
      <c r="K463" t="s">
        <v>39</v>
      </c>
      <c r="L463" t="s">
        <v>1628</v>
      </c>
      <c r="M463" t="s">
        <v>25</v>
      </c>
      <c r="N463" t="s">
        <v>55</v>
      </c>
      <c r="O463" s="2">
        <v>45077.968877314815</v>
      </c>
      <c r="P463" s="2">
        <v>45078.561932870369</v>
      </c>
      <c r="Q463">
        <v>3</v>
      </c>
      <c r="R463" t="str">
        <f t="shared" ca="1" si="7"/>
        <v>Priya</v>
      </c>
      <c r="S463" t="str">
        <f>IFERROR(TEXT(DATEVALUE(LEFT(Table1[[#This Row],[Date of Purchase]],10)), "MMMM"), TEXT(Table1[[#This Row],[Date of Purchase]], "MMMM"))</f>
        <v>September</v>
      </c>
      <c r="T463" t="str">
        <f>IF(OR(
  AND(Table1[[#This Row],[Ticket Priority]]="Critical", Table1[[#This Row],[Ticket Status]]&lt;&gt;"Closed"),
  AND(Table1[[#This Row],[Ticket Priority]]="High", Table1[[#This Row],[Ticket Status]]="Open")
), "Yes", "No")</f>
        <v>No</v>
      </c>
      <c r="U463" s="4" t="str">
        <f>IF(Table1[[#This Row],[Ticket Status]]="Closed","Yes","No")</f>
        <v>Yes</v>
      </c>
      <c r="V463" s="4" t="str">
        <f>IF(Table1[[#This Row],[Ticket Status]]="Pending Customer Response","Yes","No")</f>
        <v>No</v>
      </c>
      <c r="W463" s="5">
        <f ca="1">COUNTIFS(Table1[Agent_name],Table1[[#This Row],[Agent_name]],Table1[Month],Table1[[#This Row],[Month]])/160</f>
        <v>0.53125</v>
      </c>
    </row>
    <row r="464" spans="1:23" x14ac:dyDescent="0.25">
      <c r="A464">
        <v>463</v>
      </c>
      <c r="B464" t="s">
        <v>1629</v>
      </c>
      <c r="C464" t="s">
        <v>1630</v>
      </c>
      <c r="D464">
        <v>20</v>
      </c>
      <c r="E464" t="s">
        <v>19</v>
      </c>
      <c r="F464" t="s">
        <v>30</v>
      </c>
      <c r="G464" s="1">
        <v>44187</v>
      </c>
      <c r="H464" t="s">
        <v>66</v>
      </c>
      <c r="I464" t="s">
        <v>46</v>
      </c>
      <c r="J464" s="3" t="s">
        <v>1631</v>
      </c>
      <c r="K464" t="s">
        <v>24</v>
      </c>
      <c r="M464" t="s">
        <v>143</v>
      </c>
      <c r="N464" t="s">
        <v>26</v>
      </c>
      <c r="O464" s="2">
        <v>45078.875833333332</v>
      </c>
      <c r="Q464">
        <v>5</v>
      </c>
      <c r="R464" t="str">
        <f t="shared" ca="1" si="7"/>
        <v>Ravi</v>
      </c>
      <c r="S464" t="str">
        <f>IFERROR(TEXT(DATEVALUE(LEFT(Table1[[#This Row],[Date of Purchase]],10)), "MMMM"), TEXT(Table1[[#This Row],[Date of Purchase]], "MMMM"))</f>
        <v>December</v>
      </c>
      <c r="T464" t="str">
        <f>IF(OR(
  AND(Table1[[#This Row],[Ticket Priority]]="Critical", Table1[[#This Row],[Ticket Status]]&lt;&gt;"Closed"),
  AND(Table1[[#This Row],[Ticket Priority]]="High", Table1[[#This Row],[Ticket Status]]="Open")
), "Yes", "No")</f>
        <v>No</v>
      </c>
      <c r="U464" s="4" t="str">
        <f>IF(Table1[[#This Row],[Ticket Status]]="Closed","Yes","No")</f>
        <v>No</v>
      </c>
      <c r="V464" s="4" t="str">
        <f>IF(Table1[[#This Row],[Ticket Status]]="Pending Customer Response","Yes","No")</f>
        <v>Yes</v>
      </c>
      <c r="W464" s="5">
        <f ca="1">COUNTIFS(Table1[Agent_name],Table1[[#This Row],[Agent_name]],Table1[Month],Table1[[#This Row],[Month]])/160</f>
        <v>0.66249999999999998</v>
      </c>
    </row>
    <row r="465" spans="1:23" x14ac:dyDescent="0.25">
      <c r="A465">
        <v>464</v>
      </c>
      <c r="B465" t="s">
        <v>1632</v>
      </c>
      <c r="C465" t="s">
        <v>1633</v>
      </c>
      <c r="D465">
        <v>51</v>
      </c>
      <c r="E465" t="s">
        <v>19</v>
      </c>
      <c r="F465" t="s">
        <v>129</v>
      </c>
      <c r="G465" s="1">
        <v>44029</v>
      </c>
      <c r="H465" t="s">
        <v>66</v>
      </c>
      <c r="I465" t="s">
        <v>59</v>
      </c>
      <c r="J465" s="3" t="s">
        <v>1634</v>
      </c>
      <c r="K465" t="s">
        <v>39</v>
      </c>
      <c r="L465" t="s">
        <v>1635</v>
      </c>
      <c r="M465" t="s">
        <v>143</v>
      </c>
      <c r="N465" t="s">
        <v>26</v>
      </c>
      <c r="O465" s="2">
        <v>45078.246689814812</v>
      </c>
      <c r="P465" s="2">
        <v>45078.351550925923</v>
      </c>
      <c r="Q465">
        <v>2</v>
      </c>
      <c r="R465" t="str">
        <f t="shared" ca="1" si="7"/>
        <v>Sara</v>
      </c>
      <c r="S465" t="str">
        <f>IFERROR(TEXT(DATEVALUE(LEFT(Table1[[#This Row],[Date of Purchase]],10)), "MMMM"), TEXT(Table1[[#This Row],[Date of Purchase]], "MMMM"))</f>
        <v>July</v>
      </c>
      <c r="T465" t="str">
        <f>IF(OR(
  AND(Table1[[#This Row],[Ticket Priority]]="Critical", Table1[[#This Row],[Ticket Status]]&lt;&gt;"Closed"),
  AND(Table1[[#This Row],[Ticket Priority]]="High", Table1[[#This Row],[Ticket Status]]="Open")
), "Yes", "No")</f>
        <v>No</v>
      </c>
      <c r="U465" s="4" t="str">
        <f>IF(Table1[[#This Row],[Ticket Status]]="Closed","Yes","No")</f>
        <v>Yes</v>
      </c>
      <c r="V465" s="4" t="str">
        <f>IF(Table1[[#This Row],[Ticket Status]]="Pending Customer Response","Yes","No")</f>
        <v>No</v>
      </c>
      <c r="W465" s="5">
        <f ca="1">COUNTIFS(Table1[Agent_name],Table1[[#This Row],[Agent_name]],Table1[Month],Table1[[#This Row],[Month]])/160</f>
        <v>0.6875</v>
      </c>
    </row>
    <row r="466" spans="1:23" x14ac:dyDescent="0.25">
      <c r="A466">
        <v>465</v>
      </c>
      <c r="B466" t="s">
        <v>1636</v>
      </c>
      <c r="C466" t="s">
        <v>1637</v>
      </c>
      <c r="D466">
        <v>32</v>
      </c>
      <c r="E466" t="s">
        <v>19</v>
      </c>
      <c r="F466" t="s">
        <v>30</v>
      </c>
      <c r="G466" s="1">
        <v>44486</v>
      </c>
      <c r="H466" t="s">
        <v>59</v>
      </c>
      <c r="I466" t="s">
        <v>59</v>
      </c>
      <c r="J466" s="3" t="s">
        <v>1638</v>
      </c>
      <c r="K466" t="s">
        <v>24</v>
      </c>
      <c r="M466" t="s">
        <v>25</v>
      </c>
      <c r="N466" t="s">
        <v>55</v>
      </c>
      <c r="O466" s="2">
        <v>45078.867546296293</v>
      </c>
      <c r="Q466">
        <v>5</v>
      </c>
      <c r="R466" t="str">
        <f t="shared" ca="1" si="7"/>
        <v>Arjun</v>
      </c>
      <c r="S466" t="str">
        <f>IFERROR(TEXT(DATEVALUE(LEFT(Table1[[#This Row],[Date of Purchase]],10)), "MMMM"), TEXT(Table1[[#This Row],[Date of Purchase]], "MMMM"))</f>
        <v>October</v>
      </c>
      <c r="T466" t="str">
        <f>IF(OR(
  AND(Table1[[#This Row],[Ticket Priority]]="Critical", Table1[[#This Row],[Ticket Status]]&lt;&gt;"Closed"),
  AND(Table1[[#This Row],[Ticket Priority]]="High", Table1[[#This Row],[Ticket Status]]="Open")
), "Yes", "No")</f>
        <v>Yes</v>
      </c>
      <c r="U466" s="4" t="str">
        <f>IF(Table1[[#This Row],[Ticket Status]]="Closed","Yes","No")</f>
        <v>No</v>
      </c>
      <c r="V466" s="4" t="str">
        <f>IF(Table1[[#This Row],[Ticket Status]]="Pending Customer Response","Yes","No")</f>
        <v>Yes</v>
      </c>
      <c r="W466" s="5">
        <f ca="1">COUNTIFS(Table1[Agent_name],Table1[[#This Row],[Agent_name]],Table1[Month],Table1[[#This Row],[Month]])/160</f>
        <v>0.23749999999999999</v>
      </c>
    </row>
    <row r="467" spans="1:23" x14ac:dyDescent="0.25">
      <c r="A467">
        <v>466</v>
      </c>
      <c r="B467" t="s">
        <v>1639</v>
      </c>
      <c r="C467" t="s">
        <v>1640</v>
      </c>
      <c r="D467">
        <v>58</v>
      </c>
      <c r="E467" t="s">
        <v>19</v>
      </c>
      <c r="F467" t="s">
        <v>219</v>
      </c>
      <c r="G467" s="1">
        <v>43888</v>
      </c>
      <c r="H467" t="s">
        <v>66</v>
      </c>
      <c r="I467" t="s">
        <v>113</v>
      </c>
      <c r="J467" s="3" t="s">
        <v>1641</v>
      </c>
      <c r="K467" t="s">
        <v>24</v>
      </c>
      <c r="M467" t="s">
        <v>89</v>
      </c>
      <c r="N467" t="s">
        <v>33</v>
      </c>
      <c r="O467" s="2">
        <v>45078.425196759257</v>
      </c>
      <c r="Q467">
        <v>5</v>
      </c>
      <c r="R467" t="str">
        <f t="shared" ca="1" si="7"/>
        <v>Divya</v>
      </c>
      <c r="S467" t="str">
        <f>IFERROR(TEXT(DATEVALUE(LEFT(Table1[[#This Row],[Date of Purchase]],10)), "MMMM"), TEXT(Table1[[#This Row],[Date of Purchase]], "MMMM"))</f>
        <v>February</v>
      </c>
      <c r="T467" t="str">
        <f>IF(OR(
  AND(Table1[[#This Row],[Ticket Priority]]="Critical", Table1[[#This Row],[Ticket Status]]&lt;&gt;"Closed"),
  AND(Table1[[#This Row],[Ticket Priority]]="High", Table1[[#This Row],[Ticket Status]]="Open")
), "Yes", "No")</f>
        <v>No</v>
      </c>
      <c r="U467" s="4" t="str">
        <f>IF(Table1[[#This Row],[Ticket Status]]="Closed","Yes","No")</f>
        <v>No</v>
      </c>
      <c r="V467" s="4" t="str">
        <f>IF(Table1[[#This Row],[Ticket Status]]="Pending Customer Response","Yes","No")</f>
        <v>Yes</v>
      </c>
      <c r="W467" s="5">
        <f ca="1">COUNTIFS(Table1[Agent_name],Table1[[#This Row],[Agent_name]],Table1[Month],Table1[[#This Row],[Month]])/160</f>
        <v>0.25624999999999998</v>
      </c>
    </row>
    <row r="468" spans="1:23" x14ac:dyDescent="0.25">
      <c r="A468">
        <v>467</v>
      </c>
      <c r="B468" t="s">
        <v>1642</v>
      </c>
      <c r="C468" t="s">
        <v>1643</v>
      </c>
      <c r="D468">
        <v>63</v>
      </c>
      <c r="E468" t="s">
        <v>58</v>
      </c>
      <c r="F468" t="s">
        <v>149</v>
      </c>
      <c r="G468" s="1">
        <v>44409</v>
      </c>
      <c r="H468" t="s">
        <v>21</v>
      </c>
      <c r="I468" t="s">
        <v>46</v>
      </c>
      <c r="J468" s="3" t="s">
        <v>1644</v>
      </c>
      <c r="K468" t="s">
        <v>62</v>
      </c>
      <c r="M468" t="s">
        <v>143</v>
      </c>
      <c r="N468" t="s">
        <v>55</v>
      </c>
      <c r="Q468">
        <v>5</v>
      </c>
      <c r="R468" t="str">
        <f t="shared" ca="1" si="7"/>
        <v>Priya</v>
      </c>
      <c r="S468" t="str">
        <f>IFERROR(TEXT(DATEVALUE(LEFT(Table1[[#This Row],[Date of Purchase]],10)), "MMMM"), TEXT(Table1[[#This Row],[Date of Purchase]], "MMMM"))</f>
        <v>August</v>
      </c>
      <c r="T468" t="str">
        <f>IF(OR(
  AND(Table1[[#This Row],[Ticket Priority]]="Critical", Table1[[#This Row],[Ticket Status]]&lt;&gt;"Closed"),
  AND(Table1[[#This Row],[Ticket Priority]]="High", Table1[[#This Row],[Ticket Status]]="Open")
), "Yes", "No")</f>
        <v>No</v>
      </c>
      <c r="U468" s="4" t="str">
        <f>IF(Table1[[#This Row],[Ticket Status]]="Closed","Yes","No")</f>
        <v>No</v>
      </c>
      <c r="V468" s="4" t="str">
        <f>IF(Table1[[#This Row],[Ticket Status]]="Pending Customer Response","Yes","No")</f>
        <v>No</v>
      </c>
      <c r="W468" s="5">
        <f ca="1">COUNTIFS(Table1[Agent_name],Table1[[#This Row],[Agent_name]],Table1[Month],Table1[[#This Row],[Month]])/160</f>
        <v>0.35</v>
      </c>
    </row>
    <row r="469" spans="1:23" x14ac:dyDescent="0.25">
      <c r="A469">
        <v>468</v>
      </c>
      <c r="B469" t="s">
        <v>1645</v>
      </c>
      <c r="C469" t="s">
        <v>1646</v>
      </c>
      <c r="D469">
        <v>19</v>
      </c>
      <c r="E469" t="s">
        <v>29</v>
      </c>
      <c r="F469" t="s">
        <v>92</v>
      </c>
      <c r="G469" s="1">
        <v>43947</v>
      </c>
      <c r="H469" t="s">
        <v>45</v>
      </c>
      <c r="I469" t="s">
        <v>141</v>
      </c>
      <c r="J469" s="3" t="s">
        <v>1647</v>
      </c>
      <c r="K469" t="s">
        <v>39</v>
      </c>
      <c r="L469" t="s">
        <v>1648</v>
      </c>
      <c r="M469" t="s">
        <v>25</v>
      </c>
      <c r="N469" t="s">
        <v>33</v>
      </c>
      <c r="O469" s="2">
        <v>45078.548148148147</v>
      </c>
      <c r="P469" s="2">
        <v>45078.292592592596</v>
      </c>
      <c r="Q469">
        <v>5</v>
      </c>
      <c r="R469" t="str">
        <f t="shared" ca="1" si="7"/>
        <v>Priya</v>
      </c>
      <c r="S469" t="str">
        <f>IFERROR(TEXT(DATEVALUE(LEFT(Table1[[#This Row],[Date of Purchase]],10)), "MMMM"), TEXT(Table1[[#This Row],[Date of Purchase]], "MMMM"))</f>
        <v>April</v>
      </c>
      <c r="T469" t="str">
        <f>IF(OR(
  AND(Table1[[#This Row],[Ticket Priority]]="Critical", Table1[[#This Row],[Ticket Status]]&lt;&gt;"Closed"),
  AND(Table1[[#This Row],[Ticket Priority]]="High", Table1[[#This Row],[Ticket Status]]="Open")
), "Yes", "No")</f>
        <v>No</v>
      </c>
      <c r="U469" s="4" t="str">
        <f>IF(Table1[[#This Row],[Ticket Status]]="Closed","Yes","No")</f>
        <v>Yes</v>
      </c>
      <c r="V469" s="4" t="str">
        <f>IF(Table1[[#This Row],[Ticket Status]]="Pending Customer Response","Yes","No")</f>
        <v>No</v>
      </c>
      <c r="W469" s="5">
        <f ca="1">COUNTIFS(Table1[Agent_name],Table1[[#This Row],[Agent_name]],Table1[Month],Table1[[#This Row],[Month]])/160</f>
        <v>0.48749999999999999</v>
      </c>
    </row>
    <row r="470" spans="1:23" x14ac:dyDescent="0.25">
      <c r="A470">
        <v>469</v>
      </c>
      <c r="B470" t="s">
        <v>1649</v>
      </c>
      <c r="C470" t="s">
        <v>1650</v>
      </c>
      <c r="D470">
        <v>38</v>
      </c>
      <c r="E470" t="s">
        <v>29</v>
      </c>
      <c r="F470" t="s">
        <v>112</v>
      </c>
      <c r="G470" s="1">
        <v>44090</v>
      </c>
      <c r="H470" t="s">
        <v>59</v>
      </c>
      <c r="I470" t="s">
        <v>37</v>
      </c>
      <c r="J470" s="3" t="s">
        <v>1651</v>
      </c>
      <c r="K470" t="s">
        <v>39</v>
      </c>
      <c r="L470" t="s">
        <v>1652</v>
      </c>
      <c r="M470" t="s">
        <v>41</v>
      </c>
      <c r="N470" t="s">
        <v>55</v>
      </c>
      <c r="O470" s="2">
        <v>45078.20789351852</v>
      </c>
      <c r="P470" s="2">
        <v>45077.969699074078</v>
      </c>
      <c r="Q470">
        <v>2</v>
      </c>
      <c r="R470" t="str">
        <f t="shared" ca="1" si="7"/>
        <v>Priya</v>
      </c>
      <c r="S470" t="str">
        <f>IFERROR(TEXT(DATEVALUE(LEFT(Table1[[#This Row],[Date of Purchase]],10)), "MMMM"), TEXT(Table1[[#This Row],[Date of Purchase]], "MMMM"))</f>
        <v>September</v>
      </c>
      <c r="T470" t="str">
        <f>IF(OR(
  AND(Table1[[#This Row],[Ticket Priority]]="Critical", Table1[[#This Row],[Ticket Status]]&lt;&gt;"Closed"),
  AND(Table1[[#This Row],[Ticket Priority]]="High", Table1[[#This Row],[Ticket Status]]="Open")
), "Yes", "No")</f>
        <v>No</v>
      </c>
      <c r="U470" s="4" t="str">
        <f>IF(Table1[[#This Row],[Ticket Status]]="Closed","Yes","No")</f>
        <v>Yes</v>
      </c>
      <c r="V470" s="4" t="str">
        <f>IF(Table1[[#This Row],[Ticket Status]]="Pending Customer Response","Yes","No")</f>
        <v>No</v>
      </c>
      <c r="W470" s="5">
        <f ca="1">COUNTIFS(Table1[Agent_name],Table1[[#This Row],[Agent_name]],Table1[Month],Table1[[#This Row],[Month]])/160</f>
        <v>0.53125</v>
      </c>
    </row>
    <row r="471" spans="1:23" x14ac:dyDescent="0.25">
      <c r="A471">
        <v>470</v>
      </c>
      <c r="B471" t="s">
        <v>1653</v>
      </c>
      <c r="C471" t="s">
        <v>1654</v>
      </c>
      <c r="D471">
        <v>19</v>
      </c>
      <c r="E471" t="s">
        <v>19</v>
      </c>
      <c r="F471" t="s">
        <v>112</v>
      </c>
      <c r="G471" s="1">
        <v>44486</v>
      </c>
      <c r="H471" t="s">
        <v>21</v>
      </c>
      <c r="I471" t="s">
        <v>46</v>
      </c>
      <c r="J471" s="3" t="s">
        <v>1655</v>
      </c>
      <c r="K471" t="s">
        <v>62</v>
      </c>
      <c r="M471" t="s">
        <v>41</v>
      </c>
      <c r="N471" t="s">
        <v>26</v>
      </c>
      <c r="Q471">
        <v>5</v>
      </c>
      <c r="R471" t="str">
        <f t="shared" ca="1" si="7"/>
        <v>Sara</v>
      </c>
      <c r="S471" t="str">
        <f>IFERROR(TEXT(DATEVALUE(LEFT(Table1[[#This Row],[Date of Purchase]],10)), "MMMM"), TEXT(Table1[[#This Row],[Date of Purchase]], "MMMM"))</f>
        <v>October</v>
      </c>
      <c r="T471" t="str">
        <f>IF(OR(
  AND(Table1[[#This Row],[Ticket Priority]]="Critical", Table1[[#This Row],[Ticket Status]]&lt;&gt;"Closed"),
  AND(Table1[[#This Row],[Ticket Priority]]="High", Table1[[#This Row],[Ticket Status]]="Open")
), "Yes", "No")</f>
        <v>No</v>
      </c>
      <c r="U471" s="4" t="str">
        <f>IF(Table1[[#This Row],[Ticket Status]]="Closed","Yes","No")</f>
        <v>No</v>
      </c>
      <c r="V471" s="4" t="str">
        <f>IF(Table1[[#This Row],[Ticket Status]]="Pending Customer Response","Yes","No")</f>
        <v>No</v>
      </c>
      <c r="W471" s="5">
        <f ca="1">COUNTIFS(Table1[Agent_name],Table1[[#This Row],[Agent_name]],Table1[Month],Table1[[#This Row],[Month]])/160</f>
        <v>0.66874999999999996</v>
      </c>
    </row>
    <row r="472" spans="1:23" x14ac:dyDescent="0.25">
      <c r="A472">
        <v>471</v>
      </c>
      <c r="B472" t="s">
        <v>1656</v>
      </c>
      <c r="C472" t="s">
        <v>1657</v>
      </c>
      <c r="D472">
        <v>65</v>
      </c>
      <c r="E472" t="s">
        <v>19</v>
      </c>
      <c r="F472" t="s">
        <v>86</v>
      </c>
      <c r="G472" s="1">
        <v>44312</v>
      </c>
      <c r="H472" t="s">
        <v>67</v>
      </c>
      <c r="I472" t="s">
        <v>52</v>
      </c>
      <c r="J472" s="3" t="s">
        <v>1658</v>
      </c>
      <c r="K472" t="s">
        <v>39</v>
      </c>
      <c r="L472" t="s">
        <v>1659</v>
      </c>
      <c r="M472" t="s">
        <v>25</v>
      </c>
      <c r="N472" t="s">
        <v>83</v>
      </c>
      <c r="O472" s="2">
        <v>45078.819733796299</v>
      </c>
      <c r="P472" s="2">
        <v>45078.516956018517</v>
      </c>
      <c r="Q472">
        <v>3</v>
      </c>
      <c r="R472" t="str">
        <f t="shared" ca="1" si="7"/>
        <v>Priya</v>
      </c>
      <c r="S472" t="str">
        <f>IFERROR(TEXT(DATEVALUE(LEFT(Table1[[#This Row],[Date of Purchase]],10)), "MMMM"), TEXT(Table1[[#This Row],[Date of Purchase]], "MMMM"))</f>
        <v>April</v>
      </c>
      <c r="T472" t="str">
        <f>IF(OR(
  AND(Table1[[#This Row],[Ticket Priority]]="Critical", Table1[[#This Row],[Ticket Status]]&lt;&gt;"Closed"),
  AND(Table1[[#This Row],[Ticket Priority]]="High", Table1[[#This Row],[Ticket Status]]="Open")
), "Yes", "No")</f>
        <v>No</v>
      </c>
      <c r="U472" s="4" t="str">
        <f>IF(Table1[[#This Row],[Ticket Status]]="Closed","Yes","No")</f>
        <v>Yes</v>
      </c>
      <c r="V472" s="4" t="str">
        <f>IF(Table1[[#This Row],[Ticket Status]]="Pending Customer Response","Yes","No")</f>
        <v>No</v>
      </c>
      <c r="W472" s="5">
        <f ca="1">COUNTIFS(Table1[Agent_name],Table1[[#This Row],[Agent_name]],Table1[Month],Table1[[#This Row],[Month]])/160</f>
        <v>0.48749999999999999</v>
      </c>
    </row>
    <row r="473" spans="1:23" x14ac:dyDescent="0.25">
      <c r="A473">
        <v>472</v>
      </c>
      <c r="B473" t="s">
        <v>1660</v>
      </c>
      <c r="C473" t="s">
        <v>1661</v>
      </c>
      <c r="D473">
        <v>38</v>
      </c>
      <c r="E473" t="s">
        <v>29</v>
      </c>
      <c r="F473" t="s">
        <v>431</v>
      </c>
      <c r="G473" s="1">
        <v>44162</v>
      </c>
      <c r="H473" t="s">
        <v>66</v>
      </c>
      <c r="I473" t="s">
        <v>177</v>
      </c>
      <c r="J473" s="3" t="s">
        <v>1662</v>
      </c>
      <c r="K473" t="s">
        <v>24</v>
      </c>
      <c r="M473" t="s">
        <v>89</v>
      </c>
      <c r="N473" t="s">
        <v>26</v>
      </c>
      <c r="O473" s="2">
        <v>45078.084328703706</v>
      </c>
      <c r="Q473">
        <v>5</v>
      </c>
      <c r="R473" t="str">
        <f t="shared" ca="1" si="7"/>
        <v>Arjun</v>
      </c>
      <c r="S473" t="str">
        <f>IFERROR(TEXT(DATEVALUE(LEFT(Table1[[#This Row],[Date of Purchase]],10)), "MMMM"), TEXT(Table1[[#This Row],[Date of Purchase]], "MMMM"))</f>
        <v>November</v>
      </c>
      <c r="T473" t="str">
        <f>IF(OR(
  AND(Table1[[#This Row],[Ticket Priority]]="Critical", Table1[[#This Row],[Ticket Status]]&lt;&gt;"Closed"),
  AND(Table1[[#This Row],[Ticket Priority]]="High", Table1[[#This Row],[Ticket Status]]="Open")
), "Yes", "No")</f>
        <v>No</v>
      </c>
      <c r="U473" s="4" t="str">
        <f>IF(Table1[[#This Row],[Ticket Status]]="Closed","Yes","No")</f>
        <v>No</v>
      </c>
      <c r="V473" s="4" t="str">
        <f>IF(Table1[[#This Row],[Ticket Status]]="Pending Customer Response","Yes","No")</f>
        <v>Yes</v>
      </c>
      <c r="W473" s="5">
        <f ca="1">COUNTIFS(Table1[Agent_name],Table1[[#This Row],[Agent_name]],Table1[Month],Table1[[#This Row],[Month]])/160</f>
        <v>0.23749999999999999</v>
      </c>
    </row>
    <row r="474" spans="1:23" x14ac:dyDescent="0.25">
      <c r="A474">
        <v>473</v>
      </c>
      <c r="B474" t="s">
        <v>1663</v>
      </c>
      <c r="C474" t="s">
        <v>1664</v>
      </c>
      <c r="D474">
        <v>42</v>
      </c>
      <c r="E474" t="s">
        <v>29</v>
      </c>
      <c r="F474" t="s">
        <v>421</v>
      </c>
      <c r="G474" s="1">
        <v>44351</v>
      </c>
      <c r="H474" t="s">
        <v>59</v>
      </c>
      <c r="I474" t="s">
        <v>67</v>
      </c>
      <c r="J474" s="3" t="s">
        <v>1665</v>
      </c>
      <c r="K474" t="s">
        <v>39</v>
      </c>
      <c r="L474" t="s">
        <v>1666</v>
      </c>
      <c r="M474" t="s">
        <v>143</v>
      </c>
      <c r="N474" t="s">
        <v>83</v>
      </c>
      <c r="O474" s="2">
        <v>45078.550995370373</v>
      </c>
      <c r="P474" s="2">
        <v>45078.452384259261</v>
      </c>
      <c r="Q474">
        <v>4</v>
      </c>
      <c r="R474" t="str">
        <f t="shared" ca="1" si="7"/>
        <v>Ravi</v>
      </c>
      <c r="S474" t="str">
        <f>IFERROR(TEXT(DATEVALUE(LEFT(Table1[[#This Row],[Date of Purchase]],10)), "MMMM"), TEXT(Table1[[#This Row],[Date of Purchase]], "MMMM"))</f>
        <v>June</v>
      </c>
      <c r="T474" t="str">
        <f>IF(OR(
  AND(Table1[[#This Row],[Ticket Priority]]="Critical", Table1[[#This Row],[Ticket Status]]&lt;&gt;"Closed"),
  AND(Table1[[#This Row],[Ticket Priority]]="High", Table1[[#This Row],[Ticket Status]]="Open")
), "Yes", "No")</f>
        <v>No</v>
      </c>
      <c r="U474" s="4" t="str">
        <f>IF(Table1[[#This Row],[Ticket Status]]="Closed","Yes","No")</f>
        <v>Yes</v>
      </c>
      <c r="V474" s="4" t="str">
        <f>IF(Table1[[#This Row],[Ticket Status]]="Pending Customer Response","Yes","No")</f>
        <v>No</v>
      </c>
      <c r="W474" s="5">
        <f ca="1">COUNTIFS(Table1[Agent_name],Table1[[#This Row],[Agent_name]],Table1[Month],Table1[[#This Row],[Month]])/160</f>
        <v>0.58125000000000004</v>
      </c>
    </row>
    <row r="475" spans="1:23" x14ac:dyDescent="0.25">
      <c r="A475">
        <v>474</v>
      </c>
      <c r="B475" t="s">
        <v>1667</v>
      </c>
      <c r="C475" t="s">
        <v>1668</v>
      </c>
      <c r="D475">
        <v>32</v>
      </c>
      <c r="E475" t="s">
        <v>58</v>
      </c>
      <c r="F475" t="s">
        <v>173</v>
      </c>
      <c r="G475" s="1">
        <v>44477</v>
      </c>
      <c r="H475" t="s">
        <v>21</v>
      </c>
      <c r="I475" t="s">
        <v>99</v>
      </c>
      <c r="J475" s="3" t="s">
        <v>1669</v>
      </c>
      <c r="K475" t="s">
        <v>62</v>
      </c>
      <c r="M475" t="s">
        <v>143</v>
      </c>
      <c r="N475" t="s">
        <v>83</v>
      </c>
      <c r="Q475">
        <v>5</v>
      </c>
      <c r="R475" t="str">
        <f t="shared" ca="1" si="7"/>
        <v>Neha</v>
      </c>
      <c r="S475" t="str">
        <f>IFERROR(TEXT(DATEVALUE(LEFT(Table1[[#This Row],[Date of Purchase]],10)), "MMMM"), TEXT(Table1[[#This Row],[Date of Purchase]], "MMMM"))</f>
        <v>October</v>
      </c>
      <c r="T475" t="str">
        <f>IF(OR(
  AND(Table1[[#This Row],[Ticket Priority]]="Critical", Table1[[#This Row],[Ticket Status]]&lt;&gt;"Closed"),
  AND(Table1[[#This Row],[Ticket Priority]]="High", Table1[[#This Row],[Ticket Status]]="Open")
), "Yes", "No")</f>
        <v>No</v>
      </c>
      <c r="U475" s="4" t="str">
        <f>IF(Table1[[#This Row],[Ticket Status]]="Closed","Yes","No")</f>
        <v>No</v>
      </c>
      <c r="V475" s="4" t="str">
        <f>IF(Table1[[#This Row],[Ticket Status]]="Pending Customer Response","Yes","No")</f>
        <v>No</v>
      </c>
      <c r="W475" s="5">
        <f ca="1">COUNTIFS(Table1[Agent_name],Table1[[#This Row],[Agent_name]],Table1[Month],Table1[[#This Row],[Month]])/160</f>
        <v>0.24374999999999999</v>
      </c>
    </row>
    <row r="476" spans="1:23" x14ac:dyDescent="0.25">
      <c r="A476">
        <v>475</v>
      </c>
      <c r="B476" t="s">
        <v>1670</v>
      </c>
      <c r="C476" t="s">
        <v>1671</v>
      </c>
      <c r="D476">
        <v>60</v>
      </c>
      <c r="E476" t="s">
        <v>19</v>
      </c>
      <c r="F476" t="s">
        <v>317</v>
      </c>
      <c r="G476" s="1">
        <v>44532</v>
      </c>
      <c r="H476" t="s">
        <v>66</v>
      </c>
      <c r="I476" t="s">
        <v>46</v>
      </c>
      <c r="J476" s="3" t="s">
        <v>1672</v>
      </c>
      <c r="K476" t="s">
        <v>39</v>
      </c>
      <c r="L476" t="s">
        <v>1673</v>
      </c>
      <c r="M476" t="s">
        <v>41</v>
      </c>
      <c r="N476" t="s">
        <v>26</v>
      </c>
      <c r="O476" s="2">
        <v>45078.495486111111</v>
      </c>
      <c r="P476" s="2">
        <v>45078.101041666669</v>
      </c>
      <c r="Q476">
        <v>1</v>
      </c>
      <c r="R476" t="str">
        <f t="shared" ca="1" si="7"/>
        <v>Ravi</v>
      </c>
      <c r="S476" t="str">
        <f>IFERROR(TEXT(DATEVALUE(LEFT(Table1[[#This Row],[Date of Purchase]],10)), "MMMM"), TEXT(Table1[[#This Row],[Date of Purchase]], "MMMM"))</f>
        <v>December</v>
      </c>
      <c r="T476" t="str">
        <f>IF(OR(
  AND(Table1[[#This Row],[Ticket Priority]]="Critical", Table1[[#This Row],[Ticket Status]]&lt;&gt;"Closed"),
  AND(Table1[[#This Row],[Ticket Priority]]="High", Table1[[#This Row],[Ticket Status]]="Open")
), "Yes", "No")</f>
        <v>No</v>
      </c>
      <c r="U476" s="4" t="str">
        <f>IF(Table1[[#This Row],[Ticket Status]]="Closed","Yes","No")</f>
        <v>Yes</v>
      </c>
      <c r="V476" s="4" t="str">
        <f>IF(Table1[[#This Row],[Ticket Status]]="Pending Customer Response","Yes","No")</f>
        <v>No</v>
      </c>
      <c r="W476" s="5">
        <f ca="1">COUNTIFS(Table1[Agent_name],Table1[[#This Row],[Agent_name]],Table1[Month],Table1[[#This Row],[Month]])/160</f>
        <v>0.66249999999999998</v>
      </c>
    </row>
    <row r="477" spans="1:23" x14ac:dyDescent="0.25">
      <c r="A477">
        <v>476</v>
      </c>
      <c r="B477" t="s">
        <v>1674</v>
      </c>
      <c r="C477" t="s">
        <v>1675</v>
      </c>
      <c r="D477">
        <v>45</v>
      </c>
      <c r="E477" t="s">
        <v>58</v>
      </c>
      <c r="F477" t="s">
        <v>125</v>
      </c>
      <c r="G477" s="1">
        <v>44010</v>
      </c>
      <c r="H477" t="s">
        <v>45</v>
      </c>
      <c r="I477" t="s">
        <v>150</v>
      </c>
      <c r="J477" s="3" t="s">
        <v>1676</v>
      </c>
      <c r="K477" t="s">
        <v>62</v>
      </c>
      <c r="M477" t="s">
        <v>89</v>
      </c>
      <c r="N477" t="s">
        <v>33</v>
      </c>
      <c r="Q477">
        <v>5</v>
      </c>
      <c r="R477" t="str">
        <f t="shared" ca="1" si="7"/>
        <v>Ravi</v>
      </c>
      <c r="S477" t="str">
        <f>IFERROR(TEXT(DATEVALUE(LEFT(Table1[[#This Row],[Date of Purchase]],10)), "MMMM"), TEXT(Table1[[#This Row],[Date of Purchase]], "MMMM"))</f>
        <v>June</v>
      </c>
      <c r="T477" t="str">
        <f>IF(OR(
  AND(Table1[[#This Row],[Ticket Priority]]="Critical", Table1[[#This Row],[Ticket Status]]&lt;&gt;"Closed"),
  AND(Table1[[#This Row],[Ticket Priority]]="High", Table1[[#This Row],[Ticket Status]]="Open")
), "Yes", "No")</f>
        <v>Yes</v>
      </c>
      <c r="U477" s="4" t="str">
        <f>IF(Table1[[#This Row],[Ticket Status]]="Closed","Yes","No")</f>
        <v>No</v>
      </c>
      <c r="V477" s="4" t="str">
        <f>IF(Table1[[#This Row],[Ticket Status]]="Pending Customer Response","Yes","No")</f>
        <v>No</v>
      </c>
      <c r="W477" s="5">
        <f ca="1">COUNTIFS(Table1[Agent_name],Table1[[#This Row],[Agent_name]],Table1[Month],Table1[[#This Row],[Month]])/160</f>
        <v>0.58125000000000004</v>
      </c>
    </row>
    <row r="478" spans="1:23" x14ac:dyDescent="0.25">
      <c r="A478">
        <v>477</v>
      </c>
      <c r="B478" t="s">
        <v>1677</v>
      </c>
      <c r="C478" t="s">
        <v>1678</v>
      </c>
      <c r="D478">
        <v>59</v>
      </c>
      <c r="E478" t="s">
        <v>29</v>
      </c>
      <c r="F478" t="s">
        <v>134</v>
      </c>
      <c r="G478" s="1">
        <v>44073</v>
      </c>
      <c r="H478" t="s">
        <v>67</v>
      </c>
      <c r="I478" t="s">
        <v>77</v>
      </c>
      <c r="J478" s="3" t="s">
        <v>449</v>
      </c>
      <c r="K478" t="s">
        <v>62</v>
      </c>
      <c r="M478" t="s">
        <v>41</v>
      </c>
      <c r="N478" t="s">
        <v>26</v>
      </c>
      <c r="Q478">
        <v>5</v>
      </c>
      <c r="R478" t="str">
        <f t="shared" ca="1" si="7"/>
        <v>Ravi</v>
      </c>
      <c r="S478" t="str">
        <f>IFERROR(TEXT(DATEVALUE(LEFT(Table1[[#This Row],[Date of Purchase]],10)), "MMMM"), TEXT(Table1[[#This Row],[Date of Purchase]], "MMMM"))</f>
        <v>August</v>
      </c>
      <c r="T478" t="str">
        <f>IF(OR(
  AND(Table1[[#This Row],[Ticket Priority]]="Critical", Table1[[#This Row],[Ticket Status]]&lt;&gt;"Closed"),
  AND(Table1[[#This Row],[Ticket Priority]]="High", Table1[[#This Row],[Ticket Status]]="Open")
), "Yes", "No")</f>
        <v>No</v>
      </c>
      <c r="U478" s="4" t="str">
        <f>IF(Table1[[#This Row],[Ticket Status]]="Closed","Yes","No")</f>
        <v>No</v>
      </c>
      <c r="V478" s="4" t="str">
        <f>IF(Table1[[#This Row],[Ticket Status]]="Pending Customer Response","Yes","No")</f>
        <v>No</v>
      </c>
      <c r="W478" s="5">
        <f ca="1">COUNTIFS(Table1[Agent_name],Table1[[#This Row],[Agent_name]],Table1[Month],Table1[[#This Row],[Month]])/160</f>
        <v>0.65625</v>
      </c>
    </row>
    <row r="479" spans="1:23" x14ac:dyDescent="0.25">
      <c r="A479">
        <v>478</v>
      </c>
      <c r="B479" t="s">
        <v>1679</v>
      </c>
      <c r="C479" t="s">
        <v>1680</v>
      </c>
      <c r="D479">
        <v>45</v>
      </c>
      <c r="E479" t="s">
        <v>58</v>
      </c>
      <c r="F479" t="s">
        <v>107</v>
      </c>
      <c r="G479" s="1">
        <v>44483</v>
      </c>
      <c r="H479" t="s">
        <v>59</v>
      </c>
      <c r="I479" t="s">
        <v>77</v>
      </c>
      <c r="J479" s="3" t="s">
        <v>1681</v>
      </c>
      <c r="K479" t="s">
        <v>62</v>
      </c>
      <c r="M479" t="s">
        <v>25</v>
      </c>
      <c r="N479" t="s">
        <v>55</v>
      </c>
      <c r="Q479">
        <v>5</v>
      </c>
      <c r="R479" t="str">
        <f t="shared" ca="1" si="7"/>
        <v>Aisha</v>
      </c>
      <c r="S479" t="str">
        <f>IFERROR(TEXT(DATEVALUE(LEFT(Table1[[#This Row],[Date of Purchase]],10)), "MMMM"), TEXT(Table1[[#This Row],[Date of Purchase]], "MMMM"))</f>
        <v>October</v>
      </c>
      <c r="T479" t="str">
        <f>IF(OR(
  AND(Table1[[#This Row],[Ticket Priority]]="Critical", Table1[[#This Row],[Ticket Status]]&lt;&gt;"Closed"),
  AND(Table1[[#This Row],[Ticket Priority]]="High", Table1[[#This Row],[Ticket Status]]="Open")
), "Yes", "No")</f>
        <v>Yes</v>
      </c>
      <c r="U479" s="4" t="str">
        <f>IF(Table1[[#This Row],[Ticket Status]]="Closed","Yes","No")</f>
        <v>No</v>
      </c>
      <c r="V479" s="4" t="str">
        <f>IF(Table1[[#This Row],[Ticket Status]]="Pending Customer Response","Yes","No")</f>
        <v>No</v>
      </c>
      <c r="W479" s="5">
        <f ca="1">COUNTIFS(Table1[Agent_name],Table1[[#This Row],[Agent_name]],Table1[Month],Table1[[#This Row],[Month]])/160</f>
        <v>0.85624999999999996</v>
      </c>
    </row>
    <row r="480" spans="1:23" x14ac:dyDescent="0.25">
      <c r="A480">
        <v>479</v>
      </c>
      <c r="B480" t="s">
        <v>1682</v>
      </c>
      <c r="C480" t="s">
        <v>1683</v>
      </c>
      <c r="D480">
        <v>38</v>
      </c>
      <c r="E480" t="s">
        <v>29</v>
      </c>
      <c r="F480" t="s">
        <v>157</v>
      </c>
      <c r="G480" s="1">
        <v>44480</v>
      </c>
      <c r="H480" t="s">
        <v>45</v>
      </c>
      <c r="I480" t="s">
        <v>93</v>
      </c>
      <c r="J480" s="3" t="s">
        <v>1684</v>
      </c>
      <c r="K480" t="s">
        <v>24</v>
      </c>
      <c r="M480" t="s">
        <v>41</v>
      </c>
      <c r="N480" t="s">
        <v>26</v>
      </c>
      <c r="O480" s="2">
        <v>45078.312210648146</v>
      </c>
      <c r="Q480">
        <v>5</v>
      </c>
      <c r="R480" t="str">
        <f t="shared" ca="1" si="7"/>
        <v>Priya</v>
      </c>
      <c r="S480" t="str">
        <f>IFERROR(TEXT(DATEVALUE(LEFT(Table1[[#This Row],[Date of Purchase]],10)), "MMMM"), TEXT(Table1[[#This Row],[Date of Purchase]], "MMMM"))</f>
        <v>October</v>
      </c>
      <c r="T480" t="str">
        <f>IF(OR(
  AND(Table1[[#This Row],[Ticket Priority]]="Critical", Table1[[#This Row],[Ticket Status]]&lt;&gt;"Closed"),
  AND(Table1[[#This Row],[Ticket Priority]]="High", Table1[[#This Row],[Ticket Status]]="Open")
), "Yes", "No")</f>
        <v>No</v>
      </c>
      <c r="U480" s="4" t="str">
        <f>IF(Table1[[#This Row],[Ticket Status]]="Closed","Yes","No")</f>
        <v>No</v>
      </c>
      <c r="V480" s="4" t="str">
        <f>IF(Table1[[#This Row],[Ticket Status]]="Pending Customer Response","Yes","No")</f>
        <v>Yes</v>
      </c>
      <c r="W480" s="5">
        <f ca="1">COUNTIFS(Table1[Agent_name],Table1[[#This Row],[Agent_name]],Table1[Month],Table1[[#This Row],[Month]])/160</f>
        <v>0.58125000000000004</v>
      </c>
    </row>
    <row r="481" spans="1:23" x14ac:dyDescent="0.25">
      <c r="A481">
        <v>480</v>
      </c>
      <c r="B481" t="s">
        <v>1685</v>
      </c>
      <c r="C481" t="s">
        <v>1686</v>
      </c>
      <c r="D481">
        <v>46</v>
      </c>
      <c r="E481" t="s">
        <v>58</v>
      </c>
      <c r="F481" t="s">
        <v>36</v>
      </c>
      <c r="G481" s="1">
        <v>43837</v>
      </c>
      <c r="H481" t="s">
        <v>67</v>
      </c>
      <c r="I481" t="s">
        <v>22</v>
      </c>
      <c r="J481" s="3" t="s">
        <v>1687</v>
      </c>
      <c r="K481" t="s">
        <v>62</v>
      </c>
      <c r="M481" t="s">
        <v>25</v>
      </c>
      <c r="N481" t="s">
        <v>83</v>
      </c>
      <c r="Q481">
        <v>5</v>
      </c>
      <c r="R481" t="str">
        <f t="shared" ca="1" si="7"/>
        <v>Meera</v>
      </c>
      <c r="S481" t="str">
        <f>IFERROR(TEXT(DATEVALUE(LEFT(Table1[[#This Row],[Date of Purchase]],10)), "MMMM"), TEXT(Table1[[#This Row],[Date of Purchase]], "MMMM"))</f>
        <v>January</v>
      </c>
      <c r="T481" t="str">
        <f>IF(OR(
  AND(Table1[[#This Row],[Ticket Priority]]="Critical", Table1[[#This Row],[Ticket Status]]&lt;&gt;"Closed"),
  AND(Table1[[#This Row],[Ticket Priority]]="High", Table1[[#This Row],[Ticket Status]]="Open")
), "Yes", "No")</f>
        <v>Yes</v>
      </c>
      <c r="U481" s="4" t="str">
        <f>IF(Table1[[#This Row],[Ticket Status]]="Closed","Yes","No")</f>
        <v>No</v>
      </c>
      <c r="V481" s="4" t="str">
        <f>IF(Table1[[#This Row],[Ticket Status]]="Pending Customer Response","Yes","No")</f>
        <v>No</v>
      </c>
      <c r="W481" s="5">
        <f ca="1">COUNTIFS(Table1[Agent_name],Table1[[#This Row],[Agent_name]],Table1[Month],Table1[[#This Row],[Month]])/160</f>
        <v>0.21875</v>
      </c>
    </row>
    <row r="482" spans="1:23" x14ac:dyDescent="0.25">
      <c r="A482">
        <v>481</v>
      </c>
      <c r="B482" t="s">
        <v>1688</v>
      </c>
      <c r="C482" t="s">
        <v>1689</v>
      </c>
      <c r="D482">
        <v>56</v>
      </c>
      <c r="E482" t="s">
        <v>29</v>
      </c>
      <c r="F482" t="s">
        <v>456</v>
      </c>
      <c r="G482" s="1">
        <v>44274</v>
      </c>
      <c r="H482" t="s">
        <v>59</v>
      </c>
      <c r="I482" t="s">
        <v>113</v>
      </c>
      <c r="J482" s="3" t="s">
        <v>1690</v>
      </c>
      <c r="K482" t="s">
        <v>62</v>
      </c>
      <c r="M482" t="s">
        <v>143</v>
      </c>
      <c r="N482" t="s">
        <v>55</v>
      </c>
      <c r="R482" t="str">
        <f t="shared" ca="1" si="7"/>
        <v>Aisha</v>
      </c>
      <c r="S482" t="str">
        <f>IFERROR(TEXT(DATEVALUE(LEFT(Table1[[#This Row],[Date of Purchase]],10)), "MMMM"), TEXT(Table1[[#This Row],[Date of Purchase]], "MMMM"))</f>
        <v>March</v>
      </c>
      <c r="T482" t="str">
        <f>IF(OR(
  AND(Table1[[#This Row],[Ticket Priority]]="Critical", Table1[[#This Row],[Ticket Status]]&lt;&gt;"Closed"),
  AND(Table1[[#This Row],[Ticket Priority]]="High", Table1[[#This Row],[Ticket Status]]="Open")
), "Yes", "No")</f>
        <v>No</v>
      </c>
      <c r="U482" s="4" t="str">
        <f>IF(Table1[[#This Row],[Ticket Status]]="Closed","Yes","No")</f>
        <v>No</v>
      </c>
      <c r="V482" s="4" t="str">
        <f>IF(Table1[[#This Row],[Ticket Status]]="Pending Customer Response","Yes","No")</f>
        <v>No</v>
      </c>
      <c r="W482" s="5">
        <f ca="1">COUNTIFS(Table1[Agent_name],Table1[[#This Row],[Agent_name]],Table1[Month],Table1[[#This Row],[Month]])/160</f>
        <v>1.0062500000000001</v>
      </c>
    </row>
    <row r="483" spans="1:23" x14ac:dyDescent="0.25">
      <c r="A483">
        <v>482</v>
      </c>
      <c r="B483" t="s">
        <v>1691</v>
      </c>
      <c r="C483" t="s">
        <v>1692</v>
      </c>
      <c r="D483">
        <v>21</v>
      </c>
      <c r="E483" t="s">
        <v>58</v>
      </c>
      <c r="F483" t="s">
        <v>98</v>
      </c>
      <c r="G483" s="1">
        <v>43840</v>
      </c>
      <c r="H483" t="s">
        <v>59</v>
      </c>
      <c r="I483" t="s">
        <v>67</v>
      </c>
      <c r="J483" s="3" t="s">
        <v>445</v>
      </c>
      <c r="K483" t="s">
        <v>24</v>
      </c>
      <c r="M483" t="s">
        <v>89</v>
      </c>
      <c r="N483" t="s">
        <v>33</v>
      </c>
      <c r="O483" s="2">
        <v>45078.43309027778</v>
      </c>
      <c r="R483" t="str">
        <f t="shared" ca="1" si="7"/>
        <v>Meera</v>
      </c>
      <c r="S483" t="str">
        <f>IFERROR(TEXT(DATEVALUE(LEFT(Table1[[#This Row],[Date of Purchase]],10)), "MMMM"), TEXT(Table1[[#This Row],[Date of Purchase]], "MMMM"))</f>
        <v>January</v>
      </c>
      <c r="T483" t="str">
        <f>IF(OR(
  AND(Table1[[#This Row],[Ticket Priority]]="Critical", Table1[[#This Row],[Ticket Status]]&lt;&gt;"Closed"),
  AND(Table1[[#This Row],[Ticket Priority]]="High", Table1[[#This Row],[Ticket Status]]="Open")
), "Yes", "No")</f>
        <v>No</v>
      </c>
      <c r="U483" s="4" t="str">
        <f>IF(Table1[[#This Row],[Ticket Status]]="Closed","Yes","No")</f>
        <v>No</v>
      </c>
      <c r="V483" s="4" t="str">
        <f>IF(Table1[[#This Row],[Ticket Status]]="Pending Customer Response","Yes","No")</f>
        <v>Yes</v>
      </c>
      <c r="W483" s="5">
        <f ca="1">COUNTIFS(Table1[Agent_name],Table1[[#This Row],[Agent_name]],Table1[Month],Table1[[#This Row],[Month]])/160</f>
        <v>0.21875</v>
      </c>
    </row>
    <row r="484" spans="1:23" x14ac:dyDescent="0.25">
      <c r="A484">
        <v>483</v>
      </c>
      <c r="B484" t="s">
        <v>1693</v>
      </c>
      <c r="C484" t="s">
        <v>1694</v>
      </c>
      <c r="D484">
        <v>52</v>
      </c>
      <c r="E484" t="s">
        <v>29</v>
      </c>
      <c r="F484" t="s">
        <v>655</v>
      </c>
      <c r="G484" s="1">
        <v>44452</v>
      </c>
      <c r="H484" t="s">
        <v>21</v>
      </c>
      <c r="I484" t="s">
        <v>31</v>
      </c>
      <c r="J484" s="3" t="s">
        <v>1695</v>
      </c>
      <c r="K484" t="s">
        <v>62</v>
      </c>
      <c r="M484" t="s">
        <v>143</v>
      </c>
      <c r="N484" t="s">
        <v>55</v>
      </c>
      <c r="R484" t="str">
        <f t="shared" ca="1" si="7"/>
        <v>Karan</v>
      </c>
      <c r="S484" t="str">
        <f>IFERROR(TEXT(DATEVALUE(LEFT(Table1[[#This Row],[Date of Purchase]],10)), "MMMM"), TEXT(Table1[[#This Row],[Date of Purchase]], "MMMM"))</f>
        <v>September</v>
      </c>
      <c r="T484" t="str">
        <f>IF(OR(
  AND(Table1[[#This Row],[Ticket Priority]]="Critical", Table1[[#This Row],[Ticket Status]]&lt;&gt;"Closed"),
  AND(Table1[[#This Row],[Ticket Priority]]="High", Table1[[#This Row],[Ticket Status]]="Open")
), "Yes", "No")</f>
        <v>No</v>
      </c>
      <c r="U484" s="4" t="str">
        <f>IF(Table1[[#This Row],[Ticket Status]]="Closed","Yes","No")</f>
        <v>No</v>
      </c>
      <c r="V484" s="4" t="str">
        <f>IF(Table1[[#This Row],[Ticket Status]]="Pending Customer Response","Yes","No")</f>
        <v>No</v>
      </c>
      <c r="W484" s="5">
        <f ca="1">COUNTIFS(Table1[Agent_name],Table1[[#This Row],[Agent_name]],Table1[Month],Table1[[#This Row],[Month]])/160</f>
        <v>0.24374999999999999</v>
      </c>
    </row>
    <row r="485" spans="1:23" x14ac:dyDescent="0.25">
      <c r="A485">
        <v>484</v>
      </c>
      <c r="B485" t="s">
        <v>1696</v>
      </c>
      <c r="C485" t="s">
        <v>1697</v>
      </c>
      <c r="D485">
        <v>37</v>
      </c>
      <c r="E485" t="s">
        <v>19</v>
      </c>
      <c r="F485" t="s">
        <v>149</v>
      </c>
      <c r="G485" s="1">
        <v>44098</v>
      </c>
      <c r="H485" t="s">
        <v>21</v>
      </c>
      <c r="I485" t="s">
        <v>22</v>
      </c>
      <c r="J485" s="3" t="s">
        <v>1698</v>
      </c>
      <c r="K485" t="s">
        <v>39</v>
      </c>
      <c r="L485" t="s">
        <v>1699</v>
      </c>
      <c r="M485" t="s">
        <v>41</v>
      </c>
      <c r="N485" t="s">
        <v>83</v>
      </c>
      <c r="O485" s="2">
        <v>45078.902557870373</v>
      </c>
      <c r="P485" s="2">
        <v>45078.018530092595</v>
      </c>
      <c r="Q485">
        <v>5</v>
      </c>
      <c r="R485" t="str">
        <f t="shared" ca="1" si="7"/>
        <v>Aisha</v>
      </c>
      <c r="S485" t="str">
        <f>IFERROR(TEXT(DATEVALUE(LEFT(Table1[[#This Row],[Date of Purchase]],10)), "MMMM"), TEXT(Table1[[#This Row],[Date of Purchase]], "MMMM"))</f>
        <v>September</v>
      </c>
      <c r="T485" t="str">
        <f>IF(OR(
  AND(Table1[[#This Row],[Ticket Priority]]="Critical", Table1[[#This Row],[Ticket Status]]&lt;&gt;"Closed"),
  AND(Table1[[#This Row],[Ticket Priority]]="High", Table1[[#This Row],[Ticket Status]]="Open")
), "Yes", "No")</f>
        <v>No</v>
      </c>
      <c r="U485" s="4" t="str">
        <f>IF(Table1[[#This Row],[Ticket Status]]="Closed","Yes","No")</f>
        <v>Yes</v>
      </c>
      <c r="V485" s="4" t="str">
        <f>IF(Table1[[#This Row],[Ticket Status]]="Pending Customer Response","Yes","No")</f>
        <v>No</v>
      </c>
      <c r="W485" s="5">
        <f ca="1">COUNTIFS(Table1[Agent_name],Table1[[#This Row],[Agent_name]],Table1[Month],Table1[[#This Row],[Month]])/160</f>
        <v>0.86250000000000004</v>
      </c>
    </row>
    <row r="486" spans="1:23" x14ac:dyDescent="0.25">
      <c r="A486">
        <v>485</v>
      </c>
      <c r="B486" t="s">
        <v>1700</v>
      </c>
      <c r="C486" t="s">
        <v>1701</v>
      </c>
      <c r="D486">
        <v>70</v>
      </c>
      <c r="E486" t="s">
        <v>29</v>
      </c>
      <c r="F486" t="s">
        <v>317</v>
      </c>
      <c r="G486" s="1">
        <v>44402</v>
      </c>
      <c r="H486" t="s">
        <v>21</v>
      </c>
      <c r="I486" t="s">
        <v>52</v>
      </c>
      <c r="J486" s="3" t="s">
        <v>1702</v>
      </c>
      <c r="K486" t="s">
        <v>39</v>
      </c>
      <c r="L486" t="s">
        <v>1703</v>
      </c>
      <c r="M486" t="s">
        <v>25</v>
      </c>
      <c r="N486" t="s">
        <v>33</v>
      </c>
      <c r="O486" s="2">
        <v>45078.759525462963</v>
      </c>
      <c r="P486" s="2">
        <v>45078.304664351854</v>
      </c>
      <c r="Q486">
        <v>5</v>
      </c>
      <c r="R486" t="str">
        <f t="shared" ca="1" si="7"/>
        <v>Rahul</v>
      </c>
      <c r="S486" t="str">
        <f>IFERROR(TEXT(DATEVALUE(LEFT(Table1[[#This Row],[Date of Purchase]],10)), "MMMM"), TEXT(Table1[[#This Row],[Date of Purchase]], "MMMM"))</f>
        <v>July</v>
      </c>
      <c r="T486" t="str">
        <f>IF(OR(
  AND(Table1[[#This Row],[Ticket Priority]]="Critical", Table1[[#This Row],[Ticket Status]]&lt;&gt;"Closed"),
  AND(Table1[[#This Row],[Ticket Priority]]="High", Table1[[#This Row],[Ticket Status]]="Open")
), "Yes", "No")</f>
        <v>No</v>
      </c>
      <c r="U486" s="4" t="str">
        <f>IF(Table1[[#This Row],[Ticket Status]]="Closed","Yes","No")</f>
        <v>Yes</v>
      </c>
      <c r="V486" s="4" t="str">
        <f>IF(Table1[[#This Row],[Ticket Status]]="Pending Customer Response","Yes","No")</f>
        <v>No</v>
      </c>
      <c r="W486" s="5">
        <f ca="1">COUNTIFS(Table1[Agent_name],Table1[[#This Row],[Agent_name]],Table1[Month],Table1[[#This Row],[Month]])/160</f>
        <v>0.21249999999999999</v>
      </c>
    </row>
    <row r="487" spans="1:23" x14ac:dyDescent="0.25">
      <c r="A487">
        <v>486</v>
      </c>
      <c r="B487" t="s">
        <v>1704</v>
      </c>
      <c r="C487" t="s">
        <v>1705</v>
      </c>
      <c r="D487">
        <v>33</v>
      </c>
      <c r="E487" t="s">
        <v>29</v>
      </c>
      <c r="F487" t="s">
        <v>81</v>
      </c>
      <c r="G487" s="1">
        <v>44367</v>
      </c>
      <c r="H487" t="s">
        <v>66</v>
      </c>
      <c r="I487" t="s">
        <v>177</v>
      </c>
      <c r="J487" s="3" t="s">
        <v>1706</v>
      </c>
      <c r="K487" t="s">
        <v>39</v>
      </c>
      <c r="L487" t="s">
        <v>1707</v>
      </c>
      <c r="M487" t="s">
        <v>143</v>
      </c>
      <c r="N487" t="s">
        <v>83</v>
      </c>
      <c r="O487" s="2">
        <v>45078.026898148149</v>
      </c>
      <c r="P487" s="2">
        <v>45078.516481481478</v>
      </c>
      <c r="Q487">
        <v>5</v>
      </c>
      <c r="R487" t="str">
        <f t="shared" ca="1" si="7"/>
        <v>Divya</v>
      </c>
      <c r="S487" t="str">
        <f>IFERROR(TEXT(DATEVALUE(LEFT(Table1[[#This Row],[Date of Purchase]],10)), "MMMM"), TEXT(Table1[[#This Row],[Date of Purchase]], "MMMM"))</f>
        <v>June</v>
      </c>
      <c r="T487" t="str">
        <f>IF(OR(
  AND(Table1[[#This Row],[Ticket Priority]]="Critical", Table1[[#This Row],[Ticket Status]]&lt;&gt;"Closed"),
  AND(Table1[[#This Row],[Ticket Priority]]="High", Table1[[#This Row],[Ticket Status]]="Open")
), "Yes", "No")</f>
        <v>No</v>
      </c>
      <c r="U487" s="4" t="str">
        <f>IF(Table1[[#This Row],[Ticket Status]]="Closed","Yes","No")</f>
        <v>Yes</v>
      </c>
      <c r="V487" s="4" t="str">
        <f>IF(Table1[[#This Row],[Ticket Status]]="Pending Customer Response","Yes","No")</f>
        <v>No</v>
      </c>
      <c r="W487" s="5">
        <f ca="1">COUNTIFS(Table1[Agent_name],Table1[[#This Row],[Agent_name]],Table1[Month],Table1[[#This Row],[Month]])/160</f>
        <v>0.22500000000000001</v>
      </c>
    </row>
    <row r="488" spans="1:23" x14ac:dyDescent="0.25">
      <c r="A488">
        <v>487</v>
      </c>
      <c r="B488" t="s">
        <v>1708</v>
      </c>
      <c r="C488" t="s">
        <v>1709</v>
      </c>
      <c r="D488">
        <v>39</v>
      </c>
      <c r="E488" t="s">
        <v>19</v>
      </c>
      <c r="F488" t="s">
        <v>36</v>
      </c>
      <c r="G488" s="1">
        <v>44515</v>
      </c>
      <c r="H488" t="s">
        <v>67</v>
      </c>
      <c r="I488" t="s">
        <v>59</v>
      </c>
      <c r="J488" s="3" t="s">
        <v>1710</v>
      </c>
      <c r="K488" t="s">
        <v>24</v>
      </c>
      <c r="M488" t="s">
        <v>89</v>
      </c>
      <c r="N488" t="s">
        <v>55</v>
      </c>
      <c r="O488" s="2">
        <v>45078.152604166666</v>
      </c>
      <c r="R488" t="str">
        <f t="shared" ca="1" si="7"/>
        <v>Karan</v>
      </c>
      <c r="S488" t="str">
        <f>IFERROR(TEXT(DATEVALUE(LEFT(Table1[[#This Row],[Date of Purchase]],10)), "MMMM"), TEXT(Table1[[#This Row],[Date of Purchase]], "MMMM"))</f>
        <v>November</v>
      </c>
      <c r="T488" t="str">
        <f>IF(OR(
  AND(Table1[[#This Row],[Ticket Priority]]="Critical", Table1[[#This Row],[Ticket Status]]&lt;&gt;"Closed"),
  AND(Table1[[#This Row],[Ticket Priority]]="High", Table1[[#This Row],[Ticket Status]]="Open")
), "Yes", "No")</f>
        <v>No</v>
      </c>
      <c r="U488" s="4" t="str">
        <f>IF(Table1[[#This Row],[Ticket Status]]="Closed","Yes","No")</f>
        <v>No</v>
      </c>
      <c r="V488" s="4" t="str">
        <f>IF(Table1[[#This Row],[Ticket Status]]="Pending Customer Response","Yes","No")</f>
        <v>Yes</v>
      </c>
      <c r="W488" s="5">
        <f ca="1">COUNTIFS(Table1[Agent_name],Table1[[#This Row],[Agent_name]],Table1[Month],Table1[[#This Row],[Month]])/160</f>
        <v>0.1875</v>
      </c>
    </row>
    <row r="489" spans="1:23" x14ac:dyDescent="0.25">
      <c r="A489">
        <v>488</v>
      </c>
      <c r="B489" t="s">
        <v>1711</v>
      </c>
      <c r="C489" t="s">
        <v>1712</v>
      </c>
      <c r="D489">
        <v>60</v>
      </c>
      <c r="E489" t="s">
        <v>29</v>
      </c>
      <c r="F489" t="s">
        <v>249</v>
      </c>
      <c r="G489" s="1">
        <v>44291</v>
      </c>
      <c r="H489" t="s">
        <v>21</v>
      </c>
      <c r="I489" t="s">
        <v>52</v>
      </c>
      <c r="J489" s="3" t="s">
        <v>1713</v>
      </c>
      <c r="K489" t="s">
        <v>62</v>
      </c>
      <c r="M489" t="s">
        <v>25</v>
      </c>
      <c r="N489" t="s">
        <v>33</v>
      </c>
      <c r="R489" t="str">
        <f t="shared" ca="1" si="7"/>
        <v>Priya</v>
      </c>
      <c r="S489" t="str">
        <f>IFERROR(TEXT(DATEVALUE(LEFT(Table1[[#This Row],[Date of Purchase]],10)), "MMMM"), TEXT(Table1[[#This Row],[Date of Purchase]], "MMMM"))</f>
        <v>April</v>
      </c>
      <c r="T489" t="str">
        <f>IF(OR(
  AND(Table1[[#This Row],[Ticket Priority]]="Critical", Table1[[#This Row],[Ticket Status]]&lt;&gt;"Closed"),
  AND(Table1[[#This Row],[Ticket Priority]]="High", Table1[[#This Row],[Ticket Status]]="Open")
), "Yes", "No")</f>
        <v>Yes</v>
      </c>
      <c r="U489" s="4" t="str">
        <f>IF(Table1[[#This Row],[Ticket Status]]="Closed","Yes","No")</f>
        <v>No</v>
      </c>
      <c r="V489" s="4" t="str">
        <f>IF(Table1[[#This Row],[Ticket Status]]="Pending Customer Response","Yes","No")</f>
        <v>No</v>
      </c>
      <c r="W489" s="5">
        <f ca="1">COUNTIFS(Table1[Agent_name],Table1[[#This Row],[Agent_name]],Table1[Month],Table1[[#This Row],[Month]])/160</f>
        <v>0.48749999999999999</v>
      </c>
    </row>
    <row r="490" spans="1:23" x14ac:dyDescent="0.25">
      <c r="A490">
        <v>489</v>
      </c>
      <c r="B490" t="s">
        <v>1714</v>
      </c>
      <c r="C490" t="s">
        <v>1715</v>
      </c>
      <c r="D490">
        <v>63</v>
      </c>
      <c r="E490" t="s">
        <v>19</v>
      </c>
      <c r="F490" t="s">
        <v>317</v>
      </c>
      <c r="G490" s="1">
        <v>44457</v>
      </c>
      <c r="H490" t="s">
        <v>45</v>
      </c>
      <c r="I490" t="s">
        <v>37</v>
      </c>
      <c r="J490" s="3" t="s">
        <v>1716</v>
      </c>
      <c r="K490" t="s">
        <v>62</v>
      </c>
      <c r="M490" t="s">
        <v>143</v>
      </c>
      <c r="N490" t="s">
        <v>55</v>
      </c>
      <c r="R490" t="str">
        <f t="shared" ca="1" si="7"/>
        <v>Aisha</v>
      </c>
      <c r="S490" t="str">
        <f>IFERROR(TEXT(DATEVALUE(LEFT(Table1[[#This Row],[Date of Purchase]],10)), "MMMM"), TEXT(Table1[[#This Row],[Date of Purchase]], "MMMM"))</f>
        <v>September</v>
      </c>
      <c r="T490" t="str">
        <f>IF(OR(
  AND(Table1[[#This Row],[Ticket Priority]]="Critical", Table1[[#This Row],[Ticket Status]]&lt;&gt;"Closed"),
  AND(Table1[[#This Row],[Ticket Priority]]="High", Table1[[#This Row],[Ticket Status]]="Open")
), "Yes", "No")</f>
        <v>No</v>
      </c>
      <c r="U490" s="4" t="str">
        <f>IF(Table1[[#This Row],[Ticket Status]]="Closed","Yes","No")</f>
        <v>No</v>
      </c>
      <c r="V490" s="4" t="str">
        <f>IF(Table1[[#This Row],[Ticket Status]]="Pending Customer Response","Yes","No")</f>
        <v>No</v>
      </c>
      <c r="W490" s="5">
        <f ca="1">COUNTIFS(Table1[Agent_name],Table1[[#This Row],[Agent_name]],Table1[Month],Table1[[#This Row],[Month]])/160</f>
        <v>0.86250000000000004</v>
      </c>
    </row>
    <row r="491" spans="1:23" x14ac:dyDescent="0.25">
      <c r="A491">
        <v>490</v>
      </c>
      <c r="B491" t="s">
        <v>1717</v>
      </c>
      <c r="C491" t="s">
        <v>1718</v>
      </c>
      <c r="D491">
        <v>50</v>
      </c>
      <c r="E491" t="s">
        <v>19</v>
      </c>
      <c r="F491" t="s">
        <v>431</v>
      </c>
      <c r="G491" s="1">
        <v>44082</v>
      </c>
      <c r="H491" t="s">
        <v>59</v>
      </c>
      <c r="I491" t="s">
        <v>99</v>
      </c>
      <c r="J491" s="3" t="s">
        <v>1719</v>
      </c>
      <c r="K491" t="s">
        <v>62</v>
      </c>
      <c r="M491" t="s">
        <v>89</v>
      </c>
      <c r="N491" t="s">
        <v>83</v>
      </c>
      <c r="R491" t="str">
        <f t="shared" ca="1" si="7"/>
        <v>Rahul</v>
      </c>
      <c r="S491" t="str">
        <f>IFERROR(TEXT(DATEVALUE(LEFT(Table1[[#This Row],[Date of Purchase]],10)), "MMMM"), TEXT(Table1[[#This Row],[Date of Purchase]], "MMMM"))</f>
        <v>September</v>
      </c>
      <c r="T491" t="str">
        <f>IF(OR(
  AND(Table1[[#This Row],[Ticket Priority]]="Critical", Table1[[#This Row],[Ticket Status]]&lt;&gt;"Closed"),
  AND(Table1[[#This Row],[Ticket Priority]]="High", Table1[[#This Row],[Ticket Status]]="Open")
), "Yes", "No")</f>
        <v>Yes</v>
      </c>
      <c r="U491" s="4" t="str">
        <f>IF(Table1[[#This Row],[Ticket Status]]="Closed","Yes","No")</f>
        <v>No</v>
      </c>
      <c r="V491" s="4" t="str">
        <f>IF(Table1[[#This Row],[Ticket Status]]="Pending Customer Response","Yes","No")</f>
        <v>No</v>
      </c>
      <c r="W491" s="5">
        <f ca="1">COUNTIFS(Table1[Agent_name],Table1[[#This Row],[Agent_name]],Table1[Month],Table1[[#This Row],[Month]])/160</f>
        <v>0.25</v>
      </c>
    </row>
    <row r="492" spans="1:23" x14ac:dyDescent="0.25">
      <c r="A492">
        <v>491</v>
      </c>
      <c r="B492" t="s">
        <v>1720</v>
      </c>
      <c r="C492" t="s">
        <v>1721</v>
      </c>
      <c r="D492">
        <v>46</v>
      </c>
      <c r="E492" t="s">
        <v>58</v>
      </c>
      <c r="F492" t="s">
        <v>44</v>
      </c>
      <c r="G492" s="1">
        <v>44411</v>
      </c>
      <c r="H492" t="s">
        <v>45</v>
      </c>
      <c r="I492" t="s">
        <v>150</v>
      </c>
      <c r="J492" s="3" t="s">
        <v>1722</v>
      </c>
      <c r="K492" t="s">
        <v>24</v>
      </c>
      <c r="M492" t="s">
        <v>41</v>
      </c>
      <c r="N492" t="s">
        <v>26</v>
      </c>
      <c r="O492" s="2">
        <v>45078.643645833334</v>
      </c>
      <c r="R492" t="str">
        <f t="shared" ca="1" si="7"/>
        <v>Neha</v>
      </c>
      <c r="S492" t="str">
        <f>IFERROR(TEXT(DATEVALUE(LEFT(Table1[[#This Row],[Date of Purchase]],10)), "MMMM"), TEXT(Table1[[#This Row],[Date of Purchase]], "MMMM"))</f>
        <v>August</v>
      </c>
      <c r="T492" t="str">
        <f>IF(OR(
  AND(Table1[[#This Row],[Ticket Priority]]="Critical", Table1[[#This Row],[Ticket Status]]&lt;&gt;"Closed"),
  AND(Table1[[#This Row],[Ticket Priority]]="High", Table1[[#This Row],[Ticket Status]]="Open")
), "Yes", "No")</f>
        <v>No</v>
      </c>
      <c r="U492" s="4" t="str">
        <f>IF(Table1[[#This Row],[Ticket Status]]="Closed","Yes","No")</f>
        <v>No</v>
      </c>
      <c r="V492" s="4" t="str">
        <f>IF(Table1[[#This Row],[Ticket Status]]="Pending Customer Response","Yes","No")</f>
        <v>Yes</v>
      </c>
      <c r="W492" s="5">
        <f ca="1">COUNTIFS(Table1[Agent_name],Table1[[#This Row],[Agent_name]],Table1[Month],Table1[[#This Row],[Month]])/160</f>
        <v>0.16875000000000001</v>
      </c>
    </row>
    <row r="493" spans="1:23" x14ac:dyDescent="0.25">
      <c r="A493">
        <v>492</v>
      </c>
      <c r="B493" t="s">
        <v>1723</v>
      </c>
      <c r="C493" t="s">
        <v>1724</v>
      </c>
      <c r="D493">
        <v>31</v>
      </c>
      <c r="E493" t="s">
        <v>29</v>
      </c>
      <c r="F493" t="s">
        <v>397</v>
      </c>
      <c r="G493" s="1">
        <v>44552</v>
      </c>
      <c r="H493" t="s">
        <v>21</v>
      </c>
      <c r="I493" t="s">
        <v>150</v>
      </c>
      <c r="J493" s="3" t="s">
        <v>1725</v>
      </c>
      <c r="K493" t="s">
        <v>62</v>
      </c>
      <c r="M493" t="s">
        <v>89</v>
      </c>
      <c r="N493" t="s">
        <v>26</v>
      </c>
      <c r="R493" t="str">
        <f t="shared" ca="1" si="7"/>
        <v>Mohit</v>
      </c>
      <c r="S493" t="str">
        <f>IFERROR(TEXT(DATEVALUE(LEFT(Table1[[#This Row],[Date of Purchase]],10)), "MMMM"), TEXT(Table1[[#This Row],[Date of Purchase]], "MMMM"))</f>
        <v>December</v>
      </c>
      <c r="T493" t="str">
        <f>IF(OR(
  AND(Table1[[#This Row],[Ticket Priority]]="Critical", Table1[[#This Row],[Ticket Status]]&lt;&gt;"Closed"),
  AND(Table1[[#This Row],[Ticket Priority]]="High", Table1[[#This Row],[Ticket Status]]="Open")
), "Yes", "No")</f>
        <v>Yes</v>
      </c>
      <c r="U493" s="4" t="str">
        <f>IF(Table1[[#This Row],[Ticket Status]]="Closed","Yes","No")</f>
        <v>No</v>
      </c>
      <c r="V493" s="4" t="str">
        <f>IF(Table1[[#This Row],[Ticket Status]]="Pending Customer Response","Yes","No")</f>
        <v>No</v>
      </c>
      <c r="W493" s="5">
        <f ca="1">COUNTIFS(Table1[Agent_name],Table1[[#This Row],[Agent_name]],Table1[Month],Table1[[#This Row],[Month]])/160</f>
        <v>0.44374999999999998</v>
      </c>
    </row>
    <row r="494" spans="1:23" x14ac:dyDescent="0.25">
      <c r="A494">
        <v>493</v>
      </c>
      <c r="B494" t="s">
        <v>1726</v>
      </c>
      <c r="C494" t="s">
        <v>1727</v>
      </c>
      <c r="D494">
        <v>66</v>
      </c>
      <c r="E494" t="s">
        <v>58</v>
      </c>
      <c r="F494" t="s">
        <v>51</v>
      </c>
      <c r="G494" s="1">
        <v>43906</v>
      </c>
      <c r="H494" t="s">
        <v>45</v>
      </c>
      <c r="I494" t="s">
        <v>46</v>
      </c>
      <c r="J494" s="3" t="s">
        <v>1728</v>
      </c>
      <c r="K494" t="s">
        <v>39</v>
      </c>
      <c r="L494" t="s">
        <v>1729</v>
      </c>
      <c r="M494" t="s">
        <v>25</v>
      </c>
      <c r="N494" t="s">
        <v>33</v>
      </c>
      <c r="O494" s="2">
        <v>45078.702719907407</v>
      </c>
      <c r="P494" s="2">
        <v>45078.289525462962</v>
      </c>
      <c r="Q494">
        <v>4</v>
      </c>
      <c r="R494" t="str">
        <f t="shared" ca="1" si="7"/>
        <v>Karan</v>
      </c>
      <c r="S494" t="str">
        <f>IFERROR(TEXT(DATEVALUE(LEFT(Table1[[#This Row],[Date of Purchase]],10)), "MMMM"), TEXT(Table1[[#This Row],[Date of Purchase]], "MMMM"))</f>
        <v>March</v>
      </c>
      <c r="T494" t="str">
        <f>IF(OR(
  AND(Table1[[#This Row],[Ticket Priority]]="Critical", Table1[[#This Row],[Ticket Status]]&lt;&gt;"Closed"),
  AND(Table1[[#This Row],[Ticket Priority]]="High", Table1[[#This Row],[Ticket Status]]="Open")
), "Yes", "No")</f>
        <v>No</v>
      </c>
      <c r="U494" s="4" t="str">
        <f>IF(Table1[[#This Row],[Ticket Status]]="Closed","Yes","No")</f>
        <v>Yes</v>
      </c>
      <c r="V494" s="4" t="str">
        <f>IF(Table1[[#This Row],[Ticket Status]]="Pending Customer Response","Yes","No")</f>
        <v>No</v>
      </c>
      <c r="W494" s="5">
        <f ca="1">COUNTIFS(Table1[Agent_name],Table1[[#This Row],[Agent_name]],Table1[Month],Table1[[#This Row],[Month]])/160</f>
        <v>0.21249999999999999</v>
      </c>
    </row>
    <row r="495" spans="1:23" x14ac:dyDescent="0.25">
      <c r="A495">
        <v>494</v>
      </c>
      <c r="B495" t="s">
        <v>1730</v>
      </c>
      <c r="C495" t="s">
        <v>1731</v>
      </c>
      <c r="D495">
        <v>64</v>
      </c>
      <c r="E495" t="s">
        <v>29</v>
      </c>
      <c r="F495" t="s">
        <v>317</v>
      </c>
      <c r="G495" s="1">
        <v>43948</v>
      </c>
      <c r="H495" t="s">
        <v>67</v>
      </c>
      <c r="I495" t="s">
        <v>60</v>
      </c>
      <c r="J495" s="3" t="s">
        <v>1732</v>
      </c>
      <c r="K495" t="s">
        <v>62</v>
      </c>
      <c r="M495" t="s">
        <v>25</v>
      </c>
      <c r="N495" t="s">
        <v>83</v>
      </c>
      <c r="R495" t="str">
        <f t="shared" ca="1" si="7"/>
        <v>Sara</v>
      </c>
      <c r="S495" t="str">
        <f>IFERROR(TEXT(DATEVALUE(LEFT(Table1[[#This Row],[Date of Purchase]],10)), "MMMM"), TEXT(Table1[[#This Row],[Date of Purchase]], "MMMM"))</f>
        <v>April</v>
      </c>
      <c r="T495" t="str">
        <f>IF(OR(
  AND(Table1[[#This Row],[Ticket Priority]]="Critical", Table1[[#This Row],[Ticket Status]]&lt;&gt;"Closed"),
  AND(Table1[[#This Row],[Ticket Priority]]="High", Table1[[#This Row],[Ticket Status]]="Open")
), "Yes", "No")</f>
        <v>Yes</v>
      </c>
      <c r="U495" s="4" t="str">
        <f>IF(Table1[[#This Row],[Ticket Status]]="Closed","Yes","No")</f>
        <v>No</v>
      </c>
      <c r="V495" s="4" t="str">
        <f>IF(Table1[[#This Row],[Ticket Status]]="Pending Customer Response","Yes","No")</f>
        <v>No</v>
      </c>
      <c r="W495" s="5">
        <f ca="1">COUNTIFS(Table1[Agent_name],Table1[[#This Row],[Agent_name]],Table1[Month],Table1[[#This Row],[Month]])/160</f>
        <v>0.75624999999999998</v>
      </c>
    </row>
    <row r="496" spans="1:23" x14ac:dyDescent="0.25">
      <c r="A496">
        <v>495</v>
      </c>
      <c r="B496" t="s">
        <v>1733</v>
      </c>
      <c r="C496" t="s">
        <v>1734</v>
      </c>
      <c r="D496">
        <v>63</v>
      </c>
      <c r="E496" t="s">
        <v>19</v>
      </c>
      <c r="F496" t="s">
        <v>112</v>
      </c>
      <c r="G496" s="1">
        <v>43885</v>
      </c>
      <c r="H496" t="s">
        <v>45</v>
      </c>
      <c r="I496" t="s">
        <v>113</v>
      </c>
      <c r="J496" s="3" t="s">
        <v>1735</v>
      </c>
      <c r="K496" t="s">
        <v>62</v>
      </c>
      <c r="M496" t="s">
        <v>41</v>
      </c>
      <c r="N496" t="s">
        <v>83</v>
      </c>
      <c r="R496" t="str">
        <f t="shared" ca="1" si="7"/>
        <v>Meera</v>
      </c>
      <c r="S496" t="str">
        <f>IFERROR(TEXT(DATEVALUE(LEFT(Table1[[#This Row],[Date of Purchase]],10)), "MMMM"), TEXT(Table1[[#This Row],[Date of Purchase]], "MMMM"))</f>
        <v>February</v>
      </c>
      <c r="T496" t="str">
        <f>IF(OR(
  AND(Table1[[#This Row],[Ticket Priority]]="Critical", Table1[[#This Row],[Ticket Status]]&lt;&gt;"Closed"),
  AND(Table1[[#This Row],[Ticket Priority]]="High", Table1[[#This Row],[Ticket Status]]="Open")
), "Yes", "No")</f>
        <v>No</v>
      </c>
      <c r="U496" s="4" t="str">
        <f>IF(Table1[[#This Row],[Ticket Status]]="Closed","Yes","No")</f>
        <v>No</v>
      </c>
      <c r="V496" s="4" t="str">
        <f>IF(Table1[[#This Row],[Ticket Status]]="Pending Customer Response","Yes","No")</f>
        <v>No</v>
      </c>
      <c r="W496" s="5">
        <f ca="1">COUNTIFS(Table1[Agent_name],Table1[[#This Row],[Agent_name]],Table1[Month],Table1[[#This Row],[Month]])/160</f>
        <v>0.21249999999999999</v>
      </c>
    </row>
    <row r="497" spans="1:23" x14ac:dyDescent="0.25">
      <c r="A497">
        <v>496</v>
      </c>
      <c r="B497" t="s">
        <v>1736</v>
      </c>
      <c r="C497" t="s">
        <v>1737</v>
      </c>
      <c r="D497">
        <v>33</v>
      </c>
      <c r="E497" t="s">
        <v>19</v>
      </c>
      <c r="F497" t="s">
        <v>161</v>
      </c>
      <c r="G497" s="1">
        <v>44534</v>
      </c>
      <c r="H497" t="s">
        <v>21</v>
      </c>
      <c r="I497" t="s">
        <v>46</v>
      </c>
      <c r="J497" s="3" t="s">
        <v>1738</v>
      </c>
      <c r="K497" t="s">
        <v>39</v>
      </c>
      <c r="L497" t="s">
        <v>1739</v>
      </c>
      <c r="M497" t="s">
        <v>41</v>
      </c>
      <c r="N497" t="s">
        <v>26</v>
      </c>
      <c r="O497" s="2">
        <v>45078.237488425926</v>
      </c>
      <c r="P497" s="2">
        <v>45078.877766203703</v>
      </c>
      <c r="Q497">
        <v>1</v>
      </c>
      <c r="R497" t="str">
        <f t="shared" ca="1" si="7"/>
        <v>Sara</v>
      </c>
      <c r="S497" t="str">
        <f>IFERROR(TEXT(DATEVALUE(LEFT(Table1[[#This Row],[Date of Purchase]],10)), "MMMM"), TEXT(Table1[[#This Row],[Date of Purchase]], "MMMM"))</f>
        <v>December</v>
      </c>
      <c r="T497" t="str">
        <f>IF(OR(
  AND(Table1[[#This Row],[Ticket Priority]]="Critical", Table1[[#This Row],[Ticket Status]]&lt;&gt;"Closed"),
  AND(Table1[[#This Row],[Ticket Priority]]="High", Table1[[#This Row],[Ticket Status]]="Open")
), "Yes", "No")</f>
        <v>No</v>
      </c>
      <c r="U497" s="4" t="str">
        <f>IF(Table1[[#This Row],[Ticket Status]]="Closed","Yes","No")</f>
        <v>Yes</v>
      </c>
      <c r="V497" s="4" t="str">
        <f>IF(Table1[[#This Row],[Ticket Status]]="Pending Customer Response","Yes","No")</f>
        <v>No</v>
      </c>
      <c r="W497" s="5">
        <f ca="1">COUNTIFS(Table1[Agent_name],Table1[[#This Row],[Agent_name]],Table1[Month],Table1[[#This Row],[Month]])/160</f>
        <v>0.55625000000000002</v>
      </c>
    </row>
    <row r="498" spans="1:23" x14ac:dyDescent="0.25">
      <c r="A498">
        <v>497</v>
      </c>
      <c r="B498" t="s">
        <v>1740</v>
      </c>
      <c r="C498" t="s">
        <v>1741</v>
      </c>
      <c r="D498">
        <v>66</v>
      </c>
      <c r="E498" t="s">
        <v>19</v>
      </c>
      <c r="F498" t="s">
        <v>107</v>
      </c>
      <c r="G498" s="1">
        <v>44141</v>
      </c>
      <c r="H498" t="s">
        <v>21</v>
      </c>
      <c r="I498" t="s">
        <v>77</v>
      </c>
      <c r="J498" s="3" t="s">
        <v>1742</v>
      </c>
      <c r="K498" t="s">
        <v>39</v>
      </c>
      <c r="L498" t="s">
        <v>1743</v>
      </c>
      <c r="M498" t="s">
        <v>143</v>
      </c>
      <c r="N498" t="s">
        <v>83</v>
      </c>
      <c r="O498" s="2">
        <v>45078.225694444445</v>
      </c>
      <c r="P498" s="2">
        <v>45078.484722222223</v>
      </c>
      <c r="Q498">
        <v>1</v>
      </c>
      <c r="R498" t="str">
        <f t="shared" ca="1" si="7"/>
        <v>Aisha</v>
      </c>
      <c r="S498" t="str">
        <f>IFERROR(TEXT(DATEVALUE(LEFT(Table1[[#This Row],[Date of Purchase]],10)), "MMMM"), TEXT(Table1[[#This Row],[Date of Purchase]], "MMMM"))</f>
        <v>November</v>
      </c>
      <c r="T498" t="str">
        <f>IF(OR(
  AND(Table1[[#This Row],[Ticket Priority]]="Critical", Table1[[#This Row],[Ticket Status]]&lt;&gt;"Closed"),
  AND(Table1[[#This Row],[Ticket Priority]]="High", Table1[[#This Row],[Ticket Status]]="Open")
), "Yes", "No")</f>
        <v>No</v>
      </c>
      <c r="U498" s="4" t="str">
        <f>IF(Table1[[#This Row],[Ticket Status]]="Closed","Yes","No")</f>
        <v>Yes</v>
      </c>
      <c r="V498" s="4" t="str">
        <f>IF(Table1[[#This Row],[Ticket Status]]="Pending Customer Response","Yes","No")</f>
        <v>No</v>
      </c>
      <c r="W498" s="5">
        <f ca="1">COUNTIFS(Table1[Agent_name],Table1[[#This Row],[Agent_name]],Table1[Month],Table1[[#This Row],[Month]])/160</f>
        <v>0.85624999999999996</v>
      </c>
    </row>
    <row r="499" spans="1:23" x14ac:dyDescent="0.25">
      <c r="A499">
        <v>498</v>
      </c>
      <c r="B499" t="s">
        <v>1744</v>
      </c>
      <c r="C499" t="s">
        <v>1745</v>
      </c>
      <c r="D499">
        <v>70</v>
      </c>
      <c r="E499" t="s">
        <v>58</v>
      </c>
      <c r="F499" t="s">
        <v>456</v>
      </c>
      <c r="G499" s="1">
        <v>44207</v>
      </c>
      <c r="H499" t="s">
        <v>66</v>
      </c>
      <c r="I499" t="s">
        <v>93</v>
      </c>
      <c r="J499" s="3" t="s">
        <v>1746</v>
      </c>
      <c r="K499" t="s">
        <v>62</v>
      </c>
      <c r="M499" t="s">
        <v>143</v>
      </c>
      <c r="N499" t="s">
        <v>83</v>
      </c>
      <c r="R499" t="str">
        <f t="shared" ca="1" si="7"/>
        <v>Ravi</v>
      </c>
      <c r="S499" t="str">
        <f>IFERROR(TEXT(DATEVALUE(LEFT(Table1[[#This Row],[Date of Purchase]],10)), "MMMM"), TEXT(Table1[[#This Row],[Date of Purchase]], "MMMM"))</f>
        <v>January</v>
      </c>
      <c r="T499" t="str">
        <f>IF(OR(
  AND(Table1[[#This Row],[Ticket Priority]]="Critical", Table1[[#This Row],[Ticket Status]]&lt;&gt;"Closed"),
  AND(Table1[[#This Row],[Ticket Priority]]="High", Table1[[#This Row],[Ticket Status]]="Open")
), "Yes", "No")</f>
        <v>No</v>
      </c>
      <c r="U499" s="4" t="str">
        <f>IF(Table1[[#This Row],[Ticket Status]]="Closed","Yes","No")</f>
        <v>No</v>
      </c>
      <c r="V499" s="4" t="str">
        <f>IF(Table1[[#This Row],[Ticket Status]]="Pending Customer Response","Yes","No")</f>
        <v>No</v>
      </c>
      <c r="W499" s="5">
        <f ca="1">COUNTIFS(Table1[Agent_name],Table1[[#This Row],[Agent_name]],Table1[Month],Table1[[#This Row],[Month]])/160</f>
        <v>0.74375000000000002</v>
      </c>
    </row>
    <row r="500" spans="1:23" x14ac:dyDescent="0.25">
      <c r="A500">
        <v>499</v>
      </c>
      <c r="B500" t="s">
        <v>1747</v>
      </c>
      <c r="C500" t="s">
        <v>1748</v>
      </c>
      <c r="D500">
        <v>38</v>
      </c>
      <c r="E500" t="s">
        <v>29</v>
      </c>
      <c r="F500" t="s">
        <v>383</v>
      </c>
      <c r="G500" s="1">
        <v>44200</v>
      </c>
      <c r="H500" t="s">
        <v>66</v>
      </c>
      <c r="I500" t="s">
        <v>67</v>
      </c>
      <c r="J500" s="3" t="s">
        <v>1749</v>
      </c>
      <c r="K500" t="s">
        <v>62</v>
      </c>
      <c r="M500" t="s">
        <v>25</v>
      </c>
      <c r="N500" t="s">
        <v>55</v>
      </c>
      <c r="R500" t="str">
        <f t="shared" ca="1" si="7"/>
        <v>Ravi</v>
      </c>
      <c r="S500" t="str">
        <f>IFERROR(TEXT(DATEVALUE(LEFT(Table1[[#This Row],[Date of Purchase]],10)), "MMMM"), TEXT(Table1[[#This Row],[Date of Purchase]], "MMMM"))</f>
        <v>January</v>
      </c>
      <c r="T500" t="str">
        <f>IF(OR(
  AND(Table1[[#This Row],[Ticket Priority]]="Critical", Table1[[#This Row],[Ticket Status]]&lt;&gt;"Closed"),
  AND(Table1[[#This Row],[Ticket Priority]]="High", Table1[[#This Row],[Ticket Status]]="Open")
), "Yes", "No")</f>
        <v>Yes</v>
      </c>
      <c r="U500" s="4" t="str">
        <f>IF(Table1[[#This Row],[Ticket Status]]="Closed","Yes","No")</f>
        <v>No</v>
      </c>
      <c r="V500" s="4" t="str">
        <f>IF(Table1[[#This Row],[Ticket Status]]="Pending Customer Response","Yes","No")</f>
        <v>No</v>
      </c>
      <c r="W500" s="5">
        <f ca="1">COUNTIFS(Table1[Agent_name],Table1[[#This Row],[Agent_name]],Table1[Month],Table1[[#This Row],[Month]])/160</f>
        <v>0.74375000000000002</v>
      </c>
    </row>
    <row r="501" spans="1:23" x14ac:dyDescent="0.25">
      <c r="A501">
        <v>500</v>
      </c>
      <c r="B501" t="s">
        <v>1750</v>
      </c>
      <c r="C501" t="s">
        <v>1751</v>
      </c>
      <c r="D501">
        <v>58</v>
      </c>
      <c r="E501" t="s">
        <v>19</v>
      </c>
      <c r="F501" t="s">
        <v>383</v>
      </c>
      <c r="G501" s="1">
        <v>43969</v>
      </c>
      <c r="H501" t="s">
        <v>45</v>
      </c>
      <c r="I501" t="s">
        <v>22</v>
      </c>
      <c r="J501" s="3" t="s">
        <v>1752</v>
      </c>
      <c r="K501" t="s">
        <v>62</v>
      </c>
      <c r="M501" t="s">
        <v>25</v>
      </c>
      <c r="N501" t="s">
        <v>55</v>
      </c>
      <c r="R501" t="str">
        <f t="shared" ca="1" si="7"/>
        <v>Karan</v>
      </c>
      <c r="S501" t="str">
        <f>IFERROR(TEXT(DATEVALUE(LEFT(Table1[[#This Row],[Date of Purchase]],10)), "MMMM"), TEXT(Table1[[#This Row],[Date of Purchase]], "MMMM"))</f>
        <v>May</v>
      </c>
      <c r="T501" t="str">
        <f>IF(OR(
  AND(Table1[[#This Row],[Ticket Priority]]="Critical", Table1[[#This Row],[Ticket Status]]&lt;&gt;"Closed"),
  AND(Table1[[#This Row],[Ticket Priority]]="High", Table1[[#This Row],[Ticket Status]]="Open")
), "Yes", "No")</f>
        <v>Yes</v>
      </c>
      <c r="U501" s="4" t="str">
        <f>IF(Table1[[#This Row],[Ticket Status]]="Closed","Yes","No")</f>
        <v>No</v>
      </c>
      <c r="V501" s="4" t="str">
        <f>IF(Table1[[#This Row],[Ticket Status]]="Pending Customer Response","Yes","No")</f>
        <v>No</v>
      </c>
      <c r="W501" s="5">
        <f ca="1">COUNTIFS(Table1[Agent_name],Table1[[#This Row],[Agent_name]],Table1[Month],Table1[[#This Row],[Month]])/160</f>
        <v>0.1875</v>
      </c>
    </row>
    <row r="502" spans="1:23" x14ac:dyDescent="0.25">
      <c r="A502">
        <v>501</v>
      </c>
      <c r="B502" t="s">
        <v>1753</v>
      </c>
      <c r="C502" t="s">
        <v>1754</v>
      </c>
      <c r="D502">
        <v>66</v>
      </c>
      <c r="E502" t="s">
        <v>19</v>
      </c>
      <c r="F502" t="s">
        <v>655</v>
      </c>
      <c r="G502" s="1">
        <v>44065</v>
      </c>
      <c r="H502" t="s">
        <v>59</v>
      </c>
      <c r="I502" t="s">
        <v>177</v>
      </c>
      <c r="J502" s="3" t="s">
        <v>1755</v>
      </c>
      <c r="K502" t="s">
        <v>39</v>
      </c>
      <c r="L502" t="s">
        <v>1756</v>
      </c>
      <c r="M502" t="s">
        <v>89</v>
      </c>
      <c r="N502" t="s">
        <v>33</v>
      </c>
      <c r="O502" s="2">
        <v>45078.332719907405</v>
      </c>
      <c r="P502" s="2">
        <v>45078.687581018516</v>
      </c>
      <c r="Q502">
        <v>5</v>
      </c>
      <c r="R502" t="str">
        <f t="shared" ca="1" si="7"/>
        <v>Sara</v>
      </c>
      <c r="S502" t="str">
        <f>IFERROR(TEXT(DATEVALUE(LEFT(Table1[[#This Row],[Date of Purchase]],10)), "MMMM"), TEXT(Table1[[#This Row],[Date of Purchase]], "MMMM"))</f>
        <v>August</v>
      </c>
      <c r="T502" t="str">
        <f>IF(OR(
  AND(Table1[[#This Row],[Ticket Priority]]="Critical", Table1[[#This Row],[Ticket Status]]&lt;&gt;"Closed"),
  AND(Table1[[#This Row],[Ticket Priority]]="High", Table1[[#This Row],[Ticket Status]]="Open")
), "Yes", "No")</f>
        <v>No</v>
      </c>
      <c r="U502" s="4" t="str">
        <f>IF(Table1[[#This Row],[Ticket Status]]="Closed","Yes","No")</f>
        <v>Yes</v>
      </c>
      <c r="V502" s="4" t="str">
        <f>IF(Table1[[#This Row],[Ticket Status]]="Pending Customer Response","Yes","No")</f>
        <v>No</v>
      </c>
      <c r="W502" s="5">
        <f ca="1">COUNTIFS(Table1[Agent_name],Table1[[#This Row],[Agent_name]],Table1[Month],Table1[[#This Row],[Month]])/160</f>
        <v>0.8</v>
      </c>
    </row>
    <row r="503" spans="1:23" x14ac:dyDescent="0.25">
      <c r="A503">
        <v>502</v>
      </c>
      <c r="B503" t="s">
        <v>1757</v>
      </c>
      <c r="C503" t="s">
        <v>1758</v>
      </c>
      <c r="D503">
        <v>59</v>
      </c>
      <c r="E503" t="s">
        <v>29</v>
      </c>
      <c r="F503" t="s">
        <v>317</v>
      </c>
      <c r="G503" s="1">
        <v>44345</v>
      </c>
      <c r="H503" t="s">
        <v>45</v>
      </c>
      <c r="I503" t="s">
        <v>99</v>
      </c>
      <c r="J503" s="3" t="s">
        <v>1759</v>
      </c>
      <c r="K503" t="s">
        <v>39</v>
      </c>
      <c r="L503" t="s">
        <v>1760</v>
      </c>
      <c r="M503" t="s">
        <v>25</v>
      </c>
      <c r="N503" t="s">
        <v>83</v>
      </c>
      <c r="O503" s="2">
        <v>45078.734814814816</v>
      </c>
      <c r="P503" s="2">
        <v>45078.744537037041</v>
      </c>
      <c r="Q503">
        <v>2</v>
      </c>
      <c r="R503" t="str">
        <f t="shared" ca="1" si="7"/>
        <v>Aisha</v>
      </c>
      <c r="S503" t="str">
        <f>IFERROR(TEXT(DATEVALUE(LEFT(Table1[[#This Row],[Date of Purchase]],10)), "MMMM"), TEXT(Table1[[#This Row],[Date of Purchase]], "MMMM"))</f>
        <v>May</v>
      </c>
      <c r="T503" t="str">
        <f>IF(OR(
  AND(Table1[[#This Row],[Ticket Priority]]="Critical", Table1[[#This Row],[Ticket Status]]&lt;&gt;"Closed"),
  AND(Table1[[#This Row],[Ticket Priority]]="High", Table1[[#This Row],[Ticket Status]]="Open")
), "Yes", "No")</f>
        <v>No</v>
      </c>
      <c r="U503" s="4" t="str">
        <f>IF(Table1[[#This Row],[Ticket Status]]="Closed","Yes","No")</f>
        <v>Yes</v>
      </c>
      <c r="V503" s="4" t="str">
        <f>IF(Table1[[#This Row],[Ticket Status]]="Pending Customer Response","Yes","No")</f>
        <v>No</v>
      </c>
      <c r="W503" s="5">
        <f ca="1">COUNTIFS(Table1[Agent_name],Table1[[#This Row],[Agent_name]],Table1[Month],Table1[[#This Row],[Month]])/160</f>
        <v>0.93125000000000002</v>
      </c>
    </row>
    <row r="504" spans="1:23" x14ac:dyDescent="0.25">
      <c r="A504">
        <v>503</v>
      </c>
      <c r="B504" t="s">
        <v>1761</v>
      </c>
      <c r="C504" t="s">
        <v>1762</v>
      </c>
      <c r="D504">
        <v>25</v>
      </c>
      <c r="E504" t="s">
        <v>29</v>
      </c>
      <c r="F504" t="s">
        <v>92</v>
      </c>
      <c r="G504" s="1">
        <v>44357</v>
      </c>
      <c r="H504" t="s">
        <v>21</v>
      </c>
      <c r="I504" t="s">
        <v>113</v>
      </c>
      <c r="J504" s="3" t="s">
        <v>1763</v>
      </c>
      <c r="K504" t="s">
        <v>62</v>
      </c>
      <c r="M504" t="s">
        <v>89</v>
      </c>
      <c r="N504" t="s">
        <v>26</v>
      </c>
      <c r="R504" t="str">
        <f t="shared" ca="1" si="7"/>
        <v>Meera</v>
      </c>
      <c r="S504" t="str">
        <f>IFERROR(TEXT(DATEVALUE(LEFT(Table1[[#This Row],[Date of Purchase]],10)), "MMMM"), TEXT(Table1[[#This Row],[Date of Purchase]], "MMMM"))</f>
        <v>June</v>
      </c>
      <c r="T504" t="str">
        <f>IF(OR(
  AND(Table1[[#This Row],[Ticket Priority]]="Critical", Table1[[#This Row],[Ticket Status]]&lt;&gt;"Closed"),
  AND(Table1[[#This Row],[Ticket Priority]]="High", Table1[[#This Row],[Ticket Status]]="Open")
), "Yes", "No")</f>
        <v>Yes</v>
      </c>
      <c r="U504" s="4" t="str">
        <f>IF(Table1[[#This Row],[Ticket Status]]="Closed","Yes","No")</f>
        <v>No</v>
      </c>
      <c r="V504" s="4" t="str">
        <f>IF(Table1[[#This Row],[Ticket Status]]="Pending Customer Response","Yes","No")</f>
        <v>No</v>
      </c>
      <c r="W504" s="5">
        <f ca="1">COUNTIFS(Table1[Agent_name],Table1[[#This Row],[Agent_name]],Table1[Month],Table1[[#This Row],[Month]])/160</f>
        <v>0.13125000000000001</v>
      </c>
    </row>
    <row r="505" spans="1:23" x14ac:dyDescent="0.25">
      <c r="A505">
        <v>504</v>
      </c>
      <c r="B505" t="s">
        <v>1764</v>
      </c>
      <c r="C505" t="s">
        <v>1765</v>
      </c>
      <c r="D505">
        <v>43</v>
      </c>
      <c r="E505" t="s">
        <v>29</v>
      </c>
      <c r="F505" t="s">
        <v>249</v>
      </c>
      <c r="G505" s="1">
        <v>44428</v>
      </c>
      <c r="H505" t="s">
        <v>21</v>
      </c>
      <c r="I505" t="s">
        <v>59</v>
      </c>
      <c r="J505" s="3" t="s">
        <v>1766</v>
      </c>
      <c r="K505" t="s">
        <v>39</v>
      </c>
      <c r="L505" t="s">
        <v>1767</v>
      </c>
      <c r="M505" t="s">
        <v>143</v>
      </c>
      <c r="N505" t="s">
        <v>83</v>
      </c>
      <c r="O505" s="2">
        <v>45078.568194444444</v>
      </c>
      <c r="P505" s="2">
        <v>45078.71125</v>
      </c>
      <c r="Q505">
        <v>3</v>
      </c>
      <c r="R505" t="str">
        <f t="shared" ca="1" si="7"/>
        <v>Rahul</v>
      </c>
      <c r="S505" t="str">
        <f>IFERROR(TEXT(DATEVALUE(LEFT(Table1[[#This Row],[Date of Purchase]],10)), "MMMM"), TEXT(Table1[[#This Row],[Date of Purchase]], "MMMM"))</f>
        <v>August</v>
      </c>
      <c r="T505" t="str">
        <f>IF(OR(
  AND(Table1[[#This Row],[Ticket Priority]]="Critical", Table1[[#This Row],[Ticket Status]]&lt;&gt;"Closed"),
  AND(Table1[[#This Row],[Ticket Priority]]="High", Table1[[#This Row],[Ticket Status]]="Open")
), "Yes", "No")</f>
        <v>No</v>
      </c>
      <c r="U505" s="4" t="str">
        <f>IF(Table1[[#This Row],[Ticket Status]]="Closed","Yes","No")</f>
        <v>Yes</v>
      </c>
      <c r="V505" s="4" t="str">
        <f>IF(Table1[[#This Row],[Ticket Status]]="Pending Customer Response","Yes","No")</f>
        <v>No</v>
      </c>
      <c r="W505" s="5">
        <f ca="1">COUNTIFS(Table1[Agent_name],Table1[[#This Row],[Agent_name]],Table1[Month],Table1[[#This Row],[Month]])/160</f>
        <v>0.22500000000000001</v>
      </c>
    </row>
    <row r="506" spans="1:23" x14ac:dyDescent="0.25">
      <c r="A506">
        <v>505</v>
      </c>
      <c r="B506" t="s">
        <v>1768</v>
      </c>
      <c r="C506" t="s">
        <v>1769</v>
      </c>
      <c r="D506">
        <v>39</v>
      </c>
      <c r="E506" t="s">
        <v>29</v>
      </c>
      <c r="F506" t="s">
        <v>107</v>
      </c>
      <c r="G506" s="1">
        <v>44118</v>
      </c>
      <c r="H506" t="s">
        <v>66</v>
      </c>
      <c r="I506" t="s">
        <v>46</v>
      </c>
      <c r="J506" s="3" t="s">
        <v>1770</v>
      </c>
      <c r="K506" t="s">
        <v>24</v>
      </c>
      <c r="M506" t="s">
        <v>41</v>
      </c>
      <c r="N506" t="s">
        <v>55</v>
      </c>
      <c r="O506" s="2">
        <v>45078.31890046296</v>
      </c>
      <c r="R506" t="str">
        <f t="shared" ca="1" si="7"/>
        <v>Mohit</v>
      </c>
      <c r="S506" t="str">
        <f>IFERROR(TEXT(DATEVALUE(LEFT(Table1[[#This Row],[Date of Purchase]],10)), "MMMM"), TEXT(Table1[[#This Row],[Date of Purchase]], "MMMM"))</f>
        <v>October</v>
      </c>
      <c r="T506" t="str">
        <f>IF(OR(
  AND(Table1[[#This Row],[Ticket Priority]]="Critical", Table1[[#This Row],[Ticket Status]]&lt;&gt;"Closed"),
  AND(Table1[[#This Row],[Ticket Priority]]="High", Table1[[#This Row],[Ticket Status]]="Open")
), "Yes", "No")</f>
        <v>No</v>
      </c>
      <c r="U506" s="4" t="str">
        <f>IF(Table1[[#This Row],[Ticket Status]]="Closed","Yes","No")</f>
        <v>No</v>
      </c>
      <c r="V506" s="4" t="str">
        <f>IF(Table1[[#This Row],[Ticket Status]]="Pending Customer Response","Yes","No")</f>
        <v>Yes</v>
      </c>
      <c r="W506" s="5">
        <f ca="1">COUNTIFS(Table1[Agent_name],Table1[[#This Row],[Agent_name]],Table1[Month],Table1[[#This Row],[Month]])/160</f>
        <v>0.49375000000000002</v>
      </c>
    </row>
    <row r="507" spans="1:23" x14ac:dyDescent="0.25">
      <c r="A507">
        <v>506</v>
      </c>
      <c r="B507" t="s">
        <v>1771</v>
      </c>
      <c r="C507" t="s">
        <v>1772</v>
      </c>
      <c r="D507">
        <v>33</v>
      </c>
      <c r="E507" t="s">
        <v>58</v>
      </c>
      <c r="F507" t="s">
        <v>71</v>
      </c>
      <c r="G507" s="1">
        <v>44295</v>
      </c>
      <c r="H507" t="s">
        <v>45</v>
      </c>
      <c r="I507" t="s">
        <v>31</v>
      </c>
      <c r="J507" s="3" t="s">
        <v>1773</v>
      </c>
      <c r="K507" t="s">
        <v>24</v>
      </c>
      <c r="M507" t="s">
        <v>25</v>
      </c>
      <c r="N507" t="s">
        <v>26</v>
      </c>
      <c r="O507" s="2">
        <v>45078.143229166664</v>
      </c>
      <c r="Q507">
        <v>5</v>
      </c>
      <c r="R507" t="str">
        <f t="shared" ca="1" si="7"/>
        <v>Sara</v>
      </c>
      <c r="S507" t="str">
        <f>IFERROR(TEXT(DATEVALUE(LEFT(Table1[[#This Row],[Date of Purchase]],10)), "MMMM"), TEXT(Table1[[#This Row],[Date of Purchase]], "MMMM"))</f>
        <v>April</v>
      </c>
      <c r="T507" t="str">
        <f>IF(OR(
  AND(Table1[[#This Row],[Ticket Priority]]="Critical", Table1[[#This Row],[Ticket Status]]&lt;&gt;"Closed"),
  AND(Table1[[#This Row],[Ticket Priority]]="High", Table1[[#This Row],[Ticket Status]]="Open")
), "Yes", "No")</f>
        <v>Yes</v>
      </c>
      <c r="U507" s="4" t="str">
        <f>IF(Table1[[#This Row],[Ticket Status]]="Closed","Yes","No")</f>
        <v>No</v>
      </c>
      <c r="V507" s="4" t="str">
        <f>IF(Table1[[#This Row],[Ticket Status]]="Pending Customer Response","Yes","No")</f>
        <v>Yes</v>
      </c>
      <c r="W507" s="5">
        <f ca="1">COUNTIFS(Table1[Agent_name],Table1[[#This Row],[Agent_name]],Table1[Month],Table1[[#This Row],[Month]])/160</f>
        <v>0.75624999999999998</v>
      </c>
    </row>
    <row r="508" spans="1:23" x14ac:dyDescent="0.25">
      <c r="A508">
        <v>507</v>
      </c>
      <c r="B508" t="s">
        <v>1774</v>
      </c>
      <c r="C508" t="s">
        <v>1775</v>
      </c>
      <c r="D508">
        <v>36</v>
      </c>
      <c r="E508" t="s">
        <v>58</v>
      </c>
      <c r="F508" t="s">
        <v>211</v>
      </c>
      <c r="G508" s="1">
        <v>43971</v>
      </c>
      <c r="H508" t="s">
        <v>59</v>
      </c>
      <c r="I508" t="s">
        <v>52</v>
      </c>
      <c r="J508" s="3" t="s">
        <v>1776</v>
      </c>
      <c r="K508" t="s">
        <v>24</v>
      </c>
      <c r="M508" t="s">
        <v>25</v>
      </c>
      <c r="N508" t="s">
        <v>33</v>
      </c>
      <c r="O508" s="2">
        <v>45077.991168981483</v>
      </c>
      <c r="Q508">
        <v>5</v>
      </c>
      <c r="R508" t="str">
        <f t="shared" ca="1" si="7"/>
        <v>Aisha</v>
      </c>
      <c r="S508" t="str">
        <f>IFERROR(TEXT(DATEVALUE(LEFT(Table1[[#This Row],[Date of Purchase]],10)), "MMMM"), TEXT(Table1[[#This Row],[Date of Purchase]], "MMMM"))</f>
        <v>May</v>
      </c>
      <c r="T508" t="str">
        <f>IF(OR(
  AND(Table1[[#This Row],[Ticket Priority]]="Critical", Table1[[#This Row],[Ticket Status]]&lt;&gt;"Closed"),
  AND(Table1[[#This Row],[Ticket Priority]]="High", Table1[[#This Row],[Ticket Status]]="Open")
), "Yes", "No")</f>
        <v>Yes</v>
      </c>
      <c r="U508" s="4" t="str">
        <f>IF(Table1[[#This Row],[Ticket Status]]="Closed","Yes","No")</f>
        <v>No</v>
      </c>
      <c r="V508" s="4" t="str">
        <f>IF(Table1[[#This Row],[Ticket Status]]="Pending Customer Response","Yes","No")</f>
        <v>Yes</v>
      </c>
      <c r="W508" s="5">
        <f ca="1">COUNTIFS(Table1[Agent_name],Table1[[#This Row],[Agent_name]],Table1[Month],Table1[[#This Row],[Month]])/160</f>
        <v>0.93125000000000002</v>
      </c>
    </row>
    <row r="509" spans="1:23" x14ac:dyDescent="0.25">
      <c r="A509">
        <v>508</v>
      </c>
      <c r="B509" t="s">
        <v>1777</v>
      </c>
      <c r="C509" t="s">
        <v>1778</v>
      </c>
      <c r="D509">
        <v>60</v>
      </c>
      <c r="E509" t="s">
        <v>58</v>
      </c>
      <c r="F509" t="s">
        <v>125</v>
      </c>
      <c r="G509" s="1">
        <v>43866</v>
      </c>
      <c r="H509" t="s">
        <v>59</v>
      </c>
      <c r="I509" t="s">
        <v>60</v>
      </c>
      <c r="J509" s="3" t="s">
        <v>1779</v>
      </c>
      <c r="K509" t="s">
        <v>24</v>
      </c>
      <c r="M509" t="s">
        <v>25</v>
      </c>
      <c r="N509" t="s">
        <v>55</v>
      </c>
      <c r="O509" s="2">
        <v>45078.549513888887</v>
      </c>
      <c r="Q509">
        <v>5</v>
      </c>
      <c r="R509" t="str">
        <f t="shared" ca="1" si="7"/>
        <v>Sara</v>
      </c>
      <c r="S509" t="str">
        <f>IFERROR(TEXT(DATEVALUE(LEFT(Table1[[#This Row],[Date of Purchase]],10)), "MMMM"), TEXT(Table1[[#This Row],[Date of Purchase]], "MMMM"))</f>
        <v>February</v>
      </c>
      <c r="T509" t="str">
        <f>IF(OR(
  AND(Table1[[#This Row],[Ticket Priority]]="Critical", Table1[[#This Row],[Ticket Status]]&lt;&gt;"Closed"),
  AND(Table1[[#This Row],[Ticket Priority]]="High", Table1[[#This Row],[Ticket Status]]="Open")
), "Yes", "No")</f>
        <v>Yes</v>
      </c>
      <c r="U509" s="4" t="str">
        <f>IF(Table1[[#This Row],[Ticket Status]]="Closed","Yes","No")</f>
        <v>No</v>
      </c>
      <c r="V509" s="4" t="str">
        <f>IF(Table1[[#This Row],[Ticket Status]]="Pending Customer Response","Yes","No")</f>
        <v>Yes</v>
      </c>
      <c r="W509" s="5">
        <f ca="1">COUNTIFS(Table1[Agent_name],Table1[[#This Row],[Agent_name]],Table1[Month],Table1[[#This Row],[Month]])/160</f>
        <v>0.65625</v>
      </c>
    </row>
    <row r="510" spans="1:23" x14ac:dyDescent="0.25">
      <c r="A510">
        <v>509</v>
      </c>
      <c r="B510" t="s">
        <v>1780</v>
      </c>
      <c r="C510" t="s">
        <v>1781</v>
      </c>
      <c r="D510">
        <v>34</v>
      </c>
      <c r="E510" t="s">
        <v>29</v>
      </c>
      <c r="F510" t="s">
        <v>71</v>
      </c>
      <c r="G510" s="1">
        <v>44429</v>
      </c>
      <c r="H510" t="s">
        <v>59</v>
      </c>
      <c r="I510" t="s">
        <v>113</v>
      </c>
      <c r="J510" s="3" t="s">
        <v>1782</v>
      </c>
      <c r="K510" t="s">
        <v>62</v>
      </c>
      <c r="M510" t="s">
        <v>41</v>
      </c>
      <c r="N510" t="s">
        <v>55</v>
      </c>
      <c r="Q510">
        <v>5</v>
      </c>
      <c r="R510" t="str">
        <f t="shared" ca="1" si="7"/>
        <v>Ravi</v>
      </c>
      <c r="S510" t="str">
        <f>IFERROR(TEXT(DATEVALUE(LEFT(Table1[[#This Row],[Date of Purchase]],10)), "MMMM"), TEXT(Table1[[#This Row],[Date of Purchase]], "MMMM"))</f>
        <v>August</v>
      </c>
      <c r="T510" t="str">
        <f>IF(OR(
  AND(Table1[[#This Row],[Ticket Priority]]="Critical", Table1[[#This Row],[Ticket Status]]&lt;&gt;"Closed"),
  AND(Table1[[#This Row],[Ticket Priority]]="High", Table1[[#This Row],[Ticket Status]]="Open")
), "Yes", "No")</f>
        <v>No</v>
      </c>
      <c r="U510" s="4" t="str">
        <f>IF(Table1[[#This Row],[Ticket Status]]="Closed","Yes","No")</f>
        <v>No</v>
      </c>
      <c r="V510" s="4" t="str">
        <f>IF(Table1[[#This Row],[Ticket Status]]="Pending Customer Response","Yes","No")</f>
        <v>No</v>
      </c>
      <c r="W510" s="5">
        <f ca="1">COUNTIFS(Table1[Agent_name],Table1[[#This Row],[Agent_name]],Table1[Month],Table1[[#This Row],[Month]])/160</f>
        <v>0.65625</v>
      </c>
    </row>
    <row r="511" spans="1:23" x14ac:dyDescent="0.25">
      <c r="A511">
        <v>510</v>
      </c>
      <c r="B511" t="s">
        <v>1783</v>
      </c>
      <c r="C511" t="s">
        <v>1784</v>
      </c>
      <c r="D511">
        <v>40</v>
      </c>
      <c r="E511" t="s">
        <v>58</v>
      </c>
      <c r="F511" t="s">
        <v>431</v>
      </c>
      <c r="G511" s="1">
        <v>44545</v>
      </c>
      <c r="H511" t="s">
        <v>66</v>
      </c>
      <c r="I511" t="s">
        <v>177</v>
      </c>
      <c r="J511" s="3" t="s">
        <v>1785</v>
      </c>
      <c r="K511" t="s">
        <v>39</v>
      </c>
      <c r="L511" t="s">
        <v>1786</v>
      </c>
      <c r="M511" t="s">
        <v>89</v>
      </c>
      <c r="N511" t="s">
        <v>33</v>
      </c>
      <c r="O511" s="2">
        <v>45078.394675925927</v>
      </c>
      <c r="P511" s="2">
        <v>45078.696064814816</v>
      </c>
      <c r="Q511">
        <v>5</v>
      </c>
      <c r="R511" t="str">
        <f t="shared" ca="1" si="7"/>
        <v>Sara</v>
      </c>
      <c r="S511" t="str">
        <f>IFERROR(TEXT(DATEVALUE(LEFT(Table1[[#This Row],[Date of Purchase]],10)), "MMMM"), TEXT(Table1[[#This Row],[Date of Purchase]], "MMMM"))</f>
        <v>December</v>
      </c>
      <c r="T511" t="str">
        <f>IF(OR(
  AND(Table1[[#This Row],[Ticket Priority]]="Critical", Table1[[#This Row],[Ticket Status]]&lt;&gt;"Closed"),
  AND(Table1[[#This Row],[Ticket Priority]]="High", Table1[[#This Row],[Ticket Status]]="Open")
), "Yes", "No")</f>
        <v>No</v>
      </c>
      <c r="U511" s="4" t="str">
        <f>IF(Table1[[#This Row],[Ticket Status]]="Closed","Yes","No")</f>
        <v>Yes</v>
      </c>
      <c r="V511" s="4" t="str">
        <f>IF(Table1[[#This Row],[Ticket Status]]="Pending Customer Response","Yes","No")</f>
        <v>No</v>
      </c>
      <c r="W511" s="5">
        <f ca="1">COUNTIFS(Table1[Agent_name],Table1[[#This Row],[Agent_name]],Table1[Month],Table1[[#This Row],[Month]])/160</f>
        <v>0.55625000000000002</v>
      </c>
    </row>
    <row r="512" spans="1:23" x14ac:dyDescent="0.25">
      <c r="A512">
        <v>511</v>
      </c>
      <c r="B512" t="s">
        <v>1787</v>
      </c>
      <c r="C512" t="s">
        <v>1788</v>
      </c>
      <c r="D512">
        <v>68</v>
      </c>
      <c r="E512" t="s">
        <v>29</v>
      </c>
      <c r="F512" t="s">
        <v>149</v>
      </c>
      <c r="G512" s="1">
        <v>44022</v>
      </c>
      <c r="H512" t="s">
        <v>67</v>
      </c>
      <c r="I512" t="s">
        <v>22</v>
      </c>
      <c r="J512" s="3" t="s">
        <v>1789</v>
      </c>
      <c r="K512" t="s">
        <v>24</v>
      </c>
      <c r="M512" t="s">
        <v>41</v>
      </c>
      <c r="N512" t="s">
        <v>83</v>
      </c>
      <c r="O512" s="2">
        <v>45077.959282407406</v>
      </c>
      <c r="Q512">
        <v>5</v>
      </c>
      <c r="R512" t="str">
        <f t="shared" ca="1" si="7"/>
        <v>Karan</v>
      </c>
      <c r="S512" t="str">
        <f>IFERROR(TEXT(DATEVALUE(LEFT(Table1[[#This Row],[Date of Purchase]],10)), "MMMM"), TEXT(Table1[[#This Row],[Date of Purchase]], "MMMM"))</f>
        <v>July</v>
      </c>
      <c r="T512" t="str">
        <f>IF(OR(
  AND(Table1[[#This Row],[Ticket Priority]]="Critical", Table1[[#This Row],[Ticket Status]]&lt;&gt;"Closed"),
  AND(Table1[[#This Row],[Ticket Priority]]="High", Table1[[#This Row],[Ticket Status]]="Open")
), "Yes", "No")</f>
        <v>No</v>
      </c>
      <c r="U512" s="4" t="str">
        <f>IF(Table1[[#This Row],[Ticket Status]]="Closed","Yes","No")</f>
        <v>No</v>
      </c>
      <c r="V512" s="4" t="str">
        <f>IF(Table1[[#This Row],[Ticket Status]]="Pending Customer Response","Yes","No")</f>
        <v>Yes</v>
      </c>
      <c r="W512" s="5">
        <f ca="1">COUNTIFS(Table1[Agent_name],Table1[[#This Row],[Agent_name]],Table1[Month],Table1[[#This Row],[Month]])/160</f>
        <v>0.21249999999999999</v>
      </c>
    </row>
    <row r="513" spans="1:23" x14ac:dyDescent="0.25">
      <c r="A513">
        <v>512</v>
      </c>
      <c r="B513" t="s">
        <v>1790</v>
      </c>
      <c r="C513" t="s">
        <v>1791</v>
      </c>
      <c r="D513">
        <v>43</v>
      </c>
      <c r="E513" t="s">
        <v>19</v>
      </c>
      <c r="F513" t="s">
        <v>129</v>
      </c>
      <c r="G513" s="1">
        <v>44455</v>
      </c>
      <c r="H513" t="s">
        <v>66</v>
      </c>
      <c r="I513" t="s">
        <v>72</v>
      </c>
      <c r="J513" s="3" t="s">
        <v>1792</v>
      </c>
      <c r="K513" t="s">
        <v>39</v>
      </c>
      <c r="L513" t="s">
        <v>1793</v>
      </c>
      <c r="M513" t="s">
        <v>41</v>
      </c>
      <c r="N513" t="s">
        <v>83</v>
      </c>
      <c r="O513" s="2">
        <v>45078.138460648152</v>
      </c>
      <c r="P513" s="2">
        <v>45078.364849537036</v>
      </c>
      <c r="Q513">
        <v>2</v>
      </c>
      <c r="R513" t="str">
        <f t="shared" ca="1" si="7"/>
        <v>Rahul</v>
      </c>
      <c r="S513" t="str">
        <f>IFERROR(TEXT(DATEVALUE(LEFT(Table1[[#This Row],[Date of Purchase]],10)), "MMMM"), TEXT(Table1[[#This Row],[Date of Purchase]], "MMMM"))</f>
        <v>September</v>
      </c>
      <c r="T513" t="str">
        <f>IF(OR(
  AND(Table1[[#This Row],[Ticket Priority]]="Critical", Table1[[#This Row],[Ticket Status]]&lt;&gt;"Closed"),
  AND(Table1[[#This Row],[Ticket Priority]]="High", Table1[[#This Row],[Ticket Status]]="Open")
), "Yes", "No")</f>
        <v>No</v>
      </c>
      <c r="U513" s="4" t="str">
        <f>IF(Table1[[#This Row],[Ticket Status]]="Closed","Yes","No")</f>
        <v>Yes</v>
      </c>
      <c r="V513" s="4" t="str">
        <f>IF(Table1[[#This Row],[Ticket Status]]="Pending Customer Response","Yes","No")</f>
        <v>No</v>
      </c>
      <c r="W513" s="5">
        <f ca="1">COUNTIFS(Table1[Agent_name],Table1[[#This Row],[Agent_name]],Table1[Month],Table1[[#This Row],[Month]])/160</f>
        <v>0.25</v>
      </c>
    </row>
    <row r="514" spans="1:23" x14ac:dyDescent="0.25">
      <c r="A514">
        <v>513</v>
      </c>
      <c r="B514" t="s">
        <v>1794</v>
      </c>
      <c r="C514" t="s">
        <v>1795</v>
      </c>
      <c r="D514">
        <v>18</v>
      </c>
      <c r="E514" t="s">
        <v>19</v>
      </c>
      <c r="F514" t="s">
        <v>242</v>
      </c>
      <c r="G514" s="1">
        <v>44487</v>
      </c>
      <c r="H514" t="s">
        <v>67</v>
      </c>
      <c r="I514" t="s">
        <v>31</v>
      </c>
      <c r="J514" s="3" t="s">
        <v>1796</v>
      </c>
      <c r="K514" t="s">
        <v>24</v>
      </c>
      <c r="M514" t="s">
        <v>41</v>
      </c>
      <c r="N514" t="s">
        <v>33</v>
      </c>
      <c r="O514" s="2">
        <v>45078.850972222222</v>
      </c>
      <c r="Q514">
        <v>5</v>
      </c>
      <c r="R514" t="str">
        <f t="shared" ref="R514:R577" ca="1" si="8">CHOOSE(
RANDBETWEEN(1,20),
"Aisha","Aisha","Aisha","Aisha",
"Ravi","Ravi","Ravi",
"Sara","Sara","Sara",
"Mohit","Mohit",
"Priya","Priya",
"Arjun",
"Neha","Rahul","Divya","Karan","Meera","Sanjay"
)</f>
        <v>Mohit</v>
      </c>
      <c r="S514" t="str">
        <f>IFERROR(TEXT(DATEVALUE(LEFT(Table1[[#This Row],[Date of Purchase]],10)), "MMMM"), TEXT(Table1[[#This Row],[Date of Purchase]], "MMMM"))</f>
        <v>October</v>
      </c>
      <c r="T514" t="str">
        <f>IF(OR(
  AND(Table1[[#This Row],[Ticket Priority]]="Critical", Table1[[#This Row],[Ticket Status]]&lt;&gt;"Closed"),
  AND(Table1[[#This Row],[Ticket Priority]]="High", Table1[[#This Row],[Ticket Status]]="Open")
), "Yes", "No")</f>
        <v>No</v>
      </c>
      <c r="U514" s="4" t="str">
        <f>IF(Table1[[#This Row],[Ticket Status]]="Closed","Yes","No")</f>
        <v>No</v>
      </c>
      <c r="V514" s="4" t="str">
        <f>IF(Table1[[#This Row],[Ticket Status]]="Pending Customer Response","Yes","No")</f>
        <v>Yes</v>
      </c>
      <c r="W514" s="5">
        <f ca="1">COUNTIFS(Table1[Agent_name],Table1[[#This Row],[Agent_name]],Table1[Month],Table1[[#This Row],[Month]])/160</f>
        <v>0.49375000000000002</v>
      </c>
    </row>
    <row r="515" spans="1:23" x14ac:dyDescent="0.25">
      <c r="A515">
        <v>514</v>
      </c>
      <c r="B515" t="s">
        <v>1797</v>
      </c>
      <c r="C515" t="s">
        <v>1798</v>
      </c>
      <c r="D515">
        <v>39</v>
      </c>
      <c r="E515" t="s">
        <v>29</v>
      </c>
      <c r="F515" t="s">
        <v>92</v>
      </c>
      <c r="G515" s="1">
        <v>44373</v>
      </c>
      <c r="H515" t="s">
        <v>66</v>
      </c>
      <c r="I515" t="s">
        <v>67</v>
      </c>
      <c r="J515" s="3" t="s">
        <v>1799</v>
      </c>
      <c r="K515" t="s">
        <v>24</v>
      </c>
      <c r="M515" t="s">
        <v>25</v>
      </c>
      <c r="N515" t="s">
        <v>83</v>
      </c>
      <c r="O515" s="2">
        <v>45078.680162037039</v>
      </c>
      <c r="Q515">
        <v>5</v>
      </c>
      <c r="R515" t="str">
        <f t="shared" ca="1" si="8"/>
        <v>Arjun</v>
      </c>
      <c r="S515" t="str">
        <f>IFERROR(TEXT(DATEVALUE(LEFT(Table1[[#This Row],[Date of Purchase]],10)), "MMMM"), TEXT(Table1[[#This Row],[Date of Purchase]], "MMMM"))</f>
        <v>June</v>
      </c>
      <c r="T515" t="str">
        <f>IF(OR(
  AND(Table1[[#This Row],[Ticket Priority]]="Critical", Table1[[#This Row],[Ticket Status]]&lt;&gt;"Closed"),
  AND(Table1[[#This Row],[Ticket Priority]]="High", Table1[[#This Row],[Ticket Status]]="Open")
), "Yes", "No")</f>
        <v>Yes</v>
      </c>
      <c r="U515" s="4" t="str">
        <f>IF(Table1[[#This Row],[Ticket Status]]="Closed","Yes","No")</f>
        <v>No</v>
      </c>
      <c r="V515" s="4" t="str">
        <f>IF(Table1[[#This Row],[Ticket Status]]="Pending Customer Response","Yes","No")</f>
        <v>Yes</v>
      </c>
      <c r="W515" s="5">
        <f ca="1">COUNTIFS(Table1[Agent_name],Table1[[#This Row],[Agent_name]],Table1[Month],Table1[[#This Row],[Month]])/160</f>
        <v>0.28749999999999998</v>
      </c>
    </row>
    <row r="516" spans="1:23" x14ac:dyDescent="0.25">
      <c r="A516">
        <v>515</v>
      </c>
      <c r="B516" t="s">
        <v>1800</v>
      </c>
      <c r="C516" t="s">
        <v>1801</v>
      </c>
      <c r="D516">
        <v>62</v>
      </c>
      <c r="E516" t="s">
        <v>19</v>
      </c>
      <c r="F516" t="s">
        <v>207</v>
      </c>
      <c r="G516" s="1">
        <v>44239</v>
      </c>
      <c r="H516" t="s">
        <v>21</v>
      </c>
      <c r="I516" t="s">
        <v>141</v>
      </c>
      <c r="J516" s="3" t="s">
        <v>1802</v>
      </c>
      <c r="K516" t="s">
        <v>39</v>
      </c>
      <c r="L516" t="s">
        <v>1803</v>
      </c>
      <c r="M516" t="s">
        <v>25</v>
      </c>
      <c r="N516" t="s">
        <v>33</v>
      </c>
      <c r="O516" s="2">
        <v>45078.677407407406</v>
      </c>
      <c r="P516" s="2">
        <v>45078.557962962965</v>
      </c>
      <c r="Q516">
        <v>1</v>
      </c>
      <c r="R516" t="str">
        <f t="shared" ca="1" si="8"/>
        <v>Aisha</v>
      </c>
      <c r="S516" t="str">
        <f>IFERROR(TEXT(DATEVALUE(LEFT(Table1[[#This Row],[Date of Purchase]],10)), "MMMM"), TEXT(Table1[[#This Row],[Date of Purchase]], "MMMM"))</f>
        <v>February</v>
      </c>
      <c r="T516" t="str">
        <f>IF(OR(
  AND(Table1[[#This Row],[Ticket Priority]]="Critical", Table1[[#This Row],[Ticket Status]]&lt;&gt;"Closed"),
  AND(Table1[[#This Row],[Ticket Priority]]="High", Table1[[#This Row],[Ticket Status]]="Open")
), "Yes", "No")</f>
        <v>No</v>
      </c>
      <c r="U516" s="4" t="str">
        <f>IF(Table1[[#This Row],[Ticket Status]]="Closed","Yes","No")</f>
        <v>Yes</v>
      </c>
      <c r="V516" s="4" t="str">
        <f>IF(Table1[[#This Row],[Ticket Status]]="Pending Customer Response","Yes","No")</f>
        <v>No</v>
      </c>
      <c r="W516" s="5">
        <f ca="1">COUNTIFS(Table1[Agent_name],Table1[[#This Row],[Agent_name]],Table1[Month],Table1[[#This Row],[Month]])/160</f>
        <v>0.85624999999999996</v>
      </c>
    </row>
    <row r="517" spans="1:23" x14ac:dyDescent="0.25">
      <c r="A517">
        <v>516</v>
      </c>
      <c r="B517" t="s">
        <v>1804</v>
      </c>
      <c r="C517" t="s">
        <v>1805</v>
      </c>
      <c r="D517">
        <v>54</v>
      </c>
      <c r="E517" t="s">
        <v>58</v>
      </c>
      <c r="F517" t="s">
        <v>20</v>
      </c>
      <c r="G517" s="1">
        <v>44287</v>
      </c>
      <c r="H517" t="s">
        <v>21</v>
      </c>
      <c r="I517" t="s">
        <v>113</v>
      </c>
      <c r="J517" s="3" t="s">
        <v>1806</v>
      </c>
      <c r="K517" t="s">
        <v>39</v>
      </c>
      <c r="L517" t="s">
        <v>1807</v>
      </c>
      <c r="M517" t="s">
        <v>143</v>
      </c>
      <c r="N517" t="s">
        <v>83</v>
      </c>
      <c r="O517" s="2">
        <v>45078.084363425929</v>
      </c>
      <c r="P517" s="2">
        <v>45077.996863425928</v>
      </c>
      <c r="Q517">
        <v>2</v>
      </c>
      <c r="R517" t="str">
        <f t="shared" ca="1" si="8"/>
        <v>Ravi</v>
      </c>
      <c r="S517" t="str">
        <f>IFERROR(TEXT(DATEVALUE(LEFT(Table1[[#This Row],[Date of Purchase]],10)), "MMMM"), TEXT(Table1[[#This Row],[Date of Purchase]], "MMMM"))</f>
        <v>April</v>
      </c>
      <c r="T517" t="str">
        <f>IF(OR(
  AND(Table1[[#This Row],[Ticket Priority]]="Critical", Table1[[#This Row],[Ticket Status]]&lt;&gt;"Closed"),
  AND(Table1[[#This Row],[Ticket Priority]]="High", Table1[[#This Row],[Ticket Status]]="Open")
), "Yes", "No")</f>
        <v>No</v>
      </c>
      <c r="U517" s="4" t="str">
        <f>IF(Table1[[#This Row],[Ticket Status]]="Closed","Yes","No")</f>
        <v>Yes</v>
      </c>
      <c r="V517" s="4" t="str">
        <f>IF(Table1[[#This Row],[Ticket Status]]="Pending Customer Response","Yes","No")</f>
        <v>No</v>
      </c>
      <c r="W517" s="5">
        <f ca="1">COUNTIFS(Table1[Agent_name],Table1[[#This Row],[Agent_name]],Table1[Month],Table1[[#This Row],[Month]])/160</f>
        <v>0.625</v>
      </c>
    </row>
    <row r="518" spans="1:23" x14ac:dyDescent="0.25">
      <c r="A518">
        <v>517</v>
      </c>
      <c r="B518" t="s">
        <v>1808</v>
      </c>
      <c r="C518" t="s">
        <v>1809</v>
      </c>
      <c r="D518">
        <v>55</v>
      </c>
      <c r="E518" t="s">
        <v>58</v>
      </c>
      <c r="F518" t="s">
        <v>81</v>
      </c>
      <c r="G518" s="1">
        <v>43893</v>
      </c>
      <c r="H518" t="s">
        <v>45</v>
      </c>
      <c r="I518" t="s">
        <v>93</v>
      </c>
      <c r="J518" s="3" t="s">
        <v>1810</v>
      </c>
      <c r="K518" t="s">
        <v>39</v>
      </c>
      <c r="L518" t="s">
        <v>1811</v>
      </c>
      <c r="M518" t="s">
        <v>25</v>
      </c>
      <c r="N518" t="s">
        <v>83</v>
      </c>
      <c r="O518" s="2">
        <v>45078.139236111114</v>
      </c>
      <c r="P518" s="2">
        <v>45078.533680555556</v>
      </c>
      <c r="Q518">
        <v>4</v>
      </c>
      <c r="R518" t="str">
        <f t="shared" ca="1" si="8"/>
        <v>Aisha</v>
      </c>
      <c r="S518" t="str">
        <f>IFERROR(TEXT(DATEVALUE(LEFT(Table1[[#This Row],[Date of Purchase]],10)), "MMMM"), TEXT(Table1[[#This Row],[Date of Purchase]], "MMMM"))</f>
        <v>March</v>
      </c>
      <c r="T518" t="str">
        <f>IF(OR(
  AND(Table1[[#This Row],[Ticket Priority]]="Critical", Table1[[#This Row],[Ticket Status]]&lt;&gt;"Closed"),
  AND(Table1[[#This Row],[Ticket Priority]]="High", Table1[[#This Row],[Ticket Status]]="Open")
), "Yes", "No")</f>
        <v>No</v>
      </c>
      <c r="U518" s="4" t="str">
        <f>IF(Table1[[#This Row],[Ticket Status]]="Closed","Yes","No")</f>
        <v>Yes</v>
      </c>
      <c r="V518" s="4" t="str">
        <f>IF(Table1[[#This Row],[Ticket Status]]="Pending Customer Response","Yes","No")</f>
        <v>No</v>
      </c>
      <c r="W518" s="5">
        <f ca="1">COUNTIFS(Table1[Agent_name],Table1[[#This Row],[Agent_name]],Table1[Month],Table1[[#This Row],[Month]])/160</f>
        <v>1.0062500000000001</v>
      </c>
    </row>
    <row r="519" spans="1:23" x14ac:dyDescent="0.25">
      <c r="A519">
        <v>518</v>
      </c>
      <c r="B519" t="s">
        <v>1812</v>
      </c>
      <c r="C519" t="s">
        <v>1813</v>
      </c>
      <c r="D519">
        <v>69</v>
      </c>
      <c r="E519" t="s">
        <v>58</v>
      </c>
      <c r="F519" t="s">
        <v>286</v>
      </c>
      <c r="G519" s="1">
        <v>44463</v>
      </c>
      <c r="H519" t="s">
        <v>45</v>
      </c>
      <c r="I519" t="s">
        <v>37</v>
      </c>
      <c r="J519" s="3" t="s">
        <v>1814</v>
      </c>
      <c r="K519" t="s">
        <v>62</v>
      </c>
      <c r="M519" t="s">
        <v>89</v>
      </c>
      <c r="N519" t="s">
        <v>26</v>
      </c>
      <c r="Q519">
        <v>5</v>
      </c>
      <c r="R519" t="str">
        <f t="shared" ca="1" si="8"/>
        <v>Mohit</v>
      </c>
      <c r="S519" t="str">
        <f>IFERROR(TEXT(DATEVALUE(LEFT(Table1[[#This Row],[Date of Purchase]],10)), "MMMM"), TEXT(Table1[[#This Row],[Date of Purchase]], "MMMM"))</f>
        <v>September</v>
      </c>
      <c r="T519" t="str">
        <f>IF(OR(
  AND(Table1[[#This Row],[Ticket Priority]]="Critical", Table1[[#This Row],[Ticket Status]]&lt;&gt;"Closed"),
  AND(Table1[[#This Row],[Ticket Priority]]="High", Table1[[#This Row],[Ticket Status]]="Open")
), "Yes", "No")</f>
        <v>Yes</v>
      </c>
      <c r="U519" s="4" t="str">
        <f>IF(Table1[[#This Row],[Ticket Status]]="Closed","Yes","No")</f>
        <v>No</v>
      </c>
      <c r="V519" s="4" t="str">
        <f>IF(Table1[[#This Row],[Ticket Status]]="Pending Customer Response","Yes","No")</f>
        <v>No</v>
      </c>
      <c r="W519" s="5">
        <f ca="1">COUNTIFS(Table1[Agent_name],Table1[[#This Row],[Agent_name]],Table1[Month],Table1[[#This Row],[Month]])/160</f>
        <v>0.38124999999999998</v>
      </c>
    </row>
    <row r="520" spans="1:23" x14ac:dyDescent="0.25">
      <c r="A520">
        <v>519</v>
      </c>
      <c r="B520" t="s">
        <v>1815</v>
      </c>
      <c r="C520" t="s">
        <v>1816</v>
      </c>
      <c r="D520">
        <v>21</v>
      </c>
      <c r="E520" t="s">
        <v>29</v>
      </c>
      <c r="F520" t="s">
        <v>103</v>
      </c>
      <c r="G520" s="1">
        <v>44203</v>
      </c>
      <c r="H520" t="s">
        <v>66</v>
      </c>
      <c r="I520" t="s">
        <v>46</v>
      </c>
      <c r="J520" s="3" t="s">
        <v>1817</v>
      </c>
      <c r="K520" t="s">
        <v>39</v>
      </c>
      <c r="L520" t="s">
        <v>1818</v>
      </c>
      <c r="M520" t="s">
        <v>25</v>
      </c>
      <c r="N520" t="s">
        <v>33</v>
      </c>
      <c r="O520" s="2">
        <v>45078.470520833333</v>
      </c>
      <c r="P520" s="2">
        <v>45078.762187499997</v>
      </c>
      <c r="Q520">
        <v>3</v>
      </c>
      <c r="R520" t="str">
        <f t="shared" ca="1" si="8"/>
        <v>Aisha</v>
      </c>
      <c r="S520" t="str">
        <f>IFERROR(TEXT(DATEVALUE(LEFT(Table1[[#This Row],[Date of Purchase]],10)), "MMMM"), TEXT(Table1[[#This Row],[Date of Purchase]], "MMMM"))</f>
        <v>January</v>
      </c>
      <c r="T520" t="str">
        <f>IF(OR(
  AND(Table1[[#This Row],[Ticket Priority]]="Critical", Table1[[#This Row],[Ticket Status]]&lt;&gt;"Closed"),
  AND(Table1[[#This Row],[Ticket Priority]]="High", Table1[[#This Row],[Ticket Status]]="Open")
), "Yes", "No")</f>
        <v>No</v>
      </c>
      <c r="U520" s="4" t="str">
        <f>IF(Table1[[#This Row],[Ticket Status]]="Closed","Yes","No")</f>
        <v>Yes</v>
      </c>
      <c r="V520" s="4" t="str">
        <f>IF(Table1[[#This Row],[Ticket Status]]="Pending Customer Response","Yes","No")</f>
        <v>No</v>
      </c>
      <c r="W520" s="5">
        <f ca="1">COUNTIFS(Table1[Agent_name],Table1[[#This Row],[Agent_name]],Table1[Month],Table1[[#This Row],[Month]])/160</f>
        <v>0.83125000000000004</v>
      </c>
    </row>
    <row r="521" spans="1:23" x14ac:dyDescent="0.25">
      <c r="A521">
        <v>520</v>
      </c>
      <c r="B521" t="s">
        <v>1819</v>
      </c>
      <c r="C521" t="s">
        <v>1820</v>
      </c>
      <c r="D521">
        <v>40</v>
      </c>
      <c r="E521" t="s">
        <v>58</v>
      </c>
      <c r="F521" t="s">
        <v>485</v>
      </c>
      <c r="G521" s="1">
        <v>44406</v>
      </c>
      <c r="H521" t="s">
        <v>21</v>
      </c>
      <c r="I521" t="s">
        <v>141</v>
      </c>
      <c r="J521" s="3" t="s">
        <v>1821</v>
      </c>
      <c r="K521" t="s">
        <v>62</v>
      </c>
      <c r="M521" t="s">
        <v>25</v>
      </c>
      <c r="N521" t="s">
        <v>33</v>
      </c>
      <c r="Q521">
        <v>5</v>
      </c>
      <c r="R521" t="str">
        <f t="shared" ca="1" si="8"/>
        <v>Ravi</v>
      </c>
      <c r="S521" t="str">
        <f>IFERROR(TEXT(DATEVALUE(LEFT(Table1[[#This Row],[Date of Purchase]],10)), "MMMM"), TEXT(Table1[[#This Row],[Date of Purchase]], "MMMM"))</f>
        <v>July</v>
      </c>
      <c r="T521" t="str">
        <f>IF(OR(
  AND(Table1[[#This Row],[Ticket Priority]]="Critical", Table1[[#This Row],[Ticket Status]]&lt;&gt;"Closed"),
  AND(Table1[[#This Row],[Ticket Priority]]="High", Table1[[#This Row],[Ticket Status]]="Open")
), "Yes", "No")</f>
        <v>Yes</v>
      </c>
      <c r="U521" s="4" t="str">
        <f>IF(Table1[[#This Row],[Ticket Status]]="Closed","Yes","No")</f>
        <v>No</v>
      </c>
      <c r="V521" s="4" t="str">
        <f>IF(Table1[[#This Row],[Ticket Status]]="Pending Customer Response","Yes","No")</f>
        <v>No</v>
      </c>
      <c r="W521" s="5">
        <f ca="1">COUNTIFS(Table1[Agent_name],Table1[[#This Row],[Agent_name]],Table1[Month],Table1[[#This Row],[Month]])/160</f>
        <v>0.66249999999999998</v>
      </c>
    </row>
    <row r="522" spans="1:23" x14ac:dyDescent="0.25">
      <c r="A522">
        <v>521</v>
      </c>
      <c r="B522" t="s">
        <v>1822</v>
      </c>
      <c r="C522" t="s">
        <v>1823</v>
      </c>
      <c r="D522">
        <v>52</v>
      </c>
      <c r="E522" t="s">
        <v>58</v>
      </c>
      <c r="F522" t="s">
        <v>30</v>
      </c>
      <c r="G522" s="1">
        <v>44428</v>
      </c>
      <c r="H522" t="s">
        <v>59</v>
      </c>
      <c r="I522" t="s">
        <v>93</v>
      </c>
      <c r="J522" s="3" t="s">
        <v>1824</v>
      </c>
      <c r="K522" t="s">
        <v>24</v>
      </c>
      <c r="M522" t="s">
        <v>25</v>
      </c>
      <c r="N522" t="s">
        <v>55</v>
      </c>
      <c r="O522" s="2">
        <v>45078.714305555557</v>
      </c>
      <c r="Q522">
        <v>5</v>
      </c>
      <c r="R522" t="str">
        <f t="shared" ca="1" si="8"/>
        <v>Ravi</v>
      </c>
      <c r="S522" t="str">
        <f>IFERROR(TEXT(DATEVALUE(LEFT(Table1[[#This Row],[Date of Purchase]],10)), "MMMM"), TEXT(Table1[[#This Row],[Date of Purchase]], "MMMM"))</f>
        <v>August</v>
      </c>
      <c r="T522" t="str">
        <f>IF(OR(
  AND(Table1[[#This Row],[Ticket Priority]]="Critical", Table1[[#This Row],[Ticket Status]]&lt;&gt;"Closed"),
  AND(Table1[[#This Row],[Ticket Priority]]="High", Table1[[#This Row],[Ticket Status]]="Open")
), "Yes", "No")</f>
        <v>Yes</v>
      </c>
      <c r="U522" s="4" t="str">
        <f>IF(Table1[[#This Row],[Ticket Status]]="Closed","Yes","No")</f>
        <v>No</v>
      </c>
      <c r="V522" s="4" t="str">
        <f>IF(Table1[[#This Row],[Ticket Status]]="Pending Customer Response","Yes","No")</f>
        <v>Yes</v>
      </c>
      <c r="W522" s="5">
        <f ca="1">COUNTIFS(Table1[Agent_name],Table1[[#This Row],[Agent_name]],Table1[Month],Table1[[#This Row],[Month]])/160</f>
        <v>0.65625</v>
      </c>
    </row>
    <row r="523" spans="1:23" x14ac:dyDescent="0.25">
      <c r="A523">
        <v>522</v>
      </c>
      <c r="B523" t="s">
        <v>1825</v>
      </c>
      <c r="C523" t="s">
        <v>1826</v>
      </c>
      <c r="D523">
        <v>25</v>
      </c>
      <c r="E523" t="s">
        <v>19</v>
      </c>
      <c r="F523" t="s">
        <v>161</v>
      </c>
      <c r="G523" s="1">
        <v>43866</v>
      </c>
      <c r="H523" t="s">
        <v>66</v>
      </c>
      <c r="I523" t="s">
        <v>177</v>
      </c>
      <c r="J523" s="3" t="s">
        <v>1827</v>
      </c>
      <c r="K523" t="s">
        <v>24</v>
      </c>
      <c r="M523" t="s">
        <v>41</v>
      </c>
      <c r="N523" t="s">
        <v>83</v>
      </c>
      <c r="O523" s="2">
        <v>45078.717800925922</v>
      </c>
      <c r="Q523">
        <v>5</v>
      </c>
      <c r="R523" t="str">
        <f t="shared" ca="1" si="8"/>
        <v>Arjun</v>
      </c>
      <c r="S523" t="str">
        <f>IFERROR(TEXT(DATEVALUE(LEFT(Table1[[#This Row],[Date of Purchase]],10)), "MMMM"), TEXT(Table1[[#This Row],[Date of Purchase]], "MMMM"))</f>
        <v>February</v>
      </c>
      <c r="T523" t="str">
        <f>IF(OR(
  AND(Table1[[#This Row],[Ticket Priority]]="Critical", Table1[[#This Row],[Ticket Status]]&lt;&gt;"Closed"),
  AND(Table1[[#This Row],[Ticket Priority]]="High", Table1[[#This Row],[Ticket Status]]="Open")
), "Yes", "No")</f>
        <v>No</v>
      </c>
      <c r="U523" s="4" t="str">
        <f>IF(Table1[[#This Row],[Ticket Status]]="Closed","Yes","No")</f>
        <v>No</v>
      </c>
      <c r="V523" s="4" t="str">
        <f>IF(Table1[[#This Row],[Ticket Status]]="Pending Customer Response","Yes","No")</f>
        <v>Yes</v>
      </c>
      <c r="W523" s="5">
        <f ca="1">COUNTIFS(Table1[Agent_name],Table1[[#This Row],[Agent_name]],Table1[Month],Table1[[#This Row],[Month]])/160</f>
        <v>0.23125000000000001</v>
      </c>
    </row>
    <row r="524" spans="1:23" x14ac:dyDescent="0.25">
      <c r="A524">
        <v>523</v>
      </c>
      <c r="B524" t="s">
        <v>1828</v>
      </c>
      <c r="C524" t="s">
        <v>1829</v>
      </c>
      <c r="D524">
        <v>18</v>
      </c>
      <c r="E524" t="s">
        <v>29</v>
      </c>
      <c r="F524" t="s">
        <v>20</v>
      </c>
      <c r="G524" s="1">
        <v>44410</v>
      </c>
      <c r="H524" t="s">
        <v>66</v>
      </c>
      <c r="I524" t="s">
        <v>37</v>
      </c>
      <c r="J524" s="3" t="s">
        <v>1830</v>
      </c>
      <c r="K524" t="s">
        <v>62</v>
      </c>
      <c r="M524" t="s">
        <v>89</v>
      </c>
      <c r="N524" t="s">
        <v>33</v>
      </c>
      <c r="Q524">
        <v>5</v>
      </c>
      <c r="R524" t="str">
        <f t="shared" ca="1" si="8"/>
        <v>Mohit</v>
      </c>
      <c r="S524" t="str">
        <f>IFERROR(TEXT(DATEVALUE(LEFT(Table1[[#This Row],[Date of Purchase]],10)), "MMMM"), TEXT(Table1[[#This Row],[Date of Purchase]], "MMMM"))</f>
        <v>August</v>
      </c>
      <c r="T524" t="str">
        <f>IF(OR(
  AND(Table1[[#This Row],[Ticket Priority]]="Critical", Table1[[#This Row],[Ticket Status]]&lt;&gt;"Closed"),
  AND(Table1[[#This Row],[Ticket Priority]]="High", Table1[[#This Row],[Ticket Status]]="Open")
), "Yes", "No")</f>
        <v>Yes</v>
      </c>
      <c r="U524" s="4" t="str">
        <f>IF(Table1[[#This Row],[Ticket Status]]="Closed","Yes","No")</f>
        <v>No</v>
      </c>
      <c r="V524" s="4" t="str">
        <f>IF(Table1[[#This Row],[Ticket Status]]="Pending Customer Response","Yes","No")</f>
        <v>No</v>
      </c>
      <c r="W524" s="5">
        <f ca="1">COUNTIFS(Table1[Agent_name],Table1[[#This Row],[Agent_name]],Table1[Month],Table1[[#This Row],[Month]])/160</f>
        <v>0.46250000000000002</v>
      </c>
    </row>
    <row r="525" spans="1:23" x14ac:dyDescent="0.25">
      <c r="A525">
        <v>524</v>
      </c>
      <c r="B525" t="s">
        <v>1831</v>
      </c>
      <c r="C525" t="s">
        <v>1832</v>
      </c>
      <c r="D525">
        <v>67</v>
      </c>
      <c r="E525" t="s">
        <v>58</v>
      </c>
      <c r="F525" t="s">
        <v>211</v>
      </c>
      <c r="G525" s="1">
        <v>44296</v>
      </c>
      <c r="H525" t="s">
        <v>59</v>
      </c>
      <c r="I525" t="s">
        <v>77</v>
      </c>
      <c r="J525" s="3" t="s">
        <v>1833</v>
      </c>
      <c r="K525" t="s">
        <v>62</v>
      </c>
      <c r="M525" t="s">
        <v>89</v>
      </c>
      <c r="N525" t="s">
        <v>55</v>
      </c>
      <c r="Q525">
        <v>5</v>
      </c>
      <c r="R525" t="str">
        <f t="shared" ca="1" si="8"/>
        <v>Mohit</v>
      </c>
      <c r="S525" t="str">
        <f>IFERROR(TEXT(DATEVALUE(LEFT(Table1[[#This Row],[Date of Purchase]],10)), "MMMM"), TEXT(Table1[[#This Row],[Date of Purchase]], "MMMM"))</f>
        <v>April</v>
      </c>
      <c r="T525" t="str">
        <f>IF(OR(
  AND(Table1[[#This Row],[Ticket Priority]]="Critical", Table1[[#This Row],[Ticket Status]]&lt;&gt;"Closed"),
  AND(Table1[[#This Row],[Ticket Priority]]="High", Table1[[#This Row],[Ticket Status]]="Open")
), "Yes", "No")</f>
        <v>Yes</v>
      </c>
      <c r="U525" s="4" t="str">
        <f>IF(Table1[[#This Row],[Ticket Status]]="Closed","Yes","No")</f>
        <v>No</v>
      </c>
      <c r="V525" s="4" t="str">
        <f>IF(Table1[[#This Row],[Ticket Status]]="Pending Customer Response","Yes","No")</f>
        <v>No</v>
      </c>
      <c r="W525" s="5">
        <f ca="1">COUNTIFS(Table1[Agent_name],Table1[[#This Row],[Agent_name]],Table1[Month],Table1[[#This Row],[Month]])/160</f>
        <v>0.45</v>
      </c>
    </row>
    <row r="526" spans="1:23" x14ac:dyDescent="0.25">
      <c r="A526">
        <v>525</v>
      </c>
      <c r="B526" t="s">
        <v>1834</v>
      </c>
      <c r="C526" t="s">
        <v>1835</v>
      </c>
      <c r="D526">
        <v>38</v>
      </c>
      <c r="E526" t="s">
        <v>19</v>
      </c>
      <c r="F526" t="s">
        <v>383</v>
      </c>
      <c r="G526" s="1">
        <v>44125</v>
      </c>
      <c r="H526" t="s">
        <v>67</v>
      </c>
      <c r="I526" t="s">
        <v>72</v>
      </c>
      <c r="J526" s="3" t="s">
        <v>1836</v>
      </c>
      <c r="K526" t="s">
        <v>39</v>
      </c>
      <c r="L526" t="s">
        <v>1837</v>
      </c>
      <c r="M526" t="s">
        <v>41</v>
      </c>
      <c r="N526" t="s">
        <v>55</v>
      </c>
      <c r="O526" s="2">
        <v>45078.609502314815</v>
      </c>
      <c r="P526" s="2">
        <v>45078.194224537037</v>
      </c>
      <c r="Q526">
        <v>3</v>
      </c>
      <c r="R526" t="str">
        <f t="shared" ca="1" si="8"/>
        <v>Ravi</v>
      </c>
      <c r="S526" t="str">
        <f>IFERROR(TEXT(DATEVALUE(LEFT(Table1[[#This Row],[Date of Purchase]],10)), "MMMM"), TEXT(Table1[[#This Row],[Date of Purchase]], "MMMM"))</f>
        <v>October</v>
      </c>
      <c r="T526" t="str">
        <f>IF(OR(
  AND(Table1[[#This Row],[Ticket Priority]]="Critical", Table1[[#This Row],[Ticket Status]]&lt;&gt;"Closed"),
  AND(Table1[[#This Row],[Ticket Priority]]="High", Table1[[#This Row],[Ticket Status]]="Open")
), "Yes", "No")</f>
        <v>No</v>
      </c>
      <c r="U526" s="4" t="str">
        <f>IF(Table1[[#This Row],[Ticket Status]]="Closed","Yes","No")</f>
        <v>Yes</v>
      </c>
      <c r="V526" s="4" t="str">
        <f>IF(Table1[[#This Row],[Ticket Status]]="Pending Customer Response","Yes","No")</f>
        <v>No</v>
      </c>
      <c r="W526" s="5">
        <f ca="1">COUNTIFS(Table1[Agent_name],Table1[[#This Row],[Agent_name]],Table1[Month],Table1[[#This Row],[Month]])/160</f>
        <v>0.58125000000000004</v>
      </c>
    </row>
    <row r="527" spans="1:23" x14ac:dyDescent="0.25">
      <c r="A527">
        <v>526</v>
      </c>
      <c r="B527" t="s">
        <v>1838</v>
      </c>
      <c r="C527" t="s">
        <v>1839</v>
      </c>
      <c r="D527">
        <v>30</v>
      </c>
      <c r="E527" t="s">
        <v>58</v>
      </c>
      <c r="F527" t="s">
        <v>44</v>
      </c>
      <c r="G527" s="1">
        <v>44184</v>
      </c>
      <c r="H527" t="s">
        <v>67</v>
      </c>
      <c r="I527" t="s">
        <v>22</v>
      </c>
      <c r="J527" s="3" t="s">
        <v>1840</v>
      </c>
      <c r="K527" t="s">
        <v>39</v>
      </c>
      <c r="L527" t="s">
        <v>1841</v>
      </c>
      <c r="M527" t="s">
        <v>143</v>
      </c>
      <c r="N527" t="s">
        <v>33</v>
      </c>
      <c r="O527" s="2">
        <v>45078.906053240738</v>
      </c>
      <c r="P527" s="2">
        <v>45078.330358796295</v>
      </c>
      <c r="Q527">
        <v>1</v>
      </c>
      <c r="R527" t="str">
        <f t="shared" ca="1" si="8"/>
        <v>Mohit</v>
      </c>
      <c r="S527" t="str">
        <f>IFERROR(TEXT(DATEVALUE(LEFT(Table1[[#This Row],[Date of Purchase]],10)), "MMMM"), TEXT(Table1[[#This Row],[Date of Purchase]], "MMMM"))</f>
        <v>December</v>
      </c>
      <c r="T527" t="str">
        <f>IF(OR(
  AND(Table1[[#This Row],[Ticket Priority]]="Critical", Table1[[#This Row],[Ticket Status]]&lt;&gt;"Closed"),
  AND(Table1[[#This Row],[Ticket Priority]]="High", Table1[[#This Row],[Ticket Status]]="Open")
), "Yes", "No")</f>
        <v>No</v>
      </c>
      <c r="U527" s="4" t="str">
        <f>IF(Table1[[#This Row],[Ticket Status]]="Closed","Yes","No")</f>
        <v>Yes</v>
      </c>
      <c r="V527" s="4" t="str">
        <f>IF(Table1[[#This Row],[Ticket Status]]="Pending Customer Response","Yes","No")</f>
        <v>No</v>
      </c>
      <c r="W527" s="5">
        <f ca="1">COUNTIFS(Table1[Agent_name],Table1[[#This Row],[Agent_name]],Table1[Month],Table1[[#This Row],[Month]])/160</f>
        <v>0.44374999999999998</v>
      </c>
    </row>
    <row r="528" spans="1:23" x14ac:dyDescent="0.25">
      <c r="A528">
        <v>527</v>
      </c>
      <c r="B528" t="s">
        <v>1842</v>
      </c>
      <c r="C528" t="s">
        <v>1843</v>
      </c>
      <c r="D528">
        <v>52</v>
      </c>
      <c r="E528" t="s">
        <v>29</v>
      </c>
      <c r="F528" t="s">
        <v>397</v>
      </c>
      <c r="G528" s="1">
        <v>44352</v>
      </c>
      <c r="H528" t="s">
        <v>67</v>
      </c>
      <c r="I528" t="s">
        <v>150</v>
      </c>
      <c r="J528" s="3" t="s">
        <v>1844</v>
      </c>
      <c r="K528" t="s">
        <v>39</v>
      </c>
      <c r="L528" t="s">
        <v>1845</v>
      </c>
      <c r="M528" t="s">
        <v>25</v>
      </c>
      <c r="N528" t="s">
        <v>26</v>
      </c>
      <c r="O528" s="2">
        <v>45078.106076388889</v>
      </c>
      <c r="P528" s="2">
        <v>45078.888020833336</v>
      </c>
      <c r="Q528">
        <v>1</v>
      </c>
      <c r="R528" t="str">
        <f t="shared" ca="1" si="8"/>
        <v>Arjun</v>
      </c>
      <c r="S528" t="str">
        <f>IFERROR(TEXT(DATEVALUE(LEFT(Table1[[#This Row],[Date of Purchase]],10)), "MMMM"), TEXT(Table1[[#This Row],[Date of Purchase]], "MMMM"))</f>
        <v>June</v>
      </c>
      <c r="T528" t="str">
        <f>IF(OR(
  AND(Table1[[#This Row],[Ticket Priority]]="Critical", Table1[[#This Row],[Ticket Status]]&lt;&gt;"Closed"),
  AND(Table1[[#This Row],[Ticket Priority]]="High", Table1[[#This Row],[Ticket Status]]="Open")
), "Yes", "No")</f>
        <v>No</v>
      </c>
      <c r="U528" s="4" t="str">
        <f>IF(Table1[[#This Row],[Ticket Status]]="Closed","Yes","No")</f>
        <v>Yes</v>
      </c>
      <c r="V528" s="4" t="str">
        <f>IF(Table1[[#This Row],[Ticket Status]]="Pending Customer Response","Yes","No")</f>
        <v>No</v>
      </c>
      <c r="W528" s="5">
        <f ca="1">COUNTIFS(Table1[Agent_name],Table1[[#This Row],[Agent_name]],Table1[Month],Table1[[#This Row],[Month]])/160</f>
        <v>0.28749999999999998</v>
      </c>
    </row>
    <row r="529" spans="1:23" x14ac:dyDescent="0.25">
      <c r="A529">
        <v>528</v>
      </c>
      <c r="B529" t="s">
        <v>1846</v>
      </c>
      <c r="C529" t="s">
        <v>1847</v>
      </c>
      <c r="D529">
        <v>47</v>
      </c>
      <c r="E529" t="s">
        <v>29</v>
      </c>
      <c r="F529" t="s">
        <v>65</v>
      </c>
      <c r="G529" s="1">
        <v>44375</v>
      </c>
      <c r="H529" t="s">
        <v>67</v>
      </c>
      <c r="I529" t="s">
        <v>141</v>
      </c>
      <c r="J529" s="3" t="s">
        <v>1004</v>
      </c>
      <c r="K529" t="s">
        <v>24</v>
      </c>
      <c r="M529" t="s">
        <v>25</v>
      </c>
      <c r="N529" t="s">
        <v>55</v>
      </c>
      <c r="O529" s="2">
        <v>45078.250520833331</v>
      </c>
      <c r="Q529">
        <v>5</v>
      </c>
      <c r="R529" t="str">
        <f t="shared" ca="1" si="8"/>
        <v>Priya</v>
      </c>
      <c r="S529" t="str">
        <f>IFERROR(TEXT(DATEVALUE(LEFT(Table1[[#This Row],[Date of Purchase]],10)), "MMMM"), TEXT(Table1[[#This Row],[Date of Purchase]], "MMMM"))</f>
        <v>June</v>
      </c>
      <c r="T529" t="str">
        <f>IF(OR(
  AND(Table1[[#This Row],[Ticket Priority]]="Critical", Table1[[#This Row],[Ticket Status]]&lt;&gt;"Closed"),
  AND(Table1[[#This Row],[Ticket Priority]]="High", Table1[[#This Row],[Ticket Status]]="Open")
), "Yes", "No")</f>
        <v>Yes</v>
      </c>
      <c r="U529" s="4" t="str">
        <f>IF(Table1[[#This Row],[Ticket Status]]="Closed","Yes","No")</f>
        <v>No</v>
      </c>
      <c r="V529" s="4" t="str">
        <f>IF(Table1[[#This Row],[Ticket Status]]="Pending Customer Response","Yes","No")</f>
        <v>Yes</v>
      </c>
      <c r="W529" s="5">
        <f ca="1">COUNTIFS(Table1[Agent_name],Table1[[#This Row],[Agent_name]],Table1[Month],Table1[[#This Row],[Month]])/160</f>
        <v>0.35625000000000001</v>
      </c>
    </row>
    <row r="530" spans="1:23" x14ac:dyDescent="0.25">
      <c r="A530">
        <v>529</v>
      </c>
      <c r="B530" t="s">
        <v>1848</v>
      </c>
      <c r="C530" t="s">
        <v>1849</v>
      </c>
      <c r="D530">
        <v>54</v>
      </c>
      <c r="E530" t="s">
        <v>19</v>
      </c>
      <c r="F530" t="s">
        <v>339</v>
      </c>
      <c r="G530" s="1">
        <v>44359</v>
      </c>
      <c r="H530" t="s">
        <v>66</v>
      </c>
      <c r="I530" t="s">
        <v>177</v>
      </c>
      <c r="J530" s="3" t="s">
        <v>1850</v>
      </c>
      <c r="K530" t="s">
        <v>24</v>
      </c>
      <c r="M530" t="s">
        <v>41</v>
      </c>
      <c r="N530" t="s">
        <v>26</v>
      </c>
      <c r="O530" s="2">
        <v>45078.206076388888</v>
      </c>
      <c r="Q530">
        <v>5</v>
      </c>
      <c r="R530" t="str">
        <f t="shared" ca="1" si="8"/>
        <v>Priya</v>
      </c>
      <c r="S530" t="str">
        <f>IFERROR(TEXT(DATEVALUE(LEFT(Table1[[#This Row],[Date of Purchase]],10)), "MMMM"), TEXT(Table1[[#This Row],[Date of Purchase]], "MMMM"))</f>
        <v>June</v>
      </c>
      <c r="T530" t="str">
        <f>IF(OR(
  AND(Table1[[#This Row],[Ticket Priority]]="Critical", Table1[[#This Row],[Ticket Status]]&lt;&gt;"Closed"),
  AND(Table1[[#This Row],[Ticket Priority]]="High", Table1[[#This Row],[Ticket Status]]="Open")
), "Yes", "No")</f>
        <v>No</v>
      </c>
      <c r="U530" s="4" t="str">
        <f>IF(Table1[[#This Row],[Ticket Status]]="Closed","Yes","No")</f>
        <v>No</v>
      </c>
      <c r="V530" s="4" t="str">
        <f>IF(Table1[[#This Row],[Ticket Status]]="Pending Customer Response","Yes","No")</f>
        <v>Yes</v>
      </c>
      <c r="W530" s="5">
        <f ca="1">COUNTIFS(Table1[Agent_name],Table1[[#This Row],[Agent_name]],Table1[Month],Table1[[#This Row],[Month]])/160</f>
        <v>0.35625000000000001</v>
      </c>
    </row>
    <row r="531" spans="1:23" x14ac:dyDescent="0.25">
      <c r="A531">
        <v>530</v>
      </c>
      <c r="B531" t="s">
        <v>1851</v>
      </c>
      <c r="C531" t="s">
        <v>1852</v>
      </c>
      <c r="D531">
        <v>45</v>
      </c>
      <c r="E531" t="s">
        <v>19</v>
      </c>
      <c r="F531" t="s">
        <v>86</v>
      </c>
      <c r="G531" s="1">
        <v>43885</v>
      </c>
      <c r="H531" t="s">
        <v>59</v>
      </c>
      <c r="I531" t="s">
        <v>99</v>
      </c>
      <c r="J531" s="3" t="s">
        <v>1853</v>
      </c>
      <c r="K531" t="s">
        <v>24</v>
      </c>
      <c r="M531" t="s">
        <v>143</v>
      </c>
      <c r="N531" t="s">
        <v>83</v>
      </c>
      <c r="O531" s="2">
        <v>45078.67900462963</v>
      </c>
      <c r="Q531">
        <v>5</v>
      </c>
      <c r="R531" t="str">
        <f t="shared" ca="1" si="8"/>
        <v>Sara</v>
      </c>
      <c r="S531" t="str">
        <f>IFERROR(TEXT(DATEVALUE(LEFT(Table1[[#This Row],[Date of Purchase]],10)), "MMMM"), TEXT(Table1[[#This Row],[Date of Purchase]], "MMMM"))</f>
        <v>February</v>
      </c>
      <c r="T531" t="str">
        <f>IF(OR(
  AND(Table1[[#This Row],[Ticket Priority]]="Critical", Table1[[#This Row],[Ticket Status]]&lt;&gt;"Closed"),
  AND(Table1[[#This Row],[Ticket Priority]]="High", Table1[[#This Row],[Ticket Status]]="Open")
), "Yes", "No")</f>
        <v>No</v>
      </c>
      <c r="U531" s="4" t="str">
        <f>IF(Table1[[#This Row],[Ticket Status]]="Closed","Yes","No")</f>
        <v>No</v>
      </c>
      <c r="V531" s="4" t="str">
        <f>IF(Table1[[#This Row],[Ticket Status]]="Pending Customer Response","Yes","No")</f>
        <v>Yes</v>
      </c>
      <c r="W531" s="5">
        <f ca="1">COUNTIFS(Table1[Agent_name],Table1[[#This Row],[Agent_name]],Table1[Month],Table1[[#This Row],[Month]])/160</f>
        <v>0.65625</v>
      </c>
    </row>
    <row r="532" spans="1:23" x14ac:dyDescent="0.25">
      <c r="A532">
        <v>531</v>
      </c>
      <c r="B532" t="s">
        <v>1854</v>
      </c>
      <c r="C532" t="s">
        <v>1855</v>
      </c>
      <c r="D532">
        <v>60</v>
      </c>
      <c r="E532" t="s">
        <v>58</v>
      </c>
      <c r="F532" t="s">
        <v>281</v>
      </c>
      <c r="G532" s="1">
        <v>44259</v>
      </c>
      <c r="H532" t="s">
        <v>45</v>
      </c>
      <c r="I532" t="s">
        <v>177</v>
      </c>
      <c r="J532" s="3" t="s">
        <v>1856</v>
      </c>
      <c r="K532" t="s">
        <v>62</v>
      </c>
      <c r="M532" t="s">
        <v>143</v>
      </c>
      <c r="N532" t="s">
        <v>33</v>
      </c>
      <c r="R532" t="str">
        <f t="shared" ca="1" si="8"/>
        <v>Sara</v>
      </c>
      <c r="S532" t="str">
        <f>IFERROR(TEXT(DATEVALUE(LEFT(Table1[[#This Row],[Date of Purchase]],10)), "MMMM"), TEXT(Table1[[#This Row],[Date of Purchase]], "MMMM"))</f>
        <v>March</v>
      </c>
      <c r="T532" t="str">
        <f>IF(OR(
  AND(Table1[[#This Row],[Ticket Priority]]="Critical", Table1[[#This Row],[Ticket Status]]&lt;&gt;"Closed"),
  AND(Table1[[#This Row],[Ticket Priority]]="High", Table1[[#This Row],[Ticket Status]]="Open")
), "Yes", "No")</f>
        <v>No</v>
      </c>
      <c r="U532" s="4" t="str">
        <f>IF(Table1[[#This Row],[Ticket Status]]="Closed","Yes","No")</f>
        <v>No</v>
      </c>
      <c r="V532" s="4" t="str">
        <f>IF(Table1[[#This Row],[Ticket Status]]="Pending Customer Response","Yes","No")</f>
        <v>No</v>
      </c>
      <c r="W532" s="5">
        <f ca="1">COUNTIFS(Table1[Agent_name],Table1[[#This Row],[Agent_name]],Table1[Month],Table1[[#This Row],[Month]])/160</f>
        <v>0.55625000000000002</v>
      </c>
    </row>
    <row r="533" spans="1:23" x14ac:dyDescent="0.25">
      <c r="A533">
        <v>532</v>
      </c>
      <c r="B533" t="s">
        <v>1857</v>
      </c>
      <c r="C533" t="s">
        <v>1858</v>
      </c>
      <c r="D533">
        <v>43</v>
      </c>
      <c r="E533" t="s">
        <v>29</v>
      </c>
      <c r="F533" t="s">
        <v>81</v>
      </c>
      <c r="G533" s="1">
        <v>44006</v>
      </c>
      <c r="H533" t="s">
        <v>59</v>
      </c>
      <c r="I533" t="s">
        <v>31</v>
      </c>
      <c r="J533" s="3" t="s">
        <v>1859</v>
      </c>
      <c r="K533" t="s">
        <v>62</v>
      </c>
      <c r="M533" t="s">
        <v>41</v>
      </c>
      <c r="N533" t="s">
        <v>83</v>
      </c>
      <c r="R533" t="str">
        <f t="shared" ca="1" si="8"/>
        <v>Mohit</v>
      </c>
      <c r="S533" t="str">
        <f>IFERROR(TEXT(DATEVALUE(LEFT(Table1[[#This Row],[Date of Purchase]],10)), "MMMM"), TEXT(Table1[[#This Row],[Date of Purchase]], "MMMM"))</f>
        <v>June</v>
      </c>
      <c r="T533" t="str">
        <f>IF(OR(
  AND(Table1[[#This Row],[Ticket Priority]]="Critical", Table1[[#This Row],[Ticket Status]]&lt;&gt;"Closed"),
  AND(Table1[[#This Row],[Ticket Priority]]="High", Table1[[#This Row],[Ticket Status]]="Open")
), "Yes", "No")</f>
        <v>No</v>
      </c>
      <c r="U533" s="4" t="str">
        <f>IF(Table1[[#This Row],[Ticket Status]]="Closed","Yes","No")</f>
        <v>No</v>
      </c>
      <c r="V533" s="4" t="str">
        <f>IF(Table1[[#This Row],[Ticket Status]]="Pending Customer Response","Yes","No")</f>
        <v>No</v>
      </c>
      <c r="W533" s="5">
        <f ca="1">COUNTIFS(Table1[Agent_name],Table1[[#This Row],[Agent_name]],Table1[Month],Table1[[#This Row],[Month]])/160</f>
        <v>0.41875000000000001</v>
      </c>
    </row>
    <row r="534" spans="1:23" x14ac:dyDescent="0.25">
      <c r="A534">
        <v>533</v>
      </c>
      <c r="B534" t="s">
        <v>1860</v>
      </c>
      <c r="C534" t="s">
        <v>1861</v>
      </c>
      <c r="D534">
        <v>31</v>
      </c>
      <c r="E534" t="s">
        <v>29</v>
      </c>
      <c r="F534" t="s">
        <v>383</v>
      </c>
      <c r="G534" s="1">
        <v>44487</v>
      </c>
      <c r="H534" t="s">
        <v>67</v>
      </c>
      <c r="I534" t="s">
        <v>31</v>
      </c>
      <c r="J534" s="3" t="s">
        <v>1862</v>
      </c>
      <c r="K534" t="s">
        <v>62</v>
      </c>
      <c r="M534" t="s">
        <v>89</v>
      </c>
      <c r="N534" t="s">
        <v>33</v>
      </c>
      <c r="R534" t="str">
        <f t="shared" ca="1" si="8"/>
        <v>Priya</v>
      </c>
      <c r="S534" t="str">
        <f>IFERROR(TEXT(DATEVALUE(LEFT(Table1[[#This Row],[Date of Purchase]],10)), "MMMM"), TEXT(Table1[[#This Row],[Date of Purchase]], "MMMM"))</f>
        <v>October</v>
      </c>
      <c r="T534" t="str">
        <f>IF(OR(
  AND(Table1[[#This Row],[Ticket Priority]]="Critical", Table1[[#This Row],[Ticket Status]]&lt;&gt;"Closed"),
  AND(Table1[[#This Row],[Ticket Priority]]="High", Table1[[#This Row],[Ticket Status]]="Open")
), "Yes", "No")</f>
        <v>Yes</v>
      </c>
      <c r="U534" s="4" t="str">
        <f>IF(Table1[[#This Row],[Ticket Status]]="Closed","Yes","No")</f>
        <v>No</v>
      </c>
      <c r="V534" s="4" t="str">
        <f>IF(Table1[[#This Row],[Ticket Status]]="Pending Customer Response","Yes","No")</f>
        <v>No</v>
      </c>
      <c r="W534" s="5">
        <f ca="1">COUNTIFS(Table1[Agent_name],Table1[[#This Row],[Agent_name]],Table1[Month],Table1[[#This Row],[Month]])/160</f>
        <v>0.58125000000000004</v>
      </c>
    </row>
    <row r="535" spans="1:23" x14ac:dyDescent="0.25">
      <c r="A535">
        <v>534</v>
      </c>
      <c r="B535" t="s">
        <v>1863</v>
      </c>
      <c r="C535" t="s">
        <v>1864</v>
      </c>
      <c r="D535">
        <v>23</v>
      </c>
      <c r="E535" t="s">
        <v>19</v>
      </c>
      <c r="F535" t="s">
        <v>30</v>
      </c>
      <c r="G535" s="1">
        <v>44358</v>
      </c>
      <c r="H535" t="s">
        <v>66</v>
      </c>
      <c r="I535" t="s">
        <v>177</v>
      </c>
      <c r="J535" s="3" t="s">
        <v>1865</v>
      </c>
      <c r="K535" t="s">
        <v>24</v>
      </c>
      <c r="M535" t="s">
        <v>143</v>
      </c>
      <c r="N535" t="s">
        <v>33</v>
      </c>
      <c r="O535" s="2">
        <v>45077.920752314814</v>
      </c>
      <c r="R535" t="str">
        <f t="shared" ca="1" si="8"/>
        <v>Aisha</v>
      </c>
      <c r="S535" t="str">
        <f>IFERROR(TEXT(DATEVALUE(LEFT(Table1[[#This Row],[Date of Purchase]],10)), "MMMM"), TEXT(Table1[[#This Row],[Date of Purchase]], "MMMM"))</f>
        <v>June</v>
      </c>
      <c r="T535" t="str">
        <f>IF(OR(
  AND(Table1[[#This Row],[Ticket Priority]]="Critical", Table1[[#This Row],[Ticket Status]]&lt;&gt;"Closed"),
  AND(Table1[[#This Row],[Ticket Priority]]="High", Table1[[#This Row],[Ticket Status]]="Open")
), "Yes", "No")</f>
        <v>No</v>
      </c>
      <c r="U535" s="4" t="str">
        <f>IF(Table1[[#This Row],[Ticket Status]]="Closed","Yes","No")</f>
        <v>No</v>
      </c>
      <c r="V535" s="4" t="str">
        <f>IF(Table1[[#This Row],[Ticket Status]]="Pending Customer Response","Yes","No")</f>
        <v>Yes</v>
      </c>
      <c r="W535" s="5">
        <f ca="1">COUNTIFS(Table1[Agent_name],Table1[[#This Row],[Agent_name]],Table1[Month],Table1[[#This Row],[Month]])/160</f>
        <v>0.89375000000000004</v>
      </c>
    </row>
    <row r="536" spans="1:23" x14ac:dyDescent="0.25">
      <c r="A536">
        <v>535</v>
      </c>
      <c r="B536" t="s">
        <v>1866</v>
      </c>
      <c r="C536" t="s">
        <v>1867</v>
      </c>
      <c r="D536">
        <v>48</v>
      </c>
      <c r="E536" t="s">
        <v>19</v>
      </c>
      <c r="F536" t="s">
        <v>286</v>
      </c>
      <c r="G536" s="1">
        <v>44164</v>
      </c>
      <c r="H536" t="s">
        <v>21</v>
      </c>
      <c r="I536" t="s">
        <v>46</v>
      </c>
      <c r="J536" s="3" t="s">
        <v>1868</v>
      </c>
      <c r="K536" t="s">
        <v>39</v>
      </c>
      <c r="L536" t="s">
        <v>1869</v>
      </c>
      <c r="M536" t="s">
        <v>143</v>
      </c>
      <c r="N536" t="s">
        <v>83</v>
      </c>
      <c r="O536" s="2">
        <v>45078.606192129628</v>
      </c>
      <c r="P536" s="2">
        <v>45078.416608796295</v>
      </c>
      <c r="Q536">
        <v>2</v>
      </c>
      <c r="R536" t="str">
        <f t="shared" ca="1" si="8"/>
        <v>Arjun</v>
      </c>
      <c r="S536" t="str">
        <f>IFERROR(TEXT(DATEVALUE(LEFT(Table1[[#This Row],[Date of Purchase]],10)), "MMMM"), TEXT(Table1[[#This Row],[Date of Purchase]], "MMMM"))</f>
        <v>November</v>
      </c>
      <c r="T536" t="str">
        <f>IF(OR(
  AND(Table1[[#This Row],[Ticket Priority]]="Critical", Table1[[#This Row],[Ticket Status]]&lt;&gt;"Closed"),
  AND(Table1[[#This Row],[Ticket Priority]]="High", Table1[[#This Row],[Ticket Status]]="Open")
), "Yes", "No")</f>
        <v>No</v>
      </c>
      <c r="U536" s="4" t="str">
        <f>IF(Table1[[#This Row],[Ticket Status]]="Closed","Yes","No")</f>
        <v>Yes</v>
      </c>
      <c r="V536" s="4" t="str">
        <f>IF(Table1[[#This Row],[Ticket Status]]="Pending Customer Response","Yes","No")</f>
        <v>No</v>
      </c>
      <c r="W536" s="5">
        <f ca="1">COUNTIFS(Table1[Agent_name],Table1[[#This Row],[Agent_name]],Table1[Month],Table1[[#This Row],[Month]])/160</f>
        <v>0.23749999999999999</v>
      </c>
    </row>
    <row r="537" spans="1:23" x14ac:dyDescent="0.25">
      <c r="A537">
        <v>536</v>
      </c>
      <c r="B537" t="s">
        <v>1870</v>
      </c>
      <c r="C537" t="s">
        <v>1871</v>
      </c>
      <c r="D537">
        <v>25</v>
      </c>
      <c r="E537" t="s">
        <v>58</v>
      </c>
      <c r="F537" t="s">
        <v>129</v>
      </c>
      <c r="G537" s="1">
        <v>44386</v>
      </c>
      <c r="H537" t="s">
        <v>67</v>
      </c>
      <c r="I537" t="s">
        <v>46</v>
      </c>
      <c r="J537" s="3" t="s">
        <v>1872</v>
      </c>
      <c r="K537" t="s">
        <v>62</v>
      </c>
      <c r="M537" t="s">
        <v>143</v>
      </c>
      <c r="N537" t="s">
        <v>33</v>
      </c>
      <c r="R537" t="str">
        <f t="shared" ca="1" si="8"/>
        <v>Meera</v>
      </c>
      <c r="S537" t="str">
        <f>IFERROR(TEXT(DATEVALUE(LEFT(Table1[[#This Row],[Date of Purchase]],10)), "MMMM"), TEXT(Table1[[#This Row],[Date of Purchase]], "MMMM"))</f>
        <v>July</v>
      </c>
      <c r="T537" t="str">
        <f>IF(OR(
  AND(Table1[[#This Row],[Ticket Priority]]="Critical", Table1[[#This Row],[Ticket Status]]&lt;&gt;"Closed"),
  AND(Table1[[#This Row],[Ticket Priority]]="High", Table1[[#This Row],[Ticket Status]]="Open")
), "Yes", "No")</f>
        <v>No</v>
      </c>
      <c r="U537" s="4" t="str">
        <f>IF(Table1[[#This Row],[Ticket Status]]="Closed","Yes","No")</f>
        <v>No</v>
      </c>
      <c r="V537" s="4" t="str">
        <f>IF(Table1[[#This Row],[Ticket Status]]="Pending Customer Response","Yes","No")</f>
        <v>No</v>
      </c>
      <c r="W537" s="5">
        <f ca="1">COUNTIFS(Table1[Agent_name],Table1[[#This Row],[Agent_name]],Table1[Month],Table1[[#This Row],[Month]])/160</f>
        <v>0.23125000000000001</v>
      </c>
    </row>
    <row r="538" spans="1:23" x14ac:dyDescent="0.25">
      <c r="A538">
        <v>537</v>
      </c>
      <c r="B538" t="s">
        <v>1873</v>
      </c>
      <c r="C538" t="s">
        <v>1874</v>
      </c>
      <c r="D538">
        <v>32</v>
      </c>
      <c r="E538" t="s">
        <v>29</v>
      </c>
      <c r="F538" t="s">
        <v>92</v>
      </c>
      <c r="G538" s="1">
        <v>44452</v>
      </c>
      <c r="H538" t="s">
        <v>21</v>
      </c>
      <c r="I538" t="s">
        <v>31</v>
      </c>
      <c r="J538" s="3" t="s">
        <v>1875</v>
      </c>
      <c r="K538" t="s">
        <v>39</v>
      </c>
      <c r="L538" t="s">
        <v>1876</v>
      </c>
      <c r="M538" t="s">
        <v>143</v>
      </c>
      <c r="N538" t="s">
        <v>83</v>
      </c>
      <c r="O538" s="2">
        <v>45078.593715277777</v>
      </c>
      <c r="P538" s="2">
        <v>45078.763159722221</v>
      </c>
      <c r="Q538">
        <v>3</v>
      </c>
      <c r="R538" t="str">
        <f t="shared" ca="1" si="8"/>
        <v>Ravi</v>
      </c>
      <c r="S538" t="str">
        <f>IFERROR(TEXT(DATEVALUE(LEFT(Table1[[#This Row],[Date of Purchase]],10)), "MMMM"), TEXT(Table1[[#This Row],[Date of Purchase]], "MMMM"))</f>
        <v>September</v>
      </c>
      <c r="T538" t="str">
        <f>IF(OR(
  AND(Table1[[#This Row],[Ticket Priority]]="Critical", Table1[[#This Row],[Ticket Status]]&lt;&gt;"Closed"),
  AND(Table1[[#This Row],[Ticket Priority]]="High", Table1[[#This Row],[Ticket Status]]="Open")
), "Yes", "No")</f>
        <v>No</v>
      </c>
      <c r="U538" s="4" t="str">
        <f>IF(Table1[[#This Row],[Ticket Status]]="Closed","Yes","No")</f>
        <v>Yes</v>
      </c>
      <c r="V538" s="4" t="str">
        <f>IF(Table1[[#This Row],[Ticket Status]]="Pending Customer Response","Yes","No")</f>
        <v>No</v>
      </c>
      <c r="W538" s="5">
        <f ca="1">COUNTIFS(Table1[Agent_name],Table1[[#This Row],[Agent_name]],Table1[Month],Table1[[#This Row],[Month]])/160</f>
        <v>0.64375000000000004</v>
      </c>
    </row>
    <row r="539" spans="1:23" x14ac:dyDescent="0.25">
      <c r="A539">
        <v>538</v>
      </c>
      <c r="B539" t="s">
        <v>1877</v>
      </c>
      <c r="C539" t="s">
        <v>1878</v>
      </c>
      <c r="D539">
        <v>49</v>
      </c>
      <c r="E539" t="s">
        <v>19</v>
      </c>
      <c r="F539" t="s">
        <v>281</v>
      </c>
      <c r="G539" s="1">
        <v>44110</v>
      </c>
      <c r="H539" t="s">
        <v>21</v>
      </c>
      <c r="I539" t="s">
        <v>72</v>
      </c>
      <c r="J539" s="3" t="s">
        <v>1879</v>
      </c>
      <c r="K539" t="s">
        <v>24</v>
      </c>
      <c r="M539" t="s">
        <v>89</v>
      </c>
      <c r="N539" t="s">
        <v>55</v>
      </c>
      <c r="O539" s="2">
        <v>45078.153449074074</v>
      </c>
      <c r="R539" t="str">
        <f t="shared" ca="1" si="8"/>
        <v>Neha</v>
      </c>
      <c r="S539" t="str">
        <f>IFERROR(TEXT(DATEVALUE(LEFT(Table1[[#This Row],[Date of Purchase]],10)), "MMMM"), TEXT(Table1[[#This Row],[Date of Purchase]], "MMMM"))</f>
        <v>October</v>
      </c>
      <c r="T539" t="str">
        <f>IF(OR(
  AND(Table1[[#This Row],[Ticket Priority]]="Critical", Table1[[#This Row],[Ticket Status]]&lt;&gt;"Closed"),
  AND(Table1[[#This Row],[Ticket Priority]]="High", Table1[[#This Row],[Ticket Status]]="Open")
), "Yes", "No")</f>
        <v>No</v>
      </c>
      <c r="U539" s="4" t="str">
        <f>IF(Table1[[#This Row],[Ticket Status]]="Closed","Yes","No")</f>
        <v>No</v>
      </c>
      <c r="V539" s="4" t="str">
        <f>IF(Table1[[#This Row],[Ticket Status]]="Pending Customer Response","Yes","No")</f>
        <v>Yes</v>
      </c>
      <c r="W539" s="5">
        <f ca="1">COUNTIFS(Table1[Agent_name],Table1[[#This Row],[Agent_name]],Table1[Month],Table1[[#This Row],[Month]])/160</f>
        <v>0.24374999999999999</v>
      </c>
    </row>
    <row r="540" spans="1:23" x14ac:dyDescent="0.25">
      <c r="A540">
        <v>539</v>
      </c>
      <c r="B540" t="s">
        <v>1880</v>
      </c>
      <c r="C540" t="s">
        <v>1881</v>
      </c>
      <c r="D540">
        <v>21</v>
      </c>
      <c r="E540" t="s">
        <v>29</v>
      </c>
      <c r="F540" t="s">
        <v>36</v>
      </c>
      <c r="G540" s="1">
        <v>44455</v>
      </c>
      <c r="H540" t="s">
        <v>21</v>
      </c>
      <c r="I540" t="s">
        <v>60</v>
      </c>
      <c r="J540" s="3" t="s">
        <v>1882</v>
      </c>
      <c r="K540" t="s">
        <v>62</v>
      </c>
      <c r="M540" t="s">
        <v>143</v>
      </c>
      <c r="N540" t="s">
        <v>33</v>
      </c>
      <c r="R540" t="str">
        <f t="shared" ca="1" si="8"/>
        <v>Aisha</v>
      </c>
      <c r="S540" t="str">
        <f>IFERROR(TEXT(DATEVALUE(LEFT(Table1[[#This Row],[Date of Purchase]],10)), "MMMM"), TEXT(Table1[[#This Row],[Date of Purchase]], "MMMM"))</f>
        <v>September</v>
      </c>
      <c r="T540" t="str">
        <f>IF(OR(
  AND(Table1[[#This Row],[Ticket Priority]]="Critical", Table1[[#This Row],[Ticket Status]]&lt;&gt;"Closed"),
  AND(Table1[[#This Row],[Ticket Priority]]="High", Table1[[#This Row],[Ticket Status]]="Open")
), "Yes", "No")</f>
        <v>No</v>
      </c>
      <c r="U540" s="4" t="str">
        <f>IF(Table1[[#This Row],[Ticket Status]]="Closed","Yes","No")</f>
        <v>No</v>
      </c>
      <c r="V540" s="4" t="str">
        <f>IF(Table1[[#This Row],[Ticket Status]]="Pending Customer Response","Yes","No")</f>
        <v>No</v>
      </c>
      <c r="W540" s="5">
        <f ca="1">COUNTIFS(Table1[Agent_name],Table1[[#This Row],[Agent_name]],Table1[Month],Table1[[#This Row],[Month]])/160</f>
        <v>0.86250000000000004</v>
      </c>
    </row>
    <row r="541" spans="1:23" x14ac:dyDescent="0.25">
      <c r="A541">
        <v>540</v>
      </c>
      <c r="B541" t="s">
        <v>1883</v>
      </c>
      <c r="C541" t="s">
        <v>1884</v>
      </c>
      <c r="D541">
        <v>27</v>
      </c>
      <c r="E541" t="s">
        <v>19</v>
      </c>
      <c r="F541" t="s">
        <v>173</v>
      </c>
      <c r="G541" s="1">
        <v>44290</v>
      </c>
      <c r="H541" t="s">
        <v>59</v>
      </c>
      <c r="I541" t="s">
        <v>59</v>
      </c>
      <c r="J541" s="3" t="s">
        <v>1885</v>
      </c>
      <c r="K541" t="s">
        <v>39</v>
      </c>
      <c r="L541" t="s">
        <v>1886</v>
      </c>
      <c r="M541" t="s">
        <v>143</v>
      </c>
      <c r="N541" t="s">
        <v>33</v>
      </c>
      <c r="O541" s="2">
        <v>45078.26458333333</v>
      </c>
      <c r="P541" s="2">
        <v>45078.699305555558</v>
      </c>
      <c r="Q541">
        <v>3</v>
      </c>
      <c r="R541" t="str">
        <f t="shared" ca="1" si="8"/>
        <v>Priya</v>
      </c>
      <c r="S541" t="str">
        <f>IFERROR(TEXT(DATEVALUE(LEFT(Table1[[#This Row],[Date of Purchase]],10)), "MMMM"), TEXT(Table1[[#This Row],[Date of Purchase]], "MMMM"))</f>
        <v>April</v>
      </c>
      <c r="T541" t="str">
        <f>IF(OR(
  AND(Table1[[#This Row],[Ticket Priority]]="Critical", Table1[[#This Row],[Ticket Status]]&lt;&gt;"Closed"),
  AND(Table1[[#This Row],[Ticket Priority]]="High", Table1[[#This Row],[Ticket Status]]="Open")
), "Yes", "No")</f>
        <v>No</v>
      </c>
      <c r="U541" s="4" t="str">
        <f>IF(Table1[[#This Row],[Ticket Status]]="Closed","Yes","No")</f>
        <v>Yes</v>
      </c>
      <c r="V541" s="4" t="str">
        <f>IF(Table1[[#This Row],[Ticket Status]]="Pending Customer Response","Yes","No")</f>
        <v>No</v>
      </c>
      <c r="W541" s="5">
        <f ca="1">COUNTIFS(Table1[Agent_name],Table1[[#This Row],[Agent_name]],Table1[Month],Table1[[#This Row],[Month]])/160</f>
        <v>0.48749999999999999</v>
      </c>
    </row>
    <row r="542" spans="1:23" x14ac:dyDescent="0.25">
      <c r="A542">
        <v>541</v>
      </c>
      <c r="B542" t="s">
        <v>1887</v>
      </c>
      <c r="C542" t="s">
        <v>1888</v>
      </c>
      <c r="D542">
        <v>19</v>
      </c>
      <c r="E542" t="s">
        <v>29</v>
      </c>
      <c r="F542" t="s">
        <v>36</v>
      </c>
      <c r="G542" s="1">
        <v>44261</v>
      </c>
      <c r="H542" t="s">
        <v>66</v>
      </c>
      <c r="I542" t="s">
        <v>93</v>
      </c>
      <c r="J542" s="3" t="s">
        <v>1889</v>
      </c>
      <c r="K542" t="s">
        <v>24</v>
      </c>
      <c r="M542" t="s">
        <v>25</v>
      </c>
      <c r="N542" t="s">
        <v>55</v>
      </c>
      <c r="O542" s="2">
        <v>45077.930578703701</v>
      </c>
      <c r="R542" t="str">
        <f t="shared" ca="1" si="8"/>
        <v>Ravi</v>
      </c>
      <c r="S542" t="str">
        <f>IFERROR(TEXT(DATEVALUE(LEFT(Table1[[#This Row],[Date of Purchase]],10)), "MMMM"), TEXT(Table1[[#This Row],[Date of Purchase]], "MMMM"))</f>
        <v>March</v>
      </c>
      <c r="T542" t="str">
        <f>IF(OR(
  AND(Table1[[#This Row],[Ticket Priority]]="Critical", Table1[[#This Row],[Ticket Status]]&lt;&gt;"Closed"),
  AND(Table1[[#This Row],[Ticket Priority]]="High", Table1[[#This Row],[Ticket Status]]="Open")
), "Yes", "No")</f>
        <v>Yes</v>
      </c>
      <c r="U542" s="4" t="str">
        <f>IF(Table1[[#This Row],[Ticket Status]]="Closed","Yes","No")</f>
        <v>No</v>
      </c>
      <c r="V542" s="4" t="str">
        <f>IF(Table1[[#This Row],[Ticket Status]]="Pending Customer Response","Yes","No")</f>
        <v>Yes</v>
      </c>
      <c r="W542" s="5">
        <f ca="1">COUNTIFS(Table1[Agent_name],Table1[[#This Row],[Agent_name]],Table1[Month],Table1[[#This Row],[Month]])/160</f>
        <v>0.54374999999999996</v>
      </c>
    </row>
    <row r="543" spans="1:23" x14ac:dyDescent="0.25">
      <c r="A543">
        <v>542</v>
      </c>
      <c r="B543" t="s">
        <v>1890</v>
      </c>
      <c r="C543" t="s">
        <v>1891</v>
      </c>
      <c r="D543">
        <v>32</v>
      </c>
      <c r="E543" t="s">
        <v>58</v>
      </c>
      <c r="F543" t="s">
        <v>431</v>
      </c>
      <c r="G543" s="1">
        <v>44045</v>
      </c>
      <c r="H543" t="s">
        <v>59</v>
      </c>
      <c r="I543" t="s">
        <v>37</v>
      </c>
      <c r="J543" s="3" t="s">
        <v>1892</v>
      </c>
      <c r="K543" t="s">
        <v>62</v>
      </c>
      <c r="M543" t="s">
        <v>143</v>
      </c>
      <c r="N543" t="s">
        <v>83</v>
      </c>
      <c r="R543" t="str">
        <f t="shared" ca="1" si="8"/>
        <v>Ravi</v>
      </c>
      <c r="S543" t="str">
        <f>IFERROR(TEXT(DATEVALUE(LEFT(Table1[[#This Row],[Date of Purchase]],10)), "MMMM"), TEXT(Table1[[#This Row],[Date of Purchase]], "MMMM"))</f>
        <v>August</v>
      </c>
      <c r="T543" t="str">
        <f>IF(OR(
  AND(Table1[[#This Row],[Ticket Priority]]="Critical", Table1[[#This Row],[Ticket Status]]&lt;&gt;"Closed"),
  AND(Table1[[#This Row],[Ticket Priority]]="High", Table1[[#This Row],[Ticket Status]]="Open")
), "Yes", "No")</f>
        <v>No</v>
      </c>
      <c r="U543" s="4" t="str">
        <f>IF(Table1[[#This Row],[Ticket Status]]="Closed","Yes","No")</f>
        <v>No</v>
      </c>
      <c r="V543" s="4" t="str">
        <f>IF(Table1[[#This Row],[Ticket Status]]="Pending Customer Response","Yes","No")</f>
        <v>No</v>
      </c>
      <c r="W543" s="5">
        <f ca="1">COUNTIFS(Table1[Agent_name],Table1[[#This Row],[Agent_name]],Table1[Month],Table1[[#This Row],[Month]])/160</f>
        <v>0.65625</v>
      </c>
    </row>
    <row r="544" spans="1:23" x14ac:dyDescent="0.25">
      <c r="A544">
        <v>543</v>
      </c>
      <c r="B544" t="s">
        <v>1893</v>
      </c>
      <c r="C544" t="s">
        <v>1894</v>
      </c>
      <c r="D544">
        <v>25</v>
      </c>
      <c r="E544" t="s">
        <v>58</v>
      </c>
      <c r="F544" t="s">
        <v>655</v>
      </c>
      <c r="G544" s="1">
        <v>43960</v>
      </c>
      <c r="H544" t="s">
        <v>59</v>
      </c>
      <c r="I544" t="s">
        <v>177</v>
      </c>
      <c r="J544" s="3" t="s">
        <v>1895</v>
      </c>
      <c r="K544" t="s">
        <v>62</v>
      </c>
      <c r="M544" t="s">
        <v>143</v>
      </c>
      <c r="N544" t="s">
        <v>33</v>
      </c>
      <c r="R544" t="str">
        <f t="shared" ca="1" si="8"/>
        <v>Mohit</v>
      </c>
      <c r="S544" t="str">
        <f>IFERROR(TEXT(DATEVALUE(LEFT(Table1[[#This Row],[Date of Purchase]],10)), "MMMM"), TEXT(Table1[[#This Row],[Date of Purchase]], "MMMM"))</f>
        <v>May</v>
      </c>
      <c r="T544" t="str">
        <f>IF(OR(
  AND(Table1[[#This Row],[Ticket Priority]]="Critical", Table1[[#This Row],[Ticket Status]]&lt;&gt;"Closed"),
  AND(Table1[[#This Row],[Ticket Priority]]="High", Table1[[#This Row],[Ticket Status]]="Open")
), "Yes", "No")</f>
        <v>No</v>
      </c>
      <c r="U544" s="4" t="str">
        <f>IF(Table1[[#This Row],[Ticket Status]]="Closed","Yes","No")</f>
        <v>No</v>
      </c>
      <c r="V544" s="4" t="str">
        <f>IF(Table1[[#This Row],[Ticket Status]]="Pending Customer Response","Yes","No")</f>
        <v>No</v>
      </c>
      <c r="W544" s="5">
        <f ca="1">COUNTIFS(Table1[Agent_name],Table1[[#This Row],[Agent_name]],Table1[Month],Table1[[#This Row],[Month]])/160</f>
        <v>0.45624999999999999</v>
      </c>
    </row>
    <row r="545" spans="1:23" x14ac:dyDescent="0.25">
      <c r="A545">
        <v>544</v>
      </c>
      <c r="B545" t="s">
        <v>1896</v>
      </c>
      <c r="C545" t="s">
        <v>1897</v>
      </c>
      <c r="D545">
        <v>18</v>
      </c>
      <c r="E545" t="s">
        <v>58</v>
      </c>
      <c r="F545" t="s">
        <v>211</v>
      </c>
      <c r="G545" s="1">
        <v>44414</v>
      </c>
      <c r="H545" t="s">
        <v>67</v>
      </c>
      <c r="I545" t="s">
        <v>150</v>
      </c>
      <c r="J545" s="3" t="s">
        <v>1898</v>
      </c>
      <c r="K545" t="s">
        <v>39</v>
      </c>
      <c r="L545" t="s">
        <v>1899</v>
      </c>
      <c r="M545" t="s">
        <v>41</v>
      </c>
      <c r="N545" t="s">
        <v>55</v>
      </c>
      <c r="O545" s="2">
        <v>45077.963275462964</v>
      </c>
      <c r="P545" s="2">
        <v>45078.743831018517</v>
      </c>
      <c r="Q545">
        <v>2</v>
      </c>
      <c r="R545" t="str">
        <f t="shared" ca="1" si="8"/>
        <v>Priya</v>
      </c>
      <c r="S545" t="str">
        <f>IFERROR(TEXT(DATEVALUE(LEFT(Table1[[#This Row],[Date of Purchase]],10)), "MMMM"), TEXT(Table1[[#This Row],[Date of Purchase]], "MMMM"))</f>
        <v>August</v>
      </c>
      <c r="T545" t="str">
        <f>IF(OR(
  AND(Table1[[#This Row],[Ticket Priority]]="Critical", Table1[[#This Row],[Ticket Status]]&lt;&gt;"Closed"),
  AND(Table1[[#This Row],[Ticket Priority]]="High", Table1[[#This Row],[Ticket Status]]="Open")
), "Yes", "No")</f>
        <v>No</v>
      </c>
      <c r="U545" s="4" t="str">
        <f>IF(Table1[[#This Row],[Ticket Status]]="Closed","Yes","No")</f>
        <v>Yes</v>
      </c>
      <c r="V545" s="4" t="str">
        <f>IF(Table1[[#This Row],[Ticket Status]]="Pending Customer Response","Yes","No")</f>
        <v>No</v>
      </c>
      <c r="W545" s="5">
        <f ca="1">COUNTIFS(Table1[Agent_name],Table1[[#This Row],[Agent_name]],Table1[Month],Table1[[#This Row],[Month]])/160</f>
        <v>0.35</v>
      </c>
    </row>
    <row r="546" spans="1:23" x14ac:dyDescent="0.25">
      <c r="A546">
        <v>545</v>
      </c>
      <c r="B546" t="s">
        <v>1900</v>
      </c>
      <c r="C546" t="s">
        <v>1901</v>
      </c>
      <c r="D546">
        <v>50</v>
      </c>
      <c r="E546" t="s">
        <v>58</v>
      </c>
      <c r="F546" t="s">
        <v>242</v>
      </c>
      <c r="G546" s="1">
        <v>44372</v>
      </c>
      <c r="H546" t="s">
        <v>59</v>
      </c>
      <c r="I546" t="s">
        <v>60</v>
      </c>
      <c r="J546" s="3" t="s">
        <v>1902</v>
      </c>
      <c r="K546" t="s">
        <v>62</v>
      </c>
      <c r="M546" t="s">
        <v>25</v>
      </c>
      <c r="N546" t="s">
        <v>26</v>
      </c>
      <c r="R546" t="str">
        <f t="shared" ca="1" si="8"/>
        <v>Priya</v>
      </c>
      <c r="S546" t="str">
        <f>IFERROR(TEXT(DATEVALUE(LEFT(Table1[[#This Row],[Date of Purchase]],10)), "MMMM"), TEXT(Table1[[#This Row],[Date of Purchase]], "MMMM"))</f>
        <v>June</v>
      </c>
      <c r="T546" t="str">
        <f>IF(OR(
  AND(Table1[[#This Row],[Ticket Priority]]="Critical", Table1[[#This Row],[Ticket Status]]&lt;&gt;"Closed"),
  AND(Table1[[#This Row],[Ticket Priority]]="High", Table1[[#This Row],[Ticket Status]]="Open")
), "Yes", "No")</f>
        <v>Yes</v>
      </c>
      <c r="U546" s="4" t="str">
        <f>IF(Table1[[#This Row],[Ticket Status]]="Closed","Yes","No")</f>
        <v>No</v>
      </c>
      <c r="V546" s="4" t="str">
        <f>IF(Table1[[#This Row],[Ticket Status]]="Pending Customer Response","Yes","No")</f>
        <v>No</v>
      </c>
      <c r="W546" s="5">
        <f ca="1">COUNTIFS(Table1[Agent_name],Table1[[#This Row],[Agent_name]],Table1[Month],Table1[[#This Row],[Month]])/160</f>
        <v>0.35625000000000001</v>
      </c>
    </row>
    <row r="547" spans="1:23" x14ac:dyDescent="0.25">
      <c r="A547">
        <v>546</v>
      </c>
      <c r="B547" t="s">
        <v>1903</v>
      </c>
      <c r="C547" t="s">
        <v>1904</v>
      </c>
      <c r="D547">
        <v>65</v>
      </c>
      <c r="E547" t="s">
        <v>19</v>
      </c>
      <c r="F547" t="s">
        <v>317</v>
      </c>
      <c r="G547" s="1">
        <v>44355</v>
      </c>
      <c r="H547" t="s">
        <v>59</v>
      </c>
      <c r="I547" t="s">
        <v>93</v>
      </c>
      <c r="J547" s="3" t="s">
        <v>1905</v>
      </c>
      <c r="K547" t="s">
        <v>24</v>
      </c>
      <c r="M547" t="s">
        <v>143</v>
      </c>
      <c r="N547" t="s">
        <v>55</v>
      </c>
      <c r="O547" s="2">
        <v>45078.060532407406</v>
      </c>
      <c r="R547" t="str">
        <f t="shared" ca="1" si="8"/>
        <v>Mohit</v>
      </c>
      <c r="S547" t="str">
        <f>IFERROR(TEXT(DATEVALUE(LEFT(Table1[[#This Row],[Date of Purchase]],10)), "MMMM"), TEXT(Table1[[#This Row],[Date of Purchase]], "MMMM"))</f>
        <v>June</v>
      </c>
      <c r="T547" t="str">
        <f>IF(OR(
  AND(Table1[[#This Row],[Ticket Priority]]="Critical", Table1[[#This Row],[Ticket Status]]&lt;&gt;"Closed"),
  AND(Table1[[#This Row],[Ticket Priority]]="High", Table1[[#This Row],[Ticket Status]]="Open")
), "Yes", "No")</f>
        <v>No</v>
      </c>
      <c r="U547" s="4" t="str">
        <f>IF(Table1[[#This Row],[Ticket Status]]="Closed","Yes","No")</f>
        <v>No</v>
      </c>
      <c r="V547" s="4" t="str">
        <f>IF(Table1[[#This Row],[Ticket Status]]="Pending Customer Response","Yes","No")</f>
        <v>Yes</v>
      </c>
      <c r="W547" s="5">
        <f ca="1">COUNTIFS(Table1[Agent_name],Table1[[#This Row],[Agent_name]],Table1[Month],Table1[[#This Row],[Month]])/160</f>
        <v>0.41875000000000001</v>
      </c>
    </row>
    <row r="548" spans="1:23" x14ac:dyDescent="0.25">
      <c r="A548">
        <v>547</v>
      </c>
      <c r="B548" t="s">
        <v>1906</v>
      </c>
      <c r="C548" t="s">
        <v>1907</v>
      </c>
      <c r="D548">
        <v>51</v>
      </c>
      <c r="E548" t="s">
        <v>29</v>
      </c>
      <c r="F548" t="s">
        <v>223</v>
      </c>
      <c r="G548" s="1">
        <v>44059</v>
      </c>
      <c r="H548" t="s">
        <v>21</v>
      </c>
      <c r="I548" t="s">
        <v>77</v>
      </c>
      <c r="J548" s="3" t="s">
        <v>1908</v>
      </c>
      <c r="K548" t="s">
        <v>62</v>
      </c>
      <c r="M548" t="s">
        <v>89</v>
      </c>
      <c r="N548" t="s">
        <v>55</v>
      </c>
      <c r="R548" t="str">
        <f t="shared" ca="1" si="8"/>
        <v>Priya</v>
      </c>
      <c r="S548" t="str">
        <f>IFERROR(TEXT(DATEVALUE(LEFT(Table1[[#This Row],[Date of Purchase]],10)), "MMMM"), TEXT(Table1[[#This Row],[Date of Purchase]], "MMMM"))</f>
        <v>August</v>
      </c>
      <c r="T548" t="str">
        <f>IF(OR(
  AND(Table1[[#This Row],[Ticket Priority]]="Critical", Table1[[#This Row],[Ticket Status]]&lt;&gt;"Closed"),
  AND(Table1[[#This Row],[Ticket Priority]]="High", Table1[[#This Row],[Ticket Status]]="Open")
), "Yes", "No")</f>
        <v>Yes</v>
      </c>
      <c r="U548" s="4" t="str">
        <f>IF(Table1[[#This Row],[Ticket Status]]="Closed","Yes","No")</f>
        <v>No</v>
      </c>
      <c r="V548" s="4" t="str">
        <f>IF(Table1[[#This Row],[Ticket Status]]="Pending Customer Response","Yes","No")</f>
        <v>No</v>
      </c>
      <c r="W548" s="5">
        <f ca="1">COUNTIFS(Table1[Agent_name],Table1[[#This Row],[Agent_name]],Table1[Month],Table1[[#This Row],[Month]])/160</f>
        <v>0.35</v>
      </c>
    </row>
    <row r="549" spans="1:23" x14ac:dyDescent="0.25">
      <c r="A549">
        <v>548</v>
      </c>
      <c r="B549" t="s">
        <v>1909</v>
      </c>
      <c r="C549" t="s">
        <v>1910</v>
      </c>
      <c r="D549">
        <v>29</v>
      </c>
      <c r="E549" t="s">
        <v>58</v>
      </c>
      <c r="F549" t="s">
        <v>431</v>
      </c>
      <c r="G549" s="1">
        <v>44113</v>
      </c>
      <c r="H549" t="s">
        <v>67</v>
      </c>
      <c r="I549" t="s">
        <v>93</v>
      </c>
      <c r="J549" s="3" t="s">
        <v>1911</v>
      </c>
      <c r="K549" t="s">
        <v>62</v>
      </c>
      <c r="M549" t="s">
        <v>41</v>
      </c>
      <c r="N549" t="s">
        <v>26</v>
      </c>
      <c r="R549" t="str">
        <f t="shared" ca="1" si="8"/>
        <v>Aisha</v>
      </c>
      <c r="S549" t="str">
        <f>IFERROR(TEXT(DATEVALUE(LEFT(Table1[[#This Row],[Date of Purchase]],10)), "MMMM"), TEXT(Table1[[#This Row],[Date of Purchase]], "MMMM"))</f>
        <v>October</v>
      </c>
      <c r="T549" t="str">
        <f>IF(OR(
  AND(Table1[[#This Row],[Ticket Priority]]="Critical", Table1[[#This Row],[Ticket Status]]&lt;&gt;"Closed"),
  AND(Table1[[#This Row],[Ticket Priority]]="High", Table1[[#This Row],[Ticket Status]]="Open")
), "Yes", "No")</f>
        <v>No</v>
      </c>
      <c r="U549" s="4" t="str">
        <f>IF(Table1[[#This Row],[Ticket Status]]="Closed","Yes","No")</f>
        <v>No</v>
      </c>
      <c r="V549" s="4" t="str">
        <f>IF(Table1[[#This Row],[Ticket Status]]="Pending Customer Response","Yes","No")</f>
        <v>No</v>
      </c>
      <c r="W549" s="5">
        <f ca="1">COUNTIFS(Table1[Agent_name],Table1[[#This Row],[Agent_name]],Table1[Month],Table1[[#This Row],[Month]])/160</f>
        <v>0.85624999999999996</v>
      </c>
    </row>
    <row r="550" spans="1:23" x14ac:dyDescent="0.25">
      <c r="A550">
        <v>549</v>
      </c>
      <c r="B550" t="s">
        <v>1912</v>
      </c>
      <c r="C550" t="s">
        <v>1913</v>
      </c>
      <c r="D550">
        <v>69</v>
      </c>
      <c r="E550" t="s">
        <v>19</v>
      </c>
      <c r="F550" t="s">
        <v>286</v>
      </c>
      <c r="G550" s="1">
        <v>44245</v>
      </c>
      <c r="H550" t="s">
        <v>67</v>
      </c>
      <c r="I550" t="s">
        <v>67</v>
      </c>
      <c r="J550" s="3" t="s">
        <v>1914</v>
      </c>
      <c r="K550" t="s">
        <v>24</v>
      </c>
      <c r="M550" t="s">
        <v>41</v>
      </c>
      <c r="N550" t="s">
        <v>33</v>
      </c>
      <c r="O550" s="2">
        <v>45078.721678240741</v>
      </c>
      <c r="R550" t="str">
        <f t="shared" ca="1" si="8"/>
        <v>Aisha</v>
      </c>
      <c r="S550" t="str">
        <f>IFERROR(TEXT(DATEVALUE(LEFT(Table1[[#This Row],[Date of Purchase]],10)), "MMMM"), TEXT(Table1[[#This Row],[Date of Purchase]], "MMMM"))</f>
        <v>February</v>
      </c>
      <c r="T550" t="str">
        <f>IF(OR(
  AND(Table1[[#This Row],[Ticket Priority]]="Critical", Table1[[#This Row],[Ticket Status]]&lt;&gt;"Closed"),
  AND(Table1[[#This Row],[Ticket Priority]]="High", Table1[[#This Row],[Ticket Status]]="Open")
), "Yes", "No")</f>
        <v>No</v>
      </c>
      <c r="U550" s="4" t="str">
        <f>IF(Table1[[#This Row],[Ticket Status]]="Closed","Yes","No")</f>
        <v>No</v>
      </c>
      <c r="V550" s="4" t="str">
        <f>IF(Table1[[#This Row],[Ticket Status]]="Pending Customer Response","Yes","No")</f>
        <v>Yes</v>
      </c>
      <c r="W550" s="5">
        <f ca="1">COUNTIFS(Table1[Agent_name],Table1[[#This Row],[Agent_name]],Table1[Month],Table1[[#This Row],[Month]])/160</f>
        <v>0.85624999999999996</v>
      </c>
    </row>
    <row r="551" spans="1:23" x14ac:dyDescent="0.25">
      <c r="A551">
        <v>550</v>
      </c>
      <c r="B551" t="s">
        <v>1915</v>
      </c>
      <c r="C551" t="s">
        <v>1916</v>
      </c>
      <c r="D551">
        <v>58</v>
      </c>
      <c r="E551" t="s">
        <v>58</v>
      </c>
      <c r="F551" t="s">
        <v>129</v>
      </c>
      <c r="G551" s="1">
        <v>44140</v>
      </c>
      <c r="H551" t="s">
        <v>21</v>
      </c>
      <c r="I551" t="s">
        <v>77</v>
      </c>
      <c r="J551" s="3" t="s">
        <v>1917</v>
      </c>
      <c r="K551" t="s">
        <v>62</v>
      </c>
      <c r="M551" t="s">
        <v>41</v>
      </c>
      <c r="N551" t="s">
        <v>83</v>
      </c>
      <c r="R551" t="str">
        <f t="shared" ca="1" si="8"/>
        <v>Aisha</v>
      </c>
      <c r="S551" t="str">
        <f>IFERROR(TEXT(DATEVALUE(LEFT(Table1[[#This Row],[Date of Purchase]],10)), "MMMM"), TEXT(Table1[[#This Row],[Date of Purchase]], "MMMM"))</f>
        <v>November</v>
      </c>
      <c r="T551" t="str">
        <f>IF(OR(
  AND(Table1[[#This Row],[Ticket Priority]]="Critical", Table1[[#This Row],[Ticket Status]]&lt;&gt;"Closed"),
  AND(Table1[[#This Row],[Ticket Priority]]="High", Table1[[#This Row],[Ticket Status]]="Open")
), "Yes", "No")</f>
        <v>No</v>
      </c>
      <c r="U551" s="4" t="str">
        <f>IF(Table1[[#This Row],[Ticket Status]]="Closed","Yes","No")</f>
        <v>No</v>
      </c>
      <c r="V551" s="4" t="str">
        <f>IF(Table1[[#This Row],[Ticket Status]]="Pending Customer Response","Yes","No")</f>
        <v>No</v>
      </c>
      <c r="W551" s="5">
        <f ca="1">COUNTIFS(Table1[Agent_name],Table1[[#This Row],[Agent_name]],Table1[Month],Table1[[#This Row],[Month]])/160</f>
        <v>0.85624999999999996</v>
      </c>
    </row>
    <row r="552" spans="1:23" x14ac:dyDescent="0.25">
      <c r="A552">
        <v>551</v>
      </c>
      <c r="B552" t="s">
        <v>1918</v>
      </c>
      <c r="C552" t="s">
        <v>1919</v>
      </c>
      <c r="D552">
        <v>55</v>
      </c>
      <c r="E552" t="s">
        <v>29</v>
      </c>
      <c r="F552" t="s">
        <v>161</v>
      </c>
      <c r="G552" s="1">
        <v>44515</v>
      </c>
      <c r="H552" t="s">
        <v>59</v>
      </c>
      <c r="I552" t="s">
        <v>113</v>
      </c>
      <c r="J552" s="3" t="s">
        <v>1920</v>
      </c>
      <c r="K552" t="s">
        <v>62</v>
      </c>
      <c r="M552" t="s">
        <v>41</v>
      </c>
      <c r="N552" t="s">
        <v>55</v>
      </c>
      <c r="R552" t="str">
        <f t="shared" ca="1" si="8"/>
        <v>Ravi</v>
      </c>
      <c r="S552" t="str">
        <f>IFERROR(TEXT(DATEVALUE(LEFT(Table1[[#This Row],[Date of Purchase]],10)), "MMMM"), TEXT(Table1[[#This Row],[Date of Purchase]], "MMMM"))</f>
        <v>November</v>
      </c>
      <c r="T552" t="str">
        <f>IF(OR(
  AND(Table1[[#This Row],[Ticket Priority]]="Critical", Table1[[#This Row],[Ticket Status]]&lt;&gt;"Closed"),
  AND(Table1[[#This Row],[Ticket Priority]]="High", Table1[[#This Row],[Ticket Status]]="Open")
), "Yes", "No")</f>
        <v>No</v>
      </c>
      <c r="U552" s="4" t="str">
        <f>IF(Table1[[#This Row],[Ticket Status]]="Closed","Yes","No")</f>
        <v>No</v>
      </c>
      <c r="V552" s="4" t="str">
        <f>IF(Table1[[#This Row],[Ticket Status]]="Pending Customer Response","Yes","No")</f>
        <v>No</v>
      </c>
      <c r="W552" s="5">
        <f ca="1">COUNTIFS(Table1[Agent_name],Table1[[#This Row],[Agent_name]],Table1[Month],Table1[[#This Row],[Month]])/160</f>
        <v>0.61875000000000002</v>
      </c>
    </row>
    <row r="553" spans="1:23" x14ac:dyDescent="0.25">
      <c r="A553">
        <v>552</v>
      </c>
      <c r="B553" t="s">
        <v>1921</v>
      </c>
      <c r="C553" t="s">
        <v>1922</v>
      </c>
      <c r="D553">
        <v>45</v>
      </c>
      <c r="E553" t="s">
        <v>29</v>
      </c>
      <c r="F553" t="s">
        <v>202</v>
      </c>
      <c r="G553" s="1">
        <v>43999</v>
      </c>
      <c r="H553" t="s">
        <v>21</v>
      </c>
      <c r="I553" t="s">
        <v>150</v>
      </c>
      <c r="J553" s="3" t="s">
        <v>1923</v>
      </c>
      <c r="K553" t="s">
        <v>24</v>
      </c>
      <c r="M553" t="s">
        <v>25</v>
      </c>
      <c r="N553" t="s">
        <v>83</v>
      </c>
      <c r="O553" s="2">
        <v>45078.154374999998</v>
      </c>
      <c r="R553" t="str">
        <f t="shared" ca="1" si="8"/>
        <v>Sara</v>
      </c>
      <c r="S553" t="str">
        <f>IFERROR(TEXT(DATEVALUE(LEFT(Table1[[#This Row],[Date of Purchase]],10)), "MMMM"), TEXT(Table1[[#This Row],[Date of Purchase]], "MMMM"))</f>
        <v>June</v>
      </c>
      <c r="T553" t="str">
        <f>IF(OR(
  AND(Table1[[#This Row],[Ticket Priority]]="Critical", Table1[[#This Row],[Ticket Status]]&lt;&gt;"Closed"),
  AND(Table1[[#This Row],[Ticket Priority]]="High", Table1[[#This Row],[Ticket Status]]="Open")
), "Yes", "No")</f>
        <v>Yes</v>
      </c>
      <c r="U553" s="4" t="str">
        <f>IF(Table1[[#This Row],[Ticket Status]]="Closed","Yes","No")</f>
        <v>No</v>
      </c>
      <c r="V553" s="4" t="str">
        <f>IF(Table1[[#This Row],[Ticket Status]]="Pending Customer Response","Yes","No")</f>
        <v>Yes</v>
      </c>
      <c r="W553" s="5">
        <f ca="1">COUNTIFS(Table1[Agent_name],Table1[[#This Row],[Agent_name]],Table1[Month],Table1[[#This Row],[Month]])/160</f>
        <v>0.65</v>
      </c>
    </row>
    <row r="554" spans="1:23" x14ac:dyDescent="0.25">
      <c r="A554">
        <v>553</v>
      </c>
      <c r="B554" t="s">
        <v>1924</v>
      </c>
      <c r="C554" t="s">
        <v>1925</v>
      </c>
      <c r="D554">
        <v>53</v>
      </c>
      <c r="E554" t="s">
        <v>58</v>
      </c>
      <c r="F554" t="s">
        <v>431</v>
      </c>
      <c r="G554" s="1">
        <v>44412</v>
      </c>
      <c r="H554" t="s">
        <v>21</v>
      </c>
      <c r="I554" t="s">
        <v>59</v>
      </c>
      <c r="J554" s="3" t="s">
        <v>1926</v>
      </c>
      <c r="K554" t="s">
        <v>24</v>
      </c>
      <c r="M554" t="s">
        <v>25</v>
      </c>
      <c r="N554" t="s">
        <v>33</v>
      </c>
      <c r="O554" s="2">
        <v>45078.007870370369</v>
      </c>
      <c r="R554" t="str">
        <f t="shared" ca="1" si="8"/>
        <v>Mohit</v>
      </c>
      <c r="S554" t="str">
        <f>IFERROR(TEXT(DATEVALUE(LEFT(Table1[[#This Row],[Date of Purchase]],10)), "MMMM"), TEXT(Table1[[#This Row],[Date of Purchase]], "MMMM"))</f>
        <v>August</v>
      </c>
      <c r="T554" t="str">
        <f>IF(OR(
  AND(Table1[[#This Row],[Ticket Priority]]="Critical", Table1[[#This Row],[Ticket Status]]&lt;&gt;"Closed"),
  AND(Table1[[#This Row],[Ticket Priority]]="High", Table1[[#This Row],[Ticket Status]]="Open")
), "Yes", "No")</f>
        <v>Yes</v>
      </c>
      <c r="U554" s="4" t="str">
        <f>IF(Table1[[#This Row],[Ticket Status]]="Closed","Yes","No")</f>
        <v>No</v>
      </c>
      <c r="V554" s="4" t="str">
        <f>IF(Table1[[#This Row],[Ticket Status]]="Pending Customer Response","Yes","No")</f>
        <v>Yes</v>
      </c>
      <c r="W554" s="5">
        <f ca="1">COUNTIFS(Table1[Agent_name],Table1[[#This Row],[Agent_name]],Table1[Month],Table1[[#This Row],[Month]])/160</f>
        <v>0.46250000000000002</v>
      </c>
    </row>
    <row r="555" spans="1:23" x14ac:dyDescent="0.25">
      <c r="A555">
        <v>554</v>
      </c>
      <c r="B555" t="s">
        <v>1927</v>
      </c>
      <c r="C555" t="s">
        <v>1928</v>
      </c>
      <c r="D555">
        <v>45</v>
      </c>
      <c r="E555" t="s">
        <v>29</v>
      </c>
      <c r="F555" t="s">
        <v>65</v>
      </c>
      <c r="G555" s="1">
        <v>44352</v>
      </c>
      <c r="H555" t="s">
        <v>45</v>
      </c>
      <c r="I555" t="s">
        <v>22</v>
      </c>
      <c r="J555" s="3" t="s">
        <v>1929</v>
      </c>
      <c r="K555" t="s">
        <v>24</v>
      </c>
      <c r="M555" t="s">
        <v>89</v>
      </c>
      <c r="N555" t="s">
        <v>83</v>
      </c>
      <c r="O555" s="2">
        <v>45077.991215277776</v>
      </c>
      <c r="R555" t="str">
        <f t="shared" ca="1" si="8"/>
        <v>Ravi</v>
      </c>
      <c r="S555" t="str">
        <f>IFERROR(TEXT(DATEVALUE(LEFT(Table1[[#This Row],[Date of Purchase]],10)), "MMMM"), TEXT(Table1[[#This Row],[Date of Purchase]], "MMMM"))</f>
        <v>June</v>
      </c>
      <c r="T555" t="str">
        <f>IF(OR(
  AND(Table1[[#This Row],[Ticket Priority]]="Critical", Table1[[#This Row],[Ticket Status]]&lt;&gt;"Closed"),
  AND(Table1[[#This Row],[Ticket Priority]]="High", Table1[[#This Row],[Ticket Status]]="Open")
), "Yes", "No")</f>
        <v>No</v>
      </c>
      <c r="U555" s="4" t="str">
        <f>IF(Table1[[#This Row],[Ticket Status]]="Closed","Yes","No")</f>
        <v>No</v>
      </c>
      <c r="V555" s="4" t="str">
        <f>IF(Table1[[#This Row],[Ticket Status]]="Pending Customer Response","Yes","No")</f>
        <v>Yes</v>
      </c>
      <c r="W555" s="5">
        <f ca="1">COUNTIFS(Table1[Agent_name],Table1[[#This Row],[Agent_name]],Table1[Month],Table1[[#This Row],[Month]])/160</f>
        <v>0.58125000000000004</v>
      </c>
    </row>
    <row r="556" spans="1:23" x14ac:dyDescent="0.25">
      <c r="A556">
        <v>555</v>
      </c>
      <c r="B556" t="s">
        <v>1930</v>
      </c>
      <c r="C556" t="s">
        <v>1931</v>
      </c>
      <c r="D556">
        <v>45</v>
      </c>
      <c r="E556" t="s">
        <v>19</v>
      </c>
      <c r="F556" t="s">
        <v>44</v>
      </c>
      <c r="G556" s="1">
        <v>43937</v>
      </c>
      <c r="H556" t="s">
        <v>66</v>
      </c>
      <c r="I556" t="s">
        <v>67</v>
      </c>
      <c r="J556" s="3" t="s">
        <v>1932</v>
      </c>
      <c r="K556" t="s">
        <v>62</v>
      </c>
      <c r="M556" t="s">
        <v>25</v>
      </c>
      <c r="N556" t="s">
        <v>55</v>
      </c>
      <c r="R556" t="str">
        <f t="shared" ca="1" si="8"/>
        <v>Aisha</v>
      </c>
      <c r="S556" t="str">
        <f>IFERROR(TEXT(DATEVALUE(LEFT(Table1[[#This Row],[Date of Purchase]],10)), "MMMM"), TEXT(Table1[[#This Row],[Date of Purchase]], "MMMM"))</f>
        <v>April</v>
      </c>
      <c r="T556" t="str">
        <f>IF(OR(
  AND(Table1[[#This Row],[Ticket Priority]]="Critical", Table1[[#This Row],[Ticket Status]]&lt;&gt;"Closed"),
  AND(Table1[[#This Row],[Ticket Priority]]="High", Table1[[#This Row],[Ticket Status]]="Open")
), "Yes", "No")</f>
        <v>Yes</v>
      </c>
      <c r="U556" s="4" t="str">
        <f>IF(Table1[[#This Row],[Ticket Status]]="Closed","Yes","No")</f>
        <v>No</v>
      </c>
      <c r="V556" s="4" t="str">
        <f>IF(Table1[[#This Row],[Ticket Status]]="Pending Customer Response","Yes","No")</f>
        <v>No</v>
      </c>
      <c r="W556" s="5">
        <f ca="1">COUNTIFS(Table1[Agent_name],Table1[[#This Row],[Agent_name]],Table1[Month],Table1[[#This Row],[Month]])/160</f>
        <v>0.81874999999999998</v>
      </c>
    </row>
    <row r="557" spans="1:23" x14ac:dyDescent="0.25">
      <c r="A557">
        <v>556</v>
      </c>
      <c r="B557" t="s">
        <v>1933</v>
      </c>
      <c r="C557" t="s">
        <v>1934</v>
      </c>
      <c r="D557">
        <v>44</v>
      </c>
      <c r="E557" t="s">
        <v>58</v>
      </c>
      <c r="F557" t="s">
        <v>202</v>
      </c>
      <c r="G557" s="1">
        <v>44483</v>
      </c>
      <c r="H557" t="s">
        <v>45</v>
      </c>
      <c r="I557" t="s">
        <v>77</v>
      </c>
      <c r="J557" s="3" t="s">
        <v>1935</v>
      </c>
      <c r="K557" t="s">
        <v>39</v>
      </c>
      <c r="L557" t="s">
        <v>1936</v>
      </c>
      <c r="M557" t="s">
        <v>25</v>
      </c>
      <c r="N557" t="s">
        <v>55</v>
      </c>
      <c r="O557" s="2">
        <v>45078.901666666665</v>
      </c>
      <c r="P557" s="2">
        <v>45078.539861111109</v>
      </c>
      <c r="Q557">
        <v>5</v>
      </c>
      <c r="R557" t="str">
        <f t="shared" ca="1" si="8"/>
        <v>Karan</v>
      </c>
      <c r="S557" t="str">
        <f>IFERROR(TEXT(DATEVALUE(LEFT(Table1[[#This Row],[Date of Purchase]],10)), "MMMM"), TEXT(Table1[[#This Row],[Date of Purchase]], "MMMM"))</f>
        <v>October</v>
      </c>
      <c r="T557" t="str">
        <f>IF(OR(
  AND(Table1[[#This Row],[Ticket Priority]]="Critical", Table1[[#This Row],[Ticket Status]]&lt;&gt;"Closed"),
  AND(Table1[[#This Row],[Ticket Priority]]="High", Table1[[#This Row],[Ticket Status]]="Open")
), "Yes", "No")</f>
        <v>No</v>
      </c>
      <c r="U557" s="4" t="str">
        <f>IF(Table1[[#This Row],[Ticket Status]]="Closed","Yes","No")</f>
        <v>Yes</v>
      </c>
      <c r="V557" s="4" t="str">
        <f>IF(Table1[[#This Row],[Ticket Status]]="Pending Customer Response","Yes","No")</f>
        <v>No</v>
      </c>
      <c r="W557" s="5">
        <f ca="1">COUNTIFS(Table1[Agent_name],Table1[[#This Row],[Agent_name]],Table1[Month],Table1[[#This Row],[Month]])/160</f>
        <v>0.21249999999999999</v>
      </c>
    </row>
    <row r="558" spans="1:23" x14ac:dyDescent="0.25">
      <c r="A558">
        <v>557</v>
      </c>
      <c r="B558" t="s">
        <v>1937</v>
      </c>
      <c r="C558" t="s">
        <v>1938</v>
      </c>
      <c r="D558">
        <v>34</v>
      </c>
      <c r="E558" t="s">
        <v>19</v>
      </c>
      <c r="F558" t="s">
        <v>92</v>
      </c>
      <c r="G558" s="1">
        <v>44236</v>
      </c>
      <c r="H558" t="s">
        <v>59</v>
      </c>
      <c r="I558" t="s">
        <v>150</v>
      </c>
      <c r="J558" s="3" t="s">
        <v>1939</v>
      </c>
      <c r="K558" t="s">
        <v>62</v>
      </c>
      <c r="M558" t="s">
        <v>41</v>
      </c>
      <c r="N558" t="s">
        <v>83</v>
      </c>
      <c r="R558" t="str">
        <f t="shared" ca="1" si="8"/>
        <v>Neha</v>
      </c>
      <c r="S558" t="str">
        <f>IFERROR(TEXT(DATEVALUE(LEFT(Table1[[#This Row],[Date of Purchase]],10)), "MMMM"), TEXT(Table1[[#This Row],[Date of Purchase]], "MMMM"))</f>
        <v>February</v>
      </c>
      <c r="T558" t="str">
        <f>IF(OR(
  AND(Table1[[#This Row],[Ticket Priority]]="Critical", Table1[[#This Row],[Ticket Status]]&lt;&gt;"Closed"),
  AND(Table1[[#This Row],[Ticket Priority]]="High", Table1[[#This Row],[Ticket Status]]="Open")
), "Yes", "No")</f>
        <v>No</v>
      </c>
      <c r="U558" s="4" t="str">
        <f>IF(Table1[[#This Row],[Ticket Status]]="Closed","Yes","No")</f>
        <v>No</v>
      </c>
      <c r="V558" s="4" t="str">
        <f>IF(Table1[[#This Row],[Ticket Status]]="Pending Customer Response","Yes","No")</f>
        <v>No</v>
      </c>
      <c r="W558" s="5">
        <f ca="1">COUNTIFS(Table1[Agent_name],Table1[[#This Row],[Agent_name]],Table1[Month],Table1[[#This Row],[Month]])/160</f>
        <v>0.19375000000000001</v>
      </c>
    </row>
    <row r="559" spans="1:23" x14ac:dyDescent="0.25">
      <c r="A559">
        <v>558</v>
      </c>
      <c r="B559" t="s">
        <v>1940</v>
      </c>
      <c r="C559" t="s">
        <v>1941</v>
      </c>
      <c r="D559">
        <v>27</v>
      </c>
      <c r="E559" t="s">
        <v>29</v>
      </c>
      <c r="F559" t="s">
        <v>125</v>
      </c>
      <c r="G559" s="1">
        <v>44343</v>
      </c>
      <c r="H559" t="s">
        <v>59</v>
      </c>
      <c r="I559" t="s">
        <v>177</v>
      </c>
      <c r="J559" s="3" t="s">
        <v>1942</v>
      </c>
      <c r="K559" t="s">
        <v>62</v>
      </c>
      <c r="M559" t="s">
        <v>143</v>
      </c>
      <c r="N559" t="s">
        <v>26</v>
      </c>
      <c r="R559" t="str">
        <f t="shared" ca="1" si="8"/>
        <v>Priya</v>
      </c>
      <c r="S559" t="str">
        <f>IFERROR(TEXT(DATEVALUE(LEFT(Table1[[#This Row],[Date of Purchase]],10)), "MMMM"), TEXT(Table1[[#This Row],[Date of Purchase]], "MMMM"))</f>
        <v>May</v>
      </c>
      <c r="T559" t="str">
        <f>IF(OR(
  AND(Table1[[#This Row],[Ticket Priority]]="Critical", Table1[[#This Row],[Ticket Status]]&lt;&gt;"Closed"),
  AND(Table1[[#This Row],[Ticket Priority]]="High", Table1[[#This Row],[Ticket Status]]="Open")
), "Yes", "No")</f>
        <v>No</v>
      </c>
      <c r="U559" s="4" t="str">
        <f>IF(Table1[[#This Row],[Ticket Status]]="Closed","Yes","No")</f>
        <v>No</v>
      </c>
      <c r="V559" s="4" t="str">
        <f>IF(Table1[[#This Row],[Ticket Status]]="Pending Customer Response","Yes","No")</f>
        <v>No</v>
      </c>
      <c r="W559" s="5">
        <f ca="1">COUNTIFS(Table1[Agent_name],Table1[[#This Row],[Agent_name]],Table1[Month],Table1[[#This Row],[Month]])/160</f>
        <v>0.40625</v>
      </c>
    </row>
    <row r="560" spans="1:23" x14ac:dyDescent="0.25">
      <c r="A560">
        <v>559</v>
      </c>
      <c r="B560" t="s">
        <v>1943</v>
      </c>
      <c r="C560" t="s">
        <v>1944</v>
      </c>
      <c r="D560">
        <v>42</v>
      </c>
      <c r="E560" t="s">
        <v>58</v>
      </c>
      <c r="F560" t="s">
        <v>383</v>
      </c>
      <c r="G560" s="1">
        <v>44014</v>
      </c>
      <c r="H560" t="s">
        <v>66</v>
      </c>
      <c r="I560" t="s">
        <v>31</v>
      </c>
      <c r="J560" s="3" t="s">
        <v>1945</v>
      </c>
      <c r="K560" t="s">
        <v>39</v>
      </c>
      <c r="L560" t="s">
        <v>1946</v>
      </c>
      <c r="M560" t="s">
        <v>25</v>
      </c>
      <c r="N560" t="s">
        <v>33</v>
      </c>
      <c r="O560" s="2">
        <v>45078.718391203707</v>
      </c>
      <c r="P560" s="2">
        <v>45078.839918981481</v>
      </c>
      <c r="Q560">
        <v>3</v>
      </c>
      <c r="R560" t="str">
        <f t="shared" ca="1" si="8"/>
        <v>Aisha</v>
      </c>
      <c r="S560" t="str">
        <f>IFERROR(TEXT(DATEVALUE(LEFT(Table1[[#This Row],[Date of Purchase]],10)), "MMMM"), TEXT(Table1[[#This Row],[Date of Purchase]], "MMMM"))</f>
        <v>July</v>
      </c>
      <c r="T560" t="str">
        <f>IF(OR(
  AND(Table1[[#This Row],[Ticket Priority]]="Critical", Table1[[#This Row],[Ticket Status]]&lt;&gt;"Closed"),
  AND(Table1[[#This Row],[Ticket Priority]]="High", Table1[[#This Row],[Ticket Status]]="Open")
), "Yes", "No")</f>
        <v>No</v>
      </c>
      <c r="U560" s="4" t="str">
        <f>IF(Table1[[#This Row],[Ticket Status]]="Closed","Yes","No")</f>
        <v>Yes</v>
      </c>
      <c r="V560" s="4" t="str">
        <f>IF(Table1[[#This Row],[Ticket Status]]="Pending Customer Response","Yes","No")</f>
        <v>No</v>
      </c>
      <c r="W560" s="5">
        <f ca="1">COUNTIFS(Table1[Agent_name],Table1[[#This Row],[Agent_name]],Table1[Month],Table1[[#This Row],[Month]])/160</f>
        <v>0.875</v>
      </c>
    </row>
    <row r="561" spans="1:23" x14ac:dyDescent="0.25">
      <c r="A561">
        <v>560</v>
      </c>
      <c r="B561" t="s">
        <v>1947</v>
      </c>
      <c r="C561" t="s">
        <v>1948</v>
      </c>
      <c r="D561">
        <v>45</v>
      </c>
      <c r="E561" t="s">
        <v>19</v>
      </c>
      <c r="F561" t="s">
        <v>129</v>
      </c>
      <c r="G561" s="1">
        <v>44398</v>
      </c>
      <c r="H561" t="s">
        <v>59</v>
      </c>
      <c r="I561" t="s">
        <v>150</v>
      </c>
      <c r="J561" s="3" t="s">
        <v>1949</v>
      </c>
      <c r="K561" t="s">
        <v>62</v>
      </c>
      <c r="M561" t="s">
        <v>41</v>
      </c>
      <c r="N561" t="s">
        <v>55</v>
      </c>
      <c r="R561" t="str">
        <f t="shared" ca="1" si="8"/>
        <v>Aisha</v>
      </c>
      <c r="S561" t="str">
        <f>IFERROR(TEXT(DATEVALUE(LEFT(Table1[[#This Row],[Date of Purchase]],10)), "MMMM"), TEXT(Table1[[#This Row],[Date of Purchase]], "MMMM"))</f>
        <v>July</v>
      </c>
      <c r="T561" t="str">
        <f>IF(OR(
  AND(Table1[[#This Row],[Ticket Priority]]="Critical", Table1[[#This Row],[Ticket Status]]&lt;&gt;"Closed"),
  AND(Table1[[#This Row],[Ticket Priority]]="High", Table1[[#This Row],[Ticket Status]]="Open")
), "Yes", "No")</f>
        <v>No</v>
      </c>
      <c r="U561" s="4" t="str">
        <f>IF(Table1[[#This Row],[Ticket Status]]="Closed","Yes","No")</f>
        <v>No</v>
      </c>
      <c r="V561" s="4" t="str">
        <f>IF(Table1[[#This Row],[Ticket Status]]="Pending Customer Response","Yes","No")</f>
        <v>No</v>
      </c>
      <c r="W561" s="5">
        <f ca="1">COUNTIFS(Table1[Agent_name],Table1[[#This Row],[Agent_name]],Table1[Month],Table1[[#This Row],[Month]])/160</f>
        <v>0.875</v>
      </c>
    </row>
    <row r="562" spans="1:23" x14ac:dyDescent="0.25">
      <c r="A562">
        <v>561</v>
      </c>
      <c r="B562" t="s">
        <v>1950</v>
      </c>
      <c r="C562" t="s">
        <v>1951</v>
      </c>
      <c r="D562">
        <v>42</v>
      </c>
      <c r="E562" t="s">
        <v>19</v>
      </c>
      <c r="F562" t="s">
        <v>202</v>
      </c>
      <c r="G562" s="1">
        <v>43982</v>
      </c>
      <c r="H562" t="s">
        <v>21</v>
      </c>
      <c r="I562" t="s">
        <v>150</v>
      </c>
      <c r="J562" s="3" t="s">
        <v>1952</v>
      </c>
      <c r="K562" t="s">
        <v>24</v>
      </c>
      <c r="M562" t="s">
        <v>25</v>
      </c>
      <c r="N562" t="s">
        <v>83</v>
      </c>
      <c r="O562" s="2">
        <v>45078.818425925929</v>
      </c>
      <c r="R562" t="str">
        <f t="shared" ca="1" si="8"/>
        <v>Sara</v>
      </c>
      <c r="S562" t="str">
        <f>IFERROR(TEXT(DATEVALUE(LEFT(Table1[[#This Row],[Date of Purchase]],10)), "MMMM"), TEXT(Table1[[#This Row],[Date of Purchase]], "MMMM"))</f>
        <v>May</v>
      </c>
      <c r="T562" t="str">
        <f>IF(OR(
  AND(Table1[[#This Row],[Ticket Priority]]="Critical", Table1[[#This Row],[Ticket Status]]&lt;&gt;"Closed"),
  AND(Table1[[#This Row],[Ticket Priority]]="High", Table1[[#This Row],[Ticket Status]]="Open")
), "Yes", "No")</f>
        <v>Yes</v>
      </c>
      <c r="U562" s="4" t="str">
        <f>IF(Table1[[#This Row],[Ticket Status]]="Closed","Yes","No")</f>
        <v>No</v>
      </c>
      <c r="V562" s="4" t="str">
        <f>IF(Table1[[#This Row],[Ticket Status]]="Pending Customer Response","Yes","No")</f>
        <v>Yes</v>
      </c>
      <c r="W562" s="5">
        <f ca="1">COUNTIFS(Table1[Agent_name],Table1[[#This Row],[Agent_name]],Table1[Month],Table1[[#This Row],[Month]])/160</f>
        <v>0.64375000000000004</v>
      </c>
    </row>
    <row r="563" spans="1:23" x14ac:dyDescent="0.25">
      <c r="A563">
        <v>562</v>
      </c>
      <c r="B563" t="s">
        <v>1953</v>
      </c>
      <c r="C563" t="s">
        <v>1954</v>
      </c>
      <c r="D563">
        <v>44</v>
      </c>
      <c r="E563" t="s">
        <v>58</v>
      </c>
      <c r="F563" t="s">
        <v>242</v>
      </c>
      <c r="G563" s="1">
        <v>43968</v>
      </c>
      <c r="H563" t="s">
        <v>21</v>
      </c>
      <c r="I563" t="s">
        <v>37</v>
      </c>
      <c r="J563" s="3" t="s">
        <v>1955</v>
      </c>
      <c r="K563" t="s">
        <v>39</v>
      </c>
      <c r="L563" t="s">
        <v>1956</v>
      </c>
      <c r="M563" t="s">
        <v>143</v>
      </c>
      <c r="N563" t="s">
        <v>83</v>
      </c>
      <c r="O563" s="2">
        <v>45078.166365740741</v>
      </c>
      <c r="P563" s="2">
        <v>45078.49622685185</v>
      </c>
      <c r="Q563">
        <v>3</v>
      </c>
      <c r="R563" t="str">
        <f t="shared" ca="1" si="8"/>
        <v>Aisha</v>
      </c>
      <c r="S563" t="str">
        <f>IFERROR(TEXT(DATEVALUE(LEFT(Table1[[#This Row],[Date of Purchase]],10)), "MMMM"), TEXT(Table1[[#This Row],[Date of Purchase]], "MMMM"))</f>
        <v>May</v>
      </c>
      <c r="T563" t="str">
        <f>IF(OR(
  AND(Table1[[#This Row],[Ticket Priority]]="Critical", Table1[[#This Row],[Ticket Status]]&lt;&gt;"Closed"),
  AND(Table1[[#This Row],[Ticket Priority]]="High", Table1[[#This Row],[Ticket Status]]="Open")
), "Yes", "No")</f>
        <v>No</v>
      </c>
      <c r="U563" s="4" t="str">
        <f>IF(Table1[[#This Row],[Ticket Status]]="Closed","Yes","No")</f>
        <v>Yes</v>
      </c>
      <c r="V563" s="4" t="str">
        <f>IF(Table1[[#This Row],[Ticket Status]]="Pending Customer Response","Yes","No")</f>
        <v>No</v>
      </c>
      <c r="W563" s="5">
        <f ca="1">COUNTIFS(Table1[Agent_name],Table1[[#This Row],[Agent_name]],Table1[Month],Table1[[#This Row],[Month]])/160</f>
        <v>0.93125000000000002</v>
      </c>
    </row>
    <row r="564" spans="1:23" x14ac:dyDescent="0.25">
      <c r="A564">
        <v>563</v>
      </c>
      <c r="B564" t="s">
        <v>1957</v>
      </c>
      <c r="C564" t="s">
        <v>1958</v>
      </c>
      <c r="D564">
        <v>64</v>
      </c>
      <c r="E564" t="s">
        <v>58</v>
      </c>
      <c r="F564" t="s">
        <v>219</v>
      </c>
      <c r="G564" s="1">
        <v>44115</v>
      </c>
      <c r="H564" t="s">
        <v>21</v>
      </c>
      <c r="I564" t="s">
        <v>141</v>
      </c>
      <c r="J564" s="3" t="s">
        <v>1959</v>
      </c>
      <c r="K564" t="s">
        <v>24</v>
      </c>
      <c r="M564" t="s">
        <v>143</v>
      </c>
      <c r="N564" t="s">
        <v>26</v>
      </c>
      <c r="O564" s="2">
        <v>45078.679571759261</v>
      </c>
      <c r="R564" t="str">
        <f t="shared" ca="1" si="8"/>
        <v>Sara</v>
      </c>
      <c r="S564" t="str">
        <f>IFERROR(TEXT(DATEVALUE(LEFT(Table1[[#This Row],[Date of Purchase]],10)), "MMMM"), TEXT(Table1[[#This Row],[Date of Purchase]], "MMMM"))</f>
        <v>October</v>
      </c>
      <c r="T564" t="str">
        <f>IF(OR(
  AND(Table1[[#This Row],[Ticket Priority]]="Critical", Table1[[#This Row],[Ticket Status]]&lt;&gt;"Closed"),
  AND(Table1[[#This Row],[Ticket Priority]]="High", Table1[[#This Row],[Ticket Status]]="Open")
), "Yes", "No")</f>
        <v>No</v>
      </c>
      <c r="U564" s="4" t="str">
        <f>IF(Table1[[#This Row],[Ticket Status]]="Closed","Yes","No")</f>
        <v>No</v>
      </c>
      <c r="V564" s="4" t="str">
        <f>IF(Table1[[#This Row],[Ticket Status]]="Pending Customer Response","Yes","No")</f>
        <v>Yes</v>
      </c>
      <c r="W564" s="5">
        <f ca="1">COUNTIFS(Table1[Agent_name],Table1[[#This Row],[Agent_name]],Table1[Month],Table1[[#This Row],[Month]])/160</f>
        <v>0.66874999999999996</v>
      </c>
    </row>
    <row r="565" spans="1:23" x14ac:dyDescent="0.25">
      <c r="A565">
        <v>564</v>
      </c>
      <c r="B565" t="s">
        <v>1960</v>
      </c>
      <c r="C565" t="s">
        <v>1961</v>
      </c>
      <c r="D565">
        <v>51</v>
      </c>
      <c r="E565" t="s">
        <v>58</v>
      </c>
      <c r="F565" t="s">
        <v>655</v>
      </c>
      <c r="G565" s="1">
        <v>43964</v>
      </c>
      <c r="H565" t="s">
        <v>45</v>
      </c>
      <c r="I565" t="s">
        <v>72</v>
      </c>
      <c r="J565" s="3" t="s">
        <v>1962</v>
      </c>
      <c r="K565" t="s">
        <v>24</v>
      </c>
      <c r="M565" t="s">
        <v>41</v>
      </c>
      <c r="N565" t="s">
        <v>26</v>
      </c>
      <c r="O565" s="2">
        <v>45078.56013888889</v>
      </c>
      <c r="Q565">
        <v>5</v>
      </c>
      <c r="R565" t="str">
        <f t="shared" ca="1" si="8"/>
        <v>Mohit</v>
      </c>
      <c r="S565" t="str">
        <f>IFERROR(TEXT(DATEVALUE(LEFT(Table1[[#This Row],[Date of Purchase]],10)), "MMMM"), TEXT(Table1[[#This Row],[Date of Purchase]], "MMMM"))</f>
        <v>May</v>
      </c>
      <c r="T565" t="str">
        <f>IF(OR(
  AND(Table1[[#This Row],[Ticket Priority]]="Critical", Table1[[#This Row],[Ticket Status]]&lt;&gt;"Closed"),
  AND(Table1[[#This Row],[Ticket Priority]]="High", Table1[[#This Row],[Ticket Status]]="Open")
), "Yes", "No")</f>
        <v>No</v>
      </c>
      <c r="U565" s="4" t="str">
        <f>IF(Table1[[#This Row],[Ticket Status]]="Closed","Yes","No")</f>
        <v>No</v>
      </c>
      <c r="V565" s="4" t="str">
        <f>IF(Table1[[#This Row],[Ticket Status]]="Pending Customer Response","Yes","No")</f>
        <v>Yes</v>
      </c>
      <c r="W565" s="5">
        <f ca="1">COUNTIFS(Table1[Agent_name],Table1[[#This Row],[Agent_name]],Table1[Month],Table1[[#This Row],[Month]])/160</f>
        <v>0.45624999999999999</v>
      </c>
    </row>
    <row r="566" spans="1:23" x14ac:dyDescent="0.25">
      <c r="A566">
        <v>565</v>
      </c>
      <c r="B566" t="s">
        <v>1963</v>
      </c>
      <c r="C566" t="s">
        <v>1964</v>
      </c>
      <c r="D566">
        <v>20</v>
      </c>
      <c r="E566" t="s">
        <v>29</v>
      </c>
      <c r="F566" t="s">
        <v>249</v>
      </c>
      <c r="G566" s="1">
        <v>44128</v>
      </c>
      <c r="H566" t="s">
        <v>59</v>
      </c>
      <c r="I566" t="s">
        <v>59</v>
      </c>
      <c r="J566" s="3" t="s">
        <v>1965</v>
      </c>
      <c r="K566" t="s">
        <v>39</v>
      </c>
      <c r="L566" t="s">
        <v>1966</v>
      </c>
      <c r="M566" t="s">
        <v>89</v>
      </c>
      <c r="N566" t="s">
        <v>83</v>
      </c>
      <c r="O566" s="2">
        <v>45078.204606481479</v>
      </c>
      <c r="P566" s="2">
        <v>45078.057384259257</v>
      </c>
      <c r="Q566">
        <v>5</v>
      </c>
      <c r="R566" t="str">
        <f t="shared" ca="1" si="8"/>
        <v>Priya</v>
      </c>
      <c r="S566" t="str">
        <f>IFERROR(TEXT(DATEVALUE(LEFT(Table1[[#This Row],[Date of Purchase]],10)), "MMMM"), TEXT(Table1[[#This Row],[Date of Purchase]], "MMMM"))</f>
        <v>October</v>
      </c>
      <c r="T566" t="str">
        <f>IF(OR(
  AND(Table1[[#This Row],[Ticket Priority]]="Critical", Table1[[#This Row],[Ticket Status]]&lt;&gt;"Closed"),
  AND(Table1[[#This Row],[Ticket Priority]]="High", Table1[[#This Row],[Ticket Status]]="Open")
), "Yes", "No")</f>
        <v>No</v>
      </c>
      <c r="U566" s="4" t="str">
        <f>IF(Table1[[#This Row],[Ticket Status]]="Closed","Yes","No")</f>
        <v>Yes</v>
      </c>
      <c r="V566" s="4" t="str">
        <f>IF(Table1[[#This Row],[Ticket Status]]="Pending Customer Response","Yes","No")</f>
        <v>No</v>
      </c>
      <c r="W566" s="5">
        <f ca="1">COUNTIFS(Table1[Agent_name],Table1[[#This Row],[Agent_name]],Table1[Month],Table1[[#This Row],[Month]])/160</f>
        <v>0.58125000000000004</v>
      </c>
    </row>
    <row r="567" spans="1:23" x14ac:dyDescent="0.25">
      <c r="A567">
        <v>566</v>
      </c>
      <c r="B567" t="s">
        <v>1967</v>
      </c>
      <c r="C567" t="s">
        <v>1968</v>
      </c>
      <c r="D567">
        <v>30</v>
      </c>
      <c r="E567" t="s">
        <v>19</v>
      </c>
      <c r="F567" t="s">
        <v>81</v>
      </c>
      <c r="G567" s="1">
        <v>44141</v>
      </c>
      <c r="H567" t="s">
        <v>45</v>
      </c>
      <c r="I567" t="s">
        <v>31</v>
      </c>
      <c r="J567" s="3" t="s">
        <v>1969</v>
      </c>
      <c r="K567" t="s">
        <v>62</v>
      </c>
      <c r="M567" t="s">
        <v>41</v>
      </c>
      <c r="N567" t="s">
        <v>26</v>
      </c>
      <c r="Q567">
        <v>5</v>
      </c>
      <c r="R567" t="str">
        <f t="shared" ca="1" si="8"/>
        <v>Mohit</v>
      </c>
      <c r="S567" t="str">
        <f>IFERROR(TEXT(DATEVALUE(LEFT(Table1[[#This Row],[Date of Purchase]],10)), "MMMM"), TEXT(Table1[[#This Row],[Date of Purchase]], "MMMM"))</f>
        <v>November</v>
      </c>
      <c r="T567" t="str">
        <f>IF(OR(
  AND(Table1[[#This Row],[Ticket Priority]]="Critical", Table1[[#This Row],[Ticket Status]]&lt;&gt;"Closed"),
  AND(Table1[[#This Row],[Ticket Priority]]="High", Table1[[#This Row],[Ticket Status]]="Open")
), "Yes", "No")</f>
        <v>No</v>
      </c>
      <c r="U567" s="4" t="str">
        <f>IF(Table1[[#This Row],[Ticket Status]]="Closed","Yes","No")</f>
        <v>No</v>
      </c>
      <c r="V567" s="4" t="str">
        <f>IF(Table1[[#This Row],[Ticket Status]]="Pending Customer Response","Yes","No")</f>
        <v>No</v>
      </c>
      <c r="W567" s="5">
        <f ca="1">COUNTIFS(Table1[Agent_name],Table1[[#This Row],[Agent_name]],Table1[Month],Table1[[#This Row],[Month]])/160</f>
        <v>0.4375</v>
      </c>
    </row>
    <row r="568" spans="1:23" x14ac:dyDescent="0.25">
      <c r="A568">
        <v>567</v>
      </c>
      <c r="B568" t="s">
        <v>1970</v>
      </c>
      <c r="C568" t="s">
        <v>1971</v>
      </c>
      <c r="D568">
        <v>36</v>
      </c>
      <c r="E568" t="s">
        <v>58</v>
      </c>
      <c r="F568" t="s">
        <v>699</v>
      </c>
      <c r="G568" s="1">
        <v>44249</v>
      </c>
      <c r="H568" t="s">
        <v>66</v>
      </c>
      <c r="I568" t="s">
        <v>77</v>
      </c>
      <c r="J568" s="3" t="s">
        <v>1972</v>
      </c>
      <c r="K568" t="s">
        <v>24</v>
      </c>
      <c r="M568" t="s">
        <v>41</v>
      </c>
      <c r="N568" t="s">
        <v>33</v>
      </c>
      <c r="O568" s="2">
        <v>45078.783807870372</v>
      </c>
      <c r="Q568">
        <v>5</v>
      </c>
      <c r="R568" t="str">
        <f t="shared" ca="1" si="8"/>
        <v>Rahul</v>
      </c>
      <c r="S568" t="str">
        <f>IFERROR(TEXT(DATEVALUE(LEFT(Table1[[#This Row],[Date of Purchase]],10)), "MMMM"), TEXT(Table1[[#This Row],[Date of Purchase]], "MMMM"))</f>
        <v>February</v>
      </c>
      <c r="T568" t="str">
        <f>IF(OR(
  AND(Table1[[#This Row],[Ticket Priority]]="Critical", Table1[[#This Row],[Ticket Status]]&lt;&gt;"Closed"),
  AND(Table1[[#This Row],[Ticket Priority]]="High", Table1[[#This Row],[Ticket Status]]="Open")
), "Yes", "No")</f>
        <v>No</v>
      </c>
      <c r="U568" s="4" t="str">
        <f>IF(Table1[[#This Row],[Ticket Status]]="Closed","Yes","No")</f>
        <v>No</v>
      </c>
      <c r="V568" s="4" t="str">
        <f>IF(Table1[[#This Row],[Ticket Status]]="Pending Customer Response","Yes","No")</f>
        <v>Yes</v>
      </c>
      <c r="W568" s="5">
        <f ca="1">COUNTIFS(Table1[Agent_name],Table1[[#This Row],[Agent_name]],Table1[Month],Table1[[#This Row],[Month]])/160</f>
        <v>0.30625000000000002</v>
      </c>
    </row>
    <row r="569" spans="1:23" x14ac:dyDescent="0.25">
      <c r="A569">
        <v>568</v>
      </c>
      <c r="B569" t="s">
        <v>1973</v>
      </c>
      <c r="C569" t="s">
        <v>1974</v>
      </c>
      <c r="D569">
        <v>46</v>
      </c>
      <c r="E569" t="s">
        <v>29</v>
      </c>
      <c r="F569" t="s">
        <v>129</v>
      </c>
      <c r="G569" s="1">
        <v>44469</v>
      </c>
      <c r="H569" t="s">
        <v>45</v>
      </c>
      <c r="I569" t="s">
        <v>31</v>
      </c>
      <c r="J569" s="3" t="s">
        <v>1975</v>
      </c>
      <c r="K569" t="s">
        <v>39</v>
      </c>
      <c r="L569" t="s">
        <v>1976</v>
      </c>
      <c r="M569" t="s">
        <v>89</v>
      </c>
      <c r="N569" t="s">
        <v>83</v>
      </c>
      <c r="O569" s="2">
        <v>45078.747708333336</v>
      </c>
      <c r="P569" s="2">
        <v>45078.287986111114</v>
      </c>
      <c r="Q569">
        <v>1</v>
      </c>
      <c r="R569" t="str">
        <f t="shared" ca="1" si="8"/>
        <v>Neha</v>
      </c>
      <c r="S569" t="str">
        <f>IFERROR(TEXT(DATEVALUE(LEFT(Table1[[#This Row],[Date of Purchase]],10)), "MMMM"), TEXT(Table1[[#This Row],[Date of Purchase]], "MMMM"))</f>
        <v>September</v>
      </c>
      <c r="T569" t="str">
        <f>IF(OR(
  AND(Table1[[#This Row],[Ticket Priority]]="Critical", Table1[[#This Row],[Ticket Status]]&lt;&gt;"Closed"),
  AND(Table1[[#This Row],[Ticket Priority]]="High", Table1[[#This Row],[Ticket Status]]="Open")
), "Yes", "No")</f>
        <v>No</v>
      </c>
      <c r="U569" s="4" t="str">
        <f>IF(Table1[[#This Row],[Ticket Status]]="Closed","Yes","No")</f>
        <v>Yes</v>
      </c>
      <c r="V569" s="4" t="str">
        <f>IF(Table1[[#This Row],[Ticket Status]]="Pending Customer Response","Yes","No")</f>
        <v>No</v>
      </c>
      <c r="W569" s="5">
        <f ca="1">COUNTIFS(Table1[Agent_name],Table1[[#This Row],[Agent_name]],Table1[Month],Table1[[#This Row],[Month]])/160</f>
        <v>0.21249999999999999</v>
      </c>
    </row>
    <row r="570" spans="1:23" x14ac:dyDescent="0.25">
      <c r="A570">
        <v>569</v>
      </c>
      <c r="B570" t="s">
        <v>1893</v>
      </c>
      <c r="C570" t="s">
        <v>1977</v>
      </c>
      <c r="D570">
        <v>44</v>
      </c>
      <c r="E570" t="s">
        <v>29</v>
      </c>
      <c r="F570" t="s">
        <v>219</v>
      </c>
      <c r="G570" s="1">
        <v>44189</v>
      </c>
      <c r="H570" t="s">
        <v>66</v>
      </c>
      <c r="I570" t="s">
        <v>37</v>
      </c>
      <c r="J570" s="3" t="s">
        <v>1978</v>
      </c>
      <c r="K570" t="s">
        <v>39</v>
      </c>
      <c r="L570" t="s">
        <v>1979</v>
      </c>
      <c r="M570" t="s">
        <v>41</v>
      </c>
      <c r="N570" t="s">
        <v>26</v>
      </c>
      <c r="O570" s="2">
        <v>45078.223414351851</v>
      </c>
      <c r="P570" s="2">
        <v>45078.731747685182</v>
      </c>
      <c r="Q570">
        <v>4</v>
      </c>
      <c r="R570" t="str">
        <f t="shared" ca="1" si="8"/>
        <v>Aisha</v>
      </c>
      <c r="S570" t="str">
        <f>IFERROR(TEXT(DATEVALUE(LEFT(Table1[[#This Row],[Date of Purchase]],10)), "MMMM"), TEXT(Table1[[#This Row],[Date of Purchase]], "MMMM"))</f>
        <v>December</v>
      </c>
      <c r="T570" t="str">
        <f>IF(OR(
  AND(Table1[[#This Row],[Ticket Priority]]="Critical", Table1[[#This Row],[Ticket Status]]&lt;&gt;"Closed"),
  AND(Table1[[#This Row],[Ticket Priority]]="High", Table1[[#This Row],[Ticket Status]]="Open")
), "Yes", "No")</f>
        <v>No</v>
      </c>
      <c r="U570" s="4" t="str">
        <f>IF(Table1[[#This Row],[Ticket Status]]="Closed","Yes","No")</f>
        <v>Yes</v>
      </c>
      <c r="V570" s="4" t="str">
        <f>IF(Table1[[#This Row],[Ticket Status]]="Pending Customer Response","Yes","No")</f>
        <v>No</v>
      </c>
      <c r="W570" s="5">
        <f ca="1">COUNTIFS(Table1[Agent_name],Table1[[#This Row],[Agent_name]],Table1[Month],Table1[[#This Row],[Month]])/160</f>
        <v>0.91249999999999998</v>
      </c>
    </row>
    <row r="571" spans="1:23" x14ac:dyDescent="0.25">
      <c r="A571">
        <v>570</v>
      </c>
      <c r="B571" t="s">
        <v>1980</v>
      </c>
      <c r="C571" t="s">
        <v>1981</v>
      </c>
      <c r="D571">
        <v>48</v>
      </c>
      <c r="E571" t="s">
        <v>19</v>
      </c>
      <c r="F571" t="s">
        <v>86</v>
      </c>
      <c r="G571" s="1">
        <v>44278</v>
      </c>
      <c r="H571" t="s">
        <v>59</v>
      </c>
      <c r="I571" t="s">
        <v>60</v>
      </c>
      <c r="J571" s="3" t="s">
        <v>1982</v>
      </c>
      <c r="K571" t="s">
        <v>62</v>
      </c>
      <c r="M571" t="s">
        <v>25</v>
      </c>
      <c r="N571" t="s">
        <v>33</v>
      </c>
      <c r="Q571">
        <v>5</v>
      </c>
      <c r="R571" t="str">
        <f t="shared" ca="1" si="8"/>
        <v>Sara</v>
      </c>
      <c r="S571" t="str">
        <f>IFERROR(TEXT(DATEVALUE(LEFT(Table1[[#This Row],[Date of Purchase]],10)), "MMMM"), TEXT(Table1[[#This Row],[Date of Purchase]], "MMMM"))</f>
        <v>March</v>
      </c>
      <c r="T571" t="str">
        <f>IF(OR(
  AND(Table1[[#This Row],[Ticket Priority]]="Critical", Table1[[#This Row],[Ticket Status]]&lt;&gt;"Closed"),
  AND(Table1[[#This Row],[Ticket Priority]]="High", Table1[[#This Row],[Ticket Status]]="Open")
), "Yes", "No")</f>
        <v>Yes</v>
      </c>
      <c r="U571" s="4" t="str">
        <f>IF(Table1[[#This Row],[Ticket Status]]="Closed","Yes","No")</f>
        <v>No</v>
      </c>
      <c r="V571" s="4" t="str">
        <f>IF(Table1[[#This Row],[Ticket Status]]="Pending Customer Response","Yes","No")</f>
        <v>No</v>
      </c>
      <c r="W571" s="5">
        <f ca="1">COUNTIFS(Table1[Agent_name],Table1[[#This Row],[Agent_name]],Table1[Month],Table1[[#This Row],[Month]])/160</f>
        <v>0.55625000000000002</v>
      </c>
    </row>
    <row r="572" spans="1:23" x14ac:dyDescent="0.25">
      <c r="A572">
        <v>571</v>
      </c>
      <c r="B572" t="s">
        <v>1983</v>
      </c>
      <c r="C572" t="s">
        <v>1984</v>
      </c>
      <c r="D572">
        <v>70</v>
      </c>
      <c r="E572" t="s">
        <v>29</v>
      </c>
      <c r="F572" t="s">
        <v>431</v>
      </c>
      <c r="G572" s="1">
        <v>44334</v>
      </c>
      <c r="H572" t="s">
        <v>66</v>
      </c>
      <c r="I572" t="s">
        <v>67</v>
      </c>
      <c r="J572" s="3" t="s">
        <v>1985</v>
      </c>
      <c r="K572" t="s">
        <v>24</v>
      </c>
      <c r="M572" t="s">
        <v>41</v>
      </c>
      <c r="N572" t="s">
        <v>33</v>
      </c>
      <c r="O572" s="2">
        <v>45078.184560185182</v>
      </c>
      <c r="Q572">
        <v>5</v>
      </c>
      <c r="R572" t="str">
        <f t="shared" ca="1" si="8"/>
        <v>Ravi</v>
      </c>
      <c r="S572" t="str">
        <f>IFERROR(TEXT(DATEVALUE(LEFT(Table1[[#This Row],[Date of Purchase]],10)), "MMMM"), TEXT(Table1[[#This Row],[Date of Purchase]], "MMMM"))</f>
        <v>May</v>
      </c>
      <c r="T572" t="str">
        <f>IF(OR(
  AND(Table1[[#This Row],[Ticket Priority]]="Critical", Table1[[#This Row],[Ticket Status]]&lt;&gt;"Closed"),
  AND(Table1[[#This Row],[Ticket Priority]]="High", Table1[[#This Row],[Ticket Status]]="Open")
), "Yes", "No")</f>
        <v>No</v>
      </c>
      <c r="U572" s="4" t="str">
        <f>IF(Table1[[#This Row],[Ticket Status]]="Closed","Yes","No")</f>
        <v>No</v>
      </c>
      <c r="V572" s="4" t="str">
        <f>IF(Table1[[#This Row],[Ticket Status]]="Pending Customer Response","Yes","No")</f>
        <v>Yes</v>
      </c>
      <c r="W572" s="5">
        <f ca="1">COUNTIFS(Table1[Agent_name],Table1[[#This Row],[Agent_name]],Table1[Month],Table1[[#This Row],[Month]])/160</f>
        <v>0.67500000000000004</v>
      </c>
    </row>
    <row r="573" spans="1:23" x14ac:dyDescent="0.25">
      <c r="A573">
        <v>572</v>
      </c>
      <c r="B573" t="s">
        <v>1986</v>
      </c>
      <c r="C573" t="s">
        <v>1987</v>
      </c>
      <c r="D573">
        <v>20</v>
      </c>
      <c r="E573" t="s">
        <v>29</v>
      </c>
      <c r="F573" t="s">
        <v>397</v>
      </c>
      <c r="G573" s="1">
        <v>43942</v>
      </c>
      <c r="H573" t="s">
        <v>45</v>
      </c>
      <c r="I573" t="s">
        <v>37</v>
      </c>
      <c r="J573" s="3" t="s">
        <v>1988</v>
      </c>
      <c r="K573" t="s">
        <v>24</v>
      </c>
      <c r="M573" t="s">
        <v>41</v>
      </c>
      <c r="N573" t="s">
        <v>83</v>
      </c>
      <c r="O573" s="2">
        <v>45078.251238425924</v>
      </c>
      <c r="Q573">
        <v>5</v>
      </c>
      <c r="R573" t="str">
        <f t="shared" ca="1" si="8"/>
        <v>Sara</v>
      </c>
      <c r="S573" t="str">
        <f>IFERROR(TEXT(DATEVALUE(LEFT(Table1[[#This Row],[Date of Purchase]],10)), "MMMM"), TEXT(Table1[[#This Row],[Date of Purchase]], "MMMM"))</f>
        <v>April</v>
      </c>
      <c r="T573" t="str">
        <f>IF(OR(
  AND(Table1[[#This Row],[Ticket Priority]]="Critical", Table1[[#This Row],[Ticket Status]]&lt;&gt;"Closed"),
  AND(Table1[[#This Row],[Ticket Priority]]="High", Table1[[#This Row],[Ticket Status]]="Open")
), "Yes", "No")</f>
        <v>No</v>
      </c>
      <c r="U573" s="4" t="str">
        <f>IF(Table1[[#This Row],[Ticket Status]]="Closed","Yes","No")</f>
        <v>No</v>
      </c>
      <c r="V573" s="4" t="str">
        <f>IF(Table1[[#This Row],[Ticket Status]]="Pending Customer Response","Yes","No")</f>
        <v>Yes</v>
      </c>
      <c r="W573" s="5">
        <f ca="1">COUNTIFS(Table1[Agent_name],Table1[[#This Row],[Agent_name]],Table1[Month],Table1[[#This Row],[Month]])/160</f>
        <v>0.75624999999999998</v>
      </c>
    </row>
    <row r="574" spans="1:23" x14ac:dyDescent="0.25">
      <c r="A574">
        <v>573</v>
      </c>
      <c r="B574" t="s">
        <v>1989</v>
      </c>
      <c r="C574" t="s">
        <v>1990</v>
      </c>
      <c r="D574">
        <v>39</v>
      </c>
      <c r="E574" t="s">
        <v>19</v>
      </c>
      <c r="F574" t="s">
        <v>383</v>
      </c>
      <c r="G574" s="1">
        <v>44180</v>
      </c>
      <c r="H574" t="s">
        <v>66</v>
      </c>
      <c r="I574" t="s">
        <v>113</v>
      </c>
      <c r="J574" s="3" t="s">
        <v>1991</v>
      </c>
      <c r="K574" t="s">
        <v>62</v>
      </c>
      <c r="M574" t="s">
        <v>41</v>
      </c>
      <c r="N574" t="s">
        <v>55</v>
      </c>
      <c r="Q574">
        <v>5</v>
      </c>
      <c r="R574" t="str">
        <f t="shared" ca="1" si="8"/>
        <v>Divya</v>
      </c>
      <c r="S574" t="str">
        <f>IFERROR(TEXT(DATEVALUE(LEFT(Table1[[#This Row],[Date of Purchase]],10)), "MMMM"), TEXT(Table1[[#This Row],[Date of Purchase]], "MMMM"))</f>
        <v>December</v>
      </c>
      <c r="T574" t="str">
        <f>IF(OR(
  AND(Table1[[#This Row],[Ticket Priority]]="Critical", Table1[[#This Row],[Ticket Status]]&lt;&gt;"Closed"),
  AND(Table1[[#This Row],[Ticket Priority]]="High", Table1[[#This Row],[Ticket Status]]="Open")
), "Yes", "No")</f>
        <v>No</v>
      </c>
      <c r="U574" s="4" t="str">
        <f>IF(Table1[[#This Row],[Ticket Status]]="Closed","Yes","No")</f>
        <v>No</v>
      </c>
      <c r="V574" s="4" t="str">
        <f>IF(Table1[[#This Row],[Ticket Status]]="Pending Customer Response","Yes","No")</f>
        <v>No</v>
      </c>
      <c r="W574" s="5">
        <f ca="1">COUNTIFS(Table1[Agent_name],Table1[[#This Row],[Agent_name]],Table1[Month],Table1[[#This Row],[Month]])/160</f>
        <v>0.25</v>
      </c>
    </row>
    <row r="575" spans="1:23" x14ac:dyDescent="0.25">
      <c r="A575">
        <v>574</v>
      </c>
      <c r="B575" t="s">
        <v>1992</v>
      </c>
      <c r="C575" t="s">
        <v>1993</v>
      </c>
      <c r="D575">
        <v>54</v>
      </c>
      <c r="E575" t="s">
        <v>19</v>
      </c>
      <c r="F575" t="s">
        <v>431</v>
      </c>
      <c r="G575" s="1">
        <v>43979</v>
      </c>
      <c r="H575" t="s">
        <v>59</v>
      </c>
      <c r="I575" t="s">
        <v>37</v>
      </c>
      <c r="J575" s="3" t="s">
        <v>1994</v>
      </c>
      <c r="K575" t="s">
        <v>24</v>
      </c>
      <c r="M575" t="s">
        <v>25</v>
      </c>
      <c r="N575" t="s">
        <v>33</v>
      </c>
      <c r="O575" s="2">
        <v>45078.367951388886</v>
      </c>
      <c r="Q575">
        <v>5</v>
      </c>
      <c r="R575" t="str">
        <f t="shared" ca="1" si="8"/>
        <v>Aisha</v>
      </c>
      <c r="S575" t="str">
        <f>IFERROR(TEXT(DATEVALUE(LEFT(Table1[[#This Row],[Date of Purchase]],10)), "MMMM"), TEXT(Table1[[#This Row],[Date of Purchase]], "MMMM"))</f>
        <v>May</v>
      </c>
      <c r="T575" t="str">
        <f>IF(OR(
  AND(Table1[[#This Row],[Ticket Priority]]="Critical", Table1[[#This Row],[Ticket Status]]&lt;&gt;"Closed"),
  AND(Table1[[#This Row],[Ticket Priority]]="High", Table1[[#This Row],[Ticket Status]]="Open")
), "Yes", "No")</f>
        <v>Yes</v>
      </c>
      <c r="U575" s="4" t="str">
        <f>IF(Table1[[#This Row],[Ticket Status]]="Closed","Yes","No")</f>
        <v>No</v>
      </c>
      <c r="V575" s="4" t="str">
        <f>IF(Table1[[#This Row],[Ticket Status]]="Pending Customer Response","Yes","No")</f>
        <v>Yes</v>
      </c>
      <c r="W575" s="5">
        <f ca="1">COUNTIFS(Table1[Agent_name],Table1[[#This Row],[Agent_name]],Table1[Month],Table1[[#This Row],[Month]])/160</f>
        <v>0.93125000000000002</v>
      </c>
    </row>
    <row r="576" spans="1:23" x14ac:dyDescent="0.25">
      <c r="A576">
        <v>575</v>
      </c>
      <c r="B576" t="s">
        <v>1995</v>
      </c>
      <c r="C576" t="s">
        <v>1996</v>
      </c>
      <c r="D576">
        <v>25</v>
      </c>
      <c r="E576" t="s">
        <v>29</v>
      </c>
      <c r="F576" t="s">
        <v>173</v>
      </c>
      <c r="G576" s="1">
        <v>44323</v>
      </c>
      <c r="H576" t="s">
        <v>45</v>
      </c>
      <c r="I576" t="s">
        <v>37</v>
      </c>
      <c r="J576" s="3" t="s">
        <v>1997</v>
      </c>
      <c r="K576" t="s">
        <v>39</v>
      </c>
      <c r="L576" t="s">
        <v>1998</v>
      </c>
      <c r="M576" t="s">
        <v>143</v>
      </c>
      <c r="N576" t="s">
        <v>33</v>
      </c>
      <c r="O576" s="2">
        <v>45078.634629629632</v>
      </c>
      <c r="P576" s="2">
        <v>45078.430462962962</v>
      </c>
      <c r="Q576">
        <v>2</v>
      </c>
      <c r="R576" t="str">
        <f t="shared" ca="1" si="8"/>
        <v>Neha</v>
      </c>
      <c r="S576" t="str">
        <f>IFERROR(TEXT(DATEVALUE(LEFT(Table1[[#This Row],[Date of Purchase]],10)), "MMMM"), TEXT(Table1[[#This Row],[Date of Purchase]], "MMMM"))</f>
        <v>May</v>
      </c>
      <c r="T576" t="str">
        <f>IF(OR(
  AND(Table1[[#This Row],[Ticket Priority]]="Critical", Table1[[#This Row],[Ticket Status]]&lt;&gt;"Closed"),
  AND(Table1[[#This Row],[Ticket Priority]]="High", Table1[[#This Row],[Ticket Status]]="Open")
), "Yes", "No")</f>
        <v>No</v>
      </c>
      <c r="U576" s="4" t="str">
        <f>IF(Table1[[#This Row],[Ticket Status]]="Closed","Yes","No")</f>
        <v>Yes</v>
      </c>
      <c r="V576" s="4" t="str">
        <f>IF(Table1[[#This Row],[Ticket Status]]="Pending Customer Response","Yes","No")</f>
        <v>No</v>
      </c>
      <c r="W576" s="5">
        <f ca="1">COUNTIFS(Table1[Agent_name],Table1[[#This Row],[Agent_name]],Table1[Month],Table1[[#This Row],[Month]])/160</f>
        <v>0.20624999999999999</v>
      </c>
    </row>
    <row r="577" spans="1:23" x14ac:dyDescent="0.25">
      <c r="A577">
        <v>576</v>
      </c>
      <c r="B577" t="s">
        <v>1999</v>
      </c>
      <c r="C577" t="s">
        <v>2000</v>
      </c>
      <c r="D577">
        <v>32</v>
      </c>
      <c r="E577" t="s">
        <v>29</v>
      </c>
      <c r="F577" t="s">
        <v>286</v>
      </c>
      <c r="G577" s="1">
        <v>44341</v>
      </c>
      <c r="H577" t="s">
        <v>45</v>
      </c>
      <c r="I577" t="s">
        <v>52</v>
      </c>
      <c r="J577" s="3" t="s">
        <v>2001</v>
      </c>
      <c r="K577" t="s">
        <v>39</v>
      </c>
      <c r="L577" t="s">
        <v>2002</v>
      </c>
      <c r="M577" t="s">
        <v>41</v>
      </c>
      <c r="N577" t="s">
        <v>55</v>
      </c>
      <c r="O577" s="2">
        <v>45078.704097222224</v>
      </c>
      <c r="P577" s="2">
        <v>45078.283263888887</v>
      </c>
      <c r="Q577">
        <v>4</v>
      </c>
      <c r="R577" t="str">
        <f t="shared" ca="1" si="8"/>
        <v>Priya</v>
      </c>
      <c r="S577" t="str">
        <f>IFERROR(TEXT(DATEVALUE(LEFT(Table1[[#This Row],[Date of Purchase]],10)), "MMMM"), TEXT(Table1[[#This Row],[Date of Purchase]], "MMMM"))</f>
        <v>May</v>
      </c>
      <c r="T577" t="str">
        <f>IF(OR(
  AND(Table1[[#This Row],[Ticket Priority]]="Critical", Table1[[#This Row],[Ticket Status]]&lt;&gt;"Closed"),
  AND(Table1[[#This Row],[Ticket Priority]]="High", Table1[[#This Row],[Ticket Status]]="Open")
), "Yes", "No")</f>
        <v>No</v>
      </c>
      <c r="U577" s="4" t="str">
        <f>IF(Table1[[#This Row],[Ticket Status]]="Closed","Yes","No")</f>
        <v>Yes</v>
      </c>
      <c r="V577" s="4" t="str">
        <f>IF(Table1[[#This Row],[Ticket Status]]="Pending Customer Response","Yes","No")</f>
        <v>No</v>
      </c>
      <c r="W577" s="5">
        <f ca="1">COUNTIFS(Table1[Agent_name],Table1[[#This Row],[Agent_name]],Table1[Month],Table1[[#This Row],[Month]])/160</f>
        <v>0.40625</v>
      </c>
    </row>
    <row r="578" spans="1:23" x14ac:dyDescent="0.25">
      <c r="A578">
        <v>577</v>
      </c>
      <c r="B578" t="s">
        <v>2003</v>
      </c>
      <c r="C578" t="s">
        <v>2004</v>
      </c>
      <c r="D578">
        <v>66</v>
      </c>
      <c r="E578" t="s">
        <v>19</v>
      </c>
      <c r="F578" t="s">
        <v>281</v>
      </c>
      <c r="G578" s="1">
        <v>44176</v>
      </c>
      <c r="H578" t="s">
        <v>66</v>
      </c>
      <c r="I578" t="s">
        <v>46</v>
      </c>
      <c r="J578" s="3" t="s">
        <v>2005</v>
      </c>
      <c r="K578" t="s">
        <v>39</v>
      </c>
      <c r="L578" t="s">
        <v>2006</v>
      </c>
      <c r="M578" t="s">
        <v>41</v>
      </c>
      <c r="N578" t="s">
        <v>26</v>
      </c>
      <c r="O578" s="2">
        <v>45078.861064814817</v>
      </c>
      <c r="P578" s="2">
        <v>45078.119398148148</v>
      </c>
      <c r="Q578">
        <v>1</v>
      </c>
      <c r="R578" t="str">
        <f t="shared" ref="R578:R641" ca="1" si="9">CHOOSE(
RANDBETWEEN(1,20),
"Aisha","Aisha","Aisha","Aisha",
"Ravi","Ravi","Ravi",
"Sara","Sara","Sara",
"Mohit","Mohit",
"Priya","Priya",
"Arjun",
"Neha","Rahul","Divya","Karan","Meera","Sanjay"
)</f>
        <v>Arjun</v>
      </c>
      <c r="S578" t="str">
        <f>IFERROR(TEXT(DATEVALUE(LEFT(Table1[[#This Row],[Date of Purchase]],10)), "MMMM"), TEXT(Table1[[#This Row],[Date of Purchase]], "MMMM"))</f>
        <v>December</v>
      </c>
      <c r="T578" t="str">
        <f>IF(OR(
  AND(Table1[[#This Row],[Ticket Priority]]="Critical", Table1[[#This Row],[Ticket Status]]&lt;&gt;"Closed"),
  AND(Table1[[#This Row],[Ticket Priority]]="High", Table1[[#This Row],[Ticket Status]]="Open")
), "Yes", "No")</f>
        <v>No</v>
      </c>
      <c r="U578" s="4" t="str">
        <f>IF(Table1[[#This Row],[Ticket Status]]="Closed","Yes","No")</f>
        <v>Yes</v>
      </c>
      <c r="V578" s="4" t="str">
        <f>IF(Table1[[#This Row],[Ticket Status]]="Pending Customer Response","Yes","No")</f>
        <v>No</v>
      </c>
      <c r="W578" s="5">
        <f ca="1">COUNTIFS(Table1[Agent_name],Table1[[#This Row],[Agent_name]],Table1[Month],Table1[[#This Row],[Month]])/160</f>
        <v>0.19375000000000001</v>
      </c>
    </row>
    <row r="579" spans="1:23" x14ac:dyDescent="0.25">
      <c r="A579">
        <v>578</v>
      </c>
      <c r="B579" t="s">
        <v>2007</v>
      </c>
      <c r="C579" t="s">
        <v>2008</v>
      </c>
      <c r="D579">
        <v>67</v>
      </c>
      <c r="E579" t="s">
        <v>29</v>
      </c>
      <c r="F579" t="s">
        <v>107</v>
      </c>
      <c r="G579" s="1">
        <v>44558</v>
      </c>
      <c r="H579" t="s">
        <v>45</v>
      </c>
      <c r="I579" t="s">
        <v>93</v>
      </c>
      <c r="J579" s="3" t="s">
        <v>2009</v>
      </c>
      <c r="K579" t="s">
        <v>62</v>
      </c>
      <c r="M579" t="s">
        <v>89</v>
      </c>
      <c r="N579" t="s">
        <v>33</v>
      </c>
      <c r="Q579">
        <v>5</v>
      </c>
      <c r="R579" t="str">
        <f t="shared" ca="1" si="9"/>
        <v>Aisha</v>
      </c>
      <c r="S579" t="str">
        <f>IFERROR(TEXT(DATEVALUE(LEFT(Table1[[#This Row],[Date of Purchase]],10)), "MMMM"), TEXT(Table1[[#This Row],[Date of Purchase]], "MMMM"))</f>
        <v>December</v>
      </c>
      <c r="T579" t="str">
        <f>IF(OR(
  AND(Table1[[#This Row],[Ticket Priority]]="Critical", Table1[[#This Row],[Ticket Status]]&lt;&gt;"Closed"),
  AND(Table1[[#This Row],[Ticket Priority]]="High", Table1[[#This Row],[Ticket Status]]="Open")
), "Yes", "No")</f>
        <v>Yes</v>
      </c>
      <c r="U579" s="4" t="str">
        <f>IF(Table1[[#This Row],[Ticket Status]]="Closed","Yes","No")</f>
        <v>No</v>
      </c>
      <c r="V579" s="4" t="str">
        <f>IF(Table1[[#This Row],[Ticket Status]]="Pending Customer Response","Yes","No")</f>
        <v>No</v>
      </c>
      <c r="W579" s="5">
        <f ca="1">COUNTIFS(Table1[Agent_name],Table1[[#This Row],[Agent_name]],Table1[Month],Table1[[#This Row],[Month]])/160</f>
        <v>0.91249999999999998</v>
      </c>
    </row>
    <row r="580" spans="1:23" x14ac:dyDescent="0.25">
      <c r="A580">
        <v>579</v>
      </c>
      <c r="B580" t="s">
        <v>2010</v>
      </c>
      <c r="C580" t="s">
        <v>2011</v>
      </c>
      <c r="D580">
        <v>29</v>
      </c>
      <c r="E580" t="s">
        <v>19</v>
      </c>
      <c r="F580" t="s">
        <v>281</v>
      </c>
      <c r="G580" s="1">
        <v>43848</v>
      </c>
      <c r="H580" t="s">
        <v>21</v>
      </c>
      <c r="I580" t="s">
        <v>177</v>
      </c>
      <c r="J580" s="3" t="s">
        <v>2012</v>
      </c>
      <c r="K580" t="s">
        <v>24</v>
      </c>
      <c r="M580" t="s">
        <v>143</v>
      </c>
      <c r="N580" t="s">
        <v>33</v>
      </c>
      <c r="O580" s="2">
        <v>45078.867349537039</v>
      </c>
      <c r="Q580">
        <v>5</v>
      </c>
      <c r="R580" t="str">
        <f t="shared" ca="1" si="9"/>
        <v>Ravi</v>
      </c>
      <c r="S580" t="str">
        <f>IFERROR(TEXT(DATEVALUE(LEFT(Table1[[#This Row],[Date of Purchase]],10)), "MMMM"), TEXT(Table1[[#This Row],[Date of Purchase]], "MMMM"))</f>
        <v>January</v>
      </c>
      <c r="T580" t="str">
        <f>IF(OR(
  AND(Table1[[#This Row],[Ticket Priority]]="Critical", Table1[[#This Row],[Ticket Status]]&lt;&gt;"Closed"),
  AND(Table1[[#This Row],[Ticket Priority]]="High", Table1[[#This Row],[Ticket Status]]="Open")
), "Yes", "No")</f>
        <v>No</v>
      </c>
      <c r="U580" s="4" t="str">
        <f>IF(Table1[[#This Row],[Ticket Status]]="Closed","Yes","No")</f>
        <v>No</v>
      </c>
      <c r="V580" s="4" t="str">
        <f>IF(Table1[[#This Row],[Ticket Status]]="Pending Customer Response","Yes","No")</f>
        <v>Yes</v>
      </c>
      <c r="W580" s="5">
        <f ca="1">COUNTIFS(Table1[Agent_name],Table1[[#This Row],[Agent_name]],Table1[Month],Table1[[#This Row],[Month]])/160</f>
        <v>0.74375000000000002</v>
      </c>
    </row>
    <row r="581" spans="1:23" x14ac:dyDescent="0.25">
      <c r="A581">
        <v>580</v>
      </c>
      <c r="B581" t="s">
        <v>2013</v>
      </c>
      <c r="C581" t="s">
        <v>2014</v>
      </c>
      <c r="D581">
        <v>25</v>
      </c>
      <c r="E581" t="s">
        <v>19</v>
      </c>
      <c r="F581" t="s">
        <v>421</v>
      </c>
      <c r="G581" s="1">
        <v>43886</v>
      </c>
      <c r="H581" t="s">
        <v>21</v>
      </c>
      <c r="I581" t="s">
        <v>93</v>
      </c>
      <c r="J581" s="3" t="s">
        <v>2015</v>
      </c>
      <c r="K581" t="s">
        <v>62</v>
      </c>
      <c r="M581" t="s">
        <v>143</v>
      </c>
      <c r="N581" t="s">
        <v>26</v>
      </c>
      <c r="Q581">
        <v>5</v>
      </c>
      <c r="R581" t="str">
        <f t="shared" ca="1" si="9"/>
        <v>Mohit</v>
      </c>
      <c r="S581" t="str">
        <f>IFERROR(TEXT(DATEVALUE(LEFT(Table1[[#This Row],[Date of Purchase]],10)), "MMMM"), TEXT(Table1[[#This Row],[Date of Purchase]], "MMMM"))</f>
        <v>February</v>
      </c>
      <c r="T581" t="str">
        <f>IF(OR(
  AND(Table1[[#This Row],[Ticket Priority]]="Critical", Table1[[#This Row],[Ticket Status]]&lt;&gt;"Closed"),
  AND(Table1[[#This Row],[Ticket Priority]]="High", Table1[[#This Row],[Ticket Status]]="Open")
), "Yes", "No")</f>
        <v>No</v>
      </c>
      <c r="U581" s="4" t="str">
        <f>IF(Table1[[#This Row],[Ticket Status]]="Closed","Yes","No")</f>
        <v>No</v>
      </c>
      <c r="V581" s="4" t="str">
        <f>IF(Table1[[#This Row],[Ticket Status]]="Pending Customer Response","Yes","No")</f>
        <v>No</v>
      </c>
      <c r="W581" s="5">
        <f ca="1">COUNTIFS(Table1[Agent_name],Table1[[#This Row],[Agent_name]],Table1[Month],Table1[[#This Row],[Month]])/160</f>
        <v>0.52500000000000002</v>
      </c>
    </row>
    <row r="582" spans="1:23" x14ac:dyDescent="0.25">
      <c r="A582">
        <v>581</v>
      </c>
      <c r="B582" t="s">
        <v>2016</v>
      </c>
      <c r="C582" t="s">
        <v>2017</v>
      </c>
      <c r="D582">
        <v>27</v>
      </c>
      <c r="E582" t="s">
        <v>19</v>
      </c>
      <c r="F582" t="s">
        <v>219</v>
      </c>
      <c r="G582" s="1">
        <v>44081</v>
      </c>
      <c r="H582" t="s">
        <v>59</v>
      </c>
      <c r="I582" t="s">
        <v>93</v>
      </c>
      <c r="J582" s="3" t="s">
        <v>2018</v>
      </c>
      <c r="K582" t="s">
        <v>39</v>
      </c>
      <c r="L582" t="s">
        <v>2019</v>
      </c>
      <c r="M582" t="s">
        <v>25</v>
      </c>
      <c r="N582" t="s">
        <v>26</v>
      </c>
      <c r="O582" s="2">
        <v>45078.150706018518</v>
      </c>
      <c r="P582" s="2">
        <v>45078.259039351855</v>
      </c>
      <c r="Q582">
        <v>2</v>
      </c>
      <c r="R582" t="str">
        <f t="shared" ca="1" si="9"/>
        <v>Mohit</v>
      </c>
      <c r="S582" t="str">
        <f>IFERROR(TEXT(DATEVALUE(LEFT(Table1[[#This Row],[Date of Purchase]],10)), "MMMM"), TEXT(Table1[[#This Row],[Date of Purchase]], "MMMM"))</f>
        <v>September</v>
      </c>
      <c r="T582" t="str">
        <f>IF(OR(
  AND(Table1[[#This Row],[Ticket Priority]]="Critical", Table1[[#This Row],[Ticket Status]]&lt;&gt;"Closed"),
  AND(Table1[[#This Row],[Ticket Priority]]="High", Table1[[#This Row],[Ticket Status]]="Open")
), "Yes", "No")</f>
        <v>No</v>
      </c>
      <c r="U582" s="4" t="str">
        <f>IF(Table1[[#This Row],[Ticket Status]]="Closed","Yes","No")</f>
        <v>Yes</v>
      </c>
      <c r="V582" s="4" t="str">
        <f>IF(Table1[[#This Row],[Ticket Status]]="Pending Customer Response","Yes","No")</f>
        <v>No</v>
      </c>
      <c r="W582" s="5">
        <f ca="1">COUNTIFS(Table1[Agent_name],Table1[[#This Row],[Agent_name]],Table1[Month],Table1[[#This Row],[Month]])/160</f>
        <v>0.38124999999999998</v>
      </c>
    </row>
    <row r="583" spans="1:23" x14ac:dyDescent="0.25">
      <c r="A583">
        <v>582</v>
      </c>
      <c r="B583" t="s">
        <v>2020</v>
      </c>
      <c r="C583" t="s">
        <v>2021</v>
      </c>
      <c r="D583">
        <v>50</v>
      </c>
      <c r="E583" t="s">
        <v>58</v>
      </c>
      <c r="F583" t="s">
        <v>112</v>
      </c>
      <c r="G583" s="1">
        <v>44320</v>
      </c>
      <c r="H583" t="s">
        <v>67</v>
      </c>
      <c r="I583" t="s">
        <v>77</v>
      </c>
      <c r="J583" s="3" t="s">
        <v>2022</v>
      </c>
      <c r="K583" t="s">
        <v>24</v>
      </c>
      <c r="M583" t="s">
        <v>41</v>
      </c>
      <c r="N583" t="s">
        <v>26</v>
      </c>
      <c r="O583" s="2">
        <v>45078.550717592596</v>
      </c>
      <c r="Q583">
        <v>5</v>
      </c>
      <c r="R583" t="str">
        <f t="shared" ca="1" si="9"/>
        <v>Aisha</v>
      </c>
      <c r="S583" t="str">
        <f>IFERROR(TEXT(DATEVALUE(LEFT(Table1[[#This Row],[Date of Purchase]],10)), "MMMM"), TEXT(Table1[[#This Row],[Date of Purchase]], "MMMM"))</f>
        <v>May</v>
      </c>
      <c r="T583" t="str">
        <f>IF(OR(
  AND(Table1[[#This Row],[Ticket Priority]]="Critical", Table1[[#This Row],[Ticket Status]]&lt;&gt;"Closed"),
  AND(Table1[[#This Row],[Ticket Priority]]="High", Table1[[#This Row],[Ticket Status]]="Open")
), "Yes", "No")</f>
        <v>No</v>
      </c>
      <c r="U583" s="4" t="str">
        <f>IF(Table1[[#This Row],[Ticket Status]]="Closed","Yes","No")</f>
        <v>No</v>
      </c>
      <c r="V583" s="4" t="str">
        <f>IF(Table1[[#This Row],[Ticket Status]]="Pending Customer Response","Yes","No")</f>
        <v>Yes</v>
      </c>
      <c r="W583" s="5">
        <f ca="1">COUNTIFS(Table1[Agent_name],Table1[[#This Row],[Agent_name]],Table1[Month],Table1[[#This Row],[Month]])/160</f>
        <v>0.93125000000000002</v>
      </c>
    </row>
    <row r="584" spans="1:23" x14ac:dyDescent="0.25">
      <c r="A584">
        <v>583</v>
      </c>
      <c r="B584" t="s">
        <v>2023</v>
      </c>
      <c r="C584" t="s">
        <v>2024</v>
      </c>
      <c r="D584">
        <v>44</v>
      </c>
      <c r="E584" t="s">
        <v>58</v>
      </c>
      <c r="F584" t="s">
        <v>112</v>
      </c>
      <c r="G584" s="1">
        <v>43850</v>
      </c>
      <c r="H584" t="s">
        <v>59</v>
      </c>
      <c r="I584" t="s">
        <v>59</v>
      </c>
      <c r="J584" s="3" t="s">
        <v>2025</v>
      </c>
      <c r="K584" t="s">
        <v>62</v>
      </c>
      <c r="M584" t="s">
        <v>89</v>
      </c>
      <c r="N584" t="s">
        <v>33</v>
      </c>
      <c r="Q584">
        <v>5</v>
      </c>
      <c r="R584" t="str">
        <f t="shared" ca="1" si="9"/>
        <v>Mohit</v>
      </c>
      <c r="S584" t="str">
        <f>IFERROR(TEXT(DATEVALUE(LEFT(Table1[[#This Row],[Date of Purchase]],10)), "MMMM"), TEXT(Table1[[#This Row],[Date of Purchase]], "MMMM"))</f>
        <v>January</v>
      </c>
      <c r="T584" t="str">
        <f>IF(OR(
  AND(Table1[[#This Row],[Ticket Priority]]="Critical", Table1[[#This Row],[Ticket Status]]&lt;&gt;"Closed"),
  AND(Table1[[#This Row],[Ticket Priority]]="High", Table1[[#This Row],[Ticket Status]]="Open")
), "Yes", "No")</f>
        <v>Yes</v>
      </c>
      <c r="U584" s="4" t="str">
        <f>IF(Table1[[#This Row],[Ticket Status]]="Closed","Yes","No")</f>
        <v>No</v>
      </c>
      <c r="V584" s="4" t="str">
        <f>IF(Table1[[#This Row],[Ticket Status]]="Pending Customer Response","Yes","No")</f>
        <v>No</v>
      </c>
      <c r="W584" s="5">
        <f ca="1">COUNTIFS(Table1[Agent_name],Table1[[#This Row],[Agent_name]],Table1[Month],Table1[[#This Row],[Month]])/160</f>
        <v>0.46250000000000002</v>
      </c>
    </row>
    <row r="585" spans="1:23" x14ac:dyDescent="0.25">
      <c r="A585">
        <v>584</v>
      </c>
      <c r="B585" t="s">
        <v>2026</v>
      </c>
      <c r="C585" t="s">
        <v>2027</v>
      </c>
      <c r="D585">
        <v>69</v>
      </c>
      <c r="E585" t="s">
        <v>29</v>
      </c>
      <c r="F585" t="s">
        <v>242</v>
      </c>
      <c r="G585" s="1">
        <v>44348</v>
      </c>
      <c r="H585" t="s">
        <v>59</v>
      </c>
      <c r="I585" t="s">
        <v>150</v>
      </c>
      <c r="J585" s="3" t="s">
        <v>2028</v>
      </c>
      <c r="K585" t="s">
        <v>24</v>
      </c>
      <c r="M585" t="s">
        <v>89</v>
      </c>
      <c r="N585" t="s">
        <v>26</v>
      </c>
      <c r="O585" s="2">
        <v>45078.818124999998</v>
      </c>
      <c r="Q585">
        <v>5</v>
      </c>
      <c r="R585" t="str">
        <f t="shared" ca="1" si="9"/>
        <v>Aisha</v>
      </c>
      <c r="S585" t="str">
        <f>IFERROR(TEXT(DATEVALUE(LEFT(Table1[[#This Row],[Date of Purchase]],10)), "MMMM"), TEXT(Table1[[#This Row],[Date of Purchase]], "MMMM"))</f>
        <v>June</v>
      </c>
      <c r="T585" t="str">
        <f>IF(OR(
  AND(Table1[[#This Row],[Ticket Priority]]="Critical", Table1[[#This Row],[Ticket Status]]&lt;&gt;"Closed"),
  AND(Table1[[#This Row],[Ticket Priority]]="High", Table1[[#This Row],[Ticket Status]]="Open")
), "Yes", "No")</f>
        <v>No</v>
      </c>
      <c r="U585" s="4" t="str">
        <f>IF(Table1[[#This Row],[Ticket Status]]="Closed","Yes","No")</f>
        <v>No</v>
      </c>
      <c r="V585" s="4" t="str">
        <f>IF(Table1[[#This Row],[Ticket Status]]="Pending Customer Response","Yes","No")</f>
        <v>Yes</v>
      </c>
      <c r="W585" s="5">
        <f ca="1">COUNTIFS(Table1[Agent_name],Table1[[#This Row],[Agent_name]],Table1[Month],Table1[[#This Row],[Month]])/160</f>
        <v>0.89375000000000004</v>
      </c>
    </row>
    <row r="586" spans="1:23" x14ac:dyDescent="0.25">
      <c r="A586">
        <v>585</v>
      </c>
      <c r="B586" t="s">
        <v>2029</v>
      </c>
      <c r="C586" t="s">
        <v>2030</v>
      </c>
      <c r="D586">
        <v>55</v>
      </c>
      <c r="E586" t="s">
        <v>58</v>
      </c>
      <c r="F586" t="s">
        <v>431</v>
      </c>
      <c r="G586" s="1">
        <v>44360</v>
      </c>
      <c r="H586" t="s">
        <v>59</v>
      </c>
      <c r="I586" t="s">
        <v>72</v>
      </c>
      <c r="J586" s="3" t="s">
        <v>2031</v>
      </c>
      <c r="K586" t="s">
        <v>62</v>
      </c>
      <c r="M586" t="s">
        <v>25</v>
      </c>
      <c r="N586" t="s">
        <v>83</v>
      </c>
      <c r="R586" t="str">
        <f t="shared" ca="1" si="9"/>
        <v>Sara</v>
      </c>
      <c r="S586" t="str">
        <f>IFERROR(TEXT(DATEVALUE(LEFT(Table1[[#This Row],[Date of Purchase]],10)), "MMMM"), TEXT(Table1[[#This Row],[Date of Purchase]], "MMMM"))</f>
        <v>June</v>
      </c>
      <c r="T586" t="str">
        <f>IF(OR(
  AND(Table1[[#This Row],[Ticket Priority]]="Critical", Table1[[#This Row],[Ticket Status]]&lt;&gt;"Closed"),
  AND(Table1[[#This Row],[Ticket Priority]]="High", Table1[[#This Row],[Ticket Status]]="Open")
), "Yes", "No")</f>
        <v>Yes</v>
      </c>
      <c r="U586" s="4" t="str">
        <f>IF(Table1[[#This Row],[Ticket Status]]="Closed","Yes","No")</f>
        <v>No</v>
      </c>
      <c r="V586" s="4" t="str">
        <f>IF(Table1[[#This Row],[Ticket Status]]="Pending Customer Response","Yes","No")</f>
        <v>No</v>
      </c>
      <c r="W586" s="5">
        <f ca="1">COUNTIFS(Table1[Agent_name],Table1[[#This Row],[Agent_name]],Table1[Month],Table1[[#This Row],[Month]])/160</f>
        <v>0.65</v>
      </c>
    </row>
    <row r="587" spans="1:23" x14ac:dyDescent="0.25">
      <c r="A587">
        <v>586</v>
      </c>
      <c r="B587" t="s">
        <v>2032</v>
      </c>
      <c r="C587" t="s">
        <v>2033</v>
      </c>
      <c r="D587">
        <v>24</v>
      </c>
      <c r="E587" t="s">
        <v>58</v>
      </c>
      <c r="F587" t="s">
        <v>44</v>
      </c>
      <c r="G587" s="1">
        <v>43924</v>
      </c>
      <c r="H587" t="s">
        <v>67</v>
      </c>
      <c r="I587" t="s">
        <v>22</v>
      </c>
      <c r="J587" s="3" t="s">
        <v>2034</v>
      </c>
      <c r="K587" t="s">
        <v>39</v>
      </c>
      <c r="L587" t="s">
        <v>2035</v>
      </c>
      <c r="M587" t="s">
        <v>25</v>
      </c>
      <c r="N587" t="s">
        <v>33</v>
      </c>
      <c r="O587" s="2">
        <v>45078.613287037035</v>
      </c>
      <c r="P587" s="2">
        <v>45078.277175925927</v>
      </c>
      <c r="Q587">
        <v>2</v>
      </c>
      <c r="R587" t="str">
        <f t="shared" ca="1" si="9"/>
        <v>Ravi</v>
      </c>
      <c r="S587" t="str">
        <f>IFERROR(TEXT(DATEVALUE(LEFT(Table1[[#This Row],[Date of Purchase]],10)), "MMMM"), TEXT(Table1[[#This Row],[Date of Purchase]], "MMMM"))</f>
        <v>April</v>
      </c>
      <c r="T587" t="str">
        <f>IF(OR(
  AND(Table1[[#This Row],[Ticket Priority]]="Critical", Table1[[#This Row],[Ticket Status]]&lt;&gt;"Closed"),
  AND(Table1[[#This Row],[Ticket Priority]]="High", Table1[[#This Row],[Ticket Status]]="Open")
), "Yes", "No")</f>
        <v>No</v>
      </c>
      <c r="U587" s="4" t="str">
        <f>IF(Table1[[#This Row],[Ticket Status]]="Closed","Yes","No")</f>
        <v>Yes</v>
      </c>
      <c r="V587" s="4" t="str">
        <f>IF(Table1[[#This Row],[Ticket Status]]="Pending Customer Response","Yes","No")</f>
        <v>No</v>
      </c>
      <c r="W587" s="5">
        <f ca="1">COUNTIFS(Table1[Agent_name],Table1[[#This Row],[Agent_name]],Table1[Month],Table1[[#This Row],[Month]])/160</f>
        <v>0.625</v>
      </c>
    </row>
    <row r="588" spans="1:23" x14ac:dyDescent="0.25">
      <c r="A588">
        <v>587</v>
      </c>
      <c r="B588" t="s">
        <v>2036</v>
      </c>
      <c r="C588" t="s">
        <v>2037</v>
      </c>
      <c r="D588">
        <v>47</v>
      </c>
      <c r="E588" t="s">
        <v>58</v>
      </c>
      <c r="F588" t="s">
        <v>383</v>
      </c>
      <c r="G588" s="1">
        <v>44265</v>
      </c>
      <c r="H588" t="s">
        <v>67</v>
      </c>
      <c r="I588" t="s">
        <v>99</v>
      </c>
      <c r="J588" s="3" t="s">
        <v>2038</v>
      </c>
      <c r="K588" t="s">
        <v>62</v>
      </c>
      <c r="M588" t="s">
        <v>25</v>
      </c>
      <c r="N588" t="s">
        <v>33</v>
      </c>
      <c r="R588" t="str">
        <f t="shared" ca="1" si="9"/>
        <v>Aisha</v>
      </c>
      <c r="S588" t="str">
        <f>IFERROR(TEXT(DATEVALUE(LEFT(Table1[[#This Row],[Date of Purchase]],10)), "MMMM"), TEXT(Table1[[#This Row],[Date of Purchase]], "MMMM"))</f>
        <v>March</v>
      </c>
      <c r="T588" t="str">
        <f>IF(OR(
  AND(Table1[[#This Row],[Ticket Priority]]="Critical", Table1[[#This Row],[Ticket Status]]&lt;&gt;"Closed"),
  AND(Table1[[#This Row],[Ticket Priority]]="High", Table1[[#This Row],[Ticket Status]]="Open")
), "Yes", "No")</f>
        <v>Yes</v>
      </c>
      <c r="U588" s="4" t="str">
        <f>IF(Table1[[#This Row],[Ticket Status]]="Closed","Yes","No")</f>
        <v>No</v>
      </c>
      <c r="V588" s="4" t="str">
        <f>IF(Table1[[#This Row],[Ticket Status]]="Pending Customer Response","Yes","No")</f>
        <v>No</v>
      </c>
      <c r="W588" s="5">
        <f ca="1">COUNTIFS(Table1[Agent_name],Table1[[#This Row],[Agent_name]],Table1[Month],Table1[[#This Row],[Month]])/160</f>
        <v>1.0062500000000001</v>
      </c>
    </row>
    <row r="589" spans="1:23" x14ac:dyDescent="0.25">
      <c r="A589">
        <v>588</v>
      </c>
      <c r="B589" t="s">
        <v>2039</v>
      </c>
      <c r="C589" t="s">
        <v>2040</v>
      </c>
      <c r="D589">
        <v>52</v>
      </c>
      <c r="E589" t="s">
        <v>58</v>
      </c>
      <c r="F589" t="s">
        <v>242</v>
      </c>
      <c r="G589" s="1">
        <v>43854</v>
      </c>
      <c r="H589" t="s">
        <v>67</v>
      </c>
      <c r="I589" t="s">
        <v>113</v>
      </c>
      <c r="J589" s="3" t="s">
        <v>2041</v>
      </c>
      <c r="K589" t="s">
        <v>39</v>
      </c>
      <c r="L589" t="s">
        <v>2042</v>
      </c>
      <c r="M589" t="s">
        <v>143</v>
      </c>
      <c r="N589" t="s">
        <v>83</v>
      </c>
      <c r="O589" s="2">
        <v>45078.22583333333</v>
      </c>
      <c r="P589" s="2">
        <v>45078.658472222225</v>
      </c>
      <c r="Q589">
        <v>2</v>
      </c>
      <c r="R589" t="str">
        <f t="shared" ca="1" si="9"/>
        <v>Karan</v>
      </c>
      <c r="S589" t="str">
        <f>IFERROR(TEXT(DATEVALUE(LEFT(Table1[[#This Row],[Date of Purchase]],10)), "MMMM"), TEXT(Table1[[#This Row],[Date of Purchase]], "MMMM"))</f>
        <v>January</v>
      </c>
      <c r="T589" t="str">
        <f>IF(OR(
  AND(Table1[[#This Row],[Ticket Priority]]="Critical", Table1[[#This Row],[Ticket Status]]&lt;&gt;"Closed"),
  AND(Table1[[#This Row],[Ticket Priority]]="High", Table1[[#This Row],[Ticket Status]]="Open")
), "Yes", "No")</f>
        <v>No</v>
      </c>
      <c r="U589" s="4" t="str">
        <f>IF(Table1[[#This Row],[Ticket Status]]="Closed","Yes","No")</f>
        <v>Yes</v>
      </c>
      <c r="V589" s="4" t="str">
        <f>IF(Table1[[#This Row],[Ticket Status]]="Pending Customer Response","Yes","No")</f>
        <v>No</v>
      </c>
      <c r="W589" s="5">
        <f ca="1">COUNTIFS(Table1[Agent_name],Table1[[#This Row],[Agent_name]],Table1[Month],Table1[[#This Row],[Month]])/160</f>
        <v>0.21249999999999999</v>
      </c>
    </row>
    <row r="590" spans="1:23" x14ac:dyDescent="0.25">
      <c r="A590">
        <v>589</v>
      </c>
      <c r="B590" t="s">
        <v>2043</v>
      </c>
      <c r="C590" t="s">
        <v>2044</v>
      </c>
      <c r="D590">
        <v>54</v>
      </c>
      <c r="E590" t="s">
        <v>19</v>
      </c>
      <c r="F590" t="s">
        <v>161</v>
      </c>
      <c r="G590" s="1">
        <v>44300</v>
      </c>
      <c r="H590" t="s">
        <v>45</v>
      </c>
      <c r="I590" t="s">
        <v>31</v>
      </c>
      <c r="J590" s="3" t="s">
        <v>2045</v>
      </c>
      <c r="K590" t="s">
        <v>24</v>
      </c>
      <c r="M590" t="s">
        <v>25</v>
      </c>
      <c r="N590" t="s">
        <v>26</v>
      </c>
      <c r="O590" s="2">
        <v>45078.795983796299</v>
      </c>
      <c r="R590" t="str">
        <f t="shared" ca="1" si="9"/>
        <v>Rahul</v>
      </c>
      <c r="S590" t="str">
        <f>IFERROR(TEXT(DATEVALUE(LEFT(Table1[[#This Row],[Date of Purchase]],10)), "MMMM"), TEXT(Table1[[#This Row],[Date of Purchase]], "MMMM"))</f>
        <v>April</v>
      </c>
      <c r="T590" t="str">
        <f>IF(OR(
  AND(Table1[[#This Row],[Ticket Priority]]="Critical", Table1[[#This Row],[Ticket Status]]&lt;&gt;"Closed"),
  AND(Table1[[#This Row],[Ticket Priority]]="High", Table1[[#This Row],[Ticket Status]]="Open")
), "Yes", "No")</f>
        <v>Yes</v>
      </c>
      <c r="U590" s="4" t="str">
        <f>IF(Table1[[#This Row],[Ticket Status]]="Closed","Yes","No")</f>
        <v>No</v>
      </c>
      <c r="V590" s="4" t="str">
        <f>IF(Table1[[#This Row],[Ticket Status]]="Pending Customer Response","Yes","No")</f>
        <v>Yes</v>
      </c>
      <c r="W590" s="5">
        <f ca="1">COUNTIFS(Table1[Agent_name],Table1[[#This Row],[Agent_name]],Table1[Month],Table1[[#This Row],[Month]])/160</f>
        <v>0.25</v>
      </c>
    </row>
    <row r="591" spans="1:23" x14ac:dyDescent="0.25">
      <c r="A591">
        <v>590</v>
      </c>
      <c r="B591" t="s">
        <v>2046</v>
      </c>
      <c r="C591" t="s">
        <v>2047</v>
      </c>
      <c r="D591">
        <v>44</v>
      </c>
      <c r="E591" t="s">
        <v>29</v>
      </c>
      <c r="F591" t="s">
        <v>211</v>
      </c>
      <c r="G591" s="1">
        <v>43884</v>
      </c>
      <c r="H591" t="s">
        <v>21</v>
      </c>
      <c r="I591" t="s">
        <v>52</v>
      </c>
      <c r="J591" s="3" t="s">
        <v>2048</v>
      </c>
      <c r="K591" t="s">
        <v>39</v>
      </c>
      <c r="L591" t="s">
        <v>2049</v>
      </c>
      <c r="M591" t="s">
        <v>89</v>
      </c>
      <c r="N591" t="s">
        <v>83</v>
      </c>
      <c r="O591" s="2">
        <v>45078.120312500003</v>
      </c>
      <c r="P591" s="2">
        <v>45078.169618055559</v>
      </c>
      <c r="Q591">
        <v>5</v>
      </c>
      <c r="R591" t="str">
        <f t="shared" ca="1" si="9"/>
        <v>Aisha</v>
      </c>
      <c r="S591" t="str">
        <f>IFERROR(TEXT(DATEVALUE(LEFT(Table1[[#This Row],[Date of Purchase]],10)), "MMMM"), TEXT(Table1[[#This Row],[Date of Purchase]], "MMMM"))</f>
        <v>February</v>
      </c>
      <c r="T591" t="str">
        <f>IF(OR(
  AND(Table1[[#This Row],[Ticket Priority]]="Critical", Table1[[#This Row],[Ticket Status]]&lt;&gt;"Closed"),
  AND(Table1[[#This Row],[Ticket Priority]]="High", Table1[[#This Row],[Ticket Status]]="Open")
), "Yes", "No")</f>
        <v>No</v>
      </c>
      <c r="U591" s="4" t="str">
        <f>IF(Table1[[#This Row],[Ticket Status]]="Closed","Yes","No")</f>
        <v>Yes</v>
      </c>
      <c r="V591" s="4" t="str">
        <f>IF(Table1[[#This Row],[Ticket Status]]="Pending Customer Response","Yes","No")</f>
        <v>No</v>
      </c>
      <c r="W591" s="5">
        <f ca="1">COUNTIFS(Table1[Agent_name],Table1[[#This Row],[Agent_name]],Table1[Month],Table1[[#This Row],[Month]])/160</f>
        <v>0.85624999999999996</v>
      </c>
    </row>
    <row r="592" spans="1:23" x14ac:dyDescent="0.25">
      <c r="A592">
        <v>591</v>
      </c>
      <c r="B592" t="s">
        <v>2050</v>
      </c>
      <c r="C592" t="s">
        <v>2051</v>
      </c>
      <c r="D592">
        <v>39</v>
      </c>
      <c r="E592" t="s">
        <v>58</v>
      </c>
      <c r="F592" t="s">
        <v>202</v>
      </c>
      <c r="G592" s="1">
        <v>43873</v>
      </c>
      <c r="H592" t="s">
        <v>67</v>
      </c>
      <c r="I592" t="s">
        <v>67</v>
      </c>
      <c r="J592" s="3" t="s">
        <v>2052</v>
      </c>
      <c r="K592" t="s">
        <v>24</v>
      </c>
      <c r="M592" t="s">
        <v>41</v>
      </c>
      <c r="N592" t="s">
        <v>83</v>
      </c>
      <c r="O592" s="2">
        <v>45078.861307870371</v>
      </c>
      <c r="R592" t="str">
        <f t="shared" ca="1" si="9"/>
        <v>Arjun</v>
      </c>
      <c r="S592" t="str">
        <f>IFERROR(TEXT(DATEVALUE(LEFT(Table1[[#This Row],[Date of Purchase]],10)), "MMMM"), TEXT(Table1[[#This Row],[Date of Purchase]], "MMMM"))</f>
        <v>February</v>
      </c>
      <c r="T592" t="str">
        <f>IF(OR(
  AND(Table1[[#This Row],[Ticket Priority]]="Critical", Table1[[#This Row],[Ticket Status]]&lt;&gt;"Closed"),
  AND(Table1[[#This Row],[Ticket Priority]]="High", Table1[[#This Row],[Ticket Status]]="Open")
), "Yes", "No")</f>
        <v>No</v>
      </c>
      <c r="U592" s="4" t="str">
        <f>IF(Table1[[#This Row],[Ticket Status]]="Closed","Yes","No")</f>
        <v>No</v>
      </c>
      <c r="V592" s="4" t="str">
        <f>IF(Table1[[#This Row],[Ticket Status]]="Pending Customer Response","Yes","No")</f>
        <v>Yes</v>
      </c>
      <c r="W592" s="5">
        <f ca="1">COUNTIFS(Table1[Agent_name],Table1[[#This Row],[Agent_name]],Table1[Month],Table1[[#This Row],[Month]])/160</f>
        <v>0.23125000000000001</v>
      </c>
    </row>
    <row r="593" spans="1:23" x14ac:dyDescent="0.25">
      <c r="A593">
        <v>592</v>
      </c>
      <c r="B593" t="s">
        <v>2053</v>
      </c>
      <c r="C593" t="s">
        <v>2054</v>
      </c>
      <c r="D593">
        <v>27</v>
      </c>
      <c r="E593" t="s">
        <v>29</v>
      </c>
      <c r="F593" t="s">
        <v>157</v>
      </c>
      <c r="G593" s="1">
        <v>43960</v>
      </c>
      <c r="H593" t="s">
        <v>67</v>
      </c>
      <c r="I593" t="s">
        <v>177</v>
      </c>
      <c r="J593" s="3" t="s">
        <v>2055</v>
      </c>
      <c r="K593" t="s">
        <v>62</v>
      </c>
      <c r="M593" t="s">
        <v>143</v>
      </c>
      <c r="N593" t="s">
        <v>55</v>
      </c>
      <c r="R593" t="str">
        <f t="shared" ca="1" si="9"/>
        <v>Mohit</v>
      </c>
      <c r="S593" t="str">
        <f>IFERROR(TEXT(DATEVALUE(LEFT(Table1[[#This Row],[Date of Purchase]],10)), "MMMM"), TEXT(Table1[[#This Row],[Date of Purchase]], "MMMM"))</f>
        <v>May</v>
      </c>
      <c r="T593" t="str">
        <f>IF(OR(
  AND(Table1[[#This Row],[Ticket Priority]]="Critical", Table1[[#This Row],[Ticket Status]]&lt;&gt;"Closed"),
  AND(Table1[[#This Row],[Ticket Priority]]="High", Table1[[#This Row],[Ticket Status]]="Open")
), "Yes", "No")</f>
        <v>No</v>
      </c>
      <c r="U593" s="4" t="str">
        <f>IF(Table1[[#This Row],[Ticket Status]]="Closed","Yes","No")</f>
        <v>No</v>
      </c>
      <c r="V593" s="4" t="str">
        <f>IF(Table1[[#This Row],[Ticket Status]]="Pending Customer Response","Yes","No")</f>
        <v>No</v>
      </c>
      <c r="W593" s="5">
        <f ca="1">COUNTIFS(Table1[Agent_name],Table1[[#This Row],[Agent_name]],Table1[Month],Table1[[#This Row],[Month]])/160</f>
        <v>0.45624999999999999</v>
      </c>
    </row>
    <row r="594" spans="1:23" x14ac:dyDescent="0.25">
      <c r="A594">
        <v>593</v>
      </c>
      <c r="B594" t="s">
        <v>2056</v>
      </c>
      <c r="C594" t="s">
        <v>2057</v>
      </c>
      <c r="D594">
        <v>53</v>
      </c>
      <c r="E594" t="s">
        <v>58</v>
      </c>
      <c r="F594" t="s">
        <v>134</v>
      </c>
      <c r="G594" s="1">
        <v>43953</v>
      </c>
      <c r="H594" t="s">
        <v>21</v>
      </c>
      <c r="I594" t="s">
        <v>60</v>
      </c>
      <c r="J594" s="3" t="s">
        <v>2058</v>
      </c>
      <c r="K594" t="s">
        <v>62</v>
      </c>
      <c r="M594" t="s">
        <v>25</v>
      </c>
      <c r="N594" t="s">
        <v>55</v>
      </c>
      <c r="R594" t="str">
        <f t="shared" ca="1" si="9"/>
        <v>Mohit</v>
      </c>
      <c r="S594" t="str">
        <f>IFERROR(TEXT(DATEVALUE(LEFT(Table1[[#This Row],[Date of Purchase]],10)), "MMMM"), TEXT(Table1[[#This Row],[Date of Purchase]], "MMMM"))</f>
        <v>May</v>
      </c>
      <c r="T594" t="str">
        <f>IF(OR(
  AND(Table1[[#This Row],[Ticket Priority]]="Critical", Table1[[#This Row],[Ticket Status]]&lt;&gt;"Closed"),
  AND(Table1[[#This Row],[Ticket Priority]]="High", Table1[[#This Row],[Ticket Status]]="Open")
), "Yes", "No")</f>
        <v>Yes</v>
      </c>
      <c r="U594" s="4" t="str">
        <f>IF(Table1[[#This Row],[Ticket Status]]="Closed","Yes","No")</f>
        <v>No</v>
      </c>
      <c r="V594" s="4" t="str">
        <f>IF(Table1[[#This Row],[Ticket Status]]="Pending Customer Response","Yes","No")</f>
        <v>No</v>
      </c>
      <c r="W594" s="5">
        <f ca="1">COUNTIFS(Table1[Agent_name],Table1[[#This Row],[Agent_name]],Table1[Month],Table1[[#This Row],[Month]])/160</f>
        <v>0.45624999999999999</v>
      </c>
    </row>
    <row r="595" spans="1:23" x14ac:dyDescent="0.25">
      <c r="A595">
        <v>594</v>
      </c>
      <c r="B595" t="s">
        <v>2059</v>
      </c>
      <c r="C595" t="s">
        <v>2060</v>
      </c>
      <c r="D595">
        <v>29</v>
      </c>
      <c r="E595" t="s">
        <v>29</v>
      </c>
      <c r="F595" t="s">
        <v>20</v>
      </c>
      <c r="G595" s="1">
        <v>44461</v>
      </c>
      <c r="H595" t="s">
        <v>21</v>
      </c>
      <c r="I595" t="s">
        <v>177</v>
      </c>
      <c r="J595" s="3" t="s">
        <v>2061</v>
      </c>
      <c r="K595" t="s">
        <v>62</v>
      </c>
      <c r="M595" t="s">
        <v>41</v>
      </c>
      <c r="N595" t="s">
        <v>83</v>
      </c>
      <c r="R595" t="str">
        <f t="shared" ca="1" si="9"/>
        <v>Priya</v>
      </c>
      <c r="S595" t="str">
        <f>IFERROR(TEXT(DATEVALUE(LEFT(Table1[[#This Row],[Date of Purchase]],10)), "MMMM"), TEXT(Table1[[#This Row],[Date of Purchase]], "MMMM"))</f>
        <v>September</v>
      </c>
      <c r="T595" t="str">
        <f>IF(OR(
  AND(Table1[[#This Row],[Ticket Priority]]="Critical", Table1[[#This Row],[Ticket Status]]&lt;&gt;"Closed"),
  AND(Table1[[#This Row],[Ticket Priority]]="High", Table1[[#This Row],[Ticket Status]]="Open")
), "Yes", "No")</f>
        <v>No</v>
      </c>
      <c r="U595" s="4" t="str">
        <f>IF(Table1[[#This Row],[Ticket Status]]="Closed","Yes","No")</f>
        <v>No</v>
      </c>
      <c r="V595" s="4" t="str">
        <f>IF(Table1[[#This Row],[Ticket Status]]="Pending Customer Response","Yes","No")</f>
        <v>No</v>
      </c>
      <c r="W595" s="5">
        <f ca="1">COUNTIFS(Table1[Agent_name],Table1[[#This Row],[Agent_name]],Table1[Month],Table1[[#This Row],[Month]])/160</f>
        <v>0.53125</v>
      </c>
    </row>
    <row r="596" spans="1:23" x14ac:dyDescent="0.25">
      <c r="A596">
        <v>595</v>
      </c>
      <c r="B596" t="s">
        <v>2062</v>
      </c>
      <c r="C596" t="s">
        <v>2063</v>
      </c>
      <c r="D596">
        <v>32</v>
      </c>
      <c r="E596" t="s">
        <v>29</v>
      </c>
      <c r="F596" t="s">
        <v>202</v>
      </c>
      <c r="G596" s="1">
        <v>44039</v>
      </c>
      <c r="H596" t="s">
        <v>45</v>
      </c>
      <c r="I596" t="s">
        <v>22</v>
      </c>
      <c r="J596" s="3" t="s">
        <v>2064</v>
      </c>
      <c r="K596" t="s">
        <v>62</v>
      </c>
      <c r="M596" t="s">
        <v>89</v>
      </c>
      <c r="N596" t="s">
        <v>26</v>
      </c>
      <c r="R596" t="str">
        <f t="shared" ca="1" si="9"/>
        <v>Sara</v>
      </c>
      <c r="S596" t="str">
        <f>IFERROR(TEXT(DATEVALUE(LEFT(Table1[[#This Row],[Date of Purchase]],10)), "MMMM"), TEXT(Table1[[#This Row],[Date of Purchase]], "MMMM"))</f>
        <v>July</v>
      </c>
      <c r="T596" t="str">
        <f>IF(OR(
  AND(Table1[[#This Row],[Ticket Priority]]="Critical", Table1[[#This Row],[Ticket Status]]&lt;&gt;"Closed"),
  AND(Table1[[#This Row],[Ticket Priority]]="High", Table1[[#This Row],[Ticket Status]]="Open")
), "Yes", "No")</f>
        <v>Yes</v>
      </c>
      <c r="U596" s="4" t="str">
        <f>IF(Table1[[#This Row],[Ticket Status]]="Closed","Yes","No")</f>
        <v>No</v>
      </c>
      <c r="V596" s="4" t="str">
        <f>IF(Table1[[#This Row],[Ticket Status]]="Pending Customer Response","Yes","No")</f>
        <v>No</v>
      </c>
      <c r="W596" s="5">
        <f ca="1">COUNTIFS(Table1[Agent_name],Table1[[#This Row],[Agent_name]],Table1[Month],Table1[[#This Row],[Month]])/160</f>
        <v>0.6875</v>
      </c>
    </row>
    <row r="597" spans="1:23" x14ac:dyDescent="0.25">
      <c r="A597">
        <v>596</v>
      </c>
      <c r="B597" t="s">
        <v>2065</v>
      </c>
      <c r="C597" t="s">
        <v>2066</v>
      </c>
      <c r="D597">
        <v>60</v>
      </c>
      <c r="E597" t="s">
        <v>19</v>
      </c>
      <c r="F597" t="s">
        <v>421</v>
      </c>
      <c r="G597" s="1">
        <v>44238</v>
      </c>
      <c r="H597" t="s">
        <v>59</v>
      </c>
      <c r="I597" t="s">
        <v>60</v>
      </c>
      <c r="J597" s="3" t="s">
        <v>2067</v>
      </c>
      <c r="K597" t="s">
        <v>24</v>
      </c>
      <c r="M597" t="s">
        <v>41</v>
      </c>
      <c r="N597" t="s">
        <v>33</v>
      </c>
      <c r="O597" s="2">
        <v>45078.494733796295</v>
      </c>
      <c r="R597" t="str">
        <f t="shared" ca="1" si="9"/>
        <v>Mohit</v>
      </c>
      <c r="S597" t="str">
        <f>IFERROR(TEXT(DATEVALUE(LEFT(Table1[[#This Row],[Date of Purchase]],10)), "MMMM"), TEXT(Table1[[#This Row],[Date of Purchase]], "MMMM"))</f>
        <v>February</v>
      </c>
      <c r="T597" t="str">
        <f>IF(OR(
  AND(Table1[[#This Row],[Ticket Priority]]="Critical", Table1[[#This Row],[Ticket Status]]&lt;&gt;"Closed"),
  AND(Table1[[#This Row],[Ticket Priority]]="High", Table1[[#This Row],[Ticket Status]]="Open")
), "Yes", "No")</f>
        <v>No</v>
      </c>
      <c r="U597" s="4" t="str">
        <f>IF(Table1[[#This Row],[Ticket Status]]="Closed","Yes","No")</f>
        <v>No</v>
      </c>
      <c r="V597" s="4" t="str">
        <f>IF(Table1[[#This Row],[Ticket Status]]="Pending Customer Response","Yes","No")</f>
        <v>Yes</v>
      </c>
      <c r="W597" s="5">
        <f ca="1">COUNTIFS(Table1[Agent_name],Table1[[#This Row],[Agent_name]],Table1[Month],Table1[[#This Row],[Month]])/160</f>
        <v>0.52500000000000002</v>
      </c>
    </row>
    <row r="598" spans="1:23" x14ac:dyDescent="0.25">
      <c r="A598">
        <v>597</v>
      </c>
      <c r="B598" t="s">
        <v>2068</v>
      </c>
      <c r="C598" t="s">
        <v>2069</v>
      </c>
      <c r="D598">
        <v>68</v>
      </c>
      <c r="E598" t="s">
        <v>58</v>
      </c>
      <c r="F598" t="s">
        <v>30</v>
      </c>
      <c r="G598" s="1">
        <v>43870</v>
      </c>
      <c r="H598" t="s">
        <v>59</v>
      </c>
      <c r="I598" t="s">
        <v>52</v>
      </c>
      <c r="J598" s="3" t="s">
        <v>2070</v>
      </c>
      <c r="K598" t="s">
        <v>39</v>
      </c>
      <c r="L598" t="s">
        <v>2071</v>
      </c>
      <c r="M598" t="s">
        <v>25</v>
      </c>
      <c r="N598" t="s">
        <v>83</v>
      </c>
      <c r="O598" s="2">
        <v>45078.585023148145</v>
      </c>
      <c r="P598" s="2">
        <v>45078.519050925926</v>
      </c>
      <c r="Q598">
        <v>3</v>
      </c>
      <c r="R598" t="str">
        <f t="shared" ca="1" si="9"/>
        <v>Aisha</v>
      </c>
      <c r="S598" t="str">
        <f>IFERROR(TEXT(DATEVALUE(LEFT(Table1[[#This Row],[Date of Purchase]],10)), "MMMM"), TEXT(Table1[[#This Row],[Date of Purchase]], "MMMM"))</f>
        <v>February</v>
      </c>
      <c r="T598" t="str">
        <f>IF(OR(
  AND(Table1[[#This Row],[Ticket Priority]]="Critical", Table1[[#This Row],[Ticket Status]]&lt;&gt;"Closed"),
  AND(Table1[[#This Row],[Ticket Priority]]="High", Table1[[#This Row],[Ticket Status]]="Open")
), "Yes", "No")</f>
        <v>No</v>
      </c>
      <c r="U598" s="4" t="str">
        <f>IF(Table1[[#This Row],[Ticket Status]]="Closed","Yes","No")</f>
        <v>Yes</v>
      </c>
      <c r="V598" s="4" t="str">
        <f>IF(Table1[[#This Row],[Ticket Status]]="Pending Customer Response","Yes","No")</f>
        <v>No</v>
      </c>
      <c r="W598" s="5">
        <f ca="1">COUNTIFS(Table1[Agent_name],Table1[[#This Row],[Agent_name]],Table1[Month],Table1[[#This Row],[Month]])/160</f>
        <v>0.85624999999999996</v>
      </c>
    </row>
    <row r="599" spans="1:23" x14ac:dyDescent="0.25">
      <c r="A599">
        <v>598</v>
      </c>
      <c r="B599" t="s">
        <v>2072</v>
      </c>
      <c r="C599" t="s">
        <v>2073</v>
      </c>
      <c r="D599">
        <v>37</v>
      </c>
      <c r="E599" t="s">
        <v>58</v>
      </c>
      <c r="F599" t="s">
        <v>655</v>
      </c>
      <c r="G599" s="1">
        <v>43868</v>
      </c>
      <c r="H599" t="s">
        <v>21</v>
      </c>
      <c r="I599" t="s">
        <v>59</v>
      </c>
      <c r="J599" s="3" t="s">
        <v>2074</v>
      </c>
      <c r="K599" t="s">
        <v>39</v>
      </c>
      <c r="L599" t="s">
        <v>2075</v>
      </c>
      <c r="M599" t="s">
        <v>89</v>
      </c>
      <c r="N599" t="s">
        <v>83</v>
      </c>
      <c r="O599" s="2">
        <v>45078.022534722222</v>
      </c>
      <c r="P599" s="2">
        <v>45078.59684027778</v>
      </c>
      <c r="Q599">
        <v>4</v>
      </c>
      <c r="R599" t="str">
        <f t="shared" ca="1" si="9"/>
        <v>Mohit</v>
      </c>
      <c r="S599" t="str">
        <f>IFERROR(TEXT(DATEVALUE(LEFT(Table1[[#This Row],[Date of Purchase]],10)), "MMMM"), TEXT(Table1[[#This Row],[Date of Purchase]], "MMMM"))</f>
        <v>February</v>
      </c>
      <c r="T599" t="str">
        <f>IF(OR(
  AND(Table1[[#This Row],[Ticket Priority]]="Critical", Table1[[#This Row],[Ticket Status]]&lt;&gt;"Closed"),
  AND(Table1[[#This Row],[Ticket Priority]]="High", Table1[[#This Row],[Ticket Status]]="Open")
), "Yes", "No")</f>
        <v>No</v>
      </c>
      <c r="U599" s="4" t="str">
        <f>IF(Table1[[#This Row],[Ticket Status]]="Closed","Yes","No")</f>
        <v>Yes</v>
      </c>
      <c r="V599" s="4" t="str">
        <f>IF(Table1[[#This Row],[Ticket Status]]="Pending Customer Response","Yes","No")</f>
        <v>No</v>
      </c>
      <c r="W599" s="5">
        <f ca="1">COUNTIFS(Table1[Agent_name],Table1[[#This Row],[Agent_name]],Table1[Month],Table1[[#This Row],[Month]])/160</f>
        <v>0.52500000000000002</v>
      </c>
    </row>
    <row r="600" spans="1:23" x14ac:dyDescent="0.25">
      <c r="A600">
        <v>599</v>
      </c>
      <c r="B600" t="s">
        <v>2076</v>
      </c>
      <c r="C600" t="s">
        <v>2077</v>
      </c>
      <c r="D600">
        <v>45</v>
      </c>
      <c r="E600" t="s">
        <v>58</v>
      </c>
      <c r="F600" t="s">
        <v>112</v>
      </c>
      <c r="G600" s="1">
        <v>44398</v>
      </c>
      <c r="H600" t="s">
        <v>21</v>
      </c>
      <c r="I600" t="s">
        <v>46</v>
      </c>
      <c r="J600" s="3" t="s">
        <v>2078</v>
      </c>
      <c r="K600" t="s">
        <v>39</v>
      </c>
      <c r="L600" t="s">
        <v>2079</v>
      </c>
      <c r="M600" t="s">
        <v>25</v>
      </c>
      <c r="N600" t="s">
        <v>26</v>
      </c>
      <c r="O600" s="2">
        <v>45078.412835648145</v>
      </c>
      <c r="P600" s="2">
        <v>45078.800335648149</v>
      </c>
      <c r="Q600">
        <v>2</v>
      </c>
      <c r="R600" t="str">
        <f t="shared" ca="1" si="9"/>
        <v>Sara</v>
      </c>
      <c r="S600" t="str">
        <f>IFERROR(TEXT(DATEVALUE(LEFT(Table1[[#This Row],[Date of Purchase]],10)), "MMMM"), TEXT(Table1[[#This Row],[Date of Purchase]], "MMMM"))</f>
        <v>July</v>
      </c>
      <c r="T600" t="str">
        <f>IF(OR(
  AND(Table1[[#This Row],[Ticket Priority]]="Critical", Table1[[#This Row],[Ticket Status]]&lt;&gt;"Closed"),
  AND(Table1[[#This Row],[Ticket Priority]]="High", Table1[[#This Row],[Ticket Status]]="Open")
), "Yes", "No")</f>
        <v>No</v>
      </c>
      <c r="U600" s="4" t="str">
        <f>IF(Table1[[#This Row],[Ticket Status]]="Closed","Yes","No")</f>
        <v>Yes</v>
      </c>
      <c r="V600" s="4" t="str">
        <f>IF(Table1[[#This Row],[Ticket Status]]="Pending Customer Response","Yes","No")</f>
        <v>No</v>
      </c>
      <c r="W600" s="5">
        <f ca="1">COUNTIFS(Table1[Agent_name],Table1[[#This Row],[Agent_name]],Table1[Month],Table1[[#This Row],[Month]])/160</f>
        <v>0.6875</v>
      </c>
    </row>
    <row r="601" spans="1:23" x14ac:dyDescent="0.25">
      <c r="A601">
        <v>600</v>
      </c>
      <c r="B601" t="s">
        <v>2080</v>
      </c>
      <c r="C601" t="s">
        <v>2081</v>
      </c>
      <c r="D601">
        <v>69</v>
      </c>
      <c r="E601" t="s">
        <v>19</v>
      </c>
      <c r="F601" t="s">
        <v>242</v>
      </c>
      <c r="G601" s="1">
        <v>44291</v>
      </c>
      <c r="H601" t="s">
        <v>21</v>
      </c>
      <c r="I601" t="s">
        <v>22</v>
      </c>
      <c r="J601" s="3" t="s">
        <v>2082</v>
      </c>
      <c r="K601" t="s">
        <v>24</v>
      </c>
      <c r="M601" t="s">
        <v>89</v>
      </c>
      <c r="N601" t="s">
        <v>26</v>
      </c>
      <c r="O601" s="2">
        <v>45077.920497685183</v>
      </c>
      <c r="R601" t="str">
        <f t="shared" ca="1" si="9"/>
        <v>Sara</v>
      </c>
      <c r="S601" t="str">
        <f>IFERROR(TEXT(DATEVALUE(LEFT(Table1[[#This Row],[Date of Purchase]],10)), "MMMM"), TEXT(Table1[[#This Row],[Date of Purchase]], "MMMM"))</f>
        <v>April</v>
      </c>
      <c r="T601" t="str">
        <f>IF(OR(
  AND(Table1[[#This Row],[Ticket Priority]]="Critical", Table1[[#This Row],[Ticket Status]]&lt;&gt;"Closed"),
  AND(Table1[[#This Row],[Ticket Priority]]="High", Table1[[#This Row],[Ticket Status]]="Open")
), "Yes", "No")</f>
        <v>No</v>
      </c>
      <c r="U601" s="4" t="str">
        <f>IF(Table1[[#This Row],[Ticket Status]]="Closed","Yes","No")</f>
        <v>No</v>
      </c>
      <c r="V601" s="4" t="str">
        <f>IF(Table1[[#This Row],[Ticket Status]]="Pending Customer Response","Yes","No")</f>
        <v>Yes</v>
      </c>
      <c r="W601" s="5">
        <f ca="1">COUNTIFS(Table1[Agent_name],Table1[[#This Row],[Agent_name]],Table1[Month],Table1[[#This Row],[Month]])/160</f>
        <v>0.75624999999999998</v>
      </c>
    </row>
    <row r="602" spans="1:23" x14ac:dyDescent="0.25">
      <c r="A602">
        <v>601</v>
      </c>
      <c r="B602" t="s">
        <v>2083</v>
      </c>
      <c r="C602" t="s">
        <v>2084</v>
      </c>
      <c r="D602">
        <v>64</v>
      </c>
      <c r="E602" t="s">
        <v>19</v>
      </c>
      <c r="F602" t="s">
        <v>317</v>
      </c>
      <c r="G602" s="1">
        <v>44306</v>
      </c>
      <c r="H602" t="s">
        <v>45</v>
      </c>
      <c r="I602" t="s">
        <v>77</v>
      </c>
      <c r="J602" s="3" t="s">
        <v>2085</v>
      </c>
      <c r="K602" t="s">
        <v>39</v>
      </c>
      <c r="L602" t="s">
        <v>2086</v>
      </c>
      <c r="M602" t="s">
        <v>41</v>
      </c>
      <c r="N602" t="s">
        <v>55</v>
      </c>
      <c r="O602" s="2">
        <v>45078.274687500001</v>
      </c>
      <c r="P602" s="2">
        <v>45078.619826388887</v>
      </c>
      <c r="Q602">
        <v>4</v>
      </c>
      <c r="R602" t="str">
        <f t="shared" ca="1" si="9"/>
        <v>Aisha</v>
      </c>
      <c r="S602" t="str">
        <f>IFERROR(TEXT(DATEVALUE(LEFT(Table1[[#This Row],[Date of Purchase]],10)), "MMMM"), TEXT(Table1[[#This Row],[Date of Purchase]], "MMMM"))</f>
        <v>April</v>
      </c>
      <c r="T602" t="str">
        <f>IF(OR(
  AND(Table1[[#This Row],[Ticket Priority]]="Critical", Table1[[#This Row],[Ticket Status]]&lt;&gt;"Closed"),
  AND(Table1[[#This Row],[Ticket Priority]]="High", Table1[[#This Row],[Ticket Status]]="Open")
), "Yes", "No")</f>
        <v>No</v>
      </c>
      <c r="U602" s="4" t="str">
        <f>IF(Table1[[#This Row],[Ticket Status]]="Closed","Yes","No")</f>
        <v>Yes</v>
      </c>
      <c r="V602" s="4" t="str">
        <f>IF(Table1[[#This Row],[Ticket Status]]="Pending Customer Response","Yes","No")</f>
        <v>No</v>
      </c>
      <c r="W602" s="5">
        <f ca="1">COUNTIFS(Table1[Agent_name],Table1[[#This Row],[Agent_name]],Table1[Month],Table1[[#This Row],[Month]])/160</f>
        <v>0.81874999999999998</v>
      </c>
    </row>
    <row r="603" spans="1:23" x14ac:dyDescent="0.25">
      <c r="A603">
        <v>602</v>
      </c>
      <c r="B603" t="s">
        <v>2087</v>
      </c>
      <c r="C603" t="s">
        <v>2088</v>
      </c>
      <c r="D603">
        <v>43</v>
      </c>
      <c r="E603" t="s">
        <v>19</v>
      </c>
      <c r="F603" t="s">
        <v>161</v>
      </c>
      <c r="G603" s="1">
        <v>43956</v>
      </c>
      <c r="H603" t="s">
        <v>21</v>
      </c>
      <c r="I603" t="s">
        <v>46</v>
      </c>
      <c r="J603" s="3" t="s">
        <v>2089</v>
      </c>
      <c r="K603" t="s">
        <v>24</v>
      </c>
      <c r="M603" t="s">
        <v>89</v>
      </c>
      <c r="N603" t="s">
        <v>55</v>
      </c>
      <c r="O603" s="2">
        <v>45078.726087962961</v>
      </c>
      <c r="R603" t="str">
        <f t="shared" ca="1" si="9"/>
        <v>Arjun</v>
      </c>
      <c r="S603" t="str">
        <f>IFERROR(TEXT(DATEVALUE(LEFT(Table1[[#This Row],[Date of Purchase]],10)), "MMMM"), TEXT(Table1[[#This Row],[Date of Purchase]], "MMMM"))</f>
        <v>May</v>
      </c>
      <c r="T603" t="str">
        <f>IF(OR(
  AND(Table1[[#This Row],[Ticket Priority]]="Critical", Table1[[#This Row],[Ticket Status]]&lt;&gt;"Closed"),
  AND(Table1[[#This Row],[Ticket Priority]]="High", Table1[[#This Row],[Ticket Status]]="Open")
), "Yes", "No")</f>
        <v>No</v>
      </c>
      <c r="U603" s="4" t="str">
        <f>IF(Table1[[#This Row],[Ticket Status]]="Closed","Yes","No")</f>
        <v>No</v>
      </c>
      <c r="V603" s="4" t="str">
        <f>IF(Table1[[#This Row],[Ticket Status]]="Pending Customer Response","Yes","No")</f>
        <v>Yes</v>
      </c>
      <c r="W603" s="5">
        <f ca="1">COUNTIFS(Table1[Agent_name],Table1[[#This Row],[Agent_name]],Table1[Month],Table1[[#This Row],[Month]])/160</f>
        <v>0.2</v>
      </c>
    </row>
    <row r="604" spans="1:23" x14ac:dyDescent="0.25">
      <c r="A604">
        <v>603</v>
      </c>
      <c r="B604" t="s">
        <v>2090</v>
      </c>
      <c r="C604" t="s">
        <v>2091</v>
      </c>
      <c r="D604">
        <v>41</v>
      </c>
      <c r="E604" t="s">
        <v>58</v>
      </c>
      <c r="F604" t="s">
        <v>98</v>
      </c>
      <c r="G604" s="1">
        <v>44240</v>
      </c>
      <c r="H604" t="s">
        <v>45</v>
      </c>
      <c r="I604" t="s">
        <v>141</v>
      </c>
      <c r="J604" s="3" t="s">
        <v>2092</v>
      </c>
      <c r="K604" t="s">
        <v>24</v>
      </c>
      <c r="M604" t="s">
        <v>25</v>
      </c>
      <c r="N604" t="s">
        <v>83</v>
      </c>
      <c r="O604" s="2">
        <v>45078.725416666668</v>
      </c>
      <c r="R604" t="str">
        <f t="shared" ca="1" si="9"/>
        <v>Mohit</v>
      </c>
      <c r="S604" t="str">
        <f>IFERROR(TEXT(DATEVALUE(LEFT(Table1[[#This Row],[Date of Purchase]],10)), "MMMM"), TEXT(Table1[[#This Row],[Date of Purchase]], "MMMM"))</f>
        <v>February</v>
      </c>
      <c r="T604" t="str">
        <f>IF(OR(
  AND(Table1[[#This Row],[Ticket Priority]]="Critical", Table1[[#This Row],[Ticket Status]]&lt;&gt;"Closed"),
  AND(Table1[[#This Row],[Ticket Priority]]="High", Table1[[#This Row],[Ticket Status]]="Open")
), "Yes", "No")</f>
        <v>Yes</v>
      </c>
      <c r="U604" s="4" t="str">
        <f>IF(Table1[[#This Row],[Ticket Status]]="Closed","Yes","No")</f>
        <v>No</v>
      </c>
      <c r="V604" s="4" t="str">
        <f>IF(Table1[[#This Row],[Ticket Status]]="Pending Customer Response","Yes","No")</f>
        <v>Yes</v>
      </c>
      <c r="W604" s="5">
        <f ca="1">COUNTIFS(Table1[Agent_name],Table1[[#This Row],[Agent_name]],Table1[Month],Table1[[#This Row],[Month]])/160</f>
        <v>0.52500000000000002</v>
      </c>
    </row>
    <row r="605" spans="1:23" x14ac:dyDescent="0.25">
      <c r="A605">
        <v>604</v>
      </c>
      <c r="B605" t="s">
        <v>2093</v>
      </c>
      <c r="C605" t="s">
        <v>2094</v>
      </c>
      <c r="D605">
        <v>48</v>
      </c>
      <c r="E605" t="s">
        <v>19</v>
      </c>
      <c r="F605" t="s">
        <v>157</v>
      </c>
      <c r="G605" s="1">
        <v>43932</v>
      </c>
      <c r="H605" t="s">
        <v>67</v>
      </c>
      <c r="I605" t="s">
        <v>67</v>
      </c>
      <c r="J605" s="3" t="s">
        <v>2095</v>
      </c>
      <c r="K605" t="s">
        <v>39</v>
      </c>
      <c r="L605" t="s">
        <v>2096</v>
      </c>
      <c r="M605" t="s">
        <v>25</v>
      </c>
      <c r="N605" t="s">
        <v>55</v>
      </c>
      <c r="O605" s="2">
        <v>45078.307384259257</v>
      </c>
      <c r="P605" s="2">
        <v>45078.087245370371</v>
      </c>
      <c r="Q605">
        <v>5</v>
      </c>
      <c r="R605" t="str">
        <f t="shared" ca="1" si="9"/>
        <v>Neha</v>
      </c>
      <c r="S605" t="str">
        <f>IFERROR(TEXT(DATEVALUE(LEFT(Table1[[#This Row],[Date of Purchase]],10)), "MMMM"), TEXT(Table1[[#This Row],[Date of Purchase]], "MMMM"))</f>
        <v>April</v>
      </c>
      <c r="T605" t="str">
        <f>IF(OR(
  AND(Table1[[#This Row],[Ticket Priority]]="Critical", Table1[[#This Row],[Ticket Status]]&lt;&gt;"Closed"),
  AND(Table1[[#This Row],[Ticket Priority]]="High", Table1[[#This Row],[Ticket Status]]="Open")
), "Yes", "No")</f>
        <v>No</v>
      </c>
      <c r="U605" s="4" t="str">
        <f>IF(Table1[[#This Row],[Ticket Status]]="Closed","Yes","No")</f>
        <v>Yes</v>
      </c>
      <c r="V605" s="4" t="str">
        <f>IF(Table1[[#This Row],[Ticket Status]]="Pending Customer Response","Yes","No")</f>
        <v>No</v>
      </c>
      <c r="W605" s="5">
        <f ca="1">COUNTIFS(Table1[Agent_name],Table1[[#This Row],[Agent_name]],Table1[Month],Table1[[#This Row],[Month]])/160</f>
        <v>0.28749999999999998</v>
      </c>
    </row>
    <row r="606" spans="1:23" x14ac:dyDescent="0.25">
      <c r="A606">
        <v>605</v>
      </c>
      <c r="B606" t="s">
        <v>2097</v>
      </c>
      <c r="C606" t="s">
        <v>2098</v>
      </c>
      <c r="D606">
        <v>27</v>
      </c>
      <c r="E606" t="s">
        <v>19</v>
      </c>
      <c r="F606" t="s">
        <v>202</v>
      </c>
      <c r="G606" s="1">
        <v>44501</v>
      </c>
      <c r="H606" t="s">
        <v>66</v>
      </c>
      <c r="I606" t="s">
        <v>77</v>
      </c>
      <c r="J606" s="3" t="s">
        <v>2099</v>
      </c>
      <c r="K606" t="s">
        <v>39</v>
      </c>
      <c r="L606" t="s">
        <v>2100</v>
      </c>
      <c r="M606" t="s">
        <v>25</v>
      </c>
      <c r="N606" t="s">
        <v>26</v>
      </c>
      <c r="O606" s="2">
        <v>45078.215729166666</v>
      </c>
      <c r="P606" s="2">
        <v>45078.583784722221</v>
      </c>
      <c r="Q606">
        <v>3</v>
      </c>
      <c r="R606" t="str">
        <f t="shared" ca="1" si="9"/>
        <v>Sara</v>
      </c>
      <c r="S606" t="str">
        <f>IFERROR(TEXT(DATEVALUE(LEFT(Table1[[#This Row],[Date of Purchase]],10)), "MMMM"), TEXT(Table1[[#This Row],[Date of Purchase]], "MMMM"))</f>
        <v>November</v>
      </c>
      <c r="T606" t="str">
        <f>IF(OR(
  AND(Table1[[#This Row],[Ticket Priority]]="Critical", Table1[[#This Row],[Ticket Status]]&lt;&gt;"Closed"),
  AND(Table1[[#This Row],[Ticket Priority]]="High", Table1[[#This Row],[Ticket Status]]="Open")
), "Yes", "No")</f>
        <v>No</v>
      </c>
      <c r="U606" s="4" t="str">
        <f>IF(Table1[[#This Row],[Ticket Status]]="Closed","Yes","No")</f>
        <v>Yes</v>
      </c>
      <c r="V606" s="4" t="str">
        <f>IF(Table1[[#This Row],[Ticket Status]]="Pending Customer Response","Yes","No")</f>
        <v>No</v>
      </c>
      <c r="W606" s="5">
        <f ca="1">COUNTIFS(Table1[Agent_name],Table1[[#This Row],[Agent_name]],Table1[Month],Table1[[#This Row],[Month]])/160</f>
        <v>0.79374999999999996</v>
      </c>
    </row>
    <row r="607" spans="1:23" x14ac:dyDescent="0.25">
      <c r="A607">
        <v>606</v>
      </c>
      <c r="B607" t="s">
        <v>2101</v>
      </c>
      <c r="C607" t="s">
        <v>2102</v>
      </c>
      <c r="D607">
        <v>50</v>
      </c>
      <c r="E607" t="s">
        <v>58</v>
      </c>
      <c r="F607" t="s">
        <v>20</v>
      </c>
      <c r="G607" s="1">
        <v>43865</v>
      </c>
      <c r="H607" t="s">
        <v>45</v>
      </c>
      <c r="I607" t="s">
        <v>60</v>
      </c>
      <c r="J607" s="3" t="s">
        <v>2103</v>
      </c>
      <c r="K607" t="s">
        <v>62</v>
      </c>
      <c r="M607" t="s">
        <v>41</v>
      </c>
      <c r="N607" t="s">
        <v>26</v>
      </c>
      <c r="R607" t="str">
        <f t="shared" ca="1" si="9"/>
        <v>Mohit</v>
      </c>
      <c r="S607" t="str">
        <f>IFERROR(TEXT(DATEVALUE(LEFT(Table1[[#This Row],[Date of Purchase]],10)), "MMMM"), TEXT(Table1[[#This Row],[Date of Purchase]], "MMMM"))</f>
        <v>February</v>
      </c>
      <c r="T607" t="str">
        <f>IF(OR(
  AND(Table1[[#This Row],[Ticket Priority]]="Critical", Table1[[#This Row],[Ticket Status]]&lt;&gt;"Closed"),
  AND(Table1[[#This Row],[Ticket Priority]]="High", Table1[[#This Row],[Ticket Status]]="Open")
), "Yes", "No")</f>
        <v>No</v>
      </c>
      <c r="U607" s="4" t="str">
        <f>IF(Table1[[#This Row],[Ticket Status]]="Closed","Yes","No")</f>
        <v>No</v>
      </c>
      <c r="V607" s="4" t="str">
        <f>IF(Table1[[#This Row],[Ticket Status]]="Pending Customer Response","Yes","No")</f>
        <v>No</v>
      </c>
      <c r="W607" s="5">
        <f ca="1">COUNTIFS(Table1[Agent_name],Table1[[#This Row],[Agent_name]],Table1[Month],Table1[[#This Row],[Month]])/160</f>
        <v>0.52500000000000002</v>
      </c>
    </row>
    <row r="608" spans="1:23" x14ac:dyDescent="0.25">
      <c r="A608">
        <v>607</v>
      </c>
      <c r="B608" t="s">
        <v>2104</v>
      </c>
      <c r="C608" t="s">
        <v>2105</v>
      </c>
      <c r="D608">
        <v>66</v>
      </c>
      <c r="E608" t="s">
        <v>29</v>
      </c>
      <c r="F608" t="s">
        <v>129</v>
      </c>
      <c r="G608" s="1">
        <v>44439</v>
      </c>
      <c r="H608" t="s">
        <v>59</v>
      </c>
      <c r="I608" t="s">
        <v>177</v>
      </c>
      <c r="J608" s="3" t="s">
        <v>2106</v>
      </c>
      <c r="K608" t="s">
        <v>62</v>
      </c>
      <c r="M608" t="s">
        <v>41</v>
      </c>
      <c r="N608" t="s">
        <v>83</v>
      </c>
      <c r="R608" t="str">
        <f t="shared" ca="1" si="9"/>
        <v>Aisha</v>
      </c>
      <c r="S608" t="str">
        <f>IFERROR(TEXT(DATEVALUE(LEFT(Table1[[#This Row],[Date of Purchase]],10)), "MMMM"), TEXT(Table1[[#This Row],[Date of Purchase]], "MMMM"))</f>
        <v>August</v>
      </c>
      <c r="T608" t="str">
        <f>IF(OR(
  AND(Table1[[#This Row],[Ticket Priority]]="Critical", Table1[[#This Row],[Ticket Status]]&lt;&gt;"Closed"),
  AND(Table1[[#This Row],[Ticket Priority]]="High", Table1[[#This Row],[Ticket Status]]="Open")
), "Yes", "No")</f>
        <v>No</v>
      </c>
      <c r="U608" s="4" t="str">
        <f>IF(Table1[[#This Row],[Ticket Status]]="Closed","Yes","No")</f>
        <v>No</v>
      </c>
      <c r="V608" s="4" t="str">
        <f>IF(Table1[[#This Row],[Ticket Status]]="Pending Customer Response","Yes","No")</f>
        <v>No</v>
      </c>
      <c r="W608" s="5">
        <f ca="1">COUNTIFS(Table1[Agent_name],Table1[[#This Row],[Agent_name]],Table1[Month],Table1[[#This Row],[Month]])/160</f>
        <v>0.86250000000000004</v>
      </c>
    </row>
    <row r="609" spans="1:23" x14ac:dyDescent="0.25">
      <c r="A609">
        <v>608</v>
      </c>
      <c r="B609" t="s">
        <v>2107</v>
      </c>
      <c r="C609" t="s">
        <v>2108</v>
      </c>
      <c r="D609">
        <v>69</v>
      </c>
      <c r="E609" t="s">
        <v>58</v>
      </c>
      <c r="F609" t="s">
        <v>655</v>
      </c>
      <c r="G609" s="1">
        <v>44291</v>
      </c>
      <c r="H609" t="s">
        <v>67</v>
      </c>
      <c r="I609" t="s">
        <v>93</v>
      </c>
      <c r="J609" s="3" t="s">
        <v>2109</v>
      </c>
      <c r="K609" t="s">
        <v>62</v>
      </c>
      <c r="M609" t="s">
        <v>41</v>
      </c>
      <c r="N609" t="s">
        <v>55</v>
      </c>
      <c r="R609" t="str">
        <f t="shared" ca="1" si="9"/>
        <v>Ravi</v>
      </c>
      <c r="S609" t="str">
        <f>IFERROR(TEXT(DATEVALUE(LEFT(Table1[[#This Row],[Date of Purchase]],10)), "MMMM"), TEXT(Table1[[#This Row],[Date of Purchase]], "MMMM"))</f>
        <v>April</v>
      </c>
      <c r="T609" t="str">
        <f>IF(OR(
  AND(Table1[[#This Row],[Ticket Priority]]="Critical", Table1[[#This Row],[Ticket Status]]&lt;&gt;"Closed"),
  AND(Table1[[#This Row],[Ticket Priority]]="High", Table1[[#This Row],[Ticket Status]]="Open")
), "Yes", "No")</f>
        <v>No</v>
      </c>
      <c r="U609" s="4" t="str">
        <f>IF(Table1[[#This Row],[Ticket Status]]="Closed","Yes","No")</f>
        <v>No</v>
      </c>
      <c r="V609" s="4" t="str">
        <f>IF(Table1[[#This Row],[Ticket Status]]="Pending Customer Response","Yes","No")</f>
        <v>No</v>
      </c>
      <c r="W609" s="5">
        <f ca="1">COUNTIFS(Table1[Agent_name],Table1[[#This Row],[Agent_name]],Table1[Month],Table1[[#This Row],[Month]])/160</f>
        <v>0.625</v>
      </c>
    </row>
    <row r="610" spans="1:23" x14ac:dyDescent="0.25">
      <c r="A610">
        <v>609</v>
      </c>
      <c r="B610" t="s">
        <v>2110</v>
      </c>
      <c r="C610" t="s">
        <v>2111</v>
      </c>
      <c r="D610">
        <v>53</v>
      </c>
      <c r="E610" t="s">
        <v>19</v>
      </c>
      <c r="F610" t="s">
        <v>20</v>
      </c>
      <c r="G610" s="1">
        <v>44530</v>
      </c>
      <c r="H610" t="s">
        <v>21</v>
      </c>
      <c r="I610" t="s">
        <v>67</v>
      </c>
      <c r="J610" s="3" t="s">
        <v>2112</v>
      </c>
      <c r="K610" t="s">
        <v>62</v>
      </c>
      <c r="M610" t="s">
        <v>25</v>
      </c>
      <c r="N610" t="s">
        <v>26</v>
      </c>
      <c r="R610" t="str">
        <f t="shared" ca="1" si="9"/>
        <v>Sara</v>
      </c>
      <c r="S610" t="str">
        <f>IFERROR(TEXT(DATEVALUE(LEFT(Table1[[#This Row],[Date of Purchase]],10)), "MMMM"), TEXT(Table1[[#This Row],[Date of Purchase]], "MMMM"))</f>
        <v>November</v>
      </c>
      <c r="T610" t="str">
        <f>IF(OR(
  AND(Table1[[#This Row],[Ticket Priority]]="Critical", Table1[[#This Row],[Ticket Status]]&lt;&gt;"Closed"),
  AND(Table1[[#This Row],[Ticket Priority]]="High", Table1[[#This Row],[Ticket Status]]="Open")
), "Yes", "No")</f>
        <v>Yes</v>
      </c>
      <c r="U610" s="4" t="str">
        <f>IF(Table1[[#This Row],[Ticket Status]]="Closed","Yes","No")</f>
        <v>No</v>
      </c>
      <c r="V610" s="4" t="str">
        <f>IF(Table1[[#This Row],[Ticket Status]]="Pending Customer Response","Yes","No")</f>
        <v>No</v>
      </c>
      <c r="W610" s="5">
        <f ca="1">COUNTIFS(Table1[Agent_name],Table1[[#This Row],[Agent_name]],Table1[Month],Table1[[#This Row],[Month]])/160</f>
        <v>0.79374999999999996</v>
      </c>
    </row>
    <row r="611" spans="1:23" x14ac:dyDescent="0.25">
      <c r="A611">
        <v>610</v>
      </c>
      <c r="B611" t="s">
        <v>2113</v>
      </c>
      <c r="C611" t="s">
        <v>2114</v>
      </c>
      <c r="D611">
        <v>65</v>
      </c>
      <c r="E611" t="s">
        <v>19</v>
      </c>
      <c r="F611" t="s">
        <v>112</v>
      </c>
      <c r="G611" s="1">
        <v>44268</v>
      </c>
      <c r="H611" t="s">
        <v>67</v>
      </c>
      <c r="I611" t="s">
        <v>52</v>
      </c>
      <c r="J611" s="3" t="s">
        <v>2115</v>
      </c>
      <c r="K611" t="s">
        <v>24</v>
      </c>
      <c r="M611" t="s">
        <v>143</v>
      </c>
      <c r="N611" t="s">
        <v>26</v>
      </c>
      <c r="O611" s="2">
        <v>45078.560231481482</v>
      </c>
      <c r="R611" t="str">
        <f t="shared" ca="1" si="9"/>
        <v>Mohit</v>
      </c>
      <c r="S611" t="str">
        <f>IFERROR(TEXT(DATEVALUE(LEFT(Table1[[#This Row],[Date of Purchase]],10)), "MMMM"), TEXT(Table1[[#This Row],[Date of Purchase]], "MMMM"))</f>
        <v>March</v>
      </c>
      <c r="T611" t="str">
        <f>IF(OR(
  AND(Table1[[#This Row],[Ticket Priority]]="Critical", Table1[[#This Row],[Ticket Status]]&lt;&gt;"Closed"),
  AND(Table1[[#This Row],[Ticket Priority]]="High", Table1[[#This Row],[Ticket Status]]="Open")
), "Yes", "No")</f>
        <v>No</v>
      </c>
      <c r="U611" s="4" t="str">
        <f>IF(Table1[[#This Row],[Ticket Status]]="Closed","Yes","No")</f>
        <v>No</v>
      </c>
      <c r="V611" s="4" t="str">
        <f>IF(Table1[[#This Row],[Ticket Status]]="Pending Customer Response","Yes","No")</f>
        <v>Yes</v>
      </c>
      <c r="W611" s="5">
        <f ca="1">COUNTIFS(Table1[Agent_name],Table1[[#This Row],[Agent_name]],Table1[Month],Table1[[#This Row],[Month]])/160</f>
        <v>0.45624999999999999</v>
      </c>
    </row>
    <row r="612" spans="1:23" x14ac:dyDescent="0.25">
      <c r="A612">
        <v>611</v>
      </c>
      <c r="B612" t="s">
        <v>2116</v>
      </c>
      <c r="C612" t="s">
        <v>2117</v>
      </c>
      <c r="D612">
        <v>52</v>
      </c>
      <c r="E612" t="s">
        <v>19</v>
      </c>
      <c r="F612" t="s">
        <v>81</v>
      </c>
      <c r="G612" s="1">
        <v>44277</v>
      </c>
      <c r="H612" t="s">
        <v>59</v>
      </c>
      <c r="I612" t="s">
        <v>141</v>
      </c>
      <c r="J612" s="3" t="s">
        <v>2118</v>
      </c>
      <c r="K612" t="s">
        <v>24</v>
      </c>
      <c r="M612" t="s">
        <v>41</v>
      </c>
      <c r="N612" t="s">
        <v>33</v>
      </c>
      <c r="O612" s="2">
        <v>45078.602627314816</v>
      </c>
      <c r="R612" t="str">
        <f t="shared" ca="1" si="9"/>
        <v>Ravi</v>
      </c>
      <c r="S612" t="str">
        <f>IFERROR(TEXT(DATEVALUE(LEFT(Table1[[#This Row],[Date of Purchase]],10)), "MMMM"), TEXT(Table1[[#This Row],[Date of Purchase]], "MMMM"))</f>
        <v>March</v>
      </c>
      <c r="T612" t="str">
        <f>IF(OR(
  AND(Table1[[#This Row],[Ticket Priority]]="Critical", Table1[[#This Row],[Ticket Status]]&lt;&gt;"Closed"),
  AND(Table1[[#This Row],[Ticket Priority]]="High", Table1[[#This Row],[Ticket Status]]="Open")
), "Yes", "No")</f>
        <v>No</v>
      </c>
      <c r="U612" s="4" t="str">
        <f>IF(Table1[[#This Row],[Ticket Status]]="Closed","Yes","No")</f>
        <v>No</v>
      </c>
      <c r="V612" s="4" t="str">
        <f>IF(Table1[[#This Row],[Ticket Status]]="Pending Customer Response","Yes","No")</f>
        <v>Yes</v>
      </c>
      <c r="W612" s="5">
        <f ca="1">COUNTIFS(Table1[Agent_name],Table1[[#This Row],[Agent_name]],Table1[Month],Table1[[#This Row],[Month]])/160</f>
        <v>0.54374999999999996</v>
      </c>
    </row>
    <row r="613" spans="1:23" x14ac:dyDescent="0.25">
      <c r="A613">
        <v>612</v>
      </c>
      <c r="B613" t="s">
        <v>2119</v>
      </c>
      <c r="C613" t="s">
        <v>2120</v>
      </c>
      <c r="D613">
        <v>19</v>
      </c>
      <c r="E613" t="s">
        <v>29</v>
      </c>
      <c r="F613" t="s">
        <v>699</v>
      </c>
      <c r="G613" s="1">
        <v>44532</v>
      </c>
      <c r="H613" t="s">
        <v>66</v>
      </c>
      <c r="I613" t="s">
        <v>37</v>
      </c>
      <c r="J613" s="3" t="s">
        <v>2121</v>
      </c>
      <c r="K613" t="s">
        <v>39</v>
      </c>
      <c r="L613" t="s">
        <v>2122</v>
      </c>
      <c r="M613" t="s">
        <v>143</v>
      </c>
      <c r="N613" t="s">
        <v>83</v>
      </c>
      <c r="O613" s="2">
        <v>45078.813055555554</v>
      </c>
      <c r="P613" s="2">
        <v>45078.67</v>
      </c>
      <c r="Q613">
        <v>4</v>
      </c>
      <c r="R613" t="str">
        <f t="shared" ca="1" si="9"/>
        <v>Meera</v>
      </c>
      <c r="S613" t="str">
        <f>IFERROR(TEXT(DATEVALUE(LEFT(Table1[[#This Row],[Date of Purchase]],10)), "MMMM"), TEXT(Table1[[#This Row],[Date of Purchase]], "MMMM"))</f>
        <v>December</v>
      </c>
      <c r="T613" t="str">
        <f>IF(OR(
  AND(Table1[[#This Row],[Ticket Priority]]="Critical", Table1[[#This Row],[Ticket Status]]&lt;&gt;"Closed"),
  AND(Table1[[#This Row],[Ticket Priority]]="High", Table1[[#This Row],[Ticket Status]]="Open")
), "Yes", "No")</f>
        <v>No</v>
      </c>
      <c r="U613" s="4" t="str">
        <f>IF(Table1[[#This Row],[Ticket Status]]="Closed","Yes","No")</f>
        <v>Yes</v>
      </c>
      <c r="V613" s="4" t="str">
        <f>IF(Table1[[#This Row],[Ticket Status]]="Pending Customer Response","Yes","No")</f>
        <v>No</v>
      </c>
      <c r="W613" s="5">
        <f ca="1">COUNTIFS(Table1[Agent_name],Table1[[#This Row],[Agent_name]],Table1[Month],Table1[[#This Row],[Month]])/160</f>
        <v>0.24374999999999999</v>
      </c>
    </row>
    <row r="614" spans="1:23" x14ac:dyDescent="0.25">
      <c r="A614">
        <v>613</v>
      </c>
      <c r="B614" t="s">
        <v>2123</v>
      </c>
      <c r="C614" t="s">
        <v>2124</v>
      </c>
      <c r="D614">
        <v>34</v>
      </c>
      <c r="E614" t="s">
        <v>29</v>
      </c>
      <c r="F614" t="s">
        <v>81</v>
      </c>
      <c r="G614" s="1">
        <v>44485</v>
      </c>
      <c r="H614" t="s">
        <v>67</v>
      </c>
      <c r="I614" t="s">
        <v>59</v>
      </c>
      <c r="J614" s="3" t="s">
        <v>2125</v>
      </c>
      <c r="K614" t="s">
        <v>24</v>
      </c>
      <c r="M614" t="s">
        <v>143</v>
      </c>
      <c r="N614" t="s">
        <v>55</v>
      </c>
      <c r="O614" s="2">
        <v>45078.28806712963</v>
      </c>
      <c r="R614" t="str">
        <f t="shared" ca="1" si="9"/>
        <v>Aisha</v>
      </c>
      <c r="S614" t="str">
        <f>IFERROR(TEXT(DATEVALUE(LEFT(Table1[[#This Row],[Date of Purchase]],10)), "MMMM"), TEXT(Table1[[#This Row],[Date of Purchase]], "MMMM"))</f>
        <v>October</v>
      </c>
      <c r="T614" t="str">
        <f>IF(OR(
  AND(Table1[[#This Row],[Ticket Priority]]="Critical", Table1[[#This Row],[Ticket Status]]&lt;&gt;"Closed"),
  AND(Table1[[#This Row],[Ticket Priority]]="High", Table1[[#This Row],[Ticket Status]]="Open")
), "Yes", "No")</f>
        <v>No</v>
      </c>
      <c r="U614" s="4" t="str">
        <f>IF(Table1[[#This Row],[Ticket Status]]="Closed","Yes","No")</f>
        <v>No</v>
      </c>
      <c r="V614" s="4" t="str">
        <f>IF(Table1[[#This Row],[Ticket Status]]="Pending Customer Response","Yes","No")</f>
        <v>Yes</v>
      </c>
      <c r="W614" s="5">
        <f ca="1">COUNTIFS(Table1[Agent_name],Table1[[#This Row],[Agent_name]],Table1[Month],Table1[[#This Row],[Month]])/160</f>
        <v>0.85624999999999996</v>
      </c>
    </row>
    <row r="615" spans="1:23" x14ac:dyDescent="0.25">
      <c r="A615">
        <v>614</v>
      </c>
      <c r="B615" t="s">
        <v>2126</v>
      </c>
      <c r="C615" t="s">
        <v>2127</v>
      </c>
      <c r="D615">
        <v>18</v>
      </c>
      <c r="E615" t="s">
        <v>58</v>
      </c>
      <c r="F615" t="s">
        <v>281</v>
      </c>
      <c r="G615" s="1">
        <v>43914</v>
      </c>
      <c r="H615" t="s">
        <v>67</v>
      </c>
      <c r="I615" t="s">
        <v>37</v>
      </c>
      <c r="J615" s="3" t="s">
        <v>2128</v>
      </c>
      <c r="K615" t="s">
        <v>24</v>
      </c>
      <c r="M615" t="s">
        <v>41</v>
      </c>
      <c r="N615" t="s">
        <v>33</v>
      </c>
      <c r="O615" s="2">
        <v>45078.170023148145</v>
      </c>
      <c r="R615" t="str">
        <f t="shared" ca="1" si="9"/>
        <v>Mohit</v>
      </c>
      <c r="S615" t="str">
        <f>IFERROR(TEXT(DATEVALUE(LEFT(Table1[[#This Row],[Date of Purchase]],10)), "MMMM"), TEXT(Table1[[#This Row],[Date of Purchase]], "MMMM"))</f>
        <v>March</v>
      </c>
      <c r="T615" t="str">
        <f>IF(OR(
  AND(Table1[[#This Row],[Ticket Priority]]="Critical", Table1[[#This Row],[Ticket Status]]&lt;&gt;"Closed"),
  AND(Table1[[#This Row],[Ticket Priority]]="High", Table1[[#This Row],[Ticket Status]]="Open")
), "Yes", "No")</f>
        <v>No</v>
      </c>
      <c r="U615" s="4" t="str">
        <f>IF(Table1[[#This Row],[Ticket Status]]="Closed","Yes","No")</f>
        <v>No</v>
      </c>
      <c r="V615" s="4" t="str">
        <f>IF(Table1[[#This Row],[Ticket Status]]="Pending Customer Response","Yes","No")</f>
        <v>Yes</v>
      </c>
      <c r="W615" s="5">
        <f ca="1">COUNTIFS(Table1[Agent_name],Table1[[#This Row],[Agent_name]],Table1[Month],Table1[[#This Row],[Month]])/160</f>
        <v>0.45624999999999999</v>
      </c>
    </row>
    <row r="616" spans="1:23" x14ac:dyDescent="0.25">
      <c r="A616">
        <v>615</v>
      </c>
      <c r="B616" t="s">
        <v>2129</v>
      </c>
      <c r="C616" t="s">
        <v>2130</v>
      </c>
      <c r="D616">
        <v>48</v>
      </c>
      <c r="E616" t="s">
        <v>19</v>
      </c>
      <c r="F616" t="s">
        <v>219</v>
      </c>
      <c r="G616" s="1">
        <v>43976</v>
      </c>
      <c r="H616" t="s">
        <v>21</v>
      </c>
      <c r="I616" t="s">
        <v>93</v>
      </c>
      <c r="J616" s="3" t="s">
        <v>2131</v>
      </c>
      <c r="K616" t="s">
        <v>24</v>
      </c>
      <c r="M616" t="s">
        <v>143</v>
      </c>
      <c r="N616" t="s">
        <v>55</v>
      </c>
      <c r="O616" s="2">
        <v>45078.655451388891</v>
      </c>
      <c r="R616" t="str">
        <f t="shared" ca="1" si="9"/>
        <v>Sara</v>
      </c>
      <c r="S616" t="str">
        <f>IFERROR(TEXT(DATEVALUE(LEFT(Table1[[#This Row],[Date of Purchase]],10)), "MMMM"), TEXT(Table1[[#This Row],[Date of Purchase]], "MMMM"))</f>
        <v>May</v>
      </c>
      <c r="T616" t="str">
        <f>IF(OR(
  AND(Table1[[#This Row],[Ticket Priority]]="Critical", Table1[[#This Row],[Ticket Status]]&lt;&gt;"Closed"),
  AND(Table1[[#This Row],[Ticket Priority]]="High", Table1[[#This Row],[Ticket Status]]="Open")
), "Yes", "No")</f>
        <v>No</v>
      </c>
      <c r="U616" s="4" t="str">
        <f>IF(Table1[[#This Row],[Ticket Status]]="Closed","Yes","No")</f>
        <v>No</v>
      </c>
      <c r="V616" s="4" t="str">
        <f>IF(Table1[[#This Row],[Ticket Status]]="Pending Customer Response","Yes","No")</f>
        <v>Yes</v>
      </c>
      <c r="W616" s="5">
        <f ca="1">COUNTIFS(Table1[Agent_name],Table1[[#This Row],[Agent_name]],Table1[Month],Table1[[#This Row],[Month]])/160</f>
        <v>0.64375000000000004</v>
      </c>
    </row>
    <row r="617" spans="1:23" x14ac:dyDescent="0.25">
      <c r="A617">
        <v>616</v>
      </c>
      <c r="B617" t="s">
        <v>2132</v>
      </c>
      <c r="C617" t="s">
        <v>2133</v>
      </c>
      <c r="D617">
        <v>39</v>
      </c>
      <c r="E617" t="s">
        <v>19</v>
      </c>
      <c r="F617" t="s">
        <v>76</v>
      </c>
      <c r="G617" s="1">
        <v>43854</v>
      </c>
      <c r="H617" t="s">
        <v>59</v>
      </c>
      <c r="I617" t="s">
        <v>46</v>
      </c>
      <c r="J617" s="3" t="s">
        <v>2134</v>
      </c>
      <c r="K617" t="s">
        <v>24</v>
      </c>
      <c r="M617" t="s">
        <v>41</v>
      </c>
      <c r="N617" t="s">
        <v>55</v>
      </c>
      <c r="O617" s="2">
        <v>45078.283946759257</v>
      </c>
      <c r="R617" t="str">
        <f t="shared" ca="1" si="9"/>
        <v>Ravi</v>
      </c>
      <c r="S617" t="str">
        <f>IFERROR(TEXT(DATEVALUE(LEFT(Table1[[#This Row],[Date of Purchase]],10)), "MMMM"), TEXT(Table1[[#This Row],[Date of Purchase]], "MMMM"))</f>
        <v>January</v>
      </c>
      <c r="T617" t="str">
        <f>IF(OR(
  AND(Table1[[#This Row],[Ticket Priority]]="Critical", Table1[[#This Row],[Ticket Status]]&lt;&gt;"Closed"),
  AND(Table1[[#This Row],[Ticket Priority]]="High", Table1[[#This Row],[Ticket Status]]="Open")
), "Yes", "No")</f>
        <v>No</v>
      </c>
      <c r="U617" s="4" t="str">
        <f>IF(Table1[[#This Row],[Ticket Status]]="Closed","Yes","No")</f>
        <v>No</v>
      </c>
      <c r="V617" s="4" t="str">
        <f>IF(Table1[[#This Row],[Ticket Status]]="Pending Customer Response","Yes","No")</f>
        <v>Yes</v>
      </c>
      <c r="W617" s="5">
        <f ca="1">COUNTIFS(Table1[Agent_name],Table1[[#This Row],[Agent_name]],Table1[Month],Table1[[#This Row],[Month]])/160</f>
        <v>0.74375000000000002</v>
      </c>
    </row>
    <row r="618" spans="1:23" x14ac:dyDescent="0.25">
      <c r="A618">
        <v>617</v>
      </c>
      <c r="B618" t="s">
        <v>2135</v>
      </c>
      <c r="C618" t="s">
        <v>2136</v>
      </c>
      <c r="D618">
        <v>60</v>
      </c>
      <c r="E618" t="s">
        <v>19</v>
      </c>
      <c r="F618" t="s">
        <v>71</v>
      </c>
      <c r="G618" s="1">
        <v>43881</v>
      </c>
      <c r="H618" t="s">
        <v>66</v>
      </c>
      <c r="I618" t="s">
        <v>77</v>
      </c>
      <c r="J618" s="3" t="s">
        <v>2137</v>
      </c>
      <c r="K618" t="s">
        <v>62</v>
      </c>
      <c r="M618" t="s">
        <v>143</v>
      </c>
      <c r="N618" t="s">
        <v>33</v>
      </c>
      <c r="R618" t="str">
        <f t="shared" ca="1" si="9"/>
        <v>Neha</v>
      </c>
      <c r="S618" t="str">
        <f>IFERROR(TEXT(DATEVALUE(LEFT(Table1[[#This Row],[Date of Purchase]],10)), "MMMM"), TEXT(Table1[[#This Row],[Date of Purchase]], "MMMM"))</f>
        <v>February</v>
      </c>
      <c r="T618" t="str">
        <f>IF(OR(
  AND(Table1[[#This Row],[Ticket Priority]]="Critical", Table1[[#This Row],[Ticket Status]]&lt;&gt;"Closed"),
  AND(Table1[[#This Row],[Ticket Priority]]="High", Table1[[#This Row],[Ticket Status]]="Open")
), "Yes", "No")</f>
        <v>No</v>
      </c>
      <c r="U618" s="4" t="str">
        <f>IF(Table1[[#This Row],[Ticket Status]]="Closed","Yes","No")</f>
        <v>No</v>
      </c>
      <c r="V618" s="4" t="str">
        <f>IF(Table1[[#This Row],[Ticket Status]]="Pending Customer Response","Yes","No")</f>
        <v>No</v>
      </c>
      <c r="W618" s="5">
        <f ca="1">COUNTIFS(Table1[Agent_name],Table1[[#This Row],[Agent_name]],Table1[Month],Table1[[#This Row],[Month]])/160</f>
        <v>0.19375000000000001</v>
      </c>
    </row>
    <row r="619" spans="1:23" x14ac:dyDescent="0.25">
      <c r="A619">
        <v>618</v>
      </c>
      <c r="B619" t="s">
        <v>2138</v>
      </c>
      <c r="C619" t="s">
        <v>2139</v>
      </c>
      <c r="D619">
        <v>38</v>
      </c>
      <c r="E619" t="s">
        <v>19</v>
      </c>
      <c r="F619" t="s">
        <v>76</v>
      </c>
      <c r="G619" s="1">
        <v>44311</v>
      </c>
      <c r="H619" t="s">
        <v>66</v>
      </c>
      <c r="I619" t="s">
        <v>46</v>
      </c>
      <c r="J619" s="3" t="s">
        <v>2140</v>
      </c>
      <c r="K619" t="s">
        <v>62</v>
      </c>
      <c r="M619" t="s">
        <v>41</v>
      </c>
      <c r="N619" t="s">
        <v>55</v>
      </c>
      <c r="R619" t="str">
        <f t="shared" ca="1" si="9"/>
        <v>Priya</v>
      </c>
      <c r="S619" t="str">
        <f>IFERROR(TEXT(DATEVALUE(LEFT(Table1[[#This Row],[Date of Purchase]],10)), "MMMM"), TEXT(Table1[[#This Row],[Date of Purchase]], "MMMM"))</f>
        <v>April</v>
      </c>
      <c r="T619" t="str">
        <f>IF(OR(
  AND(Table1[[#This Row],[Ticket Priority]]="Critical", Table1[[#This Row],[Ticket Status]]&lt;&gt;"Closed"),
  AND(Table1[[#This Row],[Ticket Priority]]="High", Table1[[#This Row],[Ticket Status]]="Open")
), "Yes", "No")</f>
        <v>No</v>
      </c>
      <c r="U619" s="4" t="str">
        <f>IF(Table1[[#This Row],[Ticket Status]]="Closed","Yes","No")</f>
        <v>No</v>
      </c>
      <c r="V619" s="4" t="str">
        <f>IF(Table1[[#This Row],[Ticket Status]]="Pending Customer Response","Yes","No")</f>
        <v>No</v>
      </c>
      <c r="W619" s="5">
        <f ca="1">COUNTIFS(Table1[Agent_name],Table1[[#This Row],[Agent_name]],Table1[Month],Table1[[#This Row],[Month]])/160</f>
        <v>0.48749999999999999</v>
      </c>
    </row>
    <row r="620" spans="1:23" x14ac:dyDescent="0.25">
      <c r="A620">
        <v>619</v>
      </c>
      <c r="B620" t="s">
        <v>2141</v>
      </c>
      <c r="C620" t="s">
        <v>2142</v>
      </c>
      <c r="D620">
        <v>55</v>
      </c>
      <c r="E620" t="s">
        <v>29</v>
      </c>
      <c r="F620" t="s">
        <v>456</v>
      </c>
      <c r="G620" s="1">
        <v>44443</v>
      </c>
      <c r="H620" t="s">
        <v>66</v>
      </c>
      <c r="I620" t="s">
        <v>46</v>
      </c>
      <c r="J620" s="3" t="s">
        <v>2143</v>
      </c>
      <c r="K620" t="s">
        <v>24</v>
      </c>
      <c r="M620" t="s">
        <v>89</v>
      </c>
      <c r="N620" t="s">
        <v>26</v>
      </c>
      <c r="O620" s="2">
        <v>45078.631226851852</v>
      </c>
      <c r="R620" t="str">
        <f t="shared" ca="1" si="9"/>
        <v>Divya</v>
      </c>
      <c r="S620" t="str">
        <f>IFERROR(TEXT(DATEVALUE(LEFT(Table1[[#This Row],[Date of Purchase]],10)), "MMMM"), TEXT(Table1[[#This Row],[Date of Purchase]], "MMMM"))</f>
        <v>September</v>
      </c>
      <c r="T620" t="str">
        <f>IF(OR(
  AND(Table1[[#This Row],[Ticket Priority]]="Critical", Table1[[#This Row],[Ticket Status]]&lt;&gt;"Closed"),
  AND(Table1[[#This Row],[Ticket Priority]]="High", Table1[[#This Row],[Ticket Status]]="Open")
), "Yes", "No")</f>
        <v>No</v>
      </c>
      <c r="U620" s="4" t="str">
        <f>IF(Table1[[#This Row],[Ticket Status]]="Closed","Yes","No")</f>
        <v>No</v>
      </c>
      <c r="V620" s="4" t="str">
        <f>IF(Table1[[#This Row],[Ticket Status]]="Pending Customer Response","Yes","No")</f>
        <v>Yes</v>
      </c>
      <c r="W620" s="5">
        <f ca="1">COUNTIFS(Table1[Agent_name],Table1[[#This Row],[Agent_name]],Table1[Month],Table1[[#This Row],[Month]])/160</f>
        <v>0.21875</v>
      </c>
    </row>
    <row r="621" spans="1:23" x14ac:dyDescent="0.25">
      <c r="A621">
        <v>620</v>
      </c>
      <c r="B621" t="s">
        <v>2144</v>
      </c>
      <c r="C621" t="s">
        <v>2145</v>
      </c>
      <c r="D621">
        <v>59</v>
      </c>
      <c r="E621" t="s">
        <v>29</v>
      </c>
      <c r="F621" t="s">
        <v>149</v>
      </c>
      <c r="G621" s="1">
        <v>44333</v>
      </c>
      <c r="H621" t="s">
        <v>21</v>
      </c>
      <c r="I621" t="s">
        <v>67</v>
      </c>
      <c r="J621" s="3" t="s">
        <v>2146</v>
      </c>
      <c r="K621" t="s">
        <v>39</v>
      </c>
      <c r="L621" t="s">
        <v>2147</v>
      </c>
      <c r="M621" t="s">
        <v>41</v>
      </c>
      <c r="N621" t="s">
        <v>55</v>
      </c>
      <c r="O621" s="2">
        <v>45078.274976851855</v>
      </c>
      <c r="P621" s="2">
        <v>45078.167337962965</v>
      </c>
      <c r="Q621">
        <v>4</v>
      </c>
      <c r="R621" t="str">
        <f t="shared" ca="1" si="9"/>
        <v>Priya</v>
      </c>
      <c r="S621" t="str">
        <f>IFERROR(TEXT(DATEVALUE(LEFT(Table1[[#This Row],[Date of Purchase]],10)), "MMMM"), TEXT(Table1[[#This Row],[Date of Purchase]], "MMMM"))</f>
        <v>May</v>
      </c>
      <c r="T621" t="str">
        <f>IF(OR(
  AND(Table1[[#This Row],[Ticket Priority]]="Critical", Table1[[#This Row],[Ticket Status]]&lt;&gt;"Closed"),
  AND(Table1[[#This Row],[Ticket Priority]]="High", Table1[[#This Row],[Ticket Status]]="Open")
), "Yes", "No")</f>
        <v>No</v>
      </c>
      <c r="U621" s="4" t="str">
        <f>IF(Table1[[#This Row],[Ticket Status]]="Closed","Yes","No")</f>
        <v>Yes</v>
      </c>
      <c r="V621" s="4" t="str">
        <f>IF(Table1[[#This Row],[Ticket Status]]="Pending Customer Response","Yes","No")</f>
        <v>No</v>
      </c>
      <c r="W621" s="5">
        <f ca="1">COUNTIFS(Table1[Agent_name],Table1[[#This Row],[Agent_name]],Table1[Month],Table1[[#This Row],[Month]])/160</f>
        <v>0.40625</v>
      </c>
    </row>
    <row r="622" spans="1:23" x14ac:dyDescent="0.25">
      <c r="A622">
        <v>621</v>
      </c>
      <c r="B622" t="s">
        <v>2148</v>
      </c>
      <c r="C622" t="s">
        <v>2149</v>
      </c>
      <c r="D622">
        <v>46</v>
      </c>
      <c r="E622" t="s">
        <v>29</v>
      </c>
      <c r="F622" t="s">
        <v>129</v>
      </c>
      <c r="G622" s="1">
        <v>43851</v>
      </c>
      <c r="H622" t="s">
        <v>45</v>
      </c>
      <c r="I622" t="s">
        <v>99</v>
      </c>
      <c r="J622" s="3" t="s">
        <v>2150</v>
      </c>
      <c r="K622" t="s">
        <v>39</v>
      </c>
      <c r="L622" t="s">
        <v>2151</v>
      </c>
      <c r="M622" t="s">
        <v>41</v>
      </c>
      <c r="N622" t="s">
        <v>55</v>
      </c>
      <c r="O622" s="2">
        <v>45078.877071759256</v>
      </c>
      <c r="P622" s="2">
        <v>45078.064571759256</v>
      </c>
      <c r="Q622">
        <v>5</v>
      </c>
      <c r="R622" t="str">
        <f t="shared" ca="1" si="9"/>
        <v>Mohit</v>
      </c>
      <c r="S622" t="str">
        <f>IFERROR(TEXT(DATEVALUE(LEFT(Table1[[#This Row],[Date of Purchase]],10)), "MMMM"), TEXT(Table1[[#This Row],[Date of Purchase]], "MMMM"))</f>
        <v>January</v>
      </c>
      <c r="T622" t="str">
        <f>IF(OR(
  AND(Table1[[#This Row],[Ticket Priority]]="Critical", Table1[[#This Row],[Ticket Status]]&lt;&gt;"Closed"),
  AND(Table1[[#This Row],[Ticket Priority]]="High", Table1[[#This Row],[Ticket Status]]="Open")
), "Yes", "No")</f>
        <v>No</v>
      </c>
      <c r="U622" s="4" t="str">
        <f>IF(Table1[[#This Row],[Ticket Status]]="Closed","Yes","No")</f>
        <v>Yes</v>
      </c>
      <c r="V622" s="4" t="str">
        <f>IF(Table1[[#This Row],[Ticket Status]]="Pending Customer Response","Yes","No")</f>
        <v>No</v>
      </c>
      <c r="W622" s="5">
        <f ca="1">COUNTIFS(Table1[Agent_name],Table1[[#This Row],[Agent_name]],Table1[Month],Table1[[#This Row],[Month]])/160</f>
        <v>0.46250000000000002</v>
      </c>
    </row>
    <row r="623" spans="1:23" x14ac:dyDescent="0.25">
      <c r="A623">
        <v>622</v>
      </c>
      <c r="B623" t="s">
        <v>2152</v>
      </c>
      <c r="C623" t="s">
        <v>2153</v>
      </c>
      <c r="D623">
        <v>39</v>
      </c>
      <c r="E623" t="s">
        <v>19</v>
      </c>
      <c r="F623" t="s">
        <v>286</v>
      </c>
      <c r="G623" s="1">
        <v>44151</v>
      </c>
      <c r="H623" t="s">
        <v>66</v>
      </c>
      <c r="I623" t="s">
        <v>46</v>
      </c>
      <c r="J623" s="3" t="s">
        <v>2154</v>
      </c>
      <c r="K623" t="s">
        <v>39</v>
      </c>
      <c r="L623" t="s">
        <v>2155</v>
      </c>
      <c r="M623" t="s">
        <v>143</v>
      </c>
      <c r="N623" t="s">
        <v>33</v>
      </c>
      <c r="O623" s="2">
        <v>45078.664594907408</v>
      </c>
      <c r="P623" s="2">
        <v>45078.672233796293</v>
      </c>
      <c r="Q623">
        <v>2</v>
      </c>
      <c r="R623" t="str">
        <f t="shared" ca="1" si="9"/>
        <v>Sara</v>
      </c>
      <c r="S623" t="str">
        <f>IFERROR(TEXT(DATEVALUE(LEFT(Table1[[#This Row],[Date of Purchase]],10)), "MMMM"), TEXT(Table1[[#This Row],[Date of Purchase]], "MMMM"))</f>
        <v>November</v>
      </c>
      <c r="T623" t="str">
        <f>IF(OR(
  AND(Table1[[#This Row],[Ticket Priority]]="Critical", Table1[[#This Row],[Ticket Status]]&lt;&gt;"Closed"),
  AND(Table1[[#This Row],[Ticket Priority]]="High", Table1[[#This Row],[Ticket Status]]="Open")
), "Yes", "No")</f>
        <v>No</v>
      </c>
      <c r="U623" s="4" t="str">
        <f>IF(Table1[[#This Row],[Ticket Status]]="Closed","Yes","No")</f>
        <v>Yes</v>
      </c>
      <c r="V623" s="4" t="str">
        <f>IF(Table1[[#This Row],[Ticket Status]]="Pending Customer Response","Yes","No")</f>
        <v>No</v>
      </c>
      <c r="W623" s="5">
        <f ca="1">COUNTIFS(Table1[Agent_name],Table1[[#This Row],[Agent_name]],Table1[Month],Table1[[#This Row],[Month]])/160</f>
        <v>0.79374999999999996</v>
      </c>
    </row>
    <row r="624" spans="1:23" x14ac:dyDescent="0.25">
      <c r="A624">
        <v>623</v>
      </c>
      <c r="B624" t="s">
        <v>2156</v>
      </c>
      <c r="C624" t="s">
        <v>2157</v>
      </c>
      <c r="D624">
        <v>70</v>
      </c>
      <c r="E624" t="s">
        <v>58</v>
      </c>
      <c r="F624" t="s">
        <v>71</v>
      </c>
      <c r="G624" s="1">
        <v>44364</v>
      </c>
      <c r="H624" t="s">
        <v>59</v>
      </c>
      <c r="I624" t="s">
        <v>60</v>
      </c>
      <c r="J624" s="3" t="s">
        <v>2158</v>
      </c>
      <c r="K624" t="s">
        <v>24</v>
      </c>
      <c r="M624" t="s">
        <v>89</v>
      </c>
      <c r="N624" t="s">
        <v>83</v>
      </c>
      <c r="O624" s="2">
        <v>45078.082673611112</v>
      </c>
      <c r="R624" t="str">
        <f t="shared" ca="1" si="9"/>
        <v>Sara</v>
      </c>
      <c r="S624" t="str">
        <f>IFERROR(TEXT(DATEVALUE(LEFT(Table1[[#This Row],[Date of Purchase]],10)), "MMMM"), TEXT(Table1[[#This Row],[Date of Purchase]], "MMMM"))</f>
        <v>June</v>
      </c>
      <c r="T624" t="str">
        <f>IF(OR(
  AND(Table1[[#This Row],[Ticket Priority]]="Critical", Table1[[#This Row],[Ticket Status]]&lt;&gt;"Closed"),
  AND(Table1[[#This Row],[Ticket Priority]]="High", Table1[[#This Row],[Ticket Status]]="Open")
), "Yes", "No")</f>
        <v>No</v>
      </c>
      <c r="U624" s="4" t="str">
        <f>IF(Table1[[#This Row],[Ticket Status]]="Closed","Yes","No")</f>
        <v>No</v>
      </c>
      <c r="V624" s="4" t="str">
        <f>IF(Table1[[#This Row],[Ticket Status]]="Pending Customer Response","Yes","No")</f>
        <v>Yes</v>
      </c>
      <c r="W624" s="5">
        <f ca="1">COUNTIFS(Table1[Agent_name],Table1[[#This Row],[Agent_name]],Table1[Month],Table1[[#This Row],[Month]])/160</f>
        <v>0.65</v>
      </c>
    </row>
    <row r="625" spans="1:23" x14ac:dyDescent="0.25">
      <c r="A625">
        <v>624</v>
      </c>
      <c r="B625" t="s">
        <v>2159</v>
      </c>
      <c r="C625" t="s">
        <v>2160</v>
      </c>
      <c r="D625">
        <v>34</v>
      </c>
      <c r="E625" t="s">
        <v>58</v>
      </c>
      <c r="F625" t="s">
        <v>76</v>
      </c>
      <c r="G625" s="1">
        <v>43955</v>
      </c>
      <c r="H625" t="s">
        <v>21</v>
      </c>
      <c r="I625" t="s">
        <v>93</v>
      </c>
      <c r="J625" s="3" t="s">
        <v>2161</v>
      </c>
      <c r="K625" t="s">
        <v>24</v>
      </c>
      <c r="M625" t="s">
        <v>25</v>
      </c>
      <c r="N625" t="s">
        <v>83</v>
      </c>
      <c r="O625" s="2">
        <v>45078.250034722223</v>
      </c>
      <c r="R625" t="str">
        <f t="shared" ca="1" si="9"/>
        <v>Priya</v>
      </c>
      <c r="S625" t="str">
        <f>IFERROR(TEXT(DATEVALUE(LEFT(Table1[[#This Row],[Date of Purchase]],10)), "MMMM"), TEXT(Table1[[#This Row],[Date of Purchase]], "MMMM"))</f>
        <v>May</v>
      </c>
      <c r="T625" t="str">
        <f>IF(OR(
  AND(Table1[[#This Row],[Ticket Priority]]="Critical", Table1[[#This Row],[Ticket Status]]&lt;&gt;"Closed"),
  AND(Table1[[#This Row],[Ticket Priority]]="High", Table1[[#This Row],[Ticket Status]]="Open")
), "Yes", "No")</f>
        <v>Yes</v>
      </c>
      <c r="U625" s="4" t="str">
        <f>IF(Table1[[#This Row],[Ticket Status]]="Closed","Yes","No")</f>
        <v>No</v>
      </c>
      <c r="V625" s="4" t="str">
        <f>IF(Table1[[#This Row],[Ticket Status]]="Pending Customer Response","Yes","No")</f>
        <v>Yes</v>
      </c>
      <c r="W625" s="5">
        <f ca="1">COUNTIFS(Table1[Agent_name],Table1[[#This Row],[Agent_name]],Table1[Month],Table1[[#This Row],[Month]])/160</f>
        <v>0.40625</v>
      </c>
    </row>
    <row r="626" spans="1:23" x14ac:dyDescent="0.25">
      <c r="A626">
        <v>625</v>
      </c>
      <c r="B626" t="s">
        <v>2162</v>
      </c>
      <c r="C626" t="s">
        <v>2163</v>
      </c>
      <c r="D626">
        <v>62</v>
      </c>
      <c r="E626" t="s">
        <v>29</v>
      </c>
      <c r="F626" t="s">
        <v>317</v>
      </c>
      <c r="G626" s="1">
        <v>44199</v>
      </c>
      <c r="H626" t="s">
        <v>45</v>
      </c>
      <c r="I626" t="s">
        <v>46</v>
      </c>
      <c r="J626" s="3" t="s">
        <v>2164</v>
      </c>
      <c r="K626" t="s">
        <v>24</v>
      </c>
      <c r="M626" t="s">
        <v>143</v>
      </c>
      <c r="N626" t="s">
        <v>33</v>
      </c>
      <c r="O626" s="2">
        <v>45078.32435185185</v>
      </c>
      <c r="R626" t="str">
        <f t="shared" ca="1" si="9"/>
        <v>Aisha</v>
      </c>
      <c r="S626" t="str">
        <f>IFERROR(TEXT(DATEVALUE(LEFT(Table1[[#This Row],[Date of Purchase]],10)), "MMMM"), TEXT(Table1[[#This Row],[Date of Purchase]], "MMMM"))</f>
        <v>January</v>
      </c>
      <c r="T626" t="str">
        <f>IF(OR(
  AND(Table1[[#This Row],[Ticket Priority]]="Critical", Table1[[#This Row],[Ticket Status]]&lt;&gt;"Closed"),
  AND(Table1[[#This Row],[Ticket Priority]]="High", Table1[[#This Row],[Ticket Status]]="Open")
), "Yes", "No")</f>
        <v>No</v>
      </c>
      <c r="U626" s="4" t="str">
        <f>IF(Table1[[#This Row],[Ticket Status]]="Closed","Yes","No")</f>
        <v>No</v>
      </c>
      <c r="V626" s="4" t="str">
        <f>IF(Table1[[#This Row],[Ticket Status]]="Pending Customer Response","Yes","No")</f>
        <v>Yes</v>
      </c>
      <c r="W626" s="5">
        <f ca="1">COUNTIFS(Table1[Agent_name],Table1[[#This Row],[Agent_name]],Table1[Month],Table1[[#This Row],[Month]])/160</f>
        <v>0.83125000000000004</v>
      </c>
    </row>
    <row r="627" spans="1:23" x14ac:dyDescent="0.25">
      <c r="A627">
        <v>626</v>
      </c>
      <c r="B627" t="s">
        <v>2165</v>
      </c>
      <c r="C627" t="s">
        <v>2166</v>
      </c>
      <c r="D627">
        <v>29</v>
      </c>
      <c r="E627" t="s">
        <v>19</v>
      </c>
      <c r="F627" t="s">
        <v>421</v>
      </c>
      <c r="G627" s="1">
        <v>44235</v>
      </c>
      <c r="H627" t="s">
        <v>45</v>
      </c>
      <c r="I627" t="s">
        <v>113</v>
      </c>
      <c r="J627" s="3" t="s">
        <v>2167</v>
      </c>
      <c r="K627" t="s">
        <v>24</v>
      </c>
      <c r="M627" t="s">
        <v>41</v>
      </c>
      <c r="N627" t="s">
        <v>26</v>
      </c>
      <c r="O627" s="2">
        <v>45078.747291666667</v>
      </c>
      <c r="R627" t="str">
        <f t="shared" ca="1" si="9"/>
        <v>Rahul</v>
      </c>
      <c r="S627" t="str">
        <f>IFERROR(TEXT(DATEVALUE(LEFT(Table1[[#This Row],[Date of Purchase]],10)), "MMMM"), TEXT(Table1[[#This Row],[Date of Purchase]], "MMMM"))</f>
        <v>February</v>
      </c>
      <c r="T627" t="str">
        <f>IF(OR(
  AND(Table1[[#This Row],[Ticket Priority]]="Critical", Table1[[#This Row],[Ticket Status]]&lt;&gt;"Closed"),
  AND(Table1[[#This Row],[Ticket Priority]]="High", Table1[[#This Row],[Ticket Status]]="Open")
), "Yes", "No")</f>
        <v>No</v>
      </c>
      <c r="U627" s="4" t="str">
        <f>IF(Table1[[#This Row],[Ticket Status]]="Closed","Yes","No")</f>
        <v>No</v>
      </c>
      <c r="V627" s="4" t="str">
        <f>IF(Table1[[#This Row],[Ticket Status]]="Pending Customer Response","Yes","No")</f>
        <v>Yes</v>
      </c>
      <c r="W627" s="5">
        <f ca="1">COUNTIFS(Table1[Agent_name],Table1[[#This Row],[Agent_name]],Table1[Month],Table1[[#This Row],[Month]])/160</f>
        <v>0.30625000000000002</v>
      </c>
    </row>
    <row r="628" spans="1:23" x14ac:dyDescent="0.25">
      <c r="A628">
        <v>627</v>
      </c>
      <c r="B628" t="s">
        <v>2168</v>
      </c>
      <c r="C628" t="s">
        <v>2169</v>
      </c>
      <c r="D628">
        <v>47</v>
      </c>
      <c r="E628" t="s">
        <v>58</v>
      </c>
      <c r="F628" t="s">
        <v>431</v>
      </c>
      <c r="G628" s="1">
        <v>44077</v>
      </c>
      <c r="H628" t="s">
        <v>21</v>
      </c>
      <c r="I628" t="s">
        <v>177</v>
      </c>
      <c r="J628" s="3" t="s">
        <v>2170</v>
      </c>
      <c r="K628" t="s">
        <v>62</v>
      </c>
      <c r="M628" t="s">
        <v>25</v>
      </c>
      <c r="N628" t="s">
        <v>55</v>
      </c>
      <c r="R628" t="str">
        <f t="shared" ca="1" si="9"/>
        <v>Divya</v>
      </c>
      <c r="S628" t="str">
        <f>IFERROR(TEXT(DATEVALUE(LEFT(Table1[[#This Row],[Date of Purchase]],10)), "MMMM"), TEXT(Table1[[#This Row],[Date of Purchase]], "MMMM"))</f>
        <v>September</v>
      </c>
      <c r="T628" t="str">
        <f>IF(OR(
  AND(Table1[[#This Row],[Ticket Priority]]="Critical", Table1[[#This Row],[Ticket Status]]&lt;&gt;"Closed"),
  AND(Table1[[#This Row],[Ticket Priority]]="High", Table1[[#This Row],[Ticket Status]]="Open")
), "Yes", "No")</f>
        <v>Yes</v>
      </c>
      <c r="U628" s="4" t="str">
        <f>IF(Table1[[#This Row],[Ticket Status]]="Closed","Yes","No")</f>
        <v>No</v>
      </c>
      <c r="V628" s="4" t="str">
        <f>IF(Table1[[#This Row],[Ticket Status]]="Pending Customer Response","Yes","No")</f>
        <v>No</v>
      </c>
      <c r="W628" s="5">
        <f ca="1">COUNTIFS(Table1[Agent_name],Table1[[#This Row],[Agent_name]],Table1[Month],Table1[[#This Row],[Month]])/160</f>
        <v>0.21875</v>
      </c>
    </row>
    <row r="629" spans="1:23" x14ac:dyDescent="0.25">
      <c r="A629">
        <v>628</v>
      </c>
      <c r="B629" t="s">
        <v>2171</v>
      </c>
      <c r="C629" t="s">
        <v>2172</v>
      </c>
      <c r="D629">
        <v>19</v>
      </c>
      <c r="E629" t="s">
        <v>19</v>
      </c>
      <c r="F629" t="s">
        <v>129</v>
      </c>
      <c r="G629" s="1">
        <v>44360</v>
      </c>
      <c r="H629" t="s">
        <v>45</v>
      </c>
      <c r="I629" t="s">
        <v>99</v>
      </c>
      <c r="J629" s="3" t="s">
        <v>2173</v>
      </c>
      <c r="K629" t="s">
        <v>39</v>
      </c>
      <c r="L629" t="s">
        <v>2174</v>
      </c>
      <c r="M629" t="s">
        <v>89</v>
      </c>
      <c r="N629" t="s">
        <v>55</v>
      </c>
      <c r="O629" s="2">
        <v>45078.77925925926</v>
      </c>
      <c r="P629" s="2">
        <v>45078.234814814816</v>
      </c>
      <c r="Q629">
        <v>2</v>
      </c>
      <c r="R629" t="str">
        <f t="shared" ca="1" si="9"/>
        <v>Aisha</v>
      </c>
      <c r="S629" t="str">
        <f>IFERROR(TEXT(DATEVALUE(LEFT(Table1[[#This Row],[Date of Purchase]],10)), "MMMM"), TEXT(Table1[[#This Row],[Date of Purchase]], "MMMM"))</f>
        <v>June</v>
      </c>
      <c r="T629" t="str">
        <f>IF(OR(
  AND(Table1[[#This Row],[Ticket Priority]]="Critical", Table1[[#This Row],[Ticket Status]]&lt;&gt;"Closed"),
  AND(Table1[[#This Row],[Ticket Priority]]="High", Table1[[#This Row],[Ticket Status]]="Open")
), "Yes", "No")</f>
        <v>No</v>
      </c>
      <c r="U629" s="4" t="str">
        <f>IF(Table1[[#This Row],[Ticket Status]]="Closed","Yes","No")</f>
        <v>Yes</v>
      </c>
      <c r="V629" s="4" t="str">
        <f>IF(Table1[[#This Row],[Ticket Status]]="Pending Customer Response","Yes","No")</f>
        <v>No</v>
      </c>
      <c r="W629" s="5">
        <f ca="1">COUNTIFS(Table1[Agent_name],Table1[[#This Row],[Agent_name]],Table1[Month],Table1[[#This Row],[Month]])/160</f>
        <v>0.89375000000000004</v>
      </c>
    </row>
    <row r="630" spans="1:23" x14ac:dyDescent="0.25">
      <c r="A630">
        <v>629</v>
      </c>
      <c r="B630" t="s">
        <v>2175</v>
      </c>
      <c r="C630" t="s">
        <v>2176</v>
      </c>
      <c r="D630">
        <v>32</v>
      </c>
      <c r="E630" t="s">
        <v>58</v>
      </c>
      <c r="F630" t="s">
        <v>202</v>
      </c>
      <c r="G630" s="1">
        <v>44481</v>
      </c>
      <c r="H630" t="s">
        <v>45</v>
      </c>
      <c r="I630" t="s">
        <v>99</v>
      </c>
      <c r="J630" s="3" t="s">
        <v>2177</v>
      </c>
      <c r="K630" t="s">
        <v>24</v>
      </c>
      <c r="M630" t="s">
        <v>89</v>
      </c>
      <c r="N630" t="s">
        <v>55</v>
      </c>
      <c r="O630" s="2">
        <v>45078.348032407404</v>
      </c>
      <c r="R630" t="str">
        <f t="shared" ca="1" si="9"/>
        <v>Rahul</v>
      </c>
      <c r="S630" t="str">
        <f>IFERROR(TEXT(DATEVALUE(LEFT(Table1[[#This Row],[Date of Purchase]],10)), "MMMM"), TEXT(Table1[[#This Row],[Date of Purchase]], "MMMM"))</f>
        <v>October</v>
      </c>
      <c r="T630" t="str">
        <f>IF(OR(
  AND(Table1[[#This Row],[Ticket Priority]]="Critical", Table1[[#This Row],[Ticket Status]]&lt;&gt;"Closed"),
  AND(Table1[[#This Row],[Ticket Priority]]="High", Table1[[#This Row],[Ticket Status]]="Open")
), "Yes", "No")</f>
        <v>No</v>
      </c>
      <c r="U630" s="4" t="str">
        <f>IF(Table1[[#This Row],[Ticket Status]]="Closed","Yes","No")</f>
        <v>No</v>
      </c>
      <c r="V630" s="4" t="str">
        <f>IF(Table1[[#This Row],[Ticket Status]]="Pending Customer Response","Yes","No")</f>
        <v>Yes</v>
      </c>
      <c r="W630" s="5">
        <f ca="1">COUNTIFS(Table1[Agent_name],Table1[[#This Row],[Agent_name]],Table1[Month],Table1[[#This Row],[Month]])/160</f>
        <v>0.23125000000000001</v>
      </c>
    </row>
    <row r="631" spans="1:23" x14ac:dyDescent="0.25">
      <c r="A631">
        <v>630</v>
      </c>
      <c r="B631" t="s">
        <v>2178</v>
      </c>
      <c r="C631" t="s">
        <v>2179</v>
      </c>
      <c r="D631">
        <v>20</v>
      </c>
      <c r="E631" t="s">
        <v>29</v>
      </c>
      <c r="F631" t="s">
        <v>65</v>
      </c>
      <c r="G631" s="1">
        <v>44001</v>
      </c>
      <c r="H631" t="s">
        <v>66</v>
      </c>
      <c r="I631" t="s">
        <v>77</v>
      </c>
      <c r="J631" s="3" t="s">
        <v>2180</v>
      </c>
      <c r="K631" t="s">
        <v>62</v>
      </c>
      <c r="M631" t="s">
        <v>25</v>
      </c>
      <c r="N631" t="s">
        <v>26</v>
      </c>
      <c r="R631" t="str">
        <f t="shared" ca="1" si="9"/>
        <v>Priya</v>
      </c>
      <c r="S631" t="str">
        <f>IFERROR(TEXT(DATEVALUE(LEFT(Table1[[#This Row],[Date of Purchase]],10)), "MMMM"), TEXT(Table1[[#This Row],[Date of Purchase]], "MMMM"))</f>
        <v>June</v>
      </c>
      <c r="T631" t="str">
        <f>IF(OR(
  AND(Table1[[#This Row],[Ticket Priority]]="Critical", Table1[[#This Row],[Ticket Status]]&lt;&gt;"Closed"),
  AND(Table1[[#This Row],[Ticket Priority]]="High", Table1[[#This Row],[Ticket Status]]="Open")
), "Yes", "No")</f>
        <v>Yes</v>
      </c>
      <c r="U631" s="4" t="str">
        <f>IF(Table1[[#This Row],[Ticket Status]]="Closed","Yes","No")</f>
        <v>No</v>
      </c>
      <c r="V631" s="4" t="str">
        <f>IF(Table1[[#This Row],[Ticket Status]]="Pending Customer Response","Yes","No")</f>
        <v>No</v>
      </c>
      <c r="W631" s="5">
        <f ca="1">COUNTIFS(Table1[Agent_name],Table1[[#This Row],[Agent_name]],Table1[Month],Table1[[#This Row],[Month]])/160</f>
        <v>0.35625000000000001</v>
      </c>
    </row>
    <row r="632" spans="1:23" x14ac:dyDescent="0.25">
      <c r="A632">
        <v>631</v>
      </c>
      <c r="B632" t="s">
        <v>2181</v>
      </c>
      <c r="C632" t="s">
        <v>2182</v>
      </c>
      <c r="D632">
        <v>63</v>
      </c>
      <c r="E632" t="s">
        <v>29</v>
      </c>
      <c r="F632" t="s">
        <v>207</v>
      </c>
      <c r="G632" s="1">
        <v>44463</v>
      </c>
      <c r="H632" t="s">
        <v>67</v>
      </c>
      <c r="I632" t="s">
        <v>77</v>
      </c>
      <c r="J632" s="3" t="s">
        <v>2183</v>
      </c>
      <c r="K632" t="s">
        <v>62</v>
      </c>
      <c r="M632" t="s">
        <v>143</v>
      </c>
      <c r="N632" t="s">
        <v>26</v>
      </c>
      <c r="R632" t="str">
        <f t="shared" ca="1" si="9"/>
        <v>Sara</v>
      </c>
      <c r="S632" t="str">
        <f>IFERROR(TEXT(DATEVALUE(LEFT(Table1[[#This Row],[Date of Purchase]],10)), "MMMM"), TEXT(Table1[[#This Row],[Date of Purchase]], "MMMM"))</f>
        <v>September</v>
      </c>
      <c r="T632" t="str">
        <f>IF(OR(
  AND(Table1[[#This Row],[Ticket Priority]]="Critical", Table1[[#This Row],[Ticket Status]]&lt;&gt;"Closed"),
  AND(Table1[[#This Row],[Ticket Priority]]="High", Table1[[#This Row],[Ticket Status]]="Open")
), "Yes", "No")</f>
        <v>No</v>
      </c>
      <c r="U632" s="4" t="str">
        <f>IF(Table1[[#This Row],[Ticket Status]]="Closed","Yes","No")</f>
        <v>No</v>
      </c>
      <c r="V632" s="4" t="str">
        <f>IF(Table1[[#This Row],[Ticket Status]]="Pending Customer Response","Yes","No")</f>
        <v>No</v>
      </c>
      <c r="W632" s="5">
        <f ca="1">COUNTIFS(Table1[Agent_name],Table1[[#This Row],[Agent_name]],Table1[Month],Table1[[#This Row],[Month]])/160</f>
        <v>0.65</v>
      </c>
    </row>
    <row r="633" spans="1:23" x14ac:dyDescent="0.25">
      <c r="A633">
        <v>632</v>
      </c>
      <c r="B633" t="s">
        <v>2184</v>
      </c>
      <c r="C633" t="s">
        <v>2185</v>
      </c>
      <c r="D633">
        <v>64</v>
      </c>
      <c r="E633" t="s">
        <v>58</v>
      </c>
      <c r="F633" t="s">
        <v>161</v>
      </c>
      <c r="G633" s="1">
        <v>43985</v>
      </c>
      <c r="H633" t="s">
        <v>59</v>
      </c>
      <c r="I633" t="s">
        <v>113</v>
      </c>
      <c r="J633" s="3" t="s">
        <v>2186</v>
      </c>
      <c r="K633" t="s">
        <v>24</v>
      </c>
      <c r="M633" t="s">
        <v>41</v>
      </c>
      <c r="N633" t="s">
        <v>26</v>
      </c>
      <c r="O633" s="2">
        <v>45078.123784722222</v>
      </c>
      <c r="R633" t="str">
        <f t="shared" ca="1" si="9"/>
        <v>Ravi</v>
      </c>
      <c r="S633" t="str">
        <f>IFERROR(TEXT(DATEVALUE(LEFT(Table1[[#This Row],[Date of Purchase]],10)), "MMMM"), TEXT(Table1[[#This Row],[Date of Purchase]], "MMMM"))</f>
        <v>June</v>
      </c>
      <c r="T633" t="str">
        <f>IF(OR(
  AND(Table1[[#This Row],[Ticket Priority]]="Critical", Table1[[#This Row],[Ticket Status]]&lt;&gt;"Closed"),
  AND(Table1[[#This Row],[Ticket Priority]]="High", Table1[[#This Row],[Ticket Status]]="Open")
), "Yes", "No")</f>
        <v>No</v>
      </c>
      <c r="U633" s="4" t="str">
        <f>IF(Table1[[#This Row],[Ticket Status]]="Closed","Yes","No")</f>
        <v>No</v>
      </c>
      <c r="V633" s="4" t="str">
        <f>IF(Table1[[#This Row],[Ticket Status]]="Pending Customer Response","Yes","No")</f>
        <v>Yes</v>
      </c>
      <c r="W633" s="5">
        <f ca="1">COUNTIFS(Table1[Agent_name],Table1[[#This Row],[Agent_name]],Table1[Month],Table1[[#This Row],[Month]])/160</f>
        <v>0.58125000000000004</v>
      </c>
    </row>
    <row r="634" spans="1:23" x14ac:dyDescent="0.25">
      <c r="A634">
        <v>633</v>
      </c>
      <c r="B634" t="s">
        <v>2187</v>
      </c>
      <c r="C634" t="s">
        <v>2188</v>
      </c>
      <c r="D634">
        <v>66</v>
      </c>
      <c r="E634" t="s">
        <v>19</v>
      </c>
      <c r="F634" t="s">
        <v>317</v>
      </c>
      <c r="G634" s="1">
        <v>44279</v>
      </c>
      <c r="H634" t="s">
        <v>59</v>
      </c>
      <c r="I634" t="s">
        <v>72</v>
      </c>
      <c r="J634" s="3" t="s">
        <v>2189</v>
      </c>
      <c r="K634" t="s">
        <v>24</v>
      </c>
      <c r="M634" t="s">
        <v>25</v>
      </c>
      <c r="N634" t="s">
        <v>26</v>
      </c>
      <c r="O634" s="2">
        <v>45077.949502314812</v>
      </c>
      <c r="R634" t="str">
        <f t="shared" ca="1" si="9"/>
        <v>Ravi</v>
      </c>
      <c r="S634" t="str">
        <f>IFERROR(TEXT(DATEVALUE(LEFT(Table1[[#This Row],[Date of Purchase]],10)), "MMMM"), TEXT(Table1[[#This Row],[Date of Purchase]], "MMMM"))</f>
        <v>March</v>
      </c>
      <c r="T634" t="str">
        <f>IF(OR(
  AND(Table1[[#This Row],[Ticket Priority]]="Critical", Table1[[#This Row],[Ticket Status]]&lt;&gt;"Closed"),
  AND(Table1[[#This Row],[Ticket Priority]]="High", Table1[[#This Row],[Ticket Status]]="Open")
), "Yes", "No")</f>
        <v>Yes</v>
      </c>
      <c r="U634" s="4" t="str">
        <f>IF(Table1[[#This Row],[Ticket Status]]="Closed","Yes","No")</f>
        <v>No</v>
      </c>
      <c r="V634" s="4" t="str">
        <f>IF(Table1[[#This Row],[Ticket Status]]="Pending Customer Response","Yes","No")</f>
        <v>Yes</v>
      </c>
      <c r="W634" s="5">
        <f ca="1">COUNTIFS(Table1[Agent_name],Table1[[#This Row],[Agent_name]],Table1[Month],Table1[[#This Row],[Month]])/160</f>
        <v>0.54374999999999996</v>
      </c>
    </row>
    <row r="635" spans="1:23" x14ac:dyDescent="0.25">
      <c r="A635">
        <v>634</v>
      </c>
      <c r="B635" t="s">
        <v>2190</v>
      </c>
      <c r="C635" t="s">
        <v>2191</v>
      </c>
      <c r="D635">
        <v>68</v>
      </c>
      <c r="E635" t="s">
        <v>29</v>
      </c>
      <c r="F635" t="s">
        <v>431</v>
      </c>
      <c r="G635" s="1">
        <v>44041</v>
      </c>
      <c r="H635" t="s">
        <v>66</v>
      </c>
      <c r="I635" t="s">
        <v>46</v>
      </c>
      <c r="J635" s="3" t="s">
        <v>2192</v>
      </c>
      <c r="K635" t="s">
        <v>24</v>
      </c>
      <c r="M635" t="s">
        <v>41</v>
      </c>
      <c r="N635" t="s">
        <v>26</v>
      </c>
      <c r="O635" s="2">
        <v>45078.543958333335</v>
      </c>
      <c r="R635" t="str">
        <f t="shared" ca="1" si="9"/>
        <v>Sara</v>
      </c>
      <c r="S635" t="str">
        <f>IFERROR(TEXT(DATEVALUE(LEFT(Table1[[#This Row],[Date of Purchase]],10)), "MMMM"), TEXT(Table1[[#This Row],[Date of Purchase]], "MMMM"))</f>
        <v>July</v>
      </c>
      <c r="T635" t="str">
        <f>IF(OR(
  AND(Table1[[#This Row],[Ticket Priority]]="Critical", Table1[[#This Row],[Ticket Status]]&lt;&gt;"Closed"),
  AND(Table1[[#This Row],[Ticket Priority]]="High", Table1[[#This Row],[Ticket Status]]="Open")
), "Yes", "No")</f>
        <v>No</v>
      </c>
      <c r="U635" s="4" t="str">
        <f>IF(Table1[[#This Row],[Ticket Status]]="Closed","Yes","No")</f>
        <v>No</v>
      </c>
      <c r="V635" s="4" t="str">
        <f>IF(Table1[[#This Row],[Ticket Status]]="Pending Customer Response","Yes","No")</f>
        <v>Yes</v>
      </c>
      <c r="W635" s="5">
        <f ca="1">COUNTIFS(Table1[Agent_name],Table1[[#This Row],[Agent_name]],Table1[Month],Table1[[#This Row],[Month]])/160</f>
        <v>0.6875</v>
      </c>
    </row>
    <row r="636" spans="1:23" x14ac:dyDescent="0.25">
      <c r="A636">
        <v>635</v>
      </c>
      <c r="B636" t="s">
        <v>2193</v>
      </c>
      <c r="C636" t="s">
        <v>2194</v>
      </c>
      <c r="D636">
        <v>28</v>
      </c>
      <c r="E636" t="s">
        <v>29</v>
      </c>
      <c r="F636" t="s">
        <v>161</v>
      </c>
      <c r="G636" s="1">
        <v>43851</v>
      </c>
      <c r="H636" t="s">
        <v>59</v>
      </c>
      <c r="I636" t="s">
        <v>52</v>
      </c>
      <c r="J636" s="3" t="s">
        <v>2195</v>
      </c>
      <c r="K636" t="s">
        <v>24</v>
      </c>
      <c r="M636" t="s">
        <v>143</v>
      </c>
      <c r="N636" t="s">
        <v>26</v>
      </c>
      <c r="O636" s="2">
        <v>45078.180069444446</v>
      </c>
      <c r="R636" t="str">
        <f t="shared" ca="1" si="9"/>
        <v>Sara</v>
      </c>
      <c r="S636" t="str">
        <f>IFERROR(TEXT(DATEVALUE(LEFT(Table1[[#This Row],[Date of Purchase]],10)), "MMMM"), TEXT(Table1[[#This Row],[Date of Purchase]], "MMMM"))</f>
        <v>January</v>
      </c>
      <c r="T636" t="str">
        <f>IF(OR(
  AND(Table1[[#This Row],[Ticket Priority]]="Critical", Table1[[#This Row],[Ticket Status]]&lt;&gt;"Closed"),
  AND(Table1[[#This Row],[Ticket Priority]]="High", Table1[[#This Row],[Ticket Status]]="Open")
), "Yes", "No")</f>
        <v>No</v>
      </c>
      <c r="U636" s="4" t="str">
        <f>IF(Table1[[#This Row],[Ticket Status]]="Closed","Yes","No")</f>
        <v>No</v>
      </c>
      <c r="V636" s="4" t="str">
        <f>IF(Table1[[#This Row],[Ticket Status]]="Pending Customer Response","Yes","No")</f>
        <v>Yes</v>
      </c>
      <c r="W636" s="5">
        <f ca="1">COUNTIFS(Table1[Agent_name],Table1[[#This Row],[Agent_name]],Table1[Month],Table1[[#This Row],[Month]])/160</f>
        <v>0.70625000000000004</v>
      </c>
    </row>
    <row r="637" spans="1:23" x14ac:dyDescent="0.25">
      <c r="A637">
        <v>636</v>
      </c>
      <c r="B637" t="s">
        <v>2196</v>
      </c>
      <c r="C637" t="s">
        <v>2197</v>
      </c>
      <c r="D637">
        <v>53</v>
      </c>
      <c r="E637" t="s">
        <v>58</v>
      </c>
      <c r="F637" t="s">
        <v>317</v>
      </c>
      <c r="G637" s="1">
        <v>44439</v>
      </c>
      <c r="H637" t="s">
        <v>59</v>
      </c>
      <c r="I637" t="s">
        <v>52</v>
      </c>
      <c r="J637" s="3" t="s">
        <v>2198</v>
      </c>
      <c r="K637" t="s">
        <v>39</v>
      </c>
      <c r="L637" t="s">
        <v>2199</v>
      </c>
      <c r="M637" t="s">
        <v>143</v>
      </c>
      <c r="N637" t="s">
        <v>33</v>
      </c>
      <c r="O637" s="2">
        <v>45078.357870370368</v>
      </c>
      <c r="P637" s="2">
        <v>45078.493981481479</v>
      </c>
      <c r="Q637">
        <v>3</v>
      </c>
      <c r="R637" t="str">
        <f t="shared" ca="1" si="9"/>
        <v>Rahul</v>
      </c>
      <c r="S637" t="str">
        <f>IFERROR(TEXT(DATEVALUE(LEFT(Table1[[#This Row],[Date of Purchase]],10)), "MMMM"), TEXT(Table1[[#This Row],[Date of Purchase]], "MMMM"))</f>
        <v>August</v>
      </c>
      <c r="T637" t="str">
        <f>IF(OR(
  AND(Table1[[#This Row],[Ticket Priority]]="Critical", Table1[[#This Row],[Ticket Status]]&lt;&gt;"Closed"),
  AND(Table1[[#This Row],[Ticket Priority]]="High", Table1[[#This Row],[Ticket Status]]="Open")
), "Yes", "No")</f>
        <v>No</v>
      </c>
      <c r="U637" s="4" t="str">
        <f>IF(Table1[[#This Row],[Ticket Status]]="Closed","Yes","No")</f>
        <v>Yes</v>
      </c>
      <c r="V637" s="4" t="str">
        <f>IF(Table1[[#This Row],[Ticket Status]]="Pending Customer Response","Yes","No")</f>
        <v>No</v>
      </c>
      <c r="W637" s="5">
        <f ca="1">COUNTIFS(Table1[Agent_name],Table1[[#This Row],[Agent_name]],Table1[Month],Table1[[#This Row],[Month]])/160</f>
        <v>0.22500000000000001</v>
      </c>
    </row>
    <row r="638" spans="1:23" x14ac:dyDescent="0.25">
      <c r="A638">
        <v>637</v>
      </c>
      <c r="B638" t="s">
        <v>2200</v>
      </c>
      <c r="C638" t="s">
        <v>2201</v>
      </c>
      <c r="D638">
        <v>58</v>
      </c>
      <c r="E638" t="s">
        <v>19</v>
      </c>
      <c r="F638" t="s">
        <v>98</v>
      </c>
      <c r="G638" s="1">
        <v>43939</v>
      </c>
      <c r="H638" t="s">
        <v>59</v>
      </c>
      <c r="I638" t="s">
        <v>59</v>
      </c>
      <c r="J638" s="3" t="s">
        <v>2202</v>
      </c>
      <c r="K638" t="s">
        <v>62</v>
      </c>
      <c r="M638" t="s">
        <v>25</v>
      </c>
      <c r="N638" t="s">
        <v>33</v>
      </c>
      <c r="R638" t="str">
        <f t="shared" ca="1" si="9"/>
        <v>Meera</v>
      </c>
      <c r="S638" t="str">
        <f>IFERROR(TEXT(DATEVALUE(LEFT(Table1[[#This Row],[Date of Purchase]],10)), "MMMM"), TEXT(Table1[[#This Row],[Date of Purchase]], "MMMM"))</f>
        <v>April</v>
      </c>
      <c r="T638" t="str">
        <f>IF(OR(
  AND(Table1[[#This Row],[Ticket Priority]]="Critical", Table1[[#This Row],[Ticket Status]]&lt;&gt;"Closed"),
  AND(Table1[[#This Row],[Ticket Priority]]="High", Table1[[#This Row],[Ticket Status]]="Open")
), "Yes", "No")</f>
        <v>Yes</v>
      </c>
      <c r="U638" s="4" t="str">
        <f>IF(Table1[[#This Row],[Ticket Status]]="Closed","Yes","No")</f>
        <v>No</v>
      </c>
      <c r="V638" s="4" t="str">
        <f>IF(Table1[[#This Row],[Ticket Status]]="Pending Customer Response","Yes","No")</f>
        <v>No</v>
      </c>
      <c r="W638" s="5">
        <f ca="1">COUNTIFS(Table1[Agent_name],Table1[[#This Row],[Agent_name]],Table1[Month],Table1[[#This Row],[Month]])/160</f>
        <v>0.16250000000000001</v>
      </c>
    </row>
    <row r="639" spans="1:23" x14ac:dyDescent="0.25">
      <c r="A639">
        <v>638</v>
      </c>
      <c r="B639" t="s">
        <v>2203</v>
      </c>
      <c r="C639" t="s">
        <v>2204</v>
      </c>
      <c r="D639">
        <v>32</v>
      </c>
      <c r="E639" t="s">
        <v>29</v>
      </c>
      <c r="F639" t="s">
        <v>81</v>
      </c>
      <c r="G639" s="1">
        <v>44503</v>
      </c>
      <c r="H639" t="s">
        <v>66</v>
      </c>
      <c r="I639" t="s">
        <v>99</v>
      </c>
      <c r="J639" s="3" t="s">
        <v>2205</v>
      </c>
      <c r="K639" t="s">
        <v>24</v>
      </c>
      <c r="M639" t="s">
        <v>41</v>
      </c>
      <c r="N639" t="s">
        <v>33</v>
      </c>
      <c r="O639" s="2">
        <v>45078.04954861111</v>
      </c>
      <c r="R639" t="str">
        <f t="shared" ca="1" si="9"/>
        <v>Aisha</v>
      </c>
      <c r="S639" t="str">
        <f>IFERROR(TEXT(DATEVALUE(LEFT(Table1[[#This Row],[Date of Purchase]],10)), "MMMM"), TEXT(Table1[[#This Row],[Date of Purchase]], "MMMM"))</f>
        <v>November</v>
      </c>
      <c r="T639" t="str">
        <f>IF(OR(
  AND(Table1[[#This Row],[Ticket Priority]]="Critical", Table1[[#This Row],[Ticket Status]]&lt;&gt;"Closed"),
  AND(Table1[[#This Row],[Ticket Priority]]="High", Table1[[#This Row],[Ticket Status]]="Open")
), "Yes", "No")</f>
        <v>No</v>
      </c>
      <c r="U639" s="4" t="str">
        <f>IF(Table1[[#This Row],[Ticket Status]]="Closed","Yes","No")</f>
        <v>No</v>
      </c>
      <c r="V639" s="4" t="str">
        <f>IF(Table1[[#This Row],[Ticket Status]]="Pending Customer Response","Yes","No")</f>
        <v>Yes</v>
      </c>
      <c r="W639" s="5">
        <f ca="1">COUNTIFS(Table1[Agent_name],Table1[[#This Row],[Agent_name]],Table1[Month],Table1[[#This Row],[Month]])/160</f>
        <v>0.85624999999999996</v>
      </c>
    </row>
    <row r="640" spans="1:23" x14ac:dyDescent="0.25">
      <c r="A640">
        <v>639</v>
      </c>
      <c r="B640" t="s">
        <v>2206</v>
      </c>
      <c r="C640" t="s">
        <v>2207</v>
      </c>
      <c r="D640">
        <v>26</v>
      </c>
      <c r="E640" t="s">
        <v>19</v>
      </c>
      <c r="F640" t="s">
        <v>421</v>
      </c>
      <c r="G640" s="1">
        <v>44065</v>
      </c>
      <c r="H640" t="s">
        <v>66</v>
      </c>
      <c r="I640" t="s">
        <v>141</v>
      </c>
      <c r="J640" s="3" t="s">
        <v>357</v>
      </c>
      <c r="K640" t="s">
        <v>24</v>
      </c>
      <c r="M640" t="s">
        <v>25</v>
      </c>
      <c r="N640" t="s">
        <v>55</v>
      </c>
      <c r="O640" s="2">
        <v>45078.832199074073</v>
      </c>
      <c r="R640" t="str">
        <f t="shared" ca="1" si="9"/>
        <v>Rahul</v>
      </c>
      <c r="S640" t="str">
        <f>IFERROR(TEXT(DATEVALUE(LEFT(Table1[[#This Row],[Date of Purchase]],10)), "MMMM"), TEXT(Table1[[#This Row],[Date of Purchase]], "MMMM"))</f>
        <v>August</v>
      </c>
      <c r="T640" t="str">
        <f>IF(OR(
  AND(Table1[[#This Row],[Ticket Priority]]="Critical", Table1[[#This Row],[Ticket Status]]&lt;&gt;"Closed"),
  AND(Table1[[#This Row],[Ticket Priority]]="High", Table1[[#This Row],[Ticket Status]]="Open")
), "Yes", "No")</f>
        <v>Yes</v>
      </c>
      <c r="U640" s="4" t="str">
        <f>IF(Table1[[#This Row],[Ticket Status]]="Closed","Yes","No")</f>
        <v>No</v>
      </c>
      <c r="V640" s="4" t="str">
        <f>IF(Table1[[#This Row],[Ticket Status]]="Pending Customer Response","Yes","No")</f>
        <v>Yes</v>
      </c>
      <c r="W640" s="5">
        <f ca="1">COUNTIFS(Table1[Agent_name],Table1[[#This Row],[Agent_name]],Table1[Month],Table1[[#This Row],[Month]])/160</f>
        <v>0.22500000000000001</v>
      </c>
    </row>
    <row r="641" spans="1:23" x14ac:dyDescent="0.25">
      <c r="A641">
        <v>640</v>
      </c>
      <c r="B641" t="s">
        <v>2208</v>
      </c>
      <c r="C641" t="s">
        <v>2209</v>
      </c>
      <c r="D641">
        <v>47</v>
      </c>
      <c r="E641" t="s">
        <v>58</v>
      </c>
      <c r="F641" t="s">
        <v>421</v>
      </c>
      <c r="G641" s="1">
        <v>43893</v>
      </c>
      <c r="H641" t="s">
        <v>67</v>
      </c>
      <c r="I641" t="s">
        <v>52</v>
      </c>
      <c r="J641" s="3" t="s">
        <v>2210</v>
      </c>
      <c r="K641" t="s">
        <v>62</v>
      </c>
      <c r="M641" t="s">
        <v>89</v>
      </c>
      <c r="N641" t="s">
        <v>83</v>
      </c>
      <c r="R641" t="str">
        <f t="shared" ca="1" si="9"/>
        <v>Aisha</v>
      </c>
      <c r="S641" t="str">
        <f>IFERROR(TEXT(DATEVALUE(LEFT(Table1[[#This Row],[Date of Purchase]],10)), "MMMM"), TEXT(Table1[[#This Row],[Date of Purchase]], "MMMM"))</f>
        <v>March</v>
      </c>
      <c r="T641" t="str">
        <f>IF(OR(
  AND(Table1[[#This Row],[Ticket Priority]]="Critical", Table1[[#This Row],[Ticket Status]]&lt;&gt;"Closed"),
  AND(Table1[[#This Row],[Ticket Priority]]="High", Table1[[#This Row],[Ticket Status]]="Open")
), "Yes", "No")</f>
        <v>Yes</v>
      </c>
      <c r="U641" s="4" t="str">
        <f>IF(Table1[[#This Row],[Ticket Status]]="Closed","Yes","No")</f>
        <v>No</v>
      </c>
      <c r="V641" s="4" t="str">
        <f>IF(Table1[[#This Row],[Ticket Status]]="Pending Customer Response","Yes","No")</f>
        <v>No</v>
      </c>
      <c r="W641" s="5">
        <f ca="1">COUNTIFS(Table1[Agent_name],Table1[[#This Row],[Agent_name]],Table1[Month],Table1[[#This Row],[Month]])/160</f>
        <v>1.0062500000000001</v>
      </c>
    </row>
    <row r="642" spans="1:23" x14ac:dyDescent="0.25">
      <c r="A642">
        <v>641</v>
      </c>
      <c r="B642" t="s">
        <v>2211</v>
      </c>
      <c r="C642" t="s">
        <v>2212</v>
      </c>
      <c r="D642">
        <v>67</v>
      </c>
      <c r="E642" t="s">
        <v>58</v>
      </c>
      <c r="F642" t="s">
        <v>30</v>
      </c>
      <c r="G642" s="1">
        <v>44315</v>
      </c>
      <c r="H642" t="s">
        <v>21</v>
      </c>
      <c r="I642" t="s">
        <v>99</v>
      </c>
      <c r="J642" s="3" t="s">
        <v>2213</v>
      </c>
      <c r="K642" t="s">
        <v>39</v>
      </c>
      <c r="L642" t="s">
        <v>2214</v>
      </c>
      <c r="M642" t="s">
        <v>41</v>
      </c>
      <c r="N642" t="s">
        <v>55</v>
      </c>
      <c r="O642" s="2">
        <v>45078.662766203706</v>
      </c>
      <c r="P642" s="2">
        <v>45078.03429398148</v>
      </c>
      <c r="Q642">
        <v>1</v>
      </c>
      <c r="R642" t="str">
        <f t="shared" ref="R642:R705" ca="1" si="10">CHOOSE(
RANDBETWEEN(1,20),
"Aisha","Aisha","Aisha","Aisha",
"Ravi","Ravi","Ravi",
"Sara","Sara","Sara",
"Mohit","Mohit",
"Priya","Priya",
"Arjun",
"Neha","Rahul","Divya","Karan","Meera","Sanjay"
)</f>
        <v>Mohit</v>
      </c>
      <c r="S642" t="str">
        <f>IFERROR(TEXT(DATEVALUE(LEFT(Table1[[#This Row],[Date of Purchase]],10)), "MMMM"), TEXT(Table1[[#This Row],[Date of Purchase]], "MMMM"))</f>
        <v>April</v>
      </c>
      <c r="T642" t="str">
        <f>IF(OR(
  AND(Table1[[#This Row],[Ticket Priority]]="Critical", Table1[[#This Row],[Ticket Status]]&lt;&gt;"Closed"),
  AND(Table1[[#This Row],[Ticket Priority]]="High", Table1[[#This Row],[Ticket Status]]="Open")
), "Yes", "No")</f>
        <v>No</v>
      </c>
      <c r="U642" s="4" t="str">
        <f>IF(Table1[[#This Row],[Ticket Status]]="Closed","Yes","No")</f>
        <v>Yes</v>
      </c>
      <c r="V642" s="4" t="str">
        <f>IF(Table1[[#This Row],[Ticket Status]]="Pending Customer Response","Yes","No")</f>
        <v>No</v>
      </c>
      <c r="W642" s="5">
        <f ca="1">COUNTIFS(Table1[Agent_name],Table1[[#This Row],[Agent_name]],Table1[Month],Table1[[#This Row],[Month]])/160</f>
        <v>0.45</v>
      </c>
    </row>
    <row r="643" spans="1:23" x14ac:dyDescent="0.25">
      <c r="A643">
        <v>642</v>
      </c>
      <c r="B643" t="s">
        <v>2215</v>
      </c>
      <c r="C643" t="s">
        <v>2216</v>
      </c>
      <c r="D643">
        <v>37</v>
      </c>
      <c r="E643" t="s">
        <v>19</v>
      </c>
      <c r="F643" t="s">
        <v>20</v>
      </c>
      <c r="G643" s="1">
        <v>44137</v>
      </c>
      <c r="H643" t="s">
        <v>45</v>
      </c>
      <c r="I643" t="s">
        <v>31</v>
      </c>
      <c r="J643" s="3" t="s">
        <v>2217</v>
      </c>
      <c r="K643" t="s">
        <v>24</v>
      </c>
      <c r="M643" t="s">
        <v>25</v>
      </c>
      <c r="N643" t="s">
        <v>33</v>
      </c>
      <c r="O643" s="2">
        <v>45078.740567129629</v>
      </c>
      <c r="R643" t="str">
        <f t="shared" ca="1" si="10"/>
        <v>Sara</v>
      </c>
      <c r="S643" t="str">
        <f>IFERROR(TEXT(DATEVALUE(LEFT(Table1[[#This Row],[Date of Purchase]],10)), "MMMM"), TEXT(Table1[[#This Row],[Date of Purchase]], "MMMM"))</f>
        <v>November</v>
      </c>
      <c r="T643" t="str">
        <f>IF(OR(
  AND(Table1[[#This Row],[Ticket Priority]]="Critical", Table1[[#This Row],[Ticket Status]]&lt;&gt;"Closed"),
  AND(Table1[[#This Row],[Ticket Priority]]="High", Table1[[#This Row],[Ticket Status]]="Open")
), "Yes", "No")</f>
        <v>Yes</v>
      </c>
      <c r="U643" s="4" t="str">
        <f>IF(Table1[[#This Row],[Ticket Status]]="Closed","Yes","No")</f>
        <v>No</v>
      </c>
      <c r="V643" s="4" t="str">
        <f>IF(Table1[[#This Row],[Ticket Status]]="Pending Customer Response","Yes","No")</f>
        <v>Yes</v>
      </c>
      <c r="W643" s="5">
        <f ca="1">COUNTIFS(Table1[Agent_name],Table1[[#This Row],[Agent_name]],Table1[Month],Table1[[#This Row],[Month]])/160</f>
        <v>0.79374999999999996</v>
      </c>
    </row>
    <row r="644" spans="1:23" x14ac:dyDescent="0.25">
      <c r="A644">
        <v>643</v>
      </c>
      <c r="B644" t="s">
        <v>2218</v>
      </c>
      <c r="C644" t="s">
        <v>2219</v>
      </c>
      <c r="D644">
        <v>31</v>
      </c>
      <c r="E644" t="s">
        <v>58</v>
      </c>
      <c r="F644" t="s">
        <v>219</v>
      </c>
      <c r="G644" s="1">
        <v>44285</v>
      </c>
      <c r="H644" t="s">
        <v>45</v>
      </c>
      <c r="I644" t="s">
        <v>150</v>
      </c>
      <c r="J644" s="3" t="s">
        <v>2220</v>
      </c>
      <c r="K644" t="s">
        <v>39</v>
      </c>
      <c r="L644" t="s">
        <v>2221</v>
      </c>
      <c r="M644" t="s">
        <v>89</v>
      </c>
      <c r="N644" t="s">
        <v>83</v>
      </c>
      <c r="O644" s="2">
        <v>45078.844050925924</v>
      </c>
      <c r="P644" s="2">
        <v>45078.166273148148</v>
      </c>
      <c r="Q644">
        <v>2</v>
      </c>
      <c r="R644" t="str">
        <f t="shared" ca="1" si="10"/>
        <v>Ravi</v>
      </c>
      <c r="S644" t="str">
        <f>IFERROR(TEXT(DATEVALUE(LEFT(Table1[[#This Row],[Date of Purchase]],10)), "MMMM"), TEXT(Table1[[#This Row],[Date of Purchase]], "MMMM"))</f>
        <v>March</v>
      </c>
      <c r="T644" t="str">
        <f>IF(OR(
  AND(Table1[[#This Row],[Ticket Priority]]="Critical", Table1[[#This Row],[Ticket Status]]&lt;&gt;"Closed"),
  AND(Table1[[#This Row],[Ticket Priority]]="High", Table1[[#This Row],[Ticket Status]]="Open")
), "Yes", "No")</f>
        <v>No</v>
      </c>
      <c r="U644" s="4" t="str">
        <f>IF(Table1[[#This Row],[Ticket Status]]="Closed","Yes","No")</f>
        <v>Yes</v>
      </c>
      <c r="V644" s="4" t="str">
        <f>IF(Table1[[#This Row],[Ticket Status]]="Pending Customer Response","Yes","No")</f>
        <v>No</v>
      </c>
      <c r="W644" s="5">
        <f ca="1">COUNTIFS(Table1[Agent_name],Table1[[#This Row],[Agent_name]],Table1[Month],Table1[[#This Row],[Month]])/160</f>
        <v>0.54374999999999996</v>
      </c>
    </row>
    <row r="645" spans="1:23" x14ac:dyDescent="0.25">
      <c r="A645">
        <v>644</v>
      </c>
      <c r="B645" t="s">
        <v>2222</v>
      </c>
      <c r="C645" t="s">
        <v>2223</v>
      </c>
      <c r="D645">
        <v>53</v>
      </c>
      <c r="E645" t="s">
        <v>29</v>
      </c>
      <c r="F645" t="s">
        <v>65</v>
      </c>
      <c r="G645" s="1">
        <v>44035</v>
      </c>
      <c r="H645" t="s">
        <v>59</v>
      </c>
      <c r="I645" t="s">
        <v>37</v>
      </c>
      <c r="J645" s="3" t="s">
        <v>2224</v>
      </c>
      <c r="K645" t="s">
        <v>39</v>
      </c>
      <c r="L645" t="s">
        <v>2225</v>
      </c>
      <c r="M645" t="s">
        <v>25</v>
      </c>
      <c r="N645" t="s">
        <v>55</v>
      </c>
      <c r="O645" s="2">
        <v>45078.089212962965</v>
      </c>
      <c r="P645" s="2">
        <v>45078.777407407404</v>
      </c>
      <c r="Q645">
        <v>5</v>
      </c>
      <c r="R645" t="str">
        <f t="shared" ca="1" si="10"/>
        <v>Aisha</v>
      </c>
      <c r="S645" t="str">
        <f>IFERROR(TEXT(DATEVALUE(LEFT(Table1[[#This Row],[Date of Purchase]],10)), "MMMM"), TEXT(Table1[[#This Row],[Date of Purchase]], "MMMM"))</f>
        <v>July</v>
      </c>
      <c r="T645" t="str">
        <f>IF(OR(
  AND(Table1[[#This Row],[Ticket Priority]]="Critical", Table1[[#This Row],[Ticket Status]]&lt;&gt;"Closed"),
  AND(Table1[[#This Row],[Ticket Priority]]="High", Table1[[#This Row],[Ticket Status]]="Open")
), "Yes", "No")</f>
        <v>No</v>
      </c>
      <c r="U645" s="4" t="str">
        <f>IF(Table1[[#This Row],[Ticket Status]]="Closed","Yes","No")</f>
        <v>Yes</v>
      </c>
      <c r="V645" s="4" t="str">
        <f>IF(Table1[[#This Row],[Ticket Status]]="Pending Customer Response","Yes","No")</f>
        <v>No</v>
      </c>
      <c r="W645" s="5">
        <f ca="1">COUNTIFS(Table1[Agent_name],Table1[[#This Row],[Agent_name]],Table1[Month],Table1[[#This Row],[Month]])/160</f>
        <v>0.875</v>
      </c>
    </row>
    <row r="646" spans="1:23" x14ac:dyDescent="0.25">
      <c r="A646">
        <v>645</v>
      </c>
      <c r="B646" t="s">
        <v>2226</v>
      </c>
      <c r="C646" t="s">
        <v>2227</v>
      </c>
      <c r="D646">
        <v>67</v>
      </c>
      <c r="E646" t="s">
        <v>58</v>
      </c>
      <c r="F646" t="s">
        <v>699</v>
      </c>
      <c r="G646" s="1">
        <v>43894</v>
      </c>
      <c r="H646" t="s">
        <v>67</v>
      </c>
      <c r="I646" t="s">
        <v>67</v>
      </c>
      <c r="J646" s="3" t="s">
        <v>2228</v>
      </c>
      <c r="K646" t="s">
        <v>39</v>
      </c>
      <c r="L646" t="s">
        <v>2229</v>
      </c>
      <c r="M646" t="s">
        <v>143</v>
      </c>
      <c r="N646" t="s">
        <v>26</v>
      </c>
      <c r="O646" s="2">
        <v>45077.942708333336</v>
      </c>
      <c r="P646" s="2">
        <v>45078.523263888892</v>
      </c>
      <c r="Q646">
        <v>1</v>
      </c>
      <c r="R646" t="str">
        <f t="shared" ca="1" si="10"/>
        <v>Aisha</v>
      </c>
      <c r="S646" t="str">
        <f>IFERROR(TEXT(DATEVALUE(LEFT(Table1[[#This Row],[Date of Purchase]],10)), "MMMM"), TEXT(Table1[[#This Row],[Date of Purchase]], "MMMM"))</f>
        <v>March</v>
      </c>
      <c r="T646" t="str">
        <f>IF(OR(
  AND(Table1[[#This Row],[Ticket Priority]]="Critical", Table1[[#This Row],[Ticket Status]]&lt;&gt;"Closed"),
  AND(Table1[[#This Row],[Ticket Priority]]="High", Table1[[#This Row],[Ticket Status]]="Open")
), "Yes", "No")</f>
        <v>No</v>
      </c>
      <c r="U646" s="4" t="str">
        <f>IF(Table1[[#This Row],[Ticket Status]]="Closed","Yes","No")</f>
        <v>Yes</v>
      </c>
      <c r="V646" s="4" t="str">
        <f>IF(Table1[[#This Row],[Ticket Status]]="Pending Customer Response","Yes","No")</f>
        <v>No</v>
      </c>
      <c r="W646" s="5">
        <f ca="1">COUNTIFS(Table1[Agent_name],Table1[[#This Row],[Agent_name]],Table1[Month],Table1[[#This Row],[Month]])/160</f>
        <v>1.0062500000000001</v>
      </c>
    </row>
    <row r="647" spans="1:23" x14ac:dyDescent="0.25">
      <c r="A647">
        <v>646</v>
      </c>
      <c r="B647" t="s">
        <v>2230</v>
      </c>
      <c r="C647" t="s">
        <v>2231</v>
      </c>
      <c r="D647">
        <v>48</v>
      </c>
      <c r="E647" t="s">
        <v>19</v>
      </c>
      <c r="F647" t="s">
        <v>421</v>
      </c>
      <c r="G647" s="1">
        <v>43951</v>
      </c>
      <c r="H647" t="s">
        <v>67</v>
      </c>
      <c r="I647" t="s">
        <v>67</v>
      </c>
      <c r="J647" s="3" t="s">
        <v>2232</v>
      </c>
      <c r="K647" t="s">
        <v>24</v>
      </c>
      <c r="M647" t="s">
        <v>41</v>
      </c>
      <c r="N647" t="s">
        <v>55</v>
      </c>
      <c r="O647" s="2">
        <v>45078.114259259259</v>
      </c>
      <c r="R647" t="str">
        <f t="shared" ca="1" si="10"/>
        <v>Neha</v>
      </c>
      <c r="S647" t="str">
        <f>IFERROR(TEXT(DATEVALUE(LEFT(Table1[[#This Row],[Date of Purchase]],10)), "MMMM"), TEXT(Table1[[#This Row],[Date of Purchase]], "MMMM"))</f>
        <v>April</v>
      </c>
      <c r="T647" t="str">
        <f>IF(OR(
  AND(Table1[[#This Row],[Ticket Priority]]="Critical", Table1[[#This Row],[Ticket Status]]&lt;&gt;"Closed"),
  AND(Table1[[#This Row],[Ticket Priority]]="High", Table1[[#This Row],[Ticket Status]]="Open")
), "Yes", "No")</f>
        <v>No</v>
      </c>
      <c r="U647" s="4" t="str">
        <f>IF(Table1[[#This Row],[Ticket Status]]="Closed","Yes","No")</f>
        <v>No</v>
      </c>
      <c r="V647" s="4" t="str">
        <f>IF(Table1[[#This Row],[Ticket Status]]="Pending Customer Response","Yes","No")</f>
        <v>Yes</v>
      </c>
      <c r="W647" s="5">
        <f ca="1">COUNTIFS(Table1[Agent_name],Table1[[#This Row],[Agent_name]],Table1[Month],Table1[[#This Row],[Month]])/160</f>
        <v>0.28749999999999998</v>
      </c>
    </row>
    <row r="648" spans="1:23" x14ac:dyDescent="0.25">
      <c r="A648">
        <v>647</v>
      </c>
      <c r="B648" t="s">
        <v>2233</v>
      </c>
      <c r="C648" t="s">
        <v>2234</v>
      </c>
      <c r="D648">
        <v>62</v>
      </c>
      <c r="E648" t="s">
        <v>58</v>
      </c>
      <c r="F648" t="s">
        <v>249</v>
      </c>
      <c r="G648" s="1">
        <v>43857</v>
      </c>
      <c r="H648" t="s">
        <v>59</v>
      </c>
      <c r="I648" t="s">
        <v>31</v>
      </c>
      <c r="J648" s="3" t="s">
        <v>2235</v>
      </c>
      <c r="K648" t="s">
        <v>62</v>
      </c>
      <c r="M648" t="s">
        <v>143</v>
      </c>
      <c r="N648" t="s">
        <v>83</v>
      </c>
      <c r="R648" t="str">
        <f t="shared" ca="1" si="10"/>
        <v>Rahul</v>
      </c>
      <c r="S648" t="str">
        <f>IFERROR(TEXT(DATEVALUE(LEFT(Table1[[#This Row],[Date of Purchase]],10)), "MMMM"), TEXT(Table1[[#This Row],[Date of Purchase]], "MMMM"))</f>
        <v>January</v>
      </c>
      <c r="T648" t="str">
        <f>IF(OR(
  AND(Table1[[#This Row],[Ticket Priority]]="Critical", Table1[[#This Row],[Ticket Status]]&lt;&gt;"Closed"),
  AND(Table1[[#This Row],[Ticket Priority]]="High", Table1[[#This Row],[Ticket Status]]="Open")
), "Yes", "No")</f>
        <v>No</v>
      </c>
      <c r="U648" s="4" t="str">
        <f>IF(Table1[[#This Row],[Ticket Status]]="Closed","Yes","No")</f>
        <v>No</v>
      </c>
      <c r="V648" s="4" t="str">
        <f>IF(Table1[[#This Row],[Ticket Status]]="Pending Customer Response","Yes","No")</f>
        <v>No</v>
      </c>
      <c r="W648" s="5">
        <f ca="1">COUNTIFS(Table1[Agent_name],Table1[[#This Row],[Agent_name]],Table1[Month],Table1[[#This Row],[Month]])/160</f>
        <v>0.22500000000000001</v>
      </c>
    </row>
    <row r="649" spans="1:23" x14ac:dyDescent="0.25">
      <c r="A649">
        <v>648</v>
      </c>
      <c r="B649" t="s">
        <v>2236</v>
      </c>
      <c r="C649" t="s">
        <v>2237</v>
      </c>
      <c r="D649">
        <v>47</v>
      </c>
      <c r="E649" t="s">
        <v>19</v>
      </c>
      <c r="F649" t="s">
        <v>207</v>
      </c>
      <c r="G649" s="1">
        <v>44297</v>
      </c>
      <c r="H649" t="s">
        <v>66</v>
      </c>
      <c r="I649" t="s">
        <v>77</v>
      </c>
      <c r="J649" s="3" t="s">
        <v>2238</v>
      </c>
      <c r="K649" t="s">
        <v>62</v>
      </c>
      <c r="M649" t="s">
        <v>41</v>
      </c>
      <c r="N649" t="s">
        <v>33</v>
      </c>
      <c r="R649" t="str">
        <f t="shared" ca="1" si="10"/>
        <v>Ravi</v>
      </c>
      <c r="S649" t="str">
        <f>IFERROR(TEXT(DATEVALUE(LEFT(Table1[[#This Row],[Date of Purchase]],10)), "MMMM"), TEXT(Table1[[#This Row],[Date of Purchase]], "MMMM"))</f>
        <v>April</v>
      </c>
      <c r="T649" t="str">
        <f>IF(OR(
  AND(Table1[[#This Row],[Ticket Priority]]="Critical", Table1[[#This Row],[Ticket Status]]&lt;&gt;"Closed"),
  AND(Table1[[#This Row],[Ticket Priority]]="High", Table1[[#This Row],[Ticket Status]]="Open")
), "Yes", "No")</f>
        <v>No</v>
      </c>
      <c r="U649" s="4" t="str">
        <f>IF(Table1[[#This Row],[Ticket Status]]="Closed","Yes","No")</f>
        <v>No</v>
      </c>
      <c r="V649" s="4" t="str">
        <f>IF(Table1[[#This Row],[Ticket Status]]="Pending Customer Response","Yes","No")</f>
        <v>No</v>
      </c>
      <c r="W649" s="5">
        <f ca="1">COUNTIFS(Table1[Agent_name],Table1[[#This Row],[Agent_name]],Table1[Month],Table1[[#This Row],[Month]])/160</f>
        <v>0.625</v>
      </c>
    </row>
    <row r="650" spans="1:23" x14ac:dyDescent="0.25">
      <c r="A650">
        <v>649</v>
      </c>
      <c r="B650" t="s">
        <v>2239</v>
      </c>
      <c r="C650" t="s">
        <v>2240</v>
      </c>
      <c r="D650">
        <v>52</v>
      </c>
      <c r="E650" t="s">
        <v>29</v>
      </c>
      <c r="F650" t="s">
        <v>211</v>
      </c>
      <c r="G650" s="1">
        <v>43903</v>
      </c>
      <c r="H650" t="s">
        <v>67</v>
      </c>
      <c r="I650" t="s">
        <v>59</v>
      </c>
      <c r="J650" s="3" t="s">
        <v>2241</v>
      </c>
      <c r="K650" t="s">
        <v>39</v>
      </c>
      <c r="L650" t="s">
        <v>2242</v>
      </c>
      <c r="M650" t="s">
        <v>143</v>
      </c>
      <c r="N650" t="s">
        <v>83</v>
      </c>
      <c r="O650" s="2">
        <v>45078.21361111111</v>
      </c>
      <c r="P650" s="2">
        <v>45078.718472222223</v>
      </c>
      <c r="Q650">
        <v>3</v>
      </c>
      <c r="R650" t="str">
        <f t="shared" ca="1" si="10"/>
        <v>Sara</v>
      </c>
      <c r="S650" t="str">
        <f>IFERROR(TEXT(DATEVALUE(LEFT(Table1[[#This Row],[Date of Purchase]],10)), "MMMM"), TEXT(Table1[[#This Row],[Date of Purchase]], "MMMM"))</f>
        <v>March</v>
      </c>
      <c r="T650" t="str">
        <f>IF(OR(
  AND(Table1[[#This Row],[Ticket Priority]]="Critical", Table1[[#This Row],[Ticket Status]]&lt;&gt;"Closed"),
  AND(Table1[[#This Row],[Ticket Priority]]="High", Table1[[#This Row],[Ticket Status]]="Open")
), "Yes", "No")</f>
        <v>No</v>
      </c>
      <c r="U650" s="4" t="str">
        <f>IF(Table1[[#This Row],[Ticket Status]]="Closed","Yes","No")</f>
        <v>Yes</v>
      </c>
      <c r="V650" s="4" t="str">
        <f>IF(Table1[[#This Row],[Ticket Status]]="Pending Customer Response","Yes","No")</f>
        <v>No</v>
      </c>
      <c r="W650" s="5">
        <f ca="1">COUNTIFS(Table1[Agent_name],Table1[[#This Row],[Agent_name]],Table1[Month],Table1[[#This Row],[Month]])/160</f>
        <v>0.55625000000000002</v>
      </c>
    </row>
    <row r="651" spans="1:23" x14ac:dyDescent="0.25">
      <c r="A651">
        <v>650</v>
      </c>
      <c r="B651" t="s">
        <v>2243</v>
      </c>
      <c r="C651" t="s">
        <v>2244</v>
      </c>
      <c r="D651">
        <v>69</v>
      </c>
      <c r="E651" t="s">
        <v>29</v>
      </c>
      <c r="F651" t="s">
        <v>81</v>
      </c>
      <c r="G651" s="1">
        <v>43975</v>
      </c>
      <c r="H651" t="s">
        <v>21</v>
      </c>
      <c r="I651" t="s">
        <v>37</v>
      </c>
      <c r="J651" s="3" t="s">
        <v>2245</v>
      </c>
      <c r="K651" t="s">
        <v>62</v>
      </c>
      <c r="M651" t="s">
        <v>25</v>
      </c>
      <c r="N651" t="s">
        <v>55</v>
      </c>
      <c r="R651" t="str">
        <f t="shared" ca="1" si="10"/>
        <v>Mohit</v>
      </c>
      <c r="S651" t="str">
        <f>IFERROR(TEXT(DATEVALUE(LEFT(Table1[[#This Row],[Date of Purchase]],10)), "MMMM"), TEXT(Table1[[#This Row],[Date of Purchase]], "MMMM"))</f>
        <v>May</v>
      </c>
      <c r="T651" t="str">
        <f>IF(OR(
  AND(Table1[[#This Row],[Ticket Priority]]="Critical", Table1[[#This Row],[Ticket Status]]&lt;&gt;"Closed"),
  AND(Table1[[#This Row],[Ticket Priority]]="High", Table1[[#This Row],[Ticket Status]]="Open")
), "Yes", "No")</f>
        <v>Yes</v>
      </c>
      <c r="U651" s="4" t="str">
        <f>IF(Table1[[#This Row],[Ticket Status]]="Closed","Yes","No")</f>
        <v>No</v>
      </c>
      <c r="V651" s="4" t="str">
        <f>IF(Table1[[#This Row],[Ticket Status]]="Pending Customer Response","Yes","No")</f>
        <v>No</v>
      </c>
      <c r="W651" s="5">
        <f ca="1">COUNTIFS(Table1[Agent_name],Table1[[#This Row],[Agent_name]],Table1[Month],Table1[[#This Row],[Month]])/160</f>
        <v>0.45624999999999999</v>
      </c>
    </row>
    <row r="652" spans="1:23" x14ac:dyDescent="0.25">
      <c r="A652">
        <v>651</v>
      </c>
      <c r="B652" t="s">
        <v>2246</v>
      </c>
      <c r="C652" t="s">
        <v>2247</v>
      </c>
      <c r="D652">
        <v>66</v>
      </c>
      <c r="E652" t="s">
        <v>19</v>
      </c>
      <c r="F652" t="s">
        <v>157</v>
      </c>
      <c r="G652" s="1">
        <v>44365</v>
      </c>
      <c r="H652" t="s">
        <v>21</v>
      </c>
      <c r="I652" t="s">
        <v>77</v>
      </c>
      <c r="J652" s="3" t="s">
        <v>2248</v>
      </c>
      <c r="K652" t="s">
        <v>24</v>
      </c>
      <c r="M652" t="s">
        <v>89</v>
      </c>
      <c r="N652" t="s">
        <v>26</v>
      </c>
      <c r="O652" s="2">
        <v>45078.287256944444</v>
      </c>
      <c r="Q652">
        <v>5</v>
      </c>
      <c r="R652" t="str">
        <f t="shared" ca="1" si="10"/>
        <v>Sara</v>
      </c>
      <c r="S652" t="str">
        <f>IFERROR(TEXT(DATEVALUE(LEFT(Table1[[#This Row],[Date of Purchase]],10)), "MMMM"), TEXT(Table1[[#This Row],[Date of Purchase]], "MMMM"))</f>
        <v>June</v>
      </c>
      <c r="T652" t="str">
        <f>IF(OR(
  AND(Table1[[#This Row],[Ticket Priority]]="Critical", Table1[[#This Row],[Ticket Status]]&lt;&gt;"Closed"),
  AND(Table1[[#This Row],[Ticket Priority]]="High", Table1[[#This Row],[Ticket Status]]="Open")
), "Yes", "No")</f>
        <v>No</v>
      </c>
      <c r="U652" s="4" t="str">
        <f>IF(Table1[[#This Row],[Ticket Status]]="Closed","Yes","No")</f>
        <v>No</v>
      </c>
      <c r="V652" s="4" t="str">
        <f>IF(Table1[[#This Row],[Ticket Status]]="Pending Customer Response","Yes","No")</f>
        <v>Yes</v>
      </c>
      <c r="W652" s="5">
        <f ca="1">COUNTIFS(Table1[Agent_name],Table1[[#This Row],[Agent_name]],Table1[Month],Table1[[#This Row],[Month]])/160</f>
        <v>0.65</v>
      </c>
    </row>
    <row r="653" spans="1:23" x14ac:dyDescent="0.25">
      <c r="A653">
        <v>652</v>
      </c>
      <c r="B653" t="s">
        <v>2249</v>
      </c>
      <c r="C653" t="s">
        <v>2250</v>
      </c>
      <c r="D653">
        <v>35</v>
      </c>
      <c r="E653" t="s">
        <v>19</v>
      </c>
      <c r="F653" t="s">
        <v>421</v>
      </c>
      <c r="G653" s="1">
        <v>44435</v>
      </c>
      <c r="H653" t="s">
        <v>66</v>
      </c>
      <c r="I653" t="s">
        <v>113</v>
      </c>
      <c r="J653" s="3" t="s">
        <v>2251</v>
      </c>
      <c r="K653" t="s">
        <v>62</v>
      </c>
      <c r="M653" t="s">
        <v>89</v>
      </c>
      <c r="N653" t="s">
        <v>26</v>
      </c>
      <c r="Q653">
        <v>5</v>
      </c>
      <c r="R653" t="str">
        <f t="shared" ca="1" si="10"/>
        <v>Ravi</v>
      </c>
      <c r="S653" t="str">
        <f>IFERROR(TEXT(DATEVALUE(LEFT(Table1[[#This Row],[Date of Purchase]],10)), "MMMM"), TEXT(Table1[[#This Row],[Date of Purchase]], "MMMM"))</f>
        <v>August</v>
      </c>
      <c r="T653" t="str">
        <f>IF(OR(
  AND(Table1[[#This Row],[Ticket Priority]]="Critical", Table1[[#This Row],[Ticket Status]]&lt;&gt;"Closed"),
  AND(Table1[[#This Row],[Ticket Priority]]="High", Table1[[#This Row],[Ticket Status]]="Open")
), "Yes", "No")</f>
        <v>Yes</v>
      </c>
      <c r="U653" s="4" t="str">
        <f>IF(Table1[[#This Row],[Ticket Status]]="Closed","Yes","No")</f>
        <v>No</v>
      </c>
      <c r="V653" s="4" t="str">
        <f>IF(Table1[[#This Row],[Ticket Status]]="Pending Customer Response","Yes","No")</f>
        <v>No</v>
      </c>
      <c r="W653" s="5">
        <f ca="1">COUNTIFS(Table1[Agent_name],Table1[[#This Row],[Agent_name]],Table1[Month],Table1[[#This Row],[Month]])/160</f>
        <v>0.65625</v>
      </c>
    </row>
    <row r="654" spans="1:23" x14ac:dyDescent="0.25">
      <c r="A654">
        <v>653</v>
      </c>
      <c r="B654" t="s">
        <v>2252</v>
      </c>
      <c r="C654" t="s">
        <v>2253</v>
      </c>
      <c r="D654">
        <v>32</v>
      </c>
      <c r="E654" t="s">
        <v>19</v>
      </c>
      <c r="F654" t="s">
        <v>98</v>
      </c>
      <c r="G654" s="1">
        <v>44148</v>
      </c>
      <c r="H654" t="s">
        <v>59</v>
      </c>
      <c r="I654" t="s">
        <v>77</v>
      </c>
      <c r="J654" s="3" t="s">
        <v>2254</v>
      </c>
      <c r="K654" t="s">
        <v>24</v>
      </c>
      <c r="M654" t="s">
        <v>41</v>
      </c>
      <c r="N654" t="s">
        <v>33</v>
      </c>
      <c r="O654" s="2">
        <v>45078.79215277778</v>
      </c>
      <c r="Q654">
        <v>5</v>
      </c>
      <c r="R654" t="str">
        <f t="shared" ca="1" si="10"/>
        <v>Meera</v>
      </c>
      <c r="S654" t="str">
        <f>IFERROR(TEXT(DATEVALUE(LEFT(Table1[[#This Row],[Date of Purchase]],10)), "MMMM"), TEXT(Table1[[#This Row],[Date of Purchase]], "MMMM"))</f>
        <v>November</v>
      </c>
      <c r="T654" t="str">
        <f>IF(OR(
  AND(Table1[[#This Row],[Ticket Priority]]="Critical", Table1[[#This Row],[Ticket Status]]&lt;&gt;"Closed"),
  AND(Table1[[#This Row],[Ticket Priority]]="High", Table1[[#This Row],[Ticket Status]]="Open")
), "Yes", "No")</f>
        <v>No</v>
      </c>
      <c r="U654" s="4" t="str">
        <f>IF(Table1[[#This Row],[Ticket Status]]="Closed","Yes","No")</f>
        <v>No</v>
      </c>
      <c r="V654" s="4" t="str">
        <f>IF(Table1[[#This Row],[Ticket Status]]="Pending Customer Response","Yes","No")</f>
        <v>Yes</v>
      </c>
      <c r="W654" s="5">
        <f ca="1">COUNTIFS(Table1[Agent_name],Table1[[#This Row],[Agent_name]],Table1[Month],Table1[[#This Row],[Month]])/160</f>
        <v>0.23749999999999999</v>
      </c>
    </row>
    <row r="655" spans="1:23" x14ac:dyDescent="0.25">
      <c r="A655">
        <v>654</v>
      </c>
      <c r="B655" t="s">
        <v>2255</v>
      </c>
      <c r="C655" t="s">
        <v>2256</v>
      </c>
      <c r="D655">
        <v>32</v>
      </c>
      <c r="E655" t="s">
        <v>58</v>
      </c>
      <c r="F655" t="s">
        <v>242</v>
      </c>
      <c r="G655" s="1">
        <v>44049</v>
      </c>
      <c r="H655" t="s">
        <v>45</v>
      </c>
      <c r="I655" t="s">
        <v>150</v>
      </c>
      <c r="J655" s="3" t="s">
        <v>2257</v>
      </c>
      <c r="K655" t="s">
        <v>24</v>
      </c>
      <c r="M655" t="s">
        <v>25</v>
      </c>
      <c r="N655" t="s">
        <v>26</v>
      </c>
      <c r="O655" s="2">
        <v>45078.711608796293</v>
      </c>
      <c r="Q655">
        <v>5</v>
      </c>
      <c r="R655" t="str">
        <f t="shared" ca="1" si="10"/>
        <v>Aisha</v>
      </c>
      <c r="S655" t="str">
        <f>IFERROR(TEXT(DATEVALUE(LEFT(Table1[[#This Row],[Date of Purchase]],10)), "MMMM"), TEXT(Table1[[#This Row],[Date of Purchase]], "MMMM"))</f>
        <v>August</v>
      </c>
      <c r="T655" t="str">
        <f>IF(OR(
  AND(Table1[[#This Row],[Ticket Priority]]="Critical", Table1[[#This Row],[Ticket Status]]&lt;&gt;"Closed"),
  AND(Table1[[#This Row],[Ticket Priority]]="High", Table1[[#This Row],[Ticket Status]]="Open")
), "Yes", "No")</f>
        <v>Yes</v>
      </c>
      <c r="U655" s="4" t="str">
        <f>IF(Table1[[#This Row],[Ticket Status]]="Closed","Yes","No")</f>
        <v>No</v>
      </c>
      <c r="V655" s="4" t="str">
        <f>IF(Table1[[#This Row],[Ticket Status]]="Pending Customer Response","Yes","No")</f>
        <v>Yes</v>
      </c>
      <c r="W655" s="5">
        <f ca="1">COUNTIFS(Table1[Agent_name],Table1[[#This Row],[Agent_name]],Table1[Month],Table1[[#This Row],[Month]])/160</f>
        <v>0.86250000000000004</v>
      </c>
    </row>
    <row r="656" spans="1:23" x14ac:dyDescent="0.25">
      <c r="A656">
        <v>655</v>
      </c>
      <c r="B656" t="s">
        <v>2258</v>
      </c>
      <c r="C656" t="s">
        <v>2259</v>
      </c>
      <c r="D656">
        <v>43</v>
      </c>
      <c r="E656" t="s">
        <v>19</v>
      </c>
      <c r="F656" t="s">
        <v>103</v>
      </c>
      <c r="G656" s="1">
        <v>44194</v>
      </c>
      <c r="H656" t="s">
        <v>67</v>
      </c>
      <c r="I656" t="s">
        <v>93</v>
      </c>
      <c r="J656" s="3" t="s">
        <v>2260</v>
      </c>
      <c r="K656" t="s">
        <v>39</v>
      </c>
      <c r="L656" t="s">
        <v>2261</v>
      </c>
      <c r="M656" t="s">
        <v>89</v>
      </c>
      <c r="N656" t="s">
        <v>55</v>
      </c>
      <c r="O656" s="2">
        <v>45078.075520833336</v>
      </c>
      <c r="P656" s="2">
        <v>45078.347743055558</v>
      </c>
      <c r="Q656">
        <v>1</v>
      </c>
      <c r="R656" t="str">
        <f t="shared" ca="1" si="10"/>
        <v>Neha</v>
      </c>
      <c r="S656" t="str">
        <f>IFERROR(TEXT(DATEVALUE(LEFT(Table1[[#This Row],[Date of Purchase]],10)), "MMMM"), TEXT(Table1[[#This Row],[Date of Purchase]], "MMMM"))</f>
        <v>December</v>
      </c>
      <c r="T656" t="str">
        <f>IF(OR(
  AND(Table1[[#This Row],[Ticket Priority]]="Critical", Table1[[#This Row],[Ticket Status]]&lt;&gt;"Closed"),
  AND(Table1[[#This Row],[Ticket Priority]]="High", Table1[[#This Row],[Ticket Status]]="Open")
), "Yes", "No")</f>
        <v>No</v>
      </c>
      <c r="U656" s="4" t="str">
        <f>IF(Table1[[#This Row],[Ticket Status]]="Closed","Yes","No")</f>
        <v>Yes</v>
      </c>
      <c r="V656" s="4" t="str">
        <f>IF(Table1[[#This Row],[Ticket Status]]="Pending Customer Response","Yes","No")</f>
        <v>No</v>
      </c>
      <c r="W656" s="5">
        <f ca="1">COUNTIFS(Table1[Agent_name],Table1[[#This Row],[Agent_name]],Table1[Month],Table1[[#This Row],[Month]])/160</f>
        <v>0.1875</v>
      </c>
    </row>
    <row r="657" spans="1:23" x14ac:dyDescent="0.25">
      <c r="A657">
        <v>656</v>
      </c>
      <c r="B657" t="s">
        <v>2262</v>
      </c>
      <c r="C657" t="s">
        <v>2263</v>
      </c>
      <c r="D657">
        <v>32</v>
      </c>
      <c r="E657" t="s">
        <v>19</v>
      </c>
      <c r="F657" t="s">
        <v>281</v>
      </c>
      <c r="G657" s="1">
        <v>44360</v>
      </c>
      <c r="H657" t="s">
        <v>67</v>
      </c>
      <c r="I657" t="s">
        <v>93</v>
      </c>
      <c r="J657" s="3" t="s">
        <v>2264</v>
      </c>
      <c r="K657" t="s">
        <v>62</v>
      </c>
      <c r="M657" t="s">
        <v>89</v>
      </c>
      <c r="N657" t="s">
        <v>83</v>
      </c>
      <c r="Q657">
        <v>5</v>
      </c>
      <c r="R657" t="str">
        <f t="shared" ca="1" si="10"/>
        <v>Sara</v>
      </c>
      <c r="S657" t="str">
        <f>IFERROR(TEXT(DATEVALUE(LEFT(Table1[[#This Row],[Date of Purchase]],10)), "MMMM"), TEXT(Table1[[#This Row],[Date of Purchase]], "MMMM"))</f>
        <v>June</v>
      </c>
      <c r="T657" t="str">
        <f>IF(OR(
  AND(Table1[[#This Row],[Ticket Priority]]="Critical", Table1[[#This Row],[Ticket Status]]&lt;&gt;"Closed"),
  AND(Table1[[#This Row],[Ticket Priority]]="High", Table1[[#This Row],[Ticket Status]]="Open")
), "Yes", "No")</f>
        <v>Yes</v>
      </c>
      <c r="U657" s="4" t="str">
        <f>IF(Table1[[#This Row],[Ticket Status]]="Closed","Yes","No")</f>
        <v>No</v>
      </c>
      <c r="V657" s="4" t="str">
        <f>IF(Table1[[#This Row],[Ticket Status]]="Pending Customer Response","Yes","No")</f>
        <v>No</v>
      </c>
      <c r="W657" s="5">
        <f ca="1">COUNTIFS(Table1[Agent_name],Table1[[#This Row],[Agent_name]],Table1[Month],Table1[[#This Row],[Month]])/160</f>
        <v>0.65</v>
      </c>
    </row>
    <row r="658" spans="1:23" x14ac:dyDescent="0.25">
      <c r="A658">
        <v>657</v>
      </c>
      <c r="B658" t="s">
        <v>2265</v>
      </c>
      <c r="C658" t="s">
        <v>2266</v>
      </c>
      <c r="D658">
        <v>55</v>
      </c>
      <c r="E658" t="s">
        <v>29</v>
      </c>
      <c r="F658" t="s">
        <v>107</v>
      </c>
      <c r="G658" s="1">
        <v>44302</v>
      </c>
      <c r="H658" t="s">
        <v>67</v>
      </c>
      <c r="I658" t="s">
        <v>113</v>
      </c>
      <c r="J658" s="3" t="s">
        <v>2267</v>
      </c>
      <c r="K658" t="s">
        <v>39</v>
      </c>
      <c r="L658" t="s">
        <v>2268</v>
      </c>
      <c r="M658" t="s">
        <v>25</v>
      </c>
      <c r="N658" t="s">
        <v>55</v>
      </c>
      <c r="O658" s="2">
        <v>45077.931793981479</v>
      </c>
      <c r="P658" s="2">
        <v>45078.697766203702</v>
      </c>
      <c r="Q658">
        <v>1</v>
      </c>
      <c r="R658" t="str">
        <f t="shared" ca="1" si="10"/>
        <v>Arjun</v>
      </c>
      <c r="S658" t="str">
        <f>IFERROR(TEXT(DATEVALUE(LEFT(Table1[[#This Row],[Date of Purchase]],10)), "MMMM"), TEXT(Table1[[#This Row],[Date of Purchase]], "MMMM"))</f>
        <v>April</v>
      </c>
      <c r="T658" t="str">
        <f>IF(OR(
  AND(Table1[[#This Row],[Ticket Priority]]="Critical", Table1[[#This Row],[Ticket Status]]&lt;&gt;"Closed"),
  AND(Table1[[#This Row],[Ticket Priority]]="High", Table1[[#This Row],[Ticket Status]]="Open")
), "Yes", "No")</f>
        <v>No</v>
      </c>
      <c r="U658" s="4" t="str">
        <f>IF(Table1[[#This Row],[Ticket Status]]="Closed","Yes","No")</f>
        <v>Yes</v>
      </c>
      <c r="V658" s="4" t="str">
        <f>IF(Table1[[#This Row],[Ticket Status]]="Pending Customer Response","Yes","No")</f>
        <v>No</v>
      </c>
      <c r="W658" s="5">
        <f ca="1">COUNTIFS(Table1[Agent_name],Table1[[#This Row],[Agent_name]],Table1[Month],Table1[[#This Row],[Month]])/160</f>
        <v>0.18124999999999999</v>
      </c>
    </row>
    <row r="659" spans="1:23" x14ac:dyDescent="0.25">
      <c r="A659">
        <v>658</v>
      </c>
      <c r="B659" t="s">
        <v>2269</v>
      </c>
      <c r="C659" t="s">
        <v>2270</v>
      </c>
      <c r="D659">
        <v>57</v>
      </c>
      <c r="E659" t="s">
        <v>19</v>
      </c>
      <c r="F659" t="s">
        <v>98</v>
      </c>
      <c r="G659" s="1">
        <v>44378</v>
      </c>
      <c r="H659" t="s">
        <v>21</v>
      </c>
      <c r="I659" t="s">
        <v>59</v>
      </c>
      <c r="J659" s="3" t="s">
        <v>2271</v>
      </c>
      <c r="K659" t="s">
        <v>39</v>
      </c>
      <c r="L659" t="s">
        <v>2272</v>
      </c>
      <c r="M659" t="s">
        <v>89</v>
      </c>
      <c r="N659" t="s">
        <v>26</v>
      </c>
      <c r="O659" s="2">
        <v>45078.001261574071</v>
      </c>
      <c r="P659" s="2">
        <v>45078.647789351853</v>
      </c>
      <c r="Q659">
        <v>2</v>
      </c>
      <c r="R659" t="str">
        <f t="shared" ca="1" si="10"/>
        <v>Neha</v>
      </c>
      <c r="S659" t="str">
        <f>IFERROR(TEXT(DATEVALUE(LEFT(Table1[[#This Row],[Date of Purchase]],10)), "MMMM"), TEXT(Table1[[#This Row],[Date of Purchase]], "MMMM"))</f>
        <v>July</v>
      </c>
      <c r="T659" t="str">
        <f>IF(OR(
  AND(Table1[[#This Row],[Ticket Priority]]="Critical", Table1[[#This Row],[Ticket Status]]&lt;&gt;"Closed"),
  AND(Table1[[#This Row],[Ticket Priority]]="High", Table1[[#This Row],[Ticket Status]]="Open")
), "Yes", "No")</f>
        <v>No</v>
      </c>
      <c r="U659" s="4" t="str">
        <f>IF(Table1[[#This Row],[Ticket Status]]="Closed","Yes","No")</f>
        <v>Yes</v>
      </c>
      <c r="V659" s="4" t="str">
        <f>IF(Table1[[#This Row],[Ticket Status]]="Pending Customer Response","Yes","No")</f>
        <v>No</v>
      </c>
      <c r="W659" s="5">
        <f ca="1">COUNTIFS(Table1[Agent_name],Table1[[#This Row],[Agent_name]],Table1[Month],Table1[[#This Row],[Month]])/160</f>
        <v>0.23125000000000001</v>
      </c>
    </row>
    <row r="660" spans="1:23" x14ac:dyDescent="0.25">
      <c r="A660">
        <v>659</v>
      </c>
      <c r="B660" t="s">
        <v>2273</v>
      </c>
      <c r="C660" t="s">
        <v>2274</v>
      </c>
      <c r="D660">
        <v>53</v>
      </c>
      <c r="E660" t="s">
        <v>58</v>
      </c>
      <c r="F660" t="s">
        <v>242</v>
      </c>
      <c r="G660" s="1">
        <v>44241</v>
      </c>
      <c r="H660" t="s">
        <v>66</v>
      </c>
      <c r="I660" t="s">
        <v>67</v>
      </c>
      <c r="J660" s="3" t="s">
        <v>2275</v>
      </c>
      <c r="K660" t="s">
        <v>24</v>
      </c>
      <c r="M660" t="s">
        <v>41</v>
      </c>
      <c r="N660" t="s">
        <v>55</v>
      </c>
      <c r="O660" s="2">
        <v>45078.874884259261</v>
      </c>
      <c r="Q660">
        <v>5</v>
      </c>
      <c r="R660" t="str">
        <f t="shared" ca="1" si="10"/>
        <v>Mohit</v>
      </c>
      <c r="S660" t="str">
        <f>IFERROR(TEXT(DATEVALUE(LEFT(Table1[[#This Row],[Date of Purchase]],10)), "MMMM"), TEXT(Table1[[#This Row],[Date of Purchase]], "MMMM"))</f>
        <v>February</v>
      </c>
      <c r="T660" t="str">
        <f>IF(OR(
  AND(Table1[[#This Row],[Ticket Priority]]="Critical", Table1[[#This Row],[Ticket Status]]&lt;&gt;"Closed"),
  AND(Table1[[#This Row],[Ticket Priority]]="High", Table1[[#This Row],[Ticket Status]]="Open")
), "Yes", "No")</f>
        <v>No</v>
      </c>
      <c r="U660" s="4" t="str">
        <f>IF(Table1[[#This Row],[Ticket Status]]="Closed","Yes","No")</f>
        <v>No</v>
      </c>
      <c r="V660" s="4" t="str">
        <f>IF(Table1[[#This Row],[Ticket Status]]="Pending Customer Response","Yes","No")</f>
        <v>Yes</v>
      </c>
      <c r="W660" s="5">
        <f ca="1">COUNTIFS(Table1[Agent_name],Table1[[#This Row],[Agent_name]],Table1[Month],Table1[[#This Row],[Month]])/160</f>
        <v>0.52500000000000002</v>
      </c>
    </row>
    <row r="661" spans="1:23" x14ac:dyDescent="0.25">
      <c r="A661">
        <v>660</v>
      </c>
      <c r="B661" t="s">
        <v>2276</v>
      </c>
      <c r="C661" t="s">
        <v>2277</v>
      </c>
      <c r="D661">
        <v>46</v>
      </c>
      <c r="E661" t="s">
        <v>58</v>
      </c>
      <c r="F661" t="s">
        <v>456</v>
      </c>
      <c r="G661" s="1">
        <v>44437</v>
      </c>
      <c r="H661" t="s">
        <v>67</v>
      </c>
      <c r="I661" t="s">
        <v>22</v>
      </c>
      <c r="J661" s="3" t="s">
        <v>2278</v>
      </c>
      <c r="K661" t="s">
        <v>62</v>
      </c>
      <c r="M661" t="s">
        <v>143</v>
      </c>
      <c r="N661" t="s">
        <v>55</v>
      </c>
      <c r="Q661">
        <v>5</v>
      </c>
      <c r="R661" t="str">
        <f t="shared" ca="1" si="10"/>
        <v>Karan</v>
      </c>
      <c r="S661" t="str">
        <f>IFERROR(TEXT(DATEVALUE(LEFT(Table1[[#This Row],[Date of Purchase]],10)), "MMMM"), TEXT(Table1[[#This Row],[Date of Purchase]], "MMMM"))</f>
        <v>August</v>
      </c>
      <c r="T661" t="str">
        <f>IF(OR(
  AND(Table1[[#This Row],[Ticket Priority]]="Critical", Table1[[#This Row],[Ticket Status]]&lt;&gt;"Closed"),
  AND(Table1[[#This Row],[Ticket Priority]]="High", Table1[[#This Row],[Ticket Status]]="Open")
), "Yes", "No")</f>
        <v>No</v>
      </c>
      <c r="U661" s="4" t="str">
        <f>IF(Table1[[#This Row],[Ticket Status]]="Closed","Yes","No")</f>
        <v>No</v>
      </c>
      <c r="V661" s="4" t="str">
        <f>IF(Table1[[#This Row],[Ticket Status]]="Pending Customer Response","Yes","No")</f>
        <v>No</v>
      </c>
      <c r="W661" s="5">
        <f ca="1">COUNTIFS(Table1[Agent_name],Table1[[#This Row],[Agent_name]],Table1[Month],Table1[[#This Row],[Month]])/160</f>
        <v>0.21875</v>
      </c>
    </row>
    <row r="662" spans="1:23" x14ac:dyDescent="0.25">
      <c r="A662">
        <v>661</v>
      </c>
      <c r="B662" t="s">
        <v>2279</v>
      </c>
      <c r="C662" t="s">
        <v>2280</v>
      </c>
      <c r="D662">
        <v>57</v>
      </c>
      <c r="E662" t="s">
        <v>19</v>
      </c>
      <c r="F662" t="s">
        <v>117</v>
      </c>
      <c r="G662" s="1">
        <v>43918</v>
      </c>
      <c r="H662" t="s">
        <v>66</v>
      </c>
      <c r="I662" t="s">
        <v>52</v>
      </c>
      <c r="J662" s="3" t="s">
        <v>2281</v>
      </c>
      <c r="K662" t="s">
        <v>24</v>
      </c>
      <c r="M662" t="s">
        <v>143</v>
      </c>
      <c r="N662" t="s">
        <v>83</v>
      </c>
      <c r="O662" s="2">
        <v>45078.699224537035</v>
      </c>
      <c r="Q662">
        <v>5</v>
      </c>
      <c r="R662" t="str">
        <f t="shared" ca="1" si="10"/>
        <v>Aisha</v>
      </c>
      <c r="S662" t="str">
        <f>IFERROR(TEXT(DATEVALUE(LEFT(Table1[[#This Row],[Date of Purchase]],10)), "MMMM"), TEXT(Table1[[#This Row],[Date of Purchase]], "MMMM"))</f>
        <v>March</v>
      </c>
      <c r="T662" t="str">
        <f>IF(OR(
  AND(Table1[[#This Row],[Ticket Priority]]="Critical", Table1[[#This Row],[Ticket Status]]&lt;&gt;"Closed"),
  AND(Table1[[#This Row],[Ticket Priority]]="High", Table1[[#This Row],[Ticket Status]]="Open")
), "Yes", "No")</f>
        <v>No</v>
      </c>
      <c r="U662" s="4" t="str">
        <f>IF(Table1[[#This Row],[Ticket Status]]="Closed","Yes","No")</f>
        <v>No</v>
      </c>
      <c r="V662" s="4" t="str">
        <f>IF(Table1[[#This Row],[Ticket Status]]="Pending Customer Response","Yes","No")</f>
        <v>Yes</v>
      </c>
      <c r="W662" s="5">
        <f ca="1">COUNTIFS(Table1[Agent_name],Table1[[#This Row],[Agent_name]],Table1[Month],Table1[[#This Row],[Month]])/160</f>
        <v>1.0062500000000001</v>
      </c>
    </row>
    <row r="663" spans="1:23" x14ac:dyDescent="0.25">
      <c r="A663">
        <v>662</v>
      </c>
      <c r="B663" t="s">
        <v>2282</v>
      </c>
      <c r="C663" t="s">
        <v>2283</v>
      </c>
      <c r="D663">
        <v>40</v>
      </c>
      <c r="E663" t="s">
        <v>19</v>
      </c>
      <c r="F663" t="s">
        <v>223</v>
      </c>
      <c r="G663" s="1">
        <v>44287</v>
      </c>
      <c r="H663" t="s">
        <v>21</v>
      </c>
      <c r="I663" t="s">
        <v>72</v>
      </c>
      <c r="J663" s="3" t="s">
        <v>2284</v>
      </c>
      <c r="K663" t="s">
        <v>62</v>
      </c>
      <c r="M663" t="s">
        <v>143</v>
      </c>
      <c r="N663" t="s">
        <v>26</v>
      </c>
      <c r="Q663">
        <v>5</v>
      </c>
      <c r="R663" t="str">
        <f t="shared" ca="1" si="10"/>
        <v>Mohit</v>
      </c>
      <c r="S663" t="str">
        <f>IFERROR(TEXT(DATEVALUE(LEFT(Table1[[#This Row],[Date of Purchase]],10)), "MMMM"), TEXT(Table1[[#This Row],[Date of Purchase]], "MMMM"))</f>
        <v>April</v>
      </c>
      <c r="T663" t="str">
        <f>IF(OR(
  AND(Table1[[#This Row],[Ticket Priority]]="Critical", Table1[[#This Row],[Ticket Status]]&lt;&gt;"Closed"),
  AND(Table1[[#This Row],[Ticket Priority]]="High", Table1[[#This Row],[Ticket Status]]="Open")
), "Yes", "No")</f>
        <v>No</v>
      </c>
      <c r="U663" s="4" t="str">
        <f>IF(Table1[[#This Row],[Ticket Status]]="Closed","Yes","No")</f>
        <v>No</v>
      </c>
      <c r="V663" s="4" t="str">
        <f>IF(Table1[[#This Row],[Ticket Status]]="Pending Customer Response","Yes","No")</f>
        <v>No</v>
      </c>
      <c r="W663" s="5">
        <f ca="1">COUNTIFS(Table1[Agent_name],Table1[[#This Row],[Agent_name]],Table1[Month],Table1[[#This Row],[Month]])/160</f>
        <v>0.45</v>
      </c>
    </row>
    <row r="664" spans="1:23" x14ac:dyDescent="0.25">
      <c r="A664">
        <v>663</v>
      </c>
      <c r="B664" t="s">
        <v>2285</v>
      </c>
      <c r="C664" t="s">
        <v>2286</v>
      </c>
      <c r="D664">
        <v>26</v>
      </c>
      <c r="E664" t="s">
        <v>29</v>
      </c>
      <c r="F664" t="s">
        <v>207</v>
      </c>
      <c r="G664" s="1">
        <v>44556</v>
      </c>
      <c r="H664" t="s">
        <v>45</v>
      </c>
      <c r="I664" t="s">
        <v>52</v>
      </c>
      <c r="J664" s="3" t="s">
        <v>2287</v>
      </c>
      <c r="K664" t="s">
        <v>39</v>
      </c>
      <c r="L664" t="s">
        <v>2288</v>
      </c>
      <c r="M664" t="s">
        <v>89</v>
      </c>
      <c r="N664" t="s">
        <v>26</v>
      </c>
      <c r="O664" s="2">
        <v>45077.951354166667</v>
      </c>
      <c r="P664" s="2">
        <v>45078.027743055558</v>
      </c>
      <c r="Q664">
        <v>4</v>
      </c>
      <c r="R664" t="str">
        <f t="shared" ca="1" si="10"/>
        <v>Ravi</v>
      </c>
      <c r="S664" t="str">
        <f>IFERROR(TEXT(DATEVALUE(LEFT(Table1[[#This Row],[Date of Purchase]],10)), "MMMM"), TEXT(Table1[[#This Row],[Date of Purchase]], "MMMM"))</f>
        <v>December</v>
      </c>
      <c r="T664" t="str">
        <f>IF(OR(
  AND(Table1[[#This Row],[Ticket Priority]]="Critical", Table1[[#This Row],[Ticket Status]]&lt;&gt;"Closed"),
  AND(Table1[[#This Row],[Ticket Priority]]="High", Table1[[#This Row],[Ticket Status]]="Open")
), "Yes", "No")</f>
        <v>No</v>
      </c>
      <c r="U664" s="4" t="str">
        <f>IF(Table1[[#This Row],[Ticket Status]]="Closed","Yes","No")</f>
        <v>Yes</v>
      </c>
      <c r="V664" s="4" t="str">
        <f>IF(Table1[[#This Row],[Ticket Status]]="Pending Customer Response","Yes","No")</f>
        <v>No</v>
      </c>
      <c r="W664" s="5">
        <f ca="1">COUNTIFS(Table1[Agent_name],Table1[[#This Row],[Agent_name]],Table1[Month],Table1[[#This Row],[Month]])/160</f>
        <v>0.66249999999999998</v>
      </c>
    </row>
    <row r="665" spans="1:23" x14ac:dyDescent="0.25">
      <c r="A665">
        <v>664</v>
      </c>
      <c r="B665" t="s">
        <v>2289</v>
      </c>
      <c r="C665" t="s">
        <v>2290</v>
      </c>
      <c r="D665">
        <v>18</v>
      </c>
      <c r="E665" t="s">
        <v>29</v>
      </c>
      <c r="F665" t="s">
        <v>112</v>
      </c>
      <c r="G665" s="1">
        <v>43942</v>
      </c>
      <c r="H665" t="s">
        <v>66</v>
      </c>
      <c r="I665" t="s">
        <v>67</v>
      </c>
      <c r="J665" s="3" t="s">
        <v>2291</v>
      </c>
      <c r="K665" t="s">
        <v>62</v>
      </c>
      <c r="M665" t="s">
        <v>143</v>
      </c>
      <c r="N665" t="s">
        <v>33</v>
      </c>
      <c r="Q665">
        <v>5</v>
      </c>
      <c r="R665" t="str">
        <f t="shared" ca="1" si="10"/>
        <v>Neha</v>
      </c>
      <c r="S665" t="str">
        <f>IFERROR(TEXT(DATEVALUE(LEFT(Table1[[#This Row],[Date of Purchase]],10)), "MMMM"), TEXT(Table1[[#This Row],[Date of Purchase]], "MMMM"))</f>
        <v>April</v>
      </c>
      <c r="T665" t="str">
        <f>IF(OR(
  AND(Table1[[#This Row],[Ticket Priority]]="Critical", Table1[[#This Row],[Ticket Status]]&lt;&gt;"Closed"),
  AND(Table1[[#This Row],[Ticket Priority]]="High", Table1[[#This Row],[Ticket Status]]="Open")
), "Yes", "No")</f>
        <v>No</v>
      </c>
      <c r="U665" s="4" t="str">
        <f>IF(Table1[[#This Row],[Ticket Status]]="Closed","Yes","No")</f>
        <v>No</v>
      </c>
      <c r="V665" s="4" t="str">
        <f>IF(Table1[[#This Row],[Ticket Status]]="Pending Customer Response","Yes","No")</f>
        <v>No</v>
      </c>
      <c r="W665" s="5">
        <f ca="1">COUNTIFS(Table1[Agent_name],Table1[[#This Row],[Agent_name]],Table1[Month],Table1[[#This Row],[Month]])/160</f>
        <v>0.28749999999999998</v>
      </c>
    </row>
    <row r="666" spans="1:23" x14ac:dyDescent="0.25">
      <c r="A666">
        <v>665</v>
      </c>
      <c r="B666" t="s">
        <v>2292</v>
      </c>
      <c r="C666" t="s">
        <v>2293</v>
      </c>
      <c r="D666">
        <v>39</v>
      </c>
      <c r="E666" t="s">
        <v>29</v>
      </c>
      <c r="F666" t="s">
        <v>249</v>
      </c>
      <c r="G666" s="1">
        <v>44079</v>
      </c>
      <c r="H666" t="s">
        <v>66</v>
      </c>
      <c r="I666" t="s">
        <v>22</v>
      </c>
      <c r="J666" s="3" t="s">
        <v>2294</v>
      </c>
      <c r="K666" t="s">
        <v>39</v>
      </c>
      <c r="L666" t="s">
        <v>2295</v>
      </c>
      <c r="M666" t="s">
        <v>41</v>
      </c>
      <c r="N666" t="s">
        <v>26</v>
      </c>
      <c r="O666" s="2">
        <v>45078.848611111112</v>
      </c>
      <c r="P666" s="2">
        <v>45078.378472222219</v>
      </c>
      <c r="Q666">
        <v>3</v>
      </c>
      <c r="R666" t="str">
        <f t="shared" ca="1" si="10"/>
        <v>Rahul</v>
      </c>
      <c r="S666" t="str">
        <f>IFERROR(TEXT(DATEVALUE(LEFT(Table1[[#This Row],[Date of Purchase]],10)), "MMMM"), TEXT(Table1[[#This Row],[Date of Purchase]], "MMMM"))</f>
        <v>September</v>
      </c>
      <c r="T666" t="str">
        <f>IF(OR(
  AND(Table1[[#This Row],[Ticket Priority]]="Critical", Table1[[#This Row],[Ticket Status]]&lt;&gt;"Closed"),
  AND(Table1[[#This Row],[Ticket Priority]]="High", Table1[[#This Row],[Ticket Status]]="Open")
), "Yes", "No")</f>
        <v>No</v>
      </c>
      <c r="U666" s="4" t="str">
        <f>IF(Table1[[#This Row],[Ticket Status]]="Closed","Yes","No")</f>
        <v>Yes</v>
      </c>
      <c r="V666" s="4" t="str">
        <f>IF(Table1[[#This Row],[Ticket Status]]="Pending Customer Response","Yes","No")</f>
        <v>No</v>
      </c>
      <c r="W666" s="5">
        <f ca="1">COUNTIFS(Table1[Agent_name],Table1[[#This Row],[Agent_name]],Table1[Month],Table1[[#This Row],[Month]])/160</f>
        <v>0.25</v>
      </c>
    </row>
    <row r="667" spans="1:23" x14ac:dyDescent="0.25">
      <c r="A667">
        <v>666</v>
      </c>
      <c r="B667" t="s">
        <v>2296</v>
      </c>
      <c r="C667" t="s">
        <v>2297</v>
      </c>
      <c r="D667">
        <v>64</v>
      </c>
      <c r="E667" t="s">
        <v>29</v>
      </c>
      <c r="F667" t="s">
        <v>117</v>
      </c>
      <c r="G667" s="1">
        <v>44107</v>
      </c>
      <c r="H667" t="s">
        <v>59</v>
      </c>
      <c r="I667" t="s">
        <v>77</v>
      </c>
      <c r="J667" s="3" t="s">
        <v>2298</v>
      </c>
      <c r="K667" t="s">
        <v>39</v>
      </c>
      <c r="L667" t="s">
        <v>2299</v>
      </c>
      <c r="M667" t="s">
        <v>143</v>
      </c>
      <c r="N667" t="s">
        <v>26</v>
      </c>
      <c r="O667" s="2">
        <v>45078.278495370374</v>
      </c>
      <c r="P667" s="2">
        <v>45077.954884259256</v>
      </c>
      <c r="Q667">
        <v>2</v>
      </c>
      <c r="R667" t="str">
        <f t="shared" ca="1" si="10"/>
        <v>Sara</v>
      </c>
      <c r="S667" t="str">
        <f>IFERROR(TEXT(DATEVALUE(LEFT(Table1[[#This Row],[Date of Purchase]],10)), "MMMM"), TEXT(Table1[[#This Row],[Date of Purchase]], "MMMM"))</f>
        <v>October</v>
      </c>
      <c r="T667" t="str">
        <f>IF(OR(
  AND(Table1[[#This Row],[Ticket Priority]]="Critical", Table1[[#This Row],[Ticket Status]]&lt;&gt;"Closed"),
  AND(Table1[[#This Row],[Ticket Priority]]="High", Table1[[#This Row],[Ticket Status]]="Open")
), "Yes", "No")</f>
        <v>No</v>
      </c>
      <c r="U667" s="4" t="str">
        <f>IF(Table1[[#This Row],[Ticket Status]]="Closed","Yes","No")</f>
        <v>Yes</v>
      </c>
      <c r="V667" s="4" t="str">
        <f>IF(Table1[[#This Row],[Ticket Status]]="Pending Customer Response","Yes","No")</f>
        <v>No</v>
      </c>
      <c r="W667" s="5">
        <f ca="1">COUNTIFS(Table1[Agent_name],Table1[[#This Row],[Agent_name]],Table1[Month],Table1[[#This Row],[Month]])/160</f>
        <v>0.66874999999999996</v>
      </c>
    </row>
    <row r="668" spans="1:23" x14ac:dyDescent="0.25">
      <c r="A668">
        <v>667</v>
      </c>
      <c r="B668" t="s">
        <v>2300</v>
      </c>
      <c r="C668" t="s">
        <v>2301</v>
      </c>
      <c r="D668">
        <v>26</v>
      </c>
      <c r="E668" t="s">
        <v>19</v>
      </c>
      <c r="F668" t="s">
        <v>202</v>
      </c>
      <c r="G668" s="1">
        <v>43986</v>
      </c>
      <c r="H668" t="s">
        <v>21</v>
      </c>
      <c r="I668" t="s">
        <v>150</v>
      </c>
      <c r="J668" s="3" t="s">
        <v>2302</v>
      </c>
      <c r="K668" t="s">
        <v>62</v>
      </c>
      <c r="M668" t="s">
        <v>25</v>
      </c>
      <c r="N668" t="s">
        <v>83</v>
      </c>
      <c r="Q668">
        <v>5</v>
      </c>
      <c r="R668" t="str">
        <f t="shared" ca="1" si="10"/>
        <v>Ravi</v>
      </c>
      <c r="S668" t="str">
        <f>IFERROR(TEXT(DATEVALUE(LEFT(Table1[[#This Row],[Date of Purchase]],10)), "MMMM"), TEXT(Table1[[#This Row],[Date of Purchase]], "MMMM"))</f>
        <v>June</v>
      </c>
      <c r="T668" t="str">
        <f>IF(OR(
  AND(Table1[[#This Row],[Ticket Priority]]="Critical", Table1[[#This Row],[Ticket Status]]&lt;&gt;"Closed"),
  AND(Table1[[#This Row],[Ticket Priority]]="High", Table1[[#This Row],[Ticket Status]]="Open")
), "Yes", "No")</f>
        <v>Yes</v>
      </c>
      <c r="U668" s="4" t="str">
        <f>IF(Table1[[#This Row],[Ticket Status]]="Closed","Yes","No")</f>
        <v>No</v>
      </c>
      <c r="V668" s="4" t="str">
        <f>IF(Table1[[#This Row],[Ticket Status]]="Pending Customer Response","Yes","No")</f>
        <v>No</v>
      </c>
      <c r="W668" s="5">
        <f ca="1">COUNTIFS(Table1[Agent_name],Table1[[#This Row],[Agent_name]],Table1[Month],Table1[[#This Row],[Month]])/160</f>
        <v>0.58125000000000004</v>
      </c>
    </row>
    <row r="669" spans="1:23" x14ac:dyDescent="0.25">
      <c r="A669">
        <v>668</v>
      </c>
      <c r="B669" t="s">
        <v>2303</v>
      </c>
      <c r="C669" t="s">
        <v>2304</v>
      </c>
      <c r="D669">
        <v>34</v>
      </c>
      <c r="E669" t="s">
        <v>29</v>
      </c>
      <c r="F669" t="s">
        <v>485</v>
      </c>
      <c r="G669" s="1">
        <v>43858</v>
      </c>
      <c r="H669" t="s">
        <v>67</v>
      </c>
      <c r="I669" t="s">
        <v>46</v>
      </c>
      <c r="J669" s="3" t="s">
        <v>2305</v>
      </c>
      <c r="K669" t="s">
        <v>24</v>
      </c>
      <c r="M669" t="s">
        <v>25</v>
      </c>
      <c r="N669" t="s">
        <v>55</v>
      </c>
      <c r="O669" s="2">
        <v>45078.886840277781</v>
      </c>
      <c r="Q669">
        <v>5</v>
      </c>
      <c r="R669" t="str">
        <f t="shared" ca="1" si="10"/>
        <v>Mohit</v>
      </c>
      <c r="S669" t="str">
        <f>IFERROR(TEXT(DATEVALUE(LEFT(Table1[[#This Row],[Date of Purchase]],10)), "MMMM"), TEXT(Table1[[#This Row],[Date of Purchase]], "MMMM"))</f>
        <v>January</v>
      </c>
      <c r="T669" t="str">
        <f>IF(OR(
  AND(Table1[[#This Row],[Ticket Priority]]="Critical", Table1[[#This Row],[Ticket Status]]&lt;&gt;"Closed"),
  AND(Table1[[#This Row],[Ticket Priority]]="High", Table1[[#This Row],[Ticket Status]]="Open")
), "Yes", "No")</f>
        <v>Yes</v>
      </c>
      <c r="U669" s="4" t="str">
        <f>IF(Table1[[#This Row],[Ticket Status]]="Closed","Yes","No")</f>
        <v>No</v>
      </c>
      <c r="V669" s="4" t="str">
        <f>IF(Table1[[#This Row],[Ticket Status]]="Pending Customer Response","Yes","No")</f>
        <v>Yes</v>
      </c>
      <c r="W669" s="5">
        <f ca="1">COUNTIFS(Table1[Agent_name],Table1[[#This Row],[Agent_name]],Table1[Month],Table1[[#This Row],[Month]])/160</f>
        <v>0.46250000000000002</v>
      </c>
    </row>
    <row r="670" spans="1:23" x14ac:dyDescent="0.25">
      <c r="A670">
        <v>669</v>
      </c>
      <c r="B670" t="s">
        <v>2306</v>
      </c>
      <c r="C670" t="s">
        <v>2307</v>
      </c>
      <c r="D670">
        <v>57</v>
      </c>
      <c r="E670" t="s">
        <v>29</v>
      </c>
      <c r="F670" t="s">
        <v>249</v>
      </c>
      <c r="G670" s="1">
        <v>44182</v>
      </c>
      <c r="H670" t="s">
        <v>21</v>
      </c>
      <c r="I670" t="s">
        <v>31</v>
      </c>
      <c r="J670" s="3" t="s">
        <v>2308</v>
      </c>
      <c r="K670" t="s">
        <v>62</v>
      </c>
      <c r="M670" t="s">
        <v>41</v>
      </c>
      <c r="N670" t="s">
        <v>83</v>
      </c>
      <c r="R670" t="str">
        <f t="shared" ca="1" si="10"/>
        <v>Mohit</v>
      </c>
      <c r="S670" t="str">
        <f>IFERROR(TEXT(DATEVALUE(LEFT(Table1[[#This Row],[Date of Purchase]],10)), "MMMM"), TEXT(Table1[[#This Row],[Date of Purchase]], "MMMM"))</f>
        <v>December</v>
      </c>
      <c r="T670" t="str">
        <f>IF(OR(
  AND(Table1[[#This Row],[Ticket Priority]]="Critical", Table1[[#This Row],[Ticket Status]]&lt;&gt;"Closed"),
  AND(Table1[[#This Row],[Ticket Priority]]="High", Table1[[#This Row],[Ticket Status]]="Open")
), "Yes", "No")</f>
        <v>No</v>
      </c>
      <c r="U670" s="4" t="str">
        <f>IF(Table1[[#This Row],[Ticket Status]]="Closed","Yes","No")</f>
        <v>No</v>
      </c>
      <c r="V670" s="4" t="str">
        <f>IF(Table1[[#This Row],[Ticket Status]]="Pending Customer Response","Yes","No")</f>
        <v>No</v>
      </c>
      <c r="W670" s="5">
        <f ca="1">COUNTIFS(Table1[Agent_name],Table1[[#This Row],[Agent_name]],Table1[Month],Table1[[#This Row],[Month]])/160</f>
        <v>0.44374999999999998</v>
      </c>
    </row>
    <row r="671" spans="1:23" x14ac:dyDescent="0.25">
      <c r="A671">
        <v>670</v>
      </c>
      <c r="B671" t="s">
        <v>2309</v>
      </c>
      <c r="C671" t="s">
        <v>2310</v>
      </c>
      <c r="D671">
        <v>63</v>
      </c>
      <c r="E671" t="s">
        <v>58</v>
      </c>
      <c r="F671" t="s">
        <v>397</v>
      </c>
      <c r="G671" s="1">
        <v>44210</v>
      </c>
      <c r="H671" t="s">
        <v>59</v>
      </c>
      <c r="I671" t="s">
        <v>113</v>
      </c>
      <c r="J671" s="3" t="s">
        <v>791</v>
      </c>
      <c r="K671" t="s">
        <v>62</v>
      </c>
      <c r="M671" t="s">
        <v>41</v>
      </c>
      <c r="N671" t="s">
        <v>26</v>
      </c>
      <c r="Q671">
        <v>5</v>
      </c>
      <c r="R671" t="str">
        <f t="shared" ca="1" si="10"/>
        <v>Ravi</v>
      </c>
      <c r="S671" t="str">
        <f>IFERROR(TEXT(DATEVALUE(LEFT(Table1[[#This Row],[Date of Purchase]],10)), "MMMM"), TEXT(Table1[[#This Row],[Date of Purchase]], "MMMM"))</f>
        <v>January</v>
      </c>
      <c r="T671" t="str">
        <f>IF(OR(
  AND(Table1[[#This Row],[Ticket Priority]]="Critical", Table1[[#This Row],[Ticket Status]]&lt;&gt;"Closed"),
  AND(Table1[[#This Row],[Ticket Priority]]="High", Table1[[#This Row],[Ticket Status]]="Open")
), "Yes", "No")</f>
        <v>No</v>
      </c>
      <c r="U671" s="4" t="str">
        <f>IF(Table1[[#This Row],[Ticket Status]]="Closed","Yes","No")</f>
        <v>No</v>
      </c>
      <c r="V671" s="4" t="str">
        <f>IF(Table1[[#This Row],[Ticket Status]]="Pending Customer Response","Yes","No")</f>
        <v>No</v>
      </c>
      <c r="W671" s="5">
        <f ca="1">COUNTIFS(Table1[Agent_name],Table1[[#This Row],[Agent_name]],Table1[Month],Table1[[#This Row],[Month]])/160</f>
        <v>0.74375000000000002</v>
      </c>
    </row>
    <row r="672" spans="1:23" x14ac:dyDescent="0.25">
      <c r="A672">
        <v>671</v>
      </c>
      <c r="B672" t="s">
        <v>2311</v>
      </c>
      <c r="C672" t="s">
        <v>2312</v>
      </c>
      <c r="D672">
        <v>63</v>
      </c>
      <c r="E672" t="s">
        <v>19</v>
      </c>
      <c r="F672" t="s">
        <v>249</v>
      </c>
      <c r="G672" s="1">
        <v>44098</v>
      </c>
      <c r="H672" t="s">
        <v>66</v>
      </c>
      <c r="I672" t="s">
        <v>141</v>
      </c>
      <c r="J672" s="3" t="s">
        <v>2313</v>
      </c>
      <c r="K672" t="s">
        <v>39</v>
      </c>
      <c r="L672" t="s">
        <v>2314</v>
      </c>
      <c r="M672" t="s">
        <v>143</v>
      </c>
      <c r="N672" t="s">
        <v>83</v>
      </c>
      <c r="O672" s="2">
        <v>45078.447291666664</v>
      </c>
      <c r="P672" s="2">
        <v>45078.066736111112</v>
      </c>
      <c r="Q672">
        <v>5</v>
      </c>
      <c r="R672" t="str">
        <f t="shared" ca="1" si="10"/>
        <v>Aisha</v>
      </c>
      <c r="S672" t="str">
        <f>IFERROR(TEXT(DATEVALUE(LEFT(Table1[[#This Row],[Date of Purchase]],10)), "MMMM"), TEXT(Table1[[#This Row],[Date of Purchase]], "MMMM"))</f>
        <v>September</v>
      </c>
      <c r="T672" t="str">
        <f>IF(OR(
  AND(Table1[[#This Row],[Ticket Priority]]="Critical", Table1[[#This Row],[Ticket Status]]&lt;&gt;"Closed"),
  AND(Table1[[#This Row],[Ticket Priority]]="High", Table1[[#This Row],[Ticket Status]]="Open")
), "Yes", "No")</f>
        <v>No</v>
      </c>
      <c r="U672" s="4" t="str">
        <f>IF(Table1[[#This Row],[Ticket Status]]="Closed","Yes","No")</f>
        <v>Yes</v>
      </c>
      <c r="V672" s="4" t="str">
        <f>IF(Table1[[#This Row],[Ticket Status]]="Pending Customer Response","Yes","No")</f>
        <v>No</v>
      </c>
      <c r="W672" s="5">
        <f ca="1">COUNTIFS(Table1[Agent_name],Table1[[#This Row],[Agent_name]],Table1[Month],Table1[[#This Row],[Month]])/160</f>
        <v>0.86250000000000004</v>
      </c>
    </row>
    <row r="673" spans="1:23" x14ac:dyDescent="0.25">
      <c r="A673">
        <v>672</v>
      </c>
      <c r="B673" t="s">
        <v>2315</v>
      </c>
      <c r="C673" t="s">
        <v>2316</v>
      </c>
      <c r="D673">
        <v>41</v>
      </c>
      <c r="E673" t="s">
        <v>29</v>
      </c>
      <c r="F673" t="s">
        <v>286</v>
      </c>
      <c r="G673" s="1">
        <v>44067</v>
      </c>
      <c r="H673" t="s">
        <v>21</v>
      </c>
      <c r="I673" t="s">
        <v>22</v>
      </c>
      <c r="J673" s="3" t="s">
        <v>2317</v>
      </c>
      <c r="K673" t="s">
        <v>24</v>
      </c>
      <c r="M673" t="s">
        <v>41</v>
      </c>
      <c r="N673" t="s">
        <v>33</v>
      </c>
      <c r="O673" s="2">
        <v>45078.688969907409</v>
      </c>
      <c r="Q673">
        <v>5</v>
      </c>
      <c r="R673" t="str">
        <f t="shared" ca="1" si="10"/>
        <v>Aisha</v>
      </c>
      <c r="S673" t="str">
        <f>IFERROR(TEXT(DATEVALUE(LEFT(Table1[[#This Row],[Date of Purchase]],10)), "MMMM"), TEXT(Table1[[#This Row],[Date of Purchase]], "MMMM"))</f>
        <v>August</v>
      </c>
      <c r="T673" t="str">
        <f>IF(OR(
  AND(Table1[[#This Row],[Ticket Priority]]="Critical", Table1[[#This Row],[Ticket Status]]&lt;&gt;"Closed"),
  AND(Table1[[#This Row],[Ticket Priority]]="High", Table1[[#This Row],[Ticket Status]]="Open")
), "Yes", "No")</f>
        <v>No</v>
      </c>
      <c r="U673" s="4" t="str">
        <f>IF(Table1[[#This Row],[Ticket Status]]="Closed","Yes","No")</f>
        <v>No</v>
      </c>
      <c r="V673" s="4" t="str">
        <f>IF(Table1[[#This Row],[Ticket Status]]="Pending Customer Response","Yes","No")</f>
        <v>Yes</v>
      </c>
      <c r="W673" s="5">
        <f ca="1">COUNTIFS(Table1[Agent_name],Table1[[#This Row],[Agent_name]],Table1[Month],Table1[[#This Row],[Month]])/160</f>
        <v>0.86250000000000004</v>
      </c>
    </row>
    <row r="674" spans="1:23" x14ac:dyDescent="0.25">
      <c r="A674">
        <v>673</v>
      </c>
      <c r="B674" t="s">
        <v>2318</v>
      </c>
      <c r="C674" t="s">
        <v>2319</v>
      </c>
      <c r="D674">
        <v>49</v>
      </c>
      <c r="E674" t="s">
        <v>29</v>
      </c>
      <c r="F674" t="s">
        <v>202</v>
      </c>
      <c r="G674" s="1">
        <v>44247</v>
      </c>
      <c r="H674" t="s">
        <v>66</v>
      </c>
      <c r="I674" t="s">
        <v>113</v>
      </c>
      <c r="J674" s="3" t="s">
        <v>2320</v>
      </c>
      <c r="K674" t="s">
        <v>62</v>
      </c>
      <c r="M674" t="s">
        <v>143</v>
      </c>
      <c r="N674" t="s">
        <v>83</v>
      </c>
      <c r="R674" t="str">
        <f t="shared" ca="1" si="10"/>
        <v>Aisha</v>
      </c>
      <c r="S674" t="str">
        <f>IFERROR(TEXT(DATEVALUE(LEFT(Table1[[#This Row],[Date of Purchase]],10)), "MMMM"), TEXT(Table1[[#This Row],[Date of Purchase]], "MMMM"))</f>
        <v>February</v>
      </c>
      <c r="T674" t="str">
        <f>IF(OR(
  AND(Table1[[#This Row],[Ticket Priority]]="Critical", Table1[[#This Row],[Ticket Status]]&lt;&gt;"Closed"),
  AND(Table1[[#This Row],[Ticket Priority]]="High", Table1[[#This Row],[Ticket Status]]="Open")
), "Yes", "No")</f>
        <v>No</v>
      </c>
      <c r="U674" s="4" t="str">
        <f>IF(Table1[[#This Row],[Ticket Status]]="Closed","Yes","No")</f>
        <v>No</v>
      </c>
      <c r="V674" s="4" t="str">
        <f>IF(Table1[[#This Row],[Ticket Status]]="Pending Customer Response","Yes","No")</f>
        <v>No</v>
      </c>
      <c r="W674" s="5">
        <f ca="1">COUNTIFS(Table1[Agent_name],Table1[[#This Row],[Agent_name]],Table1[Month],Table1[[#This Row],[Month]])/160</f>
        <v>0.85624999999999996</v>
      </c>
    </row>
    <row r="675" spans="1:23" x14ac:dyDescent="0.25">
      <c r="A675">
        <v>674</v>
      </c>
      <c r="B675" t="s">
        <v>2321</v>
      </c>
      <c r="C675" t="s">
        <v>2322</v>
      </c>
      <c r="D675">
        <v>28</v>
      </c>
      <c r="E675" t="s">
        <v>29</v>
      </c>
      <c r="F675" t="s">
        <v>86</v>
      </c>
      <c r="G675" s="1">
        <v>44437</v>
      </c>
      <c r="H675" t="s">
        <v>66</v>
      </c>
      <c r="I675" t="s">
        <v>93</v>
      </c>
      <c r="J675" s="3" t="s">
        <v>2323</v>
      </c>
      <c r="K675" t="s">
        <v>39</v>
      </c>
      <c r="L675" t="s">
        <v>2324</v>
      </c>
      <c r="M675" t="s">
        <v>143</v>
      </c>
      <c r="N675" t="s">
        <v>55</v>
      </c>
      <c r="O675" s="2">
        <v>45078.148043981484</v>
      </c>
      <c r="P675" s="2">
        <v>45078.699432870373</v>
      </c>
      <c r="Q675">
        <v>1</v>
      </c>
      <c r="R675" t="str">
        <f t="shared" ca="1" si="10"/>
        <v>Priya</v>
      </c>
      <c r="S675" t="str">
        <f>IFERROR(TEXT(DATEVALUE(LEFT(Table1[[#This Row],[Date of Purchase]],10)), "MMMM"), TEXT(Table1[[#This Row],[Date of Purchase]], "MMMM"))</f>
        <v>August</v>
      </c>
      <c r="T675" t="str">
        <f>IF(OR(
  AND(Table1[[#This Row],[Ticket Priority]]="Critical", Table1[[#This Row],[Ticket Status]]&lt;&gt;"Closed"),
  AND(Table1[[#This Row],[Ticket Priority]]="High", Table1[[#This Row],[Ticket Status]]="Open")
), "Yes", "No")</f>
        <v>No</v>
      </c>
      <c r="U675" s="4" t="str">
        <f>IF(Table1[[#This Row],[Ticket Status]]="Closed","Yes","No")</f>
        <v>Yes</v>
      </c>
      <c r="V675" s="4" t="str">
        <f>IF(Table1[[#This Row],[Ticket Status]]="Pending Customer Response","Yes","No")</f>
        <v>No</v>
      </c>
      <c r="W675" s="5">
        <f ca="1">COUNTIFS(Table1[Agent_name],Table1[[#This Row],[Agent_name]],Table1[Month],Table1[[#This Row],[Month]])/160</f>
        <v>0.35</v>
      </c>
    </row>
    <row r="676" spans="1:23" x14ac:dyDescent="0.25">
      <c r="A676">
        <v>675</v>
      </c>
      <c r="B676" t="s">
        <v>2325</v>
      </c>
      <c r="C676" t="s">
        <v>2326</v>
      </c>
      <c r="D676">
        <v>42</v>
      </c>
      <c r="E676" t="s">
        <v>58</v>
      </c>
      <c r="F676" t="s">
        <v>81</v>
      </c>
      <c r="G676" s="1">
        <v>44127</v>
      </c>
      <c r="H676" t="s">
        <v>66</v>
      </c>
      <c r="I676" t="s">
        <v>22</v>
      </c>
      <c r="J676" s="3" t="s">
        <v>2327</v>
      </c>
      <c r="K676" t="s">
        <v>62</v>
      </c>
      <c r="M676" t="s">
        <v>89</v>
      </c>
      <c r="N676" t="s">
        <v>55</v>
      </c>
      <c r="Q676">
        <v>5</v>
      </c>
      <c r="R676" t="str">
        <f t="shared" ca="1" si="10"/>
        <v>Ravi</v>
      </c>
      <c r="S676" t="str">
        <f>IFERROR(TEXT(DATEVALUE(LEFT(Table1[[#This Row],[Date of Purchase]],10)), "MMMM"), TEXT(Table1[[#This Row],[Date of Purchase]], "MMMM"))</f>
        <v>October</v>
      </c>
      <c r="T676" t="str">
        <f>IF(OR(
  AND(Table1[[#This Row],[Ticket Priority]]="Critical", Table1[[#This Row],[Ticket Status]]&lt;&gt;"Closed"),
  AND(Table1[[#This Row],[Ticket Priority]]="High", Table1[[#This Row],[Ticket Status]]="Open")
), "Yes", "No")</f>
        <v>Yes</v>
      </c>
      <c r="U676" s="4" t="str">
        <f>IF(Table1[[#This Row],[Ticket Status]]="Closed","Yes","No")</f>
        <v>No</v>
      </c>
      <c r="V676" s="4" t="str">
        <f>IF(Table1[[#This Row],[Ticket Status]]="Pending Customer Response","Yes","No")</f>
        <v>No</v>
      </c>
      <c r="W676" s="5">
        <f ca="1">COUNTIFS(Table1[Agent_name],Table1[[#This Row],[Agent_name]],Table1[Month],Table1[[#This Row],[Month]])/160</f>
        <v>0.58125000000000004</v>
      </c>
    </row>
    <row r="677" spans="1:23" x14ac:dyDescent="0.25">
      <c r="A677">
        <v>676</v>
      </c>
      <c r="B677" t="s">
        <v>2328</v>
      </c>
      <c r="C677" t="s">
        <v>2329</v>
      </c>
      <c r="D677">
        <v>55</v>
      </c>
      <c r="E677" t="s">
        <v>58</v>
      </c>
      <c r="F677" t="s">
        <v>117</v>
      </c>
      <c r="G677" s="1">
        <v>44325</v>
      </c>
      <c r="H677" t="s">
        <v>66</v>
      </c>
      <c r="I677" t="s">
        <v>52</v>
      </c>
      <c r="J677" s="3" t="s">
        <v>2330</v>
      </c>
      <c r="K677" t="s">
        <v>62</v>
      </c>
      <c r="M677" t="s">
        <v>89</v>
      </c>
      <c r="N677" t="s">
        <v>26</v>
      </c>
      <c r="R677" t="str">
        <f t="shared" ca="1" si="10"/>
        <v>Sara</v>
      </c>
      <c r="S677" t="str">
        <f>IFERROR(TEXT(DATEVALUE(LEFT(Table1[[#This Row],[Date of Purchase]],10)), "MMMM"), TEXT(Table1[[#This Row],[Date of Purchase]], "MMMM"))</f>
        <v>May</v>
      </c>
      <c r="T677" t="str">
        <f>IF(OR(
  AND(Table1[[#This Row],[Ticket Priority]]="Critical", Table1[[#This Row],[Ticket Status]]&lt;&gt;"Closed"),
  AND(Table1[[#This Row],[Ticket Priority]]="High", Table1[[#This Row],[Ticket Status]]="Open")
), "Yes", "No")</f>
        <v>Yes</v>
      </c>
      <c r="U677" s="4" t="str">
        <f>IF(Table1[[#This Row],[Ticket Status]]="Closed","Yes","No")</f>
        <v>No</v>
      </c>
      <c r="V677" s="4" t="str">
        <f>IF(Table1[[#This Row],[Ticket Status]]="Pending Customer Response","Yes","No")</f>
        <v>No</v>
      </c>
      <c r="W677" s="5">
        <f ca="1">COUNTIFS(Table1[Agent_name],Table1[[#This Row],[Agent_name]],Table1[Month],Table1[[#This Row],[Month]])/160</f>
        <v>0.64375000000000004</v>
      </c>
    </row>
    <row r="678" spans="1:23" x14ac:dyDescent="0.25">
      <c r="A678">
        <v>677</v>
      </c>
      <c r="B678" t="s">
        <v>2331</v>
      </c>
      <c r="C678" t="s">
        <v>2332</v>
      </c>
      <c r="D678">
        <v>51</v>
      </c>
      <c r="E678" t="s">
        <v>29</v>
      </c>
      <c r="F678" t="s">
        <v>339</v>
      </c>
      <c r="G678" s="1">
        <v>44409</v>
      </c>
      <c r="H678" t="s">
        <v>67</v>
      </c>
      <c r="I678" t="s">
        <v>31</v>
      </c>
      <c r="J678" s="3" t="s">
        <v>2333</v>
      </c>
      <c r="K678" t="s">
        <v>62</v>
      </c>
      <c r="M678" t="s">
        <v>143</v>
      </c>
      <c r="N678" t="s">
        <v>26</v>
      </c>
      <c r="Q678">
        <v>5</v>
      </c>
      <c r="R678" t="str">
        <f t="shared" ca="1" si="10"/>
        <v>Ravi</v>
      </c>
      <c r="S678" t="str">
        <f>IFERROR(TEXT(DATEVALUE(LEFT(Table1[[#This Row],[Date of Purchase]],10)), "MMMM"), TEXT(Table1[[#This Row],[Date of Purchase]], "MMMM"))</f>
        <v>August</v>
      </c>
      <c r="T678" t="str">
        <f>IF(OR(
  AND(Table1[[#This Row],[Ticket Priority]]="Critical", Table1[[#This Row],[Ticket Status]]&lt;&gt;"Closed"),
  AND(Table1[[#This Row],[Ticket Priority]]="High", Table1[[#This Row],[Ticket Status]]="Open")
), "Yes", "No")</f>
        <v>No</v>
      </c>
      <c r="U678" s="4" t="str">
        <f>IF(Table1[[#This Row],[Ticket Status]]="Closed","Yes","No")</f>
        <v>No</v>
      </c>
      <c r="V678" s="4" t="str">
        <f>IF(Table1[[#This Row],[Ticket Status]]="Pending Customer Response","Yes","No")</f>
        <v>No</v>
      </c>
      <c r="W678" s="5">
        <f ca="1">COUNTIFS(Table1[Agent_name],Table1[[#This Row],[Agent_name]],Table1[Month],Table1[[#This Row],[Month]])/160</f>
        <v>0.65625</v>
      </c>
    </row>
    <row r="679" spans="1:23" x14ac:dyDescent="0.25">
      <c r="A679">
        <v>678</v>
      </c>
      <c r="B679" t="s">
        <v>2334</v>
      </c>
      <c r="C679" t="s">
        <v>2335</v>
      </c>
      <c r="D679">
        <v>58</v>
      </c>
      <c r="E679" t="s">
        <v>19</v>
      </c>
      <c r="F679" t="s">
        <v>339</v>
      </c>
      <c r="G679" s="1">
        <v>44043</v>
      </c>
      <c r="H679" t="s">
        <v>21</v>
      </c>
      <c r="I679" t="s">
        <v>99</v>
      </c>
      <c r="J679" s="3" t="s">
        <v>2336</v>
      </c>
      <c r="K679" t="s">
        <v>24</v>
      </c>
      <c r="M679" t="s">
        <v>89</v>
      </c>
      <c r="N679" t="s">
        <v>55</v>
      </c>
      <c r="O679" s="2">
        <v>45078.25922453704</v>
      </c>
      <c r="Q679">
        <v>5</v>
      </c>
      <c r="R679" t="str">
        <f t="shared" ca="1" si="10"/>
        <v>Ravi</v>
      </c>
      <c r="S679" t="str">
        <f>IFERROR(TEXT(DATEVALUE(LEFT(Table1[[#This Row],[Date of Purchase]],10)), "MMMM"), TEXT(Table1[[#This Row],[Date of Purchase]], "MMMM"))</f>
        <v>July</v>
      </c>
      <c r="T679" t="str">
        <f>IF(OR(
  AND(Table1[[#This Row],[Ticket Priority]]="Critical", Table1[[#This Row],[Ticket Status]]&lt;&gt;"Closed"),
  AND(Table1[[#This Row],[Ticket Priority]]="High", Table1[[#This Row],[Ticket Status]]="Open")
), "Yes", "No")</f>
        <v>No</v>
      </c>
      <c r="U679" s="4" t="str">
        <f>IF(Table1[[#This Row],[Ticket Status]]="Closed","Yes","No")</f>
        <v>No</v>
      </c>
      <c r="V679" s="4" t="str">
        <f>IF(Table1[[#This Row],[Ticket Status]]="Pending Customer Response","Yes","No")</f>
        <v>Yes</v>
      </c>
      <c r="W679" s="5">
        <f ca="1">COUNTIFS(Table1[Agent_name],Table1[[#This Row],[Agent_name]],Table1[Month],Table1[[#This Row],[Month]])/160</f>
        <v>0.66249999999999998</v>
      </c>
    </row>
    <row r="680" spans="1:23" x14ac:dyDescent="0.25">
      <c r="A680">
        <v>679</v>
      </c>
      <c r="B680" t="s">
        <v>2337</v>
      </c>
      <c r="C680" t="s">
        <v>2338</v>
      </c>
      <c r="D680">
        <v>20</v>
      </c>
      <c r="E680" t="s">
        <v>19</v>
      </c>
      <c r="F680" t="s">
        <v>655</v>
      </c>
      <c r="G680" s="1">
        <v>44555</v>
      </c>
      <c r="H680" t="s">
        <v>59</v>
      </c>
      <c r="I680" t="s">
        <v>67</v>
      </c>
      <c r="J680" s="3" t="s">
        <v>2339</v>
      </c>
      <c r="K680" t="s">
        <v>39</v>
      </c>
      <c r="L680" t="s">
        <v>2340</v>
      </c>
      <c r="M680" t="s">
        <v>143</v>
      </c>
      <c r="N680" t="s">
        <v>26</v>
      </c>
      <c r="O680" s="2">
        <v>45078.486307870371</v>
      </c>
      <c r="P680" s="2">
        <v>45078.113391203704</v>
      </c>
      <c r="Q680">
        <v>3</v>
      </c>
      <c r="R680" t="str">
        <f t="shared" ca="1" si="10"/>
        <v>Divya</v>
      </c>
      <c r="S680" t="str">
        <f>IFERROR(TEXT(DATEVALUE(LEFT(Table1[[#This Row],[Date of Purchase]],10)), "MMMM"), TEXT(Table1[[#This Row],[Date of Purchase]], "MMMM"))</f>
        <v>December</v>
      </c>
      <c r="T680" t="str">
        <f>IF(OR(
  AND(Table1[[#This Row],[Ticket Priority]]="Critical", Table1[[#This Row],[Ticket Status]]&lt;&gt;"Closed"),
  AND(Table1[[#This Row],[Ticket Priority]]="High", Table1[[#This Row],[Ticket Status]]="Open")
), "Yes", "No")</f>
        <v>No</v>
      </c>
      <c r="U680" s="4" t="str">
        <f>IF(Table1[[#This Row],[Ticket Status]]="Closed","Yes","No")</f>
        <v>Yes</v>
      </c>
      <c r="V680" s="4" t="str">
        <f>IF(Table1[[#This Row],[Ticket Status]]="Pending Customer Response","Yes","No")</f>
        <v>No</v>
      </c>
      <c r="W680" s="5">
        <f ca="1">COUNTIFS(Table1[Agent_name],Table1[[#This Row],[Agent_name]],Table1[Month],Table1[[#This Row],[Month]])/160</f>
        <v>0.25</v>
      </c>
    </row>
    <row r="681" spans="1:23" x14ac:dyDescent="0.25">
      <c r="A681">
        <v>680</v>
      </c>
      <c r="B681" t="s">
        <v>2341</v>
      </c>
      <c r="C681" t="s">
        <v>2342</v>
      </c>
      <c r="D681">
        <v>53</v>
      </c>
      <c r="E681" t="s">
        <v>58</v>
      </c>
      <c r="F681" t="s">
        <v>383</v>
      </c>
      <c r="G681" s="1">
        <v>44200</v>
      </c>
      <c r="H681" t="s">
        <v>21</v>
      </c>
      <c r="I681" t="s">
        <v>150</v>
      </c>
      <c r="J681" s="3" t="s">
        <v>2343</v>
      </c>
      <c r="K681" t="s">
        <v>39</v>
      </c>
      <c r="L681" t="s">
        <v>2344</v>
      </c>
      <c r="M681" t="s">
        <v>25</v>
      </c>
      <c r="N681" t="s">
        <v>83</v>
      </c>
      <c r="O681" s="2">
        <v>45078.056469907409</v>
      </c>
      <c r="P681" s="2">
        <v>45078.338414351849</v>
      </c>
      <c r="Q681">
        <v>5</v>
      </c>
      <c r="R681" t="str">
        <f t="shared" ca="1" si="10"/>
        <v>Ravi</v>
      </c>
      <c r="S681" t="str">
        <f>IFERROR(TEXT(DATEVALUE(LEFT(Table1[[#This Row],[Date of Purchase]],10)), "MMMM"), TEXT(Table1[[#This Row],[Date of Purchase]], "MMMM"))</f>
        <v>January</v>
      </c>
      <c r="T681" t="str">
        <f>IF(OR(
  AND(Table1[[#This Row],[Ticket Priority]]="Critical", Table1[[#This Row],[Ticket Status]]&lt;&gt;"Closed"),
  AND(Table1[[#This Row],[Ticket Priority]]="High", Table1[[#This Row],[Ticket Status]]="Open")
), "Yes", "No")</f>
        <v>No</v>
      </c>
      <c r="U681" s="4" t="str">
        <f>IF(Table1[[#This Row],[Ticket Status]]="Closed","Yes","No")</f>
        <v>Yes</v>
      </c>
      <c r="V681" s="4" t="str">
        <f>IF(Table1[[#This Row],[Ticket Status]]="Pending Customer Response","Yes","No")</f>
        <v>No</v>
      </c>
      <c r="W681" s="5">
        <f ca="1">COUNTIFS(Table1[Agent_name],Table1[[#This Row],[Agent_name]],Table1[Month],Table1[[#This Row],[Month]])/160</f>
        <v>0.74375000000000002</v>
      </c>
    </row>
    <row r="682" spans="1:23" x14ac:dyDescent="0.25">
      <c r="A682">
        <v>681</v>
      </c>
      <c r="B682" t="s">
        <v>2345</v>
      </c>
      <c r="C682" t="s">
        <v>2346</v>
      </c>
      <c r="D682">
        <v>30</v>
      </c>
      <c r="E682" t="s">
        <v>58</v>
      </c>
      <c r="F682" t="s">
        <v>86</v>
      </c>
      <c r="G682" s="1">
        <v>44019</v>
      </c>
      <c r="H682" t="s">
        <v>45</v>
      </c>
      <c r="I682" t="s">
        <v>59</v>
      </c>
      <c r="J682" s="3" t="s">
        <v>2347</v>
      </c>
      <c r="K682" t="s">
        <v>62</v>
      </c>
      <c r="M682" t="s">
        <v>41</v>
      </c>
      <c r="N682" t="s">
        <v>83</v>
      </c>
      <c r="Q682">
        <v>5</v>
      </c>
      <c r="R682" t="str">
        <f t="shared" ca="1" si="10"/>
        <v>Aisha</v>
      </c>
      <c r="S682" t="str">
        <f>IFERROR(TEXT(DATEVALUE(LEFT(Table1[[#This Row],[Date of Purchase]],10)), "MMMM"), TEXT(Table1[[#This Row],[Date of Purchase]], "MMMM"))</f>
        <v>July</v>
      </c>
      <c r="T682" t="str">
        <f>IF(OR(
  AND(Table1[[#This Row],[Ticket Priority]]="Critical", Table1[[#This Row],[Ticket Status]]&lt;&gt;"Closed"),
  AND(Table1[[#This Row],[Ticket Priority]]="High", Table1[[#This Row],[Ticket Status]]="Open")
), "Yes", "No")</f>
        <v>No</v>
      </c>
      <c r="U682" s="4" t="str">
        <f>IF(Table1[[#This Row],[Ticket Status]]="Closed","Yes","No")</f>
        <v>No</v>
      </c>
      <c r="V682" s="4" t="str">
        <f>IF(Table1[[#This Row],[Ticket Status]]="Pending Customer Response","Yes","No")</f>
        <v>No</v>
      </c>
      <c r="W682" s="5">
        <f ca="1">COUNTIFS(Table1[Agent_name],Table1[[#This Row],[Agent_name]],Table1[Month],Table1[[#This Row],[Month]])/160</f>
        <v>0.875</v>
      </c>
    </row>
    <row r="683" spans="1:23" x14ac:dyDescent="0.25">
      <c r="A683">
        <v>682</v>
      </c>
      <c r="B683" t="s">
        <v>2348</v>
      </c>
      <c r="C683" t="s">
        <v>2349</v>
      </c>
      <c r="D683">
        <v>66</v>
      </c>
      <c r="E683" t="s">
        <v>29</v>
      </c>
      <c r="F683" t="s">
        <v>286</v>
      </c>
      <c r="G683" s="1">
        <v>43879</v>
      </c>
      <c r="H683" t="s">
        <v>66</v>
      </c>
      <c r="I683" t="s">
        <v>22</v>
      </c>
      <c r="J683" s="3" t="s">
        <v>2350</v>
      </c>
      <c r="K683" t="s">
        <v>62</v>
      </c>
      <c r="M683" t="s">
        <v>41</v>
      </c>
      <c r="N683" t="s">
        <v>55</v>
      </c>
      <c r="Q683">
        <v>5</v>
      </c>
      <c r="R683" t="str">
        <f t="shared" ca="1" si="10"/>
        <v>Sara</v>
      </c>
      <c r="S683" t="str">
        <f>IFERROR(TEXT(DATEVALUE(LEFT(Table1[[#This Row],[Date of Purchase]],10)), "MMMM"), TEXT(Table1[[#This Row],[Date of Purchase]], "MMMM"))</f>
        <v>February</v>
      </c>
      <c r="T683" t="str">
        <f>IF(OR(
  AND(Table1[[#This Row],[Ticket Priority]]="Critical", Table1[[#This Row],[Ticket Status]]&lt;&gt;"Closed"),
  AND(Table1[[#This Row],[Ticket Priority]]="High", Table1[[#This Row],[Ticket Status]]="Open")
), "Yes", "No")</f>
        <v>No</v>
      </c>
      <c r="U683" s="4" t="str">
        <f>IF(Table1[[#This Row],[Ticket Status]]="Closed","Yes","No")</f>
        <v>No</v>
      </c>
      <c r="V683" s="4" t="str">
        <f>IF(Table1[[#This Row],[Ticket Status]]="Pending Customer Response","Yes","No")</f>
        <v>No</v>
      </c>
      <c r="W683" s="5">
        <f ca="1">COUNTIFS(Table1[Agent_name],Table1[[#This Row],[Agent_name]],Table1[Month],Table1[[#This Row],[Month]])/160</f>
        <v>0.65625</v>
      </c>
    </row>
    <row r="684" spans="1:23" x14ac:dyDescent="0.25">
      <c r="A684">
        <v>683</v>
      </c>
      <c r="B684" t="s">
        <v>2351</v>
      </c>
      <c r="C684" t="s">
        <v>2352</v>
      </c>
      <c r="D684">
        <v>63</v>
      </c>
      <c r="E684" t="s">
        <v>29</v>
      </c>
      <c r="F684" t="s">
        <v>339</v>
      </c>
      <c r="G684" s="1">
        <v>44389</v>
      </c>
      <c r="H684" t="s">
        <v>67</v>
      </c>
      <c r="I684" t="s">
        <v>59</v>
      </c>
      <c r="J684" s="3" t="s">
        <v>2353</v>
      </c>
      <c r="K684" t="s">
        <v>62</v>
      </c>
      <c r="M684" t="s">
        <v>41</v>
      </c>
      <c r="N684" t="s">
        <v>55</v>
      </c>
      <c r="Q684">
        <v>5</v>
      </c>
      <c r="R684" t="str">
        <f t="shared" ca="1" si="10"/>
        <v>Divya</v>
      </c>
      <c r="S684" t="str">
        <f>IFERROR(TEXT(DATEVALUE(LEFT(Table1[[#This Row],[Date of Purchase]],10)), "MMMM"), TEXT(Table1[[#This Row],[Date of Purchase]], "MMMM"))</f>
        <v>July</v>
      </c>
      <c r="T684" t="str">
        <f>IF(OR(
  AND(Table1[[#This Row],[Ticket Priority]]="Critical", Table1[[#This Row],[Ticket Status]]&lt;&gt;"Closed"),
  AND(Table1[[#This Row],[Ticket Priority]]="High", Table1[[#This Row],[Ticket Status]]="Open")
), "Yes", "No")</f>
        <v>No</v>
      </c>
      <c r="U684" s="4" t="str">
        <f>IF(Table1[[#This Row],[Ticket Status]]="Closed","Yes","No")</f>
        <v>No</v>
      </c>
      <c r="V684" s="4" t="str">
        <f>IF(Table1[[#This Row],[Ticket Status]]="Pending Customer Response","Yes","No")</f>
        <v>No</v>
      </c>
      <c r="W684" s="5">
        <f ca="1">COUNTIFS(Table1[Agent_name],Table1[[#This Row],[Agent_name]],Table1[Month],Table1[[#This Row],[Month]])/160</f>
        <v>0.25</v>
      </c>
    </row>
    <row r="685" spans="1:23" x14ac:dyDescent="0.25">
      <c r="A685">
        <v>684</v>
      </c>
      <c r="B685" t="s">
        <v>2354</v>
      </c>
      <c r="C685" t="s">
        <v>2355</v>
      </c>
      <c r="D685">
        <v>68</v>
      </c>
      <c r="E685" t="s">
        <v>19</v>
      </c>
      <c r="F685" t="s">
        <v>107</v>
      </c>
      <c r="G685" s="1">
        <v>43838</v>
      </c>
      <c r="H685" t="s">
        <v>66</v>
      </c>
      <c r="I685" t="s">
        <v>22</v>
      </c>
      <c r="J685" s="3" t="s">
        <v>2356</v>
      </c>
      <c r="K685" t="s">
        <v>39</v>
      </c>
      <c r="L685" t="s">
        <v>2357</v>
      </c>
      <c r="M685" t="s">
        <v>25</v>
      </c>
      <c r="N685" t="s">
        <v>55</v>
      </c>
      <c r="O685" s="2">
        <v>45078.706550925926</v>
      </c>
      <c r="P685" s="2">
        <v>45078.182939814818</v>
      </c>
      <c r="Q685">
        <v>3</v>
      </c>
      <c r="R685" t="str">
        <f t="shared" ca="1" si="10"/>
        <v>Sara</v>
      </c>
      <c r="S685" t="str">
        <f>IFERROR(TEXT(DATEVALUE(LEFT(Table1[[#This Row],[Date of Purchase]],10)), "MMMM"), TEXT(Table1[[#This Row],[Date of Purchase]], "MMMM"))</f>
        <v>January</v>
      </c>
      <c r="T685" t="str">
        <f>IF(OR(
  AND(Table1[[#This Row],[Ticket Priority]]="Critical", Table1[[#This Row],[Ticket Status]]&lt;&gt;"Closed"),
  AND(Table1[[#This Row],[Ticket Priority]]="High", Table1[[#This Row],[Ticket Status]]="Open")
), "Yes", "No")</f>
        <v>No</v>
      </c>
      <c r="U685" s="4" t="str">
        <f>IF(Table1[[#This Row],[Ticket Status]]="Closed","Yes","No")</f>
        <v>Yes</v>
      </c>
      <c r="V685" s="4" t="str">
        <f>IF(Table1[[#This Row],[Ticket Status]]="Pending Customer Response","Yes","No")</f>
        <v>No</v>
      </c>
      <c r="W685" s="5">
        <f ca="1">COUNTIFS(Table1[Agent_name],Table1[[#This Row],[Agent_name]],Table1[Month],Table1[[#This Row],[Month]])/160</f>
        <v>0.70625000000000004</v>
      </c>
    </row>
    <row r="686" spans="1:23" x14ac:dyDescent="0.25">
      <c r="A686">
        <v>685</v>
      </c>
      <c r="B686" t="s">
        <v>2358</v>
      </c>
      <c r="C686" t="s">
        <v>2359</v>
      </c>
      <c r="D686">
        <v>39</v>
      </c>
      <c r="E686" t="s">
        <v>19</v>
      </c>
      <c r="F686" t="s">
        <v>129</v>
      </c>
      <c r="G686" s="1">
        <v>43968</v>
      </c>
      <c r="H686" t="s">
        <v>21</v>
      </c>
      <c r="I686" t="s">
        <v>52</v>
      </c>
      <c r="J686" s="3" t="s">
        <v>2360</v>
      </c>
      <c r="K686" t="s">
        <v>39</v>
      </c>
      <c r="L686" t="s">
        <v>2361</v>
      </c>
      <c r="M686" t="s">
        <v>25</v>
      </c>
      <c r="N686" t="s">
        <v>33</v>
      </c>
      <c r="O686" s="2">
        <v>45078.17392361111</v>
      </c>
      <c r="P686" s="2">
        <v>45078.220451388886</v>
      </c>
      <c r="Q686">
        <v>3</v>
      </c>
      <c r="R686" t="str">
        <f t="shared" ca="1" si="10"/>
        <v>Priya</v>
      </c>
      <c r="S686" t="str">
        <f>IFERROR(TEXT(DATEVALUE(LEFT(Table1[[#This Row],[Date of Purchase]],10)), "MMMM"), TEXT(Table1[[#This Row],[Date of Purchase]], "MMMM"))</f>
        <v>May</v>
      </c>
      <c r="T686" t="str">
        <f>IF(OR(
  AND(Table1[[#This Row],[Ticket Priority]]="Critical", Table1[[#This Row],[Ticket Status]]&lt;&gt;"Closed"),
  AND(Table1[[#This Row],[Ticket Priority]]="High", Table1[[#This Row],[Ticket Status]]="Open")
), "Yes", "No")</f>
        <v>No</v>
      </c>
      <c r="U686" s="4" t="str">
        <f>IF(Table1[[#This Row],[Ticket Status]]="Closed","Yes","No")</f>
        <v>Yes</v>
      </c>
      <c r="V686" s="4" t="str">
        <f>IF(Table1[[#This Row],[Ticket Status]]="Pending Customer Response","Yes","No")</f>
        <v>No</v>
      </c>
      <c r="W686" s="5">
        <f ca="1">COUNTIFS(Table1[Agent_name],Table1[[#This Row],[Agent_name]],Table1[Month],Table1[[#This Row],[Month]])/160</f>
        <v>0.40625</v>
      </c>
    </row>
    <row r="687" spans="1:23" x14ac:dyDescent="0.25">
      <c r="A687">
        <v>686</v>
      </c>
      <c r="B687" t="s">
        <v>2362</v>
      </c>
      <c r="C687" t="s">
        <v>2363</v>
      </c>
      <c r="D687">
        <v>61</v>
      </c>
      <c r="E687" t="s">
        <v>19</v>
      </c>
      <c r="F687" t="s">
        <v>107</v>
      </c>
      <c r="G687" s="1">
        <v>44279</v>
      </c>
      <c r="H687" t="s">
        <v>45</v>
      </c>
      <c r="I687" t="s">
        <v>177</v>
      </c>
      <c r="J687" s="3" t="s">
        <v>2364</v>
      </c>
      <c r="K687" t="s">
        <v>24</v>
      </c>
      <c r="M687" t="s">
        <v>89</v>
      </c>
      <c r="N687" t="s">
        <v>83</v>
      </c>
      <c r="O687" s="2">
        <v>45078.484351851854</v>
      </c>
      <c r="R687" t="str">
        <f t="shared" ca="1" si="10"/>
        <v>Mohit</v>
      </c>
      <c r="S687" t="str">
        <f>IFERROR(TEXT(DATEVALUE(LEFT(Table1[[#This Row],[Date of Purchase]],10)), "MMMM"), TEXT(Table1[[#This Row],[Date of Purchase]], "MMMM"))</f>
        <v>March</v>
      </c>
      <c r="T687" t="str">
        <f>IF(OR(
  AND(Table1[[#This Row],[Ticket Priority]]="Critical", Table1[[#This Row],[Ticket Status]]&lt;&gt;"Closed"),
  AND(Table1[[#This Row],[Ticket Priority]]="High", Table1[[#This Row],[Ticket Status]]="Open")
), "Yes", "No")</f>
        <v>No</v>
      </c>
      <c r="U687" s="4" t="str">
        <f>IF(Table1[[#This Row],[Ticket Status]]="Closed","Yes","No")</f>
        <v>No</v>
      </c>
      <c r="V687" s="4" t="str">
        <f>IF(Table1[[#This Row],[Ticket Status]]="Pending Customer Response","Yes","No")</f>
        <v>Yes</v>
      </c>
      <c r="W687" s="5">
        <f ca="1">COUNTIFS(Table1[Agent_name],Table1[[#This Row],[Agent_name]],Table1[Month],Table1[[#This Row],[Month]])/160</f>
        <v>0.45624999999999999</v>
      </c>
    </row>
    <row r="688" spans="1:23" x14ac:dyDescent="0.25">
      <c r="A688">
        <v>687</v>
      </c>
      <c r="B688" t="s">
        <v>2365</v>
      </c>
      <c r="C688" t="s">
        <v>2366</v>
      </c>
      <c r="D688">
        <v>67</v>
      </c>
      <c r="E688" t="s">
        <v>58</v>
      </c>
      <c r="F688" t="s">
        <v>249</v>
      </c>
      <c r="G688" s="1">
        <v>43846</v>
      </c>
      <c r="H688" t="s">
        <v>67</v>
      </c>
      <c r="I688" t="s">
        <v>150</v>
      </c>
      <c r="J688" s="3" t="s">
        <v>2367</v>
      </c>
      <c r="K688" t="s">
        <v>24</v>
      </c>
      <c r="M688" t="s">
        <v>143</v>
      </c>
      <c r="N688" t="s">
        <v>26</v>
      </c>
      <c r="O688" s="2">
        <v>45078.389930555553</v>
      </c>
      <c r="R688" t="str">
        <f t="shared" ca="1" si="10"/>
        <v>Karan</v>
      </c>
      <c r="S688" t="str">
        <f>IFERROR(TEXT(DATEVALUE(LEFT(Table1[[#This Row],[Date of Purchase]],10)), "MMMM"), TEXT(Table1[[#This Row],[Date of Purchase]], "MMMM"))</f>
        <v>January</v>
      </c>
      <c r="T688" t="str">
        <f>IF(OR(
  AND(Table1[[#This Row],[Ticket Priority]]="Critical", Table1[[#This Row],[Ticket Status]]&lt;&gt;"Closed"),
  AND(Table1[[#This Row],[Ticket Priority]]="High", Table1[[#This Row],[Ticket Status]]="Open")
), "Yes", "No")</f>
        <v>No</v>
      </c>
      <c r="U688" s="4" t="str">
        <f>IF(Table1[[#This Row],[Ticket Status]]="Closed","Yes","No")</f>
        <v>No</v>
      </c>
      <c r="V688" s="4" t="str">
        <f>IF(Table1[[#This Row],[Ticket Status]]="Pending Customer Response","Yes","No")</f>
        <v>Yes</v>
      </c>
      <c r="W688" s="5">
        <f ca="1">COUNTIFS(Table1[Agent_name],Table1[[#This Row],[Agent_name]],Table1[Month],Table1[[#This Row],[Month]])/160</f>
        <v>0.21249999999999999</v>
      </c>
    </row>
    <row r="689" spans="1:23" x14ac:dyDescent="0.25">
      <c r="A689">
        <v>688</v>
      </c>
      <c r="B689" t="s">
        <v>2368</v>
      </c>
      <c r="C689" t="s">
        <v>2369</v>
      </c>
      <c r="D689">
        <v>55</v>
      </c>
      <c r="E689" t="s">
        <v>29</v>
      </c>
      <c r="F689" t="s">
        <v>98</v>
      </c>
      <c r="G689" s="1">
        <v>43920</v>
      </c>
      <c r="H689" t="s">
        <v>21</v>
      </c>
      <c r="I689" t="s">
        <v>60</v>
      </c>
      <c r="J689" s="3" t="s">
        <v>2370</v>
      </c>
      <c r="K689" t="s">
        <v>62</v>
      </c>
      <c r="M689" t="s">
        <v>143</v>
      </c>
      <c r="N689" t="s">
        <v>55</v>
      </c>
      <c r="R689" t="str">
        <f t="shared" ca="1" si="10"/>
        <v>Aisha</v>
      </c>
      <c r="S689" t="str">
        <f>IFERROR(TEXT(DATEVALUE(LEFT(Table1[[#This Row],[Date of Purchase]],10)), "MMMM"), TEXT(Table1[[#This Row],[Date of Purchase]], "MMMM"))</f>
        <v>March</v>
      </c>
      <c r="T689" t="str">
        <f>IF(OR(
  AND(Table1[[#This Row],[Ticket Priority]]="Critical", Table1[[#This Row],[Ticket Status]]&lt;&gt;"Closed"),
  AND(Table1[[#This Row],[Ticket Priority]]="High", Table1[[#This Row],[Ticket Status]]="Open")
), "Yes", "No")</f>
        <v>No</v>
      </c>
      <c r="U689" s="4" t="str">
        <f>IF(Table1[[#This Row],[Ticket Status]]="Closed","Yes","No")</f>
        <v>No</v>
      </c>
      <c r="V689" s="4" t="str">
        <f>IF(Table1[[#This Row],[Ticket Status]]="Pending Customer Response","Yes","No")</f>
        <v>No</v>
      </c>
      <c r="W689" s="5">
        <f ca="1">COUNTIFS(Table1[Agent_name],Table1[[#This Row],[Agent_name]],Table1[Month],Table1[[#This Row],[Month]])/160</f>
        <v>1.0062500000000001</v>
      </c>
    </row>
    <row r="690" spans="1:23" x14ac:dyDescent="0.25">
      <c r="A690">
        <v>689</v>
      </c>
      <c r="B690" t="s">
        <v>2371</v>
      </c>
      <c r="C690" t="s">
        <v>2372</v>
      </c>
      <c r="D690">
        <v>28</v>
      </c>
      <c r="E690" t="s">
        <v>29</v>
      </c>
      <c r="F690" t="s">
        <v>286</v>
      </c>
      <c r="G690" s="1">
        <v>44201</v>
      </c>
      <c r="H690" t="s">
        <v>66</v>
      </c>
      <c r="I690" t="s">
        <v>31</v>
      </c>
      <c r="J690" s="3" t="s">
        <v>2373</v>
      </c>
      <c r="K690" t="s">
        <v>39</v>
      </c>
      <c r="L690" t="s">
        <v>2374</v>
      </c>
      <c r="M690" t="s">
        <v>143</v>
      </c>
      <c r="N690" t="s">
        <v>83</v>
      </c>
      <c r="O690" s="2">
        <v>45078.252442129633</v>
      </c>
      <c r="P690" s="2">
        <v>45077.989942129629</v>
      </c>
      <c r="Q690">
        <v>2</v>
      </c>
      <c r="R690" t="str">
        <f t="shared" ca="1" si="10"/>
        <v>Divya</v>
      </c>
      <c r="S690" t="str">
        <f>IFERROR(TEXT(DATEVALUE(LEFT(Table1[[#This Row],[Date of Purchase]],10)), "MMMM"), TEXT(Table1[[#This Row],[Date of Purchase]], "MMMM"))</f>
        <v>January</v>
      </c>
      <c r="T690" t="str">
        <f>IF(OR(
  AND(Table1[[#This Row],[Ticket Priority]]="Critical", Table1[[#This Row],[Ticket Status]]&lt;&gt;"Closed"),
  AND(Table1[[#This Row],[Ticket Priority]]="High", Table1[[#This Row],[Ticket Status]]="Open")
), "Yes", "No")</f>
        <v>No</v>
      </c>
      <c r="U690" s="4" t="str">
        <f>IF(Table1[[#This Row],[Ticket Status]]="Closed","Yes","No")</f>
        <v>Yes</v>
      </c>
      <c r="V690" s="4" t="str">
        <f>IF(Table1[[#This Row],[Ticket Status]]="Pending Customer Response","Yes","No")</f>
        <v>No</v>
      </c>
      <c r="W690" s="5">
        <f ca="1">COUNTIFS(Table1[Agent_name],Table1[[#This Row],[Agent_name]],Table1[Month],Table1[[#This Row],[Month]])/160</f>
        <v>0.25624999999999998</v>
      </c>
    </row>
    <row r="691" spans="1:23" x14ac:dyDescent="0.25">
      <c r="A691">
        <v>690</v>
      </c>
      <c r="B691" t="s">
        <v>2375</v>
      </c>
      <c r="C691" t="s">
        <v>2376</v>
      </c>
      <c r="D691">
        <v>50</v>
      </c>
      <c r="E691" t="s">
        <v>19</v>
      </c>
      <c r="F691" t="s">
        <v>129</v>
      </c>
      <c r="G691" s="1">
        <v>44184</v>
      </c>
      <c r="H691" t="s">
        <v>66</v>
      </c>
      <c r="I691" t="s">
        <v>99</v>
      </c>
      <c r="J691" s="3" t="s">
        <v>2377</v>
      </c>
      <c r="K691" t="s">
        <v>24</v>
      </c>
      <c r="M691" t="s">
        <v>143</v>
      </c>
      <c r="N691" t="s">
        <v>55</v>
      </c>
      <c r="O691" s="2">
        <v>45078.405925925923</v>
      </c>
      <c r="R691" t="str">
        <f t="shared" ca="1" si="10"/>
        <v>Priya</v>
      </c>
      <c r="S691" t="str">
        <f>IFERROR(TEXT(DATEVALUE(LEFT(Table1[[#This Row],[Date of Purchase]],10)), "MMMM"), TEXT(Table1[[#This Row],[Date of Purchase]], "MMMM"))</f>
        <v>December</v>
      </c>
      <c r="T691" t="str">
        <f>IF(OR(
  AND(Table1[[#This Row],[Ticket Priority]]="Critical", Table1[[#This Row],[Ticket Status]]&lt;&gt;"Closed"),
  AND(Table1[[#This Row],[Ticket Priority]]="High", Table1[[#This Row],[Ticket Status]]="Open")
), "Yes", "No")</f>
        <v>No</v>
      </c>
      <c r="U691" s="4" t="str">
        <f>IF(Table1[[#This Row],[Ticket Status]]="Closed","Yes","No")</f>
        <v>No</v>
      </c>
      <c r="V691" s="4" t="str">
        <f>IF(Table1[[#This Row],[Ticket Status]]="Pending Customer Response","Yes","No")</f>
        <v>Yes</v>
      </c>
      <c r="W691" s="5">
        <f ca="1">COUNTIFS(Table1[Agent_name],Table1[[#This Row],[Agent_name]],Table1[Month],Table1[[#This Row],[Month]])/160</f>
        <v>0.48749999999999999</v>
      </c>
    </row>
    <row r="692" spans="1:23" x14ac:dyDescent="0.25">
      <c r="A692">
        <v>691</v>
      </c>
      <c r="B692" t="s">
        <v>2378</v>
      </c>
      <c r="C692" t="s">
        <v>2379</v>
      </c>
      <c r="D692">
        <v>68</v>
      </c>
      <c r="E692" t="s">
        <v>19</v>
      </c>
      <c r="F692" t="s">
        <v>317</v>
      </c>
      <c r="G692" s="1">
        <v>43832</v>
      </c>
      <c r="H692" t="s">
        <v>45</v>
      </c>
      <c r="I692" t="s">
        <v>150</v>
      </c>
      <c r="J692" s="3" t="s">
        <v>2380</v>
      </c>
      <c r="K692" t="s">
        <v>39</v>
      </c>
      <c r="L692" t="s">
        <v>2381</v>
      </c>
      <c r="M692" t="s">
        <v>143</v>
      </c>
      <c r="N692" t="s">
        <v>55</v>
      </c>
      <c r="O692" s="2">
        <v>45078.857314814813</v>
      </c>
      <c r="P692" s="2">
        <v>45078.028148148151</v>
      </c>
      <c r="Q692">
        <v>4</v>
      </c>
      <c r="R692" t="str">
        <f t="shared" ca="1" si="10"/>
        <v>Ravi</v>
      </c>
      <c r="S692" t="str">
        <f>IFERROR(TEXT(DATEVALUE(LEFT(Table1[[#This Row],[Date of Purchase]],10)), "MMMM"), TEXT(Table1[[#This Row],[Date of Purchase]], "MMMM"))</f>
        <v>January</v>
      </c>
      <c r="T692" t="str">
        <f>IF(OR(
  AND(Table1[[#This Row],[Ticket Priority]]="Critical", Table1[[#This Row],[Ticket Status]]&lt;&gt;"Closed"),
  AND(Table1[[#This Row],[Ticket Priority]]="High", Table1[[#This Row],[Ticket Status]]="Open")
), "Yes", "No")</f>
        <v>No</v>
      </c>
      <c r="U692" s="4" t="str">
        <f>IF(Table1[[#This Row],[Ticket Status]]="Closed","Yes","No")</f>
        <v>Yes</v>
      </c>
      <c r="V692" s="4" t="str">
        <f>IF(Table1[[#This Row],[Ticket Status]]="Pending Customer Response","Yes","No")</f>
        <v>No</v>
      </c>
      <c r="W692" s="5">
        <f ca="1">COUNTIFS(Table1[Agent_name],Table1[[#This Row],[Agent_name]],Table1[Month],Table1[[#This Row],[Month]])/160</f>
        <v>0.74375000000000002</v>
      </c>
    </row>
    <row r="693" spans="1:23" x14ac:dyDescent="0.25">
      <c r="A693">
        <v>692</v>
      </c>
      <c r="B693" t="s">
        <v>2382</v>
      </c>
      <c r="C693" t="s">
        <v>2383</v>
      </c>
      <c r="D693">
        <v>41</v>
      </c>
      <c r="E693" t="s">
        <v>19</v>
      </c>
      <c r="F693" t="s">
        <v>129</v>
      </c>
      <c r="G693" s="1">
        <v>44154</v>
      </c>
      <c r="H693" t="s">
        <v>66</v>
      </c>
      <c r="I693" t="s">
        <v>93</v>
      </c>
      <c r="J693" s="3" t="s">
        <v>2384</v>
      </c>
      <c r="K693" t="s">
        <v>39</v>
      </c>
      <c r="L693" t="s">
        <v>2385</v>
      </c>
      <c r="M693" t="s">
        <v>89</v>
      </c>
      <c r="N693" t="s">
        <v>26</v>
      </c>
      <c r="O693" s="2">
        <v>45078.485115740739</v>
      </c>
      <c r="P693" s="2">
        <v>45078.133726851855</v>
      </c>
      <c r="Q693">
        <v>1</v>
      </c>
      <c r="R693" t="str">
        <f t="shared" ca="1" si="10"/>
        <v>Sara</v>
      </c>
      <c r="S693" t="str">
        <f>IFERROR(TEXT(DATEVALUE(LEFT(Table1[[#This Row],[Date of Purchase]],10)), "MMMM"), TEXT(Table1[[#This Row],[Date of Purchase]], "MMMM"))</f>
        <v>November</v>
      </c>
      <c r="T693" t="str">
        <f>IF(OR(
  AND(Table1[[#This Row],[Ticket Priority]]="Critical", Table1[[#This Row],[Ticket Status]]&lt;&gt;"Closed"),
  AND(Table1[[#This Row],[Ticket Priority]]="High", Table1[[#This Row],[Ticket Status]]="Open")
), "Yes", "No")</f>
        <v>No</v>
      </c>
      <c r="U693" s="4" t="str">
        <f>IF(Table1[[#This Row],[Ticket Status]]="Closed","Yes","No")</f>
        <v>Yes</v>
      </c>
      <c r="V693" s="4" t="str">
        <f>IF(Table1[[#This Row],[Ticket Status]]="Pending Customer Response","Yes","No")</f>
        <v>No</v>
      </c>
      <c r="W693" s="5">
        <f ca="1">COUNTIFS(Table1[Agent_name],Table1[[#This Row],[Agent_name]],Table1[Month],Table1[[#This Row],[Month]])/160</f>
        <v>0.79374999999999996</v>
      </c>
    </row>
    <row r="694" spans="1:23" x14ac:dyDescent="0.25">
      <c r="A694">
        <v>693</v>
      </c>
      <c r="B694" t="s">
        <v>2386</v>
      </c>
      <c r="C694" t="s">
        <v>2387</v>
      </c>
      <c r="D694">
        <v>40</v>
      </c>
      <c r="E694" t="s">
        <v>19</v>
      </c>
      <c r="F694" t="s">
        <v>485</v>
      </c>
      <c r="G694" s="1">
        <v>44264</v>
      </c>
      <c r="H694" t="s">
        <v>59</v>
      </c>
      <c r="I694" t="s">
        <v>99</v>
      </c>
      <c r="J694" s="3" t="s">
        <v>2388</v>
      </c>
      <c r="K694" t="s">
        <v>24</v>
      </c>
      <c r="M694" t="s">
        <v>25</v>
      </c>
      <c r="N694" t="s">
        <v>33</v>
      </c>
      <c r="O694" s="2">
        <v>45077.969166666669</v>
      </c>
      <c r="R694" t="str">
        <f t="shared" ca="1" si="10"/>
        <v>Priya</v>
      </c>
      <c r="S694" t="str">
        <f>IFERROR(TEXT(DATEVALUE(LEFT(Table1[[#This Row],[Date of Purchase]],10)), "MMMM"), TEXT(Table1[[#This Row],[Date of Purchase]], "MMMM"))</f>
        <v>March</v>
      </c>
      <c r="T694" t="str">
        <f>IF(OR(
  AND(Table1[[#This Row],[Ticket Priority]]="Critical", Table1[[#This Row],[Ticket Status]]&lt;&gt;"Closed"),
  AND(Table1[[#This Row],[Ticket Priority]]="High", Table1[[#This Row],[Ticket Status]]="Open")
), "Yes", "No")</f>
        <v>Yes</v>
      </c>
      <c r="U694" s="4" t="str">
        <f>IF(Table1[[#This Row],[Ticket Status]]="Closed","Yes","No")</f>
        <v>No</v>
      </c>
      <c r="V694" s="4" t="str">
        <f>IF(Table1[[#This Row],[Ticket Status]]="Pending Customer Response","Yes","No")</f>
        <v>Yes</v>
      </c>
      <c r="W694" s="5">
        <f ca="1">COUNTIFS(Table1[Agent_name],Table1[[#This Row],[Agent_name]],Table1[Month],Table1[[#This Row],[Month]])/160</f>
        <v>0.43125000000000002</v>
      </c>
    </row>
    <row r="695" spans="1:23" x14ac:dyDescent="0.25">
      <c r="A695">
        <v>694</v>
      </c>
      <c r="B695" t="s">
        <v>2389</v>
      </c>
      <c r="C695" t="s">
        <v>2390</v>
      </c>
      <c r="D695">
        <v>53</v>
      </c>
      <c r="E695" t="s">
        <v>58</v>
      </c>
      <c r="F695" t="s">
        <v>125</v>
      </c>
      <c r="G695" s="1">
        <v>44133</v>
      </c>
      <c r="H695" t="s">
        <v>66</v>
      </c>
      <c r="I695" t="s">
        <v>37</v>
      </c>
      <c r="J695" s="3" t="s">
        <v>2391</v>
      </c>
      <c r="K695" t="s">
        <v>62</v>
      </c>
      <c r="M695" t="s">
        <v>143</v>
      </c>
      <c r="N695" t="s">
        <v>83</v>
      </c>
      <c r="R695" t="str">
        <f t="shared" ca="1" si="10"/>
        <v>Karan</v>
      </c>
      <c r="S695" t="str">
        <f>IFERROR(TEXT(DATEVALUE(LEFT(Table1[[#This Row],[Date of Purchase]],10)), "MMMM"), TEXT(Table1[[#This Row],[Date of Purchase]], "MMMM"))</f>
        <v>October</v>
      </c>
      <c r="T695" t="str">
        <f>IF(OR(
  AND(Table1[[#This Row],[Ticket Priority]]="Critical", Table1[[#This Row],[Ticket Status]]&lt;&gt;"Closed"),
  AND(Table1[[#This Row],[Ticket Priority]]="High", Table1[[#This Row],[Ticket Status]]="Open")
), "Yes", "No")</f>
        <v>No</v>
      </c>
      <c r="U695" s="4" t="str">
        <f>IF(Table1[[#This Row],[Ticket Status]]="Closed","Yes","No")</f>
        <v>No</v>
      </c>
      <c r="V695" s="4" t="str">
        <f>IF(Table1[[#This Row],[Ticket Status]]="Pending Customer Response","Yes","No")</f>
        <v>No</v>
      </c>
      <c r="W695" s="5">
        <f ca="1">COUNTIFS(Table1[Agent_name],Table1[[#This Row],[Agent_name]],Table1[Month],Table1[[#This Row],[Month]])/160</f>
        <v>0.21249999999999999</v>
      </c>
    </row>
    <row r="696" spans="1:23" x14ac:dyDescent="0.25">
      <c r="A696">
        <v>695</v>
      </c>
      <c r="B696" t="s">
        <v>2392</v>
      </c>
      <c r="C696" t="s">
        <v>2393</v>
      </c>
      <c r="D696">
        <v>33</v>
      </c>
      <c r="E696" t="s">
        <v>19</v>
      </c>
      <c r="F696" t="s">
        <v>339</v>
      </c>
      <c r="G696" s="1">
        <v>43863</v>
      </c>
      <c r="H696" t="s">
        <v>67</v>
      </c>
      <c r="I696" t="s">
        <v>60</v>
      </c>
      <c r="J696" s="3" t="s">
        <v>2394</v>
      </c>
      <c r="K696" t="s">
        <v>24</v>
      </c>
      <c r="M696" t="s">
        <v>143</v>
      </c>
      <c r="N696" t="s">
        <v>55</v>
      </c>
      <c r="O696" s="2">
        <v>45078.000451388885</v>
      </c>
      <c r="R696" t="str">
        <f t="shared" ca="1" si="10"/>
        <v>Neha</v>
      </c>
      <c r="S696" t="str">
        <f>IFERROR(TEXT(DATEVALUE(LEFT(Table1[[#This Row],[Date of Purchase]],10)), "MMMM"), TEXT(Table1[[#This Row],[Date of Purchase]], "MMMM"))</f>
        <v>February</v>
      </c>
      <c r="T696" t="str">
        <f>IF(OR(
  AND(Table1[[#This Row],[Ticket Priority]]="Critical", Table1[[#This Row],[Ticket Status]]&lt;&gt;"Closed"),
  AND(Table1[[#This Row],[Ticket Priority]]="High", Table1[[#This Row],[Ticket Status]]="Open")
), "Yes", "No")</f>
        <v>No</v>
      </c>
      <c r="U696" s="4" t="str">
        <f>IF(Table1[[#This Row],[Ticket Status]]="Closed","Yes","No")</f>
        <v>No</v>
      </c>
      <c r="V696" s="4" t="str">
        <f>IF(Table1[[#This Row],[Ticket Status]]="Pending Customer Response","Yes","No")</f>
        <v>Yes</v>
      </c>
      <c r="W696" s="5">
        <f ca="1">COUNTIFS(Table1[Agent_name],Table1[[#This Row],[Agent_name]],Table1[Month],Table1[[#This Row],[Month]])/160</f>
        <v>0.19375000000000001</v>
      </c>
    </row>
    <row r="697" spans="1:23" x14ac:dyDescent="0.25">
      <c r="A697">
        <v>696</v>
      </c>
      <c r="B697" t="s">
        <v>2395</v>
      </c>
      <c r="C697" t="s">
        <v>2396</v>
      </c>
      <c r="D697">
        <v>48</v>
      </c>
      <c r="E697" t="s">
        <v>19</v>
      </c>
      <c r="F697" t="s">
        <v>281</v>
      </c>
      <c r="G697" s="1">
        <v>44512</v>
      </c>
      <c r="H697" t="s">
        <v>59</v>
      </c>
      <c r="I697" t="s">
        <v>99</v>
      </c>
      <c r="J697" s="3" t="s">
        <v>2397</v>
      </c>
      <c r="K697" t="s">
        <v>62</v>
      </c>
      <c r="M697" t="s">
        <v>41</v>
      </c>
      <c r="N697" t="s">
        <v>26</v>
      </c>
      <c r="R697" t="str">
        <f t="shared" ca="1" si="10"/>
        <v>Ravi</v>
      </c>
      <c r="S697" t="str">
        <f>IFERROR(TEXT(DATEVALUE(LEFT(Table1[[#This Row],[Date of Purchase]],10)), "MMMM"), TEXT(Table1[[#This Row],[Date of Purchase]], "MMMM"))</f>
        <v>November</v>
      </c>
      <c r="T697" t="str">
        <f>IF(OR(
  AND(Table1[[#This Row],[Ticket Priority]]="Critical", Table1[[#This Row],[Ticket Status]]&lt;&gt;"Closed"),
  AND(Table1[[#This Row],[Ticket Priority]]="High", Table1[[#This Row],[Ticket Status]]="Open")
), "Yes", "No")</f>
        <v>No</v>
      </c>
      <c r="U697" s="4" t="str">
        <f>IF(Table1[[#This Row],[Ticket Status]]="Closed","Yes","No")</f>
        <v>No</v>
      </c>
      <c r="V697" s="4" t="str">
        <f>IF(Table1[[#This Row],[Ticket Status]]="Pending Customer Response","Yes","No")</f>
        <v>No</v>
      </c>
      <c r="W697" s="5">
        <f ca="1">COUNTIFS(Table1[Agent_name],Table1[[#This Row],[Agent_name]],Table1[Month],Table1[[#This Row],[Month]])/160</f>
        <v>0.61875000000000002</v>
      </c>
    </row>
    <row r="698" spans="1:23" x14ac:dyDescent="0.25">
      <c r="A698">
        <v>697</v>
      </c>
      <c r="B698" t="s">
        <v>2398</v>
      </c>
      <c r="C698" t="s">
        <v>2399</v>
      </c>
      <c r="D698">
        <v>18</v>
      </c>
      <c r="E698" t="s">
        <v>29</v>
      </c>
      <c r="F698" t="s">
        <v>30</v>
      </c>
      <c r="G698" s="1">
        <v>44372</v>
      </c>
      <c r="H698" t="s">
        <v>59</v>
      </c>
      <c r="I698" t="s">
        <v>177</v>
      </c>
      <c r="J698" s="3" t="s">
        <v>2400</v>
      </c>
      <c r="K698" t="s">
        <v>24</v>
      </c>
      <c r="M698" t="s">
        <v>89</v>
      </c>
      <c r="N698" t="s">
        <v>26</v>
      </c>
      <c r="O698" s="2">
        <v>45078.117858796293</v>
      </c>
      <c r="R698" t="str">
        <f t="shared" ca="1" si="10"/>
        <v>Sara</v>
      </c>
      <c r="S698" t="str">
        <f>IFERROR(TEXT(DATEVALUE(LEFT(Table1[[#This Row],[Date of Purchase]],10)), "MMMM"), TEXT(Table1[[#This Row],[Date of Purchase]], "MMMM"))</f>
        <v>June</v>
      </c>
      <c r="T698" t="str">
        <f>IF(OR(
  AND(Table1[[#This Row],[Ticket Priority]]="Critical", Table1[[#This Row],[Ticket Status]]&lt;&gt;"Closed"),
  AND(Table1[[#This Row],[Ticket Priority]]="High", Table1[[#This Row],[Ticket Status]]="Open")
), "Yes", "No")</f>
        <v>No</v>
      </c>
      <c r="U698" s="4" t="str">
        <f>IF(Table1[[#This Row],[Ticket Status]]="Closed","Yes","No")</f>
        <v>No</v>
      </c>
      <c r="V698" s="4" t="str">
        <f>IF(Table1[[#This Row],[Ticket Status]]="Pending Customer Response","Yes","No")</f>
        <v>Yes</v>
      </c>
      <c r="W698" s="5">
        <f ca="1">COUNTIFS(Table1[Agent_name],Table1[[#This Row],[Agent_name]],Table1[Month],Table1[[#This Row],[Month]])/160</f>
        <v>0.65</v>
      </c>
    </row>
    <row r="699" spans="1:23" x14ac:dyDescent="0.25">
      <c r="A699">
        <v>698</v>
      </c>
      <c r="B699" t="s">
        <v>2401</v>
      </c>
      <c r="C699" t="s">
        <v>2402</v>
      </c>
      <c r="D699">
        <v>22</v>
      </c>
      <c r="E699" t="s">
        <v>58</v>
      </c>
      <c r="F699" t="s">
        <v>397</v>
      </c>
      <c r="G699" s="1">
        <v>43947</v>
      </c>
      <c r="H699" t="s">
        <v>45</v>
      </c>
      <c r="I699" t="s">
        <v>67</v>
      </c>
      <c r="J699" s="3" t="s">
        <v>2403</v>
      </c>
      <c r="K699" t="s">
        <v>39</v>
      </c>
      <c r="L699" t="s">
        <v>2404</v>
      </c>
      <c r="M699" t="s">
        <v>25</v>
      </c>
      <c r="N699" t="s">
        <v>26</v>
      </c>
      <c r="O699" s="2">
        <v>45078.440787037034</v>
      </c>
      <c r="P699" s="2">
        <v>45078.056759259256</v>
      </c>
      <c r="Q699">
        <v>5</v>
      </c>
      <c r="R699" t="str">
        <f t="shared" ca="1" si="10"/>
        <v>Divya</v>
      </c>
      <c r="S699" t="str">
        <f>IFERROR(TEXT(DATEVALUE(LEFT(Table1[[#This Row],[Date of Purchase]],10)), "MMMM"), TEXT(Table1[[#This Row],[Date of Purchase]], "MMMM"))</f>
        <v>April</v>
      </c>
      <c r="T699" t="str">
        <f>IF(OR(
  AND(Table1[[#This Row],[Ticket Priority]]="Critical", Table1[[#This Row],[Ticket Status]]&lt;&gt;"Closed"),
  AND(Table1[[#This Row],[Ticket Priority]]="High", Table1[[#This Row],[Ticket Status]]="Open")
), "Yes", "No")</f>
        <v>No</v>
      </c>
      <c r="U699" s="4" t="str">
        <f>IF(Table1[[#This Row],[Ticket Status]]="Closed","Yes","No")</f>
        <v>Yes</v>
      </c>
      <c r="V699" s="4" t="str">
        <f>IF(Table1[[#This Row],[Ticket Status]]="Pending Customer Response","Yes","No")</f>
        <v>No</v>
      </c>
      <c r="W699" s="5">
        <f ca="1">COUNTIFS(Table1[Agent_name],Table1[[#This Row],[Agent_name]],Table1[Month],Table1[[#This Row],[Month]])/160</f>
        <v>0.17499999999999999</v>
      </c>
    </row>
    <row r="700" spans="1:23" x14ac:dyDescent="0.25">
      <c r="A700">
        <v>699</v>
      </c>
      <c r="B700" t="s">
        <v>2405</v>
      </c>
      <c r="C700" t="s">
        <v>2406</v>
      </c>
      <c r="D700">
        <v>28</v>
      </c>
      <c r="E700" t="s">
        <v>29</v>
      </c>
      <c r="F700" t="s">
        <v>207</v>
      </c>
      <c r="G700" s="1">
        <v>44235</v>
      </c>
      <c r="H700" t="s">
        <v>67</v>
      </c>
      <c r="I700" t="s">
        <v>141</v>
      </c>
      <c r="J700" s="3" t="s">
        <v>2407</v>
      </c>
      <c r="K700" t="s">
        <v>24</v>
      </c>
      <c r="M700" t="s">
        <v>41</v>
      </c>
      <c r="N700" t="s">
        <v>33</v>
      </c>
      <c r="O700" s="2">
        <v>45078.474131944444</v>
      </c>
      <c r="R700" t="str">
        <f t="shared" ca="1" si="10"/>
        <v>Aisha</v>
      </c>
      <c r="S700" t="str">
        <f>IFERROR(TEXT(DATEVALUE(LEFT(Table1[[#This Row],[Date of Purchase]],10)), "MMMM"), TEXT(Table1[[#This Row],[Date of Purchase]], "MMMM"))</f>
        <v>February</v>
      </c>
      <c r="T700" t="str">
        <f>IF(OR(
  AND(Table1[[#This Row],[Ticket Priority]]="Critical", Table1[[#This Row],[Ticket Status]]&lt;&gt;"Closed"),
  AND(Table1[[#This Row],[Ticket Priority]]="High", Table1[[#This Row],[Ticket Status]]="Open")
), "Yes", "No")</f>
        <v>No</v>
      </c>
      <c r="U700" s="4" t="str">
        <f>IF(Table1[[#This Row],[Ticket Status]]="Closed","Yes","No")</f>
        <v>No</v>
      </c>
      <c r="V700" s="4" t="str">
        <f>IF(Table1[[#This Row],[Ticket Status]]="Pending Customer Response","Yes","No")</f>
        <v>Yes</v>
      </c>
      <c r="W700" s="5">
        <f ca="1">COUNTIFS(Table1[Agent_name],Table1[[#This Row],[Agent_name]],Table1[Month],Table1[[#This Row],[Month]])/160</f>
        <v>0.85624999999999996</v>
      </c>
    </row>
    <row r="701" spans="1:23" x14ac:dyDescent="0.25">
      <c r="A701">
        <v>700</v>
      </c>
      <c r="B701" t="s">
        <v>2408</v>
      </c>
      <c r="C701" t="s">
        <v>2409</v>
      </c>
      <c r="D701">
        <v>22</v>
      </c>
      <c r="E701" t="s">
        <v>29</v>
      </c>
      <c r="F701" t="s">
        <v>51</v>
      </c>
      <c r="G701" s="1">
        <v>43915</v>
      </c>
      <c r="H701" t="s">
        <v>59</v>
      </c>
      <c r="I701" t="s">
        <v>31</v>
      </c>
      <c r="J701" s="3" t="s">
        <v>2410</v>
      </c>
      <c r="K701" t="s">
        <v>39</v>
      </c>
      <c r="L701" t="s">
        <v>2411</v>
      </c>
      <c r="M701" t="s">
        <v>143</v>
      </c>
      <c r="N701" t="s">
        <v>55</v>
      </c>
      <c r="O701" s="2">
        <v>45078.769965277781</v>
      </c>
      <c r="P701" s="2">
        <v>45077.94427083333</v>
      </c>
      <c r="Q701">
        <v>1</v>
      </c>
      <c r="R701" t="str">
        <f t="shared" ca="1" si="10"/>
        <v>Aisha</v>
      </c>
      <c r="S701" t="str">
        <f>IFERROR(TEXT(DATEVALUE(LEFT(Table1[[#This Row],[Date of Purchase]],10)), "MMMM"), TEXT(Table1[[#This Row],[Date of Purchase]], "MMMM"))</f>
        <v>March</v>
      </c>
      <c r="T701" t="str">
        <f>IF(OR(
  AND(Table1[[#This Row],[Ticket Priority]]="Critical", Table1[[#This Row],[Ticket Status]]&lt;&gt;"Closed"),
  AND(Table1[[#This Row],[Ticket Priority]]="High", Table1[[#This Row],[Ticket Status]]="Open")
), "Yes", "No")</f>
        <v>No</v>
      </c>
      <c r="U701" s="4" t="str">
        <f>IF(Table1[[#This Row],[Ticket Status]]="Closed","Yes","No")</f>
        <v>Yes</v>
      </c>
      <c r="V701" s="4" t="str">
        <f>IF(Table1[[#This Row],[Ticket Status]]="Pending Customer Response","Yes","No")</f>
        <v>No</v>
      </c>
      <c r="W701" s="5">
        <f ca="1">COUNTIFS(Table1[Agent_name],Table1[[#This Row],[Agent_name]],Table1[Month],Table1[[#This Row],[Month]])/160</f>
        <v>1.0062500000000001</v>
      </c>
    </row>
    <row r="702" spans="1:23" x14ac:dyDescent="0.25">
      <c r="A702">
        <v>701</v>
      </c>
      <c r="B702" t="s">
        <v>2412</v>
      </c>
      <c r="C702" t="s">
        <v>2413</v>
      </c>
      <c r="D702">
        <v>21</v>
      </c>
      <c r="E702" t="s">
        <v>19</v>
      </c>
      <c r="F702" t="s">
        <v>129</v>
      </c>
      <c r="G702" s="1">
        <v>44016</v>
      </c>
      <c r="H702" t="s">
        <v>66</v>
      </c>
      <c r="I702" t="s">
        <v>99</v>
      </c>
      <c r="J702" s="3" t="s">
        <v>2414</v>
      </c>
      <c r="K702" t="s">
        <v>62</v>
      </c>
      <c r="M702" t="s">
        <v>25</v>
      </c>
      <c r="N702" t="s">
        <v>55</v>
      </c>
      <c r="R702" t="str">
        <f t="shared" ca="1" si="10"/>
        <v>Priya</v>
      </c>
      <c r="S702" t="str">
        <f>IFERROR(TEXT(DATEVALUE(LEFT(Table1[[#This Row],[Date of Purchase]],10)), "MMMM"), TEXT(Table1[[#This Row],[Date of Purchase]], "MMMM"))</f>
        <v>July</v>
      </c>
      <c r="T702" t="str">
        <f>IF(OR(
  AND(Table1[[#This Row],[Ticket Priority]]="Critical", Table1[[#This Row],[Ticket Status]]&lt;&gt;"Closed"),
  AND(Table1[[#This Row],[Ticket Priority]]="High", Table1[[#This Row],[Ticket Status]]="Open")
), "Yes", "No")</f>
        <v>Yes</v>
      </c>
      <c r="U702" s="4" t="str">
        <f>IF(Table1[[#This Row],[Ticket Status]]="Closed","Yes","No")</f>
        <v>No</v>
      </c>
      <c r="V702" s="4" t="str">
        <f>IF(Table1[[#This Row],[Ticket Status]]="Pending Customer Response","Yes","No")</f>
        <v>No</v>
      </c>
      <c r="W702" s="5">
        <f ca="1">COUNTIFS(Table1[Agent_name],Table1[[#This Row],[Agent_name]],Table1[Month],Table1[[#This Row],[Month]])/160</f>
        <v>0.45</v>
      </c>
    </row>
    <row r="703" spans="1:23" x14ac:dyDescent="0.25">
      <c r="A703">
        <v>702</v>
      </c>
      <c r="B703" t="s">
        <v>2415</v>
      </c>
      <c r="C703" t="s">
        <v>2416</v>
      </c>
      <c r="D703">
        <v>63</v>
      </c>
      <c r="E703" t="s">
        <v>19</v>
      </c>
      <c r="F703" t="s">
        <v>249</v>
      </c>
      <c r="G703" s="1">
        <v>44378</v>
      </c>
      <c r="H703" t="s">
        <v>21</v>
      </c>
      <c r="I703" t="s">
        <v>141</v>
      </c>
      <c r="J703" s="3" t="s">
        <v>2417</v>
      </c>
      <c r="K703" t="s">
        <v>39</v>
      </c>
      <c r="L703" t="s">
        <v>2418</v>
      </c>
      <c r="M703" t="s">
        <v>25</v>
      </c>
      <c r="N703" t="s">
        <v>33</v>
      </c>
      <c r="O703" s="2">
        <v>45078.09915509259</v>
      </c>
      <c r="P703" s="2">
        <v>45078.037349537037</v>
      </c>
      <c r="Q703">
        <v>5</v>
      </c>
      <c r="R703" t="str">
        <f t="shared" ca="1" si="10"/>
        <v>Arjun</v>
      </c>
      <c r="S703" t="str">
        <f>IFERROR(TEXT(DATEVALUE(LEFT(Table1[[#This Row],[Date of Purchase]],10)), "MMMM"), TEXT(Table1[[#This Row],[Date of Purchase]], "MMMM"))</f>
        <v>July</v>
      </c>
      <c r="T703" t="str">
        <f>IF(OR(
  AND(Table1[[#This Row],[Ticket Priority]]="Critical", Table1[[#This Row],[Ticket Status]]&lt;&gt;"Closed"),
  AND(Table1[[#This Row],[Ticket Priority]]="High", Table1[[#This Row],[Ticket Status]]="Open")
), "Yes", "No")</f>
        <v>No</v>
      </c>
      <c r="U703" s="4" t="str">
        <f>IF(Table1[[#This Row],[Ticket Status]]="Closed","Yes","No")</f>
        <v>Yes</v>
      </c>
      <c r="V703" s="4" t="str">
        <f>IF(Table1[[#This Row],[Ticket Status]]="Pending Customer Response","Yes","No")</f>
        <v>No</v>
      </c>
      <c r="W703" s="5">
        <f ca="1">COUNTIFS(Table1[Agent_name],Table1[[#This Row],[Agent_name]],Table1[Month],Table1[[#This Row],[Month]])/160</f>
        <v>0.2</v>
      </c>
    </row>
    <row r="704" spans="1:23" x14ac:dyDescent="0.25">
      <c r="A704">
        <v>703</v>
      </c>
      <c r="B704" t="s">
        <v>2419</v>
      </c>
      <c r="C704" t="s">
        <v>2420</v>
      </c>
      <c r="D704">
        <v>39</v>
      </c>
      <c r="E704" t="s">
        <v>29</v>
      </c>
      <c r="F704" t="s">
        <v>36</v>
      </c>
      <c r="G704" s="1">
        <v>44519</v>
      </c>
      <c r="H704" t="s">
        <v>66</v>
      </c>
      <c r="I704" t="s">
        <v>59</v>
      </c>
      <c r="J704" s="3" t="s">
        <v>1949</v>
      </c>
      <c r="K704" t="s">
        <v>24</v>
      </c>
      <c r="M704" t="s">
        <v>89</v>
      </c>
      <c r="N704" t="s">
        <v>83</v>
      </c>
      <c r="O704" s="2">
        <v>45078.659583333334</v>
      </c>
      <c r="R704" t="str">
        <f t="shared" ca="1" si="10"/>
        <v>Mohit</v>
      </c>
      <c r="S704" t="str">
        <f>IFERROR(TEXT(DATEVALUE(LEFT(Table1[[#This Row],[Date of Purchase]],10)), "MMMM"), TEXT(Table1[[#This Row],[Date of Purchase]], "MMMM"))</f>
        <v>November</v>
      </c>
      <c r="T704" t="str">
        <f>IF(OR(
  AND(Table1[[#This Row],[Ticket Priority]]="Critical", Table1[[#This Row],[Ticket Status]]&lt;&gt;"Closed"),
  AND(Table1[[#This Row],[Ticket Priority]]="High", Table1[[#This Row],[Ticket Status]]="Open")
), "Yes", "No")</f>
        <v>No</v>
      </c>
      <c r="U704" s="4" t="str">
        <f>IF(Table1[[#This Row],[Ticket Status]]="Closed","Yes","No")</f>
        <v>No</v>
      </c>
      <c r="V704" s="4" t="str">
        <f>IF(Table1[[#This Row],[Ticket Status]]="Pending Customer Response","Yes","No")</f>
        <v>Yes</v>
      </c>
      <c r="W704" s="5">
        <f ca="1">COUNTIFS(Table1[Agent_name],Table1[[#This Row],[Agent_name]],Table1[Month],Table1[[#This Row],[Month]])/160</f>
        <v>0.4375</v>
      </c>
    </row>
    <row r="705" spans="1:23" x14ac:dyDescent="0.25">
      <c r="A705">
        <v>704</v>
      </c>
      <c r="B705" t="s">
        <v>2421</v>
      </c>
      <c r="C705" t="s">
        <v>1274</v>
      </c>
      <c r="D705">
        <v>37</v>
      </c>
      <c r="E705" t="s">
        <v>19</v>
      </c>
      <c r="F705" t="s">
        <v>161</v>
      </c>
      <c r="G705" s="1">
        <v>44131</v>
      </c>
      <c r="H705" t="s">
        <v>66</v>
      </c>
      <c r="I705" t="s">
        <v>67</v>
      </c>
      <c r="J705" s="3" t="s">
        <v>2422</v>
      </c>
      <c r="K705" t="s">
        <v>39</v>
      </c>
      <c r="L705" t="s">
        <v>2423</v>
      </c>
      <c r="M705" t="s">
        <v>89</v>
      </c>
      <c r="N705" t="s">
        <v>33</v>
      </c>
      <c r="O705" s="2">
        <v>45078.560972222222</v>
      </c>
      <c r="P705" s="2">
        <v>45077.946388888886</v>
      </c>
      <c r="Q705">
        <v>2</v>
      </c>
      <c r="R705" t="str">
        <f t="shared" ca="1" si="10"/>
        <v>Aisha</v>
      </c>
      <c r="S705" t="str">
        <f>IFERROR(TEXT(DATEVALUE(LEFT(Table1[[#This Row],[Date of Purchase]],10)), "MMMM"), TEXT(Table1[[#This Row],[Date of Purchase]], "MMMM"))</f>
        <v>October</v>
      </c>
      <c r="T705" t="str">
        <f>IF(OR(
  AND(Table1[[#This Row],[Ticket Priority]]="Critical", Table1[[#This Row],[Ticket Status]]&lt;&gt;"Closed"),
  AND(Table1[[#This Row],[Ticket Priority]]="High", Table1[[#This Row],[Ticket Status]]="Open")
), "Yes", "No")</f>
        <v>No</v>
      </c>
      <c r="U705" s="4" t="str">
        <f>IF(Table1[[#This Row],[Ticket Status]]="Closed","Yes","No")</f>
        <v>Yes</v>
      </c>
      <c r="V705" s="4" t="str">
        <f>IF(Table1[[#This Row],[Ticket Status]]="Pending Customer Response","Yes","No")</f>
        <v>No</v>
      </c>
      <c r="W705" s="5">
        <f ca="1">COUNTIFS(Table1[Agent_name],Table1[[#This Row],[Agent_name]],Table1[Month],Table1[[#This Row],[Month]])/160</f>
        <v>0.85624999999999996</v>
      </c>
    </row>
    <row r="706" spans="1:23" x14ac:dyDescent="0.25">
      <c r="A706">
        <v>705</v>
      </c>
      <c r="B706" t="s">
        <v>2424</v>
      </c>
      <c r="C706" t="s">
        <v>2425</v>
      </c>
      <c r="D706">
        <v>69</v>
      </c>
      <c r="E706" t="s">
        <v>58</v>
      </c>
      <c r="F706" t="s">
        <v>36</v>
      </c>
      <c r="G706" s="1">
        <v>43927</v>
      </c>
      <c r="H706" t="s">
        <v>67</v>
      </c>
      <c r="I706" t="s">
        <v>99</v>
      </c>
      <c r="J706" s="3" t="s">
        <v>2426</v>
      </c>
      <c r="K706" t="s">
        <v>39</v>
      </c>
      <c r="L706" t="s">
        <v>2427</v>
      </c>
      <c r="M706" t="s">
        <v>89</v>
      </c>
      <c r="N706" t="s">
        <v>33</v>
      </c>
      <c r="O706" s="2">
        <v>45078.408217592594</v>
      </c>
      <c r="P706" s="2">
        <v>45078.904745370368</v>
      </c>
      <c r="Q706">
        <v>3</v>
      </c>
      <c r="R706" t="str">
        <f t="shared" ref="R706:R769" ca="1" si="11">CHOOSE(
RANDBETWEEN(1,20),
"Aisha","Aisha","Aisha","Aisha",
"Ravi","Ravi","Ravi",
"Sara","Sara","Sara",
"Mohit","Mohit",
"Priya","Priya",
"Arjun",
"Neha","Rahul","Divya","Karan","Meera","Sanjay"
)</f>
        <v>Arjun</v>
      </c>
      <c r="S706" t="str">
        <f>IFERROR(TEXT(DATEVALUE(LEFT(Table1[[#This Row],[Date of Purchase]],10)), "MMMM"), TEXT(Table1[[#This Row],[Date of Purchase]], "MMMM"))</f>
        <v>April</v>
      </c>
      <c r="T706" t="str">
        <f>IF(OR(
  AND(Table1[[#This Row],[Ticket Priority]]="Critical", Table1[[#This Row],[Ticket Status]]&lt;&gt;"Closed"),
  AND(Table1[[#This Row],[Ticket Priority]]="High", Table1[[#This Row],[Ticket Status]]="Open")
), "Yes", "No")</f>
        <v>No</v>
      </c>
      <c r="U706" s="4" t="str">
        <f>IF(Table1[[#This Row],[Ticket Status]]="Closed","Yes","No")</f>
        <v>Yes</v>
      </c>
      <c r="V706" s="4" t="str">
        <f>IF(Table1[[#This Row],[Ticket Status]]="Pending Customer Response","Yes","No")</f>
        <v>No</v>
      </c>
      <c r="W706" s="5">
        <f ca="1">COUNTIFS(Table1[Agent_name],Table1[[#This Row],[Agent_name]],Table1[Month],Table1[[#This Row],[Month]])/160</f>
        <v>0.18124999999999999</v>
      </c>
    </row>
    <row r="707" spans="1:23" x14ac:dyDescent="0.25">
      <c r="A707">
        <v>706</v>
      </c>
      <c r="B707" t="s">
        <v>2428</v>
      </c>
      <c r="C707" t="s">
        <v>2429</v>
      </c>
      <c r="D707">
        <v>23</v>
      </c>
      <c r="E707" t="s">
        <v>19</v>
      </c>
      <c r="F707" t="s">
        <v>65</v>
      </c>
      <c r="G707" s="1">
        <v>44106</v>
      </c>
      <c r="H707" t="s">
        <v>66</v>
      </c>
      <c r="I707" t="s">
        <v>60</v>
      </c>
      <c r="J707" s="3" t="s">
        <v>2430</v>
      </c>
      <c r="K707" t="s">
        <v>62</v>
      </c>
      <c r="M707" t="s">
        <v>89</v>
      </c>
      <c r="N707" t="s">
        <v>83</v>
      </c>
      <c r="R707" t="str">
        <f t="shared" ca="1" si="11"/>
        <v>Aisha</v>
      </c>
      <c r="S707" t="str">
        <f>IFERROR(TEXT(DATEVALUE(LEFT(Table1[[#This Row],[Date of Purchase]],10)), "MMMM"), TEXT(Table1[[#This Row],[Date of Purchase]], "MMMM"))</f>
        <v>October</v>
      </c>
      <c r="T707" t="str">
        <f>IF(OR(
  AND(Table1[[#This Row],[Ticket Priority]]="Critical", Table1[[#This Row],[Ticket Status]]&lt;&gt;"Closed"),
  AND(Table1[[#This Row],[Ticket Priority]]="High", Table1[[#This Row],[Ticket Status]]="Open")
), "Yes", "No")</f>
        <v>Yes</v>
      </c>
      <c r="U707" s="4" t="str">
        <f>IF(Table1[[#This Row],[Ticket Status]]="Closed","Yes","No")</f>
        <v>No</v>
      </c>
      <c r="V707" s="4" t="str">
        <f>IF(Table1[[#This Row],[Ticket Status]]="Pending Customer Response","Yes","No")</f>
        <v>No</v>
      </c>
      <c r="W707" s="5">
        <f ca="1">COUNTIFS(Table1[Agent_name],Table1[[#This Row],[Agent_name]],Table1[Month],Table1[[#This Row],[Month]])/160</f>
        <v>0.85624999999999996</v>
      </c>
    </row>
    <row r="708" spans="1:23" x14ac:dyDescent="0.25">
      <c r="A708">
        <v>707</v>
      </c>
      <c r="B708" t="s">
        <v>2431</v>
      </c>
      <c r="C708" t="s">
        <v>2432</v>
      </c>
      <c r="D708">
        <v>53</v>
      </c>
      <c r="E708" t="s">
        <v>19</v>
      </c>
      <c r="F708" t="s">
        <v>103</v>
      </c>
      <c r="G708" s="1">
        <v>44387</v>
      </c>
      <c r="H708" t="s">
        <v>21</v>
      </c>
      <c r="I708" t="s">
        <v>60</v>
      </c>
      <c r="J708" s="3" t="s">
        <v>2433</v>
      </c>
      <c r="K708" t="s">
        <v>24</v>
      </c>
      <c r="M708" t="s">
        <v>89</v>
      </c>
      <c r="N708" t="s">
        <v>55</v>
      </c>
      <c r="O708" s="2">
        <v>45078.059629629628</v>
      </c>
      <c r="R708" t="str">
        <f t="shared" ca="1" si="11"/>
        <v>Sara</v>
      </c>
      <c r="S708" t="str">
        <f>IFERROR(TEXT(DATEVALUE(LEFT(Table1[[#This Row],[Date of Purchase]],10)), "MMMM"), TEXT(Table1[[#This Row],[Date of Purchase]], "MMMM"))</f>
        <v>July</v>
      </c>
      <c r="T708" t="str">
        <f>IF(OR(
  AND(Table1[[#This Row],[Ticket Priority]]="Critical", Table1[[#This Row],[Ticket Status]]&lt;&gt;"Closed"),
  AND(Table1[[#This Row],[Ticket Priority]]="High", Table1[[#This Row],[Ticket Status]]="Open")
), "Yes", "No")</f>
        <v>No</v>
      </c>
      <c r="U708" s="4" t="str">
        <f>IF(Table1[[#This Row],[Ticket Status]]="Closed","Yes","No")</f>
        <v>No</v>
      </c>
      <c r="V708" s="4" t="str">
        <f>IF(Table1[[#This Row],[Ticket Status]]="Pending Customer Response","Yes","No")</f>
        <v>Yes</v>
      </c>
      <c r="W708" s="5">
        <f ca="1">COUNTIFS(Table1[Agent_name],Table1[[#This Row],[Agent_name]],Table1[Month],Table1[[#This Row],[Month]])/160</f>
        <v>0.6875</v>
      </c>
    </row>
    <row r="709" spans="1:23" x14ac:dyDescent="0.25">
      <c r="A709">
        <v>708</v>
      </c>
      <c r="B709" t="s">
        <v>2434</v>
      </c>
      <c r="C709" t="s">
        <v>2435</v>
      </c>
      <c r="D709">
        <v>58</v>
      </c>
      <c r="E709" t="s">
        <v>58</v>
      </c>
      <c r="F709" t="s">
        <v>103</v>
      </c>
      <c r="G709" s="1">
        <v>44497</v>
      </c>
      <c r="H709" t="s">
        <v>59</v>
      </c>
      <c r="I709" t="s">
        <v>60</v>
      </c>
      <c r="J709" s="3" t="s">
        <v>2436</v>
      </c>
      <c r="K709" t="s">
        <v>39</v>
      </c>
      <c r="L709" t="s">
        <v>2437</v>
      </c>
      <c r="M709" t="s">
        <v>25</v>
      </c>
      <c r="N709" t="s">
        <v>55</v>
      </c>
      <c r="O709" s="2">
        <v>45078.053402777776</v>
      </c>
      <c r="P709" s="2">
        <v>45078.00340277778</v>
      </c>
      <c r="Q709">
        <v>5</v>
      </c>
      <c r="R709" t="str">
        <f t="shared" ca="1" si="11"/>
        <v>Aisha</v>
      </c>
      <c r="S709" t="str">
        <f>IFERROR(TEXT(DATEVALUE(LEFT(Table1[[#This Row],[Date of Purchase]],10)), "MMMM"), TEXT(Table1[[#This Row],[Date of Purchase]], "MMMM"))</f>
        <v>October</v>
      </c>
      <c r="T709" t="str">
        <f>IF(OR(
  AND(Table1[[#This Row],[Ticket Priority]]="Critical", Table1[[#This Row],[Ticket Status]]&lt;&gt;"Closed"),
  AND(Table1[[#This Row],[Ticket Priority]]="High", Table1[[#This Row],[Ticket Status]]="Open")
), "Yes", "No")</f>
        <v>No</v>
      </c>
      <c r="U709" s="4" t="str">
        <f>IF(Table1[[#This Row],[Ticket Status]]="Closed","Yes","No")</f>
        <v>Yes</v>
      </c>
      <c r="V709" s="4" t="str">
        <f>IF(Table1[[#This Row],[Ticket Status]]="Pending Customer Response","Yes","No")</f>
        <v>No</v>
      </c>
      <c r="W709" s="5">
        <f ca="1">COUNTIFS(Table1[Agent_name],Table1[[#This Row],[Agent_name]],Table1[Month],Table1[[#This Row],[Month]])/160</f>
        <v>0.85624999999999996</v>
      </c>
    </row>
    <row r="710" spans="1:23" x14ac:dyDescent="0.25">
      <c r="A710">
        <v>709</v>
      </c>
      <c r="B710" t="s">
        <v>2438</v>
      </c>
      <c r="C710" t="s">
        <v>2439</v>
      </c>
      <c r="D710">
        <v>21</v>
      </c>
      <c r="E710" t="s">
        <v>29</v>
      </c>
      <c r="F710" t="s">
        <v>157</v>
      </c>
      <c r="G710" s="1">
        <v>44076</v>
      </c>
      <c r="H710" t="s">
        <v>66</v>
      </c>
      <c r="I710" t="s">
        <v>31</v>
      </c>
      <c r="J710" s="3" t="s">
        <v>2440</v>
      </c>
      <c r="K710" t="s">
        <v>62</v>
      </c>
      <c r="M710" t="s">
        <v>41</v>
      </c>
      <c r="N710" t="s">
        <v>55</v>
      </c>
      <c r="R710" t="str">
        <f t="shared" ca="1" si="11"/>
        <v>Sara</v>
      </c>
      <c r="S710" t="str">
        <f>IFERROR(TEXT(DATEVALUE(LEFT(Table1[[#This Row],[Date of Purchase]],10)), "MMMM"), TEXT(Table1[[#This Row],[Date of Purchase]], "MMMM"))</f>
        <v>September</v>
      </c>
      <c r="T710" t="str">
        <f>IF(OR(
  AND(Table1[[#This Row],[Ticket Priority]]="Critical", Table1[[#This Row],[Ticket Status]]&lt;&gt;"Closed"),
  AND(Table1[[#This Row],[Ticket Priority]]="High", Table1[[#This Row],[Ticket Status]]="Open")
), "Yes", "No")</f>
        <v>No</v>
      </c>
      <c r="U710" s="4" t="str">
        <f>IF(Table1[[#This Row],[Ticket Status]]="Closed","Yes","No")</f>
        <v>No</v>
      </c>
      <c r="V710" s="4" t="str">
        <f>IF(Table1[[#This Row],[Ticket Status]]="Pending Customer Response","Yes","No")</f>
        <v>No</v>
      </c>
      <c r="W710" s="5">
        <f ca="1">COUNTIFS(Table1[Agent_name],Table1[[#This Row],[Agent_name]],Table1[Month],Table1[[#This Row],[Month]])/160</f>
        <v>0.65</v>
      </c>
    </row>
    <row r="711" spans="1:23" x14ac:dyDescent="0.25">
      <c r="A711">
        <v>710</v>
      </c>
      <c r="B711" t="s">
        <v>2441</v>
      </c>
      <c r="C711" t="s">
        <v>2442</v>
      </c>
      <c r="D711">
        <v>54</v>
      </c>
      <c r="E711" t="s">
        <v>19</v>
      </c>
      <c r="F711" t="s">
        <v>223</v>
      </c>
      <c r="G711" s="1">
        <v>44179</v>
      </c>
      <c r="H711" t="s">
        <v>45</v>
      </c>
      <c r="I711" t="s">
        <v>99</v>
      </c>
      <c r="J711" s="3" t="s">
        <v>2443</v>
      </c>
      <c r="K711" t="s">
        <v>24</v>
      </c>
      <c r="M711" t="s">
        <v>25</v>
      </c>
      <c r="N711" t="s">
        <v>55</v>
      </c>
      <c r="O711" s="2">
        <v>45078.893703703703</v>
      </c>
      <c r="R711" t="str">
        <f t="shared" ca="1" si="11"/>
        <v>Aisha</v>
      </c>
      <c r="S711" t="str">
        <f>IFERROR(TEXT(DATEVALUE(LEFT(Table1[[#This Row],[Date of Purchase]],10)), "MMMM"), TEXT(Table1[[#This Row],[Date of Purchase]], "MMMM"))</f>
        <v>December</v>
      </c>
      <c r="T711" t="str">
        <f>IF(OR(
  AND(Table1[[#This Row],[Ticket Priority]]="Critical", Table1[[#This Row],[Ticket Status]]&lt;&gt;"Closed"),
  AND(Table1[[#This Row],[Ticket Priority]]="High", Table1[[#This Row],[Ticket Status]]="Open")
), "Yes", "No")</f>
        <v>Yes</v>
      </c>
      <c r="U711" s="4" t="str">
        <f>IF(Table1[[#This Row],[Ticket Status]]="Closed","Yes","No")</f>
        <v>No</v>
      </c>
      <c r="V711" s="4" t="str">
        <f>IF(Table1[[#This Row],[Ticket Status]]="Pending Customer Response","Yes","No")</f>
        <v>Yes</v>
      </c>
      <c r="W711" s="5">
        <f ca="1">COUNTIFS(Table1[Agent_name],Table1[[#This Row],[Agent_name]],Table1[Month],Table1[[#This Row],[Month]])/160</f>
        <v>0.91249999999999998</v>
      </c>
    </row>
    <row r="712" spans="1:23" x14ac:dyDescent="0.25">
      <c r="A712">
        <v>711</v>
      </c>
      <c r="B712" t="s">
        <v>2444</v>
      </c>
      <c r="C712" t="s">
        <v>2445</v>
      </c>
      <c r="D712">
        <v>58</v>
      </c>
      <c r="E712" t="s">
        <v>29</v>
      </c>
      <c r="F712" t="s">
        <v>103</v>
      </c>
      <c r="G712" s="1">
        <v>44542</v>
      </c>
      <c r="H712" t="s">
        <v>67</v>
      </c>
      <c r="I712" t="s">
        <v>93</v>
      </c>
      <c r="J712" s="3" t="s">
        <v>2446</v>
      </c>
      <c r="K712" t="s">
        <v>24</v>
      </c>
      <c r="M712" t="s">
        <v>25</v>
      </c>
      <c r="N712" t="s">
        <v>55</v>
      </c>
      <c r="O712" s="2">
        <v>45078.087476851855</v>
      </c>
      <c r="R712" t="str">
        <f t="shared" ca="1" si="11"/>
        <v>Meera</v>
      </c>
      <c r="S712" t="str">
        <f>IFERROR(TEXT(DATEVALUE(LEFT(Table1[[#This Row],[Date of Purchase]],10)), "MMMM"), TEXT(Table1[[#This Row],[Date of Purchase]], "MMMM"))</f>
        <v>December</v>
      </c>
      <c r="T712" t="str">
        <f>IF(OR(
  AND(Table1[[#This Row],[Ticket Priority]]="Critical", Table1[[#This Row],[Ticket Status]]&lt;&gt;"Closed"),
  AND(Table1[[#This Row],[Ticket Priority]]="High", Table1[[#This Row],[Ticket Status]]="Open")
), "Yes", "No")</f>
        <v>Yes</v>
      </c>
      <c r="U712" s="4" t="str">
        <f>IF(Table1[[#This Row],[Ticket Status]]="Closed","Yes","No")</f>
        <v>No</v>
      </c>
      <c r="V712" s="4" t="str">
        <f>IF(Table1[[#This Row],[Ticket Status]]="Pending Customer Response","Yes","No")</f>
        <v>Yes</v>
      </c>
      <c r="W712" s="5">
        <f ca="1">COUNTIFS(Table1[Agent_name],Table1[[#This Row],[Agent_name]],Table1[Month],Table1[[#This Row],[Month]])/160</f>
        <v>0.24374999999999999</v>
      </c>
    </row>
    <row r="713" spans="1:23" x14ac:dyDescent="0.25">
      <c r="A713">
        <v>712</v>
      </c>
      <c r="B713" t="s">
        <v>2447</v>
      </c>
      <c r="C713" t="s">
        <v>2448</v>
      </c>
      <c r="D713">
        <v>26</v>
      </c>
      <c r="E713" t="s">
        <v>19</v>
      </c>
      <c r="F713" t="s">
        <v>76</v>
      </c>
      <c r="G713" s="1">
        <v>44193</v>
      </c>
      <c r="H713" t="s">
        <v>21</v>
      </c>
      <c r="I713" t="s">
        <v>141</v>
      </c>
      <c r="J713" s="3" t="s">
        <v>2449</v>
      </c>
      <c r="K713" t="s">
        <v>39</v>
      </c>
      <c r="L713" t="s">
        <v>2450</v>
      </c>
      <c r="M713" t="s">
        <v>89</v>
      </c>
      <c r="N713" t="s">
        <v>83</v>
      </c>
      <c r="O713" s="2">
        <v>45077.995127314818</v>
      </c>
      <c r="P713" s="2">
        <v>45078.768043981479</v>
      </c>
      <c r="Q713">
        <v>2</v>
      </c>
      <c r="R713" t="str">
        <f t="shared" ca="1" si="11"/>
        <v>Divya</v>
      </c>
      <c r="S713" t="str">
        <f>IFERROR(TEXT(DATEVALUE(LEFT(Table1[[#This Row],[Date of Purchase]],10)), "MMMM"), TEXT(Table1[[#This Row],[Date of Purchase]], "MMMM"))</f>
        <v>December</v>
      </c>
      <c r="T713" t="str">
        <f>IF(OR(
  AND(Table1[[#This Row],[Ticket Priority]]="Critical", Table1[[#This Row],[Ticket Status]]&lt;&gt;"Closed"),
  AND(Table1[[#This Row],[Ticket Priority]]="High", Table1[[#This Row],[Ticket Status]]="Open")
), "Yes", "No")</f>
        <v>No</v>
      </c>
      <c r="U713" s="4" t="str">
        <f>IF(Table1[[#This Row],[Ticket Status]]="Closed","Yes","No")</f>
        <v>Yes</v>
      </c>
      <c r="V713" s="4" t="str">
        <f>IF(Table1[[#This Row],[Ticket Status]]="Pending Customer Response","Yes","No")</f>
        <v>No</v>
      </c>
      <c r="W713" s="5">
        <f ca="1">COUNTIFS(Table1[Agent_name],Table1[[#This Row],[Agent_name]],Table1[Month],Table1[[#This Row],[Month]])/160</f>
        <v>0.25</v>
      </c>
    </row>
    <row r="714" spans="1:23" x14ac:dyDescent="0.25">
      <c r="A714">
        <v>713</v>
      </c>
      <c r="B714" t="s">
        <v>2451</v>
      </c>
      <c r="C714" t="s">
        <v>2452</v>
      </c>
      <c r="D714">
        <v>70</v>
      </c>
      <c r="E714" t="s">
        <v>19</v>
      </c>
      <c r="F714" t="s">
        <v>125</v>
      </c>
      <c r="G714" s="1">
        <v>44466</v>
      </c>
      <c r="H714" t="s">
        <v>66</v>
      </c>
      <c r="I714" t="s">
        <v>113</v>
      </c>
      <c r="J714" s="3" t="s">
        <v>2453</v>
      </c>
      <c r="K714" t="s">
        <v>39</v>
      </c>
      <c r="L714" t="s">
        <v>2454</v>
      </c>
      <c r="M714" t="s">
        <v>89</v>
      </c>
      <c r="N714" t="s">
        <v>55</v>
      </c>
      <c r="O714" s="2">
        <v>45078.23265046296</v>
      </c>
      <c r="P714" s="2">
        <v>45078.566678240742</v>
      </c>
      <c r="Q714">
        <v>1</v>
      </c>
      <c r="R714" t="str">
        <f t="shared" ca="1" si="11"/>
        <v>Ravi</v>
      </c>
      <c r="S714" t="str">
        <f>IFERROR(TEXT(DATEVALUE(LEFT(Table1[[#This Row],[Date of Purchase]],10)), "MMMM"), TEXT(Table1[[#This Row],[Date of Purchase]], "MMMM"))</f>
        <v>September</v>
      </c>
      <c r="T714" t="str">
        <f>IF(OR(
  AND(Table1[[#This Row],[Ticket Priority]]="Critical", Table1[[#This Row],[Ticket Status]]&lt;&gt;"Closed"),
  AND(Table1[[#This Row],[Ticket Priority]]="High", Table1[[#This Row],[Ticket Status]]="Open")
), "Yes", "No")</f>
        <v>No</v>
      </c>
      <c r="U714" s="4" t="str">
        <f>IF(Table1[[#This Row],[Ticket Status]]="Closed","Yes","No")</f>
        <v>Yes</v>
      </c>
      <c r="V714" s="4" t="str">
        <f>IF(Table1[[#This Row],[Ticket Status]]="Pending Customer Response","Yes","No")</f>
        <v>No</v>
      </c>
      <c r="W714" s="5">
        <f ca="1">COUNTIFS(Table1[Agent_name],Table1[[#This Row],[Agent_name]],Table1[Month],Table1[[#This Row],[Month]])/160</f>
        <v>0.64375000000000004</v>
      </c>
    </row>
    <row r="715" spans="1:23" x14ac:dyDescent="0.25">
      <c r="A715">
        <v>714</v>
      </c>
      <c r="B715" t="s">
        <v>2455</v>
      </c>
      <c r="C715" t="s">
        <v>2456</v>
      </c>
      <c r="D715">
        <v>53</v>
      </c>
      <c r="E715" t="s">
        <v>19</v>
      </c>
      <c r="F715" t="s">
        <v>421</v>
      </c>
      <c r="G715" s="1">
        <v>44372</v>
      </c>
      <c r="H715" t="s">
        <v>45</v>
      </c>
      <c r="I715" t="s">
        <v>67</v>
      </c>
      <c r="J715" s="3" t="s">
        <v>2457</v>
      </c>
      <c r="K715" t="s">
        <v>62</v>
      </c>
      <c r="M715" t="s">
        <v>41</v>
      </c>
      <c r="N715" t="s">
        <v>26</v>
      </c>
      <c r="R715" t="str">
        <f t="shared" ca="1" si="11"/>
        <v>Rahul</v>
      </c>
      <c r="S715" t="str">
        <f>IFERROR(TEXT(DATEVALUE(LEFT(Table1[[#This Row],[Date of Purchase]],10)), "MMMM"), TEXT(Table1[[#This Row],[Date of Purchase]], "MMMM"))</f>
        <v>June</v>
      </c>
      <c r="T715" t="str">
        <f>IF(OR(
  AND(Table1[[#This Row],[Ticket Priority]]="Critical", Table1[[#This Row],[Ticket Status]]&lt;&gt;"Closed"),
  AND(Table1[[#This Row],[Ticket Priority]]="High", Table1[[#This Row],[Ticket Status]]="Open")
), "Yes", "No")</f>
        <v>No</v>
      </c>
      <c r="U715" s="4" t="str">
        <f>IF(Table1[[#This Row],[Ticket Status]]="Closed","Yes","No")</f>
        <v>No</v>
      </c>
      <c r="V715" s="4" t="str">
        <f>IF(Table1[[#This Row],[Ticket Status]]="Pending Customer Response","Yes","No")</f>
        <v>No</v>
      </c>
      <c r="W715" s="5">
        <f ca="1">COUNTIFS(Table1[Agent_name],Table1[[#This Row],[Agent_name]],Table1[Month],Table1[[#This Row],[Month]])/160</f>
        <v>0.22500000000000001</v>
      </c>
    </row>
    <row r="716" spans="1:23" x14ac:dyDescent="0.25">
      <c r="A716">
        <v>715</v>
      </c>
      <c r="B716" t="s">
        <v>2458</v>
      </c>
      <c r="C716" t="s">
        <v>942</v>
      </c>
      <c r="D716">
        <v>37</v>
      </c>
      <c r="E716" t="s">
        <v>29</v>
      </c>
      <c r="F716" t="s">
        <v>699</v>
      </c>
      <c r="G716" s="1">
        <v>44327</v>
      </c>
      <c r="H716" t="s">
        <v>67</v>
      </c>
      <c r="I716" t="s">
        <v>52</v>
      </c>
      <c r="J716" s="3" t="s">
        <v>2459</v>
      </c>
      <c r="K716" t="s">
        <v>39</v>
      </c>
      <c r="L716" t="s">
        <v>2460</v>
      </c>
      <c r="M716" t="s">
        <v>25</v>
      </c>
      <c r="N716" t="s">
        <v>33</v>
      </c>
      <c r="O716" s="2">
        <v>45078.461145833331</v>
      </c>
      <c r="P716" s="2">
        <v>45078.028506944444</v>
      </c>
      <c r="Q716">
        <v>5</v>
      </c>
      <c r="R716" t="str">
        <f t="shared" ca="1" si="11"/>
        <v>Priya</v>
      </c>
      <c r="S716" t="str">
        <f>IFERROR(TEXT(DATEVALUE(LEFT(Table1[[#This Row],[Date of Purchase]],10)), "MMMM"), TEXT(Table1[[#This Row],[Date of Purchase]], "MMMM"))</f>
        <v>May</v>
      </c>
      <c r="T716" t="str">
        <f>IF(OR(
  AND(Table1[[#This Row],[Ticket Priority]]="Critical", Table1[[#This Row],[Ticket Status]]&lt;&gt;"Closed"),
  AND(Table1[[#This Row],[Ticket Priority]]="High", Table1[[#This Row],[Ticket Status]]="Open")
), "Yes", "No")</f>
        <v>No</v>
      </c>
      <c r="U716" s="4" t="str">
        <f>IF(Table1[[#This Row],[Ticket Status]]="Closed","Yes","No")</f>
        <v>Yes</v>
      </c>
      <c r="V716" s="4" t="str">
        <f>IF(Table1[[#This Row],[Ticket Status]]="Pending Customer Response","Yes","No")</f>
        <v>No</v>
      </c>
      <c r="W716" s="5">
        <f ca="1">COUNTIFS(Table1[Agent_name],Table1[[#This Row],[Agent_name]],Table1[Month],Table1[[#This Row],[Month]])/160</f>
        <v>0.40625</v>
      </c>
    </row>
    <row r="717" spans="1:23" x14ac:dyDescent="0.25">
      <c r="A717">
        <v>716</v>
      </c>
      <c r="B717" t="s">
        <v>2461</v>
      </c>
      <c r="C717" t="s">
        <v>2462</v>
      </c>
      <c r="D717">
        <v>37</v>
      </c>
      <c r="E717" t="s">
        <v>58</v>
      </c>
      <c r="F717" t="s">
        <v>51</v>
      </c>
      <c r="G717" s="1">
        <v>44486</v>
      </c>
      <c r="H717" t="s">
        <v>67</v>
      </c>
      <c r="I717" t="s">
        <v>93</v>
      </c>
      <c r="J717" s="3" t="s">
        <v>2463</v>
      </c>
      <c r="K717" t="s">
        <v>62</v>
      </c>
      <c r="M717" t="s">
        <v>89</v>
      </c>
      <c r="N717" t="s">
        <v>33</v>
      </c>
      <c r="R717" t="str">
        <f t="shared" ca="1" si="11"/>
        <v>Sara</v>
      </c>
      <c r="S717" t="str">
        <f>IFERROR(TEXT(DATEVALUE(LEFT(Table1[[#This Row],[Date of Purchase]],10)), "MMMM"), TEXT(Table1[[#This Row],[Date of Purchase]], "MMMM"))</f>
        <v>October</v>
      </c>
      <c r="T717" t="str">
        <f>IF(OR(
  AND(Table1[[#This Row],[Ticket Priority]]="Critical", Table1[[#This Row],[Ticket Status]]&lt;&gt;"Closed"),
  AND(Table1[[#This Row],[Ticket Priority]]="High", Table1[[#This Row],[Ticket Status]]="Open")
), "Yes", "No")</f>
        <v>Yes</v>
      </c>
      <c r="U717" s="4" t="str">
        <f>IF(Table1[[#This Row],[Ticket Status]]="Closed","Yes","No")</f>
        <v>No</v>
      </c>
      <c r="V717" s="4" t="str">
        <f>IF(Table1[[#This Row],[Ticket Status]]="Pending Customer Response","Yes","No")</f>
        <v>No</v>
      </c>
      <c r="W717" s="5">
        <f ca="1">COUNTIFS(Table1[Agent_name],Table1[[#This Row],[Agent_name]],Table1[Month],Table1[[#This Row],[Month]])/160</f>
        <v>0.66874999999999996</v>
      </c>
    </row>
    <row r="718" spans="1:23" x14ac:dyDescent="0.25">
      <c r="A718">
        <v>717</v>
      </c>
      <c r="B718" t="s">
        <v>2464</v>
      </c>
      <c r="C718" t="s">
        <v>2465</v>
      </c>
      <c r="D718">
        <v>55</v>
      </c>
      <c r="E718" t="s">
        <v>58</v>
      </c>
      <c r="F718" t="s">
        <v>339</v>
      </c>
      <c r="G718" s="1">
        <v>44319</v>
      </c>
      <c r="H718" t="s">
        <v>21</v>
      </c>
      <c r="I718" t="s">
        <v>59</v>
      </c>
      <c r="J718" s="3" t="s">
        <v>2466</v>
      </c>
      <c r="K718" t="s">
        <v>62</v>
      </c>
      <c r="M718" t="s">
        <v>25</v>
      </c>
      <c r="N718" t="s">
        <v>33</v>
      </c>
      <c r="R718" t="str">
        <f t="shared" ca="1" si="11"/>
        <v>Karan</v>
      </c>
      <c r="S718" t="str">
        <f>IFERROR(TEXT(DATEVALUE(LEFT(Table1[[#This Row],[Date of Purchase]],10)), "MMMM"), TEXT(Table1[[#This Row],[Date of Purchase]], "MMMM"))</f>
        <v>May</v>
      </c>
      <c r="T718" t="str">
        <f>IF(OR(
  AND(Table1[[#This Row],[Ticket Priority]]="Critical", Table1[[#This Row],[Ticket Status]]&lt;&gt;"Closed"),
  AND(Table1[[#This Row],[Ticket Priority]]="High", Table1[[#This Row],[Ticket Status]]="Open")
), "Yes", "No")</f>
        <v>Yes</v>
      </c>
      <c r="U718" s="4" t="str">
        <f>IF(Table1[[#This Row],[Ticket Status]]="Closed","Yes","No")</f>
        <v>No</v>
      </c>
      <c r="V718" s="4" t="str">
        <f>IF(Table1[[#This Row],[Ticket Status]]="Pending Customer Response","Yes","No")</f>
        <v>No</v>
      </c>
      <c r="W718" s="5">
        <f ca="1">COUNTIFS(Table1[Agent_name],Table1[[#This Row],[Agent_name]],Table1[Month],Table1[[#This Row],[Month]])/160</f>
        <v>0.1875</v>
      </c>
    </row>
    <row r="719" spans="1:23" x14ac:dyDescent="0.25">
      <c r="A719">
        <v>718</v>
      </c>
      <c r="B719" t="s">
        <v>2467</v>
      </c>
      <c r="C719" t="s">
        <v>2468</v>
      </c>
      <c r="D719">
        <v>30</v>
      </c>
      <c r="E719" t="s">
        <v>29</v>
      </c>
      <c r="F719" t="s">
        <v>98</v>
      </c>
      <c r="G719" s="1">
        <v>44139</v>
      </c>
      <c r="H719" t="s">
        <v>21</v>
      </c>
      <c r="I719" t="s">
        <v>31</v>
      </c>
      <c r="J719" s="3" t="s">
        <v>2469</v>
      </c>
      <c r="K719" t="s">
        <v>39</v>
      </c>
      <c r="L719" t="s">
        <v>2470</v>
      </c>
      <c r="M719" t="s">
        <v>41</v>
      </c>
      <c r="N719" t="s">
        <v>83</v>
      </c>
      <c r="O719" s="2">
        <v>45078.347303240742</v>
      </c>
      <c r="P719" s="2">
        <v>45077.979942129627</v>
      </c>
      <c r="Q719">
        <v>2</v>
      </c>
      <c r="R719" t="str">
        <f t="shared" ca="1" si="11"/>
        <v>Mohit</v>
      </c>
      <c r="S719" t="str">
        <f>IFERROR(TEXT(DATEVALUE(LEFT(Table1[[#This Row],[Date of Purchase]],10)), "MMMM"), TEXT(Table1[[#This Row],[Date of Purchase]], "MMMM"))</f>
        <v>November</v>
      </c>
      <c r="T719" t="str">
        <f>IF(OR(
  AND(Table1[[#This Row],[Ticket Priority]]="Critical", Table1[[#This Row],[Ticket Status]]&lt;&gt;"Closed"),
  AND(Table1[[#This Row],[Ticket Priority]]="High", Table1[[#This Row],[Ticket Status]]="Open")
), "Yes", "No")</f>
        <v>No</v>
      </c>
      <c r="U719" s="4" t="str">
        <f>IF(Table1[[#This Row],[Ticket Status]]="Closed","Yes","No")</f>
        <v>Yes</v>
      </c>
      <c r="V719" s="4" t="str">
        <f>IF(Table1[[#This Row],[Ticket Status]]="Pending Customer Response","Yes","No")</f>
        <v>No</v>
      </c>
      <c r="W719" s="5">
        <f ca="1">COUNTIFS(Table1[Agent_name],Table1[[#This Row],[Agent_name]],Table1[Month],Table1[[#This Row],[Month]])/160</f>
        <v>0.4375</v>
      </c>
    </row>
    <row r="720" spans="1:23" x14ac:dyDescent="0.25">
      <c r="A720">
        <v>719</v>
      </c>
      <c r="B720" t="s">
        <v>2471</v>
      </c>
      <c r="C720" t="s">
        <v>2472</v>
      </c>
      <c r="D720">
        <v>39</v>
      </c>
      <c r="E720" t="s">
        <v>19</v>
      </c>
      <c r="F720" t="s">
        <v>161</v>
      </c>
      <c r="G720" s="1">
        <v>44225</v>
      </c>
      <c r="H720" t="s">
        <v>66</v>
      </c>
      <c r="I720" t="s">
        <v>59</v>
      </c>
      <c r="J720" s="3" t="s">
        <v>2473</v>
      </c>
      <c r="K720" t="s">
        <v>62</v>
      </c>
      <c r="M720" t="s">
        <v>25</v>
      </c>
      <c r="N720" t="s">
        <v>26</v>
      </c>
      <c r="R720" t="str">
        <f t="shared" ca="1" si="11"/>
        <v>Sara</v>
      </c>
      <c r="S720" t="str">
        <f>IFERROR(TEXT(DATEVALUE(LEFT(Table1[[#This Row],[Date of Purchase]],10)), "MMMM"), TEXT(Table1[[#This Row],[Date of Purchase]], "MMMM"))</f>
        <v>January</v>
      </c>
      <c r="T720" t="str">
        <f>IF(OR(
  AND(Table1[[#This Row],[Ticket Priority]]="Critical", Table1[[#This Row],[Ticket Status]]&lt;&gt;"Closed"),
  AND(Table1[[#This Row],[Ticket Priority]]="High", Table1[[#This Row],[Ticket Status]]="Open")
), "Yes", "No")</f>
        <v>Yes</v>
      </c>
      <c r="U720" s="4" t="str">
        <f>IF(Table1[[#This Row],[Ticket Status]]="Closed","Yes","No")</f>
        <v>No</v>
      </c>
      <c r="V720" s="4" t="str">
        <f>IF(Table1[[#This Row],[Ticket Status]]="Pending Customer Response","Yes","No")</f>
        <v>No</v>
      </c>
      <c r="W720" s="5">
        <f ca="1">COUNTIFS(Table1[Agent_name],Table1[[#This Row],[Agent_name]],Table1[Month],Table1[[#This Row],[Month]])/160</f>
        <v>0.70625000000000004</v>
      </c>
    </row>
    <row r="721" spans="1:23" x14ac:dyDescent="0.25">
      <c r="A721">
        <v>720</v>
      </c>
      <c r="B721" t="s">
        <v>2474</v>
      </c>
      <c r="C721" t="s">
        <v>2475</v>
      </c>
      <c r="D721">
        <v>29</v>
      </c>
      <c r="E721" t="s">
        <v>19</v>
      </c>
      <c r="F721" t="s">
        <v>383</v>
      </c>
      <c r="G721" s="1">
        <v>44516</v>
      </c>
      <c r="H721" t="s">
        <v>59</v>
      </c>
      <c r="I721" t="s">
        <v>59</v>
      </c>
      <c r="J721" s="3" t="s">
        <v>2476</v>
      </c>
      <c r="K721" t="s">
        <v>62</v>
      </c>
      <c r="M721" t="s">
        <v>25</v>
      </c>
      <c r="N721" t="s">
        <v>33</v>
      </c>
      <c r="R721" t="str">
        <f t="shared" ca="1" si="11"/>
        <v>Mohit</v>
      </c>
      <c r="S721" t="str">
        <f>IFERROR(TEXT(DATEVALUE(LEFT(Table1[[#This Row],[Date of Purchase]],10)), "MMMM"), TEXT(Table1[[#This Row],[Date of Purchase]], "MMMM"))</f>
        <v>November</v>
      </c>
      <c r="T721" t="str">
        <f>IF(OR(
  AND(Table1[[#This Row],[Ticket Priority]]="Critical", Table1[[#This Row],[Ticket Status]]&lt;&gt;"Closed"),
  AND(Table1[[#This Row],[Ticket Priority]]="High", Table1[[#This Row],[Ticket Status]]="Open")
), "Yes", "No")</f>
        <v>Yes</v>
      </c>
      <c r="U721" s="4" t="str">
        <f>IF(Table1[[#This Row],[Ticket Status]]="Closed","Yes","No")</f>
        <v>No</v>
      </c>
      <c r="V721" s="4" t="str">
        <f>IF(Table1[[#This Row],[Ticket Status]]="Pending Customer Response","Yes","No")</f>
        <v>No</v>
      </c>
      <c r="W721" s="5">
        <f ca="1">COUNTIFS(Table1[Agent_name],Table1[[#This Row],[Agent_name]],Table1[Month],Table1[[#This Row],[Month]])/160</f>
        <v>0.4375</v>
      </c>
    </row>
    <row r="722" spans="1:23" x14ac:dyDescent="0.25">
      <c r="A722">
        <v>721</v>
      </c>
      <c r="B722" t="s">
        <v>2477</v>
      </c>
      <c r="C722" t="s">
        <v>2478</v>
      </c>
      <c r="D722">
        <v>68</v>
      </c>
      <c r="E722" t="s">
        <v>19</v>
      </c>
      <c r="F722" t="s">
        <v>173</v>
      </c>
      <c r="G722" s="1">
        <v>44180</v>
      </c>
      <c r="H722" t="s">
        <v>45</v>
      </c>
      <c r="I722" t="s">
        <v>77</v>
      </c>
      <c r="J722" s="3" t="s">
        <v>2479</v>
      </c>
      <c r="K722" t="s">
        <v>39</v>
      </c>
      <c r="L722" t="s">
        <v>2480</v>
      </c>
      <c r="M722" t="s">
        <v>25</v>
      </c>
      <c r="N722" t="s">
        <v>83</v>
      </c>
      <c r="O722" s="2">
        <v>45078.43414351852</v>
      </c>
      <c r="P722" s="2">
        <v>45078.518171296295</v>
      </c>
      <c r="Q722">
        <v>1</v>
      </c>
      <c r="R722" t="str">
        <f t="shared" ca="1" si="11"/>
        <v>Priya</v>
      </c>
      <c r="S722" t="str">
        <f>IFERROR(TEXT(DATEVALUE(LEFT(Table1[[#This Row],[Date of Purchase]],10)), "MMMM"), TEXT(Table1[[#This Row],[Date of Purchase]], "MMMM"))</f>
        <v>December</v>
      </c>
      <c r="T722" t="str">
        <f>IF(OR(
  AND(Table1[[#This Row],[Ticket Priority]]="Critical", Table1[[#This Row],[Ticket Status]]&lt;&gt;"Closed"),
  AND(Table1[[#This Row],[Ticket Priority]]="High", Table1[[#This Row],[Ticket Status]]="Open")
), "Yes", "No")</f>
        <v>No</v>
      </c>
      <c r="U722" s="4" t="str">
        <f>IF(Table1[[#This Row],[Ticket Status]]="Closed","Yes","No")</f>
        <v>Yes</v>
      </c>
      <c r="V722" s="4" t="str">
        <f>IF(Table1[[#This Row],[Ticket Status]]="Pending Customer Response","Yes","No")</f>
        <v>No</v>
      </c>
      <c r="W722" s="5">
        <f ca="1">COUNTIFS(Table1[Agent_name],Table1[[#This Row],[Agent_name]],Table1[Month],Table1[[#This Row],[Month]])/160</f>
        <v>0.48749999999999999</v>
      </c>
    </row>
    <row r="723" spans="1:23" x14ac:dyDescent="0.25">
      <c r="A723">
        <v>722</v>
      </c>
      <c r="B723" t="s">
        <v>2481</v>
      </c>
      <c r="C723" t="s">
        <v>2482</v>
      </c>
      <c r="D723">
        <v>70</v>
      </c>
      <c r="E723" t="s">
        <v>58</v>
      </c>
      <c r="F723" t="s">
        <v>397</v>
      </c>
      <c r="G723" s="1">
        <v>43989</v>
      </c>
      <c r="H723" t="s">
        <v>45</v>
      </c>
      <c r="I723" t="s">
        <v>22</v>
      </c>
      <c r="J723" s="3" t="s">
        <v>2483</v>
      </c>
      <c r="K723" t="s">
        <v>24</v>
      </c>
      <c r="M723" t="s">
        <v>41</v>
      </c>
      <c r="N723" t="s">
        <v>33</v>
      </c>
      <c r="O723" s="2">
        <v>45078.63208333333</v>
      </c>
      <c r="R723" t="str">
        <f t="shared" ca="1" si="11"/>
        <v>Mohit</v>
      </c>
      <c r="S723" t="str">
        <f>IFERROR(TEXT(DATEVALUE(LEFT(Table1[[#This Row],[Date of Purchase]],10)), "MMMM"), TEXT(Table1[[#This Row],[Date of Purchase]], "MMMM"))</f>
        <v>June</v>
      </c>
      <c r="T723" t="str">
        <f>IF(OR(
  AND(Table1[[#This Row],[Ticket Priority]]="Critical", Table1[[#This Row],[Ticket Status]]&lt;&gt;"Closed"),
  AND(Table1[[#This Row],[Ticket Priority]]="High", Table1[[#This Row],[Ticket Status]]="Open")
), "Yes", "No")</f>
        <v>No</v>
      </c>
      <c r="U723" s="4" t="str">
        <f>IF(Table1[[#This Row],[Ticket Status]]="Closed","Yes","No")</f>
        <v>No</v>
      </c>
      <c r="V723" s="4" t="str">
        <f>IF(Table1[[#This Row],[Ticket Status]]="Pending Customer Response","Yes","No")</f>
        <v>Yes</v>
      </c>
      <c r="W723" s="5">
        <f ca="1">COUNTIFS(Table1[Agent_name],Table1[[#This Row],[Agent_name]],Table1[Month],Table1[[#This Row],[Month]])/160</f>
        <v>0.41875000000000001</v>
      </c>
    </row>
    <row r="724" spans="1:23" x14ac:dyDescent="0.25">
      <c r="A724">
        <v>723</v>
      </c>
      <c r="B724" t="s">
        <v>2484</v>
      </c>
      <c r="C724" t="s">
        <v>2485</v>
      </c>
      <c r="D724">
        <v>50</v>
      </c>
      <c r="E724" t="s">
        <v>58</v>
      </c>
      <c r="F724" t="s">
        <v>36</v>
      </c>
      <c r="G724" s="1">
        <v>44082</v>
      </c>
      <c r="H724" t="s">
        <v>21</v>
      </c>
      <c r="I724" t="s">
        <v>72</v>
      </c>
      <c r="J724" s="3" t="s">
        <v>2486</v>
      </c>
      <c r="K724" t="s">
        <v>39</v>
      </c>
      <c r="L724" t="s">
        <v>2487</v>
      </c>
      <c r="M724" t="s">
        <v>143</v>
      </c>
      <c r="N724" t="s">
        <v>55</v>
      </c>
      <c r="O724" s="2">
        <v>45077.993206018517</v>
      </c>
      <c r="P724" s="2">
        <v>45078.75917824074</v>
      </c>
      <c r="Q724">
        <v>1</v>
      </c>
      <c r="R724" t="str">
        <f t="shared" ca="1" si="11"/>
        <v>Ravi</v>
      </c>
      <c r="S724" t="str">
        <f>IFERROR(TEXT(DATEVALUE(LEFT(Table1[[#This Row],[Date of Purchase]],10)), "MMMM"), TEXT(Table1[[#This Row],[Date of Purchase]], "MMMM"))</f>
        <v>September</v>
      </c>
      <c r="T724" t="str">
        <f>IF(OR(
  AND(Table1[[#This Row],[Ticket Priority]]="Critical", Table1[[#This Row],[Ticket Status]]&lt;&gt;"Closed"),
  AND(Table1[[#This Row],[Ticket Priority]]="High", Table1[[#This Row],[Ticket Status]]="Open")
), "Yes", "No")</f>
        <v>No</v>
      </c>
      <c r="U724" s="4" t="str">
        <f>IF(Table1[[#This Row],[Ticket Status]]="Closed","Yes","No")</f>
        <v>Yes</v>
      </c>
      <c r="V724" s="4" t="str">
        <f>IF(Table1[[#This Row],[Ticket Status]]="Pending Customer Response","Yes","No")</f>
        <v>No</v>
      </c>
      <c r="W724" s="5">
        <f ca="1">COUNTIFS(Table1[Agent_name],Table1[[#This Row],[Agent_name]],Table1[Month],Table1[[#This Row],[Month]])/160</f>
        <v>0.64375000000000004</v>
      </c>
    </row>
    <row r="725" spans="1:23" x14ac:dyDescent="0.25">
      <c r="A725">
        <v>724</v>
      </c>
      <c r="B725" t="s">
        <v>2488</v>
      </c>
      <c r="C725" t="s">
        <v>2489</v>
      </c>
      <c r="D725">
        <v>46</v>
      </c>
      <c r="E725" t="s">
        <v>19</v>
      </c>
      <c r="F725" t="s">
        <v>98</v>
      </c>
      <c r="G725" s="1">
        <v>43920</v>
      </c>
      <c r="H725" t="s">
        <v>21</v>
      </c>
      <c r="I725" t="s">
        <v>60</v>
      </c>
      <c r="J725" s="3" t="s">
        <v>2490</v>
      </c>
      <c r="K725" t="s">
        <v>62</v>
      </c>
      <c r="M725" t="s">
        <v>41</v>
      </c>
      <c r="N725" t="s">
        <v>33</v>
      </c>
      <c r="R725" t="str">
        <f t="shared" ca="1" si="11"/>
        <v>Sara</v>
      </c>
      <c r="S725" t="str">
        <f>IFERROR(TEXT(DATEVALUE(LEFT(Table1[[#This Row],[Date of Purchase]],10)), "MMMM"), TEXT(Table1[[#This Row],[Date of Purchase]], "MMMM"))</f>
        <v>March</v>
      </c>
      <c r="T725" t="str">
        <f>IF(OR(
  AND(Table1[[#This Row],[Ticket Priority]]="Critical", Table1[[#This Row],[Ticket Status]]&lt;&gt;"Closed"),
  AND(Table1[[#This Row],[Ticket Priority]]="High", Table1[[#This Row],[Ticket Status]]="Open")
), "Yes", "No")</f>
        <v>No</v>
      </c>
      <c r="U725" s="4" t="str">
        <f>IF(Table1[[#This Row],[Ticket Status]]="Closed","Yes","No")</f>
        <v>No</v>
      </c>
      <c r="V725" s="4" t="str">
        <f>IF(Table1[[#This Row],[Ticket Status]]="Pending Customer Response","Yes","No")</f>
        <v>No</v>
      </c>
      <c r="W725" s="5">
        <f ca="1">COUNTIFS(Table1[Agent_name],Table1[[#This Row],[Agent_name]],Table1[Month],Table1[[#This Row],[Month]])/160</f>
        <v>0.55625000000000002</v>
      </c>
    </row>
    <row r="726" spans="1:23" x14ac:dyDescent="0.25">
      <c r="A726">
        <v>725</v>
      </c>
      <c r="B726" t="s">
        <v>2491</v>
      </c>
      <c r="C726" t="s">
        <v>2492</v>
      </c>
      <c r="D726">
        <v>60</v>
      </c>
      <c r="E726" t="s">
        <v>29</v>
      </c>
      <c r="F726" t="s">
        <v>431</v>
      </c>
      <c r="G726" s="1">
        <v>44252</v>
      </c>
      <c r="H726" t="s">
        <v>21</v>
      </c>
      <c r="I726" t="s">
        <v>60</v>
      </c>
      <c r="J726" s="3" t="s">
        <v>2493</v>
      </c>
      <c r="K726" t="s">
        <v>62</v>
      </c>
      <c r="M726" t="s">
        <v>41</v>
      </c>
      <c r="N726" t="s">
        <v>83</v>
      </c>
      <c r="R726" t="str">
        <f t="shared" ca="1" si="11"/>
        <v>Divya</v>
      </c>
      <c r="S726" t="str">
        <f>IFERROR(TEXT(DATEVALUE(LEFT(Table1[[#This Row],[Date of Purchase]],10)), "MMMM"), TEXT(Table1[[#This Row],[Date of Purchase]], "MMMM"))</f>
        <v>February</v>
      </c>
      <c r="T726" t="str">
        <f>IF(OR(
  AND(Table1[[#This Row],[Ticket Priority]]="Critical", Table1[[#This Row],[Ticket Status]]&lt;&gt;"Closed"),
  AND(Table1[[#This Row],[Ticket Priority]]="High", Table1[[#This Row],[Ticket Status]]="Open")
), "Yes", "No")</f>
        <v>No</v>
      </c>
      <c r="U726" s="4" t="str">
        <f>IF(Table1[[#This Row],[Ticket Status]]="Closed","Yes","No")</f>
        <v>No</v>
      </c>
      <c r="V726" s="4" t="str">
        <f>IF(Table1[[#This Row],[Ticket Status]]="Pending Customer Response","Yes","No")</f>
        <v>No</v>
      </c>
      <c r="W726" s="5">
        <f ca="1">COUNTIFS(Table1[Agent_name],Table1[[#This Row],[Agent_name]],Table1[Month],Table1[[#This Row],[Month]])/160</f>
        <v>0.25624999999999998</v>
      </c>
    </row>
    <row r="727" spans="1:23" x14ac:dyDescent="0.25">
      <c r="A727">
        <v>726</v>
      </c>
      <c r="B727" t="s">
        <v>2494</v>
      </c>
      <c r="C727" t="s">
        <v>2495</v>
      </c>
      <c r="D727">
        <v>19</v>
      </c>
      <c r="E727" t="s">
        <v>29</v>
      </c>
      <c r="F727" t="s">
        <v>20</v>
      </c>
      <c r="G727" s="1">
        <v>44063</v>
      </c>
      <c r="H727" t="s">
        <v>67</v>
      </c>
      <c r="I727" t="s">
        <v>67</v>
      </c>
      <c r="J727" s="3" t="s">
        <v>2496</v>
      </c>
      <c r="K727" t="s">
        <v>62</v>
      </c>
      <c r="M727" t="s">
        <v>41</v>
      </c>
      <c r="N727" t="s">
        <v>83</v>
      </c>
      <c r="R727" t="str">
        <f t="shared" ca="1" si="11"/>
        <v>Mohit</v>
      </c>
      <c r="S727" t="str">
        <f>IFERROR(TEXT(DATEVALUE(LEFT(Table1[[#This Row],[Date of Purchase]],10)), "MMMM"), TEXT(Table1[[#This Row],[Date of Purchase]], "MMMM"))</f>
        <v>August</v>
      </c>
      <c r="T727" t="str">
        <f>IF(OR(
  AND(Table1[[#This Row],[Ticket Priority]]="Critical", Table1[[#This Row],[Ticket Status]]&lt;&gt;"Closed"),
  AND(Table1[[#This Row],[Ticket Priority]]="High", Table1[[#This Row],[Ticket Status]]="Open")
), "Yes", "No")</f>
        <v>No</v>
      </c>
      <c r="U727" s="4" t="str">
        <f>IF(Table1[[#This Row],[Ticket Status]]="Closed","Yes","No")</f>
        <v>No</v>
      </c>
      <c r="V727" s="4" t="str">
        <f>IF(Table1[[#This Row],[Ticket Status]]="Pending Customer Response","Yes","No")</f>
        <v>No</v>
      </c>
      <c r="W727" s="5">
        <f ca="1">COUNTIFS(Table1[Agent_name],Table1[[#This Row],[Agent_name]],Table1[Month],Table1[[#This Row],[Month]])/160</f>
        <v>0.46250000000000002</v>
      </c>
    </row>
    <row r="728" spans="1:23" x14ac:dyDescent="0.25">
      <c r="A728">
        <v>727</v>
      </c>
      <c r="B728" t="s">
        <v>2497</v>
      </c>
      <c r="C728" t="s">
        <v>2498</v>
      </c>
      <c r="D728">
        <v>33</v>
      </c>
      <c r="E728" t="s">
        <v>58</v>
      </c>
      <c r="F728" t="s">
        <v>207</v>
      </c>
      <c r="G728" s="1">
        <v>43985</v>
      </c>
      <c r="H728" t="s">
        <v>67</v>
      </c>
      <c r="I728" t="s">
        <v>52</v>
      </c>
      <c r="J728" s="3" t="s">
        <v>2499</v>
      </c>
      <c r="K728" t="s">
        <v>24</v>
      </c>
      <c r="M728" t="s">
        <v>143</v>
      </c>
      <c r="N728" t="s">
        <v>83</v>
      </c>
      <c r="O728" s="2">
        <v>45077.930787037039</v>
      </c>
      <c r="R728" t="str">
        <f t="shared" ca="1" si="11"/>
        <v>Priya</v>
      </c>
      <c r="S728" t="str">
        <f>IFERROR(TEXT(DATEVALUE(LEFT(Table1[[#This Row],[Date of Purchase]],10)), "MMMM"), TEXT(Table1[[#This Row],[Date of Purchase]], "MMMM"))</f>
        <v>June</v>
      </c>
      <c r="T728" t="str">
        <f>IF(OR(
  AND(Table1[[#This Row],[Ticket Priority]]="Critical", Table1[[#This Row],[Ticket Status]]&lt;&gt;"Closed"),
  AND(Table1[[#This Row],[Ticket Priority]]="High", Table1[[#This Row],[Ticket Status]]="Open")
), "Yes", "No")</f>
        <v>No</v>
      </c>
      <c r="U728" s="4" t="str">
        <f>IF(Table1[[#This Row],[Ticket Status]]="Closed","Yes","No")</f>
        <v>No</v>
      </c>
      <c r="V728" s="4" t="str">
        <f>IF(Table1[[#This Row],[Ticket Status]]="Pending Customer Response","Yes","No")</f>
        <v>Yes</v>
      </c>
      <c r="W728" s="5">
        <f ca="1">COUNTIFS(Table1[Agent_name],Table1[[#This Row],[Agent_name]],Table1[Month],Table1[[#This Row],[Month]])/160</f>
        <v>0.35625000000000001</v>
      </c>
    </row>
    <row r="729" spans="1:23" x14ac:dyDescent="0.25">
      <c r="A729">
        <v>728</v>
      </c>
      <c r="B729" t="s">
        <v>2500</v>
      </c>
      <c r="C729" t="s">
        <v>2501</v>
      </c>
      <c r="D729">
        <v>55</v>
      </c>
      <c r="E729" t="s">
        <v>58</v>
      </c>
      <c r="F729" t="s">
        <v>107</v>
      </c>
      <c r="G729" s="1">
        <v>44211</v>
      </c>
      <c r="H729" t="s">
        <v>59</v>
      </c>
      <c r="I729" t="s">
        <v>141</v>
      </c>
      <c r="J729" s="3" t="s">
        <v>2502</v>
      </c>
      <c r="K729" t="s">
        <v>62</v>
      </c>
      <c r="M729" t="s">
        <v>25</v>
      </c>
      <c r="N729" t="s">
        <v>26</v>
      </c>
      <c r="R729" t="str">
        <f t="shared" ca="1" si="11"/>
        <v>Priya</v>
      </c>
      <c r="S729" t="str">
        <f>IFERROR(TEXT(DATEVALUE(LEFT(Table1[[#This Row],[Date of Purchase]],10)), "MMMM"), TEXT(Table1[[#This Row],[Date of Purchase]], "MMMM"))</f>
        <v>January</v>
      </c>
      <c r="T729" t="str">
        <f>IF(OR(
  AND(Table1[[#This Row],[Ticket Priority]]="Critical", Table1[[#This Row],[Ticket Status]]&lt;&gt;"Closed"),
  AND(Table1[[#This Row],[Ticket Priority]]="High", Table1[[#This Row],[Ticket Status]]="Open")
), "Yes", "No")</f>
        <v>Yes</v>
      </c>
      <c r="U729" s="4" t="str">
        <f>IF(Table1[[#This Row],[Ticket Status]]="Closed","Yes","No")</f>
        <v>No</v>
      </c>
      <c r="V729" s="4" t="str">
        <f>IF(Table1[[#This Row],[Ticket Status]]="Pending Customer Response","Yes","No")</f>
        <v>No</v>
      </c>
      <c r="W729" s="5">
        <f ca="1">COUNTIFS(Table1[Agent_name],Table1[[#This Row],[Agent_name]],Table1[Month],Table1[[#This Row],[Month]])/160</f>
        <v>0.51875000000000004</v>
      </c>
    </row>
    <row r="730" spans="1:23" x14ac:dyDescent="0.25">
      <c r="A730">
        <v>729</v>
      </c>
      <c r="B730" t="s">
        <v>2503</v>
      </c>
      <c r="C730" t="s">
        <v>2504</v>
      </c>
      <c r="D730">
        <v>29</v>
      </c>
      <c r="E730" t="s">
        <v>19</v>
      </c>
      <c r="F730" t="s">
        <v>125</v>
      </c>
      <c r="G730" s="1">
        <v>44264</v>
      </c>
      <c r="H730" t="s">
        <v>59</v>
      </c>
      <c r="I730" t="s">
        <v>141</v>
      </c>
      <c r="J730" s="3" t="s">
        <v>2505</v>
      </c>
      <c r="K730" t="s">
        <v>39</v>
      </c>
      <c r="L730" t="s">
        <v>2506</v>
      </c>
      <c r="M730" t="s">
        <v>89</v>
      </c>
      <c r="N730" t="s">
        <v>26</v>
      </c>
      <c r="O730" s="2">
        <v>45077.969004629631</v>
      </c>
      <c r="P730" s="2">
        <v>45078.559282407405</v>
      </c>
      <c r="Q730">
        <v>2</v>
      </c>
      <c r="R730" t="str">
        <f t="shared" ca="1" si="11"/>
        <v>Ravi</v>
      </c>
      <c r="S730" t="str">
        <f>IFERROR(TEXT(DATEVALUE(LEFT(Table1[[#This Row],[Date of Purchase]],10)), "MMMM"), TEXT(Table1[[#This Row],[Date of Purchase]], "MMMM"))</f>
        <v>March</v>
      </c>
      <c r="T730" t="str">
        <f>IF(OR(
  AND(Table1[[#This Row],[Ticket Priority]]="Critical", Table1[[#This Row],[Ticket Status]]&lt;&gt;"Closed"),
  AND(Table1[[#This Row],[Ticket Priority]]="High", Table1[[#This Row],[Ticket Status]]="Open")
), "Yes", "No")</f>
        <v>No</v>
      </c>
      <c r="U730" s="4" t="str">
        <f>IF(Table1[[#This Row],[Ticket Status]]="Closed","Yes","No")</f>
        <v>Yes</v>
      </c>
      <c r="V730" s="4" t="str">
        <f>IF(Table1[[#This Row],[Ticket Status]]="Pending Customer Response","Yes","No")</f>
        <v>No</v>
      </c>
      <c r="W730" s="5">
        <f ca="1">COUNTIFS(Table1[Agent_name],Table1[[#This Row],[Agent_name]],Table1[Month],Table1[[#This Row],[Month]])/160</f>
        <v>0.54374999999999996</v>
      </c>
    </row>
    <row r="731" spans="1:23" x14ac:dyDescent="0.25">
      <c r="A731">
        <v>730</v>
      </c>
      <c r="B731" t="s">
        <v>2507</v>
      </c>
      <c r="C731" t="s">
        <v>2508</v>
      </c>
      <c r="D731">
        <v>50</v>
      </c>
      <c r="E731" t="s">
        <v>29</v>
      </c>
      <c r="F731" t="s">
        <v>112</v>
      </c>
      <c r="G731" s="1">
        <v>43965</v>
      </c>
      <c r="H731" t="s">
        <v>21</v>
      </c>
      <c r="I731" t="s">
        <v>99</v>
      </c>
      <c r="J731" s="3" t="s">
        <v>2509</v>
      </c>
      <c r="K731" t="s">
        <v>39</v>
      </c>
      <c r="L731" t="s">
        <v>2510</v>
      </c>
      <c r="M731" t="s">
        <v>41</v>
      </c>
      <c r="N731" t="s">
        <v>33</v>
      </c>
      <c r="O731" s="2">
        <v>45078.679444444446</v>
      </c>
      <c r="P731" s="2">
        <v>45078.78361111111</v>
      </c>
      <c r="Q731">
        <v>4</v>
      </c>
      <c r="R731" t="str">
        <f t="shared" ca="1" si="11"/>
        <v>Mohit</v>
      </c>
      <c r="S731" t="str">
        <f>IFERROR(TEXT(DATEVALUE(LEFT(Table1[[#This Row],[Date of Purchase]],10)), "MMMM"), TEXT(Table1[[#This Row],[Date of Purchase]], "MMMM"))</f>
        <v>May</v>
      </c>
      <c r="T731" t="str">
        <f>IF(OR(
  AND(Table1[[#This Row],[Ticket Priority]]="Critical", Table1[[#This Row],[Ticket Status]]&lt;&gt;"Closed"),
  AND(Table1[[#This Row],[Ticket Priority]]="High", Table1[[#This Row],[Ticket Status]]="Open")
), "Yes", "No")</f>
        <v>No</v>
      </c>
      <c r="U731" s="4" t="str">
        <f>IF(Table1[[#This Row],[Ticket Status]]="Closed","Yes","No")</f>
        <v>Yes</v>
      </c>
      <c r="V731" s="4" t="str">
        <f>IF(Table1[[#This Row],[Ticket Status]]="Pending Customer Response","Yes","No")</f>
        <v>No</v>
      </c>
      <c r="W731" s="5">
        <f ca="1">COUNTIFS(Table1[Agent_name],Table1[[#This Row],[Agent_name]],Table1[Month],Table1[[#This Row],[Month]])/160</f>
        <v>0.45624999999999999</v>
      </c>
    </row>
    <row r="732" spans="1:23" x14ac:dyDescent="0.25">
      <c r="A732">
        <v>731</v>
      </c>
      <c r="B732" t="s">
        <v>2511</v>
      </c>
      <c r="C732" t="s">
        <v>2512</v>
      </c>
      <c r="D732">
        <v>58</v>
      </c>
      <c r="E732" t="s">
        <v>29</v>
      </c>
      <c r="F732" t="s">
        <v>286</v>
      </c>
      <c r="G732" s="1">
        <v>44284</v>
      </c>
      <c r="H732" t="s">
        <v>66</v>
      </c>
      <c r="I732" t="s">
        <v>93</v>
      </c>
      <c r="J732" s="3" t="s">
        <v>2513</v>
      </c>
      <c r="K732" t="s">
        <v>62</v>
      </c>
      <c r="M732" t="s">
        <v>41</v>
      </c>
      <c r="N732" t="s">
        <v>83</v>
      </c>
      <c r="R732" t="str">
        <f t="shared" ca="1" si="11"/>
        <v>Neha</v>
      </c>
      <c r="S732" t="str">
        <f>IFERROR(TEXT(DATEVALUE(LEFT(Table1[[#This Row],[Date of Purchase]],10)), "MMMM"), TEXT(Table1[[#This Row],[Date of Purchase]], "MMMM"))</f>
        <v>March</v>
      </c>
      <c r="T732" t="str">
        <f>IF(OR(
  AND(Table1[[#This Row],[Ticket Priority]]="Critical", Table1[[#This Row],[Ticket Status]]&lt;&gt;"Closed"),
  AND(Table1[[#This Row],[Ticket Priority]]="High", Table1[[#This Row],[Ticket Status]]="Open")
), "Yes", "No")</f>
        <v>No</v>
      </c>
      <c r="U732" s="4" t="str">
        <f>IF(Table1[[#This Row],[Ticket Status]]="Closed","Yes","No")</f>
        <v>No</v>
      </c>
      <c r="V732" s="4" t="str">
        <f>IF(Table1[[#This Row],[Ticket Status]]="Pending Customer Response","Yes","No")</f>
        <v>No</v>
      </c>
      <c r="W732" s="5">
        <f ca="1">COUNTIFS(Table1[Agent_name],Table1[[#This Row],[Agent_name]],Table1[Month],Table1[[#This Row],[Month]])/160</f>
        <v>0.16875000000000001</v>
      </c>
    </row>
    <row r="733" spans="1:23" x14ac:dyDescent="0.25">
      <c r="A733">
        <v>732</v>
      </c>
      <c r="B733" t="s">
        <v>2514</v>
      </c>
      <c r="C733" t="s">
        <v>2515</v>
      </c>
      <c r="D733">
        <v>70</v>
      </c>
      <c r="E733" t="s">
        <v>19</v>
      </c>
      <c r="F733" t="s">
        <v>51</v>
      </c>
      <c r="G733" s="1">
        <v>43864</v>
      </c>
      <c r="H733" t="s">
        <v>59</v>
      </c>
      <c r="I733" t="s">
        <v>37</v>
      </c>
      <c r="J733" s="3" t="s">
        <v>2516</v>
      </c>
      <c r="K733" t="s">
        <v>24</v>
      </c>
      <c r="M733" t="s">
        <v>41</v>
      </c>
      <c r="N733" t="s">
        <v>33</v>
      </c>
      <c r="O733" s="2">
        <v>45078.343356481484</v>
      </c>
      <c r="R733" t="str">
        <f t="shared" ca="1" si="11"/>
        <v>Ravi</v>
      </c>
      <c r="S733" t="str">
        <f>IFERROR(TEXT(DATEVALUE(LEFT(Table1[[#This Row],[Date of Purchase]],10)), "MMMM"), TEXT(Table1[[#This Row],[Date of Purchase]], "MMMM"))</f>
        <v>February</v>
      </c>
      <c r="T733" t="str">
        <f>IF(OR(
  AND(Table1[[#This Row],[Ticket Priority]]="Critical", Table1[[#This Row],[Ticket Status]]&lt;&gt;"Closed"),
  AND(Table1[[#This Row],[Ticket Priority]]="High", Table1[[#This Row],[Ticket Status]]="Open")
), "Yes", "No")</f>
        <v>No</v>
      </c>
      <c r="U733" s="4" t="str">
        <f>IF(Table1[[#This Row],[Ticket Status]]="Closed","Yes","No")</f>
        <v>No</v>
      </c>
      <c r="V733" s="4" t="str">
        <f>IF(Table1[[#This Row],[Ticket Status]]="Pending Customer Response","Yes","No")</f>
        <v>Yes</v>
      </c>
      <c r="W733" s="5">
        <f ca="1">COUNTIFS(Table1[Agent_name],Table1[[#This Row],[Agent_name]],Table1[Month],Table1[[#This Row],[Month]])/160</f>
        <v>0.61250000000000004</v>
      </c>
    </row>
    <row r="734" spans="1:23" x14ac:dyDescent="0.25">
      <c r="A734">
        <v>733</v>
      </c>
      <c r="B734" t="s">
        <v>2517</v>
      </c>
      <c r="C734" t="s">
        <v>2518</v>
      </c>
      <c r="D734">
        <v>58</v>
      </c>
      <c r="E734" t="s">
        <v>29</v>
      </c>
      <c r="F734" t="s">
        <v>76</v>
      </c>
      <c r="G734" s="1">
        <v>44397</v>
      </c>
      <c r="H734" t="s">
        <v>67</v>
      </c>
      <c r="I734" t="s">
        <v>99</v>
      </c>
      <c r="J734" s="3" t="s">
        <v>2519</v>
      </c>
      <c r="K734" t="s">
        <v>24</v>
      </c>
      <c r="M734" t="s">
        <v>25</v>
      </c>
      <c r="N734" t="s">
        <v>26</v>
      </c>
      <c r="O734" s="2">
        <v>45078.397546296299</v>
      </c>
      <c r="R734" t="str">
        <f t="shared" ca="1" si="11"/>
        <v>Neha</v>
      </c>
      <c r="S734" t="str">
        <f>IFERROR(TEXT(DATEVALUE(LEFT(Table1[[#This Row],[Date of Purchase]],10)), "MMMM"), TEXT(Table1[[#This Row],[Date of Purchase]], "MMMM"))</f>
        <v>July</v>
      </c>
      <c r="T734" t="str">
        <f>IF(OR(
  AND(Table1[[#This Row],[Ticket Priority]]="Critical", Table1[[#This Row],[Ticket Status]]&lt;&gt;"Closed"),
  AND(Table1[[#This Row],[Ticket Priority]]="High", Table1[[#This Row],[Ticket Status]]="Open")
), "Yes", "No")</f>
        <v>Yes</v>
      </c>
      <c r="U734" s="4" t="str">
        <f>IF(Table1[[#This Row],[Ticket Status]]="Closed","Yes","No")</f>
        <v>No</v>
      </c>
      <c r="V734" s="4" t="str">
        <f>IF(Table1[[#This Row],[Ticket Status]]="Pending Customer Response","Yes","No")</f>
        <v>Yes</v>
      </c>
      <c r="W734" s="5">
        <f ca="1">COUNTIFS(Table1[Agent_name],Table1[[#This Row],[Agent_name]],Table1[Month],Table1[[#This Row],[Month]])/160</f>
        <v>0.23125000000000001</v>
      </c>
    </row>
    <row r="735" spans="1:23" x14ac:dyDescent="0.25">
      <c r="A735">
        <v>734</v>
      </c>
      <c r="B735" t="s">
        <v>2520</v>
      </c>
      <c r="C735" t="s">
        <v>2521</v>
      </c>
      <c r="D735">
        <v>49</v>
      </c>
      <c r="E735" t="s">
        <v>19</v>
      </c>
      <c r="F735" t="s">
        <v>98</v>
      </c>
      <c r="G735" s="1">
        <v>44387</v>
      </c>
      <c r="H735" t="s">
        <v>59</v>
      </c>
      <c r="I735" t="s">
        <v>31</v>
      </c>
      <c r="J735" s="3" t="s">
        <v>2522</v>
      </c>
      <c r="K735" t="s">
        <v>39</v>
      </c>
      <c r="L735" t="s">
        <v>2523</v>
      </c>
      <c r="M735" t="s">
        <v>143</v>
      </c>
      <c r="N735" t="s">
        <v>33</v>
      </c>
      <c r="O735" s="2">
        <v>45078.087835648148</v>
      </c>
      <c r="P735" s="2">
        <v>45078.301030092596</v>
      </c>
      <c r="Q735">
        <v>4</v>
      </c>
      <c r="R735" t="str">
        <f t="shared" ca="1" si="11"/>
        <v>Mohit</v>
      </c>
      <c r="S735" t="str">
        <f>IFERROR(TEXT(DATEVALUE(LEFT(Table1[[#This Row],[Date of Purchase]],10)), "MMMM"), TEXT(Table1[[#This Row],[Date of Purchase]], "MMMM"))</f>
        <v>July</v>
      </c>
      <c r="T735" t="str">
        <f>IF(OR(
  AND(Table1[[#This Row],[Ticket Priority]]="Critical", Table1[[#This Row],[Ticket Status]]&lt;&gt;"Closed"),
  AND(Table1[[#This Row],[Ticket Priority]]="High", Table1[[#This Row],[Ticket Status]]="Open")
), "Yes", "No")</f>
        <v>No</v>
      </c>
      <c r="U735" s="4" t="str">
        <f>IF(Table1[[#This Row],[Ticket Status]]="Closed","Yes","No")</f>
        <v>Yes</v>
      </c>
      <c r="V735" s="4" t="str">
        <f>IF(Table1[[#This Row],[Ticket Status]]="Pending Customer Response","Yes","No")</f>
        <v>No</v>
      </c>
      <c r="W735" s="5">
        <f ca="1">COUNTIFS(Table1[Agent_name],Table1[[#This Row],[Agent_name]],Table1[Month],Table1[[#This Row],[Month]])/160</f>
        <v>0.53125</v>
      </c>
    </row>
    <row r="736" spans="1:23" x14ac:dyDescent="0.25">
      <c r="A736">
        <v>735</v>
      </c>
      <c r="B736" t="s">
        <v>2524</v>
      </c>
      <c r="C736" t="s">
        <v>2525</v>
      </c>
      <c r="D736">
        <v>62</v>
      </c>
      <c r="E736" t="s">
        <v>29</v>
      </c>
      <c r="F736" t="s">
        <v>397</v>
      </c>
      <c r="G736" s="1">
        <v>43868</v>
      </c>
      <c r="H736" t="s">
        <v>21</v>
      </c>
      <c r="I736" t="s">
        <v>113</v>
      </c>
      <c r="J736" s="3" t="s">
        <v>2526</v>
      </c>
      <c r="K736" t="s">
        <v>39</v>
      </c>
      <c r="L736" t="s">
        <v>2527</v>
      </c>
      <c r="M736" t="s">
        <v>25</v>
      </c>
      <c r="N736" t="s">
        <v>33</v>
      </c>
      <c r="O736" s="2">
        <v>45078.89271990741</v>
      </c>
      <c r="P736" s="2">
        <v>45078.625358796293</v>
      </c>
      <c r="Q736">
        <v>2</v>
      </c>
      <c r="R736" t="str">
        <f t="shared" ca="1" si="11"/>
        <v>Meera</v>
      </c>
      <c r="S736" t="str">
        <f>IFERROR(TEXT(DATEVALUE(LEFT(Table1[[#This Row],[Date of Purchase]],10)), "MMMM"), TEXT(Table1[[#This Row],[Date of Purchase]], "MMMM"))</f>
        <v>February</v>
      </c>
      <c r="T736" t="str">
        <f>IF(OR(
  AND(Table1[[#This Row],[Ticket Priority]]="Critical", Table1[[#This Row],[Ticket Status]]&lt;&gt;"Closed"),
  AND(Table1[[#This Row],[Ticket Priority]]="High", Table1[[#This Row],[Ticket Status]]="Open")
), "Yes", "No")</f>
        <v>No</v>
      </c>
      <c r="U736" s="4" t="str">
        <f>IF(Table1[[#This Row],[Ticket Status]]="Closed","Yes","No")</f>
        <v>Yes</v>
      </c>
      <c r="V736" s="4" t="str">
        <f>IF(Table1[[#This Row],[Ticket Status]]="Pending Customer Response","Yes","No")</f>
        <v>No</v>
      </c>
      <c r="W736" s="5">
        <f ca="1">COUNTIFS(Table1[Agent_name],Table1[[#This Row],[Agent_name]],Table1[Month],Table1[[#This Row],[Month]])/160</f>
        <v>0.21249999999999999</v>
      </c>
    </row>
    <row r="737" spans="1:23" x14ac:dyDescent="0.25">
      <c r="A737">
        <v>736</v>
      </c>
      <c r="B737" t="s">
        <v>2528</v>
      </c>
      <c r="C737" t="s">
        <v>2529</v>
      </c>
      <c r="D737">
        <v>36</v>
      </c>
      <c r="E737" t="s">
        <v>58</v>
      </c>
      <c r="F737" t="s">
        <v>485</v>
      </c>
      <c r="G737" s="1">
        <v>43887</v>
      </c>
      <c r="H737" t="s">
        <v>59</v>
      </c>
      <c r="I737" t="s">
        <v>99</v>
      </c>
      <c r="J737" s="3" t="s">
        <v>2530</v>
      </c>
      <c r="K737" t="s">
        <v>39</v>
      </c>
      <c r="L737" t="s">
        <v>2531</v>
      </c>
      <c r="M737" t="s">
        <v>89</v>
      </c>
      <c r="N737" t="s">
        <v>33</v>
      </c>
      <c r="O737" s="2">
        <v>45078.899664351855</v>
      </c>
      <c r="P737" s="2">
        <v>45078.546886574077</v>
      </c>
      <c r="Q737">
        <v>1</v>
      </c>
      <c r="R737" t="str">
        <f t="shared" ca="1" si="11"/>
        <v>Ravi</v>
      </c>
      <c r="S737" t="str">
        <f>IFERROR(TEXT(DATEVALUE(LEFT(Table1[[#This Row],[Date of Purchase]],10)), "MMMM"), TEXT(Table1[[#This Row],[Date of Purchase]], "MMMM"))</f>
        <v>February</v>
      </c>
      <c r="T737" t="str">
        <f>IF(OR(
  AND(Table1[[#This Row],[Ticket Priority]]="Critical", Table1[[#This Row],[Ticket Status]]&lt;&gt;"Closed"),
  AND(Table1[[#This Row],[Ticket Priority]]="High", Table1[[#This Row],[Ticket Status]]="Open")
), "Yes", "No")</f>
        <v>No</v>
      </c>
      <c r="U737" s="4" t="str">
        <f>IF(Table1[[#This Row],[Ticket Status]]="Closed","Yes","No")</f>
        <v>Yes</v>
      </c>
      <c r="V737" s="4" t="str">
        <f>IF(Table1[[#This Row],[Ticket Status]]="Pending Customer Response","Yes","No")</f>
        <v>No</v>
      </c>
      <c r="W737" s="5">
        <f ca="1">COUNTIFS(Table1[Agent_name],Table1[[#This Row],[Agent_name]],Table1[Month],Table1[[#This Row],[Month]])/160</f>
        <v>0.61250000000000004</v>
      </c>
    </row>
    <row r="738" spans="1:23" x14ac:dyDescent="0.25">
      <c r="A738">
        <v>737</v>
      </c>
      <c r="B738" t="s">
        <v>2532</v>
      </c>
      <c r="C738" t="s">
        <v>2533</v>
      </c>
      <c r="D738">
        <v>21</v>
      </c>
      <c r="E738" t="s">
        <v>58</v>
      </c>
      <c r="F738" t="s">
        <v>81</v>
      </c>
      <c r="G738" s="1">
        <v>44346</v>
      </c>
      <c r="H738" t="s">
        <v>45</v>
      </c>
      <c r="I738" t="s">
        <v>37</v>
      </c>
      <c r="J738" s="3" t="s">
        <v>2534</v>
      </c>
      <c r="K738" t="s">
        <v>62</v>
      </c>
      <c r="M738" t="s">
        <v>89</v>
      </c>
      <c r="N738" t="s">
        <v>83</v>
      </c>
      <c r="R738" t="str">
        <f t="shared" ca="1" si="11"/>
        <v>Mohit</v>
      </c>
      <c r="S738" t="str">
        <f>IFERROR(TEXT(DATEVALUE(LEFT(Table1[[#This Row],[Date of Purchase]],10)), "MMMM"), TEXT(Table1[[#This Row],[Date of Purchase]], "MMMM"))</f>
        <v>May</v>
      </c>
      <c r="T738" t="str">
        <f>IF(OR(
  AND(Table1[[#This Row],[Ticket Priority]]="Critical", Table1[[#This Row],[Ticket Status]]&lt;&gt;"Closed"),
  AND(Table1[[#This Row],[Ticket Priority]]="High", Table1[[#This Row],[Ticket Status]]="Open")
), "Yes", "No")</f>
        <v>Yes</v>
      </c>
      <c r="U738" s="4" t="str">
        <f>IF(Table1[[#This Row],[Ticket Status]]="Closed","Yes","No")</f>
        <v>No</v>
      </c>
      <c r="V738" s="4" t="str">
        <f>IF(Table1[[#This Row],[Ticket Status]]="Pending Customer Response","Yes","No")</f>
        <v>No</v>
      </c>
      <c r="W738" s="5">
        <f ca="1">COUNTIFS(Table1[Agent_name],Table1[[#This Row],[Agent_name]],Table1[Month],Table1[[#This Row],[Month]])/160</f>
        <v>0.45624999999999999</v>
      </c>
    </row>
    <row r="739" spans="1:23" x14ac:dyDescent="0.25">
      <c r="A739">
        <v>738</v>
      </c>
      <c r="B739" t="s">
        <v>2535</v>
      </c>
      <c r="C739" t="s">
        <v>2536</v>
      </c>
      <c r="D739">
        <v>46</v>
      </c>
      <c r="E739" t="s">
        <v>29</v>
      </c>
      <c r="F739" t="s">
        <v>202</v>
      </c>
      <c r="G739" s="1">
        <v>44438</v>
      </c>
      <c r="H739" t="s">
        <v>66</v>
      </c>
      <c r="I739" t="s">
        <v>150</v>
      </c>
      <c r="J739" s="3" t="s">
        <v>2537</v>
      </c>
      <c r="K739" t="s">
        <v>24</v>
      </c>
      <c r="M739" t="s">
        <v>41</v>
      </c>
      <c r="N739" t="s">
        <v>55</v>
      </c>
      <c r="O739" s="2">
        <v>45078.774699074071</v>
      </c>
      <c r="R739" t="str">
        <f t="shared" ca="1" si="11"/>
        <v>Karan</v>
      </c>
      <c r="S739" t="str">
        <f>IFERROR(TEXT(DATEVALUE(LEFT(Table1[[#This Row],[Date of Purchase]],10)), "MMMM"), TEXT(Table1[[#This Row],[Date of Purchase]], "MMMM"))</f>
        <v>August</v>
      </c>
      <c r="T739" t="str">
        <f>IF(OR(
  AND(Table1[[#This Row],[Ticket Priority]]="Critical", Table1[[#This Row],[Ticket Status]]&lt;&gt;"Closed"),
  AND(Table1[[#This Row],[Ticket Priority]]="High", Table1[[#This Row],[Ticket Status]]="Open")
), "Yes", "No")</f>
        <v>No</v>
      </c>
      <c r="U739" s="4" t="str">
        <f>IF(Table1[[#This Row],[Ticket Status]]="Closed","Yes","No")</f>
        <v>No</v>
      </c>
      <c r="V739" s="4" t="str">
        <f>IF(Table1[[#This Row],[Ticket Status]]="Pending Customer Response","Yes","No")</f>
        <v>Yes</v>
      </c>
      <c r="W739" s="5">
        <f ca="1">COUNTIFS(Table1[Agent_name],Table1[[#This Row],[Agent_name]],Table1[Month],Table1[[#This Row],[Month]])/160</f>
        <v>0.21875</v>
      </c>
    </row>
    <row r="740" spans="1:23" x14ac:dyDescent="0.25">
      <c r="A740">
        <v>739</v>
      </c>
      <c r="B740" t="s">
        <v>2538</v>
      </c>
      <c r="C740" t="s">
        <v>2539</v>
      </c>
      <c r="D740">
        <v>38</v>
      </c>
      <c r="E740" t="s">
        <v>29</v>
      </c>
      <c r="F740" t="s">
        <v>20</v>
      </c>
      <c r="G740" s="1">
        <v>44390</v>
      </c>
      <c r="H740" t="s">
        <v>21</v>
      </c>
      <c r="I740" t="s">
        <v>72</v>
      </c>
      <c r="J740" s="3" t="s">
        <v>2540</v>
      </c>
      <c r="K740" t="s">
        <v>62</v>
      </c>
      <c r="M740" t="s">
        <v>89</v>
      </c>
      <c r="N740" t="s">
        <v>33</v>
      </c>
      <c r="R740" t="str">
        <f t="shared" ca="1" si="11"/>
        <v>Priya</v>
      </c>
      <c r="S740" t="str">
        <f>IFERROR(TEXT(DATEVALUE(LEFT(Table1[[#This Row],[Date of Purchase]],10)), "MMMM"), TEXT(Table1[[#This Row],[Date of Purchase]], "MMMM"))</f>
        <v>July</v>
      </c>
      <c r="T740" t="str">
        <f>IF(OR(
  AND(Table1[[#This Row],[Ticket Priority]]="Critical", Table1[[#This Row],[Ticket Status]]&lt;&gt;"Closed"),
  AND(Table1[[#This Row],[Ticket Priority]]="High", Table1[[#This Row],[Ticket Status]]="Open")
), "Yes", "No")</f>
        <v>Yes</v>
      </c>
      <c r="U740" s="4" t="str">
        <f>IF(Table1[[#This Row],[Ticket Status]]="Closed","Yes","No")</f>
        <v>No</v>
      </c>
      <c r="V740" s="4" t="str">
        <f>IF(Table1[[#This Row],[Ticket Status]]="Pending Customer Response","Yes","No")</f>
        <v>No</v>
      </c>
      <c r="W740" s="5">
        <f ca="1">COUNTIFS(Table1[Agent_name],Table1[[#This Row],[Agent_name]],Table1[Month],Table1[[#This Row],[Month]])/160</f>
        <v>0.45</v>
      </c>
    </row>
    <row r="741" spans="1:23" x14ac:dyDescent="0.25">
      <c r="A741">
        <v>740</v>
      </c>
      <c r="B741" t="s">
        <v>2541</v>
      </c>
      <c r="C741" t="s">
        <v>2542</v>
      </c>
      <c r="D741">
        <v>32</v>
      </c>
      <c r="E741" t="s">
        <v>29</v>
      </c>
      <c r="F741" t="s">
        <v>286</v>
      </c>
      <c r="G741" s="1">
        <v>43947</v>
      </c>
      <c r="H741" t="s">
        <v>45</v>
      </c>
      <c r="I741" t="s">
        <v>113</v>
      </c>
      <c r="J741" s="3" t="s">
        <v>2543</v>
      </c>
      <c r="K741" t="s">
        <v>24</v>
      </c>
      <c r="M741" t="s">
        <v>143</v>
      </c>
      <c r="N741" t="s">
        <v>26</v>
      </c>
      <c r="O741" s="2">
        <v>45078.234456018516</v>
      </c>
      <c r="R741" t="str">
        <f t="shared" ca="1" si="11"/>
        <v>Karan</v>
      </c>
      <c r="S741" t="str">
        <f>IFERROR(TEXT(DATEVALUE(LEFT(Table1[[#This Row],[Date of Purchase]],10)), "MMMM"), TEXT(Table1[[#This Row],[Date of Purchase]], "MMMM"))</f>
        <v>April</v>
      </c>
      <c r="T741" t="str">
        <f>IF(OR(
  AND(Table1[[#This Row],[Ticket Priority]]="Critical", Table1[[#This Row],[Ticket Status]]&lt;&gt;"Closed"),
  AND(Table1[[#This Row],[Ticket Priority]]="High", Table1[[#This Row],[Ticket Status]]="Open")
), "Yes", "No")</f>
        <v>No</v>
      </c>
      <c r="U741" s="4" t="str">
        <f>IF(Table1[[#This Row],[Ticket Status]]="Closed","Yes","No")</f>
        <v>No</v>
      </c>
      <c r="V741" s="4" t="str">
        <f>IF(Table1[[#This Row],[Ticket Status]]="Pending Customer Response","Yes","No")</f>
        <v>Yes</v>
      </c>
      <c r="W741" s="5">
        <f ca="1">COUNTIFS(Table1[Agent_name],Table1[[#This Row],[Agent_name]],Table1[Month],Table1[[#This Row],[Month]])/160</f>
        <v>0.29375000000000001</v>
      </c>
    </row>
    <row r="742" spans="1:23" x14ac:dyDescent="0.25">
      <c r="A742">
        <v>741</v>
      </c>
      <c r="B742" t="s">
        <v>2544</v>
      </c>
      <c r="C742" t="s">
        <v>2545</v>
      </c>
      <c r="D742">
        <v>45</v>
      </c>
      <c r="E742" t="s">
        <v>58</v>
      </c>
      <c r="F742" t="s">
        <v>249</v>
      </c>
      <c r="G742" s="1">
        <v>43993</v>
      </c>
      <c r="H742" t="s">
        <v>21</v>
      </c>
      <c r="I742" t="s">
        <v>31</v>
      </c>
      <c r="J742" s="3" t="s">
        <v>2546</v>
      </c>
      <c r="K742" t="s">
        <v>39</v>
      </c>
      <c r="L742" t="s">
        <v>2547</v>
      </c>
      <c r="M742" t="s">
        <v>25</v>
      </c>
      <c r="N742" t="s">
        <v>55</v>
      </c>
      <c r="O742" s="2">
        <v>45078.026145833333</v>
      </c>
      <c r="P742" s="2">
        <v>45078.119895833333</v>
      </c>
      <c r="Q742">
        <v>1</v>
      </c>
      <c r="R742" t="str">
        <f t="shared" ca="1" si="11"/>
        <v>Aisha</v>
      </c>
      <c r="S742" t="str">
        <f>IFERROR(TEXT(DATEVALUE(LEFT(Table1[[#This Row],[Date of Purchase]],10)), "MMMM"), TEXT(Table1[[#This Row],[Date of Purchase]], "MMMM"))</f>
        <v>June</v>
      </c>
      <c r="T742" t="str">
        <f>IF(OR(
  AND(Table1[[#This Row],[Ticket Priority]]="Critical", Table1[[#This Row],[Ticket Status]]&lt;&gt;"Closed"),
  AND(Table1[[#This Row],[Ticket Priority]]="High", Table1[[#This Row],[Ticket Status]]="Open")
), "Yes", "No")</f>
        <v>No</v>
      </c>
      <c r="U742" s="4" t="str">
        <f>IF(Table1[[#This Row],[Ticket Status]]="Closed","Yes","No")</f>
        <v>Yes</v>
      </c>
      <c r="V742" s="4" t="str">
        <f>IF(Table1[[#This Row],[Ticket Status]]="Pending Customer Response","Yes","No")</f>
        <v>No</v>
      </c>
      <c r="W742" s="5">
        <f ca="1">COUNTIFS(Table1[Agent_name],Table1[[#This Row],[Agent_name]],Table1[Month],Table1[[#This Row],[Month]])/160</f>
        <v>0.89375000000000004</v>
      </c>
    </row>
    <row r="743" spans="1:23" x14ac:dyDescent="0.25">
      <c r="A743">
        <v>742</v>
      </c>
      <c r="B743" t="s">
        <v>2548</v>
      </c>
      <c r="C743" t="s">
        <v>2549</v>
      </c>
      <c r="D743">
        <v>27</v>
      </c>
      <c r="E743" t="s">
        <v>29</v>
      </c>
      <c r="F743" t="s">
        <v>51</v>
      </c>
      <c r="G743" s="1">
        <v>44379</v>
      </c>
      <c r="H743" t="s">
        <v>59</v>
      </c>
      <c r="I743" t="s">
        <v>46</v>
      </c>
      <c r="J743" s="3" t="s">
        <v>2550</v>
      </c>
      <c r="K743" t="s">
        <v>62</v>
      </c>
      <c r="M743" t="s">
        <v>25</v>
      </c>
      <c r="N743" t="s">
        <v>33</v>
      </c>
      <c r="R743" t="str">
        <f t="shared" ca="1" si="11"/>
        <v>Karan</v>
      </c>
      <c r="S743" t="str">
        <f>IFERROR(TEXT(DATEVALUE(LEFT(Table1[[#This Row],[Date of Purchase]],10)), "MMMM"), TEXT(Table1[[#This Row],[Date of Purchase]], "MMMM"))</f>
        <v>July</v>
      </c>
      <c r="T743" t="str">
        <f>IF(OR(
  AND(Table1[[#This Row],[Ticket Priority]]="Critical", Table1[[#This Row],[Ticket Status]]&lt;&gt;"Closed"),
  AND(Table1[[#This Row],[Ticket Priority]]="High", Table1[[#This Row],[Ticket Status]]="Open")
), "Yes", "No")</f>
        <v>Yes</v>
      </c>
      <c r="U743" s="4" t="str">
        <f>IF(Table1[[#This Row],[Ticket Status]]="Closed","Yes","No")</f>
        <v>No</v>
      </c>
      <c r="V743" s="4" t="str">
        <f>IF(Table1[[#This Row],[Ticket Status]]="Pending Customer Response","Yes","No")</f>
        <v>No</v>
      </c>
      <c r="W743" s="5">
        <f ca="1">COUNTIFS(Table1[Agent_name],Table1[[#This Row],[Agent_name]],Table1[Month],Table1[[#This Row],[Month]])/160</f>
        <v>0.21249999999999999</v>
      </c>
    </row>
    <row r="744" spans="1:23" x14ac:dyDescent="0.25">
      <c r="A744">
        <v>743</v>
      </c>
      <c r="B744" t="s">
        <v>2551</v>
      </c>
      <c r="C744" t="s">
        <v>2552</v>
      </c>
      <c r="D744">
        <v>20</v>
      </c>
      <c r="E744" t="s">
        <v>29</v>
      </c>
      <c r="F744" t="s">
        <v>107</v>
      </c>
      <c r="G744" s="1">
        <v>44043</v>
      </c>
      <c r="H744" t="s">
        <v>21</v>
      </c>
      <c r="I744" t="s">
        <v>141</v>
      </c>
      <c r="J744" s="3" t="s">
        <v>2553</v>
      </c>
      <c r="K744" t="s">
        <v>62</v>
      </c>
      <c r="M744" t="s">
        <v>25</v>
      </c>
      <c r="N744" t="s">
        <v>26</v>
      </c>
      <c r="R744" t="str">
        <f t="shared" ca="1" si="11"/>
        <v>Ravi</v>
      </c>
      <c r="S744" t="str">
        <f>IFERROR(TEXT(DATEVALUE(LEFT(Table1[[#This Row],[Date of Purchase]],10)), "MMMM"), TEXT(Table1[[#This Row],[Date of Purchase]], "MMMM"))</f>
        <v>July</v>
      </c>
      <c r="T744" t="str">
        <f>IF(OR(
  AND(Table1[[#This Row],[Ticket Priority]]="Critical", Table1[[#This Row],[Ticket Status]]&lt;&gt;"Closed"),
  AND(Table1[[#This Row],[Ticket Priority]]="High", Table1[[#This Row],[Ticket Status]]="Open")
), "Yes", "No")</f>
        <v>Yes</v>
      </c>
      <c r="U744" s="4" t="str">
        <f>IF(Table1[[#This Row],[Ticket Status]]="Closed","Yes","No")</f>
        <v>No</v>
      </c>
      <c r="V744" s="4" t="str">
        <f>IF(Table1[[#This Row],[Ticket Status]]="Pending Customer Response","Yes","No")</f>
        <v>No</v>
      </c>
      <c r="W744" s="5">
        <f ca="1">COUNTIFS(Table1[Agent_name],Table1[[#This Row],[Agent_name]],Table1[Month],Table1[[#This Row],[Month]])/160</f>
        <v>0.66249999999999998</v>
      </c>
    </row>
    <row r="745" spans="1:23" x14ac:dyDescent="0.25">
      <c r="A745">
        <v>744</v>
      </c>
      <c r="B745" t="s">
        <v>2554</v>
      </c>
      <c r="C745" t="s">
        <v>2555</v>
      </c>
      <c r="D745">
        <v>67</v>
      </c>
      <c r="E745" t="s">
        <v>58</v>
      </c>
      <c r="F745" t="s">
        <v>485</v>
      </c>
      <c r="G745" s="1">
        <v>44046</v>
      </c>
      <c r="H745" t="s">
        <v>59</v>
      </c>
      <c r="I745" t="s">
        <v>67</v>
      </c>
      <c r="J745" s="3" t="s">
        <v>2556</v>
      </c>
      <c r="K745" t="s">
        <v>39</v>
      </c>
      <c r="L745" t="s">
        <v>2557</v>
      </c>
      <c r="M745" t="s">
        <v>25</v>
      </c>
      <c r="N745" t="s">
        <v>55</v>
      </c>
      <c r="O745" s="2">
        <v>45078.697731481479</v>
      </c>
      <c r="P745" s="2">
        <v>45078.861620370371</v>
      </c>
      <c r="Q745">
        <v>4</v>
      </c>
      <c r="R745" t="str">
        <f t="shared" ca="1" si="11"/>
        <v>Aisha</v>
      </c>
      <c r="S745" t="str">
        <f>IFERROR(TEXT(DATEVALUE(LEFT(Table1[[#This Row],[Date of Purchase]],10)), "MMMM"), TEXT(Table1[[#This Row],[Date of Purchase]], "MMMM"))</f>
        <v>August</v>
      </c>
      <c r="T745" t="str">
        <f>IF(OR(
  AND(Table1[[#This Row],[Ticket Priority]]="Critical", Table1[[#This Row],[Ticket Status]]&lt;&gt;"Closed"),
  AND(Table1[[#This Row],[Ticket Priority]]="High", Table1[[#This Row],[Ticket Status]]="Open")
), "Yes", "No")</f>
        <v>No</v>
      </c>
      <c r="U745" s="4" t="str">
        <f>IF(Table1[[#This Row],[Ticket Status]]="Closed","Yes","No")</f>
        <v>Yes</v>
      </c>
      <c r="V745" s="4" t="str">
        <f>IF(Table1[[#This Row],[Ticket Status]]="Pending Customer Response","Yes","No")</f>
        <v>No</v>
      </c>
      <c r="W745" s="5">
        <f ca="1">COUNTIFS(Table1[Agent_name],Table1[[#This Row],[Agent_name]],Table1[Month],Table1[[#This Row],[Month]])/160</f>
        <v>0.86250000000000004</v>
      </c>
    </row>
    <row r="746" spans="1:23" x14ac:dyDescent="0.25">
      <c r="A746">
        <v>745</v>
      </c>
      <c r="B746" t="s">
        <v>2558</v>
      </c>
      <c r="C746" t="s">
        <v>2559</v>
      </c>
      <c r="D746">
        <v>24</v>
      </c>
      <c r="E746" t="s">
        <v>29</v>
      </c>
      <c r="F746" t="s">
        <v>81</v>
      </c>
      <c r="G746" s="1">
        <v>43868</v>
      </c>
      <c r="H746" t="s">
        <v>67</v>
      </c>
      <c r="I746" t="s">
        <v>77</v>
      </c>
      <c r="J746" s="3" t="s">
        <v>2560</v>
      </c>
      <c r="K746" t="s">
        <v>24</v>
      </c>
      <c r="M746" t="s">
        <v>41</v>
      </c>
      <c r="N746" t="s">
        <v>26</v>
      </c>
      <c r="O746" s="2">
        <v>45077.919282407405</v>
      </c>
      <c r="R746" t="str">
        <f t="shared" ca="1" si="11"/>
        <v>Aisha</v>
      </c>
      <c r="S746" t="str">
        <f>IFERROR(TEXT(DATEVALUE(LEFT(Table1[[#This Row],[Date of Purchase]],10)), "MMMM"), TEXT(Table1[[#This Row],[Date of Purchase]], "MMMM"))</f>
        <v>February</v>
      </c>
      <c r="T746" t="str">
        <f>IF(OR(
  AND(Table1[[#This Row],[Ticket Priority]]="Critical", Table1[[#This Row],[Ticket Status]]&lt;&gt;"Closed"),
  AND(Table1[[#This Row],[Ticket Priority]]="High", Table1[[#This Row],[Ticket Status]]="Open")
), "Yes", "No")</f>
        <v>No</v>
      </c>
      <c r="U746" s="4" t="str">
        <f>IF(Table1[[#This Row],[Ticket Status]]="Closed","Yes","No")</f>
        <v>No</v>
      </c>
      <c r="V746" s="4" t="str">
        <f>IF(Table1[[#This Row],[Ticket Status]]="Pending Customer Response","Yes","No")</f>
        <v>Yes</v>
      </c>
      <c r="W746" s="5">
        <f ca="1">COUNTIFS(Table1[Agent_name],Table1[[#This Row],[Agent_name]],Table1[Month],Table1[[#This Row],[Month]])/160</f>
        <v>0.85624999999999996</v>
      </c>
    </row>
    <row r="747" spans="1:23" x14ac:dyDescent="0.25">
      <c r="A747">
        <v>746</v>
      </c>
      <c r="B747" t="s">
        <v>2561</v>
      </c>
      <c r="C747" t="s">
        <v>2562</v>
      </c>
      <c r="D747">
        <v>32</v>
      </c>
      <c r="E747" t="s">
        <v>29</v>
      </c>
      <c r="F747" t="s">
        <v>65</v>
      </c>
      <c r="G747" s="1">
        <v>44305</v>
      </c>
      <c r="H747" t="s">
        <v>59</v>
      </c>
      <c r="I747" t="s">
        <v>46</v>
      </c>
      <c r="J747" s="3" t="s">
        <v>2563</v>
      </c>
      <c r="K747" t="s">
        <v>24</v>
      </c>
      <c r="M747" t="s">
        <v>143</v>
      </c>
      <c r="N747" t="s">
        <v>83</v>
      </c>
      <c r="O747" s="2">
        <v>45078.781805555554</v>
      </c>
      <c r="R747" t="str">
        <f t="shared" ca="1" si="11"/>
        <v>Aisha</v>
      </c>
      <c r="S747" t="str">
        <f>IFERROR(TEXT(DATEVALUE(LEFT(Table1[[#This Row],[Date of Purchase]],10)), "MMMM"), TEXT(Table1[[#This Row],[Date of Purchase]], "MMMM"))</f>
        <v>April</v>
      </c>
      <c r="T747" t="str">
        <f>IF(OR(
  AND(Table1[[#This Row],[Ticket Priority]]="Critical", Table1[[#This Row],[Ticket Status]]&lt;&gt;"Closed"),
  AND(Table1[[#This Row],[Ticket Priority]]="High", Table1[[#This Row],[Ticket Status]]="Open")
), "Yes", "No")</f>
        <v>No</v>
      </c>
      <c r="U747" s="4" t="str">
        <f>IF(Table1[[#This Row],[Ticket Status]]="Closed","Yes","No")</f>
        <v>No</v>
      </c>
      <c r="V747" s="4" t="str">
        <f>IF(Table1[[#This Row],[Ticket Status]]="Pending Customer Response","Yes","No")</f>
        <v>Yes</v>
      </c>
      <c r="W747" s="5">
        <f ca="1">COUNTIFS(Table1[Agent_name],Table1[[#This Row],[Agent_name]],Table1[Month],Table1[[#This Row],[Month]])/160</f>
        <v>0.81874999999999998</v>
      </c>
    </row>
    <row r="748" spans="1:23" x14ac:dyDescent="0.25">
      <c r="A748">
        <v>747</v>
      </c>
      <c r="B748" t="s">
        <v>2564</v>
      </c>
      <c r="C748" t="s">
        <v>2565</v>
      </c>
      <c r="D748">
        <v>37</v>
      </c>
      <c r="E748" t="s">
        <v>58</v>
      </c>
      <c r="F748" t="s">
        <v>98</v>
      </c>
      <c r="G748" s="1">
        <v>43864</v>
      </c>
      <c r="H748" t="s">
        <v>21</v>
      </c>
      <c r="I748" t="s">
        <v>31</v>
      </c>
      <c r="J748" s="3" t="s">
        <v>2566</v>
      </c>
      <c r="K748" t="s">
        <v>39</v>
      </c>
      <c r="L748" t="s">
        <v>2567</v>
      </c>
      <c r="M748" t="s">
        <v>89</v>
      </c>
      <c r="N748" t="s">
        <v>83</v>
      </c>
      <c r="O748" s="2">
        <v>45078.529039351852</v>
      </c>
      <c r="P748" s="2">
        <v>45078.042233796295</v>
      </c>
      <c r="Q748">
        <v>3</v>
      </c>
      <c r="R748" t="str">
        <f t="shared" ca="1" si="11"/>
        <v>Rahul</v>
      </c>
      <c r="S748" t="str">
        <f>IFERROR(TEXT(DATEVALUE(LEFT(Table1[[#This Row],[Date of Purchase]],10)), "MMMM"), TEXT(Table1[[#This Row],[Date of Purchase]], "MMMM"))</f>
        <v>February</v>
      </c>
      <c r="T748" t="str">
        <f>IF(OR(
  AND(Table1[[#This Row],[Ticket Priority]]="Critical", Table1[[#This Row],[Ticket Status]]&lt;&gt;"Closed"),
  AND(Table1[[#This Row],[Ticket Priority]]="High", Table1[[#This Row],[Ticket Status]]="Open")
), "Yes", "No")</f>
        <v>No</v>
      </c>
      <c r="U748" s="4" t="str">
        <f>IF(Table1[[#This Row],[Ticket Status]]="Closed","Yes","No")</f>
        <v>Yes</v>
      </c>
      <c r="V748" s="4" t="str">
        <f>IF(Table1[[#This Row],[Ticket Status]]="Pending Customer Response","Yes","No")</f>
        <v>No</v>
      </c>
      <c r="W748" s="5">
        <f ca="1">COUNTIFS(Table1[Agent_name],Table1[[#This Row],[Agent_name]],Table1[Month],Table1[[#This Row],[Month]])/160</f>
        <v>0.30625000000000002</v>
      </c>
    </row>
    <row r="749" spans="1:23" x14ac:dyDescent="0.25">
      <c r="A749">
        <v>748</v>
      </c>
      <c r="B749" t="s">
        <v>2568</v>
      </c>
      <c r="C749" t="s">
        <v>2569</v>
      </c>
      <c r="D749">
        <v>33</v>
      </c>
      <c r="E749" t="s">
        <v>58</v>
      </c>
      <c r="F749" t="s">
        <v>249</v>
      </c>
      <c r="G749" s="1">
        <v>44342</v>
      </c>
      <c r="H749" t="s">
        <v>45</v>
      </c>
      <c r="I749" t="s">
        <v>22</v>
      </c>
      <c r="J749" s="3" t="s">
        <v>2570</v>
      </c>
      <c r="K749" t="s">
        <v>24</v>
      </c>
      <c r="M749" t="s">
        <v>41</v>
      </c>
      <c r="N749" t="s">
        <v>26</v>
      </c>
      <c r="O749" s="2">
        <v>45078.233229166668</v>
      </c>
      <c r="R749" t="str">
        <f t="shared" ca="1" si="11"/>
        <v>Ravi</v>
      </c>
      <c r="S749" t="str">
        <f>IFERROR(TEXT(DATEVALUE(LEFT(Table1[[#This Row],[Date of Purchase]],10)), "MMMM"), TEXT(Table1[[#This Row],[Date of Purchase]], "MMMM"))</f>
        <v>May</v>
      </c>
      <c r="T749" t="str">
        <f>IF(OR(
  AND(Table1[[#This Row],[Ticket Priority]]="Critical", Table1[[#This Row],[Ticket Status]]&lt;&gt;"Closed"),
  AND(Table1[[#This Row],[Ticket Priority]]="High", Table1[[#This Row],[Ticket Status]]="Open")
), "Yes", "No")</f>
        <v>No</v>
      </c>
      <c r="U749" s="4" t="str">
        <f>IF(Table1[[#This Row],[Ticket Status]]="Closed","Yes","No")</f>
        <v>No</v>
      </c>
      <c r="V749" s="4" t="str">
        <f>IF(Table1[[#This Row],[Ticket Status]]="Pending Customer Response","Yes","No")</f>
        <v>Yes</v>
      </c>
      <c r="W749" s="5">
        <f ca="1">COUNTIFS(Table1[Agent_name],Table1[[#This Row],[Agent_name]],Table1[Month],Table1[[#This Row],[Month]])/160</f>
        <v>0.67500000000000004</v>
      </c>
    </row>
    <row r="750" spans="1:23" x14ac:dyDescent="0.25">
      <c r="A750">
        <v>749</v>
      </c>
      <c r="B750" t="s">
        <v>2571</v>
      </c>
      <c r="C750" t="s">
        <v>2572</v>
      </c>
      <c r="D750">
        <v>47</v>
      </c>
      <c r="E750" t="s">
        <v>19</v>
      </c>
      <c r="F750" t="s">
        <v>92</v>
      </c>
      <c r="G750" s="1">
        <v>44231</v>
      </c>
      <c r="H750" t="s">
        <v>21</v>
      </c>
      <c r="I750" t="s">
        <v>37</v>
      </c>
      <c r="J750" s="3" t="s">
        <v>2573</v>
      </c>
      <c r="K750" t="s">
        <v>39</v>
      </c>
      <c r="L750" t="s">
        <v>2574</v>
      </c>
      <c r="M750" t="s">
        <v>25</v>
      </c>
      <c r="N750" t="s">
        <v>55</v>
      </c>
      <c r="O750" s="2">
        <v>45078.061030092591</v>
      </c>
      <c r="P750" s="2">
        <v>45078.807557870372</v>
      </c>
      <c r="Q750">
        <v>2</v>
      </c>
      <c r="R750" t="str">
        <f t="shared" ca="1" si="11"/>
        <v>Ravi</v>
      </c>
      <c r="S750" t="str">
        <f>IFERROR(TEXT(DATEVALUE(LEFT(Table1[[#This Row],[Date of Purchase]],10)), "MMMM"), TEXT(Table1[[#This Row],[Date of Purchase]], "MMMM"))</f>
        <v>February</v>
      </c>
      <c r="T750" t="str">
        <f>IF(OR(
  AND(Table1[[#This Row],[Ticket Priority]]="Critical", Table1[[#This Row],[Ticket Status]]&lt;&gt;"Closed"),
  AND(Table1[[#This Row],[Ticket Priority]]="High", Table1[[#This Row],[Ticket Status]]="Open")
), "Yes", "No")</f>
        <v>No</v>
      </c>
      <c r="U750" s="4" t="str">
        <f>IF(Table1[[#This Row],[Ticket Status]]="Closed","Yes","No")</f>
        <v>Yes</v>
      </c>
      <c r="V750" s="4" t="str">
        <f>IF(Table1[[#This Row],[Ticket Status]]="Pending Customer Response","Yes","No")</f>
        <v>No</v>
      </c>
      <c r="W750" s="5">
        <f ca="1">COUNTIFS(Table1[Agent_name],Table1[[#This Row],[Agent_name]],Table1[Month],Table1[[#This Row],[Month]])/160</f>
        <v>0.61250000000000004</v>
      </c>
    </row>
    <row r="751" spans="1:23" x14ac:dyDescent="0.25">
      <c r="A751">
        <v>750</v>
      </c>
      <c r="B751" t="s">
        <v>2575</v>
      </c>
      <c r="C751" t="s">
        <v>2576</v>
      </c>
      <c r="D751">
        <v>41</v>
      </c>
      <c r="E751" t="s">
        <v>29</v>
      </c>
      <c r="F751" t="s">
        <v>98</v>
      </c>
      <c r="G751" s="1">
        <v>44184</v>
      </c>
      <c r="H751" t="s">
        <v>59</v>
      </c>
      <c r="I751" t="s">
        <v>177</v>
      </c>
      <c r="J751" s="3" t="s">
        <v>2577</v>
      </c>
      <c r="K751" t="s">
        <v>62</v>
      </c>
      <c r="M751" t="s">
        <v>25</v>
      </c>
      <c r="N751" t="s">
        <v>26</v>
      </c>
      <c r="R751" t="str">
        <f t="shared" ca="1" si="11"/>
        <v>Aisha</v>
      </c>
      <c r="S751" t="str">
        <f>IFERROR(TEXT(DATEVALUE(LEFT(Table1[[#This Row],[Date of Purchase]],10)), "MMMM"), TEXT(Table1[[#This Row],[Date of Purchase]], "MMMM"))</f>
        <v>December</v>
      </c>
      <c r="T751" t="str">
        <f>IF(OR(
  AND(Table1[[#This Row],[Ticket Priority]]="Critical", Table1[[#This Row],[Ticket Status]]&lt;&gt;"Closed"),
  AND(Table1[[#This Row],[Ticket Priority]]="High", Table1[[#This Row],[Ticket Status]]="Open")
), "Yes", "No")</f>
        <v>Yes</v>
      </c>
      <c r="U751" s="4" t="str">
        <f>IF(Table1[[#This Row],[Ticket Status]]="Closed","Yes","No")</f>
        <v>No</v>
      </c>
      <c r="V751" s="4" t="str">
        <f>IF(Table1[[#This Row],[Ticket Status]]="Pending Customer Response","Yes","No")</f>
        <v>No</v>
      </c>
      <c r="W751" s="5">
        <f ca="1">COUNTIFS(Table1[Agent_name],Table1[[#This Row],[Agent_name]],Table1[Month],Table1[[#This Row],[Month]])/160</f>
        <v>0.91249999999999998</v>
      </c>
    </row>
    <row r="752" spans="1:23" x14ac:dyDescent="0.25">
      <c r="A752">
        <v>751</v>
      </c>
      <c r="B752" t="s">
        <v>2578</v>
      </c>
      <c r="C752" t="s">
        <v>2579</v>
      </c>
      <c r="D752">
        <v>48</v>
      </c>
      <c r="E752" t="s">
        <v>19</v>
      </c>
      <c r="F752" t="s">
        <v>65</v>
      </c>
      <c r="G752" s="1">
        <v>44007</v>
      </c>
      <c r="H752" t="s">
        <v>21</v>
      </c>
      <c r="I752" t="s">
        <v>141</v>
      </c>
      <c r="J752" s="3" t="s">
        <v>2580</v>
      </c>
      <c r="K752" t="s">
        <v>24</v>
      </c>
      <c r="M752" t="s">
        <v>25</v>
      </c>
      <c r="N752" t="s">
        <v>26</v>
      </c>
      <c r="O752" s="2">
        <v>45077.96802083333</v>
      </c>
      <c r="R752" t="str">
        <f t="shared" ca="1" si="11"/>
        <v>Ravi</v>
      </c>
      <c r="S752" t="str">
        <f>IFERROR(TEXT(DATEVALUE(LEFT(Table1[[#This Row],[Date of Purchase]],10)), "MMMM"), TEXT(Table1[[#This Row],[Date of Purchase]], "MMMM"))</f>
        <v>June</v>
      </c>
      <c r="T752" t="str">
        <f>IF(OR(
  AND(Table1[[#This Row],[Ticket Priority]]="Critical", Table1[[#This Row],[Ticket Status]]&lt;&gt;"Closed"),
  AND(Table1[[#This Row],[Ticket Priority]]="High", Table1[[#This Row],[Ticket Status]]="Open")
), "Yes", "No")</f>
        <v>Yes</v>
      </c>
      <c r="U752" s="4" t="str">
        <f>IF(Table1[[#This Row],[Ticket Status]]="Closed","Yes","No")</f>
        <v>No</v>
      </c>
      <c r="V752" s="4" t="str">
        <f>IF(Table1[[#This Row],[Ticket Status]]="Pending Customer Response","Yes","No")</f>
        <v>Yes</v>
      </c>
      <c r="W752" s="5">
        <f ca="1">COUNTIFS(Table1[Agent_name],Table1[[#This Row],[Agent_name]],Table1[Month],Table1[[#This Row],[Month]])/160</f>
        <v>0.58125000000000004</v>
      </c>
    </row>
    <row r="753" spans="1:23" x14ac:dyDescent="0.25">
      <c r="A753">
        <v>752</v>
      </c>
      <c r="B753" t="s">
        <v>2581</v>
      </c>
      <c r="C753" t="s">
        <v>2582</v>
      </c>
      <c r="D753">
        <v>19</v>
      </c>
      <c r="E753" t="s">
        <v>19</v>
      </c>
      <c r="F753" t="s">
        <v>161</v>
      </c>
      <c r="G753" s="1">
        <v>44041</v>
      </c>
      <c r="H753" t="s">
        <v>59</v>
      </c>
      <c r="I753" t="s">
        <v>72</v>
      </c>
      <c r="J753" s="3" t="s">
        <v>2583</v>
      </c>
      <c r="K753" t="s">
        <v>62</v>
      </c>
      <c r="M753" t="s">
        <v>143</v>
      </c>
      <c r="N753" t="s">
        <v>26</v>
      </c>
      <c r="R753" t="str">
        <f t="shared" ca="1" si="11"/>
        <v>Ravi</v>
      </c>
      <c r="S753" t="str">
        <f>IFERROR(TEXT(DATEVALUE(LEFT(Table1[[#This Row],[Date of Purchase]],10)), "MMMM"), TEXT(Table1[[#This Row],[Date of Purchase]], "MMMM"))</f>
        <v>July</v>
      </c>
      <c r="T753" t="str">
        <f>IF(OR(
  AND(Table1[[#This Row],[Ticket Priority]]="Critical", Table1[[#This Row],[Ticket Status]]&lt;&gt;"Closed"),
  AND(Table1[[#This Row],[Ticket Priority]]="High", Table1[[#This Row],[Ticket Status]]="Open")
), "Yes", "No")</f>
        <v>No</v>
      </c>
      <c r="U753" s="4" t="str">
        <f>IF(Table1[[#This Row],[Ticket Status]]="Closed","Yes","No")</f>
        <v>No</v>
      </c>
      <c r="V753" s="4" t="str">
        <f>IF(Table1[[#This Row],[Ticket Status]]="Pending Customer Response","Yes","No")</f>
        <v>No</v>
      </c>
      <c r="W753" s="5">
        <f ca="1">COUNTIFS(Table1[Agent_name],Table1[[#This Row],[Agent_name]],Table1[Month],Table1[[#This Row],[Month]])/160</f>
        <v>0.66249999999999998</v>
      </c>
    </row>
    <row r="754" spans="1:23" x14ac:dyDescent="0.25">
      <c r="A754">
        <v>753</v>
      </c>
      <c r="B754" t="s">
        <v>2584</v>
      </c>
      <c r="C754" t="s">
        <v>2585</v>
      </c>
      <c r="D754">
        <v>51</v>
      </c>
      <c r="E754" t="s">
        <v>19</v>
      </c>
      <c r="F754" t="s">
        <v>117</v>
      </c>
      <c r="G754" s="1">
        <v>44362</v>
      </c>
      <c r="H754" t="s">
        <v>59</v>
      </c>
      <c r="I754" t="s">
        <v>177</v>
      </c>
      <c r="J754" s="3" t="s">
        <v>2586</v>
      </c>
      <c r="K754" t="s">
        <v>39</v>
      </c>
      <c r="L754" t="s">
        <v>2587</v>
      </c>
      <c r="M754" t="s">
        <v>25</v>
      </c>
      <c r="N754" t="s">
        <v>83</v>
      </c>
      <c r="O754" s="2">
        <v>45078.876377314817</v>
      </c>
      <c r="P754" s="2">
        <v>45078.268043981479</v>
      </c>
      <c r="Q754">
        <v>5</v>
      </c>
      <c r="R754" t="str">
        <f t="shared" ca="1" si="11"/>
        <v>Mohit</v>
      </c>
      <c r="S754" t="str">
        <f>IFERROR(TEXT(DATEVALUE(LEFT(Table1[[#This Row],[Date of Purchase]],10)), "MMMM"), TEXT(Table1[[#This Row],[Date of Purchase]], "MMMM"))</f>
        <v>June</v>
      </c>
      <c r="T754" t="str">
        <f>IF(OR(
  AND(Table1[[#This Row],[Ticket Priority]]="Critical", Table1[[#This Row],[Ticket Status]]&lt;&gt;"Closed"),
  AND(Table1[[#This Row],[Ticket Priority]]="High", Table1[[#This Row],[Ticket Status]]="Open")
), "Yes", "No")</f>
        <v>No</v>
      </c>
      <c r="U754" s="4" t="str">
        <f>IF(Table1[[#This Row],[Ticket Status]]="Closed","Yes","No")</f>
        <v>Yes</v>
      </c>
      <c r="V754" s="4" t="str">
        <f>IF(Table1[[#This Row],[Ticket Status]]="Pending Customer Response","Yes","No")</f>
        <v>No</v>
      </c>
      <c r="W754" s="5">
        <f ca="1">COUNTIFS(Table1[Agent_name],Table1[[#This Row],[Agent_name]],Table1[Month],Table1[[#This Row],[Month]])/160</f>
        <v>0.41875000000000001</v>
      </c>
    </row>
    <row r="755" spans="1:23" x14ac:dyDescent="0.25">
      <c r="A755">
        <v>754</v>
      </c>
      <c r="B755" t="s">
        <v>2588</v>
      </c>
      <c r="C755" t="s">
        <v>2589</v>
      </c>
      <c r="D755">
        <v>42</v>
      </c>
      <c r="E755" t="s">
        <v>58</v>
      </c>
      <c r="F755" t="s">
        <v>81</v>
      </c>
      <c r="G755" s="1">
        <v>44547</v>
      </c>
      <c r="H755" t="s">
        <v>45</v>
      </c>
      <c r="I755" t="s">
        <v>60</v>
      </c>
      <c r="J755" s="3" t="s">
        <v>2590</v>
      </c>
      <c r="K755" t="s">
        <v>62</v>
      </c>
      <c r="M755" t="s">
        <v>41</v>
      </c>
      <c r="N755" t="s">
        <v>26</v>
      </c>
      <c r="R755" t="str">
        <f t="shared" ca="1" si="11"/>
        <v>Arjun</v>
      </c>
      <c r="S755" t="str">
        <f>IFERROR(TEXT(DATEVALUE(LEFT(Table1[[#This Row],[Date of Purchase]],10)), "MMMM"), TEXT(Table1[[#This Row],[Date of Purchase]], "MMMM"))</f>
        <v>December</v>
      </c>
      <c r="T755" t="str">
        <f>IF(OR(
  AND(Table1[[#This Row],[Ticket Priority]]="Critical", Table1[[#This Row],[Ticket Status]]&lt;&gt;"Closed"),
  AND(Table1[[#This Row],[Ticket Priority]]="High", Table1[[#This Row],[Ticket Status]]="Open")
), "Yes", "No")</f>
        <v>No</v>
      </c>
      <c r="U755" s="4" t="str">
        <f>IF(Table1[[#This Row],[Ticket Status]]="Closed","Yes","No")</f>
        <v>No</v>
      </c>
      <c r="V755" s="4" t="str">
        <f>IF(Table1[[#This Row],[Ticket Status]]="Pending Customer Response","Yes","No")</f>
        <v>No</v>
      </c>
      <c r="W755" s="5">
        <f ca="1">COUNTIFS(Table1[Agent_name],Table1[[#This Row],[Agent_name]],Table1[Month],Table1[[#This Row],[Month]])/160</f>
        <v>0.19375000000000001</v>
      </c>
    </row>
    <row r="756" spans="1:23" x14ac:dyDescent="0.25">
      <c r="A756">
        <v>755</v>
      </c>
      <c r="B756" t="s">
        <v>2591</v>
      </c>
      <c r="C756" t="s">
        <v>2592</v>
      </c>
      <c r="D756">
        <v>37</v>
      </c>
      <c r="E756" t="s">
        <v>29</v>
      </c>
      <c r="F756" t="s">
        <v>339</v>
      </c>
      <c r="G756" s="1">
        <v>44001</v>
      </c>
      <c r="H756" t="s">
        <v>66</v>
      </c>
      <c r="I756" t="s">
        <v>60</v>
      </c>
      <c r="J756" s="3" t="s">
        <v>2593</v>
      </c>
      <c r="K756" t="s">
        <v>39</v>
      </c>
      <c r="L756" t="s">
        <v>2594</v>
      </c>
      <c r="M756" t="s">
        <v>143</v>
      </c>
      <c r="N756" t="s">
        <v>83</v>
      </c>
      <c r="O756" s="2">
        <v>45078.410439814812</v>
      </c>
      <c r="P756" s="2">
        <v>45078.816689814812</v>
      </c>
      <c r="Q756">
        <v>4</v>
      </c>
      <c r="R756" t="str">
        <f t="shared" ca="1" si="11"/>
        <v>Aisha</v>
      </c>
      <c r="S756" t="str">
        <f>IFERROR(TEXT(DATEVALUE(LEFT(Table1[[#This Row],[Date of Purchase]],10)), "MMMM"), TEXT(Table1[[#This Row],[Date of Purchase]], "MMMM"))</f>
        <v>June</v>
      </c>
      <c r="T756" t="str">
        <f>IF(OR(
  AND(Table1[[#This Row],[Ticket Priority]]="Critical", Table1[[#This Row],[Ticket Status]]&lt;&gt;"Closed"),
  AND(Table1[[#This Row],[Ticket Priority]]="High", Table1[[#This Row],[Ticket Status]]="Open")
), "Yes", "No")</f>
        <v>No</v>
      </c>
      <c r="U756" s="4" t="str">
        <f>IF(Table1[[#This Row],[Ticket Status]]="Closed","Yes","No")</f>
        <v>Yes</v>
      </c>
      <c r="V756" s="4" t="str">
        <f>IF(Table1[[#This Row],[Ticket Status]]="Pending Customer Response","Yes","No")</f>
        <v>No</v>
      </c>
      <c r="W756" s="5">
        <f ca="1">COUNTIFS(Table1[Agent_name],Table1[[#This Row],[Agent_name]],Table1[Month],Table1[[#This Row],[Month]])/160</f>
        <v>0.89375000000000004</v>
      </c>
    </row>
    <row r="757" spans="1:23" x14ac:dyDescent="0.25">
      <c r="A757">
        <v>756</v>
      </c>
      <c r="B757" t="s">
        <v>2595</v>
      </c>
      <c r="C757" t="s">
        <v>2596</v>
      </c>
      <c r="D757">
        <v>26</v>
      </c>
      <c r="E757" t="s">
        <v>19</v>
      </c>
      <c r="F757" t="s">
        <v>71</v>
      </c>
      <c r="G757" s="1">
        <v>44110</v>
      </c>
      <c r="H757" t="s">
        <v>67</v>
      </c>
      <c r="I757" t="s">
        <v>77</v>
      </c>
      <c r="J757" s="3" t="s">
        <v>2597</v>
      </c>
      <c r="K757" t="s">
        <v>39</v>
      </c>
      <c r="L757" t="s">
        <v>2598</v>
      </c>
      <c r="M757" t="s">
        <v>89</v>
      </c>
      <c r="N757" t="s">
        <v>33</v>
      </c>
      <c r="O757" s="2">
        <v>45077.99863425926</v>
      </c>
      <c r="P757" s="2">
        <v>45078.85974537037</v>
      </c>
      <c r="Q757">
        <v>2</v>
      </c>
      <c r="R757" t="str">
        <f t="shared" ca="1" si="11"/>
        <v>Rahul</v>
      </c>
      <c r="S757" t="str">
        <f>IFERROR(TEXT(DATEVALUE(LEFT(Table1[[#This Row],[Date of Purchase]],10)), "MMMM"), TEXT(Table1[[#This Row],[Date of Purchase]], "MMMM"))</f>
        <v>October</v>
      </c>
      <c r="T757" t="str">
        <f>IF(OR(
  AND(Table1[[#This Row],[Ticket Priority]]="Critical", Table1[[#This Row],[Ticket Status]]&lt;&gt;"Closed"),
  AND(Table1[[#This Row],[Ticket Priority]]="High", Table1[[#This Row],[Ticket Status]]="Open")
), "Yes", "No")</f>
        <v>No</v>
      </c>
      <c r="U757" s="4" t="str">
        <f>IF(Table1[[#This Row],[Ticket Status]]="Closed","Yes","No")</f>
        <v>Yes</v>
      </c>
      <c r="V757" s="4" t="str">
        <f>IF(Table1[[#This Row],[Ticket Status]]="Pending Customer Response","Yes","No")</f>
        <v>No</v>
      </c>
      <c r="W757" s="5">
        <f ca="1">COUNTIFS(Table1[Agent_name],Table1[[#This Row],[Agent_name]],Table1[Month],Table1[[#This Row],[Month]])/160</f>
        <v>0.23125000000000001</v>
      </c>
    </row>
    <row r="758" spans="1:23" x14ac:dyDescent="0.25">
      <c r="A758">
        <v>757</v>
      </c>
      <c r="B758" t="s">
        <v>2599</v>
      </c>
      <c r="C758" t="s">
        <v>2600</v>
      </c>
      <c r="D758">
        <v>66</v>
      </c>
      <c r="E758" t="s">
        <v>58</v>
      </c>
      <c r="F758" t="s">
        <v>98</v>
      </c>
      <c r="G758" s="1">
        <v>44427</v>
      </c>
      <c r="H758" t="s">
        <v>67</v>
      </c>
      <c r="I758" t="s">
        <v>113</v>
      </c>
      <c r="J758" s="3" t="s">
        <v>2601</v>
      </c>
      <c r="K758" t="s">
        <v>62</v>
      </c>
      <c r="M758" t="s">
        <v>41</v>
      </c>
      <c r="N758" t="s">
        <v>26</v>
      </c>
      <c r="R758" t="str">
        <f t="shared" ca="1" si="11"/>
        <v>Aisha</v>
      </c>
      <c r="S758" t="str">
        <f>IFERROR(TEXT(DATEVALUE(LEFT(Table1[[#This Row],[Date of Purchase]],10)), "MMMM"), TEXT(Table1[[#This Row],[Date of Purchase]], "MMMM"))</f>
        <v>August</v>
      </c>
      <c r="T758" t="str">
        <f>IF(OR(
  AND(Table1[[#This Row],[Ticket Priority]]="Critical", Table1[[#This Row],[Ticket Status]]&lt;&gt;"Closed"),
  AND(Table1[[#This Row],[Ticket Priority]]="High", Table1[[#This Row],[Ticket Status]]="Open")
), "Yes", "No")</f>
        <v>No</v>
      </c>
      <c r="U758" s="4" t="str">
        <f>IF(Table1[[#This Row],[Ticket Status]]="Closed","Yes","No")</f>
        <v>No</v>
      </c>
      <c r="V758" s="4" t="str">
        <f>IF(Table1[[#This Row],[Ticket Status]]="Pending Customer Response","Yes","No")</f>
        <v>No</v>
      </c>
      <c r="W758" s="5">
        <f ca="1">COUNTIFS(Table1[Agent_name],Table1[[#This Row],[Agent_name]],Table1[Month],Table1[[#This Row],[Month]])/160</f>
        <v>0.86250000000000004</v>
      </c>
    </row>
    <row r="759" spans="1:23" x14ac:dyDescent="0.25">
      <c r="A759">
        <v>758</v>
      </c>
      <c r="B759" t="s">
        <v>2602</v>
      </c>
      <c r="C759" t="s">
        <v>2603</v>
      </c>
      <c r="D759">
        <v>51</v>
      </c>
      <c r="E759" t="s">
        <v>58</v>
      </c>
      <c r="F759" t="s">
        <v>149</v>
      </c>
      <c r="G759" s="1">
        <v>44353</v>
      </c>
      <c r="H759" t="s">
        <v>59</v>
      </c>
      <c r="I759" t="s">
        <v>72</v>
      </c>
      <c r="J759" s="3" t="s">
        <v>2604</v>
      </c>
      <c r="K759" t="s">
        <v>24</v>
      </c>
      <c r="M759" t="s">
        <v>143</v>
      </c>
      <c r="N759" t="s">
        <v>83</v>
      </c>
      <c r="O759" s="2">
        <v>45078.454236111109</v>
      </c>
      <c r="R759" t="str">
        <f t="shared" ca="1" si="11"/>
        <v>Aisha</v>
      </c>
      <c r="S759" t="str">
        <f>IFERROR(TEXT(DATEVALUE(LEFT(Table1[[#This Row],[Date of Purchase]],10)), "MMMM"), TEXT(Table1[[#This Row],[Date of Purchase]], "MMMM"))</f>
        <v>June</v>
      </c>
      <c r="T759" t="str">
        <f>IF(OR(
  AND(Table1[[#This Row],[Ticket Priority]]="Critical", Table1[[#This Row],[Ticket Status]]&lt;&gt;"Closed"),
  AND(Table1[[#This Row],[Ticket Priority]]="High", Table1[[#This Row],[Ticket Status]]="Open")
), "Yes", "No")</f>
        <v>No</v>
      </c>
      <c r="U759" s="4" t="str">
        <f>IF(Table1[[#This Row],[Ticket Status]]="Closed","Yes","No")</f>
        <v>No</v>
      </c>
      <c r="V759" s="4" t="str">
        <f>IF(Table1[[#This Row],[Ticket Status]]="Pending Customer Response","Yes","No")</f>
        <v>Yes</v>
      </c>
      <c r="W759" s="5">
        <f ca="1">COUNTIFS(Table1[Agent_name],Table1[[#This Row],[Agent_name]],Table1[Month],Table1[[#This Row],[Month]])/160</f>
        <v>0.89375000000000004</v>
      </c>
    </row>
    <row r="760" spans="1:23" x14ac:dyDescent="0.25">
      <c r="A760">
        <v>759</v>
      </c>
      <c r="B760" t="s">
        <v>2605</v>
      </c>
      <c r="C760" t="s">
        <v>2606</v>
      </c>
      <c r="D760">
        <v>54</v>
      </c>
      <c r="E760" t="s">
        <v>29</v>
      </c>
      <c r="F760" t="s">
        <v>71</v>
      </c>
      <c r="G760" s="1">
        <v>44247</v>
      </c>
      <c r="H760" t="s">
        <v>66</v>
      </c>
      <c r="I760" t="s">
        <v>141</v>
      </c>
      <c r="J760" s="3" t="s">
        <v>2607</v>
      </c>
      <c r="K760" t="s">
        <v>62</v>
      </c>
      <c r="M760" t="s">
        <v>143</v>
      </c>
      <c r="N760" t="s">
        <v>83</v>
      </c>
      <c r="R760" t="str">
        <f t="shared" ca="1" si="11"/>
        <v>Aisha</v>
      </c>
      <c r="S760" t="str">
        <f>IFERROR(TEXT(DATEVALUE(LEFT(Table1[[#This Row],[Date of Purchase]],10)), "MMMM"), TEXT(Table1[[#This Row],[Date of Purchase]], "MMMM"))</f>
        <v>February</v>
      </c>
      <c r="T760" t="str">
        <f>IF(OR(
  AND(Table1[[#This Row],[Ticket Priority]]="Critical", Table1[[#This Row],[Ticket Status]]&lt;&gt;"Closed"),
  AND(Table1[[#This Row],[Ticket Priority]]="High", Table1[[#This Row],[Ticket Status]]="Open")
), "Yes", "No")</f>
        <v>No</v>
      </c>
      <c r="U760" s="4" t="str">
        <f>IF(Table1[[#This Row],[Ticket Status]]="Closed","Yes","No")</f>
        <v>No</v>
      </c>
      <c r="V760" s="4" t="str">
        <f>IF(Table1[[#This Row],[Ticket Status]]="Pending Customer Response","Yes","No")</f>
        <v>No</v>
      </c>
      <c r="W760" s="5">
        <f ca="1">COUNTIFS(Table1[Agent_name],Table1[[#This Row],[Agent_name]],Table1[Month],Table1[[#This Row],[Month]])/160</f>
        <v>0.85624999999999996</v>
      </c>
    </row>
    <row r="761" spans="1:23" x14ac:dyDescent="0.25">
      <c r="A761">
        <v>760</v>
      </c>
      <c r="B761" t="s">
        <v>2608</v>
      </c>
      <c r="C761" t="s">
        <v>2609</v>
      </c>
      <c r="D761">
        <v>20</v>
      </c>
      <c r="E761" t="s">
        <v>29</v>
      </c>
      <c r="F761" t="s">
        <v>51</v>
      </c>
      <c r="G761" s="1">
        <v>44383</v>
      </c>
      <c r="H761" t="s">
        <v>67</v>
      </c>
      <c r="I761" t="s">
        <v>99</v>
      </c>
      <c r="J761" s="3" t="s">
        <v>2610</v>
      </c>
      <c r="K761" t="s">
        <v>24</v>
      </c>
      <c r="M761" t="s">
        <v>41</v>
      </c>
      <c r="N761" t="s">
        <v>26</v>
      </c>
      <c r="O761" s="2">
        <v>45077.967476851853</v>
      </c>
      <c r="R761" t="str">
        <f t="shared" ca="1" si="11"/>
        <v>Priya</v>
      </c>
      <c r="S761" t="str">
        <f>IFERROR(TEXT(DATEVALUE(LEFT(Table1[[#This Row],[Date of Purchase]],10)), "MMMM"), TEXT(Table1[[#This Row],[Date of Purchase]], "MMMM"))</f>
        <v>July</v>
      </c>
      <c r="T761" t="str">
        <f>IF(OR(
  AND(Table1[[#This Row],[Ticket Priority]]="Critical", Table1[[#This Row],[Ticket Status]]&lt;&gt;"Closed"),
  AND(Table1[[#This Row],[Ticket Priority]]="High", Table1[[#This Row],[Ticket Status]]="Open")
), "Yes", "No")</f>
        <v>No</v>
      </c>
      <c r="U761" s="4" t="str">
        <f>IF(Table1[[#This Row],[Ticket Status]]="Closed","Yes","No")</f>
        <v>No</v>
      </c>
      <c r="V761" s="4" t="str">
        <f>IF(Table1[[#This Row],[Ticket Status]]="Pending Customer Response","Yes","No")</f>
        <v>Yes</v>
      </c>
      <c r="W761" s="5">
        <f ca="1">COUNTIFS(Table1[Agent_name],Table1[[#This Row],[Agent_name]],Table1[Month],Table1[[#This Row],[Month]])/160</f>
        <v>0.45</v>
      </c>
    </row>
    <row r="762" spans="1:23" x14ac:dyDescent="0.25">
      <c r="A762">
        <v>761</v>
      </c>
      <c r="B762" t="s">
        <v>2611</v>
      </c>
      <c r="C762" t="s">
        <v>2612</v>
      </c>
      <c r="D762">
        <v>47</v>
      </c>
      <c r="E762" t="s">
        <v>29</v>
      </c>
      <c r="F762" t="s">
        <v>421</v>
      </c>
      <c r="G762" s="1">
        <v>44386</v>
      </c>
      <c r="H762" t="s">
        <v>21</v>
      </c>
      <c r="I762" t="s">
        <v>22</v>
      </c>
      <c r="J762" s="3" t="s">
        <v>2613</v>
      </c>
      <c r="K762" t="s">
        <v>39</v>
      </c>
      <c r="L762" t="s">
        <v>2614</v>
      </c>
      <c r="M762" t="s">
        <v>25</v>
      </c>
      <c r="N762" t="s">
        <v>26</v>
      </c>
      <c r="O762" s="2">
        <v>45078.861944444441</v>
      </c>
      <c r="P762" s="2">
        <v>45078.693888888891</v>
      </c>
      <c r="Q762">
        <v>1</v>
      </c>
      <c r="R762" t="str">
        <f t="shared" ca="1" si="11"/>
        <v>Ravi</v>
      </c>
      <c r="S762" t="str">
        <f>IFERROR(TEXT(DATEVALUE(LEFT(Table1[[#This Row],[Date of Purchase]],10)), "MMMM"), TEXT(Table1[[#This Row],[Date of Purchase]], "MMMM"))</f>
        <v>July</v>
      </c>
      <c r="T762" t="str">
        <f>IF(OR(
  AND(Table1[[#This Row],[Ticket Priority]]="Critical", Table1[[#This Row],[Ticket Status]]&lt;&gt;"Closed"),
  AND(Table1[[#This Row],[Ticket Priority]]="High", Table1[[#This Row],[Ticket Status]]="Open")
), "Yes", "No")</f>
        <v>No</v>
      </c>
      <c r="U762" s="4" t="str">
        <f>IF(Table1[[#This Row],[Ticket Status]]="Closed","Yes","No")</f>
        <v>Yes</v>
      </c>
      <c r="V762" s="4" t="str">
        <f>IF(Table1[[#This Row],[Ticket Status]]="Pending Customer Response","Yes","No")</f>
        <v>No</v>
      </c>
      <c r="W762" s="5">
        <f ca="1">COUNTIFS(Table1[Agent_name],Table1[[#This Row],[Agent_name]],Table1[Month],Table1[[#This Row],[Month]])/160</f>
        <v>0.66249999999999998</v>
      </c>
    </row>
    <row r="763" spans="1:23" x14ac:dyDescent="0.25">
      <c r="A763">
        <v>762</v>
      </c>
      <c r="B763" t="s">
        <v>2615</v>
      </c>
      <c r="C763" t="s">
        <v>2616</v>
      </c>
      <c r="D763">
        <v>26</v>
      </c>
      <c r="E763" t="s">
        <v>29</v>
      </c>
      <c r="F763" t="s">
        <v>207</v>
      </c>
      <c r="G763" s="1">
        <v>43862</v>
      </c>
      <c r="H763" t="s">
        <v>67</v>
      </c>
      <c r="I763" t="s">
        <v>99</v>
      </c>
      <c r="J763" s="3" t="s">
        <v>2617</v>
      </c>
      <c r="K763" t="s">
        <v>24</v>
      </c>
      <c r="M763" t="s">
        <v>89</v>
      </c>
      <c r="N763" t="s">
        <v>26</v>
      </c>
      <c r="O763" s="2">
        <v>45078.491805555554</v>
      </c>
      <c r="R763" t="str">
        <f t="shared" ca="1" si="11"/>
        <v>Arjun</v>
      </c>
      <c r="S763" t="str">
        <f>IFERROR(TEXT(DATEVALUE(LEFT(Table1[[#This Row],[Date of Purchase]],10)), "MMMM"), TEXT(Table1[[#This Row],[Date of Purchase]], "MMMM"))</f>
        <v>February</v>
      </c>
      <c r="T763" t="str">
        <f>IF(OR(
  AND(Table1[[#This Row],[Ticket Priority]]="Critical", Table1[[#This Row],[Ticket Status]]&lt;&gt;"Closed"),
  AND(Table1[[#This Row],[Ticket Priority]]="High", Table1[[#This Row],[Ticket Status]]="Open")
), "Yes", "No")</f>
        <v>No</v>
      </c>
      <c r="U763" s="4" t="str">
        <f>IF(Table1[[#This Row],[Ticket Status]]="Closed","Yes","No")</f>
        <v>No</v>
      </c>
      <c r="V763" s="4" t="str">
        <f>IF(Table1[[#This Row],[Ticket Status]]="Pending Customer Response","Yes","No")</f>
        <v>Yes</v>
      </c>
      <c r="W763" s="5">
        <f ca="1">COUNTIFS(Table1[Agent_name],Table1[[#This Row],[Agent_name]],Table1[Month],Table1[[#This Row],[Month]])/160</f>
        <v>0.23125000000000001</v>
      </c>
    </row>
    <row r="764" spans="1:23" x14ac:dyDescent="0.25">
      <c r="A764">
        <v>763</v>
      </c>
      <c r="B764" t="s">
        <v>2618</v>
      </c>
      <c r="C764" t="s">
        <v>2619</v>
      </c>
      <c r="D764">
        <v>27</v>
      </c>
      <c r="E764" t="s">
        <v>19</v>
      </c>
      <c r="F764" t="s">
        <v>207</v>
      </c>
      <c r="G764" s="1">
        <v>44074</v>
      </c>
      <c r="H764" t="s">
        <v>59</v>
      </c>
      <c r="I764" t="s">
        <v>141</v>
      </c>
      <c r="J764" s="3" t="s">
        <v>2620</v>
      </c>
      <c r="K764" t="s">
        <v>24</v>
      </c>
      <c r="M764" t="s">
        <v>143</v>
      </c>
      <c r="N764" t="s">
        <v>33</v>
      </c>
      <c r="O764" s="2">
        <v>45078.170300925929</v>
      </c>
      <c r="R764" t="str">
        <f t="shared" ca="1" si="11"/>
        <v>Sara</v>
      </c>
      <c r="S764" t="str">
        <f>IFERROR(TEXT(DATEVALUE(LEFT(Table1[[#This Row],[Date of Purchase]],10)), "MMMM"), TEXT(Table1[[#This Row],[Date of Purchase]], "MMMM"))</f>
        <v>August</v>
      </c>
      <c r="T764" t="str">
        <f>IF(OR(
  AND(Table1[[#This Row],[Ticket Priority]]="Critical", Table1[[#This Row],[Ticket Status]]&lt;&gt;"Closed"),
  AND(Table1[[#This Row],[Ticket Priority]]="High", Table1[[#This Row],[Ticket Status]]="Open")
), "Yes", "No")</f>
        <v>No</v>
      </c>
      <c r="U764" s="4" t="str">
        <f>IF(Table1[[#This Row],[Ticket Status]]="Closed","Yes","No")</f>
        <v>No</v>
      </c>
      <c r="V764" s="4" t="str">
        <f>IF(Table1[[#This Row],[Ticket Status]]="Pending Customer Response","Yes","No")</f>
        <v>Yes</v>
      </c>
      <c r="W764" s="5">
        <f ca="1">COUNTIFS(Table1[Agent_name],Table1[[#This Row],[Agent_name]],Table1[Month],Table1[[#This Row],[Month]])/160</f>
        <v>0.8</v>
      </c>
    </row>
    <row r="765" spans="1:23" x14ac:dyDescent="0.25">
      <c r="A765">
        <v>764</v>
      </c>
      <c r="B765" t="s">
        <v>2621</v>
      </c>
      <c r="C765" t="s">
        <v>2622</v>
      </c>
      <c r="D765">
        <v>25</v>
      </c>
      <c r="E765" t="s">
        <v>29</v>
      </c>
      <c r="F765" t="s">
        <v>107</v>
      </c>
      <c r="G765" s="1">
        <v>43970</v>
      </c>
      <c r="H765" t="s">
        <v>66</v>
      </c>
      <c r="I765" t="s">
        <v>59</v>
      </c>
      <c r="J765" s="3" t="s">
        <v>2623</v>
      </c>
      <c r="K765" t="s">
        <v>39</v>
      </c>
      <c r="L765" t="s">
        <v>2624</v>
      </c>
      <c r="M765" t="s">
        <v>143</v>
      </c>
      <c r="N765" t="s">
        <v>26</v>
      </c>
      <c r="O765" s="2">
        <v>45077.955717592595</v>
      </c>
      <c r="P765" s="2">
        <v>45078.020995370367</v>
      </c>
      <c r="Q765">
        <v>5</v>
      </c>
      <c r="R765" t="str">
        <f t="shared" ca="1" si="11"/>
        <v>Ravi</v>
      </c>
      <c r="S765" t="str">
        <f>IFERROR(TEXT(DATEVALUE(LEFT(Table1[[#This Row],[Date of Purchase]],10)), "MMMM"), TEXT(Table1[[#This Row],[Date of Purchase]], "MMMM"))</f>
        <v>May</v>
      </c>
      <c r="T765" t="str">
        <f>IF(OR(
  AND(Table1[[#This Row],[Ticket Priority]]="Critical", Table1[[#This Row],[Ticket Status]]&lt;&gt;"Closed"),
  AND(Table1[[#This Row],[Ticket Priority]]="High", Table1[[#This Row],[Ticket Status]]="Open")
), "Yes", "No")</f>
        <v>No</v>
      </c>
      <c r="U765" s="4" t="str">
        <f>IF(Table1[[#This Row],[Ticket Status]]="Closed","Yes","No")</f>
        <v>Yes</v>
      </c>
      <c r="V765" s="4" t="str">
        <f>IF(Table1[[#This Row],[Ticket Status]]="Pending Customer Response","Yes","No")</f>
        <v>No</v>
      </c>
      <c r="W765" s="5">
        <f ca="1">COUNTIFS(Table1[Agent_name],Table1[[#This Row],[Agent_name]],Table1[Month],Table1[[#This Row],[Month]])/160</f>
        <v>0.67500000000000004</v>
      </c>
    </row>
    <row r="766" spans="1:23" x14ac:dyDescent="0.25">
      <c r="A766">
        <v>765</v>
      </c>
      <c r="B766" t="s">
        <v>2625</v>
      </c>
      <c r="C766" t="s">
        <v>2626</v>
      </c>
      <c r="D766">
        <v>37</v>
      </c>
      <c r="E766" t="s">
        <v>29</v>
      </c>
      <c r="F766" t="s">
        <v>30</v>
      </c>
      <c r="G766" s="1">
        <v>44432</v>
      </c>
      <c r="H766" t="s">
        <v>45</v>
      </c>
      <c r="I766" t="s">
        <v>113</v>
      </c>
      <c r="J766" s="3" t="s">
        <v>2627</v>
      </c>
      <c r="K766" t="s">
        <v>39</v>
      </c>
      <c r="L766" t="s">
        <v>2628</v>
      </c>
      <c r="M766" t="s">
        <v>143</v>
      </c>
      <c r="N766" t="s">
        <v>55</v>
      </c>
      <c r="O766" s="2">
        <v>45078.343935185185</v>
      </c>
      <c r="P766" s="2">
        <v>45078.670324074075</v>
      </c>
      <c r="Q766">
        <v>1</v>
      </c>
      <c r="R766" t="str">
        <f t="shared" ca="1" si="11"/>
        <v>Aisha</v>
      </c>
      <c r="S766" t="str">
        <f>IFERROR(TEXT(DATEVALUE(LEFT(Table1[[#This Row],[Date of Purchase]],10)), "MMMM"), TEXT(Table1[[#This Row],[Date of Purchase]], "MMMM"))</f>
        <v>August</v>
      </c>
      <c r="T766" t="str">
        <f>IF(OR(
  AND(Table1[[#This Row],[Ticket Priority]]="Critical", Table1[[#This Row],[Ticket Status]]&lt;&gt;"Closed"),
  AND(Table1[[#This Row],[Ticket Priority]]="High", Table1[[#This Row],[Ticket Status]]="Open")
), "Yes", "No")</f>
        <v>No</v>
      </c>
      <c r="U766" s="4" t="str">
        <f>IF(Table1[[#This Row],[Ticket Status]]="Closed","Yes","No")</f>
        <v>Yes</v>
      </c>
      <c r="V766" s="4" t="str">
        <f>IF(Table1[[#This Row],[Ticket Status]]="Pending Customer Response","Yes","No")</f>
        <v>No</v>
      </c>
      <c r="W766" s="5">
        <f ca="1">COUNTIFS(Table1[Agent_name],Table1[[#This Row],[Agent_name]],Table1[Month],Table1[[#This Row],[Month]])/160</f>
        <v>0.86250000000000004</v>
      </c>
    </row>
    <row r="767" spans="1:23" x14ac:dyDescent="0.25">
      <c r="A767">
        <v>766</v>
      </c>
      <c r="B767" t="s">
        <v>2629</v>
      </c>
      <c r="C767" t="s">
        <v>2630</v>
      </c>
      <c r="D767">
        <v>22</v>
      </c>
      <c r="E767" t="s">
        <v>19</v>
      </c>
      <c r="F767" t="s">
        <v>223</v>
      </c>
      <c r="G767" s="1">
        <v>44081</v>
      </c>
      <c r="H767" t="s">
        <v>67</v>
      </c>
      <c r="I767" t="s">
        <v>60</v>
      </c>
      <c r="J767" s="3" t="s">
        <v>2631</v>
      </c>
      <c r="K767" t="s">
        <v>39</v>
      </c>
      <c r="L767" t="s">
        <v>2632</v>
      </c>
      <c r="M767" t="s">
        <v>25</v>
      </c>
      <c r="N767" t="s">
        <v>33</v>
      </c>
      <c r="O767" s="2">
        <v>45077.921041666668</v>
      </c>
      <c r="P767" s="2">
        <v>45078.350208333337</v>
      </c>
      <c r="Q767">
        <v>5</v>
      </c>
      <c r="R767" t="str">
        <f t="shared" ca="1" si="11"/>
        <v>Meera</v>
      </c>
      <c r="S767" t="str">
        <f>IFERROR(TEXT(DATEVALUE(LEFT(Table1[[#This Row],[Date of Purchase]],10)), "MMMM"), TEXT(Table1[[#This Row],[Date of Purchase]], "MMMM"))</f>
        <v>September</v>
      </c>
      <c r="T767" t="str">
        <f>IF(OR(
  AND(Table1[[#This Row],[Ticket Priority]]="Critical", Table1[[#This Row],[Ticket Status]]&lt;&gt;"Closed"),
  AND(Table1[[#This Row],[Ticket Priority]]="High", Table1[[#This Row],[Ticket Status]]="Open")
), "Yes", "No")</f>
        <v>No</v>
      </c>
      <c r="U767" s="4" t="str">
        <f>IF(Table1[[#This Row],[Ticket Status]]="Closed","Yes","No")</f>
        <v>Yes</v>
      </c>
      <c r="V767" s="4" t="str">
        <f>IF(Table1[[#This Row],[Ticket Status]]="Pending Customer Response","Yes","No")</f>
        <v>No</v>
      </c>
      <c r="W767" s="5">
        <f ca="1">COUNTIFS(Table1[Agent_name],Table1[[#This Row],[Agent_name]],Table1[Month],Table1[[#This Row],[Month]])/160</f>
        <v>0.16875000000000001</v>
      </c>
    </row>
    <row r="768" spans="1:23" x14ac:dyDescent="0.25">
      <c r="A768">
        <v>767</v>
      </c>
      <c r="B768" t="s">
        <v>2633</v>
      </c>
      <c r="C768" t="s">
        <v>2634</v>
      </c>
      <c r="D768">
        <v>58</v>
      </c>
      <c r="E768" t="s">
        <v>29</v>
      </c>
      <c r="F768" t="s">
        <v>317</v>
      </c>
      <c r="G768" s="1">
        <v>44086</v>
      </c>
      <c r="H768" t="s">
        <v>66</v>
      </c>
      <c r="I768" t="s">
        <v>52</v>
      </c>
      <c r="J768" s="3" t="s">
        <v>2635</v>
      </c>
      <c r="K768" t="s">
        <v>62</v>
      </c>
      <c r="M768" t="s">
        <v>143</v>
      </c>
      <c r="N768" t="s">
        <v>26</v>
      </c>
      <c r="R768" t="str">
        <f t="shared" ca="1" si="11"/>
        <v>Sara</v>
      </c>
      <c r="S768" t="str">
        <f>IFERROR(TEXT(DATEVALUE(LEFT(Table1[[#This Row],[Date of Purchase]],10)), "MMMM"), TEXT(Table1[[#This Row],[Date of Purchase]], "MMMM"))</f>
        <v>September</v>
      </c>
      <c r="T768" t="str">
        <f>IF(OR(
  AND(Table1[[#This Row],[Ticket Priority]]="Critical", Table1[[#This Row],[Ticket Status]]&lt;&gt;"Closed"),
  AND(Table1[[#This Row],[Ticket Priority]]="High", Table1[[#This Row],[Ticket Status]]="Open")
), "Yes", "No")</f>
        <v>No</v>
      </c>
      <c r="U768" s="4" t="str">
        <f>IF(Table1[[#This Row],[Ticket Status]]="Closed","Yes","No")</f>
        <v>No</v>
      </c>
      <c r="V768" s="4" t="str">
        <f>IF(Table1[[#This Row],[Ticket Status]]="Pending Customer Response","Yes","No")</f>
        <v>No</v>
      </c>
      <c r="W768" s="5">
        <f ca="1">COUNTIFS(Table1[Agent_name],Table1[[#This Row],[Agent_name]],Table1[Month],Table1[[#This Row],[Month]])/160</f>
        <v>0.65</v>
      </c>
    </row>
    <row r="769" spans="1:23" x14ac:dyDescent="0.25">
      <c r="A769">
        <v>768</v>
      </c>
      <c r="B769" t="s">
        <v>2636</v>
      </c>
      <c r="C769" t="s">
        <v>2637</v>
      </c>
      <c r="D769">
        <v>34</v>
      </c>
      <c r="E769" t="s">
        <v>29</v>
      </c>
      <c r="F769" t="s">
        <v>71</v>
      </c>
      <c r="G769" s="1">
        <v>43834</v>
      </c>
      <c r="H769" t="s">
        <v>59</v>
      </c>
      <c r="I769" t="s">
        <v>67</v>
      </c>
      <c r="J769" s="3" t="s">
        <v>2638</v>
      </c>
      <c r="K769" t="s">
        <v>24</v>
      </c>
      <c r="M769" t="s">
        <v>41</v>
      </c>
      <c r="N769" t="s">
        <v>83</v>
      </c>
      <c r="O769" s="2">
        <v>45078.745370370372</v>
      </c>
      <c r="R769" t="str">
        <f t="shared" ca="1" si="11"/>
        <v>Priya</v>
      </c>
      <c r="S769" t="str">
        <f>IFERROR(TEXT(DATEVALUE(LEFT(Table1[[#This Row],[Date of Purchase]],10)), "MMMM"), TEXT(Table1[[#This Row],[Date of Purchase]], "MMMM"))</f>
        <v>January</v>
      </c>
      <c r="T769" t="str">
        <f>IF(OR(
  AND(Table1[[#This Row],[Ticket Priority]]="Critical", Table1[[#This Row],[Ticket Status]]&lt;&gt;"Closed"),
  AND(Table1[[#This Row],[Ticket Priority]]="High", Table1[[#This Row],[Ticket Status]]="Open")
), "Yes", "No")</f>
        <v>No</v>
      </c>
      <c r="U769" s="4" t="str">
        <f>IF(Table1[[#This Row],[Ticket Status]]="Closed","Yes","No")</f>
        <v>No</v>
      </c>
      <c r="V769" s="4" t="str">
        <f>IF(Table1[[#This Row],[Ticket Status]]="Pending Customer Response","Yes","No")</f>
        <v>Yes</v>
      </c>
      <c r="W769" s="5">
        <f ca="1">COUNTIFS(Table1[Agent_name],Table1[[#This Row],[Agent_name]],Table1[Month],Table1[[#This Row],[Month]])/160</f>
        <v>0.51875000000000004</v>
      </c>
    </row>
    <row r="770" spans="1:23" x14ac:dyDescent="0.25">
      <c r="A770">
        <v>769</v>
      </c>
      <c r="B770" t="s">
        <v>2639</v>
      </c>
      <c r="C770" t="s">
        <v>2640</v>
      </c>
      <c r="D770">
        <v>66</v>
      </c>
      <c r="E770" t="s">
        <v>58</v>
      </c>
      <c r="F770" t="s">
        <v>431</v>
      </c>
      <c r="G770" s="1">
        <v>44326</v>
      </c>
      <c r="H770" t="s">
        <v>66</v>
      </c>
      <c r="I770" t="s">
        <v>52</v>
      </c>
      <c r="J770" s="3" t="s">
        <v>2641</v>
      </c>
      <c r="K770" t="s">
        <v>62</v>
      </c>
      <c r="M770" t="s">
        <v>143</v>
      </c>
      <c r="N770" t="s">
        <v>26</v>
      </c>
      <c r="R770" t="str">
        <f t="shared" ref="R770:R833" ca="1" si="12">CHOOSE(
RANDBETWEEN(1,20),
"Aisha","Aisha","Aisha","Aisha",
"Ravi","Ravi","Ravi",
"Sara","Sara","Sara",
"Mohit","Mohit",
"Priya","Priya",
"Arjun",
"Neha","Rahul","Divya","Karan","Meera","Sanjay"
)</f>
        <v>Aisha</v>
      </c>
      <c r="S770" t="str">
        <f>IFERROR(TEXT(DATEVALUE(LEFT(Table1[[#This Row],[Date of Purchase]],10)), "MMMM"), TEXT(Table1[[#This Row],[Date of Purchase]], "MMMM"))</f>
        <v>May</v>
      </c>
      <c r="T770" t="str">
        <f>IF(OR(
  AND(Table1[[#This Row],[Ticket Priority]]="Critical", Table1[[#This Row],[Ticket Status]]&lt;&gt;"Closed"),
  AND(Table1[[#This Row],[Ticket Priority]]="High", Table1[[#This Row],[Ticket Status]]="Open")
), "Yes", "No")</f>
        <v>No</v>
      </c>
      <c r="U770" s="4" t="str">
        <f>IF(Table1[[#This Row],[Ticket Status]]="Closed","Yes","No")</f>
        <v>No</v>
      </c>
      <c r="V770" s="4" t="str">
        <f>IF(Table1[[#This Row],[Ticket Status]]="Pending Customer Response","Yes","No")</f>
        <v>No</v>
      </c>
      <c r="W770" s="5">
        <f ca="1">COUNTIFS(Table1[Agent_name],Table1[[#This Row],[Agent_name]],Table1[Month],Table1[[#This Row],[Month]])/160</f>
        <v>0.93125000000000002</v>
      </c>
    </row>
    <row r="771" spans="1:23" x14ac:dyDescent="0.25">
      <c r="A771">
        <v>770</v>
      </c>
      <c r="B771" t="s">
        <v>2642</v>
      </c>
      <c r="C771" t="s">
        <v>2643</v>
      </c>
      <c r="D771">
        <v>29</v>
      </c>
      <c r="E771" t="s">
        <v>29</v>
      </c>
      <c r="F771" t="s">
        <v>36</v>
      </c>
      <c r="G771" s="1">
        <v>44043</v>
      </c>
      <c r="H771" t="s">
        <v>66</v>
      </c>
      <c r="I771" t="s">
        <v>99</v>
      </c>
      <c r="J771" s="3" t="s">
        <v>2644</v>
      </c>
      <c r="K771" t="s">
        <v>39</v>
      </c>
      <c r="L771" t="s">
        <v>2645</v>
      </c>
      <c r="M771" t="s">
        <v>89</v>
      </c>
      <c r="N771" t="s">
        <v>33</v>
      </c>
      <c r="O771" s="2">
        <v>45078.051678240743</v>
      </c>
      <c r="P771" s="2">
        <v>45078.483622685184</v>
      </c>
      <c r="Q771">
        <v>4</v>
      </c>
      <c r="R771" t="str">
        <f t="shared" ca="1" si="12"/>
        <v>Meera</v>
      </c>
      <c r="S771" t="str">
        <f>IFERROR(TEXT(DATEVALUE(LEFT(Table1[[#This Row],[Date of Purchase]],10)), "MMMM"), TEXT(Table1[[#This Row],[Date of Purchase]], "MMMM"))</f>
        <v>July</v>
      </c>
      <c r="T771" t="str">
        <f>IF(OR(
  AND(Table1[[#This Row],[Ticket Priority]]="Critical", Table1[[#This Row],[Ticket Status]]&lt;&gt;"Closed"),
  AND(Table1[[#This Row],[Ticket Priority]]="High", Table1[[#This Row],[Ticket Status]]="Open")
), "Yes", "No")</f>
        <v>No</v>
      </c>
      <c r="U771" s="4" t="str">
        <f>IF(Table1[[#This Row],[Ticket Status]]="Closed","Yes","No")</f>
        <v>Yes</v>
      </c>
      <c r="V771" s="4" t="str">
        <f>IF(Table1[[#This Row],[Ticket Status]]="Pending Customer Response","Yes","No")</f>
        <v>No</v>
      </c>
      <c r="W771" s="5">
        <f ca="1">COUNTIFS(Table1[Agent_name],Table1[[#This Row],[Agent_name]],Table1[Month],Table1[[#This Row],[Month]])/160</f>
        <v>0.23125000000000001</v>
      </c>
    </row>
    <row r="772" spans="1:23" x14ac:dyDescent="0.25">
      <c r="A772">
        <v>771</v>
      </c>
      <c r="B772" t="s">
        <v>2646</v>
      </c>
      <c r="C772" t="s">
        <v>2647</v>
      </c>
      <c r="D772">
        <v>68</v>
      </c>
      <c r="E772" t="s">
        <v>58</v>
      </c>
      <c r="F772" t="s">
        <v>699</v>
      </c>
      <c r="G772" s="1">
        <v>43981</v>
      </c>
      <c r="H772" t="s">
        <v>21</v>
      </c>
      <c r="I772" t="s">
        <v>46</v>
      </c>
      <c r="J772" s="3" t="s">
        <v>2648</v>
      </c>
      <c r="K772" t="s">
        <v>24</v>
      </c>
      <c r="M772" t="s">
        <v>41</v>
      </c>
      <c r="N772" t="s">
        <v>33</v>
      </c>
      <c r="O772" s="2">
        <v>45078.245428240742</v>
      </c>
      <c r="R772" t="str">
        <f t="shared" ca="1" si="12"/>
        <v>Ravi</v>
      </c>
      <c r="S772" t="str">
        <f>IFERROR(TEXT(DATEVALUE(LEFT(Table1[[#This Row],[Date of Purchase]],10)), "MMMM"), TEXT(Table1[[#This Row],[Date of Purchase]], "MMMM"))</f>
        <v>May</v>
      </c>
      <c r="T772" t="str">
        <f>IF(OR(
  AND(Table1[[#This Row],[Ticket Priority]]="Critical", Table1[[#This Row],[Ticket Status]]&lt;&gt;"Closed"),
  AND(Table1[[#This Row],[Ticket Priority]]="High", Table1[[#This Row],[Ticket Status]]="Open")
), "Yes", "No")</f>
        <v>No</v>
      </c>
      <c r="U772" s="4" t="str">
        <f>IF(Table1[[#This Row],[Ticket Status]]="Closed","Yes","No")</f>
        <v>No</v>
      </c>
      <c r="V772" s="4" t="str">
        <f>IF(Table1[[#This Row],[Ticket Status]]="Pending Customer Response","Yes","No")</f>
        <v>Yes</v>
      </c>
      <c r="W772" s="5">
        <f ca="1">COUNTIFS(Table1[Agent_name],Table1[[#This Row],[Agent_name]],Table1[Month],Table1[[#This Row],[Month]])/160</f>
        <v>0.67500000000000004</v>
      </c>
    </row>
    <row r="773" spans="1:23" x14ac:dyDescent="0.25">
      <c r="A773">
        <v>772</v>
      </c>
      <c r="B773" t="s">
        <v>2649</v>
      </c>
      <c r="C773" t="s">
        <v>2650</v>
      </c>
      <c r="D773">
        <v>48</v>
      </c>
      <c r="E773" t="s">
        <v>19</v>
      </c>
      <c r="F773" t="s">
        <v>281</v>
      </c>
      <c r="G773" s="1">
        <v>43893</v>
      </c>
      <c r="H773" t="s">
        <v>45</v>
      </c>
      <c r="I773" t="s">
        <v>141</v>
      </c>
      <c r="J773" s="3" t="s">
        <v>2651</v>
      </c>
      <c r="K773" t="s">
        <v>24</v>
      </c>
      <c r="M773" t="s">
        <v>143</v>
      </c>
      <c r="N773" t="s">
        <v>83</v>
      </c>
      <c r="O773" s="2">
        <v>45078.860023148147</v>
      </c>
      <c r="R773" t="str">
        <f t="shared" ca="1" si="12"/>
        <v>Meera</v>
      </c>
      <c r="S773" t="str">
        <f>IFERROR(TEXT(DATEVALUE(LEFT(Table1[[#This Row],[Date of Purchase]],10)), "MMMM"), TEXT(Table1[[#This Row],[Date of Purchase]], "MMMM"))</f>
        <v>March</v>
      </c>
      <c r="T773" t="str">
        <f>IF(OR(
  AND(Table1[[#This Row],[Ticket Priority]]="Critical", Table1[[#This Row],[Ticket Status]]&lt;&gt;"Closed"),
  AND(Table1[[#This Row],[Ticket Priority]]="High", Table1[[#This Row],[Ticket Status]]="Open")
), "Yes", "No")</f>
        <v>No</v>
      </c>
      <c r="U773" s="4" t="str">
        <f>IF(Table1[[#This Row],[Ticket Status]]="Closed","Yes","No")</f>
        <v>No</v>
      </c>
      <c r="V773" s="4" t="str">
        <f>IF(Table1[[#This Row],[Ticket Status]]="Pending Customer Response","Yes","No")</f>
        <v>Yes</v>
      </c>
      <c r="W773" s="5">
        <f ca="1">COUNTIFS(Table1[Agent_name],Table1[[#This Row],[Agent_name]],Table1[Month],Table1[[#This Row],[Month]])/160</f>
        <v>0.21249999999999999</v>
      </c>
    </row>
    <row r="774" spans="1:23" x14ac:dyDescent="0.25">
      <c r="A774">
        <v>773</v>
      </c>
      <c r="B774" t="s">
        <v>2652</v>
      </c>
      <c r="C774" t="s">
        <v>2653</v>
      </c>
      <c r="D774">
        <v>49</v>
      </c>
      <c r="E774" t="s">
        <v>58</v>
      </c>
      <c r="F774" t="s">
        <v>223</v>
      </c>
      <c r="G774" s="1">
        <v>44001</v>
      </c>
      <c r="H774" t="s">
        <v>59</v>
      </c>
      <c r="I774" t="s">
        <v>46</v>
      </c>
      <c r="J774" s="3" t="s">
        <v>2654</v>
      </c>
      <c r="K774" t="s">
        <v>39</v>
      </c>
      <c r="L774" t="s">
        <v>2655</v>
      </c>
      <c r="M774" t="s">
        <v>143</v>
      </c>
      <c r="N774" t="s">
        <v>33</v>
      </c>
      <c r="O774" s="2">
        <v>45078.013506944444</v>
      </c>
      <c r="P774" s="2">
        <v>45078.286423611113</v>
      </c>
      <c r="Q774">
        <v>5</v>
      </c>
      <c r="R774" t="str">
        <f t="shared" ca="1" si="12"/>
        <v>Meera</v>
      </c>
      <c r="S774" t="str">
        <f>IFERROR(TEXT(DATEVALUE(LEFT(Table1[[#This Row],[Date of Purchase]],10)), "MMMM"), TEXT(Table1[[#This Row],[Date of Purchase]], "MMMM"))</f>
        <v>June</v>
      </c>
      <c r="T774" t="str">
        <f>IF(OR(
  AND(Table1[[#This Row],[Ticket Priority]]="Critical", Table1[[#This Row],[Ticket Status]]&lt;&gt;"Closed"),
  AND(Table1[[#This Row],[Ticket Priority]]="High", Table1[[#This Row],[Ticket Status]]="Open")
), "Yes", "No")</f>
        <v>No</v>
      </c>
      <c r="U774" s="4" t="str">
        <f>IF(Table1[[#This Row],[Ticket Status]]="Closed","Yes","No")</f>
        <v>Yes</v>
      </c>
      <c r="V774" s="4" t="str">
        <f>IF(Table1[[#This Row],[Ticket Status]]="Pending Customer Response","Yes","No")</f>
        <v>No</v>
      </c>
      <c r="W774" s="5">
        <f ca="1">COUNTIFS(Table1[Agent_name],Table1[[#This Row],[Agent_name]],Table1[Month],Table1[[#This Row],[Month]])/160</f>
        <v>0.13125000000000001</v>
      </c>
    </row>
    <row r="775" spans="1:23" x14ac:dyDescent="0.25">
      <c r="A775">
        <v>774</v>
      </c>
      <c r="B775" t="s">
        <v>2656</v>
      </c>
      <c r="C775" t="s">
        <v>2657</v>
      </c>
      <c r="D775">
        <v>54</v>
      </c>
      <c r="E775" t="s">
        <v>58</v>
      </c>
      <c r="F775" t="s">
        <v>281</v>
      </c>
      <c r="G775" s="1">
        <v>44107</v>
      </c>
      <c r="H775" t="s">
        <v>21</v>
      </c>
      <c r="I775" t="s">
        <v>113</v>
      </c>
      <c r="J775" s="3" t="s">
        <v>2658</v>
      </c>
      <c r="K775" t="s">
        <v>62</v>
      </c>
      <c r="M775" t="s">
        <v>41</v>
      </c>
      <c r="N775" t="s">
        <v>55</v>
      </c>
      <c r="R775" t="str">
        <f t="shared" ca="1" si="12"/>
        <v>Mohit</v>
      </c>
      <c r="S775" t="str">
        <f>IFERROR(TEXT(DATEVALUE(LEFT(Table1[[#This Row],[Date of Purchase]],10)), "MMMM"), TEXT(Table1[[#This Row],[Date of Purchase]], "MMMM"))</f>
        <v>October</v>
      </c>
      <c r="T775" t="str">
        <f>IF(OR(
  AND(Table1[[#This Row],[Ticket Priority]]="Critical", Table1[[#This Row],[Ticket Status]]&lt;&gt;"Closed"),
  AND(Table1[[#This Row],[Ticket Priority]]="High", Table1[[#This Row],[Ticket Status]]="Open")
), "Yes", "No")</f>
        <v>No</v>
      </c>
      <c r="U775" s="4" t="str">
        <f>IF(Table1[[#This Row],[Ticket Status]]="Closed","Yes","No")</f>
        <v>No</v>
      </c>
      <c r="V775" s="4" t="str">
        <f>IF(Table1[[#This Row],[Ticket Status]]="Pending Customer Response","Yes","No")</f>
        <v>No</v>
      </c>
      <c r="W775" s="5">
        <f ca="1">COUNTIFS(Table1[Agent_name],Table1[[#This Row],[Agent_name]],Table1[Month],Table1[[#This Row],[Month]])/160</f>
        <v>0.49375000000000002</v>
      </c>
    </row>
    <row r="776" spans="1:23" x14ac:dyDescent="0.25">
      <c r="A776">
        <v>775</v>
      </c>
      <c r="B776" t="s">
        <v>2659</v>
      </c>
      <c r="C776" t="s">
        <v>2660</v>
      </c>
      <c r="D776">
        <v>27</v>
      </c>
      <c r="E776" t="s">
        <v>19</v>
      </c>
      <c r="F776" t="s">
        <v>431</v>
      </c>
      <c r="G776" s="1">
        <v>43846</v>
      </c>
      <c r="H776" t="s">
        <v>45</v>
      </c>
      <c r="I776" t="s">
        <v>22</v>
      </c>
      <c r="J776" s="3" t="s">
        <v>2661</v>
      </c>
      <c r="K776" t="s">
        <v>62</v>
      </c>
      <c r="M776" t="s">
        <v>143</v>
      </c>
      <c r="N776" t="s">
        <v>33</v>
      </c>
      <c r="R776" t="str">
        <f t="shared" ca="1" si="12"/>
        <v>Ravi</v>
      </c>
      <c r="S776" t="str">
        <f>IFERROR(TEXT(DATEVALUE(LEFT(Table1[[#This Row],[Date of Purchase]],10)), "MMMM"), TEXT(Table1[[#This Row],[Date of Purchase]], "MMMM"))</f>
        <v>January</v>
      </c>
      <c r="T776" t="str">
        <f>IF(OR(
  AND(Table1[[#This Row],[Ticket Priority]]="Critical", Table1[[#This Row],[Ticket Status]]&lt;&gt;"Closed"),
  AND(Table1[[#This Row],[Ticket Priority]]="High", Table1[[#This Row],[Ticket Status]]="Open")
), "Yes", "No")</f>
        <v>No</v>
      </c>
      <c r="U776" s="4" t="str">
        <f>IF(Table1[[#This Row],[Ticket Status]]="Closed","Yes","No")</f>
        <v>No</v>
      </c>
      <c r="V776" s="4" t="str">
        <f>IF(Table1[[#This Row],[Ticket Status]]="Pending Customer Response","Yes","No")</f>
        <v>No</v>
      </c>
      <c r="W776" s="5">
        <f ca="1">COUNTIFS(Table1[Agent_name],Table1[[#This Row],[Agent_name]],Table1[Month],Table1[[#This Row],[Month]])/160</f>
        <v>0.74375000000000002</v>
      </c>
    </row>
    <row r="777" spans="1:23" x14ac:dyDescent="0.25">
      <c r="A777">
        <v>776</v>
      </c>
      <c r="B777" t="s">
        <v>2662</v>
      </c>
      <c r="C777" t="s">
        <v>2663</v>
      </c>
      <c r="D777">
        <v>21</v>
      </c>
      <c r="E777" t="s">
        <v>58</v>
      </c>
      <c r="F777" t="s">
        <v>98</v>
      </c>
      <c r="G777" s="1">
        <v>44359</v>
      </c>
      <c r="H777" t="s">
        <v>45</v>
      </c>
      <c r="I777" t="s">
        <v>77</v>
      </c>
      <c r="J777" s="3" t="s">
        <v>2664</v>
      </c>
      <c r="K777" t="s">
        <v>62</v>
      </c>
      <c r="M777" t="s">
        <v>41</v>
      </c>
      <c r="N777" t="s">
        <v>55</v>
      </c>
      <c r="R777" t="str">
        <f t="shared" ca="1" si="12"/>
        <v>Sara</v>
      </c>
      <c r="S777" t="str">
        <f>IFERROR(TEXT(DATEVALUE(LEFT(Table1[[#This Row],[Date of Purchase]],10)), "MMMM"), TEXT(Table1[[#This Row],[Date of Purchase]], "MMMM"))</f>
        <v>June</v>
      </c>
      <c r="T777" t="str">
        <f>IF(OR(
  AND(Table1[[#This Row],[Ticket Priority]]="Critical", Table1[[#This Row],[Ticket Status]]&lt;&gt;"Closed"),
  AND(Table1[[#This Row],[Ticket Priority]]="High", Table1[[#This Row],[Ticket Status]]="Open")
), "Yes", "No")</f>
        <v>No</v>
      </c>
      <c r="U777" s="4" t="str">
        <f>IF(Table1[[#This Row],[Ticket Status]]="Closed","Yes","No")</f>
        <v>No</v>
      </c>
      <c r="V777" s="4" t="str">
        <f>IF(Table1[[#This Row],[Ticket Status]]="Pending Customer Response","Yes","No")</f>
        <v>No</v>
      </c>
      <c r="W777" s="5">
        <f ca="1">COUNTIFS(Table1[Agent_name],Table1[[#This Row],[Agent_name]],Table1[Month],Table1[[#This Row],[Month]])/160</f>
        <v>0.65</v>
      </c>
    </row>
    <row r="778" spans="1:23" x14ac:dyDescent="0.25">
      <c r="A778">
        <v>777</v>
      </c>
      <c r="B778" t="s">
        <v>2665</v>
      </c>
      <c r="C778" t="s">
        <v>2666</v>
      </c>
      <c r="D778">
        <v>27</v>
      </c>
      <c r="E778" t="s">
        <v>29</v>
      </c>
      <c r="F778" t="s">
        <v>317</v>
      </c>
      <c r="G778" s="1">
        <v>43993</v>
      </c>
      <c r="H778" t="s">
        <v>59</v>
      </c>
      <c r="I778" t="s">
        <v>177</v>
      </c>
      <c r="J778" s="3" t="s">
        <v>2667</v>
      </c>
      <c r="K778" t="s">
        <v>39</v>
      </c>
      <c r="L778" t="s">
        <v>2668</v>
      </c>
      <c r="M778" t="s">
        <v>25</v>
      </c>
      <c r="N778" t="s">
        <v>33</v>
      </c>
      <c r="O778" s="2">
        <v>45078.078865740739</v>
      </c>
      <c r="P778" s="2">
        <v>45078.769143518519</v>
      </c>
      <c r="Q778">
        <v>5</v>
      </c>
      <c r="R778" t="str">
        <f t="shared" ca="1" si="12"/>
        <v>Aisha</v>
      </c>
      <c r="S778" t="str">
        <f>IFERROR(TEXT(DATEVALUE(LEFT(Table1[[#This Row],[Date of Purchase]],10)), "MMMM"), TEXT(Table1[[#This Row],[Date of Purchase]], "MMMM"))</f>
        <v>June</v>
      </c>
      <c r="T778" t="str">
        <f>IF(OR(
  AND(Table1[[#This Row],[Ticket Priority]]="Critical", Table1[[#This Row],[Ticket Status]]&lt;&gt;"Closed"),
  AND(Table1[[#This Row],[Ticket Priority]]="High", Table1[[#This Row],[Ticket Status]]="Open")
), "Yes", "No")</f>
        <v>No</v>
      </c>
      <c r="U778" s="4" t="str">
        <f>IF(Table1[[#This Row],[Ticket Status]]="Closed","Yes","No")</f>
        <v>Yes</v>
      </c>
      <c r="V778" s="4" t="str">
        <f>IF(Table1[[#This Row],[Ticket Status]]="Pending Customer Response","Yes","No")</f>
        <v>No</v>
      </c>
      <c r="W778" s="5">
        <f ca="1">COUNTIFS(Table1[Agent_name],Table1[[#This Row],[Agent_name]],Table1[Month],Table1[[#This Row],[Month]])/160</f>
        <v>0.89375000000000004</v>
      </c>
    </row>
    <row r="779" spans="1:23" x14ac:dyDescent="0.25">
      <c r="A779">
        <v>778</v>
      </c>
      <c r="B779" t="s">
        <v>2669</v>
      </c>
      <c r="C779" t="s">
        <v>2670</v>
      </c>
      <c r="D779">
        <v>52</v>
      </c>
      <c r="E779" t="s">
        <v>58</v>
      </c>
      <c r="F779" t="s">
        <v>98</v>
      </c>
      <c r="G779" s="1">
        <v>44506</v>
      </c>
      <c r="H779" t="s">
        <v>59</v>
      </c>
      <c r="I779" t="s">
        <v>177</v>
      </c>
      <c r="J779" s="3" t="s">
        <v>2671</v>
      </c>
      <c r="K779" t="s">
        <v>62</v>
      </c>
      <c r="M779" t="s">
        <v>143</v>
      </c>
      <c r="N779" t="s">
        <v>83</v>
      </c>
      <c r="R779" t="str">
        <f t="shared" ca="1" si="12"/>
        <v>Sara</v>
      </c>
      <c r="S779" t="str">
        <f>IFERROR(TEXT(DATEVALUE(LEFT(Table1[[#This Row],[Date of Purchase]],10)), "MMMM"), TEXT(Table1[[#This Row],[Date of Purchase]], "MMMM"))</f>
        <v>November</v>
      </c>
      <c r="T779" t="str">
        <f>IF(OR(
  AND(Table1[[#This Row],[Ticket Priority]]="Critical", Table1[[#This Row],[Ticket Status]]&lt;&gt;"Closed"),
  AND(Table1[[#This Row],[Ticket Priority]]="High", Table1[[#This Row],[Ticket Status]]="Open")
), "Yes", "No")</f>
        <v>No</v>
      </c>
      <c r="U779" s="4" t="str">
        <f>IF(Table1[[#This Row],[Ticket Status]]="Closed","Yes","No")</f>
        <v>No</v>
      </c>
      <c r="V779" s="4" t="str">
        <f>IF(Table1[[#This Row],[Ticket Status]]="Pending Customer Response","Yes","No")</f>
        <v>No</v>
      </c>
      <c r="W779" s="5">
        <f ca="1">COUNTIFS(Table1[Agent_name],Table1[[#This Row],[Agent_name]],Table1[Month],Table1[[#This Row],[Month]])/160</f>
        <v>0.79374999999999996</v>
      </c>
    </row>
    <row r="780" spans="1:23" x14ac:dyDescent="0.25">
      <c r="A780">
        <v>779</v>
      </c>
      <c r="B780" t="s">
        <v>2672</v>
      </c>
      <c r="C780" t="s">
        <v>2673</v>
      </c>
      <c r="D780">
        <v>53</v>
      </c>
      <c r="E780" t="s">
        <v>58</v>
      </c>
      <c r="F780" t="s">
        <v>173</v>
      </c>
      <c r="G780" s="1">
        <v>44444</v>
      </c>
      <c r="H780" t="s">
        <v>59</v>
      </c>
      <c r="I780" t="s">
        <v>77</v>
      </c>
      <c r="J780" s="3" t="s">
        <v>2674</v>
      </c>
      <c r="K780" t="s">
        <v>62</v>
      </c>
      <c r="M780" t="s">
        <v>41</v>
      </c>
      <c r="N780" t="s">
        <v>26</v>
      </c>
      <c r="R780" t="str">
        <f t="shared" ca="1" si="12"/>
        <v>Sara</v>
      </c>
      <c r="S780" t="str">
        <f>IFERROR(TEXT(DATEVALUE(LEFT(Table1[[#This Row],[Date of Purchase]],10)), "MMMM"), TEXT(Table1[[#This Row],[Date of Purchase]], "MMMM"))</f>
        <v>September</v>
      </c>
      <c r="T780" t="str">
        <f>IF(OR(
  AND(Table1[[#This Row],[Ticket Priority]]="Critical", Table1[[#This Row],[Ticket Status]]&lt;&gt;"Closed"),
  AND(Table1[[#This Row],[Ticket Priority]]="High", Table1[[#This Row],[Ticket Status]]="Open")
), "Yes", "No")</f>
        <v>No</v>
      </c>
      <c r="U780" s="4" t="str">
        <f>IF(Table1[[#This Row],[Ticket Status]]="Closed","Yes","No")</f>
        <v>No</v>
      </c>
      <c r="V780" s="4" t="str">
        <f>IF(Table1[[#This Row],[Ticket Status]]="Pending Customer Response","Yes","No")</f>
        <v>No</v>
      </c>
      <c r="W780" s="5">
        <f ca="1">COUNTIFS(Table1[Agent_name],Table1[[#This Row],[Agent_name]],Table1[Month],Table1[[#This Row],[Month]])/160</f>
        <v>0.65</v>
      </c>
    </row>
    <row r="781" spans="1:23" x14ac:dyDescent="0.25">
      <c r="A781">
        <v>780</v>
      </c>
      <c r="B781" t="s">
        <v>2675</v>
      </c>
      <c r="C781" t="s">
        <v>2676</v>
      </c>
      <c r="D781">
        <v>52</v>
      </c>
      <c r="E781" t="s">
        <v>19</v>
      </c>
      <c r="F781" t="s">
        <v>71</v>
      </c>
      <c r="G781" s="1">
        <v>44192</v>
      </c>
      <c r="H781" t="s">
        <v>45</v>
      </c>
      <c r="I781" t="s">
        <v>99</v>
      </c>
      <c r="J781" s="3" t="s">
        <v>2677</v>
      </c>
      <c r="K781" t="s">
        <v>62</v>
      </c>
      <c r="M781" t="s">
        <v>25</v>
      </c>
      <c r="N781" t="s">
        <v>33</v>
      </c>
      <c r="R781" t="str">
        <f t="shared" ca="1" si="12"/>
        <v>Aisha</v>
      </c>
      <c r="S781" t="str">
        <f>IFERROR(TEXT(DATEVALUE(LEFT(Table1[[#This Row],[Date of Purchase]],10)), "MMMM"), TEXT(Table1[[#This Row],[Date of Purchase]], "MMMM"))</f>
        <v>December</v>
      </c>
      <c r="T781" t="str">
        <f>IF(OR(
  AND(Table1[[#This Row],[Ticket Priority]]="Critical", Table1[[#This Row],[Ticket Status]]&lt;&gt;"Closed"),
  AND(Table1[[#This Row],[Ticket Priority]]="High", Table1[[#This Row],[Ticket Status]]="Open")
), "Yes", "No")</f>
        <v>Yes</v>
      </c>
      <c r="U781" s="4" t="str">
        <f>IF(Table1[[#This Row],[Ticket Status]]="Closed","Yes","No")</f>
        <v>No</v>
      </c>
      <c r="V781" s="4" t="str">
        <f>IF(Table1[[#This Row],[Ticket Status]]="Pending Customer Response","Yes","No")</f>
        <v>No</v>
      </c>
      <c r="W781" s="5">
        <f ca="1">COUNTIFS(Table1[Agent_name],Table1[[#This Row],[Agent_name]],Table1[Month],Table1[[#This Row],[Month]])/160</f>
        <v>0.91249999999999998</v>
      </c>
    </row>
    <row r="782" spans="1:23" x14ac:dyDescent="0.25">
      <c r="A782">
        <v>781</v>
      </c>
      <c r="B782" t="s">
        <v>2678</v>
      </c>
      <c r="C782" t="s">
        <v>2679</v>
      </c>
      <c r="D782">
        <v>19</v>
      </c>
      <c r="E782" t="s">
        <v>29</v>
      </c>
      <c r="F782" t="s">
        <v>107</v>
      </c>
      <c r="G782" s="1">
        <v>44080</v>
      </c>
      <c r="H782" t="s">
        <v>67</v>
      </c>
      <c r="I782" t="s">
        <v>150</v>
      </c>
      <c r="J782" s="3" t="s">
        <v>2680</v>
      </c>
      <c r="K782" t="s">
        <v>39</v>
      </c>
      <c r="L782" t="s">
        <v>2681</v>
      </c>
      <c r="M782" t="s">
        <v>41</v>
      </c>
      <c r="N782" t="s">
        <v>83</v>
      </c>
      <c r="O782" s="2">
        <v>45078.124062499999</v>
      </c>
      <c r="P782" s="2">
        <v>45078.747673611113</v>
      </c>
      <c r="Q782">
        <v>4</v>
      </c>
      <c r="R782" t="str">
        <f t="shared" ca="1" si="12"/>
        <v>Mohit</v>
      </c>
      <c r="S782" t="str">
        <f>IFERROR(TEXT(DATEVALUE(LEFT(Table1[[#This Row],[Date of Purchase]],10)), "MMMM"), TEXT(Table1[[#This Row],[Date of Purchase]], "MMMM"))</f>
        <v>September</v>
      </c>
      <c r="T782" t="str">
        <f>IF(OR(
  AND(Table1[[#This Row],[Ticket Priority]]="Critical", Table1[[#This Row],[Ticket Status]]&lt;&gt;"Closed"),
  AND(Table1[[#This Row],[Ticket Priority]]="High", Table1[[#This Row],[Ticket Status]]="Open")
), "Yes", "No")</f>
        <v>No</v>
      </c>
      <c r="U782" s="4" t="str">
        <f>IF(Table1[[#This Row],[Ticket Status]]="Closed","Yes","No")</f>
        <v>Yes</v>
      </c>
      <c r="V782" s="4" t="str">
        <f>IF(Table1[[#This Row],[Ticket Status]]="Pending Customer Response","Yes","No")</f>
        <v>No</v>
      </c>
      <c r="W782" s="5">
        <f ca="1">COUNTIFS(Table1[Agent_name],Table1[[#This Row],[Agent_name]],Table1[Month],Table1[[#This Row],[Month]])/160</f>
        <v>0.38124999999999998</v>
      </c>
    </row>
    <row r="783" spans="1:23" x14ac:dyDescent="0.25">
      <c r="A783">
        <v>782</v>
      </c>
      <c r="B783" t="s">
        <v>2682</v>
      </c>
      <c r="C783" t="s">
        <v>2683</v>
      </c>
      <c r="D783">
        <v>55</v>
      </c>
      <c r="E783" t="s">
        <v>58</v>
      </c>
      <c r="F783" t="s">
        <v>655</v>
      </c>
      <c r="G783" s="1">
        <v>44241</v>
      </c>
      <c r="H783" t="s">
        <v>21</v>
      </c>
      <c r="I783" t="s">
        <v>99</v>
      </c>
      <c r="J783" s="3" t="s">
        <v>2684</v>
      </c>
      <c r="K783" t="s">
        <v>62</v>
      </c>
      <c r="M783" t="s">
        <v>143</v>
      </c>
      <c r="N783" t="s">
        <v>83</v>
      </c>
      <c r="R783" t="str">
        <f t="shared" ca="1" si="12"/>
        <v>Rahul</v>
      </c>
      <c r="S783" t="str">
        <f>IFERROR(TEXT(DATEVALUE(LEFT(Table1[[#This Row],[Date of Purchase]],10)), "MMMM"), TEXT(Table1[[#This Row],[Date of Purchase]], "MMMM"))</f>
        <v>February</v>
      </c>
      <c r="T783" t="str">
        <f>IF(OR(
  AND(Table1[[#This Row],[Ticket Priority]]="Critical", Table1[[#This Row],[Ticket Status]]&lt;&gt;"Closed"),
  AND(Table1[[#This Row],[Ticket Priority]]="High", Table1[[#This Row],[Ticket Status]]="Open")
), "Yes", "No")</f>
        <v>No</v>
      </c>
      <c r="U783" s="4" t="str">
        <f>IF(Table1[[#This Row],[Ticket Status]]="Closed","Yes","No")</f>
        <v>No</v>
      </c>
      <c r="V783" s="4" t="str">
        <f>IF(Table1[[#This Row],[Ticket Status]]="Pending Customer Response","Yes","No")</f>
        <v>No</v>
      </c>
      <c r="W783" s="5">
        <f ca="1">COUNTIFS(Table1[Agent_name],Table1[[#This Row],[Agent_name]],Table1[Month],Table1[[#This Row],[Month]])/160</f>
        <v>0.30625000000000002</v>
      </c>
    </row>
    <row r="784" spans="1:23" x14ac:dyDescent="0.25">
      <c r="A784">
        <v>783</v>
      </c>
      <c r="B784" t="s">
        <v>2685</v>
      </c>
      <c r="C784" t="s">
        <v>2686</v>
      </c>
      <c r="D784">
        <v>29</v>
      </c>
      <c r="E784" t="s">
        <v>58</v>
      </c>
      <c r="F784" t="s">
        <v>44</v>
      </c>
      <c r="G784" s="1">
        <v>44200</v>
      </c>
      <c r="H784" t="s">
        <v>59</v>
      </c>
      <c r="I784" t="s">
        <v>113</v>
      </c>
      <c r="J784" s="3" t="s">
        <v>2687</v>
      </c>
      <c r="K784" t="s">
        <v>62</v>
      </c>
      <c r="M784" t="s">
        <v>89</v>
      </c>
      <c r="N784" t="s">
        <v>26</v>
      </c>
      <c r="R784" t="str">
        <f t="shared" ca="1" si="12"/>
        <v>Ravi</v>
      </c>
      <c r="S784" t="str">
        <f>IFERROR(TEXT(DATEVALUE(LEFT(Table1[[#This Row],[Date of Purchase]],10)), "MMMM"), TEXT(Table1[[#This Row],[Date of Purchase]], "MMMM"))</f>
        <v>January</v>
      </c>
      <c r="T784" t="str">
        <f>IF(OR(
  AND(Table1[[#This Row],[Ticket Priority]]="Critical", Table1[[#This Row],[Ticket Status]]&lt;&gt;"Closed"),
  AND(Table1[[#This Row],[Ticket Priority]]="High", Table1[[#This Row],[Ticket Status]]="Open")
), "Yes", "No")</f>
        <v>Yes</v>
      </c>
      <c r="U784" s="4" t="str">
        <f>IF(Table1[[#This Row],[Ticket Status]]="Closed","Yes","No")</f>
        <v>No</v>
      </c>
      <c r="V784" s="4" t="str">
        <f>IF(Table1[[#This Row],[Ticket Status]]="Pending Customer Response","Yes","No")</f>
        <v>No</v>
      </c>
      <c r="W784" s="5">
        <f ca="1">COUNTIFS(Table1[Agent_name],Table1[[#This Row],[Agent_name]],Table1[Month],Table1[[#This Row],[Month]])/160</f>
        <v>0.74375000000000002</v>
      </c>
    </row>
    <row r="785" spans="1:23" x14ac:dyDescent="0.25">
      <c r="A785">
        <v>784</v>
      </c>
      <c r="B785" t="s">
        <v>2688</v>
      </c>
      <c r="C785" t="s">
        <v>2689</v>
      </c>
      <c r="D785">
        <v>35</v>
      </c>
      <c r="E785" t="s">
        <v>29</v>
      </c>
      <c r="F785" t="s">
        <v>249</v>
      </c>
      <c r="G785" s="1">
        <v>44061</v>
      </c>
      <c r="H785" t="s">
        <v>67</v>
      </c>
      <c r="I785" t="s">
        <v>37</v>
      </c>
      <c r="J785" s="3" t="s">
        <v>2690</v>
      </c>
      <c r="K785" t="s">
        <v>24</v>
      </c>
      <c r="M785" t="s">
        <v>25</v>
      </c>
      <c r="N785" t="s">
        <v>26</v>
      </c>
      <c r="O785" s="2">
        <v>45078.430347222224</v>
      </c>
      <c r="R785" t="str">
        <f t="shared" ca="1" si="12"/>
        <v>Neha</v>
      </c>
      <c r="S785" t="str">
        <f>IFERROR(TEXT(DATEVALUE(LEFT(Table1[[#This Row],[Date of Purchase]],10)), "MMMM"), TEXT(Table1[[#This Row],[Date of Purchase]], "MMMM"))</f>
        <v>August</v>
      </c>
      <c r="T785" t="str">
        <f>IF(OR(
  AND(Table1[[#This Row],[Ticket Priority]]="Critical", Table1[[#This Row],[Ticket Status]]&lt;&gt;"Closed"),
  AND(Table1[[#This Row],[Ticket Priority]]="High", Table1[[#This Row],[Ticket Status]]="Open")
), "Yes", "No")</f>
        <v>Yes</v>
      </c>
      <c r="U785" s="4" t="str">
        <f>IF(Table1[[#This Row],[Ticket Status]]="Closed","Yes","No")</f>
        <v>No</v>
      </c>
      <c r="V785" s="4" t="str">
        <f>IF(Table1[[#This Row],[Ticket Status]]="Pending Customer Response","Yes","No")</f>
        <v>Yes</v>
      </c>
      <c r="W785" s="5">
        <f ca="1">COUNTIFS(Table1[Agent_name],Table1[[#This Row],[Agent_name]],Table1[Month],Table1[[#This Row],[Month]])/160</f>
        <v>0.16875000000000001</v>
      </c>
    </row>
    <row r="786" spans="1:23" x14ac:dyDescent="0.25">
      <c r="A786">
        <v>785</v>
      </c>
      <c r="B786" t="s">
        <v>2691</v>
      </c>
      <c r="C786" t="s">
        <v>2692</v>
      </c>
      <c r="D786">
        <v>43</v>
      </c>
      <c r="E786" t="s">
        <v>58</v>
      </c>
      <c r="F786" t="s">
        <v>655</v>
      </c>
      <c r="G786" s="1">
        <v>44465</v>
      </c>
      <c r="H786" t="s">
        <v>21</v>
      </c>
      <c r="I786" t="s">
        <v>177</v>
      </c>
      <c r="J786" s="3" t="s">
        <v>2693</v>
      </c>
      <c r="K786" t="s">
        <v>24</v>
      </c>
      <c r="M786" t="s">
        <v>41</v>
      </c>
      <c r="N786" t="s">
        <v>26</v>
      </c>
      <c r="O786" s="2">
        <v>45078.61577546296</v>
      </c>
      <c r="R786" t="str">
        <f t="shared" ca="1" si="12"/>
        <v>Aisha</v>
      </c>
      <c r="S786" t="str">
        <f>IFERROR(TEXT(DATEVALUE(LEFT(Table1[[#This Row],[Date of Purchase]],10)), "MMMM"), TEXT(Table1[[#This Row],[Date of Purchase]], "MMMM"))</f>
        <v>September</v>
      </c>
      <c r="T786" t="str">
        <f>IF(OR(
  AND(Table1[[#This Row],[Ticket Priority]]="Critical", Table1[[#This Row],[Ticket Status]]&lt;&gt;"Closed"),
  AND(Table1[[#This Row],[Ticket Priority]]="High", Table1[[#This Row],[Ticket Status]]="Open")
), "Yes", "No")</f>
        <v>No</v>
      </c>
      <c r="U786" s="4" t="str">
        <f>IF(Table1[[#This Row],[Ticket Status]]="Closed","Yes","No")</f>
        <v>No</v>
      </c>
      <c r="V786" s="4" t="str">
        <f>IF(Table1[[#This Row],[Ticket Status]]="Pending Customer Response","Yes","No")</f>
        <v>Yes</v>
      </c>
      <c r="W786" s="5">
        <f ca="1">COUNTIFS(Table1[Agent_name],Table1[[#This Row],[Agent_name]],Table1[Month],Table1[[#This Row],[Month]])/160</f>
        <v>0.86250000000000004</v>
      </c>
    </row>
    <row r="787" spans="1:23" x14ac:dyDescent="0.25">
      <c r="A787">
        <v>786</v>
      </c>
      <c r="B787" t="s">
        <v>2694</v>
      </c>
      <c r="C787" t="s">
        <v>2695</v>
      </c>
      <c r="D787">
        <v>65</v>
      </c>
      <c r="E787" t="s">
        <v>58</v>
      </c>
      <c r="F787" t="s">
        <v>173</v>
      </c>
      <c r="G787" s="1">
        <v>44434</v>
      </c>
      <c r="H787" t="s">
        <v>45</v>
      </c>
      <c r="I787" t="s">
        <v>46</v>
      </c>
      <c r="J787" s="3" t="s">
        <v>2696</v>
      </c>
      <c r="K787" t="s">
        <v>24</v>
      </c>
      <c r="M787" t="s">
        <v>25</v>
      </c>
      <c r="N787" t="s">
        <v>33</v>
      </c>
      <c r="O787" s="2">
        <v>45078.099120370367</v>
      </c>
      <c r="R787" t="str">
        <f t="shared" ca="1" si="12"/>
        <v>Sara</v>
      </c>
      <c r="S787" t="str">
        <f>IFERROR(TEXT(DATEVALUE(LEFT(Table1[[#This Row],[Date of Purchase]],10)), "MMMM"), TEXT(Table1[[#This Row],[Date of Purchase]], "MMMM"))</f>
        <v>August</v>
      </c>
      <c r="T787" t="str">
        <f>IF(OR(
  AND(Table1[[#This Row],[Ticket Priority]]="Critical", Table1[[#This Row],[Ticket Status]]&lt;&gt;"Closed"),
  AND(Table1[[#This Row],[Ticket Priority]]="High", Table1[[#This Row],[Ticket Status]]="Open")
), "Yes", "No")</f>
        <v>Yes</v>
      </c>
      <c r="U787" s="4" t="str">
        <f>IF(Table1[[#This Row],[Ticket Status]]="Closed","Yes","No")</f>
        <v>No</v>
      </c>
      <c r="V787" s="4" t="str">
        <f>IF(Table1[[#This Row],[Ticket Status]]="Pending Customer Response","Yes","No")</f>
        <v>Yes</v>
      </c>
      <c r="W787" s="5">
        <f ca="1">COUNTIFS(Table1[Agent_name],Table1[[#This Row],[Agent_name]],Table1[Month],Table1[[#This Row],[Month]])/160</f>
        <v>0.8</v>
      </c>
    </row>
    <row r="788" spans="1:23" x14ac:dyDescent="0.25">
      <c r="A788">
        <v>787</v>
      </c>
      <c r="B788" t="s">
        <v>2697</v>
      </c>
      <c r="C788" t="s">
        <v>2698</v>
      </c>
      <c r="D788">
        <v>35</v>
      </c>
      <c r="E788" t="s">
        <v>19</v>
      </c>
      <c r="F788" t="s">
        <v>456</v>
      </c>
      <c r="G788" s="1">
        <v>44051</v>
      </c>
      <c r="H788" t="s">
        <v>67</v>
      </c>
      <c r="I788" t="s">
        <v>113</v>
      </c>
      <c r="J788" s="3" t="s">
        <v>2699</v>
      </c>
      <c r="K788" t="s">
        <v>39</v>
      </c>
      <c r="L788" t="s">
        <v>2700</v>
      </c>
      <c r="M788" t="s">
        <v>25</v>
      </c>
      <c r="N788" t="s">
        <v>83</v>
      </c>
      <c r="O788" s="2">
        <v>45078.301921296297</v>
      </c>
      <c r="P788" s="2">
        <v>45078.314421296294</v>
      </c>
      <c r="Q788">
        <v>1</v>
      </c>
      <c r="R788" t="str">
        <f t="shared" ca="1" si="12"/>
        <v>Priya</v>
      </c>
      <c r="S788" t="str">
        <f>IFERROR(TEXT(DATEVALUE(LEFT(Table1[[#This Row],[Date of Purchase]],10)), "MMMM"), TEXT(Table1[[#This Row],[Date of Purchase]], "MMMM"))</f>
        <v>August</v>
      </c>
      <c r="T788" t="str">
        <f>IF(OR(
  AND(Table1[[#This Row],[Ticket Priority]]="Critical", Table1[[#This Row],[Ticket Status]]&lt;&gt;"Closed"),
  AND(Table1[[#This Row],[Ticket Priority]]="High", Table1[[#This Row],[Ticket Status]]="Open")
), "Yes", "No")</f>
        <v>No</v>
      </c>
      <c r="U788" s="4" t="str">
        <f>IF(Table1[[#This Row],[Ticket Status]]="Closed","Yes","No")</f>
        <v>Yes</v>
      </c>
      <c r="V788" s="4" t="str">
        <f>IF(Table1[[#This Row],[Ticket Status]]="Pending Customer Response","Yes","No")</f>
        <v>No</v>
      </c>
      <c r="W788" s="5">
        <f ca="1">COUNTIFS(Table1[Agent_name],Table1[[#This Row],[Agent_name]],Table1[Month],Table1[[#This Row],[Month]])/160</f>
        <v>0.35</v>
      </c>
    </row>
    <row r="789" spans="1:23" x14ac:dyDescent="0.25">
      <c r="A789">
        <v>788</v>
      </c>
      <c r="B789" t="s">
        <v>2701</v>
      </c>
      <c r="C789" t="s">
        <v>2702</v>
      </c>
      <c r="D789">
        <v>41</v>
      </c>
      <c r="E789" t="s">
        <v>58</v>
      </c>
      <c r="F789" t="s">
        <v>86</v>
      </c>
      <c r="G789" s="1">
        <v>44424</v>
      </c>
      <c r="H789" t="s">
        <v>66</v>
      </c>
      <c r="I789" t="s">
        <v>177</v>
      </c>
      <c r="J789" s="3" t="s">
        <v>2703</v>
      </c>
      <c r="K789" t="s">
        <v>24</v>
      </c>
      <c r="M789" t="s">
        <v>25</v>
      </c>
      <c r="N789" t="s">
        <v>55</v>
      </c>
      <c r="O789" s="2">
        <v>45078.13318287037</v>
      </c>
      <c r="R789" t="str">
        <f t="shared" ca="1" si="12"/>
        <v>Sara</v>
      </c>
      <c r="S789" t="str">
        <f>IFERROR(TEXT(DATEVALUE(LEFT(Table1[[#This Row],[Date of Purchase]],10)), "MMMM"), TEXT(Table1[[#This Row],[Date of Purchase]], "MMMM"))</f>
        <v>August</v>
      </c>
      <c r="T789" t="str">
        <f>IF(OR(
  AND(Table1[[#This Row],[Ticket Priority]]="Critical", Table1[[#This Row],[Ticket Status]]&lt;&gt;"Closed"),
  AND(Table1[[#This Row],[Ticket Priority]]="High", Table1[[#This Row],[Ticket Status]]="Open")
), "Yes", "No")</f>
        <v>Yes</v>
      </c>
      <c r="U789" s="4" t="str">
        <f>IF(Table1[[#This Row],[Ticket Status]]="Closed","Yes","No")</f>
        <v>No</v>
      </c>
      <c r="V789" s="4" t="str">
        <f>IF(Table1[[#This Row],[Ticket Status]]="Pending Customer Response","Yes","No")</f>
        <v>Yes</v>
      </c>
      <c r="W789" s="5">
        <f ca="1">COUNTIFS(Table1[Agent_name],Table1[[#This Row],[Agent_name]],Table1[Month],Table1[[#This Row],[Month]])/160</f>
        <v>0.8</v>
      </c>
    </row>
    <row r="790" spans="1:23" x14ac:dyDescent="0.25">
      <c r="A790">
        <v>789</v>
      </c>
      <c r="B790" t="s">
        <v>2704</v>
      </c>
      <c r="C790" t="s">
        <v>2705</v>
      </c>
      <c r="D790">
        <v>50</v>
      </c>
      <c r="E790" t="s">
        <v>58</v>
      </c>
      <c r="F790" t="s">
        <v>286</v>
      </c>
      <c r="G790" s="1">
        <v>44121</v>
      </c>
      <c r="H790" t="s">
        <v>66</v>
      </c>
      <c r="I790" t="s">
        <v>113</v>
      </c>
      <c r="J790" s="3" t="s">
        <v>2706</v>
      </c>
      <c r="K790" t="s">
        <v>62</v>
      </c>
      <c r="M790" t="s">
        <v>25</v>
      </c>
      <c r="N790" t="s">
        <v>33</v>
      </c>
      <c r="R790" t="str">
        <f t="shared" ca="1" si="12"/>
        <v>Sara</v>
      </c>
      <c r="S790" t="str">
        <f>IFERROR(TEXT(DATEVALUE(LEFT(Table1[[#This Row],[Date of Purchase]],10)), "MMMM"), TEXT(Table1[[#This Row],[Date of Purchase]], "MMMM"))</f>
        <v>October</v>
      </c>
      <c r="T790" t="str">
        <f>IF(OR(
  AND(Table1[[#This Row],[Ticket Priority]]="Critical", Table1[[#This Row],[Ticket Status]]&lt;&gt;"Closed"),
  AND(Table1[[#This Row],[Ticket Priority]]="High", Table1[[#This Row],[Ticket Status]]="Open")
), "Yes", "No")</f>
        <v>Yes</v>
      </c>
      <c r="U790" s="4" t="str">
        <f>IF(Table1[[#This Row],[Ticket Status]]="Closed","Yes","No")</f>
        <v>No</v>
      </c>
      <c r="V790" s="4" t="str">
        <f>IF(Table1[[#This Row],[Ticket Status]]="Pending Customer Response","Yes","No")</f>
        <v>No</v>
      </c>
      <c r="W790" s="5">
        <f ca="1">COUNTIFS(Table1[Agent_name],Table1[[#This Row],[Agent_name]],Table1[Month],Table1[[#This Row],[Month]])/160</f>
        <v>0.66874999999999996</v>
      </c>
    </row>
    <row r="791" spans="1:23" x14ac:dyDescent="0.25">
      <c r="A791">
        <v>790</v>
      </c>
      <c r="B791" t="s">
        <v>2707</v>
      </c>
      <c r="C791" t="s">
        <v>2708</v>
      </c>
      <c r="D791">
        <v>45</v>
      </c>
      <c r="E791" t="s">
        <v>19</v>
      </c>
      <c r="F791" t="s">
        <v>98</v>
      </c>
      <c r="G791" s="1">
        <v>44445</v>
      </c>
      <c r="H791" t="s">
        <v>45</v>
      </c>
      <c r="I791" t="s">
        <v>60</v>
      </c>
      <c r="J791" s="3" t="s">
        <v>2709</v>
      </c>
      <c r="K791" t="s">
        <v>62</v>
      </c>
      <c r="M791" t="s">
        <v>25</v>
      </c>
      <c r="N791" t="s">
        <v>55</v>
      </c>
      <c r="R791" t="str">
        <f t="shared" ca="1" si="12"/>
        <v>Sara</v>
      </c>
      <c r="S791" t="str">
        <f>IFERROR(TEXT(DATEVALUE(LEFT(Table1[[#This Row],[Date of Purchase]],10)), "MMMM"), TEXT(Table1[[#This Row],[Date of Purchase]], "MMMM"))</f>
        <v>September</v>
      </c>
      <c r="T791" t="str">
        <f>IF(OR(
  AND(Table1[[#This Row],[Ticket Priority]]="Critical", Table1[[#This Row],[Ticket Status]]&lt;&gt;"Closed"),
  AND(Table1[[#This Row],[Ticket Priority]]="High", Table1[[#This Row],[Ticket Status]]="Open")
), "Yes", "No")</f>
        <v>Yes</v>
      </c>
      <c r="U791" s="4" t="str">
        <f>IF(Table1[[#This Row],[Ticket Status]]="Closed","Yes","No")</f>
        <v>No</v>
      </c>
      <c r="V791" s="4" t="str">
        <f>IF(Table1[[#This Row],[Ticket Status]]="Pending Customer Response","Yes","No")</f>
        <v>No</v>
      </c>
      <c r="W791" s="5">
        <f ca="1">COUNTIFS(Table1[Agent_name],Table1[[#This Row],[Agent_name]],Table1[Month],Table1[[#This Row],[Month]])/160</f>
        <v>0.65</v>
      </c>
    </row>
    <row r="792" spans="1:23" x14ac:dyDescent="0.25">
      <c r="A792">
        <v>791</v>
      </c>
      <c r="B792" t="s">
        <v>2710</v>
      </c>
      <c r="C792" t="s">
        <v>2711</v>
      </c>
      <c r="D792">
        <v>30</v>
      </c>
      <c r="E792" t="s">
        <v>19</v>
      </c>
      <c r="F792" t="s">
        <v>242</v>
      </c>
      <c r="G792" s="1">
        <v>44210</v>
      </c>
      <c r="H792" t="s">
        <v>66</v>
      </c>
      <c r="I792" t="s">
        <v>113</v>
      </c>
      <c r="J792" s="3" t="s">
        <v>2712</v>
      </c>
      <c r="K792" t="s">
        <v>39</v>
      </c>
      <c r="L792" t="s">
        <v>2713</v>
      </c>
      <c r="M792" t="s">
        <v>89</v>
      </c>
      <c r="N792" t="s">
        <v>83</v>
      </c>
      <c r="O792" s="2">
        <v>45078.459618055553</v>
      </c>
      <c r="P792" s="2">
        <v>45078.09642361111</v>
      </c>
      <c r="Q792">
        <v>4</v>
      </c>
      <c r="R792" t="str">
        <f t="shared" ca="1" si="12"/>
        <v>Mohit</v>
      </c>
      <c r="S792" t="str">
        <f>IFERROR(TEXT(DATEVALUE(LEFT(Table1[[#This Row],[Date of Purchase]],10)), "MMMM"), TEXT(Table1[[#This Row],[Date of Purchase]], "MMMM"))</f>
        <v>January</v>
      </c>
      <c r="T792" t="str">
        <f>IF(OR(
  AND(Table1[[#This Row],[Ticket Priority]]="Critical", Table1[[#This Row],[Ticket Status]]&lt;&gt;"Closed"),
  AND(Table1[[#This Row],[Ticket Priority]]="High", Table1[[#This Row],[Ticket Status]]="Open")
), "Yes", "No")</f>
        <v>No</v>
      </c>
      <c r="U792" s="4" t="str">
        <f>IF(Table1[[#This Row],[Ticket Status]]="Closed","Yes","No")</f>
        <v>Yes</v>
      </c>
      <c r="V792" s="4" t="str">
        <f>IF(Table1[[#This Row],[Ticket Status]]="Pending Customer Response","Yes","No")</f>
        <v>No</v>
      </c>
      <c r="W792" s="5">
        <f ca="1">COUNTIFS(Table1[Agent_name],Table1[[#This Row],[Agent_name]],Table1[Month],Table1[[#This Row],[Month]])/160</f>
        <v>0.46250000000000002</v>
      </c>
    </row>
    <row r="793" spans="1:23" x14ac:dyDescent="0.25">
      <c r="A793">
        <v>792</v>
      </c>
      <c r="B793" t="s">
        <v>2714</v>
      </c>
      <c r="C793" t="s">
        <v>2715</v>
      </c>
      <c r="D793">
        <v>21</v>
      </c>
      <c r="E793" t="s">
        <v>29</v>
      </c>
      <c r="F793" t="s">
        <v>76</v>
      </c>
      <c r="G793" s="1">
        <v>43930</v>
      </c>
      <c r="H793" t="s">
        <v>59</v>
      </c>
      <c r="I793" t="s">
        <v>93</v>
      </c>
      <c r="J793" s="3" t="s">
        <v>2716</v>
      </c>
      <c r="K793" t="s">
        <v>39</v>
      </c>
      <c r="L793" t="s">
        <v>2717</v>
      </c>
      <c r="M793" t="s">
        <v>25</v>
      </c>
      <c r="N793" t="s">
        <v>55</v>
      </c>
      <c r="O793" s="2">
        <v>45078.255474537036</v>
      </c>
      <c r="P793" s="2">
        <v>45078.804780092592</v>
      </c>
      <c r="Q793">
        <v>3</v>
      </c>
      <c r="R793" t="str">
        <f t="shared" ca="1" si="12"/>
        <v>Sara</v>
      </c>
      <c r="S793" t="str">
        <f>IFERROR(TEXT(DATEVALUE(LEFT(Table1[[#This Row],[Date of Purchase]],10)), "MMMM"), TEXT(Table1[[#This Row],[Date of Purchase]], "MMMM"))</f>
        <v>April</v>
      </c>
      <c r="T793" t="str">
        <f>IF(OR(
  AND(Table1[[#This Row],[Ticket Priority]]="Critical", Table1[[#This Row],[Ticket Status]]&lt;&gt;"Closed"),
  AND(Table1[[#This Row],[Ticket Priority]]="High", Table1[[#This Row],[Ticket Status]]="Open")
), "Yes", "No")</f>
        <v>No</v>
      </c>
      <c r="U793" s="4" t="str">
        <f>IF(Table1[[#This Row],[Ticket Status]]="Closed","Yes","No")</f>
        <v>Yes</v>
      </c>
      <c r="V793" s="4" t="str">
        <f>IF(Table1[[#This Row],[Ticket Status]]="Pending Customer Response","Yes","No")</f>
        <v>No</v>
      </c>
      <c r="W793" s="5">
        <f ca="1">COUNTIFS(Table1[Agent_name],Table1[[#This Row],[Agent_name]],Table1[Month],Table1[[#This Row],[Month]])/160</f>
        <v>0.75624999999999998</v>
      </c>
    </row>
    <row r="794" spans="1:23" x14ac:dyDescent="0.25">
      <c r="A794">
        <v>793</v>
      </c>
      <c r="B794" t="s">
        <v>2718</v>
      </c>
      <c r="C794" t="s">
        <v>2719</v>
      </c>
      <c r="D794">
        <v>40</v>
      </c>
      <c r="E794" t="s">
        <v>29</v>
      </c>
      <c r="F794" t="s">
        <v>76</v>
      </c>
      <c r="G794" s="1">
        <v>44073</v>
      </c>
      <c r="H794" t="s">
        <v>21</v>
      </c>
      <c r="I794" t="s">
        <v>177</v>
      </c>
      <c r="J794" s="3" t="s">
        <v>2720</v>
      </c>
      <c r="K794" t="s">
        <v>24</v>
      </c>
      <c r="M794" t="s">
        <v>25</v>
      </c>
      <c r="N794" t="s">
        <v>55</v>
      </c>
      <c r="O794" s="2">
        <v>45077.942997685182</v>
      </c>
      <c r="R794" t="str">
        <f t="shared" ca="1" si="12"/>
        <v>Meera</v>
      </c>
      <c r="S794" t="str">
        <f>IFERROR(TEXT(DATEVALUE(LEFT(Table1[[#This Row],[Date of Purchase]],10)), "MMMM"), TEXT(Table1[[#This Row],[Date of Purchase]], "MMMM"))</f>
        <v>August</v>
      </c>
      <c r="T794" t="str">
        <f>IF(OR(
  AND(Table1[[#This Row],[Ticket Priority]]="Critical", Table1[[#This Row],[Ticket Status]]&lt;&gt;"Closed"),
  AND(Table1[[#This Row],[Ticket Priority]]="High", Table1[[#This Row],[Ticket Status]]="Open")
), "Yes", "No")</f>
        <v>Yes</v>
      </c>
      <c r="U794" s="4" t="str">
        <f>IF(Table1[[#This Row],[Ticket Status]]="Closed","Yes","No")</f>
        <v>No</v>
      </c>
      <c r="V794" s="4" t="str">
        <f>IF(Table1[[#This Row],[Ticket Status]]="Pending Customer Response","Yes","No")</f>
        <v>Yes</v>
      </c>
      <c r="W794" s="5">
        <f ca="1">COUNTIFS(Table1[Agent_name],Table1[[#This Row],[Agent_name]],Table1[Month],Table1[[#This Row],[Month]])/160</f>
        <v>0.18124999999999999</v>
      </c>
    </row>
    <row r="795" spans="1:23" x14ac:dyDescent="0.25">
      <c r="A795">
        <v>794</v>
      </c>
      <c r="B795" t="s">
        <v>2721</v>
      </c>
      <c r="C795" t="s">
        <v>2722</v>
      </c>
      <c r="D795">
        <v>37</v>
      </c>
      <c r="E795" t="s">
        <v>58</v>
      </c>
      <c r="F795" t="s">
        <v>125</v>
      </c>
      <c r="G795" s="1">
        <v>44357</v>
      </c>
      <c r="H795" t="s">
        <v>66</v>
      </c>
      <c r="I795" t="s">
        <v>31</v>
      </c>
      <c r="J795" s="3" t="s">
        <v>2723</v>
      </c>
      <c r="K795" t="s">
        <v>24</v>
      </c>
      <c r="M795" t="s">
        <v>25</v>
      </c>
      <c r="N795" t="s">
        <v>26</v>
      </c>
      <c r="O795" s="2">
        <v>45078.810381944444</v>
      </c>
      <c r="R795" t="str">
        <f t="shared" ca="1" si="12"/>
        <v>Arjun</v>
      </c>
      <c r="S795" t="str">
        <f>IFERROR(TEXT(DATEVALUE(LEFT(Table1[[#This Row],[Date of Purchase]],10)), "MMMM"), TEXT(Table1[[#This Row],[Date of Purchase]], "MMMM"))</f>
        <v>June</v>
      </c>
      <c r="T795" t="str">
        <f>IF(OR(
  AND(Table1[[#This Row],[Ticket Priority]]="Critical", Table1[[#This Row],[Ticket Status]]&lt;&gt;"Closed"),
  AND(Table1[[#This Row],[Ticket Priority]]="High", Table1[[#This Row],[Ticket Status]]="Open")
), "Yes", "No")</f>
        <v>Yes</v>
      </c>
      <c r="U795" s="4" t="str">
        <f>IF(Table1[[#This Row],[Ticket Status]]="Closed","Yes","No")</f>
        <v>No</v>
      </c>
      <c r="V795" s="4" t="str">
        <f>IF(Table1[[#This Row],[Ticket Status]]="Pending Customer Response","Yes","No")</f>
        <v>Yes</v>
      </c>
      <c r="W795" s="5">
        <f ca="1">COUNTIFS(Table1[Agent_name],Table1[[#This Row],[Agent_name]],Table1[Month],Table1[[#This Row],[Month]])/160</f>
        <v>0.28749999999999998</v>
      </c>
    </row>
    <row r="796" spans="1:23" x14ac:dyDescent="0.25">
      <c r="A796">
        <v>795</v>
      </c>
      <c r="B796" t="s">
        <v>2724</v>
      </c>
      <c r="C796" t="s">
        <v>2725</v>
      </c>
      <c r="D796">
        <v>57</v>
      </c>
      <c r="E796" t="s">
        <v>29</v>
      </c>
      <c r="F796" t="s">
        <v>219</v>
      </c>
      <c r="G796" s="1">
        <v>44449</v>
      </c>
      <c r="H796" t="s">
        <v>45</v>
      </c>
      <c r="I796" t="s">
        <v>177</v>
      </c>
      <c r="J796" s="3" t="s">
        <v>2726</v>
      </c>
      <c r="K796" t="s">
        <v>62</v>
      </c>
      <c r="M796" t="s">
        <v>41</v>
      </c>
      <c r="N796" t="s">
        <v>55</v>
      </c>
      <c r="R796" t="str">
        <f t="shared" ca="1" si="12"/>
        <v>Rahul</v>
      </c>
      <c r="S796" t="str">
        <f>IFERROR(TEXT(DATEVALUE(LEFT(Table1[[#This Row],[Date of Purchase]],10)), "MMMM"), TEXT(Table1[[#This Row],[Date of Purchase]], "MMMM"))</f>
        <v>September</v>
      </c>
      <c r="T796" t="str">
        <f>IF(OR(
  AND(Table1[[#This Row],[Ticket Priority]]="Critical", Table1[[#This Row],[Ticket Status]]&lt;&gt;"Closed"),
  AND(Table1[[#This Row],[Ticket Priority]]="High", Table1[[#This Row],[Ticket Status]]="Open")
), "Yes", "No")</f>
        <v>No</v>
      </c>
      <c r="U796" s="4" t="str">
        <f>IF(Table1[[#This Row],[Ticket Status]]="Closed","Yes","No")</f>
        <v>No</v>
      </c>
      <c r="V796" s="4" t="str">
        <f>IF(Table1[[#This Row],[Ticket Status]]="Pending Customer Response","Yes","No")</f>
        <v>No</v>
      </c>
      <c r="W796" s="5">
        <f ca="1">COUNTIFS(Table1[Agent_name],Table1[[#This Row],[Agent_name]],Table1[Month],Table1[[#This Row],[Month]])/160</f>
        <v>0.25</v>
      </c>
    </row>
    <row r="797" spans="1:23" x14ac:dyDescent="0.25">
      <c r="A797">
        <v>796</v>
      </c>
      <c r="B797" t="s">
        <v>2727</v>
      </c>
      <c r="C797" t="s">
        <v>2728</v>
      </c>
      <c r="D797">
        <v>46</v>
      </c>
      <c r="E797" t="s">
        <v>58</v>
      </c>
      <c r="F797" t="s">
        <v>339</v>
      </c>
      <c r="G797" s="1">
        <v>44443</v>
      </c>
      <c r="H797" t="s">
        <v>67</v>
      </c>
      <c r="I797" t="s">
        <v>113</v>
      </c>
      <c r="J797" s="3" t="s">
        <v>2729</v>
      </c>
      <c r="K797" t="s">
        <v>39</v>
      </c>
      <c r="L797" t="s">
        <v>2730</v>
      </c>
      <c r="M797" t="s">
        <v>25</v>
      </c>
      <c r="N797" t="s">
        <v>33</v>
      </c>
      <c r="O797" s="2">
        <v>45078.372210648151</v>
      </c>
      <c r="P797" s="2">
        <v>45078.406238425923</v>
      </c>
      <c r="Q797">
        <v>1</v>
      </c>
      <c r="R797" t="str">
        <f t="shared" ca="1" si="12"/>
        <v>Aisha</v>
      </c>
      <c r="S797" t="str">
        <f>IFERROR(TEXT(DATEVALUE(LEFT(Table1[[#This Row],[Date of Purchase]],10)), "MMMM"), TEXT(Table1[[#This Row],[Date of Purchase]], "MMMM"))</f>
        <v>September</v>
      </c>
      <c r="T797" t="str">
        <f>IF(OR(
  AND(Table1[[#This Row],[Ticket Priority]]="Critical", Table1[[#This Row],[Ticket Status]]&lt;&gt;"Closed"),
  AND(Table1[[#This Row],[Ticket Priority]]="High", Table1[[#This Row],[Ticket Status]]="Open")
), "Yes", "No")</f>
        <v>No</v>
      </c>
      <c r="U797" s="4" t="str">
        <f>IF(Table1[[#This Row],[Ticket Status]]="Closed","Yes","No")</f>
        <v>Yes</v>
      </c>
      <c r="V797" s="4" t="str">
        <f>IF(Table1[[#This Row],[Ticket Status]]="Pending Customer Response","Yes","No")</f>
        <v>No</v>
      </c>
      <c r="W797" s="5">
        <f ca="1">COUNTIFS(Table1[Agent_name],Table1[[#This Row],[Agent_name]],Table1[Month],Table1[[#This Row],[Month]])/160</f>
        <v>0.86250000000000004</v>
      </c>
    </row>
    <row r="798" spans="1:23" x14ac:dyDescent="0.25">
      <c r="A798">
        <v>797</v>
      </c>
      <c r="B798" t="s">
        <v>2731</v>
      </c>
      <c r="C798" t="s">
        <v>2732</v>
      </c>
      <c r="D798">
        <v>59</v>
      </c>
      <c r="E798" t="s">
        <v>19</v>
      </c>
      <c r="F798" t="s">
        <v>117</v>
      </c>
      <c r="G798" s="1">
        <v>44504</v>
      </c>
      <c r="H798" t="s">
        <v>21</v>
      </c>
      <c r="I798" t="s">
        <v>59</v>
      </c>
      <c r="J798" s="3" t="s">
        <v>2733</v>
      </c>
      <c r="K798" t="s">
        <v>24</v>
      </c>
      <c r="M798" t="s">
        <v>89</v>
      </c>
      <c r="N798" t="s">
        <v>55</v>
      </c>
      <c r="O798" s="2">
        <v>45078.302083333336</v>
      </c>
      <c r="R798" t="str">
        <f t="shared" ca="1" si="12"/>
        <v>Priya</v>
      </c>
      <c r="S798" t="str">
        <f>IFERROR(TEXT(DATEVALUE(LEFT(Table1[[#This Row],[Date of Purchase]],10)), "MMMM"), TEXT(Table1[[#This Row],[Date of Purchase]], "MMMM"))</f>
        <v>November</v>
      </c>
      <c r="T798" t="str">
        <f>IF(OR(
  AND(Table1[[#This Row],[Ticket Priority]]="Critical", Table1[[#This Row],[Ticket Status]]&lt;&gt;"Closed"),
  AND(Table1[[#This Row],[Ticket Priority]]="High", Table1[[#This Row],[Ticket Status]]="Open")
), "Yes", "No")</f>
        <v>No</v>
      </c>
      <c r="U798" s="4" t="str">
        <f>IF(Table1[[#This Row],[Ticket Status]]="Closed","Yes","No")</f>
        <v>No</v>
      </c>
      <c r="V798" s="4" t="str">
        <f>IF(Table1[[#This Row],[Ticket Status]]="Pending Customer Response","Yes","No")</f>
        <v>Yes</v>
      </c>
      <c r="W798" s="5">
        <f ca="1">COUNTIFS(Table1[Agent_name],Table1[[#This Row],[Agent_name]],Table1[Month],Table1[[#This Row],[Month]])/160</f>
        <v>0.41249999999999998</v>
      </c>
    </row>
    <row r="799" spans="1:23" x14ac:dyDescent="0.25">
      <c r="A799">
        <v>798</v>
      </c>
      <c r="B799" t="s">
        <v>2734</v>
      </c>
      <c r="C799" t="s">
        <v>2735</v>
      </c>
      <c r="D799">
        <v>63</v>
      </c>
      <c r="E799" t="s">
        <v>29</v>
      </c>
      <c r="F799" t="s">
        <v>103</v>
      </c>
      <c r="G799" s="1">
        <v>43903</v>
      </c>
      <c r="H799" t="s">
        <v>67</v>
      </c>
      <c r="I799" t="s">
        <v>46</v>
      </c>
      <c r="J799" s="3" t="s">
        <v>2736</v>
      </c>
      <c r="K799" t="s">
        <v>24</v>
      </c>
      <c r="M799" t="s">
        <v>25</v>
      </c>
      <c r="N799" t="s">
        <v>33</v>
      </c>
      <c r="O799" s="2">
        <v>45078.243761574071</v>
      </c>
      <c r="R799" t="str">
        <f t="shared" ca="1" si="12"/>
        <v>Aisha</v>
      </c>
      <c r="S799" t="str">
        <f>IFERROR(TEXT(DATEVALUE(LEFT(Table1[[#This Row],[Date of Purchase]],10)), "MMMM"), TEXT(Table1[[#This Row],[Date of Purchase]], "MMMM"))</f>
        <v>March</v>
      </c>
      <c r="T799" t="str">
        <f>IF(OR(
  AND(Table1[[#This Row],[Ticket Priority]]="Critical", Table1[[#This Row],[Ticket Status]]&lt;&gt;"Closed"),
  AND(Table1[[#This Row],[Ticket Priority]]="High", Table1[[#This Row],[Ticket Status]]="Open")
), "Yes", "No")</f>
        <v>Yes</v>
      </c>
      <c r="U799" s="4" t="str">
        <f>IF(Table1[[#This Row],[Ticket Status]]="Closed","Yes","No")</f>
        <v>No</v>
      </c>
      <c r="V799" s="4" t="str">
        <f>IF(Table1[[#This Row],[Ticket Status]]="Pending Customer Response","Yes","No")</f>
        <v>Yes</v>
      </c>
      <c r="W799" s="5">
        <f ca="1">COUNTIFS(Table1[Agent_name],Table1[[#This Row],[Agent_name]],Table1[Month],Table1[[#This Row],[Month]])/160</f>
        <v>1.0062500000000001</v>
      </c>
    </row>
    <row r="800" spans="1:23" x14ac:dyDescent="0.25">
      <c r="A800">
        <v>799</v>
      </c>
      <c r="B800" t="s">
        <v>2737</v>
      </c>
      <c r="C800" t="s">
        <v>2738</v>
      </c>
      <c r="D800">
        <v>57</v>
      </c>
      <c r="E800" t="s">
        <v>58</v>
      </c>
      <c r="F800" t="s">
        <v>202</v>
      </c>
      <c r="G800" s="1">
        <v>44457</v>
      </c>
      <c r="H800" t="s">
        <v>66</v>
      </c>
      <c r="I800" t="s">
        <v>31</v>
      </c>
      <c r="J800" s="3" t="s">
        <v>2739</v>
      </c>
      <c r="K800" t="s">
        <v>39</v>
      </c>
      <c r="L800" t="s">
        <v>2740</v>
      </c>
      <c r="M800" t="s">
        <v>89</v>
      </c>
      <c r="N800" t="s">
        <v>26</v>
      </c>
      <c r="O800" s="2">
        <v>45078.497256944444</v>
      </c>
      <c r="P800" s="2">
        <v>45078.320173611108</v>
      </c>
      <c r="Q800">
        <v>3</v>
      </c>
      <c r="R800" t="str">
        <f t="shared" ca="1" si="12"/>
        <v>Neha</v>
      </c>
      <c r="S800" t="str">
        <f>IFERROR(TEXT(DATEVALUE(LEFT(Table1[[#This Row],[Date of Purchase]],10)), "MMMM"), TEXT(Table1[[#This Row],[Date of Purchase]], "MMMM"))</f>
        <v>September</v>
      </c>
      <c r="T800" t="str">
        <f>IF(OR(
  AND(Table1[[#This Row],[Ticket Priority]]="Critical", Table1[[#This Row],[Ticket Status]]&lt;&gt;"Closed"),
  AND(Table1[[#This Row],[Ticket Priority]]="High", Table1[[#This Row],[Ticket Status]]="Open")
), "Yes", "No")</f>
        <v>No</v>
      </c>
      <c r="U800" s="4" t="str">
        <f>IF(Table1[[#This Row],[Ticket Status]]="Closed","Yes","No")</f>
        <v>Yes</v>
      </c>
      <c r="V800" s="4" t="str">
        <f>IF(Table1[[#This Row],[Ticket Status]]="Pending Customer Response","Yes","No")</f>
        <v>No</v>
      </c>
      <c r="W800" s="5">
        <f ca="1">COUNTIFS(Table1[Agent_name],Table1[[#This Row],[Agent_name]],Table1[Month],Table1[[#This Row],[Month]])/160</f>
        <v>0.21249999999999999</v>
      </c>
    </row>
    <row r="801" spans="1:23" x14ac:dyDescent="0.25">
      <c r="A801">
        <v>800</v>
      </c>
      <c r="B801" t="s">
        <v>2741</v>
      </c>
      <c r="C801" t="s">
        <v>2742</v>
      </c>
      <c r="D801">
        <v>36</v>
      </c>
      <c r="E801" t="s">
        <v>29</v>
      </c>
      <c r="F801" t="s">
        <v>699</v>
      </c>
      <c r="G801" s="1">
        <v>44233</v>
      </c>
      <c r="H801" t="s">
        <v>67</v>
      </c>
      <c r="I801" t="s">
        <v>46</v>
      </c>
      <c r="J801" s="3" t="s">
        <v>2743</v>
      </c>
      <c r="K801" t="s">
        <v>24</v>
      </c>
      <c r="M801" t="s">
        <v>41</v>
      </c>
      <c r="N801" t="s">
        <v>55</v>
      </c>
      <c r="O801" s="2">
        <v>45078.170185185183</v>
      </c>
      <c r="R801" t="str">
        <f t="shared" ca="1" si="12"/>
        <v>Arjun</v>
      </c>
      <c r="S801" t="str">
        <f>IFERROR(TEXT(DATEVALUE(LEFT(Table1[[#This Row],[Date of Purchase]],10)), "MMMM"), TEXT(Table1[[#This Row],[Date of Purchase]], "MMMM"))</f>
        <v>February</v>
      </c>
      <c r="T801" t="str">
        <f>IF(OR(
  AND(Table1[[#This Row],[Ticket Priority]]="Critical", Table1[[#This Row],[Ticket Status]]&lt;&gt;"Closed"),
  AND(Table1[[#This Row],[Ticket Priority]]="High", Table1[[#This Row],[Ticket Status]]="Open")
), "Yes", "No")</f>
        <v>No</v>
      </c>
      <c r="U801" s="4" t="str">
        <f>IF(Table1[[#This Row],[Ticket Status]]="Closed","Yes","No")</f>
        <v>No</v>
      </c>
      <c r="V801" s="4" t="str">
        <f>IF(Table1[[#This Row],[Ticket Status]]="Pending Customer Response","Yes","No")</f>
        <v>Yes</v>
      </c>
      <c r="W801" s="5">
        <f ca="1">COUNTIFS(Table1[Agent_name],Table1[[#This Row],[Agent_name]],Table1[Month],Table1[[#This Row],[Month]])/160</f>
        <v>0.23125000000000001</v>
      </c>
    </row>
    <row r="802" spans="1:23" x14ac:dyDescent="0.25">
      <c r="A802">
        <v>801</v>
      </c>
      <c r="B802" t="s">
        <v>2744</v>
      </c>
      <c r="C802" t="s">
        <v>2745</v>
      </c>
      <c r="D802">
        <v>42</v>
      </c>
      <c r="E802" t="s">
        <v>58</v>
      </c>
      <c r="F802" t="s">
        <v>65</v>
      </c>
      <c r="G802" s="1">
        <v>44353</v>
      </c>
      <c r="H802" t="s">
        <v>21</v>
      </c>
      <c r="I802" t="s">
        <v>150</v>
      </c>
      <c r="J802" s="3" t="s">
        <v>2746</v>
      </c>
      <c r="K802" t="s">
        <v>62</v>
      </c>
      <c r="M802" t="s">
        <v>41</v>
      </c>
      <c r="N802" t="s">
        <v>55</v>
      </c>
      <c r="R802" t="str">
        <f t="shared" ca="1" si="12"/>
        <v>Mohit</v>
      </c>
      <c r="S802" t="str">
        <f>IFERROR(TEXT(DATEVALUE(LEFT(Table1[[#This Row],[Date of Purchase]],10)), "MMMM"), TEXT(Table1[[#This Row],[Date of Purchase]], "MMMM"))</f>
        <v>June</v>
      </c>
      <c r="T802" t="str">
        <f>IF(OR(
  AND(Table1[[#This Row],[Ticket Priority]]="Critical", Table1[[#This Row],[Ticket Status]]&lt;&gt;"Closed"),
  AND(Table1[[#This Row],[Ticket Priority]]="High", Table1[[#This Row],[Ticket Status]]="Open")
), "Yes", "No")</f>
        <v>No</v>
      </c>
      <c r="U802" s="4" t="str">
        <f>IF(Table1[[#This Row],[Ticket Status]]="Closed","Yes","No")</f>
        <v>No</v>
      </c>
      <c r="V802" s="4" t="str">
        <f>IF(Table1[[#This Row],[Ticket Status]]="Pending Customer Response","Yes","No")</f>
        <v>No</v>
      </c>
      <c r="W802" s="5">
        <f ca="1">COUNTIFS(Table1[Agent_name],Table1[[#This Row],[Agent_name]],Table1[Month],Table1[[#This Row],[Month]])/160</f>
        <v>0.41875000000000001</v>
      </c>
    </row>
    <row r="803" spans="1:23" x14ac:dyDescent="0.25">
      <c r="A803">
        <v>802</v>
      </c>
      <c r="B803" t="s">
        <v>2747</v>
      </c>
      <c r="C803" t="s">
        <v>2748</v>
      </c>
      <c r="D803">
        <v>56</v>
      </c>
      <c r="E803" t="s">
        <v>29</v>
      </c>
      <c r="F803" t="s">
        <v>36</v>
      </c>
      <c r="G803" s="1">
        <v>44478</v>
      </c>
      <c r="H803" t="s">
        <v>21</v>
      </c>
      <c r="I803" t="s">
        <v>93</v>
      </c>
      <c r="J803" s="3" t="s">
        <v>2749</v>
      </c>
      <c r="K803" t="s">
        <v>24</v>
      </c>
      <c r="M803" t="s">
        <v>25</v>
      </c>
      <c r="N803" t="s">
        <v>55</v>
      </c>
      <c r="O803" s="2">
        <v>45078.462569444448</v>
      </c>
      <c r="R803" t="str">
        <f t="shared" ca="1" si="12"/>
        <v>Karan</v>
      </c>
      <c r="S803" t="str">
        <f>IFERROR(TEXT(DATEVALUE(LEFT(Table1[[#This Row],[Date of Purchase]],10)), "MMMM"), TEXT(Table1[[#This Row],[Date of Purchase]], "MMMM"))</f>
        <v>October</v>
      </c>
      <c r="T803" t="str">
        <f>IF(OR(
  AND(Table1[[#This Row],[Ticket Priority]]="Critical", Table1[[#This Row],[Ticket Status]]&lt;&gt;"Closed"),
  AND(Table1[[#This Row],[Ticket Priority]]="High", Table1[[#This Row],[Ticket Status]]="Open")
), "Yes", "No")</f>
        <v>Yes</v>
      </c>
      <c r="U803" s="4" t="str">
        <f>IF(Table1[[#This Row],[Ticket Status]]="Closed","Yes","No")</f>
        <v>No</v>
      </c>
      <c r="V803" s="4" t="str">
        <f>IF(Table1[[#This Row],[Ticket Status]]="Pending Customer Response","Yes","No")</f>
        <v>Yes</v>
      </c>
      <c r="W803" s="5">
        <f ca="1">COUNTIFS(Table1[Agent_name],Table1[[#This Row],[Agent_name]],Table1[Month],Table1[[#This Row],[Month]])/160</f>
        <v>0.21249999999999999</v>
      </c>
    </row>
    <row r="804" spans="1:23" x14ac:dyDescent="0.25">
      <c r="A804">
        <v>803</v>
      </c>
      <c r="B804" t="s">
        <v>2750</v>
      </c>
      <c r="C804" t="s">
        <v>2751</v>
      </c>
      <c r="D804">
        <v>48</v>
      </c>
      <c r="E804" t="s">
        <v>29</v>
      </c>
      <c r="F804" t="s">
        <v>249</v>
      </c>
      <c r="G804" s="1">
        <v>44007</v>
      </c>
      <c r="H804" t="s">
        <v>66</v>
      </c>
      <c r="I804" t="s">
        <v>67</v>
      </c>
      <c r="J804" s="3" t="s">
        <v>2752</v>
      </c>
      <c r="K804" t="s">
        <v>24</v>
      </c>
      <c r="M804" t="s">
        <v>143</v>
      </c>
      <c r="N804" t="s">
        <v>33</v>
      </c>
      <c r="O804" s="2">
        <v>45078.332719907405</v>
      </c>
      <c r="R804" t="str">
        <f t="shared" ca="1" si="12"/>
        <v>Priya</v>
      </c>
      <c r="S804" t="str">
        <f>IFERROR(TEXT(DATEVALUE(LEFT(Table1[[#This Row],[Date of Purchase]],10)), "MMMM"), TEXT(Table1[[#This Row],[Date of Purchase]], "MMMM"))</f>
        <v>June</v>
      </c>
      <c r="T804" t="str">
        <f>IF(OR(
  AND(Table1[[#This Row],[Ticket Priority]]="Critical", Table1[[#This Row],[Ticket Status]]&lt;&gt;"Closed"),
  AND(Table1[[#This Row],[Ticket Priority]]="High", Table1[[#This Row],[Ticket Status]]="Open")
), "Yes", "No")</f>
        <v>No</v>
      </c>
      <c r="U804" s="4" t="str">
        <f>IF(Table1[[#This Row],[Ticket Status]]="Closed","Yes","No")</f>
        <v>No</v>
      </c>
      <c r="V804" s="4" t="str">
        <f>IF(Table1[[#This Row],[Ticket Status]]="Pending Customer Response","Yes","No")</f>
        <v>Yes</v>
      </c>
      <c r="W804" s="5">
        <f ca="1">COUNTIFS(Table1[Agent_name],Table1[[#This Row],[Agent_name]],Table1[Month],Table1[[#This Row],[Month]])/160</f>
        <v>0.35625000000000001</v>
      </c>
    </row>
    <row r="805" spans="1:23" x14ac:dyDescent="0.25">
      <c r="A805">
        <v>804</v>
      </c>
      <c r="B805" t="s">
        <v>2753</v>
      </c>
      <c r="C805" t="s">
        <v>2754</v>
      </c>
      <c r="D805">
        <v>60</v>
      </c>
      <c r="E805" t="s">
        <v>19</v>
      </c>
      <c r="F805" t="s">
        <v>286</v>
      </c>
      <c r="G805" s="1">
        <v>43857</v>
      </c>
      <c r="H805" t="s">
        <v>66</v>
      </c>
      <c r="I805" t="s">
        <v>67</v>
      </c>
      <c r="J805" s="3" t="s">
        <v>2755</v>
      </c>
      <c r="K805" t="s">
        <v>62</v>
      </c>
      <c r="M805" t="s">
        <v>25</v>
      </c>
      <c r="N805" t="s">
        <v>26</v>
      </c>
      <c r="R805" t="str">
        <f t="shared" ca="1" si="12"/>
        <v>Sara</v>
      </c>
      <c r="S805" t="str">
        <f>IFERROR(TEXT(DATEVALUE(LEFT(Table1[[#This Row],[Date of Purchase]],10)), "MMMM"), TEXT(Table1[[#This Row],[Date of Purchase]], "MMMM"))</f>
        <v>January</v>
      </c>
      <c r="T805" t="str">
        <f>IF(OR(
  AND(Table1[[#This Row],[Ticket Priority]]="Critical", Table1[[#This Row],[Ticket Status]]&lt;&gt;"Closed"),
  AND(Table1[[#This Row],[Ticket Priority]]="High", Table1[[#This Row],[Ticket Status]]="Open")
), "Yes", "No")</f>
        <v>Yes</v>
      </c>
      <c r="U805" s="4" t="str">
        <f>IF(Table1[[#This Row],[Ticket Status]]="Closed","Yes","No")</f>
        <v>No</v>
      </c>
      <c r="V805" s="4" t="str">
        <f>IF(Table1[[#This Row],[Ticket Status]]="Pending Customer Response","Yes","No")</f>
        <v>No</v>
      </c>
      <c r="W805" s="5">
        <f ca="1">COUNTIFS(Table1[Agent_name],Table1[[#This Row],[Agent_name]],Table1[Month],Table1[[#This Row],[Month]])/160</f>
        <v>0.70625000000000004</v>
      </c>
    </row>
    <row r="806" spans="1:23" x14ac:dyDescent="0.25">
      <c r="A806">
        <v>805</v>
      </c>
      <c r="B806" t="s">
        <v>2756</v>
      </c>
      <c r="C806" t="s">
        <v>2757</v>
      </c>
      <c r="D806">
        <v>57</v>
      </c>
      <c r="E806" t="s">
        <v>19</v>
      </c>
      <c r="F806" t="s">
        <v>92</v>
      </c>
      <c r="G806" s="1">
        <v>43999</v>
      </c>
      <c r="H806" t="s">
        <v>45</v>
      </c>
      <c r="I806" t="s">
        <v>177</v>
      </c>
      <c r="J806" s="3" t="s">
        <v>2758</v>
      </c>
      <c r="K806" t="s">
        <v>24</v>
      </c>
      <c r="M806" t="s">
        <v>143</v>
      </c>
      <c r="N806" t="s">
        <v>55</v>
      </c>
      <c r="O806" s="2">
        <v>45078.211921296293</v>
      </c>
      <c r="R806" t="str">
        <f t="shared" ca="1" si="12"/>
        <v>Rahul</v>
      </c>
      <c r="S806" t="str">
        <f>IFERROR(TEXT(DATEVALUE(LEFT(Table1[[#This Row],[Date of Purchase]],10)), "MMMM"), TEXT(Table1[[#This Row],[Date of Purchase]], "MMMM"))</f>
        <v>June</v>
      </c>
      <c r="T806" t="str">
        <f>IF(OR(
  AND(Table1[[#This Row],[Ticket Priority]]="Critical", Table1[[#This Row],[Ticket Status]]&lt;&gt;"Closed"),
  AND(Table1[[#This Row],[Ticket Priority]]="High", Table1[[#This Row],[Ticket Status]]="Open")
), "Yes", "No")</f>
        <v>No</v>
      </c>
      <c r="U806" s="4" t="str">
        <f>IF(Table1[[#This Row],[Ticket Status]]="Closed","Yes","No")</f>
        <v>No</v>
      </c>
      <c r="V806" s="4" t="str">
        <f>IF(Table1[[#This Row],[Ticket Status]]="Pending Customer Response","Yes","No")</f>
        <v>Yes</v>
      </c>
      <c r="W806" s="5">
        <f ca="1">COUNTIFS(Table1[Agent_name],Table1[[#This Row],[Agent_name]],Table1[Month],Table1[[#This Row],[Month]])/160</f>
        <v>0.22500000000000001</v>
      </c>
    </row>
    <row r="807" spans="1:23" x14ac:dyDescent="0.25">
      <c r="A807">
        <v>806</v>
      </c>
      <c r="B807" t="s">
        <v>2759</v>
      </c>
      <c r="C807" t="s">
        <v>2760</v>
      </c>
      <c r="D807">
        <v>58</v>
      </c>
      <c r="E807" t="s">
        <v>19</v>
      </c>
      <c r="F807" t="s">
        <v>655</v>
      </c>
      <c r="G807" s="1">
        <v>44087</v>
      </c>
      <c r="H807" t="s">
        <v>45</v>
      </c>
      <c r="I807" t="s">
        <v>72</v>
      </c>
      <c r="J807" s="3" t="s">
        <v>2761</v>
      </c>
      <c r="K807" t="s">
        <v>62</v>
      </c>
      <c r="M807" t="s">
        <v>41</v>
      </c>
      <c r="N807" t="s">
        <v>55</v>
      </c>
      <c r="R807" t="str">
        <f t="shared" ca="1" si="12"/>
        <v>Aisha</v>
      </c>
      <c r="S807" t="str">
        <f>IFERROR(TEXT(DATEVALUE(LEFT(Table1[[#This Row],[Date of Purchase]],10)), "MMMM"), TEXT(Table1[[#This Row],[Date of Purchase]], "MMMM"))</f>
        <v>September</v>
      </c>
      <c r="T807" t="str">
        <f>IF(OR(
  AND(Table1[[#This Row],[Ticket Priority]]="Critical", Table1[[#This Row],[Ticket Status]]&lt;&gt;"Closed"),
  AND(Table1[[#This Row],[Ticket Priority]]="High", Table1[[#This Row],[Ticket Status]]="Open")
), "Yes", "No")</f>
        <v>No</v>
      </c>
      <c r="U807" s="4" t="str">
        <f>IF(Table1[[#This Row],[Ticket Status]]="Closed","Yes","No")</f>
        <v>No</v>
      </c>
      <c r="V807" s="4" t="str">
        <f>IF(Table1[[#This Row],[Ticket Status]]="Pending Customer Response","Yes","No")</f>
        <v>No</v>
      </c>
      <c r="W807" s="5">
        <f ca="1">COUNTIFS(Table1[Agent_name],Table1[[#This Row],[Agent_name]],Table1[Month],Table1[[#This Row],[Month]])/160</f>
        <v>0.86250000000000004</v>
      </c>
    </row>
    <row r="808" spans="1:23" x14ac:dyDescent="0.25">
      <c r="A808">
        <v>807</v>
      </c>
      <c r="B808" t="s">
        <v>2762</v>
      </c>
      <c r="C808" t="s">
        <v>2763</v>
      </c>
      <c r="D808">
        <v>28</v>
      </c>
      <c r="E808" t="s">
        <v>29</v>
      </c>
      <c r="F808" t="s">
        <v>286</v>
      </c>
      <c r="G808" s="1">
        <v>43862</v>
      </c>
      <c r="H808" t="s">
        <v>21</v>
      </c>
      <c r="I808" t="s">
        <v>31</v>
      </c>
      <c r="J808" s="3" t="s">
        <v>1949</v>
      </c>
      <c r="K808" t="s">
        <v>39</v>
      </c>
      <c r="L808" t="s">
        <v>2764</v>
      </c>
      <c r="M808" t="s">
        <v>89</v>
      </c>
      <c r="N808" t="s">
        <v>55</v>
      </c>
      <c r="O808" s="2">
        <v>45078.25986111111</v>
      </c>
      <c r="P808" s="2">
        <v>45078.907083333332</v>
      </c>
      <c r="Q808">
        <v>2</v>
      </c>
      <c r="R808" t="str">
        <f t="shared" ca="1" si="12"/>
        <v>Mohit</v>
      </c>
      <c r="S808" t="str">
        <f>IFERROR(TEXT(DATEVALUE(LEFT(Table1[[#This Row],[Date of Purchase]],10)), "MMMM"), TEXT(Table1[[#This Row],[Date of Purchase]], "MMMM"))</f>
        <v>February</v>
      </c>
      <c r="T808" t="str">
        <f>IF(OR(
  AND(Table1[[#This Row],[Ticket Priority]]="Critical", Table1[[#This Row],[Ticket Status]]&lt;&gt;"Closed"),
  AND(Table1[[#This Row],[Ticket Priority]]="High", Table1[[#This Row],[Ticket Status]]="Open")
), "Yes", "No")</f>
        <v>No</v>
      </c>
      <c r="U808" s="4" t="str">
        <f>IF(Table1[[#This Row],[Ticket Status]]="Closed","Yes","No")</f>
        <v>Yes</v>
      </c>
      <c r="V808" s="4" t="str">
        <f>IF(Table1[[#This Row],[Ticket Status]]="Pending Customer Response","Yes","No")</f>
        <v>No</v>
      </c>
      <c r="W808" s="5">
        <f ca="1">COUNTIFS(Table1[Agent_name],Table1[[#This Row],[Agent_name]],Table1[Month],Table1[[#This Row],[Month]])/160</f>
        <v>0.52500000000000002</v>
      </c>
    </row>
    <row r="809" spans="1:23" x14ac:dyDescent="0.25">
      <c r="A809">
        <v>808</v>
      </c>
      <c r="B809" t="s">
        <v>2765</v>
      </c>
      <c r="C809" t="s">
        <v>2766</v>
      </c>
      <c r="D809">
        <v>45</v>
      </c>
      <c r="E809" t="s">
        <v>19</v>
      </c>
      <c r="F809" t="s">
        <v>30</v>
      </c>
      <c r="G809" s="1">
        <v>44005</v>
      </c>
      <c r="H809" t="s">
        <v>67</v>
      </c>
      <c r="I809" t="s">
        <v>31</v>
      </c>
      <c r="J809" s="3" t="s">
        <v>2767</v>
      </c>
      <c r="K809" t="s">
        <v>24</v>
      </c>
      <c r="M809" t="s">
        <v>143</v>
      </c>
      <c r="N809" t="s">
        <v>55</v>
      </c>
      <c r="O809" s="2">
        <v>45078.894594907404</v>
      </c>
      <c r="R809" t="str">
        <f t="shared" ca="1" si="12"/>
        <v>Mohit</v>
      </c>
      <c r="S809" t="str">
        <f>IFERROR(TEXT(DATEVALUE(LEFT(Table1[[#This Row],[Date of Purchase]],10)), "MMMM"), TEXT(Table1[[#This Row],[Date of Purchase]], "MMMM"))</f>
        <v>June</v>
      </c>
      <c r="T809" t="str">
        <f>IF(OR(
  AND(Table1[[#This Row],[Ticket Priority]]="Critical", Table1[[#This Row],[Ticket Status]]&lt;&gt;"Closed"),
  AND(Table1[[#This Row],[Ticket Priority]]="High", Table1[[#This Row],[Ticket Status]]="Open")
), "Yes", "No")</f>
        <v>No</v>
      </c>
      <c r="U809" s="4" t="str">
        <f>IF(Table1[[#This Row],[Ticket Status]]="Closed","Yes","No")</f>
        <v>No</v>
      </c>
      <c r="V809" s="4" t="str">
        <f>IF(Table1[[#This Row],[Ticket Status]]="Pending Customer Response","Yes","No")</f>
        <v>Yes</v>
      </c>
      <c r="W809" s="5">
        <f ca="1">COUNTIFS(Table1[Agent_name],Table1[[#This Row],[Agent_name]],Table1[Month],Table1[[#This Row],[Month]])/160</f>
        <v>0.41875000000000001</v>
      </c>
    </row>
    <row r="810" spans="1:23" x14ac:dyDescent="0.25">
      <c r="A810">
        <v>809</v>
      </c>
      <c r="B810" t="s">
        <v>2768</v>
      </c>
      <c r="C810" t="s">
        <v>2769</v>
      </c>
      <c r="D810">
        <v>63</v>
      </c>
      <c r="E810" t="s">
        <v>29</v>
      </c>
      <c r="F810" t="s">
        <v>317</v>
      </c>
      <c r="G810" s="1">
        <v>44029</v>
      </c>
      <c r="H810" t="s">
        <v>21</v>
      </c>
      <c r="I810" t="s">
        <v>99</v>
      </c>
      <c r="J810" s="3" t="s">
        <v>2770</v>
      </c>
      <c r="K810" t="s">
        <v>24</v>
      </c>
      <c r="M810" t="s">
        <v>41</v>
      </c>
      <c r="N810" t="s">
        <v>55</v>
      </c>
      <c r="O810" s="2">
        <v>45078.632800925923</v>
      </c>
      <c r="R810" t="str">
        <f t="shared" ca="1" si="12"/>
        <v>Aisha</v>
      </c>
      <c r="S810" t="str">
        <f>IFERROR(TEXT(DATEVALUE(LEFT(Table1[[#This Row],[Date of Purchase]],10)), "MMMM"), TEXT(Table1[[#This Row],[Date of Purchase]], "MMMM"))</f>
        <v>July</v>
      </c>
      <c r="T810" t="str">
        <f>IF(OR(
  AND(Table1[[#This Row],[Ticket Priority]]="Critical", Table1[[#This Row],[Ticket Status]]&lt;&gt;"Closed"),
  AND(Table1[[#This Row],[Ticket Priority]]="High", Table1[[#This Row],[Ticket Status]]="Open")
), "Yes", "No")</f>
        <v>No</v>
      </c>
      <c r="U810" s="4" t="str">
        <f>IF(Table1[[#This Row],[Ticket Status]]="Closed","Yes","No")</f>
        <v>No</v>
      </c>
      <c r="V810" s="4" t="str">
        <f>IF(Table1[[#This Row],[Ticket Status]]="Pending Customer Response","Yes","No")</f>
        <v>Yes</v>
      </c>
      <c r="W810" s="5">
        <f ca="1">COUNTIFS(Table1[Agent_name],Table1[[#This Row],[Agent_name]],Table1[Month],Table1[[#This Row],[Month]])/160</f>
        <v>0.875</v>
      </c>
    </row>
    <row r="811" spans="1:23" x14ac:dyDescent="0.25">
      <c r="A811">
        <v>810</v>
      </c>
      <c r="B811" t="s">
        <v>2771</v>
      </c>
      <c r="C811" t="s">
        <v>2772</v>
      </c>
      <c r="D811">
        <v>41</v>
      </c>
      <c r="E811" t="s">
        <v>29</v>
      </c>
      <c r="F811" t="s">
        <v>383</v>
      </c>
      <c r="G811" s="1">
        <v>43890</v>
      </c>
      <c r="H811" t="s">
        <v>67</v>
      </c>
      <c r="I811" t="s">
        <v>22</v>
      </c>
      <c r="J811" s="3" t="s">
        <v>2773</v>
      </c>
      <c r="K811" t="s">
        <v>39</v>
      </c>
      <c r="L811" t="s">
        <v>2774</v>
      </c>
      <c r="M811" t="s">
        <v>143</v>
      </c>
      <c r="N811" t="s">
        <v>26</v>
      </c>
      <c r="O811" s="2">
        <v>45078.275185185186</v>
      </c>
      <c r="P811" s="2">
        <v>45078.824490740742</v>
      </c>
      <c r="Q811">
        <v>4</v>
      </c>
      <c r="R811" t="str">
        <f t="shared" ca="1" si="12"/>
        <v>Mohit</v>
      </c>
      <c r="S811" t="str">
        <f>IFERROR(TEXT(DATEVALUE(LEFT(Table1[[#This Row],[Date of Purchase]],10)), "MMMM"), TEXT(Table1[[#This Row],[Date of Purchase]], "MMMM"))</f>
        <v>February</v>
      </c>
      <c r="T811" t="str">
        <f>IF(OR(
  AND(Table1[[#This Row],[Ticket Priority]]="Critical", Table1[[#This Row],[Ticket Status]]&lt;&gt;"Closed"),
  AND(Table1[[#This Row],[Ticket Priority]]="High", Table1[[#This Row],[Ticket Status]]="Open")
), "Yes", "No")</f>
        <v>No</v>
      </c>
      <c r="U811" s="4" t="str">
        <f>IF(Table1[[#This Row],[Ticket Status]]="Closed","Yes","No")</f>
        <v>Yes</v>
      </c>
      <c r="V811" s="4" t="str">
        <f>IF(Table1[[#This Row],[Ticket Status]]="Pending Customer Response","Yes","No")</f>
        <v>No</v>
      </c>
      <c r="W811" s="5">
        <f ca="1">COUNTIFS(Table1[Agent_name],Table1[[#This Row],[Agent_name]],Table1[Month],Table1[[#This Row],[Month]])/160</f>
        <v>0.52500000000000002</v>
      </c>
    </row>
    <row r="812" spans="1:23" x14ac:dyDescent="0.25">
      <c r="A812">
        <v>811</v>
      </c>
      <c r="B812" t="s">
        <v>2775</v>
      </c>
      <c r="C812" t="s">
        <v>2776</v>
      </c>
      <c r="D812">
        <v>28</v>
      </c>
      <c r="E812" t="s">
        <v>19</v>
      </c>
      <c r="F812" t="s">
        <v>286</v>
      </c>
      <c r="G812" s="1">
        <v>44048</v>
      </c>
      <c r="H812" t="s">
        <v>59</v>
      </c>
      <c r="I812" t="s">
        <v>31</v>
      </c>
      <c r="J812" s="3" t="s">
        <v>2777</v>
      </c>
      <c r="K812" t="s">
        <v>24</v>
      </c>
      <c r="M812" t="s">
        <v>143</v>
      </c>
      <c r="N812" t="s">
        <v>55</v>
      </c>
      <c r="O812" s="2">
        <v>45078.120335648149</v>
      </c>
      <c r="R812" t="str">
        <f t="shared" ca="1" si="12"/>
        <v>Karan</v>
      </c>
      <c r="S812" t="str">
        <f>IFERROR(TEXT(DATEVALUE(LEFT(Table1[[#This Row],[Date of Purchase]],10)), "MMMM"), TEXT(Table1[[#This Row],[Date of Purchase]], "MMMM"))</f>
        <v>August</v>
      </c>
      <c r="T812" t="str">
        <f>IF(OR(
  AND(Table1[[#This Row],[Ticket Priority]]="Critical", Table1[[#This Row],[Ticket Status]]&lt;&gt;"Closed"),
  AND(Table1[[#This Row],[Ticket Priority]]="High", Table1[[#This Row],[Ticket Status]]="Open")
), "Yes", "No")</f>
        <v>No</v>
      </c>
      <c r="U812" s="4" t="str">
        <f>IF(Table1[[#This Row],[Ticket Status]]="Closed","Yes","No")</f>
        <v>No</v>
      </c>
      <c r="V812" s="4" t="str">
        <f>IF(Table1[[#This Row],[Ticket Status]]="Pending Customer Response","Yes","No")</f>
        <v>Yes</v>
      </c>
      <c r="W812" s="5">
        <f ca="1">COUNTIFS(Table1[Agent_name],Table1[[#This Row],[Agent_name]],Table1[Month],Table1[[#This Row],[Month]])/160</f>
        <v>0.21875</v>
      </c>
    </row>
    <row r="813" spans="1:23" x14ac:dyDescent="0.25">
      <c r="A813">
        <v>812</v>
      </c>
      <c r="B813" t="s">
        <v>2778</v>
      </c>
      <c r="C813" t="s">
        <v>2779</v>
      </c>
      <c r="D813">
        <v>42</v>
      </c>
      <c r="E813" t="s">
        <v>58</v>
      </c>
      <c r="F813" t="s">
        <v>92</v>
      </c>
      <c r="G813" s="1">
        <v>44352</v>
      </c>
      <c r="H813" t="s">
        <v>45</v>
      </c>
      <c r="I813" t="s">
        <v>60</v>
      </c>
      <c r="J813" s="3" t="s">
        <v>2780</v>
      </c>
      <c r="K813" t="s">
        <v>62</v>
      </c>
      <c r="M813" t="s">
        <v>89</v>
      </c>
      <c r="N813" t="s">
        <v>83</v>
      </c>
      <c r="R813" t="str">
        <f t="shared" ca="1" si="12"/>
        <v>Karan</v>
      </c>
      <c r="S813" t="str">
        <f>IFERROR(TEXT(DATEVALUE(LEFT(Table1[[#This Row],[Date of Purchase]],10)), "MMMM"), TEXT(Table1[[#This Row],[Date of Purchase]], "MMMM"))</f>
        <v>June</v>
      </c>
      <c r="T813" t="str">
        <f>IF(OR(
  AND(Table1[[#This Row],[Ticket Priority]]="Critical", Table1[[#This Row],[Ticket Status]]&lt;&gt;"Closed"),
  AND(Table1[[#This Row],[Ticket Priority]]="High", Table1[[#This Row],[Ticket Status]]="Open")
), "Yes", "No")</f>
        <v>Yes</v>
      </c>
      <c r="U813" s="4" t="str">
        <f>IF(Table1[[#This Row],[Ticket Status]]="Closed","Yes","No")</f>
        <v>No</v>
      </c>
      <c r="V813" s="4" t="str">
        <f>IF(Table1[[#This Row],[Ticket Status]]="Pending Customer Response","Yes","No")</f>
        <v>No</v>
      </c>
      <c r="W813" s="5">
        <f ca="1">COUNTIFS(Table1[Agent_name],Table1[[#This Row],[Agent_name]],Table1[Month],Table1[[#This Row],[Month]])/160</f>
        <v>0.27500000000000002</v>
      </c>
    </row>
    <row r="814" spans="1:23" x14ac:dyDescent="0.25">
      <c r="A814">
        <v>813</v>
      </c>
      <c r="B814" t="s">
        <v>2781</v>
      </c>
      <c r="C814" t="s">
        <v>2782</v>
      </c>
      <c r="D814">
        <v>53</v>
      </c>
      <c r="E814" t="s">
        <v>29</v>
      </c>
      <c r="F814" t="s">
        <v>65</v>
      </c>
      <c r="G814" s="1">
        <v>43947</v>
      </c>
      <c r="H814" t="s">
        <v>67</v>
      </c>
      <c r="I814" t="s">
        <v>46</v>
      </c>
      <c r="J814" s="3" t="s">
        <v>2783</v>
      </c>
      <c r="K814" t="s">
        <v>62</v>
      </c>
      <c r="M814" t="s">
        <v>143</v>
      </c>
      <c r="N814" t="s">
        <v>55</v>
      </c>
      <c r="R814" t="str">
        <f t="shared" ca="1" si="12"/>
        <v>Sara</v>
      </c>
      <c r="S814" t="str">
        <f>IFERROR(TEXT(DATEVALUE(LEFT(Table1[[#This Row],[Date of Purchase]],10)), "MMMM"), TEXT(Table1[[#This Row],[Date of Purchase]], "MMMM"))</f>
        <v>April</v>
      </c>
      <c r="T814" t="str">
        <f>IF(OR(
  AND(Table1[[#This Row],[Ticket Priority]]="Critical", Table1[[#This Row],[Ticket Status]]&lt;&gt;"Closed"),
  AND(Table1[[#This Row],[Ticket Priority]]="High", Table1[[#This Row],[Ticket Status]]="Open")
), "Yes", "No")</f>
        <v>No</v>
      </c>
      <c r="U814" s="4" t="str">
        <f>IF(Table1[[#This Row],[Ticket Status]]="Closed","Yes","No")</f>
        <v>No</v>
      </c>
      <c r="V814" s="4" t="str">
        <f>IF(Table1[[#This Row],[Ticket Status]]="Pending Customer Response","Yes","No")</f>
        <v>No</v>
      </c>
      <c r="W814" s="5">
        <f ca="1">COUNTIFS(Table1[Agent_name],Table1[[#This Row],[Agent_name]],Table1[Month],Table1[[#This Row],[Month]])/160</f>
        <v>0.75624999999999998</v>
      </c>
    </row>
    <row r="815" spans="1:23" x14ac:dyDescent="0.25">
      <c r="A815">
        <v>814</v>
      </c>
      <c r="B815" t="s">
        <v>2784</v>
      </c>
      <c r="C815" t="s">
        <v>2785</v>
      </c>
      <c r="D815">
        <v>29</v>
      </c>
      <c r="E815" t="s">
        <v>29</v>
      </c>
      <c r="F815" t="s">
        <v>112</v>
      </c>
      <c r="G815" s="1">
        <v>44534</v>
      </c>
      <c r="H815" t="s">
        <v>21</v>
      </c>
      <c r="I815" t="s">
        <v>113</v>
      </c>
      <c r="J815" s="3" t="s">
        <v>2786</v>
      </c>
      <c r="K815" t="s">
        <v>62</v>
      </c>
      <c r="M815" t="s">
        <v>41</v>
      </c>
      <c r="N815" t="s">
        <v>55</v>
      </c>
      <c r="R815" t="str">
        <f t="shared" ca="1" si="12"/>
        <v>Ravi</v>
      </c>
      <c r="S815" t="str">
        <f>IFERROR(TEXT(DATEVALUE(LEFT(Table1[[#This Row],[Date of Purchase]],10)), "MMMM"), TEXT(Table1[[#This Row],[Date of Purchase]], "MMMM"))</f>
        <v>December</v>
      </c>
      <c r="T815" t="str">
        <f>IF(OR(
  AND(Table1[[#This Row],[Ticket Priority]]="Critical", Table1[[#This Row],[Ticket Status]]&lt;&gt;"Closed"),
  AND(Table1[[#This Row],[Ticket Priority]]="High", Table1[[#This Row],[Ticket Status]]="Open")
), "Yes", "No")</f>
        <v>No</v>
      </c>
      <c r="U815" s="4" t="str">
        <f>IF(Table1[[#This Row],[Ticket Status]]="Closed","Yes","No")</f>
        <v>No</v>
      </c>
      <c r="V815" s="4" t="str">
        <f>IF(Table1[[#This Row],[Ticket Status]]="Pending Customer Response","Yes","No")</f>
        <v>No</v>
      </c>
      <c r="W815" s="5">
        <f ca="1">COUNTIFS(Table1[Agent_name],Table1[[#This Row],[Agent_name]],Table1[Month],Table1[[#This Row],[Month]])/160</f>
        <v>0.66249999999999998</v>
      </c>
    </row>
    <row r="816" spans="1:23" x14ac:dyDescent="0.25">
      <c r="A816">
        <v>815</v>
      </c>
      <c r="B816" t="s">
        <v>2787</v>
      </c>
      <c r="C816" t="s">
        <v>2788</v>
      </c>
      <c r="D816">
        <v>67</v>
      </c>
      <c r="E816" t="s">
        <v>58</v>
      </c>
      <c r="F816" t="s">
        <v>20</v>
      </c>
      <c r="G816" s="1">
        <v>44015</v>
      </c>
      <c r="H816" t="s">
        <v>67</v>
      </c>
      <c r="I816" t="s">
        <v>67</v>
      </c>
      <c r="J816" s="3" t="s">
        <v>2789</v>
      </c>
      <c r="K816" t="s">
        <v>62</v>
      </c>
      <c r="M816" t="s">
        <v>25</v>
      </c>
      <c r="N816" t="s">
        <v>83</v>
      </c>
      <c r="R816" t="str">
        <f t="shared" ca="1" si="12"/>
        <v>Priya</v>
      </c>
      <c r="S816" t="str">
        <f>IFERROR(TEXT(DATEVALUE(LEFT(Table1[[#This Row],[Date of Purchase]],10)), "MMMM"), TEXT(Table1[[#This Row],[Date of Purchase]], "MMMM"))</f>
        <v>July</v>
      </c>
      <c r="T816" t="str">
        <f>IF(OR(
  AND(Table1[[#This Row],[Ticket Priority]]="Critical", Table1[[#This Row],[Ticket Status]]&lt;&gt;"Closed"),
  AND(Table1[[#This Row],[Ticket Priority]]="High", Table1[[#This Row],[Ticket Status]]="Open")
), "Yes", "No")</f>
        <v>Yes</v>
      </c>
      <c r="U816" s="4" t="str">
        <f>IF(Table1[[#This Row],[Ticket Status]]="Closed","Yes","No")</f>
        <v>No</v>
      </c>
      <c r="V816" s="4" t="str">
        <f>IF(Table1[[#This Row],[Ticket Status]]="Pending Customer Response","Yes","No")</f>
        <v>No</v>
      </c>
      <c r="W816" s="5">
        <f ca="1">COUNTIFS(Table1[Agent_name],Table1[[#This Row],[Agent_name]],Table1[Month],Table1[[#This Row],[Month]])/160</f>
        <v>0.45</v>
      </c>
    </row>
    <row r="817" spans="1:23" x14ac:dyDescent="0.25">
      <c r="A817">
        <v>816</v>
      </c>
      <c r="B817" t="s">
        <v>2790</v>
      </c>
      <c r="C817" t="s">
        <v>2791</v>
      </c>
      <c r="D817">
        <v>27</v>
      </c>
      <c r="E817" t="s">
        <v>19</v>
      </c>
      <c r="F817" t="s">
        <v>98</v>
      </c>
      <c r="G817" s="1">
        <v>44297</v>
      </c>
      <c r="H817" t="s">
        <v>66</v>
      </c>
      <c r="I817" t="s">
        <v>99</v>
      </c>
      <c r="J817" s="3" t="s">
        <v>2792</v>
      </c>
      <c r="K817" t="s">
        <v>39</v>
      </c>
      <c r="L817" t="s">
        <v>2793</v>
      </c>
      <c r="M817" t="s">
        <v>41</v>
      </c>
      <c r="N817" t="s">
        <v>26</v>
      </c>
      <c r="O817" s="2">
        <v>45078.029467592591</v>
      </c>
      <c r="P817" s="2">
        <v>45078.91002314815</v>
      </c>
      <c r="Q817">
        <v>4</v>
      </c>
      <c r="R817" t="str">
        <f t="shared" ca="1" si="12"/>
        <v>Sara</v>
      </c>
      <c r="S817" t="str">
        <f>IFERROR(TEXT(DATEVALUE(LEFT(Table1[[#This Row],[Date of Purchase]],10)), "MMMM"), TEXT(Table1[[#This Row],[Date of Purchase]], "MMMM"))</f>
        <v>April</v>
      </c>
      <c r="T817" t="str">
        <f>IF(OR(
  AND(Table1[[#This Row],[Ticket Priority]]="Critical", Table1[[#This Row],[Ticket Status]]&lt;&gt;"Closed"),
  AND(Table1[[#This Row],[Ticket Priority]]="High", Table1[[#This Row],[Ticket Status]]="Open")
), "Yes", "No")</f>
        <v>No</v>
      </c>
      <c r="U817" s="4" t="str">
        <f>IF(Table1[[#This Row],[Ticket Status]]="Closed","Yes","No")</f>
        <v>Yes</v>
      </c>
      <c r="V817" s="4" t="str">
        <f>IF(Table1[[#This Row],[Ticket Status]]="Pending Customer Response","Yes","No")</f>
        <v>No</v>
      </c>
      <c r="W817" s="5">
        <f ca="1">COUNTIFS(Table1[Agent_name],Table1[[#This Row],[Agent_name]],Table1[Month],Table1[[#This Row],[Month]])/160</f>
        <v>0.75624999999999998</v>
      </c>
    </row>
    <row r="818" spans="1:23" x14ac:dyDescent="0.25">
      <c r="A818">
        <v>817</v>
      </c>
      <c r="B818" t="s">
        <v>2794</v>
      </c>
      <c r="C818" t="s">
        <v>2795</v>
      </c>
      <c r="D818">
        <v>41</v>
      </c>
      <c r="E818" t="s">
        <v>58</v>
      </c>
      <c r="F818" t="s">
        <v>86</v>
      </c>
      <c r="G818" s="1">
        <v>44337</v>
      </c>
      <c r="H818" t="s">
        <v>59</v>
      </c>
      <c r="I818" t="s">
        <v>37</v>
      </c>
      <c r="J818" s="3" t="s">
        <v>2796</v>
      </c>
      <c r="K818" t="s">
        <v>62</v>
      </c>
      <c r="M818" t="s">
        <v>143</v>
      </c>
      <c r="N818" t="s">
        <v>26</v>
      </c>
      <c r="R818" t="str">
        <f t="shared" ca="1" si="12"/>
        <v>Sara</v>
      </c>
      <c r="S818" t="str">
        <f>IFERROR(TEXT(DATEVALUE(LEFT(Table1[[#This Row],[Date of Purchase]],10)), "MMMM"), TEXT(Table1[[#This Row],[Date of Purchase]], "MMMM"))</f>
        <v>May</v>
      </c>
      <c r="T818" t="str">
        <f>IF(OR(
  AND(Table1[[#This Row],[Ticket Priority]]="Critical", Table1[[#This Row],[Ticket Status]]&lt;&gt;"Closed"),
  AND(Table1[[#This Row],[Ticket Priority]]="High", Table1[[#This Row],[Ticket Status]]="Open")
), "Yes", "No")</f>
        <v>No</v>
      </c>
      <c r="U818" s="4" t="str">
        <f>IF(Table1[[#This Row],[Ticket Status]]="Closed","Yes","No")</f>
        <v>No</v>
      </c>
      <c r="V818" s="4" t="str">
        <f>IF(Table1[[#This Row],[Ticket Status]]="Pending Customer Response","Yes","No")</f>
        <v>No</v>
      </c>
      <c r="W818" s="5">
        <f ca="1">COUNTIFS(Table1[Agent_name],Table1[[#This Row],[Agent_name]],Table1[Month],Table1[[#This Row],[Month]])/160</f>
        <v>0.64375000000000004</v>
      </c>
    </row>
    <row r="819" spans="1:23" x14ac:dyDescent="0.25">
      <c r="A819">
        <v>818</v>
      </c>
      <c r="B819" t="s">
        <v>2797</v>
      </c>
      <c r="C819" t="s">
        <v>2798</v>
      </c>
      <c r="D819">
        <v>51</v>
      </c>
      <c r="E819" t="s">
        <v>29</v>
      </c>
      <c r="F819" t="s">
        <v>383</v>
      </c>
      <c r="G819" s="1">
        <v>43939</v>
      </c>
      <c r="H819" t="s">
        <v>59</v>
      </c>
      <c r="I819" t="s">
        <v>52</v>
      </c>
      <c r="J819" s="3" t="s">
        <v>2799</v>
      </c>
      <c r="K819" t="s">
        <v>24</v>
      </c>
      <c r="M819" t="s">
        <v>41</v>
      </c>
      <c r="N819" t="s">
        <v>83</v>
      </c>
      <c r="O819" s="2">
        <v>45078.898252314815</v>
      </c>
      <c r="R819" t="str">
        <f t="shared" ca="1" si="12"/>
        <v>Mohit</v>
      </c>
      <c r="S819" t="str">
        <f>IFERROR(TEXT(DATEVALUE(LEFT(Table1[[#This Row],[Date of Purchase]],10)), "MMMM"), TEXT(Table1[[#This Row],[Date of Purchase]], "MMMM"))</f>
        <v>April</v>
      </c>
      <c r="T819" t="str">
        <f>IF(OR(
  AND(Table1[[#This Row],[Ticket Priority]]="Critical", Table1[[#This Row],[Ticket Status]]&lt;&gt;"Closed"),
  AND(Table1[[#This Row],[Ticket Priority]]="High", Table1[[#This Row],[Ticket Status]]="Open")
), "Yes", "No")</f>
        <v>No</v>
      </c>
      <c r="U819" s="4" t="str">
        <f>IF(Table1[[#This Row],[Ticket Status]]="Closed","Yes","No")</f>
        <v>No</v>
      </c>
      <c r="V819" s="4" t="str">
        <f>IF(Table1[[#This Row],[Ticket Status]]="Pending Customer Response","Yes","No")</f>
        <v>Yes</v>
      </c>
      <c r="W819" s="5">
        <f ca="1">COUNTIFS(Table1[Agent_name],Table1[[#This Row],[Agent_name]],Table1[Month],Table1[[#This Row],[Month]])/160</f>
        <v>0.45</v>
      </c>
    </row>
    <row r="820" spans="1:23" x14ac:dyDescent="0.25">
      <c r="A820">
        <v>819</v>
      </c>
      <c r="B820" t="s">
        <v>2800</v>
      </c>
      <c r="C820" t="s">
        <v>2801</v>
      </c>
      <c r="D820">
        <v>23</v>
      </c>
      <c r="E820" t="s">
        <v>29</v>
      </c>
      <c r="F820" t="s">
        <v>30</v>
      </c>
      <c r="G820" s="1">
        <v>44172</v>
      </c>
      <c r="H820" t="s">
        <v>67</v>
      </c>
      <c r="I820" t="s">
        <v>113</v>
      </c>
      <c r="J820" s="3" t="s">
        <v>2802</v>
      </c>
      <c r="K820" t="s">
        <v>39</v>
      </c>
      <c r="L820" t="s">
        <v>2803</v>
      </c>
      <c r="M820" t="s">
        <v>89</v>
      </c>
      <c r="N820" t="s">
        <v>83</v>
      </c>
      <c r="O820" s="2">
        <v>45078.167708333334</v>
      </c>
      <c r="P820" s="2">
        <v>45078.830208333333</v>
      </c>
      <c r="Q820">
        <v>3</v>
      </c>
      <c r="R820" t="str">
        <f t="shared" ca="1" si="12"/>
        <v>Karan</v>
      </c>
      <c r="S820" t="str">
        <f>IFERROR(TEXT(DATEVALUE(LEFT(Table1[[#This Row],[Date of Purchase]],10)), "MMMM"), TEXT(Table1[[#This Row],[Date of Purchase]], "MMMM"))</f>
        <v>December</v>
      </c>
      <c r="T820" t="str">
        <f>IF(OR(
  AND(Table1[[#This Row],[Ticket Priority]]="Critical", Table1[[#This Row],[Ticket Status]]&lt;&gt;"Closed"),
  AND(Table1[[#This Row],[Ticket Priority]]="High", Table1[[#This Row],[Ticket Status]]="Open")
), "Yes", "No")</f>
        <v>No</v>
      </c>
      <c r="U820" s="4" t="str">
        <f>IF(Table1[[#This Row],[Ticket Status]]="Closed","Yes","No")</f>
        <v>Yes</v>
      </c>
      <c r="V820" s="4" t="str">
        <f>IF(Table1[[#This Row],[Ticket Status]]="Pending Customer Response","Yes","No")</f>
        <v>No</v>
      </c>
      <c r="W820" s="5">
        <f ca="1">COUNTIFS(Table1[Agent_name],Table1[[#This Row],[Agent_name]],Table1[Month],Table1[[#This Row],[Month]])/160</f>
        <v>0.18124999999999999</v>
      </c>
    </row>
    <row r="821" spans="1:23" x14ac:dyDescent="0.25">
      <c r="A821">
        <v>820</v>
      </c>
      <c r="B821" t="s">
        <v>2804</v>
      </c>
      <c r="C821" t="s">
        <v>2805</v>
      </c>
      <c r="D821">
        <v>20</v>
      </c>
      <c r="E821" t="s">
        <v>19</v>
      </c>
      <c r="F821" t="s">
        <v>134</v>
      </c>
      <c r="G821" s="1">
        <v>44103</v>
      </c>
      <c r="H821" t="s">
        <v>59</v>
      </c>
      <c r="I821" t="s">
        <v>52</v>
      </c>
      <c r="J821" s="3" t="s">
        <v>2806</v>
      </c>
      <c r="K821" t="s">
        <v>62</v>
      </c>
      <c r="M821" t="s">
        <v>143</v>
      </c>
      <c r="N821" t="s">
        <v>33</v>
      </c>
      <c r="R821" t="str">
        <f t="shared" ca="1" si="12"/>
        <v>Rahul</v>
      </c>
      <c r="S821" t="str">
        <f>IFERROR(TEXT(DATEVALUE(LEFT(Table1[[#This Row],[Date of Purchase]],10)), "MMMM"), TEXT(Table1[[#This Row],[Date of Purchase]], "MMMM"))</f>
        <v>September</v>
      </c>
      <c r="T821" t="str">
        <f>IF(OR(
  AND(Table1[[#This Row],[Ticket Priority]]="Critical", Table1[[#This Row],[Ticket Status]]&lt;&gt;"Closed"),
  AND(Table1[[#This Row],[Ticket Priority]]="High", Table1[[#This Row],[Ticket Status]]="Open")
), "Yes", "No")</f>
        <v>No</v>
      </c>
      <c r="U821" s="4" t="str">
        <f>IF(Table1[[#This Row],[Ticket Status]]="Closed","Yes","No")</f>
        <v>No</v>
      </c>
      <c r="V821" s="4" t="str">
        <f>IF(Table1[[#This Row],[Ticket Status]]="Pending Customer Response","Yes","No")</f>
        <v>No</v>
      </c>
      <c r="W821" s="5">
        <f ca="1">COUNTIFS(Table1[Agent_name],Table1[[#This Row],[Agent_name]],Table1[Month],Table1[[#This Row],[Month]])/160</f>
        <v>0.25</v>
      </c>
    </row>
    <row r="822" spans="1:23" x14ac:dyDescent="0.25">
      <c r="A822">
        <v>821</v>
      </c>
      <c r="B822" t="s">
        <v>2807</v>
      </c>
      <c r="C822" t="s">
        <v>2808</v>
      </c>
      <c r="D822">
        <v>56</v>
      </c>
      <c r="E822" t="s">
        <v>19</v>
      </c>
      <c r="F822" t="s">
        <v>117</v>
      </c>
      <c r="G822" s="1">
        <v>44455</v>
      </c>
      <c r="H822" t="s">
        <v>66</v>
      </c>
      <c r="I822" t="s">
        <v>59</v>
      </c>
      <c r="J822" s="3" t="s">
        <v>2809</v>
      </c>
      <c r="K822" t="s">
        <v>62</v>
      </c>
      <c r="M822" t="s">
        <v>25</v>
      </c>
      <c r="N822" t="s">
        <v>33</v>
      </c>
      <c r="R822" t="str">
        <f t="shared" ca="1" si="12"/>
        <v>Rahul</v>
      </c>
      <c r="S822" t="str">
        <f>IFERROR(TEXT(DATEVALUE(LEFT(Table1[[#This Row],[Date of Purchase]],10)), "MMMM"), TEXT(Table1[[#This Row],[Date of Purchase]], "MMMM"))</f>
        <v>September</v>
      </c>
      <c r="T822" t="str">
        <f>IF(OR(
  AND(Table1[[#This Row],[Ticket Priority]]="Critical", Table1[[#This Row],[Ticket Status]]&lt;&gt;"Closed"),
  AND(Table1[[#This Row],[Ticket Priority]]="High", Table1[[#This Row],[Ticket Status]]="Open")
), "Yes", "No")</f>
        <v>Yes</v>
      </c>
      <c r="U822" s="4" t="str">
        <f>IF(Table1[[#This Row],[Ticket Status]]="Closed","Yes","No")</f>
        <v>No</v>
      </c>
      <c r="V822" s="4" t="str">
        <f>IF(Table1[[#This Row],[Ticket Status]]="Pending Customer Response","Yes","No")</f>
        <v>No</v>
      </c>
      <c r="W822" s="5">
        <f ca="1">COUNTIFS(Table1[Agent_name],Table1[[#This Row],[Agent_name]],Table1[Month],Table1[[#This Row],[Month]])/160</f>
        <v>0.25</v>
      </c>
    </row>
    <row r="823" spans="1:23" x14ac:dyDescent="0.25">
      <c r="A823">
        <v>822</v>
      </c>
      <c r="B823" t="s">
        <v>2810</v>
      </c>
      <c r="C823" t="s">
        <v>2811</v>
      </c>
      <c r="D823">
        <v>29</v>
      </c>
      <c r="E823" t="s">
        <v>29</v>
      </c>
      <c r="F823" t="s">
        <v>157</v>
      </c>
      <c r="G823" s="1">
        <v>44396</v>
      </c>
      <c r="H823" t="s">
        <v>59</v>
      </c>
      <c r="I823" t="s">
        <v>99</v>
      </c>
      <c r="J823" s="3" t="s">
        <v>2812</v>
      </c>
      <c r="K823" t="s">
        <v>39</v>
      </c>
      <c r="L823" t="s">
        <v>2813</v>
      </c>
      <c r="M823" t="s">
        <v>25</v>
      </c>
      <c r="N823" t="s">
        <v>26</v>
      </c>
      <c r="O823" s="2">
        <v>45078.62332175926</v>
      </c>
      <c r="P823" s="2">
        <v>45078.696238425924</v>
      </c>
      <c r="Q823">
        <v>3</v>
      </c>
      <c r="R823" t="str">
        <f t="shared" ca="1" si="12"/>
        <v>Ravi</v>
      </c>
      <c r="S823" t="str">
        <f>IFERROR(TEXT(DATEVALUE(LEFT(Table1[[#This Row],[Date of Purchase]],10)), "MMMM"), TEXT(Table1[[#This Row],[Date of Purchase]], "MMMM"))</f>
        <v>July</v>
      </c>
      <c r="T823" t="str">
        <f>IF(OR(
  AND(Table1[[#This Row],[Ticket Priority]]="Critical", Table1[[#This Row],[Ticket Status]]&lt;&gt;"Closed"),
  AND(Table1[[#This Row],[Ticket Priority]]="High", Table1[[#This Row],[Ticket Status]]="Open")
), "Yes", "No")</f>
        <v>No</v>
      </c>
      <c r="U823" s="4" t="str">
        <f>IF(Table1[[#This Row],[Ticket Status]]="Closed","Yes","No")</f>
        <v>Yes</v>
      </c>
      <c r="V823" s="4" t="str">
        <f>IF(Table1[[#This Row],[Ticket Status]]="Pending Customer Response","Yes","No")</f>
        <v>No</v>
      </c>
      <c r="W823" s="5">
        <f ca="1">COUNTIFS(Table1[Agent_name],Table1[[#This Row],[Agent_name]],Table1[Month],Table1[[#This Row],[Month]])/160</f>
        <v>0.66249999999999998</v>
      </c>
    </row>
    <row r="824" spans="1:23" x14ac:dyDescent="0.25">
      <c r="A824">
        <v>823</v>
      </c>
      <c r="B824" t="s">
        <v>2814</v>
      </c>
      <c r="C824" t="s">
        <v>2815</v>
      </c>
      <c r="D824">
        <v>33</v>
      </c>
      <c r="E824" t="s">
        <v>19</v>
      </c>
      <c r="F824" t="s">
        <v>103</v>
      </c>
      <c r="G824" s="1">
        <v>44288</v>
      </c>
      <c r="H824" t="s">
        <v>45</v>
      </c>
      <c r="I824" t="s">
        <v>113</v>
      </c>
      <c r="J824" s="3" t="s">
        <v>2816</v>
      </c>
      <c r="K824" t="s">
        <v>24</v>
      </c>
      <c r="M824" t="s">
        <v>143</v>
      </c>
      <c r="N824" t="s">
        <v>83</v>
      </c>
      <c r="O824" s="2">
        <v>45077.952499999999</v>
      </c>
      <c r="R824" t="str">
        <f t="shared" ca="1" si="12"/>
        <v>Priya</v>
      </c>
      <c r="S824" t="str">
        <f>IFERROR(TEXT(DATEVALUE(LEFT(Table1[[#This Row],[Date of Purchase]],10)), "MMMM"), TEXT(Table1[[#This Row],[Date of Purchase]], "MMMM"))</f>
        <v>April</v>
      </c>
      <c r="T824" t="str">
        <f>IF(OR(
  AND(Table1[[#This Row],[Ticket Priority]]="Critical", Table1[[#This Row],[Ticket Status]]&lt;&gt;"Closed"),
  AND(Table1[[#This Row],[Ticket Priority]]="High", Table1[[#This Row],[Ticket Status]]="Open")
), "Yes", "No")</f>
        <v>No</v>
      </c>
      <c r="U824" s="4" t="str">
        <f>IF(Table1[[#This Row],[Ticket Status]]="Closed","Yes","No")</f>
        <v>No</v>
      </c>
      <c r="V824" s="4" t="str">
        <f>IF(Table1[[#This Row],[Ticket Status]]="Pending Customer Response","Yes","No")</f>
        <v>Yes</v>
      </c>
      <c r="W824" s="5">
        <f ca="1">COUNTIFS(Table1[Agent_name],Table1[[#This Row],[Agent_name]],Table1[Month],Table1[[#This Row],[Month]])/160</f>
        <v>0.48749999999999999</v>
      </c>
    </row>
    <row r="825" spans="1:23" x14ac:dyDescent="0.25">
      <c r="A825">
        <v>824</v>
      </c>
      <c r="B825" t="s">
        <v>2817</v>
      </c>
      <c r="C825" t="s">
        <v>2818</v>
      </c>
      <c r="D825">
        <v>65</v>
      </c>
      <c r="E825" t="s">
        <v>29</v>
      </c>
      <c r="F825" t="s">
        <v>173</v>
      </c>
      <c r="G825" s="1">
        <v>44191</v>
      </c>
      <c r="H825" t="s">
        <v>21</v>
      </c>
      <c r="I825" t="s">
        <v>31</v>
      </c>
      <c r="J825" s="3" t="s">
        <v>2819</v>
      </c>
      <c r="K825" t="s">
        <v>62</v>
      </c>
      <c r="M825" t="s">
        <v>143</v>
      </c>
      <c r="N825" t="s">
        <v>55</v>
      </c>
      <c r="R825" t="str">
        <f t="shared" ca="1" si="12"/>
        <v>Aisha</v>
      </c>
      <c r="S825" t="str">
        <f>IFERROR(TEXT(DATEVALUE(LEFT(Table1[[#This Row],[Date of Purchase]],10)), "MMMM"), TEXT(Table1[[#This Row],[Date of Purchase]], "MMMM"))</f>
        <v>December</v>
      </c>
      <c r="T825" t="str">
        <f>IF(OR(
  AND(Table1[[#This Row],[Ticket Priority]]="Critical", Table1[[#This Row],[Ticket Status]]&lt;&gt;"Closed"),
  AND(Table1[[#This Row],[Ticket Priority]]="High", Table1[[#This Row],[Ticket Status]]="Open")
), "Yes", "No")</f>
        <v>No</v>
      </c>
      <c r="U825" s="4" t="str">
        <f>IF(Table1[[#This Row],[Ticket Status]]="Closed","Yes","No")</f>
        <v>No</v>
      </c>
      <c r="V825" s="4" t="str">
        <f>IF(Table1[[#This Row],[Ticket Status]]="Pending Customer Response","Yes","No")</f>
        <v>No</v>
      </c>
      <c r="W825" s="5">
        <f ca="1">COUNTIFS(Table1[Agent_name],Table1[[#This Row],[Agent_name]],Table1[Month],Table1[[#This Row],[Month]])/160</f>
        <v>0.91249999999999998</v>
      </c>
    </row>
    <row r="826" spans="1:23" x14ac:dyDescent="0.25">
      <c r="A826">
        <v>825</v>
      </c>
      <c r="B826" t="s">
        <v>2820</v>
      </c>
      <c r="C826" t="s">
        <v>2821</v>
      </c>
      <c r="D826">
        <v>67</v>
      </c>
      <c r="E826" t="s">
        <v>19</v>
      </c>
      <c r="F826" t="s">
        <v>383</v>
      </c>
      <c r="G826" s="1">
        <v>43882</v>
      </c>
      <c r="H826" t="s">
        <v>45</v>
      </c>
      <c r="I826" t="s">
        <v>52</v>
      </c>
      <c r="J826" s="3" t="s">
        <v>2822</v>
      </c>
      <c r="K826" t="s">
        <v>24</v>
      </c>
      <c r="M826" t="s">
        <v>41</v>
      </c>
      <c r="N826" t="s">
        <v>55</v>
      </c>
      <c r="O826" s="2">
        <v>45078.097673611112</v>
      </c>
      <c r="R826" t="str">
        <f t="shared" ca="1" si="12"/>
        <v>Sara</v>
      </c>
      <c r="S826" t="str">
        <f>IFERROR(TEXT(DATEVALUE(LEFT(Table1[[#This Row],[Date of Purchase]],10)), "MMMM"), TEXT(Table1[[#This Row],[Date of Purchase]], "MMMM"))</f>
        <v>February</v>
      </c>
      <c r="T826" t="str">
        <f>IF(OR(
  AND(Table1[[#This Row],[Ticket Priority]]="Critical", Table1[[#This Row],[Ticket Status]]&lt;&gt;"Closed"),
  AND(Table1[[#This Row],[Ticket Priority]]="High", Table1[[#This Row],[Ticket Status]]="Open")
), "Yes", "No")</f>
        <v>No</v>
      </c>
      <c r="U826" s="4" t="str">
        <f>IF(Table1[[#This Row],[Ticket Status]]="Closed","Yes","No")</f>
        <v>No</v>
      </c>
      <c r="V826" s="4" t="str">
        <f>IF(Table1[[#This Row],[Ticket Status]]="Pending Customer Response","Yes","No")</f>
        <v>Yes</v>
      </c>
      <c r="W826" s="5">
        <f ca="1">COUNTIFS(Table1[Agent_name],Table1[[#This Row],[Agent_name]],Table1[Month],Table1[[#This Row],[Month]])/160</f>
        <v>0.65625</v>
      </c>
    </row>
    <row r="827" spans="1:23" x14ac:dyDescent="0.25">
      <c r="A827">
        <v>826</v>
      </c>
      <c r="B827" t="s">
        <v>2823</v>
      </c>
      <c r="C827" t="s">
        <v>2824</v>
      </c>
      <c r="D827">
        <v>42</v>
      </c>
      <c r="E827" t="s">
        <v>29</v>
      </c>
      <c r="F827" t="s">
        <v>65</v>
      </c>
      <c r="G827" s="1">
        <v>44289</v>
      </c>
      <c r="H827" t="s">
        <v>21</v>
      </c>
      <c r="I827" t="s">
        <v>72</v>
      </c>
      <c r="J827" s="3" t="s">
        <v>2825</v>
      </c>
      <c r="K827" t="s">
        <v>62</v>
      </c>
      <c r="M827" t="s">
        <v>143</v>
      </c>
      <c r="N827" t="s">
        <v>26</v>
      </c>
      <c r="R827" t="str">
        <f t="shared" ca="1" si="12"/>
        <v>Neha</v>
      </c>
      <c r="S827" t="str">
        <f>IFERROR(TEXT(DATEVALUE(LEFT(Table1[[#This Row],[Date of Purchase]],10)), "MMMM"), TEXT(Table1[[#This Row],[Date of Purchase]], "MMMM"))</f>
        <v>April</v>
      </c>
      <c r="T827" t="str">
        <f>IF(OR(
  AND(Table1[[#This Row],[Ticket Priority]]="Critical", Table1[[#This Row],[Ticket Status]]&lt;&gt;"Closed"),
  AND(Table1[[#This Row],[Ticket Priority]]="High", Table1[[#This Row],[Ticket Status]]="Open")
), "Yes", "No")</f>
        <v>No</v>
      </c>
      <c r="U827" s="4" t="str">
        <f>IF(Table1[[#This Row],[Ticket Status]]="Closed","Yes","No")</f>
        <v>No</v>
      </c>
      <c r="V827" s="4" t="str">
        <f>IF(Table1[[#This Row],[Ticket Status]]="Pending Customer Response","Yes","No")</f>
        <v>No</v>
      </c>
      <c r="W827" s="5">
        <f ca="1">COUNTIFS(Table1[Agent_name],Table1[[#This Row],[Agent_name]],Table1[Month],Table1[[#This Row],[Month]])/160</f>
        <v>0.28749999999999998</v>
      </c>
    </row>
    <row r="828" spans="1:23" x14ac:dyDescent="0.25">
      <c r="A828">
        <v>827</v>
      </c>
      <c r="B828" t="s">
        <v>2826</v>
      </c>
      <c r="C828" t="s">
        <v>2827</v>
      </c>
      <c r="D828">
        <v>57</v>
      </c>
      <c r="E828" t="s">
        <v>29</v>
      </c>
      <c r="F828" t="s">
        <v>286</v>
      </c>
      <c r="G828" s="1">
        <v>43935</v>
      </c>
      <c r="H828" t="s">
        <v>67</v>
      </c>
      <c r="I828" t="s">
        <v>141</v>
      </c>
      <c r="J828" s="3" t="s">
        <v>2828</v>
      </c>
      <c r="K828" t="s">
        <v>24</v>
      </c>
      <c r="M828" t="s">
        <v>143</v>
      </c>
      <c r="N828" t="s">
        <v>33</v>
      </c>
      <c r="O828" s="2">
        <v>45078.788668981484</v>
      </c>
      <c r="R828" t="str">
        <f t="shared" ca="1" si="12"/>
        <v>Aisha</v>
      </c>
      <c r="S828" t="str">
        <f>IFERROR(TEXT(DATEVALUE(LEFT(Table1[[#This Row],[Date of Purchase]],10)), "MMMM"), TEXT(Table1[[#This Row],[Date of Purchase]], "MMMM"))</f>
        <v>April</v>
      </c>
      <c r="T828" t="str">
        <f>IF(OR(
  AND(Table1[[#This Row],[Ticket Priority]]="Critical", Table1[[#This Row],[Ticket Status]]&lt;&gt;"Closed"),
  AND(Table1[[#This Row],[Ticket Priority]]="High", Table1[[#This Row],[Ticket Status]]="Open")
), "Yes", "No")</f>
        <v>No</v>
      </c>
      <c r="U828" s="4" t="str">
        <f>IF(Table1[[#This Row],[Ticket Status]]="Closed","Yes","No")</f>
        <v>No</v>
      </c>
      <c r="V828" s="4" t="str">
        <f>IF(Table1[[#This Row],[Ticket Status]]="Pending Customer Response","Yes","No")</f>
        <v>Yes</v>
      </c>
      <c r="W828" s="5">
        <f ca="1">COUNTIFS(Table1[Agent_name],Table1[[#This Row],[Agent_name]],Table1[Month],Table1[[#This Row],[Month]])/160</f>
        <v>0.81874999999999998</v>
      </c>
    </row>
    <row r="829" spans="1:23" x14ac:dyDescent="0.25">
      <c r="A829">
        <v>828</v>
      </c>
      <c r="B829" t="s">
        <v>2829</v>
      </c>
      <c r="C829" t="s">
        <v>2830</v>
      </c>
      <c r="D829">
        <v>19</v>
      </c>
      <c r="E829" t="s">
        <v>29</v>
      </c>
      <c r="F829" t="s">
        <v>655</v>
      </c>
      <c r="G829" s="1">
        <v>44297</v>
      </c>
      <c r="H829" t="s">
        <v>66</v>
      </c>
      <c r="I829" t="s">
        <v>93</v>
      </c>
      <c r="J829" s="3" t="s">
        <v>2831</v>
      </c>
      <c r="K829" t="s">
        <v>39</v>
      </c>
      <c r="L829" t="s">
        <v>2832</v>
      </c>
      <c r="M829" t="s">
        <v>41</v>
      </c>
      <c r="N829" t="s">
        <v>55</v>
      </c>
      <c r="O829" s="2">
        <v>45078.709513888891</v>
      </c>
      <c r="P829" s="2">
        <v>45078.003958333335</v>
      </c>
      <c r="Q829">
        <v>4</v>
      </c>
      <c r="R829" t="str">
        <f t="shared" ca="1" si="12"/>
        <v>Divya</v>
      </c>
      <c r="S829" t="str">
        <f>IFERROR(TEXT(DATEVALUE(LEFT(Table1[[#This Row],[Date of Purchase]],10)), "MMMM"), TEXT(Table1[[#This Row],[Date of Purchase]], "MMMM"))</f>
        <v>April</v>
      </c>
      <c r="T829" t="str">
        <f>IF(OR(
  AND(Table1[[#This Row],[Ticket Priority]]="Critical", Table1[[#This Row],[Ticket Status]]&lt;&gt;"Closed"),
  AND(Table1[[#This Row],[Ticket Priority]]="High", Table1[[#This Row],[Ticket Status]]="Open")
), "Yes", "No")</f>
        <v>No</v>
      </c>
      <c r="U829" s="4" t="str">
        <f>IF(Table1[[#This Row],[Ticket Status]]="Closed","Yes","No")</f>
        <v>Yes</v>
      </c>
      <c r="V829" s="4" t="str">
        <f>IF(Table1[[#This Row],[Ticket Status]]="Pending Customer Response","Yes","No")</f>
        <v>No</v>
      </c>
      <c r="W829" s="5">
        <f ca="1">COUNTIFS(Table1[Agent_name],Table1[[#This Row],[Agent_name]],Table1[Month],Table1[[#This Row],[Month]])/160</f>
        <v>0.17499999999999999</v>
      </c>
    </row>
    <row r="830" spans="1:23" x14ac:dyDescent="0.25">
      <c r="A830">
        <v>829</v>
      </c>
      <c r="B830" t="s">
        <v>2833</v>
      </c>
      <c r="C830" t="s">
        <v>2834</v>
      </c>
      <c r="D830">
        <v>47</v>
      </c>
      <c r="E830" t="s">
        <v>58</v>
      </c>
      <c r="F830" t="s">
        <v>485</v>
      </c>
      <c r="G830" s="1">
        <v>44378</v>
      </c>
      <c r="H830" t="s">
        <v>45</v>
      </c>
      <c r="I830" t="s">
        <v>52</v>
      </c>
      <c r="J830" s="3" t="s">
        <v>2835</v>
      </c>
      <c r="K830" t="s">
        <v>24</v>
      </c>
      <c r="M830" t="s">
        <v>89</v>
      </c>
      <c r="N830" t="s">
        <v>33</v>
      </c>
      <c r="O830" s="2">
        <v>45078.770648148151</v>
      </c>
      <c r="R830" t="str">
        <f t="shared" ca="1" si="12"/>
        <v>Mohit</v>
      </c>
      <c r="S830" t="str">
        <f>IFERROR(TEXT(DATEVALUE(LEFT(Table1[[#This Row],[Date of Purchase]],10)), "MMMM"), TEXT(Table1[[#This Row],[Date of Purchase]], "MMMM"))</f>
        <v>July</v>
      </c>
      <c r="T830" t="str">
        <f>IF(OR(
  AND(Table1[[#This Row],[Ticket Priority]]="Critical", Table1[[#This Row],[Ticket Status]]&lt;&gt;"Closed"),
  AND(Table1[[#This Row],[Ticket Priority]]="High", Table1[[#This Row],[Ticket Status]]="Open")
), "Yes", "No")</f>
        <v>No</v>
      </c>
      <c r="U830" s="4" t="str">
        <f>IF(Table1[[#This Row],[Ticket Status]]="Closed","Yes","No")</f>
        <v>No</v>
      </c>
      <c r="V830" s="4" t="str">
        <f>IF(Table1[[#This Row],[Ticket Status]]="Pending Customer Response","Yes","No")</f>
        <v>Yes</v>
      </c>
      <c r="W830" s="5">
        <f ca="1">COUNTIFS(Table1[Agent_name],Table1[[#This Row],[Agent_name]],Table1[Month],Table1[[#This Row],[Month]])/160</f>
        <v>0.53125</v>
      </c>
    </row>
    <row r="831" spans="1:23" x14ac:dyDescent="0.25">
      <c r="A831">
        <v>830</v>
      </c>
      <c r="B831" t="s">
        <v>2836</v>
      </c>
      <c r="C831" t="s">
        <v>2837</v>
      </c>
      <c r="D831">
        <v>24</v>
      </c>
      <c r="E831" t="s">
        <v>29</v>
      </c>
      <c r="F831" t="s">
        <v>117</v>
      </c>
      <c r="G831" s="1">
        <v>43862</v>
      </c>
      <c r="H831" t="s">
        <v>67</v>
      </c>
      <c r="I831" t="s">
        <v>59</v>
      </c>
      <c r="J831" s="3" t="s">
        <v>2838</v>
      </c>
      <c r="K831" t="s">
        <v>24</v>
      </c>
      <c r="M831" t="s">
        <v>25</v>
      </c>
      <c r="N831" t="s">
        <v>55</v>
      </c>
      <c r="O831" s="2">
        <v>45078.031770833331</v>
      </c>
      <c r="R831" t="str">
        <f t="shared" ca="1" si="12"/>
        <v>Ravi</v>
      </c>
      <c r="S831" t="str">
        <f>IFERROR(TEXT(DATEVALUE(LEFT(Table1[[#This Row],[Date of Purchase]],10)), "MMMM"), TEXT(Table1[[#This Row],[Date of Purchase]], "MMMM"))</f>
        <v>February</v>
      </c>
      <c r="T831" t="str">
        <f>IF(OR(
  AND(Table1[[#This Row],[Ticket Priority]]="Critical", Table1[[#This Row],[Ticket Status]]&lt;&gt;"Closed"),
  AND(Table1[[#This Row],[Ticket Priority]]="High", Table1[[#This Row],[Ticket Status]]="Open")
), "Yes", "No")</f>
        <v>Yes</v>
      </c>
      <c r="U831" s="4" t="str">
        <f>IF(Table1[[#This Row],[Ticket Status]]="Closed","Yes","No")</f>
        <v>No</v>
      </c>
      <c r="V831" s="4" t="str">
        <f>IF(Table1[[#This Row],[Ticket Status]]="Pending Customer Response","Yes","No")</f>
        <v>Yes</v>
      </c>
      <c r="W831" s="5">
        <f ca="1">COUNTIFS(Table1[Agent_name],Table1[[#This Row],[Agent_name]],Table1[Month],Table1[[#This Row],[Month]])/160</f>
        <v>0.61250000000000004</v>
      </c>
    </row>
    <row r="832" spans="1:23" x14ac:dyDescent="0.25">
      <c r="A832">
        <v>831</v>
      </c>
      <c r="B832" t="s">
        <v>2839</v>
      </c>
      <c r="C832" t="s">
        <v>2840</v>
      </c>
      <c r="D832">
        <v>38</v>
      </c>
      <c r="E832" t="s">
        <v>58</v>
      </c>
      <c r="F832" t="s">
        <v>207</v>
      </c>
      <c r="G832" s="1">
        <v>44493</v>
      </c>
      <c r="H832" t="s">
        <v>45</v>
      </c>
      <c r="I832" t="s">
        <v>150</v>
      </c>
      <c r="J832" s="3" t="s">
        <v>2841</v>
      </c>
      <c r="K832" t="s">
        <v>24</v>
      </c>
      <c r="M832" t="s">
        <v>25</v>
      </c>
      <c r="N832" t="s">
        <v>33</v>
      </c>
      <c r="O832" s="2">
        <v>45078.460960648146</v>
      </c>
      <c r="R832" t="str">
        <f t="shared" ca="1" si="12"/>
        <v>Ravi</v>
      </c>
      <c r="S832" t="str">
        <f>IFERROR(TEXT(DATEVALUE(LEFT(Table1[[#This Row],[Date of Purchase]],10)), "MMMM"), TEXT(Table1[[#This Row],[Date of Purchase]], "MMMM"))</f>
        <v>October</v>
      </c>
      <c r="T832" t="str">
        <f>IF(OR(
  AND(Table1[[#This Row],[Ticket Priority]]="Critical", Table1[[#This Row],[Ticket Status]]&lt;&gt;"Closed"),
  AND(Table1[[#This Row],[Ticket Priority]]="High", Table1[[#This Row],[Ticket Status]]="Open")
), "Yes", "No")</f>
        <v>Yes</v>
      </c>
      <c r="U832" s="4" t="str">
        <f>IF(Table1[[#This Row],[Ticket Status]]="Closed","Yes","No")</f>
        <v>No</v>
      </c>
      <c r="V832" s="4" t="str">
        <f>IF(Table1[[#This Row],[Ticket Status]]="Pending Customer Response","Yes","No")</f>
        <v>Yes</v>
      </c>
      <c r="W832" s="5">
        <f ca="1">COUNTIFS(Table1[Agent_name],Table1[[#This Row],[Agent_name]],Table1[Month],Table1[[#This Row],[Month]])/160</f>
        <v>0.58125000000000004</v>
      </c>
    </row>
    <row r="833" spans="1:23" x14ac:dyDescent="0.25">
      <c r="A833">
        <v>832</v>
      </c>
      <c r="B833" t="s">
        <v>2842</v>
      </c>
      <c r="C833" t="s">
        <v>2843</v>
      </c>
      <c r="D833">
        <v>38</v>
      </c>
      <c r="E833" t="s">
        <v>29</v>
      </c>
      <c r="F833" t="s">
        <v>44</v>
      </c>
      <c r="G833" s="1">
        <v>43968</v>
      </c>
      <c r="H833" t="s">
        <v>67</v>
      </c>
      <c r="I833" t="s">
        <v>93</v>
      </c>
      <c r="J833" s="3" t="s">
        <v>271</v>
      </c>
      <c r="K833" t="s">
        <v>62</v>
      </c>
      <c r="M833" t="s">
        <v>41</v>
      </c>
      <c r="N833" t="s">
        <v>33</v>
      </c>
      <c r="R833" t="str">
        <f t="shared" ca="1" si="12"/>
        <v>Rahul</v>
      </c>
      <c r="S833" t="str">
        <f>IFERROR(TEXT(DATEVALUE(LEFT(Table1[[#This Row],[Date of Purchase]],10)), "MMMM"), TEXT(Table1[[#This Row],[Date of Purchase]], "MMMM"))</f>
        <v>May</v>
      </c>
      <c r="T833" t="str">
        <f>IF(OR(
  AND(Table1[[#This Row],[Ticket Priority]]="Critical", Table1[[#This Row],[Ticket Status]]&lt;&gt;"Closed"),
  AND(Table1[[#This Row],[Ticket Priority]]="High", Table1[[#This Row],[Ticket Status]]="Open")
), "Yes", "No")</f>
        <v>No</v>
      </c>
      <c r="U833" s="4" t="str">
        <f>IF(Table1[[#This Row],[Ticket Status]]="Closed","Yes","No")</f>
        <v>No</v>
      </c>
      <c r="V833" s="4" t="str">
        <f>IF(Table1[[#This Row],[Ticket Status]]="Pending Customer Response","Yes","No")</f>
        <v>No</v>
      </c>
      <c r="W833" s="5">
        <f ca="1">COUNTIFS(Table1[Agent_name],Table1[[#This Row],[Agent_name]],Table1[Month],Table1[[#This Row],[Month]])/160</f>
        <v>0.17499999999999999</v>
      </c>
    </row>
    <row r="834" spans="1:23" x14ac:dyDescent="0.25">
      <c r="A834">
        <v>833</v>
      </c>
      <c r="B834" t="s">
        <v>2844</v>
      </c>
      <c r="C834" t="s">
        <v>2845</v>
      </c>
      <c r="D834">
        <v>60</v>
      </c>
      <c r="E834" t="s">
        <v>29</v>
      </c>
      <c r="F834" t="s">
        <v>383</v>
      </c>
      <c r="G834" s="1">
        <v>44159</v>
      </c>
      <c r="H834" t="s">
        <v>21</v>
      </c>
      <c r="I834" t="s">
        <v>59</v>
      </c>
      <c r="J834" s="3" t="s">
        <v>2846</v>
      </c>
      <c r="K834" t="s">
        <v>62</v>
      </c>
      <c r="M834" t="s">
        <v>89</v>
      </c>
      <c r="N834" t="s">
        <v>55</v>
      </c>
      <c r="R834" t="str">
        <f t="shared" ref="R834:R897" ca="1" si="13">CHOOSE(
RANDBETWEEN(1,20),
"Aisha","Aisha","Aisha","Aisha",
"Ravi","Ravi","Ravi",
"Sara","Sara","Sara",
"Mohit","Mohit",
"Priya","Priya",
"Arjun",
"Neha","Rahul","Divya","Karan","Meera","Sanjay"
)</f>
        <v>Aisha</v>
      </c>
      <c r="S834" t="str">
        <f>IFERROR(TEXT(DATEVALUE(LEFT(Table1[[#This Row],[Date of Purchase]],10)), "MMMM"), TEXT(Table1[[#This Row],[Date of Purchase]], "MMMM"))</f>
        <v>November</v>
      </c>
      <c r="T834" t="str">
        <f>IF(OR(
  AND(Table1[[#This Row],[Ticket Priority]]="Critical", Table1[[#This Row],[Ticket Status]]&lt;&gt;"Closed"),
  AND(Table1[[#This Row],[Ticket Priority]]="High", Table1[[#This Row],[Ticket Status]]="Open")
), "Yes", "No")</f>
        <v>Yes</v>
      </c>
      <c r="U834" s="4" t="str">
        <f>IF(Table1[[#This Row],[Ticket Status]]="Closed","Yes","No")</f>
        <v>No</v>
      </c>
      <c r="V834" s="4" t="str">
        <f>IF(Table1[[#This Row],[Ticket Status]]="Pending Customer Response","Yes","No")</f>
        <v>No</v>
      </c>
      <c r="W834" s="5">
        <f ca="1">COUNTIFS(Table1[Agent_name],Table1[[#This Row],[Agent_name]],Table1[Month],Table1[[#This Row],[Month]])/160</f>
        <v>0.85624999999999996</v>
      </c>
    </row>
    <row r="835" spans="1:23" x14ac:dyDescent="0.25">
      <c r="A835">
        <v>834</v>
      </c>
      <c r="B835" t="s">
        <v>2847</v>
      </c>
      <c r="C835" t="s">
        <v>2848</v>
      </c>
      <c r="D835">
        <v>19</v>
      </c>
      <c r="E835" t="s">
        <v>58</v>
      </c>
      <c r="F835" t="s">
        <v>397</v>
      </c>
      <c r="G835" s="1">
        <v>44151</v>
      </c>
      <c r="H835" t="s">
        <v>59</v>
      </c>
      <c r="I835" t="s">
        <v>31</v>
      </c>
      <c r="J835" s="3" t="s">
        <v>2849</v>
      </c>
      <c r="K835" t="s">
        <v>62</v>
      </c>
      <c r="M835" t="s">
        <v>143</v>
      </c>
      <c r="N835" t="s">
        <v>83</v>
      </c>
      <c r="R835" t="str">
        <f t="shared" ca="1" si="13"/>
        <v>Sara</v>
      </c>
      <c r="S835" t="str">
        <f>IFERROR(TEXT(DATEVALUE(LEFT(Table1[[#This Row],[Date of Purchase]],10)), "MMMM"), TEXT(Table1[[#This Row],[Date of Purchase]], "MMMM"))</f>
        <v>November</v>
      </c>
      <c r="T835" t="str">
        <f>IF(OR(
  AND(Table1[[#This Row],[Ticket Priority]]="Critical", Table1[[#This Row],[Ticket Status]]&lt;&gt;"Closed"),
  AND(Table1[[#This Row],[Ticket Priority]]="High", Table1[[#This Row],[Ticket Status]]="Open")
), "Yes", "No")</f>
        <v>No</v>
      </c>
      <c r="U835" s="4" t="str">
        <f>IF(Table1[[#This Row],[Ticket Status]]="Closed","Yes","No")</f>
        <v>No</v>
      </c>
      <c r="V835" s="4" t="str">
        <f>IF(Table1[[#This Row],[Ticket Status]]="Pending Customer Response","Yes","No")</f>
        <v>No</v>
      </c>
      <c r="W835" s="5">
        <f ca="1">COUNTIFS(Table1[Agent_name],Table1[[#This Row],[Agent_name]],Table1[Month],Table1[[#This Row],[Month]])/160</f>
        <v>0.79374999999999996</v>
      </c>
    </row>
    <row r="836" spans="1:23" x14ac:dyDescent="0.25">
      <c r="A836">
        <v>835</v>
      </c>
      <c r="B836" t="s">
        <v>2850</v>
      </c>
      <c r="C836" t="s">
        <v>2851</v>
      </c>
      <c r="D836">
        <v>21</v>
      </c>
      <c r="E836" t="s">
        <v>58</v>
      </c>
      <c r="F836" t="s">
        <v>20</v>
      </c>
      <c r="G836" s="1">
        <v>44253</v>
      </c>
      <c r="H836" t="s">
        <v>67</v>
      </c>
      <c r="I836" t="s">
        <v>99</v>
      </c>
      <c r="J836" s="3" t="s">
        <v>2852</v>
      </c>
      <c r="K836" t="s">
        <v>39</v>
      </c>
      <c r="L836" t="s">
        <v>2853</v>
      </c>
      <c r="M836" t="s">
        <v>25</v>
      </c>
      <c r="N836" t="s">
        <v>33</v>
      </c>
      <c r="O836" s="2">
        <v>45078.87976851852</v>
      </c>
      <c r="P836" s="2">
        <v>45078.476990740739</v>
      </c>
      <c r="Q836">
        <v>4</v>
      </c>
      <c r="R836" t="str">
        <f t="shared" ca="1" si="13"/>
        <v>Mohit</v>
      </c>
      <c r="S836" t="str">
        <f>IFERROR(TEXT(DATEVALUE(LEFT(Table1[[#This Row],[Date of Purchase]],10)), "MMMM"), TEXT(Table1[[#This Row],[Date of Purchase]], "MMMM"))</f>
        <v>February</v>
      </c>
      <c r="T836" t="str">
        <f>IF(OR(
  AND(Table1[[#This Row],[Ticket Priority]]="Critical", Table1[[#This Row],[Ticket Status]]&lt;&gt;"Closed"),
  AND(Table1[[#This Row],[Ticket Priority]]="High", Table1[[#This Row],[Ticket Status]]="Open")
), "Yes", "No")</f>
        <v>No</v>
      </c>
      <c r="U836" s="4" t="str">
        <f>IF(Table1[[#This Row],[Ticket Status]]="Closed","Yes","No")</f>
        <v>Yes</v>
      </c>
      <c r="V836" s="4" t="str">
        <f>IF(Table1[[#This Row],[Ticket Status]]="Pending Customer Response","Yes","No")</f>
        <v>No</v>
      </c>
      <c r="W836" s="5">
        <f ca="1">COUNTIFS(Table1[Agent_name],Table1[[#This Row],[Agent_name]],Table1[Month],Table1[[#This Row],[Month]])/160</f>
        <v>0.52500000000000002</v>
      </c>
    </row>
    <row r="837" spans="1:23" x14ac:dyDescent="0.25">
      <c r="A837">
        <v>836</v>
      </c>
      <c r="B837" t="s">
        <v>2854</v>
      </c>
      <c r="C837" t="s">
        <v>2855</v>
      </c>
      <c r="D837">
        <v>24</v>
      </c>
      <c r="E837" t="s">
        <v>29</v>
      </c>
      <c r="F837" t="s">
        <v>173</v>
      </c>
      <c r="G837" s="1">
        <v>44106</v>
      </c>
      <c r="H837" t="s">
        <v>45</v>
      </c>
      <c r="I837" t="s">
        <v>31</v>
      </c>
      <c r="J837" s="3" t="s">
        <v>2856</v>
      </c>
      <c r="K837" t="s">
        <v>62</v>
      </c>
      <c r="M837" t="s">
        <v>25</v>
      </c>
      <c r="N837" t="s">
        <v>26</v>
      </c>
      <c r="R837" t="str">
        <f t="shared" ca="1" si="13"/>
        <v>Rahul</v>
      </c>
      <c r="S837" t="str">
        <f>IFERROR(TEXT(DATEVALUE(LEFT(Table1[[#This Row],[Date of Purchase]],10)), "MMMM"), TEXT(Table1[[#This Row],[Date of Purchase]], "MMMM"))</f>
        <v>October</v>
      </c>
      <c r="T837" t="str">
        <f>IF(OR(
  AND(Table1[[#This Row],[Ticket Priority]]="Critical", Table1[[#This Row],[Ticket Status]]&lt;&gt;"Closed"),
  AND(Table1[[#This Row],[Ticket Priority]]="High", Table1[[#This Row],[Ticket Status]]="Open")
), "Yes", "No")</f>
        <v>Yes</v>
      </c>
      <c r="U837" s="4" t="str">
        <f>IF(Table1[[#This Row],[Ticket Status]]="Closed","Yes","No")</f>
        <v>No</v>
      </c>
      <c r="V837" s="4" t="str">
        <f>IF(Table1[[#This Row],[Ticket Status]]="Pending Customer Response","Yes","No")</f>
        <v>No</v>
      </c>
      <c r="W837" s="5">
        <f ca="1">COUNTIFS(Table1[Agent_name],Table1[[#This Row],[Agent_name]],Table1[Month],Table1[[#This Row],[Month]])/160</f>
        <v>0.23125000000000001</v>
      </c>
    </row>
    <row r="838" spans="1:23" x14ac:dyDescent="0.25">
      <c r="A838">
        <v>837</v>
      </c>
      <c r="B838" t="s">
        <v>2704</v>
      </c>
      <c r="C838" t="s">
        <v>2857</v>
      </c>
      <c r="D838">
        <v>56</v>
      </c>
      <c r="E838" t="s">
        <v>29</v>
      </c>
      <c r="F838" t="s">
        <v>107</v>
      </c>
      <c r="G838" s="1">
        <v>44292</v>
      </c>
      <c r="H838" t="s">
        <v>59</v>
      </c>
      <c r="I838" t="s">
        <v>72</v>
      </c>
      <c r="J838" s="3" t="s">
        <v>2858</v>
      </c>
      <c r="K838" t="s">
        <v>62</v>
      </c>
      <c r="M838" t="s">
        <v>25</v>
      </c>
      <c r="N838" t="s">
        <v>55</v>
      </c>
      <c r="R838" t="str">
        <f t="shared" ca="1" si="13"/>
        <v>Priya</v>
      </c>
      <c r="S838" t="str">
        <f>IFERROR(TEXT(DATEVALUE(LEFT(Table1[[#This Row],[Date of Purchase]],10)), "MMMM"), TEXT(Table1[[#This Row],[Date of Purchase]], "MMMM"))</f>
        <v>April</v>
      </c>
      <c r="T838" t="str">
        <f>IF(OR(
  AND(Table1[[#This Row],[Ticket Priority]]="Critical", Table1[[#This Row],[Ticket Status]]&lt;&gt;"Closed"),
  AND(Table1[[#This Row],[Ticket Priority]]="High", Table1[[#This Row],[Ticket Status]]="Open")
), "Yes", "No")</f>
        <v>Yes</v>
      </c>
      <c r="U838" s="4" t="str">
        <f>IF(Table1[[#This Row],[Ticket Status]]="Closed","Yes","No")</f>
        <v>No</v>
      </c>
      <c r="V838" s="4" t="str">
        <f>IF(Table1[[#This Row],[Ticket Status]]="Pending Customer Response","Yes","No")</f>
        <v>No</v>
      </c>
      <c r="W838" s="5">
        <f ca="1">COUNTIFS(Table1[Agent_name],Table1[[#This Row],[Agent_name]],Table1[Month],Table1[[#This Row],[Month]])/160</f>
        <v>0.48749999999999999</v>
      </c>
    </row>
    <row r="839" spans="1:23" x14ac:dyDescent="0.25">
      <c r="A839">
        <v>838</v>
      </c>
      <c r="B839" t="s">
        <v>2859</v>
      </c>
      <c r="C839" t="s">
        <v>2860</v>
      </c>
      <c r="D839">
        <v>43</v>
      </c>
      <c r="E839" t="s">
        <v>58</v>
      </c>
      <c r="F839" t="s">
        <v>207</v>
      </c>
      <c r="G839" s="1">
        <v>44326</v>
      </c>
      <c r="H839" t="s">
        <v>45</v>
      </c>
      <c r="I839" t="s">
        <v>77</v>
      </c>
      <c r="J839" s="3" t="s">
        <v>2861</v>
      </c>
      <c r="K839" t="s">
        <v>24</v>
      </c>
      <c r="M839" t="s">
        <v>25</v>
      </c>
      <c r="N839" t="s">
        <v>83</v>
      </c>
      <c r="O839" s="2">
        <v>45078.818715277775</v>
      </c>
      <c r="R839" t="str">
        <f t="shared" ca="1" si="13"/>
        <v>Ravi</v>
      </c>
      <c r="S839" t="str">
        <f>IFERROR(TEXT(DATEVALUE(LEFT(Table1[[#This Row],[Date of Purchase]],10)), "MMMM"), TEXT(Table1[[#This Row],[Date of Purchase]], "MMMM"))</f>
        <v>May</v>
      </c>
      <c r="T839" t="str">
        <f>IF(OR(
  AND(Table1[[#This Row],[Ticket Priority]]="Critical", Table1[[#This Row],[Ticket Status]]&lt;&gt;"Closed"),
  AND(Table1[[#This Row],[Ticket Priority]]="High", Table1[[#This Row],[Ticket Status]]="Open")
), "Yes", "No")</f>
        <v>Yes</v>
      </c>
      <c r="U839" s="4" t="str">
        <f>IF(Table1[[#This Row],[Ticket Status]]="Closed","Yes","No")</f>
        <v>No</v>
      </c>
      <c r="V839" s="4" t="str">
        <f>IF(Table1[[#This Row],[Ticket Status]]="Pending Customer Response","Yes","No")</f>
        <v>Yes</v>
      </c>
      <c r="W839" s="5">
        <f ca="1">COUNTIFS(Table1[Agent_name],Table1[[#This Row],[Agent_name]],Table1[Month],Table1[[#This Row],[Month]])/160</f>
        <v>0.67500000000000004</v>
      </c>
    </row>
    <row r="840" spans="1:23" x14ac:dyDescent="0.25">
      <c r="A840">
        <v>839</v>
      </c>
      <c r="B840" t="s">
        <v>2862</v>
      </c>
      <c r="C840" t="s">
        <v>2863</v>
      </c>
      <c r="D840">
        <v>27</v>
      </c>
      <c r="E840" t="s">
        <v>29</v>
      </c>
      <c r="F840" t="s">
        <v>317</v>
      </c>
      <c r="G840" s="1">
        <v>44328</v>
      </c>
      <c r="H840" t="s">
        <v>59</v>
      </c>
      <c r="I840" t="s">
        <v>37</v>
      </c>
      <c r="J840" s="3" t="s">
        <v>2864</v>
      </c>
      <c r="K840" t="s">
        <v>39</v>
      </c>
      <c r="L840" t="s">
        <v>2865</v>
      </c>
      <c r="M840" t="s">
        <v>143</v>
      </c>
      <c r="N840" t="s">
        <v>83</v>
      </c>
      <c r="O840" s="2">
        <v>45078.870821759258</v>
      </c>
      <c r="P840" s="2">
        <v>45078.622210648151</v>
      </c>
      <c r="Q840">
        <v>3</v>
      </c>
      <c r="R840" t="str">
        <f t="shared" ca="1" si="13"/>
        <v>Aisha</v>
      </c>
      <c r="S840" t="str">
        <f>IFERROR(TEXT(DATEVALUE(LEFT(Table1[[#This Row],[Date of Purchase]],10)), "MMMM"), TEXT(Table1[[#This Row],[Date of Purchase]], "MMMM"))</f>
        <v>May</v>
      </c>
      <c r="T840" t="str">
        <f>IF(OR(
  AND(Table1[[#This Row],[Ticket Priority]]="Critical", Table1[[#This Row],[Ticket Status]]&lt;&gt;"Closed"),
  AND(Table1[[#This Row],[Ticket Priority]]="High", Table1[[#This Row],[Ticket Status]]="Open")
), "Yes", "No")</f>
        <v>No</v>
      </c>
      <c r="U840" s="4" t="str">
        <f>IF(Table1[[#This Row],[Ticket Status]]="Closed","Yes","No")</f>
        <v>Yes</v>
      </c>
      <c r="V840" s="4" t="str">
        <f>IF(Table1[[#This Row],[Ticket Status]]="Pending Customer Response","Yes","No")</f>
        <v>No</v>
      </c>
      <c r="W840" s="5">
        <f ca="1">COUNTIFS(Table1[Agent_name],Table1[[#This Row],[Agent_name]],Table1[Month],Table1[[#This Row],[Month]])/160</f>
        <v>0.93125000000000002</v>
      </c>
    </row>
    <row r="841" spans="1:23" x14ac:dyDescent="0.25">
      <c r="A841">
        <v>840</v>
      </c>
      <c r="B841" t="s">
        <v>2866</v>
      </c>
      <c r="C841" t="s">
        <v>2867</v>
      </c>
      <c r="D841">
        <v>40</v>
      </c>
      <c r="E841" t="s">
        <v>29</v>
      </c>
      <c r="F841" t="s">
        <v>173</v>
      </c>
      <c r="G841" s="1">
        <v>44148</v>
      </c>
      <c r="H841" t="s">
        <v>59</v>
      </c>
      <c r="I841" t="s">
        <v>52</v>
      </c>
      <c r="J841" s="3" t="s">
        <v>2868</v>
      </c>
      <c r="K841" t="s">
        <v>62</v>
      </c>
      <c r="M841" t="s">
        <v>143</v>
      </c>
      <c r="N841" t="s">
        <v>55</v>
      </c>
      <c r="R841" t="str">
        <f t="shared" ca="1" si="13"/>
        <v>Mohit</v>
      </c>
      <c r="S841" t="str">
        <f>IFERROR(TEXT(DATEVALUE(LEFT(Table1[[#This Row],[Date of Purchase]],10)), "MMMM"), TEXT(Table1[[#This Row],[Date of Purchase]], "MMMM"))</f>
        <v>November</v>
      </c>
      <c r="T841" t="str">
        <f>IF(OR(
  AND(Table1[[#This Row],[Ticket Priority]]="Critical", Table1[[#This Row],[Ticket Status]]&lt;&gt;"Closed"),
  AND(Table1[[#This Row],[Ticket Priority]]="High", Table1[[#This Row],[Ticket Status]]="Open")
), "Yes", "No")</f>
        <v>No</v>
      </c>
      <c r="U841" s="4" t="str">
        <f>IF(Table1[[#This Row],[Ticket Status]]="Closed","Yes","No")</f>
        <v>No</v>
      </c>
      <c r="V841" s="4" t="str">
        <f>IF(Table1[[#This Row],[Ticket Status]]="Pending Customer Response","Yes","No")</f>
        <v>No</v>
      </c>
      <c r="W841" s="5">
        <f ca="1">COUNTIFS(Table1[Agent_name],Table1[[#This Row],[Agent_name]],Table1[Month],Table1[[#This Row],[Month]])/160</f>
        <v>0.4375</v>
      </c>
    </row>
    <row r="842" spans="1:23" x14ac:dyDescent="0.25">
      <c r="A842">
        <v>841</v>
      </c>
      <c r="B842" t="s">
        <v>2869</v>
      </c>
      <c r="C842" t="s">
        <v>2870</v>
      </c>
      <c r="D842">
        <v>70</v>
      </c>
      <c r="E842" t="s">
        <v>19</v>
      </c>
      <c r="F842" t="s">
        <v>98</v>
      </c>
      <c r="G842" s="1">
        <v>44228</v>
      </c>
      <c r="H842" t="s">
        <v>66</v>
      </c>
      <c r="I842" t="s">
        <v>177</v>
      </c>
      <c r="J842" s="3" t="s">
        <v>2680</v>
      </c>
      <c r="K842" t="s">
        <v>39</v>
      </c>
      <c r="L842" t="s">
        <v>2871</v>
      </c>
      <c r="M842" t="s">
        <v>25</v>
      </c>
      <c r="N842" t="s">
        <v>83</v>
      </c>
      <c r="O842" s="2">
        <v>45078.511111111111</v>
      </c>
      <c r="P842" s="2">
        <v>45078.546527777777</v>
      </c>
      <c r="Q842">
        <v>5</v>
      </c>
      <c r="R842" t="str">
        <f t="shared" ca="1" si="13"/>
        <v>Sara</v>
      </c>
      <c r="S842" t="str">
        <f>IFERROR(TEXT(DATEVALUE(LEFT(Table1[[#This Row],[Date of Purchase]],10)), "MMMM"), TEXT(Table1[[#This Row],[Date of Purchase]], "MMMM"))</f>
        <v>February</v>
      </c>
      <c r="T842" t="str">
        <f>IF(OR(
  AND(Table1[[#This Row],[Ticket Priority]]="Critical", Table1[[#This Row],[Ticket Status]]&lt;&gt;"Closed"),
  AND(Table1[[#This Row],[Ticket Priority]]="High", Table1[[#This Row],[Ticket Status]]="Open")
), "Yes", "No")</f>
        <v>No</v>
      </c>
      <c r="U842" s="4" t="str">
        <f>IF(Table1[[#This Row],[Ticket Status]]="Closed","Yes","No")</f>
        <v>Yes</v>
      </c>
      <c r="V842" s="4" t="str">
        <f>IF(Table1[[#This Row],[Ticket Status]]="Pending Customer Response","Yes","No")</f>
        <v>No</v>
      </c>
      <c r="W842" s="5">
        <f ca="1">COUNTIFS(Table1[Agent_name],Table1[[#This Row],[Agent_name]],Table1[Month],Table1[[#This Row],[Month]])/160</f>
        <v>0.65625</v>
      </c>
    </row>
    <row r="843" spans="1:23" x14ac:dyDescent="0.25">
      <c r="A843">
        <v>842</v>
      </c>
      <c r="B843" t="s">
        <v>2872</v>
      </c>
      <c r="C843" t="s">
        <v>2873</v>
      </c>
      <c r="D843">
        <v>40</v>
      </c>
      <c r="E843" t="s">
        <v>19</v>
      </c>
      <c r="F843" t="s">
        <v>71</v>
      </c>
      <c r="G843" s="1">
        <v>43836</v>
      </c>
      <c r="H843" t="s">
        <v>59</v>
      </c>
      <c r="I843" t="s">
        <v>113</v>
      </c>
      <c r="J843" s="3" t="s">
        <v>2874</v>
      </c>
      <c r="K843" t="s">
        <v>62</v>
      </c>
      <c r="M843" t="s">
        <v>41</v>
      </c>
      <c r="N843" t="s">
        <v>33</v>
      </c>
      <c r="R843" t="str">
        <f t="shared" ca="1" si="13"/>
        <v>Sara</v>
      </c>
      <c r="S843" t="str">
        <f>IFERROR(TEXT(DATEVALUE(LEFT(Table1[[#This Row],[Date of Purchase]],10)), "MMMM"), TEXT(Table1[[#This Row],[Date of Purchase]], "MMMM"))</f>
        <v>January</v>
      </c>
      <c r="T843" t="str">
        <f>IF(OR(
  AND(Table1[[#This Row],[Ticket Priority]]="Critical", Table1[[#This Row],[Ticket Status]]&lt;&gt;"Closed"),
  AND(Table1[[#This Row],[Ticket Priority]]="High", Table1[[#This Row],[Ticket Status]]="Open")
), "Yes", "No")</f>
        <v>No</v>
      </c>
      <c r="U843" s="4" t="str">
        <f>IF(Table1[[#This Row],[Ticket Status]]="Closed","Yes","No")</f>
        <v>No</v>
      </c>
      <c r="V843" s="4" t="str">
        <f>IF(Table1[[#This Row],[Ticket Status]]="Pending Customer Response","Yes","No")</f>
        <v>No</v>
      </c>
      <c r="W843" s="5">
        <f ca="1">COUNTIFS(Table1[Agent_name],Table1[[#This Row],[Agent_name]],Table1[Month],Table1[[#This Row],[Month]])/160</f>
        <v>0.70625000000000004</v>
      </c>
    </row>
    <row r="844" spans="1:23" x14ac:dyDescent="0.25">
      <c r="A844">
        <v>843</v>
      </c>
      <c r="B844" t="s">
        <v>2875</v>
      </c>
      <c r="C844" t="s">
        <v>2876</v>
      </c>
      <c r="D844">
        <v>27</v>
      </c>
      <c r="E844" t="s">
        <v>29</v>
      </c>
      <c r="F844" t="s">
        <v>103</v>
      </c>
      <c r="G844" s="1">
        <v>44557</v>
      </c>
      <c r="H844" t="s">
        <v>45</v>
      </c>
      <c r="I844" t="s">
        <v>99</v>
      </c>
      <c r="J844" s="3" t="s">
        <v>2877</v>
      </c>
      <c r="K844" t="s">
        <v>24</v>
      </c>
      <c r="M844" t="s">
        <v>41</v>
      </c>
      <c r="N844" t="s">
        <v>55</v>
      </c>
      <c r="O844" s="2">
        <v>45078.286145833335</v>
      </c>
      <c r="R844" t="str">
        <f t="shared" ca="1" si="13"/>
        <v>Priya</v>
      </c>
      <c r="S844" t="str">
        <f>IFERROR(TEXT(DATEVALUE(LEFT(Table1[[#This Row],[Date of Purchase]],10)), "MMMM"), TEXT(Table1[[#This Row],[Date of Purchase]], "MMMM"))</f>
        <v>December</v>
      </c>
      <c r="T844" t="str">
        <f>IF(OR(
  AND(Table1[[#This Row],[Ticket Priority]]="Critical", Table1[[#This Row],[Ticket Status]]&lt;&gt;"Closed"),
  AND(Table1[[#This Row],[Ticket Priority]]="High", Table1[[#This Row],[Ticket Status]]="Open")
), "Yes", "No")</f>
        <v>No</v>
      </c>
      <c r="U844" s="4" t="str">
        <f>IF(Table1[[#This Row],[Ticket Status]]="Closed","Yes","No")</f>
        <v>No</v>
      </c>
      <c r="V844" s="4" t="str">
        <f>IF(Table1[[#This Row],[Ticket Status]]="Pending Customer Response","Yes","No")</f>
        <v>Yes</v>
      </c>
      <c r="W844" s="5">
        <f ca="1">COUNTIFS(Table1[Agent_name],Table1[[#This Row],[Agent_name]],Table1[Month],Table1[[#This Row],[Month]])/160</f>
        <v>0.48749999999999999</v>
      </c>
    </row>
    <row r="845" spans="1:23" x14ac:dyDescent="0.25">
      <c r="A845">
        <v>844</v>
      </c>
      <c r="B845" t="s">
        <v>2878</v>
      </c>
      <c r="C845" t="s">
        <v>2879</v>
      </c>
      <c r="D845">
        <v>55</v>
      </c>
      <c r="E845" t="s">
        <v>29</v>
      </c>
      <c r="F845" t="s">
        <v>219</v>
      </c>
      <c r="G845" s="1">
        <v>44406</v>
      </c>
      <c r="H845" t="s">
        <v>66</v>
      </c>
      <c r="I845" t="s">
        <v>59</v>
      </c>
      <c r="J845" s="3" t="s">
        <v>2880</v>
      </c>
      <c r="K845" t="s">
        <v>62</v>
      </c>
      <c r="M845" t="s">
        <v>89</v>
      </c>
      <c r="N845" t="s">
        <v>55</v>
      </c>
      <c r="R845" t="str">
        <f t="shared" ca="1" si="13"/>
        <v>Aisha</v>
      </c>
      <c r="S845" t="str">
        <f>IFERROR(TEXT(DATEVALUE(LEFT(Table1[[#This Row],[Date of Purchase]],10)), "MMMM"), TEXT(Table1[[#This Row],[Date of Purchase]], "MMMM"))</f>
        <v>July</v>
      </c>
      <c r="T845" t="str">
        <f>IF(OR(
  AND(Table1[[#This Row],[Ticket Priority]]="Critical", Table1[[#This Row],[Ticket Status]]&lt;&gt;"Closed"),
  AND(Table1[[#This Row],[Ticket Priority]]="High", Table1[[#This Row],[Ticket Status]]="Open")
), "Yes", "No")</f>
        <v>Yes</v>
      </c>
      <c r="U845" s="4" t="str">
        <f>IF(Table1[[#This Row],[Ticket Status]]="Closed","Yes","No")</f>
        <v>No</v>
      </c>
      <c r="V845" s="4" t="str">
        <f>IF(Table1[[#This Row],[Ticket Status]]="Pending Customer Response","Yes","No")</f>
        <v>No</v>
      </c>
      <c r="W845" s="5">
        <f ca="1">COUNTIFS(Table1[Agent_name],Table1[[#This Row],[Agent_name]],Table1[Month],Table1[[#This Row],[Month]])/160</f>
        <v>0.875</v>
      </c>
    </row>
    <row r="846" spans="1:23" x14ac:dyDescent="0.25">
      <c r="A846">
        <v>845</v>
      </c>
      <c r="B846" t="s">
        <v>2881</v>
      </c>
      <c r="C846" t="s">
        <v>2882</v>
      </c>
      <c r="D846">
        <v>28</v>
      </c>
      <c r="E846" t="s">
        <v>58</v>
      </c>
      <c r="F846" t="s">
        <v>44</v>
      </c>
      <c r="G846" s="1">
        <v>44342</v>
      </c>
      <c r="H846" t="s">
        <v>67</v>
      </c>
      <c r="I846" t="s">
        <v>60</v>
      </c>
      <c r="J846" s="3" t="s">
        <v>1782</v>
      </c>
      <c r="K846" t="s">
        <v>62</v>
      </c>
      <c r="M846" t="s">
        <v>41</v>
      </c>
      <c r="N846" t="s">
        <v>83</v>
      </c>
      <c r="R846" t="str">
        <f t="shared" ca="1" si="13"/>
        <v>Ravi</v>
      </c>
      <c r="S846" t="str">
        <f>IFERROR(TEXT(DATEVALUE(LEFT(Table1[[#This Row],[Date of Purchase]],10)), "MMMM"), TEXT(Table1[[#This Row],[Date of Purchase]], "MMMM"))</f>
        <v>May</v>
      </c>
      <c r="T846" t="str">
        <f>IF(OR(
  AND(Table1[[#This Row],[Ticket Priority]]="Critical", Table1[[#This Row],[Ticket Status]]&lt;&gt;"Closed"),
  AND(Table1[[#This Row],[Ticket Priority]]="High", Table1[[#This Row],[Ticket Status]]="Open")
), "Yes", "No")</f>
        <v>No</v>
      </c>
      <c r="U846" s="4" t="str">
        <f>IF(Table1[[#This Row],[Ticket Status]]="Closed","Yes","No")</f>
        <v>No</v>
      </c>
      <c r="V846" s="4" t="str">
        <f>IF(Table1[[#This Row],[Ticket Status]]="Pending Customer Response","Yes","No")</f>
        <v>No</v>
      </c>
      <c r="W846" s="5">
        <f ca="1">COUNTIFS(Table1[Agent_name],Table1[[#This Row],[Agent_name]],Table1[Month],Table1[[#This Row],[Month]])/160</f>
        <v>0.67500000000000004</v>
      </c>
    </row>
    <row r="847" spans="1:23" x14ac:dyDescent="0.25">
      <c r="A847">
        <v>846</v>
      </c>
      <c r="B847" t="s">
        <v>2883</v>
      </c>
      <c r="C847" t="s">
        <v>2884</v>
      </c>
      <c r="D847">
        <v>69</v>
      </c>
      <c r="E847" t="s">
        <v>29</v>
      </c>
      <c r="F847" t="s">
        <v>117</v>
      </c>
      <c r="G847" s="1">
        <v>44267</v>
      </c>
      <c r="H847" t="s">
        <v>59</v>
      </c>
      <c r="I847" t="s">
        <v>37</v>
      </c>
      <c r="J847" s="3" t="s">
        <v>2885</v>
      </c>
      <c r="K847" t="s">
        <v>24</v>
      </c>
      <c r="M847" t="s">
        <v>41</v>
      </c>
      <c r="N847" t="s">
        <v>26</v>
      </c>
      <c r="O847" s="2">
        <v>45078.07508101852</v>
      </c>
      <c r="R847" t="str">
        <f t="shared" ca="1" si="13"/>
        <v>Rahul</v>
      </c>
      <c r="S847" t="str">
        <f>IFERROR(TEXT(DATEVALUE(LEFT(Table1[[#This Row],[Date of Purchase]],10)), "MMMM"), TEXT(Table1[[#This Row],[Date of Purchase]], "MMMM"))</f>
        <v>March</v>
      </c>
      <c r="T847" t="str">
        <f>IF(OR(
  AND(Table1[[#This Row],[Ticket Priority]]="Critical", Table1[[#This Row],[Ticket Status]]&lt;&gt;"Closed"),
  AND(Table1[[#This Row],[Ticket Priority]]="High", Table1[[#This Row],[Ticket Status]]="Open")
), "Yes", "No")</f>
        <v>No</v>
      </c>
      <c r="U847" s="4" t="str">
        <f>IF(Table1[[#This Row],[Ticket Status]]="Closed","Yes","No")</f>
        <v>No</v>
      </c>
      <c r="V847" s="4" t="str">
        <f>IF(Table1[[#This Row],[Ticket Status]]="Pending Customer Response","Yes","No")</f>
        <v>Yes</v>
      </c>
      <c r="W847" s="5">
        <f ca="1">COUNTIFS(Table1[Agent_name],Table1[[#This Row],[Agent_name]],Table1[Month],Table1[[#This Row],[Month]])/160</f>
        <v>0.19375000000000001</v>
      </c>
    </row>
    <row r="848" spans="1:23" x14ac:dyDescent="0.25">
      <c r="A848">
        <v>847</v>
      </c>
      <c r="B848" t="s">
        <v>2886</v>
      </c>
      <c r="C848" t="s">
        <v>2887</v>
      </c>
      <c r="D848">
        <v>49</v>
      </c>
      <c r="E848" t="s">
        <v>29</v>
      </c>
      <c r="F848" t="s">
        <v>51</v>
      </c>
      <c r="G848" s="1">
        <v>43852</v>
      </c>
      <c r="H848" t="s">
        <v>45</v>
      </c>
      <c r="I848" t="s">
        <v>177</v>
      </c>
      <c r="J848" s="3" t="s">
        <v>2888</v>
      </c>
      <c r="K848" t="s">
        <v>39</v>
      </c>
      <c r="L848" t="s">
        <v>2889</v>
      </c>
      <c r="M848" t="s">
        <v>89</v>
      </c>
      <c r="N848" t="s">
        <v>83</v>
      </c>
      <c r="O848" s="2">
        <v>45078.056342592594</v>
      </c>
      <c r="P848" s="2">
        <v>45078.177175925928</v>
      </c>
      <c r="Q848">
        <v>4</v>
      </c>
      <c r="R848" t="str">
        <f t="shared" ca="1" si="13"/>
        <v>Meera</v>
      </c>
      <c r="S848" t="str">
        <f>IFERROR(TEXT(DATEVALUE(LEFT(Table1[[#This Row],[Date of Purchase]],10)), "MMMM"), TEXT(Table1[[#This Row],[Date of Purchase]], "MMMM"))</f>
        <v>January</v>
      </c>
      <c r="T848" t="str">
        <f>IF(OR(
  AND(Table1[[#This Row],[Ticket Priority]]="Critical", Table1[[#This Row],[Ticket Status]]&lt;&gt;"Closed"),
  AND(Table1[[#This Row],[Ticket Priority]]="High", Table1[[#This Row],[Ticket Status]]="Open")
), "Yes", "No")</f>
        <v>No</v>
      </c>
      <c r="U848" s="4" t="str">
        <f>IF(Table1[[#This Row],[Ticket Status]]="Closed","Yes","No")</f>
        <v>Yes</v>
      </c>
      <c r="V848" s="4" t="str">
        <f>IF(Table1[[#This Row],[Ticket Status]]="Pending Customer Response","Yes","No")</f>
        <v>No</v>
      </c>
      <c r="W848" s="5">
        <f ca="1">COUNTIFS(Table1[Agent_name],Table1[[#This Row],[Agent_name]],Table1[Month],Table1[[#This Row],[Month]])/160</f>
        <v>0.21875</v>
      </c>
    </row>
    <row r="849" spans="1:23" x14ac:dyDescent="0.25">
      <c r="A849">
        <v>848</v>
      </c>
      <c r="B849" t="s">
        <v>2890</v>
      </c>
      <c r="C849" t="s">
        <v>2891</v>
      </c>
      <c r="D849">
        <v>52</v>
      </c>
      <c r="E849" t="s">
        <v>19</v>
      </c>
      <c r="F849" t="s">
        <v>76</v>
      </c>
      <c r="G849" s="1">
        <v>44437</v>
      </c>
      <c r="H849" t="s">
        <v>21</v>
      </c>
      <c r="I849" t="s">
        <v>113</v>
      </c>
      <c r="J849" s="3" t="s">
        <v>2892</v>
      </c>
      <c r="K849" t="s">
        <v>24</v>
      </c>
      <c r="M849" t="s">
        <v>41</v>
      </c>
      <c r="N849" t="s">
        <v>33</v>
      </c>
      <c r="O849" s="2">
        <v>45078.62232638889</v>
      </c>
      <c r="R849" t="str">
        <f t="shared" ca="1" si="13"/>
        <v>Aisha</v>
      </c>
      <c r="S849" t="str">
        <f>IFERROR(TEXT(DATEVALUE(LEFT(Table1[[#This Row],[Date of Purchase]],10)), "MMMM"), TEXT(Table1[[#This Row],[Date of Purchase]], "MMMM"))</f>
        <v>August</v>
      </c>
      <c r="T849" t="str">
        <f>IF(OR(
  AND(Table1[[#This Row],[Ticket Priority]]="Critical", Table1[[#This Row],[Ticket Status]]&lt;&gt;"Closed"),
  AND(Table1[[#This Row],[Ticket Priority]]="High", Table1[[#This Row],[Ticket Status]]="Open")
), "Yes", "No")</f>
        <v>No</v>
      </c>
      <c r="U849" s="4" t="str">
        <f>IF(Table1[[#This Row],[Ticket Status]]="Closed","Yes","No")</f>
        <v>No</v>
      </c>
      <c r="V849" s="4" t="str">
        <f>IF(Table1[[#This Row],[Ticket Status]]="Pending Customer Response","Yes","No")</f>
        <v>Yes</v>
      </c>
      <c r="W849" s="5">
        <f ca="1">COUNTIFS(Table1[Agent_name],Table1[[#This Row],[Agent_name]],Table1[Month],Table1[[#This Row],[Month]])/160</f>
        <v>0.86250000000000004</v>
      </c>
    </row>
    <row r="850" spans="1:23" x14ac:dyDescent="0.25">
      <c r="A850">
        <v>849</v>
      </c>
      <c r="B850" t="s">
        <v>2893</v>
      </c>
      <c r="C850" t="s">
        <v>2894</v>
      </c>
      <c r="D850">
        <v>61</v>
      </c>
      <c r="E850" t="s">
        <v>19</v>
      </c>
      <c r="F850" t="s">
        <v>223</v>
      </c>
      <c r="G850" s="1">
        <v>44038</v>
      </c>
      <c r="H850" t="s">
        <v>66</v>
      </c>
      <c r="I850" t="s">
        <v>31</v>
      </c>
      <c r="J850" s="3" t="s">
        <v>2895</v>
      </c>
      <c r="K850" t="s">
        <v>24</v>
      </c>
      <c r="M850" t="s">
        <v>143</v>
      </c>
      <c r="N850" t="s">
        <v>33</v>
      </c>
      <c r="O850" s="2">
        <v>45078.801516203705</v>
      </c>
      <c r="R850" t="str">
        <f t="shared" ca="1" si="13"/>
        <v>Divya</v>
      </c>
      <c r="S850" t="str">
        <f>IFERROR(TEXT(DATEVALUE(LEFT(Table1[[#This Row],[Date of Purchase]],10)), "MMMM"), TEXT(Table1[[#This Row],[Date of Purchase]], "MMMM"))</f>
        <v>July</v>
      </c>
      <c r="T850" t="str">
        <f>IF(OR(
  AND(Table1[[#This Row],[Ticket Priority]]="Critical", Table1[[#This Row],[Ticket Status]]&lt;&gt;"Closed"),
  AND(Table1[[#This Row],[Ticket Priority]]="High", Table1[[#This Row],[Ticket Status]]="Open")
), "Yes", "No")</f>
        <v>No</v>
      </c>
      <c r="U850" s="4" t="str">
        <f>IF(Table1[[#This Row],[Ticket Status]]="Closed","Yes","No")</f>
        <v>No</v>
      </c>
      <c r="V850" s="4" t="str">
        <f>IF(Table1[[#This Row],[Ticket Status]]="Pending Customer Response","Yes","No")</f>
        <v>Yes</v>
      </c>
      <c r="W850" s="5">
        <f ca="1">COUNTIFS(Table1[Agent_name],Table1[[#This Row],[Agent_name]],Table1[Month],Table1[[#This Row],[Month]])/160</f>
        <v>0.25</v>
      </c>
    </row>
    <row r="851" spans="1:23" x14ac:dyDescent="0.25">
      <c r="A851">
        <v>850</v>
      </c>
      <c r="B851" t="s">
        <v>2896</v>
      </c>
      <c r="C851" t="s">
        <v>2897</v>
      </c>
      <c r="D851">
        <v>22</v>
      </c>
      <c r="E851" t="s">
        <v>58</v>
      </c>
      <c r="F851" t="s">
        <v>157</v>
      </c>
      <c r="G851" s="1">
        <v>44117</v>
      </c>
      <c r="H851" t="s">
        <v>59</v>
      </c>
      <c r="I851" t="s">
        <v>67</v>
      </c>
      <c r="J851" s="3" t="s">
        <v>2898</v>
      </c>
      <c r="K851" t="s">
        <v>62</v>
      </c>
      <c r="M851" t="s">
        <v>25</v>
      </c>
      <c r="N851" t="s">
        <v>55</v>
      </c>
      <c r="R851" t="str">
        <f t="shared" ca="1" si="13"/>
        <v>Aisha</v>
      </c>
      <c r="S851" t="str">
        <f>IFERROR(TEXT(DATEVALUE(LEFT(Table1[[#This Row],[Date of Purchase]],10)), "MMMM"), TEXT(Table1[[#This Row],[Date of Purchase]], "MMMM"))</f>
        <v>October</v>
      </c>
      <c r="T851" t="str">
        <f>IF(OR(
  AND(Table1[[#This Row],[Ticket Priority]]="Critical", Table1[[#This Row],[Ticket Status]]&lt;&gt;"Closed"),
  AND(Table1[[#This Row],[Ticket Priority]]="High", Table1[[#This Row],[Ticket Status]]="Open")
), "Yes", "No")</f>
        <v>Yes</v>
      </c>
      <c r="U851" s="4" t="str">
        <f>IF(Table1[[#This Row],[Ticket Status]]="Closed","Yes","No")</f>
        <v>No</v>
      </c>
      <c r="V851" s="4" t="str">
        <f>IF(Table1[[#This Row],[Ticket Status]]="Pending Customer Response","Yes","No")</f>
        <v>No</v>
      </c>
      <c r="W851" s="5">
        <f ca="1">COUNTIFS(Table1[Agent_name],Table1[[#This Row],[Agent_name]],Table1[Month],Table1[[#This Row],[Month]])/160</f>
        <v>0.85624999999999996</v>
      </c>
    </row>
    <row r="852" spans="1:23" x14ac:dyDescent="0.25">
      <c r="A852">
        <v>851</v>
      </c>
      <c r="B852" t="s">
        <v>2899</v>
      </c>
      <c r="C852" t="s">
        <v>2900</v>
      </c>
      <c r="D852">
        <v>53</v>
      </c>
      <c r="E852" t="s">
        <v>29</v>
      </c>
      <c r="F852" t="s">
        <v>76</v>
      </c>
      <c r="G852" s="1">
        <v>43848</v>
      </c>
      <c r="H852" t="s">
        <v>67</v>
      </c>
      <c r="I852" t="s">
        <v>150</v>
      </c>
      <c r="J852" s="3" t="s">
        <v>1004</v>
      </c>
      <c r="K852" t="s">
        <v>39</v>
      </c>
      <c r="L852" t="s">
        <v>2901</v>
      </c>
      <c r="M852" t="s">
        <v>41</v>
      </c>
      <c r="N852" t="s">
        <v>55</v>
      </c>
      <c r="O852" s="2">
        <v>45078.589039351849</v>
      </c>
      <c r="P852" s="2">
        <v>45078.694594907407</v>
      </c>
      <c r="Q852">
        <v>1</v>
      </c>
      <c r="R852" t="str">
        <f t="shared" ca="1" si="13"/>
        <v>Divya</v>
      </c>
      <c r="S852" t="str">
        <f>IFERROR(TEXT(DATEVALUE(LEFT(Table1[[#This Row],[Date of Purchase]],10)), "MMMM"), TEXT(Table1[[#This Row],[Date of Purchase]], "MMMM"))</f>
        <v>January</v>
      </c>
      <c r="T852" t="str">
        <f>IF(OR(
  AND(Table1[[#This Row],[Ticket Priority]]="Critical", Table1[[#This Row],[Ticket Status]]&lt;&gt;"Closed"),
  AND(Table1[[#This Row],[Ticket Priority]]="High", Table1[[#This Row],[Ticket Status]]="Open")
), "Yes", "No")</f>
        <v>No</v>
      </c>
      <c r="U852" s="4" t="str">
        <f>IF(Table1[[#This Row],[Ticket Status]]="Closed","Yes","No")</f>
        <v>Yes</v>
      </c>
      <c r="V852" s="4" t="str">
        <f>IF(Table1[[#This Row],[Ticket Status]]="Pending Customer Response","Yes","No")</f>
        <v>No</v>
      </c>
      <c r="W852" s="5">
        <f ca="1">COUNTIFS(Table1[Agent_name],Table1[[#This Row],[Agent_name]],Table1[Month],Table1[[#This Row],[Month]])/160</f>
        <v>0.25624999999999998</v>
      </c>
    </row>
    <row r="853" spans="1:23" x14ac:dyDescent="0.25">
      <c r="A853">
        <v>852</v>
      </c>
      <c r="B853" t="s">
        <v>2902</v>
      </c>
      <c r="C853" t="s">
        <v>2903</v>
      </c>
      <c r="D853">
        <v>22</v>
      </c>
      <c r="E853" t="s">
        <v>58</v>
      </c>
      <c r="F853" t="s">
        <v>71</v>
      </c>
      <c r="G853" s="1">
        <v>44092</v>
      </c>
      <c r="H853" t="s">
        <v>59</v>
      </c>
      <c r="I853" t="s">
        <v>93</v>
      </c>
      <c r="J853" s="3" t="s">
        <v>2904</v>
      </c>
      <c r="K853" t="s">
        <v>24</v>
      </c>
      <c r="M853" t="s">
        <v>41</v>
      </c>
      <c r="N853" t="s">
        <v>55</v>
      </c>
      <c r="O853" s="2">
        <v>45077.976550925923</v>
      </c>
      <c r="R853" t="str">
        <f t="shared" ca="1" si="13"/>
        <v>Rahul</v>
      </c>
      <c r="S853" t="str">
        <f>IFERROR(TEXT(DATEVALUE(LEFT(Table1[[#This Row],[Date of Purchase]],10)), "MMMM"), TEXT(Table1[[#This Row],[Date of Purchase]], "MMMM"))</f>
        <v>September</v>
      </c>
      <c r="T853" t="str">
        <f>IF(OR(
  AND(Table1[[#This Row],[Ticket Priority]]="Critical", Table1[[#This Row],[Ticket Status]]&lt;&gt;"Closed"),
  AND(Table1[[#This Row],[Ticket Priority]]="High", Table1[[#This Row],[Ticket Status]]="Open")
), "Yes", "No")</f>
        <v>No</v>
      </c>
      <c r="U853" s="4" t="str">
        <f>IF(Table1[[#This Row],[Ticket Status]]="Closed","Yes","No")</f>
        <v>No</v>
      </c>
      <c r="V853" s="4" t="str">
        <f>IF(Table1[[#This Row],[Ticket Status]]="Pending Customer Response","Yes","No")</f>
        <v>Yes</v>
      </c>
      <c r="W853" s="5">
        <f ca="1">COUNTIFS(Table1[Agent_name],Table1[[#This Row],[Agent_name]],Table1[Month],Table1[[#This Row],[Month]])/160</f>
        <v>0.25</v>
      </c>
    </row>
    <row r="854" spans="1:23" x14ac:dyDescent="0.25">
      <c r="A854">
        <v>853</v>
      </c>
      <c r="B854" t="s">
        <v>2905</v>
      </c>
      <c r="C854" t="s">
        <v>2906</v>
      </c>
      <c r="D854">
        <v>29</v>
      </c>
      <c r="E854" t="s">
        <v>29</v>
      </c>
      <c r="F854" t="s">
        <v>286</v>
      </c>
      <c r="G854" s="1">
        <v>44472</v>
      </c>
      <c r="H854" t="s">
        <v>67</v>
      </c>
      <c r="I854" t="s">
        <v>150</v>
      </c>
      <c r="J854" s="3" t="s">
        <v>2907</v>
      </c>
      <c r="K854" t="s">
        <v>39</v>
      </c>
      <c r="L854" t="s">
        <v>2908</v>
      </c>
      <c r="M854" t="s">
        <v>143</v>
      </c>
      <c r="N854" t="s">
        <v>55</v>
      </c>
      <c r="O854" s="2">
        <v>45078.168923611112</v>
      </c>
      <c r="P854" s="2">
        <v>45078.30364583333</v>
      </c>
      <c r="Q854">
        <v>5</v>
      </c>
      <c r="R854" t="str">
        <f t="shared" ca="1" si="13"/>
        <v>Sara</v>
      </c>
      <c r="S854" t="str">
        <f>IFERROR(TEXT(DATEVALUE(LEFT(Table1[[#This Row],[Date of Purchase]],10)), "MMMM"), TEXT(Table1[[#This Row],[Date of Purchase]], "MMMM"))</f>
        <v>October</v>
      </c>
      <c r="T854" t="str">
        <f>IF(OR(
  AND(Table1[[#This Row],[Ticket Priority]]="Critical", Table1[[#This Row],[Ticket Status]]&lt;&gt;"Closed"),
  AND(Table1[[#This Row],[Ticket Priority]]="High", Table1[[#This Row],[Ticket Status]]="Open")
), "Yes", "No")</f>
        <v>No</v>
      </c>
      <c r="U854" s="4" t="str">
        <f>IF(Table1[[#This Row],[Ticket Status]]="Closed","Yes","No")</f>
        <v>Yes</v>
      </c>
      <c r="V854" s="4" t="str">
        <f>IF(Table1[[#This Row],[Ticket Status]]="Pending Customer Response","Yes","No")</f>
        <v>No</v>
      </c>
      <c r="W854" s="5">
        <f ca="1">COUNTIFS(Table1[Agent_name],Table1[[#This Row],[Agent_name]],Table1[Month],Table1[[#This Row],[Month]])/160</f>
        <v>0.66874999999999996</v>
      </c>
    </row>
    <row r="855" spans="1:23" x14ac:dyDescent="0.25">
      <c r="A855">
        <v>854</v>
      </c>
      <c r="B855" t="s">
        <v>2909</v>
      </c>
      <c r="C855" t="s">
        <v>2910</v>
      </c>
      <c r="D855">
        <v>64</v>
      </c>
      <c r="E855" t="s">
        <v>29</v>
      </c>
      <c r="F855" t="s">
        <v>129</v>
      </c>
      <c r="G855" s="1">
        <v>44017</v>
      </c>
      <c r="H855" t="s">
        <v>59</v>
      </c>
      <c r="I855" t="s">
        <v>177</v>
      </c>
      <c r="J855" s="3" t="s">
        <v>2911</v>
      </c>
      <c r="K855" t="s">
        <v>24</v>
      </c>
      <c r="M855" t="s">
        <v>143</v>
      </c>
      <c r="N855" t="s">
        <v>26</v>
      </c>
      <c r="O855" s="2">
        <v>45078.154340277775</v>
      </c>
      <c r="R855" t="str">
        <f t="shared" ca="1" si="13"/>
        <v>Sara</v>
      </c>
      <c r="S855" t="str">
        <f>IFERROR(TEXT(DATEVALUE(LEFT(Table1[[#This Row],[Date of Purchase]],10)), "MMMM"), TEXT(Table1[[#This Row],[Date of Purchase]], "MMMM"))</f>
        <v>July</v>
      </c>
      <c r="T855" t="str">
        <f>IF(OR(
  AND(Table1[[#This Row],[Ticket Priority]]="Critical", Table1[[#This Row],[Ticket Status]]&lt;&gt;"Closed"),
  AND(Table1[[#This Row],[Ticket Priority]]="High", Table1[[#This Row],[Ticket Status]]="Open")
), "Yes", "No")</f>
        <v>No</v>
      </c>
      <c r="U855" s="4" t="str">
        <f>IF(Table1[[#This Row],[Ticket Status]]="Closed","Yes","No")</f>
        <v>No</v>
      </c>
      <c r="V855" s="4" t="str">
        <f>IF(Table1[[#This Row],[Ticket Status]]="Pending Customer Response","Yes","No")</f>
        <v>Yes</v>
      </c>
      <c r="W855" s="5">
        <f ca="1">COUNTIFS(Table1[Agent_name],Table1[[#This Row],[Agent_name]],Table1[Month],Table1[[#This Row],[Month]])/160</f>
        <v>0.6875</v>
      </c>
    </row>
    <row r="856" spans="1:23" x14ac:dyDescent="0.25">
      <c r="A856">
        <v>855</v>
      </c>
      <c r="B856" t="s">
        <v>2912</v>
      </c>
      <c r="C856" t="s">
        <v>2913</v>
      </c>
      <c r="D856">
        <v>69</v>
      </c>
      <c r="E856" t="s">
        <v>29</v>
      </c>
      <c r="F856" t="s">
        <v>103</v>
      </c>
      <c r="G856" s="1">
        <v>44144</v>
      </c>
      <c r="H856" t="s">
        <v>45</v>
      </c>
      <c r="I856" t="s">
        <v>72</v>
      </c>
      <c r="J856" s="3" t="s">
        <v>2914</v>
      </c>
      <c r="K856" t="s">
        <v>39</v>
      </c>
      <c r="L856" t="s">
        <v>2915</v>
      </c>
      <c r="M856" t="s">
        <v>89</v>
      </c>
      <c r="N856" t="s">
        <v>26</v>
      </c>
      <c r="O856" s="2">
        <v>45078.843240740738</v>
      </c>
      <c r="P856" s="2">
        <v>45078.121712962966</v>
      </c>
      <c r="Q856">
        <v>3</v>
      </c>
      <c r="R856" t="str">
        <f t="shared" ca="1" si="13"/>
        <v>Ravi</v>
      </c>
      <c r="S856" t="str">
        <f>IFERROR(TEXT(DATEVALUE(LEFT(Table1[[#This Row],[Date of Purchase]],10)), "MMMM"), TEXT(Table1[[#This Row],[Date of Purchase]], "MMMM"))</f>
        <v>November</v>
      </c>
      <c r="T856" t="str">
        <f>IF(OR(
  AND(Table1[[#This Row],[Ticket Priority]]="Critical", Table1[[#This Row],[Ticket Status]]&lt;&gt;"Closed"),
  AND(Table1[[#This Row],[Ticket Priority]]="High", Table1[[#This Row],[Ticket Status]]="Open")
), "Yes", "No")</f>
        <v>No</v>
      </c>
      <c r="U856" s="4" t="str">
        <f>IF(Table1[[#This Row],[Ticket Status]]="Closed","Yes","No")</f>
        <v>Yes</v>
      </c>
      <c r="V856" s="4" t="str">
        <f>IF(Table1[[#This Row],[Ticket Status]]="Pending Customer Response","Yes","No")</f>
        <v>No</v>
      </c>
      <c r="W856" s="5">
        <f ca="1">COUNTIFS(Table1[Agent_name],Table1[[#This Row],[Agent_name]],Table1[Month],Table1[[#This Row],[Month]])/160</f>
        <v>0.61875000000000002</v>
      </c>
    </row>
    <row r="857" spans="1:23" x14ac:dyDescent="0.25">
      <c r="A857">
        <v>856</v>
      </c>
      <c r="B857" t="s">
        <v>2804</v>
      </c>
      <c r="C857" t="s">
        <v>2916</v>
      </c>
      <c r="D857">
        <v>67</v>
      </c>
      <c r="E857" t="s">
        <v>29</v>
      </c>
      <c r="F857" t="s">
        <v>223</v>
      </c>
      <c r="G857" s="1">
        <v>44510</v>
      </c>
      <c r="H857" t="s">
        <v>45</v>
      </c>
      <c r="I857" t="s">
        <v>77</v>
      </c>
      <c r="J857" s="3" t="s">
        <v>2917</v>
      </c>
      <c r="K857" t="s">
        <v>39</v>
      </c>
      <c r="L857" t="s">
        <v>2918</v>
      </c>
      <c r="M857" t="s">
        <v>89</v>
      </c>
      <c r="N857" t="s">
        <v>26</v>
      </c>
      <c r="O857" s="2">
        <v>45078.713402777779</v>
      </c>
      <c r="P857" s="2">
        <v>45078.81826388889</v>
      </c>
      <c r="Q857">
        <v>2</v>
      </c>
      <c r="R857" t="str">
        <f t="shared" ca="1" si="13"/>
        <v>Aisha</v>
      </c>
      <c r="S857" t="str">
        <f>IFERROR(TEXT(DATEVALUE(LEFT(Table1[[#This Row],[Date of Purchase]],10)), "MMMM"), TEXT(Table1[[#This Row],[Date of Purchase]], "MMMM"))</f>
        <v>November</v>
      </c>
      <c r="T857" t="str">
        <f>IF(OR(
  AND(Table1[[#This Row],[Ticket Priority]]="Critical", Table1[[#This Row],[Ticket Status]]&lt;&gt;"Closed"),
  AND(Table1[[#This Row],[Ticket Priority]]="High", Table1[[#This Row],[Ticket Status]]="Open")
), "Yes", "No")</f>
        <v>No</v>
      </c>
      <c r="U857" s="4" t="str">
        <f>IF(Table1[[#This Row],[Ticket Status]]="Closed","Yes","No")</f>
        <v>Yes</v>
      </c>
      <c r="V857" s="4" t="str">
        <f>IF(Table1[[#This Row],[Ticket Status]]="Pending Customer Response","Yes","No")</f>
        <v>No</v>
      </c>
      <c r="W857" s="5">
        <f ca="1">COUNTIFS(Table1[Agent_name],Table1[[#This Row],[Agent_name]],Table1[Month],Table1[[#This Row],[Month]])/160</f>
        <v>0.85624999999999996</v>
      </c>
    </row>
    <row r="858" spans="1:23" x14ac:dyDescent="0.25">
      <c r="A858">
        <v>857</v>
      </c>
      <c r="B858" t="s">
        <v>2919</v>
      </c>
      <c r="C858" t="s">
        <v>2920</v>
      </c>
      <c r="D858">
        <v>55</v>
      </c>
      <c r="E858" t="s">
        <v>29</v>
      </c>
      <c r="F858" t="s">
        <v>107</v>
      </c>
      <c r="G858" s="1">
        <v>43986</v>
      </c>
      <c r="H858" t="s">
        <v>45</v>
      </c>
      <c r="I858" t="s">
        <v>150</v>
      </c>
      <c r="J858" s="3" t="s">
        <v>2921</v>
      </c>
      <c r="K858" t="s">
        <v>24</v>
      </c>
      <c r="M858" t="s">
        <v>89</v>
      </c>
      <c r="N858" t="s">
        <v>83</v>
      </c>
      <c r="O858" s="2">
        <v>45078.915509259263</v>
      </c>
      <c r="R858" t="str">
        <f t="shared" ca="1" si="13"/>
        <v>Sara</v>
      </c>
      <c r="S858" t="str">
        <f>IFERROR(TEXT(DATEVALUE(LEFT(Table1[[#This Row],[Date of Purchase]],10)), "MMMM"), TEXT(Table1[[#This Row],[Date of Purchase]], "MMMM"))</f>
        <v>June</v>
      </c>
      <c r="T858" t="str">
        <f>IF(OR(
  AND(Table1[[#This Row],[Ticket Priority]]="Critical", Table1[[#This Row],[Ticket Status]]&lt;&gt;"Closed"),
  AND(Table1[[#This Row],[Ticket Priority]]="High", Table1[[#This Row],[Ticket Status]]="Open")
), "Yes", "No")</f>
        <v>No</v>
      </c>
      <c r="U858" s="4" t="str">
        <f>IF(Table1[[#This Row],[Ticket Status]]="Closed","Yes","No")</f>
        <v>No</v>
      </c>
      <c r="V858" s="4" t="str">
        <f>IF(Table1[[#This Row],[Ticket Status]]="Pending Customer Response","Yes","No")</f>
        <v>Yes</v>
      </c>
      <c r="W858" s="5">
        <f ca="1">COUNTIFS(Table1[Agent_name],Table1[[#This Row],[Agent_name]],Table1[Month],Table1[[#This Row],[Month]])/160</f>
        <v>0.65</v>
      </c>
    </row>
    <row r="859" spans="1:23" x14ac:dyDescent="0.25">
      <c r="A859">
        <v>858</v>
      </c>
      <c r="B859" t="s">
        <v>2922</v>
      </c>
      <c r="C859" t="s">
        <v>2923</v>
      </c>
      <c r="D859">
        <v>52</v>
      </c>
      <c r="E859" t="s">
        <v>19</v>
      </c>
      <c r="F859" t="s">
        <v>339</v>
      </c>
      <c r="G859" s="1">
        <v>44076</v>
      </c>
      <c r="H859" t="s">
        <v>66</v>
      </c>
      <c r="I859" t="s">
        <v>60</v>
      </c>
      <c r="J859" s="3" t="s">
        <v>2924</v>
      </c>
      <c r="K859" t="s">
        <v>39</v>
      </c>
      <c r="L859" t="s">
        <v>2925</v>
      </c>
      <c r="M859" t="s">
        <v>143</v>
      </c>
      <c r="N859" t="s">
        <v>83</v>
      </c>
      <c r="O859" s="2">
        <v>45078.542615740742</v>
      </c>
      <c r="P859" s="2">
        <v>45078.225949074076</v>
      </c>
      <c r="Q859">
        <v>5</v>
      </c>
      <c r="R859" t="str">
        <f t="shared" ca="1" si="13"/>
        <v>Priya</v>
      </c>
      <c r="S859" t="str">
        <f>IFERROR(TEXT(DATEVALUE(LEFT(Table1[[#This Row],[Date of Purchase]],10)), "MMMM"), TEXT(Table1[[#This Row],[Date of Purchase]], "MMMM"))</f>
        <v>September</v>
      </c>
      <c r="T859" t="str">
        <f>IF(OR(
  AND(Table1[[#This Row],[Ticket Priority]]="Critical", Table1[[#This Row],[Ticket Status]]&lt;&gt;"Closed"),
  AND(Table1[[#This Row],[Ticket Priority]]="High", Table1[[#This Row],[Ticket Status]]="Open")
), "Yes", "No")</f>
        <v>No</v>
      </c>
      <c r="U859" s="4" t="str">
        <f>IF(Table1[[#This Row],[Ticket Status]]="Closed","Yes","No")</f>
        <v>Yes</v>
      </c>
      <c r="V859" s="4" t="str">
        <f>IF(Table1[[#This Row],[Ticket Status]]="Pending Customer Response","Yes","No")</f>
        <v>No</v>
      </c>
      <c r="W859" s="5">
        <f ca="1">COUNTIFS(Table1[Agent_name],Table1[[#This Row],[Agent_name]],Table1[Month],Table1[[#This Row],[Month]])/160</f>
        <v>0.53125</v>
      </c>
    </row>
    <row r="860" spans="1:23" x14ac:dyDescent="0.25">
      <c r="A860">
        <v>859</v>
      </c>
      <c r="B860" t="s">
        <v>2926</v>
      </c>
      <c r="C860" t="s">
        <v>2927</v>
      </c>
      <c r="D860">
        <v>26</v>
      </c>
      <c r="E860" t="s">
        <v>19</v>
      </c>
      <c r="F860" t="s">
        <v>112</v>
      </c>
      <c r="G860" s="1">
        <v>44355</v>
      </c>
      <c r="H860" t="s">
        <v>66</v>
      </c>
      <c r="I860" t="s">
        <v>22</v>
      </c>
      <c r="J860" s="3" t="s">
        <v>2928</v>
      </c>
      <c r="K860" t="s">
        <v>62</v>
      </c>
      <c r="M860" t="s">
        <v>25</v>
      </c>
      <c r="N860" t="s">
        <v>26</v>
      </c>
      <c r="R860" t="str">
        <f t="shared" ca="1" si="13"/>
        <v>Mohit</v>
      </c>
      <c r="S860" t="str">
        <f>IFERROR(TEXT(DATEVALUE(LEFT(Table1[[#This Row],[Date of Purchase]],10)), "MMMM"), TEXT(Table1[[#This Row],[Date of Purchase]], "MMMM"))</f>
        <v>June</v>
      </c>
      <c r="T860" t="str">
        <f>IF(OR(
  AND(Table1[[#This Row],[Ticket Priority]]="Critical", Table1[[#This Row],[Ticket Status]]&lt;&gt;"Closed"),
  AND(Table1[[#This Row],[Ticket Priority]]="High", Table1[[#This Row],[Ticket Status]]="Open")
), "Yes", "No")</f>
        <v>Yes</v>
      </c>
      <c r="U860" s="4" t="str">
        <f>IF(Table1[[#This Row],[Ticket Status]]="Closed","Yes","No")</f>
        <v>No</v>
      </c>
      <c r="V860" s="4" t="str">
        <f>IF(Table1[[#This Row],[Ticket Status]]="Pending Customer Response","Yes","No")</f>
        <v>No</v>
      </c>
      <c r="W860" s="5">
        <f ca="1">COUNTIFS(Table1[Agent_name],Table1[[#This Row],[Agent_name]],Table1[Month],Table1[[#This Row],[Month]])/160</f>
        <v>0.41875000000000001</v>
      </c>
    </row>
    <row r="861" spans="1:23" x14ac:dyDescent="0.25">
      <c r="A861">
        <v>860</v>
      </c>
      <c r="B861" t="s">
        <v>2929</v>
      </c>
      <c r="C861" t="s">
        <v>2930</v>
      </c>
      <c r="D861">
        <v>34</v>
      </c>
      <c r="E861" t="s">
        <v>29</v>
      </c>
      <c r="F861" t="s">
        <v>202</v>
      </c>
      <c r="G861" s="1">
        <v>44160</v>
      </c>
      <c r="H861" t="s">
        <v>59</v>
      </c>
      <c r="I861" t="s">
        <v>99</v>
      </c>
      <c r="J861" s="3" t="s">
        <v>2931</v>
      </c>
      <c r="K861" t="s">
        <v>24</v>
      </c>
      <c r="M861" t="s">
        <v>143</v>
      </c>
      <c r="N861" t="s">
        <v>55</v>
      </c>
      <c r="O861" s="2">
        <v>45078.038472222222</v>
      </c>
      <c r="R861" t="str">
        <f t="shared" ca="1" si="13"/>
        <v>Sara</v>
      </c>
      <c r="S861" t="str">
        <f>IFERROR(TEXT(DATEVALUE(LEFT(Table1[[#This Row],[Date of Purchase]],10)), "MMMM"), TEXT(Table1[[#This Row],[Date of Purchase]], "MMMM"))</f>
        <v>November</v>
      </c>
      <c r="T861" t="str">
        <f>IF(OR(
  AND(Table1[[#This Row],[Ticket Priority]]="Critical", Table1[[#This Row],[Ticket Status]]&lt;&gt;"Closed"),
  AND(Table1[[#This Row],[Ticket Priority]]="High", Table1[[#This Row],[Ticket Status]]="Open")
), "Yes", "No")</f>
        <v>No</v>
      </c>
      <c r="U861" s="4" t="str">
        <f>IF(Table1[[#This Row],[Ticket Status]]="Closed","Yes","No")</f>
        <v>No</v>
      </c>
      <c r="V861" s="4" t="str">
        <f>IF(Table1[[#This Row],[Ticket Status]]="Pending Customer Response","Yes","No")</f>
        <v>Yes</v>
      </c>
      <c r="W861" s="5">
        <f ca="1">COUNTIFS(Table1[Agent_name],Table1[[#This Row],[Agent_name]],Table1[Month],Table1[[#This Row],[Month]])/160</f>
        <v>0.79374999999999996</v>
      </c>
    </row>
    <row r="862" spans="1:23" x14ac:dyDescent="0.25">
      <c r="A862">
        <v>861</v>
      </c>
      <c r="B862" t="s">
        <v>2932</v>
      </c>
      <c r="C862" t="s">
        <v>2933</v>
      </c>
      <c r="D862">
        <v>43</v>
      </c>
      <c r="E862" t="s">
        <v>19</v>
      </c>
      <c r="F862" t="s">
        <v>397</v>
      </c>
      <c r="G862" s="1">
        <v>44248</v>
      </c>
      <c r="H862" t="s">
        <v>45</v>
      </c>
      <c r="I862" t="s">
        <v>52</v>
      </c>
      <c r="J862" s="3" t="s">
        <v>2934</v>
      </c>
      <c r="K862" t="s">
        <v>24</v>
      </c>
      <c r="M862" t="s">
        <v>89</v>
      </c>
      <c r="N862" t="s">
        <v>33</v>
      </c>
      <c r="O862" s="2">
        <v>45078.380856481483</v>
      </c>
      <c r="R862" t="str">
        <f t="shared" ca="1" si="13"/>
        <v>Rahul</v>
      </c>
      <c r="S862" t="str">
        <f>IFERROR(TEXT(DATEVALUE(LEFT(Table1[[#This Row],[Date of Purchase]],10)), "MMMM"), TEXT(Table1[[#This Row],[Date of Purchase]], "MMMM"))</f>
        <v>February</v>
      </c>
      <c r="T862" t="str">
        <f>IF(OR(
  AND(Table1[[#This Row],[Ticket Priority]]="Critical", Table1[[#This Row],[Ticket Status]]&lt;&gt;"Closed"),
  AND(Table1[[#This Row],[Ticket Priority]]="High", Table1[[#This Row],[Ticket Status]]="Open")
), "Yes", "No")</f>
        <v>No</v>
      </c>
      <c r="U862" s="4" t="str">
        <f>IF(Table1[[#This Row],[Ticket Status]]="Closed","Yes","No")</f>
        <v>No</v>
      </c>
      <c r="V862" s="4" t="str">
        <f>IF(Table1[[#This Row],[Ticket Status]]="Pending Customer Response","Yes","No")</f>
        <v>Yes</v>
      </c>
      <c r="W862" s="5">
        <f ca="1">COUNTIFS(Table1[Agent_name],Table1[[#This Row],[Agent_name]],Table1[Month],Table1[[#This Row],[Month]])/160</f>
        <v>0.30625000000000002</v>
      </c>
    </row>
    <row r="863" spans="1:23" x14ac:dyDescent="0.25">
      <c r="A863">
        <v>862</v>
      </c>
      <c r="B863" t="s">
        <v>2935</v>
      </c>
      <c r="C863" t="s">
        <v>2936</v>
      </c>
      <c r="D863">
        <v>25</v>
      </c>
      <c r="E863" t="s">
        <v>19</v>
      </c>
      <c r="F863" t="s">
        <v>20</v>
      </c>
      <c r="G863" s="1">
        <v>43840</v>
      </c>
      <c r="H863" t="s">
        <v>67</v>
      </c>
      <c r="I863" t="s">
        <v>150</v>
      </c>
      <c r="J863" s="3" t="s">
        <v>2937</v>
      </c>
      <c r="K863" t="s">
        <v>39</v>
      </c>
      <c r="L863" t="s">
        <v>2938</v>
      </c>
      <c r="M863" t="s">
        <v>143</v>
      </c>
      <c r="N863" t="s">
        <v>26</v>
      </c>
      <c r="O863" s="2">
        <v>45078.176701388889</v>
      </c>
      <c r="P863" s="2">
        <v>45078.546840277777</v>
      </c>
      <c r="Q863">
        <v>3</v>
      </c>
      <c r="R863" t="str">
        <f t="shared" ca="1" si="13"/>
        <v>Ravi</v>
      </c>
      <c r="S863" t="str">
        <f>IFERROR(TEXT(DATEVALUE(LEFT(Table1[[#This Row],[Date of Purchase]],10)), "MMMM"), TEXT(Table1[[#This Row],[Date of Purchase]], "MMMM"))</f>
        <v>January</v>
      </c>
      <c r="T863" t="str">
        <f>IF(OR(
  AND(Table1[[#This Row],[Ticket Priority]]="Critical", Table1[[#This Row],[Ticket Status]]&lt;&gt;"Closed"),
  AND(Table1[[#This Row],[Ticket Priority]]="High", Table1[[#This Row],[Ticket Status]]="Open")
), "Yes", "No")</f>
        <v>No</v>
      </c>
      <c r="U863" s="4" t="str">
        <f>IF(Table1[[#This Row],[Ticket Status]]="Closed","Yes","No")</f>
        <v>Yes</v>
      </c>
      <c r="V863" s="4" t="str">
        <f>IF(Table1[[#This Row],[Ticket Status]]="Pending Customer Response","Yes","No")</f>
        <v>No</v>
      </c>
      <c r="W863" s="5">
        <f ca="1">COUNTIFS(Table1[Agent_name],Table1[[#This Row],[Agent_name]],Table1[Month],Table1[[#This Row],[Month]])/160</f>
        <v>0.74375000000000002</v>
      </c>
    </row>
    <row r="864" spans="1:23" x14ac:dyDescent="0.25">
      <c r="A864">
        <v>863</v>
      </c>
      <c r="B864" t="s">
        <v>2939</v>
      </c>
      <c r="C864" t="s">
        <v>2940</v>
      </c>
      <c r="D864">
        <v>23</v>
      </c>
      <c r="E864" t="s">
        <v>19</v>
      </c>
      <c r="F864" t="s">
        <v>103</v>
      </c>
      <c r="G864" s="1">
        <v>44214</v>
      </c>
      <c r="H864" t="s">
        <v>67</v>
      </c>
      <c r="I864" t="s">
        <v>46</v>
      </c>
      <c r="J864" s="3" t="s">
        <v>2941</v>
      </c>
      <c r="K864" t="s">
        <v>39</v>
      </c>
      <c r="L864" t="s">
        <v>2942</v>
      </c>
      <c r="M864" t="s">
        <v>41</v>
      </c>
      <c r="N864" t="s">
        <v>55</v>
      </c>
      <c r="O864" s="2">
        <v>45078.141296296293</v>
      </c>
      <c r="P864" s="2">
        <v>45078.613518518519</v>
      </c>
      <c r="Q864">
        <v>2</v>
      </c>
      <c r="R864" t="str">
        <f t="shared" ca="1" si="13"/>
        <v>Neha</v>
      </c>
      <c r="S864" t="str">
        <f>IFERROR(TEXT(DATEVALUE(LEFT(Table1[[#This Row],[Date of Purchase]],10)), "MMMM"), TEXT(Table1[[#This Row],[Date of Purchase]], "MMMM"))</f>
        <v>January</v>
      </c>
      <c r="T864" t="str">
        <f>IF(OR(
  AND(Table1[[#This Row],[Ticket Priority]]="Critical", Table1[[#This Row],[Ticket Status]]&lt;&gt;"Closed"),
  AND(Table1[[#This Row],[Ticket Priority]]="High", Table1[[#This Row],[Ticket Status]]="Open")
), "Yes", "No")</f>
        <v>No</v>
      </c>
      <c r="U864" s="4" t="str">
        <f>IF(Table1[[#This Row],[Ticket Status]]="Closed","Yes","No")</f>
        <v>Yes</v>
      </c>
      <c r="V864" s="4" t="str">
        <f>IF(Table1[[#This Row],[Ticket Status]]="Pending Customer Response","Yes","No")</f>
        <v>No</v>
      </c>
      <c r="W864" s="5">
        <f ca="1">COUNTIFS(Table1[Agent_name],Table1[[#This Row],[Agent_name]],Table1[Month],Table1[[#This Row],[Month]])/160</f>
        <v>0.21875</v>
      </c>
    </row>
    <row r="865" spans="1:23" x14ac:dyDescent="0.25">
      <c r="A865">
        <v>864</v>
      </c>
      <c r="B865" t="s">
        <v>2943</v>
      </c>
      <c r="C865" t="s">
        <v>2944</v>
      </c>
      <c r="D865">
        <v>26</v>
      </c>
      <c r="E865" t="s">
        <v>29</v>
      </c>
      <c r="F865" t="s">
        <v>129</v>
      </c>
      <c r="G865" s="1">
        <v>44493</v>
      </c>
      <c r="H865" t="s">
        <v>21</v>
      </c>
      <c r="I865" t="s">
        <v>177</v>
      </c>
      <c r="J865" s="3" t="s">
        <v>2945</v>
      </c>
      <c r="K865" t="s">
        <v>39</v>
      </c>
      <c r="L865" t="s">
        <v>2946</v>
      </c>
      <c r="M865" t="s">
        <v>143</v>
      </c>
      <c r="N865" t="s">
        <v>33</v>
      </c>
      <c r="O865" s="2">
        <v>45078.909363425926</v>
      </c>
      <c r="P865" s="2">
        <v>45078.175335648149</v>
      </c>
      <c r="Q865">
        <v>1</v>
      </c>
      <c r="R865" t="str">
        <f t="shared" ca="1" si="13"/>
        <v>Ravi</v>
      </c>
      <c r="S865" t="str">
        <f>IFERROR(TEXT(DATEVALUE(LEFT(Table1[[#This Row],[Date of Purchase]],10)), "MMMM"), TEXT(Table1[[#This Row],[Date of Purchase]], "MMMM"))</f>
        <v>October</v>
      </c>
      <c r="T865" t="str">
        <f>IF(OR(
  AND(Table1[[#This Row],[Ticket Priority]]="Critical", Table1[[#This Row],[Ticket Status]]&lt;&gt;"Closed"),
  AND(Table1[[#This Row],[Ticket Priority]]="High", Table1[[#This Row],[Ticket Status]]="Open")
), "Yes", "No")</f>
        <v>No</v>
      </c>
      <c r="U865" s="4" t="str">
        <f>IF(Table1[[#This Row],[Ticket Status]]="Closed","Yes","No")</f>
        <v>Yes</v>
      </c>
      <c r="V865" s="4" t="str">
        <f>IF(Table1[[#This Row],[Ticket Status]]="Pending Customer Response","Yes","No")</f>
        <v>No</v>
      </c>
      <c r="W865" s="5">
        <f ca="1">COUNTIFS(Table1[Agent_name],Table1[[#This Row],[Agent_name]],Table1[Month],Table1[[#This Row],[Month]])/160</f>
        <v>0.58125000000000004</v>
      </c>
    </row>
    <row r="866" spans="1:23" x14ac:dyDescent="0.25">
      <c r="A866">
        <v>865</v>
      </c>
      <c r="B866" t="s">
        <v>2947</v>
      </c>
      <c r="C866" t="s">
        <v>2948</v>
      </c>
      <c r="D866">
        <v>69</v>
      </c>
      <c r="E866" t="s">
        <v>58</v>
      </c>
      <c r="F866" t="s">
        <v>397</v>
      </c>
      <c r="G866" s="1">
        <v>44541</v>
      </c>
      <c r="H866" t="s">
        <v>45</v>
      </c>
      <c r="I866" t="s">
        <v>141</v>
      </c>
      <c r="J866" s="3" t="s">
        <v>2949</v>
      </c>
      <c r="K866" t="s">
        <v>62</v>
      </c>
      <c r="M866" t="s">
        <v>89</v>
      </c>
      <c r="N866" t="s">
        <v>83</v>
      </c>
      <c r="R866" t="str">
        <f t="shared" ca="1" si="13"/>
        <v>Ravi</v>
      </c>
      <c r="S866" t="str">
        <f>IFERROR(TEXT(DATEVALUE(LEFT(Table1[[#This Row],[Date of Purchase]],10)), "MMMM"), TEXT(Table1[[#This Row],[Date of Purchase]], "MMMM"))</f>
        <v>December</v>
      </c>
      <c r="T866" t="str">
        <f>IF(OR(
  AND(Table1[[#This Row],[Ticket Priority]]="Critical", Table1[[#This Row],[Ticket Status]]&lt;&gt;"Closed"),
  AND(Table1[[#This Row],[Ticket Priority]]="High", Table1[[#This Row],[Ticket Status]]="Open")
), "Yes", "No")</f>
        <v>Yes</v>
      </c>
      <c r="U866" s="4" t="str">
        <f>IF(Table1[[#This Row],[Ticket Status]]="Closed","Yes","No")</f>
        <v>No</v>
      </c>
      <c r="V866" s="4" t="str">
        <f>IF(Table1[[#This Row],[Ticket Status]]="Pending Customer Response","Yes","No")</f>
        <v>No</v>
      </c>
      <c r="W866" s="5">
        <f ca="1">COUNTIFS(Table1[Agent_name],Table1[[#This Row],[Agent_name]],Table1[Month],Table1[[#This Row],[Month]])/160</f>
        <v>0.66249999999999998</v>
      </c>
    </row>
    <row r="867" spans="1:23" x14ac:dyDescent="0.25">
      <c r="A867">
        <v>866</v>
      </c>
      <c r="B867" t="s">
        <v>2950</v>
      </c>
      <c r="C867" t="s">
        <v>2951</v>
      </c>
      <c r="D867">
        <v>30</v>
      </c>
      <c r="E867" t="s">
        <v>29</v>
      </c>
      <c r="F867" t="s">
        <v>431</v>
      </c>
      <c r="G867" s="1">
        <v>43900</v>
      </c>
      <c r="H867" t="s">
        <v>59</v>
      </c>
      <c r="I867" t="s">
        <v>67</v>
      </c>
      <c r="J867" s="3" t="s">
        <v>2952</v>
      </c>
      <c r="K867" t="s">
        <v>39</v>
      </c>
      <c r="L867" t="s">
        <v>2953</v>
      </c>
      <c r="M867" t="s">
        <v>89</v>
      </c>
      <c r="N867" t="s">
        <v>83</v>
      </c>
      <c r="O867" s="2">
        <v>45078.002430555556</v>
      </c>
      <c r="P867" s="2">
        <v>45078.510069444441</v>
      </c>
      <c r="Q867">
        <v>5</v>
      </c>
      <c r="R867" t="str">
        <f t="shared" ca="1" si="13"/>
        <v>Rahul</v>
      </c>
      <c r="S867" t="str">
        <f>IFERROR(TEXT(DATEVALUE(LEFT(Table1[[#This Row],[Date of Purchase]],10)), "MMMM"), TEXT(Table1[[#This Row],[Date of Purchase]], "MMMM"))</f>
        <v>March</v>
      </c>
      <c r="T867" t="str">
        <f>IF(OR(
  AND(Table1[[#This Row],[Ticket Priority]]="Critical", Table1[[#This Row],[Ticket Status]]&lt;&gt;"Closed"),
  AND(Table1[[#This Row],[Ticket Priority]]="High", Table1[[#This Row],[Ticket Status]]="Open")
), "Yes", "No")</f>
        <v>No</v>
      </c>
      <c r="U867" s="4" t="str">
        <f>IF(Table1[[#This Row],[Ticket Status]]="Closed","Yes","No")</f>
        <v>Yes</v>
      </c>
      <c r="V867" s="4" t="str">
        <f>IF(Table1[[#This Row],[Ticket Status]]="Pending Customer Response","Yes","No")</f>
        <v>No</v>
      </c>
      <c r="W867" s="5">
        <f ca="1">COUNTIFS(Table1[Agent_name],Table1[[#This Row],[Agent_name]],Table1[Month],Table1[[#This Row],[Month]])/160</f>
        <v>0.19375000000000001</v>
      </c>
    </row>
    <row r="868" spans="1:23" x14ac:dyDescent="0.25">
      <c r="A868">
        <v>867</v>
      </c>
      <c r="B868" t="s">
        <v>2954</v>
      </c>
      <c r="C868" t="s">
        <v>2955</v>
      </c>
      <c r="D868">
        <v>33</v>
      </c>
      <c r="E868" t="s">
        <v>58</v>
      </c>
      <c r="F868" t="s">
        <v>317</v>
      </c>
      <c r="G868" s="1">
        <v>43960</v>
      </c>
      <c r="H868" t="s">
        <v>67</v>
      </c>
      <c r="I868" t="s">
        <v>99</v>
      </c>
      <c r="J868" s="3" t="s">
        <v>2956</v>
      </c>
      <c r="K868" t="s">
        <v>39</v>
      </c>
      <c r="L868" t="s">
        <v>2957</v>
      </c>
      <c r="M868" t="s">
        <v>25</v>
      </c>
      <c r="N868" t="s">
        <v>33</v>
      </c>
      <c r="O868" s="2">
        <v>45078.033009259256</v>
      </c>
      <c r="P868" s="2">
        <v>45078.190648148149</v>
      </c>
      <c r="Q868">
        <v>3</v>
      </c>
      <c r="R868" t="str">
        <f t="shared" ca="1" si="13"/>
        <v>Arjun</v>
      </c>
      <c r="S868" t="str">
        <f>IFERROR(TEXT(DATEVALUE(LEFT(Table1[[#This Row],[Date of Purchase]],10)), "MMMM"), TEXT(Table1[[#This Row],[Date of Purchase]], "MMMM"))</f>
        <v>May</v>
      </c>
      <c r="T868" t="str">
        <f>IF(OR(
  AND(Table1[[#This Row],[Ticket Priority]]="Critical", Table1[[#This Row],[Ticket Status]]&lt;&gt;"Closed"),
  AND(Table1[[#This Row],[Ticket Priority]]="High", Table1[[#This Row],[Ticket Status]]="Open")
), "Yes", "No")</f>
        <v>No</v>
      </c>
      <c r="U868" s="4" t="str">
        <f>IF(Table1[[#This Row],[Ticket Status]]="Closed","Yes","No")</f>
        <v>Yes</v>
      </c>
      <c r="V868" s="4" t="str">
        <f>IF(Table1[[#This Row],[Ticket Status]]="Pending Customer Response","Yes","No")</f>
        <v>No</v>
      </c>
      <c r="W868" s="5">
        <f ca="1">COUNTIFS(Table1[Agent_name],Table1[[#This Row],[Agent_name]],Table1[Month],Table1[[#This Row],[Month]])/160</f>
        <v>0.2</v>
      </c>
    </row>
    <row r="869" spans="1:23" x14ac:dyDescent="0.25">
      <c r="A869">
        <v>868</v>
      </c>
      <c r="B869" t="s">
        <v>2958</v>
      </c>
      <c r="C869" t="s">
        <v>2959</v>
      </c>
      <c r="D869">
        <v>56</v>
      </c>
      <c r="E869" t="s">
        <v>19</v>
      </c>
      <c r="F869" t="s">
        <v>317</v>
      </c>
      <c r="G869" s="1">
        <v>43850</v>
      </c>
      <c r="H869" t="s">
        <v>66</v>
      </c>
      <c r="I869" t="s">
        <v>52</v>
      </c>
      <c r="J869" s="3" t="s">
        <v>2960</v>
      </c>
      <c r="K869" t="s">
        <v>24</v>
      </c>
      <c r="M869" t="s">
        <v>41</v>
      </c>
      <c r="N869" t="s">
        <v>26</v>
      </c>
      <c r="O869" s="2">
        <v>45078.86010416667</v>
      </c>
      <c r="R869" t="str">
        <f t="shared" ca="1" si="13"/>
        <v>Aisha</v>
      </c>
      <c r="S869" t="str">
        <f>IFERROR(TEXT(DATEVALUE(LEFT(Table1[[#This Row],[Date of Purchase]],10)), "MMMM"), TEXT(Table1[[#This Row],[Date of Purchase]], "MMMM"))</f>
        <v>January</v>
      </c>
      <c r="T869" t="str">
        <f>IF(OR(
  AND(Table1[[#This Row],[Ticket Priority]]="Critical", Table1[[#This Row],[Ticket Status]]&lt;&gt;"Closed"),
  AND(Table1[[#This Row],[Ticket Priority]]="High", Table1[[#This Row],[Ticket Status]]="Open")
), "Yes", "No")</f>
        <v>No</v>
      </c>
      <c r="U869" s="4" t="str">
        <f>IF(Table1[[#This Row],[Ticket Status]]="Closed","Yes","No")</f>
        <v>No</v>
      </c>
      <c r="V869" s="4" t="str">
        <f>IF(Table1[[#This Row],[Ticket Status]]="Pending Customer Response","Yes","No")</f>
        <v>Yes</v>
      </c>
      <c r="W869" s="5">
        <f ca="1">COUNTIFS(Table1[Agent_name],Table1[[#This Row],[Agent_name]],Table1[Month],Table1[[#This Row],[Month]])/160</f>
        <v>0.83125000000000004</v>
      </c>
    </row>
    <row r="870" spans="1:23" x14ac:dyDescent="0.25">
      <c r="A870">
        <v>869</v>
      </c>
      <c r="B870" t="s">
        <v>2961</v>
      </c>
      <c r="C870" t="s">
        <v>2962</v>
      </c>
      <c r="D870">
        <v>65</v>
      </c>
      <c r="E870" t="s">
        <v>19</v>
      </c>
      <c r="F870" t="s">
        <v>81</v>
      </c>
      <c r="G870" s="1">
        <v>44272</v>
      </c>
      <c r="H870" t="s">
        <v>59</v>
      </c>
      <c r="I870" t="s">
        <v>177</v>
      </c>
      <c r="J870" s="3" t="s">
        <v>2963</v>
      </c>
      <c r="K870" t="s">
        <v>24</v>
      </c>
      <c r="M870" t="s">
        <v>25</v>
      </c>
      <c r="N870" t="s">
        <v>83</v>
      </c>
      <c r="O870" s="2">
        <v>45078.665682870371</v>
      </c>
      <c r="R870" t="str">
        <f t="shared" ca="1" si="13"/>
        <v>Sara</v>
      </c>
      <c r="S870" t="str">
        <f>IFERROR(TEXT(DATEVALUE(LEFT(Table1[[#This Row],[Date of Purchase]],10)), "MMMM"), TEXT(Table1[[#This Row],[Date of Purchase]], "MMMM"))</f>
        <v>March</v>
      </c>
      <c r="T870" t="str">
        <f>IF(OR(
  AND(Table1[[#This Row],[Ticket Priority]]="Critical", Table1[[#This Row],[Ticket Status]]&lt;&gt;"Closed"),
  AND(Table1[[#This Row],[Ticket Priority]]="High", Table1[[#This Row],[Ticket Status]]="Open")
), "Yes", "No")</f>
        <v>Yes</v>
      </c>
      <c r="U870" s="4" t="str">
        <f>IF(Table1[[#This Row],[Ticket Status]]="Closed","Yes","No")</f>
        <v>No</v>
      </c>
      <c r="V870" s="4" t="str">
        <f>IF(Table1[[#This Row],[Ticket Status]]="Pending Customer Response","Yes","No")</f>
        <v>Yes</v>
      </c>
      <c r="W870" s="5">
        <f ca="1">COUNTIFS(Table1[Agent_name],Table1[[#This Row],[Agent_name]],Table1[Month],Table1[[#This Row],[Month]])/160</f>
        <v>0.55625000000000002</v>
      </c>
    </row>
    <row r="871" spans="1:23" x14ac:dyDescent="0.25">
      <c r="A871">
        <v>870</v>
      </c>
      <c r="B871" t="s">
        <v>2964</v>
      </c>
      <c r="C871" t="s">
        <v>2965</v>
      </c>
      <c r="D871">
        <v>65</v>
      </c>
      <c r="E871" t="s">
        <v>29</v>
      </c>
      <c r="F871" t="s">
        <v>81</v>
      </c>
      <c r="G871" s="1">
        <v>44175</v>
      </c>
      <c r="H871" t="s">
        <v>67</v>
      </c>
      <c r="I871" t="s">
        <v>93</v>
      </c>
      <c r="J871" s="3" t="s">
        <v>2966</v>
      </c>
      <c r="K871" t="s">
        <v>24</v>
      </c>
      <c r="M871" t="s">
        <v>41</v>
      </c>
      <c r="N871" t="s">
        <v>33</v>
      </c>
      <c r="O871" s="2">
        <v>45078.369849537034</v>
      </c>
      <c r="R871" t="str">
        <f t="shared" ca="1" si="13"/>
        <v>Meera</v>
      </c>
      <c r="S871" t="str">
        <f>IFERROR(TEXT(DATEVALUE(LEFT(Table1[[#This Row],[Date of Purchase]],10)), "MMMM"), TEXT(Table1[[#This Row],[Date of Purchase]], "MMMM"))</f>
        <v>December</v>
      </c>
      <c r="T871" t="str">
        <f>IF(OR(
  AND(Table1[[#This Row],[Ticket Priority]]="Critical", Table1[[#This Row],[Ticket Status]]&lt;&gt;"Closed"),
  AND(Table1[[#This Row],[Ticket Priority]]="High", Table1[[#This Row],[Ticket Status]]="Open")
), "Yes", "No")</f>
        <v>No</v>
      </c>
      <c r="U871" s="4" t="str">
        <f>IF(Table1[[#This Row],[Ticket Status]]="Closed","Yes","No")</f>
        <v>No</v>
      </c>
      <c r="V871" s="4" t="str">
        <f>IF(Table1[[#This Row],[Ticket Status]]="Pending Customer Response","Yes","No")</f>
        <v>Yes</v>
      </c>
      <c r="W871" s="5">
        <f ca="1">COUNTIFS(Table1[Agent_name],Table1[[#This Row],[Agent_name]],Table1[Month],Table1[[#This Row],[Month]])/160</f>
        <v>0.24374999999999999</v>
      </c>
    </row>
    <row r="872" spans="1:23" x14ac:dyDescent="0.25">
      <c r="A872">
        <v>871</v>
      </c>
      <c r="B872" t="s">
        <v>2967</v>
      </c>
      <c r="C872" t="s">
        <v>2968</v>
      </c>
      <c r="D872">
        <v>49</v>
      </c>
      <c r="E872" t="s">
        <v>58</v>
      </c>
      <c r="F872" t="s">
        <v>383</v>
      </c>
      <c r="G872" s="1">
        <v>44352</v>
      </c>
      <c r="H872" t="s">
        <v>21</v>
      </c>
      <c r="I872" t="s">
        <v>67</v>
      </c>
      <c r="J872" s="3" t="s">
        <v>2969</v>
      </c>
      <c r="K872" t="s">
        <v>62</v>
      </c>
      <c r="M872" t="s">
        <v>25</v>
      </c>
      <c r="N872" t="s">
        <v>55</v>
      </c>
      <c r="R872" t="str">
        <f t="shared" ca="1" si="13"/>
        <v>Divya</v>
      </c>
      <c r="S872" t="str">
        <f>IFERROR(TEXT(DATEVALUE(LEFT(Table1[[#This Row],[Date of Purchase]],10)), "MMMM"), TEXT(Table1[[#This Row],[Date of Purchase]], "MMMM"))</f>
        <v>June</v>
      </c>
      <c r="T872" t="str">
        <f>IF(OR(
  AND(Table1[[#This Row],[Ticket Priority]]="Critical", Table1[[#This Row],[Ticket Status]]&lt;&gt;"Closed"),
  AND(Table1[[#This Row],[Ticket Priority]]="High", Table1[[#This Row],[Ticket Status]]="Open")
), "Yes", "No")</f>
        <v>Yes</v>
      </c>
      <c r="U872" s="4" t="str">
        <f>IF(Table1[[#This Row],[Ticket Status]]="Closed","Yes","No")</f>
        <v>No</v>
      </c>
      <c r="V872" s="4" t="str">
        <f>IF(Table1[[#This Row],[Ticket Status]]="Pending Customer Response","Yes","No")</f>
        <v>No</v>
      </c>
      <c r="W872" s="5">
        <f ca="1">COUNTIFS(Table1[Agent_name],Table1[[#This Row],[Agent_name]],Table1[Month],Table1[[#This Row],[Month]])/160</f>
        <v>0.22500000000000001</v>
      </c>
    </row>
    <row r="873" spans="1:23" x14ac:dyDescent="0.25">
      <c r="A873">
        <v>872</v>
      </c>
      <c r="B873" t="s">
        <v>2970</v>
      </c>
      <c r="C873" t="s">
        <v>2971</v>
      </c>
      <c r="D873">
        <v>25</v>
      </c>
      <c r="E873" t="s">
        <v>58</v>
      </c>
      <c r="F873" t="s">
        <v>207</v>
      </c>
      <c r="G873" s="1">
        <v>44084</v>
      </c>
      <c r="H873" t="s">
        <v>45</v>
      </c>
      <c r="I873" t="s">
        <v>59</v>
      </c>
      <c r="J873" s="3" t="s">
        <v>1076</v>
      </c>
      <c r="K873" t="s">
        <v>24</v>
      </c>
      <c r="M873" t="s">
        <v>41</v>
      </c>
      <c r="N873" t="s">
        <v>55</v>
      </c>
      <c r="O873" s="2">
        <v>45078.503900462965</v>
      </c>
      <c r="R873" t="str">
        <f t="shared" ca="1" si="13"/>
        <v>Sara</v>
      </c>
      <c r="S873" t="str">
        <f>IFERROR(TEXT(DATEVALUE(LEFT(Table1[[#This Row],[Date of Purchase]],10)), "MMMM"), TEXT(Table1[[#This Row],[Date of Purchase]], "MMMM"))</f>
        <v>September</v>
      </c>
      <c r="T873" t="str">
        <f>IF(OR(
  AND(Table1[[#This Row],[Ticket Priority]]="Critical", Table1[[#This Row],[Ticket Status]]&lt;&gt;"Closed"),
  AND(Table1[[#This Row],[Ticket Priority]]="High", Table1[[#This Row],[Ticket Status]]="Open")
), "Yes", "No")</f>
        <v>No</v>
      </c>
      <c r="U873" s="4" t="str">
        <f>IF(Table1[[#This Row],[Ticket Status]]="Closed","Yes","No")</f>
        <v>No</v>
      </c>
      <c r="V873" s="4" t="str">
        <f>IF(Table1[[#This Row],[Ticket Status]]="Pending Customer Response","Yes","No")</f>
        <v>Yes</v>
      </c>
      <c r="W873" s="5">
        <f ca="1">COUNTIFS(Table1[Agent_name],Table1[[#This Row],[Agent_name]],Table1[Month],Table1[[#This Row],[Month]])/160</f>
        <v>0.65</v>
      </c>
    </row>
    <row r="874" spans="1:23" x14ac:dyDescent="0.25">
      <c r="A874">
        <v>873</v>
      </c>
      <c r="B874" t="s">
        <v>2972</v>
      </c>
      <c r="C874" t="s">
        <v>2973</v>
      </c>
      <c r="D874">
        <v>64</v>
      </c>
      <c r="E874" t="s">
        <v>29</v>
      </c>
      <c r="F874" t="s">
        <v>71</v>
      </c>
      <c r="G874" s="1">
        <v>44559</v>
      </c>
      <c r="H874" t="s">
        <v>21</v>
      </c>
      <c r="I874" t="s">
        <v>31</v>
      </c>
      <c r="J874" s="3" t="s">
        <v>2974</v>
      </c>
      <c r="K874" t="s">
        <v>24</v>
      </c>
      <c r="M874" t="s">
        <v>41</v>
      </c>
      <c r="N874" t="s">
        <v>83</v>
      </c>
      <c r="O874" s="2">
        <v>45078.283090277779</v>
      </c>
      <c r="R874" t="str">
        <f t="shared" ca="1" si="13"/>
        <v>Ravi</v>
      </c>
      <c r="S874" t="str">
        <f>IFERROR(TEXT(DATEVALUE(LEFT(Table1[[#This Row],[Date of Purchase]],10)), "MMMM"), TEXT(Table1[[#This Row],[Date of Purchase]], "MMMM"))</f>
        <v>December</v>
      </c>
      <c r="T874" t="str">
        <f>IF(OR(
  AND(Table1[[#This Row],[Ticket Priority]]="Critical", Table1[[#This Row],[Ticket Status]]&lt;&gt;"Closed"),
  AND(Table1[[#This Row],[Ticket Priority]]="High", Table1[[#This Row],[Ticket Status]]="Open")
), "Yes", "No")</f>
        <v>No</v>
      </c>
      <c r="U874" s="4" t="str">
        <f>IF(Table1[[#This Row],[Ticket Status]]="Closed","Yes","No")</f>
        <v>No</v>
      </c>
      <c r="V874" s="4" t="str">
        <f>IF(Table1[[#This Row],[Ticket Status]]="Pending Customer Response","Yes","No")</f>
        <v>Yes</v>
      </c>
      <c r="W874" s="5">
        <f ca="1">COUNTIFS(Table1[Agent_name],Table1[[#This Row],[Agent_name]],Table1[Month],Table1[[#This Row],[Month]])/160</f>
        <v>0.66249999999999998</v>
      </c>
    </row>
    <row r="875" spans="1:23" x14ac:dyDescent="0.25">
      <c r="A875">
        <v>874</v>
      </c>
      <c r="B875" t="s">
        <v>2975</v>
      </c>
      <c r="C875" t="s">
        <v>2976</v>
      </c>
      <c r="D875">
        <v>64</v>
      </c>
      <c r="E875" t="s">
        <v>19</v>
      </c>
      <c r="F875" t="s">
        <v>134</v>
      </c>
      <c r="G875" s="1">
        <v>44380</v>
      </c>
      <c r="H875" t="s">
        <v>21</v>
      </c>
      <c r="I875" t="s">
        <v>67</v>
      </c>
      <c r="J875" s="3" t="s">
        <v>2977</v>
      </c>
      <c r="K875" t="s">
        <v>24</v>
      </c>
      <c r="M875" t="s">
        <v>143</v>
      </c>
      <c r="N875" t="s">
        <v>55</v>
      </c>
      <c r="O875" s="2">
        <v>45078.906712962962</v>
      </c>
      <c r="R875" t="str">
        <f t="shared" ca="1" si="13"/>
        <v>Aisha</v>
      </c>
      <c r="S875" t="str">
        <f>IFERROR(TEXT(DATEVALUE(LEFT(Table1[[#This Row],[Date of Purchase]],10)), "MMMM"), TEXT(Table1[[#This Row],[Date of Purchase]], "MMMM"))</f>
        <v>July</v>
      </c>
      <c r="T875" t="str">
        <f>IF(OR(
  AND(Table1[[#This Row],[Ticket Priority]]="Critical", Table1[[#This Row],[Ticket Status]]&lt;&gt;"Closed"),
  AND(Table1[[#This Row],[Ticket Priority]]="High", Table1[[#This Row],[Ticket Status]]="Open")
), "Yes", "No")</f>
        <v>No</v>
      </c>
      <c r="U875" s="4" t="str">
        <f>IF(Table1[[#This Row],[Ticket Status]]="Closed","Yes","No")</f>
        <v>No</v>
      </c>
      <c r="V875" s="4" t="str">
        <f>IF(Table1[[#This Row],[Ticket Status]]="Pending Customer Response","Yes","No")</f>
        <v>Yes</v>
      </c>
      <c r="W875" s="5">
        <f ca="1">COUNTIFS(Table1[Agent_name],Table1[[#This Row],[Agent_name]],Table1[Month],Table1[[#This Row],[Month]])/160</f>
        <v>0.875</v>
      </c>
    </row>
    <row r="876" spans="1:23" x14ac:dyDescent="0.25">
      <c r="A876">
        <v>875</v>
      </c>
      <c r="B876" t="s">
        <v>2581</v>
      </c>
      <c r="C876" t="s">
        <v>2978</v>
      </c>
      <c r="D876">
        <v>27</v>
      </c>
      <c r="E876" t="s">
        <v>19</v>
      </c>
      <c r="F876" t="s">
        <v>223</v>
      </c>
      <c r="G876" s="1">
        <v>44377</v>
      </c>
      <c r="H876" t="s">
        <v>66</v>
      </c>
      <c r="I876" t="s">
        <v>67</v>
      </c>
      <c r="J876" s="3" t="s">
        <v>2979</v>
      </c>
      <c r="K876" t="s">
        <v>62</v>
      </c>
      <c r="M876" t="s">
        <v>89</v>
      </c>
      <c r="N876" t="s">
        <v>33</v>
      </c>
      <c r="R876" t="str">
        <f t="shared" ca="1" si="13"/>
        <v>Karan</v>
      </c>
      <c r="S876" t="str">
        <f>IFERROR(TEXT(DATEVALUE(LEFT(Table1[[#This Row],[Date of Purchase]],10)), "MMMM"), TEXT(Table1[[#This Row],[Date of Purchase]], "MMMM"))</f>
        <v>June</v>
      </c>
      <c r="T876" t="str">
        <f>IF(OR(
  AND(Table1[[#This Row],[Ticket Priority]]="Critical", Table1[[#This Row],[Ticket Status]]&lt;&gt;"Closed"),
  AND(Table1[[#This Row],[Ticket Priority]]="High", Table1[[#This Row],[Ticket Status]]="Open")
), "Yes", "No")</f>
        <v>Yes</v>
      </c>
      <c r="U876" s="4" t="str">
        <f>IF(Table1[[#This Row],[Ticket Status]]="Closed","Yes","No")</f>
        <v>No</v>
      </c>
      <c r="V876" s="4" t="str">
        <f>IF(Table1[[#This Row],[Ticket Status]]="Pending Customer Response","Yes","No")</f>
        <v>No</v>
      </c>
      <c r="W876" s="5">
        <f ca="1">COUNTIFS(Table1[Agent_name],Table1[[#This Row],[Agent_name]],Table1[Month],Table1[[#This Row],[Month]])/160</f>
        <v>0.27500000000000002</v>
      </c>
    </row>
    <row r="877" spans="1:23" x14ac:dyDescent="0.25">
      <c r="A877">
        <v>876</v>
      </c>
      <c r="B877" t="s">
        <v>2980</v>
      </c>
      <c r="C877" t="s">
        <v>2981</v>
      </c>
      <c r="D877">
        <v>48</v>
      </c>
      <c r="E877" t="s">
        <v>29</v>
      </c>
      <c r="F877" t="s">
        <v>397</v>
      </c>
      <c r="G877" s="1">
        <v>44241</v>
      </c>
      <c r="H877" t="s">
        <v>59</v>
      </c>
      <c r="I877" t="s">
        <v>113</v>
      </c>
      <c r="J877" s="3" t="s">
        <v>2982</v>
      </c>
      <c r="K877" t="s">
        <v>39</v>
      </c>
      <c r="L877" t="s">
        <v>2983</v>
      </c>
      <c r="M877" t="s">
        <v>143</v>
      </c>
      <c r="N877" t="s">
        <v>83</v>
      </c>
      <c r="O877" s="2">
        <v>45078.638703703706</v>
      </c>
      <c r="P877" s="2">
        <v>45078.810231481482</v>
      </c>
      <c r="Q877">
        <v>3</v>
      </c>
      <c r="R877" t="str">
        <f t="shared" ca="1" si="13"/>
        <v>Karan</v>
      </c>
      <c r="S877" t="str">
        <f>IFERROR(TEXT(DATEVALUE(LEFT(Table1[[#This Row],[Date of Purchase]],10)), "MMMM"), TEXT(Table1[[#This Row],[Date of Purchase]], "MMMM"))</f>
        <v>February</v>
      </c>
      <c r="T877" t="str">
        <f>IF(OR(
  AND(Table1[[#This Row],[Ticket Priority]]="Critical", Table1[[#This Row],[Ticket Status]]&lt;&gt;"Closed"),
  AND(Table1[[#This Row],[Ticket Priority]]="High", Table1[[#This Row],[Ticket Status]]="Open")
), "Yes", "No")</f>
        <v>No</v>
      </c>
      <c r="U877" s="4" t="str">
        <f>IF(Table1[[#This Row],[Ticket Status]]="Closed","Yes","No")</f>
        <v>Yes</v>
      </c>
      <c r="V877" s="4" t="str">
        <f>IF(Table1[[#This Row],[Ticket Status]]="Pending Customer Response","Yes","No")</f>
        <v>No</v>
      </c>
      <c r="W877" s="5">
        <f ca="1">COUNTIFS(Table1[Agent_name],Table1[[#This Row],[Agent_name]],Table1[Month],Table1[[#This Row],[Month]])/160</f>
        <v>0.17499999999999999</v>
      </c>
    </row>
    <row r="878" spans="1:23" x14ac:dyDescent="0.25">
      <c r="A878">
        <v>877</v>
      </c>
      <c r="B878" t="s">
        <v>2984</v>
      </c>
      <c r="C878" t="s">
        <v>2985</v>
      </c>
      <c r="D878">
        <v>45</v>
      </c>
      <c r="E878" t="s">
        <v>19</v>
      </c>
      <c r="F878" t="s">
        <v>173</v>
      </c>
      <c r="G878" s="1">
        <v>44210</v>
      </c>
      <c r="H878" t="s">
        <v>21</v>
      </c>
      <c r="I878" t="s">
        <v>60</v>
      </c>
      <c r="J878" s="3" t="s">
        <v>2986</v>
      </c>
      <c r="K878" t="s">
        <v>39</v>
      </c>
      <c r="L878" t="s">
        <v>2987</v>
      </c>
      <c r="M878" t="s">
        <v>89</v>
      </c>
      <c r="N878" t="s">
        <v>83</v>
      </c>
      <c r="O878" s="2">
        <v>45078.675532407404</v>
      </c>
      <c r="P878" s="2">
        <v>45078.635254629633</v>
      </c>
      <c r="Q878">
        <v>5</v>
      </c>
      <c r="R878" t="str">
        <f t="shared" ca="1" si="13"/>
        <v>Ravi</v>
      </c>
      <c r="S878" t="str">
        <f>IFERROR(TEXT(DATEVALUE(LEFT(Table1[[#This Row],[Date of Purchase]],10)), "MMMM"), TEXT(Table1[[#This Row],[Date of Purchase]], "MMMM"))</f>
        <v>January</v>
      </c>
      <c r="T878" t="str">
        <f>IF(OR(
  AND(Table1[[#This Row],[Ticket Priority]]="Critical", Table1[[#This Row],[Ticket Status]]&lt;&gt;"Closed"),
  AND(Table1[[#This Row],[Ticket Priority]]="High", Table1[[#This Row],[Ticket Status]]="Open")
), "Yes", "No")</f>
        <v>No</v>
      </c>
      <c r="U878" s="4" t="str">
        <f>IF(Table1[[#This Row],[Ticket Status]]="Closed","Yes","No")</f>
        <v>Yes</v>
      </c>
      <c r="V878" s="4" t="str">
        <f>IF(Table1[[#This Row],[Ticket Status]]="Pending Customer Response","Yes","No")</f>
        <v>No</v>
      </c>
      <c r="W878" s="5">
        <f ca="1">COUNTIFS(Table1[Agent_name],Table1[[#This Row],[Agent_name]],Table1[Month],Table1[[#This Row],[Month]])/160</f>
        <v>0.74375000000000002</v>
      </c>
    </row>
    <row r="879" spans="1:23" x14ac:dyDescent="0.25">
      <c r="A879">
        <v>878</v>
      </c>
      <c r="B879" t="s">
        <v>2988</v>
      </c>
      <c r="C879" t="s">
        <v>2989</v>
      </c>
      <c r="D879">
        <v>42</v>
      </c>
      <c r="E879" t="s">
        <v>29</v>
      </c>
      <c r="F879" t="s">
        <v>431</v>
      </c>
      <c r="G879" s="1">
        <v>44487</v>
      </c>
      <c r="H879" t="s">
        <v>21</v>
      </c>
      <c r="I879" t="s">
        <v>113</v>
      </c>
      <c r="J879" s="3" t="s">
        <v>2990</v>
      </c>
      <c r="K879" t="s">
        <v>24</v>
      </c>
      <c r="M879" t="s">
        <v>143</v>
      </c>
      <c r="N879" t="s">
        <v>26</v>
      </c>
      <c r="O879" s="2">
        <v>45078.112361111111</v>
      </c>
      <c r="R879" t="str">
        <f t="shared" ca="1" si="13"/>
        <v>Neha</v>
      </c>
      <c r="S879" t="str">
        <f>IFERROR(TEXT(DATEVALUE(LEFT(Table1[[#This Row],[Date of Purchase]],10)), "MMMM"), TEXT(Table1[[#This Row],[Date of Purchase]], "MMMM"))</f>
        <v>October</v>
      </c>
      <c r="T879" t="str">
        <f>IF(OR(
  AND(Table1[[#This Row],[Ticket Priority]]="Critical", Table1[[#This Row],[Ticket Status]]&lt;&gt;"Closed"),
  AND(Table1[[#This Row],[Ticket Priority]]="High", Table1[[#This Row],[Ticket Status]]="Open")
), "Yes", "No")</f>
        <v>No</v>
      </c>
      <c r="U879" s="4" t="str">
        <f>IF(Table1[[#This Row],[Ticket Status]]="Closed","Yes","No")</f>
        <v>No</v>
      </c>
      <c r="V879" s="4" t="str">
        <f>IF(Table1[[#This Row],[Ticket Status]]="Pending Customer Response","Yes","No")</f>
        <v>Yes</v>
      </c>
      <c r="W879" s="5">
        <f ca="1">COUNTIFS(Table1[Agent_name],Table1[[#This Row],[Agent_name]],Table1[Month],Table1[[#This Row],[Month]])/160</f>
        <v>0.24374999999999999</v>
      </c>
    </row>
    <row r="880" spans="1:23" x14ac:dyDescent="0.25">
      <c r="A880">
        <v>879</v>
      </c>
      <c r="B880" t="s">
        <v>2991</v>
      </c>
      <c r="C880" t="s">
        <v>2992</v>
      </c>
      <c r="D880">
        <v>27</v>
      </c>
      <c r="E880" t="s">
        <v>29</v>
      </c>
      <c r="F880" t="s">
        <v>129</v>
      </c>
      <c r="G880" s="1">
        <v>43913</v>
      </c>
      <c r="H880" t="s">
        <v>45</v>
      </c>
      <c r="I880" t="s">
        <v>141</v>
      </c>
      <c r="J880" s="3" t="s">
        <v>2993</v>
      </c>
      <c r="K880" t="s">
        <v>62</v>
      </c>
      <c r="M880" t="s">
        <v>25</v>
      </c>
      <c r="N880" t="s">
        <v>55</v>
      </c>
      <c r="R880" t="str">
        <f t="shared" ca="1" si="13"/>
        <v>Ravi</v>
      </c>
      <c r="S880" t="str">
        <f>IFERROR(TEXT(DATEVALUE(LEFT(Table1[[#This Row],[Date of Purchase]],10)), "MMMM"), TEXT(Table1[[#This Row],[Date of Purchase]], "MMMM"))</f>
        <v>March</v>
      </c>
      <c r="T880" t="str">
        <f>IF(OR(
  AND(Table1[[#This Row],[Ticket Priority]]="Critical", Table1[[#This Row],[Ticket Status]]&lt;&gt;"Closed"),
  AND(Table1[[#This Row],[Ticket Priority]]="High", Table1[[#This Row],[Ticket Status]]="Open")
), "Yes", "No")</f>
        <v>Yes</v>
      </c>
      <c r="U880" s="4" t="str">
        <f>IF(Table1[[#This Row],[Ticket Status]]="Closed","Yes","No")</f>
        <v>No</v>
      </c>
      <c r="V880" s="4" t="str">
        <f>IF(Table1[[#This Row],[Ticket Status]]="Pending Customer Response","Yes","No")</f>
        <v>No</v>
      </c>
      <c r="W880" s="5">
        <f ca="1">COUNTIFS(Table1[Agent_name],Table1[[#This Row],[Agent_name]],Table1[Month],Table1[[#This Row],[Month]])/160</f>
        <v>0.54374999999999996</v>
      </c>
    </row>
    <row r="881" spans="1:23" x14ac:dyDescent="0.25">
      <c r="A881">
        <v>880</v>
      </c>
      <c r="B881" t="s">
        <v>2994</v>
      </c>
      <c r="C881" t="s">
        <v>2995</v>
      </c>
      <c r="D881">
        <v>29</v>
      </c>
      <c r="E881" t="s">
        <v>29</v>
      </c>
      <c r="F881" t="s">
        <v>149</v>
      </c>
      <c r="G881" s="1">
        <v>44386</v>
      </c>
      <c r="H881" t="s">
        <v>59</v>
      </c>
      <c r="I881" t="s">
        <v>52</v>
      </c>
      <c r="J881" s="3" t="s">
        <v>2996</v>
      </c>
      <c r="K881" t="s">
        <v>24</v>
      </c>
      <c r="M881" t="s">
        <v>143</v>
      </c>
      <c r="N881" t="s">
        <v>26</v>
      </c>
      <c r="O881" s="2">
        <v>45078.436689814815</v>
      </c>
      <c r="Q881">
        <v>5</v>
      </c>
      <c r="R881" t="str">
        <f t="shared" ca="1" si="13"/>
        <v>Ravi</v>
      </c>
      <c r="S881" t="str">
        <f>IFERROR(TEXT(DATEVALUE(LEFT(Table1[[#This Row],[Date of Purchase]],10)), "MMMM"), TEXT(Table1[[#This Row],[Date of Purchase]], "MMMM"))</f>
        <v>July</v>
      </c>
      <c r="T881" t="str">
        <f>IF(OR(
  AND(Table1[[#This Row],[Ticket Priority]]="Critical", Table1[[#This Row],[Ticket Status]]&lt;&gt;"Closed"),
  AND(Table1[[#This Row],[Ticket Priority]]="High", Table1[[#This Row],[Ticket Status]]="Open")
), "Yes", "No")</f>
        <v>No</v>
      </c>
      <c r="U881" s="4" t="str">
        <f>IF(Table1[[#This Row],[Ticket Status]]="Closed","Yes","No")</f>
        <v>No</v>
      </c>
      <c r="V881" s="4" t="str">
        <f>IF(Table1[[#This Row],[Ticket Status]]="Pending Customer Response","Yes","No")</f>
        <v>Yes</v>
      </c>
      <c r="W881" s="5">
        <f ca="1">COUNTIFS(Table1[Agent_name],Table1[[#This Row],[Agent_name]],Table1[Month],Table1[[#This Row],[Month]])/160</f>
        <v>0.66249999999999998</v>
      </c>
    </row>
    <row r="882" spans="1:23" x14ac:dyDescent="0.25">
      <c r="A882">
        <v>881</v>
      </c>
      <c r="B882" t="s">
        <v>2997</v>
      </c>
      <c r="C882" t="s">
        <v>2998</v>
      </c>
      <c r="D882">
        <v>19</v>
      </c>
      <c r="E882" t="s">
        <v>29</v>
      </c>
      <c r="F882" t="s">
        <v>281</v>
      </c>
      <c r="G882" s="1">
        <v>44189</v>
      </c>
      <c r="H882" t="s">
        <v>45</v>
      </c>
      <c r="I882" t="s">
        <v>52</v>
      </c>
      <c r="J882" s="3" t="s">
        <v>2999</v>
      </c>
      <c r="K882" t="s">
        <v>39</v>
      </c>
      <c r="L882" t="s">
        <v>3000</v>
      </c>
      <c r="M882" t="s">
        <v>89</v>
      </c>
      <c r="N882" t="s">
        <v>33</v>
      </c>
      <c r="O882" s="2">
        <v>45078.504062499997</v>
      </c>
      <c r="P882" s="2">
        <v>45077.997118055559</v>
      </c>
      <c r="Q882">
        <v>2</v>
      </c>
      <c r="R882" t="str">
        <f t="shared" ca="1" si="13"/>
        <v>Neha</v>
      </c>
      <c r="S882" t="str">
        <f>IFERROR(TEXT(DATEVALUE(LEFT(Table1[[#This Row],[Date of Purchase]],10)), "MMMM"), TEXT(Table1[[#This Row],[Date of Purchase]], "MMMM"))</f>
        <v>December</v>
      </c>
      <c r="T882" t="str">
        <f>IF(OR(
  AND(Table1[[#This Row],[Ticket Priority]]="Critical", Table1[[#This Row],[Ticket Status]]&lt;&gt;"Closed"),
  AND(Table1[[#This Row],[Ticket Priority]]="High", Table1[[#This Row],[Ticket Status]]="Open")
), "Yes", "No")</f>
        <v>No</v>
      </c>
      <c r="U882" s="4" t="str">
        <f>IF(Table1[[#This Row],[Ticket Status]]="Closed","Yes","No")</f>
        <v>Yes</v>
      </c>
      <c r="V882" s="4" t="str">
        <f>IF(Table1[[#This Row],[Ticket Status]]="Pending Customer Response","Yes","No")</f>
        <v>No</v>
      </c>
      <c r="W882" s="5">
        <f ca="1">COUNTIFS(Table1[Agent_name],Table1[[#This Row],[Agent_name]],Table1[Month],Table1[[#This Row],[Month]])/160</f>
        <v>0.1875</v>
      </c>
    </row>
    <row r="883" spans="1:23" x14ac:dyDescent="0.25">
      <c r="A883">
        <v>882</v>
      </c>
      <c r="B883" t="s">
        <v>3001</v>
      </c>
      <c r="C883" t="s">
        <v>3002</v>
      </c>
      <c r="D883">
        <v>30</v>
      </c>
      <c r="E883" t="s">
        <v>29</v>
      </c>
      <c r="F883" t="s">
        <v>117</v>
      </c>
      <c r="G883" s="1">
        <v>44276</v>
      </c>
      <c r="H883" t="s">
        <v>67</v>
      </c>
      <c r="I883" t="s">
        <v>177</v>
      </c>
      <c r="J883" s="3" t="s">
        <v>3003</v>
      </c>
      <c r="K883" t="s">
        <v>24</v>
      </c>
      <c r="M883" t="s">
        <v>41</v>
      </c>
      <c r="N883" t="s">
        <v>26</v>
      </c>
      <c r="O883" s="2">
        <v>45078.14366898148</v>
      </c>
      <c r="Q883">
        <v>5</v>
      </c>
      <c r="R883" t="str">
        <f t="shared" ca="1" si="13"/>
        <v>Arjun</v>
      </c>
      <c r="S883" t="str">
        <f>IFERROR(TEXT(DATEVALUE(LEFT(Table1[[#This Row],[Date of Purchase]],10)), "MMMM"), TEXT(Table1[[#This Row],[Date of Purchase]], "MMMM"))</f>
        <v>March</v>
      </c>
      <c r="T883" t="str">
        <f>IF(OR(
  AND(Table1[[#This Row],[Ticket Priority]]="Critical", Table1[[#This Row],[Ticket Status]]&lt;&gt;"Closed"),
  AND(Table1[[#This Row],[Ticket Priority]]="High", Table1[[#This Row],[Ticket Status]]="Open")
), "Yes", "No")</f>
        <v>No</v>
      </c>
      <c r="U883" s="4" t="str">
        <f>IF(Table1[[#This Row],[Ticket Status]]="Closed","Yes","No")</f>
        <v>No</v>
      </c>
      <c r="V883" s="4" t="str">
        <f>IF(Table1[[#This Row],[Ticket Status]]="Pending Customer Response","Yes","No")</f>
        <v>Yes</v>
      </c>
      <c r="W883" s="5">
        <f ca="1">COUNTIFS(Table1[Agent_name],Table1[[#This Row],[Agent_name]],Table1[Month],Table1[[#This Row],[Month]])/160</f>
        <v>0.23125000000000001</v>
      </c>
    </row>
    <row r="884" spans="1:23" x14ac:dyDescent="0.25">
      <c r="A884">
        <v>883</v>
      </c>
      <c r="B884" t="s">
        <v>3004</v>
      </c>
      <c r="C884" t="s">
        <v>3005</v>
      </c>
      <c r="D884">
        <v>62</v>
      </c>
      <c r="E884" t="s">
        <v>29</v>
      </c>
      <c r="F884" t="s">
        <v>103</v>
      </c>
      <c r="G884" s="1">
        <v>44509</v>
      </c>
      <c r="H884" t="s">
        <v>67</v>
      </c>
      <c r="I884" t="s">
        <v>99</v>
      </c>
      <c r="J884" s="3" t="s">
        <v>3006</v>
      </c>
      <c r="K884" t="s">
        <v>24</v>
      </c>
      <c r="M884" t="s">
        <v>41</v>
      </c>
      <c r="N884" t="s">
        <v>55</v>
      </c>
      <c r="O884" s="2">
        <v>45078.829108796293</v>
      </c>
      <c r="Q884">
        <v>5</v>
      </c>
      <c r="R884" t="str">
        <f t="shared" ca="1" si="13"/>
        <v>Sara</v>
      </c>
      <c r="S884" t="str">
        <f>IFERROR(TEXT(DATEVALUE(LEFT(Table1[[#This Row],[Date of Purchase]],10)), "MMMM"), TEXT(Table1[[#This Row],[Date of Purchase]], "MMMM"))</f>
        <v>November</v>
      </c>
      <c r="T884" t="str">
        <f>IF(OR(
  AND(Table1[[#This Row],[Ticket Priority]]="Critical", Table1[[#This Row],[Ticket Status]]&lt;&gt;"Closed"),
  AND(Table1[[#This Row],[Ticket Priority]]="High", Table1[[#This Row],[Ticket Status]]="Open")
), "Yes", "No")</f>
        <v>No</v>
      </c>
      <c r="U884" s="4" t="str">
        <f>IF(Table1[[#This Row],[Ticket Status]]="Closed","Yes","No")</f>
        <v>No</v>
      </c>
      <c r="V884" s="4" t="str">
        <f>IF(Table1[[#This Row],[Ticket Status]]="Pending Customer Response","Yes","No")</f>
        <v>Yes</v>
      </c>
      <c r="W884" s="5">
        <f ca="1">COUNTIFS(Table1[Agent_name],Table1[[#This Row],[Agent_name]],Table1[Month],Table1[[#This Row],[Month]])/160</f>
        <v>0.79374999999999996</v>
      </c>
    </row>
    <row r="885" spans="1:23" x14ac:dyDescent="0.25">
      <c r="A885">
        <v>884</v>
      </c>
      <c r="B885" t="s">
        <v>3007</v>
      </c>
      <c r="C885" t="s">
        <v>3008</v>
      </c>
      <c r="D885">
        <v>21</v>
      </c>
      <c r="E885" t="s">
        <v>58</v>
      </c>
      <c r="F885" t="s">
        <v>286</v>
      </c>
      <c r="G885" s="1">
        <v>44097</v>
      </c>
      <c r="H885" t="s">
        <v>66</v>
      </c>
      <c r="I885" t="s">
        <v>113</v>
      </c>
      <c r="J885" s="3" t="s">
        <v>3009</v>
      </c>
      <c r="K885" t="s">
        <v>39</v>
      </c>
      <c r="L885" t="s">
        <v>3010</v>
      </c>
      <c r="M885" t="s">
        <v>25</v>
      </c>
      <c r="N885" t="s">
        <v>55</v>
      </c>
      <c r="O885" s="2">
        <v>45078.4062037037</v>
      </c>
      <c r="P885" s="2">
        <v>45078.478425925925</v>
      </c>
      <c r="Q885">
        <v>4</v>
      </c>
      <c r="R885" t="str">
        <f t="shared" ca="1" si="13"/>
        <v>Sara</v>
      </c>
      <c r="S885" t="str">
        <f>IFERROR(TEXT(DATEVALUE(LEFT(Table1[[#This Row],[Date of Purchase]],10)), "MMMM"), TEXT(Table1[[#This Row],[Date of Purchase]], "MMMM"))</f>
        <v>September</v>
      </c>
      <c r="T885" t="str">
        <f>IF(OR(
  AND(Table1[[#This Row],[Ticket Priority]]="Critical", Table1[[#This Row],[Ticket Status]]&lt;&gt;"Closed"),
  AND(Table1[[#This Row],[Ticket Priority]]="High", Table1[[#This Row],[Ticket Status]]="Open")
), "Yes", "No")</f>
        <v>No</v>
      </c>
      <c r="U885" s="4" t="str">
        <f>IF(Table1[[#This Row],[Ticket Status]]="Closed","Yes","No")</f>
        <v>Yes</v>
      </c>
      <c r="V885" s="4" t="str">
        <f>IF(Table1[[#This Row],[Ticket Status]]="Pending Customer Response","Yes","No")</f>
        <v>No</v>
      </c>
      <c r="W885" s="5">
        <f ca="1">COUNTIFS(Table1[Agent_name],Table1[[#This Row],[Agent_name]],Table1[Month],Table1[[#This Row],[Month]])/160</f>
        <v>0.65</v>
      </c>
    </row>
    <row r="886" spans="1:23" x14ac:dyDescent="0.25">
      <c r="A886">
        <v>885</v>
      </c>
      <c r="B886" t="s">
        <v>3011</v>
      </c>
      <c r="C886" t="s">
        <v>3012</v>
      </c>
      <c r="D886">
        <v>29</v>
      </c>
      <c r="E886" t="s">
        <v>29</v>
      </c>
      <c r="F886" t="s">
        <v>112</v>
      </c>
      <c r="G886" s="1">
        <v>44329</v>
      </c>
      <c r="H886" t="s">
        <v>21</v>
      </c>
      <c r="I886" t="s">
        <v>72</v>
      </c>
      <c r="J886" s="3" t="s">
        <v>1230</v>
      </c>
      <c r="K886" t="s">
        <v>62</v>
      </c>
      <c r="M886" t="s">
        <v>41</v>
      </c>
      <c r="N886" t="s">
        <v>83</v>
      </c>
      <c r="Q886">
        <v>5</v>
      </c>
      <c r="R886" t="str">
        <f t="shared" ca="1" si="13"/>
        <v>Karan</v>
      </c>
      <c r="S886" t="str">
        <f>IFERROR(TEXT(DATEVALUE(LEFT(Table1[[#This Row],[Date of Purchase]],10)), "MMMM"), TEXT(Table1[[#This Row],[Date of Purchase]], "MMMM"))</f>
        <v>May</v>
      </c>
      <c r="T886" t="str">
        <f>IF(OR(
  AND(Table1[[#This Row],[Ticket Priority]]="Critical", Table1[[#This Row],[Ticket Status]]&lt;&gt;"Closed"),
  AND(Table1[[#This Row],[Ticket Priority]]="High", Table1[[#This Row],[Ticket Status]]="Open")
), "Yes", "No")</f>
        <v>No</v>
      </c>
      <c r="U886" s="4" t="str">
        <f>IF(Table1[[#This Row],[Ticket Status]]="Closed","Yes","No")</f>
        <v>No</v>
      </c>
      <c r="V886" s="4" t="str">
        <f>IF(Table1[[#This Row],[Ticket Status]]="Pending Customer Response","Yes","No")</f>
        <v>No</v>
      </c>
      <c r="W886" s="5">
        <f ca="1">COUNTIFS(Table1[Agent_name],Table1[[#This Row],[Agent_name]],Table1[Month],Table1[[#This Row],[Month]])/160</f>
        <v>0.1875</v>
      </c>
    </row>
    <row r="887" spans="1:23" x14ac:dyDescent="0.25">
      <c r="A887">
        <v>886</v>
      </c>
      <c r="B887" t="s">
        <v>3013</v>
      </c>
      <c r="C887" t="s">
        <v>3014</v>
      </c>
      <c r="D887">
        <v>53</v>
      </c>
      <c r="E887" t="s">
        <v>58</v>
      </c>
      <c r="F887" t="s">
        <v>44</v>
      </c>
      <c r="G887" s="1">
        <v>44540</v>
      </c>
      <c r="H887" t="s">
        <v>67</v>
      </c>
      <c r="I887" t="s">
        <v>59</v>
      </c>
      <c r="J887" s="3" t="s">
        <v>3015</v>
      </c>
      <c r="K887" t="s">
        <v>24</v>
      </c>
      <c r="M887" t="s">
        <v>41</v>
      </c>
      <c r="N887" t="s">
        <v>83</v>
      </c>
      <c r="O887" s="2">
        <v>45078.803449074076</v>
      </c>
      <c r="Q887">
        <v>5</v>
      </c>
      <c r="R887" t="str">
        <f t="shared" ca="1" si="13"/>
        <v>Priya</v>
      </c>
      <c r="S887" t="str">
        <f>IFERROR(TEXT(DATEVALUE(LEFT(Table1[[#This Row],[Date of Purchase]],10)), "MMMM"), TEXT(Table1[[#This Row],[Date of Purchase]], "MMMM"))</f>
        <v>December</v>
      </c>
      <c r="T887" t="str">
        <f>IF(OR(
  AND(Table1[[#This Row],[Ticket Priority]]="Critical", Table1[[#This Row],[Ticket Status]]&lt;&gt;"Closed"),
  AND(Table1[[#This Row],[Ticket Priority]]="High", Table1[[#This Row],[Ticket Status]]="Open")
), "Yes", "No")</f>
        <v>No</v>
      </c>
      <c r="U887" s="4" t="str">
        <f>IF(Table1[[#This Row],[Ticket Status]]="Closed","Yes","No")</f>
        <v>No</v>
      </c>
      <c r="V887" s="4" t="str">
        <f>IF(Table1[[#This Row],[Ticket Status]]="Pending Customer Response","Yes","No")</f>
        <v>Yes</v>
      </c>
      <c r="W887" s="5">
        <f ca="1">COUNTIFS(Table1[Agent_name],Table1[[#This Row],[Agent_name]],Table1[Month],Table1[[#This Row],[Month]])/160</f>
        <v>0.48749999999999999</v>
      </c>
    </row>
    <row r="888" spans="1:23" x14ac:dyDescent="0.25">
      <c r="A888">
        <v>887</v>
      </c>
      <c r="B888" t="s">
        <v>3016</v>
      </c>
      <c r="C888" t="s">
        <v>3017</v>
      </c>
      <c r="D888">
        <v>49</v>
      </c>
      <c r="E888" t="s">
        <v>19</v>
      </c>
      <c r="F888" t="s">
        <v>103</v>
      </c>
      <c r="G888" s="1">
        <v>44495</v>
      </c>
      <c r="H888" t="s">
        <v>67</v>
      </c>
      <c r="I888" t="s">
        <v>22</v>
      </c>
      <c r="J888" s="3" t="s">
        <v>3018</v>
      </c>
      <c r="K888" t="s">
        <v>62</v>
      </c>
      <c r="M888" t="s">
        <v>143</v>
      </c>
      <c r="N888" t="s">
        <v>55</v>
      </c>
      <c r="Q888">
        <v>5</v>
      </c>
      <c r="R888" t="str">
        <f t="shared" ca="1" si="13"/>
        <v>Arjun</v>
      </c>
      <c r="S888" t="str">
        <f>IFERROR(TEXT(DATEVALUE(LEFT(Table1[[#This Row],[Date of Purchase]],10)), "MMMM"), TEXT(Table1[[#This Row],[Date of Purchase]], "MMMM"))</f>
        <v>October</v>
      </c>
      <c r="T888" t="str">
        <f>IF(OR(
  AND(Table1[[#This Row],[Ticket Priority]]="Critical", Table1[[#This Row],[Ticket Status]]&lt;&gt;"Closed"),
  AND(Table1[[#This Row],[Ticket Priority]]="High", Table1[[#This Row],[Ticket Status]]="Open")
), "Yes", "No")</f>
        <v>No</v>
      </c>
      <c r="U888" s="4" t="str">
        <f>IF(Table1[[#This Row],[Ticket Status]]="Closed","Yes","No")</f>
        <v>No</v>
      </c>
      <c r="V888" s="4" t="str">
        <f>IF(Table1[[#This Row],[Ticket Status]]="Pending Customer Response","Yes","No")</f>
        <v>No</v>
      </c>
      <c r="W888" s="5">
        <f ca="1">COUNTIFS(Table1[Agent_name],Table1[[#This Row],[Agent_name]],Table1[Month],Table1[[#This Row],[Month]])/160</f>
        <v>0.23749999999999999</v>
      </c>
    </row>
    <row r="889" spans="1:23" x14ac:dyDescent="0.25">
      <c r="A889">
        <v>888</v>
      </c>
      <c r="B889" t="s">
        <v>3019</v>
      </c>
      <c r="C889" t="s">
        <v>3020</v>
      </c>
      <c r="D889">
        <v>18</v>
      </c>
      <c r="E889" t="s">
        <v>29</v>
      </c>
      <c r="F889" t="s">
        <v>456</v>
      </c>
      <c r="G889" s="1">
        <v>44527</v>
      </c>
      <c r="H889" t="s">
        <v>45</v>
      </c>
      <c r="I889" t="s">
        <v>31</v>
      </c>
      <c r="J889" s="3" t="s">
        <v>3021</v>
      </c>
      <c r="K889" t="s">
        <v>39</v>
      </c>
      <c r="L889" t="s">
        <v>3022</v>
      </c>
      <c r="M889" t="s">
        <v>25</v>
      </c>
      <c r="N889" t="s">
        <v>83</v>
      </c>
      <c r="O889" s="2">
        <v>45078.79446759259</v>
      </c>
      <c r="P889" s="2">
        <v>45078.486828703702</v>
      </c>
      <c r="Q889">
        <v>5</v>
      </c>
      <c r="R889" t="str">
        <f t="shared" ca="1" si="13"/>
        <v>Mohit</v>
      </c>
      <c r="S889" t="str">
        <f>IFERROR(TEXT(DATEVALUE(LEFT(Table1[[#This Row],[Date of Purchase]],10)), "MMMM"), TEXT(Table1[[#This Row],[Date of Purchase]], "MMMM"))</f>
        <v>November</v>
      </c>
      <c r="T889" t="str">
        <f>IF(OR(
  AND(Table1[[#This Row],[Ticket Priority]]="Critical", Table1[[#This Row],[Ticket Status]]&lt;&gt;"Closed"),
  AND(Table1[[#This Row],[Ticket Priority]]="High", Table1[[#This Row],[Ticket Status]]="Open")
), "Yes", "No")</f>
        <v>No</v>
      </c>
      <c r="U889" s="4" t="str">
        <f>IF(Table1[[#This Row],[Ticket Status]]="Closed","Yes","No")</f>
        <v>Yes</v>
      </c>
      <c r="V889" s="4" t="str">
        <f>IF(Table1[[#This Row],[Ticket Status]]="Pending Customer Response","Yes","No")</f>
        <v>No</v>
      </c>
      <c r="W889" s="5">
        <f ca="1">COUNTIFS(Table1[Agent_name],Table1[[#This Row],[Agent_name]],Table1[Month],Table1[[#This Row],[Month]])/160</f>
        <v>0.4375</v>
      </c>
    </row>
    <row r="890" spans="1:23" x14ac:dyDescent="0.25">
      <c r="A890">
        <v>889</v>
      </c>
      <c r="B890" t="s">
        <v>3023</v>
      </c>
      <c r="C890" t="s">
        <v>3024</v>
      </c>
      <c r="D890">
        <v>24</v>
      </c>
      <c r="E890" t="s">
        <v>19</v>
      </c>
      <c r="F890" t="s">
        <v>125</v>
      </c>
      <c r="G890" s="1">
        <v>44471</v>
      </c>
      <c r="H890" t="s">
        <v>21</v>
      </c>
      <c r="I890" t="s">
        <v>67</v>
      </c>
      <c r="J890" s="3" t="s">
        <v>3025</v>
      </c>
      <c r="K890" t="s">
        <v>62</v>
      </c>
      <c r="M890" t="s">
        <v>143</v>
      </c>
      <c r="N890" t="s">
        <v>33</v>
      </c>
      <c r="Q890">
        <v>5</v>
      </c>
      <c r="R890" t="str">
        <f t="shared" ca="1" si="13"/>
        <v>Mohit</v>
      </c>
      <c r="S890" t="str">
        <f>IFERROR(TEXT(DATEVALUE(LEFT(Table1[[#This Row],[Date of Purchase]],10)), "MMMM"), TEXT(Table1[[#This Row],[Date of Purchase]], "MMMM"))</f>
        <v>October</v>
      </c>
      <c r="T890" t="str">
        <f>IF(OR(
  AND(Table1[[#This Row],[Ticket Priority]]="Critical", Table1[[#This Row],[Ticket Status]]&lt;&gt;"Closed"),
  AND(Table1[[#This Row],[Ticket Priority]]="High", Table1[[#This Row],[Ticket Status]]="Open")
), "Yes", "No")</f>
        <v>No</v>
      </c>
      <c r="U890" s="4" t="str">
        <f>IF(Table1[[#This Row],[Ticket Status]]="Closed","Yes","No")</f>
        <v>No</v>
      </c>
      <c r="V890" s="4" t="str">
        <f>IF(Table1[[#This Row],[Ticket Status]]="Pending Customer Response","Yes","No")</f>
        <v>No</v>
      </c>
      <c r="W890" s="5">
        <f ca="1">COUNTIFS(Table1[Agent_name],Table1[[#This Row],[Agent_name]],Table1[Month],Table1[[#This Row],[Month]])/160</f>
        <v>0.49375000000000002</v>
      </c>
    </row>
    <row r="891" spans="1:23" x14ac:dyDescent="0.25">
      <c r="A891">
        <v>890</v>
      </c>
      <c r="B891" t="s">
        <v>3026</v>
      </c>
      <c r="C891" t="s">
        <v>3027</v>
      </c>
      <c r="D891">
        <v>37</v>
      </c>
      <c r="E891" t="s">
        <v>29</v>
      </c>
      <c r="F891" t="s">
        <v>249</v>
      </c>
      <c r="G891" s="1">
        <v>44256</v>
      </c>
      <c r="H891" t="s">
        <v>21</v>
      </c>
      <c r="I891" t="s">
        <v>22</v>
      </c>
      <c r="J891" s="3" t="s">
        <v>3028</v>
      </c>
      <c r="K891" t="s">
        <v>39</v>
      </c>
      <c r="L891" t="s">
        <v>3029</v>
      </c>
      <c r="M891" t="s">
        <v>41</v>
      </c>
      <c r="N891" t="s">
        <v>26</v>
      </c>
      <c r="O891" s="2">
        <v>45078.450046296297</v>
      </c>
      <c r="P891" s="2">
        <v>45078.089629629627</v>
      </c>
      <c r="Q891">
        <v>2</v>
      </c>
      <c r="R891" t="str">
        <f t="shared" ca="1" si="13"/>
        <v>Sara</v>
      </c>
      <c r="S891" t="str">
        <f>IFERROR(TEXT(DATEVALUE(LEFT(Table1[[#This Row],[Date of Purchase]],10)), "MMMM"), TEXT(Table1[[#This Row],[Date of Purchase]], "MMMM"))</f>
        <v>March</v>
      </c>
      <c r="T891" t="str">
        <f>IF(OR(
  AND(Table1[[#This Row],[Ticket Priority]]="Critical", Table1[[#This Row],[Ticket Status]]&lt;&gt;"Closed"),
  AND(Table1[[#This Row],[Ticket Priority]]="High", Table1[[#This Row],[Ticket Status]]="Open")
), "Yes", "No")</f>
        <v>No</v>
      </c>
      <c r="U891" s="4" t="str">
        <f>IF(Table1[[#This Row],[Ticket Status]]="Closed","Yes","No")</f>
        <v>Yes</v>
      </c>
      <c r="V891" s="4" t="str">
        <f>IF(Table1[[#This Row],[Ticket Status]]="Pending Customer Response","Yes","No")</f>
        <v>No</v>
      </c>
      <c r="W891" s="5">
        <f ca="1">COUNTIFS(Table1[Agent_name],Table1[[#This Row],[Agent_name]],Table1[Month],Table1[[#This Row],[Month]])/160</f>
        <v>0.55625000000000002</v>
      </c>
    </row>
    <row r="892" spans="1:23" x14ac:dyDescent="0.25">
      <c r="A892">
        <v>891</v>
      </c>
      <c r="B892" t="s">
        <v>3030</v>
      </c>
      <c r="C892" t="s">
        <v>3031</v>
      </c>
      <c r="D892">
        <v>40</v>
      </c>
      <c r="E892" t="s">
        <v>19</v>
      </c>
      <c r="F892" t="s">
        <v>98</v>
      </c>
      <c r="G892" s="1">
        <v>44521</v>
      </c>
      <c r="H892" t="s">
        <v>59</v>
      </c>
      <c r="I892" t="s">
        <v>59</v>
      </c>
      <c r="J892" s="3" t="s">
        <v>3032</v>
      </c>
      <c r="K892" t="s">
        <v>62</v>
      </c>
      <c r="M892" t="s">
        <v>25</v>
      </c>
      <c r="N892" t="s">
        <v>26</v>
      </c>
      <c r="Q892">
        <v>5</v>
      </c>
      <c r="R892" t="str">
        <f t="shared" ca="1" si="13"/>
        <v>Ravi</v>
      </c>
      <c r="S892" t="str">
        <f>IFERROR(TEXT(DATEVALUE(LEFT(Table1[[#This Row],[Date of Purchase]],10)), "MMMM"), TEXT(Table1[[#This Row],[Date of Purchase]], "MMMM"))</f>
        <v>November</v>
      </c>
      <c r="T892" t="str">
        <f>IF(OR(
  AND(Table1[[#This Row],[Ticket Priority]]="Critical", Table1[[#This Row],[Ticket Status]]&lt;&gt;"Closed"),
  AND(Table1[[#This Row],[Ticket Priority]]="High", Table1[[#This Row],[Ticket Status]]="Open")
), "Yes", "No")</f>
        <v>Yes</v>
      </c>
      <c r="U892" s="4" t="str">
        <f>IF(Table1[[#This Row],[Ticket Status]]="Closed","Yes","No")</f>
        <v>No</v>
      </c>
      <c r="V892" s="4" t="str">
        <f>IF(Table1[[#This Row],[Ticket Status]]="Pending Customer Response","Yes","No")</f>
        <v>No</v>
      </c>
      <c r="W892" s="5">
        <f ca="1">COUNTIFS(Table1[Agent_name],Table1[[#This Row],[Agent_name]],Table1[Month],Table1[[#This Row],[Month]])/160</f>
        <v>0.61875000000000002</v>
      </c>
    </row>
    <row r="893" spans="1:23" x14ac:dyDescent="0.25">
      <c r="A893">
        <v>892</v>
      </c>
      <c r="B893" t="s">
        <v>3033</v>
      </c>
      <c r="C893" t="s">
        <v>3034</v>
      </c>
      <c r="D893">
        <v>19</v>
      </c>
      <c r="E893" t="s">
        <v>19</v>
      </c>
      <c r="F893" t="s">
        <v>86</v>
      </c>
      <c r="G893" s="1">
        <v>43881</v>
      </c>
      <c r="H893" t="s">
        <v>45</v>
      </c>
      <c r="I893" t="s">
        <v>72</v>
      </c>
      <c r="J893" s="3" t="s">
        <v>3035</v>
      </c>
      <c r="K893" t="s">
        <v>62</v>
      </c>
      <c r="M893" t="s">
        <v>41</v>
      </c>
      <c r="N893" t="s">
        <v>83</v>
      </c>
      <c r="Q893">
        <v>5</v>
      </c>
      <c r="R893" t="str">
        <f t="shared" ca="1" si="13"/>
        <v>Priya</v>
      </c>
      <c r="S893" t="str">
        <f>IFERROR(TEXT(DATEVALUE(LEFT(Table1[[#This Row],[Date of Purchase]],10)), "MMMM"), TEXT(Table1[[#This Row],[Date of Purchase]], "MMMM"))</f>
        <v>February</v>
      </c>
      <c r="T893" t="str">
        <f>IF(OR(
  AND(Table1[[#This Row],[Ticket Priority]]="Critical", Table1[[#This Row],[Ticket Status]]&lt;&gt;"Closed"),
  AND(Table1[[#This Row],[Ticket Priority]]="High", Table1[[#This Row],[Ticket Status]]="Open")
), "Yes", "No")</f>
        <v>No</v>
      </c>
      <c r="U893" s="4" t="str">
        <f>IF(Table1[[#This Row],[Ticket Status]]="Closed","Yes","No")</f>
        <v>No</v>
      </c>
      <c r="V893" s="4" t="str">
        <f>IF(Table1[[#This Row],[Ticket Status]]="Pending Customer Response","Yes","No")</f>
        <v>No</v>
      </c>
      <c r="W893" s="5">
        <f ca="1">COUNTIFS(Table1[Agent_name],Table1[[#This Row],[Agent_name]],Table1[Month],Table1[[#This Row],[Month]])/160</f>
        <v>0.44374999999999998</v>
      </c>
    </row>
    <row r="894" spans="1:23" x14ac:dyDescent="0.25">
      <c r="A894">
        <v>893</v>
      </c>
      <c r="B894" t="s">
        <v>3036</v>
      </c>
      <c r="C894" t="s">
        <v>3037</v>
      </c>
      <c r="D894">
        <v>33</v>
      </c>
      <c r="E894" t="s">
        <v>29</v>
      </c>
      <c r="F894" t="s">
        <v>125</v>
      </c>
      <c r="G894" s="1">
        <v>44125</v>
      </c>
      <c r="H894" t="s">
        <v>21</v>
      </c>
      <c r="I894" t="s">
        <v>93</v>
      </c>
      <c r="J894" s="3" t="s">
        <v>3038</v>
      </c>
      <c r="K894" t="s">
        <v>39</v>
      </c>
      <c r="L894" t="s">
        <v>3039</v>
      </c>
      <c r="M894" t="s">
        <v>143</v>
      </c>
      <c r="N894" t="s">
        <v>83</v>
      </c>
      <c r="O894" s="2">
        <v>45078.041076388887</v>
      </c>
      <c r="P894" s="2">
        <v>45078.617465277777</v>
      </c>
      <c r="Q894">
        <v>4</v>
      </c>
      <c r="R894" t="str">
        <f t="shared" ca="1" si="13"/>
        <v>Ravi</v>
      </c>
      <c r="S894" t="str">
        <f>IFERROR(TEXT(DATEVALUE(LEFT(Table1[[#This Row],[Date of Purchase]],10)), "MMMM"), TEXT(Table1[[#This Row],[Date of Purchase]], "MMMM"))</f>
        <v>October</v>
      </c>
      <c r="T894" t="str">
        <f>IF(OR(
  AND(Table1[[#This Row],[Ticket Priority]]="Critical", Table1[[#This Row],[Ticket Status]]&lt;&gt;"Closed"),
  AND(Table1[[#This Row],[Ticket Priority]]="High", Table1[[#This Row],[Ticket Status]]="Open")
), "Yes", "No")</f>
        <v>No</v>
      </c>
      <c r="U894" s="4" t="str">
        <f>IF(Table1[[#This Row],[Ticket Status]]="Closed","Yes","No")</f>
        <v>Yes</v>
      </c>
      <c r="V894" s="4" t="str">
        <f>IF(Table1[[#This Row],[Ticket Status]]="Pending Customer Response","Yes","No")</f>
        <v>No</v>
      </c>
      <c r="W894" s="5">
        <f ca="1">COUNTIFS(Table1[Agent_name],Table1[[#This Row],[Agent_name]],Table1[Month],Table1[[#This Row],[Month]])/160</f>
        <v>0.58125000000000004</v>
      </c>
    </row>
    <row r="895" spans="1:23" x14ac:dyDescent="0.25">
      <c r="A895">
        <v>894</v>
      </c>
      <c r="B895" t="s">
        <v>3040</v>
      </c>
      <c r="C895" t="s">
        <v>3041</v>
      </c>
      <c r="D895">
        <v>19</v>
      </c>
      <c r="E895" t="s">
        <v>29</v>
      </c>
      <c r="F895" t="s">
        <v>36</v>
      </c>
      <c r="G895" s="1">
        <v>44529</v>
      </c>
      <c r="H895" t="s">
        <v>67</v>
      </c>
      <c r="I895" t="s">
        <v>46</v>
      </c>
      <c r="J895" s="3" t="s">
        <v>3042</v>
      </c>
      <c r="K895" t="s">
        <v>62</v>
      </c>
      <c r="M895" t="s">
        <v>41</v>
      </c>
      <c r="N895" t="s">
        <v>26</v>
      </c>
      <c r="Q895">
        <v>5</v>
      </c>
      <c r="R895" t="str">
        <f t="shared" ca="1" si="13"/>
        <v>Aisha</v>
      </c>
      <c r="S895" t="str">
        <f>IFERROR(TEXT(DATEVALUE(LEFT(Table1[[#This Row],[Date of Purchase]],10)), "MMMM"), TEXT(Table1[[#This Row],[Date of Purchase]], "MMMM"))</f>
        <v>November</v>
      </c>
      <c r="T895" t="str">
        <f>IF(OR(
  AND(Table1[[#This Row],[Ticket Priority]]="Critical", Table1[[#This Row],[Ticket Status]]&lt;&gt;"Closed"),
  AND(Table1[[#This Row],[Ticket Priority]]="High", Table1[[#This Row],[Ticket Status]]="Open")
), "Yes", "No")</f>
        <v>No</v>
      </c>
      <c r="U895" s="4" t="str">
        <f>IF(Table1[[#This Row],[Ticket Status]]="Closed","Yes","No")</f>
        <v>No</v>
      </c>
      <c r="V895" s="4" t="str">
        <f>IF(Table1[[#This Row],[Ticket Status]]="Pending Customer Response","Yes","No")</f>
        <v>No</v>
      </c>
      <c r="W895" s="5">
        <f ca="1">COUNTIFS(Table1[Agent_name],Table1[[#This Row],[Agent_name]],Table1[Month],Table1[[#This Row],[Month]])/160</f>
        <v>0.85624999999999996</v>
      </c>
    </row>
    <row r="896" spans="1:23" x14ac:dyDescent="0.25">
      <c r="A896">
        <v>895</v>
      </c>
      <c r="B896" t="s">
        <v>3043</v>
      </c>
      <c r="C896" t="s">
        <v>3044</v>
      </c>
      <c r="D896">
        <v>35</v>
      </c>
      <c r="E896" t="s">
        <v>19</v>
      </c>
      <c r="F896" t="s">
        <v>65</v>
      </c>
      <c r="G896" s="1">
        <v>43919</v>
      </c>
      <c r="H896" t="s">
        <v>67</v>
      </c>
      <c r="I896" t="s">
        <v>22</v>
      </c>
      <c r="J896" s="3" t="s">
        <v>3045</v>
      </c>
      <c r="K896" t="s">
        <v>39</v>
      </c>
      <c r="L896" t="s">
        <v>3046</v>
      </c>
      <c r="M896" t="s">
        <v>25</v>
      </c>
      <c r="N896" t="s">
        <v>83</v>
      </c>
      <c r="O896" s="2">
        <v>45078.78</v>
      </c>
      <c r="P896" s="2">
        <v>45078.902222222219</v>
      </c>
      <c r="Q896">
        <v>2</v>
      </c>
      <c r="R896" t="str">
        <f t="shared" ca="1" si="13"/>
        <v>Mohit</v>
      </c>
      <c r="S896" t="str">
        <f>IFERROR(TEXT(DATEVALUE(LEFT(Table1[[#This Row],[Date of Purchase]],10)), "MMMM"), TEXT(Table1[[#This Row],[Date of Purchase]], "MMMM"))</f>
        <v>March</v>
      </c>
      <c r="T896" t="str">
        <f>IF(OR(
  AND(Table1[[#This Row],[Ticket Priority]]="Critical", Table1[[#This Row],[Ticket Status]]&lt;&gt;"Closed"),
  AND(Table1[[#This Row],[Ticket Priority]]="High", Table1[[#This Row],[Ticket Status]]="Open")
), "Yes", "No")</f>
        <v>No</v>
      </c>
      <c r="U896" s="4" t="str">
        <f>IF(Table1[[#This Row],[Ticket Status]]="Closed","Yes","No")</f>
        <v>Yes</v>
      </c>
      <c r="V896" s="4" t="str">
        <f>IF(Table1[[#This Row],[Ticket Status]]="Pending Customer Response","Yes","No")</f>
        <v>No</v>
      </c>
      <c r="W896" s="5">
        <f ca="1">COUNTIFS(Table1[Agent_name],Table1[[#This Row],[Agent_name]],Table1[Month],Table1[[#This Row],[Month]])/160</f>
        <v>0.45624999999999999</v>
      </c>
    </row>
    <row r="897" spans="1:23" x14ac:dyDescent="0.25">
      <c r="A897">
        <v>896</v>
      </c>
      <c r="B897" t="s">
        <v>3047</v>
      </c>
      <c r="C897" t="s">
        <v>3048</v>
      </c>
      <c r="D897">
        <v>69</v>
      </c>
      <c r="E897" t="s">
        <v>29</v>
      </c>
      <c r="F897" t="s">
        <v>249</v>
      </c>
      <c r="G897" s="1">
        <v>44177</v>
      </c>
      <c r="H897" t="s">
        <v>45</v>
      </c>
      <c r="I897" t="s">
        <v>59</v>
      </c>
      <c r="J897" s="3" t="s">
        <v>3049</v>
      </c>
      <c r="K897" t="s">
        <v>39</v>
      </c>
      <c r="L897" t="s">
        <v>3050</v>
      </c>
      <c r="M897" t="s">
        <v>41</v>
      </c>
      <c r="N897" t="s">
        <v>26</v>
      </c>
      <c r="O897" s="2">
        <v>45078.75640046296</v>
      </c>
      <c r="P897" s="2">
        <v>45078.682789351849</v>
      </c>
      <c r="Q897">
        <v>5</v>
      </c>
      <c r="R897" t="str">
        <f t="shared" ca="1" si="13"/>
        <v>Rahul</v>
      </c>
      <c r="S897" t="str">
        <f>IFERROR(TEXT(DATEVALUE(LEFT(Table1[[#This Row],[Date of Purchase]],10)), "MMMM"), TEXT(Table1[[#This Row],[Date of Purchase]], "MMMM"))</f>
        <v>December</v>
      </c>
      <c r="T897" t="str">
        <f>IF(OR(
  AND(Table1[[#This Row],[Ticket Priority]]="Critical", Table1[[#This Row],[Ticket Status]]&lt;&gt;"Closed"),
  AND(Table1[[#This Row],[Ticket Priority]]="High", Table1[[#This Row],[Ticket Status]]="Open")
), "Yes", "No")</f>
        <v>No</v>
      </c>
      <c r="U897" s="4" t="str">
        <f>IF(Table1[[#This Row],[Ticket Status]]="Closed","Yes","No")</f>
        <v>Yes</v>
      </c>
      <c r="V897" s="4" t="str">
        <f>IF(Table1[[#This Row],[Ticket Status]]="Pending Customer Response","Yes","No")</f>
        <v>No</v>
      </c>
      <c r="W897" s="5">
        <f ca="1">COUNTIFS(Table1[Agent_name],Table1[[#This Row],[Agent_name]],Table1[Month],Table1[[#This Row],[Month]])/160</f>
        <v>0.23125000000000001</v>
      </c>
    </row>
    <row r="898" spans="1:23" x14ac:dyDescent="0.25">
      <c r="A898">
        <v>897</v>
      </c>
      <c r="B898" t="s">
        <v>3051</v>
      </c>
      <c r="C898" t="s">
        <v>3052</v>
      </c>
      <c r="D898">
        <v>30</v>
      </c>
      <c r="E898" t="s">
        <v>19</v>
      </c>
      <c r="F898" t="s">
        <v>485</v>
      </c>
      <c r="G898" s="1">
        <v>44441</v>
      </c>
      <c r="H898" t="s">
        <v>59</v>
      </c>
      <c r="I898" t="s">
        <v>52</v>
      </c>
      <c r="J898" s="3" t="s">
        <v>3053</v>
      </c>
      <c r="K898" t="s">
        <v>39</v>
      </c>
      <c r="L898" t="s">
        <v>3054</v>
      </c>
      <c r="M898" t="s">
        <v>89</v>
      </c>
      <c r="N898" t="s">
        <v>33</v>
      </c>
      <c r="O898" s="2">
        <v>45078.869606481479</v>
      </c>
      <c r="P898" s="2">
        <v>45078.24113425926</v>
      </c>
      <c r="Q898">
        <v>5</v>
      </c>
      <c r="R898" t="str">
        <f t="shared" ref="R898:R961" ca="1" si="14">CHOOSE(
RANDBETWEEN(1,20),
"Aisha","Aisha","Aisha","Aisha",
"Ravi","Ravi","Ravi",
"Sara","Sara","Sara",
"Mohit","Mohit",
"Priya","Priya",
"Arjun",
"Neha","Rahul","Divya","Karan","Meera","Sanjay"
)</f>
        <v>Ravi</v>
      </c>
      <c r="S898" t="str">
        <f>IFERROR(TEXT(DATEVALUE(LEFT(Table1[[#This Row],[Date of Purchase]],10)), "MMMM"), TEXT(Table1[[#This Row],[Date of Purchase]], "MMMM"))</f>
        <v>September</v>
      </c>
      <c r="T898" t="str">
        <f>IF(OR(
  AND(Table1[[#This Row],[Ticket Priority]]="Critical", Table1[[#This Row],[Ticket Status]]&lt;&gt;"Closed"),
  AND(Table1[[#This Row],[Ticket Priority]]="High", Table1[[#This Row],[Ticket Status]]="Open")
), "Yes", "No")</f>
        <v>No</v>
      </c>
      <c r="U898" s="4" t="str">
        <f>IF(Table1[[#This Row],[Ticket Status]]="Closed","Yes","No")</f>
        <v>Yes</v>
      </c>
      <c r="V898" s="4" t="str">
        <f>IF(Table1[[#This Row],[Ticket Status]]="Pending Customer Response","Yes","No")</f>
        <v>No</v>
      </c>
      <c r="W898" s="5">
        <f ca="1">COUNTIFS(Table1[Agent_name],Table1[[#This Row],[Agent_name]],Table1[Month],Table1[[#This Row],[Month]])/160</f>
        <v>0.64375000000000004</v>
      </c>
    </row>
    <row r="899" spans="1:23" x14ac:dyDescent="0.25">
      <c r="A899">
        <v>898</v>
      </c>
      <c r="B899" t="s">
        <v>3055</v>
      </c>
      <c r="C899" t="s">
        <v>3056</v>
      </c>
      <c r="D899">
        <v>32</v>
      </c>
      <c r="E899" t="s">
        <v>58</v>
      </c>
      <c r="F899" t="s">
        <v>397</v>
      </c>
      <c r="G899" s="1">
        <v>44500</v>
      </c>
      <c r="H899" t="s">
        <v>21</v>
      </c>
      <c r="I899" t="s">
        <v>37</v>
      </c>
      <c r="J899" s="3" t="s">
        <v>3057</v>
      </c>
      <c r="K899" t="s">
        <v>39</v>
      </c>
      <c r="L899" t="s">
        <v>3058</v>
      </c>
      <c r="M899" t="s">
        <v>41</v>
      </c>
      <c r="N899" t="s">
        <v>83</v>
      </c>
      <c r="O899" s="2">
        <v>45078.655717592592</v>
      </c>
      <c r="P899" s="2">
        <v>45078.682106481479</v>
      </c>
      <c r="Q899">
        <v>4</v>
      </c>
      <c r="R899" t="str">
        <f t="shared" ca="1" si="14"/>
        <v>Priya</v>
      </c>
      <c r="S899" t="str">
        <f>IFERROR(TEXT(DATEVALUE(LEFT(Table1[[#This Row],[Date of Purchase]],10)), "MMMM"), TEXT(Table1[[#This Row],[Date of Purchase]], "MMMM"))</f>
        <v>October</v>
      </c>
      <c r="T899" t="str">
        <f>IF(OR(
  AND(Table1[[#This Row],[Ticket Priority]]="Critical", Table1[[#This Row],[Ticket Status]]&lt;&gt;"Closed"),
  AND(Table1[[#This Row],[Ticket Priority]]="High", Table1[[#This Row],[Ticket Status]]="Open")
), "Yes", "No")</f>
        <v>No</v>
      </c>
      <c r="U899" s="4" t="str">
        <f>IF(Table1[[#This Row],[Ticket Status]]="Closed","Yes","No")</f>
        <v>Yes</v>
      </c>
      <c r="V899" s="4" t="str">
        <f>IF(Table1[[#This Row],[Ticket Status]]="Pending Customer Response","Yes","No")</f>
        <v>No</v>
      </c>
      <c r="W899" s="5">
        <f ca="1">COUNTIFS(Table1[Agent_name],Table1[[#This Row],[Agent_name]],Table1[Month],Table1[[#This Row],[Month]])/160</f>
        <v>0.58125000000000004</v>
      </c>
    </row>
    <row r="900" spans="1:23" x14ac:dyDescent="0.25">
      <c r="A900">
        <v>899</v>
      </c>
      <c r="B900" t="s">
        <v>3059</v>
      </c>
      <c r="C900" t="s">
        <v>3060</v>
      </c>
      <c r="D900">
        <v>23</v>
      </c>
      <c r="E900" t="s">
        <v>58</v>
      </c>
      <c r="F900" t="s">
        <v>36</v>
      </c>
      <c r="G900" s="1">
        <v>44322</v>
      </c>
      <c r="H900" t="s">
        <v>67</v>
      </c>
      <c r="I900" t="s">
        <v>113</v>
      </c>
      <c r="J900" s="3" t="s">
        <v>3061</v>
      </c>
      <c r="K900" t="s">
        <v>62</v>
      </c>
      <c r="M900" t="s">
        <v>25</v>
      </c>
      <c r="N900" t="s">
        <v>33</v>
      </c>
      <c r="Q900">
        <v>5</v>
      </c>
      <c r="R900" t="str">
        <f t="shared" ca="1" si="14"/>
        <v>Aisha</v>
      </c>
      <c r="S900" t="str">
        <f>IFERROR(TEXT(DATEVALUE(LEFT(Table1[[#This Row],[Date of Purchase]],10)), "MMMM"), TEXT(Table1[[#This Row],[Date of Purchase]], "MMMM"))</f>
        <v>May</v>
      </c>
      <c r="T900" t="str">
        <f>IF(OR(
  AND(Table1[[#This Row],[Ticket Priority]]="Critical", Table1[[#This Row],[Ticket Status]]&lt;&gt;"Closed"),
  AND(Table1[[#This Row],[Ticket Priority]]="High", Table1[[#This Row],[Ticket Status]]="Open")
), "Yes", "No")</f>
        <v>Yes</v>
      </c>
      <c r="U900" s="4" t="str">
        <f>IF(Table1[[#This Row],[Ticket Status]]="Closed","Yes","No")</f>
        <v>No</v>
      </c>
      <c r="V900" s="4" t="str">
        <f>IF(Table1[[#This Row],[Ticket Status]]="Pending Customer Response","Yes","No")</f>
        <v>No</v>
      </c>
      <c r="W900" s="5">
        <f ca="1">COUNTIFS(Table1[Agent_name],Table1[[#This Row],[Agent_name]],Table1[Month],Table1[[#This Row],[Month]])/160</f>
        <v>0.93125000000000002</v>
      </c>
    </row>
    <row r="901" spans="1:23" x14ac:dyDescent="0.25">
      <c r="A901">
        <v>900</v>
      </c>
      <c r="B901" t="s">
        <v>3062</v>
      </c>
      <c r="C901" t="s">
        <v>3063</v>
      </c>
      <c r="D901">
        <v>66</v>
      </c>
      <c r="E901" t="s">
        <v>19</v>
      </c>
      <c r="F901" t="s">
        <v>103</v>
      </c>
      <c r="G901" s="1">
        <v>44316</v>
      </c>
      <c r="H901" t="s">
        <v>45</v>
      </c>
      <c r="I901" t="s">
        <v>150</v>
      </c>
      <c r="J901" s="3" t="s">
        <v>3064</v>
      </c>
      <c r="K901" t="s">
        <v>24</v>
      </c>
      <c r="M901" t="s">
        <v>143</v>
      </c>
      <c r="N901" t="s">
        <v>26</v>
      </c>
      <c r="O901" s="2">
        <v>45078.147418981483</v>
      </c>
      <c r="Q901">
        <v>5</v>
      </c>
      <c r="R901" t="str">
        <f t="shared" ca="1" si="14"/>
        <v>Mohit</v>
      </c>
      <c r="S901" t="str">
        <f>IFERROR(TEXT(DATEVALUE(LEFT(Table1[[#This Row],[Date of Purchase]],10)), "MMMM"), TEXT(Table1[[#This Row],[Date of Purchase]], "MMMM"))</f>
        <v>April</v>
      </c>
      <c r="T901" t="str">
        <f>IF(OR(
  AND(Table1[[#This Row],[Ticket Priority]]="Critical", Table1[[#This Row],[Ticket Status]]&lt;&gt;"Closed"),
  AND(Table1[[#This Row],[Ticket Priority]]="High", Table1[[#This Row],[Ticket Status]]="Open")
), "Yes", "No")</f>
        <v>No</v>
      </c>
      <c r="U901" s="4" t="str">
        <f>IF(Table1[[#This Row],[Ticket Status]]="Closed","Yes","No")</f>
        <v>No</v>
      </c>
      <c r="V901" s="4" t="str">
        <f>IF(Table1[[#This Row],[Ticket Status]]="Pending Customer Response","Yes","No")</f>
        <v>Yes</v>
      </c>
      <c r="W901" s="5">
        <f ca="1">COUNTIFS(Table1[Agent_name],Table1[[#This Row],[Agent_name]],Table1[Month],Table1[[#This Row],[Month]])/160</f>
        <v>0.45</v>
      </c>
    </row>
    <row r="902" spans="1:23" x14ac:dyDescent="0.25">
      <c r="A902">
        <v>901</v>
      </c>
      <c r="B902" t="s">
        <v>3065</v>
      </c>
      <c r="C902" t="s">
        <v>3066</v>
      </c>
      <c r="D902">
        <v>68</v>
      </c>
      <c r="E902" t="s">
        <v>58</v>
      </c>
      <c r="F902" t="s">
        <v>157</v>
      </c>
      <c r="G902" s="1">
        <v>43860</v>
      </c>
      <c r="H902" t="s">
        <v>21</v>
      </c>
      <c r="I902" t="s">
        <v>150</v>
      </c>
      <c r="J902" s="3" t="s">
        <v>3067</v>
      </c>
      <c r="K902" t="s">
        <v>62</v>
      </c>
      <c r="M902" t="s">
        <v>89</v>
      </c>
      <c r="N902" t="s">
        <v>83</v>
      </c>
      <c r="Q902">
        <v>5</v>
      </c>
      <c r="R902" t="str">
        <f t="shared" ca="1" si="14"/>
        <v>Meera</v>
      </c>
      <c r="S902" t="str">
        <f>IFERROR(TEXT(DATEVALUE(LEFT(Table1[[#This Row],[Date of Purchase]],10)), "MMMM"), TEXT(Table1[[#This Row],[Date of Purchase]], "MMMM"))</f>
        <v>January</v>
      </c>
      <c r="T902" t="str">
        <f>IF(OR(
  AND(Table1[[#This Row],[Ticket Priority]]="Critical", Table1[[#This Row],[Ticket Status]]&lt;&gt;"Closed"),
  AND(Table1[[#This Row],[Ticket Priority]]="High", Table1[[#This Row],[Ticket Status]]="Open")
), "Yes", "No")</f>
        <v>Yes</v>
      </c>
      <c r="U902" s="4" t="str">
        <f>IF(Table1[[#This Row],[Ticket Status]]="Closed","Yes","No")</f>
        <v>No</v>
      </c>
      <c r="V902" s="4" t="str">
        <f>IF(Table1[[#This Row],[Ticket Status]]="Pending Customer Response","Yes","No")</f>
        <v>No</v>
      </c>
      <c r="W902" s="5">
        <f ca="1">COUNTIFS(Table1[Agent_name],Table1[[#This Row],[Agent_name]],Table1[Month],Table1[[#This Row],[Month]])/160</f>
        <v>0.21875</v>
      </c>
    </row>
    <row r="903" spans="1:23" x14ac:dyDescent="0.25">
      <c r="A903">
        <v>902</v>
      </c>
      <c r="B903" t="s">
        <v>3068</v>
      </c>
      <c r="C903" t="s">
        <v>3069</v>
      </c>
      <c r="D903">
        <v>22</v>
      </c>
      <c r="E903" t="s">
        <v>29</v>
      </c>
      <c r="F903" t="s">
        <v>219</v>
      </c>
      <c r="G903" s="1">
        <v>44149</v>
      </c>
      <c r="H903" t="s">
        <v>59</v>
      </c>
      <c r="I903" t="s">
        <v>99</v>
      </c>
      <c r="J903" s="3" t="s">
        <v>3070</v>
      </c>
      <c r="K903" t="s">
        <v>62</v>
      </c>
      <c r="M903" t="s">
        <v>41</v>
      </c>
      <c r="N903" t="s">
        <v>33</v>
      </c>
      <c r="Q903">
        <v>5</v>
      </c>
      <c r="R903" t="str">
        <f t="shared" ca="1" si="14"/>
        <v>Divya</v>
      </c>
      <c r="S903" t="str">
        <f>IFERROR(TEXT(DATEVALUE(LEFT(Table1[[#This Row],[Date of Purchase]],10)), "MMMM"), TEXT(Table1[[#This Row],[Date of Purchase]], "MMMM"))</f>
        <v>November</v>
      </c>
      <c r="T903" t="str">
        <f>IF(OR(
  AND(Table1[[#This Row],[Ticket Priority]]="Critical", Table1[[#This Row],[Ticket Status]]&lt;&gt;"Closed"),
  AND(Table1[[#This Row],[Ticket Priority]]="High", Table1[[#This Row],[Ticket Status]]="Open")
), "Yes", "No")</f>
        <v>No</v>
      </c>
      <c r="U903" s="4" t="str">
        <f>IF(Table1[[#This Row],[Ticket Status]]="Closed","Yes","No")</f>
        <v>No</v>
      </c>
      <c r="V903" s="4" t="str">
        <f>IF(Table1[[#This Row],[Ticket Status]]="Pending Customer Response","Yes","No")</f>
        <v>No</v>
      </c>
      <c r="W903" s="5">
        <f ca="1">COUNTIFS(Table1[Agent_name],Table1[[#This Row],[Agent_name]],Table1[Month],Table1[[#This Row],[Month]])/160</f>
        <v>0.24374999999999999</v>
      </c>
    </row>
    <row r="904" spans="1:23" x14ac:dyDescent="0.25">
      <c r="A904">
        <v>903</v>
      </c>
      <c r="B904" t="s">
        <v>3071</v>
      </c>
      <c r="C904" t="s">
        <v>3072</v>
      </c>
      <c r="D904">
        <v>51</v>
      </c>
      <c r="E904" t="s">
        <v>29</v>
      </c>
      <c r="F904" t="s">
        <v>81</v>
      </c>
      <c r="G904" s="1">
        <v>44430</v>
      </c>
      <c r="H904" t="s">
        <v>59</v>
      </c>
      <c r="I904" t="s">
        <v>99</v>
      </c>
      <c r="J904" s="3" t="s">
        <v>3073</v>
      </c>
      <c r="K904" t="s">
        <v>24</v>
      </c>
      <c r="M904" t="s">
        <v>41</v>
      </c>
      <c r="N904" t="s">
        <v>33</v>
      </c>
      <c r="O904" s="2">
        <v>45078.747488425928</v>
      </c>
      <c r="Q904">
        <v>5</v>
      </c>
      <c r="R904" t="str">
        <f t="shared" ca="1" si="14"/>
        <v>Mohit</v>
      </c>
      <c r="S904" t="str">
        <f>IFERROR(TEXT(DATEVALUE(LEFT(Table1[[#This Row],[Date of Purchase]],10)), "MMMM"), TEXT(Table1[[#This Row],[Date of Purchase]], "MMMM"))</f>
        <v>August</v>
      </c>
      <c r="T904" t="str">
        <f>IF(OR(
  AND(Table1[[#This Row],[Ticket Priority]]="Critical", Table1[[#This Row],[Ticket Status]]&lt;&gt;"Closed"),
  AND(Table1[[#This Row],[Ticket Priority]]="High", Table1[[#This Row],[Ticket Status]]="Open")
), "Yes", "No")</f>
        <v>No</v>
      </c>
      <c r="U904" s="4" t="str">
        <f>IF(Table1[[#This Row],[Ticket Status]]="Closed","Yes","No")</f>
        <v>No</v>
      </c>
      <c r="V904" s="4" t="str">
        <f>IF(Table1[[#This Row],[Ticket Status]]="Pending Customer Response","Yes","No")</f>
        <v>Yes</v>
      </c>
      <c r="W904" s="5">
        <f ca="1">COUNTIFS(Table1[Agent_name],Table1[[#This Row],[Agent_name]],Table1[Month],Table1[[#This Row],[Month]])/160</f>
        <v>0.46250000000000002</v>
      </c>
    </row>
    <row r="905" spans="1:23" x14ac:dyDescent="0.25">
      <c r="A905">
        <v>904</v>
      </c>
      <c r="B905" t="s">
        <v>3074</v>
      </c>
      <c r="C905" t="s">
        <v>3075</v>
      </c>
      <c r="D905">
        <v>29</v>
      </c>
      <c r="E905" t="s">
        <v>29</v>
      </c>
      <c r="F905" t="s">
        <v>103</v>
      </c>
      <c r="G905" s="1">
        <v>44488</v>
      </c>
      <c r="H905" t="s">
        <v>45</v>
      </c>
      <c r="I905" t="s">
        <v>46</v>
      </c>
      <c r="J905" s="3" t="s">
        <v>3076</v>
      </c>
      <c r="K905" t="s">
        <v>39</v>
      </c>
      <c r="L905" t="s">
        <v>3077</v>
      </c>
      <c r="M905" t="s">
        <v>25</v>
      </c>
      <c r="N905" t="s">
        <v>33</v>
      </c>
      <c r="O905" s="2">
        <v>45078.457916666666</v>
      </c>
      <c r="P905" s="2">
        <v>45078.517638888887</v>
      </c>
      <c r="Q905">
        <v>3</v>
      </c>
      <c r="R905" t="str">
        <f t="shared" ca="1" si="14"/>
        <v>Sara</v>
      </c>
      <c r="S905" t="str">
        <f>IFERROR(TEXT(DATEVALUE(LEFT(Table1[[#This Row],[Date of Purchase]],10)), "MMMM"), TEXT(Table1[[#This Row],[Date of Purchase]], "MMMM"))</f>
        <v>October</v>
      </c>
      <c r="T905" t="str">
        <f>IF(OR(
  AND(Table1[[#This Row],[Ticket Priority]]="Critical", Table1[[#This Row],[Ticket Status]]&lt;&gt;"Closed"),
  AND(Table1[[#This Row],[Ticket Priority]]="High", Table1[[#This Row],[Ticket Status]]="Open")
), "Yes", "No")</f>
        <v>No</v>
      </c>
      <c r="U905" s="4" t="str">
        <f>IF(Table1[[#This Row],[Ticket Status]]="Closed","Yes","No")</f>
        <v>Yes</v>
      </c>
      <c r="V905" s="4" t="str">
        <f>IF(Table1[[#This Row],[Ticket Status]]="Pending Customer Response","Yes","No")</f>
        <v>No</v>
      </c>
      <c r="W905" s="5">
        <f ca="1">COUNTIFS(Table1[Agent_name],Table1[[#This Row],[Agent_name]],Table1[Month],Table1[[#This Row],[Month]])/160</f>
        <v>0.66874999999999996</v>
      </c>
    </row>
    <row r="906" spans="1:23" x14ac:dyDescent="0.25">
      <c r="A906">
        <v>905</v>
      </c>
      <c r="B906" t="s">
        <v>3078</v>
      </c>
      <c r="C906" t="s">
        <v>3079</v>
      </c>
      <c r="D906">
        <v>51</v>
      </c>
      <c r="E906" t="s">
        <v>29</v>
      </c>
      <c r="F906" t="s">
        <v>242</v>
      </c>
      <c r="G906" s="1">
        <v>43889</v>
      </c>
      <c r="H906" t="s">
        <v>45</v>
      </c>
      <c r="I906" t="s">
        <v>46</v>
      </c>
      <c r="J906" s="3" t="s">
        <v>3080</v>
      </c>
      <c r="K906" t="s">
        <v>62</v>
      </c>
      <c r="M906" t="s">
        <v>89</v>
      </c>
      <c r="N906" t="s">
        <v>83</v>
      </c>
      <c r="Q906">
        <v>5</v>
      </c>
      <c r="R906" t="str">
        <f t="shared" ca="1" si="14"/>
        <v>Neha</v>
      </c>
      <c r="S906" t="str">
        <f>IFERROR(TEXT(DATEVALUE(LEFT(Table1[[#This Row],[Date of Purchase]],10)), "MMMM"), TEXT(Table1[[#This Row],[Date of Purchase]], "MMMM"))</f>
        <v>February</v>
      </c>
      <c r="T906" t="str">
        <f>IF(OR(
  AND(Table1[[#This Row],[Ticket Priority]]="Critical", Table1[[#This Row],[Ticket Status]]&lt;&gt;"Closed"),
  AND(Table1[[#This Row],[Ticket Priority]]="High", Table1[[#This Row],[Ticket Status]]="Open")
), "Yes", "No")</f>
        <v>Yes</v>
      </c>
      <c r="U906" s="4" t="str">
        <f>IF(Table1[[#This Row],[Ticket Status]]="Closed","Yes","No")</f>
        <v>No</v>
      </c>
      <c r="V906" s="4" t="str">
        <f>IF(Table1[[#This Row],[Ticket Status]]="Pending Customer Response","Yes","No")</f>
        <v>No</v>
      </c>
      <c r="W906" s="5">
        <f ca="1">COUNTIFS(Table1[Agent_name],Table1[[#This Row],[Agent_name]],Table1[Month],Table1[[#This Row],[Month]])/160</f>
        <v>0.19375000000000001</v>
      </c>
    </row>
    <row r="907" spans="1:23" x14ac:dyDescent="0.25">
      <c r="A907">
        <v>906</v>
      </c>
      <c r="B907" t="s">
        <v>3081</v>
      </c>
      <c r="C907" t="s">
        <v>3082</v>
      </c>
      <c r="D907">
        <v>60</v>
      </c>
      <c r="E907" t="s">
        <v>19</v>
      </c>
      <c r="F907" t="s">
        <v>157</v>
      </c>
      <c r="G907" s="1">
        <v>44250</v>
      </c>
      <c r="H907" t="s">
        <v>21</v>
      </c>
      <c r="I907" t="s">
        <v>67</v>
      </c>
      <c r="J907" s="3" t="s">
        <v>3083</v>
      </c>
      <c r="K907" t="s">
        <v>24</v>
      </c>
      <c r="M907" t="s">
        <v>25</v>
      </c>
      <c r="N907" t="s">
        <v>55</v>
      </c>
      <c r="O907" s="2">
        <v>45078.228067129632</v>
      </c>
      <c r="R907" t="str">
        <f t="shared" ca="1" si="14"/>
        <v>Sara</v>
      </c>
      <c r="S907" t="str">
        <f>IFERROR(TEXT(DATEVALUE(LEFT(Table1[[#This Row],[Date of Purchase]],10)), "MMMM"), TEXT(Table1[[#This Row],[Date of Purchase]], "MMMM"))</f>
        <v>February</v>
      </c>
      <c r="T907" t="str">
        <f>IF(OR(
  AND(Table1[[#This Row],[Ticket Priority]]="Critical", Table1[[#This Row],[Ticket Status]]&lt;&gt;"Closed"),
  AND(Table1[[#This Row],[Ticket Priority]]="High", Table1[[#This Row],[Ticket Status]]="Open")
), "Yes", "No")</f>
        <v>Yes</v>
      </c>
      <c r="U907" s="4" t="str">
        <f>IF(Table1[[#This Row],[Ticket Status]]="Closed","Yes","No")</f>
        <v>No</v>
      </c>
      <c r="V907" s="4" t="str">
        <f>IF(Table1[[#This Row],[Ticket Status]]="Pending Customer Response","Yes","No")</f>
        <v>Yes</v>
      </c>
      <c r="W907" s="5">
        <f ca="1">COUNTIFS(Table1[Agent_name],Table1[[#This Row],[Agent_name]],Table1[Month],Table1[[#This Row],[Month]])/160</f>
        <v>0.65625</v>
      </c>
    </row>
    <row r="908" spans="1:23" x14ac:dyDescent="0.25">
      <c r="A908">
        <v>907</v>
      </c>
      <c r="B908" t="s">
        <v>3084</v>
      </c>
      <c r="C908" t="s">
        <v>3085</v>
      </c>
      <c r="D908">
        <v>31</v>
      </c>
      <c r="E908" t="s">
        <v>29</v>
      </c>
      <c r="F908" t="s">
        <v>223</v>
      </c>
      <c r="G908" s="1">
        <v>44532</v>
      </c>
      <c r="H908" t="s">
        <v>21</v>
      </c>
      <c r="I908" t="s">
        <v>60</v>
      </c>
      <c r="J908" s="3" t="s">
        <v>3086</v>
      </c>
      <c r="K908" t="s">
        <v>62</v>
      </c>
      <c r="M908" t="s">
        <v>89</v>
      </c>
      <c r="N908" t="s">
        <v>26</v>
      </c>
      <c r="Q908">
        <v>5</v>
      </c>
      <c r="R908" t="str">
        <f t="shared" ca="1" si="14"/>
        <v>Karan</v>
      </c>
      <c r="S908" t="str">
        <f>IFERROR(TEXT(DATEVALUE(LEFT(Table1[[#This Row],[Date of Purchase]],10)), "MMMM"), TEXT(Table1[[#This Row],[Date of Purchase]], "MMMM"))</f>
        <v>December</v>
      </c>
      <c r="T908" t="str">
        <f>IF(OR(
  AND(Table1[[#This Row],[Ticket Priority]]="Critical", Table1[[#This Row],[Ticket Status]]&lt;&gt;"Closed"),
  AND(Table1[[#This Row],[Ticket Priority]]="High", Table1[[#This Row],[Ticket Status]]="Open")
), "Yes", "No")</f>
        <v>Yes</v>
      </c>
      <c r="U908" s="4" t="str">
        <f>IF(Table1[[#This Row],[Ticket Status]]="Closed","Yes","No")</f>
        <v>No</v>
      </c>
      <c r="V908" s="4" t="str">
        <f>IF(Table1[[#This Row],[Ticket Status]]="Pending Customer Response","Yes","No")</f>
        <v>No</v>
      </c>
      <c r="W908" s="5">
        <f ca="1">COUNTIFS(Table1[Agent_name],Table1[[#This Row],[Agent_name]],Table1[Month],Table1[[#This Row],[Month]])/160</f>
        <v>0.18124999999999999</v>
      </c>
    </row>
    <row r="909" spans="1:23" x14ac:dyDescent="0.25">
      <c r="A909">
        <v>908</v>
      </c>
      <c r="B909" t="s">
        <v>3087</v>
      </c>
      <c r="C909" t="s">
        <v>3088</v>
      </c>
      <c r="D909">
        <v>54</v>
      </c>
      <c r="E909" t="s">
        <v>58</v>
      </c>
      <c r="F909" t="s">
        <v>456</v>
      </c>
      <c r="G909" s="1">
        <v>43982</v>
      </c>
      <c r="H909" t="s">
        <v>59</v>
      </c>
      <c r="I909" t="s">
        <v>99</v>
      </c>
      <c r="J909" s="3" t="s">
        <v>3089</v>
      </c>
      <c r="K909" t="s">
        <v>39</v>
      </c>
      <c r="L909" t="s">
        <v>3090</v>
      </c>
      <c r="M909" t="s">
        <v>25</v>
      </c>
      <c r="N909" t="s">
        <v>83</v>
      </c>
      <c r="O909" s="2">
        <v>45078.000324074077</v>
      </c>
      <c r="P909" s="2">
        <v>45077.926018518519</v>
      </c>
      <c r="Q909">
        <v>2</v>
      </c>
      <c r="R909" t="str">
        <f t="shared" ca="1" si="14"/>
        <v>Priya</v>
      </c>
      <c r="S909" t="str">
        <f>IFERROR(TEXT(DATEVALUE(LEFT(Table1[[#This Row],[Date of Purchase]],10)), "MMMM"), TEXT(Table1[[#This Row],[Date of Purchase]], "MMMM"))</f>
        <v>May</v>
      </c>
      <c r="T909" t="str">
        <f>IF(OR(
  AND(Table1[[#This Row],[Ticket Priority]]="Critical", Table1[[#This Row],[Ticket Status]]&lt;&gt;"Closed"),
  AND(Table1[[#This Row],[Ticket Priority]]="High", Table1[[#This Row],[Ticket Status]]="Open")
), "Yes", "No")</f>
        <v>No</v>
      </c>
      <c r="U909" s="4" t="str">
        <f>IF(Table1[[#This Row],[Ticket Status]]="Closed","Yes","No")</f>
        <v>Yes</v>
      </c>
      <c r="V909" s="4" t="str">
        <f>IF(Table1[[#This Row],[Ticket Status]]="Pending Customer Response","Yes","No")</f>
        <v>No</v>
      </c>
      <c r="W909" s="5">
        <f ca="1">COUNTIFS(Table1[Agent_name],Table1[[#This Row],[Agent_name]],Table1[Month],Table1[[#This Row],[Month]])/160</f>
        <v>0.40625</v>
      </c>
    </row>
    <row r="910" spans="1:23" x14ac:dyDescent="0.25">
      <c r="A910">
        <v>909</v>
      </c>
      <c r="B910" t="s">
        <v>3091</v>
      </c>
      <c r="C910" t="s">
        <v>3092</v>
      </c>
      <c r="D910">
        <v>68</v>
      </c>
      <c r="E910" t="s">
        <v>19</v>
      </c>
      <c r="F910" t="s">
        <v>211</v>
      </c>
      <c r="G910" s="1">
        <v>43969</v>
      </c>
      <c r="H910" t="s">
        <v>59</v>
      </c>
      <c r="I910" t="s">
        <v>60</v>
      </c>
      <c r="J910" s="3" t="s">
        <v>3093</v>
      </c>
      <c r="K910" t="s">
        <v>24</v>
      </c>
      <c r="M910" t="s">
        <v>41</v>
      </c>
      <c r="N910" t="s">
        <v>55</v>
      </c>
      <c r="O910" s="2">
        <v>45078.344780092593</v>
      </c>
      <c r="Q910">
        <v>5</v>
      </c>
      <c r="R910" t="str">
        <f t="shared" ca="1" si="14"/>
        <v>Divya</v>
      </c>
      <c r="S910" t="str">
        <f>IFERROR(TEXT(DATEVALUE(LEFT(Table1[[#This Row],[Date of Purchase]],10)), "MMMM"), TEXT(Table1[[#This Row],[Date of Purchase]], "MMMM"))</f>
        <v>May</v>
      </c>
      <c r="T910" t="str">
        <f>IF(OR(
  AND(Table1[[#This Row],[Ticket Priority]]="Critical", Table1[[#This Row],[Ticket Status]]&lt;&gt;"Closed"),
  AND(Table1[[#This Row],[Ticket Priority]]="High", Table1[[#This Row],[Ticket Status]]="Open")
), "Yes", "No")</f>
        <v>No</v>
      </c>
      <c r="U910" s="4" t="str">
        <f>IF(Table1[[#This Row],[Ticket Status]]="Closed","Yes","No")</f>
        <v>No</v>
      </c>
      <c r="V910" s="4" t="str">
        <f>IF(Table1[[#This Row],[Ticket Status]]="Pending Customer Response","Yes","No")</f>
        <v>Yes</v>
      </c>
      <c r="W910" s="5">
        <f ca="1">COUNTIFS(Table1[Agent_name],Table1[[#This Row],[Agent_name]],Table1[Month],Table1[[#This Row],[Month]])/160</f>
        <v>0.23125000000000001</v>
      </c>
    </row>
    <row r="911" spans="1:23" x14ac:dyDescent="0.25">
      <c r="A911">
        <v>910</v>
      </c>
      <c r="B911" t="s">
        <v>3094</v>
      </c>
      <c r="C911" t="s">
        <v>3095</v>
      </c>
      <c r="D911">
        <v>61</v>
      </c>
      <c r="E911" t="s">
        <v>58</v>
      </c>
      <c r="F911" t="s">
        <v>157</v>
      </c>
      <c r="G911" s="1">
        <v>44514</v>
      </c>
      <c r="H911" t="s">
        <v>59</v>
      </c>
      <c r="I911" t="s">
        <v>60</v>
      </c>
      <c r="J911" s="3" t="s">
        <v>3096</v>
      </c>
      <c r="K911" t="s">
        <v>62</v>
      </c>
      <c r="M911" t="s">
        <v>89</v>
      </c>
      <c r="N911" t="s">
        <v>26</v>
      </c>
      <c r="Q911">
        <v>5</v>
      </c>
      <c r="R911" t="str">
        <f t="shared" ca="1" si="14"/>
        <v>Aisha</v>
      </c>
      <c r="S911" t="str">
        <f>IFERROR(TEXT(DATEVALUE(LEFT(Table1[[#This Row],[Date of Purchase]],10)), "MMMM"), TEXT(Table1[[#This Row],[Date of Purchase]], "MMMM"))</f>
        <v>November</v>
      </c>
      <c r="T911" t="str">
        <f>IF(OR(
  AND(Table1[[#This Row],[Ticket Priority]]="Critical", Table1[[#This Row],[Ticket Status]]&lt;&gt;"Closed"),
  AND(Table1[[#This Row],[Ticket Priority]]="High", Table1[[#This Row],[Ticket Status]]="Open")
), "Yes", "No")</f>
        <v>Yes</v>
      </c>
      <c r="U911" s="4" t="str">
        <f>IF(Table1[[#This Row],[Ticket Status]]="Closed","Yes","No")</f>
        <v>No</v>
      </c>
      <c r="V911" s="4" t="str">
        <f>IF(Table1[[#This Row],[Ticket Status]]="Pending Customer Response","Yes","No")</f>
        <v>No</v>
      </c>
      <c r="W911" s="5">
        <f ca="1">COUNTIFS(Table1[Agent_name],Table1[[#This Row],[Agent_name]],Table1[Month],Table1[[#This Row],[Month]])/160</f>
        <v>0.85624999999999996</v>
      </c>
    </row>
    <row r="912" spans="1:23" x14ac:dyDescent="0.25">
      <c r="A912">
        <v>911</v>
      </c>
      <c r="B912" t="s">
        <v>3097</v>
      </c>
      <c r="C912" t="s">
        <v>3098</v>
      </c>
      <c r="D912">
        <v>32</v>
      </c>
      <c r="E912" t="s">
        <v>58</v>
      </c>
      <c r="F912" t="s">
        <v>98</v>
      </c>
      <c r="G912" s="1">
        <v>44195</v>
      </c>
      <c r="H912" t="s">
        <v>66</v>
      </c>
      <c r="I912" t="s">
        <v>99</v>
      </c>
      <c r="J912" s="3" t="s">
        <v>3099</v>
      </c>
      <c r="K912" t="s">
        <v>62</v>
      </c>
      <c r="M912" t="s">
        <v>89</v>
      </c>
      <c r="N912" t="s">
        <v>33</v>
      </c>
      <c r="Q912">
        <v>5</v>
      </c>
      <c r="R912" t="str">
        <f t="shared" ca="1" si="14"/>
        <v>Sara</v>
      </c>
      <c r="S912" t="str">
        <f>IFERROR(TEXT(DATEVALUE(LEFT(Table1[[#This Row],[Date of Purchase]],10)), "MMMM"), TEXT(Table1[[#This Row],[Date of Purchase]], "MMMM"))</f>
        <v>December</v>
      </c>
      <c r="T912" t="str">
        <f>IF(OR(
  AND(Table1[[#This Row],[Ticket Priority]]="Critical", Table1[[#This Row],[Ticket Status]]&lt;&gt;"Closed"),
  AND(Table1[[#This Row],[Ticket Priority]]="High", Table1[[#This Row],[Ticket Status]]="Open")
), "Yes", "No")</f>
        <v>Yes</v>
      </c>
      <c r="U912" s="4" t="str">
        <f>IF(Table1[[#This Row],[Ticket Status]]="Closed","Yes","No")</f>
        <v>No</v>
      </c>
      <c r="V912" s="4" t="str">
        <f>IF(Table1[[#This Row],[Ticket Status]]="Pending Customer Response","Yes","No")</f>
        <v>No</v>
      </c>
      <c r="W912" s="5">
        <f ca="1">COUNTIFS(Table1[Agent_name],Table1[[#This Row],[Agent_name]],Table1[Month],Table1[[#This Row],[Month]])/160</f>
        <v>0.55625000000000002</v>
      </c>
    </row>
    <row r="913" spans="1:23" x14ac:dyDescent="0.25">
      <c r="A913">
        <v>912</v>
      </c>
      <c r="B913" t="s">
        <v>3100</v>
      </c>
      <c r="C913" t="s">
        <v>3101</v>
      </c>
      <c r="D913">
        <v>25</v>
      </c>
      <c r="E913" t="s">
        <v>29</v>
      </c>
      <c r="F913" t="s">
        <v>655</v>
      </c>
      <c r="G913" s="1">
        <v>44296</v>
      </c>
      <c r="H913" t="s">
        <v>67</v>
      </c>
      <c r="I913" t="s">
        <v>37</v>
      </c>
      <c r="J913" s="3" t="s">
        <v>3102</v>
      </c>
      <c r="K913" t="s">
        <v>39</v>
      </c>
      <c r="L913" t="s">
        <v>3103</v>
      </c>
      <c r="M913" t="s">
        <v>25</v>
      </c>
      <c r="N913" t="s">
        <v>26</v>
      </c>
      <c r="O913" s="2">
        <v>45078.70039351852</v>
      </c>
      <c r="P913" s="2">
        <v>45078.843449074076</v>
      </c>
      <c r="Q913">
        <v>2</v>
      </c>
      <c r="R913" t="str">
        <f t="shared" ca="1" si="14"/>
        <v>Karan</v>
      </c>
      <c r="S913" t="str">
        <f>IFERROR(TEXT(DATEVALUE(LEFT(Table1[[#This Row],[Date of Purchase]],10)), "MMMM"), TEXT(Table1[[#This Row],[Date of Purchase]], "MMMM"))</f>
        <v>April</v>
      </c>
      <c r="T913" t="str">
        <f>IF(OR(
  AND(Table1[[#This Row],[Ticket Priority]]="Critical", Table1[[#This Row],[Ticket Status]]&lt;&gt;"Closed"),
  AND(Table1[[#This Row],[Ticket Priority]]="High", Table1[[#This Row],[Ticket Status]]="Open")
), "Yes", "No")</f>
        <v>No</v>
      </c>
      <c r="U913" s="4" t="str">
        <f>IF(Table1[[#This Row],[Ticket Status]]="Closed","Yes","No")</f>
        <v>Yes</v>
      </c>
      <c r="V913" s="4" t="str">
        <f>IF(Table1[[#This Row],[Ticket Status]]="Pending Customer Response","Yes","No")</f>
        <v>No</v>
      </c>
      <c r="W913" s="5">
        <f ca="1">COUNTIFS(Table1[Agent_name],Table1[[#This Row],[Agent_name]],Table1[Month],Table1[[#This Row],[Month]])/160</f>
        <v>0.29375000000000001</v>
      </c>
    </row>
    <row r="914" spans="1:23" x14ac:dyDescent="0.25">
      <c r="A914">
        <v>913</v>
      </c>
      <c r="B914" t="s">
        <v>3104</v>
      </c>
      <c r="C914" t="s">
        <v>3105</v>
      </c>
      <c r="D914">
        <v>25</v>
      </c>
      <c r="E914" t="s">
        <v>29</v>
      </c>
      <c r="F914" t="s">
        <v>125</v>
      </c>
      <c r="G914" s="1">
        <v>43850</v>
      </c>
      <c r="H914" t="s">
        <v>67</v>
      </c>
      <c r="I914" t="s">
        <v>59</v>
      </c>
      <c r="J914" s="3" t="s">
        <v>3106</v>
      </c>
      <c r="K914" t="s">
        <v>62</v>
      </c>
      <c r="M914" t="s">
        <v>25</v>
      </c>
      <c r="N914" t="s">
        <v>33</v>
      </c>
      <c r="R914" t="str">
        <f t="shared" ca="1" si="14"/>
        <v>Sara</v>
      </c>
      <c r="S914" t="str">
        <f>IFERROR(TEXT(DATEVALUE(LEFT(Table1[[#This Row],[Date of Purchase]],10)), "MMMM"), TEXT(Table1[[#This Row],[Date of Purchase]], "MMMM"))</f>
        <v>January</v>
      </c>
      <c r="T914" t="str">
        <f>IF(OR(
  AND(Table1[[#This Row],[Ticket Priority]]="Critical", Table1[[#This Row],[Ticket Status]]&lt;&gt;"Closed"),
  AND(Table1[[#This Row],[Ticket Priority]]="High", Table1[[#This Row],[Ticket Status]]="Open")
), "Yes", "No")</f>
        <v>Yes</v>
      </c>
      <c r="U914" s="4" t="str">
        <f>IF(Table1[[#This Row],[Ticket Status]]="Closed","Yes","No")</f>
        <v>No</v>
      </c>
      <c r="V914" s="4" t="str">
        <f>IF(Table1[[#This Row],[Ticket Status]]="Pending Customer Response","Yes","No")</f>
        <v>No</v>
      </c>
      <c r="W914" s="5">
        <f ca="1">COUNTIFS(Table1[Agent_name],Table1[[#This Row],[Agent_name]],Table1[Month],Table1[[#This Row],[Month]])/160</f>
        <v>0.70625000000000004</v>
      </c>
    </row>
    <row r="915" spans="1:23" x14ac:dyDescent="0.25">
      <c r="A915">
        <v>914</v>
      </c>
      <c r="B915" t="s">
        <v>3107</v>
      </c>
      <c r="C915" t="s">
        <v>3108</v>
      </c>
      <c r="D915">
        <v>29</v>
      </c>
      <c r="E915" t="s">
        <v>19</v>
      </c>
      <c r="F915" t="s">
        <v>103</v>
      </c>
      <c r="G915" s="1">
        <v>43846</v>
      </c>
      <c r="H915" t="s">
        <v>66</v>
      </c>
      <c r="I915" t="s">
        <v>72</v>
      </c>
      <c r="J915" s="3" t="s">
        <v>3109</v>
      </c>
      <c r="K915" t="s">
        <v>39</v>
      </c>
      <c r="L915" t="s">
        <v>3110</v>
      </c>
      <c r="M915" t="s">
        <v>89</v>
      </c>
      <c r="N915" t="s">
        <v>26</v>
      </c>
      <c r="O915" s="2">
        <v>45078.475428240738</v>
      </c>
      <c r="P915" s="2">
        <v>45078.360150462962</v>
      </c>
      <c r="Q915">
        <v>4</v>
      </c>
      <c r="R915" t="str">
        <f t="shared" ca="1" si="14"/>
        <v>Neha</v>
      </c>
      <c r="S915" t="str">
        <f>IFERROR(TEXT(DATEVALUE(LEFT(Table1[[#This Row],[Date of Purchase]],10)), "MMMM"), TEXT(Table1[[#This Row],[Date of Purchase]], "MMMM"))</f>
        <v>January</v>
      </c>
      <c r="T915" t="str">
        <f>IF(OR(
  AND(Table1[[#This Row],[Ticket Priority]]="Critical", Table1[[#This Row],[Ticket Status]]&lt;&gt;"Closed"),
  AND(Table1[[#This Row],[Ticket Priority]]="High", Table1[[#This Row],[Ticket Status]]="Open")
), "Yes", "No")</f>
        <v>No</v>
      </c>
      <c r="U915" s="4" t="str">
        <f>IF(Table1[[#This Row],[Ticket Status]]="Closed","Yes","No")</f>
        <v>Yes</v>
      </c>
      <c r="V915" s="4" t="str">
        <f>IF(Table1[[#This Row],[Ticket Status]]="Pending Customer Response","Yes","No")</f>
        <v>No</v>
      </c>
      <c r="W915" s="5">
        <f ca="1">COUNTIFS(Table1[Agent_name],Table1[[#This Row],[Agent_name]],Table1[Month],Table1[[#This Row],[Month]])/160</f>
        <v>0.21875</v>
      </c>
    </row>
    <row r="916" spans="1:23" x14ac:dyDescent="0.25">
      <c r="A916">
        <v>915</v>
      </c>
      <c r="B916" t="s">
        <v>3111</v>
      </c>
      <c r="C916" t="s">
        <v>3112</v>
      </c>
      <c r="D916">
        <v>52</v>
      </c>
      <c r="E916" t="s">
        <v>29</v>
      </c>
      <c r="F916" t="s">
        <v>317</v>
      </c>
      <c r="G916" s="1">
        <v>44018</v>
      </c>
      <c r="H916" t="s">
        <v>67</v>
      </c>
      <c r="I916" t="s">
        <v>113</v>
      </c>
      <c r="J916" s="3" t="s">
        <v>3113</v>
      </c>
      <c r="K916" t="s">
        <v>24</v>
      </c>
      <c r="M916" t="s">
        <v>25</v>
      </c>
      <c r="N916" t="s">
        <v>33</v>
      </c>
      <c r="O916" s="2">
        <v>45077.954618055555</v>
      </c>
      <c r="Q916">
        <v>5</v>
      </c>
      <c r="R916" t="str">
        <f t="shared" ca="1" si="14"/>
        <v>Sara</v>
      </c>
      <c r="S916" t="str">
        <f>IFERROR(TEXT(DATEVALUE(LEFT(Table1[[#This Row],[Date of Purchase]],10)), "MMMM"), TEXT(Table1[[#This Row],[Date of Purchase]], "MMMM"))</f>
        <v>July</v>
      </c>
      <c r="T916" t="str">
        <f>IF(OR(
  AND(Table1[[#This Row],[Ticket Priority]]="Critical", Table1[[#This Row],[Ticket Status]]&lt;&gt;"Closed"),
  AND(Table1[[#This Row],[Ticket Priority]]="High", Table1[[#This Row],[Ticket Status]]="Open")
), "Yes", "No")</f>
        <v>Yes</v>
      </c>
      <c r="U916" s="4" t="str">
        <f>IF(Table1[[#This Row],[Ticket Status]]="Closed","Yes","No")</f>
        <v>No</v>
      </c>
      <c r="V916" s="4" t="str">
        <f>IF(Table1[[#This Row],[Ticket Status]]="Pending Customer Response","Yes","No")</f>
        <v>Yes</v>
      </c>
      <c r="W916" s="5">
        <f ca="1">COUNTIFS(Table1[Agent_name],Table1[[#This Row],[Agent_name]],Table1[Month],Table1[[#This Row],[Month]])/160</f>
        <v>0.6875</v>
      </c>
    </row>
    <row r="917" spans="1:23" x14ac:dyDescent="0.25">
      <c r="A917">
        <v>916</v>
      </c>
      <c r="B917" t="s">
        <v>3114</v>
      </c>
      <c r="C917" t="s">
        <v>3115</v>
      </c>
      <c r="D917">
        <v>59</v>
      </c>
      <c r="E917" t="s">
        <v>29</v>
      </c>
      <c r="F917" t="s">
        <v>317</v>
      </c>
      <c r="G917" s="1">
        <v>43912</v>
      </c>
      <c r="H917" t="s">
        <v>59</v>
      </c>
      <c r="I917" t="s">
        <v>150</v>
      </c>
      <c r="J917" s="3" t="s">
        <v>3116</v>
      </c>
      <c r="K917" t="s">
        <v>24</v>
      </c>
      <c r="M917" t="s">
        <v>25</v>
      </c>
      <c r="N917" t="s">
        <v>83</v>
      </c>
      <c r="O917" s="2">
        <v>45078.849085648151</v>
      </c>
      <c r="Q917">
        <v>5</v>
      </c>
      <c r="R917" t="str">
        <f t="shared" ca="1" si="14"/>
        <v>Priya</v>
      </c>
      <c r="S917" t="str">
        <f>IFERROR(TEXT(DATEVALUE(LEFT(Table1[[#This Row],[Date of Purchase]],10)), "MMMM"), TEXT(Table1[[#This Row],[Date of Purchase]], "MMMM"))</f>
        <v>March</v>
      </c>
      <c r="T917" t="str">
        <f>IF(OR(
  AND(Table1[[#This Row],[Ticket Priority]]="Critical", Table1[[#This Row],[Ticket Status]]&lt;&gt;"Closed"),
  AND(Table1[[#This Row],[Ticket Priority]]="High", Table1[[#This Row],[Ticket Status]]="Open")
), "Yes", "No")</f>
        <v>Yes</v>
      </c>
      <c r="U917" s="4" t="str">
        <f>IF(Table1[[#This Row],[Ticket Status]]="Closed","Yes","No")</f>
        <v>No</v>
      </c>
      <c r="V917" s="4" t="str">
        <f>IF(Table1[[#This Row],[Ticket Status]]="Pending Customer Response","Yes","No")</f>
        <v>Yes</v>
      </c>
      <c r="W917" s="5">
        <f ca="1">COUNTIFS(Table1[Agent_name],Table1[[#This Row],[Agent_name]],Table1[Month],Table1[[#This Row],[Month]])/160</f>
        <v>0.43125000000000002</v>
      </c>
    </row>
    <row r="918" spans="1:23" x14ac:dyDescent="0.25">
      <c r="A918">
        <v>917</v>
      </c>
      <c r="B918" t="s">
        <v>3117</v>
      </c>
      <c r="C918" t="s">
        <v>3118</v>
      </c>
      <c r="D918">
        <v>53</v>
      </c>
      <c r="E918" t="s">
        <v>19</v>
      </c>
      <c r="F918" t="s">
        <v>65</v>
      </c>
      <c r="G918" s="1">
        <v>43898</v>
      </c>
      <c r="H918" t="s">
        <v>21</v>
      </c>
      <c r="I918" t="s">
        <v>177</v>
      </c>
      <c r="J918" s="3" t="s">
        <v>3119</v>
      </c>
      <c r="K918" t="s">
        <v>24</v>
      </c>
      <c r="M918" t="s">
        <v>25</v>
      </c>
      <c r="N918" t="s">
        <v>55</v>
      </c>
      <c r="O918" s="2">
        <v>45078.206041666665</v>
      </c>
      <c r="Q918">
        <v>5</v>
      </c>
      <c r="R918" t="str">
        <f t="shared" ca="1" si="14"/>
        <v>Ravi</v>
      </c>
      <c r="S918" t="str">
        <f>IFERROR(TEXT(DATEVALUE(LEFT(Table1[[#This Row],[Date of Purchase]],10)), "MMMM"), TEXT(Table1[[#This Row],[Date of Purchase]], "MMMM"))</f>
        <v>March</v>
      </c>
      <c r="T918" t="str">
        <f>IF(OR(
  AND(Table1[[#This Row],[Ticket Priority]]="Critical", Table1[[#This Row],[Ticket Status]]&lt;&gt;"Closed"),
  AND(Table1[[#This Row],[Ticket Priority]]="High", Table1[[#This Row],[Ticket Status]]="Open")
), "Yes", "No")</f>
        <v>Yes</v>
      </c>
      <c r="U918" s="4" t="str">
        <f>IF(Table1[[#This Row],[Ticket Status]]="Closed","Yes","No")</f>
        <v>No</v>
      </c>
      <c r="V918" s="4" t="str">
        <f>IF(Table1[[#This Row],[Ticket Status]]="Pending Customer Response","Yes","No")</f>
        <v>Yes</v>
      </c>
      <c r="W918" s="5">
        <f ca="1">COUNTIFS(Table1[Agent_name],Table1[[#This Row],[Agent_name]],Table1[Month],Table1[[#This Row],[Month]])/160</f>
        <v>0.54374999999999996</v>
      </c>
    </row>
    <row r="919" spans="1:23" x14ac:dyDescent="0.25">
      <c r="A919">
        <v>918</v>
      </c>
      <c r="B919" t="s">
        <v>3120</v>
      </c>
      <c r="C919" t="s">
        <v>3121</v>
      </c>
      <c r="D919">
        <v>34</v>
      </c>
      <c r="E919" t="s">
        <v>29</v>
      </c>
      <c r="F919" t="s">
        <v>655</v>
      </c>
      <c r="G919" s="1">
        <v>44148</v>
      </c>
      <c r="H919" t="s">
        <v>59</v>
      </c>
      <c r="I919" t="s">
        <v>150</v>
      </c>
      <c r="J919" s="3" t="s">
        <v>3122</v>
      </c>
      <c r="K919" t="s">
        <v>39</v>
      </c>
      <c r="L919" t="s">
        <v>3123</v>
      </c>
      <c r="M919" t="s">
        <v>143</v>
      </c>
      <c r="N919" t="s">
        <v>33</v>
      </c>
      <c r="O919" s="2">
        <v>45078.254664351851</v>
      </c>
      <c r="P919" s="2">
        <v>45078.659525462965</v>
      </c>
      <c r="Q919">
        <v>2</v>
      </c>
      <c r="R919" t="str">
        <f t="shared" ca="1" si="14"/>
        <v>Divya</v>
      </c>
      <c r="S919" t="str">
        <f>IFERROR(TEXT(DATEVALUE(LEFT(Table1[[#This Row],[Date of Purchase]],10)), "MMMM"), TEXT(Table1[[#This Row],[Date of Purchase]], "MMMM"))</f>
        <v>November</v>
      </c>
      <c r="T919" t="str">
        <f>IF(OR(
  AND(Table1[[#This Row],[Ticket Priority]]="Critical", Table1[[#This Row],[Ticket Status]]&lt;&gt;"Closed"),
  AND(Table1[[#This Row],[Ticket Priority]]="High", Table1[[#This Row],[Ticket Status]]="Open")
), "Yes", "No")</f>
        <v>No</v>
      </c>
      <c r="U919" s="4" t="str">
        <f>IF(Table1[[#This Row],[Ticket Status]]="Closed","Yes","No")</f>
        <v>Yes</v>
      </c>
      <c r="V919" s="4" t="str">
        <f>IF(Table1[[#This Row],[Ticket Status]]="Pending Customer Response","Yes","No")</f>
        <v>No</v>
      </c>
      <c r="W919" s="5">
        <f ca="1">COUNTIFS(Table1[Agent_name],Table1[[#This Row],[Agent_name]],Table1[Month],Table1[[#This Row],[Month]])/160</f>
        <v>0.24374999999999999</v>
      </c>
    </row>
    <row r="920" spans="1:23" x14ac:dyDescent="0.25">
      <c r="A920">
        <v>919</v>
      </c>
      <c r="B920" t="s">
        <v>3124</v>
      </c>
      <c r="C920" t="s">
        <v>3125</v>
      </c>
      <c r="D920">
        <v>60</v>
      </c>
      <c r="E920" t="s">
        <v>29</v>
      </c>
      <c r="F920" t="s">
        <v>107</v>
      </c>
      <c r="G920" s="1">
        <v>44029</v>
      </c>
      <c r="H920" t="s">
        <v>59</v>
      </c>
      <c r="I920" t="s">
        <v>177</v>
      </c>
      <c r="J920" s="3" t="s">
        <v>3126</v>
      </c>
      <c r="K920" t="s">
        <v>62</v>
      </c>
      <c r="M920" t="s">
        <v>25</v>
      </c>
      <c r="N920" t="s">
        <v>33</v>
      </c>
      <c r="R920" t="str">
        <f t="shared" ca="1" si="14"/>
        <v>Arjun</v>
      </c>
      <c r="S920" t="str">
        <f>IFERROR(TEXT(DATEVALUE(LEFT(Table1[[#This Row],[Date of Purchase]],10)), "MMMM"), TEXT(Table1[[#This Row],[Date of Purchase]], "MMMM"))</f>
        <v>July</v>
      </c>
      <c r="T920" t="str">
        <f>IF(OR(
  AND(Table1[[#This Row],[Ticket Priority]]="Critical", Table1[[#This Row],[Ticket Status]]&lt;&gt;"Closed"),
  AND(Table1[[#This Row],[Ticket Priority]]="High", Table1[[#This Row],[Ticket Status]]="Open")
), "Yes", "No")</f>
        <v>Yes</v>
      </c>
      <c r="U920" s="4" t="str">
        <f>IF(Table1[[#This Row],[Ticket Status]]="Closed","Yes","No")</f>
        <v>No</v>
      </c>
      <c r="V920" s="4" t="str">
        <f>IF(Table1[[#This Row],[Ticket Status]]="Pending Customer Response","Yes","No")</f>
        <v>No</v>
      </c>
      <c r="W920" s="5">
        <f ca="1">COUNTIFS(Table1[Agent_name],Table1[[#This Row],[Agent_name]],Table1[Month],Table1[[#This Row],[Month]])/160</f>
        <v>0.2</v>
      </c>
    </row>
    <row r="921" spans="1:23" x14ac:dyDescent="0.25">
      <c r="A921">
        <v>920</v>
      </c>
      <c r="B921" t="s">
        <v>3127</v>
      </c>
      <c r="C921" t="s">
        <v>3128</v>
      </c>
      <c r="D921">
        <v>48</v>
      </c>
      <c r="E921" t="s">
        <v>29</v>
      </c>
      <c r="F921" t="s">
        <v>431</v>
      </c>
      <c r="G921" s="1">
        <v>43916</v>
      </c>
      <c r="H921" t="s">
        <v>21</v>
      </c>
      <c r="I921" t="s">
        <v>31</v>
      </c>
      <c r="J921" s="3" t="s">
        <v>3129</v>
      </c>
      <c r="K921" t="s">
        <v>39</v>
      </c>
      <c r="L921" t="s">
        <v>3130</v>
      </c>
      <c r="M921" t="s">
        <v>89</v>
      </c>
      <c r="N921" t="s">
        <v>55</v>
      </c>
      <c r="O921" s="2">
        <v>45077.988043981481</v>
      </c>
      <c r="P921" s="2">
        <v>45078.181793981479</v>
      </c>
      <c r="Q921">
        <v>4</v>
      </c>
      <c r="R921" t="str">
        <f t="shared" ca="1" si="14"/>
        <v>Sara</v>
      </c>
      <c r="S921" t="str">
        <f>IFERROR(TEXT(DATEVALUE(LEFT(Table1[[#This Row],[Date of Purchase]],10)), "MMMM"), TEXT(Table1[[#This Row],[Date of Purchase]], "MMMM"))</f>
        <v>March</v>
      </c>
      <c r="T921" t="str">
        <f>IF(OR(
  AND(Table1[[#This Row],[Ticket Priority]]="Critical", Table1[[#This Row],[Ticket Status]]&lt;&gt;"Closed"),
  AND(Table1[[#This Row],[Ticket Priority]]="High", Table1[[#This Row],[Ticket Status]]="Open")
), "Yes", "No")</f>
        <v>No</v>
      </c>
      <c r="U921" s="4" t="str">
        <f>IF(Table1[[#This Row],[Ticket Status]]="Closed","Yes","No")</f>
        <v>Yes</v>
      </c>
      <c r="V921" s="4" t="str">
        <f>IF(Table1[[#This Row],[Ticket Status]]="Pending Customer Response","Yes","No")</f>
        <v>No</v>
      </c>
      <c r="W921" s="5">
        <f ca="1">COUNTIFS(Table1[Agent_name],Table1[[#This Row],[Agent_name]],Table1[Month],Table1[[#This Row],[Month]])/160</f>
        <v>0.55625000000000002</v>
      </c>
    </row>
    <row r="922" spans="1:23" x14ac:dyDescent="0.25">
      <c r="A922">
        <v>921</v>
      </c>
      <c r="B922" t="s">
        <v>3131</v>
      </c>
      <c r="C922" t="s">
        <v>3132</v>
      </c>
      <c r="D922">
        <v>33</v>
      </c>
      <c r="E922" t="s">
        <v>58</v>
      </c>
      <c r="F922" t="s">
        <v>125</v>
      </c>
      <c r="G922" s="1">
        <v>44467</v>
      </c>
      <c r="H922" t="s">
        <v>59</v>
      </c>
      <c r="I922" t="s">
        <v>99</v>
      </c>
      <c r="J922" s="3" t="s">
        <v>3133</v>
      </c>
      <c r="K922" t="s">
        <v>62</v>
      </c>
      <c r="M922" t="s">
        <v>41</v>
      </c>
      <c r="N922" t="s">
        <v>55</v>
      </c>
      <c r="Q922">
        <v>5</v>
      </c>
      <c r="R922" t="str">
        <f t="shared" ca="1" si="14"/>
        <v>Priya</v>
      </c>
      <c r="S922" t="str">
        <f>IFERROR(TEXT(DATEVALUE(LEFT(Table1[[#This Row],[Date of Purchase]],10)), "MMMM"), TEXT(Table1[[#This Row],[Date of Purchase]], "MMMM"))</f>
        <v>September</v>
      </c>
      <c r="T922" t="str">
        <f>IF(OR(
  AND(Table1[[#This Row],[Ticket Priority]]="Critical", Table1[[#This Row],[Ticket Status]]&lt;&gt;"Closed"),
  AND(Table1[[#This Row],[Ticket Priority]]="High", Table1[[#This Row],[Ticket Status]]="Open")
), "Yes", "No")</f>
        <v>No</v>
      </c>
      <c r="U922" s="4" t="str">
        <f>IF(Table1[[#This Row],[Ticket Status]]="Closed","Yes","No")</f>
        <v>No</v>
      </c>
      <c r="V922" s="4" t="str">
        <f>IF(Table1[[#This Row],[Ticket Status]]="Pending Customer Response","Yes","No")</f>
        <v>No</v>
      </c>
      <c r="W922" s="5">
        <f ca="1">COUNTIFS(Table1[Agent_name],Table1[[#This Row],[Agent_name]],Table1[Month],Table1[[#This Row],[Month]])/160</f>
        <v>0.53125</v>
      </c>
    </row>
    <row r="923" spans="1:23" x14ac:dyDescent="0.25">
      <c r="A923">
        <v>922</v>
      </c>
      <c r="B923" t="s">
        <v>3134</v>
      </c>
      <c r="C923" t="s">
        <v>3135</v>
      </c>
      <c r="D923">
        <v>43</v>
      </c>
      <c r="E923" t="s">
        <v>19</v>
      </c>
      <c r="F923" t="s">
        <v>157</v>
      </c>
      <c r="G923" s="1">
        <v>43859</v>
      </c>
      <c r="H923" t="s">
        <v>21</v>
      </c>
      <c r="I923" t="s">
        <v>22</v>
      </c>
      <c r="J923" s="3" t="s">
        <v>3136</v>
      </c>
      <c r="K923" t="s">
        <v>24</v>
      </c>
      <c r="M923" t="s">
        <v>41</v>
      </c>
      <c r="N923" t="s">
        <v>55</v>
      </c>
      <c r="O923" s="2">
        <v>45078.748495370368</v>
      </c>
      <c r="Q923">
        <v>5</v>
      </c>
      <c r="R923" t="str">
        <f t="shared" ca="1" si="14"/>
        <v>Priya</v>
      </c>
      <c r="S923" t="str">
        <f>IFERROR(TEXT(DATEVALUE(LEFT(Table1[[#This Row],[Date of Purchase]],10)), "MMMM"), TEXT(Table1[[#This Row],[Date of Purchase]], "MMMM"))</f>
        <v>January</v>
      </c>
      <c r="T923" t="str">
        <f>IF(OR(
  AND(Table1[[#This Row],[Ticket Priority]]="Critical", Table1[[#This Row],[Ticket Status]]&lt;&gt;"Closed"),
  AND(Table1[[#This Row],[Ticket Priority]]="High", Table1[[#This Row],[Ticket Status]]="Open")
), "Yes", "No")</f>
        <v>No</v>
      </c>
      <c r="U923" s="4" t="str">
        <f>IF(Table1[[#This Row],[Ticket Status]]="Closed","Yes","No")</f>
        <v>No</v>
      </c>
      <c r="V923" s="4" t="str">
        <f>IF(Table1[[#This Row],[Ticket Status]]="Pending Customer Response","Yes","No")</f>
        <v>Yes</v>
      </c>
      <c r="W923" s="5">
        <f ca="1">COUNTIFS(Table1[Agent_name],Table1[[#This Row],[Agent_name]],Table1[Month],Table1[[#This Row],[Month]])/160</f>
        <v>0.51875000000000004</v>
      </c>
    </row>
    <row r="924" spans="1:23" x14ac:dyDescent="0.25">
      <c r="A924">
        <v>923</v>
      </c>
      <c r="B924" t="s">
        <v>3137</v>
      </c>
      <c r="C924" t="s">
        <v>3138</v>
      </c>
      <c r="D924">
        <v>43</v>
      </c>
      <c r="E924" t="s">
        <v>58</v>
      </c>
      <c r="F924" t="s">
        <v>431</v>
      </c>
      <c r="G924" s="1">
        <v>43930</v>
      </c>
      <c r="H924" t="s">
        <v>66</v>
      </c>
      <c r="I924" t="s">
        <v>141</v>
      </c>
      <c r="J924" s="3" t="s">
        <v>3139</v>
      </c>
      <c r="K924" t="s">
        <v>39</v>
      </c>
      <c r="L924" t="s">
        <v>3140</v>
      </c>
      <c r="M924" t="s">
        <v>89</v>
      </c>
      <c r="N924" t="s">
        <v>26</v>
      </c>
      <c r="O924" s="2">
        <v>45078.818645833337</v>
      </c>
      <c r="P924" s="2">
        <v>45077.983923611115</v>
      </c>
      <c r="Q924">
        <v>3</v>
      </c>
      <c r="R924" t="str">
        <f t="shared" ca="1" si="14"/>
        <v>Sara</v>
      </c>
      <c r="S924" t="str">
        <f>IFERROR(TEXT(DATEVALUE(LEFT(Table1[[#This Row],[Date of Purchase]],10)), "MMMM"), TEXT(Table1[[#This Row],[Date of Purchase]], "MMMM"))</f>
        <v>April</v>
      </c>
      <c r="T924" t="str">
        <f>IF(OR(
  AND(Table1[[#This Row],[Ticket Priority]]="Critical", Table1[[#This Row],[Ticket Status]]&lt;&gt;"Closed"),
  AND(Table1[[#This Row],[Ticket Priority]]="High", Table1[[#This Row],[Ticket Status]]="Open")
), "Yes", "No")</f>
        <v>No</v>
      </c>
      <c r="U924" s="4" t="str">
        <f>IF(Table1[[#This Row],[Ticket Status]]="Closed","Yes","No")</f>
        <v>Yes</v>
      </c>
      <c r="V924" s="4" t="str">
        <f>IF(Table1[[#This Row],[Ticket Status]]="Pending Customer Response","Yes","No")</f>
        <v>No</v>
      </c>
      <c r="W924" s="5">
        <f ca="1">COUNTIFS(Table1[Agent_name],Table1[[#This Row],[Agent_name]],Table1[Month],Table1[[#This Row],[Month]])/160</f>
        <v>0.75624999999999998</v>
      </c>
    </row>
    <row r="925" spans="1:23" x14ac:dyDescent="0.25">
      <c r="A925">
        <v>924</v>
      </c>
      <c r="B925" t="s">
        <v>3141</v>
      </c>
      <c r="C925" t="s">
        <v>3142</v>
      </c>
      <c r="D925">
        <v>56</v>
      </c>
      <c r="E925" t="s">
        <v>19</v>
      </c>
      <c r="F925" t="s">
        <v>36</v>
      </c>
      <c r="G925" s="1">
        <v>44049</v>
      </c>
      <c r="H925" t="s">
        <v>67</v>
      </c>
      <c r="I925" t="s">
        <v>37</v>
      </c>
      <c r="J925" s="3" t="s">
        <v>3143</v>
      </c>
      <c r="K925" t="s">
        <v>62</v>
      </c>
      <c r="M925" t="s">
        <v>25</v>
      </c>
      <c r="N925" t="s">
        <v>83</v>
      </c>
      <c r="Q925">
        <v>5</v>
      </c>
      <c r="R925" t="str">
        <f t="shared" ca="1" si="14"/>
        <v>Sara</v>
      </c>
      <c r="S925" t="str">
        <f>IFERROR(TEXT(DATEVALUE(LEFT(Table1[[#This Row],[Date of Purchase]],10)), "MMMM"), TEXT(Table1[[#This Row],[Date of Purchase]], "MMMM"))</f>
        <v>August</v>
      </c>
      <c r="T925" t="str">
        <f>IF(OR(
  AND(Table1[[#This Row],[Ticket Priority]]="Critical", Table1[[#This Row],[Ticket Status]]&lt;&gt;"Closed"),
  AND(Table1[[#This Row],[Ticket Priority]]="High", Table1[[#This Row],[Ticket Status]]="Open")
), "Yes", "No")</f>
        <v>Yes</v>
      </c>
      <c r="U925" s="4" t="str">
        <f>IF(Table1[[#This Row],[Ticket Status]]="Closed","Yes","No")</f>
        <v>No</v>
      </c>
      <c r="V925" s="4" t="str">
        <f>IF(Table1[[#This Row],[Ticket Status]]="Pending Customer Response","Yes","No")</f>
        <v>No</v>
      </c>
      <c r="W925" s="5">
        <f ca="1">COUNTIFS(Table1[Agent_name],Table1[[#This Row],[Agent_name]],Table1[Month],Table1[[#This Row],[Month]])/160</f>
        <v>0.8</v>
      </c>
    </row>
    <row r="926" spans="1:23" x14ac:dyDescent="0.25">
      <c r="A926">
        <v>925</v>
      </c>
      <c r="B926" t="s">
        <v>3144</v>
      </c>
      <c r="C926" t="s">
        <v>3145</v>
      </c>
      <c r="D926">
        <v>35</v>
      </c>
      <c r="E926" t="s">
        <v>19</v>
      </c>
      <c r="F926" t="s">
        <v>207</v>
      </c>
      <c r="G926" s="1">
        <v>44080</v>
      </c>
      <c r="H926" t="s">
        <v>21</v>
      </c>
      <c r="I926" t="s">
        <v>59</v>
      </c>
      <c r="J926" s="3" t="s">
        <v>3146</v>
      </c>
      <c r="K926" t="s">
        <v>24</v>
      </c>
      <c r="M926" t="s">
        <v>143</v>
      </c>
      <c r="N926" t="s">
        <v>26</v>
      </c>
      <c r="O926" s="2">
        <v>45078.58048611111</v>
      </c>
      <c r="Q926">
        <v>5</v>
      </c>
      <c r="R926" t="str">
        <f t="shared" ca="1" si="14"/>
        <v>Meera</v>
      </c>
      <c r="S926" t="str">
        <f>IFERROR(TEXT(DATEVALUE(LEFT(Table1[[#This Row],[Date of Purchase]],10)), "MMMM"), TEXT(Table1[[#This Row],[Date of Purchase]], "MMMM"))</f>
        <v>September</v>
      </c>
      <c r="T926" t="str">
        <f>IF(OR(
  AND(Table1[[#This Row],[Ticket Priority]]="Critical", Table1[[#This Row],[Ticket Status]]&lt;&gt;"Closed"),
  AND(Table1[[#This Row],[Ticket Priority]]="High", Table1[[#This Row],[Ticket Status]]="Open")
), "Yes", "No")</f>
        <v>No</v>
      </c>
      <c r="U926" s="4" t="str">
        <f>IF(Table1[[#This Row],[Ticket Status]]="Closed","Yes","No")</f>
        <v>No</v>
      </c>
      <c r="V926" s="4" t="str">
        <f>IF(Table1[[#This Row],[Ticket Status]]="Pending Customer Response","Yes","No")</f>
        <v>Yes</v>
      </c>
      <c r="W926" s="5">
        <f ca="1">COUNTIFS(Table1[Agent_name],Table1[[#This Row],[Agent_name]],Table1[Month],Table1[[#This Row],[Month]])/160</f>
        <v>0.16875000000000001</v>
      </c>
    </row>
    <row r="927" spans="1:23" x14ac:dyDescent="0.25">
      <c r="A927">
        <v>926</v>
      </c>
      <c r="B927" t="s">
        <v>3147</v>
      </c>
      <c r="C927" t="s">
        <v>3148</v>
      </c>
      <c r="D927">
        <v>38</v>
      </c>
      <c r="E927" t="s">
        <v>58</v>
      </c>
      <c r="F927" t="s">
        <v>149</v>
      </c>
      <c r="G927" s="1">
        <v>44233</v>
      </c>
      <c r="H927" t="s">
        <v>67</v>
      </c>
      <c r="I927" t="s">
        <v>177</v>
      </c>
      <c r="J927" s="3" t="s">
        <v>3149</v>
      </c>
      <c r="K927" t="s">
        <v>62</v>
      </c>
      <c r="M927" t="s">
        <v>25</v>
      </c>
      <c r="N927" t="s">
        <v>26</v>
      </c>
      <c r="Q927">
        <v>5</v>
      </c>
      <c r="R927" t="str">
        <f t="shared" ca="1" si="14"/>
        <v>Neha</v>
      </c>
      <c r="S927" t="str">
        <f>IFERROR(TEXT(DATEVALUE(LEFT(Table1[[#This Row],[Date of Purchase]],10)), "MMMM"), TEXT(Table1[[#This Row],[Date of Purchase]], "MMMM"))</f>
        <v>February</v>
      </c>
      <c r="T927" t="str">
        <f>IF(OR(
  AND(Table1[[#This Row],[Ticket Priority]]="Critical", Table1[[#This Row],[Ticket Status]]&lt;&gt;"Closed"),
  AND(Table1[[#This Row],[Ticket Priority]]="High", Table1[[#This Row],[Ticket Status]]="Open")
), "Yes", "No")</f>
        <v>Yes</v>
      </c>
      <c r="U927" s="4" t="str">
        <f>IF(Table1[[#This Row],[Ticket Status]]="Closed","Yes","No")</f>
        <v>No</v>
      </c>
      <c r="V927" s="4" t="str">
        <f>IF(Table1[[#This Row],[Ticket Status]]="Pending Customer Response","Yes","No")</f>
        <v>No</v>
      </c>
      <c r="W927" s="5">
        <f ca="1">COUNTIFS(Table1[Agent_name],Table1[[#This Row],[Agent_name]],Table1[Month],Table1[[#This Row],[Month]])/160</f>
        <v>0.19375000000000001</v>
      </c>
    </row>
    <row r="928" spans="1:23" x14ac:dyDescent="0.25">
      <c r="A928">
        <v>927</v>
      </c>
      <c r="B928" t="s">
        <v>3150</v>
      </c>
      <c r="C928" t="s">
        <v>3151</v>
      </c>
      <c r="D928">
        <v>47</v>
      </c>
      <c r="E928" t="s">
        <v>29</v>
      </c>
      <c r="F928" t="s">
        <v>51</v>
      </c>
      <c r="G928" s="1">
        <v>44053</v>
      </c>
      <c r="H928" t="s">
        <v>45</v>
      </c>
      <c r="I928" t="s">
        <v>60</v>
      </c>
      <c r="J928" s="3" t="s">
        <v>3152</v>
      </c>
      <c r="K928" t="s">
        <v>39</v>
      </c>
      <c r="L928" t="s">
        <v>3153</v>
      </c>
      <c r="M928" t="s">
        <v>89</v>
      </c>
      <c r="N928" t="s">
        <v>33</v>
      </c>
      <c r="O928" s="2">
        <v>45078.100671296299</v>
      </c>
      <c r="P928" s="2">
        <v>45078.443726851852</v>
      </c>
      <c r="Q928">
        <v>4</v>
      </c>
      <c r="R928" t="str">
        <f t="shared" ca="1" si="14"/>
        <v>Mohit</v>
      </c>
      <c r="S928" t="str">
        <f>IFERROR(TEXT(DATEVALUE(LEFT(Table1[[#This Row],[Date of Purchase]],10)), "MMMM"), TEXT(Table1[[#This Row],[Date of Purchase]], "MMMM"))</f>
        <v>August</v>
      </c>
      <c r="T928" t="str">
        <f>IF(OR(
  AND(Table1[[#This Row],[Ticket Priority]]="Critical", Table1[[#This Row],[Ticket Status]]&lt;&gt;"Closed"),
  AND(Table1[[#This Row],[Ticket Priority]]="High", Table1[[#This Row],[Ticket Status]]="Open")
), "Yes", "No")</f>
        <v>No</v>
      </c>
      <c r="U928" s="4" t="str">
        <f>IF(Table1[[#This Row],[Ticket Status]]="Closed","Yes","No")</f>
        <v>Yes</v>
      </c>
      <c r="V928" s="4" t="str">
        <f>IF(Table1[[#This Row],[Ticket Status]]="Pending Customer Response","Yes","No")</f>
        <v>No</v>
      </c>
      <c r="W928" s="5">
        <f ca="1">COUNTIFS(Table1[Agent_name],Table1[[#This Row],[Agent_name]],Table1[Month],Table1[[#This Row],[Month]])/160</f>
        <v>0.46250000000000002</v>
      </c>
    </row>
    <row r="929" spans="1:23" x14ac:dyDescent="0.25">
      <c r="A929">
        <v>928</v>
      </c>
      <c r="B929" t="s">
        <v>3154</v>
      </c>
      <c r="C929" t="s">
        <v>3155</v>
      </c>
      <c r="D929">
        <v>45</v>
      </c>
      <c r="E929" t="s">
        <v>19</v>
      </c>
      <c r="F929" t="s">
        <v>173</v>
      </c>
      <c r="G929" s="1">
        <v>44059</v>
      </c>
      <c r="H929" t="s">
        <v>66</v>
      </c>
      <c r="I929" t="s">
        <v>46</v>
      </c>
      <c r="J929" s="3" t="s">
        <v>3156</v>
      </c>
      <c r="K929" t="s">
        <v>24</v>
      </c>
      <c r="M929" t="s">
        <v>143</v>
      </c>
      <c r="N929" t="s">
        <v>83</v>
      </c>
      <c r="O929" s="2">
        <v>45078.065266203703</v>
      </c>
      <c r="Q929">
        <v>5</v>
      </c>
      <c r="R929" t="str">
        <f t="shared" ca="1" si="14"/>
        <v>Mohit</v>
      </c>
      <c r="S929" t="str">
        <f>IFERROR(TEXT(DATEVALUE(LEFT(Table1[[#This Row],[Date of Purchase]],10)), "MMMM"), TEXT(Table1[[#This Row],[Date of Purchase]], "MMMM"))</f>
        <v>August</v>
      </c>
      <c r="T929" t="str">
        <f>IF(OR(
  AND(Table1[[#This Row],[Ticket Priority]]="Critical", Table1[[#This Row],[Ticket Status]]&lt;&gt;"Closed"),
  AND(Table1[[#This Row],[Ticket Priority]]="High", Table1[[#This Row],[Ticket Status]]="Open")
), "Yes", "No")</f>
        <v>No</v>
      </c>
      <c r="U929" s="4" t="str">
        <f>IF(Table1[[#This Row],[Ticket Status]]="Closed","Yes","No")</f>
        <v>No</v>
      </c>
      <c r="V929" s="4" t="str">
        <f>IF(Table1[[#This Row],[Ticket Status]]="Pending Customer Response","Yes","No")</f>
        <v>Yes</v>
      </c>
      <c r="W929" s="5">
        <f ca="1">COUNTIFS(Table1[Agent_name],Table1[[#This Row],[Agent_name]],Table1[Month],Table1[[#This Row],[Month]])/160</f>
        <v>0.46250000000000002</v>
      </c>
    </row>
    <row r="930" spans="1:23" x14ac:dyDescent="0.25">
      <c r="A930">
        <v>929</v>
      </c>
      <c r="B930" t="s">
        <v>3157</v>
      </c>
      <c r="C930" t="s">
        <v>3158</v>
      </c>
      <c r="D930">
        <v>27</v>
      </c>
      <c r="E930" t="s">
        <v>19</v>
      </c>
      <c r="F930" t="s">
        <v>699</v>
      </c>
      <c r="G930" s="1">
        <v>44445</v>
      </c>
      <c r="H930" t="s">
        <v>59</v>
      </c>
      <c r="I930" t="s">
        <v>177</v>
      </c>
      <c r="J930" s="3" t="s">
        <v>3159</v>
      </c>
      <c r="K930" t="s">
        <v>24</v>
      </c>
      <c r="M930" t="s">
        <v>89</v>
      </c>
      <c r="N930" t="s">
        <v>33</v>
      </c>
      <c r="O930" s="2">
        <v>45078.188194444447</v>
      </c>
      <c r="Q930">
        <v>5</v>
      </c>
      <c r="R930" t="str">
        <f t="shared" ca="1" si="14"/>
        <v>Sara</v>
      </c>
      <c r="S930" t="str">
        <f>IFERROR(TEXT(DATEVALUE(LEFT(Table1[[#This Row],[Date of Purchase]],10)), "MMMM"), TEXT(Table1[[#This Row],[Date of Purchase]], "MMMM"))</f>
        <v>September</v>
      </c>
      <c r="T930" t="str">
        <f>IF(OR(
  AND(Table1[[#This Row],[Ticket Priority]]="Critical", Table1[[#This Row],[Ticket Status]]&lt;&gt;"Closed"),
  AND(Table1[[#This Row],[Ticket Priority]]="High", Table1[[#This Row],[Ticket Status]]="Open")
), "Yes", "No")</f>
        <v>No</v>
      </c>
      <c r="U930" s="4" t="str">
        <f>IF(Table1[[#This Row],[Ticket Status]]="Closed","Yes","No")</f>
        <v>No</v>
      </c>
      <c r="V930" s="4" t="str">
        <f>IF(Table1[[#This Row],[Ticket Status]]="Pending Customer Response","Yes","No")</f>
        <v>Yes</v>
      </c>
      <c r="W930" s="5">
        <f ca="1">COUNTIFS(Table1[Agent_name],Table1[[#This Row],[Agent_name]],Table1[Month],Table1[[#This Row],[Month]])/160</f>
        <v>0.65</v>
      </c>
    </row>
    <row r="931" spans="1:23" x14ac:dyDescent="0.25">
      <c r="A931">
        <v>930</v>
      </c>
      <c r="B931" t="s">
        <v>3160</v>
      </c>
      <c r="C931" t="s">
        <v>1372</v>
      </c>
      <c r="D931">
        <v>46</v>
      </c>
      <c r="E931" t="s">
        <v>29</v>
      </c>
      <c r="F931" t="s">
        <v>219</v>
      </c>
      <c r="G931" s="1">
        <v>43923</v>
      </c>
      <c r="H931" t="s">
        <v>45</v>
      </c>
      <c r="I931" t="s">
        <v>99</v>
      </c>
      <c r="J931" s="3" t="s">
        <v>3161</v>
      </c>
      <c r="K931" t="s">
        <v>39</v>
      </c>
      <c r="L931" t="s">
        <v>3162</v>
      </c>
      <c r="M931" t="s">
        <v>25</v>
      </c>
      <c r="N931" t="s">
        <v>83</v>
      </c>
      <c r="O931" s="2">
        <v>45078.909745370373</v>
      </c>
      <c r="P931" s="2">
        <v>45078.718773148146</v>
      </c>
      <c r="Q931">
        <v>1</v>
      </c>
      <c r="R931" t="str">
        <f t="shared" ca="1" si="14"/>
        <v>Aisha</v>
      </c>
      <c r="S931" t="str">
        <f>IFERROR(TEXT(DATEVALUE(LEFT(Table1[[#This Row],[Date of Purchase]],10)), "MMMM"), TEXT(Table1[[#This Row],[Date of Purchase]], "MMMM"))</f>
        <v>April</v>
      </c>
      <c r="T931" t="str">
        <f>IF(OR(
  AND(Table1[[#This Row],[Ticket Priority]]="Critical", Table1[[#This Row],[Ticket Status]]&lt;&gt;"Closed"),
  AND(Table1[[#This Row],[Ticket Priority]]="High", Table1[[#This Row],[Ticket Status]]="Open")
), "Yes", "No")</f>
        <v>No</v>
      </c>
      <c r="U931" s="4" t="str">
        <f>IF(Table1[[#This Row],[Ticket Status]]="Closed","Yes","No")</f>
        <v>Yes</v>
      </c>
      <c r="V931" s="4" t="str">
        <f>IF(Table1[[#This Row],[Ticket Status]]="Pending Customer Response","Yes","No")</f>
        <v>No</v>
      </c>
      <c r="W931" s="5">
        <f ca="1">COUNTIFS(Table1[Agent_name],Table1[[#This Row],[Agent_name]],Table1[Month],Table1[[#This Row],[Month]])/160</f>
        <v>0.81874999999999998</v>
      </c>
    </row>
    <row r="932" spans="1:23" x14ac:dyDescent="0.25">
      <c r="A932">
        <v>931</v>
      </c>
      <c r="B932" t="s">
        <v>3163</v>
      </c>
      <c r="C932" t="s">
        <v>3164</v>
      </c>
      <c r="D932">
        <v>23</v>
      </c>
      <c r="E932" t="s">
        <v>29</v>
      </c>
      <c r="F932" t="s">
        <v>36</v>
      </c>
      <c r="G932" s="1">
        <v>44032</v>
      </c>
      <c r="H932" t="s">
        <v>67</v>
      </c>
      <c r="I932" t="s">
        <v>67</v>
      </c>
      <c r="J932" s="3" t="s">
        <v>3165</v>
      </c>
      <c r="K932" t="s">
        <v>24</v>
      </c>
      <c r="M932" t="s">
        <v>25</v>
      </c>
      <c r="N932" t="s">
        <v>26</v>
      </c>
      <c r="O932" s="2">
        <v>45078.061851851853</v>
      </c>
      <c r="Q932">
        <v>5</v>
      </c>
      <c r="R932" t="str">
        <f t="shared" ca="1" si="14"/>
        <v>Arjun</v>
      </c>
      <c r="S932" t="str">
        <f>IFERROR(TEXT(DATEVALUE(LEFT(Table1[[#This Row],[Date of Purchase]],10)), "MMMM"), TEXT(Table1[[#This Row],[Date of Purchase]], "MMMM"))</f>
        <v>July</v>
      </c>
      <c r="T932" t="str">
        <f>IF(OR(
  AND(Table1[[#This Row],[Ticket Priority]]="Critical", Table1[[#This Row],[Ticket Status]]&lt;&gt;"Closed"),
  AND(Table1[[#This Row],[Ticket Priority]]="High", Table1[[#This Row],[Ticket Status]]="Open")
), "Yes", "No")</f>
        <v>Yes</v>
      </c>
      <c r="U932" s="4" t="str">
        <f>IF(Table1[[#This Row],[Ticket Status]]="Closed","Yes","No")</f>
        <v>No</v>
      </c>
      <c r="V932" s="4" t="str">
        <f>IF(Table1[[#This Row],[Ticket Status]]="Pending Customer Response","Yes","No")</f>
        <v>Yes</v>
      </c>
      <c r="W932" s="5">
        <f ca="1">COUNTIFS(Table1[Agent_name],Table1[[#This Row],[Agent_name]],Table1[Month],Table1[[#This Row],[Month]])/160</f>
        <v>0.2</v>
      </c>
    </row>
    <row r="933" spans="1:23" x14ac:dyDescent="0.25">
      <c r="A933">
        <v>932</v>
      </c>
      <c r="B933" t="s">
        <v>3166</v>
      </c>
      <c r="C933" t="s">
        <v>3167</v>
      </c>
      <c r="D933">
        <v>57</v>
      </c>
      <c r="E933" t="s">
        <v>19</v>
      </c>
      <c r="F933" t="s">
        <v>242</v>
      </c>
      <c r="G933" s="1">
        <v>43887</v>
      </c>
      <c r="H933" t="s">
        <v>59</v>
      </c>
      <c r="I933" t="s">
        <v>37</v>
      </c>
      <c r="J933" s="3" t="s">
        <v>3168</v>
      </c>
      <c r="K933" t="s">
        <v>62</v>
      </c>
      <c r="M933" t="s">
        <v>25</v>
      </c>
      <c r="N933" t="s">
        <v>83</v>
      </c>
      <c r="Q933">
        <v>5</v>
      </c>
      <c r="R933" t="str">
        <f t="shared" ca="1" si="14"/>
        <v>Priya</v>
      </c>
      <c r="S933" t="str">
        <f>IFERROR(TEXT(DATEVALUE(LEFT(Table1[[#This Row],[Date of Purchase]],10)), "MMMM"), TEXT(Table1[[#This Row],[Date of Purchase]], "MMMM"))</f>
        <v>February</v>
      </c>
      <c r="T933" t="str">
        <f>IF(OR(
  AND(Table1[[#This Row],[Ticket Priority]]="Critical", Table1[[#This Row],[Ticket Status]]&lt;&gt;"Closed"),
  AND(Table1[[#This Row],[Ticket Priority]]="High", Table1[[#This Row],[Ticket Status]]="Open")
), "Yes", "No")</f>
        <v>Yes</v>
      </c>
      <c r="U933" s="4" t="str">
        <f>IF(Table1[[#This Row],[Ticket Status]]="Closed","Yes","No")</f>
        <v>No</v>
      </c>
      <c r="V933" s="4" t="str">
        <f>IF(Table1[[#This Row],[Ticket Status]]="Pending Customer Response","Yes","No")</f>
        <v>No</v>
      </c>
      <c r="W933" s="5">
        <f ca="1">COUNTIFS(Table1[Agent_name],Table1[[#This Row],[Agent_name]],Table1[Month],Table1[[#This Row],[Month]])/160</f>
        <v>0.44374999999999998</v>
      </c>
    </row>
    <row r="934" spans="1:23" x14ac:dyDescent="0.25">
      <c r="A934">
        <v>933</v>
      </c>
      <c r="B934" t="s">
        <v>3169</v>
      </c>
      <c r="C934" t="s">
        <v>3170</v>
      </c>
      <c r="D934">
        <v>33</v>
      </c>
      <c r="E934" t="s">
        <v>19</v>
      </c>
      <c r="F934" t="s">
        <v>92</v>
      </c>
      <c r="G934" s="1">
        <v>44254</v>
      </c>
      <c r="H934" t="s">
        <v>21</v>
      </c>
      <c r="I934" t="s">
        <v>31</v>
      </c>
      <c r="J934" s="3" t="s">
        <v>3171</v>
      </c>
      <c r="K934" t="s">
        <v>62</v>
      </c>
      <c r="M934" t="s">
        <v>89</v>
      </c>
      <c r="N934" t="s">
        <v>83</v>
      </c>
      <c r="Q934">
        <v>5</v>
      </c>
      <c r="R934" t="str">
        <f t="shared" ca="1" si="14"/>
        <v>Ravi</v>
      </c>
      <c r="S934" t="str">
        <f>IFERROR(TEXT(DATEVALUE(LEFT(Table1[[#This Row],[Date of Purchase]],10)), "MMMM"), TEXT(Table1[[#This Row],[Date of Purchase]], "MMMM"))</f>
        <v>February</v>
      </c>
      <c r="T934" t="str">
        <f>IF(OR(
  AND(Table1[[#This Row],[Ticket Priority]]="Critical", Table1[[#This Row],[Ticket Status]]&lt;&gt;"Closed"),
  AND(Table1[[#This Row],[Ticket Priority]]="High", Table1[[#This Row],[Ticket Status]]="Open")
), "Yes", "No")</f>
        <v>Yes</v>
      </c>
      <c r="U934" s="4" t="str">
        <f>IF(Table1[[#This Row],[Ticket Status]]="Closed","Yes","No")</f>
        <v>No</v>
      </c>
      <c r="V934" s="4" t="str">
        <f>IF(Table1[[#This Row],[Ticket Status]]="Pending Customer Response","Yes","No")</f>
        <v>No</v>
      </c>
      <c r="W934" s="5">
        <f ca="1">COUNTIFS(Table1[Agent_name],Table1[[#This Row],[Agent_name]],Table1[Month],Table1[[#This Row],[Month]])/160</f>
        <v>0.61250000000000004</v>
      </c>
    </row>
    <row r="935" spans="1:23" x14ac:dyDescent="0.25">
      <c r="A935">
        <v>934</v>
      </c>
      <c r="B935" t="s">
        <v>3172</v>
      </c>
      <c r="C935" t="s">
        <v>3173</v>
      </c>
      <c r="D935">
        <v>60</v>
      </c>
      <c r="E935" t="s">
        <v>58</v>
      </c>
      <c r="F935" t="s">
        <v>242</v>
      </c>
      <c r="G935" s="1">
        <v>44244</v>
      </c>
      <c r="H935" t="s">
        <v>21</v>
      </c>
      <c r="I935" t="s">
        <v>99</v>
      </c>
      <c r="J935" s="3" t="s">
        <v>3174</v>
      </c>
      <c r="K935" t="s">
        <v>39</v>
      </c>
      <c r="L935" t="s">
        <v>3175</v>
      </c>
      <c r="M935" t="s">
        <v>143</v>
      </c>
      <c r="N935" t="s">
        <v>83</v>
      </c>
      <c r="O935" s="2">
        <v>45078.031319444446</v>
      </c>
      <c r="P935" s="2">
        <v>45078.547291666669</v>
      </c>
      <c r="Q935">
        <v>1</v>
      </c>
      <c r="R935" t="str">
        <f t="shared" ca="1" si="14"/>
        <v>Ravi</v>
      </c>
      <c r="S935" t="str">
        <f>IFERROR(TEXT(DATEVALUE(LEFT(Table1[[#This Row],[Date of Purchase]],10)), "MMMM"), TEXT(Table1[[#This Row],[Date of Purchase]], "MMMM"))</f>
        <v>February</v>
      </c>
      <c r="T935" t="str">
        <f>IF(OR(
  AND(Table1[[#This Row],[Ticket Priority]]="Critical", Table1[[#This Row],[Ticket Status]]&lt;&gt;"Closed"),
  AND(Table1[[#This Row],[Ticket Priority]]="High", Table1[[#This Row],[Ticket Status]]="Open")
), "Yes", "No")</f>
        <v>No</v>
      </c>
      <c r="U935" s="4" t="str">
        <f>IF(Table1[[#This Row],[Ticket Status]]="Closed","Yes","No")</f>
        <v>Yes</v>
      </c>
      <c r="V935" s="4" t="str">
        <f>IF(Table1[[#This Row],[Ticket Status]]="Pending Customer Response","Yes","No")</f>
        <v>No</v>
      </c>
      <c r="W935" s="5">
        <f ca="1">COUNTIFS(Table1[Agent_name],Table1[[#This Row],[Agent_name]],Table1[Month],Table1[[#This Row],[Month]])/160</f>
        <v>0.61250000000000004</v>
      </c>
    </row>
    <row r="936" spans="1:23" x14ac:dyDescent="0.25">
      <c r="A936">
        <v>935</v>
      </c>
      <c r="B936" t="s">
        <v>3176</v>
      </c>
      <c r="C936" t="s">
        <v>3177</v>
      </c>
      <c r="D936">
        <v>35</v>
      </c>
      <c r="E936" t="s">
        <v>19</v>
      </c>
      <c r="F936" t="s">
        <v>211</v>
      </c>
      <c r="G936" s="1">
        <v>44070</v>
      </c>
      <c r="H936" t="s">
        <v>21</v>
      </c>
      <c r="I936" t="s">
        <v>37</v>
      </c>
      <c r="J936" s="3" t="s">
        <v>3178</v>
      </c>
      <c r="K936" t="s">
        <v>24</v>
      </c>
      <c r="M936" t="s">
        <v>25</v>
      </c>
      <c r="N936" t="s">
        <v>83</v>
      </c>
      <c r="O936" s="2">
        <v>45078.49591435185</v>
      </c>
      <c r="Q936">
        <v>5</v>
      </c>
      <c r="R936" t="str">
        <f t="shared" ca="1" si="14"/>
        <v>Sara</v>
      </c>
      <c r="S936" t="str">
        <f>IFERROR(TEXT(DATEVALUE(LEFT(Table1[[#This Row],[Date of Purchase]],10)), "MMMM"), TEXT(Table1[[#This Row],[Date of Purchase]], "MMMM"))</f>
        <v>August</v>
      </c>
      <c r="T936" t="str">
        <f>IF(OR(
  AND(Table1[[#This Row],[Ticket Priority]]="Critical", Table1[[#This Row],[Ticket Status]]&lt;&gt;"Closed"),
  AND(Table1[[#This Row],[Ticket Priority]]="High", Table1[[#This Row],[Ticket Status]]="Open")
), "Yes", "No")</f>
        <v>Yes</v>
      </c>
      <c r="U936" s="4" t="str">
        <f>IF(Table1[[#This Row],[Ticket Status]]="Closed","Yes","No")</f>
        <v>No</v>
      </c>
      <c r="V936" s="4" t="str">
        <f>IF(Table1[[#This Row],[Ticket Status]]="Pending Customer Response","Yes","No")</f>
        <v>Yes</v>
      </c>
      <c r="W936" s="5">
        <f ca="1">COUNTIFS(Table1[Agent_name],Table1[[#This Row],[Agent_name]],Table1[Month],Table1[[#This Row],[Month]])/160</f>
        <v>0.8</v>
      </c>
    </row>
    <row r="937" spans="1:23" x14ac:dyDescent="0.25">
      <c r="A937">
        <v>936</v>
      </c>
      <c r="B937" t="s">
        <v>3179</v>
      </c>
      <c r="C937" t="s">
        <v>3180</v>
      </c>
      <c r="D937">
        <v>48</v>
      </c>
      <c r="E937" t="s">
        <v>29</v>
      </c>
      <c r="F937" t="s">
        <v>286</v>
      </c>
      <c r="G937" s="1">
        <v>44155</v>
      </c>
      <c r="H937" t="s">
        <v>59</v>
      </c>
      <c r="I937" t="s">
        <v>37</v>
      </c>
      <c r="J937" s="3" t="s">
        <v>3181</v>
      </c>
      <c r="K937" t="s">
        <v>62</v>
      </c>
      <c r="M937" t="s">
        <v>25</v>
      </c>
      <c r="N937" t="s">
        <v>26</v>
      </c>
      <c r="Q937">
        <v>5</v>
      </c>
      <c r="R937" t="str">
        <f t="shared" ca="1" si="14"/>
        <v>Arjun</v>
      </c>
      <c r="S937" t="str">
        <f>IFERROR(TEXT(DATEVALUE(LEFT(Table1[[#This Row],[Date of Purchase]],10)), "MMMM"), TEXT(Table1[[#This Row],[Date of Purchase]], "MMMM"))</f>
        <v>November</v>
      </c>
      <c r="T937" t="str">
        <f>IF(OR(
  AND(Table1[[#This Row],[Ticket Priority]]="Critical", Table1[[#This Row],[Ticket Status]]&lt;&gt;"Closed"),
  AND(Table1[[#This Row],[Ticket Priority]]="High", Table1[[#This Row],[Ticket Status]]="Open")
), "Yes", "No")</f>
        <v>Yes</v>
      </c>
      <c r="U937" s="4" t="str">
        <f>IF(Table1[[#This Row],[Ticket Status]]="Closed","Yes","No")</f>
        <v>No</v>
      </c>
      <c r="V937" s="4" t="str">
        <f>IF(Table1[[#This Row],[Ticket Status]]="Pending Customer Response","Yes","No")</f>
        <v>No</v>
      </c>
      <c r="W937" s="5">
        <f ca="1">COUNTIFS(Table1[Agent_name],Table1[[#This Row],[Agent_name]],Table1[Month],Table1[[#This Row],[Month]])/160</f>
        <v>0.23749999999999999</v>
      </c>
    </row>
    <row r="938" spans="1:23" x14ac:dyDescent="0.25">
      <c r="A938">
        <v>937</v>
      </c>
      <c r="B938" t="s">
        <v>3182</v>
      </c>
      <c r="C938" t="s">
        <v>3183</v>
      </c>
      <c r="D938">
        <v>23</v>
      </c>
      <c r="E938" t="s">
        <v>58</v>
      </c>
      <c r="F938" t="s">
        <v>485</v>
      </c>
      <c r="G938" s="1">
        <v>44544</v>
      </c>
      <c r="H938" t="s">
        <v>45</v>
      </c>
      <c r="I938" t="s">
        <v>31</v>
      </c>
      <c r="J938" s="3" t="s">
        <v>3184</v>
      </c>
      <c r="K938" t="s">
        <v>24</v>
      </c>
      <c r="M938" t="s">
        <v>143</v>
      </c>
      <c r="N938" t="s">
        <v>26</v>
      </c>
      <c r="O938" s="2">
        <v>45078.675115740742</v>
      </c>
      <c r="Q938">
        <v>5</v>
      </c>
      <c r="R938" t="str">
        <f t="shared" ca="1" si="14"/>
        <v>Divya</v>
      </c>
      <c r="S938" t="str">
        <f>IFERROR(TEXT(DATEVALUE(LEFT(Table1[[#This Row],[Date of Purchase]],10)), "MMMM"), TEXT(Table1[[#This Row],[Date of Purchase]], "MMMM"))</f>
        <v>December</v>
      </c>
      <c r="T938" t="str">
        <f>IF(OR(
  AND(Table1[[#This Row],[Ticket Priority]]="Critical", Table1[[#This Row],[Ticket Status]]&lt;&gt;"Closed"),
  AND(Table1[[#This Row],[Ticket Priority]]="High", Table1[[#This Row],[Ticket Status]]="Open")
), "Yes", "No")</f>
        <v>No</v>
      </c>
      <c r="U938" s="4" t="str">
        <f>IF(Table1[[#This Row],[Ticket Status]]="Closed","Yes","No")</f>
        <v>No</v>
      </c>
      <c r="V938" s="4" t="str">
        <f>IF(Table1[[#This Row],[Ticket Status]]="Pending Customer Response","Yes","No")</f>
        <v>Yes</v>
      </c>
      <c r="W938" s="5">
        <f ca="1">COUNTIFS(Table1[Agent_name],Table1[[#This Row],[Agent_name]],Table1[Month],Table1[[#This Row],[Month]])/160</f>
        <v>0.25</v>
      </c>
    </row>
    <row r="939" spans="1:23" x14ac:dyDescent="0.25">
      <c r="A939">
        <v>938</v>
      </c>
      <c r="B939" t="s">
        <v>3185</v>
      </c>
      <c r="C939" t="s">
        <v>3186</v>
      </c>
      <c r="D939">
        <v>58</v>
      </c>
      <c r="E939" t="s">
        <v>58</v>
      </c>
      <c r="F939" t="s">
        <v>71</v>
      </c>
      <c r="G939" s="1">
        <v>43875</v>
      </c>
      <c r="H939" t="s">
        <v>66</v>
      </c>
      <c r="I939" t="s">
        <v>177</v>
      </c>
      <c r="J939" s="3" t="s">
        <v>3187</v>
      </c>
      <c r="K939" t="s">
        <v>39</v>
      </c>
      <c r="L939" t="s">
        <v>3188</v>
      </c>
      <c r="M939" t="s">
        <v>89</v>
      </c>
      <c r="N939" t="s">
        <v>83</v>
      </c>
      <c r="O939" s="2">
        <v>45078.100810185184</v>
      </c>
      <c r="P939" s="2">
        <v>45077.982060185182</v>
      </c>
      <c r="Q939">
        <v>5</v>
      </c>
      <c r="R939" t="str">
        <f t="shared" ca="1" si="14"/>
        <v>Arjun</v>
      </c>
      <c r="S939" t="str">
        <f>IFERROR(TEXT(DATEVALUE(LEFT(Table1[[#This Row],[Date of Purchase]],10)), "MMMM"), TEXT(Table1[[#This Row],[Date of Purchase]], "MMMM"))</f>
        <v>February</v>
      </c>
      <c r="T939" t="str">
        <f>IF(OR(
  AND(Table1[[#This Row],[Ticket Priority]]="Critical", Table1[[#This Row],[Ticket Status]]&lt;&gt;"Closed"),
  AND(Table1[[#This Row],[Ticket Priority]]="High", Table1[[#This Row],[Ticket Status]]="Open")
), "Yes", "No")</f>
        <v>No</v>
      </c>
      <c r="U939" s="4" t="str">
        <f>IF(Table1[[#This Row],[Ticket Status]]="Closed","Yes","No")</f>
        <v>Yes</v>
      </c>
      <c r="V939" s="4" t="str">
        <f>IF(Table1[[#This Row],[Ticket Status]]="Pending Customer Response","Yes","No")</f>
        <v>No</v>
      </c>
      <c r="W939" s="5">
        <f ca="1">COUNTIFS(Table1[Agent_name],Table1[[#This Row],[Agent_name]],Table1[Month],Table1[[#This Row],[Month]])/160</f>
        <v>0.23125000000000001</v>
      </c>
    </row>
    <row r="940" spans="1:23" x14ac:dyDescent="0.25">
      <c r="A940">
        <v>939</v>
      </c>
      <c r="B940" t="s">
        <v>3189</v>
      </c>
      <c r="C940" t="s">
        <v>3190</v>
      </c>
      <c r="D940">
        <v>53</v>
      </c>
      <c r="E940" t="s">
        <v>29</v>
      </c>
      <c r="F940" t="s">
        <v>65</v>
      </c>
      <c r="G940" s="1">
        <v>44311</v>
      </c>
      <c r="H940" t="s">
        <v>21</v>
      </c>
      <c r="I940" t="s">
        <v>31</v>
      </c>
      <c r="J940" s="3" t="s">
        <v>3191</v>
      </c>
      <c r="K940" t="s">
        <v>39</v>
      </c>
      <c r="L940" t="s">
        <v>3192</v>
      </c>
      <c r="M940" t="s">
        <v>25</v>
      </c>
      <c r="N940" t="s">
        <v>26</v>
      </c>
      <c r="O940" s="2">
        <v>45078.216111111113</v>
      </c>
      <c r="P940" s="2">
        <v>45078.582777777781</v>
      </c>
      <c r="Q940">
        <v>3</v>
      </c>
      <c r="R940" t="str">
        <f t="shared" ca="1" si="14"/>
        <v>Priya</v>
      </c>
      <c r="S940" t="str">
        <f>IFERROR(TEXT(DATEVALUE(LEFT(Table1[[#This Row],[Date of Purchase]],10)), "MMMM"), TEXT(Table1[[#This Row],[Date of Purchase]], "MMMM"))</f>
        <v>April</v>
      </c>
      <c r="T940" t="str">
        <f>IF(OR(
  AND(Table1[[#This Row],[Ticket Priority]]="Critical", Table1[[#This Row],[Ticket Status]]&lt;&gt;"Closed"),
  AND(Table1[[#This Row],[Ticket Priority]]="High", Table1[[#This Row],[Ticket Status]]="Open")
), "Yes", "No")</f>
        <v>No</v>
      </c>
      <c r="U940" s="4" t="str">
        <f>IF(Table1[[#This Row],[Ticket Status]]="Closed","Yes","No")</f>
        <v>Yes</v>
      </c>
      <c r="V940" s="4" t="str">
        <f>IF(Table1[[#This Row],[Ticket Status]]="Pending Customer Response","Yes","No")</f>
        <v>No</v>
      </c>
      <c r="W940" s="5">
        <f ca="1">COUNTIFS(Table1[Agent_name],Table1[[#This Row],[Agent_name]],Table1[Month],Table1[[#This Row],[Month]])/160</f>
        <v>0.48749999999999999</v>
      </c>
    </row>
    <row r="941" spans="1:23" x14ac:dyDescent="0.25">
      <c r="A941">
        <v>940</v>
      </c>
      <c r="B941" t="s">
        <v>3193</v>
      </c>
      <c r="C941" t="s">
        <v>3194</v>
      </c>
      <c r="D941">
        <v>41</v>
      </c>
      <c r="E941" t="s">
        <v>58</v>
      </c>
      <c r="F941" t="s">
        <v>485</v>
      </c>
      <c r="G941" s="1">
        <v>44179</v>
      </c>
      <c r="H941" t="s">
        <v>59</v>
      </c>
      <c r="I941" t="s">
        <v>141</v>
      </c>
      <c r="J941" s="3" t="s">
        <v>3195</v>
      </c>
      <c r="K941" t="s">
        <v>39</v>
      </c>
      <c r="L941" t="s">
        <v>3196</v>
      </c>
      <c r="M941" t="s">
        <v>143</v>
      </c>
      <c r="N941" t="s">
        <v>33</v>
      </c>
      <c r="O941" s="2">
        <v>45078.448067129626</v>
      </c>
      <c r="P941" s="2">
        <v>45078.010567129626</v>
      </c>
      <c r="Q941">
        <v>2</v>
      </c>
      <c r="R941" t="str">
        <f t="shared" ca="1" si="14"/>
        <v>Aisha</v>
      </c>
      <c r="S941" t="str">
        <f>IFERROR(TEXT(DATEVALUE(LEFT(Table1[[#This Row],[Date of Purchase]],10)), "MMMM"), TEXT(Table1[[#This Row],[Date of Purchase]], "MMMM"))</f>
        <v>December</v>
      </c>
      <c r="T941" t="str">
        <f>IF(OR(
  AND(Table1[[#This Row],[Ticket Priority]]="Critical", Table1[[#This Row],[Ticket Status]]&lt;&gt;"Closed"),
  AND(Table1[[#This Row],[Ticket Priority]]="High", Table1[[#This Row],[Ticket Status]]="Open")
), "Yes", "No")</f>
        <v>No</v>
      </c>
      <c r="U941" s="4" t="str">
        <f>IF(Table1[[#This Row],[Ticket Status]]="Closed","Yes","No")</f>
        <v>Yes</v>
      </c>
      <c r="V941" s="4" t="str">
        <f>IF(Table1[[#This Row],[Ticket Status]]="Pending Customer Response","Yes","No")</f>
        <v>No</v>
      </c>
      <c r="W941" s="5">
        <f ca="1">COUNTIFS(Table1[Agent_name],Table1[[#This Row],[Agent_name]],Table1[Month],Table1[[#This Row],[Month]])/160</f>
        <v>0.91249999999999998</v>
      </c>
    </row>
    <row r="942" spans="1:23" x14ac:dyDescent="0.25">
      <c r="A942">
        <v>941</v>
      </c>
      <c r="B942" t="s">
        <v>3197</v>
      </c>
      <c r="C942" t="s">
        <v>3198</v>
      </c>
      <c r="D942">
        <v>52</v>
      </c>
      <c r="E942" t="s">
        <v>29</v>
      </c>
      <c r="F942" t="s">
        <v>161</v>
      </c>
      <c r="G942" s="1">
        <v>44211</v>
      </c>
      <c r="H942" t="s">
        <v>21</v>
      </c>
      <c r="I942" t="s">
        <v>93</v>
      </c>
      <c r="J942" s="3" t="s">
        <v>3199</v>
      </c>
      <c r="K942" t="s">
        <v>62</v>
      </c>
      <c r="M942" t="s">
        <v>143</v>
      </c>
      <c r="N942" t="s">
        <v>33</v>
      </c>
      <c r="Q942">
        <v>5</v>
      </c>
      <c r="R942" t="str">
        <f t="shared" ca="1" si="14"/>
        <v>Sara</v>
      </c>
      <c r="S942" t="str">
        <f>IFERROR(TEXT(DATEVALUE(LEFT(Table1[[#This Row],[Date of Purchase]],10)), "MMMM"), TEXT(Table1[[#This Row],[Date of Purchase]], "MMMM"))</f>
        <v>January</v>
      </c>
      <c r="T942" t="str">
        <f>IF(OR(
  AND(Table1[[#This Row],[Ticket Priority]]="Critical", Table1[[#This Row],[Ticket Status]]&lt;&gt;"Closed"),
  AND(Table1[[#This Row],[Ticket Priority]]="High", Table1[[#This Row],[Ticket Status]]="Open")
), "Yes", "No")</f>
        <v>No</v>
      </c>
      <c r="U942" s="4" t="str">
        <f>IF(Table1[[#This Row],[Ticket Status]]="Closed","Yes","No")</f>
        <v>No</v>
      </c>
      <c r="V942" s="4" t="str">
        <f>IF(Table1[[#This Row],[Ticket Status]]="Pending Customer Response","Yes","No")</f>
        <v>No</v>
      </c>
      <c r="W942" s="5">
        <f ca="1">COUNTIFS(Table1[Agent_name],Table1[[#This Row],[Agent_name]],Table1[Month],Table1[[#This Row],[Month]])/160</f>
        <v>0.70625000000000004</v>
      </c>
    </row>
    <row r="943" spans="1:23" x14ac:dyDescent="0.25">
      <c r="A943">
        <v>942</v>
      </c>
      <c r="B943" t="s">
        <v>3200</v>
      </c>
      <c r="C943" t="s">
        <v>3201</v>
      </c>
      <c r="D943">
        <v>49</v>
      </c>
      <c r="E943" t="s">
        <v>19</v>
      </c>
      <c r="F943" t="s">
        <v>36</v>
      </c>
      <c r="G943" s="1">
        <v>44189</v>
      </c>
      <c r="H943" t="s">
        <v>66</v>
      </c>
      <c r="I943" t="s">
        <v>141</v>
      </c>
      <c r="J943" s="3" t="s">
        <v>3202</v>
      </c>
      <c r="K943" t="s">
        <v>24</v>
      </c>
      <c r="M943" t="s">
        <v>25</v>
      </c>
      <c r="N943" t="s">
        <v>55</v>
      </c>
      <c r="O943" s="2">
        <v>45078.778645833336</v>
      </c>
      <c r="Q943">
        <v>5</v>
      </c>
      <c r="R943" t="str">
        <f t="shared" ca="1" si="14"/>
        <v>Ravi</v>
      </c>
      <c r="S943" t="str">
        <f>IFERROR(TEXT(DATEVALUE(LEFT(Table1[[#This Row],[Date of Purchase]],10)), "MMMM"), TEXT(Table1[[#This Row],[Date of Purchase]], "MMMM"))</f>
        <v>December</v>
      </c>
      <c r="T943" t="str">
        <f>IF(OR(
  AND(Table1[[#This Row],[Ticket Priority]]="Critical", Table1[[#This Row],[Ticket Status]]&lt;&gt;"Closed"),
  AND(Table1[[#This Row],[Ticket Priority]]="High", Table1[[#This Row],[Ticket Status]]="Open")
), "Yes", "No")</f>
        <v>Yes</v>
      </c>
      <c r="U943" s="4" t="str">
        <f>IF(Table1[[#This Row],[Ticket Status]]="Closed","Yes","No")</f>
        <v>No</v>
      </c>
      <c r="V943" s="4" t="str">
        <f>IF(Table1[[#This Row],[Ticket Status]]="Pending Customer Response","Yes","No")</f>
        <v>Yes</v>
      </c>
      <c r="W943" s="5">
        <f ca="1">COUNTIFS(Table1[Agent_name],Table1[[#This Row],[Agent_name]],Table1[Month],Table1[[#This Row],[Month]])/160</f>
        <v>0.66249999999999998</v>
      </c>
    </row>
    <row r="944" spans="1:23" x14ac:dyDescent="0.25">
      <c r="A944">
        <v>943</v>
      </c>
      <c r="B944" t="s">
        <v>3203</v>
      </c>
      <c r="C944" t="s">
        <v>3204</v>
      </c>
      <c r="D944">
        <v>37</v>
      </c>
      <c r="E944" t="s">
        <v>19</v>
      </c>
      <c r="F944" t="s">
        <v>76</v>
      </c>
      <c r="G944" s="1">
        <v>43901</v>
      </c>
      <c r="H944" t="s">
        <v>21</v>
      </c>
      <c r="I944" t="s">
        <v>177</v>
      </c>
      <c r="J944" s="3" t="s">
        <v>3205</v>
      </c>
      <c r="K944" t="s">
        <v>62</v>
      </c>
      <c r="M944" t="s">
        <v>89</v>
      </c>
      <c r="N944" t="s">
        <v>26</v>
      </c>
      <c r="Q944">
        <v>5</v>
      </c>
      <c r="R944" t="str">
        <f t="shared" ca="1" si="14"/>
        <v>Mohit</v>
      </c>
      <c r="S944" t="str">
        <f>IFERROR(TEXT(DATEVALUE(LEFT(Table1[[#This Row],[Date of Purchase]],10)), "MMMM"), TEXT(Table1[[#This Row],[Date of Purchase]], "MMMM"))</f>
        <v>March</v>
      </c>
      <c r="T944" t="str">
        <f>IF(OR(
  AND(Table1[[#This Row],[Ticket Priority]]="Critical", Table1[[#This Row],[Ticket Status]]&lt;&gt;"Closed"),
  AND(Table1[[#This Row],[Ticket Priority]]="High", Table1[[#This Row],[Ticket Status]]="Open")
), "Yes", "No")</f>
        <v>Yes</v>
      </c>
      <c r="U944" s="4" t="str">
        <f>IF(Table1[[#This Row],[Ticket Status]]="Closed","Yes","No")</f>
        <v>No</v>
      </c>
      <c r="V944" s="4" t="str">
        <f>IF(Table1[[#This Row],[Ticket Status]]="Pending Customer Response","Yes","No")</f>
        <v>No</v>
      </c>
      <c r="W944" s="5">
        <f ca="1">COUNTIFS(Table1[Agent_name],Table1[[#This Row],[Agent_name]],Table1[Month],Table1[[#This Row],[Month]])/160</f>
        <v>0.45624999999999999</v>
      </c>
    </row>
    <row r="945" spans="1:23" x14ac:dyDescent="0.25">
      <c r="A945">
        <v>944</v>
      </c>
      <c r="B945" t="s">
        <v>3206</v>
      </c>
      <c r="C945" t="s">
        <v>3207</v>
      </c>
      <c r="D945">
        <v>19</v>
      </c>
      <c r="E945" t="s">
        <v>29</v>
      </c>
      <c r="F945" t="s">
        <v>51</v>
      </c>
      <c r="G945" s="1">
        <v>44556</v>
      </c>
      <c r="H945" t="s">
        <v>21</v>
      </c>
      <c r="I945" t="s">
        <v>141</v>
      </c>
      <c r="J945" s="3" t="s">
        <v>3208</v>
      </c>
      <c r="K945" t="s">
        <v>24</v>
      </c>
      <c r="M945" t="s">
        <v>143</v>
      </c>
      <c r="N945" t="s">
        <v>26</v>
      </c>
      <c r="O945" s="2">
        <v>45078.590486111112</v>
      </c>
      <c r="R945" t="str">
        <f t="shared" ca="1" si="14"/>
        <v>Sara</v>
      </c>
      <c r="S945" t="str">
        <f>IFERROR(TEXT(DATEVALUE(LEFT(Table1[[#This Row],[Date of Purchase]],10)), "MMMM"), TEXT(Table1[[#This Row],[Date of Purchase]], "MMMM"))</f>
        <v>December</v>
      </c>
      <c r="T945" t="str">
        <f>IF(OR(
  AND(Table1[[#This Row],[Ticket Priority]]="Critical", Table1[[#This Row],[Ticket Status]]&lt;&gt;"Closed"),
  AND(Table1[[#This Row],[Ticket Priority]]="High", Table1[[#This Row],[Ticket Status]]="Open")
), "Yes", "No")</f>
        <v>No</v>
      </c>
      <c r="U945" s="4" t="str">
        <f>IF(Table1[[#This Row],[Ticket Status]]="Closed","Yes","No")</f>
        <v>No</v>
      </c>
      <c r="V945" s="4" t="str">
        <f>IF(Table1[[#This Row],[Ticket Status]]="Pending Customer Response","Yes","No")</f>
        <v>Yes</v>
      </c>
      <c r="W945" s="5">
        <f ca="1">COUNTIFS(Table1[Agent_name],Table1[[#This Row],[Agent_name]],Table1[Month],Table1[[#This Row],[Month]])/160</f>
        <v>0.55625000000000002</v>
      </c>
    </row>
    <row r="946" spans="1:23" x14ac:dyDescent="0.25">
      <c r="A946">
        <v>945</v>
      </c>
      <c r="B946" t="s">
        <v>3209</v>
      </c>
      <c r="C946" t="s">
        <v>3210</v>
      </c>
      <c r="D946">
        <v>63</v>
      </c>
      <c r="E946" t="s">
        <v>58</v>
      </c>
      <c r="F946" t="s">
        <v>71</v>
      </c>
      <c r="G946" s="1">
        <v>43921</v>
      </c>
      <c r="H946" t="s">
        <v>59</v>
      </c>
      <c r="I946" t="s">
        <v>46</v>
      </c>
      <c r="J946" s="3" t="s">
        <v>3211</v>
      </c>
      <c r="K946" t="s">
        <v>39</v>
      </c>
      <c r="L946" t="s">
        <v>3212</v>
      </c>
      <c r="M946" t="s">
        <v>41</v>
      </c>
      <c r="N946" t="s">
        <v>55</v>
      </c>
      <c r="O946" s="2">
        <v>45078.450219907405</v>
      </c>
      <c r="P946" s="2">
        <v>45078.592581018522</v>
      </c>
      <c r="Q946">
        <v>5</v>
      </c>
      <c r="R946" t="str">
        <f t="shared" ca="1" si="14"/>
        <v>Aisha</v>
      </c>
      <c r="S946" t="str">
        <f>IFERROR(TEXT(DATEVALUE(LEFT(Table1[[#This Row],[Date of Purchase]],10)), "MMMM"), TEXT(Table1[[#This Row],[Date of Purchase]], "MMMM"))</f>
        <v>March</v>
      </c>
      <c r="T946" t="str">
        <f>IF(OR(
  AND(Table1[[#This Row],[Ticket Priority]]="Critical", Table1[[#This Row],[Ticket Status]]&lt;&gt;"Closed"),
  AND(Table1[[#This Row],[Ticket Priority]]="High", Table1[[#This Row],[Ticket Status]]="Open")
), "Yes", "No")</f>
        <v>No</v>
      </c>
      <c r="U946" s="4" t="str">
        <f>IF(Table1[[#This Row],[Ticket Status]]="Closed","Yes","No")</f>
        <v>Yes</v>
      </c>
      <c r="V946" s="4" t="str">
        <f>IF(Table1[[#This Row],[Ticket Status]]="Pending Customer Response","Yes","No")</f>
        <v>No</v>
      </c>
      <c r="W946" s="5">
        <f ca="1">COUNTIFS(Table1[Agent_name],Table1[[#This Row],[Agent_name]],Table1[Month],Table1[[#This Row],[Month]])/160</f>
        <v>1.0062500000000001</v>
      </c>
    </row>
    <row r="947" spans="1:23" x14ac:dyDescent="0.25">
      <c r="A947">
        <v>946</v>
      </c>
      <c r="B947" t="s">
        <v>3213</v>
      </c>
      <c r="C947" t="s">
        <v>3214</v>
      </c>
      <c r="D947">
        <v>55</v>
      </c>
      <c r="E947" t="s">
        <v>29</v>
      </c>
      <c r="F947" t="s">
        <v>20</v>
      </c>
      <c r="G947" s="1">
        <v>44322</v>
      </c>
      <c r="H947" t="s">
        <v>21</v>
      </c>
      <c r="I947" t="s">
        <v>77</v>
      </c>
      <c r="J947" s="3" t="s">
        <v>449</v>
      </c>
      <c r="K947" t="s">
        <v>62</v>
      </c>
      <c r="M947" t="s">
        <v>25</v>
      </c>
      <c r="N947" t="s">
        <v>33</v>
      </c>
      <c r="R947" t="str">
        <f t="shared" ca="1" si="14"/>
        <v>Divya</v>
      </c>
      <c r="S947" t="str">
        <f>IFERROR(TEXT(DATEVALUE(LEFT(Table1[[#This Row],[Date of Purchase]],10)), "MMMM"), TEXT(Table1[[#This Row],[Date of Purchase]], "MMMM"))</f>
        <v>May</v>
      </c>
      <c r="T947" t="str">
        <f>IF(OR(
  AND(Table1[[#This Row],[Ticket Priority]]="Critical", Table1[[#This Row],[Ticket Status]]&lt;&gt;"Closed"),
  AND(Table1[[#This Row],[Ticket Priority]]="High", Table1[[#This Row],[Ticket Status]]="Open")
), "Yes", "No")</f>
        <v>Yes</v>
      </c>
      <c r="U947" s="4" t="str">
        <f>IF(Table1[[#This Row],[Ticket Status]]="Closed","Yes","No")</f>
        <v>No</v>
      </c>
      <c r="V947" s="4" t="str">
        <f>IF(Table1[[#This Row],[Ticket Status]]="Pending Customer Response","Yes","No")</f>
        <v>No</v>
      </c>
      <c r="W947" s="5">
        <f ca="1">COUNTIFS(Table1[Agent_name],Table1[[#This Row],[Agent_name]],Table1[Month],Table1[[#This Row],[Month]])/160</f>
        <v>0.23125000000000001</v>
      </c>
    </row>
    <row r="948" spans="1:23" x14ac:dyDescent="0.25">
      <c r="A948">
        <v>947</v>
      </c>
      <c r="B948" t="s">
        <v>3215</v>
      </c>
      <c r="C948" t="s">
        <v>3216</v>
      </c>
      <c r="D948">
        <v>18</v>
      </c>
      <c r="E948" t="s">
        <v>19</v>
      </c>
      <c r="F948" t="s">
        <v>98</v>
      </c>
      <c r="G948" s="1">
        <v>44348</v>
      </c>
      <c r="H948" t="s">
        <v>45</v>
      </c>
      <c r="I948" t="s">
        <v>46</v>
      </c>
      <c r="J948" s="3" t="s">
        <v>3217</v>
      </c>
      <c r="K948" t="s">
        <v>24</v>
      </c>
      <c r="M948" t="s">
        <v>89</v>
      </c>
      <c r="N948" t="s">
        <v>33</v>
      </c>
      <c r="O948" s="2">
        <v>45078.573159722226</v>
      </c>
      <c r="R948" t="str">
        <f t="shared" ca="1" si="14"/>
        <v>Neha</v>
      </c>
      <c r="S948" t="str">
        <f>IFERROR(TEXT(DATEVALUE(LEFT(Table1[[#This Row],[Date of Purchase]],10)), "MMMM"), TEXT(Table1[[#This Row],[Date of Purchase]], "MMMM"))</f>
        <v>June</v>
      </c>
      <c r="T948" t="str">
        <f>IF(OR(
  AND(Table1[[#This Row],[Ticket Priority]]="Critical", Table1[[#This Row],[Ticket Status]]&lt;&gt;"Closed"),
  AND(Table1[[#This Row],[Ticket Priority]]="High", Table1[[#This Row],[Ticket Status]]="Open")
), "Yes", "No")</f>
        <v>No</v>
      </c>
      <c r="U948" s="4" t="str">
        <f>IF(Table1[[#This Row],[Ticket Status]]="Closed","Yes","No")</f>
        <v>No</v>
      </c>
      <c r="V948" s="4" t="str">
        <f>IF(Table1[[#This Row],[Ticket Status]]="Pending Customer Response","Yes","No")</f>
        <v>Yes</v>
      </c>
      <c r="W948" s="5">
        <f ca="1">COUNTIFS(Table1[Agent_name],Table1[[#This Row],[Agent_name]],Table1[Month],Table1[[#This Row],[Month]])/160</f>
        <v>0.19375000000000001</v>
      </c>
    </row>
    <row r="949" spans="1:23" x14ac:dyDescent="0.25">
      <c r="A949">
        <v>948</v>
      </c>
      <c r="B949" t="s">
        <v>3218</v>
      </c>
      <c r="C949" t="s">
        <v>3219</v>
      </c>
      <c r="D949">
        <v>29</v>
      </c>
      <c r="E949" t="s">
        <v>58</v>
      </c>
      <c r="F949" t="s">
        <v>92</v>
      </c>
      <c r="G949" s="1">
        <v>44327</v>
      </c>
      <c r="H949" t="s">
        <v>59</v>
      </c>
      <c r="I949" t="s">
        <v>60</v>
      </c>
      <c r="J949" s="3" t="s">
        <v>3220</v>
      </c>
      <c r="K949" t="s">
        <v>24</v>
      </c>
      <c r="M949" t="s">
        <v>25</v>
      </c>
      <c r="N949" t="s">
        <v>55</v>
      </c>
      <c r="O949" s="2">
        <v>45078.620405092595</v>
      </c>
      <c r="R949" t="str">
        <f t="shared" ca="1" si="14"/>
        <v>Sara</v>
      </c>
      <c r="S949" t="str">
        <f>IFERROR(TEXT(DATEVALUE(LEFT(Table1[[#This Row],[Date of Purchase]],10)), "MMMM"), TEXT(Table1[[#This Row],[Date of Purchase]], "MMMM"))</f>
        <v>May</v>
      </c>
      <c r="T949" t="str">
        <f>IF(OR(
  AND(Table1[[#This Row],[Ticket Priority]]="Critical", Table1[[#This Row],[Ticket Status]]&lt;&gt;"Closed"),
  AND(Table1[[#This Row],[Ticket Priority]]="High", Table1[[#This Row],[Ticket Status]]="Open")
), "Yes", "No")</f>
        <v>Yes</v>
      </c>
      <c r="U949" s="4" t="str">
        <f>IF(Table1[[#This Row],[Ticket Status]]="Closed","Yes","No")</f>
        <v>No</v>
      </c>
      <c r="V949" s="4" t="str">
        <f>IF(Table1[[#This Row],[Ticket Status]]="Pending Customer Response","Yes","No")</f>
        <v>Yes</v>
      </c>
      <c r="W949" s="5">
        <f ca="1">COUNTIFS(Table1[Agent_name],Table1[[#This Row],[Agent_name]],Table1[Month],Table1[[#This Row],[Month]])/160</f>
        <v>0.64375000000000004</v>
      </c>
    </row>
    <row r="950" spans="1:23" x14ac:dyDescent="0.25">
      <c r="A950">
        <v>949</v>
      </c>
      <c r="B950" t="s">
        <v>3221</v>
      </c>
      <c r="C950" t="s">
        <v>3222</v>
      </c>
      <c r="D950">
        <v>64</v>
      </c>
      <c r="E950" t="s">
        <v>29</v>
      </c>
      <c r="F950" t="s">
        <v>112</v>
      </c>
      <c r="G950" s="1">
        <v>44140</v>
      </c>
      <c r="H950" t="s">
        <v>59</v>
      </c>
      <c r="I950" t="s">
        <v>93</v>
      </c>
      <c r="J950" s="3" t="s">
        <v>3223</v>
      </c>
      <c r="K950" t="s">
        <v>62</v>
      </c>
      <c r="M950" t="s">
        <v>41</v>
      </c>
      <c r="N950" t="s">
        <v>55</v>
      </c>
      <c r="R950" t="str">
        <f t="shared" ca="1" si="14"/>
        <v>Aisha</v>
      </c>
      <c r="S950" t="str">
        <f>IFERROR(TEXT(DATEVALUE(LEFT(Table1[[#This Row],[Date of Purchase]],10)), "MMMM"), TEXT(Table1[[#This Row],[Date of Purchase]], "MMMM"))</f>
        <v>November</v>
      </c>
      <c r="T950" t="str">
        <f>IF(OR(
  AND(Table1[[#This Row],[Ticket Priority]]="Critical", Table1[[#This Row],[Ticket Status]]&lt;&gt;"Closed"),
  AND(Table1[[#This Row],[Ticket Priority]]="High", Table1[[#This Row],[Ticket Status]]="Open")
), "Yes", "No")</f>
        <v>No</v>
      </c>
      <c r="U950" s="4" t="str">
        <f>IF(Table1[[#This Row],[Ticket Status]]="Closed","Yes","No")</f>
        <v>No</v>
      </c>
      <c r="V950" s="4" t="str">
        <f>IF(Table1[[#This Row],[Ticket Status]]="Pending Customer Response","Yes","No")</f>
        <v>No</v>
      </c>
      <c r="W950" s="5">
        <f ca="1">COUNTIFS(Table1[Agent_name],Table1[[#This Row],[Agent_name]],Table1[Month],Table1[[#This Row],[Month]])/160</f>
        <v>0.85624999999999996</v>
      </c>
    </row>
    <row r="951" spans="1:23" x14ac:dyDescent="0.25">
      <c r="A951">
        <v>950</v>
      </c>
      <c r="B951" t="s">
        <v>3224</v>
      </c>
      <c r="C951" t="s">
        <v>3225</v>
      </c>
      <c r="D951">
        <v>50</v>
      </c>
      <c r="E951" t="s">
        <v>19</v>
      </c>
      <c r="F951" t="s">
        <v>103</v>
      </c>
      <c r="G951" s="1">
        <v>44245</v>
      </c>
      <c r="H951" t="s">
        <v>21</v>
      </c>
      <c r="I951" t="s">
        <v>60</v>
      </c>
      <c r="J951" s="3" t="s">
        <v>3226</v>
      </c>
      <c r="K951" t="s">
        <v>39</v>
      </c>
      <c r="L951" t="s">
        <v>3227</v>
      </c>
      <c r="M951" t="s">
        <v>143</v>
      </c>
      <c r="N951" t="s">
        <v>55</v>
      </c>
      <c r="O951" s="2">
        <v>45078.400300925925</v>
      </c>
      <c r="P951" s="2">
        <v>45077.988495370373</v>
      </c>
      <c r="Q951">
        <v>4</v>
      </c>
      <c r="R951" t="str">
        <f t="shared" ca="1" si="14"/>
        <v>Neha</v>
      </c>
      <c r="S951" t="str">
        <f>IFERROR(TEXT(DATEVALUE(LEFT(Table1[[#This Row],[Date of Purchase]],10)), "MMMM"), TEXT(Table1[[#This Row],[Date of Purchase]], "MMMM"))</f>
        <v>February</v>
      </c>
      <c r="T951" t="str">
        <f>IF(OR(
  AND(Table1[[#This Row],[Ticket Priority]]="Critical", Table1[[#This Row],[Ticket Status]]&lt;&gt;"Closed"),
  AND(Table1[[#This Row],[Ticket Priority]]="High", Table1[[#This Row],[Ticket Status]]="Open")
), "Yes", "No")</f>
        <v>No</v>
      </c>
      <c r="U951" s="4" t="str">
        <f>IF(Table1[[#This Row],[Ticket Status]]="Closed","Yes","No")</f>
        <v>Yes</v>
      </c>
      <c r="V951" s="4" t="str">
        <f>IF(Table1[[#This Row],[Ticket Status]]="Pending Customer Response","Yes","No")</f>
        <v>No</v>
      </c>
      <c r="W951" s="5">
        <f ca="1">COUNTIFS(Table1[Agent_name],Table1[[#This Row],[Agent_name]],Table1[Month],Table1[[#This Row],[Month]])/160</f>
        <v>0.19375000000000001</v>
      </c>
    </row>
    <row r="952" spans="1:23" x14ac:dyDescent="0.25">
      <c r="A952">
        <v>951</v>
      </c>
      <c r="B952" t="s">
        <v>3228</v>
      </c>
      <c r="C952" t="s">
        <v>3229</v>
      </c>
      <c r="D952">
        <v>64</v>
      </c>
      <c r="E952" t="s">
        <v>19</v>
      </c>
      <c r="F952" t="s">
        <v>65</v>
      </c>
      <c r="G952" s="1">
        <v>44421</v>
      </c>
      <c r="H952" t="s">
        <v>59</v>
      </c>
      <c r="I952" t="s">
        <v>37</v>
      </c>
      <c r="J952" s="3" t="s">
        <v>3230</v>
      </c>
      <c r="K952" t="s">
        <v>39</v>
      </c>
      <c r="L952" t="s">
        <v>3231</v>
      </c>
      <c r="M952" t="s">
        <v>143</v>
      </c>
      <c r="N952" t="s">
        <v>33</v>
      </c>
      <c r="O952" s="2">
        <v>45078.234351851854</v>
      </c>
      <c r="P952" s="2">
        <v>45078.54546296296</v>
      </c>
      <c r="Q952">
        <v>3</v>
      </c>
      <c r="R952" t="str">
        <f t="shared" ca="1" si="14"/>
        <v>Ravi</v>
      </c>
      <c r="S952" t="str">
        <f>IFERROR(TEXT(DATEVALUE(LEFT(Table1[[#This Row],[Date of Purchase]],10)), "MMMM"), TEXT(Table1[[#This Row],[Date of Purchase]], "MMMM"))</f>
        <v>August</v>
      </c>
      <c r="T952" t="str">
        <f>IF(OR(
  AND(Table1[[#This Row],[Ticket Priority]]="Critical", Table1[[#This Row],[Ticket Status]]&lt;&gt;"Closed"),
  AND(Table1[[#This Row],[Ticket Priority]]="High", Table1[[#This Row],[Ticket Status]]="Open")
), "Yes", "No")</f>
        <v>No</v>
      </c>
      <c r="U952" s="4" t="str">
        <f>IF(Table1[[#This Row],[Ticket Status]]="Closed","Yes","No")</f>
        <v>Yes</v>
      </c>
      <c r="V952" s="4" t="str">
        <f>IF(Table1[[#This Row],[Ticket Status]]="Pending Customer Response","Yes","No")</f>
        <v>No</v>
      </c>
      <c r="W952" s="5">
        <f ca="1">COUNTIFS(Table1[Agent_name],Table1[[#This Row],[Agent_name]],Table1[Month],Table1[[#This Row],[Month]])/160</f>
        <v>0.65625</v>
      </c>
    </row>
    <row r="953" spans="1:23" x14ac:dyDescent="0.25">
      <c r="A953">
        <v>952</v>
      </c>
      <c r="B953" t="s">
        <v>3232</v>
      </c>
      <c r="C953" t="s">
        <v>3233</v>
      </c>
      <c r="D953">
        <v>56</v>
      </c>
      <c r="E953" t="s">
        <v>19</v>
      </c>
      <c r="F953" t="s">
        <v>86</v>
      </c>
      <c r="G953" s="1">
        <v>44006</v>
      </c>
      <c r="H953" t="s">
        <v>21</v>
      </c>
      <c r="I953" t="s">
        <v>177</v>
      </c>
      <c r="J953" s="3" t="s">
        <v>3234</v>
      </c>
      <c r="K953" t="s">
        <v>62</v>
      </c>
      <c r="M953" t="s">
        <v>25</v>
      </c>
      <c r="N953" t="s">
        <v>33</v>
      </c>
      <c r="R953" t="str">
        <f t="shared" ca="1" si="14"/>
        <v>Ravi</v>
      </c>
      <c r="S953" t="str">
        <f>IFERROR(TEXT(DATEVALUE(LEFT(Table1[[#This Row],[Date of Purchase]],10)), "MMMM"), TEXT(Table1[[#This Row],[Date of Purchase]], "MMMM"))</f>
        <v>June</v>
      </c>
      <c r="T953" t="str">
        <f>IF(OR(
  AND(Table1[[#This Row],[Ticket Priority]]="Critical", Table1[[#This Row],[Ticket Status]]&lt;&gt;"Closed"),
  AND(Table1[[#This Row],[Ticket Priority]]="High", Table1[[#This Row],[Ticket Status]]="Open")
), "Yes", "No")</f>
        <v>Yes</v>
      </c>
      <c r="U953" s="4" t="str">
        <f>IF(Table1[[#This Row],[Ticket Status]]="Closed","Yes","No")</f>
        <v>No</v>
      </c>
      <c r="V953" s="4" t="str">
        <f>IF(Table1[[#This Row],[Ticket Status]]="Pending Customer Response","Yes","No")</f>
        <v>No</v>
      </c>
      <c r="W953" s="5">
        <f ca="1">COUNTIFS(Table1[Agent_name],Table1[[#This Row],[Agent_name]],Table1[Month],Table1[[#This Row],[Month]])/160</f>
        <v>0.58125000000000004</v>
      </c>
    </row>
    <row r="954" spans="1:23" x14ac:dyDescent="0.25">
      <c r="A954">
        <v>953</v>
      </c>
      <c r="B954" t="s">
        <v>3235</v>
      </c>
      <c r="C954" t="s">
        <v>3236</v>
      </c>
      <c r="D954">
        <v>50</v>
      </c>
      <c r="E954" t="s">
        <v>58</v>
      </c>
      <c r="F954" t="s">
        <v>281</v>
      </c>
      <c r="G954" s="1">
        <v>44058</v>
      </c>
      <c r="H954" t="s">
        <v>59</v>
      </c>
      <c r="I954" t="s">
        <v>77</v>
      </c>
      <c r="J954" s="3" t="s">
        <v>3237</v>
      </c>
      <c r="K954" t="s">
        <v>62</v>
      </c>
      <c r="M954" t="s">
        <v>41</v>
      </c>
      <c r="N954" t="s">
        <v>33</v>
      </c>
      <c r="R954" t="str">
        <f t="shared" ca="1" si="14"/>
        <v>Arjun</v>
      </c>
      <c r="S954" t="str">
        <f>IFERROR(TEXT(DATEVALUE(LEFT(Table1[[#This Row],[Date of Purchase]],10)), "MMMM"), TEXT(Table1[[#This Row],[Date of Purchase]], "MMMM"))</f>
        <v>August</v>
      </c>
      <c r="T954" t="str">
        <f>IF(OR(
  AND(Table1[[#This Row],[Ticket Priority]]="Critical", Table1[[#This Row],[Ticket Status]]&lt;&gt;"Closed"),
  AND(Table1[[#This Row],[Ticket Priority]]="High", Table1[[#This Row],[Ticket Status]]="Open")
), "Yes", "No")</f>
        <v>No</v>
      </c>
      <c r="U954" s="4" t="str">
        <f>IF(Table1[[#This Row],[Ticket Status]]="Closed","Yes","No")</f>
        <v>No</v>
      </c>
      <c r="V954" s="4" t="str">
        <f>IF(Table1[[#This Row],[Ticket Status]]="Pending Customer Response","Yes","No")</f>
        <v>No</v>
      </c>
      <c r="W954" s="5">
        <f ca="1">COUNTIFS(Table1[Agent_name],Table1[[#This Row],[Agent_name]],Table1[Month],Table1[[#This Row],[Month]])/160</f>
        <v>0.20624999999999999</v>
      </c>
    </row>
    <row r="955" spans="1:23" x14ac:dyDescent="0.25">
      <c r="A955">
        <v>954</v>
      </c>
      <c r="B955" t="s">
        <v>3238</v>
      </c>
      <c r="C955" t="s">
        <v>3239</v>
      </c>
      <c r="D955">
        <v>24</v>
      </c>
      <c r="E955" t="s">
        <v>19</v>
      </c>
      <c r="F955" t="s">
        <v>173</v>
      </c>
      <c r="G955" s="1">
        <v>44259</v>
      </c>
      <c r="H955" t="s">
        <v>66</v>
      </c>
      <c r="I955" t="s">
        <v>150</v>
      </c>
      <c r="J955" s="3" t="s">
        <v>3240</v>
      </c>
      <c r="K955" t="s">
        <v>39</v>
      </c>
      <c r="L955" t="s">
        <v>3241</v>
      </c>
      <c r="M955" t="s">
        <v>143</v>
      </c>
      <c r="N955" t="s">
        <v>83</v>
      </c>
      <c r="O955" s="2">
        <v>45078.526770833334</v>
      </c>
      <c r="P955" s="2">
        <v>45078.157326388886</v>
      </c>
      <c r="Q955">
        <v>5</v>
      </c>
      <c r="R955" t="str">
        <f t="shared" ca="1" si="14"/>
        <v>Ravi</v>
      </c>
      <c r="S955" t="str">
        <f>IFERROR(TEXT(DATEVALUE(LEFT(Table1[[#This Row],[Date of Purchase]],10)), "MMMM"), TEXT(Table1[[#This Row],[Date of Purchase]], "MMMM"))</f>
        <v>March</v>
      </c>
      <c r="T955" t="str">
        <f>IF(OR(
  AND(Table1[[#This Row],[Ticket Priority]]="Critical", Table1[[#This Row],[Ticket Status]]&lt;&gt;"Closed"),
  AND(Table1[[#This Row],[Ticket Priority]]="High", Table1[[#This Row],[Ticket Status]]="Open")
), "Yes", "No")</f>
        <v>No</v>
      </c>
      <c r="U955" s="4" t="str">
        <f>IF(Table1[[#This Row],[Ticket Status]]="Closed","Yes","No")</f>
        <v>Yes</v>
      </c>
      <c r="V955" s="4" t="str">
        <f>IF(Table1[[#This Row],[Ticket Status]]="Pending Customer Response","Yes","No")</f>
        <v>No</v>
      </c>
      <c r="W955" s="5">
        <f ca="1">COUNTIFS(Table1[Agent_name],Table1[[#This Row],[Agent_name]],Table1[Month],Table1[[#This Row],[Month]])/160</f>
        <v>0.54374999999999996</v>
      </c>
    </row>
    <row r="956" spans="1:23" x14ac:dyDescent="0.25">
      <c r="A956">
        <v>955</v>
      </c>
      <c r="B956" t="s">
        <v>3242</v>
      </c>
      <c r="C956" t="s">
        <v>3243</v>
      </c>
      <c r="D956">
        <v>30</v>
      </c>
      <c r="E956" t="s">
        <v>29</v>
      </c>
      <c r="F956" t="s">
        <v>242</v>
      </c>
      <c r="G956" s="1">
        <v>44087</v>
      </c>
      <c r="H956" t="s">
        <v>59</v>
      </c>
      <c r="I956" t="s">
        <v>113</v>
      </c>
      <c r="J956" s="3" t="s">
        <v>3244</v>
      </c>
      <c r="K956" t="s">
        <v>39</v>
      </c>
      <c r="L956" t="s">
        <v>3245</v>
      </c>
      <c r="M956" t="s">
        <v>41</v>
      </c>
      <c r="N956" t="s">
        <v>33</v>
      </c>
      <c r="O956" s="2">
        <v>45078.809421296297</v>
      </c>
      <c r="P956" s="2">
        <v>45078.355254629627</v>
      </c>
      <c r="Q956">
        <v>3</v>
      </c>
      <c r="R956" t="str">
        <f t="shared" ca="1" si="14"/>
        <v>Rahul</v>
      </c>
      <c r="S956" t="str">
        <f>IFERROR(TEXT(DATEVALUE(LEFT(Table1[[#This Row],[Date of Purchase]],10)), "MMMM"), TEXT(Table1[[#This Row],[Date of Purchase]], "MMMM"))</f>
        <v>September</v>
      </c>
      <c r="T956" t="str">
        <f>IF(OR(
  AND(Table1[[#This Row],[Ticket Priority]]="Critical", Table1[[#This Row],[Ticket Status]]&lt;&gt;"Closed"),
  AND(Table1[[#This Row],[Ticket Priority]]="High", Table1[[#This Row],[Ticket Status]]="Open")
), "Yes", "No")</f>
        <v>No</v>
      </c>
      <c r="U956" s="4" t="str">
        <f>IF(Table1[[#This Row],[Ticket Status]]="Closed","Yes","No")</f>
        <v>Yes</v>
      </c>
      <c r="V956" s="4" t="str">
        <f>IF(Table1[[#This Row],[Ticket Status]]="Pending Customer Response","Yes","No")</f>
        <v>No</v>
      </c>
      <c r="W956" s="5">
        <f ca="1">COUNTIFS(Table1[Agent_name],Table1[[#This Row],[Agent_name]],Table1[Month],Table1[[#This Row],[Month]])/160</f>
        <v>0.25</v>
      </c>
    </row>
    <row r="957" spans="1:23" x14ac:dyDescent="0.25">
      <c r="A957">
        <v>956</v>
      </c>
      <c r="B957" t="s">
        <v>3246</v>
      </c>
      <c r="C957" t="s">
        <v>3247</v>
      </c>
      <c r="D957">
        <v>20</v>
      </c>
      <c r="E957" t="s">
        <v>29</v>
      </c>
      <c r="F957" t="s">
        <v>456</v>
      </c>
      <c r="G957" s="1">
        <v>44195</v>
      </c>
      <c r="H957" t="s">
        <v>59</v>
      </c>
      <c r="I957" t="s">
        <v>99</v>
      </c>
      <c r="J957" s="3" t="s">
        <v>3248</v>
      </c>
      <c r="K957" t="s">
        <v>39</v>
      </c>
      <c r="L957" t="s">
        <v>3249</v>
      </c>
      <c r="M957" t="s">
        <v>25</v>
      </c>
      <c r="N957" t="s">
        <v>83</v>
      </c>
      <c r="O957" s="2">
        <v>45078.489988425928</v>
      </c>
      <c r="P957" s="2">
        <v>45078.62054398148</v>
      </c>
      <c r="Q957">
        <v>5</v>
      </c>
      <c r="R957" t="str">
        <f t="shared" ca="1" si="14"/>
        <v>Ravi</v>
      </c>
      <c r="S957" t="str">
        <f>IFERROR(TEXT(DATEVALUE(LEFT(Table1[[#This Row],[Date of Purchase]],10)), "MMMM"), TEXT(Table1[[#This Row],[Date of Purchase]], "MMMM"))</f>
        <v>December</v>
      </c>
      <c r="T957" t="str">
        <f>IF(OR(
  AND(Table1[[#This Row],[Ticket Priority]]="Critical", Table1[[#This Row],[Ticket Status]]&lt;&gt;"Closed"),
  AND(Table1[[#This Row],[Ticket Priority]]="High", Table1[[#This Row],[Ticket Status]]="Open")
), "Yes", "No")</f>
        <v>No</v>
      </c>
      <c r="U957" s="4" t="str">
        <f>IF(Table1[[#This Row],[Ticket Status]]="Closed","Yes","No")</f>
        <v>Yes</v>
      </c>
      <c r="V957" s="4" t="str">
        <f>IF(Table1[[#This Row],[Ticket Status]]="Pending Customer Response","Yes","No")</f>
        <v>No</v>
      </c>
      <c r="W957" s="5">
        <f ca="1">COUNTIFS(Table1[Agent_name],Table1[[#This Row],[Agent_name]],Table1[Month],Table1[[#This Row],[Month]])/160</f>
        <v>0.66249999999999998</v>
      </c>
    </row>
    <row r="958" spans="1:23" x14ac:dyDescent="0.25">
      <c r="A958">
        <v>957</v>
      </c>
      <c r="B958" t="s">
        <v>3250</v>
      </c>
      <c r="C958" t="s">
        <v>3251</v>
      </c>
      <c r="D958">
        <v>64</v>
      </c>
      <c r="E958" t="s">
        <v>19</v>
      </c>
      <c r="F958" t="s">
        <v>249</v>
      </c>
      <c r="G958" s="1">
        <v>44271</v>
      </c>
      <c r="H958" t="s">
        <v>66</v>
      </c>
      <c r="I958" t="s">
        <v>37</v>
      </c>
      <c r="J958" s="3" t="s">
        <v>3252</v>
      </c>
      <c r="K958" t="s">
        <v>39</v>
      </c>
      <c r="L958" t="s">
        <v>3253</v>
      </c>
      <c r="M958" t="s">
        <v>143</v>
      </c>
      <c r="N958" t="s">
        <v>26</v>
      </c>
      <c r="O958" s="2">
        <v>45078.015694444446</v>
      </c>
      <c r="P958" s="2">
        <v>45078.328194444446</v>
      </c>
      <c r="Q958">
        <v>1</v>
      </c>
      <c r="R958" t="str">
        <f t="shared" ca="1" si="14"/>
        <v>Sara</v>
      </c>
      <c r="S958" t="str">
        <f>IFERROR(TEXT(DATEVALUE(LEFT(Table1[[#This Row],[Date of Purchase]],10)), "MMMM"), TEXT(Table1[[#This Row],[Date of Purchase]], "MMMM"))</f>
        <v>March</v>
      </c>
      <c r="T958" t="str">
        <f>IF(OR(
  AND(Table1[[#This Row],[Ticket Priority]]="Critical", Table1[[#This Row],[Ticket Status]]&lt;&gt;"Closed"),
  AND(Table1[[#This Row],[Ticket Priority]]="High", Table1[[#This Row],[Ticket Status]]="Open")
), "Yes", "No")</f>
        <v>No</v>
      </c>
      <c r="U958" s="4" t="str">
        <f>IF(Table1[[#This Row],[Ticket Status]]="Closed","Yes","No")</f>
        <v>Yes</v>
      </c>
      <c r="V958" s="4" t="str">
        <f>IF(Table1[[#This Row],[Ticket Status]]="Pending Customer Response","Yes","No")</f>
        <v>No</v>
      </c>
      <c r="W958" s="5">
        <f ca="1">COUNTIFS(Table1[Agent_name],Table1[[#This Row],[Agent_name]],Table1[Month],Table1[[#This Row],[Month]])/160</f>
        <v>0.55625000000000002</v>
      </c>
    </row>
    <row r="959" spans="1:23" x14ac:dyDescent="0.25">
      <c r="A959">
        <v>958</v>
      </c>
      <c r="B959" t="s">
        <v>3254</v>
      </c>
      <c r="C959" t="s">
        <v>3255</v>
      </c>
      <c r="D959">
        <v>54</v>
      </c>
      <c r="E959" t="s">
        <v>29</v>
      </c>
      <c r="F959" t="s">
        <v>125</v>
      </c>
      <c r="G959" s="1">
        <v>44291</v>
      </c>
      <c r="H959" t="s">
        <v>59</v>
      </c>
      <c r="I959" t="s">
        <v>141</v>
      </c>
      <c r="J959" s="3" t="s">
        <v>3256</v>
      </c>
      <c r="K959" t="s">
        <v>62</v>
      </c>
      <c r="M959" t="s">
        <v>89</v>
      </c>
      <c r="N959" t="s">
        <v>26</v>
      </c>
      <c r="R959" t="str">
        <f t="shared" ca="1" si="14"/>
        <v>Meera</v>
      </c>
      <c r="S959" t="str">
        <f>IFERROR(TEXT(DATEVALUE(LEFT(Table1[[#This Row],[Date of Purchase]],10)), "MMMM"), TEXT(Table1[[#This Row],[Date of Purchase]], "MMMM"))</f>
        <v>April</v>
      </c>
      <c r="T959" t="str">
        <f>IF(OR(
  AND(Table1[[#This Row],[Ticket Priority]]="Critical", Table1[[#This Row],[Ticket Status]]&lt;&gt;"Closed"),
  AND(Table1[[#This Row],[Ticket Priority]]="High", Table1[[#This Row],[Ticket Status]]="Open")
), "Yes", "No")</f>
        <v>Yes</v>
      </c>
      <c r="U959" s="4" t="str">
        <f>IF(Table1[[#This Row],[Ticket Status]]="Closed","Yes","No")</f>
        <v>No</v>
      </c>
      <c r="V959" s="4" t="str">
        <f>IF(Table1[[#This Row],[Ticket Status]]="Pending Customer Response","Yes","No")</f>
        <v>No</v>
      </c>
      <c r="W959" s="5">
        <f ca="1">COUNTIFS(Table1[Agent_name],Table1[[#This Row],[Agent_name]],Table1[Month],Table1[[#This Row],[Month]])/160</f>
        <v>0.16250000000000001</v>
      </c>
    </row>
    <row r="960" spans="1:23" x14ac:dyDescent="0.25">
      <c r="A960">
        <v>959</v>
      </c>
      <c r="B960" t="s">
        <v>1508</v>
      </c>
      <c r="C960" t="s">
        <v>3257</v>
      </c>
      <c r="D960">
        <v>69</v>
      </c>
      <c r="E960" t="s">
        <v>19</v>
      </c>
      <c r="F960" t="s">
        <v>125</v>
      </c>
      <c r="G960" s="1">
        <v>44431</v>
      </c>
      <c r="H960" t="s">
        <v>21</v>
      </c>
      <c r="I960" t="s">
        <v>93</v>
      </c>
      <c r="J960" s="3" t="s">
        <v>3258</v>
      </c>
      <c r="K960" t="s">
        <v>62</v>
      </c>
      <c r="M960" t="s">
        <v>25</v>
      </c>
      <c r="N960" t="s">
        <v>33</v>
      </c>
      <c r="R960" t="str">
        <f t="shared" ca="1" si="14"/>
        <v>Sara</v>
      </c>
      <c r="S960" t="str">
        <f>IFERROR(TEXT(DATEVALUE(LEFT(Table1[[#This Row],[Date of Purchase]],10)), "MMMM"), TEXT(Table1[[#This Row],[Date of Purchase]], "MMMM"))</f>
        <v>August</v>
      </c>
      <c r="T960" t="str">
        <f>IF(OR(
  AND(Table1[[#This Row],[Ticket Priority]]="Critical", Table1[[#This Row],[Ticket Status]]&lt;&gt;"Closed"),
  AND(Table1[[#This Row],[Ticket Priority]]="High", Table1[[#This Row],[Ticket Status]]="Open")
), "Yes", "No")</f>
        <v>Yes</v>
      </c>
      <c r="U960" s="4" t="str">
        <f>IF(Table1[[#This Row],[Ticket Status]]="Closed","Yes","No")</f>
        <v>No</v>
      </c>
      <c r="V960" s="4" t="str">
        <f>IF(Table1[[#This Row],[Ticket Status]]="Pending Customer Response","Yes","No")</f>
        <v>No</v>
      </c>
      <c r="W960" s="5">
        <f ca="1">COUNTIFS(Table1[Agent_name],Table1[[#This Row],[Agent_name]],Table1[Month],Table1[[#This Row],[Month]])/160</f>
        <v>0.8</v>
      </c>
    </row>
    <row r="961" spans="1:23" x14ac:dyDescent="0.25">
      <c r="A961">
        <v>960</v>
      </c>
      <c r="B961" t="s">
        <v>3259</v>
      </c>
      <c r="C961" t="s">
        <v>3260</v>
      </c>
      <c r="D961">
        <v>65</v>
      </c>
      <c r="E961" t="s">
        <v>19</v>
      </c>
      <c r="F961" t="s">
        <v>431</v>
      </c>
      <c r="G961" s="1">
        <v>44161</v>
      </c>
      <c r="H961" t="s">
        <v>66</v>
      </c>
      <c r="I961" t="s">
        <v>72</v>
      </c>
      <c r="J961" s="3" t="s">
        <v>3261</v>
      </c>
      <c r="K961" t="s">
        <v>39</v>
      </c>
      <c r="L961" t="s">
        <v>3262</v>
      </c>
      <c r="M961" t="s">
        <v>143</v>
      </c>
      <c r="N961" t="s">
        <v>55</v>
      </c>
      <c r="O961" s="2">
        <v>45078.747696759259</v>
      </c>
      <c r="P961" s="2">
        <v>45078.674780092595</v>
      </c>
      <c r="Q961">
        <v>1</v>
      </c>
      <c r="R961" t="str">
        <f t="shared" ca="1" si="14"/>
        <v>Meera</v>
      </c>
      <c r="S961" t="str">
        <f>IFERROR(TEXT(DATEVALUE(LEFT(Table1[[#This Row],[Date of Purchase]],10)), "MMMM"), TEXT(Table1[[#This Row],[Date of Purchase]], "MMMM"))</f>
        <v>November</v>
      </c>
      <c r="T961" t="str">
        <f>IF(OR(
  AND(Table1[[#This Row],[Ticket Priority]]="Critical", Table1[[#This Row],[Ticket Status]]&lt;&gt;"Closed"),
  AND(Table1[[#This Row],[Ticket Priority]]="High", Table1[[#This Row],[Ticket Status]]="Open")
), "Yes", "No")</f>
        <v>No</v>
      </c>
      <c r="U961" s="4" t="str">
        <f>IF(Table1[[#This Row],[Ticket Status]]="Closed","Yes","No")</f>
        <v>Yes</v>
      </c>
      <c r="V961" s="4" t="str">
        <f>IF(Table1[[#This Row],[Ticket Status]]="Pending Customer Response","Yes","No")</f>
        <v>No</v>
      </c>
      <c r="W961" s="5">
        <f ca="1">COUNTIFS(Table1[Agent_name],Table1[[#This Row],[Agent_name]],Table1[Month],Table1[[#This Row],[Month]])/160</f>
        <v>0.23749999999999999</v>
      </c>
    </row>
    <row r="962" spans="1:23" x14ac:dyDescent="0.25">
      <c r="A962">
        <v>961</v>
      </c>
      <c r="B962" t="s">
        <v>3263</v>
      </c>
      <c r="C962" t="s">
        <v>3264</v>
      </c>
      <c r="D962">
        <v>48</v>
      </c>
      <c r="E962" t="s">
        <v>29</v>
      </c>
      <c r="F962" t="s">
        <v>456</v>
      </c>
      <c r="G962" s="1">
        <v>44113</v>
      </c>
      <c r="H962" t="s">
        <v>67</v>
      </c>
      <c r="I962" t="s">
        <v>77</v>
      </c>
      <c r="J962" s="3" t="s">
        <v>3265</v>
      </c>
      <c r="K962" t="s">
        <v>24</v>
      </c>
      <c r="M962" t="s">
        <v>89</v>
      </c>
      <c r="N962" t="s">
        <v>83</v>
      </c>
      <c r="O962" s="2">
        <v>45078.47896990741</v>
      </c>
      <c r="R962" t="str">
        <f t="shared" ref="R962:R1025" ca="1" si="15">CHOOSE(
RANDBETWEEN(1,20),
"Aisha","Aisha","Aisha","Aisha",
"Ravi","Ravi","Ravi",
"Sara","Sara","Sara",
"Mohit","Mohit",
"Priya","Priya",
"Arjun",
"Neha","Rahul","Divya","Karan","Meera","Sanjay"
)</f>
        <v>Mohit</v>
      </c>
      <c r="S962" t="str">
        <f>IFERROR(TEXT(DATEVALUE(LEFT(Table1[[#This Row],[Date of Purchase]],10)), "MMMM"), TEXT(Table1[[#This Row],[Date of Purchase]], "MMMM"))</f>
        <v>October</v>
      </c>
      <c r="T962" t="str">
        <f>IF(OR(
  AND(Table1[[#This Row],[Ticket Priority]]="Critical", Table1[[#This Row],[Ticket Status]]&lt;&gt;"Closed"),
  AND(Table1[[#This Row],[Ticket Priority]]="High", Table1[[#This Row],[Ticket Status]]="Open")
), "Yes", "No")</f>
        <v>No</v>
      </c>
      <c r="U962" s="4" t="str">
        <f>IF(Table1[[#This Row],[Ticket Status]]="Closed","Yes","No")</f>
        <v>No</v>
      </c>
      <c r="V962" s="4" t="str">
        <f>IF(Table1[[#This Row],[Ticket Status]]="Pending Customer Response","Yes","No")</f>
        <v>Yes</v>
      </c>
      <c r="W962" s="5">
        <f ca="1">COUNTIFS(Table1[Agent_name],Table1[[#This Row],[Agent_name]],Table1[Month],Table1[[#This Row],[Month]])/160</f>
        <v>0.49375000000000002</v>
      </c>
    </row>
    <row r="963" spans="1:23" x14ac:dyDescent="0.25">
      <c r="A963">
        <v>962</v>
      </c>
      <c r="B963" t="s">
        <v>3266</v>
      </c>
      <c r="C963" t="s">
        <v>3267</v>
      </c>
      <c r="D963">
        <v>60</v>
      </c>
      <c r="E963" t="s">
        <v>29</v>
      </c>
      <c r="F963" t="s">
        <v>242</v>
      </c>
      <c r="G963" s="1">
        <v>44451</v>
      </c>
      <c r="H963" t="s">
        <v>67</v>
      </c>
      <c r="I963" t="s">
        <v>72</v>
      </c>
      <c r="J963" s="3" t="s">
        <v>3268</v>
      </c>
      <c r="K963" t="s">
        <v>24</v>
      </c>
      <c r="M963" t="s">
        <v>89</v>
      </c>
      <c r="N963" t="s">
        <v>83</v>
      </c>
      <c r="O963" s="2">
        <v>45078.056770833333</v>
      </c>
      <c r="R963" t="str">
        <f t="shared" ca="1" si="15"/>
        <v>Aisha</v>
      </c>
      <c r="S963" t="str">
        <f>IFERROR(TEXT(DATEVALUE(LEFT(Table1[[#This Row],[Date of Purchase]],10)), "MMMM"), TEXT(Table1[[#This Row],[Date of Purchase]], "MMMM"))</f>
        <v>September</v>
      </c>
      <c r="T963" t="str">
        <f>IF(OR(
  AND(Table1[[#This Row],[Ticket Priority]]="Critical", Table1[[#This Row],[Ticket Status]]&lt;&gt;"Closed"),
  AND(Table1[[#This Row],[Ticket Priority]]="High", Table1[[#This Row],[Ticket Status]]="Open")
), "Yes", "No")</f>
        <v>No</v>
      </c>
      <c r="U963" s="4" t="str">
        <f>IF(Table1[[#This Row],[Ticket Status]]="Closed","Yes","No")</f>
        <v>No</v>
      </c>
      <c r="V963" s="4" t="str">
        <f>IF(Table1[[#This Row],[Ticket Status]]="Pending Customer Response","Yes","No")</f>
        <v>Yes</v>
      </c>
      <c r="W963" s="5">
        <f ca="1">COUNTIFS(Table1[Agent_name],Table1[[#This Row],[Agent_name]],Table1[Month],Table1[[#This Row],[Month]])/160</f>
        <v>0.86250000000000004</v>
      </c>
    </row>
    <row r="964" spans="1:23" x14ac:dyDescent="0.25">
      <c r="A964">
        <v>963</v>
      </c>
      <c r="B964" t="s">
        <v>3269</v>
      </c>
      <c r="C964" t="s">
        <v>3270</v>
      </c>
      <c r="D964">
        <v>24</v>
      </c>
      <c r="E964" t="s">
        <v>29</v>
      </c>
      <c r="F964" t="s">
        <v>242</v>
      </c>
      <c r="G964" s="1">
        <v>44019</v>
      </c>
      <c r="H964" t="s">
        <v>66</v>
      </c>
      <c r="I964" t="s">
        <v>113</v>
      </c>
      <c r="J964" s="3" t="s">
        <v>3271</v>
      </c>
      <c r="K964" t="s">
        <v>24</v>
      </c>
      <c r="M964" t="s">
        <v>25</v>
      </c>
      <c r="N964" t="s">
        <v>55</v>
      </c>
      <c r="O964" s="2">
        <v>45077.983182870368</v>
      </c>
      <c r="R964" t="str">
        <f t="shared" ca="1" si="15"/>
        <v>Aisha</v>
      </c>
      <c r="S964" t="str">
        <f>IFERROR(TEXT(DATEVALUE(LEFT(Table1[[#This Row],[Date of Purchase]],10)), "MMMM"), TEXT(Table1[[#This Row],[Date of Purchase]], "MMMM"))</f>
        <v>July</v>
      </c>
      <c r="T964" t="str">
        <f>IF(OR(
  AND(Table1[[#This Row],[Ticket Priority]]="Critical", Table1[[#This Row],[Ticket Status]]&lt;&gt;"Closed"),
  AND(Table1[[#This Row],[Ticket Priority]]="High", Table1[[#This Row],[Ticket Status]]="Open")
), "Yes", "No")</f>
        <v>Yes</v>
      </c>
      <c r="U964" s="4" t="str">
        <f>IF(Table1[[#This Row],[Ticket Status]]="Closed","Yes","No")</f>
        <v>No</v>
      </c>
      <c r="V964" s="4" t="str">
        <f>IF(Table1[[#This Row],[Ticket Status]]="Pending Customer Response","Yes","No")</f>
        <v>Yes</v>
      </c>
      <c r="W964" s="5">
        <f ca="1">COUNTIFS(Table1[Agent_name],Table1[[#This Row],[Agent_name]],Table1[Month],Table1[[#This Row],[Month]])/160</f>
        <v>0.875</v>
      </c>
    </row>
    <row r="965" spans="1:23" x14ac:dyDescent="0.25">
      <c r="A965">
        <v>964</v>
      </c>
      <c r="B965" t="s">
        <v>3272</v>
      </c>
      <c r="C965" t="s">
        <v>3273</v>
      </c>
      <c r="D965">
        <v>33</v>
      </c>
      <c r="E965" t="s">
        <v>29</v>
      </c>
      <c r="F965" t="s">
        <v>431</v>
      </c>
      <c r="G965" s="1">
        <v>44422</v>
      </c>
      <c r="H965" t="s">
        <v>59</v>
      </c>
      <c r="I965" t="s">
        <v>99</v>
      </c>
      <c r="J965" s="3" t="s">
        <v>3274</v>
      </c>
      <c r="K965" t="s">
        <v>39</v>
      </c>
      <c r="L965" t="s">
        <v>3275</v>
      </c>
      <c r="M965" t="s">
        <v>41</v>
      </c>
      <c r="N965" t="s">
        <v>55</v>
      </c>
      <c r="O965" s="2">
        <v>45078.231817129628</v>
      </c>
      <c r="P965" s="2">
        <v>45078.5547337963</v>
      </c>
      <c r="Q965">
        <v>5</v>
      </c>
      <c r="R965" t="str">
        <f t="shared" ca="1" si="15"/>
        <v>Karan</v>
      </c>
      <c r="S965" t="str">
        <f>IFERROR(TEXT(DATEVALUE(LEFT(Table1[[#This Row],[Date of Purchase]],10)), "MMMM"), TEXT(Table1[[#This Row],[Date of Purchase]], "MMMM"))</f>
        <v>August</v>
      </c>
      <c r="T965" t="str">
        <f>IF(OR(
  AND(Table1[[#This Row],[Ticket Priority]]="Critical", Table1[[#This Row],[Ticket Status]]&lt;&gt;"Closed"),
  AND(Table1[[#This Row],[Ticket Priority]]="High", Table1[[#This Row],[Ticket Status]]="Open")
), "Yes", "No")</f>
        <v>No</v>
      </c>
      <c r="U965" s="4" t="str">
        <f>IF(Table1[[#This Row],[Ticket Status]]="Closed","Yes","No")</f>
        <v>Yes</v>
      </c>
      <c r="V965" s="4" t="str">
        <f>IF(Table1[[#This Row],[Ticket Status]]="Pending Customer Response","Yes","No")</f>
        <v>No</v>
      </c>
      <c r="W965" s="5">
        <f ca="1">COUNTIFS(Table1[Agent_name],Table1[[#This Row],[Agent_name]],Table1[Month],Table1[[#This Row],[Month]])/160</f>
        <v>0.21875</v>
      </c>
    </row>
    <row r="966" spans="1:23" x14ac:dyDescent="0.25">
      <c r="A966">
        <v>965</v>
      </c>
      <c r="B966" t="s">
        <v>3276</v>
      </c>
      <c r="C966" t="s">
        <v>3277</v>
      </c>
      <c r="D966">
        <v>36</v>
      </c>
      <c r="E966" t="s">
        <v>19</v>
      </c>
      <c r="F966" t="s">
        <v>456</v>
      </c>
      <c r="G966" s="1">
        <v>44000</v>
      </c>
      <c r="H966" t="s">
        <v>45</v>
      </c>
      <c r="I966" t="s">
        <v>72</v>
      </c>
      <c r="J966" s="3" t="s">
        <v>3278</v>
      </c>
      <c r="K966" t="s">
        <v>39</v>
      </c>
      <c r="L966" t="s">
        <v>3279</v>
      </c>
      <c r="M966" t="s">
        <v>89</v>
      </c>
      <c r="N966" t="s">
        <v>33</v>
      </c>
      <c r="O966" s="2">
        <v>45078.460289351853</v>
      </c>
      <c r="P966" s="2">
        <v>45078.77070601852</v>
      </c>
      <c r="Q966">
        <v>5</v>
      </c>
      <c r="R966" t="str">
        <f t="shared" ca="1" si="15"/>
        <v>Meera</v>
      </c>
      <c r="S966" t="str">
        <f>IFERROR(TEXT(DATEVALUE(LEFT(Table1[[#This Row],[Date of Purchase]],10)), "MMMM"), TEXT(Table1[[#This Row],[Date of Purchase]], "MMMM"))</f>
        <v>June</v>
      </c>
      <c r="T966" t="str">
        <f>IF(OR(
  AND(Table1[[#This Row],[Ticket Priority]]="Critical", Table1[[#This Row],[Ticket Status]]&lt;&gt;"Closed"),
  AND(Table1[[#This Row],[Ticket Priority]]="High", Table1[[#This Row],[Ticket Status]]="Open")
), "Yes", "No")</f>
        <v>No</v>
      </c>
      <c r="U966" s="4" t="str">
        <f>IF(Table1[[#This Row],[Ticket Status]]="Closed","Yes","No")</f>
        <v>Yes</v>
      </c>
      <c r="V966" s="4" t="str">
        <f>IF(Table1[[#This Row],[Ticket Status]]="Pending Customer Response","Yes","No")</f>
        <v>No</v>
      </c>
      <c r="W966" s="5">
        <f ca="1">COUNTIFS(Table1[Agent_name],Table1[[#This Row],[Agent_name]],Table1[Month],Table1[[#This Row],[Month]])/160</f>
        <v>0.13125000000000001</v>
      </c>
    </row>
    <row r="967" spans="1:23" x14ac:dyDescent="0.25">
      <c r="A967">
        <v>966</v>
      </c>
      <c r="B967" t="s">
        <v>3280</v>
      </c>
      <c r="C967" t="s">
        <v>3281</v>
      </c>
      <c r="D967">
        <v>23</v>
      </c>
      <c r="E967" t="s">
        <v>29</v>
      </c>
      <c r="F967" t="s">
        <v>65</v>
      </c>
      <c r="G967" s="1">
        <v>43884</v>
      </c>
      <c r="H967" t="s">
        <v>66</v>
      </c>
      <c r="I967" t="s">
        <v>99</v>
      </c>
      <c r="J967" s="3" t="s">
        <v>3282</v>
      </c>
      <c r="K967" t="s">
        <v>24</v>
      </c>
      <c r="M967" t="s">
        <v>25</v>
      </c>
      <c r="N967" t="s">
        <v>83</v>
      </c>
      <c r="O967" s="2">
        <v>45078.004062499997</v>
      </c>
      <c r="R967" t="str">
        <f t="shared" ca="1" si="15"/>
        <v>Karan</v>
      </c>
      <c r="S967" t="str">
        <f>IFERROR(TEXT(DATEVALUE(LEFT(Table1[[#This Row],[Date of Purchase]],10)), "MMMM"), TEXT(Table1[[#This Row],[Date of Purchase]], "MMMM"))</f>
        <v>February</v>
      </c>
      <c r="T967" t="str">
        <f>IF(OR(
  AND(Table1[[#This Row],[Ticket Priority]]="Critical", Table1[[#This Row],[Ticket Status]]&lt;&gt;"Closed"),
  AND(Table1[[#This Row],[Ticket Priority]]="High", Table1[[#This Row],[Ticket Status]]="Open")
), "Yes", "No")</f>
        <v>Yes</v>
      </c>
      <c r="U967" s="4" t="str">
        <f>IF(Table1[[#This Row],[Ticket Status]]="Closed","Yes","No")</f>
        <v>No</v>
      </c>
      <c r="V967" s="4" t="str">
        <f>IF(Table1[[#This Row],[Ticket Status]]="Pending Customer Response","Yes","No")</f>
        <v>Yes</v>
      </c>
      <c r="W967" s="5">
        <f ca="1">COUNTIFS(Table1[Agent_name],Table1[[#This Row],[Agent_name]],Table1[Month],Table1[[#This Row],[Month]])/160</f>
        <v>0.17499999999999999</v>
      </c>
    </row>
    <row r="968" spans="1:23" x14ac:dyDescent="0.25">
      <c r="A968">
        <v>967</v>
      </c>
      <c r="B968" t="s">
        <v>3283</v>
      </c>
      <c r="C968" t="s">
        <v>3284</v>
      </c>
      <c r="D968">
        <v>18</v>
      </c>
      <c r="E968" t="s">
        <v>29</v>
      </c>
      <c r="F968" t="s">
        <v>485</v>
      </c>
      <c r="G968" s="1">
        <v>44373</v>
      </c>
      <c r="H968" t="s">
        <v>45</v>
      </c>
      <c r="I968" t="s">
        <v>46</v>
      </c>
      <c r="J968" s="3" t="s">
        <v>3285</v>
      </c>
      <c r="K968" t="s">
        <v>62</v>
      </c>
      <c r="M968" t="s">
        <v>143</v>
      </c>
      <c r="N968" t="s">
        <v>33</v>
      </c>
      <c r="R968" t="str">
        <f t="shared" ca="1" si="15"/>
        <v>Sara</v>
      </c>
      <c r="S968" t="str">
        <f>IFERROR(TEXT(DATEVALUE(LEFT(Table1[[#This Row],[Date of Purchase]],10)), "MMMM"), TEXT(Table1[[#This Row],[Date of Purchase]], "MMMM"))</f>
        <v>June</v>
      </c>
      <c r="T968" t="str">
        <f>IF(OR(
  AND(Table1[[#This Row],[Ticket Priority]]="Critical", Table1[[#This Row],[Ticket Status]]&lt;&gt;"Closed"),
  AND(Table1[[#This Row],[Ticket Priority]]="High", Table1[[#This Row],[Ticket Status]]="Open")
), "Yes", "No")</f>
        <v>No</v>
      </c>
      <c r="U968" s="4" t="str">
        <f>IF(Table1[[#This Row],[Ticket Status]]="Closed","Yes","No")</f>
        <v>No</v>
      </c>
      <c r="V968" s="4" t="str">
        <f>IF(Table1[[#This Row],[Ticket Status]]="Pending Customer Response","Yes","No")</f>
        <v>No</v>
      </c>
      <c r="W968" s="5">
        <f ca="1">COUNTIFS(Table1[Agent_name],Table1[[#This Row],[Agent_name]],Table1[Month],Table1[[#This Row],[Month]])/160</f>
        <v>0.65</v>
      </c>
    </row>
    <row r="969" spans="1:23" x14ac:dyDescent="0.25">
      <c r="A969">
        <v>968</v>
      </c>
      <c r="B969" t="s">
        <v>3286</v>
      </c>
      <c r="C969" t="s">
        <v>3287</v>
      </c>
      <c r="D969">
        <v>44</v>
      </c>
      <c r="E969" t="s">
        <v>29</v>
      </c>
      <c r="F969" t="s">
        <v>112</v>
      </c>
      <c r="G969" s="1">
        <v>43989</v>
      </c>
      <c r="H969" t="s">
        <v>59</v>
      </c>
      <c r="I969" t="s">
        <v>22</v>
      </c>
      <c r="J969" s="3" t="s">
        <v>3288</v>
      </c>
      <c r="K969" t="s">
        <v>24</v>
      </c>
      <c r="M969" t="s">
        <v>25</v>
      </c>
      <c r="N969" t="s">
        <v>55</v>
      </c>
      <c r="O969" s="2">
        <v>45078.415208333332</v>
      </c>
      <c r="R969" t="str">
        <f t="shared" ca="1" si="15"/>
        <v>Priya</v>
      </c>
      <c r="S969" t="str">
        <f>IFERROR(TEXT(DATEVALUE(LEFT(Table1[[#This Row],[Date of Purchase]],10)), "MMMM"), TEXT(Table1[[#This Row],[Date of Purchase]], "MMMM"))</f>
        <v>June</v>
      </c>
      <c r="T969" t="str">
        <f>IF(OR(
  AND(Table1[[#This Row],[Ticket Priority]]="Critical", Table1[[#This Row],[Ticket Status]]&lt;&gt;"Closed"),
  AND(Table1[[#This Row],[Ticket Priority]]="High", Table1[[#This Row],[Ticket Status]]="Open")
), "Yes", "No")</f>
        <v>Yes</v>
      </c>
      <c r="U969" s="4" t="str">
        <f>IF(Table1[[#This Row],[Ticket Status]]="Closed","Yes","No")</f>
        <v>No</v>
      </c>
      <c r="V969" s="4" t="str">
        <f>IF(Table1[[#This Row],[Ticket Status]]="Pending Customer Response","Yes","No")</f>
        <v>Yes</v>
      </c>
      <c r="W969" s="5">
        <f ca="1">COUNTIFS(Table1[Agent_name],Table1[[#This Row],[Agent_name]],Table1[Month],Table1[[#This Row],[Month]])/160</f>
        <v>0.35625000000000001</v>
      </c>
    </row>
    <row r="970" spans="1:23" x14ac:dyDescent="0.25">
      <c r="A970">
        <v>969</v>
      </c>
      <c r="B970" t="s">
        <v>3289</v>
      </c>
      <c r="C970" t="s">
        <v>3290</v>
      </c>
      <c r="D970">
        <v>59</v>
      </c>
      <c r="E970" t="s">
        <v>29</v>
      </c>
      <c r="F970" t="s">
        <v>223</v>
      </c>
      <c r="G970" s="1">
        <v>44344</v>
      </c>
      <c r="H970" t="s">
        <v>66</v>
      </c>
      <c r="I970" t="s">
        <v>67</v>
      </c>
      <c r="J970" s="3" t="s">
        <v>3291</v>
      </c>
      <c r="K970" t="s">
        <v>62</v>
      </c>
      <c r="M970" t="s">
        <v>25</v>
      </c>
      <c r="N970" t="s">
        <v>55</v>
      </c>
      <c r="R970" t="str">
        <f t="shared" ca="1" si="15"/>
        <v>Sara</v>
      </c>
      <c r="S970" t="str">
        <f>IFERROR(TEXT(DATEVALUE(LEFT(Table1[[#This Row],[Date of Purchase]],10)), "MMMM"), TEXT(Table1[[#This Row],[Date of Purchase]], "MMMM"))</f>
        <v>May</v>
      </c>
      <c r="T970" t="str">
        <f>IF(OR(
  AND(Table1[[#This Row],[Ticket Priority]]="Critical", Table1[[#This Row],[Ticket Status]]&lt;&gt;"Closed"),
  AND(Table1[[#This Row],[Ticket Priority]]="High", Table1[[#This Row],[Ticket Status]]="Open")
), "Yes", "No")</f>
        <v>Yes</v>
      </c>
      <c r="U970" s="4" t="str">
        <f>IF(Table1[[#This Row],[Ticket Status]]="Closed","Yes","No")</f>
        <v>No</v>
      </c>
      <c r="V970" s="4" t="str">
        <f>IF(Table1[[#This Row],[Ticket Status]]="Pending Customer Response","Yes","No")</f>
        <v>No</v>
      </c>
      <c r="W970" s="5">
        <f ca="1">COUNTIFS(Table1[Agent_name],Table1[[#This Row],[Agent_name]],Table1[Month],Table1[[#This Row],[Month]])/160</f>
        <v>0.64375000000000004</v>
      </c>
    </row>
    <row r="971" spans="1:23" x14ac:dyDescent="0.25">
      <c r="A971">
        <v>970</v>
      </c>
      <c r="B971" t="s">
        <v>3292</v>
      </c>
      <c r="C971" t="s">
        <v>3293</v>
      </c>
      <c r="D971">
        <v>52</v>
      </c>
      <c r="E971" t="s">
        <v>19</v>
      </c>
      <c r="F971" t="s">
        <v>317</v>
      </c>
      <c r="G971" s="1">
        <v>44202</v>
      </c>
      <c r="H971" t="s">
        <v>59</v>
      </c>
      <c r="I971" t="s">
        <v>37</v>
      </c>
      <c r="J971" s="3" t="s">
        <v>3294</v>
      </c>
      <c r="K971" t="s">
        <v>62</v>
      </c>
      <c r="M971" t="s">
        <v>25</v>
      </c>
      <c r="N971" t="s">
        <v>26</v>
      </c>
      <c r="R971" t="str">
        <f t="shared" ca="1" si="15"/>
        <v>Aisha</v>
      </c>
      <c r="S971" t="str">
        <f>IFERROR(TEXT(DATEVALUE(LEFT(Table1[[#This Row],[Date of Purchase]],10)), "MMMM"), TEXT(Table1[[#This Row],[Date of Purchase]], "MMMM"))</f>
        <v>January</v>
      </c>
      <c r="T971" t="str">
        <f>IF(OR(
  AND(Table1[[#This Row],[Ticket Priority]]="Critical", Table1[[#This Row],[Ticket Status]]&lt;&gt;"Closed"),
  AND(Table1[[#This Row],[Ticket Priority]]="High", Table1[[#This Row],[Ticket Status]]="Open")
), "Yes", "No")</f>
        <v>Yes</v>
      </c>
      <c r="U971" s="4" t="str">
        <f>IF(Table1[[#This Row],[Ticket Status]]="Closed","Yes","No")</f>
        <v>No</v>
      </c>
      <c r="V971" s="4" t="str">
        <f>IF(Table1[[#This Row],[Ticket Status]]="Pending Customer Response","Yes","No")</f>
        <v>No</v>
      </c>
      <c r="W971" s="5">
        <f ca="1">COUNTIFS(Table1[Agent_name],Table1[[#This Row],[Agent_name]],Table1[Month],Table1[[#This Row],[Month]])/160</f>
        <v>0.83125000000000004</v>
      </c>
    </row>
    <row r="972" spans="1:23" x14ac:dyDescent="0.25">
      <c r="A972">
        <v>971</v>
      </c>
      <c r="B972" t="s">
        <v>3295</v>
      </c>
      <c r="C972" t="s">
        <v>3296</v>
      </c>
      <c r="D972">
        <v>60</v>
      </c>
      <c r="E972" t="s">
        <v>19</v>
      </c>
      <c r="F972" t="s">
        <v>317</v>
      </c>
      <c r="G972" s="1">
        <v>44317</v>
      </c>
      <c r="H972" t="s">
        <v>21</v>
      </c>
      <c r="I972" t="s">
        <v>99</v>
      </c>
      <c r="J972" s="3" t="s">
        <v>3297</v>
      </c>
      <c r="K972" t="s">
        <v>62</v>
      </c>
      <c r="M972" t="s">
        <v>89</v>
      </c>
      <c r="N972" t="s">
        <v>33</v>
      </c>
      <c r="R972" t="str">
        <f t="shared" ca="1" si="15"/>
        <v>Aisha</v>
      </c>
      <c r="S972" t="str">
        <f>IFERROR(TEXT(DATEVALUE(LEFT(Table1[[#This Row],[Date of Purchase]],10)), "MMMM"), TEXT(Table1[[#This Row],[Date of Purchase]], "MMMM"))</f>
        <v>May</v>
      </c>
      <c r="T972" t="str">
        <f>IF(OR(
  AND(Table1[[#This Row],[Ticket Priority]]="Critical", Table1[[#This Row],[Ticket Status]]&lt;&gt;"Closed"),
  AND(Table1[[#This Row],[Ticket Priority]]="High", Table1[[#This Row],[Ticket Status]]="Open")
), "Yes", "No")</f>
        <v>Yes</v>
      </c>
      <c r="U972" s="4" t="str">
        <f>IF(Table1[[#This Row],[Ticket Status]]="Closed","Yes","No")</f>
        <v>No</v>
      </c>
      <c r="V972" s="4" t="str">
        <f>IF(Table1[[#This Row],[Ticket Status]]="Pending Customer Response","Yes","No")</f>
        <v>No</v>
      </c>
      <c r="W972" s="5">
        <f ca="1">COUNTIFS(Table1[Agent_name],Table1[[#This Row],[Agent_name]],Table1[Month],Table1[[#This Row],[Month]])/160</f>
        <v>0.93125000000000002</v>
      </c>
    </row>
    <row r="973" spans="1:23" x14ac:dyDescent="0.25">
      <c r="A973">
        <v>972</v>
      </c>
      <c r="B973" t="s">
        <v>3298</v>
      </c>
      <c r="C973" t="s">
        <v>3299</v>
      </c>
      <c r="D973">
        <v>38</v>
      </c>
      <c r="E973" t="s">
        <v>19</v>
      </c>
      <c r="F973" t="s">
        <v>456</v>
      </c>
      <c r="G973" s="1">
        <v>44308</v>
      </c>
      <c r="H973" t="s">
        <v>66</v>
      </c>
      <c r="I973" t="s">
        <v>31</v>
      </c>
      <c r="J973" s="3" t="s">
        <v>3300</v>
      </c>
      <c r="K973" t="s">
        <v>24</v>
      </c>
      <c r="M973" t="s">
        <v>89</v>
      </c>
      <c r="N973" t="s">
        <v>26</v>
      </c>
      <c r="O973" s="2">
        <v>45078.227083333331</v>
      </c>
      <c r="R973" t="str">
        <f t="shared" ca="1" si="15"/>
        <v>Karan</v>
      </c>
      <c r="S973" t="str">
        <f>IFERROR(TEXT(DATEVALUE(LEFT(Table1[[#This Row],[Date of Purchase]],10)), "MMMM"), TEXT(Table1[[#This Row],[Date of Purchase]], "MMMM"))</f>
        <v>April</v>
      </c>
      <c r="T973" t="str">
        <f>IF(OR(
  AND(Table1[[#This Row],[Ticket Priority]]="Critical", Table1[[#This Row],[Ticket Status]]&lt;&gt;"Closed"),
  AND(Table1[[#This Row],[Ticket Priority]]="High", Table1[[#This Row],[Ticket Status]]="Open")
), "Yes", "No")</f>
        <v>No</v>
      </c>
      <c r="U973" s="4" t="str">
        <f>IF(Table1[[#This Row],[Ticket Status]]="Closed","Yes","No")</f>
        <v>No</v>
      </c>
      <c r="V973" s="4" t="str">
        <f>IF(Table1[[#This Row],[Ticket Status]]="Pending Customer Response","Yes","No")</f>
        <v>Yes</v>
      </c>
      <c r="W973" s="5">
        <f ca="1">COUNTIFS(Table1[Agent_name],Table1[[#This Row],[Agent_name]],Table1[Month],Table1[[#This Row],[Month]])/160</f>
        <v>0.29375000000000001</v>
      </c>
    </row>
    <row r="974" spans="1:23" x14ac:dyDescent="0.25">
      <c r="A974">
        <v>973</v>
      </c>
      <c r="B974" t="s">
        <v>3301</v>
      </c>
      <c r="C974" t="s">
        <v>3302</v>
      </c>
      <c r="D974">
        <v>18</v>
      </c>
      <c r="E974" t="s">
        <v>19</v>
      </c>
      <c r="F974" t="s">
        <v>249</v>
      </c>
      <c r="G974" s="1">
        <v>44174</v>
      </c>
      <c r="H974" t="s">
        <v>45</v>
      </c>
      <c r="I974" t="s">
        <v>31</v>
      </c>
      <c r="J974" s="3" t="s">
        <v>3303</v>
      </c>
      <c r="K974" t="s">
        <v>24</v>
      </c>
      <c r="M974" t="s">
        <v>25</v>
      </c>
      <c r="N974" t="s">
        <v>55</v>
      </c>
      <c r="O974" s="2">
        <v>45078.64167824074</v>
      </c>
      <c r="R974" t="str">
        <f t="shared" ca="1" si="15"/>
        <v>Aisha</v>
      </c>
      <c r="S974" t="str">
        <f>IFERROR(TEXT(DATEVALUE(LEFT(Table1[[#This Row],[Date of Purchase]],10)), "MMMM"), TEXT(Table1[[#This Row],[Date of Purchase]], "MMMM"))</f>
        <v>December</v>
      </c>
      <c r="T974" t="str">
        <f>IF(OR(
  AND(Table1[[#This Row],[Ticket Priority]]="Critical", Table1[[#This Row],[Ticket Status]]&lt;&gt;"Closed"),
  AND(Table1[[#This Row],[Ticket Priority]]="High", Table1[[#This Row],[Ticket Status]]="Open")
), "Yes", "No")</f>
        <v>Yes</v>
      </c>
      <c r="U974" s="4" t="str">
        <f>IF(Table1[[#This Row],[Ticket Status]]="Closed","Yes","No")</f>
        <v>No</v>
      </c>
      <c r="V974" s="4" t="str">
        <f>IF(Table1[[#This Row],[Ticket Status]]="Pending Customer Response","Yes","No")</f>
        <v>Yes</v>
      </c>
      <c r="W974" s="5">
        <f ca="1">COUNTIFS(Table1[Agent_name],Table1[[#This Row],[Agent_name]],Table1[Month],Table1[[#This Row],[Month]])/160</f>
        <v>0.91249999999999998</v>
      </c>
    </row>
    <row r="975" spans="1:23" x14ac:dyDescent="0.25">
      <c r="A975">
        <v>974</v>
      </c>
      <c r="B975" t="s">
        <v>3304</v>
      </c>
      <c r="C975" t="s">
        <v>3305</v>
      </c>
      <c r="D975">
        <v>66</v>
      </c>
      <c r="E975" t="s">
        <v>19</v>
      </c>
      <c r="F975" t="s">
        <v>223</v>
      </c>
      <c r="G975" s="1">
        <v>44298</v>
      </c>
      <c r="H975" t="s">
        <v>45</v>
      </c>
      <c r="I975" t="s">
        <v>60</v>
      </c>
      <c r="J975" s="3" t="s">
        <v>3306</v>
      </c>
      <c r="K975" t="s">
        <v>39</v>
      </c>
      <c r="L975" t="s">
        <v>3307</v>
      </c>
      <c r="M975" t="s">
        <v>41</v>
      </c>
      <c r="N975" t="s">
        <v>26</v>
      </c>
      <c r="O975" s="2">
        <v>45078.620868055557</v>
      </c>
      <c r="P975" s="2">
        <v>45078.261840277781</v>
      </c>
      <c r="Q975">
        <v>3</v>
      </c>
      <c r="R975" t="str">
        <f t="shared" ca="1" si="15"/>
        <v>Sara</v>
      </c>
      <c r="S975" t="str">
        <f>IFERROR(TEXT(DATEVALUE(LEFT(Table1[[#This Row],[Date of Purchase]],10)), "MMMM"), TEXT(Table1[[#This Row],[Date of Purchase]], "MMMM"))</f>
        <v>April</v>
      </c>
      <c r="T975" t="str">
        <f>IF(OR(
  AND(Table1[[#This Row],[Ticket Priority]]="Critical", Table1[[#This Row],[Ticket Status]]&lt;&gt;"Closed"),
  AND(Table1[[#This Row],[Ticket Priority]]="High", Table1[[#This Row],[Ticket Status]]="Open")
), "Yes", "No")</f>
        <v>No</v>
      </c>
      <c r="U975" s="4" t="str">
        <f>IF(Table1[[#This Row],[Ticket Status]]="Closed","Yes","No")</f>
        <v>Yes</v>
      </c>
      <c r="V975" s="4" t="str">
        <f>IF(Table1[[#This Row],[Ticket Status]]="Pending Customer Response","Yes","No")</f>
        <v>No</v>
      </c>
      <c r="W975" s="5">
        <f ca="1">COUNTIFS(Table1[Agent_name],Table1[[#This Row],[Agent_name]],Table1[Month],Table1[[#This Row],[Month]])/160</f>
        <v>0.75624999999999998</v>
      </c>
    </row>
    <row r="976" spans="1:23" x14ac:dyDescent="0.25">
      <c r="A976">
        <v>975</v>
      </c>
      <c r="B976" t="s">
        <v>3308</v>
      </c>
      <c r="C976" t="s">
        <v>3309</v>
      </c>
      <c r="D976">
        <v>60</v>
      </c>
      <c r="E976" t="s">
        <v>29</v>
      </c>
      <c r="F976" t="s">
        <v>30</v>
      </c>
      <c r="G976" s="1">
        <v>44020</v>
      </c>
      <c r="H976" t="s">
        <v>59</v>
      </c>
      <c r="I976" t="s">
        <v>141</v>
      </c>
      <c r="J976" s="3" t="s">
        <v>3310</v>
      </c>
      <c r="K976" t="s">
        <v>24</v>
      </c>
      <c r="M976" t="s">
        <v>41</v>
      </c>
      <c r="N976" t="s">
        <v>26</v>
      </c>
      <c r="O976" s="2">
        <v>45078.179907407408</v>
      </c>
      <c r="R976" t="str">
        <f t="shared" ca="1" si="15"/>
        <v>Aisha</v>
      </c>
      <c r="S976" t="str">
        <f>IFERROR(TEXT(DATEVALUE(LEFT(Table1[[#This Row],[Date of Purchase]],10)), "MMMM"), TEXT(Table1[[#This Row],[Date of Purchase]], "MMMM"))</f>
        <v>July</v>
      </c>
      <c r="T976" t="str">
        <f>IF(OR(
  AND(Table1[[#This Row],[Ticket Priority]]="Critical", Table1[[#This Row],[Ticket Status]]&lt;&gt;"Closed"),
  AND(Table1[[#This Row],[Ticket Priority]]="High", Table1[[#This Row],[Ticket Status]]="Open")
), "Yes", "No")</f>
        <v>No</v>
      </c>
      <c r="U976" s="4" t="str">
        <f>IF(Table1[[#This Row],[Ticket Status]]="Closed","Yes","No")</f>
        <v>No</v>
      </c>
      <c r="V976" s="4" t="str">
        <f>IF(Table1[[#This Row],[Ticket Status]]="Pending Customer Response","Yes","No")</f>
        <v>Yes</v>
      </c>
      <c r="W976" s="5">
        <f ca="1">COUNTIFS(Table1[Agent_name],Table1[[#This Row],[Agent_name]],Table1[Month],Table1[[#This Row],[Month]])/160</f>
        <v>0.875</v>
      </c>
    </row>
    <row r="977" spans="1:23" x14ac:dyDescent="0.25">
      <c r="A977">
        <v>976</v>
      </c>
      <c r="B977" t="s">
        <v>3311</v>
      </c>
      <c r="C977" t="s">
        <v>3312</v>
      </c>
      <c r="D977">
        <v>39</v>
      </c>
      <c r="E977" t="s">
        <v>58</v>
      </c>
      <c r="F977" t="s">
        <v>98</v>
      </c>
      <c r="G977" s="1">
        <v>43917</v>
      </c>
      <c r="H977" t="s">
        <v>45</v>
      </c>
      <c r="I977" t="s">
        <v>52</v>
      </c>
      <c r="J977" s="3" t="s">
        <v>3313</v>
      </c>
      <c r="K977" t="s">
        <v>62</v>
      </c>
      <c r="M977" t="s">
        <v>89</v>
      </c>
      <c r="N977" t="s">
        <v>33</v>
      </c>
      <c r="R977" t="str">
        <f t="shared" ca="1" si="15"/>
        <v>Ravi</v>
      </c>
      <c r="S977" t="str">
        <f>IFERROR(TEXT(DATEVALUE(LEFT(Table1[[#This Row],[Date of Purchase]],10)), "MMMM"), TEXT(Table1[[#This Row],[Date of Purchase]], "MMMM"))</f>
        <v>March</v>
      </c>
      <c r="T977" t="str">
        <f>IF(OR(
  AND(Table1[[#This Row],[Ticket Priority]]="Critical", Table1[[#This Row],[Ticket Status]]&lt;&gt;"Closed"),
  AND(Table1[[#This Row],[Ticket Priority]]="High", Table1[[#This Row],[Ticket Status]]="Open")
), "Yes", "No")</f>
        <v>Yes</v>
      </c>
      <c r="U977" s="4" t="str">
        <f>IF(Table1[[#This Row],[Ticket Status]]="Closed","Yes","No")</f>
        <v>No</v>
      </c>
      <c r="V977" s="4" t="str">
        <f>IF(Table1[[#This Row],[Ticket Status]]="Pending Customer Response","Yes","No")</f>
        <v>No</v>
      </c>
      <c r="W977" s="5">
        <f ca="1">COUNTIFS(Table1[Agent_name],Table1[[#This Row],[Agent_name]],Table1[Month],Table1[[#This Row],[Month]])/160</f>
        <v>0.54374999999999996</v>
      </c>
    </row>
    <row r="978" spans="1:23" x14ac:dyDescent="0.25">
      <c r="A978">
        <v>977</v>
      </c>
      <c r="B978" t="s">
        <v>3314</v>
      </c>
      <c r="C978" t="s">
        <v>3315</v>
      </c>
      <c r="D978">
        <v>64</v>
      </c>
      <c r="E978" t="s">
        <v>58</v>
      </c>
      <c r="F978" t="s">
        <v>202</v>
      </c>
      <c r="G978" s="1">
        <v>44250</v>
      </c>
      <c r="H978" t="s">
        <v>59</v>
      </c>
      <c r="I978" t="s">
        <v>37</v>
      </c>
      <c r="J978" s="3" t="s">
        <v>3316</v>
      </c>
      <c r="K978" t="s">
        <v>24</v>
      </c>
      <c r="M978" t="s">
        <v>25</v>
      </c>
      <c r="N978" t="s">
        <v>55</v>
      </c>
      <c r="O978" s="2">
        <v>45078.790358796294</v>
      </c>
      <c r="R978" t="str">
        <f t="shared" ca="1" si="15"/>
        <v>Ravi</v>
      </c>
      <c r="S978" t="str">
        <f>IFERROR(TEXT(DATEVALUE(LEFT(Table1[[#This Row],[Date of Purchase]],10)), "MMMM"), TEXT(Table1[[#This Row],[Date of Purchase]], "MMMM"))</f>
        <v>February</v>
      </c>
      <c r="T978" t="str">
        <f>IF(OR(
  AND(Table1[[#This Row],[Ticket Priority]]="Critical", Table1[[#This Row],[Ticket Status]]&lt;&gt;"Closed"),
  AND(Table1[[#This Row],[Ticket Priority]]="High", Table1[[#This Row],[Ticket Status]]="Open")
), "Yes", "No")</f>
        <v>Yes</v>
      </c>
      <c r="U978" s="4" t="str">
        <f>IF(Table1[[#This Row],[Ticket Status]]="Closed","Yes","No")</f>
        <v>No</v>
      </c>
      <c r="V978" s="4" t="str">
        <f>IF(Table1[[#This Row],[Ticket Status]]="Pending Customer Response","Yes","No")</f>
        <v>Yes</v>
      </c>
      <c r="W978" s="5">
        <f ca="1">COUNTIFS(Table1[Agent_name],Table1[[#This Row],[Agent_name]],Table1[Month],Table1[[#This Row],[Month]])/160</f>
        <v>0.61250000000000004</v>
      </c>
    </row>
    <row r="979" spans="1:23" x14ac:dyDescent="0.25">
      <c r="A979">
        <v>978</v>
      </c>
      <c r="B979" t="s">
        <v>3317</v>
      </c>
      <c r="C979" t="s">
        <v>3318</v>
      </c>
      <c r="D979">
        <v>59</v>
      </c>
      <c r="E979" t="s">
        <v>19</v>
      </c>
      <c r="F979" t="s">
        <v>81</v>
      </c>
      <c r="G979" s="1">
        <v>44381</v>
      </c>
      <c r="H979" t="s">
        <v>67</v>
      </c>
      <c r="I979" t="s">
        <v>141</v>
      </c>
      <c r="J979" s="3" t="s">
        <v>3319</v>
      </c>
      <c r="K979" t="s">
        <v>62</v>
      </c>
      <c r="M979" t="s">
        <v>143</v>
      </c>
      <c r="N979" t="s">
        <v>55</v>
      </c>
      <c r="R979" t="str">
        <f t="shared" ca="1" si="15"/>
        <v>Divya</v>
      </c>
      <c r="S979" t="str">
        <f>IFERROR(TEXT(DATEVALUE(LEFT(Table1[[#This Row],[Date of Purchase]],10)), "MMMM"), TEXT(Table1[[#This Row],[Date of Purchase]], "MMMM"))</f>
        <v>July</v>
      </c>
      <c r="T979" t="str">
        <f>IF(OR(
  AND(Table1[[#This Row],[Ticket Priority]]="Critical", Table1[[#This Row],[Ticket Status]]&lt;&gt;"Closed"),
  AND(Table1[[#This Row],[Ticket Priority]]="High", Table1[[#This Row],[Ticket Status]]="Open")
), "Yes", "No")</f>
        <v>No</v>
      </c>
      <c r="U979" s="4" t="str">
        <f>IF(Table1[[#This Row],[Ticket Status]]="Closed","Yes","No")</f>
        <v>No</v>
      </c>
      <c r="V979" s="4" t="str">
        <f>IF(Table1[[#This Row],[Ticket Status]]="Pending Customer Response","Yes","No")</f>
        <v>No</v>
      </c>
      <c r="W979" s="5">
        <f ca="1">COUNTIFS(Table1[Agent_name],Table1[[#This Row],[Agent_name]],Table1[Month],Table1[[#This Row],[Month]])/160</f>
        <v>0.25</v>
      </c>
    </row>
    <row r="980" spans="1:23" x14ac:dyDescent="0.25">
      <c r="A980">
        <v>979</v>
      </c>
      <c r="B980" t="s">
        <v>3320</v>
      </c>
      <c r="C980" t="s">
        <v>3321</v>
      </c>
      <c r="D980">
        <v>50</v>
      </c>
      <c r="E980" t="s">
        <v>29</v>
      </c>
      <c r="F980" t="s">
        <v>456</v>
      </c>
      <c r="G980" s="1">
        <v>44338</v>
      </c>
      <c r="H980" t="s">
        <v>59</v>
      </c>
      <c r="I980" t="s">
        <v>72</v>
      </c>
      <c r="J980" s="3" t="s">
        <v>3322</v>
      </c>
      <c r="K980" t="s">
        <v>62</v>
      </c>
      <c r="M980" t="s">
        <v>89</v>
      </c>
      <c r="N980" t="s">
        <v>33</v>
      </c>
      <c r="R980" t="str">
        <f t="shared" ca="1" si="15"/>
        <v>Ravi</v>
      </c>
      <c r="S980" t="str">
        <f>IFERROR(TEXT(DATEVALUE(LEFT(Table1[[#This Row],[Date of Purchase]],10)), "MMMM"), TEXT(Table1[[#This Row],[Date of Purchase]], "MMMM"))</f>
        <v>May</v>
      </c>
      <c r="T980" t="str">
        <f>IF(OR(
  AND(Table1[[#This Row],[Ticket Priority]]="Critical", Table1[[#This Row],[Ticket Status]]&lt;&gt;"Closed"),
  AND(Table1[[#This Row],[Ticket Priority]]="High", Table1[[#This Row],[Ticket Status]]="Open")
), "Yes", "No")</f>
        <v>Yes</v>
      </c>
      <c r="U980" s="4" t="str">
        <f>IF(Table1[[#This Row],[Ticket Status]]="Closed","Yes","No")</f>
        <v>No</v>
      </c>
      <c r="V980" s="4" t="str">
        <f>IF(Table1[[#This Row],[Ticket Status]]="Pending Customer Response","Yes","No")</f>
        <v>No</v>
      </c>
      <c r="W980" s="5">
        <f ca="1">COUNTIFS(Table1[Agent_name],Table1[[#This Row],[Agent_name]],Table1[Month],Table1[[#This Row],[Month]])/160</f>
        <v>0.67500000000000004</v>
      </c>
    </row>
    <row r="981" spans="1:23" x14ac:dyDescent="0.25">
      <c r="A981">
        <v>980</v>
      </c>
      <c r="B981" t="s">
        <v>3323</v>
      </c>
      <c r="C981" t="s">
        <v>3324</v>
      </c>
      <c r="D981">
        <v>31</v>
      </c>
      <c r="E981" t="s">
        <v>29</v>
      </c>
      <c r="F981" t="s">
        <v>76</v>
      </c>
      <c r="G981" s="1">
        <v>43965</v>
      </c>
      <c r="H981" t="s">
        <v>59</v>
      </c>
      <c r="I981" t="s">
        <v>37</v>
      </c>
      <c r="J981" s="3" t="s">
        <v>3325</v>
      </c>
      <c r="K981" t="s">
        <v>62</v>
      </c>
      <c r="M981" t="s">
        <v>143</v>
      </c>
      <c r="N981" t="s">
        <v>26</v>
      </c>
      <c r="R981" t="str">
        <f t="shared" ca="1" si="15"/>
        <v>Rahul</v>
      </c>
      <c r="S981" t="str">
        <f>IFERROR(TEXT(DATEVALUE(LEFT(Table1[[#This Row],[Date of Purchase]],10)), "MMMM"), TEXT(Table1[[#This Row],[Date of Purchase]], "MMMM"))</f>
        <v>May</v>
      </c>
      <c r="T981" t="str">
        <f>IF(OR(
  AND(Table1[[#This Row],[Ticket Priority]]="Critical", Table1[[#This Row],[Ticket Status]]&lt;&gt;"Closed"),
  AND(Table1[[#This Row],[Ticket Priority]]="High", Table1[[#This Row],[Ticket Status]]="Open")
), "Yes", "No")</f>
        <v>No</v>
      </c>
      <c r="U981" s="4" t="str">
        <f>IF(Table1[[#This Row],[Ticket Status]]="Closed","Yes","No")</f>
        <v>No</v>
      </c>
      <c r="V981" s="4" t="str">
        <f>IF(Table1[[#This Row],[Ticket Status]]="Pending Customer Response","Yes","No")</f>
        <v>No</v>
      </c>
      <c r="W981" s="5">
        <f ca="1">COUNTIFS(Table1[Agent_name],Table1[[#This Row],[Agent_name]],Table1[Month],Table1[[#This Row],[Month]])/160</f>
        <v>0.17499999999999999</v>
      </c>
    </row>
    <row r="982" spans="1:23" x14ac:dyDescent="0.25">
      <c r="A982">
        <v>981</v>
      </c>
      <c r="B982" t="s">
        <v>3326</v>
      </c>
      <c r="C982" t="s">
        <v>3327</v>
      </c>
      <c r="D982">
        <v>36</v>
      </c>
      <c r="E982" t="s">
        <v>29</v>
      </c>
      <c r="F982" t="s">
        <v>421</v>
      </c>
      <c r="G982" s="1">
        <v>44153</v>
      </c>
      <c r="H982" t="s">
        <v>21</v>
      </c>
      <c r="I982" t="s">
        <v>141</v>
      </c>
      <c r="J982" s="3" t="s">
        <v>1230</v>
      </c>
      <c r="K982" t="s">
        <v>39</v>
      </c>
      <c r="L982" t="s">
        <v>3328</v>
      </c>
      <c r="M982" t="s">
        <v>143</v>
      </c>
      <c r="N982" t="s">
        <v>55</v>
      </c>
      <c r="O982" s="2">
        <v>45078.798726851855</v>
      </c>
      <c r="P982" s="2">
        <v>45078.410532407404</v>
      </c>
      <c r="Q982">
        <v>3</v>
      </c>
      <c r="R982" t="str">
        <f t="shared" ca="1" si="15"/>
        <v>Priya</v>
      </c>
      <c r="S982" t="str">
        <f>IFERROR(TEXT(DATEVALUE(LEFT(Table1[[#This Row],[Date of Purchase]],10)), "MMMM"), TEXT(Table1[[#This Row],[Date of Purchase]], "MMMM"))</f>
        <v>November</v>
      </c>
      <c r="T982" t="str">
        <f>IF(OR(
  AND(Table1[[#This Row],[Ticket Priority]]="Critical", Table1[[#This Row],[Ticket Status]]&lt;&gt;"Closed"),
  AND(Table1[[#This Row],[Ticket Priority]]="High", Table1[[#This Row],[Ticket Status]]="Open")
), "Yes", "No")</f>
        <v>No</v>
      </c>
      <c r="U982" s="4" t="str">
        <f>IF(Table1[[#This Row],[Ticket Status]]="Closed","Yes","No")</f>
        <v>Yes</v>
      </c>
      <c r="V982" s="4" t="str">
        <f>IF(Table1[[#This Row],[Ticket Status]]="Pending Customer Response","Yes","No")</f>
        <v>No</v>
      </c>
      <c r="W982" s="5">
        <f ca="1">COUNTIFS(Table1[Agent_name],Table1[[#This Row],[Agent_name]],Table1[Month],Table1[[#This Row],[Month]])/160</f>
        <v>0.41249999999999998</v>
      </c>
    </row>
    <row r="983" spans="1:23" x14ac:dyDescent="0.25">
      <c r="A983">
        <v>982</v>
      </c>
      <c r="B983" t="s">
        <v>3329</v>
      </c>
      <c r="C983" t="s">
        <v>3330</v>
      </c>
      <c r="D983">
        <v>22</v>
      </c>
      <c r="E983" t="s">
        <v>29</v>
      </c>
      <c r="F983" t="s">
        <v>242</v>
      </c>
      <c r="G983" s="1">
        <v>44278</v>
      </c>
      <c r="H983" t="s">
        <v>21</v>
      </c>
      <c r="I983" t="s">
        <v>150</v>
      </c>
      <c r="J983" s="3" t="s">
        <v>3331</v>
      </c>
      <c r="K983" t="s">
        <v>24</v>
      </c>
      <c r="M983" t="s">
        <v>143</v>
      </c>
      <c r="N983" t="s">
        <v>55</v>
      </c>
      <c r="O983" s="2">
        <v>45078.408472222225</v>
      </c>
      <c r="R983" t="str">
        <f t="shared" ca="1" si="15"/>
        <v>Aisha</v>
      </c>
      <c r="S983" t="str">
        <f>IFERROR(TEXT(DATEVALUE(LEFT(Table1[[#This Row],[Date of Purchase]],10)), "MMMM"), TEXT(Table1[[#This Row],[Date of Purchase]], "MMMM"))</f>
        <v>March</v>
      </c>
      <c r="T983" t="str">
        <f>IF(OR(
  AND(Table1[[#This Row],[Ticket Priority]]="Critical", Table1[[#This Row],[Ticket Status]]&lt;&gt;"Closed"),
  AND(Table1[[#This Row],[Ticket Priority]]="High", Table1[[#This Row],[Ticket Status]]="Open")
), "Yes", "No")</f>
        <v>No</v>
      </c>
      <c r="U983" s="4" t="str">
        <f>IF(Table1[[#This Row],[Ticket Status]]="Closed","Yes","No")</f>
        <v>No</v>
      </c>
      <c r="V983" s="4" t="str">
        <f>IF(Table1[[#This Row],[Ticket Status]]="Pending Customer Response","Yes","No")</f>
        <v>Yes</v>
      </c>
      <c r="W983" s="5">
        <f ca="1">COUNTIFS(Table1[Agent_name],Table1[[#This Row],[Agent_name]],Table1[Month],Table1[[#This Row],[Month]])/160</f>
        <v>1.0062500000000001</v>
      </c>
    </row>
    <row r="984" spans="1:23" x14ac:dyDescent="0.25">
      <c r="A984">
        <v>983</v>
      </c>
      <c r="B984" t="s">
        <v>3332</v>
      </c>
      <c r="C984" t="s">
        <v>3333</v>
      </c>
      <c r="D984">
        <v>45</v>
      </c>
      <c r="E984" t="s">
        <v>29</v>
      </c>
      <c r="F984" t="s">
        <v>242</v>
      </c>
      <c r="G984" s="1">
        <v>44320</v>
      </c>
      <c r="H984" t="s">
        <v>45</v>
      </c>
      <c r="I984" t="s">
        <v>72</v>
      </c>
      <c r="J984" s="3" t="s">
        <v>3334</v>
      </c>
      <c r="K984" t="s">
        <v>62</v>
      </c>
      <c r="M984" t="s">
        <v>143</v>
      </c>
      <c r="N984" t="s">
        <v>83</v>
      </c>
      <c r="Q984">
        <v>5</v>
      </c>
      <c r="R984" t="str">
        <f t="shared" ca="1" si="15"/>
        <v>Mohit</v>
      </c>
      <c r="S984" t="str">
        <f>IFERROR(TEXT(DATEVALUE(LEFT(Table1[[#This Row],[Date of Purchase]],10)), "MMMM"), TEXT(Table1[[#This Row],[Date of Purchase]], "MMMM"))</f>
        <v>May</v>
      </c>
      <c r="T984" t="str">
        <f>IF(OR(
  AND(Table1[[#This Row],[Ticket Priority]]="Critical", Table1[[#This Row],[Ticket Status]]&lt;&gt;"Closed"),
  AND(Table1[[#This Row],[Ticket Priority]]="High", Table1[[#This Row],[Ticket Status]]="Open")
), "Yes", "No")</f>
        <v>No</v>
      </c>
      <c r="U984" s="4" t="str">
        <f>IF(Table1[[#This Row],[Ticket Status]]="Closed","Yes","No")</f>
        <v>No</v>
      </c>
      <c r="V984" s="4" t="str">
        <f>IF(Table1[[#This Row],[Ticket Status]]="Pending Customer Response","Yes","No")</f>
        <v>No</v>
      </c>
      <c r="W984" s="5">
        <f ca="1">COUNTIFS(Table1[Agent_name],Table1[[#This Row],[Agent_name]],Table1[Month],Table1[[#This Row],[Month]])/160</f>
        <v>0.45624999999999999</v>
      </c>
    </row>
    <row r="985" spans="1:23" x14ac:dyDescent="0.25">
      <c r="A985">
        <v>984</v>
      </c>
      <c r="B985" t="s">
        <v>3335</v>
      </c>
      <c r="C985" t="s">
        <v>3336</v>
      </c>
      <c r="D985">
        <v>51</v>
      </c>
      <c r="E985" t="s">
        <v>19</v>
      </c>
      <c r="F985" t="s">
        <v>51</v>
      </c>
      <c r="G985" s="1">
        <v>44172</v>
      </c>
      <c r="H985" t="s">
        <v>45</v>
      </c>
      <c r="I985" t="s">
        <v>93</v>
      </c>
      <c r="J985" s="3" t="s">
        <v>3337</v>
      </c>
      <c r="K985" t="s">
        <v>62</v>
      </c>
      <c r="M985" t="s">
        <v>25</v>
      </c>
      <c r="N985" t="s">
        <v>26</v>
      </c>
      <c r="Q985">
        <v>5</v>
      </c>
      <c r="R985" t="str">
        <f t="shared" ca="1" si="15"/>
        <v>Aisha</v>
      </c>
      <c r="S985" t="str">
        <f>IFERROR(TEXT(DATEVALUE(LEFT(Table1[[#This Row],[Date of Purchase]],10)), "MMMM"), TEXT(Table1[[#This Row],[Date of Purchase]], "MMMM"))</f>
        <v>December</v>
      </c>
      <c r="T985" t="str">
        <f>IF(OR(
  AND(Table1[[#This Row],[Ticket Priority]]="Critical", Table1[[#This Row],[Ticket Status]]&lt;&gt;"Closed"),
  AND(Table1[[#This Row],[Ticket Priority]]="High", Table1[[#This Row],[Ticket Status]]="Open")
), "Yes", "No")</f>
        <v>Yes</v>
      </c>
      <c r="U985" s="4" t="str">
        <f>IF(Table1[[#This Row],[Ticket Status]]="Closed","Yes","No")</f>
        <v>No</v>
      </c>
      <c r="V985" s="4" t="str">
        <f>IF(Table1[[#This Row],[Ticket Status]]="Pending Customer Response","Yes","No")</f>
        <v>No</v>
      </c>
      <c r="W985" s="5">
        <f ca="1">COUNTIFS(Table1[Agent_name],Table1[[#This Row],[Agent_name]],Table1[Month],Table1[[#This Row],[Month]])/160</f>
        <v>0.91249999999999998</v>
      </c>
    </row>
    <row r="986" spans="1:23" x14ac:dyDescent="0.25">
      <c r="A986">
        <v>985</v>
      </c>
      <c r="B986" t="s">
        <v>3338</v>
      </c>
      <c r="C986" t="s">
        <v>3339</v>
      </c>
      <c r="D986">
        <v>51</v>
      </c>
      <c r="E986" t="s">
        <v>58</v>
      </c>
      <c r="F986" t="s">
        <v>286</v>
      </c>
      <c r="G986" s="1">
        <v>44041</v>
      </c>
      <c r="H986" t="s">
        <v>59</v>
      </c>
      <c r="I986" t="s">
        <v>93</v>
      </c>
      <c r="J986" s="3" t="s">
        <v>3340</v>
      </c>
      <c r="K986" t="s">
        <v>62</v>
      </c>
      <c r="M986" t="s">
        <v>25</v>
      </c>
      <c r="N986" t="s">
        <v>55</v>
      </c>
      <c r="Q986">
        <v>5</v>
      </c>
      <c r="R986" t="str">
        <f t="shared" ca="1" si="15"/>
        <v>Mohit</v>
      </c>
      <c r="S986" t="str">
        <f>IFERROR(TEXT(DATEVALUE(LEFT(Table1[[#This Row],[Date of Purchase]],10)), "MMMM"), TEXT(Table1[[#This Row],[Date of Purchase]], "MMMM"))</f>
        <v>July</v>
      </c>
      <c r="T986" t="str">
        <f>IF(OR(
  AND(Table1[[#This Row],[Ticket Priority]]="Critical", Table1[[#This Row],[Ticket Status]]&lt;&gt;"Closed"),
  AND(Table1[[#This Row],[Ticket Priority]]="High", Table1[[#This Row],[Ticket Status]]="Open")
), "Yes", "No")</f>
        <v>Yes</v>
      </c>
      <c r="U986" s="4" t="str">
        <f>IF(Table1[[#This Row],[Ticket Status]]="Closed","Yes","No")</f>
        <v>No</v>
      </c>
      <c r="V986" s="4" t="str">
        <f>IF(Table1[[#This Row],[Ticket Status]]="Pending Customer Response","Yes","No")</f>
        <v>No</v>
      </c>
      <c r="W986" s="5">
        <f ca="1">COUNTIFS(Table1[Agent_name],Table1[[#This Row],[Agent_name]],Table1[Month],Table1[[#This Row],[Month]])/160</f>
        <v>0.53125</v>
      </c>
    </row>
    <row r="987" spans="1:23" x14ac:dyDescent="0.25">
      <c r="A987">
        <v>986</v>
      </c>
      <c r="B987" t="s">
        <v>3341</v>
      </c>
      <c r="C987" t="s">
        <v>3342</v>
      </c>
      <c r="D987">
        <v>26</v>
      </c>
      <c r="E987" t="s">
        <v>58</v>
      </c>
      <c r="F987" t="s">
        <v>20</v>
      </c>
      <c r="G987" s="1">
        <v>44138</v>
      </c>
      <c r="H987" t="s">
        <v>59</v>
      </c>
      <c r="I987" t="s">
        <v>113</v>
      </c>
      <c r="J987" s="3" t="s">
        <v>1076</v>
      </c>
      <c r="K987" t="s">
        <v>62</v>
      </c>
      <c r="M987" t="s">
        <v>41</v>
      </c>
      <c r="N987" t="s">
        <v>83</v>
      </c>
      <c r="Q987">
        <v>5</v>
      </c>
      <c r="R987" t="str">
        <f t="shared" ca="1" si="15"/>
        <v>Sara</v>
      </c>
      <c r="S987" t="str">
        <f>IFERROR(TEXT(DATEVALUE(LEFT(Table1[[#This Row],[Date of Purchase]],10)), "MMMM"), TEXT(Table1[[#This Row],[Date of Purchase]], "MMMM"))</f>
        <v>November</v>
      </c>
      <c r="T987" t="str">
        <f>IF(OR(
  AND(Table1[[#This Row],[Ticket Priority]]="Critical", Table1[[#This Row],[Ticket Status]]&lt;&gt;"Closed"),
  AND(Table1[[#This Row],[Ticket Priority]]="High", Table1[[#This Row],[Ticket Status]]="Open")
), "Yes", "No")</f>
        <v>No</v>
      </c>
      <c r="U987" s="4" t="str">
        <f>IF(Table1[[#This Row],[Ticket Status]]="Closed","Yes","No")</f>
        <v>No</v>
      </c>
      <c r="V987" s="4" t="str">
        <f>IF(Table1[[#This Row],[Ticket Status]]="Pending Customer Response","Yes","No")</f>
        <v>No</v>
      </c>
      <c r="W987" s="5">
        <f ca="1">COUNTIFS(Table1[Agent_name],Table1[[#This Row],[Agent_name]],Table1[Month],Table1[[#This Row],[Month]])/160</f>
        <v>0.79374999999999996</v>
      </c>
    </row>
    <row r="988" spans="1:23" x14ac:dyDescent="0.25">
      <c r="A988">
        <v>987</v>
      </c>
      <c r="B988" t="s">
        <v>3343</v>
      </c>
      <c r="C988" t="s">
        <v>3344</v>
      </c>
      <c r="D988">
        <v>21</v>
      </c>
      <c r="E988" t="s">
        <v>58</v>
      </c>
      <c r="F988" t="s">
        <v>44</v>
      </c>
      <c r="G988" s="1">
        <v>44334</v>
      </c>
      <c r="H988" t="s">
        <v>21</v>
      </c>
      <c r="I988" t="s">
        <v>177</v>
      </c>
      <c r="J988" s="3" t="s">
        <v>3345</v>
      </c>
      <c r="K988" t="s">
        <v>39</v>
      </c>
      <c r="L988" t="s">
        <v>3346</v>
      </c>
      <c r="M988" t="s">
        <v>25</v>
      </c>
      <c r="N988" t="s">
        <v>26</v>
      </c>
      <c r="O988" s="2">
        <v>45077.969664351855</v>
      </c>
      <c r="P988" s="2">
        <v>45078.247442129628</v>
      </c>
      <c r="Q988">
        <v>4</v>
      </c>
      <c r="R988" t="str">
        <f t="shared" ca="1" si="15"/>
        <v>Ravi</v>
      </c>
      <c r="S988" t="str">
        <f>IFERROR(TEXT(DATEVALUE(LEFT(Table1[[#This Row],[Date of Purchase]],10)), "MMMM"), TEXT(Table1[[#This Row],[Date of Purchase]], "MMMM"))</f>
        <v>May</v>
      </c>
      <c r="T988" t="str">
        <f>IF(OR(
  AND(Table1[[#This Row],[Ticket Priority]]="Critical", Table1[[#This Row],[Ticket Status]]&lt;&gt;"Closed"),
  AND(Table1[[#This Row],[Ticket Priority]]="High", Table1[[#This Row],[Ticket Status]]="Open")
), "Yes", "No")</f>
        <v>No</v>
      </c>
      <c r="U988" s="4" t="str">
        <f>IF(Table1[[#This Row],[Ticket Status]]="Closed","Yes","No")</f>
        <v>Yes</v>
      </c>
      <c r="V988" s="4" t="str">
        <f>IF(Table1[[#This Row],[Ticket Status]]="Pending Customer Response","Yes","No")</f>
        <v>No</v>
      </c>
      <c r="W988" s="5">
        <f ca="1">COUNTIFS(Table1[Agent_name],Table1[[#This Row],[Agent_name]],Table1[Month],Table1[[#This Row],[Month]])/160</f>
        <v>0.67500000000000004</v>
      </c>
    </row>
    <row r="989" spans="1:23" x14ac:dyDescent="0.25">
      <c r="A989">
        <v>988</v>
      </c>
      <c r="B989" t="s">
        <v>3347</v>
      </c>
      <c r="C989" t="s">
        <v>2512</v>
      </c>
      <c r="D989">
        <v>39</v>
      </c>
      <c r="E989" t="s">
        <v>19</v>
      </c>
      <c r="F989" t="s">
        <v>383</v>
      </c>
      <c r="G989" s="1">
        <v>43842</v>
      </c>
      <c r="H989" t="s">
        <v>66</v>
      </c>
      <c r="I989" t="s">
        <v>67</v>
      </c>
      <c r="J989" s="3" t="s">
        <v>3348</v>
      </c>
      <c r="K989" t="s">
        <v>24</v>
      </c>
      <c r="M989" t="s">
        <v>25</v>
      </c>
      <c r="N989" t="s">
        <v>26</v>
      </c>
      <c r="O989" s="2">
        <v>45078.371759259258</v>
      </c>
      <c r="Q989">
        <v>5</v>
      </c>
      <c r="R989" t="str">
        <f t="shared" ca="1" si="15"/>
        <v>Mohit</v>
      </c>
      <c r="S989" t="str">
        <f>IFERROR(TEXT(DATEVALUE(LEFT(Table1[[#This Row],[Date of Purchase]],10)), "MMMM"), TEXT(Table1[[#This Row],[Date of Purchase]], "MMMM"))</f>
        <v>January</v>
      </c>
      <c r="T989" t="str">
        <f>IF(OR(
  AND(Table1[[#This Row],[Ticket Priority]]="Critical", Table1[[#This Row],[Ticket Status]]&lt;&gt;"Closed"),
  AND(Table1[[#This Row],[Ticket Priority]]="High", Table1[[#This Row],[Ticket Status]]="Open")
), "Yes", "No")</f>
        <v>Yes</v>
      </c>
      <c r="U989" s="4" t="str">
        <f>IF(Table1[[#This Row],[Ticket Status]]="Closed","Yes","No")</f>
        <v>No</v>
      </c>
      <c r="V989" s="4" t="str">
        <f>IF(Table1[[#This Row],[Ticket Status]]="Pending Customer Response","Yes","No")</f>
        <v>Yes</v>
      </c>
      <c r="W989" s="5">
        <f ca="1">COUNTIFS(Table1[Agent_name],Table1[[#This Row],[Agent_name]],Table1[Month],Table1[[#This Row],[Month]])/160</f>
        <v>0.46250000000000002</v>
      </c>
    </row>
    <row r="990" spans="1:23" x14ac:dyDescent="0.25">
      <c r="A990">
        <v>989</v>
      </c>
      <c r="B990" t="s">
        <v>3349</v>
      </c>
      <c r="C990" t="s">
        <v>3350</v>
      </c>
      <c r="D990">
        <v>42</v>
      </c>
      <c r="E990" t="s">
        <v>19</v>
      </c>
      <c r="F990" t="s">
        <v>98</v>
      </c>
      <c r="G990" s="1">
        <v>43920</v>
      </c>
      <c r="H990" t="s">
        <v>45</v>
      </c>
      <c r="I990" t="s">
        <v>93</v>
      </c>
      <c r="J990" s="3" t="s">
        <v>3351</v>
      </c>
      <c r="K990" t="s">
        <v>62</v>
      </c>
      <c r="M990" t="s">
        <v>143</v>
      </c>
      <c r="N990" t="s">
        <v>83</v>
      </c>
      <c r="Q990">
        <v>5</v>
      </c>
      <c r="R990" t="str">
        <f t="shared" ca="1" si="15"/>
        <v>Sara</v>
      </c>
      <c r="S990" t="str">
        <f>IFERROR(TEXT(DATEVALUE(LEFT(Table1[[#This Row],[Date of Purchase]],10)), "MMMM"), TEXT(Table1[[#This Row],[Date of Purchase]], "MMMM"))</f>
        <v>March</v>
      </c>
      <c r="T990" t="str">
        <f>IF(OR(
  AND(Table1[[#This Row],[Ticket Priority]]="Critical", Table1[[#This Row],[Ticket Status]]&lt;&gt;"Closed"),
  AND(Table1[[#This Row],[Ticket Priority]]="High", Table1[[#This Row],[Ticket Status]]="Open")
), "Yes", "No")</f>
        <v>No</v>
      </c>
      <c r="U990" s="4" t="str">
        <f>IF(Table1[[#This Row],[Ticket Status]]="Closed","Yes","No")</f>
        <v>No</v>
      </c>
      <c r="V990" s="4" t="str">
        <f>IF(Table1[[#This Row],[Ticket Status]]="Pending Customer Response","Yes","No")</f>
        <v>No</v>
      </c>
      <c r="W990" s="5">
        <f ca="1">COUNTIFS(Table1[Agent_name],Table1[[#This Row],[Agent_name]],Table1[Month],Table1[[#This Row],[Month]])/160</f>
        <v>0.55625000000000002</v>
      </c>
    </row>
    <row r="991" spans="1:23" x14ac:dyDescent="0.25">
      <c r="A991">
        <v>990</v>
      </c>
      <c r="B991" t="s">
        <v>3352</v>
      </c>
      <c r="C991" t="s">
        <v>3353</v>
      </c>
      <c r="D991">
        <v>33</v>
      </c>
      <c r="E991" t="s">
        <v>29</v>
      </c>
      <c r="F991" t="s">
        <v>103</v>
      </c>
      <c r="G991" s="1">
        <v>44259</v>
      </c>
      <c r="H991" t="s">
        <v>59</v>
      </c>
      <c r="I991" t="s">
        <v>93</v>
      </c>
      <c r="J991" s="3" t="s">
        <v>3354</v>
      </c>
      <c r="K991" t="s">
        <v>62</v>
      </c>
      <c r="M991" t="s">
        <v>41</v>
      </c>
      <c r="N991" t="s">
        <v>33</v>
      </c>
      <c r="Q991">
        <v>5</v>
      </c>
      <c r="R991" t="str">
        <f t="shared" ca="1" si="15"/>
        <v>Meera</v>
      </c>
      <c r="S991" t="str">
        <f>IFERROR(TEXT(DATEVALUE(LEFT(Table1[[#This Row],[Date of Purchase]],10)), "MMMM"), TEXT(Table1[[#This Row],[Date of Purchase]], "MMMM"))</f>
        <v>March</v>
      </c>
      <c r="T991" t="str">
        <f>IF(OR(
  AND(Table1[[#This Row],[Ticket Priority]]="Critical", Table1[[#This Row],[Ticket Status]]&lt;&gt;"Closed"),
  AND(Table1[[#This Row],[Ticket Priority]]="High", Table1[[#This Row],[Ticket Status]]="Open")
), "Yes", "No")</f>
        <v>No</v>
      </c>
      <c r="U991" s="4" t="str">
        <f>IF(Table1[[#This Row],[Ticket Status]]="Closed","Yes","No")</f>
        <v>No</v>
      </c>
      <c r="V991" s="4" t="str">
        <f>IF(Table1[[#This Row],[Ticket Status]]="Pending Customer Response","Yes","No")</f>
        <v>No</v>
      </c>
      <c r="W991" s="5">
        <f ca="1">COUNTIFS(Table1[Agent_name],Table1[[#This Row],[Agent_name]],Table1[Month],Table1[[#This Row],[Month]])/160</f>
        <v>0.21249999999999999</v>
      </c>
    </row>
    <row r="992" spans="1:23" x14ac:dyDescent="0.25">
      <c r="A992">
        <v>991</v>
      </c>
      <c r="B992" t="s">
        <v>3355</v>
      </c>
      <c r="C992" t="s">
        <v>3356</v>
      </c>
      <c r="D992">
        <v>41</v>
      </c>
      <c r="E992" t="s">
        <v>19</v>
      </c>
      <c r="F992" t="s">
        <v>103</v>
      </c>
      <c r="G992" s="1">
        <v>44523</v>
      </c>
      <c r="H992" t="s">
        <v>59</v>
      </c>
      <c r="I992" t="s">
        <v>60</v>
      </c>
      <c r="J992" s="3" t="s">
        <v>3357</v>
      </c>
      <c r="K992" t="s">
        <v>62</v>
      </c>
      <c r="M992" t="s">
        <v>143</v>
      </c>
      <c r="N992" t="s">
        <v>55</v>
      </c>
      <c r="Q992">
        <v>5</v>
      </c>
      <c r="R992" t="str">
        <f t="shared" ca="1" si="15"/>
        <v>Aisha</v>
      </c>
      <c r="S992" t="str">
        <f>IFERROR(TEXT(DATEVALUE(LEFT(Table1[[#This Row],[Date of Purchase]],10)), "MMMM"), TEXT(Table1[[#This Row],[Date of Purchase]], "MMMM"))</f>
        <v>November</v>
      </c>
      <c r="T992" t="str">
        <f>IF(OR(
  AND(Table1[[#This Row],[Ticket Priority]]="Critical", Table1[[#This Row],[Ticket Status]]&lt;&gt;"Closed"),
  AND(Table1[[#This Row],[Ticket Priority]]="High", Table1[[#This Row],[Ticket Status]]="Open")
), "Yes", "No")</f>
        <v>No</v>
      </c>
      <c r="U992" s="4" t="str">
        <f>IF(Table1[[#This Row],[Ticket Status]]="Closed","Yes","No")</f>
        <v>No</v>
      </c>
      <c r="V992" s="4" t="str">
        <f>IF(Table1[[#This Row],[Ticket Status]]="Pending Customer Response","Yes","No")</f>
        <v>No</v>
      </c>
      <c r="W992" s="5">
        <f ca="1">COUNTIFS(Table1[Agent_name],Table1[[#This Row],[Agent_name]],Table1[Month],Table1[[#This Row],[Month]])/160</f>
        <v>0.85624999999999996</v>
      </c>
    </row>
    <row r="993" spans="1:23" x14ac:dyDescent="0.25">
      <c r="A993">
        <v>992</v>
      </c>
      <c r="B993" t="s">
        <v>3358</v>
      </c>
      <c r="C993" t="s">
        <v>3359</v>
      </c>
      <c r="D993">
        <v>67</v>
      </c>
      <c r="E993" t="s">
        <v>29</v>
      </c>
      <c r="F993" t="s">
        <v>242</v>
      </c>
      <c r="G993" s="1">
        <v>44332</v>
      </c>
      <c r="H993" t="s">
        <v>66</v>
      </c>
      <c r="I993" t="s">
        <v>46</v>
      </c>
      <c r="J993" s="3" t="s">
        <v>3360</v>
      </c>
      <c r="K993" t="s">
        <v>24</v>
      </c>
      <c r="M993" t="s">
        <v>25</v>
      </c>
      <c r="N993" t="s">
        <v>83</v>
      </c>
      <c r="O993" s="2">
        <v>45078.1253125</v>
      </c>
      <c r="Q993">
        <v>5</v>
      </c>
      <c r="R993" t="str">
        <f t="shared" ca="1" si="15"/>
        <v>Neha</v>
      </c>
      <c r="S993" t="str">
        <f>IFERROR(TEXT(DATEVALUE(LEFT(Table1[[#This Row],[Date of Purchase]],10)), "MMMM"), TEXT(Table1[[#This Row],[Date of Purchase]], "MMMM"))</f>
        <v>May</v>
      </c>
      <c r="T993" t="str">
        <f>IF(OR(
  AND(Table1[[#This Row],[Ticket Priority]]="Critical", Table1[[#This Row],[Ticket Status]]&lt;&gt;"Closed"),
  AND(Table1[[#This Row],[Ticket Priority]]="High", Table1[[#This Row],[Ticket Status]]="Open")
), "Yes", "No")</f>
        <v>Yes</v>
      </c>
      <c r="U993" s="4" t="str">
        <f>IF(Table1[[#This Row],[Ticket Status]]="Closed","Yes","No")</f>
        <v>No</v>
      </c>
      <c r="V993" s="4" t="str">
        <f>IF(Table1[[#This Row],[Ticket Status]]="Pending Customer Response","Yes","No")</f>
        <v>Yes</v>
      </c>
      <c r="W993" s="5">
        <f ca="1">COUNTIFS(Table1[Agent_name],Table1[[#This Row],[Agent_name]],Table1[Month],Table1[[#This Row],[Month]])/160</f>
        <v>0.20624999999999999</v>
      </c>
    </row>
    <row r="994" spans="1:23" x14ac:dyDescent="0.25">
      <c r="A994">
        <v>993</v>
      </c>
      <c r="B994" t="s">
        <v>3361</v>
      </c>
      <c r="C994" t="s">
        <v>3362</v>
      </c>
      <c r="D994">
        <v>34</v>
      </c>
      <c r="E994" t="s">
        <v>58</v>
      </c>
      <c r="F994" t="s">
        <v>456</v>
      </c>
      <c r="G994" s="1">
        <v>44282</v>
      </c>
      <c r="H994" t="s">
        <v>45</v>
      </c>
      <c r="I994" t="s">
        <v>77</v>
      </c>
      <c r="J994" s="3" t="s">
        <v>3363</v>
      </c>
      <c r="K994" t="s">
        <v>24</v>
      </c>
      <c r="M994" t="s">
        <v>143</v>
      </c>
      <c r="N994" t="s">
        <v>33</v>
      </c>
      <c r="O994" s="2">
        <v>45078.133657407408</v>
      </c>
      <c r="R994" t="str">
        <f t="shared" ca="1" si="15"/>
        <v>Aisha</v>
      </c>
      <c r="S994" t="str">
        <f>IFERROR(TEXT(DATEVALUE(LEFT(Table1[[#This Row],[Date of Purchase]],10)), "MMMM"), TEXT(Table1[[#This Row],[Date of Purchase]], "MMMM"))</f>
        <v>March</v>
      </c>
      <c r="T994" t="str">
        <f>IF(OR(
  AND(Table1[[#This Row],[Ticket Priority]]="Critical", Table1[[#This Row],[Ticket Status]]&lt;&gt;"Closed"),
  AND(Table1[[#This Row],[Ticket Priority]]="High", Table1[[#This Row],[Ticket Status]]="Open")
), "Yes", "No")</f>
        <v>No</v>
      </c>
      <c r="U994" s="4" t="str">
        <f>IF(Table1[[#This Row],[Ticket Status]]="Closed","Yes","No")</f>
        <v>No</v>
      </c>
      <c r="V994" s="4" t="str">
        <f>IF(Table1[[#This Row],[Ticket Status]]="Pending Customer Response","Yes","No")</f>
        <v>Yes</v>
      </c>
      <c r="W994" s="5">
        <f ca="1">COUNTIFS(Table1[Agent_name],Table1[[#This Row],[Agent_name]],Table1[Month],Table1[[#This Row],[Month]])/160</f>
        <v>1.0062500000000001</v>
      </c>
    </row>
    <row r="995" spans="1:23" x14ac:dyDescent="0.25">
      <c r="A995">
        <v>994</v>
      </c>
      <c r="B995" t="s">
        <v>3364</v>
      </c>
      <c r="C995" t="s">
        <v>3365</v>
      </c>
      <c r="D995">
        <v>57</v>
      </c>
      <c r="E995" t="s">
        <v>19</v>
      </c>
      <c r="F995" t="s">
        <v>223</v>
      </c>
      <c r="G995" s="1">
        <v>44335</v>
      </c>
      <c r="H995" t="s">
        <v>45</v>
      </c>
      <c r="I995" t="s">
        <v>150</v>
      </c>
      <c r="J995" s="3" t="s">
        <v>985</v>
      </c>
      <c r="K995" t="s">
        <v>39</v>
      </c>
      <c r="L995" t="s">
        <v>3366</v>
      </c>
      <c r="M995" t="s">
        <v>25</v>
      </c>
      <c r="N995" t="s">
        <v>26</v>
      </c>
      <c r="O995" s="2">
        <v>45078.037129629629</v>
      </c>
      <c r="P995" s="2">
        <v>45078.132268518515</v>
      </c>
      <c r="Q995">
        <v>1</v>
      </c>
      <c r="R995" t="str">
        <f t="shared" ca="1" si="15"/>
        <v>Aisha</v>
      </c>
      <c r="S995" t="str">
        <f>IFERROR(TEXT(DATEVALUE(LEFT(Table1[[#This Row],[Date of Purchase]],10)), "MMMM"), TEXT(Table1[[#This Row],[Date of Purchase]], "MMMM"))</f>
        <v>May</v>
      </c>
      <c r="T995" t="str">
        <f>IF(OR(
  AND(Table1[[#This Row],[Ticket Priority]]="Critical", Table1[[#This Row],[Ticket Status]]&lt;&gt;"Closed"),
  AND(Table1[[#This Row],[Ticket Priority]]="High", Table1[[#This Row],[Ticket Status]]="Open")
), "Yes", "No")</f>
        <v>No</v>
      </c>
      <c r="U995" s="4" t="str">
        <f>IF(Table1[[#This Row],[Ticket Status]]="Closed","Yes","No")</f>
        <v>Yes</v>
      </c>
      <c r="V995" s="4" t="str">
        <f>IF(Table1[[#This Row],[Ticket Status]]="Pending Customer Response","Yes","No")</f>
        <v>No</v>
      </c>
      <c r="W995" s="5">
        <f ca="1">COUNTIFS(Table1[Agent_name],Table1[[#This Row],[Agent_name]],Table1[Month],Table1[[#This Row],[Month]])/160</f>
        <v>0.93125000000000002</v>
      </c>
    </row>
    <row r="996" spans="1:23" x14ac:dyDescent="0.25">
      <c r="A996">
        <v>995</v>
      </c>
      <c r="B996" t="s">
        <v>3367</v>
      </c>
      <c r="C996" t="s">
        <v>3368</v>
      </c>
      <c r="D996">
        <v>61</v>
      </c>
      <c r="E996" t="s">
        <v>29</v>
      </c>
      <c r="F996" t="s">
        <v>383</v>
      </c>
      <c r="G996" s="1">
        <v>44426</v>
      </c>
      <c r="H996" t="s">
        <v>67</v>
      </c>
      <c r="I996" t="s">
        <v>22</v>
      </c>
      <c r="J996" s="3" t="s">
        <v>3369</v>
      </c>
      <c r="K996" t="s">
        <v>62</v>
      </c>
      <c r="M996" t="s">
        <v>89</v>
      </c>
      <c r="N996" t="s">
        <v>83</v>
      </c>
      <c r="R996" t="str">
        <f t="shared" ca="1" si="15"/>
        <v>Sara</v>
      </c>
      <c r="S996" t="str">
        <f>IFERROR(TEXT(DATEVALUE(LEFT(Table1[[#This Row],[Date of Purchase]],10)), "MMMM"), TEXT(Table1[[#This Row],[Date of Purchase]], "MMMM"))</f>
        <v>August</v>
      </c>
      <c r="T996" t="str">
        <f>IF(OR(
  AND(Table1[[#This Row],[Ticket Priority]]="Critical", Table1[[#This Row],[Ticket Status]]&lt;&gt;"Closed"),
  AND(Table1[[#This Row],[Ticket Priority]]="High", Table1[[#This Row],[Ticket Status]]="Open")
), "Yes", "No")</f>
        <v>Yes</v>
      </c>
      <c r="U996" s="4" t="str">
        <f>IF(Table1[[#This Row],[Ticket Status]]="Closed","Yes","No")</f>
        <v>No</v>
      </c>
      <c r="V996" s="4" t="str">
        <f>IF(Table1[[#This Row],[Ticket Status]]="Pending Customer Response","Yes","No")</f>
        <v>No</v>
      </c>
      <c r="W996" s="5">
        <f ca="1">COUNTIFS(Table1[Agent_name],Table1[[#This Row],[Agent_name]],Table1[Month],Table1[[#This Row],[Month]])/160</f>
        <v>0.8</v>
      </c>
    </row>
    <row r="997" spans="1:23" x14ac:dyDescent="0.25">
      <c r="A997">
        <v>996</v>
      </c>
      <c r="B997" t="s">
        <v>3370</v>
      </c>
      <c r="C997" t="s">
        <v>3371</v>
      </c>
      <c r="D997">
        <v>36</v>
      </c>
      <c r="E997" t="s">
        <v>19</v>
      </c>
      <c r="F997" t="s">
        <v>421</v>
      </c>
      <c r="G997" s="1">
        <v>44142</v>
      </c>
      <c r="H997" t="s">
        <v>59</v>
      </c>
      <c r="I997" t="s">
        <v>177</v>
      </c>
      <c r="J997" s="3" t="s">
        <v>3372</v>
      </c>
      <c r="K997" t="s">
        <v>62</v>
      </c>
      <c r="M997" t="s">
        <v>25</v>
      </c>
      <c r="N997" t="s">
        <v>33</v>
      </c>
      <c r="R997" t="str">
        <f t="shared" ca="1" si="15"/>
        <v>Sara</v>
      </c>
      <c r="S997" t="str">
        <f>IFERROR(TEXT(DATEVALUE(LEFT(Table1[[#This Row],[Date of Purchase]],10)), "MMMM"), TEXT(Table1[[#This Row],[Date of Purchase]], "MMMM"))</f>
        <v>November</v>
      </c>
      <c r="T997" t="str">
        <f>IF(OR(
  AND(Table1[[#This Row],[Ticket Priority]]="Critical", Table1[[#This Row],[Ticket Status]]&lt;&gt;"Closed"),
  AND(Table1[[#This Row],[Ticket Priority]]="High", Table1[[#This Row],[Ticket Status]]="Open")
), "Yes", "No")</f>
        <v>Yes</v>
      </c>
      <c r="U997" s="4" t="str">
        <f>IF(Table1[[#This Row],[Ticket Status]]="Closed","Yes","No")</f>
        <v>No</v>
      </c>
      <c r="V997" s="4" t="str">
        <f>IF(Table1[[#This Row],[Ticket Status]]="Pending Customer Response","Yes","No")</f>
        <v>No</v>
      </c>
      <c r="W997" s="5">
        <f ca="1">COUNTIFS(Table1[Agent_name],Table1[[#This Row],[Agent_name]],Table1[Month],Table1[[#This Row],[Month]])/160</f>
        <v>0.79374999999999996</v>
      </c>
    </row>
    <row r="998" spans="1:23" x14ac:dyDescent="0.25">
      <c r="A998">
        <v>997</v>
      </c>
      <c r="B998" t="s">
        <v>3373</v>
      </c>
      <c r="C998" t="s">
        <v>3374</v>
      </c>
      <c r="D998">
        <v>57</v>
      </c>
      <c r="E998" t="s">
        <v>29</v>
      </c>
      <c r="F998" t="s">
        <v>421</v>
      </c>
      <c r="G998" s="1">
        <v>44525</v>
      </c>
      <c r="H998" t="s">
        <v>67</v>
      </c>
      <c r="I998" t="s">
        <v>93</v>
      </c>
      <c r="J998" s="3" t="s">
        <v>1141</v>
      </c>
      <c r="K998" t="s">
        <v>24</v>
      </c>
      <c r="M998" t="s">
        <v>143</v>
      </c>
      <c r="N998" t="s">
        <v>26</v>
      </c>
      <c r="O998" s="2">
        <v>45078.094108796293</v>
      </c>
      <c r="R998" t="str">
        <f t="shared" ca="1" si="15"/>
        <v>Aisha</v>
      </c>
      <c r="S998" t="str">
        <f>IFERROR(TEXT(DATEVALUE(LEFT(Table1[[#This Row],[Date of Purchase]],10)), "MMMM"), TEXT(Table1[[#This Row],[Date of Purchase]], "MMMM"))</f>
        <v>November</v>
      </c>
      <c r="T998" t="str">
        <f>IF(OR(
  AND(Table1[[#This Row],[Ticket Priority]]="Critical", Table1[[#This Row],[Ticket Status]]&lt;&gt;"Closed"),
  AND(Table1[[#This Row],[Ticket Priority]]="High", Table1[[#This Row],[Ticket Status]]="Open")
), "Yes", "No")</f>
        <v>No</v>
      </c>
      <c r="U998" s="4" t="str">
        <f>IF(Table1[[#This Row],[Ticket Status]]="Closed","Yes","No")</f>
        <v>No</v>
      </c>
      <c r="V998" s="4" t="str">
        <f>IF(Table1[[#This Row],[Ticket Status]]="Pending Customer Response","Yes","No")</f>
        <v>Yes</v>
      </c>
      <c r="W998" s="5">
        <f ca="1">COUNTIFS(Table1[Agent_name],Table1[[#This Row],[Agent_name]],Table1[Month],Table1[[#This Row],[Month]])/160</f>
        <v>0.85624999999999996</v>
      </c>
    </row>
    <row r="999" spans="1:23" x14ac:dyDescent="0.25">
      <c r="A999">
        <v>998</v>
      </c>
      <c r="B999" t="s">
        <v>3375</v>
      </c>
      <c r="C999" t="s">
        <v>3376</v>
      </c>
      <c r="D999">
        <v>43</v>
      </c>
      <c r="E999" t="s">
        <v>58</v>
      </c>
      <c r="F999" t="s">
        <v>281</v>
      </c>
      <c r="G999" s="1">
        <v>44237</v>
      </c>
      <c r="H999" t="s">
        <v>45</v>
      </c>
      <c r="I999" t="s">
        <v>60</v>
      </c>
      <c r="J999" s="3" t="s">
        <v>357</v>
      </c>
      <c r="K999" t="s">
        <v>39</v>
      </c>
      <c r="L999" t="s">
        <v>3377</v>
      </c>
      <c r="M999" t="s">
        <v>143</v>
      </c>
      <c r="N999" t="s">
        <v>83</v>
      </c>
      <c r="O999" s="2">
        <v>45078.173275462963</v>
      </c>
      <c r="P999" s="2">
        <v>45078.357303240744</v>
      </c>
      <c r="Q999">
        <v>4</v>
      </c>
      <c r="R999" t="str">
        <f t="shared" ca="1" si="15"/>
        <v>Aisha</v>
      </c>
      <c r="S999" t="str">
        <f>IFERROR(TEXT(DATEVALUE(LEFT(Table1[[#This Row],[Date of Purchase]],10)), "MMMM"), TEXT(Table1[[#This Row],[Date of Purchase]], "MMMM"))</f>
        <v>February</v>
      </c>
      <c r="T999" t="str">
        <f>IF(OR(
  AND(Table1[[#This Row],[Ticket Priority]]="Critical", Table1[[#This Row],[Ticket Status]]&lt;&gt;"Closed"),
  AND(Table1[[#This Row],[Ticket Priority]]="High", Table1[[#This Row],[Ticket Status]]="Open")
), "Yes", "No")</f>
        <v>No</v>
      </c>
      <c r="U999" s="4" t="str">
        <f>IF(Table1[[#This Row],[Ticket Status]]="Closed","Yes","No")</f>
        <v>Yes</v>
      </c>
      <c r="V999" s="4" t="str">
        <f>IF(Table1[[#This Row],[Ticket Status]]="Pending Customer Response","Yes","No")</f>
        <v>No</v>
      </c>
      <c r="W999" s="5">
        <f ca="1">COUNTIFS(Table1[Agent_name],Table1[[#This Row],[Agent_name]],Table1[Month],Table1[[#This Row],[Month]])/160</f>
        <v>0.85624999999999996</v>
      </c>
    </row>
    <row r="1000" spans="1:23" x14ac:dyDescent="0.25">
      <c r="A1000">
        <v>999</v>
      </c>
      <c r="B1000" t="s">
        <v>3378</v>
      </c>
      <c r="C1000" t="s">
        <v>3379</v>
      </c>
      <c r="D1000">
        <v>59</v>
      </c>
      <c r="E1000" t="s">
        <v>19</v>
      </c>
      <c r="F1000" t="s">
        <v>207</v>
      </c>
      <c r="G1000" s="1">
        <v>44258</v>
      </c>
      <c r="H1000" t="s">
        <v>59</v>
      </c>
      <c r="I1000" t="s">
        <v>77</v>
      </c>
      <c r="J1000" s="3" t="s">
        <v>3380</v>
      </c>
      <c r="K1000" t="s">
        <v>24</v>
      </c>
      <c r="M1000" t="s">
        <v>143</v>
      </c>
      <c r="N1000" t="s">
        <v>83</v>
      </c>
      <c r="O1000" s="2">
        <v>45078.917731481481</v>
      </c>
      <c r="R1000" t="str">
        <f t="shared" ca="1" si="15"/>
        <v>Meera</v>
      </c>
      <c r="S1000" t="str">
        <f>IFERROR(TEXT(DATEVALUE(LEFT(Table1[[#This Row],[Date of Purchase]],10)), "MMMM"), TEXT(Table1[[#This Row],[Date of Purchase]], "MMMM"))</f>
        <v>March</v>
      </c>
      <c r="T1000" t="str">
        <f>IF(OR(
  AND(Table1[[#This Row],[Ticket Priority]]="Critical", Table1[[#This Row],[Ticket Status]]&lt;&gt;"Closed"),
  AND(Table1[[#This Row],[Ticket Priority]]="High", Table1[[#This Row],[Ticket Status]]="Open")
), "Yes", "No")</f>
        <v>No</v>
      </c>
      <c r="U1000" s="4" t="str">
        <f>IF(Table1[[#This Row],[Ticket Status]]="Closed","Yes","No")</f>
        <v>No</v>
      </c>
      <c r="V1000" s="4" t="str">
        <f>IF(Table1[[#This Row],[Ticket Status]]="Pending Customer Response","Yes","No")</f>
        <v>Yes</v>
      </c>
      <c r="W1000" s="5">
        <f ca="1">COUNTIFS(Table1[Agent_name],Table1[[#This Row],[Agent_name]],Table1[Month],Table1[[#This Row],[Month]])/160</f>
        <v>0.21249999999999999</v>
      </c>
    </row>
    <row r="1001" spans="1:23" x14ac:dyDescent="0.25">
      <c r="A1001">
        <v>1000</v>
      </c>
      <c r="B1001" t="s">
        <v>3381</v>
      </c>
      <c r="C1001" t="s">
        <v>3382</v>
      </c>
      <c r="D1001">
        <v>68</v>
      </c>
      <c r="E1001" t="s">
        <v>58</v>
      </c>
      <c r="F1001" t="s">
        <v>112</v>
      </c>
      <c r="G1001" s="1">
        <v>43953</v>
      </c>
      <c r="H1001" t="s">
        <v>45</v>
      </c>
      <c r="I1001" t="s">
        <v>46</v>
      </c>
      <c r="J1001" s="3" t="s">
        <v>3383</v>
      </c>
      <c r="K1001" t="s">
        <v>39</v>
      </c>
      <c r="L1001" t="s">
        <v>3384</v>
      </c>
      <c r="M1001" t="s">
        <v>89</v>
      </c>
      <c r="N1001" t="s">
        <v>33</v>
      </c>
      <c r="O1001" s="2">
        <v>45078.651087962964</v>
      </c>
      <c r="P1001" s="2">
        <v>45078.843449074076</v>
      </c>
      <c r="Q1001">
        <v>5</v>
      </c>
      <c r="R1001" t="str">
        <f t="shared" ca="1" si="15"/>
        <v>Ravi</v>
      </c>
      <c r="S1001" t="str">
        <f>IFERROR(TEXT(DATEVALUE(LEFT(Table1[[#This Row],[Date of Purchase]],10)), "MMMM"), TEXT(Table1[[#This Row],[Date of Purchase]], "MMMM"))</f>
        <v>May</v>
      </c>
      <c r="T1001" t="str">
        <f>IF(OR(
  AND(Table1[[#This Row],[Ticket Priority]]="Critical", Table1[[#This Row],[Ticket Status]]&lt;&gt;"Closed"),
  AND(Table1[[#This Row],[Ticket Priority]]="High", Table1[[#This Row],[Ticket Status]]="Open")
), "Yes", "No")</f>
        <v>No</v>
      </c>
      <c r="U1001" s="4" t="str">
        <f>IF(Table1[[#This Row],[Ticket Status]]="Closed","Yes","No")</f>
        <v>Yes</v>
      </c>
      <c r="V1001" s="4" t="str">
        <f>IF(Table1[[#This Row],[Ticket Status]]="Pending Customer Response","Yes","No")</f>
        <v>No</v>
      </c>
      <c r="W1001" s="5">
        <f ca="1">COUNTIFS(Table1[Agent_name],Table1[[#This Row],[Agent_name]],Table1[Month],Table1[[#This Row],[Month]])/160</f>
        <v>0.67500000000000004</v>
      </c>
    </row>
    <row r="1002" spans="1:23" x14ac:dyDescent="0.25">
      <c r="A1002">
        <v>1001</v>
      </c>
      <c r="B1002" t="s">
        <v>3385</v>
      </c>
      <c r="C1002" t="s">
        <v>3386</v>
      </c>
      <c r="D1002">
        <v>62</v>
      </c>
      <c r="E1002" t="s">
        <v>58</v>
      </c>
      <c r="F1002" t="s">
        <v>317</v>
      </c>
      <c r="G1002" s="1">
        <v>44238</v>
      </c>
      <c r="H1002" t="s">
        <v>59</v>
      </c>
      <c r="I1002" t="s">
        <v>77</v>
      </c>
      <c r="J1002" s="3" t="s">
        <v>3387</v>
      </c>
      <c r="K1002" t="s">
        <v>62</v>
      </c>
      <c r="M1002" t="s">
        <v>25</v>
      </c>
      <c r="N1002" t="s">
        <v>83</v>
      </c>
      <c r="R1002" t="str">
        <f t="shared" ca="1" si="15"/>
        <v>Ravi</v>
      </c>
      <c r="S1002" t="str">
        <f>IFERROR(TEXT(DATEVALUE(LEFT(Table1[[#This Row],[Date of Purchase]],10)), "MMMM"), TEXT(Table1[[#This Row],[Date of Purchase]], "MMMM"))</f>
        <v>February</v>
      </c>
      <c r="T1002" t="str">
        <f>IF(OR(
  AND(Table1[[#This Row],[Ticket Priority]]="Critical", Table1[[#This Row],[Ticket Status]]&lt;&gt;"Closed"),
  AND(Table1[[#This Row],[Ticket Priority]]="High", Table1[[#This Row],[Ticket Status]]="Open")
), "Yes", "No")</f>
        <v>Yes</v>
      </c>
      <c r="U1002" s="4" t="str">
        <f>IF(Table1[[#This Row],[Ticket Status]]="Closed","Yes","No")</f>
        <v>No</v>
      </c>
      <c r="V1002" s="4" t="str">
        <f>IF(Table1[[#This Row],[Ticket Status]]="Pending Customer Response","Yes","No")</f>
        <v>No</v>
      </c>
      <c r="W1002" s="5">
        <f ca="1">COUNTIFS(Table1[Agent_name],Table1[[#This Row],[Agent_name]],Table1[Month],Table1[[#This Row],[Month]])/160</f>
        <v>0.61250000000000004</v>
      </c>
    </row>
    <row r="1003" spans="1:23" x14ac:dyDescent="0.25">
      <c r="A1003">
        <v>1002</v>
      </c>
      <c r="B1003" t="s">
        <v>3388</v>
      </c>
      <c r="C1003" t="s">
        <v>3389</v>
      </c>
      <c r="D1003">
        <v>36</v>
      </c>
      <c r="E1003" t="s">
        <v>29</v>
      </c>
      <c r="F1003" t="s">
        <v>129</v>
      </c>
      <c r="G1003" s="1">
        <v>44247</v>
      </c>
      <c r="H1003" t="s">
        <v>45</v>
      </c>
      <c r="I1003" t="s">
        <v>177</v>
      </c>
      <c r="J1003" s="3" t="s">
        <v>3390</v>
      </c>
      <c r="K1003" t="s">
        <v>62</v>
      </c>
      <c r="M1003" t="s">
        <v>25</v>
      </c>
      <c r="N1003" t="s">
        <v>26</v>
      </c>
      <c r="R1003" t="str">
        <f t="shared" ca="1" si="15"/>
        <v>Priya</v>
      </c>
      <c r="S1003" t="str">
        <f>IFERROR(TEXT(DATEVALUE(LEFT(Table1[[#This Row],[Date of Purchase]],10)), "MMMM"), TEXT(Table1[[#This Row],[Date of Purchase]], "MMMM"))</f>
        <v>February</v>
      </c>
      <c r="T1003" t="str">
        <f>IF(OR(
  AND(Table1[[#This Row],[Ticket Priority]]="Critical", Table1[[#This Row],[Ticket Status]]&lt;&gt;"Closed"),
  AND(Table1[[#This Row],[Ticket Priority]]="High", Table1[[#This Row],[Ticket Status]]="Open")
), "Yes", "No")</f>
        <v>Yes</v>
      </c>
      <c r="U1003" s="4" t="str">
        <f>IF(Table1[[#This Row],[Ticket Status]]="Closed","Yes","No")</f>
        <v>No</v>
      </c>
      <c r="V1003" s="4" t="str">
        <f>IF(Table1[[#This Row],[Ticket Status]]="Pending Customer Response","Yes","No")</f>
        <v>No</v>
      </c>
      <c r="W1003" s="5">
        <f ca="1">COUNTIFS(Table1[Agent_name],Table1[[#This Row],[Agent_name]],Table1[Month],Table1[[#This Row],[Month]])/160</f>
        <v>0.44374999999999998</v>
      </c>
    </row>
    <row r="1004" spans="1:23" x14ac:dyDescent="0.25">
      <c r="A1004">
        <v>1003</v>
      </c>
      <c r="B1004" t="s">
        <v>3391</v>
      </c>
      <c r="C1004" t="s">
        <v>3392</v>
      </c>
      <c r="D1004">
        <v>18</v>
      </c>
      <c r="E1004" t="s">
        <v>58</v>
      </c>
      <c r="F1004" t="s">
        <v>30</v>
      </c>
      <c r="G1004" s="1">
        <v>44144</v>
      </c>
      <c r="H1004" t="s">
        <v>59</v>
      </c>
      <c r="I1004" t="s">
        <v>52</v>
      </c>
      <c r="J1004" s="3" t="s">
        <v>3393</v>
      </c>
      <c r="K1004" t="s">
        <v>62</v>
      </c>
      <c r="M1004" t="s">
        <v>143</v>
      </c>
      <c r="N1004" t="s">
        <v>26</v>
      </c>
      <c r="R1004" t="str">
        <f t="shared" ca="1" si="15"/>
        <v>Karan</v>
      </c>
      <c r="S1004" t="str">
        <f>IFERROR(TEXT(DATEVALUE(LEFT(Table1[[#This Row],[Date of Purchase]],10)), "MMMM"), TEXT(Table1[[#This Row],[Date of Purchase]], "MMMM"))</f>
        <v>November</v>
      </c>
      <c r="T1004" t="str">
        <f>IF(OR(
  AND(Table1[[#This Row],[Ticket Priority]]="Critical", Table1[[#This Row],[Ticket Status]]&lt;&gt;"Closed"),
  AND(Table1[[#This Row],[Ticket Priority]]="High", Table1[[#This Row],[Ticket Status]]="Open")
), "Yes", "No")</f>
        <v>No</v>
      </c>
      <c r="U1004" s="4" t="str">
        <f>IF(Table1[[#This Row],[Ticket Status]]="Closed","Yes","No")</f>
        <v>No</v>
      </c>
      <c r="V1004" s="4" t="str">
        <f>IF(Table1[[#This Row],[Ticket Status]]="Pending Customer Response","Yes","No")</f>
        <v>No</v>
      </c>
      <c r="W1004" s="5">
        <f ca="1">COUNTIFS(Table1[Agent_name],Table1[[#This Row],[Agent_name]],Table1[Month],Table1[[#This Row],[Month]])/160</f>
        <v>0.1875</v>
      </c>
    </row>
    <row r="1005" spans="1:23" x14ac:dyDescent="0.25">
      <c r="A1005">
        <v>1004</v>
      </c>
      <c r="B1005" t="s">
        <v>3394</v>
      </c>
      <c r="C1005" t="s">
        <v>3395</v>
      </c>
      <c r="D1005">
        <v>66</v>
      </c>
      <c r="E1005" t="s">
        <v>58</v>
      </c>
      <c r="F1005" t="s">
        <v>249</v>
      </c>
      <c r="G1005" s="1">
        <v>44119</v>
      </c>
      <c r="H1005" t="s">
        <v>67</v>
      </c>
      <c r="I1005" t="s">
        <v>46</v>
      </c>
      <c r="J1005" s="3" t="s">
        <v>3396</v>
      </c>
      <c r="K1005" t="s">
        <v>62</v>
      </c>
      <c r="M1005" t="s">
        <v>89</v>
      </c>
      <c r="N1005" t="s">
        <v>83</v>
      </c>
      <c r="R1005" t="str">
        <f t="shared" ca="1" si="15"/>
        <v>Sara</v>
      </c>
      <c r="S1005" t="str">
        <f>IFERROR(TEXT(DATEVALUE(LEFT(Table1[[#This Row],[Date of Purchase]],10)), "MMMM"), TEXT(Table1[[#This Row],[Date of Purchase]], "MMMM"))</f>
        <v>October</v>
      </c>
      <c r="T1005" t="str">
        <f>IF(OR(
  AND(Table1[[#This Row],[Ticket Priority]]="Critical", Table1[[#This Row],[Ticket Status]]&lt;&gt;"Closed"),
  AND(Table1[[#This Row],[Ticket Priority]]="High", Table1[[#This Row],[Ticket Status]]="Open")
), "Yes", "No")</f>
        <v>Yes</v>
      </c>
      <c r="U1005" s="4" t="str">
        <f>IF(Table1[[#This Row],[Ticket Status]]="Closed","Yes","No")</f>
        <v>No</v>
      </c>
      <c r="V1005" s="4" t="str">
        <f>IF(Table1[[#This Row],[Ticket Status]]="Pending Customer Response","Yes","No")</f>
        <v>No</v>
      </c>
      <c r="W1005" s="5">
        <f ca="1">COUNTIFS(Table1[Agent_name],Table1[[#This Row],[Agent_name]],Table1[Month],Table1[[#This Row],[Month]])/160</f>
        <v>0.66874999999999996</v>
      </c>
    </row>
    <row r="1006" spans="1:23" x14ac:dyDescent="0.25">
      <c r="A1006">
        <v>1005</v>
      </c>
      <c r="B1006" t="s">
        <v>3397</v>
      </c>
      <c r="C1006" t="s">
        <v>2798</v>
      </c>
      <c r="D1006">
        <v>67</v>
      </c>
      <c r="E1006" t="s">
        <v>19</v>
      </c>
      <c r="F1006" t="s">
        <v>397</v>
      </c>
      <c r="G1006" s="1">
        <v>44078</v>
      </c>
      <c r="H1006" t="s">
        <v>67</v>
      </c>
      <c r="I1006" t="s">
        <v>67</v>
      </c>
      <c r="J1006" s="3" t="s">
        <v>3398</v>
      </c>
      <c r="K1006" t="s">
        <v>39</v>
      </c>
      <c r="L1006" t="s">
        <v>3399</v>
      </c>
      <c r="M1006" t="s">
        <v>143</v>
      </c>
      <c r="N1006" t="s">
        <v>33</v>
      </c>
      <c r="O1006" s="2">
        <v>45078.915763888886</v>
      </c>
      <c r="P1006" s="2">
        <v>45078.77548611111</v>
      </c>
      <c r="Q1006">
        <v>3</v>
      </c>
      <c r="R1006" t="str">
        <f t="shared" ca="1" si="15"/>
        <v>Rahul</v>
      </c>
      <c r="S1006" t="str">
        <f>IFERROR(TEXT(DATEVALUE(LEFT(Table1[[#This Row],[Date of Purchase]],10)), "MMMM"), TEXT(Table1[[#This Row],[Date of Purchase]], "MMMM"))</f>
        <v>September</v>
      </c>
      <c r="T1006" t="str">
        <f>IF(OR(
  AND(Table1[[#This Row],[Ticket Priority]]="Critical", Table1[[#This Row],[Ticket Status]]&lt;&gt;"Closed"),
  AND(Table1[[#This Row],[Ticket Priority]]="High", Table1[[#This Row],[Ticket Status]]="Open")
), "Yes", "No")</f>
        <v>No</v>
      </c>
      <c r="U1006" s="4" t="str">
        <f>IF(Table1[[#This Row],[Ticket Status]]="Closed","Yes","No")</f>
        <v>Yes</v>
      </c>
      <c r="V1006" s="4" t="str">
        <f>IF(Table1[[#This Row],[Ticket Status]]="Pending Customer Response","Yes","No")</f>
        <v>No</v>
      </c>
      <c r="W1006" s="5">
        <f ca="1">COUNTIFS(Table1[Agent_name],Table1[[#This Row],[Agent_name]],Table1[Month],Table1[[#This Row],[Month]])/160</f>
        <v>0.25</v>
      </c>
    </row>
    <row r="1007" spans="1:23" x14ac:dyDescent="0.25">
      <c r="A1007">
        <v>1006</v>
      </c>
      <c r="B1007" t="s">
        <v>3400</v>
      </c>
      <c r="C1007" t="s">
        <v>3401</v>
      </c>
      <c r="D1007">
        <v>58</v>
      </c>
      <c r="E1007" t="s">
        <v>29</v>
      </c>
      <c r="F1007" t="s">
        <v>30</v>
      </c>
      <c r="G1007" s="1">
        <v>43901</v>
      </c>
      <c r="H1007" t="s">
        <v>21</v>
      </c>
      <c r="I1007" t="s">
        <v>37</v>
      </c>
      <c r="J1007" s="3" t="s">
        <v>3402</v>
      </c>
      <c r="K1007" t="s">
        <v>24</v>
      </c>
      <c r="M1007" t="s">
        <v>25</v>
      </c>
      <c r="N1007" t="s">
        <v>55</v>
      </c>
      <c r="O1007" s="2">
        <v>45078.510231481479</v>
      </c>
      <c r="R1007" t="str">
        <f t="shared" ca="1" si="15"/>
        <v>Priya</v>
      </c>
      <c r="S1007" t="str">
        <f>IFERROR(TEXT(DATEVALUE(LEFT(Table1[[#This Row],[Date of Purchase]],10)), "MMMM"), TEXT(Table1[[#This Row],[Date of Purchase]], "MMMM"))</f>
        <v>March</v>
      </c>
      <c r="T1007" t="str">
        <f>IF(OR(
  AND(Table1[[#This Row],[Ticket Priority]]="Critical", Table1[[#This Row],[Ticket Status]]&lt;&gt;"Closed"),
  AND(Table1[[#This Row],[Ticket Priority]]="High", Table1[[#This Row],[Ticket Status]]="Open")
), "Yes", "No")</f>
        <v>Yes</v>
      </c>
      <c r="U1007" s="4" t="str">
        <f>IF(Table1[[#This Row],[Ticket Status]]="Closed","Yes","No")</f>
        <v>No</v>
      </c>
      <c r="V1007" s="4" t="str">
        <f>IF(Table1[[#This Row],[Ticket Status]]="Pending Customer Response","Yes","No")</f>
        <v>Yes</v>
      </c>
      <c r="W1007" s="5">
        <f ca="1">COUNTIFS(Table1[Agent_name],Table1[[#This Row],[Agent_name]],Table1[Month],Table1[[#This Row],[Month]])/160</f>
        <v>0.43125000000000002</v>
      </c>
    </row>
    <row r="1008" spans="1:23" x14ac:dyDescent="0.25">
      <c r="A1008">
        <v>1007</v>
      </c>
      <c r="B1008" t="s">
        <v>3403</v>
      </c>
      <c r="C1008" t="s">
        <v>3404</v>
      </c>
      <c r="D1008">
        <v>20</v>
      </c>
      <c r="E1008" t="s">
        <v>58</v>
      </c>
      <c r="F1008" t="s">
        <v>149</v>
      </c>
      <c r="G1008" s="1">
        <v>44201</v>
      </c>
      <c r="H1008" t="s">
        <v>45</v>
      </c>
      <c r="I1008" t="s">
        <v>37</v>
      </c>
      <c r="J1008" s="3" t="s">
        <v>3405</v>
      </c>
      <c r="K1008" t="s">
        <v>39</v>
      </c>
      <c r="L1008" t="s">
        <v>3406</v>
      </c>
      <c r="M1008" t="s">
        <v>25</v>
      </c>
      <c r="N1008" t="s">
        <v>55</v>
      </c>
      <c r="O1008" s="2">
        <v>45078.124131944445</v>
      </c>
      <c r="P1008" s="2">
        <v>45078.310243055559</v>
      </c>
      <c r="Q1008">
        <v>4</v>
      </c>
      <c r="R1008" t="str">
        <f t="shared" ca="1" si="15"/>
        <v>Aisha</v>
      </c>
      <c r="S1008" t="str">
        <f>IFERROR(TEXT(DATEVALUE(LEFT(Table1[[#This Row],[Date of Purchase]],10)), "MMMM"), TEXT(Table1[[#This Row],[Date of Purchase]], "MMMM"))</f>
        <v>January</v>
      </c>
      <c r="T1008" t="str">
        <f>IF(OR(
  AND(Table1[[#This Row],[Ticket Priority]]="Critical", Table1[[#This Row],[Ticket Status]]&lt;&gt;"Closed"),
  AND(Table1[[#This Row],[Ticket Priority]]="High", Table1[[#This Row],[Ticket Status]]="Open")
), "Yes", "No")</f>
        <v>No</v>
      </c>
      <c r="U1008" s="4" t="str">
        <f>IF(Table1[[#This Row],[Ticket Status]]="Closed","Yes","No")</f>
        <v>Yes</v>
      </c>
      <c r="V1008" s="4" t="str">
        <f>IF(Table1[[#This Row],[Ticket Status]]="Pending Customer Response","Yes","No")</f>
        <v>No</v>
      </c>
      <c r="W1008" s="5">
        <f ca="1">COUNTIFS(Table1[Agent_name],Table1[[#This Row],[Agent_name]],Table1[Month],Table1[[#This Row],[Month]])/160</f>
        <v>0.83125000000000004</v>
      </c>
    </row>
    <row r="1009" spans="1:23" x14ac:dyDescent="0.25">
      <c r="A1009">
        <v>1008</v>
      </c>
      <c r="B1009" t="s">
        <v>3407</v>
      </c>
      <c r="C1009" t="s">
        <v>3408</v>
      </c>
      <c r="D1009">
        <v>46</v>
      </c>
      <c r="E1009" t="s">
        <v>19</v>
      </c>
      <c r="F1009" t="s">
        <v>211</v>
      </c>
      <c r="G1009" s="1">
        <v>44392</v>
      </c>
      <c r="H1009" t="s">
        <v>45</v>
      </c>
      <c r="I1009" t="s">
        <v>77</v>
      </c>
      <c r="J1009" s="3" t="s">
        <v>3409</v>
      </c>
      <c r="K1009" t="s">
        <v>62</v>
      </c>
      <c r="M1009" t="s">
        <v>143</v>
      </c>
      <c r="N1009" t="s">
        <v>55</v>
      </c>
      <c r="R1009" t="str">
        <f t="shared" ca="1" si="15"/>
        <v>Mohit</v>
      </c>
      <c r="S1009" t="str">
        <f>IFERROR(TEXT(DATEVALUE(LEFT(Table1[[#This Row],[Date of Purchase]],10)), "MMMM"), TEXT(Table1[[#This Row],[Date of Purchase]], "MMMM"))</f>
        <v>July</v>
      </c>
      <c r="T1009" t="str">
        <f>IF(OR(
  AND(Table1[[#This Row],[Ticket Priority]]="Critical", Table1[[#This Row],[Ticket Status]]&lt;&gt;"Closed"),
  AND(Table1[[#This Row],[Ticket Priority]]="High", Table1[[#This Row],[Ticket Status]]="Open")
), "Yes", "No")</f>
        <v>No</v>
      </c>
      <c r="U1009" s="4" t="str">
        <f>IF(Table1[[#This Row],[Ticket Status]]="Closed","Yes","No")</f>
        <v>No</v>
      </c>
      <c r="V1009" s="4" t="str">
        <f>IF(Table1[[#This Row],[Ticket Status]]="Pending Customer Response","Yes","No")</f>
        <v>No</v>
      </c>
      <c r="W1009" s="5">
        <f ca="1">COUNTIFS(Table1[Agent_name],Table1[[#This Row],[Agent_name]],Table1[Month],Table1[[#This Row],[Month]])/160</f>
        <v>0.53125</v>
      </c>
    </row>
    <row r="1010" spans="1:23" x14ac:dyDescent="0.25">
      <c r="A1010">
        <v>1009</v>
      </c>
      <c r="B1010" t="s">
        <v>3410</v>
      </c>
      <c r="C1010" t="s">
        <v>3411</v>
      </c>
      <c r="D1010">
        <v>62</v>
      </c>
      <c r="E1010" t="s">
        <v>58</v>
      </c>
      <c r="F1010" t="s">
        <v>223</v>
      </c>
      <c r="G1010" s="1">
        <v>44502</v>
      </c>
      <c r="H1010" t="s">
        <v>67</v>
      </c>
      <c r="I1010" t="s">
        <v>67</v>
      </c>
      <c r="J1010" s="3" t="s">
        <v>3412</v>
      </c>
      <c r="K1010" t="s">
        <v>39</v>
      </c>
      <c r="L1010" t="s">
        <v>3413</v>
      </c>
      <c r="M1010" t="s">
        <v>143</v>
      </c>
      <c r="N1010" t="s">
        <v>26</v>
      </c>
      <c r="O1010" s="2">
        <v>45078.862372685187</v>
      </c>
      <c r="P1010" s="2">
        <v>45078.367928240739</v>
      </c>
      <c r="Q1010">
        <v>3</v>
      </c>
      <c r="R1010" t="str">
        <f t="shared" ca="1" si="15"/>
        <v>Arjun</v>
      </c>
      <c r="S1010" t="str">
        <f>IFERROR(TEXT(DATEVALUE(LEFT(Table1[[#This Row],[Date of Purchase]],10)), "MMMM"), TEXT(Table1[[#This Row],[Date of Purchase]], "MMMM"))</f>
        <v>November</v>
      </c>
      <c r="T1010" t="str">
        <f>IF(OR(
  AND(Table1[[#This Row],[Ticket Priority]]="Critical", Table1[[#This Row],[Ticket Status]]&lt;&gt;"Closed"),
  AND(Table1[[#This Row],[Ticket Priority]]="High", Table1[[#This Row],[Ticket Status]]="Open")
), "Yes", "No")</f>
        <v>No</v>
      </c>
      <c r="U1010" s="4" t="str">
        <f>IF(Table1[[#This Row],[Ticket Status]]="Closed","Yes","No")</f>
        <v>Yes</v>
      </c>
      <c r="V1010" s="4" t="str">
        <f>IF(Table1[[#This Row],[Ticket Status]]="Pending Customer Response","Yes","No")</f>
        <v>No</v>
      </c>
      <c r="W1010" s="5">
        <f ca="1">COUNTIFS(Table1[Agent_name],Table1[[#This Row],[Agent_name]],Table1[Month],Table1[[#This Row],[Month]])/160</f>
        <v>0.23749999999999999</v>
      </c>
    </row>
    <row r="1011" spans="1:23" x14ac:dyDescent="0.25">
      <c r="A1011">
        <v>1010</v>
      </c>
      <c r="B1011" t="s">
        <v>3414</v>
      </c>
      <c r="C1011" t="s">
        <v>3415</v>
      </c>
      <c r="D1011">
        <v>51</v>
      </c>
      <c r="E1011" t="s">
        <v>19</v>
      </c>
      <c r="F1011" t="s">
        <v>211</v>
      </c>
      <c r="G1011" s="1">
        <v>43865</v>
      </c>
      <c r="H1011" t="s">
        <v>45</v>
      </c>
      <c r="I1011" t="s">
        <v>177</v>
      </c>
      <c r="J1011" s="3" t="s">
        <v>3416</v>
      </c>
      <c r="K1011" t="s">
        <v>39</v>
      </c>
      <c r="L1011" t="s">
        <v>3417</v>
      </c>
      <c r="M1011" t="s">
        <v>89</v>
      </c>
      <c r="N1011" t="s">
        <v>26</v>
      </c>
      <c r="O1011" s="2">
        <v>45078.292245370372</v>
      </c>
      <c r="P1011" s="2">
        <v>45078.064467592594</v>
      </c>
      <c r="Q1011">
        <v>2</v>
      </c>
      <c r="R1011" t="str">
        <f t="shared" ca="1" si="15"/>
        <v>Priya</v>
      </c>
      <c r="S1011" t="str">
        <f>IFERROR(TEXT(DATEVALUE(LEFT(Table1[[#This Row],[Date of Purchase]],10)), "MMMM"), TEXT(Table1[[#This Row],[Date of Purchase]], "MMMM"))</f>
        <v>February</v>
      </c>
      <c r="T1011" t="str">
        <f>IF(OR(
  AND(Table1[[#This Row],[Ticket Priority]]="Critical", Table1[[#This Row],[Ticket Status]]&lt;&gt;"Closed"),
  AND(Table1[[#This Row],[Ticket Priority]]="High", Table1[[#This Row],[Ticket Status]]="Open")
), "Yes", "No")</f>
        <v>No</v>
      </c>
      <c r="U1011" s="4" t="str">
        <f>IF(Table1[[#This Row],[Ticket Status]]="Closed","Yes","No")</f>
        <v>Yes</v>
      </c>
      <c r="V1011" s="4" t="str">
        <f>IF(Table1[[#This Row],[Ticket Status]]="Pending Customer Response","Yes","No")</f>
        <v>No</v>
      </c>
      <c r="W1011" s="5">
        <f ca="1">COUNTIFS(Table1[Agent_name],Table1[[#This Row],[Agent_name]],Table1[Month],Table1[[#This Row],[Month]])/160</f>
        <v>0.44374999999999998</v>
      </c>
    </row>
    <row r="1012" spans="1:23" x14ac:dyDescent="0.25">
      <c r="A1012">
        <v>1011</v>
      </c>
      <c r="B1012" t="s">
        <v>3418</v>
      </c>
      <c r="C1012" t="s">
        <v>3419</v>
      </c>
      <c r="D1012">
        <v>38</v>
      </c>
      <c r="E1012" t="s">
        <v>58</v>
      </c>
      <c r="F1012" t="s">
        <v>44</v>
      </c>
      <c r="G1012" s="1">
        <v>44015</v>
      </c>
      <c r="H1012" t="s">
        <v>67</v>
      </c>
      <c r="I1012" t="s">
        <v>77</v>
      </c>
      <c r="J1012" s="3" t="s">
        <v>3420</v>
      </c>
      <c r="K1012" t="s">
        <v>39</v>
      </c>
      <c r="L1012" t="s">
        <v>3421</v>
      </c>
      <c r="M1012" t="s">
        <v>41</v>
      </c>
      <c r="N1012" t="s">
        <v>33</v>
      </c>
      <c r="O1012" s="2">
        <v>45078.52071759259</v>
      </c>
      <c r="P1012" s="2">
        <v>45078.313078703701</v>
      </c>
      <c r="Q1012">
        <v>5</v>
      </c>
      <c r="R1012" t="str">
        <f t="shared" ca="1" si="15"/>
        <v>Aisha</v>
      </c>
      <c r="S1012" t="str">
        <f>IFERROR(TEXT(DATEVALUE(LEFT(Table1[[#This Row],[Date of Purchase]],10)), "MMMM"), TEXT(Table1[[#This Row],[Date of Purchase]], "MMMM"))</f>
        <v>July</v>
      </c>
      <c r="T1012" t="str">
        <f>IF(OR(
  AND(Table1[[#This Row],[Ticket Priority]]="Critical", Table1[[#This Row],[Ticket Status]]&lt;&gt;"Closed"),
  AND(Table1[[#This Row],[Ticket Priority]]="High", Table1[[#This Row],[Ticket Status]]="Open")
), "Yes", "No")</f>
        <v>No</v>
      </c>
      <c r="U1012" s="4" t="str">
        <f>IF(Table1[[#This Row],[Ticket Status]]="Closed","Yes","No")</f>
        <v>Yes</v>
      </c>
      <c r="V1012" s="4" t="str">
        <f>IF(Table1[[#This Row],[Ticket Status]]="Pending Customer Response","Yes","No")</f>
        <v>No</v>
      </c>
      <c r="W1012" s="5">
        <f ca="1">COUNTIFS(Table1[Agent_name],Table1[[#This Row],[Agent_name]],Table1[Month],Table1[[#This Row],[Month]])/160</f>
        <v>0.875</v>
      </c>
    </row>
    <row r="1013" spans="1:23" x14ac:dyDescent="0.25">
      <c r="A1013">
        <v>1012</v>
      </c>
      <c r="B1013" t="s">
        <v>3422</v>
      </c>
      <c r="C1013" t="s">
        <v>3423</v>
      </c>
      <c r="D1013">
        <v>47</v>
      </c>
      <c r="E1013" t="s">
        <v>58</v>
      </c>
      <c r="F1013" t="s">
        <v>86</v>
      </c>
      <c r="G1013" s="1">
        <v>44131</v>
      </c>
      <c r="H1013" t="s">
        <v>67</v>
      </c>
      <c r="I1013" t="s">
        <v>37</v>
      </c>
      <c r="J1013" s="3" t="s">
        <v>3424</v>
      </c>
      <c r="K1013" t="s">
        <v>24</v>
      </c>
      <c r="M1013" t="s">
        <v>41</v>
      </c>
      <c r="N1013" t="s">
        <v>26</v>
      </c>
      <c r="O1013" s="2">
        <v>45078.327673611115</v>
      </c>
      <c r="R1013" t="str">
        <f t="shared" ca="1" si="15"/>
        <v>Rahul</v>
      </c>
      <c r="S1013" t="str">
        <f>IFERROR(TEXT(DATEVALUE(LEFT(Table1[[#This Row],[Date of Purchase]],10)), "MMMM"), TEXT(Table1[[#This Row],[Date of Purchase]], "MMMM"))</f>
        <v>October</v>
      </c>
      <c r="T1013" t="str">
        <f>IF(OR(
  AND(Table1[[#This Row],[Ticket Priority]]="Critical", Table1[[#This Row],[Ticket Status]]&lt;&gt;"Closed"),
  AND(Table1[[#This Row],[Ticket Priority]]="High", Table1[[#This Row],[Ticket Status]]="Open")
), "Yes", "No")</f>
        <v>No</v>
      </c>
      <c r="U1013" s="4" t="str">
        <f>IF(Table1[[#This Row],[Ticket Status]]="Closed","Yes","No")</f>
        <v>No</v>
      </c>
      <c r="V1013" s="4" t="str">
        <f>IF(Table1[[#This Row],[Ticket Status]]="Pending Customer Response","Yes","No")</f>
        <v>Yes</v>
      </c>
      <c r="W1013" s="5">
        <f ca="1">COUNTIFS(Table1[Agent_name],Table1[[#This Row],[Agent_name]],Table1[Month],Table1[[#This Row],[Month]])/160</f>
        <v>0.23125000000000001</v>
      </c>
    </row>
    <row r="1014" spans="1:23" x14ac:dyDescent="0.25">
      <c r="A1014">
        <v>1013</v>
      </c>
      <c r="B1014" t="s">
        <v>3425</v>
      </c>
      <c r="C1014" t="s">
        <v>3426</v>
      </c>
      <c r="D1014">
        <v>64</v>
      </c>
      <c r="E1014" t="s">
        <v>19</v>
      </c>
      <c r="F1014" t="s">
        <v>65</v>
      </c>
      <c r="G1014" s="1">
        <v>44391</v>
      </c>
      <c r="H1014" t="s">
        <v>67</v>
      </c>
      <c r="I1014" t="s">
        <v>60</v>
      </c>
      <c r="J1014" s="3" t="s">
        <v>3427</v>
      </c>
      <c r="K1014" t="s">
        <v>39</v>
      </c>
      <c r="L1014" t="s">
        <v>3428</v>
      </c>
      <c r="M1014" t="s">
        <v>89</v>
      </c>
      <c r="N1014" t="s">
        <v>55</v>
      </c>
      <c r="O1014" s="2">
        <v>45078.139490740738</v>
      </c>
      <c r="P1014" s="2">
        <v>45078.09574074074</v>
      </c>
      <c r="Q1014">
        <v>4</v>
      </c>
      <c r="R1014" t="str">
        <f t="shared" ca="1" si="15"/>
        <v>Neha</v>
      </c>
      <c r="S1014" t="str">
        <f>IFERROR(TEXT(DATEVALUE(LEFT(Table1[[#This Row],[Date of Purchase]],10)), "MMMM"), TEXT(Table1[[#This Row],[Date of Purchase]], "MMMM"))</f>
        <v>July</v>
      </c>
      <c r="T1014" t="str">
        <f>IF(OR(
  AND(Table1[[#This Row],[Ticket Priority]]="Critical", Table1[[#This Row],[Ticket Status]]&lt;&gt;"Closed"),
  AND(Table1[[#This Row],[Ticket Priority]]="High", Table1[[#This Row],[Ticket Status]]="Open")
), "Yes", "No")</f>
        <v>No</v>
      </c>
      <c r="U1014" s="4" t="str">
        <f>IF(Table1[[#This Row],[Ticket Status]]="Closed","Yes","No")</f>
        <v>Yes</v>
      </c>
      <c r="V1014" s="4" t="str">
        <f>IF(Table1[[#This Row],[Ticket Status]]="Pending Customer Response","Yes","No")</f>
        <v>No</v>
      </c>
      <c r="W1014" s="5">
        <f ca="1">COUNTIFS(Table1[Agent_name],Table1[[#This Row],[Agent_name]],Table1[Month],Table1[[#This Row],[Month]])/160</f>
        <v>0.23125000000000001</v>
      </c>
    </row>
    <row r="1015" spans="1:23" x14ac:dyDescent="0.25">
      <c r="A1015">
        <v>1014</v>
      </c>
      <c r="B1015" t="s">
        <v>3429</v>
      </c>
      <c r="C1015" t="s">
        <v>3430</v>
      </c>
      <c r="D1015">
        <v>29</v>
      </c>
      <c r="E1015" t="s">
        <v>58</v>
      </c>
      <c r="F1015" t="s">
        <v>92</v>
      </c>
      <c r="G1015" s="1">
        <v>44355</v>
      </c>
      <c r="H1015" t="s">
        <v>67</v>
      </c>
      <c r="I1015" t="s">
        <v>67</v>
      </c>
      <c r="J1015" s="3" t="s">
        <v>3431</v>
      </c>
      <c r="K1015" t="s">
        <v>24</v>
      </c>
      <c r="M1015" t="s">
        <v>89</v>
      </c>
      <c r="N1015" t="s">
        <v>83</v>
      </c>
      <c r="O1015" s="2">
        <v>45078.116585648146</v>
      </c>
      <c r="R1015" t="str">
        <f t="shared" ca="1" si="15"/>
        <v>Divya</v>
      </c>
      <c r="S1015" t="str">
        <f>IFERROR(TEXT(DATEVALUE(LEFT(Table1[[#This Row],[Date of Purchase]],10)), "MMMM"), TEXT(Table1[[#This Row],[Date of Purchase]], "MMMM"))</f>
        <v>June</v>
      </c>
      <c r="T1015" t="str">
        <f>IF(OR(
  AND(Table1[[#This Row],[Ticket Priority]]="Critical", Table1[[#This Row],[Ticket Status]]&lt;&gt;"Closed"),
  AND(Table1[[#This Row],[Ticket Priority]]="High", Table1[[#This Row],[Ticket Status]]="Open")
), "Yes", "No")</f>
        <v>No</v>
      </c>
      <c r="U1015" s="4" t="str">
        <f>IF(Table1[[#This Row],[Ticket Status]]="Closed","Yes","No")</f>
        <v>No</v>
      </c>
      <c r="V1015" s="4" t="str">
        <f>IF(Table1[[#This Row],[Ticket Status]]="Pending Customer Response","Yes","No")</f>
        <v>Yes</v>
      </c>
      <c r="W1015" s="5">
        <f ca="1">COUNTIFS(Table1[Agent_name],Table1[[#This Row],[Agent_name]],Table1[Month],Table1[[#This Row],[Month]])/160</f>
        <v>0.22500000000000001</v>
      </c>
    </row>
    <row r="1016" spans="1:23" x14ac:dyDescent="0.25">
      <c r="A1016">
        <v>1015</v>
      </c>
      <c r="B1016" t="s">
        <v>3432</v>
      </c>
      <c r="C1016" t="s">
        <v>3433</v>
      </c>
      <c r="D1016">
        <v>21</v>
      </c>
      <c r="E1016" t="s">
        <v>19</v>
      </c>
      <c r="F1016" t="s">
        <v>456</v>
      </c>
      <c r="G1016" s="1">
        <v>43910</v>
      </c>
      <c r="H1016" t="s">
        <v>66</v>
      </c>
      <c r="I1016" t="s">
        <v>67</v>
      </c>
      <c r="J1016" s="3" t="s">
        <v>3434</v>
      </c>
      <c r="K1016" t="s">
        <v>24</v>
      </c>
      <c r="M1016" t="s">
        <v>25</v>
      </c>
      <c r="N1016" t="s">
        <v>55</v>
      </c>
      <c r="O1016" s="2">
        <v>45078.608275462961</v>
      </c>
      <c r="R1016" t="str">
        <f t="shared" ca="1" si="15"/>
        <v>Priya</v>
      </c>
      <c r="S1016" t="str">
        <f>IFERROR(TEXT(DATEVALUE(LEFT(Table1[[#This Row],[Date of Purchase]],10)), "MMMM"), TEXT(Table1[[#This Row],[Date of Purchase]], "MMMM"))</f>
        <v>March</v>
      </c>
      <c r="T1016" t="str">
        <f>IF(OR(
  AND(Table1[[#This Row],[Ticket Priority]]="Critical", Table1[[#This Row],[Ticket Status]]&lt;&gt;"Closed"),
  AND(Table1[[#This Row],[Ticket Priority]]="High", Table1[[#This Row],[Ticket Status]]="Open")
), "Yes", "No")</f>
        <v>Yes</v>
      </c>
      <c r="U1016" s="4" t="str">
        <f>IF(Table1[[#This Row],[Ticket Status]]="Closed","Yes","No")</f>
        <v>No</v>
      </c>
      <c r="V1016" s="4" t="str">
        <f>IF(Table1[[#This Row],[Ticket Status]]="Pending Customer Response","Yes","No")</f>
        <v>Yes</v>
      </c>
      <c r="W1016" s="5">
        <f ca="1">COUNTIFS(Table1[Agent_name],Table1[[#This Row],[Agent_name]],Table1[Month],Table1[[#This Row],[Month]])/160</f>
        <v>0.43125000000000002</v>
      </c>
    </row>
    <row r="1017" spans="1:23" x14ac:dyDescent="0.25">
      <c r="A1017">
        <v>1016</v>
      </c>
      <c r="B1017" t="s">
        <v>3435</v>
      </c>
      <c r="C1017" t="s">
        <v>3436</v>
      </c>
      <c r="D1017">
        <v>59</v>
      </c>
      <c r="E1017" t="s">
        <v>19</v>
      </c>
      <c r="F1017" t="s">
        <v>219</v>
      </c>
      <c r="G1017" s="1">
        <v>44530</v>
      </c>
      <c r="H1017" t="s">
        <v>66</v>
      </c>
      <c r="I1017" t="s">
        <v>46</v>
      </c>
      <c r="J1017" s="3" t="s">
        <v>3437</v>
      </c>
      <c r="K1017" t="s">
        <v>39</v>
      </c>
      <c r="L1017" t="s">
        <v>3438</v>
      </c>
      <c r="M1017" t="s">
        <v>25</v>
      </c>
      <c r="N1017" t="s">
        <v>83</v>
      </c>
      <c r="O1017" s="2">
        <v>45078.092326388891</v>
      </c>
      <c r="P1017" s="2">
        <v>45078.749965277777</v>
      </c>
      <c r="Q1017">
        <v>1</v>
      </c>
      <c r="R1017" t="str">
        <f t="shared" ca="1" si="15"/>
        <v>Aisha</v>
      </c>
      <c r="S1017" t="str">
        <f>IFERROR(TEXT(DATEVALUE(LEFT(Table1[[#This Row],[Date of Purchase]],10)), "MMMM"), TEXT(Table1[[#This Row],[Date of Purchase]], "MMMM"))</f>
        <v>November</v>
      </c>
      <c r="T1017" t="str">
        <f>IF(OR(
  AND(Table1[[#This Row],[Ticket Priority]]="Critical", Table1[[#This Row],[Ticket Status]]&lt;&gt;"Closed"),
  AND(Table1[[#This Row],[Ticket Priority]]="High", Table1[[#This Row],[Ticket Status]]="Open")
), "Yes", "No")</f>
        <v>No</v>
      </c>
      <c r="U1017" s="4" t="str">
        <f>IF(Table1[[#This Row],[Ticket Status]]="Closed","Yes","No")</f>
        <v>Yes</v>
      </c>
      <c r="V1017" s="4" t="str">
        <f>IF(Table1[[#This Row],[Ticket Status]]="Pending Customer Response","Yes","No")</f>
        <v>No</v>
      </c>
      <c r="W1017" s="5">
        <f ca="1">COUNTIFS(Table1[Agent_name],Table1[[#This Row],[Agent_name]],Table1[Month],Table1[[#This Row],[Month]])/160</f>
        <v>0.85624999999999996</v>
      </c>
    </row>
    <row r="1018" spans="1:23" x14ac:dyDescent="0.25">
      <c r="A1018">
        <v>1017</v>
      </c>
      <c r="B1018" t="s">
        <v>3439</v>
      </c>
      <c r="C1018" t="s">
        <v>3440</v>
      </c>
      <c r="D1018">
        <v>44</v>
      </c>
      <c r="E1018" t="s">
        <v>29</v>
      </c>
      <c r="F1018" t="s">
        <v>207</v>
      </c>
      <c r="G1018" s="1">
        <v>43925</v>
      </c>
      <c r="H1018" t="s">
        <v>59</v>
      </c>
      <c r="I1018" t="s">
        <v>99</v>
      </c>
      <c r="J1018" s="3" t="s">
        <v>3441</v>
      </c>
      <c r="K1018" t="s">
        <v>24</v>
      </c>
      <c r="M1018" t="s">
        <v>41</v>
      </c>
      <c r="N1018" t="s">
        <v>26</v>
      </c>
      <c r="O1018" s="2">
        <v>45077.958310185182</v>
      </c>
      <c r="R1018" t="str">
        <f t="shared" ca="1" si="15"/>
        <v>Ravi</v>
      </c>
      <c r="S1018" t="str">
        <f>IFERROR(TEXT(DATEVALUE(LEFT(Table1[[#This Row],[Date of Purchase]],10)), "MMMM"), TEXT(Table1[[#This Row],[Date of Purchase]], "MMMM"))</f>
        <v>April</v>
      </c>
      <c r="T1018" t="str">
        <f>IF(OR(
  AND(Table1[[#This Row],[Ticket Priority]]="Critical", Table1[[#This Row],[Ticket Status]]&lt;&gt;"Closed"),
  AND(Table1[[#This Row],[Ticket Priority]]="High", Table1[[#This Row],[Ticket Status]]="Open")
), "Yes", "No")</f>
        <v>No</v>
      </c>
      <c r="U1018" s="4" t="str">
        <f>IF(Table1[[#This Row],[Ticket Status]]="Closed","Yes","No")</f>
        <v>No</v>
      </c>
      <c r="V1018" s="4" t="str">
        <f>IF(Table1[[#This Row],[Ticket Status]]="Pending Customer Response","Yes","No")</f>
        <v>Yes</v>
      </c>
      <c r="W1018" s="5">
        <f ca="1">COUNTIFS(Table1[Agent_name],Table1[[#This Row],[Agent_name]],Table1[Month],Table1[[#This Row],[Month]])/160</f>
        <v>0.625</v>
      </c>
    </row>
    <row r="1019" spans="1:23" x14ac:dyDescent="0.25">
      <c r="A1019">
        <v>1018</v>
      </c>
      <c r="B1019" t="s">
        <v>3442</v>
      </c>
      <c r="C1019" t="s">
        <v>3443</v>
      </c>
      <c r="D1019">
        <v>48</v>
      </c>
      <c r="E1019" t="s">
        <v>19</v>
      </c>
      <c r="F1019" t="s">
        <v>76</v>
      </c>
      <c r="G1019" s="1">
        <v>44010</v>
      </c>
      <c r="H1019" t="s">
        <v>59</v>
      </c>
      <c r="I1019" t="s">
        <v>67</v>
      </c>
      <c r="J1019" s="3" t="s">
        <v>3444</v>
      </c>
      <c r="K1019" t="s">
        <v>39</v>
      </c>
      <c r="L1019" t="s">
        <v>3445</v>
      </c>
      <c r="M1019" t="s">
        <v>143</v>
      </c>
      <c r="N1019" t="s">
        <v>33</v>
      </c>
      <c r="O1019" s="2">
        <v>45078.236111111109</v>
      </c>
      <c r="P1019" s="2">
        <v>45078.075694444444</v>
      </c>
      <c r="Q1019">
        <v>2</v>
      </c>
      <c r="R1019" t="str">
        <f t="shared" ca="1" si="15"/>
        <v>Karan</v>
      </c>
      <c r="S1019" t="str">
        <f>IFERROR(TEXT(DATEVALUE(LEFT(Table1[[#This Row],[Date of Purchase]],10)), "MMMM"), TEXT(Table1[[#This Row],[Date of Purchase]], "MMMM"))</f>
        <v>June</v>
      </c>
      <c r="T1019" t="str">
        <f>IF(OR(
  AND(Table1[[#This Row],[Ticket Priority]]="Critical", Table1[[#This Row],[Ticket Status]]&lt;&gt;"Closed"),
  AND(Table1[[#This Row],[Ticket Priority]]="High", Table1[[#This Row],[Ticket Status]]="Open")
), "Yes", "No")</f>
        <v>No</v>
      </c>
      <c r="U1019" s="4" t="str">
        <f>IF(Table1[[#This Row],[Ticket Status]]="Closed","Yes","No")</f>
        <v>Yes</v>
      </c>
      <c r="V1019" s="4" t="str">
        <f>IF(Table1[[#This Row],[Ticket Status]]="Pending Customer Response","Yes","No")</f>
        <v>No</v>
      </c>
      <c r="W1019" s="5">
        <f ca="1">COUNTIFS(Table1[Agent_name],Table1[[#This Row],[Agent_name]],Table1[Month],Table1[[#This Row],[Month]])/160</f>
        <v>0.27500000000000002</v>
      </c>
    </row>
    <row r="1020" spans="1:23" x14ac:dyDescent="0.25">
      <c r="A1020">
        <v>1019</v>
      </c>
      <c r="B1020" t="s">
        <v>3446</v>
      </c>
      <c r="C1020" t="s">
        <v>3447</v>
      </c>
      <c r="D1020">
        <v>64</v>
      </c>
      <c r="E1020" t="s">
        <v>29</v>
      </c>
      <c r="F1020" t="s">
        <v>286</v>
      </c>
      <c r="G1020" s="1">
        <v>43877</v>
      </c>
      <c r="H1020" t="s">
        <v>67</v>
      </c>
      <c r="I1020" t="s">
        <v>93</v>
      </c>
      <c r="J1020" s="3" t="s">
        <v>3448</v>
      </c>
      <c r="K1020" t="s">
        <v>24</v>
      </c>
      <c r="M1020" t="s">
        <v>41</v>
      </c>
      <c r="N1020" t="s">
        <v>26</v>
      </c>
      <c r="O1020" s="2">
        <v>45078.229872685188</v>
      </c>
      <c r="R1020" t="str">
        <f t="shared" ca="1" si="15"/>
        <v>Aisha</v>
      </c>
      <c r="S1020" t="str">
        <f>IFERROR(TEXT(DATEVALUE(LEFT(Table1[[#This Row],[Date of Purchase]],10)), "MMMM"), TEXT(Table1[[#This Row],[Date of Purchase]], "MMMM"))</f>
        <v>February</v>
      </c>
      <c r="T1020" t="str">
        <f>IF(OR(
  AND(Table1[[#This Row],[Ticket Priority]]="Critical", Table1[[#This Row],[Ticket Status]]&lt;&gt;"Closed"),
  AND(Table1[[#This Row],[Ticket Priority]]="High", Table1[[#This Row],[Ticket Status]]="Open")
), "Yes", "No")</f>
        <v>No</v>
      </c>
      <c r="U1020" s="4" t="str">
        <f>IF(Table1[[#This Row],[Ticket Status]]="Closed","Yes","No")</f>
        <v>No</v>
      </c>
      <c r="V1020" s="4" t="str">
        <f>IF(Table1[[#This Row],[Ticket Status]]="Pending Customer Response","Yes","No")</f>
        <v>Yes</v>
      </c>
      <c r="W1020" s="5">
        <f ca="1">COUNTIFS(Table1[Agent_name],Table1[[#This Row],[Agent_name]],Table1[Month],Table1[[#This Row],[Month]])/160</f>
        <v>0.85624999999999996</v>
      </c>
    </row>
    <row r="1021" spans="1:23" x14ac:dyDescent="0.25">
      <c r="A1021">
        <v>1020</v>
      </c>
      <c r="B1021" t="s">
        <v>3449</v>
      </c>
      <c r="C1021" t="s">
        <v>3450</v>
      </c>
      <c r="D1021">
        <v>39</v>
      </c>
      <c r="E1021" t="s">
        <v>19</v>
      </c>
      <c r="F1021" t="s">
        <v>397</v>
      </c>
      <c r="G1021" s="1">
        <v>44102</v>
      </c>
      <c r="H1021" t="s">
        <v>59</v>
      </c>
      <c r="I1021" t="s">
        <v>99</v>
      </c>
      <c r="J1021" s="3" t="s">
        <v>3451</v>
      </c>
      <c r="K1021" t="s">
        <v>39</v>
      </c>
      <c r="L1021" t="s">
        <v>3452</v>
      </c>
      <c r="M1021" t="s">
        <v>25</v>
      </c>
      <c r="N1021" t="s">
        <v>83</v>
      </c>
      <c r="O1021" s="2">
        <v>45078.523622685185</v>
      </c>
      <c r="P1021" s="2">
        <v>45078.825706018521</v>
      </c>
      <c r="Q1021">
        <v>2</v>
      </c>
      <c r="R1021" t="str">
        <f t="shared" ca="1" si="15"/>
        <v>Aisha</v>
      </c>
      <c r="S1021" t="str">
        <f>IFERROR(TEXT(DATEVALUE(LEFT(Table1[[#This Row],[Date of Purchase]],10)), "MMMM"), TEXT(Table1[[#This Row],[Date of Purchase]], "MMMM"))</f>
        <v>September</v>
      </c>
      <c r="T1021" t="str">
        <f>IF(OR(
  AND(Table1[[#This Row],[Ticket Priority]]="Critical", Table1[[#This Row],[Ticket Status]]&lt;&gt;"Closed"),
  AND(Table1[[#This Row],[Ticket Priority]]="High", Table1[[#This Row],[Ticket Status]]="Open")
), "Yes", "No")</f>
        <v>No</v>
      </c>
      <c r="U1021" s="4" t="str">
        <f>IF(Table1[[#This Row],[Ticket Status]]="Closed","Yes","No")</f>
        <v>Yes</v>
      </c>
      <c r="V1021" s="4" t="str">
        <f>IF(Table1[[#This Row],[Ticket Status]]="Pending Customer Response","Yes","No")</f>
        <v>No</v>
      </c>
      <c r="W1021" s="5">
        <f ca="1">COUNTIFS(Table1[Agent_name],Table1[[#This Row],[Agent_name]],Table1[Month],Table1[[#This Row],[Month]])/160</f>
        <v>0.86250000000000004</v>
      </c>
    </row>
    <row r="1022" spans="1:23" x14ac:dyDescent="0.25">
      <c r="A1022">
        <v>1021</v>
      </c>
      <c r="B1022" t="s">
        <v>3453</v>
      </c>
      <c r="C1022" t="s">
        <v>3454</v>
      </c>
      <c r="D1022">
        <v>41</v>
      </c>
      <c r="E1022" t="s">
        <v>58</v>
      </c>
      <c r="F1022" t="s">
        <v>86</v>
      </c>
      <c r="G1022" s="1">
        <v>43894</v>
      </c>
      <c r="H1022" t="s">
        <v>59</v>
      </c>
      <c r="I1022" t="s">
        <v>150</v>
      </c>
      <c r="J1022" s="3" t="s">
        <v>3455</v>
      </c>
      <c r="K1022" t="s">
        <v>24</v>
      </c>
      <c r="M1022" t="s">
        <v>25</v>
      </c>
      <c r="N1022" t="s">
        <v>26</v>
      </c>
      <c r="O1022" s="2">
        <v>45078.04378472222</v>
      </c>
      <c r="R1022" t="str">
        <f t="shared" ca="1" si="15"/>
        <v>Ravi</v>
      </c>
      <c r="S1022" t="str">
        <f>IFERROR(TEXT(DATEVALUE(LEFT(Table1[[#This Row],[Date of Purchase]],10)), "MMMM"), TEXT(Table1[[#This Row],[Date of Purchase]], "MMMM"))</f>
        <v>March</v>
      </c>
      <c r="T1022" t="str">
        <f>IF(OR(
  AND(Table1[[#This Row],[Ticket Priority]]="Critical", Table1[[#This Row],[Ticket Status]]&lt;&gt;"Closed"),
  AND(Table1[[#This Row],[Ticket Priority]]="High", Table1[[#This Row],[Ticket Status]]="Open")
), "Yes", "No")</f>
        <v>Yes</v>
      </c>
      <c r="U1022" s="4" t="str">
        <f>IF(Table1[[#This Row],[Ticket Status]]="Closed","Yes","No")</f>
        <v>No</v>
      </c>
      <c r="V1022" s="4" t="str">
        <f>IF(Table1[[#This Row],[Ticket Status]]="Pending Customer Response","Yes","No")</f>
        <v>Yes</v>
      </c>
      <c r="W1022" s="5">
        <f ca="1">COUNTIFS(Table1[Agent_name],Table1[[#This Row],[Agent_name]],Table1[Month],Table1[[#This Row],[Month]])/160</f>
        <v>0.54374999999999996</v>
      </c>
    </row>
    <row r="1023" spans="1:23" x14ac:dyDescent="0.25">
      <c r="A1023">
        <v>1022</v>
      </c>
      <c r="B1023" t="s">
        <v>3456</v>
      </c>
      <c r="C1023" t="s">
        <v>3457</v>
      </c>
      <c r="D1023">
        <v>29</v>
      </c>
      <c r="E1023" t="s">
        <v>19</v>
      </c>
      <c r="F1023" t="s">
        <v>223</v>
      </c>
      <c r="G1023" s="1">
        <v>44203</v>
      </c>
      <c r="H1023" t="s">
        <v>66</v>
      </c>
      <c r="I1023" t="s">
        <v>37</v>
      </c>
      <c r="J1023" s="3" t="s">
        <v>3458</v>
      </c>
      <c r="K1023" t="s">
        <v>39</v>
      </c>
      <c r="L1023" t="s">
        <v>3459</v>
      </c>
      <c r="M1023" t="s">
        <v>25</v>
      </c>
      <c r="N1023" t="s">
        <v>83</v>
      </c>
      <c r="O1023" s="2">
        <v>45078.256979166668</v>
      </c>
      <c r="P1023" s="2">
        <v>45078.459062499998</v>
      </c>
      <c r="Q1023">
        <v>5</v>
      </c>
      <c r="R1023" t="str">
        <f t="shared" ca="1" si="15"/>
        <v>Sara</v>
      </c>
      <c r="S1023" t="str">
        <f>IFERROR(TEXT(DATEVALUE(LEFT(Table1[[#This Row],[Date of Purchase]],10)), "MMMM"), TEXT(Table1[[#This Row],[Date of Purchase]], "MMMM"))</f>
        <v>January</v>
      </c>
      <c r="T1023" t="str">
        <f>IF(OR(
  AND(Table1[[#This Row],[Ticket Priority]]="Critical", Table1[[#This Row],[Ticket Status]]&lt;&gt;"Closed"),
  AND(Table1[[#This Row],[Ticket Priority]]="High", Table1[[#This Row],[Ticket Status]]="Open")
), "Yes", "No")</f>
        <v>No</v>
      </c>
      <c r="U1023" s="4" t="str">
        <f>IF(Table1[[#This Row],[Ticket Status]]="Closed","Yes","No")</f>
        <v>Yes</v>
      </c>
      <c r="V1023" s="4" t="str">
        <f>IF(Table1[[#This Row],[Ticket Status]]="Pending Customer Response","Yes","No")</f>
        <v>No</v>
      </c>
      <c r="W1023" s="5">
        <f ca="1">COUNTIFS(Table1[Agent_name],Table1[[#This Row],[Agent_name]],Table1[Month],Table1[[#This Row],[Month]])/160</f>
        <v>0.70625000000000004</v>
      </c>
    </row>
    <row r="1024" spans="1:23" x14ac:dyDescent="0.25">
      <c r="A1024">
        <v>1023</v>
      </c>
      <c r="B1024" t="s">
        <v>3460</v>
      </c>
      <c r="C1024" t="s">
        <v>3461</v>
      </c>
      <c r="D1024">
        <v>25</v>
      </c>
      <c r="E1024" t="s">
        <v>19</v>
      </c>
      <c r="F1024" t="s">
        <v>51</v>
      </c>
      <c r="G1024" s="1">
        <v>44068</v>
      </c>
      <c r="H1024" t="s">
        <v>59</v>
      </c>
      <c r="I1024" t="s">
        <v>99</v>
      </c>
      <c r="J1024" s="3" t="s">
        <v>3462</v>
      </c>
      <c r="K1024" t="s">
        <v>24</v>
      </c>
      <c r="M1024" t="s">
        <v>89</v>
      </c>
      <c r="N1024" t="s">
        <v>55</v>
      </c>
      <c r="O1024" s="2">
        <v>45078.481296296297</v>
      </c>
      <c r="R1024" t="str">
        <f t="shared" ca="1" si="15"/>
        <v>Aisha</v>
      </c>
      <c r="S1024" t="str">
        <f>IFERROR(TEXT(DATEVALUE(LEFT(Table1[[#This Row],[Date of Purchase]],10)), "MMMM"), TEXT(Table1[[#This Row],[Date of Purchase]], "MMMM"))</f>
        <v>August</v>
      </c>
      <c r="T1024" t="str">
        <f>IF(OR(
  AND(Table1[[#This Row],[Ticket Priority]]="Critical", Table1[[#This Row],[Ticket Status]]&lt;&gt;"Closed"),
  AND(Table1[[#This Row],[Ticket Priority]]="High", Table1[[#This Row],[Ticket Status]]="Open")
), "Yes", "No")</f>
        <v>No</v>
      </c>
      <c r="U1024" s="4" t="str">
        <f>IF(Table1[[#This Row],[Ticket Status]]="Closed","Yes","No")</f>
        <v>No</v>
      </c>
      <c r="V1024" s="4" t="str">
        <f>IF(Table1[[#This Row],[Ticket Status]]="Pending Customer Response","Yes","No")</f>
        <v>Yes</v>
      </c>
      <c r="W1024" s="5">
        <f ca="1">COUNTIFS(Table1[Agent_name],Table1[[#This Row],[Agent_name]],Table1[Month],Table1[[#This Row],[Month]])/160</f>
        <v>0.86250000000000004</v>
      </c>
    </row>
    <row r="1025" spans="1:23" x14ac:dyDescent="0.25">
      <c r="A1025">
        <v>1024</v>
      </c>
      <c r="B1025" t="s">
        <v>3463</v>
      </c>
      <c r="C1025" t="s">
        <v>3464</v>
      </c>
      <c r="D1025">
        <v>24</v>
      </c>
      <c r="E1025" t="s">
        <v>19</v>
      </c>
      <c r="F1025" t="s">
        <v>76</v>
      </c>
      <c r="G1025" s="1">
        <v>44358</v>
      </c>
      <c r="H1025" t="s">
        <v>21</v>
      </c>
      <c r="I1025" t="s">
        <v>93</v>
      </c>
      <c r="J1025" s="3" t="s">
        <v>3465</v>
      </c>
      <c r="K1025" t="s">
        <v>62</v>
      </c>
      <c r="M1025" t="s">
        <v>143</v>
      </c>
      <c r="N1025" t="s">
        <v>26</v>
      </c>
      <c r="R1025" t="str">
        <f t="shared" ca="1" si="15"/>
        <v>Priya</v>
      </c>
      <c r="S1025" t="str">
        <f>IFERROR(TEXT(DATEVALUE(LEFT(Table1[[#This Row],[Date of Purchase]],10)), "MMMM"), TEXT(Table1[[#This Row],[Date of Purchase]], "MMMM"))</f>
        <v>June</v>
      </c>
      <c r="T1025" t="str">
        <f>IF(OR(
  AND(Table1[[#This Row],[Ticket Priority]]="Critical", Table1[[#This Row],[Ticket Status]]&lt;&gt;"Closed"),
  AND(Table1[[#This Row],[Ticket Priority]]="High", Table1[[#This Row],[Ticket Status]]="Open")
), "Yes", "No")</f>
        <v>No</v>
      </c>
      <c r="U1025" s="4" t="str">
        <f>IF(Table1[[#This Row],[Ticket Status]]="Closed","Yes","No")</f>
        <v>No</v>
      </c>
      <c r="V1025" s="4" t="str">
        <f>IF(Table1[[#This Row],[Ticket Status]]="Pending Customer Response","Yes","No")</f>
        <v>No</v>
      </c>
      <c r="W1025" s="5">
        <f ca="1">COUNTIFS(Table1[Agent_name],Table1[[#This Row],[Agent_name]],Table1[Month],Table1[[#This Row],[Month]])/160</f>
        <v>0.35625000000000001</v>
      </c>
    </row>
    <row r="1026" spans="1:23" x14ac:dyDescent="0.25">
      <c r="A1026">
        <v>1025</v>
      </c>
      <c r="B1026" t="s">
        <v>3466</v>
      </c>
      <c r="C1026" t="s">
        <v>3467</v>
      </c>
      <c r="D1026">
        <v>30</v>
      </c>
      <c r="E1026" t="s">
        <v>58</v>
      </c>
      <c r="F1026" t="s">
        <v>456</v>
      </c>
      <c r="G1026" s="1">
        <v>44521</v>
      </c>
      <c r="H1026" t="s">
        <v>45</v>
      </c>
      <c r="I1026" t="s">
        <v>31</v>
      </c>
      <c r="J1026" s="3" t="s">
        <v>3468</v>
      </c>
      <c r="K1026" t="s">
        <v>62</v>
      </c>
      <c r="M1026" t="s">
        <v>25</v>
      </c>
      <c r="N1026" t="s">
        <v>83</v>
      </c>
      <c r="R1026" t="str">
        <f t="shared" ref="R1026:R1089" ca="1" si="16">CHOOSE(
RANDBETWEEN(1,20),
"Aisha","Aisha","Aisha","Aisha",
"Ravi","Ravi","Ravi",
"Sara","Sara","Sara",
"Mohit","Mohit",
"Priya","Priya",
"Arjun",
"Neha","Rahul","Divya","Karan","Meera","Sanjay"
)</f>
        <v>Mohit</v>
      </c>
      <c r="S1026" t="str">
        <f>IFERROR(TEXT(DATEVALUE(LEFT(Table1[[#This Row],[Date of Purchase]],10)), "MMMM"), TEXT(Table1[[#This Row],[Date of Purchase]], "MMMM"))</f>
        <v>November</v>
      </c>
      <c r="T1026" t="str">
        <f>IF(OR(
  AND(Table1[[#This Row],[Ticket Priority]]="Critical", Table1[[#This Row],[Ticket Status]]&lt;&gt;"Closed"),
  AND(Table1[[#This Row],[Ticket Priority]]="High", Table1[[#This Row],[Ticket Status]]="Open")
), "Yes", "No")</f>
        <v>Yes</v>
      </c>
      <c r="U1026" s="4" t="str">
        <f>IF(Table1[[#This Row],[Ticket Status]]="Closed","Yes","No")</f>
        <v>No</v>
      </c>
      <c r="V1026" s="4" t="str">
        <f>IF(Table1[[#This Row],[Ticket Status]]="Pending Customer Response","Yes","No")</f>
        <v>No</v>
      </c>
      <c r="W1026" s="5">
        <f ca="1">COUNTIFS(Table1[Agent_name],Table1[[#This Row],[Agent_name]],Table1[Month],Table1[[#This Row],[Month]])/160</f>
        <v>0.4375</v>
      </c>
    </row>
    <row r="1027" spans="1:23" x14ac:dyDescent="0.25">
      <c r="A1027">
        <v>1026</v>
      </c>
      <c r="B1027" t="s">
        <v>3469</v>
      </c>
      <c r="C1027" t="s">
        <v>3470</v>
      </c>
      <c r="D1027">
        <v>69</v>
      </c>
      <c r="E1027" t="s">
        <v>58</v>
      </c>
      <c r="F1027" t="s">
        <v>36</v>
      </c>
      <c r="G1027" s="1">
        <v>44139</v>
      </c>
      <c r="H1027" t="s">
        <v>59</v>
      </c>
      <c r="I1027" t="s">
        <v>141</v>
      </c>
      <c r="J1027" s="3" t="s">
        <v>3471</v>
      </c>
      <c r="K1027" t="s">
        <v>62</v>
      </c>
      <c r="M1027" t="s">
        <v>143</v>
      </c>
      <c r="N1027" t="s">
        <v>33</v>
      </c>
      <c r="R1027" t="str">
        <f t="shared" ca="1" si="16"/>
        <v>Aisha</v>
      </c>
      <c r="S1027" t="str">
        <f>IFERROR(TEXT(DATEVALUE(LEFT(Table1[[#This Row],[Date of Purchase]],10)), "MMMM"), TEXT(Table1[[#This Row],[Date of Purchase]], "MMMM"))</f>
        <v>November</v>
      </c>
      <c r="T1027" t="str">
        <f>IF(OR(
  AND(Table1[[#This Row],[Ticket Priority]]="Critical", Table1[[#This Row],[Ticket Status]]&lt;&gt;"Closed"),
  AND(Table1[[#This Row],[Ticket Priority]]="High", Table1[[#This Row],[Ticket Status]]="Open")
), "Yes", "No")</f>
        <v>No</v>
      </c>
      <c r="U1027" s="4" t="str">
        <f>IF(Table1[[#This Row],[Ticket Status]]="Closed","Yes","No")</f>
        <v>No</v>
      </c>
      <c r="V1027" s="4" t="str">
        <f>IF(Table1[[#This Row],[Ticket Status]]="Pending Customer Response","Yes","No")</f>
        <v>No</v>
      </c>
      <c r="W1027" s="5">
        <f ca="1">COUNTIFS(Table1[Agent_name],Table1[[#This Row],[Agent_name]],Table1[Month],Table1[[#This Row],[Month]])/160</f>
        <v>0.85624999999999996</v>
      </c>
    </row>
    <row r="1028" spans="1:23" x14ac:dyDescent="0.25">
      <c r="A1028">
        <v>1027</v>
      </c>
      <c r="B1028" t="s">
        <v>3472</v>
      </c>
      <c r="C1028" t="s">
        <v>3473</v>
      </c>
      <c r="D1028">
        <v>55</v>
      </c>
      <c r="E1028" t="s">
        <v>58</v>
      </c>
      <c r="F1028" t="s">
        <v>219</v>
      </c>
      <c r="G1028" s="1">
        <v>44152</v>
      </c>
      <c r="H1028" t="s">
        <v>45</v>
      </c>
      <c r="I1028" t="s">
        <v>31</v>
      </c>
      <c r="J1028" s="3" t="s">
        <v>442</v>
      </c>
      <c r="K1028" t="s">
        <v>62</v>
      </c>
      <c r="M1028" t="s">
        <v>89</v>
      </c>
      <c r="N1028" t="s">
        <v>83</v>
      </c>
      <c r="R1028" t="str">
        <f t="shared" ca="1" si="16"/>
        <v>Ravi</v>
      </c>
      <c r="S1028" t="str">
        <f>IFERROR(TEXT(DATEVALUE(LEFT(Table1[[#This Row],[Date of Purchase]],10)), "MMMM"), TEXT(Table1[[#This Row],[Date of Purchase]], "MMMM"))</f>
        <v>November</v>
      </c>
      <c r="T1028" t="str">
        <f>IF(OR(
  AND(Table1[[#This Row],[Ticket Priority]]="Critical", Table1[[#This Row],[Ticket Status]]&lt;&gt;"Closed"),
  AND(Table1[[#This Row],[Ticket Priority]]="High", Table1[[#This Row],[Ticket Status]]="Open")
), "Yes", "No")</f>
        <v>Yes</v>
      </c>
      <c r="U1028" s="4" t="str">
        <f>IF(Table1[[#This Row],[Ticket Status]]="Closed","Yes","No")</f>
        <v>No</v>
      </c>
      <c r="V1028" s="4" t="str">
        <f>IF(Table1[[#This Row],[Ticket Status]]="Pending Customer Response","Yes","No")</f>
        <v>No</v>
      </c>
      <c r="W1028" s="5">
        <f ca="1">COUNTIFS(Table1[Agent_name],Table1[[#This Row],[Agent_name]],Table1[Month],Table1[[#This Row],[Month]])/160</f>
        <v>0.61875000000000002</v>
      </c>
    </row>
    <row r="1029" spans="1:23" x14ac:dyDescent="0.25">
      <c r="A1029">
        <v>1028</v>
      </c>
      <c r="B1029" t="s">
        <v>3474</v>
      </c>
      <c r="C1029" t="s">
        <v>3475</v>
      </c>
      <c r="D1029">
        <v>37</v>
      </c>
      <c r="E1029" t="s">
        <v>29</v>
      </c>
      <c r="F1029" t="s">
        <v>219</v>
      </c>
      <c r="G1029" s="1">
        <v>44085</v>
      </c>
      <c r="H1029" t="s">
        <v>67</v>
      </c>
      <c r="I1029" t="s">
        <v>59</v>
      </c>
      <c r="J1029" s="3" t="s">
        <v>3476</v>
      </c>
      <c r="K1029" t="s">
        <v>62</v>
      </c>
      <c r="M1029" t="s">
        <v>89</v>
      </c>
      <c r="N1029" t="s">
        <v>33</v>
      </c>
      <c r="R1029" t="str">
        <f t="shared" ca="1" si="16"/>
        <v>Mohit</v>
      </c>
      <c r="S1029" t="str">
        <f>IFERROR(TEXT(DATEVALUE(LEFT(Table1[[#This Row],[Date of Purchase]],10)), "MMMM"), TEXT(Table1[[#This Row],[Date of Purchase]], "MMMM"))</f>
        <v>September</v>
      </c>
      <c r="T1029" t="str">
        <f>IF(OR(
  AND(Table1[[#This Row],[Ticket Priority]]="Critical", Table1[[#This Row],[Ticket Status]]&lt;&gt;"Closed"),
  AND(Table1[[#This Row],[Ticket Priority]]="High", Table1[[#This Row],[Ticket Status]]="Open")
), "Yes", "No")</f>
        <v>Yes</v>
      </c>
      <c r="U1029" s="4" t="str">
        <f>IF(Table1[[#This Row],[Ticket Status]]="Closed","Yes","No")</f>
        <v>No</v>
      </c>
      <c r="V1029" s="4" t="str">
        <f>IF(Table1[[#This Row],[Ticket Status]]="Pending Customer Response","Yes","No")</f>
        <v>No</v>
      </c>
      <c r="W1029" s="5">
        <f ca="1">COUNTIFS(Table1[Agent_name],Table1[[#This Row],[Agent_name]],Table1[Month],Table1[[#This Row],[Month]])/160</f>
        <v>0.38124999999999998</v>
      </c>
    </row>
    <row r="1030" spans="1:23" x14ac:dyDescent="0.25">
      <c r="A1030">
        <v>1029</v>
      </c>
      <c r="B1030" t="s">
        <v>3477</v>
      </c>
      <c r="C1030" t="s">
        <v>3478</v>
      </c>
      <c r="D1030">
        <v>52</v>
      </c>
      <c r="E1030" t="s">
        <v>29</v>
      </c>
      <c r="F1030" t="s">
        <v>76</v>
      </c>
      <c r="G1030" s="1">
        <v>44244</v>
      </c>
      <c r="H1030" t="s">
        <v>67</v>
      </c>
      <c r="I1030" t="s">
        <v>99</v>
      </c>
      <c r="J1030" s="3" t="s">
        <v>3479</v>
      </c>
      <c r="K1030" t="s">
        <v>24</v>
      </c>
      <c r="M1030" t="s">
        <v>41</v>
      </c>
      <c r="N1030" t="s">
        <v>33</v>
      </c>
      <c r="O1030" s="2">
        <v>45078.820937500001</v>
      </c>
      <c r="R1030" t="str">
        <f t="shared" ca="1" si="16"/>
        <v>Neha</v>
      </c>
      <c r="S1030" t="str">
        <f>IFERROR(TEXT(DATEVALUE(LEFT(Table1[[#This Row],[Date of Purchase]],10)), "MMMM"), TEXT(Table1[[#This Row],[Date of Purchase]], "MMMM"))</f>
        <v>February</v>
      </c>
      <c r="T1030" t="str">
        <f>IF(OR(
  AND(Table1[[#This Row],[Ticket Priority]]="Critical", Table1[[#This Row],[Ticket Status]]&lt;&gt;"Closed"),
  AND(Table1[[#This Row],[Ticket Priority]]="High", Table1[[#This Row],[Ticket Status]]="Open")
), "Yes", "No")</f>
        <v>No</v>
      </c>
      <c r="U1030" s="4" t="str">
        <f>IF(Table1[[#This Row],[Ticket Status]]="Closed","Yes","No")</f>
        <v>No</v>
      </c>
      <c r="V1030" s="4" t="str">
        <f>IF(Table1[[#This Row],[Ticket Status]]="Pending Customer Response","Yes","No")</f>
        <v>Yes</v>
      </c>
      <c r="W1030" s="5">
        <f ca="1">COUNTIFS(Table1[Agent_name],Table1[[#This Row],[Agent_name]],Table1[Month],Table1[[#This Row],[Month]])/160</f>
        <v>0.19375000000000001</v>
      </c>
    </row>
    <row r="1031" spans="1:23" x14ac:dyDescent="0.25">
      <c r="A1031">
        <v>1030</v>
      </c>
      <c r="B1031" t="s">
        <v>3480</v>
      </c>
      <c r="C1031" t="s">
        <v>3481</v>
      </c>
      <c r="D1031">
        <v>60</v>
      </c>
      <c r="E1031" t="s">
        <v>19</v>
      </c>
      <c r="F1031" t="s">
        <v>65</v>
      </c>
      <c r="G1031" s="1">
        <v>44329</v>
      </c>
      <c r="H1031" t="s">
        <v>59</v>
      </c>
      <c r="I1031" t="s">
        <v>150</v>
      </c>
      <c r="J1031" s="3" t="s">
        <v>3482</v>
      </c>
      <c r="K1031" t="s">
        <v>39</v>
      </c>
      <c r="L1031" t="s">
        <v>3483</v>
      </c>
      <c r="M1031" t="s">
        <v>25</v>
      </c>
      <c r="N1031" t="s">
        <v>83</v>
      </c>
      <c r="O1031" s="2">
        <v>45078.284155092595</v>
      </c>
      <c r="P1031" s="2">
        <v>45078.734155092592</v>
      </c>
      <c r="Q1031">
        <v>1</v>
      </c>
      <c r="R1031" t="str">
        <f t="shared" ca="1" si="16"/>
        <v>Mohit</v>
      </c>
      <c r="S1031" t="str">
        <f>IFERROR(TEXT(DATEVALUE(LEFT(Table1[[#This Row],[Date of Purchase]],10)), "MMMM"), TEXT(Table1[[#This Row],[Date of Purchase]], "MMMM"))</f>
        <v>May</v>
      </c>
      <c r="T1031" t="str">
        <f>IF(OR(
  AND(Table1[[#This Row],[Ticket Priority]]="Critical", Table1[[#This Row],[Ticket Status]]&lt;&gt;"Closed"),
  AND(Table1[[#This Row],[Ticket Priority]]="High", Table1[[#This Row],[Ticket Status]]="Open")
), "Yes", "No")</f>
        <v>No</v>
      </c>
      <c r="U1031" s="4" t="str">
        <f>IF(Table1[[#This Row],[Ticket Status]]="Closed","Yes","No")</f>
        <v>Yes</v>
      </c>
      <c r="V1031" s="4" t="str">
        <f>IF(Table1[[#This Row],[Ticket Status]]="Pending Customer Response","Yes","No")</f>
        <v>No</v>
      </c>
      <c r="W1031" s="5">
        <f ca="1">COUNTIFS(Table1[Agent_name],Table1[[#This Row],[Agent_name]],Table1[Month],Table1[[#This Row],[Month]])/160</f>
        <v>0.45624999999999999</v>
      </c>
    </row>
    <row r="1032" spans="1:23" x14ac:dyDescent="0.25">
      <c r="A1032">
        <v>1031</v>
      </c>
      <c r="B1032" t="s">
        <v>3484</v>
      </c>
      <c r="C1032" t="s">
        <v>3485</v>
      </c>
      <c r="D1032">
        <v>67</v>
      </c>
      <c r="E1032" t="s">
        <v>29</v>
      </c>
      <c r="F1032" t="s">
        <v>249</v>
      </c>
      <c r="G1032" s="1">
        <v>44008</v>
      </c>
      <c r="H1032" t="s">
        <v>21</v>
      </c>
      <c r="I1032" t="s">
        <v>60</v>
      </c>
      <c r="J1032" s="3" t="s">
        <v>3486</v>
      </c>
      <c r="K1032" t="s">
        <v>39</v>
      </c>
      <c r="L1032" t="s">
        <v>3487</v>
      </c>
      <c r="M1032" t="s">
        <v>143</v>
      </c>
      <c r="N1032" t="s">
        <v>83</v>
      </c>
      <c r="O1032" s="2">
        <v>45077.94736111111</v>
      </c>
      <c r="P1032" s="2">
        <v>45078.670972222222</v>
      </c>
      <c r="Q1032">
        <v>1</v>
      </c>
      <c r="R1032" t="str">
        <f t="shared" ca="1" si="16"/>
        <v>Aisha</v>
      </c>
      <c r="S1032" t="str">
        <f>IFERROR(TEXT(DATEVALUE(LEFT(Table1[[#This Row],[Date of Purchase]],10)), "MMMM"), TEXT(Table1[[#This Row],[Date of Purchase]], "MMMM"))</f>
        <v>June</v>
      </c>
      <c r="T1032" t="str">
        <f>IF(OR(
  AND(Table1[[#This Row],[Ticket Priority]]="Critical", Table1[[#This Row],[Ticket Status]]&lt;&gt;"Closed"),
  AND(Table1[[#This Row],[Ticket Priority]]="High", Table1[[#This Row],[Ticket Status]]="Open")
), "Yes", "No")</f>
        <v>No</v>
      </c>
      <c r="U1032" s="4" t="str">
        <f>IF(Table1[[#This Row],[Ticket Status]]="Closed","Yes","No")</f>
        <v>Yes</v>
      </c>
      <c r="V1032" s="4" t="str">
        <f>IF(Table1[[#This Row],[Ticket Status]]="Pending Customer Response","Yes","No")</f>
        <v>No</v>
      </c>
      <c r="W1032" s="5">
        <f ca="1">COUNTIFS(Table1[Agent_name],Table1[[#This Row],[Agent_name]],Table1[Month],Table1[[#This Row],[Month]])/160</f>
        <v>0.89375000000000004</v>
      </c>
    </row>
    <row r="1033" spans="1:23" x14ac:dyDescent="0.25">
      <c r="A1033">
        <v>1032</v>
      </c>
      <c r="B1033" t="s">
        <v>3488</v>
      </c>
      <c r="C1033" t="s">
        <v>3489</v>
      </c>
      <c r="D1033">
        <v>67</v>
      </c>
      <c r="E1033" t="s">
        <v>58</v>
      </c>
      <c r="F1033" t="s">
        <v>117</v>
      </c>
      <c r="G1033" s="1">
        <v>44406</v>
      </c>
      <c r="H1033" t="s">
        <v>59</v>
      </c>
      <c r="I1033" t="s">
        <v>113</v>
      </c>
      <c r="J1033" s="3" t="s">
        <v>3490</v>
      </c>
      <c r="K1033" t="s">
        <v>62</v>
      </c>
      <c r="M1033" t="s">
        <v>25</v>
      </c>
      <c r="N1033" t="s">
        <v>26</v>
      </c>
      <c r="R1033" t="str">
        <f t="shared" ca="1" si="16"/>
        <v>Sara</v>
      </c>
      <c r="S1033" t="str">
        <f>IFERROR(TEXT(DATEVALUE(LEFT(Table1[[#This Row],[Date of Purchase]],10)), "MMMM"), TEXT(Table1[[#This Row],[Date of Purchase]], "MMMM"))</f>
        <v>July</v>
      </c>
      <c r="T1033" t="str">
        <f>IF(OR(
  AND(Table1[[#This Row],[Ticket Priority]]="Critical", Table1[[#This Row],[Ticket Status]]&lt;&gt;"Closed"),
  AND(Table1[[#This Row],[Ticket Priority]]="High", Table1[[#This Row],[Ticket Status]]="Open")
), "Yes", "No")</f>
        <v>Yes</v>
      </c>
      <c r="U1033" s="4" t="str">
        <f>IF(Table1[[#This Row],[Ticket Status]]="Closed","Yes","No")</f>
        <v>No</v>
      </c>
      <c r="V1033" s="4" t="str">
        <f>IF(Table1[[#This Row],[Ticket Status]]="Pending Customer Response","Yes","No")</f>
        <v>No</v>
      </c>
      <c r="W1033" s="5">
        <f ca="1">COUNTIFS(Table1[Agent_name],Table1[[#This Row],[Agent_name]],Table1[Month],Table1[[#This Row],[Month]])/160</f>
        <v>0.6875</v>
      </c>
    </row>
    <row r="1034" spans="1:23" x14ac:dyDescent="0.25">
      <c r="A1034">
        <v>1033</v>
      </c>
      <c r="B1034" t="s">
        <v>2926</v>
      </c>
      <c r="C1034" t="s">
        <v>3491</v>
      </c>
      <c r="D1034">
        <v>44</v>
      </c>
      <c r="E1034" t="s">
        <v>29</v>
      </c>
      <c r="F1034" t="s">
        <v>107</v>
      </c>
      <c r="G1034" s="1">
        <v>44307</v>
      </c>
      <c r="H1034" t="s">
        <v>67</v>
      </c>
      <c r="I1034" t="s">
        <v>77</v>
      </c>
      <c r="J1034" s="3" t="s">
        <v>3492</v>
      </c>
      <c r="K1034" t="s">
        <v>39</v>
      </c>
      <c r="L1034" t="s">
        <v>3493</v>
      </c>
      <c r="M1034" t="s">
        <v>143</v>
      </c>
      <c r="N1034" t="s">
        <v>55</v>
      </c>
      <c r="O1034" s="2">
        <v>45078.205729166664</v>
      </c>
      <c r="P1034" s="2">
        <v>45078.261979166666</v>
      </c>
      <c r="Q1034">
        <v>5</v>
      </c>
      <c r="R1034" t="str">
        <f t="shared" ca="1" si="16"/>
        <v>Divya</v>
      </c>
      <c r="S1034" t="str">
        <f>IFERROR(TEXT(DATEVALUE(LEFT(Table1[[#This Row],[Date of Purchase]],10)), "MMMM"), TEXT(Table1[[#This Row],[Date of Purchase]], "MMMM"))</f>
        <v>April</v>
      </c>
      <c r="T1034" t="str">
        <f>IF(OR(
  AND(Table1[[#This Row],[Ticket Priority]]="Critical", Table1[[#This Row],[Ticket Status]]&lt;&gt;"Closed"),
  AND(Table1[[#This Row],[Ticket Priority]]="High", Table1[[#This Row],[Ticket Status]]="Open")
), "Yes", "No")</f>
        <v>No</v>
      </c>
      <c r="U1034" s="4" t="str">
        <f>IF(Table1[[#This Row],[Ticket Status]]="Closed","Yes","No")</f>
        <v>Yes</v>
      </c>
      <c r="V1034" s="4" t="str">
        <f>IF(Table1[[#This Row],[Ticket Status]]="Pending Customer Response","Yes","No")</f>
        <v>No</v>
      </c>
      <c r="W1034" s="5">
        <f ca="1">COUNTIFS(Table1[Agent_name],Table1[[#This Row],[Agent_name]],Table1[Month],Table1[[#This Row],[Month]])/160</f>
        <v>0.17499999999999999</v>
      </c>
    </row>
    <row r="1035" spans="1:23" x14ac:dyDescent="0.25">
      <c r="A1035">
        <v>1034</v>
      </c>
      <c r="B1035" t="s">
        <v>3494</v>
      </c>
      <c r="C1035" t="s">
        <v>3495</v>
      </c>
      <c r="D1035">
        <v>53</v>
      </c>
      <c r="E1035" t="s">
        <v>19</v>
      </c>
      <c r="F1035" t="s">
        <v>112</v>
      </c>
      <c r="G1035" s="1">
        <v>44554</v>
      </c>
      <c r="H1035" t="s">
        <v>21</v>
      </c>
      <c r="I1035" t="s">
        <v>22</v>
      </c>
      <c r="J1035" s="3" t="s">
        <v>3496</v>
      </c>
      <c r="K1035" t="s">
        <v>62</v>
      </c>
      <c r="M1035" t="s">
        <v>143</v>
      </c>
      <c r="N1035" t="s">
        <v>55</v>
      </c>
      <c r="R1035" t="str">
        <f t="shared" ca="1" si="16"/>
        <v>Aisha</v>
      </c>
      <c r="S1035" t="str">
        <f>IFERROR(TEXT(DATEVALUE(LEFT(Table1[[#This Row],[Date of Purchase]],10)), "MMMM"), TEXT(Table1[[#This Row],[Date of Purchase]], "MMMM"))</f>
        <v>December</v>
      </c>
      <c r="T1035" t="str">
        <f>IF(OR(
  AND(Table1[[#This Row],[Ticket Priority]]="Critical", Table1[[#This Row],[Ticket Status]]&lt;&gt;"Closed"),
  AND(Table1[[#This Row],[Ticket Priority]]="High", Table1[[#This Row],[Ticket Status]]="Open")
), "Yes", "No")</f>
        <v>No</v>
      </c>
      <c r="U1035" s="4" t="str">
        <f>IF(Table1[[#This Row],[Ticket Status]]="Closed","Yes","No")</f>
        <v>No</v>
      </c>
      <c r="V1035" s="4" t="str">
        <f>IF(Table1[[#This Row],[Ticket Status]]="Pending Customer Response","Yes","No")</f>
        <v>No</v>
      </c>
      <c r="W1035" s="5">
        <f ca="1">COUNTIFS(Table1[Agent_name],Table1[[#This Row],[Agent_name]],Table1[Month],Table1[[#This Row],[Month]])/160</f>
        <v>0.91249999999999998</v>
      </c>
    </row>
    <row r="1036" spans="1:23" x14ac:dyDescent="0.25">
      <c r="A1036">
        <v>1035</v>
      </c>
      <c r="B1036" t="s">
        <v>3497</v>
      </c>
      <c r="C1036" t="s">
        <v>3498</v>
      </c>
      <c r="D1036">
        <v>31</v>
      </c>
      <c r="E1036" t="s">
        <v>29</v>
      </c>
      <c r="F1036" t="s">
        <v>456</v>
      </c>
      <c r="G1036" s="1">
        <v>44088</v>
      </c>
      <c r="H1036" t="s">
        <v>21</v>
      </c>
      <c r="I1036" t="s">
        <v>93</v>
      </c>
      <c r="J1036" s="3" t="s">
        <v>3499</v>
      </c>
      <c r="K1036" t="s">
        <v>39</v>
      </c>
      <c r="L1036" t="s">
        <v>3500</v>
      </c>
      <c r="M1036" t="s">
        <v>41</v>
      </c>
      <c r="N1036" t="s">
        <v>83</v>
      </c>
      <c r="O1036" s="2">
        <v>45078.709930555553</v>
      </c>
      <c r="P1036" s="2">
        <v>45078.416875000003</v>
      </c>
      <c r="Q1036">
        <v>4</v>
      </c>
      <c r="R1036" t="str">
        <f t="shared" ca="1" si="16"/>
        <v>Neha</v>
      </c>
      <c r="S1036" t="str">
        <f>IFERROR(TEXT(DATEVALUE(LEFT(Table1[[#This Row],[Date of Purchase]],10)), "MMMM"), TEXT(Table1[[#This Row],[Date of Purchase]], "MMMM"))</f>
        <v>September</v>
      </c>
      <c r="T1036" t="str">
        <f>IF(OR(
  AND(Table1[[#This Row],[Ticket Priority]]="Critical", Table1[[#This Row],[Ticket Status]]&lt;&gt;"Closed"),
  AND(Table1[[#This Row],[Ticket Priority]]="High", Table1[[#This Row],[Ticket Status]]="Open")
), "Yes", "No")</f>
        <v>No</v>
      </c>
      <c r="U1036" s="4" t="str">
        <f>IF(Table1[[#This Row],[Ticket Status]]="Closed","Yes","No")</f>
        <v>Yes</v>
      </c>
      <c r="V1036" s="4" t="str">
        <f>IF(Table1[[#This Row],[Ticket Status]]="Pending Customer Response","Yes","No")</f>
        <v>No</v>
      </c>
      <c r="W1036" s="5">
        <f ca="1">COUNTIFS(Table1[Agent_name],Table1[[#This Row],[Agent_name]],Table1[Month],Table1[[#This Row],[Month]])/160</f>
        <v>0.21249999999999999</v>
      </c>
    </row>
    <row r="1037" spans="1:23" x14ac:dyDescent="0.25">
      <c r="A1037">
        <v>1036</v>
      </c>
      <c r="B1037" t="s">
        <v>3501</v>
      </c>
      <c r="C1037" t="s">
        <v>3502</v>
      </c>
      <c r="D1037">
        <v>42</v>
      </c>
      <c r="E1037" t="s">
        <v>19</v>
      </c>
      <c r="F1037" t="s">
        <v>161</v>
      </c>
      <c r="G1037" s="1">
        <v>43997</v>
      </c>
      <c r="H1037" t="s">
        <v>59</v>
      </c>
      <c r="I1037" t="s">
        <v>150</v>
      </c>
      <c r="J1037" s="3" t="s">
        <v>3503</v>
      </c>
      <c r="K1037" t="s">
        <v>24</v>
      </c>
      <c r="M1037" t="s">
        <v>89</v>
      </c>
      <c r="N1037" t="s">
        <v>83</v>
      </c>
      <c r="O1037" s="2">
        <v>45078.611331018517</v>
      </c>
      <c r="R1037" t="str">
        <f t="shared" ca="1" si="16"/>
        <v>Aisha</v>
      </c>
      <c r="S1037" t="str">
        <f>IFERROR(TEXT(DATEVALUE(LEFT(Table1[[#This Row],[Date of Purchase]],10)), "MMMM"), TEXT(Table1[[#This Row],[Date of Purchase]], "MMMM"))</f>
        <v>June</v>
      </c>
      <c r="T1037" t="str">
        <f>IF(OR(
  AND(Table1[[#This Row],[Ticket Priority]]="Critical", Table1[[#This Row],[Ticket Status]]&lt;&gt;"Closed"),
  AND(Table1[[#This Row],[Ticket Priority]]="High", Table1[[#This Row],[Ticket Status]]="Open")
), "Yes", "No")</f>
        <v>No</v>
      </c>
      <c r="U1037" s="4" t="str">
        <f>IF(Table1[[#This Row],[Ticket Status]]="Closed","Yes","No")</f>
        <v>No</v>
      </c>
      <c r="V1037" s="4" t="str">
        <f>IF(Table1[[#This Row],[Ticket Status]]="Pending Customer Response","Yes","No")</f>
        <v>Yes</v>
      </c>
      <c r="W1037" s="5">
        <f ca="1">COUNTIFS(Table1[Agent_name],Table1[[#This Row],[Agent_name]],Table1[Month],Table1[[#This Row],[Month]])/160</f>
        <v>0.89375000000000004</v>
      </c>
    </row>
    <row r="1038" spans="1:23" x14ac:dyDescent="0.25">
      <c r="A1038">
        <v>1037</v>
      </c>
      <c r="B1038" t="s">
        <v>3504</v>
      </c>
      <c r="C1038" t="s">
        <v>3505</v>
      </c>
      <c r="D1038">
        <v>30</v>
      </c>
      <c r="E1038" t="s">
        <v>58</v>
      </c>
      <c r="F1038" t="s">
        <v>249</v>
      </c>
      <c r="G1038" s="1">
        <v>44433</v>
      </c>
      <c r="H1038" t="s">
        <v>21</v>
      </c>
      <c r="I1038" t="s">
        <v>99</v>
      </c>
      <c r="J1038" s="3" t="s">
        <v>3506</v>
      </c>
      <c r="K1038" t="s">
        <v>62</v>
      </c>
      <c r="M1038" t="s">
        <v>89</v>
      </c>
      <c r="N1038" t="s">
        <v>83</v>
      </c>
      <c r="R1038" t="str">
        <f t="shared" ca="1" si="16"/>
        <v>Divya</v>
      </c>
      <c r="S1038" t="str">
        <f>IFERROR(TEXT(DATEVALUE(LEFT(Table1[[#This Row],[Date of Purchase]],10)), "MMMM"), TEXT(Table1[[#This Row],[Date of Purchase]], "MMMM"))</f>
        <v>August</v>
      </c>
      <c r="T1038" t="str">
        <f>IF(OR(
  AND(Table1[[#This Row],[Ticket Priority]]="Critical", Table1[[#This Row],[Ticket Status]]&lt;&gt;"Closed"),
  AND(Table1[[#This Row],[Ticket Priority]]="High", Table1[[#This Row],[Ticket Status]]="Open")
), "Yes", "No")</f>
        <v>Yes</v>
      </c>
      <c r="U1038" s="4" t="str">
        <f>IF(Table1[[#This Row],[Ticket Status]]="Closed","Yes","No")</f>
        <v>No</v>
      </c>
      <c r="V1038" s="4" t="str">
        <f>IF(Table1[[#This Row],[Ticket Status]]="Pending Customer Response","Yes","No")</f>
        <v>No</v>
      </c>
      <c r="W1038" s="5">
        <f ca="1">COUNTIFS(Table1[Agent_name],Table1[[#This Row],[Agent_name]],Table1[Month],Table1[[#This Row],[Month]])/160</f>
        <v>0.1875</v>
      </c>
    </row>
    <row r="1039" spans="1:23" x14ac:dyDescent="0.25">
      <c r="A1039">
        <v>1038</v>
      </c>
      <c r="B1039" t="s">
        <v>3507</v>
      </c>
      <c r="C1039" t="s">
        <v>3508</v>
      </c>
      <c r="D1039">
        <v>47</v>
      </c>
      <c r="E1039" t="s">
        <v>19</v>
      </c>
      <c r="F1039" t="s">
        <v>383</v>
      </c>
      <c r="G1039" s="1">
        <v>44143</v>
      </c>
      <c r="H1039" t="s">
        <v>21</v>
      </c>
      <c r="I1039" t="s">
        <v>141</v>
      </c>
      <c r="J1039" s="3" t="s">
        <v>3509</v>
      </c>
      <c r="K1039" t="s">
        <v>39</v>
      </c>
      <c r="L1039" t="s">
        <v>3510</v>
      </c>
      <c r="M1039" t="s">
        <v>41</v>
      </c>
      <c r="N1039" t="s">
        <v>33</v>
      </c>
      <c r="O1039" s="2">
        <v>45078.114837962959</v>
      </c>
      <c r="P1039" s="2">
        <v>45078.711365740739</v>
      </c>
      <c r="Q1039">
        <v>5</v>
      </c>
      <c r="R1039" t="str">
        <f t="shared" ca="1" si="16"/>
        <v>Priya</v>
      </c>
      <c r="S1039" t="str">
        <f>IFERROR(TEXT(DATEVALUE(LEFT(Table1[[#This Row],[Date of Purchase]],10)), "MMMM"), TEXT(Table1[[#This Row],[Date of Purchase]], "MMMM"))</f>
        <v>November</v>
      </c>
      <c r="T1039" t="str">
        <f>IF(OR(
  AND(Table1[[#This Row],[Ticket Priority]]="Critical", Table1[[#This Row],[Ticket Status]]&lt;&gt;"Closed"),
  AND(Table1[[#This Row],[Ticket Priority]]="High", Table1[[#This Row],[Ticket Status]]="Open")
), "Yes", "No")</f>
        <v>No</v>
      </c>
      <c r="U1039" s="4" t="str">
        <f>IF(Table1[[#This Row],[Ticket Status]]="Closed","Yes","No")</f>
        <v>Yes</v>
      </c>
      <c r="V1039" s="4" t="str">
        <f>IF(Table1[[#This Row],[Ticket Status]]="Pending Customer Response","Yes","No")</f>
        <v>No</v>
      </c>
      <c r="W1039" s="5">
        <f ca="1">COUNTIFS(Table1[Agent_name],Table1[[#This Row],[Agent_name]],Table1[Month],Table1[[#This Row],[Month]])/160</f>
        <v>0.41249999999999998</v>
      </c>
    </row>
    <row r="1040" spans="1:23" x14ac:dyDescent="0.25">
      <c r="A1040">
        <v>1039</v>
      </c>
      <c r="B1040" t="s">
        <v>3511</v>
      </c>
      <c r="C1040" t="s">
        <v>3512</v>
      </c>
      <c r="D1040">
        <v>32</v>
      </c>
      <c r="E1040" t="s">
        <v>29</v>
      </c>
      <c r="F1040" t="s">
        <v>36</v>
      </c>
      <c r="G1040" s="1">
        <v>44184</v>
      </c>
      <c r="H1040" t="s">
        <v>66</v>
      </c>
      <c r="I1040" t="s">
        <v>93</v>
      </c>
      <c r="J1040" s="3" t="s">
        <v>3513</v>
      </c>
      <c r="K1040" t="s">
        <v>62</v>
      </c>
      <c r="M1040" t="s">
        <v>143</v>
      </c>
      <c r="N1040" t="s">
        <v>26</v>
      </c>
      <c r="R1040" t="str">
        <f t="shared" ca="1" si="16"/>
        <v>Sara</v>
      </c>
      <c r="S1040" t="str">
        <f>IFERROR(TEXT(DATEVALUE(LEFT(Table1[[#This Row],[Date of Purchase]],10)), "MMMM"), TEXT(Table1[[#This Row],[Date of Purchase]], "MMMM"))</f>
        <v>December</v>
      </c>
      <c r="T1040" t="str">
        <f>IF(OR(
  AND(Table1[[#This Row],[Ticket Priority]]="Critical", Table1[[#This Row],[Ticket Status]]&lt;&gt;"Closed"),
  AND(Table1[[#This Row],[Ticket Priority]]="High", Table1[[#This Row],[Ticket Status]]="Open")
), "Yes", "No")</f>
        <v>No</v>
      </c>
      <c r="U1040" s="4" t="str">
        <f>IF(Table1[[#This Row],[Ticket Status]]="Closed","Yes","No")</f>
        <v>No</v>
      </c>
      <c r="V1040" s="4" t="str">
        <f>IF(Table1[[#This Row],[Ticket Status]]="Pending Customer Response","Yes","No")</f>
        <v>No</v>
      </c>
      <c r="W1040" s="5">
        <f ca="1">COUNTIFS(Table1[Agent_name],Table1[[#This Row],[Agent_name]],Table1[Month],Table1[[#This Row],[Month]])/160</f>
        <v>0.55625000000000002</v>
      </c>
    </row>
    <row r="1041" spans="1:23" x14ac:dyDescent="0.25">
      <c r="A1041">
        <v>1040</v>
      </c>
      <c r="B1041" t="s">
        <v>3514</v>
      </c>
      <c r="C1041" t="s">
        <v>3515</v>
      </c>
      <c r="D1041">
        <v>56</v>
      </c>
      <c r="E1041" t="s">
        <v>29</v>
      </c>
      <c r="F1041" t="s">
        <v>397</v>
      </c>
      <c r="G1041" s="1">
        <v>43946</v>
      </c>
      <c r="H1041" t="s">
        <v>45</v>
      </c>
      <c r="I1041" t="s">
        <v>72</v>
      </c>
      <c r="J1041" s="3" t="s">
        <v>3516</v>
      </c>
      <c r="K1041" t="s">
        <v>39</v>
      </c>
      <c r="L1041" t="s">
        <v>3517</v>
      </c>
      <c r="M1041" t="s">
        <v>89</v>
      </c>
      <c r="N1041" t="s">
        <v>33</v>
      </c>
      <c r="O1041" s="2">
        <v>45078.096134259256</v>
      </c>
      <c r="P1041" s="2">
        <v>45078.201689814814</v>
      </c>
      <c r="Q1041">
        <v>2</v>
      </c>
      <c r="R1041" t="str">
        <f t="shared" ca="1" si="16"/>
        <v>Aisha</v>
      </c>
      <c r="S1041" t="str">
        <f>IFERROR(TEXT(DATEVALUE(LEFT(Table1[[#This Row],[Date of Purchase]],10)), "MMMM"), TEXT(Table1[[#This Row],[Date of Purchase]], "MMMM"))</f>
        <v>April</v>
      </c>
      <c r="T1041" t="str">
        <f>IF(OR(
  AND(Table1[[#This Row],[Ticket Priority]]="Critical", Table1[[#This Row],[Ticket Status]]&lt;&gt;"Closed"),
  AND(Table1[[#This Row],[Ticket Priority]]="High", Table1[[#This Row],[Ticket Status]]="Open")
), "Yes", "No")</f>
        <v>No</v>
      </c>
      <c r="U1041" s="4" t="str">
        <f>IF(Table1[[#This Row],[Ticket Status]]="Closed","Yes","No")</f>
        <v>Yes</v>
      </c>
      <c r="V1041" s="4" t="str">
        <f>IF(Table1[[#This Row],[Ticket Status]]="Pending Customer Response","Yes","No")</f>
        <v>No</v>
      </c>
      <c r="W1041" s="5">
        <f ca="1">COUNTIFS(Table1[Agent_name],Table1[[#This Row],[Agent_name]],Table1[Month],Table1[[#This Row],[Month]])/160</f>
        <v>0.81874999999999998</v>
      </c>
    </row>
    <row r="1042" spans="1:23" x14ac:dyDescent="0.25">
      <c r="A1042">
        <v>1041</v>
      </c>
      <c r="B1042" t="s">
        <v>3518</v>
      </c>
      <c r="C1042" t="s">
        <v>3519</v>
      </c>
      <c r="D1042">
        <v>69</v>
      </c>
      <c r="E1042" t="s">
        <v>29</v>
      </c>
      <c r="F1042" t="s">
        <v>112</v>
      </c>
      <c r="G1042" s="1">
        <v>44316</v>
      </c>
      <c r="H1042" t="s">
        <v>67</v>
      </c>
      <c r="I1042" t="s">
        <v>141</v>
      </c>
      <c r="J1042" s="3" t="s">
        <v>3520</v>
      </c>
      <c r="K1042" t="s">
        <v>39</v>
      </c>
      <c r="L1042" t="s">
        <v>3521</v>
      </c>
      <c r="M1042" t="s">
        <v>143</v>
      </c>
      <c r="N1042" t="s">
        <v>33</v>
      </c>
      <c r="O1042" s="2">
        <v>45078.295439814814</v>
      </c>
      <c r="P1042" s="2">
        <v>45078.3905787037</v>
      </c>
      <c r="Q1042">
        <v>1</v>
      </c>
      <c r="R1042" t="str">
        <f t="shared" ca="1" si="16"/>
        <v>Priya</v>
      </c>
      <c r="S1042" t="str">
        <f>IFERROR(TEXT(DATEVALUE(LEFT(Table1[[#This Row],[Date of Purchase]],10)), "MMMM"), TEXT(Table1[[#This Row],[Date of Purchase]], "MMMM"))</f>
        <v>April</v>
      </c>
      <c r="T1042" t="str">
        <f>IF(OR(
  AND(Table1[[#This Row],[Ticket Priority]]="Critical", Table1[[#This Row],[Ticket Status]]&lt;&gt;"Closed"),
  AND(Table1[[#This Row],[Ticket Priority]]="High", Table1[[#This Row],[Ticket Status]]="Open")
), "Yes", "No")</f>
        <v>No</v>
      </c>
      <c r="U1042" s="4" t="str">
        <f>IF(Table1[[#This Row],[Ticket Status]]="Closed","Yes","No")</f>
        <v>Yes</v>
      </c>
      <c r="V1042" s="4" t="str">
        <f>IF(Table1[[#This Row],[Ticket Status]]="Pending Customer Response","Yes","No")</f>
        <v>No</v>
      </c>
      <c r="W1042" s="5">
        <f ca="1">COUNTIFS(Table1[Agent_name],Table1[[#This Row],[Agent_name]],Table1[Month],Table1[[#This Row],[Month]])/160</f>
        <v>0.48749999999999999</v>
      </c>
    </row>
    <row r="1043" spans="1:23" x14ac:dyDescent="0.25">
      <c r="A1043">
        <v>1042</v>
      </c>
      <c r="B1043" t="s">
        <v>3522</v>
      </c>
      <c r="C1043" t="s">
        <v>3523</v>
      </c>
      <c r="D1043">
        <v>51</v>
      </c>
      <c r="E1043" t="s">
        <v>58</v>
      </c>
      <c r="F1043" t="s">
        <v>219</v>
      </c>
      <c r="G1043" s="1">
        <v>44441</v>
      </c>
      <c r="H1043" t="s">
        <v>66</v>
      </c>
      <c r="I1043" t="s">
        <v>72</v>
      </c>
      <c r="J1043" s="3" t="s">
        <v>3524</v>
      </c>
      <c r="K1043" t="s">
        <v>62</v>
      </c>
      <c r="M1043" t="s">
        <v>89</v>
      </c>
      <c r="N1043" t="s">
        <v>26</v>
      </c>
      <c r="Q1043">
        <v>5</v>
      </c>
      <c r="R1043" t="str">
        <f t="shared" ca="1" si="16"/>
        <v>Sara</v>
      </c>
      <c r="S1043" t="str">
        <f>IFERROR(TEXT(DATEVALUE(LEFT(Table1[[#This Row],[Date of Purchase]],10)), "MMMM"), TEXT(Table1[[#This Row],[Date of Purchase]], "MMMM"))</f>
        <v>September</v>
      </c>
      <c r="T1043" t="str">
        <f>IF(OR(
  AND(Table1[[#This Row],[Ticket Priority]]="Critical", Table1[[#This Row],[Ticket Status]]&lt;&gt;"Closed"),
  AND(Table1[[#This Row],[Ticket Priority]]="High", Table1[[#This Row],[Ticket Status]]="Open")
), "Yes", "No")</f>
        <v>Yes</v>
      </c>
      <c r="U1043" s="4" t="str">
        <f>IF(Table1[[#This Row],[Ticket Status]]="Closed","Yes","No")</f>
        <v>No</v>
      </c>
      <c r="V1043" s="4" t="str">
        <f>IF(Table1[[#This Row],[Ticket Status]]="Pending Customer Response","Yes","No")</f>
        <v>No</v>
      </c>
      <c r="W1043" s="5">
        <f ca="1">COUNTIFS(Table1[Agent_name],Table1[[#This Row],[Agent_name]],Table1[Month],Table1[[#This Row],[Month]])/160</f>
        <v>0.65</v>
      </c>
    </row>
    <row r="1044" spans="1:23" x14ac:dyDescent="0.25">
      <c r="A1044">
        <v>1043</v>
      </c>
      <c r="B1044" t="s">
        <v>3525</v>
      </c>
      <c r="C1044" t="s">
        <v>3526</v>
      </c>
      <c r="D1044">
        <v>64</v>
      </c>
      <c r="E1044" t="s">
        <v>58</v>
      </c>
      <c r="F1044" t="s">
        <v>30</v>
      </c>
      <c r="G1044" s="1">
        <v>44025</v>
      </c>
      <c r="H1044" t="s">
        <v>66</v>
      </c>
      <c r="I1044" t="s">
        <v>113</v>
      </c>
      <c r="J1044" s="3" t="s">
        <v>3527</v>
      </c>
      <c r="K1044" t="s">
        <v>39</v>
      </c>
      <c r="L1044" t="s">
        <v>3528</v>
      </c>
      <c r="M1044" t="s">
        <v>89</v>
      </c>
      <c r="N1044" t="s">
        <v>33</v>
      </c>
      <c r="O1044" s="2">
        <v>45078.794791666667</v>
      </c>
      <c r="P1044" s="2">
        <v>45078.697569444441</v>
      </c>
      <c r="Q1044">
        <v>4</v>
      </c>
      <c r="R1044" t="str">
        <f t="shared" ca="1" si="16"/>
        <v>Aisha</v>
      </c>
      <c r="S1044" t="str">
        <f>IFERROR(TEXT(DATEVALUE(LEFT(Table1[[#This Row],[Date of Purchase]],10)), "MMMM"), TEXT(Table1[[#This Row],[Date of Purchase]], "MMMM"))</f>
        <v>July</v>
      </c>
      <c r="T1044" t="str">
        <f>IF(OR(
  AND(Table1[[#This Row],[Ticket Priority]]="Critical", Table1[[#This Row],[Ticket Status]]&lt;&gt;"Closed"),
  AND(Table1[[#This Row],[Ticket Priority]]="High", Table1[[#This Row],[Ticket Status]]="Open")
), "Yes", "No")</f>
        <v>No</v>
      </c>
      <c r="U1044" s="4" t="str">
        <f>IF(Table1[[#This Row],[Ticket Status]]="Closed","Yes","No")</f>
        <v>Yes</v>
      </c>
      <c r="V1044" s="4" t="str">
        <f>IF(Table1[[#This Row],[Ticket Status]]="Pending Customer Response","Yes","No")</f>
        <v>No</v>
      </c>
      <c r="W1044" s="5">
        <f ca="1">COUNTIFS(Table1[Agent_name],Table1[[#This Row],[Agent_name]],Table1[Month],Table1[[#This Row],[Month]])/160</f>
        <v>0.875</v>
      </c>
    </row>
    <row r="1045" spans="1:23" x14ac:dyDescent="0.25">
      <c r="A1045">
        <v>1044</v>
      </c>
      <c r="B1045" t="s">
        <v>3529</v>
      </c>
      <c r="C1045" t="s">
        <v>3530</v>
      </c>
      <c r="D1045">
        <v>58</v>
      </c>
      <c r="E1045" t="s">
        <v>19</v>
      </c>
      <c r="F1045" t="s">
        <v>249</v>
      </c>
      <c r="G1045" s="1">
        <v>43845</v>
      </c>
      <c r="H1045" t="s">
        <v>59</v>
      </c>
      <c r="I1045" t="s">
        <v>52</v>
      </c>
      <c r="J1045" s="3" t="s">
        <v>3531</v>
      </c>
      <c r="K1045" t="s">
        <v>62</v>
      </c>
      <c r="M1045" t="s">
        <v>25</v>
      </c>
      <c r="N1045" t="s">
        <v>55</v>
      </c>
      <c r="Q1045">
        <v>5</v>
      </c>
      <c r="R1045" t="str">
        <f t="shared" ca="1" si="16"/>
        <v>Priya</v>
      </c>
      <c r="S1045" t="str">
        <f>IFERROR(TEXT(DATEVALUE(LEFT(Table1[[#This Row],[Date of Purchase]],10)), "MMMM"), TEXT(Table1[[#This Row],[Date of Purchase]], "MMMM"))</f>
        <v>January</v>
      </c>
      <c r="T1045" t="str">
        <f>IF(OR(
  AND(Table1[[#This Row],[Ticket Priority]]="Critical", Table1[[#This Row],[Ticket Status]]&lt;&gt;"Closed"),
  AND(Table1[[#This Row],[Ticket Priority]]="High", Table1[[#This Row],[Ticket Status]]="Open")
), "Yes", "No")</f>
        <v>Yes</v>
      </c>
      <c r="U1045" s="4" t="str">
        <f>IF(Table1[[#This Row],[Ticket Status]]="Closed","Yes","No")</f>
        <v>No</v>
      </c>
      <c r="V1045" s="4" t="str">
        <f>IF(Table1[[#This Row],[Ticket Status]]="Pending Customer Response","Yes","No")</f>
        <v>No</v>
      </c>
      <c r="W1045" s="5">
        <f ca="1">COUNTIFS(Table1[Agent_name],Table1[[#This Row],[Agent_name]],Table1[Month],Table1[[#This Row],[Month]])/160</f>
        <v>0.51875000000000004</v>
      </c>
    </row>
    <row r="1046" spans="1:23" x14ac:dyDescent="0.25">
      <c r="A1046">
        <v>1045</v>
      </c>
      <c r="B1046" t="s">
        <v>3532</v>
      </c>
      <c r="C1046" t="s">
        <v>3533</v>
      </c>
      <c r="D1046">
        <v>35</v>
      </c>
      <c r="E1046" t="s">
        <v>58</v>
      </c>
      <c r="F1046" t="s">
        <v>207</v>
      </c>
      <c r="G1046" s="1">
        <v>44443</v>
      </c>
      <c r="H1046" t="s">
        <v>59</v>
      </c>
      <c r="I1046" t="s">
        <v>93</v>
      </c>
      <c r="J1046" s="3" t="s">
        <v>3534</v>
      </c>
      <c r="K1046" t="s">
        <v>62</v>
      </c>
      <c r="M1046" t="s">
        <v>143</v>
      </c>
      <c r="N1046" t="s">
        <v>26</v>
      </c>
      <c r="Q1046">
        <v>5</v>
      </c>
      <c r="R1046" t="str">
        <f t="shared" ca="1" si="16"/>
        <v>Sara</v>
      </c>
      <c r="S1046" t="str">
        <f>IFERROR(TEXT(DATEVALUE(LEFT(Table1[[#This Row],[Date of Purchase]],10)), "MMMM"), TEXT(Table1[[#This Row],[Date of Purchase]], "MMMM"))</f>
        <v>September</v>
      </c>
      <c r="T1046" t="str">
        <f>IF(OR(
  AND(Table1[[#This Row],[Ticket Priority]]="Critical", Table1[[#This Row],[Ticket Status]]&lt;&gt;"Closed"),
  AND(Table1[[#This Row],[Ticket Priority]]="High", Table1[[#This Row],[Ticket Status]]="Open")
), "Yes", "No")</f>
        <v>No</v>
      </c>
      <c r="U1046" s="4" t="str">
        <f>IF(Table1[[#This Row],[Ticket Status]]="Closed","Yes","No")</f>
        <v>No</v>
      </c>
      <c r="V1046" s="4" t="str">
        <f>IF(Table1[[#This Row],[Ticket Status]]="Pending Customer Response","Yes","No")</f>
        <v>No</v>
      </c>
      <c r="W1046" s="5">
        <f ca="1">COUNTIFS(Table1[Agent_name],Table1[[#This Row],[Agent_name]],Table1[Month],Table1[[#This Row],[Month]])/160</f>
        <v>0.65</v>
      </c>
    </row>
    <row r="1047" spans="1:23" x14ac:dyDescent="0.25">
      <c r="A1047">
        <v>1046</v>
      </c>
      <c r="B1047" t="s">
        <v>3535</v>
      </c>
      <c r="C1047" t="s">
        <v>3536</v>
      </c>
      <c r="D1047">
        <v>53</v>
      </c>
      <c r="E1047" t="s">
        <v>58</v>
      </c>
      <c r="F1047" t="s">
        <v>383</v>
      </c>
      <c r="G1047" s="1">
        <v>44286</v>
      </c>
      <c r="H1047" t="s">
        <v>66</v>
      </c>
      <c r="I1047" t="s">
        <v>141</v>
      </c>
      <c r="J1047" s="3" t="s">
        <v>3537</v>
      </c>
      <c r="K1047" t="s">
        <v>39</v>
      </c>
      <c r="L1047" t="s">
        <v>3538</v>
      </c>
      <c r="M1047" t="s">
        <v>89</v>
      </c>
      <c r="N1047" t="s">
        <v>55</v>
      </c>
      <c r="O1047" s="2">
        <v>45078.760115740741</v>
      </c>
      <c r="P1047" s="2">
        <v>45078.494143518517</v>
      </c>
      <c r="Q1047">
        <v>2</v>
      </c>
      <c r="R1047" t="str">
        <f t="shared" ca="1" si="16"/>
        <v>Aisha</v>
      </c>
      <c r="S1047" t="str">
        <f>IFERROR(TEXT(DATEVALUE(LEFT(Table1[[#This Row],[Date of Purchase]],10)), "MMMM"), TEXT(Table1[[#This Row],[Date of Purchase]], "MMMM"))</f>
        <v>March</v>
      </c>
      <c r="T1047" t="str">
        <f>IF(OR(
  AND(Table1[[#This Row],[Ticket Priority]]="Critical", Table1[[#This Row],[Ticket Status]]&lt;&gt;"Closed"),
  AND(Table1[[#This Row],[Ticket Priority]]="High", Table1[[#This Row],[Ticket Status]]="Open")
), "Yes", "No")</f>
        <v>No</v>
      </c>
      <c r="U1047" s="4" t="str">
        <f>IF(Table1[[#This Row],[Ticket Status]]="Closed","Yes","No")</f>
        <v>Yes</v>
      </c>
      <c r="V1047" s="4" t="str">
        <f>IF(Table1[[#This Row],[Ticket Status]]="Pending Customer Response","Yes","No")</f>
        <v>No</v>
      </c>
      <c r="W1047" s="5">
        <f ca="1">COUNTIFS(Table1[Agent_name],Table1[[#This Row],[Agent_name]],Table1[Month],Table1[[#This Row],[Month]])/160</f>
        <v>1.0062500000000001</v>
      </c>
    </row>
    <row r="1048" spans="1:23" x14ac:dyDescent="0.25">
      <c r="A1048">
        <v>1047</v>
      </c>
      <c r="B1048" t="s">
        <v>3539</v>
      </c>
      <c r="C1048" t="s">
        <v>3540</v>
      </c>
      <c r="D1048">
        <v>63</v>
      </c>
      <c r="E1048" t="s">
        <v>58</v>
      </c>
      <c r="F1048" t="s">
        <v>107</v>
      </c>
      <c r="G1048" s="1">
        <v>44118</v>
      </c>
      <c r="H1048" t="s">
        <v>66</v>
      </c>
      <c r="I1048" t="s">
        <v>77</v>
      </c>
      <c r="J1048" s="3" t="s">
        <v>3541</v>
      </c>
      <c r="K1048" t="s">
        <v>62</v>
      </c>
      <c r="M1048" t="s">
        <v>143</v>
      </c>
      <c r="N1048" t="s">
        <v>55</v>
      </c>
      <c r="Q1048">
        <v>5</v>
      </c>
      <c r="R1048" t="str">
        <f t="shared" ca="1" si="16"/>
        <v>Divya</v>
      </c>
      <c r="S1048" t="str">
        <f>IFERROR(TEXT(DATEVALUE(LEFT(Table1[[#This Row],[Date of Purchase]],10)), "MMMM"), TEXT(Table1[[#This Row],[Date of Purchase]], "MMMM"))</f>
        <v>October</v>
      </c>
      <c r="T1048" t="str">
        <f>IF(OR(
  AND(Table1[[#This Row],[Ticket Priority]]="Critical", Table1[[#This Row],[Ticket Status]]&lt;&gt;"Closed"),
  AND(Table1[[#This Row],[Ticket Priority]]="High", Table1[[#This Row],[Ticket Status]]="Open")
), "Yes", "No")</f>
        <v>No</v>
      </c>
      <c r="U1048" s="4" t="str">
        <f>IF(Table1[[#This Row],[Ticket Status]]="Closed","Yes","No")</f>
        <v>No</v>
      </c>
      <c r="V1048" s="4" t="str">
        <f>IF(Table1[[#This Row],[Ticket Status]]="Pending Customer Response","Yes","No")</f>
        <v>No</v>
      </c>
      <c r="W1048" s="5">
        <f ca="1">COUNTIFS(Table1[Agent_name],Table1[[#This Row],[Agent_name]],Table1[Month],Table1[[#This Row],[Month]])/160</f>
        <v>0.25</v>
      </c>
    </row>
    <row r="1049" spans="1:23" x14ac:dyDescent="0.25">
      <c r="A1049">
        <v>1048</v>
      </c>
      <c r="B1049" t="s">
        <v>3542</v>
      </c>
      <c r="C1049" t="s">
        <v>3543</v>
      </c>
      <c r="D1049">
        <v>42</v>
      </c>
      <c r="E1049" t="s">
        <v>58</v>
      </c>
      <c r="F1049" t="s">
        <v>65</v>
      </c>
      <c r="G1049" s="1">
        <v>44483</v>
      </c>
      <c r="H1049" t="s">
        <v>66</v>
      </c>
      <c r="I1049" t="s">
        <v>177</v>
      </c>
      <c r="J1049" s="3" t="s">
        <v>3544</v>
      </c>
      <c r="K1049" t="s">
        <v>39</v>
      </c>
      <c r="L1049" t="s">
        <v>3545</v>
      </c>
      <c r="M1049" t="s">
        <v>89</v>
      </c>
      <c r="N1049" t="s">
        <v>33</v>
      </c>
      <c r="O1049" s="2">
        <v>45078.015694444446</v>
      </c>
      <c r="P1049" s="2">
        <v>45078.118472222224</v>
      </c>
      <c r="Q1049">
        <v>4</v>
      </c>
      <c r="R1049" t="str">
        <f t="shared" ca="1" si="16"/>
        <v>Mohit</v>
      </c>
      <c r="S1049" t="str">
        <f>IFERROR(TEXT(DATEVALUE(LEFT(Table1[[#This Row],[Date of Purchase]],10)), "MMMM"), TEXT(Table1[[#This Row],[Date of Purchase]], "MMMM"))</f>
        <v>October</v>
      </c>
      <c r="T1049" t="str">
        <f>IF(OR(
  AND(Table1[[#This Row],[Ticket Priority]]="Critical", Table1[[#This Row],[Ticket Status]]&lt;&gt;"Closed"),
  AND(Table1[[#This Row],[Ticket Priority]]="High", Table1[[#This Row],[Ticket Status]]="Open")
), "Yes", "No")</f>
        <v>No</v>
      </c>
      <c r="U1049" s="4" t="str">
        <f>IF(Table1[[#This Row],[Ticket Status]]="Closed","Yes","No")</f>
        <v>Yes</v>
      </c>
      <c r="V1049" s="4" t="str">
        <f>IF(Table1[[#This Row],[Ticket Status]]="Pending Customer Response","Yes","No")</f>
        <v>No</v>
      </c>
      <c r="W1049" s="5">
        <f ca="1">COUNTIFS(Table1[Agent_name],Table1[[#This Row],[Agent_name]],Table1[Month],Table1[[#This Row],[Month]])/160</f>
        <v>0.49375000000000002</v>
      </c>
    </row>
    <row r="1050" spans="1:23" x14ac:dyDescent="0.25">
      <c r="A1050">
        <v>1049</v>
      </c>
      <c r="B1050" t="s">
        <v>3546</v>
      </c>
      <c r="C1050" t="s">
        <v>3547</v>
      </c>
      <c r="D1050">
        <v>57</v>
      </c>
      <c r="E1050" t="s">
        <v>19</v>
      </c>
      <c r="F1050" t="s">
        <v>699</v>
      </c>
      <c r="G1050" s="1">
        <v>44256</v>
      </c>
      <c r="H1050" t="s">
        <v>67</v>
      </c>
      <c r="I1050" t="s">
        <v>59</v>
      </c>
      <c r="J1050" s="3" t="s">
        <v>3548</v>
      </c>
      <c r="K1050" t="s">
        <v>39</v>
      </c>
      <c r="L1050" t="s">
        <v>3549</v>
      </c>
      <c r="M1050" t="s">
        <v>25</v>
      </c>
      <c r="N1050" t="s">
        <v>26</v>
      </c>
      <c r="O1050" s="2">
        <v>45078.855300925927</v>
      </c>
      <c r="P1050" s="2">
        <v>45078.480995370373</v>
      </c>
      <c r="Q1050">
        <v>2</v>
      </c>
      <c r="R1050" t="str">
        <f t="shared" ca="1" si="16"/>
        <v>Divya</v>
      </c>
      <c r="S1050" t="str">
        <f>IFERROR(TEXT(DATEVALUE(LEFT(Table1[[#This Row],[Date of Purchase]],10)), "MMMM"), TEXT(Table1[[#This Row],[Date of Purchase]], "MMMM"))</f>
        <v>March</v>
      </c>
      <c r="T1050" t="str">
        <f>IF(OR(
  AND(Table1[[#This Row],[Ticket Priority]]="Critical", Table1[[#This Row],[Ticket Status]]&lt;&gt;"Closed"),
  AND(Table1[[#This Row],[Ticket Priority]]="High", Table1[[#This Row],[Ticket Status]]="Open")
), "Yes", "No")</f>
        <v>No</v>
      </c>
      <c r="U1050" s="4" t="str">
        <f>IF(Table1[[#This Row],[Ticket Status]]="Closed","Yes","No")</f>
        <v>Yes</v>
      </c>
      <c r="V1050" s="4" t="str">
        <f>IF(Table1[[#This Row],[Ticket Status]]="Pending Customer Response","Yes","No")</f>
        <v>No</v>
      </c>
      <c r="W1050" s="5">
        <f ca="1">COUNTIFS(Table1[Agent_name],Table1[[#This Row],[Agent_name]],Table1[Month],Table1[[#This Row],[Month]])/160</f>
        <v>0.1875</v>
      </c>
    </row>
    <row r="1051" spans="1:23" x14ac:dyDescent="0.25">
      <c r="A1051">
        <v>1050</v>
      </c>
      <c r="B1051" t="s">
        <v>3550</v>
      </c>
      <c r="C1051" t="s">
        <v>3551</v>
      </c>
      <c r="D1051">
        <v>22</v>
      </c>
      <c r="E1051" t="s">
        <v>19</v>
      </c>
      <c r="F1051" t="s">
        <v>202</v>
      </c>
      <c r="G1051" s="1">
        <v>44491</v>
      </c>
      <c r="H1051" t="s">
        <v>67</v>
      </c>
      <c r="I1051" t="s">
        <v>22</v>
      </c>
      <c r="J1051" s="3" t="s">
        <v>3552</v>
      </c>
      <c r="K1051" t="s">
        <v>24</v>
      </c>
      <c r="M1051" t="s">
        <v>89</v>
      </c>
      <c r="N1051" t="s">
        <v>26</v>
      </c>
      <c r="O1051" s="2">
        <v>45078.242129629631</v>
      </c>
      <c r="Q1051">
        <v>5</v>
      </c>
      <c r="R1051" t="str">
        <f t="shared" ca="1" si="16"/>
        <v>Divya</v>
      </c>
      <c r="S1051" t="str">
        <f>IFERROR(TEXT(DATEVALUE(LEFT(Table1[[#This Row],[Date of Purchase]],10)), "MMMM"), TEXT(Table1[[#This Row],[Date of Purchase]], "MMMM"))</f>
        <v>October</v>
      </c>
      <c r="T1051" t="str">
        <f>IF(OR(
  AND(Table1[[#This Row],[Ticket Priority]]="Critical", Table1[[#This Row],[Ticket Status]]&lt;&gt;"Closed"),
  AND(Table1[[#This Row],[Ticket Priority]]="High", Table1[[#This Row],[Ticket Status]]="Open")
), "Yes", "No")</f>
        <v>No</v>
      </c>
      <c r="U1051" s="4" t="str">
        <f>IF(Table1[[#This Row],[Ticket Status]]="Closed","Yes","No")</f>
        <v>No</v>
      </c>
      <c r="V1051" s="4" t="str">
        <f>IF(Table1[[#This Row],[Ticket Status]]="Pending Customer Response","Yes","No")</f>
        <v>Yes</v>
      </c>
      <c r="W1051" s="5">
        <f ca="1">COUNTIFS(Table1[Agent_name],Table1[[#This Row],[Agent_name]],Table1[Month],Table1[[#This Row],[Month]])/160</f>
        <v>0.25</v>
      </c>
    </row>
    <row r="1052" spans="1:23" x14ac:dyDescent="0.25">
      <c r="A1052">
        <v>1051</v>
      </c>
      <c r="B1052" t="s">
        <v>3553</v>
      </c>
      <c r="C1052" t="s">
        <v>3554</v>
      </c>
      <c r="D1052">
        <v>57</v>
      </c>
      <c r="E1052" t="s">
        <v>19</v>
      </c>
      <c r="F1052" t="s">
        <v>173</v>
      </c>
      <c r="G1052" s="1">
        <v>43889</v>
      </c>
      <c r="H1052" t="s">
        <v>66</v>
      </c>
      <c r="I1052" t="s">
        <v>72</v>
      </c>
      <c r="J1052" s="3" t="s">
        <v>3555</v>
      </c>
      <c r="K1052" t="s">
        <v>24</v>
      </c>
      <c r="M1052" t="s">
        <v>89</v>
      </c>
      <c r="N1052" t="s">
        <v>33</v>
      </c>
      <c r="O1052" s="2">
        <v>45078.419930555552</v>
      </c>
      <c r="R1052" t="str">
        <f t="shared" ca="1" si="16"/>
        <v>Priya</v>
      </c>
      <c r="S1052" t="str">
        <f>IFERROR(TEXT(DATEVALUE(LEFT(Table1[[#This Row],[Date of Purchase]],10)), "MMMM"), TEXT(Table1[[#This Row],[Date of Purchase]], "MMMM"))</f>
        <v>February</v>
      </c>
      <c r="T1052" t="str">
        <f>IF(OR(
  AND(Table1[[#This Row],[Ticket Priority]]="Critical", Table1[[#This Row],[Ticket Status]]&lt;&gt;"Closed"),
  AND(Table1[[#This Row],[Ticket Priority]]="High", Table1[[#This Row],[Ticket Status]]="Open")
), "Yes", "No")</f>
        <v>No</v>
      </c>
      <c r="U1052" s="4" t="str">
        <f>IF(Table1[[#This Row],[Ticket Status]]="Closed","Yes","No")</f>
        <v>No</v>
      </c>
      <c r="V1052" s="4" t="str">
        <f>IF(Table1[[#This Row],[Ticket Status]]="Pending Customer Response","Yes","No")</f>
        <v>Yes</v>
      </c>
      <c r="W1052" s="5">
        <f ca="1">COUNTIFS(Table1[Agent_name],Table1[[#This Row],[Agent_name]],Table1[Month],Table1[[#This Row],[Month]])/160</f>
        <v>0.44374999999999998</v>
      </c>
    </row>
    <row r="1053" spans="1:23" x14ac:dyDescent="0.25">
      <c r="A1053">
        <v>1052</v>
      </c>
      <c r="B1053" t="s">
        <v>3556</v>
      </c>
      <c r="C1053" t="s">
        <v>3557</v>
      </c>
      <c r="D1053">
        <v>24</v>
      </c>
      <c r="E1053" t="s">
        <v>58</v>
      </c>
      <c r="F1053" t="s">
        <v>98</v>
      </c>
      <c r="G1053" s="1">
        <v>43864</v>
      </c>
      <c r="H1053" t="s">
        <v>45</v>
      </c>
      <c r="I1053" t="s">
        <v>31</v>
      </c>
      <c r="J1053" s="3" t="s">
        <v>3558</v>
      </c>
      <c r="K1053" t="s">
        <v>62</v>
      </c>
      <c r="M1053" t="s">
        <v>41</v>
      </c>
      <c r="N1053" t="s">
        <v>55</v>
      </c>
      <c r="Q1053">
        <v>5</v>
      </c>
      <c r="R1053" t="str">
        <f t="shared" ca="1" si="16"/>
        <v>Sara</v>
      </c>
      <c r="S1053" t="str">
        <f>IFERROR(TEXT(DATEVALUE(LEFT(Table1[[#This Row],[Date of Purchase]],10)), "MMMM"), TEXT(Table1[[#This Row],[Date of Purchase]], "MMMM"))</f>
        <v>February</v>
      </c>
      <c r="T1053" t="str">
        <f>IF(OR(
  AND(Table1[[#This Row],[Ticket Priority]]="Critical", Table1[[#This Row],[Ticket Status]]&lt;&gt;"Closed"),
  AND(Table1[[#This Row],[Ticket Priority]]="High", Table1[[#This Row],[Ticket Status]]="Open")
), "Yes", "No")</f>
        <v>No</v>
      </c>
      <c r="U1053" s="4" t="str">
        <f>IF(Table1[[#This Row],[Ticket Status]]="Closed","Yes","No")</f>
        <v>No</v>
      </c>
      <c r="V1053" s="4" t="str">
        <f>IF(Table1[[#This Row],[Ticket Status]]="Pending Customer Response","Yes","No")</f>
        <v>No</v>
      </c>
      <c r="W1053" s="5">
        <f ca="1">COUNTIFS(Table1[Agent_name],Table1[[#This Row],[Agent_name]],Table1[Month],Table1[[#This Row],[Month]])/160</f>
        <v>0.65625</v>
      </c>
    </row>
    <row r="1054" spans="1:23" x14ac:dyDescent="0.25">
      <c r="A1054">
        <v>1053</v>
      </c>
      <c r="B1054" t="s">
        <v>3559</v>
      </c>
      <c r="C1054" t="s">
        <v>3560</v>
      </c>
      <c r="D1054">
        <v>67</v>
      </c>
      <c r="E1054" t="s">
        <v>29</v>
      </c>
      <c r="F1054" t="s">
        <v>485</v>
      </c>
      <c r="G1054" s="1">
        <v>44378</v>
      </c>
      <c r="H1054" t="s">
        <v>21</v>
      </c>
      <c r="I1054" t="s">
        <v>150</v>
      </c>
      <c r="J1054" s="3" t="s">
        <v>3561</v>
      </c>
      <c r="K1054" t="s">
        <v>62</v>
      </c>
      <c r="M1054" t="s">
        <v>143</v>
      </c>
      <c r="N1054" t="s">
        <v>83</v>
      </c>
      <c r="R1054" t="str">
        <f t="shared" ca="1" si="16"/>
        <v>Ravi</v>
      </c>
      <c r="S1054" t="str">
        <f>IFERROR(TEXT(DATEVALUE(LEFT(Table1[[#This Row],[Date of Purchase]],10)), "MMMM"), TEXT(Table1[[#This Row],[Date of Purchase]], "MMMM"))</f>
        <v>July</v>
      </c>
      <c r="T1054" t="str">
        <f>IF(OR(
  AND(Table1[[#This Row],[Ticket Priority]]="Critical", Table1[[#This Row],[Ticket Status]]&lt;&gt;"Closed"),
  AND(Table1[[#This Row],[Ticket Priority]]="High", Table1[[#This Row],[Ticket Status]]="Open")
), "Yes", "No")</f>
        <v>No</v>
      </c>
      <c r="U1054" s="4" t="str">
        <f>IF(Table1[[#This Row],[Ticket Status]]="Closed","Yes","No")</f>
        <v>No</v>
      </c>
      <c r="V1054" s="4" t="str">
        <f>IF(Table1[[#This Row],[Ticket Status]]="Pending Customer Response","Yes","No")</f>
        <v>No</v>
      </c>
      <c r="W1054" s="5">
        <f ca="1">COUNTIFS(Table1[Agent_name],Table1[[#This Row],[Agent_name]],Table1[Month],Table1[[#This Row],[Month]])/160</f>
        <v>0.66249999999999998</v>
      </c>
    </row>
    <row r="1055" spans="1:23" x14ac:dyDescent="0.25">
      <c r="A1055">
        <v>1054</v>
      </c>
      <c r="B1055" t="s">
        <v>3562</v>
      </c>
      <c r="C1055" t="s">
        <v>3563</v>
      </c>
      <c r="D1055">
        <v>29</v>
      </c>
      <c r="E1055" t="s">
        <v>29</v>
      </c>
      <c r="F1055" t="s">
        <v>51</v>
      </c>
      <c r="G1055" s="1">
        <v>44551</v>
      </c>
      <c r="H1055" t="s">
        <v>21</v>
      </c>
      <c r="I1055" t="s">
        <v>77</v>
      </c>
      <c r="J1055" s="3" t="s">
        <v>3564</v>
      </c>
      <c r="K1055" t="s">
        <v>24</v>
      </c>
      <c r="M1055" t="s">
        <v>143</v>
      </c>
      <c r="N1055" t="s">
        <v>26</v>
      </c>
      <c r="O1055" s="2">
        <v>45077.931793981479</v>
      </c>
      <c r="Q1055">
        <v>5</v>
      </c>
      <c r="R1055" t="str">
        <f t="shared" ca="1" si="16"/>
        <v>Sara</v>
      </c>
      <c r="S1055" t="str">
        <f>IFERROR(TEXT(DATEVALUE(LEFT(Table1[[#This Row],[Date of Purchase]],10)), "MMMM"), TEXT(Table1[[#This Row],[Date of Purchase]], "MMMM"))</f>
        <v>December</v>
      </c>
      <c r="T1055" t="str">
        <f>IF(OR(
  AND(Table1[[#This Row],[Ticket Priority]]="Critical", Table1[[#This Row],[Ticket Status]]&lt;&gt;"Closed"),
  AND(Table1[[#This Row],[Ticket Priority]]="High", Table1[[#This Row],[Ticket Status]]="Open")
), "Yes", "No")</f>
        <v>No</v>
      </c>
      <c r="U1055" s="4" t="str">
        <f>IF(Table1[[#This Row],[Ticket Status]]="Closed","Yes","No")</f>
        <v>No</v>
      </c>
      <c r="V1055" s="4" t="str">
        <f>IF(Table1[[#This Row],[Ticket Status]]="Pending Customer Response","Yes","No")</f>
        <v>Yes</v>
      </c>
      <c r="W1055" s="5">
        <f ca="1">COUNTIFS(Table1[Agent_name],Table1[[#This Row],[Agent_name]],Table1[Month],Table1[[#This Row],[Month]])/160</f>
        <v>0.55625000000000002</v>
      </c>
    </row>
    <row r="1056" spans="1:23" x14ac:dyDescent="0.25">
      <c r="A1056">
        <v>1055</v>
      </c>
      <c r="B1056" t="s">
        <v>2704</v>
      </c>
      <c r="C1056" t="s">
        <v>3565</v>
      </c>
      <c r="D1056">
        <v>36</v>
      </c>
      <c r="E1056" t="s">
        <v>58</v>
      </c>
      <c r="F1056" t="s">
        <v>223</v>
      </c>
      <c r="G1056" s="1">
        <v>44411</v>
      </c>
      <c r="H1056" t="s">
        <v>21</v>
      </c>
      <c r="I1056" t="s">
        <v>31</v>
      </c>
      <c r="J1056" s="3" t="s">
        <v>3566</v>
      </c>
      <c r="K1056" t="s">
        <v>62</v>
      </c>
      <c r="M1056" t="s">
        <v>143</v>
      </c>
      <c r="N1056" t="s">
        <v>83</v>
      </c>
      <c r="Q1056">
        <v>5</v>
      </c>
      <c r="R1056" t="str">
        <f t="shared" ca="1" si="16"/>
        <v>Aisha</v>
      </c>
      <c r="S1056" t="str">
        <f>IFERROR(TEXT(DATEVALUE(LEFT(Table1[[#This Row],[Date of Purchase]],10)), "MMMM"), TEXT(Table1[[#This Row],[Date of Purchase]], "MMMM"))</f>
        <v>August</v>
      </c>
      <c r="T1056" t="str">
        <f>IF(OR(
  AND(Table1[[#This Row],[Ticket Priority]]="Critical", Table1[[#This Row],[Ticket Status]]&lt;&gt;"Closed"),
  AND(Table1[[#This Row],[Ticket Priority]]="High", Table1[[#This Row],[Ticket Status]]="Open")
), "Yes", "No")</f>
        <v>No</v>
      </c>
      <c r="U1056" s="4" t="str">
        <f>IF(Table1[[#This Row],[Ticket Status]]="Closed","Yes","No")</f>
        <v>No</v>
      </c>
      <c r="V1056" s="4" t="str">
        <f>IF(Table1[[#This Row],[Ticket Status]]="Pending Customer Response","Yes","No")</f>
        <v>No</v>
      </c>
      <c r="W1056" s="5">
        <f ca="1">COUNTIFS(Table1[Agent_name],Table1[[#This Row],[Agent_name]],Table1[Month],Table1[[#This Row],[Month]])/160</f>
        <v>0.86250000000000004</v>
      </c>
    </row>
    <row r="1057" spans="1:23" x14ac:dyDescent="0.25">
      <c r="A1057">
        <v>1056</v>
      </c>
      <c r="B1057" t="s">
        <v>3567</v>
      </c>
      <c r="C1057" t="s">
        <v>3568</v>
      </c>
      <c r="D1057">
        <v>42</v>
      </c>
      <c r="E1057" t="s">
        <v>19</v>
      </c>
      <c r="F1057" t="s">
        <v>65</v>
      </c>
      <c r="G1057" s="1">
        <v>43968</v>
      </c>
      <c r="H1057" t="s">
        <v>45</v>
      </c>
      <c r="I1057" t="s">
        <v>22</v>
      </c>
      <c r="J1057" s="3" t="s">
        <v>3569</v>
      </c>
      <c r="K1057" t="s">
        <v>62</v>
      </c>
      <c r="M1057" t="s">
        <v>89</v>
      </c>
      <c r="N1057" t="s">
        <v>33</v>
      </c>
      <c r="Q1057">
        <v>5</v>
      </c>
      <c r="R1057" t="str">
        <f t="shared" ca="1" si="16"/>
        <v>Ravi</v>
      </c>
      <c r="S1057" t="str">
        <f>IFERROR(TEXT(DATEVALUE(LEFT(Table1[[#This Row],[Date of Purchase]],10)), "MMMM"), TEXT(Table1[[#This Row],[Date of Purchase]], "MMMM"))</f>
        <v>May</v>
      </c>
      <c r="T1057" t="str">
        <f>IF(OR(
  AND(Table1[[#This Row],[Ticket Priority]]="Critical", Table1[[#This Row],[Ticket Status]]&lt;&gt;"Closed"),
  AND(Table1[[#This Row],[Ticket Priority]]="High", Table1[[#This Row],[Ticket Status]]="Open")
), "Yes", "No")</f>
        <v>Yes</v>
      </c>
      <c r="U1057" s="4" t="str">
        <f>IF(Table1[[#This Row],[Ticket Status]]="Closed","Yes","No")</f>
        <v>No</v>
      </c>
      <c r="V1057" s="4" t="str">
        <f>IF(Table1[[#This Row],[Ticket Status]]="Pending Customer Response","Yes","No")</f>
        <v>No</v>
      </c>
      <c r="W1057" s="5">
        <f ca="1">COUNTIFS(Table1[Agent_name],Table1[[#This Row],[Agent_name]],Table1[Month],Table1[[#This Row],[Month]])/160</f>
        <v>0.67500000000000004</v>
      </c>
    </row>
    <row r="1058" spans="1:23" x14ac:dyDescent="0.25">
      <c r="A1058">
        <v>1057</v>
      </c>
      <c r="B1058" t="s">
        <v>3570</v>
      </c>
      <c r="C1058" t="s">
        <v>3571</v>
      </c>
      <c r="D1058">
        <v>30</v>
      </c>
      <c r="E1058" t="s">
        <v>58</v>
      </c>
      <c r="F1058" t="s">
        <v>431</v>
      </c>
      <c r="G1058" s="1">
        <v>43870</v>
      </c>
      <c r="H1058" t="s">
        <v>67</v>
      </c>
      <c r="I1058" t="s">
        <v>99</v>
      </c>
      <c r="J1058" s="3" t="s">
        <v>3572</v>
      </c>
      <c r="K1058" t="s">
        <v>62</v>
      </c>
      <c r="M1058" t="s">
        <v>89</v>
      </c>
      <c r="N1058" t="s">
        <v>83</v>
      </c>
      <c r="Q1058">
        <v>5</v>
      </c>
      <c r="R1058" t="str">
        <f t="shared" ca="1" si="16"/>
        <v>Ravi</v>
      </c>
      <c r="S1058" t="str">
        <f>IFERROR(TEXT(DATEVALUE(LEFT(Table1[[#This Row],[Date of Purchase]],10)), "MMMM"), TEXT(Table1[[#This Row],[Date of Purchase]], "MMMM"))</f>
        <v>February</v>
      </c>
      <c r="T1058" t="str">
        <f>IF(OR(
  AND(Table1[[#This Row],[Ticket Priority]]="Critical", Table1[[#This Row],[Ticket Status]]&lt;&gt;"Closed"),
  AND(Table1[[#This Row],[Ticket Priority]]="High", Table1[[#This Row],[Ticket Status]]="Open")
), "Yes", "No")</f>
        <v>Yes</v>
      </c>
      <c r="U1058" s="4" t="str">
        <f>IF(Table1[[#This Row],[Ticket Status]]="Closed","Yes","No")</f>
        <v>No</v>
      </c>
      <c r="V1058" s="4" t="str">
        <f>IF(Table1[[#This Row],[Ticket Status]]="Pending Customer Response","Yes","No")</f>
        <v>No</v>
      </c>
      <c r="W1058" s="5">
        <f ca="1">COUNTIFS(Table1[Agent_name],Table1[[#This Row],[Agent_name]],Table1[Month],Table1[[#This Row],[Month]])/160</f>
        <v>0.61250000000000004</v>
      </c>
    </row>
    <row r="1059" spans="1:23" x14ac:dyDescent="0.25">
      <c r="A1059">
        <v>1058</v>
      </c>
      <c r="B1059" t="s">
        <v>3573</v>
      </c>
      <c r="C1059" t="s">
        <v>3574</v>
      </c>
      <c r="D1059">
        <v>52</v>
      </c>
      <c r="E1059" t="s">
        <v>29</v>
      </c>
      <c r="F1059" t="s">
        <v>655</v>
      </c>
      <c r="G1059" s="1">
        <v>43876</v>
      </c>
      <c r="H1059" t="s">
        <v>21</v>
      </c>
      <c r="I1059" t="s">
        <v>60</v>
      </c>
      <c r="J1059" s="3" t="s">
        <v>3575</v>
      </c>
      <c r="K1059" t="s">
        <v>24</v>
      </c>
      <c r="M1059" t="s">
        <v>89</v>
      </c>
      <c r="N1059" t="s">
        <v>55</v>
      </c>
      <c r="O1059" s="2">
        <v>45078.213113425925</v>
      </c>
      <c r="Q1059">
        <v>5</v>
      </c>
      <c r="R1059" t="str">
        <f t="shared" ca="1" si="16"/>
        <v>Mohit</v>
      </c>
      <c r="S1059" t="str">
        <f>IFERROR(TEXT(DATEVALUE(LEFT(Table1[[#This Row],[Date of Purchase]],10)), "MMMM"), TEXT(Table1[[#This Row],[Date of Purchase]], "MMMM"))</f>
        <v>February</v>
      </c>
      <c r="T1059" t="str">
        <f>IF(OR(
  AND(Table1[[#This Row],[Ticket Priority]]="Critical", Table1[[#This Row],[Ticket Status]]&lt;&gt;"Closed"),
  AND(Table1[[#This Row],[Ticket Priority]]="High", Table1[[#This Row],[Ticket Status]]="Open")
), "Yes", "No")</f>
        <v>No</v>
      </c>
      <c r="U1059" s="4" t="str">
        <f>IF(Table1[[#This Row],[Ticket Status]]="Closed","Yes","No")</f>
        <v>No</v>
      </c>
      <c r="V1059" s="4" t="str">
        <f>IF(Table1[[#This Row],[Ticket Status]]="Pending Customer Response","Yes","No")</f>
        <v>Yes</v>
      </c>
      <c r="W1059" s="5">
        <f ca="1">COUNTIFS(Table1[Agent_name],Table1[[#This Row],[Agent_name]],Table1[Month],Table1[[#This Row],[Month]])/160</f>
        <v>0.52500000000000002</v>
      </c>
    </row>
    <row r="1060" spans="1:23" x14ac:dyDescent="0.25">
      <c r="A1060">
        <v>1059</v>
      </c>
      <c r="B1060" t="s">
        <v>3576</v>
      </c>
      <c r="C1060" t="s">
        <v>3577</v>
      </c>
      <c r="D1060">
        <v>19</v>
      </c>
      <c r="E1060" t="s">
        <v>19</v>
      </c>
      <c r="F1060" t="s">
        <v>317</v>
      </c>
      <c r="G1060" s="1">
        <v>43956</v>
      </c>
      <c r="H1060" t="s">
        <v>66</v>
      </c>
      <c r="I1060" t="s">
        <v>60</v>
      </c>
      <c r="J1060" s="3" t="s">
        <v>3578</v>
      </c>
      <c r="K1060" t="s">
        <v>62</v>
      </c>
      <c r="M1060" t="s">
        <v>143</v>
      </c>
      <c r="N1060" t="s">
        <v>83</v>
      </c>
      <c r="Q1060">
        <v>5</v>
      </c>
      <c r="R1060" t="str">
        <f t="shared" ca="1" si="16"/>
        <v>Aisha</v>
      </c>
      <c r="S1060" t="str">
        <f>IFERROR(TEXT(DATEVALUE(LEFT(Table1[[#This Row],[Date of Purchase]],10)), "MMMM"), TEXT(Table1[[#This Row],[Date of Purchase]], "MMMM"))</f>
        <v>May</v>
      </c>
      <c r="T1060" t="str">
        <f>IF(OR(
  AND(Table1[[#This Row],[Ticket Priority]]="Critical", Table1[[#This Row],[Ticket Status]]&lt;&gt;"Closed"),
  AND(Table1[[#This Row],[Ticket Priority]]="High", Table1[[#This Row],[Ticket Status]]="Open")
), "Yes", "No")</f>
        <v>No</v>
      </c>
      <c r="U1060" s="4" t="str">
        <f>IF(Table1[[#This Row],[Ticket Status]]="Closed","Yes","No")</f>
        <v>No</v>
      </c>
      <c r="V1060" s="4" t="str">
        <f>IF(Table1[[#This Row],[Ticket Status]]="Pending Customer Response","Yes","No")</f>
        <v>No</v>
      </c>
      <c r="W1060" s="5">
        <f ca="1">COUNTIFS(Table1[Agent_name],Table1[[#This Row],[Agent_name]],Table1[Month],Table1[[#This Row],[Month]])/160</f>
        <v>0.93125000000000002</v>
      </c>
    </row>
    <row r="1061" spans="1:23" x14ac:dyDescent="0.25">
      <c r="A1061">
        <v>1060</v>
      </c>
      <c r="B1061" t="s">
        <v>3579</v>
      </c>
      <c r="C1061" t="s">
        <v>3580</v>
      </c>
      <c r="D1061">
        <v>41</v>
      </c>
      <c r="E1061" t="s">
        <v>58</v>
      </c>
      <c r="F1061" t="s">
        <v>242</v>
      </c>
      <c r="G1061" s="1">
        <v>43873</v>
      </c>
      <c r="H1061" t="s">
        <v>21</v>
      </c>
      <c r="I1061" t="s">
        <v>141</v>
      </c>
      <c r="J1061" s="3" t="s">
        <v>3581</v>
      </c>
      <c r="K1061" t="s">
        <v>24</v>
      </c>
      <c r="M1061" t="s">
        <v>89</v>
      </c>
      <c r="N1061" t="s">
        <v>33</v>
      </c>
      <c r="O1061" s="2">
        <v>45078.830520833333</v>
      </c>
      <c r="Q1061">
        <v>5</v>
      </c>
      <c r="R1061" t="str">
        <f t="shared" ca="1" si="16"/>
        <v>Aisha</v>
      </c>
      <c r="S1061" t="str">
        <f>IFERROR(TEXT(DATEVALUE(LEFT(Table1[[#This Row],[Date of Purchase]],10)), "MMMM"), TEXT(Table1[[#This Row],[Date of Purchase]], "MMMM"))</f>
        <v>February</v>
      </c>
      <c r="T1061" t="str">
        <f>IF(OR(
  AND(Table1[[#This Row],[Ticket Priority]]="Critical", Table1[[#This Row],[Ticket Status]]&lt;&gt;"Closed"),
  AND(Table1[[#This Row],[Ticket Priority]]="High", Table1[[#This Row],[Ticket Status]]="Open")
), "Yes", "No")</f>
        <v>No</v>
      </c>
      <c r="U1061" s="4" t="str">
        <f>IF(Table1[[#This Row],[Ticket Status]]="Closed","Yes","No")</f>
        <v>No</v>
      </c>
      <c r="V1061" s="4" t="str">
        <f>IF(Table1[[#This Row],[Ticket Status]]="Pending Customer Response","Yes","No")</f>
        <v>Yes</v>
      </c>
      <c r="W1061" s="5">
        <f ca="1">COUNTIFS(Table1[Agent_name],Table1[[#This Row],[Agent_name]],Table1[Month],Table1[[#This Row],[Month]])/160</f>
        <v>0.85624999999999996</v>
      </c>
    </row>
    <row r="1062" spans="1:23" x14ac:dyDescent="0.25">
      <c r="A1062">
        <v>1061</v>
      </c>
      <c r="B1062" t="s">
        <v>3582</v>
      </c>
      <c r="C1062" t="s">
        <v>3583</v>
      </c>
      <c r="D1062">
        <v>52</v>
      </c>
      <c r="E1062" t="s">
        <v>29</v>
      </c>
      <c r="F1062" t="s">
        <v>92</v>
      </c>
      <c r="G1062" s="1">
        <v>44339</v>
      </c>
      <c r="H1062" t="s">
        <v>66</v>
      </c>
      <c r="I1062" t="s">
        <v>150</v>
      </c>
      <c r="J1062" s="3" t="s">
        <v>3584</v>
      </c>
      <c r="K1062" t="s">
        <v>39</v>
      </c>
      <c r="L1062" t="s">
        <v>3585</v>
      </c>
      <c r="M1062" t="s">
        <v>89</v>
      </c>
      <c r="N1062" t="s">
        <v>83</v>
      </c>
      <c r="O1062" s="2">
        <v>45078.909004629626</v>
      </c>
      <c r="P1062" s="2">
        <v>45078.18608796296</v>
      </c>
      <c r="Q1062">
        <v>3</v>
      </c>
      <c r="R1062" t="str">
        <f t="shared" ca="1" si="16"/>
        <v>Mohit</v>
      </c>
      <c r="S1062" t="str">
        <f>IFERROR(TEXT(DATEVALUE(LEFT(Table1[[#This Row],[Date of Purchase]],10)), "MMMM"), TEXT(Table1[[#This Row],[Date of Purchase]], "MMMM"))</f>
        <v>May</v>
      </c>
      <c r="T1062" t="str">
        <f>IF(OR(
  AND(Table1[[#This Row],[Ticket Priority]]="Critical", Table1[[#This Row],[Ticket Status]]&lt;&gt;"Closed"),
  AND(Table1[[#This Row],[Ticket Priority]]="High", Table1[[#This Row],[Ticket Status]]="Open")
), "Yes", "No")</f>
        <v>No</v>
      </c>
      <c r="U1062" s="4" t="str">
        <f>IF(Table1[[#This Row],[Ticket Status]]="Closed","Yes","No")</f>
        <v>Yes</v>
      </c>
      <c r="V1062" s="4" t="str">
        <f>IF(Table1[[#This Row],[Ticket Status]]="Pending Customer Response","Yes","No")</f>
        <v>No</v>
      </c>
      <c r="W1062" s="5">
        <f ca="1">COUNTIFS(Table1[Agent_name],Table1[[#This Row],[Agent_name]],Table1[Month],Table1[[#This Row],[Month]])/160</f>
        <v>0.45624999999999999</v>
      </c>
    </row>
    <row r="1063" spans="1:23" x14ac:dyDescent="0.25">
      <c r="A1063">
        <v>1062</v>
      </c>
      <c r="B1063" t="s">
        <v>3586</v>
      </c>
      <c r="C1063" t="s">
        <v>3587</v>
      </c>
      <c r="D1063">
        <v>49</v>
      </c>
      <c r="E1063" t="s">
        <v>29</v>
      </c>
      <c r="F1063" t="s">
        <v>44</v>
      </c>
      <c r="G1063" s="1">
        <v>44482</v>
      </c>
      <c r="H1063" t="s">
        <v>21</v>
      </c>
      <c r="I1063" t="s">
        <v>67</v>
      </c>
      <c r="J1063" s="3" t="s">
        <v>3588</v>
      </c>
      <c r="K1063" t="s">
        <v>24</v>
      </c>
      <c r="M1063" t="s">
        <v>41</v>
      </c>
      <c r="N1063" t="s">
        <v>26</v>
      </c>
      <c r="O1063" s="2">
        <v>45078.806250000001</v>
      </c>
      <c r="Q1063">
        <v>5</v>
      </c>
      <c r="R1063" t="str">
        <f t="shared" ca="1" si="16"/>
        <v>Ravi</v>
      </c>
      <c r="S1063" t="str">
        <f>IFERROR(TEXT(DATEVALUE(LEFT(Table1[[#This Row],[Date of Purchase]],10)), "MMMM"), TEXT(Table1[[#This Row],[Date of Purchase]], "MMMM"))</f>
        <v>October</v>
      </c>
      <c r="T1063" t="str">
        <f>IF(OR(
  AND(Table1[[#This Row],[Ticket Priority]]="Critical", Table1[[#This Row],[Ticket Status]]&lt;&gt;"Closed"),
  AND(Table1[[#This Row],[Ticket Priority]]="High", Table1[[#This Row],[Ticket Status]]="Open")
), "Yes", "No")</f>
        <v>No</v>
      </c>
      <c r="U1063" s="4" t="str">
        <f>IF(Table1[[#This Row],[Ticket Status]]="Closed","Yes","No")</f>
        <v>No</v>
      </c>
      <c r="V1063" s="4" t="str">
        <f>IF(Table1[[#This Row],[Ticket Status]]="Pending Customer Response","Yes","No")</f>
        <v>Yes</v>
      </c>
      <c r="W1063" s="5">
        <f ca="1">COUNTIFS(Table1[Agent_name],Table1[[#This Row],[Agent_name]],Table1[Month],Table1[[#This Row],[Month]])/160</f>
        <v>0.58125000000000004</v>
      </c>
    </row>
    <row r="1064" spans="1:23" x14ac:dyDescent="0.25">
      <c r="A1064">
        <v>1063</v>
      </c>
      <c r="B1064" t="s">
        <v>3589</v>
      </c>
      <c r="C1064" t="s">
        <v>3590</v>
      </c>
      <c r="D1064">
        <v>64</v>
      </c>
      <c r="E1064" t="s">
        <v>19</v>
      </c>
      <c r="F1064" t="s">
        <v>86</v>
      </c>
      <c r="G1064" s="1">
        <v>44487</v>
      </c>
      <c r="H1064" t="s">
        <v>66</v>
      </c>
      <c r="I1064" t="s">
        <v>37</v>
      </c>
      <c r="J1064" s="3" t="s">
        <v>3591</v>
      </c>
      <c r="K1064" t="s">
        <v>39</v>
      </c>
      <c r="L1064" t="s">
        <v>3592</v>
      </c>
      <c r="M1064" t="s">
        <v>143</v>
      </c>
      <c r="N1064" t="s">
        <v>83</v>
      </c>
      <c r="O1064" s="2">
        <v>45078.386817129627</v>
      </c>
      <c r="P1064" s="2">
        <v>45078.430567129632</v>
      </c>
      <c r="Q1064">
        <v>4</v>
      </c>
      <c r="R1064" t="str">
        <f t="shared" ca="1" si="16"/>
        <v>Ravi</v>
      </c>
      <c r="S1064" t="str">
        <f>IFERROR(TEXT(DATEVALUE(LEFT(Table1[[#This Row],[Date of Purchase]],10)), "MMMM"), TEXT(Table1[[#This Row],[Date of Purchase]], "MMMM"))</f>
        <v>October</v>
      </c>
      <c r="T1064" t="str">
        <f>IF(OR(
  AND(Table1[[#This Row],[Ticket Priority]]="Critical", Table1[[#This Row],[Ticket Status]]&lt;&gt;"Closed"),
  AND(Table1[[#This Row],[Ticket Priority]]="High", Table1[[#This Row],[Ticket Status]]="Open")
), "Yes", "No")</f>
        <v>No</v>
      </c>
      <c r="U1064" s="4" t="str">
        <f>IF(Table1[[#This Row],[Ticket Status]]="Closed","Yes","No")</f>
        <v>Yes</v>
      </c>
      <c r="V1064" s="4" t="str">
        <f>IF(Table1[[#This Row],[Ticket Status]]="Pending Customer Response","Yes","No")</f>
        <v>No</v>
      </c>
      <c r="W1064" s="5">
        <f ca="1">COUNTIFS(Table1[Agent_name],Table1[[#This Row],[Agent_name]],Table1[Month],Table1[[#This Row],[Month]])/160</f>
        <v>0.58125000000000004</v>
      </c>
    </row>
    <row r="1065" spans="1:23" x14ac:dyDescent="0.25">
      <c r="A1065">
        <v>1064</v>
      </c>
      <c r="B1065" t="s">
        <v>3593</v>
      </c>
      <c r="C1065" t="s">
        <v>3594</v>
      </c>
      <c r="D1065">
        <v>66</v>
      </c>
      <c r="E1065" t="s">
        <v>58</v>
      </c>
      <c r="F1065" t="s">
        <v>107</v>
      </c>
      <c r="G1065" s="1">
        <v>43942</v>
      </c>
      <c r="H1065" t="s">
        <v>66</v>
      </c>
      <c r="I1065" t="s">
        <v>37</v>
      </c>
      <c r="J1065" s="3" t="s">
        <v>3595</v>
      </c>
      <c r="K1065" t="s">
        <v>39</v>
      </c>
      <c r="L1065" t="s">
        <v>3596</v>
      </c>
      <c r="M1065" t="s">
        <v>143</v>
      </c>
      <c r="N1065" t="s">
        <v>83</v>
      </c>
      <c r="O1065" s="2">
        <v>45078.730590277781</v>
      </c>
      <c r="P1065" s="2">
        <v>45078.506284722222</v>
      </c>
      <c r="Q1065">
        <v>2</v>
      </c>
      <c r="R1065" t="str">
        <f t="shared" ca="1" si="16"/>
        <v>Priya</v>
      </c>
      <c r="S1065" t="str">
        <f>IFERROR(TEXT(DATEVALUE(LEFT(Table1[[#This Row],[Date of Purchase]],10)), "MMMM"), TEXT(Table1[[#This Row],[Date of Purchase]], "MMMM"))</f>
        <v>April</v>
      </c>
      <c r="T1065" t="str">
        <f>IF(OR(
  AND(Table1[[#This Row],[Ticket Priority]]="Critical", Table1[[#This Row],[Ticket Status]]&lt;&gt;"Closed"),
  AND(Table1[[#This Row],[Ticket Priority]]="High", Table1[[#This Row],[Ticket Status]]="Open")
), "Yes", "No")</f>
        <v>No</v>
      </c>
      <c r="U1065" s="4" t="str">
        <f>IF(Table1[[#This Row],[Ticket Status]]="Closed","Yes","No")</f>
        <v>Yes</v>
      </c>
      <c r="V1065" s="4" t="str">
        <f>IF(Table1[[#This Row],[Ticket Status]]="Pending Customer Response","Yes","No")</f>
        <v>No</v>
      </c>
      <c r="W1065" s="5">
        <f ca="1">COUNTIFS(Table1[Agent_name],Table1[[#This Row],[Agent_name]],Table1[Month],Table1[[#This Row],[Month]])/160</f>
        <v>0.48749999999999999</v>
      </c>
    </row>
    <row r="1066" spans="1:23" x14ac:dyDescent="0.25">
      <c r="A1066">
        <v>1065</v>
      </c>
      <c r="B1066" t="s">
        <v>3597</v>
      </c>
      <c r="C1066" t="s">
        <v>3598</v>
      </c>
      <c r="D1066">
        <v>44</v>
      </c>
      <c r="E1066" t="s">
        <v>58</v>
      </c>
      <c r="F1066" t="s">
        <v>92</v>
      </c>
      <c r="G1066" s="1">
        <v>43866</v>
      </c>
      <c r="H1066" t="s">
        <v>66</v>
      </c>
      <c r="I1066" t="s">
        <v>52</v>
      </c>
      <c r="J1066" s="3" t="s">
        <v>1782</v>
      </c>
      <c r="K1066" t="s">
        <v>24</v>
      </c>
      <c r="M1066" t="s">
        <v>41</v>
      </c>
      <c r="N1066" t="s">
        <v>83</v>
      </c>
      <c r="O1066" s="2">
        <v>45078.684756944444</v>
      </c>
      <c r="Q1066">
        <v>5</v>
      </c>
      <c r="R1066" t="str">
        <f t="shared" ca="1" si="16"/>
        <v>Mohit</v>
      </c>
      <c r="S1066" t="str">
        <f>IFERROR(TEXT(DATEVALUE(LEFT(Table1[[#This Row],[Date of Purchase]],10)), "MMMM"), TEXT(Table1[[#This Row],[Date of Purchase]], "MMMM"))</f>
        <v>February</v>
      </c>
      <c r="T1066" t="str">
        <f>IF(OR(
  AND(Table1[[#This Row],[Ticket Priority]]="Critical", Table1[[#This Row],[Ticket Status]]&lt;&gt;"Closed"),
  AND(Table1[[#This Row],[Ticket Priority]]="High", Table1[[#This Row],[Ticket Status]]="Open")
), "Yes", "No")</f>
        <v>No</v>
      </c>
      <c r="U1066" s="4" t="str">
        <f>IF(Table1[[#This Row],[Ticket Status]]="Closed","Yes","No")</f>
        <v>No</v>
      </c>
      <c r="V1066" s="4" t="str">
        <f>IF(Table1[[#This Row],[Ticket Status]]="Pending Customer Response","Yes","No")</f>
        <v>Yes</v>
      </c>
      <c r="W1066" s="5">
        <f ca="1">COUNTIFS(Table1[Agent_name],Table1[[#This Row],[Agent_name]],Table1[Month],Table1[[#This Row],[Month]])/160</f>
        <v>0.52500000000000002</v>
      </c>
    </row>
    <row r="1067" spans="1:23" x14ac:dyDescent="0.25">
      <c r="A1067">
        <v>1066</v>
      </c>
      <c r="B1067" t="s">
        <v>3599</v>
      </c>
      <c r="C1067" t="s">
        <v>3600</v>
      </c>
      <c r="D1067">
        <v>68</v>
      </c>
      <c r="E1067" t="s">
        <v>19</v>
      </c>
      <c r="F1067" t="s">
        <v>92</v>
      </c>
      <c r="G1067" s="1">
        <v>44101</v>
      </c>
      <c r="H1067" t="s">
        <v>66</v>
      </c>
      <c r="I1067" t="s">
        <v>177</v>
      </c>
      <c r="J1067" s="3" t="s">
        <v>3601</v>
      </c>
      <c r="K1067" t="s">
        <v>24</v>
      </c>
      <c r="M1067" t="s">
        <v>143</v>
      </c>
      <c r="N1067" t="s">
        <v>33</v>
      </c>
      <c r="O1067" s="2">
        <v>45078.145185185182</v>
      </c>
      <c r="Q1067">
        <v>5</v>
      </c>
      <c r="R1067" t="str">
        <f t="shared" ca="1" si="16"/>
        <v>Karan</v>
      </c>
      <c r="S1067" t="str">
        <f>IFERROR(TEXT(DATEVALUE(LEFT(Table1[[#This Row],[Date of Purchase]],10)), "MMMM"), TEXT(Table1[[#This Row],[Date of Purchase]], "MMMM"))</f>
        <v>September</v>
      </c>
      <c r="T1067" t="str">
        <f>IF(OR(
  AND(Table1[[#This Row],[Ticket Priority]]="Critical", Table1[[#This Row],[Ticket Status]]&lt;&gt;"Closed"),
  AND(Table1[[#This Row],[Ticket Priority]]="High", Table1[[#This Row],[Ticket Status]]="Open")
), "Yes", "No")</f>
        <v>No</v>
      </c>
      <c r="U1067" s="4" t="str">
        <f>IF(Table1[[#This Row],[Ticket Status]]="Closed","Yes","No")</f>
        <v>No</v>
      </c>
      <c r="V1067" s="4" t="str">
        <f>IF(Table1[[#This Row],[Ticket Status]]="Pending Customer Response","Yes","No")</f>
        <v>Yes</v>
      </c>
      <c r="W1067" s="5">
        <f ca="1">COUNTIFS(Table1[Agent_name],Table1[[#This Row],[Agent_name]],Table1[Month],Table1[[#This Row],[Month]])/160</f>
        <v>0.24374999999999999</v>
      </c>
    </row>
    <row r="1068" spans="1:23" x14ac:dyDescent="0.25">
      <c r="A1068">
        <v>1067</v>
      </c>
      <c r="B1068" t="s">
        <v>3602</v>
      </c>
      <c r="C1068" t="s">
        <v>3603</v>
      </c>
      <c r="D1068">
        <v>68</v>
      </c>
      <c r="E1068" t="s">
        <v>58</v>
      </c>
      <c r="F1068" t="s">
        <v>219</v>
      </c>
      <c r="G1068" s="1">
        <v>44326</v>
      </c>
      <c r="H1068" t="s">
        <v>67</v>
      </c>
      <c r="I1068" t="s">
        <v>31</v>
      </c>
      <c r="J1068" s="3" t="s">
        <v>3604</v>
      </c>
      <c r="K1068" t="s">
        <v>24</v>
      </c>
      <c r="M1068" t="s">
        <v>41</v>
      </c>
      <c r="N1068" t="s">
        <v>33</v>
      </c>
      <c r="O1068" s="2">
        <v>45078.900069444448</v>
      </c>
      <c r="Q1068">
        <v>5</v>
      </c>
      <c r="R1068" t="str">
        <f t="shared" ca="1" si="16"/>
        <v>Sara</v>
      </c>
      <c r="S1068" t="str">
        <f>IFERROR(TEXT(DATEVALUE(LEFT(Table1[[#This Row],[Date of Purchase]],10)), "MMMM"), TEXT(Table1[[#This Row],[Date of Purchase]], "MMMM"))</f>
        <v>May</v>
      </c>
      <c r="T1068" t="str">
        <f>IF(OR(
  AND(Table1[[#This Row],[Ticket Priority]]="Critical", Table1[[#This Row],[Ticket Status]]&lt;&gt;"Closed"),
  AND(Table1[[#This Row],[Ticket Priority]]="High", Table1[[#This Row],[Ticket Status]]="Open")
), "Yes", "No")</f>
        <v>No</v>
      </c>
      <c r="U1068" s="4" t="str">
        <f>IF(Table1[[#This Row],[Ticket Status]]="Closed","Yes","No")</f>
        <v>No</v>
      </c>
      <c r="V1068" s="4" t="str">
        <f>IF(Table1[[#This Row],[Ticket Status]]="Pending Customer Response","Yes","No")</f>
        <v>Yes</v>
      </c>
      <c r="W1068" s="5">
        <f ca="1">COUNTIFS(Table1[Agent_name],Table1[[#This Row],[Agent_name]],Table1[Month],Table1[[#This Row],[Month]])/160</f>
        <v>0.64375000000000004</v>
      </c>
    </row>
    <row r="1069" spans="1:23" x14ac:dyDescent="0.25">
      <c r="A1069">
        <v>1068</v>
      </c>
      <c r="B1069" t="s">
        <v>3605</v>
      </c>
      <c r="C1069" t="s">
        <v>3606</v>
      </c>
      <c r="D1069">
        <v>67</v>
      </c>
      <c r="E1069" t="s">
        <v>29</v>
      </c>
      <c r="F1069" t="s">
        <v>20</v>
      </c>
      <c r="G1069" s="1">
        <v>44207</v>
      </c>
      <c r="H1069" t="s">
        <v>67</v>
      </c>
      <c r="I1069" t="s">
        <v>150</v>
      </c>
      <c r="J1069" s="3" t="s">
        <v>3607</v>
      </c>
      <c r="K1069" t="s">
        <v>39</v>
      </c>
      <c r="L1069" t="s">
        <v>3608</v>
      </c>
      <c r="M1069" t="s">
        <v>41</v>
      </c>
      <c r="N1069" t="s">
        <v>33</v>
      </c>
      <c r="O1069" s="2">
        <v>45077.99591435185</v>
      </c>
      <c r="P1069" s="2">
        <v>45078.620219907411</v>
      </c>
      <c r="Q1069">
        <v>5</v>
      </c>
      <c r="R1069" t="str">
        <f t="shared" ca="1" si="16"/>
        <v>Sara</v>
      </c>
      <c r="S1069" t="str">
        <f>IFERROR(TEXT(DATEVALUE(LEFT(Table1[[#This Row],[Date of Purchase]],10)), "MMMM"), TEXT(Table1[[#This Row],[Date of Purchase]], "MMMM"))</f>
        <v>January</v>
      </c>
      <c r="T1069" t="str">
        <f>IF(OR(
  AND(Table1[[#This Row],[Ticket Priority]]="Critical", Table1[[#This Row],[Ticket Status]]&lt;&gt;"Closed"),
  AND(Table1[[#This Row],[Ticket Priority]]="High", Table1[[#This Row],[Ticket Status]]="Open")
), "Yes", "No")</f>
        <v>No</v>
      </c>
      <c r="U1069" s="4" t="str">
        <f>IF(Table1[[#This Row],[Ticket Status]]="Closed","Yes","No")</f>
        <v>Yes</v>
      </c>
      <c r="V1069" s="4" t="str">
        <f>IF(Table1[[#This Row],[Ticket Status]]="Pending Customer Response","Yes","No")</f>
        <v>No</v>
      </c>
      <c r="W1069" s="5">
        <f ca="1">COUNTIFS(Table1[Agent_name],Table1[[#This Row],[Agent_name]],Table1[Month],Table1[[#This Row],[Month]])/160</f>
        <v>0.70625000000000004</v>
      </c>
    </row>
    <row r="1070" spans="1:23" x14ac:dyDescent="0.25">
      <c r="A1070">
        <v>1069</v>
      </c>
      <c r="B1070" t="s">
        <v>3609</v>
      </c>
      <c r="C1070" t="s">
        <v>3610</v>
      </c>
      <c r="D1070">
        <v>49</v>
      </c>
      <c r="E1070" t="s">
        <v>58</v>
      </c>
      <c r="F1070" t="s">
        <v>157</v>
      </c>
      <c r="G1070" s="1">
        <v>43995</v>
      </c>
      <c r="H1070" t="s">
        <v>67</v>
      </c>
      <c r="I1070" t="s">
        <v>93</v>
      </c>
      <c r="J1070" s="3" t="s">
        <v>3611</v>
      </c>
      <c r="K1070" t="s">
        <v>39</v>
      </c>
      <c r="L1070" t="s">
        <v>3612</v>
      </c>
      <c r="M1070" t="s">
        <v>41</v>
      </c>
      <c r="N1070" t="s">
        <v>55</v>
      </c>
      <c r="O1070" s="2">
        <v>45078.127881944441</v>
      </c>
      <c r="P1070" s="2">
        <v>45078.736909722225</v>
      </c>
      <c r="Q1070">
        <v>4</v>
      </c>
      <c r="R1070" t="str">
        <f t="shared" ca="1" si="16"/>
        <v>Ravi</v>
      </c>
      <c r="S1070" t="str">
        <f>IFERROR(TEXT(DATEVALUE(LEFT(Table1[[#This Row],[Date of Purchase]],10)), "MMMM"), TEXT(Table1[[#This Row],[Date of Purchase]], "MMMM"))</f>
        <v>June</v>
      </c>
      <c r="T1070" t="str">
        <f>IF(OR(
  AND(Table1[[#This Row],[Ticket Priority]]="Critical", Table1[[#This Row],[Ticket Status]]&lt;&gt;"Closed"),
  AND(Table1[[#This Row],[Ticket Priority]]="High", Table1[[#This Row],[Ticket Status]]="Open")
), "Yes", "No")</f>
        <v>No</v>
      </c>
      <c r="U1070" s="4" t="str">
        <f>IF(Table1[[#This Row],[Ticket Status]]="Closed","Yes","No")</f>
        <v>Yes</v>
      </c>
      <c r="V1070" s="4" t="str">
        <f>IF(Table1[[#This Row],[Ticket Status]]="Pending Customer Response","Yes","No")</f>
        <v>No</v>
      </c>
      <c r="W1070" s="5">
        <f ca="1">COUNTIFS(Table1[Agent_name],Table1[[#This Row],[Agent_name]],Table1[Month],Table1[[#This Row],[Month]])/160</f>
        <v>0.58125000000000004</v>
      </c>
    </row>
    <row r="1071" spans="1:23" x14ac:dyDescent="0.25">
      <c r="A1071">
        <v>1070</v>
      </c>
      <c r="B1071" t="s">
        <v>3613</v>
      </c>
      <c r="C1071" t="s">
        <v>3614</v>
      </c>
      <c r="D1071">
        <v>41</v>
      </c>
      <c r="E1071" t="s">
        <v>29</v>
      </c>
      <c r="F1071" t="s">
        <v>421</v>
      </c>
      <c r="G1071" s="1">
        <v>44342</v>
      </c>
      <c r="H1071" t="s">
        <v>59</v>
      </c>
      <c r="I1071" t="s">
        <v>59</v>
      </c>
      <c r="J1071" s="3" t="s">
        <v>3615</v>
      </c>
      <c r="K1071" t="s">
        <v>39</v>
      </c>
      <c r="L1071" t="s">
        <v>3616</v>
      </c>
      <c r="M1071" t="s">
        <v>143</v>
      </c>
      <c r="N1071" t="s">
        <v>26</v>
      </c>
      <c r="O1071" s="2">
        <v>45078.32303240741</v>
      </c>
      <c r="P1071" s="2">
        <v>45078.609837962962</v>
      </c>
      <c r="Q1071">
        <v>4</v>
      </c>
      <c r="R1071" t="str">
        <f t="shared" ca="1" si="16"/>
        <v>Priya</v>
      </c>
      <c r="S1071" t="str">
        <f>IFERROR(TEXT(DATEVALUE(LEFT(Table1[[#This Row],[Date of Purchase]],10)), "MMMM"), TEXT(Table1[[#This Row],[Date of Purchase]], "MMMM"))</f>
        <v>May</v>
      </c>
      <c r="T1071" t="str">
        <f>IF(OR(
  AND(Table1[[#This Row],[Ticket Priority]]="Critical", Table1[[#This Row],[Ticket Status]]&lt;&gt;"Closed"),
  AND(Table1[[#This Row],[Ticket Priority]]="High", Table1[[#This Row],[Ticket Status]]="Open")
), "Yes", "No")</f>
        <v>No</v>
      </c>
      <c r="U1071" s="4" t="str">
        <f>IF(Table1[[#This Row],[Ticket Status]]="Closed","Yes","No")</f>
        <v>Yes</v>
      </c>
      <c r="V1071" s="4" t="str">
        <f>IF(Table1[[#This Row],[Ticket Status]]="Pending Customer Response","Yes","No")</f>
        <v>No</v>
      </c>
      <c r="W1071" s="5">
        <f ca="1">COUNTIFS(Table1[Agent_name],Table1[[#This Row],[Agent_name]],Table1[Month],Table1[[#This Row],[Month]])/160</f>
        <v>0.40625</v>
      </c>
    </row>
    <row r="1072" spans="1:23" x14ac:dyDescent="0.25">
      <c r="A1072">
        <v>1071</v>
      </c>
      <c r="B1072" t="s">
        <v>3617</v>
      </c>
      <c r="C1072" t="s">
        <v>3618</v>
      </c>
      <c r="D1072">
        <v>44</v>
      </c>
      <c r="E1072" t="s">
        <v>58</v>
      </c>
      <c r="F1072" t="s">
        <v>81</v>
      </c>
      <c r="G1072" s="1">
        <v>44038</v>
      </c>
      <c r="H1072" t="s">
        <v>66</v>
      </c>
      <c r="I1072" t="s">
        <v>77</v>
      </c>
      <c r="J1072" s="3" t="s">
        <v>1141</v>
      </c>
      <c r="K1072" t="s">
        <v>62</v>
      </c>
      <c r="M1072" t="s">
        <v>41</v>
      </c>
      <c r="N1072" t="s">
        <v>83</v>
      </c>
      <c r="Q1072">
        <v>5</v>
      </c>
      <c r="R1072" t="str">
        <f t="shared" ca="1" si="16"/>
        <v>Divya</v>
      </c>
      <c r="S1072" t="str">
        <f>IFERROR(TEXT(DATEVALUE(LEFT(Table1[[#This Row],[Date of Purchase]],10)), "MMMM"), TEXT(Table1[[#This Row],[Date of Purchase]], "MMMM"))</f>
        <v>July</v>
      </c>
      <c r="T1072" t="str">
        <f>IF(OR(
  AND(Table1[[#This Row],[Ticket Priority]]="Critical", Table1[[#This Row],[Ticket Status]]&lt;&gt;"Closed"),
  AND(Table1[[#This Row],[Ticket Priority]]="High", Table1[[#This Row],[Ticket Status]]="Open")
), "Yes", "No")</f>
        <v>No</v>
      </c>
      <c r="U1072" s="4" t="str">
        <f>IF(Table1[[#This Row],[Ticket Status]]="Closed","Yes","No")</f>
        <v>No</v>
      </c>
      <c r="V1072" s="4" t="str">
        <f>IF(Table1[[#This Row],[Ticket Status]]="Pending Customer Response","Yes","No")</f>
        <v>No</v>
      </c>
      <c r="W1072" s="5">
        <f ca="1">COUNTIFS(Table1[Agent_name],Table1[[#This Row],[Agent_name]],Table1[Month],Table1[[#This Row],[Month]])/160</f>
        <v>0.25</v>
      </c>
    </row>
    <row r="1073" spans="1:23" x14ac:dyDescent="0.25">
      <c r="A1073">
        <v>1072</v>
      </c>
      <c r="B1073" t="s">
        <v>3619</v>
      </c>
      <c r="C1073" t="s">
        <v>3620</v>
      </c>
      <c r="D1073">
        <v>52</v>
      </c>
      <c r="E1073" t="s">
        <v>58</v>
      </c>
      <c r="F1073" t="s">
        <v>92</v>
      </c>
      <c r="G1073" s="1">
        <v>44140</v>
      </c>
      <c r="H1073" t="s">
        <v>59</v>
      </c>
      <c r="I1073" t="s">
        <v>113</v>
      </c>
      <c r="J1073" s="3" t="s">
        <v>3621</v>
      </c>
      <c r="K1073" t="s">
        <v>39</v>
      </c>
      <c r="L1073" t="s">
        <v>3622</v>
      </c>
      <c r="M1073" t="s">
        <v>41</v>
      </c>
      <c r="N1073" t="s">
        <v>33</v>
      </c>
      <c r="O1073" s="2">
        <v>45078.232083333336</v>
      </c>
      <c r="P1073" s="2">
        <v>45078.343888888892</v>
      </c>
      <c r="Q1073">
        <v>5</v>
      </c>
      <c r="R1073" t="str">
        <f t="shared" ca="1" si="16"/>
        <v>Divya</v>
      </c>
      <c r="S1073" t="str">
        <f>IFERROR(TEXT(DATEVALUE(LEFT(Table1[[#This Row],[Date of Purchase]],10)), "MMMM"), TEXT(Table1[[#This Row],[Date of Purchase]], "MMMM"))</f>
        <v>November</v>
      </c>
      <c r="T1073" t="str">
        <f>IF(OR(
  AND(Table1[[#This Row],[Ticket Priority]]="Critical", Table1[[#This Row],[Ticket Status]]&lt;&gt;"Closed"),
  AND(Table1[[#This Row],[Ticket Priority]]="High", Table1[[#This Row],[Ticket Status]]="Open")
), "Yes", "No")</f>
        <v>No</v>
      </c>
      <c r="U1073" s="4" t="str">
        <f>IF(Table1[[#This Row],[Ticket Status]]="Closed","Yes","No")</f>
        <v>Yes</v>
      </c>
      <c r="V1073" s="4" t="str">
        <f>IF(Table1[[#This Row],[Ticket Status]]="Pending Customer Response","Yes","No")</f>
        <v>No</v>
      </c>
      <c r="W1073" s="5">
        <f ca="1">COUNTIFS(Table1[Agent_name],Table1[[#This Row],[Agent_name]],Table1[Month],Table1[[#This Row],[Month]])/160</f>
        <v>0.24374999999999999</v>
      </c>
    </row>
    <row r="1074" spans="1:23" x14ac:dyDescent="0.25">
      <c r="A1074">
        <v>1073</v>
      </c>
      <c r="B1074" t="s">
        <v>3623</v>
      </c>
      <c r="C1074" t="s">
        <v>3624</v>
      </c>
      <c r="D1074">
        <v>34</v>
      </c>
      <c r="E1074" t="s">
        <v>19</v>
      </c>
      <c r="F1074" t="s">
        <v>44</v>
      </c>
      <c r="G1074" s="1">
        <v>44547</v>
      </c>
      <c r="H1074" t="s">
        <v>67</v>
      </c>
      <c r="I1074" t="s">
        <v>177</v>
      </c>
      <c r="J1074" s="3" t="s">
        <v>3625</v>
      </c>
      <c r="K1074" t="s">
        <v>39</v>
      </c>
      <c r="L1074" t="s">
        <v>3626</v>
      </c>
      <c r="M1074" t="s">
        <v>143</v>
      </c>
      <c r="N1074" t="s">
        <v>33</v>
      </c>
      <c r="O1074" s="2">
        <v>45078.233483796299</v>
      </c>
      <c r="P1074" s="2">
        <v>45078.164733796293</v>
      </c>
      <c r="Q1074">
        <v>1</v>
      </c>
      <c r="R1074" t="str">
        <f t="shared" ca="1" si="16"/>
        <v>Aisha</v>
      </c>
      <c r="S1074" t="str">
        <f>IFERROR(TEXT(DATEVALUE(LEFT(Table1[[#This Row],[Date of Purchase]],10)), "MMMM"), TEXT(Table1[[#This Row],[Date of Purchase]], "MMMM"))</f>
        <v>December</v>
      </c>
      <c r="T1074" t="str">
        <f>IF(OR(
  AND(Table1[[#This Row],[Ticket Priority]]="Critical", Table1[[#This Row],[Ticket Status]]&lt;&gt;"Closed"),
  AND(Table1[[#This Row],[Ticket Priority]]="High", Table1[[#This Row],[Ticket Status]]="Open")
), "Yes", "No")</f>
        <v>No</v>
      </c>
      <c r="U1074" s="4" t="str">
        <f>IF(Table1[[#This Row],[Ticket Status]]="Closed","Yes","No")</f>
        <v>Yes</v>
      </c>
      <c r="V1074" s="4" t="str">
        <f>IF(Table1[[#This Row],[Ticket Status]]="Pending Customer Response","Yes","No")</f>
        <v>No</v>
      </c>
      <c r="W1074" s="5">
        <f ca="1">COUNTIFS(Table1[Agent_name],Table1[[#This Row],[Agent_name]],Table1[Month],Table1[[#This Row],[Month]])/160</f>
        <v>0.91249999999999998</v>
      </c>
    </row>
    <row r="1075" spans="1:23" x14ac:dyDescent="0.25">
      <c r="A1075">
        <v>1074</v>
      </c>
      <c r="B1075" t="s">
        <v>3627</v>
      </c>
      <c r="C1075" t="s">
        <v>3628</v>
      </c>
      <c r="D1075">
        <v>20</v>
      </c>
      <c r="E1075" t="s">
        <v>19</v>
      </c>
      <c r="F1075" t="s">
        <v>149</v>
      </c>
      <c r="G1075" s="1">
        <v>44505</v>
      </c>
      <c r="H1075" t="s">
        <v>59</v>
      </c>
      <c r="I1075" t="s">
        <v>52</v>
      </c>
      <c r="J1075" s="3" t="s">
        <v>3629</v>
      </c>
      <c r="K1075" t="s">
        <v>39</v>
      </c>
      <c r="L1075" t="s">
        <v>3630</v>
      </c>
      <c r="M1075" t="s">
        <v>143</v>
      </c>
      <c r="N1075" t="s">
        <v>33</v>
      </c>
      <c r="O1075" s="2">
        <v>45078.818923611114</v>
      </c>
      <c r="P1075" s="2">
        <v>45078.7890625</v>
      </c>
      <c r="Q1075">
        <v>2</v>
      </c>
      <c r="R1075" t="str">
        <f t="shared" ca="1" si="16"/>
        <v>Sara</v>
      </c>
      <c r="S1075" t="str">
        <f>IFERROR(TEXT(DATEVALUE(LEFT(Table1[[#This Row],[Date of Purchase]],10)), "MMMM"), TEXT(Table1[[#This Row],[Date of Purchase]], "MMMM"))</f>
        <v>November</v>
      </c>
      <c r="T1075" t="str">
        <f>IF(OR(
  AND(Table1[[#This Row],[Ticket Priority]]="Critical", Table1[[#This Row],[Ticket Status]]&lt;&gt;"Closed"),
  AND(Table1[[#This Row],[Ticket Priority]]="High", Table1[[#This Row],[Ticket Status]]="Open")
), "Yes", "No")</f>
        <v>No</v>
      </c>
      <c r="U1075" s="4" t="str">
        <f>IF(Table1[[#This Row],[Ticket Status]]="Closed","Yes","No")</f>
        <v>Yes</v>
      </c>
      <c r="V1075" s="4" t="str">
        <f>IF(Table1[[#This Row],[Ticket Status]]="Pending Customer Response","Yes","No")</f>
        <v>No</v>
      </c>
      <c r="W1075" s="5">
        <f ca="1">COUNTIFS(Table1[Agent_name],Table1[[#This Row],[Agent_name]],Table1[Month],Table1[[#This Row],[Month]])/160</f>
        <v>0.79374999999999996</v>
      </c>
    </row>
    <row r="1076" spans="1:23" x14ac:dyDescent="0.25">
      <c r="A1076">
        <v>1075</v>
      </c>
      <c r="B1076" t="s">
        <v>3631</v>
      </c>
      <c r="C1076" t="s">
        <v>3632</v>
      </c>
      <c r="D1076">
        <v>21</v>
      </c>
      <c r="E1076" t="s">
        <v>19</v>
      </c>
      <c r="F1076" t="s">
        <v>456</v>
      </c>
      <c r="G1076" s="1">
        <v>44072</v>
      </c>
      <c r="H1076" t="s">
        <v>59</v>
      </c>
      <c r="I1076" t="s">
        <v>113</v>
      </c>
      <c r="J1076" s="3" t="s">
        <v>3633</v>
      </c>
      <c r="K1076" t="s">
        <v>62</v>
      </c>
      <c r="M1076" t="s">
        <v>89</v>
      </c>
      <c r="N1076" t="s">
        <v>26</v>
      </c>
      <c r="Q1076">
        <v>5</v>
      </c>
      <c r="R1076" t="str">
        <f t="shared" ca="1" si="16"/>
        <v>Aisha</v>
      </c>
      <c r="S1076" t="str">
        <f>IFERROR(TEXT(DATEVALUE(LEFT(Table1[[#This Row],[Date of Purchase]],10)), "MMMM"), TEXT(Table1[[#This Row],[Date of Purchase]], "MMMM"))</f>
        <v>August</v>
      </c>
      <c r="T1076" t="str">
        <f>IF(OR(
  AND(Table1[[#This Row],[Ticket Priority]]="Critical", Table1[[#This Row],[Ticket Status]]&lt;&gt;"Closed"),
  AND(Table1[[#This Row],[Ticket Priority]]="High", Table1[[#This Row],[Ticket Status]]="Open")
), "Yes", "No")</f>
        <v>Yes</v>
      </c>
      <c r="U1076" s="4" t="str">
        <f>IF(Table1[[#This Row],[Ticket Status]]="Closed","Yes","No")</f>
        <v>No</v>
      </c>
      <c r="V1076" s="4" t="str">
        <f>IF(Table1[[#This Row],[Ticket Status]]="Pending Customer Response","Yes","No")</f>
        <v>No</v>
      </c>
      <c r="W1076" s="5">
        <f ca="1">COUNTIFS(Table1[Agent_name],Table1[[#This Row],[Agent_name]],Table1[Month],Table1[[#This Row],[Month]])/160</f>
        <v>0.86250000000000004</v>
      </c>
    </row>
    <row r="1077" spans="1:23" x14ac:dyDescent="0.25">
      <c r="A1077">
        <v>1076</v>
      </c>
      <c r="B1077" t="s">
        <v>3634</v>
      </c>
      <c r="C1077" t="s">
        <v>3635</v>
      </c>
      <c r="D1077">
        <v>59</v>
      </c>
      <c r="E1077" t="s">
        <v>58</v>
      </c>
      <c r="F1077" t="s">
        <v>129</v>
      </c>
      <c r="G1077" s="1">
        <v>43854</v>
      </c>
      <c r="H1077" t="s">
        <v>21</v>
      </c>
      <c r="I1077" t="s">
        <v>99</v>
      </c>
      <c r="J1077" s="3" t="s">
        <v>3636</v>
      </c>
      <c r="K1077" t="s">
        <v>24</v>
      </c>
      <c r="M1077" t="s">
        <v>41</v>
      </c>
      <c r="N1077" t="s">
        <v>83</v>
      </c>
      <c r="O1077" s="2">
        <v>45078.374513888892</v>
      </c>
      <c r="R1077" t="str">
        <f t="shared" ca="1" si="16"/>
        <v>Aisha</v>
      </c>
      <c r="S1077" t="str">
        <f>IFERROR(TEXT(DATEVALUE(LEFT(Table1[[#This Row],[Date of Purchase]],10)), "MMMM"), TEXT(Table1[[#This Row],[Date of Purchase]], "MMMM"))</f>
        <v>January</v>
      </c>
      <c r="T1077" t="str">
        <f>IF(OR(
  AND(Table1[[#This Row],[Ticket Priority]]="Critical", Table1[[#This Row],[Ticket Status]]&lt;&gt;"Closed"),
  AND(Table1[[#This Row],[Ticket Priority]]="High", Table1[[#This Row],[Ticket Status]]="Open")
), "Yes", "No")</f>
        <v>No</v>
      </c>
      <c r="U1077" s="4" t="str">
        <f>IF(Table1[[#This Row],[Ticket Status]]="Closed","Yes","No")</f>
        <v>No</v>
      </c>
      <c r="V1077" s="4" t="str">
        <f>IF(Table1[[#This Row],[Ticket Status]]="Pending Customer Response","Yes","No")</f>
        <v>Yes</v>
      </c>
      <c r="W1077" s="5">
        <f ca="1">COUNTIFS(Table1[Agent_name],Table1[[#This Row],[Agent_name]],Table1[Month],Table1[[#This Row],[Month]])/160</f>
        <v>0.83125000000000004</v>
      </c>
    </row>
    <row r="1078" spans="1:23" x14ac:dyDescent="0.25">
      <c r="A1078">
        <v>1077</v>
      </c>
      <c r="B1078" t="s">
        <v>3637</v>
      </c>
      <c r="C1078" t="s">
        <v>3638</v>
      </c>
      <c r="D1078">
        <v>57</v>
      </c>
      <c r="E1078" t="s">
        <v>58</v>
      </c>
      <c r="F1078" t="s">
        <v>281</v>
      </c>
      <c r="G1078" s="1">
        <v>44137</v>
      </c>
      <c r="H1078" t="s">
        <v>59</v>
      </c>
      <c r="I1078" t="s">
        <v>67</v>
      </c>
      <c r="J1078" s="3" t="s">
        <v>3639</v>
      </c>
      <c r="K1078" t="s">
        <v>62</v>
      </c>
      <c r="M1078" t="s">
        <v>41</v>
      </c>
      <c r="N1078" t="s">
        <v>33</v>
      </c>
      <c r="R1078" t="str">
        <f t="shared" ca="1" si="16"/>
        <v>Aisha</v>
      </c>
      <c r="S1078" t="str">
        <f>IFERROR(TEXT(DATEVALUE(LEFT(Table1[[#This Row],[Date of Purchase]],10)), "MMMM"), TEXT(Table1[[#This Row],[Date of Purchase]], "MMMM"))</f>
        <v>November</v>
      </c>
      <c r="T1078" t="str">
        <f>IF(OR(
  AND(Table1[[#This Row],[Ticket Priority]]="Critical", Table1[[#This Row],[Ticket Status]]&lt;&gt;"Closed"),
  AND(Table1[[#This Row],[Ticket Priority]]="High", Table1[[#This Row],[Ticket Status]]="Open")
), "Yes", "No")</f>
        <v>No</v>
      </c>
      <c r="U1078" s="4" t="str">
        <f>IF(Table1[[#This Row],[Ticket Status]]="Closed","Yes","No")</f>
        <v>No</v>
      </c>
      <c r="V1078" s="4" t="str">
        <f>IF(Table1[[#This Row],[Ticket Status]]="Pending Customer Response","Yes","No")</f>
        <v>No</v>
      </c>
      <c r="W1078" s="5">
        <f ca="1">COUNTIFS(Table1[Agent_name],Table1[[#This Row],[Agent_name]],Table1[Month],Table1[[#This Row],[Month]])/160</f>
        <v>0.85624999999999996</v>
      </c>
    </row>
    <row r="1079" spans="1:23" x14ac:dyDescent="0.25">
      <c r="A1079">
        <v>1078</v>
      </c>
      <c r="B1079" t="s">
        <v>3640</v>
      </c>
      <c r="C1079" t="s">
        <v>3641</v>
      </c>
      <c r="D1079">
        <v>33</v>
      </c>
      <c r="E1079" t="s">
        <v>19</v>
      </c>
      <c r="F1079" t="s">
        <v>383</v>
      </c>
      <c r="G1079" s="1">
        <v>44356</v>
      </c>
      <c r="H1079" t="s">
        <v>21</v>
      </c>
      <c r="I1079" t="s">
        <v>22</v>
      </c>
      <c r="J1079" s="3" t="s">
        <v>3642</v>
      </c>
      <c r="K1079" t="s">
        <v>24</v>
      </c>
      <c r="M1079" t="s">
        <v>143</v>
      </c>
      <c r="N1079" t="s">
        <v>83</v>
      </c>
      <c r="O1079" s="2">
        <v>45078.810648148145</v>
      </c>
      <c r="R1079" t="str">
        <f t="shared" ca="1" si="16"/>
        <v>Sara</v>
      </c>
      <c r="S1079" t="str">
        <f>IFERROR(TEXT(DATEVALUE(LEFT(Table1[[#This Row],[Date of Purchase]],10)), "MMMM"), TEXT(Table1[[#This Row],[Date of Purchase]], "MMMM"))</f>
        <v>June</v>
      </c>
      <c r="T1079" t="str">
        <f>IF(OR(
  AND(Table1[[#This Row],[Ticket Priority]]="Critical", Table1[[#This Row],[Ticket Status]]&lt;&gt;"Closed"),
  AND(Table1[[#This Row],[Ticket Priority]]="High", Table1[[#This Row],[Ticket Status]]="Open")
), "Yes", "No")</f>
        <v>No</v>
      </c>
      <c r="U1079" s="4" t="str">
        <f>IF(Table1[[#This Row],[Ticket Status]]="Closed","Yes","No")</f>
        <v>No</v>
      </c>
      <c r="V1079" s="4" t="str">
        <f>IF(Table1[[#This Row],[Ticket Status]]="Pending Customer Response","Yes","No")</f>
        <v>Yes</v>
      </c>
      <c r="W1079" s="5">
        <f ca="1">COUNTIFS(Table1[Agent_name],Table1[[#This Row],[Agent_name]],Table1[Month],Table1[[#This Row],[Month]])/160</f>
        <v>0.65</v>
      </c>
    </row>
    <row r="1080" spans="1:23" x14ac:dyDescent="0.25">
      <c r="A1080">
        <v>1079</v>
      </c>
      <c r="B1080" t="s">
        <v>3643</v>
      </c>
      <c r="C1080" t="s">
        <v>3644</v>
      </c>
      <c r="D1080">
        <v>65</v>
      </c>
      <c r="E1080" t="s">
        <v>19</v>
      </c>
      <c r="F1080" t="s">
        <v>92</v>
      </c>
      <c r="G1080" s="1">
        <v>44053</v>
      </c>
      <c r="H1080" t="s">
        <v>67</v>
      </c>
      <c r="I1080" t="s">
        <v>46</v>
      </c>
      <c r="J1080" s="3" t="s">
        <v>1141</v>
      </c>
      <c r="K1080" t="s">
        <v>24</v>
      </c>
      <c r="M1080" t="s">
        <v>143</v>
      </c>
      <c r="N1080" t="s">
        <v>33</v>
      </c>
      <c r="O1080" s="2">
        <v>45078.722453703704</v>
      </c>
      <c r="R1080" t="str">
        <f t="shared" ca="1" si="16"/>
        <v>Meera</v>
      </c>
      <c r="S1080" t="str">
        <f>IFERROR(TEXT(DATEVALUE(LEFT(Table1[[#This Row],[Date of Purchase]],10)), "MMMM"), TEXT(Table1[[#This Row],[Date of Purchase]], "MMMM"))</f>
        <v>August</v>
      </c>
      <c r="T1080" t="str">
        <f>IF(OR(
  AND(Table1[[#This Row],[Ticket Priority]]="Critical", Table1[[#This Row],[Ticket Status]]&lt;&gt;"Closed"),
  AND(Table1[[#This Row],[Ticket Priority]]="High", Table1[[#This Row],[Ticket Status]]="Open")
), "Yes", "No")</f>
        <v>No</v>
      </c>
      <c r="U1080" s="4" t="str">
        <f>IF(Table1[[#This Row],[Ticket Status]]="Closed","Yes","No")</f>
        <v>No</v>
      </c>
      <c r="V1080" s="4" t="str">
        <f>IF(Table1[[#This Row],[Ticket Status]]="Pending Customer Response","Yes","No")</f>
        <v>Yes</v>
      </c>
      <c r="W1080" s="5">
        <f ca="1">COUNTIFS(Table1[Agent_name],Table1[[#This Row],[Agent_name]],Table1[Month],Table1[[#This Row],[Month]])/160</f>
        <v>0.18124999999999999</v>
      </c>
    </row>
    <row r="1081" spans="1:23" x14ac:dyDescent="0.25">
      <c r="A1081">
        <v>1080</v>
      </c>
      <c r="B1081" t="s">
        <v>3645</v>
      </c>
      <c r="C1081" t="s">
        <v>3646</v>
      </c>
      <c r="D1081">
        <v>58</v>
      </c>
      <c r="E1081" t="s">
        <v>19</v>
      </c>
      <c r="F1081" t="s">
        <v>655</v>
      </c>
      <c r="G1081" s="1">
        <v>43969</v>
      </c>
      <c r="H1081" t="s">
        <v>45</v>
      </c>
      <c r="I1081" t="s">
        <v>67</v>
      </c>
      <c r="J1081" s="3" t="s">
        <v>3647</v>
      </c>
      <c r="K1081" t="s">
        <v>62</v>
      </c>
      <c r="M1081" t="s">
        <v>89</v>
      </c>
      <c r="N1081" t="s">
        <v>26</v>
      </c>
      <c r="R1081" t="str">
        <f t="shared" ca="1" si="16"/>
        <v>Sara</v>
      </c>
      <c r="S1081" t="str">
        <f>IFERROR(TEXT(DATEVALUE(LEFT(Table1[[#This Row],[Date of Purchase]],10)), "MMMM"), TEXT(Table1[[#This Row],[Date of Purchase]], "MMMM"))</f>
        <v>May</v>
      </c>
      <c r="T1081" t="str">
        <f>IF(OR(
  AND(Table1[[#This Row],[Ticket Priority]]="Critical", Table1[[#This Row],[Ticket Status]]&lt;&gt;"Closed"),
  AND(Table1[[#This Row],[Ticket Priority]]="High", Table1[[#This Row],[Ticket Status]]="Open")
), "Yes", "No")</f>
        <v>Yes</v>
      </c>
      <c r="U1081" s="4" t="str">
        <f>IF(Table1[[#This Row],[Ticket Status]]="Closed","Yes","No")</f>
        <v>No</v>
      </c>
      <c r="V1081" s="4" t="str">
        <f>IF(Table1[[#This Row],[Ticket Status]]="Pending Customer Response","Yes","No")</f>
        <v>No</v>
      </c>
      <c r="W1081" s="5">
        <f ca="1">COUNTIFS(Table1[Agent_name],Table1[[#This Row],[Agent_name]],Table1[Month],Table1[[#This Row],[Month]])/160</f>
        <v>0.64375000000000004</v>
      </c>
    </row>
    <row r="1082" spans="1:23" x14ac:dyDescent="0.25">
      <c r="A1082">
        <v>1081</v>
      </c>
      <c r="B1082" t="s">
        <v>3648</v>
      </c>
      <c r="C1082" t="s">
        <v>3649</v>
      </c>
      <c r="D1082">
        <v>50</v>
      </c>
      <c r="E1082" t="s">
        <v>58</v>
      </c>
      <c r="F1082" t="s">
        <v>456</v>
      </c>
      <c r="G1082" s="1">
        <v>44292</v>
      </c>
      <c r="H1082" t="s">
        <v>66</v>
      </c>
      <c r="I1082" t="s">
        <v>141</v>
      </c>
      <c r="J1082" s="3" t="s">
        <v>3650</v>
      </c>
      <c r="K1082" t="s">
        <v>62</v>
      </c>
      <c r="M1082" t="s">
        <v>143</v>
      </c>
      <c r="N1082" t="s">
        <v>26</v>
      </c>
      <c r="R1082" t="str">
        <f t="shared" ca="1" si="16"/>
        <v>Aisha</v>
      </c>
      <c r="S1082" t="str">
        <f>IFERROR(TEXT(DATEVALUE(LEFT(Table1[[#This Row],[Date of Purchase]],10)), "MMMM"), TEXT(Table1[[#This Row],[Date of Purchase]], "MMMM"))</f>
        <v>April</v>
      </c>
      <c r="T1082" t="str">
        <f>IF(OR(
  AND(Table1[[#This Row],[Ticket Priority]]="Critical", Table1[[#This Row],[Ticket Status]]&lt;&gt;"Closed"),
  AND(Table1[[#This Row],[Ticket Priority]]="High", Table1[[#This Row],[Ticket Status]]="Open")
), "Yes", "No")</f>
        <v>No</v>
      </c>
      <c r="U1082" s="4" t="str">
        <f>IF(Table1[[#This Row],[Ticket Status]]="Closed","Yes","No")</f>
        <v>No</v>
      </c>
      <c r="V1082" s="4" t="str">
        <f>IF(Table1[[#This Row],[Ticket Status]]="Pending Customer Response","Yes","No")</f>
        <v>No</v>
      </c>
      <c r="W1082" s="5">
        <f ca="1">COUNTIFS(Table1[Agent_name],Table1[[#This Row],[Agent_name]],Table1[Month],Table1[[#This Row],[Month]])/160</f>
        <v>0.81874999999999998</v>
      </c>
    </row>
    <row r="1083" spans="1:23" x14ac:dyDescent="0.25">
      <c r="A1083">
        <v>1082</v>
      </c>
      <c r="B1083" t="s">
        <v>3651</v>
      </c>
      <c r="C1083" t="s">
        <v>3652</v>
      </c>
      <c r="D1083">
        <v>29</v>
      </c>
      <c r="E1083" t="s">
        <v>58</v>
      </c>
      <c r="F1083" t="s">
        <v>161</v>
      </c>
      <c r="G1083" s="1">
        <v>44483</v>
      </c>
      <c r="H1083" t="s">
        <v>67</v>
      </c>
      <c r="I1083" t="s">
        <v>72</v>
      </c>
      <c r="J1083" s="3" t="s">
        <v>3653</v>
      </c>
      <c r="K1083" t="s">
        <v>62</v>
      </c>
      <c r="M1083" t="s">
        <v>25</v>
      </c>
      <c r="N1083" t="s">
        <v>83</v>
      </c>
      <c r="R1083" t="str">
        <f t="shared" ca="1" si="16"/>
        <v>Sara</v>
      </c>
      <c r="S1083" t="str">
        <f>IFERROR(TEXT(DATEVALUE(LEFT(Table1[[#This Row],[Date of Purchase]],10)), "MMMM"), TEXT(Table1[[#This Row],[Date of Purchase]], "MMMM"))</f>
        <v>October</v>
      </c>
      <c r="T1083" t="str">
        <f>IF(OR(
  AND(Table1[[#This Row],[Ticket Priority]]="Critical", Table1[[#This Row],[Ticket Status]]&lt;&gt;"Closed"),
  AND(Table1[[#This Row],[Ticket Priority]]="High", Table1[[#This Row],[Ticket Status]]="Open")
), "Yes", "No")</f>
        <v>Yes</v>
      </c>
      <c r="U1083" s="4" t="str">
        <f>IF(Table1[[#This Row],[Ticket Status]]="Closed","Yes","No")</f>
        <v>No</v>
      </c>
      <c r="V1083" s="4" t="str">
        <f>IF(Table1[[#This Row],[Ticket Status]]="Pending Customer Response","Yes","No")</f>
        <v>No</v>
      </c>
      <c r="W1083" s="5">
        <f ca="1">COUNTIFS(Table1[Agent_name],Table1[[#This Row],[Agent_name]],Table1[Month],Table1[[#This Row],[Month]])/160</f>
        <v>0.66874999999999996</v>
      </c>
    </row>
    <row r="1084" spans="1:23" x14ac:dyDescent="0.25">
      <c r="A1084">
        <v>1083</v>
      </c>
      <c r="B1084" t="s">
        <v>3654</v>
      </c>
      <c r="C1084" t="s">
        <v>3655</v>
      </c>
      <c r="D1084">
        <v>20</v>
      </c>
      <c r="E1084" t="s">
        <v>58</v>
      </c>
      <c r="F1084" t="s">
        <v>134</v>
      </c>
      <c r="G1084" s="1">
        <v>43981</v>
      </c>
      <c r="H1084" t="s">
        <v>59</v>
      </c>
      <c r="I1084" t="s">
        <v>60</v>
      </c>
      <c r="J1084" s="3" t="s">
        <v>3656</v>
      </c>
      <c r="K1084" t="s">
        <v>24</v>
      </c>
      <c r="M1084" t="s">
        <v>41</v>
      </c>
      <c r="N1084" t="s">
        <v>33</v>
      </c>
      <c r="O1084" s="2">
        <v>45078.379479166666</v>
      </c>
      <c r="R1084" t="str">
        <f t="shared" ca="1" si="16"/>
        <v>Sara</v>
      </c>
      <c r="S1084" t="str">
        <f>IFERROR(TEXT(DATEVALUE(LEFT(Table1[[#This Row],[Date of Purchase]],10)), "MMMM"), TEXT(Table1[[#This Row],[Date of Purchase]], "MMMM"))</f>
        <v>May</v>
      </c>
      <c r="T1084" t="str">
        <f>IF(OR(
  AND(Table1[[#This Row],[Ticket Priority]]="Critical", Table1[[#This Row],[Ticket Status]]&lt;&gt;"Closed"),
  AND(Table1[[#This Row],[Ticket Priority]]="High", Table1[[#This Row],[Ticket Status]]="Open")
), "Yes", "No")</f>
        <v>No</v>
      </c>
      <c r="U1084" s="4" t="str">
        <f>IF(Table1[[#This Row],[Ticket Status]]="Closed","Yes","No")</f>
        <v>No</v>
      </c>
      <c r="V1084" s="4" t="str">
        <f>IF(Table1[[#This Row],[Ticket Status]]="Pending Customer Response","Yes","No")</f>
        <v>Yes</v>
      </c>
      <c r="W1084" s="5">
        <f ca="1">COUNTIFS(Table1[Agent_name],Table1[[#This Row],[Agent_name]],Table1[Month],Table1[[#This Row],[Month]])/160</f>
        <v>0.64375000000000004</v>
      </c>
    </row>
    <row r="1085" spans="1:23" x14ac:dyDescent="0.25">
      <c r="A1085">
        <v>1084</v>
      </c>
      <c r="B1085" t="s">
        <v>3657</v>
      </c>
      <c r="C1085" t="s">
        <v>3658</v>
      </c>
      <c r="D1085">
        <v>26</v>
      </c>
      <c r="E1085" t="s">
        <v>58</v>
      </c>
      <c r="F1085" t="s">
        <v>107</v>
      </c>
      <c r="G1085" s="1">
        <v>44322</v>
      </c>
      <c r="H1085" t="s">
        <v>59</v>
      </c>
      <c r="I1085" t="s">
        <v>113</v>
      </c>
      <c r="J1085" s="3" t="s">
        <v>3659</v>
      </c>
      <c r="K1085" t="s">
        <v>62</v>
      </c>
      <c r="M1085" t="s">
        <v>143</v>
      </c>
      <c r="N1085" t="s">
        <v>55</v>
      </c>
      <c r="R1085" t="str">
        <f t="shared" ca="1" si="16"/>
        <v>Sara</v>
      </c>
      <c r="S1085" t="str">
        <f>IFERROR(TEXT(DATEVALUE(LEFT(Table1[[#This Row],[Date of Purchase]],10)), "MMMM"), TEXT(Table1[[#This Row],[Date of Purchase]], "MMMM"))</f>
        <v>May</v>
      </c>
      <c r="T1085" t="str">
        <f>IF(OR(
  AND(Table1[[#This Row],[Ticket Priority]]="Critical", Table1[[#This Row],[Ticket Status]]&lt;&gt;"Closed"),
  AND(Table1[[#This Row],[Ticket Priority]]="High", Table1[[#This Row],[Ticket Status]]="Open")
), "Yes", "No")</f>
        <v>No</v>
      </c>
      <c r="U1085" s="4" t="str">
        <f>IF(Table1[[#This Row],[Ticket Status]]="Closed","Yes","No")</f>
        <v>No</v>
      </c>
      <c r="V1085" s="4" t="str">
        <f>IF(Table1[[#This Row],[Ticket Status]]="Pending Customer Response","Yes","No")</f>
        <v>No</v>
      </c>
      <c r="W1085" s="5">
        <f ca="1">COUNTIFS(Table1[Agent_name],Table1[[#This Row],[Agent_name]],Table1[Month],Table1[[#This Row],[Month]])/160</f>
        <v>0.64375000000000004</v>
      </c>
    </row>
    <row r="1086" spans="1:23" x14ac:dyDescent="0.25">
      <c r="A1086">
        <v>1085</v>
      </c>
      <c r="B1086" t="s">
        <v>3660</v>
      </c>
      <c r="C1086" t="s">
        <v>3661</v>
      </c>
      <c r="D1086">
        <v>63</v>
      </c>
      <c r="E1086" t="s">
        <v>19</v>
      </c>
      <c r="F1086" t="s">
        <v>134</v>
      </c>
      <c r="G1086" s="1">
        <v>44424</v>
      </c>
      <c r="H1086" t="s">
        <v>67</v>
      </c>
      <c r="I1086" t="s">
        <v>150</v>
      </c>
      <c r="J1086" s="3" t="s">
        <v>3662</v>
      </c>
      <c r="K1086" t="s">
        <v>24</v>
      </c>
      <c r="M1086" t="s">
        <v>143</v>
      </c>
      <c r="N1086" t="s">
        <v>83</v>
      </c>
      <c r="O1086" s="2">
        <v>45078.671863425923</v>
      </c>
      <c r="R1086" t="str">
        <f t="shared" ca="1" si="16"/>
        <v>Ravi</v>
      </c>
      <c r="S1086" t="str">
        <f>IFERROR(TEXT(DATEVALUE(LEFT(Table1[[#This Row],[Date of Purchase]],10)), "MMMM"), TEXT(Table1[[#This Row],[Date of Purchase]], "MMMM"))</f>
        <v>August</v>
      </c>
      <c r="T1086" t="str">
        <f>IF(OR(
  AND(Table1[[#This Row],[Ticket Priority]]="Critical", Table1[[#This Row],[Ticket Status]]&lt;&gt;"Closed"),
  AND(Table1[[#This Row],[Ticket Priority]]="High", Table1[[#This Row],[Ticket Status]]="Open")
), "Yes", "No")</f>
        <v>No</v>
      </c>
      <c r="U1086" s="4" t="str">
        <f>IF(Table1[[#This Row],[Ticket Status]]="Closed","Yes","No")</f>
        <v>No</v>
      </c>
      <c r="V1086" s="4" t="str">
        <f>IF(Table1[[#This Row],[Ticket Status]]="Pending Customer Response","Yes","No")</f>
        <v>Yes</v>
      </c>
      <c r="W1086" s="5">
        <f ca="1">COUNTIFS(Table1[Agent_name],Table1[[#This Row],[Agent_name]],Table1[Month],Table1[[#This Row],[Month]])/160</f>
        <v>0.65625</v>
      </c>
    </row>
    <row r="1087" spans="1:23" x14ac:dyDescent="0.25">
      <c r="A1087">
        <v>1086</v>
      </c>
      <c r="B1087" t="s">
        <v>3663</v>
      </c>
      <c r="C1087" t="s">
        <v>3664</v>
      </c>
      <c r="D1087">
        <v>53</v>
      </c>
      <c r="E1087" t="s">
        <v>58</v>
      </c>
      <c r="F1087" t="s">
        <v>242</v>
      </c>
      <c r="G1087" s="1">
        <v>44377</v>
      </c>
      <c r="H1087" t="s">
        <v>59</v>
      </c>
      <c r="I1087" t="s">
        <v>150</v>
      </c>
      <c r="J1087" s="3" t="s">
        <v>3665</v>
      </c>
      <c r="K1087" t="s">
        <v>62</v>
      </c>
      <c r="M1087" t="s">
        <v>89</v>
      </c>
      <c r="N1087" t="s">
        <v>83</v>
      </c>
      <c r="R1087" t="str">
        <f t="shared" ca="1" si="16"/>
        <v>Mohit</v>
      </c>
      <c r="S1087" t="str">
        <f>IFERROR(TEXT(DATEVALUE(LEFT(Table1[[#This Row],[Date of Purchase]],10)), "MMMM"), TEXT(Table1[[#This Row],[Date of Purchase]], "MMMM"))</f>
        <v>June</v>
      </c>
      <c r="T1087" t="str">
        <f>IF(OR(
  AND(Table1[[#This Row],[Ticket Priority]]="Critical", Table1[[#This Row],[Ticket Status]]&lt;&gt;"Closed"),
  AND(Table1[[#This Row],[Ticket Priority]]="High", Table1[[#This Row],[Ticket Status]]="Open")
), "Yes", "No")</f>
        <v>Yes</v>
      </c>
      <c r="U1087" s="4" t="str">
        <f>IF(Table1[[#This Row],[Ticket Status]]="Closed","Yes","No")</f>
        <v>No</v>
      </c>
      <c r="V1087" s="4" t="str">
        <f>IF(Table1[[#This Row],[Ticket Status]]="Pending Customer Response","Yes","No")</f>
        <v>No</v>
      </c>
      <c r="W1087" s="5">
        <f ca="1">COUNTIFS(Table1[Agent_name],Table1[[#This Row],[Agent_name]],Table1[Month],Table1[[#This Row],[Month]])/160</f>
        <v>0.41875000000000001</v>
      </c>
    </row>
    <row r="1088" spans="1:23" x14ac:dyDescent="0.25">
      <c r="A1088">
        <v>1087</v>
      </c>
      <c r="B1088" t="s">
        <v>3666</v>
      </c>
      <c r="C1088" t="s">
        <v>3667</v>
      </c>
      <c r="D1088">
        <v>57</v>
      </c>
      <c r="E1088" t="s">
        <v>19</v>
      </c>
      <c r="F1088" t="s">
        <v>485</v>
      </c>
      <c r="G1088" s="1">
        <v>43932</v>
      </c>
      <c r="H1088" t="s">
        <v>45</v>
      </c>
      <c r="I1088" t="s">
        <v>60</v>
      </c>
      <c r="J1088" s="3" t="s">
        <v>3668</v>
      </c>
      <c r="K1088" t="s">
        <v>62</v>
      </c>
      <c r="M1088" t="s">
        <v>41</v>
      </c>
      <c r="N1088" t="s">
        <v>83</v>
      </c>
      <c r="R1088" t="str">
        <f t="shared" ca="1" si="16"/>
        <v>Neha</v>
      </c>
      <c r="S1088" t="str">
        <f>IFERROR(TEXT(DATEVALUE(LEFT(Table1[[#This Row],[Date of Purchase]],10)), "MMMM"), TEXT(Table1[[#This Row],[Date of Purchase]], "MMMM"))</f>
        <v>April</v>
      </c>
      <c r="T1088" t="str">
        <f>IF(OR(
  AND(Table1[[#This Row],[Ticket Priority]]="Critical", Table1[[#This Row],[Ticket Status]]&lt;&gt;"Closed"),
  AND(Table1[[#This Row],[Ticket Priority]]="High", Table1[[#This Row],[Ticket Status]]="Open")
), "Yes", "No")</f>
        <v>No</v>
      </c>
      <c r="U1088" s="4" t="str">
        <f>IF(Table1[[#This Row],[Ticket Status]]="Closed","Yes","No")</f>
        <v>No</v>
      </c>
      <c r="V1088" s="4" t="str">
        <f>IF(Table1[[#This Row],[Ticket Status]]="Pending Customer Response","Yes","No")</f>
        <v>No</v>
      </c>
      <c r="W1088" s="5">
        <f ca="1">COUNTIFS(Table1[Agent_name],Table1[[#This Row],[Agent_name]],Table1[Month],Table1[[#This Row],[Month]])/160</f>
        <v>0.28749999999999998</v>
      </c>
    </row>
    <row r="1089" spans="1:23" x14ac:dyDescent="0.25">
      <c r="A1089">
        <v>1088</v>
      </c>
      <c r="B1089" t="s">
        <v>3669</v>
      </c>
      <c r="C1089" t="s">
        <v>3670</v>
      </c>
      <c r="D1089">
        <v>22</v>
      </c>
      <c r="E1089" t="s">
        <v>29</v>
      </c>
      <c r="F1089" t="s">
        <v>51</v>
      </c>
      <c r="G1089" s="1">
        <v>44474</v>
      </c>
      <c r="H1089" t="s">
        <v>67</v>
      </c>
      <c r="I1089" t="s">
        <v>60</v>
      </c>
      <c r="J1089" s="3" t="s">
        <v>3671</v>
      </c>
      <c r="K1089" t="s">
        <v>24</v>
      </c>
      <c r="M1089" t="s">
        <v>41</v>
      </c>
      <c r="N1089" t="s">
        <v>26</v>
      </c>
      <c r="O1089" s="2">
        <v>45078.174699074072</v>
      </c>
      <c r="R1089" t="str">
        <f t="shared" ca="1" si="16"/>
        <v>Aisha</v>
      </c>
      <c r="S1089" t="str">
        <f>IFERROR(TEXT(DATEVALUE(LEFT(Table1[[#This Row],[Date of Purchase]],10)), "MMMM"), TEXT(Table1[[#This Row],[Date of Purchase]], "MMMM"))</f>
        <v>October</v>
      </c>
      <c r="T1089" t="str">
        <f>IF(OR(
  AND(Table1[[#This Row],[Ticket Priority]]="Critical", Table1[[#This Row],[Ticket Status]]&lt;&gt;"Closed"),
  AND(Table1[[#This Row],[Ticket Priority]]="High", Table1[[#This Row],[Ticket Status]]="Open")
), "Yes", "No")</f>
        <v>No</v>
      </c>
      <c r="U1089" s="4" t="str">
        <f>IF(Table1[[#This Row],[Ticket Status]]="Closed","Yes","No")</f>
        <v>No</v>
      </c>
      <c r="V1089" s="4" t="str">
        <f>IF(Table1[[#This Row],[Ticket Status]]="Pending Customer Response","Yes","No")</f>
        <v>Yes</v>
      </c>
      <c r="W1089" s="5">
        <f ca="1">COUNTIFS(Table1[Agent_name],Table1[[#This Row],[Agent_name]],Table1[Month],Table1[[#This Row],[Month]])/160</f>
        <v>0.85624999999999996</v>
      </c>
    </row>
    <row r="1090" spans="1:23" x14ac:dyDescent="0.25">
      <c r="A1090">
        <v>1089</v>
      </c>
      <c r="B1090" t="s">
        <v>3672</v>
      </c>
      <c r="C1090" t="s">
        <v>3673</v>
      </c>
      <c r="D1090">
        <v>35</v>
      </c>
      <c r="E1090" t="s">
        <v>58</v>
      </c>
      <c r="F1090" t="s">
        <v>211</v>
      </c>
      <c r="G1090" s="1">
        <v>43921</v>
      </c>
      <c r="H1090" t="s">
        <v>66</v>
      </c>
      <c r="I1090" t="s">
        <v>93</v>
      </c>
      <c r="J1090" s="3" t="s">
        <v>3674</v>
      </c>
      <c r="K1090" t="s">
        <v>24</v>
      </c>
      <c r="M1090" t="s">
        <v>89</v>
      </c>
      <c r="N1090" t="s">
        <v>33</v>
      </c>
      <c r="O1090" s="2">
        <v>45078.494155092594</v>
      </c>
      <c r="R1090" t="str">
        <f t="shared" ref="R1090:R1153" ca="1" si="17">CHOOSE(
RANDBETWEEN(1,20),
"Aisha","Aisha","Aisha","Aisha",
"Ravi","Ravi","Ravi",
"Sara","Sara","Sara",
"Mohit","Mohit",
"Priya","Priya",
"Arjun",
"Neha","Rahul","Divya","Karan","Meera","Sanjay"
)</f>
        <v>Mohit</v>
      </c>
      <c r="S1090" t="str">
        <f>IFERROR(TEXT(DATEVALUE(LEFT(Table1[[#This Row],[Date of Purchase]],10)), "MMMM"), TEXT(Table1[[#This Row],[Date of Purchase]], "MMMM"))</f>
        <v>March</v>
      </c>
      <c r="T1090" t="str">
        <f>IF(OR(
  AND(Table1[[#This Row],[Ticket Priority]]="Critical", Table1[[#This Row],[Ticket Status]]&lt;&gt;"Closed"),
  AND(Table1[[#This Row],[Ticket Priority]]="High", Table1[[#This Row],[Ticket Status]]="Open")
), "Yes", "No")</f>
        <v>No</v>
      </c>
      <c r="U1090" s="4" t="str">
        <f>IF(Table1[[#This Row],[Ticket Status]]="Closed","Yes","No")</f>
        <v>No</v>
      </c>
      <c r="V1090" s="4" t="str">
        <f>IF(Table1[[#This Row],[Ticket Status]]="Pending Customer Response","Yes","No")</f>
        <v>Yes</v>
      </c>
      <c r="W1090" s="5">
        <f ca="1">COUNTIFS(Table1[Agent_name],Table1[[#This Row],[Agent_name]],Table1[Month],Table1[[#This Row],[Month]])/160</f>
        <v>0.45624999999999999</v>
      </c>
    </row>
    <row r="1091" spans="1:23" x14ac:dyDescent="0.25">
      <c r="A1091">
        <v>1090</v>
      </c>
      <c r="B1091" t="s">
        <v>3675</v>
      </c>
      <c r="C1091" t="s">
        <v>3676</v>
      </c>
      <c r="D1091">
        <v>40</v>
      </c>
      <c r="E1091" t="s">
        <v>29</v>
      </c>
      <c r="F1091" t="s">
        <v>125</v>
      </c>
      <c r="G1091" s="1">
        <v>44005</v>
      </c>
      <c r="H1091" t="s">
        <v>45</v>
      </c>
      <c r="I1091" t="s">
        <v>150</v>
      </c>
      <c r="J1091" s="3" t="s">
        <v>3677</v>
      </c>
      <c r="K1091" t="s">
        <v>39</v>
      </c>
      <c r="L1091" t="s">
        <v>3678</v>
      </c>
      <c r="M1091" t="s">
        <v>41</v>
      </c>
      <c r="N1091" t="s">
        <v>26</v>
      </c>
      <c r="O1091" s="2">
        <v>45078.165011574078</v>
      </c>
      <c r="P1091" s="2">
        <v>45078.508761574078</v>
      </c>
      <c r="Q1091">
        <v>3</v>
      </c>
      <c r="R1091" t="str">
        <f t="shared" ca="1" si="17"/>
        <v>Priya</v>
      </c>
      <c r="S1091" t="str">
        <f>IFERROR(TEXT(DATEVALUE(LEFT(Table1[[#This Row],[Date of Purchase]],10)), "MMMM"), TEXT(Table1[[#This Row],[Date of Purchase]], "MMMM"))</f>
        <v>June</v>
      </c>
      <c r="T1091" t="str">
        <f>IF(OR(
  AND(Table1[[#This Row],[Ticket Priority]]="Critical", Table1[[#This Row],[Ticket Status]]&lt;&gt;"Closed"),
  AND(Table1[[#This Row],[Ticket Priority]]="High", Table1[[#This Row],[Ticket Status]]="Open")
), "Yes", "No")</f>
        <v>No</v>
      </c>
      <c r="U1091" s="4" t="str">
        <f>IF(Table1[[#This Row],[Ticket Status]]="Closed","Yes","No")</f>
        <v>Yes</v>
      </c>
      <c r="V1091" s="4" t="str">
        <f>IF(Table1[[#This Row],[Ticket Status]]="Pending Customer Response","Yes","No")</f>
        <v>No</v>
      </c>
      <c r="W1091" s="5">
        <f ca="1">COUNTIFS(Table1[Agent_name],Table1[[#This Row],[Agent_name]],Table1[Month],Table1[[#This Row],[Month]])/160</f>
        <v>0.35625000000000001</v>
      </c>
    </row>
    <row r="1092" spans="1:23" x14ac:dyDescent="0.25">
      <c r="A1092">
        <v>1091</v>
      </c>
      <c r="B1092" t="s">
        <v>3679</v>
      </c>
      <c r="C1092" t="s">
        <v>3680</v>
      </c>
      <c r="D1092">
        <v>27</v>
      </c>
      <c r="E1092" t="s">
        <v>29</v>
      </c>
      <c r="F1092" t="s">
        <v>202</v>
      </c>
      <c r="G1092" s="1">
        <v>43965</v>
      </c>
      <c r="H1092" t="s">
        <v>21</v>
      </c>
      <c r="I1092" t="s">
        <v>150</v>
      </c>
      <c r="J1092" s="3" t="s">
        <v>3681</v>
      </c>
      <c r="K1092" t="s">
        <v>62</v>
      </c>
      <c r="M1092" t="s">
        <v>41</v>
      </c>
      <c r="N1092" t="s">
        <v>33</v>
      </c>
      <c r="R1092" t="str">
        <f t="shared" ca="1" si="17"/>
        <v>Mohit</v>
      </c>
      <c r="S1092" t="str">
        <f>IFERROR(TEXT(DATEVALUE(LEFT(Table1[[#This Row],[Date of Purchase]],10)), "MMMM"), TEXT(Table1[[#This Row],[Date of Purchase]], "MMMM"))</f>
        <v>May</v>
      </c>
      <c r="T1092" t="str">
        <f>IF(OR(
  AND(Table1[[#This Row],[Ticket Priority]]="Critical", Table1[[#This Row],[Ticket Status]]&lt;&gt;"Closed"),
  AND(Table1[[#This Row],[Ticket Priority]]="High", Table1[[#This Row],[Ticket Status]]="Open")
), "Yes", "No")</f>
        <v>No</v>
      </c>
      <c r="U1092" s="4" t="str">
        <f>IF(Table1[[#This Row],[Ticket Status]]="Closed","Yes","No")</f>
        <v>No</v>
      </c>
      <c r="V1092" s="4" t="str">
        <f>IF(Table1[[#This Row],[Ticket Status]]="Pending Customer Response","Yes","No")</f>
        <v>No</v>
      </c>
      <c r="W1092" s="5">
        <f ca="1">COUNTIFS(Table1[Agent_name],Table1[[#This Row],[Agent_name]],Table1[Month],Table1[[#This Row],[Month]])/160</f>
        <v>0.45624999999999999</v>
      </c>
    </row>
    <row r="1093" spans="1:23" x14ac:dyDescent="0.25">
      <c r="A1093">
        <v>1092</v>
      </c>
      <c r="B1093" t="s">
        <v>3682</v>
      </c>
      <c r="C1093" t="s">
        <v>3683</v>
      </c>
      <c r="D1093">
        <v>44</v>
      </c>
      <c r="E1093" t="s">
        <v>29</v>
      </c>
      <c r="F1093" t="s">
        <v>211</v>
      </c>
      <c r="G1093" s="1">
        <v>44043</v>
      </c>
      <c r="H1093" t="s">
        <v>45</v>
      </c>
      <c r="I1093" t="s">
        <v>59</v>
      </c>
      <c r="J1093" s="3" t="s">
        <v>3684</v>
      </c>
      <c r="K1093" t="s">
        <v>39</v>
      </c>
      <c r="L1093" t="s">
        <v>3685</v>
      </c>
      <c r="M1093" t="s">
        <v>41</v>
      </c>
      <c r="N1093" t="s">
        <v>83</v>
      </c>
      <c r="O1093" s="2">
        <v>45078.729618055557</v>
      </c>
      <c r="P1093" s="2">
        <v>45077.94767361111</v>
      </c>
      <c r="Q1093">
        <v>3</v>
      </c>
      <c r="R1093" t="str">
        <f t="shared" ca="1" si="17"/>
        <v>Sara</v>
      </c>
      <c r="S1093" t="str">
        <f>IFERROR(TEXT(DATEVALUE(LEFT(Table1[[#This Row],[Date of Purchase]],10)), "MMMM"), TEXT(Table1[[#This Row],[Date of Purchase]], "MMMM"))</f>
        <v>July</v>
      </c>
      <c r="T1093" t="str">
        <f>IF(OR(
  AND(Table1[[#This Row],[Ticket Priority]]="Critical", Table1[[#This Row],[Ticket Status]]&lt;&gt;"Closed"),
  AND(Table1[[#This Row],[Ticket Priority]]="High", Table1[[#This Row],[Ticket Status]]="Open")
), "Yes", "No")</f>
        <v>No</v>
      </c>
      <c r="U1093" s="4" t="str">
        <f>IF(Table1[[#This Row],[Ticket Status]]="Closed","Yes","No")</f>
        <v>Yes</v>
      </c>
      <c r="V1093" s="4" t="str">
        <f>IF(Table1[[#This Row],[Ticket Status]]="Pending Customer Response","Yes","No")</f>
        <v>No</v>
      </c>
      <c r="W1093" s="5">
        <f ca="1">COUNTIFS(Table1[Agent_name],Table1[[#This Row],[Agent_name]],Table1[Month],Table1[[#This Row],[Month]])/160</f>
        <v>0.6875</v>
      </c>
    </row>
    <row r="1094" spans="1:23" x14ac:dyDescent="0.25">
      <c r="A1094">
        <v>1093</v>
      </c>
      <c r="B1094" t="s">
        <v>3686</v>
      </c>
      <c r="C1094" t="s">
        <v>3687</v>
      </c>
      <c r="D1094">
        <v>54</v>
      </c>
      <c r="E1094" t="s">
        <v>29</v>
      </c>
      <c r="F1094" t="s">
        <v>431</v>
      </c>
      <c r="G1094" s="1">
        <v>44185</v>
      </c>
      <c r="H1094" t="s">
        <v>66</v>
      </c>
      <c r="I1094" t="s">
        <v>67</v>
      </c>
      <c r="J1094" s="3" t="s">
        <v>3688</v>
      </c>
      <c r="K1094" t="s">
        <v>62</v>
      </c>
      <c r="M1094" t="s">
        <v>25</v>
      </c>
      <c r="N1094" t="s">
        <v>26</v>
      </c>
      <c r="R1094" t="str">
        <f t="shared" ca="1" si="17"/>
        <v>Meera</v>
      </c>
      <c r="S1094" t="str">
        <f>IFERROR(TEXT(DATEVALUE(LEFT(Table1[[#This Row],[Date of Purchase]],10)), "MMMM"), TEXT(Table1[[#This Row],[Date of Purchase]], "MMMM"))</f>
        <v>December</v>
      </c>
      <c r="T1094" t="str">
        <f>IF(OR(
  AND(Table1[[#This Row],[Ticket Priority]]="Critical", Table1[[#This Row],[Ticket Status]]&lt;&gt;"Closed"),
  AND(Table1[[#This Row],[Ticket Priority]]="High", Table1[[#This Row],[Ticket Status]]="Open")
), "Yes", "No")</f>
        <v>Yes</v>
      </c>
      <c r="U1094" s="4" t="str">
        <f>IF(Table1[[#This Row],[Ticket Status]]="Closed","Yes","No")</f>
        <v>No</v>
      </c>
      <c r="V1094" s="4" t="str">
        <f>IF(Table1[[#This Row],[Ticket Status]]="Pending Customer Response","Yes","No")</f>
        <v>No</v>
      </c>
      <c r="W1094" s="5">
        <f ca="1">COUNTIFS(Table1[Agent_name],Table1[[#This Row],[Agent_name]],Table1[Month],Table1[[#This Row],[Month]])/160</f>
        <v>0.24374999999999999</v>
      </c>
    </row>
    <row r="1095" spans="1:23" x14ac:dyDescent="0.25">
      <c r="A1095">
        <v>1094</v>
      </c>
      <c r="B1095" t="s">
        <v>3689</v>
      </c>
      <c r="C1095" t="s">
        <v>3690</v>
      </c>
      <c r="D1095">
        <v>34</v>
      </c>
      <c r="E1095" t="s">
        <v>19</v>
      </c>
      <c r="F1095" t="s">
        <v>129</v>
      </c>
      <c r="G1095" s="1">
        <v>44130</v>
      </c>
      <c r="H1095" t="s">
        <v>67</v>
      </c>
      <c r="I1095" t="s">
        <v>67</v>
      </c>
      <c r="J1095" s="3" t="s">
        <v>3691</v>
      </c>
      <c r="K1095" t="s">
        <v>24</v>
      </c>
      <c r="M1095" t="s">
        <v>25</v>
      </c>
      <c r="N1095" t="s">
        <v>26</v>
      </c>
      <c r="O1095" s="2">
        <v>45078.469930555555</v>
      </c>
      <c r="R1095" t="str">
        <f t="shared" ca="1" si="17"/>
        <v>Neha</v>
      </c>
      <c r="S1095" t="str">
        <f>IFERROR(TEXT(DATEVALUE(LEFT(Table1[[#This Row],[Date of Purchase]],10)), "MMMM"), TEXT(Table1[[#This Row],[Date of Purchase]], "MMMM"))</f>
        <v>October</v>
      </c>
      <c r="T1095" t="str">
        <f>IF(OR(
  AND(Table1[[#This Row],[Ticket Priority]]="Critical", Table1[[#This Row],[Ticket Status]]&lt;&gt;"Closed"),
  AND(Table1[[#This Row],[Ticket Priority]]="High", Table1[[#This Row],[Ticket Status]]="Open")
), "Yes", "No")</f>
        <v>Yes</v>
      </c>
      <c r="U1095" s="4" t="str">
        <f>IF(Table1[[#This Row],[Ticket Status]]="Closed","Yes","No")</f>
        <v>No</v>
      </c>
      <c r="V1095" s="4" t="str">
        <f>IF(Table1[[#This Row],[Ticket Status]]="Pending Customer Response","Yes","No")</f>
        <v>Yes</v>
      </c>
      <c r="W1095" s="5">
        <f ca="1">COUNTIFS(Table1[Agent_name],Table1[[#This Row],[Agent_name]],Table1[Month],Table1[[#This Row],[Month]])/160</f>
        <v>0.24374999999999999</v>
      </c>
    </row>
    <row r="1096" spans="1:23" x14ac:dyDescent="0.25">
      <c r="A1096">
        <v>1095</v>
      </c>
      <c r="B1096" t="s">
        <v>3692</v>
      </c>
      <c r="C1096" t="s">
        <v>3693</v>
      </c>
      <c r="D1096">
        <v>37</v>
      </c>
      <c r="E1096" t="s">
        <v>19</v>
      </c>
      <c r="F1096" t="s">
        <v>242</v>
      </c>
      <c r="G1096" s="1">
        <v>44527</v>
      </c>
      <c r="H1096" t="s">
        <v>67</v>
      </c>
      <c r="I1096" t="s">
        <v>31</v>
      </c>
      <c r="J1096" s="3" t="s">
        <v>3694</v>
      </c>
      <c r="K1096" t="s">
        <v>39</v>
      </c>
      <c r="L1096" t="s">
        <v>3695</v>
      </c>
      <c r="M1096" t="s">
        <v>41</v>
      </c>
      <c r="N1096" t="s">
        <v>26</v>
      </c>
      <c r="O1096" s="2">
        <v>45078.678969907407</v>
      </c>
      <c r="P1096" s="2">
        <v>45078.810914351852</v>
      </c>
      <c r="Q1096">
        <v>2</v>
      </c>
      <c r="R1096" t="str">
        <f t="shared" ca="1" si="17"/>
        <v>Neha</v>
      </c>
      <c r="S1096" t="str">
        <f>IFERROR(TEXT(DATEVALUE(LEFT(Table1[[#This Row],[Date of Purchase]],10)), "MMMM"), TEXT(Table1[[#This Row],[Date of Purchase]], "MMMM"))</f>
        <v>November</v>
      </c>
      <c r="T1096" t="str">
        <f>IF(OR(
  AND(Table1[[#This Row],[Ticket Priority]]="Critical", Table1[[#This Row],[Ticket Status]]&lt;&gt;"Closed"),
  AND(Table1[[#This Row],[Ticket Priority]]="High", Table1[[#This Row],[Ticket Status]]="Open")
), "Yes", "No")</f>
        <v>No</v>
      </c>
      <c r="U1096" s="4" t="str">
        <f>IF(Table1[[#This Row],[Ticket Status]]="Closed","Yes","No")</f>
        <v>Yes</v>
      </c>
      <c r="V1096" s="4" t="str">
        <f>IF(Table1[[#This Row],[Ticket Status]]="Pending Customer Response","Yes","No")</f>
        <v>No</v>
      </c>
      <c r="W1096" s="5">
        <f ca="1">COUNTIFS(Table1[Agent_name],Table1[[#This Row],[Agent_name]],Table1[Month],Table1[[#This Row],[Month]])/160</f>
        <v>0.17499999999999999</v>
      </c>
    </row>
    <row r="1097" spans="1:23" x14ac:dyDescent="0.25">
      <c r="A1097">
        <v>1096</v>
      </c>
      <c r="B1097" t="s">
        <v>3696</v>
      </c>
      <c r="C1097" t="s">
        <v>3697</v>
      </c>
      <c r="D1097">
        <v>62</v>
      </c>
      <c r="E1097" t="s">
        <v>29</v>
      </c>
      <c r="F1097" t="s">
        <v>107</v>
      </c>
      <c r="G1097" s="1">
        <v>44501</v>
      </c>
      <c r="H1097" t="s">
        <v>59</v>
      </c>
      <c r="I1097" t="s">
        <v>67</v>
      </c>
      <c r="J1097" s="3" t="s">
        <v>3698</v>
      </c>
      <c r="K1097" t="s">
        <v>62</v>
      </c>
      <c r="M1097" t="s">
        <v>143</v>
      </c>
      <c r="N1097" t="s">
        <v>55</v>
      </c>
      <c r="R1097" t="str">
        <f t="shared" ca="1" si="17"/>
        <v>Karan</v>
      </c>
      <c r="S1097" t="str">
        <f>IFERROR(TEXT(DATEVALUE(LEFT(Table1[[#This Row],[Date of Purchase]],10)), "MMMM"), TEXT(Table1[[#This Row],[Date of Purchase]], "MMMM"))</f>
        <v>November</v>
      </c>
      <c r="T1097" t="str">
        <f>IF(OR(
  AND(Table1[[#This Row],[Ticket Priority]]="Critical", Table1[[#This Row],[Ticket Status]]&lt;&gt;"Closed"),
  AND(Table1[[#This Row],[Ticket Priority]]="High", Table1[[#This Row],[Ticket Status]]="Open")
), "Yes", "No")</f>
        <v>No</v>
      </c>
      <c r="U1097" s="4" t="str">
        <f>IF(Table1[[#This Row],[Ticket Status]]="Closed","Yes","No")</f>
        <v>No</v>
      </c>
      <c r="V1097" s="4" t="str">
        <f>IF(Table1[[#This Row],[Ticket Status]]="Pending Customer Response","Yes","No")</f>
        <v>No</v>
      </c>
      <c r="W1097" s="5">
        <f ca="1">COUNTIFS(Table1[Agent_name],Table1[[#This Row],[Agent_name]],Table1[Month],Table1[[#This Row],[Month]])/160</f>
        <v>0.1875</v>
      </c>
    </row>
    <row r="1098" spans="1:23" x14ac:dyDescent="0.25">
      <c r="A1098">
        <v>1097</v>
      </c>
      <c r="B1098" t="s">
        <v>3699</v>
      </c>
      <c r="C1098" t="s">
        <v>3700</v>
      </c>
      <c r="D1098">
        <v>18</v>
      </c>
      <c r="E1098" t="s">
        <v>19</v>
      </c>
      <c r="F1098" t="s">
        <v>242</v>
      </c>
      <c r="G1098" s="1">
        <v>44339</v>
      </c>
      <c r="H1098" t="s">
        <v>59</v>
      </c>
      <c r="I1098" t="s">
        <v>72</v>
      </c>
      <c r="J1098" s="3" t="s">
        <v>3701</v>
      </c>
      <c r="K1098" t="s">
        <v>62</v>
      </c>
      <c r="M1098" t="s">
        <v>143</v>
      </c>
      <c r="N1098" t="s">
        <v>33</v>
      </c>
      <c r="R1098" t="str">
        <f t="shared" ca="1" si="17"/>
        <v>Priya</v>
      </c>
      <c r="S1098" t="str">
        <f>IFERROR(TEXT(DATEVALUE(LEFT(Table1[[#This Row],[Date of Purchase]],10)), "MMMM"), TEXT(Table1[[#This Row],[Date of Purchase]], "MMMM"))</f>
        <v>May</v>
      </c>
      <c r="T1098" t="str">
        <f>IF(OR(
  AND(Table1[[#This Row],[Ticket Priority]]="Critical", Table1[[#This Row],[Ticket Status]]&lt;&gt;"Closed"),
  AND(Table1[[#This Row],[Ticket Priority]]="High", Table1[[#This Row],[Ticket Status]]="Open")
), "Yes", "No")</f>
        <v>No</v>
      </c>
      <c r="U1098" s="4" t="str">
        <f>IF(Table1[[#This Row],[Ticket Status]]="Closed","Yes","No")</f>
        <v>No</v>
      </c>
      <c r="V1098" s="4" t="str">
        <f>IF(Table1[[#This Row],[Ticket Status]]="Pending Customer Response","Yes","No")</f>
        <v>No</v>
      </c>
      <c r="W1098" s="5">
        <f ca="1">COUNTIFS(Table1[Agent_name],Table1[[#This Row],[Agent_name]],Table1[Month],Table1[[#This Row],[Month]])/160</f>
        <v>0.40625</v>
      </c>
    </row>
    <row r="1099" spans="1:23" x14ac:dyDescent="0.25">
      <c r="A1099">
        <v>1098</v>
      </c>
      <c r="B1099" t="s">
        <v>3702</v>
      </c>
      <c r="C1099" t="s">
        <v>3703</v>
      </c>
      <c r="D1099">
        <v>56</v>
      </c>
      <c r="E1099" t="s">
        <v>19</v>
      </c>
      <c r="F1099" t="s">
        <v>317</v>
      </c>
      <c r="G1099" s="1">
        <v>44350</v>
      </c>
      <c r="H1099" t="s">
        <v>59</v>
      </c>
      <c r="I1099" t="s">
        <v>141</v>
      </c>
      <c r="J1099" s="3" t="s">
        <v>3704</v>
      </c>
      <c r="K1099" t="s">
        <v>24</v>
      </c>
      <c r="M1099" t="s">
        <v>25</v>
      </c>
      <c r="N1099" t="s">
        <v>55</v>
      </c>
      <c r="O1099" s="2">
        <v>45078.474861111114</v>
      </c>
      <c r="R1099" t="str">
        <f t="shared" ca="1" si="17"/>
        <v>Rahul</v>
      </c>
      <c r="S1099" t="str">
        <f>IFERROR(TEXT(DATEVALUE(LEFT(Table1[[#This Row],[Date of Purchase]],10)), "MMMM"), TEXT(Table1[[#This Row],[Date of Purchase]], "MMMM"))</f>
        <v>June</v>
      </c>
      <c r="T1099" t="str">
        <f>IF(OR(
  AND(Table1[[#This Row],[Ticket Priority]]="Critical", Table1[[#This Row],[Ticket Status]]&lt;&gt;"Closed"),
  AND(Table1[[#This Row],[Ticket Priority]]="High", Table1[[#This Row],[Ticket Status]]="Open")
), "Yes", "No")</f>
        <v>Yes</v>
      </c>
      <c r="U1099" s="4" t="str">
        <f>IF(Table1[[#This Row],[Ticket Status]]="Closed","Yes","No")</f>
        <v>No</v>
      </c>
      <c r="V1099" s="4" t="str">
        <f>IF(Table1[[#This Row],[Ticket Status]]="Pending Customer Response","Yes","No")</f>
        <v>Yes</v>
      </c>
      <c r="W1099" s="5">
        <f ca="1">COUNTIFS(Table1[Agent_name],Table1[[#This Row],[Agent_name]],Table1[Month],Table1[[#This Row],[Month]])/160</f>
        <v>0.22500000000000001</v>
      </c>
    </row>
    <row r="1100" spans="1:23" x14ac:dyDescent="0.25">
      <c r="A1100">
        <v>1099</v>
      </c>
      <c r="B1100" t="s">
        <v>3705</v>
      </c>
      <c r="C1100" t="s">
        <v>3706</v>
      </c>
      <c r="D1100">
        <v>61</v>
      </c>
      <c r="E1100" t="s">
        <v>19</v>
      </c>
      <c r="F1100" t="s">
        <v>129</v>
      </c>
      <c r="G1100" s="1">
        <v>44437</v>
      </c>
      <c r="H1100" t="s">
        <v>59</v>
      </c>
      <c r="I1100" t="s">
        <v>141</v>
      </c>
      <c r="J1100" s="3" t="s">
        <v>3707</v>
      </c>
      <c r="K1100" t="s">
        <v>24</v>
      </c>
      <c r="M1100" t="s">
        <v>41</v>
      </c>
      <c r="N1100" t="s">
        <v>26</v>
      </c>
      <c r="O1100" s="2">
        <v>45078.281122685185</v>
      </c>
      <c r="R1100" t="str">
        <f t="shared" ca="1" si="17"/>
        <v>Aisha</v>
      </c>
      <c r="S1100" t="str">
        <f>IFERROR(TEXT(DATEVALUE(LEFT(Table1[[#This Row],[Date of Purchase]],10)), "MMMM"), TEXT(Table1[[#This Row],[Date of Purchase]], "MMMM"))</f>
        <v>August</v>
      </c>
      <c r="T1100" t="str">
        <f>IF(OR(
  AND(Table1[[#This Row],[Ticket Priority]]="Critical", Table1[[#This Row],[Ticket Status]]&lt;&gt;"Closed"),
  AND(Table1[[#This Row],[Ticket Priority]]="High", Table1[[#This Row],[Ticket Status]]="Open")
), "Yes", "No")</f>
        <v>No</v>
      </c>
      <c r="U1100" s="4" t="str">
        <f>IF(Table1[[#This Row],[Ticket Status]]="Closed","Yes","No")</f>
        <v>No</v>
      </c>
      <c r="V1100" s="4" t="str">
        <f>IF(Table1[[#This Row],[Ticket Status]]="Pending Customer Response","Yes","No")</f>
        <v>Yes</v>
      </c>
      <c r="W1100" s="5">
        <f ca="1">COUNTIFS(Table1[Agent_name],Table1[[#This Row],[Agent_name]],Table1[Month],Table1[[#This Row],[Month]])/160</f>
        <v>0.86250000000000004</v>
      </c>
    </row>
    <row r="1101" spans="1:23" x14ac:dyDescent="0.25">
      <c r="A1101">
        <v>1100</v>
      </c>
      <c r="B1101" t="s">
        <v>3708</v>
      </c>
      <c r="C1101" t="s">
        <v>3709</v>
      </c>
      <c r="D1101">
        <v>20</v>
      </c>
      <c r="E1101" t="s">
        <v>19</v>
      </c>
      <c r="F1101" t="s">
        <v>71</v>
      </c>
      <c r="G1101" s="1">
        <v>44381</v>
      </c>
      <c r="H1101" t="s">
        <v>67</v>
      </c>
      <c r="I1101" t="s">
        <v>52</v>
      </c>
      <c r="J1101" s="3" t="s">
        <v>3710</v>
      </c>
      <c r="K1101" t="s">
        <v>62</v>
      </c>
      <c r="M1101" t="s">
        <v>143</v>
      </c>
      <c r="N1101" t="s">
        <v>83</v>
      </c>
      <c r="R1101" t="str">
        <f t="shared" ca="1" si="17"/>
        <v>Rahul</v>
      </c>
      <c r="S1101" t="str">
        <f>IFERROR(TEXT(DATEVALUE(LEFT(Table1[[#This Row],[Date of Purchase]],10)), "MMMM"), TEXT(Table1[[#This Row],[Date of Purchase]], "MMMM"))</f>
        <v>July</v>
      </c>
      <c r="T1101" t="str">
        <f>IF(OR(
  AND(Table1[[#This Row],[Ticket Priority]]="Critical", Table1[[#This Row],[Ticket Status]]&lt;&gt;"Closed"),
  AND(Table1[[#This Row],[Ticket Priority]]="High", Table1[[#This Row],[Ticket Status]]="Open")
), "Yes", "No")</f>
        <v>No</v>
      </c>
      <c r="U1101" s="4" t="str">
        <f>IF(Table1[[#This Row],[Ticket Status]]="Closed","Yes","No")</f>
        <v>No</v>
      </c>
      <c r="V1101" s="4" t="str">
        <f>IF(Table1[[#This Row],[Ticket Status]]="Pending Customer Response","Yes","No")</f>
        <v>No</v>
      </c>
      <c r="W1101" s="5">
        <f ca="1">COUNTIFS(Table1[Agent_name],Table1[[#This Row],[Agent_name]],Table1[Month],Table1[[#This Row],[Month]])/160</f>
        <v>0.21249999999999999</v>
      </c>
    </row>
    <row r="1102" spans="1:23" x14ac:dyDescent="0.25">
      <c r="A1102">
        <v>1101</v>
      </c>
      <c r="B1102" t="s">
        <v>3711</v>
      </c>
      <c r="C1102" t="s">
        <v>3712</v>
      </c>
      <c r="D1102">
        <v>43</v>
      </c>
      <c r="E1102" t="s">
        <v>58</v>
      </c>
      <c r="F1102" t="s">
        <v>173</v>
      </c>
      <c r="G1102" s="1">
        <v>43871</v>
      </c>
      <c r="H1102" t="s">
        <v>45</v>
      </c>
      <c r="I1102" t="s">
        <v>37</v>
      </c>
      <c r="J1102" s="3" t="s">
        <v>3713</v>
      </c>
      <c r="K1102" t="s">
        <v>24</v>
      </c>
      <c r="M1102" t="s">
        <v>41</v>
      </c>
      <c r="N1102" t="s">
        <v>83</v>
      </c>
      <c r="O1102" s="2">
        <v>45078.887407407405</v>
      </c>
      <c r="R1102" t="str">
        <f t="shared" ca="1" si="17"/>
        <v>Rahul</v>
      </c>
      <c r="S1102" t="str">
        <f>IFERROR(TEXT(DATEVALUE(LEFT(Table1[[#This Row],[Date of Purchase]],10)), "MMMM"), TEXT(Table1[[#This Row],[Date of Purchase]], "MMMM"))</f>
        <v>February</v>
      </c>
      <c r="T1102" t="str">
        <f>IF(OR(
  AND(Table1[[#This Row],[Ticket Priority]]="Critical", Table1[[#This Row],[Ticket Status]]&lt;&gt;"Closed"),
  AND(Table1[[#This Row],[Ticket Priority]]="High", Table1[[#This Row],[Ticket Status]]="Open")
), "Yes", "No")</f>
        <v>No</v>
      </c>
      <c r="U1102" s="4" t="str">
        <f>IF(Table1[[#This Row],[Ticket Status]]="Closed","Yes","No")</f>
        <v>No</v>
      </c>
      <c r="V1102" s="4" t="str">
        <f>IF(Table1[[#This Row],[Ticket Status]]="Pending Customer Response","Yes","No")</f>
        <v>Yes</v>
      </c>
      <c r="W1102" s="5">
        <f ca="1">COUNTIFS(Table1[Agent_name],Table1[[#This Row],[Agent_name]],Table1[Month],Table1[[#This Row],[Month]])/160</f>
        <v>0.30625000000000002</v>
      </c>
    </row>
    <row r="1103" spans="1:23" x14ac:dyDescent="0.25">
      <c r="A1103">
        <v>1102</v>
      </c>
      <c r="B1103" t="s">
        <v>3714</v>
      </c>
      <c r="C1103" t="s">
        <v>3715</v>
      </c>
      <c r="D1103">
        <v>67</v>
      </c>
      <c r="E1103" t="s">
        <v>29</v>
      </c>
      <c r="F1103" t="s">
        <v>223</v>
      </c>
      <c r="G1103" s="1">
        <v>44546</v>
      </c>
      <c r="H1103" t="s">
        <v>59</v>
      </c>
      <c r="I1103" t="s">
        <v>93</v>
      </c>
      <c r="J1103" s="3" t="s">
        <v>3716</v>
      </c>
      <c r="K1103" t="s">
        <v>39</v>
      </c>
      <c r="L1103" t="s">
        <v>3717</v>
      </c>
      <c r="M1103" t="s">
        <v>25</v>
      </c>
      <c r="N1103" t="s">
        <v>33</v>
      </c>
      <c r="O1103" s="2">
        <v>45078.193657407406</v>
      </c>
      <c r="P1103" s="2">
        <v>45078.334629629629</v>
      </c>
      <c r="Q1103">
        <v>4</v>
      </c>
      <c r="R1103" t="str">
        <f t="shared" ca="1" si="17"/>
        <v>Aisha</v>
      </c>
      <c r="S1103" t="str">
        <f>IFERROR(TEXT(DATEVALUE(LEFT(Table1[[#This Row],[Date of Purchase]],10)), "MMMM"), TEXT(Table1[[#This Row],[Date of Purchase]], "MMMM"))</f>
        <v>December</v>
      </c>
      <c r="T1103" t="str">
        <f>IF(OR(
  AND(Table1[[#This Row],[Ticket Priority]]="Critical", Table1[[#This Row],[Ticket Status]]&lt;&gt;"Closed"),
  AND(Table1[[#This Row],[Ticket Priority]]="High", Table1[[#This Row],[Ticket Status]]="Open")
), "Yes", "No")</f>
        <v>No</v>
      </c>
      <c r="U1103" s="4" t="str">
        <f>IF(Table1[[#This Row],[Ticket Status]]="Closed","Yes","No")</f>
        <v>Yes</v>
      </c>
      <c r="V1103" s="4" t="str">
        <f>IF(Table1[[#This Row],[Ticket Status]]="Pending Customer Response","Yes","No")</f>
        <v>No</v>
      </c>
      <c r="W1103" s="5">
        <f ca="1">COUNTIFS(Table1[Agent_name],Table1[[#This Row],[Agent_name]],Table1[Month],Table1[[#This Row],[Month]])/160</f>
        <v>0.91249999999999998</v>
      </c>
    </row>
    <row r="1104" spans="1:23" x14ac:dyDescent="0.25">
      <c r="A1104">
        <v>1103</v>
      </c>
      <c r="B1104" t="s">
        <v>3718</v>
      </c>
      <c r="C1104" t="s">
        <v>3719</v>
      </c>
      <c r="D1104">
        <v>24</v>
      </c>
      <c r="E1104" t="s">
        <v>29</v>
      </c>
      <c r="F1104" t="s">
        <v>317</v>
      </c>
      <c r="G1104" s="1">
        <v>44449</v>
      </c>
      <c r="H1104" t="s">
        <v>21</v>
      </c>
      <c r="I1104" t="s">
        <v>177</v>
      </c>
      <c r="J1104" s="3" t="s">
        <v>3720</v>
      </c>
      <c r="K1104" t="s">
        <v>62</v>
      </c>
      <c r="M1104" t="s">
        <v>41</v>
      </c>
      <c r="N1104" t="s">
        <v>33</v>
      </c>
      <c r="Q1104">
        <v>5</v>
      </c>
      <c r="R1104" t="str">
        <f t="shared" ca="1" si="17"/>
        <v>Priya</v>
      </c>
      <c r="S1104" t="str">
        <f>IFERROR(TEXT(DATEVALUE(LEFT(Table1[[#This Row],[Date of Purchase]],10)), "MMMM"), TEXT(Table1[[#This Row],[Date of Purchase]], "MMMM"))</f>
        <v>September</v>
      </c>
      <c r="T1104" t="str">
        <f>IF(OR(
  AND(Table1[[#This Row],[Ticket Priority]]="Critical", Table1[[#This Row],[Ticket Status]]&lt;&gt;"Closed"),
  AND(Table1[[#This Row],[Ticket Priority]]="High", Table1[[#This Row],[Ticket Status]]="Open")
), "Yes", "No")</f>
        <v>No</v>
      </c>
      <c r="U1104" s="4" t="str">
        <f>IF(Table1[[#This Row],[Ticket Status]]="Closed","Yes","No")</f>
        <v>No</v>
      </c>
      <c r="V1104" s="4" t="str">
        <f>IF(Table1[[#This Row],[Ticket Status]]="Pending Customer Response","Yes","No")</f>
        <v>No</v>
      </c>
      <c r="W1104" s="5">
        <f ca="1">COUNTIFS(Table1[Agent_name],Table1[[#This Row],[Agent_name]],Table1[Month],Table1[[#This Row],[Month]])/160</f>
        <v>0.53125</v>
      </c>
    </row>
    <row r="1105" spans="1:23" x14ac:dyDescent="0.25">
      <c r="A1105">
        <v>1104</v>
      </c>
      <c r="B1105" t="s">
        <v>3721</v>
      </c>
      <c r="C1105" t="s">
        <v>3722</v>
      </c>
      <c r="D1105">
        <v>27</v>
      </c>
      <c r="E1105" t="s">
        <v>29</v>
      </c>
      <c r="F1105" t="s">
        <v>134</v>
      </c>
      <c r="G1105" s="1">
        <v>44417</v>
      </c>
      <c r="H1105" t="s">
        <v>66</v>
      </c>
      <c r="I1105" t="s">
        <v>93</v>
      </c>
      <c r="J1105" s="3" t="s">
        <v>3723</v>
      </c>
      <c r="K1105" t="s">
        <v>24</v>
      </c>
      <c r="M1105" t="s">
        <v>25</v>
      </c>
      <c r="N1105" t="s">
        <v>55</v>
      </c>
      <c r="O1105" s="2">
        <v>45078.791620370372</v>
      </c>
      <c r="Q1105">
        <v>5</v>
      </c>
      <c r="R1105" t="str">
        <f t="shared" ca="1" si="17"/>
        <v>Aisha</v>
      </c>
      <c r="S1105" t="str">
        <f>IFERROR(TEXT(DATEVALUE(LEFT(Table1[[#This Row],[Date of Purchase]],10)), "MMMM"), TEXT(Table1[[#This Row],[Date of Purchase]], "MMMM"))</f>
        <v>August</v>
      </c>
      <c r="T1105" t="str">
        <f>IF(OR(
  AND(Table1[[#This Row],[Ticket Priority]]="Critical", Table1[[#This Row],[Ticket Status]]&lt;&gt;"Closed"),
  AND(Table1[[#This Row],[Ticket Priority]]="High", Table1[[#This Row],[Ticket Status]]="Open")
), "Yes", "No")</f>
        <v>Yes</v>
      </c>
      <c r="U1105" s="4" t="str">
        <f>IF(Table1[[#This Row],[Ticket Status]]="Closed","Yes","No")</f>
        <v>No</v>
      </c>
      <c r="V1105" s="4" t="str">
        <f>IF(Table1[[#This Row],[Ticket Status]]="Pending Customer Response","Yes","No")</f>
        <v>Yes</v>
      </c>
      <c r="W1105" s="5">
        <f ca="1">COUNTIFS(Table1[Agent_name],Table1[[#This Row],[Agent_name]],Table1[Month],Table1[[#This Row],[Month]])/160</f>
        <v>0.86250000000000004</v>
      </c>
    </row>
    <row r="1106" spans="1:23" x14ac:dyDescent="0.25">
      <c r="A1106">
        <v>1105</v>
      </c>
      <c r="B1106" t="s">
        <v>3724</v>
      </c>
      <c r="C1106" t="s">
        <v>3725</v>
      </c>
      <c r="D1106">
        <v>19</v>
      </c>
      <c r="E1106" t="s">
        <v>19</v>
      </c>
      <c r="F1106" t="s">
        <v>71</v>
      </c>
      <c r="G1106" s="1">
        <v>44049</v>
      </c>
      <c r="H1106" t="s">
        <v>66</v>
      </c>
      <c r="I1106" t="s">
        <v>72</v>
      </c>
      <c r="J1106" s="3" t="s">
        <v>3726</v>
      </c>
      <c r="K1106" t="s">
        <v>39</v>
      </c>
      <c r="L1106" t="s">
        <v>3727</v>
      </c>
      <c r="M1106" t="s">
        <v>25</v>
      </c>
      <c r="N1106" t="s">
        <v>26</v>
      </c>
      <c r="O1106" s="2">
        <v>45078.691643518519</v>
      </c>
      <c r="P1106" s="2">
        <v>45078.332615740743</v>
      </c>
      <c r="Q1106">
        <v>5</v>
      </c>
      <c r="R1106" t="str">
        <f t="shared" ca="1" si="17"/>
        <v>Sara</v>
      </c>
      <c r="S1106" t="str">
        <f>IFERROR(TEXT(DATEVALUE(LEFT(Table1[[#This Row],[Date of Purchase]],10)), "MMMM"), TEXT(Table1[[#This Row],[Date of Purchase]], "MMMM"))</f>
        <v>August</v>
      </c>
      <c r="T1106" t="str">
        <f>IF(OR(
  AND(Table1[[#This Row],[Ticket Priority]]="Critical", Table1[[#This Row],[Ticket Status]]&lt;&gt;"Closed"),
  AND(Table1[[#This Row],[Ticket Priority]]="High", Table1[[#This Row],[Ticket Status]]="Open")
), "Yes", "No")</f>
        <v>No</v>
      </c>
      <c r="U1106" s="4" t="str">
        <f>IF(Table1[[#This Row],[Ticket Status]]="Closed","Yes","No")</f>
        <v>Yes</v>
      </c>
      <c r="V1106" s="4" t="str">
        <f>IF(Table1[[#This Row],[Ticket Status]]="Pending Customer Response","Yes","No")</f>
        <v>No</v>
      </c>
      <c r="W1106" s="5">
        <f ca="1">COUNTIFS(Table1[Agent_name],Table1[[#This Row],[Agent_name]],Table1[Month],Table1[[#This Row],[Month]])/160</f>
        <v>0.8</v>
      </c>
    </row>
    <row r="1107" spans="1:23" x14ac:dyDescent="0.25">
      <c r="A1107">
        <v>1106</v>
      </c>
      <c r="B1107" t="s">
        <v>3728</v>
      </c>
      <c r="C1107" t="s">
        <v>3729</v>
      </c>
      <c r="D1107">
        <v>47</v>
      </c>
      <c r="E1107" t="s">
        <v>19</v>
      </c>
      <c r="F1107" t="s">
        <v>149</v>
      </c>
      <c r="G1107" s="1">
        <v>44505</v>
      </c>
      <c r="H1107" t="s">
        <v>66</v>
      </c>
      <c r="I1107" t="s">
        <v>72</v>
      </c>
      <c r="J1107" s="3" t="s">
        <v>3730</v>
      </c>
      <c r="K1107" t="s">
        <v>24</v>
      </c>
      <c r="M1107" t="s">
        <v>143</v>
      </c>
      <c r="N1107" t="s">
        <v>55</v>
      </c>
      <c r="O1107" s="2">
        <v>45078.57708333333</v>
      </c>
      <c r="Q1107">
        <v>5</v>
      </c>
      <c r="R1107" t="str">
        <f t="shared" ca="1" si="17"/>
        <v>Mohit</v>
      </c>
      <c r="S1107" t="str">
        <f>IFERROR(TEXT(DATEVALUE(LEFT(Table1[[#This Row],[Date of Purchase]],10)), "MMMM"), TEXT(Table1[[#This Row],[Date of Purchase]], "MMMM"))</f>
        <v>November</v>
      </c>
      <c r="T1107" t="str">
        <f>IF(OR(
  AND(Table1[[#This Row],[Ticket Priority]]="Critical", Table1[[#This Row],[Ticket Status]]&lt;&gt;"Closed"),
  AND(Table1[[#This Row],[Ticket Priority]]="High", Table1[[#This Row],[Ticket Status]]="Open")
), "Yes", "No")</f>
        <v>No</v>
      </c>
      <c r="U1107" s="4" t="str">
        <f>IF(Table1[[#This Row],[Ticket Status]]="Closed","Yes","No")</f>
        <v>No</v>
      </c>
      <c r="V1107" s="4" t="str">
        <f>IF(Table1[[#This Row],[Ticket Status]]="Pending Customer Response","Yes","No")</f>
        <v>Yes</v>
      </c>
      <c r="W1107" s="5">
        <f ca="1">COUNTIFS(Table1[Agent_name],Table1[[#This Row],[Agent_name]],Table1[Month],Table1[[#This Row],[Month]])/160</f>
        <v>0.4375</v>
      </c>
    </row>
    <row r="1108" spans="1:23" x14ac:dyDescent="0.25">
      <c r="A1108">
        <v>1107</v>
      </c>
      <c r="B1108" t="s">
        <v>3731</v>
      </c>
      <c r="C1108" t="s">
        <v>3732</v>
      </c>
      <c r="D1108">
        <v>57</v>
      </c>
      <c r="E1108" t="s">
        <v>58</v>
      </c>
      <c r="F1108" t="s">
        <v>383</v>
      </c>
      <c r="G1108" s="1">
        <v>43915</v>
      </c>
      <c r="H1108" t="s">
        <v>66</v>
      </c>
      <c r="I1108" t="s">
        <v>72</v>
      </c>
      <c r="J1108" s="3" t="s">
        <v>3733</v>
      </c>
      <c r="K1108" t="s">
        <v>24</v>
      </c>
      <c r="M1108" t="s">
        <v>41</v>
      </c>
      <c r="N1108" t="s">
        <v>83</v>
      </c>
      <c r="O1108" s="2">
        <v>45078.811122685183</v>
      </c>
      <c r="Q1108">
        <v>5</v>
      </c>
      <c r="R1108" t="str">
        <f t="shared" ca="1" si="17"/>
        <v>Aisha</v>
      </c>
      <c r="S1108" t="str">
        <f>IFERROR(TEXT(DATEVALUE(LEFT(Table1[[#This Row],[Date of Purchase]],10)), "MMMM"), TEXT(Table1[[#This Row],[Date of Purchase]], "MMMM"))</f>
        <v>March</v>
      </c>
      <c r="T1108" t="str">
        <f>IF(OR(
  AND(Table1[[#This Row],[Ticket Priority]]="Critical", Table1[[#This Row],[Ticket Status]]&lt;&gt;"Closed"),
  AND(Table1[[#This Row],[Ticket Priority]]="High", Table1[[#This Row],[Ticket Status]]="Open")
), "Yes", "No")</f>
        <v>No</v>
      </c>
      <c r="U1108" s="4" t="str">
        <f>IF(Table1[[#This Row],[Ticket Status]]="Closed","Yes","No")</f>
        <v>No</v>
      </c>
      <c r="V1108" s="4" t="str">
        <f>IF(Table1[[#This Row],[Ticket Status]]="Pending Customer Response","Yes","No")</f>
        <v>Yes</v>
      </c>
      <c r="W1108" s="5">
        <f ca="1">COUNTIFS(Table1[Agent_name],Table1[[#This Row],[Agent_name]],Table1[Month],Table1[[#This Row],[Month]])/160</f>
        <v>1.0062500000000001</v>
      </c>
    </row>
    <row r="1109" spans="1:23" x14ac:dyDescent="0.25">
      <c r="A1109">
        <v>1108</v>
      </c>
      <c r="B1109" t="s">
        <v>3734</v>
      </c>
      <c r="C1109" t="s">
        <v>3735</v>
      </c>
      <c r="D1109">
        <v>30</v>
      </c>
      <c r="E1109" t="s">
        <v>58</v>
      </c>
      <c r="F1109" t="s">
        <v>98</v>
      </c>
      <c r="G1109" s="1">
        <v>44497</v>
      </c>
      <c r="H1109" t="s">
        <v>45</v>
      </c>
      <c r="I1109" t="s">
        <v>113</v>
      </c>
      <c r="J1109" s="3" t="s">
        <v>3736</v>
      </c>
      <c r="K1109" t="s">
        <v>24</v>
      </c>
      <c r="M1109" t="s">
        <v>89</v>
      </c>
      <c r="N1109" t="s">
        <v>83</v>
      </c>
      <c r="O1109" s="2">
        <v>45078.258356481485</v>
      </c>
      <c r="Q1109">
        <v>5</v>
      </c>
      <c r="R1109" t="str">
        <f t="shared" ca="1" si="17"/>
        <v>Rahul</v>
      </c>
      <c r="S1109" t="str">
        <f>IFERROR(TEXT(DATEVALUE(LEFT(Table1[[#This Row],[Date of Purchase]],10)), "MMMM"), TEXT(Table1[[#This Row],[Date of Purchase]], "MMMM"))</f>
        <v>October</v>
      </c>
      <c r="T1109" t="str">
        <f>IF(OR(
  AND(Table1[[#This Row],[Ticket Priority]]="Critical", Table1[[#This Row],[Ticket Status]]&lt;&gt;"Closed"),
  AND(Table1[[#This Row],[Ticket Priority]]="High", Table1[[#This Row],[Ticket Status]]="Open")
), "Yes", "No")</f>
        <v>No</v>
      </c>
      <c r="U1109" s="4" t="str">
        <f>IF(Table1[[#This Row],[Ticket Status]]="Closed","Yes","No")</f>
        <v>No</v>
      </c>
      <c r="V1109" s="4" t="str">
        <f>IF(Table1[[#This Row],[Ticket Status]]="Pending Customer Response","Yes","No")</f>
        <v>Yes</v>
      </c>
      <c r="W1109" s="5">
        <f ca="1">COUNTIFS(Table1[Agent_name],Table1[[#This Row],[Agent_name]],Table1[Month],Table1[[#This Row],[Month]])/160</f>
        <v>0.23125000000000001</v>
      </c>
    </row>
    <row r="1110" spans="1:23" x14ac:dyDescent="0.25">
      <c r="A1110">
        <v>1109</v>
      </c>
      <c r="B1110" t="s">
        <v>3737</v>
      </c>
      <c r="C1110" t="s">
        <v>3738</v>
      </c>
      <c r="D1110">
        <v>47</v>
      </c>
      <c r="E1110" t="s">
        <v>29</v>
      </c>
      <c r="F1110" t="s">
        <v>86</v>
      </c>
      <c r="G1110" s="1">
        <v>43957</v>
      </c>
      <c r="H1110" t="s">
        <v>45</v>
      </c>
      <c r="I1110" t="s">
        <v>177</v>
      </c>
      <c r="J1110" s="3" t="s">
        <v>3739</v>
      </c>
      <c r="K1110" t="s">
        <v>62</v>
      </c>
      <c r="M1110" t="s">
        <v>25</v>
      </c>
      <c r="N1110" t="s">
        <v>83</v>
      </c>
      <c r="Q1110">
        <v>5</v>
      </c>
      <c r="R1110" t="str">
        <f t="shared" ca="1" si="17"/>
        <v>Ravi</v>
      </c>
      <c r="S1110" t="str">
        <f>IFERROR(TEXT(DATEVALUE(LEFT(Table1[[#This Row],[Date of Purchase]],10)), "MMMM"), TEXT(Table1[[#This Row],[Date of Purchase]], "MMMM"))</f>
        <v>May</v>
      </c>
      <c r="T1110" t="str">
        <f>IF(OR(
  AND(Table1[[#This Row],[Ticket Priority]]="Critical", Table1[[#This Row],[Ticket Status]]&lt;&gt;"Closed"),
  AND(Table1[[#This Row],[Ticket Priority]]="High", Table1[[#This Row],[Ticket Status]]="Open")
), "Yes", "No")</f>
        <v>Yes</v>
      </c>
      <c r="U1110" s="4" t="str">
        <f>IF(Table1[[#This Row],[Ticket Status]]="Closed","Yes","No")</f>
        <v>No</v>
      </c>
      <c r="V1110" s="4" t="str">
        <f>IF(Table1[[#This Row],[Ticket Status]]="Pending Customer Response","Yes","No")</f>
        <v>No</v>
      </c>
      <c r="W1110" s="5">
        <f ca="1">COUNTIFS(Table1[Agent_name],Table1[[#This Row],[Agent_name]],Table1[Month],Table1[[#This Row],[Month]])/160</f>
        <v>0.67500000000000004</v>
      </c>
    </row>
    <row r="1111" spans="1:23" x14ac:dyDescent="0.25">
      <c r="A1111">
        <v>1110</v>
      </c>
      <c r="B1111" t="s">
        <v>3740</v>
      </c>
      <c r="C1111" t="s">
        <v>3741</v>
      </c>
      <c r="D1111">
        <v>36</v>
      </c>
      <c r="E1111" t="s">
        <v>58</v>
      </c>
      <c r="F1111" t="s">
        <v>103</v>
      </c>
      <c r="G1111" s="1">
        <v>44004</v>
      </c>
      <c r="H1111" t="s">
        <v>59</v>
      </c>
      <c r="I1111" t="s">
        <v>46</v>
      </c>
      <c r="J1111" s="3" t="s">
        <v>3742</v>
      </c>
      <c r="K1111" t="s">
        <v>39</v>
      </c>
      <c r="L1111" t="s">
        <v>3743</v>
      </c>
      <c r="M1111" t="s">
        <v>41</v>
      </c>
      <c r="N1111" t="s">
        <v>55</v>
      </c>
      <c r="O1111" s="2">
        <v>45078.047974537039</v>
      </c>
      <c r="P1111" s="2">
        <v>45078.835474537038</v>
      </c>
      <c r="Q1111">
        <v>1</v>
      </c>
      <c r="R1111" t="str">
        <f t="shared" ca="1" si="17"/>
        <v>Rahul</v>
      </c>
      <c r="S1111" t="str">
        <f>IFERROR(TEXT(DATEVALUE(LEFT(Table1[[#This Row],[Date of Purchase]],10)), "MMMM"), TEXT(Table1[[#This Row],[Date of Purchase]], "MMMM"))</f>
        <v>June</v>
      </c>
      <c r="T1111" t="str">
        <f>IF(OR(
  AND(Table1[[#This Row],[Ticket Priority]]="Critical", Table1[[#This Row],[Ticket Status]]&lt;&gt;"Closed"),
  AND(Table1[[#This Row],[Ticket Priority]]="High", Table1[[#This Row],[Ticket Status]]="Open")
), "Yes", "No")</f>
        <v>No</v>
      </c>
      <c r="U1111" s="4" t="str">
        <f>IF(Table1[[#This Row],[Ticket Status]]="Closed","Yes","No")</f>
        <v>Yes</v>
      </c>
      <c r="V1111" s="4" t="str">
        <f>IF(Table1[[#This Row],[Ticket Status]]="Pending Customer Response","Yes","No")</f>
        <v>No</v>
      </c>
      <c r="W1111" s="5">
        <f ca="1">COUNTIFS(Table1[Agent_name],Table1[[#This Row],[Agent_name]],Table1[Month],Table1[[#This Row],[Month]])/160</f>
        <v>0.22500000000000001</v>
      </c>
    </row>
    <row r="1112" spans="1:23" x14ac:dyDescent="0.25">
      <c r="A1112">
        <v>1111</v>
      </c>
      <c r="B1112" t="s">
        <v>3744</v>
      </c>
      <c r="C1112" t="s">
        <v>3745</v>
      </c>
      <c r="D1112">
        <v>41</v>
      </c>
      <c r="E1112" t="s">
        <v>19</v>
      </c>
      <c r="F1112" t="s">
        <v>485</v>
      </c>
      <c r="G1112" s="1">
        <v>44326</v>
      </c>
      <c r="H1112" t="s">
        <v>66</v>
      </c>
      <c r="I1112" t="s">
        <v>99</v>
      </c>
      <c r="J1112" s="3" t="s">
        <v>3746</v>
      </c>
      <c r="K1112" t="s">
        <v>39</v>
      </c>
      <c r="L1112" t="s">
        <v>3747</v>
      </c>
      <c r="M1112" t="s">
        <v>41</v>
      </c>
      <c r="N1112" t="s">
        <v>55</v>
      </c>
      <c r="O1112" s="2">
        <v>45078.741747685184</v>
      </c>
      <c r="P1112" s="2">
        <v>45078.303553240738</v>
      </c>
      <c r="Q1112">
        <v>4</v>
      </c>
      <c r="R1112" t="str">
        <f t="shared" ca="1" si="17"/>
        <v>Divya</v>
      </c>
      <c r="S1112" t="str">
        <f>IFERROR(TEXT(DATEVALUE(LEFT(Table1[[#This Row],[Date of Purchase]],10)), "MMMM"), TEXT(Table1[[#This Row],[Date of Purchase]], "MMMM"))</f>
        <v>May</v>
      </c>
      <c r="T1112" t="str">
        <f>IF(OR(
  AND(Table1[[#This Row],[Ticket Priority]]="Critical", Table1[[#This Row],[Ticket Status]]&lt;&gt;"Closed"),
  AND(Table1[[#This Row],[Ticket Priority]]="High", Table1[[#This Row],[Ticket Status]]="Open")
), "Yes", "No")</f>
        <v>No</v>
      </c>
      <c r="U1112" s="4" t="str">
        <f>IF(Table1[[#This Row],[Ticket Status]]="Closed","Yes","No")</f>
        <v>Yes</v>
      </c>
      <c r="V1112" s="4" t="str">
        <f>IF(Table1[[#This Row],[Ticket Status]]="Pending Customer Response","Yes","No")</f>
        <v>No</v>
      </c>
      <c r="W1112" s="5">
        <f ca="1">COUNTIFS(Table1[Agent_name],Table1[[#This Row],[Agent_name]],Table1[Month],Table1[[#This Row],[Month]])/160</f>
        <v>0.23125000000000001</v>
      </c>
    </row>
    <row r="1113" spans="1:23" x14ac:dyDescent="0.25">
      <c r="A1113">
        <v>1112</v>
      </c>
      <c r="B1113" t="s">
        <v>3748</v>
      </c>
      <c r="C1113" t="s">
        <v>3749</v>
      </c>
      <c r="D1113">
        <v>32</v>
      </c>
      <c r="E1113" t="s">
        <v>58</v>
      </c>
      <c r="F1113" t="s">
        <v>383</v>
      </c>
      <c r="G1113" s="1">
        <v>44359</v>
      </c>
      <c r="H1113" t="s">
        <v>67</v>
      </c>
      <c r="I1113" t="s">
        <v>59</v>
      </c>
      <c r="J1113" s="3" t="s">
        <v>3750</v>
      </c>
      <c r="K1113" t="s">
        <v>24</v>
      </c>
      <c r="M1113" t="s">
        <v>41</v>
      </c>
      <c r="N1113" t="s">
        <v>26</v>
      </c>
      <c r="O1113" s="2">
        <v>45078.572326388887</v>
      </c>
      <c r="R1113" t="str">
        <f t="shared" ca="1" si="17"/>
        <v>Ravi</v>
      </c>
      <c r="S1113" t="str">
        <f>IFERROR(TEXT(DATEVALUE(LEFT(Table1[[#This Row],[Date of Purchase]],10)), "MMMM"), TEXT(Table1[[#This Row],[Date of Purchase]], "MMMM"))</f>
        <v>June</v>
      </c>
      <c r="T1113" t="str">
        <f>IF(OR(
  AND(Table1[[#This Row],[Ticket Priority]]="Critical", Table1[[#This Row],[Ticket Status]]&lt;&gt;"Closed"),
  AND(Table1[[#This Row],[Ticket Priority]]="High", Table1[[#This Row],[Ticket Status]]="Open")
), "Yes", "No")</f>
        <v>No</v>
      </c>
      <c r="U1113" s="4" t="str">
        <f>IF(Table1[[#This Row],[Ticket Status]]="Closed","Yes","No")</f>
        <v>No</v>
      </c>
      <c r="V1113" s="4" t="str">
        <f>IF(Table1[[#This Row],[Ticket Status]]="Pending Customer Response","Yes","No")</f>
        <v>Yes</v>
      </c>
      <c r="W1113" s="5">
        <f ca="1">COUNTIFS(Table1[Agent_name],Table1[[#This Row],[Agent_name]],Table1[Month],Table1[[#This Row],[Month]])/160</f>
        <v>0.58125000000000004</v>
      </c>
    </row>
    <row r="1114" spans="1:23" x14ac:dyDescent="0.25">
      <c r="A1114">
        <v>1113</v>
      </c>
      <c r="B1114" t="s">
        <v>3751</v>
      </c>
      <c r="C1114" t="s">
        <v>3752</v>
      </c>
      <c r="D1114">
        <v>45</v>
      </c>
      <c r="E1114" t="s">
        <v>19</v>
      </c>
      <c r="F1114" t="s">
        <v>125</v>
      </c>
      <c r="G1114" s="1">
        <v>44328</v>
      </c>
      <c r="H1114" t="s">
        <v>21</v>
      </c>
      <c r="I1114" t="s">
        <v>52</v>
      </c>
      <c r="J1114" s="3" t="s">
        <v>3753</v>
      </c>
      <c r="K1114" t="s">
        <v>24</v>
      </c>
      <c r="M1114" t="s">
        <v>41</v>
      </c>
      <c r="N1114" t="s">
        <v>55</v>
      </c>
      <c r="O1114" s="2">
        <v>45078.023738425924</v>
      </c>
      <c r="R1114" t="str">
        <f t="shared" ca="1" si="17"/>
        <v>Sara</v>
      </c>
      <c r="S1114" t="str">
        <f>IFERROR(TEXT(DATEVALUE(LEFT(Table1[[#This Row],[Date of Purchase]],10)), "MMMM"), TEXT(Table1[[#This Row],[Date of Purchase]], "MMMM"))</f>
        <v>May</v>
      </c>
      <c r="T1114" t="str">
        <f>IF(OR(
  AND(Table1[[#This Row],[Ticket Priority]]="Critical", Table1[[#This Row],[Ticket Status]]&lt;&gt;"Closed"),
  AND(Table1[[#This Row],[Ticket Priority]]="High", Table1[[#This Row],[Ticket Status]]="Open")
), "Yes", "No")</f>
        <v>No</v>
      </c>
      <c r="U1114" s="4" t="str">
        <f>IF(Table1[[#This Row],[Ticket Status]]="Closed","Yes","No")</f>
        <v>No</v>
      </c>
      <c r="V1114" s="4" t="str">
        <f>IF(Table1[[#This Row],[Ticket Status]]="Pending Customer Response","Yes","No")</f>
        <v>Yes</v>
      </c>
      <c r="W1114" s="5">
        <f ca="1">COUNTIFS(Table1[Agent_name],Table1[[#This Row],[Agent_name]],Table1[Month],Table1[[#This Row],[Month]])/160</f>
        <v>0.64375000000000004</v>
      </c>
    </row>
    <row r="1115" spans="1:23" x14ac:dyDescent="0.25">
      <c r="A1115">
        <v>1114</v>
      </c>
      <c r="B1115" t="s">
        <v>3754</v>
      </c>
      <c r="C1115" t="s">
        <v>3755</v>
      </c>
      <c r="D1115">
        <v>25</v>
      </c>
      <c r="E1115" t="s">
        <v>29</v>
      </c>
      <c r="F1115" t="s">
        <v>81</v>
      </c>
      <c r="G1115" s="1">
        <v>44173</v>
      </c>
      <c r="H1115" t="s">
        <v>66</v>
      </c>
      <c r="I1115" t="s">
        <v>60</v>
      </c>
      <c r="J1115" s="3" t="s">
        <v>3756</v>
      </c>
      <c r="K1115" t="s">
        <v>39</v>
      </c>
      <c r="L1115" t="s">
        <v>3757</v>
      </c>
      <c r="M1115" t="s">
        <v>25</v>
      </c>
      <c r="N1115" t="s">
        <v>26</v>
      </c>
      <c r="O1115" s="2">
        <v>45078.040405092594</v>
      </c>
      <c r="P1115" s="2">
        <v>45078.414710648147</v>
      </c>
      <c r="Q1115">
        <v>4</v>
      </c>
      <c r="R1115" t="str">
        <f t="shared" ca="1" si="17"/>
        <v>Priya</v>
      </c>
      <c r="S1115" t="str">
        <f>IFERROR(TEXT(DATEVALUE(LEFT(Table1[[#This Row],[Date of Purchase]],10)), "MMMM"), TEXT(Table1[[#This Row],[Date of Purchase]], "MMMM"))</f>
        <v>December</v>
      </c>
      <c r="T1115" t="str">
        <f>IF(OR(
  AND(Table1[[#This Row],[Ticket Priority]]="Critical", Table1[[#This Row],[Ticket Status]]&lt;&gt;"Closed"),
  AND(Table1[[#This Row],[Ticket Priority]]="High", Table1[[#This Row],[Ticket Status]]="Open")
), "Yes", "No")</f>
        <v>No</v>
      </c>
      <c r="U1115" s="4" t="str">
        <f>IF(Table1[[#This Row],[Ticket Status]]="Closed","Yes","No")</f>
        <v>Yes</v>
      </c>
      <c r="V1115" s="4" t="str">
        <f>IF(Table1[[#This Row],[Ticket Status]]="Pending Customer Response","Yes","No")</f>
        <v>No</v>
      </c>
      <c r="W1115" s="5">
        <f ca="1">COUNTIFS(Table1[Agent_name],Table1[[#This Row],[Agent_name]],Table1[Month],Table1[[#This Row],[Month]])/160</f>
        <v>0.48749999999999999</v>
      </c>
    </row>
    <row r="1116" spans="1:23" x14ac:dyDescent="0.25">
      <c r="A1116">
        <v>1115</v>
      </c>
      <c r="B1116" t="s">
        <v>3758</v>
      </c>
      <c r="C1116" t="s">
        <v>3759</v>
      </c>
      <c r="D1116">
        <v>47</v>
      </c>
      <c r="E1116" t="s">
        <v>29</v>
      </c>
      <c r="F1116" t="s">
        <v>219</v>
      </c>
      <c r="G1116" s="1">
        <v>44508</v>
      </c>
      <c r="H1116" t="s">
        <v>45</v>
      </c>
      <c r="I1116" t="s">
        <v>150</v>
      </c>
      <c r="J1116" s="3" t="s">
        <v>3760</v>
      </c>
      <c r="K1116" t="s">
        <v>24</v>
      </c>
      <c r="M1116" t="s">
        <v>89</v>
      </c>
      <c r="N1116" t="s">
        <v>55</v>
      </c>
      <c r="O1116" s="2">
        <v>45078.331388888888</v>
      </c>
      <c r="R1116" t="str">
        <f t="shared" ca="1" si="17"/>
        <v>Sara</v>
      </c>
      <c r="S1116" t="str">
        <f>IFERROR(TEXT(DATEVALUE(LEFT(Table1[[#This Row],[Date of Purchase]],10)), "MMMM"), TEXT(Table1[[#This Row],[Date of Purchase]], "MMMM"))</f>
        <v>November</v>
      </c>
      <c r="T1116" t="str">
        <f>IF(OR(
  AND(Table1[[#This Row],[Ticket Priority]]="Critical", Table1[[#This Row],[Ticket Status]]&lt;&gt;"Closed"),
  AND(Table1[[#This Row],[Ticket Priority]]="High", Table1[[#This Row],[Ticket Status]]="Open")
), "Yes", "No")</f>
        <v>No</v>
      </c>
      <c r="U1116" s="4" t="str">
        <f>IF(Table1[[#This Row],[Ticket Status]]="Closed","Yes","No")</f>
        <v>No</v>
      </c>
      <c r="V1116" s="4" t="str">
        <f>IF(Table1[[#This Row],[Ticket Status]]="Pending Customer Response","Yes","No")</f>
        <v>Yes</v>
      </c>
      <c r="W1116" s="5">
        <f ca="1">COUNTIFS(Table1[Agent_name],Table1[[#This Row],[Agent_name]],Table1[Month],Table1[[#This Row],[Month]])/160</f>
        <v>0.79374999999999996</v>
      </c>
    </row>
    <row r="1117" spans="1:23" x14ac:dyDescent="0.25">
      <c r="A1117">
        <v>1116</v>
      </c>
      <c r="B1117" t="s">
        <v>3761</v>
      </c>
      <c r="C1117" t="s">
        <v>3762</v>
      </c>
      <c r="D1117">
        <v>66</v>
      </c>
      <c r="E1117" t="s">
        <v>29</v>
      </c>
      <c r="F1117" t="s">
        <v>161</v>
      </c>
      <c r="G1117" s="1">
        <v>43947</v>
      </c>
      <c r="H1117" t="s">
        <v>45</v>
      </c>
      <c r="I1117" t="s">
        <v>93</v>
      </c>
      <c r="J1117" s="3" t="s">
        <v>3763</v>
      </c>
      <c r="K1117" t="s">
        <v>62</v>
      </c>
      <c r="M1117" t="s">
        <v>89</v>
      </c>
      <c r="N1117" t="s">
        <v>83</v>
      </c>
      <c r="R1117" t="str">
        <f t="shared" ca="1" si="17"/>
        <v>Mohit</v>
      </c>
      <c r="S1117" t="str">
        <f>IFERROR(TEXT(DATEVALUE(LEFT(Table1[[#This Row],[Date of Purchase]],10)), "MMMM"), TEXT(Table1[[#This Row],[Date of Purchase]], "MMMM"))</f>
        <v>April</v>
      </c>
      <c r="T1117" t="str">
        <f>IF(OR(
  AND(Table1[[#This Row],[Ticket Priority]]="Critical", Table1[[#This Row],[Ticket Status]]&lt;&gt;"Closed"),
  AND(Table1[[#This Row],[Ticket Priority]]="High", Table1[[#This Row],[Ticket Status]]="Open")
), "Yes", "No")</f>
        <v>Yes</v>
      </c>
      <c r="U1117" s="4" t="str">
        <f>IF(Table1[[#This Row],[Ticket Status]]="Closed","Yes","No")</f>
        <v>No</v>
      </c>
      <c r="V1117" s="4" t="str">
        <f>IF(Table1[[#This Row],[Ticket Status]]="Pending Customer Response","Yes","No")</f>
        <v>No</v>
      </c>
      <c r="W1117" s="5">
        <f ca="1">COUNTIFS(Table1[Agent_name],Table1[[#This Row],[Agent_name]],Table1[Month],Table1[[#This Row],[Month]])/160</f>
        <v>0.45</v>
      </c>
    </row>
    <row r="1118" spans="1:23" x14ac:dyDescent="0.25">
      <c r="A1118">
        <v>1117</v>
      </c>
      <c r="B1118" t="s">
        <v>3764</v>
      </c>
      <c r="C1118" t="s">
        <v>3765</v>
      </c>
      <c r="D1118">
        <v>40</v>
      </c>
      <c r="E1118" t="s">
        <v>29</v>
      </c>
      <c r="F1118" t="s">
        <v>30</v>
      </c>
      <c r="G1118" s="1">
        <v>44022</v>
      </c>
      <c r="H1118" t="s">
        <v>66</v>
      </c>
      <c r="I1118" t="s">
        <v>77</v>
      </c>
      <c r="J1118" s="3" t="s">
        <v>3766</v>
      </c>
      <c r="K1118" t="s">
        <v>62</v>
      </c>
      <c r="M1118" t="s">
        <v>143</v>
      </c>
      <c r="N1118" t="s">
        <v>33</v>
      </c>
      <c r="R1118" t="str">
        <f t="shared" ca="1" si="17"/>
        <v>Meera</v>
      </c>
      <c r="S1118" t="str">
        <f>IFERROR(TEXT(DATEVALUE(LEFT(Table1[[#This Row],[Date of Purchase]],10)), "MMMM"), TEXT(Table1[[#This Row],[Date of Purchase]], "MMMM"))</f>
        <v>July</v>
      </c>
      <c r="T1118" t="str">
        <f>IF(OR(
  AND(Table1[[#This Row],[Ticket Priority]]="Critical", Table1[[#This Row],[Ticket Status]]&lt;&gt;"Closed"),
  AND(Table1[[#This Row],[Ticket Priority]]="High", Table1[[#This Row],[Ticket Status]]="Open")
), "Yes", "No")</f>
        <v>No</v>
      </c>
      <c r="U1118" s="4" t="str">
        <f>IF(Table1[[#This Row],[Ticket Status]]="Closed","Yes","No")</f>
        <v>No</v>
      </c>
      <c r="V1118" s="4" t="str">
        <f>IF(Table1[[#This Row],[Ticket Status]]="Pending Customer Response","Yes","No")</f>
        <v>No</v>
      </c>
      <c r="W1118" s="5">
        <f ca="1">COUNTIFS(Table1[Agent_name],Table1[[#This Row],[Agent_name]],Table1[Month],Table1[[#This Row],[Month]])/160</f>
        <v>0.23125000000000001</v>
      </c>
    </row>
    <row r="1119" spans="1:23" x14ac:dyDescent="0.25">
      <c r="A1119">
        <v>1118</v>
      </c>
      <c r="B1119" t="s">
        <v>3767</v>
      </c>
      <c r="C1119" t="s">
        <v>3768</v>
      </c>
      <c r="D1119">
        <v>33</v>
      </c>
      <c r="E1119" t="s">
        <v>29</v>
      </c>
      <c r="F1119" t="s">
        <v>485</v>
      </c>
      <c r="G1119" s="1">
        <v>44172</v>
      </c>
      <c r="H1119" t="s">
        <v>21</v>
      </c>
      <c r="I1119" t="s">
        <v>67</v>
      </c>
      <c r="J1119" s="3" t="s">
        <v>3769</v>
      </c>
      <c r="K1119" t="s">
        <v>39</v>
      </c>
      <c r="L1119" t="s">
        <v>3770</v>
      </c>
      <c r="M1119" t="s">
        <v>25</v>
      </c>
      <c r="N1119" t="s">
        <v>26</v>
      </c>
      <c r="O1119" s="2">
        <v>45077.946030092593</v>
      </c>
      <c r="P1119" s="2">
        <v>45078.07172453704</v>
      </c>
      <c r="Q1119">
        <v>5</v>
      </c>
      <c r="R1119" t="str">
        <f t="shared" ca="1" si="17"/>
        <v>Rahul</v>
      </c>
      <c r="S1119" t="str">
        <f>IFERROR(TEXT(DATEVALUE(LEFT(Table1[[#This Row],[Date of Purchase]],10)), "MMMM"), TEXT(Table1[[#This Row],[Date of Purchase]], "MMMM"))</f>
        <v>December</v>
      </c>
      <c r="T1119" t="str">
        <f>IF(OR(
  AND(Table1[[#This Row],[Ticket Priority]]="Critical", Table1[[#This Row],[Ticket Status]]&lt;&gt;"Closed"),
  AND(Table1[[#This Row],[Ticket Priority]]="High", Table1[[#This Row],[Ticket Status]]="Open")
), "Yes", "No")</f>
        <v>No</v>
      </c>
      <c r="U1119" s="4" t="str">
        <f>IF(Table1[[#This Row],[Ticket Status]]="Closed","Yes","No")</f>
        <v>Yes</v>
      </c>
      <c r="V1119" s="4" t="str">
        <f>IF(Table1[[#This Row],[Ticket Status]]="Pending Customer Response","Yes","No")</f>
        <v>No</v>
      </c>
      <c r="W1119" s="5">
        <f ca="1">COUNTIFS(Table1[Agent_name],Table1[[#This Row],[Agent_name]],Table1[Month],Table1[[#This Row],[Month]])/160</f>
        <v>0.23125000000000001</v>
      </c>
    </row>
    <row r="1120" spans="1:23" x14ac:dyDescent="0.25">
      <c r="A1120">
        <v>1119</v>
      </c>
      <c r="B1120" t="s">
        <v>3771</v>
      </c>
      <c r="C1120" t="s">
        <v>3772</v>
      </c>
      <c r="D1120">
        <v>64</v>
      </c>
      <c r="E1120" t="s">
        <v>29</v>
      </c>
      <c r="F1120" t="s">
        <v>149</v>
      </c>
      <c r="G1120" s="1">
        <v>44399</v>
      </c>
      <c r="H1120" t="s">
        <v>21</v>
      </c>
      <c r="I1120" t="s">
        <v>31</v>
      </c>
      <c r="J1120" s="3" t="s">
        <v>2370</v>
      </c>
      <c r="K1120" t="s">
        <v>62</v>
      </c>
      <c r="M1120" t="s">
        <v>25</v>
      </c>
      <c r="N1120" t="s">
        <v>83</v>
      </c>
      <c r="R1120" t="str">
        <f t="shared" ca="1" si="17"/>
        <v>Meera</v>
      </c>
      <c r="S1120" t="str">
        <f>IFERROR(TEXT(DATEVALUE(LEFT(Table1[[#This Row],[Date of Purchase]],10)), "MMMM"), TEXT(Table1[[#This Row],[Date of Purchase]], "MMMM"))</f>
        <v>July</v>
      </c>
      <c r="T1120" t="str">
        <f>IF(OR(
  AND(Table1[[#This Row],[Ticket Priority]]="Critical", Table1[[#This Row],[Ticket Status]]&lt;&gt;"Closed"),
  AND(Table1[[#This Row],[Ticket Priority]]="High", Table1[[#This Row],[Ticket Status]]="Open")
), "Yes", "No")</f>
        <v>Yes</v>
      </c>
      <c r="U1120" s="4" t="str">
        <f>IF(Table1[[#This Row],[Ticket Status]]="Closed","Yes","No")</f>
        <v>No</v>
      </c>
      <c r="V1120" s="4" t="str">
        <f>IF(Table1[[#This Row],[Ticket Status]]="Pending Customer Response","Yes","No")</f>
        <v>No</v>
      </c>
      <c r="W1120" s="5">
        <f ca="1">COUNTIFS(Table1[Agent_name],Table1[[#This Row],[Agent_name]],Table1[Month],Table1[[#This Row],[Month]])/160</f>
        <v>0.23125000000000001</v>
      </c>
    </row>
    <row r="1121" spans="1:23" x14ac:dyDescent="0.25">
      <c r="A1121">
        <v>1120</v>
      </c>
      <c r="B1121" t="s">
        <v>3773</v>
      </c>
      <c r="C1121" t="s">
        <v>3774</v>
      </c>
      <c r="D1121">
        <v>26</v>
      </c>
      <c r="E1121" t="s">
        <v>29</v>
      </c>
      <c r="F1121" t="s">
        <v>76</v>
      </c>
      <c r="G1121" s="1">
        <v>44552</v>
      </c>
      <c r="H1121" t="s">
        <v>66</v>
      </c>
      <c r="I1121" t="s">
        <v>46</v>
      </c>
      <c r="J1121" s="3" t="s">
        <v>3775</v>
      </c>
      <c r="K1121" t="s">
        <v>24</v>
      </c>
      <c r="M1121" t="s">
        <v>89</v>
      </c>
      <c r="N1121" t="s">
        <v>55</v>
      </c>
      <c r="O1121" s="2">
        <v>45078.180763888886</v>
      </c>
      <c r="R1121" t="str">
        <f t="shared" ca="1" si="17"/>
        <v>Aisha</v>
      </c>
      <c r="S1121" t="str">
        <f>IFERROR(TEXT(DATEVALUE(LEFT(Table1[[#This Row],[Date of Purchase]],10)), "MMMM"), TEXT(Table1[[#This Row],[Date of Purchase]], "MMMM"))</f>
        <v>December</v>
      </c>
      <c r="T1121" t="str">
        <f>IF(OR(
  AND(Table1[[#This Row],[Ticket Priority]]="Critical", Table1[[#This Row],[Ticket Status]]&lt;&gt;"Closed"),
  AND(Table1[[#This Row],[Ticket Priority]]="High", Table1[[#This Row],[Ticket Status]]="Open")
), "Yes", "No")</f>
        <v>No</v>
      </c>
      <c r="U1121" s="4" t="str">
        <f>IF(Table1[[#This Row],[Ticket Status]]="Closed","Yes","No")</f>
        <v>No</v>
      </c>
      <c r="V1121" s="4" t="str">
        <f>IF(Table1[[#This Row],[Ticket Status]]="Pending Customer Response","Yes","No")</f>
        <v>Yes</v>
      </c>
      <c r="W1121" s="5">
        <f ca="1">COUNTIFS(Table1[Agent_name],Table1[[#This Row],[Agent_name]],Table1[Month],Table1[[#This Row],[Month]])/160</f>
        <v>0.91249999999999998</v>
      </c>
    </row>
    <row r="1122" spans="1:23" x14ac:dyDescent="0.25">
      <c r="A1122">
        <v>1121</v>
      </c>
      <c r="B1122" t="s">
        <v>3776</v>
      </c>
      <c r="C1122" t="s">
        <v>3777</v>
      </c>
      <c r="D1122">
        <v>67</v>
      </c>
      <c r="E1122" t="s">
        <v>19</v>
      </c>
      <c r="F1122" t="s">
        <v>71</v>
      </c>
      <c r="G1122" s="1">
        <v>44379</v>
      </c>
      <c r="H1122" t="s">
        <v>45</v>
      </c>
      <c r="I1122" t="s">
        <v>46</v>
      </c>
      <c r="J1122" s="3" t="s">
        <v>3778</v>
      </c>
      <c r="K1122" t="s">
        <v>62</v>
      </c>
      <c r="M1122" t="s">
        <v>41</v>
      </c>
      <c r="N1122" t="s">
        <v>33</v>
      </c>
      <c r="R1122" t="str">
        <f t="shared" ca="1" si="17"/>
        <v>Sara</v>
      </c>
      <c r="S1122" t="str">
        <f>IFERROR(TEXT(DATEVALUE(LEFT(Table1[[#This Row],[Date of Purchase]],10)), "MMMM"), TEXT(Table1[[#This Row],[Date of Purchase]], "MMMM"))</f>
        <v>July</v>
      </c>
      <c r="T1122" t="str">
        <f>IF(OR(
  AND(Table1[[#This Row],[Ticket Priority]]="Critical", Table1[[#This Row],[Ticket Status]]&lt;&gt;"Closed"),
  AND(Table1[[#This Row],[Ticket Priority]]="High", Table1[[#This Row],[Ticket Status]]="Open")
), "Yes", "No")</f>
        <v>No</v>
      </c>
      <c r="U1122" s="4" t="str">
        <f>IF(Table1[[#This Row],[Ticket Status]]="Closed","Yes","No")</f>
        <v>No</v>
      </c>
      <c r="V1122" s="4" t="str">
        <f>IF(Table1[[#This Row],[Ticket Status]]="Pending Customer Response","Yes","No")</f>
        <v>No</v>
      </c>
      <c r="W1122" s="5">
        <f ca="1">COUNTIFS(Table1[Agent_name],Table1[[#This Row],[Agent_name]],Table1[Month],Table1[[#This Row],[Month]])/160</f>
        <v>0.6875</v>
      </c>
    </row>
    <row r="1123" spans="1:23" x14ac:dyDescent="0.25">
      <c r="A1123">
        <v>1122</v>
      </c>
      <c r="B1123" t="s">
        <v>3779</v>
      </c>
      <c r="C1123" t="s">
        <v>3780</v>
      </c>
      <c r="D1123">
        <v>42</v>
      </c>
      <c r="E1123" t="s">
        <v>19</v>
      </c>
      <c r="F1123" t="s">
        <v>36</v>
      </c>
      <c r="G1123" s="1">
        <v>44304</v>
      </c>
      <c r="H1123" t="s">
        <v>21</v>
      </c>
      <c r="I1123" t="s">
        <v>113</v>
      </c>
      <c r="J1123" s="3" t="s">
        <v>3781</v>
      </c>
      <c r="K1123" t="s">
        <v>24</v>
      </c>
      <c r="M1123" t="s">
        <v>25</v>
      </c>
      <c r="N1123" t="s">
        <v>26</v>
      </c>
      <c r="O1123" s="2">
        <v>45078.54954861111</v>
      </c>
      <c r="R1123" t="str">
        <f t="shared" ca="1" si="17"/>
        <v>Ravi</v>
      </c>
      <c r="S1123" t="str">
        <f>IFERROR(TEXT(DATEVALUE(LEFT(Table1[[#This Row],[Date of Purchase]],10)), "MMMM"), TEXT(Table1[[#This Row],[Date of Purchase]], "MMMM"))</f>
        <v>April</v>
      </c>
      <c r="T1123" t="str">
        <f>IF(OR(
  AND(Table1[[#This Row],[Ticket Priority]]="Critical", Table1[[#This Row],[Ticket Status]]&lt;&gt;"Closed"),
  AND(Table1[[#This Row],[Ticket Priority]]="High", Table1[[#This Row],[Ticket Status]]="Open")
), "Yes", "No")</f>
        <v>Yes</v>
      </c>
      <c r="U1123" s="4" t="str">
        <f>IF(Table1[[#This Row],[Ticket Status]]="Closed","Yes","No")</f>
        <v>No</v>
      </c>
      <c r="V1123" s="4" t="str">
        <f>IF(Table1[[#This Row],[Ticket Status]]="Pending Customer Response","Yes","No")</f>
        <v>Yes</v>
      </c>
      <c r="W1123" s="5">
        <f ca="1">COUNTIFS(Table1[Agent_name],Table1[[#This Row],[Agent_name]],Table1[Month],Table1[[#This Row],[Month]])/160</f>
        <v>0.625</v>
      </c>
    </row>
    <row r="1124" spans="1:23" x14ac:dyDescent="0.25">
      <c r="A1124">
        <v>1123</v>
      </c>
      <c r="B1124" t="s">
        <v>3782</v>
      </c>
      <c r="C1124" t="s">
        <v>3783</v>
      </c>
      <c r="D1124">
        <v>47</v>
      </c>
      <c r="E1124" t="s">
        <v>58</v>
      </c>
      <c r="F1124" t="s">
        <v>397</v>
      </c>
      <c r="G1124" s="1">
        <v>43902</v>
      </c>
      <c r="H1124" t="s">
        <v>21</v>
      </c>
      <c r="I1124" t="s">
        <v>60</v>
      </c>
      <c r="J1124" s="3" t="s">
        <v>3784</v>
      </c>
      <c r="K1124" t="s">
        <v>24</v>
      </c>
      <c r="M1124" t="s">
        <v>25</v>
      </c>
      <c r="N1124" t="s">
        <v>26</v>
      </c>
      <c r="O1124" s="2">
        <v>45078.079432870371</v>
      </c>
      <c r="R1124" t="str">
        <f t="shared" ca="1" si="17"/>
        <v>Aisha</v>
      </c>
      <c r="S1124" t="str">
        <f>IFERROR(TEXT(DATEVALUE(LEFT(Table1[[#This Row],[Date of Purchase]],10)), "MMMM"), TEXT(Table1[[#This Row],[Date of Purchase]], "MMMM"))</f>
        <v>March</v>
      </c>
      <c r="T1124" t="str">
        <f>IF(OR(
  AND(Table1[[#This Row],[Ticket Priority]]="Critical", Table1[[#This Row],[Ticket Status]]&lt;&gt;"Closed"),
  AND(Table1[[#This Row],[Ticket Priority]]="High", Table1[[#This Row],[Ticket Status]]="Open")
), "Yes", "No")</f>
        <v>Yes</v>
      </c>
      <c r="U1124" s="4" t="str">
        <f>IF(Table1[[#This Row],[Ticket Status]]="Closed","Yes","No")</f>
        <v>No</v>
      </c>
      <c r="V1124" s="4" t="str">
        <f>IF(Table1[[#This Row],[Ticket Status]]="Pending Customer Response","Yes","No")</f>
        <v>Yes</v>
      </c>
      <c r="W1124" s="5">
        <f ca="1">COUNTIFS(Table1[Agent_name],Table1[[#This Row],[Agent_name]],Table1[Month],Table1[[#This Row],[Month]])/160</f>
        <v>1.0062500000000001</v>
      </c>
    </row>
    <row r="1125" spans="1:23" x14ac:dyDescent="0.25">
      <c r="A1125">
        <v>1124</v>
      </c>
      <c r="B1125" t="s">
        <v>3785</v>
      </c>
      <c r="C1125" t="s">
        <v>3786</v>
      </c>
      <c r="D1125">
        <v>26</v>
      </c>
      <c r="E1125" t="s">
        <v>58</v>
      </c>
      <c r="F1125" t="s">
        <v>125</v>
      </c>
      <c r="G1125" s="1">
        <v>44425</v>
      </c>
      <c r="H1125" t="s">
        <v>21</v>
      </c>
      <c r="I1125" t="s">
        <v>67</v>
      </c>
      <c r="J1125" s="3" t="s">
        <v>3787</v>
      </c>
      <c r="K1125" t="s">
        <v>24</v>
      </c>
      <c r="M1125" t="s">
        <v>25</v>
      </c>
      <c r="N1125" t="s">
        <v>83</v>
      </c>
      <c r="O1125" s="2">
        <v>45078.172511574077</v>
      </c>
      <c r="R1125" t="str">
        <f t="shared" ca="1" si="17"/>
        <v>Ravi</v>
      </c>
      <c r="S1125" t="str">
        <f>IFERROR(TEXT(DATEVALUE(LEFT(Table1[[#This Row],[Date of Purchase]],10)), "MMMM"), TEXT(Table1[[#This Row],[Date of Purchase]], "MMMM"))</f>
        <v>August</v>
      </c>
      <c r="T1125" t="str">
        <f>IF(OR(
  AND(Table1[[#This Row],[Ticket Priority]]="Critical", Table1[[#This Row],[Ticket Status]]&lt;&gt;"Closed"),
  AND(Table1[[#This Row],[Ticket Priority]]="High", Table1[[#This Row],[Ticket Status]]="Open")
), "Yes", "No")</f>
        <v>Yes</v>
      </c>
      <c r="U1125" s="4" t="str">
        <f>IF(Table1[[#This Row],[Ticket Status]]="Closed","Yes","No")</f>
        <v>No</v>
      </c>
      <c r="V1125" s="4" t="str">
        <f>IF(Table1[[#This Row],[Ticket Status]]="Pending Customer Response","Yes","No")</f>
        <v>Yes</v>
      </c>
      <c r="W1125" s="5">
        <f ca="1">COUNTIFS(Table1[Agent_name],Table1[[#This Row],[Agent_name]],Table1[Month],Table1[[#This Row],[Month]])/160</f>
        <v>0.65625</v>
      </c>
    </row>
    <row r="1126" spans="1:23" x14ac:dyDescent="0.25">
      <c r="A1126">
        <v>1125</v>
      </c>
      <c r="B1126" t="s">
        <v>3788</v>
      </c>
      <c r="C1126" t="s">
        <v>3789</v>
      </c>
      <c r="D1126">
        <v>21</v>
      </c>
      <c r="E1126" t="s">
        <v>29</v>
      </c>
      <c r="F1126" t="s">
        <v>317</v>
      </c>
      <c r="G1126" s="1">
        <v>44472</v>
      </c>
      <c r="H1126" t="s">
        <v>67</v>
      </c>
      <c r="I1126" t="s">
        <v>93</v>
      </c>
      <c r="J1126" s="3" t="s">
        <v>3790</v>
      </c>
      <c r="K1126" t="s">
        <v>39</v>
      </c>
      <c r="L1126" t="s">
        <v>3791</v>
      </c>
      <c r="M1126" t="s">
        <v>89</v>
      </c>
      <c r="N1126" t="s">
        <v>26</v>
      </c>
      <c r="O1126" s="2">
        <v>45078.37809027778</v>
      </c>
      <c r="P1126" s="2">
        <v>45078.288506944446</v>
      </c>
      <c r="Q1126">
        <v>5</v>
      </c>
      <c r="R1126" t="str">
        <f t="shared" ca="1" si="17"/>
        <v>Mohit</v>
      </c>
      <c r="S1126" t="str">
        <f>IFERROR(TEXT(DATEVALUE(LEFT(Table1[[#This Row],[Date of Purchase]],10)), "MMMM"), TEXT(Table1[[#This Row],[Date of Purchase]], "MMMM"))</f>
        <v>October</v>
      </c>
      <c r="T1126" t="str">
        <f>IF(OR(
  AND(Table1[[#This Row],[Ticket Priority]]="Critical", Table1[[#This Row],[Ticket Status]]&lt;&gt;"Closed"),
  AND(Table1[[#This Row],[Ticket Priority]]="High", Table1[[#This Row],[Ticket Status]]="Open")
), "Yes", "No")</f>
        <v>No</v>
      </c>
      <c r="U1126" s="4" t="str">
        <f>IF(Table1[[#This Row],[Ticket Status]]="Closed","Yes","No")</f>
        <v>Yes</v>
      </c>
      <c r="V1126" s="4" t="str">
        <f>IF(Table1[[#This Row],[Ticket Status]]="Pending Customer Response","Yes","No")</f>
        <v>No</v>
      </c>
      <c r="W1126" s="5">
        <f ca="1">COUNTIFS(Table1[Agent_name],Table1[[#This Row],[Agent_name]],Table1[Month],Table1[[#This Row],[Month]])/160</f>
        <v>0.49375000000000002</v>
      </c>
    </row>
    <row r="1127" spans="1:23" x14ac:dyDescent="0.25">
      <c r="A1127">
        <v>1126</v>
      </c>
      <c r="B1127" t="s">
        <v>3792</v>
      </c>
      <c r="C1127" t="s">
        <v>3793</v>
      </c>
      <c r="D1127">
        <v>46</v>
      </c>
      <c r="E1127" t="s">
        <v>29</v>
      </c>
      <c r="F1127" t="s">
        <v>219</v>
      </c>
      <c r="G1127" s="1">
        <v>44014</v>
      </c>
      <c r="H1127" t="s">
        <v>59</v>
      </c>
      <c r="I1127" t="s">
        <v>113</v>
      </c>
      <c r="J1127" s="3" t="s">
        <v>3794</v>
      </c>
      <c r="K1127" t="s">
        <v>24</v>
      </c>
      <c r="M1127" t="s">
        <v>41</v>
      </c>
      <c r="N1127" t="s">
        <v>33</v>
      </c>
      <c r="O1127" s="2">
        <v>45078.532280092593</v>
      </c>
      <c r="R1127" t="str">
        <f t="shared" ca="1" si="17"/>
        <v>Ravi</v>
      </c>
      <c r="S1127" t="str">
        <f>IFERROR(TEXT(DATEVALUE(LEFT(Table1[[#This Row],[Date of Purchase]],10)), "MMMM"), TEXT(Table1[[#This Row],[Date of Purchase]], "MMMM"))</f>
        <v>July</v>
      </c>
      <c r="T1127" t="str">
        <f>IF(OR(
  AND(Table1[[#This Row],[Ticket Priority]]="Critical", Table1[[#This Row],[Ticket Status]]&lt;&gt;"Closed"),
  AND(Table1[[#This Row],[Ticket Priority]]="High", Table1[[#This Row],[Ticket Status]]="Open")
), "Yes", "No")</f>
        <v>No</v>
      </c>
      <c r="U1127" s="4" t="str">
        <f>IF(Table1[[#This Row],[Ticket Status]]="Closed","Yes","No")</f>
        <v>No</v>
      </c>
      <c r="V1127" s="4" t="str">
        <f>IF(Table1[[#This Row],[Ticket Status]]="Pending Customer Response","Yes","No")</f>
        <v>Yes</v>
      </c>
      <c r="W1127" s="5">
        <f ca="1">COUNTIFS(Table1[Agent_name],Table1[[#This Row],[Agent_name]],Table1[Month],Table1[[#This Row],[Month]])/160</f>
        <v>0.66249999999999998</v>
      </c>
    </row>
    <row r="1128" spans="1:23" x14ac:dyDescent="0.25">
      <c r="A1128">
        <v>1127</v>
      </c>
      <c r="B1128" t="s">
        <v>3795</v>
      </c>
      <c r="C1128" t="s">
        <v>3796</v>
      </c>
      <c r="D1128">
        <v>23</v>
      </c>
      <c r="E1128" t="s">
        <v>19</v>
      </c>
      <c r="F1128" t="s">
        <v>98</v>
      </c>
      <c r="G1128" s="1">
        <v>44268</v>
      </c>
      <c r="H1128" t="s">
        <v>21</v>
      </c>
      <c r="I1128" t="s">
        <v>22</v>
      </c>
      <c r="J1128" s="3" t="s">
        <v>3797</v>
      </c>
      <c r="K1128" t="s">
        <v>39</v>
      </c>
      <c r="L1128" t="s">
        <v>3798</v>
      </c>
      <c r="M1128" t="s">
        <v>89</v>
      </c>
      <c r="N1128" t="s">
        <v>26</v>
      </c>
      <c r="O1128" s="2">
        <v>45078.801724537036</v>
      </c>
      <c r="P1128" s="2">
        <v>45078.469780092593</v>
      </c>
      <c r="Q1128">
        <v>4</v>
      </c>
      <c r="R1128" t="str">
        <f t="shared" ca="1" si="17"/>
        <v>Priya</v>
      </c>
      <c r="S1128" t="str">
        <f>IFERROR(TEXT(DATEVALUE(LEFT(Table1[[#This Row],[Date of Purchase]],10)), "MMMM"), TEXT(Table1[[#This Row],[Date of Purchase]], "MMMM"))</f>
        <v>March</v>
      </c>
      <c r="T1128" t="str">
        <f>IF(OR(
  AND(Table1[[#This Row],[Ticket Priority]]="Critical", Table1[[#This Row],[Ticket Status]]&lt;&gt;"Closed"),
  AND(Table1[[#This Row],[Ticket Priority]]="High", Table1[[#This Row],[Ticket Status]]="Open")
), "Yes", "No")</f>
        <v>No</v>
      </c>
      <c r="U1128" s="4" t="str">
        <f>IF(Table1[[#This Row],[Ticket Status]]="Closed","Yes","No")</f>
        <v>Yes</v>
      </c>
      <c r="V1128" s="4" t="str">
        <f>IF(Table1[[#This Row],[Ticket Status]]="Pending Customer Response","Yes","No")</f>
        <v>No</v>
      </c>
      <c r="W1128" s="5">
        <f ca="1">COUNTIFS(Table1[Agent_name],Table1[[#This Row],[Agent_name]],Table1[Month],Table1[[#This Row],[Month]])/160</f>
        <v>0.43125000000000002</v>
      </c>
    </row>
    <row r="1129" spans="1:23" x14ac:dyDescent="0.25">
      <c r="A1129">
        <v>1128</v>
      </c>
      <c r="B1129" t="s">
        <v>3799</v>
      </c>
      <c r="C1129" t="s">
        <v>3800</v>
      </c>
      <c r="D1129">
        <v>31</v>
      </c>
      <c r="E1129" t="s">
        <v>19</v>
      </c>
      <c r="F1129" t="s">
        <v>219</v>
      </c>
      <c r="G1129" s="1">
        <v>44513</v>
      </c>
      <c r="H1129" t="s">
        <v>59</v>
      </c>
      <c r="I1129" t="s">
        <v>37</v>
      </c>
      <c r="J1129" s="3" t="s">
        <v>3801</v>
      </c>
      <c r="K1129" t="s">
        <v>62</v>
      </c>
      <c r="M1129" t="s">
        <v>89</v>
      </c>
      <c r="N1129" t="s">
        <v>26</v>
      </c>
      <c r="R1129" t="str">
        <f t="shared" ca="1" si="17"/>
        <v>Sara</v>
      </c>
      <c r="S1129" t="str">
        <f>IFERROR(TEXT(DATEVALUE(LEFT(Table1[[#This Row],[Date of Purchase]],10)), "MMMM"), TEXT(Table1[[#This Row],[Date of Purchase]], "MMMM"))</f>
        <v>November</v>
      </c>
      <c r="T1129" t="str">
        <f>IF(OR(
  AND(Table1[[#This Row],[Ticket Priority]]="Critical", Table1[[#This Row],[Ticket Status]]&lt;&gt;"Closed"),
  AND(Table1[[#This Row],[Ticket Priority]]="High", Table1[[#This Row],[Ticket Status]]="Open")
), "Yes", "No")</f>
        <v>Yes</v>
      </c>
      <c r="U1129" s="4" t="str">
        <f>IF(Table1[[#This Row],[Ticket Status]]="Closed","Yes","No")</f>
        <v>No</v>
      </c>
      <c r="V1129" s="4" t="str">
        <f>IF(Table1[[#This Row],[Ticket Status]]="Pending Customer Response","Yes","No")</f>
        <v>No</v>
      </c>
      <c r="W1129" s="5">
        <f ca="1">COUNTIFS(Table1[Agent_name],Table1[[#This Row],[Agent_name]],Table1[Month],Table1[[#This Row],[Month]])/160</f>
        <v>0.79374999999999996</v>
      </c>
    </row>
    <row r="1130" spans="1:23" x14ac:dyDescent="0.25">
      <c r="A1130">
        <v>1129</v>
      </c>
      <c r="B1130" t="s">
        <v>3802</v>
      </c>
      <c r="C1130" t="s">
        <v>3803</v>
      </c>
      <c r="D1130">
        <v>25</v>
      </c>
      <c r="E1130" t="s">
        <v>58</v>
      </c>
      <c r="F1130" t="s">
        <v>339</v>
      </c>
      <c r="G1130" s="1">
        <v>44383</v>
      </c>
      <c r="H1130" t="s">
        <v>21</v>
      </c>
      <c r="I1130" t="s">
        <v>60</v>
      </c>
      <c r="J1130" s="3" t="s">
        <v>3804</v>
      </c>
      <c r="K1130" t="s">
        <v>62</v>
      </c>
      <c r="M1130" t="s">
        <v>41</v>
      </c>
      <c r="N1130" t="s">
        <v>83</v>
      </c>
      <c r="R1130" t="str">
        <f t="shared" ca="1" si="17"/>
        <v>Sara</v>
      </c>
      <c r="S1130" t="str">
        <f>IFERROR(TEXT(DATEVALUE(LEFT(Table1[[#This Row],[Date of Purchase]],10)), "MMMM"), TEXT(Table1[[#This Row],[Date of Purchase]], "MMMM"))</f>
        <v>July</v>
      </c>
      <c r="T1130" t="str">
        <f>IF(OR(
  AND(Table1[[#This Row],[Ticket Priority]]="Critical", Table1[[#This Row],[Ticket Status]]&lt;&gt;"Closed"),
  AND(Table1[[#This Row],[Ticket Priority]]="High", Table1[[#This Row],[Ticket Status]]="Open")
), "Yes", "No")</f>
        <v>No</v>
      </c>
      <c r="U1130" s="4" t="str">
        <f>IF(Table1[[#This Row],[Ticket Status]]="Closed","Yes","No")</f>
        <v>No</v>
      </c>
      <c r="V1130" s="4" t="str">
        <f>IF(Table1[[#This Row],[Ticket Status]]="Pending Customer Response","Yes","No")</f>
        <v>No</v>
      </c>
      <c r="W1130" s="5">
        <f ca="1">COUNTIFS(Table1[Agent_name],Table1[[#This Row],[Agent_name]],Table1[Month],Table1[[#This Row],[Month]])/160</f>
        <v>0.6875</v>
      </c>
    </row>
    <row r="1131" spans="1:23" x14ac:dyDescent="0.25">
      <c r="A1131">
        <v>1130</v>
      </c>
      <c r="B1131" t="s">
        <v>3805</v>
      </c>
      <c r="C1131" t="s">
        <v>3806</v>
      </c>
      <c r="D1131">
        <v>62</v>
      </c>
      <c r="E1131" t="s">
        <v>19</v>
      </c>
      <c r="F1131" t="s">
        <v>36</v>
      </c>
      <c r="G1131" s="1">
        <v>44231</v>
      </c>
      <c r="H1131" t="s">
        <v>67</v>
      </c>
      <c r="I1131" t="s">
        <v>72</v>
      </c>
      <c r="J1131" s="3" t="s">
        <v>3807</v>
      </c>
      <c r="K1131" t="s">
        <v>39</v>
      </c>
      <c r="L1131" t="s">
        <v>3808</v>
      </c>
      <c r="M1131" t="s">
        <v>143</v>
      </c>
      <c r="N1131" t="s">
        <v>26</v>
      </c>
      <c r="O1131" s="2">
        <v>45078.180254629631</v>
      </c>
      <c r="P1131" s="2">
        <v>45078.082337962966</v>
      </c>
      <c r="Q1131">
        <v>1</v>
      </c>
      <c r="R1131" t="str">
        <f t="shared" ca="1" si="17"/>
        <v>Rahul</v>
      </c>
      <c r="S1131" t="str">
        <f>IFERROR(TEXT(DATEVALUE(LEFT(Table1[[#This Row],[Date of Purchase]],10)), "MMMM"), TEXT(Table1[[#This Row],[Date of Purchase]], "MMMM"))</f>
        <v>February</v>
      </c>
      <c r="T1131" t="str">
        <f>IF(OR(
  AND(Table1[[#This Row],[Ticket Priority]]="Critical", Table1[[#This Row],[Ticket Status]]&lt;&gt;"Closed"),
  AND(Table1[[#This Row],[Ticket Priority]]="High", Table1[[#This Row],[Ticket Status]]="Open")
), "Yes", "No")</f>
        <v>No</v>
      </c>
      <c r="U1131" s="4" t="str">
        <f>IF(Table1[[#This Row],[Ticket Status]]="Closed","Yes","No")</f>
        <v>Yes</v>
      </c>
      <c r="V1131" s="4" t="str">
        <f>IF(Table1[[#This Row],[Ticket Status]]="Pending Customer Response","Yes","No")</f>
        <v>No</v>
      </c>
      <c r="W1131" s="5">
        <f ca="1">COUNTIFS(Table1[Agent_name],Table1[[#This Row],[Agent_name]],Table1[Month],Table1[[#This Row],[Month]])/160</f>
        <v>0.30625000000000002</v>
      </c>
    </row>
    <row r="1132" spans="1:23" x14ac:dyDescent="0.25">
      <c r="A1132">
        <v>1131</v>
      </c>
      <c r="B1132" t="s">
        <v>3809</v>
      </c>
      <c r="C1132" t="s">
        <v>3810</v>
      </c>
      <c r="D1132">
        <v>70</v>
      </c>
      <c r="E1132" t="s">
        <v>19</v>
      </c>
      <c r="F1132" t="s">
        <v>30</v>
      </c>
      <c r="G1132" s="1">
        <v>44154</v>
      </c>
      <c r="H1132" t="s">
        <v>59</v>
      </c>
      <c r="I1132" t="s">
        <v>67</v>
      </c>
      <c r="J1132" s="3" t="s">
        <v>3811</v>
      </c>
      <c r="K1132" t="s">
        <v>24</v>
      </c>
      <c r="M1132" t="s">
        <v>143</v>
      </c>
      <c r="N1132" t="s">
        <v>33</v>
      </c>
      <c r="O1132" s="2">
        <v>45077.969155092593</v>
      </c>
      <c r="R1132" t="str">
        <f t="shared" ca="1" si="17"/>
        <v>Sara</v>
      </c>
      <c r="S1132" t="str">
        <f>IFERROR(TEXT(DATEVALUE(LEFT(Table1[[#This Row],[Date of Purchase]],10)), "MMMM"), TEXT(Table1[[#This Row],[Date of Purchase]], "MMMM"))</f>
        <v>November</v>
      </c>
      <c r="T1132" t="str">
        <f>IF(OR(
  AND(Table1[[#This Row],[Ticket Priority]]="Critical", Table1[[#This Row],[Ticket Status]]&lt;&gt;"Closed"),
  AND(Table1[[#This Row],[Ticket Priority]]="High", Table1[[#This Row],[Ticket Status]]="Open")
), "Yes", "No")</f>
        <v>No</v>
      </c>
      <c r="U1132" s="4" t="str">
        <f>IF(Table1[[#This Row],[Ticket Status]]="Closed","Yes","No")</f>
        <v>No</v>
      </c>
      <c r="V1132" s="4" t="str">
        <f>IF(Table1[[#This Row],[Ticket Status]]="Pending Customer Response","Yes","No")</f>
        <v>Yes</v>
      </c>
      <c r="W1132" s="5">
        <f ca="1">COUNTIFS(Table1[Agent_name],Table1[[#This Row],[Agent_name]],Table1[Month],Table1[[#This Row],[Month]])/160</f>
        <v>0.79374999999999996</v>
      </c>
    </row>
    <row r="1133" spans="1:23" x14ac:dyDescent="0.25">
      <c r="A1133">
        <v>1132</v>
      </c>
      <c r="B1133" t="s">
        <v>3812</v>
      </c>
      <c r="C1133" t="s">
        <v>3813</v>
      </c>
      <c r="D1133">
        <v>37</v>
      </c>
      <c r="E1133" t="s">
        <v>58</v>
      </c>
      <c r="F1133" t="s">
        <v>20</v>
      </c>
      <c r="G1133" s="1">
        <v>44495</v>
      </c>
      <c r="H1133" t="s">
        <v>45</v>
      </c>
      <c r="I1133" t="s">
        <v>60</v>
      </c>
      <c r="J1133" s="3" t="s">
        <v>3814</v>
      </c>
      <c r="K1133" t="s">
        <v>62</v>
      </c>
      <c r="M1133" t="s">
        <v>143</v>
      </c>
      <c r="N1133" t="s">
        <v>55</v>
      </c>
      <c r="R1133" t="str">
        <f t="shared" ca="1" si="17"/>
        <v>Divya</v>
      </c>
      <c r="S1133" t="str">
        <f>IFERROR(TEXT(DATEVALUE(LEFT(Table1[[#This Row],[Date of Purchase]],10)), "MMMM"), TEXT(Table1[[#This Row],[Date of Purchase]], "MMMM"))</f>
        <v>October</v>
      </c>
      <c r="T1133" t="str">
        <f>IF(OR(
  AND(Table1[[#This Row],[Ticket Priority]]="Critical", Table1[[#This Row],[Ticket Status]]&lt;&gt;"Closed"),
  AND(Table1[[#This Row],[Ticket Priority]]="High", Table1[[#This Row],[Ticket Status]]="Open")
), "Yes", "No")</f>
        <v>No</v>
      </c>
      <c r="U1133" s="4" t="str">
        <f>IF(Table1[[#This Row],[Ticket Status]]="Closed","Yes","No")</f>
        <v>No</v>
      </c>
      <c r="V1133" s="4" t="str">
        <f>IF(Table1[[#This Row],[Ticket Status]]="Pending Customer Response","Yes","No")</f>
        <v>No</v>
      </c>
      <c r="W1133" s="5">
        <f ca="1">COUNTIFS(Table1[Agent_name],Table1[[#This Row],[Agent_name]],Table1[Month],Table1[[#This Row],[Month]])/160</f>
        <v>0.25</v>
      </c>
    </row>
    <row r="1134" spans="1:23" x14ac:dyDescent="0.25">
      <c r="A1134">
        <v>1133</v>
      </c>
      <c r="B1134" t="s">
        <v>3815</v>
      </c>
      <c r="C1134" t="s">
        <v>3816</v>
      </c>
      <c r="D1134">
        <v>25</v>
      </c>
      <c r="E1134" t="s">
        <v>19</v>
      </c>
      <c r="F1134" t="s">
        <v>421</v>
      </c>
      <c r="G1134" s="1">
        <v>44328</v>
      </c>
      <c r="H1134" t="s">
        <v>21</v>
      </c>
      <c r="I1134" t="s">
        <v>113</v>
      </c>
      <c r="J1134" s="3" t="s">
        <v>3817</v>
      </c>
      <c r="K1134" t="s">
        <v>24</v>
      </c>
      <c r="M1134" t="s">
        <v>143</v>
      </c>
      <c r="N1134" t="s">
        <v>26</v>
      </c>
      <c r="O1134" s="2">
        <v>45078.564340277779</v>
      </c>
      <c r="R1134" t="str">
        <f t="shared" ca="1" si="17"/>
        <v>Meera</v>
      </c>
      <c r="S1134" t="str">
        <f>IFERROR(TEXT(DATEVALUE(LEFT(Table1[[#This Row],[Date of Purchase]],10)), "MMMM"), TEXT(Table1[[#This Row],[Date of Purchase]], "MMMM"))</f>
        <v>May</v>
      </c>
      <c r="T1134" t="str">
        <f>IF(OR(
  AND(Table1[[#This Row],[Ticket Priority]]="Critical", Table1[[#This Row],[Ticket Status]]&lt;&gt;"Closed"),
  AND(Table1[[#This Row],[Ticket Priority]]="High", Table1[[#This Row],[Ticket Status]]="Open")
), "Yes", "No")</f>
        <v>No</v>
      </c>
      <c r="U1134" s="4" t="str">
        <f>IF(Table1[[#This Row],[Ticket Status]]="Closed","Yes","No")</f>
        <v>No</v>
      </c>
      <c r="V1134" s="4" t="str">
        <f>IF(Table1[[#This Row],[Ticket Status]]="Pending Customer Response","Yes","No")</f>
        <v>Yes</v>
      </c>
      <c r="W1134" s="5">
        <f ca="1">COUNTIFS(Table1[Agent_name],Table1[[#This Row],[Agent_name]],Table1[Month],Table1[[#This Row],[Month]])/160</f>
        <v>0.26874999999999999</v>
      </c>
    </row>
    <row r="1135" spans="1:23" x14ac:dyDescent="0.25">
      <c r="A1135">
        <v>1134</v>
      </c>
      <c r="B1135" t="s">
        <v>3818</v>
      </c>
      <c r="C1135" t="s">
        <v>3819</v>
      </c>
      <c r="D1135">
        <v>44</v>
      </c>
      <c r="E1135" t="s">
        <v>29</v>
      </c>
      <c r="F1135" t="s">
        <v>51</v>
      </c>
      <c r="G1135" s="1">
        <v>43921</v>
      </c>
      <c r="H1135" t="s">
        <v>67</v>
      </c>
      <c r="I1135" t="s">
        <v>77</v>
      </c>
      <c r="J1135" s="3" t="s">
        <v>3820</v>
      </c>
      <c r="K1135" t="s">
        <v>24</v>
      </c>
      <c r="M1135" t="s">
        <v>25</v>
      </c>
      <c r="N1135" t="s">
        <v>26</v>
      </c>
      <c r="O1135" s="2">
        <v>45078.674768518518</v>
      </c>
      <c r="R1135" t="str">
        <f t="shared" ca="1" si="17"/>
        <v>Aisha</v>
      </c>
      <c r="S1135" t="str">
        <f>IFERROR(TEXT(DATEVALUE(LEFT(Table1[[#This Row],[Date of Purchase]],10)), "MMMM"), TEXT(Table1[[#This Row],[Date of Purchase]], "MMMM"))</f>
        <v>March</v>
      </c>
      <c r="T1135" t="str">
        <f>IF(OR(
  AND(Table1[[#This Row],[Ticket Priority]]="Critical", Table1[[#This Row],[Ticket Status]]&lt;&gt;"Closed"),
  AND(Table1[[#This Row],[Ticket Priority]]="High", Table1[[#This Row],[Ticket Status]]="Open")
), "Yes", "No")</f>
        <v>Yes</v>
      </c>
      <c r="U1135" s="4" t="str">
        <f>IF(Table1[[#This Row],[Ticket Status]]="Closed","Yes","No")</f>
        <v>No</v>
      </c>
      <c r="V1135" s="4" t="str">
        <f>IF(Table1[[#This Row],[Ticket Status]]="Pending Customer Response","Yes","No")</f>
        <v>Yes</v>
      </c>
      <c r="W1135" s="5">
        <f ca="1">COUNTIFS(Table1[Agent_name],Table1[[#This Row],[Agent_name]],Table1[Month],Table1[[#This Row],[Month]])/160</f>
        <v>1.0062500000000001</v>
      </c>
    </row>
    <row r="1136" spans="1:23" x14ac:dyDescent="0.25">
      <c r="A1136">
        <v>1135</v>
      </c>
      <c r="B1136" t="s">
        <v>3821</v>
      </c>
      <c r="C1136" t="s">
        <v>3822</v>
      </c>
      <c r="D1136">
        <v>23</v>
      </c>
      <c r="E1136" t="s">
        <v>29</v>
      </c>
      <c r="F1136" t="s">
        <v>207</v>
      </c>
      <c r="G1136" s="1">
        <v>44007</v>
      </c>
      <c r="H1136" t="s">
        <v>21</v>
      </c>
      <c r="I1136" t="s">
        <v>141</v>
      </c>
      <c r="J1136" s="3" t="s">
        <v>3823</v>
      </c>
      <c r="K1136" t="s">
        <v>62</v>
      </c>
      <c r="M1136" t="s">
        <v>25</v>
      </c>
      <c r="N1136" t="s">
        <v>55</v>
      </c>
      <c r="R1136" t="str">
        <f t="shared" ca="1" si="17"/>
        <v>Aisha</v>
      </c>
      <c r="S1136" t="str">
        <f>IFERROR(TEXT(DATEVALUE(LEFT(Table1[[#This Row],[Date of Purchase]],10)), "MMMM"), TEXT(Table1[[#This Row],[Date of Purchase]], "MMMM"))</f>
        <v>June</v>
      </c>
      <c r="T1136" t="str">
        <f>IF(OR(
  AND(Table1[[#This Row],[Ticket Priority]]="Critical", Table1[[#This Row],[Ticket Status]]&lt;&gt;"Closed"),
  AND(Table1[[#This Row],[Ticket Priority]]="High", Table1[[#This Row],[Ticket Status]]="Open")
), "Yes", "No")</f>
        <v>Yes</v>
      </c>
      <c r="U1136" s="4" t="str">
        <f>IF(Table1[[#This Row],[Ticket Status]]="Closed","Yes","No")</f>
        <v>No</v>
      </c>
      <c r="V1136" s="4" t="str">
        <f>IF(Table1[[#This Row],[Ticket Status]]="Pending Customer Response","Yes","No")</f>
        <v>No</v>
      </c>
      <c r="W1136" s="5">
        <f ca="1">COUNTIFS(Table1[Agent_name],Table1[[#This Row],[Agent_name]],Table1[Month],Table1[[#This Row],[Month]])/160</f>
        <v>0.89375000000000004</v>
      </c>
    </row>
    <row r="1137" spans="1:23" x14ac:dyDescent="0.25">
      <c r="A1137">
        <v>1136</v>
      </c>
      <c r="B1137" t="s">
        <v>3824</v>
      </c>
      <c r="C1137" t="s">
        <v>3825</v>
      </c>
      <c r="D1137">
        <v>36</v>
      </c>
      <c r="E1137" t="s">
        <v>58</v>
      </c>
      <c r="F1137" t="s">
        <v>30</v>
      </c>
      <c r="G1137" s="1">
        <v>43993</v>
      </c>
      <c r="H1137" t="s">
        <v>21</v>
      </c>
      <c r="I1137" t="s">
        <v>93</v>
      </c>
      <c r="J1137" s="3" t="s">
        <v>3826</v>
      </c>
      <c r="K1137" t="s">
        <v>39</v>
      </c>
      <c r="L1137" t="s">
        <v>3827</v>
      </c>
      <c r="M1137" t="s">
        <v>143</v>
      </c>
      <c r="N1137" t="s">
        <v>26</v>
      </c>
      <c r="O1137" s="2">
        <v>45078.248402777775</v>
      </c>
      <c r="P1137" s="2">
        <v>45078.137291666666</v>
      </c>
      <c r="Q1137">
        <v>2</v>
      </c>
      <c r="R1137" t="str">
        <f t="shared" ca="1" si="17"/>
        <v>Mohit</v>
      </c>
      <c r="S1137" t="str">
        <f>IFERROR(TEXT(DATEVALUE(LEFT(Table1[[#This Row],[Date of Purchase]],10)), "MMMM"), TEXT(Table1[[#This Row],[Date of Purchase]], "MMMM"))</f>
        <v>June</v>
      </c>
      <c r="T1137" t="str">
        <f>IF(OR(
  AND(Table1[[#This Row],[Ticket Priority]]="Critical", Table1[[#This Row],[Ticket Status]]&lt;&gt;"Closed"),
  AND(Table1[[#This Row],[Ticket Priority]]="High", Table1[[#This Row],[Ticket Status]]="Open")
), "Yes", "No")</f>
        <v>No</v>
      </c>
      <c r="U1137" s="4" t="str">
        <f>IF(Table1[[#This Row],[Ticket Status]]="Closed","Yes","No")</f>
        <v>Yes</v>
      </c>
      <c r="V1137" s="4" t="str">
        <f>IF(Table1[[#This Row],[Ticket Status]]="Pending Customer Response","Yes","No")</f>
        <v>No</v>
      </c>
      <c r="W1137" s="5">
        <f ca="1">COUNTIFS(Table1[Agent_name],Table1[[#This Row],[Agent_name]],Table1[Month],Table1[[#This Row],[Month]])/160</f>
        <v>0.41875000000000001</v>
      </c>
    </row>
    <row r="1138" spans="1:23" x14ac:dyDescent="0.25">
      <c r="A1138">
        <v>1137</v>
      </c>
      <c r="B1138" t="s">
        <v>3828</v>
      </c>
      <c r="C1138" t="s">
        <v>3829</v>
      </c>
      <c r="D1138">
        <v>52</v>
      </c>
      <c r="E1138" t="s">
        <v>29</v>
      </c>
      <c r="F1138" t="s">
        <v>117</v>
      </c>
      <c r="G1138" s="1">
        <v>44241</v>
      </c>
      <c r="H1138" t="s">
        <v>21</v>
      </c>
      <c r="I1138" t="s">
        <v>99</v>
      </c>
      <c r="J1138" s="3" t="s">
        <v>3830</v>
      </c>
      <c r="K1138" t="s">
        <v>24</v>
      </c>
      <c r="M1138" t="s">
        <v>143</v>
      </c>
      <c r="N1138" t="s">
        <v>26</v>
      </c>
      <c r="O1138" s="2">
        <v>45078.328981481478</v>
      </c>
      <c r="R1138" t="str">
        <f t="shared" ca="1" si="17"/>
        <v>Divya</v>
      </c>
      <c r="S1138" t="str">
        <f>IFERROR(TEXT(DATEVALUE(LEFT(Table1[[#This Row],[Date of Purchase]],10)), "MMMM"), TEXT(Table1[[#This Row],[Date of Purchase]], "MMMM"))</f>
        <v>February</v>
      </c>
      <c r="T1138" t="str">
        <f>IF(OR(
  AND(Table1[[#This Row],[Ticket Priority]]="Critical", Table1[[#This Row],[Ticket Status]]&lt;&gt;"Closed"),
  AND(Table1[[#This Row],[Ticket Priority]]="High", Table1[[#This Row],[Ticket Status]]="Open")
), "Yes", "No")</f>
        <v>No</v>
      </c>
      <c r="U1138" s="4" t="str">
        <f>IF(Table1[[#This Row],[Ticket Status]]="Closed","Yes","No")</f>
        <v>No</v>
      </c>
      <c r="V1138" s="4" t="str">
        <f>IF(Table1[[#This Row],[Ticket Status]]="Pending Customer Response","Yes","No")</f>
        <v>Yes</v>
      </c>
      <c r="W1138" s="5">
        <f ca="1">COUNTIFS(Table1[Agent_name],Table1[[#This Row],[Agent_name]],Table1[Month],Table1[[#This Row],[Month]])/160</f>
        <v>0.25624999999999998</v>
      </c>
    </row>
    <row r="1139" spans="1:23" x14ac:dyDescent="0.25">
      <c r="A1139">
        <v>1138</v>
      </c>
      <c r="B1139" t="s">
        <v>3831</v>
      </c>
      <c r="C1139" t="s">
        <v>3832</v>
      </c>
      <c r="D1139">
        <v>56</v>
      </c>
      <c r="E1139" t="s">
        <v>29</v>
      </c>
      <c r="F1139" t="s">
        <v>92</v>
      </c>
      <c r="G1139" s="1">
        <v>44148</v>
      </c>
      <c r="H1139" t="s">
        <v>59</v>
      </c>
      <c r="I1139" t="s">
        <v>37</v>
      </c>
      <c r="J1139" s="3" t="s">
        <v>3833</v>
      </c>
      <c r="K1139" t="s">
        <v>62</v>
      </c>
      <c r="M1139" t="s">
        <v>143</v>
      </c>
      <c r="N1139" t="s">
        <v>33</v>
      </c>
      <c r="R1139" t="str">
        <f t="shared" ca="1" si="17"/>
        <v>Ravi</v>
      </c>
      <c r="S1139" t="str">
        <f>IFERROR(TEXT(DATEVALUE(LEFT(Table1[[#This Row],[Date of Purchase]],10)), "MMMM"), TEXT(Table1[[#This Row],[Date of Purchase]], "MMMM"))</f>
        <v>November</v>
      </c>
      <c r="T1139" t="str">
        <f>IF(OR(
  AND(Table1[[#This Row],[Ticket Priority]]="Critical", Table1[[#This Row],[Ticket Status]]&lt;&gt;"Closed"),
  AND(Table1[[#This Row],[Ticket Priority]]="High", Table1[[#This Row],[Ticket Status]]="Open")
), "Yes", "No")</f>
        <v>No</v>
      </c>
      <c r="U1139" s="4" t="str">
        <f>IF(Table1[[#This Row],[Ticket Status]]="Closed","Yes","No")</f>
        <v>No</v>
      </c>
      <c r="V1139" s="4" t="str">
        <f>IF(Table1[[#This Row],[Ticket Status]]="Pending Customer Response","Yes","No")</f>
        <v>No</v>
      </c>
      <c r="W1139" s="5">
        <f ca="1">COUNTIFS(Table1[Agent_name],Table1[[#This Row],[Agent_name]],Table1[Month],Table1[[#This Row],[Month]])/160</f>
        <v>0.61875000000000002</v>
      </c>
    </row>
    <row r="1140" spans="1:23" x14ac:dyDescent="0.25">
      <c r="A1140">
        <v>1139</v>
      </c>
      <c r="B1140" t="s">
        <v>3834</v>
      </c>
      <c r="C1140" t="s">
        <v>3835</v>
      </c>
      <c r="D1140">
        <v>45</v>
      </c>
      <c r="E1140" t="s">
        <v>29</v>
      </c>
      <c r="F1140" t="s">
        <v>157</v>
      </c>
      <c r="G1140" s="1">
        <v>44372</v>
      </c>
      <c r="H1140" t="s">
        <v>45</v>
      </c>
      <c r="I1140" t="s">
        <v>37</v>
      </c>
      <c r="J1140" s="3" t="s">
        <v>3836</v>
      </c>
      <c r="K1140" t="s">
        <v>24</v>
      </c>
      <c r="M1140" t="s">
        <v>25</v>
      </c>
      <c r="N1140" t="s">
        <v>33</v>
      </c>
      <c r="O1140" s="2">
        <v>45078.725543981483</v>
      </c>
      <c r="R1140" t="str">
        <f t="shared" ca="1" si="17"/>
        <v>Karan</v>
      </c>
      <c r="S1140" t="str">
        <f>IFERROR(TEXT(DATEVALUE(LEFT(Table1[[#This Row],[Date of Purchase]],10)), "MMMM"), TEXT(Table1[[#This Row],[Date of Purchase]], "MMMM"))</f>
        <v>June</v>
      </c>
      <c r="T1140" t="str">
        <f>IF(OR(
  AND(Table1[[#This Row],[Ticket Priority]]="Critical", Table1[[#This Row],[Ticket Status]]&lt;&gt;"Closed"),
  AND(Table1[[#This Row],[Ticket Priority]]="High", Table1[[#This Row],[Ticket Status]]="Open")
), "Yes", "No")</f>
        <v>Yes</v>
      </c>
      <c r="U1140" s="4" t="str">
        <f>IF(Table1[[#This Row],[Ticket Status]]="Closed","Yes","No")</f>
        <v>No</v>
      </c>
      <c r="V1140" s="4" t="str">
        <f>IF(Table1[[#This Row],[Ticket Status]]="Pending Customer Response","Yes","No")</f>
        <v>Yes</v>
      </c>
      <c r="W1140" s="5">
        <f ca="1">COUNTIFS(Table1[Agent_name],Table1[[#This Row],[Agent_name]],Table1[Month],Table1[[#This Row],[Month]])/160</f>
        <v>0.27500000000000002</v>
      </c>
    </row>
    <row r="1141" spans="1:23" x14ac:dyDescent="0.25">
      <c r="A1141">
        <v>1140</v>
      </c>
      <c r="B1141" t="s">
        <v>3837</v>
      </c>
      <c r="C1141" t="s">
        <v>3838</v>
      </c>
      <c r="D1141">
        <v>30</v>
      </c>
      <c r="E1141" t="s">
        <v>29</v>
      </c>
      <c r="F1141" t="s">
        <v>456</v>
      </c>
      <c r="G1141" s="1">
        <v>44424</v>
      </c>
      <c r="H1141" t="s">
        <v>67</v>
      </c>
      <c r="I1141" t="s">
        <v>113</v>
      </c>
      <c r="J1141" s="3" t="s">
        <v>3839</v>
      </c>
      <c r="K1141" t="s">
        <v>24</v>
      </c>
      <c r="M1141" t="s">
        <v>41</v>
      </c>
      <c r="N1141" t="s">
        <v>26</v>
      </c>
      <c r="O1141" s="2">
        <v>45078.542916666665</v>
      </c>
      <c r="R1141" t="str">
        <f t="shared" ca="1" si="17"/>
        <v>Karan</v>
      </c>
      <c r="S1141" t="str">
        <f>IFERROR(TEXT(DATEVALUE(LEFT(Table1[[#This Row],[Date of Purchase]],10)), "MMMM"), TEXT(Table1[[#This Row],[Date of Purchase]], "MMMM"))</f>
        <v>August</v>
      </c>
      <c r="T1141" t="str">
        <f>IF(OR(
  AND(Table1[[#This Row],[Ticket Priority]]="Critical", Table1[[#This Row],[Ticket Status]]&lt;&gt;"Closed"),
  AND(Table1[[#This Row],[Ticket Priority]]="High", Table1[[#This Row],[Ticket Status]]="Open")
), "Yes", "No")</f>
        <v>No</v>
      </c>
      <c r="U1141" s="4" t="str">
        <f>IF(Table1[[#This Row],[Ticket Status]]="Closed","Yes","No")</f>
        <v>No</v>
      </c>
      <c r="V1141" s="4" t="str">
        <f>IF(Table1[[#This Row],[Ticket Status]]="Pending Customer Response","Yes","No")</f>
        <v>Yes</v>
      </c>
      <c r="W1141" s="5">
        <f ca="1">COUNTIFS(Table1[Agent_name],Table1[[#This Row],[Agent_name]],Table1[Month],Table1[[#This Row],[Month]])/160</f>
        <v>0.21875</v>
      </c>
    </row>
    <row r="1142" spans="1:23" x14ac:dyDescent="0.25">
      <c r="A1142">
        <v>1141</v>
      </c>
      <c r="B1142" t="s">
        <v>3840</v>
      </c>
      <c r="C1142" t="s">
        <v>3841</v>
      </c>
      <c r="D1142">
        <v>46</v>
      </c>
      <c r="E1142" t="s">
        <v>19</v>
      </c>
      <c r="F1142" t="s">
        <v>286</v>
      </c>
      <c r="G1142" s="1">
        <v>44358</v>
      </c>
      <c r="H1142" t="s">
        <v>67</v>
      </c>
      <c r="I1142" t="s">
        <v>59</v>
      </c>
      <c r="J1142" s="3" t="s">
        <v>3842</v>
      </c>
      <c r="K1142" t="s">
        <v>62</v>
      </c>
      <c r="M1142" t="s">
        <v>25</v>
      </c>
      <c r="N1142" t="s">
        <v>33</v>
      </c>
      <c r="R1142" t="str">
        <f t="shared" ca="1" si="17"/>
        <v>Mohit</v>
      </c>
      <c r="S1142" t="str">
        <f>IFERROR(TEXT(DATEVALUE(LEFT(Table1[[#This Row],[Date of Purchase]],10)), "MMMM"), TEXT(Table1[[#This Row],[Date of Purchase]], "MMMM"))</f>
        <v>June</v>
      </c>
      <c r="T1142" t="str">
        <f>IF(OR(
  AND(Table1[[#This Row],[Ticket Priority]]="Critical", Table1[[#This Row],[Ticket Status]]&lt;&gt;"Closed"),
  AND(Table1[[#This Row],[Ticket Priority]]="High", Table1[[#This Row],[Ticket Status]]="Open")
), "Yes", "No")</f>
        <v>Yes</v>
      </c>
      <c r="U1142" s="4" t="str">
        <f>IF(Table1[[#This Row],[Ticket Status]]="Closed","Yes","No")</f>
        <v>No</v>
      </c>
      <c r="V1142" s="4" t="str">
        <f>IF(Table1[[#This Row],[Ticket Status]]="Pending Customer Response","Yes","No")</f>
        <v>No</v>
      </c>
      <c r="W1142" s="5">
        <f ca="1">COUNTIFS(Table1[Agent_name],Table1[[#This Row],[Agent_name]],Table1[Month],Table1[[#This Row],[Month]])/160</f>
        <v>0.41875000000000001</v>
      </c>
    </row>
    <row r="1143" spans="1:23" x14ac:dyDescent="0.25">
      <c r="A1143">
        <v>1142</v>
      </c>
      <c r="B1143" t="s">
        <v>3843</v>
      </c>
      <c r="C1143" t="s">
        <v>3844</v>
      </c>
      <c r="D1143">
        <v>53</v>
      </c>
      <c r="E1143" t="s">
        <v>58</v>
      </c>
      <c r="F1143" t="s">
        <v>86</v>
      </c>
      <c r="G1143" s="1">
        <v>43990</v>
      </c>
      <c r="H1143" t="s">
        <v>66</v>
      </c>
      <c r="I1143" t="s">
        <v>60</v>
      </c>
      <c r="J1143" s="3" t="s">
        <v>3845</v>
      </c>
      <c r="K1143" t="s">
        <v>24</v>
      </c>
      <c r="M1143" t="s">
        <v>89</v>
      </c>
      <c r="N1143" t="s">
        <v>83</v>
      </c>
      <c r="O1143" s="2">
        <v>45078.821435185186</v>
      </c>
      <c r="R1143" t="str">
        <f t="shared" ca="1" si="17"/>
        <v>Priya</v>
      </c>
      <c r="S1143" t="str">
        <f>IFERROR(TEXT(DATEVALUE(LEFT(Table1[[#This Row],[Date of Purchase]],10)), "MMMM"), TEXT(Table1[[#This Row],[Date of Purchase]], "MMMM"))</f>
        <v>June</v>
      </c>
      <c r="T1143" t="str">
        <f>IF(OR(
  AND(Table1[[#This Row],[Ticket Priority]]="Critical", Table1[[#This Row],[Ticket Status]]&lt;&gt;"Closed"),
  AND(Table1[[#This Row],[Ticket Priority]]="High", Table1[[#This Row],[Ticket Status]]="Open")
), "Yes", "No")</f>
        <v>No</v>
      </c>
      <c r="U1143" s="4" t="str">
        <f>IF(Table1[[#This Row],[Ticket Status]]="Closed","Yes","No")</f>
        <v>No</v>
      </c>
      <c r="V1143" s="4" t="str">
        <f>IF(Table1[[#This Row],[Ticket Status]]="Pending Customer Response","Yes","No")</f>
        <v>Yes</v>
      </c>
      <c r="W1143" s="5">
        <f ca="1">COUNTIFS(Table1[Agent_name],Table1[[#This Row],[Agent_name]],Table1[Month],Table1[[#This Row],[Month]])/160</f>
        <v>0.35625000000000001</v>
      </c>
    </row>
    <row r="1144" spans="1:23" x14ac:dyDescent="0.25">
      <c r="A1144">
        <v>1143</v>
      </c>
      <c r="B1144" t="s">
        <v>3846</v>
      </c>
      <c r="C1144" t="s">
        <v>3847</v>
      </c>
      <c r="D1144">
        <v>43</v>
      </c>
      <c r="E1144" t="s">
        <v>29</v>
      </c>
      <c r="F1144" t="s">
        <v>117</v>
      </c>
      <c r="G1144" s="1">
        <v>43932</v>
      </c>
      <c r="H1144" t="s">
        <v>21</v>
      </c>
      <c r="I1144" t="s">
        <v>141</v>
      </c>
      <c r="J1144" s="3" t="s">
        <v>3848</v>
      </c>
      <c r="K1144" t="s">
        <v>39</v>
      </c>
      <c r="L1144" t="s">
        <v>3849</v>
      </c>
      <c r="M1144" t="s">
        <v>25</v>
      </c>
      <c r="N1144" t="s">
        <v>83</v>
      </c>
      <c r="O1144" s="2">
        <v>45078.217291666668</v>
      </c>
      <c r="P1144" s="2">
        <v>45078.415902777779</v>
      </c>
      <c r="Q1144">
        <v>2</v>
      </c>
      <c r="R1144" t="str">
        <f t="shared" ca="1" si="17"/>
        <v>Aisha</v>
      </c>
      <c r="S1144" t="str">
        <f>IFERROR(TEXT(DATEVALUE(LEFT(Table1[[#This Row],[Date of Purchase]],10)), "MMMM"), TEXT(Table1[[#This Row],[Date of Purchase]], "MMMM"))</f>
        <v>April</v>
      </c>
      <c r="T1144" t="str">
        <f>IF(OR(
  AND(Table1[[#This Row],[Ticket Priority]]="Critical", Table1[[#This Row],[Ticket Status]]&lt;&gt;"Closed"),
  AND(Table1[[#This Row],[Ticket Priority]]="High", Table1[[#This Row],[Ticket Status]]="Open")
), "Yes", "No")</f>
        <v>No</v>
      </c>
      <c r="U1144" s="4" t="str">
        <f>IF(Table1[[#This Row],[Ticket Status]]="Closed","Yes","No")</f>
        <v>Yes</v>
      </c>
      <c r="V1144" s="4" t="str">
        <f>IF(Table1[[#This Row],[Ticket Status]]="Pending Customer Response","Yes","No")</f>
        <v>No</v>
      </c>
      <c r="W1144" s="5">
        <f ca="1">COUNTIFS(Table1[Agent_name],Table1[[#This Row],[Agent_name]],Table1[Month],Table1[[#This Row],[Month]])/160</f>
        <v>0.81874999999999998</v>
      </c>
    </row>
    <row r="1145" spans="1:23" x14ac:dyDescent="0.25">
      <c r="A1145">
        <v>1144</v>
      </c>
      <c r="B1145" t="s">
        <v>3850</v>
      </c>
      <c r="C1145" t="s">
        <v>3851</v>
      </c>
      <c r="D1145">
        <v>25</v>
      </c>
      <c r="E1145" t="s">
        <v>58</v>
      </c>
      <c r="F1145" t="s">
        <v>81</v>
      </c>
      <c r="G1145" s="1">
        <v>44557</v>
      </c>
      <c r="H1145" t="s">
        <v>45</v>
      </c>
      <c r="I1145" t="s">
        <v>67</v>
      </c>
      <c r="J1145" s="3" t="s">
        <v>3852</v>
      </c>
      <c r="K1145" t="s">
        <v>24</v>
      </c>
      <c r="M1145" t="s">
        <v>25</v>
      </c>
      <c r="N1145" t="s">
        <v>33</v>
      </c>
      <c r="O1145" s="2">
        <v>45078.108275462961</v>
      </c>
      <c r="R1145" t="str">
        <f t="shared" ca="1" si="17"/>
        <v>Aisha</v>
      </c>
      <c r="S1145" t="str">
        <f>IFERROR(TEXT(DATEVALUE(LEFT(Table1[[#This Row],[Date of Purchase]],10)), "MMMM"), TEXT(Table1[[#This Row],[Date of Purchase]], "MMMM"))</f>
        <v>December</v>
      </c>
      <c r="T1145" t="str">
        <f>IF(OR(
  AND(Table1[[#This Row],[Ticket Priority]]="Critical", Table1[[#This Row],[Ticket Status]]&lt;&gt;"Closed"),
  AND(Table1[[#This Row],[Ticket Priority]]="High", Table1[[#This Row],[Ticket Status]]="Open")
), "Yes", "No")</f>
        <v>Yes</v>
      </c>
      <c r="U1145" s="4" t="str">
        <f>IF(Table1[[#This Row],[Ticket Status]]="Closed","Yes","No")</f>
        <v>No</v>
      </c>
      <c r="V1145" s="4" t="str">
        <f>IF(Table1[[#This Row],[Ticket Status]]="Pending Customer Response","Yes","No")</f>
        <v>Yes</v>
      </c>
      <c r="W1145" s="5">
        <f ca="1">COUNTIFS(Table1[Agent_name],Table1[[#This Row],[Agent_name]],Table1[Month],Table1[[#This Row],[Month]])/160</f>
        <v>0.91249999999999998</v>
      </c>
    </row>
    <row r="1146" spans="1:23" x14ac:dyDescent="0.25">
      <c r="A1146">
        <v>1145</v>
      </c>
      <c r="B1146" t="s">
        <v>3853</v>
      </c>
      <c r="C1146" t="s">
        <v>3854</v>
      </c>
      <c r="D1146">
        <v>32</v>
      </c>
      <c r="E1146" t="s">
        <v>19</v>
      </c>
      <c r="F1146" t="s">
        <v>134</v>
      </c>
      <c r="G1146" s="1">
        <v>43852</v>
      </c>
      <c r="H1146" t="s">
        <v>45</v>
      </c>
      <c r="I1146" t="s">
        <v>37</v>
      </c>
      <c r="J1146" s="3" t="s">
        <v>3855</v>
      </c>
      <c r="K1146" t="s">
        <v>24</v>
      </c>
      <c r="M1146" t="s">
        <v>41</v>
      </c>
      <c r="N1146" t="s">
        <v>55</v>
      </c>
      <c r="O1146" s="2">
        <v>45078.518703703703</v>
      </c>
      <c r="R1146" t="str">
        <f t="shared" ca="1" si="17"/>
        <v>Ravi</v>
      </c>
      <c r="S1146" t="str">
        <f>IFERROR(TEXT(DATEVALUE(LEFT(Table1[[#This Row],[Date of Purchase]],10)), "MMMM"), TEXT(Table1[[#This Row],[Date of Purchase]], "MMMM"))</f>
        <v>January</v>
      </c>
      <c r="T1146" t="str">
        <f>IF(OR(
  AND(Table1[[#This Row],[Ticket Priority]]="Critical", Table1[[#This Row],[Ticket Status]]&lt;&gt;"Closed"),
  AND(Table1[[#This Row],[Ticket Priority]]="High", Table1[[#This Row],[Ticket Status]]="Open")
), "Yes", "No")</f>
        <v>No</v>
      </c>
      <c r="U1146" s="4" t="str">
        <f>IF(Table1[[#This Row],[Ticket Status]]="Closed","Yes","No")</f>
        <v>No</v>
      </c>
      <c r="V1146" s="4" t="str">
        <f>IF(Table1[[#This Row],[Ticket Status]]="Pending Customer Response","Yes","No")</f>
        <v>Yes</v>
      </c>
      <c r="W1146" s="5">
        <f ca="1">COUNTIFS(Table1[Agent_name],Table1[[#This Row],[Agent_name]],Table1[Month],Table1[[#This Row],[Month]])/160</f>
        <v>0.74375000000000002</v>
      </c>
    </row>
    <row r="1147" spans="1:23" x14ac:dyDescent="0.25">
      <c r="A1147">
        <v>1146</v>
      </c>
      <c r="B1147" t="s">
        <v>3856</v>
      </c>
      <c r="C1147" t="s">
        <v>3857</v>
      </c>
      <c r="D1147">
        <v>43</v>
      </c>
      <c r="E1147" t="s">
        <v>19</v>
      </c>
      <c r="F1147" t="s">
        <v>44</v>
      </c>
      <c r="G1147" s="1">
        <v>44174</v>
      </c>
      <c r="H1147" t="s">
        <v>66</v>
      </c>
      <c r="I1147" t="s">
        <v>60</v>
      </c>
      <c r="J1147" s="3" t="s">
        <v>3858</v>
      </c>
      <c r="K1147" t="s">
        <v>39</v>
      </c>
      <c r="L1147" t="s">
        <v>3859</v>
      </c>
      <c r="M1147" t="s">
        <v>89</v>
      </c>
      <c r="N1147" t="s">
        <v>26</v>
      </c>
      <c r="O1147" s="2">
        <v>45078.684004629627</v>
      </c>
      <c r="P1147" s="2">
        <v>45078.87358796296</v>
      </c>
      <c r="Q1147">
        <v>4</v>
      </c>
      <c r="R1147" t="str">
        <f t="shared" ca="1" si="17"/>
        <v>Aisha</v>
      </c>
      <c r="S1147" t="str">
        <f>IFERROR(TEXT(DATEVALUE(LEFT(Table1[[#This Row],[Date of Purchase]],10)), "MMMM"), TEXT(Table1[[#This Row],[Date of Purchase]], "MMMM"))</f>
        <v>December</v>
      </c>
      <c r="T1147" t="str">
        <f>IF(OR(
  AND(Table1[[#This Row],[Ticket Priority]]="Critical", Table1[[#This Row],[Ticket Status]]&lt;&gt;"Closed"),
  AND(Table1[[#This Row],[Ticket Priority]]="High", Table1[[#This Row],[Ticket Status]]="Open")
), "Yes", "No")</f>
        <v>No</v>
      </c>
      <c r="U1147" s="4" t="str">
        <f>IF(Table1[[#This Row],[Ticket Status]]="Closed","Yes","No")</f>
        <v>Yes</v>
      </c>
      <c r="V1147" s="4" t="str">
        <f>IF(Table1[[#This Row],[Ticket Status]]="Pending Customer Response","Yes","No")</f>
        <v>No</v>
      </c>
      <c r="W1147" s="5">
        <f ca="1">COUNTIFS(Table1[Agent_name],Table1[[#This Row],[Agent_name]],Table1[Month],Table1[[#This Row],[Month]])/160</f>
        <v>0.91249999999999998</v>
      </c>
    </row>
    <row r="1148" spans="1:23" x14ac:dyDescent="0.25">
      <c r="A1148">
        <v>1147</v>
      </c>
      <c r="B1148" t="s">
        <v>3860</v>
      </c>
      <c r="C1148" t="s">
        <v>3861</v>
      </c>
      <c r="D1148">
        <v>60</v>
      </c>
      <c r="E1148" t="s">
        <v>58</v>
      </c>
      <c r="F1148" t="s">
        <v>98</v>
      </c>
      <c r="G1148" s="1">
        <v>43955</v>
      </c>
      <c r="H1148" t="s">
        <v>67</v>
      </c>
      <c r="I1148" t="s">
        <v>37</v>
      </c>
      <c r="J1148" s="3" t="s">
        <v>3862</v>
      </c>
      <c r="K1148" t="s">
        <v>24</v>
      </c>
      <c r="M1148" t="s">
        <v>89</v>
      </c>
      <c r="N1148" t="s">
        <v>33</v>
      </c>
      <c r="O1148" s="2">
        <v>45078.284016203703</v>
      </c>
      <c r="R1148" t="str">
        <f t="shared" ca="1" si="17"/>
        <v>Sara</v>
      </c>
      <c r="S1148" t="str">
        <f>IFERROR(TEXT(DATEVALUE(LEFT(Table1[[#This Row],[Date of Purchase]],10)), "MMMM"), TEXT(Table1[[#This Row],[Date of Purchase]], "MMMM"))</f>
        <v>May</v>
      </c>
      <c r="T1148" t="str">
        <f>IF(OR(
  AND(Table1[[#This Row],[Ticket Priority]]="Critical", Table1[[#This Row],[Ticket Status]]&lt;&gt;"Closed"),
  AND(Table1[[#This Row],[Ticket Priority]]="High", Table1[[#This Row],[Ticket Status]]="Open")
), "Yes", "No")</f>
        <v>No</v>
      </c>
      <c r="U1148" s="4" t="str">
        <f>IF(Table1[[#This Row],[Ticket Status]]="Closed","Yes","No")</f>
        <v>No</v>
      </c>
      <c r="V1148" s="4" t="str">
        <f>IF(Table1[[#This Row],[Ticket Status]]="Pending Customer Response","Yes","No")</f>
        <v>Yes</v>
      </c>
      <c r="W1148" s="5">
        <f ca="1">COUNTIFS(Table1[Agent_name],Table1[[#This Row],[Agent_name]],Table1[Month],Table1[[#This Row],[Month]])/160</f>
        <v>0.64375000000000004</v>
      </c>
    </row>
    <row r="1149" spans="1:23" x14ac:dyDescent="0.25">
      <c r="A1149">
        <v>1148</v>
      </c>
      <c r="B1149" t="s">
        <v>3863</v>
      </c>
      <c r="C1149" t="s">
        <v>3864</v>
      </c>
      <c r="D1149">
        <v>36</v>
      </c>
      <c r="E1149" t="s">
        <v>29</v>
      </c>
      <c r="F1149" t="s">
        <v>161</v>
      </c>
      <c r="G1149" s="1">
        <v>44538</v>
      </c>
      <c r="H1149" t="s">
        <v>59</v>
      </c>
      <c r="I1149" t="s">
        <v>52</v>
      </c>
      <c r="J1149" s="3" t="s">
        <v>3865</v>
      </c>
      <c r="K1149" t="s">
        <v>62</v>
      </c>
      <c r="M1149" t="s">
        <v>89</v>
      </c>
      <c r="N1149" t="s">
        <v>55</v>
      </c>
      <c r="R1149" t="str">
        <f t="shared" ca="1" si="17"/>
        <v>Ravi</v>
      </c>
      <c r="S1149" t="str">
        <f>IFERROR(TEXT(DATEVALUE(LEFT(Table1[[#This Row],[Date of Purchase]],10)), "MMMM"), TEXT(Table1[[#This Row],[Date of Purchase]], "MMMM"))</f>
        <v>December</v>
      </c>
      <c r="T1149" t="str">
        <f>IF(OR(
  AND(Table1[[#This Row],[Ticket Priority]]="Critical", Table1[[#This Row],[Ticket Status]]&lt;&gt;"Closed"),
  AND(Table1[[#This Row],[Ticket Priority]]="High", Table1[[#This Row],[Ticket Status]]="Open")
), "Yes", "No")</f>
        <v>Yes</v>
      </c>
      <c r="U1149" s="4" t="str">
        <f>IF(Table1[[#This Row],[Ticket Status]]="Closed","Yes","No")</f>
        <v>No</v>
      </c>
      <c r="V1149" s="4" t="str">
        <f>IF(Table1[[#This Row],[Ticket Status]]="Pending Customer Response","Yes","No")</f>
        <v>No</v>
      </c>
      <c r="W1149" s="5">
        <f ca="1">COUNTIFS(Table1[Agent_name],Table1[[#This Row],[Agent_name]],Table1[Month],Table1[[#This Row],[Month]])/160</f>
        <v>0.66249999999999998</v>
      </c>
    </row>
    <row r="1150" spans="1:23" x14ac:dyDescent="0.25">
      <c r="A1150">
        <v>1149</v>
      </c>
      <c r="B1150" t="s">
        <v>3866</v>
      </c>
      <c r="C1150" t="s">
        <v>3867</v>
      </c>
      <c r="D1150">
        <v>59</v>
      </c>
      <c r="E1150" t="s">
        <v>58</v>
      </c>
      <c r="F1150" t="s">
        <v>699</v>
      </c>
      <c r="G1150" s="1">
        <v>44224</v>
      </c>
      <c r="H1150" t="s">
        <v>21</v>
      </c>
      <c r="I1150" t="s">
        <v>46</v>
      </c>
      <c r="J1150" s="3" t="s">
        <v>3868</v>
      </c>
      <c r="K1150" t="s">
        <v>24</v>
      </c>
      <c r="M1150" t="s">
        <v>143</v>
      </c>
      <c r="N1150" t="s">
        <v>26</v>
      </c>
      <c r="O1150" s="2">
        <v>45078.002118055556</v>
      </c>
      <c r="R1150" t="str">
        <f t="shared" ca="1" si="17"/>
        <v>Aisha</v>
      </c>
      <c r="S1150" t="str">
        <f>IFERROR(TEXT(DATEVALUE(LEFT(Table1[[#This Row],[Date of Purchase]],10)), "MMMM"), TEXT(Table1[[#This Row],[Date of Purchase]], "MMMM"))</f>
        <v>January</v>
      </c>
      <c r="T1150" t="str">
        <f>IF(OR(
  AND(Table1[[#This Row],[Ticket Priority]]="Critical", Table1[[#This Row],[Ticket Status]]&lt;&gt;"Closed"),
  AND(Table1[[#This Row],[Ticket Priority]]="High", Table1[[#This Row],[Ticket Status]]="Open")
), "Yes", "No")</f>
        <v>No</v>
      </c>
      <c r="U1150" s="4" t="str">
        <f>IF(Table1[[#This Row],[Ticket Status]]="Closed","Yes","No")</f>
        <v>No</v>
      </c>
      <c r="V1150" s="4" t="str">
        <f>IF(Table1[[#This Row],[Ticket Status]]="Pending Customer Response","Yes","No")</f>
        <v>Yes</v>
      </c>
      <c r="W1150" s="5">
        <f ca="1">COUNTIFS(Table1[Agent_name],Table1[[#This Row],[Agent_name]],Table1[Month],Table1[[#This Row],[Month]])/160</f>
        <v>0.83125000000000004</v>
      </c>
    </row>
    <row r="1151" spans="1:23" x14ac:dyDescent="0.25">
      <c r="A1151">
        <v>1150</v>
      </c>
      <c r="B1151" t="s">
        <v>3869</v>
      </c>
      <c r="C1151" t="s">
        <v>3870</v>
      </c>
      <c r="D1151">
        <v>45</v>
      </c>
      <c r="E1151" t="s">
        <v>58</v>
      </c>
      <c r="F1151" t="s">
        <v>129</v>
      </c>
      <c r="G1151" s="1">
        <v>44133</v>
      </c>
      <c r="H1151" t="s">
        <v>45</v>
      </c>
      <c r="I1151" t="s">
        <v>177</v>
      </c>
      <c r="J1151" s="3" t="s">
        <v>3871</v>
      </c>
      <c r="K1151" t="s">
        <v>24</v>
      </c>
      <c r="M1151" t="s">
        <v>25</v>
      </c>
      <c r="N1151" t="s">
        <v>55</v>
      </c>
      <c r="O1151" s="2">
        <v>45078.611157407409</v>
      </c>
      <c r="R1151" t="str">
        <f t="shared" ca="1" si="17"/>
        <v>Rahul</v>
      </c>
      <c r="S1151" t="str">
        <f>IFERROR(TEXT(DATEVALUE(LEFT(Table1[[#This Row],[Date of Purchase]],10)), "MMMM"), TEXT(Table1[[#This Row],[Date of Purchase]], "MMMM"))</f>
        <v>October</v>
      </c>
      <c r="T1151" t="str">
        <f>IF(OR(
  AND(Table1[[#This Row],[Ticket Priority]]="Critical", Table1[[#This Row],[Ticket Status]]&lt;&gt;"Closed"),
  AND(Table1[[#This Row],[Ticket Priority]]="High", Table1[[#This Row],[Ticket Status]]="Open")
), "Yes", "No")</f>
        <v>Yes</v>
      </c>
      <c r="U1151" s="4" t="str">
        <f>IF(Table1[[#This Row],[Ticket Status]]="Closed","Yes","No")</f>
        <v>No</v>
      </c>
      <c r="V1151" s="4" t="str">
        <f>IF(Table1[[#This Row],[Ticket Status]]="Pending Customer Response","Yes","No")</f>
        <v>Yes</v>
      </c>
      <c r="W1151" s="5">
        <f ca="1">COUNTIFS(Table1[Agent_name],Table1[[#This Row],[Agent_name]],Table1[Month],Table1[[#This Row],[Month]])/160</f>
        <v>0.23125000000000001</v>
      </c>
    </row>
    <row r="1152" spans="1:23" x14ac:dyDescent="0.25">
      <c r="A1152">
        <v>1151</v>
      </c>
      <c r="B1152" t="s">
        <v>3872</v>
      </c>
      <c r="C1152" t="s">
        <v>3873</v>
      </c>
      <c r="D1152">
        <v>49</v>
      </c>
      <c r="E1152" t="s">
        <v>19</v>
      </c>
      <c r="F1152" t="s">
        <v>421</v>
      </c>
      <c r="G1152" s="1">
        <v>44256</v>
      </c>
      <c r="H1152" t="s">
        <v>45</v>
      </c>
      <c r="I1152" t="s">
        <v>37</v>
      </c>
      <c r="J1152" s="3" t="s">
        <v>3874</v>
      </c>
      <c r="K1152" t="s">
        <v>39</v>
      </c>
      <c r="L1152" t="s">
        <v>3875</v>
      </c>
      <c r="M1152" t="s">
        <v>89</v>
      </c>
      <c r="N1152" t="s">
        <v>83</v>
      </c>
      <c r="O1152" s="2">
        <v>45078.303541666668</v>
      </c>
      <c r="P1152" s="2">
        <v>45078.432708333334</v>
      </c>
      <c r="Q1152">
        <v>2</v>
      </c>
      <c r="R1152" t="str">
        <f t="shared" ca="1" si="17"/>
        <v>Divya</v>
      </c>
      <c r="S1152" t="str">
        <f>IFERROR(TEXT(DATEVALUE(LEFT(Table1[[#This Row],[Date of Purchase]],10)), "MMMM"), TEXT(Table1[[#This Row],[Date of Purchase]], "MMMM"))</f>
        <v>March</v>
      </c>
      <c r="T1152" t="str">
        <f>IF(OR(
  AND(Table1[[#This Row],[Ticket Priority]]="Critical", Table1[[#This Row],[Ticket Status]]&lt;&gt;"Closed"),
  AND(Table1[[#This Row],[Ticket Priority]]="High", Table1[[#This Row],[Ticket Status]]="Open")
), "Yes", "No")</f>
        <v>No</v>
      </c>
      <c r="U1152" s="4" t="str">
        <f>IF(Table1[[#This Row],[Ticket Status]]="Closed","Yes","No")</f>
        <v>Yes</v>
      </c>
      <c r="V1152" s="4" t="str">
        <f>IF(Table1[[#This Row],[Ticket Status]]="Pending Customer Response","Yes","No")</f>
        <v>No</v>
      </c>
      <c r="W1152" s="5">
        <f ca="1">COUNTIFS(Table1[Agent_name],Table1[[#This Row],[Agent_name]],Table1[Month],Table1[[#This Row],[Month]])/160</f>
        <v>0.1875</v>
      </c>
    </row>
    <row r="1153" spans="1:23" x14ac:dyDescent="0.25">
      <c r="A1153">
        <v>1152</v>
      </c>
      <c r="B1153" t="s">
        <v>3876</v>
      </c>
      <c r="C1153" t="s">
        <v>3877</v>
      </c>
      <c r="D1153">
        <v>62</v>
      </c>
      <c r="E1153" t="s">
        <v>19</v>
      </c>
      <c r="F1153" t="s">
        <v>421</v>
      </c>
      <c r="G1153" s="1">
        <v>43967</v>
      </c>
      <c r="H1153" t="s">
        <v>59</v>
      </c>
      <c r="I1153" t="s">
        <v>37</v>
      </c>
      <c r="J1153" s="3" t="s">
        <v>3878</v>
      </c>
      <c r="K1153" t="s">
        <v>24</v>
      </c>
      <c r="M1153" t="s">
        <v>41</v>
      </c>
      <c r="N1153" t="s">
        <v>83</v>
      </c>
      <c r="O1153" s="2">
        <v>45078.652175925927</v>
      </c>
      <c r="R1153" t="str">
        <f t="shared" ca="1" si="17"/>
        <v>Sara</v>
      </c>
      <c r="S1153" t="str">
        <f>IFERROR(TEXT(DATEVALUE(LEFT(Table1[[#This Row],[Date of Purchase]],10)), "MMMM"), TEXT(Table1[[#This Row],[Date of Purchase]], "MMMM"))</f>
        <v>May</v>
      </c>
      <c r="T1153" t="str">
        <f>IF(OR(
  AND(Table1[[#This Row],[Ticket Priority]]="Critical", Table1[[#This Row],[Ticket Status]]&lt;&gt;"Closed"),
  AND(Table1[[#This Row],[Ticket Priority]]="High", Table1[[#This Row],[Ticket Status]]="Open")
), "Yes", "No")</f>
        <v>No</v>
      </c>
      <c r="U1153" s="4" t="str">
        <f>IF(Table1[[#This Row],[Ticket Status]]="Closed","Yes","No")</f>
        <v>No</v>
      </c>
      <c r="V1153" s="4" t="str">
        <f>IF(Table1[[#This Row],[Ticket Status]]="Pending Customer Response","Yes","No")</f>
        <v>Yes</v>
      </c>
      <c r="W1153" s="5">
        <f ca="1">COUNTIFS(Table1[Agent_name],Table1[[#This Row],[Agent_name]],Table1[Month],Table1[[#This Row],[Month]])/160</f>
        <v>0.64375000000000004</v>
      </c>
    </row>
    <row r="1154" spans="1:23" x14ac:dyDescent="0.25">
      <c r="A1154">
        <v>1153</v>
      </c>
      <c r="B1154" t="s">
        <v>3879</v>
      </c>
      <c r="C1154" t="s">
        <v>3880</v>
      </c>
      <c r="D1154">
        <v>42</v>
      </c>
      <c r="E1154" t="s">
        <v>19</v>
      </c>
      <c r="F1154" t="s">
        <v>242</v>
      </c>
      <c r="G1154" s="1">
        <v>44402</v>
      </c>
      <c r="H1154" t="s">
        <v>59</v>
      </c>
      <c r="I1154" t="s">
        <v>77</v>
      </c>
      <c r="J1154" s="3" t="s">
        <v>3881</v>
      </c>
      <c r="K1154" t="s">
        <v>24</v>
      </c>
      <c r="M1154" t="s">
        <v>89</v>
      </c>
      <c r="N1154" t="s">
        <v>33</v>
      </c>
      <c r="O1154" s="2">
        <v>45078.100798611114</v>
      </c>
      <c r="R1154" t="str">
        <f t="shared" ref="R1154:R1217" ca="1" si="18">CHOOSE(
RANDBETWEEN(1,20),
"Aisha","Aisha","Aisha","Aisha",
"Ravi","Ravi","Ravi",
"Sara","Sara","Sara",
"Mohit","Mohit",
"Priya","Priya",
"Arjun",
"Neha","Rahul","Divya","Karan","Meera","Sanjay"
)</f>
        <v>Sara</v>
      </c>
      <c r="S1154" t="str">
        <f>IFERROR(TEXT(DATEVALUE(LEFT(Table1[[#This Row],[Date of Purchase]],10)), "MMMM"), TEXT(Table1[[#This Row],[Date of Purchase]], "MMMM"))</f>
        <v>July</v>
      </c>
      <c r="T1154" t="str">
        <f>IF(OR(
  AND(Table1[[#This Row],[Ticket Priority]]="Critical", Table1[[#This Row],[Ticket Status]]&lt;&gt;"Closed"),
  AND(Table1[[#This Row],[Ticket Priority]]="High", Table1[[#This Row],[Ticket Status]]="Open")
), "Yes", "No")</f>
        <v>No</v>
      </c>
      <c r="U1154" s="4" t="str">
        <f>IF(Table1[[#This Row],[Ticket Status]]="Closed","Yes","No")</f>
        <v>No</v>
      </c>
      <c r="V1154" s="4" t="str">
        <f>IF(Table1[[#This Row],[Ticket Status]]="Pending Customer Response","Yes","No")</f>
        <v>Yes</v>
      </c>
      <c r="W1154" s="5">
        <f ca="1">COUNTIFS(Table1[Agent_name],Table1[[#This Row],[Agent_name]],Table1[Month],Table1[[#This Row],[Month]])/160</f>
        <v>0.6875</v>
      </c>
    </row>
    <row r="1155" spans="1:23" x14ac:dyDescent="0.25">
      <c r="A1155">
        <v>1154</v>
      </c>
      <c r="B1155" t="s">
        <v>3882</v>
      </c>
      <c r="C1155" t="s">
        <v>3883</v>
      </c>
      <c r="D1155">
        <v>21</v>
      </c>
      <c r="E1155" t="s">
        <v>58</v>
      </c>
      <c r="F1155" t="s">
        <v>456</v>
      </c>
      <c r="G1155" s="1">
        <v>44000</v>
      </c>
      <c r="H1155" t="s">
        <v>67</v>
      </c>
      <c r="I1155" t="s">
        <v>22</v>
      </c>
      <c r="J1155" s="3" t="s">
        <v>3884</v>
      </c>
      <c r="K1155" t="s">
        <v>39</v>
      </c>
      <c r="L1155" t="s">
        <v>3885</v>
      </c>
      <c r="M1155" t="s">
        <v>89</v>
      </c>
      <c r="N1155" t="s">
        <v>26</v>
      </c>
      <c r="O1155" s="2">
        <v>45078.066087962965</v>
      </c>
      <c r="P1155" s="2">
        <v>45078.895949074074</v>
      </c>
      <c r="Q1155">
        <v>2</v>
      </c>
      <c r="R1155" t="str">
        <f t="shared" ca="1" si="18"/>
        <v>Mohit</v>
      </c>
      <c r="S1155" t="str">
        <f>IFERROR(TEXT(DATEVALUE(LEFT(Table1[[#This Row],[Date of Purchase]],10)), "MMMM"), TEXT(Table1[[#This Row],[Date of Purchase]], "MMMM"))</f>
        <v>June</v>
      </c>
      <c r="T1155" t="str">
        <f>IF(OR(
  AND(Table1[[#This Row],[Ticket Priority]]="Critical", Table1[[#This Row],[Ticket Status]]&lt;&gt;"Closed"),
  AND(Table1[[#This Row],[Ticket Priority]]="High", Table1[[#This Row],[Ticket Status]]="Open")
), "Yes", "No")</f>
        <v>No</v>
      </c>
      <c r="U1155" s="4" t="str">
        <f>IF(Table1[[#This Row],[Ticket Status]]="Closed","Yes","No")</f>
        <v>Yes</v>
      </c>
      <c r="V1155" s="4" t="str">
        <f>IF(Table1[[#This Row],[Ticket Status]]="Pending Customer Response","Yes","No")</f>
        <v>No</v>
      </c>
      <c r="W1155" s="5">
        <f ca="1">COUNTIFS(Table1[Agent_name],Table1[[#This Row],[Agent_name]],Table1[Month],Table1[[#This Row],[Month]])/160</f>
        <v>0.41875000000000001</v>
      </c>
    </row>
    <row r="1156" spans="1:23" x14ac:dyDescent="0.25">
      <c r="A1156">
        <v>1155</v>
      </c>
      <c r="B1156" t="s">
        <v>3886</v>
      </c>
      <c r="C1156" t="s">
        <v>3887</v>
      </c>
      <c r="D1156">
        <v>46</v>
      </c>
      <c r="E1156" t="s">
        <v>19</v>
      </c>
      <c r="F1156" t="s">
        <v>699</v>
      </c>
      <c r="G1156" s="1">
        <v>44391</v>
      </c>
      <c r="H1156" t="s">
        <v>67</v>
      </c>
      <c r="I1156" t="s">
        <v>177</v>
      </c>
      <c r="J1156" s="3" t="s">
        <v>3888</v>
      </c>
      <c r="K1156" t="s">
        <v>24</v>
      </c>
      <c r="M1156" t="s">
        <v>25</v>
      </c>
      <c r="N1156" t="s">
        <v>83</v>
      </c>
      <c r="O1156" s="2">
        <v>45078.272361111114</v>
      </c>
      <c r="R1156" t="str">
        <f t="shared" ca="1" si="18"/>
        <v>Rahul</v>
      </c>
      <c r="S1156" t="str">
        <f>IFERROR(TEXT(DATEVALUE(LEFT(Table1[[#This Row],[Date of Purchase]],10)), "MMMM"), TEXT(Table1[[#This Row],[Date of Purchase]], "MMMM"))</f>
        <v>July</v>
      </c>
      <c r="T1156" t="str">
        <f>IF(OR(
  AND(Table1[[#This Row],[Ticket Priority]]="Critical", Table1[[#This Row],[Ticket Status]]&lt;&gt;"Closed"),
  AND(Table1[[#This Row],[Ticket Priority]]="High", Table1[[#This Row],[Ticket Status]]="Open")
), "Yes", "No")</f>
        <v>Yes</v>
      </c>
      <c r="U1156" s="4" t="str">
        <f>IF(Table1[[#This Row],[Ticket Status]]="Closed","Yes","No")</f>
        <v>No</v>
      </c>
      <c r="V1156" s="4" t="str">
        <f>IF(Table1[[#This Row],[Ticket Status]]="Pending Customer Response","Yes","No")</f>
        <v>Yes</v>
      </c>
      <c r="W1156" s="5">
        <f ca="1">COUNTIFS(Table1[Agent_name],Table1[[#This Row],[Agent_name]],Table1[Month],Table1[[#This Row],[Month]])/160</f>
        <v>0.21249999999999999</v>
      </c>
    </row>
    <row r="1157" spans="1:23" x14ac:dyDescent="0.25">
      <c r="A1157">
        <v>1156</v>
      </c>
      <c r="B1157" t="s">
        <v>3889</v>
      </c>
      <c r="C1157" t="s">
        <v>3890</v>
      </c>
      <c r="D1157">
        <v>24</v>
      </c>
      <c r="E1157" t="s">
        <v>58</v>
      </c>
      <c r="F1157" t="s">
        <v>107</v>
      </c>
      <c r="G1157" s="1">
        <v>43982</v>
      </c>
      <c r="H1157" t="s">
        <v>67</v>
      </c>
      <c r="I1157" t="s">
        <v>60</v>
      </c>
      <c r="J1157" s="3" t="s">
        <v>3891</v>
      </c>
      <c r="K1157" t="s">
        <v>62</v>
      </c>
      <c r="M1157" t="s">
        <v>143</v>
      </c>
      <c r="N1157" t="s">
        <v>55</v>
      </c>
      <c r="R1157" t="str">
        <f t="shared" ca="1" si="18"/>
        <v>Aisha</v>
      </c>
      <c r="S1157" t="str">
        <f>IFERROR(TEXT(DATEVALUE(LEFT(Table1[[#This Row],[Date of Purchase]],10)), "MMMM"), TEXT(Table1[[#This Row],[Date of Purchase]], "MMMM"))</f>
        <v>May</v>
      </c>
      <c r="T1157" t="str">
        <f>IF(OR(
  AND(Table1[[#This Row],[Ticket Priority]]="Critical", Table1[[#This Row],[Ticket Status]]&lt;&gt;"Closed"),
  AND(Table1[[#This Row],[Ticket Priority]]="High", Table1[[#This Row],[Ticket Status]]="Open")
), "Yes", "No")</f>
        <v>No</v>
      </c>
      <c r="U1157" s="4" t="str">
        <f>IF(Table1[[#This Row],[Ticket Status]]="Closed","Yes","No")</f>
        <v>No</v>
      </c>
      <c r="V1157" s="4" t="str">
        <f>IF(Table1[[#This Row],[Ticket Status]]="Pending Customer Response","Yes","No")</f>
        <v>No</v>
      </c>
      <c r="W1157" s="5">
        <f ca="1">COUNTIFS(Table1[Agent_name],Table1[[#This Row],[Agent_name]],Table1[Month],Table1[[#This Row],[Month]])/160</f>
        <v>0.93125000000000002</v>
      </c>
    </row>
    <row r="1158" spans="1:23" x14ac:dyDescent="0.25">
      <c r="A1158">
        <v>1157</v>
      </c>
      <c r="B1158" t="s">
        <v>3892</v>
      </c>
      <c r="C1158" t="s">
        <v>3893</v>
      </c>
      <c r="D1158">
        <v>59</v>
      </c>
      <c r="E1158" t="s">
        <v>19</v>
      </c>
      <c r="F1158" t="s">
        <v>317</v>
      </c>
      <c r="G1158" s="1">
        <v>44161</v>
      </c>
      <c r="H1158" t="s">
        <v>66</v>
      </c>
      <c r="I1158" t="s">
        <v>67</v>
      </c>
      <c r="J1158" s="3" t="s">
        <v>3894</v>
      </c>
      <c r="K1158" t="s">
        <v>24</v>
      </c>
      <c r="M1158" t="s">
        <v>41</v>
      </c>
      <c r="N1158" t="s">
        <v>26</v>
      </c>
      <c r="O1158" s="2">
        <v>45078.286979166667</v>
      </c>
      <c r="R1158" t="str">
        <f t="shared" ca="1" si="18"/>
        <v>Sara</v>
      </c>
      <c r="S1158" t="str">
        <f>IFERROR(TEXT(DATEVALUE(LEFT(Table1[[#This Row],[Date of Purchase]],10)), "MMMM"), TEXT(Table1[[#This Row],[Date of Purchase]], "MMMM"))</f>
        <v>November</v>
      </c>
      <c r="T1158" t="str">
        <f>IF(OR(
  AND(Table1[[#This Row],[Ticket Priority]]="Critical", Table1[[#This Row],[Ticket Status]]&lt;&gt;"Closed"),
  AND(Table1[[#This Row],[Ticket Priority]]="High", Table1[[#This Row],[Ticket Status]]="Open")
), "Yes", "No")</f>
        <v>No</v>
      </c>
      <c r="U1158" s="4" t="str">
        <f>IF(Table1[[#This Row],[Ticket Status]]="Closed","Yes","No")</f>
        <v>No</v>
      </c>
      <c r="V1158" s="4" t="str">
        <f>IF(Table1[[#This Row],[Ticket Status]]="Pending Customer Response","Yes","No")</f>
        <v>Yes</v>
      </c>
      <c r="W1158" s="5">
        <f ca="1">COUNTIFS(Table1[Agent_name],Table1[[#This Row],[Agent_name]],Table1[Month],Table1[[#This Row],[Month]])/160</f>
        <v>0.79374999999999996</v>
      </c>
    </row>
    <row r="1159" spans="1:23" x14ac:dyDescent="0.25">
      <c r="A1159">
        <v>1158</v>
      </c>
      <c r="B1159" t="s">
        <v>3895</v>
      </c>
      <c r="C1159" t="s">
        <v>3896</v>
      </c>
      <c r="D1159">
        <v>21</v>
      </c>
      <c r="E1159" t="s">
        <v>58</v>
      </c>
      <c r="F1159" t="s">
        <v>655</v>
      </c>
      <c r="G1159" s="1">
        <v>44301</v>
      </c>
      <c r="H1159" t="s">
        <v>45</v>
      </c>
      <c r="I1159" t="s">
        <v>37</v>
      </c>
      <c r="J1159" s="3" t="s">
        <v>3897</v>
      </c>
      <c r="K1159" t="s">
        <v>39</v>
      </c>
      <c r="L1159" t="s">
        <v>3898</v>
      </c>
      <c r="M1159" t="s">
        <v>41</v>
      </c>
      <c r="N1159" t="s">
        <v>26</v>
      </c>
      <c r="O1159" s="2">
        <v>45078.886296296296</v>
      </c>
      <c r="P1159" s="2">
        <v>45078.632824074077</v>
      </c>
      <c r="Q1159">
        <v>2</v>
      </c>
      <c r="R1159" t="str">
        <f t="shared" ca="1" si="18"/>
        <v>Priya</v>
      </c>
      <c r="S1159" t="str">
        <f>IFERROR(TEXT(DATEVALUE(LEFT(Table1[[#This Row],[Date of Purchase]],10)), "MMMM"), TEXT(Table1[[#This Row],[Date of Purchase]], "MMMM"))</f>
        <v>April</v>
      </c>
      <c r="T1159" t="str">
        <f>IF(OR(
  AND(Table1[[#This Row],[Ticket Priority]]="Critical", Table1[[#This Row],[Ticket Status]]&lt;&gt;"Closed"),
  AND(Table1[[#This Row],[Ticket Priority]]="High", Table1[[#This Row],[Ticket Status]]="Open")
), "Yes", "No")</f>
        <v>No</v>
      </c>
      <c r="U1159" s="4" t="str">
        <f>IF(Table1[[#This Row],[Ticket Status]]="Closed","Yes","No")</f>
        <v>Yes</v>
      </c>
      <c r="V1159" s="4" t="str">
        <f>IF(Table1[[#This Row],[Ticket Status]]="Pending Customer Response","Yes","No")</f>
        <v>No</v>
      </c>
      <c r="W1159" s="5">
        <f ca="1">COUNTIFS(Table1[Agent_name],Table1[[#This Row],[Agent_name]],Table1[Month],Table1[[#This Row],[Month]])/160</f>
        <v>0.48749999999999999</v>
      </c>
    </row>
    <row r="1160" spans="1:23" x14ac:dyDescent="0.25">
      <c r="A1160">
        <v>1159</v>
      </c>
      <c r="B1160" t="s">
        <v>3899</v>
      </c>
      <c r="C1160" t="s">
        <v>3900</v>
      </c>
      <c r="D1160">
        <v>57</v>
      </c>
      <c r="E1160" t="s">
        <v>29</v>
      </c>
      <c r="F1160" t="s">
        <v>219</v>
      </c>
      <c r="G1160" s="1">
        <v>44449</v>
      </c>
      <c r="H1160" t="s">
        <v>45</v>
      </c>
      <c r="I1160" t="s">
        <v>93</v>
      </c>
      <c r="J1160" s="3" t="s">
        <v>3901</v>
      </c>
      <c r="K1160" t="s">
        <v>24</v>
      </c>
      <c r="M1160" t="s">
        <v>25</v>
      </c>
      <c r="N1160" t="s">
        <v>33</v>
      </c>
      <c r="O1160" s="2">
        <v>45078.08630787037</v>
      </c>
      <c r="R1160" t="str">
        <f t="shared" ca="1" si="18"/>
        <v>Ravi</v>
      </c>
      <c r="S1160" t="str">
        <f>IFERROR(TEXT(DATEVALUE(LEFT(Table1[[#This Row],[Date of Purchase]],10)), "MMMM"), TEXT(Table1[[#This Row],[Date of Purchase]], "MMMM"))</f>
        <v>September</v>
      </c>
      <c r="T1160" t="str">
        <f>IF(OR(
  AND(Table1[[#This Row],[Ticket Priority]]="Critical", Table1[[#This Row],[Ticket Status]]&lt;&gt;"Closed"),
  AND(Table1[[#This Row],[Ticket Priority]]="High", Table1[[#This Row],[Ticket Status]]="Open")
), "Yes", "No")</f>
        <v>Yes</v>
      </c>
      <c r="U1160" s="4" t="str">
        <f>IF(Table1[[#This Row],[Ticket Status]]="Closed","Yes","No")</f>
        <v>No</v>
      </c>
      <c r="V1160" s="4" t="str">
        <f>IF(Table1[[#This Row],[Ticket Status]]="Pending Customer Response","Yes","No")</f>
        <v>Yes</v>
      </c>
      <c r="W1160" s="5">
        <f ca="1">COUNTIFS(Table1[Agent_name],Table1[[#This Row],[Agent_name]],Table1[Month],Table1[[#This Row],[Month]])/160</f>
        <v>0.64375000000000004</v>
      </c>
    </row>
    <row r="1161" spans="1:23" x14ac:dyDescent="0.25">
      <c r="A1161">
        <v>1160</v>
      </c>
      <c r="B1161" t="s">
        <v>3902</v>
      </c>
      <c r="C1161" t="s">
        <v>3903</v>
      </c>
      <c r="D1161">
        <v>61</v>
      </c>
      <c r="E1161" t="s">
        <v>29</v>
      </c>
      <c r="F1161" t="s">
        <v>76</v>
      </c>
      <c r="G1161" s="1">
        <v>44300</v>
      </c>
      <c r="H1161" t="s">
        <v>21</v>
      </c>
      <c r="I1161" t="s">
        <v>93</v>
      </c>
      <c r="J1161" s="3" t="s">
        <v>3904</v>
      </c>
      <c r="K1161" t="s">
        <v>62</v>
      </c>
      <c r="M1161" t="s">
        <v>41</v>
      </c>
      <c r="N1161" t="s">
        <v>55</v>
      </c>
      <c r="R1161" t="str">
        <f t="shared" ca="1" si="18"/>
        <v>Aisha</v>
      </c>
      <c r="S1161" t="str">
        <f>IFERROR(TEXT(DATEVALUE(LEFT(Table1[[#This Row],[Date of Purchase]],10)), "MMMM"), TEXT(Table1[[#This Row],[Date of Purchase]], "MMMM"))</f>
        <v>April</v>
      </c>
      <c r="T1161" t="str">
        <f>IF(OR(
  AND(Table1[[#This Row],[Ticket Priority]]="Critical", Table1[[#This Row],[Ticket Status]]&lt;&gt;"Closed"),
  AND(Table1[[#This Row],[Ticket Priority]]="High", Table1[[#This Row],[Ticket Status]]="Open")
), "Yes", "No")</f>
        <v>No</v>
      </c>
      <c r="U1161" s="4" t="str">
        <f>IF(Table1[[#This Row],[Ticket Status]]="Closed","Yes","No")</f>
        <v>No</v>
      </c>
      <c r="V1161" s="4" t="str">
        <f>IF(Table1[[#This Row],[Ticket Status]]="Pending Customer Response","Yes","No")</f>
        <v>No</v>
      </c>
      <c r="W1161" s="5">
        <f ca="1">COUNTIFS(Table1[Agent_name],Table1[[#This Row],[Agent_name]],Table1[Month],Table1[[#This Row],[Month]])/160</f>
        <v>0.81874999999999998</v>
      </c>
    </row>
    <row r="1162" spans="1:23" x14ac:dyDescent="0.25">
      <c r="A1162">
        <v>1161</v>
      </c>
      <c r="B1162" t="s">
        <v>3905</v>
      </c>
      <c r="C1162" t="s">
        <v>3906</v>
      </c>
      <c r="D1162">
        <v>46</v>
      </c>
      <c r="E1162" t="s">
        <v>58</v>
      </c>
      <c r="F1162" t="s">
        <v>383</v>
      </c>
      <c r="G1162" s="1">
        <v>43987</v>
      </c>
      <c r="H1162" t="s">
        <v>59</v>
      </c>
      <c r="I1162" t="s">
        <v>93</v>
      </c>
      <c r="J1162" s="3" t="s">
        <v>3907</v>
      </c>
      <c r="K1162" t="s">
        <v>24</v>
      </c>
      <c r="M1162" t="s">
        <v>143</v>
      </c>
      <c r="N1162" t="s">
        <v>33</v>
      </c>
      <c r="O1162" s="2">
        <v>45078.780775462961</v>
      </c>
      <c r="R1162" t="str">
        <f t="shared" ca="1" si="18"/>
        <v>Aisha</v>
      </c>
      <c r="S1162" t="str">
        <f>IFERROR(TEXT(DATEVALUE(LEFT(Table1[[#This Row],[Date of Purchase]],10)), "MMMM"), TEXT(Table1[[#This Row],[Date of Purchase]], "MMMM"))</f>
        <v>June</v>
      </c>
      <c r="T1162" t="str">
        <f>IF(OR(
  AND(Table1[[#This Row],[Ticket Priority]]="Critical", Table1[[#This Row],[Ticket Status]]&lt;&gt;"Closed"),
  AND(Table1[[#This Row],[Ticket Priority]]="High", Table1[[#This Row],[Ticket Status]]="Open")
), "Yes", "No")</f>
        <v>No</v>
      </c>
      <c r="U1162" s="4" t="str">
        <f>IF(Table1[[#This Row],[Ticket Status]]="Closed","Yes","No")</f>
        <v>No</v>
      </c>
      <c r="V1162" s="4" t="str">
        <f>IF(Table1[[#This Row],[Ticket Status]]="Pending Customer Response","Yes","No")</f>
        <v>Yes</v>
      </c>
      <c r="W1162" s="5">
        <f ca="1">COUNTIFS(Table1[Agent_name],Table1[[#This Row],[Agent_name]],Table1[Month],Table1[[#This Row],[Month]])/160</f>
        <v>0.89375000000000004</v>
      </c>
    </row>
    <row r="1163" spans="1:23" x14ac:dyDescent="0.25">
      <c r="A1163">
        <v>1162</v>
      </c>
      <c r="B1163" t="s">
        <v>3908</v>
      </c>
      <c r="C1163" t="s">
        <v>3909</v>
      </c>
      <c r="D1163">
        <v>21</v>
      </c>
      <c r="E1163" t="s">
        <v>19</v>
      </c>
      <c r="F1163" t="s">
        <v>65</v>
      </c>
      <c r="G1163" s="1">
        <v>43838</v>
      </c>
      <c r="H1163" t="s">
        <v>59</v>
      </c>
      <c r="I1163" t="s">
        <v>77</v>
      </c>
      <c r="J1163" s="3" t="s">
        <v>3174</v>
      </c>
      <c r="K1163" t="s">
        <v>24</v>
      </c>
      <c r="M1163" t="s">
        <v>25</v>
      </c>
      <c r="N1163" t="s">
        <v>83</v>
      </c>
      <c r="O1163" s="2">
        <v>45078.288414351853</v>
      </c>
      <c r="R1163" t="str">
        <f t="shared" ca="1" si="18"/>
        <v>Rahul</v>
      </c>
      <c r="S1163" t="str">
        <f>IFERROR(TEXT(DATEVALUE(LEFT(Table1[[#This Row],[Date of Purchase]],10)), "MMMM"), TEXT(Table1[[#This Row],[Date of Purchase]], "MMMM"))</f>
        <v>January</v>
      </c>
      <c r="T1163" t="str">
        <f>IF(OR(
  AND(Table1[[#This Row],[Ticket Priority]]="Critical", Table1[[#This Row],[Ticket Status]]&lt;&gt;"Closed"),
  AND(Table1[[#This Row],[Ticket Priority]]="High", Table1[[#This Row],[Ticket Status]]="Open")
), "Yes", "No")</f>
        <v>Yes</v>
      </c>
      <c r="U1163" s="4" t="str">
        <f>IF(Table1[[#This Row],[Ticket Status]]="Closed","Yes","No")</f>
        <v>No</v>
      </c>
      <c r="V1163" s="4" t="str">
        <f>IF(Table1[[#This Row],[Ticket Status]]="Pending Customer Response","Yes","No")</f>
        <v>Yes</v>
      </c>
      <c r="W1163" s="5">
        <f ca="1">COUNTIFS(Table1[Agent_name],Table1[[#This Row],[Agent_name]],Table1[Month],Table1[[#This Row],[Month]])/160</f>
        <v>0.22500000000000001</v>
      </c>
    </row>
    <row r="1164" spans="1:23" x14ac:dyDescent="0.25">
      <c r="A1164">
        <v>1163</v>
      </c>
      <c r="B1164" t="s">
        <v>3910</v>
      </c>
      <c r="C1164" t="s">
        <v>3911</v>
      </c>
      <c r="D1164">
        <v>31</v>
      </c>
      <c r="E1164" t="s">
        <v>29</v>
      </c>
      <c r="F1164" t="s">
        <v>149</v>
      </c>
      <c r="G1164" s="1">
        <v>43876</v>
      </c>
      <c r="H1164" t="s">
        <v>66</v>
      </c>
      <c r="I1164" t="s">
        <v>113</v>
      </c>
      <c r="J1164" s="3" t="s">
        <v>3912</v>
      </c>
      <c r="K1164" t="s">
        <v>24</v>
      </c>
      <c r="M1164" t="s">
        <v>143</v>
      </c>
      <c r="N1164" t="s">
        <v>33</v>
      </c>
      <c r="O1164" s="2">
        <v>45078.291215277779</v>
      </c>
      <c r="R1164" t="str">
        <f t="shared" ca="1" si="18"/>
        <v>Sara</v>
      </c>
      <c r="S1164" t="str">
        <f>IFERROR(TEXT(DATEVALUE(LEFT(Table1[[#This Row],[Date of Purchase]],10)), "MMMM"), TEXT(Table1[[#This Row],[Date of Purchase]], "MMMM"))</f>
        <v>February</v>
      </c>
      <c r="T1164" t="str">
        <f>IF(OR(
  AND(Table1[[#This Row],[Ticket Priority]]="Critical", Table1[[#This Row],[Ticket Status]]&lt;&gt;"Closed"),
  AND(Table1[[#This Row],[Ticket Priority]]="High", Table1[[#This Row],[Ticket Status]]="Open")
), "Yes", "No")</f>
        <v>No</v>
      </c>
      <c r="U1164" s="4" t="str">
        <f>IF(Table1[[#This Row],[Ticket Status]]="Closed","Yes","No")</f>
        <v>No</v>
      </c>
      <c r="V1164" s="4" t="str">
        <f>IF(Table1[[#This Row],[Ticket Status]]="Pending Customer Response","Yes","No")</f>
        <v>Yes</v>
      </c>
      <c r="W1164" s="5">
        <f ca="1">COUNTIFS(Table1[Agent_name],Table1[[#This Row],[Agent_name]],Table1[Month],Table1[[#This Row],[Month]])/160</f>
        <v>0.65625</v>
      </c>
    </row>
    <row r="1165" spans="1:23" x14ac:dyDescent="0.25">
      <c r="A1165">
        <v>1164</v>
      </c>
      <c r="B1165" t="s">
        <v>3913</v>
      </c>
      <c r="C1165" t="s">
        <v>3914</v>
      </c>
      <c r="D1165">
        <v>21</v>
      </c>
      <c r="E1165" t="s">
        <v>19</v>
      </c>
      <c r="F1165" t="s">
        <v>51</v>
      </c>
      <c r="G1165" s="1">
        <v>44329</v>
      </c>
      <c r="H1165" t="s">
        <v>45</v>
      </c>
      <c r="I1165" t="s">
        <v>31</v>
      </c>
      <c r="J1165" s="3" t="s">
        <v>3915</v>
      </c>
      <c r="K1165" t="s">
        <v>24</v>
      </c>
      <c r="M1165" t="s">
        <v>25</v>
      </c>
      <c r="N1165" t="s">
        <v>33</v>
      </c>
      <c r="O1165" s="2">
        <v>45078.372488425928</v>
      </c>
      <c r="R1165" t="str">
        <f t="shared" ca="1" si="18"/>
        <v>Aisha</v>
      </c>
      <c r="S1165" t="str">
        <f>IFERROR(TEXT(DATEVALUE(LEFT(Table1[[#This Row],[Date of Purchase]],10)), "MMMM"), TEXT(Table1[[#This Row],[Date of Purchase]], "MMMM"))</f>
        <v>May</v>
      </c>
      <c r="T1165" t="str">
        <f>IF(OR(
  AND(Table1[[#This Row],[Ticket Priority]]="Critical", Table1[[#This Row],[Ticket Status]]&lt;&gt;"Closed"),
  AND(Table1[[#This Row],[Ticket Priority]]="High", Table1[[#This Row],[Ticket Status]]="Open")
), "Yes", "No")</f>
        <v>Yes</v>
      </c>
      <c r="U1165" s="4" t="str">
        <f>IF(Table1[[#This Row],[Ticket Status]]="Closed","Yes","No")</f>
        <v>No</v>
      </c>
      <c r="V1165" s="4" t="str">
        <f>IF(Table1[[#This Row],[Ticket Status]]="Pending Customer Response","Yes","No")</f>
        <v>Yes</v>
      </c>
      <c r="W1165" s="5">
        <f ca="1">COUNTIFS(Table1[Agent_name],Table1[[#This Row],[Agent_name]],Table1[Month],Table1[[#This Row],[Month]])/160</f>
        <v>0.93125000000000002</v>
      </c>
    </row>
    <row r="1166" spans="1:23" x14ac:dyDescent="0.25">
      <c r="A1166">
        <v>1165</v>
      </c>
      <c r="B1166" t="s">
        <v>3916</v>
      </c>
      <c r="C1166" t="s">
        <v>3917</v>
      </c>
      <c r="D1166">
        <v>18</v>
      </c>
      <c r="E1166" t="s">
        <v>29</v>
      </c>
      <c r="F1166" t="s">
        <v>117</v>
      </c>
      <c r="G1166" s="1">
        <v>43971</v>
      </c>
      <c r="H1166" t="s">
        <v>67</v>
      </c>
      <c r="I1166" t="s">
        <v>99</v>
      </c>
      <c r="J1166" s="3" t="s">
        <v>3918</v>
      </c>
      <c r="K1166" t="s">
        <v>39</v>
      </c>
      <c r="L1166" t="s">
        <v>3919</v>
      </c>
      <c r="M1166" t="s">
        <v>25</v>
      </c>
      <c r="N1166" t="s">
        <v>83</v>
      </c>
      <c r="O1166" s="2">
        <v>45078.439872685187</v>
      </c>
      <c r="P1166" s="2">
        <v>45077.966956018521</v>
      </c>
      <c r="Q1166">
        <v>5</v>
      </c>
      <c r="R1166" t="str">
        <f t="shared" ca="1" si="18"/>
        <v>Mohit</v>
      </c>
      <c r="S1166" t="str">
        <f>IFERROR(TEXT(DATEVALUE(LEFT(Table1[[#This Row],[Date of Purchase]],10)), "MMMM"), TEXT(Table1[[#This Row],[Date of Purchase]], "MMMM"))</f>
        <v>May</v>
      </c>
      <c r="T1166" t="str">
        <f>IF(OR(
  AND(Table1[[#This Row],[Ticket Priority]]="Critical", Table1[[#This Row],[Ticket Status]]&lt;&gt;"Closed"),
  AND(Table1[[#This Row],[Ticket Priority]]="High", Table1[[#This Row],[Ticket Status]]="Open")
), "Yes", "No")</f>
        <v>No</v>
      </c>
      <c r="U1166" s="4" t="str">
        <f>IF(Table1[[#This Row],[Ticket Status]]="Closed","Yes","No")</f>
        <v>Yes</v>
      </c>
      <c r="V1166" s="4" t="str">
        <f>IF(Table1[[#This Row],[Ticket Status]]="Pending Customer Response","Yes","No")</f>
        <v>No</v>
      </c>
      <c r="W1166" s="5">
        <f ca="1">COUNTIFS(Table1[Agent_name],Table1[[#This Row],[Agent_name]],Table1[Month],Table1[[#This Row],[Month]])/160</f>
        <v>0.45624999999999999</v>
      </c>
    </row>
    <row r="1167" spans="1:23" x14ac:dyDescent="0.25">
      <c r="A1167">
        <v>1166</v>
      </c>
      <c r="B1167" t="s">
        <v>3920</v>
      </c>
      <c r="C1167" t="s">
        <v>3921</v>
      </c>
      <c r="D1167">
        <v>53</v>
      </c>
      <c r="E1167" t="s">
        <v>29</v>
      </c>
      <c r="F1167" t="s">
        <v>125</v>
      </c>
      <c r="G1167" s="1">
        <v>44096</v>
      </c>
      <c r="H1167" t="s">
        <v>21</v>
      </c>
      <c r="I1167" t="s">
        <v>150</v>
      </c>
      <c r="J1167" s="3" t="s">
        <v>3922</v>
      </c>
      <c r="K1167" t="s">
        <v>39</v>
      </c>
      <c r="L1167" t="s">
        <v>3923</v>
      </c>
      <c r="M1167" t="s">
        <v>143</v>
      </c>
      <c r="N1167" t="s">
        <v>33</v>
      </c>
      <c r="O1167" s="2">
        <v>45077.9690625</v>
      </c>
      <c r="P1167" s="2">
        <v>45078.34684027778</v>
      </c>
      <c r="Q1167">
        <v>5</v>
      </c>
      <c r="R1167" t="str">
        <f t="shared" ca="1" si="18"/>
        <v>Priya</v>
      </c>
      <c r="S1167" t="str">
        <f>IFERROR(TEXT(DATEVALUE(LEFT(Table1[[#This Row],[Date of Purchase]],10)), "MMMM"), TEXT(Table1[[#This Row],[Date of Purchase]], "MMMM"))</f>
        <v>September</v>
      </c>
      <c r="T1167" t="str">
        <f>IF(OR(
  AND(Table1[[#This Row],[Ticket Priority]]="Critical", Table1[[#This Row],[Ticket Status]]&lt;&gt;"Closed"),
  AND(Table1[[#This Row],[Ticket Priority]]="High", Table1[[#This Row],[Ticket Status]]="Open")
), "Yes", "No")</f>
        <v>No</v>
      </c>
      <c r="U1167" s="4" t="str">
        <f>IF(Table1[[#This Row],[Ticket Status]]="Closed","Yes","No")</f>
        <v>Yes</v>
      </c>
      <c r="V1167" s="4" t="str">
        <f>IF(Table1[[#This Row],[Ticket Status]]="Pending Customer Response","Yes","No")</f>
        <v>No</v>
      </c>
      <c r="W1167" s="5">
        <f ca="1">COUNTIFS(Table1[Agent_name],Table1[[#This Row],[Agent_name]],Table1[Month],Table1[[#This Row],[Month]])/160</f>
        <v>0.53125</v>
      </c>
    </row>
    <row r="1168" spans="1:23" x14ac:dyDescent="0.25">
      <c r="A1168">
        <v>1167</v>
      </c>
      <c r="B1168" t="s">
        <v>3924</v>
      </c>
      <c r="C1168" t="s">
        <v>3925</v>
      </c>
      <c r="D1168">
        <v>25</v>
      </c>
      <c r="E1168" t="s">
        <v>19</v>
      </c>
      <c r="F1168" t="s">
        <v>286</v>
      </c>
      <c r="G1168" s="1">
        <v>44309</v>
      </c>
      <c r="H1168" t="s">
        <v>59</v>
      </c>
      <c r="I1168" t="s">
        <v>113</v>
      </c>
      <c r="J1168" s="3" t="s">
        <v>3926</v>
      </c>
      <c r="K1168" t="s">
        <v>39</v>
      </c>
      <c r="L1168" t="s">
        <v>3927</v>
      </c>
      <c r="M1168" t="s">
        <v>143</v>
      </c>
      <c r="N1168" t="s">
        <v>83</v>
      </c>
      <c r="O1168" s="2">
        <v>45078.557962962965</v>
      </c>
      <c r="P1168" s="2">
        <v>45078.119074074071</v>
      </c>
      <c r="Q1168">
        <v>5</v>
      </c>
      <c r="R1168" t="str">
        <f t="shared" ca="1" si="18"/>
        <v>Sara</v>
      </c>
      <c r="S1168" t="str">
        <f>IFERROR(TEXT(DATEVALUE(LEFT(Table1[[#This Row],[Date of Purchase]],10)), "MMMM"), TEXT(Table1[[#This Row],[Date of Purchase]], "MMMM"))</f>
        <v>April</v>
      </c>
      <c r="T1168" t="str">
        <f>IF(OR(
  AND(Table1[[#This Row],[Ticket Priority]]="Critical", Table1[[#This Row],[Ticket Status]]&lt;&gt;"Closed"),
  AND(Table1[[#This Row],[Ticket Priority]]="High", Table1[[#This Row],[Ticket Status]]="Open")
), "Yes", "No")</f>
        <v>No</v>
      </c>
      <c r="U1168" s="4" t="str">
        <f>IF(Table1[[#This Row],[Ticket Status]]="Closed","Yes","No")</f>
        <v>Yes</v>
      </c>
      <c r="V1168" s="4" t="str">
        <f>IF(Table1[[#This Row],[Ticket Status]]="Pending Customer Response","Yes","No")</f>
        <v>No</v>
      </c>
      <c r="W1168" s="5">
        <f ca="1">COUNTIFS(Table1[Agent_name],Table1[[#This Row],[Agent_name]],Table1[Month],Table1[[#This Row],[Month]])/160</f>
        <v>0.75624999999999998</v>
      </c>
    </row>
    <row r="1169" spans="1:23" x14ac:dyDescent="0.25">
      <c r="A1169">
        <v>1168</v>
      </c>
      <c r="B1169" t="s">
        <v>3928</v>
      </c>
      <c r="C1169" t="s">
        <v>3929</v>
      </c>
      <c r="D1169">
        <v>46</v>
      </c>
      <c r="E1169" t="s">
        <v>29</v>
      </c>
      <c r="F1169" t="s">
        <v>98</v>
      </c>
      <c r="G1169" s="1">
        <v>44162</v>
      </c>
      <c r="H1169" t="s">
        <v>59</v>
      </c>
      <c r="I1169" t="s">
        <v>22</v>
      </c>
      <c r="J1169" s="3" t="s">
        <v>3930</v>
      </c>
      <c r="K1169" t="s">
        <v>24</v>
      </c>
      <c r="M1169" t="s">
        <v>89</v>
      </c>
      <c r="N1169" t="s">
        <v>83</v>
      </c>
      <c r="O1169" s="2">
        <v>45078.867696759262</v>
      </c>
      <c r="R1169" t="str">
        <f t="shared" ca="1" si="18"/>
        <v>Aisha</v>
      </c>
      <c r="S1169" t="str">
        <f>IFERROR(TEXT(DATEVALUE(LEFT(Table1[[#This Row],[Date of Purchase]],10)), "MMMM"), TEXT(Table1[[#This Row],[Date of Purchase]], "MMMM"))</f>
        <v>November</v>
      </c>
      <c r="T1169" t="str">
        <f>IF(OR(
  AND(Table1[[#This Row],[Ticket Priority]]="Critical", Table1[[#This Row],[Ticket Status]]&lt;&gt;"Closed"),
  AND(Table1[[#This Row],[Ticket Priority]]="High", Table1[[#This Row],[Ticket Status]]="Open")
), "Yes", "No")</f>
        <v>No</v>
      </c>
      <c r="U1169" s="4" t="str">
        <f>IF(Table1[[#This Row],[Ticket Status]]="Closed","Yes","No")</f>
        <v>No</v>
      </c>
      <c r="V1169" s="4" t="str">
        <f>IF(Table1[[#This Row],[Ticket Status]]="Pending Customer Response","Yes","No")</f>
        <v>Yes</v>
      </c>
      <c r="W1169" s="5">
        <f ca="1">COUNTIFS(Table1[Agent_name],Table1[[#This Row],[Agent_name]],Table1[Month],Table1[[#This Row],[Month]])/160</f>
        <v>0.85624999999999996</v>
      </c>
    </row>
    <row r="1170" spans="1:23" x14ac:dyDescent="0.25">
      <c r="A1170">
        <v>1169</v>
      </c>
      <c r="B1170" t="s">
        <v>3931</v>
      </c>
      <c r="C1170" t="s">
        <v>3932</v>
      </c>
      <c r="D1170">
        <v>68</v>
      </c>
      <c r="E1170" t="s">
        <v>29</v>
      </c>
      <c r="F1170" t="s">
        <v>76</v>
      </c>
      <c r="G1170" s="1">
        <v>43951</v>
      </c>
      <c r="H1170" t="s">
        <v>66</v>
      </c>
      <c r="I1170" t="s">
        <v>52</v>
      </c>
      <c r="J1170" s="3" t="s">
        <v>3933</v>
      </c>
      <c r="K1170" t="s">
        <v>39</v>
      </c>
      <c r="L1170" t="s">
        <v>3934</v>
      </c>
      <c r="M1170" t="s">
        <v>143</v>
      </c>
      <c r="N1170" t="s">
        <v>55</v>
      </c>
      <c r="O1170" s="2">
        <v>45078.726053240738</v>
      </c>
      <c r="P1170" s="2">
        <v>45078.546886574077</v>
      </c>
      <c r="Q1170">
        <v>4</v>
      </c>
      <c r="R1170" t="str">
        <f t="shared" ca="1" si="18"/>
        <v>Ravi</v>
      </c>
      <c r="S1170" t="str">
        <f>IFERROR(TEXT(DATEVALUE(LEFT(Table1[[#This Row],[Date of Purchase]],10)), "MMMM"), TEXT(Table1[[#This Row],[Date of Purchase]], "MMMM"))</f>
        <v>April</v>
      </c>
      <c r="T1170" t="str">
        <f>IF(OR(
  AND(Table1[[#This Row],[Ticket Priority]]="Critical", Table1[[#This Row],[Ticket Status]]&lt;&gt;"Closed"),
  AND(Table1[[#This Row],[Ticket Priority]]="High", Table1[[#This Row],[Ticket Status]]="Open")
), "Yes", "No")</f>
        <v>No</v>
      </c>
      <c r="U1170" s="4" t="str">
        <f>IF(Table1[[#This Row],[Ticket Status]]="Closed","Yes","No")</f>
        <v>Yes</v>
      </c>
      <c r="V1170" s="4" t="str">
        <f>IF(Table1[[#This Row],[Ticket Status]]="Pending Customer Response","Yes","No")</f>
        <v>No</v>
      </c>
      <c r="W1170" s="5">
        <f ca="1">COUNTIFS(Table1[Agent_name],Table1[[#This Row],[Agent_name]],Table1[Month],Table1[[#This Row],[Month]])/160</f>
        <v>0.625</v>
      </c>
    </row>
    <row r="1171" spans="1:23" x14ac:dyDescent="0.25">
      <c r="A1171">
        <v>1170</v>
      </c>
      <c r="B1171" t="s">
        <v>3935</v>
      </c>
      <c r="C1171" t="s">
        <v>3936</v>
      </c>
      <c r="D1171">
        <v>55</v>
      </c>
      <c r="E1171" t="s">
        <v>29</v>
      </c>
      <c r="F1171" t="s">
        <v>129</v>
      </c>
      <c r="G1171" s="1">
        <v>43893</v>
      </c>
      <c r="H1171" t="s">
        <v>21</v>
      </c>
      <c r="I1171" t="s">
        <v>72</v>
      </c>
      <c r="J1171" s="3" t="s">
        <v>3937</v>
      </c>
      <c r="K1171" t="s">
        <v>24</v>
      </c>
      <c r="M1171" t="s">
        <v>25</v>
      </c>
      <c r="N1171" t="s">
        <v>55</v>
      </c>
      <c r="O1171" s="2">
        <v>45078.037187499998</v>
      </c>
      <c r="R1171" t="str">
        <f t="shared" ca="1" si="18"/>
        <v>Karan</v>
      </c>
      <c r="S1171" t="str">
        <f>IFERROR(TEXT(DATEVALUE(LEFT(Table1[[#This Row],[Date of Purchase]],10)), "MMMM"), TEXT(Table1[[#This Row],[Date of Purchase]], "MMMM"))</f>
        <v>March</v>
      </c>
      <c r="T1171" t="str">
        <f>IF(OR(
  AND(Table1[[#This Row],[Ticket Priority]]="Critical", Table1[[#This Row],[Ticket Status]]&lt;&gt;"Closed"),
  AND(Table1[[#This Row],[Ticket Priority]]="High", Table1[[#This Row],[Ticket Status]]="Open")
), "Yes", "No")</f>
        <v>Yes</v>
      </c>
      <c r="U1171" s="4" t="str">
        <f>IF(Table1[[#This Row],[Ticket Status]]="Closed","Yes","No")</f>
        <v>No</v>
      </c>
      <c r="V1171" s="4" t="str">
        <f>IF(Table1[[#This Row],[Ticket Status]]="Pending Customer Response","Yes","No")</f>
        <v>Yes</v>
      </c>
      <c r="W1171" s="5">
        <f ca="1">COUNTIFS(Table1[Agent_name],Table1[[#This Row],[Agent_name]],Table1[Month],Table1[[#This Row],[Month]])/160</f>
        <v>0.21249999999999999</v>
      </c>
    </row>
    <row r="1172" spans="1:23" x14ac:dyDescent="0.25">
      <c r="A1172">
        <v>1171</v>
      </c>
      <c r="B1172" t="s">
        <v>3938</v>
      </c>
      <c r="C1172" t="s">
        <v>3939</v>
      </c>
      <c r="D1172">
        <v>21</v>
      </c>
      <c r="E1172" t="s">
        <v>29</v>
      </c>
      <c r="F1172" t="s">
        <v>219</v>
      </c>
      <c r="G1172" s="1">
        <v>44328</v>
      </c>
      <c r="H1172" t="s">
        <v>45</v>
      </c>
      <c r="I1172" t="s">
        <v>46</v>
      </c>
      <c r="J1172" s="3" t="s">
        <v>3940</v>
      </c>
      <c r="K1172" t="s">
        <v>24</v>
      </c>
      <c r="M1172" t="s">
        <v>143</v>
      </c>
      <c r="N1172" t="s">
        <v>55</v>
      </c>
      <c r="O1172" s="2">
        <v>45078.77679398148</v>
      </c>
      <c r="R1172" t="str">
        <f t="shared" ca="1" si="18"/>
        <v>Aisha</v>
      </c>
      <c r="S1172" t="str">
        <f>IFERROR(TEXT(DATEVALUE(LEFT(Table1[[#This Row],[Date of Purchase]],10)), "MMMM"), TEXT(Table1[[#This Row],[Date of Purchase]], "MMMM"))</f>
        <v>May</v>
      </c>
      <c r="T1172" t="str">
        <f>IF(OR(
  AND(Table1[[#This Row],[Ticket Priority]]="Critical", Table1[[#This Row],[Ticket Status]]&lt;&gt;"Closed"),
  AND(Table1[[#This Row],[Ticket Priority]]="High", Table1[[#This Row],[Ticket Status]]="Open")
), "Yes", "No")</f>
        <v>No</v>
      </c>
      <c r="U1172" s="4" t="str">
        <f>IF(Table1[[#This Row],[Ticket Status]]="Closed","Yes","No")</f>
        <v>No</v>
      </c>
      <c r="V1172" s="4" t="str">
        <f>IF(Table1[[#This Row],[Ticket Status]]="Pending Customer Response","Yes","No")</f>
        <v>Yes</v>
      </c>
      <c r="W1172" s="5">
        <f ca="1">COUNTIFS(Table1[Agent_name],Table1[[#This Row],[Agent_name]],Table1[Month],Table1[[#This Row],[Month]])/160</f>
        <v>0.93125000000000002</v>
      </c>
    </row>
    <row r="1173" spans="1:23" x14ac:dyDescent="0.25">
      <c r="A1173">
        <v>1172</v>
      </c>
      <c r="B1173" t="s">
        <v>3941</v>
      </c>
      <c r="C1173" t="s">
        <v>3942</v>
      </c>
      <c r="D1173">
        <v>66</v>
      </c>
      <c r="E1173" t="s">
        <v>29</v>
      </c>
      <c r="F1173" t="s">
        <v>207</v>
      </c>
      <c r="G1173" s="1">
        <v>44006</v>
      </c>
      <c r="H1173" t="s">
        <v>21</v>
      </c>
      <c r="I1173" t="s">
        <v>37</v>
      </c>
      <c r="J1173" s="3" t="s">
        <v>3943</v>
      </c>
      <c r="K1173" t="s">
        <v>39</v>
      </c>
      <c r="L1173" t="s">
        <v>3944</v>
      </c>
      <c r="M1173" t="s">
        <v>89</v>
      </c>
      <c r="N1173" t="s">
        <v>55</v>
      </c>
      <c r="O1173" s="2">
        <v>45078.580266203702</v>
      </c>
      <c r="P1173" s="2">
        <v>45078.752488425926</v>
      </c>
      <c r="Q1173">
        <v>2</v>
      </c>
      <c r="R1173" t="str">
        <f t="shared" ca="1" si="18"/>
        <v>Priya</v>
      </c>
      <c r="S1173" t="str">
        <f>IFERROR(TEXT(DATEVALUE(LEFT(Table1[[#This Row],[Date of Purchase]],10)), "MMMM"), TEXT(Table1[[#This Row],[Date of Purchase]], "MMMM"))</f>
        <v>June</v>
      </c>
      <c r="T1173" t="str">
        <f>IF(OR(
  AND(Table1[[#This Row],[Ticket Priority]]="Critical", Table1[[#This Row],[Ticket Status]]&lt;&gt;"Closed"),
  AND(Table1[[#This Row],[Ticket Priority]]="High", Table1[[#This Row],[Ticket Status]]="Open")
), "Yes", "No")</f>
        <v>No</v>
      </c>
      <c r="U1173" s="4" t="str">
        <f>IF(Table1[[#This Row],[Ticket Status]]="Closed","Yes","No")</f>
        <v>Yes</v>
      </c>
      <c r="V1173" s="4" t="str">
        <f>IF(Table1[[#This Row],[Ticket Status]]="Pending Customer Response","Yes","No")</f>
        <v>No</v>
      </c>
      <c r="W1173" s="5">
        <f ca="1">COUNTIFS(Table1[Agent_name],Table1[[#This Row],[Agent_name]],Table1[Month],Table1[[#This Row],[Month]])/160</f>
        <v>0.35625000000000001</v>
      </c>
    </row>
    <row r="1174" spans="1:23" x14ac:dyDescent="0.25">
      <c r="A1174">
        <v>1173</v>
      </c>
      <c r="B1174" t="s">
        <v>3945</v>
      </c>
      <c r="C1174" t="s">
        <v>3946</v>
      </c>
      <c r="D1174">
        <v>66</v>
      </c>
      <c r="E1174" t="s">
        <v>29</v>
      </c>
      <c r="F1174" t="s">
        <v>92</v>
      </c>
      <c r="G1174" s="1">
        <v>43952</v>
      </c>
      <c r="H1174" t="s">
        <v>67</v>
      </c>
      <c r="I1174" t="s">
        <v>77</v>
      </c>
      <c r="J1174" s="3" t="s">
        <v>3947</v>
      </c>
      <c r="K1174" t="s">
        <v>24</v>
      </c>
      <c r="M1174" t="s">
        <v>25</v>
      </c>
      <c r="N1174" t="s">
        <v>83</v>
      </c>
      <c r="O1174" s="2">
        <v>45077.962233796294</v>
      </c>
      <c r="R1174" t="str">
        <f t="shared" ca="1" si="18"/>
        <v>Sara</v>
      </c>
      <c r="S1174" t="str">
        <f>IFERROR(TEXT(DATEVALUE(LEFT(Table1[[#This Row],[Date of Purchase]],10)), "MMMM"), TEXT(Table1[[#This Row],[Date of Purchase]], "MMMM"))</f>
        <v>May</v>
      </c>
      <c r="T1174" t="str">
        <f>IF(OR(
  AND(Table1[[#This Row],[Ticket Priority]]="Critical", Table1[[#This Row],[Ticket Status]]&lt;&gt;"Closed"),
  AND(Table1[[#This Row],[Ticket Priority]]="High", Table1[[#This Row],[Ticket Status]]="Open")
), "Yes", "No")</f>
        <v>Yes</v>
      </c>
      <c r="U1174" s="4" t="str">
        <f>IF(Table1[[#This Row],[Ticket Status]]="Closed","Yes","No")</f>
        <v>No</v>
      </c>
      <c r="V1174" s="4" t="str">
        <f>IF(Table1[[#This Row],[Ticket Status]]="Pending Customer Response","Yes","No")</f>
        <v>Yes</v>
      </c>
      <c r="W1174" s="5">
        <f ca="1">COUNTIFS(Table1[Agent_name],Table1[[#This Row],[Agent_name]],Table1[Month],Table1[[#This Row],[Month]])/160</f>
        <v>0.64375000000000004</v>
      </c>
    </row>
    <row r="1175" spans="1:23" x14ac:dyDescent="0.25">
      <c r="A1175">
        <v>1174</v>
      </c>
      <c r="B1175" t="s">
        <v>3948</v>
      </c>
      <c r="C1175" t="s">
        <v>3949</v>
      </c>
      <c r="D1175">
        <v>18</v>
      </c>
      <c r="E1175" t="s">
        <v>29</v>
      </c>
      <c r="F1175" t="s">
        <v>36</v>
      </c>
      <c r="G1175" s="1">
        <v>44144</v>
      </c>
      <c r="H1175" t="s">
        <v>45</v>
      </c>
      <c r="I1175" t="s">
        <v>177</v>
      </c>
      <c r="J1175" s="3" t="s">
        <v>3950</v>
      </c>
      <c r="K1175" t="s">
        <v>62</v>
      </c>
      <c r="M1175" t="s">
        <v>41</v>
      </c>
      <c r="N1175" t="s">
        <v>33</v>
      </c>
      <c r="R1175" t="str">
        <f t="shared" ca="1" si="18"/>
        <v>Arjun</v>
      </c>
      <c r="S1175" t="str">
        <f>IFERROR(TEXT(DATEVALUE(LEFT(Table1[[#This Row],[Date of Purchase]],10)), "MMMM"), TEXT(Table1[[#This Row],[Date of Purchase]], "MMMM"))</f>
        <v>November</v>
      </c>
      <c r="T1175" t="str">
        <f>IF(OR(
  AND(Table1[[#This Row],[Ticket Priority]]="Critical", Table1[[#This Row],[Ticket Status]]&lt;&gt;"Closed"),
  AND(Table1[[#This Row],[Ticket Priority]]="High", Table1[[#This Row],[Ticket Status]]="Open")
), "Yes", "No")</f>
        <v>No</v>
      </c>
      <c r="U1175" s="4" t="str">
        <f>IF(Table1[[#This Row],[Ticket Status]]="Closed","Yes","No")</f>
        <v>No</v>
      </c>
      <c r="V1175" s="4" t="str">
        <f>IF(Table1[[#This Row],[Ticket Status]]="Pending Customer Response","Yes","No")</f>
        <v>No</v>
      </c>
      <c r="W1175" s="5">
        <f ca="1">COUNTIFS(Table1[Agent_name],Table1[[#This Row],[Agent_name]],Table1[Month],Table1[[#This Row],[Month]])/160</f>
        <v>0.23749999999999999</v>
      </c>
    </row>
    <row r="1176" spans="1:23" x14ac:dyDescent="0.25">
      <c r="A1176">
        <v>1175</v>
      </c>
      <c r="B1176" t="s">
        <v>3951</v>
      </c>
      <c r="C1176" t="s">
        <v>3952</v>
      </c>
      <c r="D1176">
        <v>25</v>
      </c>
      <c r="E1176" t="s">
        <v>58</v>
      </c>
      <c r="F1176" t="s">
        <v>112</v>
      </c>
      <c r="G1176" s="1">
        <v>43924</v>
      </c>
      <c r="H1176" t="s">
        <v>59</v>
      </c>
      <c r="I1176" t="s">
        <v>113</v>
      </c>
      <c r="J1176" s="3" t="s">
        <v>3953</v>
      </c>
      <c r="K1176" t="s">
        <v>39</v>
      </c>
      <c r="L1176" t="s">
        <v>3954</v>
      </c>
      <c r="M1176" t="s">
        <v>89</v>
      </c>
      <c r="N1176" t="s">
        <v>83</v>
      </c>
      <c r="O1176" s="2">
        <v>45078.323379629626</v>
      </c>
      <c r="P1176" s="2">
        <v>45078.55810185185</v>
      </c>
      <c r="Q1176">
        <v>1</v>
      </c>
      <c r="R1176" t="str">
        <f t="shared" ca="1" si="18"/>
        <v>Aisha</v>
      </c>
      <c r="S1176" t="str">
        <f>IFERROR(TEXT(DATEVALUE(LEFT(Table1[[#This Row],[Date of Purchase]],10)), "MMMM"), TEXT(Table1[[#This Row],[Date of Purchase]], "MMMM"))</f>
        <v>April</v>
      </c>
      <c r="T1176" t="str">
        <f>IF(OR(
  AND(Table1[[#This Row],[Ticket Priority]]="Critical", Table1[[#This Row],[Ticket Status]]&lt;&gt;"Closed"),
  AND(Table1[[#This Row],[Ticket Priority]]="High", Table1[[#This Row],[Ticket Status]]="Open")
), "Yes", "No")</f>
        <v>No</v>
      </c>
      <c r="U1176" s="4" t="str">
        <f>IF(Table1[[#This Row],[Ticket Status]]="Closed","Yes","No")</f>
        <v>Yes</v>
      </c>
      <c r="V1176" s="4" t="str">
        <f>IF(Table1[[#This Row],[Ticket Status]]="Pending Customer Response","Yes","No")</f>
        <v>No</v>
      </c>
      <c r="W1176" s="5">
        <f ca="1">COUNTIFS(Table1[Agent_name],Table1[[#This Row],[Agent_name]],Table1[Month],Table1[[#This Row],[Month]])/160</f>
        <v>0.81874999999999998</v>
      </c>
    </row>
    <row r="1177" spans="1:23" x14ac:dyDescent="0.25">
      <c r="A1177">
        <v>1176</v>
      </c>
      <c r="B1177" t="s">
        <v>3955</v>
      </c>
      <c r="C1177" t="s">
        <v>3956</v>
      </c>
      <c r="D1177">
        <v>24</v>
      </c>
      <c r="E1177" t="s">
        <v>29</v>
      </c>
      <c r="F1177" t="s">
        <v>98</v>
      </c>
      <c r="G1177" s="1">
        <v>44006</v>
      </c>
      <c r="H1177" t="s">
        <v>67</v>
      </c>
      <c r="I1177" t="s">
        <v>37</v>
      </c>
      <c r="J1177" s="3" t="s">
        <v>3957</v>
      </c>
      <c r="K1177" t="s">
        <v>62</v>
      </c>
      <c r="M1177" t="s">
        <v>89</v>
      </c>
      <c r="N1177" t="s">
        <v>83</v>
      </c>
      <c r="R1177" t="str">
        <f t="shared" ca="1" si="18"/>
        <v>Priya</v>
      </c>
      <c r="S1177" t="str">
        <f>IFERROR(TEXT(DATEVALUE(LEFT(Table1[[#This Row],[Date of Purchase]],10)), "MMMM"), TEXT(Table1[[#This Row],[Date of Purchase]], "MMMM"))</f>
        <v>June</v>
      </c>
      <c r="T1177" t="str">
        <f>IF(OR(
  AND(Table1[[#This Row],[Ticket Priority]]="Critical", Table1[[#This Row],[Ticket Status]]&lt;&gt;"Closed"),
  AND(Table1[[#This Row],[Ticket Priority]]="High", Table1[[#This Row],[Ticket Status]]="Open")
), "Yes", "No")</f>
        <v>Yes</v>
      </c>
      <c r="U1177" s="4" t="str">
        <f>IF(Table1[[#This Row],[Ticket Status]]="Closed","Yes","No")</f>
        <v>No</v>
      </c>
      <c r="V1177" s="4" t="str">
        <f>IF(Table1[[#This Row],[Ticket Status]]="Pending Customer Response","Yes","No")</f>
        <v>No</v>
      </c>
      <c r="W1177" s="5">
        <f ca="1">COUNTIFS(Table1[Agent_name],Table1[[#This Row],[Agent_name]],Table1[Month],Table1[[#This Row],[Month]])/160</f>
        <v>0.35625000000000001</v>
      </c>
    </row>
    <row r="1178" spans="1:23" x14ac:dyDescent="0.25">
      <c r="A1178">
        <v>1177</v>
      </c>
      <c r="B1178" t="s">
        <v>3958</v>
      </c>
      <c r="C1178" t="s">
        <v>3959</v>
      </c>
      <c r="D1178">
        <v>62</v>
      </c>
      <c r="E1178" t="s">
        <v>58</v>
      </c>
      <c r="F1178" t="s">
        <v>249</v>
      </c>
      <c r="G1178" s="1">
        <v>44292</v>
      </c>
      <c r="H1178" t="s">
        <v>45</v>
      </c>
      <c r="I1178" t="s">
        <v>67</v>
      </c>
      <c r="J1178" s="3" t="s">
        <v>3960</v>
      </c>
      <c r="K1178" t="s">
        <v>62</v>
      </c>
      <c r="M1178" t="s">
        <v>41</v>
      </c>
      <c r="N1178" t="s">
        <v>83</v>
      </c>
      <c r="R1178" t="str">
        <f t="shared" ca="1" si="18"/>
        <v>Sara</v>
      </c>
      <c r="S1178" t="str">
        <f>IFERROR(TEXT(DATEVALUE(LEFT(Table1[[#This Row],[Date of Purchase]],10)), "MMMM"), TEXT(Table1[[#This Row],[Date of Purchase]], "MMMM"))</f>
        <v>April</v>
      </c>
      <c r="T1178" t="str">
        <f>IF(OR(
  AND(Table1[[#This Row],[Ticket Priority]]="Critical", Table1[[#This Row],[Ticket Status]]&lt;&gt;"Closed"),
  AND(Table1[[#This Row],[Ticket Priority]]="High", Table1[[#This Row],[Ticket Status]]="Open")
), "Yes", "No")</f>
        <v>No</v>
      </c>
      <c r="U1178" s="4" t="str">
        <f>IF(Table1[[#This Row],[Ticket Status]]="Closed","Yes","No")</f>
        <v>No</v>
      </c>
      <c r="V1178" s="4" t="str">
        <f>IF(Table1[[#This Row],[Ticket Status]]="Pending Customer Response","Yes","No")</f>
        <v>No</v>
      </c>
      <c r="W1178" s="5">
        <f ca="1">COUNTIFS(Table1[Agent_name],Table1[[#This Row],[Agent_name]],Table1[Month],Table1[[#This Row],[Month]])/160</f>
        <v>0.75624999999999998</v>
      </c>
    </row>
    <row r="1179" spans="1:23" x14ac:dyDescent="0.25">
      <c r="A1179">
        <v>1178</v>
      </c>
      <c r="B1179" t="s">
        <v>3961</v>
      </c>
      <c r="C1179" t="s">
        <v>3962</v>
      </c>
      <c r="D1179">
        <v>39</v>
      </c>
      <c r="E1179" t="s">
        <v>58</v>
      </c>
      <c r="F1179" t="s">
        <v>86</v>
      </c>
      <c r="G1179" s="1">
        <v>44001</v>
      </c>
      <c r="H1179" t="s">
        <v>59</v>
      </c>
      <c r="I1179" t="s">
        <v>37</v>
      </c>
      <c r="J1179" s="3" t="s">
        <v>3963</v>
      </c>
      <c r="K1179" t="s">
        <v>39</v>
      </c>
      <c r="L1179" t="s">
        <v>3964</v>
      </c>
      <c r="M1179" t="s">
        <v>41</v>
      </c>
      <c r="N1179" t="s">
        <v>33</v>
      </c>
      <c r="O1179" s="2">
        <v>45078.410937499997</v>
      </c>
      <c r="P1179" s="2">
        <v>45078.835243055553</v>
      </c>
      <c r="Q1179">
        <v>4</v>
      </c>
      <c r="R1179" t="str">
        <f t="shared" ca="1" si="18"/>
        <v>Karan</v>
      </c>
      <c r="S1179" t="str">
        <f>IFERROR(TEXT(DATEVALUE(LEFT(Table1[[#This Row],[Date of Purchase]],10)), "MMMM"), TEXT(Table1[[#This Row],[Date of Purchase]], "MMMM"))</f>
        <v>June</v>
      </c>
      <c r="T1179" t="str">
        <f>IF(OR(
  AND(Table1[[#This Row],[Ticket Priority]]="Critical", Table1[[#This Row],[Ticket Status]]&lt;&gt;"Closed"),
  AND(Table1[[#This Row],[Ticket Priority]]="High", Table1[[#This Row],[Ticket Status]]="Open")
), "Yes", "No")</f>
        <v>No</v>
      </c>
      <c r="U1179" s="4" t="str">
        <f>IF(Table1[[#This Row],[Ticket Status]]="Closed","Yes","No")</f>
        <v>Yes</v>
      </c>
      <c r="V1179" s="4" t="str">
        <f>IF(Table1[[#This Row],[Ticket Status]]="Pending Customer Response","Yes","No")</f>
        <v>No</v>
      </c>
      <c r="W1179" s="5">
        <f ca="1">COUNTIFS(Table1[Agent_name],Table1[[#This Row],[Agent_name]],Table1[Month],Table1[[#This Row],[Month]])/160</f>
        <v>0.27500000000000002</v>
      </c>
    </row>
    <row r="1180" spans="1:23" x14ac:dyDescent="0.25">
      <c r="A1180">
        <v>1179</v>
      </c>
      <c r="B1180" t="s">
        <v>3965</v>
      </c>
      <c r="C1180" t="s">
        <v>3222</v>
      </c>
      <c r="D1180">
        <v>28</v>
      </c>
      <c r="E1180" t="s">
        <v>19</v>
      </c>
      <c r="F1180" t="s">
        <v>431</v>
      </c>
      <c r="G1180" s="1">
        <v>43896</v>
      </c>
      <c r="H1180" t="s">
        <v>45</v>
      </c>
      <c r="I1180" t="s">
        <v>99</v>
      </c>
      <c r="J1180" s="3" t="s">
        <v>3966</v>
      </c>
      <c r="K1180" t="s">
        <v>62</v>
      </c>
      <c r="M1180" t="s">
        <v>41</v>
      </c>
      <c r="N1180" t="s">
        <v>55</v>
      </c>
      <c r="R1180" t="str">
        <f t="shared" ca="1" si="18"/>
        <v>Divya</v>
      </c>
      <c r="S1180" t="str">
        <f>IFERROR(TEXT(DATEVALUE(LEFT(Table1[[#This Row],[Date of Purchase]],10)), "MMMM"), TEXT(Table1[[#This Row],[Date of Purchase]], "MMMM"))</f>
        <v>March</v>
      </c>
      <c r="T1180" t="str">
        <f>IF(OR(
  AND(Table1[[#This Row],[Ticket Priority]]="Critical", Table1[[#This Row],[Ticket Status]]&lt;&gt;"Closed"),
  AND(Table1[[#This Row],[Ticket Priority]]="High", Table1[[#This Row],[Ticket Status]]="Open")
), "Yes", "No")</f>
        <v>No</v>
      </c>
      <c r="U1180" s="4" t="str">
        <f>IF(Table1[[#This Row],[Ticket Status]]="Closed","Yes","No")</f>
        <v>No</v>
      </c>
      <c r="V1180" s="4" t="str">
        <f>IF(Table1[[#This Row],[Ticket Status]]="Pending Customer Response","Yes","No")</f>
        <v>No</v>
      </c>
      <c r="W1180" s="5">
        <f ca="1">COUNTIFS(Table1[Agent_name],Table1[[#This Row],[Agent_name]],Table1[Month],Table1[[#This Row],[Month]])/160</f>
        <v>0.1875</v>
      </c>
    </row>
    <row r="1181" spans="1:23" x14ac:dyDescent="0.25">
      <c r="A1181">
        <v>1180</v>
      </c>
      <c r="B1181" t="s">
        <v>3967</v>
      </c>
      <c r="C1181" t="s">
        <v>3968</v>
      </c>
      <c r="D1181">
        <v>46</v>
      </c>
      <c r="E1181" t="s">
        <v>58</v>
      </c>
      <c r="F1181" t="s">
        <v>242</v>
      </c>
      <c r="G1181" s="1">
        <v>44477</v>
      </c>
      <c r="H1181" t="s">
        <v>67</v>
      </c>
      <c r="I1181" t="s">
        <v>22</v>
      </c>
      <c r="J1181" s="3" t="s">
        <v>3969</v>
      </c>
      <c r="K1181" t="s">
        <v>24</v>
      </c>
      <c r="M1181" t="s">
        <v>89</v>
      </c>
      <c r="N1181" t="s">
        <v>83</v>
      </c>
      <c r="O1181" s="2">
        <v>45078.231805555559</v>
      </c>
      <c r="R1181" t="str">
        <f t="shared" ca="1" si="18"/>
        <v>Neha</v>
      </c>
      <c r="S1181" t="str">
        <f>IFERROR(TEXT(DATEVALUE(LEFT(Table1[[#This Row],[Date of Purchase]],10)), "MMMM"), TEXT(Table1[[#This Row],[Date of Purchase]], "MMMM"))</f>
        <v>October</v>
      </c>
      <c r="T1181" t="str">
        <f>IF(OR(
  AND(Table1[[#This Row],[Ticket Priority]]="Critical", Table1[[#This Row],[Ticket Status]]&lt;&gt;"Closed"),
  AND(Table1[[#This Row],[Ticket Priority]]="High", Table1[[#This Row],[Ticket Status]]="Open")
), "Yes", "No")</f>
        <v>No</v>
      </c>
      <c r="U1181" s="4" t="str">
        <f>IF(Table1[[#This Row],[Ticket Status]]="Closed","Yes","No")</f>
        <v>No</v>
      </c>
      <c r="V1181" s="4" t="str">
        <f>IF(Table1[[#This Row],[Ticket Status]]="Pending Customer Response","Yes","No")</f>
        <v>Yes</v>
      </c>
      <c r="W1181" s="5">
        <f ca="1">COUNTIFS(Table1[Agent_name],Table1[[#This Row],[Agent_name]],Table1[Month],Table1[[#This Row],[Month]])/160</f>
        <v>0.24374999999999999</v>
      </c>
    </row>
    <row r="1182" spans="1:23" x14ac:dyDescent="0.25">
      <c r="A1182">
        <v>1181</v>
      </c>
      <c r="B1182" t="s">
        <v>3970</v>
      </c>
      <c r="C1182" t="s">
        <v>3971</v>
      </c>
      <c r="D1182">
        <v>46</v>
      </c>
      <c r="E1182" t="s">
        <v>19</v>
      </c>
      <c r="F1182" t="s">
        <v>207</v>
      </c>
      <c r="G1182" s="1">
        <v>44494</v>
      </c>
      <c r="H1182" t="s">
        <v>21</v>
      </c>
      <c r="I1182" t="s">
        <v>22</v>
      </c>
      <c r="J1182" s="3" t="s">
        <v>3972</v>
      </c>
      <c r="K1182" t="s">
        <v>62</v>
      </c>
      <c r="M1182" t="s">
        <v>25</v>
      </c>
      <c r="N1182" t="s">
        <v>83</v>
      </c>
      <c r="R1182" t="str">
        <f t="shared" ca="1" si="18"/>
        <v>Aisha</v>
      </c>
      <c r="S1182" t="str">
        <f>IFERROR(TEXT(DATEVALUE(LEFT(Table1[[#This Row],[Date of Purchase]],10)), "MMMM"), TEXT(Table1[[#This Row],[Date of Purchase]], "MMMM"))</f>
        <v>October</v>
      </c>
      <c r="T1182" t="str">
        <f>IF(OR(
  AND(Table1[[#This Row],[Ticket Priority]]="Critical", Table1[[#This Row],[Ticket Status]]&lt;&gt;"Closed"),
  AND(Table1[[#This Row],[Ticket Priority]]="High", Table1[[#This Row],[Ticket Status]]="Open")
), "Yes", "No")</f>
        <v>Yes</v>
      </c>
      <c r="U1182" s="4" t="str">
        <f>IF(Table1[[#This Row],[Ticket Status]]="Closed","Yes","No")</f>
        <v>No</v>
      </c>
      <c r="V1182" s="4" t="str">
        <f>IF(Table1[[#This Row],[Ticket Status]]="Pending Customer Response","Yes","No")</f>
        <v>No</v>
      </c>
      <c r="W1182" s="5">
        <f ca="1">COUNTIFS(Table1[Agent_name],Table1[[#This Row],[Agent_name]],Table1[Month],Table1[[#This Row],[Month]])/160</f>
        <v>0.85624999999999996</v>
      </c>
    </row>
    <row r="1183" spans="1:23" x14ac:dyDescent="0.25">
      <c r="A1183">
        <v>1182</v>
      </c>
      <c r="B1183" t="s">
        <v>3973</v>
      </c>
      <c r="C1183" t="s">
        <v>3974</v>
      </c>
      <c r="D1183">
        <v>43</v>
      </c>
      <c r="E1183" t="s">
        <v>29</v>
      </c>
      <c r="F1183" t="s">
        <v>431</v>
      </c>
      <c r="G1183" s="1">
        <v>44234</v>
      </c>
      <c r="H1183" t="s">
        <v>45</v>
      </c>
      <c r="I1183" t="s">
        <v>31</v>
      </c>
      <c r="J1183" s="3" t="s">
        <v>3975</v>
      </c>
      <c r="K1183" t="s">
        <v>24</v>
      </c>
      <c r="M1183" t="s">
        <v>143</v>
      </c>
      <c r="N1183" t="s">
        <v>83</v>
      </c>
      <c r="O1183" s="2">
        <v>45078.313796296294</v>
      </c>
      <c r="R1183" t="str">
        <f t="shared" ca="1" si="18"/>
        <v>Sara</v>
      </c>
      <c r="S1183" t="str">
        <f>IFERROR(TEXT(DATEVALUE(LEFT(Table1[[#This Row],[Date of Purchase]],10)), "MMMM"), TEXT(Table1[[#This Row],[Date of Purchase]], "MMMM"))</f>
        <v>February</v>
      </c>
      <c r="T1183" t="str">
        <f>IF(OR(
  AND(Table1[[#This Row],[Ticket Priority]]="Critical", Table1[[#This Row],[Ticket Status]]&lt;&gt;"Closed"),
  AND(Table1[[#This Row],[Ticket Priority]]="High", Table1[[#This Row],[Ticket Status]]="Open")
), "Yes", "No")</f>
        <v>No</v>
      </c>
      <c r="U1183" s="4" t="str">
        <f>IF(Table1[[#This Row],[Ticket Status]]="Closed","Yes","No")</f>
        <v>No</v>
      </c>
      <c r="V1183" s="4" t="str">
        <f>IF(Table1[[#This Row],[Ticket Status]]="Pending Customer Response","Yes","No")</f>
        <v>Yes</v>
      </c>
      <c r="W1183" s="5">
        <f ca="1">COUNTIFS(Table1[Agent_name],Table1[[#This Row],[Agent_name]],Table1[Month],Table1[[#This Row],[Month]])/160</f>
        <v>0.65625</v>
      </c>
    </row>
    <row r="1184" spans="1:23" x14ac:dyDescent="0.25">
      <c r="A1184">
        <v>1183</v>
      </c>
      <c r="B1184" t="s">
        <v>3976</v>
      </c>
      <c r="C1184" t="s">
        <v>3977</v>
      </c>
      <c r="D1184">
        <v>42</v>
      </c>
      <c r="E1184" t="s">
        <v>58</v>
      </c>
      <c r="F1184" t="s">
        <v>107</v>
      </c>
      <c r="G1184" s="1">
        <v>44238</v>
      </c>
      <c r="H1184" t="s">
        <v>45</v>
      </c>
      <c r="I1184" t="s">
        <v>22</v>
      </c>
      <c r="J1184" s="3" t="s">
        <v>3978</v>
      </c>
      <c r="K1184" t="s">
        <v>39</v>
      </c>
      <c r="L1184" t="s">
        <v>3979</v>
      </c>
      <c r="M1184" t="s">
        <v>143</v>
      </c>
      <c r="N1184" t="s">
        <v>33</v>
      </c>
      <c r="O1184" s="2">
        <v>45078.826319444444</v>
      </c>
      <c r="P1184" s="2">
        <v>45078.087430555555</v>
      </c>
      <c r="Q1184">
        <v>2</v>
      </c>
      <c r="R1184" t="str">
        <f t="shared" ca="1" si="18"/>
        <v>Priya</v>
      </c>
      <c r="S1184" t="str">
        <f>IFERROR(TEXT(DATEVALUE(LEFT(Table1[[#This Row],[Date of Purchase]],10)), "MMMM"), TEXT(Table1[[#This Row],[Date of Purchase]], "MMMM"))</f>
        <v>February</v>
      </c>
      <c r="T1184" t="str">
        <f>IF(OR(
  AND(Table1[[#This Row],[Ticket Priority]]="Critical", Table1[[#This Row],[Ticket Status]]&lt;&gt;"Closed"),
  AND(Table1[[#This Row],[Ticket Priority]]="High", Table1[[#This Row],[Ticket Status]]="Open")
), "Yes", "No")</f>
        <v>No</v>
      </c>
      <c r="U1184" s="4" t="str">
        <f>IF(Table1[[#This Row],[Ticket Status]]="Closed","Yes","No")</f>
        <v>Yes</v>
      </c>
      <c r="V1184" s="4" t="str">
        <f>IF(Table1[[#This Row],[Ticket Status]]="Pending Customer Response","Yes","No")</f>
        <v>No</v>
      </c>
      <c r="W1184" s="5">
        <f ca="1">COUNTIFS(Table1[Agent_name],Table1[[#This Row],[Agent_name]],Table1[Month],Table1[[#This Row],[Month]])/160</f>
        <v>0.44374999999999998</v>
      </c>
    </row>
    <row r="1185" spans="1:23" x14ac:dyDescent="0.25">
      <c r="A1185">
        <v>1184</v>
      </c>
      <c r="B1185" t="s">
        <v>3980</v>
      </c>
      <c r="C1185" t="s">
        <v>3981</v>
      </c>
      <c r="D1185">
        <v>38</v>
      </c>
      <c r="E1185" t="s">
        <v>58</v>
      </c>
      <c r="F1185" t="s">
        <v>44</v>
      </c>
      <c r="G1185" s="1">
        <v>44263</v>
      </c>
      <c r="H1185" t="s">
        <v>21</v>
      </c>
      <c r="I1185" t="s">
        <v>22</v>
      </c>
      <c r="J1185" s="3" t="s">
        <v>3982</v>
      </c>
      <c r="K1185" t="s">
        <v>39</v>
      </c>
      <c r="L1185" t="s">
        <v>3983</v>
      </c>
      <c r="M1185" t="s">
        <v>89</v>
      </c>
      <c r="N1185" t="s">
        <v>33</v>
      </c>
      <c r="O1185" s="2">
        <v>45078.745775462965</v>
      </c>
      <c r="P1185" s="2">
        <v>45078.804108796299</v>
      </c>
      <c r="Q1185">
        <v>5</v>
      </c>
      <c r="R1185" t="str">
        <f t="shared" ca="1" si="18"/>
        <v>Rahul</v>
      </c>
      <c r="S1185" t="str">
        <f>IFERROR(TEXT(DATEVALUE(LEFT(Table1[[#This Row],[Date of Purchase]],10)), "MMMM"), TEXT(Table1[[#This Row],[Date of Purchase]], "MMMM"))</f>
        <v>March</v>
      </c>
      <c r="T1185" t="str">
        <f>IF(OR(
  AND(Table1[[#This Row],[Ticket Priority]]="Critical", Table1[[#This Row],[Ticket Status]]&lt;&gt;"Closed"),
  AND(Table1[[#This Row],[Ticket Priority]]="High", Table1[[#This Row],[Ticket Status]]="Open")
), "Yes", "No")</f>
        <v>No</v>
      </c>
      <c r="U1185" s="4" t="str">
        <f>IF(Table1[[#This Row],[Ticket Status]]="Closed","Yes","No")</f>
        <v>Yes</v>
      </c>
      <c r="V1185" s="4" t="str">
        <f>IF(Table1[[#This Row],[Ticket Status]]="Pending Customer Response","Yes","No")</f>
        <v>No</v>
      </c>
      <c r="W1185" s="5">
        <f ca="1">COUNTIFS(Table1[Agent_name],Table1[[#This Row],[Agent_name]],Table1[Month],Table1[[#This Row],[Month]])/160</f>
        <v>0.19375000000000001</v>
      </c>
    </row>
    <row r="1186" spans="1:23" x14ac:dyDescent="0.25">
      <c r="A1186">
        <v>1185</v>
      </c>
      <c r="B1186" t="s">
        <v>3984</v>
      </c>
      <c r="C1186" t="s">
        <v>3985</v>
      </c>
      <c r="D1186">
        <v>23</v>
      </c>
      <c r="E1186" t="s">
        <v>29</v>
      </c>
      <c r="F1186" t="s">
        <v>242</v>
      </c>
      <c r="G1186" s="1">
        <v>44122</v>
      </c>
      <c r="H1186" t="s">
        <v>21</v>
      </c>
      <c r="I1186" t="s">
        <v>72</v>
      </c>
      <c r="J1186" s="3" t="s">
        <v>3986</v>
      </c>
      <c r="K1186" t="s">
        <v>24</v>
      </c>
      <c r="M1186" t="s">
        <v>89</v>
      </c>
      <c r="N1186" t="s">
        <v>33</v>
      </c>
      <c r="O1186" s="2">
        <v>45078.34648148148</v>
      </c>
      <c r="R1186" t="str">
        <f t="shared" ca="1" si="18"/>
        <v>Sara</v>
      </c>
      <c r="S1186" t="str">
        <f>IFERROR(TEXT(DATEVALUE(LEFT(Table1[[#This Row],[Date of Purchase]],10)), "MMMM"), TEXT(Table1[[#This Row],[Date of Purchase]], "MMMM"))</f>
        <v>October</v>
      </c>
      <c r="T1186" t="str">
        <f>IF(OR(
  AND(Table1[[#This Row],[Ticket Priority]]="Critical", Table1[[#This Row],[Ticket Status]]&lt;&gt;"Closed"),
  AND(Table1[[#This Row],[Ticket Priority]]="High", Table1[[#This Row],[Ticket Status]]="Open")
), "Yes", "No")</f>
        <v>No</v>
      </c>
      <c r="U1186" s="4" t="str">
        <f>IF(Table1[[#This Row],[Ticket Status]]="Closed","Yes","No")</f>
        <v>No</v>
      </c>
      <c r="V1186" s="4" t="str">
        <f>IF(Table1[[#This Row],[Ticket Status]]="Pending Customer Response","Yes","No")</f>
        <v>Yes</v>
      </c>
      <c r="W1186" s="5">
        <f ca="1">COUNTIFS(Table1[Agent_name],Table1[[#This Row],[Agent_name]],Table1[Month],Table1[[#This Row],[Month]])/160</f>
        <v>0.66874999999999996</v>
      </c>
    </row>
    <row r="1187" spans="1:23" x14ac:dyDescent="0.25">
      <c r="A1187">
        <v>1186</v>
      </c>
      <c r="B1187" t="s">
        <v>3987</v>
      </c>
      <c r="C1187" t="s">
        <v>3988</v>
      </c>
      <c r="D1187">
        <v>54</v>
      </c>
      <c r="E1187" t="s">
        <v>29</v>
      </c>
      <c r="F1187" t="s">
        <v>117</v>
      </c>
      <c r="G1187" s="1">
        <v>44250</v>
      </c>
      <c r="H1187" t="s">
        <v>45</v>
      </c>
      <c r="I1187" t="s">
        <v>150</v>
      </c>
      <c r="J1187" s="3" t="s">
        <v>3989</v>
      </c>
      <c r="K1187" t="s">
        <v>39</v>
      </c>
      <c r="L1187" t="s">
        <v>3990</v>
      </c>
      <c r="M1187" t="s">
        <v>89</v>
      </c>
      <c r="N1187" t="s">
        <v>33</v>
      </c>
      <c r="O1187" s="2">
        <v>45078.753437500003</v>
      </c>
      <c r="P1187" s="2">
        <v>45078.708993055552</v>
      </c>
      <c r="Q1187">
        <v>4</v>
      </c>
      <c r="R1187" t="str">
        <f t="shared" ca="1" si="18"/>
        <v>Priya</v>
      </c>
      <c r="S1187" t="str">
        <f>IFERROR(TEXT(DATEVALUE(LEFT(Table1[[#This Row],[Date of Purchase]],10)), "MMMM"), TEXT(Table1[[#This Row],[Date of Purchase]], "MMMM"))</f>
        <v>February</v>
      </c>
      <c r="T1187" t="str">
        <f>IF(OR(
  AND(Table1[[#This Row],[Ticket Priority]]="Critical", Table1[[#This Row],[Ticket Status]]&lt;&gt;"Closed"),
  AND(Table1[[#This Row],[Ticket Priority]]="High", Table1[[#This Row],[Ticket Status]]="Open")
), "Yes", "No")</f>
        <v>No</v>
      </c>
      <c r="U1187" s="4" t="str">
        <f>IF(Table1[[#This Row],[Ticket Status]]="Closed","Yes","No")</f>
        <v>Yes</v>
      </c>
      <c r="V1187" s="4" t="str">
        <f>IF(Table1[[#This Row],[Ticket Status]]="Pending Customer Response","Yes","No")</f>
        <v>No</v>
      </c>
      <c r="W1187" s="5">
        <f ca="1">COUNTIFS(Table1[Agent_name],Table1[[#This Row],[Agent_name]],Table1[Month],Table1[[#This Row],[Month]])/160</f>
        <v>0.44374999999999998</v>
      </c>
    </row>
    <row r="1188" spans="1:23" x14ac:dyDescent="0.25">
      <c r="A1188">
        <v>1187</v>
      </c>
      <c r="B1188" t="s">
        <v>3991</v>
      </c>
      <c r="C1188" t="s">
        <v>3992</v>
      </c>
      <c r="D1188">
        <v>50</v>
      </c>
      <c r="E1188" t="s">
        <v>58</v>
      </c>
      <c r="F1188" t="s">
        <v>339</v>
      </c>
      <c r="G1188" s="1">
        <v>43993</v>
      </c>
      <c r="H1188" t="s">
        <v>67</v>
      </c>
      <c r="I1188" t="s">
        <v>177</v>
      </c>
      <c r="J1188" s="3" t="s">
        <v>3993</v>
      </c>
      <c r="K1188" t="s">
        <v>62</v>
      </c>
      <c r="M1188" t="s">
        <v>25</v>
      </c>
      <c r="N1188" t="s">
        <v>83</v>
      </c>
      <c r="Q1188">
        <v>5</v>
      </c>
      <c r="R1188" t="str">
        <f t="shared" ca="1" si="18"/>
        <v>Mohit</v>
      </c>
      <c r="S1188" t="str">
        <f>IFERROR(TEXT(DATEVALUE(LEFT(Table1[[#This Row],[Date of Purchase]],10)), "MMMM"), TEXT(Table1[[#This Row],[Date of Purchase]], "MMMM"))</f>
        <v>June</v>
      </c>
      <c r="T1188" t="str">
        <f>IF(OR(
  AND(Table1[[#This Row],[Ticket Priority]]="Critical", Table1[[#This Row],[Ticket Status]]&lt;&gt;"Closed"),
  AND(Table1[[#This Row],[Ticket Priority]]="High", Table1[[#This Row],[Ticket Status]]="Open")
), "Yes", "No")</f>
        <v>Yes</v>
      </c>
      <c r="U1188" s="4" t="str">
        <f>IF(Table1[[#This Row],[Ticket Status]]="Closed","Yes","No")</f>
        <v>No</v>
      </c>
      <c r="V1188" s="4" t="str">
        <f>IF(Table1[[#This Row],[Ticket Status]]="Pending Customer Response","Yes","No")</f>
        <v>No</v>
      </c>
      <c r="W1188" s="5">
        <f ca="1">COUNTIFS(Table1[Agent_name],Table1[[#This Row],[Agent_name]],Table1[Month],Table1[[#This Row],[Month]])/160</f>
        <v>0.41875000000000001</v>
      </c>
    </row>
    <row r="1189" spans="1:23" x14ac:dyDescent="0.25">
      <c r="A1189">
        <v>1188</v>
      </c>
      <c r="B1189" t="s">
        <v>3994</v>
      </c>
      <c r="C1189" t="s">
        <v>3995</v>
      </c>
      <c r="D1189">
        <v>54</v>
      </c>
      <c r="E1189" t="s">
        <v>29</v>
      </c>
      <c r="F1189" t="s">
        <v>107</v>
      </c>
      <c r="G1189" s="1">
        <v>44179</v>
      </c>
      <c r="H1189" t="s">
        <v>21</v>
      </c>
      <c r="I1189" t="s">
        <v>37</v>
      </c>
      <c r="J1189" s="3" t="s">
        <v>3996</v>
      </c>
      <c r="K1189" t="s">
        <v>39</v>
      </c>
      <c r="L1189" t="s">
        <v>3997</v>
      </c>
      <c r="M1189" t="s">
        <v>143</v>
      </c>
      <c r="N1189" t="s">
        <v>55</v>
      </c>
      <c r="O1189" s="2">
        <v>45078.384710648148</v>
      </c>
      <c r="P1189" s="2">
        <v>45078.340266203704</v>
      </c>
      <c r="Q1189">
        <v>5</v>
      </c>
      <c r="R1189" t="str">
        <f t="shared" ca="1" si="18"/>
        <v>Sara</v>
      </c>
      <c r="S1189" t="str">
        <f>IFERROR(TEXT(DATEVALUE(LEFT(Table1[[#This Row],[Date of Purchase]],10)), "MMMM"), TEXT(Table1[[#This Row],[Date of Purchase]], "MMMM"))</f>
        <v>December</v>
      </c>
      <c r="T1189" t="str">
        <f>IF(OR(
  AND(Table1[[#This Row],[Ticket Priority]]="Critical", Table1[[#This Row],[Ticket Status]]&lt;&gt;"Closed"),
  AND(Table1[[#This Row],[Ticket Priority]]="High", Table1[[#This Row],[Ticket Status]]="Open")
), "Yes", "No")</f>
        <v>No</v>
      </c>
      <c r="U1189" s="4" t="str">
        <f>IF(Table1[[#This Row],[Ticket Status]]="Closed","Yes","No")</f>
        <v>Yes</v>
      </c>
      <c r="V1189" s="4" t="str">
        <f>IF(Table1[[#This Row],[Ticket Status]]="Pending Customer Response","Yes","No")</f>
        <v>No</v>
      </c>
      <c r="W1189" s="5">
        <f ca="1">COUNTIFS(Table1[Agent_name],Table1[[#This Row],[Agent_name]],Table1[Month],Table1[[#This Row],[Month]])/160</f>
        <v>0.55625000000000002</v>
      </c>
    </row>
    <row r="1190" spans="1:23" x14ac:dyDescent="0.25">
      <c r="A1190">
        <v>1189</v>
      </c>
      <c r="B1190" t="s">
        <v>3998</v>
      </c>
      <c r="C1190" t="s">
        <v>3999</v>
      </c>
      <c r="D1190">
        <v>21</v>
      </c>
      <c r="E1190" t="s">
        <v>58</v>
      </c>
      <c r="F1190" t="s">
        <v>129</v>
      </c>
      <c r="G1190" s="1">
        <v>43995</v>
      </c>
      <c r="H1190" t="s">
        <v>67</v>
      </c>
      <c r="I1190" t="s">
        <v>113</v>
      </c>
      <c r="J1190" s="3" t="s">
        <v>4000</v>
      </c>
      <c r="K1190" t="s">
        <v>39</v>
      </c>
      <c r="L1190" t="s">
        <v>4001</v>
      </c>
      <c r="M1190" t="s">
        <v>25</v>
      </c>
      <c r="N1190" t="s">
        <v>55</v>
      </c>
      <c r="O1190" s="2">
        <v>45078.092361111114</v>
      </c>
      <c r="P1190" s="2">
        <v>45078.009722222225</v>
      </c>
      <c r="Q1190">
        <v>3</v>
      </c>
      <c r="R1190" t="str">
        <f t="shared" ca="1" si="18"/>
        <v>Aisha</v>
      </c>
      <c r="S1190" t="str">
        <f>IFERROR(TEXT(DATEVALUE(LEFT(Table1[[#This Row],[Date of Purchase]],10)), "MMMM"), TEXT(Table1[[#This Row],[Date of Purchase]], "MMMM"))</f>
        <v>June</v>
      </c>
      <c r="T1190" t="str">
        <f>IF(OR(
  AND(Table1[[#This Row],[Ticket Priority]]="Critical", Table1[[#This Row],[Ticket Status]]&lt;&gt;"Closed"),
  AND(Table1[[#This Row],[Ticket Priority]]="High", Table1[[#This Row],[Ticket Status]]="Open")
), "Yes", "No")</f>
        <v>No</v>
      </c>
      <c r="U1190" s="4" t="str">
        <f>IF(Table1[[#This Row],[Ticket Status]]="Closed","Yes","No")</f>
        <v>Yes</v>
      </c>
      <c r="V1190" s="4" t="str">
        <f>IF(Table1[[#This Row],[Ticket Status]]="Pending Customer Response","Yes","No")</f>
        <v>No</v>
      </c>
      <c r="W1190" s="5">
        <f ca="1">COUNTIFS(Table1[Agent_name],Table1[[#This Row],[Agent_name]],Table1[Month],Table1[[#This Row],[Month]])/160</f>
        <v>0.89375000000000004</v>
      </c>
    </row>
    <row r="1191" spans="1:23" x14ac:dyDescent="0.25">
      <c r="A1191">
        <v>1190</v>
      </c>
      <c r="B1191" t="s">
        <v>4002</v>
      </c>
      <c r="C1191" t="s">
        <v>4003</v>
      </c>
      <c r="D1191">
        <v>49</v>
      </c>
      <c r="E1191" t="s">
        <v>29</v>
      </c>
      <c r="F1191" t="s">
        <v>51</v>
      </c>
      <c r="G1191" s="1">
        <v>43993</v>
      </c>
      <c r="H1191" t="s">
        <v>59</v>
      </c>
      <c r="I1191" t="s">
        <v>46</v>
      </c>
      <c r="J1191" s="3" t="s">
        <v>4004</v>
      </c>
      <c r="K1191" t="s">
        <v>39</v>
      </c>
      <c r="L1191" t="s">
        <v>4005</v>
      </c>
      <c r="M1191" t="s">
        <v>143</v>
      </c>
      <c r="N1191" t="s">
        <v>33</v>
      </c>
      <c r="O1191" s="2">
        <v>45078.009745370371</v>
      </c>
      <c r="P1191" s="2">
        <v>45078.260439814818</v>
      </c>
      <c r="Q1191">
        <v>5</v>
      </c>
      <c r="R1191" t="str">
        <f t="shared" ca="1" si="18"/>
        <v>Arjun</v>
      </c>
      <c r="S1191" t="str">
        <f>IFERROR(TEXT(DATEVALUE(LEFT(Table1[[#This Row],[Date of Purchase]],10)), "MMMM"), TEXT(Table1[[#This Row],[Date of Purchase]], "MMMM"))</f>
        <v>June</v>
      </c>
      <c r="T1191" t="str">
        <f>IF(OR(
  AND(Table1[[#This Row],[Ticket Priority]]="Critical", Table1[[#This Row],[Ticket Status]]&lt;&gt;"Closed"),
  AND(Table1[[#This Row],[Ticket Priority]]="High", Table1[[#This Row],[Ticket Status]]="Open")
), "Yes", "No")</f>
        <v>No</v>
      </c>
      <c r="U1191" s="4" t="str">
        <f>IF(Table1[[#This Row],[Ticket Status]]="Closed","Yes","No")</f>
        <v>Yes</v>
      </c>
      <c r="V1191" s="4" t="str">
        <f>IF(Table1[[#This Row],[Ticket Status]]="Pending Customer Response","Yes","No")</f>
        <v>No</v>
      </c>
      <c r="W1191" s="5">
        <f ca="1">COUNTIFS(Table1[Agent_name],Table1[[#This Row],[Agent_name]],Table1[Month],Table1[[#This Row],[Month]])/160</f>
        <v>0.28749999999999998</v>
      </c>
    </row>
    <row r="1192" spans="1:23" x14ac:dyDescent="0.25">
      <c r="A1192">
        <v>1191</v>
      </c>
      <c r="B1192" t="s">
        <v>4006</v>
      </c>
      <c r="C1192" t="s">
        <v>4007</v>
      </c>
      <c r="D1192">
        <v>38</v>
      </c>
      <c r="E1192" t="s">
        <v>58</v>
      </c>
      <c r="F1192" t="s">
        <v>20</v>
      </c>
      <c r="G1192" s="1">
        <v>44171</v>
      </c>
      <c r="H1192" t="s">
        <v>21</v>
      </c>
      <c r="I1192" t="s">
        <v>77</v>
      </c>
      <c r="J1192" s="3" t="s">
        <v>4008</v>
      </c>
      <c r="K1192" t="s">
        <v>39</v>
      </c>
      <c r="L1192" t="s">
        <v>4009</v>
      </c>
      <c r="M1192" t="s">
        <v>41</v>
      </c>
      <c r="N1192" t="s">
        <v>83</v>
      </c>
      <c r="O1192" s="2">
        <v>45078.452824074076</v>
      </c>
      <c r="P1192" s="2">
        <v>45078.84171296296</v>
      </c>
      <c r="Q1192">
        <v>2</v>
      </c>
      <c r="R1192" t="str">
        <f t="shared" ca="1" si="18"/>
        <v>Mohit</v>
      </c>
      <c r="S1192" t="str">
        <f>IFERROR(TEXT(DATEVALUE(LEFT(Table1[[#This Row],[Date of Purchase]],10)), "MMMM"), TEXT(Table1[[#This Row],[Date of Purchase]], "MMMM"))</f>
        <v>December</v>
      </c>
      <c r="T1192" t="str">
        <f>IF(OR(
  AND(Table1[[#This Row],[Ticket Priority]]="Critical", Table1[[#This Row],[Ticket Status]]&lt;&gt;"Closed"),
  AND(Table1[[#This Row],[Ticket Priority]]="High", Table1[[#This Row],[Ticket Status]]="Open")
), "Yes", "No")</f>
        <v>No</v>
      </c>
      <c r="U1192" s="4" t="str">
        <f>IF(Table1[[#This Row],[Ticket Status]]="Closed","Yes","No")</f>
        <v>Yes</v>
      </c>
      <c r="V1192" s="4" t="str">
        <f>IF(Table1[[#This Row],[Ticket Status]]="Pending Customer Response","Yes","No")</f>
        <v>No</v>
      </c>
      <c r="W1192" s="5">
        <f ca="1">COUNTIFS(Table1[Agent_name],Table1[[#This Row],[Agent_name]],Table1[Month],Table1[[#This Row],[Month]])/160</f>
        <v>0.44374999999999998</v>
      </c>
    </row>
    <row r="1193" spans="1:23" x14ac:dyDescent="0.25">
      <c r="A1193">
        <v>1192</v>
      </c>
      <c r="B1193" t="s">
        <v>4010</v>
      </c>
      <c r="C1193" t="s">
        <v>4011</v>
      </c>
      <c r="D1193">
        <v>23</v>
      </c>
      <c r="E1193" t="s">
        <v>29</v>
      </c>
      <c r="F1193" t="s">
        <v>44</v>
      </c>
      <c r="G1193" s="1">
        <v>44268</v>
      </c>
      <c r="H1193" t="s">
        <v>21</v>
      </c>
      <c r="I1193" t="s">
        <v>46</v>
      </c>
      <c r="J1193" s="3" t="s">
        <v>4012</v>
      </c>
      <c r="K1193" t="s">
        <v>62</v>
      </c>
      <c r="M1193" t="s">
        <v>25</v>
      </c>
      <c r="N1193" t="s">
        <v>26</v>
      </c>
      <c r="Q1193">
        <v>5</v>
      </c>
      <c r="R1193" t="str">
        <f t="shared" ca="1" si="18"/>
        <v>Divya</v>
      </c>
      <c r="S1193" t="str">
        <f>IFERROR(TEXT(DATEVALUE(LEFT(Table1[[#This Row],[Date of Purchase]],10)), "MMMM"), TEXT(Table1[[#This Row],[Date of Purchase]], "MMMM"))</f>
        <v>March</v>
      </c>
      <c r="T1193" t="str">
        <f>IF(OR(
  AND(Table1[[#This Row],[Ticket Priority]]="Critical", Table1[[#This Row],[Ticket Status]]&lt;&gt;"Closed"),
  AND(Table1[[#This Row],[Ticket Priority]]="High", Table1[[#This Row],[Ticket Status]]="Open")
), "Yes", "No")</f>
        <v>Yes</v>
      </c>
      <c r="U1193" s="4" t="str">
        <f>IF(Table1[[#This Row],[Ticket Status]]="Closed","Yes","No")</f>
        <v>No</v>
      </c>
      <c r="V1193" s="4" t="str">
        <f>IF(Table1[[#This Row],[Ticket Status]]="Pending Customer Response","Yes","No")</f>
        <v>No</v>
      </c>
      <c r="W1193" s="5">
        <f ca="1">COUNTIFS(Table1[Agent_name],Table1[[#This Row],[Agent_name]],Table1[Month],Table1[[#This Row],[Month]])/160</f>
        <v>0.1875</v>
      </c>
    </row>
    <row r="1194" spans="1:23" x14ac:dyDescent="0.25">
      <c r="A1194">
        <v>1193</v>
      </c>
      <c r="B1194" t="s">
        <v>4013</v>
      </c>
      <c r="C1194" t="s">
        <v>4014</v>
      </c>
      <c r="D1194">
        <v>31</v>
      </c>
      <c r="E1194" t="s">
        <v>58</v>
      </c>
      <c r="F1194" t="s">
        <v>30</v>
      </c>
      <c r="G1194" s="1">
        <v>44011</v>
      </c>
      <c r="H1194" t="s">
        <v>66</v>
      </c>
      <c r="I1194" t="s">
        <v>141</v>
      </c>
      <c r="J1194" s="3" t="s">
        <v>4015</v>
      </c>
      <c r="K1194" t="s">
        <v>62</v>
      </c>
      <c r="M1194" t="s">
        <v>41</v>
      </c>
      <c r="N1194" t="s">
        <v>33</v>
      </c>
      <c r="Q1194">
        <v>5</v>
      </c>
      <c r="R1194" t="str">
        <f t="shared" ca="1" si="18"/>
        <v>Aisha</v>
      </c>
      <c r="S1194" t="str">
        <f>IFERROR(TEXT(DATEVALUE(LEFT(Table1[[#This Row],[Date of Purchase]],10)), "MMMM"), TEXT(Table1[[#This Row],[Date of Purchase]], "MMMM"))</f>
        <v>June</v>
      </c>
      <c r="T1194" t="str">
        <f>IF(OR(
  AND(Table1[[#This Row],[Ticket Priority]]="Critical", Table1[[#This Row],[Ticket Status]]&lt;&gt;"Closed"),
  AND(Table1[[#This Row],[Ticket Priority]]="High", Table1[[#This Row],[Ticket Status]]="Open")
), "Yes", "No")</f>
        <v>No</v>
      </c>
      <c r="U1194" s="4" t="str">
        <f>IF(Table1[[#This Row],[Ticket Status]]="Closed","Yes","No")</f>
        <v>No</v>
      </c>
      <c r="V1194" s="4" t="str">
        <f>IF(Table1[[#This Row],[Ticket Status]]="Pending Customer Response","Yes","No")</f>
        <v>No</v>
      </c>
      <c r="W1194" s="5">
        <f ca="1">COUNTIFS(Table1[Agent_name],Table1[[#This Row],[Agent_name]],Table1[Month],Table1[[#This Row],[Month]])/160</f>
        <v>0.89375000000000004</v>
      </c>
    </row>
    <row r="1195" spans="1:23" x14ac:dyDescent="0.25">
      <c r="A1195">
        <v>1194</v>
      </c>
      <c r="B1195" t="s">
        <v>4016</v>
      </c>
      <c r="C1195" t="s">
        <v>4017</v>
      </c>
      <c r="D1195">
        <v>35</v>
      </c>
      <c r="E1195" t="s">
        <v>29</v>
      </c>
      <c r="F1195" t="s">
        <v>223</v>
      </c>
      <c r="G1195" s="1">
        <v>44063</v>
      </c>
      <c r="H1195" t="s">
        <v>59</v>
      </c>
      <c r="I1195" t="s">
        <v>60</v>
      </c>
      <c r="J1195" s="3" t="s">
        <v>4018</v>
      </c>
      <c r="K1195" t="s">
        <v>39</v>
      </c>
      <c r="L1195" t="s">
        <v>4019</v>
      </c>
      <c r="M1195" t="s">
        <v>25</v>
      </c>
      <c r="N1195" t="s">
        <v>26</v>
      </c>
      <c r="O1195" s="2">
        <v>45078.85564814815</v>
      </c>
      <c r="P1195" s="2">
        <v>45078.403564814813</v>
      </c>
      <c r="Q1195">
        <v>4</v>
      </c>
      <c r="R1195" t="str">
        <f t="shared" ca="1" si="18"/>
        <v>Ravi</v>
      </c>
      <c r="S1195" t="str">
        <f>IFERROR(TEXT(DATEVALUE(LEFT(Table1[[#This Row],[Date of Purchase]],10)), "MMMM"), TEXT(Table1[[#This Row],[Date of Purchase]], "MMMM"))</f>
        <v>August</v>
      </c>
      <c r="T1195" t="str">
        <f>IF(OR(
  AND(Table1[[#This Row],[Ticket Priority]]="Critical", Table1[[#This Row],[Ticket Status]]&lt;&gt;"Closed"),
  AND(Table1[[#This Row],[Ticket Priority]]="High", Table1[[#This Row],[Ticket Status]]="Open")
), "Yes", "No")</f>
        <v>No</v>
      </c>
      <c r="U1195" s="4" t="str">
        <f>IF(Table1[[#This Row],[Ticket Status]]="Closed","Yes","No")</f>
        <v>Yes</v>
      </c>
      <c r="V1195" s="4" t="str">
        <f>IF(Table1[[#This Row],[Ticket Status]]="Pending Customer Response","Yes","No")</f>
        <v>No</v>
      </c>
      <c r="W1195" s="5">
        <f ca="1">COUNTIFS(Table1[Agent_name],Table1[[#This Row],[Agent_name]],Table1[Month],Table1[[#This Row],[Month]])/160</f>
        <v>0.65625</v>
      </c>
    </row>
    <row r="1196" spans="1:23" x14ac:dyDescent="0.25">
      <c r="A1196">
        <v>1195</v>
      </c>
      <c r="B1196" t="s">
        <v>4020</v>
      </c>
      <c r="C1196" t="s">
        <v>4021</v>
      </c>
      <c r="D1196">
        <v>42</v>
      </c>
      <c r="E1196" t="s">
        <v>29</v>
      </c>
      <c r="F1196" t="s">
        <v>129</v>
      </c>
      <c r="G1196" s="1">
        <v>44490</v>
      </c>
      <c r="H1196" t="s">
        <v>21</v>
      </c>
      <c r="I1196" t="s">
        <v>93</v>
      </c>
      <c r="J1196" s="3" t="s">
        <v>4022</v>
      </c>
      <c r="K1196" t="s">
        <v>62</v>
      </c>
      <c r="M1196" t="s">
        <v>41</v>
      </c>
      <c r="N1196" t="s">
        <v>83</v>
      </c>
      <c r="Q1196">
        <v>5</v>
      </c>
      <c r="R1196" t="str">
        <f t="shared" ca="1" si="18"/>
        <v>Karan</v>
      </c>
      <c r="S1196" t="str">
        <f>IFERROR(TEXT(DATEVALUE(LEFT(Table1[[#This Row],[Date of Purchase]],10)), "MMMM"), TEXT(Table1[[#This Row],[Date of Purchase]], "MMMM"))</f>
        <v>October</v>
      </c>
      <c r="T1196" t="str">
        <f>IF(OR(
  AND(Table1[[#This Row],[Ticket Priority]]="Critical", Table1[[#This Row],[Ticket Status]]&lt;&gt;"Closed"),
  AND(Table1[[#This Row],[Ticket Priority]]="High", Table1[[#This Row],[Ticket Status]]="Open")
), "Yes", "No")</f>
        <v>No</v>
      </c>
      <c r="U1196" s="4" t="str">
        <f>IF(Table1[[#This Row],[Ticket Status]]="Closed","Yes","No")</f>
        <v>No</v>
      </c>
      <c r="V1196" s="4" t="str">
        <f>IF(Table1[[#This Row],[Ticket Status]]="Pending Customer Response","Yes","No")</f>
        <v>No</v>
      </c>
      <c r="W1196" s="5">
        <f ca="1">COUNTIFS(Table1[Agent_name],Table1[[#This Row],[Agent_name]],Table1[Month],Table1[[#This Row],[Month]])/160</f>
        <v>0.21249999999999999</v>
      </c>
    </row>
    <row r="1197" spans="1:23" x14ac:dyDescent="0.25">
      <c r="A1197">
        <v>1196</v>
      </c>
      <c r="B1197" t="s">
        <v>4023</v>
      </c>
      <c r="C1197" t="s">
        <v>4024</v>
      </c>
      <c r="D1197">
        <v>29</v>
      </c>
      <c r="E1197" t="s">
        <v>29</v>
      </c>
      <c r="F1197" t="s">
        <v>383</v>
      </c>
      <c r="G1197" s="1">
        <v>44418</v>
      </c>
      <c r="H1197" t="s">
        <v>67</v>
      </c>
      <c r="I1197" t="s">
        <v>31</v>
      </c>
      <c r="J1197" s="3" t="s">
        <v>4025</v>
      </c>
      <c r="K1197" t="s">
        <v>62</v>
      </c>
      <c r="M1197" t="s">
        <v>41</v>
      </c>
      <c r="N1197" t="s">
        <v>55</v>
      </c>
      <c r="Q1197">
        <v>5</v>
      </c>
      <c r="R1197" t="str">
        <f t="shared" ca="1" si="18"/>
        <v>Ravi</v>
      </c>
      <c r="S1197" t="str">
        <f>IFERROR(TEXT(DATEVALUE(LEFT(Table1[[#This Row],[Date of Purchase]],10)), "MMMM"), TEXT(Table1[[#This Row],[Date of Purchase]], "MMMM"))</f>
        <v>August</v>
      </c>
      <c r="T1197" t="str">
        <f>IF(OR(
  AND(Table1[[#This Row],[Ticket Priority]]="Critical", Table1[[#This Row],[Ticket Status]]&lt;&gt;"Closed"),
  AND(Table1[[#This Row],[Ticket Priority]]="High", Table1[[#This Row],[Ticket Status]]="Open")
), "Yes", "No")</f>
        <v>No</v>
      </c>
      <c r="U1197" s="4" t="str">
        <f>IF(Table1[[#This Row],[Ticket Status]]="Closed","Yes","No")</f>
        <v>No</v>
      </c>
      <c r="V1197" s="4" t="str">
        <f>IF(Table1[[#This Row],[Ticket Status]]="Pending Customer Response","Yes","No")</f>
        <v>No</v>
      </c>
      <c r="W1197" s="5">
        <f ca="1">COUNTIFS(Table1[Agent_name],Table1[[#This Row],[Agent_name]],Table1[Month],Table1[[#This Row],[Month]])/160</f>
        <v>0.65625</v>
      </c>
    </row>
    <row r="1198" spans="1:23" x14ac:dyDescent="0.25">
      <c r="A1198">
        <v>1197</v>
      </c>
      <c r="B1198" t="s">
        <v>4026</v>
      </c>
      <c r="C1198" t="s">
        <v>4027</v>
      </c>
      <c r="D1198">
        <v>31</v>
      </c>
      <c r="E1198" t="s">
        <v>58</v>
      </c>
      <c r="F1198" t="s">
        <v>51</v>
      </c>
      <c r="G1198" s="1">
        <v>44311</v>
      </c>
      <c r="H1198" t="s">
        <v>45</v>
      </c>
      <c r="I1198" t="s">
        <v>77</v>
      </c>
      <c r="J1198" s="3" t="s">
        <v>4028</v>
      </c>
      <c r="K1198" t="s">
        <v>62</v>
      </c>
      <c r="M1198" t="s">
        <v>143</v>
      </c>
      <c r="N1198" t="s">
        <v>33</v>
      </c>
      <c r="Q1198">
        <v>5</v>
      </c>
      <c r="R1198" t="str">
        <f t="shared" ca="1" si="18"/>
        <v>Ravi</v>
      </c>
      <c r="S1198" t="str">
        <f>IFERROR(TEXT(DATEVALUE(LEFT(Table1[[#This Row],[Date of Purchase]],10)), "MMMM"), TEXT(Table1[[#This Row],[Date of Purchase]], "MMMM"))</f>
        <v>April</v>
      </c>
      <c r="T1198" t="str">
        <f>IF(OR(
  AND(Table1[[#This Row],[Ticket Priority]]="Critical", Table1[[#This Row],[Ticket Status]]&lt;&gt;"Closed"),
  AND(Table1[[#This Row],[Ticket Priority]]="High", Table1[[#This Row],[Ticket Status]]="Open")
), "Yes", "No")</f>
        <v>No</v>
      </c>
      <c r="U1198" s="4" t="str">
        <f>IF(Table1[[#This Row],[Ticket Status]]="Closed","Yes","No")</f>
        <v>No</v>
      </c>
      <c r="V1198" s="4" t="str">
        <f>IF(Table1[[#This Row],[Ticket Status]]="Pending Customer Response","Yes","No")</f>
        <v>No</v>
      </c>
      <c r="W1198" s="5">
        <f ca="1">COUNTIFS(Table1[Agent_name],Table1[[#This Row],[Agent_name]],Table1[Month],Table1[[#This Row],[Month]])/160</f>
        <v>0.625</v>
      </c>
    </row>
    <row r="1199" spans="1:23" x14ac:dyDescent="0.25">
      <c r="A1199">
        <v>1198</v>
      </c>
      <c r="B1199" t="s">
        <v>4029</v>
      </c>
      <c r="C1199" t="s">
        <v>4030</v>
      </c>
      <c r="D1199">
        <v>25</v>
      </c>
      <c r="E1199" t="s">
        <v>29</v>
      </c>
      <c r="F1199" t="s">
        <v>81</v>
      </c>
      <c r="G1199" s="1">
        <v>44318</v>
      </c>
      <c r="H1199" t="s">
        <v>66</v>
      </c>
      <c r="I1199" t="s">
        <v>31</v>
      </c>
      <c r="J1199" s="3" t="s">
        <v>4031</v>
      </c>
      <c r="K1199" t="s">
        <v>62</v>
      </c>
      <c r="M1199" t="s">
        <v>41</v>
      </c>
      <c r="N1199" t="s">
        <v>83</v>
      </c>
      <c r="Q1199">
        <v>5</v>
      </c>
      <c r="R1199" t="str">
        <f t="shared" ca="1" si="18"/>
        <v>Aisha</v>
      </c>
      <c r="S1199" t="str">
        <f>IFERROR(TEXT(DATEVALUE(LEFT(Table1[[#This Row],[Date of Purchase]],10)), "MMMM"), TEXT(Table1[[#This Row],[Date of Purchase]], "MMMM"))</f>
        <v>May</v>
      </c>
      <c r="T1199" t="str">
        <f>IF(OR(
  AND(Table1[[#This Row],[Ticket Priority]]="Critical", Table1[[#This Row],[Ticket Status]]&lt;&gt;"Closed"),
  AND(Table1[[#This Row],[Ticket Priority]]="High", Table1[[#This Row],[Ticket Status]]="Open")
), "Yes", "No")</f>
        <v>No</v>
      </c>
      <c r="U1199" s="4" t="str">
        <f>IF(Table1[[#This Row],[Ticket Status]]="Closed","Yes","No")</f>
        <v>No</v>
      </c>
      <c r="V1199" s="4" t="str">
        <f>IF(Table1[[#This Row],[Ticket Status]]="Pending Customer Response","Yes","No")</f>
        <v>No</v>
      </c>
      <c r="W1199" s="5">
        <f ca="1">COUNTIFS(Table1[Agent_name],Table1[[#This Row],[Agent_name]],Table1[Month],Table1[[#This Row],[Month]])/160</f>
        <v>0.93125000000000002</v>
      </c>
    </row>
    <row r="1200" spans="1:23" x14ac:dyDescent="0.25">
      <c r="A1200">
        <v>1199</v>
      </c>
      <c r="B1200" t="s">
        <v>4032</v>
      </c>
      <c r="C1200" t="s">
        <v>4033</v>
      </c>
      <c r="D1200">
        <v>54</v>
      </c>
      <c r="E1200" t="s">
        <v>19</v>
      </c>
      <c r="F1200" t="s">
        <v>81</v>
      </c>
      <c r="G1200" s="1">
        <v>44534</v>
      </c>
      <c r="H1200" t="s">
        <v>67</v>
      </c>
      <c r="I1200" t="s">
        <v>150</v>
      </c>
      <c r="J1200" s="3" t="s">
        <v>4034</v>
      </c>
      <c r="K1200" t="s">
        <v>39</v>
      </c>
      <c r="L1200" t="s">
        <v>4035</v>
      </c>
      <c r="M1200" t="s">
        <v>41</v>
      </c>
      <c r="N1200" t="s">
        <v>26</v>
      </c>
      <c r="O1200" s="2">
        <v>45078.895312499997</v>
      </c>
      <c r="P1200" s="2">
        <v>45078.114062499997</v>
      </c>
      <c r="Q1200">
        <v>5</v>
      </c>
      <c r="R1200" t="str">
        <f t="shared" ca="1" si="18"/>
        <v>Aisha</v>
      </c>
      <c r="S1200" t="str">
        <f>IFERROR(TEXT(DATEVALUE(LEFT(Table1[[#This Row],[Date of Purchase]],10)), "MMMM"), TEXT(Table1[[#This Row],[Date of Purchase]], "MMMM"))</f>
        <v>December</v>
      </c>
      <c r="T1200" t="str">
        <f>IF(OR(
  AND(Table1[[#This Row],[Ticket Priority]]="Critical", Table1[[#This Row],[Ticket Status]]&lt;&gt;"Closed"),
  AND(Table1[[#This Row],[Ticket Priority]]="High", Table1[[#This Row],[Ticket Status]]="Open")
), "Yes", "No")</f>
        <v>No</v>
      </c>
      <c r="U1200" s="4" t="str">
        <f>IF(Table1[[#This Row],[Ticket Status]]="Closed","Yes","No")</f>
        <v>Yes</v>
      </c>
      <c r="V1200" s="4" t="str">
        <f>IF(Table1[[#This Row],[Ticket Status]]="Pending Customer Response","Yes","No")</f>
        <v>No</v>
      </c>
      <c r="W1200" s="5">
        <f ca="1">COUNTIFS(Table1[Agent_name],Table1[[#This Row],[Agent_name]],Table1[Month],Table1[[#This Row],[Month]])/160</f>
        <v>0.91249999999999998</v>
      </c>
    </row>
    <row r="1201" spans="1:23" x14ac:dyDescent="0.25">
      <c r="A1201">
        <v>1200</v>
      </c>
      <c r="B1201" t="s">
        <v>4036</v>
      </c>
      <c r="C1201" t="s">
        <v>4037</v>
      </c>
      <c r="D1201">
        <v>47</v>
      </c>
      <c r="E1201" t="s">
        <v>29</v>
      </c>
      <c r="F1201" t="s">
        <v>281</v>
      </c>
      <c r="G1201" s="1">
        <v>44121</v>
      </c>
      <c r="H1201" t="s">
        <v>21</v>
      </c>
      <c r="I1201" t="s">
        <v>67</v>
      </c>
      <c r="J1201" s="3" t="s">
        <v>4038</v>
      </c>
      <c r="K1201" t="s">
        <v>62</v>
      </c>
      <c r="M1201" t="s">
        <v>25</v>
      </c>
      <c r="N1201" t="s">
        <v>26</v>
      </c>
      <c r="Q1201">
        <v>5</v>
      </c>
      <c r="R1201" t="str">
        <f t="shared" ca="1" si="18"/>
        <v>Priya</v>
      </c>
      <c r="S1201" t="str">
        <f>IFERROR(TEXT(DATEVALUE(LEFT(Table1[[#This Row],[Date of Purchase]],10)), "MMMM"), TEXT(Table1[[#This Row],[Date of Purchase]], "MMMM"))</f>
        <v>October</v>
      </c>
      <c r="T1201" t="str">
        <f>IF(OR(
  AND(Table1[[#This Row],[Ticket Priority]]="Critical", Table1[[#This Row],[Ticket Status]]&lt;&gt;"Closed"),
  AND(Table1[[#This Row],[Ticket Priority]]="High", Table1[[#This Row],[Ticket Status]]="Open")
), "Yes", "No")</f>
        <v>Yes</v>
      </c>
      <c r="U1201" s="4" t="str">
        <f>IF(Table1[[#This Row],[Ticket Status]]="Closed","Yes","No")</f>
        <v>No</v>
      </c>
      <c r="V1201" s="4" t="str">
        <f>IF(Table1[[#This Row],[Ticket Status]]="Pending Customer Response","Yes","No")</f>
        <v>No</v>
      </c>
      <c r="W1201" s="5">
        <f ca="1">COUNTIFS(Table1[Agent_name],Table1[[#This Row],[Agent_name]],Table1[Month],Table1[[#This Row],[Month]])/160</f>
        <v>0.58125000000000004</v>
      </c>
    </row>
    <row r="1202" spans="1:23" x14ac:dyDescent="0.25">
      <c r="A1202">
        <v>1201</v>
      </c>
      <c r="B1202" t="s">
        <v>4039</v>
      </c>
      <c r="C1202" t="s">
        <v>4040</v>
      </c>
      <c r="D1202">
        <v>48</v>
      </c>
      <c r="E1202" t="s">
        <v>19</v>
      </c>
      <c r="F1202" t="s">
        <v>81</v>
      </c>
      <c r="G1202" s="1">
        <v>43921</v>
      </c>
      <c r="H1202" t="s">
        <v>66</v>
      </c>
      <c r="I1202" t="s">
        <v>37</v>
      </c>
      <c r="J1202" s="3" t="s">
        <v>4041</v>
      </c>
      <c r="K1202" t="s">
        <v>62</v>
      </c>
      <c r="M1202" t="s">
        <v>143</v>
      </c>
      <c r="N1202" t="s">
        <v>55</v>
      </c>
      <c r="Q1202">
        <v>5</v>
      </c>
      <c r="R1202" t="str">
        <f t="shared" ca="1" si="18"/>
        <v>Aisha</v>
      </c>
      <c r="S1202" t="str">
        <f>IFERROR(TEXT(DATEVALUE(LEFT(Table1[[#This Row],[Date of Purchase]],10)), "MMMM"), TEXT(Table1[[#This Row],[Date of Purchase]], "MMMM"))</f>
        <v>March</v>
      </c>
      <c r="T1202" t="str">
        <f>IF(OR(
  AND(Table1[[#This Row],[Ticket Priority]]="Critical", Table1[[#This Row],[Ticket Status]]&lt;&gt;"Closed"),
  AND(Table1[[#This Row],[Ticket Priority]]="High", Table1[[#This Row],[Ticket Status]]="Open")
), "Yes", "No")</f>
        <v>No</v>
      </c>
      <c r="U1202" s="4" t="str">
        <f>IF(Table1[[#This Row],[Ticket Status]]="Closed","Yes","No")</f>
        <v>No</v>
      </c>
      <c r="V1202" s="4" t="str">
        <f>IF(Table1[[#This Row],[Ticket Status]]="Pending Customer Response","Yes","No")</f>
        <v>No</v>
      </c>
      <c r="W1202" s="5">
        <f ca="1">COUNTIFS(Table1[Agent_name],Table1[[#This Row],[Agent_name]],Table1[Month],Table1[[#This Row],[Month]])/160</f>
        <v>1.0062500000000001</v>
      </c>
    </row>
    <row r="1203" spans="1:23" x14ac:dyDescent="0.25">
      <c r="A1203">
        <v>1202</v>
      </c>
      <c r="B1203" t="s">
        <v>4042</v>
      </c>
      <c r="C1203" t="s">
        <v>4043</v>
      </c>
      <c r="D1203">
        <v>28</v>
      </c>
      <c r="E1203" t="s">
        <v>29</v>
      </c>
      <c r="F1203" t="s">
        <v>36</v>
      </c>
      <c r="G1203" s="1">
        <v>44234</v>
      </c>
      <c r="H1203" t="s">
        <v>66</v>
      </c>
      <c r="I1203" t="s">
        <v>52</v>
      </c>
      <c r="J1203" s="3" t="s">
        <v>1141</v>
      </c>
      <c r="K1203" t="s">
        <v>62</v>
      </c>
      <c r="M1203" t="s">
        <v>143</v>
      </c>
      <c r="N1203" t="s">
        <v>33</v>
      </c>
      <c r="Q1203">
        <v>5</v>
      </c>
      <c r="R1203" t="str">
        <f t="shared" ca="1" si="18"/>
        <v>Rahul</v>
      </c>
      <c r="S1203" t="str">
        <f>IFERROR(TEXT(DATEVALUE(LEFT(Table1[[#This Row],[Date of Purchase]],10)), "MMMM"), TEXT(Table1[[#This Row],[Date of Purchase]], "MMMM"))</f>
        <v>February</v>
      </c>
      <c r="T1203" t="str">
        <f>IF(OR(
  AND(Table1[[#This Row],[Ticket Priority]]="Critical", Table1[[#This Row],[Ticket Status]]&lt;&gt;"Closed"),
  AND(Table1[[#This Row],[Ticket Priority]]="High", Table1[[#This Row],[Ticket Status]]="Open")
), "Yes", "No")</f>
        <v>No</v>
      </c>
      <c r="U1203" s="4" t="str">
        <f>IF(Table1[[#This Row],[Ticket Status]]="Closed","Yes","No")</f>
        <v>No</v>
      </c>
      <c r="V1203" s="4" t="str">
        <f>IF(Table1[[#This Row],[Ticket Status]]="Pending Customer Response","Yes","No")</f>
        <v>No</v>
      </c>
      <c r="W1203" s="5">
        <f ca="1">COUNTIFS(Table1[Agent_name],Table1[[#This Row],[Agent_name]],Table1[Month],Table1[[#This Row],[Month]])/160</f>
        <v>0.30625000000000002</v>
      </c>
    </row>
    <row r="1204" spans="1:23" x14ac:dyDescent="0.25">
      <c r="A1204">
        <v>1203</v>
      </c>
      <c r="B1204" t="s">
        <v>4044</v>
      </c>
      <c r="C1204" t="s">
        <v>4045</v>
      </c>
      <c r="D1204">
        <v>32</v>
      </c>
      <c r="E1204" t="s">
        <v>58</v>
      </c>
      <c r="F1204" t="s">
        <v>98</v>
      </c>
      <c r="G1204" s="1">
        <v>44248</v>
      </c>
      <c r="H1204" t="s">
        <v>66</v>
      </c>
      <c r="I1204" t="s">
        <v>67</v>
      </c>
      <c r="J1204" s="3" t="s">
        <v>4046</v>
      </c>
      <c r="K1204" t="s">
        <v>24</v>
      </c>
      <c r="M1204" t="s">
        <v>89</v>
      </c>
      <c r="N1204" t="s">
        <v>33</v>
      </c>
      <c r="O1204" s="2">
        <v>45078.676620370374</v>
      </c>
      <c r="Q1204">
        <v>5</v>
      </c>
      <c r="R1204" t="str">
        <f t="shared" ca="1" si="18"/>
        <v>Aisha</v>
      </c>
      <c r="S1204" t="str">
        <f>IFERROR(TEXT(DATEVALUE(LEFT(Table1[[#This Row],[Date of Purchase]],10)), "MMMM"), TEXT(Table1[[#This Row],[Date of Purchase]], "MMMM"))</f>
        <v>February</v>
      </c>
      <c r="T1204" t="str">
        <f>IF(OR(
  AND(Table1[[#This Row],[Ticket Priority]]="Critical", Table1[[#This Row],[Ticket Status]]&lt;&gt;"Closed"),
  AND(Table1[[#This Row],[Ticket Priority]]="High", Table1[[#This Row],[Ticket Status]]="Open")
), "Yes", "No")</f>
        <v>No</v>
      </c>
      <c r="U1204" s="4" t="str">
        <f>IF(Table1[[#This Row],[Ticket Status]]="Closed","Yes","No")</f>
        <v>No</v>
      </c>
      <c r="V1204" s="4" t="str">
        <f>IF(Table1[[#This Row],[Ticket Status]]="Pending Customer Response","Yes","No")</f>
        <v>Yes</v>
      </c>
      <c r="W1204" s="5">
        <f ca="1">COUNTIFS(Table1[Agent_name],Table1[[#This Row],[Agent_name]],Table1[Month],Table1[[#This Row],[Month]])/160</f>
        <v>0.85624999999999996</v>
      </c>
    </row>
    <row r="1205" spans="1:23" x14ac:dyDescent="0.25">
      <c r="A1205">
        <v>1204</v>
      </c>
      <c r="B1205" t="s">
        <v>4047</v>
      </c>
      <c r="C1205" t="s">
        <v>4048</v>
      </c>
      <c r="D1205">
        <v>61</v>
      </c>
      <c r="E1205" t="s">
        <v>58</v>
      </c>
      <c r="F1205" t="s">
        <v>317</v>
      </c>
      <c r="G1205" s="1">
        <v>44194</v>
      </c>
      <c r="H1205" t="s">
        <v>21</v>
      </c>
      <c r="I1205" t="s">
        <v>77</v>
      </c>
      <c r="J1205" s="3" t="s">
        <v>4049</v>
      </c>
      <c r="K1205" t="s">
        <v>24</v>
      </c>
      <c r="M1205" t="s">
        <v>25</v>
      </c>
      <c r="N1205" t="s">
        <v>33</v>
      </c>
      <c r="O1205" s="2">
        <v>45078.005798611113</v>
      </c>
      <c r="R1205" t="str">
        <f t="shared" ca="1" si="18"/>
        <v>Priya</v>
      </c>
      <c r="S1205" t="str">
        <f>IFERROR(TEXT(DATEVALUE(LEFT(Table1[[#This Row],[Date of Purchase]],10)), "MMMM"), TEXT(Table1[[#This Row],[Date of Purchase]], "MMMM"))</f>
        <v>December</v>
      </c>
      <c r="T1205" t="str">
        <f>IF(OR(
  AND(Table1[[#This Row],[Ticket Priority]]="Critical", Table1[[#This Row],[Ticket Status]]&lt;&gt;"Closed"),
  AND(Table1[[#This Row],[Ticket Priority]]="High", Table1[[#This Row],[Ticket Status]]="Open")
), "Yes", "No")</f>
        <v>Yes</v>
      </c>
      <c r="U1205" s="4" t="str">
        <f>IF(Table1[[#This Row],[Ticket Status]]="Closed","Yes","No")</f>
        <v>No</v>
      </c>
      <c r="V1205" s="4" t="str">
        <f>IF(Table1[[#This Row],[Ticket Status]]="Pending Customer Response","Yes","No")</f>
        <v>Yes</v>
      </c>
      <c r="W1205" s="5">
        <f ca="1">COUNTIFS(Table1[Agent_name],Table1[[#This Row],[Agent_name]],Table1[Month],Table1[[#This Row],[Month]])/160</f>
        <v>0.48749999999999999</v>
      </c>
    </row>
    <row r="1206" spans="1:23" x14ac:dyDescent="0.25">
      <c r="A1206">
        <v>1205</v>
      </c>
      <c r="B1206" t="s">
        <v>4050</v>
      </c>
      <c r="C1206" t="s">
        <v>4051</v>
      </c>
      <c r="D1206">
        <v>20</v>
      </c>
      <c r="E1206" t="s">
        <v>19</v>
      </c>
      <c r="F1206" t="s">
        <v>44</v>
      </c>
      <c r="G1206" s="1">
        <v>43962</v>
      </c>
      <c r="H1206" t="s">
        <v>59</v>
      </c>
      <c r="I1206" t="s">
        <v>177</v>
      </c>
      <c r="J1206" s="3" t="s">
        <v>4052</v>
      </c>
      <c r="K1206" t="s">
        <v>24</v>
      </c>
      <c r="M1206" t="s">
        <v>41</v>
      </c>
      <c r="N1206" t="s">
        <v>33</v>
      </c>
      <c r="O1206" s="2">
        <v>45078.119004629632</v>
      </c>
      <c r="R1206" t="str">
        <f t="shared" ca="1" si="18"/>
        <v>Meera</v>
      </c>
      <c r="S1206" t="str">
        <f>IFERROR(TEXT(DATEVALUE(LEFT(Table1[[#This Row],[Date of Purchase]],10)), "MMMM"), TEXT(Table1[[#This Row],[Date of Purchase]], "MMMM"))</f>
        <v>May</v>
      </c>
      <c r="T1206" t="str">
        <f>IF(OR(
  AND(Table1[[#This Row],[Ticket Priority]]="Critical", Table1[[#This Row],[Ticket Status]]&lt;&gt;"Closed"),
  AND(Table1[[#This Row],[Ticket Priority]]="High", Table1[[#This Row],[Ticket Status]]="Open")
), "Yes", "No")</f>
        <v>No</v>
      </c>
      <c r="U1206" s="4" t="str">
        <f>IF(Table1[[#This Row],[Ticket Status]]="Closed","Yes","No")</f>
        <v>No</v>
      </c>
      <c r="V1206" s="4" t="str">
        <f>IF(Table1[[#This Row],[Ticket Status]]="Pending Customer Response","Yes","No")</f>
        <v>Yes</v>
      </c>
      <c r="W1206" s="5">
        <f ca="1">COUNTIFS(Table1[Agent_name],Table1[[#This Row],[Agent_name]],Table1[Month],Table1[[#This Row],[Month]])/160</f>
        <v>0.26874999999999999</v>
      </c>
    </row>
    <row r="1207" spans="1:23" x14ac:dyDescent="0.25">
      <c r="A1207">
        <v>1206</v>
      </c>
      <c r="B1207" t="s">
        <v>4053</v>
      </c>
      <c r="C1207" t="s">
        <v>4054</v>
      </c>
      <c r="D1207">
        <v>27</v>
      </c>
      <c r="E1207" t="s">
        <v>29</v>
      </c>
      <c r="F1207" t="s">
        <v>161</v>
      </c>
      <c r="G1207" s="1">
        <v>44212</v>
      </c>
      <c r="H1207" t="s">
        <v>67</v>
      </c>
      <c r="I1207" t="s">
        <v>141</v>
      </c>
      <c r="J1207" s="3" t="s">
        <v>4055</v>
      </c>
      <c r="K1207" t="s">
        <v>39</v>
      </c>
      <c r="L1207" t="s">
        <v>4056</v>
      </c>
      <c r="M1207" t="s">
        <v>41</v>
      </c>
      <c r="N1207" t="s">
        <v>83</v>
      </c>
      <c r="O1207" s="2">
        <v>45078.351666666669</v>
      </c>
      <c r="P1207" s="2">
        <v>45078.766944444447</v>
      </c>
      <c r="Q1207">
        <v>5</v>
      </c>
      <c r="R1207" t="str">
        <f t="shared" ca="1" si="18"/>
        <v>Divya</v>
      </c>
      <c r="S1207" t="str">
        <f>IFERROR(TEXT(DATEVALUE(LEFT(Table1[[#This Row],[Date of Purchase]],10)), "MMMM"), TEXT(Table1[[#This Row],[Date of Purchase]], "MMMM"))</f>
        <v>January</v>
      </c>
      <c r="T1207" t="str">
        <f>IF(OR(
  AND(Table1[[#This Row],[Ticket Priority]]="Critical", Table1[[#This Row],[Ticket Status]]&lt;&gt;"Closed"),
  AND(Table1[[#This Row],[Ticket Priority]]="High", Table1[[#This Row],[Ticket Status]]="Open")
), "Yes", "No")</f>
        <v>No</v>
      </c>
      <c r="U1207" s="4" t="str">
        <f>IF(Table1[[#This Row],[Ticket Status]]="Closed","Yes","No")</f>
        <v>Yes</v>
      </c>
      <c r="V1207" s="4" t="str">
        <f>IF(Table1[[#This Row],[Ticket Status]]="Pending Customer Response","Yes","No")</f>
        <v>No</v>
      </c>
      <c r="W1207" s="5">
        <f ca="1">COUNTIFS(Table1[Agent_name],Table1[[#This Row],[Agent_name]],Table1[Month],Table1[[#This Row],[Month]])/160</f>
        <v>0.25624999999999998</v>
      </c>
    </row>
    <row r="1208" spans="1:23" x14ac:dyDescent="0.25">
      <c r="A1208">
        <v>1207</v>
      </c>
      <c r="B1208" t="s">
        <v>4057</v>
      </c>
      <c r="C1208" t="s">
        <v>4058</v>
      </c>
      <c r="D1208">
        <v>35</v>
      </c>
      <c r="E1208" t="s">
        <v>58</v>
      </c>
      <c r="F1208" t="s">
        <v>149</v>
      </c>
      <c r="G1208" s="1">
        <v>44164</v>
      </c>
      <c r="H1208" t="s">
        <v>21</v>
      </c>
      <c r="I1208" t="s">
        <v>52</v>
      </c>
      <c r="J1208" s="3" t="s">
        <v>4059</v>
      </c>
      <c r="K1208" t="s">
        <v>62</v>
      </c>
      <c r="M1208" t="s">
        <v>89</v>
      </c>
      <c r="N1208" t="s">
        <v>83</v>
      </c>
      <c r="R1208" t="str">
        <f t="shared" ca="1" si="18"/>
        <v>Rahul</v>
      </c>
      <c r="S1208" t="str">
        <f>IFERROR(TEXT(DATEVALUE(LEFT(Table1[[#This Row],[Date of Purchase]],10)), "MMMM"), TEXT(Table1[[#This Row],[Date of Purchase]], "MMMM"))</f>
        <v>November</v>
      </c>
      <c r="T1208" t="str">
        <f>IF(OR(
  AND(Table1[[#This Row],[Ticket Priority]]="Critical", Table1[[#This Row],[Ticket Status]]&lt;&gt;"Closed"),
  AND(Table1[[#This Row],[Ticket Priority]]="High", Table1[[#This Row],[Ticket Status]]="Open")
), "Yes", "No")</f>
        <v>Yes</v>
      </c>
      <c r="U1208" s="4" t="str">
        <f>IF(Table1[[#This Row],[Ticket Status]]="Closed","Yes","No")</f>
        <v>No</v>
      </c>
      <c r="V1208" s="4" t="str">
        <f>IF(Table1[[#This Row],[Ticket Status]]="Pending Customer Response","Yes","No")</f>
        <v>No</v>
      </c>
      <c r="W1208" s="5">
        <f ca="1">COUNTIFS(Table1[Agent_name],Table1[[#This Row],[Agent_name]],Table1[Month],Table1[[#This Row],[Month]])/160</f>
        <v>0.2</v>
      </c>
    </row>
    <row r="1209" spans="1:23" x14ac:dyDescent="0.25">
      <c r="A1209">
        <v>1208</v>
      </c>
      <c r="B1209" t="s">
        <v>4060</v>
      </c>
      <c r="C1209" t="s">
        <v>4061</v>
      </c>
      <c r="D1209">
        <v>52</v>
      </c>
      <c r="E1209" t="s">
        <v>29</v>
      </c>
      <c r="F1209" t="s">
        <v>30</v>
      </c>
      <c r="G1209" s="1">
        <v>44067</v>
      </c>
      <c r="H1209" t="s">
        <v>45</v>
      </c>
      <c r="I1209" t="s">
        <v>77</v>
      </c>
      <c r="J1209" s="3" t="s">
        <v>4062</v>
      </c>
      <c r="K1209" t="s">
        <v>39</v>
      </c>
      <c r="L1209" t="s">
        <v>4063</v>
      </c>
      <c r="M1209" t="s">
        <v>143</v>
      </c>
      <c r="N1209" t="s">
        <v>55</v>
      </c>
      <c r="O1209" s="2">
        <v>45078.630173611113</v>
      </c>
      <c r="P1209" s="2">
        <v>45078.694756944446</v>
      </c>
      <c r="Q1209">
        <v>5</v>
      </c>
      <c r="R1209" t="str">
        <f t="shared" ca="1" si="18"/>
        <v>Sara</v>
      </c>
      <c r="S1209" t="str">
        <f>IFERROR(TEXT(DATEVALUE(LEFT(Table1[[#This Row],[Date of Purchase]],10)), "MMMM"), TEXT(Table1[[#This Row],[Date of Purchase]], "MMMM"))</f>
        <v>August</v>
      </c>
      <c r="T1209" t="str">
        <f>IF(OR(
  AND(Table1[[#This Row],[Ticket Priority]]="Critical", Table1[[#This Row],[Ticket Status]]&lt;&gt;"Closed"),
  AND(Table1[[#This Row],[Ticket Priority]]="High", Table1[[#This Row],[Ticket Status]]="Open")
), "Yes", "No")</f>
        <v>No</v>
      </c>
      <c r="U1209" s="4" t="str">
        <f>IF(Table1[[#This Row],[Ticket Status]]="Closed","Yes","No")</f>
        <v>Yes</v>
      </c>
      <c r="V1209" s="4" t="str">
        <f>IF(Table1[[#This Row],[Ticket Status]]="Pending Customer Response","Yes","No")</f>
        <v>No</v>
      </c>
      <c r="W1209" s="5">
        <f ca="1">COUNTIFS(Table1[Agent_name],Table1[[#This Row],[Agent_name]],Table1[Month],Table1[[#This Row],[Month]])/160</f>
        <v>0.8</v>
      </c>
    </row>
    <row r="1210" spans="1:23" x14ac:dyDescent="0.25">
      <c r="A1210">
        <v>1209</v>
      </c>
      <c r="B1210" t="s">
        <v>4064</v>
      </c>
      <c r="C1210" t="s">
        <v>4065</v>
      </c>
      <c r="D1210">
        <v>31</v>
      </c>
      <c r="E1210" t="s">
        <v>19</v>
      </c>
      <c r="F1210" t="s">
        <v>149</v>
      </c>
      <c r="G1210" s="1">
        <v>44014</v>
      </c>
      <c r="H1210" t="s">
        <v>66</v>
      </c>
      <c r="I1210" t="s">
        <v>60</v>
      </c>
      <c r="J1210" s="3" t="s">
        <v>4066</v>
      </c>
      <c r="K1210" t="s">
        <v>39</v>
      </c>
      <c r="L1210" t="s">
        <v>4067</v>
      </c>
      <c r="M1210" t="s">
        <v>143</v>
      </c>
      <c r="N1210" t="s">
        <v>83</v>
      </c>
      <c r="O1210" s="2">
        <v>45078.490601851852</v>
      </c>
      <c r="P1210" s="2">
        <v>45078.553101851852</v>
      </c>
      <c r="Q1210">
        <v>3</v>
      </c>
      <c r="R1210" t="str">
        <f t="shared" ca="1" si="18"/>
        <v>Aisha</v>
      </c>
      <c r="S1210" t="str">
        <f>IFERROR(TEXT(DATEVALUE(LEFT(Table1[[#This Row],[Date of Purchase]],10)), "MMMM"), TEXT(Table1[[#This Row],[Date of Purchase]], "MMMM"))</f>
        <v>July</v>
      </c>
      <c r="T1210" t="str">
        <f>IF(OR(
  AND(Table1[[#This Row],[Ticket Priority]]="Critical", Table1[[#This Row],[Ticket Status]]&lt;&gt;"Closed"),
  AND(Table1[[#This Row],[Ticket Priority]]="High", Table1[[#This Row],[Ticket Status]]="Open")
), "Yes", "No")</f>
        <v>No</v>
      </c>
      <c r="U1210" s="4" t="str">
        <f>IF(Table1[[#This Row],[Ticket Status]]="Closed","Yes","No")</f>
        <v>Yes</v>
      </c>
      <c r="V1210" s="4" t="str">
        <f>IF(Table1[[#This Row],[Ticket Status]]="Pending Customer Response","Yes","No")</f>
        <v>No</v>
      </c>
      <c r="W1210" s="5">
        <f ca="1">COUNTIFS(Table1[Agent_name],Table1[[#This Row],[Agent_name]],Table1[Month],Table1[[#This Row],[Month]])/160</f>
        <v>0.875</v>
      </c>
    </row>
    <row r="1211" spans="1:23" x14ac:dyDescent="0.25">
      <c r="A1211">
        <v>1210</v>
      </c>
      <c r="B1211" t="s">
        <v>4068</v>
      </c>
      <c r="C1211" t="s">
        <v>4069</v>
      </c>
      <c r="D1211">
        <v>36</v>
      </c>
      <c r="E1211" t="s">
        <v>19</v>
      </c>
      <c r="F1211" t="s">
        <v>92</v>
      </c>
      <c r="G1211" s="1">
        <v>44531</v>
      </c>
      <c r="H1211" t="s">
        <v>45</v>
      </c>
      <c r="I1211" t="s">
        <v>177</v>
      </c>
      <c r="J1211" s="3" t="s">
        <v>4070</v>
      </c>
      <c r="K1211" t="s">
        <v>24</v>
      </c>
      <c r="M1211" t="s">
        <v>143</v>
      </c>
      <c r="N1211" t="s">
        <v>83</v>
      </c>
      <c r="O1211" s="2">
        <v>45078.674641203703</v>
      </c>
      <c r="R1211" t="str">
        <f t="shared" ca="1" si="18"/>
        <v>Mohit</v>
      </c>
      <c r="S1211" t="str">
        <f>IFERROR(TEXT(DATEVALUE(LEFT(Table1[[#This Row],[Date of Purchase]],10)), "MMMM"), TEXT(Table1[[#This Row],[Date of Purchase]], "MMMM"))</f>
        <v>December</v>
      </c>
      <c r="T1211" t="str">
        <f>IF(OR(
  AND(Table1[[#This Row],[Ticket Priority]]="Critical", Table1[[#This Row],[Ticket Status]]&lt;&gt;"Closed"),
  AND(Table1[[#This Row],[Ticket Priority]]="High", Table1[[#This Row],[Ticket Status]]="Open")
), "Yes", "No")</f>
        <v>No</v>
      </c>
      <c r="U1211" s="4" t="str">
        <f>IF(Table1[[#This Row],[Ticket Status]]="Closed","Yes","No")</f>
        <v>No</v>
      </c>
      <c r="V1211" s="4" t="str">
        <f>IF(Table1[[#This Row],[Ticket Status]]="Pending Customer Response","Yes","No")</f>
        <v>Yes</v>
      </c>
      <c r="W1211" s="5">
        <f ca="1">COUNTIFS(Table1[Agent_name],Table1[[#This Row],[Agent_name]],Table1[Month],Table1[[#This Row],[Month]])/160</f>
        <v>0.44374999999999998</v>
      </c>
    </row>
    <row r="1212" spans="1:23" x14ac:dyDescent="0.25">
      <c r="A1212">
        <v>1211</v>
      </c>
      <c r="B1212" t="s">
        <v>4071</v>
      </c>
      <c r="C1212" t="s">
        <v>4072</v>
      </c>
      <c r="D1212">
        <v>41</v>
      </c>
      <c r="E1212" t="s">
        <v>29</v>
      </c>
      <c r="F1212" t="s">
        <v>30</v>
      </c>
      <c r="G1212" s="1">
        <v>44527</v>
      </c>
      <c r="H1212" t="s">
        <v>21</v>
      </c>
      <c r="I1212" t="s">
        <v>150</v>
      </c>
      <c r="J1212" s="3" t="s">
        <v>4073</v>
      </c>
      <c r="K1212" t="s">
        <v>24</v>
      </c>
      <c r="M1212" t="s">
        <v>143</v>
      </c>
      <c r="N1212" t="s">
        <v>33</v>
      </c>
      <c r="O1212" s="2">
        <v>45078.761458333334</v>
      </c>
      <c r="R1212" t="str">
        <f t="shared" ca="1" si="18"/>
        <v>Sara</v>
      </c>
      <c r="S1212" t="str">
        <f>IFERROR(TEXT(DATEVALUE(LEFT(Table1[[#This Row],[Date of Purchase]],10)), "MMMM"), TEXT(Table1[[#This Row],[Date of Purchase]], "MMMM"))</f>
        <v>November</v>
      </c>
      <c r="T1212" t="str">
        <f>IF(OR(
  AND(Table1[[#This Row],[Ticket Priority]]="Critical", Table1[[#This Row],[Ticket Status]]&lt;&gt;"Closed"),
  AND(Table1[[#This Row],[Ticket Priority]]="High", Table1[[#This Row],[Ticket Status]]="Open")
), "Yes", "No")</f>
        <v>No</v>
      </c>
      <c r="U1212" s="4" t="str">
        <f>IF(Table1[[#This Row],[Ticket Status]]="Closed","Yes","No")</f>
        <v>No</v>
      </c>
      <c r="V1212" s="4" t="str">
        <f>IF(Table1[[#This Row],[Ticket Status]]="Pending Customer Response","Yes","No")</f>
        <v>Yes</v>
      </c>
      <c r="W1212" s="5">
        <f ca="1">COUNTIFS(Table1[Agent_name],Table1[[#This Row],[Agent_name]],Table1[Month],Table1[[#This Row],[Month]])/160</f>
        <v>0.79374999999999996</v>
      </c>
    </row>
    <row r="1213" spans="1:23" x14ac:dyDescent="0.25">
      <c r="A1213">
        <v>1212</v>
      </c>
      <c r="B1213" t="s">
        <v>4074</v>
      </c>
      <c r="C1213" t="s">
        <v>4075</v>
      </c>
      <c r="D1213">
        <v>28</v>
      </c>
      <c r="E1213" t="s">
        <v>19</v>
      </c>
      <c r="F1213" t="s">
        <v>86</v>
      </c>
      <c r="G1213" s="1">
        <v>43956</v>
      </c>
      <c r="H1213" t="s">
        <v>59</v>
      </c>
      <c r="I1213" t="s">
        <v>113</v>
      </c>
      <c r="J1213" s="3" t="s">
        <v>4076</v>
      </c>
      <c r="K1213" t="s">
        <v>62</v>
      </c>
      <c r="M1213" t="s">
        <v>89</v>
      </c>
      <c r="N1213" t="s">
        <v>83</v>
      </c>
      <c r="R1213" t="str">
        <f t="shared" ca="1" si="18"/>
        <v>Priya</v>
      </c>
      <c r="S1213" t="str">
        <f>IFERROR(TEXT(DATEVALUE(LEFT(Table1[[#This Row],[Date of Purchase]],10)), "MMMM"), TEXT(Table1[[#This Row],[Date of Purchase]], "MMMM"))</f>
        <v>May</v>
      </c>
      <c r="T1213" t="str">
        <f>IF(OR(
  AND(Table1[[#This Row],[Ticket Priority]]="Critical", Table1[[#This Row],[Ticket Status]]&lt;&gt;"Closed"),
  AND(Table1[[#This Row],[Ticket Priority]]="High", Table1[[#This Row],[Ticket Status]]="Open")
), "Yes", "No")</f>
        <v>Yes</v>
      </c>
      <c r="U1213" s="4" t="str">
        <f>IF(Table1[[#This Row],[Ticket Status]]="Closed","Yes","No")</f>
        <v>No</v>
      </c>
      <c r="V1213" s="4" t="str">
        <f>IF(Table1[[#This Row],[Ticket Status]]="Pending Customer Response","Yes","No")</f>
        <v>No</v>
      </c>
      <c r="W1213" s="5">
        <f ca="1">COUNTIFS(Table1[Agent_name],Table1[[#This Row],[Agent_name]],Table1[Month],Table1[[#This Row],[Month]])/160</f>
        <v>0.40625</v>
      </c>
    </row>
    <row r="1214" spans="1:23" x14ac:dyDescent="0.25">
      <c r="A1214">
        <v>1213</v>
      </c>
      <c r="B1214" t="s">
        <v>4077</v>
      </c>
      <c r="C1214" t="s">
        <v>4078</v>
      </c>
      <c r="D1214">
        <v>65</v>
      </c>
      <c r="E1214" t="s">
        <v>58</v>
      </c>
      <c r="F1214" t="s">
        <v>20</v>
      </c>
      <c r="G1214" s="1">
        <v>44453</v>
      </c>
      <c r="H1214" t="s">
        <v>45</v>
      </c>
      <c r="I1214" t="s">
        <v>77</v>
      </c>
      <c r="J1214" s="3" t="s">
        <v>4079</v>
      </c>
      <c r="K1214" t="s">
        <v>39</v>
      </c>
      <c r="L1214" t="s">
        <v>4080</v>
      </c>
      <c r="M1214" t="s">
        <v>89</v>
      </c>
      <c r="N1214" t="s">
        <v>33</v>
      </c>
      <c r="O1214" s="2">
        <v>45078.392048611109</v>
      </c>
      <c r="P1214" s="2">
        <v>45078.591354166667</v>
      </c>
      <c r="Q1214">
        <v>4</v>
      </c>
      <c r="R1214" t="str">
        <f t="shared" ca="1" si="18"/>
        <v>Meera</v>
      </c>
      <c r="S1214" t="str">
        <f>IFERROR(TEXT(DATEVALUE(LEFT(Table1[[#This Row],[Date of Purchase]],10)), "MMMM"), TEXT(Table1[[#This Row],[Date of Purchase]], "MMMM"))</f>
        <v>September</v>
      </c>
      <c r="T1214" t="str">
        <f>IF(OR(
  AND(Table1[[#This Row],[Ticket Priority]]="Critical", Table1[[#This Row],[Ticket Status]]&lt;&gt;"Closed"),
  AND(Table1[[#This Row],[Ticket Priority]]="High", Table1[[#This Row],[Ticket Status]]="Open")
), "Yes", "No")</f>
        <v>No</v>
      </c>
      <c r="U1214" s="4" t="str">
        <f>IF(Table1[[#This Row],[Ticket Status]]="Closed","Yes","No")</f>
        <v>Yes</v>
      </c>
      <c r="V1214" s="4" t="str">
        <f>IF(Table1[[#This Row],[Ticket Status]]="Pending Customer Response","Yes","No")</f>
        <v>No</v>
      </c>
      <c r="W1214" s="5">
        <f ca="1">COUNTIFS(Table1[Agent_name],Table1[[#This Row],[Agent_name]],Table1[Month],Table1[[#This Row],[Month]])/160</f>
        <v>0.16875000000000001</v>
      </c>
    </row>
    <row r="1215" spans="1:23" x14ac:dyDescent="0.25">
      <c r="A1215">
        <v>1214</v>
      </c>
      <c r="B1215" t="s">
        <v>4081</v>
      </c>
      <c r="C1215" t="s">
        <v>4082</v>
      </c>
      <c r="D1215">
        <v>51</v>
      </c>
      <c r="E1215" t="s">
        <v>58</v>
      </c>
      <c r="F1215" t="s">
        <v>51</v>
      </c>
      <c r="G1215" s="1">
        <v>43876</v>
      </c>
      <c r="H1215" t="s">
        <v>66</v>
      </c>
      <c r="I1215" t="s">
        <v>37</v>
      </c>
      <c r="J1215" s="3" t="s">
        <v>4083</v>
      </c>
      <c r="K1215" t="s">
        <v>24</v>
      </c>
      <c r="M1215" t="s">
        <v>143</v>
      </c>
      <c r="N1215" t="s">
        <v>33</v>
      </c>
      <c r="O1215" s="2">
        <v>45078.121932870374</v>
      </c>
      <c r="R1215" t="str">
        <f t="shared" ca="1" si="18"/>
        <v>Ravi</v>
      </c>
      <c r="S1215" t="str">
        <f>IFERROR(TEXT(DATEVALUE(LEFT(Table1[[#This Row],[Date of Purchase]],10)), "MMMM"), TEXT(Table1[[#This Row],[Date of Purchase]], "MMMM"))</f>
        <v>February</v>
      </c>
      <c r="T1215" t="str">
        <f>IF(OR(
  AND(Table1[[#This Row],[Ticket Priority]]="Critical", Table1[[#This Row],[Ticket Status]]&lt;&gt;"Closed"),
  AND(Table1[[#This Row],[Ticket Priority]]="High", Table1[[#This Row],[Ticket Status]]="Open")
), "Yes", "No")</f>
        <v>No</v>
      </c>
      <c r="U1215" s="4" t="str">
        <f>IF(Table1[[#This Row],[Ticket Status]]="Closed","Yes","No")</f>
        <v>No</v>
      </c>
      <c r="V1215" s="4" t="str">
        <f>IF(Table1[[#This Row],[Ticket Status]]="Pending Customer Response","Yes","No")</f>
        <v>Yes</v>
      </c>
      <c r="W1215" s="5">
        <f ca="1">COUNTIFS(Table1[Agent_name],Table1[[#This Row],[Agent_name]],Table1[Month],Table1[[#This Row],[Month]])/160</f>
        <v>0.61250000000000004</v>
      </c>
    </row>
    <row r="1216" spans="1:23" x14ac:dyDescent="0.25">
      <c r="A1216">
        <v>1215</v>
      </c>
      <c r="B1216" t="s">
        <v>4084</v>
      </c>
      <c r="C1216" t="s">
        <v>4085</v>
      </c>
      <c r="D1216">
        <v>51</v>
      </c>
      <c r="E1216" t="s">
        <v>29</v>
      </c>
      <c r="F1216" t="s">
        <v>202</v>
      </c>
      <c r="G1216" s="1">
        <v>44242</v>
      </c>
      <c r="H1216" t="s">
        <v>66</v>
      </c>
      <c r="I1216" t="s">
        <v>31</v>
      </c>
      <c r="J1216" s="3" t="s">
        <v>4086</v>
      </c>
      <c r="K1216" t="s">
        <v>62</v>
      </c>
      <c r="M1216" t="s">
        <v>89</v>
      </c>
      <c r="N1216" t="s">
        <v>26</v>
      </c>
      <c r="R1216" t="str">
        <f t="shared" ca="1" si="18"/>
        <v>Mohit</v>
      </c>
      <c r="S1216" t="str">
        <f>IFERROR(TEXT(DATEVALUE(LEFT(Table1[[#This Row],[Date of Purchase]],10)), "MMMM"), TEXT(Table1[[#This Row],[Date of Purchase]], "MMMM"))</f>
        <v>February</v>
      </c>
      <c r="T1216" t="str">
        <f>IF(OR(
  AND(Table1[[#This Row],[Ticket Priority]]="Critical", Table1[[#This Row],[Ticket Status]]&lt;&gt;"Closed"),
  AND(Table1[[#This Row],[Ticket Priority]]="High", Table1[[#This Row],[Ticket Status]]="Open")
), "Yes", "No")</f>
        <v>Yes</v>
      </c>
      <c r="U1216" s="4" t="str">
        <f>IF(Table1[[#This Row],[Ticket Status]]="Closed","Yes","No")</f>
        <v>No</v>
      </c>
      <c r="V1216" s="4" t="str">
        <f>IF(Table1[[#This Row],[Ticket Status]]="Pending Customer Response","Yes","No")</f>
        <v>No</v>
      </c>
      <c r="W1216" s="5">
        <f ca="1">COUNTIFS(Table1[Agent_name],Table1[[#This Row],[Agent_name]],Table1[Month],Table1[[#This Row],[Month]])/160</f>
        <v>0.52500000000000002</v>
      </c>
    </row>
    <row r="1217" spans="1:23" x14ac:dyDescent="0.25">
      <c r="A1217">
        <v>1216</v>
      </c>
      <c r="B1217" t="s">
        <v>4087</v>
      </c>
      <c r="C1217" t="s">
        <v>4088</v>
      </c>
      <c r="D1217">
        <v>51</v>
      </c>
      <c r="E1217" t="s">
        <v>29</v>
      </c>
      <c r="F1217" t="s">
        <v>383</v>
      </c>
      <c r="G1217" s="1">
        <v>44395</v>
      </c>
      <c r="H1217" t="s">
        <v>66</v>
      </c>
      <c r="I1217" t="s">
        <v>113</v>
      </c>
      <c r="J1217" s="3" t="s">
        <v>4089</v>
      </c>
      <c r="K1217" t="s">
        <v>24</v>
      </c>
      <c r="M1217" t="s">
        <v>41</v>
      </c>
      <c r="N1217" t="s">
        <v>55</v>
      </c>
      <c r="O1217" s="2">
        <v>45078.103229166663</v>
      </c>
      <c r="R1217" t="str">
        <f t="shared" ca="1" si="18"/>
        <v>Sara</v>
      </c>
      <c r="S1217" t="str">
        <f>IFERROR(TEXT(DATEVALUE(LEFT(Table1[[#This Row],[Date of Purchase]],10)), "MMMM"), TEXT(Table1[[#This Row],[Date of Purchase]], "MMMM"))</f>
        <v>July</v>
      </c>
      <c r="T1217" t="str">
        <f>IF(OR(
  AND(Table1[[#This Row],[Ticket Priority]]="Critical", Table1[[#This Row],[Ticket Status]]&lt;&gt;"Closed"),
  AND(Table1[[#This Row],[Ticket Priority]]="High", Table1[[#This Row],[Ticket Status]]="Open")
), "Yes", "No")</f>
        <v>No</v>
      </c>
      <c r="U1217" s="4" t="str">
        <f>IF(Table1[[#This Row],[Ticket Status]]="Closed","Yes","No")</f>
        <v>No</v>
      </c>
      <c r="V1217" s="4" t="str">
        <f>IF(Table1[[#This Row],[Ticket Status]]="Pending Customer Response","Yes","No")</f>
        <v>Yes</v>
      </c>
      <c r="W1217" s="5">
        <f ca="1">COUNTIFS(Table1[Agent_name],Table1[[#This Row],[Agent_name]],Table1[Month],Table1[[#This Row],[Month]])/160</f>
        <v>0.6875</v>
      </c>
    </row>
    <row r="1218" spans="1:23" x14ac:dyDescent="0.25">
      <c r="A1218">
        <v>1217</v>
      </c>
      <c r="B1218" t="s">
        <v>4090</v>
      </c>
      <c r="C1218" t="s">
        <v>4091</v>
      </c>
      <c r="D1218">
        <v>24</v>
      </c>
      <c r="E1218" t="s">
        <v>19</v>
      </c>
      <c r="F1218" t="s">
        <v>125</v>
      </c>
      <c r="G1218" s="1">
        <v>44267</v>
      </c>
      <c r="H1218" t="s">
        <v>67</v>
      </c>
      <c r="I1218" t="s">
        <v>177</v>
      </c>
      <c r="J1218" s="3" t="s">
        <v>4092</v>
      </c>
      <c r="K1218" t="s">
        <v>39</v>
      </c>
      <c r="L1218" t="s">
        <v>4093</v>
      </c>
      <c r="M1218" t="s">
        <v>25</v>
      </c>
      <c r="N1218" t="s">
        <v>55</v>
      </c>
      <c r="O1218" s="2">
        <v>45078.113668981481</v>
      </c>
      <c r="P1218" s="2">
        <v>45078.922002314815</v>
      </c>
      <c r="Q1218">
        <v>5</v>
      </c>
      <c r="R1218" t="str">
        <f t="shared" ref="R1218:R1281" ca="1" si="19">CHOOSE(
RANDBETWEEN(1,20),
"Aisha","Aisha","Aisha","Aisha",
"Ravi","Ravi","Ravi",
"Sara","Sara","Sara",
"Mohit","Mohit",
"Priya","Priya",
"Arjun",
"Neha","Rahul","Divya","Karan","Meera","Sanjay"
)</f>
        <v>Sara</v>
      </c>
      <c r="S1218" t="str">
        <f>IFERROR(TEXT(DATEVALUE(LEFT(Table1[[#This Row],[Date of Purchase]],10)), "MMMM"), TEXT(Table1[[#This Row],[Date of Purchase]], "MMMM"))</f>
        <v>March</v>
      </c>
      <c r="T1218" t="str">
        <f>IF(OR(
  AND(Table1[[#This Row],[Ticket Priority]]="Critical", Table1[[#This Row],[Ticket Status]]&lt;&gt;"Closed"),
  AND(Table1[[#This Row],[Ticket Priority]]="High", Table1[[#This Row],[Ticket Status]]="Open")
), "Yes", "No")</f>
        <v>No</v>
      </c>
      <c r="U1218" s="4" t="str">
        <f>IF(Table1[[#This Row],[Ticket Status]]="Closed","Yes","No")</f>
        <v>Yes</v>
      </c>
      <c r="V1218" s="4" t="str">
        <f>IF(Table1[[#This Row],[Ticket Status]]="Pending Customer Response","Yes","No")</f>
        <v>No</v>
      </c>
      <c r="W1218" s="5">
        <f ca="1">COUNTIFS(Table1[Agent_name],Table1[[#This Row],[Agent_name]],Table1[Month],Table1[[#This Row],[Month]])/160</f>
        <v>0.55625000000000002</v>
      </c>
    </row>
    <row r="1219" spans="1:23" x14ac:dyDescent="0.25">
      <c r="A1219">
        <v>1218</v>
      </c>
      <c r="B1219" t="s">
        <v>4094</v>
      </c>
      <c r="C1219" t="s">
        <v>4095</v>
      </c>
      <c r="D1219">
        <v>30</v>
      </c>
      <c r="E1219" t="s">
        <v>29</v>
      </c>
      <c r="F1219" t="s">
        <v>223</v>
      </c>
      <c r="G1219" s="1">
        <v>44090</v>
      </c>
      <c r="H1219" t="s">
        <v>59</v>
      </c>
      <c r="I1219" t="s">
        <v>60</v>
      </c>
      <c r="J1219" s="3" t="s">
        <v>4096</v>
      </c>
      <c r="K1219" t="s">
        <v>39</v>
      </c>
      <c r="L1219" t="s">
        <v>4097</v>
      </c>
      <c r="M1219" t="s">
        <v>143</v>
      </c>
      <c r="N1219" t="s">
        <v>33</v>
      </c>
      <c r="O1219" s="2">
        <v>45078.819930555554</v>
      </c>
      <c r="P1219" s="2">
        <v>45078.051874999997</v>
      </c>
      <c r="Q1219">
        <v>5</v>
      </c>
      <c r="R1219" t="str">
        <f t="shared" ca="1" si="19"/>
        <v>Arjun</v>
      </c>
      <c r="S1219" t="str">
        <f>IFERROR(TEXT(DATEVALUE(LEFT(Table1[[#This Row],[Date of Purchase]],10)), "MMMM"), TEXT(Table1[[#This Row],[Date of Purchase]], "MMMM"))</f>
        <v>September</v>
      </c>
      <c r="T1219" t="str">
        <f>IF(OR(
  AND(Table1[[#This Row],[Ticket Priority]]="Critical", Table1[[#This Row],[Ticket Status]]&lt;&gt;"Closed"),
  AND(Table1[[#This Row],[Ticket Priority]]="High", Table1[[#This Row],[Ticket Status]]="Open")
), "Yes", "No")</f>
        <v>No</v>
      </c>
      <c r="U1219" s="4" t="str">
        <f>IF(Table1[[#This Row],[Ticket Status]]="Closed","Yes","No")</f>
        <v>Yes</v>
      </c>
      <c r="V1219" s="4" t="str">
        <f>IF(Table1[[#This Row],[Ticket Status]]="Pending Customer Response","Yes","No")</f>
        <v>No</v>
      </c>
      <c r="W1219" s="5">
        <f ca="1">COUNTIFS(Table1[Agent_name],Table1[[#This Row],[Agent_name]],Table1[Month],Table1[[#This Row],[Month]])/160</f>
        <v>0.1875</v>
      </c>
    </row>
    <row r="1220" spans="1:23" x14ac:dyDescent="0.25">
      <c r="A1220">
        <v>1219</v>
      </c>
      <c r="B1220" t="s">
        <v>4098</v>
      </c>
      <c r="C1220" t="s">
        <v>4099</v>
      </c>
      <c r="D1220">
        <v>29</v>
      </c>
      <c r="E1220" t="s">
        <v>29</v>
      </c>
      <c r="F1220" t="s">
        <v>281</v>
      </c>
      <c r="G1220" s="1">
        <v>43868</v>
      </c>
      <c r="H1220" t="s">
        <v>59</v>
      </c>
      <c r="I1220" t="s">
        <v>72</v>
      </c>
      <c r="J1220" s="3" t="s">
        <v>4100</v>
      </c>
      <c r="K1220" t="s">
        <v>62</v>
      </c>
      <c r="M1220" t="s">
        <v>41</v>
      </c>
      <c r="N1220" t="s">
        <v>83</v>
      </c>
      <c r="R1220" t="str">
        <f t="shared" ca="1" si="19"/>
        <v>Aisha</v>
      </c>
      <c r="S1220" t="str">
        <f>IFERROR(TEXT(DATEVALUE(LEFT(Table1[[#This Row],[Date of Purchase]],10)), "MMMM"), TEXT(Table1[[#This Row],[Date of Purchase]], "MMMM"))</f>
        <v>February</v>
      </c>
      <c r="T1220" t="str">
        <f>IF(OR(
  AND(Table1[[#This Row],[Ticket Priority]]="Critical", Table1[[#This Row],[Ticket Status]]&lt;&gt;"Closed"),
  AND(Table1[[#This Row],[Ticket Priority]]="High", Table1[[#This Row],[Ticket Status]]="Open")
), "Yes", "No")</f>
        <v>No</v>
      </c>
      <c r="U1220" s="4" t="str">
        <f>IF(Table1[[#This Row],[Ticket Status]]="Closed","Yes","No")</f>
        <v>No</v>
      </c>
      <c r="V1220" s="4" t="str">
        <f>IF(Table1[[#This Row],[Ticket Status]]="Pending Customer Response","Yes","No")</f>
        <v>No</v>
      </c>
      <c r="W1220" s="5">
        <f ca="1">COUNTIFS(Table1[Agent_name],Table1[[#This Row],[Agent_name]],Table1[Month],Table1[[#This Row],[Month]])/160</f>
        <v>0.85624999999999996</v>
      </c>
    </row>
    <row r="1221" spans="1:23" x14ac:dyDescent="0.25">
      <c r="A1221">
        <v>1220</v>
      </c>
      <c r="B1221" t="s">
        <v>4101</v>
      </c>
      <c r="C1221" t="s">
        <v>4102</v>
      </c>
      <c r="D1221">
        <v>21</v>
      </c>
      <c r="E1221" t="s">
        <v>58</v>
      </c>
      <c r="F1221" t="s">
        <v>202</v>
      </c>
      <c r="G1221" s="1">
        <v>43999</v>
      </c>
      <c r="H1221" t="s">
        <v>21</v>
      </c>
      <c r="I1221" t="s">
        <v>31</v>
      </c>
      <c r="J1221" s="3" t="s">
        <v>4103</v>
      </c>
      <c r="K1221" t="s">
        <v>24</v>
      </c>
      <c r="M1221" t="s">
        <v>89</v>
      </c>
      <c r="N1221" t="s">
        <v>33</v>
      </c>
      <c r="O1221" s="2">
        <v>45078.023449074077</v>
      </c>
      <c r="R1221" t="str">
        <f t="shared" ca="1" si="19"/>
        <v>Aisha</v>
      </c>
      <c r="S1221" t="str">
        <f>IFERROR(TEXT(DATEVALUE(LEFT(Table1[[#This Row],[Date of Purchase]],10)), "MMMM"), TEXT(Table1[[#This Row],[Date of Purchase]], "MMMM"))</f>
        <v>June</v>
      </c>
      <c r="T1221" t="str">
        <f>IF(OR(
  AND(Table1[[#This Row],[Ticket Priority]]="Critical", Table1[[#This Row],[Ticket Status]]&lt;&gt;"Closed"),
  AND(Table1[[#This Row],[Ticket Priority]]="High", Table1[[#This Row],[Ticket Status]]="Open")
), "Yes", "No")</f>
        <v>No</v>
      </c>
      <c r="U1221" s="4" t="str">
        <f>IF(Table1[[#This Row],[Ticket Status]]="Closed","Yes","No")</f>
        <v>No</v>
      </c>
      <c r="V1221" s="4" t="str">
        <f>IF(Table1[[#This Row],[Ticket Status]]="Pending Customer Response","Yes","No")</f>
        <v>Yes</v>
      </c>
      <c r="W1221" s="5">
        <f ca="1">COUNTIFS(Table1[Agent_name],Table1[[#This Row],[Agent_name]],Table1[Month],Table1[[#This Row],[Month]])/160</f>
        <v>0.89375000000000004</v>
      </c>
    </row>
    <row r="1222" spans="1:23" x14ac:dyDescent="0.25">
      <c r="A1222">
        <v>1221</v>
      </c>
      <c r="B1222" t="s">
        <v>2564</v>
      </c>
      <c r="C1222" t="s">
        <v>4104</v>
      </c>
      <c r="D1222">
        <v>34</v>
      </c>
      <c r="E1222" t="s">
        <v>58</v>
      </c>
      <c r="F1222" t="s">
        <v>71</v>
      </c>
      <c r="G1222" s="1">
        <v>44098</v>
      </c>
      <c r="H1222" t="s">
        <v>45</v>
      </c>
      <c r="I1222" t="s">
        <v>141</v>
      </c>
      <c r="J1222" s="3" t="s">
        <v>4105</v>
      </c>
      <c r="K1222" t="s">
        <v>62</v>
      </c>
      <c r="M1222" t="s">
        <v>41</v>
      </c>
      <c r="N1222" t="s">
        <v>83</v>
      </c>
      <c r="R1222" t="str">
        <f t="shared" ca="1" si="19"/>
        <v>Priya</v>
      </c>
      <c r="S1222" t="str">
        <f>IFERROR(TEXT(DATEVALUE(LEFT(Table1[[#This Row],[Date of Purchase]],10)), "MMMM"), TEXT(Table1[[#This Row],[Date of Purchase]], "MMMM"))</f>
        <v>September</v>
      </c>
      <c r="T1222" t="str">
        <f>IF(OR(
  AND(Table1[[#This Row],[Ticket Priority]]="Critical", Table1[[#This Row],[Ticket Status]]&lt;&gt;"Closed"),
  AND(Table1[[#This Row],[Ticket Priority]]="High", Table1[[#This Row],[Ticket Status]]="Open")
), "Yes", "No")</f>
        <v>No</v>
      </c>
      <c r="U1222" s="4" t="str">
        <f>IF(Table1[[#This Row],[Ticket Status]]="Closed","Yes","No")</f>
        <v>No</v>
      </c>
      <c r="V1222" s="4" t="str">
        <f>IF(Table1[[#This Row],[Ticket Status]]="Pending Customer Response","Yes","No")</f>
        <v>No</v>
      </c>
      <c r="W1222" s="5">
        <f ca="1">COUNTIFS(Table1[Agent_name],Table1[[#This Row],[Agent_name]],Table1[Month],Table1[[#This Row],[Month]])/160</f>
        <v>0.53125</v>
      </c>
    </row>
    <row r="1223" spans="1:23" x14ac:dyDescent="0.25">
      <c r="A1223">
        <v>1222</v>
      </c>
      <c r="B1223" t="s">
        <v>4106</v>
      </c>
      <c r="C1223" t="s">
        <v>4107</v>
      </c>
      <c r="D1223">
        <v>27</v>
      </c>
      <c r="E1223" t="s">
        <v>19</v>
      </c>
      <c r="F1223" t="s">
        <v>149</v>
      </c>
      <c r="G1223" s="1">
        <v>44443</v>
      </c>
      <c r="H1223" t="s">
        <v>66</v>
      </c>
      <c r="I1223" t="s">
        <v>52</v>
      </c>
      <c r="J1223" s="3" t="s">
        <v>4108</v>
      </c>
      <c r="K1223" t="s">
        <v>24</v>
      </c>
      <c r="M1223" t="s">
        <v>25</v>
      </c>
      <c r="N1223" t="s">
        <v>55</v>
      </c>
      <c r="O1223" s="2">
        <v>45078.438761574071</v>
      </c>
      <c r="R1223" t="str">
        <f t="shared" ca="1" si="19"/>
        <v>Arjun</v>
      </c>
      <c r="S1223" t="str">
        <f>IFERROR(TEXT(DATEVALUE(LEFT(Table1[[#This Row],[Date of Purchase]],10)), "MMMM"), TEXT(Table1[[#This Row],[Date of Purchase]], "MMMM"))</f>
        <v>September</v>
      </c>
      <c r="T1223" t="str">
        <f>IF(OR(
  AND(Table1[[#This Row],[Ticket Priority]]="Critical", Table1[[#This Row],[Ticket Status]]&lt;&gt;"Closed"),
  AND(Table1[[#This Row],[Ticket Priority]]="High", Table1[[#This Row],[Ticket Status]]="Open")
), "Yes", "No")</f>
        <v>Yes</v>
      </c>
      <c r="U1223" s="4" t="str">
        <f>IF(Table1[[#This Row],[Ticket Status]]="Closed","Yes","No")</f>
        <v>No</v>
      </c>
      <c r="V1223" s="4" t="str">
        <f>IF(Table1[[#This Row],[Ticket Status]]="Pending Customer Response","Yes","No")</f>
        <v>Yes</v>
      </c>
      <c r="W1223" s="5">
        <f ca="1">COUNTIFS(Table1[Agent_name],Table1[[#This Row],[Agent_name]],Table1[Month],Table1[[#This Row],[Month]])/160</f>
        <v>0.1875</v>
      </c>
    </row>
    <row r="1224" spans="1:23" x14ac:dyDescent="0.25">
      <c r="A1224">
        <v>1223</v>
      </c>
      <c r="B1224" t="s">
        <v>4109</v>
      </c>
      <c r="C1224" t="s">
        <v>4110</v>
      </c>
      <c r="D1224">
        <v>28</v>
      </c>
      <c r="E1224" t="s">
        <v>19</v>
      </c>
      <c r="F1224" t="s">
        <v>30</v>
      </c>
      <c r="G1224" s="1">
        <v>44429</v>
      </c>
      <c r="H1224" t="s">
        <v>66</v>
      </c>
      <c r="I1224" t="s">
        <v>52</v>
      </c>
      <c r="J1224" s="3" t="s">
        <v>4111</v>
      </c>
      <c r="K1224" t="s">
        <v>62</v>
      </c>
      <c r="M1224" t="s">
        <v>25</v>
      </c>
      <c r="N1224" t="s">
        <v>55</v>
      </c>
      <c r="R1224" t="str">
        <f t="shared" ca="1" si="19"/>
        <v>Ravi</v>
      </c>
      <c r="S1224" t="str">
        <f>IFERROR(TEXT(DATEVALUE(LEFT(Table1[[#This Row],[Date of Purchase]],10)), "MMMM"), TEXT(Table1[[#This Row],[Date of Purchase]], "MMMM"))</f>
        <v>August</v>
      </c>
      <c r="T1224" t="str">
        <f>IF(OR(
  AND(Table1[[#This Row],[Ticket Priority]]="Critical", Table1[[#This Row],[Ticket Status]]&lt;&gt;"Closed"),
  AND(Table1[[#This Row],[Ticket Priority]]="High", Table1[[#This Row],[Ticket Status]]="Open")
), "Yes", "No")</f>
        <v>Yes</v>
      </c>
      <c r="U1224" s="4" t="str">
        <f>IF(Table1[[#This Row],[Ticket Status]]="Closed","Yes","No")</f>
        <v>No</v>
      </c>
      <c r="V1224" s="4" t="str">
        <f>IF(Table1[[#This Row],[Ticket Status]]="Pending Customer Response","Yes","No")</f>
        <v>No</v>
      </c>
      <c r="W1224" s="5">
        <f ca="1">COUNTIFS(Table1[Agent_name],Table1[[#This Row],[Agent_name]],Table1[Month],Table1[[#This Row],[Month]])/160</f>
        <v>0.65625</v>
      </c>
    </row>
    <row r="1225" spans="1:23" x14ac:dyDescent="0.25">
      <c r="A1225">
        <v>1224</v>
      </c>
      <c r="B1225" t="s">
        <v>4112</v>
      </c>
      <c r="C1225" t="s">
        <v>4113</v>
      </c>
      <c r="D1225">
        <v>58</v>
      </c>
      <c r="E1225" t="s">
        <v>19</v>
      </c>
      <c r="F1225" t="s">
        <v>281</v>
      </c>
      <c r="G1225" s="1">
        <v>44092</v>
      </c>
      <c r="H1225" t="s">
        <v>45</v>
      </c>
      <c r="I1225" t="s">
        <v>93</v>
      </c>
      <c r="J1225" s="3" t="s">
        <v>4114</v>
      </c>
      <c r="K1225" t="s">
        <v>39</v>
      </c>
      <c r="L1225" t="s">
        <v>4115</v>
      </c>
      <c r="M1225" t="s">
        <v>41</v>
      </c>
      <c r="N1225" t="s">
        <v>55</v>
      </c>
      <c r="O1225" s="2">
        <v>45078.420729166668</v>
      </c>
      <c r="P1225" s="2">
        <v>45078.204062500001</v>
      </c>
      <c r="Q1225">
        <v>5</v>
      </c>
      <c r="R1225" t="str">
        <f t="shared" ca="1" si="19"/>
        <v>Mohit</v>
      </c>
      <c r="S1225" t="str">
        <f>IFERROR(TEXT(DATEVALUE(LEFT(Table1[[#This Row],[Date of Purchase]],10)), "MMMM"), TEXT(Table1[[#This Row],[Date of Purchase]], "MMMM"))</f>
        <v>September</v>
      </c>
      <c r="T1225" t="str">
        <f>IF(OR(
  AND(Table1[[#This Row],[Ticket Priority]]="Critical", Table1[[#This Row],[Ticket Status]]&lt;&gt;"Closed"),
  AND(Table1[[#This Row],[Ticket Priority]]="High", Table1[[#This Row],[Ticket Status]]="Open")
), "Yes", "No")</f>
        <v>No</v>
      </c>
      <c r="U1225" s="4" t="str">
        <f>IF(Table1[[#This Row],[Ticket Status]]="Closed","Yes","No")</f>
        <v>Yes</v>
      </c>
      <c r="V1225" s="4" t="str">
        <f>IF(Table1[[#This Row],[Ticket Status]]="Pending Customer Response","Yes","No")</f>
        <v>No</v>
      </c>
      <c r="W1225" s="5">
        <f ca="1">COUNTIFS(Table1[Agent_name],Table1[[#This Row],[Agent_name]],Table1[Month],Table1[[#This Row],[Month]])/160</f>
        <v>0.38124999999999998</v>
      </c>
    </row>
    <row r="1226" spans="1:23" x14ac:dyDescent="0.25">
      <c r="A1226">
        <v>1225</v>
      </c>
      <c r="B1226" t="s">
        <v>4116</v>
      </c>
      <c r="C1226" t="s">
        <v>4117</v>
      </c>
      <c r="D1226">
        <v>20</v>
      </c>
      <c r="E1226" t="s">
        <v>19</v>
      </c>
      <c r="F1226" t="s">
        <v>44</v>
      </c>
      <c r="G1226" s="1">
        <v>44100</v>
      </c>
      <c r="H1226" t="s">
        <v>45</v>
      </c>
      <c r="I1226" t="s">
        <v>113</v>
      </c>
      <c r="J1226" s="3" t="s">
        <v>4118</v>
      </c>
      <c r="K1226" t="s">
        <v>62</v>
      </c>
      <c r="M1226" t="s">
        <v>25</v>
      </c>
      <c r="N1226" t="s">
        <v>26</v>
      </c>
      <c r="R1226" t="str">
        <f t="shared" ca="1" si="19"/>
        <v>Aisha</v>
      </c>
      <c r="S1226" t="str">
        <f>IFERROR(TEXT(DATEVALUE(LEFT(Table1[[#This Row],[Date of Purchase]],10)), "MMMM"), TEXT(Table1[[#This Row],[Date of Purchase]], "MMMM"))</f>
        <v>September</v>
      </c>
      <c r="T1226" t="str">
        <f>IF(OR(
  AND(Table1[[#This Row],[Ticket Priority]]="Critical", Table1[[#This Row],[Ticket Status]]&lt;&gt;"Closed"),
  AND(Table1[[#This Row],[Ticket Priority]]="High", Table1[[#This Row],[Ticket Status]]="Open")
), "Yes", "No")</f>
        <v>Yes</v>
      </c>
      <c r="U1226" s="4" t="str">
        <f>IF(Table1[[#This Row],[Ticket Status]]="Closed","Yes","No")</f>
        <v>No</v>
      </c>
      <c r="V1226" s="4" t="str">
        <f>IF(Table1[[#This Row],[Ticket Status]]="Pending Customer Response","Yes","No")</f>
        <v>No</v>
      </c>
      <c r="W1226" s="5">
        <f ca="1">COUNTIFS(Table1[Agent_name],Table1[[#This Row],[Agent_name]],Table1[Month],Table1[[#This Row],[Month]])/160</f>
        <v>0.86250000000000004</v>
      </c>
    </row>
    <row r="1227" spans="1:23" x14ac:dyDescent="0.25">
      <c r="A1227">
        <v>1226</v>
      </c>
      <c r="B1227" t="s">
        <v>4119</v>
      </c>
      <c r="C1227" t="s">
        <v>4120</v>
      </c>
      <c r="D1227">
        <v>66</v>
      </c>
      <c r="E1227" t="s">
        <v>19</v>
      </c>
      <c r="F1227" t="s">
        <v>281</v>
      </c>
      <c r="G1227" s="1">
        <v>44358</v>
      </c>
      <c r="H1227" t="s">
        <v>67</v>
      </c>
      <c r="I1227" t="s">
        <v>46</v>
      </c>
      <c r="J1227" s="3" t="s">
        <v>4121</v>
      </c>
      <c r="K1227" t="s">
        <v>24</v>
      </c>
      <c r="M1227" t="s">
        <v>41</v>
      </c>
      <c r="N1227" t="s">
        <v>26</v>
      </c>
      <c r="O1227" s="2">
        <v>45078.122858796298</v>
      </c>
      <c r="R1227" t="str">
        <f t="shared" ca="1" si="19"/>
        <v>Ravi</v>
      </c>
      <c r="S1227" t="str">
        <f>IFERROR(TEXT(DATEVALUE(LEFT(Table1[[#This Row],[Date of Purchase]],10)), "MMMM"), TEXT(Table1[[#This Row],[Date of Purchase]], "MMMM"))</f>
        <v>June</v>
      </c>
      <c r="T1227" t="str">
        <f>IF(OR(
  AND(Table1[[#This Row],[Ticket Priority]]="Critical", Table1[[#This Row],[Ticket Status]]&lt;&gt;"Closed"),
  AND(Table1[[#This Row],[Ticket Priority]]="High", Table1[[#This Row],[Ticket Status]]="Open")
), "Yes", "No")</f>
        <v>No</v>
      </c>
      <c r="U1227" s="4" t="str">
        <f>IF(Table1[[#This Row],[Ticket Status]]="Closed","Yes","No")</f>
        <v>No</v>
      </c>
      <c r="V1227" s="4" t="str">
        <f>IF(Table1[[#This Row],[Ticket Status]]="Pending Customer Response","Yes","No")</f>
        <v>Yes</v>
      </c>
      <c r="W1227" s="5">
        <f ca="1">COUNTIFS(Table1[Agent_name],Table1[[#This Row],[Agent_name]],Table1[Month],Table1[[#This Row],[Month]])/160</f>
        <v>0.58125000000000004</v>
      </c>
    </row>
    <row r="1228" spans="1:23" x14ac:dyDescent="0.25">
      <c r="A1228">
        <v>1227</v>
      </c>
      <c r="B1228" t="s">
        <v>4122</v>
      </c>
      <c r="C1228" t="s">
        <v>4123</v>
      </c>
      <c r="D1228">
        <v>57</v>
      </c>
      <c r="E1228" t="s">
        <v>19</v>
      </c>
      <c r="F1228" t="s">
        <v>211</v>
      </c>
      <c r="G1228" s="1">
        <v>43871</v>
      </c>
      <c r="H1228" t="s">
        <v>59</v>
      </c>
      <c r="I1228" t="s">
        <v>77</v>
      </c>
      <c r="J1228" s="3" t="s">
        <v>4124</v>
      </c>
      <c r="K1228" t="s">
        <v>24</v>
      </c>
      <c r="M1228" t="s">
        <v>41</v>
      </c>
      <c r="N1228" t="s">
        <v>33</v>
      </c>
      <c r="O1228" s="2">
        <v>45078.452719907407</v>
      </c>
      <c r="R1228" t="str">
        <f t="shared" ca="1" si="19"/>
        <v>Ravi</v>
      </c>
      <c r="S1228" t="str">
        <f>IFERROR(TEXT(DATEVALUE(LEFT(Table1[[#This Row],[Date of Purchase]],10)), "MMMM"), TEXT(Table1[[#This Row],[Date of Purchase]], "MMMM"))</f>
        <v>February</v>
      </c>
      <c r="T1228" t="str">
        <f>IF(OR(
  AND(Table1[[#This Row],[Ticket Priority]]="Critical", Table1[[#This Row],[Ticket Status]]&lt;&gt;"Closed"),
  AND(Table1[[#This Row],[Ticket Priority]]="High", Table1[[#This Row],[Ticket Status]]="Open")
), "Yes", "No")</f>
        <v>No</v>
      </c>
      <c r="U1228" s="4" t="str">
        <f>IF(Table1[[#This Row],[Ticket Status]]="Closed","Yes","No")</f>
        <v>No</v>
      </c>
      <c r="V1228" s="4" t="str">
        <f>IF(Table1[[#This Row],[Ticket Status]]="Pending Customer Response","Yes","No")</f>
        <v>Yes</v>
      </c>
      <c r="W1228" s="5">
        <f ca="1">COUNTIFS(Table1[Agent_name],Table1[[#This Row],[Agent_name]],Table1[Month],Table1[[#This Row],[Month]])/160</f>
        <v>0.61250000000000004</v>
      </c>
    </row>
    <row r="1229" spans="1:23" x14ac:dyDescent="0.25">
      <c r="A1229">
        <v>1228</v>
      </c>
      <c r="B1229" t="s">
        <v>4125</v>
      </c>
      <c r="C1229" t="s">
        <v>4126</v>
      </c>
      <c r="D1229">
        <v>56</v>
      </c>
      <c r="E1229" t="s">
        <v>19</v>
      </c>
      <c r="F1229" t="s">
        <v>20</v>
      </c>
      <c r="G1229" s="1">
        <v>44413</v>
      </c>
      <c r="H1229" t="s">
        <v>45</v>
      </c>
      <c r="I1229" t="s">
        <v>67</v>
      </c>
      <c r="J1229" s="3" t="s">
        <v>4127</v>
      </c>
      <c r="K1229" t="s">
        <v>62</v>
      </c>
      <c r="M1229" t="s">
        <v>89</v>
      </c>
      <c r="N1229" t="s">
        <v>83</v>
      </c>
      <c r="R1229" t="str">
        <f t="shared" ca="1" si="19"/>
        <v>Aisha</v>
      </c>
      <c r="S1229" t="str">
        <f>IFERROR(TEXT(DATEVALUE(LEFT(Table1[[#This Row],[Date of Purchase]],10)), "MMMM"), TEXT(Table1[[#This Row],[Date of Purchase]], "MMMM"))</f>
        <v>August</v>
      </c>
      <c r="T1229" t="str">
        <f>IF(OR(
  AND(Table1[[#This Row],[Ticket Priority]]="Critical", Table1[[#This Row],[Ticket Status]]&lt;&gt;"Closed"),
  AND(Table1[[#This Row],[Ticket Priority]]="High", Table1[[#This Row],[Ticket Status]]="Open")
), "Yes", "No")</f>
        <v>Yes</v>
      </c>
      <c r="U1229" s="4" t="str">
        <f>IF(Table1[[#This Row],[Ticket Status]]="Closed","Yes","No")</f>
        <v>No</v>
      </c>
      <c r="V1229" s="4" t="str">
        <f>IF(Table1[[#This Row],[Ticket Status]]="Pending Customer Response","Yes","No")</f>
        <v>No</v>
      </c>
      <c r="W1229" s="5">
        <f ca="1">COUNTIFS(Table1[Agent_name],Table1[[#This Row],[Agent_name]],Table1[Month],Table1[[#This Row],[Month]])/160</f>
        <v>0.86250000000000004</v>
      </c>
    </row>
    <row r="1230" spans="1:23" x14ac:dyDescent="0.25">
      <c r="A1230">
        <v>1229</v>
      </c>
      <c r="B1230" t="s">
        <v>4128</v>
      </c>
      <c r="C1230" t="s">
        <v>4129</v>
      </c>
      <c r="D1230">
        <v>58</v>
      </c>
      <c r="E1230" t="s">
        <v>19</v>
      </c>
      <c r="F1230" t="s">
        <v>286</v>
      </c>
      <c r="G1230" s="1">
        <v>44400</v>
      </c>
      <c r="H1230" t="s">
        <v>59</v>
      </c>
      <c r="I1230" t="s">
        <v>99</v>
      </c>
      <c r="J1230" s="3" t="s">
        <v>4130</v>
      </c>
      <c r="K1230" t="s">
        <v>39</v>
      </c>
      <c r="L1230" t="s">
        <v>4131</v>
      </c>
      <c r="M1230" t="s">
        <v>25</v>
      </c>
      <c r="N1230" t="s">
        <v>55</v>
      </c>
      <c r="O1230" s="2">
        <v>45078.813877314817</v>
      </c>
      <c r="P1230" s="2">
        <v>45078.711793981478</v>
      </c>
      <c r="Q1230">
        <v>4</v>
      </c>
      <c r="R1230" t="str">
        <f t="shared" ca="1" si="19"/>
        <v>Mohit</v>
      </c>
      <c r="S1230" t="str">
        <f>IFERROR(TEXT(DATEVALUE(LEFT(Table1[[#This Row],[Date of Purchase]],10)), "MMMM"), TEXT(Table1[[#This Row],[Date of Purchase]], "MMMM"))</f>
        <v>July</v>
      </c>
      <c r="T1230" t="str">
        <f>IF(OR(
  AND(Table1[[#This Row],[Ticket Priority]]="Critical", Table1[[#This Row],[Ticket Status]]&lt;&gt;"Closed"),
  AND(Table1[[#This Row],[Ticket Priority]]="High", Table1[[#This Row],[Ticket Status]]="Open")
), "Yes", "No")</f>
        <v>No</v>
      </c>
      <c r="U1230" s="4" t="str">
        <f>IF(Table1[[#This Row],[Ticket Status]]="Closed","Yes","No")</f>
        <v>Yes</v>
      </c>
      <c r="V1230" s="4" t="str">
        <f>IF(Table1[[#This Row],[Ticket Status]]="Pending Customer Response","Yes","No")</f>
        <v>No</v>
      </c>
      <c r="W1230" s="5">
        <f ca="1">COUNTIFS(Table1[Agent_name],Table1[[#This Row],[Agent_name]],Table1[Month],Table1[[#This Row],[Month]])/160</f>
        <v>0.53125</v>
      </c>
    </row>
    <row r="1231" spans="1:23" x14ac:dyDescent="0.25">
      <c r="A1231">
        <v>1230</v>
      </c>
      <c r="B1231" t="s">
        <v>606</v>
      </c>
      <c r="C1231" t="s">
        <v>4132</v>
      </c>
      <c r="D1231">
        <v>36</v>
      </c>
      <c r="E1231" t="s">
        <v>19</v>
      </c>
      <c r="F1231" t="s">
        <v>86</v>
      </c>
      <c r="G1231" s="1">
        <v>43845</v>
      </c>
      <c r="H1231" t="s">
        <v>67</v>
      </c>
      <c r="I1231" t="s">
        <v>77</v>
      </c>
      <c r="J1231" s="3" t="s">
        <v>4133</v>
      </c>
      <c r="K1231" t="s">
        <v>24</v>
      </c>
      <c r="M1231" t="s">
        <v>41</v>
      </c>
      <c r="N1231" t="s">
        <v>83</v>
      </c>
      <c r="O1231" s="2">
        <v>45078.736111111109</v>
      </c>
      <c r="R1231" t="str">
        <f t="shared" ca="1" si="19"/>
        <v>Karan</v>
      </c>
      <c r="S1231" t="str">
        <f>IFERROR(TEXT(DATEVALUE(LEFT(Table1[[#This Row],[Date of Purchase]],10)), "MMMM"), TEXT(Table1[[#This Row],[Date of Purchase]], "MMMM"))</f>
        <v>January</v>
      </c>
      <c r="T1231" t="str">
        <f>IF(OR(
  AND(Table1[[#This Row],[Ticket Priority]]="Critical", Table1[[#This Row],[Ticket Status]]&lt;&gt;"Closed"),
  AND(Table1[[#This Row],[Ticket Priority]]="High", Table1[[#This Row],[Ticket Status]]="Open")
), "Yes", "No")</f>
        <v>No</v>
      </c>
      <c r="U1231" s="4" t="str">
        <f>IF(Table1[[#This Row],[Ticket Status]]="Closed","Yes","No")</f>
        <v>No</v>
      </c>
      <c r="V1231" s="4" t="str">
        <f>IF(Table1[[#This Row],[Ticket Status]]="Pending Customer Response","Yes","No")</f>
        <v>Yes</v>
      </c>
      <c r="W1231" s="5">
        <f ca="1">COUNTIFS(Table1[Agent_name],Table1[[#This Row],[Agent_name]],Table1[Month],Table1[[#This Row],[Month]])/160</f>
        <v>0.21249999999999999</v>
      </c>
    </row>
    <row r="1232" spans="1:23" x14ac:dyDescent="0.25">
      <c r="A1232">
        <v>1231</v>
      </c>
      <c r="B1232" t="s">
        <v>4134</v>
      </c>
      <c r="C1232" t="s">
        <v>4135</v>
      </c>
      <c r="D1232">
        <v>22</v>
      </c>
      <c r="E1232" t="s">
        <v>29</v>
      </c>
      <c r="F1232" t="s">
        <v>161</v>
      </c>
      <c r="G1232" s="1">
        <v>44311</v>
      </c>
      <c r="H1232" t="s">
        <v>66</v>
      </c>
      <c r="I1232" t="s">
        <v>67</v>
      </c>
      <c r="J1232" s="3" t="s">
        <v>4136</v>
      </c>
      <c r="K1232" t="s">
        <v>24</v>
      </c>
      <c r="M1232" t="s">
        <v>143</v>
      </c>
      <c r="N1232" t="s">
        <v>55</v>
      </c>
      <c r="O1232" s="2">
        <v>45078.474305555559</v>
      </c>
      <c r="R1232" t="str">
        <f t="shared" ca="1" si="19"/>
        <v>Divya</v>
      </c>
      <c r="S1232" t="str">
        <f>IFERROR(TEXT(DATEVALUE(LEFT(Table1[[#This Row],[Date of Purchase]],10)), "MMMM"), TEXT(Table1[[#This Row],[Date of Purchase]], "MMMM"))</f>
        <v>April</v>
      </c>
      <c r="T1232" t="str">
        <f>IF(OR(
  AND(Table1[[#This Row],[Ticket Priority]]="Critical", Table1[[#This Row],[Ticket Status]]&lt;&gt;"Closed"),
  AND(Table1[[#This Row],[Ticket Priority]]="High", Table1[[#This Row],[Ticket Status]]="Open")
), "Yes", "No")</f>
        <v>No</v>
      </c>
      <c r="U1232" s="4" t="str">
        <f>IF(Table1[[#This Row],[Ticket Status]]="Closed","Yes","No")</f>
        <v>No</v>
      </c>
      <c r="V1232" s="4" t="str">
        <f>IF(Table1[[#This Row],[Ticket Status]]="Pending Customer Response","Yes","No")</f>
        <v>Yes</v>
      </c>
      <c r="W1232" s="5">
        <f ca="1">COUNTIFS(Table1[Agent_name],Table1[[#This Row],[Agent_name]],Table1[Month],Table1[[#This Row],[Month]])/160</f>
        <v>0.17499999999999999</v>
      </c>
    </row>
    <row r="1233" spans="1:23" x14ac:dyDescent="0.25">
      <c r="A1233">
        <v>1232</v>
      </c>
      <c r="B1233" t="s">
        <v>4137</v>
      </c>
      <c r="C1233" t="s">
        <v>4138</v>
      </c>
      <c r="D1233">
        <v>66</v>
      </c>
      <c r="E1233" t="s">
        <v>19</v>
      </c>
      <c r="F1233" t="s">
        <v>173</v>
      </c>
      <c r="G1233" s="1">
        <v>43841</v>
      </c>
      <c r="H1233" t="s">
        <v>59</v>
      </c>
      <c r="I1233" t="s">
        <v>52</v>
      </c>
      <c r="J1233" s="3" t="s">
        <v>4139</v>
      </c>
      <c r="K1233" t="s">
        <v>39</v>
      </c>
      <c r="L1233" t="s">
        <v>4140</v>
      </c>
      <c r="M1233" t="s">
        <v>25</v>
      </c>
      <c r="N1233" t="s">
        <v>26</v>
      </c>
      <c r="O1233" s="2">
        <v>45078.502106481479</v>
      </c>
      <c r="P1233" s="2">
        <v>45078.136134259257</v>
      </c>
      <c r="Q1233">
        <v>1</v>
      </c>
      <c r="R1233" t="str">
        <f t="shared" ca="1" si="19"/>
        <v>Sara</v>
      </c>
      <c r="S1233" t="str">
        <f>IFERROR(TEXT(DATEVALUE(LEFT(Table1[[#This Row],[Date of Purchase]],10)), "MMMM"), TEXT(Table1[[#This Row],[Date of Purchase]], "MMMM"))</f>
        <v>January</v>
      </c>
      <c r="T1233" t="str">
        <f>IF(OR(
  AND(Table1[[#This Row],[Ticket Priority]]="Critical", Table1[[#This Row],[Ticket Status]]&lt;&gt;"Closed"),
  AND(Table1[[#This Row],[Ticket Priority]]="High", Table1[[#This Row],[Ticket Status]]="Open")
), "Yes", "No")</f>
        <v>No</v>
      </c>
      <c r="U1233" s="4" t="str">
        <f>IF(Table1[[#This Row],[Ticket Status]]="Closed","Yes","No")</f>
        <v>Yes</v>
      </c>
      <c r="V1233" s="4" t="str">
        <f>IF(Table1[[#This Row],[Ticket Status]]="Pending Customer Response","Yes","No")</f>
        <v>No</v>
      </c>
      <c r="W1233" s="5">
        <f ca="1">COUNTIFS(Table1[Agent_name],Table1[[#This Row],[Agent_name]],Table1[Month],Table1[[#This Row],[Month]])/160</f>
        <v>0.70625000000000004</v>
      </c>
    </row>
    <row r="1234" spans="1:23" x14ac:dyDescent="0.25">
      <c r="A1234">
        <v>1233</v>
      </c>
      <c r="B1234" t="s">
        <v>4141</v>
      </c>
      <c r="C1234" t="s">
        <v>4142</v>
      </c>
      <c r="D1234">
        <v>22</v>
      </c>
      <c r="E1234" t="s">
        <v>29</v>
      </c>
      <c r="F1234" t="s">
        <v>103</v>
      </c>
      <c r="G1234" s="1">
        <v>44056</v>
      </c>
      <c r="H1234" t="s">
        <v>21</v>
      </c>
      <c r="I1234" t="s">
        <v>141</v>
      </c>
      <c r="J1234" s="3" t="s">
        <v>4143</v>
      </c>
      <c r="K1234" t="s">
        <v>24</v>
      </c>
      <c r="M1234" t="s">
        <v>143</v>
      </c>
      <c r="N1234" t="s">
        <v>55</v>
      </c>
      <c r="O1234" s="2">
        <v>45078.275057870371</v>
      </c>
      <c r="R1234" t="str">
        <f t="shared" ca="1" si="19"/>
        <v>Neha</v>
      </c>
      <c r="S1234" t="str">
        <f>IFERROR(TEXT(DATEVALUE(LEFT(Table1[[#This Row],[Date of Purchase]],10)), "MMMM"), TEXT(Table1[[#This Row],[Date of Purchase]], "MMMM"))</f>
        <v>August</v>
      </c>
      <c r="T1234" t="str">
        <f>IF(OR(
  AND(Table1[[#This Row],[Ticket Priority]]="Critical", Table1[[#This Row],[Ticket Status]]&lt;&gt;"Closed"),
  AND(Table1[[#This Row],[Ticket Priority]]="High", Table1[[#This Row],[Ticket Status]]="Open")
), "Yes", "No")</f>
        <v>No</v>
      </c>
      <c r="U1234" s="4" t="str">
        <f>IF(Table1[[#This Row],[Ticket Status]]="Closed","Yes","No")</f>
        <v>No</v>
      </c>
      <c r="V1234" s="4" t="str">
        <f>IF(Table1[[#This Row],[Ticket Status]]="Pending Customer Response","Yes","No")</f>
        <v>Yes</v>
      </c>
      <c r="W1234" s="5">
        <f ca="1">COUNTIFS(Table1[Agent_name],Table1[[#This Row],[Agent_name]],Table1[Month],Table1[[#This Row],[Month]])/160</f>
        <v>0.16875000000000001</v>
      </c>
    </row>
    <row r="1235" spans="1:23" x14ac:dyDescent="0.25">
      <c r="A1235">
        <v>1234</v>
      </c>
      <c r="B1235" t="s">
        <v>4144</v>
      </c>
      <c r="C1235" t="s">
        <v>4145</v>
      </c>
      <c r="D1235">
        <v>19</v>
      </c>
      <c r="E1235" t="s">
        <v>19</v>
      </c>
      <c r="F1235" t="s">
        <v>339</v>
      </c>
      <c r="G1235" s="1">
        <v>44283</v>
      </c>
      <c r="H1235" t="s">
        <v>66</v>
      </c>
      <c r="I1235" t="s">
        <v>141</v>
      </c>
      <c r="J1235" s="3" t="s">
        <v>4146</v>
      </c>
      <c r="K1235" t="s">
        <v>62</v>
      </c>
      <c r="M1235" t="s">
        <v>89</v>
      </c>
      <c r="N1235" t="s">
        <v>33</v>
      </c>
      <c r="R1235" t="str">
        <f t="shared" ca="1" si="19"/>
        <v>Meera</v>
      </c>
      <c r="S1235" t="str">
        <f>IFERROR(TEXT(DATEVALUE(LEFT(Table1[[#This Row],[Date of Purchase]],10)), "MMMM"), TEXT(Table1[[#This Row],[Date of Purchase]], "MMMM"))</f>
        <v>March</v>
      </c>
      <c r="T1235" t="str">
        <f>IF(OR(
  AND(Table1[[#This Row],[Ticket Priority]]="Critical", Table1[[#This Row],[Ticket Status]]&lt;&gt;"Closed"),
  AND(Table1[[#This Row],[Ticket Priority]]="High", Table1[[#This Row],[Ticket Status]]="Open")
), "Yes", "No")</f>
        <v>Yes</v>
      </c>
      <c r="U1235" s="4" t="str">
        <f>IF(Table1[[#This Row],[Ticket Status]]="Closed","Yes","No")</f>
        <v>No</v>
      </c>
      <c r="V1235" s="4" t="str">
        <f>IF(Table1[[#This Row],[Ticket Status]]="Pending Customer Response","Yes","No")</f>
        <v>No</v>
      </c>
      <c r="W1235" s="5">
        <f ca="1">COUNTIFS(Table1[Agent_name],Table1[[#This Row],[Agent_name]],Table1[Month],Table1[[#This Row],[Month]])/160</f>
        <v>0.21249999999999999</v>
      </c>
    </row>
    <row r="1236" spans="1:23" x14ac:dyDescent="0.25">
      <c r="A1236">
        <v>1235</v>
      </c>
      <c r="B1236" t="s">
        <v>4147</v>
      </c>
      <c r="C1236" t="s">
        <v>4148</v>
      </c>
      <c r="D1236">
        <v>57</v>
      </c>
      <c r="E1236" t="s">
        <v>19</v>
      </c>
      <c r="F1236" t="s">
        <v>339</v>
      </c>
      <c r="G1236" s="1">
        <v>44225</v>
      </c>
      <c r="H1236" t="s">
        <v>67</v>
      </c>
      <c r="I1236" t="s">
        <v>177</v>
      </c>
      <c r="J1236" s="3" t="s">
        <v>1141</v>
      </c>
      <c r="K1236" t="s">
        <v>62</v>
      </c>
      <c r="M1236" t="s">
        <v>89</v>
      </c>
      <c r="N1236" t="s">
        <v>55</v>
      </c>
      <c r="R1236" t="str">
        <f t="shared" ca="1" si="19"/>
        <v>Sara</v>
      </c>
      <c r="S1236" t="str">
        <f>IFERROR(TEXT(DATEVALUE(LEFT(Table1[[#This Row],[Date of Purchase]],10)), "MMMM"), TEXT(Table1[[#This Row],[Date of Purchase]], "MMMM"))</f>
        <v>January</v>
      </c>
      <c r="T1236" t="str">
        <f>IF(OR(
  AND(Table1[[#This Row],[Ticket Priority]]="Critical", Table1[[#This Row],[Ticket Status]]&lt;&gt;"Closed"),
  AND(Table1[[#This Row],[Ticket Priority]]="High", Table1[[#This Row],[Ticket Status]]="Open")
), "Yes", "No")</f>
        <v>Yes</v>
      </c>
      <c r="U1236" s="4" t="str">
        <f>IF(Table1[[#This Row],[Ticket Status]]="Closed","Yes","No")</f>
        <v>No</v>
      </c>
      <c r="V1236" s="4" t="str">
        <f>IF(Table1[[#This Row],[Ticket Status]]="Pending Customer Response","Yes","No")</f>
        <v>No</v>
      </c>
      <c r="W1236" s="5">
        <f ca="1">COUNTIFS(Table1[Agent_name],Table1[[#This Row],[Agent_name]],Table1[Month],Table1[[#This Row],[Month]])/160</f>
        <v>0.70625000000000004</v>
      </c>
    </row>
    <row r="1237" spans="1:23" x14ac:dyDescent="0.25">
      <c r="A1237">
        <v>1236</v>
      </c>
      <c r="B1237" t="s">
        <v>4149</v>
      </c>
      <c r="C1237" t="s">
        <v>4150</v>
      </c>
      <c r="D1237">
        <v>64</v>
      </c>
      <c r="E1237" t="s">
        <v>58</v>
      </c>
      <c r="F1237" t="s">
        <v>103</v>
      </c>
      <c r="G1237" s="1">
        <v>44508</v>
      </c>
      <c r="H1237" t="s">
        <v>21</v>
      </c>
      <c r="I1237" t="s">
        <v>177</v>
      </c>
      <c r="J1237" s="3" t="s">
        <v>4151</v>
      </c>
      <c r="K1237" t="s">
        <v>62</v>
      </c>
      <c r="M1237" t="s">
        <v>89</v>
      </c>
      <c r="N1237" t="s">
        <v>55</v>
      </c>
      <c r="R1237" t="str">
        <f t="shared" ca="1" si="19"/>
        <v>Sara</v>
      </c>
      <c r="S1237" t="str">
        <f>IFERROR(TEXT(DATEVALUE(LEFT(Table1[[#This Row],[Date of Purchase]],10)), "MMMM"), TEXT(Table1[[#This Row],[Date of Purchase]], "MMMM"))</f>
        <v>November</v>
      </c>
      <c r="T1237" t="str">
        <f>IF(OR(
  AND(Table1[[#This Row],[Ticket Priority]]="Critical", Table1[[#This Row],[Ticket Status]]&lt;&gt;"Closed"),
  AND(Table1[[#This Row],[Ticket Priority]]="High", Table1[[#This Row],[Ticket Status]]="Open")
), "Yes", "No")</f>
        <v>Yes</v>
      </c>
      <c r="U1237" s="4" t="str">
        <f>IF(Table1[[#This Row],[Ticket Status]]="Closed","Yes","No")</f>
        <v>No</v>
      </c>
      <c r="V1237" s="4" t="str">
        <f>IF(Table1[[#This Row],[Ticket Status]]="Pending Customer Response","Yes","No")</f>
        <v>No</v>
      </c>
      <c r="W1237" s="5">
        <f ca="1">COUNTIFS(Table1[Agent_name],Table1[[#This Row],[Agent_name]],Table1[Month],Table1[[#This Row],[Month]])/160</f>
        <v>0.79374999999999996</v>
      </c>
    </row>
    <row r="1238" spans="1:23" x14ac:dyDescent="0.25">
      <c r="A1238">
        <v>1237</v>
      </c>
      <c r="B1238" t="s">
        <v>4152</v>
      </c>
      <c r="C1238" t="s">
        <v>4153</v>
      </c>
      <c r="D1238">
        <v>57</v>
      </c>
      <c r="E1238" t="s">
        <v>58</v>
      </c>
      <c r="F1238" t="s">
        <v>71</v>
      </c>
      <c r="G1238" s="1">
        <v>43858</v>
      </c>
      <c r="H1238" t="s">
        <v>21</v>
      </c>
      <c r="I1238" t="s">
        <v>37</v>
      </c>
      <c r="J1238" s="3" t="s">
        <v>4154</v>
      </c>
      <c r="K1238" t="s">
        <v>62</v>
      </c>
      <c r="M1238" t="s">
        <v>25</v>
      </c>
      <c r="N1238" t="s">
        <v>33</v>
      </c>
      <c r="R1238" t="str">
        <f t="shared" ca="1" si="19"/>
        <v>Priya</v>
      </c>
      <c r="S1238" t="str">
        <f>IFERROR(TEXT(DATEVALUE(LEFT(Table1[[#This Row],[Date of Purchase]],10)), "MMMM"), TEXT(Table1[[#This Row],[Date of Purchase]], "MMMM"))</f>
        <v>January</v>
      </c>
      <c r="T1238" t="str">
        <f>IF(OR(
  AND(Table1[[#This Row],[Ticket Priority]]="Critical", Table1[[#This Row],[Ticket Status]]&lt;&gt;"Closed"),
  AND(Table1[[#This Row],[Ticket Priority]]="High", Table1[[#This Row],[Ticket Status]]="Open")
), "Yes", "No")</f>
        <v>Yes</v>
      </c>
      <c r="U1238" s="4" t="str">
        <f>IF(Table1[[#This Row],[Ticket Status]]="Closed","Yes","No")</f>
        <v>No</v>
      </c>
      <c r="V1238" s="4" t="str">
        <f>IF(Table1[[#This Row],[Ticket Status]]="Pending Customer Response","Yes","No")</f>
        <v>No</v>
      </c>
      <c r="W1238" s="5">
        <f ca="1">COUNTIFS(Table1[Agent_name],Table1[[#This Row],[Agent_name]],Table1[Month],Table1[[#This Row],[Month]])/160</f>
        <v>0.51875000000000004</v>
      </c>
    </row>
    <row r="1239" spans="1:23" x14ac:dyDescent="0.25">
      <c r="A1239">
        <v>1238</v>
      </c>
      <c r="B1239" t="s">
        <v>4155</v>
      </c>
      <c r="C1239" t="s">
        <v>4156</v>
      </c>
      <c r="D1239">
        <v>24</v>
      </c>
      <c r="E1239" t="s">
        <v>58</v>
      </c>
      <c r="F1239" t="s">
        <v>86</v>
      </c>
      <c r="G1239" s="1">
        <v>44045</v>
      </c>
      <c r="H1239" t="s">
        <v>67</v>
      </c>
      <c r="I1239" t="s">
        <v>31</v>
      </c>
      <c r="J1239" s="3" t="s">
        <v>4157</v>
      </c>
      <c r="K1239" t="s">
        <v>62</v>
      </c>
      <c r="M1239" t="s">
        <v>89</v>
      </c>
      <c r="N1239" t="s">
        <v>33</v>
      </c>
      <c r="R1239" t="str">
        <f t="shared" ca="1" si="19"/>
        <v>Sara</v>
      </c>
      <c r="S1239" t="str">
        <f>IFERROR(TEXT(DATEVALUE(LEFT(Table1[[#This Row],[Date of Purchase]],10)), "MMMM"), TEXT(Table1[[#This Row],[Date of Purchase]], "MMMM"))</f>
        <v>August</v>
      </c>
      <c r="T1239" t="str">
        <f>IF(OR(
  AND(Table1[[#This Row],[Ticket Priority]]="Critical", Table1[[#This Row],[Ticket Status]]&lt;&gt;"Closed"),
  AND(Table1[[#This Row],[Ticket Priority]]="High", Table1[[#This Row],[Ticket Status]]="Open")
), "Yes", "No")</f>
        <v>Yes</v>
      </c>
      <c r="U1239" s="4" t="str">
        <f>IF(Table1[[#This Row],[Ticket Status]]="Closed","Yes","No")</f>
        <v>No</v>
      </c>
      <c r="V1239" s="4" t="str">
        <f>IF(Table1[[#This Row],[Ticket Status]]="Pending Customer Response","Yes","No")</f>
        <v>No</v>
      </c>
      <c r="W1239" s="5">
        <f ca="1">COUNTIFS(Table1[Agent_name],Table1[[#This Row],[Agent_name]],Table1[Month],Table1[[#This Row],[Month]])/160</f>
        <v>0.8</v>
      </c>
    </row>
    <row r="1240" spans="1:23" x14ac:dyDescent="0.25">
      <c r="A1240">
        <v>1239</v>
      </c>
      <c r="B1240" t="s">
        <v>4158</v>
      </c>
      <c r="C1240" t="s">
        <v>4159</v>
      </c>
      <c r="D1240">
        <v>26</v>
      </c>
      <c r="E1240" t="s">
        <v>58</v>
      </c>
      <c r="F1240" t="s">
        <v>134</v>
      </c>
      <c r="G1240" s="1">
        <v>44355</v>
      </c>
      <c r="H1240" t="s">
        <v>67</v>
      </c>
      <c r="I1240" t="s">
        <v>31</v>
      </c>
      <c r="J1240" s="3" t="s">
        <v>4160</v>
      </c>
      <c r="K1240" t="s">
        <v>24</v>
      </c>
      <c r="M1240" t="s">
        <v>89</v>
      </c>
      <c r="N1240" t="s">
        <v>83</v>
      </c>
      <c r="O1240" s="2">
        <v>45078.540405092594</v>
      </c>
      <c r="R1240" t="str">
        <f t="shared" ca="1" si="19"/>
        <v>Aisha</v>
      </c>
      <c r="S1240" t="str">
        <f>IFERROR(TEXT(DATEVALUE(LEFT(Table1[[#This Row],[Date of Purchase]],10)), "MMMM"), TEXT(Table1[[#This Row],[Date of Purchase]], "MMMM"))</f>
        <v>June</v>
      </c>
      <c r="T1240" t="str">
        <f>IF(OR(
  AND(Table1[[#This Row],[Ticket Priority]]="Critical", Table1[[#This Row],[Ticket Status]]&lt;&gt;"Closed"),
  AND(Table1[[#This Row],[Ticket Priority]]="High", Table1[[#This Row],[Ticket Status]]="Open")
), "Yes", "No")</f>
        <v>No</v>
      </c>
      <c r="U1240" s="4" t="str">
        <f>IF(Table1[[#This Row],[Ticket Status]]="Closed","Yes","No")</f>
        <v>No</v>
      </c>
      <c r="V1240" s="4" t="str">
        <f>IF(Table1[[#This Row],[Ticket Status]]="Pending Customer Response","Yes","No")</f>
        <v>Yes</v>
      </c>
      <c r="W1240" s="5">
        <f ca="1">COUNTIFS(Table1[Agent_name],Table1[[#This Row],[Agent_name]],Table1[Month],Table1[[#This Row],[Month]])/160</f>
        <v>0.89375000000000004</v>
      </c>
    </row>
    <row r="1241" spans="1:23" x14ac:dyDescent="0.25">
      <c r="A1241">
        <v>1240</v>
      </c>
      <c r="B1241" t="s">
        <v>4161</v>
      </c>
      <c r="C1241" t="s">
        <v>4162</v>
      </c>
      <c r="D1241">
        <v>19</v>
      </c>
      <c r="E1241" t="s">
        <v>19</v>
      </c>
      <c r="F1241" t="s">
        <v>456</v>
      </c>
      <c r="G1241" s="1">
        <v>43886</v>
      </c>
      <c r="H1241" t="s">
        <v>59</v>
      </c>
      <c r="I1241" t="s">
        <v>37</v>
      </c>
      <c r="J1241" s="3" t="s">
        <v>4163</v>
      </c>
      <c r="K1241" t="s">
        <v>39</v>
      </c>
      <c r="L1241" t="s">
        <v>4164</v>
      </c>
      <c r="M1241" t="s">
        <v>25</v>
      </c>
      <c r="N1241" t="s">
        <v>55</v>
      </c>
      <c r="O1241" s="2">
        <v>45078.047361111108</v>
      </c>
      <c r="P1241" s="2">
        <v>45078.908472222225</v>
      </c>
      <c r="Q1241">
        <v>1</v>
      </c>
      <c r="R1241" t="str">
        <f t="shared" ca="1" si="19"/>
        <v>Priya</v>
      </c>
      <c r="S1241" t="str">
        <f>IFERROR(TEXT(DATEVALUE(LEFT(Table1[[#This Row],[Date of Purchase]],10)), "MMMM"), TEXT(Table1[[#This Row],[Date of Purchase]], "MMMM"))</f>
        <v>February</v>
      </c>
      <c r="T1241" t="str">
        <f>IF(OR(
  AND(Table1[[#This Row],[Ticket Priority]]="Critical", Table1[[#This Row],[Ticket Status]]&lt;&gt;"Closed"),
  AND(Table1[[#This Row],[Ticket Priority]]="High", Table1[[#This Row],[Ticket Status]]="Open")
), "Yes", "No")</f>
        <v>No</v>
      </c>
      <c r="U1241" s="4" t="str">
        <f>IF(Table1[[#This Row],[Ticket Status]]="Closed","Yes","No")</f>
        <v>Yes</v>
      </c>
      <c r="V1241" s="4" t="str">
        <f>IF(Table1[[#This Row],[Ticket Status]]="Pending Customer Response","Yes","No")</f>
        <v>No</v>
      </c>
      <c r="W1241" s="5">
        <f ca="1">COUNTIFS(Table1[Agent_name],Table1[[#This Row],[Agent_name]],Table1[Month],Table1[[#This Row],[Month]])/160</f>
        <v>0.44374999999999998</v>
      </c>
    </row>
    <row r="1242" spans="1:23" x14ac:dyDescent="0.25">
      <c r="A1242">
        <v>1241</v>
      </c>
      <c r="B1242" t="s">
        <v>4165</v>
      </c>
      <c r="C1242" t="s">
        <v>4166</v>
      </c>
      <c r="D1242">
        <v>51</v>
      </c>
      <c r="E1242" t="s">
        <v>29</v>
      </c>
      <c r="F1242" t="s">
        <v>211</v>
      </c>
      <c r="G1242" s="1">
        <v>43877</v>
      </c>
      <c r="H1242" t="s">
        <v>66</v>
      </c>
      <c r="I1242" t="s">
        <v>52</v>
      </c>
      <c r="J1242" s="3" t="s">
        <v>4167</v>
      </c>
      <c r="K1242" t="s">
        <v>24</v>
      </c>
      <c r="M1242" t="s">
        <v>25</v>
      </c>
      <c r="N1242" t="s">
        <v>55</v>
      </c>
      <c r="O1242" s="2">
        <v>45078.642523148148</v>
      </c>
      <c r="R1242" t="str">
        <f t="shared" ca="1" si="19"/>
        <v>Arjun</v>
      </c>
      <c r="S1242" t="str">
        <f>IFERROR(TEXT(DATEVALUE(LEFT(Table1[[#This Row],[Date of Purchase]],10)), "MMMM"), TEXT(Table1[[#This Row],[Date of Purchase]], "MMMM"))</f>
        <v>February</v>
      </c>
      <c r="T1242" t="str">
        <f>IF(OR(
  AND(Table1[[#This Row],[Ticket Priority]]="Critical", Table1[[#This Row],[Ticket Status]]&lt;&gt;"Closed"),
  AND(Table1[[#This Row],[Ticket Priority]]="High", Table1[[#This Row],[Ticket Status]]="Open")
), "Yes", "No")</f>
        <v>Yes</v>
      </c>
      <c r="U1242" s="4" t="str">
        <f>IF(Table1[[#This Row],[Ticket Status]]="Closed","Yes","No")</f>
        <v>No</v>
      </c>
      <c r="V1242" s="4" t="str">
        <f>IF(Table1[[#This Row],[Ticket Status]]="Pending Customer Response","Yes","No")</f>
        <v>Yes</v>
      </c>
      <c r="W1242" s="5">
        <f ca="1">COUNTIFS(Table1[Agent_name],Table1[[#This Row],[Agent_name]],Table1[Month],Table1[[#This Row],[Month]])/160</f>
        <v>0.23125000000000001</v>
      </c>
    </row>
    <row r="1243" spans="1:23" x14ac:dyDescent="0.25">
      <c r="A1243">
        <v>1242</v>
      </c>
      <c r="B1243" t="s">
        <v>4168</v>
      </c>
      <c r="C1243" t="s">
        <v>4169</v>
      </c>
      <c r="D1243">
        <v>43</v>
      </c>
      <c r="E1243" t="s">
        <v>29</v>
      </c>
      <c r="F1243" t="s">
        <v>44</v>
      </c>
      <c r="G1243" s="1">
        <v>44480</v>
      </c>
      <c r="H1243" t="s">
        <v>59</v>
      </c>
      <c r="I1243" t="s">
        <v>52</v>
      </c>
      <c r="J1243" s="3" t="s">
        <v>4170</v>
      </c>
      <c r="K1243" t="s">
        <v>62</v>
      </c>
      <c r="M1243" t="s">
        <v>25</v>
      </c>
      <c r="N1243" t="s">
        <v>83</v>
      </c>
      <c r="R1243" t="str">
        <f t="shared" ca="1" si="19"/>
        <v>Sara</v>
      </c>
      <c r="S1243" t="str">
        <f>IFERROR(TEXT(DATEVALUE(LEFT(Table1[[#This Row],[Date of Purchase]],10)), "MMMM"), TEXT(Table1[[#This Row],[Date of Purchase]], "MMMM"))</f>
        <v>October</v>
      </c>
      <c r="T1243" t="str">
        <f>IF(OR(
  AND(Table1[[#This Row],[Ticket Priority]]="Critical", Table1[[#This Row],[Ticket Status]]&lt;&gt;"Closed"),
  AND(Table1[[#This Row],[Ticket Priority]]="High", Table1[[#This Row],[Ticket Status]]="Open")
), "Yes", "No")</f>
        <v>Yes</v>
      </c>
      <c r="U1243" s="4" t="str">
        <f>IF(Table1[[#This Row],[Ticket Status]]="Closed","Yes","No")</f>
        <v>No</v>
      </c>
      <c r="V1243" s="4" t="str">
        <f>IF(Table1[[#This Row],[Ticket Status]]="Pending Customer Response","Yes","No")</f>
        <v>No</v>
      </c>
      <c r="W1243" s="5">
        <f ca="1">COUNTIFS(Table1[Agent_name],Table1[[#This Row],[Agent_name]],Table1[Month],Table1[[#This Row],[Month]])/160</f>
        <v>0.66874999999999996</v>
      </c>
    </row>
    <row r="1244" spans="1:23" x14ac:dyDescent="0.25">
      <c r="A1244">
        <v>1243</v>
      </c>
      <c r="B1244" t="s">
        <v>4171</v>
      </c>
      <c r="C1244" t="s">
        <v>4172</v>
      </c>
      <c r="D1244">
        <v>50</v>
      </c>
      <c r="E1244" t="s">
        <v>29</v>
      </c>
      <c r="F1244" t="s">
        <v>134</v>
      </c>
      <c r="G1244" s="1">
        <v>44029</v>
      </c>
      <c r="H1244" t="s">
        <v>45</v>
      </c>
      <c r="I1244" t="s">
        <v>72</v>
      </c>
      <c r="J1244" s="3" t="s">
        <v>4173</v>
      </c>
      <c r="K1244" t="s">
        <v>39</v>
      </c>
      <c r="L1244" t="s">
        <v>4174</v>
      </c>
      <c r="M1244" t="s">
        <v>41</v>
      </c>
      <c r="N1244" t="s">
        <v>83</v>
      </c>
      <c r="O1244" s="2">
        <v>45078.816851851851</v>
      </c>
      <c r="P1244" s="2">
        <v>45078.236990740741</v>
      </c>
      <c r="Q1244">
        <v>5</v>
      </c>
      <c r="R1244" t="str">
        <f t="shared" ca="1" si="19"/>
        <v>Priya</v>
      </c>
      <c r="S1244" t="str">
        <f>IFERROR(TEXT(DATEVALUE(LEFT(Table1[[#This Row],[Date of Purchase]],10)), "MMMM"), TEXT(Table1[[#This Row],[Date of Purchase]], "MMMM"))</f>
        <v>July</v>
      </c>
      <c r="T1244" t="str">
        <f>IF(OR(
  AND(Table1[[#This Row],[Ticket Priority]]="Critical", Table1[[#This Row],[Ticket Status]]&lt;&gt;"Closed"),
  AND(Table1[[#This Row],[Ticket Priority]]="High", Table1[[#This Row],[Ticket Status]]="Open")
), "Yes", "No")</f>
        <v>No</v>
      </c>
      <c r="U1244" s="4" t="str">
        <f>IF(Table1[[#This Row],[Ticket Status]]="Closed","Yes","No")</f>
        <v>Yes</v>
      </c>
      <c r="V1244" s="4" t="str">
        <f>IF(Table1[[#This Row],[Ticket Status]]="Pending Customer Response","Yes","No")</f>
        <v>No</v>
      </c>
      <c r="W1244" s="5">
        <f ca="1">COUNTIFS(Table1[Agent_name],Table1[[#This Row],[Agent_name]],Table1[Month],Table1[[#This Row],[Month]])/160</f>
        <v>0.45</v>
      </c>
    </row>
    <row r="1245" spans="1:23" x14ac:dyDescent="0.25">
      <c r="A1245">
        <v>1244</v>
      </c>
      <c r="B1245" t="s">
        <v>4175</v>
      </c>
      <c r="C1245" t="s">
        <v>4176</v>
      </c>
      <c r="D1245">
        <v>20</v>
      </c>
      <c r="E1245" t="s">
        <v>58</v>
      </c>
      <c r="F1245" t="s">
        <v>699</v>
      </c>
      <c r="G1245" s="1">
        <v>44197</v>
      </c>
      <c r="H1245" t="s">
        <v>21</v>
      </c>
      <c r="I1245" t="s">
        <v>72</v>
      </c>
      <c r="J1245" s="3" t="s">
        <v>357</v>
      </c>
      <c r="K1245" t="s">
        <v>62</v>
      </c>
      <c r="M1245" t="s">
        <v>41</v>
      </c>
      <c r="N1245" t="s">
        <v>55</v>
      </c>
      <c r="Q1245">
        <v>5</v>
      </c>
      <c r="R1245" t="str">
        <f t="shared" ca="1" si="19"/>
        <v>Priya</v>
      </c>
      <c r="S1245" t="str">
        <f>IFERROR(TEXT(DATEVALUE(LEFT(Table1[[#This Row],[Date of Purchase]],10)), "MMMM"), TEXT(Table1[[#This Row],[Date of Purchase]], "MMMM"))</f>
        <v>January</v>
      </c>
      <c r="T1245" t="str">
        <f>IF(OR(
  AND(Table1[[#This Row],[Ticket Priority]]="Critical", Table1[[#This Row],[Ticket Status]]&lt;&gt;"Closed"),
  AND(Table1[[#This Row],[Ticket Priority]]="High", Table1[[#This Row],[Ticket Status]]="Open")
), "Yes", "No")</f>
        <v>No</v>
      </c>
      <c r="U1245" s="4" t="str">
        <f>IF(Table1[[#This Row],[Ticket Status]]="Closed","Yes","No")</f>
        <v>No</v>
      </c>
      <c r="V1245" s="4" t="str">
        <f>IF(Table1[[#This Row],[Ticket Status]]="Pending Customer Response","Yes","No")</f>
        <v>No</v>
      </c>
      <c r="W1245" s="5">
        <f ca="1">COUNTIFS(Table1[Agent_name],Table1[[#This Row],[Agent_name]],Table1[Month],Table1[[#This Row],[Month]])/160</f>
        <v>0.51875000000000004</v>
      </c>
    </row>
    <row r="1246" spans="1:23" x14ac:dyDescent="0.25">
      <c r="A1246">
        <v>1245</v>
      </c>
      <c r="B1246" t="s">
        <v>4177</v>
      </c>
      <c r="C1246" t="s">
        <v>4178</v>
      </c>
      <c r="D1246">
        <v>26</v>
      </c>
      <c r="E1246" t="s">
        <v>19</v>
      </c>
      <c r="F1246" t="s">
        <v>129</v>
      </c>
      <c r="G1246" s="1">
        <v>44036</v>
      </c>
      <c r="H1246" t="s">
        <v>66</v>
      </c>
      <c r="I1246" t="s">
        <v>31</v>
      </c>
      <c r="J1246" s="3" t="s">
        <v>4179</v>
      </c>
      <c r="K1246" t="s">
        <v>24</v>
      </c>
      <c r="M1246" t="s">
        <v>89</v>
      </c>
      <c r="N1246" t="s">
        <v>26</v>
      </c>
      <c r="O1246" s="2">
        <v>45078.70784722222</v>
      </c>
      <c r="Q1246">
        <v>5</v>
      </c>
      <c r="R1246" t="str">
        <f t="shared" ca="1" si="19"/>
        <v>Priya</v>
      </c>
      <c r="S1246" t="str">
        <f>IFERROR(TEXT(DATEVALUE(LEFT(Table1[[#This Row],[Date of Purchase]],10)), "MMMM"), TEXT(Table1[[#This Row],[Date of Purchase]], "MMMM"))</f>
        <v>July</v>
      </c>
      <c r="T1246" t="str">
        <f>IF(OR(
  AND(Table1[[#This Row],[Ticket Priority]]="Critical", Table1[[#This Row],[Ticket Status]]&lt;&gt;"Closed"),
  AND(Table1[[#This Row],[Ticket Priority]]="High", Table1[[#This Row],[Ticket Status]]="Open")
), "Yes", "No")</f>
        <v>No</v>
      </c>
      <c r="U1246" s="4" t="str">
        <f>IF(Table1[[#This Row],[Ticket Status]]="Closed","Yes","No")</f>
        <v>No</v>
      </c>
      <c r="V1246" s="4" t="str">
        <f>IF(Table1[[#This Row],[Ticket Status]]="Pending Customer Response","Yes","No")</f>
        <v>Yes</v>
      </c>
      <c r="W1246" s="5">
        <f ca="1">COUNTIFS(Table1[Agent_name],Table1[[#This Row],[Agent_name]],Table1[Month],Table1[[#This Row],[Month]])/160</f>
        <v>0.45</v>
      </c>
    </row>
    <row r="1247" spans="1:23" x14ac:dyDescent="0.25">
      <c r="A1247">
        <v>1246</v>
      </c>
      <c r="B1247" t="s">
        <v>4180</v>
      </c>
      <c r="C1247" t="s">
        <v>4181</v>
      </c>
      <c r="D1247">
        <v>29</v>
      </c>
      <c r="E1247" t="s">
        <v>58</v>
      </c>
      <c r="F1247" t="s">
        <v>157</v>
      </c>
      <c r="G1247" s="1">
        <v>44411</v>
      </c>
      <c r="H1247" t="s">
        <v>67</v>
      </c>
      <c r="I1247" t="s">
        <v>77</v>
      </c>
      <c r="J1247" s="3" t="s">
        <v>4182</v>
      </c>
      <c r="K1247" t="s">
        <v>62</v>
      </c>
      <c r="M1247" t="s">
        <v>41</v>
      </c>
      <c r="N1247" t="s">
        <v>33</v>
      </c>
      <c r="Q1247">
        <v>5</v>
      </c>
      <c r="R1247" t="str">
        <f t="shared" ca="1" si="19"/>
        <v>Sara</v>
      </c>
      <c r="S1247" t="str">
        <f>IFERROR(TEXT(DATEVALUE(LEFT(Table1[[#This Row],[Date of Purchase]],10)), "MMMM"), TEXT(Table1[[#This Row],[Date of Purchase]], "MMMM"))</f>
        <v>August</v>
      </c>
      <c r="T1247" t="str">
        <f>IF(OR(
  AND(Table1[[#This Row],[Ticket Priority]]="Critical", Table1[[#This Row],[Ticket Status]]&lt;&gt;"Closed"),
  AND(Table1[[#This Row],[Ticket Priority]]="High", Table1[[#This Row],[Ticket Status]]="Open")
), "Yes", "No")</f>
        <v>No</v>
      </c>
      <c r="U1247" s="4" t="str">
        <f>IF(Table1[[#This Row],[Ticket Status]]="Closed","Yes","No")</f>
        <v>No</v>
      </c>
      <c r="V1247" s="4" t="str">
        <f>IF(Table1[[#This Row],[Ticket Status]]="Pending Customer Response","Yes","No")</f>
        <v>No</v>
      </c>
      <c r="W1247" s="5">
        <f ca="1">COUNTIFS(Table1[Agent_name],Table1[[#This Row],[Agent_name]],Table1[Month],Table1[[#This Row],[Month]])/160</f>
        <v>0.8</v>
      </c>
    </row>
    <row r="1248" spans="1:23" x14ac:dyDescent="0.25">
      <c r="A1248">
        <v>1247</v>
      </c>
      <c r="B1248" t="s">
        <v>4183</v>
      </c>
      <c r="C1248" t="s">
        <v>4184</v>
      </c>
      <c r="D1248">
        <v>30</v>
      </c>
      <c r="E1248" t="s">
        <v>58</v>
      </c>
      <c r="F1248" t="s">
        <v>281</v>
      </c>
      <c r="G1248" s="1">
        <v>44344</v>
      </c>
      <c r="H1248" t="s">
        <v>45</v>
      </c>
      <c r="I1248" t="s">
        <v>67</v>
      </c>
      <c r="J1248" s="3" t="s">
        <v>4185</v>
      </c>
      <c r="K1248" t="s">
        <v>62</v>
      </c>
      <c r="M1248" t="s">
        <v>143</v>
      </c>
      <c r="N1248" t="s">
        <v>83</v>
      </c>
      <c r="Q1248">
        <v>5</v>
      </c>
      <c r="R1248" t="str">
        <f t="shared" ca="1" si="19"/>
        <v>Ravi</v>
      </c>
      <c r="S1248" t="str">
        <f>IFERROR(TEXT(DATEVALUE(LEFT(Table1[[#This Row],[Date of Purchase]],10)), "MMMM"), TEXT(Table1[[#This Row],[Date of Purchase]], "MMMM"))</f>
        <v>May</v>
      </c>
      <c r="T1248" t="str">
        <f>IF(OR(
  AND(Table1[[#This Row],[Ticket Priority]]="Critical", Table1[[#This Row],[Ticket Status]]&lt;&gt;"Closed"),
  AND(Table1[[#This Row],[Ticket Priority]]="High", Table1[[#This Row],[Ticket Status]]="Open")
), "Yes", "No")</f>
        <v>No</v>
      </c>
      <c r="U1248" s="4" t="str">
        <f>IF(Table1[[#This Row],[Ticket Status]]="Closed","Yes","No")</f>
        <v>No</v>
      </c>
      <c r="V1248" s="4" t="str">
        <f>IF(Table1[[#This Row],[Ticket Status]]="Pending Customer Response","Yes","No")</f>
        <v>No</v>
      </c>
      <c r="W1248" s="5">
        <f ca="1">COUNTIFS(Table1[Agent_name],Table1[[#This Row],[Agent_name]],Table1[Month],Table1[[#This Row],[Month]])/160</f>
        <v>0.67500000000000004</v>
      </c>
    </row>
    <row r="1249" spans="1:23" x14ac:dyDescent="0.25">
      <c r="A1249">
        <v>1248</v>
      </c>
      <c r="B1249" t="s">
        <v>4186</v>
      </c>
      <c r="C1249" t="s">
        <v>4187</v>
      </c>
      <c r="D1249">
        <v>38</v>
      </c>
      <c r="E1249" t="s">
        <v>29</v>
      </c>
      <c r="F1249" t="s">
        <v>86</v>
      </c>
      <c r="G1249" s="1">
        <v>44422</v>
      </c>
      <c r="H1249" t="s">
        <v>67</v>
      </c>
      <c r="I1249" t="s">
        <v>52</v>
      </c>
      <c r="J1249" s="3" t="s">
        <v>4188</v>
      </c>
      <c r="K1249" t="s">
        <v>39</v>
      </c>
      <c r="L1249" t="s">
        <v>4189</v>
      </c>
      <c r="M1249" t="s">
        <v>89</v>
      </c>
      <c r="N1249" t="s">
        <v>26</v>
      </c>
      <c r="O1249" s="2">
        <v>45078.882210648146</v>
      </c>
      <c r="P1249" s="2">
        <v>45078.012071759258</v>
      </c>
      <c r="Q1249">
        <v>1</v>
      </c>
      <c r="R1249" t="str">
        <f t="shared" ca="1" si="19"/>
        <v>Ravi</v>
      </c>
      <c r="S1249" t="str">
        <f>IFERROR(TEXT(DATEVALUE(LEFT(Table1[[#This Row],[Date of Purchase]],10)), "MMMM"), TEXT(Table1[[#This Row],[Date of Purchase]], "MMMM"))</f>
        <v>August</v>
      </c>
      <c r="T1249" t="str">
        <f>IF(OR(
  AND(Table1[[#This Row],[Ticket Priority]]="Critical", Table1[[#This Row],[Ticket Status]]&lt;&gt;"Closed"),
  AND(Table1[[#This Row],[Ticket Priority]]="High", Table1[[#This Row],[Ticket Status]]="Open")
), "Yes", "No")</f>
        <v>No</v>
      </c>
      <c r="U1249" s="4" t="str">
        <f>IF(Table1[[#This Row],[Ticket Status]]="Closed","Yes","No")</f>
        <v>Yes</v>
      </c>
      <c r="V1249" s="4" t="str">
        <f>IF(Table1[[#This Row],[Ticket Status]]="Pending Customer Response","Yes","No")</f>
        <v>No</v>
      </c>
      <c r="W1249" s="5">
        <f ca="1">COUNTIFS(Table1[Agent_name],Table1[[#This Row],[Agent_name]],Table1[Month],Table1[[#This Row],[Month]])/160</f>
        <v>0.65625</v>
      </c>
    </row>
    <row r="1250" spans="1:23" x14ac:dyDescent="0.25">
      <c r="A1250">
        <v>1249</v>
      </c>
      <c r="B1250" t="s">
        <v>4190</v>
      </c>
      <c r="C1250" t="s">
        <v>4191</v>
      </c>
      <c r="D1250">
        <v>37</v>
      </c>
      <c r="E1250" t="s">
        <v>58</v>
      </c>
      <c r="F1250" t="s">
        <v>125</v>
      </c>
      <c r="G1250" s="1">
        <v>44204</v>
      </c>
      <c r="H1250" t="s">
        <v>21</v>
      </c>
      <c r="I1250" t="s">
        <v>22</v>
      </c>
      <c r="J1250" s="3" t="s">
        <v>4192</v>
      </c>
      <c r="K1250" t="s">
        <v>62</v>
      </c>
      <c r="M1250" t="s">
        <v>25</v>
      </c>
      <c r="N1250" t="s">
        <v>33</v>
      </c>
      <c r="Q1250">
        <v>5</v>
      </c>
      <c r="R1250" t="str">
        <f t="shared" ca="1" si="19"/>
        <v>Divya</v>
      </c>
      <c r="S1250" t="str">
        <f>IFERROR(TEXT(DATEVALUE(LEFT(Table1[[#This Row],[Date of Purchase]],10)), "MMMM"), TEXT(Table1[[#This Row],[Date of Purchase]], "MMMM"))</f>
        <v>January</v>
      </c>
      <c r="T1250" t="str">
        <f>IF(OR(
  AND(Table1[[#This Row],[Ticket Priority]]="Critical", Table1[[#This Row],[Ticket Status]]&lt;&gt;"Closed"),
  AND(Table1[[#This Row],[Ticket Priority]]="High", Table1[[#This Row],[Ticket Status]]="Open")
), "Yes", "No")</f>
        <v>Yes</v>
      </c>
      <c r="U1250" s="4" t="str">
        <f>IF(Table1[[#This Row],[Ticket Status]]="Closed","Yes","No")</f>
        <v>No</v>
      </c>
      <c r="V1250" s="4" t="str">
        <f>IF(Table1[[#This Row],[Ticket Status]]="Pending Customer Response","Yes","No")</f>
        <v>No</v>
      </c>
      <c r="W1250" s="5">
        <f ca="1">COUNTIFS(Table1[Agent_name],Table1[[#This Row],[Agent_name]],Table1[Month],Table1[[#This Row],[Month]])/160</f>
        <v>0.25624999999999998</v>
      </c>
    </row>
    <row r="1251" spans="1:23" x14ac:dyDescent="0.25">
      <c r="A1251">
        <v>1250</v>
      </c>
      <c r="B1251" t="s">
        <v>4193</v>
      </c>
      <c r="C1251" t="s">
        <v>4194</v>
      </c>
      <c r="D1251">
        <v>40</v>
      </c>
      <c r="E1251" t="s">
        <v>58</v>
      </c>
      <c r="F1251" t="s">
        <v>125</v>
      </c>
      <c r="G1251" s="1">
        <v>44229</v>
      </c>
      <c r="H1251" t="s">
        <v>45</v>
      </c>
      <c r="I1251" t="s">
        <v>113</v>
      </c>
      <c r="J1251" s="3" t="s">
        <v>4195</v>
      </c>
      <c r="K1251" t="s">
        <v>39</v>
      </c>
      <c r="L1251" t="s">
        <v>4196</v>
      </c>
      <c r="M1251" t="s">
        <v>89</v>
      </c>
      <c r="N1251" t="s">
        <v>83</v>
      </c>
      <c r="O1251" s="2">
        <v>45078.823217592595</v>
      </c>
      <c r="P1251" s="2">
        <v>45078.62877314815</v>
      </c>
      <c r="Q1251">
        <v>3</v>
      </c>
      <c r="R1251" t="str">
        <f t="shared" ca="1" si="19"/>
        <v>Sara</v>
      </c>
      <c r="S1251" t="str">
        <f>IFERROR(TEXT(DATEVALUE(LEFT(Table1[[#This Row],[Date of Purchase]],10)), "MMMM"), TEXT(Table1[[#This Row],[Date of Purchase]], "MMMM"))</f>
        <v>February</v>
      </c>
      <c r="T1251" t="str">
        <f>IF(OR(
  AND(Table1[[#This Row],[Ticket Priority]]="Critical", Table1[[#This Row],[Ticket Status]]&lt;&gt;"Closed"),
  AND(Table1[[#This Row],[Ticket Priority]]="High", Table1[[#This Row],[Ticket Status]]="Open")
), "Yes", "No")</f>
        <v>No</v>
      </c>
      <c r="U1251" s="4" t="str">
        <f>IF(Table1[[#This Row],[Ticket Status]]="Closed","Yes","No")</f>
        <v>Yes</v>
      </c>
      <c r="V1251" s="4" t="str">
        <f>IF(Table1[[#This Row],[Ticket Status]]="Pending Customer Response","Yes","No")</f>
        <v>No</v>
      </c>
      <c r="W1251" s="5">
        <f ca="1">COUNTIFS(Table1[Agent_name],Table1[[#This Row],[Agent_name]],Table1[Month],Table1[[#This Row],[Month]])/160</f>
        <v>0.65625</v>
      </c>
    </row>
    <row r="1252" spans="1:23" x14ac:dyDescent="0.25">
      <c r="A1252">
        <v>1251</v>
      </c>
      <c r="B1252" t="s">
        <v>4197</v>
      </c>
      <c r="C1252" t="s">
        <v>4198</v>
      </c>
      <c r="D1252">
        <v>58</v>
      </c>
      <c r="E1252" t="s">
        <v>58</v>
      </c>
      <c r="F1252" t="s">
        <v>51</v>
      </c>
      <c r="G1252" s="1">
        <v>44092</v>
      </c>
      <c r="H1252" t="s">
        <v>59</v>
      </c>
      <c r="I1252" t="s">
        <v>52</v>
      </c>
      <c r="J1252" s="3" t="s">
        <v>4199</v>
      </c>
      <c r="K1252" t="s">
        <v>24</v>
      </c>
      <c r="M1252" t="s">
        <v>41</v>
      </c>
      <c r="N1252" t="s">
        <v>83</v>
      </c>
      <c r="O1252" s="2">
        <v>45078.228784722225</v>
      </c>
      <c r="Q1252">
        <v>5</v>
      </c>
      <c r="R1252" t="str">
        <f t="shared" ca="1" si="19"/>
        <v>Rahul</v>
      </c>
      <c r="S1252" t="str">
        <f>IFERROR(TEXT(DATEVALUE(LEFT(Table1[[#This Row],[Date of Purchase]],10)), "MMMM"), TEXT(Table1[[#This Row],[Date of Purchase]], "MMMM"))</f>
        <v>September</v>
      </c>
      <c r="T1252" t="str">
        <f>IF(OR(
  AND(Table1[[#This Row],[Ticket Priority]]="Critical", Table1[[#This Row],[Ticket Status]]&lt;&gt;"Closed"),
  AND(Table1[[#This Row],[Ticket Priority]]="High", Table1[[#This Row],[Ticket Status]]="Open")
), "Yes", "No")</f>
        <v>No</v>
      </c>
      <c r="U1252" s="4" t="str">
        <f>IF(Table1[[#This Row],[Ticket Status]]="Closed","Yes","No")</f>
        <v>No</v>
      </c>
      <c r="V1252" s="4" t="str">
        <f>IF(Table1[[#This Row],[Ticket Status]]="Pending Customer Response","Yes","No")</f>
        <v>Yes</v>
      </c>
      <c r="W1252" s="5">
        <f ca="1">COUNTIFS(Table1[Agent_name],Table1[[#This Row],[Agent_name]],Table1[Month],Table1[[#This Row],[Month]])/160</f>
        <v>0.25</v>
      </c>
    </row>
    <row r="1253" spans="1:23" x14ac:dyDescent="0.25">
      <c r="A1253">
        <v>1252</v>
      </c>
      <c r="B1253" t="s">
        <v>4200</v>
      </c>
      <c r="C1253" t="s">
        <v>4201</v>
      </c>
      <c r="D1253">
        <v>45</v>
      </c>
      <c r="E1253" t="s">
        <v>58</v>
      </c>
      <c r="F1253" t="s">
        <v>456</v>
      </c>
      <c r="G1253" s="1">
        <v>44019</v>
      </c>
      <c r="H1253" t="s">
        <v>45</v>
      </c>
      <c r="I1253" t="s">
        <v>177</v>
      </c>
      <c r="J1253" s="3" t="s">
        <v>4202</v>
      </c>
      <c r="K1253" t="s">
        <v>62</v>
      </c>
      <c r="M1253" t="s">
        <v>89</v>
      </c>
      <c r="N1253" t="s">
        <v>33</v>
      </c>
      <c r="Q1253">
        <v>5</v>
      </c>
      <c r="R1253" t="str">
        <f t="shared" ca="1" si="19"/>
        <v>Aisha</v>
      </c>
      <c r="S1253" t="str">
        <f>IFERROR(TEXT(DATEVALUE(LEFT(Table1[[#This Row],[Date of Purchase]],10)), "MMMM"), TEXT(Table1[[#This Row],[Date of Purchase]], "MMMM"))</f>
        <v>July</v>
      </c>
      <c r="T1253" t="str">
        <f>IF(OR(
  AND(Table1[[#This Row],[Ticket Priority]]="Critical", Table1[[#This Row],[Ticket Status]]&lt;&gt;"Closed"),
  AND(Table1[[#This Row],[Ticket Priority]]="High", Table1[[#This Row],[Ticket Status]]="Open")
), "Yes", "No")</f>
        <v>Yes</v>
      </c>
      <c r="U1253" s="4" t="str">
        <f>IF(Table1[[#This Row],[Ticket Status]]="Closed","Yes","No")</f>
        <v>No</v>
      </c>
      <c r="V1253" s="4" t="str">
        <f>IF(Table1[[#This Row],[Ticket Status]]="Pending Customer Response","Yes","No")</f>
        <v>No</v>
      </c>
      <c r="W1253" s="5">
        <f ca="1">COUNTIFS(Table1[Agent_name],Table1[[#This Row],[Agent_name]],Table1[Month],Table1[[#This Row],[Month]])/160</f>
        <v>0.875</v>
      </c>
    </row>
    <row r="1254" spans="1:23" x14ac:dyDescent="0.25">
      <c r="A1254">
        <v>1253</v>
      </c>
      <c r="B1254" t="s">
        <v>4203</v>
      </c>
      <c r="C1254" t="s">
        <v>4204</v>
      </c>
      <c r="D1254">
        <v>69</v>
      </c>
      <c r="E1254" t="s">
        <v>29</v>
      </c>
      <c r="F1254" t="s">
        <v>339</v>
      </c>
      <c r="G1254" s="1">
        <v>44122</v>
      </c>
      <c r="H1254" t="s">
        <v>59</v>
      </c>
      <c r="I1254" t="s">
        <v>99</v>
      </c>
      <c r="J1254" s="3" t="s">
        <v>4205</v>
      </c>
      <c r="K1254" t="s">
        <v>62</v>
      </c>
      <c r="M1254" t="s">
        <v>25</v>
      </c>
      <c r="N1254" t="s">
        <v>26</v>
      </c>
      <c r="Q1254">
        <v>5</v>
      </c>
      <c r="R1254" t="str">
        <f t="shared" ca="1" si="19"/>
        <v>Sara</v>
      </c>
      <c r="S1254" t="str">
        <f>IFERROR(TEXT(DATEVALUE(LEFT(Table1[[#This Row],[Date of Purchase]],10)), "MMMM"), TEXT(Table1[[#This Row],[Date of Purchase]], "MMMM"))</f>
        <v>October</v>
      </c>
      <c r="T1254" t="str">
        <f>IF(OR(
  AND(Table1[[#This Row],[Ticket Priority]]="Critical", Table1[[#This Row],[Ticket Status]]&lt;&gt;"Closed"),
  AND(Table1[[#This Row],[Ticket Priority]]="High", Table1[[#This Row],[Ticket Status]]="Open")
), "Yes", "No")</f>
        <v>Yes</v>
      </c>
      <c r="U1254" s="4" t="str">
        <f>IF(Table1[[#This Row],[Ticket Status]]="Closed","Yes","No")</f>
        <v>No</v>
      </c>
      <c r="V1254" s="4" t="str">
        <f>IF(Table1[[#This Row],[Ticket Status]]="Pending Customer Response","Yes","No")</f>
        <v>No</v>
      </c>
      <c r="W1254" s="5">
        <f ca="1">COUNTIFS(Table1[Agent_name],Table1[[#This Row],[Agent_name]],Table1[Month],Table1[[#This Row],[Month]])/160</f>
        <v>0.66874999999999996</v>
      </c>
    </row>
    <row r="1255" spans="1:23" x14ac:dyDescent="0.25">
      <c r="A1255">
        <v>1254</v>
      </c>
      <c r="B1255" t="s">
        <v>4206</v>
      </c>
      <c r="C1255" t="s">
        <v>4207</v>
      </c>
      <c r="D1255">
        <v>22</v>
      </c>
      <c r="E1255" t="s">
        <v>58</v>
      </c>
      <c r="F1255" t="s">
        <v>317</v>
      </c>
      <c r="G1255" s="1">
        <v>44331</v>
      </c>
      <c r="H1255" t="s">
        <v>66</v>
      </c>
      <c r="I1255" t="s">
        <v>31</v>
      </c>
      <c r="J1255" s="3" t="s">
        <v>4208</v>
      </c>
      <c r="K1255" t="s">
        <v>62</v>
      </c>
      <c r="M1255" t="s">
        <v>25</v>
      </c>
      <c r="N1255" t="s">
        <v>33</v>
      </c>
      <c r="Q1255">
        <v>5</v>
      </c>
      <c r="R1255" t="str">
        <f t="shared" ca="1" si="19"/>
        <v>Sara</v>
      </c>
      <c r="S1255" t="str">
        <f>IFERROR(TEXT(DATEVALUE(LEFT(Table1[[#This Row],[Date of Purchase]],10)), "MMMM"), TEXT(Table1[[#This Row],[Date of Purchase]], "MMMM"))</f>
        <v>May</v>
      </c>
      <c r="T1255" t="str">
        <f>IF(OR(
  AND(Table1[[#This Row],[Ticket Priority]]="Critical", Table1[[#This Row],[Ticket Status]]&lt;&gt;"Closed"),
  AND(Table1[[#This Row],[Ticket Priority]]="High", Table1[[#This Row],[Ticket Status]]="Open")
), "Yes", "No")</f>
        <v>Yes</v>
      </c>
      <c r="U1255" s="4" t="str">
        <f>IF(Table1[[#This Row],[Ticket Status]]="Closed","Yes","No")</f>
        <v>No</v>
      </c>
      <c r="V1255" s="4" t="str">
        <f>IF(Table1[[#This Row],[Ticket Status]]="Pending Customer Response","Yes","No")</f>
        <v>No</v>
      </c>
      <c r="W1255" s="5">
        <f ca="1">COUNTIFS(Table1[Agent_name],Table1[[#This Row],[Agent_name]],Table1[Month],Table1[[#This Row],[Month]])/160</f>
        <v>0.64375000000000004</v>
      </c>
    </row>
    <row r="1256" spans="1:23" x14ac:dyDescent="0.25">
      <c r="A1256">
        <v>1255</v>
      </c>
      <c r="B1256" t="s">
        <v>4209</v>
      </c>
      <c r="C1256" t="s">
        <v>4210</v>
      </c>
      <c r="D1256">
        <v>42</v>
      </c>
      <c r="E1256" t="s">
        <v>29</v>
      </c>
      <c r="F1256" t="s">
        <v>81</v>
      </c>
      <c r="G1256" s="1">
        <v>44288</v>
      </c>
      <c r="H1256" t="s">
        <v>45</v>
      </c>
      <c r="I1256" t="s">
        <v>52</v>
      </c>
      <c r="J1256" s="3" t="s">
        <v>4211</v>
      </c>
      <c r="K1256" t="s">
        <v>62</v>
      </c>
      <c r="M1256" t="s">
        <v>89</v>
      </c>
      <c r="N1256" t="s">
        <v>26</v>
      </c>
      <c r="Q1256">
        <v>5</v>
      </c>
      <c r="R1256" t="str">
        <f t="shared" ca="1" si="19"/>
        <v>Divya</v>
      </c>
      <c r="S1256" t="str">
        <f>IFERROR(TEXT(DATEVALUE(LEFT(Table1[[#This Row],[Date of Purchase]],10)), "MMMM"), TEXT(Table1[[#This Row],[Date of Purchase]], "MMMM"))</f>
        <v>April</v>
      </c>
      <c r="T1256" t="str">
        <f>IF(OR(
  AND(Table1[[#This Row],[Ticket Priority]]="Critical", Table1[[#This Row],[Ticket Status]]&lt;&gt;"Closed"),
  AND(Table1[[#This Row],[Ticket Priority]]="High", Table1[[#This Row],[Ticket Status]]="Open")
), "Yes", "No")</f>
        <v>Yes</v>
      </c>
      <c r="U1256" s="4" t="str">
        <f>IF(Table1[[#This Row],[Ticket Status]]="Closed","Yes","No")</f>
        <v>No</v>
      </c>
      <c r="V1256" s="4" t="str">
        <f>IF(Table1[[#This Row],[Ticket Status]]="Pending Customer Response","Yes","No")</f>
        <v>No</v>
      </c>
      <c r="W1256" s="5">
        <f ca="1">COUNTIFS(Table1[Agent_name],Table1[[#This Row],[Agent_name]],Table1[Month],Table1[[#This Row],[Month]])/160</f>
        <v>0.17499999999999999</v>
      </c>
    </row>
    <row r="1257" spans="1:23" x14ac:dyDescent="0.25">
      <c r="A1257">
        <v>1256</v>
      </c>
      <c r="B1257" t="s">
        <v>4212</v>
      </c>
      <c r="C1257" t="s">
        <v>4213</v>
      </c>
      <c r="D1257">
        <v>38</v>
      </c>
      <c r="E1257" t="s">
        <v>19</v>
      </c>
      <c r="F1257" t="s">
        <v>20</v>
      </c>
      <c r="G1257" s="1">
        <v>44118</v>
      </c>
      <c r="H1257" t="s">
        <v>21</v>
      </c>
      <c r="I1257" t="s">
        <v>77</v>
      </c>
      <c r="J1257" s="3" t="s">
        <v>4214</v>
      </c>
      <c r="K1257" t="s">
        <v>39</v>
      </c>
      <c r="L1257" t="s">
        <v>4215</v>
      </c>
      <c r="M1257" t="s">
        <v>89</v>
      </c>
      <c r="N1257" t="s">
        <v>26</v>
      </c>
      <c r="O1257" s="2">
        <v>45077.964999999997</v>
      </c>
      <c r="P1257" s="2">
        <v>45078.775416666664</v>
      </c>
      <c r="Q1257">
        <v>2</v>
      </c>
      <c r="R1257" t="str">
        <f t="shared" ca="1" si="19"/>
        <v>Arjun</v>
      </c>
      <c r="S1257" t="str">
        <f>IFERROR(TEXT(DATEVALUE(LEFT(Table1[[#This Row],[Date of Purchase]],10)), "MMMM"), TEXT(Table1[[#This Row],[Date of Purchase]], "MMMM"))</f>
        <v>October</v>
      </c>
      <c r="T1257" t="str">
        <f>IF(OR(
  AND(Table1[[#This Row],[Ticket Priority]]="Critical", Table1[[#This Row],[Ticket Status]]&lt;&gt;"Closed"),
  AND(Table1[[#This Row],[Ticket Priority]]="High", Table1[[#This Row],[Ticket Status]]="Open")
), "Yes", "No")</f>
        <v>No</v>
      </c>
      <c r="U1257" s="4" t="str">
        <f>IF(Table1[[#This Row],[Ticket Status]]="Closed","Yes","No")</f>
        <v>Yes</v>
      </c>
      <c r="V1257" s="4" t="str">
        <f>IF(Table1[[#This Row],[Ticket Status]]="Pending Customer Response","Yes","No")</f>
        <v>No</v>
      </c>
      <c r="W1257" s="5">
        <f ca="1">COUNTIFS(Table1[Agent_name],Table1[[#This Row],[Agent_name]],Table1[Month],Table1[[#This Row],[Month]])/160</f>
        <v>0.23749999999999999</v>
      </c>
    </row>
    <row r="1258" spans="1:23" x14ac:dyDescent="0.25">
      <c r="A1258">
        <v>1257</v>
      </c>
      <c r="B1258" t="s">
        <v>4216</v>
      </c>
      <c r="C1258" t="s">
        <v>4217</v>
      </c>
      <c r="D1258">
        <v>56</v>
      </c>
      <c r="E1258" t="s">
        <v>19</v>
      </c>
      <c r="F1258" t="s">
        <v>202</v>
      </c>
      <c r="G1258" s="1">
        <v>44543</v>
      </c>
      <c r="H1258" t="s">
        <v>67</v>
      </c>
      <c r="I1258" t="s">
        <v>46</v>
      </c>
      <c r="J1258" s="3" t="s">
        <v>4218</v>
      </c>
      <c r="K1258" t="s">
        <v>39</v>
      </c>
      <c r="L1258" t="s">
        <v>4219</v>
      </c>
      <c r="M1258" t="s">
        <v>143</v>
      </c>
      <c r="N1258" t="s">
        <v>55</v>
      </c>
      <c r="O1258" s="2">
        <v>45078.114317129628</v>
      </c>
      <c r="P1258" s="2">
        <v>45078.085844907408</v>
      </c>
      <c r="Q1258">
        <v>5</v>
      </c>
      <c r="R1258" t="str">
        <f t="shared" ca="1" si="19"/>
        <v>Divya</v>
      </c>
      <c r="S1258" t="str">
        <f>IFERROR(TEXT(DATEVALUE(LEFT(Table1[[#This Row],[Date of Purchase]],10)), "MMMM"), TEXT(Table1[[#This Row],[Date of Purchase]], "MMMM"))</f>
        <v>December</v>
      </c>
      <c r="T1258" t="str">
        <f>IF(OR(
  AND(Table1[[#This Row],[Ticket Priority]]="Critical", Table1[[#This Row],[Ticket Status]]&lt;&gt;"Closed"),
  AND(Table1[[#This Row],[Ticket Priority]]="High", Table1[[#This Row],[Ticket Status]]="Open")
), "Yes", "No")</f>
        <v>No</v>
      </c>
      <c r="U1258" s="4" t="str">
        <f>IF(Table1[[#This Row],[Ticket Status]]="Closed","Yes","No")</f>
        <v>Yes</v>
      </c>
      <c r="V1258" s="4" t="str">
        <f>IF(Table1[[#This Row],[Ticket Status]]="Pending Customer Response","Yes","No")</f>
        <v>No</v>
      </c>
      <c r="W1258" s="5">
        <f ca="1">COUNTIFS(Table1[Agent_name],Table1[[#This Row],[Agent_name]],Table1[Month],Table1[[#This Row],[Month]])/160</f>
        <v>0.25</v>
      </c>
    </row>
    <row r="1259" spans="1:23" x14ac:dyDescent="0.25">
      <c r="A1259">
        <v>1258</v>
      </c>
      <c r="B1259" t="s">
        <v>4220</v>
      </c>
      <c r="C1259" t="s">
        <v>4221</v>
      </c>
      <c r="D1259">
        <v>40</v>
      </c>
      <c r="E1259" t="s">
        <v>29</v>
      </c>
      <c r="F1259" t="s">
        <v>51</v>
      </c>
      <c r="G1259" s="1">
        <v>44370</v>
      </c>
      <c r="H1259" t="s">
        <v>21</v>
      </c>
      <c r="I1259" t="s">
        <v>52</v>
      </c>
      <c r="J1259" s="3" t="s">
        <v>4222</v>
      </c>
      <c r="K1259" t="s">
        <v>62</v>
      </c>
      <c r="M1259" t="s">
        <v>143</v>
      </c>
      <c r="N1259" t="s">
        <v>55</v>
      </c>
      <c r="Q1259">
        <v>5</v>
      </c>
      <c r="R1259" t="str">
        <f t="shared" ca="1" si="19"/>
        <v>Ravi</v>
      </c>
      <c r="S1259" t="str">
        <f>IFERROR(TEXT(DATEVALUE(LEFT(Table1[[#This Row],[Date of Purchase]],10)), "MMMM"), TEXT(Table1[[#This Row],[Date of Purchase]], "MMMM"))</f>
        <v>June</v>
      </c>
      <c r="T1259" t="str">
        <f>IF(OR(
  AND(Table1[[#This Row],[Ticket Priority]]="Critical", Table1[[#This Row],[Ticket Status]]&lt;&gt;"Closed"),
  AND(Table1[[#This Row],[Ticket Priority]]="High", Table1[[#This Row],[Ticket Status]]="Open")
), "Yes", "No")</f>
        <v>No</v>
      </c>
      <c r="U1259" s="4" t="str">
        <f>IF(Table1[[#This Row],[Ticket Status]]="Closed","Yes","No")</f>
        <v>No</v>
      </c>
      <c r="V1259" s="4" t="str">
        <f>IF(Table1[[#This Row],[Ticket Status]]="Pending Customer Response","Yes","No")</f>
        <v>No</v>
      </c>
      <c r="W1259" s="5">
        <f ca="1">COUNTIFS(Table1[Agent_name],Table1[[#This Row],[Agent_name]],Table1[Month],Table1[[#This Row],[Month]])/160</f>
        <v>0.58125000000000004</v>
      </c>
    </row>
    <row r="1260" spans="1:23" x14ac:dyDescent="0.25">
      <c r="A1260">
        <v>1259</v>
      </c>
      <c r="B1260" t="s">
        <v>4223</v>
      </c>
      <c r="C1260" t="s">
        <v>4224</v>
      </c>
      <c r="D1260">
        <v>43</v>
      </c>
      <c r="E1260" t="s">
        <v>58</v>
      </c>
      <c r="F1260" t="s">
        <v>242</v>
      </c>
      <c r="G1260" s="1">
        <v>44186</v>
      </c>
      <c r="H1260" t="s">
        <v>66</v>
      </c>
      <c r="I1260" t="s">
        <v>141</v>
      </c>
      <c r="J1260" s="3" t="s">
        <v>4225</v>
      </c>
      <c r="K1260" t="s">
        <v>24</v>
      </c>
      <c r="M1260" t="s">
        <v>41</v>
      </c>
      <c r="N1260" t="s">
        <v>55</v>
      </c>
      <c r="O1260" s="2">
        <v>45078.175462962965</v>
      </c>
      <c r="Q1260">
        <v>5</v>
      </c>
      <c r="R1260" t="str">
        <f t="shared" ca="1" si="19"/>
        <v>Priya</v>
      </c>
      <c r="S1260" t="str">
        <f>IFERROR(TEXT(DATEVALUE(LEFT(Table1[[#This Row],[Date of Purchase]],10)), "MMMM"), TEXT(Table1[[#This Row],[Date of Purchase]], "MMMM"))</f>
        <v>December</v>
      </c>
      <c r="T1260" t="str">
        <f>IF(OR(
  AND(Table1[[#This Row],[Ticket Priority]]="Critical", Table1[[#This Row],[Ticket Status]]&lt;&gt;"Closed"),
  AND(Table1[[#This Row],[Ticket Priority]]="High", Table1[[#This Row],[Ticket Status]]="Open")
), "Yes", "No")</f>
        <v>No</v>
      </c>
      <c r="U1260" s="4" t="str">
        <f>IF(Table1[[#This Row],[Ticket Status]]="Closed","Yes","No")</f>
        <v>No</v>
      </c>
      <c r="V1260" s="4" t="str">
        <f>IF(Table1[[#This Row],[Ticket Status]]="Pending Customer Response","Yes","No")</f>
        <v>Yes</v>
      </c>
      <c r="W1260" s="5">
        <f ca="1">COUNTIFS(Table1[Agent_name],Table1[[#This Row],[Agent_name]],Table1[Month],Table1[[#This Row],[Month]])/160</f>
        <v>0.48749999999999999</v>
      </c>
    </row>
    <row r="1261" spans="1:23" x14ac:dyDescent="0.25">
      <c r="A1261">
        <v>1260</v>
      </c>
      <c r="B1261" t="s">
        <v>4226</v>
      </c>
      <c r="C1261" t="s">
        <v>4227</v>
      </c>
      <c r="D1261">
        <v>28</v>
      </c>
      <c r="E1261" t="s">
        <v>29</v>
      </c>
      <c r="F1261" t="s">
        <v>383</v>
      </c>
      <c r="G1261" s="1">
        <v>43939</v>
      </c>
      <c r="H1261" t="s">
        <v>45</v>
      </c>
      <c r="I1261" t="s">
        <v>77</v>
      </c>
      <c r="J1261" s="3" t="s">
        <v>4228</v>
      </c>
      <c r="K1261" t="s">
        <v>24</v>
      </c>
      <c r="M1261" t="s">
        <v>41</v>
      </c>
      <c r="N1261" t="s">
        <v>55</v>
      </c>
      <c r="O1261" s="2">
        <v>45078.443518518521</v>
      </c>
      <c r="Q1261">
        <v>5</v>
      </c>
      <c r="R1261" t="str">
        <f t="shared" ca="1" si="19"/>
        <v>Mohit</v>
      </c>
      <c r="S1261" t="str">
        <f>IFERROR(TEXT(DATEVALUE(LEFT(Table1[[#This Row],[Date of Purchase]],10)), "MMMM"), TEXT(Table1[[#This Row],[Date of Purchase]], "MMMM"))</f>
        <v>April</v>
      </c>
      <c r="T1261" t="str">
        <f>IF(OR(
  AND(Table1[[#This Row],[Ticket Priority]]="Critical", Table1[[#This Row],[Ticket Status]]&lt;&gt;"Closed"),
  AND(Table1[[#This Row],[Ticket Priority]]="High", Table1[[#This Row],[Ticket Status]]="Open")
), "Yes", "No")</f>
        <v>No</v>
      </c>
      <c r="U1261" s="4" t="str">
        <f>IF(Table1[[#This Row],[Ticket Status]]="Closed","Yes","No")</f>
        <v>No</v>
      </c>
      <c r="V1261" s="4" t="str">
        <f>IF(Table1[[#This Row],[Ticket Status]]="Pending Customer Response","Yes","No")</f>
        <v>Yes</v>
      </c>
      <c r="W1261" s="5">
        <f ca="1">COUNTIFS(Table1[Agent_name],Table1[[#This Row],[Agent_name]],Table1[Month],Table1[[#This Row],[Month]])/160</f>
        <v>0.45</v>
      </c>
    </row>
    <row r="1262" spans="1:23" x14ac:dyDescent="0.25">
      <c r="A1262">
        <v>1261</v>
      </c>
      <c r="B1262" t="s">
        <v>4229</v>
      </c>
      <c r="C1262" t="s">
        <v>4230</v>
      </c>
      <c r="D1262">
        <v>35</v>
      </c>
      <c r="E1262" t="s">
        <v>58</v>
      </c>
      <c r="F1262" t="s">
        <v>202</v>
      </c>
      <c r="G1262" s="1">
        <v>44416</v>
      </c>
      <c r="H1262" t="s">
        <v>67</v>
      </c>
      <c r="I1262" t="s">
        <v>141</v>
      </c>
      <c r="J1262" s="3" t="s">
        <v>4231</v>
      </c>
      <c r="K1262" t="s">
        <v>24</v>
      </c>
      <c r="M1262" t="s">
        <v>89</v>
      </c>
      <c r="N1262" t="s">
        <v>33</v>
      </c>
      <c r="O1262" s="2">
        <v>45078.36923611111</v>
      </c>
      <c r="Q1262">
        <v>5</v>
      </c>
      <c r="R1262" t="str">
        <f t="shared" ca="1" si="19"/>
        <v>Rahul</v>
      </c>
      <c r="S1262" t="str">
        <f>IFERROR(TEXT(DATEVALUE(LEFT(Table1[[#This Row],[Date of Purchase]],10)), "MMMM"), TEXT(Table1[[#This Row],[Date of Purchase]], "MMMM"))</f>
        <v>August</v>
      </c>
      <c r="T1262" t="str">
        <f>IF(OR(
  AND(Table1[[#This Row],[Ticket Priority]]="Critical", Table1[[#This Row],[Ticket Status]]&lt;&gt;"Closed"),
  AND(Table1[[#This Row],[Ticket Priority]]="High", Table1[[#This Row],[Ticket Status]]="Open")
), "Yes", "No")</f>
        <v>No</v>
      </c>
      <c r="U1262" s="4" t="str">
        <f>IF(Table1[[#This Row],[Ticket Status]]="Closed","Yes","No")</f>
        <v>No</v>
      </c>
      <c r="V1262" s="4" t="str">
        <f>IF(Table1[[#This Row],[Ticket Status]]="Pending Customer Response","Yes","No")</f>
        <v>Yes</v>
      </c>
      <c r="W1262" s="5">
        <f ca="1">COUNTIFS(Table1[Agent_name],Table1[[#This Row],[Agent_name]],Table1[Month],Table1[[#This Row],[Month]])/160</f>
        <v>0.22500000000000001</v>
      </c>
    </row>
    <row r="1263" spans="1:23" x14ac:dyDescent="0.25">
      <c r="A1263">
        <v>1262</v>
      </c>
      <c r="B1263" t="s">
        <v>4232</v>
      </c>
      <c r="C1263" t="s">
        <v>4233</v>
      </c>
      <c r="D1263">
        <v>20</v>
      </c>
      <c r="E1263" t="s">
        <v>29</v>
      </c>
      <c r="F1263" t="s">
        <v>71</v>
      </c>
      <c r="G1263" s="1">
        <v>43905</v>
      </c>
      <c r="H1263" t="s">
        <v>45</v>
      </c>
      <c r="I1263" t="s">
        <v>141</v>
      </c>
      <c r="J1263" s="3" t="s">
        <v>4234</v>
      </c>
      <c r="K1263" t="s">
        <v>62</v>
      </c>
      <c r="M1263" t="s">
        <v>89</v>
      </c>
      <c r="N1263" t="s">
        <v>55</v>
      </c>
      <c r="Q1263">
        <v>5</v>
      </c>
      <c r="R1263" t="str">
        <f t="shared" ca="1" si="19"/>
        <v>Aisha</v>
      </c>
      <c r="S1263" t="str">
        <f>IFERROR(TEXT(DATEVALUE(LEFT(Table1[[#This Row],[Date of Purchase]],10)), "MMMM"), TEXT(Table1[[#This Row],[Date of Purchase]], "MMMM"))</f>
        <v>March</v>
      </c>
      <c r="T1263" t="str">
        <f>IF(OR(
  AND(Table1[[#This Row],[Ticket Priority]]="Critical", Table1[[#This Row],[Ticket Status]]&lt;&gt;"Closed"),
  AND(Table1[[#This Row],[Ticket Priority]]="High", Table1[[#This Row],[Ticket Status]]="Open")
), "Yes", "No")</f>
        <v>Yes</v>
      </c>
      <c r="U1263" s="4" t="str">
        <f>IF(Table1[[#This Row],[Ticket Status]]="Closed","Yes","No")</f>
        <v>No</v>
      </c>
      <c r="V1263" s="4" t="str">
        <f>IF(Table1[[#This Row],[Ticket Status]]="Pending Customer Response","Yes","No")</f>
        <v>No</v>
      </c>
      <c r="W1263" s="5">
        <f ca="1">COUNTIFS(Table1[Agent_name],Table1[[#This Row],[Agent_name]],Table1[Month],Table1[[#This Row],[Month]])/160</f>
        <v>1.0062500000000001</v>
      </c>
    </row>
    <row r="1264" spans="1:23" x14ac:dyDescent="0.25">
      <c r="A1264">
        <v>1263</v>
      </c>
      <c r="B1264" t="s">
        <v>4235</v>
      </c>
      <c r="C1264" t="s">
        <v>4236</v>
      </c>
      <c r="D1264">
        <v>18</v>
      </c>
      <c r="E1264" t="s">
        <v>58</v>
      </c>
      <c r="F1264" t="s">
        <v>36</v>
      </c>
      <c r="G1264" s="1">
        <v>44527</v>
      </c>
      <c r="H1264" t="s">
        <v>59</v>
      </c>
      <c r="I1264" t="s">
        <v>37</v>
      </c>
      <c r="J1264" s="3" t="s">
        <v>845</v>
      </c>
      <c r="K1264" t="s">
        <v>62</v>
      </c>
      <c r="M1264" t="s">
        <v>25</v>
      </c>
      <c r="N1264" t="s">
        <v>55</v>
      </c>
      <c r="Q1264">
        <v>5</v>
      </c>
      <c r="R1264" t="str">
        <f t="shared" ca="1" si="19"/>
        <v>Karan</v>
      </c>
      <c r="S1264" t="str">
        <f>IFERROR(TEXT(DATEVALUE(LEFT(Table1[[#This Row],[Date of Purchase]],10)), "MMMM"), TEXT(Table1[[#This Row],[Date of Purchase]], "MMMM"))</f>
        <v>November</v>
      </c>
      <c r="T1264" t="str">
        <f>IF(OR(
  AND(Table1[[#This Row],[Ticket Priority]]="Critical", Table1[[#This Row],[Ticket Status]]&lt;&gt;"Closed"),
  AND(Table1[[#This Row],[Ticket Priority]]="High", Table1[[#This Row],[Ticket Status]]="Open")
), "Yes", "No")</f>
        <v>Yes</v>
      </c>
      <c r="U1264" s="4" t="str">
        <f>IF(Table1[[#This Row],[Ticket Status]]="Closed","Yes","No")</f>
        <v>No</v>
      </c>
      <c r="V1264" s="4" t="str">
        <f>IF(Table1[[#This Row],[Ticket Status]]="Pending Customer Response","Yes","No")</f>
        <v>No</v>
      </c>
      <c r="W1264" s="5">
        <f ca="1">COUNTIFS(Table1[Agent_name],Table1[[#This Row],[Agent_name]],Table1[Month],Table1[[#This Row],[Month]])/160</f>
        <v>0.1875</v>
      </c>
    </row>
    <row r="1265" spans="1:23" x14ac:dyDescent="0.25">
      <c r="A1265">
        <v>1264</v>
      </c>
      <c r="B1265" t="s">
        <v>4237</v>
      </c>
      <c r="C1265" t="s">
        <v>4238</v>
      </c>
      <c r="D1265">
        <v>22</v>
      </c>
      <c r="E1265" t="s">
        <v>19</v>
      </c>
      <c r="F1265" t="s">
        <v>211</v>
      </c>
      <c r="G1265" s="1">
        <v>44454</v>
      </c>
      <c r="H1265" t="s">
        <v>59</v>
      </c>
      <c r="I1265" t="s">
        <v>72</v>
      </c>
      <c r="J1265" s="3" t="s">
        <v>4239</v>
      </c>
      <c r="K1265" t="s">
        <v>24</v>
      </c>
      <c r="M1265" t="s">
        <v>41</v>
      </c>
      <c r="N1265" t="s">
        <v>26</v>
      </c>
      <c r="O1265" s="2">
        <v>45078.592175925929</v>
      </c>
      <c r="Q1265">
        <v>5</v>
      </c>
      <c r="R1265" t="str">
        <f t="shared" ca="1" si="19"/>
        <v>Divya</v>
      </c>
      <c r="S1265" t="str">
        <f>IFERROR(TEXT(DATEVALUE(LEFT(Table1[[#This Row],[Date of Purchase]],10)), "MMMM"), TEXT(Table1[[#This Row],[Date of Purchase]], "MMMM"))</f>
        <v>September</v>
      </c>
      <c r="T1265" t="str">
        <f>IF(OR(
  AND(Table1[[#This Row],[Ticket Priority]]="Critical", Table1[[#This Row],[Ticket Status]]&lt;&gt;"Closed"),
  AND(Table1[[#This Row],[Ticket Priority]]="High", Table1[[#This Row],[Ticket Status]]="Open")
), "Yes", "No")</f>
        <v>No</v>
      </c>
      <c r="U1265" s="4" t="str">
        <f>IF(Table1[[#This Row],[Ticket Status]]="Closed","Yes","No")</f>
        <v>No</v>
      </c>
      <c r="V1265" s="4" t="str">
        <f>IF(Table1[[#This Row],[Ticket Status]]="Pending Customer Response","Yes","No")</f>
        <v>Yes</v>
      </c>
      <c r="W1265" s="5">
        <f ca="1">COUNTIFS(Table1[Agent_name],Table1[[#This Row],[Agent_name]],Table1[Month],Table1[[#This Row],[Month]])/160</f>
        <v>0.21875</v>
      </c>
    </row>
    <row r="1266" spans="1:23" x14ac:dyDescent="0.25">
      <c r="A1266">
        <v>1265</v>
      </c>
      <c r="B1266" t="s">
        <v>4240</v>
      </c>
      <c r="C1266" t="s">
        <v>4241</v>
      </c>
      <c r="D1266">
        <v>35</v>
      </c>
      <c r="E1266" t="s">
        <v>58</v>
      </c>
      <c r="F1266" t="s">
        <v>286</v>
      </c>
      <c r="G1266" s="1">
        <v>44212</v>
      </c>
      <c r="H1266" t="s">
        <v>21</v>
      </c>
      <c r="I1266" t="s">
        <v>77</v>
      </c>
      <c r="J1266" s="3" t="s">
        <v>4242</v>
      </c>
      <c r="K1266" t="s">
        <v>39</v>
      </c>
      <c r="L1266" t="s">
        <v>4243</v>
      </c>
      <c r="M1266" t="s">
        <v>41</v>
      </c>
      <c r="N1266" t="s">
        <v>55</v>
      </c>
      <c r="O1266" s="2">
        <v>45078.505393518521</v>
      </c>
      <c r="P1266" s="2">
        <v>45077.988726851851</v>
      </c>
      <c r="Q1266">
        <v>5</v>
      </c>
      <c r="R1266" t="str">
        <f t="shared" ca="1" si="19"/>
        <v>Meera</v>
      </c>
      <c r="S1266" t="str">
        <f>IFERROR(TEXT(DATEVALUE(LEFT(Table1[[#This Row],[Date of Purchase]],10)), "MMMM"), TEXT(Table1[[#This Row],[Date of Purchase]], "MMMM"))</f>
        <v>January</v>
      </c>
      <c r="T1266" t="str">
        <f>IF(OR(
  AND(Table1[[#This Row],[Ticket Priority]]="Critical", Table1[[#This Row],[Ticket Status]]&lt;&gt;"Closed"),
  AND(Table1[[#This Row],[Ticket Priority]]="High", Table1[[#This Row],[Ticket Status]]="Open")
), "Yes", "No")</f>
        <v>No</v>
      </c>
      <c r="U1266" s="4" t="str">
        <f>IF(Table1[[#This Row],[Ticket Status]]="Closed","Yes","No")</f>
        <v>Yes</v>
      </c>
      <c r="V1266" s="4" t="str">
        <f>IF(Table1[[#This Row],[Ticket Status]]="Pending Customer Response","Yes","No")</f>
        <v>No</v>
      </c>
      <c r="W1266" s="5">
        <f ca="1">COUNTIFS(Table1[Agent_name],Table1[[#This Row],[Agent_name]],Table1[Month],Table1[[#This Row],[Month]])/160</f>
        <v>0.21875</v>
      </c>
    </row>
    <row r="1267" spans="1:23" x14ac:dyDescent="0.25">
      <c r="A1267">
        <v>1266</v>
      </c>
      <c r="B1267" t="s">
        <v>4244</v>
      </c>
      <c r="C1267" t="s">
        <v>4245</v>
      </c>
      <c r="D1267">
        <v>62</v>
      </c>
      <c r="E1267" t="s">
        <v>29</v>
      </c>
      <c r="F1267" t="s">
        <v>65</v>
      </c>
      <c r="G1267" s="1">
        <v>44439</v>
      </c>
      <c r="H1267" t="s">
        <v>45</v>
      </c>
      <c r="I1267" t="s">
        <v>37</v>
      </c>
      <c r="J1267" s="3" t="s">
        <v>4246</v>
      </c>
      <c r="K1267" t="s">
        <v>39</v>
      </c>
      <c r="L1267" t="s">
        <v>4247</v>
      </c>
      <c r="M1267" t="s">
        <v>25</v>
      </c>
      <c r="N1267" t="s">
        <v>26</v>
      </c>
      <c r="O1267" s="2">
        <v>45078.685266203705</v>
      </c>
      <c r="P1267" s="2">
        <v>45078.860266203701</v>
      </c>
      <c r="Q1267">
        <v>5</v>
      </c>
      <c r="R1267" t="str">
        <f t="shared" ca="1" si="19"/>
        <v>Ravi</v>
      </c>
      <c r="S1267" t="str">
        <f>IFERROR(TEXT(DATEVALUE(LEFT(Table1[[#This Row],[Date of Purchase]],10)), "MMMM"), TEXT(Table1[[#This Row],[Date of Purchase]], "MMMM"))</f>
        <v>August</v>
      </c>
      <c r="T1267" t="str">
        <f>IF(OR(
  AND(Table1[[#This Row],[Ticket Priority]]="Critical", Table1[[#This Row],[Ticket Status]]&lt;&gt;"Closed"),
  AND(Table1[[#This Row],[Ticket Priority]]="High", Table1[[#This Row],[Ticket Status]]="Open")
), "Yes", "No")</f>
        <v>No</v>
      </c>
      <c r="U1267" s="4" t="str">
        <f>IF(Table1[[#This Row],[Ticket Status]]="Closed","Yes","No")</f>
        <v>Yes</v>
      </c>
      <c r="V1267" s="4" t="str">
        <f>IF(Table1[[#This Row],[Ticket Status]]="Pending Customer Response","Yes","No")</f>
        <v>No</v>
      </c>
      <c r="W1267" s="5">
        <f ca="1">COUNTIFS(Table1[Agent_name],Table1[[#This Row],[Agent_name]],Table1[Month],Table1[[#This Row],[Month]])/160</f>
        <v>0.65625</v>
      </c>
    </row>
    <row r="1268" spans="1:23" x14ac:dyDescent="0.25">
      <c r="A1268">
        <v>1267</v>
      </c>
      <c r="B1268" t="s">
        <v>4248</v>
      </c>
      <c r="C1268" t="s">
        <v>4249</v>
      </c>
      <c r="D1268">
        <v>27</v>
      </c>
      <c r="E1268" t="s">
        <v>19</v>
      </c>
      <c r="F1268" t="s">
        <v>81</v>
      </c>
      <c r="G1268" s="1">
        <v>44381</v>
      </c>
      <c r="H1268" t="s">
        <v>21</v>
      </c>
      <c r="I1268" t="s">
        <v>37</v>
      </c>
      <c r="J1268" s="3" t="s">
        <v>4250</v>
      </c>
      <c r="K1268" t="s">
        <v>39</v>
      </c>
      <c r="L1268" t="s">
        <v>4251</v>
      </c>
      <c r="M1268" t="s">
        <v>41</v>
      </c>
      <c r="N1268" t="s">
        <v>33</v>
      </c>
      <c r="O1268" s="2">
        <v>45078.890844907408</v>
      </c>
      <c r="P1268" s="2">
        <v>45078.704039351855</v>
      </c>
      <c r="Q1268">
        <v>5</v>
      </c>
      <c r="R1268" t="str">
        <f t="shared" ca="1" si="19"/>
        <v>Mohit</v>
      </c>
      <c r="S1268" t="str">
        <f>IFERROR(TEXT(DATEVALUE(LEFT(Table1[[#This Row],[Date of Purchase]],10)), "MMMM"), TEXT(Table1[[#This Row],[Date of Purchase]], "MMMM"))</f>
        <v>July</v>
      </c>
      <c r="T1268" t="str">
        <f>IF(OR(
  AND(Table1[[#This Row],[Ticket Priority]]="Critical", Table1[[#This Row],[Ticket Status]]&lt;&gt;"Closed"),
  AND(Table1[[#This Row],[Ticket Priority]]="High", Table1[[#This Row],[Ticket Status]]="Open")
), "Yes", "No")</f>
        <v>No</v>
      </c>
      <c r="U1268" s="4" t="str">
        <f>IF(Table1[[#This Row],[Ticket Status]]="Closed","Yes","No")</f>
        <v>Yes</v>
      </c>
      <c r="V1268" s="4" t="str">
        <f>IF(Table1[[#This Row],[Ticket Status]]="Pending Customer Response","Yes","No")</f>
        <v>No</v>
      </c>
      <c r="W1268" s="5">
        <f ca="1">COUNTIFS(Table1[Agent_name],Table1[[#This Row],[Agent_name]],Table1[Month],Table1[[#This Row],[Month]])/160</f>
        <v>0.53125</v>
      </c>
    </row>
    <row r="1269" spans="1:23" x14ac:dyDescent="0.25">
      <c r="A1269">
        <v>1268</v>
      </c>
      <c r="B1269" t="s">
        <v>4252</v>
      </c>
      <c r="C1269" t="s">
        <v>4253</v>
      </c>
      <c r="D1269">
        <v>30</v>
      </c>
      <c r="E1269" t="s">
        <v>29</v>
      </c>
      <c r="F1269" t="s">
        <v>117</v>
      </c>
      <c r="G1269" s="1">
        <v>44536</v>
      </c>
      <c r="H1269" t="s">
        <v>67</v>
      </c>
      <c r="I1269" t="s">
        <v>99</v>
      </c>
      <c r="J1269" s="3" t="s">
        <v>4254</v>
      </c>
      <c r="K1269" t="s">
        <v>62</v>
      </c>
      <c r="M1269" t="s">
        <v>143</v>
      </c>
      <c r="N1269" t="s">
        <v>83</v>
      </c>
      <c r="Q1269">
        <v>5</v>
      </c>
      <c r="R1269" t="str">
        <f t="shared" ca="1" si="19"/>
        <v>Meera</v>
      </c>
      <c r="S1269" t="str">
        <f>IFERROR(TEXT(DATEVALUE(LEFT(Table1[[#This Row],[Date of Purchase]],10)), "MMMM"), TEXT(Table1[[#This Row],[Date of Purchase]], "MMMM"))</f>
        <v>December</v>
      </c>
      <c r="T1269" t="str">
        <f>IF(OR(
  AND(Table1[[#This Row],[Ticket Priority]]="Critical", Table1[[#This Row],[Ticket Status]]&lt;&gt;"Closed"),
  AND(Table1[[#This Row],[Ticket Priority]]="High", Table1[[#This Row],[Ticket Status]]="Open")
), "Yes", "No")</f>
        <v>No</v>
      </c>
      <c r="U1269" s="4" t="str">
        <f>IF(Table1[[#This Row],[Ticket Status]]="Closed","Yes","No")</f>
        <v>No</v>
      </c>
      <c r="V1269" s="4" t="str">
        <f>IF(Table1[[#This Row],[Ticket Status]]="Pending Customer Response","Yes","No")</f>
        <v>No</v>
      </c>
      <c r="W1269" s="5">
        <f ca="1">COUNTIFS(Table1[Agent_name],Table1[[#This Row],[Agent_name]],Table1[Month],Table1[[#This Row],[Month]])/160</f>
        <v>0.24374999999999999</v>
      </c>
    </row>
    <row r="1270" spans="1:23" x14ac:dyDescent="0.25">
      <c r="A1270">
        <v>1269</v>
      </c>
      <c r="B1270" t="s">
        <v>4255</v>
      </c>
      <c r="C1270" t="s">
        <v>4256</v>
      </c>
      <c r="D1270">
        <v>18</v>
      </c>
      <c r="E1270" t="s">
        <v>19</v>
      </c>
      <c r="F1270" t="s">
        <v>86</v>
      </c>
      <c r="G1270" s="1">
        <v>44067</v>
      </c>
      <c r="H1270" t="s">
        <v>59</v>
      </c>
      <c r="I1270" t="s">
        <v>31</v>
      </c>
      <c r="J1270" s="3" t="s">
        <v>4257</v>
      </c>
      <c r="K1270" t="s">
        <v>62</v>
      </c>
      <c r="M1270" t="s">
        <v>89</v>
      </c>
      <c r="N1270" t="s">
        <v>83</v>
      </c>
      <c r="R1270" t="str">
        <f t="shared" ca="1" si="19"/>
        <v>Sara</v>
      </c>
      <c r="S1270" t="str">
        <f>IFERROR(TEXT(DATEVALUE(LEFT(Table1[[#This Row],[Date of Purchase]],10)), "MMMM"), TEXT(Table1[[#This Row],[Date of Purchase]], "MMMM"))</f>
        <v>August</v>
      </c>
      <c r="T1270" t="str">
        <f>IF(OR(
  AND(Table1[[#This Row],[Ticket Priority]]="Critical", Table1[[#This Row],[Ticket Status]]&lt;&gt;"Closed"),
  AND(Table1[[#This Row],[Ticket Priority]]="High", Table1[[#This Row],[Ticket Status]]="Open")
), "Yes", "No")</f>
        <v>Yes</v>
      </c>
      <c r="U1270" s="4" t="str">
        <f>IF(Table1[[#This Row],[Ticket Status]]="Closed","Yes","No")</f>
        <v>No</v>
      </c>
      <c r="V1270" s="4" t="str">
        <f>IF(Table1[[#This Row],[Ticket Status]]="Pending Customer Response","Yes","No")</f>
        <v>No</v>
      </c>
      <c r="W1270" s="5">
        <f ca="1">COUNTIFS(Table1[Agent_name],Table1[[#This Row],[Agent_name]],Table1[Month],Table1[[#This Row],[Month]])/160</f>
        <v>0.8</v>
      </c>
    </row>
    <row r="1271" spans="1:23" x14ac:dyDescent="0.25">
      <c r="A1271">
        <v>1270</v>
      </c>
      <c r="B1271" t="s">
        <v>4258</v>
      </c>
      <c r="C1271" t="s">
        <v>4259</v>
      </c>
      <c r="D1271">
        <v>62</v>
      </c>
      <c r="E1271" t="s">
        <v>29</v>
      </c>
      <c r="F1271" t="s">
        <v>129</v>
      </c>
      <c r="G1271" s="1">
        <v>44169</v>
      </c>
      <c r="H1271" t="s">
        <v>45</v>
      </c>
      <c r="I1271" t="s">
        <v>59</v>
      </c>
      <c r="J1271" s="3" t="s">
        <v>4260</v>
      </c>
      <c r="K1271" t="s">
        <v>39</v>
      </c>
      <c r="L1271" t="s">
        <v>4261</v>
      </c>
      <c r="M1271" t="s">
        <v>89</v>
      </c>
      <c r="N1271" t="s">
        <v>83</v>
      </c>
      <c r="O1271" s="2">
        <v>45078.283946759257</v>
      </c>
      <c r="P1271" s="2">
        <v>45078.695057870369</v>
      </c>
      <c r="Q1271">
        <v>4</v>
      </c>
      <c r="R1271" t="str">
        <f t="shared" ca="1" si="19"/>
        <v>Ravi</v>
      </c>
      <c r="S1271" t="str">
        <f>IFERROR(TEXT(DATEVALUE(LEFT(Table1[[#This Row],[Date of Purchase]],10)), "MMMM"), TEXT(Table1[[#This Row],[Date of Purchase]], "MMMM"))</f>
        <v>December</v>
      </c>
      <c r="T1271" t="str">
        <f>IF(OR(
  AND(Table1[[#This Row],[Ticket Priority]]="Critical", Table1[[#This Row],[Ticket Status]]&lt;&gt;"Closed"),
  AND(Table1[[#This Row],[Ticket Priority]]="High", Table1[[#This Row],[Ticket Status]]="Open")
), "Yes", "No")</f>
        <v>No</v>
      </c>
      <c r="U1271" s="4" t="str">
        <f>IF(Table1[[#This Row],[Ticket Status]]="Closed","Yes","No")</f>
        <v>Yes</v>
      </c>
      <c r="V1271" s="4" t="str">
        <f>IF(Table1[[#This Row],[Ticket Status]]="Pending Customer Response","Yes","No")</f>
        <v>No</v>
      </c>
      <c r="W1271" s="5">
        <f ca="1">COUNTIFS(Table1[Agent_name],Table1[[#This Row],[Agent_name]],Table1[Month],Table1[[#This Row],[Month]])/160</f>
        <v>0.66249999999999998</v>
      </c>
    </row>
    <row r="1272" spans="1:23" x14ac:dyDescent="0.25">
      <c r="A1272">
        <v>1271</v>
      </c>
      <c r="B1272" t="s">
        <v>4262</v>
      </c>
      <c r="C1272" t="s">
        <v>4263</v>
      </c>
      <c r="D1272">
        <v>43</v>
      </c>
      <c r="E1272" t="s">
        <v>58</v>
      </c>
      <c r="F1272" t="s">
        <v>86</v>
      </c>
      <c r="G1272" s="1">
        <v>44029</v>
      </c>
      <c r="H1272" t="s">
        <v>59</v>
      </c>
      <c r="I1272" t="s">
        <v>52</v>
      </c>
      <c r="J1272" s="3" t="s">
        <v>4264</v>
      </c>
      <c r="K1272" t="s">
        <v>24</v>
      </c>
      <c r="M1272" t="s">
        <v>143</v>
      </c>
      <c r="N1272" t="s">
        <v>55</v>
      </c>
      <c r="O1272" s="2">
        <v>45078.171458333331</v>
      </c>
      <c r="R1272" t="str">
        <f t="shared" ca="1" si="19"/>
        <v>Priya</v>
      </c>
      <c r="S1272" t="str">
        <f>IFERROR(TEXT(DATEVALUE(LEFT(Table1[[#This Row],[Date of Purchase]],10)), "MMMM"), TEXT(Table1[[#This Row],[Date of Purchase]], "MMMM"))</f>
        <v>July</v>
      </c>
      <c r="T1272" t="str">
        <f>IF(OR(
  AND(Table1[[#This Row],[Ticket Priority]]="Critical", Table1[[#This Row],[Ticket Status]]&lt;&gt;"Closed"),
  AND(Table1[[#This Row],[Ticket Priority]]="High", Table1[[#This Row],[Ticket Status]]="Open")
), "Yes", "No")</f>
        <v>No</v>
      </c>
      <c r="U1272" s="4" t="str">
        <f>IF(Table1[[#This Row],[Ticket Status]]="Closed","Yes","No")</f>
        <v>No</v>
      </c>
      <c r="V1272" s="4" t="str">
        <f>IF(Table1[[#This Row],[Ticket Status]]="Pending Customer Response","Yes","No")</f>
        <v>Yes</v>
      </c>
      <c r="W1272" s="5">
        <f ca="1">COUNTIFS(Table1[Agent_name],Table1[[#This Row],[Agent_name]],Table1[Month],Table1[[#This Row],[Month]])/160</f>
        <v>0.45</v>
      </c>
    </row>
    <row r="1273" spans="1:23" x14ac:dyDescent="0.25">
      <c r="A1273">
        <v>1272</v>
      </c>
      <c r="B1273" t="s">
        <v>4265</v>
      </c>
      <c r="C1273" t="s">
        <v>4266</v>
      </c>
      <c r="D1273">
        <v>47</v>
      </c>
      <c r="E1273" t="s">
        <v>58</v>
      </c>
      <c r="F1273" t="s">
        <v>125</v>
      </c>
      <c r="G1273" s="1">
        <v>44033</v>
      </c>
      <c r="H1273" t="s">
        <v>59</v>
      </c>
      <c r="I1273" t="s">
        <v>150</v>
      </c>
      <c r="J1273" s="3" t="s">
        <v>4267</v>
      </c>
      <c r="K1273" t="s">
        <v>39</v>
      </c>
      <c r="L1273" t="s">
        <v>4268</v>
      </c>
      <c r="M1273" t="s">
        <v>25</v>
      </c>
      <c r="N1273" t="s">
        <v>33</v>
      </c>
      <c r="O1273" s="2">
        <v>45078.515219907407</v>
      </c>
      <c r="P1273" s="2">
        <v>45078.456192129626</v>
      </c>
      <c r="Q1273">
        <v>1</v>
      </c>
      <c r="R1273" t="str">
        <f t="shared" ca="1" si="19"/>
        <v>Ravi</v>
      </c>
      <c r="S1273" t="str">
        <f>IFERROR(TEXT(DATEVALUE(LEFT(Table1[[#This Row],[Date of Purchase]],10)), "MMMM"), TEXT(Table1[[#This Row],[Date of Purchase]], "MMMM"))</f>
        <v>July</v>
      </c>
      <c r="T1273" t="str">
        <f>IF(OR(
  AND(Table1[[#This Row],[Ticket Priority]]="Critical", Table1[[#This Row],[Ticket Status]]&lt;&gt;"Closed"),
  AND(Table1[[#This Row],[Ticket Priority]]="High", Table1[[#This Row],[Ticket Status]]="Open")
), "Yes", "No")</f>
        <v>No</v>
      </c>
      <c r="U1273" s="4" t="str">
        <f>IF(Table1[[#This Row],[Ticket Status]]="Closed","Yes","No")</f>
        <v>Yes</v>
      </c>
      <c r="V1273" s="4" t="str">
        <f>IF(Table1[[#This Row],[Ticket Status]]="Pending Customer Response","Yes","No")</f>
        <v>No</v>
      </c>
      <c r="W1273" s="5">
        <f ca="1">COUNTIFS(Table1[Agent_name],Table1[[#This Row],[Agent_name]],Table1[Month],Table1[[#This Row],[Month]])/160</f>
        <v>0.66249999999999998</v>
      </c>
    </row>
    <row r="1274" spans="1:23" x14ac:dyDescent="0.25">
      <c r="A1274">
        <v>1273</v>
      </c>
      <c r="B1274" t="s">
        <v>4269</v>
      </c>
      <c r="C1274" t="s">
        <v>4270</v>
      </c>
      <c r="D1274">
        <v>21</v>
      </c>
      <c r="E1274" t="s">
        <v>29</v>
      </c>
      <c r="F1274" t="s">
        <v>149</v>
      </c>
      <c r="G1274" s="1">
        <v>43958</v>
      </c>
      <c r="H1274" t="s">
        <v>45</v>
      </c>
      <c r="I1274" t="s">
        <v>67</v>
      </c>
      <c r="J1274" s="3" t="s">
        <v>4271</v>
      </c>
      <c r="K1274" t="s">
        <v>24</v>
      </c>
      <c r="M1274" t="s">
        <v>41</v>
      </c>
      <c r="N1274" t="s">
        <v>26</v>
      </c>
      <c r="O1274" s="2">
        <v>45078.495787037034</v>
      </c>
      <c r="R1274" t="str">
        <f t="shared" ca="1" si="19"/>
        <v>Sara</v>
      </c>
      <c r="S1274" t="str">
        <f>IFERROR(TEXT(DATEVALUE(LEFT(Table1[[#This Row],[Date of Purchase]],10)), "MMMM"), TEXT(Table1[[#This Row],[Date of Purchase]], "MMMM"))</f>
        <v>May</v>
      </c>
      <c r="T1274" t="str">
        <f>IF(OR(
  AND(Table1[[#This Row],[Ticket Priority]]="Critical", Table1[[#This Row],[Ticket Status]]&lt;&gt;"Closed"),
  AND(Table1[[#This Row],[Ticket Priority]]="High", Table1[[#This Row],[Ticket Status]]="Open")
), "Yes", "No")</f>
        <v>No</v>
      </c>
      <c r="U1274" s="4" t="str">
        <f>IF(Table1[[#This Row],[Ticket Status]]="Closed","Yes","No")</f>
        <v>No</v>
      </c>
      <c r="V1274" s="4" t="str">
        <f>IF(Table1[[#This Row],[Ticket Status]]="Pending Customer Response","Yes","No")</f>
        <v>Yes</v>
      </c>
      <c r="W1274" s="5">
        <f ca="1">COUNTIFS(Table1[Agent_name],Table1[[#This Row],[Agent_name]],Table1[Month],Table1[[#This Row],[Month]])/160</f>
        <v>0.64375000000000004</v>
      </c>
    </row>
    <row r="1275" spans="1:23" x14ac:dyDescent="0.25">
      <c r="A1275">
        <v>1274</v>
      </c>
      <c r="B1275" t="s">
        <v>4272</v>
      </c>
      <c r="C1275" t="s">
        <v>4273</v>
      </c>
      <c r="D1275">
        <v>62</v>
      </c>
      <c r="E1275" t="s">
        <v>58</v>
      </c>
      <c r="F1275" t="s">
        <v>30</v>
      </c>
      <c r="G1275" s="1">
        <v>44423</v>
      </c>
      <c r="H1275" t="s">
        <v>21</v>
      </c>
      <c r="I1275" t="s">
        <v>150</v>
      </c>
      <c r="J1275" s="3" t="s">
        <v>4274</v>
      </c>
      <c r="K1275" t="s">
        <v>24</v>
      </c>
      <c r="M1275" t="s">
        <v>89</v>
      </c>
      <c r="N1275" t="s">
        <v>33</v>
      </c>
      <c r="O1275" s="2">
        <v>45078.098587962966</v>
      </c>
      <c r="R1275" t="str">
        <f t="shared" ca="1" si="19"/>
        <v>Mohit</v>
      </c>
      <c r="S1275" t="str">
        <f>IFERROR(TEXT(DATEVALUE(LEFT(Table1[[#This Row],[Date of Purchase]],10)), "MMMM"), TEXT(Table1[[#This Row],[Date of Purchase]], "MMMM"))</f>
        <v>August</v>
      </c>
      <c r="T1275" t="str">
        <f>IF(OR(
  AND(Table1[[#This Row],[Ticket Priority]]="Critical", Table1[[#This Row],[Ticket Status]]&lt;&gt;"Closed"),
  AND(Table1[[#This Row],[Ticket Priority]]="High", Table1[[#This Row],[Ticket Status]]="Open")
), "Yes", "No")</f>
        <v>No</v>
      </c>
      <c r="U1275" s="4" t="str">
        <f>IF(Table1[[#This Row],[Ticket Status]]="Closed","Yes","No")</f>
        <v>No</v>
      </c>
      <c r="V1275" s="4" t="str">
        <f>IF(Table1[[#This Row],[Ticket Status]]="Pending Customer Response","Yes","No")</f>
        <v>Yes</v>
      </c>
      <c r="W1275" s="5">
        <f ca="1">COUNTIFS(Table1[Agent_name],Table1[[#This Row],[Agent_name]],Table1[Month],Table1[[#This Row],[Month]])/160</f>
        <v>0.46250000000000002</v>
      </c>
    </row>
    <row r="1276" spans="1:23" x14ac:dyDescent="0.25">
      <c r="A1276">
        <v>1275</v>
      </c>
      <c r="B1276" t="s">
        <v>4275</v>
      </c>
      <c r="C1276" t="s">
        <v>4276</v>
      </c>
      <c r="D1276">
        <v>60</v>
      </c>
      <c r="E1276" t="s">
        <v>58</v>
      </c>
      <c r="F1276" t="s">
        <v>339</v>
      </c>
      <c r="G1276" s="1">
        <v>43952</v>
      </c>
      <c r="H1276" t="s">
        <v>67</v>
      </c>
      <c r="I1276" t="s">
        <v>77</v>
      </c>
      <c r="J1276" s="3" t="s">
        <v>4277</v>
      </c>
      <c r="K1276" t="s">
        <v>24</v>
      </c>
      <c r="M1276" t="s">
        <v>41</v>
      </c>
      <c r="N1276" t="s">
        <v>55</v>
      </c>
      <c r="O1276" s="2">
        <v>45078.12636574074</v>
      </c>
      <c r="R1276" t="str">
        <f t="shared" ca="1" si="19"/>
        <v>Aisha</v>
      </c>
      <c r="S1276" t="str">
        <f>IFERROR(TEXT(DATEVALUE(LEFT(Table1[[#This Row],[Date of Purchase]],10)), "MMMM"), TEXT(Table1[[#This Row],[Date of Purchase]], "MMMM"))</f>
        <v>May</v>
      </c>
      <c r="T1276" t="str">
        <f>IF(OR(
  AND(Table1[[#This Row],[Ticket Priority]]="Critical", Table1[[#This Row],[Ticket Status]]&lt;&gt;"Closed"),
  AND(Table1[[#This Row],[Ticket Priority]]="High", Table1[[#This Row],[Ticket Status]]="Open")
), "Yes", "No")</f>
        <v>No</v>
      </c>
      <c r="U1276" s="4" t="str">
        <f>IF(Table1[[#This Row],[Ticket Status]]="Closed","Yes","No")</f>
        <v>No</v>
      </c>
      <c r="V1276" s="4" t="str">
        <f>IF(Table1[[#This Row],[Ticket Status]]="Pending Customer Response","Yes","No")</f>
        <v>Yes</v>
      </c>
      <c r="W1276" s="5">
        <f ca="1">COUNTIFS(Table1[Agent_name],Table1[[#This Row],[Agent_name]],Table1[Month],Table1[[#This Row],[Month]])/160</f>
        <v>0.93125000000000002</v>
      </c>
    </row>
    <row r="1277" spans="1:23" x14ac:dyDescent="0.25">
      <c r="A1277">
        <v>1276</v>
      </c>
      <c r="B1277" t="s">
        <v>4278</v>
      </c>
      <c r="C1277" t="s">
        <v>4279</v>
      </c>
      <c r="D1277">
        <v>39</v>
      </c>
      <c r="E1277" t="s">
        <v>19</v>
      </c>
      <c r="F1277" t="s">
        <v>129</v>
      </c>
      <c r="G1277" s="1">
        <v>44291</v>
      </c>
      <c r="H1277" t="s">
        <v>67</v>
      </c>
      <c r="I1277" t="s">
        <v>113</v>
      </c>
      <c r="J1277" s="3" t="s">
        <v>4280</v>
      </c>
      <c r="K1277" t="s">
        <v>24</v>
      </c>
      <c r="M1277" t="s">
        <v>89</v>
      </c>
      <c r="N1277" t="s">
        <v>83</v>
      </c>
      <c r="O1277" s="2">
        <v>45078.445833333331</v>
      </c>
      <c r="R1277" t="str">
        <f t="shared" ca="1" si="19"/>
        <v>Sara</v>
      </c>
      <c r="S1277" t="str">
        <f>IFERROR(TEXT(DATEVALUE(LEFT(Table1[[#This Row],[Date of Purchase]],10)), "MMMM"), TEXT(Table1[[#This Row],[Date of Purchase]], "MMMM"))</f>
        <v>April</v>
      </c>
      <c r="T1277" t="str">
        <f>IF(OR(
  AND(Table1[[#This Row],[Ticket Priority]]="Critical", Table1[[#This Row],[Ticket Status]]&lt;&gt;"Closed"),
  AND(Table1[[#This Row],[Ticket Priority]]="High", Table1[[#This Row],[Ticket Status]]="Open")
), "Yes", "No")</f>
        <v>No</v>
      </c>
      <c r="U1277" s="4" t="str">
        <f>IF(Table1[[#This Row],[Ticket Status]]="Closed","Yes","No")</f>
        <v>No</v>
      </c>
      <c r="V1277" s="4" t="str">
        <f>IF(Table1[[#This Row],[Ticket Status]]="Pending Customer Response","Yes","No")</f>
        <v>Yes</v>
      </c>
      <c r="W1277" s="5">
        <f ca="1">COUNTIFS(Table1[Agent_name],Table1[[#This Row],[Agent_name]],Table1[Month],Table1[[#This Row],[Month]])/160</f>
        <v>0.75624999999999998</v>
      </c>
    </row>
    <row r="1278" spans="1:23" x14ac:dyDescent="0.25">
      <c r="A1278">
        <v>1277</v>
      </c>
      <c r="B1278" t="s">
        <v>4281</v>
      </c>
      <c r="C1278" t="s">
        <v>4282</v>
      </c>
      <c r="D1278">
        <v>25</v>
      </c>
      <c r="E1278" t="s">
        <v>58</v>
      </c>
      <c r="F1278" t="s">
        <v>76</v>
      </c>
      <c r="G1278" s="1">
        <v>44142</v>
      </c>
      <c r="H1278" t="s">
        <v>45</v>
      </c>
      <c r="I1278" t="s">
        <v>52</v>
      </c>
      <c r="J1278" s="3" t="s">
        <v>4283</v>
      </c>
      <c r="K1278" t="s">
        <v>39</v>
      </c>
      <c r="L1278" t="s">
        <v>4284</v>
      </c>
      <c r="M1278" t="s">
        <v>25</v>
      </c>
      <c r="N1278" t="s">
        <v>26</v>
      </c>
      <c r="O1278" s="2">
        <v>45078.16946759259</v>
      </c>
      <c r="P1278" s="2">
        <v>45078.084050925929</v>
      </c>
      <c r="Q1278">
        <v>2</v>
      </c>
      <c r="R1278" t="str">
        <f t="shared" ca="1" si="19"/>
        <v>Arjun</v>
      </c>
      <c r="S1278" t="str">
        <f>IFERROR(TEXT(DATEVALUE(LEFT(Table1[[#This Row],[Date of Purchase]],10)), "MMMM"), TEXT(Table1[[#This Row],[Date of Purchase]], "MMMM"))</f>
        <v>November</v>
      </c>
      <c r="T1278" t="str">
        <f>IF(OR(
  AND(Table1[[#This Row],[Ticket Priority]]="Critical", Table1[[#This Row],[Ticket Status]]&lt;&gt;"Closed"),
  AND(Table1[[#This Row],[Ticket Priority]]="High", Table1[[#This Row],[Ticket Status]]="Open")
), "Yes", "No")</f>
        <v>No</v>
      </c>
      <c r="U1278" s="4" t="str">
        <f>IF(Table1[[#This Row],[Ticket Status]]="Closed","Yes","No")</f>
        <v>Yes</v>
      </c>
      <c r="V1278" s="4" t="str">
        <f>IF(Table1[[#This Row],[Ticket Status]]="Pending Customer Response","Yes","No")</f>
        <v>No</v>
      </c>
      <c r="W1278" s="5">
        <f ca="1">COUNTIFS(Table1[Agent_name],Table1[[#This Row],[Agent_name]],Table1[Month],Table1[[#This Row],[Month]])/160</f>
        <v>0.23749999999999999</v>
      </c>
    </row>
    <row r="1279" spans="1:23" x14ac:dyDescent="0.25">
      <c r="A1279">
        <v>1278</v>
      </c>
      <c r="B1279" t="s">
        <v>4285</v>
      </c>
      <c r="C1279" t="s">
        <v>4286</v>
      </c>
      <c r="D1279">
        <v>29</v>
      </c>
      <c r="E1279" t="s">
        <v>29</v>
      </c>
      <c r="F1279" t="s">
        <v>51</v>
      </c>
      <c r="G1279" s="1">
        <v>44164</v>
      </c>
      <c r="H1279" t="s">
        <v>66</v>
      </c>
      <c r="I1279" t="s">
        <v>141</v>
      </c>
      <c r="J1279" s="3" t="s">
        <v>4287</v>
      </c>
      <c r="K1279" t="s">
        <v>39</v>
      </c>
      <c r="L1279" t="s">
        <v>4288</v>
      </c>
      <c r="M1279" t="s">
        <v>25</v>
      </c>
      <c r="N1279" t="s">
        <v>55</v>
      </c>
      <c r="O1279" s="2">
        <v>45078.422268518516</v>
      </c>
      <c r="P1279" s="2">
        <v>45078.623657407406</v>
      </c>
      <c r="Q1279">
        <v>1</v>
      </c>
      <c r="R1279" t="str">
        <f t="shared" ca="1" si="19"/>
        <v>Meera</v>
      </c>
      <c r="S1279" t="str">
        <f>IFERROR(TEXT(DATEVALUE(LEFT(Table1[[#This Row],[Date of Purchase]],10)), "MMMM"), TEXT(Table1[[#This Row],[Date of Purchase]], "MMMM"))</f>
        <v>November</v>
      </c>
      <c r="T1279" t="str">
        <f>IF(OR(
  AND(Table1[[#This Row],[Ticket Priority]]="Critical", Table1[[#This Row],[Ticket Status]]&lt;&gt;"Closed"),
  AND(Table1[[#This Row],[Ticket Priority]]="High", Table1[[#This Row],[Ticket Status]]="Open")
), "Yes", "No")</f>
        <v>No</v>
      </c>
      <c r="U1279" s="4" t="str">
        <f>IF(Table1[[#This Row],[Ticket Status]]="Closed","Yes","No")</f>
        <v>Yes</v>
      </c>
      <c r="V1279" s="4" t="str">
        <f>IF(Table1[[#This Row],[Ticket Status]]="Pending Customer Response","Yes","No")</f>
        <v>No</v>
      </c>
      <c r="W1279" s="5">
        <f ca="1">COUNTIFS(Table1[Agent_name],Table1[[#This Row],[Agent_name]],Table1[Month],Table1[[#This Row],[Month]])/160</f>
        <v>0.23749999999999999</v>
      </c>
    </row>
    <row r="1280" spans="1:23" x14ac:dyDescent="0.25">
      <c r="A1280">
        <v>1279</v>
      </c>
      <c r="B1280" t="s">
        <v>4289</v>
      </c>
      <c r="C1280" t="s">
        <v>4290</v>
      </c>
      <c r="D1280">
        <v>48</v>
      </c>
      <c r="E1280" t="s">
        <v>29</v>
      </c>
      <c r="F1280" t="s">
        <v>242</v>
      </c>
      <c r="G1280" s="1">
        <v>44545</v>
      </c>
      <c r="H1280" t="s">
        <v>45</v>
      </c>
      <c r="I1280" t="s">
        <v>177</v>
      </c>
      <c r="J1280" s="3" t="s">
        <v>4291</v>
      </c>
      <c r="K1280" t="s">
        <v>39</v>
      </c>
      <c r="L1280" t="s">
        <v>4292</v>
      </c>
      <c r="M1280" t="s">
        <v>143</v>
      </c>
      <c r="N1280" t="s">
        <v>55</v>
      </c>
      <c r="O1280" s="2">
        <v>45078.109780092593</v>
      </c>
      <c r="P1280" s="2">
        <v>45078.547974537039</v>
      </c>
      <c r="Q1280">
        <v>4</v>
      </c>
      <c r="R1280" t="str">
        <f t="shared" ca="1" si="19"/>
        <v>Sara</v>
      </c>
      <c r="S1280" t="str">
        <f>IFERROR(TEXT(DATEVALUE(LEFT(Table1[[#This Row],[Date of Purchase]],10)), "MMMM"), TEXT(Table1[[#This Row],[Date of Purchase]], "MMMM"))</f>
        <v>December</v>
      </c>
      <c r="T1280" t="str">
        <f>IF(OR(
  AND(Table1[[#This Row],[Ticket Priority]]="Critical", Table1[[#This Row],[Ticket Status]]&lt;&gt;"Closed"),
  AND(Table1[[#This Row],[Ticket Priority]]="High", Table1[[#This Row],[Ticket Status]]="Open")
), "Yes", "No")</f>
        <v>No</v>
      </c>
      <c r="U1280" s="4" t="str">
        <f>IF(Table1[[#This Row],[Ticket Status]]="Closed","Yes","No")</f>
        <v>Yes</v>
      </c>
      <c r="V1280" s="4" t="str">
        <f>IF(Table1[[#This Row],[Ticket Status]]="Pending Customer Response","Yes","No")</f>
        <v>No</v>
      </c>
      <c r="W1280" s="5">
        <f ca="1">COUNTIFS(Table1[Agent_name],Table1[[#This Row],[Agent_name]],Table1[Month],Table1[[#This Row],[Month]])/160</f>
        <v>0.55625000000000002</v>
      </c>
    </row>
    <row r="1281" spans="1:23" x14ac:dyDescent="0.25">
      <c r="A1281">
        <v>1280</v>
      </c>
      <c r="B1281" t="s">
        <v>4293</v>
      </c>
      <c r="C1281" t="s">
        <v>4294</v>
      </c>
      <c r="D1281">
        <v>44</v>
      </c>
      <c r="E1281" t="s">
        <v>19</v>
      </c>
      <c r="F1281" t="s">
        <v>81</v>
      </c>
      <c r="G1281" s="1">
        <v>44099</v>
      </c>
      <c r="H1281" t="s">
        <v>45</v>
      </c>
      <c r="I1281" t="s">
        <v>67</v>
      </c>
      <c r="J1281" s="3" t="s">
        <v>4295</v>
      </c>
      <c r="K1281" t="s">
        <v>24</v>
      </c>
      <c r="M1281" t="s">
        <v>41</v>
      </c>
      <c r="N1281" t="s">
        <v>26</v>
      </c>
      <c r="O1281" s="2">
        <v>45078.754930555559</v>
      </c>
      <c r="R1281" t="str">
        <f t="shared" ca="1" si="19"/>
        <v>Ravi</v>
      </c>
      <c r="S1281" t="str">
        <f>IFERROR(TEXT(DATEVALUE(LEFT(Table1[[#This Row],[Date of Purchase]],10)), "MMMM"), TEXT(Table1[[#This Row],[Date of Purchase]], "MMMM"))</f>
        <v>September</v>
      </c>
      <c r="T1281" t="str">
        <f>IF(OR(
  AND(Table1[[#This Row],[Ticket Priority]]="Critical", Table1[[#This Row],[Ticket Status]]&lt;&gt;"Closed"),
  AND(Table1[[#This Row],[Ticket Priority]]="High", Table1[[#This Row],[Ticket Status]]="Open")
), "Yes", "No")</f>
        <v>No</v>
      </c>
      <c r="U1281" s="4" t="str">
        <f>IF(Table1[[#This Row],[Ticket Status]]="Closed","Yes","No")</f>
        <v>No</v>
      </c>
      <c r="V1281" s="4" t="str">
        <f>IF(Table1[[#This Row],[Ticket Status]]="Pending Customer Response","Yes","No")</f>
        <v>Yes</v>
      </c>
      <c r="W1281" s="5">
        <f ca="1">COUNTIFS(Table1[Agent_name],Table1[[#This Row],[Agent_name]],Table1[Month],Table1[[#This Row],[Month]])/160</f>
        <v>0.64375000000000004</v>
      </c>
    </row>
    <row r="1282" spans="1:23" x14ac:dyDescent="0.25">
      <c r="A1282">
        <v>1281</v>
      </c>
      <c r="B1282" t="s">
        <v>4296</v>
      </c>
      <c r="C1282" t="s">
        <v>4297</v>
      </c>
      <c r="D1282">
        <v>53</v>
      </c>
      <c r="E1282" t="s">
        <v>19</v>
      </c>
      <c r="F1282" t="s">
        <v>36</v>
      </c>
      <c r="G1282" s="1">
        <v>44381</v>
      </c>
      <c r="H1282" t="s">
        <v>67</v>
      </c>
      <c r="I1282" t="s">
        <v>72</v>
      </c>
      <c r="J1282" s="3" t="s">
        <v>4298</v>
      </c>
      <c r="K1282" t="s">
        <v>39</v>
      </c>
      <c r="L1282" t="s">
        <v>4299</v>
      </c>
      <c r="M1282" t="s">
        <v>143</v>
      </c>
      <c r="N1282" t="s">
        <v>55</v>
      </c>
      <c r="O1282" s="2">
        <v>45078.202164351853</v>
      </c>
      <c r="P1282" s="2">
        <v>45078.602164351854</v>
      </c>
      <c r="Q1282">
        <v>1</v>
      </c>
      <c r="R1282" t="str">
        <f t="shared" ref="R1282:R1345" ca="1" si="20">CHOOSE(
RANDBETWEEN(1,20),
"Aisha","Aisha","Aisha","Aisha",
"Ravi","Ravi","Ravi",
"Sara","Sara","Sara",
"Mohit","Mohit",
"Priya","Priya",
"Arjun",
"Neha","Rahul","Divya","Karan","Meera","Sanjay"
)</f>
        <v>Aisha</v>
      </c>
      <c r="S1282" t="str">
        <f>IFERROR(TEXT(DATEVALUE(LEFT(Table1[[#This Row],[Date of Purchase]],10)), "MMMM"), TEXT(Table1[[#This Row],[Date of Purchase]], "MMMM"))</f>
        <v>July</v>
      </c>
      <c r="T1282" t="str">
        <f>IF(OR(
  AND(Table1[[#This Row],[Ticket Priority]]="Critical", Table1[[#This Row],[Ticket Status]]&lt;&gt;"Closed"),
  AND(Table1[[#This Row],[Ticket Priority]]="High", Table1[[#This Row],[Ticket Status]]="Open")
), "Yes", "No")</f>
        <v>No</v>
      </c>
      <c r="U1282" s="4" t="str">
        <f>IF(Table1[[#This Row],[Ticket Status]]="Closed","Yes","No")</f>
        <v>Yes</v>
      </c>
      <c r="V1282" s="4" t="str">
        <f>IF(Table1[[#This Row],[Ticket Status]]="Pending Customer Response","Yes","No")</f>
        <v>No</v>
      </c>
      <c r="W1282" s="5">
        <f ca="1">COUNTIFS(Table1[Agent_name],Table1[[#This Row],[Agent_name]],Table1[Month],Table1[[#This Row],[Month]])/160</f>
        <v>0.875</v>
      </c>
    </row>
    <row r="1283" spans="1:23" x14ac:dyDescent="0.25">
      <c r="A1283">
        <v>1282</v>
      </c>
      <c r="B1283" t="s">
        <v>4300</v>
      </c>
      <c r="C1283" t="s">
        <v>4301</v>
      </c>
      <c r="D1283">
        <v>54</v>
      </c>
      <c r="E1283" t="s">
        <v>58</v>
      </c>
      <c r="F1283" t="s">
        <v>485</v>
      </c>
      <c r="G1283" s="1">
        <v>44164</v>
      </c>
      <c r="H1283" t="s">
        <v>59</v>
      </c>
      <c r="I1283" t="s">
        <v>141</v>
      </c>
      <c r="J1283" s="3" t="s">
        <v>4302</v>
      </c>
      <c r="K1283" t="s">
        <v>24</v>
      </c>
      <c r="M1283" t="s">
        <v>41</v>
      </c>
      <c r="N1283" t="s">
        <v>55</v>
      </c>
      <c r="O1283" s="2">
        <v>45078.638298611113</v>
      </c>
      <c r="R1283" t="str">
        <f t="shared" ca="1" si="20"/>
        <v>Sara</v>
      </c>
      <c r="S1283" t="str">
        <f>IFERROR(TEXT(DATEVALUE(LEFT(Table1[[#This Row],[Date of Purchase]],10)), "MMMM"), TEXT(Table1[[#This Row],[Date of Purchase]], "MMMM"))</f>
        <v>November</v>
      </c>
      <c r="T1283" t="str">
        <f>IF(OR(
  AND(Table1[[#This Row],[Ticket Priority]]="Critical", Table1[[#This Row],[Ticket Status]]&lt;&gt;"Closed"),
  AND(Table1[[#This Row],[Ticket Priority]]="High", Table1[[#This Row],[Ticket Status]]="Open")
), "Yes", "No")</f>
        <v>No</v>
      </c>
      <c r="U1283" s="4" t="str">
        <f>IF(Table1[[#This Row],[Ticket Status]]="Closed","Yes","No")</f>
        <v>No</v>
      </c>
      <c r="V1283" s="4" t="str">
        <f>IF(Table1[[#This Row],[Ticket Status]]="Pending Customer Response","Yes","No")</f>
        <v>Yes</v>
      </c>
      <c r="W1283" s="5">
        <f ca="1">COUNTIFS(Table1[Agent_name],Table1[[#This Row],[Agent_name]],Table1[Month],Table1[[#This Row],[Month]])/160</f>
        <v>0.79374999999999996</v>
      </c>
    </row>
    <row r="1284" spans="1:23" x14ac:dyDescent="0.25">
      <c r="A1284">
        <v>1283</v>
      </c>
      <c r="B1284" t="s">
        <v>4303</v>
      </c>
      <c r="C1284" t="s">
        <v>4304</v>
      </c>
      <c r="D1284">
        <v>48</v>
      </c>
      <c r="E1284" t="s">
        <v>29</v>
      </c>
      <c r="F1284" t="s">
        <v>485</v>
      </c>
      <c r="G1284" s="1">
        <v>44332</v>
      </c>
      <c r="H1284" t="s">
        <v>66</v>
      </c>
      <c r="I1284" t="s">
        <v>177</v>
      </c>
      <c r="J1284" s="3" t="s">
        <v>4305</v>
      </c>
      <c r="K1284" t="s">
        <v>39</v>
      </c>
      <c r="L1284" t="s">
        <v>4306</v>
      </c>
      <c r="M1284" t="s">
        <v>25</v>
      </c>
      <c r="N1284" t="s">
        <v>83</v>
      </c>
      <c r="O1284" s="2">
        <v>45078.616782407407</v>
      </c>
      <c r="P1284" s="2">
        <v>45078.872337962966</v>
      </c>
      <c r="Q1284">
        <v>1</v>
      </c>
      <c r="R1284" t="str">
        <f t="shared" ca="1" si="20"/>
        <v>Aisha</v>
      </c>
      <c r="S1284" t="str">
        <f>IFERROR(TEXT(DATEVALUE(LEFT(Table1[[#This Row],[Date of Purchase]],10)), "MMMM"), TEXT(Table1[[#This Row],[Date of Purchase]], "MMMM"))</f>
        <v>May</v>
      </c>
      <c r="T1284" t="str">
        <f>IF(OR(
  AND(Table1[[#This Row],[Ticket Priority]]="Critical", Table1[[#This Row],[Ticket Status]]&lt;&gt;"Closed"),
  AND(Table1[[#This Row],[Ticket Priority]]="High", Table1[[#This Row],[Ticket Status]]="Open")
), "Yes", "No")</f>
        <v>No</v>
      </c>
      <c r="U1284" s="4" t="str">
        <f>IF(Table1[[#This Row],[Ticket Status]]="Closed","Yes","No")</f>
        <v>Yes</v>
      </c>
      <c r="V1284" s="4" t="str">
        <f>IF(Table1[[#This Row],[Ticket Status]]="Pending Customer Response","Yes","No")</f>
        <v>No</v>
      </c>
      <c r="W1284" s="5">
        <f ca="1">COUNTIFS(Table1[Agent_name],Table1[[#This Row],[Agent_name]],Table1[Month],Table1[[#This Row],[Month]])/160</f>
        <v>0.93125000000000002</v>
      </c>
    </row>
    <row r="1285" spans="1:23" x14ac:dyDescent="0.25">
      <c r="A1285">
        <v>1284</v>
      </c>
      <c r="B1285" t="s">
        <v>4307</v>
      </c>
      <c r="C1285" t="s">
        <v>4308</v>
      </c>
      <c r="D1285">
        <v>46</v>
      </c>
      <c r="E1285" t="s">
        <v>29</v>
      </c>
      <c r="F1285" t="s">
        <v>92</v>
      </c>
      <c r="G1285" s="1">
        <v>43914</v>
      </c>
      <c r="H1285" t="s">
        <v>21</v>
      </c>
      <c r="I1285" t="s">
        <v>72</v>
      </c>
      <c r="J1285" s="3" t="s">
        <v>4309</v>
      </c>
      <c r="K1285" t="s">
        <v>62</v>
      </c>
      <c r="M1285" t="s">
        <v>89</v>
      </c>
      <c r="N1285" t="s">
        <v>33</v>
      </c>
      <c r="R1285" t="str">
        <f t="shared" ca="1" si="20"/>
        <v>Aisha</v>
      </c>
      <c r="S1285" t="str">
        <f>IFERROR(TEXT(DATEVALUE(LEFT(Table1[[#This Row],[Date of Purchase]],10)), "MMMM"), TEXT(Table1[[#This Row],[Date of Purchase]], "MMMM"))</f>
        <v>March</v>
      </c>
      <c r="T1285" t="str">
        <f>IF(OR(
  AND(Table1[[#This Row],[Ticket Priority]]="Critical", Table1[[#This Row],[Ticket Status]]&lt;&gt;"Closed"),
  AND(Table1[[#This Row],[Ticket Priority]]="High", Table1[[#This Row],[Ticket Status]]="Open")
), "Yes", "No")</f>
        <v>Yes</v>
      </c>
      <c r="U1285" s="4" t="str">
        <f>IF(Table1[[#This Row],[Ticket Status]]="Closed","Yes","No")</f>
        <v>No</v>
      </c>
      <c r="V1285" s="4" t="str">
        <f>IF(Table1[[#This Row],[Ticket Status]]="Pending Customer Response","Yes","No")</f>
        <v>No</v>
      </c>
      <c r="W1285" s="5">
        <f ca="1">COUNTIFS(Table1[Agent_name],Table1[[#This Row],[Agent_name]],Table1[Month],Table1[[#This Row],[Month]])/160</f>
        <v>1.0062500000000001</v>
      </c>
    </row>
    <row r="1286" spans="1:23" x14ac:dyDescent="0.25">
      <c r="A1286">
        <v>1285</v>
      </c>
      <c r="B1286" t="s">
        <v>4310</v>
      </c>
      <c r="C1286" t="s">
        <v>4311</v>
      </c>
      <c r="D1286">
        <v>42</v>
      </c>
      <c r="E1286" t="s">
        <v>58</v>
      </c>
      <c r="F1286" t="s">
        <v>149</v>
      </c>
      <c r="G1286" s="1">
        <v>44227</v>
      </c>
      <c r="H1286" t="s">
        <v>21</v>
      </c>
      <c r="I1286" t="s">
        <v>52</v>
      </c>
      <c r="J1286" s="3" t="s">
        <v>4312</v>
      </c>
      <c r="K1286" t="s">
        <v>62</v>
      </c>
      <c r="M1286" t="s">
        <v>41</v>
      </c>
      <c r="N1286" t="s">
        <v>83</v>
      </c>
      <c r="R1286" t="str">
        <f t="shared" ca="1" si="20"/>
        <v>Aisha</v>
      </c>
      <c r="S1286" t="str">
        <f>IFERROR(TEXT(DATEVALUE(LEFT(Table1[[#This Row],[Date of Purchase]],10)), "MMMM"), TEXT(Table1[[#This Row],[Date of Purchase]], "MMMM"))</f>
        <v>January</v>
      </c>
      <c r="T1286" t="str">
        <f>IF(OR(
  AND(Table1[[#This Row],[Ticket Priority]]="Critical", Table1[[#This Row],[Ticket Status]]&lt;&gt;"Closed"),
  AND(Table1[[#This Row],[Ticket Priority]]="High", Table1[[#This Row],[Ticket Status]]="Open")
), "Yes", "No")</f>
        <v>No</v>
      </c>
      <c r="U1286" s="4" t="str">
        <f>IF(Table1[[#This Row],[Ticket Status]]="Closed","Yes","No")</f>
        <v>No</v>
      </c>
      <c r="V1286" s="4" t="str">
        <f>IF(Table1[[#This Row],[Ticket Status]]="Pending Customer Response","Yes","No")</f>
        <v>No</v>
      </c>
      <c r="W1286" s="5">
        <f ca="1">COUNTIFS(Table1[Agent_name],Table1[[#This Row],[Agent_name]],Table1[Month],Table1[[#This Row],[Month]])/160</f>
        <v>0.83125000000000004</v>
      </c>
    </row>
    <row r="1287" spans="1:23" x14ac:dyDescent="0.25">
      <c r="A1287">
        <v>1286</v>
      </c>
      <c r="B1287" t="s">
        <v>4313</v>
      </c>
      <c r="C1287" t="s">
        <v>4314</v>
      </c>
      <c r="D1287">
        <v>40</v>
      </c>
      <c r="E1287" t="s">
        <v>58</v>
      </c>
      <c r="F1287" t="s">
        <v>81</v>
      </c>
      <c r="G1287" s="1">
        <v>44492</v>
      </c>
      <c r="H1287" t="s">
        <v>66</v>
      </c>
      <c r="I1287" t="s">
        <v>22</v>
      </c>
      <c r="J1287" s="3" t="s">
        <v>4315</v>
      </c>
      <c r="K1287" t="s">
        <v>24</v>
      </c>
      <c r="M1287" t="s">
        <v>89</v>
      </c>
      <c r="N1287" t="s">
        <v>33</v>
      </c>
      <c r="O1287" s="2">
        <v>45078.217523148145</v>
      </c>
      <c r="R1287" t="str">
        <f t="shared" ca="1" si="20"/>
        <v>Aisha</v>
      </c>
      <c r="S1287" t="str">
        <f>IFERROR(TEXT(DATEVALUE(LEFT(Table1[[#This Row],[Date of Purchase]],10)), "MMMM"), TEXT(Table1[[#This Row],[Date of Purchase]], "MMMM"))</f>
        <v>October</v>
      </c>
      <c r="T1287" t="str">
        <f>IF(OR(
  AND(Table1[[#This Row],[Ticket Priority]]="Critical", Table1[[#This Row],[Ticket Status]]&lt;&gt;"Closed"),
  AND(Table1[[#This Row],[Ticket Priority]]="High", Table1[[#This Row],[Ticket Status]]="Open")
), "Yes", "No")</f>
        <v>No</v>
      </c>
      <c r="U1287" s="4" t="str">
        <f>IF(Table1[[#This Row],[Ticket Status]]="Closed","Yes","No")</f>
        <v>No</v>
      </c>
      <c r="V1287" s="4" t="str">
        <f>IF(Table1[[#This Row],[Ticket Status]]="Pending Customer Response","Yes","No")</f>
        <v>Yes</v>
      </c>
      <c r="W1287" s="5">
        <f ca="1">COUNTIFS(Table1[Agent_name],Table1[[#This Row],[Agent_name]],Table1[Month],Table1[[#This Row],[Month]])/160</f>
        <v>0.85624999999999996</v>
      </c>
    </row>
    <row r="1288" spans="1:23" x14ac:dyDescent="0.25">
      <c r="A1288">
        <v>1287</v>
      </c>
      <c r="B1288" t="s">
        <v>4316</v>
      </c>
      <c r="C1288" t="s">
        <v>4317</v>
      </c>
      <c r="D1288">
        <v>21</v>
      </c>
      <c r="E1288" t="s">
        <v>19</v>
      </c>
      <c r="F1288" t="s">
        <v>202</v>
      </c>
      <c r="G1288" s="1">
        <v>44261</v>
      </c>
      <c r="H1288" t="s">
        <v>21</v>
      </c>
      <c r="I1288" t="s">
        <v>77</v>
      </c>
      <c r="J1288" s="3" t="s">
        <v>4318</v>
      </c>
      <c r="K1288" t="s">
        <v>24</v>
      </c>
      <c r="M1288" t="s">
        <v>143</v>
      </c>
      <c r="N1288" t="s">
        <v>33</v>
      </c>
      <c r="O1288" s="2">
        <v>45078.914768518516</v>
      </c>
      <c r="R1288" t="str">
        <f t="shared" ca="1" si="20"/>
        <v>Ravi</v>
      </c>
      <c r="S1288" t="str">
        <f>IFERROR(TEXT(DATEVALUE(LEFT(Table1[[#This Row],[Date of Purchase]],10)), "MMMM"), TEXT(Table1[[#This Row],[Date of Purchase]], "MMMM"))</f>
        <v>March</v>
      </c>
      <c r="T1288" t="str">
        <f>IF(OR(
  AND(Table1[[#This Row],[Ticket Priority]]="Critical", Table1[[#This Row],[Ticket Status]]&lt;&gt;"Closed"),
  AND(Table1[[#This Row],[Ticket Priority]]="High", Table1[[#This Row],[Ticket Status]]="Open")
), "Yes", "No")</f>
        <v>No</v>
      </c>
      <c r="U1288" s="4" t="str">
        <f>IF(Table1[[#This Row],[Ticket Status]]="Closed","Yes","No")</f>
        <v>No</v>
      </c>
      <c r="V1288" s="4" t="str">
        <f>IF(Table1[[#This Row],[Ticket Status]]="Pending Customer Response","Yes","No")</f>
        <v>Yes</v>
      </c>
      <c r="W1288" s="5">
        <f ca="1">COUNTIFS(Table1[Agent_name],Table1[[#This Row],[Agent_name]],Table1[Month],Table1[[#This Row],[Month]])/160</f>
        <v>0.54374999999999996</v>
      </c>
    </row>
    <row r="1289" spans="1:23" x14ac:dyDescent="0.25">
      <c r="A1289">
        <v>1288</v>
      </c>
      <c r="B1289" t="s">
        <v>4319</v>
      </c>
      <c r="C1289" t="s">
        <v>4320</v>
      </c>
      <c r="D1289">
        <v>36</v>
      </c>
      <c r="E1289" t="s">
        <v>19</v>
      </c>
      <c r="F1289" t="s">
        <v>125</v>
      </c>
      <c r="G1289" s="1">
        <v>44558</v>
      </c>
      <c r="H1289" t="s">
        <v>21</v>
      </c>
      <c r="I1289" t="s">
        <v>113</v>
      </c>
      <c r="J1289" s="3" t="s">
        <v>4321</v>
      </c>
      <c r="K1289" t="s">
        <v>24</v>
      </c>
      <c r="M1289" t="s">
        <v>25</v>
      </c>
      <c r="N1289" t="s">
        <v>26</v>
      </c>
      <c r="O1289" s="2">
        <v>45078.016180555554</v>
      </c>
      <c r="R1289" t="str">
        <f t="shared" ca="1" si="20"/>
        <v>Aisha</v>
      </c>
      <c r="S1289" t="str">
        <f>IFERROR(TEXT(DATEVALUE(LEFT(Table1[[#This Row],[Date of Purchase]],10)), "MMMM"), TEXT(Table1[[#This Row],[Date of Purchase]], "MMMM"))</f>
        <v>December</v>
      </c>
      <c r="T1289" t="str">
        <f>IF(OR(
  AND(Table1[[#This Row],[Ticket Priority]]="Critical", Table1[[#This Row],[Ticket Status]]&lt;&gt;"Closed"),
  AND(Table1[[#This Row],[Ticket Priority]]="High", Table1[[#This Row],[Ticket Status]]="Open")
), "Yes", "No")</f>
        <v>Yes</v>
      </c>
      <c r="U1289" s="4" t="str">
        <f>IF(Table1[[#This Row],[Ticket Status]]="Closed","Yes","No")</f>
        <v>No</v>
      </c>
      <c r="V1289" s="4" t="str">
        <f>IF(Table1[[#This Row],[Ticket Status]]="Pending Customer Response","Yes","No")</f>
        <v>Yes</v>
      </c>
      <c r="W1289" s="5">
        <f ca="1">COUNTIFS(Table1[Agent_name],Table1[[#This Row],[Agent_name]],Table1[Month],Table1[[#This Row],[Month]])/160</f>
        <v>0.91249999999999998</v>
      </c>
    </row>
    <row r="1290" spans="1:23" x14ac:dyDescent="0.25">
      <c r="A1290">
        <v>1289</v>
      </c>
      <c r="B1290" t="s">
        <v>4322</v>
      </c>
      <c r="C1290" t="s">
        <v>4323</v>
      </c>
      <c r="D1290">
        <v>34</v>
      </c>
      <c r="E1290" t="s">
        <v>29</v>
      </c>
      <c r="F1290" t="s">
        <v>107</v>
      </c>
      <c r="G1290" s="1">
        <v>44353</v>
      </c>
      <c r="H1290" t="s">
        <v>59</v>
      </c>
      <c r="I1290" t="s">
        <v>52</v>
      </c>
      <c r="J1290" s="3" t="s">
        <v>4324</v>
      </c>
      <c r="K1290" t="s">
        <v>62</v>
      </c>
      <c r="M1290" t="s">
        <v>41</v>
      </c>
      <c r="N1290" t="s">
        <v>55</v>
      </c>
      <c r="R1290" t="str">
        <f t="shared" ca="1" si="20"/>
        <v>Aisha</v>
      </c>
      <c r="S1290" t="str">
        <f>IFERROR(TEXT(DATEVALUE(LEFT(Table1[[#This Row],[Date of Purchase]],10)), "MMMM"), TEXT(Table1[[#This Row],[Date of Purchase]], "MMMM"))</f>
        <v>June</v>
      </c>
      <c r="T1290" t="str">
        <f>IF(OR(
  AND(Table1[[#This Row],[Ticket Priority]]="Critical", Table1[[#This Row],[Ticket Status]]&lt;&gt;"Closed"),
  AND(Table1[[#This Row],[Ticket Priority]]="High", Table1[[#This Row],[Ticket Status]]="Open")
), "Yes", "No")</f>
        <v>No</v>
      </c>
      <c r="U1290" s="4" t="str">
        <f>IF(Table1[[#This Row],[Ticket Status]]="Closed","Yes","No")</f>
        <v>No</v>
      </c>
      <c r="V1290" s="4" t="str">
        <f>IF(Table1[[#This Row],[Ticket Status]]="Pending Customer Response","Yes","No")</f>
        <v>No</v>
      </c>
      <c r="W1290" s="5">
        <f ca="1">COUNTIFS(Table1[Agent_name],Table1[[#This Row],[Agent_name]],Table1[Month],Table1[[#This Row],[Month]])/160</f>
        <v>0.89375000000000004</v>
      </c>
    </row>
    <row r="1291" spans="1:23" x14ac:dyDescent="0.25">
      <c r="A1291">
        <v>1290</v>
      </c>
      <c r="B1291" t="s">
        <v>4325</v>
      </c>
      <c r="C1291" t="s">
        <v>4326</v>
      </c>
      <c r="D1291">
        <v>22</v>
      </c>
      <c r="E1291" t="s">
        <v>19</v>
      </c>
      <c r="F1291" t="s">
        <v>456</v>
      </c>
      <c r="G1291" s="1">
        <v>44476</v>
      </c>
      <c r="H1291" t="s">
        <v>67</v>
      </c>
      <c r="I1291" t="s">
        <v>52</v>
      </c>
      <c r="J1291" s="3" t="s">
        <v>4327</v>
      </c>
      <c r="K1291" t="s">
        <v>24</v>
      </c>
      <c r="M1291" t="s">
        <v>143</v>
      </c>
      <c r="N1291" t="s">
        <v>26</v>
      </c>
      <c r="O1291" s="2">
        <v>45078.121770833335</v>
      </c>
      <c r="R1291" t="str">
        <f t="shared" ca="1" si="20"/>
        <v>Priya</v>
      </c>
      <c r="S1291" t="str">
        <f>IFERROR(TEXT(DATEVALUE(LEFT(Table1[[#This Row],[Date of Purchase]],10)), "MMMM"), TEXT(Table1[[#This Row],[Date of Purchase]], "MMMM"))</f>
        <v>October</v>
      </c>
      <c r="T1291" t="str">
        <f>IF(OR(
  AND(Table1[[#This Row],[Ticket Priority]]="Critical", Table1[[#This Row],[Ticket Status]]&lt;&gt;"Closed"),
  AND(Table1[[#This Row],[Ticket Priority]]="High", Table1[[#This Row],[Ticket Status]]="Open")
), "Yes", "No")</f>
        <v>No</v>
      </c>
      <c r="U1291" s="4" t="str">
        <f>IF(Table1[[#This Row],[Ticket Status]]="Closed","Yes","No")</f>
        <v>No</v>
      </c>
      <c r="V1291" s="4" t="str">
        <f>IF(Table1[[#This Row],[Ticket Status]]="Pending Customer Response","Yes","No")</f>
        <v>Yes</v>
      </c>
      <c r="W1291" s="5">
        <f ca="1">COUNTIFS(Table1[Agent_name],Table1[[#This Row],[Agent_name]],Table1[Month],Table1[[#This Row],[Month]])/160</f>
        <v>0.58125000000000004</v>
      </c>
    </row>
    <row r="1292" spans="1:23" x14ac:dyDescent="0.25">
      <c r="A1292">
        <v>1291</v>
      </c>
      <c r="B1292" t="s">
        <v>4328</v>
      </c>
      <c r="C1292" t="s">
        <v>4329</v>
      </c>
      <c r="D1292">
        <v>42</v>
      </c>
      <c r="E1292" t="s">
        <v>29</v>
      </c>
      <c r="F1292" t="s">
        <v>655</v>
      </c>
      <c r="G1292" s="1">
        <v>44270</v>
      </c>
      <c r="H1292" t="s">
        <v>66</v>
      </c>
      <c r="I1292" t="s">
        <v>52</v>
      </c>
      <c r="J1292" s="3" t="s">
        <v>4330</v>
      </c>
      <c r="K1292" t="s">
        <v>24</v>
      </c>
      <c r="M1292" t="s">
        <v>143</v>
      </c>
      <c r="N1292" t="s">
        <v>26</v>
      </c>
      <c r="O1292" s="2">
        <v>45078.205821759257</v>
      </c>
      <c r="R1292" t="str">
        <f t="shared" ca="1" si="20"/>
        <v>Sara</v>
      </c>
      <c r="S1292" t="str">
        <f>IFERROR(TEXT(DATEVALUE(LEFT(Table1[[#This Row],[Date of Purchase]],10)), "MMMM"), TEXT(Table1[[#This Row],[Date of Purchase]], "MMMM"))</f>
        <v>March</v>
      </c>
      <c r="T1292" t="str">
        <f>IF(OR(
  AND(Table1[[#This Row],[Ticket Priority]]="Critical", Table1[[#This Row],[Ticket Status]]&lt;&gt;"Closed"),
  AND(Table1[[#This Row],[Ticket Priority]]="High", Table1[[#This Row],[Ticket Status]]="Open")
), "Yes", "No")</f>
        <v>No</v>
      </c>
      <c r="U1292" s="4" t="str">
        <f>IF(Table1[[#This Row],[Ticket Status]]="Closed","Yes","No")</f>
        <v>No</v>
      </c>
      <c r="V1292" s="4" t="str">
        <f>IF(Table1[[#This Row],[Ticket Status]]="Pending Customer Response","Yes","No")</f>
        <v>Yes</v>
      </c>
      <c r="W1292" s="5">
        <f ca="1">COUNTIFS(Table1[Agent_name],Table1[[#This Row],[Agent_name]],Table1[Month],Table1[[#This Row],[Month]])/160</f>
        <v>0.55625000000000002</v>
      </c>
    </row>
    <row r="1293" spans="1:23" x14ac:dyDescent="0.25">
      <c r="A1293">
        <v>1292</v>
      </c>
      <c r="B1293" t="s">
        <v>4331</v>
      </c>
      <c r="C1293" t="s">
        <v>4332</v>
      </c>
      <c r="D1293">
        <v>51</v>
      </c>
      <c r="E1293" t="s">
        <v>29</v>
      </c>
      <c r="F1293" t="s">
        <v>223</v>
      </c>
      <c r="G1293" s="1">
        <v>43960</v>
      </c>
      <c r="H1293" t="s">
        <v>21</v>
      </c>
      <c r="I1293" t="s">
        <v>31</v>
      </c>
      <c r="J1293" s="3" t="s">
        <v>4333</v>
      </c>
      <c r="K1293" t="s">
        <v>62</v>
      </c>
      <c r="M1293" t="s">
        <v>25</v>
      </c>
      <c r="N1293" t="s">
        <v>83</v>
      </c>
      <c r="R1293" t="str">
        <f t="shared" ca="1" si="20"/>
        <v>Aisha</v>
      </c>
      <c r="S1293" t="str">
        <f>IFERROR(TEXT(DATEVALUE(LEFT(Table1[[#This Row],[Date of Purchase]],10)), "MMMM"), TEXT(Table1[[#This Row],[Date of Purchase]], "MMMM"))</f>
        <v>May</v>
      </c>
      <c r="T1293" t="str">
        <f>IF(OR(
  AND(Table1[[#This Row],[Ticket Priority]]="Critical", Table1[[#This Row],[Ticket Status]]&lt;&gt;"Closed"),
  AND(Table1[[#This Row],[Ticket Priority]]="High", Table1[[#This Row],[Ticket Status]]="Open")
), "Yes", "No")</f>
        <v>Yes</v>
      </c>
      <c r="U1293" s="4" t="str">
        <f>IF(Table1[[#This Row],[Ticket Status]]="Closed","Yes","No")</f>
        <v>No</v>
      </c>
      <c r="V1293" s="4" t="str">
        <f>IF(Table1[[#This Row],[Ticket Status]]="Pending Customer Response","Yes","No")</f>
        <v>No</v>
      </c>
      <c r="W1293" s="5">
        <f ca="1">COUNTIFS(Table1[Agent_name],Table1[[#This Row],[Agent_name]],Table1[Month],Table1[[#This Row],[Month]])/160</f>
        <v>0.93125000000000002</v>
      </c>
    </row>
    <row r="1294" spans="1:23" x14ac:dyDescent="0.25">
      <c r="A1294">
        <v>1293</v>
      </c>
      <c r="B1294" t="s">
        <v>2800</v>
      </c>
      <c r="C1294" t="s">
        <v>1577</v>
      </c>
      <c r="D1294">
        <v>61</v>
      </c>
      <c r="E1294" t="s">
        <v>58</v>
      </c>
      <c r="F1294" t="s">
        <v>134</v>
      </c>
      <c r="G1294" s="1">
        <v>43911</v>
      </c>
      <c r="H1294" t="s">
        <v>66</v>
      </c>
      <c r="I1294" t="s">
        <v>67</v>
      </c>
      <c r="J1294" s="3" t="s">
        <v>4334</v>
      </c>
      <c r="K1294" t="s">
        <v>62</v>
      </c>
      <c r="M1294" t="s">
        <v>89</v>
      </c>
      <c r="N1294" t="s">
        <v>33</v>
      </c>
      <c r="R1294" t="str">
        <f t="shared" ca="1" si="20"/>
        <v>Sara</v>
      </c>
      <c r="S1294" t="str">
        <f>IFERROR(TEXT(DATEVALUE(LEFT(Table1[[#This Row],[Date of Purchase]],10)), "MMMM"), TEXT(Table1[[#This Row],[Date of Purchase]], "MMMM"))</f>
        <v>March</v>
      </c>
      <c r="T1294" t="str">
        <f>IF(OR(
  AND(Table1[[#This Row],[Ticket Priority]]="Critical", Table1[[#This Row],[Ticket Status]]&lt;&gt;"Closed"),
  AND(Table1[[#This Row],[Ticket Priority]]="High", Table1[[#This Row],[Ticket Status]]="Open")
), "Yes", "No")</f>
        <v>Yes</v>
      </c>
      <c r="U1294" s="4" t="str">
        <f>IF(Table1[[#This Row],[Ticket Status]]="Closed","Yes","No")</f>
        <v>No</v>
      </c>
      <c r="V1294" s="4" t="str">
        <f>IF(Table1[[#This Row],[Ticket Status]]="Pending Customer Response","Yes","No")</f>
        <v>No</v>
      </c>
      <c r="W1294" s="5">
        <f ca="1">COUNTIFS(Table1[Agent_name],Table1[[#This Row],[Agent_name]],Table1[Month],Table1[[#This Row],[Month]])/160</f>
        <v>0.55625000000000002</v>
      </c>
    </row>
    <row r="1295" spans="1:23" x14ac:dyDescent="0.25">
      <c r="A1295">
        <v>1294</v>
      </c>
      <c r="B1295" t="s">
        <v>4335</v>
      </c>
      <c r="C1295" t="s">
        <v>4336</v>
      </c>
      <c r="D1295">
        <v>50</v>
      </c>
      <c r="E1295" t="s">
        <v>19</v>
      </c>
      <c r="F1295" t="s">
        <v>36</v>
      </c>
      <c r="G1295" s="1">
        <v>43997</v>
      </c>
      <c r="H1295" t="s">
        <v>59</v>
      </c>
      <c r="I1295" t="s">
        <v>99</v>
      </c>
      <c r="J1295" s="3" t="s">
        <v>4337</v>
      </c>
      <c r="K1295" t="s">
        <v>39</v>
      </c>
      <c r="L1295" t="s">
        <v>4338</v>
      </c>
      <c r="M1295" t="s">
        <v>25</v>
      </c>
      <c r="N1295" t="s">
        <v>33</v>
      </c>
      <c r="O1295" s="2">
        <v>45078.869756944441</v>
      </c>
      <c r="P1295" s="2">
        <v>45078.019062500003</v>
      </c>
      <c r="Q1295">
        <v>2</v>
      </c>
      <c r="R1295" t="str">
        <f t="shared" ca="1" si="20"/>
        <v>Ravi</v>
      </c>
      <c r="S1295" t="str">
        <f>IFERROR(TEXT(DATEVALUE(LEFT(Table1[[#This Row],[Date of Purchase]],10)), "MMMM"), TEXT(Table1[[#This Row],[Date of Purchase]], "MMMM"))</f>
        <v>June</v>
      </c>
      <c r="T1295" t="str">
        <f>IF(OR(
  AND(Table1[[#This Row],[Ticket Priority]]="Critical", Table1[[#This Row],[Ticket Status]]&lt;&gt;"Closed"),
  AND(Table1[[#This Row],[Ticket Priority]]="High", Table1[[#This Row],[Ticket Status]]="Open")
), "Yes", "No")</f>
        <v>No</v>
      </c>
      <c r="U1295" s="4" t="str">
        <f>IF(Table1[[#This Row],[Ticket Status]]="Closed","Yes","No")</f>
        <v>Yes</v>
      </c>
      <c r="V1295" s="4" t="str">
        <f>IF(Table1[[#This Row],[Ticket Status]]="Pending Customer Response","Yes","No")</f>
        <v>No</v>
      </c>
      <c r="W1295" s="5">
        <f ca="1">COUNTIFS(Table1[Agent_name],Table1[[#This Row],[Agent_name]],Table1[Month],Table1[[#This Row],[Month]])/160</f>
        <v>0.58125000000000004</v>
      </c>
    </row>
    <row r="1296" spans="1:23" x14ac:dyDescent="0.25">
      <c r="A1296">
        <v>1295</v>
      </c>
      <c r="B1296" t="s">
        <v>4339</v>
      </c>
      <c r="C1296" t="s">
        <v>4340</v>
      </c>
      <c r="D1296">
        <v>46</v>
      </c>
      <c r="E1296" t="s">
        <v>29</v>
      </c>
      <c r="F1296" t="s">
        <v>655</v>
      </c>
      <c r="G1296" s="1">
        <v>44411</v>
      </c>
      <c r="H1296" t="s">
        <v>67</v>
      </c>
      <c r="I1296" t="s">
        <v>37</v>
      </c>
      <c r="J1296" s="3" t="s">
        <v>4341</v>
      </c>
      <c r="K1296" t="s">
        <v>24</v>
      </c>
      <c r="M1296" t="s">
        <v>143</v>
      </c>
      <c r="N1296" t="s">
        <v>26</v>
      </c>
      <c r="O1296" s="2">
        <v>45078.546863425923</v>
      </c>
      <c r="R1296" t="str">
        <f t="shared" ca="1" si="20"/>
        <v>Aisha</v>
      </c>
      <c r="S1296" t="str">
        <f>IFERROR(TEXT(DATEVALUE(LEFT(Table1[[#This Row],[Date of Purchase]],10)), "MMMM"), TEXT(Table1[[#This Row],[Date of Purchase]], "MMMM"))</f>
        <v>August</v>
      </c>
      <c r="T1296" t="str">
        <f>IF(OR(
  AND(Table1[[#This Row],[Ticket Priority]]="Critical", Table1[[#This Row],[Ticket Status]]&lt;&gt;"Closed"),
  AND(Table1[[#This Row],[Ticket Priority]]="High", Table1[[#This Row],[Ticket Status]]="Open")
), "Yes", "No")</f>
        <v>No</v>
      </c>
      <c r="U1296" s="4" t="str">
        <f>IF(Table1[[#This Row],[Ticket Status]]="Closed","Yes","No")</f>
        <v>No</v>
      </c>
      <c r="V1296" s="4" t="str">
        <f>IF(Table1[[#This Row],[Ticket Status]]="Pending Customer Response","Yes","No")</f>
        <v>Yes</v>
      </c>
      <c r="W1296" s="5">
        <f ca="1">COUNTIFS(Table1[Agent_name],Table1[[#This Row],[Agent_name]],Table1[Month],Table1[[#This Row],[Month]])/160</f>
        <v>0.86250000000000004</v>
      </c>
    </row>
    <row r="1297" spans="1:23" x14ac:dyDescent="0.25">
      <c r="A1297">
        <v>1296</v>
      </c>
      <c r="B1297" t="s">
        <v>4342</v>
      </c>
      <c r="C1297" t="s">
        <v>4343</v>
      </c>
      <c r="D1297">
        <v>21</v>
      </c>
      <c r="E1297" t="s">
        <v>58</v>
      </c>
      <c r="F1297" t="s">
        <v>44</v>
      </c>
      <c r="G1297" s="1">
        <v>44522</v>
      </c>
      <c r="H1297" t="s">
        <v>59</v>
      </c>
      <c r="I1297" t="s">
        <v>31</v>
      </c>
      <c r="J1297" s="3" t="s">
        <v>4344</v>
      </c>
      <c r="K1297" t="s">
        <v>39</v>
      </c>
      <c r="L1297" t="s">
        <v>4345</v>
      </c>
      <c r="M1297" t="s">
        <v>143</v>
      </c>
      <c r="N1297" t="s">
        <v>55</v>
      </c>
      <c r="O1297" s="2">
        <v>45078.153124999997</v>
      </c>
      <c r="P1297" s="2">
        <v>45078.23715277778</v>
      </c>
      <c r="Q1297">
        <v>5</v>
      </c>
      <c r="R1297" t="str">
        <f t="shared" ca="1" si="20"/>
        <v>Sara</v>
      </c>
      <c r="S1297" t="str">
        <f>IFERROR(TEXT(DATEVALUE(LEFT(Table1[[#This Row],[Date of Purchase]],10)), "MMMM"), TEXT(Table1[[#This Row],[Date of Purchase]], "MMMM"))</f>
        <v>November</v>
      </c>
      <c r="T1297" t="str">
        <f>IF(OR(
  AND(Table1[[#This Row],[Ticket Priority]]="Critical", Table1[[#This Row],[Ticket Status]]&lt;&gt;"Closed"),
  AND(Table1[[#This Row],[Ticket Priority]]="High", Table1[[#This Row],[Ticket Status]]="Open")
), "Yes", "No")</f>
        <v>No</v>
      </c>
      <c r="U1297" s="4" t="str">
        <f>IF(Table1[[#This Row],[Ticket Status]]="Closed","Yes","No")</f>
        <v>Yes</v>
      </c>
      <c r="V1297" s="4" t="str">
        <f>IF(Table1[[#This Row],[Ticket Status]]="Pending Customer Response","Yes","No")</f>
        <v>No</v>
      </c>
      <c r="W1297" s="5">
        <f ca="1">COUNTIFS(Table1[Agent_name],Table1[[#This Row],[Agent_name]],Table1[Month],Table1[[#This Row],[Month]])/160</f>
        <v>0.79374999999999996</v>
      </c>
    </row>
    <row r="1298" spans="1:23" x14ac:dyDescent="0.25">
      <c r="A1298">
        <v>1297</v>
      </c>
      <c r="B1298" t="s">
        <v>1091</v>
      </c>
      <c r="C1298" t="s">
        <v>4346</v>
      </c>
      <c r="D1298">
        <v>66</v>
      </c>
      <c r="E1298" t="s">
        <v>58</v>
      </c>
      <c r="F1298" t="s">
        <v>207</v>
      </c>
      <c r="G1298" s="1">
        <v>43871</v>
      </c>
      <c r="H1298" t="s">
        <v>45</v>
      </c>
      <c r="I1298" t="s">
        <v>93</v>
      </c>
      <c r="J1298" s="3" t="s">
        <v>4347</v>
      </c>
      <c r="K1298" t="s">
        <v>39</v>
      </c>
      <c r="L1298" t="s">
        <v>4348</v>
      </c>
      <c r="M1298" t="s">
        <v>41</v>
      </c>
      <c r="N1298" t="s">
        <v>26</v>
      </c>
      <c r="O1298" s="2">
        <v>45078.237870370373</v>
      </c>
      <c r="P1298" s="2">
        <v>45078.32675925926</v>
      </c>
      <c r="Q1298">
        <v>2</v>
      </c>
      <c r="R1298" t="str">
        <f t="shared" ca="1" si="20"/>
        <v>Aisha</v>
      </c>
      <c r="S1298" t="str">
        <f>IFERROR(TEXT(DATEVALUE(LEFT(Table1[[#This Row],[Date of Purchase]],10)), "MMMM"), TEXT(Table1[[#This Row],[Date of Purchase]], "MMMM"))</f>
        <v>February</v>
      </c>
      <c r="T1298" t="str">
        <f>IF(OR(
  AND(Table1[[#This Row],[Ticket Priority]]="Critical", Table1[[#This Row],[Ticket Status]]&lt;&gt;"Closed"),
  AND(Table1[[#This Row],[Ticket Priority]]="High", Table1[[#This Row],[Ticket Status]]="Open")
), "Yes", "No")</f>
        <v>No</v>
      </c>
      <c r="U1298" s="4" t="str">
        <f>IF(Table1[[#This Row],[Ticket Status]]="Closed","Yes","No")</f>
        <v>Yes</v>
      </c>
      <c r="V1298" s="4" t="str">
        <f>IF(Table1[[#This Row],[Ticket Status]]="Pending Customer Response","Yes","No")</f>
        <v>No</v>
      </c>
      <c r="W1298" s="5">
        <f ca="1">COUNTIFS(Table1[Agent_name],Table1[[#This Row],[Agent_name]],Table1[Month],Table1[[#This Row],[Month]])/160</f>
        <v>0.85624999999999996</v>
      </c>
    </row>
    <row r="1299" spans="1:23" x14ac:dyDescent="0.25">
      <c r="A1299">
        <v>1298</v>
      </c>
      <c r="B1299" t="s">
        <v>4349</v>
      </c>
      <c r="C1299" t="s">
        <v>4350</v>
      </c>
      <c r="D1299">
        <v>33</v>
      </c>
      <c r="E1299" t="s">
        <v>19</v>
      </c>
      <c r="F1299" t="s">
        <v>117</v>
      </c>
      <c r="G1299" s="1">
        <v>44468</v>
      </c>
      <c r="H1299" t="s">
        <v>66</v>
      </c>
      <c r="I1299" t="s">
        <v>77</v>
      </c>
      <c r="J1299" s="3" t="s">
        <v>4351</v>
      </c>
      <c r="K1299" t="s">
        <v>24</v>
      </c>
      <c r="M1299" t="s">
        <v>89</v>
      </c>
      <c r="N1299" t="s">
        <v>26</v>
      </c>
      <c r="O1299" s="2">
        <v>45078.090648148151</v>
      </c>
      <c r="R1299" t="str">
        <f t="shared" ca="1" si="20"/>
        <v>Divya</v>
      </c>
      <c r="S1299" t="str">
        <f>IFERROR(TEXT(DATEVALUE(LEFT(Table1[[#This Row],[Date of Purchase]],10)), "MMMM"), TEXT(Table1[[#This Row],[Date of Purchase]], "MMMM"))</f>
        <v>September</v>
      </c>
      <c r="T1299" t="str">
        <f>IF(OR(
  AND(Table1[[#This Row],[Ticket Priority]]="Critical", Table1[[#This Row],[Ticket Status]]&lt;&gt;"Closed"),
  AND(Table1[[#This Row],[Ticket Priority]]="High", Table1[[#This Row],[Ticket Status]]="Open")
), "Yes", "No")</f>
        <v>No</v>
      </c>
      <c r="U1299" s="4" t="str">
        <f>IF(Table1[[#This Row],[Ticket Status]]="Closed","Yes","No")</f>
        <v>No</v>
      </c>
      <c r="V1299" s="4" t="str">
        <f>IF(Table1[[#This Row],[Ticket Status]]="Pending Customer Response","Yes","No")</f>
        <v>Yes</v>
      </c>
      <c r="W1299" s="5">
        <f ca="1">COUNTIFS(Table1[Agent_name],Table1[[#This Row],[Agent_name]],Table1[Month],Table1[[#This Row],[Month]])/160</f>
        <v>0.21875</v>
      </c>
    </row>
    <row r="1300" spans="1:23" x14ac:dyDescent="0.25">
      <c r="A1300">
        <v>1299</v>
      </c>
      <c r="B1300" t="s">
        <v>4352</v>
      </c>
      <c r="C1300" t="s">
        <v>4353</v>
      </c>
      <c r="D1300">
        <v>63</v>
      </c>
      <c r="E1300" t="s">
        <v>29</v>
      </c>
      <c r="F1300" t="s">
        <v>157</v>
      </c>
      <c r="G1300" s="1">
        <v>43915</v>
      </c>
      <c r="H1300" t="s">
        <v>45</v>
      </c>
      <c r="I1300" t="s">
        <v>37</v>
      </c>
      <c r="J1300" s="3" t="s">
        <v>4354</v>
      </c>
      <c r="K1300" t="s">
        <v>39</v>
      </c>
      <c r="L1300" t="s">
        <v>4355</v>
      </c>
      <c r="M1300" t="s">
        <v>89</v>
      </c>
      <c r="N1300" t="s">
        <v>83</v>
      </c>
      <c r="O1300" s="2">
        <v>45078.226770833331</v>
      </c>
      <c r="P1300" s="2">
        <v>45078.07885416667</v>
      </c>
      <c r="Q1300">
        <v>4</v>
      </c>
      <c r="R1300" t="str">
        <f t="shared" ca="1" si="20"/>
        <v>Ravi</v>
      </c>
      <c r="S1300" t="str">
        <f>IFERROR(TEXT(DATEVALUE(LEFT(Table1[[#This Row],[Date of Purchase]],10)), "MMMM"), TEXT(Table1[[#This Row],[Date of Purchase]], "MMMM"))</f>
        <v>March</v>
      </c>
      <c r="T1300" t="str">
        <f>IF(OR(
  AND(Table1[[#This Row],[Ticket Priority]]="Critical", Table1[[#This Row],[Ticket Status]]&lt;&gt;"Closed"),
  AND(Table1[[#This Row],[Ticket Priority]]="High", Table1[[#This Row],[Ticket Status]]="Open")
), "Yes", "No")</f>
        <v>No</v>
      </c>
      <c r="U1300" s="4" t="str">
        <f>IF(Table1[[#This Row],[Ticket Status]]="Closed","Yes","No")</f>
        <v>Yes</v>
      </c>
      <c r="V1300" s="4" t="str">
        <f>IF(Table1[[#This Row],[Ticket Status]]="Pending Customer Response","Yes","No")</f>
        <v>No</v>
      </c>
      <c r="W1300" s="5">
        <f ca="1">COUNTIFS(Table1[Agent_name],Table1[[#This Row],[Agent_name]],Table1[Month],Table1[[#This Row],[Month]])/160</f>
        <v>0.54374999999999996</v>
      </c>
    </row>
    <row r="1301" spans="1:23" x14ac:dyDescent="0.25">
      <c r="A1301">
        <v>1300</v>
      </c>
      <c r="B1301" t="s">
        <v>4356</v>
      </c>
      <c r="C1301" t="s">
        <v>4357</v>
      </c>
      <c r="D1301">
        <v>41</v>
      </c>
      <c r="E1301" t="s">
        <v>19</v>
      </c>
      <c r="F1301" t="s">
        <v>699</v>
      </c>
      <c r="G1301" s="1">
        <v>44378</v>
      </c>
      <c r="H1301" t="s">
        <v>67</v>
      </c>
      <c r="I1301" t="s">
        <v>59</v>
      </c>
      <c r="J1301" s="3" t="s">
        <v>4358</v>
      </c>
      <c r="K1301" t="s">
        <v>24</v>
      </c>
      <c r="M1301" t="s">
        <v>41</v>
      </c>
      <c r="N1301" t="s">
        <v>55</v>
      </c>
      <c r="O1301" s="2">
        <v>45078.835127314815</v>
      </c>
      <c r="R1301" t="str">
        <f t="shared" ca="1" si="20"/>
        <v>Divya</v>
      </c>
      <c r="S1301" t="str">
        <f>IFERROR(TEXT(DATEVALUE(LEFT(Table1[[#This Row],[Date of Purchase]],10)), "MMMM"), TEXT(Table1[[#This Row],[Date of Purchase]], "MMMM"))</f>
        <v>July</v>
      </c>
      <c r="T1301" t="str">
        <f>IF(OR(
  AND(Table1[[#This Row],[Ticket Priority]]="Critical", Table1[[#This Row],[Ticket Status]]&lt;&gt;"Closed"),
  AND(Table1[[#This Row],[Ticket Priority]]="High", Table1[[#This Row],[Ticket Status]]="Open")
), "Yes", "No")</f>
        <v>No</v>
      </c>
      <c r="U1301" s="4" t="str">
        <f>IF(Table1[[#This Row],[Ticket Status]]="Closed","Yes","No")</f>
        <v>No</v>
      </c>
      <c r="V1301" s="4" t="str">
        <f>IF(Table1[[#This Row],[Ticket Status]]="Pending Customer Response","Yes","No")</f>
        <v>Yes</v>
      </c>
      <c r="W1301" s="5">
        <f ca="1">COUNTIFS(Table1[Agent_name],Table1[[#This Row],[Agent_name]],Table1[Month],Table1[[#This Row],[Month]])/160</f>
        <v>0.25</v>
      </c>
    </row>
    <row r="1302" spans="1:23" x14ac:dyDescent="0.25">
      <c r="A1302">
        <v>1301</v>
      </c>
      <c r="B1302" t="s">
        <v>4359</v>
      </c>
      <c r="C1302" t="s">
        <v>4360</v>
      </c>
      <c r="D1302">
        <v>63</v>
      </c>
      <c r="E1302" t="s">
        <v>58</v>
      </c>
      <c r="F1302" t="s">
        <v>219</v>
      </c>
      <c r="G1302" s="1">
        <v>43843</v>
      </c>
      <c r="H1302" t="s">
        <v>67</v>
      </c>
      <c r="I1302" t="s">
        <v>22</v>
      </c>
      <c r="J1302" s="3" t="s">
        <v>4361</v>
      </c>
      <c r="K1302" t="s">
        <v>39</v>
      </c>
      <c r="L1302" t="s">
        <v>4362</v>
      </c>
      <c r="M1302" t="s">
        <v>41</v>
      </c>
      <c r="N1302" t="s">
        <v>26</v>
      </c>
      <c r="O1302" s="2">
        <v>45078.303206018521</v>
      </c>
      <c r="P1302" s="2">
        <v>45078.572650462964</v>
      </c>
      <c r="Q1302">
        <v>2</v>
      </c>
      <c r="R1302" t="str">
        <f t="shared" ca="1" si="20"/>
        <v>Ravi</v>
      </c>
      <c r="S1302" t="str">
        <f>IFERROR(TEXT(DATEVALUE(LEFT(Table1[[#This Row],[Date of Purchase]],10)), "MMMM"), TEXT(Table1[[#This Row],[Date of Purchase]], "MMMM"))</f>
        <v>January</v>
      </c>
      <c r="T1302" t="str">
        <f>IF(OR(
  AND(Table1[[#This Row],[Ticket Priority]]="Critical", Table1[[#This Row],[Ticket Status]]&lt;&gt;"Closed"),
  AND(Table1[[#This Row],[Ticket Priority]]="High", Table1[[#This Row],[Ticket Status]]="Open")
), "Yes", "No")</f>
        <v>No</v>
      </c>
      <c r="U1302" s="4" t="str">
        <f>IF(Table1[[#This Row],[Ticket Status]]="Closed","Yes","No")</f>
        <v>Yes</v>
      </c>
      <c r="V1302" s="4" t="str">
        <f>IF(Table1[[#This Row],[Ticket Status]]="Pending Customer Response","Yes","No")</f>
        <v>No</v>
      </c>
      <c r="W1302" s="5">
        <f ca="1">COUNTIFS(Table1[Agent_name],Table1[[#This Row],[Agent_name]],Table1[Month],Table1[[#This Row],[Month]])/160</f>
        <v>0.74375000000000002</v>
      </c>
    </row>
    <row r="1303" spans="1:23" x14ac:dyDescent="0.25">
      <c r="A1303">
        <v>1302</v>
      </c>
      <c r="B1303" t="s">
        <v>4363</v>
      </c>
      <c r="C1303" t="s">
        <v>4364</v>
      </c>
      <c r="D1303">
        <v>24</v>
      </c>
      <c r="E1303" t="s">
        <v>29</v>
      </c>
      <c r="F1303" t="s">
        <v>107</v>
      </c>
      <c r="G1303" s="1">
        <v>44319</v>
      </c>
      <c r="H1303" t="s">
        <v>59</v>
      </c>
      <c r="I1303" t="s">
        <v>99</v>
      </c>
      <c r="J1303" s="3" t="s">
        <v>1230</v>
      </c>
      <c r="K1303" t="s">
        <v>24</v>
      </c>
      <c r="M1303" t="s">
        <v>41</v>
      </c>
      <c r="N1303" t="s">
        <v>83</v>
      </c>
      <c r="O1303" s="2">
        <v>45078.186539351853</v>
      </c>
      <c r="R1303" t="str">
        <f t="shared" ca="1" si="20"/>
        <v>Priya</v>
      </c>
      <c r="S1303" t="str">
        <f>IFERROR(TEXT(DATEVALUE(LEFT(Table1[[#This Row],[Date of Purchase]],10)), "MMMM"), TEXT(Table1[[#This Row],[Date of Purchase]], "MMMM"))</f>
        <v>May</v>
      </c>
      <c r="T1303" t="str">
        <f>IF(OR(
  AND(Table1[[#This Row],[Ticket Priority]]="Critical", Table1[[#This Row],[Ticket Status]]&lt;&gt;"Closed"),
  AND(Table1[[#This Row],[Ticket Priority]]="High", Table1[[#This Row],[Ticket Status]]="Open")
), "Yes", "No")</f>
        <v>No</v>
      </c>
      <c r="U1303" s="4" t="str">
        <f>IF(Table1[[#This Row],[Ticket Status]]="Closed","Yes","No")</f>
        <v>No</v>
      </c>
      <c r="V1303" s="4" t="str">
        <f>IF(Table1[[#This Row],[Ticket Status]]="Pending Customer Response","Yes","No")</f>
        <v>Yes</v>
      </c>
      <c r="W1303" s="5">
        <f ca="1">COUNTIFS(Table1[Agent_name],Table1[[#This Row],[Agent_name]],Table1[Month],Table1[[#This Row],[Month]])/160</f>
        <v>0.40625</v>
      </c>
    </row>
    <row r="1304" spans="1:23" x14ac:dyDescent="0.25">
      <c r="A1304">
        <v>1303</v>
      </c>
      <c r="B1304" t="s">
        <v>4365</v>
      </c>
      <c r="C1304" t="s">
        <v>4366</v>
      </c>
      <c r="D1304">
        <v>63</v>
      </c>
      <c r="E1304" t="s">
        <v>29</v>
      </c>
      <c r="F1304" t="s">
        <v>20</v>
      </c>
      <c r="G1304" s="1">
        <v>44068</v>
      </c>
      <c r="H1304" t="s">
        <v>21</v>
      </c>
      <c r="I1304" t="s">
        <v>60</v>
      </c>
      <c r="J1304" s="3" t="s">
        <v>4367</v>
      </c>
      <c r="K1304" t="s">
        <v>24</v>
      </c>
      <c r="M1304" t="s">
        <v>41</v>
      </c>
      <c r="N1304" t="s">
        <v>55</v>
      </c>
      <c r="O1304" s="2">
        <v>45078.909467592595</v>
      </c>
      <c r="R1304" t="str">
        <f t="shared" ca="1" si="20"/>
        <v>Aisha</v>
      </c>
      <c r="S1304" t="str">
        <f>IFERROR(TEXT(DATEVALUE(LEFT(Table1[[#This Row],[Date of Purchase]],10)), "MMMM"), TEXT(Table1[[#This Row],[Date of Purchase]], "MMMM"))</f>
        <v>August</v>
      </c>
      <c r="T1304" t="str">
        <f>IF(OR(
  AND(Table1[[#This Row],[Ticket Priority]]="Critical", Table1[[#This Row],[Ticket Status]]&lt;&gt;"Closed"),
  AND(Table1[[#This Row],[Ticket Priority]]="High", Table1[[#This Row],[Ticket Status]]="Open")
), "Yes", "No")</f>
        <v>No</v>
      </c>
      <c r="U1304" s="4" t="str">
        <f>IF(Table1[[#This Row],[Ticket Status]]="Closed","Yes","No")</f>
        <v>No</v>
      </c>
      <c r="V1304" s="4" t="str">
        <f>IF(Table1[[#This Row],[Ticket Status]]="Pending Customer Response","Yes","No")</f>
        <v>Yes</v>
      </c>
      <c r="W1304" s="5">
        <f ca="1">COUNTIFS(Table1[Agent_name],Table1[[#This Row],[Agent_name]],Table1[Month],Table1[[#This Row],[Month]])/160</f>
        <v>0.86250000000000004</v>
      </c>
    </row>
    <row r="1305" spans="1:23" x14ac:dyDescent="0.25">
      <c r="A1305">
        <v>1304</v>
      </c>
      <c r="B1305" t="s">
        <v>4368</v>
      </c>
      <c r="C1305" t="s">
        <v>4369</v>
      </c>
      <c r="D1305">
        <v>22</v>
      </c>
      <c r="E1305" t="s">
        <v>19</v>
      </c>
      <c r="F1305" t="s">
        <v>655</v>
      </c>
      <c r="G1305" s="1">
        <v>43924</v>
      </c>
      <c r="H1305" t="s">
        <v>66</v>
      </c>
      <c r="I1305" t="s">
        <v>93</v>
      </c>
      <c r="J1305" s="3" t="s">
        <v>4370</v>
      </c>
      <c r="K1305" t="s">
        <v>24</v>
      </c>
      <c r="M1305" t="s">
        <v>25</v>
      </c>
      <c r="N1305" t="s">
        <v>83</v>
      </c>
      <c r="O1305" s="2">
        <v>45078.435173611113</v>
      </c>
      <c r="R1305" t="str">
        <f t="shared" ca="1" si="20"/>
        <v>Sara</v>
      </c>
      <c r="S1305" t="str">
        <f>IFERROR(TEXT(DATEVALUE(LEFT(Table1[[#This Row],[Date of Purchase]],10)), "MMMM"), TEXT(Table1[[#This Row],[Date of Purchase]], "MMMM"))</f>
        <v>April</v>
      </c>
      <c r="T1305" t="str">
        <f>IF(OR(
  AND(Table1[[#This Row],[Ticket Priority]]="Critical", Table1[[#This Row],[Ticket Status]]&lt;&gt;"Closed"),
  AND(Table1[[#This Row],[Ticket Priority]]="High", Table1[[#This Row],[Ticket Status]]="Open")
), "Yes", "No")</f>
        <v>Yes</v>
      </c>
      <c r="U1305" s="4" t="str">
        <f>IF(Table1[[#This Row],[Ticket Status]]="Closed","Yes","No")</f>
        <v>No</v>
      </c>
      <c r="V1305" s="4" t="str">
        <f>IF(Table1[[#This Row],[Ticket Status]]="Pending Customer Response","Yes","No")</f>
        <v>Yes</v>
      </c>
      <c r="W1305" s="5">
        <f ca="1">COUNTIFS(Table1[Agent_name],Table1[[#This Row],[Agent_name]],Table1[Month],Table1[[#This Row],[Month]])/160</f>
        <v>0.75624999999999998</v>
      </c>
    </row>
    <row r="1306" spans="1:23" x14ac:dyDescent="0.25">
      <c r="A1306">
        <v>1305</v>
      </c>
      <c r="B1306" t="s">
        <v>4371</v>
      </c>
      <c r="C1306" t="s">
        <v>4372</v>
      </c>
      <c r="D1306">
        <v>24</v>
      </c>
      <c r="E1306" t="s">
        <v>58</v>
      </c>
      <c r="F1306" t="s">
        <v>98</v>
      </c>
      <c r="G1306" s="1">
        <v>44397</v>
      </c>
      <c r="H1306" t="s">
        <v>66</v>
      </c>
      <c r="I1306" t="s">
        <v>22</v>
      </c>
      <c r="J1306" s="3" t="s">
        <v>4373</v>
      </c>
      <c r="K1306" t="s">
        <v>24</v>
      </c>
      <c r="M1306" t="s">
        <v>41</v>
      </c>
      <c r="N1306" t="s">
        <v>55</v>
      </c>
      <c r="O1306" s="2">
        <v>45078.008090277777</v>
      </c>
      <c r="R1306" t="str">
        <f t="shared" ca="1" si="20"/>
        <v>Divya</v>
      </c>
      <c r="S1306" t="str">
        <f>IFERROR(TEXT(DATEVALUE(LEFT(Table1[[#This Row],[Date of Purchase]],10)), "MMMM"), TEXT(Table1[[#This Row],[Date of Purchase]], "MMMM"))</f>
        <v>July</v>
      </c>
      <c r="T1306" t="str">
        <f>IF(OR(
  AND(Table1[[#This Row],[Ticket Priority]]="Critical", Table1[[#This Row],[Ticket Status]]&lt;&gt;"Closed"),
  AND(Table1[[#This Row],[Ticket Priority]]="High", Table1[[#This Row],[Ticket Status]]="Open")
), "Yes", "No")</f>
        <v>No</v>
      </c>
      <c r="U1306" s="4" t="str">
        <f>IF(Table1[[#This Row],[Ticket Status]]="Closed","Yes","No")</f>
        <v>No</v>
      </c>
      <c r="V1306" s="4" t="str">
        <f>IF(Table1[[#This Row],[Ticket Status]]="Pending Customer Response","Yes","No")</f>
        <v>Yes</v>
      </c>
      <c r="W1306" s="5">
        <f ca="1">COUNTIFS(Table1[Agent_name],Table1[[#This Row],[Agent_name]],Table1[Month],Table1[[#This Row],[Month]])/160</f>
        <v>0.25</v>
      </c>
    </row>
    <row r="1307" spans="1:23" x14ac:dyDescent="0.25">
      <c r="A1307">
        <v>1306</v>
      </c>
      <c r="B1307" t="s">
        <v>4374</v>
      </c>
      <c r="C1307" t="s">
        <v>4375</v>
      </c>
      <c r="D1307">
        <v>66</v>
      </c>
      <c r="E1307" t="s">
        <v>29</v>
      </c>
      <c r="F1307" t="s">
        <v>242</v>
      </c>
      <c r="G1307" s="1">
        <v>44021</v>
      </c>
      <c r="H1307" t="s">
        <v>59</v>
      </c>
      <c r="I1307" t="s">
        <v>31</v>
      </c>
      <c r="J1307" s="3" t="s">
        <v>4376</v>
      </c>
      <c r="K1307" t="s">
        <v>39</v>
      </c>
      <c r="L1307" t="s">
        <v>4377</v>
      </c>
      <c r="M1307" t="s">
        <v>89</v>
      </c>
      <c r="N1307" t="s">
        <v>83</v>
      </c>
      <c r="O1307" s="2">
        <v>45078.172685185185</v>
      </c>
      <c r="P1307" s="2">
        <v>45078.373379629629</v>
      </c>
      <c r="Q1307">
        <v>4</v>
      </c>
      <c r="R1307" t="str">
        <f t="shared" ca="1" si="20"/>
        <v>Mohit</v>
      </c>
      <c r="S1307" t="str">
        <f>IFERROR(TEXT(DATEVALUE(LEFT(Table1[[#This Row],[Date of Purchase]],10)), "MMMM"), TEXT(Table1[[#This Row],[Date of Purchase]], "MMMM"))</f>
        <v>July</v>
      </c>
      <c r="T1307" t="str">
        <f>IF(OR(
  AND(Table1[[#This Row],[Ticket Priority]]="Critical", Table1[[#This Row],[Ticket Status]]&lt;&gt;"Closed"),
  AND(Table1[[#This Row],[Ticket Priority]]="High", Table1[[#This Row],[Ticket Status]]="Open")
), "Yes", "No")</f>
        <v>No</v>
      </c>
      <c r="U1307" s="4" t="str">
        <f>IF(Table1[[#This Row],[Ticket Status]]="Closed","Yes","No")</f>
        <v>Yes</v>
      </c>
      <c r="V1307" s="4" t="str">
        <f>IF(Table1[[#This Row],[Ticket Status]]="Pending Customer Response","Yes","No")</f>
        <v>No</v>
      </c>
      <c r="W1307" s="5">
        <f ca="1">COUNTIFS(Table1[Agent_name],Table1[[#This Row],[Agent_name]],Table1[Month],Table1[[#This Row],[Month]])/160</f>
        <v>0.53125</v>
      </c>
    </row>
    <row r="1308" spans="1:23" x14ac:dyDescent="0.25">
      <c r="A1308">
        <v>1307</v>
      </c>
      <c r="B1308" t="s">
        <v>4378</v>
      </c>
      <c r="C1308" t="s">
        <v>4379</v>
      </c>
      <c r="D1308">
        <v>63</v>
      </c>
      <c r="E1308" t="s">
        <v>19</v>
      </c>
      <c r="F1308" t="s">
        <v>699</v>
      </c>
      <c r="G1308" s="1">
        <v>43857</v>
      </c>
      <c r="H1308" t="s">
        <v>67</v>
      </c>
      <c r="I1308" t="s">
        <v>150</v>
      </c>
      <c r="J1308" s="3" t="s">
        <v>4380</v>
      </c>
      <c r="K1308" t="s">
        <v>39</v>
      </c>
      <c r="L1308" t="s">
        <v>4381</v>
      </c>
      <c r="M1308" t="s">
        <v>25</v>
      </c>
      <c r="N1308" t="s">
        <v>33</v>
      </c>
      <c r="O1308" s="2">
        <v>45078.388668981483</v>
      </c>
      <c r="P1308" s="2">
        <v>45078.143530092595</v>
      </c>
      <c r="Q1308">
        <v>3</v>
      </c>
      <c r="R1308" t="str">
        <f t="shared" ca="1" si="20"/>
        <v>Divya</v>
      </c>
      <c r="S1308" t="str">
        <f>IFERROR(TEXT(DATEVALUE(LEFT(Table1[[#This Row],[Date of Purchase]],10)), "MMMM"), TEXT(Table1[[#This Row],[Date of Purchase]], "MMMM"))</f>
        <v>January</v>
      </c>
      <c r="T1308" t="str">
        <f>IF(OR(
  AND(Table1[[#This Row],[Ticket Priority]]="Critical", Table1[[#This Row],[Ticket Status]]&lt;&gt;"Closed"),
  AND(Table1[[#This Row],[Ticket Priority]]="High", Table1[[#This Row],[Ticket Status]]="Open")
), "Yes", "No")</f>
        <v>No</v>
      </c>
      <c r="U1308" s="4" t="str">
        <f>IF(Table1[[#This Row],[Ticket Status]]="Closed","Yes","No")</f>
        <v>Yes</v>
      </c>
      <c r="V1308" s="4" t="str">
        <f>IF(Table1[[#This Row],[Ticket Status]]="Pending Customer Response","Yes","No")</f>
        <v>No</v>
      </c>
      <c r="W1308" s="5">
        <f ca="1">COUNTIFS(Table1[Agent_name],Table1[[#This Row],[Agent_name]],Table1[Month],Table1[[#This Row],[Month]])/160</f>
        <v>0.25624999999999998</v>
      </c>
    </row>
    <row r="1309" spans="1:23" x14ac:dyDescent="0.25">
      <c r="A1309">
        <v>1308</v>
      </c>
      <c r="B1309" t="s">
        <v>4382</v>
      </c>
      <c r="C1309" t="s">
        <v>4383</v>
      </c>
      <c r="D1309">
        <v>66</v>
      </c>
      <c r="E1309" t="s">
        <v>58</v>
      </c>
      <c r="F1309" t="s">
        <v>249</v>
      </c>
      <c r="G1309" s="1">
        <v>44107</v>
      </c>
      <c r="H1309" t="s">
        <v>66</v>
      </c>
      <c r="I1309" t="s">
        <v>67</v>
      </c>
      <c r="J1309" s="3" t="s">
        <v>4384</v>
      </c>
      <c r="K1309" t="s">
        <v>62</v>
      </c>
      <c r="M1309" t="s">
        <v>89</v>
      </c>
      <c r="N1309" t="s">
        <v>55</v>
      </c>
      <c r="R1309" t="str">
        <f t="shared" ca="1" si="20"/>
        <v>Meera</v>
      </c>
      <c r="S1309" t="str">
        <f>IFERROR(TEXT(DATEVALUE(LEFT(Table1[[#This Row],[Date of Purchase]],10)), "MMMM"), TEXT(Table1[[#This Row],[Date of Purchase]], "MMMM"))</f>
        <v>October</v>
      </c>
      <c r="T1309" t="str">
        <f>IF(OR(
  AND(Table1[[#This Row],[Ticket Priority]]="Critical", Table1[[#This Row],[Ticket Status]]&lt;&gt;"Closed"),
  AND(Table1[[#This Row],[Ticket Priority]]="High", Table1[[#This Row],[Ticket Status]]="Open")
), "Yes", "No")</f>
        <v>Yes</v>
      </c>
      <c r="U1309" s="4" t="str">
        <f>IF(Table1[[#This Row],[Ticket Status]]="Closed","Yes","No")</f>
        <v>No</v>
      </c>
      <c r="V1309" s="4" t="str">
        <f>IF(Table1[[#This Row],[Ticket Status]]="Pending Customer Response","Yes","No")</f>
        <v>No</v>
      </c>
      <c r="W1309" s="5">
        <f ca="1">COUNTIFS(Table1[Agent_name],Table1[[#This Row],[Agent_name]],Table1[Month],Table1[[#This Row],[Month]])/160</f>
        <v>0.23749999999999999</v>
      </c>
    </row>
    <row r="1310" spans="1:23" x14ac:dyDescent="0.25">
      <c r="A1310">
        <v>1309</v>
      </c>
      <c r="B1310" t="s">
        <v>4385</v>
      </c>
      <c r="C1310" t="s">
        <v>4386</v>
      </c>
      <c r="D1310">
        <v>37</v>
      </c>
      <c r="E1310" t="s">
        <v>19</v>
      </c>
      <c r="F1310" t="s">
        <v>485</v>
      </c>
      <c r="G1310" s="1">
        <v>44048</v>
      </c>
      <c r="H1310" t="s">
        <v>66</v>
      </c>
      <c r="I1310" t="s">
        <v>37</v>
      </c>
      <c r="J1310" s="3" t="s">
        <v>4387</v>
      </c>
      <c r="K1310" t="s">
        <v>24</v>
      </c>
      <c r="M1310" t="s">
        <v>89</v>
      </c>
      <c r="N1310" t="s">
        <v>33</v>
      </c>
      <c r="O1310" s="2">
        <v>45078.442175925928</v>
      </c>
      <c r="R1310" t="str">
        <f t="shared" ca="1" si="20"/>
        <v>Divya</v>
      </c>
      <c r="S1310" t="str">
        <f>IFERROR(TEXT(DATEVALUE(LEFT(Table1[[#This Row],[Date of Purchase]],10)), "MMMM"), TEXT(Table1[[#This Row],[Date of Purchase]], "MMMM"))</f>
        <v>August</v>
      </c>
      <c r="T1310" t="str">
        <f>IF(OR(
  AND(Table1[[#This Row],[Ticket Priority]]="Critical", Table1[[#This Row],[Ticket Status]]&lt;&gt;"Closed"),
  AND(Table1[[#This Row],[Ticket Priority]]="High", Table1[[#This Row],[Ticket Status]]="Open")
), "Yes", "No")</f>
        <v>No</v>
      </c>
      <c r="U1310" s="4" t="str">
        <f>IF(Table1[[#This Row],[Ticket Status]]="Closed","Yes","No")</f>
        <v>No</v>
      </c>
      <c r="V1310" s="4" t="str">
        <f>IF(Table1[[#This Row],[Ticket Status]]="Pending Customer Response","Yes","No")</f>
        <v>Yes</v>
      </c>
      <c r="W1310" s="5">
        <f ca="1">COUNTIFS(Table1[Agent_name],Table1[[#This Row],[Agent_name]],Table1[Month],Table1[[#This Row],[Month]])/160</f>
        <v>0.1875</v>
      </c>
    </row>
    <row r="1311" spans="1:23" x14ac:dyDescent="0.25">
      <c r="A1311">
        <v>1310</v>
      </c>
      <c r="B1311" t="s">
        <v>4388</v>
      </c>
      <c r="C1311" t="s">
        <v>4389</v>
      </c>
      <c r="D1311">
        <v>59</v>
      </c>
      <c r="E1311" t="s">
        <v>58</v>
      </c>
      <c r="F1311" t="s">
        <v>44</v>
      </c>
      <c r="G1311" s="1">
        <v>44394</v>
      </c>
      <c r="H1311" t="s">
        <v>45</v>
      </c>
      <c r="I1311" t="s">
        <v>60</v>
      </c>
      <c r="J1311" s="3" t="s">
        <v>4390</v>
      </c>
      <c r="K1311" t="s">
        <v>39</v>
      </c>
      <c r="L1311" t="s">
        <v>4391</v>
      </c>
      <c r="M1311" t="s">
        <v>143</v>
      </c>
      <c r="N1311" t="s">
        <v>55</v>
      </c>
      <c r="O1311" s="2">
        <v>45078.69636574074</v>
      </c>
      <c r="P1311" s="2">
        <v>45078.342199074075</v>
      </c>
      <c r="Q1311">
        <v>5</v>
      </c>
      <c r="R1311" t="str">
        <f t="shared" ca="1" si="20"/>
        <v>Mohit</v>
      </c>
      <c r="S1311" t="str">
        <f>IFERROR(TEXT(DATEVALUE(LEFT(Table1[[#This Row],[Date of Purchase]],10)), "MMMM"), TEXT(Table1[[#This Row],[Date of Purchase]], "MMMM"))</f>
        <v>July</v>
      </c>
      <c r="T1311" t="str">
        <f>IF(OR(
  AND(Table1[[#This Row],[Ticket Priority]]="Critical", Table1[[#This Row],[Ticket Status]]&lt;&gt;"Closed"),
  AND(Table1[[#This Row],[Ticket Priority]]="High", Table1[[#This Row],[Ticket Status]]="Open")
), "Yes", "No")</f>
        <v>No</v>
      </c>
      <c r="U1311" s="4" t="str">
        <f>IF(Table1[[#This Row],[Ticket Status]]="Closed","Yes","No")</f>
        <v>Yes</v>
      </c>
      <c r="V1311" s="4" t="str">
        <f>IF(Table1[[#This Row],[Ticket Status]]="Pending Customer Response","Yes","No")</f>
        <v>No</v>
      </c>
      <c r="W1311" s="5">
        <f ca="1">COUNTIFS(Table1[Agent_name],Table1[[#This Row],[Agent_name]],Table1[Month],Table1[[#This Row],[Month]])/160</f>
        <v>0.53125</v>
      </c>
    </row>
    <row r="1312" spans="1:23" x14ac:dyDescent="0.25">
      <c r="A1312">
        <v>1311</v>
      </c>
      <c r="B1312" t="s">
        <v>4392</v>
      </c>
      <c r="C1312" t="s">
        <v>4393</v>
      </c>
      <c r="D1312">
        <v>56</v>
      </c>
      <c r="E1312" t="s">
        <v>19</v>
      </c>
      <c r="F1312" t="s">
        <v>397</v>
      </c>
      <c r="G1312" s="1">
        <v>43899</v>
      </c>
      <c r="H1312" t="s">
        <v>66</v>
      </c>
      <c r="I1312" t="s">
        <v>113</v>
      </c>
      <c r="J1312" s="3" t="s">
        <v>4394</v>
      </c>
      <c r="K1312" t="s">
        <v>39</v>
      </c>
      <c r="L1312" t="s">
        <v>4395</v>
      </c>
      <c r="M1312" t="s">
        <v>25</v>
      </c>
      <c r="N1312" t="s">
        <v>26</v>
      </c>
      <c r="O1312" s="2">
        <v>45078.815833333334</v>
      </c>
      <c r="P1312" s="2">
        <v>45078.253333333334</v>
      </c>
      <c r="Q1312">
        <v>4</v>
      </c>
      <c r="R1312" t="str">
        <f t="shared" ca="1" si="20"/>
        <v>Ravi</v>
      </c>
      <c r="S1312" t="str">
        <f>IFERROR(TEXT(DATEVALUE(LEFT(Table1[[#This Row],[Date of Purchase]],10)), "MMMM"), TEXT(Table1[[#This Row],[Date of Purchase]], "MMMM"))</f>
        <v>March</v>
      </c>
      <c r="T1312" t="str">
        <f>IF(OR(
  AND(Table1[[#This Row],[Ticket Priority]]="Critical", Table1[[#This Row],[Ticket Status]]&lt;&gt;"Closed"),
  AND(Table1[[#This Row],[Ticket Priority]]="High", Table1[[#This Row],[Ticket Status]]="Open")
), "Yes", "No")</f>
        <v>No</v>
      </c>
      <c r="U1312" s="4" t="str">
        <f>IF(Table1[[#This Row],[Ticket Status]]="Closed","Yes","No")</f>
        <v>Yes</v>
      </c>
      <c r="V1312" s="4" t="str">
        <f>IF(Table1[[#This Row],[Ticket Status]]="Pending Customer Response","Yes","No")</f>
        <v>No</v>
      </c>
      <c r="W1312" s="5">
        <f ca="1">COUNTIFS(Table1[Agent_name],Table1[[#This Row],[Agent_name]],Table1[Month],Table1[[#This Row],[Month]])/160</f>
        <v>0.54374999999999996</v>
      </c>
    </row>
    <row r="1313" spans="1:23" x14ac:dyDescent="0.25">
      <c r="A1313">
        <v>1312</v>
      </c>
      <c r="B1313" t="s">
        <v>4396</v>
      </c>
      <c r="C1313" t="s">
        <v>4397</v>
      </c>
      <c r="D1313">
        <v>65</v>
      </c>
      <c r="E1313" t="s">
        <v>29</v>
      </c>
      <c r="F1313" t="s">
        <v>421</v>
      </c>
      <c r="G1313" s="1">
        <v>44243</v>
      </c>
      <c r="H1313" t="s">
        <v>67</v>
      </c>
      <c r="I1313" t="s">
        <v>93</v>
      </c>
      <c r="J1313" s="3" t="s">
        <v>4398</v>
      </c>
      <c r="K1313" t="s">
        <v>39</v>
      </c>
      <c r="L1313" t="s">
        <v>4399</v>
      </c>
      <c r="M1313" t="s">
        <v>143</v>
      </c>
      <c r="N1313" t="s">
        <v>26</v>
      </c>
      <c r="O1313" s="2">
        <v>45078.12903935185</v>
      </c>
      <c r="P1313" s="2">
        <v>45078.213067129633</v>
      </c>
      <c r="Q1313">
        <v>1</v>
      </c>
      <c r="R1313" t="str">
        <f t="shared" ca="1" si="20"/>
        <v>Karan</v>
      </c>
      <c r="S1313" t="str">
        <f>IFERROR(TEXT(DATEVALUE(LEFT(Table1[[#This Row],[Date of Purchase]],10)), "MMMM"), TEXT(Table1[[#This Row],[Date of Purchase]], "MMMM"))</f>
        <v>February</v>
      </c>
      <c r="T1313" t="str">
        <f>IF(OR(
  AND(Table1[[#This Row],[Ticket Priority]]="Critical", Table1[[#This Row],[Ticket Status]]&lt;&gt;"Closed"),
  AND(Table1[[#This Row],[Ticket Priority]]="High", Table1[[#This Row],[Ticket Status]]="Open")
), "Yes", "No")</f>
        <v>No</v>
      </c>
      <c r="U1313" s="4" t="str">
        <f>IF(Table1[[#This Row],[Ticket Status]]="Closed","Yes","No")</f>
        <v>Yes</v>
      </c>
      <c r="V1313" s="4" t="str">
        <f>IF(Table1[[#This Row],[Ticket Status]]="Pending Customer Response","Yes","No")</f>
        <v>No</v>
      </c>
      <c r="W1313" s="5">
        <f ca="1">COUNTIFS(Table1[Agent_name],Table1[[#This Row],[Agent_name]],Table1[Month],Table1[[#This Row],[Month]])/160</f>
        <v>0.17499999999999999</v>
      </c>
    </row>
    <row r="1314" spans="1:23" x14ac:dyDescent="0.25">
      <c r="A1314">
        <v>1313</v>
      </c>
      <c r="B1314" t="s">
        <v>4400</v>
      </c>
      <c r="C1314" t="s">
        <v>4401</v>
      </c>
      <c r="D1314">
        <v>33</v>
      </c>
      <c r="E1314" t="s">
        <v>29</v>
      </c>
      <c r="F1314" t="s">
        <v>81</v>
      </c>
      <c r="G1314" s="1">
        <v>44190</v>
      </c>
      <c r="H1314" t="s">
        <v>59</v>
      </c>
      <c r="I1314" t="s">
        <v>177</v>
      </c>
      <c r="J1314" s="3" t="s">
        <v>2680</v>
      </c>
      <c r="K1314" t="s">
        <v>24</v>
      </c>
      <c r="M1314" t="s">
        <v>25</v>
      </c>
      <c r="N1314" t="s">
        <v>55</v>
      </c>
      <c r="O1314" s="2">
        <v>45078.285995370374</v>
      </c>
      <c r="R1314" t="str">
        <f t="shared" ca="1" si="20"/>
        <v>Sara</v>
      </c>
      <c r="S1314" t="str">
        <f>IFERROR(TEXT(DATEVALUE(LEFT(Table1[[#This Row],[Date of Purchase]],10)), "MMMM"), TEXT(Table1[[#This Row],[Date of Purchase]], "MMMM"))</f>
        <v>December</v>
      </c>
      <c r="T1314" t="str">
        <f>IF(OR(
  AND(Table1[[#This Row],[Ticket Priority]]="Critical", Table1[[#This Row],[Ticket Status]]&lt;&gt;"Closed"),
  AND(Table1[[#This Row],[Ticket Priority]]="High", Table1[[#This Row],[Ticket Status]]="Open")
), "Yes", "No")</f>
        <v>Yes</v>
      </c>
      <c r="U1314" s="4" t="str">
        <f>IF(Table1[[#This Row],[Ticket Status]]="Closed","Yes","No")</f>
        <v>No</v>
      </c>
      <c r="V1314" s="4" t="str">
        <f>IF(Table1[[#This Row],[Ticket Status]]="Pending Customer Response","Yes","No")</f>
        <v>Yes</v>
      </c>
      <c r="W1314" s="5">
        <f ca="1">COUNTIFS(Table1[Agent_name],Table1[[#This Row],[Agent_name]],Table1[Month],Table1[[#This Row],[Month]])/160</f>
        <v>0.55625000000000002</v>
      </c>
    </row>
    <row r="1315" spans="1:23" x14ac:dyDescent="0.25">
      <c r="A1315">
        <v>1314</v>
      </c>
      <c r="B1315" t="s">
        <v>4402</v>
      </c>
      <c r="C1315" t="s">
        <v>4403</v>
      </c>
      <c r="D1315">
        <v>28</v>
      </c>
      <c r="E1315" t="s">
        <v>29</v>
      </c>
      <c r="F1315" t="s">
        <v>339</v>
      </c>
      <c r="G1315" s="1">
        <v>44485</v>
      </c>
      <c r="H1315" t="s">
        <v>59</v>
      </c>
      <c r="I1315" t="s">
        <v>93</v>
      </c>
      <c r="J1315" s="3" t="s">
        <v>4404</v>
      </c>
      <c r="K1315" t="s">
        <v>39</v>
      </c>
      <c r="L1315" t="s">
        <v>4405</v>
      </c>
      <c r="M1315" t="s">
        <v>25</v>
      </c>
      <c r="N1315" t="s">
        <v>26</v>
      </c>
      <c r="O1315" s="2">
        <v>45078.851273148146</v>
      </c>
      <c r="P1315" s="2">
        <v>45078.108912037038</v>
      </c>
      <c r="Q1315">
        <v>3</v>
      </c>
      <c r="R1315" t="str">
        <f t="shared" ca="1" si="20"/>
        <v>Priya</v>
      </c>
      <c r="S1315" t="str">
        <f>IFERROR(TEXT(DATEVALUE(LEFT(Table1[[#This Row],[Date of Purchase]],10)), "MMMM"), TEXT(Table1[[#This Row],[Date of Purchase]], "MMMM"))</f>
        <v>October</v>
      </c>
      <c r="T1315" t="str">
        <f>IF(OR(
  AND(Table1[[#This Row],[Ticket Priority]]="Critical", Table1[[#This Row],[Ticket Status]]&lt;&gt;"Closed"),
  AND(Table1[[#This Row],[Ticket Priority]]="High", Table1[[#This Row],[Ticket Status]]="Open")
), "Yes", "No")</f>
        <v>No</v>
      </c>
      <c r="U1315" s="4" t="str">
        <f>IF(Table1[[#This Row],[Ticket Status]]="Closed","Yes","No")</f>
        <v>Yes</v>
      </c>
      <c r="V1315" s="4" t="str">
        <f>IF(Table1[[#This Row],[Ticket Status]]="Pending Customer Response","Yes","No")</f>
        <v>No</v>
      </c>
      <c r="W1315" s="5">
        <f ca="1">COUNTIFS(Table1[Agent_name],Table1[[#This Row],[Agent_name]],Table1[Month],Table1[[#This Row],[Month]])/160</f>
        <v>0.58125000000000004</v>
      </c>
    </row>
    <row r="1316" spans="1:23" x14ac:dyDescent="0.25">
      <c r="A1316">
        <v>1315</v>
      </c>
      <c r="B1316" t="s">
        <v>4406</v>
      </c>
      <c r="C1316" t="s">
        <v>4407</v>
      </c>
      <c r="D1316">
        <v>50</v>
      </c>
      <c r="E1316" t="s">
        <v>58</v>
      </c>
      <c r="F1316" t="s">
        <v>51</v>
      </c>
      <c r="G1316" s="1">
        <v>43968</v>
      </c>
      <c r="H1316" t="s">
        <v>59</v>
      </c>
      <c r="I1316" t="s">
        <v>31</v>
      </c>
      <c r="J1316" s="3" t="s">
        <v>4408</v>
      </c>
      <c r="K1316" t="s">
        <v>62</v>
      </c>
      <c r="M1316" t="s">
        <v>89</v>
      </c>
      <c r="N1316" t="s">
        <v>33</v>
      </c>
      <c r="R1316" t="str">
        <f t="shared" ca="1" si="20"/>
        <v>Aisha</v>
      </c>
      <c r="S1316" t="str">
        <f>IFERROR(TEXT(DATEVALUE(LEFT(Table1[[#This Row],[Date of Purchase]],10)), "MMMM"), TEXT(Table1[[#This Row],[Date of Purchase]], "MMMM"))</f>
        <v>May</v>
      </c>
      <c r="T1316" t="str">
        <f>IF(OR(
  AND(Table1[[#This Row],[Ticket Priority]]="Critical", Table1[[#This Row],[Ticket Status]]&lt;&gt;"Closed"),
  AND(Table1[[#This Row],[Ticket Priority]]="High", Table1[[#This Row],[Ticket Status]]="Open")
), "Yes", "No")</f>
        <v>Yes</v>
      </c>
      <c r="U1316" s="4" t="str">
        <f>IF(Table1[[#This Row],[Ticket Status]]="Closed","Yes","No")</f>
        <v>No</v>
      </c>
      <c r="V1316" s="4" t="str">
        <f>IF(Table1[[#This Row],[Ticket Status]]="Pending Customer Response","Yes","No")</f>
        <v>No</v>
      </c>
      <c r="W1316" s="5">
        <f ca="1">COUNTIFS(Table1[Agent_name],Table1[[#This Row],[Agent_name]],Table1[Month],Table1[[#This Row],[Month]])/160</f>
        <v>0.93125000000000002</v>
      </c>
    </row>
    <row r="1317" spans="1:23" x14ac:dyDescent="0.25">
      <c r="A1317">
        <v>1316</v>
      </c>
      <c r="B1317" t="s">
        <v>4409</v>
      </c>
      <c r="C1317" t="s">
        <v>4410</v>
      </c>
      <c r="D1317">
        <v>67</v>
      </c>
      <c r="E1317" t="s">
        <v>58</v>
      </c>
      <c r="F1317" t="s">
        <v>30</v>
      </c>
      <c r="G1317" s="1">
        <v>44293</v>
      </c>
      <c r="H1317" t="s">
        <v>67</v>
      </c>
      <c r="I1317" t="s">
        <v>37</v>
      </c>
      <c r="J1317" s="3" t="s">
        <v>4411</v>
      </c>
      <c r="K1317" t="s">
        <v>39</v>
      </c>
      <c r="L1317" t="s">
        <v>4412</v>
      </c>
      <c r="M1317" t="s">
        <v>89</v>
      </c>
      <c r="N1317" t="s">
        <v>83</v>
      </c>
      <c r="O1317" s="2">
        <v>45078.874918981484</v>
      </c>
      <c r="P1317" s="2">
        <v>45078.227696759262</v>
      </c>
      <c r="Q1317">
        <v>5</v>
      </c>
      <c r="R1317" t="str">
        <f t="shared" ca="1" si="20"/>
        <v>Priya</v>
      </c>
      <c r="S1317" t="str">
        <f>IFERROR(TEXT(DATEVALUE(LEFT(Table1[[#This Row],[Date of Purchase]],10)), "MMMM"), TEXT(Table1[[#This Row],[Date of Purchase]], "MMMM"))</f>
        <v>April</v>
      </c>
      <c r="T1317" t="str">
        <f>IF(OR(
  AND(Table1[[#This Row],[Ticket Priority]]="Critical", Table1[[#This Row],[Ticket Status]]&lt;&gt;"Closed"),
  AND(Table1[[#This Row],[Ticket Priority]]="High", Table1[[#This Row],[Ticket Status]]="Open")
), "Yes", "No")</f>
        <v>No</v>
      </c>
      <c r="U1317" s="4" t="str">
        <f>IF(Table1[[#This Row],[Ticket Status]]="Closed","Yes","No")</f>
        <v>Yes</v>
      </c>
      <c r="V1317" s="4" t="str">
        <f>IF(Table1[[#This Row],[Ticket Status]]="Pending Customer Response","Yes","No")</f>
        <v>No</v>
      </c>
      <c r="W1317" s="5">
        <f ca="1">COUNTIFS(Table1[Agent_name],Table1[[#This Row],[Agent_name]],Table1[Month],Table1[[#This Row],[Month]])/160</f>
        <v>0.48749999999999999</v>
      </c>
    </row>
    <row r="1318" spans="1:23" x14ac:dyDescent="0.25">
      <c r="A1318">
        <v>1317</v>
      </c>
      <c r="B1318" t="s">
        <v>4413</v>
      </c>
      <c r="C1318" t="s">
        <v>4414</v>
      </c>
      <c r="D1318">
        <v>40</v>
      </c>
      <c r="E1318" t="s">
        <v>29</v>
      </c>
      <c r="F1318" t="s">
        <v>317</v>
      </c>
      <c r="G1318" s="1">
        <v>44195</v>
      </c>
      <c r="H1318" t="s">
        <v>67</v>
      </c>
      <c r="I1318" t="s">
        <v>52</v>
      </c>
      <c r="J1318" s="3" t="s">
        <v>4415</v>
      </c>
      <c r="K1318" t="s">
        <v>39</v>
      </c>
      <c r="L1318" t="s">
        <v>4416</v>
      </c>
      <c r="M1318" t="s">
        <v>143</v>
      </c>
      <c r="N1318" t="s">
        <v>33</v>
      </c>
      <c r="O1318" s="2">
        <v>45078.101331018515</v>
      </c>
      <c r="P1318" s="2">
        <v>45077.951331018521</v>
      </c>
      <c r="Q1318">
        <v>1</v>
      </c>
      <c r="R1318" t="str">
        <f t="shared" ca="1" si="20"/>
        <v>Priya</v>
      </c>
      <c r="S1318" t="str">
        <f>IFERROR(TEXT(DATEVALUE(LEFT(Table1[[#This Row],[Date of Purchase]],10)), "MMMM"), TEXT(Table1[[#This Row],[Date of Purchase]], "MMMM"))</f>
        <v>December</v>
      </c>
      <c r="T1318" t="str">
        <f>IF(OR(
  AND(Table1[[#This Row],[Ticket Priority]]="Critical", Table1[[#This Row],[Ticket Status]]&lt;&gt;"Closed"),
  AND(Table1[[#This Row],[Ticket Priority]]="High", Table1[[#This Row],[Ticket Status]]="Open")
), "Yes", "No")</f>
        <v>No</v>
      </c>
      <c r="U1318" s="4" t="str">
        <f>IF(Table1[[#This Row],[Ticket Status]]="Closed","Yes","No")</f>
        <v>Yes</v>
      </c>
      <c r="V1318" s="4" t="str">
        <f>IF(Table1[[#This Row],[Ticket Status]]="Pending Customer Response","Yes","No")</f>
        <v>No</v>
      </c>
      <c r="W1318" s="5">
        <f ca="1">COUNTIFS(Table1[Agent_name],Table1[[#This Row],[Agent_name]],Table1[Month],Table1[[#This Row],[Month]])/160</f>
        <v>0.48749999999999999</v>
      </c>
    </row>
    <row r="1319" spans="1:23" x14ac:dyDescent="0.25">
      <c r="A1319">
        <v>1318</v>
      </c>
      <c r="B1319" t="s">
        <v>4417</v>
      </c>
      <c r="C1319" t="s">
        <v>4418</v>
      </c>
      <c r="D1319">
        <v>55</v>
      </c>
      <c r="E1319" t="s">
        <v>29</v>
      </c>
      <c r="F1319" t="s">
        <v>36</v>
      </c>
      <c r="G1319" s="1">
        <v>43854</v>
      </c>
      <c r="H1319" t="s">
        <v>59</v>
      </c>
      <c r="I1319" t="s">
        <v>37</v>
      </c>
      <c r="J1319" s="3" t="s">
        <v>4419</v>
      </c>
      <c r="K1319" t="s">
        <v>24</v>
      </c>
      <c r="M1319" t="s">
        <v>41</v>
      </c>
      <c r="N1319" t="s">
        <v>26</v>
      </c>
      <c r="O1319" s="2">
        <v>45078.92564814815</v>
      </c>
      <c r="R1319" t="str">
        <f t="shared" ca="1" si="20"/>
        <v>Aisha</v>
      </c>
      <c r="S1319" t="str">
        <f>IFERROR(TEXT(DATEVALUE(LEFT(Table1[[#This Row],[Date of Purchase]],10)), "MMMM"), TEXT(Table1[[#This Row],[Date of Purchase]], "MMMM"))</f>
        <v>January</v>
      </c>
      <c r="T1319" t="str">
        <f>IF(OR(
  AND(Table1[[#This Row],[Ticket Priority]]="Critical", Table1[[#This Row],[Ticket Status]]&lt;&gt;"Closed"),
  AND(Table1[[#This Row],[Ticket Priority]]="High", Table1[[#This Row],[Ticket Status]]="Open")
), "Yes", "No")</f>
        <v>No</v>
      </c>
      <c r="U1319" s="4" t="str">
        <f>IF(Table1[[#This Row],[Ticket Status]]="Closed","Yes","No")</f>
        <v>No</v>
      </c>
      <c r="V1319" s="4" t="str">
        <f>IF(Table1[[#This Row],[Ticket Status]]="Pending Customer Response","Yes","No")</f>
        <v>Yes</v>
      </c>
      <c r="W1319" s="5">
        <f ca="1">COUNTIFS(Table1[Agent_name],Table1[[#This Row],[Agent_name]],Table1[Month],Table1[[#This Row],[Month]])/160</f>
        <v>0.83125000000000004</v>
      </c>
    </row>
    <row r="1320" spans="1:23" x14ac:dyDescent="0.25">
      <c r="A1320">
        <v>1319</v>
      </c>
      <c r="B1320" t="s">
        <v>4420</v>
      </c>
      <c r="C1320" t="s">
        <v>4421</v>
      </c>
      <c r="D1320">
        <v>20</v>
      </c>
      <c r="E1320" t="s">
        <v>58</v>
      </c>
      <c r="F1320" t="s">
        <v>71</v>
      </c>
      <c r="G1320" s="1">
        <v>44044</v>
      </c>
      <c r="H1320" t="s">
        <v>59</v>
      </c>
      <c r="I1320" t="s">
        <v>46</v>
      </c>
      <c r="J1320" s="3" t="s">
        <v>4422</v>
      </c>
      <c r="K1320" t="s">
        <v>62</v>
      </c>
      <c r="M1320" t="s">
        <v>25</v>
      </c>
      <c r="N1320" t="s">
        <v>55</v>
      </c>
      <c r="R1320" t="str">
        <f t="shared" ca="1" si="20"/>
        <v>Sara</v>
      </c>
      <c r="S1320" t="str">
        <f>IFERROR(TEXT(DATEVALUE(LEFT(Table1[[#This Row],[Date of Purchase]],10)), "MMMM"), TEXT(Table1[[#This Row],[Date of Purchase]], "MMMM"))</f>
        <v>August</v>
      </c>
      <c r="T1320" t="str">
        <f>IF(OR(
  AND(Table1[[#This Row],[Ticket Priority]]="Critical", Table1[[#This Row],[Ticket Status]]&lt;&gt;"Closed"),
  AND(Table1[[#This Row],[Ticket Priority]]="High", Table1[[#This Row],[Ticket Status]]="Open")
), "Yes", "No")</f>
        <v>Yes</v>
      </c>
      <c r="U1320" s="4" t="str">
        <f>IF(Table1[[#This Row],[Ticket Status]]="Closed","Yes","No")</f>
        <v>No</v>
      </c>
      <c r="V1320" s="4" t="str">
        <f>IF(Table1[[#This Row],[Ticket Status]]="Pending Customer Response","Yes","No")</f>
        <v>No</v>
      </c>
      <c r="W1320" s="5">
        <f ca="1">COUNTIFS(Table1[Agent_name],Table1[[#This Row],[Agent_name]],Table1[Month],Table1[[#This Row],[Month]])/160</f>
        <v>0.8</v>
      </c>
    </row>
    <row r="1321" spans="1:23" x14ac:dyDescent="0.25">
      <c r="A1321">
        <v>1320</v>
      </c>
      <c r="B1321" t="s">
        <v>4423</v>
      </c>
      <c r="C1321" t="s">
        <v>4424</v>
      </c>
      <c r="D1321">
        <v>34</v>
      </c>
      <c r="E1321" t="s">
        <v>29</v>
      </c>
      <c r="F1321" t="s">
        <v>86</v>
      </c>
      <c r="G1321" s="1">
        <v>44377</v>
      </c>
      <c r="H1321" t="s">
        <v>21</v>
      </c>
      <c r="I1321" t="s">
        <v>37</v>
      </c>
      <c r="J1321" s="3" t="s">
        <v>4425</v>
      </c>
      <c r="K1321" t="s">
        <v>39</v>
      </c>
      <c r="L1321" t="s">
        <v>4426</v>
      </c>
      <c r="M1321" t="s">
        <v>41</v>
      </c>
      <c r="N1321" t="s">
        <v>33</v>
      </c>
      <c r="O1321" s="2">
        <v>45078.586111111108</v>
      </c>
      <c r="P1321" s="2">
        <v>45078.260416666664</v>
      </c>
      <c r="Q1321">
        <v>1</v>
      </c>
      <c r="R1321" t="str">
        <f t="shared" ca="1" si="20"/>
        <v>Ravi</v>
      </c>
      <c r="S1321" t="str">
        <f>IFERROR(TEXT(DATEVALUE(LEFT(Table1[[#This Row],[Date of Purchase]],10)), "MMMM"), TEXT(Table1[[#This Row],[Date of Purchase]], "MMMM"))</f>
        <v>June</v>
      </c>
      <c r="T1321" t="str">
        <f>IF(OR(
  AND(Table1[[#This Row],[Ticket Priority]]="Critical", Table1[[#This Row],[Ticket Status]]&lt;&gt;"Closed"),
  AND(Table1[[#This Row],[Ticket Priority]]="High", Table1[[#This Row],[Ticket Status]]="Open")
), "Yes", "No")</f>
        <v>No</v>
      </c>
      <c r="U1321" s="4" t="str">
        <f>IF(Table1[[#This Row],[Ticket Status]]="Closed","Yes","No")</f>
        <v>Yes</v>
      </c>
      <c r="V1321" s="4" t="str">
        <f>IF(Table1[[#This Row],[Ticket Status]]="Pending Customer Response","Yes","No")</f>
        <v>No</v>
      </c>
      <c r="W1321" s="5">
        <f ca="1">COUNTIFS(Table1[Agent_name],Table1[[#This Row],[Agent_name]],Table1[Month],Table1[[#This Row],[Month]])/160</f>
        <v>0.58125000000000004</v>
      </c>
    </row>
    <row r="1322" spans="1:23" x14ac:dyDescent="0.25">
      <c r="A1322">
        <v>1321</v>
      </c>
      <c r="B1322" t="s">
        <v>4427</v>
      </c>
      <c r="C1322" t="s">
        <v>4428</v>
      </c>
      <c r="D1322">
        <v>36</v>
      </c>
      <c r="E1322" t="s">
        <v>58</v>
      </c>
      <c r="F1322" t="s">
        <v>383</v>
      </c>
      <c r="G1322" s="1">
        <v>44169</v>
      </c>
      <c r="H1322" t="s">
        <v>59</v>
      </c>
      <c r="I1322" t="s">
        <v>93</v>
      </c>
      <c r="J1322" s="3" t="s">
        <v>4429</v>
      </c>
      <c r="K1322" t="s">
        <v>62</v>
      </c>
      <c r="M1322" t="s">
        <v>89</v>
      </c>
      <c r="N1322" t="s">
        <v>55</v>
      </c>
      <c r="R1322" t="str">
        <f t="shared" ca="1" si="20"/>
        <v>Karan</v>
      </c>
      <c r="S1322" t="str">
        <f>IFERROR(TEXT(DATEVALUE(LEFT(Table1[[#This Row],[Date of Purchase]],10)), "MMMM"), TEXT(Table1[[#This Row],[Date of Purchase]], "MMMM"))</f>
        <v>December</v>
      </c>
      <c r="T1322" t="str">
        <f>IF(OR(
  AND(Table1[[#This Row],[Ticket Priority]]="Critical", Table1[[#This Row],[Ticket Status]]&lt;&gt;"Closed"),
  AND(Table1[[#This Row],[Ticket Priority]]="High", Table1[[#This Row],[Ticket Status]]="Open")
), "Yes", "No")</f>
        <v>Yes</v>
      </c>
      <c r="U1322" s="4" t="str">
        <f>IF(Table1[[#This Row],[Ticket Status]]="Closed","Yes","No")</f>
        <v>No</v>
      </c>
      <c r="V1322" s="4" t="str">
        <f>IF(Table1[[#This Row],[Ticket Status]]="Pending Customer Response","Yes","No")</f>
        <v>No</v>
      </c>
      <c r="W1322" s="5">
        <f ca="1">COUNTIFS(Table1[Agent_name],Table1[[#This Row],[Agent_name]],Table1[Month],Table1[[#This Row],[Month]])/160</f>
        <v>0.18124999999999999</v>
      </c>
    </row>
    <row r="1323" spans="1:23" x14ac:dyDescent="0.25">
      <c r="A1323">
        <v>1322</v>
      </c>
      <c r="B1323" t="s">
        <v>4430</v>
      </c>
      <c r="C1323" t="s">
        <v>4431</v>
      </c>
      <c r="D1323">
        <v>42</v>
      </c>
      <c r="E1323" t="s">
        <v>19</v>
      </c>
      <c r="F1323" t="s">
        <v>65</v>
      </c>
      <c r="G1323" s="1">
        <v>43922</v>
      </c>
      <c r="H1323" t="s">
        <v>67</v>
      </c>
      <c r="I1323" t="s">
        <v>150</v>
      </c>
      <c r="J1323" s="3" t="s">
        <v>4432</v>
      </c>
      <c r="K1323" t="s">
        <v>24</v>
      </c>
      <c r="M1323" t="s">
        <v>25</v>
      </c>
      <c r="N1323" t="s">
        <v>33</v>
      </c>
      <c r="O1323" s="2">
        <v>45078.420162037037</v>
      </c>
      <c r="R1323" t="str">
        <f t="shared" ca="1" si="20"/>
        <v>Ravi</v>
      </c>
      <c r="S1323" t="str">
        <f>IFERROR(TEXT(DATEVALUE(LEFT(Table1[[#This Row],[Date of Purchase]],10)), "MMMM"), TEXT(Table1[[#This Row],[Date of Purchase]], "MMMM"))</f>
        <v>April</v>
      </c>
      <c r="T1323" t="str">
        <f>IF(OR(
  AND(Table1[[#This Row],[Ticket Priority]]="Critical", Table1[[#This Row],[Ticket Status]]&lt;&gt;"Closed"),
  AND(Table1[[#This Row],[Ticket Priority]]="High", Table1[[#This Row],[Ticket Status]]="Open")
), "Yes", "No")</f>
        <v>Yes</v>
      </c>
      <c r="U1323" s="4" t="str">
        <f>IF(Table1[[#This Row],[Ticket Status]]="Closed","Yes","No")</f>
        <v>No</v>
      </c>
      <c r="V1323" s="4" t="str">
        <f>IF(Table1[[#This Row],[Ticket Status]]="Pending Customer Response","Yes","No")</f>
        <v>Yes</v>
      </c>
      <c r="W1323" s="5">
        <f ca="1">COUNTIFS(Table1[Agent_name],Table1[[#This Row],[Agent_name]],Table1[Month],Table1[[#This Row],[Month]])/160</f>
        <v>0.625</v>
      </c>
    </row>
    <row r="1324" spans="1:23" x14ac:dyDescent="0.25">
      <c r="A1324">
        <v>1323</v>
      </c>
      <c r="B1324" t="s">
        <v>4433</v>
      </c>
      <c r="C1324" t="s">
        <v>4434</v>
      </c>
      <c r="D1324">
        <v>35</v>
      </c>
      <c r="E1324" t="s">
        <v>58</v>
      </c>
      <c r="F1324" t="s">
        <v>36</v>
      </c>
      <c r="G1324" s="1">
        <v>44409</v>
      </c>
      <c r="H1324" t="s">
        <v>45</v>
      </c>
      <c r="I1324" t="s">
        <v>93</v>
      </c>
      <c r="J1324" s="3" t="s">
        <v>4435</v>
      </c>
      <c r="K1324" t="s">
        <v>62</v>
      </c>
      <c r="M1324" t="s">
        <v>41</v>
      </c>
      <c r="N1324" t="s">
        <v>26</v>
      </c>
      <c r="R1324" t="str">
        <f t="shared" ca="1" si="20"/>
        <v>Aisha</v>
      </c>
      <c r="S1324" t="str">
        <f>IFERROR(TEXT(DATEVALUE(LEFT(Table1[[#This Row],[Date of Purchase]],10)), "MMMM"), TEXT(Table1[[#This Row],[Date of Purchase]], "MMMM"))</f>
        <v>August</v>
      </c>
      <c r="T1324" t="str">
        <f>IF(OR(
  AND(Table1[[#This Row],[Ticket Priority]]="Critical", Table1[[#This Row],[Ticket Status]]&lt;&gt;"Closed"),
  AND(Table1[[#This Row],[Ticket Priority]]="High", Table1[[#This Row],[Ticket Status]]="Open")
), "Yes", "No")</f>
        <v>No</v>
      </c>
      <c r="U1324" s="4" t="str">
        <f>IF(Table1[[#This Row],[Ticket Status]]="Closed","Yes","No")</f>
        <v>No</v>
      </c>
      <c r="V1324" s="4" t="str">
        <f>IF(Table1[[#This Row],[Ticket Status]]="Pending Customer Response","Yes","No")</f>
        <v>No</v>
      </c>
      <c r="W1324" s="5">
        <f ca="1">COUNTIFS(Table1[Agent_name],Table1[[#This Row],[Agent_name]],Table1[Month],Table1[[#This Row],[Month]])/160</f>
        <v>0.86250000000000004</v>
      </c>
    </row>
    <row r="1325" spans="1:23" x14ac:dyDescent="0.25">
      <c r="A1325">
        <v>1324</v>
      </c>
      <c r="B1325" t="s">
        <v>4436</v>
      </c>
      <c r="C1325" t="s">
        <v>4437</v>
      </c>
      <c r="D1325">
        <v>52</v>
      </c>
      <c r="E1325" t="s">
        <v>58</v>
      </c>
      <c r="F1325" t="s">
        <v>86</v>
      </c>
      <c r="G1325" s="1">
        <v>44149</v>
      </c>
      <c r="H1325" t="s">
        <v>21</v>
      </c>
      <c r="I1325" t="s">
        <v>99</v>
      </c>
      <c r="J1325" s="3" t="s">
        <v>4438</v>
      </c>
      <c r="K1325" t="s">
        <v>24</v>
      </c>
      <c r="M1325" t="s">
        <v>89</v>
      </c>
      <c r="N1325" t="s">
        <v>26</v>
      </c>
      <c r="O1325" s="2">
        <v>45078.350740740738</v>
      </c>
      <c r="R1325" t="str">
        <f t="shared" ca="1" si="20"/>
        <v>Neha</v>
      </c>
      <c r="S1325" t="str">
        <f>IFERROR(TEXT(DATEVALUE(LEFT(Table1[[#This Row],[Date of Purchase]],10)), "MMMM"), TEXT(Table1[[#This Row],[Date of Purchase]], "MMMM"))</f>
        <v>November</v>
      </c>
      <c r="T1325" t="str">
        <f>IF(OR(
  AND(Table1[[#This Row],[Ticket Priority]]="Critical", Table1[[#This Row],[Ticket Status]]&lt;&gt;"Closed"),
  AND(Table1[[#This Row],[Ticket Priority]]="High", Table1[[#This Row],[Ticket Status]]="Open")
), "Yes", "No")</f>
        <v>No</v>
      </c>
      <c r="U1325" s="4" t="str">
        <f>IF(Table1[[#This Row],[Ticket Status]]="Closed","Yes","No")</f>
        <v>No</v>
      </c>
      <c r="V1325" s="4" t="str">
        <f>IF(Table1[[#This Row],[Ticket Status]]="Pending Customer Response","Yes","No")</f>
        <v>Yes</v>
      </c>
      <c r="W1325" s="5">
        <f ca="1">COUNTIFS(Table1[Agent_name],Table1[[#This Row],[Agent_name]],Table1[Month],Table1[[#This Row],[Month]])/160</f>
        <v>0.17499999999999999</v>
      </c>
    </row>
    <row r="1326" spans="1:23" x14ac:dyDescent="0.25">
      <c r="A1326">
        <v>1325</v>
      </c>
      <c r="B1326" t="s">
        <v>4439</v>
      </c>
      <c r="C1326" t="s">
        <v>4440</v>
      </c>
      <c r="D1326">
        <v>55</v>
      </c>
      <c r="E1326" t="s">
        <v>29</v>
      </c>
      <c r="F1326" t="s">
        <v>383</v>
      </c>
      <c r="G1326" s="1">
        <v>43970</v>
      </c>
      <c r="H1326" t="s">
        <v>59</v>
      </c>
      <c r="I1326" t="s">
        <v>60</v>
      </c>
      <c r="J1326" s="3" t="s">
        <v>4441</v>
      </c>
      <c r="K1326" t="s">
        <v>24</v>
      </c>
      <c r="M1326" t="s">
        <v>25</v>
      </c>
      <c r="N1326" t="s">
        <v>55</v>
      </c>
      <c r="O1326" s="2">
        <v>45078.143819444442</v>
      </c>
      <c r="R1326" t="str">
        <f t="shared" ca="1" si="20"/>
        <v>Karan</v>
      </c>
      <c r="S1326" t="str">
        <f>IFERROR(TEXT(DATEVALUE(LEFT(Table1[[#This Row],[Date of Purchase]],10)), "MMMM"), TEXT(Table1[[#This Row],[Date of Purchase]], "MMMM"))</f>
        <v>May</v>
      </c>
      <c r="T1326" t="str">
        <f>IF(OR(
  AND(Table1[[#This Row],[Ticket Priority]]="Critical", Table1[[#This Row],[Ticket Status]]&lt;&gt;"Closed"),
  AND(Table1[[#This Row],[Ticket Priority]]="High", Table1[[#This Row],[Ticket Status]]="Open")
), "Yes", "No")</f>
        <v>Yes</v>
      </c>
      <c r="U1326" s="4" t="str">
        <f>IF(Table1[[#This Row],[Ticket Status]]="Closed","Yes","No")</f>
        <v>No</v>
      </c>
      <c r="V1326" s="4" t="str">
        <f>IF(Table1[[#This Row],[Ticket Status]]="Pending Customer Response","Yes","No")</f>
        <v>Yes</v>
      </c>
      <c r="W1326" s="5">
        <f ca="1">COUNTIFS(Table1[Agent_name],Table1[[#This Row],[Agent_name]],Table1[Month],Table1[[#This Row],[Month]])/160</f>
        <v>0.1875</v>
      </c>
    </row>
    <row r="1327" spans="1:23" x14ac:dyDescent="0.25">
      <c r="A1327">
        <v>1326</v>
      </c>
      <c r="B1327" t="s">
        <v>4442</v>
      </c>
      <c r="C1327" t="s">
        <v>4443</v>
      </c>
      <c r="D1327">
        <v>35</v>
      </c>
      <c r="E1327" t="s">
        <v>29</v>
      </c>
      <c r="F1327" t="s">
        <v>112</v>
      </c>
      <c r="G1327" s="1">
        <v>43970</v>
      </c>
      <c r="H1327" t="s">
        <v>67</v>
      </c>
      <c r="I1327" t="s">
        <v>99</v>
      </c>
      <c r="J1327" s="3" t="s">
        <v>4444</v>
      </c>
      <c r="K1327" t="s">
        <v>62</v>
      </c>
      <c r="M1327" t="s">
        <v>89</v>
      </c>
      <c r="N1327" t="s">
        <v>26</v>
      </c>
      <c r="R1327" t="str">
        <f t="shared" ca="1" si="20"/>
        <v>Meera</v>
      </c>
      <c r="S1327" t="str">
        <f>IFERROR(TEXT(DATEVALUE(LEFT(Table1[[#This Row],[Date of Purchase]],10)), "MMMM"), TEXT(Table1[[#This Row],[Date of Purchase]], "MMMM"))</f>
        <v>May</v>
      </c>
      <c r="T1327" t="str">
        <f>IF(OR(
  AND(Table1[[#This Row],[Ticket Priority]]="Critical", Table1[[#This Row],[Ticket Status]]&lt;&gt;"Closed"),
  AND(Table1[[#This Row],[Ticket Priority]]="High", Table1[[#This Row],[Ticket Status]]="Open")
), "Yes", "No")</f>
        <v>Yes</v>
      </c>
      <c r="U1327" s="4" t="str">
        <f>IF(Table1[[#This Row],[Ticket Status]]="Closed","Yes","No")</f>
        <v>No</v>
      </c>
      <c r="V1327" s="4" t="str">
        <f>IF(Table1[[#This Row],[Ticket Status]]="Pending Customer Response","Yes","No")</f>
        <v>No</v>
      </c>
      <c r="W1327" s="5">
        <f ca="1">COUNTIFS(Table1[Agent_name],Table1[[#This Row],[Agent_name]],Table1[Month],Table1[[#This Row],[Month]])/160</f>
        <v>0.26874999999999999</v>
      </c>
    </row>
    <row r="1328" spans="1:23" x14ac:dyDescent="0.25">
      <c r="A1328">
        <v>1327</v>
      </c>
      <c r="B1328" t="s">
        <v>4445</v>
      </c>
      <c r="C1328" t="s">
        <v>4446</v>
      </c>
      <c r="D1328">
        <v>67</v>
      </c>
      <c r="E1328" t="s">
        <v>19</v>
      </c>
      <c r="F1328" t="s">
        <v>699</v>
      </c>
      <c r="G1328" s="1">
        <v>44297</v>
      </c>
      <c r="H1328" t="s">
        <v>45</v>
      </c>
      <c r="I1328" t="s">
        <v>99</v>
      </c>
      <c r="J1328" s="3" t="s">
        <v>4447</v>
      </c>
      <c r="K1328" t="s">
        <v>62</v>
      </c>
      <c r="M1328" t="s">
        <v>25</v>
      </c>
      <c r="N1328" t="s">
        <v>26</v>
      </c>
      <c r="R1328" t="str">
        <f t="shared" ca="1" si="20"/>
        <v>Priya</v>
      </c>
      <c r="S1328" t="str">
        <f>IFERROR(TEXT(DATEVALUE(LEFT(Table1[[#This Row],[Date of Purchase]],10)), "MMMM"), TEXT(Table1[[#This Row],[Date of Purchase]], "MMMM"))</f>
        <v>April</v>
      </c>
      <c r="T1328" t="str">
        <f>IF(OR(
  AND(Table1[[#This Row],[Ticket Priority]]="Critical", Table1[[#This Row],[Ticket Status]]&lt;&gt;"Closed"),
  AND(Table1[[#This Row],[Ticket Priority]]="High", Table1[[#This Row],[Ticket Status]]="Open")
), "Yes", "No")</f>
        <v>Yes</v>
      </c>
      <c r="U1328" s="4" t="str">
        <f>IF(Table1[[#This Row],[Ticket Status]]="Closed","Yes","No")</f>
        <v>No</v>
      </c>
      <c r="V1328" s="4" t="str">
        <f>IF(Table1[[#This Row],[Ticket Status]]="Pending Customer Response","Yes","No")</f>
        <v>No</v>
      </c>
      <c r="W1328" s="5">
        <f ca="1">COUNTIFS(Table1[Agent_name],Table1[[#This Row],[Agent_name]],Table1[Month],Table1[[#This Row],[Month]])/160</f>
        <v>0.48749999999999999</v>
      </c>
    </row>
    <row r="1329" spans="1:23" x14ac:dyDescent="0.25">
      <c r="A1329">
        <v>1328</v>
      </c>
      <c r="B1329" t="s">
        <v>4448</v>
      </c>
      <c r="C1329" t="s">
        <v>4449</v>
      </c>
      <c r="D1329">
        <v>68</v>
      </c>
      <c r="E1329" t="s">
        <v>19</v>
      </c>
      <c r="F1329" t="s">
        <v>219</v>
      </c>
      <c r="G1329" s="1">
        <v>44260</v>
      </c>
      <c r="H1329" t="s">
        <v>67</v>
      </c>
      <c r="I1329" t="s">
        <v>72</v>
      </c>
      <c r="J1329" s="3" t="s">
        <v>4450</v>
      </c>
      <c r="K1329" t="s">
        <v>24</v>
      </c>
      <c r="M1329" t="s">
        <v>89</v>
      </c>
      <c r="N1329" t="s">
        <v>33</v>
      </c>
      <c r="O1329" s="2">
        <v>45078.04178240741</v>
      </c>
      <c r="R1329" t="str">
        <f t="shared" ca="1" si="20"/>
        <v>Aisha</v>
      </c>
      <c r="S1329" t="str">
        <f>IFERROR(TEXT(DATEVALUE(LEFT(Table1[[#This Row],[Date of Purchase]],10)), "MMMM"), TEXT(Table1[[#This Row],[Date of Purchase]], "MMMM"))</f>
        <v>March</v>
      </c>
      <c r="T1329" t="str">
        <f>IF(OR(
  AND(Table1[[#This Row],[Ticket Priority]]="Critical", Table1[[#This Row],[Ticket Status]]&lt;&gt;"Closed"),
  AND(Table1[[#This Row],[Ticket Priority]]="High", Table1[[#This Row],[Ticket Status]]="Open")
), "Yes", "No")</f>
        <v>No</v>
      </c>
      <c r="U1329" s="4" t="str">
        <f>IF(Table1[[#This Row],[Ticket Status]]="Closed","Yes","No")</f>
        <v>No</v>
      </c>
      <c r="V1329" s="4" t="str">
        <f>IF(Table1[[#This Row],[Ticket Status]]="Pending Customer Response","Yes","No")</f>
        <v>Yes</v>
      </c>
      <c r="W1329" s="5">
        <f ca="1">COUNTIFS(Table1[Agent_name],Table1[[#This Row],[Agent_name]],Table1[Month],Table1[[#This Row],[Month]])/160</f>
        <v>1.0062500000000001</v>
      </c>
    </row>
    <row r="1330" spans="1:23" x14ac:dyDescent="0.25">
      <c r="A1330">
        <v>1329</v>
      </c>
      <c r="B1330" t="s">
        <v>4451</v>
      </c>
      <c r="C1330" t="s">
        <v>4452</v>
      </c>
      <c r="D1330">
        <v>55</v>
      </c>
      <c r="E1330" t="s">
        <v>19</v>
      </c>
      <c r="F1330" t="s">
        <v>317</v>
      </c>
      <c r="G1330" s="1">
        <v>43937</v>
      </c>
      <c r="H1330" t="s">
        <v>21</v>
      </c>
      <c r="I1330" t="s">
        <v>72</v>
      </c>
      <c r="J1330" s="3" t="s">
        <v>4453</v>
      </c>
      <c r="K1330" t="s">
        <v>39</v>
      </c>
      <c r="L1330" t="s">
        <v>4454</v>
      </c>
      <c r="M1330" t="s">
        <v>143</v>
      </c>
      <c r="N1330" t="s">
        <v>33</v>
      </c>
      <c r="O1330" s="2">
        <v>45078.786249999997</v>
      </c>
      <c r="P1330" s="2">
        <v>45078.707083333335</v>
      </c>
      <c r="Q1330">
        <v>2</v>
      </c>
      <c r="R1330" t="str">
        <f t="shared" ca="1" si="20"/>
        <v>Neha</v>
      </c>
      <c r="S1330" t="str">
        <f>IFERROR(TEXT(DATEVALUE(LEFT(Table1[[#This Row],[Date of Purchase]],10)), "MMMM"), TEXT(Table1[[#This Row],[Date of Purchase]], "MMMM"))</f>
        <v>April</v>
      </c>
      <c r="T1330" t="str">
        <f>IF(OR(
  AND(Table1[[#This Row],[Ticket Priority]]="Critical", Table1[[#This Row],[Ticket Status]]&lt;&gt;"Closed"),
  AND(Table1[[#This Row],[Ticket Priority]]="High", Table1[[#This Row],[Ticket Status]]="Open")
), "Yes", "No")</f>
        <v>No</v>
      </c>
      <c r="U1330" s="4" t="str">
        <f>IF(Table1[[#This Row],[Ticket Status]]="Closed","Yes","No")</f>
        <v>Yes</v>
      </c>
      <c r="V1330" s="4" t="str">
        <f>IF(Table1[[#This Row],[Ticket Status]]="Pending Customer Response","Yes","No")</f>
        <v>No</v>
      </c>
      <c r="W1330" s="5">
        <f ca="1">COUNTIFS(Table1[Agent_name],Table1[[#This Row],[Agent_name]],Table1[Month],Table1[[#This Row],[Month]])/160</f>
        <v>0.28749999999999998</v>
      </c>
    </row>
    <row r="1331" spans="1:23" x14ac:dyDescent="0.25">
      <c r="A1331">
        <v>1330</v>
      </c>
      <c r="B1331" t="s">
        <v>4455</v>
      </c>
      <c r="C1331" t="s">
        <v>4456</v>
      </c>
      <c r="D1331">
        <v>38</v>
      </c>
      <c r="E1331" t="s">
        <v>29</v>
      </c>
      <c r="F1331" t="s">
        <v>92</v>
      </c>
      <c r="G1331" s="1">
        <v>44006</v>
      </c>
      <c r="H1331" t="s">
        <v>66</v>
      </c>
      <c r="I1331" t="s">
        <v>72</v>
      </c>
      <c r="J1331" s="3" t="s">
        <v>4457</v>
      </c>
      <c r="K1331" t="s">
        <v>39</v>
      </c>
      <c r="L1331" t="s">
        <v>4458</v>
      </c>
      <c r="M1331" t="s">
        <v>143</v>
      </c>
      <c r="N1331" t="s">
        <v>83</v>
      </c>
      <c r="O1331" s="2">
        <v>45078.384189814817</v>
      </c>
      <c r="P1331" s="2">
        <v>45078.34946759259</v>
      </c>
      <c r="Q1331">
        <v>3</v>
      </c>
      <c r="R1331" t="str">
        <f t="shared" ca="1" si="20"/>
        <v>Priya</v>
      </c>
      <c r="S1331" t="str">
        <f>IFERROR(TEXT(DATEVALUE(LEFT(Table1[[#This Row],[Date of Purchase]],10)), "MMMM"), TEXT(Table1[[#This Row],[Date of Purchase]], "MMMM"))</f>
        <v>June</v>
      </c>
      <c r="T1331" t="str">
        <f>IF(OR(
  AND(Table1[[#This Row],[Ticket Priority]]="Critical", Table1[[#This Row],[Ticket Status]]&lt;&gt;"Closed"),
  AND(Table1[[#This Row],[Ticket Priority]]="High", Table1[[#This Row],[Ticket Status]]="Open")
), "Yes", "No")</f>
        <v>No</v>
      </c>
      <c r="U1331" s="4" t="str">
        <f>IF(Table1[[#This Row],[Ticket Status]]="Closed","Yes","No")</f>
        <v>Yes</v>
      </c>
      <c r="V1331" s="4" t="str">
        <f>IF(Table1[[#This Row],[Ticket Status]]="Pending Customer Response","Yes","No")</f>
        <v>No</v>
      </c>
      <c r="W1331" s="5">
        <f ca="1">COUNTIFS(Table1[Agent_name],Table1[[#This Row],[Agent_name]],Table1[Month],Table1[[#This Row],[Month]])/160</f>
        <v>0.35625000000000001</v>
      </c>
    </row>
    <row r="1332" spans="1:23" x14ac:dyDescent="0.25">
      <c r="A1332">
        <v>1331</v>
      </c>
      <c r="B1332" t="s">
        <v>4459</v>
      </c>
      <c r="C1332" t="s">
        <v>4460</v>
      </c>
      <c r="D1332">
        <v>68</v>
      </c>
      <c r="E1332" t="s">
        <v>58</v>
      </c>
      <c r="F1332" t="s">
        <v>51</v>
      </c>
      <c r="G1332" s="1">
        <v>44355</v>
      </c>
      <c r="H1332" t="s">
        <v>21</v>
      </c>
      <c r="I1332" t="s">
        <v>77</v>
      </c>
      <c r="J1332" s="3" t="s">
        <v>4461</v>
      </c>
      <c r="K1332" t="s">
        <v>62</v>
      </c>
      <c r="M1332" t="s">
        <v>89</v>
      </c>
      <c r="N1332" t="s">
        <v>55</v>
      </c>
      <c r="Q1332">
        <v>5</v>
      </c>
      <c r="R1332" t="str">
        <f t="shared" ca="1" si="20"/>
        <v>Ravi</v>
      </c>
      <c r="S1332" t="str">
        <f>IFERROR(TEXT(DATEVALUE(LEFT(Table1[[#This Row],[Date of Purchase]],10)), "MMMM"), TEXT(Table1[[#This Row],[Date of Purchase]], "MMMM"))</f>
        <v>June</v>
      </c>
      <c r="T1332" t="str">
        <f>IF(OR(
  AND(Table1[[#This Row],[Ticket Priority]]="Critical", Table1[[#This Row],[Ticket Status]]&lt;&gt;"Closed"),
  AND(Table1[[#This Row],[Ticket Priority]]="High", Table1[[#This Row],[Ticket Status]]="Open")
), "Yes", "No")</f>
        <v>Yes</v>
      </c>
      <c r="U1332" s="4" t="str">
        <f>IF(Table1[[#This Row],[Ticket Status]]="Closed","Yes","No")</f>
        <v>No</v>
      </c>
      <c r="V1332" s="4" t="str">
        <f>IF(Table1[[#This Row],[Ticket Status]]="Pending Customer Response","Yes","No")</f>
        <v>No</v>
      </c>
      <c r="W1332" s="5">
        <f ca="1">COUNTIFS(Table1[Agent_name],Table1[[#This Row],[Agent_name]],Table1[Month],Table1[[#This Row],[Month]])/160</f>
        <v>0.58125000000000004</v>
      </c>
    </row>
    <row r="1333" spans="1:23" x14ac:dyDescent="0.25">
      <c r="A1333">
        <v>1332</v>
      </c>
      <c r="B1333" t="s">
        <v>4462</v>
      </c>
      <c r="C1333" t="s">
        <v>4463</v>
      </c>
      <c r="D1333">
        <v>38</v>
      </c>
      <c r="E1333" t="s">
        <v>58</v>
      </c>
      <c r="F1333" t="s">
        <v>51</v>
      </c>
      <c r="G1333" s="1">
        <v>43831</v>
      </c>
      <c r="H1333" t="s">
        <v>21</v>
      </c>
      <c r="I1333" t="s">
        <v>37</v>
      </c>
      <c r="J1333" s="3" t="s">
        <v>4464</v>
      </c>
      <c r="K1333" t="s">
        <v>39</v>
      </c>
      <c r="L1333" t="s">
        <v>4465</v>
      </c>
      <c r="M1333" t="s">
        <v>41</v>
      </c>
      <c r="N1333" t="s">
        <v>83</v>
      </c>
      <c r="O1333" s="2">
        <v>45078.479363425926</v>
      </c>
      <c r="P1333" s="2">
        <v>45078.255057870374</v>
      </c>
      <c r="Q1333">
        <v>3</v>
      </c>
      <c r="R1333" t="str">
        <f t="shared" ca="1" si="20"/>
        <v>Mohit</v>
      </c>
      <c r="S1333" t="str">
        <f>IFERROR(TEXT(DATEVALUE(LEFT(Table1[[#This Row],[Date of Purchase]],10)), "MMMM"), TEXT(Table1[[#This Row],[Date of Purchase]], "MMMM"))</f>
        <v>January</v>
      </c>
      <c r="T1333" t="str">
        <f>IF(OR(
  AND(Table1[[#This Row],[Ticket Priority]]="Critical", Table1[[#This Row],[Ticket Status]]&lt;&gt;"Closed"),
  AND(Table1[[#This Row],[Ticket Priority]]="High", Table1[[#This Row],[Ticket Status]]="Open")
), "Yes", "No")</f>
        <v>No</v>
      </c>
      <c r="U1333" s="4" t="str">
        <f>IF(Table1[[#This Row],[Ticket Status]]="Closed","Yes","No")</f>
        <v>Yes</v>
      </c>
      <c r="V1333" s="4" t="str">
        <f>IF(Table1[[#This Row],[Ticket Status]]="Pending Customer Response","Yes","No")</f>
        <v>No</v>
      </c>
      <c r="W1333" s="5">
        <f ca="1">COUNTIFS(Table1[Agent_name],Table1[[#This Row],[Agent_name]],Table1[Month],Table1[[#This Row],[Month]])/160</f>
        <v>0.46250000000000002</v>
      </c>
    </row>
    <row r="1334" spans="1:23" x14ac:dyDescent="0.25">
      <c r="A1334">
        <v>1333</v>
      </c>
      <c r="B1334" t="s">
        <v>4466</v>
      </c>
      <c r="C1334" t="s">
        <v>4467</v>
      </c>
      <c r="D1334">
        <v>69</v>
      </c>
      <c r="E1334" t="s">
        <v>29</v>
      </c>
      <c r="F1334" t="s">
        <v>107</v>
      </c>
      <c r="G1334" s="1">
        <v>44232</v>
      </c>
      <c r="H1334" t="s">
        <v>66</v>
      </c>
      <c r="I1334" t="s">
        <v>72</v>
      </c>
      <c r="J1334" s="3" t="s">
        <v>4468</v>
      </c>
      <c r="K1334" t="s">
        <v>39</v>
      </c>
      <c r="L1334" t="s">
        <v>4469</v>
      </c>
      <c r="M1334" t="s">
        <v>41</v>
      </c>
      <c r="N1334" t="s">
        <v>83</v>
      </c>
      <c r="O1334" s="2">
        <v>45078.064780092594</v>
      </c>
      <c r="P1334" s="2">
        <v>45078.775891203702</v>
      </c>
      <c r="Q1334">
        <v>5</v>
      </c>
      <c r="R1334" t="str">
        <f t="shared" ca="1" si="20"/>
        <v>Mohit</v>
      </c>
      <c r="S1334" t="str">
        <f>IFERROR(TEXT(DATEVALUE(LEFT(Table1[[#This Row],[Date of Purchase]],10)), "MMMM"), TEXT(Table1[[#This Row],[Date of Purchase]], "MMMM"))</f>
        <v>February</v>
      </c>
      <c r="T1334" t="str">
        <f>IF(OR(
  AND(Table1[[#This Row],[Ticket Priority]]="Critical", Table1[[#This Row],[Ticket Status]]&lt;&gt;"Closed"),
  AND(Table1[[#This Row],[Ticket Priority]]="High", Table1[[#This Row],[Ticket Status]]="Open")
), "Yes", "No")</f>
        <v>No</v>
      </c>
      <c r="U1334" s="4" t="str">
        <f>IF(Table1[[#This Row],[Ticket Status]]="Closed","Yes","No")</f>
        <v>Yes</v>
      </c>
      <c r="V1334" s="4" t="str">
        <f>IF(Table1[[#This Row],[Ticket Status]]="Pending Customer Response","Yes","No")</f>
        <v>No</v>
      </c>
      <c r="W1334" s="5">
        <f ca="1">COUNTIFS(Table1[Agent_name],Table1[[#This Row],[Agent_name]],Table1[Month],Table1[[#This Row],[Month]])/160</f>
        <v>0.52500000000000002</v>
      </c>
    </row>
    <row r="1335" spans="1:23" x14ac:dyDescent="0.25">
      <c r="A1335">
        <v>1334</v>
      </c>
      <c r="B1335" t="s">
        <v>4470</v>
      </c>
      <c r="C1335" t="s">
        <v>4471</v>
      </c>
      <c r="D1335">
        <v>70</v>
      </c>
      <c r="E1335" t="s">
        <v>58</v>
      </c>
      <c r="F1335" t="s">
        <v>655</v>
      </c>
      <c r="G1335" s="1">
        <v>44077</v>
      </c>
      <c r="H1335" t="s">
        <v>45</v>
      </c>
      <c r="I1335" t="s">
        <v>59</v>
      </c>
      <c r="J1335" s="3" t="s">
        <v>4472</v>
      </c>
      <c r="K1335" t="s">
        <v>39</v>
      </c>
      <c r="L1335" t="s">
        <v>4473</v>
      </c>
      <c r="M1335" t="s">
        <v>89</v>
      </c>
      <c r="N1335" t="s">
        <v>33</v>
      </c>
      <c r="O1335" s="2">
        <v>45078.369652777779</v>
      </c>
      <c r="P1335" s="2">
        <v>45077.943958333337</v>
      </c>
      <c r="Q1335">
        <v>5</v>
      </c>
      <c r="R1335" t="str">
        <f t="shared" ca="1" si="20"/>
        <v>Aisha</v>
      </c>
      <c r="S1335" t="str">
        <f>IFERROR(TEXT(DATEVALUE(LEFT(Table1[[#This Row],[Date of Purchase]],10)), "MMMM"), TEXT(Table1[[#This Row],[Date of Purchase]], "MMMM"))</f>
        <v>September</v>
      </c>
      <c r="T1335" t="str">
        <f>IF(OR(
  AND(Table1[[#This Row],[Ticket Priority]]="Critical", Table1[[#This Row],[Ticket Status]]&lt;&gt;"Closed"),
  AND(Table1[[#This Row],[Ticket Priority]]="High", Table1[[#This Row],[Ticket Status]]="Open")
), "Yes", "No")</f>
        <v>No</v>
      </c>
      <c r="U1335" s="4" t="str">
        <f>IF(Table1[[#This Row],[Ticket Status]]="Closed","Yes","No")</f>
        <v>Yes</v>
      </c>
      <c r="V1335" s="4" t="str">
        <f>IF(Table1[[#This Row],[Ticket Status]]="Pending Customer Response","Yes","No")</f>
        <v>No</v>
      </c>
      <c r="W1335" s="5">
        <f ca="1">COUNTIFS(Table1[Agent_name],Table1[[#This Row],[Agent_name]],Table1[Month],Table1[[#This Row],[Month]])/160</f>
        <v>0.86250000000000004</v>
      </c>
    </row>
    <row r="1336" spans="1:23" x14ac:dyDescent="0.25">
      <c r="A1336">
        <v>1335</v>
      </c>
      <c r="B1336" t="s">
        <v>4474</v>
      </c>
      <c r="C1336" t="s">
        <v>4475</v>
      </c>
      <c r="D1336">
        <v>35</v>
      </c>
      <c r="E1336" t="s">
        <v>19</v>
      </c>
      <c r="F1336" t="s">
        <v>86</v>
      </c>
      <c r="G1336" s="1">
        <v>44255</v>
      </c>
      <c r="H1336" t="s">
        <v>21</v>
      </c>
      <c r="I1336" t="s">
        <v>59</v>
      </c>
      <c r="J1336" s="3" t="s">
        <v>4476</v>
      </c>
      <c r="K1336" t="s">
        <v>62</v>
      </c>
      <c r="M1336" t="s">
        <v>89</v>
      </c>
      <c r="N1336" t="s">
        <v>55</v>
      </c>
      <c r="Q1336">
        <v>5</v>
      </c>
      <c r="R1336" t="str">
        <f t="shared" ca="1" si="20"/>
        <v>Aisha</v>
      </c>
      <c r="S1336" t="str">
        <f>IFERROR(TEXT(DATEVALUE(LEFT(Table1[[#This Row],[Date of Purchase]],10)), "MMMM"), TEXT(Table1[[#This Row],[Date of Purchase]], "MMMM"))</f>
        <v>February</v>
      </c>
      <c r="T1336" t="str">
        <f>IF(OR(
  AND(Table1[[#This Row],[Ticket Priority]]="Critical", Table1[[#This Row],[Ticket Status]]&lt;&gt;"Closed"),
  AND(Table1[[#This Row],[Ticket Priority]]="High", Table1[[#This Row],[Ticket Status]]="Open")
), "Yes", "No")</f>
        <v>Yes</v>
      </c>
      <c r="U1336" s="4" t="str">
        <f>IF(Table1[[#This Row],[Ticket Status]]="Closed","Yes","No")</f>
        <v>No</v>
      </c>
      <c r="V1336" s="4" t="str">
        <f>IF(Table1[[#This Row],[Ticket Status]]="Pending Customer Response","Yes","No")</f>
        <v>No</v>
      </c>
      <c r="W1336" s="5">
        <f ca="1">COUNTIFS(Table1[Agent_name],Table1[[#This Row],[Agent_name]],Table1[Month],Table1[[#This Row],[Month]])/160</f>
        <v>0.85624999999999996</v>
      </c>
    </row>
    <row r="1337" spans="1:23" x14ac:dyDescent="0.25">
      <c r="A1337">
        <v>1336</v>
      </c>
      <c r="B1337" t="s">
        <v>4477</v>
      </c>
      <c r="C1337" t="s">
        <v>4478</v>
      </c>
      <c r="D1337">
        <v>31</v>
      </c>
      <c r="E1337" t="s">
        <v>58</v>
      </c>
      <c r="F1337" t="s">
        <v>223</v>
      </c>
      <c r="G1337" s="1">
        <v>43875</v>
      </c>
      <c r="H1337" t="s">
        <v>45</v>
      </c>
      <c r="I1337" t="s">
        <v>67</v>
      </c>
      <c r="J1337" s="3" t="s">
        <v>4479</v>
      </c>
      <c r="K1337" t="s">
        <v>39</v>
      </c>
      <c r="L1337" t="s">
        <v>4480</v>
      </c>
      <c r="M1337" t="s">
        <v>41</v>
      </c>
      <c r="N1337" t="s">
        <v>55</v>
      </c>
      <c r="O1337" s="2">
        <v>45078.074548611112</v>
      </c>
      <c r="P1337" s="2">
        <v>45078.022465277776</v>
      </c>
      <c r="Q1337">
        <v>5</v>
      </c>
      <c r="R1337" t="str">
        <f t="shared" ca="1" si="20"/>
        <v>Mohit</v>
      </c>
      <c r="S1337" t="str">
        <f>IFERROR(TEXT(DATEVALUE(LEFT(Table1[[#This Row],[Date of Purchase]],10)), "MMMM"), TEXT(Table1[[#This Row],[Date of Purchase]], "MMMM"))</f>
        <v>February</v>
      </c>
      <c r="T1337" t="str">
        <f>IF(OR(
  AND(Table1[[#This Row],[Ticket Priority]]="Critical", Table1[[#This Row],[Ticket Status]]&lt;&gt;"Closed"),
  AND(Table1[[#This Row],[Ticket Priority]]="High", Table1[[#This Row],[Ticket Status]]="Open")
), "Yes", "No")</f>
        <v>No</v>
      </c>
      <c r="U1337" s="4" t="str">
        <f>IF(Table1[[#This Row],[Ticket Status]]="Closed","Yes","No")</f>
        <v>Yes</v>
      </c>
      <c r="V1337" s="4" t="str">
        <f>IF(Table1[[#This Row],[Ticket Status]]="Pending Customer Response","Yes","No")</f>
        <v>No</v>
      </c>
      <c r="W1337" s="5">
        <f ca="1">COUNTIFS(Table1[Agent_name],Table1[[#This Row],[Agent_name]],Table1[Month],Table1[[#This Row],[Month]])/160</f>
        <v>0.52500000000000002</v>
      </c>
    </row>
    <row r="1338" spans="1:23" x14ac:dyDescent="0.25">
      <c r="A1338">
        <v>1337</v>
      </c>
      <c r="B1338" t="s">
        <v>4481</v>
      </c>
      <c r="C1338" t="s">
        <v>4482</v>
      </c>
      <c r="D1338">
        <v>33</v>
      </c>
      <c r="E1338" t="s">
        <v>29</v>
      </c>
      <c r="F1338" t="s">
        <v>655</v>
      </c>
      <c r="G1338" s="1">
        <v>44267</v>
      </c>
      <c r="H1338" t="s">
        <v>45</v>
      </c>
      <c r="I1338" t="s">
        <v>60</v>
      </c>
      <c r="J1338" s="3" t="s">
        <v>4483</v>
      </c>
      <c r="K1338" t="s">
        <v>39</v>
      </c>
      <c r="L1338" t="s">
        <v>4484</v>
      </c>
      <c r="M1338" t="s">
        <v>25</v>
      </c>
      <c r="N1338" t="s">
        <v>83</v>
      </c>
      <c r="O1338" s="2">
        <v>45078.237060185187</v>
      </c>
      <c r="P1338" s="2">
        <v>45078.016226851854</v>
      </c>
      <c r="Q1338">
        <v>5</v>
      </c>
      <c r="R1338" t="str">
        <f t="shared" ca="1" si="20"/>
        <v>Arjun</v>
      </c>
      <c r="S1338" t="str">
        <f>IFERROR(TEXT(DATEVALUE(LEFT(Table1[[#This Row],[Date of Purchase]],10)), "MMMM"), TEXT(Table1[[#This Row],[Date of Purchase]], "MMMM"))</f>
        <v>March</v>
      </c>
      <c r="T1338" t="str">
        <f>IF(OR(
  AND(Table1[[#This Row],[Ticket Priority]]="Critical", Table1[[#This Row],[Ticket Status]]&lt;&gt;"Closed"),
  AND(Table1[[#This Row],[Ticket Priority]]="High", Table1[[#This Row],[Ticket Status]]="Open")
), "Yes", "No")</f>
        <v>No</v>
      </c>
      <c r="U1338" s="4" t="str">
        <f>IF(Table1[[#This Row],[Ticket Status]]="Closed","Yes","No")</f>
        <v>Yes</v>
      </c>
      <c r="V1338" s="4" t="str">
        <f>IF(Table1[[#This Row],[Ticket Status]]="Pending Customer Response","Yes","No")</f>
        <v>No</v>
      </c>
      <c r="W1338" s="5">
        <f ca="1">COUNTIFS(Table1[Agent_name],Table1[[#This Row],[Agent_name]],Table1[Month],Table1[[#This Row],[Month]])/160</f>
        <v>0.23125000000000001</v>
      </c>
    </row>
    <row r="1339" spans="1:23" x14ac:dyDescent="0.25">
      <c r="A1339">
        <v>1338</v>
      </c>
      <c r="B1339" t="s">
        <v>4485</v>
      </c>
      <c r="C1339" t="s">
        <v>4486</v>
      </c>
      <c r="D1339">
        <v>32</v>
      </c>
      <c r="E1339" t="s">
        <v>19</v>
      </c>
      <c r="F1339" t="s">
        <v>71</v>
      </c>
      <c r="G1339" s="1">
        <v>44451</v>
      </c>
      <c r="H1339" t="s">
        <v>21</v>
      </c>
      <c r="I1339" t="s">
        <v>72</v>
      </c>
      <c r="J1339" s="3" t="s">
        <v>4487</v>
      </c>
      <c r="K1339" t="s">
        <v>62</v>
      </c>
      <c r="M1339" t="s">
        <v>25</v>
      </c>
      <c r="N1339" t="s">
        <v>83</v>
      </c>
      <c r="Q1339">
        <v>5</v>
      </c>
      <c r="R1339" t="str">
        <f t="shared" ca="1" si="20"/>
        <v>Sara</v>
      </c>
      <c r="S1339" t="str">
        <f>IFERROR(TEXT(DATEVALUE(LEFT(Table1[[#This Row],[Date of Purchase]],10)), "MMMM"), TEXT(Table1[[#This Row],[Date of Purchase]], "MMMM"))</f>
        <v>September</v>
      </c>
      <c r="T1339" t="str">
        <f>IF(OR(
  AND(Table1[[#This Row],[Ticket Priority]]="Critical", Table1[[#This Row],[Ticket Status]]&lt;&gt;"Closed"),
  AND(Table1[[#This Row],[Ticket Priority]]="High", Table1[[#This Row],[Ticket Status]]="Open")
), "Yes", "No")</f>
        <v>Yes</v>
      </c>
      <c r="U1339" s="4" t="str">
        <f>IF(Table1[[#This Row],[Ticket Status]]="Closed","Yes","No")</f>
        <v>No</v>
      </c>
      <c r="V1339" s="4" t="str">
        <f>IF(Table1[[#This Row],[Ticket Status]]="Pending Customer Response","Yes","No")</f>
        <v>No</v>
      </c>
      <c r="W1339" s="5">
        <f ca="1">COUNTIFS(Table1[Agent_name],Table1[[#This Row],[Agent_name]],Table1[Month],Table1[[#This Row],[Month]])/160</f>
        <v>0.65</v>
      </c>
    </row>
    <row r="1340" spans="1:23" x14ac:dyDescent="0.25">
      <c r="A1340">
        <v>1339</v>
      </c>
      <c r="B1340" t="s">
        <v>4488</v>
      </c>
      <c r="C1340" t="s">
        <v>4489</v>
      </c>
      <c r="D1340">
        <v>40</v>
      </c>
      <c r="E1340" t="s">
        <v>29</v>
      </c>
      <c r="F1340" t="s">
        <v>103</v>
      </c>
      <c r="G1340" s="1">
        <v>44045</v>
      </c>
      <c r="H1340" t="s">
        <v>66</v>
      </c>
      <c r="I1340" t="s">
        <v>93</v>
      </c>
      <c r="J1340" s="3" t="s">
        <v>4490</v>
      </c>
      <c r="K1340" t="s">
        <v>24</v>
      </c>
      <c r="M1340" t="s">
        <v>41</v>
      </c>
      <c r="N1340" t="s">
        <v>83</v>
      </c>
      <c r="O1340" s="2">
        <v>45078.600289351853</v>
      </c>
      <c r="Q1340">
        <v>5</v>
      </c>
      <c r="R1340" t="str">
        <f t="shared" ca="1" si="20"/>
        <v>Sara</v>
      </c>
      <c r="S1340" t="str">
        <f>IFERROR(TEXT(DATEVALUE(LEFT(Table1[[#This Row],[Date of Purchase]],10)), "MMMM"), TEXT(Table1[[#This Row],[Date of Purchase]], "MMMM"))</f>
        <v>August</v>
      </c>
      <c r="T1340" t="str">
        <f>IF(OR(
  AND(Table1[[#This Row],[Ticket Priority]]="Critical", Table1[[#This Row],[Ticket Status]]&lt;&gt;"Closed"),
  AND(Table1[[#This Row],[Ticket Priority]]="High", Table1[[#This Row],[Ticket Status]]="Open")
), "Yes", "No")</f>
        <v>No</v>
      </c>
      <c r="U1340" s="4" t="str">
        <f>IF(Table1[[#This Row],[Ticket Status]]="Closed","Yes","No")</f>
        <v>No</v>
      </c>
      <c r="V1340" s="4" t="str">
        <f>IF(Table1[[#This Row],[Ticket Status]]="Pending Customer Response","Yes","No")</f>
        <v>Yes</v>
      </c>
      <c r="W1340" s="5">
        <f ca="1">COUNTIFS(Table1[Agent_name],Table1[[#This Row],[Agent_name]],Table1[Month],Table1[[#This Row],[Month]])/160</f>
        <v>0.8</v>
      </c>
    </row>
    <row r="1341" spans="1:23" x14ac:dyDescent="0.25">
      <c r="A1341">
        <v>1340</v>
      </c>
      <c r="B1341" t="s">
        <v>4491</v>
      </c>
      <c r="C1341" t="s">
        <v>4492</v>
      </c>
      <c r="D1341">
        <v>45</v>
      </c>
      <c r="E1341" t="s">
        <v>29</v>
      </c>
      <c r="F1341" t="s">
        <v>44</v>
      </c>
      <c r="G1341" s="1">
        <v>44072</v>
      </c>
      <c r="H1341" t="s">
        <v>67</v>
      </c>
      <c r="I1341" t="s">
        <v>52</v>
      </c>
      <c r="J1341" s="3" t="s">
        <v>4493</v>
      </c>
      <c r="K1341" t="s">
        <v>39</v>
      </c>
      <c r="L1341" t="s">
        <v>4494</v>
      </c>
      <c r="M1341" t="s">
        <v>25</v>
      </c>
      <c r="N1341" t="s">
        <v>55</v>
      </c>
      <c r="O1341" s="2">
        <v>45078.136412037034</v>
      </c>
      <c r="P1341" s="2">
        <v>45077.937106481484</v>
      </c>
      <c r="Q1341">
        <v>5</v>
      </c>
      <c r="R1341" t="str">
        <f t="shared" ca="1" si="20"/>
        <v>Rahul</v>
      </c>
      <c r="S1341" t="str">
        <f>IFERROR(TEXT(DATEVALUE(LEFT(Table1[[#This Row],[Date of Purchase]],10)), "MMMM"), TEXT(Table1[[#This Row],[Date of Purchase]], "MMMM"))</f>
        <v>August</v>
      </c>
      <c r="T1341" t="str">
        <f>IF(OR(
  AND(Table1[[#This Row],[Ticket Priority]]="Critical", Table1[[#This Row],[Ticket Status]]&lt;&gt;"Closed"),
  AND(Table1[[#This Row],[Ticket Priority]]="High", Table1[[#This Row],[Ticket Status]]="Open")
), "Yes", "No")</f>
        <v>No</v>
      </c>
      <c r="U1341" s="4" t="str">
        <f>IF(Table1[[#This Row],[Ticket Status]]="Closed","Yes","No")</f>
        <v>Yes</v>
      </c>
      <c r="V1341" s="4" t="str">
        <f>IF(Table1[[#This Row],[Ticket Status]]="Pending Customer Response","Yes","No")</f>
        <v>No</v>
      </c>
      <c r="W1341" s="5">
        <f ca="1">COUNTIFS(Table1[Agent_name],Table1[[#This Row],[Agent_name]],Table1[Month],Table1[[#This Row],[Month]])/160</f>
        <v>0.22500000000000001</v>
      </c>
    </row>
    <row r="1342" spans="1:23" x14ac:dyDescent="0.25">
      <c r="A1342">
        <v>1341</v>
      </c>
      <c r="B1342" t="s">
        <v>4495</v>
      </c>
      <c r="C1342" t="s">
        <v>4496</v>
      </c>
      <c r="D1342">
        <v>52</v>
      </c>
      <c r="E1342" t="s">
        <v>58</v>
      </c>
      <c r="F1342" t="s">
        <v>397</v>
      </c>
      <c r="G1342" s="1">
        <v>43847</v>
      </c>
      <c r="H1342" t="s">
        <v>21</v>
      </c>
      <c r="I1342" t="s">
        <v>22</v>
      </c>
      <c r="J1342" s="3" t="s">
        <v>4497</v>
      </c>
      <c r="K1342" t="s">
        <v>24</v>
      </c>
      <c r="M1342" t="s">
        <v>143</v>
      </c>
      <c r="N1342" t="s">
        <v>83</v>
      </c>
      <c r="O1342" s="2">
        <v>45078.372546296298</v>
      </c>
      <c r="Q1342">
        <v>5</v>
      </c>
      <c r="R1342" t="str">
        <f t="shared" ca="1" si="20"/>
        <v>Mohit</v>
      </c>
      <c r="S1342" t="str">
        <f>IFERROR(TEXT(DATEVALUE(LEFT(Table1[[#This Row],[Date of Purchase]],10)), "MMMM"), TEXT(Table1[[#This Row],[Date of Purchase]], "MMMM"))</f>
        <v>January</v>
      </c>
      <c r="T1342" t="str">
        <f>IF(OR(
  AND(Table1[[#This Row],[Ticket Priority]]="Critical", Table1[[#This Row],[Ticket Status]]&lt;&gt;"Closed"),
  AND(Table1[[#This Row],[Ticket Priority]]="High", Table1[[#This Row],[Ticket Status]]="Open")
), "Yes", "No")</f>
        <v>No</v>
      </c>
      <c r="U1342" s="4" t="str">
        <f>IF(Table1[[#This Row],[Ticket Status]]="Closed","Yes","No")</f>
        <v>No</v>
      </c>
      <c r="V1342" s="4" t="str">
        <f>IF(Table1[[#This Row],[Ticket Status]]="Pending Customer Response","Yes","No")</f>
        <v>Yes</v>
      </c>
      <c r="W1342" s="5">
        <f ca="1">COUNTIFS(Table1[Agent_name],Table1[[#This Row],[Agent_name]],Table1[Month],Table1[[#This Row],[Month]])/160</f>
        <v>0.46250000000000002</v>
      </c>
    </row>
    <row r="1343" spans="1:23" x14ac:dyDescent="0.25">
      <c r="A1343">
        <v>1342</v>
      </c>
      <c r="B1343" t="s">
        <v>4498</v>
      </c>
      <c r="C1343" t="s">
        <v>4499</v>
      </c>
      <c r="D1343">
        <v>20</v>
      </c>
      <c r="E1343" t="s">
        <v>58</v>
      </c>
      <c r="F1343" t="s">
        <v>112</v>
      </c>
      <c r="G1343" s="1">
        <v>44448</v>
      </c>
      <c r="H1343" t="s">
        <v>66</v>
      </c>
      <c r="I1343" t="s">
        <v>37</v>
      </c>
      <c r="J1343" s="3" t="s">
        <v>4500</v>
      </c>
      <c r="K1343" t="s">
        <v>39</v>
      </c>
      <c r="L1343" t="s">
        <v>4501</v>
      </c>
      <c r="M1343" t="s">
        <v>41</v>
      </c>
      <c r="N1343" t="s">
        <v>26</v>
      </c>
      <c r="O1343" s="2">
        <v>45078.037847222222</v>
      </c>
      <c r="P1343" s="2">
        <v>45078.418402777781</v>
      </c>
      <c r="Q1343">
        <v>2</v>
      </c>
      <c r="R1343" t="str">
        <f t="shared" ca="1" si="20"/>
        <v>Aisha</v>
      </c>
      <c r="S1343" t="str">
        <f>IFERROR(TEXT(DATEVALUE(LEFT(Table1[[#This Row],[Date of Purchase]],10)), "MMMM"), TEXT(Table1[[#This Row],[Date of Purchase]], "MMMM"))</f>
        <v>September</v>
      </c>
      <c r="T1343" t="str">
        <f>IF(OR(
  AND(Table1[[#This Row],[Ticket Priority]]="Critical", Table1[[#This Row],[Ticket Status]]&lt;&gt;"Closed"),
  AND(Table1[[#This Row],[Ticket Priority]]="High", Table1[[#This Row],[Ticket Status]]="Open")
), "Yes", "No")</f>
        <v>No</v>
      </c>
      <c r="U1343" s="4" t="str">
        <f>IF(Table1[[#This Row],[Ticket Status]]="Closed","Yes","No")</f>
        <v>Yes</v>
      </c>
      <c r="V1343" s="4" t="str">
        <f>IF(Table1[[#This Row],[Ticket Status]]="Pending Customer Response","Yes","No")</f>
        <v>No</v>
      </c>
      <c r="W1343" s="5">
        <f ca="1">COUNTIFS(Table1[Agent_name],Table1[[#This Row],[Agent_name]],Table1[Month],Table1[[#This Row],[Month]])/160</f>
        <v>0.86250000000000004</v>
      </c>
    </row>
    <row r="1344" spans="1:23" x14ac:dyDescent="0.25">
      <c r="A1344">
        <v>1343</v>
      </c>
      <c r="B1344" t="s">
        <v>4502</v>
      </c>
      <c r="C1344" t="s">
        <v>4503</v>
      </c>
      <c r="D1344">
        <v>47</v>
      </c>
      <c r="E1344" t="s">
        <v>29</v>
      </c>
      <c r="F1344" t="s">
        <v>161</v>
      </c>
      <c r="G1344" s="1">
        <v>44179</v>
      </c>
      <c r="H1344" t="s">
        <v>59</v>
      </c>
      <c r="I1344" t="s">
        <v>77</v>
      </c>
      <c r="J1344" s="3" t="s">
        <v>4504</v>
      </c>
      <c r="K1344" t="s">
        <v>24</v>
      </c>
      <c r="M1344" t="s">
        <v>25</v>
      </c>
      <c r="N1344" t="s">
        <v>55</v>
      </c>
      <c r="O1344" s="2">
        <v>45077.971192129633</v>
      </c>
      <c r="Q1344">
        <v>5</v>
      </c>
      <c r="R1344" t="str">
        <f t="shared" ca="1" si="20"/>
        <v>Aisha</v>
      </c>
      <c r="S1344" t="str">
        <f>IFERROR(TEXT(DATEVALUE(LEFT(Table1[[#This Row],[Date of Purchase]],10)), "MMMM"), TEXT(Table1[[#This Row],[Date of Purchase]], "MMMM"))</f>
        <v>December</v>
      </c>
      <c r="T1344" t="str">
        <f>IF(OR(
  AND(Table1[[#This Row],[Ticket Priority]]="Critical", Table1[[#This Row],[Ticket Status]]&lt;&gt;"Closed"),
  AND(Table1[[#This Row],[Ticket Priority]]="High", Table1[[#This Row],[Ticket Status]]="Open")
), "Yes", "No")</f>
        <v>Yes</v>
      </c>
      <c r="U1344" s="4" t="str">
        <f>IF(Table1[[#This Row],[Ticket Status]]="Closed","Yes","No")</f>
        <v>No</v>
      </c>
      <c r="V1344" s="4" t="str">
        <f>IF(Table1[[#This Row],[Ticket Status]]="Pending Customer Response","Yes","No")</f>
        <v>Yes</v>
      </c>
      <c r="W1344" s="5">
        <f ca="1">COUNTIFS(Table1[Agent_name],Table1[[#This Row],[Agent_name]],Table1[Month],Table1[[#This Row],[Month]])/160</f>
        <v>0.91249999999999998</v>
      </c>
    </row>
    <row r="1345" spans="1:23" x14ac:dyDescent="0.25">
      <c r="A1345">
        <v>1344</v>
      </c>
      <c r="B1345" t="s">
        <v>4505</v>
      </c>
      <c r="C1345" t="s">
        <v>4506</v>
      </c>
      <c r="D1345">
        <v>51</v>
      </c>
      <c r="E1345" t="s">
        <v>29</v>
      </c>
      <c r="F1345" t="s">
        <v>219</v>
      </c>
      <c r="G1345" s="1">
        <v>44125</v>
      </c>
      <c r="H1345" t="s">
        <v>45</v>
      </c>
      <c r="I1345" t="s">
        <v>37</v>
      </c>
      <c r="J1345" s="3" t="s">
        <v>4507</v>
      </c>
      <c r="K1345" t="s">
        <v>39</v>
      </c>
      <c r="L1345" t="s">
        <v>4508</v>
      </c>
      <c r="M1345" t="s">
        <v>25</v>
      </c>
      <c r="N1345" t="s">
        <v>33</v>
      </c>
      <c r="O1345" s="2">
        <v>45078.585104166668</v>
      </c>
      <c r="P1345" s="2">
        <v>45078.230937499997</v>
      </c>
      <c r="Q1345">
        <v>2</v>
      </c>
      <c r="R1345" t="str">
        <f t="shared" ca="1" si="20"/>
        <v>Mohit</v>
      </c>
      <c r="S1345" t="str">
        <f>IFERROR(TEXT(DATEVALUE(LEFT(Table1[[#This Row],[Date of Purchase]],10)), "MMMM"), TEXT(Table1[[#This Row],[Date of Purchase]], "MMMM"))</f>
        <v>October</v>
      </c>
      <c r="T1345" t="str">
        <f>IF(OR(
  AND(Table1[[#This Row],[Ticket Priority]]="Critical", Table1[[#This Row],[Ticket Status]]&lt;&gt;"Closed"),
  AND(Table1[[#This Row],[Ticket Priority]]="High", Table1[[#This Row],[Ticket Status]]="Open")
), "Yes", "No")</f>
        <v>No</v>
      </c>
      <c r="U1345" s="4" t="str">
        <f>IF(Table1[[#This Row],[Ticket Status]]="Closed","Yes","No")</f>
        <v>Yes</v>
      </c>
      <c r="V1345" s="4" t="str">
        <f>IF(Table1[[#This Row],[Ticket Status]]="Pending Customer Response","Yes","No")</f>
        <v>No</v>
      </c>
      <c r="W1345" s="5">
        <f ca="1">COUNTIFS(Table1[Agent_name],Table1[[#This Row],[Agent_name]],Table1[Month],Table1[[#This Row],[Month]])/160</f>
        <v>0.49375000000000002</v>
      </c>
    </row>
    <row r="1346" spans="1:23" x14ac:dyDescent="0.25">
      <c r="A1346">
        <v>1345</v>
      </c>
      <c r="B1346" t="s">
        <v>1262</v>
      </c>
      <c r="C1346" t="s">
        <v>4509</v>
      </c>
      <c r="D1346">
        <v>44</v>
      </c>
      <c r="E1346" t="s">
        <v>19</v>
      </c>
      <c r="F1346" t="s">
        <v>219</v>
      </c>
      <c r="G1346" s="1">
        <v>43929</v>
      </c>
      <c r="H1346" t="s">
        <v>67</v>
      </c>
      <c r="I1346" t="s">
        <v>46</v>
      </c>
      <c r="J1346" s="3" t="s">
        <v>4510</v>
      </c>
      <c r="K1346" t="s">
        <v>24</v>
      </c>
      <c r="M1346" t="s">
        <v>41</v>
      </c>
      <c r="N1346" t="s">
        <v>33</v>
      </c>
      <c r="O1346" s="2">
        <v>45078.916365740741</v>
      </c>
      <c r="Q1346">
        <v>5</v>
      </c>
      <c r="R1346" t="str">
        <f t="shared" ref="R1346:R1409" ca="1" si="21">CHOOSE(
RANDBETWEEN(1,20),
"Aisha","Aisha","Aisha","Aisha",
"Ravi","Ravi","Ravi",
"Sara","Sara","Sara",
"Mohit","Mohit",
"Priya","Priya",
"Arjun",
"Neha","Rahul","Divya","Karan","Meera","Sanjay"
)</f>
        <v>Aisha</v>
      </c>
      <c r="S1346" t="str">
        <f>IFERROR(TEXT(DATEVALUE(LEFT(Table1[[#This Row],[Date of Purchase]],10)), "MMMM"), TEXT(Table1[[#This Row],[Date of Purchase]], "MMMM"))</f>
        <v>April</v>
      </c>
      <c r="T1346" t="str">
        <f>IF(OR(
  AND(Table1[[#This Row],[Ticket Priority]]="Critical", Table1[[#This Row],[Ticket Status]]&lt;&gt;"Closed"),
  AND(Table1[[#This Row],[Ticket Priority]]="High", Table1[[#This Row],[Ticket Status]]="Open")
), "Yes", "No")</f>
        <v>No</v>
      </c>
      <c r="U1346" s="4" t="str">
        <f>IF(Table1[[#This Row],[Ticket Status]]="Closed","Yes","No")</f>
        <v>No</v>
      </c>
      <c r="V1346" s="4" t="str">
        <f>IF(Table1[[#This Row],[Ticket Status]]="Pending Customer Response","Yes","No")</f>
        <v>Yes</v>
      </c>
      <c r="W1346" s="5">
        <f ca="1">COUNTIFS(Table1[Agent_name],Table1[[#This Row],[Agent_name]],Table1[Month],Table1[[#This Row],[Month]])/160</f>
        <v>0.81874999999999998</v>
      </c>
    </row>
    <row r="1347" spans="1:23" x14ac:dyDescent="0.25">
      <c r="A1347">
        <v>1346</v>
      </c>
      <c r="B1347" t="s">
        <v>4511</v>
      </c>
      <c r="C1347" t="s">
        <v>4512</v>
      </c>
      <c r="D1347">
        <v>19</v>
      </c>
      <c r="E1347" t="s">
        <v>19</v>
      </c>
      <c r="F1347" t="s">
        <v>86</v>
      </c>
      <c r="G1347" s="1">
        <v>44546</v>
      </c>
      <c r="H1347" t="s">
        <v>66</v>
      </c>
      <c r="I1347" t="s">
        <v>37</v>
      </c>
      <c r="J1347" s="3" t="s">
        <v>4513</v>
      </c>
      <c r="K1347" t="s">
        <v>24</v>
      </c>
      <c r="M1347" t="s">
        <v>89</v>
      </c>
      <c r="N1347" t="s">
        <v>83</v>
      </c>
      <c r="O1347" s="2">
        <v>45078.68236111111</v>
      </c>
      <c r="Q1347">
        <v>5</v>
      </c>
      <c r="R1347" t="str">
        <f t="shared" ca="1" si="21"/>
        <v>Priya</v>
      </c>
      <c r="S1347" t="str">
        <f>IFERROR(TEXT(DATEVALUE(LEFT(Table1[[#This Row],[Date of Purchase]],10)), "MMMM"), TEXT(Table1[[#This Row],[Date of Purchase]], "MMMM"))</f>
        <v>December</v>
      </c>
      <c r="T1347" t="str">
        <f>IF(OR(
  AND(Table1[[#This Row],[Ticket Priority]]="Critical", Table1[[#This Row],[Ticket Status]]&lt;&gt;"Closed"),
  AND(Table1[[#This Row],[Ticket Priority]]="High", Table1[[#This Row],[Ticket Status]]="Open")
), "Yes", "No")</f>
        <v>No</v>
      </c>
      <c r="U1347" s="4" t="str">
        <f>IF(Table1[[#This Row],[Ticket Status]]="Closed","Yes","No")</f>
        <v>No</v>
      </c>
      <c r="V1347" s="4" t="str">
        <f>IF(Table1[[#This Row],[Ticket Status]]="Pending Customer Response","Yes","No")</f>
        <v>Yes</v>
      </c>
      <c r="W1347" s="5">
        <f ca="1">COUNTIFS(Table1[Agent_name],Table1[[#This Row],[Agent_name]],Table1[Month],Table1[[#This Row],[Month]])/160</f>
        <v>0.48749999999999999</v>
      </c>
    </row>
    <row r="1348" spans="1:23" x14ac:dyDescent="0.25">
      <c r="A1348">
        <v>1347</v>
      </c>
      <c r="B1348" t="s">
        <v>4514</v>
      </c>
      <c r="C1348" t="s">
        <v>4515</v>
      </c>
      <c r="D1348">
        <v>64</v>
      </c>
      <c r="E1348" t="s">
        <v>29</v>
      </c>
      <c r="F1348" t="s">
        <v>129</v>
      </c>
      <c r="G1348" s="1">
        <v>43951</v>
      </c>
      <c r="H1348" t="s">
        <v>67</v>
      </c>
      <c r="I1348" t="s">
        <v>177</v>
      </c>
      <c r="J1348" s="3" t="s">
        <v>4516</v>
      </c>
      <c r="K1348" t="s">
        <v>39</v>
      </c>
      <c r="L1348" t="s">
        <v>4517</v>
      </c>
      <c r="M1348" t="s">
        <v>89</v>
      </c>
      <c r="N1348" t="s">
        <v>33</v>
      </c>
      <c r="O1348" s="2">
        <v>45078.322662037041</v>
      </c>
      <c r="P1348" s="2">
        <v>45078.110162037039</v>
      </c>
      <c r="Q1348">
        <v>4</v>
      </c>
      <c r="R1348" t="str">
        <f t="shared" ca="1" si="21"/>
        <v>Sara</v>
      </c>
      <c r="S1348" t="str">
        <f>IFERROR(TEXT(DATEVALUE(LEFT(Table1[[#This Row],[Date of Purchase]],10)), "MMMM"), TEXT(Table1[[#This Row],[Date of Purchase]], "MMMM"))</f>
        <v>April</v>
      </c>
      <c r="T1348" t="str">
        <f>IF(OR(
  AND(Table1[[#This Row],[Ticket Priority]]="Critical", Table1[[#This Row],[Ticket Status]]&lt;&gt;"Closed"),
  AND(Table1[[#This Row],[Ticket Priority]]="High", Table1[[#This Row],[Ticket Status]]="Open")
), "Yes", "No")</f>
        <v>No</v>
      </c>
      <c r="U1348" s="4" t="str">
        <f>IF(Table1[[#This Row],[Ticket Status]]="Closed","Yes","No")</f>
        <v>Yes</v>
      </c>
      <c r="V1348" s="4" t="str">
        <f>IF(Table1[[#This Row],[Ticket Status]]="Pending Customer Response","Yes","No")</f>
        <v>No</v>
      </c>
      <c r="W1348" s="5">
        <f ca="1">COUNTIFS(Table1[Agent_name],Table1[[#This Row],[Agent_name]],Table1[Month],Table1[[#This Row],[Month]])/160</f>
        <v>0.75624999999999998</v>
      </c>
    </row>
    <row r="1349" spans="1:23" x14ac:dyDescent="0.25">
      <c r="A1349">
        <v>1348</v>
      </c>
      <c r="B1349" t="s">
        <v>4518</v>
      </c>
      <c r="C1349" t="s">
        <v>4519</v>
      </c>
      <c r="D1349">
        <v>32</v>
      </c>
      <c r="E1349" t="s">
        <v>19</v>
      </c>
      <c r="F1349" t="s">
        <v>65</v>
      </c>
      <c r="G1349" s="1">
        <v>44407</v>
      </c>
      <c r="H1349" t="s">
        <v>67</v>
      </c>
      <c r="I1349" t="s">
        <v>60</v>
      </c>
      <c r="J1349" s="3" t="s">
        <v>4520</v>
      </c>
      <c r="K1349" t="s">
        <v>24</v>
      </c>
      <c r="M1349" t="s">
        <v>25</v>
      </c>
      <c r="N1349" t="s">
        <v>55</v>
      </c>
      <c r="O1349" s="2">
        <v>45078.420590277776</v>
      </c>
      <c r="Q1349">
        <v>5</v>
      </c>
      <c r="R1349" t="str">
        <f t="shared" ca="1" si="21"/>
        <v>Ravi</v>
      </c>
      <c r="S1349" t="str">
        <f>IFERROR(TEXT(DATEVALUE(LEFT(Table1[[#This Row],[Date of Purchase]],10)), "MMMM"), TEXT(Table1[[#This Row],[Date of Purchase]], "MMMM"))</f>
        <v>July</v>
      </c>
      <c r="T1349" t="str">
        <f>IF(OR(
  AND(Table1[[#This Row],[Ticket Priority]]="Critical", Table1[[#This Row],[Ticket Status]]&lt;&gt;"Closed"),
  AND(Table1[[#This Row],[Ticket Priority]]="High", Table1[[#This Row],[Ticket Status]]="Open")
), "Yes", "No")</f>
        <v>Yes</v>
      </c>
      <c r="U1349" s="4" t="str">
        <f>IF(Table1[[#This Row],[Ticket Status]]="Closed","Yes","No")</f>
        <v>No</v>
      </c>
      <c r="V1349" s="4" t="str">
        <f>IF(Table1[[#This Row],[Ticket Status]]="Pending Customer Response","Yes","No")</f>
        <v>Yes</v>
      </c>
      <c r="W1349" s="5">
        <f ca="1">COUNTIFS(Table1[Agent_name],Table1[[#This Row],[Agent_name]],Table1[Month],Table1[[#This Row],[Month]])/160</f>
        <v>0.66249999999999998</v>
      </c>
    </row>
    <row r="1350" spans="1:23" x14ac:dyDescent="0.25">
      <c r="A1350">
        <v>1349</v>
      </c>
      <c r="B1350" t="s">
        <v>4521</v>
      </c>
      <c r="C1350" t="s">
        <v>4522</v>
      </c>
      <c r="D1350">
        <v>51</v>
      </c>
      <c r="E1350" t="s">
        <v>58</v>
      </c>
      <c r="F1350" t="s">
        <v>107</v>
      </c>
      <c r="G1350" s="1">
        <v>44518</v>
      </c>
      <c r="H1350" t="s">
        <v>45</v>
      </c>
      <c r="I1350" t="s">
        <v>77</v>
      </c>
      <c r="J1350" s="3" t="s">
        <v>4523</v>
      </c>
      <c r="K1350" t="s">
        <v>62</v>
      </c>
      <c r="M1350" t="s">
        <v>25</v>
      </c>
      <c r="N1350" t="s">
        <v>33</v>
      </c>
      <c r="Q1350">
        <v>5</v>
      </c>
      <c r="R1350" t="str">
        <f t="shared" ca="1" si="21"/>
        <v>Ravi</v>
      </c>
      <c r="S1350" t="str">
        <f>IFERROR(TEXT(DATEVALUE(LEFT(Table1[[#This Row],[Date of Purchase]],10)), "MMMM"), TEXT(Table1[[#This Row],[Date of Purchase]], "MMMM"))</f>
        <v>November</v>
      </c>
      <c r="T1350" t="str">
        <f>IF(OR(
  AND(Table1[[#This Row],[Ticket Priority]]="Critical", Table1[[#This Row],[Ticket Status]]&lt;&gt;"Closed"),
  AND(Table1[[#This Row],[Ticket Priority]]="High", Table1[[#This Row],[Ticket Status]]="Open")
), "Yes", "No")</f>
        <v>Yes</v>
      </c>
      <c r="U1350" s="4" t="str">
        <f>IF(Table1[[#This Row],[Ticket Status]]="Closed","Yes","No")</f>
        <v>No</v>
      </c>
      <c r="V1350" s="4" t="str">
        <f>IF(Table1[[#This Row],[Ticket Status]]="Pending Customer Response","Yes","No")</f>
        <v>No</v>
      </c>
      <c r="W1350" s="5">
        <f ca="1">COUNTIFS(Table1[Agent_name],Table1[[#This Row],[Agent_name]],Table1[Month],Table1[[#This Row],[Month]])/160</f>
        <v>0.61875000000000002</v>
      </c>
    </row>
    <row r="1351" spans="1:23" x14ac:dyDescent="0.25">
      <c r="A1351">
        <v>1350</v>
      </c>
      <c r="B1351" t="s">
        <v>4524</v>
      </c>
      <c r="C1351" t="s">
        <v>4525</v>
      </c>
      <c r="D1351">
        <v>55</v>
      </c>
      <c r="E1351" t="s">
        <v>29</v>
      </c>
      <c r="F1351" t="s">
        <v>125</v>
      </c>
      <c r="G1351" s="1">
        <v>44226</v>
      </c>
      <c r="H1351" t="s">
        <v>66</v>
      </c>
      <c r="I1351" t="s">
        <v>46</v>
      </c>
      <c r="J1351" s="3" t="s">
        <v>4526</v>
      </c>
      <c r="K1351" t="s">
        <v>62</v>
      </c>
      <c r="M1351" t="s">
        <v>89</v>
      </c>
      <c r="N1351" t="s">
        <v>83</v>
      </c>
      <c r="Q1351">
        <v>5</v>
      </c>
      <c r="R1351" t="str">
        <f t="shared" ca="1" si="21"/>
        <v>Meera</v>
      </c>
      <c r="S1351" t="str">
        <f>IFERROR(TEXT(DATEVALUE(LEFT(Table1[[#This Row],[Date of Purchase]],10)), "MMMM"), TEXT(Table1[[#This Row],[Date of Purchase]], "MMMM"))</f>
        <v>January</v>
      </c>
      <c r="T1351" t="str">
        <f>IF(OR(
  AND(Table1[[#This Row],[Ticket Priority]]="Critical", Table1[[#This Row],[Ticket Status]]&lt;&gt;"Closed"),
  AND(Table1[[#This Row],[Ticket Priority]]="High", Table1[[#This Row],[Ticket Status]]="Open")
), "Yes", "No")</f>
        <v>Yes</v>
      </c>
      <c r="U1351" s="4" t="str">
        <f>IF(Table1[[#This Row],[Ticket Status]]="Closed","Yes","No")</f>
        <v>No</v>
      </c>
      <c r="V1351" s="4" t="str">
        <f>IF(Table1[[#This Row],[Ticket Status]]="Pending Customer Response","Yes","No")</f>
        <v>No</v>
      </c>
      <c r="W1351" s="5">
        <f ca="1">COUNTIFS(Table1[Agent_name],Table1[[#This Row],[Agent_name]],Table1[Month],Table1[[#This Row],[Month]])/160</f>
        <v>0.21875</v>
      </c>
    </row>
    <row r="1352" spans="1:23" x14ac:dyDescent="0.25">
      <c r="A1352">
        <v>1351</v>
      </c>
      <c r="B1352" t="s">
        <v>4527</v>
      </c>
      <c r="C1352" t="s">
        <v>4528</v>
      </c>
      <c r="D1352">
        <v>46</v>
      </c>
      <c r="E1352" t="s">
        <v>29</v>
      </c>
      <c r="F1352" t="s">
        <v>202</v>
      </c>
      <c r="G1352" s="1">
        <v>43841</v>
      </c>
      <c r="H1352" t="s">
        <v>21</v>
      </c>
      <c r="I1352" t="s">
        <v>22</v>
      </c>
      <c r="J1352" s="3" t="s">
        <v>4529</v>
      </c>
      <c r="K1352" t="s">
        <v>39</v>
      </c>
      <c r="L1352" t="s">
        <v>4530</v>
      </c>
      <c r="M1352" t="s">
        <v>89</v>
      </c>
      <c r="N1352" t="s">
        <v>26</v>
      </c>
      <c r="O1352" s="2">
        <v>45078.776203703703</v>
      </c>
      <c r="P1352" s="2">
        <v>45078.327592592592</v>
      </c>
      <c r="Q1352">
        <v>1</v>
      </c>
      <c r="R1352" t="str">
        <f t="shared" ca="1" si="21"/>
        <v>Sara</v>
      </c>
      <c r="S1352" t="str">
        <f>IFERROR(TEXT(DATEVALUE(LEFT(Table1[[#This Row],[Date of Purchase]],10)), "MMMM"), TEXT(Table1[[#This Row],[Date of Purchase]], "MMMM"))</f>
        <v>January</v>
      </c>
      <c r="T1352" t="str">
        <f>IF(OR(
  AND(Table1[[#This Row],[Ticket Priority]]="Critical", Table1[[#This Row],[Ticket Status]]&lt;&gt;"Closed"),
  AND(Table1[[#This Row],[Ticket Priority]]="High", Table1[[#This Row],[Ticket Status]]="Open")
), "Yes", "No")</f>
        <v>No</v>
      </c>
      <c r="U1352" s="4" t="str">
        <f>IF(Table1[[#This Row],[Ticket Status]]="Closed","Yes","No")</f>
        <v>Yes</v>
      </c>
      <c r="V1352" s="4" t="str">
        <f>IF(Table1[[#This Row],[Ticket Status]]="Pending Customer Response","Yes","No")</f>
        <v>No</v>
      </c>
      <c r="W1352" s="5">
        <f ca="1">COUNTIFS(Table1[Agent_name],Table1[[#This Row],[Agent_name]],Table1[Month],Table1[[#This Row],[Month]])/160</f>
        <v>0.70625000000000004</v>
      </c>
    </row>
    <row r="1353" spans="1:23" x14ac:dyDescent="0.25">
      <c r="A1353">
        <v>1352</v>
      </c>
      <c r="B1353" t="s">
        <v>4531</v>
      </c>
      <c r="C1353" t="s">
        <v>4532</v>
      </c>
      <c r="D1353">
        <v>18</v>
      </c>
      <c r="E1353" t="s">
        <v>58</v>
      </c>
      <c r="F1353" t="s">
        <v>30</v>
      </c>
      <c r="G1353" s="1">
        <v>44244</v>
      </c>
      <c r="H1353" t="s">
        <v>67</v>
      </c>
      <c r="I1353" t="s">
        <v>59</v>
      </c>
      <c r="J1353" s="3" t="s">
        <v>4533</v>
      </c>
      <c r="K1353" t="s">
        <v>39</v>
      </c>
      <c r="L1353" t="s">
        <v>4534</v>
      </c>
      <c r="M1353" t="s">
        <v>25</v>
      </c>
      <c r="N1353" t="s">
        <v>26</v>
      </c>
      <c r="O1353" s="2">
        <v>45078.717187499999</v>
      </c>
      <c r="P1353" s="2">
        <v>45078.169270833336</v>
      </c>
      <c r="Q1353">
        <v>4</v>
      </c>
      <c r="R1353" t="str">
        <f t="shared" ca="1" si="21"/>
        <v>Divya</v>
      </c>
      <c r="S1353" t="str">
        <f>IFERROR(TEXT(DATEVALUE(LEFT(Table1[[#This Row],[Date of Purchase]],10)), "MMMM"), TEXT(Table1[[#This Row],[Date of Purchase]], "MMMM"))</f>
        <v>February</v>
      </c>
      <c r="T1353" t="str">
        <f>IF(OR(
  AND(Table1[[#This Row],[Ticket Priority]]="Critical", Table1[[#This Row],[Ticket Status]]&lt;&gt;"Closed"),
  AND(Table1[[#This Row],[Ticket Priority]]="High", Table1[[#This Row],[Ticket Status]]="Open")
), "Yes", "No")</f>
        <v>No</v>
      </c>
      <c r="U1353" s="4" t="str">
        <f>IF(Table1[[#This Row],[Ticket Status]]="Closed","Yes","No")</f>
        <v>Yes</v>
      </c>
      <c r="V1353" s="4" t="str">
        <f>IF(Table1[[#This Row],[Ticket Status]]="Pending Customer Response","Yes","No")</f>
        <v>No</v>
      </c>
      <c r="W1353" s="5">
        <f ca="1">COUNTIFS(Table1[Agent_name],Table1[[#This Row],[Agent_name]],Table1[Month],Table1[[#This Row],[Month]])/160</f>
        <v>0.25624999999999998</v>
      </c>
    </row>
    <row r="1354" spans="1:23" x14ac:dyDescent="0.25">
      <c r="A1354">
        <v>1353</v>
      </c>
      <c r="B1354" t="s">
        <v>4535</v>
      </c>
      <c r="C1354" t="s">
        <v>4536</v>
      </c>
      <c r="D1354">
        <v>38</v>
      </c>
      <c r="E1354" t="s">
        <v>19</v>
      </c>
      <c r="F1354" t="s">
        <v>107</v>
      </c>
      <c r="G1354" s="1">
        <v>44087</v>
      </c>
      <c r="H1354" t="s">
        <v>45</v>
      </c>
      <c r="I1354" t="s">
        <v>177</v>
      </c>
      <c r="J1354" s="3" t="s">
        <v>4537</v>
      </c>
      <c r="K1354" t="s">
        <v>62</v>
      </c>
      <c r="M1354" t="s">
        <v>143</v>
      </c>
      <c r="N1354" t="s">
        <v>26</v>
      </c>
      <c r="Q1354">
        <v>5</v>
      </c>
      <c r="R1354" t="str">
        <f t="shared" ca="1" si="21"/>
        <v>Rahul</v>
      </c>
      <c r="S1354" t="str">
        <f>IFERROR(TEXT(DATEVALUE(LEFT(Table1[[#This Row],[Date of Purchase]],10)), "MMMM"), TEXT(Table1[[#This Row],[Date of Purchase]], "MMMM"))</f>
        <v>September</v>
      </c>
      <c r="T1354" t="str">
        <f>IF(OR(
  AND(Table1[[#This Row],[Ticket Priority]]="Critical", Table1[[#This Row],[Ticket Status]]&lt;&gt;"Closed"),
  AND(Table1[[#This Row],[Ticket Priority]]="High", Table1[[#This Row],[Ticket Status]]="Open")
), "Yes", "No")</f>
        <v>No</v>
      </c>
      <c r="U1354" s="4" t="str">
        <f>IF(Table1[[#This Row],[Ticket Status]]="Closed","Yes","No")</f>
        <v>No</v>
      </c>
      <c r="V1354" s="4" t="str">
        <f>IF(Table1[[#This Row],[Ticket Status]]="Pending Customer Response","Yes","No")</f>
        <v>No</v>
      </c>
      <c r="W1354" s="5">
        <f ca="1">COUNTIFS(Table1[Agent_name],Table1[[#This Row],[Agent_name]],Table1[Month],Table1[[#This Row],[Month]])/160</f>
        <v>0.25</v>
      </c>
    </row>
    <row r="1355" spans="1:23" x14ac:dyDescent="0.25">
      <c r="A1355">
        <v>1354</v>
      </c>
      <c r="B1355" t="s">
        <v>4538</v>
      </c>
      <c r="C1355" t="s">
        <v>4539</v>
      </c>
      <c r="D1355">
        <v>69</v>
      </c>
      <c r="E1355" t="s">
        <v>58</v>
      </c>
      <c r="F1355" t="s">
        <v>71</v>
      </c>
      <c r="G1355" s="1">
        <v>44215</v>
      </c>
      <c r="H1355" t="s">
        <v>21</v>
      </c>
      <c r="I1355" t="s">
        <v>60</v>
      </c>
      <c r="J1355" s="3" t="s">
        <v>4540</v>
      </c>
      <c r="K1355" t="s">
        <v>39</v>
      </c>
      <c r="L1355" t="s">
        <v>4541</v>
      </c>
      <c r="M1355" t="s">
        <v>41</v>
      </c>
      <c r="N1355" t="s">
        <v>83</v>
      </c>
      <c r="O1355" s="2">
        <v>45078.926249999997</v>
      </c>
      <c r="P1355" s="2">
        <v>45078.355416666665</v>
      </c>
      <c r="Q1355">
        <v>5</v>
      </c>
      <c r="R1355" t="str">
        <f t="shared" ca="1" si="21"/>
        <v>Sara</v>
      </c>
      <c r="S1355" t="str">
        <f>IFERROR(TEXT(DATEVALUE(LEFT(Table1[[#This Row],[Date of Purchase]],10)), "MMMM"), TEXT(Table1[[#This Row],[Date of Purchase]], "MMMM"))</f>
        <v>January</v>
      </c>
      <c r="T1355" t="str">
        <f>IF(OR(
  AND(Table1[[#This Row],[Ticket Priority]]="Critical", Table1[[#This Row],[Ticket Status]]&lt;&gt;"Closed"),
  AND(Table1[[#This Row],[Ticket Priority]]="High", Table1[[#This Row],[Ticket Status]]="Open")
), "Yes", "No")</f>
        <v>No</v>
      </c>
      <c r="U1355" s="4" t="str">
        <f>IF(Table1[[#This Row],[Ticket Status]]="Closed","Yes","No")</f>
        <v>Yes</v>
      </c>
      <c r="V1355" s="4" t="str">
        <f>IF(Table1[[#This Row],[Ticket Status]]="Pending Customer Response","Yes","No")</f>
        <v>No</v>
      </c>
      <c r="W1355" s="5">
        <f ca="1">COUNTIFS(Table1[Agent_name],Table1[[#This Row],[Agent_name]],Table1[Month],Table1[[#This Row],[Month]])/160</f>
        <v>0.70625000000000004</v>
      </c>
    </row>
    <row r="1356" spans="1:23" x14ac:dyDescent="0.25">
      <c r="A1356">
        <v>1355</v>
      </c>
      <c r="B1356" t="s">
        <v>4542</v>
      </c>
      <c r="C1356" t="s">
        <v>4543</v>
      </c>
      <c r="D1356">
        <v>46</v>
      </c>
      <c r="E1356" t="s">
        <v>29</v>
      </c>
      <c r="F1356" t="s">
        <v>223</v>
      </c>
      <c r="G1356" s="1">
        <v>43888</v>
      </c>
      <c r="H1356" t="s">
        <v>45</v>
      </c>
      <c r="I1356" t="s">
        <v>177</v>
      </c>
      <c r="J1356" s="3" t="s">
        <v>4544</v>
      </c>
      <c r="K1356" t="s">
        <v>39</v>
      </c>
      <c r="L1356" t="s">
        <v>4545</v>
      </c>
      <c r="M1356" t="s">
        <v>89</v>
      </c>
      <c r="N1356" t="s">
        <v>33</v>
      </c>
      <c r="O1356" s="2">
        <v>45077.955416666664</v>
      </c>
      <c r="P1356" s="2">
        <v>45078.061666666668</v>
      </c>
      <c r="Q1356">
        <v>3</v>
      </c>
      <c r="R1356" t="str">
        <f t="shared" ca="1" si="21"/>
        <v>Mohit</v>
      </c>
      <c r="S1356" t="str">
        <f>IFERROR(TEXT(DATEVALUE(LEFT(Table1[[#This Row],[Date of Purchase]],10)), "MMMM"), TEXT(Table1[[#This Row],[Date of Purchase]], "MMMM"))</f>
        <v>February</v>
      </c>
      <c r="T1356" t="str">
        <f>IF(OR(
  AND(Table1[[#This Row],[Ticket Priority]]="Critical", Table1[[#This Row],[Ticket Status]]&lt;&gt;"Closed"),
  AND(Table1[[#This Row],[Ticket Priority]]="High", Table1[[#This Row],[Ticket Status]]="Open")
), "Yes", "No")</f>
        <v>No</v>
      </c>
      <c r="U1356" s="4" t="str">
        <f>IF(Table1[[#This Row],[Ticket Status]]="Closed","Yes","No")</f>
        <v>Yes</v>
      </c>
      <c r="V1356" s="4" t="str">
        <f>IF(Table1[[#This Row],[Ticket Status]]="Pending Customer Response","Yes","No")</f>
        <v>No</v>
      </c>
      <c r="W1356" s="5">
        <f ca="1">COUNTIFS(Table1[Agent_name],Table1[[#This Row],[Agent_name]],Table1[Month],Table1[[#This Row],[Month]])/160</f>
        <v>0.52500000000000002</v>
      </c>
    </row>
    <row r="1357" spans="1:23" x14ac:dyDescent="0.25">
      <c r="A1357">
        <v>1356</v>
      </c>
      <c r="B1357" t="s">
        <v>4546</v>
      </c>
      <c r="C1357" t="s">
        <v>4547</v>
      </c>
      <c r="D1357">
        <v>58</v>
      </c>
      <c r="E1357" t="s">
        <v>19</v>
      </c>
      <c r="F1357" t="s">
        <v>44</v>
      </c>
      <c r="G1357" s="1">
        <v>44387</v>
      </c>
      <c r="H1357" t="s">
        <v>67</v>
      </c>
      <c r="I1357" t="s">
        <v>31</v>
      </c>
      <c r="J1357" s="3" t="s">
        <v>4548</v>
      </c>
      <c r="K1357" t="s">
        <v>39</v>
      </c>
      <c r="L1357" t="s">
        <v>4549</v>
      </c>
      <c r="M1357" t="s">
        <v>89</v>
      </c>
      <c r="N1357" t="s">
        <v>83</v>
      </c>
      <c r="O1357" s="2">
        <v>45078.545011574075</v>
      </c>
      <c r="P1357" s="2">
        <v>45078.837372685186</v>
      </c>
      <c r="Q1357">
        <v>1</v>
      </c>
      <c r="R1357" t="str">
        <f t="shared" ca="1" si="21"/>
        <v>Aisha</v>
      </c>
      <c r="S1357" t="str">
        <f>IFERROR(TEXT(DATEVALUE(LEFT(Table1[[#This Row],[Date of Purchase]],10)), "MMMM"), TEXT(Table1[[#This Row],[Date of Purchase]], "MMMM"))</f>
        <v>July</v>
      </c>
      <c r="T1357" t="str">
        <f>IF(OR(
  AND(Table1[[#This Row],[Ticket Priority]]="Critical", Table1[[#This Row],[Ticket Status]]&lt;&gt;"Closed"),
  AND(Table1[[#This Row],[Ticket Priority]]="High", Table1[[#This Row],[Ticket Status]]="Open")
), "Yes", "No")</f>
        <v>No</v>
      </c>
      <c r="U1357" s="4" t="str">
        <f>IF(Table1[[#This Row],[Ticket Status]]="Closed","Yes","No")</f>
        <v>Yes</v>
      </c>
      <c r="V1357" s="4" t="str">
        <f>IF(Table1[[#This Row],[Ticket Status]]="Pending Customer Response","Yes","No")</f>
        <v>No</v>
      </c>
      <c r="W1357" s="5">
        <f ca="1">COUNTIFS(Table1[Agent_name],Table1[[#This Row],[Agent_name]],Table1[Month],Table1[[#This Row],[Month]])/160</f>
        <v>0.875</v>
      </c>
    </row>
    <row r="1358" spans="1:23" x14ac:dyDescent="0.25">
      <c r="A1358">
        <v>1357</v>
      </c>
      <c r="B1358" t="s">
        <v>4550</v>
      </c>
      <c r="C1358" t="s">
        <v>4551</v>
      </c>
      <c r="D1358">
        <v>45</v>
      </c>
      <c r="E1358" t="s">
        <v>58</v>
      </c>
      <c r="F1358" t="s">
        <v>339</v>
      </c>
      <c r="G1358" s="1">
        <v>44009</v>
      </c>
      <c r="H1358" t="s">
        <v>21</v>
      </c>
      <c r="I1358" t="s">
        <v>141</v>
      </c>
      <c r="J1358" s="3" t="s">
        <v>4552</v>
      </c>
      <c r="K1358" t="s">
        <v>39</v>
      </c>
      <c r="L1358" t="s">
        <v>4553</v>
      </c>
      <c r="M1358" t="s">
        <v>41</v>
      </c>
      <c r="N1358" t="s">
        <v>33</v>
      </c>
      <c r="O1358" s="2">
        <v>45078.290856481479</v>
      </c>
      <c r="P1358" s="2">
        <v>45078.925578703704</v>
      </c>
      <c r="Q1358">
        <v>2</v>
      </c>
      <c r="R1358" t="str">
        <f t="shared" ca="1" si="21"/>
        <v>Sara</v>
      </c>
      <c r="S1358" t="str">
        <f>IFERROR(TEXT(DATEVALUE(LEFT(Table1[[#This Row],[Date of Purchase]],10)), "MMMM"), TEXT(Table1[[#This Row],[Date of Purchase]], "MMMM"))</f>
        <v>June</v>
      </c>
      <c r="T1358" t="str">
        <f>IF(OR(
  AND(Table1[[#This Row],[Ticket Priority]]="Critical", Table1[[#This Row],[Ticket Status]]&lt;&gt;"Closed"),
  AND(Table1[[#This Row],[Ticket Priority]]="High", Table1[[#This Row],[Ticket Status]]="Open")
), "Yes", "No")</f>
        <v>No</v>
      </c>
      <c r="U1358" s="4" t="str">
        <f>IF(Table1[[#This Row],[Ticket Status]]="Closed","Yes","No")</f>
        <v>Yes</v>
      </c>
      <c r="V1358" s="4" t="str">
        <f>IF(Table1[[#This Row],[Ticket Status]]="Pending Customer Response","Yes","No")</f>
        <v>No</v>
      </c>
      <c r="W1358" s="5">
        <f ca="1">COUNTIFS(Table1[Agent_name],Table1[[#This Row],[Agent_name]],Table1[Month],Table1[[#This Row],[Month]])/160</f>
        <v>0.65</v>
      </c>
    </row>
    <row r="1359" spans="1:23" x14ac:dyDescent="0.25">
      <c r="A1359">
        <v>1358</v>
      </c>
      <c r="B1359" t="s">
        <v>4554</v>
      </c>
      <c r="C1359" t="s">
        <v>4555</v>
      </c>
      <c r="D1359">
        <v>36</v>
      </c>
      <c r="E1359" t="s">
        <v>58</v>
      </c>
      <c r="F1359" t="s">
        <v>699</v>
      </c>
      <c r="G1359" s="1">
        <v>44453</v>
      </c>
      <c r="H1359" t="s">
        <v>45</v>
      </c>
      <c r="I1359" t="s">
        <v>72</v>
      </c>
      <c r="J1359" s="3" t="s">
        <v>4556</v>
      </c>
      <c r="K1359" t="s">
        <v>39</v>
      </c>
      <c r="L1359" t="s">
        <v>4557</v>
      </c>
      <c r="M1359" t="s">
        <v>89</v>
      </c>
      <c r="N1359" t="s">
        <v>33</v>
      </c>
      <c r="O1359" s="2">
        <v>45077.997824074075</v>
      </c>
      <c r="P1359" s="2">
        <v>45078.642962962964</v>
      </c>
      <c r="Q1359">
        <v>3</v>
      </c>
      <c r="R1359" t="str">
        <f t="shared" ca="1" si="21"/>
        <v>Neha</v>
      </c>
      <c r="S1359" t="str">
        <f>IFERROR(TEXT(DATEVALUE(LEFT(Table1[[#This Row],[Date of Purchase]],10)), "MMMM"), TEXT(Table1[[#This Row],[Date of Purchase]], "MMMM"))</f>
        <v>September</v>
      </c>
      <c r="T1359" t="str">
        <f>IF(OR(
  AND(Table1[[#This Row],[Ticket Priority]]="Critical", Table1[[#This Row],[Ticket Status]]&lt;&gt;"Closed"),
  AND(Table1[[#This Row],[Ticket Priority]]="High", Table1[[#This Row],[Ticket Status]]="Open")
), "Yes", "No")</f>
        <v>No</v>
      </c>
      <c r="U1359" s="4" t="str">
        <f>IF(Table1[[#This Row],[Ticket Status]]="Closed","Yes","No")</f>
        <v>Yes</v>
      </c>
      <c r="V1359" s="4" t="str">
        <f>IF(Table1[[#This Row],[Ticket Status]]="Pending Customer Response","Yes","No")</f>
        <v>No</v>
      </c>
      <c r="W1359" s="5">
        <f ca="1">COUNTIFS(Table1[Agent_name],Table1[[#This Row],[Agent_name]],Table1[Month],Table1[[#This Row],[Month]])/160</f>
        <v>0.21249999999999999</v>
      </c>
    </row>
    <row r="1360" spans="1:23" x14ac:dyDescent="0.25">
      <c r="A1360">
        <v>1359</v>
      </c>
      <c r="B1360" t="s">
        <v>4558</v>
      </c>
      <c r="C1360" t="s">
        <v>4559</v>
      </c>
      <c r="D1360">
        <v>69</v>
      </c>
      <c r="E1360" t="s">
        <v>19</v>
      </c>
      <c r="F1360" t="s">
        <v>44</v>
      </c>
      <c r="G1360" s="1">
        <v>44493</v>
      </c>
      <c r="H1360" t="s">
        <v>45</v>
      </c>
      <c r="I1360" t="s">
        <v>93</v>
      </c>
      <c r="J1360" s="3" t="s">
        <v>4560</v>
      </c>
      <c r="K1360" t="s">
        <v>62</v>
      </c>
      <c r="M1360" t="s">
        <v>89</v>
      </c>
      <c r="N1360" t="s">
        <v>55</v>
      </c>
      <c r="Q1360">
        <v>5</v>
      </c>
      <c r="R1360" t="str">
        <f t="shared" ca="1" si="21"/>
        <v>Mohit</v>
      </c>
      <c r="S1360" t="str">
        <f>IFERROR(TEXT(DATEVALUE(LEFT(Table1[[#This Row],[Date of Purchase]],10)), "MMMM"), TEXT(Table1[[#This Row],[Date of Purchase]], "MMMM"))</f>
        <v>October</v>
      </c>
      <c r="T1360" t="str">
        <f>IF(OR(
  AND(Table1[[#This Row],[Ticket Priority]]="Critical", Table1[[#This Row],[Ticket Status]]&lt;&gt;"Closed"),
  AND(Table1[[#This Row],[Ticket Priority]]="High", Table1[[#This Row],[Ticket Status]]="Open")
), "Yes", "No")</f>
        <v>Yes</v>
      </c>
      <c r="U1360" s="4" t="str">
        <f>IF(Table1[[#This Row],[Ticket Status]]="Closed","Yes","No")</f>
        <v>No</v>
      </c>
      <c r="V1360" s="4" t="str">
        <f>IF(Table1[[#This Row],[Ticket Status]]="Pending Customer Response","Yes","No")</f>
        <v>No</v>
      </c>
      <c r="W1360" s="5">
        <f ca="1">COUNTIFS(Table1[Agent_name],Table1[[#This Row],[Agent_name]],Table1[Month],Table1[[#This Row],[Month]])/160</f>
        <v>0.49375000000000002</v>
      </c>
    </row>
    <row r="1361" spans="1:23" x14ac:dyDescent="0.25">
      <c r="A1361">
        <v>1360</v>
      </c>
      <c r="B1361" t="s">
        <v>4561</v>
      </c>
      <c r="C1361" t="s">
        <v>4562</v>
      </c>
      <c r="D1361">
        <v>43</v>
      </c>
      <c r="E1361" t="s">
        <v>19</v>
      </c>
      <c r="F1361" t="s">
        <v>456</v>
      </c>
      <c r="G1361" s="1">
        <v>44496</v>
      </c>
      <c r="H1361" t="s">
        <v>21</v>
      </c>
      <c r="I1361" t="s">
        <v>72</v>
      </c>
      <c r="J1361" s="3" t="s">
        <v>4563</v>
      </c>
      <c r="K1361" t="s">
        <v>62</v>
      </c>
      <c r="M1361" t="s">
        <v>41</v>
      </c>
      <c r="N1361" t="s">
        <v>33</v>
      </c>
      <c r="Q1361">
        <v>5</v>
      </c>
      <c r="R1361" t="str">
        <f t="shared" ca="1" si="21"/>
        <v>Aisha</v>
      </c>
      <c r="S1361" t="str">
        <f>IFERROR(TEXT(DATEVALUE(LEFT(Table1[[#This Row],[Date of Purchase]],10)), "MMMM"), TEXT(Table1[[#This Row],[Date of Purchase]], "MMMM"))</f>
        <v>October</v>
      </c>
      <c r="T1361" t="str">
        <f>IF(OR(
  AND(Table1[[#This Row],[Ticket Priority]]="Critical", Table1[[#This Row],[Ticket Status]]&lt;&gt;"Closed"),
  AND(Table1[[#This Row],[Ticket Priority]]="High", Table1[[#This Row],[Ticket Status]]="Open")
), "Yes", "No")</f>
        <v>No</v>
      </c>
      <c r="U1361" s="4" t="str">
        <f>IF(Table1[[#This Row],[Ticket Status]]="Closed","Yes","No")</f>
        <v>No</v>
      </c>
      <c r="V1361" s="4" t="str">
        <f>IF(Table1[[#This Row],[Ticket Status]]="Pending Customer Response","Yes","No")</f>
        <v>No</v>
      </c>
      <c r="W1361" s="5">
        <f ca="1">COUNTIFS(Table1[Agent_name],Table1[[#This Row],[Agent_name]],Table1[Month],Table1[[#This Row],[Month]])/160</f>
        <v>0.85624999999999996</v>
      </c>
    </row>
    <row r="1362" spans="1:23" x14ac:dyDescent="0.25">
      <c r="A1362">
        <v>1361</v>
      </c>
      <c r="B1362" t="s">
        <v>4564</v>
      </c>
      <c r="C1362" t="s">
        <v>4565</v>
      </c>
      <c r="D1362">
        <v>38</v>
      </c>
      <c r="E1362" t="s">
        <v>19</v>
      </c>
      <c r="F1362" t="s">
        <v>71</v>
      </c>
      <c r="G1362" s="1">
        <v>44083</v>
      </c>
      <c r="H1362" t="s">
        <v>21</v>
      </c>
      <c r="I1362" t="s">
        <v>67</v>
      </c>
      <c r="J1362" s="3" t="s">
        <v>4566</v>
      </c>
      <c r="K1362" t="s">
        <v>62</v>
      </c>
      <c r="M1362" t="s">
        <v>41</v>
      </c>
      <c r="N1362" t="s">
        <v>83</v>
      </c>
      <c r="Q1362">
        <v>5</v>
      </c>
      <c r="R1362" t="str">
        <f t="shared" ca="1" si="21"/>
        <v>Ravi</v>
      </c>
      <c r="S1362" t="str">
        <f>IFERROR(TEXT(DATEVALUE(LEFT(Table1[[#This Row],[Date of Purchase]],10)), "MMMM"), TEXT(Table1[[#This Row],[Date of Purchase]], "MMMM"))</f>
        <v>September</v>
      </c>
      <c r="T1362" t="str">
        <f>IF(OR(
  AND(Table1[[#This Row],[Ticket Priority]]="Critical", Table1[[#This Row],[Ticket Status]]&lt;&gt;"Closed"),
  AND(Table1[[#This Row],[Ticket Priority]]="High", Table1[[#This Row],[Ticket Status]]="Open")
), "Yes", "No")</f>
        <v>No</v>
      </c>
      <c r="U1362" s="4" t="str">
        <f>IF(Table1[[#This Row],[Ticket Status]]="Closed","Yes","No")</f>
        <v>No</v>
      </c>
      <c r="V1362" s="4" t="str">
        <f>IF(Table1[[#This Row],[Ticket Status]]="Pending Customer Response","Yes","No")</f>
        <v>No</v>
      </c>
      <c r="W1362" s="5">
        <f ca="1">COUNTIFS(Table1[Agent_name],Table1[[#This Row],[Agent_name]],Table1[Month],Table1[[#This Row],[Month]])/160</f>
        <v>0.64375000000000004</v>
      </c>
    </row>
    <row r="1363" spans="1:23" x14ac:dyDescent="0.25">
      <c r="A1363">
        <v>1362</v>
      </c>
      <c r="B1363" t="s">
        <v>4567</v>
      </c>
      <c r="C1363" t="s">
        <v>4568</v>
      </c>
      <c r="D1363">
        <v>51</v>
      </c>
      <c r="E1363" t="s">
        <v>58</v>
      </c>
      <c r="F1363" t="s">
        <v>173</v>
      </c>
      <c r="G1363" s="1">
        <v>44384</v>
      </c>
      <c r="H1363" t="s">
        <v>59</v>
      </c>
      <c r="I1363" t="s">
        <v>177</v>
      </c>
      <c r="J1363" s="3" t="s">
        <v>4569</v>
      </c>
      <c r="K1363" t="s">
        <v>39</v>
      </c>
      <c r="L1363" t="s">
        <v>4570</v>
      </c>
      <c r="M1363" t="s">
        <v>143</v>
      </c>
      <c r="N1363" t="s">
        <v>83</v>
      </c>
      <c r="O1363" s="2">
        <v>45078.038842592592</v>
      </c>
      <c r="P1363" s="2">
        <v>45078.265925925924</v>
      </c>
      <c r="Q1363">
        <v>3</v>
      </c>
      <c r="R1363" t="str">
        <f t="shared" ca="1" si="21"/>
        <v>Sara</v>
      </c>
      <c r="S1363" t="str">
        <f>IFERROR(TEXT(DATEVALUE(LEFT(Table1[[#This Row],[Date of Purchase]],10)), "MMMM"), TEXT(Table1[[#This Row],[Date of Purchase]], "MMMM"))</f>
        <v>July</v>
      </c>
      <c r="T1363" t="str">
        <f>IF(OR(
  AND(Table1[[#This Row],[Ticket Priority]]="Critical", Table1[[#This Row],[Ticket Status]]&lt;&gt;"Closed"),
  AND(Table1[[#This Row],[Ticket Priority]]="High", Table1[[#This Row],[Ticket Status]]="Open")
), "Yes", "No")</f>
        <v>No</v>
      </c>
      <c r="U1363" s="4" t="str">
        <f>IF(Table1[[#This Row],[Ticket Status]]="Closed","Yes","No")</f>
        <v>Yes</v>
      </c>
      <c r="V1363" s="4" t="str">
        <f>IF(Table1[[#This Row],[Ticket Status]]="Pending Customer Response","Yes","No")</f>
        <v>No</v>
      </c>
      <c r="W1363" s="5">
        <f ca="1">COUNTIFS(Table1[Agent_name],Table1[[#This Row],[Agent_name]],Table1[Month],Table1[[#This Row],[Month]])/160</f>
        <v>0.6875</v>
      </c>
    </row>
    <row r="1364" spans="1:23" x14ac:dyDescent="0.25">
      <c r="A1364">
        <v>1363</v>
      </c>
      <c r="B1364" t="s">
        <v>4571</v>
      </c>
      <c r="C1364" t="s">
        <v>4572</v>
      </c>
      <c r="D1364">
        <v>52</v>
      </c>
      <c r="E1364" t="s">
        <v>29</v>
      </c>
      <c r="F1364" t="s">
        <v>699</v>
      </c>
      <c r="G1364" s="1">
        <v>44087</v>
      </c>
      <c r="H1364" t="s">
        <v>21</v>
      </c>
      <c r="I1364" t="s">
        <v>141</v>
      </c>
      <c r="J1364" s="3" t="s">
        <v>4573</v>
      </c>
      <c r="K1364" t="s">
        <v>24</v>
      </c>
      <c r="M1364" t="s">
        <v>143</v>
      </c>
      <c r="N1364" t="s">
        <v>83</v>
      </c>
      <c r="O1364" s="2">
        <v>45078.534699074073</v>
      </c>
      <c r="Q1364">
        <v>5</v>
      </c>
      <c r="R1364" t="str">
        <f t="shared" ca="1" si="21"/>
        <v>Neha</v>
      </c>
      <c r="S1364" t="str">
        <f>IFERROR(TEXT(DATEVALUE(LEFT(Table1[[#This Row],[Date of Purchase]],10)), "MMMM"), TEXT(Table1[[#This Row],[Date of Purchase]], "MMMM"))</f>
        <v>September</v>
      </c>
      <c r="T1364" t="str">
        <f>IF(OR(
  AND(Table1[[#This Row],[Ticket Priority]]="Critical", Table1[[#This Row],[Ticket Status]]&lt;&gt;"Closed"),
  AND(Table1[[#This Row],[Ticket Priority]]="High", Table1[[#This Row],[Ticket Status]]="Open")
), "Yes", "No")</f>
        <v>No</v>
      </c>
      <c r="U1364" s="4" t="str">
        <f>IF(Table1[[#This Row],[Ticket Status]]="Closed","Yes","No")</f>
        <v>No</v>
      </c>
      <c r="V1364" s="4" t="str">
        <f>IF(Table1[[#This Row],[Ticket Status]]="Pending Customer Response","Yes","No")</f>
        <v>Yes</v>
      </c>
      <c r="W1364" s="5">
        <f ca="1">COUNTIFS(Table1[Agent_name],Table1[[#This Row],[Agent_name]],Table1[Month],Table1[[#This Row],[Month]])/160</f>
        <v>0.21249999999999999</v>
      </c>
    </row>
    <row r="1365" spans="1:23" x14ac:dyDescent="0.25">
      <c r="A1365">
        <v>1364</v>
      </c>
      <c r="B1365" t="s">
        <v>3185</v>
      </c>
      <c r="C1365" t="s">
        <v>4574</v>
      </c>
      <c r="D1365">
        <v>46</v>
      </c>
      <c r="E1365" t="s">
        <v>29</v>
      </c>
      <c r="F1365" t="s">
        <v>173</v>
      </c>
      <c r="G1365" s="1">
        <v>44436</v>
      </c>
      <c r="H1365" t="s">
        <v>45</v>
      </c>
      <c r="I1365" t="s">
        <v>52</v>
      </c>
      <c r="J1365" s="3" t="s">
        <v>4575</v>
      </c>
      <c r="K1365" t="s">
        <v>24</v>
      </c>
      <c r="M1365" t="s">
        <v>143</v>
      </c>
      <c r="N1365" t="s">
        <v>26</v>
      </c>
      <c r="O1365" s="2">
        <v>45078.904861111114</v>
      </c>
      <c r="R1365" t="str">
        <f t="shared" ca="1" si="21"/>
        <v>Ravi</v>
      </c>
      <c r="S1365" t="str">
        <f>IFERROR(TEXT(DATEVALUE(LEFT(Table1[[#This Row],[Date of Purchase]],10)), "MMMM"), TEXT(Table1[[#This Row],[Date of Purchase]], "MMMM"))</f>
        <v>August</v>
      </c>
      <c r="T1365" t="str">
        <f>IF(OR(
  AND(Table1[[#This Row],[Ticket Priority]]="Critical", Table1[[#This Row],[Ticket Status]]&lt;&gt;"Closed"),
  AND(Table1[[#This Row],[Ticket Priority]]="High", Table1[[#This Row],[Ticket Status]]="Open")
), "Yes", "No")</f>
        <v>No</v>
      </c>
      <c r="U1365" s="4" t="str">
        <f>IF(Table1[[#This Row],[Ticket Status]]="Closed","Yes","No")</f>
        <v>No</v>
      </c>
      <c r="V1365" s="4" t="str">
        <f>IF(Table1[[#This Row],[Ticket Status]]="Pending Customer Response","Yes","No")</f>
        <v>Yes</v>
      </c>
      <c r="W1365" s="5">
        <f ca="1">COUNTIFS(Table1[Agent_name],Table1[[#This Row],[Agent_name]],Table1[Month],Table1[[#This Row],[Month]])/160</f>
        <v>0.65625</v>
      </c>
    </row>
    <row r="1366" spans="1:23" x14ac:dyDescent="0.25">
      <c r="A1366">
        <v>1365</v>
      </c>
      <c r="B1366" t="s">
        <v>4576</v>
      </c>
      <c r="C1366" t="s">
        <v>4577</v>
      </c>
      <c r="D1366">
        <v>30</v>
      </c>
      <c r="E1366" t="s">
        <v>58</v>
      </c>
      <c r="F1366" t="s">
        <v>86</v>
      </c>
      <c r="G1366" s="1">
        <v>44482</v>
      </c>
      <c r="H1366" t="s">
        <v>45</v>
      </c>
      <c r="I1366" t="s">
        <v>77</v>
      </c>
      <c r="J1366" s="3" t="s">
        <v>4578</v>
      </c>
      <c r="K1366" t="s">
        <v>62</v>
      </c>
      <c r="M1366" t="s">
        <v>143</v>
      </c>
      <c r="N1366" t="s">
        <v>33</v>
      </c>
      <c r="R1366" t="str">
        <f t="shared" ca="1" si="21"/>
        <v>Arjun</v>
      </c>
      <c r="S1366" t="str">
        <f>IFERROR(TEXT(DATEVALUE(LEFT(Table1[[#This Row],[Date of Purchase]],10)), "MMMM"), TEXT(Table1[[#This Row],[Date of Purchase]], "MMMM"))</f>
        <v>October</v>
      </c>
      <c r="T1366" t="str">
        <f>IF(OR(
  AND(Table1[[#This Row],[Ticket Priority]]="Critical", Table1[[#This Row],[Ticket Status]]&lt;&gt;"Closed"),
  AND(Table1[[#This Row],[Ticket Priority]]="High", Table1[[#This Row],[Ticket Status]]="Open")
), "Yes", "No")</f>
        <v>No</v>
      </c>
      <c r="U1366" s="4" t="str">
        <f>IF(Table1[[#This Row],[Ticket Status]]="Closed","Yes","No")</f>
        <v>No</v>
      </c>
      <c r="V1366" s="4" t="str">
        <f>IF(Table1[[#This Row],[Ticket Status]]="Pending Customer Response","Yes","No")</f>
        <v>No</v>
      </c>
      <c r="W1366" s="5">
        <f ca="1">COUNTIFS(Table1[Agent_name],Table1[[#This Row],[Agent_name]],Table1[Month],Table1[[#This Row],[Month]])/160</f>
        <v>0.23749999999999999</v>
      </c>
    </row>
    <row r="1367" spans="1:23" x14ac:dyDescent="0.25">
      <c r="A1367">
        <v>1366</v>
      </c>
      <c r="B1367" t="s">
        <v>4579</v>
      </c>
      <c r="C1367" t="s">
        <v>4580</v>
      </c>
      <c r="D1367">
        <v>29</v>
      </c>
      <c r="E1367" t="s">
        <v>58</v>
      </c>
      <c r="F1367" t="s">
        <v>249</v>
      </c>
      <c r="G1367" s="1">
        <v>44330</v>
      </c>
      <c r="H1367" t="s">
        <v>66</v>
      </c>
      <c r="I1367" t="s">
        <v>177</v>
      </c>
      <c r="J1367" s="3" t="s">
        <v>4581</v>
      </c>
      <c r="K1367" t="s">
        <v>62</v>
      </c>
      <c r="M1367" t="s">
        <v>143</v>
      </c>
      <c r="N1367" t="s">
        <v>83</v>
      </c>
      <c r="R1367" t="str">
        <f t="shared" ca="1" si="21"/>
        <v>Aisha</v>
      </c>
      <c r="S1367" t="str">
        <f>IFERROR(TEXT(DATEVALUE(LEFT(Table1[[#This Row],[Date of Purchase]],10)), "MMMM"), TEXT(Table1[[#This Row],[Date of Purchase]], "MMMM"))</f>
        <v>May</v>
      </c>
      <c r="T1367" t="str">
        <f>IF(OR(
  AND(Table1[[#This Row],[Ticket Priority]]="Critical", Table1[[#This Row],[Ticket Status]]&lt;&gt;"Closed"),
  AND(Table1[[#This Row],[Ticket Priority]]="High", Table1[[#This Row],[Ticket Status]]="Open")
), "Yes", "No")</f>
        <v>No</v>
      </c>
      <c r="U1367" s="4" t="str">
        <f>IF(Table1[[#This Row],[Ticket Status]]="Closed","Yes","No")</f>
        <v>No</v>
      </c>
      <c r="V1367" s="4" t="str">
        <f>IF(Table1[[#This Row],[Ticket Status]]="Pending Customer Response","Yes","No")</f>
        <v>No</v>
      </c>
      <c r="W1367" s="5">
        <f ca="1">COUNTIFS(Table1[Agent_name],Table1[[#This Row],[Agent_name]],Table1[Month],Table1[[#This Row],[Month]])/160</f>
        <v>0.93125000000000002</v>
      </c>
    </row>
    <row r="1368" spans="1:23" x14ac:dyDescent="0.25">
      <c r="A1368">
        <v>1367</v>
      </c>
      <c r="B1368" t="s">
        <v>4582</v>
      </c>
      <c r="C1368" t="s">
        <v>4583</v>
      </c>
      <c r="D1368">
        <v>67</v>
      </c>
      <c r="E1368" t="s">
        <v>19</v>
      </c>
      <c r="F1368" t="s">
        <v>30</v>
      </c>
      <c r="G1368" s="1">
        <v>43849</v>
      </c>
      <c r="H1368" t="s">
        <v>21</v>
      </c>
      <c r="I1368" t="s">
        <v>52</v>
      </c>
      <c r="J1368" s="3" t="s">
        <v>4584</v>
      </c>
      <c r="K1368" t="s">
        <v>62</v>
      </c>
      <c r="M1368" t="s">
        <v>41</v>
      </c>
      <c r="N1368" t="s">
        <v>83</v>
      </c>
      <c r="R1368" t="str">
        <f t="shared" ca="1" si="21"/>
        <v>Aisha</v>
      </c>
      <c r="S1368" t="str">
        <f>IFERROR(TEXT(DATEVALUE(LEFT(Table1[[#This Row],[Date of Purchase]],10)), "MMMM"), TEXT(Table1[[#This Row],[Date of Purchase]], "MMMM"))</f>
        <v>January</v>
      </c>
      <c r="T1368" t="str">
        <f>IF(OR(
  AND(Table1[[#This Row],[Ticket Priority]]="Critical", Table1[[#This Row],[Ticket Status]]&lt;&gt;"Closed"),
  AND(Table1[[#This Row],[Ticket Priority]]="High", Table1[[#This Row],[Ticket Status]]="Open")
), "Yes", "No")</f>
        <v>No</v>
      </c>
      <c r="U1368" s="4" t="str">
        <f>IF(Table1[[#This Row],[Ticket Status]]="Closed","Yes","No")</f>
        <v>No</v>
      </c>
      <c r="V1368" s="4" t="str">
        <f>IF(Table1[[#This Row],[Ticket Status]]="Pending Customer Response","Yes","No")</f>
        <v>No</v>
      </c>
      <c r="W1368" s="5">
        <f ca="1">COUNTIFS(Table1[Agent_name],Table1[[#This Row],[Agent_name]],Table1[Month],Table1[[#This Row],[Month]])/160</f>
        <v>0.83125000000000004</v>
      </c>
    </row>
    <row r="1369" spans="1:23" x14ac:dyDescent="0.25">
      <c r="A1369">
        <v>1368</v>
      </c>
      <c r="B1369" t="s">
        <v>4585</v>
      </c>
      <c r="C1369" t="s">
        <v>4586</v>
      </c>
      <c r="D1369">
        <v>33</v>
      </c>
      <c r="E1369" t="s">
        <v>19</v>
      </c>
      <c r="F1369" t="s">
        <v>129</v>
      </c>
      <c r="G1369" s="1">
        <v>43849</v>
      </c>
      <c r="H1369" t="s">
        <v>67</v>
      </c>
      <c r="I1369" t="s">
        <v>60</v>
      </c>
      <c r="J1369" s="3" t="s">
        <v>4587</v>
      </c>
      <c r="K1369" t="s">
        <v>62</v>
      </c>
      <c r="M1369" t="s">
        <v>41</v>
      </c>
      <c r="N1369" t="s">
        <v>83</v>
      </c>
      <c r="R1369" t="str">
        <f t="shared" ca="1" si="21"/>
        <v>Arjun</v>
      </c>
      <c r="S1369" t="str">
        <f>IFERROR(TEXT(DATEVALUE(LEFT(Table1[[#This Row],[Date of Purchase]],10)), "MMMM"), TEXT(Table1[[#This Row],[Date of Purchase]], "MMMM"))</f>
        <v>January</v>
      </c>
      <c r="T1369" t="str">
        <f>IF(OR(
  AND(Table1[[#This Row],[Ticket Priority]]="Critical", Table1[[#This Row],[Ticket Status]]&lt;&gt;"Closed"),
  AND(Table1[[#This Row],[Ticket Priority]]="High", Table1[[#This Row],[Ticket Status]]="Open")
), "Yes", "No")</f>
        <v>No</v>
      </c>
      <c r="U1369" s="4" t="str">
        <f>IF(Table1[[#This Row],[Ticket Status]]="Closed","Yes","No")</f>
        <v>No</v>
      </c>
      <c r="V1369" s="4" t="str">
        <f>IF(Table1[[#This Row],[Ticket Status]]="Pending Customer Response","Yes","No")</f>
        <v>No</v>
      </c>
      <c r="W1369" s="5">
        <f ca="1">COUNTIFS(Table1[Agent_name],Table1[[#This Row],[Agent_name]],Table1[Month],Table1[[#This Row],[Month]])/160</f>
        <v>0.20624999999999999</v>
      </c>
    </row>
    <row r="1370" spans="1:23" x14ac:dyDescent="0.25">
      <c r="A1370">
        <v>1369</v>
      </c>
      <c r="B1370" t="s">
        <v>4588</v>
      </c>
      <c r="C1370" t="s">
        <v>4589</v>
      </c>
      <c r="D1370">
        <v>57</v>
      </c>
      <c r="E1370" t="s">
        <v>19</v>
      </c>
      <c r="F1370" t="s">
        <v>286</v>
      </c>
      <c r="G1370" s="1">
        <v>44175</v>
      </c>
      <c r="H1370" t="s">
        <v>66</v>
      </c>
      <c r="I1370" t="s">
        <v>177</v>
      </c>
      <c r="J1370" s="3" t="s">
        <v>4590</v>
      </c>
      <c r="K1370" t="s">
        <v>62</v>
      </c>
      <c r="M1370" t="s">
        <v>143</v>
      </c>
      <c r="N1370" t="s">
        <v>55</v>
      </c>
      <c r="R1370" t="str">
        <f t="shared" ca="1" si="21"/>
        <v>Arjun</v>
      </c>
      <c r="S1370" t="str">
        <f>IFERROR(TEXT(DATEVALUE(LEFT(Table1[[#This Row],[Date of Purchase]],10)), "MMMM"), TEXT(Table1[[#This Row],[Date of Purchase]], "MMMM"))</f>
        <v>December</v>
      </c>
      <c r="T1370" t="str">
        <f>IF(OR(
  AND(Table1[[#This Row],[Ticket Priority]]="Critical", Table1[[#This Row],[Ticket Status]]&lt;&gt;"Closed"),
  AND(Table1[[#This Row],[Ticket Priority]]="High", Table1[[#This Row],[Ticket Status]]="Open")
), "Yes", "No")</f>
        <v>No</v>
      </c>
      <c r="U1370" s="4" t="str">
        <f>IF(Table1[[#This Row],[Ticket Status]]="Closed","Yes","No")</f>
        <v>No</v>
      </c>
      <c r="V1370" s="4" t="str">
        <f>IF(Table1[[#This Row],[Ticket Status]]="Pending Customer Response","Yes","No")</f>
        <v>No</v>
      </c>
      <c r="W1370" s="5">
        <f ca="1">COUNTIFS(Table1[Agent_name],Table1[[#This Row],[Agent_name]],Table1[Month],Table1[[#This Row],[Month]])/160</f>
        <v>0.19375000000000001</v>
      </c>
    </row>
    <row r="1371" spans="1:23" x14ac:dyDescent="0.25">
      <c r="A1371">
        <v>1370</v>
      </c>
      <c r="B1371" t="s">
        <v>4591</v>
      </c>
      <c r="C1371" t="s">
        <v>4592</v>
      </c>
      <c r="D1371">
        <v>45</v>
      </c>
      <c r="E1371" t="s">
        <v>58</v>
      </c>
      <c r="F1371" t="s">
        <v>249</v>
      </c>
      <c r="G1371" s="1">
        <v>44439</v>
      </c>
      <c r="H1371" t="s">
        <v>59</v>
      </c>
      <c r="I1371" t="s">
        <v>67</v>
      </c>
      <c r="J1371" s="3" t="s">
        <v>4593</v>
      </c>
      <c r="K1371" t="s">
        <v>62</v>
      </c>
      <c r="M1371" t="s">
        <v>41</v>
      </c>
      <c r="N1371" t="s">
        <v>26</v>
      </c>
      <c r="R1371" t="str">
        <f t="shared" ca="1" si="21"/>
        <v>Meera</v>
      </c>
      <c r="S1371" t="str">
        <f>IFERROR(TEXT(DATEVALUE(LEFT(Table1[[#This Row],[Date of Purchase]],10)), "MMMM"), TEXT(Table1[[#This Row],[Date of Purchase]], "MMMM"))</f>
        <v>August</v>
      </c>
      <c r="T1371" t="str">
        <f>IF(OR(
  AND(Table1[[#This Row],[Ticket Priority]]="Critical", Table1[[#This Row],[Ticket Status]]&lt;&gt;"Closed"),
  AND(Table1[[#This Row],[Ticket Priority]]="High", Table1[[#This Row],[Ticket Status]]="Open")
), "Yes", "No")</f>
        <v>No</v>
      </c>
      <c r="U1371" s="4" t="str">
        <f>IF(Table1[[#This Row],[Ticket Status]]="Closed","Yes","No")</f>
        <v>No</v>
      </c>
      <c r="V1371" s="4" t="str">
        <f>IF(Table1[[#This Row],[Ticket Status]]="Pending Customer Response","Yes","No")</f>
        <v>No</v>
      </c>
      <c r="W1371" s="5">
        <f ca="1">COUNTIFS(Table1[Agent_name],Table1[[#This Row],[Agent_name]],Table1[Month],Table1[[#This Row],[Month]])/160</f>
        <v>0.18124999999999999</v>
      </c>
    </row>
    <row r="1372" spans="1:23" x14ac:dyDescent="0.25">
      <c r="A1372">
        <v>1371</v>
      </c>
      <c r="B1372" t="s">
        <v>4594</v>
      </c>
      <c r="C1372" t="s">
        <v>4595</v>
      </c>
      <c r="D1372">
        <v>46</v>
      </c>
      <c r="E1372" t="s">
        <v>58</v>
      </c>
      <c r="F1372" t="s">
        <v>51</v>
      </c>
      <c r="G1372" s="1">
        <v>44373</v>
      </c>
      <c r="H1372" t="s">
        <v>21</v>
      </c>
      <c r="I1372" t="s">
        <v>52</v>
      </c>
      <c r="J1372" s="3" t="s">
        <v>4596</v>
      </c>
      <c r="K1372" t="s">
        <v>39</v>
      </c>
      <c r="L1372" t="s">
        <v>4597</v>
      </c>
      <c r="M1372" t="s">
        <v>25</v>
      </c>
      <c r="N1372" t="s">
        <v>26</v>
      </c>
      <c r="O1372" s="2">
        <v>45078.588993055557</v>
      </c>
      <c r="P1372" s="2">
        <v>45078.44871527778</v>
      </c>
      <c r="Q1372">
        <v>5</v>
      </c>
      <c r="R1372" t="str">
        <f t="shared" ca="1" si="21"/>
        <v>Divya</v>
      </c>
      <c r="S1372" t="str">
        <f>IFERROR(TEXT(DATEVALUE(LEFT(Table1[[#This Row],[Date of Purchase]],10)), "MMMM"), TEXT(Table1[[#This Row],[Date of Purchase]], "MMMM"))</f>
        <v>June</v>
      </c>
      <c r="T1372" t="str">
        <f>IF(OR(
  AND(Table1[[#This Row],[Ticket Priority]]="Critical", Table1[[#This Row],[Ticket Status]]&lt;&gt;"Closed"),
  AND(Table1[[#This Row],[Ticket Priority]]="High", Table1[[#This Row],[Ticket Status]]="Open")
), "Yes", "No")</f>
        <v>No</v>
      </c>
      <c r="U1372" s="4" t="str">
        <f>IF(Table1[[#This Row],[Ticket Status]]="Closed","Yes","No")</f>
        <v>Yes</v>
      </c>
      <c r="V1372" s="4" t="str">
        <f>IF(Table1[[#This Row],[Ticket Status]]="Pending Customer Response","Yes","No")</f>
        <v>No</v>
      </c>
      <c r="W1372" s="5">
        <f ca="1">COUNTIFS(Table1[Agent_name],Table1[[#This Row],[Agent_name]],Table1[Month],Table1[[#This Row],[Month]])/160</f>
        <v>0.22500000000000001</v>
      </c>
    </row>
    <row r="1373" spans="1:23" x14ac:dyDescent="0.25">
      <c r="A1373">
        <v>1372</v>
      </c>
      <c r="B1373" t="s">
        <v>4598</v>
      </c>
      <c r="C1373" t="s">
        <v>4599</v>
      </c>
      <c r="D1373">
        <v>23</v>
      </c>
      <c r="E1373" t="s">
        <v>19</v>
      </c>
      <c r="F1373" t="s">
        <v>161</v>
      </c>
      <c r="G1373" s="1">
        <v>43865</v>
      </c>
      <c r="H1373" t="s">
        <v>21</v>
      </c>
      <c r="I1373" t="s">
        <v>22</v>
      </c>
      <c r="J1373" s="3" t="s">
        <v>4600</v>
      </c>
      <c r="K1373" t="s">
        <v>24</v>
      </c>
      <c r="M1373" t="s">
        <v>89</v>
      </c>
      <c r="N1373" t="s">
        <v>26</v>
      </c>
      <c r="O1373" s="2">
        <v>45078.80982638889</v>
      </c>
      <c r="R1373" t="str">
        <f t="shared" ca="1" si="21"/>
        <v>Sara</v>
      </c>
      <c r="S1373" t="str">
        <f>IFERROR(TEXT(DATEVALUE(LEFT(Table1[[#This Row],[Date of Purchase]],10)), "MMMM"), TEXT(Table1[[#This Row],[Date of Purchase]], "MMMM"))</f>
        <v>February</v>
      </c>
      <c r="T1373" t="str">
        <f>IF(OR(
  AND(Table1[[#This Row],[Ticket Priority]]="Critical", Table1[[#This Row],[Ticket Status]]&lt;&gt;"Closed"),
  AND(Table1[[#This Row],[Ticket Priority]]="High", Table1[[#This Row],[Ticket Status]]="Open")
), "Yes", "No")</f>
        <v>No</v>
      </c>
      <c r="U1373" s="4" t="str">
        <f>IF(Table1[[#This Row],[Ticket Status]]="Closed","Yes","No")</f>
        <v>No</v>
      </c>
      <c r="V1373" s="4" t="str">
        <f>IF(Table1[[#This Row],[Ticket Status]]="Pending Customer Response","Yes","No")</f>
        <v>Yes</v>
      </c>
      <c r="W1373" s="5">
        <f ca="1">COUNTIFS(Table1[Agent_name],Table1[[#This Row],[Agent_name]],Table1[Month],Table1[[#This Row],[Month]])/160</f>
        <v>0.65625</v>
      </c>
    </row>
    <row r="1374" spans="1:23" x14ac:dyDescent="0.25">
      <c r="A1374">
        <v>1373</v>
      </c>
      <c r="B1374" t="s">
        <v>4601</v>
      </c>
      <c r="C1374" t="s">
        <v>4602</v>
      </c>
      <c r="D1374">
        <v>30</v>
      </c>
      <c r="E1374" t="s">
        <v>29</v>
      </c>
      <c r="F1374" t="s">
        <v>71</v>
      </c>
      <c r="G1374" s="1">
        <v>43955</v>
      </c>
      <c r="H1374" t="s">
        <v>67</v>
      </c>
      <c r="I1374" t="s">
        <v>177</v>
      </c>
      <c r="J1374" s="3" t="s">
        <v>4603</v>
      </c>
      <c r="K1374" t="s">
        <v>39</v>
      </c>
      <c r="L1374" t="s">
        <v>4604</v>
      </c>
      <c r="M1374" t="s">
        <v>41</v>
      </c>
      <c r="N1374" t="s">
        <v>33</v>
      </c>
      <c r="O1374" s="2">
        <v>45078.833460648151</v>
      </c>
      <c r="P1374" s="2">
        <v>45077.948738425926</v>
      </c>
      <c r="Q1374">
        <v>1</v>
      </c>
      <c r="R1374" t="str">
        <f t="shared" ca="1" si="21"/>
        <v>Ravi</v>
      </c>
      <c r="S1374" t="str">
        <f>IFERROR(TEXT(DATEVALUE(LEFT(Table1[[#This Row],[Date of Purchase]],10)), "MMMM"), TEXT(Table1[[#This Row],[Date of Purchase]], "MMMM"))</f>
        <v>May</v>
      </c>
      <c r="T1374" t="str">
        <f>IF(OR(
  AND(Table1[[#This Row],[Ticket Priority]]="Critical", Table1[[#This Row],[Ticket Status]]&lt;&gt;"Closed"),
  AND(Table1[[#This Row],[Ticket Priority]]="High", Table1[[#This Row],[Ticket Status]]="Open")
), "Yes", "No")</f>
        <v>No</v>
      </c>
      <c r="U1374" s="4" t="str">
        <f>IF(Table1[[#This Row],[Ticket Status]]="Closed","Yes","No")</f>
        <v>Yes</v>
      </c>
      <c r="V1374" s="4" t="str">
        <f>IF(Table1[[#This Row],[Ticket Status]]="Pending Customer Response","Yes","No")</f>
        <v>No</v>
      </c>
      <c r="W1374" s="5">
        <f ca="1">COUNTIFS(Table1[Agent_name],Table1[[#This Row],[Agent_name]],Table1[Month],Table1[[#This Row],[Month]])/160</f>
        <v>0.67500000000000004</v>
      </c>
    </row>
    <row r="1375" spans="1:23" x14ac:dyDescent="0.25">
      <c r="A1375">
        <v>1374</v>
      </c>
      <c r="B1375" t="s">
        <v>4605</v>
      </c>
      <c r="C1375" t="s">
        <v>4606</v>
      </c>
      <c r="D1375">
        <v>46</v>
      </c>
      <c r="E1375" t="s">
        <v>58</v>
      </c>
      <c r="F1375" t="s">
        <v>485</v>
      </c>
      <c r="G1375" s="1">
        <v>43880</v>
      </c>
      <c r="H1375" t="s">
        <v>45</v>
      </c>
      <c r="I1375" t="s">
        <v>59</v>
      </c>
      <c r="J1375" s="3" t="s">
        <v>4607</v>
      </c>
      <c r="K1375" t="s">
        <v>39</v>
      </c>
      <c r="L1375" t="s">
        <v>4608</v>
      </c>
      <c r="M1375" t="s">
        <v>143</v>
      </c>
      <c r="N1375" t="s">
        <v>26</v>
      </c>
      <c r="O1375" s="2">
        <v>45078.855694444443</v>
      </c>
      <c r="P1375" s="2">
        <v>45078.848055555558</v>
      </c>
      <c r="Q1375">
        <v>3</v>
      </c>
      <c r="R1375" t="str">
        <f t="shared" ca="1" si="21"/>
        <v>Priya</v>
      </c>
      <c r="S1375" t="str">
        <f>IFERROR(TEXT(DATEVALUE(LEFT(Table1[[#This Row],[Date of Purchase]],10)), "MMMM"), TEXT(Table1[[#This Row],[Date of Purchase]], "MMMM"))</f>
        <v>February</v>
      </c>
      <c r="T1375" t="str">
        <f>IF(OR(
  AND(Table1[[#This Row],[Ticket Priority]]="Critical", Table1[[#This Row],[Ticket Status]]&lt;&gt;"Closed"),
  AND(Table1[[#This Row],[Ticket Priority]]="High", Table1[[#This Row],[Ticket Status]]="Open")
), "Yes", "No")</f>
        <v>No</v>
      </c>
      <c r="U1375" s="4" t="str">
        <f>IF(Table1[[#This Row],[Ticket Status]]="Closed","Yes","No")</f>
        <v>Yes</v>
      </c>
      <c r="V1375" s="4" t="str">
        <f>IF(Table1[[#This Row],[Ticket Status]]="Pending Customer Response","Yes","No")</f>
        <v>No</v>
      </c>
      <c r="W1375" s="5">
        <f ca="1">COUNTIFS(Table1[Agent_name],Table1[[#This Row],[Agent_name]],Table1[Month],Table1[[#This Row],[Month]])/160</f>
        <v>0.44374999999999998</v>
      </c>
    </row>
    <row r="1376" spans="1:23" x14ac:dyDescent="0.25">
      <c r="A1376">
        <v>1375</v>
      </c>
      <c r="B1376" t="s">
        <v>4609</v>
      </c>
      <c r="C1376" t="s">
        <v>4610</v>
      </c>
      <c r="D1376">
        <v>40</v>
      </c>
      <c r="E1376" t="s">
        <v>29</v>
      </c>
      <c r="F1376" t="s">
        <v>339</v>
      </c>
      <c r="G1376" s="1">
        <v>44017</v>
      </c>
      <c r="H1376" t="s">
        <v>45</v>
      </c>
      <c r="I1376" t="s">
        <v>67</v>
      </c>
      <c r="J1376" s="3" t="s">
        <v>4611</v>
      </c>
      <c r="K1376" t="s">
        <v>24</v>
      </c>
      <c r="M1376" t="s">
        <v>25</v>
      </c>
      <c r="N1376" t="s">
        <v>26</v>
      </c>
      <c r="O1376" s="2">
        <v>45078.605023148149</v>
      </c>
      <c r="R1376" t="str">
        <f t="shared" ca="1" si="21"/>
        <v>Ravi</v>
      </c>
      <c r="S1376" t="str">
        <f>IFERROR(TEXT(DATEVALUE(LEFT(Table1[[#This Row],[Date of Purchase]],10)), "MMMM"), TEXT(Table1[[#This Row],[Date of Purchase]], "MMMM"))</f>
        <v>July</v>
      </c>
      <c r="T1376" t="str">
        <f>IF(OR(
  AND(Table1[[#This Row],[Ticket Priority]]="Critical", Table1[[#This Row],[Ticket Status]]&lt;&gt;"Closed"),
  AND(Table1[[#This Row],[Ticket Priority]]="High", Table1[[#This Row],[Ticket Status]]="Open")
), "Yes", "No")</f>
        <v>Yes</v>
      </c>
      <c r="U1376" s="4" t="str">
        <f>IF(Table1[[#This Row],[Ticket Status]]="Closed","Yes","No")</f>
        <v>No</v>
      </c>
      <c r="V1376" s="4" t="str">
        <f>IF(Table1[[#This Row],[Ticket Status]]="Pending Customer Response","Yes","No")</f>
        <v>Yes</v>
      </c>
      <c r="W1376" s="5">
        <f ca="1">COUNTIFS(Table1[Agent_name],Table1[[#This Row],[Agent_name]],Table1[Month],Table1[[#This Row],[Month]])/160</f>
        <v>0.66249999999999998</v>
      </c>
    </row>
    <row r="1377" spans="1:23" x14ac:dyDescent="0.25">
      <c r="A1377">
        <v>1376</v>
      </c>
      <c r="B1377" t="s">
        <v>4612</v>
      </c>
      <c r="C1377" t="s">
        <v>4613</v>
      </c>
      <c r="D1377">
        <v>28</v>
      </c>
      <c r="E1377" t="s">
        <v>58</v>
      </c>
      <c r="F1377" t="s">
        <v>202</v>
      </c>
      <c r="G1377" s="1">
        <v>44417</v>
      </c>
      <c r="H1377" t="s">
        <v>66</v>
      </c>
      <c r="I1377" t="s">
        <v>77</v>
      </c>
      <c r="J1377" s="3" t="s">
        <v>3826</v>
      </c>
      <c r="K1377" t="s">
        <v>24</v>
      </c>
      <c r="M1377" t="s">
        <v>41</v>
      </c>
      <c r="N1377" t="s">
        <v>83</v>
      </c>
      <c r="O1377" s="2">
        <v>45078.246689814812</v>
      </c>
      <c r="R1377" t="str">
        <f t="shared" ca="1" si="21"/>
        <v>Aisha</v>
      </c>
      <c r="S1377" t="str">
        <f>IFERROR(TEXT(DATEVALUE(LEFT(Table1[[#This Row],[Date of Purchase]],10)), "MMMM"), TEXT(Table1[[#This Row],[Date of Purchase]], "MMMM"))</f>
        <v>August</v>
      </c>
      <c r="T1377" t="str">
        <f>IF(OR(
  AND(Table1[[#This Row],[Ticket Priority]]="Critical", Table1[[#This Row],[Ticket Status]]&lt;&gt;"Closed"),
  AND(Table1[[#This Row],[Ticket Priority]]="High", Table1[[#This Row],[Ticket Status]]="Open")
), "Yes", "No")</f>
        <v>No</v>
      </c>
      <c r="U1377" s="4" t="str">
        <f>IF(Table1[[#This Row],[Ticket Status]]="Closed","Yes","No")</f>
        <v>No</v>
      </c>
      <c r="V1377" s="4" t="str">
        <f>IF(Table1[[#This Row],[Ticket Status]]="Pending Customer Response","Yes","No")</f>
        <v>Yes</v>
      </c>
      <c r="W1377" s="5">
        <f ca="1">COUNTIFS(Table1[Agent_name],Table1[[#This Row],[Agent_name]],Table1[Month],Table1[[#This Row],[Month]])/160</f>
        <v>0.86250000000000004</v>
      </c>
    </row>
    <row r="1378" spans="1:23" x14ac:dyDescent="0.25">
      <c r="A1378">
        <v>1377</v>
      </c>
      <c r="B1378" t="s">
        <v>4614</v>
      </c>
      <c r="C1378" t="s">
        <v>4615</v>
      </c>
      <c r="D1378">
        <v>52</v>
      </c>
      <c r="E1378" t="s">
        <v>58</v>
      </c>
      <c r="F1378" t="s">
        <v>242</v>
      </c>
      <c r="G1378" s="1">
        <v>43992</v>
      </c>
      <c r="H1378" t="s">
        <v>67</v>
      </c>
      <c r="I1378" t="s">
        <v>59</v>
      </c>
      <c r="J1378" s="3" t="s">
        <v>4616</v>
      </c>
      <c r="K1378" t="s">
        <v>24</v>
      </c>
      <c r="M1378" t="s">
        <v>89</v>
      </c>
      <c r="N1378" t="s">
        <v>26</v>
      </c>
      <c r="O1378" s="2">
        <v>45078.081423611111</v>
      </c>
      <c r="R1378" t="str">
        <f t="shared" ca="1" si="21"/>
        <v>Mohit</v>
      </c>
      <c r="S1378" t="str">
        <f>IFERROR(TEXT(DATEVALUE(LEFT(Table1[[#This Row],[Date of Purchase]],10)), "MMMM"), TEXT(Table1[[#This Row],[Date of Purchase]], "MMMM"))</f>
        <v>June</v>
      </c>
      <c r="T1378" t="str">
        <f>IF(OR(
  AND(Table1[[#This Row],[Ticket Priority]]="Critical", Table1[[#This Row],[Ticket Status]]&lt;&gt;"Closed"),
  AND(Table1[[#This Row],[Ticket Priority]]="High", Table1[[#This Row],[Ticket Status]]="Open")
), "Yes", "No")</f>
        <v>No</v>
      </c>
      <c r="U1378" s="4" t="str">
        <f>IF(Table1[[#This Row],[Ticket Status]]="Closed","Yes","No")</f>
        <v>No</v>
      </c>
      <c r="V1378" s="4" t="str">
        <f>IF(Table1[[#This Row],[Ticket Status]]="Pending Customer Response","Yes","No")</f>
        <v>Yes</v>
      </c>
      <c r="W1378" s="5">
        <f ca="1">COUNTIFS(Table1[Agent_name],Table1[[#This Row],[Agent_name]],Table1[Month],Table1[[#This Row],[Month]])/160</f>
        <v>0.41875000000000001</v>
      </c>
    </row>
    <row r="1379" spans="1:23" x14ac:dyDescent="0.25">
      <c r="A1379">
        <v>1378</v>
      </c>
      <c r="B1379" t="s">
        <v>4617</v>
      </c>
      <c r="C1379" t="s">
        <v>4618</v>
      </c>
      <c r="D1379">
        <v>36</v>
      </c>
      <c r="E1379" t="s">
        <v>58</v>
      </c>
      <c r="F1379" t="s">
        <v>20</v>
      </c>
      <c r="G1379" s="1">
        <v>43968</v>
      </c>
      <c r="H1379" t="s">
        <v>66</v>
      </c>
      <c r="I1379" t="s">
        <v>60</v>
      </c>
      <c r="J1379" s="3" t="s">
        <v>4619</v>
      </c>
      <c r="K1379" t="s">
        <v>39</v>
      </c>
      <c r="L1379" t="s">
        <v>4620</v>
      </c>
      <c r="M1379" t="s">
        <v>89</v>
      </c>
      <c r="N1379" t="s">
        <v>55</v>
      </c>
      <c r="O1379" s="2">
        <v>45078.14739583333</v>
      </c>
      <c r="P1379" s="2">
        <v>45078.657118055555</v>
      </c>
      <c r="Q1379">
        <v>3</v>
      </c>
      <c r="R1379" t="str">
        <f t="shared" ca="1" si="21"/>
        <v>Ravi</v>
      </c>
      <c r="S1379" t="str">
        <f>IFERROR(TEXT(DATEVALUE(LEFT(Table1[[#This Row],[Date of Purchase]],10)), "MMMM"), TEXT(Table1[[#This Row],[Date of Purchase]], "MMMM"))</f>
        <v>May</v>
      </c>
      <c r="T1379" t="str">
        <f>IF(OR(
  AND(Table1[[#This Row],[Ticket Priority]]="Critical", Table1[[#This Row],[Ticket Status]]&lt;&gt;"Closed"),
  AND(Table1[[#This Row],[Ticket Priority]]="High", Table1[[#This Row],[Ticket Status]]="Open")
), "Yes", "No")</f>
        <v>No</v>
      </c>
      <c r="U1379" s="4" t="str">
        <f>IF(Table1[[#This Row],[Ticket Status]]="Closed","Yes","No")</f>
        <v>Yes</v>
      </c>
      <c r="V1379" s="4" t="str">
        <f>IF(Table1[[#This Row],[Ticket Status]]="Pending Customer Response","Yes","No")</f>
        <v>No</v>
      </c>
      <c r="W1379" s="5">
        <f ca="1">COUNTIFS(Table1[Agent_name],Table1[[#This Row],[Agent_name]],Table1[Month],Table1[[#This Row],[Month]])/160</f>
        <v>0.67500000000000004</v>
      </c>
    </row>
    <row r="1380" spans="1:23" x14ac:dyDescent="0.25">
      <c r="A1380">
        <v>1379</v>
      </c>
      <c r="B1380" t="s">
        <v>4621</v>
      </c>
      <c r="C1380" t="s">
        <v>4622</v>
      </c>
      <c r="D1380">
        <v>49</v>
      </c>
      <c r="E1380" t="s">
        <v>29</v>
      </c>
      <c r="F1380" t="s">
        <v>20</v>
      </c>
      <c r="G1380" s="1">
        <v>44291</v>
      </c>
      <c r="H1380" t="s">
        <v>59</v>
      </c>
      <c r="I1380" t="s">
        <v>150</v>
      </c>
      <c r="J1380" s="3" t="s">
        <v>4623</v>
      </c>
      <c r="K1380" t="s">
        <v>39</v>
      </c>
      <c r="L1380" t="s">
        <v>4624</v>
      </c>
      <c r="M1380" t="s">
        <v>89</v>
      </c>
      <c r="N1380" t="s">
        <v>55</v>
      </c>
      <c r="O1380" s="2">
        <v>45078.834224537037</v>
      </c>
      <c r="P1380" s="2">
        <v>45078.486307870371</v>
      </c>
      <c r="Q1380">
        <v>1</v>
      </c>
      <c r="R1380" t="str">
        <f t="shared" ca="1" si="21"/>
        <v>Mohit</v>
      </c>
      <c r="S1380" t="str">
        <f>IFERROR(TEXT(DATEVALUE(LEFT(Table1[[#This Row],[Date of Purchase]],10)), "MMMM"), TEXT(Table1[[#This Row],[Date of Purchase]], "MMMM"))</f>
        <v>April</v>
      </c>
      <c r="T1380" t="str">
        <f>IF(OR(
  AND(Table1[[#This Row],[Ticket Priority]]="Critical", Table1[[#This Row],[Ticket Status]]&lt;&gt;"Closed"),
  AND(Table1[[#This Row],[Ticket Priority]]="High", Table1[[#This Row],[Ticket Status]]="Open")
), "Yes", "No")</f>
        <v>No</v>
      </c>
      <c r="U1380" s="4" t="str">
        <f>IF(Table1[[#This Row],[Ticket Status]]="Closed","Yes","No")</f>
        <v>Yes</v>
      </c>
      <c r="V1380" s="4" t="str">
        <f>IF(Table1[[#This Row],[Ticket Status]]="Pending Customer Response","Yes","No")</f>
        <v>No</v>
      </c>
      <c r="W1380" s="5">
        <f ca="1">COUNTIFS(Table1[Agent_name],Table1[[#This Row],[Agent_name]],Table1[Month],Table1[[#This Row],[Month]])/160</f>
        <v>0.45</v>
      </c>
    </row>
    <row r="1381" spans="1:23" x14ac:dyDescent="0.25">
      <c r="A1381">
        <v>1380</v>
      </c>
      <c r="B1381" t="s">
        <v>4625</v>
      </c>
      <c r="C1381" t="s">
        <v>4626</v>
      </c>
      <c r="D1381">
        <v>19</v>
      </c>
      <c r="E1381" t="s">
        <v>58</v>
      </c>
      <c r="F1381" t="s">
        <v>249</v>
      </c>
      <c r="G1381" s="1">
        <v>44108</v>
      </c>
      <c r="H1381" t="s">
        <v>67</v>
      </c>
      <c r="I1381" t="s">
        <v>177</v>
      </c>
      <c r="J1381" s="3" t="s">
        <v>4627</v>
      </c>
      <c r="K1381" t="s">
        <v>62</v>
      </c>
      <c r="M1381" t="s">
        <v>143</v>
      </c>
      <c r="N1381" t="s">
        <v>83</v>
      </c>
      <c r="R1381" t="str">
        <f t="shared" ca="1" si="21"/>
        <v>Meera</v>
      </c>
      <c r="S1381" t="str">
        <f>IFERROR(TEXT(DATEVALUE(LEFT(Table1[[#This Row],[Date of Purchase]],10)), "MMMM"), TEXT(Table1[[#This Row],[Date of Purchase]], "MMMM"))</f>
        <v>October</v>
      </c>
      <c r="T1381" t="str">
        <f>IF(OR(
  AND(Table1[[#This Row],[Ticket Priority]]="Critical", Table1[[#This Row],[Ticket Status]]&lt;&gt;"Closed"),
  AND(Table1[[#This Row],[Ticket Priority]]="High", Table1[[#This Row],[Ticket Status]]="Open")
), "Yes", "No")</f>
        <v>No</v>
      </c>
      <c r="U1381" s="4" t="str">
        <f>IF(Table1[[#This Row],[Ticket Status]]="Closed","Yes","No")</f>
        <v>No</v>
      </c>
      <c r="V1381" s="4" t="str">
        <f>IF(Table1[[#This Row],[Ticket Status]]="Pending Customer Response","Yes","No")</f>
        <v>No</v>
      </c>
      <c r="W1381" s="5">
        <f ca="1">COUNTIFS(Table1[Agent_name],Table1[[#This Row],[Agent_name]],Table1[Month],Table1[[#This Row],[Month]])/160</f>
        <v>0.23749999999999999</v>
      </c>
    </row>
    <row r="1382" spans="1:23" x14ac:dyDescent="0.25">
      <c r="A1382">
        <v>1381</v>
      </c>
      <c r="B1382" t="s">
        <v>4628</v>
      </c>
      <c r="C1382" t="s">
        <v>4629</v>
      </c>
      <c r="D1382">
        <v>21</v>
      </c>
      <c r="E1382" t="s">
        <v>58</v>
      </c>
      <c r="F1382" t="s">
        <v>129</v>
      </c>
      <c r="G1382" s="1">
        <v>44140</v>
      </c>
      <c r="H1382" t="s">
        <v>67</v>
      </c>
      <c r="I1382" t="s">
        <v>150</v>
      </c>
      <c r="J1382" s="3" t="s">
        <v>4630</v>
      </c>
      <c r="K1382" t="s">
        <v>62</v>
      </c>
      <c r="M1382" t="s">
        <v>143</v>
      </c>
      <c r="N1382" t="s">
        <v>33</v>
      </c>
      <c r="R1382" t="str">
        <f t="shared" ca="1" si="21"/>
        <v>Sara</v>
      </c>
      <c r="S1382" t="str">
        <f>IFERROR(TEXT(DATEVALUE(LEFT(Table1[[#This Row],[Date of Purchase]],10)), "MMMM"), TEXT(Table1[[#This Row],[Date of Purchase]], "MMMM"))</f>
        <v>November</v>
      </c>
      <c r="T1382" t="str">
        <f>IF(OR(
  AND(Table1[[#This Row],[Ticket Priority]]="Critical", Table1[[#This Row],[Ticket Status]]&lt;&gt;"Closed"),
  AND(Table1[[#This Row],[Ticket Priority]]="High", Table1[[#This Row],[Ticket Status]]="Open")
), "Yes", "No")</f>
        <v>No</v>
      </c>
      <c r="U1382" s="4" t="str">
        <f>IF(Table1[[#This Row],[Ticket Status]]="Closed","Yes","No")</f>
        <v>No</v>
      </c>
      <c r="V1382" s="4" t="str">
        <f>IF(Table1[[#This Row],[Ticket Status]]="Pending Customer Response","Yes","No")</f>
        <v>No</v>
      </c>
      <c r="W1382" s="5">
        <f ca="1">COUNTIFS(Table1[Agent_name],Table1[[#This Row],[Agent_name]],Table1[Month],Table1[[#This Row],[Month]])/160</f>
        <v>0.79374999999999996</v>
      </c>
    </row>
    <row r="1383" spans="1:23" x14ac:dyDescent="0.25">
      <c r="A1383">
        <v>1382</v>
      </c>
      <c r="B1383" t="s">
        <v>4631</v>
      </c>
      <c r="C1383" t="s">
        <v>4632</v>
      </c>
      <c r="D1383">
        <v>51</v>
      </c>
      <c r="E1383" t="s">
        <v>19</v>
      </c>
      <c r="F1383" t="s">
        <v>30</v>
      </c>
      <c r="G1383" s="1">
        <v>44132</v>
      </c>
      <c r="H1383" t="s">
        <v>66</v>
      </c>
      <c r="I1383" t="s">
        <v>72</v>
      </c>
      <c r="J1383" s="3" t="s">
        <v>4633</v>
      </c>
      <c r="K1383" t="s">
        <v>62</v>
      </c>
      <c r="M1383" t="s">
        <v>89</v>
      </c>
      <c r="N1383" t="s">
        <v>26</v>
      </c>
      <c r="R1383" t="str">
        <f t="shared" ca="1" si="21"/>
        <v>Aisha</v>
      </c>
      <c r="S1383" t="str">
        <f>IFERROR(TEXT(DATEVALUE(LEFT(Table1[[#This Row],[Date of Purchase]],10)), "MMMM"), TEXT(Table1[[#This Row],[Date of Purchase]], "MMMM"))</f>
        <v>October</v>
      </c>
      <c r="T1383" t="str">
        <f>IF(OR(
  AND(Table1[[#This Row],[Ticket Priority]]="Critical", Table1[[#This Row],[Ticket Status]]&lt;&gt;"Closed"),
  AND(Table1[[#This Row],[Ticket Priority]]="High", Table1[[#This Row],[Ticket Status]]="Open")
), "Yes", "No")</f>
        <v>Yes</v>
      </c>
      <c r="U1383" s="4" t="str">
        <f>IF(Table1[[#This Row],[Ticket Status]]="Closed","Yes","No")</f>
        <v>No</v>
      </c>
      <c r="V1383" s="4" t="str">
        <f>IF(Table1[[#This Row],[Ticket Status]]="Pending Customer Response","Yes","No")</f>
        <v>No</v>
      </c>
      <c r="W1383" s="5">
        <f ca="1">COUNTIFS(Table1[Agent_name],Table1[[#This Row],[Agent_name]],Table1[Month],Table1[[#This Row],[Month]])/160</f>
        <v>0.85624999999999996</v>
      </c>
    </row>
    <row r="1384" spans="1:23" x14ac:dyDescent="0.25">
      <c r="A1384">
        <v>1383</v>
      </c>
      <c r="B1384" t="s">
        <v>4634</v>
      </c>
      <c r="C1384" t="s">
        <v>4635</v>
      </c>
      <c r="D1384">
        <v>65</v>
      </c>
      <c r="E1384" t="s">
        <v>29</v>
      </c>
      <c r="F1384" t="s">
        <v>421</v>
      </c>
      <c r="G1384" s="1">
        <v>43961</v>
      </c>
      <c r="H1384" t="s">
        <v>66</v>
      </c>
      <c r="I1384" t="s">
        <v>37</v>
      </c>
      <c r="J1384" s="3" t="s">
        <v>4636</v>
      </c>
      <c r="K1384" t="s">
        <v>39</v>
      </c>
      <c r="L1384" t="s">
        <v>4637</v>
      </c>
      <c r="M1384" t="s">
        <v>25</v>
      </c>
      <c r="N1384" t="s">
        <v>55</v>
      </c>
      <c r="O1384" s="2">
        <v>45078.443298611113</v>
      </c>
      <c r="P1384" s="2">
        <v>45078.789131944446</v>
      </c>
      <c r="Q1384">
        <v>5</v>
      </c>
      <c r="R1384" t="str">
        <f t="shared" ca="1" si="21"/>
        <v>Sara</v>
      </c>
      <c r="S1384" t="str">
        <f>IFERROR(TEXT(DATEVALUE(LEFT(Table1[[#This Row],[Date of Purchase]],10)), "MMMM"), TEXT(Table1[[#This Row],[Date of Purchase]], "MMMM"))</f>
        <v>May</v>
      </c>
      <c r="T1384" t="str">
        <f>IF(OR(
  AND(Table1[[#This Row],[Ticket Priority]]="Critical", Table1[[#This Row],[Ticket Status]]&lt;&gt;"Closed"),
  AND(Table1[[#This Row],[Ticket Priority]]="High", Table1[[#This Row],[Ticket Status]]="Open")
), "Yes", "No")</f>
        <v>No</v>
      </c>
      <c r="U1384" s="4" t="str">
        <f>IF(Table1[[#This Row],[Ticket Status]]="Closed","Yes","No")</f>
        <v>Yes</v>
      </c>
      <c r="V1384" s="4" t="str">
        <f>IF(Table1[[#This Row],[Ticket Status]]="Pending Customer Response","Yes","No")</f>
        <v>No</v>
      </c>
      <c r="W1384" s="5">
        <f ca="1">COUNTIFS(Table1[Agent_name],Table1[[#This Row],[Agent_name]],Table1[Month],Table1[[#This Row],[Month]])/160</f>
        <v>0.64375000000000004</v>
      </c>
    </row>
    <row r="1385" spans="1:23" x14ac:dyDescent="0.25">
      <c r="A1385">
        <v>1384</v>
      </c>
      <c r="B1385" t="s">
        <v>4638</v>
      </c>
      <c r="C1385" t="s">
        <v>4639</v>
      </c>
      <c r="D1385">
        <v>31</v>
      </c>
      <c r="E1385" t="s">
        <v>58</v>
      </c>
      <c r="F1385" t="s">
        <v>383</v>
      </c>
      <c r="G1385" s="1">
        <v>44138</v>
      </c>
      <c r="H1385" t="s">
        <v>21</v>
      </c>
      <c r="I1385" t="s">
        <v>46</v>
      </c>
      <c r="J1385" s="3" t="s">
        <v>4640</v>
      </c>
      <c r="K1385" t="s">
        <v>39</v>
      </c>
      <c r="L1385" t="s">
        <v>4641</v>
      </c>
      <c r="M1385" t="s">
        <v>41</v>
      </c>
      <c r="N1385" t="s">
        <v>26</v>
      </c>
      <c r="O1385" s="2">
        <v>45078.023865740739</v>
      </c>
      <c r="P1385" s="2">
        <v>45078.063449074078</v>
      </c>
      <c r="Q1385">
        <v>2</v>
      </c>
      <c r="R1385" t="str">
        <f t="shared" ca="1" si="21"/>
        <v>Sara</v>
      </c>
      <c r="S1385" t="str">
        <f>IFERROR(TEXT(DATEVALUE(LEFT(Table1[[#This Row],[Date of Purchase]],10)), "MMMM"), TEXT(Table1[[#This Row],[Date of Purchase]], "MMMM"))</f>
        <v>November</v>
      </c>
      <c r="T1385" t="str">
        <f>IF(OR(
  AND(Table1[[#This Row],[Ticket Priority]]="Critical", Table1[[#This Row],[Ticket Status]]&lt;&gt;"Closed"),
  AND(Table1[[#This Row],[Ticket Priority]]="High", Table1[[#This Row],[Ticket Status]]="Open")
), "Yes", "No")</f>
        <v>No</v>
      </c>
      <c r="U1385" s="4" t="str">
        <f>IF(Table1[[#This Row],[Ticket Status]]="Closed","Yes","No")</f>
        <v>Yes</v>
      </c>
      <c r="V1385" s="4" t="str">
        <f>IF(Table1[[#This Row],[Ticket Status]]="Pending Customer Response","Yes","No")</f>
        <v>No</v>
      </c>
      <c r="W1385" s="5">
        <f ca="1">COUNTIFS(Table1[Agent_name],Table1[[#This Row],[Agent_name]],Table1[Month],Table1[[#This Row],[Month]])/160</f>
        <v>0.79374999999999996</v>
      </c>
    </row>
    <row r="1386" spans="1:23" x14ac:dyDescent="0.25">
      <c r="A1386">
        <v>1385</v>
      </c>
      <c r="B1386" t="s">
        <v>4642</v>
      </c>
      <c r="C1386" t="s">
        <v>4643</v>
      </c>
      <c r="D1386">
        <v>49</v>
      </c>
      <c r="E1386" t="s">
        <v>29</v>
      </c>
      <c r="F1386" t="s">
        <v>699</v>
      </c>
      <c r="G1386" s="1">
        <v>44449</v>
      </c>
      <c r="H1386" t="s">
        <v>45</v>
      </c>
      <c r="I1386" t="s">
        <v>59</v>
      </c>
      <c r="J1386" s="3" t="s">
        <v>4644</v>
      </c>
      <c r="K1386" t="s">
        <v>62</v>
      </c>
      <c r="M1386" t="s">
        <v>25</v>
      </c>
      <c r="N1386" t="s">
        <v>55</v>
      </c>
      <c r="R1386" t="str">
        <f t="shared" ca="1" si="21"/>
        <v>Sara</v>
      </c>
      <c r="S1386" t="str">
        <f>IFERROR(TEXT(DATEVALUE(LEFT(Table1[[#This Row],[Date of Purchase]],10)), "MMMM"), TEXT(Table1[[#This Row],[Date of Purchase]], "MMMM"))</f>
        <v>September</v>
      </c>
      <c r="T1386" t="str">
        <f>IF(OR(
  AND(Table1[[#This Row],[Ticket Priority]]="Critical", Table1[[#This Row],[Ticket Status]]&lt;&gt;"Closed"),
  AND(Table1[[#This Row],[Ticket Priority]]="High", Table1[[#This Row],[Ticket Status]]="Open")
), "Yes", "No")</f>
        <v>Yes</v>
      </c>
      <c r="U1386" s="4" t="str">
        <f>IF(Table1[[#This Row],[Ticket Status]]="Closed","Yes","No")</f>
        <v>No</v>
      </c>
      <c r="V1386" s="4" t="str">
        <f>IF(Table1[[#This Row],[Ticket Status]]="Pending Customer Response","Yes","No")</f>
        <v>No</v>
      </c>
      <c r="W1386" s="5">
        <f ca="1">COUNTIFS(Table1[Agent_name],Table1[[#This Row],[Agent_name]],Table1[Month],Table1[[#This Row],[Month]])/160</f>
        <v>0.65</v>
      </c>
    </row>
    <row r="1387" spans="1:23" x14ac:dyDescent="0.25">
      <c r="A1387">
        <v>1386</v>
      </c>
      <c r="B1387" t="s">
        <v>4645</v>
      </c>
      <c r="C1387" t="s">
        <v>4646</v>
      </c>
      <c r="D1387">
        <v>25</v>
      </c>
      <c r="E1387" t="s">
        <v>58</v>
      </c>
      <c r="F1387" t="s">
        <v>242</v>
      </c>
      <c r="G1387" s="1">
        <v>44144</v>
      </c>
      <c r="H1387" t="s">
        <v>67</v>
      </c>
      <c r="I1387" t="s">
        <v>59</v>
      </c>
      <c r="J1387" s="3" t="s">
        <v>4647</v>
      </c>
      <c r="K1387" t="s">
        <v>24</v>
      </c>
      <c r="M1387" t="s">
        <v>143</v>
      </c>
      <c r="N1387" t="s">
        <v>33</v>
      </c>
      <c r="O1387" s="2">
        <v>45078.635706018518</v>
      </c>
      <c r="R1387" t="str">
        <f t="shared" ca="1" si="21"/>
        <v>Mohit</v>
      </c>
      <c r="S1387" t="str">
        <f>IFERROR(TEXT(DATEVALUE(LEFT(Table1[[#This Row],[Date of Purchase]],10)), "MMMM"), TEXT(Table1[[#This Row],[Date of Purchase]], "MMMM"))</f>
        <v>November</v>
      </c>
      <c r="T1387" t="str">
        <f>IF(OR(
  AND(Table1[[#This Row],[Ticket Priority]]="Critical", Table1[[#This Row],[Ticket Status]]&lt;&gt;"Closed"),
  AND(Table1[[#This Row],[Ticket Priority]]="High", Table1[[#This Row],[Ticket Status]]="Open")
), "Yes", "No")</f>
        <v>No</v>
      </c>
      <c r="U1387" s="4" t="str">
        <f>IF(Table1[[#This Row],[Ticket Status]]="Closed","Yes","No")</f>
        <v>No</v>
      </c>
      <c r="V1387" s="4" t="str">
        <f>IF(Table1[[#This Row],[Ticket Status]]="Pending Customer Response","Yes","No")</f>
        <v>Yes</v>
      </c>
      <c r="W1387" s="5">
        <f ca="1">COUNTIFS(Table1[Agent_name],Table1[[#This Row],[Agent_name]],Table1[Month],Table1[[#This Row],[Month]])/160</f>
        <v>0.4375</v>
      </c>
    </row>
    <row r="1388" spans="1:23" x14ac:dyDescent="0.25">
      <c r="A1388">
        <v>1387</v>
      </c>
      <c r="B1388" t="s">
        <v>4648</v>
      </c>
      <c r="C1388" t="s">
        <v>4649</v>
      </c>
      <c r="D1388">
        <v>27</v>
      </c>
      <c r="E1388" t="s">
        <v>58</v>
      </c>
      <c r="F1388" t="s">
        <v>223</v>
      </c>
      <c r="G1388" s="1">
        <v>44208</v>
      </c>
      <c r="H1388" t="s">
        <v>45</v>
      </c>
      <c r="I1388" t="s">
        <v>77</v>
      </c>
      <c r="J1388" s="3" t="s">
        <v>4650</v>
      </c>
      <c r="K1388" t="s">
        <v>62</v>
      </c>
      <c r="M1388" t="s">
        <v>25</v>
      </c>
      <c r="N1388" t="s">
        <v>55</v>
      </c>
      <c r="R1388" t="str">
        <f t="shared" ca="1" si="21"/>
        <v>Priya</v>
      </c>
      <c r="S1388" t="str">
        <f>IFERROR(TEXT(DATEVALUE(LEFT(Table1[[#This Row],[Date of Purchase]],10)), "MMMM"), TEXT(Table1[[#This Row],[Date of Purchase]], "MMMM"))</f>
        <v>January</v>
      </c>
      <c r="T1388" t="str">
        <f>IF(OR(
  AND(Table1[[#This Row],[Ticket Priority]]="Critical", Table1[[#This Row],[Ticket Status]]&lt;&gt;"Closed"),
  AND(Table1[[#This Row],[Ticket Priority]]="High", Table1[[#This Row],[Ticket Status]]="Open")
), "Yes", "No")</f>
        <v>Yes</v>
      </c>
      <c r="U1388" s="4" t="str">
        <f>IF(Table1[[#This Row],[Ticket Status]]="Closed","Yes","No")</f>
        <v>No</v>
      </c>
      <c r="V1388" s="4" t="str">
        <f>IF(Table1[[#This Row],[Ticket Status]]="Pending Customer Response","Yes","No")</f>
        <v>No</v>
      </c>
      <c r="W1388" s="5">
        <f ca="1">COUNTIFS(Table1[Agent_name],Table1[[#This Row],[Agent_name]],Table1[Month],Table1[[#This Row],[Month]])/160</f>
        <v>0.51875000000000004</v>
      </c>
    </row>
    <row r="1389" spans="1:23" x14ac:dyDescent="0.25">
      <c r="A1389">
        <v>1388</v>
      </c>
      <c r="B1389" t="s">
        <v>4651</v>
      </c>
      <c r="C1389" t="s">
        <v>4652</v>
      </c>
      <c r="D1389">
        <v>60</v>
      </c>
      <c r="E1389" t="s">
        <v>58</v>
      </c>
      <c r="F1389" t="s">
        <v>161</v>
      </c>
      <c r="G1389" s="1">
        <v>44366</v>
      </c>
      <c r="H1389" t="s">
        <v>59</v>
      </c>
      <c r="I1389" t="s">
        <v>59</v>
      </c>
      <c r="J1389" s="3" t="s">
        <v>4653</v>
      </c>
      <c r="K1389" t="s">
        <v>24</v>
      </c>
      <c r="M1389" t="s">
        <v>143</v>
      </c>
      <c r="N1389" t="s">
        <v>26</v>
      </c>
      <c r="O1389" s="2">
        <v>45078.22184027778</v>
      </c>
      <c r="R1389" t="str">
        <f t="shared" ca="1" si="21"/>
        <v>Aisha</v>
      </c>
      <c r="S1389" t="str">
        <f>IFERROR(TEXT(DATEVALUE(LEFT(Table1[[#This Row],[Date of Purchase]],10)), "MMMM"), TEXT(Table1[[#This Row],[Date of Purchase]], "MMMM"))</f>
        <v>June</v>
      </c>
      <c r="T1389" t="str">
        <f>IF(OR(
  AND(Table1[[#This Row],[Ticket Priority]]="Critical", Table1[[#This Row],[Ticket Status]]&lt;&gt;"Closed"),
  AND(Table1[[#This Row],[Ticket Priority]]="High", Table1[[#This Row],[Ticket Status]]="Open")
), "Yes", "No")</f>
        <v>No</v>
      </c>
      <c r="U1389" s="4" t="str">
        <f>IF(Table1[[#This Row],[Ticket Status]]="Closed","Yes","No")</f>
        <v>No</v>
      </c>
      <c r="V1389" s="4" t="str">
        <f>IF(Table1[[#This Row],[Ticket Status]]="Pending Customer Response","Yes","No")</f>
        <v>Yes</v>
      </c>
      <c r="W1389" s="5">
        <f ca="1">COUNTIFS(Table1[Agent_name],Table1[[#This Row],[Agent_name]],Table1[Month],Table1[[#This Row],[Month]])/160</f>
        <v>0.89375000000000004</v>
      </c>
    </row>
    <row r="1390" spans="1:23" x14ac:dyDescent="0.25">
      <c r="A1390">
        <v>1389</v>
      </c>
      <c r="B1390" t="s">
        <v>4654</v>
      </c>
      <c r="C1390" t="s">
        <v>4655</v>
      </c>
      <c r="D1390">
        <v>31</v>
      </c>
      <c r="E1390" t="s">
        <v>19</v>
      </c>
      <c r="F1390" t="s">
        <v>117</v>
      </c>
      <c r="G1390" s="1">
        <v>43940</v>
      </c>
      <c r="H1390" t="s">
        <v>66</v>
      </c>
      <c r="I1390" t="s">
        <v>59</v>
      </c>
      <c r="J1390" s="3" t="s">
        <v>4656</v>
      </c>
      <c r="K1390" t="s">
        <v>62</v>
      </c>
      <c r="M1390" t="s">
        <v>143</v>
      </c>
      <c r="N1390" t="s">
        <v>26</v>
      </c>
      <c r="R1390" t="str">
        <f t="shared" ca="1" si="21"/>
        <v>Aisha</v>
      </c>
      <c r="S1390" t="str">
        <f>IFERROR(TEXT(DATEVALUE(LEFT(Table1[[#This Row],[Date of Purchase]],10)), "MMMM"), TEXT(Table1[[#This Row],[Date of Purchase]], "MMMM"))</f>
        <v>April</v>
      </c>
      <c r="T1390" t="str">
        <f>IF(OR(
  AND(Table1[[#This Row],[Ticket Priority]]="Critical", Table1[[#This Row],[Ticket Status]]&lt;&gt;"Closed"),
  AND(Table1[[#This Row],[Ticket Priority]]="High", Table1[[#This Row],[Ticket Status]]="Open")
), "Yes", "No")</f>
        <v>No</v>
      </c>
      <c r="U1390" s="4" t="str">
        <f>IF(Table1[[#This Row],[Ticket Status]]="Closed","Yes","No")</f>
        <v>No</v>
      </c>
      <c r="V1390" s="4" t="str">
        <f>IF(Table1[[#This Row],[Ticket Status]]="Pending Customer Response","Yes","No")</f>
        <v>No</v>
      </c>
      <c r="W1390" s="5">
        <f ca="1">COUNTIFS(Table1[Agent_name],Table1[[#This Row],[Agent_name]],Table1[Month],Table1[[#This Row],[Month]])/160</f>
        <v>0.81874999999999998</v>
      </c>
    </row>
    <row r="1391" spans="1:23" x14ac:dyDescent="0.25">
      <c r="A1391">
        <v>1390</v>
      </c>
      <c r="B1391" t="s">
        <v>4657</v>
      </c>
      <c r="C1391" t="s">
        <v>4658</v>
      </c>
      <c r="D1391">
        <v>44</v>
      </c>
      <c r="E1391" t="s">
        <v>19</v>
      </c>
      <c r="F1391" t="s">
        <v>699</v>
      </c>
      <c r="G1391" s="1">
        <v>44201</v>
      </c>
      <c r="H1391" t="s">
        <v>66</v>
      </c>
      <c r="I1391" t="s">
        <v>177</v>
      </c>
      <c r="J1391" s="3" t="s">
        <v>4659</v>
      </c>
      <c r="K1391" t="s">
        <v>62</v>
      </c>
      <c r="M1391" t="s">
        <v>89</v>
      </c>
      <c r="N1391" t="s">
        <v>83</v>
      </c>
      <c r="R1391" t="str">
        <f t="shared" ca="1" si="21"/>
        <v>Rahul</v>
      </c>
      <c r="S1391" t="str">
        <f>IFERROR(TEXT(DATEVALUE(LEFT(Table1[[#This Row],[Date of Purchase]],10)), "MMMM"), TEXT(Table1[[#This Row],[Date of Purchase]], "MMMM"))</f>
        <v>January</v>
      </c>
      <c r="T1391" t="str">
        <f>IF(OR(
  AND(Table1[[#This Row],[Ticket Priority]]="Critical", Table1[[#This Row],[Ticket Status]]&lt;&gt;"Closed"),
  AND(Table1[[#This Row],[Ticket Priority]]="High", Table1[[#This Row],[Ticket Status]]="Open")
), "Yes", "No")</f>
        <v>Yes</v>
      </c>
      <c r="U1391" s="4" t="str">
        <f>IF(Table1[[#This Row],[Ticket Status]]="Closed","Yes","No")</f>
        <v>No</v>
      </c>
      <c r="V1391" s="4" t="str">
        <f>IF(Table1[[#This Row],[Ticket Status]]="Pending Customer Response","Yes","No")</f>
        <v>No</v>
      </c>
      <c r="W1391" s="5">
        <f ca="1">COUNTIFS(Table1[Agent_name],Table1[[#This Row],[Agent_name]],Table1[Month],Table1[[#This Row],[Month]])/160</f>
        <v>0.22500000000000001</v>
      </c>
    </row>
    <row r="1392" spans="1:23" x14ac:dyDescent="0.25">
      <c r="A1392">
        <v>1391</v>
      </c>
      <c r="B1392" t="s">
        <v>4660</v>
      </c>
      <c r="C1392" t="s">
        <v>4661</v>
      </c>
      <c r="D1392">
        <v>45</v>
      </c>
      <c r="E1392" t="s">
        <v>19</v>
      </c>
      <c r="F1392" t="s">
        <v>339</v>
      </c>
      <c r="G1392" s="1">
        <v>43864</v>
      </c>
      <c r="H1392" t="s">
        <v>21</v>
      </c>
      <c r="I1392" t="s">
        <v>60</v>
      </c>
      <c r="J1392" s="3" t="s">
        <v>4662</v>
      </c>
      <c r="K1392" t="s">
        <v>39</v>
      </c>
      <c r="L1392" t="s">
        <v>4663</v>
      </c>
      <c r="M1392" t="s">
        <v>89</v>
      </c>
      <c r="N1392" t="s">
        <v>26</v>
      </c>
      <c r="O1392" s="2">
        <v>45077.99827546296</v>
      </c>
      <c r="P1392" s="2">
        <v>45078.64271990741</v>
      </c>
      <c r="Q1392">
        <v>1</v>
      </c>
      <c r="R1392" t="str">
        <f t="shared" ca="1" si="21"/>
        <v>Rahul</v>
      </c>
      <c r="S1392" t="str">
        <f>IFERROR(TEXT(DATEVALUE(LEFT(Table1[[#This Row],[Date of Purchase]],10)), "MMMM"), TEXT(Table1[[#This Row],[Date of Purchase]], "MMMM"))</f>
        <v>February</v>
      </c>
      <c r="T1392" t="str">
        <f>IF(OR(
  AND(Table1[[#This Row],[Ticket Priority]]="Critical", Table1[[#This Row],[Ticket Status]]&lt;&gt;"Closed"),
  AND(Table1[[#This Row],[Ticket Priority]]="High", Table1[[#This Row],[Ticket Status]]="Open")
), "Yes", "No")</f>
        <v>No</v>
      </c>
      <c r="U1392" s="4" t="str">
        <f>IF(Table1[[#This Row],[Ticket Status]]="Closed","Yes","No")</f>
        <v>Yes</v>
      </c>
      <c r="V1392" s="4" t="str">
        <f>IF(Table1[[#This Row],[Ticket Status]]="Pending Customer Response","Yes","No")</f>
        <v>No</v>
      </c>
      <c r="W1392" s="5">
        <f ca="1">COUNTIFS(Table1[Agent_name],Table1[[#This Row],[Agent_name]],Table1[Month],Table1[[#This Row],[Month]])/160</f>
        <v>0.30625000000000002</v>
      </c>
    </row>
    <row r="1393" spans="1:23" x14ac:dyDescent="0.25">
      <c r="A1393">
        <v>1392</v>
      </c>
      <c r="B1393" t="s">
        <v>4664</v>
      </c>
      <c r="C1393" t="s">
        <v>4665</v>
      </c>
      <c r="D1393">
        <v>48</v>
      </c>
      <c r="E1393" t="s">
        <v>19</v>
      </c>
      <c r="F1393" t="s">
        <v>211</v>
      </c>
      <c r="G1393" s="1">
        <v>44121</v>
      </c>
      <c r="H1393" t="s">
        <v>21</v>
      </c>
      <c r="I1393" t="s">
        <v>59</v>
      </c>
      <c r="J1393" s="3" t="s">
        <v>4666</v>
      </c>
      <c r="K1393" t="s">
        <v>62</v>
      </c>
      <c r="M1393" t="s">
        <v>25</v>
      </c>
      <c r="N1393" t="s">
        <v>83</v>
      </c>
      <c r="R1393" t="str">
        <f t="shared" ca="1" si="21"/>
        <v>Priya</v>
      </c>
      <c r="S1393" t="str">
        <f>IFERROR(TEXT(DATEVALUE(LEFT(Table1[[#This Row],[Date of Purchase]],10)), "MMMM"), TEXT(Table1[[#This Row],[Date of Purchase]], "MMMM"))</f>
        <v>October</v>
      </c>
      <c r="T1393" t="str">
        <f>IF(OR(
  AND(Table1[[#This Row],[Ticket Priority]]="Critical", Table1[[#This Row],[Ticket Status]]&lt;&gt;"Closed"),
  AND(Table1[[#This Row],[Ticket Priority]]="High", Table1[[#This Row],[Ticket Status]]="Open")
), "Yes", "No")</f>
        <v>Yes</v>
      </c>
      <c r="U1393" s="4" t="str">
        <f>IF(Table1[[#This Row],[Ticket Status]]="Closed","Yes","No")</f>
        <v>No</v>
      </c>
      <c r="V1393" s="4" t="str">
        <f>IF(Table1[[#This Row],[Ticket Status]]="Pending Customer Response","Yes","No")</f>
        <v>No</v>
      </c>
      <c r="W1393" s="5">
        <f ca="1">COUNTIFS(Table1[Agent_name],Table1[[#This Row],[Agent_name]],Table1[Month],Table1[[#This Row],[Month]])/160</f>
        <v>0.58125000000000004</v>
      </c>
    </row>
    <row r="1394" spans="1:23" x14ac:dyDescent="0.25">
      <c r="A1394">
        <v>1393</v>
      </c>
      <c r="B1394" t="s">
        <v>4667</v>
      </c>
      <c r="C1394" t="s">
        <v>4668</v>
      </c>
      <c r="D1394">
        <v>19</v>
      </c>
      <c r="E1394" t="s">
        <v>58</v>
      </c>
      <c r="F1394" t="s">
        <v>699</v>
      </c>
      <c r="G1394" s="1">
        <v>44003</v>
      </c>
      <c r="H1394" t="s">
        <v>67</v>
      </c>
      <c r="I1394" t="s">
        <v>31</v>
      </c>
      <c r="J1394" s="3" t="s">
        <v>4669</v>
      </c>
      <c r="K1394" t="s">
        <v>24</v>
      </c>
      <c r="M1394" t="s">
        <v>143</v>
      </c>
      <c r="N1394" t="s">
        <v>55</v>
      </c>
      <c r="O1394" s="2">
        <v>45078.190682870372</v>
      </c>
      <c r="R1394" t="str">
        <f t="shared" ca="1" si="21"/>
        <v>Ravi</v>
      </c>
      <c r="S1394" t="str">
        <f>IFERROR(TEXT(DATEVALUE(LEFT(Table1[[#This Row],[Date of Purchase]],10)), "MMMM"), TEXT(Table1[[#This Row],[Date of Purchase]], "MMMM"))</f>
        <v>June</v>
      </c>
      <c r="T1394" t="str">
        <f>IF(OR(
  AND(Table1[[#This Row],[Ticket Priority]]="Critical", Table1[[#This Row],[Ticket Status]]&lt;&gt;"Closed"),
  AND(Table1[[#This Row],[Ticket Priority]]="High", Table1[[#This Row],[Ticket Status]]="Open")
), "Yes", "No")</f>
        <v>No</v>
      </c>
      <c r="U1394" s="4" t="str">
        <f>IF(Table1[[#This Row],[Ticket Status]]="Closed","Yes","No")</f>
        <v>No</v>
      </c>
      <c r="V1394" s="4" t="str">
        <f>IF(Table1[[#This Row],[Ticket Status]]="Pending Customer Response","Yes","No")</f>
        <v>Yes</v>
      </c>
      <c r="W1394" s="5">
        <f ca="1">COUNTIFS(Table1[Agent_name],Table1[[#This Row],[Agent_name]],Table1[Month],Table1[[#This Row],[Month]])/160</f>
        <v>0.58125000000000004</v>
      </c>
    </row>
    <row r="1395" spans="1:23" x14ac:dyDescent="0.25">
      <c r="A1395">
        <v>1394</v>
      </c>
      <c r="B1395" t="s">
        <v>4670</v>
      </c>
      <c r="C1395" t="s">
        <v>4671</v>
      </c>
      <c r="D1395">
        <v>20</v>
      </c>
      <c r="E1395" t="s">
        <v>29</v>
      </c>
      <c r="F1395" t="s">
        <v>431</v>
      </c>
      <c r="G1395" s="1">
        <v>44422</v>
      </c>
      <c r="H1395" t="s">
        <v>67</v>
      </c>
      <c r="I1395" t="s">
        <v>59</v>
      </c>
      <c r="J1395" s="3" t="s">
        <v>1230</v>
      </c>
      <c r="K1395" t="s">
        <v>24</v>
      </c>
      <c r="M1395" t="s">
        <v>143</v>
      </c>
      <c r="N1395" t="s">
        <v>26</v>
      </c>
      <c r="O1395" s="2">
        <v>45078.376099537039</v>
      </c>
      <c r="R1395" t="str">
        <f t="shared" ca="1" si="21"/>
        <v>Meera</v>
      </c>
      <c r="S1395" t="str">
        <f>IFERROR(TEXT(DATEVALUE(LEFT(Table1[[#This Row],[Date of Purchase]],10)), "MMMM"), TEXT(Table1[[#This Row],[Date of Purchase]], "MMMM"))</f>
        <v>August</v>
      </c>
      <c r="T1395" t="str">
        <f>IF(OR(
  AND(Table1[[#This Row],[Ticket Priority]]="Critical", Table1[[#This Row],[Ticket Status]]&lt;&gt;"Closed"),
  AND(Table1[[#This Row],[Ticket Priority]]="High", Table1[[#This Row],[Ticket Status]]="Open")
), "Yes", "No")</f>
        <v>No</v>
      </c>
      <c r="U1395" s="4" t="str">
        <f>IF(Table1[[#This Row],[Ticket Status]]="Closed","Yes","No")</f>
        <v>No</v>
      </c>
      <c r="V1395" s="4" t="str">
        <f>IF(Table1[[#This Row],[Ticket Status]]="Pending Customer Response","Yes","No")</f>
        <v>Yes</v>
      </c>
      <c r="W1395" s="5">
        <f ca="1">COUNTIFS(Table1[Agent_name],Table1[[#This Row],[Agent_name]],Table1[Month],Table1[[#This Row],[Month]])/160</f>
        <v>0.18124999999999999</v>
      </c>
    </row>
    <row r="1396" spans="1:23" x14ac:dyDescent="0.25">
      <c r="A1396">
        <v>1395</v>
      </c>
      <c r="B1396" t="s">
        <v>4672</v>
      </c>
      <c r="C1396" t="s">
        <v>4673</v>
      </c>
      <c r="D1396">
        <v>61</v>
      </c>
      <c r="E1396" t="s">
        <v>58</v>
      </c>
      <c r="F1396" t="s">
        <v>157</v>
      </c>
      <c r="G1396" s="1">
        <v>44401</v>
      </c>
      <c r="H1396" t="s">
        <v>59</v>
      </c>
      <c r="I1396" t="s">
        <v>141</v>
      </c>
      <c r="J1396" s="3" t="s">
        <v>4674</v>
      </c>
      <c r="K1396" t="s">
        <v>24</v>
      </c>
      <c r="M1396" t="s">
        <v>25</v>
      </c>
      <c r="N1396" t="s">
        <v>55</v>
      </c>
      <c r="O1396" s="2">
        <v>45077.99</v>
      </c>
      <c r="R1396" t="str">
        <f t="shared" ca="1" si="21"/>
        <v>Ravi</v>
      </c>
      <c r="S1396" t="str">
        <f>IFERROR(TEXT(DATEVALUE(LEFT(Table1[[#This Row],[Date of Purchase]],10)), "MMMM"), TEXT(Table1[[#This Row],[Date of Purchase]], "MMMM"))</f>
        <v>July</v>
      </c>
      <c r="T1396" t="str">
        <f>IF(OR(
  AND(Table1[[#This Row],[Ticket Priority]]="Critical", Table1[[#This Row],[Ticket Status]]&lt;&gt;"Closed"),
  AND(Table1[[#This Row],[Ticket Priority]]="High", Table1[[#This Row],[Ticket Status]]="Open")
), "Yes", "No")</f>
        <v>Yes</v>
      </c>
      <c r="U1396" s="4" t="str">
        <f>IF(Table1[[#This Row],[Ticket Status]]="Closed","Yes","No")</f>
        <v>No</v>
      </c>
      <c r="V1396" s="4" t="str">
        <f>IF(Table1[[#This Row],[Ticket Status]]="Pending Customer Response","Yes","No")</f>
        <v>Yes</v>
      </c>
      <c r="W1396" s="5">
        <f ca="1">COUNTIFS(Table1[Agent_name],Table1[[#This Row],[Agent_name]],Table1[Month],Table1[[#This Row],[Month]])/160</f>
        <v>0.66249999999999998</v>
      </c>
    </row>
    <row r="1397" spans="1:23" x14ac:dyDescent="0.25">
      <c r="A1397">
        <v>1396</v>
      </c>
      <c r="B1397" t="s">
        <v>4675</v>
      </c>
      <c r="C1397" t="s">
        <v>4676</v>
      </c>
      <c r="D1397">
        <v>36</v>
      </c>
      <c r="E1397" t="s">
        <v>58</v>
      </c>
      <c r="F1397" t="s">
        <v>655</v>
      </c>
      <c r="G1397" s="1">
        <v>44017</v>
      </c>
      <c r="H1397" t="s">
        <v>45</v>
      </c>
      <c r="I1397" t="s">
        <v>72</v>
      </c>
      <c r="J1397" s="3" t="s">
        <v>445</v>
      </c>
      <c r="K1397" t="s">
        <v>39</v>
      </c>
      <c r="L1397" t="s">
        <v>4677</v>
      </c>
      <c r="M1397" t="s">
        <v>41</v>
      </c>
      <c r="N1397" t="s">
        <v>83</v>
      </c>
      <c r="O1397" s="2">
        <v>45078.907372685186</v>
      </c>
      <c r="P1397" s="2">
        <v>45077.939317129632</v>
      </c>
      <c r="Q1397">
        <v>2</v>
      </c>
      <c r="R1397" t="str">
        <f t="shared" ca="1" si="21"/>
        <v>Ravi</v>
      </c>
      <c r="S1397" t="str">
        <f>IFERROR(TEXT(DATEVALUE(LEFT(Table1[[#This Row],[Date of Purchase]],10)), "MMMM"), TEXT(Table1[[#This Row],[Date of Purchase]], "MMMM"))</f>
        <v>July</v>
      </c>
      <c r="T1397" t="str">
        <f>IF(OR(
  AND(Table1[[#This Row],[Ticket Priority]]="Critical", Table1[[#This Row],[Ticket Status]]&lt;&gt;"Closed"),
  AND(Table1[[#This Row],[Ticket Priority]]="High", Table1[[#This Row],[Ticket Status]]="Open")
), "Yes", "No")</f>
        <v>No</v>
      </c>
      <c r="U1397" s="4" t="str">
        <f>IF(Table1[[#This Row],[Ticket Status]]="Closed","Yes","No")</f>
        <v>Yes</v>
      </c>
      <c r="V1397" s="4" t="str">
        <f>IF(Table1[[#This Row],[Ticket Status]]="Pending Customer Response","Yes","No")</f>
        <v>No</v>
      </c>
      <c r="W1397" s="5">
        <f ca="1">COUNTIFS(Table1[Agent_name],Table1[[#This Row],[Agent_name]],Table1[Month],Table1[[#This Row],[Month]])/160</f>
        <v>0.66249999999999998</v>
      </c>
    </row>
    <row r="1398" spans="1:23" x14ac:dyDescent="0.25">
      <c r="A1398">
        <v>1397</v>
      </c>
      <c r="B1398" t="s">
        <v>4678</v>
      </c>
      <c r="C1398" t="s">
        <v>4679</v>
      </c>
      <c r="D1398">
        <v>55</v>
      </c>
      <c r="E1398" t="s">
        <v>58</v>
      </c>
      <c r="F1398" t="s">
        <v>211</v>
      </c>
      <c r="G1398" s="1">
        <v>44142</v>
      </c>
      <c r="H1398" t="s">
        <v>21</v>
      </c>
      <c r="I1398" t="s">
        <v>67</v>
      </c>
      <c r="J1398" s="3" t="s">
        <v>4680</v>
      </c>
      <c r="K1398" t="s">
        <v>62</v>
      </c>
      <c r="M1398" t="s">
        <v>25</v>
      </c>
      <c r="N1398" t="s">
        <v>33</v>
      </c>
      <c r="R1398" t="str">
        <f t="shared" ca="1" si="21"/>
        <v>Mohit</v>
      </c>
      <c r="S1398" t="str">
        <f>IFERROR(TEXT(DATEVALUE(LEFT(Table1[[#This Row],[Date of Purchase]],10)), "MMMM"), TEXT(Table1[[#This Row],[Date of Purchase]], "MMMM"))</f>
        <v>November</v>
      </c>
      <c r="T1398" t="str">
        <f>IF(OR(
  AND(Table1[[#This Row],[Ticket Priority]]="Critical", Table1[[#This Row],[Ticket Status]]&lt;&gt;"Closed"),
  AND(Table1[[#This Row],[Ticket Priority]]="High", Table1[[#This Row],[Ticket Status]]="Open")
), "Yes", "No")</f>
        <v>Yes</v>
      </c>
      <c r="U1398" s="4" t="str">
        <f>IF(Table1[[#This Row],[Ticket Status]]="Closed","Yes","No")</f>
        <v>No</v>
      </c>
      <c r="V1398" s="4" t="str">
        <f>IF(Table1[[#This Row],[Ticket Status]]="Pending Customer Response","Yes","No")</f>
        <v>No</v>
      </c>
      <c r="W1398" s="5">
        <f ca="1">COUNTIFS(Table1[Agent_name],Table1[[#This Row],[Agent_name]],Table1[Month],Table1[[#This Row],[Month]])/160</f>
        <v>0.4375</v>
      </c>
    </row>
    <row r="1399" spans="1:23" x14ac:dyDescent="0.25">
      <c r="A1399">
        <v>1398</v>
      </c>
      <c r="B1399" t="s">
        <v>4681</v>
      </c>
      <c r="C1399" t="s">
        <v>4682</v>
      </c>
      <c r="D1399">
        <v>66</v>
      </c>
      <c r="E1399" t="s">
        <v>58</v>
      </c>
      <c r="F1399" t="s">
        <v>149</v>
      </c>
      <c r="G1399" s="1">
        <v>44018</v>
      </c>
      <c r="H1399" t="s">
        <v>45</v>
      </c>
      <c r="I1399" t="s">
        <v>177</v>
      </c>
      <c r="J1399" s="3" t="s">
        <v>4683</v>
      </c>
      <c r="K1399" t="s">
        <v>39</v>
      </c>
      <c r="L1399" t="s">
        <v>4684</v>
      </c>
      <c r="M1399" t="s">
        <v>41</v>
      </c>
      <c r="N1399" t="s">
        <v>83</v>
      </c>
      <c r="O1399" s="2">
        <v>45078.212268518517</v>
      </c>
      <c r="P1399" s="2">
        <v>45078.056712962964</v>
      </c>
      <c r="Q1399">
        <v>4</v>
      </c>
      <c r="R1399" t="str">
        <f t="shared" ca="1" si="21"/>
        <v>Ravi</v>
      </c>
      <c r="S1399" t="str">
        <f>IFERROR(TEXT(DATEVALUE(LEFT(Table1[[#This Row],[Date of Purchase]],10)), "MMMM"), TEXT(Table1[[#This Row],[Date of Purchase]], "MMMM"))</f>
        <v>July</v>
      </c>
      <c r="T1399" t="str">
        <f>IF(OR(
  AND(Table1[[#This Row],[Ticket Priority]]="Critical", Table1[[#This Row],[Ticket Status]]&lt;&gt;"Closed"),
  AND(Table1[[#This Row],[Ticket Priority]]="High", Table1[[#This Row],[Ticket Status]]="Open")
), "Yes", "No")</f>
        <v>No</v>
      </c>
      <c r="U1399" s="4" t="str">
        <f>IF(Table1[[#This Row],[Ticket Status]]="Closed","Yes","No")</f>
        <v>Yes</v>
      </c>
      <c r="V1399" s="4" t="str">
        <f>IF(Table1[[#This Row],[Ticket Status]]="Pending Customer Response","Yes","No")</f>
        <v>No</v>
      </c>
      <c r="W1399" s="5">
        <f ca="1">COUNTIFS(Table1[Agent_name],Table1[[#This Row],[Agent_name]],Table1[Month],Table1[[#This Row],[Month]])/160</f>
        <v>0.66249999999999998</v>
      </c>
    </row>
    <row r="1400" spans="1:23" x14ac:dyDescent="0.25">
      <c r="A1400">
        <v>1399</v>
      </c>
      <c r="B1400" t="s">
        <v>4685</v>
      </c>
      <c r="C1400" t="s">
        <v>4686</v>
      </c>
      <c r="D1400">
        <v>44</v>
      </c>
      <c r="E1400" t="s">
        <v>19</v>
      </c>
      <c r="F1400" t="s">
        <v>202</v>
      </c>
      <c r="G1400" s="1">
        <v>44452</v>
      </c>
      <c r="H1400" t="s">
        <v>59</v>
      </c>
      <c r="I1400" t="s">
        <v>60</v>
      </c>
      <c r="J1400" s="3" t="s">
        <v>4687</v>
      </c>
      <c r="K1400" t="s">
        <v>62</v>
      </c>
      <c r="M1400" t="s">
        <v>41</v>
      </c>
      <c r="N1400" t="s">
        <v>55</v>
      </c>
      <c r="R1400" t="str">
        <f t="shared" ca="1" si="21"/>
        <v>Mohit</v>
      </c>
      <c r="S1400" t="str">
        <f>IFERROR(TEXT(DATEVALUE(LEFT(Table1[[#This Row],[Date of Purchase]],10)), "MMMM"), TEXT(Table1[[#This Row],[Date of Purchase]], "MMMM"))</f>
        <v>September</v>
      </c>
      <c r="T1400" t="str">
        <f>IF(OR(
  AND(Table1[[#This Row],[Ticket Priority]]="Critical", Table1[[#This Row],[Ticket Status]]&lt;&gt;"Closed"),
  AND(Table1[[#This Row],[Ticket Priority]]="High", Table1[[#This Row],[Ticket Status]]="Open")
), "Yes", "No")</f>
        <v>No</v>
      </c>
      <c r="U1400" s="4" t="str">
        <f>IF(Table1[[#This Row],[Ticket Status]]="Closed","Yes","No")</f>
        <v>No</v>
      </c>
      <c r="V1400" s="4" t="str">
        <f>IF(Table1[[#This Row],[Ticket Status]]="Pending Customer Response","Yes","No")</f>
        <v>No</v>
      </c>
      <c r="W1400" s="5">
        <f ca="1">COUNTIFS(Table1[Agent_name],Table1[[#This Row],[Agent_name]],Table1[Month],Table1[[#This Row],[Month]])/160</f>
        <v>0.38124999999999998</v>
      </c>
    </row>
    <row r="1401" spans="1:23" x14ac:dyDescent="0.25">
      <c r="A1401">
        <v>1400</v>
      </c>
      <c r="B1401" t="s">
        <v>4688</v>
      </c>
      <c r="C1401" t="s">
        <v>4689</v>
      </c>
      <c r="D1401">
        <v>52</v>
      </c>
      <c r="E1401" t="s">
        <v>29</v>
      </c>
      <c r="F1401" t="s">
        <v>383</v>
      </c>
      <c r="G1401" s="1">
        <v>44163</v>
      </c>
      <c r="H1401" t="s">
        <v>67</v>
      </c>
      <c r="I1401" t="s">
        <v>72</v>
      </c>
      <c r="J1401" s="3" t="s">
        <v>4690</v>
      </c>
      <c r="K1401" t="s">
        <v>39</v>
      </c>
      <c r="L1401" t="s">
        <v>4691</v>
      </c>
      <c r="M1401" t="s">
        <v>143</v>
      </c>
      <c r="N1401" t="s">
        <v>83</v>
      </c>
      <c r="O1401" s="2">
        <v>45078.603275462963</v>
      </c>
      <c r="P1401" s="2">
        <v>45078.853275462963</v>
      </c>
      <c r="Q1401">
        <v>2</v>
      </c>
      <c r="R1401" t="str">
        <f t="shared" ca="1" si="21"/>
        <v>Aisha</v>
      </c>
      <c r="S1401" t="str">
        <f>IFERROR(TEXT(DATEVALUE(LEFT(Table1[[#This Row],[Date of Purchase]],10)), "MMMM"), TEXT(Table1[[#This Row],[Date of Purchase]], "MMMM"))</f>
        <v>November</v>
      </c>
      <c r="T1401" t="str">
        <f>IF(OR(
  AND(Table1[[#This Row],[Ticket Priority]]="Critical", Table1[[#This Row],[Ticket Status]]&lt;&gt;"Closed"),
  AND(Table1[[#This Row],[Ticket Priority]]="High", Table1[[#This Row],[Ticket Status]]="Open")
), "Yes", "No")</f>
        <v>No</v>
      </c>
      <c r="U1401" s="4" t="str">
        <f>IF(Table1[[#This Row],[Ticket Status]]="Closed","Yes","No")</f>
        <v>Yes</v>
      </c>
      <c r="V1401" s="4" t="str">
        <f>IF(Table1[[#This Row],[Ticket Status]]="Pending Customer Response","Yes","No")</f>
        <v>No</v>
      </c>
      <c r="W1401" s="5">
        <f ca="1">COUNTIFS(Table1[Agent_name],Table1[[#This Row],[Agent_name]],Table1[Month],Table1[[#This Row],[Month]])/160</f>
        <v>0.85624999999999996</v>
      </c>
    </row>
    <row r="1402" spans="1:23" x14ac:dyDescent="0.25">
      <c r="A1402">
        <v>1401</v>
      </c>
      <c r="B1402" t="s">
        <v>4692</v>
      </c>
      <c r="C1402" t="s">
        <v>4693</v>
      </c>
      <c r="D1402">
        <v>68</v>
      </c>
      <c r="E1402" t="s">
        <v>29</v>
      </c>
      <c r="F1402" t="s">
        <v>211</v>
      </c>
      <c r="G1402" s="1">
        <v>44065</v>
      </c>
      <c r="H1402" t="s">
        <v>59</v>
      </c>
      <c r="I1402" t="s">
        <v>46</v>
      </c>
      <c r="J1402" s="3" t="s">
        <v>4694</v>
      </c>
      <c r="K1402" t="s">
        <v>62</v>
      </c>
      <c r="M1402" t="s">
        <v>25</v>
      </c>
      <c r="N1402" t="s">
        <v>33</v>
      </c>
      <c r="R1402" t="str">
        <f t="shared" ca="1" si="21"/>
        <v>Priya</v>
      </c>
      <c r="S1402" t="str">
        <f>IFERROR(TEXT(DATEVALUE(LEFT(Table1[[#This Row],[Date of Purchase]],10)), "MMMM"), TEXT(Table1[[#This Row],[Date of Purchase]], "MMMM"))</f>
        <v>August</v>
      </c>
      <c r="T1402" t="str">
        <f>IF(OR(
  AND(Table1[[#This Row],[Ticket Priority]]="Critical", Table1[[#This Row],[Ticket Status]]&lt;&gt;"Closed"),
  AND(Table1[[#This Row],[Ticket Priority]]="High", Table1[[#This Row],[Ticket Status]]="Open")
), "Yes", "No")</f>
        <v>Yes</v>
      </c>
      <c r="U1402" s="4" t="str">
        <f>IF(Table1[[#This Row],[Ticket Status]]="Closed","Yes","No")</f>
        <v>No</v>
      </c>
      <c r="V1402" s="4" t="str">
        <f>IF(Table1[[#This Row],[Ticket Status]]="Pending Customer Response","Yes","No")</f>
        <v>No</v>
      </c>
      <c r="W1402" s="5">
        <f ca="1">COUNTIFS(Table1[Agent_name],Table1[[#This Row],[Agent_name]],Table1[Month],Table1[[#This Row],[Month]])/160</f>
        <v>0.35</v>
      </c>
    </row>
    <row r="1403" spans="1:23" x14ac:dyDescent="0.25">
      <c r="A1403">
        <v>1402</v>
      </c>
      <c r="B1403" t="s">
        <v>4695</v>
      </c>
      <c r="C1403" t="s">
        <v>4696</v>
      </c>
      <c r="D1403">
        <v>65</v>
      </c>
      <c r="E1403" t="s">
        <v>19</v>
      </c>
      <c r="F1403" t="s">
        <v>98</v>
      </c>
      <c r="G1403" s="1">
        <v>43979</v>
      </c>
      <c r="H1403" t="s">
        <v>67</v>
      </c>
      <c r="I1403" t="s">
        <v>177</v>
      </c>
      <c r="J1403" s="3" t="s">
        <v>4697</v>
      </c>
      <c r="K1403" t="s">
        <v>24</v>
      </c>
      <c r="M1403" t="s">
        <v>89</v>
      </c>
      <c r="N1403" t="s">
        <v>55</v>
      </c>
      <c r="O1403" s="2">
        <v>45078.183877314812</v>
      </c>
      <c r="R1403" t="str">
        <f t="shared" ca="1" si="21"/>
        <v>Karan</v>
      </c>
      <c r="S1403" t="str">
        <f>IFERROR(TEXT(DATEVALUE(LEFT(Table1[[#This Row],[Date of Purchase]],10)), "MMMM"), TEXT(Table1[[#This Row],[Date of Purchase]], "MMMM"))</f>
        <v>May</v>
      </c>
      <c r="T1403" t="str">
        <f>IF(OR(
  AND(Table1[[#This Row],[Ticket Priority]]="Critical", Table1[[#This Row],[Ticket Status]]&lt;&gt;"Closed"),
  AND(Table1[[#This Row],[Ticket Priority]]="High", Table1[[#This Row],[Ticket Status]]="Open")
), "Yes", "No")</f>
        <v>No</v>
      </c>
      <c r="U1403" s="4" t="str">
        <f>IF(Table1[[#This Row],[Ticket Status]]="Closed","Yes","No")</f>
        <v>No</v>
      </c>
      <c r="V1403" s="4" t="str">
        <f>IF(Table1[[#This Row],[Ticket Status]]="Pending Customer Response","Yes","No")</f>
        <v>Yes</v>
      </c>
      <c r="W1403" s="5">
        <f ca="1">COUNTIFS(Table1[Agent_name],Table1[[#This Row],[Agent_name]],Table1[Month],Table1[[#This Row],[Month]])/160</f>
        <v>0.1875</v>
      </c>
    </row>
    <row r="1404" spans="1:23" x14ac:dyDescent="0.25">
      <c r="A1404">
        <v>1403</v>
      </c>
      <c r="B1404" t="s">
        <v>4698</v>
      </c>
      <c r="C1404" t="s">
        <v>4699</v>
      </c>
      <c r="D1404">
        <v>60</v>
      </c>
      <c r="E1404" t="s">
        <v>29</v>
      </c>
      <c r="F1404" t="s">
        <v>421</v>
      </c>
      <c r="G1404" s="1">
        <v>43929</v>
      </c>
      <c r="H1404" t="s">
        <v>21</v>
      </c>
      <c r="I1404" t="s">
        <v>141</v>
      </c>
      <c r="J1404" s="3" t="s">
        <v>4700</v>
      </c>
      <c r="K1404" t="s">
        <v>62</v>
      </c>
      <c r="M1404" t="s">
        <v>143</v>
      </c>
      <c r="N1404" t="s">
        <v>83</v>
      </c>
      <c r="R1404" t="str">
        <f t="shared" ca="1" si="21"/>
        <v>Priya</v>
      </c>
      <c r="S1404" t="str">
        <f>IFERROR(TEXT(DATEVALUE(LEFT(Table1[[#This Row],[Date of Purchase]],10)), "MMMM"), TEXT(Table1[[#This Row],[Date of Purchase]], "MMMM"))</f>
        <v>April</v>
      </c>
      <c r="T1404" t="str">
        <f>IF(OR(
  AND(Table1[[#This Row],[Ticket Priority]]="Critical", Table1[[#This Row],[Ticket Status]]&lt;&gt;"Closed"),
  AND(Table1[[#This Row],[Ticket Priority]]="High", Table1[[#This Row],[Ticket Status]]="Open")
), "Yes", "No")</f>
        <v>No</v>
      </c>
      <c r="U1404" s="4" t="str">
        <f>IF(Table1[[#This Row],[Ticket Status]]="Closed","Yes","No")</f>
        <v>No</v>
      </c>
      <c r="V1404" s="4" t="str">
        <f>IF(Table1[[#This Row],[Ticket Status]]="Pending Customer Response","Yes","No")</f>
        <v>No</v>
      </c>
      <c r="W1404" s="5">
        <f ca="1">COUNTIFS(Table1[Agent_name],Table1[[#This Row],[Agent_name]],Table1[Month],Table1[[#This Row],[Month]])/160</f>
        <v>0.48749999999999999</v>
      </c>
    </row>
    <row r="1405" spans="1:23" x14ac:dyDescent="0.25">
      <c r="A1405">
        <v>1404</v>
      </c>
      <c r="B1405" t="s">
        <v>349</v>
      </c>
      <c r="C1405" t="s">
        <v>4701</v>
      </c>
      <c r="D1405">
        <v>24</v>
      </c>
      <c r="E1405" t="s">
        <v>19</v>
      </c>
      <c r="F1405" t="s">
        <v>173</v>
      </c>
      <c r="G1405" s="1">
        <v>43857</v>
      </c>
      <c r="H1405" t="s">
        <v>67</v>
      </c>
      <c r="I1405" t="s">
        <v>113</v>
      </c>
      <c r="J1405" s="3" t="s">
        <v>4702</v>
      </c>
      <c r="K1405" t="s">
        <v>62</v>
      </c>
      <c r="M1405" t="s">
        <v>41</v>
      </c>
      <c r="N1405" t="s">
        <v>33</v>
      </c>
      <c r="R1405" t="str">
        <f t="shared" ca="1" si="21"/>
        <v>Aisha</v>
      </c>
      <c r="S1405" t="str">
        <f>IFERROR(TEXT(DATEVALUE(LEFT(Table1[[#This Row],[Date of Purchase]],10)), "MMMM"), TEXT(Table1[[#This Row],[Date of Purchase]], "MMMM"))</f>
        <v>January</v>
      </c>
      <c r="T1405" t="str">
        <f>IF(OR(
  AND(Table1[[#This Row],[Ticket Priority]]="Critical", Table1[[#This Row],[Ticket Status]]&lt;&gt;"Closed"),
  AND(Table1[[#This Row],[Ticket Priority]]="High", Table1[[#This Row],[Ticket Status]]="Open")
), "Yes", "No")</f>
        <v>No</v>
      </c>
      <c r="U1405" s="4" t="str">
        <f>IF(Table1[[#This Row],[Ticket Status]]="Closed","Yes","No")</f>
        <v>No</v>
      </c>
      <c r="V1405" s="4" t="str">
        <f>IF(Table1[[#This Row],[Ticket Status]]="Pending Customer Response","Yes","No")</f>
        <v>No</v>
      </c>
      <c r="W1405" s="5">
        <f ca="1">COUNTIFS(Table1[Agent_name],Table1[[#This Row],[Agent_name]],Table1[Month],Table1[[#This Row],[Month]])/160</f>
        <v>0.83125000000000004</v>
      </c>
    </row>
    <row r="1406" spans="1:23" x14ac:dyDescent="0.25">
      <c r="A1406">
        <v>1405</v>
      </c>
      <c r="B1406" t="s">
        <v>4703</v>
      </c>
      <c r="C1406" t="s">
        <v>4704</v>
      </c>
      <c r="D1406">
        <v>22</v>
      </c>
      <c r="E1406" t="s">
        <v>58</v>
      </c>
      <c r="F1406" t="s">
        <v>30</v>
      </c>
      <c r="G1406" s="1">
        <v>44070</v>
      </c>
      <c r="H1406" t="s">
        <v>66</v>
      </c>
      <c r="I1406" t="s">
        <v>37</v>
      </c>
      <c r="J1406" s="3" t="s">
        <v>4705</v>
      </c>
      <c r="K1406" t="s">
        <v>62</v>
      </c>
      <c r="M1406" t="s">
        <v>25</v>
      </c>
      <c r="N1406" t="s">
        <v>26</v>
      </c>
      <c r="R1406" t="str">
        <f t="shared" ca="1" si="21"/>
        <v>Arjun</v>
      </c>
      <c r="S1406" t="str">
        <f>IFERROR(TEXT(DATEVALUE(LEFT(Table1[[#This Row],[Date of Purchase]],10)), "MMMM"), TEXT(Table1[[#This Row],[Date of Purchase]], "MMMM"))</f>
        <v>August</v>
      </c>
      <c r="T1406" t="str">
        <f>IF(OR(
  AND(Table1[[#This Row],[Ticket Priority]]="Critical", Table1[[#This Row],[Ticket Status]]&lt;&gt;"Closed"),
  AND(Table1[[#This Row],[Ticket Priority]]="High", Table1[[#This Row],[Ticket Status]]="Open")
), "Yes", "No")</f>
        <v>Yes</v>
      </c>
      <c r="U1406" s="4" t="str">
        <f>IF(Table1[[#This Row],[Ticket Status]]="Closed","Yes","No")</f>
        <v>No</v>
      </c>
      <c r="V1406" s="4" t="str">
        <f>IF(Table1[[#This Row],[Ticket Status]]="Pending Customer Response","Yes","No")</f>
        <v>No</v>
      </c>
      <c r="W1406" s="5">
        <f ca="1">COUNTIFS(Table1[Agent_name],Table1[[#This Row],[Agent_name]],Table1[Month],Table1[[#This Row],[Month]])/160</f>
        <v>0.20624999999999999</v>
      </c>
    </row>
    <row r="1407" spans="1:23" x14ac:dyDescent="0.25">
      <c r="A1407">
        <v>1406</v>
      </c>
      <c r="B1407" t="s">
        <v>4706</v>
      </c>
      <c r="C1407" t="s">
        <v>4707</v>
      </c>
      <c r="D1407">
        <v>61</v>
      </c>
      <c r="E1407" t="s">
        <v>19</v>
      </c>
      <c r="F1407" t="s">
        <v>71</v>
      </c>
      <c r="G1407" s="1">
        <v>44100</v>
      </c>
      <c r="H1407" t="s">
        <v>45</v>
      </c>
      <c r="I1407" t="s">
        <v>77</v>
      </c>
      <c r="J1407" s="3" t="s">
        <v>4708</v>
      </c>
      <c r="K1407" t="s">
        <v>39</v>
      </c>
      <c r="L1407" t="s">
        <v>4709</v>
      </c>
      <c r="M1407" t="s">
        <v>143</v>
      </c>
      <c r="N1407" t="s">
        <v>55</v>
      </c>
      <c r="O1407" s="2">
        <v>45078.292256944442</v>
      </c>
      <c r="P1407" s="2">
        <v>45077.999895833331</v>
      </c>
      <c r="Q1407">
        <v>4</v>
      </c>
      <c r="R1407" t="str">
        <f t="shared" ca="1" si="21"/>
        <v>Meera</v>
      </c>
      <c r="S1407" t="str">
        <f>IFERROR(TEXT(DATEVALUE(LEFT(Table1[[#This Row],[Date of Purchase]],10)), "MMMM"), TEXT(Table1[[#This Row],[Date of Purchase]], "MMMM"))</f>
        <v>September</v>
      </c>
      <c r="T1407" t="str">
        <f>IF(OR(
  AND(Table1[[#This Row],[Ticket Priority]]="Critical", Table1[[#This Row],[Ticket Status]]&lt;&gt;"Closed"),
  AND(Table1[[#This Row],[Ticket Priority]]="High", Table1[[#This Row],[Ticket Status]]="Open")
), "Yes", "No")</f>
        <v>No</v>
      </c>
      <c r="U1407" s="4" t="str">
        <f>IF(Table1[[#This Row],[Ticket Status]]="Closed","Yes","No")</f>
        <v>Yes</v>
      </c>
      <c r="V1407" s="4" t="str">
        <f>IF(Table1[[#This Row],[Ticket Status]]="Pending Customer Response","Yes","No")</f>
        <v>No</v>
      </c>
      <c r="W1407" s="5">
        <f ca="1">COUNTIFS(Table1[Agent_name],Table1[[#This Row],[Agent_name]],Table1[Month],Table1[[#This Row],[Month]])/160</f>
        <v>0.16875000000000001</v>
      </c>
    </row>
    <row r="1408" spans="1:23" x14ac:dyDescent="0.25">
      <c r="A1408">
        <v>1407</v>
      </c>
      <c r="B1408" t="s">
        <v>4710</v>
      </c>
      <c r="C1408" t="s">
        <v>4711</v>
      </c>
      <c r="D1408">
        <v>18</v>
      </c>
      <c r="E1408" t="s">
        <v>19</v>
      </c>
      <c r="F1408" t="s">
        <v>339</v>
      </c>
      <c r="G1408" s="1">
        <v>44178</v>
      </c>
      <c r="H1408" t="s">
        <v>67</v>
      </c>
      <c r="I1408" t="s">
        <v>141</v>
      </c>
      <c r="J1408" s="3" t="s">
        <v>4712</v>
      </c>
      <c r="K1408" t="s">
        <v>62</v>
      </c>
      <c r="M1408" t="s">
        <v>25</v>
      </c>
      <c r="N1408" t="s">
        <v>55</v>
      </c>
      <c r="Q1408">
        <v>5</v>
      </c>
      <c r="R1408" t="str">
        <f t="shared" ca="1" si="21"/>
        <v>Aisha</v>
      </c>
      <c r="S1408" t="str">
        <f>IFERROR(TEXT(DATEVALUE(LEFT(Table1[[#This Row],[Date of Purchase]],10)), "MMMM"), TEXT(Table1[[#This Row],[Date of Purchase]], "MMMM"))</f>
        <v>December</v>
      </c>
      <c r="T1408" t="str">
        <f>IF(OR(
  AND(Table1[[#This Row],[Ticket Priority]]="Critical", Table1[[#This Row],[Ticket Status]]&lt;&gt;"Closed"),
  AND(Table1[[#This Row],[Ticket Priority]]="High", Table1[[#This Row],[Ticket Status]]="Open")
), "Yes", "No")</f>
        <v>Yes</v>
      </c>
      <c r="U1408" s="4" t="str">
        <f>IF(Table1[[#This Row],[Ticket Status]]="Closed","Yes","No")</f>
        <v>No</v>
      </c>
      <c r="V1408" s="4" t="str">
        <f>IF(Table1[[#This Row],[Ticket Status]]="Pending Customer Response","Yes","No")</f>
        <v>No</v>
      </c>
      <c r="W1408" s="5">
        <f ca="1">COUNTIFS(Table1[Agent_name],Table1[[#This Row],[Agent_name]],Table1[Month],Table1[[#This Row],[Month]])/160</f>
        <v>0.91249999999999998</v>
      </c>
    </row>
    <row r="1409" spans="1:23" x14ac:dyDescent="0.25">
      <c r="A1409">
        <v>1408</v>
      </c>
      <c r="B1409" t="s">
        <v>4713</v>
      </c>
      <c r="C1409" t="s">
        <v>4714</v>
      </c>
      <c r="D1409">
        <v>28</v>
      </c>
      <c r="E1409" t="s">
        <v>29</v>
      </c>
      <c r="F1409" t="s">
        <v>223</v>
      </c>
      <c r="G1409" s="1">
        <v>44148</v>
      </c>
      <c r="H1409" t="s">
        <v>45</v>
      </c>
      <c r="I1409" t="s">
        <v>72</v>
      </c>
      <c r="J1409" s="3" t="s">
        <v>4715</v>
      </c>
      <c r="K1409" t="s">
        <v>24</v>
      </c>
      <c r="M1409" t="s">
        <v>25</v>
      </c>
      <c r="N1409" t="s">
        <v>26</v>
      </c>
      <c r="O1409" s="2">
        <v>45078.818692129629</v>
      </c>
      <c r="Q1409">
        <v>5</v>
      </c>
      <c r="R1409" t="str">
        <f t="shared" ca="1" si="21"/>
        <v>Sara</v>
      </c>
      <c r="S1409" t="str">
        <f>IFERROR(TEXT(DATEVALUE(LEFT(Table1[[#This Row],[Date of Purchase]],10)), "MMMM"), TEXT(Table1[[#This Row],[Date of Purchase]], "MMMM"))</f>
        <v>November</v>
      </c>
      <c r="T1409" t="str">
        <f>IF(OR(
  AND(Table1[[#This Row],[Ticket Priority]]="Critical", Table1[[#This Row],[Ticket Status]]&lt;&gt;"Closed"),
  AND(Table1[[#This Row],[Ticket Priority]]="High", Table1[[#This Row],[Ticket Status]]="Open")
), "Yes", "No")</f>
        <v>Yes</v>
      </c>
      <c r="U1409" s="4" t="str">
        <f>IF(Table1[[#This Row],[Ticket Status]]="Closed","Yes","No")</f>
        <v>No</v>
      </c>
      <c r="V1409" s="4" t="str">
        <f>IF(Table1[[#This Row],[Ticket Status]]="Pending Customer Response","Yes","No")</f>
        <v>Yes</v>
      </c>
      <c r="W1409" s="5">
        <f ca="1">COUNTIFS(Table1[Agent_name],Table1[[#This Row],[Agent_name]],Table1[Month],Table1[[#This Row],[Month]])/160</f>
        <v>0.79374999999999996</v>
      </c>
    </row>
    <row r="1410" spans="1:23" x14ac:dyDescent="0.25">
      <c r="A1410">
        <v>1409</v>
      </c>
      <c r="B1410" t="s">
        <v>4716</v>
      </c>
      <c r="C1410" t="s">
        <v>4717</v>
      </c>
      <c r="D1410">
        <v>24</v>
      </c>
      <c r="E1410" t="s">
        <v>58</v>
      </c>
      <c r="F1410" t="s">
        <v>117</v>
      </c>
      <c r="G1410" s="1">
        <v>44297</v>
      </c>
      <c r="H1410" t="s">
        <v>67</v>
      </c>
      <c r="I1410" t="s">
        <v>46</v>
      </c>
      <c r="J1410" s="3" t="s">
        <v>4718</v>
      </c>
      <c r="K1410" t="s">
        <v>24</v>
      </c>
      <c r="M1410" t="s">
        <v>89</v>
      </c>
      <c r="N1410" t="s">
        <v>26</v>
      </c>
      <c r="O1410" s="2">
        <v>45078.462465277778</v>
      </c>
      <c r="Q1410">
        <v>5</v>
      </c>
      <c r="R1410" t="str">
        <f t="shared" ref="R1410:R1473" ca="1" si="22">CHOOSE(
RANDBETWEEN(1,20),
"Aisha","Aisha","Aisha","Aisha",
"Ravi","Ravi","Ravi",
"Sara","Sara","Sara",
"Mohit","Mohit",
"Priya","Priya",
"Arjun",
"Neha","Rahul","Divya","Karan","Meera","Sanjay"
)</f>
        <v>Ravi</v>
      </c>
      <c r="S1410" t="str">
        <f>IFERROR(TEXT(DATEVALUE(LEFT(Table1[[#This Row],[Date of Purchase]],10)), "MMMM"), TEXT(Table1[[#This Row],[Date of Purchase]], "MMMM"))</f>
        <v>April</v>
      </c>
      <c r="T1410" t="str">
        <f>IF(OR(
  AND(Table1[[#This Row],[Ticket Priority]]="Critical", Table1[[#This Row],[Ticket Status]]&lt;&gt;"Closed"),
  AND(Table1[[#This Row],[Ticket Priority]]="High", Table1[[#This Row],[Ticket Status]]="Open")
), "Yes", "No")</f>
        <v>No</v>
      </c>
      <c r="U1410" s="4" t="str">
        <f>IF(Table1[[#This Row],[Ticket Status]]="Closed","Yes","No")</f>
        <v>No</v>
      </c>
      <c r="V1410" s="4" t="str">
        <f>IF(Table1[[#This Row],[Ticket Status]]="Pending Customer Response","Yes","No")</f>
        <v>Yes</v>
      </c>
      <c r="W1410" s="5">
        <f ca="1">COUNTIFS(Table1[Agent_name],Table1[[#This Row],[Agent_name]],Table1[Month],Table1[[#This Row],[Month]])/160</f>
        <v>0.625</v>
      </c>
    </row>
    <row r="1411" spans="1:23" x14ac:dyDescent="0.25">
      <c r="A1411">
        <v>1410</v>
      </c>
      <c r="B1411" t="s">
        <v>4719</v>
      </c>
      <c r="C1411" t="s">
        <v>4720</v>
      </c>
      <c r="D1411">
        <v>62</v>
      </c>
      <c r="E1411" t="s">
        <v>58</v>
      </c>
      <c r="F1411" t="s">
        <v>149</v>
      </c>
      <c r="G1411" s="1">
        <v>44531</v>
      </c>
      <c r="H1411" t="s">
        <v>21</v>
      </c>
      <c r="I1411" t="s">
        <v>150</v>
      </c>
      <c r="J1411" s="3" t="s">
        <v>4721</v>
      </c>
      <c r="K1411" t="s">
        <v>62</v>
      </c>
      <c r="M1411" t="s">
        <v>41</v>
      </c>
      <c r="N1411" t="s">
        <v>33</v>
      </c>
      <c r="Q1411">
        <v>5</v>
      </c>
      <c r="R1411" t="str">
        <f t="shared" ca="1" si="22"/>
        <v>Ravi</v>
      </c>
      <c r="S1411" t="str">
        <f>IFERROR(TEXT(DATEVALUE(LEFT(Table1[[#This Row],[Date of Purchase]],10)), "MMMM"), TEXT(Table1[[#This Row],[Date of Purchase]], "MMMM"))</f>
        <v>December</v>
      </c>
      <c r="T1411" t="str">
        <f>IF(OR(
  AND(Table1[[#This Row],[Ticket Priority]]="Critical", Table1[[#This Row],[Ticket Status]]&lt;&gt;"Closed"),
  AND(Table1[[#This Row],[Ticket Priority]]="High", Table1[[#This Row],[Ticket Status]]="Open")
), "Yes", "No")</f>
        <v>No</v>
      </c>
      <c r="U1411" s="4" t="str">
        <f>IF(Table1[[#This Row],[Ticket Status]]="Closed","Yes","No")</f>
        <v>No</v>
      </c>
      <c r="V1411" s="4" t="str">
        <f>IF(Table1[[#This Row],[Ticket Status]]="Pending Customer Response","Yes","No")</f>
        <v>No</v>
      </c>
      <c r="W1411" s="5">
        <f ca="1">COUNTIFS(Table1[Agent_name],Table1[[#This Row],[Agent_name]],Table1[Month],Table1[[#This Row],[Month]])/160</f>
        <v>0.66249999999999998</v>
      </c>
    </row>
    <row r="1412" spans="1:23" x14ac:dyDescent="0.25">
      <c r="A1412">
        <v>1411</v>
      </c>
      <c r="B1412" t="s">
        <v>4722</v>
      </c>
      <c r="C1412" t="s">
        <v>4723</v>
      </c>
      <c r="D1412">
        <v>34</v>
      </c>
      <c r="E1412" t="s">
        <v>29</v>
      </c>
      <c r="F1412" t="s">
        <v>92</v>
      </c>
      <c r="G1412" s="1">
        <v>44219</v>
      </c>
      <c r="H1412" t="s">
        <v>21</v>
      </c>
      <c r="I1412" t="s">
        <v>141</v>
      </c>
      <c r="J1412" s="3" t="s">
        <v>4724</v>
      </c>
      <c r="K1412" t="s">
        <v>62</v>
      </c>
      <c r="M1412" t="s">
        <v>41</v>
      </c>
      <c r="N1412" t="s">
        <v>83</v>
      </c>
      <c r="Q1412">
        <v>5</v>
      </c>
      <c r="R1412" t="str">
        <f t="shared" ca="1" si="22"/>
        <v>Ravi</v>
      </c>
      <c r="S1412" t="str">
        <f>IFERROR(TEXT(DATEVALUE(LEFT(Table1[[#This Row],[Date of Purchase]],10)), "MMMM"), TEXT(Table1[[#This Row],[Date of Purchase]], "MMMM"))</f>
        <v>January</v>
      </c>
      <c r="T1412" t="str">
        <f>IF(OR(
  AND(Table1[[#This Row],[Ticket Priority]]="Critical", Table1[[#This Row],[Ticket Status]]&lt;&gt;"Closed"),
  AND(Table1[[#This Row],[Ticket Priority]]="High", Table1[[#This Row],[Ticket Status]]="Open")
), "Yes", "No")</f>
        <v>No</v>
      </c>
      <c r="U1412" s="4" t="str">
        <f>IF(Table1[[#This Row],[Ticket Status]]="Closed","Yes","No")</f>
        <v>No</v>
      </c>
      <c r="V1412" s="4" t="str">
        <f>IF(Table1[[#This Row],[Ticket Status]]="Pending Customer Response","Yes","No")</f>
        <v>No</v>
      </c>
      <c r="W1412" s="5">
        <f ca="1">COUNTIFS(Table1[Agent_name],Table1[[#This Row],[Agent_name]],Table1[Month],Table1[[#This Row],[Month]])/160</f>
        <v>0.74375000000000002</v>
      </c>
    </row>
    <row r="1413" spans="1:23" x14ac:dyDescent="0.25">
      <c r="A1413">
        <v>1412</v>
      </c>
      <c r="B1413" t="s">
        <v>4725</v>
      </c>
      <c r="C1413" t="s">
        <v>4726</v>
      </c>
      <c r="D1413">
        <v>32</v>
      </c>
      <c r="E1413" t="s">
        <v>19</v>
      </c>
      <c r="F1413" t="s">
        <v>103</v>
      </c>
      <c r="G1413" s="1">
        <v>43839</v>
      </c>
      <c r="H1413" t="s">
        <v>45</v>
      </c>
      <c r="I1413" t="s">
        <v>99</v>
      </c>
      <c r="J1413" s="3" t="s">
        <v>4727</v>
      </c>
      <c r="K1413" t="s">
        <v>39</v>
      </c>
      <c r="L1413" t="s">
        <v>4728</v>
      </c>
      <c r="M1413" t="s">
        <v>25</v>
      </c>
      <c r="N1413" t="s">
        <v>83</v>
      </c>
      <c r="O1413" s="2">
        <v>45078.684710648151</v>
      </c>
      <c r="P1413" s="2">
        <v>45078.909710648149</v>
      </c>
      <c r="Q1413">
        <v>5</v>
      </c>
      <c r="R1413" t="str">
        <f t="shared" ca="1" si="22"/>
        <v>Aisha</v>
      </c>
      <c r="S1413" t="str">
        <f>IFERROR(TEXT(DATEVALUE(LEFT(Table1[[#This Row],[Date of Purchase]],10)), "MMMM"), TEXT(Table1[[#This Row],[Date of Purchase]], "MMMM"))</f>
        <v>January</v>
      </c>
      <c r="T1413" t="str">
        <f>IF(OR(
  AND(Table1[[#This Row],[Ticket Priority]]="Critical", Table1[[#This Row],[Ticket Status]]&lt;&gt;"Closed"),
  AND(Table1[[#This Row],[Ticket Priority]]="High", Table1[[#This Row],[Ticket Status]]="Open")
), "Yes", "No")</f>
        <v>No</v>
      </c>
      <c r="U1413" s="4" t="str">
        <f>IF(Table1[[#This Row],[Ticket Status]]="Closed","Yes","No")</f>
        <v>Yes</v>
      </c>
      <c r="V1413" s="4" t="str">
        <f>IF(Table1[[#This Row],[Ticket Status]]="Pending Customer Response","Yes","No")</f>
        <v>No</v>
      </c>
      <c r="W1413" s="5">
        <f ca="1">COUNTIFS(Table1[Agent_name],Table1[[#This Row],[Agent_name]],Table1[Month],Table1[[#This Row],[Month]])/160</f>
        <v>0.83125000000000004</v>
      </c>
    </row>
    <row r="1414" spans="1:23" x14ac:dyDescent="0.25">
      <c r="A1414">
        <v>1413</v>
      </c>
      <c r="B1414" t="s">
        <v>4729</v>
      </c>
      <c r="C1414" t="s">
        <v>4730</v>
      </c>
      <c r="D1414">
        <v>52</v>
      </c>
      <c r="E1414" t="s">
        <v>19</v>
      </c>
      <c r="F1414" t="s">
        <v>30</v>
      </c>
      <c r="G1414" s="1">
        <v>44269</v>
      </c>
      <c r="H1414" t="s">
        <v>59</v>
      </c>
      <c r="I1414" t="s">
        <v>31</v>
      </c>
      <c r="J1414" s="3" t="s">
        <v>4731</v>
      </c>
      <c r="K1414" t="s">
        <v>24</v>
      </c>
      <c r="M1414" t="s">
        <v>143</v>
      </c>
      <c r="N1414" t="s">
        <v>83</v>
      </c>
      <c r="O1414" s="2">
        <v>45078.523622685185</v>
      </c>
      <c r="Q1414">
        <v>5</v>
      </c>
      <c r="R1414" t="str">
        <f t="shared" ca="1" si="22"/>
        <v>Meera</v>
      </c>
      <c r="S1414" t="str">
        <f>IFERROR(TEXT(DATEVALUE(LEFT(Table1[[#This Row],[Date of Purchase]],10)), "MMMM"), TEXT(Table1[[#This Row],[Date of Purchase]], "MMMM"))</f>
        <v>March</v>
      </c>
      <c r="T1414" t="str">
        <f>IF(OR(
  AND(Table1[[#This Row],[Ticket Priority]]="Critical", Table1[[#This Row],[Ticket Status]]&lt;&gt;"Closed"),
  AND(Table1[[#This Row],[Ticket Priority]]="High", Table1[[#This Row],[Ticket Status]]="Open")
), "Yes", "No")</f>
        <v>No</v>
      </c>
      <c r="U1414" s="4" t="str">
        <f>IF(Table1[[#This Row],[Ticket Status]]="Closed","Yes","No")</f>
        <v>No</v>
      </c>
      <c r="V1414" s="4" t="str">
        <f>IF(Table1[[#This Row],[Ticket Status]]="Pending Customer Response","Yes","No")</f>
        <v>Yes</v>
      </c>
      <c r="W1414" s="5">
        <f ca="1">COUNTIFS(Table1[Agent_name],Table1[[#This Row],[Agent_name]],Table1[Month],Table1[[#This Row],[Month]])/160</f>
        <v>0.21249999999999999</v>
      </c>
    </row>
    <row r="1415" spans="1:23" x14ac:dyDescent="0.25">
      <c r="A1415">
        <v>1414</v>
      </c>
      <c r="B1415" t="s">
        <v>4732</v>
      </c>
      <c r="C1415" t="s">
        <v>4733</v>
      </c>
      <c r="D1415">
        <v>57</v>
      </c>
      <c r="E1415" t="s">
        <v>29</v>
      </c>
      <c r="F1415" t="s">
        <v>92</v>
      </c>
      <c r="G1415" s="1">
        <v>44342</v>
      </c>
      <c r="H1415" t="s">
        <v>45</v>
      </c>
      <c r="I1415" t="s">
        <v>93</v>
      </c>
      <c r="J1415" s="3" t="s">
        <v>4734</v>
      </c>
      <c r="K1415" t="s">
        <v>62</v>
      </c>
      <c r="M1415" t="s">
        <v>25</v>
      </c>
      <c r="N1415" t="s">
        <v>83</v>
      </c>
      <c r="Q1415">
        <v>5</v>
      </c>
      <c r="R1415" t="str">
        <f t="shared" ca="1" si="22"/>
        <v>Sara</v>
      </c>
      <c r="S1415" t="str">
        <f>IFERROR(TEXT(DATEVALUE(LEFT(Table1[[#This Row],[Date of Purchase]],10)), "MMMM"), TEXT(Table1[[#This Row],[Date of Purchase]], "MMMM"))</f>
        <v>May</v>
      </c>
      <c r="T1415" t="str">
        <f>IF(OR(
  AND(Table1[[#This Row],[Ticket Priority]]="Critical", Table1[[#This Row],[Ticket Status]]&lt;&gt;"Closed"),
  AND(Table1[[#This Row],[Ticket Priority]]="High", Table1[[#This Row],[Ticket Status]]="Open")
), "Yes", "No")</f>
        <v>Yes</v>
      </c>
      <c r="U1415" s="4" t="str">
        <f>IF(Table1[[#This Row],[Ticket Status]]="Closed","Yes","No")</f>
        <v>No</v>
      </c>
      <c r="V1415" s="4" t="str">
        <f>IF(Table1[[#This Row],[Ticket Status]]="Pending Customer Response","Yes","No")</f>
        <v>No</v>
      </c>
      <c r="W1415" s="5">
        <f ca="1">COUNTIFS(Table1[Agent_name],Table1[[#This Row],[Agent_name]],Table1[Month],Table1[[#This Row],[Month]])/160</f>
        <v>0.64375000000000004</v>
      </c>
    </row>
    <row r="1416" spans="1:23" x14ac:dyDescent="0.25">
      <c r="A1416">
        <v>1415</v>
      </c>
      <c r="B1416" t="s">
        <v>4735</v>
      </c>
      <c r="C1416" t="s">
        <v>4736</v>
      </c>
      <c r="D1416">
        <v>27</v>
      </c>
      <c r="E1416" t="s">
        <v>29</v>
      </c>
      <c r="F1416" t="s">
        <v>20</v>
      </c>
      <c r="G1416" s="1">
        <v>44372</v>
      </c>
      <c r="H1416" t="s">
        <v>59</v>
      </c>
      <c r="I1416" t="s">
        <v>150</v>
      </c>
      <c r="J1416" s="3" t="s">
        <v>4737</v>
      </c>
      <c r="K1416" t="s">
        <v>24</v>
      </c>
      <c r="M1416" t="s">
        <v>89</v>
      </c>
      <c r="N1416" t="s">
        <v>26</v>
      </c>
      <c r="O1416" s="2">
        <v>45078.297256944446</v>
      </c>
      <c r="Q1416">
        <v>5</v>
      </c>
      <c r="R1416" t="str">
        <f t="shared" ca="1" si="22"/>
        <v>Karan</v>
      </c>
      <c r="S1416" t="str">
        <f>IFERROR(TEXT(DATEVALUE(LEFT(Table1[[#This Row],[Date of Purchase]],10)), "MMMM"), TEXT(Table1[[#This Row],[Date of Purchase]], "MMMM"))</f>
        <v>June</v>
      </c>
      <c r="T1416" t="str">
        <f>IF(OR(
  AND(Table1[[#This Row],[Ticket Priority]]="Critical", Table1[[#This Row],[Ticket Status]]&lt;&gt;"Closed"),
  AND(Table1[[#This Row],[Ticket Priority]]="High", Table1[[#This Row],[Ticket Status]]="Open")
), "Yes", "No")</f>
        <v>No</v>
      </c>
      <c r="U1416" s="4" t="str">
        <f>IF(Table1[[#This Row],[Ticket Status]]="Closed","Yes","No")</f>
        <v>No</v>
      </c>
      <c r="V1416" s="4" t="str">
        <f>IF(Table1[[#This Row],[Ticket Status]]="Pending Customer Response","Yes","No")</f>
        <v>Yes</v>
      </c>
      <c r="W1416" s="5">
        <f ca="1">COUNTIFS(Table1[Agent_name],Table1[[#This Row],[Agent_name]],Table1[Month],Table1[[#This Row],[Month]])/160</f>
        <v>0.27500000000000002</v>
      </c>
    </row>
    <row r="1417" spans="1:23" x14ac:dyDescent="0.25">
      <c r="A1417">
        <v>1416</v>
      </c>
      <c r="B1417" t="s">
        <v>4738</v>
      </c>
      <c r="C1417" t="s">
        <v>4739</v>
      </c>
      <c r="D1417">
        <v>37</v>
      </c>
      <c r="E1417" t="s">
        <v>58</v>
      </c>
      <c r="F1417" t="s">
        <v>44</v>
      </c>
      <c r="G1417" s="1">
        <v>44136</v>
      </c>
      <c r="H1417" t="s">
        <v>45</v>
      </c>
      <c r="I1417" t="s">
        <v>177</v>
      </c>
      <c r="J1417" s="3" t="s">
        <v>4740</v>
      </c>
      <c r="K1417" t="s">
        <v>62</v>
      </c>
      <c r="M1417" t="s">
        <v>41</v>
      </c>
      <c r="N1417" t="s">
        <v>33</v>
      </c>
      <c r="Q1417">
        <v>5</v>
      </c>
      <c r="R1417" t="str">
        <f t="shared" ca="1" si="22"/>
        <v>Priya</v>
      </c>
      <c r="S1417" t="str">
        <f>IFERROR(TEXT(DATEVALUE(LEFT(Table1[[#This Row],[Date of Purchase]],10)), "MMMM"), TEXT(Table1[[#This Row],[Date of Purchase]], "MMMM"))</f>
        <v>November</v>
      </c>
      <c r="T1417" t="str">
        <f>IF(OR(
  AND(Table1[[#This Row],[Ticket Priority]]="Critical", Table1[[#This Row],[Ticket Status]]&lt;&gt;"Closed"),
  AND(Table1[[#This Row],[Ticket Priority]]="High", Table1[[#This Row],[Ticket Status]]="Open")
), "Yes", "No")</f>
        <v>No</v>
      </c>
      <c r="U1417" s="4" t="str">
        <f>IF(Table1[[#This Row],[Ticket Status]]="Closed","Yes","No")</f>
        <v>No</v>
      </c>
      <c r="V1417" s="4" t="str">
        <f>IF(Table1[[#This Row],[Ticket Status]]="Pending Customer Response","Yes","No")</f>
        <v>No</v>
      </c>
      <c r="W1417" s="5">
        <f ca="1">COUNTIFS(Table1[Agent_name],Table1[[#This Row],[Agent_name]],Table1[Month],Table1[[#This Row],[Month]])/160</f>
        <v>0.41249999999999998</v>
      </c>
    </row>
    <row r="1418" spans="1:23" x14ac:dyDescent="0.25">
      <c r="A1418">
        <v>1417</v>
      </c>
      <c r="B1418" t="s">
        <v>4741</v>
      </c>
      <c r="C1418" t="s">
        <v>4742</v>
      </c>
      <c r="D1418">
        <v>67</v>
      </c>
      <c r="E1418" t="s">
        <v>29</v>
      </c>
      <c r="F1418" t="s">
        <v>92</v>
      </c>
      <c r="G1418" s="1">
        <v>44539</v>
      </c>
      <c r="H1418" t="s">
        <v>21</v>
      </c>
      <c r="I1418" t="s">
        <v>141</v>
      </c>
      <c r="J1418" s="3" t="s">
        <v>4743</v>
      </c>
      <c r="K1418" t="s">
        <v>39</v>
      </c>
      <c r="L1418" t="s">
        <v>4744</v>
      </c>
      <c r="M1418" t="s">
        <v>143</v>
      </c>
      <c r="N1418" t="s">
        <v>55</v>
      </c>
      <c r="O1418" s="2">
        <v>45078.752152777779</v>
      </c>
      <c r="P1418" s="2">
        <v>45078.046597222223</v>
      </c>
      <c r="Q1418">
        <v>1</v>
      </c>
      <c r="R1418" t="str">
        <f t="shared" ca="1" si="22"/>
        <v>Ravi</v>
      </c>
      <c r="S1418" t="str">
        <f>IFERROR(TEXT(DATEVALUE(LEFT(Table1[[#This Row],[Date of Purchase]],10)), "MMMM"), TEXT(Table1[[#This Row],[Date of Purchase]], "MMMM"))</f>
        <v>December</v>
      </c>
      <c r="T1418" t="str">
        <f>IF(OR(
  AND(Table1[[#This Row],[Ticket Priority]]="Critical", Table1[[#This Row],[Ticket Status]]&lt;&gt;"Closed"),
  AND(Table1[[#This Row],[Ticket Priority]]="High", Table1[[#This Row],[Ticket Status]]="Open")
), "Yes", "No")</f>
        <v>No</v>
      </c>
      <c r="U1418" s="4" t="str">
        <f>IF(Table1[[#This Row],[Ticket Status]]="Closed","Yes","No")</f>
        <v>Yes</v>
      </c>
      <c r="V1418" s="4" t="str">
        <f>IF(Table1[[#This Row],[Ticket Status]]="Pending Customer Response","Yes","No")</f>
        <v>No</v>
      </c>
      <c r="W1418" s="5">
        <f ca="1">COUNTIFS(Table1[Agent_name],Table1[[#This Row],[Agent_name]],Table1[Month],Table1[[#This Row],[Month]])/160</f>
        <v>0.66249999999999998</v>
      </c>
    </row>
    <row r="1419" spans="1:23" x14ac:dyDescent="0.25">
      <c r="A1419">
        <v>1418</v>
      </c>
      <c r="B1419" t="s">
        <v>4745</v>
      </c>
      <c r="C1419" t="s">
        <v>4746</v>
      </c>
      <c r="D1419">
        <v>59</v>
      </c>
      <c r="E1419" t="s">
        <v>58</v>
      </c>
      <c r="F1419" t="s">
        <v>92</v>
      </c>
      <c r="G1419" s="1">
        <v>43875</v>
      </c>
      <c r="H1419" t="s">
        <v>59</v>
      </c>
      <c r="I1419" t="s">
        <v>37</v>
      </c>
      <c r="J1419" s="3" t="s">
        <v>4747</v>
      </c>
      <c r="K1419" t="s">
        <v>39</v>
      </c>
      <c r="L1419" t="s">
        <v>4748</v>
      </c>
      <c r="M1419" t="s">
        <v>89</v>
      </c>
      <c r="N1419" t="s">
        <v>55</v>
      </c>
      <c r="O1419" s="2">
        <v>45078.407037037039</v>
      </c>
      <c r="P1419" s="2">
        <v>45078.129953703705</v>
      </c>
      <c r="Q1419">
        <v>5</v>
      </c>
      <c r="R1419" t="str">
        <f t="shared" ca="1" si="22"/>
        <v>Meera</v>
      </c>
      <c r="S1419" t="str">
        <f>IFERROR(TEXT(DATEVALUE(LEFT(Table1[[#This Row],[Date of Purchase]],10)), "MMMM"), TEXT(Table1[[#This Row],[Date of Purchase]], "MMMM"))</f>
        <v>February</v>
      </c>
      <c r="T1419" t="str">
        <f>IF(OR(
  AND(Table1[[#This Row],[Ticket Priority]]="Critical", Table1[[#This Row],[Ticket Status]]&lt;&gt;"Closed"),
  AND(Table1[[#This Row],[Ticket Priority]]="High", Table1[[#This Row],[Ticket Status]]="Open")
), "Yes", "No")</f>
        <v>No</v>
      </c>
      <c r="U1419" s="4" t="str">
        <f>IF(Table1[[#This Row],[Ticket Status]]="Closed","Yes","No")</f>
        <v>Yes</v>
      </c>
      <c r="V1419" s="4" t="str">
        <f>IF(Table1[[#This Row],[Ticket Status]]="Pending Customer Response","Yes","No")</f>
        <v>No</v>
      </c>
      <c r="W1419" s="5">
        <f ca="1">COUNTIFS(Table1[Agent_name],Table1[[#This Row],[Agent_name]],Table1[Month],Table1[[#This Row],[Month]])/160</f>
        <v>0.21249999999999999</v>
      </c>
    </row>
    <row r="1420" spans="1:23" x14ac:dyDescent="0.25">
      <c r="A1420">
        <v>1419</v>
      </c>
      <c r="B1420" t="s">
        <v>4749</v>
      </c>
      <c r="C1420" t="s">
        <v>4750</v>
      </c>
      <c r="D1420">
        <v>63</v>
      </c>
      <c r="E1420" t="s">
        <v>58</v>
      </c>
      <c r="F1420" t="s">
        <v>383</v>
      </c>
      <c r="G1420" s="1">
        <v>44244</v>
      </c>
      <c r="H1420" t="s">
        <v>59</v>
      </c>
      <c r="I1420" t="s">
        <v>150</v>
      </c>
      <c r="J1420" s="3" t="s">
        <v>4751</v>
      </c>
      <c r="K1420" t="s">
        <v>24</v>
      </c>
      <c r="M1420" t="s">
        <v>143</v>
      </c>
      <c r="N1420" t="s">
        <v>26</v>
      </c>
      <c r="O1420" s="2">
        <v>45078.697337962964</v>
      </c>
      <c r="Q1420">
        <v>5</v>
      </c>
      <c r="R1420" t="str">
        <f t="shared" ca="1" si="22"/>
        <v>Mohit</v>
      </c>
      <c r="S1420" t="str">
        <f>IFERROR(TEXT(DATEVALUE(LEFT(Table1[[#This Row],[Date of Purchase]],10)), "MMMM"), TEXT(Table1[[#This Row],[Date of Purchase]], "MMMM"))</f>
        <v>February</v>
      </c>
      <c r="T1420" t="str">
        <f>IF(OR(
  AND(Table1[[#This Row],[Ticket Priority]]="Critical", Table1[[#This Row],[Ticket Status]]&lt;&gt;"Closed"),
  AND(Table1[[#This Row],[Ticket Priority]]="High", Table1[[#This Row],[Ticket Status]]="Open")
), "Yes", "No")</f>
        <v>No</v>
      </c>
      <c r="U1420" s="4" t="str">
        <f>IF(Table1[[#This Row],[Ticket Status]]="Closed","Yes","No")</f>
        <v>No</v>
      </c>
      <c r="V1420" s="4" t="str">
        <f>IF(Table1[[#This Row],[Ticket Status]]="Pending Customer Response","Yes","No")</f>
        <v>Yes</v>
      </c>
      <c r="W1420" s="5">
        <f ca="1">COUNTIFS(Table1[Agent_name],Table1[[#This Row],[Agent_name]],Table1[Month],Table1[[#This Row],[Month]])/160</f>
        <v>0.52500000000000002</v>
      </c>
    </row>
    <row r="1421" spans="1:23" x14ac:dyDescent="0.25">
      <c r="A1421">
        <v>1420</v>
      </c>
      <c r="B1421" t="s">
        <v>4752</v>
      </c>
      <c r="C1421" t="s">
        <v>4753</v>
      </c>
      <c r="D1421">
        <v>43</v>
      </c>
      <c r="E1421" t="s">
        <v>19</v>
      </c>
      <c r="F1421" t="s">
        <v>92</v>
      </c>
      <c r="G1421" s="1">
        <v>44520</v>
      </c>
      <c r="H1421" t="s">
        <v>59</v>
      </c>
      <c r="I1421" t="s">
        <v>177</v>
      </c>
      <c r="J1421" s="3" t="s">
        <v>4754</v>
      </c>
      <c r="K1421" t="s">
        <v>62</v>
      </c>
      <c r="M1421" t="s">
        <v>143</v>
      </c>
      <c r="N1421" t="s">
        <v>83</v>
      </c>
      <c r="Q1421">
        <v>5</v>
      </c>
      <c r="R1421" t="str">
        <f t="shared" ca="1" si="22"/>
        <v>Mohit</v>
      </c>
      <c r="S1421" t="str">
        <f>IFERROR(TEXT(DATEVALUE(LEFT(Table1[[#This Row],[Date of Purchase]],10)), "MMMM"), TEXT(Table1[[#This Row],[Date of Purchase]], "MMMM"))</f>
        <v>November</v>
      </c>
      <c r="T1421" t="str">
        <f>IF(OR(
  AND(Table1[[#This Row],[Ticket Priority]]="Critical", Table1[[#This Row],[Ticket Status]]&lt;&gt;"Closed"),
  AND(Table1[[#This Row],[Ticket Priority]]="High", Table1[[#This Row],[Ticket Status]]="Open")
), "Yes", "No")</f>
        <v>No</v>
      </c>
      <c r="U1421" s="4" t="str">
        <f>IF(Table1[[#This Row],[Ticket Status]]="Closed","Yes","No")</f>
        <v>No</v>
      </c>
      <c r="V1421" s="4" t="str">
        <f>IF(Table1[[#This Row],[Ticket Status]]="Pending Customer Response","Yes","No")</f>
        <v>No</v>
      </c>
      <c r="W1421" s="5">
        <f ca="1">COUNTIFS(Table1[Agent_name],Table1[[#This Row],[Agent_name]],Table1[Month],Table1[[#This Row],[Month]])/160</f>
        <v>0.4375</v>
      </c>
    </row>
    <row r="1422" spans="1:23" x14ac:dyDescent="0.25">
      <c r="A1422">
        <v>1421</v>
      </c>
      <c r="B1422" t="s">
        <v>4755</v>
      </c>
      <c r="C1422" t="s">
        <v>4756</v>
      </c>
      <c r="D1422">
        <v>22</v>
      </c>
      <c r="E1422" t="s">
        <v>19</v>
      </c>
      <c r="F1422" t="s">
        <v>431</v>
      </c>
      <c r="G1422" s="1">
        <v>44007</v>
      </c>
      <c r="H1422" t="s">
        <v>45</v>
      </c>
      <c r="I1422" t="s">
        <v>72</v>
      </c>
      <c r="J1422" s="3" t="s">
        <v>4757</v>
      </c>
      <c r="K1422" t="s">
        <v>24</v>
      </c>
      <c r="M1422" t="s">
        <v>41</v>
      </c>
      <c r="N1422" t="s">
        <v>83</v>
      </c>
      <c r="O1422" s="2">
        <v>45078.802928240744</v>
      </c>
      <c r="Q1422">
        <v>5</v>
      </c>
      <c r="R1422" t="str">
        <f t="shared" ca="1" si="22"/>
        <v>Sara</v>
      </c>
      <c r="S1422" t="str">
        <f>IFERROR(TEXT(DATEVALUE(LEFT(Table1[[#This Row],[Date of Purchase]],10)), "MMMM"), TEXT(Table1[[#This Row],[Date of Purchase]], "MMMM"))</f>
        <v>June</v>
      </c>
      <c r="T1422" t="str">
        <f>IF(OR(
  AND(Table1[[#This Row],[Ticket Priority]]="Critical", Table1[[#This Row],[Ticket Status]]&lt;&gt;"Closed"),
  AND(Table1[[#This Row],[Ticket Priority]]="High", Table1[[#This Row],[Ticket Status]]="Open")
), "Yes", "No")</f>
        <v>No</v>
      </c>
      <c r="U1422" s="4" t="str">
        <f>IF(Table1[[#This Row],[Ticket Status]]="Closed","Yes","No")</f>
        <v>No</v>
      </c>
      <c r="V1422" s="4" t="str">
        <f>IF(Table1[[#This Row],[Ticket Status]]="Pending Customer Response","Yes","No")</f>
        <v>Yes</v>
      </c>
      <c r="W1422" s="5">
        <f ca="1">COUNTIFS(Table1[Agent_name],Table1[[#This Row],[Agent_name]],Table1[Month],Table1[[#This Row],[Month]])/160</f>
        <v>0.65</v>
      </c>
    </row>
    <row r="1423" spans="1:23" x14ac:dyDescent="0.25">
      <c r="A1423">
        <v>1422</v>
      </c>
      <c r="B1423" t="s">
        <v>4758</v>
      </c>
      <c r="C1423" t="s">
        <v>4759</v>
      </c>
      <c r="D1423">
        <v>40</v>
      </c>
      <c r="E1423" t="s">
        <v>29</v>
      </c>
      <c r="F1423" t="s">
        <v>699</v>
      </c>
      <c r="G1423" s="1">
        <v>44339</v>
      </c>
      <c r="H1423" t="s">
        <v>67</v>
      </c>
      <c r="I1423" t="s">
        <v>177</v>
      </c>
      <c r="J1423" s="3" t="s">
        <v>4760</v>
      </c>
      <c r="K1423" t="s">
        <v>62</v>
      </c>
      <c r="M1423" t="s">
        <v>41</v>
      </c>
      <c r="N1423" t="s">
        <v>26</v>
      </c>
      <c r="R1423" t="str">
        <f t="shared" ca="1" si="22"/>
        <v>Neha</v>
      </c>
      <c r="S1423" t="str">
        <f>IFERROR(TEXT(DATEVALUE(LEFT(Table1[[#This Row],[Date of Purchase]],10)), "MMMM"), TEXT(Table1[[#This Row],[Date of Purchase]], "MMMM"))</f>
        <v>May</v>
      </c>
      <c r="T1423" t="str">
        <f>IF(OR(
  AND(Table1[[#This Row],[Ticket Priority]]="Critical", Table1[[#This Row],[Ticket Status]]&lt;&gt;"Closed"),
  AND(Table1[[#This Row],[Ticket Priority]]="High", Table1[[#This Row],[Ticket Status]]="Open")
), "Yes", "No")</f>
        <v>No</v>
      </c>
      <c r="U1423" s="4" t="str">
        <f>IF(Table1[[#This Row],[Ticket Status]]="Closed","Yes","No")</f>
        <v>No</v>
      </c>
      <c r="V1423" s="4" t="str">
        <f>IF(Table1[[#This Row],[Ticket Status]]="Pending Customer Response","Yes","No")</f>
        <v>No</v>
      </c>
      <c r="W1423" s="5">
        <f ca="1">COUNTIFS(Table1[Agent_name],Table1[[#This Row],[Agent_name]],Table1[Month],Table1[[#This Row],[Month]])/160</f>
        <v>0.20624999999999999</v>
      </c>
    </row>
    <row r="1424" spans="1:23" x14ac:dyDescent="0.25">
      <c r="A1424">
        <v>1423</v>
      </c>
      <c r="B1424" t="s">
        <v>4761</v>
      </c>
      <c r="C1424" t="s">
        <v>4762</v>
      </c>
      <c r="D1424">
        <v>58</v>
      </c>
      <c r="E1424" t="s">
        <v>19</v>
      </c>
      <c r="F1424" t="s">
        <v>383</v>
      </c>
      <c r="G1424" s="1">
        <v>43908</v>
      </c>
      <c r="H1424" t="s">
        <v>66</v>
      </c>
      <c r="I1424" t="s">
        <v>177</v>
      </c>
      <c r="J1424" s="3" t="s">
        <v>4763</v>
      </c>
      <c r="K1424" t="s">
        <v>24</v>
      </c>
      <c r="M1424" t="s">
        <v>25</v>
      </c>
      <c r="N1424" t="s">
        <v>26</v>
      </c>
      <c r="O1424" s="2">
        <v>45078.311296296299</v>
      </c>
      <c r="R1424" t="str">
        <f t="shared" ca="1" si="22"/>
        <v>Mohit</v>
      </c>
      <c r="S1424" t="str">
        <f>IFERROR(TEXT(DATEVALUE(LEFT(Table1[[#This Row],[Date of Purchase]],10)), "MMMM"), TEXT(Table1[[#This Row],[Date of Purchase]], "MMMM"))</f>
        <v>March</v>
      </c>
      <c r="T1424" t="str">
        <f>IF(OR(
  AND(Table1[[#This Row],[Ticket Priority]]="Critical", Table1[[#This Row],[Ticket Status]]&lt;&gt;"Closed"),
  AND(Table1[[#This Row],[Ticket Priority]]="High", Table1[[#This Row],[Ticket Status]]="Open")
), "Yes", "No")</f>
        <v>Yes</v>
      </c>
      <c r="U1424" s="4" t="str">
        <f>IF(Table1[[#This Row],[Ticket Status]]="Closed","Yes","No")</f>
        <v>No</v>
      </c>
      <c r="V1424" s="4" t="str">
        <f>IF(Table1[[#This Row],[Ticket Status]]="Pending Customer Response","Yes","No")</f>
        <v>Yes</v>
      </c>
      <c r="W1424" s="5">
        <f ca="1">COUNTIFS(Table1[Agent_name],Table1[[#This Row],[Agent_name]],Table1[Month],Table1[[#This Row],[Month]])/160</f>
        <v>0.45624999999999999</v>
      </c>
    </row>
    <row r="1425" spans="1:23" x14ac:dyDescent="0.25">
      <c r="A1425">
        <v>1424</v>
      </c>
      <c r="B1425" t="s">
        <v>4764</v>
      </c>
      <c r="C1425" t="s">
        <v>4765</v>
      </c>
      <c r="D1425">
        <v>62</v>
      </c>
      <c r="E1425" t="s">
        <v>58</v>
      </c>
      <c r="F1425" t="s">
        <v>431</v>
      </c>
      <c r="G1425" s="1">
        <v>43957</v>
      </c>
      <c r="H1425" t="s">
        <v>67</v>
      </c>
      <c r="I1425" t="s">
        <v>77</v>
      </c>
      <c r="J1425" s="3" t="s">
        <v>4766</v>
      </c>
      <c r="K1425" t="s">
        <v>62</v>
      </c>
      <c r="M1425" t="s">
        <v>89</v>
      </c>
      <c r="N1425" t="s">
        <v>26</v>
      </c>
      <c r="R1425" t="str">
        <f t="shared" ca="1" si="22"/>
        <v>Aisha</v>
      </c>
      <c r="S1425" t="str">
        <f>IFERROR(TEXT(DATEVALUE(LEFT(Table1[[#This Row],[Date of Purchase]],10)), "MMMM"), TEXT(Table1[[#This Row],[Date of Purchase]], "MMMM"))</f>
        <v>May</v>
      </c>
      <c r="T1425" t="str">
        <f>IF(OR(
  AND(Table1[[#This Row],[Ticket Priority]]="Critical", Table1[[#This Row],[Ticket Status]]&lt;&gt;"Closed"),
  AND(Table1[[#This Row],[Ticket Priority]]="High", Table1[[#This Row],[Ticket Status]]="Open")
), "Yes", "No")</f>
        <v>Yes</v>
      </c>
      <c r="U1425" s="4" t="str">
        <f>IF(Table1[[#This Row],[Ticket Status]]="Closed","Yes","No")</f>
        <v>No</v>
      </c>
      <c r="V1425" s="4" t="str">
        <f>IF(Table1[[#This Row],[Ticket Status]]="Pending Customer Response","Yes","No")</f>
        <v>No</v>
      </c>
      <c r="W1425" s="5">
        <f ca="1">COUNTIFS(Table1[Agent_name],Table1[[#This Row],[Agent_name]],Table1[Month],Table1[[#This Row],[Month]])/160</f>
        <v>0.93125000000000002</v>
      </c>
    </row>
    <row r="1426" spans="1:23" x14ac:dyDescent="0.25">
      <c r="A1426">
        <v>1425</v>
      </c>
      <c r="B1426" t="s">
        <v>4767</v>
      </c>
      <c r="C1426" t="s">
        <v>4768</v>
      </c>
      <c r="D1426">
        <v>47</v>
      </c>
      <c r="E1426" t="s">
        <v>58</v>
      </c>
      <c r="F1426" t="s">
        <v>397</v>
      </c>
      <c r="G1426" s="1">
        <v>44202</v>
      </c>
      <c r="H1426" t="s">
        <v>21</v>
      </c>
      <c r="I1426" t="s">
        <v>60</v>
      </c>
      <c r="J1426" s="3" t="s">
        <v>4769</v>
      </c>
      <c r="K1426" t="s">
        <v>24</v>
      </c>
      <c r="M1426" t="s">
        <v>89</v>
      </c>
      <c r="N1426" t="s">
        <v>26</v>
      </c>
      <c r="O1426" s="2">
        <v>45078.670358796298</v>
      </c>
      <c r="R1426" t="str">
        <f t="shared" ca="1" si="22"/>
        <v>Neha</v>
      </c>
      <c r="S1426" t="str">
        <f>IFERROR(TEXT(DATEVALUE(LEFT(Table1[[#This Row],[Date of Purchase]],10)), "MMMM"), TEXT(Table1[[#This Row],[Date of Purchase]], "MMMM"))</f>
        <v>January</v>
      </c>
      <c r="T1426" t="str">
        <f>IF(OR(
  AND(Table1[[#This Row],[Ticket Priority]]="Critical", Table1[[#This Row],[Ticket Status]]&lt;&gt;"Closed"),
  AND(Table1[[#This Row],[Ticket Priority]]="High", Table1[[#This Row],[Ticket Status]]="Open")
), "Yes", "No")</f>
        <v>No</v>
      </c>
      <c r="U1426" s="4" t="str">
        <f>IF(Table1[[#This Row],[Ticket Status]]="Closed","Yes","No")</f>
        <v>No</v>
      </c>
      <c r="V1426" s="4" t="str">
        <f>IF(Table1[[#This Row],[Ticket Status]]="Pending Customer Response","Yes","No")</f>
        <v>Yes</v>
      </c>
      <c r="W1426" s="5">
        <f ca="1">COUNTIFS(Table1[Agent_name],Table1[[#This Row],[Agent_name]],Table1[Month],Table1[[#This Row],[Month]])/160</f>
        <v>0.21875</v>
      </c>
    </row>
    <row r="1427" spans="1:23" x14ac:dyDescent="0.25">
      <c r="A1427">
        <v>1426</v>
      </c>
      <c r="B1427" t="s">
        <v>4770</v>
      </c>
      <c r="C1427" t="s">
        <v>4771</v>
      </c>
      <c r="D1427">
        <v>62</v>
      </c>
      <c r="E1427" t="s">
        <v>29</v>
      </c>
      <c r="F1427" t="s">
        <v>107</v>
      </c>
      <c r="G1427" s="1">
        <v>44089</v>
      </c>
      <c r="H1427" t="s">
        <v>59</v>
      </c>
      <c r="I1427" t="s">
        <v>46</v>
      </c>
      <c r="J1427" s="3" t="s">
        <v>4772</v>
      </c>
      <c r="K1427" t="s">
        <v>62</v>
      </c>
      <c r="M1427" t="s">
        <v>41</v>
      </c>
      <c r="N1427" t="s">
        <v>33</v>
      </c>
      <c r="R1427" t="str">
        <f t="shared" ca="1" si="22"/>
        <v>Karan</v>
      </c>
      <c r="S1427" t="str">
        <f>IFERROR(TEXT(DATEVALUE(LEFT(Table1[[#This Row],[Date of Purchase]],10)), "MMMM"), TEXT(Table1[[#This Row],[Date of Purchase]], "MMMM"))</f>
        <v>September</v>
      </c>
      <c r="T1427" t="str">
        <f>IF(OR(
  AND(Table1[[#This Row],[Ticket Priority]]="Critical", Table1[[#This Row],[Ticket Status]]&lt;&gt;"Closed"),
  AND(Table1[[#This Row],[Ticket Priority]]="High", Table1[[#This Row],[Ticket Status]]="Open")
), "Yes", "No")</f>
        <v>No</v>
      </c>
      <c r="U1427" s="4" t="str">
        <f>IF(Table1[[#This Row],[Ticket Status]]="Closed","Yes","No")</f>
        <v>No</v>
      </c>
      <c r="V1427" s="4" t="str">
        <f>IF(Table1[[#This Row],[Ticket Status]]="Pending Customer Response","Yes","No")</f>
        <v>No</v>
      </c>
      <c r="W1427" s="5">
        <f ca="1">COUNTIFS(Table1[Agent_name],Table1[[#This Row],[Agent_name]],Table1[Month],Table1[[#This Row],[Month]])/160</f>
        <v>0.24374999999999999</v>
      </c>
    </row>
    <row r="1428" spans="1:23" x14ac:dyDescent="0.25">
      <c r="A1428">
        <v>1427</v>
      </c>
      <c r="B1428" t="s">
        <v>4773</v>
      </c>
      <c r="C1428" t="s">
        <v>4774</v>
      </c>
      <c r="D1428">
        <v>67</v>
      </c>
      <c r="E1428" t="s">
        <v>19</v>
      </c>
      <c r="F1428" t="s">
        <v>281</v>
      </c>
      <c r="G1428" s="1">
        <v>44129</v>
      </c>
      <c r="H1428" t="s">
        <v>21</v>
      </c>
      <c r="I1428" t="s">
        <v>99</v>
      </c>
      <c r="J1428" s="3" t="s">
        <v>4775</v>
      </c>
      <c r="K1428" t="s">
        <v>39</v>
      </c>
      <c r="L1428" t="s">
        <v>4776</v>
      </c>
      <c r="M1428" t="s">
        <v>25</v>
      </c>
      <c r="N1428" t="s">
        <v>26</v>
      </c>
      <c r="O1428" s="2">
        <v>45078.694699074076</v>
      </c>
      <c r="P1428" s="2">
        <v>45078.314837962964</v>
      </c>
      <c r="Q1428">
        <v>3</v>
      </c>
      <c r="R1428" t="str">
        <f t="shared" ca="1" si="22"/>
        <v>Mohit</v>
      </c>
      <c r="S1428" t="str">
        <f>IFERROR(TEXT(DATEVALUE(LEFT(Table1[[#This Row],[Date of Purchase]],10)), "MMMM"), TEXT(Table1[[#This Row],[Date of Purchase]], "MMMM"))</f>
        <v>October</v>
      </c>
      <c r="T1428" t="str">
        <f>IF(OR(
  AND(Table1[[#This Row],[Ticket Priority]]="Critical", Table1[[#This Row],[Ticket Status]]&lt;&gt;"Closed"),
  AND(Table1[[#This Row],[Ticket Priority]]="High", Table1[[#This Row],[Ticket Status]]="Open")
), "Yes", "No")</f>
        <v>No</v>
      </c>
      <c r="U1428" s="4" t="str">
        <f>IF(Table1[[#This Row],[Ticket Status]]="Closed","Yes","No")</f>
        <v>Yes</v>
      </c>
      <c r="V1428" s="4" t="str">
        <f>IF(Table1[[#This Row],[Ticket Status]]="Pending Customer Response","Yes","No")</f>
        <v>No</v>
      </c>
      <c r="W1428" s="5">
        <f ca="1">COUNTIFS(Table1[Agent_name],Table1[[#This Row],[Agent_name]],Table1[Month],Table1[[#This Row],[Month]])/160</f>
        <v>0.49375000000000002</v>
      </c>
    </row>
    <row r="1429" spans="1:23" x14ac:dyDescent="0.25">
      <c r="A1429">
        <v>1428</v>
      </c>
      <c r="B1429" t="s">
        <v>4777</v>
      </c>
      <c r="C1429" t="s">
        <v>4778</v>
      </c>
      <c r="D1429">
        <v>58</v>
      </c>
      <c r="E1429" t="s">
        <v>19</v>
      </c>
      <c r="F1429" t="s">
        <v>71</v>
      </c>
      <c r="G1429" s="1">
        <v>44181</v>
      </c>
      <c r="H1429" t="s">
        <v>21</v>
      </c>
      <c r="I1429" t="s">
        <v>37</v>
      </c>
      <c r="J1429" s="3" t="s">
        <v>4779</v>
      </c>
      <c r="K1429" t="s">
        <v>39</v>
      </c>
      <c r="L1429" t="s">
        <v>4780</v>
      </c>
      <c r="M1429" t="s">
        <v>89</v>
      </c>
      <c r="N1429" t="s">
        <v>55</v>
      </c>
      <c r="O1429" s="2">
        <v>45078.412789351853</v>
      </c>
      <c r="P1429" s="2">
        <v>45078.329456018517</v>
      </c>
      <c r="Q1429">
        <v>5</v>
      </c>
      <c r="R1429" t="str">
        <f t="shared" ca="1" si="22"/>
        <v>Aisha</v>
      </c>
      <c r="S1429" t="str">
        <f>IFERROR(TEXT(DATEVALUE(LEFT(Table1[[#This Row],[Date of Purchase]],10)), "MMMM"), TEXT(Table1[[#This Row],[Date of Purchase]], "MMMM"))</f>
        <v>December</v>
      </c>
      <c r="T1429" t="str">
        <f>IF(OR(
  AND(Table1[[#This Row],[Ticket Priority]]="Critical", Table1[[#This Row],[Ticket Status]]&lt;&gt;"Closed"),
  AND(Table1[[#This Row],[Ticket Priority]]="High", Table1[[#This Row],[Ticket Status]]="Open")
), "Yes", "No")</f>
        <v>No</v>
      </c>
      <c r="U1429" s="4" t="str">
        <f>IF(Table1[[#This Row],[Ticket Status]]="Closed","Yes","No")</f>
        <v>Yes</v>
      </c>
      <c r="V1429" s="4" t="str">
        <f>IF(Table1[[#This Row],[Ticket Status]]="Pending Customer Response","Yes","No")</f>
        <v>No</v>
      </c>
      <c r="W1429" s="5">
        <f ca="1">COUNTIFS(Table1[Agent_name],Table1[[#This Row],[Agent_name]],Table1[Month],Table1[[#This Row],[Month]])/160</f>
        <v>0.91249999999999998</v>
      </c>
    </row>
    <row r="1430" spans="1:23" x14ac:dyDescent="0.25">
      <c r="A1430">
        <v>1429</v>
      </c>
      <c r="B1430" t="s">
        <v>4781</v>
      </c>
      <c r="C1430" t="s">
        <v>4782</v>
      </c>
      <c r="D1430">
        <v>32</v>
      </c>
      <c r="E1430" t="s">
        <v>58</v>
      </c>
      <c r="F1430" t="s">
        <v>219</v>
      </c>
      <c r="G1430" s="1">
        <v>44101</v>
      </c>
      <c r="H1430" t="s">
        <v>21</v>
      </c>
      <c r="I1430" t="s">
        <v>113</v>
      </c>
      <c r="J1430" s="3" t="s">
        <v>4783</v>
      </c>
      <c r="K1430" t="s">
        <v>62</v>
      </c>
      <c r="M1430" t="s">
        <v>143</v>
      </c>
      <c r="N1430" t="s">
        <v>33</v>
      </c>
      <c r="R1430" t="str">
        <f t="shared" ca="1" si="22"/>
        <v>Mohit</v>
      </c>
      <c r="S1430" t="str">
        <f>IFERROR(TEXT(DATEVALUE(LEFT(Table1[[#This Row],[Date of Purchase]],10)), "MMMM"), TEXT(Table1[[#This Row],[Date of Purchase]], "MMMM"))</f>
        <v>September</v>
      </c>
      <c r="T1430" t="str">
        <f>IF(OR(
  AND(Table1[[#This Row],[Ticket Priority]]="Critical", Table1[[#This Row],[Ticket Status]]&lt;&gt;"Closed"),
  AND(Table1[[#This Row],[Ticket Priority]]="High", Table1[[#This Row],[Ticket Status]]="Open")
), "Yes", "No")</f>
        <v>No</v>
      </c>
      <c r="U1430" s="4" t="str">
        <f>IF(Table1[[#This Row],[Ticket Status]]="Closed","Yes","No")</f>
        <v>No</v>
      </c>
      <c r="V1430" s="4" t="str">
        <f>IF(Table1[[#This Row],[Ticket Status]]="Pending Customer Response","Yes","No")</f>
        <v>No</v>
      </c>
      <c r="W1430" s="5">
        <f ca="1">COUNTIFS(Table1[Agent_name],Table1[[#This Row],[Agent_name]],Table1[Month],Table1[[#This Row],[Month]])/160</f>
        <v>0.38124999999999998</v>
      </c>
    </row>
    <row r="1431" spans="1:23" x14ac:dyDescent="0.25">
      <c r="A1431">
        <v>1430</v>
      </c>
      <c r="B1431" t="s">
        <v>4784</v>
      </c>
      <c r="C1431" t="s">
        <v>4785</v>
      </c>
      <c r="D1431">
        <v>51</v>
      </c>
      <c r="E1431" t="s">
        <v>58</v>
      </c>
      <c r="F1431" t="s">
        <v>20</v>
      </c>
      <c r="G1431" s="1">
        <v>44444</v>
      </c>
      <c r="H1431" t="s">
        <v>45</v>
      </c>
      <c r="I1431" t="s">
        <v>93</v>
      </c>
      <c r="J1431" s="3" t="s">
        <v>4786</v>
      </c>
      <c r="K1431" t="s">
        <v>24</v>
      </c>
      <c r="M1431" t="s">
        <v>143</v>
      </c>
      <c r="N1431" t="s">
        <v>83</v>
      </c>
      <c r="O1431" s="2">
        <v>45078.213506944441</v>
      </c>
      <c r="R1431" t="str">
        <f t="shared" ca="1" si="22"/>
        <v>Priya</v>
      </c>
      <c r="S1431" t="str">
        <f>IFERROR(TEXT(DATEVALUE(LEFT(Table1[[#This Row],[Date of Purchase]],10)), "MMMM"), TEXT(Table1[[#This Row],[Date of Purchase]], "MMMM"))</f>
        <v>September</v>
      </c>
      <c r="T1431" t="str">
        <f>IF(OR(
  AND(Table1[[#This Row],[Ticket Priority]]="Critical", Table1[[#This Row],[Ticket Status]]&lt;&gt;"Closed"),
  AND(Table1[[#This Row],[Ticket Priority]]="High", Table1[[#This Row],[Ticket Status]]="Open")
), "Yes", "No")</f>
        <v>No</v>
      </c>
      <c r="U1431" s="4" t="str">
        <f>IF(Table1[[#This Row],[Ticket Status]]="Closed","Yes","No")</f>
        <v>No</v>
      </c>
      <c r="V1431" s="4" t="str">
        <f>IF(Table1[[#This Row],[Ticket Status]]="Pending Customer Response","Yes","No")</f>
        <v>Yes</v>
      </c>
      <c r="W1431" s="5">
        <f ca="1">COUNTIFS(Table1[Agent_name],Table1[[#This Row],[Agent_name]],Table1[Month],Table1[[#This Row],[Month]])/160</f>
        <v>0.53125</v>
      </c>
    </row>
    <row r="1432" spans="1:23" x14ac:dyDescent="0.25">
      <c r="A1432">
        <v>1431</v>
      </c>
      <c r="B1432" t="s">
        <v>4787</v>
      </c>
      <c r="C1432" t="s">
        <v>4788</v>
      </c>
      <c r="D1432">
        <v>52</v>
      </c>
      <c r="E1432" t="s">
        <v>58</v>
      </c>
      <c r="F1432" t="s">
        <v>20</v>
      </c>
      <c r="G1432" s="1">
        <v>43887</v>
      </c>
      <c r="H1432" t="s">
        <v>45</v>
      </c>
      <c r="I1432" t="s">
        <v>177</v>
      </c>
      <c r="J1432" s="3" t="s">
        <v>4789</v>
      </c>
      <c r="K1432" t="s">
        <v>62</v>
      </c>
      <c r="M1432" t="s">
        <v>25</v>
      </c>
      <c r="N1432" t="s">
        <v>55</v>
      </c>
      <c r="R1432" t="str">
        <f t="shared" ca="1" si="22"/>
        <v>Mohit</v>
      </c>
      <c r="S1432" t="str">
        <f>IFERROR(TEXT(DATEVALUE(LEFT(Table1[[#This Row],[Date of Purchase]],10)), "MMMM"), TEXT(Table1[[#This Row],[Date of Purchase]], "MMMM"))</f>
        <v>February</v>
      </c>
      <c r="T1432" t="str">
        <f>IF(OR(
  AND(Table1[[#This Row],[Ticket Priority]]="Critical", Table1[[#This Row],[Ticket Status]]&lt;&gt;"Closed"),
  AND(Table1[[#This Row],[Ticket Priority]]="High", Table1[[#This Row],[Ticket Status]]="Open")
), "Yes", "No")</f>
        <v>Yes</v>
      </c>
      <c r="U1432" s="4" t="str">
        <f>IF(Table1[[#This Row],[Ticket Status]]="Closed","Yes","No")</f>
        <v>No</v>
      </c>
      <c r="V1432" s="4" t="str">
        <f>IF(Table1[[#This Row],[Ticket Status]]="Pending Customer Response","Yes","No")</f>
        <v>No</v>
      </c>
      <c r="W1432" s="5">
        <f ca="1">COUNTIFS(Table1[Agent_name],Table1[[#This Row],[Agent_name]],Table1[Month],Table1[[#This Row],[Month]])/160</f>
        <v>0.52500000000000002</v>
      </c>
    </row>
    <row r="1433" spans="1:23" x14ac:dyDescent="0.25">
      <c r="A1433">
        <v>1432</v>
      </c>
      <c r="B1433" t="s">
        <v>4790</v>
      </c>
      <c r="C1433" t="s">
        <v>4791</v>
      </c>
      <c r="D1433">
        <v>67</v>
      </c>
      <c r="E1433" t="s">
        <v>19</v>
      </c>
      <c r="F1433" t="s">
        <v>129</v>
      </c>
      <c r="G1433" s="1">
        <v>43889</v>
      </c>
      <c r="H1433" t="s">
        <v>67</v>
      </c>
      <c r="I1433" t="s">
        <v>22</v>
      </c>
      <c r="J1433" s="3" t="s">
        <v>4792</v>
      </c>
      <c r="K1433" t="s">
        <v>62</v>
      </c>
      <c r="M1433" t="s">
        <v>143</v>
      </c>
      <c r="N1433" t="s">
        <v>55</v>
      </c>
      <c r="R1433" t="str">
        <f t="shared" ca="1" si="22"/>
        <v>Divya</v>
      </c>
      <c r="S1433" t="str">
        <f>IFERROR(TEXT(DATEVALUE(LEFT(Table1[[#This Row],[Date of Purchase]],10)), "MMMM"), TEXT(Table1[[#This Row],[Date of Purchase]], "MMMM"))</f>
        <v>February</v>
      </c>
      <c r="T1433" t="str">
        <f>IF(OR(
  AND(Table1[[#This Row],[Ticket Priority]]="Critical", Table1[[#This Row],[Ticket Status]]&lt;&gt;"Closed"),
  AND(Table1[[#This Row],[Ticket Priority]]="High", Table1[[#This Row],[Ticket Status]]="Open")
), "Yes", "No")</f>
        <v>No</v>
      </c>
      <c r="U1433" s="4" t="str">
        <f>IF(Table1[[#This Row],[Ticket Status]]="Closed","Yes","No")</f>
        <v>No</v>
      </c>
      <c r="V1433" s="4" t="str">
        <f>IF(Table1[[#This Row],[Ticket Status]]="Pending Customer Response","Yes","No")</f>
        <v>No</v>
      </c>
      <c r="W1433" s="5">
        <f ca="1">COUNTIFS(Table1[Agent_name],Table1[[#This Row],[Agent_name]],Table1[Month],Table1[[#This Row],[Month]])/160</f>
        <v>0.25624999999999998</v>
      </c>
    </row>
    <row r="1434" spans="1:23" x14ac:dyDescent="0.25">
      <c r="A1434">
        <v>1433</v>
      </c>
      <c r="B1434" t="s">
        <v>4793</v>
      </c>
      <c r="C1434" t="s">
        <v>4794</v>
      </c>
      <c r="D1434">
        <v>30</v>
      </c>
      <c r="E1434" t="s">
        <v>19</v>
      </c>
      <c r="F1434" t="s">
        <v>223</v>
      </c>
      <c r="G1434" s="1">
        <v>43942</v>
      </c>
      <c r="H1434" t="s">
        <v>45</v>
      </c>
      <c r="I1434" t="s">
        <v>141</v>
      </c>
      <c r="J1434" s="3" t="s">
        <v>4795</v>
      </c>
      <c r="K1434" t="s">
        <v>39</v>
      </c>
      <c r="L1434" t="s">
        <v>4796</v>
      </c>
      <c r="M1434" t="s">
        <v>41</v>
      </c>
      <c r="N1434" t="s">
        <v>83</v>
      </c>
      <c r="O1434" s="2">
        <v>45078.644803240742</v>
      </c>
      <c r="P1434" s="2">
        <v>45078.511469907404</v>
      </c>
      <c r="Q1434">
        <v>2</v>
      </c>
      <c r="R1434" t="str">
        <f t="shared" ca="1" si="22"/>
        <v>Priya</v>
      </c>
      <c r="S1434" t="str">
        <f>IFERROR(TEXT(DATEVALUE(LEFT(Table1[[#This Row],[Date of Purchase]],10)), "MMMM"), TEXT(Table1[[#This Row],[Date of Purchase]], "MMMM"))</f>
        <v>April</v>
      </c>
      <c r="T1434" t="str">
        <f>IF(OR(
  AND(Table1[[#This Row],[Ticket Priority]]="Critical", Table1[[#This Row],[Ticket Status]]&lt;&gt;"Closed"),
  AND(Table1[[#This Row],[Ticket Priority]]="High", Table1[[#This Row],[Ticket Status]]="Open")
), "Yes", "No")</f>
        <v>No</v>
      </c>
      <c r="U1434" s="4" t="str">
        <f>IF(Table1[[#This Row],[Ticket Status]]="Closed","Yes","No")</f>
        <v>Yes</v>
      </c>
      <c r="V1434" s="4" t="str">
        <f>IF(Table1[[#This Row],[Ticket Status]]="Pending Customer Response","Yes","No")</f>
        <v>No</v>
      </c>
      <c r="W1434" s="5">
        <f ca="1">COUNTIFS(Table1[Agent_name],Table1[[#This Row],[Agent_name]],Table1[Month],Table1[[#This Row],[Month]])/160</f>
        <v>0.48749999999999999</v>
      </c>
    </row>
    <row r="1435" spans="1:23" x14ac:dyDescent="0.25">
      <c r="A1435">
        <v>1434</v>
      </c>
      <c r="B1435" t="s">
        <v>4797</v>
      </c>
      <c r="C1435" t="s">
        <v>4798</v>
      </c>
      <c r="D1435">
        <v>33</v>
      </c>
      <c r="E1435" t="s">
        <v>19</v>
      </c>
      <c r="F1435" t="s">
        <v>456</v>
      </c>
      <c r="G1435" s="1">
        <v>44123</v>
      </c>
      <c r="H1435" t="s">
        <v>67</v>
      </c>
      <c r="I1435" t="s">
        <v>113</v>
      </c>
      <c r="J1435" s="3" t="s">
        <v>4799</v>
      </c>
      <c r="K1435" t="s">
        <v>39</v>
      </c>
      <c r="L1435" t="s">
        <v>4800</v>
      </c>
      <c r="M1435" t="s">
        <v>41</v>
      </c>
      <c r="N1435" t="s">
        <v>55</v>
      </c>
      <c r="O1435" s="2">
        <v>45078.513564814813</v>
      </c>
      <c r="P1435" s="2">
        <v>45078.308009259257</v>
      </c>
      <c r="Q1435">
        <v>1</v>
      </c>
      <c r="R1435" t="str">
        <f t="shared" ca="1" si="22"/>
        <v>Aisha</v>
      </c>
      <c r="S1435" t="str">
        <f>IFERROR(TEXT(DATEVALUE(LEFT(Table1[[#This Row],[Date of Purchase]],10)), "MMMM"), TEXT(Table1[[#This Row],[Date of Purchase]], "MMMM"))</f>
        <v>October</v>
      </c>
      <c r="T1435" t="str">
        <f>IF(OR(
  AND(Table1[[#This Row],[Ticket Priority]]="Critical", Table1[[#This Row],[Ticket Status]]&lt;&gt;"Closed"),
  AND(Table1[[#This Row],[Ticket Priority]]="High", Table1[[#This Row],[Ticket Status]]="Open")
), "Yes", "No")</f>
        <v>No</v>
      </c>
      <c r="U1435" s="4" t="str">
        <f>IF(Table1[[#This Row],[Ticket Status]]="Closed","Yes","No")</f>
        <v>Yes</v>
      </c>
      <c r="V1435" s="4" t="str">
        <f>IF(Table1[[#This Row],[Ticket Status]]="Pending Customer Response","Yes","No")</f>
        <v>No</v>
      </c>
      <c r="W1435" s="5">
        <f ca="1">COUNTIFS(Table1[Agent_name],Table1[[#This Row],[Agent_name]],Table1[Month],Table1[[#This Row],[Month]])/160</f>
        <v>0.85624999999999996</v>
      </c>
    </row>
    <row r="1436" spans="1:23" x14ac:dyDescent="0.25">
      <c r="A1436">
        <v>1435</v>
      </c>
      <c r="B1436" t="s">
        <v>4801</v>
      </c>
      <c r="C1436" t="s">
        <v>4802</v>
      </c>
      <c r="D1436">
        <v>46</v>
      </c>
      <c r="E1436" t="s">
        <v>58</v>
      </c>
      <c r="F1436" t="s">
        <v>103</v>
      </c>
      <c r="G1436" s="1">
        <v>43933</v>
      </c>
      <c r="H1436" t="s">
        <v>45</v>
      </c>
      <c r="I1436" t="s">
        <v>141</v>
      </c>
      <c r="J1436" s="3" t="s">
        <v>4803</v>
      </c>
      <c r="K1436" t="s">
        <v>39</v>
      </c>
      <c r="L1436" t="s">
        <v>4804</v>
      </c>
      <c r="M1436" t="s">
        <v>143</v>
      </c>
      <c r="N1436" t="s">
        <v>55</v>
      </c>
      <c r="O1436" s="2">
        <v>45078.81150462963</v>
      </c>
      <c r="P1436" s="2">
        <v>45078.886504629627</v>
      </c>
      <c r="Q1436">
        <v>5</v>
      </c>
      <c r="R1436" t="str">
        <f t="shared" ca="1" si="22"/>
        <v>Divya</v>
      </c>
      <c r="S1436" t="str">
        <f>IFERROR(TEXT(DATEVALUE(LEFT(Table1[[#This Row],[Date of Purchase]],10)), "MMMM"), TEXT(Table1[[#This Row],[Date of Purchase]], "MMMM"))</f>
        <v>April</v>
      </c>
      <c r="T1436" t="str">
        <f>IF(OR(
  AND(Table1[[#This Row],[Ticket Priority]]="Critical", Table1[[#This Row],[Ticket Status]]&lt;&gt;"Closed"),
  AND(Table1[[#This Row],[Ticket Priority]]="High", Table1[[#This Row],[Ticket Status]]="Open")
), "Yes", "No")</f>
        <v>No</v>
      </c>
      <c r="U1436" s="4" t="str">
        <f>IF(Table1[[#This Row],[Ticket Status]]="Closed","Yes","No")</f>
        <v>Yes</v>
      </c>
      <c r="V1436" s="4" t="str">
        <f>IF(Table1[[#This Row],[Ticket Status]]="Pending Customer Response","Yes","No")</f>
        <v>No</v>
      </c>
      <c r="W1436" s="5">
        <f ca="1">COUNTIFS(Table1[Agent_name],Table1[[#This Row],[Agent_name]],Table1[Month],Table1[[#This Row],[Month]])/160</f>
        <v>0.17499999999999999</v>
      </c>
    </row>
    <row r="1437" spans="1:23" x14ac:dyDescent="0.25">
      <c r="A1437">
        <v>1436</v>
      </c>
      <c r="B1437" t="s">
        <v>4805</v>
      </c>
      <c r="C1437" t="s">
        <v>4806</v>
      </c>
      <c r="D1437">
        <v>62</v>
      </c>
      <c r="E1437" t="s">
        <v>29</v>
      </c>
      <c r="F1437" t="s">
        <v>249</v>
      </c>
      <c r="G1437" s="1">
        <v>44130</v>
      </c>
      <c r="H1437" t="s">
        <v>67</v>
      </c>
      <c r="I1437" t="s">
        <v>31</v>
      </c>
      <c r="J1437" s="3" t="s">
        <v>4807</v>
      </c>
      <c r="K1437" t="s">
        <v>24</v>
      </c>
      <c r="M1437" t="s">
        <v>143</v>
      </c>
      <c r="N1437" t="s">
        <v>55</v>
      </c>
      <c r="O1437" s="2">
        <v>45078.535833333335</v>
      </c>
      <c r="R1437" t="str">
        <f t="shared" ca="1" si="22"/>
        <v>Aisha</v>
      </c>
      <c r="S1437" t="str">
        <f>IFERROR(TEXT(DATEVALUE(LEFT(Table1[[#This Row],[Date of Purchase]],10)), "MMMM"), TEXT(Table1[[#This Row],[Date of Purchase]], "MMMM"))</f>
        <v>October</v>
      </c>
      <c r="T1437" t="str">
        <f>IF(OR(
  AND(Table1[[#This Row],[Ticket Priority]]="Critical", Table1[[#This Row],[Ticket Status]]&lt;&gt;"Closed"),
  AND(Table1[[#This Row],[Ticket Priority]]="High", Table1[[#This Row],[Ticket Status]]="Open")
), "Yes", "No")</f>
        <v>No</v>
      </c>
      <c r="U1437" s="4" t="str">
        <f>IF(Table1[[#This Row],[Ticket Status]]="Closed","Yes","No")</f>
        <v>No</v>
      </c>
      <c r="V1437" s="4" t="str">
        <f>IF(Table1[[#This Row],[Ticket Status]]="Pending Customer Response","Yes","No")</f>
        <v>Yes</v>
      </c>
      <c r="W1437" s="5">
        <f ca="1">COUNTIFS(Table1[Agent_name],Table1[[#This Row],[Agent_name]],Table1[Month],Table1[[#This Row],[Month]])/160</f>
        <v>0.85624999999999996</v>
      </c>
    </row>
    <row r="1438" spans="1:23" x14ac:dyDescent="0.25">
      <c r="A1438">
        <v>1437</v>
      </c>
      <c r="B1438" t="s">
        <v>4808</v>
      </c>
      <c r="C1438" t="s">
        <v>4809</v>
      </c>
      <c r="D1438">
        <v>27</v>
      </c>
      <c r="E1438" t="s">
        <v>29</v>
      </c>
      <c r="F1438" t="s">
        <v>242</v>
      </c>
      <c r="G1438" s="1">
        <v>43942</v>
      </c>
      <c r="H1438" t="s">
        <v>45</v>
      </c>
      <c r="I1438" t="s">
        <v>99</v>
      </c>
      <c r="J1438" s="3" t="s">
        <v>4810</v>
      </c>
      <c r="K1438" t="s">
        <v>24</v>
      </c>
      <c r="M1438" t="s">
        <v>41</v>
      </c>
      <c r="N1438" t="s">
        <v>26</v>
      </c>
      <c r="O1438" s="2">
        <v>45078.251805555556</v>
      </c>
      <c r="R1438" t="str">
        <f t="shared" ca="1" si="22"/>
        <v>Mohit</v>
      </c>
      <c r="S1438" t="str">
        <f>IFERROR(TEXT(DATEVALUE(LEFT(Table1[[#This Row],[Date of Purchase]],10)), "MMMM"), TEXT(Table1[[#This Row],[Date of Purchase]], "MMMM"))</f>
        <v>April</v>
      </c>
      <c r="T1438" t="str">
        <f>IF(OR(
  AND(Table1[[#This Row],[Ticket Priority]]="Critical", Table1[[#This Row],[Ticket Status]]&lt;&gt;"Closed"),
  AND(Table1[[#This Row],[Ticket Priority]]="High", Table1[[#This Row],[Ticket Status]]="Open")
), "Yes", "No")</f>
        <v>No</v>
      </c>
      <c r="U1438" s="4" t="str">
        <f>IF(Table1[[#This Row],[Ticket Status]]="Closed","Yes","No")</f>
        <v>No</v>
      </c>
      <c r="V1438" s="4" t="str">
        <f>IF(Table1[[#This Row],[Ticket Status]]="Pending Customer Response","Yes","No")</f>
        <v>Yes</v>
      </c>
      <c r="W1438" s="5">
        <f ca="1">COUNTIFS(Table1[Agent_name],Table1[[#This Row],[Agent_name]],Table1[Month],Table1[[#This Row],[Month]])/160</f>
        <v>0.45</v>
      </c>
    </row>
    <row r="1439" spans="1:23" x14ac:dyDescent="0.25">
      <c r="A1439">
        <v>1438</v>
      </c>
      <c r="B1439" t="s">
        <v>4811</v>
      </c>
      <c r="C1439" t="s">
        <v>4812</v>
      </c>
      <c r="D1439">
        <v>63</v>
      </c>
      <c r="E1439" t="s">
        <v>19</v>
      </c>
      <c r="F1439" t="s">
        <v>456</v>
      </c>
      <c r="G1439" s="1">
        <v>44218</v>
      </c>
      <c r="H1439" t="s">
        <v>67</v>
      </c>
      <c r="I1439" t="s">
        <v>77</v>
      </c>
      <c r="J1439" s="3" t="s">
        <v>4813</v>
      </c>
      <c r="K1439" t="s">
        <v>24</v>
      </c>
      <c r="M1439" t="s">
        <v>25</v>
      </c>
      <c r="N1439" t="s">
        <v>55</v>
      </c>
      <c r="O1439" s="2">
        <v>45078.315717592595</v>
      </c>
      <c r="R1439" t="str">
        <f t="shared" ca="1" si="22"/>
        <v>Priya</v>
      </c>
      <c r="S1439" t="str">
        <f>IFERROR(TEXT(DATEVALUE(LEFT(Table1[[#This Row],[Date of Purchase]],10)), "MMMM"), TEXT(Table1[[#This Row],[Date of Purchase]], "MMMM"))</f>
        <v>January</v>
      </c>
      <c r="T1439" t="str">
        <f>IF(OR(
  AND(Table1[[#This Row],[Ticket Priority]]="Critical", Table1[[#This Row],[Ticket Status]]&lt;&gt;"Closed"),
  AND(Table1[[#This Row],[Ticket Priority]]="High", Table1[[#This Row],[Ticket Status]]="Open")
), "Yes", "No")</f>
        <v>Yes</v>
      </c>
      <c r="U1439" s="4" t="str">
        <f>IF(Table1[[#This Row],[Ticket Status]]="Closed","Yes","No")</f>
        <v>No</v>
      </c>
      <c r="V1439" s="4" t="str">
        <f>IF(Table1[[#This Row],[Ticket Status]]="Pending Customer Response","Yes","No")</f>
        <v>Yes</v>
      </c>
      <c r="W1439" s="5">
        <f ca="1">COUNTIFS(Table1[Agent_name],Table1[[#This Row],[Agent_name]],Table1[Month],Table1[[#This Row],[Month]])/160</f>
        <v>0.51875000000000004</v>
      </c>
    </row>
    <row r="1440" spans="1:23" x14ac:dyDescent="0.25">
      <c r="A1440">
        <v>1439</v>
      </c>
      <c r="B1440" t="s">
        <v>4814</v>
      </c>
      <c r="C1440" t="s">
        <v>4815</v>
      </c>
      <c r="D1440">
        <v>24</v>
      </c>
      <c r="E1440" t="s">
        <v>29</v>
      </c>
      <c r="F1440" t="s">
        <v>129</v>
      </c>
      <c r="G1440" s="1">
        <v>44100</v>
      </c>
      <c r="H1440" t="s">
        <v>59</v>
      </c>
      <c r="I1440" t="s">
        <v>67</v>
      </c>
      <c r="J1440" s="3" t="s">
        <v>4816</v>
      </c>
      <c r="K1440" t="s">
        <v>62</v>
      </c>
      <c r="M1440" t="s">
        <v>41</v>
      </c>
      <c r="N1440" t="s">
        <v>83</v>
      </c>
      <c r="R1440" t="str">
        <f t="shared" ca="1" si="22"/>
        <v>Arjun</v>
      </c>
      <c r="S1440" t="str">
        <f>IFERROR(TEXT(DATEVALUE(LEFT(Table1[[#This Row],[Date of Purchase]],10)), "MMMM"), TEXT(Table1[[#This Row],[Date of Purchase]], "MMMM"))</f>
        <v>September</v>
      </c>
      <c r="T1440" t="str">
        <f>IF(OR(
  AND(Table1[[#This Row],[Ticket Priority]]="Critical", Table1[[#This Row],[Ticket Status]]&lt;&gt;"Closed"),
  AND(Table1[[#This Row],[Ticket Priority]]="High", Table1[[#This Row],[Ticket Status]]="Open")
), "Yes", "No")</f>
        <v>No</v>
      </c>
      <c r="U1440" s="4" t="str">
        <f>IF(Table1[[#This Row],[Ticket Status]]="Closed","Yes","No")</f>
        <v>No</v>
      </c>
      <c r="V1440" s="4" t="str">
        <f>IF(Table1[[#This Row],[Ticket Status]]="Pending Customer Response","Yes","No")</f>
        <v>No</v>
      </c>
      <c r="W1440" s="5">
        <f ca="1">COUNTIFS(Table1[Agent_name],Table1[[#This Row],[Agent_name]],Table1[Month],Table1[[#This Row],[Month]])/160</f>
        <v>0.1875</v>
      </c>
    </row>
    <row r="1441" spans="1:23" x14ac:dyDescent="0.25">
      <c r="A1441">
        <v>1440</v>
      </c>
      <c r="B1441" t="s">
        <v>4817</v>
      </c>
      <c r="C1441" t="s">
        <v>4818</v>
      </c>
      <c r="D1441">
        <v>36</v>
      </c>
      <c r="E1441" t="s">
        <v>58</v>
      </c>
      <c r="F1441" t="s">
        <v>149</v>
      </c>
      <c r="G1441" s="1">
        <v>43990</v>
      </c>
      <c r="H1441" t="s">
        <v>66</v>
      </c>
      <c r="I1441" t="s">
        <v>72</v>
      </c>
      <c r="J1441" s="3" t="s">
        <v>4819</v>
      </c>
      <c r="K1441" t="s">
        <v>62</v>
      </c>
      <c r="M1441" t="s">
        <v>25</v>
      </c>
      <c r="N1441" t="s">
        <v>83</v>
      </c>
      <c r="R1441" t="str">
        <f t="shared" ca="1" si="22"/>
        <v>Karan</v>
      </c>
      <c r="S1441" t="str">
        <f>IFERROR(TEXT(DATEVALUE(LEFT(Table1[[#This Row],[Date of Purchase]],10)), "MMMM"), TEXT(Table1[[#This Row],[Date of Purchase]], "MMMM"))</f>
        <v>June</v>
      </c>
      <c r="T1441" t="str">
        <f>IF(OR(
  AND(Table1[[#This Row],[Ticket Priority]]="Critical", Table1[[#This Row],[Ticket Status]]&lt;&gt;"Closed"),
  AND(Table1[[#This Row],[Ticket Priority]]="High", Table1[[#This Row],[Ticket Status]]="Open")
), "Yes", "No")</f>
        <v>Yes</v>
      </c>
      <c r="U1441" s="4" t="str">
        <f>IF(Table1[[#This Row],[Ticket Status]]="Closed","Yes","No")</f>
        <v>No</v>
      </c>
      <c r="V1441" s="4" t="str">
        <f>IF(Table1[[#This Row],[Ticket Status]]="Pending Customer Response","Yes","No")</f>
        <v>No</v>
      </c>
      <c r="W1441" s="5">
        <f ca="1">COUNTIFS(Table1[Agent_name],Table1[[#This Row],[Agent_name]],Table1[Month],Table1[[#This Row],[Month]])/160</f>
        <v>0.27500000000000002</v>
      </c>
    </row>
    <row r="1442" spans="1:23" x14ac:dyDescent="0.25">
      <c r="A1442">
        <v>1441</v>
      </c>
      <c r="B1442" t="s">
        <v>4820</v>
      </c>
      <c r="C1442" t="s">
        <v>4821</v>
      </c>
      <c r="D1442">
        <v>23</v>
      </c>
      <c r="E1442" t="s">
        <v>29</v>
      </c>
      <c r="F1442" t="s">
        <v>286</v>
      </c>
      <c r="G1442" s="1">
        <v>44005</v>
      </c>
      <c r="H1442" t="s">
        <v>45</v>
      </c>
      <c r="I1442" t="s">
        <v>141</v>
      </c>
      <c r="J1442" s="3" t="s">
        <v>4822</v>
      </c>
      <c r="K1442" t="s">
        <v>62</v>
      </c>
      <c r="M1442" t="s">
        <v>41</v>
      </c>
      <c r="N1442" t="s">
        <v>83</v>
      </c>
      <c r="R1442" t="str">
        <f t="shared" ca="1" si="22"/>
        <v>Rahul</v>
      </c>
      <c r="S1442" t="str">
        <f>IFERROR(TEXT(DATEVALUE(LEFT(Table1[[#This Row],[Date of Purchase]],10)), "MMMM"), TEXT(Table1[[#This Row],[Date of Purchase]], "MMMM"))</f>
        <v>June</v>
      </c>
      <c r="T1442" t="str">
        <f>IF(OR(
  AND(Table1[[#This Row],[Ticket Priority]]="Critical", Table1[[#This Row],[Ticket Status]]&lt;&gt;"Closed"),
  AND(Table1[[#This Row],[Ticket Priority]]="High", Table1[[#This Row],[Ticket Status]]="Open")
), "Yes", "No")</f>
        <v>No</v>
      </c>
      <c r="U1442" s="4" t="str">
        <f>IF(Table1[[#This Row],[Ticket Status]]="Closed","Yes","No")</f>
        <v>No</v>
      </c>
      <c r="V1442" s="4" t="str">
        <f>IF(Table1[[#This Row],[Ticket Status]]="Pending Customer Response","Yes","No")</f>
        <v>No</v>
      </c>
      <c r="W1442" s="5">
        <f ca="1">COUNTIFS(Table1[Agent_name],Table1[[#This Row],[Agent_name]],Table1[Month],Table1[[#This Row],[Month]])/160</f>
        <v>0.22500000000000001</v>
      </c>
    </row>
    <row r="1443" spans="1:23" x14ac:dyDescent="0.25">
      <c r="A1443">
        <v>1442</v>
      </c>
      <c r="B1443" t="s">
        <v>4823</v>
      </c>
      <c r="C1443" t="s">
        <v>4824</v>
      </c>
      <c r="D1443">
        <v>22</v>
      </c>
      <c r="E1443" t="s">
        <v>29</v>
      </c>
      <c r="F1443" t="s">
        <v>98</v>
      </c>
      <c r="G1443" s="1">
        <v>43933</v>
      </c>
      <c r="H1443" t="s">
        <v>66</v>
      </c>
      <c r="I1443" t="s">
        <v>67</v>
      </c>
      <c r="J1443" s="3" t="s">
        <v>4825</v>
      </c>
      <c r="K1443" t="s">
        <v>62</v>
      </c>
      <c r="M1443" t="s">
        <v>89</v>
      </c>
      <c r="N1443" t="s">
        <v>55</v>
      </c>
      <c r="R1443" t="str">
        <f t="shared" ca="1" si="22"/>
        <v>Ravi</v>
      </c>
      <c r="S1443" t="str">
        <f>IFERROR(TEXT(DATEVALUE(LEFT(Table1[[#This Row],[Date of Purchase]],10)), "MMMM"), TEXT(Table1[[#This Row],[Date of Purchase]], "MMMM"))</f>
        <v>April</v>
      </c>
      <c r="T1443" t="str">
        <f>IF(OR(
  AND(Table1[[#This Row],[Ticket Priority]]="Critical", Table1[[#This Row],[Ticket Status]]&lt;&gt;"Closed"),
  AND(Table1[[#This Row],[Ticket Priority]]="High", Table1[[#This Row],[Ticket Status]]="Open")
), "Yes", "No")</f>
        <v>Yes</v>
      </c>
      <c r="U1443" s="4" t="str">
        <f>IF(Table1[[#This Row],[Ticket Status]]="Closed","Yes","No")</f>
        <v>No</v>
      </c>
      <c r="V1443" s="4" t="str">
        <f>IF(Table1[[#This Row],[Ticket Status]]="Pending Customer Response","Yes","No")</f>
        <v>No</v>
      </c>
      <c r="W1443" s="5">
        <f ca="1">COUNTIFS(Table1[Agent_name],Table1[[#This Row],[Agent_name]],Table1[Month],Table1[[#This Row],[Month]])/160</f>
        <v>0.625</v>
      </c>
    </row>
    <row r="1444" spans="1:23" x14ac:dyDescent="0.25">
      <c r="A1444">
        <v>1443</v>
      </c>
      <c r="B1444" t="s">
        <v>4826</v>
      </c>
      <c r="C1444" t="s">
        <v>4827</v>
      </c>
      <c r="D1444">
        <v>19</v>
      </c>
      <c r="E1444" t="s">
        <v>29</v>
      </c>
      <c r="F1444" t="s">
        <v>117</v>
      </c>
      <c r="G1444" s="1">
        <v>44071</v>
      </c>
      <c r="H1444" t="s">
        <v>66</v>
      </c>
      <c r="I1444" t="s">
        <v>67</v>
      </c>
      <c r="J1444" s="3" t="s">
        <v>4828</v>
      </c>
      <c r="K1444" t="s">
        <v>24</v>
      </c>
      <c r="M1444" t="s">
        <v>41</v>
      </c>
      <c r="N1444" t="s">
        <v>26</v>
      </c>
      <c r="O1444" s="2">
        <v>45078.445648148147</v>
      </c>
      <c r="R1444" t="str">
        <f t="shared" ca="1" si="22"/>
        <v>Karan</v>
      </c>
      <c r="S1444" t="str">
        <f>IFERROR(TEXT(DATEVALUE(LEFT(Table1[[#This Row],[Date of Purchase]],10)), "MMMM"), TEXT(Table1[[#This Row],[Date of Purchase]], "MMMM"))</f>
        <v>August</v>
      </c>
      <c r="T1444" t="str">
        <f>IF(OR(
  AND(Table1[[#This Row],[Ticket Priority]]="Critical", Table1[[#This Row],[Ticket Status]]&lt;&gt;"Closed"),
  AND(Table1[[#This Row],[Ticket Priority]]="High", Table1[[#This Row],[Ticket Status]]="Open")
), "Yes", "No")</f>
        <v>No</v>
      </c>
      <c r="U1444" s="4" t="str">
        <f>IF(Table1[[#This Row],[Ticket Status]]="Closed","Yes","No")</f>
        <v>No</v>
      </c>
      <c r="V1444" s="4" t="str">
        <f>IF(Table1[[#This Row],[Ticket Status]]="Pending Customer Response","Yes","No")</f>
        <v>Yes</v>
      </c>
      <c r="W1444" s="5">
        <f ca="1">COUNTIFS(Table1[Agent_name],Table1[[#This Row],[Agent_name]],Table1[Month],Table1[[#This Row],[Month]])/160</f>
        <v>0.21875</v>
      </c>
    </row>
    <row r="1445" spans="1:23" x14ac:dyDescent="0.25">
      <c r="A1445">
        <v>1444</v>
      </c>
      <c r="B1445" t="s">
        <v>4829</v>
      </c>
      <c r="C1445" t="s">
        <v>4830</v>
      </c>
      <c r="D1445">
        <v>29</v>
      </c>
      <c r="E1445" t="s">
        <v>58</v>
      </c>
      <c r="F1445" t="s">
        <v>202</v>
      </c>
      <c r="G1445" s="1">
        <v>44090</v>
      </c>
      <c r="H1445" t="s">
        <v>21</v>
      </c>
      <c r="I1445" t="s">
        <v>113</v>
      </c>
      <c r="J1445" s="3" t="s">
        <v>4831</v>
      </c>
      <c r="K1445" t="s">
        <v>39</v>
      </c>
      <c r="L1445" t="s">
        <v>4832</v>
      </c>
      <c r="M1445" t="s">
        <v>25</v>
      </c>
      <c r="N1445" t="s">
        <v>33</v>
      </c>
      <c r="O1445" s="2">
        <v>45078.655381944445</v>
      </c>
      <c r="P1445" s="2">
        <v>45078.780381944445</v>
      </c>
      <c r="Q1445">
        <v>3</v>
      </c>
      <c r="R1445" t="str">
        <f t="shared" ca="1" si="22"/>
        <v>Sara</v>
      </c>
      <c r="S1445" t="str">
        <f>IFERROR(TEXT(DATEVALUE(LEFT(Table1[[#This Row],[Date of Purchase]],10)), "MMMM"), TEXT(Table1[[#This Row],[Date of Purchase]], "MMMM"))</f>
        <v>September</v>
      </c>
      <c r="T1445" t="str">
        <f>IF(OR(
  AND(Table1[[#This Row],[Ticket Priority]]="Critical", Table1[[#This Row],[Ticket Status]]&lt;&gt;"Closed"),
  AND(Table1[[#This Row],[Ticket Priority]]="High", Table1[[#This Row],[Ticket Status]]="Open")
), "Yes", "No")</f>
        <v>No</v>
      </c>
      <c r="U1445" s="4" t="str">
        <f>IF(Table1[[#This Row],[Ticket Status]]="Closed","Yes","No")</f>
        <v>Yes</v>
      </c>
      <c r="V1445" s="4" t="str">
        <f>IF(Table1[[#This Row],[Ticket Status]]="Pending Customer Response","Yes","No")</f>
        <v>No</v>
      </c>
      <c r="W1445" s="5">
        <f ca="1">COUNTIFS(Table1[Agent_name],Table1[[#This Row],[Agent_name]],Table1[Month],Table1[[#This Row],[Month]])/160</f>
        <v>0.65</v>
      </c>
    </row>
    <row r="1446" spans="1:23" x14ac:dyDescent="0.25">
      <c r="A1446">
        <v>1445</v>
      </c>
      <c r="B1446" t="s">
        <v>4833</v>
      </c>
      <c r="C1446" t="s">
        <v>4834</v>
      </c>
      <c r="D1446">
        <v>63</v>
      </c>
      <c r="E1446" t="s">
        <v>58</v>
      </c>
      <c r="F1446" t="s">
        <v>30</v>
      </c>
      <c r="G1446" s="1">
        <v>44143</v>
      </c>
      <c r="H1446" t="s">
        <v>67</v>
      </c>
      <c r="I1446" t="s">
        <v>141</v>
      </c>
      <c r="J1446" s="3" t="s">
        <v>4835</v>
      </c>
      <c r="K1446" t="s">
        <v>39</v>
      </c>
      <c r="L1446" t="s">
        <v>4836</v>
      </c>
      <c r="M1446" t="s">
        <v>41</v>
      </c>
      <c r="N1446" t="s">
        <v>26</v>
      </c>
      <c r="O1446" s="2">
        <v>45078.302615740744</v>
      </c>
      <c r="P1446" s="2">
        <v>45078.673449074071</v>
      </c>
      <c r="Q1446">
        <v>3</v>
      </c>
      <c r="R1446" t="str">
        <f t="shared" ca="1" si="22"/>
        <v>Mohit</v>
      </c>
      <c r="S1446" t="str">
        <f>IFERROR(TEXT(DATEVALUE(LEFT(Table1[[#This Row],[Date of Purchase]],10)), "MMMM"), TEXT(Table1[[#This Row],[Date of Purchase]], "MMMM"))</f>
        <v>November</v>
      </c>
      <c r="T1446" t="str">
        <f>IF(OR(
  AND(Table1[[#This Row],[Ticket Priority]]="Critical", Table1[[#This Row],[Ticket Status]]&lt;&gt;"Closed"),
  AND(Table1[[#This Row],[Ticket Priority]]="High", Table1[[#This Row],[Ticket Status]]="Open")
), "Yes", "No")</f>
        <v>No</v>
      </c>
      <c r="U1446" s="4" t="str">
        <f>IF(Table1[[#This Row],[Ticket Status]]="Closed","Yes","No")</f>
        <v>Yes</v>
      </c>
      <c r="V1446" s="4" t="str">
        <f>IF(Table1[[#This Row],[Ticket Status]]="Pending Customer Response","Yes","No")</f>
        <v>No</v>
      </c>
      <c r="W1446" s="5">
        <f ca="1">COUNTIFS(Table1[Agent_name],Table1[[#This Row],[Agent_name]],Table1[Month],Table1[[#This Row],[Month]])/160</f>
        <v>0.4375</v>
      </c>
    </row>
    <row r="1447" spans="1:23" x14ac:dyDescent="0.25">
      <c r="A1447">
        <v>1446</v>
      </c>
      <c r="B1447" t="s">
        <v>4837</v>
      </c>
      <c r="C1447" t="s">
        <v>4838</v>
      </c>
      <c r="D1447">
        <v>25</v>
      </c>
      <c r="E1447" t="s">
        <v>58</v>
      </c>
      <c r="F1447" t="s">
        <v>149</v>
      </c>
      <c r="G1447" s="1">
        <v>44251</v>
      </c>
      <c r="H1447" t="s">
        <v>45</v>
      </c>
      <c r="I1447" t="s">
        <v>99</v>
      </c>
      <c r="J1447" s="3" t="s">
        <v>4839</v>
      </c>
      <c r="K1447" t="s">
        <v>24</v>
      </c>
      <c r="M1447" t="s">
        <v>89</v>
      </c>
      <c r="N1447" t="s">
        <v>26</v>
      </c>
      <c r="O1447" s="2">
        <v>45078.455393518518</v>
      </c>
      <c r="R1447" t="str">
        <f t="shared" ca="1" si="22"/>
        <v>Arjun</v>
      </c>
      <c r="S1447" t="str">
        <f>IFERROR(TEXT(DATEVALUE(LEFT(Table1[[#This Row],[Date of Purchase]],10)), "MMMM"), TEXT(Table1[[#This Row],[Date of Purchase]], "MMMM"))</f>
        <v>February</v>
      </c>
      <c r="T1447" t="str">
        <f>IF(OR(
  AND(Table1[[#This Row],[Ticket Priority]]="Critical", Table1[[#This Row],[Ticket Status]]&lt;&gt;"Closed"),
  AND(Table1[[#This Row],[Ticket Priority]]="High", Table1[[#This Row],[Ticket Status]]="Open")
), "Yes", "No")</f>
        <v>No</v>
      </c>
      <c r="U1447" s="4" t="str">
        <f>IF(Table1[[#This Row],[Ticket Status]]="Closed","Yes","No")</f>
        <v>No</v>
      </c>
      <c r="V1447" s="4" t="str">
        <f>IF(Table1[[#This Row],[Ticket Status]]="Pending Customer Response","Yes","No")</f>
        <v>Yes</v>
      </c>
      <c r="W1447" s="5">
        <f ca="1">COUNTIFS(Table1[Agent_name],Table1[[#This Row],[Agent_name]],Table1[Month],Table1[[#This Row],[Month]])/160</f>
        <v>0.23125000000000001</v>
      </c>
    </row>
    <row r="1448" spans="1:23" x14ac:dyDescent="0.25">
      <c r="A1448">
        <v>1447</v>
      </c>
      <c r="B1448" t="s">
        <v>4840</v>
      </c>
      <c r="C1448" t="s">
        <v>4841</v>
      </c>
      <c r="D1448">
        <v>32</v>
      </c>
      <c r="E1448" t="s">
        <v>58</v>
      </c>
      <c r="F1448" t="s">
        <v>317</v>
      </c>
      <c r="G1448" s="1">
        <v>44371</v>
      </c>
      <c r="H1448" t="s">
        <v>45</v>
      </c>
      <c r="I1448" t="s">
        <v>31</v>
      </c>
      <c r="J1448" s="3" t="s">
        <v>4842</v>
      </c>
      <c r="K1448" t="s">
        <v>62</v>
      </c>
      <c r="M1448" t="s">
        <v>89</v>
      </c>
      <c r="N1448" t="s">
        <v>33</v>
      </c>
      <c r="R1448" t="str">
        <f t="shared" ca="1" si="22"/>
        <v>Arjun</v>
      </c>
      <c r="S1448" t="str">
        <f>IFERROR(TEXT(DATEVALUE(LEFT(Table1[[#This Row],[Date of Purchase]],10)), "MMMM"), TEXT(Table1[[#This Row],[Date of Purchase]], "MMMM"))</f>
        <v>June</v>
      </c>
      <c r="T1448" t="str">
        <f>IF(OR(
  AND(Table1[[#This Row],[Ticket Priority]]="Critical", Table1[[#This Row],[Ticket Status]]&lt;&gt;"Closed"),
  AND(Table1[[#This Row],[Ticket Priority]]="High", Table1[[#This Row],[Ticket Status]]="Open")
), "Yes", "No")</f>
        <v>Yes</v>
      </c>
      <c r="U1448" s="4" t="str">
        <f>IF(Table1[[#This Row],[Ticket Status]]="Closed","Yes","No")</f>
        <v>No</v>
      </c>
      <c r="V1448" s="4" t="str">
        <f>IF(Table1[[#This Row],[Ticket Status]]="Pending Customer Response","Yes","No")</f>
        <v>No</v>
      </c>
      <c r="W1448" s="5">
        <f ca="1">COUNTIFS(Table1[Agent_name],Table1[[#This Row],[Agent_name]],Table1[Month],Table1[[#This Row],[Month]])/160</f>
        <v>0.28749999999999998</v>
      </c>
    </row>
    <row r="1449" spans="1:23" x14ac:dyDescent="0.25">
      <c r="A1449">
        <v>1448</v>
      </c>
      <c r="B1449" t="s">
        <v>4843</v>
      </c>
      <c r="C1449" t="s">
        <v>4844</v>
      </c>
      <c r="D1449">
        <v>23</v>
      </c>
      <c r="E1449" t="s">
        <v>29</v>
      </c>
      <c r="F1449" t="s">
        <v>129</v>
      </c>
      <c r="G1449" s="1">
        <v>43916</v>
      </c>
      <c r="H1449" t="s">
        <v>67</v>
      </c>
      <c r="I1449" t="s">
        <v>31</v>
      </c>
      <c r="J1449" s="3" t="s">
        <v>4845</v>
      </c>
      <c r="K1449" t="s">
        <v>62</v>
      </c>
      <c r="M1449" t="s">
        <v>89</v>
      </c>
      <c r="N1449" t="s">
        <v>26</v>
      </c>
      <c r="R1449" t="str">
        <f t="shared" ca="1" si="22"/>
        <v>Mohit</v>
      </c>
      <c r="S1449" t="str">
        <f>IFERROR(TEXT(DATEVALUE(LEFT(Table1[[#This Row],[Date of Purchase]],10)), "MMMM"), TEXT(Table1[[#This Row],[Date of Purchase]], "MMMM"))</f>
        <v>March</v>
      </c>
      <c r="T1449" t="str">
        <f>IF(OR(
  AND(Table1[[#This Row],[Ticket Priority]]="Critical", Table1[[#This Row],[Ticket Status]]&lt;&gt;"Closed"),
  AND(Table1[[#This Row],[Ticket Priority]]="High", Table1[[#This Row],[Ticket Status]]="Open")
), "Yes", "No")</f>
        <v>Yes</v>
      </c>
      <c r="U1449" s="4" t="str">
        <f>IF(Table1[[#This Row],[Ticket Status]]="Closed","Yes","No")</f>
        <v>No</v>
      </c>
      <c r="V1449" s="4" t="str">
        <f>IF(Table1[[#This Row],[Ticket Status]]="Pending Customer Response","Yes","No")</f>
        <v>No</v>
      </c>
      <c r="W1449" s="5">
        <f ca="1">COUNTIFS(Table1[Agent_name],Table1[[#This Row],[Agent_name]],Table1[Month],Table1[[#This Row],[Month]])/160</f>
        <v>0.45624999999999999</v>
      </c>
    </row>
    <row r="1450" spans="1:23" x14ac:dyDescent="0.25">
      <c r="A1450">
        <v>1449</v>
      </c>
      <c r="B1450" t="s">
        <v>4846</v>
      </c>
      <c r="C1450" t="s">
        <v>4847</v>
      </c>
      <c r="D1450">
        <v>64</v>
      </c>
      <c r="E1450" t="s">
        <v>29</v>
      </c>
      <c r="F1450" t="s">
        <v>242</v>
      </c>
      <c r="G1450" s="1">
        <v>44336</v>
      </c>
      <c r="H1450" t="s">
        <v>45</v>
      </c>
      <c r="I1450" t="s">
        <v>22</v>
      </c>
      <c r="J1450" s="3" t="s">
        <v>4848</v>
      </c>
      <c r="K1450" t="s">
        <v>24</v>
      </c>
      <c r="M1450" t="s">
        <v>143</v>
      </c>
      <c r="N1450" t="s">
        <v>26</v>
      </c>
      <c r="O1450" s="2">
        <v>45078.248495370368</v>
      </c>
      <c r="R1450" t="str">
        <f t="shared" ca="1" si="22"/>
        <v>Aisha</v>
      </c>
      <c r="S1450" t="str">
        <f>IFERROR(TEXT(DATEVALUE(LEFT(Table1[[#This Row],[Date of Purchase]],10)), "MMMM"), TEXT(Table1[[#This Row],[Date of Purchase]], "MMMM"))</f>
        <v>May</v>
      </c>
      <c r="T1450" t="str">
        <f>IF(OR(
  AND(Table1[[#This Row],[Ticket Priority]]="Critical", Table1[[#This Row],[Ticket Status]]&lt;&gt;"Closed"),
  AND(Table1[[#This Row],[Ticket Priority]]="High", Table1[[#This Row],[Ticket Status]]="Open")
), "Yes", "No")</f>
        <v>No</v>
      </c>
      <c r="U1450" s="4" t="str">
        <f>IF(Table1[[#This Row],[Ticket Status]]="Closed","Yes","No")</f>
        <v>No</v>
      </c>
      <c r="V1450" s="4" t="str">
        <f>IF(Table1[[#This Row],[Ticket Status]]="Pending Customer Response","Yes","No")</f>
        <v>Yes</v>
      </c>
      <c r="W1450" s="5">
        <f ca="1">COUNTIFS(Table1[Agent_name],Table1[[#This Row],[Agent_name]],Table1[Month],Table1[[#This Row],[Month]])/160</f>
        <v>0.93125000000000002</v>
      </c>
    </row>
    <row r="1451" spans="1:23" x14ac:dyDescent="0.25">
      <c r="A1451">
        <v>1450</v>
      </c>
      <c r="B1451" t="s">
        <v>3250</v>
      </c>
      <c r="C1451" t="s">
        <v>4849</v>
      </c>
      <c r="D1451">
        <v>24</v>
      </c>
      <c r="E1451" t="s">
        <v>29</v>
      </c>
      <c r="F1451" t="s">
        <v>485</v>
      </c>
      <c r="G1451" s="1">
        <v>43842</v>
      </c>
      <c r="H1451" t="s">
        <v>66</v>
      </c>
      <c r="I1451" t="s">
        <v>93</v>
      </c>
      <c r="J1451" s="3" t="s">
        <v>4850</v>
      </c>
      <c r="K1451" t="s">
        <v>24</v>
      </c>
      <c r="M1451" t="s">
        <v>143</v>
      </c>
      <c r="N1451" t="s">
        <v>33</v>
      </c>
      <c r="O1451" s="2">
        <v>45078.292962962965</v>
      </c>
      <c r="R1451" t="str">
        <f t="shared" ca="1" si="22"/>
        <v>Sara</v>
      </c>
      <c r="S1451" t="str">
        <f>IFERROR(TEXT(DATEVALUE(LEFT(Table1[[#This Row],[Date of Purchase]],10)), "MMMM"), TEXT(Table1[[#This Row],[Date of Purchase]], "MMMM"))</f>
        <v>January</v>
      </c>
      <c r="T1451" t="str">
        <f>IF(OR(
  AND(Table1[[#This Row],[Ticket Priority]]="Critical", Table1[[#This Row],[Ticket Status]]&lt;&gt;"Closed"),
  AND(Table1[[#This Row],[Ticket Priority]]="High", Table1[[#This Row],[Ticket Status]]="Open")
), "Yes", "No")</f>
        <v>No</v>
      </c>
      <c r="U1451" s="4" t="str">
        <f>IF(Table1[[#This Row],[Ticket Status]]="Closed","Yes","No")</f>
        <v>No</v>
      </c>
      <c r="V1451" s="4" t="str">
        <f>IF(Table1[[#This Row],[Ticket Status]]="Pending Customer Response","Yes","No")</f>
        <v>Yes</v>
      </c>
      <c r="W1451" s="5">
        <f ca="1">COUNTIFS(Table1[Agent_name],Table1[[#This Row],[Agent_name]],Table1[Month],Table1[[#This Row],[Month]])/160</f>
        <v>0.70625000000000004</v>
      </c>
    </row>
    <row r="1452" spans="1:23" x14ac:dyDescent="0.25">
      <c r="A1452">
        <v>1451</v>
      </c>
      <c r="B1452" t="s">
        <v>4851</v>
      </c>
      <c r="C1452" t="s">
        <v>4852</v>
      </c>
      <c r="D1452">
        <v>69</v>
      </c>
      <c r="E1452" t="s">
        <v>58</v>
      </c>
      <c r="F1452" t="s">
        <v>317</v>
      </c>
      <c r="G1452" s="1">
        <v>44411</v>
      </c>
      <c r="H1452" t="s">
        <v>59</v>
      </c>
      <c r="I1452" t="s">
        <v>60</v>
      </c>
      <c r="J1452" s="3" t="s">
        <v>4853</v>
      </c>
      <c r="K1452" t="s">
        <v>39</v>
      </c>
      <c r="L1452" t="s">
        <v>4854</v>
      </c>
      <c r="M1452" t="s">
        <v>89</v>
      </c>
      <c r="N1452" t="s">
        <v>55</v>
      </c>
      <c r="O1452" s="2">
        <v>45078.639513888891</v>
      </c>
      <c r="P1452" s="2">
        <v>45078.402013888888</v>
      </c>
      <c r="Q1452">
        <v>2</v>
      </c>
      <c r="R1452" t="str">
        <f t="shared" ca="1" si="22"/>
        <v>Divya</v>
      </c>
      <c r="S1452" t="str">
        <f>IFERROR(TEXT(DATEVALUE(LEFT(Table1[[#This Row],[Date of Purchase]],10)), "MMMM"), TEXT(Table1[[#This Row],[Date of Purchase]], "MMMM"))</f>
        <v>August</v>
      </c>
      <c r="T1452" t="str">
        <f>IF(OR(
  AND(Table1[[#This Row],[Ticket Priority]]="Critical", Table1[[#This Row],[Ticket Status]]&lt;&gt;"Closed"),
  AND(Table1[[#This Row],[Ticket Priority]]="High", Table1[[#This Row],[Ticket Status]]="Open")
), "Yes", "No")</f>
        <v>No</v>
      </c>
      <c r="U1452" s="4" t="str">
        <f>IF(Table1[[#This Row],[Ticket Status]]="Closed","Yes","No")</f>
        <v>Yes</v>
      </c>
      <c r="V1452" s="4" t="str">
        <f>IF(Table1[[#This Row],[Ticket Status]]="Pending Customer Response","Yes","No")</f>
        <v>No</v>
      </c>
      <c r="W1452" s="5">
        <f ca="1">COUNTIFS(Table1[Agent_name],Table1[[#This Row],[Agent_name]],Table1[Month],Table1[[#This Row],[Month]])/160</f>
        <v>0.1875</v>
      </c>
    </row>
    <row r="1453" spans="1:23" x14ac:dyDescent="0.25">
      <c r="A1453">
        <v>1452</v>
      </c>
      <c r="B1453" t="s">
        <v>4855</v>
      </c>
      <c r="C1453" t="s">
        <v>4856</v>
      </c>
      <c r="D1453">
        <v>27</v>
      </c>
      <c r="E1453" t="s">
        <v>19</v>
      </c>
      <c r="F1453" t="s">
        <v>112</v>
      </c>
      <c r="G1453" s="1">
        <v>44064</v>
      </c>
      <c r="H1453" t="s">
        <v>45</v>
      </c>
      <c r="I1453" t="s">
        <v>72</v>
      </c>
      <c r="J1453" s="3" t="s">
        <v>4857</v>
      </c>
      <c r="K1453" t="s">
        <v>24</v>
      </c>
      <c r="M1453" t="s">
        <v>25</v>
      </c>
      <c r="N1453" t="s">
        <v>33</v>
      </c>
      <c r="O1453" s="2">
        <v>45077.969386574077</v>
      </c>
      <c r="R1453" t="str">
        <f t="shared" ca="1" si="22"/>
        <v>Aisha</v>
      </c>
      <c r="S1453" t="str">
        <f>IFERROR(TEXT(DATEVALUE(LEFT(Table1[[#This Row],[Date of Purchase]],10)), "MMMM"), TEXT(Table1[[#This Row],[Date of Purchase]], "MMMM"))</f>
        <v>August</v>
      </c>
      <c r="T1453" t="str">
        <f>IF(OR(
  AND(Table1[[#This Row],[Ticket Priority]]="Critical", Table1[[#This Row],[Ticket Status]]&lt;&gt;"Closed"),
  AND(Table1[[#This Row],[Ticket Priority]]="High", Table1[[#This Row],[Ticket Status]]="Open")
), "Yes", "No")</f>
        <v>Yes</v>
      </c>
      <c r="U1453" s="4" t="str">
        <f>IF(Table1[[#This Row],[Ticket Status]]="Closed","Yes","No")</f>
        <v>No</v>
      </c>
      <c r="V1453" s="4" t="str">
        <f>IF(Table1[[#This Row],[Ticket Status]]="Pending Customer Response","Yes","No")</f>
        <v>Yes</v>
      </c>
      <c r="W1453" s="5">
        <f ca="1">COUNTIFS(Table1[Agent_name],Table1[[#This Row],[Agent_name]],Table1[Month],Table1[[#This Row],[Month]])/160</f>
        <v>0.86250000000000004</v>
      </c>
    </row>
    <row r="1454" spans="1:23" x14ac:dyDescent="0.25">
      <c r="A1454">
        <v>1453</v>
      </c>
      <c r="B1454" t="s">
        <v>4858</v>
      </c>
      <c r="C1454" t="s">
        <v>4859</v>
      </c>
      <c r="D1454">
        <v>35</v>
      </c>
      <c r="E1454" t="s">
        <v>19</v>
      </c>
      <c r="F1454" t="s">
        <v>81</v>
      </c>
      <c r="G1454" s="1">
        <v>44240</v>
      </c>
      <c r="H1454" t="s">
        <v>59</v>
      </c>
      <c r="I1454" t="s">
        <v>22</v>
      </c>
      <c r="J1454" s="3" t="s">
        <v>4860</v>
      </c>
      <c r="K1454" t="s">
        <v>39</v>
      </c>
      <c r="L1454" t="s">
        <v>4861</v>
      </c>
      <c r="M1454" t="s">
        <v>25</v>
      </c>
      <c r="N1454" t="s">
        <v>26</v>
      </c>
      <c r="O1454" s="2">
        <v>45078.759675925925</v>
      </c>
      <c r="P1454" s="2">
        <v>45078.604814814818</v>
      </c>
      <c r="Q1454">
        <v>4</v>
      </c>
      <c r="R1454" t="str">
        <f t="shared" ca="1" si="22"/>
        <v>Priya</v>
      </c>
      <c r="S1454" t="str">
        <f>IFERROR(TEXT(DATEVALUE(LEFT(Table1[[#This Row],[Date of Purchase]],10)), "MMMM"), TEXT(Table1[[#This Row],[Date of Purchase]], "MMMM"))</f>
        <v>February</v>
      </c>
      <c r="T1454" t="str">
        <f>IF(OR(
  AND(Table1[[#This Row],[Ticket Priority]]="Critical", Table1[[#This Row],[Ticket Status]]&lt;&gt;"Closed"),
  AND(Table1[[#This Row],[Ticket Priority]]="High", Table1[[#This Row],[Ticket Status]]="Open")
), "Yes", "No")</f>
        <v>No</v>
      </c>
      <c r="U1454" s="4" t="str">
        <f>IF(Table1[[#This Row],[Ticket Status]]="Closed","Yes","No")</f>
        <v>Yes</v>
      </c>
      <c r="V1454" s="4" t="str">
        <f>IF(Table1[[#This Row],[Ticket Status]]="Pending Customer Response","Yes","No")</f>
        <v>No</v>
      </c>
      <c r="W1454" s="5">
        <f ca="1">COUNTIFS(Table1[Agent_name],Table1[[#This Row],[Agent_name]],Table1[Month],Table1[[#This Row],[Month]])/160</f>
        <v>0.44374999999999998</v>
      </c>
    </row>
    <row r="1455" spans="1:23" x14ac:dyDescent="0.25">
      <c r="A1455">
        <v>1454</v>
      </c>
      <c r="B1455" t="s">
        <v>4862</v>
      </c>
      <c r="C1455" t="s">
        <v>4863</v>
      </c>
      <c r="D1455">
        <v>37</v>
      </c>
      <c r="E1455" t="s">
        <v>19</v>
      </c>
      <c r="F1455" t="s">
        <v>655</v>
      </c>
      <c r="G1455" s="1">
        <v>44044</v>
      </c>
      <c r="H1455" t="s">
        <v>45</v>
      </c>
      <c r="I1455" t="s">
        <v>93</v>
      </c>
      <c r="J1455" s="3" t="s">
        <v>4864</v>
      </c>
      <c r="K1455" t="s">
        <v>62</v>
      </c>
      <c r="M1455" t="s">
        <v>25</v>
      </c>
      <c r="N1455" t="s">
        <v>26</v>
      </c>
      <c r="R1455" t="str">
        <f t="shared" ca="1" si="22"/>
        <v>Priya</v>
      </c>
      <c r="S1455" t="str">
        <f>IFERROR(TEXT(DATEVALUE(LEFT(Table1[[#This Row],[Date of Purchase]],10)), "MMMM"), TEXT(Table1[[#This Row],[Date of Purchase]], "MMMM"))</f>
        <v>August</v>
      </c>
      <c r="T1455" t="str">
        <f>IF(OR(
  AND(Table1[[#This Row],[Ticket Priority]]="Critical", Table1[[#This Row],[Ticket Status]]&lt;&gt;"Closed"),
  AND(Table1[[#This Row],[Ticket Priority]]="High", Table1[[#This Row],[Ticket Status]]="Open")
), "Yes", "No")</f>
        <v>Yes</v>
      </c>
      <c r="U1455" s="4" t="str">
        <f>IF(Table1[[#This Row],[Ticket Status]]="Closed","Yes","No")</f>
        <v>No</v>
      </c>
      <c r="V1455" s="4" t="str">
        <f>IF(Table1[[#This Row],[Ticket Status]]="Pending Customer Response","Yes","No")</f>
        <v>No</v>
      </c>
      <c r="W1455" s="5">
        <f ca="1">COUNTIFS(Table1[Agent_name],Table1[[#This Row],[Agent_name]],Table1[Month],Table1[[#This Row],[Month]])/160</f>
        <v>0.35</v>
      </c>
    </row>
    <row r="1456" spans="1:23" x14ac:dyDescent="0.25">
      <c r="A1456">
        <v>1455</v>
      </c>
      <c r="B1456" t="s">
        <v>4865</v>
      </c>
      <c r="C1456" t="s">
        <v>4866</v>
      </c>
      <c r="D1456">
        <v>64</v>
      </c>
      <c r="E1456" t="s">
        <v>19</v>
      </c>
      <c r="F1456" t="s">
        <v>223</v>
      </c>
      <c r="G1456" s="1">
        <v>43973</v>
      </c>
      <c r="H1456" t="s">
        <v>67</v>
      </c>
      <c r="I1456" t="s">
        <v>22</v>
      </c>
      <c r="J1456" s="3" t="s">
        <v>4867</v>
      </c>
      <c r="K1456" t="s">
        <v>24</v>
      </c>
      <c r="M1456" t="s">
        <v>143</v>
      </c>
      <c r="N1456" t="s">
        <v>83</v>
      </c>
      <c r="O1456" s="2">
        <v>45078.854166666664</v>
      </c>
      <c r="R1456" t="str">
        <f t="shared" ca="1" si="22"/>
        <v>Ravi</v>
      </c>
      <c r="S1456" t="str">
        <f>IFERROR(TEXT(DATEVALUE(LEFT(Table1[[#This Row],[Date of Purchase]],10)), "MMMM"), TEXT(Table1[[#This Row],[Date of Purchase]], "MMMM"))</f>
        <v>May</v>
      </c>
      <c r="T1456" t="str">
        <f>IF(OR(
  AND(Table1[[#This Row],[Ticket Priority]]="Critical", Table1[[#This Row],[Ticket Status]]&lt;&gt;"Closed"),
  AND(Table1[[#This Row],[Ticket Priority]]="High", Table1[[#This Row],[Ticket Status]]="Open")
), "Yes", "No")</f>
        <v>No</v>
      </c>
      <c r="U1456" s="4" t="str">
        <f>IF(Table1[[#This Row],[Ticket Status]]="Closed","Yes","No")</f>
        <v>No</v>
      </c>
      <c r="V1456" s="4" t="str">
        <f>IF(Table1[[#This Row],[Ticket Status]]="Pending Customer Response","Yes","No")</f>
        <v>Yes</v>
      </c>
      <c r="W1456" s="5">
        <f ca="1">COUNTIFS(Table1[Agent_name],Table1[[#This Row],[Agent_name]],Table1[Month],Table1[[#This Row],[Month]])/160</f>
        <v>0.67500000000000004</v>
      </c>
    </row>
    <row r="1457" spans="1:23" x14ac:dyDescent="0.25">
      <c r="A1457">
        <v>1456</v>
      </c>
      <c r="B1457" t="s">
        <v>4868</v>
      </c>
      <c r="C1457" t="s">
        <v>4869</v>
      </c>
      <c r="D1457">
        <v>55</v>
      </c>
      <c r="E1457" t="s">
        <v>29</v>
      </c>
      <c r="F1457" t="s">
        <v>71</v>
      </c>
      <c r="G1457" s="1">
        <v>44426</v>
      </c>
      <c r="H1457" t="s">
        <v>59</v>
      </c>
      <c r="I1457" t="s">
        <v>93</v>
      </c>
      <c r="J1457" s="3" t="s">
        <v>4870</v>
      </c>
      <c r="K1457" t="s">
        <v>62</v>
      </c>
      <c r="M1457" t="s">
        <v>143</v>
      </c>
      <c r="N1457" t="s">
        <v>26</v>
      </c>
      <c r="R1457" t="str">
        <f t="shared" ca="1" si="22"/>
        <v>Sara</v>
      </c>
      <c r="S1457" t="str">
        <f>IFERROR(TEXT(DATEVALUE(LEFT(Table1[[#This Row],[Date of Purchase]],10)), "MMMM"), TEXT(Table1[[#This Row],[Date of Purchase]], "MMMM"))</f>
        <v>August</v>
      </c>
      <c r="T1457" t="str">
        <f>IF(OR(
  AND(Table1[[#This Row],[Ticket Priority]]="Critical", Table1[[#This Row],[Ticket Status]]&lt;&gt;"Closed"),
  AND(Table1[[#This Row],[Ticket Priority]]="High", Table1[[#This Row],[Ticket Status]]="Open")
), "Yes", "No")</f>
        <v>No</v>
      </c>
      <c r="U1457" s="4" t="str">
        <f>IF(Table1[[#This Row],[Ticket Status]]="Closed","Yes","No")</f>
        <v>No</v>
      </c>
      <c r="V1457" s="4" t="str">
        <f>IF(Table1[[#This Row],[Ticket Status]]="Pending Customer Response","Yes","No")</f>
        <v>No</v>
      </c>
      <c r="W1457" s="5">
        <f ca="1">COUNTIFS(Table1[Agent_name],Table1[[#This Row],[Agent_name]],Table1[Month],Table1[[#This Row],[Month]])/160</f>
        <v>0.8</v>
      </c>
    </row>
    <row r="1458" spans="1:23" x14ac:dyDescent="0.25">
      <c r="A1458">
        <v>1457</v>
      </c>
      <c r="B1458" t="s">
        <v>4871</v>
      </c>
      <c r="C1458" t="s">
        <v>4872</v>
      </c>
      <c r="D1458">
        <v>34</v>
      </c>
      <c r="E1458" t="s">
        <v>19</v>
      </c>
      <c r="F1458" t="s">
        <v>81</v>
      </c>
      <c r="G1458" s="1">
        <v>43931</v>
      </c>
      <c r="H1458" t="s">
        <v>45</v>
      </c>
      <c r="I1458" t="s">
        <v>77</v>
      </c>
      <c r="J1458" s="3" t="s">
        <v>4873</v>
      </c>
      <c r="K1458" t="s">
        <v>39</v>
      </c>
      <c r="L1458" t="s">
        <v>4874</v>
      </c>
      <c r="M1458" t="s">
        <v>89</v>
      </c>
      <c r="N1458" t="s">
        <v>26</v>
      </c>
      <c r="O1458" s="2">
        <v>45078.600729166668</v>
      </c>
      <c r="P1458" s="2">
        <v>45078.843784722223</v>
      </c>
      <c r="Q1458">
        <v>5</v>
      </c>
      <c r="R1458" t="str">
        <f t="shared" ca="1" si="22"/>
        <v>Karan</v>
      </c>
      <c r="S1458" t="str">
        <f>IFERROR(TEXT(DATEVALUE(LEFT(Table1[[#This Row],[Date of Purchase]],10)), "MMMM"), TEXT(Table1[[#This Row],[Date of Purchase]], "MMMM"))</f>
        <v>April</v>
      </c>
      <c r="T1458" t="str">
        <f>IF(OR(
  AND(Table1[[#This Row],[Ticket Priority]]="Critical", Table1[[#This Row],[Ticket Status]]&lt;&gt;"Closed"),
  AND(Table1[[#This Row],[Ticket Priority]]="High", Table1[[#This Row],[Ticket Status]]="Open")
), "Yes", "No")</f>
        <v>No</v>
      </c>
      <c r="U1458" s="4" t="str">
        <f>IF(Table1[[#This Row],[Ticket Status]]="Closed","Yes","No")</f>
        <v>Yes</v>
      </c>
      <c r="V1458" s="4" t="str">
        <f>IF(Table1[[#This Row],[Ticket Status]]="Pending Customer Response","Yes","No")</f>
        <v>No</v>
      </c>
      <c r="W1458" s="5">
        <f ca="1">COUNTIFS(Table1[Agent_name],Table1[[#This Row],[Agent_name]],Table1[Month],Table1[[#This Row],[Month]])/160</f>
        <v>0.29375000000000001</v>
      </c>
    </row>
    <row r="1459" spans="1:23" x14ac:dyDescent="0.25">
      <c r="A1459">
        <v>1458</v>
      </c>
      <c r="B1459" t="s">
        <v>4875</v>
      </c>
      <c r="C1459" t="s">
        <v>4876</v>
      </c>
      <c r="D1459">
        <v>29</v>
      </c>
      <c r="E1459" t="s">
        <v>29</v>
      </c>
      <c r="F1459" t="s">
        <v>30</v>
      </c>
      <c r="G1459" s="1">
        <v>44082</v>
      </c>
      <c r="H1459" t="s">
        <v>67</v>
      </c>
      <c r="I1459" t="s">
        <v>67</v>
      </c>
      <c r="J1459" s="3" t="s">
        <v>4877</v>
      </c>
      <c r="K1459" t="s">
        <v>39</v>
      </c>
      <c r="L1459" t="s">
        <v>4878</v>
      </c>
      <c r="M1459" t="s">
        <v>41</v>
      </c>
      <c r="N1459" t="s">
        <v>83</v>
      </c>
      <c r="O1459" s="2">
        <v>45078.30976851852</v>
      </c>
      <c r="P1459" s="2">
        <v>45078.643796296295</v>
      </c>
      <c r="Q1459">
        <v>2</v>
      </c>
      <c r="R1459" t="str">
        <f t="shared" ca="1" si="22"/>
        <v>Ravi</v>
      </c>
      <c r="S1459" t="str">
        <f>IFERROR(TEXT(DATEVALUE(LEFT(Table1[[#This Row],[Date of Purchase]],10)), "MMMM"), TEXT(Table1[[#This Row],[Date of Purchase]], "MMMM"))</f>
        <v>September</v>
      </c>
      <c r="T1459" t="str">
        <f>IF(OR(
  AND(Table1[[#This Row],[Ticket Priority]]="Critical", Table1[[#This Row],[Ticket Status]]&lt;&gt;"Closed"),
  AND(Table1[[#This Row],[Ticket Priority]]="High", Table1[[#This Row],[Ticket Status]]="Open")
), "Yes", "No")</f>
        <v>No</v>
      </c>
      <c r="U1459" s="4" t="str">
        <f>IF(Table1[[#This Row],[Ticket Status]]="Closed","Yes","No")</f>
        <v>Yes</v>
      </c>
      <c r="V1459" s="4" t="str">
        <f>IF(Table1[[#This Row],[Ticket Status]]="Pending Customer Response","Yes","No")</f>
        <v>No</v>
      </c>
      <c r="W1459" s="5">
        <f ca="1">COUNTIFS(Table1[Agent_name],Table1[[#This Row],[Agent_name]],Table1[Month],Table1[[#This Row],[Month]])/160</f>
        <v>0.64375000000000004</v>
      </c>
    </row>
    <row r="1460" spans="1:23" x14ac:dyDescent="0.25">
      <c r="A1460">
        <v>1459</v>
      </c>
      <c r="B1460" t="s">
        <v>4879</v>
      </c>
      <c r="C1460" t="s">
        <v>4880</v>
      </c>
      <c r="D1460">
        <v>35</v>
      </c>
      <c r="E1460" t="s">
        <v>29</v>
      </c>
      <c r="F1460" t="s">
        <v>112</v>
      </c>
      <c r="G1460" s="1">
        <v>44100</v>
      </c>
      <c r="H1460" t="s">
        <v>45</v>
      </c>
      <c r="I1460" t="s">
        <v>67</v>
      </c>
      <c r="J1460" s="3" t="s">
        <v>4881</v>
      </c>
      <c r="K1460" t="s">
        <v>24</v>
      </c>
      <c r="M1460" t="s">
        <v>25</v>
      </c>
      <c r="N1460" t="s">
        <v>83</v>
      </c>
      <c r="O1460" s="2">
        <v>45078.536863425928</v>
      </c>
      <c r="R1460" t="str">
        <f t="shared" ca="1" si="22"/>
        <v>Ravi</v>
      </c>
      <c r="S1460" t="str">
        <f>IFERROR(TEXT(DATEVALUE(LEFT(Table1[[#This Row],[Date of Purchase]],10)), "MMMM"), TEXT(Table1[[#This Row],[Date of Purchase]], "MMMM"))</f>
        <v>September</v>
      </c>
      <c r="T1460" t="str">
        <f>IF(OR(
  AND(Table1[[#This Row],[Ticket Priority]]="Critical", Table1[[#This Row],[Ticket Status]]&lt;&gt;"Closed"),
  AND(Table1[[#This Row],[Ticket Priority]]="High", Table1[[#This Row],[Ticket Status]]="Open")
), "Yes", "No")</f>
        <v>Yes</v>
      </c>
      <c r="U1460" s="4" t="str">
        <f>IF(Table1[[#This Row],[Ticket Status]]="Closed","Yes","No")</f>
        <v>No</v>
      </c>
      <c r="V1460" s="4" t="str">
        <f>IF(Table1[[#This Row],[Ticket Status]]="Pending Customer Response","Yes","No")</f>
        <v>Yes</v>
      </c>
      <c r="W1460" s="5">
        <f ca="1">COUNTIFS(Table1[Agent_name],Table1[[#This Row],[Agent_name]],Table1[Month],Table1[[#This Row],[Month]])/160</f>
        <v>0.64375000000000004</v>
      </c>
    </row>
    <row r="1461" spans="1:23" x14ac:dyDescent="0.25">
      <c r="A1461">
        <v>1460</v>
      </c>
      <c r="B1461" t="s">
        <v>4882</v>
      </c>
      <c r="C1461" t="s">
        <v>4883</v>
      </c>
      <c r="D1461">
        <v>41</v>
      </c>
      <c r="E1461" t="s">
        <v>19</v>
      </c>
      <c r="F1461" t="s">
        <v>149</v>
      </c>
      <c r="G1461" s="1">
        <v>44534</v>
      </c>
      <c r="H1461" t="s">
        <v>66</v>
      </c>
      <c r="I1461" t="s">
        <v>37</v>
      </c>
      <c r="J1461" s="3" t="s">
        <v>4884</v>
      </c>
      <c r="K1461" t="s">
        <v>62</v>
      </c>
      <c r="M1461" t="s">
        <v>41</v>
      </c>
      <c r="N1461" t="s">
        <v>55</v>
      </c>
      <c r="R1461" t="str">
        <f t="shared" ca="1" si="22"/>
        <v>Meera</v>
      </c>
      <c r="S1461" t="str">
        <f>IFERROR(TEXT(DATEVALUE(LEFT(Table1[[#This Row],[Date of Purchase]],10)), "MMMM"), TEXT(Table1[[#This Row],[Date of Purchase]], "MMMM"))</f>
        <v>December</v>
      </c>
      <c r="T1461" t="str">
        <f>IF(OR(
  AND(Table1[[#This Row],[Ticket Priority]]="Critical", Table1[[#This Row],[Ticket Status]]&lt;&gt;"Closed"),
  AND(Table1[[#This Row],[Ticket Priority]]="High", Table1[[#This Row],[Ticket Status]]="Open")
), "Yes", "No")</f>
        <v>No</v>
      </c>
      <c r="U1461" s="4" t="str">
        <f>IF(Table1[[#This Row],[Ticket Status]]="Closed","Yes","No")</f>
        <v>No</v>
      </c>
      <c r="V1461" s="4" t="str">
        <f>IF(Table1[[#This Row],[Ticket Status]]="Pending Customer Response","Yes","No")</f>
        <v>No</v>
      </c>
      <c r="W1461" s="5">
        <f ca="1">COUNTIFS(Table1[Agent_name],Table1[[#This Row],[Agent_name]],Table1[Month],Table1[[#This Row],[Month]])/160</f>
        <v>0.24374999999999999</v>
      </c>
    </row>
    <row r="1462" spans="1:23" x14ac:dyDescent="0.25">
      <c r="A1462">
        <v>1461</v>
      </c>
      <c r="B1462" t="s">
        <v>4885</v>
      </c>
      <c r="C1462" t="s">
        <v>4886</v>
      </c>
      <c r="D1462">
        <v>52</v>
      </c>
      <c r="E1462" t="s">
        <v>19</v>
      </c>
      <c r="F1462" t="s">
        <v>107</v>
      </c>
      <c r="G1462" s="1">
        <v>43896</v>
      </c>
      <c r="H1462" t="s">
        <v>45</v>
      </c>
      <c r="I1462" t="s">
        <v>52</v>
      </c>
      <c r="J1462" s="3" t="s">
        <v>4887</v>
      </c>
      <c r="K1462" t="s">
        <v>24</v>
      </c>
      <c r="M1462" t="s">
        <v>41</v>
      </c>
      <c r="N1462" t="s">
        <v>33</v>
      </c>
      <c r="O1462" s="2">
        <v>45078.662592592591</v>
      </c>
      <c r="R1462" t="str">
        <f t="shared" ca="1" si="22"/>
        <v>Neha</v>
      </c>
      <c r="S1462" t="str">
        <f>IFERROR(TEXT(DATEVALUE(LEFT(Table1[[#This Row],[Date of Purchase]],10)), "MMMM"), TEXT(Table1[[#This Row],[Date of Purchase]], "MMMM"))</f>
        <v>March</v>
      </c>
      <c r="T1462" t="str">
        <f>IF(OR(
  AND(Table1[[#This Row],[Ticket Priority]]="Critical", Table1[[#This Row],[Ticket Status]]&lt;&gt;"Closed"),
  AND(Table1[[#This Row],[Ticket Priority]]="High", Table1[[#This Row],[Ticket Status]]="Open")
), "Yes", "No")</f>
        <v>No</v>
      </c>
      <c r="U1462" s="4" t="str">
        <f>IF(Table1[[#This Row],[Ticket Status]]="Closed","Yes","No")</f>
        <v>No</v>
      </c>
      <c r="V1462" s="4" t="str">
        <f>IF(Table1[[#This Row],[Ticket Status]]="Pending Customer Response","Yes","No")</f>
        <v>Yes</v>
      </c>
      <c r="W1462" s="5">
        <f ca="1">COUNTIFS(Table1[Agent_name],Table1[[#This Row],[Agent_name]],Table1[Month],Table1[[#This Row],[Month]])/160</f>
        <v>0.16875000000000001</v>
      </c>
    </row>
    <row r="1463" spans="1:23" x14ac:dyDescent="0.25">
      <c r="A1463">
        <v>1462</v>
      </c>
      <c r="B1463" t="s">
        <v>4888</v>
      </c>
      <c r="C1463" t="s">
        <v>4889</v>
      </c>
      <c r="D1463">
        <v>22</v>
      </c>
      <c r="E1463" t="s">
        <v>58</v>
      </c>
      <c r="F1463" t="s">
        <v>286</v>
      </c>
      <c r="G1463" s="1">
        <v>44416</v>
      </c>
      <c r="H1463" t="s">
        <v>45</v>
      </c>
      <c r="I1463" t="s">
        <v>60</v>
      </c>
      <c r="J1463" s="3" t="s">
        <v>4890</v>
      </c>
      <c r="K1463" t="s">
        <v>62</v>
      </c>
      <c r="M1463" t="s">
        <v>89</v>
      </c>
      <c r="N1463" t="s">
        <v>55</v>
      </c>
      <c r="R1463" t="str">
        <f t="shared" ca="1" si="22"/>
        <v>Mohit</v>
      </c>
      <c r="S1463" t="str">
        <f>IFERROR(TEXT(DATEVALUE(LEFT(Table1[[#This Row],[Date of Purchase]],10)), "MMMM"), TEXT(Table1[[#This Row],[Date of Purchase]], "MMMM"))</f>
        <v>August</v>
      </c>
      <c r="T1463" t="str">
        <f>IF(OR(
  AND(Table1[[#This Row],[Ticket Priority]]="Critical", Table1[[#This Row],[Ticket Status]]&lt;&gt;"Closed"),
  AND(Table1[[#This Row],[Ticket Priority]]="High", Table1[[#This Row],[Ticket Status]]="Open")
), "Yes", "No")</f>
        <v>Yes</v>
      </c>
      <c r="U1463" s="4" t="str">
        <f>IF(Table1[[#This Row],[Ticket Status]]="Closed","Yes","No")</f>
        <v>No</v>
      </c>
      <c r="V1463" s="4" t="str">
        <f>IF(Table1[[#This Row],[Ticket Status]]="Pending Customer Response","Yes","No")</f>
        <v>No</v>
      </c>
      <c r="W1463" s="5">
        <f ca="1">COUNTIFS(Table1[Agent_name],Table1[[#This Row],[Agent_name]],Table1[Month],Table1[[#This Row],[Month]])/160</f>
        <v>0.46250000000000002</v>
      </c>
    </row>
    <row r="1464" spans="1:23" x14ac:dyDescent="0.25">
      <c r="A1464">
        <v>1463</v>
      </c>
      <c r="B1464" t="s">
        <v>4891</v>
      </c>
      <c r="C1464" t="s">
        <v>4892</v>
      </c>
      <c r="D1464">
        <v>63</v>
      </c>
      <c r="E1464" t="s">
        <v>19</v>
      </c>
      <c r="F1464" t="s">
        <v>117</v>
      </c>
      <c r="G1464" s="1">
        <v>44318</v>
      </c>
      <c r="H1464" t="s">
        <v>59</v>
      </c>
      <c r="I1464" t="s">
        <v>72</v>
      </c>
      <c r="J1464" s="3" t="s">
        <v>4893</v>
      </c>
      <c r="K1464" t="s">
        <v>24</v>
      </c>
      <c r="M1464" t="s">
        <v>89</v>
      </c>
      <c r="N1464" t="s">
        <v>33</v>
      </c>
      <c r="O1464" s="2">
        <v>45078.926516203705</v>
      </c>
      <c r="R1464" t="str">
        <f t="shared" ca="1" si="22"/>
        <v>Divya</v>
      </c>
      <c r="S1464" t="str">
        <f>IFERROR(TEXT(DATEVALUE(LEFT(Table1[[#This Row],[Date of Purchase]],10)), "MMMM"), TEXT(Table1[[#This Row],[Date of Purchase]], "MMMM"))</f>
        <v>May</v>
      </c>
      <c r="T1464" t="str">
        <f>IF(OR(
  AND(Table1[[#This Row],[Ticket Priority]]="Critical", Table1[[#This Row],[Ticket Status]]&lt;&gt;"Closed"),
  AND(Table1[[#This Row],[Ticket Priority]]="High", Table1[[#This Row],[Ticket Status]]="Open")
), "Yes", "No")</f>
        <v>No</v>
      </c>
      <c r="U1464" s="4" t="str">
        <f>IF(Table1[[#This Row],[Ticket Status]]="Closed","Yes","No")</f>
        <v>No</v>
      </c>
      <c r="V1464" s="4" t="str">
        <f>IF(Table1[[#This Row],[Ticket Status]]="Pending Customer Response","Yes","No")</f>
        <v>Yes</v>
      </c>
      <c r="W1464" s="5">
        <f ca="1">COUNTIFS(Table1[Agent_name],Table1[[#This Row],[Agent_name]],Table1[Month],Table1[[#This Row],[Month]])/160</f>
        <v>0.23125000000000001</v>
      </c>
    </row>
    <row r="1465" spans="1:23" x14ac:dyDescent="0.25">
      <c r="A1465">
        <v>1464</v>
      </c>
      <c r="B1465" t="s">
        <v>4894</v>
      </c>
      <c r="C1465" t="s">
        <v>4895</v>
      </c>
      <c r="D1465">
        <v>39</v>
      </c>
      <c r="E1465" t="s">
        <v>29</v>
      </c>
      <c r="F1465" t="s">
        <v>202</v>
      </c>
      <c r="G1465" s="1">
        <v>43834</v>
      </c>
      <c r="H1465" t="s">
        <v>66</v>
      </c>
      <c r="I1465" t="s">
        <v>60</v>
      </c>
      <c r="J1465" s="3" t="s">
        <v>4896</v>
      </c>
      <c r="K1465" t="s">
        <v>24</v>
      </c>
      <c r="M1465" t="s">
        <v>25</v>
      </c>
      <c r="N1465" t="s">
        <v>33</v>
      </c>
      <c r="O1465" s="2">
        <v>45078.757789351854</v>
      </c>
      <c r="R1465" t="str">
        <f t="shared" ca="1" si="22"/>
        <v>Priya</v>
      </c>
      <c r="S1465" t="str">
        <f>IFERROR(TEXT(DATEVALUE(LEFT(Table1[[#This Row],[Date of Purchase]],10)), "MMMM"), TEXT(Table1[[#This Row],[Date of Purchase]], "MMMM"))</f>
        <v>January</v>
      </c>
      <c r="T1465" t="str">
        <f>IF(OR(
  AND(Table1[[#This Row],[Ticket Priority]]="Critical", Table1[[#This Row],[Ticket Status]]&lt;&gt;"Closed"),
  AND(Table1[[#This Row],[Ticket Priority]]="High", Table1[[#This Row],[Ticket Status]]="Open")
), "Yes", "No")</f>
        <v>Yes</v>
      </c>
      <c r="U1465" s="4" t="str">
        <f>IF(Table1[[#This Row],[Ticket Status]]="Closed","Yes","No")</f>
        <v>No</v>
      </c>
      <c r="V1465" s="4" t="str">
        <f>IF(Table1[[#This Row],[Ticket Status]]="Pending Customer Response","Yes","No")</f>
        <v>Yes</v>
      </c>
      <c r="W1465" s="5">
        <f ca="1">COUNTIFS(Table1[Agent_name],Table1[[#This Row],[Agent_name]],Table1[Month],Table1[[#This Row],[Month]])/160</f>
        <v>0.51875000000000004</v>
      </c>
    </row>
    <row r="1466" spans="1:23" x14ac:dyDescent="0.25">
      <c r="A1466">
        <v>1465</v>
      </c>
      <c r="B1466" t="s">
        <v>758</v>
      </c>
      <c r="C1466" t="s">
        <v>4897</v>
      </c>
      <c r="D1466">
        <v>57</v>
      </c>
      <c r="E1466" t="s">
        <v>19</v>
      </c>
      <c r="F1466" t="s">
        <v>202</v>
      </c>
      <c r="G1466" s="1">
        <v>44360</v>
      </c>
      <c r="H1466" t="s">
        <v>67</v>
      </c>
      <c r="I1466" t="s">
        <v>46</v>
      </c>
      <c r="J1466" s="3" t="s">
        <v>4898</v>
      </c>
      <c r="K1466" t="s">
        <v>62</v>
      </c>
      <c r="M1466" t="s">
        <v>25</v>
      </c>
      <c r="N1466" t="s">
        <v>26</v>
      </c>
      <c r="R1466" t="str">
        <f t="shared" ca="1" si="22"/>
        <v>Sara</v>
      </c>
      <c r="S1466" t="str">
        <f>IFERROR(TEXT(DATEVALUE(LEFT(Table1[[#This Row],[Date of Purchase]],10)), "MMMM"), TEXT(Table1[[#This Row],[Date of Purchase]], "MMMM"))</f>
        <v>June</v>
      </c>
      <c r="T1466" t="str">
        <f>IF(OR(
  AND(Table1[[#This Row],[Ticket Priority]]="Critical", Table1[[#This Row],[Ticket Status]]&lt;&gt;"Closed"),
  AND(Table1[[#This Row],[Ticket Priority]]="High", Table1[[#This Row],[Ticket Status]]="Open")
), "Yes", "No")</f>
        <v>Yes</v>
      </c>
      <c r="U1466" s="4" t="str">
        <f>IF(Table1[[#This Row],[Ticket Status]]="Closed","Yes","No")</f>
        <v>No</v>
      </c>
      <c r="V1466" s="4" t="str">
        <f>IF(Table1[[#This Row],[Ticket Status]]="Pending Customer Response","Yes","No")</f>
        <v>No</v>
      </c>
      <c r="W1466" s="5">
        <f ca="1">COUNTIFS(Table1[Agent_name],Table1[[#This Row],[Agent_name]],Table1[Month],Table1[[#This Row],[Month]])/160</f>
        <v>0.65</v>
      </c>
    </row>
    <row r="1467" spans="1:23" x14ac:dyDescent="0.25">
      <c r="A1467">
        <v>1466</v>
      </c>
      <c r="B1467" t="s">
        <v>4899</v>
      </c>
      <c r="C1467" t="s">
        <v>4900</v>
      </c>
      <c r="D1467">
        <v>34</v>
      </c>
      <c r="E1467" t="s">
        <v>58</v>
      </c>
      <c r="F1467" t="s">
        <v>202</v>
      </c>
      <c r="G1467" s="1">
        <v>44032</v>
      </c>
      <c r="H1467" t="s">
        <v>67</v>
      </c>
      <c r="I1467" t="s">
        <v>60</v>
      </c>
      <c r="J1467" s="3" t="s">
        <v>4901</v>
      </c>
      <c r="K1467" t="s">
        <v>39</v>
      </c>
      <c r="L1467" t="s">
        <v>4902</v>
      </c>
      <c r="M1467" t="s">
        <v>143</v>
      </c>
      <c r="N1467" t="s">
        <v>26</v>
      </c>
      <c r="O1467" s="2">
        <v>45078.014768518522</v>
      </c>
      <c r="P1467" s="2">
        <v>45078.708518518521</v>
      </c>
      <c r="Q1467">
        <v>5</v>
      </c>
      <c r="R1467" t="str">
        <f t="shared" ca="1" si="22"/>
        <v>Sara</v>
      </c>
      <c r="S1467" t="str">
        <f>IFERROR(TEXT(DATEVALUE(LEFT(Table1[[#This Row],[Date of Purchase]],10)), "MMMM"), TEXT(Table1[[#This Row],[Date of Purchase]], "MMMM"))</f>
        <v>July</v>
      </c>
      <c r="T1467" t="str">
        <f>IF(OR(
  AND(Table1[[#This Row],[Ticket Priority]]="Critical", Table1[[#This Row],[Ticket Status]]&lt;&gt;"Closed"),
  AND(Table1[[#This Row],[Ticket Priority]]="High", Table1[[#This Row],[Ticket Status]]="Open")
), "Yes", "No")</f>
        <v>No</v>
      </c>
      <c r="U1467" s="4" t="str">
        <f>IF(Table1[[#This Row],[Ticket Status]]="Closed","Yes","No")</f>
        <v>Yes</v>
      </c>
      <c r="V1467" s="4" t="str">
        <f>IF(Table1[[#This Row],[Ticket Status]]="Pending Customer Response","Yes","No")</f>
        <v>No</v>
      </c>
      <c r="W1467" s="5">
        <f ca="1">COUNTIFS(Table1[Agent_name],Table1[[#This Row],[Agent_name]],Table1[Month],Table1[[#This Row],[Month]])/160</f>
        <v>0.6875</v>
      </c>
    </row>
    <row r="1468" spans="1:23" x14ac:dyDescent="0.25">
      <c r="A1468">
        <v>1467</v>
      </c>
      <c r="B1468" t="s">
        <v>4903</v>
      </c>
      <c r="C1468" t="s">
        <v>4904</v>
      </c>
      <c r="D1468">
        <v>26</v>
      </c>
      <c r="E1468" t="s">
        <v>58</v>
      </c>
      <c r="F1468" t="s">
        <v>20</v>
      </c>
      <c r="G1468" s="1">
        <v>44437</v>
      </c>
      <c r="H1468" t="s">
        <v>67</v>
      </c>
      <c r="I1468" t="s">
        <v>72</v>
      </c>
      <c r="J1468" s="3" t="s">
        <v>4905</v>
      </c>
      <c r="K1468" t="s">
        <v>24</v>
      </c>
      <c r="M1468" t="s">
        <v>25</v>
      </c>
      <c r="N1468" t="s">
        <v>26</v>
      </c>
      <c r="O1468" s="2">
        <v>45077.972430555557</v>
      </c>
      <c r="R1468" t="str">
        <f t="shared" ca="1" si="22"/>
        <v>Aisha</v>
      </c>
      <c r="S1468" t="str">
        <f>IFERROR(TEXT(DATEVALUE(LEFT(Table1[[#This Row],[Date of Purchase]],10)), "MMMM"), TEXT(Table1[[#This Row],[Date of Purchase]], "MMMM"))</f>
        <v>August</v>
      </c>
      <c r="T1468" t="str">
        <f>IF(OR(
  AND(Table1[[#This Row],[Ticket Priority]]="Critical", Table1[[#This Row],[Ticket Status]]&lt;&gt;"Closed"),
  AND(Table1[[#This Row],[Ticket Priority]]="High", Table1[[#This Row],[Ticket Status]]="Open")
), "Yes", "No")</f>
        <v>Yes</v>
      </c>
      <c r="U1468" s="4" t="str">
        <f>IF(Table1[[#This Row],[Ticket Status]]="Closed","Yes","No")</f>
        <v>No</v>
      </c>
      <c r="V1468" s="4" t="str">
        <f>IF(Table1[[#This Row],[Ticket Status]]="Pending Customer Response","Yes","No")</f>
        <v>Yes</v>
      </c>
      <c r="W1468" s="5">
        <f ca="1">COUNTIFS(Table1[Agent_name],Table1[[#This Row],[Agent_name]],Table1[Month],Table1[[#This Row],[Month]])/160</f>
        <v>0.86250000000000004</v>
      </c>
    </row>
    <row r="1469" spans="1:23" x14ac:dyDescent="0.25">
      <c r="A1469">
        <v>1468</v>
      </c>
      <c r="B1469" t="s">
        <v>4906</v>
      </c>
      <c r="C1469" t="s">
        <v>4907</v>
      </c>
      <c r="D1469">
        <v>34</v>
      </c>
      <c r="E1469" t="s">
        <v>19</v>
      </c>
      <c r="F1469" t="s">
        <v>211</v>
      </c>
      <c r="G1469" s="1">
        <v>44417</v>
      </c>
      <c r="H1469" t="s">
        <v>66</v>
      </c>
      <c r="I1469" t="s">
        <v>60</v>
      </c>
      <c r="J1469" s="3" t="s">
        <v>4908</v>
      </c>
      <c r="K1469" t="s">
        <v>39</v>
      </c>
      <c r="L1469" t="s">
        <v>4909</v>
      </c>
      <c r="M1469" t="s">
        <v>143</v>
      </c>
      <c r="N1469" t="s">
        <v>83</v>
      </c>
      <c r="O1469" s="2">
        <v>45078.204386574071</v>
      </c>
      <c r="P1469" s="2">
        <v>45078.135636574072</v>
      </c>
      <c r="Q1469">
        <v>5</v>
      </c>
      <c r="R1469" t="str">
        <f t="shared" ca="1" si="22"/>
        <v>Sara</v>
      </c>
      <c r="S1469" t="str">
        <f>IFERROR(TEXT(DATEVALUE(LEFT(Table1[[#This Row],[Date of Purchase]],10)), "MMMM"), TEXT(Table1[[#This Row],[Date of Purchase]], "MMMM"))</f>
        <v>August</v>
      </c>
      <c r="T1469" t="str">
        <f>IF(OR(
  AND(Table1[[#This Row],[Ticket Priority]]="Critical", Table1[[#This Row],[Ticket Status]]&lt;&gt;"Closed"),
  AND(Table1[[#This Row],[Ticket Priority]]="High", Table1[[#This Row],[Ticket Status]]="Open")
), "Yes", "No")</f>
        <v>No</v>
      </c>
      <c r="U1469" s="4" t="str">
        <f>IF(Table1[[#This Row],[Ticket Status]]="Closed","Yes","No")</f>
        <v>Yes</v>
      </c>
      <c r="V1469" s="4" t="str">
        <f>IF(Table1[[#This Row],[Ticket Status]]="Pending Customer Response","Yes","No")</f>
        <v>No</v>
      </c>
      <c r="W1469" s="5">
        <f ca="1">COUNTIFS(Table1[Agent_name],Table1[[#This Row],[Agent_name]],Table1[Month],Table1[[#This Row],[Month]])/160</f>
        <v>0.8</v>
      </c>
    </row>
    <row r="1470" spans="1:23" x14ac:dyDescent="0.25">
      <c r="A1470">
        <v>1469</v>
      </c>
      <c r="B1470" t="s">
        <v>4910</v>
      </c>
      <c r="C1470" t="s">
        <v>4911</v>
      </c>
      <c r="D1470">
        <v>56</v>
      </c>
      <c r="E1470" t="s">
        <v>29</v>
      </c>
      <c r="F1470" t="s">
        <v>397</v>
      </c>
      <c r="G1470" s="1">
        <v>44172</v>
      </c>
      <c r="H1470" t="s">
        <v>21</v>
      </c>
      <c r="I1470" t="s">
        <v>22</v>
      </c>
      <c r="J1470" s="3" t="s">
        <v>4912</v>
      </c>
      <c r="K1470" t="s">
        <v>39</v>
      </c>
      <c r="L1470" t="s">
        <v>4913</v>
      </c>
      <c r="M1470" t="s">
        <v>25</v>
      </c>
      <c r="N1470" t="s">
        <v>26</v>
      </c>
      <c r="O1470" s="2">
        <v>45078.496770833335</v>
      </c>
      <c r="P1470" s="2">
        <v>45078.665520833332</v>
      </c>
      <c r="Q1470">
        <v>4</v>
      </c>
      <c r="R1470" t="str">
        <f t="shared" ca="1" si="22"/>
        <v>Mohit</v>
      </c>
      <c r="S1470" t="str">
        <f>IFERROR(TEXT(DATEVALUE(LEFT(Table1[[#This Row],[Date of Purchase]],10)), "MMMM"), TEXT(Table1[[#This Row],[Date of Purchase]], "MMMM"))</f>
        <v>December</v>
      </c>
      <c r="T1470" t="str">
        <f>IF(OR(
  AND(Table1[[#This Row],[Ticket Priority]]="Critical", Table1[[#This Row],[Ticket Status]]&lt;&gt;"Closed"),
  AND(Table1[[#This Row],[Ticket Priority]]="High", Table1[[#This Row],[Ticket Status]]="Open")
), "Yes", "No")</f>
        <v>No</v>
      </c>
      <c r="U1470" s="4" t="str">
        <f>IF(Table1[[#This Row],[Ticket Status]]="Closed","Yes","No")</f>
        <v>Yes</v>
      </c>
      <c r="V1470" s="4" t="str">
        <f>IF(Table1[[#This Row],[Ticket Status]]="Pending Customer Response","Yes","No")</f>
        <v>No</v>
      </c>
      <c r="W1470" s="5">
        <f ca="1">COUNTIFS(Table1[Agent_name],Table1[[#This Row],[Agent_name]],Table1[Month],Table1[[#This Row],[Month]])/160</f>
        <v>0.44374999999999998</v>
      </c>
    </row>
    <row r="1471" spans="1:23" x14ac:dyDescent="0.25">
      <c r="A1471">
        <v>1470</v>
      </c>
      <c r="B1471" t="s">
        <v>4914</v>
      </c>
      <c r="C1471" t="s">
        <v>4915</v>
      </c>
      <c r="D1471">
        <v>67</v>
      </c>
      <c r="E1471" t="s">
        <v>29</v>
      </c>
      <c r="F1471" t="s">
        <v>397</v>
      </c>
      <c r="G1471" s="1">
        <v>44338</v>
      </c>
      <c r="H1471" t="s">
        <v>67</v>
      </c>
      <c r="I1471" t="s">
        <v>77</v>
      </c>
      <c r="J1471" s="3" t="s">
        <v>4916</v>
      </c>
      <c r="K1471" t="s">
        <v>24</v>
      </c>
      <c r="M1471" t="s">
        <v>89</v>
      </c>
      <c r="N1471" t="s">
        <v>83</v>
      </c>
      <c r="O1471" s="2">
        <v>45078.64261574074</v>
      </c>
      <c r="R1471" t="str">
        <f t="shared" ca="1" si="22"/>
        <v>Ravi</v>
      </c>
      <c r="S1471" t="str">
        <f>IFERROR(TEXT(DATEVALUE(LEFT(Table1[[#This Row],[Date of Purchase]],10)), "MMMM"), TEXT(Table1[[#This Row],[Date of Purchase]], "MMMM"))</f>
        <v>May</v>
      </c>
      <c r="T1471" t="str">
        <f>IF(OR(
  AND(Table1[[#This Row],[Ticket Priority]]="Critical", Table1[[#This Row],[Ticket Status]]&lt;&gt;"Closed"),
  AND(Table1[[#This Row],[Ticket Priority]]="High", Table1[[#This Row],[Ticket Status]]="Open")
), "Yes", "No")</f>
        <v>No</v>
      </c>
      <c r="U1471" s="4" t="str">
        <f>IF(Table1[[#This Row],[Ticket Status]]="Closed","Yes","No")</f>
        <v>No</v>
      </c>
      <c r="V1471" s="4" t="str">
        <f>IF(Table1[[#This Row],[Ticket Status]]="Pending Customer Response","Yes","No")</f>
        <v>Yes</v>
      </c>
      <c r="W1471" s="5">
        <f ca="1">COUNTIFS(Table1[Agent_name],Table1[[#This Row],[Agent_name]],Table1[Month],Table1[[#This Row],[Month]])/160</f>
        <v>0.67500000000000004</v>
      </c>
    </row>
    <row r="1472" spans="1:23" x14ac:dyDescent="0.25">
      <c r="A1472">
        <v>1471</v>
      </c>
      <c r="B1472" t="s">
        <v>4917</v>
      </c>
      <c r="C1472" t="s">
        <v>4918</v>
      </c>
      <c r="D1472">
        <v>67</v>
      </c>
      <c r="E1472" t="s">
        <v>58</v>
      </c>
      <c r="F1472" t="s">
        <v>103</v>
      </c>
      <c r="G1472" s="1">
        <v>44154</v>
      </c>
      <c r="H1472" t="s">
        <v>67</v>
      </c>
      <c r="I1472" t="s">
        <v>31</v>
      </c>
      <c r="J1472" s="3" t="s">
        <v>4919</v>
      </c>
      <c r="K1472" t="s">
        <v>62</v>
      </c>
      <c r="M1472" t="s">
        <v>41</v>
      </c>
      <c r="N1472" t="s">
        <v>26</v>
      </c>
      <c r="R1472" t="str">
        <f t="shared" ca="1" si="22"/>
        <v>Ravi</v>
      </c>
      <c r="S1472" t="str">
        <f>IFERROR(TEXT(DATEVALUE(LEFT(Table1[[#This Row],[Date of Purchase]],10)), "MMMM"), TEXT(Table1[[#This Row],[Date of Purchase]], "MMMM"))</f>
        <v>November</v>
      </c>
      <c r="T1472" t="str">
        <f>IF(OR(
  AND(Table1[[#This Row],[Ticket Priority]]="Critical", Table1[[#This Row],[Ticket Status]]&lt;&gt;"Closed"),
  AND(Table1[[#This Row],[Ticket Priority]]="High", Table1[[#This Row],[Ticket Status]]="Open")
), "Yes", "No")</f>
        <v>No</v>
      </c>
      <c r="U1472" s="4" t="str">
        <f>IF(Table1[[#This Row],[Ticket Status]]="Closed","Yes","No")</f>
        <v>No</v>
      </c>
      <c r="V1472" s="4" t="str">
        <f>IF(Table1[[#This Row],[Ticket Status]]="Pending Customer Response","Yes","No")</f>
        <v>No</v>
      </c>
      <c r="W1472" s="5">
        <f ca="1">COUNTIFS(Table1[Agent_name],Table1[[#This Row],[Agent_name]],Table1[Month],Table1[[#This Row],[Month]])/160</f>
        <v>0.61875000000000002</v>
      </c>
    </row>
    <row r="1473" spans="1:23" x14ac:dyDescent="0.25">
      <c r="A1473">
        <v>1472</v>
      </c>
      <c r="B1473" t="s">
        <v>4920</v>
      </c>
      <c r="C1473" t="s">
        <v>4921</v>
      </c>
      <c r="D1473">
        <v>32</v>
      </c>
      <c r="E1473" t="s">
        <v>58</v>
      </c>
      <c r="F1473" t="s">
        <v>242</v>
      </c>
      <c r="G1473" s="1">
        <v>43992</v>
      </c>
      <c r="H1473" t="s">
        <v>59</v>
      </c>
      <c r="I1473" t="s">
        <v>77</v>
      </c>
      <c r="J1473" s="3" t="s">
        <v>4922</v>
      </c>
      <c r="K1473" t="s">
        <v>24</v>
      </c>
      <c r="M1473" t="s">
        <v>41</v>
      </c>
      <c r="N1473" t="s">
        <v>55</v>
      </c>
      <c r="O1473" s="2">
        <v>45078.53361111111</v>
      </c>
      <c r="R1473" t="str">
        <f t="shared" ca="1" si="22"/>
        <v>Ravi</v>
      </c>
      <c r="S1473" t="str">
        <f>IFERROR(TEXT(DATEVALUE(LEFT(Table1[[#This Row],[Date of Purchase]],10)), "MMMM"), TEXT(Table1[[#This Row],[Date of Purchase]], "MMMM"))</f>
        <v>June</v>
      </c>
      <c r="T1473" t="str">
        <f>IF(OR(
  AND(Table1[[#This Row],[Ticket Priority]]="Critical", Table1[[#This Row],[Ticket Status]]&lt;&gt;"Closed"),
  AND(Table1[[#This Row],[Ticket Priority]]="High", Table1[[#This Row],[Ticket Status]]="Open")
), "Yes", "No")</f>
        <v>No</v>
      </c>
      <c r="U1473" s="4" t="str">
        <f>IF(Table1[[#This Row],[Ticket Status]]="Closed","Yes","No")</f>
        <v>No</v>
      </c>
      <c r="V1473" s="4" t="str">
        <f>IF(Table1[[#This Row],[Ticket Status]]="Pending Customer Response","Yes","No")</f>
        <v>Yes</v>
      </c>
      <c r="W1473" s="5">
        <f ca="1">COUNTIFS(Table1[Agent_name],Table1[[#This Row],[Agent_name]],Table1[Month],Table1[[#This Row],[Month]])/160</f>
        <v>0.58125000000000004</v>
      </c>
    </row>
    <row r="1474" spans="1:23" x14ac:dyDescent="0.25">
      <c r="A1474">
        <v>1473</v>
      </c>
      <c r="B1474" t="s">
        <v>4923</v>
      </c>
      <c r="C1474" t="s">
        <v>4924</v>
      </c>
      <c r="D1474">
        <v>53</v>
      </c>
      <c r="E1474" t="s">
        <v>29</v>
      </c>
      <c r="F1474" t="s">
        <v>655</v>
      </c>
      <c r="G1474" s="1">
        <v>44053</v>
      </c>
      <c r="H1474" t="s">
        <v>67</v>
      </c>
      <c r="I1474" t="s">
        <v>141</v>
      </c>
      <c r="J1474" s="3" t="s">
        <v>4925</v>
      </c>
      <c r="K1474" t="s">
        <v>62</v>
      </c>
      <c r="M1474" t="s">
        <v>143</v>
      </c>
      <c r="N1474" t="s">
        <v>83</v>
      </c>
      <c r="R1474" t="str">
        <f t="shared" ref="R1474:R1537" ca="1" si="23">CHOOSE(
RANDBETWEEN(1,20),
"Aisha","Aisha","Aisha","Aisha",
"Ravi","Ravi","Ravi",
"Sara","Sara","Sara",
"Mohit","Mohit",
"Priya","Priya",
"Arjun",
"Neha","Rahul","Divya","Karan","Meera","Sanjay"
)</f>
        <v>Rahul</v>
      </c>
      <c r="S1474" t="str">
        <f>IFERROR(TEXT(DATEVALUE(LEFT(Table1[[#This Row],[Date of Purchase]],10)), "MMMM"), TEXT(Table1[[#This Row],[Date of Purchase]], "MMMM"))</f>
        <v>August</v>
      </c>
      <c r="T1474" t="str">
        <f>IF(OR(
  AND(Table1[[#This Row],[Ticket Priority]]="Critical", Table1[[#This Row],[Ticket Status]]&lt;&gt;"Closed"),
  AND(Table1[[#This Row],[Ticket Priority]]="High", Table1[[#This Row],[Ticket Status]]="Open")
), "Yes", "No")</f>
        <v>No</v>
      </c>
      <c r="U1474" s="4" t="str">
        <f>IF(Table1[[#This Row],[Ticket Status]]="Closed","Yes","No")</f>
        <v>No</v>
      </c>
      <c r="V1474" s="4" t="str">
        <f>IF(Table1[[#This Row],[Ticket Status]]="Pending Customer Response","Yes","No")</f>
        <v>No</v>
      </c>
      <c r="W1474" s="5">
        <f ca="1">COUNTIFS(Table1[Agent_name],Table1[[#This Row],[Agent_name]],Table1[Month],Table1[[#This Row],[Month]])/160</f>
        <v>0.22500000000000001</v>
      </c>
    </row>
    <row r="1475" spans="1:23" x14ac:dyDescent="0.25">
      <c r="A1475">
        <v>1474</v>
      </c>
      <c r="B1475" t="s">
        <v>4926</v>
      </c>
      <c r="C1475" t="s">
        <v>4927</v>
      </c>
      <c r="D1475">
        <v>56</v>
      </c>
      <c r="E1475" t="s">
        <v>19</v>
      </c>
      <c r="F1475" t="s">
        <v>281</v>
      </c>
      <c r="G1475" s="1">
        <v>44220</v>
      </c>
      <c r="H1475" t="s">
        <v>21</v>
      </c>
      <c r="I1475" t="s">
        <v>141</v>
      </c>
      <c r="J1475" s="3" t="s">
        <v>4928</v>
      </c>
      <c r="K1475" t="s">
        <v>62</v>
      </c>
      <c r="M1475" t="s">
        <v>25</v>
      </c>
      <c r="N1475" t="s">
        <v>55</v>
      </c>
      <c r="R1475" t="str">
        <f t="shared" ca="1" si="23"/>
        <v>Priya</v>
      </c>
      <c r="S1475" t="str">
        <f>IFERROR(TEXT(DATEVALUE(LEFT(Table1[[#This Row],[Date of Purchase]],10)), "MMMM"), TEXT(Table1[[#This Row],[Date of Purchase]], "MMMM"))</f>
        <v>January</v>
      </c>
      <c r="T1475" t="str">
        <f>IF(OR(
  AND(Table1[[#This Row],[Ticket Priority]]="Critical", Table1[[#This Row],[Ticket Status]]&lt;&gt;"Closed"),
  AND(Table1[[#This Row],[Ticket Priority]]="High", Table1[[#This Row],[Ticket Status]]="Open")
), "Yes", "No")</f>
        <v>Yes</v>
      </c>
      <c r="U1475" s="4" t="str">
        <f>IF(Table1[[#This Row],[Ticket Status]]="Closed","Yes","No")</f>
        <v>No</v>
      </c>
      <c r="V1475" s="4" t="str">
        <f>IF(Table1[[#This Row],[Ticket Status]]="Pending Customer Response","Yes","No")</f>
        <v>No</v>
      </c>
      <c r="W1475" s="5">
        <f ca="1">COUNTIFS(Table1[Agent_name],Table1[[#This Row],[Agent_name]],Table1[Month],Table1[[#This Row],[Month]])/160</f>
        <v>0.51875000000000004</v>
      </c>
    </row>
    <row r="1476" spans="1:23" x14ac:dyDescent="0.25">
      <c r="A1476">
        <v>1475</v>
      </c>
      <c r="B1476" t="s">
        <v>4929</v>
      </c>
      <c r="C1476" t="s">
        <v>4930</v>
      </c>
      <c r="D1476">
        <v>27</v>
      </c>
      <c r="E1476" t="s">
        <v>19</v>
      </c>
      <c r="F1476" t="s">
        <v>223</v>
      </c>
      <c r="G1476" s="1">
        <v>44452</v>
      </c>
      <c r="H1476" t="s">
        <v>67</v>
      </c>
      <c r="I1476" t="s">
        <v>46</v>
      </c>
      <c r="J1476" s="3" t="s">
        <v>4931</v>
      </c>
      <c r="K1476" t="s">
        <v>24</v>
      </c>
      <c r="M1476" t="s">
        <v>89</v>
      </c>
      <c r="N1476" t="s">
        <v>26</v>
      </c>
      <c r="O1476" s="2">
        <v>45078.038530092592</v>
      </c>
      <c r="R1476" t="str">
        <f t="shared" ca="1" si="23"/>
        <v>Karan</v>
      </c>
      <c r="S1476" t="str">
        <f>IFERROR(TEXT(DATEVALUE(LEFT(Table1[[#This Row],[Date of Purchase]],10)), "MMMM"), TEXT(Table1[[#This Row],[Date of Purchase]], "MMMM"))</f>
        <v>September</v>
      </c>
      <c r="T1476" t="str">
        <f>IF(OR(
  AND(Table1[[#This Row],[Ticket Priority]]="Critical", Table1[[#This Row],[Ticket Status]]&lt;&gt;"Closed"),
  AND(Table1[[#This Row],[Ticket Priority]]="High", Table1[[#This Row],[Ticket Status]]="Open")
), "Yes", "No")</f>
        <v>No</v>
      </c>
      <c r="U1476" s="4" t="str">
        <f>IF(Table1[[#This Row],[Ticket Status]]="Closed","Yes","No")</f>
        <v>No</v>
      </c>
      <c r="V1476" s="4" t="str">
        <f>IF(Table1[[#This Row],[Ticket Status]]="Pending Customer Response","Yes","No")</f>
        <v>Yes</v>
      </c>
      <c r="W1476" s="5">
        <f ca="1">COUNTIFS(Table1[Agent_name],Table1[[#This Row],[Agent_name]],Table1[Month],Table1[[#This Row],[Month]])/160</f>
        <v>0.24374999999999999</v>
      </c>
    </row>
    <row r="1477" spans="1:23" x14ac:dyDescent="0.25">
      <c r="A1477">
        <v>1476</v>
      </c>
      <c r="B1477" t="s">
        <v>4932</v>
      </c>
      <c r="C1477" t="s">
        <v>4933</v>
      </c>
      <c r="D1477">
        <v>50</v>
      </c>
      <c r="E1477" t="s">
        <v>29</v>
      </c>
      <c r="F1477" t="s">
        <v>76</v>
      </c>
      <c r="G1477" s="1">
        <v>44081</v>
      </c>
      <c r="H1477" t="s">
        <v>21</v>
      </c>
      <c r="I1477" t="s">
        <v>31</v>
      </c>
      <c r="J1477" s="3" t="s">
        <v>4934</v>
      </c>
      <c r="K1477" t="s">
        <v>24</v>
      </c>
      <c r="M1477" t="s">
        <v>25</v>
      </c>
      <c r="N1477" t="s">
        <v>33</v>
      </c>
      <c r="O1477" s="2">
        <v>45078.082997685182</v>
      </c>
      <c r="R1477" t="str">
        <f t="shared" ca="1" si="23"/>
        <v>Ravi</v>
      </c>
      <c r="S1477" t="str">
        <f>IFERROR(TEXT(DATEVALUE(LEFT(Table1[[#This Row],[Date of Purchase]],10)), "MMMM"), TEXT(Table1[[#This Row],[Date of Purchase]], "MMMM"))</f>
        <v>September</v>
      </c>
      <c r="T1477" t="str">
        <f>IF(OR(
  AND(Table1[[#This Row],[Ticket Priority]]="Critical", Table1[[#This Row],[Ticket Status]]&lt;&gt;"Closed"),
  AND(Table1[[#This Row],[Ticket Priority]]="High", Table1[[#This Row],[Ticket Status]]="Open")
), "Yes", "No")</f>
        <v>Yes</v>
      </c>
      <c r="U1477" s="4" t="str">
        <f>IF(Table1[[#This Row],[Ticket Status]]="Closed","Yes","No")</f>
        <v>No</v>
      </c>
      <c r="V1477" s="4" t="str">
        <f>IF(Table1[[#This Row],[Ticket Status]]="Pending Customer Response","Yes","No")</f>
        <v>Yes</v>
      </c>
      <c r="W1477" s="5">
        <f ca="1">COUNTIFS(Table1[Agent_name],Table1[[#This Row],[Agent_name]],Table1[Month],Table1[[#This Row],[Month]])/160</f>
        <v>0.64375000000000004</v>
      </c>
    </row>
    <row r="1478" spans="1:23" x14ac:dyDescent="0.25">
      <c r="A1478">
        <v>1477</v>
      </c>
      <c r="B1478" t="s">
        <v>4935</v>
      </c>
      <c r="C1478" t="s">
        <v>4936</v>
      </c>
      <c r="D1478">
        <v>21</v>
      </c>
      <c r="E1478" t="s">
        <v>58</v>
      </c>
      <c r="F1478" t="s">
        <v>339</v>
      </c>
      <c r="G1478" s="1">
        <v>44459</v>
      </c>
      <c r="H1478" t="s">
        <v>21</v>
      </c>
      <c r="I1478" t="s">
        <v>77</v>
      </c>
      <c r="J1478" s="3" t="s">
        <v>1076</v>
      </c>
      <c r="K1478" t="s">
        <v>24</v>
      </c>
      <c r="M1478" t="s">
        <v>89</v>
      </c>
      <c r="N1478" t="s">
        <v>33</v>
      </c>
      <c r="O1478" s="2">
        <v>45078.787858796299</v>
      </c>
      <c r="R1478" t="str">
        <f t="shared" ca="1" si="23"/>
        <v>Rahul</v>
      </c>
      <c r="S1478" t="str">
        <f>IFERROR(TEXT(DATEVALUE(LEFT(Table1[[#This Row],[Date of Purchase]],10)), "MMMM"), TEXT(Table1[[#This Row],[Date of Purchase]], "MMMM"))</f>
        <v>September</v>
      </c>
      <c r="T1478" t="str">
        <f>IF(OR(
  AND(Table1[[#This Row],[Ticket Priority]]="Critical", Table1[[#This Row],[Ticket Status]]&lt;&gt;"Closed"),
  AND(Table1[[#This Row],[Ticket Priority]]="High", Table1[[#This Row],[Ticket Status]]="Open")
), "Yes", "No")</f>
        <v>No</v>
      </c>
      <c r="U1478" s="4" t="str">
        <f>IF(Table1[[#This Row],[Ticket Status]]="Closed","Yes","No")</f>
        <v>No</v>
      </c>
      <c r="V1478" s="4" t="str">
        <f>IF(Table1[[#This Row],[Ticket Status]]="Pending Customer Response","Yes","No")</f>
        <v>Yes</v>
      </c>
      <c r="W1478" s="5">
        <f ca="1">COUNTIFS(Table1[Agent_name],Table1[[#This Row],[Agent_name]],Table1[Month],Table1[[#This Row],[Month]])/160</f>
        <v>0.25</v>
      </c>
    </row>
    <row r="1479" spans="1:23" x14ac:dyDescent="0.25">
      <c r="A1479">
        <v>1478</v>
      </c>
      <c r="B1479" t="s">
        <v>4937</v>
      </c>
      <c r="C1479" t="s">
        <v>4938</v>
      </c>
      <c r="D1479">
        <v>41</v>
      </c>
      <c r="E1479" t="s">
        <v>29</v>
      </c>
      <c r="F1479" t="s">
        <v>112</v>
      </c>
      <c r="G1479" s="1">
        <v>44045</v>
      </c>
      <c r="H1479" t="s">
        <v>59</v>
      </c>
      <c r="I1479" t="s">
        <v>72</v>
      </c>
      <c r="J1479" s="3" t="s">
        <v>4939</v>
      </c>
      <c r="K1479" t="s">
        <v>62</v>
      </c>
      <c r="M1479" t="s">
        <v>25</v>
      </c>
      <c r="N1479" t="s">
        <v>33</v>
      </c>
      <c r="R1479" t="str">
        <f t="shared" ca="1" si="23"/>
        <v>Meera</v>
      </c>
      <c r="S1479" t="str">
        <f>IFERROR(TEXT(DATEVALUE(LEFT(Table1[[#This Row],[Date of Purchase]],10)), "MMMM"), TEXT(Table1[[#This Row],[Date of Purchase]], "MMMM"))</f>
        <v>August</v>
      </c>
      <c r="T1479" t="str">
        <f>IF(OR(
  AND(Table1[[#This Row],[Ticket Priority]]="Critical", Table1[[#This Row],[Ticket Status]]&lt;&gt;"Closed"),
  AND(Table1[[#This Row],[Ticket Priority]]="High", Table1[[#This Row],[Ticket Status]]="Open")
), "Yes", "No")</f>
        <v>Yes</v>
      </c>
      <c r="U1479" s="4" t="str">
        <f>IF(Table1[[#This Row],[Ticket Status]]="Closed","Yes","No")</f>
        <v>No</v>
      </c>
      <c r="V1479" s="4" t="str">
        <f>IF(Table1[[#This Row],[Ticket Status]]="Pending Customer Response","Yes","No")</f>
        <v>No</v>
      </c>
      <c r="W1479" s="5">
        <f ca="1">COUNTIFS(Table1[Agent_name],Table1[[#This Row],[Agent_name]],Table1[Month],Table1[[#This Row],[Month]])/160</f>
        <v>0.18124999999999999</v>
      </c>
    </row>
    <row r="1480" spans="1:23" x14ac:dyDescent="0.25">
      <c r="A1480">
        <v>1479</v>
      </c>
      <c r="B1480" t="s">
        <v>4940</v>
      </c>
      <c r="C1480" t="s">
        <v>4941</v>
      </c>
      <c r="D1480">
        <v>61</v>
      </c>
      <c r="E1480" t="s">
        <v>58</v>
      </c>
      <c r="F1480" t="s">
        <v>65</v>
      </c>
      <c r="G1480" s="1">
        <v>44209</v>
      </c>
      <c r="H1480" t="s">
        <v>67</v>
      </c>
      <c r="I1480" t="s">
        <v>141</v>
      </c>
      <c r="J1480" s="3" t="s">
        <v>4942</v>
      </c>
      <c r="K1480" t="s">
        <v>24</v>
      </c>
      <c r="M1480" t="s">
        <v>143</v>
      </c>
      <c r="N1480" t="s">
        <v>55</v>
      </c>
      <c r="O1480" s="2">
        <v>45078.721215277779</v>
      </c>
      <c r="R1480" t="str">
        <f t="shared" ca="1" si="23"/>
        <v>Arjun</v>
      </c>
      <c r="S1480" t="str">
        <f>IFERROR(TEXT(DATEVALUE(LEFT(Table1[[#This Row],[Date of Purchase]],10)), "MMMM"), TEXT(Table1[[#This Row],[Date of Purchase]], "MMMM"))</f>
        <v>January</v>
      </c>
      <c r="T1480" t="str">
        <f>IF(OR(
  AND(Table1[[#This Row],[Ticket Priority]]="Critical", Table1[[#This Row],[Ticket Status]]&lt;&gt;"Closed"),
  AND(Table1[[#This Row],[Ticket Priority]]="High", Table1[[#This Row],[Ticket Status]]="Open")
), "Yes", "No")</f>
        <v>No</v>
      </c>
      <c r="U1480" s="4" t="str">
        <f>IF(Table1[[#This Row],[Ticket Status]]="Closed","Yes","No")</f>
        <v>No</v>
      </c>
      <c r="V1480" s="4" t="str">
        <f>IF(Table1[[#This Row],[Ticket Status]]="Pending Customer Response","Yes","No")</f>
        <v>Yes</v>
      </c>
      <c r="W1480" s="5">
        <f ca="1">COUNTIFS(Table1[Agent_name],Table1[[#This Row],[Agent_name]],Table1[Month],Table1[[#This Row],[Month]])/160</f>
        <v>0.20624999999999999</v>
      </c>
    </row>
    <row r="1481" spans="1:23" x14ac:dyDescent="0.25">
      <c r="A1481">
        <v>1480</v>
      </c>
      <c r="B1481" t="s">
        <v>4943</v>
      </c>
      <c r="C1481" t="s">
        <v>4944</v>
      </c>
      <c r="D1481">
        <v>64</v>
      </c>
      <c r="E1481" t="s">
        <v>58</v>
      </c>
      <c r="F1481" t="s">
        <v>655</v>
      </c>
      <c r="G1481" s="1">
        <v>44105</v>
      </c>
      <c r="H1481" t="s">
        <v>21</v>
      </c>
      <c r="I1481" t="s">
        <v>113</v>
      </c>
      <c r="J1481" s="3" t="s">
        <v>4945</v>
      </c>
      <c r="K1481" t="s">
        <v>24</v>
      </c>
      <c r="M1481" t="s">
        <v>89</v>
      </c>
      <c r="N1481" t="s">
        <v>33</v>
      </c>
      <c r="O1481" s="2">
        <v>45078.030949074076</v>
      </c>
      <c r="R1481" t="str">
        <f t="shared" ca="1" si="23"/>
        <v>Meera</v>
      </c>
      <c r="S1481" t="str">
        <f>IFERROR(TEXT(DATEVALUE(LEFT(Table1[[#This Row],[Date of Purchase]],10)), "MMMM"), TEXT(Table1[[#This Row],[Date of Purchase]], "MMMM"))</f>
        <v>October</v>
      </c>
      <c r="T1481" t="str">
        <f>IF(OR(
  AND(Table1[[#This Row],[Ticket Priority]]="Critical", Table1[[#This Row],[Ticket Status]]&lt;&gt;"Closed"),
  AND(Table1[[#This Row],[Ticket Priority]]="High", Table1[[#This Row],[Ticket Status]]="Open")
), "Yes", "No")</f>
        <v>No</v>
      </c>
      <c r="U1481" s="4" t="str">
        <f>IF(Table1[[#This Row],[Ticket Status]]="Closed","Yes","No")</f>
        <v>No</v>
      </c>
      <c r="V1481" s="4" t="str">
        <f>IF(Table1[[#This Row],[Ticket Status]]="Pending Customer Response","Yes","No")</f>
        <v>Yes</v>
      </c>
      <c r="W1481" s="5">
        <f ca="1">COUNTIFS(Table1[Agent_name],Table1[[#This Row],[Agent_name]],Table1[Month],Table1[[#This Row],[Month]])/160</f>
        <v>0.23749999999999999</v>
      </c>
    </row>
    <row r="1482" spans="1:23" x14ac:dyDescent="0.25">
      <c r="A1482">
        <v>1481</v>
      </c>
      <c r="B1482" t="s">
        <v>4946</v>
      </c>
      <c r="C1482" t="s">
        <v>4947</v>
      </c>
      <c r="D1482">
        <v>34</v>
      </c>
      <c r="E1482" t="s">
        <v>29</v>
      </c>
      <c r="F1482" t="s">
        <v>81</v>
      </c>
      <c r="G1482" s="1">
        <v>44106</v>
      </c>
      <c r="H1482" t="s">
        <v>59</v>
      </c>
      <c r="I1482" t="s">
        <v>22</v>
      </c>
      <c r="J1482" s="3" t="s">
        <v>4948</v>
      </c>
      <c r="K1482" t="s">
        <v>39</v>
      </c>
      <c r="L1482" t="s">
        <v>4949</v>
      </c>
      <c r="M1482" t="s">
        <v>143</v>
      </c>
      <c r="N1482" t="s">
        <v>33</v>
      </c>
      <c r="O1482" s="2">
        <v>45077.987916666665</v>
      </c>
      <c r="P1482" s="2">
        <v>45078.334444444445</v>
      </c>
      <c r="Q1482">
        <v>4</v>
      </c>
      <c r="R1482" t="str">
        <f t="shared" ca="1" si="23"/>
        <v>Priya</v>
      </c>
      <c r="S1482" t="str">
        <f>IFERROR(TEXT(DATEVALUE(LEFT(Table1[[#This Row],[Date of Purchase]],10)), "MMMM"), TEXT(Table1[[#This Row],[Date of Purchase]], "MMMM"))</f>
        <v>October</v>
      </c>
      <c r="T1482" t="str">
        <f>IF(OR(
  AND(Table1[[#This Row],[Ticket Priority]]="Critical", Table1[[#This Row],[Ticket Status]]&lt;&gt;"Closed"),
  AND(Table1[[#This Row],[Ticket Priority]]="High", Table1[[#This Row],[Ticket Status]]="Open")
), "Yes", "No")</f>
        <v>No</v>
      </c>
      <c r="U1482" s="4" t="str">
        <f>IF(Table1[[#This Row],[Ticket Status]]="Closed","Yes","No")</f>
        <v>Yes</v>
      </c>
      <c r="V1482" s="4" t="str">
        <f>IF(Table1[[#This Row],[Ticket Status]]="Pending Customer Response","Yes","No")</f>
        <v>No</v>
      </c>
      <c r="W1482" s="5">
        <f ca="1">COUNTIFS(Table1[Agent_name],Table1[[#This Row],[Agent_name]],Table1[Month],Table1[[#This Row],[Month]])/160</f>
        <v>0.58125000000000004</v>
      </c>
    </row>
    <row r="1483" spans="1:23" x14ac:dyDescent="0.25">
      <c r="A1483">
        <v>1482</v>
      </c>
      <c r="B1483" t="s">
        <v>4950</v>
      </c>
      <c r="C1483" t="s">
        <v>4951</v>
      </c>
      <c r="D1483">
        <v>28</v>
      </c>
      <c r="E1483" t="s">
        <v>19</v>
      </c>
      <c r="F1483" t="s">
        <v>30</v>
      </c>
      <c r="G1483" s="1">
        <v>44293</v>
      </c>
      <c r="H1483" t="s">
        <v>59</v>
      </c>
      <c r="I1483" t="s">
        <v>77</v>
      </c>
      <c r="J1483" s="3" t="s">
        <v>4952</v>
      </c>
      <c r="K1483" t="s">
        <v>39</v>
      </c>
      <c r="L1483" t="s">
        <v>4953</v>
      </c>
      <c r="M1483" t="s">
        <v>143</v>
      </c>
      <c r="N1483" t="s">
        <v>55</v>
      </c>
      <c r="O1483" s="2">
        <v>45077.953912037039</v>
      </c>
      <c r="P1483" s="2">
        <v>45078.092800925922</v>
      </c>
      <c r="Q1483">
        <v>4</v>
      </c>
      <c r="R1483" t="str">
        <f t="shared" ca="1" si="23"/>
        <v>Aisha</v>
      </c>
      <c r="S1483" t="str">
        <f>IFERROR(TEXT(DATEVALUE(LEFT(Table1[[#This Row],[Date of Purchase]],10)), "MMMM"), TEXT(Table1[[#This Row],[Date of Purchase]], "MMMM"))</f>
        <v>April</v>
      </c>
      <c r="T1483" t="str">
        <f>IF(OR(
  AND(Table1[[#This Row],[Ticket Priority]]="Critical", Table1[[#This Row],[Ticket Status]]&lt;&gt;"Closed"),
  AND(Table1[[#This Row],[Ticket Priority]]="High", Table1[[#This Row],[Ticket Status]]="Open")
), "Yes", "No")</f>
        <v>No</v>
      </c>
      <c r="U1483" s="4" t="str">
        <f>IF(Table1[[#This Row],[Ticket Status]]="Closed","Yes","No")</f>
        <v>Yes</v>
      </c>
      <c r="V1483" s="4" t="str">
        <f>IF(Table1[[#This Row],[Ticket Status]]="Pending Customer Response","Yes","No")</f>
        <v>No</v>
      </c>
      <c r="W1483" s="5">
        <f ca="1">COUNTIFS(Table1[Agent_name],Table1[[#This Row],[Agent_name]],Table1[Month],Table1[[#This Row],[Month]])/160</f>
        <v>0.81874999999999998</v>
      </c>
    </row>
    <row r="1484" spans="1:23" x14ac:dyDescent="0.25">
      <c r="A1484">
        <v>1483</v>
      </c>
      <c r="B1484" t="s">
        <v>4954</v>
      </c>
      <c r="C1484" t="s">
        <v>4955</v>
      </c>
      <c r="D1484">
        <v>26</v>
      </c>
      <c r="E1484" t="s">
        <v>58</v>
      </c>
      <c r="F1484" t="s">
        <v>161</v>
      </c>
      <c r="G1484" s="1">
        <v>43882</v>
      </c>
      <c r="H1484" t="s">
        <v>66</v>
      </c>
      <c r="I1484" t="s">
        <v>141</v>
      </c>
      <c r="J1484" s="3" t="s">
        <v>4956</v>
      </c>
      <c r="K1484" t="s">
        <v>24</v>
      </c>
      <c r="M1484" t="s">
        <v>143</v>
      </c>
      <c r="N1484" t="s">
        <v>33</v>
      </c>
      <c r="O1484" s="2">
        <v>45078.751840277779</v>
      </c>
      <c r="R1484" t="str">
        <f t="shared" ca="1" si="23"/>
        <v>Karan</v>
      </c>
      <c r="S1484" t="str">
        <f>IFERROR(TEXT(DATEVALUE(LEFT(Table1[[#This Row],[Date of Purchase]],10)), "MMMM"), TEXT(Table1[[#This Row],[Date of Purchase]], "MMMM"))</f>
        <v>February</v>
      </c>
      <c r="T1484" t="str">
        <f>IF(OR(
  AND(Table1[[#This Row],[Ticket Priority]]="Critical", Table1[[#This Row],[Ticket Status]]&lt;&gt;"Closed"),
  AND(Table1[[#This Row],[Ticket Priority]]="High", Table1[[#This Row],[Ticket Status]]="Open")
), "Yes", "No")</f>
        <v>No</v>
      </c>
      <c r="U1484" s="4" t="str">
        <f>IF(Table1[[#This Row],[Ticket Status]]="Closed","Yes","No")</f>
        <v>No</v>
      </c>
      <c r="V1484" s="4" t="str">
        <f>IF(Table1[[#This Row],[Ticket Status]]="Pending Customer Response","Yes","No")</f>
        <v>Yes</v>
      </c>
      <c r="W1484" s="5">
        <f ca="1">COUNTIFS(Table1[Agent_name],Table1[[#This Row],[Agent_name]],Table1[Month],Table1[[#This Row],[Month]])/160</f>
        <v>0.17499999999999999</v>
      </c>
    </row>
    <row r="1485" spans="1:23" x14ac:dyDescent="0.25">
      <c r="A1485">
        <v>1484</v>
      </c>
      <c r="B1485" t="s">
        <v>4957</v>
      </c>
      <c r="C1485" t="s">
        <v>4958</v>
      </c>
      <c r="D1485">
        <v>33</v>
      </c>
      <c r="E1485" t="s">
        <v>29</v>
      </c>
      <c r="F1485" t="s">
        <v>485</v>
      </c>
      <c r="G1485" s="1">
        <v>44341</v>
      </c>
      <c r="H1485" t="s">
        <v>67</v>
      </c>
      <c r="I1485" t="s">
        <v>22</v>
      </c>
      <c r="J1485" s="3" t="s">
        <v>4959</v>
      </c>
      <c r="K1485" t="s">
        <v>39</v>
      </c>
      <c r="L1485" t="s">
        <v>4960</v>
      </c>
      <c r="M1485" t="s">
        <v>25</v>
      </c>
      <c r="N1485" t="s">
        <v>55</v>
      </c>
      <c r="O1485" s="2">
        <v>45077.999085648145</v>
      </c>
      <c r="P1485" s="2">
        <v>45078.140752314815</v>
      </c>
      <c r="Q1485">
        <v>2</v>
      </c>
      <c r="R1485" t="str">
        <f t="shared" ca="1" si="23"/>
        <v>Aisha</v>
      </c>
      <c r="S1485" t="str">
        <f>IFERROR(TEXT(DATEVALUE(LEFT(Table1[[#This Row],[Date of Purchase]],10)), "MMMM"), TEXT(Table1[[#This Row],[Date of Purchase]], "MMMM"))</f>
        <v>May</v>
      </c>
      <c r="T1485" t="str">
        <f>IF(OR(
  AND(Table1[[#This Row],[Ticket Priority]]="Critical", Table1[[#This Row],[Ticket Status]]&lt;&gt;"Closed"),
  AND(Table1[[#This Row],[Ticket Priority]]="High", Table1[[#This Row],[Ticket Status]]="Open")
), "Yes", "No")</f>
        <v>No</v>
      </c>
      <c r="U1485" s="4" t="str">
        <f>IF(Table1[[#This Row],[Ticket Status]]="Closed","Yes","No")</f>
        <v>Yes</v>
      </c>
      <c r="V1485" s="4" t="str">
        <f>IF(Table1[[#This Row],[Ticket Status]]="Pending Customer Response","Yes","No")</f>
        <v>No</v>
      </c>
      <c r="W1485" s="5">
        <f ca="1">COUNTIFS(Table1[Agent_name],Table1[[#This Row],[Agent_name]],Table1[Month],Table1[[#This Row],[Month]])/160</f>
        <v>0.93125000000000002</v>
      </c>
    </row>
    <row r="1486" spans="1:23" x14ac:dyDescent="0.25">
      <c r="A1486">
        <v>1485</v>
      </c>
      <c r="B1486" t="s">
        <v>4961</v>
      </c>
      <c r="C1486" t="s">
        <v>4962</v>
      </c>
      <c r="D1486">
        <v>46</v>
      </c>
      <c r="E1486" t="s">
        <v>58</v>
      </c>
      <c r="F1486" t="s">
        <v>117</v>
      </c>
      <c r="G1486" s="1">
        <v>44353</v>
      </c>
      <c r="H1486" t="s">
        <v>59</v>
      </c>
      <c r="I1486" t="s">
        <v>150</v>
      </c>
      <c r="J1486" s="3" t="s">
        <v>4963</v>
      </c>
      <c r="K1486" t="s">
        <v>24</v>
      </c>
      <c r="M1486" t="s">
        <v>41</v>
      </c>
      <c r="N1486" t="s">
        <v>26</v>
      </c>
      <c r="O1486" s="2">
        <v>45078.670624999999</v>
      </c>
      <c r="R1486" t="str">
        <f t="shared" ca="1" si="23"/>
        <v>Ravi</v>
      </c>
      <c r="S1486" t="str">
        <f>IFERROR(TEXT(DATEVALUE(LEFT(Table1[[#This Row],[Date of Purchase]],10)), "MMMM"), TEXT(Table1[[#This Row],[Date of Purchase]], "MMMM"))</f>
        <v>June</v>
      </c>
      <c r="T1486" t="str">
        <f>IF(OR(
  AND(Table1[[#This Row],[Ticket Priority]]="Critical", Table1[[#This Row],[Ticket Status]]&lt;&gt;"Closed"),
  AND(Table1[[#This Row],[Ticket Priority]]="High", Table1[[#This Row],[Ticket Status]]="Open")
), "Yes", "No")</f>
        <v>No</v>
      </c>
      <c r="U1486" s="4" t="str">
        <f>IF(Table1[[#This Row],[Ticket Status]]="Closed","Yes","No")</f>
        <v>No</v>
      </c>
      <c r="V1486" s="4" t="str">
        <f>IF(Table1[[#This Row],[Ticket Status]]="Pending Customer Response","Yes","No")</f>
        <v>Yes</v>
      </c>
      <c r="W1486" s="5">
        <f ca="1">COUNTIFS(Table1[Agent_name],Table1[[#This Row],[Agent_name]],Table1[Month],Table1[[#This Row],[Month]])/160</f>
        <v>0.58125000000000004</v>
      </c>
    </row>
    <row r="1487" spans="1:23" x14ac:dyDescent="0.25">
      <c r="A1487">
        <v>1486</v>
      </c>
      <c r="B1487" t="s">
        <v>4964</v>
      </c>
      <c r="C1487" t="s">
        <v>4965</v>
      </c>
      <c r="D1487">
        <v>64</v>
      </c>
      <c r="E1487" t="s">
        <v>58</v>
      </c>
      <c r="F1487" t="s">
        <v>112</v>
      </c>
      <c r="G1487" s="1">
        <v>44529</v>
      </c>
      <c r="H1487" t="s">
        <v>66</v>
      </c>
      <c r="I1487" t="s">
        <v>141</v>
      </c>
      <c r="J1487" s="3" t="s">
        <v>4966</v>
      </c>
      <c r="K1487" t="s">
        <v>24</v>
      </c>
      <c r="M1487" t="s">
        <v>41</v>
      </c>
      <c r="N1487" t="s">
        <v>55</v>
      </c>
      <c r="O1487" s="2">
        <v>45078.322025462963</v>
      </c>
      <c r="R1487" t="str">
        <f t="shared" ca="1" si="23"/>
        <v>Meera</v>
      </c>
      <c r="S1487" t="str">
        <f>IFERROR(TEXT(DATEVALUE(LEFT(Table1[[#This Row],[Date of Purchase]],10)), "MMMM"), TEXT(Table1[[#This Row],[Date of Purchase]], "MMMM"))</f>
        <v>November</v>
      </c>
      <c r="T1487" t="str">
        <f>IF(OR(
  AND(Table1[[#This Row],[Ticket Priority]]="Critical", Table1[[#This Row],[Ticket Status]]&lt;&gt;"Closed"),
  AND(Table1[[#This Row],[Ticket Priority]]="High", Table1[[#This Row],[Ticket Status]]="Open")
), "Yes", "No")</f>
        <v>No</v>
      </c>
      <c r="U1487" s="4" t="str">
        <f>IF(Table1[[#This Row],[Ticket Status]]="Closed","Yes","No")</f>
        <v>No</v>
      </c>
      <c r="V1487" s="4" t="str">
        <f>IF(Table1[[#This Row],[Ticket Status]]="Pending Customer Response","Yes","No")</f>
        <v>Yes</v>
      </c>
      <c r="W1487" s="5">
        <f ca="1">COUNTIFS(Table1[Agent_name],Table1[[#This Row],[Agent_name]],Table1[Month],Table1[[#This Row],[Month]])/160</f>
        <v>0.23749999999999999</v>
      </c>
    </row>
    <row r="1488" spans="1:23" x14ac:dyDescent="0.25">
      <c r="A1488">
        <v>1487</v>
      </c>
      <c r="B1488" t="s">
        <v>4967</v>
      </c>
      <c r="C1488" t="s">
        <v>4968</v>
      </c>
      <c r="D1488">
        <v>30</v>
      </c>
      <c r="E1488" t="s">
        <v>58</v>
      </c>
      <c r="F1488" t="s">
        <v>281</v>
      </c>
      <c r="G1488" s="1">
        <v>43917</v>
      </c>
      <c r="H1488" t="s">
        <v>59</v>
      </c>
      <c r="I1488" t="s">
        <v>31</v>
      </c>
      <c r="J1488" s="3" t="s">
        <v>4969</v>
      </c>
      <c r="K1488" t="s">
        <v>39</v>
      </c>
      <c r="L1488" t="s">
        <v>4970</v>
      </c>
      <c r="M1488" t="s">
        <v>89</v>
      </c>
      <c r="N1488" t="s">
        <v>83</v>
      </c>
      <c r="O1488" s="2">
        <v>45078.562314814815</v>
      </c>
      <c r="P1488" s="2">
        <v>45078.102592592593</v>
      </c>
      <c r="Q1488">
        <v>3</v>
      </c>
      <c r="R1488" t="str">
        <f t="shared" ca="1" si="23"/>
        <v>Aisha</v>
      </c>
      <c r="S1488" t="str">
        <f>IFERROR(TEXT(DATEVALUE(LEFT(Table1[[#This Row],[Date of Purchase]],10)), "MMMM"), TEXT(Table1[[#This Row],[Date of Purchase]], "MMMM"))</f>
        <v>March</v>
      </c>
      <c r="T1488" t="str">
        <f>IF(OR(
  AND(Table1[[#This Row],[Ticket Priority]]="Critical", Table1[[#This Row],[Ticket Status]]&lt;&gt;"Closed"),
  AND(Table1[[#This Row],[Ticket Priority]]="High", Table1[[#This Row],[Ticket Status]]="Open")
), "Yes", "No")</f>
        <v>No</v>
      </c>
      <c r="U1488" s="4" t="str">
        <f>IF(Table1[[#This Row],[Ticket Status]]="Closed","Yes","No")</f>
        <v>Yes</v>
      </c>
      <c r="V1488" s="4" t="str">
        <f>IF(Table1[[#This Row],[Ticket Status]]="Pending Customer Response","Yes","No")</f>
        <v>No</v>
      </c>
      <c r="W1488" s="5">
        <f ca="1">COUNTIFS(Table1[Agent_name],Table1[[#This Row],[Agent_name]],Table1[Month],Table1[[#This Row],[Month]])/160</f>
        <v>1.0062500000000001</v>
      </c>
    </row>
    <row r="1489" spans="1:23" x14ac:dyDescent="0.25">
      <c r="A1489">
        <v>1488</v>
      </c>
      <c r="B1489" t="s">
        <v>4971</v>
      </c>
      <c r="C1489" t="s">
        <v>4972</v>
      </c>
      <c r="D1489">
        <v>50</v>
      </c>
      <c r="E1489" t="s">
        <v>29</v>
      </c>
      <c r="F1489" t="s">
        <v>107</v>
      </c>
      <c r="G1489" s="1">
        <v>43991</v>
      </c>
      <c r="H1489" t="s">
        <v>66</v>
      </c>
      <c r="I1489" t="s">
        <v>177</v>
      </c>
      <c r="J1489" s="3" t="s">
        <v>4973</v>
      </c>
      <c r="K1489" t="s">
        <v>39</v>
      </c>
      <c r="L1489" t="s">
        <v>4974</v>
      </c>
      <c r="M1489" t="s">
        <v>41</v>
      </c>
      <c r="N1489" t="s">
        <v>83</v>
      </c>
      <c r="O1489" s="2">
        <v>45078.892881944441</v>
      </c>
      <c r="P1489" s="2">
        <v>45078.622743055559</v>
      </c>
      <c r="Q1489">
        <v>4</v>
      </c>
      <c r="R1489" t="str">
        <f t="shared" ca="1" si="23"/>
        <v>Rahul</v>
      </c>
      <c r="S1489" t="str">
        <f>IFERROR(TEXT(DATEVALUE(LEFT(Table1[[#This Row],[Date of Purchase]],10)), "MMMM"), TEXT(Table1[[#This Row],[Date of Purchase]], "MMMM"))</f>
        <v>June</v>
      </c>
      <c r="T1489" t="str">
        <f>IF(OR(
  AND(Table1[[#This Row],[Ticket Priority]]="Critical", Table1[[#This Row],[Ticket Status]]&lt;&gt;"Closed"),
  AND(Table1[[#This Row],[Ticket Priority]]="High", Table1[[#This Row],[Ticket Status]]="Open")
), "Yes", "No")</f>
        <v>No</v>
      </c>
      <c r="U1489" s="4" t="str">
        <f>IF(Table1[[#This Row],[Ticket Status]]="Closed","Yes","No")</f>
        <v>Yes</v>
      </c>
      <c r="V1489" s="4" t="str">
        <f>IF(Table1[[#This Row],[Ticket Status]]="Pending Customer Response","Yes","No")</f>
        <v>No</v>
      </c>
      <c r="W1489" s="5">
        <f ca="1">COUNTIFS(Table1[Agent_name],Table1[[#This Row],[Agent_name]],Table1[Month],Table1[[#This Row],[Month]])/160</f>
        <v>0.22500000000000001</v>
      </c>
    </row>
    <row r="1490" spans="1:23" x14ac:dyDescent="0.25">
      <c r="A1490">
        <v>1489</v>
      </c>
      <c r="B1490" t="s">
        <v>4975</v>
      </c>
      <c r="C1490" t="s">
        <v>4976</v>
      </c>
      <c r="D1490">
        <v>37</v>
      </c>
      <c r="E1490" t="s">
        <v>58</v>
      </c>
      <c r="F1490" t="s">
        <v>699</v>
      </c>
      <c r="G1490" s="1">
        <v>44494</v>
      </c>
      <c r="H1490" t="s">
        <v>59</v>
      </c>
      <c r="I1490" t="s">
        <v>93</v>
      </c>
      <c r="J1490" s="3" t="s">
        <v>4977</v>
      </c>
      <c r="K1490" t="s">
        <v>24</v>
      </c>
      <c r="M1490" t="s">
        <v>143</v>
      </c>
      <c r="N1490" t="s">
        <v>33</v>
      </c>
      <c r="O1490" s="2">
        <v>45078.268599537034</v>
      </c>
      <c r="R1490" t="str">
        <f t="shared" ca="1" si="23"/>
        <v>Arjun</v>
      </c>
      <c r="S1490" t="str">
        <f>IFERROR(TEXT(DATEVALUE(LEFT(Table1[[#This Row],[Date of Purchase]],10)), "MMMM"), TEXT(Table1[[#This Row],[Date of Purchase]], "MMMM"))</f>
        <v>October</v>
      </c>
      <c r="T1490" t="str">
        <f>IF(OR(
  AND(Table1[[#This Row],[Ticket Priority]]="Critical", Table1[[#This Row],[Ticket Status]]&lt;&gt;"Closed"),
  AND(Table1[[#This Row],[Ticket Priority]]="High", Table1[[#This Row],[Ticket Status]]="Open")
), "Yes", "No")</f>
        <v>No</v>
      </c>
      <c r="U1490" s="4" t="str">
        <f>IF(Table1[[#This Row],[Ticket Status]]="Closed","Yes","No")</f>
        <v>No</v>
      </c>
      <c r="V1490" s="4" t="str">
        <f>IF(Table1[[#This Row],[Ticket Status]]="Pending Customer Response","Yes","No")</f>
        <v>Yes</v>
      </c>
      <c r="W1490" s="5">
        <f ca="1">COUNTIFS(Table1[Agent_name],Table1[[#This Row],[Agent_name]],Table1[Month],Table1[[#This Row],[Month]])/160</f>
        <v>0.23749999999999999</v>
      </c>
    </row>
    <row r="1491" spans="1:23" x14ac:dyDescent="0.25">
      <c r="A1491">
        <v>1490</v>
      </c>
      <c r="B1491" t="s">
        <v>4978</v>
      </c>
      <c r="C1491" t="s">
        <v>4979</v>
      </c>
      <c r="D1491">
        <v>49</v>
      </c>
      <c r="E1491" t="s">
        <v>29</v>
      </c>
      <c r="F1491" t="s">
        <v>173</v>
      </c>
      <c r="G1491" s="1">
        <v>44328</v>
      </c>
      <c r="H1491" t="s">
        <v>21</v>
      </c>
      <c r="I1491" t="s">
        <v>22</v>
      </c>
      <c r="J1491" s="3" t="s">
        <v>4980</v>
      </c>
      <c r="K1491" t="s">
        <v>39</v>
      </c>
      <c r="L1491" t="s">
        <v>4981</v>
      </c>
      <c r="M1491" t="s">
        <v>41</v>
      </c>
      <c r="N1491" t="s">
        <v>33</v>
      </c>
      <c r="O1491" s="2">
        <v>45078.52140046296</v>
      </c>
      <c r="P1491" s="2">
        <v>45078.562372685185</v>
      </c>
      <c r="Q1491">
        <v>3</v>
      </c>
      <c r="R1491" t="str">
        <f t="shared" ca="1" si="23"/>
        <v>Aisha</v>
      </c>
      <c r="S1491" t="str">
        <f>IFERROR(TEXT(DATEVALUE(LEFT(Table1[[#This Row],[Date of Purchase]],10)), "MMMM"), TEXT(Table1[[#This Row],[Date of Purchase]], "MMMM"))</f>
        <v>May</v>
      </c>
      <c r="T1491" t="str">
        <f>IF(OR(
  AND(Table1[[#This Row],[Ticket Priority]]="Critical", Table1[[#This Row],[Ticket Status]]&lt;&gt;"Closed"),
  AND(Table1[[#This Row],[Ticket Priority]]="High", Table1[[#This Row],[Ticket Status]]="Open")
), "Yes", "No")</f>
        <v>No</v>
      </c>
      <c r="U1491" s="4" t="str">
        <f>IF(Table1[[#This Row],[Ticket Status]]="Closed","Yes","No")</f>
        <v>Yes</v>
      </c>
      <c r="V1491" s="4" t="str">
        <f>IF(Table1[[#This Row],[Ticket Status]]="Pending Customer Response","Yes","No")</f>
        <v>No</v>
      </c>
      <c r="W1491" s="5">
        <f ca="1">COUNTIFS(Table1[Agent_name],Table1[[#This Row],[Agent_name]],Table1[Month],Table1[[#This Row],[Month]])/160</f>
        <v>0.93125000000000002</v>
      </c>
    </row>
    <row r="1492" spans="1:23" x14ac:dyDescent="0.25">
      <c r="A1492">
        <v>1491</v>
      </c>
      <c r="B1492" t="s">
        <v>4982</v>
      </c>
      <c r="C1492" t="s">
        <v>4983</v>
      </c>
      <c r="D1492">
        <v>58</v>
      </c>
      <c r="E1492" t="s">
        <v>29</v>
      </c>
      <c r="F1492" t="s">
        <v>157</v>
      </c>
      <c r="G1492" s="1">
        <v>44080</v>
      </c>
      <c r="H1492" t="s">
        <v>67</v>
      </c>
      <c r="I1492" t="s">
        <v>46</v>
      </c>
      <c r="J1492" s="3" t="s">
        <v>4984</v>
      </c>
      <c r="K1492" t="s">
        <v>39</v>
      </c>
      <c r="L1492" t="s">
        <v>4985</v>
      </c>
      <c r="M1492" t="s">
        <v>89</v>
      </c>
      <c r="N1492" t="s">
        <v>83</v>
      </c>
      <c r="O1492" s="2">
        <v>45078.169340277775</v>
      </c>
      <c r="P1492" s="2">
        <v>45078.061006944445</v>
      </c>
      <c r="Q1492">
        <v>1</v>
      </c>
      <c r="R1492" t="str">
        <f t="shared" ca="1" si="23"/>
        <v>Ravi</v>
      </c>
      <c r="S1492" t="str">
        <f>IFERROR(TEXT(DATEVALUE(LEFT(Table1[[#This Row],[Date of Purchase]],10)), "MMMM"), TEXT(Table1[[#This Row],[Date of Purchase]], "MMMM"))</f>
        <v>September</v>
      </c>
      <c r="T1492" t="str">
        <f>IF(OR(
  AND(Table1[[#This Row],[Ticket Priority]]="Critical", Table1[[#This Row],[Ticket Status]]&lt;&gt;"Closed"),
  AND(Table1[[#This Row],[Ticket Priority]]="High", Table1[[#This Row],[Ticket Status]]="Open")
), "Yes", "No")</f>
        <v>No</v>
      </c>
      <c r="U1492" s="4" t="str">
        <f>IF(Table1[[#This Row],[Ticket Status]]="Closed","Yes","No")</f>
        <v>Yes</v>
      </c>
      <c r="V1492" s="4" t="str">
        <f>IF(Table1[[#This Row],[Ticket Status]]="Pending Customer Response","Yes","No")</f>
        <v>No</v>
      </c>
      <c r="W1492" s="5">
        <f ca="1">COUNTIFS(Table1[Agent_name],Table1[[#This Row],[Agent_name]],Table1[Month],Table1[[#This Row],[Month]])/160</f>
        <v>0.64375000000000004</v>
      </c>
    </row>
    <row r="1493" spans="1:23" x14ac:dyDescent="0.25">
      <c r="A1493">
        <v>1492</v>
      </c>
      <c r="B1493" t="s">
        <v>3837</v>
      </c>
      <c r="C1493" t="s">
        <v>4986</v>
      </c>
      <c r="D1493">
        <v>49</v>
      </c>
      <c r="E1493" t="s">
        <v>19</v>
      </c>
      <c r="F1493" t="s">
        <v>71</v>
      </c>
      <c r="G1493" s="1">
        <v>43855</v>
      </c>
      <c r="H1493" t="s">
        <v>66</v>
      </c>
      <c r="I1493" t="s">
        <v>113</v>
      </c>
      <c r="J1493" s="3" t="s">
        <v>4987</v>
      </c>
      <c r="K1493" t="s">
        <v>39</v>
      </c>
      <c r="L1493" t="s">
        <v>4988</v>
      </c>
      <c r="M1493" t="s">
        <v>25</v>
      </c>
      <c r="N1493" t="s">
        <v>55</v>
      </c>
      <c r="O1493" s="2">
        <v>45078.778391203705</v>
      </c>
      <c r="P1493" s="2">
        <v>45078.919363425928</v>
      </c>
      <c r="Q1493">
        <v>5</v>
      </c>
      <c r="R1493" t="str">
        <f t="shared" ca="1" si="23"/>
        <v>Priya</v>
      </c>
      <c r="S1493" t="str">
        <f>IFERROR(TEXT(DATEVALUE(LEFT(Table1[[#This Row],[Date of Purchase]],10)), "MMMM"), TEXT(Table1[[#This Row],[Date of Purchase]], "MMMM"))</f>
        <v>January</v>
      </c>
      <c r="T1493" t="str">
        <f>IF(OR(
  AND(Table1[[#This Row],[Ticket Priority]]="Critical", Table1[[#This Row],[Ticket Status]]&lt;&gt;"Closed"),
  AND(Table1[[#This Row],[Ticket Priority]]="High", Table1[[#This Row],[Ticket Status]]="Open")
), "Yes", "No")</f>
        <v>No</v>
      </c>
      <c r="U1493" s="4" t="str">
        <f>IF(Table1[[#This Row],[Ticket Status]]="Closed","Yes","No")</f>
        <v>Yes</v>
      </c>
      <c r="V1493" s="4" t="str">
        <f>IF(Table1[[#This Row],[Ticket Status]]="Pending Customer Response","Yes","No")</f>
        <v>No</v>
      </c>
      <c r="W1493" s="5">
        <f ca="1">COUNTIFS(Table1[Agent_name],Table1[[#This Row],[Agent_name]],Table1[Month],Table1[[#This Row],[Month]])/160</f>
        <v>0.51875000000000004</v>
      </c>
    </row>
    <row r="1494" spans="1:23" x14ac:dyDescent="0.25">
      <c r="A1494">
        <v>1493</v>
      </c>
      <c r="B1494" t="s">
        <v>3631</v>
      </c>
      <c r="C1494" t="s">
        <v>4989</v>
      </c>
      <c r="D1494">
        <v>34</v>
      </c>
      <c r="E1494" t="s">
        <v>29</v>
      </c>
      <c r="F1494" t="s">
        <v>20</v>
      </c>
      <c r="G1494" s="1">
        <v>44015</v>
      </c>
      <c r="H1494" t="s">
        <v>67</v>
      </c>
      <c r="I1494" t="s">
        <v>141</v>
      </c>
      <c r="J1494" s="3" t="s">
        <v>4990</v>
      </c>
      <c r="K1494" t="s">
        <v>39</v>
      </c>
      <c r="L1494" t="s">
        <v>4991</v>
      </c>
      <c r="M1494" t="s">
        <v>143</v>
      </c>
      <c r="N1494" t="s">
        <v>83</v>
      </c>
      <c r="O1494" s="2">
        <v>45078.779791666668</v>
      </c>
      <c r="P1494" s="2">
        <v>45078.873541666668</v>
      </c>
      <c r="Q1494">
        <v>3</v>
      </c>
      <c r="R1494" t="str">
        <f t="shared" ca="1" si="23"/>
        <v>Divya</v>
      </c>
      <c r="S1494" t="str">
        <f>IFERROR(TEXT(DATEVALUE(LEFT(Table1[[#This Row],[Date of Purchase]],10)), "MMMM"), TEXT(Table1[[#This Row],[Date of Purchase]], "MMMM"))</f>
        <v>July</v>
      </c>
      <c r="T1494" t="str">
        <f>IF(OR(
  AND(Table1[[#This Row],[Ticket Priority]]="Critical", Table1[[#This Row],[Ticket Status]]&lt;&gt;"Closed"),
  AND(Table1[[#This Row],[Ticket Priority]]="High", Table1[[#This Row],[Ticket Status]]="Open")
), "Yes", "No")</f>
        <v>No</v>
      </c>
      <c r="U1494" s="4" t="str">
        <f>IF(Table1[[#This Row],[Ticket Status]]="Closed","Yes","No")</f>
        <v>Yes</v>
      </c>
      <c r="V1494" s="4" t="str">
        <f>IF(Table1[[#This Row],[Ticket Status]]="Pending Customer Response","Yes","No")</f>
        <v>No</v>
      </c>
      <c r="W1494" s="5">
        <f ca="1">COUNTIFS(Table1[Agent_name],Table1[[#This Row],[Agent_name]],Table1[Month],Table1[[#This Row],[Month]])/160</f>
        <v>0.25</v>
      </c>
    </row>
    <row r="1495" spans="1:23" x14ac:dyDescent="0.25">
      <c r="A1495">
        <v>1494</v>
      </c>
      <c r="B1495" t="s">
        <v>4992</v>
      </c>
      <c r="C1495" t="s">
        <v>4993</v>
      </c>
      <c r="D1495">
        <v>55</v>
      </c>
      <c r="E1495" t="s">
        <v>19</v>
      </c>
      <c r="F1495" t="s">
        <v>36</v>
      </c>
      <c r="G1495" s="1">
        <v>43882</v>
      </c>
      <c r="H1495" t="s">
        <v>45</v>
      </c>
      <c r="I1495" t="s">
        <v>22</v>
      </c>
      <c r="J1495" s="3" t="s">
        <v>4994</v>
      </c>
      <c r="K1495" t="s">
        <v>39</v>
      </c>
      <c r="L1495" t="s">
        <v>4995</v>
      </c>
      <c r="M1495" t="s">
        <v>41</v>
      </c>
      <c r="N1495" t="s">
        <v>26</v>
      </c>
      <c r="O1495" s="2">
        <v>45078.202037037037</v>
      </c>
      <c r="P1495" s="2">
        <v>45078.59648148148</v>
      </c>
      <c r="Q1495">
        <v>4</v>
      </c>
      <c r="R1495" t="str">
        <f t="shared" ca="1" si="23"/>
        <v>Neha</v>
      </c>
      <c r="S1495" t="str">
        <f>IFERROR(TEXT(DATEVALUE(LEFT(Table1[[#This Row],[Date of Purchase]],10)), "MMMM"), TEXT(Table1[[#This Row],[Date of Purchase]], "MMMM"))</f>
        <v>February</v>
      </c>
      <c r="T1495" t="str">
        <f>IF(OR(
  AND(Table1[[#This Row],[Ticket Priority]]="Critical", Table1[[#This Row],[Ticket Status]]&lt;&gt;"Closed"),
  AND(Table1[[#This Row],[Ticket Priority]]="High", Table1[[#This Row],[Ticket Status]]="Open")
), "Yes", "No")</f>
        <v>No</v>
      </c>
      <c r="U1495" s="4" t="str">
        <f>IF(Table1[[#This Row],[Ticket Status]]="Closed","Yes","No")</f>
        <v>Yes</v>
      </c>
      <c r="V1495" s="4" t="str">
        <f>IF(Table1[[#This Row],[Ticket Status]]="Pending Customer Response","Yes","No")</f>
        <v>No</v>
      </c>
      <c r="W1495" s="5">
        <f ca="1">COUNTIFS(Table1[Agent_name],Table1[[#This Row],[Agent_name]],Table1[Month],Table1[[#This Row],[Month]])/160</f>
        <v>0.19375000000000001</v>
      </c>
    </row>
    <row r="1496" spans="1:23" x14ac:dyDescent="0.25">
      <c r="A1496">
        <v>1495</v>
      </c>
      <c r="B1496" t="s">
        <v>4996</v>
      </c>
      <c r="C1496" t="s">
        <v>4997</v>
      </c>
      <c r="D1496">
        <v>37</v>
      </c>
      <c r="E1496" t="s">
        <v>58</v>
      </c>
      <c r="F1496" t="s">
        <v>223</v>
      </c>
      <c r="G1496" s="1">
        <v>44040</v>
      </c>
      <c r="H1496" t="s">
        <v>59</v>
      </c>
      <c r="I1496" t="s">
        <v>141</v>
      </c>
      <c r="J1496" s="3" t="s">
        <v>4998</v>
      </c>
      <c r="K1496" t="s">
        <v>24</v>
      </c>
      <c r="M1496" t="s">
        <v>89</v>
      </c>
      <c r="N1496" t="s">
        <v>26</v>
      </c>
      <c r="O1496" s="2">
        <v>45077.944409722222</v>
      </c>
      <c r="R1496" t="str">
        <f t="shared" ca="1" si="23"/>
        <v>Karan</v>
      </c>
      <c r="S1496" t="str">
        <f>IFERROR(TEXT(DATEVALUE(LEFT(Table1[[#This Row],[Date of Purchase]],10)), "MMMM"), TEXT(Table1[[#This Row],[Date of Purchase]], "MMMM"))</f>
        <v>July</v>
      </c>
      <c r="T1496" t="str">
        <f>IF(OR(
  AND(Table1[[#This Row],[Ticket Priority]]="Critical", Table1[[#This Row],[Ticket Status]]&lt;&gt;"Closed"),
  AND(Table1[[#This Row],[Ticket Priority]]="High", Table1[[#This Row],[Ticket Status]]="Open")
), "Yes", "No")</f>
        <v>No</v>
      </c>
      <c r="U1496" s="4" t="str">
        <f>IF(Table1[[#This Row],[Ticket Status]]="Closed","Yes","No")</f>
        <v>No</v>
      </c>
      <c r="V1496" s="4" t="str">
        <f>IF(Table1[[#This Row],[Ticket Status]]="Pending Customer Response","Yes","No")</f>
        <v>Yes</v>
      </c>
      <c r="W1496" s="5">
        <f ca="1">COUNTIFS(Table1[Agent_name],Table1[[#This Row],[Agent_name]],Table1[Month],Table1[[#This Row],[Month]])/160</f>
        <v>0.21249999999999999</v>
      </c>
    </row>
    <row r="1497" spans="1:23" x14ac:dyDescent="0.25">
      <c r="A1497">
        <v>1496</v>
      </c>
      <c r="B1497" t="s">
        <v>4999</v>
      </c>
      <c r="C1497" t="s">
        <v>5000</v>
      </c>
      <c r="D1497">
        <v>58</v>
      </c>
      <c r="E1497" t="s">
        <v>19</v>
      </c>
      <c r="F1497" t="s">
        <v>286</v>
      </c>
      <c r="G1497" s="1">
        <v>44554</v>
      </c>
      <c r="H1497" t="s">
        <v>59</v>
      </c>
      <c r="I1497" t="s">
        <v>72</v>
      </c>
      <c r="J1497" s="3" t="s">
        <v>5001</v>
      </c>
      <c r="K1497" t="s">
        <v>39</v>
      </c>
      <c r="L1497" t="s">
        <v>5002</v>
      </c>
      <c r="M1497" t="s">
        <v>41</v>
      </c>
      <c r="N1497" t="s">
        <v>33</v>
      </c>
      <c r="O1497" s="2">
        <v>45078.813877314817</v>
      </c>
      <c r="P1497" s="2">
        <v>45078.809016203704</v>
      </c>
      <c r="Q1497">
        <v>5</v>
      </c>
      <c r="R1497" t="str">
        <f t="shared" ca="1" si="23"/>
        <v>Sara</v>
      </c>
      <c r="S1497" t="str">
        <f>IFERROR(TEXT(DATEVALUE(LEFT(Table1[[#This Row],[Date of Purchase]],10)), "MMMM"), TEXT(Table1[[#This Row],[Date of Purchase]], "MMMM"))</f>
        <v>December</v>
      </c>
      <c r="T1497" t="str">
        <f>IF(OR(
  AND(Table1[[#This Row],[Ticket Priority]]="Critical", Table1[[#This Row],[Ticket Status]]&lt;&gt;"Closed"),
  AND(Table1[[#This Row],[Ticket Priority]]="High", Table1[[#This Row],[Ticket Status]]="Open")
), "Yes", "No")</f>
        <v>No</v>
      </c>
      <c r="U1497" s="4" t="str">
        <f>IF(Table1[[#This Row],[Ticket Status]]="Closed","Yes","No")</f>
        <v>Yes</v>
      </c>
      <c r="V1497" s="4" t="str">
        <f>IF(Table1[[#This Row],[Ticket Status]]="Pending Customer Response","Yes","No")</f>
        <v>No</v>
      </c>
      <c r="W1497" s="5">
        <f ca="1">COUNTIFS(Table1[Agent_name],Table1[[#This Row],[Agent_name]],Table1[Month],Table1[[#This Row],[Month]])/160</f>
        <v>0.55625000000000002</v>
      </c>
    </row>
    <row r="1498" spans="1:23" x14ac:dyDescent="0.25">
      <c r="A1498">
        <v>1497</v>
      </c>
      <c r="B1498" t="s">
        <v>5003</v>
      </c>
      <c r="C1498" t="s">
        <v>5004</v>
      </c>
      <c r="D1498">
        <v>55</v>
      </c>
      <c r="E1498" t="s">
        <v>29</v>
      </c>
      <c r="F1498" t="s">
        <v>485</v>
      </c>
      <c r="G1498" s="1">
        <v>44354</v>
      </c>
      <c r="H1498" t="s">
        <v>67</v>
      </c>
      <c r="I1498" t="s">
        <v>93</v>
      </c>
      <c r="J1498" s="3" t="s">
        <v>5005</v>
      </c>
      <c r="K1498" t="s">
        <v>62</v>
      </c>
      <c r="M1498" t="s">
        <v>143</v>
      </c>
      <c r="N1498" t="s">
        <v>83</v>
      </c>
      <c r="R1498" t="str">
        <f t="shared" ca="1" si="23"/>
        <v>Aisha</v>
      </c>
      <c r="S1498" t="str">
        <f>IFERROR(TEXT(DATEVALUE(LEFT(Table1[[#This Row],[Date of Purchase]],10)), "MMMM"), TEXT(Table1[[#This Row],[Date of Purchase]], "MMMM"))</f>
        <v>June</v>
      </c>
      <c r="T1498" t="str">
        <f>IF(OR(
  AND(Table1[[#This Row],[Ticket Priority]]="Critical", Table1[[#This Row],[Ticket Status]]&lt;&gt;"Closed"),
  AND(Table1[[#This Row],[Ticket Priority]]="High", Table1[[#This Row],[Ticket Status]]="Open")
), "Yes", "No")</f>
        <v>No</v>
      </c>
      <c r="U1498" s="4" t="str">
        <f>IF(Table1[[#This Row],[Ticket Status]]="Closed","Yes","No")</f>
        <v>No</v>
      </c>
      <c r="V1498" s="4" t="str">
        <f>IF(Table1[[#This Row],[Ticket Status]]="Pending Customer Response","Yes","No")</f>
        <v>No</v>
      </c>
      <c r="W1498" s="5">
        <f ca="1">COUNTIFS(Table1[Agent_name],Table1[[#This Row],[Agent_name]],Table1[Month],Table1[[#This Row],[Month]])/160</f>
        <v>0.89375000000000004</v>
      </c>
    </row>
    <row r="1499" spans="1:23" x14ac:dyDescent="0.25">
      <c r="A1499">
        <v>1498</v>
      </c>
      <c r="B1499" t="s">
        <v>5006</v>
      </c>
      <c r="C1499" t="s">
        <v>5007</v>
      </c>
      <c r="D1499">
        <v>63</v>
      </c>
      <c r="E1499" t="s">
        <v>29</v>
      </c>
      <c r="F1499" t="s">
        <v>65</v>
      </c>
      <c r="G1499" s="1">
        <v>44260</v>
      </c>
      <c r="H1499" t="s">
        <v>59</v>
      </c>
      <c r="I1499" t="s">
        <v>59</v>
      </c>
      <c r="J1499" s="3" t="s">
        <v>5008</v>
      </c>
      <c r="K1499" t="s">
        <v>24</v>
      </c>
      <c r="M1499" t="s">
        <v>41</v>
      </c>
      <c r="N1499" t="s">
        <v>33</v>
      </c>
      <c r="O1499" s="2">
        <v>45078.709745370368</v>
      </c>
      <c r="R1499" t="str">
        <f t="shared" ca="1" si="23"/>
        <v>Aisha</v>
      </c>
      <c r="S1499" t="str">
        <f>IFERROR(TEXT(DATEVALUE(LEFT(Table1[[#This Row],[Date of Purchase]],10)), "MMMM"), TEXT(Table1[[#This Row],[Date of Purchase]], "MMMM"))</f>
        <v>March</v>
      </c>
      <c r="T1499" t="str">
        <f>IF(OR(
  AND(Table1[[#This Row],[Ticket Priority]]="Critical", Table1[[#This Row],[Ticket Status]]&lt;&gt;"Closed"),
  AND(Table1[[#This Row],[Ticket Priority]]="High", Table1[[#This Row],[Ticket Status]]="Open")
), "Yes", "No")</f>
        <v>No</v>
      </c>
      <c r="U1499" s="4" t="str">
        <f>IF(Table1[[#This Row],[Ticket Status]]="Closed","Yes","No")</f>
        <v>No</v>
      </c>
      <c r="V1499" s="4" t="str">
        <f>IF(Table1[[#This Row],[Ticket Status]]="Pending Customer Response","Yes","No")</f>
        <v>Yes</v>
      </c>
      <c r="W1499" s="5">
        <f ca="1">COUNTIFS(Table1[Agent_name],Table1[[#This Row],[Agent_name]],Table1[Month],Table1[[#This Row],[Month]])/160</f>
        <v>1.0062500000000001</v>
      </c>
    </row>
    <row r="1500" spans="1:23" x14ac:dyDescent="0.25">
      <c r="A1500">
        <v>1499</v>
      </c>
      <c r="B1500" t="s">
        <v>5009</v>
      </c>
      <c r="C1500" t="s">
        <v>5010</v>
      </c>
      <c r="D1500">
        <v>59</v>
      </c>
      <c r="E1500" t="s">
        <v>29</v>
      </c>
      <c r="F1500" t="s">
        <v>51</v>
      </c>
      <c r="G1500" s="1">
        <v>44125</v>
      </c>
      <c r="H1500" t="s">
        <v>66</v>
      </c>
      <c r="I1500" t="s">
        <v>177</v>
      </c>
      <c r="J1500" s="3" t="s">
        <v>5011</v>
      </c>
      <c r="K1500" t="s">
        <v>39</v>
      </c>
      <c r="L1500" t="s">
        <v>5012</v>
      </c>
      <c r="M1500" t="s">
        <v>89</v>
      </c>
      <c r="N1500" t="s">
        <v>55</v>
      </c>
      <c r="O1500" s="2">
        <v>45078.506296296298</v>
      </c>
      <c r="P1500" s="2">
        <v>45078.441712962966</v>
      </c>
      <c r="Q1500">
        <v>2</v>
      </c>
      <c r="R1500" t="str">
        <f t="shared" ca="1" si="23"/>
        <v>Divya</v>
      </c>
      <c r="S1500" t="str">
        <f>IFERROR(TEXT(DATEVALUE(LEFT(Table1[[#This Row],[Date of Purchase]],10)), "MMMM"), TEXT(Table1[[#This Row],[Date of Purchase]], "MMMM"))</f>
        <v>October</v>
      </c>
      <c r="T1500" t="str">
        <f>IF(OR(
  AND(Table1[[#This Row],[Ticket Priority]]="Critical", Table1[[#This Row],[Ticket Status]]&lt;&gt;"Closed"),
  AND(Table1[[#This Row],[Ticket Priority]]="High", Table1[[#This Row],[Ticket Status]]="Open")
), "Yes", "No")</f>
        <v>No</v>
      </c>
      <c r="U1500" s="4" t="str">
        <f>IF(Table1[[#This Row],[Ticket Status]]="Closed","Yes","No")</f>
        <v>Yes</v>
      </c>
      <c r="V1500" s="4" t="str">
        <f>IF(Table1[[#This Row],[Ticket Status]]="Pending Customer Response","Yes","No")</f>
        <v>No</v>
      </c>
      <c r="W1500" s="5">
        <f ca="1">COUNTIFS(Table1[Agent_name],Table1[[#This Row],[Agent_name]],Table1[Month],Table1[[#This Row],[Month]])/160</f>
        <v>0.25</v>
      </c>
    </row>
    <row r="1501" spans="1:23" x14ac:dyDescent="0.25">
      <c r="A1501">
        <v>1500</v>
      </c>
      <c r="B1501" t="s">
        <v>5013</v>
      </c>
      <c r="C1501" t="s">
        <v>5014</v>
      </c>
      <c r="D1501">
        <v>69</v>
      </c>
      <c r="E1501" t="s">
        <v>29</v>
      </c>
      <c r="F1501" t="s">
        <v>281</v>
      </c>
      <c r="G1501" s="1">
        <v>44034</v>
      </c>
      <c r="H1501" t="s">
        <v>45</v>
      </c>
      <c r="I1501" t="s">
        <v>141</v>
      </c>
      <c r="J1501" s="3" t="s">
        <v>5015</v>
      </c>
      <c r="K1501" t="s">
        <v>24</v>
      </c>
      <c r="M1501" t="s">
        <v>25</v>
      </c>
      <c r="N1501" t="s">
        <v>55</v>
      </c>
      <c r="O1501" s="2">
        <v>45078.713263888887</v>
      </c>
      <c r="R1501" t="str">
        <f t="shared" ca="1" si="23"/>
        <v>Aisha</v>
      </c>
      <c r="S1501" t="str">
        <f>IFERROR(TEXT(DATEVALUE(LEFT(Table1[[#This Row],[Date of Purchase]],10)), "MMMM"), TEXT(Table1[[#This Row],[Date of Purchase]], "MMMM"))</f>
        <v>July</v>
      </c>
      <c r="T1501" t="str">
        <f>IF(OR(
  AND(Table1[[#This Row],[Ticket Priority]]="Critical", Table1[[#This Row],[Ticket Status]]&lt;&gt;"Closed"),
  AND(Table1[[#This Row],[Ticket Priority]]="High", Table1[[#This Row],[Ticket Status]]="Open")
), "Yes", "No")</f>
        <v>Yes</v>
      </c>
      <c r="U1501" s="4" t="str">
        <f>IF(Table1[[#This Row],[Ticket Status]]="Closed","Yes","No")</f>
        <v>No</v>
      </c>
      <c r="V1501" s="4" t="str">
        <f>IF(Table1[[#This Row],[Ticket Status]]="Pending Customer Response","Yes","No")</f>
        <v>Yes</v>
      </c>
      <c r="W1501" s="5">
        <f ca="1">COUNTIFS(Table1[Agent_name],Table1[[#This Row],[Agent_name]],Table1[Month],Table1[[#This Row],[Month]])/160</f>
        <v>0.875</v>
      </c>
    </row>
    <row r="1502" spans="1:23" x14ac:dyDescent="0.25">
      <c r="A1502">
        <v>1501</v>
      </c>
      <c r="B1502" t="s">
        <v>5016</v>
      </c>
      <c r="C1502" t="s">
        <v>5017</v>
      </c>
      <c r="D1502">
        <v>44</v>
      </c>
      <c r="E1502" t="s">
        <v>29</v>
      </c>
      <c r="F1502" t="s">
        <v>161</v>
      </c>
      <c r="G1502" s="1">
        <v>43920</v>
      </c>
      <c r="H1502" t="s">
        <v>59</v>
      </c>
      <c r="I1502" t="s">
        <v>52</v>
      </c>
      <c r="J1502" s="3" t="s">
        <v>5018</v>
      </c>
      <c r="K1502" t="s">
        <v>62</v>
      </c>
      <c r="M1502" t="s">
        <v>25</v>
      </c>
      <c r="N1502" t="s">
        <v>26</v>
      </c>
      <c r="R1502" t="str">
        <f t="shared" ca="1" si="23"/>
        <v>Priya</v>
      </c>
      <c r="S1502" t="str">
        <f>IFERROR(TEXT(DATEVALUE(LEFT(Table1[[#This Row],[Date of Purchase]],10)), "MMMM"), TEXT(Table1[[#This Row],[Date of Purchase]], "MMMM"))</f>
        <v>March</v>
      </c>
      <c r="T1502" t="str">
        <f>IF(OR(
  AND(Table1[[#This Row],[Ticket Priority]]="Critical", Table1[[#This Row],[Ticket Status]]&lt;&gt;"Closed"),
  AND(Table1[[#This Row],[Ticket Priority]]="High", Table1[[#This Row],[Ticket Status]]="Open")
), "Yes", "No")</f>
        <v>Yes</v>
      </c>
      <c r="U1502" s="4" t="str">
        <f>IF(Table1[[#This Row],[Ticket Status]]="Closed","Yes","No")</f>
        <v>No</v>
      </c>
      <c r="V1502" s="4" t="str">
        <f>IF(Table1[[#This Row],[Ticket Status]]="Pending Customer Response","Yes","No")</f>
        <v>No</v>
      </c>
      <c r="W1502" s="5">
        <f ca="1">COUNTIFS(Table1[Agent_name],Table1[[#This Row],[Agent_name]],Table1[Month],Table1[[#This Row],[Month]])/160</f>
        <v>0.43125000000000002</v>
      </c>
    </row>
    <row r="1503" spans="1:23" x14ac:dyDescent="0.25">
      <c r="A1503">
        <v>1502</v>
      </c>
      <c r="B1503" t="s">
        <v>5019</v>
      </c>
      <c r="C1503" t="s">
        <v>5020</v>
      </c>
      <c r="D1503">
        <v>65</v>
      </c>
      <c r="E1503" t="s">
        <v>29</v>
      </c>
      <c r="F1503" t="s">
        <v>397</v>
      </c>
      <c r="G1503" s="1">
        <v>44343</v>
      </c>
      <c r="H1503" t="s">
        <v>45</v>
      </c>
      <c r="I1503" t="s">
        <v>177</v>
      </c>
      <c r="J1503" s="3" t="s">
        <v>5021</v>
      </c>
      <c r="K1503" t="s">
        <v>24</v>
      </c>
      <c r="M1503" t="s">
        <v>89</v>
      </c>
      <c r="N1503" t="s">
        <v>83</v>
      </c>
      <c r="O1503" s="2">
        <v>45077.998020833336</v>
      </c>
      <c r="R1503" t="str">
        <f t="shared" ca="1" si="23"/>
        <v>Mohit</v>
      </c>
      <c r="S1503" t="str">
        <f>IFERROR(TEXT(DATEVALUE(LEFT(Table1[[#This Row],[Date of Purchase]],10)), "MMMM"), TEXT(Table1[[#This Row],[Date of Purchase]], "MMMM"))</f>
        <v>May</v>
      </c>
      <c r="T1503" t="str">
        <f>IF(OR(
  AND(Table1[[#This Row],[Ticket Priority]]="Critical", Table1[[#This Row],[Ticket Status]]&lt;&gt;"Closed"),
  AND(Table1[[#This Row],[Ticket Priority]]="High", Table1[[#This Row],[Ticket Status]]="Open")
), "Yes", "No")</f>
        <v>No</v>
      </c>
      <c r="U1503" s="4" t="str">
        <f>IF(Table1[[#This Row],[Ticket Status]]="Closed","Yes","No")</f>
        <v>No</v>
      </c>
      <c r="V1503" s="4" t="str">
        <f>IF(Table1[[#This Row],[Ticket Status]]="Pending Customer Response","Yes","No")</f>
        <v>Yes</v>
      </c>
      <c r="W1503" s="5">
        <f ca="1">COUNTIFS(Table1[Agent_name],Table1[[#This Row],[Agent_name]],Table1[Month],Table1[[#This Row],[Month]])/160</f>
        <v>0.45624999999999999</v>
      </c>
    </row>
    <row r="1504" spans="1:23" x14ac:dyDescent="0.25">
      <c r="A1504">
        <v>1503</v>
      </c>
      <c r="B1504" t="s">
        <v>5022</v>
      </c>
      <c r="C1504" t="s">
        <v>5023</v>
      </c>
      <c r="D1504">
        <v>39</v>
      </c>
      <c r="E1504" t="s">
        <v>19</v>
      </c>
      <c r="F1504" t="s">
        <v>117</v>
      </c>
      <c r="G1504" s="1">
        <v>44489</v>
      </c>
      <c r="H1504" t="s">
        <v>67</v>
      </c>
      <c r="I1504" t="s">
        <v>99</v>
      </c>
      <c r="J1504" s="3" t="s">
        <v>5024</v>
      </c>
      <c r="K1504" t="s">
        <v>24</v>
      </c>
      <c r="M1504" t="s">
        <v>25</v>
      </c>
      <c r="N1504" t="s">
        <v>26</v>
      </c>
      <c r="O1504" s="2">
        <v>45078.093877314815</v>
      </c>
      <c r="R1504" t="str">
        <f t="shared" ca="1" si="23"/>
        <v>Sara</v>
      </c>
      <c r="S1504" t="str">
        <f>IFERROR(TEXT(DATEVALUE(LEFT(Table1[[#This Row],[Date of Purchase]],10)), "MMMM"), TEXT(Table1[[#This Row],[Date of Purchase]], "MMMM"))</f>
        <v>October</v>
      </c>
      <c r="T1504" t="str">
        <f>IF(OR(
  AND(Table1[[#This Row],[Ticket Priority]]="Critical", Table1[[#This Row],[Ticket Status]]&lt;&gt;"Closed"),
  AND(Table1[[#This Row],[Ticket Priority]]="High", Table1[[#This Row],[Ticket Status]]="Open")
), "Yes", "No")</f>
        <v>Yes</v>
      </c>
      <c r="U1504" s="4" t="str">
        <f>IF(Table1[[#This Row],[Ticket Status]]="Closed","Yes","No")</f>
        <v>No</v>
      </c>
      <c r="V1504" s="4" t="str">
        <f>IF(Table1[[#This Row],[Ticket Status]]="Pending Customer Response","Yes","No")</f>
        <v>Yes</v>
      </c>
      <c r="W1504" s="5">
        <f ca="1">COUNTIFS(Table1[Agent_name],Table1[[#This Row],[Agent_name]],Table1[Month],Table1[[#This Row],[Month]])/160</f>
        <v>0.66874999999999996</v>
      </c>
    </row>
    <row r="1505" spans="1:23" x14ac:dyDescent="0.25">
      <c r="A1505">
        <v>1504</v>
      </c>
      <c r="B1505" t="s">
        <v>5025</v>
      </c>
      <c r="C1505" t="s">
        <v>5026</v>
      </c>
      <c r="D1505">
        <v>57</v>
      </c>
      <c r="E1505" t="s">
        <v>58</v>
      </c>
      <c r="F1505" t="s">
        <v>149</v>
      </c>
      <c r="G1505" s="1">
        <v>43839</v>
      </c>
      <c r="H1505" t="s">
        <v>21</v>
      </c>
      <c r="I1505" t="s">
        <v>141</v>
      </c>
      <c r="J1505" s="3" t="s">
        <v>5027</v>
      </c>
      <c r="K1505" t="s">
        <v>39</v>
      </c>
      <c r="L1505" t="s">
        <v>5028</v>
      </c>
      <c r="M1505" t="s">
        <v>89</v>
      </c>
      <c r="N1505" t="s">
        <v>33</v>
      </c>
      <c r="O1505" s="2">
        <v>45078.668888888889</v>
      </c>
      <c r="P1505" s="2">
        <v>45078.675833333335</v>
      </c>
      <c r="Q1505">
        <v>2</v>
      </c>
      <c r="R1505" t="str">
        <f t="shared" ca="1" si="23"/>
        <v>Arjun</v>
      </c>
      <c r="S1505" t="str">
        <f>IFERROR(TEXT(DATEVALUE(LEFT(Table1[[#This Row],[Date of Purchase]],10)), "MMMM"), TEXT(Table1[[#This Row],[Date of Purchase]], "MMMM"))</f>
        <v>January</v>
      </c>
      <c r="T1505" t="str">
        <f>IF(OR(
  AND(Table1[[#This Row],[Ticket Priority]]="Critical", Table1[[#This Row],[Ticket Status]]&lt;&gt;"Closed"),
  AND(Table1[[#This Row],[Ticket Priority]]="High", Table1[[#This Row],[Ticket Status]]="Open")
), "Yes", "No")</f>
        <v>No</v>
      </c>
      <c r="U1505" s="4" t="str">
        <f>IF(Table1[[#This Row],[Ticket Status]]="Closed","Yes","No")</f>
        <v>Yes</v>
      </c>
      <c r="V1505" s="4" t="str">
        <f>IF(Table1[[#This Row],[Ticket Status]]="Pending Customer Response","Yes","No")</f>
        <v>No</v>
      </c>
      <c r="W1505" s="5">
        <f ca="1">COUNTIFS(Table1[Agent_name],Table1[[#This Row],[Agent_name]],Table1[Month],Table1[[#This Row],[Month]])/160</f>
        <v>0.20624999999999999</v>
      </c>
    </row>
    <row r="1506" spans="1:23" x14ac:dyDescent="0.25">
      <c r="A1506">
        <v>1505</v>
      </c>
      <c r="B1506" t="s">
        <v>5029</v>
      </c>
      <c r="C1506" t="s">
        <v>5030</v>
      </c>
      <c r="D1506">
        <v>68</v>
      </c>
      <c r="E1506" t="s">
        <v>19</v>
      </c>
      <c r="F1506" t="s">
        <v>699</v>
      </c>
      <c r="G1506" s="1">
        <v>44170</v>
      </c>
      <c r="H1506" t="s">
        <v>21</v>
      </c>
      <c r="I1506" t="s">
        <v>46</v>
      </c>
      <c r="J1506" s="3" t="s">
        <v>5031</v>
      </c>
      <c r="K1506" t="s">
        <v>24</v>
      </c>
      <c r="M1506" t="s">
        <v>25</v>
      </c>
      <c r="N1506" t="s">
        <v>83</v>
      </c>
      <c r="O1506" s="2">
        <v>45078.732094907406</v>
      </c>
      <c r="R1506" t="str">
        <f t="shared" ca="1" si="23"/>
        <v>Ravi</v>
      </c>
      <c r="S1506" t="str">
        <f>IFERROR(TEXT(DATEVALUE(LEFT(Table1[[#This Row],[Date of Purchase]],10)), "MMMM"), TEXT(Table1[[#This Row],[Date of Purchase]], "MMMM"))</f>
        <v>December</v>
      </c>
      <c r="T1506" t="str">
        <f>IF(OR(
  AND(Table1[[#This Row],[Ticket Priority]]="Critical", Table1[[#This Row],[Ticket Status]]&lt;&gt;"Closed"),
  AND(Table1[[#This Row],[Ticket Priority]]="High", Table1[[#This Row],[Ticket Status]]="Open")
), "Yes", "No")</f>
        <v>Yes</v>
      </c>
      <c r="U1506" s="4" t="str">
        <f>IF(Table1[[#This Row],[Ticket Status]]="Closed","Yes","No")</f>
        <v>No</v>
      </c>
      <c r="V1506" s="4" t="str">
        <f>IF(Table1[[#This Row],[Ticket Status]]="Pending Customer Response","Yes","No")</f>
        <v>Yes</v>
      </c>
      <c r="W1506" s="5">
        <f ca="1">COUNTIFS(Table1[Agent_name],Table1[[#This Row],[Agent_name]],Table1[Month],Table1[[#This Row],[Month]])/160</f>
        <v>0.66249999999999998</v>
      </c>
    </row>
    <row r="1507" spans="1:23" x14ac:dyDescent="0.25">
      <c r="A1507">
        <v>1506</v>
      </c>
      <c r="B1507" t="s">
        <v>5032</v>
      </c>
      <c r="C1507" t="s">
        <v>5033</v>
      </c>
      <c r="D1507">
        <v>68</v>
      </c>
      <c r="E1507" t="s">
        <v>19</v>
      </c>
      <c r="F1507" t="s">
        <v>36</v>
      </c>
      <c r="G1507" s="1">
        <v>43990</v>
      </c>
      <c r="H1507" t="s">
        <v>21</v>
      </c>
      <c r="I1507" t="s">
        <v>31</v>
      </c>
      <c r="J1507" s="3" t="s">
        <v>5034</v>
      </c>
      <c r="K1507" t="s">
        <v>62</v>
      </c>
      <c r="M1507" t="s">
        <v>143</v>
      </c>
      <c r="N1507" t="s">
        <v>26</v>
      </c>
      <c r="R1507" t="str">
        <f t="shared" ca="1" si="23"/>
        <v>Priya</v>
      </c>
      <c r="S1507" t="str">
        <f>IFERROR(TEXT(DATEVALUE(LEFT(Table1[[#This Row],[Date of Purchase]],10)), "MMMM"), TEXT(Table1[[#This Row],[Date of Purchase]], "MMMM"))</f>
        <v>June</v>
      </c>
      <c r="T1507" t="str">
        <f>IF(OR(
  AND(Table1[[#This Row],[Ticket Priority]]="Critical", Table1[[#This Row],[Ticket Status]]&lt;&gt;"Closed"),
  AND(Table1[[#This Row],[Ticket Priority]]="High", Table1[[#This Row],[Ticket Status]]="Open")
), "Yes", "No")</f>
        <v>No</v>
      </c>
      <c r="U1507" s="4" t="str">
        <f>IF(Table1[[#This Row],[Ticket Status]]="Closed","Yes","No")</f>
        <v>No</v>
      </c>
      <c r="V1507" s="4" t="str">
        <f>IF(Table1[[#This Row],[Ticket Status]]="Pending Customer Response","Yes","No")</f>
        <v>No</v>
      </c>
      <c r="W1507" s="5">
        <f ca="1">COUNTIFS(Table1[Agent_name],Table1[[#This Row],[Agent_name]],Table1[Month],Table1[[#This Row],[Month]])/160</f>
        <v>0.35625000000000001</v>
      </c>
    </row>
    <row r="1508" spans="1:23" x14ac:dyDescent="0.25">
      <c r="A1508">
        <v>1507</v>
      </c>
      <c r="B1508" t="s">
        <v>5035</v>
      </c>
      <c r="C1508" t="s">
        <v>5036</v>
      </c>
      <c r="D1508">
        <v>57</v>
      </c>
      <c r="E1508" t="s">
        <v>19</v>
      </c>
      <c r="F1508" t="s">
        <v>211</v>
      </c>
      <c r="G1508" s="1">
        <v>43841</v>
      </c>
      <c r="H1508" t="s">
        <v>21</v>
      </c>
      <c r="I1508" t="s">
        <v>177</v>
      </c>
      <c r="J1508" s="3" t="s">
        <v>5037</v>
      </c>
      <c r="K1508" t="s">
        <v>24</v>
      </c>
      <c r="M1508" t="s">
        <v>89</v>
      </c>
      <c r="N1508" t="s">
        <v>83</v>
      </c>
      <c r="O1508" s="2">
        <v>45078.526574074072</v>
      </c>
      <c r="Q1508">
        <v>5</v>
      </c>
      <c r="R1508" t="str">
        <f t="shared" ca="1" si="23"/>
        <v>Neha</v>
      </c>
      <c r="S1508" t="str">
        <f>IFERROR(TEXT(DATEVALUE(LEFT(Table1[[#This Row],[Date of Purchase]],10)), "MMMM"), TEXT(Table1[[#This Row],[Date of Purchase]], "MMMM"))</f>
        <v>January</v>
      </c>
      <c r="T1508" t="str">
        <f>IF(OR(
  AND(Table1[[#This Row],[Ticket Priority]]="Critical", Table1[[#This Row],[Ticket Status]]&lt;&gt;"Closed"),
  AND(Table1[[#This Row],[Ticket Priority]]="High", Table1[[#This Row],[Ticket Status]]="Open")
), "Yes", "No")</f>
        <v>No</v>
      </c>
      <c r="U1508" s="4" t="str">
        <f>IF(Table1[[#This Row],[Ticket Status]]="Closed","Yes","No")</f>
        <v>No</v>
      </c>
      <c r="V1508" s="4" t="str">
        <f>IF(Table1[[#This Row],[Ticket Status]]="Pending Customer Response","Yes","No")</f>
        <v>Yes</v>
      </c>
      <c r="W1508" s="5">
        <f ca="1">COUNTIFS(Table1[Agent_name],Table1[[#This Row],[Agent_name]],Table1[Month],Table1[[#This Row],[Month]])/160</f>
        <v>0.21875</v>
      </c>
    </row>
    <row r="1509" spans="1:23" x14ac:dyDescent="0.25">
      <c r="A1509">
        <v>1508</v>
      </c>
      <c r="B1509" t="s">
        <v>5038</v>
      </c>
      <c r="C1509" t="s">
        <v>5039</v>
      </c>
      <c r="D1509">
        <v>21</v>
      </c>
      <c r="E1509" t="s">
        <v>19</v>
      </c>
      <c r="F1509" t="s">
        <v>383</v>
      </c>
      <c r="G1509" s="1">
        <v>43922</v>
      </c>
      <c r="H1509" t="s">
        <v>59</v>
      </c>
      <c r="I1509" t="s">
        <v>99</v>
      </c>
      <c r="J1509" s="3" t="s">
        <v>5040</v>
      </c>
      <c r="K1509" t="s">
        <v>24</v>
      </c>
      <c r="M1509" t="s">
        <v>143</v>
      </c>
      <c r="N1509" t="s">
        <v>26</v>
      </c>
      <c r="O1509" s="2">
        <v>45078.091863425929</v>
      </c>
      <c r="Q1509">
        <v>5</v>
      </c>
      <c r="R1509" t="str">
        <f t="shared" ca="1" si="23"/>
        <v>Rahul</v>
      </c>
      <c r="S1509" t="str">
        <f>IFERROR(TEXT(DATEVALUE(LEFT(Table1[[#This Row],[Date of Purchase]],10)), "MMMM"), TEXT(Table1[[#This Row],[Date of Purchase]], "MMMM"))</f>
        <v>April</v>
      </c>
      <c r="T1509" t="str">
        <f>IF(OR(
  AND(Table1[[#This Row],[Ticket Priority]]="Critical", Table1[[#This Row],[Ticket Status]]&lt;&gt;"Closed"),
  AND(Table1[[#This Row],[Ticket Priority]]="High", Table1[[#This Row],[Ticket Status]]="Open")
), "Yes", "No")</f>
        <v>No</v>
      </c>
      <c r="U1509" s="4" t="str">
        <f>IF(Table1[[#This Row],[Ticket Status]]="Closed","Yes","No")</f>
        <v>No</v>
      </c>
      <c r="V1509" s="4" t="str">
        <f>IF(Table1[[#This Row],[Ticket Status]]="Pending Customer Response","Yes","No")</f>
        <v>Yes</v>
      </c>
      <c r="W1509" s="5">
        <f ca="1">COUNTIFS(Table1[Agent_name],Table1[[#This Row],[Agent_name]],Table1[Month],Table1[[#This Row],[Month]])/160</f>
        <v>0.25</v>
      </c>
    </row>
    <row r="1510" spans="1:23" x14ac:dyDescent="0.25">
      <c r="A1510">
        <v>1509</v>
      </c>
      <c r="B1510" t="s">
        <v>5041</v>
      </c>
      <c r="C1510" t="s">
        <v>5042</v>
      </c>
      <c r="D1510">
        <v>46</v>
      </c>
      <c r="E1510" t="s">
        <v>58</v>
      </c>
      <c r="F1510" t="s">
        <v>36</v>
      </c>
      <c r="G1510" s="1">
        <v>44537</v>
      </c>
      <c r="H1510" t="s">
        <v>66</v>
      </c>
      <c r="I1510" t="s">
        <v>77</v>
      </c>
      <c r="J1510" s="3" t="s">
        <v>5043</v>
      </c>
      <c r="K1510" t="s">
        <v>24</v>
      </c>
      <c r="M1510" t="s">
        <v>41</v>
      </c>
      <c r="N1510" t="s">
        <v>33</v>
      </c>
      <c r="O1510" s="2">
        <v>45078.039803240739</v>
      </c>
      <c r="Q1510">
        <v>5</v>
      </c>
      <c r="R1510" t="str">
        <f t="shared" ca="1" si="23"/>
        <v>Mohit</v>
      </c>
      <c r="S1510" t="str">
        <f>IFERROR(TEXT(DATEVALUE(LEFT(Table1[[#This Row],[Date of Purchase]],10)), "MMMM"), TEXT(Table1[[#This Row],[Date of Purchase]], "MMMM"))</f>
        <v>December</v>
      </c>
      <c r="T1510" t="str">
        <f>IF(OR(
  AND(Table1[[#This Row],[Ticket Priority]]="Critical", Table1[[#This Row],[Ticket Status]]&lt;&gt;"Closed"),
  AND(Table1[[#This Row],[Ticket Priority]]="High", Table1[[#This Row],[Ticket Status]]="Open")
), "Yes", "No")</f>
        <v>No</v>
      </c>
      <c r="U1510" s="4" t="str">
        <f>IF(Table1[[#This Row],[Ticket Status]]="Closed","Yes","No")</f>
        <v>No</v>
      </c>
      <c r="V1510" s="4" t="str">
        <f>IF(Table1[[#This Row],[Ticket Status]]="Pending Customer Response","Yes","No")</f>
        <v>Yes</v>
      </c>
      <c r="W1510" s="5">
        <f ca="1">COUNTIFS(Table1[Agent_name],Table1[[#This Row],[Agent_name]],Table1[Month],Table1[[#This Row],[Month]])/160</f>
        <v>0.44374999999999998</v>
      </c>
    </row>
    <row r="1511" spans="1:23" x14ac:dyDescent="0.25">
      <c r="A1511">
        <v>1510</v>
      </c>
      <c r="B1511" t="s">
        <v>5044</v>
      </c>
      <c r="C1511" t="s">
        <v>5045</v>
      </c>
      <c r="D1511">
        <v>69</v>
      </c>
      <c r="E1511" t="s">
        <v>58</v>
      </c>
      <c r="F1511" t="s">
        <v>317</v>
      </c>
      <c r="G1511" s="1">
        <v>43945</v>
      </c>
      <c r="H1511" t="s">
        <v>66</v>
      </c>
      <c r="I1511" t="s">
        <v>177</v>
      </c>
      <c r="J1511" s="3" t="s">
        <v>5046</v>
      </c>
      <c r="K1511" t="s">
        <v>62</v>
      </c>
      <c r="M1511" t="s">
        <v>25</v>
      </c>
      <c r="N1511" t="s">
        <v>83</v>
      </c>
      <c r="Q1511">
        <v>5</v>
      </c>
      <c r="R1511" t="str">
        <f t="shared" ca="1" si="23"/>
        <v>Aisha</v>
      </c>
      <c r="S1511" t="str">
        <f>IFERROR(TEXT(DATEVALUE(LEFT(Table1[[#This Row],[Date of Purchase]],10)), "MMMM"), TEXT(Table1[[#This Row],[Date of Purchase]], "MMMM"))</f>
        <v>April</v>
      </c>
      <c r="T1511" t="str">
        <f>IF(OR(
  AND(Table1[[#This Row],[Ticket Priority]]="Critical", Table1[[#This Row],[Ticket Status]]&lt;&gt;"Closed"),
  AND(Table1[[#This Row],[Ticket Priority]]="High", Table1[[#This Row],[Ticket Status]]="Open")
), "Yes", "No")</f>
        <v>Yes</v>
      </c>
      <c r="U1511" s="4" t="str">
        <f>IF(Table1[[#This Row],[Ticket Status]]="Closed","Yes","No")</f>
        <v>No</v>
      </c>
      <c r="V1511" s="4" t="str">
        <f>IF(Table1[[#This Row],[Ticket Status]]="Pending Customer Response","Yes","No")</f>
        <v>No</v>
      </c>
      <c r="W1511" s="5">
        <f ca="1">COUNTIFS(Table1[Agent_name],Table1[[#This Row],[Agent_name]],Table1[Month],Table1[[#This Row],[Month]])/160</f>
        <v>0.81874999999999998</v>
      </c>
    </row>
    <row r="1512" spans="1:23" x14ac:dyDescent="0.25">
      <c r="A1512">
        <v>1511</v>
      </c>
      <c r="B1512" t="s">
        <v>5047</v>
      </c>
      <c r="C1512" t="s">
        <v>5048</v>
      </c>
      <c r="D1512">
        <v>68</v>
      </c>
      <c r="E1512" t="s">
        <v>19</v>
      </c>
      <c r="F1512" t="s">
        <v>98</v>
      </c>
      <c r="G1512" s="1">
        <v>43852</v>
      </c>
      <c r="H1512" t="s">
        <v>66</v>
      </c>
      <c r="I1512" t="s">
        <v>141</v>
      </c>
      <c r="J1512" s="3" t="s">
        <v>5049</v>
      </c>
      <c r="K1512" t="s">
        <v>62</v>
      </c>
      <c r="M1512" t="s">
        <v>143</v>
      </c>
      <c r="N1512" t="s">
        <v>83</v>
      </c>
      <c r="Q1512">
        <v>5</v>
      </c>
      <c r="R1512" t="str">
        <f t="shared" ca="1" si="23"/>
        <v>Ravi</v>
      </c>
      <c r="S1512" t="str">
        <f>IFERROR(TEXT(DATEVALUE(LEFT(Table1[[#This Row],[Date of Purchase]],10)), "MMMM"), TEXT(Table1[[#This Row],[Date of Purchase]], "MMMM"))</f>
        <v>January</v>
      </c>
      <c r="T1512" t="str">
        <f>IF(OR(
  AND(Table1[[#This Row],[Ticket Priority]]="Critical", Table1[[#This Row],[Ticket Status]]&lt;&gt;"Closed"),
  AND(Table1[[#This Row],[Ticket Priority]]="High", Table1[[#This Row],[Ticket Status]]="Open")
), "Yes", "No")</f>
        <v>No</v>
      </c>
      <c r="U1512" s="4" t="str">
        <f>IF(Table1[[#This Row],[Ticket Status]]="Closed","Yes","No")</f>
        <v>No</v>
      </c>
      <c r="V1512" s="4" t="str">
        <f>IF(Table1[[#This Row],[Ticket Status]]="Pending Customer Response","Yes","No")</f>
        <v>No</v>
      </c>
      <c r="W1512" s="5">
        <f ca="1">COUNTIFS(Table1[Agent_name],Table1[[#This Row],[Agent_name]],Table1[Month],Table1[[#This Row],[Month]])/160</f>
        <v>0.74375000000000002</v>
      </c>
    </row>
    <row r="1513" spans="1:23" x14ac:dyDescent="0.25">
      <c r="A1513">
        <v>1512</v>
      </c>
      <c r="B1513" t="s">
        <v>2331</v>
      </c>
      <c r="C1513" t="s">
        <v>5050</v>
      </c>
      <c r="D1513">
        <v>41</v>
      </c>
      <c r="E1513" t="s">
        <v>29</v>
      </c>
      <c r="F1513" t="s">
        <v>30</v>
      </c>
      <c r="G1513" s="1">
        <v>44257</v>
      </c>
      <c r="H1513" t="s">
        <v>59</v>
      </c>
      <c r="I1513" t="s">
        <v>93</v>
      </c>
      <c r="J1513" s="3" t="s">
        <v>5051</v>
      </c>
      <c r="K1513" t="s">
        <v>62</v>
      </c>
      <c r="M1513" t="s">
        <v>143</v>
      </c>
      <c r="N1513" t="s">
        <v>26</v>
      </c>
      <c r="Q1513">
        <v>5</v>
      </c>
      <c r="R1513" t="str">
        <f t="shared" ca="1" si="23"/>
        <v>Karan</v>
      </c>
      <c r="S1513" t="str">
        <f>IFERROR(TEXT(DATEVALUE(LEFT(Table1[[#This Row],[Date of Purchase]],10)), "MMMM"), TEXT(Table1[[#This Row],[Date of Purchase]], "MMMM"))</f>
        <v>March</v>
      </c>
      <c r="T1513" t="str">
        <f>IF(OR(
  AND(Table1[[#This Row],[Ticket Priority]]="Critical", Table1[[#This Row],[Ticket Status]]&lt;&gt;"Closed"),
  AND(Table1[[#This Row],[Ticket Priority]]="High", Table1[[#This Row],[Ticket Status]]="Open")
), "Yes", "No")</f>
        <v>No</v>
      </c>
      <c r="U1513" s="4" t="str">
        <f>IF(Table1[[#This Row],[Ticket Status]]="Closed","Yes","No")</f>
        <v>No</v>
      </c>
      <c r="V1513" s="4" t="str">
        <f>IF(Table1[[#This Row],[Ticket Status]]="Pending Customer Response","Yes","No")</f>
        <v>No</v>
      </c>
      <c r="W1513" s="5">
        <f ca="1">COUNTIFS(Table1[Agent_name],Table1[[#This Row],[Agent_name]],Table1[Month],Table1[[#This Row],[Month]])/160</f>
        <v>0.21249999999999999</v>
      </c>
    </row>
    <row r="1514" spans="1:23" x14ac:dyDescent="0.25">
      <c r="A1514">
        <v>1513</v>
      </c>
      <c r="B1514" t="s">
        <v>5052</v>
      </c>
      <c r="C1514" t="s">
        <v>5053</v>
      </c>
      <c r="D1514">
        <v>55</v>
      </c>
      <c r="E1514" t="s">
        <v>58</v>
      </c>
      <c r="F1514" t="s">
        <v>36</v>
      </c>
      <c r="G1514" s="1">
        <v>43991</v>
      </c>
      <c r="H1514" t="s">
        <v>59</v>
      </c>
      <c r="I1514" t="s">
        <v>113</v>
      </c>
      <c r="J1514" s="3" t="s">
        <v>5054</v>
      </c>
      <c r="K1514" t="s">
        <v>24</v>
      </c>
      <c r="M1514" t="s">
        <v>41</v>
      </c>
      <c r="N1514" t="s">
        <v>83</v>
      </c>
      <c r="O1514" s="2">
        <v>45078.880150462966</v>
      </c>
      <c r="Q1514">
        <v>5</v>
      </c>
      <c r="R1514" t="str">
        <f t="shared" ca="1" si="23"/>
        <v>Sara</v>
      </c>
      <c r="S1514" t="str">
        <f>IFERROR(TEXT(DATEVALUE(LEFT(Table1[[#This Row],[Date of Purchase]],10)), "MMMM"), TEXT(Table1[[#This Row],[Date of Purchase]], "MMMM"))</f>
        <v>June</v>
      </c>
      <c r="T1514" t="str">
        <f>IF(OR(
  AND(Table1[[#This Row],[Ticket Priority]]="Critical", Table1[[#This Row],[Ticket Status]]&lt;&gt;"Closed"),
  AND(Table1[[#This Row],[Ticket Priority]]="High", Table1[[#This Row],[Ticket Status]]="Open")
), "Yes", "No")</f>
        <v>No</v>
      </c>
      <c r="U1514" s="4" t="str">
        <f>IF(Table1[[#This Row],[Ticket Status]]="Closed","Yes","No")</f>
        <v>No</v>
      </c>
      <c r="V1514" s="4" t="str">
        <f>IF(Table1[[#This Row],[Ticket Status]]="Pending Customer Response","Yes","No")</f>
        <v>Yes</v>
      </c>
      <c r="W1514" s="5">
        <f ca="1">COUNTIFS(Table1[Agent_name],Table1[[#This Row],[Agent_name]],Table1[Month],Table1[[#This Row],[Month]])/160</f>
        <v>0.65</v>
      </c>
    </row>
    <row r="1515" spans="1:23" x14ac:dyDescent="0.25">
      <c r="A1515">
        <v>1514</v>
      </c>
      <c r="B1515" t="s">
        <v>5055</v>
      </c>
      <c r="C1515" t="s">
        <v>5056</v>
      </c>
      <c r="D1515">
        <v>39</v>
      </c>
      <c r="E1515" t="s">
        <v>58</v>
      </c>
      <c r="F1515" t="s">
        <v>129</v>
      </c>
      <c r="G1515" s="1">
        <v>44379</v>
      </c>
      <c r="H1515" t="s">
        <v>59</v>
      </c>
      <c r="I1515" t="s">
        <v>72</v>
      </c>
      <c r="J1515" s="3" t="s">
        <v>5057</v>
      </c>
      <c r="K1515" t="s">
        <v>39</v>
      </c>
      <c r="L1515" t="s">
        <v>5058</v>
      </c>
      <c r="M1515" t="s">
        <v>41</v>
      </c>
      <c r="N1515" t="s">
        <v>55</v>
      </c>
      <c r="O1515" s="2">
        <v>45078.789884259262</v>
      </c>
      <c r="P1515" s="2">
        <v>45078.197523148148</v>
      </c>
      <c r="Q1515">
        <v>3</v>
      </c>
      <c r="R1515" t="str">
        <f t="shared" ca="1" si="23"/>
        <v>Meera</v>
      </c>
      <c r="S1515" t="str">
        <f>IFERROR(TEXT(DATEVALUE(LEFT(Table1[[#This Row],[Date of Purchase]],10)), "MMMM"), TEXT(Table1[[#This Row],[Date of Purchase]], "MMMM"))</f>
        <v>July</v>
      </c>
      <c r="T1515" t="str">
        <f>IF(OR(
  AND(Table1[[#This Row],[Ticket Priority]]="Critical", Table1[[#This Row],[Ticket Status]]&lt;&gt;"Closed"),
  AND(Table1[[#This Row],[Ticket Priority]]="High", Table1[[#This Row],[Ticket Status]]="Open")
), "Yes", "No")</f>
        <v>No</v>
      </c>
      <c r="U1515" s="4" t="str">
        <f>IF(Table1[[#This Row],[Ticket Status]]="Closed","Yes","No")</f>
        <v>Yes</v>
      </c>
      <c r="V1515" s="4" t="str">
        <f>IF(Table1[[#This Row],[Ticket Status]]="Pending Customer Response","Yes","No")</f>
        <v>No</v>
      </c>
      <c r="W1515" s="5">
        <f ca="1">COUNTIFS(Table1[Agent_name],Table1[[#This Row],[Agent_name]],Table1[Month],Table1[[#This Row],[Month]])/160</f>
        <v>0.23125000000000001</v>
      </c>
    </row>
    <row r="1516" spans="1:23" x14ac:dyDescent="0.25">
      <c r="A1516">
        <v>1515</v>
      </c>
      <c r="B1516" t="s">
        <v>5059</v>
      </c>
      <c r="C1516" t="s">
        <v>5060</v>
      </c>
      <c r="D1516">
        <v>55</v>
      </c>
      <c r="E1516" t="s">
        <v>58</v>
      </c>
      <c r="F1516" t="s">
        <v>202</v>
      </c>
      <c r="G1516" s="1">
        <v>43937</v>
      </c>
      <c r="H1516" t="s">
        <v>67</v>
      </c>
      <c r="I1516" t="s">
        <v>77</v>
      </c>
      <c r="J1516" s="3" t="s">
        <v>5061</v>
      </c>
      <c r="K1516" t="s">
        <v>62</v>
      </c>
      <c r="M1516" t="s">
        <v>41</v>
      </c>
      <c r="N1516" t="s">
        <v>55</v>
      </c>
      <c r="Q1516">
        <v>5</v>
      </c>
      <c r="R1516" t="str">
        <f t="shared" ca="1" si="23"/>
        <v>Meera</v>
      </c>
      <c r="S1516" t="str">
        <f>IFERROR(TEXT(DATEVALUE(LEFT(Table1[[#This Row],[Date of Purchase]],10)), "MMMM"), TEXT(Table1[[#This Row],[Date of Purchase]], "MMMM"))</f>
        <v>April</v>
      </c>
      <c r="T1516" t="str">
        <f>IF(OR(
  AND(Table1[[#This Row],[Ticket Priority]]="Critical", Table1[[#This Row],[Ticket Status]]&lt;&gt;"Closed"),
  AND(Table1[[#This Row],[Ticket Priority]]="High", Table1[[#This Row],[Ticket Status]]="Open")
), "Yes", "No")</f>
        <v>No</v>
      </c>
      <c r="U1516" s="4" t="str">
        <f>IF(Table1[[#This Row],[Ticket Status]]="Closed","Yes","No")</f>
        <v>No</v>
      </c>
      <c r="V1516" s="4" t="str">
        <f>IF(Table1[[#This Row],[Ticket Status]]="Pending Customer Response","Yes","No")</f>
        <v>No</v>
      </c>
      <c r="W1516" s="5">
        <f ca="1">COUNTIFS(Table1[Agent_name],Table1[[#This Row],[Agent_name]],Table1[Month],Table1[[#This Row],[Month]])/160</f>
        <v>0.16250000000000001</v>
      </c>
    </row>
    <row r="1517" spans="1:23" x14ac:dyDescent="0.25">
      <c r="A1517">
        <v>1516</v>
      </c>
      <c r="B1517" t="s">
        <v>5062</v>
      </c>
      <c r="C1517" t="s">
        <v>5063</v>
      </c>
      <c r="D1517">
        <v>51</v>
      </c>
      <c r="E1517" t="s">
        <v>58</v>
      </c>
      <c r="F1517" t="s">
        <v>202</v>
      </c>
      <c r="G1517" s="1">
        <v>44087</v>
      </c>
      <c r="H1517" t="s">
        <v>59</v>
      </c>
      <c r="I1517" t="s">
        <v>141</v>
      </c>
      <c r="J1517" s="3" t="s">
        <v>5064</v>
      </c>
      <c r="K1517" t="s">
        <v>24</v>
      </c>
      <c r="M1517" t="s">
        <v>25</v>
      </c>
      <c r="N1517" t="s">
        <v>83</v>
      </c>
      <c r="O1517" s="2">
        <v>45078.730196759258</v>
      </c>
      <c r="Q1517">
        <v>5</v>
      </c>
      <c r="R1517" t="str">
        <f t="shared" ca="1" si="23"/>
        <v>Aisha</v>
      </c>
      <c r="S1517" t="str">
        <f>IFERROR(TEXT(DATEVALUE(LEFT(Table1[[#This Row],[Date of Purchase]],10)), "MMMM"), TEXT(Table1[[#This Row],[Date of Purchase]], "MMMM"))</f>
        <v>September</v>
      </c>
      <c r="T1517" t="str">
        <f>IF(OR(
  AND(Table1[[#This Row],[Ticket Priority]]="Critical", Table1[[#This Row],[Ticket Status]]&lt;&gt;"Closed"),
  AND(Table1[[#This Row],[Ticket Priority]]="High", Table1[[#This Row],[Ticket Status]]="Open")
), "Yes", "No")</f>
        <v>Yes</v>
      </c>
      <c r="U1517" s="4" t="str">
        <f>IF(Table1[[#This Row],[Ticket Status]]="Closed","Yes","No")</f>
        <v>No</v>
      </c>
      <c r="V1517" s="4" t="str">
        <f>IF(Table1[[#This Row],[Ticket Status]]="Pending Customer Response","Yes","No")</f>
        <v>Yes</v>
      </c>
      <c r="W1517" s="5">
        <f ca="1">COUNTIFS(Table1[Agent_name],Table1[[#This Row],[Agent_name]],Table1[Month],Table1[[#This Row],[Month]])/160</f>
        <v>0.86250000000000004</v>
      </c>
    </row>
    <row r="1518" spans="1:23" x14ac:dyDescent="0.25">
      <c r="A1518">
        <v>1517</v>
      </c>
      <c r="B1518" t="s">
        <v>5065</v>
      </c>
      <c r="C1518" t="s">
        <v>5066</v>
      </c>
      <c r="D1518">
        <v>50</v>
      </c>
      <c r="E1518" t="s">
        <v>29</v>
      </c>
      <c r="F1518" t="s">
        <v>219</v>
      </c>
      <c r="G1518" s="1">
        <v>44191</v>
      </c>
      <c r="H1518" t="s">
        <v>66</v>
      </c>
      <c r="I1518" t="s">
        <v>37</v>
      </c>
      <c r="J1518" s="3" t="s">
        <v>5067</v>
      </c>
      <c r="K1518" t="s">
        <v>62</v>
      </c>
      <c r="M1518" t="s">
        <v>89</v>
      </c>
      <c r="N1518" t="s">
        <v>26</v>
      </c>
      <c r="Q1518">
        <v>5</v>
      </c>
      <c r="R1518" t="str">
        <f t="shared" ca="1" si="23"/>
        <v>Sara</v>
      </c>
      <c r="S1518" t="str">
        <f>IFERROR(TEXT(DATEVALUE(LEFT(Table1[[#This Row],[Date of Purchase]],10)), "MMMM"), TEXT(Table1[[#This Row],[Date of Purchase]], "MMMM"))</f>
        <v>December</v>
      </c>
      <c r="T1518" t="str">
        <f>IF(OR(
  AND(Table1[[#This Row],[Ticket Priority]]="Critical", Table1[[#This Row],[Ticket Status]]&lt;&gt;"Closed"),
  AND(Table1[[#This Row],[Ticket Priority]]="High", Table1[[#This Row],[Ticket Status]]="Open")
), "Yes", "No")</f>
        <v>Yes</v>
      </c>
      <c r="U1518" s="4" t="str">
        <f>IF(Table1[[#This Row],[Ticket Status]]="Closed","Yes","No")</f>
        <v>No</v>
      </c>
      <c r="V1518" s="4" t="str">
        <f>IF(Table1[[#This Row],[Ticket Status]]="Pending Customer Response","Yes","No")</f>
        <v>No</v>
      </c>
      <c r="W1518" s="5">
        <f ca="1">COUNTIFS(Table1[Agent_name],Table1[[#This Row],[Agent_name]],Table1[Month],Table1[[#This Row],[Month]])/160</f>
        <v>0.55625000000000002</v>
      </c>
    </row>
    <row r="1519" spans="1:23" x14ac:dyDescent="0.25">
      <c r="A1519">
        <v>1518</v>
      </c>
      <c r="B1519" t="s">
        <v>5068</v>
      </c>
      <c r="C1519" t="s">
        <v>5069</v>
      </c>
      <c r="D1519">
        <v>56</v>
      </c>
      <c r="E1519" t="s">
        <v>19</v>
      </c>
      <c r="F1519" t="s">
        <v>71</v>
      </c>
      <c r="G1519" s="1">
        <v>44297</v>
      </c>
      <c r="H1519" t="s">
        <v>67</v>
      </c>
      <c r="I1519" t="s">
        <v>52</v>
      </c>
      <c r="J1519" s="3" t="s">
        <v>5070</v>
      </c>
      <c r="K1519" t="s">
        <v>24</v>
      </c>
      <c r="M1519" t="s">
        <v>89</v>
      </c>
      <c r="N1519" t="s">
        <v>83</v>
      </c>
      <c r="O1519" s="2">
        <v>45078.582314814812</v>
      </c>
      <c r="Q1519">
        <v>5</v>
      </c>
      <c r="R1519" t="str">
        <f t="shared" ca="1" si="23"/>
        <v>Meera</v>
      </c>
      <c r="S1519" t="str">
        <f>IFERROR(TEXT(DATEVALUE(LEFT(Table1[[#This Row],[Date of Purchase]],10)), "MMMM"), TEXT(Table1[[#This Row],[Date of Purchase]], "MMMM"))</f>
        <v>April</v>
      </c>
      <c r="T1519" t="str">
        <f>IF(OR(
  AND(Table1[[#This Row],[Ticket Priority]]="Critical", Table1[[#This Row],[Ticket Status]]&lt;&gt;"Closed"),
  AND(Table1[[#This Row],[Ticket Priority]]="High", Table1[[#This Row],[Ticket Status]]="Open")
), "Yes", "No")</f>
        <v>No</v>
      </c>
      <c r="U1519" s="4" t="str">
        <f>IF(Table1[[#This Row],[Ticket Status]]="Closed","Yes","No")</f>
        <v>No</v>
      </c>
      <c r="V1519" s="4" t="str">
        <f>IF(Table1[[#This Row],[Ticket Status]]="Pending Customer Response","Yes","No")</f>
        <v>Yes</v>
      </c>
      <c r="W1519" s="5">
        <f ca="1">COUNTIFS(Table1[Agent_name],Table1[[#This Row],[Agent_name]],Table1[Month],Table1[[#This Row],[Month]])/160</f>
        <v>0.16250000000000001</v>
      </c>
    </row>
    <row r="1520" spans="1:23" x14ac:dyDescent="0.25">
      <c r="A1520">
        <v>1519</v>
      </c>
      <c r="B1520" t="s">
        <v>5071</v>
      </c>
      <c r="C1520" t="s">
        <v>5072</v>
      </c>
      <c r="D1520">
        <v>24</v>
      </c>
      <c r="E1520" t="s">
        <v>58</v>
      </c>
      <c r="F1520" t="s">
        <v>71</v>
      </c>
      <c r="G1520" s="1">
        <v>44340</v>
      </c>
      <c r="H1520" t="s">
        <v>45</v>
      </c>
      <c r="I1520" t="s">
        <v>31</v>
      </c>
      <c r="J1520" s="3" t="s">
        <v>5073</v>
      </c>
      <c r="K1520" t="s">
        <v>62</v>
      </c>
      <c r="M1520" t="s">
        <v>41</v>
      </c>
      <c r="N1520" t="s">
        <v>55</v>
      </c>
      <c r="R1520" t="str">
        <f t="shared" ca="1" si="23"/>
        <v>Aisha</v>
      </c>
      <c r="S1520" t="str">
        <f>IFERROR(TEXT(DATEVALUE(LEFT(Table1[[#This Row],[Date of Purchase]],10)), "MMMM"), TEXT(Table1[[#This Row],[Date of Purchase]], "MMMM"))</f>
        <v>May</v>
      </c>
      <c r="T1520" t="str">
        <f>IF(OR(
  AND(Table1[[#This Row],[Ticket Priority]]="Critical", Table1[[#This Row],[Ticket Status]]&lt;&gt;"Closed"),
  AND(Table1[[#This Row],[Ticket Priority]]="High", Table1[[#This Row],[Ticket Status]]="Open")
), "Yes", "No")</f>
        <v>No</v>
      </c>
      <c r="U1520" s="4" t="str">
        <f>IF(Table1[[#This Row],[Ticket Status]]="Closed","Yes","No")</f>
        <v>No</v>
      </c>
      <c r="V1520" s="4" t="str">
        <f>IF(Table1[[#This Row],[Ticket Status]]="Pending Customer Response","Yes","No")</f>
        <v>No</v>
      </c>
      <c r="W1520" s="5">
        <f ca="1">COUNTIFS(Table1[Agent_name],Table1[[#This Row],[Agent_name]],Table1[Month],Table1[[#This Row],[Month]])/160</f>
        <v>0.93125000000000002</v>
      </c>
    </row>
    <row r="1521" spans="1:23" x14ac:dyDescent="0.25">
      <c r="A1521">
        <v>1520</v>
      </c>
      <c r="B1521" t="s">
        <v>5074</v>
      </c>
      <c r="C1521" t="s">
        <v>5075</v>
      </c>
      <c r="D1521">
        <v>54</v>
      </c>
      <c r="E1521" t="s">
        <v>29</v>
      </c>
      <c r="F1521" t="s">
        <v>125</v>
      </c>
      <c r="G1521" s="1">
        <v>44550</v>
      </c>
      <c r="H1521" t="s">
        <v>59</v>
      </c>
      <c r="I1521" t="s">
        <v>93</v>
      </c>
      <c r="J1521" s="3" t="s">
        <v>5076</v>
      </c>
      <c r="K1521" t="s">
        <v>24</v>
      </c>
      <c r="M1521" t="s">
        <v>89</v>
      </c>
      <c r="N1521" t="s">
        <v>55</v>
      </c>
      <c r="O1521" s="2">
        <v>45078.695543981485</v>
      </c>
      <c r="R1521" t="str">
        <f t="shared" ca="1" si="23"/>
        <v>Ravi</v>
      </c>
      <c r="S1521" t="str">
        <f>IFERROR(TEXT(DATEVALUE(LEFT(Table1[[#This Row],[Date of Purchase]],10)), "MMMM"), TEXT(Table1[[#This Row],[Date of Purchase]], "MMMM"))</f>
        <v>December</v>
      </c>
      <c r="T1521" t="str">
        <f>IF(OR(
  AND(Table1[[#This Row],[Ticket Priority]]="Critical", Table1[[#This Row],[Ticket Status]]&lt;&gt;"Closed"),
  AND(Table1[[#This Row],[Ticket Priority]]="High", Table1[[#This Row],[Ticket Status]]="Open")
), "Yes", "No")</f>
        <v>No</v>
      </c>
      <c r="U1521" s="4" t="str">
        <f>IF(Table1[[#This Row],[Ticket Status]]="Closed","Yes","No")</f>
        <v>No</v>
      </c>
      <c r="V1521" s="4" t="str">
        <f>IF(Table1[[#This Row],[Ticket Status]]="Pending Customer Response","Yes","No")</f>
        <v>Yes</v>
      </c>
      <c r="W1521" s="5">
        <f ca="1">COUNTIFS(Table1[Agent_name],Table1[[#This Row],[Agent_name]],Table1[Month],Table1[[#This Row],[Month]])/160</f>
        <v>0.66249999999999998</v>
      </c>
    </row>
    <row r="1522" spans="1:23" x14ac:dyDescent="0.25">
      <c r="A1522">
        <v>1521</v>
      </c>
      <c r="B1522" t="s">
        <v>5077</v>
      </c>
      <c r="C1522" t="s">
        <v>5078</v>
      </c>
      <c r="D1522">
        <v>63</v>
      </c>
      <c r="E1522" t="s">
        <v>19</v>
      </c>
      <c r="F1522" t="s">
        <v>125</v>
      </c>
      <c r="G1522" s="1">
        <v>44522</v>
      </c>
      <c r="H1522" t="s">
        <v>21</v>
      </c>
      <c r="I1522" t="s">
        <v>72</v>
      </c>
      <c r="J1522" s="3" t="s">
        <v>1885</v>
      </c>
      <c r="K1522" t="s">
        <v>62</v>
      </c>
      <c r="M1522" t="s">
        <v>89</v>
      </c>
      <c r="N1522" t="s">
        <v>33</v>
      </c>
      <c r="R1522" t="str">
        <f t="shared" ca="1" si="23"/>
        <v>Aisha</v>
      </c>
      <c r="S1522" t="str">
        <f>IFERROR(TEXT(DATEVALUE(LEFT(Table1[[#This Row],[Date of Purchase]],10)), "MMMM"), TEXT(Table1[[#This Row],[Date of Purchase]], "MMMM"))</f>
        <v>November</v>
      </c>
      <c r="T1522" t="str">
        <f>IF(OR(
  AND(Table1[[#This Row],[Ticket Priority]]="Critical", Table1[[#This Row],[Ticket Status]]&lt;&gt;"Closed"),
  AND(Table1[[#This Row],[Ticket Priority]]="High", Table1[[#This Row],[Ticket Status]]="Open")
), "Yes", "No")</f>
        <v>Yes</v>
      </c>
      <c r="U1522" s="4" t="str">
        <f>IF(Table1[[#This Row],[Ticket Status]]="Closed","Yes","No")</f>
        <v>No</v>
      </c>
      <c r="V1522" s="4" t="str">
        <f>IF(Table1[[#This Row],[Ticket Status]]="Pending Customer Response","Yes","No")</f>
        <v>No</v>
      </c>
      <c r="W1522" s="5">
        <f ca="1">COUNTIFS(Table1[Agent_name],Table1[[#This Row],[Agent_name]],Table1[Month],Table1[[#This Row],[Month]])/160</f>
        <v>0.85624999999999996</v>
      </c>
    </row>
    <row r="1523" spans="1:23" x14ac:dyDescent="0.25">
      <c r="A1523">
        <v>1522</v>
      </c>
      <c r="B1523" t="s">
        <v>5079</v>
      </c>
      <c r="C1523" t="s">
        <v>5080</v>
      </c>
      <c r="D1523">
        <v>18</v>
      </c>
      <c r="E1523" t="s">
        <v>58</v>
      </c>
      <c r="F1523" t="s">
        <v>44</v>
      </c>
      <c r="G1523" s="1">
        <v>44400</v>
      </c>
      <c r="H1523" t="s">
        <v>21</v>
      </c>
      <c r="I1523" t="s">
        <v>141</v>
      </c>
      <c r="J1523" s="3" t="s">
        <v>5081</v>
      </c>
      <c r="K1523" t="s">
        <v>62</v>
      </c>
      <c r="M1523" t="s">
        <v>89</v>
      </c>
      <c r="N1523" t="s">
        <v>55</v>
      </c>
      <c r="R1523" t="str">
        <f t="shared" ca="1" si="23"/>
        <v>Karan</v>
      </c>
      <c r="S1523" t="str">
        <f>IFERROR(TEXT(DATEVALUE(LEFT(Table1[[#This Row],[Date of Purchase]],10)), "MMMM"), TEXT(Table1[[#This Row],[Date of Purchase]], "MMMM"))</f>
        <v>July</v>
      </c>
      <c r="T1523" t="str">
        <f>IF(OR(
  AND(Table1[[#This Row],[Ticket Priority]]="Critical", Table1[[#This Row],[Ticket Status]]&lt;&gt;"Closed"),
  AND(Table1[[#This Row],[Ticket Priority]]="High", Table1[[#This Row],[Ticket Status]]="Open")
), "Yes", "No")</f>
        <v>Yes</v>
      </c>
      <c r="U1523" s="4" t="str">
        <f>IF(Table1[[#This Row],[Ticket Status]]="Closed","Yes","No")</f>
        <v>No</v>
      </c>
      <c r="V1523" s="4" t="str">
        <f>IF(Table1[[#This Row],[Ticket Status]]="Pending Customer Response","Yes","No")</f>
        <v>No</v>
      </c>
      <c r="W1523" s="5">
        <f ca="1">COUNTIFS(Table1[Agent_name],Table1[[#This Row],[Agent_name]],Table1[Month],Table1[[#This Row],[Month]])/160</f>
        <v>0.21249999999999999</v>
      </c>
    </row>
    <row r="1524" spans="1:23" x14ac:dyDescent="0.25">
      <c r="A1524">
        <v>1523</v>
      </c>
      <c r="B1524" t="s">
        <v>5082</v>
      </c>
      <c r="C1524" t="s">
        <v>5083</v>
      </c>
      <c r="D1524">
        <v>21</v>
      </c>
      <c r="E1524" t="s">
        <v>58</v>
      </c>
      <c r="F1524" t="s">
        <v>161</v>
      </c>
      <c r="G1524" s="1">
        <v>44454</v>
      </c>
      <c r="H1524" t="s">
        <v>67</v>
      </c>
      <c r="I1524" t="s">
        <v>113</v>
      </c>
      <c r="J1524" s="3" t="s">
        <v>5084</v>
      </c>
      <c r="K1524" t="s">
        <v>24</v>
      </c>
      <c r="M1524" t="s">
        <v>25</v>
      </c>
      <c r="N1524" t="s">
        <v>33</v>
      </c>
      <c r="O1524" s="2">
        <v>45078.239328703705</v>
      </c>
      <c r="R1524" t="str">
        <f t="shared" ca="1" si="23"/>
        <v>Ravi</v>
      </c>
      <c r="S1524" t="str">
        <f>IFERROR(TEXT(DATEVALUE(LEFT(Table1[[#This Row],[Date of Purchase]],10)), "MMMM"), TEXT(Table1[[#This Row],[Date of Purchase]], "MMMM"))</f>
        <v>September</v>
      </c>
      <c r="T1524" t="str">
        <f>IF(OR(
  AND(Table1[[#This Row],[Ticket Priority]]="Critical", Table1[[#This Row],[Ticket Status]]&lt;&gt;"Closed"),
  AND(Table1[[#This Row],[Ticket Priority]]="High", Table1[[#This Row],[Ticket Status]]="Open")
), "Yes", "No")</f>
        <v>Yes</v>
      </c>
      <c r="U1524" s="4" t="str">
        <f>IF(Table1[[#This Row],[Ticket Status]]="Closed","Yes","No")</f>
        <v>No</v>
      </c>
      <c r="V1524" s="4" t="str">
        <f>IF(Table1[[#This Row],[Ticket Status]]="Pending Customer Response","Yes","No")</f>
        <v>Yes</v>
      </c>
      <c r="W1524" s="5">
        <f ca="1">COUNTIFS(Table1[Agent_name],Table1[[#This Row],[Agent_name]],Table1[Month],Table1[[#This Row],[Month]])/160</f>
        <v>0.64375000000000004</v>
      </c>
    </row>
    <row r="1525" spans="1:23" x14ac:dyDescent="0.25">
      <c r="A1525">
        <v>1524</v>
      </c>
      <c r="B1525" t="s">
        <v>5085</v>
      </c>
      <c r="C1525" t="s">
        <v>5086</v>
      </c>
      <c r="D1525">
        <v>26</v>
      </c>
      <c r="E1525" t="s">
        <v>58</v>
      </c>
      <c r="F1525" t="s">
        <v>207</v>
      </c>
      <c r="G1525" s="1">
        <v>44126</v>
      </c>
      <c r="H1525" t="s">
        <v>59</v>
      </c>
      <c r="I1525" t="s">
        <v>99</v>
      </c>
      <c r="J1525" s="3" t="s">
        <v>2370</v>
      </c>
      <c r="K1525" t="s">
        <v>39</v>
      </c>
      <c r="L1525" t="s">
        <v>5087</v>
      </c>
      <c r="M1525" t="s">
        <v>25</v>
      </c>
      <c r="N1525" t="s">
        <v>55</v>
      </c>
      <c r="O1525" s="2">
        <v>45078.552534722221</v>
      </c>
      <c r="P1525" s="2">
        <v>45078.804618055554</v>
      </c>
      <c r="Q1525">
        <v>5</v>
      </c>
      <c r="R1525" t="str">
        <f t="shared" ca="1" si="23"/>
        <v>Ravi</v>
      </c>
      <c r="S1525" t="str">
        <f>IFERROR(TEXT(DATEVALUE(LEFT(Table1[[#This Row],[Date of Purchase]],10)), "MMMM"), TEXT(Table1[[#This Row],[Date of Purchase]], "MMMM"))</f>
        <v>October</v>
      </c>
      <c r="T1525" t="str">
        <f>IF(OR(
  AND(Table1[[#This Row],[Ticket Priority]]="Critical", Table1[[#This Row],[Ticket Status]]&lt;&gt;"Closed"),
  AND(Table1[[#This Row],[Ticket Priority]]="High", Table1[[#This Row],[Ticket Status]]="Open")
), "Yes", "No")</f>
        <v>No</v>
      </c>
      <c r="U1525" s="4" t="str">
        <f>IF(Table1[[#This Row],[Ticket Status]]="Closed","Yes","No")</f>
        <v>Yes</v>
      </c>
      <c r="V1525" s="4" t="str">
        <f>IF(Table1[[#This Row],[Ticket Status]]="Pending Customer Response","Yes","No")</f>
        <v>No</v>
      </c>
      <c r="W1525" s="5">
        <f ca="1">COUNTIFS(Table1[Agent_name],Table1[[#This Row],[Agent_name]],Table1[Month],Table1[[#This Row],[Month]])/160</f>
        <v>0.58125000000000004</v>
      </c>
    </row>
    <row r="1526" spans="1:23" x14ac:dyDescent="0.25">
      <c r="A1526">
        <v>1525</v>
      </c>
      <c r="B1526" t="s">
        <v>5088</v>
      </c>
      <c r="C1526" t="s">
        <v>5089</v>
      </c>
      <c r="D1526">
        <v>58</v>
      </c>
      <c r="E1526" t="s">
        <v>19</v>
      </c>
      <c r="F1526" t="s">
        <v>117</v>
      </c>
      <c r="G1526" s="1">
        <v>44057</v>
      </c>
      <c r="H1526" t="s">
        <v>59</v>
      </c>
      <c r="I1526" t="s">
        <v>22</v>
      </c>
      <c r="J1526" s="3" t="s">
        <v>5090</v>
      </c>
      <c r="K1526" t="s">
        <v>24</v>
      </c>
      <c r="M1526" t="s">
        <v>41</v>
      </c>
      <c r="N1526" t="s">
        <v>55</v>
      </c>
      <c r="O1526" s="2">
        <v>45078.844212962962</v>
      </c>
      <c r="R1526" t="str">
        <f t="shared" ca="1" si="23"/>
        <v>Aisha</v>
      </c>
      <c r="S1526" t="str">
        <f>IFERROR(TEXT(DATEVALUE(LEFT(Table1[[#This Row],[Date of Purchase]],10)), "MMMM"), TEXT(Table1[[#This Row],[Date of Purchase]], "MMMM"))</f>
        <v>August</v>
      </c>
      <c r="T1526" t="str">
        <f>IF(OR(
  AND(Table1[[#This Row],[Ticket Priority]]="Critical", Table1[[#This Row],[Ticket Status]]&lt;&gt;"Closed"),
  AND(Table1[[#This Row],[Ticket Priority]]="High", Table1[[#This Row],[Ticket Status]]="Open")
), "Yes", "No")</f>
        <v>No</v>
      </c>
      <c r="U1526" s="4" t="str">
        <f>IF(Table1[[#This Row],[Ticket Status]]="Closed","Yes","No")</f>
        <v>No</v>
      </c>
      <c r="V1526" s="4" t="str">
        <f>IF(Table1[[#This Row],[Ticket Status]]="Pending Customer Response","Yes","No")</f>
        <v>Yes</v>
      </c>
      <c r="W1526" s="5">
        <f ca="1">COUNTIFS(Table1[Agent_name],Table1[[#This Row],[Agent_name]],Table1[Month],Table1[[#This Row],[Month]])/160</f>
        <v>0.86250000000000004</v>
      </c>
    </row>
    <row r="1527" spans="1:23" x14ac:dyDescent="0.25">
      <c r="A1527">
        <v>1526</v>
      </c>
      <c r="B1527" t="s">
        <v>5091</v>
      </c>
      <c r="C1527" t="s">
        <v>5092</v>
      </c>
      <c r="D1527">
        <v>22</v>
      </c>
      <c r="E1527" t="s">
        <v>19</v>
      </c>
      <c r="F1527" t="s">
        <v>211</v>
      </c>
      <c r="G1527" s="1">
        <v>44067</v>
      </c>
      <c r="H1527" t="s">
        <v>21</v>
      </c>
      <c r="I1527" t="s">
        <v>150</v>
      </c>
      <c r="J1527" s="3" t="s">
        <v>5093</v>
      </c>
      <c r="K1527" t="s">
        <v>24</v>
      </c>
      <c r="M1527" t="s">
        <v>25</v>
      </c>
      <c r="N1527" t="s">
        <v>83</v>
      </c>
      <c r="O1527" s="2">
        <v>45078.640069444446</v>
      </c>
      <c r="R1527" t="str">
        <f t="shared" ca="1" si="23"/>
        <v>Sara</v>
      </c>
      <c r="S1527" t="str">
        <f>IFERROR(TEXT(DATEVALUE(LEFT(Table1[[#This Row],[Date of Purchase]],10)), "MMMM"), TEXT(Table1[[#This Row],[Date of Purchase]], "MMMM"))</f>
        <v>August</v>
      </c>
      <c r="T1527" t="str">
        <f>IF(OR(
  AND(Table1[[#This Row],[Ticket Priority]]="Critical", Table1[[#This Row],[Ticket Status]]&lt;&gt;"Closed"),
  AND(Table1[[#This Row],[Ticket Priority]]="High", Table1[[#This Row],[Ticket Status]]="Open")
), "Yes", "No")</f>
        <v>Yes</v>
      </c>
      <c r="U1527" s="4" t="str">
        <f>IF(Table1[[#This Row],[Ticket Status]]="Closed","Yes","No")</f>
        <v>No</v>
      </c>
      <c r="V1527" s="4" t="str">
        <f>IF(Table1[[#This Row],[Ticket Status]]="Pending Customer Response","Yes","No")</f>
        <v>Yes</v>
      </c>
      <c r="W1527" s="5">
        <f ca="1">COUNTIFS(Table1[Agent_name],Table1[[#This Row],[Agent_name]],Table1[Month],Table1[[#This Row],[Month]])/160</f>
        <v>0.8</v>
      </c>
    </row>
    <row r="1528" spans="1:23" x14ac:dyDescent="0.25">
      <c r="A1528">
        <v>1527</v>
      </c>
      <c r="B1528" t="s">
        <v>5094</v>
      </c>
      <c r="C1528" t="s">
        <v>5095</v>
      </c>
      <c r="D1528">
        <v>21</v>
      </c>
      <c r="E1528" t="s">
        <v>19</v>
      </c>
      <c r="F1528" t="s">
        <v>699</v>
      </c>
      <c r="G1528" s="1">
        <v>44047</v>
      </c>
      <c r="H1528" t="s">
        <v>66</v>
      </c>
      <c r="I1528" t="s">
        <v>37</v>
      </c>
      <c r="J1528" s="3" t="s">
        <v>5096</v>
      </c>
      <c r="K1528" t="s">
        <v>39</v>
      </c>
      <c r="L1528" t="s">
        <v>5097</v>
      </c>
      <c r="M1528" t="s">
        <v>89</v>
      </c>
      <c r="N1528" t="s">
        <v>55</v>
      </c>
      <c r="O1528" s="2">
        <v>45078.322731481479</v>
      </c>
      <c r="P1528" s="2">
        <v>45078.619259259256</v>
      </c>
      <c r="Q1528">
        <v>4</v>
      </c>
      <c r="R1528" t="str">
        <f t="shared" ca="1" si="23"/>
        <v>Mohit</v>
      </c>
      <c r="S1528" t="str">
        <f>IFERROR(TEXT(DATEVALUE(LEFT(Table1[[#This Row],[Date of Purchase]],10)), "MMMM"), TEXT(Table1[[#This Row],[Date of Purchase]], "MMMM"))</f>
        <v>August</v>
      </c>
      <c r="T1528" t="str">
        <f>IF(OR(
  AND(Table1[[#This Row],[Ticket Priority]]="Critical", Table1[[#This Row],[Ticket Status]]&lt;&gt;"Closed"),
  AND(Table1[[#This Row],[Ticket Priority]]="High", Table1[[#This Row],[Ticket Status]]="Open")
), "Yes", "No")</f>
        <v>No</v>
      </c>
      <c r="U1528" s="4" t="str">
        <f>IF(Table1[[#This Row],[Ticket Status]]="Closed","Yes","No")</f>
        <v>Yes</v>
      </c>
      <c r="V1528" s="4" t="str">
        <f>IF(Table1[[#This Row],[Ticket Status]]="Pending Customer Response","Yes","No")</f>
        <v>No</v>
      </c>
      <c r="W1528" s="5">
        <f ca="1">COUNTIFS(Table1[Agent_name],Table1[[#This Row],[Agent_name]],Table1[Month],Table1[[#This Row],[Month]])/160</f>
        <v>0.46250000000000002</v>
      </c>
    </row>
    <row r="1529" spans="1:23" x14ac:dyDescent="0.25">
      <c r="A1529">
        <v>1528</v>
      </c>
      <c r="B1529" t="s">
        <v>5098</v>
      </c>
      <c r="C1529" t="s">
        <v>5099</v>
      </c>
      <c r="D1529">
        <v>23</v>
      </c>
      <c r="E1529" t="s">
        <v>58</v>
      </c>
      <c r="F1529" t="s">
        <v>207</v>
      </c>
      <c r="G1529" s="1">
        <v>44041</v>
      </c>
      <c r="H1529" t="s">
        <v>67</v>
      </c>
      <c r="I1529" t="s">
        <v>99</v>
      </c>
      <c r="J1529" s="3" t="s">
        <v>5100</v>
      </c>
      <c r="K1529" t="s">
        <v>39</v>
      </c>
      <c r="L1529" t="s">
        <v>5101</v>
      </c>
      <c r="M1529" t="s">
        <v>41</v>
      </c>
      <c r="N1529" t="s">
        <v>26</v>
      </c>
      <c r="O1529" s="2">
        <v>45078.183854166666</v>
      </c>
      <c r="P1529" s="2">
        <v>45078.003298611111</v>
      </c>
      <c r="Q1529">
        <v>5</v>
      </c>
      <c r="R1529" t="str">
        <f t="shared" ca="1" si="23"/>
        <v>Mohit</v>
      </c>
      <c r="S1529" t="str">
        <f>IFERROR(TEXT(DATEVALUE(LEFT(Table1[[#This Row],[Date of Purchase]],10)), "MMMM"), TEXT(Table1[[#This Row],[Date of Purchase]], "MMMM"))</f>
        <v>July</v>
      </c>
      <c r="T1529" t="str">
        <f>IF(OR(
  AND(Table1[[#This Row],[Ticket Priority]]="Critical", Table1[[#This Row],[Ticket Status]]&lt;&gt;"Closed"),
  AND(Table1[[#This Row],[Ticket Priority]]="High", Table1[[#This Row],[Ticket Status]]="Open")
), "Yes", "No")</f>
        <v>No</v>
      </c>
      <c r="U1529" s="4" t="str">
        <f>IF(Table1[[#This Row],[Ticket Status]]="Closed","Yes","No")</f>
        <v>Yes</v>
      </c>
      <c r="V1529" s="4" t="str">
        <f>IF(Table1[[#This Row],[Ticket Status]]="Pending Customer Response","Yes","No")</f>
        <v>No</v>
      </c>
      <c r="W1529" s="5">
        <f ca="1">COUNTIFS(Table1[Agent_name],Table1[[#This Row],[Agent_name]],Table1[Month],Table1[[#This Row],[Month]])/160</f>
        <v>0.53125</v>
      </c>
    </row>
    <row r="1530" spans="1:23" x14ac:dyDescent="0.25">
      <c r="A1530">
        <v>1529</v>
      </c>
      <c r="B1530" t="s">
        <v>5102</v>
      </c>
      <c r="C1530" t="s">
        <v>5103</v>
      </c>
      <c r="D1530">
        <v>70</v>
      </c>
      <c r="E1530" t="s">
        <v>19</v>
      </c>
      <c r="F1530" t="s">
        <v>249</v>
      </c>
      <c r="G1530" s="1">
        <v>44446</v>
      </c>
      <c r="H1530" t="s">
        <v>67</v>
      </c>
      <c r="I1530" t="s">
        <v>93</v>
      </c>
      <c r="J1530" s="3" t="s">
        <v>5104</v>
      </c>
      <c r="K1530" t="s">
        <v>39</v>
      </c>
      <c r="L1530" t="s">
        <v>5105</v>
      </c>
      <c r="M1530" t="s">
        <v>89</v>
      </c>
      <c r="N1530" t="s">
        <v>33</v>
      </c>
      <c r="O1530" s="2">
        <v>45078.129699074074</v>
      </c>
      <c r="P1530" s="2">
        <v>45078.763726851852</v>
      </c>
      <c r="Q1530">
        <v>1</v>
      </c>
      <c r="R1530" t="str">
        <f t="shared" ca="1" si="23"/>
        <v>Rahul</v>
      </c>
      <c r="S1530" t="str">
        <f>IFERROR(TEXT(DATEVALUE(LEFT(Table1[[#This Row],[Date of Purchase]],10)), "MMMM"), TEXT(Table1[[#This Row],[Date of Purchase]], "MMMM"))</f>
        <v>September</v>
      </c>
      <c r="T1530" t="str">
        <f>IF(OR(
  AND(Table1[[#This Row],[Ticket Priority]]="Critical", Table1[[#This Row],[Ticket Status]]&lt;&gt;"Closed"),
  AND(Table1[[#This Row],[Ticket Priority]]="High", Table1[[#This Row],[Ticket Status]]="Open")
), "Yes", "No")</f>
        <v>No</v>
      </c>
      <c r="U1530" s="4" t="str">
        <f>IF(Table1[[#This Row],[Ticket Status]]="Closed","Yes","No")</f>
        <v>Yes</v>
      </c>
      <c r="V1530" s="4" t="str">
        <f>IF(Table1[[#This Row],[Ticket Status]]="Pending Customer Response","Yes","No")</f>
        <v>No</v>
      </c>
      <c r="W1530" s="5">
        <f ca="1">COUNTIFS(Table1[Agent_name],Table1[[#This Row],[Agent_name]],Table1[Month],Table1[[#This Row],[Month]])/160</f>
        <v>0.25</v>
      </c>
    </row>
    <row r="1531" spans="1:23" x14ac:dyDescent="0.25">
      <c r="A1531">
        <v>1530</v>
      </c>
      <c r="B1531" t="s">
        <v>5106</v>
      </c>
      <c r="C1531" t="s">
        <v>5107</v>
      </c>
      <c r="D1531">
        <v>36</v>
      </c>
      <c r="E1531" t="s">
        <v>29</v>
      </c>
      <c r="F1531" t="s">
        <v>76</v>
      </c>
      <c r="G1531" s="1">
        <v>44264</v>
      </c>
      <c r="H1531" t="s">
        <v>21</v>
      </c>
      <c r="I1531" t="s">
        <v>31</v>
      </c>
      <c r="J1531" s="3" t="s">
        <v>5108</v>
      </c>
      <c r="K1531" t="s">
        <v>39</v>
      </c>
      <c r="L1531" t="s">
        <v>5109</v>
      </c>
      <c r="M1531" t="s">
        <v>41</v>
      </c>
      <c r="N1531" t="s">
        <v>83</v>
      </c>
      <c r="O1531" s="2">
        <v>45078.33734953704</v>
      </c>
      <c r="P1531" s="2">
        <v>45078.754710648151</v>
      </c>
      <c r="Q1531">
        <v>1</v>
      </c>
      <c r="R1531" t="str">
        <f t="shared" ca="1" si="23"/>
        <v>Priya</v>
      </c>
      <c r="S1531" t="str">
        <f>IFERROR(TEXT(DATEVALUE(LEFT(Table1[[#This Row],[Date of Purchase]],10)), "MMMM"), TEXT(Table1[[#This Row],[Date of Purchase]], "MMMM"))</f>
        <v>March</v>
      </c>
      <c r="T1531" t="str">
        <f>IF(OR(
  AND(Table1[[#This Row],[Ticket Priority]]="Critical", Table1[[#This Row],[Ticket Status]]&lt;&gt;"Closed"),
  AND(Table1[[#This Row],[Ticket Priority]]="High", Table1[[#This Row],[Ticket Status]]="Open")
), "Yes", "No")</f>
        <v>No</v>
      </c>
      <c r="U1531" s="4" t="str">
        <f>IF(Table1[[#This Row],[Ticket Status]]="Closed","Yes","No")</f>
        <v>Yes</v>
      </c>
      <c r="V1531" s="4" t="str">
        <f>IF(Table1[[#This Row],[Ticket Status]]="Pending Customer Response","Yes","No")</f>
        <v>No</v>
      </c>
      <c r="W1531" s="5">
        <f ca="1">COUNTIFS(Table1[Agent_name],Table1[[#This Row],[Agent_name]],Table1[Month],Table1[[#This Row],[Month]])/160</f>
        <v>0.43125000000000002</v>
      </c>
    </row>
    <row r="1532" spans="1:23" x14ac:dyDescent="0.25">
      <c r="A1532">
        <v>1531</v>
      </c>
      <c r="B1532" t="s">
        <v>5110</v>
      </c>
      <c r="C1532" t="s">
        <v>5111</v>
      </c>
      <c r="D1532">
        <v>61</v>
      </c>
      <c r="E1532" t="s">
        <v>58</v>
      </c>
      <c r="F1532" t="s">
        <v>223</v>
      </c>
      <c r="G1532" s="1">
        <v>43908</v>
      </c>
      <c r="H1532" t="s">
        <v>59</v>
      </c>
      <c r="I1532" t="s">
        <v>59</v>
      </c>
      <c r="J1532" s="3" t="s">
        <v>5112</v>
      </c>
      <c r="K1532" t="s">
        <v>62</v>
      </c>
      <c r="M1532" t="s">
        <v>25</v>
      </c>
      <c r="N1532" t="s">
        <v>83</v>
      </c>
      <c r="R1532" t="str">
        <f t="shared" ca="1" si="23"/>
        <v>Arjun</v>
      </c>
      <c r="S1532" t="str">
        <f>IFERROR(TEXT(DATEVALUE(LEFT(Table1[[#This Row],[Date of Purchase]],10)), "MMMM"), TEXT(Table1[[#This Row],[Date of Purchase]], "MMMM"))</f>
        <v>March</v>
      </c>
      <c r="T1532" t="str">
        <f>IF(OR(
  AND(Table1[[#This Row],[Ticket Priority]]="Critical", Table1[[#This Row],[Ticket Status]]&lt;&gt;"Closed"),
  AND(Table1[[#This Row],[Ticket Priority]]="High", Table1[[#This Row],[Ticket Status]]="Open")
), "Yes", "No")</f>
        <v>Yes</v>
      </c>
      <c r="U1532" s="4" t="str">
        <f>IF(Table1[[#This Row],[Ticket Status]]="Closed","Yes","No")</f>
        <v>No</v>
      </c>
      <c r="V1532" s="4" t="str">
        <f>IF(Table1[[#This Row],[Ticket Status]]="Pending Customer Response","Yes","No")</f>
        <v>No</v>
      </c>
      <c r="W1532" s="5">
        <f ca="1">COUNTIFS(Table1[Agent_name],Table1[[#This Row],[Agent_name]],Table1[Month],Table1[[#This Row],[Month]])/160</f>
        <v>0.23125000000000001</v>
      </c>
    </row>
    <row r="1533" spans="1:23" x14ac:dyDescent="0.25">
      <c r="A1533">
        <v>1532</v>
      </c>
      <c r="B1533" t="s">
        <v>5113</v>
      </c>
      <c r="C1533" t="s">
        <v>5114</v>
      </c>
      <c r="D1533">
        <v>56</v>
      </c>
      <c r="E1533" t="s">
        <v>19</v>
      </c>
      <c r="F1533" t="s">
        <v>36</v>
      </c>
      <c r="G1533" s="1">
        <v>44329</v>
      </c>
      <c r="H1533" t="s">
        <v>45</v>
      </c>
      <c r="I1533" t="s">
        <v>113</v>
      </c>
      <c r="J1533" s="3" t="s">
        <v>5115</v>
      </c>
      <c r="K1533" t="s">
        <v>62</v>
      </c>
      <c r="M1533" t="s">
        <v>41</v>
      </c>
      <c r="N1533" t="s">
        <v>83</v>
      </c>
      <c r="R1533" t="str">
        <f t="shared" ca="1" si="23"/>
        <v>Mohit</v>
      </c>
      <c r="S1533" t="str">
        <f>IFERROR(TEXT(DATEVALUE(LEFT(Table1[[#This Row],[Date of Purchase]],10)), "MMMM"), TEXT(Table1[[#This Row],[Date of Purchase]], "MMMM"))</f>
        <v>May</v>
      </c>
      <c r="T1533" t="str">
        <f>IF(OR(
  AND(Table1[[#This Row],[Ticket Priority]]="Critical", Table1[[#This Row],[Ticket Status]]&lt;&gt;"Closed"),
  AND(Table1[[#This Row],[Ticket Priority]]="High", Table1[[#This Row],[Ticket Status]]="Open")
), "Yes", "No")</f>
        <v>No</v>
      </c>
      <c r="U1533" s="4" t="str">
        <f>IF(Table1[[#This Row],[Ticket Status]]="Closed","Yes","No")</f>
        <v>No</v>
      </c>
      <c r="V1533" s="4" t="str">
        <f>IF(Table1[[#This Row],[Ticket Status]]="Pending Customer Response","Yes","No")</f>
        <v>No</v>
      </c>
      <c r="W1533" s="5">
        <f ca="1">COUNTIFS(Table1[Agent_name],Table1[[#This Row],[Agent_name]],Table1[Month],Table1[[#This Row],[Month]])/160</f>
        <v>0.45624999999999999</v>
      </c>
    </row>
    <row r="1534" spans="1:23" x14ac:dyDescent="0.25">
      <c r="A1534">
        <v>1533</v>
      </c>
      <c r="B1534" t="s">
        <v>5116</v>
      </c>
      <c r="C1534" t="s">
        <v>5117</v>
      </c>
      <c r="D1534">
        <v>68</v>
      </c>
      <c r="E1534" t="s">
        <v>29</v>
      </c>
      <c r="F1534" t="s">
        <v>485</v>
      </c>
      <c r="G1534" s="1">
        <v>44276</v>
      </c>
      <c r="H1534" t="s">
        <v>67</v>
      </c>
      <c r="I1534" t="s">
        <v>67</v>
      </c>
      <c r="J1534" s="3" t="s">
        <v>5118</v>
      </c>
      <c r="K1534" t="s">
        <v>39</v>
      </c>
      <c r="L1534" t="s">
        <v>5119</v>
      </c>
      <c r="M1534" t="s">
        <v>41</v>
      </c>
      <c r="N1534" t="s">
        <v>55</v>
      </c>
      <c r="O1534" s="2">
        <v>45078.231168981481</v>
      </c>
      <c r="P1534" s="2">
        <v>45078.404780092591</v>
      </c>
      <c r="Q1534">
        <v>4</v>
      </c>
      <c r="R1534" t="str">
        <f t="shared" ca="1" si="23"/>
        <v>Divya</v>
      </c>
      <c r="S1534" t="str">
        <f>IFERROR(TEXT(DATEVALUE(LEFT(Table1[[#This Row],[Date of Purchase]],10)), "MMMM"), TEXT(Table1[[#This Row],[Date of Purchase]], "MMMM"))</f>
        <v>March</v>
      </c>
      <c r="T1534" t="str">
        <f>IF(OR(
  AND(Table1[[#This Row],[Ticket Priority]]="Critical", Table1[[#This Row],[Ticket Status]]&lt;&gt;"Closed"),
  AND(Table1[[#This Row],[Ticket Priority]]="High", Table1[[#This Row],[Ticket Status]]="Open")
), "Yes", "No")</f>
        <v>No</v>
      </c>
      <c r="U1534" s="4" t="str">
        <f>IF(Table1[[#This Row],[Ticket Status]]="Closed","Yes","No")</f>
        <v>Yes</v>
      </c>
      <c r="V1534" s="4" t="str">
        <f>IF(Table1[[#This Row],[Ticket Status]]="Pending Customer Response","Yes","No")</f>
        <v>No</v>
      </c>
      <c r="W1534" s="5">
        <f ca="1">COUNTIFS(Table1[Agent_name],Table1[[#This Row],[Agent_name]],Table1[Month],Table1[[#This Row],[Month]])/160</f>
        <v>0.1875</v>
      </c>
    </row>
    <row r="1535" spans="1:23" x14ac:dyDescent="0.25">
      <c r="A1535">
        <v>1534</v>
      </c>
      <c r="B1535" t="s">
        <v>5120</v>
      </c>
      <c r="C1535" t="s">
        <v>5121</v>
      </c>
      <c r="D1535">
        <v>47</v>
      </c>
      <c r="E1535" t="s">
        <v>29</v>
      </c>
      <c r="F1535" t="s">
        <v>211</v>
      </c>
      <c r="G1535" s="1">
        <v>43981</v>
      </c>
      <c r="H1535" t="s">
        <v>66</v>
      </c>
      <c r="I1535" t="s">
        <v>99</v>
      </c>
      <c r="J1535" s="3" t="s">
        <v>5122</v>
      </c>
      <c r="K1535" t="s">
        <v>24</v>
      </c>
      <c r="M1535" t="s">
        <v>25</v>
      </c>
      <c r="N1535" t="s">
        <v>83</v>
      </c>
      <c r="O1535" s="2">
        <v>45078.331875000003</v>
      </c>
      <c r="R1535" t="str">
        <f t="shared" ca="1" si="23"/>
        <v>Priya</v>
      </c>
      <c r="S1535" t="str">
        <f>IFERROR(TEXT(DATEVALUE(LEFT(Table1[[#This Row],[Date of Purchase]],10)), "MMMM"), TEXT(Table1[[#This Row],[Date of Purchase]], "MMMM"))</f>
        <v>May</v>
      </c>
      <c r="T1535" t="str">
        <f>IF(OR(
  AND(Table1[[#This Row],[Ticket Priority]]="Critical", Table1[[#This Row],[Ticket Status]]&lt;&gt;"Closed"),
  AND(Table1[[#This Row],[Ticket Priority]]="High", Table1[[#This Row],[Ticket Status]]="Open")
), "Yes", "No")</f>
        <v>Yes</v>
      </c>
      <c r="U1535" s="4" t="str">
        <f>IF(Table1[[#This Row],[Ticket Status]]="Closed","Yes","No")</f>
        <v>No</v>
      </c>
      <c r="V1535" s="4" t="str">
        <f>IF(Table1[[#This Row],[Ticket Status]]="Pending Customer Response","Yes","No")</f>
        <v>Yes</v>
      </c>
      <c r="W1535" s="5">
        <f ca="1">COUNTIFS(Table1[Agent_name],Table1[[#This Row],[Agent_name]],Table1[Month],Table1[[#This Row],[Month]])/160</f>
        <v>0.40625</v>
      </c>
    </row>
    <row r="1536" spans="1:23" x14ac:dyDescent="0.25">
      <c r="A1536">
        <v>1535</v>
      </c>
      <c r="B1536" t="s">
        <v>5123</v>
      </c>
      <c r="C1536" t="s">
        <v>5124</v>
      </c>
      <c r="D1536">
        <v>46</v>
      </c>
      <c r="E1536" t="s">
        <v>19</v>
      </c>
      <c r="F1536" t="s">
        <v>699</v>
      </c>
      <c r="G1536" s="1">
        <v>44199</v>
      </c>
      <c r="H1536" t="s">
        <v>45</v>
      </c>
      <c r="I1536" t="s">
        <v>59</v>
      </c>
      <c r="J1536" s="3" t="s">
        <v>5125</v>
      </c>
      <c r="K1536" t="s">
        <v>62</v>
      </c>
      <c r="M1536" t="s">
        <v>41</v>
      </c>
      <c r="N1536" t="s">
        <v>26</v>
      </c>
      <c r="R1536" t="str">
        <f t="shared" ca="1" si="23"/>
        <v>Aisha</v>
      </c>
      <c r="S1536" t="str">
        <f>IFERROR(TEXT(DATEVALUE(LEFT(Table1[[#This Row],[Date of Purchase]],10)), "MMMM"), TEXT(Table1[[#This Row],[Date of Purchase]], "MMMM"))</f>
        <v>January</v>
      </c>
      <c r="T1536" t="str">
        <f>IF(OR(
  AND(Table1[[#This Row],[Ticket Priority]]="Critical", Table1[[#This Row],[Ticket Status]]&lt;&gt;"Closed"),
  AND(Table1[[#This Row],[Ticket Priority]]="High", Table1[[#This Row],[Ticket Status]]="Open")
), "Yes", "No")</f>
        <v>No</v>
      </c>
      <c r="U1536" s="4" t="str">
        <f>IF(Table1[[#This Row],[Ticket Status]]="Closed","Yes","No")</f>
        <v>No</v>
      </c>
      <c r="V1536" s="4" t="str">
        <f>IF(Table1[[#This Row],[Ticket Status]]="Pending Customer Response","Yes","No")</f>
        <v>No</v>
      </c>
      <c r="W1536" s="5">
        <f ca="1">COUNTIFS(Table1[Agent_name],Table1[[#This Row],[Agent_name]],Table1[Month],Table1[[#This Row],[Month]])/160</f>
        <v>0.83125000000000004</v>
      </c>
    </row>
    <row r="1537" spans="1:23" x14ac:dyDescent="0.25">
      <c r="A1537">
        <v>1536</v>
      </c>
      <c r="B1537" t="s">
        <v>5126</v>
      </c>
      <c r="C1537" t="s">
        <v>5127</v>
      </c>
      <c r="D1537">
        <v>66</v>
      </c>
      <c r="E1537" t="s">
        <v>58</v>
      </c>
      <c r="F1537" t="s">
        <v>397</v>
      </c>
      <c r="G1537" s="1">
        <v>44271</v>
      </c>
      <c r="H1537" t="s">
        <v>66</v>
      </c>
      <c r="I1537" t="s">
        <v>113</v>
      </c>
      <c r="J1537" s="3" t="s">
        <v>5128</v>
      </c>
      <c r="K1537" t="s">
        <v>39</v>
      </c>
      <c r="L1537" t="s">
        <v>5129</v>
      </c>
      <c r="M1537" t="s">
        <v>143</v>
      </c>
      <c r="N1537" t="s">
        <v>55</v>
      </c>
      <c r="O1537" s="2">
        <v>45078.586759259262</v>
      </c>
      <c r="P1537" s="2">
        <v>45078.822175925925</v>
      </c>
      <c r="Q1537">
        <v>4</v>
      </c>
      <c r="R1537" t="str">
        <f t="shared" ca="1" si="23"/>
        <v>Priya</v>
      </c>
      <c r="S1537" t="str">
        <f>IFERROR(TEXT(DATEVALUE(LEFT(Table1[[#This Row],[Date of Purchase]],10)), "MMMM"), TEXT(Table1[[#This Row],[Date of Purchase]], "MMMM"))</f>
        <v>March</v>
      </c>
      <c r="T1537" t="str">
        <f>IF(OR(
  AND(Table1[[#This Row],[Ticket Priority]]="Critical", Table1[[#This Row],[Ticket Status]]&lt;&gt;"Closed"),
  AND(Table1[[#This Row],[Ticket Priority]]="High", Table1[[#This Row],[Ticket Status]]="Open")
), "Yes", "No")</f>
        <v>No</v>
      </c>
      <c r="U1537" s="4" t="str">
        <f>IF(Table1[[#This Row],[Ticket Status]]="Closed","Yes","No")</f>
        <v>Yes</v>
      </c>
      <c r="V1537" s="4" t="str">
        <f>IF(Table1[[#This Row],[Ticket Status]]="Pending Customer Response","Yes","No")</f>
        <v>No</v>
      </c>
      <c r="W1537" s="5">
        <f ca="1">COUNTIFS(Table1[Agent_name],Table1[[#This Row],[Agent_name]],Table1[Month],Table1[[#This Row],[Month]])/160</f>
        <v>0.43125000000000002</v>
      </c>
    </row>
    <row r="1538" spans="1:23" x14ac:dyDescent="0.25">
      <c r="A1538">
        <v>1537</v>
      </c>
      <c r="B1538" t="s">
        <v>5130</v>
      </c>
      <c r="C1538" t="s">
        <v>5131</v>
      </c>
      <c r="D1538">
        <v>67</v>
      </c>
      <c r="E1538" t="s">
        <v>58</v>
      </c>
      <c r="F1538" t="s">
        <v>112</v>
      </c>
      <c r="G1538" s="1">
        <v>44243</v>
      </c>
      <c r="H1538" t="s">
        <v>59</v>
      </c>
      <c r="I1538" t="s">
        <v>77</v>
      </c>
      <c r="J1538" s="3" t="s">
        <v>1004</v>
      </c>
      <c r="K1538" t="s">
        <v>24</v>
      </c>
      <c r="M1538" t="s">
        <v>41</v>
      </c>
      <c r="N1538" t="s">
        <v>26</v>
      </c>
      <c r="O1538" s="2">
        <v>45078.678437499999</v>
      </c>
      <c r="R1538" t="str">
        <f t="shared" ref="R1538:R1601" ca="1" si="24">CHOOSE(
RANDBETWEEN(1,20),
"Aisha","Aisha","Aisha","Aisha",
"Ravi","Ravi","Ravi",
"Sara","Sara","Sara",
"Mohit","Mohit",
"Priya","Priya",
"Arjun",
"Neha","Rahul","Divya","Karan","Meera","Sanjay"
)</f>
        <v>Meera</v>
      </c>
      <c r="S1538" t="str">
        <f>IFERROR(TEXT(DATEVALUE(LEFT(Table1[[#This Row],[Date of Purchase]],10)), "MMMM"), TEXT(Table1[[#This Row],[Date of Purchase]], "MMMM"))</f>
        <v>February</v>
      </c>
      <c r="T1538" t="str">
        <f>IF(OR(
  AND(Table1[[#This Row],[Ticket Priority]]="Critical", Table1[[#This Row],[Ticket Status]]&lt;&gt;"Closed"),
  AND(Table1[[#This Row],[Ticket Priority]]="High", Table1[[#This Row],[Ticket Status]]="Open")
), "Yes", "No")</f>
        <v>No</v>
      </c>
      <c r="U1538" s="4" t="str">
        <f>IF(Table1[[#This Row],[Ticket Status]]="Closed","Yes","No")</f>
        <v>No</v>
      </c>
      <c r="V1538" s="4" t="str">
        <f>IF(Table1[[#This Row],[Ticket Status]]="Pending Customer Response","Yes","No")</f>
        <v>Yes</v>
      </c>
      <c r="W1538" s="5">
        <f ca="1">COUNTIFS(Table1[Agent_name],Table1[[#This Row],[Agent_name]],Table1[Month],Table1[[#This Row],[Month]])/160</f>
        <v>0.21249999999999999</v>
      </c>
    </row>
    <row r="1539" spans="1:23" x14ac:dyDescent="0.25">
      <c r="A1539">
        <v>1538</v>
      </c>
      <c r="B1539" t="s">
        <v>5132</v>
      </c>
      <c r="C1539" t="s">
        <v>5133</v>
      </c>
      <c r="D1539">
        <v>48</v>
      </c>
      <c r="E1539" t="s">
        <v>58</v>
      </c>
      <c r="F1539" t="s">
        <v>92</v>
      </c>
      <c r="G1539" s="1">
        <v>44111</v>
      </c>
      <c r="H1539" t="s">
        <v>67</v>
      </c>
      <c r="I1539" t="s">
        <v>67</v>
      </c>
      <c r="J1539" s="3" t="s">
        <v>5134</v>
      </c>
      <c r="K1539" t="s">
        <v>62</v>
      </c>
      <c r="M1539" t="s">
        <v>41</v>
      </c>
      <c r="N1539" t="s">
        <v>26</v>
      </c>
      <c r="R1539" t="str">
        <f t="shared" ca="1" si="24"/>
        <v>Priya</v>
      </c>
      <c r="S1539" t="str">
        <f>IFERROR(TEXT(DATEVALUE(LEFT(Table1[[#This Row],[Date of Purchase]],10)), "MMMM"), TEXT(Table1[[#This Row],[Date of Purchase]], "MMMM"))</f>
        <v>October</v>
      </c>
      <c r="T1539" t="str">
        <f>IF(OR(
  AND(Table1[[#This Row],[Ticket Priority]]="Critical", Table1[[#This Row],[Ticket Status]]&lt;&gt;"Closed"),
  AND(Table1[[#This Row],[Ticket Priority]]="High", Table1[[#This Row],[Ticket Status]]="Open")
), "Yes", "No")</f>
        <v>No</v>
      </c>
      <c r="U1539" s="4" t="str">
        <f>IF(Table1[[#This Row],[Ticket Status]]="Closed","Yes","No")</f>
        <v>No</v>
      </c>
      <c r="V1539" s="4" t="str">
        <f>IF(Table1[[#This Row],[Ticket Status]]="Pending Customer Response","Yes","No")</f>
        <v>No</v>
      </c>
      <c r="W1539" s="5">
        <f ca="1">COUNTIFS(Table1[Agent_name],Table1[[#This Row],[Agent_name]],Table1[Month],Table1[[#This Row],[Month]])/160</f>
        <v>0.58125000000000004</v>
      </c>
    </row>
    <row r="1540" spans="1:23" x14ac:dyDescent="0.25">
      <c r="A1540">
        <v>1539</v>
      </c>
      <c r="B1540" t="s">
        <v>5135</v>
      </c>
      <c r="C1540" t="s">
        <v>5136</v>
      </c>
      <c r="D1540">
        <v>51</v>
      </c>
      <c r="E1540" t="s">
        <v>19</v>
      </c>
      <c r="F1540" t="s">
        <v>125</v>
      </c>
      <c r="G1540" s="1">
        <v>43991</v>
      </c>
      <c r="H1540" t="s">
        <v>66</v>
      </c>
      <c r="I1540" t="s">
        <v>99</v>
      </c>
      <c r="J1540" s="3" t="s">
        <v>5137</v>
      </c>
      <c r="K1540" t="s">
        <v>62</v>
      </c>
      <c r="M1540" t="s">
        <v>41</v>
      </c>
      <c r="N1540" t="s">
        <v>83</v>
      </c>
      <c r="R1540" t="str">
        <f t="shared" ca="1" si="24"/>
        <v>Neha</v>
      </c>
      <c r="S1540" t="str">
        <f>IFERROR(TEXT(DATEVALUE(LEFT(Table1[[#This Row],[Date of Purchase]],10)), "MMMM"), TEXT(Table1[[#This Row],[Date of Purchase]], "MMMM"))</f>
        <v>June</v>
      </c>
      <c r="T1540" t="str">
        <f>IF(OR(
  AND(Table1[[#This Row],[Ticket Priority]]="Critical", Table1[[#This Row],[Ticket Status]]&lt;&gt;"Closed"),
  AND(Table1[[#This Row],[Ticket Priority]]="High", Table1[[#This Row],[Ticket Status]]="Open")
), "Yes", "No")</f>
        <v>No</v>
      </c>
      <c r="U1540" s="4" t="str">
        <f>IF(Table1[[#This Row],[Ticket Status]]="Closed","Yes","No")</f>
        <v>No</v>
      </c>
      <c r="V1540" s="4" t="str">
        <f>IF(Table1[[#This Row],[Ticket Status]]="Pending Customer Response","Yes","No")</f>
        <v>No</v>
      </c>
      <c r="W1540" s="5">
        <f ca="1">COUNTIFS(Table1[Agent_name],Table1[[#This Row],[Agent_name]],Table1[Month],Table1[[#This Row],[Month]])/160</f>
        <v>0.19375000000000001</v>
      </c>
    </row>
    <row r="1541" spans="1:23" x14ac:dyDescent="0.25">
      <c r="A1541">
        <v>1540</v>
      </c>
      <c r="B1541" t="s">
        <v>5138</v>
      </c>
      <c r="C1541" t="s">
        <v>5139</v>
      </c>
      <c r="D1541">
        <v>27</v>
      </c>
      <c r="E1541" t="s">
        <v>29</v>
      </c>
      <c r="F1541" t="s">
        <v>36</v>
      </c>
      <c r="G1541" s="1">
        <v>44082</v>
      </c>
      <c r="H1541" t="s">
        <v>21</v>
      </c>
      <c r="I1541" t="s">
        <v>67</v>
      </c>
      <c r="J1541" s="3" t="s">
        <v>5140</v>
      </c>
      <c r="K1541" t="s">
        <v>24</v>
      </c>
      <c r="M1541" t="s">
        <v>89</v>
      </c>
      <c r="N1541" t="s">
        <v>55</v>
      </c>
      <c r="O1541" s="2">
        <v>45078.18818287037</v>
      </c>
      <c r="R1541" t="str">
        <f t="shared" ca="1" si="24"/>
        <v>Neha</v>
      </c>
      <c r="S1541" t="str">
        <f>IFERROR(TEXT(DATEVALUE(LEFT(Table1[[#This Row],[Date of Purchase]],10)), "MMMM"), TEXT(Table1[[#This Row],[Date of Purchase]], "MMMM"))</f>
        <v>September</v>
      </c>
      <c r="T1541" t="str">
        <f>IF(OR(
  AND(Table1[[#This Row],[Ticket Priority]]="Critical", Table1[[#This Row],[Ticket Status]]&lt;&gt;"Closed"),
  AND(Table1[[#This Row],[Ticket Priority]]="High", Table1[[#This Row],[Ticket Status]]="Open")
), "Yes", "No")</f>
        <v>No</v>
      </c>
      <c r="U1541" s="4" t="str">
        <f>IF(Table1[[#This Row],[Ticket Status]]="Closed","Yes","No")</f>
        <v>No</v>
      </c>
      <c r="V1541" s="4" t="str">
        <f>IF(Table1[[#This Row],[Ticket Status]]="Pending Customer Response","Yes","No")</f>
        <v>Yes</v>
      </c>
      <c r="W1541" s="5">
        <f ca="1">COUNTIFS(Table1[Agent_name],Table1[[#This Row],[Agent_name]],Table1[Month],Table1[[#This Row],[Month]])/160</f>
        <v>0.21249999999999999</v>
      </c>
    </row>
    <row r="1542" spans="1:23" x14ac:dyDescent="0.25">
      <c r="A1542">
        <v>1541</v>
      </c>
      <c r="B1542" t="s">
        <v>5141</v>
      </c>
      <c r="C1542" t="s">
        <v>5142</v>
      </c>
      <c r="D1542">
        <v>50</v>
      </c>
      <c r="E1542" t="s">
        <v>58</v>
      </c>
      <c r="F1542" t="s">
        <v>149</v>
      </c>
      <c r="G1542" s="1">
        <v>43986</v>
      </c>
      <c r="H1542" t="s">
        <v>21</v>
      </c>
      <c r="I1542" t="s">
        <v>93</v>
      </c>
      <c r="J1542" s="3" t="s">
        <v>5143</v>
      </c>
      <c r="K1542" t="s">
        <v>39</v>
      </c>
      <c r="L1542" t="s">
        <v>5144</v>
      </c>
      <c r="M1542" t="s">
        <v>143</v>
      </c>
      <c r="N1542" t="s">
        <v>83</v>
      </c>
      <c r="O1542" s="2">
        <v>45078.320821759262</v>
      </c>
      <c r="P1542" s="2">
        <v>45078.328460648147</v>
      </c>
      <c r="Q1542">
        <v>5</v>
      </c>
      <c r="R1542" t="str">
        <f t="shared" ca="1" si="24"/>
        <v>Karan</v>
      </c>
      <c r="S1542" t="str">
        <f>IFERROR(TEXT(DATEVALUE(LEFT(Table1[[#This Row],[Date of Purchase]],10)), "MMMM"), TEXT(Table1[[#This Row],[Date of Purchase]], "MMMM"))</f>
        <v>June</v>
      </c>
      <c r="T1542" t="str">
        <f>IF(OR(
  AND(Table1[[#This Row],[Ticket Priority]]="Critical", Table1[[#This Row],[Ticket Status]]&lt;&gt;"Closed"),
  AND(Table1[[#This Row],[Ticket Priority]]="High", Table1[[#This Row],[Ticket Status]]="Open")
), "Yes", "No")</f>
        <v>No</v>
      </c>
      <c r="U1542" s="4" t="str">
        <f>IF(Table1[[#This Row],[Ticket Status]]="Closed","Yes","No")</f>
        <v>Yes</v>
      </c>
      <c r="V1542" s="4" t="str">
        <f>IF(Table1[[#This Row],[Ticket Status]]="Pending Customer Response","Yes","No")</f>
        <v>No</v>
      </c>
      <c r="W1542" s="5">
        <f ca="1">COUNTIFS(Table1[Agent_name],Table1[[#This Row],[Agent_name]],Table1[Month],Table1[[#This Row],[Month]])/160</f>
        <v>0.27500000000000002</v>
      </c>
    </row>
    <row r="1543" spans="1:23" x14ac:dyDescent="0.25">
      <c r="A1543">
        <v>1542</v>
      </c>
      <c r="B1543" t="s">
        <v>5145</v>
      </c>
      <c r="C1543" t="s">
        <v>5146</v>
      </c>
      <c r="D1543">
        <v>38</v>
      </c>
      <c r="E1543" t="s">
        <v>29</v>
      </c>
      <c r="F1543" t="s">
        <v>134</v>
      </c>
      <c r="G1543" s="1">
        <v>44309</v>
      </c>
      <c r="H1543" t="s">
        <v>67</v>
      </c>
      <c r="I1543" t="s">
        <v>72</v>
      </c>
      <c r="J1543" s="3" t="s">
        <v>5147</v>
      </c>
      <c r="K1543" t="s">
        <v>62</v>
      </c>
      <c r="M1543" t="s">
        <v>25</v>
      </c>
      <c r="N1543" t="s">
        <v>83</v>
      </c>
      <c r="R1543" t="str">
        <f t="shared" ca="1" si="24"/>
        <v>Mohit</v>
      </c>
      <c r="S1543" t="str">
        <f>IFERROR(TEXT(DATEVALUE(LEFT(Table1[[#This Row],[Date of Purchase]],10)), "MMMM"), TEXT(Table1[[#This Row],[Date of Purchase]], "MMMM"))</f>
        <v>April</v>
      </c>
      <c r="T1543" t="str">
        <f>IF(OR(
  AND(Table1[[#This Row],[Ticket Priority]]="Critical", Table1[[#This Row],[Ticket Status]]&lt;&gt;"Closed"),
  AND(Table1[[#This Row],[Ticket Priority]]="High", Table1[[#This Row],[Ticket Status]]="Open")
), "Yes", "No")</f>
        <v>Yes</v>
      </c>
      <c r="U1543" s="4" t="str">
        <f>IF(Table1[[#This Row],[Ticket Status]]="Closed","Yes","No")</f>
        <v>No</v>
      </c>
      <c r="V1543" s="4" t="str">
        <f>IF(Table1[[#This Row],[Ticket Status]]="Pending Customer Response","Yes","No")</f>
        <v>No</v>
      </c>
      <c r="W1543" s="5">
        <f ca="1">COUNTIFS(Table1[Agent_name],Table1[[#This Row],[Agent_name]],Table1[Month],Table1[[#This Row],[Month]])/160</f>
        <v>0.45</v>
      </c>
    </row>
    <row r="1544" spans="1:23" x14ac:dyDescent="0.25">
      <c r="A1544">
        <v>1543</v>
      </c>
      <c r="B1544" t="s">
        <v>5148</v>
      </c>
      <c r="C1544" t="s">
        <v>5149</v>
      </c>
      <c r="D1544">
        <v>34</v>
      </c>
      <c r="E1544" t="s">
        <v>29</v>
      </c>
      <c r="F1544" t="s">
        <v>207</v>
      </c>
      <c r="G1544" s="1">
        <v>43912</v>
      </c>
      <c r="H1544" t="s">
        <v>45</v>
      </c>
      <c r="I1544" t="s">
        <v>113</v>
      </c>
      <c r="J1544" s="3" t="s">
        <v>5150</v>
      </c>
      <c r="K1544" t="s">
        <v>62</v>
      </c>
      <c r="M1544" t="s">
        <v>89</v>
      </c>
      <c r="N1544" t="s">
        <v>83</v>
      </c>
      <c r="R1544" t="str">
        <f t="shared" ca="1" si="24"/>
        <v>Sara</v>
      </c>
      <c r="S1544" t="str">
        <f>IFERROR(TEXT(DATEVALUE(LEFT(Table1[[#This Row],[Date of Purchase]],10)), "MMMM"), TEXT(Table1[[#This Row],[Date of Purchase]], "MMMM"))</f>
        <v>March</v>
      </c>
      <c r="T1544" t="str">
        <f>IF(OR(
  AND(Table1[[#This Row],[Ticket Priority]]="Critical", Table1[[#This Row],[Ticket Status]]&lt;&gt;"Closed"),
  AND(Table1[[#This Row],[Ticket Priority]]="High", Table1[[#This Row],[Ticket Status]]="Open")
), "Yes", "No")</f>
        <v>Yes</v>
      </c>
      <c r="U1544" s="4" t="str">
        <f>IF(Table1[[#This Row],[Ticket Status]]="Closed","Yes","No")</f>
        <v>No</v>
      </c>
      <c r="V1544" s="4" t="str">
        <f>IF(Table1[[#This Row],[Ticket Status]]="Pending Customer Response","Yes","No")</f>
        <v>No</v>
      </c>
      <c r="W1544" s="5">
        <f ca="1">COUNTIFS(Table1[Agent_name],Table1[[#This Row],[Agent_name]],Table1[Month],Table1[[#This Row],[Month]])/160</f>
        <v>0.55625000000000002</v>
      </c>
    </row>
    <row r="1545" spans="1:23" x14ac:dyDescent="0.25">
      <c r="A1545">
        <v>1544</v>
      </c>
      <c r="B1545" t="s">
        <v>5151</v>
      </c>
      <c r="C1545" t="s">
        <v>5152</v>
      </c>
      <c r="D1545">
        <v>18</v>
      </c>
      <c r="E1545" t="s">
        <v>58</v>
      </c>
      <c r="F1545" t="s">
        <v>36</v>
      </c>
      <c r="G1545" s="1">
        <v>44255</v>
      </c>
      <c r="H1545" t="s">
        <v>59</v>
      </c>
      <c r="I1545" t="s">
        <v>67</v>
      </c>
      <c r="J1545" s="3" t="s">
        <v>5153</v>
      </c>
      <c r="K1545" t="s">
        <v>24</v>
      </c>
      <c r="M1545" t="s">
        <v>143</v>
      </c>
      <c r="N1545" t="s">
        <v>83</v>
      </c>
      <c r="O1545" s="2">
        <v>45078.902118055557</v>
      </c>
      <c r="R1545" t="str">
        <f t="shared" ca="1" si="24"/>
        <v>Sara</v>
      </c>
      <c r="S1545" t="str">
        <f>IFERROR(TEXT(DATEVALUE(LEFT(Table1[[#This Row],[Date of Purchase]],10)), "MMMM"), TEXT(Table1[[#This Row],[Date of Purchase]], "MMMM"))</f>
        <v>February</v>
      </c>
      <c r="T1545" t="str">
        <f>IF(OR(
  AND(Table1[[#This Row],[Ticket Priority]]="Critical", Table1[[#This Row],[Ticket Status]]&lt;&gt;"Closed"),
  AND(Table1[[#This Row],[Ticket Priority]]="High", Table1[[#This Row],[Ticket Status]]="Open")
), "Yes", "No")</f>
        <v>No</v>
      </c>
      <c r="U1545" s="4" t="str">
        <f>IF(Table1[[#This Row],[Ticket Status]]="Closed","Yes","No")</f>
        <v>No</v>
      </c>
      <c r="V1545" s="4" t="str">
        <f>IF(Table1[[#This Row],[Ticket Status]]="Pending Customer Response","Yes","No")</f>
        <v>Yes</v>
      </c>
      <c r="W1545" s="5">
        <f ca="1">COUNTIFS(Table1[Agent_name],Table1[[#This Row],[Agent_name]],Table1[Month],Table1[[#This Row],[Month]])/160</f>
        <v>0.65625</v>
      </c>
    </row>
    <row r="1546" spans="1:23" x14ac:dyDescent="0.25">
      <c r="A1546">
        <v>1545</v>
      </c>
      <c r="B1546" t="s">
        <v>5154</v>
      </c>
      <c r="C1546" t="s">
        <v>5155</v>
      </c>
      <c r="D1546">
        <v>33</v>
      </c>
      <c r="E1546" t="s">
        <v>29</v>
      </c>
      <c r="F1546" t="s">
        <v>286</v>
      </c>
      <c r="G1546" s="1">
        <v>44133</v>
      </c>
      <c r="H1546" t="s">
        <v>21</v>
      </c>
      <c r="I1546" t="s">
        <v>37</v>
      </c>
      <c r="J1546" s="3" t="s">
        <v>442</v>
      </c>
      <c r="K1546" t="s">
        <v>39</v>
      </c>
      <c r="L1546" t="s">
        <v>5156</v>
      </c>
      <c r="M1546" t="s">
        <v>25</v>
      </c>
      <c r="N1546" t="s">
        <v>26</v>
      </c>
      <c r="O1546" s="2">
        <v>45078.059756944444</v>
      </c>
      <c r="P1546" s="2">
        <v>45078.629895833335</v>
      </c>
      <c r="Q1546">
        <v>1</v>
      </c>
      <c r="R1546" t="str">
        <f t="shared" ca="1" si="24"/>
        <v>Aisha</v>
      </c>
      <c r="S1546" t="str">
        <f>IFERROR(TEXT(DATEVALUE(LEFT(Table1[[#This Row],[Date of Purchase]],10)), "MMMM"), TEXT(Table1[[#This Row],[Date of Purchase]], "MMMM"))</f>
        <v>October</v>
      </c>
      <c r="T1546" t="str">
        <f>IF(OR(
  AND(Table1[[#This Row],[Ticket Priority]]="Critical", Table1[[#This Row],[Ticket Status]]&lt;&gt;"Closed"),
  AND(Table1[[#This Row],[Ticket Priority]]="High", Table1[[#This Row],[Ticket Status]]="Open")
), "Yes", "No")</f>
        <v>No</v>
      </c>
      <c r="U1546" s="4" t="str">
        <f>IF(Table1[[#This Row],[Ticket Status]]="Closed","Yes","No")</f>
        <v>Yes</v>
      </c>
      <c r="V1546" s="4" t="str">
        <f>IF(Table1[[#This Row],[Ticket Status]]="Pending Customer Response","Yes","No")</f>
        <v>No</v>
      </c>
      <c r="W1546" s="5">
        <f ca="1">COUNTIFS(Table1[Agent_name],Table1[[#This Row],[Agent_name]],Table1[Month],Table1[[#This Row],[Month]])/160</f>
        <v>0.85624999999999996</v>
      </c>
    </row>
    <row r="1547" spans="1:23" x14ac:dyDescent="0.25">
      <c r="A1547">
        <v>1546</v>
      </c>
      <c r="B1547" t="s">
        <v>5157</v>
      </c>
      <c r="C1547" t="s">
        <v>5158</v>
      </c>
      <c r="D1547">
        <v>55</v>
      </c>
      <c r="E1547" t="s">
        <v>58</v>
      </c>
      <c r="F1547" t="s">
        <v>125</v>
      </c>
      <c r="G1547" s="1">
        <v>44201</v>
      </c>
      <c r="H1547" t="s">
        <v>45</v>
      </c>
      <c r="I1547" t="s">
        <v>67</v>
      </c>
      <c r="J1547" s="3" t="s">
        <v>5159</v>
      </c>
      <c r="K1547" t="s">
        <v>62</v>
      </c>
      <c r="M1547" t="s">
        <v>25</v>
      </c>
      <c r="N1547" t="s">
        <v>83</v>
      </c>
      <c r="R1547" t="str">
        <f t="shared" ca="1" si="24"/>
        <v>Ravi</v>
      </c>
      <c r="S1547" t="str">
        <f>IFERROR(TEXT(DATEVALUE(LEFT(Table1[[#This Row],[Date of Purchase]],10)), "MMMM"), TEXT(Table1[[#This Row],[Date of Purchase]], "MMMM"))</f>
        <v>January</v>
      </c>
      <c r="T1547" t="str">
        <f>IF(OR(
  AND(Table1[[#This Row],[Ticket Priority]]="Critical", Table1[[#This Row],[Ticket Status]]&lt;&gt;"Closed"),
  AND(Table1[[#This Row],[Ticket Priority]]="High", Table1[[#This Row],[Ticket Status]]="Open")
), "Yes", "No")</f>
        <v>Yes</v>
      </c>
      <c r="U1547" s="4" t="str">
        <f>IF(Table1[[#This Row],[Ticket Status]]="Closed","Yes","No")</f>
        <v>No</v>
      </c>
      <c r="V1547" s="4" t="str">
        <f>IF(Table1[[#This Row],[Ticket Status]]="Pending Customer Response","Yes","No")</f>
        <v>No</v>
      </c>
      <c r="W1547" s="5">
        <f ca="1">COUNTIFS(Table1[Agent_name],Table1[[#This Row],[Agent_name]],Table1[Month],Table1[[#This Row],[Month]])/160</f>
        <v>0.74375000000000002</v>
      </c>
    </row>
    <row r="1548" spans="1:23" x14ac:dyDescent="0.25">
      <c r="A1548">
        <v>1547</v>
      </c>
      <c r="B1548" t="s">
        <v>5160</v>
      </c>
      <c r="C1548" t="s">
        <v>5161</v>
      </c>
      <c r="D1548">
        <v>46</v>
      </c>
      <c r="E1548" t="s">
        <v>19</v>
      </c>
      <c r="F1548" t="s">
        <v>30</v>
      </c>
      <c r="G1548" s="1">
        <v>43877</v>
      </c>
      <c r="H1548" t="s">
        <v>21</v>
      </c>
      <c r="I1548" t="s">
        <v>99</v>
      </c>
      <c r="J1548" s="3" t="s">
        <v>5162</v>
      </c>
      <c r="K1548" t="s">
        <v>39</v>
      </c>
      <c r="L1548" t="s">
        <v>5163</v>
      </c>
      <c r="M1548" t="s">
        <v>89</v>
      </c>
      <c r="N1548" t="s">
        <v>33</v>
      </c>
      <c r="O1548" s="2">
        <v>45078.07508101852</v>
      </c>
      <c r="P1548" s="2">
        <v>45077.972997685189</v>
      </c>
      <c r="Q1548">
        <v>3</v>
      </c>
      <c r="R1548" t="str">
        <f t="shared" ca="1" si="24"/>
        <v>Neha</v>
      </c>
      <c r="S1548" t="str">
        <f>IFERROR(TEXT(DATEVALUE(LEFT(Table1[[#This Row],[Date of Purchase]],10)), "MMMM"), TEXT(Table1[[#This Row],[Date of Purchase]], "MMMM"))</f>
        <v>February</v>
      </c>
      <c r="T1548" t="str">
        <f>IF(OR(
  AND(Table1[[#This Row],[Ticket Priority]]="Critical", Table1[[#This Row],[Ticket Status]]&lt;&gt;"Closed"),
  AND(Table1[[#This Row],[Ticket Priority]]="High", Table1[[#This Row],[Ticket Status]]="Open")
), "Yes", "No")</f>
        <v>No</v>
      </c>
      <c r="U1548" s="4" t="str">
        <f>IF(Table1[[#This Row],[Ticket Status]]="Closed","Yes","No")</f>
        <v>Yes</v>
      </c>
      <c r="V1548" s="4" t="str">
        <f>IF(Table1[[#This Row],[Ticket Status]]="Pending Customer Response","Yes","No")</f>
        <v>No</v>
      </c>
      <c r="W1548" s="5">
        <f ca="1">COUNTIFS(Table1[Agent_name],Table1[[#This Row],[Agent_name]],Table1[Month],Table1[[#This Row],[Month]])/160</f>
        <v>0.19375000000000001</v>
      </c>
    </row>
    <row r="1549" spans="1:23" x14ac:dyDescent="0.25">
      <c r="A1549">
        <v>1548</v>
      </c>
      <c r="B1549" t="s">
        <v>5164</v>
      </c>
      <c r="C1549" t="s">
        <v>5165</v>
      </c>
      <c r="D1549">
        <v>68</v>
      </c>
      <c r="E1549" t="s">
        <v>19</v>
      </c>
      <c r="F1549" t="s">
        <v>456</v>
      </c>
      <c r="G1549" s="1">
        <v>44482</v>
      </c>
      <c r="H1549" t="s">
        <v>59</v>
      </c>
      <c r="I1549" t="s">
        <v>141</v>
      </c>
      <c r="J1549" s="3" t="s">
        <v>5166</v>
      </c>
      <c r="K1549" t="s">
        <v>24</v>
      </c>
      <c r="M1549" t="s">
        <v>143</v>
      </c>
      <c r="N1549" t="s">
        <v>55</v>
      </c>
      <c r="O1549" s="2">
        <v>45078.611898148149</v>
      </c>
      <c r="R1549" t="str">
        <f t="shared" ca="1" si="24"/>
        <v>Sara</v>
      </c>
      <c r="S1549" t="str">
        <f>IFERROR(TEXT(DATEVALUE(LEFT(Table1[[#This Row],[Date of Purchase]],10)), "MMMM"), TEXT(Table1[[#This Row],[Date of Purchase]], "MMMM"))</f>
        <v>October</v>
      </c>
      <c r="T1549" t="str">
        <f>IF(OR(
  AND(Table1[[#This Row],[Ticket Priority]]="Critical", Table1[[#This Row],[Ticket Status]]&lt;&gt;"Closed"),
  AND(Table1[[#This Row],[Ticket Priority]]="High", Table1[[#This Row],[Ticket Status]]="Open")
), "Yes", "No")</f>
        <v>No</v>
      </c>
      <c r="U1549" s="4" t="str">
        <f>IF(Table1[[#This Row],[Ticket Status]]="Closed","Yes","No")</f>
        <v>No</v>
      </c>
      <c r="V1549" s="4" t="str">
        <f>IF(Table1[[#This Row],[Ticket Status]]="Pending Customer Response","Yes","No")</f>
        <v>Yes</v>
      </c>
      <c r="W1549" s="5">
        <f ca="1">COUNTIFS(Table1[Agent_name],Table1[[#This Row],[Agent_name]],Table1[Month],Table1[[#This Row],[Month]])/160</f>
        <v>0.66874999999999996</v>
      </c>
    </row>
    <row r="1550" spans="1:23" x14ac:dyDescent="0.25">
      <c r="A1550">
        <v>1549</v>
      </c>
      <c r="B1550" t="s">
        <v>5167</v>
      </c>
      <c r="C1550" t="s">
        <v>5168</v>
      </c>
      <c r="D1550">
        <v>54</v>
      </c>
      <c r="E1550" t="s">
        <v>58</v>
      </c>
      <c r="F1550" t="s">
        <v>76</v>
      </c>
      <c r="G1550" s="1">
        <v>43856</v>
      </c>
      <c r="H1550" t="s">
        <v>66</v>
      </c>
      <c r="I1550" t="s">
        <v>93</v>
      </c>
      <c r="J1550" s="3" t="s">
        <v>5169</v>
      </c>
      <c r="K1550" t="s">
        <v>39</v>
      </c>
      <c r="L1550" t="s">
        <v>5170</v>
      </c>
      <c r="M1550" t="s">
        <v>25</v>
      </c>
      <c r="N1550" t="s">
        <v>26</v>
      </c>
      <c r="O1550" s="2">
        <v>45077.990381944444</v>
      </c>
      <c r="P1550" s="2">
        <v>45078.645243055558</v>
      </c>
      <c r="Q1550">
        <v>3</v>
      </c>
      <c r="R1550" t="str">
        <f t="shared" ca="1" si="24"/>
        <v>Aisha</v>
      </c>
      <c r="S1550" t="str">
        <f>IFERROR(TEXT(DATEVALUE(LEFT(Table1[[#This Row],[Date of Purchase]],10)), "MMMM"), TEXT(Table1[[#This Row],[Date of Purchase]], "MMMM"))</f>
        <v>January</v>
      </c>
      <c r="T1550" t="str">
        <f>IF(OR(
  AND(Table1[[#This Row],[Ticket Priority]]="Critical", Table1[[#This Row],[Ticket Status]]&lt;&gt;"Closed"),
  AND(Table1[[#This Row],[Ticket Priority]]="High", Table1[[#This Row],[Ticket Status]]="Open")
), "Yes", "No")</f>
        <v>No</v>
      </c>
      <c r="U1550" s="4" t="str">
        <f>IF(Table1[[#This Row],[Ticket Status]]="Closed","Yes","No")</f>
        <v>Yes</v>
      </c>
      <c r="V1550" s="4" t="str">
        <f>IF(Table1[[#This Row],[Ticket Status]]="Pending Customer Response","Yes","No")</f>
        <v>No</v>
      </c>
      <c r="W1550" s="5">
        <f ca="1">COUNTIFS(Table1[Agent_name],Table1[[#This Row],[Agent_name]],Table1[Month],Table1[[#This Row],[Month]])/160</f>
        <v>0.83125000000000004</v>
      </c>
    </row>
    <row r="1551" spans="1:23" x14ac:dyDescent="0.25">
      <c r="A1551">
        <v>1550</v>
      </c>
      <c r="B1551" t="s">
        <v>5171</v>
      </c>
      <c r="C1551" t="s">
        <v>2606</v>
      </c>
      <c r="D1551">
        <v>48</v>
      </c>
      <c r="E1551" t="s">
        <v>29</v>
      </c>
      <c r="F1551" t="s">
        <v>125</v>
      </c>
      <c r="G1551" s="1">
        <v>44379</v>
      </c>
      <c r="H1551" t="s">
        <v>66</v>
      </c>
      <c r="I1551" t="s">
        <v>31</v>
      </c>
      <c r="J1551" s="3" t="s">
        <v>5172</v>
      </c>
      <c r="K1551" t="s">
        <v>24</v>
      </c>
      <c r="M1551" t="s">
        <v>143</v>
      </c>
      <c r="N1551" t="s">
        <v>26</v>
      </c>
      <c r="O1551" s="2">
        <v>45078.373043981483</v>
      </c>
      <c r="R1551" t="str">
        <f t="shared" ca="1" si="24"/>
        <v>Aisha</v>
      </c>
      <c r="S1551" t="str">
        <f>IFERROR(TEXT(DATEVALUE(LEFT(Table1[[#This Row],[Date of Purchase]],10)), "MMMM"), TEXT(Table1[[#This Row],[Date of Purchase]], "MMMM"))</f>
        <v>July</v>
      </c>
      <c r="T1551" t="str">
        <f>IF(OR(
  AND(Table1[[#This Row],[Ticket Priority]]="Critical", Table1[[#This Row],[Ticket Status]]&lt;&gt;"Closed"),
  AND(Table1[[#This Row],[Ticket Priority]]="High", Table1[[#This Row],[Ticket Status]]="Open")
), "Yes", "No")</f>
        <v>No</v>
      </c>
      <c r="U1551" s="4" t="str">
        <f>IF(Table1[[#This Row],[Ticket Status]]="Closed","Yes","No")</f>
        <v>No</v>
      </c>
      <c r="V1551" s="4" t="str">
        <f>IF(Table1[[#This Row],[Ticket Status]]="Pending Customer Response","Yes","No")</f>
        <v>Yes</v>
      </c>
      <c r="W1551" s="5">
        <f ca="1">COUNTIFS(Table1[Agent_name],Table1[[#This Row],[Agent_name]],Table1[Month],Table1[[#This Row],[Month]])/160</f>
        <v>0.875</v>
      </c>
    </row>
    <row r="1552" spans="1:23" x14ac:dyDescent="0.25">
      <c r="A1552">
        <v>1551</v>
      </c>
      <c r="B1552" t="s">
        <v>5173</v>
      </c>
      <c r="C1552" t="s">
        <v>5174</v>
      </c>
      <c r="D1552">
        <v>30</v>
      </c>
      <c r="E1552" t="s">
        <v>29</v>
      </c>
      <c r="F1552" t="s">
        <v>339</v>
      </c>
      <c r="G1552" s="1">
        <v>44371</v>
      </c>
      <c r="H1552" t="s">
        <v>59</v>
      </c>
      <c r="I1552" t="s">
        <v>150</v>
      </c>
      <c r="J1552" s="3" t="s">
        <v>5175</v>
      </c>
      <c r="K1552" t="s">
        <v>24</v>
      </c>
      <c r="M1552" t="s">
        <v>143</v>
      </c>
      <c r="N1552" t="s">
        <v>55</v>
      </c>
      <c r="O1552" s="2">
        <v>45078.83</v>
      </c>
      <c r="R1552" t="str">
        <f t="shared" ca="1" si="24"/>
        <v>Sara</v>
      </c>
      <c r="S1552" t="str">
        <f>IFERROR(TEXT(DATEVALUE(LEFT(Table1[[#This Row],[Date of Purchase]],10)), "MMMM"), TEXT(Table1[[#This Row],[Date of Purchase]], "MMMM"))</f>
        <v>June</v>
      </c>
      <c r="T1552" t="str">
        <f>IF(OR(
  AND(Table1[[#This Row],[Ticket Priority]]="Critical", Table1[[#This Row],[Ticket Status]]&lt;&gt;"Closed"),
  AND(Table1[[#This Row],[Ticket Priority]]="High", Table1[[#This Row],[Ticket Status]]="Open")
), "Yes", "No")</f>
        <v>No</v>
      </c>
      <c r="U1552" s="4" t="str">
        <f>IF(Table1[[#This Row],[Ticket Status]]="Closed","Yes","No")</f>
        <v>No</v>
      </c>
      <c r="V1552" s="4" t="str">
        <f>IF(Table1[[#This Row],[Ticket Status]]="Pending Customer Response","Yes","No")</f>
        <v>Yes</v>
      </c>
      <c r="W1552" s="5">
        <f ca="1">COUNTIFS(Table1[Agent_name],Table1[[#This Row],[Agent_name]],Table1[Month],Table1[[#This Row],[Month]])/160</f>
        <v>0.65</v>
      </c>
    </row>
    <row r="1553" spans="1:23" x14ac:dyDescent="0.25">
      <c r="A1553">
        <v>1552</v>
      </c>
      <c r="B1553" t="s">
        <v>5176</v>
      </c>
      <c r="C1553" t="s">
        <v>5177</v>
      </c>
      <c r="D1553">
        <v>46</v>
      </c>
      <c r="E1553" t="s">
        <v>58</v>
      </c>
      <c r="F1553" t="s">
        <v>161</v>
      </c>
      <c r="G1553" s="1">
        <v>44182</v>
      </c>
      <c r="H1553" t="s">
        <v>67</v>
      </c>
      <c r="I1553" t="s">
        <v>52</v>
      </c>
      <c r="J1553" s="3" t="s">
        <v>5178</v>
      </c>
      <c r="K1553" t="s">
        <v>62</v>
      </c>
      <c r="M1553" t="s">
        <v>89</v>
      </c>
      <c r="N1553" t="s">
        <v>33</v>
      </c>
      <c r="R1553" t="str">
        <f t="shared" ca="1" si="24"/>
        <v>Meera</v>
      </c>
      <c r="S1553" t="str">
        <f>IFERROR(TEXT(DATEVALUE(LEFT(Table1[[#This Row],[Date of Purchase]],10)), "MMMM"), TEXT(Table1[[#This Row],[Date of Purchase]], "MMMM"))</f>
        <v>December</v>
      </c>
      <c r="T1553" t="str">
        <f>IF(OR(
  AND(Table1[[#This Row],[Ticket Priority]]="Critical", Table1[[#This Row],[Ticket Status]]&lt;&gt;"Closed"),
  AND(Table1[[#This Row],[Ticket Priority]]="High", Table1[[#This Row],[Ticket Status]]="Open")
), "Yes", "No")</f>
        <v>Yes</v>
      </c>
      <c r="U1553" s="4" t="str">
        <f>IF(Table1[[#This Row],[Ticket Status]]="Closed","Yes","No")</f>
        <v>No</v>
      </c>
      <c r="V1553" s="4" t="str">
        <f>IF(Table1[[#This Row],[Ticket Status]]="Pending Customer Response","Yes","No")</f>
        <v>No</v>
      </c>
      <c r="W1553" s="5">
        <f ca="1">COUNTIFS(Table1[Agent_name],Table1[[#This Row],[Agent_name]],Table1[Month],Table1[[#This Row],[Month]])/160</f>
        <v>0.24374999999999999</v>
      </c>
    </row>
    <row r="1554" spans="1:23" x14ac:dyDescent="0.25">
      <c r="A1554">
        <v>1553</v>
      </c>
      <c r="B1554" t="s">
        <v>5179</v>
      </c>
      <c r="C1554" t="s">
        <v>5180</v>
      </c>
      <c r="D1554">
        <v>27</v>
      </c>
      <c r="E1554" t="s">
        <v>19</v>
      </c>
      <c r="F1554" t="s">
        <v>281</v>
      </c>
      <c r="G1554" s="1">
        <v>44394</v>
      </c>
      <c r="H1554" t="s">
        <v>66</v>
      </c>
      <c r="I1554" t="s">
        <v>93</v>
      </c>
      <c r="J1554" s="3" t="s">
        <v>5181</v>
      </c>
      <c r="K1554" t="s">
        <v>24</v>
      </c>
      <c r="M1554" t="s">
        <v>143</v>
      </c>
      <c r="N1554" t="s">
        <v>55</v>
      </c>
      <c r="O1554" s="2">
        <v>45078.614745370367</v>
      </c>
      <c r="R1554" t="str">
        <f t="shared" ca="1" si="24"/>
        <v>Mohit</v>
      </c>
      <c r="S1554" t="str">
        <f>IFERROR(TEXT(DATEVALUE(LEFT(Table1[[#This Row],[Date of Purchase]],10)), "MMMM"), TEXT(Table1[[#This Row],[Date of Purchase]], "MMMM"))</f>
        <v>July</v>
      </c>
      <c r="T1554" t="str">
        <f>IF(OR(
  AND(Table1[[#This Row],[Ticket Priority]]="Critical", Table1[[#This Row],[Ticket Status]]&lt;&gt;"Closed"),
  AND(Table1[[#This Row],[Ticket Priority]]="High", Table1[[#This Row],[Ticket Status]]="Open")
), "Yes", "No")</f>
        <v>No</v>
      </c>
      <c r="U1554" s="4" t="str">
        <f>IF(Table1[[#This Row],[Ticket Status]]="Closed","Yes","No")</f>
        <v>No</v>
      </c>
      <c r="V1554" s="4" t="str">
        <f>IF(Table1[[#This Row],[Ticket Status]]="Pending Customer Response","Yes","No")</f>
        <v>Yes</v>
      </c>
      <c r="W1554" s="5">
        <f ca="1">COUNTIFS(Table1[Agent_name],Table1[[#This Row],[Agent_name]],Table1[Month],Table1[[#This Row],[Month]])/160</f>
        <v>0.53125</v>
      </c>
    </row>
    <row r="1555" spans="1:23" x14ac:dyDescent="0.25">
      <c r="A1555">
        <v>1554</v>
      </c>
      <c r="B1555" t="s">
        <v>5182</v>
      </c>
      <c r="C1555" t="s">
        <v>5183</v>
      </c>
      <c r="D1555">
        <v>29</v>
      </c>
      <c r="E1555" t="s">
        <v>19</v>
      </c>
      <c r="F1555" t="s">
        <v>92</v>
      </c>
      <c r="G1555" s="1">
        <v>44158</v>
      </c>
      <c r="H1555" t="s">
        <v>45</v>
      </c>
      <c r="I1555" t="s">
        <v>77</v>
      </c>
      <c r="J1555" s="3" t="s">
        <v>5184</v>
      </c>
      <c r="K1555" t="s">
        <v>39</v>
      </c>
      <c r="L1555" t="s">
        <v>5185</v>
      </c>
      <c r="M1555" t="s">
        <v>89</v>
      </c>
      <c r="N1555" t="s">
        <v>55</v>
      </c>
      <c r="O1555" s="2">
        <v>45078.672395833331</v>
      </c>
      <c r="P1555" s="2">
        <v>45078.056423611109</v>
      </c>
      <c r="Q1555">
        <v>2</v>
      </c>
      <c r="R1555" t="str">
        <f t="shared" ca="1" si="24"/>
        <v>Sara</v>
      </c>
      <c r="S1555" t="str">
        <f>IFERROR(TEXT(DATEVALUE(LEFT(Table1[[#This Row],[Date of Purchase]],10)), "MMMM"), TEXT(Table1[[#This Row],[Date of Purchase]], "MMMM"))</f>
        <v>November</v>
      </c>
      <c r="T1555" t="str">
        <f>IF(OR(
  AND(Table1[[#This Row],[Ticket Priority]]="Critical", Table1[[#This Row],[Ticket Status]]&lt;&gt;"Closed"),
  AND(Table1[[#This Row],[Ticket Priority]]="High", Table1[[#This Row],[Ticket Status]]="Open")
), "Yes", "No")</f>
        <v>No</v>
      </c>
      <c r="U1555" s="4" t="str">
        <f>IF(Table1[[#This Row],[Ticket Status]]="Closed","Yes","No")</f>
        <v>Yes</v>
      </c>
      <c r="V1555" s="4" t="str">
        <f>IF(Table1[[#This Row],[Ticket Status]]="Pending Customer Response","Yes","No")</f>
        <v>No</v>
      </c>
      <c r="W1555" s="5">
        <f ca="1">COUNTIFS(Table1[Agent_name],Table1[[#This Row],[Agent_name]],Table1[Month],Table1[[#This Row],[Month]])/160</f>
        <v>0.79374999999999996</v>
      </c>
    </row>
    <row r="1556" spans="1:23" x14ac:dyDescent="0.25">
      <c r="A1556">
        <v>1555</v>
      </c>
      <c r="B1556" t="s">
        <v>5186</v>
      </c>
      <c r="C1556" t="s">
        <v>5187</v>
      </c>
      <c r="D1556">
        <v>22</v>
      </c>
      <c r="E1556" t="s">
        <v>19</v>
      </c>
      <c r="F1556" t="s">
        <v>107</v>
      </c>
      <c r="G1556" s="1">
        <v>44513</v>
      </c>
      <c r="H1556" t="s">
        <v>59</v>
      </c>
      <c r="I1556" t="s">
        <v>177</v>
      </c>
      <c r="J1556" s="3" t="s">
        <v>5188</v>
      </c>
      <c r="K1556" t="s">
        <v>62</v>
      </c>
      <c r="M1556" t="s">
        <v>89</v>
      </c>
      <c r="N1556" t="s">
        <v>55</v>
      </c>
      <c r="Q1556">
        <v>5</v>
      </c>
      <c r="R1556" t="str">
        <f t="shared" ca="1" si="24"/>
        <v>Ravi</v>
      </c>
      <c r="S1556" t="str">
        <f>IFERROR(TEXT(DATEVALUE(LEFT(Table1[[#This Row],[Date of Purchase]],10)), "MMMM"), TEXT(Table1[[#This Row],[Date of Purchase]], "MMMM"))</f>
        <v>November</v>
      </c>
      <c r="T1556" t="str">
        <f>IF(OR(
  AND(Table1[[#This Row],[Ticket Priority]]="Critical", Table1[[#This Row],[Ticket Status]]&lt;&gt;"Closed"),
  AND(Table1[[#This Row],[Ticket Priority]]="High", Table1[[#This Row],[Ticket Status]]="Open")
), "Yes", "No")</f>
        <v>Yes</v>
      </c>
      <c r="U1556" s="4" t="str">
        <f>IF(Table1[[#This Row],[Ticket Status]]="Closed","Yes","No")</f>
        <v>No</v>
      </c>
      <c r="V1556" s="4" t="str">
        <f>IF(Table1[[#This Row],[Ticket Status]]="Pending Customer Response","Yes","No")</f>
        <v>No</v>
      </c>
      <c r="W1556" s="5">
        <f ca="1">COUNTIFS(Table1[Agent_name],Table1[[#This Row],[Agent_name]],Table1[Month],Table1[[#This Row],[Month]])/160</f>
        <v>0.61875000000000002</v>
      </c>
    </row>
    <row r="1557" spans="1:23" x14ac:dyDescent="0.25">
      <c r="A1557">
        <v>1556</v>
      </c>
      <c r="B1557" t="s">
        <v>5189</v>
      </c>
      <c r="C1557" t="s">
        <v>5190</v>
      </c>
      <c r="D1557">
        <v>35</v>
      </c>
      <c r="E1557" t="s">
        <v>19</v>
      </c>
      <c r="F1557" t="s">
        <v>149</v>
      </c>
      <c r="G1557" s="1">
        <v>44378</v>
      </c>
      <c r="H1557" t="s">
        <v>21</v>
      </c>
      <c r="I1557" t="s">
        <v>37</v>
      </c>
      <c r="J1557" s="3" t="s">
        <v>5191</v>
      </c>
      <c r="K1557" t="s">
        <v>62</v>
      </c>
      <c r="M1557" t="s">
        <v>89</v>
      </c>
      <c r="N1557" t="s">
        <v>26</v>
      </c>
      <c r="Q1557">
        <v>5</v>
      </c>
      <c r="R1557" t="str">
        <f t="shared" ca="1" si="24"/>
        <v>Aisha</v>
      </c>
      <c r="S1557" t="str">
        <f>IFERROR(TEXT(DATEVALUE(LEFT(Table1[[#This Row],[Date of Purchase]],10)), "MMMM"), TEXT(Table1[[#This Row],[Date of Purchase]], "MMMM"))</f>
        <v>July</v>
      </c>
      <c r="T1557" t="str">
        <f>IF(OR(
  AND(Table1[[#This Row],[Ticket Priority]]="Critical", Table1[[#This Row],[Ticket Status]]&lt;&gt;"Closed"),
  AND(Table1[[#This Row],[Ticket Priority]]="High", Table1[[#This Row],[Ticket Status]]="Open")
), "Yes", "No")</f>
        <v>Yes</v>
      </c>
      <c r="U1557" s="4" t="str">
        <f>IF(Table1[[#This Row],[Ticket Status]]="Closed","Yes","No")</f>
        <v>No</v>
      </c>
      <c r="V1557" s="4" t="str">
        <f>IF(Table1[[#This Row],[Ticket Status]]="Pending Customer Response","Yes","No")</f>
        <v>No</v>
      </c>
      <c r="W1557" s="5">
        <f ca="1">COUNTIFS(Table1[Agent_name],Table1[[#This Row],[Agent_name]],Table1[Month],Table1[[#This Row],[Month]])/160</f>
        <v>0.875</v>
      </c>
    </row>
    <row r="1558" spans="1:23" x14ac:dyDescent="0.25">
      <c r="A1558">
        <v>1557</v>
      </c>
      <c r="B1558" t="s">
        <v>5192</v>
      </c>
      <c r="C1558" t="s">
        <v>5193</v>
      </c>
      <c r="D1558">
        <v>41</v>
      </c>
      <c r="E1558" t="s">
        <v>58</v>
      </c>
      <c r="F1558" t="s">
        <v>456</v>
      </c>
      <c r="G1558" s="1">
        <v>44337</v>
      </c>
      <c r="H1558" t="s">
        <v>59</v>
      </c>
      <c r="I1558" t="s">
        <v>22</v>
      </c>
      <c r="J1558" s="3" t="s">
        <v>5194</v>
      </c>
      <c r="K1558" t="s">
        <v>24</v>
      </c>
      <c r="M1558" t="s">
        <v>25</v>
      </c>
      <c r="N1558" t="s">
        <v>26</v>
      </c>
      <c r="O1558" s="2">
        <v>45078.571076388886</v>
      </c>
      <c r="Q1558">
        <v>5</v>
      </c>
      <c r="R1558" t="str">
        <f t="shared" ca="1" si="24"/>
        <v>Meera</v>
      </c>
      <c r="S1558" t="str">
        <f>IFERROR(TEXT(DATEVALUE(LEFT(Table1[[#This Row],[Date of Purchase]],10)), "MMMM"), TEXT(Table1[[#This Row],[Date of Purchase]], "MMMM"))</f>
        <v>May</v>
      </c>
      <c r="T1558" t="str">
        <f>IF(OR(
  AND(Table1[[#This Row],[Ticket Priority]]="Critical", Table1[[#This Row],[Ticket Status]]&lt;&gt;"Closed"),
  AND(Table1[[#This Row],[Ticket Priority]]="High", Table1[[#This Row],[Ticket Status]]="Open")
), "Yes", "No")</f>
        <v>Yes</v>
      </c>
      <c r="U1558" s="4" t="str">
        <f>IF(Table1[[#This Row],[Ticket Status]]="Closed","Yes","No")</f>
        <v>No</v>
      </c>
      <c r="V1558" s="4" t="str">
        <f>IF(Table1[[#This Row],[Ticket Status]]="Pending Customer Response","Yes","No")</f>
        <v>Yes</v>
      </c>
      <c r="W1558" s="5">
        <f ca="1">COUNTIFS(Table1[Agent_name],Table1[[#This Row],[Agent_name]],Table1[Month],Table1[[#This Row],[Month]])/160</f>
        <v>0.26874999999999999</v>
      </c>
    </row>
    <row r="1559" spans="1:23" x14ac:dyDescent="0.25">
      <c r="A1559">
        <v>1558</v>
      </c>
      <c r="B1559" t="s">
        <v>5195</v>
      </c>
      <c r="C1559" t="s">
        <v>5196</v>
      </c>
      <c r="D1559">
        <v>20</v>
      </c>
      <c r="E1559" t="s">
        <v>58</v>
      </c>
      <c r="F1559" t="s">
        <v>431</v>
      </c>
      <c r="G1559" s="1">
        <v>44470</v>
      </c>
      <c r="H1559" t="s">
        <v>21</v>
      </c>
      <c r="I1559" t="s">
        <v>60</v>
      </c>
      <c r="J1559" s="3" t="s">
        <v>1885</v>
      </c>
      <c r="K1559" t="s">
        <v>39</v>
      </c>
      <c r="L1559" t="s">
        <v>5197</v>
      </c>
      <c r="M1559" t="s">
        <v>89</v>
      </c>
      <c r="N1559" t="s">
        <v>33</v>
      </c>
      <c r="O1559" s="2">
        <v>45078.835659722223</v>
      </c>
      <c r="P1559" s="2">
        <v>45078.725243055553</v>
      </c>
      <c r="Q1559">
        <v>3</v>
      </c>
      <c r="R1559" t="str">
        <f t="shared" ca="1" si="24"/>
        <v>Ravi</v>
      </c>
      <c r="S1559" t="str">
        <f>IFERROR(TEXT(DATEVALUE(LEFT(Table1[[#This Row],[Date of Purchase]],10)), "MMMM"), TEXT(Table1[[#This Row],[Date of Purchase]], "MMMM"))</f>
        <v>October</v>
      </c>
      <c r="T1559" t="str">
        <f>IF(OR(
  AND(Table1[[#This Row],[Ticket Priority]]="Critical", Table1[[#This Row],[Ticket Status]]&lt;&gt;"Closed"),
  AND(Table1[[#This Row],[Ticket Priority]]="High", Table1[[#This Row],[Ticket Status]]="Open")
), "Yes", "No")</f>
        <v>No</v>
      </c>
      <c r="U1559" s="4" t="str">
        <f>IF(Table1[[#This Row],[Ticket Status]]="Closed","Yes","No")</f>
        <v>Yes</v>
      </c>
      <c r="V1559" s="4" t="str">
        <f>IF(Table1[[#This Row],[Ticket Status]]="Pending Customer Response","Yes","No")</f>
        <v>No</v>
      </c>
      <c r="W1559" s="5">
        <f ca="1">COUNTIFS(Table1[Agent_name],Table1[[#This Row],[Agent_name]],Table1[Month],Table1[[#This Row],[Month]])/160</f>
        <v>0.58125000000000004</v>
      </c>
    </row>
    <row r="1560" spans="1:23" x14ac:dyDescent="0.25">
      <c r="A1560">
        <v>1559</v>
      </c>
      <c r="B1560" t="s">
        <v>5198</v>
      </c>
      <c r="C1560" t="s">
        <v>5199</v>
      </c>
      <c r="D1560">
        <v>40</v>
      </c>
      <c r="E1560" t="s">
        <v>29</v>
      </c>
      <c r="F1560" t="s">
        <v>281</v>
      </c>
      <c r="G1560" s="1">
        <v>44242</v>
      </c>
      <c r="H1560" t="s">
        <v>67</v>
      </c>
      <c r="I1560" t="s">
        <v>52</v>
      </c>
      <c r="J1560" s="3" t="s">
        <v>5200</v>
      </c>
      <c r="K1560" t="s">
        <v>62</v>
      </c>
      <c r="M1560" t="s">
        <v>143</v>
      </c>
      <c r="N1560" t="s">
        <v>55</v>
      </c>
      <c r="Q1560">
        <v>5</v>
      </c>
      <c r="R1560" t="str">
        <f t="shared" ca="1" si="24"/>
        <v>Aisha</v>
      </c>
      <c r="S1560" t="str">
        <f>IFERROR(TEXT(DATEVALUE(LEFT(Table1[[#This Row],[Date of Purchase]],10)), "MMMM"), TEXT(Table1[[#This Row],[Date of Purchase]], "MMMM"))</f>
        <v>February</v>
      </c>
      <c r="T1560" t="str">
        <f>IF(OR(
  AND(Table1[[#This Row],[Ticket Priority]]="Critical", Table1[[#This Row],[Ticket Status]]&lt;&gt;"Closed"),
  AND(Table1[[#This Row],[Ticket Priority]]="High", Table1[[#This Row],[Ticket Status]]="Open")
), "Yes", "No")</f>
        <v>No</v>
      </c>
      <c r="U1560" s="4" t="str">
        <f>IF(Table1[[#This Row],[Ticket Status]]="Closed","Yes","No")</f>
        <v>No</v>
      </c>
      <c r="V1560" s="4" t="str">
        <f>IF(Table1[[#This Row],[Ticket Status]]="Pending Customer Response","Yes","No")</f>
        <v>No</v>
      </c>
      <c r="W1560" s="5">
        <f ca="1">COUNTIFS(Table1[Agent_name],Table1[[#This Row],[Agent_name]],Table1[Month],Table1[[#This Row],[Month]])/160</f>
        <v>0.85624999999999996</v>
      </c>
    </row>
    <row r="1561" spans="1:23" x14ac:dyDescent="0.25">
      <c r="A1561">
        <v>1560</v>
      </c>
      <c r="B1561" t="s">
        <v>5201</v>
      </c>
      <c r="C1561" t="s">
        <v>5202</v>
      </c>
      <c r="D1561">
        <v>25</v>
      </c>
      <c r="E1561" t="s">
        <v>58</v>
      </c>
      <c r="F1561" t="s">
        <v>103</v>
      </c>
      <c r="G1561" s="1">
        <v>43979</v>
      </c>
      <c r="H1561" t="s">
        <v>21</v>
      </c>
      <c r="I1561" t="s">
        <v>93</v>
      </c>
      <c r="J1561" s="3" t="s">
        <v>5203</v>
      </c>
      <c r="K1561" t="s">
        <v>24</v>
      </c>
      <c r="M1561" t="s">
        <v>41</v>
      </c>
      <c r="N1561" t="s">
        <v>83</v>
      </c>
      <c r="O1561" s="2">
        <v>45078.021111111113</v>
      </c>
      <c r="Q1561">
        <v>5</v>
      </c>
      <c r="R1561" t="str">
        <f t="shared" ca="1" si="24"/>
        <v>Ravi</v>
      </c>
      <c r="S1561" t="str">
        <f>IFERROR(TEXT(DATEVALUE(LEFT(Table1[[#This Row],[Date of Purchase]],10)), "MMMM"), TEXT(Table1[[#This Row],[Date of Purchase]], "MMMM"))</f>
        <v>May</v>
      </c>
      <c r="T1561" t="str">
        <f>IF(OR(
  AND(Table1[[#This Row],[Ticket Priority]]="Critical", Table1[[#This Row],[Ticket Status]]&lt;&gt;"Closed"),
  AND(Table1[[#This Row],[Ticket Priority]]="High", Table1[[#This Row],[Ticket Status]]="Open")
), "Yes", "No")</f>
        <v>No</v>
      </c>
      <c r="U1561" s="4" t="str">
        <f>IF(Table1[[#This Row],[Ticket Status]]="Closed","Yes","No")</f>
        <v>No</v>
      </c>
      <c r="V1561" s="4" t="str">
        <f>IF(Table1[[#This Row],[Ticket Status]]="Pending Customer Response","Yes","No")</f>
        <v>Yes</v>
      </c>
      <c r="W1561" s="5">
        <f ca="1">COUNTIFS(Table1[Agent_name],Table1[[#This Row],[Agent_name]],Table1[Month],Table1[[#This Row],[Month]])/160</f>
        <v>0.67500000000000004</v>
      </c>
    </row>
    <row r="1562" spans="1:23" x14ac:dyDescent="0.25">
      <c r="A1562">
        <v>1561</v>
      </c>
      <c r="B1562" t="s">
        <v>5204</v>
      </c>
      <c r="C1562" t="s">
        <v>5205</v>
      </c>
      <c r="D1562">
        <v>57</v>
      </c>
      <c r="E1562" t="s">
        <v>58</v>
      </c>
      <c r="F1562" t="s">
        <v>149</v>
      </c>
      <c r="G1562" s="1">
        <v>44054</v>
      </c>
      <c r="H1562" t="s">
        <v>66</v>
      </c>
      <c r="I1562" t="s">
        <v>37</v>
      </c>
      <c r="J1562" s="3" t="s">
        <v>5206</v>
      </c>
      <c r="K1562" t="s">
        <v>24</v>
      </c>
      <c r="M1562" t="s">
        <v>89</v>
      </c>
      <c r="N1562" t="s">
        <v>83</v>
      </c>
      <c r="O1562" s="2">
        <v>45078.231539351851</v>
      </c>
      <c r="Q1562">
        <v>5</v>
      </c>
      <c r="R1562" t="str">
        <f t="shared" ca="1" si="24"/>
        <v>Karan</v>
      </c>
      <c r="S1562" t="str">
        <f>IFERROR(TEXT(DATEVALUE(LEFT(Table1[[#This Row],[Date of Purchase]],10)), "MMMM"), TEXT(Table1[[#This Row],[Date of Purchase]], "MMMM"))</f>
        <v>August</v>
      </c>
      <c r="T1562" t="str">
        <f>IF(OR(
  AND(Table1[[#This Row],[Ticket Priority]]="Critical", Table1[[#This Row],[Ticket Status]]&lt;&gt;"Closed"),
  AND(Table1[[#This Row],[Ticket Priority]]="High", Table1[[#This Row],[Ticket Status]]="Open")
), "Yes", "No")</f>
        <v>No</v>
      </c>
      <c r="U1562" s="4" t="str">
        <f>IF(Table1[[#This Row],[Ticket Status]]="Closed","Yes","No")</f>
        <v>No</v>
      </c>
      <c r="V1562" s="4" t="str">
        <f>IF(Table1[[#This Row],[Ticket Status]]="Pending Customer Response","Yes","No")</f>
        <v>Yes</v>
      </c>
      <c r="W1562" s="5">
        <f ca="1">COUNTIFS(Table1[Agent_name],Table1[[#This Row],[Agent_name]],Table1[Month],Table1[[#This Row],[Month]])/160</f>
        <v>0.21875</v>
      </c>
    </row>
    <row r="1563" spans="1:23" x14ac:dyDescent="0.25">
      <c r="A1563">
        <v>1562</v>
      </c>
      <c r="B1563" t="s">
        <v>5207</v>
      </c>
      <c r="C1563" t="s">
        <v>5208</v>
      </c>
      <c r="D1563">
        <v>52</v>
      </c>
      <c r="E1563" t="s">
        <v>29</v>
      </c>
      <c r="F1563" t="s">
        <v>421</v>
      </c>
      <c r="G1563" s="1">
        <v>43890</v>
      </c>
      <c r="H1563" t="s">
        <v>66</v>
      </c>
      <c r="I1563" t="s">
        <v>113</v>
      </c>
      <c r="J1563" s="3" t="s">
        <v>5209</v>
      </c>
      <c r="K1563" t="s">
        <v>24</v>
      </c>
      <c r="M1563" t="s">
        <v>89</v>
      </c>
      <c r="N1563" t="s">
        <v>83</v>
      </c>
      <c r="O1563" s="2">
        <v>45078.460717592592</v>
      </c>
      <c r="Q1563">
        <v>5</v>
      </c>
      <c r="R1563" t="str">
        <f t="shared" ca="1" si="24"/>
        <v>Sara</v>
      </c>
      <c r="S1563" t="str">
        <f>IFERROR(TEXT(DATEVALUE(LEFT(Table1[[#This Row],[Date of Purchase]],10)), "MMMM"), TEXT(Table1[[#This Row],[Date of Purchase]], "MMMM"))</f>
        <v>February</v>
      </c>
      <c r="T1563" t="str">
        <f>IF(OR(
  AND(Table1[[#This Row],[Ticket Priority]]="Critical", Table1[[#This Row],[Ticket Status]]&lt;&gt;"Closed"),
  AND(Table1[[#This Row],[Ticket Priority]]="High", Table1[[#This Row],[Ticket Status]]="Open")
), "Yes", "No")</f>
        <v>No</v>
      </c>
      <c r="U1563" s="4" t="str">
        <f>IF(Table1[[#This Row],[Ticket Status]]="Closed","Yes","No")</f>
        <v>No</v>
      </c>
      <c r="V1563" s="4" t="str">
        <f>IF(Table1[[#This Row],[Ticket Status]]="Pending Customer Response","Yes","No")</f>
        <v>Yes</v>
      </c>
      <c r="W1563" s="5">
        <f ca="1">COUNTIFS(Table1[Agent_name],Table1[[#This Row],[Agent_name]],Table1[Month],Table1[[#This Row],[Month]])/160</f>
        <v>0.65625</v>
      </c>
    </row>
    <row r="1564" spans="1:23" x14ac:dyDescent="0.25">
      <c r="A1564">
        <v>1563</v>
      </c>
      <c r="B1564" t="s">
        <v>5210</v>
      </c>
      <c r="C1564" t="s">
        <v>5211</v>
      </c>
      <c r="D1564">
        <v>31</v>
      </c>
      <c r="E1564" t="s">
        <v>29</v>
      </c>
      <c r="F1564" t="s">
        <v>129</v>
      </c>
      <c r="G1564" s="1">
        <v>44001</v>
      </c>
      <c r="H1564" t="s">
        <v>67</v>
      </c>
      <c r="I1564" t="s">
        <v>99</v>
      </c>
      <c r="J1564" s="3" t="s">
        <v>5212</v>
      </c>
      <c r="K1564" t="s">
        <v>62</v>
      </c>
      <c r="M1564" t="s">
        <v>89</v>
      </c>
      <c r="N1564" t="s">
        <v>55</v>
      </c>
      <c r="Q1564">
        <v>5</v>
      </c>
      <c r="R1564" t="str">
        <f t="shared" ca="1" si="24"/>
        <v>Aisha</v>
      </c>
      <c r="S1564" t="str">
        <f>IFERROR(TEXT(DATEVALUE(LEFT(Table1[[#This Row],[Date of Purchase]],10)), "MMMM"), TEXT(Table1[[#This Row],[Date of Purchase]], "MMMM"))</f>
        <v>June</v>
      </c>
      <c r="T1564" t="str">
        <f>IF(OR(
  AND(Table1[[#This Row],[Ticket Priority]]="Critical", Table1[[#This Row],[Ticket Status]]&lt;&gt;"Closed"),
  AND(Table1[[#This Row],[Ticket Priority]]="High", Table1[[#This Row],[Ticket Status]]="Open")
), "Yes", "No")</f>
        <v>Yes</v>
      </c>
      <c r="U1564" s="4" t="str">
        <f>IF(Table1[[#This Row],[Ticket Status]]="Closed","Yes","No")</f>
        <v>No</v>
      </c>
      <c r="V1564" s="4" t="str">
        <f>IF(Table1[[#This Row],[Ticket Status]]="Pending Customer Response","Yes","No")</f>
        <v>No</v>
      </c>
      <c r="W1564" s="5">
        <f ca="1">COUNTIFS(Table1[Agent_name],Table1[[#This Row],[Agent_name]],Table1[Month],Table1[[#This Row],[Month]])/160</f>
        <v>0.89375000000000004</v>
      </c>
    </row>
    <row r="1565" spans="1:23" x14ac:dyDescent="0.25">
      <c r="A1565">
        <v>1564</v>
      </c>
      <c r="B1565" t="s">
        <v>5213</v>
      </c>
      <c r="C1565" t="s">
        <v>5214</v>
      </c>
      <c r="D1565">
        <v>64</v>
      </c>
      <c r="E1565" t="s">
        <v>29</v>
      </c>
      <c r="F1565" t="s">
        <v>655</v>
      </c>
      <c r="G1565" s="1">
        <v>43889</v>
      </c>
      <c r="H1565" t="s">
        <v>66</v>
      </c>
      <c r="I1565" t="s">
        <v>67</v>
      </c>
      <c r="J1565" s="3" t="s">
        <v>5215</v>
      </c>
      <c r="K1565" t="s">
        <v>39</v>
      </c>
      <c r="L1565" t="s">
        <v>5216</v>
      </c>
      <c r="M1565" t="s">
        <v>89</v>
      </c>
      <c r="N1565" t="s">
        <v>26</v>
      </c>
      <c r="O1565" s="2">
        <v>45078.325324074074</v>
      </c>
      <c r="P1565" s="2">
        <v>45078.450324074074</v>
      </c>
      <c r="Q1565">
        <v>4</v>
      </c>
      <c r="R1565" t="str">
        <f t="shared" ca="1" si="24"/>
        <v>Sara</v>
      </c>
      <c r="S1565" t="str">
        <f>IFERROR(TEXT(DATEVALUE(LEFT(Table1[[#This Row],[Date of Purchase]],10)), "MMMM"), TEXT(Table1[[#This Row],[Date of Purchase]], "MMMM"))</f>
        <v>February</v>
      </c>
      <c r="T1565" t="str">
        <f>IF(OR(
  AND(Table1[[#This Row],[Ticket Priority]]="Critical", Table1[[#This Row],[Ticket Status]]&lt;&gt;"Closed"),
  AND(Table1[[#This Row],[Ticket Priority]]="High", Table1[[#This Row],[Ticket Status]]="Open")
), "Yes", "No")</f>
        <v>No</v>
      </c>
      <c r="U1565" s="4" t="str">
        <f>IF(Table1[[#This Row],[Ticket Status]]="Closed","Yes","No")</f>
        <v>Yes</v>
      </c>
      <c r="V1565" s="4" t="str">
        <f>IF(Table1[[#This Row],[Ticket Status]]="Pending Customer Response","Yes","No")</f>
        <v>No</v>
      </c>
      <c r="W1565" s="5">
        <f ca="1">COUNTIFS(Table1[Agent_name],Table1[[#This Row],[Agent_name]],Table1[Month],Table1[[#This Row],[Month]])/160</f>
        <v>0.65625</v>
      </c>
    </row>
    <row r="1566" spans="1:23" x14ac:dyDescent="0.25">
      <c r="A1566">
        <v>1565</v>
      </c>
      <c r="B1566" t="s">
        <v>5217</v>
      </c>
      <c r="C1566" t="s">
        <v>5218</v>
      </c>
      <c r="D1566">
        <v>36</v>
      </c>
      <c r="E1566" t="s">
        <v>29</v>
      </c>
      <c r="F1566" t="s">
        <v>103</v>
      </c>
      <c r="G1566" s="1">
        <v>43973</v>
      </c>
      <c r="H1566" t="s">
        <v>21</v>
      </c>
      <c r="I1566" t="s">
        <v>60</v>
      </c>
      <c r="J1566" s="3" t="s">
        <v>5219</v>
      </c>
      <c r="K1566" t="s">
        <v>62</v>
      </c>
      <c r="M1566" t="s">
        <v>143</v>
      </c>
      <c r="N1566" t="s">
        <v>33</v>
      </c>
      <c r="Q1566">
        <v>5</v>
      </c>
      <c r="R1566" t="str">
        <f t="shared" ca="1" si="24"/>
        <v>Mohit</v>
      </c>
      <c r="S1566" t="str">
        <f>IFERROR(TEXT(DATEVALUE(LEFT(Table1[[#This Row],[Date of Purchase]],10)), "MMMM"), TEXT(Table1[[#This Row],[Date of Purchase]], "MMMM"))</f>
        <v>May</v>
      </c>
      <c r="T1566" t="str">
        <f>IF(OR(
  AND(Table1[[#This Row],[Ticket Priority]]="Critical", Table1[[#This Row],[Ticket Status]]&lt;&gt;"Closed"),
  AND(Table1[[#This Row],[Ticket Priority]]="High", Table1[[#This Row],[Ticket Status]]="Open")
), "Yes", "No")</f>
        <v>No</v>
      </c>
      <c r="U1566" s="4" t="str">
        <f>IF(Table1[[#This Row],[Ticket Status]]="Closed","Yes","No")</f>
        <v>No</v>
      </c>
      <c r="V1566" s="4" t="str">
        <f>IF(Table1[[#This Row],[Ticket Status]]="Pending Customer Response","Yes","No")</f>
        <v>No</v>
      </c>
      <c r="W1566" s="5">
        <f ca="1">COUNTIFS(Table1[Agent_name],Table1[[#This Row],[Agent_name]],Table1[Month],Table1[[#This Row],[Month]])/160</f>
        <v>0.45624999999999999</v>
      </c>
    </row>
    <row r="1567" spans="1:23" x14ac:dyDescent="0.25">
      <c r="A1567">
        <v>1566</v>
      </c>
      <c r="B1567" t="s">
        <v>5220</v>
      </c>
      <c r="C1567" t="s">
        <v>5221</v>
      </c>
      <c r="D1567">
        <v>24</v>
      </c>
      <c r="E1567" t="s">
        <v>58</v>
      </c>
      <c r="F1567" t="s">
        <v>655</v>
      </c>
      <c r="G1567" s="1">
        <v>44342</v>
      </c>
      <c r="H1567" t="s">
        <v>45</v>
      </c>
      <c r="I1567" t="s">
        <v>141</v>
      </c>
      <c r="J1567" s="3" t="s">
        <v>5222</v>
      </c>
      <c r="K1567" t="s">
        <v>24</v>
      </c>
      <c r="M1567" t="s">
        <v>89</v>
      </c>
      <c r="N1567" t="s">
        <v>33</v>
      </c>
      <c r="O1567" s="2">
        <v>45078.751747685186</v>
      </c>
      <c r="Q1567">
        <v>5</v>
      </c>
      <c r="R1567" t="str">
        <f t="shared" ca="1" si="24"/>
        <v>Karan</v>
      </c>
      <c r="S1567" t="str">
        <f>IFERROR(TEXT(DATEVALUE(LEFT(Table1[[#This Row],[Date of Purchase]],10)), "MMMM"), TEXT(Table1[[#This Row],[Date of Purchase]], "MMMM"))</f>
        <v>May</v>
      </c>
      <c r="T1567" t="str">
        <f>IF(OR(
  AND(Table1[[#This Row],[Ticket Priority]]="Critical", Table1[[#This Row],[Ticket Status]]&lt;&gt;"Closed"),
  AND(Table1[[#This Row],[Ticket Priority]]="High", Table1[[#This Row],[Ticket Status]]="Open")
), "Yes", "No")</f>
        <v>No</v>
      </c>
      <c r="U1567" s="4" t="str">
        <f>IF(Table1[[#This Row],[Ticket Status]]="Closed","Yes","No")</f>
        <v>No</v>
      </c>
      <c r="V1567" s="4" t="str">
        <f>IF(Table1[[#This Row],[Ticket Status]]="Pending Customer Response","Yes","No")</f>
        <v>Yes</v>
      </c>
      <c r="W1567" s="5">
        <f ca="1">COUNTIFS(Table1[Agent_name],Table1[[#This Row],[Agent_name]],Table1[Month],Table1[[#This Row],[Month]])/160</f>
        <v>0.1875</v>
      </c>
    </row>
    <row r="1568" spans="1:23" x14ac:dyDescent="0.25">
      <c r="A1568">
        <v>1567</v>
      </c>
      <c r="B1568" t="s">
        <v>5223</v>
      </c>
      <c r="C1568" t="s">
        <v>5224</v>
      </c>
      <c r="D1568">
        <v>26</v>
      </c>
      <c r="E1568" t="s">
        <v>58</v>
      </c>
      <c r="F1568" t="s">
        <v>117</v>
      </c>
      <c r="G1568" s="1">
        <v>44251</v>
      </c>
      <c r="H1568" t="s">
        <v>45</v>
      </c>
      <c r="I1568" t="s">
        <v>150</v>
      </c>
      <c r="J1568" s="3" t="s">
        <v>5225</v>
      </c>
      <c r="K1568" t="s">
        <v>24</v>
      </c>
      <c r="M1568" t="s">
        <v>25</v>
      </c>
      <c r="N1568" t="s">
        <v>33</v>
      </c>
      <c r="O1568" s="2">
        <v>45078.476076388892</v>
      </c>
      <c r="Q1568">
        <v>5</v>
      </c>
      <c r="R1568" t="str">
        <f t="shared" ca="1" si="24"/>
        <v>Divya</v>
      </c>
      <c r="S1568" t="str">
        <f>IFERROR(TEXT(DATEVALUE(LEFT(Table1[[#This Row],[Date of Purchase]],10)), "MMMM"), TEXT(Table1[[#This Row],[Date of Purchase]], "MMMM"))</f>
        <v>February</v>
      </c>
      <c r="T1568" t="str">
        <f>IF(OR(
  AND(Table1[[#This Row],[Ticket Priority]]="Critical", Table1[[#This Row],[Ticket Status]]&lt;&gt;"Closed"),
  AND(Table1[[#This Row],[Ticket Priority]]="High", Table1[[#This Row],[Ticket Status]]="Open")
), "Yes", "No")</f>
        <v>Yes</v>
      </c>
      <c r="U1568" s="4" t="str">
        <f>IF(Table1[[#This Row],[Ticket Status]]="Closed","Yes","No")</f>
        <v>No</v>
      </c>
      <c r="V1568" s="4" t="str">
        <f>IF(Table1[[#This Row],[Ticket Status]]="Pending Customer Response","Yes","No")</f>
        <v>Yes</v>
      </c>
      <c r="W1568" s="5">
        <f ca="1">COUNTIFS(Table1[Agent_name],Table1[[#This Row],[Agent_name]],Table1[Month],Table1[[#This Row],[Month]])/160</f>
        <v>0.25624999999999998</v>
      </c>
    </row>
    <row r="1569" spans="1:23" x14ac:dyDescent="0.25">
      <c r="A1569">
        <v>1568</v>
      </c>
      <c r="B1569" t="s">
        <v>5226</v>
      </c>
      <c r="C1569" t="s">
        <v>5227</v>
      </c>
      <c r="D1569">
        <v>40</v>
      </c>
      <c r="E1569" t="s">
        <v>19</v>
      </c>
      <c r="F1569" t="s">
        <v>103</v>
      </c>
      <c r="G1569" s="1">
        <v>43909</v>
      </c>
      <c r="H1569" t="s">
        <v>67</v>
      </c>
      <c r="I1569" t="s">
        <v>150</v>
      </c>
      <c r="J1569" s="3" t="s">
        <v>5228</v>
      </c>
      <c r="K1569" t="s">
        <v>62</v>
      </c>
      <c r="M1569" t="s">
        <v>25</v>
      </c>
      <c r="N1569" t="s">
        <v>83</v>
      </c>
      <c r="Q1569">
        <v>5</v>
      </c>
      <c r="R1569" t="str">
        <f t="shared" ca="1" si="24"/>
        <v>Sara</v>
      </c>
      <c r="S1569" t="str">
        <f>IFERROR(TEXT(DATEVALUE(LEFT(Table1[[#This Row],[Date of Purchase]],10)), "MMMM"), TEXT(Table1[[#This Row],[Date of Purchase]], "MMMM"))</f>
        <v>March</v>
      </c>
      <c r="T1569" t="str">
        <f>IF(OR(
  AND(Table1[[#This Row],[Ticket Priority]]="Critical", Table1[[#This Row],[Ticket Status]]&lt;&gt;"Closed"),
  AND(Table1[[#This Row],[Ticket Priority]]="High", Table1[[#This Row],[Ticket Status]]="Open")
), "Yes", "No")</f>
        <v>Yes</v>
      </c>
      <c r="U1569" s="4" t="str">
        <f>IF(Table1[[#This Row],[Ticket Status]]="Closed","Yes","No")</f>
        <v>No</v>
      </c>
      <c r="V1569" s="4" t="str">
        <f>IF(Table1[[#This Row],[Ticket Status]]="Pending Customer Response","Yes","No")</f>
        <v>No</v>
      </c>
      <c r="W1569" s="5">
        <f ca="1">COUNTIFS(Table1[Agent_name],Table1[[#This Row],[Agent_name]],Table1[Month],Table1[[#This Row],[Month]])/160</f>
        <v>0.55625000000000002</v>
      </c>
    </row>
    <row r="1570" spans="1:23" x14ac:dyDescent="0.25">
      <c r="A1570">
        <v>1569</v>
      </c>
      <c r="B1570" t="s">
        <v>5229</v>
      </c>
      <c r="C1570" t="s">
        <v>5230</v>
      </c>
      <c r="D1570">
        <v>47</v>
      </c>
      <c r="E1570" t="s">
        <v>19</v>
      </c>
      <c r="F1570" t="s">
        <v>20</v>
      </c>
      <c r="G1570" s="1">
        <v>44556</v>
      </c>
      <c r="H1570" t="s">
        <v>21</v>
      </c>
      <c r="I1570" t="s">
        <v>99</v>
      </c>
      <c r="J1570" s="3" t="s">
        <v>5231</v>
      </c>
      <c r="K1570" t="s">
        <v>39</v>
      </c>
      <c r="L1570" t="s">
        <v>5232</v>
      </c>
      <c r="M1570" t="s">
        <v>25</v>
      </c>
      <c r="N1570" t="s">
        <v>26</v>
      </c>
      <c r="O1570" s="2">
        <v>45078.736527777779</v>
      </c>
      <c r="P1570" s="2">
        <v>45078.112916666665</v>
      </c>
      <c r="Q1570">
        <v>1</v>
      </c>
      <c r="R1570" t="str">
        <f t="shared" ca="1" si="24"/>
        <v>Priya</v>
      </c>
      <c r="S1570" t="str">
        <f>IFERROR(TEXT(DATEVALUE(LEFT(Table1[[#This Row],[Date of Purchase]],10)), "MMMM"), TEXT(Table1[[#This Row],[Date of Purchase]], "MMMM"))</f>
        <v>December</v>
      </c>
      <c r="T1570" t="str">
        <f>IF(OR(
  AND(Table1[[#This Row],[Ticket Priority]]="Critical", Table1[[#This Row],[Ticket Status]]&lt;&gt;"Closed"),
  AND(Table1[[#This Row],[Ticket Priority]]="High", Table1[[#This Row],[Ticket Status]]="Open")
), "Yes", "No")</f>
        <v>No</v>
      </c>
      <c r="U1570" s="4" t="str">
        <f>IF(Table1[[#This Row],[Ticket Status]]="Closed","Yes","No")</f>
        <v>Yes</v>
      </c>
      <c r="V1570" s="4" t="str">
        <f>IF(Table1[[#This Row],[Ticket Status]]="Pending Customer Response","Yes","No")</f>
        <v>No</v>
      </c>
      <c r="W1570" s="5">
        <f ca="1">COUNTIFS(Table1[Agent_name],Table1[[#This Row],[Agent_name]],Table1[Month],Table1[[#This Row],[Month]])/160</f>
        <v>0.48749999999999999</v>
      </c>
    </row>
    <row r="1571" spans="1:23" x14ac:dyDescent="0.25">
      <c r="A1571">
        <v>1570</v>
      </c>
      <c r="B1571" t="s">
        <v>5233</v>
      </c>
      <c r="C1571" t="s">
        <v>5234</v>
      </c>
      <c r="D1571">
        <v>47</v>
      </c>
      <c r="E1571" t="s">
        <v>58</v>
      </c>
      <c r="F1571" t="s">
        <v>134</v>
      </c>
      <c r="G1571" s="1">
        <v>44536</v>
      </c>
      <c r="H1571" t="s">
        <v>59</v>
      </c>
      <c r="I1571" t="s">
        <v>52</v>
      </c>
      <c r="J1571" s="3" t="s">
        <v>3826</v>
      </c>
      <c r="K1571" t="s">
        <v>62</v>
      </c>
      <c r="M1571" t="s">
        <v>41</v>
      </c>
      <c r="N1571" t="s">
        <v>83</v>
      </c>
      <c r="Q1571">
        <v>5</v>
      </c>
      <c r="R1571" t="str">
        <f t="shared" ca="1" si="24"/>
        <v>Aisha</v>
      </c>
      <c r="S1571" t="str">
        <f>IFERROR(TEXT(DATEVALUE(LEFT(Table1[[#This Row],[Date of Purchase]],10)), "MMMM"), TEXT(Table1[[#This Row],[Date of Purchase]], "MMMM"))</f>
        <v>December</v>
      </c>
      <c r="T1571" t="str">
        <f>IF(OR(
  AND(Table1[[#This Row],[Ticket Priority]]="Critical", Table1[[#This Row],[Ticket Status]]&lt;&gt;"Closed"),
  AND(Table1[[#This Row],[Ticket Priority]]="High", Table1[[#This Row],[Ticket Status]]="Open")
), "Yes", "No")</f>
        <v>No</v>
      </c>
      <c r="U1571" s="4" t="str">
        <f>IF(Table1[[#This Row],[Ticket Status]]="Closed","Yes","No")</f>
        <v>No</v>
      </c>
      <c r="V1571" s="4" t="str">
        <f>IF(Table1[[#This Row],[Ticket Status]]="Pending Customer Response","Yes","No")</f>
        <v>No</v>
      </c>
      <c r="W1571" s="5">
        <f ca="1">COUNTIFS(Table1[Agent_name],Table1[[#This Row],[Agent_name]],Table1[Month],Table1[[#This Row],[Month]])/160</f>
        <v>0.91249999999999998</v>
      </c>
    </row>
    <row r="1572" spans="1:23" x14ac:dyDescent="0.25">
      <c r="A1572">
        <v>1571</v>
      </c>
      <c r="B1572" t="s">
        <v>5235</v>
      </c>
      <c r="C1572" t="s">
        <v>5236</v>
      </c>
      <c r="D1572">
        <v>65</v>
      </c>
      <c r="E1572" t="s">
        <v>19</v>
      </c>
      <c r="F1572" t="s">
        <v>81</v>
      </c>
      <c r="G1572" s="1">
        <v>44444</v>
      </c>
      <c r="H1572" t="s">
        <v>21</v>
      </c>
      <c r="I1572" t="s">
        <v>52</v>
      </c>
      <c r="J1572" s="3" t="s">
        <v>5237</v>
      </c>
      <c r="K1572" t="s">
        <v>62</v>
      </c>
      <c r="M1572" t="s">
        <v>41</v>
      </c>
      <c r="N1572" t="s">
        <v>33</v>
      </c>
      <c r="Q1572">
        <v>5</v>
      </c>
      <c r="R1572" t="str">
        <f t="shared" ca="1" si="24"/>
        <v>Rahul</v>
      </c>
      <c r="S1572" t="str">
        <f>IFERROR(TEXT(DATEVALUE(LEFT(Table1[[#This Row],[Date of Purchase]],10)), "MMMM"), TEXT(Table1[[#This Row],[Date of Purchase]], "MMMM"))</f>
        <v>September</v>
      </c>
      <c r="T1572" t="str">
        <f>IF(OR(
  AND(Table1[[#This Row],[Ticket Priority]]="Critical", Table1[[#This Row],[Ticket Status]]&lt;&gt;"Closed"),
  AND(Table1[[#This Row],[Ticket Priority]]="High", Table1[[#This Row],[Ticket Status]]="Open")
), "Yes", "No")</f>
        <v>No</v>
      </c>
      <c r="U1572" s="4" t="str">
        <f>IF(Table1[[#This Row],[Ticket Status]]="Closed","Yes","No")</f>
        <v>No</v>
      </c>
      <c r="V1572" s="4" t="str">
        <f>IF(Table1[[#This Row],[Ticket Status]]="Pending Customer Response","Yes","No")</f>
        <v>No</v>
      </c>
      <c r="W1572" s="5">
        <f ca="1">COUNTIFS(Table1[Agent_name],Table1[[#This Row],[Agent_name]],Table1[Month],Table1[[#This Row],[Month]])/160</f>
        <v>0.25</v>
      </c>
    </row>
    <row r="1573" spans="1:23" x14ac:dyDescent="0.25">
      <c r="A1573">
        <v>1572</v>
      </c>
      <c r="B1573" t="s">
        <v>5238</v>
      </c>
      <c r="C1573" t="s">
        <v>5239</v>
      </c>
      <c r="D1573">
        <v>19</v>
      </c>
      <c r="E1573" t="s">
        <v>19</v>
      </c>
      <c r="F1573" t="s">
        <v>81</v>
      </c>
      <c r="G1573" s="1">
        <v>44229</v>
      </c>
      <c r="H1573" t="s">
        <v>59</v>
      </c>
      <c r="I1573" t="s">
        <v>46</v>
      </c>
      <c r="J1573" s="3" t="s">
        <v>5240</v>
      </c>
      <c r="K1573" t="s">
        <v>24</v>
      </c>
      <c r="M1573" t="s">
        <v>89</v>
      </c>
      <c r="N1573" t="s">
        <v>55</v>
      </c>
      <c r="O1573" s="2">
        <v>45078.742800925924</v>
      </c>
      <c r="Q1573">
        <v>5</v>
      </c>
      <c r="R1573" t="str">
        <f t="shared" ca="1" si="24"/>
        <v>Divya</v>
      </c>
      <c r="S1573" t="str">
        <f>IFERROR(TEXT(DATEVALUE(LEFT(Table1[[#This Row],[Date of Purchase]],10)), "MMMM"), TEXT(Table1[[#This Row],[Date of Purchase]], "MMMM"))</f>
        <v>February</v>
      </c>
      <c r="T1573" t="str">
        <f>IF(OR(
  AND(Table1[[#This Row],[Ticket Priority]]="Critical", Table1[[#This Row],[Ticket Status]]&lt;&gt;"Closed"),
  AND(Table1[[#This Row],[Ticket Priority]]="High", Table1[[#This Row],[Ticket Status]]="Open")
), "Yes", "No")</f>
        <v>No</v>
      </c>
      <c r="U1573" s="4" t="str">
        <f>IF(Table1[[#This Row],[Ticket Status]]="Closed","Yes","No")</f>
        <v>No</v>
      </c>
      <c r="V1573" s="4" t="str">
        <f>IF(Table1[[#This Row],[Ticket Status]]="Pending Customer Response","Yes","No")</f>
        <v>Yes</v>
      </c>
      <c r="W1573" s="5">
        <f ca="1">COUNTIFS(Table1[Agent_name],Table1[[#This Row],[Agent_name]],Table1[Month],Table1[[#This Row],[Month]])/160</f>
        <v>0.25624999999999998</v>
      </c>
    </row>
    <row r="1574" spans="1:23" x14ac:dyDescent="0.25">
      <c r="A1574">
        <v>1573</v>
      </c>
      <c r="B1574" t="s">
        <v>5241</v>
      </c>
      <c r="C1574" t="s">
        <v>5242</v>
      </c>
      <c r="D1574">
        <v>20</v>
      </c>
      <c r="E1574" t="s">
        <v>19</v>
      </c>
      <c r="F1574" t="s">
        <v>51</v>
      </c>
      <c r="G1574" s="1">
        <v>44534</v>
      </c>
      <c r="H1574" t="s">
        <v>67</v>
      </c>
      <c r="I1574" t="s">
        <v>113</v>
      </c>
      <c r="J1574" s="3" t="s">
        <v>5243</v>
      </c>
      <c r="K1574" t="s">
        <v>62</v>
      </c>
      <c r="M1574" t="s">
        <v>25</v>
      </c>
      <c r="N1574" t="s">
        <v>55</v>
      </c>
      <c r="Q1574">
        <v>5</v>
      </c>
      <c r="R1574" t="str">
        <f t="shared" ca="1" si="24"/>
        <v>Ravi</v>
      </c>
      <c r="S1574" t="str">
        <f>IFERROR(TEXT(DATEVALUE(LEFT(Table1[[#This Row],[Date of Purchase]],10)), "MMMM"), TEXT(Table1[[#This Row],[Date of Purchase]], "MMMM"))</f>
        <v>December</v>
      </c>
      <c r="T1574" t="str">
        <f>IF(OR(
  AND(Table1[[#This Row],[Ticket Priority]]="Critical", Table1[[#This Row],[Ticket Status]]&lt;&gt;"Closed"),
  AND(Table1[[#This Row],[Ticket Priority]]="High", Table1[[#This Row],[Ticket Status]]="Open")
), "Yes", "No")</f>
        <v>Yes</v>
      </c>
      <c r="U1574" s="4" t="str">
        <f>IF(Table1[[#This Row],[Ticket Status]]="Closed","Yes","No")</f>
        <v>No</v>
      </c>
      <c r="V1574" s="4" t="str">
        <f>IF(Table1[[#This Row],[Ticket Status]]="Pending Customer Response","Yes","No")</f>
        <v>No</v>
      </c>
      <c r="W1574" s="5">
        <f ca="1">COUNTIFS(Table1[Agent_name],Table1[[#This Row],[Agent_name]],Table1[Month],Table1[[#This Row],[Month]])/160</f>
        <v>0.66249999999999998</v>
      </c>
    </row>
    <row r="1575" spans="1:23" x14ac:dyDescent="0.25">
      <c r="A1575">
        <v>1574</v>
      </c>
      <c r="B1575" t="s">
        <v>5244</v>
      </c>
      <c r="C1575" t="s">
        <v>5245</v>
      </c>
      <c r="D1575">
        <v>25</v>
      </c>
      <c r="E1575" t="s">
        <v>58</v>
      </c>
      <c r="F1575" t="s">
        <v>125</v>
      </c>
      <c r="G1575" s="1">
        <v>44104</v>
      </c>
      <c r="H1575" t="s">
        <v>45</v>
      </c>
      <c r="I1575" t="s">
        <v>141</v>
      </c>
      <c r="J1575" s="3" t="s">
        <v>5246</v>
      </c>
      <c r="K1575" t="s">
        <v>39</v>
      </c>
      <c r="L1575" t="s">
        <v>5247</v>
      </c>
      <c r="M1575" t="s">
        <v>89</v>
      </c>
      <c r="N1575" t="s">
        <v>26</v>
      </c>
      <c r="O1575" s="2">
        <v>45078.408113425925</v>
      </c>
      <c r="P1575" s="2">
        <v>45078.444224537037</v>
      </c>
      <c r="Q1575">
        <v>4</v>
      </c>
      <c r="R1575" t="str">
        <f t="shared" ca="1" si="24"/>
        <v>Ravi</v>
      </c>
      <c r="S1575" t="str">
        <f>IFERROR(TEXT(DATEVALUE(LEFT(Table1[[#This Row],[Date of Purchase]],10)), "MMMM"), TEXT(Table1[[#This Row],[Date of Purchase]], "MMMM"))</f>
        <v>September</v>
      </c>
      <c r="T1575" t="str">
        <f>IF(OR(
  AND(Table1[[#This Row],[Ticket Priority]]="Critical", Table1[[#This Row],[Ticket Status]]&lt;&gt;"Closed"),
  AND(Table1[[#This Row],[Ticket Priority]]="High", Table1[[#This Row],[Ticket Status]]="Open")
), "Yes", "No")</f>
        <v>No</v>
      </c>
      <c r="U1575" s="4" t="str">
        <f>IF(Table1[[#This Row],[Ticket Status]]="Closed","Yes","No")</f>
        <v>Yes</v>
      </c>
      <c r="V1575" s="4" t="str">
        <f>IF(Table1[[#This Row],[Ticket Status]]="Pending Customer Response","Yes","No")</f>
        <v>No</v>
      </c>
      <c r="W1575" s="5">
        <f ca="1">COUNTIFS(Table1[Agent_name],Table1[[#This Row],[Agent_name]],Table1[Month],Table1[[#This Row],[Month]])/160</f>
        <v>0.64375000000000004</v>
      </c>
    </row>
    <row r="1576" spans="1:23" x14ac:dyDescent="0.25">
      <c r="A1576">
        <v>1575</v>
      </c>
      <c r="B1576" t="s">
        <v>5248</v>
      </c>
      <c r="C1576" t="s">
        <v>5249</v>
      </c>
      <c r="D1576">
        <v>59</v>
      </c>
      <c r="E1576" t="s">
        <v>29</v>
      </c>
      <c r="F1576" t="s">
        <v>65</v>
      </c>
      <c r="G1576" s="1">
        <v>44044</v>
      </c>
      <c r="H1576" t="s">
        <v>45</v>
      </c>
      <c r="I1576" t="s">
        <v>141</v>
      </c>
      <c r="J1576" s="3" t="s">
        <v>271</v>
      </c>
      <c r="K1576" t="s">
        <v>62</v>
      </c>
      <c r="M1576" t="s">
        <v>41</v>
      </c>
      <c r="N1576" t="s">
        <v>83</v>
      </c>
      <c r="Q1576">
        <v>5</v>
      </c>
      <c r="R1576" t="str">
        <f t="shared" ca="1" si="24"/>
        <v>Mohit</v>
      </c>
      <c r="S1576" t="str">
        <f>IFERROR(TEXT(DATEVALUE(LEFT(Table1[[#This Row],[Date of Purchase]],10)), "MMMM"), TEXT(Table1[[#This Row],[Date of Purchase]], "MMMM"))</f>
        <v>August</v>
      </c>
      <c r="T1576" t="str">
        <f>IF(OR(
  AND(Table1[[#This Row],[Ticket Priority]]="Critical", Table1[[#This Row],[Ticket Status]]&lt;&gt;"Closed"),
  AND(Table1[[#This Row],[Ticket Priority]]="High", Table1[[#This Row],[Ticket Status]]="Open")
), "Yes", "No")</f>
        <v>No</v>
      </c>
      <c r="U1576" s="4" t="str">
        <f>IF(Table1[[#This Row],[Ticket Status]]="Closed","Yes","No")</f>
        <v>No</v>
      </c>
      <c r="V1576" s="4" t="str">
        <f>IF(Table1[[#This Row],[Ticket Status]]="Pending Customer Response","Yes","No")</f>
        <v>No</v>
      </c>
      <c r="W1576" s="5">
        <f ca="1">COUNTIFS(Table1[Agent_name],Table1[[#This Row],[Agent_name]],Table1[Month],Table1[[#This Row],[Month]])/160</f>
        <v>0.46250000000000002</v>
      </c>
    </row>
    <row r="1577" spans="1:23" x14ac:dyDescent="0.25">
      <c r="A1577">
        <v>1576</v>
      </c>
      <c r="B1577" t="s">
        <v>5250</v>
      </c>
      <c r="C1577" t="s">
        <v>5251</v>
      </c>
      <c r="D1577">
        <v>31</v>
      </c>
      <c r="E1577" t="s">
        <v>58</v>
      </c>
      <c r="F1577" t="s">
        <v>655</v>
      </c>
      <c r="G1577" s="1">
        <v>44533</v>
      </c>
      <c r="H1577" t="s">
        <v>59</v>
      </c>
      <c r="I1577" t="s">
        <v>37</v>
      </c>
      <c r="J1577" s="3" t="s">
        <v>5252</v>
      </c>
      <c r="K1577" t="s">
        <v>24</v>
      </c>
      <c r="M1577" t="s">
        <v>143</v>
      </c>
      <c r="N1577" t="s">
        <v>55</v>
      </c>
      <c r="O1577" s="2">
        <v>45078.049803240741</v>
      </c>
      <c r="Q1577">
        <v>5</v>
      </c>
      <c r="R1577" t="str">
        <f t="shared" ca="1" si="24"/>
        <v>Mohit</v>
      </c>
      <c r="S1577" t="str">
        <f>IFERROR(TEXT(DATEVALUE(LEFT(Table1[[#This Row],[Date of Purchase]],10)), "MMMM"), TEXT(Table1[[#This Row],[Date of Purchase]], "MMMM"))</f>
        <v>December</v>
      </c>
      <c r="T1577" t="str">
        <f>IF(OR(
  AND(Table1[[#This Row],[Ticket Priority]]="Critical", Table1[[#This Row],[Ticket Status]]&lt;&gt;"Closed"),
  AND(Table1[[#This Row],[Ticket Priority]]="High", Table1[[#This Row],[Ticket Status]]="Open")
), "Yes", "No")</f>
        <v>No</v>
      </c>
      <c r="U1577" s="4" t="str">
        <f>IF(Table1[[#This Row],[Ticket Status]]="Closed","Yes","No")</f>
        <v>No</v>
      </c>
      <c r="V1577" s="4" t="str">
        <f>IF(Table1[[#This Row],[Ticket Status]]="Pending Customer Response","Yes","No")</f>
        <v>Yes</v>
      </c>
      <c r="W1577" s="5">
        <f ca="1">COUNTIFS(Table1[Agent_name],Table1[[#This Row],[Agent_name]],Table1[Month],Table1[[#This Row],[Month]])/160</f>
        <v>0.44374999999999998</v>
      </c>
    </row>
    <row r="1578" spans="1:23" x14ac:dyDescent="0.25">
      <c r="A1578">
        <v>1577</v>
      </c>
      <c r="B1578" t="s">
        <v>5253</v>
      </c>
      <c r="C1578" t="s">
        <v>5254</v>
      </c>
      <c r="D1578">
        <v>23</v>
      </c>
      <c r="E1578" t="s">
        <v>58</v>
      </c>
      <c r="F1578" t="s">
        <v>317</v>
      </c>
      <c r="G1578" s="1">
        <v>44377</v>
      </c>
      <c r="H1578" t="s">
        <v>45</v>
      </c>
      <c r="I1578" t="s">
        <v>60</v>
      </c>
      <c r="J1578" s="3" t="s">
        <v>5255</v>
      </c>
      <c r="K1578" t="s">
        <v>24</v>
      </c>
      <c r="M1578" t="s">
        <v>143</v>
      </c>
      <c r="N1578" t="s">
        <v>83</v>
      </c>
      <c r="O1578" s="2">
        <v>45078.594270833331</v>
      </c>
      <c r="Q1578">
        <v>5</v>
      </c>
      <c r="R1578" t="str">
        <f t="shared" ca="1" si="24"/>
        <v>Aisha</v>
      </c>
      <c r="S1578" t="str">
        <f>IFERROR(TEXT(DATEVALUE(LEFT(Table1[[#This Row],[Date of Purchase]],10)), "MMMM"), TEXT(Table1[[#This Row],[Date of Purchase]], "MMMM"))</f>
        <v>June</v>
      </c>
      <c r="T1578" t="str">
        <f>IF(OR(
  AND(Table1[[#This Row],[Ticket Priority]]="Critical", Table1[[#This Row],[Ticket Status]]&lt;&gt;"Closed"),
  AND(Table1[[#This Row],[Ticket Priority]]="High", Table1[[#This Row],[Ticket Status]]="Open")
), "Yes", "No")</f>
        <v>No</v>
      </c>
      <c r="U1578" s="4" t="str">
        <f>IF(Table1[[#This Row],[Ticket Status]]="Closed","Yes","No")</f>
        <v>No</v>
      </c>
      <c r="V1578" s="4" t="str">
        <f>IF(Table1[[#This Row],[Ticket Status]]="Pending Customer Response","Yes","No")</f>
        <v>Yes</v>
      </c>
      <c r="W1578" s="5">
        <f ca="1">COUNTIFS(Table1[Agent_name],Table1[[#This Row],[Agent_name]],Table1[Month],Table1[[#This Row],[Month]])/160</f>
        <v>0.89375000000000004</v>
      </c>
    </row>
    <row r="1579" spans="1:23" x14ac:dyDescent="0.25">
      <c r="A1579">
        <v>1578</v>
      </c>
      <c r="B1579" t="s">
        <v>5256</v>
      </c>
      <c r="C1579" t="s">
        <v>5257</v>
      </c>
      <c r="D1579">
        <v>38</v>
      </c>
      <c r="E1579" t="s">
        <v>29</v>
      </c>
      <c r="F1579" t="s">
        <v>431</v>
      </c>
      <c r="G1579" s="1">
        <v>44338</v>
      </c>
      <c r="H1579" t="s">
        <v>21</v>
      </c>
      <c r="I1579" t="s">
        <v>141</v>
      </c>
      <c r="J1579" s="3" t="s">
        <v>5258</v>
      </c>
      <c r="K1579" t="s">
        <v>39</v>
      </c>
      <c r="L1579" t="s">
        <v>5259</v>
      </c>
      <c r="M1579" t="s">
        <v>143</v>
      </c>
      <c r="N1579" t="s">
        <v>55</v>
      </c>
      <c r="O1579" s="2">
        <v>45078.800543981481</v>
      </c>
      <c r="P1579" s="2">
        <v>45078.490127314813</v>
      </c>
      <c r="Q1579">
        <v>2</v>
      </c>
      <c r="R1579" t="str">
        <f t="shared" ca="1" si="24"/>
        <v>Aisha</v>
      </c>
      <c r="S1579" t="str">
        <f>IFERROR(TEXT(DATEVALUE(LEFT(Table1[[#This Row],[Date of Purchase]],10)), "MMMM"), TEXT(Table1[[#This Row],[Date of Purchase]], "MMMM"))</f>
        <v>May</v>
      </c>
      <c r="T1579" t="str">
        <f>IF(OR(
  AND(Table1[[#This Row],[Ticket Priority]]="Critical", Table1[[#This Row],[Ticket Status]]&lt;&gt;"Closed"),
  AND(Table1[[#This Row],[Ticket Priority]]="High", Table1[[#This Row],[Ticket Status]]="Open")
), "Yes", "No")</f>
        <v>No</v>
      </c>
      <c r="U1579" s="4" t="str">
        <f>IF(Table1[[#This Row],[Ticket Status]]="Closed","Yes","No")</f>
        <v>Yes</v>
      </c>
      <c r="V1579" s="4" t="str">
        <f>IF(Table1[[#This Row],[Ticket Status]]="Pending Customer Response","Yes","No")</f>
        <v>No</v>
      </c>
      <c r="W1579" s="5">
        <f ca="1">COUNTIFS(Table1[Agent_name],Table1[[#This Row],[Agent_name]],Table1[Month],Table1[[#This Row],[Month]])/160</f>
        <v>0.93125000000000002</v>
      </c>
    </row>
    <row r="1580" spans="1:23" x14ac:dyDescent="0.25">
      <c r="A1580">
        <v>1579</v>
      </c>
      <c r="B1580" t="s">
        <v>5260</v>
      </c>
      <c r="C1580" t="s">
        <v>5261</v>
      </c>
      <c r="D1580">
        <v>39</v>
      </c>
      <c r="E1580" t="s">
        <v>19</v>
      </c>
      <c r="F1580" t="s">
        <v>107</v>
      </c>
      <c r="G1580" s="1">
        <v>44215</v>
      </c>
      <c r="H1580" t="s">
        <v>67</v>
      </c>
      <c r="I1580" t="s">
        <v>113</v>
      </c>
      <c r="J1580" s="3" t="s">
        <v>5262</v>
      </c>
      <c r="K1580" t="s">
        <v>24</v>
      </c>
      <c r="M1580" t="s">
        <v>41</v>
      </c>
      <c r="N1580" t="s">
        <v>33</v>
      </c>
      <c r="O1580" s="2">
        <v>45078.870011574072</v>
      </c>
      <c r="Q1580">
        <v>5</v>
      </c>
      <c r="R1580" t="str">
        <f t="shared" ca="1" si="24"/>
        <v>Aisha</v>
      </c>
      <c r="S1580" t="str">
        <f>IFERROR(TEXT(DATEVALUE(LEFT(Table1[[#This Row],[Date of Purchase]],10)), "MMMM"), TEXT(Table1[[#This Row],[Date of Purchase]], "MMMM"))</f>
        <v>January</v>
      </c>
      <c r="T1580" t="str">
        <f>IF(OR(
  AND(Table1[[#This Row],[Ticket Priority]]="Critical", Table1[[#This Row],[Ticket Status]]&lt;&gt;"Closed"),
  AND(Table1[[#This Row],[Ticket Priority]]="High", Table1[[#This Row],[Ticket Status]]="Open")
), "Yes", "No")</f>
        <v>No</v>
      </c>
      <c r="U1580" s="4" t="str">
        <f>IF(Table1[[#This Row],[Ticket Status]]="Closed","Yes","No")</f>
        <v>No</v>
      </c>
      <c r="V1580" s="4" t="str">
        <f>IF(Table1[[#This Row],[Ticket Status]]="Pending Customer Response","Yes","No")</f>
        <v>Yes</v>
      </c>
      <c r="W1580" s="5">
        <f ca="1">COUNTIFS(Table1[Agent_name],Table1[[#This Row],[Agent_name]],Table1[Month],Table1[[#This Row],[Month]])/160</f>
        <v>0.83125000000000004</v>
      </c>
    </row>
    <row r="1581" spans="1:23" x14ac:dyDescent="0.25">
      <c r="A1581">
        <v>1580</v>
      </c>
      <c r="B1581" t="s">
        <v>5263</v>
      </c>
      <c r="C1581" t="s">
        <v>5264</v>
      </c>
      <c r="D1581">
        <v>26</v>
      </c>
      <c r="E1581" t="s">
        <v>58</v>
      </c>
      <c r="F1581" t="s">
        <v>125</v>
      </c>
      <c r="G1581" s="1">
        <v>44310</v>
      </c>
      <c r="H1581" t="s">
        <v>21</v>
      </c>
      <c r="I1581" t="s">
        <v>37</v>
      </c>
      <c r="J1581" s="3" t="s">
        <v>5265</v>
      </c>
      <c r="K1581" t="s">
        <v>62</v>
      </c>
      <c r="M1581" t="s">
        <v>143</v>
      </c>
      <c r="N1581" t="s">
        <v>55</v>
      </c>
      <c r="Q1581">
        <v>5</v>
      </c>
      <c r="R1581" t="str">
        <f t="shared" ca="1" si="24"/>
        <v>Ravi</v>
      </c>
      <c r="S1581" t="str">
        <f>IFERROR(TEXT(DATEVALUE(LEFT(Table1[[#This Row],[Date of Purchase]],10)), "MMMM"), TEXT(Table1[[#This Row],[Date of Purchase]], "MMMM"))</f>
        <v>April</v>
      </c>
      <c r="T1581" t="str">
        <f>IF(OR(
  AND(Table1[[#This Row],[Ticket Priority]]="Critical", Table1[[#This Row],[Ticket Status]]&lt;&gt;"Closed"),
  AND(Table1[[#This Row],[Ticket Priority]]="High", Table1[[#This Row],[Ticket Status]]="Open")
), "Yes", "No")</f>
        <v>No</v>
      </c>
      <c r="U1581" s="4" t="str">
        <f>IF(Table1[[#This Row],[Ticket Status]]="Closed","Yes","No")</f>
        <v>No</v>
      </c>
      <c r="V1581" s="4" t="str">
        <f>IF(Table1[[#This Row],[Ticket Status]]="Pending Customer Response","Yes","No")</f>
        <v>No</v>
      </c>
      <c r="W1581" s="5">
        <f ca="1">COUNTIFS(Table1[Agent_name],Table1[[#This Row],[Agent_name]],Table1[Month],Table1[[#This Row],[Month]])/160</f>
        <v>0.625</v>
      </c>
    </row>
    <row r="1582" spans="1:23" x14ac:dyDescent="0.25">
      <c r="A1582">
        <v>1581</v>
      </c>
      <c r="B1582" t="s">
        <v>5266</v>
      </c>
      <c r="C1582" t="s">
        <v>5267</v>
      </c>
      <c r="D1582">
        <v>62</v>
      </c>
      <c r="E1582" t="s">
        <v>29</v>
      </c>
      <c r="F1582" t="s">
        <v>397</v>
      </c>
      <c r="G1582" s="1">
        <v>44386</v>
      </c>
      <c r="H1582" t="s">
        <v>21</v>
      </c>
      <c r="I1582" t="s">
        <v>93</v>
      </c>
      <c r="J1582" s="3" t="s">
        <v>5268</v>
      </c>
      <c r="K1582" t="s">
        <v>39</v>
      </c>
      <c r="L1582" t="s">
        <v>5269</v>
      </c>
      <c r="M1582" t="s">
        <v>143</v>
      </c>
      <c r="N1582" t="s">
        <v>33</v>
      </c>
      <c r="O1582" s="2">
        <v>45078.592939814815</v>
      </c>
      <c r="P1582" s="2">
        <v>45078.016550925924</v>
      </c>
      <c r="Q1582">
        <v>3</v>
      </c>
      <c r="R1582" t="str">
        <f t="shared" ca="1" si="24"/>
        <v>Mohit</v>
      </c>
      <c r="S1582" t="str">
        <f>IFERROR(TEXT(DATEVALUE(LEFT(Table1[[#This Row],[Date of Purchase]],10)), "MMMM"), TEXT(Table1[[#This Row],[Date of Purchase]], "MMMM"))</f>
        <v>July</v>
      </c>
      <c r="T1582" t="str">
        <f>IF(OR(
  AND(Table1[[#This Row],[Ticket Priority]]="Critical", Table1[[#This Row],[Ticket Status]]&lt;&gt;"Closed"),
  AND(Table1[[#This Row],[Ticket Priority]]="High", Table1[[#This Row],[Ticket Status]]="Open")
), "Yes", "No")</f>
        <v>No</v>
      </c>
      <c r="U1582" s="4" t="str">
        <f>IF(Table1[[#This Row],[Ticket Status]]="Closed","Yes","No")</f>
        <v>Yes</v>
      </c>
      <c r="V1582" s="4" t="str">
        <f>IF(Table1[[#This Row],[Ticket Status]]="Pending Customer Response","Yes","No")</f>
        <v>No</v>
      </c>
      <c r="W1582" s="5">
        <f ca="1">COUNTIFS(Table1[Agent_name],Table1[[#This Row],[Agent_name]],Table1[Month],Table1[[#This Row],[Month]])/160</f>
        <v>0.53125</v>
      </c>
    </row>
    <row r="1583" spans="1:23" x14ac:dyDescent="0.25">
      <c r="A1583">
        <v>1582</v>
      </c>
      <c r="B1583" t="s">
        <v>5270</v>
      </c>
      <c r="C1583" t="s">
        <v>5271</v>
      </c>
      <c r="D1583">
        <v>70</v>
      </c>
      <c r="E1583" t="s">
        <v>29</v>
      </c>
      <c r="F1583" t="s">
        <v>51</v>
      </c>
      <c r="G1583" s="1">
        <v>44218</v>
      </c>
      <c r="H1583" t="s">
        <v>45</v>
      </c>
      <c r="I1583" t="s">
        <v>67</v>
      </c>
      <c r="J1583" s="3" t="s">
        <v>5272</v>
      </c>
      <c r="K1583" t="s">
        <v>62</v>
      </c>
      <c r="M1583" t="s">
        <v>89</v>
      </c>
      <c r="N1583" t="s">
        <v>26</v>
      </c>
      <c r="Q1583">
        <v>5</v>
      </c>
      <c r="R1583" t="str">
        <f t="shared" ca="1" si="24"/>
        <v>Aisha</v>
      </c>
      <c r="S1583" t="str">
        <f>IFERROR(TEXT(DATEVALUE(LEFT(Table1[[#This Row],[Date of Purchase]],10)), "MMMM"), TEXT(Table1[[#This Row],[Date of Purchase]], "MMMM"))</f>
        <v>January</v>
      </c>
      <c r="T1583" t="str">
        <f>IF(OR(
  AND(Table1[[#This Row],[Ticket Priority]]="Critical", Table1[[#This Row],[Ticket Status]]&lt;&gt;"Closed"),
  AND(Table1[[#This Row],[Ticket Priority]]="High", Table1[[#This Row],[Ticket Status]]="Open")
), "Yes", "No")</f>
        <v>Yes</v>
      </c>
      <c r="U1583" s="4" t="str">
        <f>IF(Table1[[#This Row],[Ticket Status]]="Closed","Yes","No")</f>
        <v>No</v>
      </c>
      <c r="V1583" s="4" t="str">
        <f>IF(Table1[[#This Row],[Ticket Status]]="Pending Customer Response","Yes","No")</f>
        <v>No</v>
      </c>
      <c r="W1583" s="5">
        <f ca="1">COUNTIFS(Table1[Agent_name],Table1[[#This Row],[Agent_name]],Table1[Month],Table1[[#This Row],[Month]])/160</f>
        <v>0.83125000000000004</v>
      </c>
    </row>
    <row r="1584" spans="1:23" x14ac:dyDescent="0.25">
      <c r="A1584">
        <v>1583</v>
      </c>
      <c r="B1584" t="s">
        <v>5273</v>
      </c>
      <c r="C1584" t="s">
        <v>5274</v>
      </c>
      <c r="D1584">
        <v>23</v>
      </c>
      <c r="E1584" t="s">
        <v>19</v>
      </c>
      <c r="F1584" t="s">
        <v>81</v>
      </c>
      <c r="G1584" s="1">
        <v>44001</v>
      </c>
      <c r="H1584" t="s">
        <v>59</v>
      </c>
      <c r="I1584" t="s">
        <v>113</v>
      </c>
      <c r="J1584" s="3" t="s">
        <v>5275</v>
      </c>
      <c r="K1584" t="s">
        <v>39</v>
      </c>
      <c r="L1584" t="s">
        <v>5276</v>
      </c>
      <c r="M1584" t="s">
        <v>41</v>
      </c>
      <c r="N1584" t="s">
        <v>83</v>
      </c>
      <c r="O1584" s="2">
        <v>45078.261041666665</v>
      </c>
      <c r="P1584" s="2">
        <v>45077.970069444447</v>
      </c>
      <c r="Q1584">
        <v>4</v>
      </c>
      <c r="R1584" t="str">
        <f t="shared" ca="1" si="24"/>
        <v>Sara</v>
      </c>
      <c r="S1584" t="str">
        <f>IFERROR(TEXT(DATEVALUE(LEFT(Table1[[#This Row],[Date of Purchase]],10)), "MMMM"), TEXT(Table1[[#This Row],[Date of Purchase]], "MMMM"))</f>
        <v>June</v>
      </c>
      <c r="T1584" t="str">
        <f>IF(OR(
  AND(Table1[[#This Row],[Ticket Priority]]="Critical", Table1[[#This Row],[Ticket Status]]&lt;&gt;"Closed"),
  AND(Table1[[#This Row],[Ticket Priority]]="High", Table1[[#This Row],[Ticket Status]]="Open")
), "Yes", "No")</f>
        <v>No</v>
      </c>
      <c r="U1584" s="4" t="str">
        <f>IF(Table1[[#This Row],[Ticket Status]]="Closed","Yes","No")</f>
        <v>Yes</v>
      </c>
      <c r="V1584" s="4" t="str">
        <f>IF(Table1[[#This Row],[Ticket Status]]="Pending Customer Response","Yes","No")</f>
        <v>No</v>
      </c>
      <c r="W1584" s="5">
        <f ca="1">COUNTIFS(Table1[Agent_name],Table1[[#This Row],[Agent_name]],Table1[Month],Table1[[#This Row],[Month]])/160</f>
        <v>0.65</v>
      </c>
    </row>
    <row r="1585" spans="1:23" x14ac:dyDescent="0.25">
      <c r="A1585">
        <v>1584</v>
      </c>
      <c r="B1585" t="s">
        <v>5277</v>
      </c>
      <c r="C1585" t="s">
        <v>5278</v>
      </c>
      <c r="D1585">
        <v>61</v>
      </c>
      <c r="E1585" t="s">
        <v>29</v>
      </c>
      <c r="F1585" t="s">
        <v>173</v>
      </c>
      <c r="G1585" s="1">
        <v>44292</v>
      </c>
      <c r="H1585" t="s">
        <v>45</v>
      </c>
      <c r="I1585" t="s">
        <v>31</v>
      </c>
      <c r="J1585" s="3" t="s">
        <v>5279</v>
      </c>
      <c r="K1585" t="s">
        <v>39</v>
      </c>
      <c r="L1585" t="s">
        <v>5280</v>
      </c>
      <c r="M1585" t="s">
        <v>25</v>
      </c>
      <c r="N1585" t="s">
        <v>55</v>
      </c>
      <c r="O1585" s="2">
        <v>45078.312442129631</v>
      </c>
      <c r="P1585" s="2">
        <v>45078.472858796296</v>
      </c>
      <c r="Q1585">
        <v>2</v>
      </c>
      <c r="R1585" t="str">
        <f t="shared" ca="1" si="24"/>
        <v>Rahul</v>
      </c>
      <c r="S1585" t="str">
        <f>IFERROR(TEXT(DATEVALUE(LEFT(Table1[[#This Row],[Date of Purchase]],10)), "MMMM"), TEXT(Table1[[#This Row],[Date of Purchase]], "MMMM"))</f>
        <v>April</v>
      </c>
      <c r="T1585" t="str">
        <f>IF(OR(
  AND(Table1[[#This Row],[Ticket Priority]]="Critical", Table1[[#This Row],[Ticket Status]]&lt;&gt;"Closed"),
  AND(Table1[[#This Row],[Ticket Priority]]="High", Table1[[#This Row],[Ticket Status]]="Open")
), "Yes", "No")</f>
        <v>No</v>
      </c>
      <c r="U1585" s="4" t="str">
        <f>IF(Table1[[#This Row],[Ticket Status]]="Closed","Yes","No")</f>
        <v>Yes</v>
      </c>
      <c r="V1585" s="4" t="str">
        <f>IF(Table1[[#This Row],[Ticket Status]]="Pending Customer Response","Yes","No")</f>
        <v>No</v>
      </c>
      <c r="W1585" s="5">
        <f ca="1">COUNTIFS(Table1[Agent_name],Table1[[#This Row],[Agent_name]],Table1[Month],Table1[[#This Row],[Month]])/160</f>
        <v>0.25</v>
      </c>
    </row>
    <row r="1586" spans="1:23" x14ac:dyDescent="0.25">
      <c r="A1586">
        <v>1585</v>
      </c>
      <c r="B1586" t="s">
        <v>5281</v>
      </c>
      <c r="C1586" t="s">
        <v>5282</v>
      </c>
      <c r="D1586">
        <v>49</v>
      </c>
      <c r="E1586" t="s">
        <v>58</v>
      </c>
      <c r="F1586" t="s">
        <v>98</v>
      </c>
      <c r="G1586" s="1">
        <v>43967</v>
      </c>
      <c r="H1586" t="s">
        <v>45</v>
      </c>
      <c r="I1586" t="s">
        <v>77</v>
      </c>
      <c r="J1586" s="3" t="s">
        <v>5283</v>
      </c>
      <c r="K1586" t="s">
        <v>24</v>
      </c>
      <c r="M1586" t="s">
        <v>41</v>
      </c>
      <c r="N1586" t="s">
        <v>26</v>
      </c>
      <c r="O1586" s="2">
        <v>45078.279120370367</v>
      </c>
      <c r="Q1586">
        <v>5</v>
      </c>
      <c r="R1586" t="str">
        <f t="shared" ca="1" si="24"/>
        <v>Neha</v>
      </c>
      <c r="S1586" t="str">
        <f>IFERROR(TEXT(DATEVALUE(LEFT(Table1[[#This Row],[Date of Purchase]],10)), "MMMM"), TEXT(Table1[[#This Row],[Date of Purchase]], "MMMM"))</f>
        <v>May</v>
      </c>
      <c r="T1586" t="str">
        <f>IF(OR(
  AND(Table1[[#This Row],[Ticket Priority]]="Critical", Table1[[#This Row],[Ticket Status]]&lt;&gt;"Closed"),
  AND(Table1[[#This Row],[Ticket Priority]]="High", Table1[[#This Row],[Ticket Status]]="Open")
), "Yes", "No")</f>
        <v>No</v>
      </c>
      <c r="U1586" s="4" t="str">
        <f>IF(Table1[[#This Row],[Ticket Status]]="Closed","Yes","No")</f>
        <v>No</v>
      </c>
      <c r="V1586" s="4" t="str">
        <f>IF(Table1[[#This Row],[Ticket Status]]="Pending Customer Response","Yes","No")</f>
        <v>Yes</v>
      </c>
      <c r="W1586" s="5">
        <f ca="1">COUNTIFS(Table1[Agent_name],Table1[[#This Row],[Agent_name]],Table1[Month],Table1[[#This Row],[Month]])/160</f>
        <v>0.20624999999999999</v>
      </c>
    </row>
    <row r="1587" spans="1:23" x14ac:dyDescent="0.25">
      <c r="A1587">
        <v>1586</v>
      </c>
      <c r="B1587" t="s">
        <v>5284</v>
      </c>
      <c r="C1587" t="s">
        <v>5285</v>
      </c>
      <c r="D1587">
        <v>19</v>
      </c>
      <c r="E1587" t="s">
        <v>19</v>
      </c>
      <c r="F1587" t="s">
        <v>65</v>
      </c>
      <c r="G1587" s="1">
        <v>44082</v>
      </c>
      <c r="H1587" t="s">
        <v>67</v>
      </c>
      <c r="I1587" t="s">
        <v>52</v>
      </c>
      <c r="J1587" s="3" t="s">
        <v>5286</v>
      </c>
      <c r="K1587" t="s">
        <v>24</v>
      </c>
      <c r="M1587" t="s">
        <v>143</v>
      </c>
      <c r="N1587" t="s">
        <v>83</v>
      </c>
      <c r="O1587" s="2">
        <v>45078.681909722225</v>
      </c>
      <c r="Q1587">
        <v>5</v>
      </c>
      <c r="R1587" t="str">
        <f t="shared" ca="1" si="24"/>
        <v>Aisha</v>
      </c>
      <c r="S1587" t="str">
        <f>IFERROR(TEXT(DATEVALUE(LEFT(Table1[[#This Row],[Date of Purchase]],10)), "MMMM"), TEXT(Table1[[#This Row],[Date of Purchase]], "MMMM"))</f>
        <v>September</v>
      </c>
      <c r="T1587" t="str">
        <f>IF(OR(
  AND(Table1[[#This Row],[Ticket Priority]]="Critical", Table1[[#This Row],[Ticket Status]]&lt;&gt;"Closed"),
  AND(Table1[[#This Row],[Ticket Priority]]="High", Table1[[#This Row],[Ticket Status]]="Open")
), "Yes", "No")</f>
        <v>No</v>
      </c>
      <c r="U1587" s="4" t="str">
        <f>IF(Table1[[#This Row],[Ticket Status]]="Closed","Yes","No")</f>
        <v>No</v>
      </c>
      <c r="V1587" s="4" t="str">
        <f>IF(Table1[[#This Row],[Ticket Status]]="Pending Customer Response","Yes","No")</f>
        <v>Yes</v>
      </c>
      <c r="W1587" s="5">
        <f ca="1">COUNTIFS(Table1[Agent_name],Table1[[#This Row],[Agent_name]],Table1[Month],Table1[[#This Row],[Month]])/160</f>
        <v>0.86250000000000004</v>
      </c>
    </row>
    <row r="1588" spans="1:23" x14ac:dyDescent="0.25">
      <c r="A1588">
        <v>1587</v>
      </c>
      <c r="B1588" t="s">
        <v>5287</v>
      </c>
      <c r="C1588" t="s">
        <v>5288</v>
      </c>
      <c r="D1588">
        <v>34</v>
      </c>
      <c r="E1588" t="s">
        <v>58</v>
      </c>
      <c r="F1588" t="s">
        <v>207</v>
      </c>
      <c r="G1588" s="1">
        <v>44066</v>
      </c>
      <c r="H1588" t="s">
        <v>66</v>
      </c>
      <c r="I1588" t="s">
        <v>141</v>
      </c>
      <c r="J1588" s="3" t="s">
        <v>5289</v>
      </c>
      <c r="K1588" t="s">
        <v>62</v>
      </c>
      <c r="M1588" t="s">
        <v>89</v>
      </c>
      <c r="N1588" t="s">
        <v>33</v>
      </c>
      <c r="Q1588">
        <v>5</v>
      </c>
      <c r="R1588" t="str">
        <f t="shared" ca="1" si="24"/>
        <v>Aisha</v>
      </c>
      <c r="S1588" t="str">
        <f>IFERROR(TEXT(DATEVALUE(LEFT(Table1[[#This Row],[Date of Purchase]],10)), "MMMM"), TEXT(Table1[[#This Row],[Date of Purchase]], "MMMM"))</f>
        <v>August</v>
      </c>
      <c r="T1588" t="str">
        <f>IF(OR(
  AND(Table1[[#This Row],[Ticket Priority]]="Critical", Table1[[#This Row],[Ticket Status]]&lt;&gt;"Closed"),
  AND(Table1[[#This Row],[Ticket Priority]]="High", Table1[[#This Row],[Ticket Status]]="Open")
), "Yes", "No")</f>
        <v>Yes</v>
      </c>
      <c r="U1588" s="4" t="str">
        <f>IF(Table1[[#This Row],[Ticket Status]]="Closed","Yes","No")</f>
        <v>No</v>
      </c>
      <c r="V1588" s="4" t="str">
        <f>IF(Table1[[#This Row],[Ticket Status]]="Pending Customer Response","Yes","No")</f>
        <v>No</v>
      </c>
      <c r="W1588" s="5">
        <f ca="1">COUNTIFS(Table1[Agent_name],Table1[[#This Row],[Agent_name]],Table1[Month],Table1[[#This Row],[Month]])/160</f>
        <v>0.86250000000000004</v>
      </c>
    </row>
    <row r="1589" spans="1:23" x14ac:dyDescent="0.25">
      <c r="A1589">
        <v>1588</v>
      </c>
      <c r="B1589" t="s">
        <v>3185</v>
      </c>
      <c r="C1589" t="s">
        <v>5290</v>
      </c>
      <c r="D1589">
        <v>34</v>
      </c>
      <c r="E1589" t="s">
        <v>29</v>
      </c>
      <c r="F1589" t="s">
        <v>112</v>
      </c>
      <c r="G1589" s="1">
        <v>44483</v>
      </c>
      <c r="H1589" t="s">
        <v>66</v>
      </c>
      <c r="I1589" t="s">
        <v>46</v>
      </c>
      <c r="J1589" s="3" t="s">
        <v>5291</v>
      </c>
      <c r="K1589" t="s">
        <v>62</v>
      </c>
      <c r="M1589" t="s">
        <v>41</v>
      </c>
      <c r="N1589" t="s">
        <v>26</v>
      </c>
      <c r="R1589" t="str">
        <f t="shared" ca="1" si="24"/>
        <v>Sara</v>
      </c>
      <c r="S1589" t="str">
        <f>IFERROR(TEXT(DATEVALUE(LEFT(Table1[[#This Row],[Date of Purchase]],10)), "MMMM"), TEXT(Table1[[#This Row],[Date of Purchase]], "MMMM"))</f>
        <v>October</v>
      </c>
      <c r="T1589" t="str">
        <f>IF(OR(
  AND(Table1[[#This Row],[Ticket Priority]]="Critical", Table1[[#This Row],[Ticket Status]]&lt;&gt;"Closed"),
  AND(Table1[[#This Row],[Ticket Priority]]="High", Table1[[#This Row],[Ticket Status]]="Open")
), "Yes", "No")</f>
        <v>No</v>
      </c>
      <c r="U1589" s="4" t="str">
        <f>IF(Table1[[#This Row],[Ticket Status]]="Closed","Yes","No")</f>
        <v>No</v>
      </c>
      <c r="V1589" s="4" t="str">
        <f>IF(Table1[[#This Row],[Ticket Status]]="Pending Customer Response","Yes","No")</f>
        <v>No</v>
      </c>
      <c r="W1589" s="5">
        <f ca="1">COUNTIFS(Table1[Agent_name],Table1[[#This Row],[Agent_name]],Table1[Month],Table1[[#This Row],[Month]])/160</f>
        <v>0.66874999999999996</v>
      </c>
    </row>
    <row r="1590" spans="1:23" x14ac:dyDescent="0.25">
      <c r="A1590">
        <v>1589</v>
      </c>
      <c r="B1590" t="s">
        <v>5292</v>
      </c>
      <c r="C1590" t="s">
        <v>5293</v>
      </c>
      <c r="D1590">
        <v>55</v>
      </c>
      <c r="E1590" t="s">
        <v>29</v>
      </c>
      <c r="F1590" t="s">
        <v>249</v>
      </c>
      <c r="G1590" s="1">
        <v>44434</v>
      </c>
      <c r="H1590" t="s">
        <v>21</v>
      </c>
      <c r="I1590" t="s">
        <v>113</v>
      </c>
      <c r="J1590" s="3" t="s">
        <v>5294</v>
      </c>
      <c r="K1590" t="s">
        <v>39</v>
      </c>
      <c r="L1590" t="s">
        <v>5295</v>
      </c>
      <c r="M1590" t="s">
        <v>41</v>
      </c>
      <c r="N1590" t="s">
        <v>33</v>
      </c>
      <c r="O1590" s="2">
        <v>45078.709039351852</v>
      </c>
      <c r="P1590" s="2">
        <v>45078.616678240738</v>
      </c>
      <c r="Q1590">
        <v>1</v>
      </c>
      <c r="R1590" t="str">
        <f t="shared" ca="1" si="24"/>
        <v>Aisha</v>
      </c>
      <c r="S1590" t="str">
        <f>IFERROR(TEXT(DATEVALUE(LEFT(Table1[[#This Row],[Date of Purchase]],10)), "MMMM"), TEXT(Table1[[#This Row],[Date of Purchase]], "MMMM"))</f>
        <v>August</v>
      </c>
      <c r="T1590" t="str">
        <f>IF(OR(
  AND(Table1[[#This Row],[Ticket Priority]]="Critical", Table1[[#This Row],[Ticket Status]]&lt;&gt;"Closed"),
  AND(Table1[[#This Row],[Ticket Priority]]="High", Table1[[#This Row],[Ticket Status]]="Open")
), "Yes", "No")</f>
        <v>No</v>
      </c>
      <c r="U1590" s="4" t="str">
        <f>IF(Table1[[#This Row],[Ticket Status]]="Closed","Yes","No")</f>
        <v>Yes</v>
      </c>
      <c r="V1590" s="4" t="str">
        <f>IF(Table1[[#This Row],[Ticket Status]]="Pending Customer Response","Yes","No")</f>
        <v>No</v>
      </c>
      <c r="W1590" s="5">
        <f ca="1">COUNTIFS(Table1[Agent_name],Table1[[#This Row],[Agent_name]],Table1[Month],Table1[[#This Row],[Month]])/160</f>
        <v>0.86250000000000004</v>
      </c>
    </row>
    <row r="1591" spans="1:23" x14ac:dyDescent="0.25">
      <c r="A1591">
        <v>1590</v>
      </c>
      <c r="B1591" t="s">
        <v>3889</v>
      </c>
      <c r="C1591" t="s">
        <v>5296</v>
      </c>
      <c r="D1591">
        <v>61</v>
      </c>
      <c r="E1591" t="s">
        <v>29</v>
      </c>
      <c r="F1591" t="s">
        <v>383</v>
      </c>
      <c r="G1591" s="1">
        <v>44386</v>
      </c>
      <c r="H1591" t="s">
        <v>59</v>
      </c>
      <c r="I1591" t="s">
        <v>177</v>
      </c>
      <c r="J1591" s="3" t="s">
        <v>791</v>
      </c>
      <c r="K1591" t="s">
        <v>39</v>
      </c>
      <c r="L1591" t="s">
        <v>5297</v>
      </c>
      <c r="M1591" t="s">
        <v>41</v>
      </c>
      <c r="N1591" t="s">
        <v>26</v>
      </c>
      <c r="O1591" s="2">
        <v>45078.575011574074</v>
      </c>
      <c r="P1591" s="2">
        <v>45078.481261574074</v>
      </c>
      <c r="Q1591">
        <v>5</v>
      </c>
      <c r="R1591" t="str">
        <f t="shared" ca="1" si="24"/>
        <v>Sara</v>
      </c>
      <c r="S1591" t="str">
        <f>IFERROR(TEXT(DATEVALUE(LEFT(Table1[[#This Row],[Date of Purchase]],10)), "MMMM"), TEXT(Table1[[#This Row],[Date of Purchase]], "MMMM"))</f>
        <v>July</v>
      </c>
      <c r="T1591" t="str">
        <f>IF(OR(
  AND(Table1[[#This Row],[Ticket Priority]]="Critical", Table1[[#This Row],[Ticket Status]]&lt;&gt;"Closed"),
  AND(Table1[[#This Row],[Ticket Priority]]="High", Table1[[#This Row],[Ticket Status]]="Open")
), "Yes", "No")</f>
        <v>No</v>
      </c>
      <c r="U1591" s="4" t="str">
        <f>IF(Table1[[#This Row],[Ticket Status]]="Closed","Yes","No")</f>
        <v>Yes</v>
      </c>
      <c r="V1591" s="4" t="str">
        <f>IF(Table1[[#This Row],[Ticket Status]]="Pending Customer Response","Yes","No")</f>
        <v>No</v>
      </c>
      <c r="W1591" s="5">
        <f ca="1">COUNTIFS(Table1[Agent_name],Table1[[#This Row],[Agent_name]],Table1[Month],Table1[[#This Row],[Month]])/160</f>
        <v>0.6875</v>
      </c>
    </row>
    <row r="1592" spans="1:23" x14ac:dyDescent="0.25">
      <c r="A1592">
        <v>1591</v>
      </c>
      <c r="B1592" t="s">
        <v>5298</v>
      </c>
      <c r="C1592" t="s">
        <v>5299</v>
      </c>
      <c r="D1592">
        <v>53</v>
      </c>
      <c r="E1592" t="s">
        <v>58</v>
      </c>
      <c r="F1592" t="s">
        <v>86</v>
      </c>
      <c r="G1592" s="1">
        <v>43959</v>
      </c>
      <c r="H1592" t="s">
        <v>66</v>
      </c>
      <c r="I1592" t="s">
        <v>31</v>
      </c>
      <c r="J1592" s="3" t="s">
        <v>5300</v>
      </c>
      <c r="K1592" t="s">
        <v>39</v>
      </c>
      <c r="L1592" t="s">
        <v>5301</v>
      </c>
      <c r="M1592" t="s">
        <v>41</v>
      </c>
      <c r="N1592" t="s">
        <v>26</v>
      </c>
      <c r="O1592" s="2">
        <v>45078.234756944446</v>
      </c>
      <c r="P1592" s="2">
        <v>45077.961145833331</v>
      </c>
      <c r="Q1592">
        <v>1</v>
      </c>
      <c r="R1592" t="str">
        <f t="shared" ca="1" si="24"/>
        <v>Ravi</v>
      </c>
      <c r="S1592" t="str">
        <f>IFERROR(TEXT(DATEVALUE(LEFT(Table1[[#This Row],[Date of Purchase]],10)), "MMMM"), TEXT(Table1[[#This Row],[Date of Purchase]], "MMMM"))</f>
        <v>May</v>
      </c>
      <c r="T1592" t="str">
        <f>IF(OR(
  AND(Table1[[#This Row],[Ticket Priority]]="Critical", Table1[[#This Row],[Ticket Status]]&lt;&gt;"Closed"),
  AND(Table1[[#This Row],[Ticket Priority]]="High", Table1[[#This Row],[Ticket Status]]="Open")
), "Yes", "No")</f>
        <v>No</v>
      </c>
      <c r="U1592" s="4" t="str">
        <f>IF(Table1[[#This Row],[Ticket Status]]="Closed","Yes","No")</f>
        <v>Yes</v>
      </c>
      <c r="V1592" s="4" t="str">
        <f>IF(Table1[[#This Row],[Ticket Status]]="Pending Customer Response","Yes","No")</f>
        <v>No</v>
      </c>
      <c r="W1592" s="5">
        <f ca="1">COUNTIFS(Table1[Agent_name],Table1[[#This Row],[Agent_name]],Table1[Month],Table1[[#This Row],[Month]])/160</f>
        <v>0.67500000000000004</v>
      </c>
    </row>
    <row r="1593" spans="1:23" x14ac:dyDescent="0.25">
      <c r="A1593">
        <v>1592</v>
      </c>
      <c r="B1593" t="s">
        <v>5302</v>
      </c>
      <c r="C1593" t="s">
        <v>5303</v>
      </c>
      <c r="D1593">
        <v>54</v>
      </c>
      <c r="E1593" t="s">
        <v>58</v>
      </c>
      <c r="F1593" t="s">
        <v>125</v>
      </c>
      <c r="G1593" s="1">
        <v>44048</v>
      </c>
      <c r="H1593" t="s">
        <v>66</v>
      </c>
      <c r="I1593" t="s">
        <v>150</v>
      </c>
      <c r="J1593" s="3" t="s">
        <v>5304</v>
      </c>
      <c r="K1593" t="s">
        <v>62</v>
      </c>
      <c r="M1593" t="s">
        <v>143</v>
      </c>
      <c r="N1593" t="s">
        <v>33</v>
      </c>
      <c r="Q1593">
        <v>5</v>
      </c>
      <c r="R1593" t="str">
        <f t="shared" ca="1" si="24"/>
        <v>Rahul</v>
      </c>
      <c r="S1593" t="str">
        <f>IFERROR(TEXT(DATEVALUE(LEFT(Table1[[#This Row],[Date of Purchase]],10)), "MMMM"), TEXT(Table1[[#This Row],[Date of Purchase]], "MMMM"))</f>
        <v>August</v>
      </c>
      <c r="T1593" t="str">
        <f>IF(OR(
  AND(Table1[[#This Row],[Ticket Priority]]="Critical", Table1[[#This Row],[Ticket Status]]&lt;&gt;"Closed"),
  AND(Table1[[#This Row],[Ticket Priority]]="High", Table1[[#This Row],[Ticket Status]]="Open")
), "Yes", "No")</f>
        <v>No</v>
      </c>
      <c r="U1593" s="4" t="str">
        <f>IF(Table1[[#This Row],[Ticket Status]]="Closed","Yes","No")</f>
        <v>No</v>
      </c>
      <c r="V1593" s="4" t="str">
        <f>IF(Table1[[#This Row],[Ticket Status]]="Pending Customer Response","Yes","No")</f>
        <v>No</v>
      </c>
      <c r="W1593" s="5">
        <f ca="1">COUNTIFS(Table1[Agent_name],Table1[[#This Row],[Agent_name]],Table1[Month],Table1[[#This Row],[Month]])/160</f>
        <v>0.22500000000000001</v>
      </c>
    </row>
    <row r="1594" spans="1:23" x14ac:dyDescent="0.25">
      <c r="A1594">
        <v>1593</v>
      </c>
      <c r="B1594" t="s">
        <v>5305</v>
      </c>
      <c r="C1594" t="s">
        <v>5306</v>
      </c>
      <c r="D1594">
        <v>45</v>
      </c>
      <c r="E1594" t="s">
        <v>19</v>
      </c>
      <c r="F1594" t="s">
        <v>317</v>
      </c>
      <c r="G1594" s="1">
        <v>44326</v>
      </c>
      <c r="H1594" t="s">
        <v>21</v>
      </c>
      <c r="I1594" t="s">
        <v>67</v>
      </c>
      <c r="J1594" s="3" t="s">
        <v>5307</v>
      </c>
      <c r="K1594" t="s">
        <v>24</v>
      </c>
      <c r="M1594" t="s">
        <v>25</v>
      </c>
      <c r="N1594" t="s">
        <v>55</v>
      </c>
      <c r="O1594" s="2">
        <v>45078.926458333335</v>
      </c>
      <c r="Q1594">
        <v>5</v>
      </c>
      <c r="R1594" t="str">
        <f t="shared" ca="1" si="24"/>
        <v>Aisha</v>
      </c>
      <c r="S1594" t="str">
        <f>IFERROR(TEXT(DATEVALUE(LEFT(Table1[[#This Row],[Date of Purchase]],10)), "MMMM"), TEXT(Table1[[#This Row],[Date of Purchase]], "MMMM"))</f>
        <v>May</v>
      </c>
      <c r="T1594" t="str">
        <f>IF(OR(
  AND(Table1[[#This Row],[Ticket Priority]]="Critical", Table1[[#This Row],[Ticket Status]]&lt;&gt;"Closed"),
  AND(Table1[[#This Row],[Ticket Priority]]="High", Table1[[#This Row],[Ticket Status]]="Open")
), "Yes", "No")</f>
        <v>Yes</v>
      </c>
      <c r="U1594" s="4" t="str">
        <f>IF(Table1[[#This Row],[Ticket Status]]="Closed","Yes","No")</f>
        <v>No</v>
      </c>
      <c r="V1594" s="4" t="str">
        <f>IF(Table1[[#This Row],[Ticket Status]]="Pending Customer Response","Yes","No")</f>
        <v>Yes</v>
      </c>
      <c r="W1594" s="5">
        <f ca="1">COUNTIFS(Table1[Agent_name],Table1[[#This Row],[Agent_name]],Table1[Month],Table1[[#This Row],[Month]])/160</f>
        <v>0.93125000000000002</v>
      </c>
    </row>
    <row r="1595" spans="1:23" x14ac:dyDescent="0.25">
      <c r="A1595">
        <v>1594</v>
      </c>
      <c r="B1595" t="s">
        <v>5308</v>
      </c>
      <c r="C1595" t="s">
        <v>5309</v>
      </c>
      <c r="D1595">
        <v>56</v>
      </c>
      <c r="E1595" t="s">
        <v>58</v>
      </c>
      <c r="F1595" t="s">
        <v>76</v>
      </c>
      <c r="G1595" s="1">
        <v>43950</v>
      </c>
      <c r="H1595" t="s">
        <v>67</v>
      </c>
      <c r="I1595" t="s">
        <v>150</v>
      </c>
      <c r="J1595" s="3" t="s">
        <v>5310</v>
      </c>
      <c r="K1595" t="s">
        <v>39</v>
      </c>
      <c r="L1595" t="s">
        <v>5311</v>
      </c>
      <c r="M1595" t="s">
        <v>89</v>
      </c>
      <c r="N1595" t="s">
        <v>55</v>
      </c>
      <c r="O1595" s="2">
        <v>45077.938981481479</v>
      </c>
      <c r="P1595" s="2">
        <v>45078.532037037039</v>
      </c>
      <c r="Q1595">
        <v>1</v>
      </c>
      <c r="R1595" t="str">
        <f t="shared" ca="1" si="24"/>
        <v>Mohit</v>
      </c>
      <c r="S1595" t="str">
        <f>IFERROR(TEXT(DATEVALUE(LEFT(Table1[[#This Row],[Date of Purchase]],10)), "MMMM"), TEXT(Table1[[#This Row],[Date of Purchase]], "MMMM"))</f>
        <v>April</v>
      </c>
      <c r="T1595" t="str">
        <f>IF(OR(
  AND(Table1[[#This Row],[Ticket Priority]]="Critical", Table1[[#This Row],[Ticket Status]]&lt;&gt;"Closed"),
  AND(Table1[[#This Row],[Ticket Priority]]="High", Table1[[#This Row],[Ticket Status]]="Open")
), "Yes", "No")</f>
        <v>No</v>
      </c>
      <c r="U1595" s="4" t="str">
        <f>IF(Table1[[#This Row],[Ticket Status]]="Closed","Yes","No")</f>
        <v>Yes</v>
      </c>
      <c r="V1595" s="4" t="str">
        <f>IF(Table1[[#This Row],[Ticket Status]]="Pending Customer Response","Yes","No")</f>
        <v>No</v>
      </c>
      <c r="W1595" s="5">
        <f ca="1">COUNTIFS(Table1[Agent_name],Table1[[#This Row],[Agent_name]],Table1[Month],Table1[[#This Row],[Month]])/160</f>
        <v>0.45</v>
      </c>
    </row>
    <row r="1596" spans="1:23" x14ac:dyDescent="0.25">
      <c r="A1596">
        <v>1595</v>
      </c>
      <c r="B1596" t="s">
        <v>5312</v>
      </c>
      <c r="C1596" t="s">
        <v>5313</v>
      </c>
      <c r="D1596">
        <v>23</v>
      </c>
      <c r="E1596" t="s">
        <v>19</v>
      </c>
      <c r="F1596" t="s">
        <v>157</v>
      </c>
      <c r="G1596" s="1">
        <v>44030</v>
      </c>
      <c r="H1596" t="s">
        <v>21</v>
      </c>
      <c r="I1596" t="s">
        <v>31</v>
      </c>
      <c r="J1596" s="3" t="s">
        <v>5314</v>
      </c>
      <c r="K1596" t="s">
        <v>62</v>
      </c>
      <c r="M1596" t="s">
        <v>89</v>
      </c>
      <c r="N1596" t="s">
        <v>33</v>
      </c>
      <c r="Q1596">
        <v>5</v>
      </c>
      <c r="R1596" t="str">
        <f t="shared" ca="1" si="24"/>
        <v>Sara</v>
      </c>
      <c r="S1596" t="str">
        <f>IFERROR(TEXT(DATEVALUE(LEFT(Table1[[#This Row],[Date of Purchase]],10)), "MMMM"), TEXT(Table1[[#This Row],[Date of Purchase]], "MMMM"))</f>
        <v>July</v>
      </c>
      <c r="T1596" t="str">
        <f>IF(OR(
  AND(Table1[[#This Row],[Ticket Priority]]="Critical", Table1[[#This Row],[Ticket Status]]&lt;&gt;"Closed"),
  AND(Table1[[#This Row],[Ticket Priority]]="High", Table1[[#This Row],[Ticket Status]]="Open")
), "Yes", "No")</f>
        <v>Yes</v>
      </c>
      <c r="U1596" s="4" t="str">
        <f>IF(Table1[[#This Row],[Ticket Status]]="Closed","Yes","No")</f>
        <v>No</v>
      </c>
      <c r="V1596" s="4" t="str">
        <f>IF(Table1[[#This Row],[Ticket Status]]="Pending Customer Response","Yes","No")</f>
        <v>No</v>
      </c>
      <c r="W1596" s="5">
        <f ca="1">COUNTIFS(Table1[Agent_name],Table1[[#This Row],[Agent_name]],Table1[Month],Table1[[#This Row],[Month]])/160</f>
        <v>0.6875</v>
      </c>
    </row>
    <row r="1597" spans="1:23" x14ac:dyDescent="0.25">
      <c r="A1597">
        <v>1596</v>
      </c>
      <c r="B1597" t="s">
        <v>5315</v>
      </c>
      <c r="C1597" t="s">
        <v>5316</v>
      </c>
      <c r="D1597">
        <v>27</v>
      </c>
      <c r="E1597" t="s">
        <v>58</v>
      </c>
      <c r="F1597" t="s">
        <v>456</v>
      </c>
      <c r="G1597" s="1">
        <v>44530</v>
      </c>
      <c r="H1597" t="s">
        <v>66</v>
      </c>
      <c r="I1597" t="s">
        <v>93</v>
      </c>
      <c r="J1597" s="3" t="s">
        <v>5317</v>
      </c>
      <c r="K1597" t="s">
        <v>39</v>
      </c>
      <c r="L1597" t="s">
        <v>5318</v>
      </c>
      <c r="M1597" t="s">
        <v>143</v>
      </c>
      <c r="N1597" t="s">
        <v>33</v>
      </c>
      <c r="O1597" s="2">
        <v>45078.065393518518</v>
      </c>
      <c r="P1597" s="2">
        <v>45078.80636574074</v>
      </c>
      <c r="Q1597">
        <v>5</v>
      </c>
      <c r="R1597" t="str">
        <f t="shared" ca="1" si="24"/>
        <v>Meera</v>
      </c>
      <c r="S1597" t="str">
        <f>IFERROR(TEXT(DATEVALUE(LEFT(Table1[[#This Row],[Date of Purchase]],10)), "MMMM"), TEXT(Table1[[#This Row],[Date of Purchase]], "MMMM"))</f>
        <v>November</v>
      </c>
      <c r="T1597" t="str">
        <f>IF(OR(
  AND(Table1[[#This Row],[Ticket Priority]]="Critical", Table1[[#This Row],[Ticket Status]]&lt;&gt;"Closed"),
  AND(Table1[[#This Row],[Ticket Priority]]="High", Table1[[#This Row],[Ticket Status]]="Open")
), "Yes", "No")</f>
        <v>No</v>
      </c>
      <c r="U1597" s="4" t="str">
        <f>IF(Table1[[#This Row],[Ticket Status]]="Closed","Yes","No")</f>
        <v>Yes</v>
      </c>
      <c r="V1597" s="4" t="str">
        <f>IF(Table1[[#This Row],[Ticket Status]]="Pending Customer Response","Yes","No")</f>
        <v>No</v>
      </c>
      <c r="W1597" s="5">
        <f ca="1">COUNTIFS(Table1[Agent_name],Table1[[#This Row],[Agent_name]],Table1[Month],Table1[[#This Row],[Month]])/160</f>
        <v>0.23749999999999999</v>
      </c>
    </row>
    <row r="1598" spans="1:23" x14ac:dyDescent="0.25">
      <c r="A1598">
        <v>1597</v>
      </c>
      <c r="B1598" t="s">
        <v>5319</v>
      </c>
      <c r="C1598" t="s">
        <v>5320</v>
      </c>
      <c r="D1598">
        <v>31</v>
      </c>
      <c r="E1598" t="s">
        <v>58</v>
      </c>
      <c r="F1598" t="s">
        <v>242</v>
      </c>
      <c r="G1598" s="1">
        <v>44299</v>
      </c>
      <c r="H1598" t="s">
        <v>21</v>
      </c>
      <c r="I1598" t="s">
        <v>59</v>
      </c>
      <c r="J1598" s="3" t="s">
        <v>5321</v>
      </c>
      <c r="K1598" t="s">
        <v>39</v>
      </c>
      <c r="L1598" t="s">
        <v>5322</v>
      </c>
      <c r="M1598" t="s">
        <v>89</v>
      </c>
      <c r="N1598" t="s">
        <v>55</v>
      </c>
      <c r="O1598" s="2">
        <v>45078.325821759259</v>
      </c>
      <c r="P1598" s="2">
        <v>45078.636238425926</v>
      </c>
      <c r="Q1598">
        <v>4</v>
      </c>
      <c r="R1598" t="str">
        <f t="shared" ca="1" si="24"/>
        <v>Ravi</v>
      </c>
      <c r="S1598" t="str">
        <f>IFERROR(TEXT(DATEVALUE(LEFT(Table1[[#This Row],[Date of Purchase]],10)), "MMMM"), TEXT(Table1[[#This Row],[Date of Purchase]], "MMMM"))</f>
        <v>April</v>
      </c>
      <c r="T1598" t="str">
        <f>IF(OR(
  AND(Table1[[#This Row],[Ticket Priority]]="Critical", Table1[[#This Row],[Ticket Status]]&lt;&gt;"Closed"),
  AND(Table1[[#This Row],[Ticket Priority]]="High", Table1[[#This Row],[Ticket Status]]="Open")
), "Yes", "No")</f>
        <v>No</v>
      </c>
      <c r="U1598" s="4" t="str">
        <f>IF(Table1[[#This Row],[Ticket Status]]="Closed","Yes","No")</f>
        <v>Yes</v>
      </c>
      <c r="V1598" s="4" t="str">
        <f>IF(Table1[[#This Row],[Ticket Status]]="Pending Customer Response","Yes","No")</f>
        <v>No</v>
      </c>
      <c r="W1598" s="5">
        <f ca="1">COUNTIFS(Table1[Agent_name],Table1[[#This Row],[Agent_name]],Table1[Month],Table1[[#This Row],[Month]])/160</f>
        <v>0.625</v>
      </c>
    </row>
    <row r="1599" spans="1:23" x14ac:dyDescent="0.25">
      <c r="A1599">
        <v>1598</v>
      </c>
      <c r="B1599" t="s">
        <v>5323</v>
      </c>
      <c r="C1599" t="s">
        <v>5324</v>
      </c>
      <c r="D1599">
        <v>29</v>
      </c>
      <c r="E1599" t="s">
        <v>19</v>
      </c>
      <c r="F1599" t="s">
        <v>421</v>
      </c>
      <c r="G1599" s="1">
        <v>43988</v>
      </c>
      <c r="H1599" t="s">
        <v>21</v>
      </c>
      <c r="I1599" t="s">
        <v>141</v>
      </c>
      <c r="J1599" s="3" t="s">
        <v>5325</v>
      </c>
      <c r="K1599" t="s">
        <v>62</v>
      </c>
      <c r="M1599" t="s">
        <v>41</v>
      </c>
      <c r="N1599" t="s">
        <v>83</v>
      </c>
      <c r="Q1599">
        <v>5</v>
      </c>
      <c r="R1599" t="str">
        <f t="shared" ca="1" si="24"/>
        <v>Priya</v>
      </c>
      <c r="S1599" t="str">
        <f>IFERROR(TEXT(DATEVALUE(LEFT(Table1[[#This Row],[Date of Purchase]],10)), "MMMM"), TEXT(Table1[[#This Row],[Date of Purchase]], "MMMM"))</f>
        <v>June</v>
      </c>
      <c r="T1599" t="str">
        <f>IF(OR(
  AND(Table1[[#This Row],[Ticket Priority]]="Critical", Table1[[#This Row],[Ticket Status]]&lt;&gt;"Closed"),
  AND(Table1[[#This Row],[Ticket Priority]]="High", Table1[[#This Row],[Ticket Status]]="Open")
), "Yes", "No")</f>
        <v>No</v>
      </c>
      <c r="U1599" s="4" t="str">
        <f>IF(Table1[[#This Row],[Ticket Status]]="Closed","Yes","No")</f>
        <v>No</v>
      </c>
      <c r="V1599" s="4" t="str">
        <f>IF(Table1[[#This Row],[Ticket Status]]="Pending Customer Response","Yes","No")</f>
        <v>No</v>
      </c>
      <c r="W1599" s="5">
        <f ca="1">COUNTIFS(Table1[Agent_name],Table1[[#This Row],[Agent_name]],Table1[Month],Table1[[#This Row],[Month]])/160</f>
        <v>0.35625000000000001</v>
      </c>
    </row>
    <row r="1600" spans="1:23" x14ac:dyDescent="0.25">
      <c r="A1600">
        <v>1599</v>
      </c>
      <c r="B1600" t="s">
        <v>5326</v>
      </c>
      <c r="C1600" t="s">
        <v>5327</v>
      </c>
      <c r="D1600">
        <v>39</v>
      </c>
      <c r="E1600" t="s">
        <v>29</v>
      </c>
      <c r="F1600" t="s">
        <v>317</v>
      </c>
      <c r="G1600" s="1">
        <v>44256</v>
      </c>
      <c r="H1600" t="s">
        <v>45</v>
      </c>
      <c r="I1600" t="s">
        <v>141</v>
      </c>
      <c r="J1600" s="3" t="s">
        <v>5328</v>
      </c>
      <c r="K1600" t="s">
        <v>39</v>
      </c>
      <c r="L1600" t="s">
        <v>5329</v>
      </c>
      <c r="M1600" t="s">
        <v>89</v>
      </c>
      <c r="N1600" t="s">
        <v>55</v>
      </c>
      <c r="O1600" s="2">
        <v>45078.533495370371</v>
      </c>
      <c r="P1600" s="2">
        <v>45078.252245370371</v>
      </c>
      <c r="Q1600">
        <v>3</v>
      </c>
      <c r="R1600" t="str">
        <f t="shared" ca="1" si="24"/>
        <v>Mohit</v>
      </c>
      <c r="S1600" t="str">
        <f>IFERROR(TEXT(DATEVALUE(LEFT(Table1[[#This Row],[Date of Purchase]],10)), "MMMM"), TEXT(Table1[[#This Row],[Date of Purchase]], "MMMM"))</f>
        <v>March</v>
      </c>
      <c r="T1600" t="str">
        <f>IF(OR(
  AND(Table1[[#This Row],[Ticket Priority]]="Critical", Table1[[#This Row],[Ticket Status]]&lt;&gt;"Closed"),
  AND(Table1[[#This Row],[Ticket Priority]]="High", Table1[[#This Row],[Ticket Status]]="Open")
), "Yes", "No")</f>
        <v>No</v>
      </c>
      <c r="U1600" s="4" t="str">
        <f>IF(Table1[[#This Row],[Ticket Status]]="Closed","Yes","No")</f>
        <v>Yes</v>
      </c>
      <c r="V1600" s="4" t="str">
        <f>IF(Table1[[#This Row],[Ticket Status]]="Pending Customer Response","Yes","No")</f>
        <v>No</v>
      </c>
      <c r="W1600" s="5">
        <f ca="1">COUNTIFS(Table1[Agent_name],Table1[[#This Row],[Agent_name]],Table1[Month],Table1[[#This Row],[Month]])/160</f>
        <v>0.45624999999999999</v>
      </c>
    </row>
    <row r="1601" spans="1:23" x14ac:dyDescent="0.25">
      <c r="A1601">
        <v>1600</v>
      </c>
      <c r="B1601" t="s">
        <v>5330</v>
      </c>
      <c r="C1601" t="s">
        <v>5331</v>
      </c>
      <c r="D1601">
        <v>59</v>
      </c>
      <c r="E1601" t="s">
        <v>58</v>
      </c>
      <c r="F1601" t="s">
        <v>456</v>
      </c>
      <c r="G1601" s="1">
        <v>43935</v>
      </c>
      <c r="H1601" t="s">
        <v>67</v>
      </c>
      <c r="I1601" t="s">
        <v>177</v>
      </c>
      <c r="J1601" s="3" t="s">
        <v>5332</v>
      </c>
      <c r="K1601" t="s">
        <v>62</v>
      </c>
      <c r="M1601" t="s">
        <v>143</v>
      </c>
      <c r="N1601" t="s">
        <v>83</v>
      </c>
      <c r="Q1601">
        <v>5</v>
      </c>
      <c r="R1601" t="str">
        <f t="shared" ca="1" si="24"/>
        <v>Priya</v>
      </c>
      <c r="S1601" t="str">
        <f>IFERROR(TEXT(DATEVALUE(LEFT(Table1[[#This Row],[Date of Purchase]],10)), "MMMM"), TEXT(Table1[[#This Row],[Date of Purchase]], "MMMM"))</f>
        <v>April</v>
      </c>
      <c r="T1601" t="str">
        <f>IF(OR(
  AND(Table1[[#This Row],[Ticket Priority]]="Critical", Table1[[#This Row],[Ticket Status]]&lt;&gt;"Closed"),
  AND(Table1[[#This Row],[Ticket Priority]]="High", Table1[[#This Row],[Ticket Status]]="Open")
), "Yes", "No")</f>
        <v>No</v>
      </c>
      <c r="U1601" s="4" t="str">
        <f>IF(Table1[[#This Row],[Ticket Status]]="Closed","Yes","No")</f>
        <v>No</v>
      </c>
      <c r="V1601" s="4" t="str">
        <f>IF(Table1[[#This Row],[Ticket Status]]="Pending Customer Response","Yes","No")</f>
        <v>No</v>
      </c>
      <c r="W1601" s="5">
        <f ca="1">COUNTIFS(Table1[Agent_name],Table1[[#This Row],[Agent_name]],Table1[Month],Table1[[#This Row],[Month]])/160</f>
        <v>0.48749999999999999</v>
      </c>
    </row>
    <row r="1602" spans="1:23" x14ac:dyDescent="0.25">
      <c r="A1602">
        <v>1601</v>
      </c>
      <c r="B1602" t="s">
        <v>2704</v>
      </c>
      <c r="C1602" t="s">
        <v>5333</v>
      </c>
      <c r="D1602">
        <v>47</v>
      </c>
      <c r="E1602" t="s">
        <v>29</v>
      </c>
      <c r="F1602" t="s">
        <v>20</v>
      </c>
      <c r="G1602" s="1">
        <v>44086</v>
      </c>
      <c r="H1602" t="s">
        <v>67</v>
      </c>
      <c r="I1602" t="s">
        <v>72</v>
      </c>
      <c r="J1602" s="3" t="s">
        <v>5334</v>
      </c>
      <c r="K1602" t="s">
        <v>24</v>
      </c>
      <c r="M1602" t="s">
        <v>41</v>
      </c>
      <c r="N1602" t="s">
        <v>26</v>
      </c>
      <c r="O1602" s="2">
        <v>45078.493958333333</v>
      </c>
      <c r="Q1602">
        <v>5</v>
      </c>
      <c r="R1602" t="str">
        <f t="shared" ref="R1602:R1665" ca="1" si="25">CHOOSE(
RANDBETWEEN(1,20),
"Aisha","Aisha","Aisha","Aisha",
"Ravi","Ravi","Ravi",
"Sara","Sara","Sara",
"Mohit","Mohit",
"Priya","Priya",
"Arjun",
"Neha","Rahul","Divya","Karan","Meera","Sanjay"
)</f>
        <v>Aisha</v>
      </c>
      <c r="S1602" t="str">
        <f>IFERROR(TEXT(DATEVALUE(LEFT(Table1[[#This Row],[Date of Purchase]],10)), "MMMM"), TEXT(Table1[[#This Row],[Date of Purchase]], "MMMM"))</f>
        <v>September</v>
      </c>
      <c r="T1602" t="str">
        <f>IF(OR(
  AND(Table1[[#This Row],[Ticket Priority]]="Critical", Table1[[#This Row],[Ticket Status]]&lt;&gt;"Closed"),
  AND(Table1[[#This Row],[Ticket Priority]]="High", Table1[[#This Row],[Ticket Status]]="Open")
), "Yes", "No")</f>
        <v>No</v>
      </c>
      <c r="U1602" s="4" t="str">
        <f>IF(Table1[[#This Row],[Ticket Status]]="Closed","Yes","No")</f>
        <v>No</v>
      </c>
      <c r="V1602" s="4" t="str">
        <f>IF(Table1[[#This Row],[Ticket Status]]="Pending Customer Response","Yes","No")</f>
        <v>Yes</v>
      </c>
      <c r="W1602" s="5">
        <f ca="1">COUNTIFS(Table1[Agent_name],Table1[[#This Row],[Agent_name]],Table1[Month],Table1[[#This Row],[Month]])/160</f>
        <v>0.86250000000000004</v>
      </c>
    </row>
    <row r="1603" spans="1:23" x14ac:dyDescent="0.25">
      <c r="A1603">
        <v>1602</v>
      </c>
      <c r="B1603" t="s">
        <v>5335</v>
      </c>
      <c r="C1603" t="s">
        <v>5336</v>
      </c>
      <c r="D1603">
        <v>48</v>
      </c>
      <c r="E1603" t="s">
        <v>29</v>
      </c>
      <c r="F1603" t="s">
        <v>281</v>
      </c>
      <c r="G1603" s="1">
        <v>43871</v>
      </c>
      <c r="H1603" t="s">
        <v>45</v>
      </c>
      <c r="I1603" t="s">
        <v>113</v>
      </c>
      <c r="J1603" s="3" t="s">
        <v>5337</v>
      </c>
      <c r="K1603" t="s">
        <v>39</v>
      </c>
      <c r="L1603" t="s">
        <v>5338</v>
      </c>
      <c r="M1603" t="s">
        <v>25</v>
      </c>
      <c r="N1603" t="s">
        <v>26</v>
      </c>
      <c r="O1603" s="2">
        <v>45078.889120370368</v>
      </c>
      <c r="P1603" s="2">
        <v>45078.187037037038</v>
      </c>
      <c r="Q1603">
        <v>1</v>
      </c>
      <c r="R1603" t="str">
        <f t="shared" ca="1" si="25"/>
        <v>Rahul</v>
      </c>
      <c r="S1603" t="str">
        <f>IFERROR(TEXT(DATEVALUE(LEFT(Table1[[#This Row],[Date of Purchase]],10)), "MMMM"), TEXT(Table1[[#This Row],[Date of Purchase]], "MMMM"))</f>
        <v>February</v>
      </c>
      <c r="T1603" t="str">
        <f>IF(OR(
  AND(Table1[[#This Row],[Ticket Priority]]="Critical", Table1[[#This Row],[Ticket Status]]&lt;&gt;"Closed"),
  AND(Table1[[#This Row],[Ticket Priority]]="High", Table1[[#This Row],[Ticket Status]]="Open")
), "Yes", "No")</f>
        <v>No</v>
      </c>
      <c r="U1603" s="4" t="str">
        <f>IF(Table1[[#This Row],[Ticket Status]]="Closed","Yes","No")</f>
        <v>Yes</v>
      </c>
      <c r="V1603" s="4" t="str">
        <f>IF(Table1[[#This Row],[Ticket Status]]="Pending Customer Response","Yes","No")</f>
        <v>No</v>
      </c>
      <c r="W1603" s="5">
        <f ca="1">COUNTIFS(Table1[Agent_name],Table1[[#This Row],[Agent_name]],Table1[Month],Table1[[#This Row],[Month]])/160</f>
        <v>0.30625000000000002</v>
      </c>
    </row>
    <row r="1604" spans="1:23" x14ac:dyDescent="0.25">
      <c r="A1604">
        <v>1603</v>
      </c>
      <c r="B1604" t="s">
        <v>5339</v>
      </c>
      <c r="C1604" t="s">
        <v>5340</v>
      </c>
      <c r="D1604">
        <v>34</v>
      </c>
      <c r="E1604" t="s">
        <v>58</v>
      </c>
      <c r="F1604" t="s">
        <v>219</v>
      </c>
      <c r="G1604" s="1">
        <v>44214</v>
      </c>
      <c r="H1604" t="s">
        <v>21</v>
      </c>
      <c r="I1604" t="s">
        <v>60</v>
      </c>
      <c r="J1604" s="3" t="s">
        <v>5341</v>
      </c>
      <c r="K1604" t="s">
        <v>39</v>
      </c>
      <c r="L1604" t="s">
        <v>5342</v>
      </c>
      <c r="M1604" t="s">
        <v>25</v>
      </c>
      <c r="N1604" t="s">
        <v>26</v>
      </c>
      <c r="O1604" s="2">
        <v>45078.003009259257</v>
      </c>
      <c r="P1604" s="2">
        <v>45078.318287037036</v>
      </c>
      <c r="Q1604">
        <v>4</v>
      </c>
      <c r="R1604" t="str">
        <f t="shared" ca="1" si="25"/>
        <v>Ravi</v>
      </c>
      <c r="S1604" t="str">
        <f>IFERROR(TEXT(DATEVALUE(LEFT(Table1[[#This Row],[Date of Purchase]],10)), "MMMM"), TEXT(Table1[[#This Row],[Date of Purchase]], "MMMM"))</f>
        <v>January</v>
      </c>
      <c r="T1604" t="str">
        <f>IF(OR(
  AND(Table1[[#This Row],[Ticket Priority]]="Critical", Table1[[#This Row],[Ticket Status]]&lt;&gt;"Closed"),
  AND(Table1[[#This Row],[Ticket Priority]]="High", Table1[[#This Row],[Ticket Status]]="Open")
), "Yes", "No")</f>
        <v>No</v>
      </c>
      <c r="U1604" s="4" t="str">
        <f>IF(Table1[[#This Row],[Ticket Status]]="Closed","Yes","No")</f>
        <v>Yes</v>
      </c>
      <c r="V1604" s="4" t="str">
        <f>IF(Table1[[#This Row],[Ticket Status]]="Pending Customer Response","Yes","No")</f>
        <v>No</v>
      </c>
      <c r="W1604" s="5">
        <f ca="1">COUNTIFS(Table1[Agent_name],Table1[[#This Row],[Agent_name]],Table1[Month],Table1[[#This Row],[Month]])/160</f>
        <v>0.74375000000000002</v>
      </c>
    </row>
    <row r="1605" spans="1:23" x14ac:dyDescent="0.25">
      <c r="A1605">
        <v>1604</v>
      </c>
      <c r="B1605" t="s">
        <v>5343</v>
      </c>
      <c r="C1605" t="s">
        <v>5344</v>
      </c>
      <c r="D1605">
        <v>30</v>
      </c>
      <c r="E1605" t="s">
        <v>29</v>
      </c>
      <c r="F1605" t="s">
        <v>86</v>
      </c>
      <c r="G1605" s="1">
        <v>44140</v>
      </c>
      <c r="H1605" t="s">
        <v>21</v>
      </c>
      <c r="I1605" t="s">
        <v>72</v>
      </c>
      <c r="J1605" s="3" t="s">
        <v>5345</v>
      </c>
      <c r="K1605" t="s">
        <v>39</v>
      </c>
      <c r="L1605" t="s">
        <v>5346</v>
      </c>
      <c r="M1605" t="s">
        <v>41</v>
      </c>
      <c r="N1605" t="s">
        <v>33</v>
      </c>
      <c r="O1605" s="2">
        <v>45078.296782407408</v>
      </c>
      <c r="P1605" s="2">
        <v>45078.339837962965</v>
      </c>
      <c r="Q1605">
        <v>5</v>
      </c>
      <c r="R1605" t="str">
        <f t="shared" ca="1" si="25"/>
        <v>Karan</v>
      </c>
      <c r="S1605" t="str">
        <f>IFERROR(TEXT(DATEVALUE(LEFT(Table1[[#This Row],[Date of Purchase]],10)), "MMMM"), TEXT(Table1[[#This Row],[Date of Purchase]], "MMMM"))</f>
        <v>November</v>
      </c>
      <c r="T1605" t="str">
        <f>IF(OR(
  AND(Table1[[#This Row],[Ticket Priority]]="Critical", Table1[[#This Row],[Ticket Status]]&lt;&gt;"Closed"),
  AND(Table1[[#This Row],[Ticket Priority]]="High", Table1[[#This Row],[Ticket Status]]="Open")
), "Yes", "No")</f>
        <v>No</v>
      </c>
      <c r="U1605" s="4" t="str">
        <f>IF(Table1[[#This Row],[Ticket Status]]="Closed","Yes","No")</f>
        <v>Yes</v>
      </c>
      <c r="V1605" s="4" t="str">
        <f>IF(Table1[[#This Row],[Ticket Status]]="Pending Customer Response","Yes","No")</f>
        <v>No</v>
      </c>
      <c r="W1605" s="5">
        <f ca="1">COUNTIFS(Table1[Agent_name],Table1[[#This Row],[Agent_name]],Table1[Month],Table1[[#This Row],[Month]])/160</f>
        <v>0.1875</v>
      </c>
    </row>
    <row r="1606" spans="1:23" x14ac:dyDescent="0.25">
      <c r="A1606">
        <v>1605</v>
      </c>
      <c r="B1606" t="s">
        <v>5347</v>
      </c>
      <c r="C1606" t="s">
        <v>5348</v>
      </c>
      <c r="D1606">
        <v>22</v>
      </c>
      <c r="E1606" t="s">
        <v>29</v>
      </c>
      <c r="F1606" t="s">
        <v>36</v>
      </c>
      <c r="G1606" s="1">
        <v>44368</v>
      </c>
      <c r="H1606" t="s">
        <v>45</v>
      </c>
      <c r="I1606" t="s">
        <v>46</v>
      </c>
      <c r="J1606" s="3" t="s">
        <v>5349</v>
      </c>
      <c r="K1606" t="s">
        <v>24</v>
      </c>
      <c r="M1606" t="s">
        <v>143</v>
      </c>
      <c r="N1606" t="s">
        <v>33</v>
      </c>
      <c r="O1606" s="2">
        <v>45078.516932870371</v>
      </c>
      <c r="Q1606">
        <v>5</v>
      </c>
      <c r="R1606" t="str">
        <f t="shared" ca="1" si="25"/>
        <v>Ravi</v>
      </c>
      <c r="S1606" t="str">
        <f>IFERROR(TEXT(DATEVALUE(LEFT(Table1[[#This Row],[Date of Purchase]],10)), "MMMM"), TEXT(Table1[[#This Row],[Date of Purchase]], "MMMM"))</f>
        <v>June</v>
      </c>
      <c r="T1606" t="str">
        <f>IF(OR(
  AND(Table1[[#This Row],[Ticket Priority]]="Critical", Table1[[#This Row],[Ticket Status]]&lt;&gt;"Closed"),
  AND(Table1[[#This Row],[Ticket Priority]]="High", Table1[[#This Row],[Ticket Status]]="Open")
), "Yes", "No")</f>
        <v>No</v>
      </c>
      <c r="U1606" s="4" t="str">
        <f>IF(Table1[[#This Row],[Ticket Status]]="Closed","Yes","No")</f>
        <v>No</v>
      </c>
      <c r="V1606" s="4" t="str">
        <f>IF(Table1[[#This Row],[Ticket Status]]="Pending Customer Response","Yes","No")</f>
        <v>Yes</v>
      </c>
      <c r="W1606" s="5">
        <f ca="1">COUNTIFS(Table1[Agent_name],Table1[[#This Row],[Agent_name]],Table1[Month],Table1[[#This Row],[Month]])/160</f>
        <v>0.58125000000000004</v>
      </c>
    </row>
    <row r="1607" spans="1:23" x14ac:dyDescent="0.25">
      <c r="A1607">
        <v>1606</v>
      </c>
      <c r="B1607" t="s">
        <v>5350</v>
      </c>
      <c r="C1607" t="s">
        <v>5351</v>
      </c>
      <c r="D1607">
        <v>66</v>
      </c>
      <c r="E1607" t="s">
        <v>29</v>
      </c>
      <c r="F1607" t="s">
        <v>249</v>
      </c>
      <c r="G1607" s="1">
        <v>43977</v>
      </c>
      <c r="H1607" t="s">
        <v>66</v>
      </c>
      <c r="I1607" t="s">
        <v>67</v>
      </c>
      <c r="J1607" s="3" t="s">
        <v>5352</v>
      </c>
      <c r="K1607" t="s">
        <v>62</v>
      </c>
      <c r="M1607" t="s">
        <v>41</v>
      </c>
      <c r="N1607" t="s">
        <v>83</v>
      </c>
      <c r="Q1607">
        <v>5</v>
      </c>
      <c r="R1607" t="str">
        <f t="shared" ca="1" si="25"/>
        <v>Aisha</v>
      </c>
      <c r="S1607" t="str">
        <f>IFERROR(TEXT(DATEVALUE(LEFT(Table1[[#This Row],[Date of Purchase]],10)), "MMMM"), TEXT(Table1[[#This Row],[Date of Purchase]], "MMMM"))</f>
        <v>May</v>
      </c>
      <c r="T1607" t="str">
        <f>IF(OR(
  AND(Table1[[#This Row],[Ticket Priority]]="Critical", Table1[[#This Row],[Ticket Status]]&lt;&gt;"Closed"),
  AND(Table1[[#This Row],[Ticket Priority]]="High", Table1[[#This Row],[Ticket Status]]="Open")
), "Yes", "No")</f>
        <v>No</v>
      </c>
      <c r="U1607" s="4" t="str">
        <f>IF(Table1[[#This Row],[Ticket Status]]="Closed","Yes","No")</f>
        <v>No</v>
      </c>
      <c r="V1607" s="4" t="str">
        <f>IF(Table1[[#This Row],[Ticket Status]]="Pending Customer Response","Yes","No")</f>
        <v>No</v>
      </c>
      <c r="W1607" s="5">
        <f ca="1">COUNTIFS(Table1[Agent_name],Table1[[#This Row],[Agent_name]],Table1[Month],Table1[[#This Row],[Month]])/160</f>
        <v>0.93125000000000002</v>
      </c>
    </row>
    <row r="1608" spans="1:23" x14ac:dyDescent="0.25">
      <c r="A1608">
        <v>1607</v>
      </c>
      <c r="B1608" t="s">
        <v>5353</v>
      </c>
      <c r="C1608" t="s">
        <v>5354</v>
      </c>
      <c r="D1608">
        <v>30</v>
      </c>
      <c r="E1608" t="s">
        <v>58</v>
      </c>
      <c r="F1608" t="s">
        <v>107</v>
      </c>
      <c r="G1608" s="1">
        <v>44529</v>
      </c>
      <c r="H1608" t="s">
        <v>59</v>
      </c>
      <c r="I1608" t="s">
        <v>141</v>
      </c>
      <c r="J1608" s="3" t="s">
        <v>5355</v>
      </c>
      <c r="K1608" t="s">
        <v>62</v>
      </c>
      <c r="M1608" t="s">
        <v>143</v>
      </c>
      <c r="N1608" t="s">
        <v>55</v>
      </c>
      <c r="Q1608">
        <v>5</v>
      </c>
      <c r="R1608" t="str">
        <f t="shared" ca="1" si="25"/>
        <v>Aisha</v>
      </c>
      <c r="S1608" t="str">
        <f>IFERROR(TEXT(DATEVALUE(LEFT(Table1[[#This Row],[Date of Purchase]],10)), "MMMM"), TEXT(Table1[[#This Row],[Date of Purchase]], "MMMM"))</f>
        <v>November</v>
      </c>
      <c r="T1608" t="str">
        <f>IF(OR(
  AND(Table1[[#This Row],[Ticket Priority]]="Critical", Table1[[#This Row],[Ticket Status]]&lt;&gt;"Closed"),
  AND(Table1[[#This Row],[Ticket Priority]]="High", Table1[[#This Row],[Ticket Status]]="Open")
), "Yes", "No")</f>
        <v>No</v>
      </c>
      <c r="U1608" s="4" t="str">
        <f>IF(Table1[[#This Row],[Ticket Status]]="Closed","Yes","No")</f>
        <v>No</v>
      </c>
      <c r="V1608" s="4" t="str">
        <f>IF(Table1[[#This Row],[Ticket Status]]="Pending Customer Response","Yes","No")</f>
        <v>No</v>
      </c>
      <c r="W1608" s="5">
        <f ca="1">COUNTIFS(Table1[Agent_name],Table1[[#This Row],[Agent_name]],Table1[Month],Table1[[#This Row],[Month]])/160</f>
        <v>0.85624999999999996</v>
      </c>
    </row>
    <row r="1609" spans="1:23" x14ac:dyDescent="0.25">
      <c r="A1609">
        <v>1608</v>
      </c>
      <c r="B1609" t="s">
        <v>5356</v>
      </c>
      <c r="C1609" t="s">
        <v>5357</v>
      </c>
      <c r="D1609">
        <v>53</v>
      </c>
      <c r="E1609" t="s">
        <v>58</v>
      </c>
      <c r="F1609" t="s">
        <v>202</v>
      </c>
      <c r="G1609" s="1">
        <v>44099</v>
      </c>
      <c r="H1609" t="s">
        <v>45</v>
      </c>
      <c r="I1609" t="s">
        <v>22</v>
      </c>
      <c r="J1609" s="3" t="s">
        <v>5358</v>
      </c>
      <c r="K1609" t="s">
        <v>24</v>
      </c>
      <c r="M1609" t="s">
        <v>143</v>
      </c>
      <c r="N1609" t="s">
        <v>33</v>
      </c>
      <c r="O1609" s="2">
        <v>45078.314884259256</v>
      </c>
      <c r="Q1609">
        <v>5</v>
      </c>
      <c r="R1609" t="str">
        <f t="shared" ca="1" si="25"/>
        <v>Meera</v>
      </c>
      <c r="S1609" t="str">
        <f>IFERROR(TEXT(DATEVALUE(LEFT(Table1[[#This Row],[Date of Purchase]],10)), "MMMM"), TEXT(Table1[[#This Row],[Date of Purchase]], "MMMM"))</f>
        <v>September</v>
      </c>
      <c r="T1609" t="str">
        <f>IF(OR(
  AND(Table1[[#This Row],[Ticket Priority]]="Critical", Table1[[#This Row],[Ticket Status]]&lt;&gt;"Closed"),
  AND(Table1[[#This Row],[Ticket Priority]]="High", Table1[[#This Row],[Ticket Status]]="Open")
), "Yes", "No")</f>
        <v>No</v>
      </c>
      <c r="U1609" s="4" t="str">
        <f>IF(Table1[[#This Row],[Ticket Status]]="Closed","Yes","No")</f>
        <v>No</v>
      </c>
      <c r="V1609" s="4" t="str">
        <f>IF(Table1[[#This Row],[Ticket Status]]="Pending Customer Response","Yes","No")</f>
        <v>Yes</v>
      </c>
      <c r="W1609" s="5">
        <f ca="1">COUNTIFS(Table1[Agent_name],Table1[[#This Row],[Agent_name]],Table1[Month],Table1[[#This Row],[Month]])/160</f>
        <v>0.16875000000000001</v>
      </c>
    </row>
    <row r="1610" spans="1:23" x14ac:dyDescent="0.25">
      <c r="A1610">
        <v>1609</v>
      </c>
      <c r="B1610" t="s">
        <v>5359</v>
      </c>
      <c r="C1610" t="s">
        <v>5360</v>
      </c>
      <c r="D1610">
        <v>61</v>
      </c>
      <c r="E1610" t="s">
        <v>29</v>
      </c>
      <c r="F1610" t="s">
        <v>223</v>
      </c>
      <c r="G1610" s="1">
        <v>44496</v>
      </c>
      <c r="H1610" t="s">
        <v>66</v>
      </c>
      <c r="I1610" t="s">
        <v>52</v>
      </c>
      <c r="J1610" s="3" t="s">
        <v>5361</v>
      </c>
      <c r="K1610" t="s">
        <v>62</v>
      </c>
      <c r="M1610" t="s">
        <v>41</v>
      </c>
      <c r="N1610" t="s">
        <v>55</v>
      </c>
      <c r="Q1610">
        <v>5</v>
      </c>
      <c r="R1610" t="str">
        <f t="shared" ca="1" si="25"/>
        <v>Aisha</v>
      </c>
      <c r="S1610" t="str">
        <f>IFERROR(TEXT(DATEVALUE(LEFT(Table1[[#This Row],[Date of Purchase]],10)), "MMMM"), TEXT(Table1[[#This Row],[Date of Purchase]], "MMMM"))</f>
        <v>October</v>
      </c>
      <c r="T1610" t="str">
        <f>IF(OR(
  AND(Table1[[#This Row],[Ticket Priority]]="Critical", Table1[[#This Row],[Ticket Status]]&lt;&gt;"Closed"),
  AND(Table1[[#This Row],[Ticket Priority]]="High", Table1[[#This Row],[Ticket Status]]="Open")
), "Yes", "No")</f>
        <v>No</v>
      </c>
      <c r="U1610" s="4" t="str">
        <f>IF(Table1[[#This Row],[Ticket Status]]="Closed","Yes","No")</f>
        <v>No</v>
      </c>
      <c r="V1610" s="4" t="str">
        <f>IF(Table1[[#This Row],[Ticket Status]]="Pending Customer Response","Yes","No")</f>
        <v>No</v>
      </c>
      <c r="W1610" s="5">
        <f ca="1">COUNTIFS(Table1[Agent_name],Table1[[#This Row],[Agent_name]],Table1[Month],Table1[[#This Row],[Month]])/160</f>
        <v>0.85624999999999996</v>
      </c>
    </row>
    <row r="1611" spans="1:23" x14ac:dyDescent="0.25">
      <c r="A1611">
        <v>1610</v>
      </c>
      <c r="B1611" t="s">
        <v>5362</v>
      </c>
      <c r="C1611" t="s">
        <v>5363</v>
      </c>
      <c r="D1611">
        <v>50</v>
      </c>
      <c r="E1611" t="s">
        <v>58</v>
      </c>
      <c r="F1611" t="s">
        <v>202</v>
      </c>
      <c r="G1611" s="1">
        <v>44085</v>
      </c>
      <c r="H1611" t="s">
        <v>59</v>
      </c>
      <c r="I1611" t="s">
        <v>177</v>
      </c>
      <c r="J1611" s="3" t="s">
        <v>5364</v>
      </c>
      <c r="K1611" t="s">
        <v>62</v>
      </c>
      <c r="M1611" t="s">
        <v>143</v>
      </c>
      <c r="N1611" t="s">
        <v>26</v>
      </c>
      <c r="Q1611">
        <v>5</v>
      </c>
      <c r="R1611" t="str">
        <f t="shared" ca="1" si="25"/>
        <v>Arjun</v>
      </c>
      <c r="S1611" t="str">
        <f>IFERROR(TEXT(DATEVALUE(LEFT(Table1[[#This Row],[Date of Purchase]],10)), "MMMM"), TEXT(Table1[[#This Row],[Date of Purchase]], "MMMM"))</f>
        <v>September</v>
      </c>
      <c r="T1611" t="str">
        <f>IF(OR(
  AND(Table1[[#This Row],[Ticket Priority]]="Critical", Table1[[#This Row],[Ticket Status]]&lt;&gt;"Closed"),
  AND(Table1[[#This Row],[Ticket Priority]]="High", Table1[[#This Row],[Ticket Status]]="Open")
), "Yes", "No")</f>
        <v>No</v>
      </c>
      <c r="U1611" s="4" t="str">
        <f>IF(Table1[[#This Row],[Ticket Status]]="Closed","Yes","No")</f>
        <v>No</v>
      </c>
      <c r="V1611" s="4" t="str">
        <f>IF(Table1[[#This Row],[Ticket Status]]="Pending Customer Response","Yes","No")</f>
        <v>No</v>
      </c>
      <c r="W1611" s="5">
        <f ca="1">COUNTIFS(Table1[Agent_name],Table1[[#This Row],[Agent_name]],Table1[Month],Table1[[#This Row],[Month]])/160</f>
        <v>0.1875</v>
      </c>
    </row>
    <row r="1612" spans="1:23" x14ac:dyDescent="0.25">
      <c r="A1612">
        <v>1611</v>
      </c>
      <c r="B1612" t="s">
        <v>5365</v>
      </c>
      <c r="C1612" t="s">
        <v>5366</v>
      </c>
      <c r="D1612">
        <v>68</v>
      </c>
      <c r="E1612" t="s">
        <v>19</v>
      </c>
      <c r="F1612" t="s">
        <v>129</v>
      </c>
      <c r="G1612" s="1">
        <v>44289</v>
      </c>
      <c r="H1612" t="s">
        <v>45</v>
      </c>
      <c r="I1612" t="s">
        <v>99</v>
      </c>
      <c r="J1612" s="3" t="s">
        <v>5367</v>
      </c>
      <c r="K1612" t="s">
        <v>24</v>
      </c>
      <c r="M1612" t="s">
        <v>143</v>
      </c>
      <c r="N1612" t="s">
        <v>26</v>
      </c>
      <c r="O1612" s="2">
        <v>45078.847592592596</v>
      </c>
      <c r="Q1612">
        <v>5</v>
      </c>
      <c r="R1612" t="str">
        <f t="shared" ca="1" si="25"/>
        <v>Meera</v>
      </c>
      <c r="S1612" t="str">
        <f>IFERROR(TEXT(DATEVALUE(LEFT(Table1[[#This Row],[Date of Purchase]],10)), "MMMM"), TEXT(Table1[[#This Row],[Date of Purchase]], "MMMM"))</f>
        <v>April</v>
      </c>
      <c r="T1612" t="str">
        <f>IF(OR(
  AND(Table1[[#This Row],[Ticket Priority]]="Critical", Table1[[#This Row],[Ticket Status]]&lt;&gt;"Closed"),
  AND(Table1[[#This Row],[Ticket Priority]]="High", Table1[[#This Row],[Ticket Status]]="Open")
), "Yes", "No")</f>
        <v>No</v>
      </c>
      <c r="U1612" s="4" t="str">
        <f>IF(Table1[[#This Row],[Ticket Status]]="Closed","Yes","No")</f>
        <v>No</v>
      </c>
      <c r="V1612" s="4" t="str">
        <f>IF(Table1[[#This Row],[Ticket Status]]="Pending Customer Response","Yes","No")</f>
        <v>Yes</v>
      </c>
      <c r="W1612" s="5">
        <f ca="1">COUNTIFS(Table1[Agent_name],Table1[[#This Row],[Agent_name]],Table1[Month],Table1[[#This Row],[Month]])/160</f>
        <v>0.16250000000000001</v>
      </c>
    </row>
    <row r="1613" spans="1:23" x14ac:dyDescent="0.25">
      <c r="A1613">
        <v>1612</v>
      </c>
      <c r="B1613" t="s">
        <v>5368</v>
      </c>
      <c r="C1613" t="s">
        <v>5369</v>
      </c>
      <c r="D1613">
        <v>66</v>
      </c>
      <c r="E1613" t="s">
        <v>19</v>
      </c>
      <c r="F1613" t="s">
        <v>92</v>
      </c>
      <c r="G1613" s="1">
        <v>44473</v>
      </c>
      <c r="H1613" t="s">
        <v>59</v>
      </c>
      <c r="I1613" t="s">
        <v>60</v>
      </c>
      <c r="J1613" s="3" t="s">
        <v>5370</v>
      </c>
      <c r="K1613" t="s">
        <v>39</v>
      </c>
      <c r="L1613" t="s">
        <v>5371</v>
      </c>
      <c r="M1613" t="s">
        <v>143</v>
      </c>
      <c r="N1613" t="s">
        <v>26</v>
      </c>
      <c r="O1613" s="2">
        <v>45078.645520833335</v>
      </c>
      <c r="P1613" s="2">
        <v>45078.230243055557</v>
      </c>
      <c r="Q1613">
        <v>3</v>
      </c>
      <c r="R1613" t="str">
        <f t="shared" ca="1" si="25"/>
        <v>Sara</v>
      </c>
      <c r="S1613" t="str">
        <f>IFERROR(TEXT(DATEVALUE(LEFT(Table1[[#This Row],[Date of Purchase]],10)), "MMMM"), TEXT(Table1[[#This Row],[Date of Purchase]], "MMMM"))</f>
        <v>October</v>
      </c>
      <c r="T1613" t="str">
        <f>IF(OR(
  AND(Table1[[#This Row],[Ticket Priority]]="Critical", Table1[[#This Row],[Ticket Status]]&lt;&gt;"Closed"),
  AND(Table1[[#This Row],[Ticket Priority]]="High", Table1[[#This Row],[Ticket Status]]="Open")
), "Yes", "No")</f>
        <v>No</v>
      </c>
      <c r="U1613" s="4" t="str">
        <f>IF(Table1[[#This Row],[Ticket Status]]="Closed","Yes","No")</f>
        <v>Yes</v>
      </c>
      <c r="V1613" s="4" t="str">
        <f>IF(Table1[[#This Row],[Ticket Status]]="Pending Customer Response","Yes","No")</f>
        <v>No</v>
      </c>
      <c r="W1613" s="5">
        <f ca="1">COUNTIFS(Table1[Agent_name],Table1[[#This Row],[Agent_name]],Table1[Month],Table1[[#This Row],[Month]])/160</f>
        <v>0.66874999999999996</v>
      </c>
    </row>
    <row r="1614" spans="1:23" x14ac:dyDescent="0.25">
      <c r="A1614">
        <v>1613</v>
      </c>
      <c r="B1614" t="s">
        <v>4122</v>
      </c>
      <c r="C1614" t="s">
        <v>5372</v>
      </c>
      <c r="D1614">
        <v>56</v>
      </c>
      <c r="E1614" t="s">
        <v>29</v>
      </c>
      <c r="F1614" t="s">
        <v>86</v>
      </c>
      <c r="G1614" s="1">
        <v>44224</v>
      </c>
      <c r="H1614" t="s">
        <v>67</v>
      </c>
      <c r="I1614" t="s">
        <v>46</v>
      </c>
      <c r="J1614" s="3" t="s">
        <v>5373</v>
      </c>
      <c r="K1614" t="s">
        <v>39</v>
      </c>
      <c r="L1614" t="s">
        <v>5374</v>
      </c>
      <c r="M1614" t="s">
        <v>143</v>
      </c>
      <c r="N1614" t="s">
        <v>26</v>
      </c>
      <c r="O1614" s="2">
        <v>45077.987905092596</v>
      </c>
      <c r="P1614" s="2">
        <v>45078.666377314818</v>
      </c>
      <c r="Q1614">
        <v>2</v>
      </c>
      <c r="R1614" t="str">
        <f t="shared" ca="1" si="25"/>
        <v>Rahul</v>
      </c>
      <c r="S1614" t="str">
        <f>IFERROR(TEXT(DATEVALUE(LEFT(Table1[[#This Row],[Date of Purchase]],10)), "MMMM"), TEXT(Table1[[#This Row],[Date of Purchase]], "MMMM"))</f>
        <v>January</v>
      </c>
      <c r="T1614" t="str">
        <f>IF(OR(
  AND(Table1[[#This Row],[Ticket Priority]]="Critical", Table1[[#This Row],[Ticket Status]]&lt;&gt;"Closed"),
  AND(Table1[[#This Row],[Ticket Priority]]="High", Table1[[#This Row],[Ticket Status]]="Open")
), "Yes", "No")</f>
        <v>No</v>
      </c>
      <c r="U1614" s="4" t="str">
        <f>IF(Table1[[#This Row],[Ticket Status]]="Closed","Yes","No")</f>
        <v>Yes</v>
      </c>
      <c r="V1614" s="4" t="str">
        <f>IF(Table1[[#This Row],[Ticket Status]]="Pending Customer Response","Yes","No")</f>
        <v>No</v>
      </c>
      <c r="W1614" s="5">
        <f ca="1">COUNTIFS(Table1[Agent_name],Table1[[#This Row],[Agent_name]],Table1[Month],Table1[[#This Row],[Month]])/160</f>
        <v>0.22500000000000001</v>
      </c>
    </row>
    <row r="1615" spans="1:23" x14ac:dyDescent="0.25">
      <c r="A1615">
        <v>1614</v>
      </c>
      <c r="B1615" t="s">
        <v>5375</v>
      </c>
      <c r="C1615" t="s">
        <v>5376</v>
      </c>
      <c r="D1615">
        <v>47</v>
      </c>
      <c r="E1615" t="s">
        <v>19</v>
      </c>
      <c r="F1615" t="s">
        <v>149</v>
      </c>
      <c r="G1615" s="1">
        <v>44228</v>
      </c>
      <c r="H1615" t="s">
        <v>59</v>
      </c>
      <c r="I1615" t="s">
        <v>67</v>
      </c>
      <c r="J1615" s="3" t="s">
        <v>5377</v>
      </c>
      <c r="K1615" t="s">
        <v>39</v>
      </c>
      <c r="L1615" t="s">
        <v>5378</v>
      </c>
      <c r="M1615" t="s">
        <v>25</v>
      </c>
      <c r="N1615" t="s">
        <v>83</v>
      </c>
      <c r="O1615" s="2">
        <v>45078.237928240742</v>
      </c>
      <c r="P1615" s="2">
        <v>45078.315706018519</v>
      </c>
      <c r="Q1615">
        <v>1</v>
      </c>
      <c r="R1615" t="str">
        <f t="shared" ca="1" si="25"/>
        <v>Priya</v>
      </c>
      <c r="S1615" t="str">
        <f>IFERROR(TEXT(DATEVALUE(LEFT(Table1[[#This Row],[Date of Purchase]],10)), "MMMM"), TEXT(Table1[[#This Row],[Date of Purchase]], "MMMM"))</f>
        <v>February</v>
      </c>
      <c r="T1615" t="str">
        <f>IF(OR(
  AND(Table1[[#This Row],[Ticket Priority]]="Critical", Table1[[#This Row],[Ticket Status]]&lt;&gt;"Closed"),
  AND(Table1[[#This Row],[Ticket Priority]]="High", Table1[[#This Row],[Ticket Status]]="Open")
), "Yes", "No")</f>
        <v>No</v>
      </c>
      <c r="U1615" s="4" t="str">
        <f>IF(Table1[[#This Row],[Ticket Status]]="Closed","Yes","No")</f>
        <v>Yes</v>
      </c>
      <c r="V1615" s="4" t="str">
        <f>IF(Table1[[#This Row],[Ticket Status]]="Pending Customer Response","Yes","No")</f>
        <v>No</v>
      </c>
      <c r="W1615" s="5">
        <f ca="1">COUNTIFS(Table1[Agent_name],Table1[[#This Row],[Agent_name]],Table1[Month],Table1[[#This Row],[Month]])/160</f>
        <v>0.44374999999999998</v>
      </c>
    </row>
    <row r="1616" spans="1:23" x14ac:dyDescent="0.25">
      <c r="A1616">
        <v>1615</v>
      </c>
      <c r="B1616" t="s">
        <v>5379</v>
      </c>
      <c r="C1616" t="s">
        <v>5380</v>
      </c>
      <c r="D1616">
        <v>60</v>
      </c>
      <c r="E1616" t="s">
        <v>29</v>
      </c>
      <c r="F1616" t="s">
        <v>161</v>
      </c>
      <c r="G1616" s="1">
        <v>44526</v>
      </c>
      <c r="H1616" t="s">
        <v>21</v>
      </c>
      <c r="I1616" t="s">
        <v>72</v>
      </c>
      <c r="J1616" s="3" t="s">
        <v>2443</v>
      </c>
      <c r="K1616" t="s">
        <v>39</v>
      </c>
      <c r="L1616" t="s">
        <v>5381</v>
      </c>
      <c r="M1616" t="s">
        <v>41</v>
      </c>
      <c r="N1616" t="s">
        <v>26</v>
      </c>
      <c r="O1616" s="2">
        <v>45078.577511574076</v>
      </c>
      <c r="P1616" s="2">
        <v>45077.983761574076</v>
      </c>
      <c r="Q1616">
        <v>3</v>
      </c>
      <c r="R1616" t="str">
        <f t="shared" ca="1" si="25"/>
        <v>Ravi</v>
      </c>
      <c r="S1616" t="str">
        <f>IFERROR(TEXT(DATEVALUE(LEFT(Table1[[#This Row],[Date of Purchase]],10)), "MMMM"), TEXT(Table1[[#This Row],[Date of Purchase]], "MMMM"))</f>
        <v>November</v>
      </c>
      <c r="T1616" t="str">
        <f>IF(OR(
  AND(Table1[[#This Row],[Ticket Priority]]="Critical", Table1[[#This Row],[Ticket Status]]&lt;&gt;"Closed"),
  AND(Table1[[#This Row],[Ticket Priority]]="High", Table1[[#This Row],[Ticket Status]]="Open")
), "Yes", "No")</f>
        <v>No</v>
      </c>
      <c r="U1616" s="4" t="str">
        <f>IF(Table1[[#This Row],[Ticket Status]]="Closed","Yes","No")</f>
        <v>Yes</v>
      </c>
      <c r="V1616" s="4" t="str">
        <f>IF(Table1[[#This Row],[Ticket Status]]="Pending Customer Response","Yes","No")</f>
        <v>No</v>
      </c>
      <c r="W1616" s="5">
        <f ca="1">COUNTIFS(Table1[Agent_name],Table1[[#This Row],[Agent_name]],Table1[Month],Table1[[#This Row],[Month]])/160</f>
        <v>0.61875000000000002</v>
      </c>
    </row>
    <row r="1617" spans="1:23" x14ac:dyDescent="0.25">
      <c r="A1617">
        <v>1616</v>
      </c>
      <c r="B1617" t="s">
        <v>5382</v>
      </c>
      <c r="C1617" t="s">
        <v>5383</v>
      </c>
      <c r="D1617">
        <v>41</v>
      </c>
      <c r="E1617" t="s">
        <v>19</v>
      </c>
      <c r="F1617" t="s">
        <v>86</v>
      </c>
      <c r="G1617" s="1">
        <v>44406</v>
      </c>
      <c r="H1617" t="s">
        <v>21</v>
      </c>
      <c r="I1617" t="s">
        <v>22</v>
      </c>
      <c r="J1617" s="3" t="s">
        <v>5384</v>
      </c>
      <c r="K1617" t="s">
        <v>24</v>
      </c>
      <c r="M1617" t="s">
        <v>143</v>
      </c>
      <c r="N1617" t="s">
        <v>33</v>
      </c>
      <c r="O1617" s="2">
        <v>45078.213645833333</v>
      </c>
      <c r="Q1617">
        <v>5</v>
      </c>
      <c r="R1617" t="str">
        <f t="shared" ca="1" si="25"/>
        <v>Mohit</v>
      </c>
      <c r="S1617" t="str">
        <f>IFERROR(TEXT(DATEVALUE(LEFT(Table1[[#This Row],[Date of Purchase]],10)), "MMMM"), TEXT(Table1[[#This Row],[Date of Purchase]], "MMMM"))</f>
        <v>July</v>
      </c>
      <c r="T1617" t="str">
        <f>IF(OR(
  AND(Table1[[#This Row],[Ticket Priority]]="Critical", Table1[[#This Row],[Ticket Status]]&lt;&gt;"Closed"),
  AND(Table1[[#This Row],[Ticket Priority]]="High", Table1[[#This Row],[Ticket Status]]="Open")
), "Yes", "No")</f>
        <v>No</v>
      </c>
      <c r="U1617" s="4" t="str">
        <f>IF(Table1[[#This Row],[Ticket Status]]="Closed","Yes","No")</f>
        <v>No</v>
      </c>
      <c r="V1617" s="4" t="str">
        <f>IF(Table1[[#This Row],[Ticket Status]]="Pending Customer Response","Yes","No")</f>
        <v>Yes</v>
      </c>
      <c r="W1617" s="5">
        <f ca="1">COUNTIFS(Table1[Agent_name],Table1[[#This Row],[Agent_name]],Table1[Month],Table1[[#This Row],[Month]])/160</f>
        <v>0.53125</v>
      </c>
    </row>
    <row r="1618" spans="1:23" x14ac:dyDescent="0.25">
      <c r="A1618">
        <v>1617</v>
      </c>
      <c r="B1618" t="s">
        <v>5385</v>
      </c>
      <c r="C1618" t="s">
        <v>5386</v>
      </c>
      <c r="D1618">
        <v>46</v>
      </c>
      <c r="E1618" t="s">
        <v>19</v>
      </c>
      <c r="F1618" t="s">
        <v>107</v>
      </c>
      <c r="G1618" s="1">
        <v>43956</v>
      </c>
      <c r="H1618" t="s">
        <v>67</v>
      </c>
      <c r="I1618" t="s">
        <v>59</v>
      </c>
      <c r="J1618" s="3" t="s">
        <v>5387</v>
      </c>
      <c r="K1618" t="s">
        <v>24</v>
      </c>
      <c r="M1618" t="s">
        <v>89</v>
      </c>
      <c r="N1618" t="s">
        <v>55</v>
      </c>
      <c r="O1618" s="2">
        <v>45078.219212962962</v>
      </c>
      <c r="Q1618">
        <v>5</v>
      </c>
      <c r="R1618" t="str">
        <f t="shared" ca="1" si="25"/>
        <v>Divya</v>
      </c>
      <c r="S1618" t="str">
        <f>IFERROR(TEXT(DATEVALUE(LEFT(Table1[[#This Row],[Date of Purchase]],10)), "MMMM"), TEXT(Table1[[#This Row],[Date of Purchase]], "MMMM"))</f>
        <v>May</v>
      </c>
      <c r="T1618" t="str">
        <f>IF(OR(
  AND(Table1[[#This Row],[Ticket Priority]]="Critical", Table1[[#This Row],[Ticket Status]]&lt;&gt;"Closed"),
  AND(Table1[[#This Row],[Ticket Priority]]="High", Table1[[#This Row],[Ticket Status]]="Open")
), "Yes", "No")</f>
        <v>No</v>
      </c>
      <c r="U1618" s="4" t="str">
        <f>IF(Table1[[#This Row],[Ticket Status]]="Closed","Yes","No")</f>
        <v>No</v>
      </c>
      <c r="V1618" s="4" t="str">
        <f>IF(Table1[[#This Row],[Ticket Status]]="Pending Customer Response","Yes","No")</f>
        <v>Yes</v>
      </c>
      <c r="W1618" s="5">
        <f ca="1">COUNTIFS(Table1[Agent_name],Table1[[#This Row],[Agent_name]],Table1[Month],Table1[[#This Row],[Month]])/160</f>
        <v>0.23125000000000001</v>
      </c>
    </row>
    <row r="1619" spans="1:23" x14ac:dyDescent="0.25">
      <c r="A1619">
        <v>1618</v>
      </c>
      <c r="B1619" t="s">
        <v>5388</v>
      </c>
      <c r="C1619" t="s">
        <v>5389</v>
      </c>
      <c r="D1619">
        <v>20</v>
      </c>
      <c r="E1619" t="s">
        <v>29</v>
      </c>
      <c r="F1619" t="s">
        <v>202</v>
      </c>
      <c r="G1619" s="1">
        <v>44117</v>
      </c>
      <c r="H1619" t="s">
        <v>67</v>
      </c>
      <c r="I1619" t="s">
        <v>31</v>
      </c>
      <c r="J1619" s="3" t="s">
        <v>5390</v>
      </c>
      <c r="K1619" t="s">
        <v>39</v>
      </c>
      <c r="L1619" t="s">
        <v>5391</v>
      </c>
      <c r="M1619" t="s">
        <v>25</v>
      </c>
      <c r="N1619" t="s">
        <v>83</v>
      </c>
      <c r="O1619" s="2">
        <v>45078.335902777777</v>
      </c>
      <c r="P1619" s="2">
        <v>45078.010208333333</v>
      </c>
      <c r="Q1619">
        <v>1</v>
      </c>
      <c r="R1619" t="str">
        <f t="shared" ca="1" si="25"/>
        <v>Rahul</v>
      </c>
      <c r="S1619" t="str">
        <f>IFERROR(TEXT(DATEVALUE(LEFT(Table1[[#This Row],[Date of Purchase]],10)), "MMMM"), TEXT(Table1[[#This Row],[Date of Purchase]], "MMMM"))</f>
        <v>October</v>
      </c>
      <c r="T1619" t="str">
        <f>IF(OR(
  AND(Table1[[#This Row],[Ticket Priority]]="Critical", Table1[[#This Row],[Ticket Status]]&lt;&gt;"Closed"),
  AND(Table1[[#This Row],[Ticket Priority]]="High", Table1[[#This Row],[Ticket Status]]="Open")
), "Yes", "No")</f>
        <v>No</v>
      </c>
      <c r="U1619" s="4" t="str">
        <f>IF(Table1[[#This Row],[Ticket Status]]="Closed","Yes","No")</f>
        <v>Yes</v>
      </c>
      <c r="V1619" s="4" t="str">
        <f>IF(Table1[[#This Row],[Ticket Status]]="Pending Customer Response","Yes","No")</f>
        <v>No</v>
      </c>
      <c r="W1619" s="5">
        <f ca="1">COUNTIFS(Table1[Agent_name],Table1[[#This Row],[Agent_name]],Table1[Month],Table1[[#This Row],[Month]])/160</f>
        <v>0.23125000000000001</v>
      </c>
    </row>
    <row r="1620" spans="1:23" x14ac:dyDescent="0.25">
      <c r="A1620">
        <v>1619</v>
      </c>
      <c r="B1620" t="s">
        <v>5392</v>
      </c>
      <c r="C1620" t="s">
        <v>5393</v>
      </c>
      <c r="D1620">
        <v>63</v>
      </c>
      <c r="E1620" t="s">
        <v>29</v>
      </c>
      <c r="F1620" t="s">
        <v>36</v>
      </c>
      <c r="G1620" s="1">
        <v>44334</v>
      </c>
      <c r="H1620" t="s">
        <v>67</v>
      </c>
      <c r="I1620" t="s">
        <v>67</v>
      </c>
      <c r="J1620" s="3" t="s">
        <v>5394</v>
      </c>
      <c r="K1620" t="s">
        <v>39</v>
      </c>
      <c r="L1620" t="s">
        <v>5395</v>
      </c>
      <c r="M1620" t="s">
        <v>25</v>
      </c>
      <c r="N1620" t="s">
        <v>33</v>
      </c>
      <c r="O1620" s="2">
        <v>45078.795648148145</v>
      </c>
      <c r="P1620" s="2">
        <v>45078.89912037037</v>
      </c>
      <c r="Q1620">
        <v>1</v>
      </c>
      <c r="R1620" t="str">
        <f t="shared" ca="1" si="25"/>
        <v>Neha</v>
      </c>
      <c r="S1620" t="str">
        <f>IFERROR(TEXT(DATEVALUE(LEFT(Table1[[#This Row],[Date of Purchase]],10)), "MMMM"), TEXT(Table1[[#This Row],[Date of Purchase]], "MMMM"))</f>
        <v>May</v>
      </c>
      <c r="T1620" t="str">
        <f>IF(OR(
  AND(Table1[[#This Row],[Ticket Priority]]="Critical", Table1[[#This Row],[Ticket Status]]&lt;&gt;"Closed"),
  AND(Table1[[#This Row],[Ticket Priority]]="High", Table1[[#This Row],[Ticket Status]]="Open")
), "Yes", "No")</f>
        <v>No</v>
      </c>
      <c r="U1620" s="4" t="str">
        <f>IF(Table1[[#This Row],[Ticket Status]]="Closed","Yes","No")</f>
        <v>Yes</v>
      </c>
      <c r="V1620" s="4" t="str">
        <f>IF(Table1[[#This Row],[Ticket Status]]="Pending Customer Response","Yes","No")</f>
        <v>No</v>
      </c>
      <c r="W1620" s="5">
        <f ca="1">COUNTIFS(Table1[Agent_name],Table1[[#This Row],[Agent_name]],Table1[Month],Table1[[#This Row],[Month]])/160</f>
        <v>0.20624999999999999</v>
      </c>
    </row>
    <row r="1621" spans="1:23" x14ac:dyDescent="0.25">
      <c r="A1621">
        <v>1620</v>
      </c>
      <c r="B1621" t="s">
        <v>5396</v>
      </c>
      <c r="C1621" t="s">
        <v>5397</v>
      </c>
      <c r="D1621">
        <v>54</v>
      </c>
      <c r="E1621" t="s">
        <v>58</v>
      </c>
      <c r="F1621" t="s">
        <v>149</v>
      </c>
      <c r="G1621" s="1">
        <v>44019</v>
      </c>
      <c r="H1621" t="s">
        <v>21</v>
      </c>
      <c r="I1621" t="s">
        <v>31</v>
      </c>
      <c r="J1621" s="3" t="s">
        <v>5398</v>
      </c>
      <c r="K1621" t="s">
        <v>62</v>
      </c>
      <c r="M1621" t="s">
        <v>143</v>
      </c>
      <c r="N1621" t="s">
        <v>33</v>
      </c>
      <c r="Q1621">
        <v>5</v>
      </c>
      <c r="R1621" t="str">
        <f t="shared" ca="1" si="25"/>
        <v>Rahul</v>
      </c>
      <c r="S1621" t="str">
        <f>IFERROR(TEXT(DATEVALUE(LEFT(Table1[[#This Row],[Date of Purchase]],10)), "MMMM"), TEXT(Table1[[#This Row],[Date of Purchase]], "MMMM"))</f>
        <v>July</v>
      </c>
      <c r="T1621" t="str">
        <f>IF(OR(
  AND(Table1[[#This Row],[Ticket Priority]]="Critical", Table1[[#This Row],[Ticket Status]]&lt;&gt;"Closed"),
  AND(Table1[[#This Row],[Ticket Priority]]="High", Table1[[#This Row],[Ticket Status]]="Open")
), "Yes", "No")</f>
        <v>No</v>
      </c>
      <c r="U1621" s="4" t="str">
        <f>IF(Table1[[#This Row],[Ticket Status]]="Closed","Yes","No")</f>
        <v>No</v>
      </c>
      <c r="V1621" s="4" t="str">
        <f>IF(Table1[[#This Row],[Ticket Status]]="Pending Customer Response","Yes","No")</f>
        <v>No</v>
      </c>
      <c r="W1621" s="5">
        <f ca="1">COUNTIFS(Table1[Agent_name],Table1[[#This Row],[Agent_name]],Table1[Month],Table1[[#This Row],[Month]])/160</f>
        <v>0.21249999999999999</v>
      </c>
    </row>
    <row r="1622" spans="1:23" x14ac:dyDescent="0.25">
      <c r="A1622">
        <v>1621</v>
      </c>
      <c r="B1622" t="s">
        <v>5399</v>
      </c>
      <c r="C1622" t="s">
        <v>5400</v>
      </c>
      <c r="D1622">
        <v>38</v>
      </c>
      <c r="E1622" t="s">
        <v>29</v>
      </c>
      <c r="F1622" t="s">
        <v>173</v>
      </c>
      <c r="G1622" s="1">
        <v>44156</v>
      </c>
      <c r="H1622" t="s">
        <v>66</v>
      </c>
      <c r="I1622" t="s">
        <v>31</v>
      </c>
      <c r="J1622" s="3" t="s">
        <v>5401</v>
      </c>
      <c r="K1622" t="s">
        <v>62</v>
      </c>
      <c r="M1622" t="s">
        <v>25</v>
      </c>
      <c r="N1622" t="s">
        <v>83</v>
      </c>
      <c r="Q1622">
        <v>5</v>
      </c>
      <c r="R1622" t="str">
        <f t="shared" ca="1" si="25"/>
        <v>Mohit</v>
      </c>
      <c r="S1622" t="str">
        <f>IFERROR(TEXT(DATEVALUE(LEFT(Table1[[#This Row],[Date of Purchase]],10)), "MMMM"), TEXT(Table1[[#This Row],[Date of Purchase]], "MMMM"))</f>
        <v>November</v>
      </c>
      <c r="T1622" t="str">
        <f>IF(OR(
  AND(Table1[[#This Row],[Ticket Priority]]="Critical", Table1[[#This Row],[Ticket Status]]&lt;&gt;"Closed"),
  AND(Table1[[#This Row],[Ticket Priority]]="High", Table1[[#This Row],[Ticket Status]]="Open")
), "Yes", "No")</f>
        <v>Yes</v>
      </c>
      <c r="U1622" s="4" t="str">
        <f>IF(Table1[[#This Row],[Ticket Status]]="Closed","Yes","No")</f>
        <v>No</v>
      </c>
      <c r="V1622" s="4" t="str">
        <f>IF(Table1[[#This Row],[Ticket Status]]="Pending Customer Response","Yes","No")</f>
        <v>No</v>
      </c>
      <c r="W1622" s="5">
        <f ca="1">COUNTIFS(Table1[Agent_name],Table1[[#This Row],[Agent_name]],Table1[Month],Table1[[#This Row],[Month]])/160</f>
        <v>0.4375</v>
      </c>
    </row>
    <row r="1623" spans="1:23" x14ac:dyDescent="0.25">
      <c r="A1623">
        <v>1622</v>
      </c>
      <c r="B1623" t="s">
        <v>5402</v>
      </c>
      <c r="C1623" t="s">
        <v>5403</v>
      </c>
      <c r="D1623">
        <v>47</v>
      </c>
      <c r="E1623" t="s">
        <v>29</v>
      </c>
      <c r="F1623" t="s">
        <v>76</v>
      </c>
      <c r="G1623" s="1">
        <v>44381</v>
      </c>
      <c r="H1623" t="s">
        <v>45</v>
      </c>
      <c r="I1623" t="s">
        <v>77</v>
      </c>
      <c r="J1623" s="3" t="s">
        <v>5404</v>
      </c>
      <c r="K1623" t="s">
        <v>24</v>
      </c>
      <c r="M1623" t="s">
        <v>89</v>
      </c>
      <c r="N1623" t="s">
        <v>26</v>
      </c>
      <c r="O1623" s="2">
        <v>45078.258206018516</v>
      </c>
      <c r="Q1623">
        <v>5</v>
      </c>
      <c r="R1623" t="str">
        <f t="shared" ca="1" si="25"/>
        <v>Mohit</v>
      </c>
      <c r="S1623" t="str">
        <f>IFERROR(TEXT(DATEVALUE(LEFT(Table1[[#This Row],[Date of Purchase]],10)), "MMMM"), TEXT(Table1[[#This Row],[Date of Purchase]], "MMMM"))</f>
        <v>July</v>
      </c>
      <c r="T1623" t="str">
        <f>IF(OR(
  AND(Table1[[#This Row],[Ticket Priority]]="Critical", Table1[[#This Row],[Ticket Status]]&lt;&gt;"Closed"),
  AND(Table1[[#This Row],[Ticket Priority]]="High", Table1[[#This Row],[Ticket Status]]="Open")
), "Yes", "No")</f>
        <v>No</v>
      </c>
      <c r="U1623" s="4" t="str">
        <f>IF(Table1[[#This Row],[Ticket Status]]="Closed","Yes","No")</f>
        <v>No</v>
      </c>
      <c r="V1623" s="4" t="str">
        <f>IF(Table1[[#This Row],[Ticket Status]]="Pending Customer Response","Yes","No")</f>
        <v>Yes</v>
      </c>
      <c r="W1623" s="5">
        <f ca="1">COUNTIFS(Table1[Agent_name],Table1[[#This Row],[Agent_name]],Table1[Month],Table1[[#This Row],[Month]])/160</f>
        <v>0.53125</v>
      </c>
    </row>
    <row r="1624" spans="1:23" x14ac:dyDescent="0.25">
      <c r="A1624">
        <v>1623</v>
      </c>
      <c r="B1624" t="s">
        <v>5405</v>
      </c>
      <c r="C1624" t="s">
        <v>5406</v>
      </c>
      <c r="D1624">
        <v>56</v>
      </c>
      <c r="E1624" t="s">
        <v>19</v>
      </c>
      <c r="F1624" t="s">
        <v>107</v>
      </c>
      <c r="G1624" s="1">
        <v>43983</v>
      </c>
      <c r="H1624" t="s">
        <v>45</v>
      </c>
      <c r="I1624" t="s">
        <v>31</v>
      </c>
      <c r="J1624" s="3" t="s">
        <v>5407</v>
      </c>
      <c r="K1624" t="s">
        <v>39</v>
      </c>
      <c r="L1624" t="s">
        <v>5408</v>
      </c>
      <c r="M1624" t="s">
        <v>41</v>
      </c>
      <c r="N1624" t="s">
        <v>26</v>
      </c>
      <c r="O1624" s="2">
        <v>45078.062384259261</v>
      </c>
      <c r="P1624" s="2">
        <v>45078.591550925928</v>
      </c>
      <c r="Q1624">
        <v>5</v>
      </c>
      <c r="R1624" t="str">
        <f t="shared" ca="1" si="25"/>
        <v>Ravi</v>
      </c>
      <c r="S1624" t="str">
        <f>IFERROR(TEXT(DATEVALUE(LEFT(Table1[[#This Row],[Date of Purchase]],10)), "MMMM"), TEXT(Table1[[#This Row],[Date of Purchase]], "MMMM"))</f>
        <v>June</v>
      </c>
      <c r="T1624" t="str">
        <f>IF(OR(
  AND(Table1[[#This Row],[Ticket Priority]]="Critical", Table1[[#This Row],[Ticket Status]]&lt;&gt;"Closed"),
  AND(Table1[[#This Row],[Ticket Priority]]="High", Table1[[#This Row],[Ticket Status]]="Open")
), "Yes", "No")</f>
        <v>No</v>
      </c>
      <c r="U1624" s="4" t="str">
        <f>IF(Table1[[#This Row],[Ticket Status]]="Closed","Yes","No")</f>
        <v>Yes</v>
      </c>
      <c r="V1624" s="4" t="str">
        <f>IF(Table1[[#This Row],[Ticket Status]]="Pending Customer Response","Yes","No")</f>
        <v>No</v>
      </c>
      <c r="W1624" s="5">
        <f ca="1">COUNTIFS(Table1[Agent_name],Table1[[#This Row],[Agent_name]],Table1[Month],Table1[[#This Row],[Month]])/160</f>
        <v>0.58125000000000004</v>
      </c>
    </row>
    <row r="1625" spans="1:23" x14ac:dyDescent="0.25">
      <c r="A1625">
        <v>1624</v>
      </c>
      <c r="B1625" t="s">
        <v>5409</v>
      </c>
      <c r="C1625" t="s">
        <v>5410</v>
      </c>
      <c r="D1625">
        <v>52</v>
      </c>
      <c r="E1625" t="s">
        <v>29</v>
      </c>
      <c r="F1625" t="s">
        <v>655</v>
      </c>
      <c r="G1625" s="1">
        <v>43883</v>
      </c>
      <c r="H1625" t="s">
        <v>59</v>
      </c>
      <c r="I1625" t="s">
        <v>113</v>
      </c>
      <c r="J1625" s="3" t="s">
        <v>5411</v>
      </c>
      <c r="K1625" t="s">
        <v>39</v>
      </c>
      <c r="L1625" t="s">
        <v>5412</v>
      </c>
      <c r="M1625" t="s">
        <v>89</v>
      </c>
      <c r="N1625" t="s">
        <v>83</v>
      </c>
      <c r="O1625" s="2">
        <v>45078.446435185186</v>
      </c>
      <c r="P1625" s="2">
        <v>45078.547129629631</v>
      </c>
      <c r="Q1625">
        <v>4</v>
      </c>
      <c r="R1625" t="str">
        <f t="shared" ca="1" si="25"/>
        <v>Sara</v>
      </c>
      <c r="S1625" t="str">
        <f>IFERROR(TEXT(DATEVALUE(LEFT(Table1[[#This Row],[Date of Purchase]],10)), "MMMM"), TEXT(Table1[[#This Row],[Date of Purchase]], "MMMM"))</f>
        <v>February</v>
      </c>
      <c r="T1625" t="str">
        <f>IF(OR(
  AND(Table1[[#This Row],[Ticket Priority]]="Critical", Table1[[#This Row],[Ticket Status]]&lt;&gt;"Closed"),
  AND(Table1[[#This Row],[Ticket Priority]]="High", Table1[[#This Row],[Ticket Status]]="Open")
), "Yes", "No")</f>
        <v>No</v>
      </c>
      <c r="U1625" s="4" t="str">
        <f>IF(Table1[[#This Row],[Ticket Status]]="Closed","Yes","No")</f>
        <v>Yes</v>
      </c>
      <c r="V1625" s="4" t="str">
        <f>IF(Table1[[#This Row],[Ticket Status]]="Pending Customer Response","Yes","No")</f>
        <v>No</v>
      </c>
      <c r="W1625" s="5">
        <f ca="1">COUNTIFS(Table1[Agent_name],Table1[[#This Row],[Agent_name]],Table1[Month],Table1[[#This Row],[Month]])/160</f>
        <v>0.65625</v>
      </c>
    </row>
    <row r="1626" spans="1:23" x14ac:dyDescent="0.25">
      <c r="A1626">
        <v>1625</v>
      </c>
      <c r="B1626" t="s">
        <v>5413</v>
      </c>
      <c r="C1626" t="s">
        <v>5414</v>
      </c>
      <c r="D1626">
        <v>44</v>
      </c>
      <c r="E1626" t="s">
        <v>58</v>
      </c>
      <c r="F1626" t="s">
        <v>103</v>
      </c>
      <c r="G1626" s="1">
        <v>43896</v>
      </c>
      <c r="H1626" t="s">
        <v>66</v>
      </c>
      <c r="I1626" t="s">
        <v>99</v>
      </c>
      <c r="J1626" s="3" t="s">
        <v>5415</v>
      </c>
      <c r="K1626" t="s">
        <v>24</v>
      </c>
      <c r="M1626" t="s">
        <v>89</v>
      </c>
      <c r="N1626" t="s">
        <v>33</v>
      </c>
      <c r="O1626" s="2">
        <v>45078.612430555557</v>
      </c>
      <c r="Q1626">
        <v>5</v>
      </c>
      <c r="R1626" t="str">
        <f t="shared" ca="1" si="25"/>
        <v>Mohit</v>
      </c>
      <c r="S1626" t="str">
        <f>IFERROR(TEXT(DATEVALUE(LEFT(Table1[[#This Row],[Date of Purchase]],10)), "MMMM"), TEXT(Table1[[#This Row],[Date of Purchase]], "MMMM"))</f>
        <v>March</v>
      </c>
      <c r="T1626" t="str">
        <f>IF(OR(
  AND(Table1[[#This Row],[Ticket Priority]]="Critical", Table1[[#This Row],[Ticket Status]]&lt;&gt;"Closed"),
  AND(Table1[[#This Row],[Ticket Priority]]="High", Table1[[#This Row],[Ticket Status]]="Open")
), "Yes", "No")</f>
        <v>No</v>
      </c>
      <c r="U1626" s="4" t="str">
        <f>IF(Table1[[#This Row],[Ticket Status]]="Closed","Yes","No")</f>
        <v>No</v>
      </c>
      <c r="V1626" s="4" t="str">
        <f>IF(Table1[[#This Row],[Ticket Status]]="Pending Customer Response","Yes","No")</f>
        <v>Yes</v>
      </c>
      <c r="W1626" s="5">
        <f ca="1">COUNTIFS(Table1[Agent_name],Table1[[#This Row],[Agent_name]],Table1[Month],Table1[[#This Row],[Month]])/160</f>
        <v>0.45624999999999999</v>
      </c>
    </row>
    <row r="1627" spans="1:23" x14ac:dyDescent="0.25">
      <c r="A1627">
        <v>1626</v>
      </c>
      <c r="B1627" t="s">
        <v>5416</v>
      </c>
      <c r="C1627" t="s">
        <v>5417</v>
      </c>
      <c r="D1627">
        <v>42</v>
      </c>
      <c r="E1627" t="s">
        <v>58</v>
      </c>
      <c r="F1627" t="s">
        <v>431</v>
      </c>
      <c r="G1627" s="1">
        <v>44407</v>
      </c>
      <c r="H1627" t="s">
        <v>66</v>
      </c>
      <c r="I1627" t="s">
        <v>72</v>
      </c>
      <c r="J1627" s="3" t="s">
        <v>5418</v>
      </c>
      <c r="K1627" t="s">
        <v>24</v>
      </c>
      <c r="M1627" t="s">
        <v>143</v>
      </c>
      <c r="N1627" t="s">
        <v>33</v>
      </c>
      <c r="O1627" s="2">
        <v>45078.765914351854</v>
      </c>
      <c r="Q1627">
        <v>5</v>
      </c>
      <c r="R1627" t="str">
        <f t="shared" ca="1" si="25"/>
        <v>Divya</v>
      </c>
      <c r="S1627" t="str">
        <f>IFERROR(TEXT(DATEVALUE(LEFT(Table1[[#This Row],[Date of Purchase]],10)), "MMMM"), TEXT(Table1[[#This Row],[Date of Purchase]], "MMMM"))</f>
        <v>July</v>
      </c>
      <c r="T1627" t="str">
        <f>IF(OR(
  AND(Table1[[#This Row],[Ticket Priority]]="Critical", Table1[[#This Row],[Ticket Status]]&lt;&gt;"Closed"),
  AND(Table1[[#This Row],[Ticket Priority]]="High", Table1[[#This Row],[Ticket Status]]="Open")
), "Yes", "No")</f>
        <v>No</v>
      </c>
      <c r="U1627" s="4" t="str">
        <f>IF(Table1[[#This Row],[Ticket Status]]="Closed","Yes","No")</f>
        <v>No</v>
      </c>
      <c r="V1627" s="4" t="str">
        <f>IF(Table1[[#This Row],[Ticket Status]]="Pending Customer Response","Yes","No")</f>
        <v>Yes</v>
      </c>
      <c r="W1627" s="5">
        <f ca="1">COUNTIFS(Table1[Agent_name],Table1[[#This Row],[Agent_name]],Table1[Month],Table1[[#This Row],[Month]])/160</f>
        <v>0.25</v>
      </c>
    </row>
    <row r="1628" spans="1:23" x14ac:dyDescent="0.25">
      <c r="A1628">
        <v>1627</v>
      </c>
      <c r="B1628" t="s">
        <v>5419</v>
      </c>
      <c r="C1628" t="s">
        <v>5420</v>
      </c>
      <c r="D1628">
        <v>45</v>
      </c>
      <c r="E1628" t="s">
        <v>29</v>
      </c>
      <c r="F1628" t="s">
        <v>223</v>
      </c>
      <c r="G1628" s="1">
        <v>44273</v>
      </c>
      <c r="H1628" t="s">
        <v>21</v>
      </c>
      <c r="I1628" t="s">
        <v>141</v>
      </c>
      <c r="J1628" s="3" t="s">
        <v>5421</v>
      </c>
      <c r="K1628" t="s">
        <v>62</v>
      </c>
      <c r="M1628" t="s">
        <v>25</v>
      </c>
      <c r="N1628" t="s">
        <v>55</v>
      </c>
      <c r="Q1628">
        <v>5</v>
      </c>
      <c r="R1628" t="str">
        <f t="shared" ca="1" si="25"/>
        <v>Aisha</v>
      </c>
      <c r="S1628" t="str">
        <f>IFERROR(TEXT(DATEVALUE(LEFT(Table1[[#This Row],[Date of Purchase]],10)), "MMMM"), TEXT(Table1[[#This Row],[Date of Purchase]], "MMMM"))</f>
        <v>March</v>
      </c>
      <c r="T1628" t="str">
        <f>IF(OR(
  AND(Table1[[#This Row],[Ticket Priority]]="Critical", Table1[[#This Row],[Ticket Status]]&lt;&gt;"Closed"),
  AND(Table1[[#This Row],[Ticket Priority]]="High", Table1[[#This Row],[Ticket Status]]="Open")
), "Yes", "No")</f>
        <v>Yes</v>
      </c>
      <c r="U1628" s="4" t="str">
        <f>IF(Table1[[#This Row],[Ticket Status]]="Closed","Yes","No")</f>
        <v>No</v>
      </c>
      <c r="V1628" s="4" t="str">
        <f>IF(Table1[[#This Row],[Ticket Status]]="Pending Customer Response","Yes","No")</f>
        <v>No</v>
      </c>
      <c r="W1628" s="5">
        <f ca="1">COUNTIFS(Table1[Agent_name],Table1[[#This Row],[Agent_name]],Table1[Month],Table1[[#This Row],[Month]])/160</f>
        <v>1.0062500000000001</v>
      </c>
    </row>
    <row r="1629" spans="1:23" x14ac:dyDescent="0.25">
      <c r="A1629">
        <v>1628</v>
      </c>
      <c r="B1629" t="s">
        <v>5422</v>
      </c>
      <c r="C1629" t="s">
        <v>5423</v>
      </c>
      <c r="D1629">
        <v>57</v>
      </c>
      <c r="E1629" t="s">
        <v>58</v>
      </c>
      <c r="F1629" t="s">
        <v>249</v>
      </c>
      <c r="G1629" s="1">
        <v>43835</v>
      </c>
      <c r="H1629" t="s">
        <v>21</v>
      </c>
      <c r="I1629" t="s">
        <v>31</v>
      </c>
      <c r="J1629" s="3" t="s">
        <v>3826</v>
      </c>
      <c r="K1629" t="s">
        <v>24</v>
      </c>
      <c r="M1629" t="s">
        <v>143</v>
      </c>
      <c r="N1629" t="s">
        <v>26</v>
      </c>
      <c r="O1629" s="2">
        <v>45078.883298611108</v>
      </c>
      <c r="Q1629">
        <v>5</v>
      </c>
      <c r="R1629" t="str">
        <f t="shared" ca="1" si="25"/>
        <v>Ravi</v>
      </c>
      <c r="S1629" t="str">
        <f>IFERROR(TEXT(DATEVALUE(LEFT(Table1[[#This Row],[Date of Purchase]],10)), "MMMM"), TEXT(Table1[[#This Row],[Date of Purchase]], "MMMM"))</f>
        <v>January</v>
      </c>
      <c r="T1629" t="str">
        <f>IF(OR(
  AND(Table1[[#This Row],[Ticket Priority]]="Critical", Table1[[#This Row],[Ticket Status]]&lt;&gt;"Closed"),
  AND(Table1[[#This Row],[Ticket Priority]]="High", Table1[[#This Row],[Ticket Status]]="Open")
), "Yes", "No")</f>
        <v>No</v>
      </c>
      <c r="U1629" s="4" t="str">
        <f>IF(Table1[[#This Row],[Ticket Status]]="Closed","Yes","No")</f>
        <v>No</v>
      </c>
      <c r="V1629" s="4" t="str">
        <f>IF(Table1[[#This Row],[Ticket Status]]="Pending Customer Response","Yes","No")</f>
        <v>Yes</v>
      </c>
      <c r="W1629" s="5">
        <f ca="1">COUNTIFS(Table1[Agent_name],Table1[[#This Row],[Agent_name]],Table1[Month],Table1[[#This Row],[Month]])/160</f>
        <v>0.74375000000000002</v>
      </c>
    </row>
    <row r="1630" spans="1:23" x14ac:dyDescent="0.25">
      <c r="A1630">
        <v>1629</v>
      </c>
      <c r="B1630" t="s">
        <v>5424</v>
      </c>
      <c r="C1630" t="s">
        <v>5425</v>
      </c>
      <c r="D1630">
        <v>52</v>
      </c>
      <c r="E1630" t="s">
        <v>58</v>
      </c>
      <c r="F1630" t="s">
        <v>157</v>
      </c>
      <c r="G1630" s="1">
        <v>44514</v>
      </c>
      <c r="H1630" t="s">
        <v>67</v>
      </c>
      <c r="I1630" t="s">
        <v>99</v>
      </c>
      <c r="J1630" s="3" t="s">
        <v>5426</v>
      </c>
      <c r="K1630" t="s">
        <v>39</v>
      </c>
      <c r="L1630" t="s">
        <v>5427</v>
      </c>
      <c r="M1630" t="s">
        <v>25</v>
      </c>
      <c r="N1630" t="s">
        <v>26</v>
      </c>
      <c r="O1630" s="2">
        <v>45078.577766203707</v>
      </c>
      <c r="P1630" s="2">
        <v>45078.096516203703</v>
      </c>
      <c r="Q1630">
        <v>2</v>
      </c>
      <c r="R1630" t="str">
        <f t="shared" ca="1" si="25"/>
        <v>Rahul</v>
      </c>
      <c r="S1630" t="str">
        <f>IFERROR(TEXT(DATEVALUE(LEFT(Table1[[#This Row],[Date of Purchase]],10)), "MMMM"), TEXT(Table1[[#This Row],[Date of Purchase]], "MMMM"))</f>
        <v>November</v>
      </c>
      <c r="T1630" t="str">
        <f>IF(OR(
  AND(Table1[[#This Row],[Ticket Priority]]="Critical", Table1[[#This Row],[Ticket Status]]&lt;&gt;"Closed"),
  AND(Table1[[#This Row],[Ticket Priority]]="High", Table1[[#This Row],[Ticket Status]]="Open")
), "Yes", "No")</f>
        <v>No</v>
      </c>
      <c r="U1630" s="4" t="str">
        <f>IF(Table1[[#This Row],[Ticket Status]]="Closed","Yes","No")</f>
        <v>Yes</v>
      </c>
      <c r="V1630" s="4" t="str">
        <f>IF(Table1[[#This Row],[Ticket Status]]="Pending Customer Response","Yes","No")</f>
        <v>No</v>
      </c>
      <c r="W1630" s="5">
        <f ca="1">COUNTIFS(Table1[Agent_name],Table1[[#This Row],[Agent_name]],Table1[Month],Table1[[#This Row],[Month]])/160</f>
        <v>0.2</v>
      </c>
    </row>
    <row r="1631" spans="1:23" x14ac:dyDescent="0.25">
      <c r="A1631">
        <v>1630</v>
      </c>
      <c r="B1631" t="s">
        <v>5428</v>
      </c>
      <c r="C1631" t="s">
        <v>5429</v>
      </c>
      <c r="D1631">
        <v>51</v>
      </c>
      <c r="E1631" t="s">
        <v>29</v>
      </c>
      <c r="F1631" t="s">
        <v>202</v>
      </c>
      <c r="G1631" s="1">
        <v>44323</v>
      </c>
      <c r="H1631" t="s">
        <v>59</v>
      </c>
      <c r="I1631" t="s">
        <v>37</v>
      </c>
      <c r="J1631" s="3" t="s">
        <v>5430</v>
      </c>
      <c r="K1631" t="s">
        <v>39</v>
      </c>
      <c r="L1631" t="s">
        <v>5431</v>
      </c>
      <c r="M1631" t="s">
        <v>25</v>
      </c>
      <c r="N1631" t="s">
        <v>26</v>
      </c>
      <c r="O1631" s="2">
        <v>45077.944444444445</v>
      </c>
      <c r="P1631" s="2">
        <v>45078.331250000003</v>
      </c>
      <c r="Q1631">
        <v>4</v>
      </c>
      <c r="R1631" t="str">
        <f t="shared" ca="1" si="25"/>
        <v>Arjun</v>
      </c>
      <c r="S1631" t="str">
        <f>IFERROR(TEXT(DATEVALUE(LEFT(Table1[[#This Row],[Date of Purchase]],10)), "MMMM"), TEXT(Table1[[#This Row],[Date of Purchase]], "MMMM"))</f>
        <v>May</v>
      </c>
      <c r="T1631" t="str">
        <f>IF(OR(
  AND(Table1[[#This Row],[Ticket Priority]]="Critical", Table1[[#This Row],[Ticket Status]]&lt;&gt;"Closed"),
  AND(Table1[[#This Row],[Ticket Priority]]="High", Table1[[#This Row],[Ticket Status]]="Open")
), "Yes", "No")</f>
        <v>No</v>
      </c>
      <c r="U1631" s="4" t="str">
        <f>IF(Table1[[#This Row],[Ticket Status]]="Closed","Yes","No")</f>
        <v>Yes</v>
      </c>
      <c r="V1631" s="4" t="str">
        <f>IF(Table1[[#This Row],[Ticket Status]]="Pending Customer Response","Yes","No")</f>
        <v>No</v>
      </c>
      <c r="W1631" s="5">
        <f ca="1">COUNTIFS(Table1[Agent_name],Table1[[#This Row],[Agent_name]],Table1[Month],Table1[[#This Row],[Month]])/160</f>
        <v>0.2</v>
      </c>
    </row>
    <row r="1632" spans="1:23" x14ac:dyDescent="0.25">
      <c r="A1632">
        <v>1631</v>
      </c>
      <c r="B1632" t="s">
        <v>5432</v>
      </c>
      <c r="C1632" t="s">
        <v>5433</v>
      </c>
      <c r="D1632">
        <v>54</v>
      </c>
      <c r="E1632" t="s">
        <v>19</v>
      </c>
      <c r="F1632" t="s">
        <v>112</v>
      </c>
      <c r="G1632" s="1">
        <v>44540</v>
      </c>
      <c r="H1632" t="s">
        <v>21</v>
      </c>
      <c r="I1632" t="s">
        <v>141</v>
      </c>
      <c r="J1632" s="3" t="s">
        <v>5434</v>
      </c>
      <c r="K1632" t="s">
        <v>62</v>
      </c>
      <c r="M1632" t="s">
        <v>25</v>
      </c>
      <c r="N1632" t="s">
        <v>55</v>
      </c>
      <c r="Q1632">
        <v>5</v>
      </c>
      <c r="R1632" t="str">
        <f t="shared" ca="1" si="25"/>
        <v>Aisha</v>
      </c>
      <c r="S1632" t="str">
        <f>IFERROR(TEXT(DATEVALUE(LEFT(Table1[[#This Row],[Date of Purchase]],10)), "MMMM"), TEXT(Table1[[#This Row],[Date of Purchase]], "MMMM"))</f>
        <v>December</v>
      </c>
      <c r="T1632" t="str">
        <f>IF(OR(
  AND(Table1[[#This Row],[Ticket Priority]]="Critical", Table1[[#This Row],[Ticket Status]]&lt;&gt;"Closed"),
  AND(Table1[[#This Row],[Ticket Priority]]="High", Table1[[#This Row],[Ticket Status]]="Open")
), "Yes", "No")</f>
        <v>Yes</v>
      </c>
      <c r="U1632" s="4" t="str">
        <f>IF(Table1[[#This Row],[Ticket Status]]="Closed","Yes","No")</f>
        <v>No</v>
      </c>
      <c r="V1632" s="4" t="str">
        <f>IF(Table1[[#This Row],[Ticket Status]]="Pending Customer Response","Yes","No")</f>
        <v>No</v>
      </c>
      <c r="W1632" s="5">
        <f ca="1">COUNTIFS(Table1[Agent_name],Table1[[#This Row],[Agent_name]],Table1[Month],Table1[[#This Row],[Month]])/160</f>
        <v>0.91249999999999998</v>
      </c>
    </row>
    <row r="1633" spans="1:23" x14ac:dyDescent="0.25">
      <c r="A1633">
        <v>1632</v>
      </c>
      <c r="B1633" t="s">
        <v>5435</v>
      </c>
      <c r="C1633" t="s">
        <v>5436</v>
      </c>
      <c r="D1633">
        <v>56</v>
      </c>
      <c r="E1633" t="s">
        <v>58</v>
      </c>
      <c r="F1633" t="s">
        <v>223</v>
      </c>
      <c r="G1633" s="1">
        <v>44284</v>
      </c>
      <c r="H1633" t="s">
        <v>67</v>
      </c>
      <c r="I1633" t="s">
        <v>37</v>
      </c>
      <c r="J1633" s="3" t="s">
        <v>5437</v>
      </c>
      <c r="K1633" t="s">
        <v>62</v>
      </c>
      <c r="M1633" t="s">
        <v>41</v>
      </c>
      <c r="N1633" t="s">
        <v>33</v>
      </c>
      <c r="Q1633">
        <v>5</v>
      </c>
      <c r="R1633" t="str">
        <f t="shared" ca="1" si="25"/>
        <v>Arjun</v>
      </c>
      <c r="S1633" t="str">
        <f>IFERROR(TEXT(DATEVALUE(LEFT(Table1[[#This Row],[Date of Purchase]],10)), "MMMM"), TEXT(Table1[[#This Row],[Date of Purchase]], "MMMM"))</f>
        <v>March</v>
      </c>
      <c r="T1633" t="str">
        <f>IF(OR(
  AND(Table1[[#This Row],[Ticket Priority]]="Critical", Table1[[#This Row],[Ticket Status]]&lt;&gt;"Closed"),
  AND(Table1[[#This Row],[Ticket Priority]]="High", Table1[[#This Row],[Ticket Status]]="Open")
), "Yes", "No")</f>
        <v>No</v>
      </c>
      <c r="U1633" s="4" t="str">
        <f>IF(Table1[[#This Row],[Ticket Status]]="Closed","Yes","No")</f>
        <v>No</v>
      </c>
      <c r="V1633" s="4" t="str">
        <f>IF(Table1[[#This Row],[Ticket Status]]="Pending Customer Response","Yes","No")</f>
        <v>No</v>
      </c>
      <c r="W1633" s="5">
        <f ca="1">COUNTIFS(Table1[Agent_name],Table1[[#This Row],[Agent_name]],Table1[Month],Table1[[#This Row],[Month]])/160</f>
        <v>0.23125000000000001</v>
      </c>
    </row>
    <row r="1634" spans="1:23" x14ac:dyDescent="0.25">
      <c r="A1634">
        <v>1633</v>
      </c>
      <c r="B1634" t="s">
        <v>5438</v>
      </c>
      <c r="C1634" t="s">
        <v>5439</v>
      </c>
      <c r="D1634">
        <v>50</v>
      </c>
      <c r="E1634" t="s">
        <v>19</v>
      </c>
      <c r="F1634" t="s">
        <v>107</v>
      </c>
      <c r="G1634" s="1">
        <v>43923</v>
      </c>
      <c r="H1634" t="s">
        <v>66</v>
      </c>
      <c r="I1634" t="s">
        <v>177</v>
      </c>
      <c r="J1634" s="3" t="s">
        <v>2370</v>
      </c>
      <c r="K1634" t="s">
        <v>62</v>
      </c>
      <c r="M1634" t="s">
        <v>41</v>
      </c>
      <c r="N1634" t="s">
        <v>33</v>
      </c>
      <c r="Q1634">
        <v>5</v>
      </c>
      <c r="R1634" t="str">
        <f t="shared" ca="1" si="25"/>
        <v>Sara</v>
      </c>
      <c r="S1634" t="str">
        <f>IFERROR(TEXT(DATEVALUE(LEFT(Table1[[#This Row],[Date of Purchase]],10)), "MMMM"), TEXT(Table1[[#This Row],[Date of Purchase]], "MMMM"))</f>
        <v>April</v>
      </c>
      <c r="T1634" t="str">
        <f>IF(OR(
  AND(Table1[[#This Row],[Ticket Priority]]="Critical", Table1[[#This Row],[Ticket Status]]&lt;&gt;"Closed"),
  AND(Table1[[#This Row],[Ticket Priority]]="High", Table1[[#This Row],[Ticket Status]]="Open")
), "Yes", "No")</f>
        <v>No</v>
      </c>
      <c r="U1634" s="4" t="str">
        <f>IF(Table1[[#This Row],[Ticket Status]]="Closed","Yes","No")</f>
        <v>No</v>
      </c>
      <c r="V1634" s="4" t="str">
        <f>IF(Table1[[#This Row],[Ticket Status]]="Pending Customer Response","Yes","No")</f>
        <v>No</v>
      </c>
      <c r="W1634" s="5">
        <f ca="1">COUNTIFS(Table1[Agent_name],Table1[[#This Row],[Agent_name]],Table1[Month],Table1[[#This Row],[Month]])/160</f>
        <v>0.75624999999999998</v>
      </c>
    </row>
    <row r="1635" spans="1:23" x14ac:dyDescent="0.25">
      <c r="A1635">
        <v>1634</v>
      </c>
      <c r="B1635" t="s">
        <v>5440</v>
      </c>
      <c r="C1635" t="s">
        <v>5441</v>
      </c>
      <c r="D1635">
        <v>65</v>
      </c>
      <c r="E1635" t="s">
        <v>29</v>
      </c>
      <c r="F1635" t="s">
        <v>98</v>
      </c>
      <c r="G1635" s="1">
        <v>44463</v>
      </c>
      <c r="H1635" t="s">
        <v>66</v>
      </c>
      <c r="I1635" t="s">
        <v>22</v>
      </c>
      <c r="J1635" s="3" t="s">
        <v>5442</v>
      </c>
      <c r="K1635" t="s">
        <v>62</v>
      </c>
      <c r="M1635" t="s">
        <v>89</v>
      </c>
      <c r="N1635" t="s">
        <v>26</v>
      </c>
      <c r="Q1635">
        <v>5</v>
      </c>
      <c r="R1635" t="str">
        <f t="shared" ca="1" si="25"/>
        <v>Sara</v>
      </c>
      <c r="S1635" t="str">
        <f>IFERROR(TEXT(DATEVALUE(LEFT(Table1[[#This Row],[Date of Purchase]],10)), "MMMM"), TEXT(Table1[[#This Row],[Date of Purchase]], "MMMM"))</f>
        <v>September</v>
      </c>
      <c r="T1635" t="str">
        <f>IF(OR(
  AND(Table1[[#This Row],[Ticket Priority]]="Critical", Table1[[#This Row],[Ticket Status]]&lt;&gt;"Closed"),
  AND(Table1[[#This Row],[Ticket Priority]]="High", Table1[[#This Row],[Ticket Status]]="Open")
), "Yes", "No")</f>
        <v>Yes</v>
      </c>
      <c r="U1635" s="4" t="str">
        <f>IF(Table1[[#This Row],[Ticket Status]]="Closed","Yes","No")</f>
        <v>No</v>
      </c>
      <c r="V1635" s="4" t="str">
        <f>IF(Table1[[#This Row],[Ticket Status]]="Pending Customer Response","Yes","No")</f>
        <v>No</v>
      </c>
      <c r="W1635" s="5">
        <f ca="1">COUNTIFS(Table1[Agent_name],Table1[[#This Row],[Agent_name]],Table1[Month],Table1[[#This Row],[Month]])/160</f>
        <v>0.65</v>
      </c>
    </row>
    <row r="1636" spans="1:23" x14ac:dyDescent="0.25">
      <c r="A1636">
        <v>1635</v>
      </c>
      <c r="B1636" t="s">
        <v>5443</v>
      </c>
      <c r="C1636" t="s">
        <v>5444</v>
      </c>
      <c r="D1636">
        <v>56</v>
      </c>
      <c r="E1636" t="s">
        <v>29</v>
      </c>
      <c r="F1636" t="s">
        <v>76</v>
      </c>
      <c r="G1636" s="1">
        <v>44093</v>
      </c>
      <c r="H1636" t="s">
        <v>67</v>
      </c>
      <c r="I1636" t="s">
        <v>99</v>
      </c>
      <c r="J1636" s="3" t="s">
        <v>5445</v>
      </c>
      <c r="K1636" t="s">
        <v>62</v>
      </c>
      <c r="M1636" t="s">
        <v>25</v>
      </c>
      <c r="N1636" t="s">
        <v>55</v>
      </c>
      <c r="Q1636">
        <v>5</v>
      </c>
      <c r="R1636" t="str">
        <f t="shared" ca="1" si="25"/>
        <v>Priya</v>
      </c>
      <c r="S1636" t="str">
        <f>IFERROR(TEXT(DATEVALUE(LEFT(Table1[[#This Row],[Date of Purchase]],10)), "MMMM"), TEXT(Table1[[#This Row],[Date of Purchase]], "MMMM"))</f>
        <v>September</v>
      </c>
      <c r="T1636" t="str">
        <f>IF(OR(
  AND(Table1[[#This Row],[Ticket Priority]]="Critical", Table1[[#This Row],[Ticket Status]]&lt;&gt;"Closed"),
  AND(Table1[[#This Row],[Ticket Priority]]="High", Table1[[#This Row],[Ticket Status]]="Open")
), "Yes", "No")</f>
        <v>Yes</v>
      </c>
      <c r="U1636" s="4" t="str">
        <f>IF(Table1[[#This Row],[Ticket Status]]="Closed","Yes","No")</f>
        <v>No</v>
      </c>
      <c r="V1636" s="4" t="str">
        <f>IF(Table1[[#This Row],[Ticket Status]]="Pending Customer Response","Yes","No")</f>
        <v>No</v>
      </c>
      <c r="W1636" s="5">
        <f ca="1">COUNTIFS(Table1[Agent_name],Table1[[#This Row],[Agent_name]],Table1[Month],Table1[[#This Row],[Month]])/160</f>
        <v>0.53125</v>
      </c>
    </row>
    <row r="1637" spans="1:23" x14ac:dyDescent="0.25">
      <c r="A1637">
        <v>1636</v>
      </c>
      <c r="B1637" t="s">
        <v>5446</v>
      </c>
      <c r="C1637" t="s">
        <v>5447</v>
      </c>
      <c r="D1637">
        <v>45</v>
      </c>
      <c r="E1637" t="s">
        <v>58</v>
      </c>
      <c r="F1637" t="s">
        <v>71</v>
      </c>
      <c r="G1637" s="1">
        <v>44391</v>
      </c>
      <c r="H1637" t="s">
        <v>59</v>
      </c>
      <c r="I1637" t="s">
        <v>99</v>
      </c>
      <c r="J1637" s="3" t="s">
        <v>5448</v>
      </c>
      <c r="K1637" t="s">
        <v>24</v>
      </c>
      <c r="M1637" t="s">
        <v>143</v>
      </c>
      <c r="N1637" t="s">
        <v>33</v>
      </c>
      <c r="O1637" s="2">
        <v>45078.513981481483</v>
      </c>
      <c r="Q1637">
        <v>5</v>
      </c>
      <c r="R1637" t="str">
        <f t="shared" ca="1" si="25"/>
        <v>Divya</v>
      </c>
      <c r="S1637" t="str">
        <f>IFERROR(TEXT(DATEVALUE(LEFT(Table1[[#This Row],[Date of Purchase]],10)), "MMMM"), TEXT(Table1[[#This Row],[Date of Purchase]], "MMMM"))</f>
        <v>July</v>
      </c>
      <c r="T1637" t="str">
        <f>IF(OR(
  AND(Table1[[#This Row],[Ticket Priority]]="Critical", Table1[[#This Row],[Ticket Status]]&lt;&gt;"Closed"),
  AND(Table1[[#This Row],[Ticket Priority]]="High", Table1[[#This Row],[Ticket Status]]="Open")
), "Yes", "No")</f>
        <v>No</v>
      </c>
      <c r="U1637" s="4" t="str">
        <f>IF(Table1[[#This Row],[Ticket Status]]="Closed","Yes","No")</f>
        <v>No</v>
      </c>
      <c r="V1637" s="4" t="str">
        <f>IF(Table1[[#This Row],[Ticket Status]]="Pending Customer Response","Yes","No")</f>
        <v>Yes</v>
      </c>
      <c r="W1637" s="5">
        <f ca="1">COUNTIFS(Table1[Agent_name],Table1[[#This Row],[Agent_name]],Table1[Month],Table1[[#This Row],[Month]])/160</f>
        <v>0.25</v>
      </c>
    </row>
    <row r="1638" spans="1:23" x14ac:dyDescent="0.25">
      <c r="A1638">
        <v>1637</v>
      </c>
      <c r="B1638" t="s">
        <v>5449</v>
      </c>
      <c r="C1638" t="s">
        <v>5450</v>
      </c>
      <c r="D1638">
        <v>55</v>
      </c>
      <c r="E1638" t="s">
        <v>29</v>
      </c>
      <c r="F1638" t="s">
        <v>92</v>
      </c>
      <c r="G1638" s="1">
        <v>44523</v>
      </c>
      <c r="H1638" t="s">
        <v>21</v>
      </c>
      <c r="I1638" t="s">
        <v>67</v>
      </c>
      <c r="J1638" s="3" t="s">
        <v>5451</v>
      </c>
      <c r="K1638" t="s">
        <v>24</v>
      </c>
      <c r="M1638" t="s">
        <v>89</v>
      </c>
      <c r="N1638" t="s">
        <v>26</v>
      </c>
      <c r="O1638" s="2">
        <v>45078.560532407406</v>
      </c>
      <c r="Q1638">
        <v>5</v>
      </c>
      <c r="R1638" t="str">
        <f t="shared" ca="1" si="25"/>
        <v>Ravi</v>
      </c>
      <c r="S1638" t="str">
        <f>IFERROR(TEXT(DATEVALUE(LEFT(Table1[[#This Row],[Date of Purchase]],10)), "MMMM"), TEXT(Table1[[#This Row],[Date of Purchase]], "MMMM"))</f>
        <v>November</v>
      </c>
      <c r="T1638" t="str">
        <f>IF(OR(
  AND(Table1[[#This Row],[Ticket Priority]]="Critical", Table1[[#This Row],[Ticket Status]]&lt;&gt;"Closed"),
  AND(Table1[[#This Row],[Ticket Priority]]="High", Table1[[#This Row],[Ticket Status]]="Open")
), "Yes", "No")</f>
        <v>No</v>
      </c>
      <c r="U1638" s="4" t="str">
        <f>IF(Table1[[#This Row],[Ticket Status]]="Closed","Yes","No")</f>
        <v>No</v>
      </c>
      <c r="V1638" s="4" t="str">
        <f>IF(Table1[[#This Row],[Ticket Status]]="Pending Customer Response","Yes","No")</f>
        <v>Yes</v>
      </c>
      <c r="W1638" s="5">
        <f ca="1">COUNTIFS(Table1[Agent_name],Table1[[#This Row],[Agent_name]],Table1[Month],Table1[[#This Row],[Month]])/160</f>
        <v>0.61875000000000002</v>
      </c>
    </row>
    <row r="1639" spans="1:23" x14ac:dyDescent="0.25">
      <c r="A1639">
        <v>1638</v>
      </c>
      <c r="B1639" t="s">
        <v>5452</v>
      </c>
      <c r="C1639" t="s">
        <v>5453</v>
      </c>
      <c r="D1639">
        <v>49</v>
      </c>
      <c r="E1639" t="s">
        <v>19</v>
      </c>
      <c r="F1639" t="s">
        <v>317</v>
      </c>
      <c r="G1639" s="1">
        <v>43995</v>
      </c>
      <c r="H1639" t="s">
        <v>21</v>
      </c>
      <c r="I1639" t="s">
        <v>59</v>
      </c>
      <c r="J1639" s="3" t="s">
        <v>5454</v>
      </c>
      <c r="K1639" t="s">
        <v>24</v>
      </c>
      <c r="M1639" t="s">
        <v>41</v>
      </c>
      <c r="N1639" t="s">
        <v>26</v>
      </c>
      <c r="O1639" s="2">
        <v>45078.199432870373</v>
      </c>
      <c r="Q1639">
        <v>5</v>
      </c>
      <c r="R1639" t="str">
        <f t="shared" ca="1" si="25"/>
        <v>Sara</v>
      </c>
      <c r="S1639" t="str">
        <f>IFERROR(TEXT(DATEVALUE(LEFT(Table1[[#This Row],[Date of Purchase]],10)), "MMMM"), TEXT(Table1[[#This Row],[Date of Purchase]], "MMMM"))</f>
        <v>June</v>
      </c>
      <c r="T1639" t="str">
        <f>IF(OR(
  AND(Table1[[#This Row],[Ticket Priority]]="Critical", Table1[[#This Row],[Ticket Status]]&lt;&gt;"Closed"),
  AND(Table1[[#This Row],[Ticket Priority]]="High", Table1[[#This Row],[Ticket Status]]="Open")
), "Yes", "No")</f>
        <v>No</v>
      </c>
      <c r="U1639" s="4" t="str">
        <f>IF(Table1[[#This Row],[Ticket Status]]="Closed","Yes","No")</f>
        <v>No</v>
      </c>
      <c r="V1639" s="4" t="str">
        <f>IF(Table1[[#This Row],[Ticket Status]]="Pending Customer Response","Yes","No")</f>
        <v>Yes</v>
      </c>
      <c r="W1639" s="5">
        <f ca="1">COUNTIFS(Table1[Agent_name],Table1[[#This Row],[Agent_name]],Table1[Month],Table1[[#This Row],[Month]])/160</f>
        <v>0.65</v>
      </c>
    </row>
    <row r="1640" spans="1:23" x14ac:dyDescent="0.25">
      <c r="A1640">
        <v>1639</v>
      </c>
      <c r="B1640" t="s">
        <v>5455</v>
      </c>
      <c r="C1640" t="s">
        <v>5456</v>
      </c>
      <c r="D1640">
        <v>38</v>
      </c>
      <c r="E1640" t="s">
        <v>58</v>
      </c>
      <c r="F1640" t="s">
        <v>211</v>
      </c>
      <c r="G1640" s="1">
        <v>44029</v>
      </c>
      <c r="H1640" t="s">
        <v>67</v>
      </c>
      <c r="I1640" t="s">
        <v>31</v>
      </c>
      <c r="J1640" s="3" t="s">
        <v>5457</v>
      </c>
      <c r="K1640" t="s">
        <v>62</v>
      </c>
      <c r="M1640" t="s">
        <v>89</v>
      </c>
      <c r="N1640" t="s">
        <v>55</v>
      </c>
      <c r="Q1640">
        <v>5</v>
      </c>
      <c r="R1640" t="str">
        <f t="shared" ca="1" si="25"/>
        <v>Mohit</v>
      </c>
      <c r="S1640" t="str">
        <f>IFERROR(TEXT(DATEVALUE(LEFT(Table1[[#This Row],[Date of Purchase]],10)), "MMMM"), TEXT(Table1[[#This Row],[Date of Purchase]], "MMMM"))</f>
        <v>July</v>
      </c>
      <c r="T1640" t="str">
        <f>IF(OR(
  AND(Table1[[#This Row],[Ticket Priority]]="Critical", Table1[[#This Row],[Ticket Status]]&lt;&gt;"Closed"),
  AND(Table1[[#This Row],[Ticket Priority]]="High", Table1[[#This Row],[Ticket Status]]="Open")
), "Yes", "No")</f>
        <v>Yes</v>
      </c>
      <c r="U1640" s="4" t="str">
        <f>IF(Table1[[#This Row],[Ticket Status]]="Closed","Yes","No")</f>
        <v>No</v>
      </c>
      <c r="V1640" s="4" t="str">
        <f>IF(Table1[[#This Row],[Ticket Status]]="Pending Customer Response","Yes","No")</f>
        <v>No</v>
      </c>
      <c r="W1640" s="5">
        <f ca="1">COUNTIFS(Table1[Agent_name],Table1[[#This Row],[Agent_name]],Table1[Month],Table1[[#This Row],[Month]])/160</f>
        <v>0.53125</v>
      </c>
    </row>
    <row r="1641" spans="1:23" x14ac:dyDescent="0.25">
      <c r="A1641">
        <v>1640</v>
      </c>
      <c r="B1641" t="s">
        <v>5458</v>
      </c>
      <c r="C1641" t="s">
        <v>5459</v>
      </c>
      <c r="D1641">
        <v>60</v>
      </c>
      <c r="E1641" t="s">
        <v>19</v>
      </c>
      <c r="F1641" t="s">
        <v>173</v>
      </c>
      <c r="G1641" s="1">
        <v>44400</v>
      </c>
      <c r="H1641" t="s">
        <v>59</v>
      </c>
      <c r="I1641" t="s">
        <v>77</v>
      </c>
      <c r="J1641" s="3" t="s">
        <v>5460</v>
      </c>
      <c r="K1641" t="s">
        <v>62</v>
      </c>
      <c r="M1641" t="s">
        <v>25</v>
      </c>
      <c r="N1641" t="s">
        <v>26</v>
      </c>
      <c r="Q1641">
        <v>5</v>
      </c>
      <c r="R1641" t="str">
        <f t="shared" ca="1" si="25"/>
        <v>Mohit</v>
      </c>
      <c r="S1641" t="str">
        <f>IFERROR(TEXT(DATEVALUE(LEFT(Table1[[#This Row],[Date of Purchase]],10)), "MMMM"), TEXT(Table1[[#This Row],[Date of Purchase]], "MMMM"))</f>
        <v>July</v>
      </c>
      <c r="T1641" t="str">
        <f>IF(OR(
  AND(Table1[[#This Row],[Ticket Priority]]="Critical", Table1[[#This Row],[Ticket Status]]&lt;&gt;"Closed"),
  AND(Table1[[#This Row],[Ticket Priority]]="High", Table1[[#This Row],[Ticket Status]]="Open")
), "Yes", "No")</f>
        <v>Yes</v>
      </c>
      <c r="U1641" s="4" t="str">
        <f>IF(Table1[[#This Row],[Ticket Status]]="Closed","Yes","No")</f>
        <v>No</v>
      </c>
      <c r="V1641" s="4" t="str">
        <f>IF(Table1[[#This Row],[Ticket Status]]="Pending Customer Response","Yes","No")</f>
        <v>No</v>
      </c>
      <c r="W1641" s="5">
        <f ca="1">COUNTIFS(Table1[Agent_name],Table1[[#This Row],[Agent_name]],Table1[Month],Table1[[#This Row],[Month]])/160</f>
        <v>0.53125</v>
      </c>
    </row>
    <row r="1642" spans="1:23" x14ac:dyDescent="0.25">
      <c r="A1642">
        <v>1641</v>
      </c>
      <c r="B1642" t="s">
        <v>5461</v>
      </c>
      <c r="C1642" t="s">
        <v>5462</v>
      </c>
      <c r="D1642">
        <v>36</v>
      </c>
      <c r="E1642" t="s">
        <v>19</v>
      </c>
      <c r="F1642" t="s">
        <v>242</v>
      </c>
      <c r="G1642" s="1">
        <v>44035</v>
      </c>
      <c r="H1642" t="s">
        <v>67</v>
      </c>
      <c r="I1642" t="s">
        <v>177</v>
      </c>
      <c r="J1642" s="3" t="s">
        <v>5463</v>
      </c>
      <c r="K1642" t="s">
        <v>39</v>
      </c>
      <c r="L1642" t="s">
        <v>5464</v>
      </c>
      <c r="M1642" t="s">
        <v>25</v>
      </c>
      <c r="N1642" t="s">
        <v>83</v>
      </c>
      <c r="O1642" s="2">
        <v>45078.721701388888</v>
      </c>
      <c r="P1642" s="2">
        <v>45078.591145833336</v>
      </c>
      <c r="Q1642">
        <v>4</v>
      </c>
      <c r="R1642" t="str">
        <f t="shared" ca="1" si="25"/>
        <v>Ravi</v>
      </c>
      <c r="S1642" t="str">
        <f>IFERROR(TEXT(DATEVALUE(LEFT(Table1[[#This Row],[Date of Purchase]],10)), "MMMM"), TEXT(Table1[[#This Row],[Date of Purchase]], "MMMM"))</f>
        <v>July</v>
      </c>
      <c r="T1642" t="str">
        <f>IF(OR(
  AND(Table1[[#This Row],[Ticket Priority]]="Critical", Table1[[#This Row],[Ticket Status]]&lt;&gt;"Closed"),
  AND(Table1[[#This Row],[Ticket Priority]]="High", Table1[[#This Row],[Ticket Status]]="Open")
), "Yes", "No")</f>
        <v>No</v>
      </c>
      <c r="U1642" s="4" t="str">
        <f>IF(Table1[[#This Row],[Ticket Status]]="Closed","Yes","No")</f>
        <v>Yes</v>
      </c>
      <c r="V1642" s="4" t="str">
        <f>IF(Table1[[#This Row],[Ticket Status]]="Pending Customer Response","Yes","No")</f>
        <v>No</v>
      </c>
      <c r="W1642" s="5">
        <f ca="1">COUNTIFS(Table1[Agent_name],Table1[[#This Row],[Agent_name]],Table1[Month],Table1[[#This Row],[Month]])/160</f>
        <v>0.66249999999999998</v>
      </c>
    </row>
    <row r="1643" spans="1:23" x14ac:dyDescent="0.25">
      <c r="A1643">
        <v>1642</v>
      </c>
      <c r="B1643" t="s">
        <v>5465</v>
      </c>
      <c r="C1643" t="s">
        <v>5466</v>
      </c>
      <c r="D1643">
        <v>34</v>
      </c>
      <c r="E1643" t="s">
        <v>29</v>
      </c>
      <c r="F1643" t="s">
        <v>161</v>
      </c>
      <c r="G1643" s="1">
        <v>44204</v>
      </c>
      <c r="H1643" t="s">
        <v>59</v>
      </c>
      <c r="I1643" t="s">
        <v>52</v>
      </c>
      <c r="J1643" s="3" t="s">
        <v>5467</v>
      </c>
      <c r="K1643" t="s">
        <v>24</v>
      </c>
      <c r="M1643" t="s">
        <v>143</v>
      </c>
      <c r="N1643" t="s">
        <v>83</v>
      </c>
      <c r="O1643" s="2">
        <v>45078.553668981483</v>
      </c>
      <c r="Q1643">
        <v>5</v>
      </c>
      <c r="R1643" t="str">
        <f t="shared" ca="1" si="25"/>
        <v>Mohit</v>
      </c>
      <c r="S1643" t="str">
        <f>IFERROR(TEXT(DATEVALUE(LEFT(Table1[[#This Row],[Date of Purchase]],10)), "MMMM"), TEXT(Table1[[#This Row],[Date of Purchase]], "MMMM"))</f>
        <v>January</v>
      </c>
      <c r="T1643" t="str">
        <f>IF(OR(
  AND(Table1[[#This Row],[Ticket Priority]]="Critical", Table1[[#This Row],[Ticket Status]]&lt;&gt;"Closed"),
  AND(Table1[[#This Row],[Ticket Priority]]="High", Table1[[#This Row],[Ticket Status]]="Open")
), "Yes", "No")</f>
        <v>No</v>
      </c>
      <c r="U1643" s="4" t="str">
        <f>IF(Table1[[#This Row],[Ticket Status]]="Closed","Yes","No")</f>
        <v>No</v>
      </c>
      <c r="V1643" s="4" t="str">
        <f>IF(Table1[[#This Row],[Ticket Status]]="Pending Customer Response","Yes","No")</f>
        <v>Yes</v>
      </c>
      <c r="W1643" s="5">
        <f ca="1">COUNTIFS(Table1[Agent_name],Table1[[#This Row],[Agent_name]],Table1[Month],Table1[[#This Row],[Month]])/160</f>
        <v>0.46250000000000002</v>
      </c>
    </row>
    <row r="1644" spans="1:23" x14ac:dyDescent="0.25">
      <c r="A1644">
        <v>1643</v>
      </c>
      <c r="B1644" t="s">
        <v>5468</v>
      </c>
      <c r="C1644" t="s">
        <v>5469</v>
      </c>
      <c r="D1644">
        <v>32</v>
      </c>
      <c r="E1644" t="s">
        <v>29</v>
      </c>
      <c r="F1644" t="s">
        <v>397</v>
      </c>
      <c r="G1644" s="1">
        <v>44444</v>
      </c>
      <c r="H1644" t="s">
        <v>67</v>
      </c>
      <c r="I1644" t="s">
        <v>72</v>
      </c>
      <c r="J1644" s="3" t="s">
        <v>5470</v>
      </c>
      <c r="K1644" t="s">
        <v>24</v>
      </c>
      <c r="M1644" t="s">
        <v>89</v>
      </c>
      <c r="N1644" t="s">
        <v>83</v>
      </c>
      <c r="O1644" s="2">
        <v>45078.25576388889</v>
      </c>
      <c r="Q1644">
        <v>5</v>
      </c>
      <c r="R1644" t="str">
        <f t="shared" ca="1" si="25"/>
        <v>Ravi</v>
      </c>
      <c r="S1644" t="str">
        <f>IFERROR(TEXT(DATEVALUE(LEFT(Table1[[#This Row],[Date of Purchase]],10)), "MMMM"), TEXT(Table1[[#This Row],[Date of Purchase]], "MMMM"))</f>
        <v>September</v>
      </c>
      <c r="T1644" t="str">
        <f>IF(OR(
  AND(Table1[[#This Row],[Ticket Priority]]="Critical", Table1[[#This Row],[Ticket Status]]&lt;&gt;"Closed"),
  AND(Table1[[#This Row],[Ticket Priority]]="High", Table1[[#This Row],[Ticket Status]]="Open")
), "Yes", "No")</f>
        <v>No</v>
      </c>
      <c r="U1644" s="4" t="str">
        <f>IF(Table1[[#This Row],[Ticket Status]]="Closed","Yes","No")</f>
        <v>No</v>
      </c>
      <c r="V1644" s="4" t="str">
        <f>IF(Table1[[#This Row],[Ticket Status]]="Pending Customer Response","Yes","No")</f>
        <v>Yes</v>
      </c>
      <c r="W1644" s="5">
        <f ca="1">COUNTIFS(Table1[Agent_name],Table1[[#This Row],[Agent_name]],Table1[Month],Table1[[#This Row],[Month]])/160</f>
        <v>0.64375000000000004</v>
      </c>
    </row>
    <row r="1645" spans="1:23" x14ac:dyDescent="0.25">
      <c r="A1645">
        <v>1644</v>
      </c>
      <c r="B1645" t="s">
        <v>5471</v>
      </c>
      <c r="C1645" t="s">
        <v>5472</v>
      </c>
      <c r="D1645">
        <v>24</v>
      </c>
      <c r="E1645" t="s">
        <v>19</v>
      </c>
      <c r="F1645" t="s">
        <v>383</v>
      </c>
      <c r="G1645" s="1">
        <v>44208</v>
      </c>
      <c r="H1645" t="s">
        <v>67</v>
      </c>
      <c r="I1645" t="s">
        <v>60</v>
      </c>
      <c r="J1645" s="3" t="s">
        <v>5473</v>
      </c>
      <c r="K1645" t="s">
        <v>24</v>
      </c>
      <c r="M1645" t="s">
        <v>41</v>
      </c>
      <c r="N1645" t="s">
        <v>33</v>
      </c>
      <c r="O1645" s="2">
        <v>45078.559259259258</v>
      </c>
      <c r="Q1645">
        <v>5</v>
      </c>
      <c r="R1645" t="str">
        <f t="shared" ca="1" si="25"/>
        <v>Mohit</v>
      </c>
      <c r="S1645" t="str">
        <f>IFERROR(TEXT(DATEVALUE(LEFT(Table1[[#This Row],[Date of Purchase]],10)), "MMMM"), TEXT(Table1[[#This Row],[Date of Purchase]], "MMMM"))</f>
        <v>January</v>
      </c>
      <c r="T1645" t="str">
        <f>IF(OR(
  AND(Table1[[#This Row],[Ticket Priority]]="Critical", Table1[[#This Row],[Ticket Status]]&lt;&gt;"Closed"),
  AND(Table1[[#This Row],[Ticket Priority]]="High", Table1[[#This Row],[Ticket Status]]="Open")
), "Yes", "No")</f>
        <v>No</v>
      </c>
      <c r="U1645" s="4" t="str">
        <f>IF(Table1[[#This Row],[Ticket Status]]="Closed","Yes","No")</f>
        <v>No</v>
      </c>
      <c r="V1645" s="4" t="str">
        <f>IF(Table1[[#This Row],[Ticket Status]]="Pending Customer Response","Yes","No")</f>
        <v>Yes</v>
      </c>
      <c r="W1645" s="5">
        <f ca="1">COUNTIFS(Table1[Agent_name],Table1[[#This Row],[Agent_name]],Table1[Month],Table1[[#This Row],[Month]])/160</f>
        <v>0.46250000000000002</v>
      </c>
    </row>
    <row r="1646" spans="1:23" x14ac:dyDescent="0.25">
      <c r="A1646">
        <v>1645</v>
      </c>
      <c r="B1646" t="s">
        <v>5474</v>
      </c>
      <c r="C1646" t="s">
        <v>5475</v>
      </c>
      <c r="D1646">
        <v>60</v>
      </c>
      <c r="E1646" t="s">
        <v>29</v>
      </c>
      <c r="F1646" t="s">
        <v>76</v>
      </c>
      <c r="G1646" s="1">
        <v>44254</v>
      </c>
      <c r="H1646" t="s">
        <v>21</v>
      </c>
      <c r="I1646" t="s">
        <v>22</v>
      </c>
      <c r="J1646" s="3" t="s">
        <v>5476</v>
      </c>
      <c r="K1646" t="s">
        <v>62</v>
      </c>
      <c r="M1646" t="s">
        <v>143</v>
      </c>
      <c r="N1646" t="s">
        <v>55</v>
      </c>
      <c r="R1646" t="str">
        <f t="shared" ca="1" si="25"/>
        <v>Divya</v>
      </c>
      <c r="S1646" t="str">
        <f>IFERROR(TEXT(DATEVALUE(LEFT(Table1[[#This Row],[Date of Purchase]],10)), "MMMM"), TEXT(Table1[[#This Row],[Date of Purchase]], "MMMM"))</f>
        <v>February</v>
      </c>
      <c r="T1646" t="str">
        <f>IF(OR(
  AND(Table1[[#This Row],[Ticket Priority]]="Critical", Table1[[#This Row],[Ticket Status]]&lt;&gt;"Closed"),
  AND(Table1[[#This Row],[Ticket Priority]]="High", Table1[[#This Row],[Ticket Status]]="Open")
), "Yes", "No")</f>
        <v>No</v>
      </c>
      <c r="U1646" s="4" t="str">
        <f>IF(Table1[[#This Row],[Ticket Status]]="Closed","Yes","No")</f>
        <v>No</v>
      </c>
      <c r="V1646" s="4" t="str">
        <f>IF(Table1[[#This Row],[Ticket Status]]="Pending Customer Response","Yes","No")</f>
        <v>No</v>
      </c>
      <c r="W1646" s="5">
        <f ca="1">COUNTIFS(Table1[Agent_name],Table1[[#This Row],[Agent_name]],Table1[Month],Table1[[#This Row],[Month]])/160</f>
        <v>0.25624999999999998</v>
      </c>
    </row>
    <row r="1647" spans="1:23" x14ac:dyDescent="0.25">
      <c r="A1647">
        <v>1646</v>
      </c>
      <c r="B1647" t="s">
        <v>5477</v>
      </c>
      <c r="C1647" t="s">
        <v>5478</v>
      </c>
      <c r="D1647">
        <v>24</v>
      </c>
      <c r="E1647" t="s">
        <v>19</v>
      </c>
      <c r="F1647" t="s">
        <v>44</v>
      </c>
      <c r="G1647" s="1">
        <v>44340</v>
      </c>
      <c r="H1647" t="s">
        <v>21</v>
      </c>
      <c r="I1647" t="s">
        <v>113</v>
      </c>
      <c r="J1647" s="3" t="s">
        <v>5479</v>
      </c>
      <c r="K1647" t="s">
        <v>62</v>
      </c>
      <c r="M1647" t="s">
        <v>89</v>
      </c>
      <c r="N1647" t="s">
        <v>33</v>
      </c>
      <c r="Q1647">
        <v>5</v>
      </c>
      <c r="R1647" t="str">
        <f t="shared" ca="1" si="25"/>
        <v>Priya</v>
      </c>
      <c r="S1647" t="str">
        <f>IFERROR(TEXT(DATEVALUE(LEFT(Table1[[#This Row],[Date of Purchase]],10)), "MMMM"), TEXT(Table1[[#This Row],[Date of Purchase]], "MMMM"))</f>
        <v>May</v>
      </c>
      <c r="T1647" t="str">
        <f>IF(OR(
  AND(Table1[[#This Row],[Ticket Priority]]="Critical", Table1[[#This Row],[Ticket Status]]&lt;&gt;"Closed"),
  AND(Table1[[#This Row],[Ticket Priority]]="High", Table1[[#This Row],[Ticket Status]]="Open")
), "Yes", "No")</f>
        <v>Yes</v>
      </c>
      <c r="U1647" s="4" t="str">
        <f>IF(Table1[[#This Row],[Ticket Status]]="Closed","Yes","No")</f>
        <v>No</v>
      </c>
      <c r="V1647" s="4" t="str">
        <f>IF(Table1[[#This Row],[Ticket Status]]="Pending Customer Response","Yes","No")</f>
        <v>No</v>
      </c>
      <c r="W1647" s="5">
        <f ca="1">COUNTIFS(Table1[Agent_name],Table1[[#This Row],[Agent_name]],Table1[Month],Table1[[#This Row],[Month]])/160</f>
        <v>0.40625</v>
      </c>
    </row>
    <row r="1648" spans="1:23" x14ac:dyDescent="0.25">
      <c r="A1648">
        <v>1647</v>
      </c>
      <c r="B1648" t="s">
        <v>5480</v>
      </c>
      <c r="C1648" t="s">
        <v>5481</v>
      </c>
      <c r="D1648">
        <v>34</v>
      </c>
      <c r="E1648" t="s">
        <v>29</v>
      </c>
      <c r="F1648" t="s">
        <v>36</v>
      </c>
      <c r="G1648" s="1">
        <v>44175</v>
      </c>
      <c r="H1648" t="s">
        <v>59</v>
      </c>
      <c r="I1648" t="s">
        <v>37</v>
      </c>
      <c r="J1648" s="3" t="s">
        <v>5482</v>
      </c>
      <c r="K1648" t="s">
        <v>62</v>
      </c>
      <c r="M1648" t="s">
        <v>41</v>
      </c>
      <c r="N1648" t="s">
        <v>26</v>
      </c>
      <c r="Q1648">
        <v>5</v>
      </c>
      <c r="R1648" t="str">
        <f t="shared" ca="1" si="25"/>
        <v>Divya</v>
      </c>
      <c r="S1648" t="str">
        <f>IFERROR(TEXT(DATEVALUE(LEFT(Table1[[#This Row],[Date of Purchase]],10)), "MMMM"), TEXT(Table1[[#This Row],[Date of Purchase]], "MMMM"))</f>
        <v>December</v>
      </c>
      <c r="T1648" t="str">
        <f>IF(OR(
  AND(Table1[[#This Row],[Ticket Priority]]="Critical", Table1[[#This Row],[Ticket Status]]&lt;&gt;"Closed"),
  AND(Table1[[#This Row],[Ticket Priority]]="High", Table1[[#This Row],[Ticket Status]]="Open")
), "Yes", "No")</f>
        <v>No</v>
      </c>
      <c r="U1648" s="4" t="str">
        <f>IF(Table1[[#This Row],[Ticket Status]]="Closed","Yes","No")</f>
        <v>No</v>
      </c>
      <c r="V1648" s="4" t="str">
        <f>IF(Table1[[#This Row],[Ticket Status]]="Pending Customer Response","Yes","No")</f>
        <v>No</v>
      </c>
      <c r="W1648" s="5">
        <f ca="1">COUNTIFS(Table1[Agent_name],Table1[[#This Row],[Agent_name]],Table1[Month],Table1[[#This Row],[Month]])/160</f>
        <v>0.25</v>
      </c>
    </row>
    <row r="1649" spans="1:23" x14ac:dyDescent="0.25">
      <c r="A1649">
        <v>1648</v>
      </c>
      <c r="B1649" t="s">
        <v>5483</v>
      </c>
      <c r="C1649" t="s">
        <v>5484</v>
      </c>
      <c r="D1649">
        <v>46</v>
      </c>
      <c r="E1649" t="s">
        <v>58</v>
      </c>
      <c r="F1649" t="s">
        <v>317</v>
      </c>
      <c r="G1649" s="1">
        <v>44287</v>
      </c>
      <c r="H1649" t="s">
        <v>45</v>
      </c>
      <c r="I1649" t="s">
        <v>37</v>
      </c>
      <c r="J1649" s="3" t="s">
        <v>5485</v>
      </c>
      <c r="K1649" t="s">
        <v>39</v>
      </c>
      <c r="L1649" t="s">
        <v>5486</v>
      </c>
      <c r="M1649" t="s">
        <v>89</v>
      </c>
      <c r="N1649" t="s">
        <v>33</v>
      </c>
      <c r="O1649" s="2">
        <v>45078.53292824074</v>
      </c>
      <c r="P1649" s="2">
        <v>45078.110011574077</v>
      </c>
      <c r="Q1649">
        <v>1</v>
      </c>
      <c r="R1649" t="str">
        <f t="shared" ca="1" si="25"/>
        <v>Karan</v>
      </c>
      <c r="S1649" t="str">
        <f>IFERROR(TEXT(DATEVALUE(LEFT(Table1[[#This Row],[Date of Purchase]],10)), "MMMM"), TEXT(Table1[[#This Row],[Date of Purchase]], "MMMM"))</f>
        <v>April</v>
      </c>
      <c r="T1649" t="str">
        <f>IF(OR(
  AND(Table1[[#This Row],[Ticket Priority]]="Critical", Table1[[#This Row],[Ticket Status]]&lt;&gt;"Closed"),
  AND(Table1[[#This Row],[Ticket Priority]]="High", Table1[[#This Row],[Ticket Status]]="Open")
), "Yes", "No")</f>
        <v>No</v>
      </c>
      <c r="U1649" s="4" t="str">
        <f>IF(Table1[[#This Row],[Ticket Status]]="Closed","Yes","No")</f>
        <v>Yes</v>
      </c>
      <c r="V1649" s="4" t="str">
        <f>IF(Table1[[#This Row],[Ticket Status]]="Pending Customer Response","Yes","No")</f>
        <v>No</v>
      </c>
      <c r="W1649" s="5">
        <f ca="1">COUNTIFS(Table1[Agent_name],Table1[[#This Row],[Agent_name]],Table1[Month],Table1[[#This Row],[Month]])/160</f>
        <v>0.29375000000000001</v>
      </c>
    </row>
    <row r="1650" spans="1:23" x14ac:dyDescent="0.25">
      <c r="A1650">
        <v>1649</v>
      </c>
      <c r="B1650" t="s">
        <v>5487</v>
      </c>
      <c r="C1650" t="s">
        <v>5488</v>
      </c>
      <c r="D1650">
        <v>26</v>
      </c>
      <c r="E1650" t="s">
        <v>29</v>
      </c>
      <c r="F1650" t="s">
        <v>86</v>
      </c>
      <c r="G1650" s="1">
        <v>43870</v>
      </c>
      <c r="H1650" t="s">
        <v>45</v>
      </c>
      <c r="I1650" t="s">
        <v>93</v>
      </c>
      <c r="J1650" s="3" t="s">
        <v>5489</v>
      </c>
      <c r="K1650" t="s">
        <v>24</v>
      </c>
      <c r="M1650" t="s">
        <v>25</v>
      </c>
      <c r="N1650" t="s">
        <v>55</v>
      </c>
      <c r="O1650" s="2">
        <v>45078.671817129631</v>
      </c>
      <c r="R1650" t="str">
        <f t="shared" ca="1" si="25"/>
        <v>Aisha</v>
      </c>
      <c r="S1650" t="str">
        <f>IFERROR(TEXT(DATEVALUE(LEFT(Table1[[#This Row],[Date of Purchase]],10)), "MMMM"), TEXT(Table1[[#This Row],[Date of Purchase]], "MMMM"))</f>
        <v>February</v>
      </c>
      <c r="T1650" t="str">
        <f>IF(OR(
  AND(Table1[[#This Row],[Ticket Priority]]="Critical", Table1[[#This Row],[Ticket Status]]&lt;&gt;"Closed"),
  AND(Table1[[#This Row],[Ticket Priority]]="High", Table1[[#This Row],[Ticket Status]]="Open")
), "Yes", "No")</f>
        <v>Yes</v>
      </c>
      <c r="U1650" s="4" t="str">
        <f>IF(Table1[[#This Row],[Ticket Status]]="Closed","Yes","No")</f>
        <v>No</v>
      </c>
      <c r="V1650" s="4" t="str">
        <f>IF(Table1[[#This Row],[Ticket Status]]="Pending Customer Response","Yes","No")</f>
        <v>Yes</v>
      </c>
      <c r="W1650" s="5">
        <f ca="1">COUNTIFS(Table1[Agent_name],Table1[[#This Row],[Agent_name]],Table1[Month],Table1[[#This Row],[Month]])/160</f>
        <v>0.85624999999999996</v>
      </c>
    </row>
    <row r="1651" spans="1:23" x14ac:dyDescent="0.25">
      <c r="A1651">
        <v>1650</v>
      </c>
      <c r="B1651" t="s">
        <v>5490</v>
      </c>
      <c r="C1651" t="s">
        <v>5491</v>
      </c>
      <c r="D1651">
        <v>27</v>
      </c>
      <c r="E1651" t="s">
        <v>58</v>
      </c>
      <c r="F1651" t="s">
        <v>219</v>
      </c>
      <c r="G1651" s="1">
        <v>44547</v>
      </c>
      <c r="H1651" t="s">
        <v>67</v>
      </c>
      <c r="I1651" t="s">
        <v>113</v>
      </c>
      <c r="J1651" s="3" t="s">
        <v>5492</v>
      </c>
      <c r="K1651" t="s">
        <v>39</v>
      </c>
      <c r="L1651" t="s">
        <v>5493</v>
      </c>
      <c r="M1651" t="s">
        <v>25</v>
      </c>
      <c r="N1651" t="s">
        <v>33</v>
      </c>
      <c r="O1651" s="2">
        <v>45078.195439814815</v>
      </c>
      <c r="P1651" s="2">
        <v>45078.169745370367</v>
      </c>
      <c r="Q1651">
        <v>1</v>
      </c>
      <c r="R1651" t="str">
        <f t="shared" ca="1" si="25"/>
        <v>Neha</v>
      </c>
      <c r="S1651" t="str">
        <f>IFERROR(TEXT(DATEVALUE(LEFT(Table1[[#This Row],[Date of Purchase]],10)), "MMMM"), TEXT(Table1[[#This Row],[Date of Purchase]], "MMMM"))</f>
        <v>December</v>
      </c>
      <c r="T1651" t="str">
        <f>IF(OR(
  AND(Table1[[#This Row],[Ticket Priority]]="Critical", Table1[[#This Row],[Ticket Status]]&lt;&gt;"Closed"),
  AND(Table1[[#This Row],[Ticket Priority]]="High", Table1[[#This Row],[Ticket Status]]="Open")
), "Yes", "No")</f>
        <v>No</v>
      </c>
      <c r="U1651" s="4" t="str">
        <f>IF(Table1[[#This Row],[Ticket Status]]="Closed","Yes","No")</f>
        <v>Yes</v>
      </c>
      <c r="V1651" s="4" t="str">
        <f>IF(Table1[[#This Row],[Ticket Status]]="Pending Customer Response","Yes","No")</f>
        <v>No</v>
      </c>
      <c r="W1651" s="5">
        <f ca="1">COUNTIFS(Table1[Agent_name],Table1[[#This Row],[Agent_name]],Table1[Month],Table1[[#This Row],[Month]])/160</f>
        <v>0.1875</v>
      </c>
    </row>
    <row r="1652" spans="1:23" x14ac:dyDescent="0.25">
      <c r="A1652">
        <v>1651</v>
      </c>
      <c r="B1652" t="s">
        <v>5494</v>
      </c>
      <c r="C1652" t="s">
        <v>5495</v>
      </c>
      <c r="D1652">
        <v>39</v>
      </c>
      <c r="E1652" t="s">
        <v>19</v>
      </c>
      <c r="F1652" t="s">
        <v>65</v>
      </c>
      <c r="G1652" s="1">
        <v>44011</v>
      </c>
      <c r="H1652" t="s">
        <v>59</v>
      </c>
      <c r="I1652" t="s">
        <v>67</v>
      </c>
      <c r="J1652" s="3" t="s">
        <v>5496</v>
      </c>
      <c r="K1652" t="s">
        <v>24</v>
      </c>
      <c r="M1652" t="s">
        <v>89</v>
      </c>
      <c r="N1652" t="s">
        <v>26</v>
      </c>
      <c r="O1652" s="2">
        <v>45078.261435185188</v>
      </c>
      <c r="Q1652">
        <v>5</v>
      </c>
      <c r="R1652" t="str">
        <f t="shared" ca="1" si="25"/>
        <v>Priya</v>
      </c>
      <c r="S1652" t="str">
        <f>IFERROR(TEXT(DATEVALUE(LEFT(Table1[[#This Row],[Date of Purchase]],10)), "MMMM"), TEXT(Table1[[#This Row],[Date of Purchase]], "MMMM"))</f>
        <v>June</v>
      </c>
      <c r="T1652" t="str">
        <f>IF(OR(
  AND(Table1[[#This Row],[Ticket Priority]]="Critical", Table1[[#This Row],[Ticket Status]]&lt;&gt;"Closed"),
  AND(Table1[[#This Row],[Ticket Priority]]="High", Table1[[#This Row],[Ticket Status]]="Open")
), "Yes", "No")</f>
        <v>No</v>
      </c>
      <c r="U1652" s="4" t="str">
        <f>IF(Table1[[#This Row],[Ticket Status]]="Closed","Yes","No")</f>
        <v>No</v>
      </c>
      <c r="V1652" s="4" t="str">
        <f>IF(Table1[[#This Row],[Ticket Status]]="Pending Customer Response","Yes","No")</f>
        <v>Yes</v>
      </c>
      <c r="W1652" s="5">
        <f ca="1">COUNTIFS(Table1[Agent_name],Table1[[#This Row],[Agent_name]],Table1[Month],Table1[[#This Row],[Month]])/160</f>
        <v>0.35625000000000001</v>
      </c>
    </row>
    <row r="1653" spans="1:23" x14ac:dyDescent="0.25">
      <c r="A1653">
        <v>1652</v>
      </c>
      <c r="B1653" t="s">
        <v>5497</v>
      </c>
      <c r="C1653" t="s">
        <v>5498</v>
      </c>
      <c r="D1653">
        <v>18</v>
      </c>
      <c r="E1653" t="s">
        <v>29</v>
      </c>
      <c r="F1653" t="s">
        <v>30</v>
      </c>
      <c r="G1653" s="1">
        <v>44157</v>
      </c>
      <c r="H1653" t="s">
        <v>21</v>
      </c>
      <c r="I1653" t="s">
        <v>31</v>
      </c>
      <c r="J1653" s="3" t="s">
        <v>5499</v>
      </c>
      <c r="K1653" t="s">
        <v>39</v>
      </c>
      <c r="L1653" t="s">
        <v>5500</v>
      </c>
      <c r="M1653" t="s">
        <v>41</v>
      </c>
      <c r="N1653" t="s">
        <v>26</v>
      </c>
      <c r="O1653" s="2">
        <v>45078.335069444445</v>
      </c>
      <c r="P1653" s="2">
        <v>45078.51284722222</v>
      </c>
      <c r="Q1653">
        <v>2</v>
      </c>
      <c r="R1653" t="str">
        <f t="shared" ca="1" si="25"/>
        <v>Rahul</v>
      </c>
      <c r="S1653" t="str">
        <f>IFERROR(TEXT(DATEVALUE(LEFT(Table1[[#This Row],[Date of Purchase]],10)), "MMMM"), TEXT(Table1[[#This Row],[Date of Purchase]], "MMMM"))</f>
        <v>November</v>
      </c>
      <c r="T1653" t="str">
        <f>IF(OR(
  AND(Table1[[#This Row],[Ticket Priority]]="Critical", Table1[[#This Row],[Ticket Status]]&lt;&gt;"Closed"),
  AND(Table1[[#This Row],[Ticket Priority]]="High", Table1[[#This Row],[Ticket Status]]="Open")
), "Yes", "No")</f>
        <v>No</v>
      </c>
      <c r="U1653" s="4" t="str">
        <f>IF(Table1[[#This Row],[Ticket Status]]="Closed","Yes","No")</f>
        <v>Yes</v>
      </c>
      <c r="V1653" s="4" t="str">
        <f>IF(Table1[[#This Row],[Ticket Status]]="Pending Customer Response","Yes","No")</f>
        <v>No</v>
      </c>
      <c r="W1653" s="5">
        <f ca="1">COUNTIFS(Table1[Agent_name],Table1[[#This Row],[Agent_name]],Table1[Month],Table1[[#This Row],[Month]])/160</f>
        <v>0.2</v>
      </c>
    </row>
    <row r="1654" spans="1:23" x14ac:dyDescent="0.25">
      <c r="A1654">
        <v>1653</v>
      </c>
      <c r="B1654" t="s">
        <v>5501</v>
      </c>
      <c r="C1654" t="s">
        <v>5502</v>
      </c>
      <c r="D1654">
        <v>68</v>
      </c>
      <c r="E1654" t="s">
        <v>58</v>
      </c>
      <c r="F1654" t="s">
        <v>81</v>
      </c>
      <c r="G1654" s="1">
        <v>43948</v>
      </c>
      <c r="H1654" t="s">
        <v>66</v>
      </c>
      <c r="I1654" t="s">
        <v>177</v>
      </c>
      <c r="J1654" s="3" t="s">
        <v>5503</v>
      </c>
      <c r="K1654" t="s">
        <v>39</v>
      </c>
      <c r="L1654" t="s">
        <v>5504</v>
      </c>
      <c r="M1654" t="s">
        <v>41</v>
      </c>
      <c r="N1654" t="s">
        <v>55</v>
      </c>
      <c r="O1654" s="2">
        <v>45078.13994212963</v>
      </c>
      <c r="P1654" s="2">
        <v>45078.237858796296</v>
      </c>
      <c r="Q1654">
        <v>2</v>
      </c>
      <c r="R1654" t="str">
        <f t="shared" ca="1" si="25"/>
        <v>Sara</v>
      </c>
      <c r="S1654" t="str">
        <f>IFERROR(TEXT(DATEVALUE(LEFT(Table1[[#This Row],[Date of Purchase]],10)), "MMMM"), TEXT(Table1[[#This Row],[Date of Purchase]], "MMMM"))</f>
        <v>April</v>
      </c>
      <c r="T1654" t="str">
        <f>IF(OR(
  AND(Table1[[#This Row],[Ticket Priority]]="Critical", Table1[[#This Row],[Ticket Status]]&lt;&gt;"Closed"),
  AND(Table1[[#This Row],[Ticket Priority]]="High", Table1[[#This Row],[Ticket Status]]="Open")
), "Yes", "No")</f>
        <v>No</v>
      </c>
      <c r="U1654" s="4" t="str">
        <f>IF(Table1[[#This Row],[Ticket Status]]="Closed","Yes","No")</f>
        <v>Yes</v>
      </c>
      <c r="V1654" s="4" t="str">
        <f>IF(Table1[[#This Row],[Ticket Status]]="Pending Customer Response","Yes","No")</f>
        <v>No</v>
      </c>
      <c r="W1654" s="5">
        <f ca="1">COUNTIFS(Table1[Agent_name],Table1[[#This Row],[Agent_name]],Table1[Month],Table1[[#This Row],[Month]])/160</f>
        <v>0.75624999999999998</v>
      </c>
    </row>
    <row r="1655" spans="1:23" x14ac:dyDescent="0.25">
      <c r="A1655">
        <v>1654</v>
      </c>
      <c r="B1655" t="s">
        <v>5505</v>
      </c>
      <c r="C1655" t="s">
        <v>5506</v>
      </c>
      <c r="D1655">
        <v>57</v>
      </c>
      <c r="E1655" t="s">
        <v>29</v>
      </c>
      <c r="F1655" t="s">
        <v>202</v>
      </c>
      <c r="G1655" s="1">
        <v>44363</v>
      </c>
      <c r="H1655" t="s">
        <v>45</v>
      </c>
      <c r="I1655" t="s">
        <v>141</v>
      </c>
      <c r="J1655" s="3" t="s">
        <v>5507</v>
      </c>
      <c r="K1655" t="s">
        <v>39</v>
      </c>
      <c r="L1655" t="s">
        <v>5508</v>
      </c>
      <c r="M1655" t="s">
        <v>41</v>
      </c>
      <c r="N1655" t="s">
        <v>26</v>
      </c>
      <c r="O1655" s="2">
        <v>45078.428842592592</v>
      </c>
      <c r="P1655" s="2">
        <v>45077.946203703701</v>
      </c>
      <c r="Q1655">
        <v>4</v>
      </c>
      <c r="R1655" t="str">
        <f t="shared" ca="1" si="25"/>
        <v>Sara</v>
      </c>
      <c r="S1655" t="str">
        <f>IFERROR(TEXT(DATEVALUE(LEFT(Table1[[#This Row],[Date of Purchase]],10)), "MMMM"), TEXT(Table1[[#This Row],[Date of Purchase]], "MMMM"))</f>
        <v>June</v>
      </c>
      <c r="T1655" t="str">
        <f>IF(OR(
  AND(Table1[[#This Row],[Ticket Priority]]="Critical", Table1[[#This Row],[Ticket Status]]&lt;&gt;"Closed"),
  AND(Table1[[#This Row],[Ticket Priority]]="High", Table1[[#This Row],[Ticket Status]]="Open")
), "Yes", "No")</f>
        <v>No</v>
      </c>
      <c r="U1655" s="4" t="str">
        <f>IF(Table1[[#This Row],[Ticket Status]]="Closed","Yes","No")</f>
        <v>Yes</v>
      </c>
      <c r="V1655" s="4" t="str">
        <f>IF(Table1[[#This Row],[Ticket Status]]="Pending Customer Response","Yes","No")</f>
        <v>No</v>
      </c>
      <c r="W1655" s="5">
        <f ca="1">COUNTIFS(Table1[Agent_name],Table1[[#This Row],[Agent_name]],Table1[Month],Table1[[#This Row],[Month]])/160</f>
        <v>0.65</v>
      </c>
    </row>
    <row r="1656" spans="1:23" x14ac:dyDescent="0.25">
      <c r="A1656">
        <v>1655</v>
      </c>
      <c r="B1656" t="s">
        <v>5509</v>
      </c>
      <c r="C1656" t="s">
        <v>5510</v>
      </c>
      <c r="D1656">
        <v>31</v>
      </c>
      <c r="E1656" t="s">
        <v>58</v>
      </c>
      <c r="F1656" t="s">
        <v>134</v>
      </c>
      <c r="G1656" s="1">
        <v>44097</v>
      </c>
      <c r="H1656" t="s">
        <v>45</v>
      </c>
      <c r="I1656" t="s">
        <v>177</v>
      </c>
      <c r="J1656" s="3" t="s">
        <v>5511</v>
      </c>
      <c r="K1656" t="s">
        <v>62</v>
      </c>
      <c r="M1656" t="s">
        <v>89</v>
      </c>
      <c r="N1656" t="s">
        <v>26</v>
      </c>
      <c r="Q1656">
        <v>5</v>
      </c>
      <c r="R1656" t="str">
        <f t="shared" ca="1" si="25"/>
        <v>Sara</v>
      </c>
      <c r="S1656" t="str">
        <f>IFERROR(TEXT(DATEVALUE(LEFT(Table1[[#This Row],[Date of Purchase]],10)), "MMMM"), TEXT(Table1[[#This Row],[Date of Purchase]], "MMMM"))</f>
        <v>September</v>
      </c>
      <c r="T1656" t="str">
        <f>IF(OR(
  AND(Table1[[#This Row],[Ticket Priority]]="Critical", Table1[[#This Row],[Ticket Status]]&lt;&gt;"Closed"),
  AND(Table1[[#This Row],[Ticket Priority]]="High", Table1[[#This Row],[Ticket Status]]="Open")
), "Yes", "No")</f>
        <v>Yes</v>
      </c>
      <c r="U1656" s="4" t="str">
        <f>IF(Table1[[#This Row],[Ticket Status]]="Closed","Yes","No")</f>
        <v>No</v>
      </c>
      <c r="V1656" s="4" t="str">
        <f>IF(Table1[[#This Row],[Ticket Status]]="Pending Customer Response","Yes","No")</f>
        <v>No</v>
      </c>
      <c r="W1656" s="5">
        <f ca="1">COUNTIFS(Table1[Agent_name],Table1[[#This Row],[Agent_name]],Table1[Month],Table1[[#This Row],[Month]])/160</f>
        <v>0.65</v>
      </c>
    </row>
    <row r="1657" spans="1:23" x14ac:dyDescent="0.25">
      <c r="A1657">
        <v>1656</v>
      </c>
      <c r="B1657" t="s">
        <v>5512</v>
      </c>
      <c r="C1657" t="s">
        <v>5513</v>
      </c>
      <c r="D1657">
        <v>27</v>
      </c>
      <c r="E1657" t="s">
        <v>29</v>
      </c>
      <c r="F1657" t="s">
        <v>655</v>
      </c>
      <c r="G1657" s="1">
        <v>44366</v>
      </c>
      <c r="H1657" t="s">
        <v>67</v>
      </c>
      <c r="I1657" t="s">
        <v>59</v>
      </c>
      <c r="J1657" s="3" t="s">
        <v>5514</v>
      </c>
      <c r="K1657" t="s">
        <v>39</v>
      </c>
      <c r="L1657" t="s">
        <v>5515</v>
      </c>
      <c r="M1657" t="s">
        <v>89</v>
      </c>
      <c r="N1657" t="s">
        <v>55</v>
      </c>
      <c r="O1657" s="2">
        <v>45078.380960648145</v>
      </c>
      <c r="P1657" s="2">
        <v>45078.585127314815</v>
      </c>
      <c r="Q1657">
        <v>4</v>
      </c>
      <c r="R1657" t="str">
        <f t="shared" ca="1" si="25"/>
        <v>Aisha</v>
      </c>
      <c r="S1657" t="str">
        <f>IFERROR(TEXT(DATEVALUE(LEFT(Table1[[#This Row],[Date of Purchase]],10)), "MMMM"), TEXT(Table1[[#This Row],[Date of Purchase]], "MMMM"))</f>
        <v>June</v>
      </c>
      <c r="T1657" t="str">
        <f>IF(OR(
  AND(Table1[[#This Row],[Ticket Priority]]="Critical", Table1[[#This Row],[Ticket Status]]&lt;&gt;"Closed"),
  AND(Table1[[#This Row],[Ticket Priority]]="High", Table1[[#This Row],[Ticket Status]]="Open")
), "Yes", "No")</f>
        <v>No</v>
      </c>
      <c r="U1657" s="4" t="str">
        <f>IF(Table1[[#This Row],[Ticket Status]]="Closed","Yes","No")</f>
        <v>Yes</v>
      </c>
      <c r="V1657" s="4" t="str">
        <f>IF(Table1[[#This Row],[Ticket Status]]="Pending Customer Response","Yes","No")</f>
        <v>No</v>
      </c>
      <c r="W1657" s="5">
        <f ca="1">COUNTIFS(Table1[Agent_name],Table1[[#This Row],[Agent_name]],Table1[Month],Table1[[#This Row],[Month]])/160</f>
        <v>0.89375000000000004</v>
      </c>
    </row>
    <row r="1658" spans="1:23" x14ac:dyDescent="0.25">
      <c r="A1658">
        <v>1657</v>
      </c>
      <c r="B1658" t="s">
        <v>5516</v>
      </c>
      <c r="C1658" t="s">
        <v>5517</v>
      </c>
      <c r="D1658">
        <v>41</v>
      </c>
      <c r="E1658" t="s">
        <v>58</v>
      </c>
      <c r="F1658" t="s">
        <v>485</v>
      </c>
      <c r="G1658" s="1">
        <v>44242</v>
      </c>
      <c r="H1658" t="s">
        <v>67</v>
      </c>
      <c r="I1658" t="s">
        <v>60</v>
      </c>
      <c r="J1658" s="3" t="s">
        <v>4173</v>
      </c>
      <c r="K1658" t="s">
        <v>62</v>
      </c>
      <c r="M1658" t="s">
        <v>41</v>
      </c>
      <c r="N1658" t="s">
        <v>33</v>
      </c>
      <c r="Q1658">
        <v>5</v>
      </c>
      <c r="R1658" t="str">
        <f t="shared" ca="1" si="25"/>
        <v>Aisha</v>
      </c>
      <c r="S1658" t="str">
        <f>IFERROR(TEXT(DATEVALUE(LEFT(Table1[[#This Row],[Date of Purchase]],10)), "MMMM"), TEXT(Table1[[#This Row],[Date of Purchase]], "MMMM"))</f>
        <v>February</v>
      </c>
      <c r="T1658" t="str">
        <f>IF(OR(
  AND(Table1[[#This Row],[Ticket Priority]]="Critical", Table1[[#This Row],[Ticket Status]]&lt;&gt;"Closed"),
  AND(Table1[[#This Row],[Ticket Priority]]="High", Table1[[#This Row],[Ticket Status]]="Open")
), "Yes", "No")</f>
        <v>No</v>
      </c>
      <c r="U1658" s="4" t="str">
        <f>IF(Table1[[#This Row],[Ticket Status]]="Closed","Yes","No")</f>
        <v>No</v>
      </c>
      <c r="V1658" s="4" t="str">
        <f>IF(Table1[[#This Row],[Ticket Status]]="Pending Customer Response","Yes","No")</f>
        <v>No</v>
      </c>
      <c r="W1658" s="5">
        <f ca="1">COUNTIFS(Table1[Agent_name],Table1[[#This Row],[Agent_name]],Table1[Month],Table1[[#This Row],[Month]])/160</f>
        <v>0.85624999999999996</v>
      </c>
    </row>
    <row r="1659" spans="1:23" x14ac:dyDescent="0.25">
      <c r="A1659">
        <v>1658</v>
      </c>
      <c r="B1659" t="s">
        <v>5518</v>
      </c>
      <c r="C1659" t="s">
        <v>5519</v>
      </c>
      <c r="D1659">
        <v>38</v>
      </c>
      <c r="E1659" t="s">
        <v>58</v>
      </c>
      <c r="F1659" t="s">
        <v>655</v>
      </c>
      <c r="G1659" s="1">
        <v>44034</v>
      </c>
      <c r="H1659" t="s">
        <v>66</v>
      </c>
      <c r="I1659" t="s">
        <v>72</v>
      </c>
      <c r="J1659" s="3" t="s">
        <v>5520</v>
      </c>
      <c r="K1659" t="s">
        <v>24</v>
      </c>
      <c r="M1659" t="s">
        <v>143</v>
      </c>
      <c r="N1659" t="s">
        <v>33</v>
      </c>
      <c r="O1659" s="2">
        <v>45078.721944444442</v>
      </c>
      <c r="Q1659">
        <v>5</v>
      </c>
      <c r="R1659" t="str">
        <f t="shared" ca="1" si="25"/>
        <v>Neha</v>
      </c>
      <c r="S1659" t="str">
        <f>IFERROR(TEXT(DATEVALUE(LEFT(Table1[[#This Row],[Date of Purchase]],10)), "MMMM"), TEXT(Table1[[#This Row],[Date of Purchase]], "MMMM"))</f>
        <v>July</v>
      </c>
      <c r="T1659" t="str">
        <f>IF(OR(
  AND(Table1[[#This Row],[Ticket Priority]]="Critical", Table1[[#This Row],[Ticket Status]]&lt;&gt;"Closed"),
  AND(Table1[[#This Row],[Ticket Priority]]="High", Table1[[#This Row],[Ticket Status]]="Open")
), "Yes", "No")</f>
        <v>No</v>
      </c>
      <c r="U1659" s="4" t="str">
        <f>IF(Table1[[#This Row],[Ticket Status]]="Closed","Yes","No")</f>
        <v>No</v>
      </c>
      <c r="V1659" s="4" t="str">
        <f>IF(Table1[[#This Row],[Ticket Status]]="Pending Customer Response","Yes","No")</f>
        <v>Yes</v>
      </c>
      <c r="W1659" s="5">
        <f ca="1">COUNTIFS(Table1[Agent_name],Table1[[#This Row],[Agent_name]],Table1[Month],Table1[[#This Row],[Month]])/160</f>
        <v>0.23125000000000001</v>
      </c>
    </row>
    <row r="1660" spans="1:23" x14ac:dyDescent="0.25">
      <c r="A1660">
        <v>1659</v>
      </c>
      <c r="B1660" t="s">
        <v>5521</v>
      </c>
      <c r="C1660" t="s">
        <v>5522</v>
      </c>
      <c r="D1660">
        <v>45</v>
      </c>
      <c r="E1660" t="s">
        <v>19</v>
      </c>
      <c r="F1660" t="s">
        <v>107</v>
      </c>
      <c r="G1660" s="1">
        <v>43943</v>
      </c>
      <c r="H1660" t="s">
        <v>21</v>
      </c>
      <c r="I1660" t="s">
        <v>60</v>
      </c>
      <c r="J1660" s="3" t="s">
        <v>5523</v>
      </c>
      <c r="K1660" t="s">
        <v>24</v>
      </c>
      <c r="M1660" t="s">
        <v>89</v>
      </c>
      <c r="N1660" t="s">
        <v>83</v>
      </c>
      <c r="O1660" s="2">
        <v>45078.819872685184</v>
      </c>
      <c r="Q1660">
        <v>5</v>
      </c>
      <c r="R1660" t="str">
        <f t="shared" ca="1" si="25"/>
        <v>Aisha</v>
      </c>
      <c r="S1660" t="str">
        <f>IFERROR(TEXT(DATEVALUE(LEFT(Table1[[#This Row],[Date of Purchase]],10)), "MMMM"), TEXT(Table1[[#This Row],[Date of Purchase]], "MMMM"))</f>
        <v>April</v>
      </c>
      <c r="T1660" t="str">
        <f>IF(OR(
  AND(Table1[[#This Row],[Ticket Priority]]="Critical", Table1[[#This Row],[Ticket Status]]&lt;&gt;"Closed"),
  AND(Table1[[#This Row],[Ticket Priority]]="High", Table1[[#This Row],[Ticket Status]]="Open")
), "Yes", "No")</f>
        <v>No</v>
      </c>
      <c r="U1660" s="4" t="str">
        <f>IF(Table1[[#This Row],[Ticket Status]]="Closed","Yes","No")</f>
        <v>No</v>
      </c>
      <c r="V1660" s="4" t="str">
        <f>IF(Table1[[#This Row],[Ticket Status]]="Pending Customer Response","Yes","No")</f>
        <v>Yes</v>
      </c>
      <c r="W1660" s="5">
        <f ca="1">COUNTIFS(Table1[Agent_name],Table1[[#This Row],[Agent_name]],Table1[Month],Table1[[#This Row],[Month]])/160</f>
        <v>0.81874999999999998</v>
      </c>
    </row>
    <row r="1661" spans="1:23" x14ac:dyDescent="0.25">
      <c r="A1661">
        <v>1660</v>
      </c>
      <c r="B1661" t="s">
        <v>5524</v>
      </c>
      <c r="C1661" t="s">
        <v>5525</v>
      </c>
      <c r="D1661">
        <v>55</v>
      </c>
      <c r="E1661" t="s">
        <v>29</v>
      </c>
      <c r="F1661" t="s">
        <v>134</v>
      </c>
      <c r="G1661" s="1">
        <v>43932</v>
      </c>
      <c r="H1661" t="s">
        <v>66</v>
      </c>
      <c r="I1661" t="s">
        <v>99</v>
      </c>
      <c r="J1661" s="3" t="s">
        <v>5526</v>
      </c>
      <c r="K1661" t="s">
        <v>39</v>
      </c>
      <c r="L1661" t="s">
        <v>5527</v>
      </c>
      <c r="M1661" t="s">
        <v>25</v>
      </c>
      <c r="N1661" t="s">
        <v>55</v>
      </c>
      <c r="O1661" s="2">
        <v>45078.158784722225</v>
      </c>
      <c r="P1661" s="2">
        <v>45077.95045138889</v>
      </c>
      <c r="Q1661">
        <v>4</v>
      </c>
      <c r="R1661" t="str">
        <f t="shared" ca="1" si="25"/>
        <v>Aisha</v>
      </c>
      <c r="S1661" t="str">
        <f>IFERROR(TEXT(DATEVALUE(LEFT(Table1[[#This Row],[Date of Purchase]],10)), "MMMM"), TEXT(Table1[[#This Row],[Date of Purchase]], "MMMM"))</f>
        <v>April</v>
      </c>
      <c r="T1661" t="str">
        <f>IF(OR(
  AND(Table1[[#This Row],[Ticket Priority]]="Critical", Table1[[#This Row],[Ticket Status]]&lt;&gt;"Closed"),
  AND(Table1[[#This Row],[Ticket Priority]]="High", Table1[[#This Row],[Ticket Status]]="Open")
), "Yes", "No")</f>
        <v>No</v>
      </c>
      <c r="U1661" s="4" t="str">
        <f>IF(Table1[[#This Row],[Ticket Status]]="Closed","Yes","No")</f>
        <v>Yes</v>
      </c>
      <c r="V1661" s="4" t="str">
        <f>IF(Table1[[#This Row],[Ticket Status]]="Pending Customer Response","Yes","No")</f>
        <v>No</v>
      </c>
      <c r="W1661" s="5">
        <f ca="1">COUNTIFS(Table1[Agent_name],Table1[[#This Row],[Agent_name]],Table1[Month],Table1[[#This Row],[Month]])/160</f>
        <v>0.81874999999999998</v>
      </c>
    </row>
    <row r="1662" spans="1:23" x14ac:dyDescent="0.25">
      <c r="A1662">
        <v>1661</v>
      </c>
      <c r="B1662" t="s">
        <v>5528</v>
      </c>
      <c r="C1662" t="s">
        <v>5529</v>
      </c>
      <c r="D1662">
        <v>29</v>
      </c>
      <c r="E1662" t="s">
        <v>58</v>
      </c>
      <c r="F1662" t="s">
        <v>397</v>
      </c>
      <c r="G1662" s="1">
        <v>44443</v>
      </c>
      <c r="H1662" t="s">
        <v>45</v>
      </c>
      <c r="I1662" t="s">
        <v>141</v>
      </c>
      <c r="J1662" s="3" t="s">
        <v>5530</v>
      </c>
      <c r="K1662" t="s">
        <v>39</v>
      </c>
      <c r="L1662" t="s">
        <v>5531</v>
      </c>
      <c r="M1662" t="s">
        <v>89</v>
      </c>
      <c r="N1662" t="s">
        <v>26</v>
      </c>
      <c r="O1662" s="2">
        <v>45078.033796296295</v>
      </c>
      <c r="P1662" s="2">
        <v>45078.797685185185</v>
      </c>
      <c r="Q1662">
        <v>5</v>
      </c>
      <c r="R1662" t="str">
        <f t="shared" ca="1" si="25"/>
        <v>Ravi</v>
      </c>
      <c r="S1662" t="str">
        <f>IFERROR(TEXT(DATEVALUE(LEFT(Table1[[#This Row],[Date of Purchase]],10)), "MMMM"), TEXT(Table1[[#This Row],[Date of Purchase]], "MMMM"))</f>
        <v>September</v>
      </c>
      <c r="T1662" t="str">
        <f>IF(OR(
  AND(Table1[[#This Row],[Ticket Priority]]="Critical", Table1[[#This Row],[Ticket Status]]&lt;&gt;"Closed"),
  AND(Table1[[#This Row],[Ticket Priority]]="High", Table1[[#This Row],[Ticket Status]]="Open")
), "Yes", "No")</f>
        <v>No</v>
      </c>
      <c r="U1662" s="4" t="str">
        <f>IF(Table1[[#This Row],[Ticket Status]]="Closed","Yes","No")</f>
        <v>Yes</v>
      </c>
      <c r="V1662" s="4" t="str">
        <f>IF(Table1[[#This Row],[Ticket Status]]="Pending Customer Response","Yes","No")</f>
        <v>No</v>
      </c>
      <c r="W1662" s="5">
        <f ca="1">COUNTIFS(Table1[Agent_name],Table1[[#This Row],[Agent_name]],Table1[Month],Table1[[#This Row],[Month]])/160</f>
        <v>0.64375000000000004</v>
      </c>
    </row>
    <row r="1663" spans="1:23" x14ac:dyDescent="0.25">
      <c r="A1663">
        <v>1662</v>
      </c>
      <c r="B1663" t="s">
        <v>4576</v>
      </c>
      <c r="C1663" t="s">
        <v>5532</v>
      </c>
      <c r="D1663">
        <v>64</v>
      </c>
      <c r="E1663" t="s">
        <v>29</v>
      </c>
      <c r="F1663" t="s">
        <v>71</v>
      </c>
      <c r="G1663" s="1">
        <v>44357</v>
      </c>
      <c r="H1663" t="s">
        <v>66</v>
      </c>
      <c r="I1663" t="s">
        <v>93</v>
      </c>
      <c r="J1663" s="3" t="s">
        <v>5533</v>
      </c>
      <c r="K1663" t="s">
        <v>62</v>
      </c>
      <c r="M1663" t="s">
        <v>41</v>
      </c>
      <c r="N1663" t="s">
        <v>55</v>
      </c>
      <c r="Q1663">
        <v>5</v>
      </c>
      <c r="R1663" t="str">
        <f t="shared" ca="1" si="25"/>
        <v>Arjun</v>
      </c>
      <c r="S1663" t="str">
        <f>IFERROR(TEXT(DATEVALUE(LEFT(Table1[[#This Row],[Date of Purchase]],10)), "MMMM"), TEXT(Table1[[#This Row],[Date of Purchase]], "MMMM"))</f>
        <v>June</v>
      </c>
      <c r="T1663" t="str">
        <f>IF(OR(
  AND(Table1[[#This Row],[Ticket Priority]]="Critical", Table1[[#This Row],[Ticket Status]]&lt;&gt;"Closed"),
  AND(Table1[[#This Row],[Ticket Priority]]="High", Table1[[#This Row],[Ticket Status]]="Open")
), "Yes", "No")</f>
        <v>No</v>
      </c>
      <c r="U1663" s="4" t="str">
        <f>IF(Table1[[#This Row],[Ticket Status]]="Closed","Yes","No")</f>
        <v>No</v>
      </c>
      <c r="V1663" s="4" t="str">
        <f>IF(Table1[[#This Row],[Ticket Status]]="Pending Customer Response","Yes","No")</f>
        <v>No</v>
      </c>
      <c r="W1663" s="5">
        <f ca="1">COUNTIFS(Table1[Agent_name],Table1[[#This Row],[Agent_name]],Table1[Month],Table1[[#This Row],[Month]])/160</f>
        <v>0.28749999999999998</v>
      </c>
    </row>
    <row r="1664" spans="1:23" x14ac:dyDescent="0.25">
      <c r="A1664">
        <v>1663</v>
      </c>
      <c r="B1664" t="s">
        <v>5534</v>
      </c>
      <c r="C1664" t="s">
        <v>5535</v>
      </c>
      <c r="D1664">
        <v>50</v>
      </c>
      <c r="E1664" t="s">
        <v>29</v>
      </c>
      <c r="F1664" t="s">
        <v>173</v>
      </c>
      <c r="G1664" s="1">
        <v>44469</v>
      </c>
      <c r="H1664" t="s">
        <v>21</v>
      </c>
      <c r="I1664" t="s">
        <v>37</v>
      </c>
      <c r="J1664" s="3" t="s">
        <v>5536</v>
      </c>
      <c r="K1664" t="s">
        <v>39</v>
      </c>
      <c r="L1664" t="s">
        <v>5537</v>
      </c>
      <c r="M1664" t="s">
        <v>143</v>
      </c>
      <c r="N1664" t="s">
        <v>26</v>
      </c>
      <c r="O1664" s="2">
        <v>45078.040092592593</v>
      </c>
      <c r="P1664" s="2">
        <v>45078.503287037034</v>
      </c>
      <c r="Q1664">
        <v>1</v>
      </c>
      <c r="R1664" t="str">
        <f t="shared" ca="1" si="25"/>
        <v>Divya</v>
      </c>
      <c r="S1664" t="str">
        <f>IFERROR(TEXT(DATEVALUE(LEFT(Table1[[#This Row],[Date of Purchase]],10)), "MMMM"), TEXT(Table1[[#This Row],[Date of Purchase]], "MMMM"))</f>
        <v>September</v>
      </c>
      <c r="T1664" t="str">
        <f>IF(OR(
  AND(Table1[[#This Row],[Ticket Priority]]="Critical", Table1[[#This Row],[Ticket Status]]&lt;&gt;"Closed"),
  AND(Table1[[#This Row],[Ticket Priority]]="High", Table1[[#This Row],[Ticket Status]]="Open")
), "Yes", "No")</f>
        <v>No</v>
      </c>
      <c r="U1664" s="4" t="str">
        <f>IF(Table1[[#This Row],[Ticket Status]]="Closed","Yes","No")</f>
        <v>Yes</v>
      </c>
      <c r="V1664" s="4" t="str">
        <f>IF(Table1[[#This Row],[Ticket Status]]="Pending Customer Response","Yes","No")</f>
        <v>No</v>
      </c>
      <c r="W1664" s="5">
        <f ca="1">COUNTIFS(Table1[Agent_name],Table1[[#This Row],[Agent_name]],Table1[Month],Table1[[#This Row],[Month]])/160</f>
        <v>0.21875</v>
      </c>
    </row>
    <row r="1665" spans="1:23" x14ac:dyDescent="0.25">
      <c r="A1665">
        <v>1664</v>
      </c>
      <c r="B1665" t="s">
        <v>5538</v>
      </c>
      <c r="C1665" t="s">
        <v>5539</v>
      </c>
      <c r="D1665">
        <v>54</v>
      </c>
      <c r="E1665" t="s">
        <v>19</v>
      </c>
      <c r="F1665" t="s">
        <v>129</v>
      </c>
      <c r="G1665" s="1">
        <v>44359</v>
      </c>
      <c r="H1665" t="s">
        <v>59</v>
      </c>
      <c r="I1665" t="s">
        <v>37</v>
      </c>
      <c r="J1665" s="3" t="s">
        <v>5540</v>
      </c>
      <c r="K1665" t="s">
        <v>24</v>
      </c>
      <c r="M1665" t="s">
        <v>25</v>
      </c>
      <c r="N1665" t="s">
        <v>83</v>
      </c>
      <c r="O1665" s="2">
        <v>45078.440798611111</v>
      </c>
      <c r="Q1665">
        <v>5</v>
      </c>
      <c r="R1665" t="str">
        <f t="shared" ca="1" si="25"/>
        <v>Divya</v>
      </c>
      <c r="S1665" t="str">
        <f>IFERROR(TEXT(DATEVALUE(LEFT(Table1[[#This Row],[Date of Purchase]],10)), "MMMM"), TEXT(Table1[[#This Row],[Date of Purchase]], "MMMM"))</f>
        <v>June</v>
      </c>
      <c r="T1665" t="str">
        <f>IF(OR(
  AND(Table1[[#This Row],[Ticket Priority]]="Critical", Table1[[#This Row],[Ticket Status]]&lt;&gt;"Closed"),
  AND(Table1[[#This Row],[Ticket Priority]]="High", Table1[[#This Row],[Ticket Status]]="Open")
), "Yes", "No")</f>
        <v>Yes</v>
      </c>
      <c r="U1665" s="4" t="str">
        <f>IF(Table1[[#This Row],[Ticket Status]]="Closed","Yes","No")</f>
        <v>No</v>
      </c>
      <c r="V1665" s="4" t="str">
        <f>IF(Table1[[#This Row],[Ticket Status]]="Pending Customer Response","Yes","No")</f>
        <v>Yes</v>
      </c>
      <c r="W1665" s="5">
        <f ca="1">COUNTIFS(Table1[Agent_name],Table1[[#This Row],[Agent_name]],Table1[Month],Table1[[#This Row],[Month]])/160</f>
        <v>0.22500000000000001</v>
      </c>
    </row>
    <row r="1666" spans="1:23" x14ac:dyDescent="0.25">
      <c r="A1666">
        <v>1665</v>
      </c>
      <c r="B1666" t="s">
        <v>5541</v>
      </c>
      <c r="C1666" t="s">
        <v>5542</v>
      </c>
      <c r="D1666">
        <v>69</v>
      </c>
      <c r="E1666" t="s">
        <v>19</v>
      </c>
      <c r="F1666" t="s">
        <v>125</v>
      </c>
      <c r="G1666" s="1">
        <v>44481</v>
      </c>
      <c r="H1666" t="s">
        <v>67</v>
      </c>
      <c r="I1666" t="s">
        <v>141</v>
      </c>
      <c r="J1666" s="3" t="s">
        <v>5543</v>
      </c>
      <c r="K1666" t="s">
        <v>39</v>
      </c>
      <c r="L1666" t="s">
        <v>5544</v>
      </c>
      <c r="M1666" t="s">
        <v>143</v>
      </c>
      <c r="N1666" t="s">
        <v>26</v>
      </c>
      <c r="O1666" s="2">
        <v>45078.297766203701</v>
      </c>
      <c r="P1666" s="2">
        <v>45077.942210648151</v>
      </c>
      <c r="Q1666">
        <v>5</v>
      </c>
      <c r="R1666" t="str">
        <f t="shared" ref="R1666:R1729" ca="1" si="26">CHOOSE(
RANDBETWEEN(1,20),
"Aisha","Aisha","Aisha","Aisha",
"Ravi","Ravi","Ravi",
"Sara","Sara","Sara",
"Mohit","Mohit",
"Priya","Priya",
"Arjun",
"Neha","Rahul","Divya","Karan","Meera","Sanjay"
)</f>
        <v>Karan</v>
      </c>
      <c r="S1666" t="str">
        <f>IFERROR(TEXT(DATEVALUE(LEFT(Table1[[#This Row],[Date of Purchase]],10)), "MMMM"), TEXT(Table1[[#This Row],[Date of Purchase]], "MMMM"))</f>
        <v>October</v>
      </c>
      <c r="T1666" t="str">
        <f>IF(OR(
  AND(Table1[[#This Row],[Ticket Priority]]="Critical", Table1[[#This Row],[Ticket Status]]&lt;&gt;"Closed"),
  AND(Table1[[#This Row],[Ticket Priority]]="High", Table1[[#This Row],[Ticket Status]]="Open")
), "Yes", "No")</f>
        <v>No</v>
      </c>
      <c r="U1666" s="4" t="str">
        <f>IF(Table1[[#This Row],[Ticket Status]]="Closed","Yes","No")</f>
        <v>Yes</v>
      </c>
      <c r="V1666" s="4" t="str">
        <f>IF(Table1[[#This Row],[Ticket Status]]="Pending Customer Response","Yes","No")</f>
        <v>No</v>
      </c>
      <c r="W1666" s="5">
        <f ca="1">COUNTIFS(Table1[Agent_name],Table1[[#This Row],[Agent_name]],Table1[Month],Table1[[#This Row],[Month]])/160</f>
        <v>0.21249999999999999</v>
      </c>
    </row>
    <row r="1667" spans="1:23" x14ac:dyDescent="0.25">
      <c r="A1667">
        <v>1666</v>
      </c>
      <c r="B1667" t="s">
        <v>5545</v>
      </c>
      <c r="C1667" t="s">
        <v>5546</v>
      </c>
      <c r="D1667">
        <v>50</v>
      </c>
      <c r="E1667" t="s">
        <v>19</v>
      </c>
      <c r="F1667" t="s">
        <v>211</v>
      </c>
      <c r="G1667" s="1">
        <v>44460</v>
      </c>
      <c r="H1667" t="s">
        <v>59</v>
      </c>
      <c r="I1667" t="s">
        <v>59</v>
      </c>
      <c r="J1667" s="3" t="s">
        <v>5547</v>
      </c>
      <c r="K1667" t="s">
        <v>24</v>
      </c>
      <c r="M1667" t="s">
        <v>89</v>
      </c>
      <c r="N1667" t="s">
        <v>26</v>
      </c>
      <c r="O1667" s="2">
        <v>45077.983900462961</v>
      </c>
      <c r="Q1667">
        <v>5</v>
      </c>
      <c r="R1667" t="str">
        <f t="shared" ca="1" si="26"/>
        <v>Priya</v>
      </c>
      <c r="S1667" t="str">
        <f>IFERROR(TEXT(DATEVALUE(LEFT(Table1[[#This Row],[Date of Purchase]],10)), "MMMM"), TEXT(Table1[[#This Row],[Date of Purchase]], "MMMM"))</f>
        <v>September</v>
      </c>
      <c r="T1667" t="str">
        <f>IF(OR(
  AND(Table1[[#This Row],[Ticket Priority]]="Critical", Table1[[#This Row],[Ticket Status]]&lt;&gt;"Closed"),
  AND(Table1[[#This Row],[Ticket Priority]]="High", Table1[[#This Row],[Ticket Status]]="Open")
), "Yes", "No")</f>
        <v>No</v>
      </c>
      <c r="U1667" s="4" t="str">
        <f>IF(Table1[[#This Row],[Ticket Status]]="Closed","Yes","No")</f>
        <v>No</v>
      </c>
      <c r="V1667" s="4" t="str">
        <f>IF(Table1[[#This Row],[Ticket Status]]="Pending Customer Response","Yes","No")</f>
        <v>Yes</v>
      </c>
      <c r="W1667" s="5">
        <f ca="1">COUNTIFS(Table1[Agent_name],Table1[[#This Row],[Agent_name]],Table1[Month],Table1[[#This Row],[Month]])/160</f>
        <v>0.53125</v>
      </c>
    </row>
    <row r="1668" spans="1:23" x14ac:dyDescent="0.25">
      <c r="A1668">
        <v>1667</v>
      </c>
      <c r="B1668" t="s">
        <v>2315</v>
      </c>
      <c r="C1668" t="s">
        <v>5548</v>
      </c>
      <c r="D1668">
        <v>27</v>
      </c>
      <c r="E1668" t="s">
        <v>29</v>
      </c>
      <c r="F1668" t="s">
        <v>98</v>
      </c>
      <c r="G1668" s="1">
        <v>44019</v>
      </c>
      <c r="H1668" t="s">
        <v>21</v>
      </c>
      <c r="I1668" t="s">
        <v>93</v>
      </c>
      <c r="J1668" s="3" t="s">
        <v>5549</v>
      </c>
      <c r="K1668" t="s">
        <v>62</v>
      </c>
      <c r="M1668" t="s">
        <v>143</v>
      </c>
      <c r="N1668" t="s">
        <v>33</v>
      </c>
      <c r="Q1668">
        <v>5</v>
      </c>
      <c r="R1668" t="str">
        <f t="shared" ca="1" si="26"/>
        <v>Aisha</v>
      </c>
      <c r="S1668" t="str">
        <f>IFERROR(TEXT(DATEVALUE(LEFT(Table1[[#This Row],[Date of Purchase]],10)), "MMMM"), TEXT(Table1[[#This Row],[Date of Purchase]], "MMMM"))</f>
        <v>July</v>
      </c>
      <c r="T1668" t="str">
        <f>IF(OR(
  AND(Table1[[#This Row],[Ticket Priority]]="Critical", Table1[[#This Row],[Ticket Status]]&lt;&gt;"Closed"),
  AND(Table1[[#This Row],[Ticket Priority]]="High", Table1[[#This Row],[Ticket Status]]="Open")
), "Yes", "No")</f>
        <v>No</v>
      </c>
      <c r="U1668" s="4" t="str">
        <f>IF(Table1[[#This Row],[Ticket Status]]="Closed","Yes","No")</f>
        <v>No</v>
      </c>
      <c r="V1668" s="4" t="str">
        <f>IF(Table1[[#This Row],[Ticket Status]]="Pending Customer Response","Yes","No")</f>
        <v>No</v>
      </c>
      <c r="W1668" s="5">
        <f ca="1">COUNTIFS(Table1[Agent_name],Table1[[#This Row],[Agent_name]],Table1[Month],Table1[[#This Row],[Month]])/160</f>
        <v>0.875</v>
      </c>
    </row>
    <row r="1669" spans="1:23" x14ac:dyDescent="0.25">
      <c r="A1669">
        <v>1668</v>
      </c>
      <c r="B1669" t="s">
        <v>5550</v>
      </c>
      <c r="C1669" t="s">
        <v>5551</v>
      </c>
      <c r="D1669">
        <v>22</v>
      </c>
      <c r="E1669" t="s">
        <v>29</v>
      </c>
      <c r="F1669" t="s">
        <v>125</v>
      </c>
      <c r="G1669" s="1">
        <v>44130</v>
      </c>
      <c r="H1669" t="s">
        <v>45</v>
      </c>
      <c r="I1669" t="s">
        <v>67</v>
      </c>
      <c r="J1669" s="3" t="s">
        <v>5552</v>
      </c>
      <c r="K1669" t="s">
        <v>62</v>
      </c>
      <c r="M1669" t="s">
        <v>89</v>
      </c>
      <c r="N1669" t="s">
        <v>83</v>
      </c>
      <c r="Q1669">
        <v>5</v>
      </c>
      <c r="R1669" t="str">
        <f t="shared" ca="1" si="26"/>
        <v>Aisha</v>
      </c>
      <c r="S1669" t="str">
        <f>IFERROR(TEXT(DATEVALUE(LEFT(Table1[[#This Row],[Date of Purchase]],10)), "MMMM"), TEXT(Table1[[#This Row],[Date of Purchase]], "MMMM"))</f>
        <v>October</v>
      </c>
      <c r="T1669" t="str">
        <f>IF(OR(
  AND(Table1[[#This Row],[Ticket Priority]]="Critical", Table1[[#This Row],[Ticket Status]]&lt;&gt;"Closed"),
  AND(Table1[[#This Row],[Ticket Priority]]="High", Table1[[#This Row],[Ticket Status]]="Open")
), "Yes", "No")</f>
        <v>Yes</v>
      </c>
      <c r="U1669" s="4" t="str">
        <f>IF(Table1[[#This Row],[Ticket Status]]="Closed","Yes","No")</f>
        <v>No</v>
      </c>
      <c r="V1669" s="4" t="str">
        <f>IF(Table1[[#This Row],[Ticket Status]]="Pending Customer Response","Yes","No")</f>
        <v>No</v>
      </c>
      <c r="W1669" s="5">
        <f ca="1">COUNTIFS(Table1[Agent_name],Table1[[#This Row],[Agent_name]],Table1[Month],Table1[[#This Row],[Month]])/160</f>
        <v>0.85624999999999996</v>
      </c>
    </row>
    <row r="1670" spans="1:23" x14ac:dyDescent="0.25">
      <c r="A1670">
        <v>1669</v>
      </c>
      <c r="B1670" t="s">
        <v>5553</v>
      </c>
      <c r="C1670" t="s">
        <v>5554</v>
      </c>
      <c r="D1670">
        <v>69</v>
      </c>
      <c r="E1670" t="s">
        <v>58</v>
      </c>
      <c r="F1670" t="s">
        <v>223</v>
      </c>
      <c r="G1670" s="1">
        <v>44172</v>
      </c>
      <c r="H1670" t="s">
        <v>67</v>
      </c>
      <c r="I1670" t="s">
        <v>77</v>
      </c>
      <c r="J1670" s="3" t="s">
        <v>5555</v>
      </c>
      <c r="K1670" t="s">
        <v>39</v>
      </c>
      <c r="L1670" t="s">
        <v>5556</v>
      </c>
      <c r="M1670" t="s">
        <v>143</v>
      </c>
      <c r="N1670" t="s">
        <v>33</v>
      </c>
      <c r="O1670" s="2">
        <v>45077.976273148146</v>
      </c>
      <c r="P1670" s="2">
        <v>45078.158217592594</v>
      </c>
      <c r="Q1670">
        <v>4</v>
      </c>
      <c r="R1670" t="str">
        <f t="shared" ca="1" si="26"/>
        <v>Karan</v>
      </c>
      <c r="S1670" t="str">
        <f>IFERROR(TEXT(DATEVALUE(LEFT(Table1[[#This Row],[Date of Purchase]],10)), "MMMM"), TEXT(Table1[[#This Row],[Date of Purchase]], "MMMM"))</f>
        <v>December</v>
      </c>
      <c r="T1670" t="str">
        <f>IF(OR(
  AND(Table1[[#This Row],[Ticket Priority]]="Critical", Table1[[#This Row],[Ticket Status]]&lt;&gt;"Closed"),
  AND(Table1[[#This Row],[Ticket Priority]]="High", Table1[[#This Row],[Ticket Status]]="Open")
), "Yes", "No")</f>
        <v>No</v>
      </c>
      <c r="U1670" s="4" t="str">
        <f>IF(Table1[[#This Row],[Ticket Status]]="Closed","Yes","No")</f>
        <v>Yes</v>
      </c>
      <c r="V1670" s="4" t="str">
        <f>IF(Table1[[#This Row],[Ticket Status]]="Pending Customer Response","Yes","No")</f>
        <v>No</v>
      </c>
      <c r="W1670" s="5">
        <f ca="1">COUNTIFS(Table1[Agent_name],Table1[[#This Row],[Agent_name]],Table1[Month],Table1[[#This Row],[Month]])/160</f>
        <v>0.18124999999999999</v>
      </c>
    </row>
    <row r="1671" spans="1:23" x14ac:dyDescent="0.25">
      <c r="A1671">
        <v>1670</v>
      </c>
      <c r="B1671" t="s">
        <v>5557</v>
      </c>
      <c r="C1671" t="s">
        <v>5558</v>
      </c>
      <c r="D1671">
        <v>45</v>
      </c>
      <c r="E1671" t="s">
        <v>58</v>
      </c>
      <c r="F1671" t="s">
        <v>383</v>
      </c>
      <c r="G1671" s="1">
        <v>44456</v>
      </c>
      <c r="H1671" t="s">
        <v>59</v>
      </c>
      <c r="I1671" t="s">
        <v>46</v>
      </c>
      <c r="J1671" s="3" t="s">
        <v>5559</v>
      </c>
      <c r="K1671" t="s">
        <v>39</v>
      </c>
      <c r="L1671" t="s">
        <v>5560</v>
      </c>
      <c r="M1671" t="s">
        <v>89</v>
      </c>
      <c r="N1671" t="s">
        <v>26</v>
      </c>
      <c r="O1671" s="2">
        <v>45078.900601851848</v>
      </c>
      <c r="P1671" s="2">
        <v>45078.886018518519</v>
      </c>
      <c r="Q1671">
        <v>4</v>
      </c>
      <c r="R1671" t="str">
        <f t="shared" ca="1" si="26"/>
        <v>Rahul</v>
      </c>
      <c r="S1671" t="str">
        <f>IFERROR(TEXT(DATEVALUE(LEFT(Table1[[#This Row],[Date of Purchase]],10)), "MMMM"), TEXT(Table1[[#This Row],[Date of Purchase]], "MMMM"))</f>
        <v>September</v>
      </c>
      <c r="T1671" t="str">
        <f>IF(OR(
  AND(Table1[[#This Row],[Ticket Priority]]="Critical", Table1[[#This Row],[Ticket Status]]&lt;&gt;"Closed"),
  AND(Table1[[#This Row],[Ticket Priority]]="High", Table1[[#This Row],[Ticket Status]]="Open")
), "Yes", "No")</f>
        <v>No</v>
      </c>
      <c r="U1671" s="4" t="str">
        <f>IF(Table1[[#This Row],[Ticket Status]]="Closed","Yes","No")</f>
        <v>Yes</v>
      </c>
      <c r="V1671" s="4" t="str">
        <f>IF(Table1[[#This Row],[Ticket Status]]="Pending Customer Response","Yes","No")</f>
        <v>No</v>
      </c>
      <c r="W1671" s="5">
        <f ca="1">COUNTIFS(Table1[Agent_name],Table1[[#This Row],[Agent_name]],Table1[Month],Table1[[#This Row],[Month]])/160</f>
        <v>0.25</v>
      </c>
    </row>
    <row r="1672" spans="1:23" x14ac:dyDescent="0.25">
      <c r="A1672">
        <v>1671</v>
      </c>
      <c r="B1672" t="s">
        <v>5561</v>
      </c>
      <c r="C1672" t="s">
        <v>5562</v>
      </c>
      <c r="D1672">
        <v>33</v>
      </c>
      <c r="E1672" t="s">
        <v>19</v>
      </c>
      <c r="F1672" t="s">
        <v>223</v>
      </c>
      <c r="G1672" s="1">
        <v>44532</v>
      </c>
      <c r="H1672" t="s">
        <v>45</v>
      </c>
      <c r="I1672" t="s">
        <v>72</v>
      </c>
      <c r="J1672" s="3" t="s">
        <v>845</v>
      </c>
      <c r="K1672" t="s">
        <v>62</v>
      </c>
      <c r="M1672" t="s">
        <v>25</v>
      </c>
      <c r="N1672" t="s">
        <v>83</v>
      </c>
      <c r="R1672" t="str">
        <f t="shared" ca="1" si="26"/>
        <v>Aisha</v>
      </c>
      <c r="S1672" t="str">
        <f>IFERROR(TEXT(DATEVALUE(LEFT(Table1[[#This Row],[Date of Purchase]],10)), "MMMM"), TEXT(Table1[[#This Row],[Date of Purchase]], "MMMM"))</f>
        <v>December</v>
      </c>
      <c r="T1672" t="str">
        <f>IF(OR(
  AND(Table1[[#This Row],[Ticket Priority]]="Critical", Table1[[#This Row],[Ticket Status]]&lt;&gt;"Closed"),
  AND(Table1[[#This Row],[Ticket Priority]]="High", Table1[[#This Row],[Ticket Status]]="Open")
), "Yes", "No")</f>
        <v>Yes</v>
      </c>
      <c r="U1672" s="4" t="str">
        <f>IF(Table1[[#This Row],[Ticket Status]]="Closed","Yes","No")</f>
        <v>No</v>
      </c>
      <c r="V1672" s="4" t="str">
        <f>IF(Table1[[#This Row],[Ticket Status]]="Pending Customer Response","Yes","No")</f>
        <v>No</v>
      </c>
      <c r="W1672" s="5">
        <f ca="1">COUNTIFS(Table1[Agent_name],Table1[[#This Row],[Agent_name]],Table1[Month],Table1[[#This Row],[Month]])/160</f>
        <v>0.91249999999999998</v>
      </c>
    </row>
    <row r="1673" spans="1:23" x14ac:dyDescent="0.25">
      <c r="A1673">
        <v>1672</v>
      </c>
      <c r="B1673" t="s">
        <v>5563</v>
      </c>
      <c r="C1673" t="s">
        <v>5564</v>
      </c>
      <c r="D1673">
        <v>65</v>
      </c>
      <c r="E1673" t="s">
        <v>58</v>
      </c>
      <c r="F1673" t="s">
        <v>129</v>
      </c>
      <c r="G1673" s="1">
        <v>43948</v>
      </c>
      <c r="H1673" t="s">
        <v>45</v>
      </c>
      <c r="I1673" t="s">
        <v>93</v>
      </c>
      <c r="J1673" s="3" t="s">
        <v>5565</v>
      </c>
      <c r="K1673" t="s">
        <v>24</v>
      </c>
      <c r="M1673" t="s">
        <v>41</v>
      </c>
      <c r="N1673" t="s">
        <v>26</v>
      </c>
      <c r="O1673" s="2">
        <v>45078.847141203703</v>
      </c>
      <c r="R1673" t="str">
        <f t="shared" ca="1" si="26"/>
        <v>Ravi</v>
      </c>
      <c r="S1673" t="str">
        <f>IFERROR(TEXT(DATEVALUE(LEFT(Table1[[#This Row],[Date of Purchase]],10)), "MMMM"), TEXT(Table1[[#This Row],[Date of Purchase]], "MMMM"))</f>
        <v>April</v>
      </c>
      <c r="T1673" t="str">
        <f>IF(OR(
  AND(Table1[[#This Row],[Ticket Priority]]="Critical", Table1[[#This Row],[Ticket Status]]&lt;&gt;"Closed"),
  AND(Table1[[#This Row],[Ticket Priority]]="High", Table1[[#This Row],[Ticket Status]]="Open")
), "Yes", "No")</f>
        <v>No</v>
      </c>
      <c r="U1673" s="4" t="str">
        <f>IF(Table1[[#This Row],[Ticket Status]]="Closed","Yes","No")</f>
        <v>No</v>
      </c>
      <c r="V1673" s="4" t="str">
        <f>IF(Table1[[#This Row],[Ticket Status]]="Pending Customer Response","Yes","No")</f>
        <v>Yes</v>
      </c>
      <c r="W1673" s="5">
        <f ca="1">COUNTIFS(Table1[Agent_name],Table1[[#This Row],[Agent_name]],Table1[Month],Table1[[#This Row],[Month]])/160</f>
        <v>0.625</v>
      </c>
    </row>
    <row r="1674" spans="1:23" x14ac:dyDescent="0.25">
      <c r="A1674">
        <v>1673</v>
      </c>
      <c r="B1674" t="s">
        <v>5566</v>
      </c>
      <c r="C1674" t="s">
        <v>5567</v>
      </c>
      <c r="D1674">
        <v>61</v>
      </c>
      <c r="E1674" t="s">
        <v>29</v>
      </c>
      <c r="F1674" t="s">
        <v>286</v>
      </c>
      <c r="G1674" s="1">
        <v>44324</v>
      </c>
      <c r="H1674" t="s">
        <v>59</v>
      </c>
      <c r="I1674" t="s">
        <v>72</v>
      </c>
      <c r="J1674" s="3" t="s">
        <v>5568</v>
      </c>
      <c r="K1674" t="s">
        <v>62</v>
      </c>
      <c r="M1674" t="s">
        <v>143</v>
      </c>
      <c r="N1674" t="s">
        <v>83</v>
      </c>
      <c r="R1674" t="str">
        <f t="shared" ca="1" si="26"/>
        <v>Divya</v>
      </c>
      <c r="S1674" t="str">
        <f>IFERROR(TEXT(DATEVALUE(LEFT(Table1[[#This Row],[Date of Purchase]],10)), "MMMM"), TEXT(Table1[[#This Row],[Date of Purchase]], "MMMM"))</f>
        <v>May</v>
      </c>
      <c r="T1674" t="str">
        <f>IF(OR(
  AND(Table1[[#This Row],[Ticket Priority]]="Critical", Table1[[#This Row],[Ticket Status]]&lt;&gt;"Closed"),
  AND(Table1[[#This Row],[Ticket Priority]]="High", Table1[[#This Row],[Ticket Status]]="Open")
), "Yes", "No")</f>
        <v>No</v>
      </c>
      <c r="U1674" s="4" t="str">
        <f>IF(Table1[[#This Row],[Ticket Status]]="Closed","Yes","No")</f>
        <v>No</v>
      </c>
      <c r="V1674" s="4" t="str">
        <f>IF(Table1[[#This Row],[Ticket Status]]="Pending Customer Response","Yes","No")</f>
        <v>No</v>
      </c>
      <c r="W1674" s="5">
        <f ca="1">COUNTIFS(Table1[Agent_name],Table1[[#This Row],[Agent_name]],Table1[Month],Table1[[#This Row],[Month]])/160</f>
        <v>0.23125000000000001</v>
      </c>
    </row>
    <row r="1675" spans="1:23" x14ac:dyDescent="0.25">
      <c r="A1675">
        <v>1674</v>
      </c>
      <c r="B1675" t="s">
        <v>5569</v>
      </c>
      <c r="C1675" t="s">
        <v>5570</v>
      </c>
      <c r="D1675">
        <v>68</v>
      </c>
      <c r="E1675" t="s">
        <v>19</v>
      </c>
      <c r="F1675" t="s">
        <v>219</v>
      </c>
      <c r="G1675" s="1">
        <v>43956</v>
      </c>
      <c r="H1675" t="s">
        <v>45</v>
      </c>
      <c r="I1675" t="s">
        <v>150</v>
      </c>
      <c r="J1675" s="3" t="s">
        <v>5571</v>
      </c>
      <c r="K1675" t="s">
        <v>39</v>
      </c>
      <c r="L1675" t="s">
        <v>5572</v>
      </c>
      <c r="M1675" t="s">
        <v>89</v>
      </c>
      <c r="N1675" t="s">
        <v>83</v>
      </c>
      <c r="O1675" s="2">
        <v>45078.165925925925</v>
      </c>
      <c r="P1675" s="2">
        <v>45078.770092592589</v>
      </c>
      <c r="Q1675">
        <v>5</v>
      </c>
      <c r="R1675" t="str">
        <f t="shared" ca="1" si="26"/>
        <v>Meera</v>
      </c>
      <c r="S1675" t="str">
        <f>IFERROR(TEXT(DATEVALUE(LEFT(Table1[[#This Row],[Date of Purchase]],10)), "MMMM"), TEXT(Table1[[#This Row],[Date of Purchase]], "MMMM"))</f>
        <v>May</v>
      </c>
      <c r="T1675" t="str">
        <f>IF(OR(
  AND(Table1[[#This Row],[Ticket Priority]]="Critical", Table1[[#This Row],[Ticket Status]]&lt;&gt;"Closed"),
  AND(Table1[[#This Row],[Ticket Priority]]="High", Table1[[#This Row],[Ticket Status]]="Open")
), "Yes", "No")</f>
        <v>No</v>
      </c>
      <c r="U1675" s="4" t="str">
        <f>IF(Table1[[#This Row],[Ticket Status]]="Closed","Yes","No")</f>
        <v>Yes</v>
      </c>
      <c r="V1675" s="4" t="str">
        <f>IF(Table1[[#This Row],[Ticket Status]]="Pending Customer Response","Yes","No")</f>
        <v>No</v>
      </c>
      <c r="W1675" s="5">
        <f ca="1">COUNTIFS(Table1[Agent_name],Table1[[#This Row],[Agent_name]],Table1[Month],Table1[[#This Row],[Month]])/160</f>
        <v>0.26874999999999999</v>
      </c>
    </row>
    <row r="1676" spans="1:23" x14ac:dyDescent="0.25">
      <c r="A1676">
        <v>1675</v>
      </c>
      <c r="B1676" t="s">
        <v>5573</v>
      </c>
      <c r="C1676" t="s">
        <v>5574</v>
      </c>
      <c r="D1676">
        <v>68</v>
      </c>
      <c r="E1676" t="s">
        <v>29</v>
      </c>
      <c r="F1676" t="s">
        <v>161</v>
      </c>
      <c r="G1676" s="1">
        <v>44203</v>
      </c>
      <c r="H1676" t="s">
        <v>59</v>
      </c>
      <c r="I1676" t="s">
        <v>60</v>
      </c>
      <c r="J1676" s="3" t="s">
        <v>5575</v>
      </c>
      <c r="K1676" t="s">
        <v>39</v>
      </c>
      <c r="L1676" t="s">
        <v>5576</v>
      </c>
      <c r="M1676" t="s">
        <v>41</v>
      </c>
      <c r="N1676" t="s">
        <v>55</v>
      </c>
      <c r="O1676" s="2">
        <v>45078.727071759262</v>
      </c>
      <c r="P1676" s="2">
        <v>45078.099293981482</v>
      </c>
      <c r="Q1676">
        <v>5</v>
      </c>
      <c r="R1676" t="str">
        <f t="shared" ca="1" si="26"/>
        <v>Divya</v>
      </c>
      <c r="S1676" t="str">
        <f>IFERROR(TEXT(DATEVALUE(LEFT(Table1[[#This Row],[Date of Purchase]],10)), "MMMM"), TEXT(Table1[[#This Row],[Date of Purchase]], "MMMM"))</f>
        <v>January</v>
      </c>
      <c r="T1676" t="str">
        <f>IF(OR(
  AND(Table1[[#This Row],[Ticket Priority]]="Critical", Table1[[#This Row],[Ticket Status]]&lt;&gt;"Closed"),
  AND(Table1[[#This Row],[Ticket Priority]]="High", Table1[[#This Row],[Ticket Status]]="Open")
), "Yes", "No")</f>
        <v>No</v>
      </c>
      <c r="U1676" s="4" t="str">
        <f>IF(Table1[[#This Row],[Ticket Status]]="Closed","Yes","No")</f>
        <v>Yes</v>
      </c>
      <c r="V1676" s="4" t="str">
        <f>IF(Table1[[#This Row],[Ticket Status]]="Pending Customer Response","Yes","No")</f>
        <v>No</v>
      </c>
      <c r="W1676" s="5">
        <f ca="1">COUNTIFS(Table1[Agent_name],Table1[[#This Row],[Agent_name]],Table1[Month],Table1[[#This Row],[Month]])/160</f>
        <v>0.25624999999999998</v>
      </c>
    </row>
    <row r="1677" spans="1:23" x14ac:dyDescent="0.25">
      <c r="A1677">
        <v>1676</v>
      </c>
      <c r="B1677" t="s">
        <v>5577</v>
      </c>
      <c r="C1677" t="s">
        <v>5578</v>
      </c>
      <c r="D1677">
        <v>38</v>
      </c>
      <c r="E1677" t="s">
        <v>58</v>
      </c>
      <c r="F1677" t="s">
        <v>103</v>
      </c>
      <c r="G1677" s="1">
        <v>44010</v>
      </c>
      <c r="H1677" t="s">
        <v>66</v>
      </c>
      <c r="I1677" t="s">
        <v>177</v>
      </c>
      <c r="J1677" s="3" t="s">
        <v>5579</v>
      </c>
      <c r="K1677" t="s">
        <v>24</v>
      </c>
      <c r="M1677" t="s">
        <v>143</v>
      </c>
      <c r="N1677" t="s">
        <v>33</v>
      </c>
      <c r="O1677" s="2">
        <v>45078.524305555555</v>
      </c>
      <c r="R1677" t="str">
        <f t="shared" ca="1" si="26"/>
        <v>Arjun</v>
      </c>
      <c r="S1677" t="str">
        <f>IFERROR(TEXT(DATEVALUE(LEFT(Table1[[#This Row],[Date of Purchase]],10)), "MMMM"), TEXT(Table1[[#This Row],[Date of Purchase]], "MMMM"))</f>
        <v>June</v>
      </c>
      <c r="T1677" t="str">
        <f>IF(OR(
  AND(Table1[[#This Row],[Ticket Priority]]="Critical", Table1[[#This Row],[Ticket Status]]&lt;&gt;"Closed"),
  AND(Table1[[#This Row],[Ticket Priority]]="High", Table1[[#This Row],[Ticket Status]]="Open")
), "Yes", "No")</f>
        <v>No</v>
      </c>
      <c r="U1677" s="4" t="str">
        <f>IF(Table1[[#This Row],[Ticket Status]]="Closed","Yes","No")</f>
        <v>No</v>
      </c>
      <c r="V1677" s="4" t="str">
        <f>IF(Table1[[#This Row],[Ticket Status]]="Pending Customer Response","Yes","No")</f>
        <v>Yes</v>
      </c>
      <c r="W1677" s="5">
        <f ca="1">COUNTIFS(Table1[Agent_name],Table1[[#This Row],[Agent_name]],Table1[Month],Table1[[#This Row],[Month]])/160</f>
        <v>0.28749999999999998</v>
      </c>
    </row>
    <row r="1678" spans="1:23" x14ac:dyDescent="0.25">
      <c r="A1678">
        <v>1677</v>
      </c>
      <c r="B1678" t="s">
        <v>5580</v>
      </c>
      <c r="C1678" t="s">
        <v>5581</v>
      </c>
      <c r="D1678">
        <v>63</v>
      </c>
      <c r="E1678" t="s">
        <v>29</v>
      </c>
      <c r="F1678" t="s">
        <v>65</v>
      </c>
      <c r="G1678" s="1">
        <v>43961</v>
      </c>
      <c r="H1678" t="s">
        <v>67</v>
      </c>
      <c r="I1678" t="s">
        <v>52</v>
      </c>
      <c r="J1678" s="3" t="s">
        <v>5582</v>
      </c>
      <c r="K1678" t="s">
        <v>39</v>
      </c>
      <c r="L1678" t="s">
        <v>5583</v>
      </c>
      <c r="M1678" t="s">
        <v>41</v>
      </c>
      <c r="N1678" t="s">
        <v>83</v>
      </c>
      <c r="O1678" s="2">
        <v>45078.415289351855</v>
      </c>
      <c r="P1678" s="2">
        <v>45078.578483796293</v>
      </c>
      <c r="Q1678">
        <v>4</v>
      </c>
      <c r="R1678" t="str">
        <f t="shared" ca="1" si="26"/>
        <v>Sara</v>
      </c>
      <c r="S1678" t="str">
        <f>IFERROR(TEXT(DATEVALUE(LEFT(Table1[[#This Row],[Date of Purchase]],10)), "MMMM"), TEXT(Table1[[#This Row],[Date of Purchase]], "MMMM"))</f>
        <v>May</v>
      </c>
      <c r="T1678" t="str">
        <f>IF(OR(
  AND(Table1[[#This Row],[Ticket Priority]]="Critical", Table1[[#This Row],[Ticket Status]]&lt;&gt;"Closed"),
  AND(Table1[[#This Row],[Ticket Priority]]="High", Table1[[#This Row],[Ticket Status]]="Open")
), "Yes", "No")</f>
        <v>No</v>
      </c>
      <c r="U1678" s="4" t="str">
        <f>IF(Table1[[#This Row],[Ticket Status]]="Closed","Yes","No")</f>
        <v>Yes</v>
      </c>
      <c r="V1678" s="4" t="str">
        <f>IF(Table1[[#This Row],[Ticket Status]]="Pending Customer Response","Yes","No")</f>
        <v>No</v>
      </c>
      <c r="W1678" s="5">
        <f ca="1">COUNTIFS(Table1[Agent_name],Table1[[#This Row],[Agent_name]],Table1[Month],Table1[[#This Row],[Month]])/160</f>
        <v>0.64375000000000004</v>
      </c>
    </row>
    <row r="1679" spans="1:23" x14ac:dyDescent="0.25">
      <c r="A1679">
        <v>1678</v>
      </c>
      <c r="B1679" t="s">
        <v>5584</v>
      </c>
      <c r="C1679" t="s">
        <v>5585</v>
      </c>
      <c r="D1679">
        <v>68</v>
      </c>
      <c r="E1679" t="s">
        <v>58</v>
      </c>
      <c r="F1679" t="s">
        <v>112</v>
      </c>
      <c r="G1679" s="1">
        <v>44512</v>
      </c>
      <c r="H1679" t="s">
        <v>21</v>
      </c>
      <c r="I1679" t="s">
        <v>99</v>
      </c>
      <c r="J1679" s="3" t="s">
        <v>5586</v>
      </c>
      <c r="K1679" t="s">
        <v>24</v>
      </c>
      <c r="M1679" t="s">
        <v>25</v>
      </c>
      <c r="N1679" t="s">
        <v>83</v>
      </c>
      <c r="O1679" s="2">
        <v>45078.758368055554</v>
      </c>
      <c r="R1679" t="str">
        <f t="shared" ca="1" si="26"/>
        <v>Mohit</v>
      </c>
      <c r="S1679" t="str">
        <f>IFERROR(TEXT(DATEVALUE(LEFT(Table1[[#This Row],[Date of Purchase]],10)), "MMMM"), TEXT(Table1[[#This Row],[Date of Purchase]], "MMMM"))</f>
        <v>November</v>
      </c>
      <c r="T1679" t="str">
        <f>IF(OR(
  AND(Table1[[#This Row],[Ticket Priority]]="Critical", Table1[[#This Row],[Ticket Status]]&lt;&gt;"Closed"),
  AND(Table1[[#This Row],[Ticket Priority]]="High", Table1[[#This Row],[Ticket Status]]="Open")
), "Yes", "No")</f>
        <v>Yes</v>
      </c>
      <c r="U1679" s="4" t="str">
        <f>IF(Table1[[#This Row],[Ticket Status]]="Closed","Yes","No")</f>
        <v>No</v>
      </c>
      <c r="V1679" s="4" t="str">
        <f>IF(Table1[[#This Row],[Ticket Status]]="Pending Customer Response","Yes","No")</f>
        <v>Yes</v>
      </c>
      <c r="W1679" s="5">
        <f ca="1">COUNTIFS(Table1[Agent_name],Table1[[#This Row],[Agent_name]],Table1[Month],Table1[[#This Row],[Month]])/160</f>
        <v>0.4375</v>
      </c>
    </row>
    <row r="1680" spans="1:23" x14ac:dyDescent="0.25">
      <c r="A1680">
        <v>1679</v>
      </c>
      <c r="B1680" t="s">
        <v>5587</v>
      </c>
      <c r="C1680" t="s">
        <v>5588</v>
      </c>
      <c r="D1680">
        <v>58</v>
      </c>
      <c r="E1680" t="s">
        <v>58</v>
      </c>
      <c r="F1680" t="s">
        <v>485</v>
      </c>
      <c r="G1680" s="1">
        <v>44459</v>
      </c>
      <c r="H1680" t="s">
        <v>45</v>
      </c>
      <c r="I1680" t="s">
        <v>150</v>
      </c>
      <c r="J1680" s="3" t="s">
        <v>5589</v>
      </c>
      <c r="K1680" t="s">
        <v>62</v>
      </c>
      <c r="M1680" t="s">
        <v>25</v>
      </c>
      <c r="N1680" t="s">
        <v>83</v>
      </c>
      <c r="R1680" t="str">
        <f t="shared" ca="1" si="26"/>
        <v>Priya</v>
      </c>
      <c r="S1680" t="str">
        <f>IFERROR(TEXT(DATEVALUE(LEFT(Table1[[#This Row],[Date of Purchase]],10)), "MMMM"), TEXT(Table1[[#This Row],[Date of Purchase]], "MMMM"))</f>
        <v>September</v>
      </c>
      <c r="T1680" t="str">
        <f>IF(OR(
  AND(Table1[[#This Row],[Ticket Priority]]="Critical", Table1[[#This Row],[Ticket Status]]&lt;&gt;"Closed"),
  AND(Table1[[#This Row],[Ticket Priority]]="High", Table1[[#This Row],[Ticket Status]]="Open")
), "Yes", "No")</f>
        <v>Yes</v>
      </c>
      <c r="U1680" s="4" t="str">
        <f>IF(Table1[[#This Row],[Ticket Status]]="Closed","Yes","No")</f>
        <v>No</v>
      </c>
      <c r="V1680" s="4" t="str">
        <f>IF(Table1[[#This Row],[Ticket Status]]="Pending Customer Response","Yes","No")</f>
        <v>No</v>
      </c>
      <c r="W1680" s="5">
        <f ca="1">COUNTIFS(Table1[Agent_name],Table1[[#This Row],[Agent_name]],Table1[Month],Table1[[#This Row],[Month]])/160</f>
        <v>0.53125</v>
      </c>
    </row>
    <row r="1681" spans="1:23" x14ac:dyDescent="0.25">
      <c r="A1681">
        <v>1680</v>
      </c>
      <c r="B1681" t="s">
        <v>5590</v>
      </c>
      <c r="C1681" t="s">
        <v>5591</v>
      </c>
      <c r="D1681">
        <v>18</v>
      </c>
      <c r="E1681" t="s">
        <v>19</v>
      </c>
      <c r="F1681" t="s">
        <v>65</v>
      </c>
      <c r="G1681" s="1">
        <v>44370</v>
      </c>
      <c r="H1681" t="s">
        <v>67</v>
      </c>
      <c r="I1681" t="s">
        <v>72</v>
      </c>
      <c r="J1681" s="3" t="s">
        <v>5592</v>
      </c>
      <c r="K1681" t="s">
        <v>39</v>
      </c>
      <c r="L1681" t="s">
        <v>5593</v>
      </c>
      <c r="M1681" t="s">
        <v>25</v>
      </c>
      <c r="N1681" t="s">
        <v>26</v>
      </c>
      <c r="O1681" s="2">
        <v>45078.793819444443</v>
      </c>
      <c r="P1681" s="2">
        <v>45077.986875000002</v>
      </c>
      <c r="Q1681">
        <v>2</v>
      </c>
      <c r="R1681" t="str">
        <f t="shared" ca="1" si="26"/>
        <v>Ravi</v>
      </c>
      <c r="S1681" t="str">
        <f>IFERROR(TEXT(DATEVALUE(LEFT(Table1[[#This Row],[Date of Purchase]],10)), "MMMM"), TEXT(Table1[[#This Row],[Date of Purchase]], "MMMM"))</f>
        <v>June</v>
      </c>
      <c r="T1681" t="str">
        <f>IF(OR(
  AND(Table1[[#This Row],[Ticket Priority]]="Critical", Table1[[#This Row],[Ticket Status]]&lt;&gt;"Closed"),
  AND(Table1[[#This Row],[Ticket Priority]]="High", Table1[[#This Row],[Ticket Status]]="Open")
), "Yes", "No")</f>
        <v>No</v>
      </c>
      <c r="U1681" s="4" t="str">
        <f>IF(Table1[[#This Row],[Ticket Status]]="Closed","Yes","No")</f>
        <v>Yes</v>
      </c>
      <c r="V1681" s="4" t="str">
        <f>IF(Table1[[#This Row],[Ticket Status]]="Pending Customer Response","Yes","No")</f>
        <v>No</v>
      </c>
      <c r="W1681" s="5">
        <f ca="1">COUNTIFS(Table1[Agent_name],Table1[[#This Row],[Agent_name]],Table1[Month],Table1[[#This Row],[Month]])/160</f>
        <v>0.58125000000000004</v>
      </c>
    </row>
    <row r="1682" spans="1:23" x14ac:dyDescent="0.25">
      <c r="A1682">
        <v>1681</v>
      </c>
      <c r="B1682" t="s">
        <v>5594</v>
      </c>
      <c r="C1682" t="s">
        <v>5595</v>
      </c>
      <c r="D1682">
        <v>53</v>
      </c>
      <c r="E1682" t="s">
        <v>29</v>
      </c>
      <c r="F1682" t="s">
        <v>202</v>
      </c>
      <c r="G1682" s="1">
        <v>44470</v>
      </c>
      <c r="H1682" t="s">
        <v>21</v>
      </c>
      <c r="I1682" t="s">
        <v>150</v>
      </c>
      <c r="J1682" s="3" t="s">
        <v>5596</v>
      </c>
      <c r="K1682" t="s">
        <v>62</v>
      </c>
      <c r="M1682" t="s">
        <v>41</v>
      </c>
      <c r="N1682" t="s">
        <v>26</v>
      </c>
      <c r="R1682" t="str">
        <f t="shared" ca="1" si="26"/>
        <v>Aisha</v>
      </c>
      <c r="S1682" t="str">
        <f>IFERROR(TEXT(DATEVALUE(LEFT(Table1[[#This Row],[Date of Purchase]],10)), "MMMM"), TEXT(Table1[[#This Row],[Date of Purchase]], "MMMM"))</f>
        <v>October</v>
      </c>
      <c r="T1682" t="str">
        <f>IF(OR(
  AND(Table1[[#This Row],[Ticket Priority]]="Critical", Table1[[#This Row],[Ticket Status]]&lt;&gt;"Closed"),
  AND(Table1[[#This Row],[Ticket Priority]]="High", Table1[[#This Row],[Ticket Status]]="Open")
), "Yes", "No")</f>
        <v>No</v>
      </c>
      <c r="U1682" s="4" t="str">
        <f>IF(Table1[[#This Row],[Ticket Status]]="Closed","Yes","No")</f>
        <v>No</v>
      </c>
      <c r="V1682" s="4" t="str">
        <f>IF(Table1[[#This Row],[Ticket Status]]="Pending Customer Response","Yes","No")</f>
        <v>No</v>
      </c>
      <c r="W1682" s="5">
        <f ca="1">COUNTIFS(Table1[Agent_name],Table1[[#This Row],[Agent_name]],Table1[Month],Table1[[#This Row],[Month]])/160</f>
        <v>0.85624999999999996</v>
      </c>
    </row>
    <row r="1683" spans="1:23" x14ac:dyDescent="0.25">
      <c r="A1683">
        <v>1682</v>
      </c>
      <c r="B1683" t="s">
        <v>5597</v>
      </c>
      <c r="C1683" t="s">
        <v>5598</v>
      </c>
      <c r="D1683">
        <v>39</v>
      </c>
      <c r="E1683" t="s">
        <v>29</v>
      </c>
      <c r="F1683" t="s">
        <v>223</v>
      </c>
      <c r="G1683" s="1">
        <v>44327</v>
      </c>
      <c r="H1683" t="s">
        <v>67</v>
      </c>
      <c r="I1683" t="s">
        <v>31</v>
      </c>
      <c r="J1683" s="3" t="s">
        <v>5599</v>
      </c>
      <c r="K1683" t="s">
        <v>62</v>
      </c>
      <c r="M1683" t="s">
        <v>25</v>
      </c>
      <c r="N1683" t="s">
        <v>83</v>
      </c>
      <c r="R1683" t="str">
        <f t="shared" ca="1" si="26"/>
        <v>Sara</v>
      </c>
      <c r="S1683" t="str">
        <f>IFERROR(TEXT(DATEVALUE(LEFT(Table1[[#This Row],[Date of Purchase]],10)), "MMMM"), TEXT(Table1[[#This Row],[Date of Purchase]], "MMMM"))</f>
        <v>May</v>
      </c>
      <c r="T1683" t="str">
        <f>IF(OR(
  AND(Table1[[#This Row],[Ticket Priority]]="Critical", Table1[[#This Row],[Ticket Status]]&lt;&gt;"Closed"),
  AND(Table1[[#This Row],[Ticket Priority]]="High", Table1[[#This Row],[Ticket Status]]="Open")
), "Yes", "No")</f>
        <v>Yes</v>
      </c>
      <c r="U1683" s="4" t="str">
        <f>IF(Table1[[#This Row],[Ticket Status]]="Closed","Yes","No")</f>
        <v>No</v>
      </c>
      <c r="V1683" s="4" t="str">
        <f>IF(Table1[[#This Row],[Ticket Status]]="Pending Customer Response","Yes","No")</f>
        <v>No</v>
      </c>
      <c r="W1683" s="5">
        <f ca="1">COUNTIFS(Table1[Agent_name],Table1[[#This Row],[Agent_name]],Table1[Month],Table1[[#This Row],[Month]])/160</f>
        <v>0.64375000000000004</v>
      </c>
    </row>
    <row r="1684" spans="1:23" x14ac:dyDescent="0.25">
      <c r="A1684">
        <v>1683</v>
      </c>
      <c r="B1684" t="s">
        <v>5600</v>
      </c>
      <c r="C1684" t="s">
        <v>5601</v>
      </c>
      <c r="D1684">
        <v>52</v>
      </c>
      <c r="E1684" t="s">
        <v>19</v>
      </c>
      <c r="F1684" t="s">
        <v>655</v>
      </c>
      <c r="G1684" s="1">
        <v>44176</v>
      </c>
      <c r="H1684" t="s">
        <v>67</v>
      </c>
      <c r="I1684" t="s">
        <v>93</v>
      </c>
      <c r="J1684" s="3" t="s">
        <v>1141</v>
      </c>
      <c r="K1684" t="s">
        <v>62</v>
      </c>
      <c r="M1684" t="s">
        <v>25</v>
      </c>
      <c r="N1684" t="s">
        <v>83</v>
      </c>
      <c r="R1684" t="str">
        <f t="shared" ca="1" si="26"/>
        <v>Sara</v>
      </c>
      <c r="S1684" t="str">
        <f>IFERROR(TEXT(DATEVALUE(LEFT(Table1[[#This Row],[Date of Purchase]],10)), "MMMM"), TEXT(Table1[[#This Row],[Date of Purchase]], "MMMM"))</f>
        <v>December</v>
      </c>
      <c r="T1684" t="str">
        <f>IF(OR(
  AND(Table1[[#This Row],[Ticket Priority]]="Critical", Table1[[#This Row],[Ticket Status]]&lt;&gt;"Closed"),
  AND(Table1[[#This Row],[Ticket Priority]]="High", Table1[[#This Row],[Ticket Status]]="Open")
), "Yes", "No")</f>
        <v>Yes</v>
      </c>
      <c r="U1684" s="4" t="str">
        <f>IF(Table1[[#This Row],[Ticket Status]]="Closed","Yes","No")</f>
        <v>No</v>
      </c>
      <c r="V1684" s="4" t="str">
        <f>IF(Table1[[#This Row],[Ticket Status]]="Pending Customer Response","Yes","No")</f>
        <v>No</v>
      </c>
      <c r="W1684" s="5">
        <f ca="1">COUNTIFS(Table1[Agent_name],Table1[[#This Row],[Agent_name]],Table1[Month],Table1[[#This Row],[Month]])/160</f>
        <v>0.55625000000000002</v>
      </c>
    </row>
    <row r="1685" spans="1:23" x14ac:dyDescent="0.25">
      <c r="A1685">
        <v>1684</v>
      </c>
      <c r="B1685" t="s">
        <v>5602</v>
      </c>
      <c r="C1685" t="s">
        <v>5603</v>
      </c>
      <c r="D1685">
        <v>65</v>
      </c>
      <c r="E1685" t="s">
        <v>19</v>
      </c>
      <c r="F1685" t="s">
        <v>655</v>
      </c>
      <c r="G1685" s="1">
        <v>44269</v>
      </c>
      <c r="H1685" t="s">
        <v>59</v>
      </c>
      <c r="I1685" t="s">
        <v>141</v>
      </c>
      <c r="J1685" s="3" t="s">
        <v>5604</v>
      </c>
      <c r="K1685" t="s">
        <v>62</v>
      </c>
      <c r="M1685" t="s">
        <v>143</v>
      </c>
      <c r="N1685" t="s">
        <v>55</v>
      </c>
      <c r="R1685" t="str">
        <f t="shared" ca="1" si="26"/>
        <v>Mohit</v>
      </c>
      <c r="S1685" t="str">
        <f>IFERROR(TEXT(DATEVALUE(LEFT(Table1[[#This Row],[Date of Purchase]],10)), "MMMM"), TEXT(Table1[[#This Row],[Date of Purchase]], "MMMM"))</f>
        <v>March</v>
      </c>
      <c r="T1685" t="str">
        <f>IF(OR(
  AND(Table1[[#This Row],[Ticket Priority]]="Critical", Table1[[#This Row],[Ticket Status]]&lt;&gt;"Closed"),
  AND(Table1[[#This Row],[Ticket Priority]]="High", Table1[[#This Row],[Ticket Status]]="Open")
), "Yes", "No")</f>
        <v>No</v>
      </c>
      <c r="U1685" s="4" t="str">
        <f>IF(Table1[[#This Row],[Ticket Status]]="Closed","Yes","No")</f>
        <v>No</v>
      </c>
      <c r="V1685" s="4" t="str">
        <f>IF(Table1[[#This Row],[Ticket Status]]="Pending Customer Response","Yes","No")</f>
        <v>No</v>
      </c>
      <c r="W1685" s="5">
        <f ca="1">COUNTIFS(Table1[Agent_name],Table1[[#This Row],[Agent_name]],Table1[Month],Table1[[#This Row],[Month]])/160</f>
        <v>0.45624999999999999</v>
      </c>
    </row>
    <row r="1686" spans="1:23" x14ac:dyDescent="0.25">
      <c r="A1686">
        <v>1685</v>
      </c>
      <c r="B1686" t="s">
        <v>5605</v>
      </c>
      <c r="C1686" t="s">
        <v>5606</v>
      </c>
      <c r="D1686">
        <v>34</v>
      </c>
      <c r="E1686" t="s">
        <v>19</v>
      </c>
      <c r="F1686" t="s">
        <v>242</v>
      </c>
      <c r="G1686" s="1">
        <v>44503</v>
      </c>
      <c r="H1686" t="s">
        <v>66</v>
      </c>
      <c r="I1686" t="s">
        <v>77</v>
      </c>
      <c r="J1686" s="3" t="s">
        <v>5607</v>
      </c>
      <c r="K1686" t="s">
        <v>62</v>
      </c>
      <c r="M1686" t="s">
        <v>89</v>
      </c>
      <c r="N1686" t="s">
        <v>33</v>
      </c>
      <c r="R1686" t="str">
        <f t="shared" ca="1" si="26"/>
        <v>Neha</v>
      </c>
      <c r="S1686" t="str">
        <f>IFERROR(TEXT(DATEVALUE(LEFT(Table1[[#This Row],[Date of Purchase]],10)), "MMMM"), TEXT(Table1[[#This Row],[Date of Purchase]], "MMMM"))</f>
        <v>November</v>
      </c>
      <c r="T1686" t="str">
        <f>IF(OR(
  AND(Table1[[#This Row],[Ticket Priority]]="Critical", Table1[[#This Row],[Ticket Status]]&lt;&gt;"Closed"),
  AND(Table1[[#This Row],[Ticket Priority]]="High", Table1[[#This Row],[Ticket Status]]="Open")
), "Yes", "No")</f>
        <v>Yes</v>
      </c>
      <c r="U1686" s="4" t="str">
        <f>IF(Table1[[#This Row],[Ticket Status]]="Closed","Yes","No")</f>
        <v>No</v>
      </c>
      <c r="V1686" s="4" t="str">
        <f>IF(Table1[[#This Row],[Ticket Status]]="Pending Customer Response","Yes","No")</f>
        <v>No</v>
      </c>
      <c r="W1686" s="5">
        <f ca="1">COUNTIFS(Table1[Agent_name],Table1[[#This Row],[Agent_name]],Table1[Month],Table1[[#This Row],[Month]])/160</f>
        <v>0.17499999999999999</v>
      </c>
    </row>
    <row r="1687" spans="1:23" x14ac:dyDescent="0.25">
      <c r="A1687">
        <v>1686</v>
      </c>
      <c r="B1687" t="s">
        <v>5608</v>
      </c>
      <c r="C1687" t="s">
        <v>5609</v>
      </c>
      <c r="D1687">
        <v>70</v>
      </c>
      <c r="E1687" t="s">
        <v>29</v>
      </c>
      <c r="F1687" t="s">
        <v>207</v>
      </c>
      <c r="G1687" s="1">
        <v>44126</v>
      </c>
      <c r="H1687" t="s">
        <v>67</v>
      </c>
      <c r="I1687" t="s">
        <v>177</v>
      </c>
      <c r="J1687" s="3" t="s">
        <v>5610</v>
      </c>
      <c r="K1687" t="s">
        <v>39</v>
      </c>
      <c r="L1687" t="s">
        <v>5611</v>
      </c>
      <c r="M1687" t="s">
        <v>41</v>
      </c>
      <c r="N1687" t="s">
        <v>83</v>
      </c>
      <c r="O1687" s="2">
        <v>45078.521701388891</v>
      </c>
      <c r="P1687" s="2">
        <v>45078.470312500001</v>
      </c>
      <c r="Q1687">
        <v>3</v>
      </c>
      <c r="R1687" t="str">
        <f t="shared" ca="1" si="26"/>
        <v>Meera</v>
      </c>
      <c r="S1687" t="str">
        <f>IFERROR(TEXT(DATEVALUE(LEFT(Table1[[#This Row],[Date of Purchase]],10)), "MMMM"), TEXT(Table1[[#This Row],[Date of Purchase]], "MMMM"))</f>
        <v>October</v>
      </c>
      <c r="T1687" t="str">
        <f>IF(OR(
  AND(Table1[[#This Row],[Ticket Priority]]="Critical", Table1[[#This Row],[Ticket Status]]&lt;&gt;"Closed"),
  AND(Table1[[#This Row],[Ticket Priority]]="High", Table1[[#This Row],[Ticket Status]]="Open")
), "Yes", "No")</f>
        <v>No</v>
      </c>
      <c r="U1687" s="4" t="str">
        <f>IF(Table1[[#This Row],[Ticket Status]]="Closed","Yes","No")</f>
        <v>Yes</v>
      </c>
      <c r="V1687" s="4" t="str">
        <f>IF(Table1[[#This Row],[Ticket Status]]="Pending Customer Response","Yes","No")</f>
        <v>No</v>
      </c>
      <c r="W1687" s="5">
        <f ca="1">COUNTIFS(Table1[Agent_name],Table1[[#This Row],[Agent_name]],Table1[Month],Table1[[#This Row],[Month]])/160</f>
        <v>0.23749999999999999</v>
      </c>
    </row>
    <row r="1688" spans="1:23" x14ac:dyDescent="0.25">
      <c r="A1688">
        <v>1687</v>
      </c>
      <c r="B1688" t="s">
        <v>5612</v>
      </c>
      <c r="C1688" t="s">
        <v>5613</v>
      </c>
      <c r="D1688">
        <v>27</v>
      </c>
      <c r="E1688" t="s">
        <v>19</v>
      </c>
      <c r="F1688" t="s">
        <v>30</v>
      </c>
      <c r="G1688" s="1">
        <v>44186</v>
      </c>
      <c r="H1688" t="s">
        <v>66</v>
      </c>
      <c r="I1688" t="s">
        <v>22</v>
      </c>
      <c r="J1688" s="3" t="s">
        <v>5614</v>
      </c>
      <c r="K1688" t="s">
        <v>39</v>
      </c>
      <c r="L1688" t="s">
        <v>5615</v>
      </c>
      <c r="M1688" t="s">
        <v>143</v>
      </c>
      <c r="N1688" t="s">
        <v>33</v>
      </c>
      <c r="O1688" s="2">
        <v>45078.598807870374</v>
      </c>
      <c r="P1688" s="2">
        <v>45077.966863425929</v>
      </c>
      <c r="Q1688">
        <v>2</v>
      </c>
      <c r="R1688" t="str">
        <f t="shared" ca="1" si="26"/>
        <v>Aisha</v>
      </c>
      <c r="S1688" t="str">
        <f>IFERROR(TEXT(DATEVALUE(LEFT(Table1[[#This Row],[Date of Purchase]],10)), "MMMM"), TEXT(Table1[[#This Row],[Date of Purchase]], "MMMM"))</f>
        <v>December</v>
      </c>
      <c r="T1688" t="str">
        <f>IF(OR(
  AND(Table1[[#This Row],[Ticket Priority]]="Critical", Table1[[#This Row],[Ticket Status]]&lt;&gt;"Closed"),
  AND(Table1[[#This Row],[Ticket Priority]]="High", Table1[[#This Row],[Ticket Status]]="Open")
), "Yes", "No")</f>
        <v>No</v>
      </c>
      <c r="U1688" s="4" t="str">
        <f>IF(Table1[[#This Row],[Ticket Status]]="Closed","Yes","No")</f>
        <v>Yes</v>
      </c>
      <c r="V1688" s="4" t="str">
        <f>IF(Table1[[#This Row],[Ticket Status]]="Pending Customer Response","Yes","No")</f>
        <v>No</v>
      </c>
      <c r="W1688" s="5">
        <f ca="1">COUNTIFS(Table1[Agent_name],Table1[[#This Row],[Agent_name]],Table1[Month],Table1[[#This Row],[Month]])/160</f>
        <v>0.91249999999999998</v>
      </c>
    </row>
    <row r="1689" spans="1:23" x14ac:dyDescent="0.25">
      <c r="A1689">
        <v>1688</v>
      </c>
      <c r="B1689" t="s">
        <v>5616</v>
      </c>
      <c r="C1689" t="s">
        <v>5617</v>
      </c>
      <c r="D1689">
        <v>52</v>
      </c>
      <c r="E1689" t="s">
        <v>58</v>
      </c>
      <c r="F1689" t="s">
        <v>103</v>
      </c>
      <c r="G1689" s="1">
        <v>44135</v>
      </c>
      <c r="H1689" t="s">
        <v>66</v>
      </c>
      <c r="I1689" t="s">
        <v>67</v>
      </c>
      <c r="J1689" s="3" t="s">
        <v>5618</v>
      </c>
      <c r="K1689" t="s">
        <v>62</v>
      </c>
      <c r="M1689" t="s">
        <v>143</v>
      </c>
      <c r="N1689" t="s">
        <v>83</v>
      </c>
      <c r="R1689" t="str">
        <f t="shared" ca="1" si="26"/>
        <v>Ravi</v>
      </c>
      <c r="S1689" t="str">
        <f>IFERROR(TEXT(DATEVALUE(LEFT(Table1[[#This Row],[Date of Purchase]],10)), "MMMM"), TEXT(Table1[[#This Row],[Date of Purchase]], "MMMM"))</f>
        <v>October</v>
      </c>
      <c r="T1689" t="str">
        <f>IF(OR(
  AND(Table1[[#This Row],[Ticket Priority]]="Critical", Table1[[#This Row],[Ticket Status]]&lt;&gt;"Closed"),
  AND(Table1[[#This Row],[Ticket Priority]]="High", Table1[[#This Row],[Ticket Status]]="Open")
), "Yes", "No")</f>
        <v>No</v>
      </c>
      <c r="U1689" s="4" t="str">
        <f>IF(Table1[[#This Row],[Ticket Status]]="Closed","Yes","No")</f>
        <v>No</v>
      </c>
      <c r="V1689" s="4" t="str">
        <f>IF(Table1[[#This Row],[Ticket Status]]="Pending Customer Response","Yes","No")</f>
        <v>No</v>
      </c>
      <c r="W1689" s="5">
        <f ca="1">COUNTIFS(Table1[Agent_name],Table1[[#This Row],[Agent_name]],Table1[Month],Table1[[#This Row],[Month]])/160</f>
        <v>0.58125000000000004</v>
      </c>
    </row>
    <row r="1690" spans="1:23" x14ac:dyDescent="0.25">
      <c r="A1690">
        <v>1689</v>
      </c>
      <c r="B1690" t="s">
        <v>5619</v>
      </c>
      <c r="C1690" t="s">
        <v>5620</v>
      </c>
      <c r="D1690">
        <v>26</v>
      </c>
      <c r="E1690" t="s">
        <v>58</v>
      </c>
      <c r="F1690" t="s">
        <v>161</v>
      </c>
      <c r="G1690" s="1">
        <v>44306</v>
      </c>
      <c r="H1690" t="s">
        <v>59</v>
      </c>
      <c r="I1690" t="s">
        <v>150</v>
      </c>
      <c r="J1690" s="3" t="s">
        <v>5621</v>
      </c>
      <c r="K1690" t="s">
        <v>24</v>
      </c>
      <c r="M1690" t="s">
        <v>143</v>
      </c>
      <c r="N1690" t="s">
        <v>55</v>
      </c>
      <c r="O1690" s="2">
        <v>45078.198819444442</v>
      </c>
      <c r="R1690" t="str">
        <f t="shared" ca="1" si="26"/>
        <v>Ravi</v>
      </c>
      <c r="S1690" t="str">
        <f>IFERROR(TEXT(DATEVALUE(LEFT(Table1[[#This Row],[Date of Purchase]],10)), "MMMM"), TEXT(Table1[[#This Row],[Date of Purchase]], "MMMM"))</f>
        <v>April</v>
      </c>
      <c r="T1690" t="str">
        <f>IF(OR(
  AND(Table1[[#This Row],[Ticket Priority]]="Critical", Table1[[#This Row],[Ticket Status]]&lt;&gt;"Closed"),
  AND(Table1[[#This Row],[Ticket Priority]]="High", Table1[[#This Row],[Ticket Status]]="Open")
), "Yes", "No")</f>
        <v>No</v>
      </c>
      <c r="U1690" s="4" t="str">
        <f>IF(Table1[[#This Row],[Ticket Status]]="Closed","Yes","No")</f>
        <v>No</v>
      </c>
      <c r="V1690" s="4" t="str">
        <f>IF(Table1[[#This Row],[Ticket Status]]="Pending Customer Response","Yes","No")</f>
        <v>Yes</v>
      </c>
      <c r="W1690" s="5">
        <f ca="1">COUNTIFS(Table1[Agent_name],Table1[[#This Row],[Agent_name]],Table1[Month],Table1[[#This Row],[Month]])/160</f>
        <v>0.625</v>
      </c>
    </row>
    <row r="1691" spans="1:23" x14ac:dyDescent="0.25">
      <c r="A1691">
        <v>1690</v>
      </c>
      <c r="B1691" t="s">
        <v>5622</v>
      </c>
      <c r="C1691" t="s">
        <v>5623</v>
      </c>
      <c r="D1691">
        <v>43</v>
      </c>
      <c r="E1691" t="s">
        <v>19</v>
      </c>
      <c r="F1691" t="s">
        <v>655</v>
      </c>
      <c r="G1691" s="1">
        <v>44517</v>
      </c>
      <c r="H1691" t="s">
        <v>67</v>
      </c>
      <c r="I1691" t="s">
        <v>22</v>
      </c>
      <c r="J1691" s="3" t="s">
        <v>5624</v>
      </c>
      <c r="K1691" t="s">
        <v>24</v>
      </c>
      <c r="M1691" t="s">
        <v>143</v>
      </c>
      <c r="N1691" t="s">
        <v>83</v>
      </c>
      <c r="O1691" s="2">
        <v>45078.693981481483</v>
      </c>
      <c r="R1691" t="str">
        <f t="shared" ca="1" si="26"/>
        <v>Aisha</v>
      </c>
      <c r="S1691" t="str">
        <f>IFERROR(TEXT(DATEVALUE(LEFT(Table1[[#This Row],[Date of Purchase]],10)), "MMMM"), TEXT(Table1[[#This Row],[Date of Purchase]], "MMMM"))</f>
        <v>November</v>
      </c>
      <c r="T1691" t="str">
        <f>IF(OR(
  AND(Table1[[#This Row],[Ticket Priority]]="Critical", Table1[[#This Row],[Ticket Status]]&lt;&gt;"Closed"),
  AND(Table1[[#This Row],[Ticket Priority]]="High", Table1[[#This Row],[Ticket Status]]="Open")
), "Yes", "No")</f>
        <v>No</v>
      </c>
      <c r="U1691" s="4" t="str">
        <f>IF(Table1[[#This Row],[Ticket Status]]="Closed","Yes","No")</f>
        <v>No</v>
      </c>
      <c r="V1691" s="4" t="str">
        <f>IF(Table1[[#This Row],[Ticket Status]]="Pending Customer Response","Yes","No")</f>
        <v>Yes</v>
      </c>
      <c r="W1691" s="5">
        <f ca="1">COUNTIFS(Table1[Agent_name],Table1[[#This Row],[Agent_name]],Table1[Month],Table1[[#This Row],[Month]])/160</f>
        <v>0.85624999999999996</v>
      </c>
    </row>
    <row r="1692" spans="1:23" x14ac:dyDescent="0.25">
      <c r="A1692">
        <v>1691</v>
      </c>
      <c r="B1692" t="s">
        <v>5625</v>
      </c>
      <c r="C1692" t="s">
        <v>5626</v>
      </c>
      <c r="D1692">
        <v>31</v>
      </c>
      <c r="E1692" t="s">
        <v>19</v>
      </c>
      <c r="F1692" t="s">
        <v>485</v>
      </c>
      <c r="G1692" s="1">
        <v>44514</v>
      </c>
      <c r="H1692" t="s">
        <v>21</v>
      </c>
      <c r="I1692" t="s">
        <v>177</v>
      </c>
      <c r="J1692" s="3" t="s">
        <v>5627</v>
      </c>
      <c r="K1692" t="s">
        <v>24</v>
      </c>
      <c r="M1692" t="s">
        <v>143</v>
      </c>
      <c r="N1692" t="s">
        <v>26</v>
      </c>
      <c r="O1692" s="2">
        <v>45078.216226851851</v>
      </c>
      <c r="R1692" t="str">
        <f t="shared" ca="1" si="26"/>
        <v>Sara</v>
      </c>
      <c r="S1692" t="str">
        <f>IFERROR(TEXT(DATEVALUE(LEFT(Table1[[#This Row],[Date of Purchase]],10)), "MMMM"), TEXT(Table1[[#This Row],[Date of Purchase]], "MMMM"))</f>
        <v>November</v>
      </c>
      <c r="T1692" t="str">
        <f>IF(OR(
  AND(Table1[[#This Row],[Ticket Priority]]="Critical", Table1[[#This Row],[Ticket Status]]&lt;&gt;"Closed"),
  AND(Table1[[#This Row],[Ticket Priority]]="High", Table1[[#This Row],[Ticket Status]]="Open")
), "Yes", "No")</f>
        <v>No</v>
      </c>
      <c r="U1692" s="4" t="str">
        <f>IF(Table1[[#This Row],[Ticket Status]]="Closed","Yes","No")</f>
        <v>No</v>
      </c>
      <c r="V1692" s="4" t="str">
        <f>IF(Table1[[#This Row],[Ticket Status]]="Pending Customer Response","Yes","No")</f>
        <v>Yes</v>
      </c>
      <c r="W1692" s="5">
        <f ca="1">COUNTIFS(Table1[Agent_name],Table1[[#This Row],[Agent_name]],Table1[Month],Table1[[#This Row],[Month]])/160</f>
        <v>0.79374999999999996</v>
      </c>
    </row>
    <row r="1693" spans="1:23" x14ac:dyDescent="0.25">
      <c r="A1693">
        <v>1692</v>
      </c>
      <c r="B1693" t="s">
        <v>5628</v>
      </c>
      <c r="C1693" t="s">
        <v>5629</v>
      </c>
      <c r="D1693">
        <v>42</v>
      </c>
      <c r="E1693" t="s">
        <v>19</v>
      </c>
      <c r="F1693" t="s">
        <v>242</v>
      </c>
      <c r="G1693" s="1">
        <v>44450</v>
      </c>
      <c r="H1693" t="s">
        <v>67</v>
      </c>
      <c r="I1693" t="s">
        <v>67</v>
      </c>
      <c r="J1693" s="3" t="s">
        <v>5630</v>
      </c>
      <c r="K1693" t="s">
        <v>39</v>
      </c>
      <c r="L1693" t="s">
        <v>5631</v>
      </c>
      <c r="M1693" t="s">
        <v>89</v>
      </c>
      <c r="N1693" t="s">
        <v>33</v>
      </c>
      <c r="O1693" s="2">
        <v>45078.191238425927</v>
      </c>
      <c r="P1693" s="2">
        <v>45078.900266203702</v>
      </c>
      <c r="Q1693">
        <v>3</v>
      </c>
      <c r="R1693" t="str">
        <f t="shared" ca="1" si="26"/>
        <v>Sara</v>
      </c>
      <c r="S1693" t="str">
        <f>IFERROR(TEXT(DATEVALUE(LEFT(Table1[[#This Row],[Date of Purchase]],10)), "MMMM"), TEXT(Table1[[#This Row],[Date of Purchase]], "MMMM"))</f>
        <v>September</v>
      </c>
      <c r="T1693" t="str">
        <f>IF(OR(
  AND(Table1[[#This Row],[Ticket Priority]]="Critical", Table1[[#This Row],[Ticket Status]]&lt;&gt;"Closed"),
  AND(Table1[[#This Row],[Ticket Priority]]="High", Table1[[#This Row],[Ticket Status]]="Open")
), "Yes", "No")</f>
        <v>No</v>
      </c>
      <c r="U1693" s="4" t="str">
        <f>IF(Table1[[#This Row],[Ticket Status]]="Closed","Yes","No")</f>
        <v>Yes</v>
      </c>
      <c r="V1693" s="4" t="str">
        <f>IF(Table1[[#This Row],[Ticket Status]]="Pending Customer Response","Yes","No")</f>
        <v>No</v>
      </c>
      <c r="W1693" s="5">
        <f ca="1">COUNTIFS(Table1[Agent_name],Table1[[#This Row],[Agent_name]],Table1[Month],Table1[[#This Row],[Month]])/160</f>
        <v>0.65</v>
      </c>
    </row>
    <row r="1694" spans="1:23" x14ac:dyDescent="0.25">
      <c r="A1694">
        <v>1693</v>
      </c>
      <c r="B1694" t="s">
        <v>5632</v>
      </c>
      <c r="C1694" t="s">
        <v>5633</v>
      </c>
      <c r="D1694">
        <v>49</v>
      </c>
      <c r="E1694" t="s">
        <v>19</v>
      </c>
      <c r="F1694" t="s">
        <v>219</v>
      </c>
      <c r="G1694" s="1">
        <v>44394</v>
      </c>
      <c r="H1694" t="s">
        <v>67</v>
      </c>
      <c r="I1694" t="s">
        <v>60</v>
      </c>
      <c r="J1694" s="3" t="s">
        <v>5634</v>
      </c>
      <c r="K1694" t="s">
        <v>62</v>
      </c>
      <c r="M1694" t="s">
        <v>89</v>
      </c>
      <c r="N1694" t="s">
        <v>83</v>
      </c>
      <c r="R1694" t="str">
        <f t="shared" ca="1" si="26"/>
        <v>Sara</v>
      </c>
      <c r="S1694" t="str">
        <f>IFERROR(TEXT(DATEVALUE(LEFT(Table1[[#This Row],[Date of Purchase]],10)), "MMMM"), TEXT(Table1[[#This Row],[Date of Purchase]], "MMMM"))</f>
        <v>July</v>
      </c>
      <c r="T1694" t="str">
        <f>IF(OR(
  AND(Table1[[#This Row],[Ticket Priority]]="Critical", Table1[[#This Row],[Ticket Status]]&lt;&gt;"Closed"),
  AND(Table1[[#This Row],[Ticket Priority]]="High", Table1[[#This Row],[Ticket Status]]="Open")
), "Yes", "No")</f>
        <v>Yes</v>
      </c>
      <c r="U1694" s="4" t="str">
        <f>IF(Table1[[#This Row],[Ticket Status]]="Closed","Yes","No")</f>
        <v>No</v>
      </c>
      <c r="V1694" s="4" t="str">
        <f>IF(Table1[[#This Row],[Ticket Status]]="Pending Customer Response","Yes","No")</f>
        <v>No</v>
      </c>
      <c r="W1694" s="5">
        <f ca="1">COUNTIFS(Table1[Agent_name],Table1[[#This Row],[Agent_name]],Table1[Month],Table1[[#This Row],[Month]])/160</f>
        <v>0.6875</v>
      </c>
    </row>
    <row r="1695" spans="1:23" x14ac:dyDescent="0.25">
      <c r="A1695">
        <v>1694</v>
      </c>
      <c r="B1695" t="s">
        <v>5635</v>
      </c>
      <c r="C1695" t="s">
        <v>5636</v>
      </c>
      <c r="D1695">
        <v>20</v>
      </c>
      <c r="E1695" t="s">
        <v>58</v>
      </c>
      <c r="F1695" t="s">
        <v>699</v>
      </c>
      <c r="G1695" s="1">
        <v>44122</v>
      </c>
      <c r="H1695" t="s">
        <v>66</v>
      </c>
      <c r="I1695" t="s">
        <v>177</v>
      </c>
      <c r="J1695" s="3" t="s">
        <v>5637</v>
      </c>
      <c r="K1695" t="s">
        <v>62</v>
      </c>
      <c r="M1695" t="s">
        <v>41</v>
      </c>
      <c r="N1695" t="s">
        <v>55</v>
      </c>
      <c r="R1695" t="str">
        <f t="shared" ca="1" si="26"/>
        <v>Sara</v>
      </c>
      <c r="S1695" t="str">
        <f>IFERROR(TEXT(DATEVALUE(LEFT(Table1[[#This Row],[Date of Purchase]],10)), "MMMM"), TEXT(Table1[[#This Row],[Date of Purchase]], "MMMM"))</f>
        <v>October</v>
      </c>
      <c r="T1695" t="str">
        <f>IF(OR(
  AND(Table1[[#This Row],[Ticket Priority]]="Critical", Table1[[#This Row],[Ticket Status]]&lt;&gt;"Closed"),
  AND(Table1[[#This Row],[Ticket Priority]]="High", Table1[[#This Row],[Ticket Status]]="Open")
), "Yes", "No")</f>
        <v>No</v>
      </c>
      <c r="U1695" s="4" t="str">
        <f>IF(Table1[[#This Row],[Ticket Status]]="Closed","Yes","No")</f>
        <v>No</v>
      </c>
      <c r="V1695" s="4" t="str">
        <f>IF(Table1[[#This Row],[Ticket Status]]="Pending Customer Response","Yes","No")</f>
        <v>No</v>
      </c>
      <c r="W1695" s="5">
        <f ca="1">COUNTIFS(Table1[Agent_name],Table1[[#This Row],[Agent_name]],Table1[Month],Table1[[#This Row],[Month]])/160</f>
        <v>0.66874999999999996</v>
      </c>
    </row>
    <row r="1696" spans="1:23" x14ac:dyDescent="0.25">
      <c r="A1696">
        <v>1695</v>
      </c>
      <c r="B1696" t="s">
        <v>5638</v>
      </c>
      <c r="C1696" t="s">
        <v>5639</v>
      </c>
      <c r="D1696">
        <v>50</v>
      </c>
      <c r="E1696" t="s">
        <v>29</v>
      </c>
      <c r="F1696" t="s">
        <v>699</v>
      </c>
      <c r="G1696" s="1">
        <v>44529</v>
      </c>
      <c r="H1696" t="s">
        <v>45</v>
      </c>
      <c r="I1696" t="s">
        <v>72</v>
      </c>
      <c r="J1696" s="3" t="s">
        <v>5640</v>
      </c>
      <c r="K1696" t="s">
        <v>62</v>
      </c>
      <c r="M1696" t="s">
        <v>143</v>
      </c>
      <c r="N1696" t="s">
        <v>83</v>
      </c>
      <c r="R1696" t="str">
        <f t="shared" ca="1" si="26"/>
        <v>Neha</v>
      </c>
      <c r="S1696" t="str">
        <f>IFERROR(TEXT(DATEVALUE(LEFT(Table1[[#This Row],[Date of Purchase]],10)), "MMMM"), TEXT(Table1[[#This Row],[Date of Purchase]], "MMMM"))</f>
        <v>November</v>
      </c>
      <c r="T1696" t="str">
        <f>IF(OR(
  AND(Table1[[#This Row],[Ticket Priority]]="Critical", Table1[[#This Row],[Ticket Status]]&lt;&gt;"Closed"),
  AND(Table1[[#This Row],[Ticket Priority]]="High", Table1[[#This Row],[Ticket Status]]="Open")
), "Yes", "No")</f>
        <v>No</v>
      </c>
      <c r="U1696" s="4" t="str">
        <f>IF(Table1[[#This Row],[Ticket Status]]="Closed","Yes","No")</f>
        <v>No</v>
      </c>
      <c r="V1696" s="4" t="str">
        <f>IF(Table1[[#This Row],[Ticket Status]]="Pending Customer Response","Yes","No")</f>
        <v>No</v>
      </c>
      <c r="W1696" s="5">
        <f ca="1">COUNTIFS(Table1[Agent_name],Table1[[#This Row],[Agent_name]],Table1[Month],Table1[[#This Row],[Month]])/160</f>
        <v>0.17499999999999999</v>
      </c>
    </row>
    <row r="1697" spans="1:23" x14ac:dyDescent="0.25">
      <c r="A1697">
        <v>1696</v>
      </c>
      <c r="B1697" t="s">
        <v>5641</v>
      </c>
      <c r="C1697" t="s">
        <v>5642</v>
      </c>
      <c r="D1697">
        <v>61</v>
      </c>
      <c r="E1697" t="s">
        <v>58</v>
      </c>
      <c r="F1697" t="s">
        <v>149</v>
      </c>
      <c r="G1697" s="1">
        <v>44145</v>
      </c>
      <c r="H1697" t="s">
        <v>45</v>
      </c>
      <c r="I1697" t="s">
        <v>60</v>
      </c>
      <c r="J1697" s="3" t="s">
        <v>5643</v>
      </c>
      <c r="K1697" t="s">
        <v>62</v>
      </c>
      <c r="M1697" t="s">
        <v>143</v>
      </c>
      <c r="N1697" t="s">
        <v>83</v>
      </c>
      <c r="R1697" t="str">
        <f t="shared" ca="1" si="26"/>
        <v>Ravi</v>
      </c>
      <c r="S1697" t="str">
        <f>IFERROR(TEXT(DATEVALUE(LEFT(Table1[[#This Row],[Date of Purchase]],10)), "MMMM"), TEXT(Table1[[#This Row],[Date of Purchase]], "MMMM"))</f>
        <v>November</v>
      </c>
      <c r="T1697" t="str">
        <f>IF(OR(
  AND(Table1[[#This Row],[Ticket Priority]]="Critical", Table1[[#This Row],[Ticket Status]]&lt;&gt;"Closed"),
  AND(Table1[[#This Row],[Ticket Priority]]="High", Table1[[#This Row],[Ticket Status]]="Open")
), "Yes", "No")</f>
        <v>No</v>
      </c>
      <c r="U1697" s="4" t="str">
        <f>IF(Table1[[#This Row],[Ticket Status]]="Closed","Yes","No")</f>
        <v>No</v>
      </c>
      <c r="V1697" s="4" t="str">
        <f>IF(Table1[[#This Row],[Ticket Status]]="Pending Customer Response","Yes","No")</f>
        <v>No</v>
      </c>
      <c r="W1697" s="5">
        <f ca="1">COUNTIFS(Table1[Agent_name],Table1[[#This Row],[Agent_name]],Table1[Month],Table1[[#This Row],[Month]])/160</f>
        <v>0.61875000000000002</v>
      </c>
    </row>
    <row r="1698" spans="1:23" x14ac:dyDescent="0.25">
      <c r="A1698">
        <v>1697</v>
      </c>
      <c r="B1698" t="s">
        <v>5644</v>
      </c>
      <c r="C1698" t="s">
        <v>5645</v>
      </c>
      <c r="D1698">
        <v>53</v>
      </c>
      <c r="E1698" t="s">
        <v>19</v>
      </c>
      <c r="F1698" t="s">
        <v>202</v>
      </c>
      <c r="G1698" s="1">
        <v>44182</v>
      </c>
      <c r="H1698" t="s">
        <v>67</v>
      </c>
      <c r="I1698" t="s">
        <v>52</v>
      </c>
      <c r="J1698" s="3" t="s">
        <v>5646</v>
      </c>
      <c r="K1698" t="s">
        <v>62</v>
      </c>
      <c r="M1698" t="s">
        <v>25</v>
      </c>
      <c r="N1698" t="s">
        <v>55</v>
      </c>
      <c r="R1698" t="str">
        <f t="shared" ca="1" si="26"/>
        <v>Priya</v>
      </c>
      <c r="S1698" t="str">
        <f>IFERROR(TEXT(DATEVALUE(LEFT(Table1[[#This Row],[Date of Purchase]],10)), "MMMM"), TEXT(Table1[[#This Row],[Date of Purchase]], "MMMM"))</f>
        <v>December</v>
      </c>
      <c r="T1698" t="str">
        <f>IF(OR(
  AND(Table1[[#This Row],[Ticket Priority]]="Critical", Table1[[#This Row],[Ticket Status]]&lt;&gt;"Closed"),
  AND(Table1[[#This Row],[Ticket Priority]]="High", Table1[[#This Row],[Ticket Status]]="Open")
), "Yes", "No")</f>
        <v>Yes</v>
      </c>
      <c r="U1698" s="4" t="str">
        <f>IF(Table1[[#This Row],[Ticket Status]]="Closed","Yes","No")</f>
        <v>No</v>
      </c>
      <c r="V1698" s="4" t="str">
        <f>IF(Table1[[#This Row],[Ticket Status]]="Pending Customer Response","Yes","No")</f>
        <v>No</v>
      </c>
      <c r="W1698" s="5">
        <f ca="1">COUNTIFS(Table1[Agent_name],Table1[[#This Row],[Agent_name]],Table1[Month],Table1[[#This Row],[Month]])/160</f>
        <v>0.48749999999999999</v>
      </c>
    </row>
    <row r="1699" spans="1:23" x14ac:dyDescent="0.25">
      <c r="A1699">
        <v>1698</v>
      </c>
      <c r="B1699" t="s">
        <v>5647</v>
      </c>
      <c r="C1699" t="s">
        <v>5648</v>
      </c>
      <c r="D1699">
        <v>41</v>
      </c>
      <c r="E1699" t="s">
        <v>58</v>
      </c>
      <c r="F1699" t="s">
        <v>281</v>
      </c>
      <c r="G1699" s="1">
        <v>44261</v>
      </c>
      <c r="H1699" t="s">
        <v>59</v>
      </c>
      <c r="I1699" t="s">
        <v>141</v>
      </c>
      <c r="J1699" s="3" t="s">
        <v>5649</v>
      </c>
      <c r="K1699" t="s">
        <v>62</v>
      </c>
      <c r="M1699" t="s">
        <v>41</v>
      </c>
      <c r="N1699" t="s">
        <v>26</v>
      </c>
      <c r="R1699" t="str">
        <f t="shared" ca="1" si="26"/>
        <v>Aisha</v>
      </c>
      <c r="S1699" t="str">
        <f>IFERROR(TEXT(DATEVALUE(LEFT(Table1[[#This Row],[Date of Purchase]],10)), "MMMM"), TEXT(Table1[[#This Row],[Date of Purchase]], "MMMM"))</f>
        <v>March</v>
      </c>
      <c r="T1699" t="str">
        <f>IF(OR(
  AND(Table1[[#This Row],[Ticket Priority]]="Critical", Table1[[#This Row],[Ticket Status]]&lt;&gt;"Closed"),
  AND(Table1[[#This Row],[Ticket Priority]]="High", Table1[[#This Row],[Ticket Status]]="Open")
), "Yes", "No")</f>
        <v>No</v>
      </c>
      <c r="U1699" s="4" t="str">
        <f>IF(Table1[[#This Row],[Ticket Status]]="Closed","Yes","No")</f>
        <v>No</v>
      </c>
      <c r="V1699" s="4" t="str">
        <f>IF(Table1[[#This Row],[Ticket Status]]="Pending Customer Response","Yes","No")</f>
        <v>No</v>
      </c>
      <c r="W1699" s="5">
        <f ca="1">COUNTIFS(Table1[Agent_name],Table1[[#This Row],[Agent_name]],Table1[Month],Table1[[#This Row],[Month]])/160</f>
        <v>1.0062500000000001</v>
      </c>
    </row>
    <row r="1700" spans="1:23" x14ac:dyDescent="0.25">
      <c r="A1700">
        <v>1699</v>
      </c>
      <c r="B1700" t="s">
        <v>5650</v>
      </c>
      <c r="C1700" t="s">
        <v>5651</v>
      </c>
      <c r="D1700">
        <v>39</v>
      </c>
      <c r="E1700" t="s">
        <v>58</v>
      </c>
      <c r="F1700" t="s">
        <v>173</v>
      </c>
      <c r="G1700" s="1">
        <v>44008</v>
      </c>
      <c r="H1700" t="s">
        <v>67</v>
      </c>
      <c r="I1700" t="s">
        <v>60</v>
      </c>
      <c r="J1700" s="3" t="s">
        <v>5652</v>
      </c>
      <c r="K1700" t="s">
        <v>24</v>
      </c>
      <c r="M1700" t="s">
        <v>143</v>
      </c>
      <c r="N1700" t="s">
        <v>26</v>
      </c>
      <c r="O1700" s="2">
        <v>45078.020520833335</v>
      </c>
      <c r="R1700" t="str">
        <f t="shared" ca="1" si="26"/>
        <v>Priya</v>
      </c>
      <c r="S1700" t="str">
        <f>IFERROR(TEXT(DATEVALUE(LEFT(Table1[[#This Row],[Date of Purchase]],10)), "MMMM"), TEXT(Table1[[#This Row],[Date of Purchase]], "MMMM"))</f>
        <v>June</v>
      </c>
      <c r="T1700" t="str">
        <f>IF(OR(
  AND(Table1[[#This Row],[Ticket Priority]]="Critical", Table1[[#This Row],[Ticket Status]]&lt;&gt;"Closed"),
  AND(Table1[[#This Row],[Ticket Priority]]="High", Table1[[#This Row],[Ticket Status]]="Open")
), "Yes", "No")</f>
        <v>No</v>
      </c>
      <c r="U1700" s="4" t="str">
        <f>IF(Table1[[#This Row],[Ticket Status]]="Closed","Yes","No")</f>
        <v>No</v>
      </c>
      <c r="V1700" s="4" t="str">
        <f>IF(Table1[[#This Row],[Ticket Status]]="Pending Customer Response","Yes","No")</f>
        <v>Yes</v>
      </c>
      <c r="W1700" s="5">
        <f ca="1">COUNTIFS(Table1[Agent_name],Table1[[#This Row],[Agent_name]],Table1[Month],Table1[[#This Row],[Month]])/160</f>
        <v>0.35625000000000001</v>
      </c>
    </row>
    <row r="1701" spans="1:23" x14ac:dyDescent="0.25">
      <c r="A1701">
        <v>1700</v>
      </c>
      <c r="B1701" t="s">
        <v>5653</v>
      </c>
      <c r="C1701" t="s">
        <v>2111</v>
      </c>
      <c r="D1701">
        <v>53</v>
      </c>
      <c r="E1701" t="s">
        <v>29</v>
      </c>
      <c r="F1701" t="s">
        <v>98</v>
      </c>
      <c r="G1701" s="1">
        <v>44258</v>
      </c>
      <c r="H1701" t="s">
        <v>21</v>
      </c>
      <c r="I1701" t="s">
        <v>22</v>
      </c>
      <c r="J1701" s="3" t="s">
        <v>5654</v>
      </c>
      <c r="K1701" t="s">
        <v>39</v>
      </c>
      <c r="L1701" t="s">
        <v>5655</v>
      </c>
      <c r="M1701" t="s">
        <v>41</v>
      </c>
      <c r="N1701" t="s">
        <v>55</v>
      </c>
      <c r="O1701" s="2">
        <v>45078.492060185185</v>
      </c>
      <c r="P1701" s="2">
        <v>45078.540671296294</v>
      </c>
      <c r="Q1701">
        <v>2</v>
      </c>
      <c r="R1701" t="str">
        <f t="shared" ca="1" si="26"/>
        <v>Arjun</v>
      </c>
      <c r="S1701" t="str">
        <f>IFERROR(TEXT(DATEVALUE(LEFT(Table1[[#This Row],[Date of Purchase]],10)), "MMMM"), TEXT(Table1[[#This Row],[Date of Purchase]], "MMMM"))</f>
        <v>March</v>
      </c>
      <c r="T1701" t="str">
        <f>IF(OR(
  AND(Table1[[#This Row],[Ticket Priority]]="Critical", Table1[[#This Row],[Ticket Status]]&lt;&gt;"Closed"),
  AND(Table1[[#This Row],[Ticket Priority]]="High", Table1[[#This Row],[Ticket Status]]="Open")
), "Yes", "No")</f>
        <v>No</v>
      </c>
      <c r="U1701" s="4" t="str">
        <f>IF(Table1[[#This Row],[Ticket Status]]="Closed","Yes","No")</f>
        <v>Yes</v>
      </c>
      <c r="V1701" s="4" t="str">
        <f>IF(Table1[[#This Row],[Ticket Status]]="Pending Customer Response","Yes","No")</f>
        <v>No</v>
      </c>
      <c r="W1701" s="5">
        <f ca="1">COUNTIFS(Table1[Agent_name],Table1[[#This Row],[Agent_name]],Table1[Month],Table1[[#This Row],[Month]])/160</f>
        <v>0.23125000000000001</v>
      </c>
    </row>
    <row r="1702" spans="1:23" x14ac:dyDescent="0.25">
      <c r="A1702">
        <v>1701</v>
      </c>
      <c r="B1702" t="s">
        <v>5656</v>
      </c>
      <c r="C1702" t="s">
        <v>5657</v>
      </c>
      <c r="D1702">
        <v>24</v>
      </c>
      <c r="E1702" t="s">
        <v>58</v>
      </c>
      <c r="F1702" t="s">
        <v>286</v>
      </c>
      <c r="G1702" s="1">
        <v>43946</v>
      </c>
      <c r="H1702" t="s">
        <v>45</v>
      </c>
      <c r="I1702" t="s">
        <v>59</v>
      </c>
      <c r="J1702" s="3" t="s">
        <v>5658</v>
      </c>
      <c r="K1702" t="s">
        <v>39</v>
      </c>
      <c r="L1702" t="s">
        <v>5659</v>
      </c>
      <c r="M1702" t="s">
        <v>143</v>
      </c>
      <c r="N1702" t="s">
        <v>55</v>
      </c>
      <c r="O1702" s="2">
        <v>45078.250405092593</v>
      </c>
      <c r="P1702" s="2">
        <v>45078.658738425926</v>
      </c>
      <c r="Q1702">
        <v>5</v>
      </c>
      <c r="R1702" t="str">
        <f t="shared" ca="1" si="26"/>
        <v>Sara</v>
      </c>
      <c r="S1702" t="str">
        <f>IFERROR(TEXT(DATEVALUE(LEFT(Table1[[#This Row],[Date of Purchase]],10)), "MMMM"), TEXT(Table1[[#This Row],[Date of Purchase]], "MMMM"))</f>
        <v>April</v>
      </c>
      <c r="T1702" t="str">
        <f>IF(OR(
  AND(Table1[[#This Row],[Ticket Priority]]="Critical", Table1[[#This Row],[Ticket Status]]&lt;&gt;"Closed"),
  AND(Table1[[#This Row],[Ticket Priority]]="High", Table1[[#This Row],[Ticket Status]]="Open")
), "Yes", "No")</f>
        <v>No</v>
      </c>
      <c r="U1702" s="4" t="str">
        <f>IF(Table1[[#This Row],[Ticket Status]]="Closed","Yes","No")</f>
        <v>Yes</v>
      </c>
      <c r="V1702" s="4" t="str">
        <f>IF(Table1[[#This Row],[Ticket Status]]="Pending Customer Response","Yes","No")</f>
        <v>No</v>
      </c>
      <c r="W1702" s="5">
        <f ca="1">COUNTIFS(Table1[Agent_name],Table1[[#This Row],[Agent_name]],Table1[Month],Table1[[#This Row],[Month]])/160</f>
        <v>0.75624999999999998</v>
      </c>
    </row>
    <row r="1703" spans="1:23" x14ac:dyDescent="0.25">
      <c r="A1703">
        <v>1702</v>
      </c>
      <c r="B1703" t="s">
        <v>5660</v>
      </c>
      <c r="C1703" t="s">
        <v>5661</v>
      </c>
      <c r="D1703">
        <v>39</v>
      </c>
      <c r="E1703" t="s">
        <v>58</v>
      </c>
      <c r="F1703" t="s">
        <v>129</v>
      </c>
      <c r="G1703" s="1">
        <v>44030</v>
      </c>
      <c r="H1703" t="s">
        <v>45</v>
      </c>
      <c r="I1703" t="s">
        <v>177</v>
      </c>
      <c r="J1703" s="3" t="s">
        <v>5662</v>
      </c>
      <c r="K1703" t="s">
        <v>24</v>
      </c>
      <c r="M1703" t="s">
        <v>89</v>
      </c>
      <c r="N1703" t="s">
        <v>26</v>
      </c>
      <c r="O1703" s="2">
        <v>45078.013622685183</v>
      </c>
      <c r="R1703" t="str">
        <f t="shared" ca="1" si="26"/>
        <v>Mohit</v>
      </c>
      <c r="S1703" t="str">
        <f>IFERROR(TEXT(DATEVALUE(LEFT(Table1[[#This Row],[Date of Purchase]],10)), "MMMM"), TEXT(Table1[[#This Row],[Date of Purchase]], "MMMM"))</f>
        <v>July</v>
      </c>
      <c r="T1703" t="str">
        <f>IF(OR(
  AND(Table1[[#This Row],[Ticket Priority]]="Critical", Table1[[#This Row],[Ticket Status]]&lt;&gt;"Closed"),
  AND(Table1[[#This Row],[Ticket Priority]]="High", Table1[[#This Row],[Ticket Status]]="Open")
), "Yes", "No")</f>
        <v>No</v>
      </c>
      <c r="U1703" s="4" t="str">
        <f>IF(Table1[[#This Row],[Ticket Status]]="Closed","Yes","No")</f>
        <v>No</v>
      </c>
      <c r="V1703" s="4" t="str">
        <f>IF(Table1[[#This Row],[Ticket Status]]="Pending Customer Response","Yes","No")</f>
        <v>Yes</v>
      </c>
      <c r="W1703" s="5">
        <f ca="1">COUNTIFS(Table1[Agent_name],Table1[[#This Row],[Agent_name]],Table1[Month],Table1[[#This Row],[Month]])/160</f>
        <v>0.53125</v>
      </c>
    </row>
    <row r="1704" spans="1:23" x14ac:dyDescent="0.25">
      <c r="A1704">
        <v>1703</v>
      </c>
      <c r="B1704" t="s">
        <v>5663</v>
      </c>
      <c r="C1704" t="s">
        <v>5664</v>
      </c>
      <c r="D1704">
        <v>54</v>
      </c>
      <c r="E1704" t="s">
        <v>29</v>
      </c>
      <c r="F1704" t="s">
        <v>76</v>
      </c>
      <c r="G1704" s="1">
        <v>44489</v>
      </c>
      <c r="H1704" t="s">
        <v>67</v>
      </c>
      <c r="I1704" t="s">
        <v>22</v>
      </c>
      <c r="J1704" s="3" t="s">
        <v>5665</v>
      </c>
      <c r="K1704" t="s">
        <v>39</v>
      </c>
      <c r="L1704" t="s">
        <v>5666</v>
      </c>
      <c r="M1704" t="s">
        <v>143</v>
      </c>
      <c r="N1704" t="s">
        <v>33</v>
      </c>
      <c r="O1704" s="2">
        <v>45078.68378472222</v>
      </c>
      <c r="P1704" s="2">
        <v>45078.859479166669</v>
      </c>
      <c r="Q1704">
        <v>2</v>
      </c>
      <c r="R1704" t="str">
        <f t="shared" ca="1" si="26"/>
        <v>Rahul</v>
      </c>
      <c r="S1704" t="str">
        <f>IFERROR(TEXT(DATEVALUE(LEFT(Table1[[#This Row],[Date of Purchase]],10)), "MMMM"), TEXT(Table1[[#This Row],[Date of Purchase]], "MMMM"))</f>
        <v>October</v>
      </c>
      <c r="T1704" t="str">
        <f>IF(OR(
  AND(Table1[[#This Row],[Ticket Priority]]="Critical", Table1[[#This Row],[Ticket Status]]&lt;&gt;"Closed"),
  AND(Table1[[#This Row],[Ticket Priority]]="High", Table1[[#This Row],[Ticket Status]]="Open")
), "Yes", "No")</f>
        <v>No</v>
      </c>
      <c r="U1704" s="4" t="str">
        <f>IF(Table1[[#This Row],[Ticket Status]]="Closed","Yes","No")</f>
        <v>Yes</v>
      </c>
      <c r="V1704" s="4" t="str">
        <f>IF(Table1[[#This Row],[Ticket Status]]="Pending Customer Response","Yes","No")</f>
        <v>No</v>
      </c>
      <c r="W1704" s="5">
        <f ca="1">COUNTIFS(Table1[Agent_name],Table1[[#This Row],[Agent_name]],Table1[Month],Table1[[#This Row],[Month]])/160</f>
        <v>0.23125000000000001</v>
      </c>
    </row>
    <row r="1705" spans="1:23" x14ac:dyDescent="0.25">
      <c r="A1705">
        <v>1704</v>
      </c>
      <c r="B1705" t="s">
        <v>5667</v>
      </c>
      <c r="C1705" t="s">
        <v>5668</v>
      </c>
      <c r="D1705">
        <v>59</v>
      </c>
      <c r="E1705" t="s">
        <v>58</v>
      </c>
      <c r="F1705" t="s">
        <v>281</v>
      </c>
      <c r="G1705" s="1">
        <v>44471</v>
      </c>
      <c r="H1705" t="s">
        <v>59</v>
      </c>
      <c r="I1705" t="s">
        <v>60</v>
      </c>
      <c r="J1705" s="3" t="s">
        <v>791</v>
      </c>
      <c r="K1705" t="s">
        <v>39</v>
      </c>
      <c r="L1705" t="s">
        <v>5669</v>
      </c>
      <c r="M1705" t="s">
        <v>143</v>
      </c>
      <c r="N1705" t="s">
        <v>33</v>
      </c>
      <c r="O1705" s="2">
        <v>45078.593506944446</v>
      </c>
      <c r="P1705" s="2">
        <v>45078.889340277776</v>
      </c>
      <c r="Q1705">
        <v>4</v>
      </c>
      <c r="R1705" t="str">
        <f t="shared" ca="1" si="26"/>
        <v>Sara</v>
      </c>
      <c r="S1705" t="str">
        <f>IFERROR(TEXT(DATEVALUE(LEFT(Table1[[#This Row],[Date of Purchase]],10)), "MMMM"), TEXT(Table1[[#This Row],[Date of Purchase]], "MMMM"))</f>
        <v>October</v>
      </c>
      <c r="T1705" t="str">
        <f>IF(OR(
  AND(Table1[[#This Row],[Ticket Priority]]="Critical", Table1[[#This Row],[Ticket Status]]&lt;&gt;"Closed"),
  AND(Table1[[#This Row],[Ticket Priority]]="High", Table1[[#This Row],[Ticket Status]]="Open")
), "Yes", "No")</f>
        <v>No</v>
      </c>
      <c r="U1705" s="4" t="str">
        <f>IF(Table1[[#This Row],[Ticket Status]]="Closed","Yes","No")</f>
        <v>Yes</v>
      </c>
      <c r="V1705" s="4" t="str">
        <f>IF(Table1[[#This Row],[Ticket Status]]="Pending Customer Response","Yes","No")</f>
        <v>No</v>
      </c>
      <c r="W1705" s="5">
        <f ca="1">COUNTIFS(Table1[Agent_name],Table1[[#This Row],[Agent_name]],Table1[Month],Table1[[#This Row],[Month]])/160</f>
        <v>0.66874999999999996</v>
      </c>
    </row>
    <row r="1706" spans="1:23" x14ac:dyDescent="0.25">
      <c r="A1706">
        <v>1705</v>
      </c>
      <c r="B1706" t="s">
        <v>5670</v>
      </c>
      <c r="C1706" t="s">
        <v>5671</v>
      </c>
      <c r="D1706">
        <v>57</v>
      </c>
      <c r="E1706" t="s">
        <v>58</v>
      </c>
      <c r="F1706" t="s">
        <v>129</v>
      </c>
      <c r="G1706" s="1">
        <v>44477</v>
      </c>
      <c r="H1706" t="s">
        <v>67</v>
      </c>
      <c r="I1706" t="s">
        <v>93</v>
      </c>
      <c r="J1706" s="3" t="s">
        <v>5672</v>
      </c>
      <c r="K1706" t="s">
        <v>62</v>
      </c>
      <c r="M1706" t="s">
        <v>89</v>
      </c>
      <c r="N1706" t="s">
        <v>55</v>
      </c>
      <c r="R1706" t="str">
        <f t="shared" ca="1" si="26"/>
        <v>Meera</v>
      </c>
      <c r="S1706" t="str">
        <f>IFERROR(TEXT(DATEVALUE(LEFT(Table1[[#This Row],[Date of Purchase]],10)), "MMMM"), TEXT(Table1[[#This Row],[Date of Purchase]], "MMMM"))</f>
        <v>October</v>
      </c>
      <c r="T1706" t="str">
        <f>IF(OR(
  AND(Table1[[#This Row],[Ticket Priority]]="Critical", Table1[[#This Row],[Ticket Status]]&lt;&gt;"Closed"),
  AND(Table1[[#This Row],[Ticket Priority]]="High", Table1[[#This Row],[Ticket Status]]="Open")
), "Yes", "No")</f>
        <v>Yes</v>
      </c>
      <c r="U1706" s="4" t="str">
        <f>IF(Table1[[#This Row],[Ticket Status]]="Closed","Yes","No")</f>
        <v>No</v>
      </c>
      <c r="V1706" s="4" t="str">
        <f>IF(Table1[[#This Row],[Ticket Status]]="Pending Customer Response","Yes","No")</f>
        <v>No</v>
      </c>
      <c r="W1706" s="5">
        <f ca="1">COUNTIFS(Table1[Agent_name],Table1[[#This Row],[Agent_name]],Table1[Month],Table1[[#This Row],[Month]])/160</f>
        <v>0.23749999999999999</v>
      </c>
    </row>
    <row r="1707" spans="1:23" x14ac:dyDescent="0.25">
      <c r="A1707">
        <v>1706</v>
      </c>
      <c r="B1707" t="s">
        <v>5673</v>
      </c>
      <c r="C1707" t="s">
        <v>5674</v>
      </c>
      <c r="D1707">
        <v>21</v>
      </c>
      <c r="E1707" t="s">
        <v>58</v>
      </c>
      <c r="F1707" t="s">
        <v>242</v>
      </c>
      <c r="G1707" s="1">
        <v>44021</v>
      </c>
      <c r="H1707" t="s">
        <v>45</v>
      </c>
      <c r="I1707" t="s">
        <v>67</v>
      </c>
      <c r="J1707" s="3" t="s">
        <v>5675</v>
      </c>
      <c r="K1707" t="s">
        <v>39</v>
      </c>
      <c r="L1707" t="s">
        <v>5676</v>
      </c>
      <c r="M1707" t="s">
        <v>41</v>
      </c>
      <c r="N1707" t="s">
        <v>55</v>
      </c>
      <c r="O1707" s="2">
        <v>45078.51021990741</v>
      </c>
      <c r="P1707" s="2">
        <v>45078.191469907404</v>
      </c>
      <c r="Q1707">
        <v>2</v>
      </c>
      <c r="R1707" t="str">
        <f t="shared" ca="1" si="26"/>
        <v>Aisha</v>
      </c>
      <c r="S1707" t="str">
        <f>IFERROR(TEXT(DATEVALUE(LEFT(Table1[[#This Row],[Date of Purchase]],10)), "MMMM"), TEXT(Table1[[#This Row],[Date of Purchase]], "MMMM"))</f>
        <v>July</v>
      </c>
      <c r="T1707" t="str">
        <f>IF(OR(
  AND(Table1[[#This Row],[Ticket Priority]]="Critical", Table1[[#This Row],[Ticket Status]]&lt;&gt;"Closed"),
  AND(Table1[[#This Row],[Ticket Priority]]="High", Table1[[#This Row],[Ticket Status]]="Open")
), "Yes", "No")</f>
        <v>No</v>
      </c>
      <c r="U1707" s="4" t="str">
        <f>IF(Table1[[#This Row],[Ticket Status]]="Closed","Yes","No")</f>
        <v>Yes</v>
      </c>
      <c r="V1707" s="4" t="str">
        <f>IF(Table1[[#This Row],[Ticket Status]]="Pending Customer Response","Yes","No")</f>
        <v>No</v>
      </c>
      <c r="W1707" s="5">
        <f ca="1">COUNTIFS(Table1[Agent_name],Table1[[#This Row],[Agent_name]],Table1[Month],Table1[[#This Row],[Month]])/160</f>
        <v>0.875</v>
      </c>
    </row>
    <row r="1708" spans="1:23" x14ac:dyDescent="0.25">
      <c r="A1708">
        <v>1707</v>
      </c>
      <c r="B1708" t="s">
        <v>5677</v>
      </c>
      <c r="C1708" t="s">
        <v>5678</v>
      </c>
      <c r="D1708">
        <v>54</v>
      </c>
      <c r="E1708" t="s">
        <v>58</v>
      </c>
      <c r="F1708" t="s">
        <v>456</v>
      </c>
      <c r="G1708" s="1">
        <v>43847</v>
      </c>
      <c r="H1708" t="s">
        <v>67</v>
      </c>
      <c r="I1708" t="s">
        <v>31</v>
      </c>
      <c r="J1708" s="3" t="s">
        <v>5679</v>
      </c>
      <c r="K1708" t="s">
        <v>24</v>
      </c>
      <c r="M1708" t="s">
        <v>89</v>
      </c>
      <c r="N1708" t="s">
        <v>55</v>
      </c>
      <c r="O1708" s="2">
        <v>45078.11509259259</v>
      </c>
      <c r="R1708" t="str">
        <f t="shared" ca="1" si="26"/>
        <v>Sara</v>
      </c>
      <c r="S1708" t="str">
        <f>IFERROR(TEXT(DATEVALUE(LEFT(Table1[[#This Row],[Date of Purchase]],10)), "MMMM"), TEXT(Table1[[#This Row],[Date of Purchase]], "MMMM"))</f>
        <v>January</v>
      </c>
      <c r="T1708" t="str">
        <f>IF(OR(
  AND(Table1[[#This Row],[Ticket Priority]]="Critical", Table1[[#This Row],[Ticket Status]]&lt;&gt;"Closed"),
  AND(Table1[[#This Row],[Ticket Priority]]="High", Table1[[#This Row],[Ticket Status]]="Open")
), "Yes", "No")</f>
        <v>No</v>
      </c>
      <c r="U1708" s="4" t="str">
        <f>IF(Table1[[#This Row],[Ticket Status]]="Closed","Yes","No")</f>
        <v>No</v>
      </c>
      <c r="V1708" s="4" t="str">
        <f>IF(Table1[[#This Row],[Ticket Status]]="Pending Customer Response","Yes","No")</f>
        <v>Yes</v>
      </c>
      <c r="W1708" s="5">
        <f ca="1">COUNTIFS(Table1[Agent_name],Table1[[#This Row],[Agent_name]],Table1[Month],Table1[[#This Row],[Month]])/160</f>
        <v>0.70625000000000004</v>
      </c>
    </row>
    <row r="1709" spans="1:23" x14ac:dyDescent="0.25">
      <c r="A1709">
        <v>1708</v>
      </c>
      <c r="B1709" t="s">
        <v>5680</v>
      </c>
      <c r="C1709" t="s">
        <v>5681</v>
      </c>
      <c r="D1709">
        <v>25</v>
      </c>
      <c r="E1709" t="s">
        <v>58</v>
      </c>
      <c r="F1709" t="s">
        <v>699</v>
      </c>
      <c r="G1709" s="1">
        <v>44201</v>
      </c>
      <c r="H1709" t="s">
        <v>45</v>
      </c>
      <c r="I1709" t="s">
        <v>150</v>
      </c>
      <c r="J1709" s="3" t="s">
        <v>5682</v>
      </c>
      <c r="K1709" t="s">
        <v>24</v>
      </c>
      <c r="M1709" t="s">
        <v>89</v>
      </c>
      <c r="N1709" t="s">
        <v>33</v>
      </c>
      <c r="O1709" s="2">
        <v>45078.205393518518</v>
      </c>
      <c r="R1709" t="str">
        <f t="shared" ca="1" si="26"/>
        <v>Arjun</v>
      </c>
      <c r="S1709" t="str">
        <f>IFERROR(TEXT(DATEVALUE(LEFT(Table1[[#This Row],[Date of Purchase]],10)), "MMMM"), TEXT(Table1[[#This Row],[Date of Purchase]], "MMMM"))</f>
        <v>January</v>
      </c>
      <c r="T1709" t="str">
        <f>IF(OR(
  AND(Table1[[#This Row],[Ticket Priority]]="Critical", Table1[[#This Row],[Ticket Status]]&lt;&gt;"Closed"),
  AND(Table1[[#This Row],[Ticket Priority]]="High", Table1[[#This Row],[Ticket Status]]="Open")
), "Yes", "No")</f>
        <v>No</v>
      </c>
      <c r="U1709" s="4" t="str">
        <f>IF(Table1[[#This Row],[Ticket Status]]="Closed","Yes","No")</f>
        <v>No</v>
      </c>
      <c r="V1709" s="4" t="str">
        <f>IF(Table1[[#This Row],[Ticket Status]]="Pending Customer Response","Yes","No")</f>
        <v>Yes</v>
      </c>
      <c r="W1709" s="5">
        <f ca="1">COUNTIFS(Table1[Agent_name],Table1[[#This Row],[Agent_name]],Table1[Month],Table1[[#This Row],[Month]])/160</f>
        <v>0.20624999999999999</v>
      </c>
    </row>
    <row r="1710" spans="1:23" x14ac:dyDescent="0.25">
      <c r="A1710">
        <v>1709</v>
      </c>
      <c r="B1710" t="s">
        <v>5683</v>
      </c>
      <c r="C1710" t="s">
        <v>5684</v>
      </c>
      <c r="D1710">
        <v>25</v>
      </c>
      <c r="E1710" t="s">
        <v>58</v>
      </c>
      <c r="F1710" t="s">
        <v>249</v>
      </c>
      <c r="G1710" s="1">
        <v>44470</v>
      </c>
      <c r="H1710" t="s">
        <v>45</v>
      </c>
      <c r="I1710" t="s">
        <v>52</v>
      </c>
      <c r="J1710" s="3" t="s">
        <v>5685</v>
      </c>
      <c r="K1710" t="s">
        <v>24</v>
      </c>
      <c r="M1710" t="s">
        <v>41</v>
      </c>
      <c r="N1710" t="s">
        <v>33</v>
      </c>
      <c r="O1710" s="2">
        <v>45078.909560185188</v>
      </c>
      <c r="R1710" t="str">
        <f t="shared" ca="1" si="26"/>
        <v>Mohit</v>
      </c>
      <c r="S1710" t="str">
        <f>IFERROR(TEXT(DATEVALUE(LEFT(Table1[[#This Row],[Date of Purchase]],10)), "MMMM"), TEXT(Table1[[#This Row],[Date of Purchase]], "MMMM"))</f>
        <v>October</v>
      </c>
      <c r="T1710" t="str">
        <f>IF(OR(
  AND(Table1[[#This Row],[Ticket Priority]]="Critical", Table1[[#This Row],[Ticket Status]]&lt;&gt;"Closed"),
  AND(Table1[[#This Row],[Ticket Priority]]="High", Table1[[#This Row],[Ticket Status]]="Open")
), "Yes", "No")</f>
        <v>No</v>
      </c>
      <c r="U1710" s="4" t="str">
        <f>IF(Table1[[#This Row],[Ticket Status]]="Closed","Yes","No")</f>
        <v>No</v>
      </c>
      <c r="V1710" s="4" t="str">
        <f>IF(Table1[[#This Row],[Ticket Status]]="Pending Customer Response","Yes","No")</f>
        <v>Yes</v>
      </c>
      <c r="W1710" s="5">
        <f ca="1">COUNTIFS(Table1[Agent_name],Table1[[#This Row],[Agent_name]],Table1[Month],Table1[[#This Row],[Month]])/160</f>
        <v>0.49375000000000002</v>
      </c>
    </row>
    <row r="1711" spans="1:23" x14ac:dyDescent="0.25">
      <c r="A1711">
        <v>1710</v>
      </c>
      <c r="B1711" t="s">
        <v>5686</v>
      </c>
      <c r="C1711" t="s">
        <v>5687</v>
      </c>
      <c r="D1711">
        <v>62</v>
      </c>
      <c r="E1711" t="s">
        <v>58</v>
      </c>
      <c r="F1711" t="s">
        <v>51</v>
      </c>
      <c r="G1711" s="1">
        <v>43879</v>
      </c>
      <c r="H1711" t="s">
        <v>66</v>
      </c>
      <c r="I1711" t="s">
        <v>72</v>
      </c>
      <c r="J1711" s="3" t="s">
        <v>5688</v>
      </c>
      <c r="K1711" t="s">
        <v>39</v>
      </c>
      <c r="L1711" t="s">
        <v>5689</v>
      </c>
      <c r="M1711" t="s">
        <v>89</v>
      </c>
      <c r="N1711" t="s">
        <v>55</v>
      </c>
      <c r="O1711" s="2">
        <v>45078.846388888887</v>
      </c>
      <c r="P1711" s="2">
        <v>45078.289444444446</v>
      </c>
      <c r="Q1711">
        <v>4</v>
      </c>
      <c r="R1711" t="str">
        <f t="shared" ca="1" si="26"/>
        <v>Ravi</v>
      </c>
      <c r="S1711" t="str">
        <f>IFERROR(TEXT(DATEVALUE(LEFT(Table1[[#This Row],[Date of Purchase]],10)), "MMMM"), TEXT(Table1[[#This Row],[Date of Purchase]], "MMMM"))</f>
        <v>February</v>
      </c>
      <c r="T1711" t="str">
        <f>IF(OR(
  AND(Table1[[#This Row],[Ticket Priority]]="Critical", Table1[[#This Row],[Ticket Status]]&lt;&gt;"Closed"),
  AND(Table1[[#This Row],[Ticket Priority]]="High", Table1[[#This Row],[Ticket Status]]="Open")
), "Yes", "No")</f>
        <v>No</v>
      </c>
      <c r="U1711" s="4" t="str">
        <f>IF(Table1[[#This Row],[Ticket Status]]="Closed","Yes","No")</f>
        <v>Yes</v>
      </c>
      <c r="V1711" s="4" t="str">
        <f>IF(Table1[[#This Row],[Ticket Status]]="Pending Customer Response","Yes","No")</f>
        <v>No</v>
      </c>
      <c r="W1711" s="5">
        <f ca="1">COUNTIFS(Table1[Agent_name],Table1[[#This Row],[Agent_name]],Table1[Month],Table1[[#This Row],[Month]])/160</f>
        <v>0.61250000000000004</v>
      </c>
    </row>
    <row r="1712" spans="1:23" x14ac:dyDescent="0.25">
      <c r="A1712">
        <v>1711</v>
      </c>
      <c r="B1712" t="s">
        <v>3051</v>
      </c>
      <c r="C1712" t="s">
        <v>5690</v>
      </c>
      <c r="D1712">
        <v>29</v>
      </c>
      <c r="E1712" t="s">
        <v>29</v>
      </c>
      <c r="F1712" t="s">
        <v>81</v>
      </c>
      <c r="G1712" s="1">
        <v>44491</v>
      </c>
      <c r="H1712" t="s">
        <v>66</v>
      </c>
      <c r="I1712" t="s">
        <v>99</v>
      </c>
      <c r="J1712" s="3" t="s">
        <v>5691</v>
      </c>
      <c r="K1712" t="s">
        <v>39</v>
      </c>
      <c r="L1712" t="s">
        <v>5692</v>
      </c>
      <c r="M1712" t="s">
        <v>89</v>
      </c>
      <c r="N1712" t="s">
        <v>33</v>
      </c>
      <c r="O1712" s="2">
        <v>45078.346400462964</v>
      </c>
      <c r="P1712" s="2">
        <v>45077.98945601852</v>
      </c>
      <c r="Q1712">
        <v>2</v>
      </c>
      <c r="R1712" t="str">
        <f t="shared" ca="1" si="26"/>
        <v>Arjun</v>
      </c>
      <c r="S1712" t="str">
        <f>IFERROR(TEXT(DATEVALUE(LEFT(Table1[[#This Row],[Date of Purchase]],10)), "MMMM"), TEXT(Table1[[#This Row],[Date of Purchase]], "MMMM"))</f>
        <v>October</v>
      </c>
      <c r="T1712" t="str">
        <f>IF(OR(
  AND(Table1[[#This Row],[Ticket Priority]]="Critical", Table1[[#This Row],[Ticket Status]]&lt;&gt;"Closed"),
  AND(Table1[[#This Row],[Ticket Priority]]="High", Table1[[#This Row],[Ticket Status]]="Open")
), "Yes", "No")</f>
        <v>No</v>
      </c>
      <c r="U1712" s="4" t="str">
        <f>IF(Table1[[#This Row],[Ticket Status]]="Closed","Yes","No")</f>
        <v>Yes</v>
      </c>
      <c r="V1712" s="4" t="str">
        <f>IF(Table1[[#This Row],[Ticket Status]]="Pending Customer Response","Yes","No")</f>
        <v>No</v>
      </c>
      <c r="W1712" s="5">
        <f ca="1">COUNTIFS(Table1[Agent_name],Table1[[#This Row],[Agent_name]],Table1[Month],Table1[[#This Row],[Month]])/160</f>
        <v>0.23749999999999999</v>
      </c>
    </row>
    <row r="1713" spans="1:23" x14ac:dyDescent="0.25">
      <c r="A1713">
        <v>1712</v>
      </c>
      <c r="B1713" t="s">
        <v>5693</v>
      </c>
      <c r="C1713" t="s">
        <v>5694</v>
      </c>
      <c r="D1713">
        <v>33</v>
      </c>
      <c r="E1713" t="s">
        <v>19</v>
      </c>
      <c r="F1713" t="s">
        <v>107</v>
      </c>
      <c r="G1713" s="1">
        <v>44198</v>
      </c>
      <c r="H1713" t="s">
        <v>67</v>
      </c>
      <c r="I1713" t="s">
        <v>150</v>
      </c>
      <c r="J1713" s="3" t="s">
        <v>5695</v>
      </c>
      <c r="K1713" t="s">
        <v>24</v>
      </c>
      <c r="M1713" t="s">
        <v>25</v>
      </c>
      <c r="N1713" t="s">
        <v>55</v>
      </c>
      <c r="O1713" s="2">
        <v>45078.713784722226</v>
      </c>
      <c r="R1713" t="str">
        <f t="shared" ca="1" si="26"/>
        <v>Rahul</v>
      </c>
      <c r="S1713" t="str">
        <f>IFERROR(TEXT(DATEVALUE(LEFT(Table1[[#This Row],[Date of Purchase]],10)), "MMMM"), TEXT(Table1[[#This Row],[Date of Purchase]], "MMMM"))</f>
        <v>January</v>
      </c>
      <c r="T1713" t="str">
        <f>IF(OR(
  AND(Table1[[#This Row],[Ticket Priority]]="Critical", Table1[[#This Row],[Ticket Status]]&lt;&gt;"Closed"),
  AND(Table1[[#This Row],[Ticket Priority]]="High", Table1[[#This Row],[Ticket Status]]="Open")
), "Yes", "No")</f>
        <v>Yes</v>
      </c>
      <c r="U1713" s="4" t="str">
        <f>IF(Table1[[#This Row],[Ticket Status]]="Closed","Yes","No")</f>
        <v>No</v>
      </c>
      <c r="V1713" s="4" t="str">
        <f>IF(Table1[[#This Row],[Ticket Status]]="Pending Customer Response","Yes","No")</f>
        <v>Yes</v>
      </c>
      <c r="W1713" s="5">
        <f ca="1">COUNTIFS(Table1[Agent_name],Table1[[#This Row],[Agent_name]],Table1[Month],Table1[[#This Row],[Month]])/160</f>
        <v>0.22500000000000001</v>
      </c>
    </row>
    <row r="1714" spans="1:23" x14ac:dyDescent="0.25">
      <c r="A1714">
        <v>1713</v>
      </c>
      <c r="B1714" t="s">
        <v>5696</v>
      </c>
      <c r="C1714" t="s">
        <v>5697</v>
      </c>
      <c r="D1714">
        <v>37</v>
      </c>
      <c r="E1714" t="s">
        <v>29</v>
      </c>
      <c r="F1714" t="s">
        <v>699</v>
      </c>
      <c r="G1714" s="1">
        <v>44165</v>
      </c>
      <c r="H1714" t="s">
        <v>67</v>
      </c>
      <c r="I1714" t="s">
        <v>177</v>
      </c>
      <c r="J1714" s="3" t="s">
        <v>5698</v>
      </c>
      <c r="K1714" t="s">
        <v>62</v>
      </c>
      <c r="M1714" t="s">
        <v>143</v>
      </c>
      <c r="N1714" t="s">
        <v>83</v>
      </c>
      <c r="R1714" t="str">
        <f t="shared" ca="1" si="26"/>
        <v>Aisha</v>
      </c>
      <c r="S1714" t="str">
        <f>IFERROR(TEXT(DATEVALUE(LEFT(Table1[[#This Row],[Date of Purchase]],10)), "MMMM"), TEXT(Table1[[#This Row],[Date of Purchase]], "MMMM"))</f>
        <v>November</v>
      </c>
      <c r="T1714" t="str">
        <f>IF(OR(
  AND(Table1[[#This Row],[Ticket Priority]]="Critical", Table1[[#This Row],[Ticket Status]]&lt;&gt;"Closed"),
  AND(Table1[[#This Row],[Ticket Priority]]="High", Table1[[#This Row],[Ticket Status]]="Open")
), "Yes", "No")</f>
        <v>No</v>
      </c>
      <c r="U1714" s="4" t="str">
        <f>IF(Table1[[#This Row],[Ticket Status]]="Closed","Yes","No")</f>
        <v>No</v>
      </c>
      <c r="V1714" s="4" t="str">
        <f>IF(Table1[[#This Row],[Ticket Status]]="Pending Customer Response","Yes","No")</f>
        <v>No</v>
      </c>
      <c r="W1714" s="5">
        <f ca="1">COUNTIFS(Table1[Agent_name],Table1[[#This Row],[Agent_name]],Table1[Month],Table1[[#This Row],[Month]])/160</f>
        <v>0.85624999999999996</v>
      </c>
    </row>
    <row r="1715" spans="1:23" x14ac:dyDescent="0.25">
      <c r="A1715">
        <v>1714</v>
      </c>
      <c r="B1715" t="s">
        <v>5699</v>
      </c>
      <c r="C1715" t="s">
        <v>5700</v>
      </c>
      <c r="D1715">
        <v>21</v>
      </c>
      <c r="E1715" t="s">
        <v>19</v>
      </c>
      <c r="F1715" t="s">
        <v>286</v>
      </c>
      <c r="G1715" s="1">
        <v>44384</v>
      </c>
      <c r="H1715" t="s">
        <v>67</v>
      </c>
      <c r="I1715" t="s">
        <v>77</v>
      </c>
      <c r="J1715" s="3" t="s">
        <v>5701</v>
      </c>
      <c r="K1715" t="s">
        <v>24</v>
      </c>
      <c r="M1715" t="s">
        <v>41</v>
      </c>
      <c r="N1715" t="s">
        <v>33</v>
      </c>
      <c r="O1715" s="2">
        <v>45078.758252314816</v>
      </c>
      <c r="R1715" t="str">
        <f t="shared" ca="1" si="26"/>
        <v>Priya</v>
      </c>
      <c r="S1715" t="str">
        <f>IFERROR(TEXT(DATEVALUE(LEFT(Table1[[#This Row],[Date of Purchase]],10)), "MMMM"), TEXT(Table1[[#This Row],[Date of Purchase]], "MMMM"))</f>
        <v>July</v>
      </c>
      <c r="T1715" t="str">
        <f>IF(OR(
  AND(Table1[[#This Row],[Ticket Priority]]="Critical", Table1[[#This Row],[Ticket Status]]&lt;&gt;"Closed"),
  AND(Table1[[#This Row],[Ticket Priority]]="High", Table1[[#This Row],[Ticket Status]]="Open")
), "Yes", "No")</f>
        <v>No</v>
      </c>
      <c r="U1715" s="4" t="str">
        <f>IF(Table1[[#This Row],[Ticket Status]]="Closed","Yes","No")</f>
        <v>No</v>
      </c>
      <c r="V1715" s="4" t="str">
        <f>IF(Table1[[#This Row],[Ticket Status]]="Pending Customer Response","Yes","No")</f>
        <v>Yes</v>
      </c>
      <c r="W1715" s="5">
        <f ca="1">COUNTIFS(Table1[Agent_name],Table1[[#This Row],[Agent_name]],Table1[Month],Table1[[#This Row],[Month]])/160</f>
        <v>0.45</v>
      </c>
    </row>
    <row r="1716" spans="1:23" x14ac:dyDescent="0.25">
      <c r="A1716">
        <v>1715</v>
      </c>
      <c r="B1716" t="s">
        <v>5702</v>
      </c>
      <c r="C1716" t="s">
        <v>5703</v>
      </c>
      <c r="D1716">
        <v>27</v>
      </c>
      <c r="E1716" t="s">
        <v>29</v>
      </c>
      <c r="F1716" t="s">
        <v>107</v>
      </c>
      <c r="G1716" s="1">
        <v>44205</v>
      </c>
      <c r="H1716" t="s">
        <v>67</v>
      </c>
      <c r="I1716" t="s">
        <v>37</v>
      </c>
      <c r="J1716" s="3" t="s">
        <v>5704</v>
      </c>
      <c r="K1716" t="s">
        <v>39</v>
      </c>
      <c r="L1716" t="s">
        <v>5705</v>
      </c>
      <c r="M1716" t="s">
        <v>25</v>
      </c>
      <c r="N1716" t="s">
        <v>33</v>
      </c>
      <c r="O1716" s="2">
        <v>45078.852719907409</v>
      </c>
      <c r="P1716" s="2">
        <v>45078.474247685182</v>
      </c>
      <c r="Q1716">
        <v>2</v>
      </c>
      <c r="R1716" t="str">
        <f t="shared" ca="1" si="26"/>
        <v>Aisha</v>
      </c>
      <c r="S1716" t="str">
        <f>IFERROR(TEXT(DATEVALUE(LEFT(Table1[[#This Row],[Date of Purchase]],10)), "MMMM"), TEXT(Table1[[#This Row],[Date of Purchase]], "MMMM"))</f>
        <v>January</v>
      </c>
      <c r="T1716" t="str">
        <f>IF(OR(
  AND(Table1[[#This Row],[Ticket Priority]]="Critical", Table1[[#This Row],[Ticket Status]]&lt;&gt;"Closed"),
  AND(Table1[[#This Row],[Ticket Priority]]="High", Table1[[#This Row],[Ticket Status]]="Open")
), "Yes", "No")</f>
        <v>No</v>
      </c>
      <c r="U1716" s="4" t="str">
        <f>IF(Table1[[#This Row],[Ticket Status]]="Closed","Yes","No")</f>
        <v>Yes</v>
      </c>
      <c r="V1716" s="4" t="str">
        <f>IF(Table1[[#This Row],[Ticket Status]]="Pending Customer Response","Yes","No")</f>
        <v>No</v>
      </c>
      <c r="W1716" s="5">
        <f ca="1">COUNTIFS(Table1[Agent_name],Table1[[#This Row],[Agent_name]],Table1[Month],Table1[[#This Row],[Month]])/160</f>
        <v>0.83125000000000004</v>
      </c>
    </row>
    <row r="1717" spans="1:23" x14ac:dyDescent="0.25">
      <c r="A1717">
        <v>1716</v>
      </c>
      <c r="B1717" t="s">
        <v>5706</v>
      </c>
      <c r="C1717" t="s">
        <v>5707</v>
      </c>
      <c r="D1717">
        <v>20</v>
      </c>
      <c r="E1717" t="s">
        <v>29</v>
      </c>
      <c r="F1717" t="s">
        <v>44</v>
      </c>
      <c r="G1717" s="1">
        <v>44087</v>
      </c>
      <c r="H1717" t="s">
        <v>67</v>
      </c>
      <c r="I1717" t="s">
        <v>31</v>
      </c>
      <c r="J1717" s="3" t="s">
        <v>5708</v>
      </c>
      <c r="K1717" t="s">
        <v>39</v>
      </c>
      <c r="L1717" t="s">
        <v>5709</v>
      </c>
      <c r="M1717" t="s">
        <v>41</v>
      </c>
      <c r="N1717" t="s">
        <v>83</v>
      </c>
      <c r="O1717" s="2">
        <v>45078.757604166669</v>
      </c>
      <c r="P1717" s="2">
        <v>45078.869409722225</v>
      </c>
      <c r="Q1717">
        <v>1</v>
      </c>
      <c r="R1717" t="str">
        <f t="shared" ca="1" si="26"/>
        <v>Karan</v>
      </c>
      <c r="S1717" t="str">
        <f>IFERROR(TEXT(DATEVALUE(LEFT(Table1[[#This Row],[Date of Purchase]],10)), "MMMM"), TEXT(Table1[[#This Row],[Date of Purchase]], "MMMM"))</f>
        <v>September</v>
      </c>
      <c r="T1717" t="str">
        <f>IF(OR(
  AND(Table1[[#This Row],[Ticket Priority]]="Critical", Table1[[#This Row],[Ticket Status]]&lt;&gt;"Closed"),
  AND(Table1[[#This Row],[Ticket Priority]]="High", Table1[[#This Row],[Ticket Status]]="Open")
), "Yes", "No")</f>
        <v>No</v>
      </c>
      <c r="U1717" s="4" t="str">
        <f>IF(Table1[[#This Row],[Ticket Status]]="Closed","Yes","No")</f>
        <v>Yes</v>
      </c>
      <c r="V1717" s="4" t="str">
        <f>IF(Table1[[#This Row],[Ticket Status]]="Pending Customer Response","Yes","No")</f>
        <v>No</v>
      </c>
      <c r="W1717" s="5">
        <f ca="1">COUNTIFS(Table1[Agent_name],Table1[[#This Row],[Agent_name]],Table1[Month],Table1[[#This Row],[Month]])/160</f>
        <v>0.24374999999999999</v>
      </c>
    </row>
    <row r="1718" spans="1:23" x14ac:dyDescent="0.25">
      <c r="A1718">
        <v>1717</v>
      </c>
      <c r="B1718" t="s">
        <v>5710</v>
      </c>
      <c r="C1718" t="s">
        <v>5711</v>
      </c>
      <c r="D1718">
        <v>46</v>
      </c>
      <c r="E1718" t="s">
        <v>29</v>
      </c>
      <c r="F1718" t="s">
        <v>157</v>
      </c>
      <c r="G1718" s="1">
        <v>44399</v>
      </c>
      <c r="H1718" t="s">
        <v>66</v>
      </c>
      <c r="I1718" t="s">
        <v>77</v>
      </c>
      <c r="J1718" s="3" t="s">
        <v>5712</v>
      </c>
      <c r="K1718" t="s">
        <v>62</v>
      </c>
      <c r="M1718" t="s">
        <v>143</v>
      </c>
      <c r="N1718" t="s">
        <v>55</v>
      </c>
      <c r="R1718" t="str">
        <f t="shared" ca="1" si="26"/>
        <v>Sara</v>
      </c>
      <c r="S1718" t="str">
        <f>IFERROR(TEXT(DATEVALUE(LEFT(Table1[[#This Row],[Date of Purchase]],10)), "MMMM"), TEXT(Table1[[#This Row],[Date of Purchase]], "MMMM"))</f>
        <v>July</v>
      </c>
      <c r="T1718" t="str">
        <f>IF(OR(
  AND(Table1[[#This Row],[Ticket Priority]]="Critical", Table1[[#This Row],[Ticket Status]]&lt;&gt;"Closed"),
  AND(Table1[[#This Row],[Ticket Priority]]="High", Table1[[#This Row],[Ticket Status]]="Open")
), "Yes", "No")</f>
        <v>No</v>
      </c>
      <c r="U1718" s="4" t="str">
        <f>IF(Table1[[#This Row],[Ticket Status]]="Closed","Yes","No")</f>
        <v>No</v>
      </c>
      <c r="V1718" s="4" t="str">
        <f>IF(Table1[[#This Row],[Ticket Status]]="Pending Customer Response","Yes","No")</f>
        <v>No</v>
      </c>
      <c r="W1718" s="5">
        <f ca="1">COUNTIFS(Table1[Agent_name],Table1[[#This Row],[Agent_name]],Table1[Month],Table1[[#This Row],[Month]])/160</f>
        <v>0.6875</v>
      </c>
    </row>
    <row r="1719" spans="1:23" x14ac:dyDescent="0.25">
      <c r="A1719">
        <v>1718</v>
      </c>
      <c r="B1719" t="s">
        <v>5713</v>
      </c>
      <c r="C1719" t="s">
        <v>5714</v>
      </c>
      <c r="D1719">
        <v>51</v>
      </c>
      <c r="E1719" t="s">
        <v>58</v>
      </c>
      <c r="F1719" t="s">
        <v>44</v>
      </c>
      <c r="G1719" s="1">
        <v>44163</v>
      </c>
      <c r="H1719" t="s">
        <v>21</v>
      </c>
      <c r="I1719" t="s">
        <v>22</v>
      </c>
      <c r="J1719" s="3" t="s">
        <v>5715</v>
      </c>
      <c r="K1719" t="s">
        <v>39</v>
      </c>
      <c r="L1719" t="s">
        <v>5716</v>
      </c>
      <c r="M1719" t="s">
        <v>143</v>
      </c>
      <c r="N1719" t="s">
        <v>26</v>
      </c>
      <c r="O1719" s="2">
        <v>45078.814583333333</v>
      </c>
      <c r="P1719" s="2">
        <v>45078.8</v>
      </c>
      <c r="Q1719">
        <v>3</v>
      </c>
      <c r="R1719" t="str">
        <f t="shared" ca="1" si="26"/>
        <v>Sara</v>
      </c>
      <c r="S1719" t="str">
        <f>IFERROR(TEXT(DATEVALUE(LEFT(Table1[[#This Row],[Date of Purchase]],10)), "MMMM"), TEXT(Table1[[#This Row],[Date of Purchase]], "MMMM"))</f>
        <v>November</v>
      </c>
      <c r="T1719" t="str">
        <f>IF(OR(
  AND(Table1[[#This Row],[Ticket Priority]]="Critical", Table1[[#This Row],[Ticket Status]]&lt;&gt;"Closed"),
  AND(Table1[[#This Row],[Ticket Priority]]="High", Table1[[#This Row],[Ticket Status]]="Open")
), "Yes", "No")</f>
        <v>No</v>
      </c>
      <c r="U1719" s="4" t="str">
        <f>IF(Table1[[#This Row],[Ticket Status]]="Closed","Yes","No")</f>
        <v>Yes</v>
      </c>
      <c r="V1719" s="4" t="str">
        <f>IF(Table1[[#This Row],[Ticket Status]]="Pending Customer Response","Yes","No")</f>
        <v>No</v>
      </c>
      <c r="W1719" s="5">
        <f ca="1">COUNTIFS(Table1[Agent_name],Table1[[#This Row],[Agent_name]],Table1[Month],Table1[[#This Row],[Month]])/160</f>
        <v>0.79374999999999996</v>
      </c>
    </row>
    <row r="1720" spans="1:23" x14ac:dyDescent="0.25">
      <c r="A1720">
        <v>1719</v>
      </c>
      <c r="B1720" t="s">
        <v>5717</v>
      </c>
      <c r="C1720" t="s">
        <v>5718</v>
      </c>
      <c r="D1720">
        <v>30</v>
      </c>
      <c r="E1720" t="s">
        <v>58</v>
      </c>
      <c r="F1720" t="s">
        <v>98</v>
      </c>
      <c r="G1720" s="1">
        <v>44326</v>
      </c>
      <c r="H1720" t="s">
        <v>59</v>
      </c>
      <c r="I1720" t="s">
        <v>150</v>
      </c>
      <c r="J1720" s="3" t="s">
        <v>5719</v>
      </c>
      <c r="K1720" t="s">
        <v>39</v>
      </c>
      <c r="L1720" t="s">
        <v>5720</v>
      </c>
      <c r="M1720" t="s">
        <v>143</v>
      </c>
      <c r="N1720" t="s">
        <v>33</v>
      </c>
      <c r="O1720" s="2">
        <v>45078.304178240738</v>
      </c>
      <c r="P1720" s="2">
        <v>45078.447928240741</v>
      </c>
      <c r="Q1720">
        <v>5</v>
      </c>
      <c r="R1720" t="str">
        <f t="shared" ca="1" si="26"/>
        <v>Sara</v>
      </c>
      <c r="S1720" t="str">
        <f>IFERROR(TEXT(DATEVALUE(LEFT(Table1[[#This Row],[Date of Purchase]],10)), "MMMM"), TEXT(Table1[[#This Row],[Date of Purchase]], "MMMM"))</f>
        <v>May</v>
      </c>
      <c r="T1720" t="str">
        <f>IF(OR(
  AND(Table1[[#This Row],[Ticket Priority]]="Critical", Table1[[#This Row],[Ticket Status]]&lt;&gt;"Closed"),
  AND(Table1[[#This Row],[Ticket Priority]]="High", Table1[[#This Row],[Ticket Status]]="Open")
), "Yes", "No")</f>
        <v>No</v>
      </c>
      <c r="U1720" s="4" t="str">
        <f>IF(Table1[[#This Row],[Ticket Status]]="Closed","Yes","No")</f>
        <v>Yes</v>
      </c>
      <c r="V1720" s="4" t="str">
        <f>IF(Table1[[#This Row],[Ticket Status]]="Pending Customer Response","Yes","No")</f>
        <v>No</v>
      </c>
      <c r="W1720" s="5">
        <f ca="1">COUNTIFS(Table1[Agent_name],Table1[[#This Row],[Agent_name]],Table1[Month],Table1[[#This Row],[Month]])/160</f>
        <v>0.64375000000000004</v>
      </c>
    </row>
    <row r="1721" spans="1:23" x14ac:dyDescent="0.25">
      <c r="A1721">
        <v>1720</v>
      </c>
      <c r="B1721" t="s">
        <v>5721</v>
      </c>
      <c r="C1721" t="s">
        <v>5722</v>
      </c>
      <c r="D1721">
        <v>56</v>
      </c>
      <c r="E1721" t="s">
        <v>19</v>
      </c>
      <c r="F1721" t="s">
        <v>103</v>
      </c>
      <c r="G1721" s="1">
        <v>44286</v>
      </c>
      <c r="H1721" t="s">
        <v>59</v>
      </c>
      <c r="I1721" t="s">
        <v>77</v>
      </c>
      <c r="J1721" s="3" t="s">
        <v>5723</v>
      </c>
      <c r="K1721" t="s">
        <v>62</v>
      </c>
      <c r="M1721" t="s">
        <v>143</v>
      </c>
      <c r="N1721" t="s">
        <v>83</v>
      </c>
      <c r="R1721" t="str">
        <f t="shared" ca="1" si="26"/>
        <v>Aisha</v>
      </c>
      <c r="S1721" t="str">
        <f>IFERROR(TEXT(DATEVALUE(LEFT(Table1[[#This Row],[Date of Purchase]],10)), "MMMM"), TEXT(Table1[[#This Row],[Date of Purchase]], "MMMM"))</f>
        <v>March</v>
      </c>
      <c r="T1721" t="str">
        <f>IF(OR(
  AND(Table1[[#This Row],[Ticket Priority]]="Critical", Table1[[#This Row],[Ticket Status]]&lt;&gt;"Closed"),
  AND(Table1[[#This Row],[Ticket Priority]]="High", Table1[[#This Row],[Ticket Status]]="Open")
), "Yes", "No")</f>
        <v>No</v>
      </c>
      <c r="U1721" s="4" t="str">
        <f>IF(Table1[[#This Row],[Ticket Status]]="Closed","Yes","No")</f>
        <v>No</v>
      </c>
      <c r="V1721" s="4" t="str">
        <f>IF(Table1[[#This Row],[Ticket Status]]="Pending Customer Response","Yes","No")</f>
        <v>No</v>
      </c>
      <c r="W1721" s="5">
        <f ca="1">COUNTIFS(Table1[Agent_name],Table1[[#This Row],[Agent_name]],Table1[Month],Table1[[#This Row],[Month]])/160</f>
        <v>1.0062500000000001</v>
      </c>
    </row>
    <row r="1722" spans="1:23" x14ac:dyDescent="0.25">
      <c r="A1722">
        <v>1721</v>
      </c>
      <c r="B1722" t="s">
        <v>5724</v>
      </c>
      <c r="C1722" t="s">
        <v>5725</v>
      </c>
      <c r="D1722">
        <v>20</v>
      </c>
      <c r="E1722" t="s">
        <v>29</v>
      </c>
      <c r="F1722" t="s">
        <v>149</v>
      </c>
      <c r="G1722" s="1">
        <v>44195</v>
      </c>
      <c r="H1722" t="s">
        <v>67</v>
      </c>
      <c r="I1722" t="s">
        <v>59</v>
      </c>
      <c r="J1722" s="3" t="s">
        <v>5726</v>
      </c>
      <c r="K1722" t="s">
        <v>62</v>
      </c>
      <c r="M1722" t="s">
        <v>89</v>
      </c>
      <c r="N1722" t="s">
        <v>33</v>
      </c>
      <c r="R1722" t="str">
        <f t="shared" ca="1" si="26"/>
        <v>Ravi</v>
      </c>
      <c r="S1722" t="str">
        <f>IFERROR(TEXT(DATEVALUE(LEFT(Table1[[#This Row],[Date of Purchase]],10)), "MMMM"), TEXT(Table1[[#This Row],[Date of Purchase]], "MMMM"))</f>
        <v>December</v>
      </c>
      <c r="T1722" t="str">
        <f>IF(OR(
  AND(Table1[[#This Row],[Ticket Priority]]="Critical", Table1[[#This Row],[Ticket Status]]&lt;&gt;"Closed"),
  AND(Table1[[#This Row],[Ticket Priority]]="High", Table1[[#This Row],[Ticket Status]]="Open")
), "Yes", "No")</f>
        <v>Yes</v>
      </c>
      <c r="U1722" s="4" t="str">
        <f>IF(Table1[[#This Row],[Ticket Status]]="Closed","Yes","No")</f>
        <v>No</v>
      </c>
      <c r="V1722" s="4" t="str">
        <f>IF(Table1[[#This Row],[Ticket Status]]="Pending Customer Response","Yes","No")</f>
        <v>No</v>
      </c>
      <c r="W1722" s="5">
        <f ca="1">COUNTIFS(Table1[Agent_name],Table1[[#This Row],[Agent_name]],Table1[Month],Table1[[#This Row],[Month]])/160</f>
        <v>0.66249999999999998</v>
      </c>
    </row>
    <row r="1723" spans="1:23" x14ac:dyDescent="0.25">
      <c r="A1723">
        <v>1722</v>
      </c>
      <c r="B1723" t="s">
        <v>5727</v>
      </c>
      <c r="C1723" t="s">
        <v>5728</v>
      </c>
      <c r="D1723">
        <v>41</v>
      </c>
      <c r="E1723" t="s">
        <v>58</v>
      </c>
      <c r="F1723" t="s">
        <v>36</v>
      </c>
      <c r="G1723" s="1">
        <v>43988</v>
      </c>
      <c r="H1723" t="s">
        <v>67</v>
      </c>
      <c r="I1723" t="s">
        <v>59</v>
      </c>
      <c r="J1723" s="3" t="s">
        <v>5729</v>
      </c>
      <c r="K1723" t="s">
        <v>39</v>
      </c>
      <c r="L1723" t="s">
        <v>5730</v>
      </c>
      <c r="M1723" t="s">
        <v>41</v>
      </c>
      <c r="N1723" t="s">
        <v>83</v>
      </c>
      <c r="O1723" s="2">
        <v>45078.538935185185</v>
      </c>
      <c r="P1723" s="2">
        <v>45078.818101851852</v>
      </c>
      <c r="Q1723">
        <v>1</v>
      </c>
      <c r="R1723" t="str">
        <f t="shared" ca="1" si="26"/>
        <v>Mohit</v>
      </c>
      <c r="S1723" t="str">
        <f>IFERROR(TEXT(DATEVALUE(LEFT(Table1[[#This Row],[Date of Purchase]],10)), "MMMM"), TEXT(Table1[[#This Row],[Date of Purchase]], "MMMM"))</f>
        <v>June</v>
      </c>
      <c r="T1723" t="str">
        <f>IF(OR(
  AND(Table1[[#This Row],[Ticket Priority]]="Critical", Table1[[#This Row],[Ticket Status]]&lt;&gt;"Closed"),
  AND(Table1[[#This Row],[Ticket Priority]]="High", Table1[[#This Row],[Ticket Status]]="Open")
), "Yes", "No")</f>
        <v>No</v>
      </c>
      <c r="U1723" s="4" t="str">
        <f>IF(Table1[[#This Row],[Ticket Status]]="Closed","Yes","No")</f>
        <v>Yes</v>
      </c>
      <c r="V1723" s="4" t="str">
        <f>IF(Table1[[#This Row],[Ticket Status]]="Pending Customer Response","Yes","No")</f>
        <v>No</v>
      </c>
      <c r="W1723" s="5">
        <f ca="1">COUNTIFS(Table1[Agent_name],Table1[[#This Row],[Agent_name]],Table1[Month],Table1[[#This Row],[Month]])/160</f>
        <v>0.41875000000000001</v>
      </c>
    </row>
    <row r="1724" spans="1:23" x14ac:dyDescent="0.25">
      <c r="A1724">
        <v>1723</v>
      </c>
      <c r="B1724" t="s">
        <v>5731</v>
      </c>
      <c r="C1724" t="s">
        <v>5732</v>
      </c>
      <c r="D1724">
        <v>31</v>
      </c>
      <c r="E1724" t="s">
        <v>19</v>
      </c>
      <c r="F1724" t="s">
        <v>249</v>
      </c>
      <c r="G1724" s="1">
        <v>44202</v>
      </c>
      <c r="H1724" t="s">
        <v>21</v>
      </c>
      <c r="I1724" t="s">
        <v>72</v>
      </c>
      <c r="J1724" s="3" t="s">
        <v>5733</v>
      </c>
      <c r="K1724" t="s">
        <v>39</v>
      </c>
      <c r="L1724" t="s">
        <v>5734</v>
      </c>
      <c r="M1724" t="s">
        <v>89</v>
      </c>
      <c r="N1724" t="s">
        <v>83</v>
      </c>
      <c r="O1724" s="2">
        <v>45078.548668981479</v>
      </c>
      <c r="P1724" s="2">
        <v>45077.942418981482</v>
      </c>
      <c r="Q1724">
        <v>1</v>
      </c>
      <c r="R1724" t="str">
        <f t="shared" ca="1" si="26"/>
        <v>Ravi</v>
      </c>
      <c r="S1724" t="str">
        <f>IFERROR(TEXT(DATEVALUE(LEFT(Table1[[#This Row],[Date of Purchase]],10)), "MMMM"), TEXT(Table1[[#This Row],[Date of Purchase]], "MMMM"))</f>
        <v>January</v>
      </c>
      <c r="T1724" t="str">
        <f>IF(OR(
  AND(Table1[[#This Row],[Ticket Priority]]="Critical", Table1[[#This Row],[Ticket Status]]&lt;&gt;"Closed"),
  AND(Table1[[#This Row],[Ticket Priority]]="High", Table1[[#This Row],[Ticket Status]]="Open")
), "Yes", "No")</f>
        <v>No</v>
      </c>
      <c r="U1724" s="4" t="str">
        <f>IF(Table1[[#This Row],[Ticket Status]]="Closed","Yes","No")</f>
        <v>Yes</v>
      </c>
      <c r="V1724" s="4" t="str">
        <f>IF(Table1[[#This Row],[Ticket Status]]="Pending Customer Response","Yes","No")</f>
        <v>No</v>
      </c>
      <c r="W1724" s="5">
        <f ca="1">COUNTIFS(Table1[Agent_name],Table1[[#This Row],[Agent_name]],Table1[Month],Table1[[#This Row],[Month]])/160</f>
        <v>0.74375000000000002</v>
      </c>
    </row>
    <row r="1725" spans="1:23" x14ac:dyDescent="0.25">
      <c r="A1725">
        <v>1724</v>
      </c>
      <c r="B1725" t="s">
        <v>5735</v>
      </c>
      <c r="C1725" t="s">
        <v>5736</v>
      </c>
      <c r="D1725">
        <v>21</v>
      </c>
      <c r="E1725" t="s">
        <v>29</v>
      </c>
      <c r="F1725" t="s">
        <v>211</v>
      </c>
      <c r="G1725" s="1">
        <v>43847</v>
      </c>
      <c r="H1725" t="s">
        <v>59</v>
      </c>
      <c r="I1725" t="s">
        <v>93</v>
      </c>
      <c r="J1725" s="3" t="s">
        <v>5737</v>
      </c>
      <c r="K1725" t="s">
        <v>62</v>
      </c>
      <c r="M1725" t="s">
        <v>41</v>
      </c>
      <c r="N1725" t="s">
        <v>33</v>
      </c>
      <c r="R1725" t="str">
        <f t="shared" ca="1" si="26"/>
        <v>Mohit</v>
      </c>
      <c r="S1725" t="str">
        <f>IFERROR(TEXT(DATEVALUE(LEFT(Table1[[#This Row],[Date of Purchase]],10)), "MMMM"), TEXT(Table1[[#This Row],[Date of Purchase]], "MMMM"))</f>
        <v>January</v>
      </c>
      <c r="T1725" t="str">
        <f>IF(OR(
  AND(Table1[[#This Row],[Ticket Priority]]="Critical", Table1[[#This Row],[Ticket Status]]&lt;&gt;"Closed"),
  AND(Table1[[#This Row],[Ticket Priority]]="High", Table1[[#This Row],[Ticket Status]]="Open")
), "Yes", "No")</f>
        <v>No</v>
      </c>
      <c r="U1725" s="4" t="str">
        <f>IF(Table1[[#This Row],[Ticket Status]]="Closed","Yes","No")</f>
        <v>No</v>
      </c>
      <c r="V1725" s="4" t="str">
        <f>IF(Table1[[#This Row],[Ticket Status]]="Pending Customer Response","Yes","No")</f>
        <v>No</v>
      </c>
      <c r="W1725" s="5">
        <f ca="1">COUNTIFS(Table1[Agent_name],Table1[[#This Row],[Agent_name]],Table1[Month],Table1[[#This Row],[Month]])/160</f>
        <v>0.46250000000000002</v>
      </c>
    </row>
    <row r="1726" spans="1:23" x14ac:dyDescent="0.25">
      <c r="A1726">
        <v>1725</v>
      </c>
      <c r="B1726" t="s">
        <v>5738</v>
      </c>
      <c r="C1726" t="s">
        <v>5739</v>
      </c>
      <c r="D1726">
        <v>36</v>
      </c>
      <c r="E1726" t="s">
        <v>29</v>
      </c>
      <c r="F1726" t="s">
        <v>173</v>
      </c>
      <c r="G1726" s="1">
        <v>44422</v>
      </c>
      <c r="H1726" t="s">
        <v>67</v>
      </c>
      <c r="I1726" t="s">
        <v>37</v>
      </c>
      <c r="J1726" s="3" t="s">
        <v>5740</v>
      </c>
      <c r="K1726" t="s">
        <v>39</v>
      </c>
      <c r="L1726" t="s">
        <v>5741</v>
      </c>
      <c r="M1726" t="s">
        <v>25</v>
      </c>
      <c r="N1726" t="s">
        <v>26</v>
      </c>
      <c r="O1726" s="2">
        <v>45078.827187499999</v>
      </c>
      <c r="P1726" s="2">
        <v>45078.899409722224</v>
      </c>
      <c r="Q1726">
        <v>1</v>
      </c>
      <c r="R1726" t="str">
        <f t="shared" ca="1" si="26"/>
        <v>Ravi</v>
      </c>
      <c r="S1726" t="str">
        <f>IFERROR(TEXT(DATEVALUE(LEFT(Table1[[#This Row],[Date of Purchase]],10)), "MMMM"), TEXT(Table1[[#This Row],[Date of Purchase]], "MMMM"))</f>
        <v>August</v>
      </c>
      <c r="T1726" t="str">
        <f>IF(OR(
  AND(Table1[[#This Row],[Ticket Priority]]="Critical", Table1[[#This Row],[Ticket Status]]&lt;&gt;"Closed"),
  AND(Table1[[#This Row],[Ticket Priority]]="High", Table1[[#This Row],[Ticket Status]]="Open")
), "Yes", "No")</f>
        <v>No</v>
      </c>
      <c r="U1726" s="4" t="str">
        <f>IF(Table1[[#This Row],[Ticket Status]]="Closed","Yes","No")</f>
        <v>Yes</v>
      </c>
      <c r="V1726" s="4" t="str">
        <f>IF(Table1[[#This Row],[Ticket Status]]="Pending Customer Response","Yes","No")</f>
        <v>No</v>
      </c>
      <c r="W1726" s="5">
        <f ca="1">COUNTIFS(Table1[Agent_name],Table1[[#This Row],[Agent_name]],Table1[Month],Table1[[#This Row],[Month]])/160</f>
        <v>0.65625</v>
      </c>
    </row>
    <row r="1727" spans="1:23" x14ac:dyDescent="0.25">
      <c r="A1727">
        <v>1726</v>
      </c>
      <c r="B1727" t="s">
        <v>5742</v>
      </c>
      <c r="C1727" t="s">
        <v>5743</v>
      </c>
      <c r="D1727">
        <v>61</v>
      </c>
      <c r="E1727" t="s">
        <v>29</v>
      </c>
      <c r="F1727" t="s">
        <v>202</v>
      </c>
      <c r="G1727" s="1">
        <v>43932</v>
      </c>
      <c r="H1727" t="s">
        <v>67</v>
      </c>
      <c r="I1727" t="s">
        <v>150</v>
      </c>
      <c r="J1727" s="3" t="s">
        <v>5744</v>
      </c>
      <c r="K1727" t="s">
        <v>62</v>
      </c>
      <c r="M1727" t="s">
        <v>41</v>
      </c>
      <c r="N1727" t="s">
        <v>55</v>
      </c>
      <c r="R1727" t="str">
        <f t="shared" ca="1" si="26"/>
        <v>Priya</v>
      </c>
      <c r="S1727" t="str">
        <f>IFERROR(TEXT(DATEVALUE(LEFT(Table1[[#This Row],[Date of Purchase]],10)), "MMMM"), TEXT(Table1[[#This Row],[Date of Purchase]], "MMMM"))</f>
        <v>April</v>
      </c>
      <c r="T1727" t="str">
        <f>IF(OR(
  AND(Table1[[#This Row],[Ticket Priority]]="Critical", Table1[[#This Row],[Ticket Status]]&lt;&gt;"Closed"),
  AND(Table1[[#This Row],[Ticket Priority]]="High", Table1[[#This Row],[Ticket Status]]="Open")
), "Yes", "No")</f>
        <v>No</v>
      </c>
      <c r="U1727" s="4" t="str">
        <f>IF(Table1[[#This Row],[Ticket Status]]="Closed","Yes","No")</f>
        <v>No</v>
      </c>
      <c r="V1727" s="4" t="str">
        <f>IF(Table1[[#This Row],[Ticket Status]]="Pending Customer Response","Yes","No")</f>
        <v>No</v>
      </c>
      <c r="W1727" s="5">
        <f ca="1">COUNTIFS(Table1[Agent_name],Table1[[#This Row],[Agent_name]],Table1[Month],Table1[[#This Row],[Month]])/160</f>
        <v>0.48749999999999999</v>
      </c>
    </row>
    <row r="1728" spans="1:23" x14ac:dyDescent="0.25">
      <c r="A1728">
        <v>1727</v>
      </c>
      <c r="B1728" t="s">
        <v>5745</v>
      </c>
      <c r="C1728" t="s">
        <v>5746</v>
      </c>
      <c r="D1728">
        <v>47</v>
      </c>
      <c r="E1728" t="s">
        <v>58</v>
      </c>
      <c r="F1728" t="s">
        <v>249</v>
      </c>
      <c r="G1728" s="1">
        <v>44390</v>
      </c>
      <c r="H1728" t="s">
        <v>59</v>
      </c>
      <c r="I1728" t="s">
        <v>67</v>
      </c>
      <c r="J1728" s="3" t="s">
        <v>5747</v>
      </c>
      <c r="K1728" t="s">
        <v>39</v>
      </c>
      <c r="L1728" t="s">
        <v>5748</v>
      </c>
      <c r="M1728" t="s">
        <v>25</v>
      </c>
      <c r="N1728" t="s">
        <v>33</v>
      </c>
      <c r="O1728" s="2">
        <v>45078.777222222219</v>
      </c>
      <c r="P1728" s="2">
        <v>45078.406388888892</v>
      </c>
      <c r="Q1728">
        <v>1</v>
      </c>
      <c r="R1728" t="str">
        <f t="shared" ca="1" si="26"/>
        <v>Priya</v>
      </c>
      <c r="S1728" t="str">
        <f>IFERROR(TEXT(DATEVALUE(LEFT(Table1[[#This Row],[Date of Purchase]],10)), "MMMM"), TEXT(Table1[[#This Row],[Date of Purchase]], "MMMM"))</f>
        <v>July</v>
      </c>
      <c r="T1728" t="str">
        <f>IF(OR(
  AND(Table1[[#This Row],[Ticket Priority]]="Critical", Table1[[#This Row],[Ticket Status]]&lt;&gt;"Closed"),
  AND(Table1[[#This Row],[Ticket Priority]]="High", Table1[[#This Row],[Ticket Status]]="Open")
), "Yes", "No")</f>
        <v>No</v>
      </c>
      <c r="U1728" s="4" t="str">
        <f>IF(Table1[[#This Row],[Ticket Status]]="Closed","Yes","No")</f>
        <v>Yes</v>
      </c>
      <c r="V1728" s="4" t="str">
        <f>IF(Table1[[#This Row],[Ticket Status]]="Pending Customer Response","Yes","No")</f>
        <v>No</v>
      </c>
      <c r="W1728" s="5">
        <f ca="1">COUNTIFS(Table1[Agent_name],Table1[[#This Row],[Agent_name]],Table1[Month],Table1[[#This Row],[Month]])/160</f>
        <v>0.45</v>
      </c>
    </row>
    <row r="1729" spans="1:23" x14ac:dyDescent="0.25">
      <c r="A1729">
        <v>1728</v>
      </c>
      <c r="B1729" t="s">
        <v>5749</v>
      </c>
      <c r="C1729" t="s">
        <v>5750</v>
      </c>
      <c r="D1729">
        <v>67</v>
      </c>
      <c r="E1729" t="s">
        <v>29</v>
      </c>
      <c r="F1729" t="s">
        <v>431</v>
      </c>
      <c r="G1729" s="1">
        <v>43842</v>
      </c>
      <c r="H1729" t="s">
        <v>21</v>
      </c>
      <c r="I1729" t="s">
        <v>59</v>
      </c>
      <c r="J1729" s="3" t="s">
        <v>4727</v>
      </c>
      <c r="K1729" t="s">
        <v>24</v>
      </c>
      <c r="M1729" t="s">
        <v>25</v>
      </c>
      <c r="N1729" t="s">
        <v>55</v>
      </c>
      <c r="O1729" s="2">
        <v>45078.599444444444</v>
      </c>
      <c r="R1729" t="str">
        <f t="shared" ca="1" si="26"/>
        <v>Aisha</v>
      </c>
      <c r="S1729" t="str">
        <f>IFERROR(TEXT(DATEVALUE(LEFT(Table1[[#This Row],[Date of Purchase]],10)), "MMMM"), TEXT(Table1[[#This Row],[Date of Purchase]], "MMMM"))</f>
        <v>January</v>
      </c>
      <c r="T1729" t="str">
        <f>IF(OR(
  AND(Table1[[#This Row],[Ticket Priority]]="Critical", Table1[[#This Row],[Ticket Status]]&lt;&gt;"Closed"),
  AND(Table1[[#This Row],[Ticket Priority]]="High", Table1[[#This Row],[Ticket Status]]="Open")
), "Yes", "No")</f>
        <v>Yes</v>
      </c>
      <c r="U1729" s="4" t="str">
        <f>IF(Table1[[#This Row],[Ticket Status]]="Closed","Yes","No")</f>
        <v>No</v>
      </c>
      <c r="V1729" s="4" t="str">
        <f>IF(Table1[[#This Row],[Ticket Status]]="Pending Customer Response","Yes","No")</f>
        <v>Yes</v>
      </c>
      <c r="W1729" s="5">
        <f ca="1">COUNTIFS(Table1[Agent_name],Table1[[#This Row],[Agent_name]],Table1[Month],Table1[[#This Row],[Month]])/160</f>
        <v>0.83125000000000004</v>
      </c>
    </row>
    <row r="1730" spans="1:23" x14ac:dyDescent="0.25">
      <c r="A1730">
        <v>1729</v>
      </c>
      <c r="B1730" t="s">
        <v>5751</v>
      </c>
      <c r="C1730" t="s">
        <v>5752</v>
      </c>
      <c r="D1730">
        <v>60</v>
      </c>
      <c r="E1730" t="s">
        <v>58</v>
      </c>
      <c r="F1730" t="s">
        <v>219</v>
      </c>
      <c r="G1730" s="1">
        <v>44037</v>
      </c>
      <c r="H1730" t="s">
        <v>21</v>
      </c>
      <c r="I1730" t="s">
        <v>22</v>
      </c>
      <c r="J1730" s="3" t="s">
        <v>5753</v>
      </c>
      <c r="K1730" t="s">
        <v>62</v>
      </c>
      <c r="M1730" t="s">
        <v>25</v>
      </c>
      <c r="N1730" t="s">
        <v>83</v>
      </c>
      <c r="R1730" t="str">
        <f t="shared" ref="R1730:R1793" ca="1" si="27">CHOOSE(
RANDBETWEEN(1,20),
"Aisha","Aisha","Aisha","Aisha",
"Ravi","Ravi","Ravi",
"Sara","Sara","Sara",
"Mohit","Mohit",
"Priya","Priya",
"Arjun",
"Neha","Rahul","Divya","Karan","Meera","Sanjay"
)</f>
        <v>Ravi</v>
      </c>
      <c r="S1730" t="str">
        <f>IFERROR(TEXT(DATEVALUE(LEFT(Table1[[#This Row],[Date of Purchase]],10)), "MMMM"), TEXT(Table1[[#This Row],[Date of Purchase]], "MMMM"))</f>
        <v>July</v>
      </c>
      <c r="T1730" t="str">
        <f>IF(OR(
  AND(Table1[[#This Row],[Ticket Priority]]="Critical", Table1[[#This Row],[Ticket Status]]&lt;&gt;"Closed"),
  AND(Table1[[#This Row],[Ticket Priority]]="High", Table1[[#This Row],[Ticket Status]]="Open")
), "Yes", "No")</f>
        <v>Yes</v>
      </c>
      <c r="U1730" s="4" t="str">
        <f>IF(Table1[[#This Row],[Ticket Status]]="Closed","Yes","No")</f>
        <v>No</v>
      </c>
      <c r="V1730" s="4" t="str">
        <f>IF(Table1[[#This Row],[Ticket Status]]="Pending Customer Response","Yes","No")</f>
        <v>No</v>
      </c>
      <c r="W1730" s="5">
        <f ca="1">COUNTIFS(Table1[Agent_name],Table1[[#This Row],[Agent_name]],Table1[Month],Table1[[#This Row],[Month]])/160</f>
        <v>0.66249999999999998</v>
      </c>
    </row>
    <row r="1731" spans="1:23" x14ac:dyDescent="0.25">
      <c r="A1731">
        <v>1730</v>
      </c>
      <c r="B1731" t="s">
        <v>5754</v>
      </c>
      <c r="C1731" t="s">
        <v>5755</v>
      </c>
      <c r="D1731">
        <v>57</v>
      </c>
      <c r="E1731" t="s">
        <v>19</v>
      </c>
      <c r="F1731" t="s">
        <v>30</v>
      </c>
      <c r="G1731" s="1">
        <v>44480</v>
      </c>
      <c r="H1731" t="s">
        <v>59</v>
      </c>
      <c r="I1731" t="s">
        <v>177</v>
      </c>
      <c r="J1731" s="3" t="s">
        <v>985</v>
      </c>
      <c r="K1731" t="s">
        <v>62</v>
      </c>
      <c r="M1731" t="s">
        <v>89</v>
      </c>
      <c r="N1731" t="s">
        <v>55</v>
      </c>
      <c r="R1731" t="str">
        <f t="shared" ca="1" si="27"/>
        <v>Mohit</v>
      </c>
      <c r="S1731" t="str">
        <f>IFERROR(TEXT(DATEVALUE(LEFT(Table1[[#This Row],[Date of Purchase]],10)), "MMMM"), TEXT(Table1[[#This Row],[Date of Purchase]], "MMMM"))</f>
        <v>October</v>
      </c>
      <c r="T1731" t="str">
        <f>IF(OR(
  AND(Table1[[#This Row],[Ticket Priority]]="Critical", Table1[[#This Row],[Ticket Status]]&lt;&gt;"Closed"),
  AND(Table1[[#This Row],[Ticket Priority]]="High", Table1[[#This Row],[Ticket Status]]="Open")
), "Yes", "No")</f>
        <v>Yes</v>
      </c>
      <c r="U1731" s="4" t="str">
        <f>IF(Table1[[#This Row],[Ticket Status]]="Closed","Yes","No")</f>
        <v>No</v>
      </c>
      <c r="V1731" s="4" t="str">
        <f>IF(Table1[[#This Row],[Ticket Status]]="Pending Customer Response","Yes","No")</f>
        <v>No</v>
      </c>
      <c r="W1731" s="5">
        <f ca="1">COUNTIFS(Table1[Agent_name],Table1[[#This Row],[Agent_name]],Table1[Month],Table1[[#This Row],[Month]])/160</f>
        <v>0.49375000000000002</v>
      </c>
    </row>
    <row r="1732" spans="1:23" x14ac:dyDescent="0.25">
      <c r="A1732">
        <v>1731</v>
      </c>
      <c r="B1732" t="s">
        <v>5756</v>
      </c>
      <c r="C1732" t="s">
        <v>5757</v>
      </c>
      <c r="D1732">
        <v>28</v>
      </c>
      <c r="E1732" t="s">
        <v>19</v>
      </c>
      <c r="F1732" t="s">
        <v>207</v>
      </c>
      <c r="G1732" s="1">
        <v>44082</v>
      </c>
      <c r="H1732" t="s">
        <v>45</v>
      </c>
      <c r="I1732" t="s">
        <v>72</v>
      </c>
      <c r="J1732" s="3" t="s">
        <v>5758</v>
      </c>
      <c r="K1732" t="s">
        <v>24</v>
      </c>
      <c r="M1732" t="s">
        <v>25</v>
      </c>
      <c r="N1732" t="s">
        <v>83</v>
      </c>
      <c r="O1732" s="2">
        <v>45077.950868055559</v>
      </c>
      <c r="R1732" t="str">
        <f t="shared" ca="1" si="27"/>
        <v>Mohit</v>
      </c>
      <c r="S1732" t="str">
        <f>IFERROR(TEXT(DATEVALUE(LEFT(Table1[[#This Row],[Date of Purchase]],10)), "MMMM"), TEXT(Table1[[#This Row],[Date of Purchase]], "MMMM"))</f>
        <v>September</v>
      </c>
      <c r="T1732" t="str">
        <f>IF(OR(
  AND(Table1[[#This Row],[Ticket Priority]]="Critical", Table1[[#This Row],[Ticket Status]]&lt;&gt;"Closed"),
  AND(Table1[[#This Row],[Ticket Priority]]="High", Table1[[#This Row],[Ticket Status]]="Open")
), "Yes", "No")</f>
        <v>Yes</v>
      </c>
      <c r="U1732" s="4" t="str">
        <f>IF(Table1[[#This Row],[Ticket Status]]="Closed","Yes","No")</f>
        <v>No</v>
      </c>
      <c r="V1732" s="4" t="str">
        <f>IF(Table1[[#This Row],[Ticket Status]]="Pending Customer Response","Yes","No")</f>
        <v>Yes</v>
      </c>
      <c r="W1732" s="5">
        <f ca="1">COUNTIFS(Table1[Agent_name],Table1[[#This Row],[Agent_name]],Table1[Month],Table1[[#This Row],[Month]])/160</f>
        <v>0.38124999999999998</v>
      </c>
    </row>
    <row r="1733" spans="1:23" x14ac:dyDescent="0.25">
      <c r="A1733">
        <v>1732</v>
      </c>
      <c r="B1733" t="s">
        <v>5759</v>
      </c>
      <c r="C1733" t="s">
        <v>5760</v>
      </c>
      <c r="D1733">
        <v>34</v>
      </c>
      <c r="E1733" t="s">
        <v>58</v>
      </c>
      <c r="F1733" t="s">
        <v>421</v>
      </c>
      <c r="G1733" s="1">
        <v>43839</v>
      </c>
      <c r="H1733" t="s">
        <v>66</v>
      </c>
      <c r="I1733" t="s">
        <v>67</v>
      </c>
      <c r="J1733" s="3" t="s">
        <v>5761</v>
      </c>
      <c r="K1733" t="s">
        <v>39</v>
      </c>
      <c r="L1733" t="s">
        <v>5762</v>
      </c>
      <c r="M1733" t="s">
        <v>89</v>
      </c>
      <c r="N1733" t="s">
        <v>55</v>
      </c>
      <c r="O1733" s="2">
        <v>45078.488391203704</v>
      </c>
      <c r="P1733" s="2">
        <v>45078.217557870368</v>
      </c>
      <c r="Q1733">
        <v>2</v>
      </c>
      <c r="R1733" t="str">
        <f t="shared" ca="1" si="27"/>
        <v>Ravi</v>
      </c>
      <c r="S1733" t="str">
        <f>IFERROR(TEXT(DATEVALUE(LEFT(Table1[[#This Row],[Date of Purchase]],10)), "MMMM"), TEXT(Table1[[#This Row],[Date of Purchase]], "MMMM"))</f>
        <v>January</v>
      </c>
      <c r="T1733" t="str">
        <f>IF(OR(
  AND(Table1[[#This Row],[Ticket Priority]]="Critical", Table1[[#This Row],[Ticket Status]]&lt;&gt;"Closed"),
  AND(Table1[[#This Row],[Ticket Priority]]="High", Table1[[#This Row],[Ticket Status]]="Open")
), "Yes", "No")</f>
        <v>No</v>
      </c>
      <c r="U1733" s="4" t="str">
        <f>IF(Table1[[#This Row],[Ticket Status]]="Closed","Yes","No")</f>
        <v>Yes</v>
      </c>
      <c r="V1733" s="4" t="str">
        <f>IF(Table1[[#This Row],[Ticket Status]]="Pending Customer Response","Yes","No")</f>
        <v>No</v>
      </c>
      <c r="W1733" s="5">
        <f ca="1">COUNTIFS(Table1[Agent_name],Table1[[#This Row],[Agent_name]],Table1[Month],Table1[[#This Row],[Month]])/160</f>
        <v>0.74375000000000002</v>
      </c>
    </row>
    <row r="1734" spans="1:23" x14ac:dyDescent="0.25">
      <c r="A1734">
        <v>1733</v>
      </c>
      <c r="B1734" t="s">
        <v>5763</v>
      </c>
      <c r="C1734" t="s">
        <v>5764</v>
      </c>
      <c r="D1734">
        <v>39</v>
      </c>
      <c r="E1734" t="s">
        <v>58</v>
      </c>
      <c r="F1734" t="s">
        <v>117</v>
      </c>
      <c r="G1734" s="1">
        <v>44229</v>
      </c>
      <c r="H1734" t="s">
        <v>21</v>
      </c>
      <c r="I1734" t="s">
        <v>77</v>
      </c>
      <c r="J1734" s="3" t="s">
        <v>5765</v>
      </c>
      <c r="K1734" t="s">
        <v>39</v>
      </c>
      <c r="L1734" t="s">
        <v>5766</v>
      </c>
      <c r="M1734" t="s">
        <v>143</v>
      </c>
      <c r="N1734" t="s">
        <v>26</v>
      </c>
      <c r="O1734" s="2">
        <v>45078.571053240739</v>
      </c>
      <c r="P1734" s="2">
        <v>45078.447442129633</v>
      </c>
      <c r="Q1734">
        <v>2</v>
      </c>
      <c r="R1734" t="str">
        <f t="shared" ca="1" si="27"/>
        <v>Ravi</v>
      </c>
      <c r="S1734" t="str">
        <f>IFERROR(TEXT(DATEVALUE(LEFT(Table1[[#This Row],[Date of Purchase]],10)), "MMMM"), TEXT(Table1[[#This Row],[Date of Purchase]], "MMMM"))</f>
        <v>February</v>
      </c>
      <c r="T1734" t="str">
        <f>IF(OR(
  AND(Table1[[#This Row],[Ticket Priority]]="Critical", Table1[[#This Row],[Ticket Status]]&lt;&gt;"Closed"),
  AND(Table1[[#This Row],[Ticket Priority]]="High", Table1[[#This Row],[Ticket Status]]="Open")
), "Yes", "No")</f>
        <v>No</v>
      </c>
      <c r="U1734" s="4" t="str">
        <f>IF(Table1[[#This Row],[Ticket Status]]="Closed","Yes","No")</f>
        <v>Yes</v>
      </c>
      <c r="V1734" s="4" t="str">
        <f>IF(Table1[[#This Row],[Ticket Status]]="Pending Customer Response","Yes","No")</f>
        <v>No</v>
      </c>
      <c r="W1734" s="5">
        <f ca="1">COUNTIFS(Table1[Agent_name],Table1[[#This Row],[Agent_name]],Table1[Month],Table1[[#This Row],[Month]])/160</f>
        <v>0.61250000000000004</v>
      </c>
    </row>
    <row r="1735" spans="1:23" x14ac:dyDescent="0.25">
      <c r="A1735">
        <v>1734</v>
      </c>
      <c r="B1735" t="s">
        <v>5767</v>
      </c>
      <c r="C1735" t="s">
        <v>5768</v>
      </c>
      <c r="D1735">
        <v>68</v>
      </c>
      <c r="E1735" t="s">
        <v>58</v>
      </c>
      <c r="F1735" t="s">
        <v>397</v>
      </c>
      <c r="G1735" s="1">
        <v>43861</v>
      </c>
      <c r="H1735" t="s">
        <v>45</v>
      </c>
      <c r="I1735" t="s">
        <v>22</v>
      </c>
      <c r="J1735" s="3" t="s">
        <v>5769</v>
      </c>
      <c r="K1735" t="s">
        <v>24</v>
      </c>
      <c r="M1735" t="s">
        <v>143</v>
      </c>
      <c r="N1735" t="s">
        <v>26</v>
      </c>
      <c r="O1735" s="2">
        <v>45078.028009259258</v>
      </c>
      <c r="R1735" t="str">
        <f t="shared" ca="1" si="27"/>
        <v>Sara</v>
      </c>
      <c r="S1735" t="str">
        <f>IFERROR(TEXT(DATEVALUE(LEFT(Table1[[#This Row],[Date of Purchase]],10)), "MMMM"), TEXT(Table1[[#This Row],[Date of Purchase]], "MMMM"))</f>
        <v>January</v>
      </c>
      <c r="T1735" t="str">
        <f>IF(OR(
  AND(Table1[[#This Row],[Ticket Priority]]="Critical", Table1[[#This Row],[Ticket Status]]&lt;&gt;"Closed"),
  AND(Table1[[#This Row],[Ticket Priority]]="High", Table1[[#This Row],[Ticket Status]]="Open")
), "Yes", "No")</f>
        <v>No</v>
      </c>
      <c r="U1735" s="4" t="str">
        <f>IF(Table1[[#This Row],[Ticket Status]]="Closed","Yes","No")</f>
        <v>No</v>
      </c>
      <c r="V1735" s="4" t="str">
        <f>IF(Table1[[#This Row],[Ticket Status]]="Pending Customer Response","Yes","No")</f>
        <v>Yes</v>
      </c>
      <c r="W1735" s="5">
        <f ca="1">COUNTIFS(Table1[Agent_name],Table1[[#This Row],[Agent_name]],Table1[Month],Table1[[#This Row],[Month]])/160</f>
        <v>0.70625000000000004</v>
      </c>
    </row>
    <row r="1736" spans="1:23" x14ac:dyDescent="0.25">
      <c r="A1736">
        <v>1735</v>
      </c>
      <c r="B1736" t="s">
        <v>5770</v>
      </c>
      <c r="C1736" t="s">
        <v>5771</v>
      </c>
      <c r="D1736">
        <v>25</v>
      </c>
      <c r="E1736" t="s">
        <v>29</v>
      </c>
      <c r="F1736" t="s">
        <v>421</v>
      </c>
      <c r="G1736" s="1">
        <v>44305</v>
      </c>
      <c r="H1736" t="s">
        <v>21</v>
      </c>
      <c r="I1736" t="s">
        <v>72</v>
      </c>
      <c r="J1736" s="3" t="s">
        <v>5772</v>
      </c>
      <c r="K1736" t="s">
        <v>39</v>
      </c>
      <c r="L1736" t="s">
        <v>5773</v>
      </c>
      <c r="M1736" t="s">
        <v>143</v>
      </c>
      <c r="N1736" t="s">
        <v>33</v>
      </c>
      <c r="O1736" s="2">
        <v>45078.285671296297</v>
      </c>
      <c r="P1736" s="2">
        <v>45078.339143518519</v>
      </c>
      <c r="Q1736">
        <v>3</v>
      </c>
      <c r="R1736" t="str">
        <f t="shared" ca="1" si="27"/>
        <v>Mohit</v>
      </c>
      <c r="S1736" t="str">
        <f>IFERROR(TEXT(DATEVALUE(LEFT(Table1[[#This Row],[Date of Purchase]],10)), "MMMM"), TEXT(Table1[[#This Row],[Date of Purchase]], "MMMM"))</f>
        <v>April</v>
      </c>
      <c r="T1736" t="str">
        <f>IF(OR(
  AND(Table1[[#This Row],[Ticket Priority]]="Critical", Table1[[#This Row],[Ticket Status]]&lt;&gt;"Closed"),
  AND(Table1[[#This Row],[Ticket Priority]]="High", Table1[[#This Row],[Ticket Status]]="Open")
), "Yes", "No")</f>
        <v>No</v>
      </c>
      <c r="U1736" s="4" t="str">
        <f>IF(Table1[[#This Row],[Ticket Status]]="Closed","Yes","No")</f>
        <v>Yes</v>
      </c>
      <c r="V1736" s="4" t="str">
        <f>IF(Table1[[#This Row],[Ticket Status]]="Pending Customer Response","Yes","No")</f>
        <v>No</v>
      </c>
      <c r="W1736" s="5">
        <f ca="1">COUNTIFS(Table1[Agent_name],Table1[[#This Row],[Agent_name]],Table1[Month],Table1[[#This Row],[Month]])/160</f>
        <v>0.45</v>
      </c>
    </row>
    <row r="1737" spans="1:23" x14ac:dyDescent="0.25">
      <c r="A1737">
        <v>1736</v>
      </c>
      <c r="B1737" t="s">
        <v>5774</v>
      </c>
      <c r="C1737" t="s">
        <v>5775</v>
      </c>
      <c r="D1737">
        <v>27</v>
      </c>
      <c r="E1737" t="s">
        <v>58</v>
      </c>
      <c r="F1737" t="s">
        <v>249</v>
      </c>
      <c r="G1737" s="1">
        <v>44019</v>
      </c>
      <c r="H1737" t="s">
        <v>21</v>
      </c>
      <c r="I1737" t="s">
        <v>72</v>
      </c>
      <c r="J1737" s="3" t="s">
        <v>1885</v>
      </c>
      <c r="K1737" t="s">
        <v>24</v>
      </c>
      <c r="M1737" t="s">
        <v>143</v>
      </c>
      <c r="N1737" t="s">
        <v>26</v>
      </c>
      <c r="O1737" s="2">
        <v>45078.789837962962</v>
      </c>
      <c r="R1737" t="str">
        <f t="shared" ca="1" si="27"/>
        <v>Priya</v>
      </c>
      <c r="S1737" t="str">
        <f>IFERROR(TEXT(DATEVALUE(LEFT(Table1[[#This Row],[Date of Purchase]],10)), "MMMM"), TEXT(Table1[[#This Row],[Date of Purchase]], "MMMM"))</f>
        <v>July</v>
      </c>
      <c r="T1737" t="str">
        <f>IF(OR(
  AND(Table1[[#This Row],[Ticket Priority]]="Critical", Table1[[#This Row],[Ticket Status]]&lt;&gt;"Closed"),
  AND(Table1[[#This Row],[Ticket Priority]]="High", Table1[[#This Row],[Ticket Status]]="Open")
), "Yes", "No")</f>
        <v>No</v>
      </c>
      <c r="U1737" s="4" t="str">
        <f>IF(Table1[[#This Row],[Ticket Status]]="Closed","Yes","No")</f>
        <v>No</v>
      </c>
      <c r="V1737" s="4" t="str">
        <f>IF(Table1[[#This Row],[Ticket Status]]="Pending Customer Response","Yes","No")</f>
        <v>Yes</v>
      </c>
      <c r="W1737" s="5">
        <f ca="1">COUNTIFS(Table1[Agent_name],Table1[[#This Row],[Agent_name]],Table1[Month],Table1[[#This Row],[Month]])/160</f>
        <v>0.45</v>
      </c>
    </row>
    <row r="1738" spans="1:23" x14ac:dyDescent="0.25">
      <c r="A1738">
        <v>1737</v>
      </c>
      <c r="B1738" t="s">
        <v>5776</v>
      </c>
      <c r="C1738" t="s">
        <v>5777</v>
      </c>
      <c r="D1738">
        <v>41</v>
      </c>
      <c r="E1738" t="s">
        <v>58</v>
      </c>
      <c r="F1738" t="s">
        <v>485</v>
      </c>
      <c r="G1738" s="1">
        <v>44330</v>
      </c>
      <c r="H1738" t="s">
        <v>59</v>
      </c>
      <c r="I1738" t="s">
        <v>22</v>
      </c>
      <c r="J1738" s="3" t="s">
        <v>5778</v>
      </c>
      <c r="K1738" t="s">
        <v>39</v>
      </c>
      <c r="L1738" t="s">
        <v>5779</v>
      </c>
      <c r="M1738" t="s">
        <v>89</v>
      </c>
      <c r="N1738" t="s">
        <v>26</v>
      </c>
      <c r="O1738" s="2">
        <v>45078.818333333336</v>
      </c>
      <c r="P1738" s="2">
        <v>45078.312083333331</v>
      </c>
      <c r="Q1738">
        <v>5</v>
      </c>
      <c r="R1738" t="str">
        <f t="shared" ca="1" si="27"/>
        <v>Aisha</v>
      </c>
      <c r="S1738" t="str">
        <f>IFERROR(TEXT(DATEVALUE(LEFT(Table1[[#This Row],[Date of Purchase]],10)), "MMMM"), TEXT(Table1[[#This Row],[Date of Purchase]], "MMMM"))</f>
        <v>May</v>
      </c>
      <c r="T1738" t="str">
        <f>IF(OR(
  AND(Table1[[#This Row],[Ticket Priority]]="Critical", Table1[[#This Row],[Ticket Status]]&lt;&gt;"Closed"),
  AND(Table1[[#This Row],[Ticket Priority]]="High", Table1[[#This Row],[Ticket Status]]="Open")
), "Yes", "No")</f>
        <v>No</v>
      </c>
      <c r="U1738" s="4" t="str">
        <f>IF(Table1[[#This Row],[Ticket Status]]="Closed","Yes","No")</f>
        <v>Yes</v>
      </c>
      <c r="V1738" s="4" t="str">
        <f>IF(Table1[[#This Row],[Ticket Status]]="Pending Customer Response","Yes","No")</f>
        <v>No</v>
      </c>
      <c r="W1738" s="5">
        <f ca="1">COUNTIFS(Table1[Agent_name],Table1[[#This Row],[Agent_name]],Table1[Month],Table1[[#This Row],[Month]])/160</f>
        <v>0.93125000000000002</v>
      </c>
    </row>
    <row r="1739" spans="1:23" x14ac:dyDescent="0.25">
      <c r="A1739">
        <v>1738</v>
      </c>
      <c r="B1739" t="s">
        <v>5780</v>
      </c>
      <c r="C1739" t="s">
        <v>5781</v>
      </c>
      <c r="D1739">
        <v>33</v>
      </c>
      <c r="E1739" t="s">
        <v>58</v>
      </c>
      <c r="F1739" t="s">
        <v>149</v>
      </c>
      <c r="G1739" s="1">
        <v>43948</v>
      </c>
      <c r="H1739" t="s">
        <v>59</v>
      </c>
      <c r="I1739" t="s">
        <v>72</v>
      </c>
      <c r="J1739" s="3" t="s">
        <v>5782</v>
      </c>
      <c r="K1739" t="s">
        <v>62</v>
      </c>
      <c r="M1739" t="s">
        <v>89</v>
      </c>
      <c r="N1739" t="s">
        <v>83</v>
      </c>
      <c r="R1739" t="str">
        <f t="shared" ca="1" si="27"/>
        <v>Ravi</v>
      </c>
      <c r="S1739" t="str">
        <f>IFERROR(TEXT(DATEVALUE(LEFT(Table1[[#This Row],[Date of Purchase]],10)), "MMMM"), TEXT(Table1[[#This Row],[Date of Purchase]], "MMMM"))</f>
        <v>April</v>
      </c>
      <c r="T1739" t="str">
        <f>IF(OR(
  AND(Table1[[#This Row],[Ticket Priority]]="Critical", Table1[[#This Row],[Ticket Status]]&lt;&gt;"Closed"),
  AND(Table1[[#This Row],[Ticket Priority]]="High", Table1[[#This Row],[Ticket Status]]="Open")
), "Yes", "No")</f>
        <v>Yes</v>
      </c>
      <c r="U1739" s="4" t="str">
        <f>IF(Table1[[#This Row],[Ticket Status]]="Closed","Yes","No")</f>
        <v>No</v>
      </c>
      <c r="V1739" s="4" t="str">
        <f>IF(Table1[[#This Row],[Ticket Status]]="Pending Customer Response","Yes","No")</f>
        <v>No</v>
      </c>
      <c r="W1739" s="5">
        <f ca="1">COUNTIFS(Table1[Agent_name],Table1[[#This Row],[Agent_name]],Table1[Month],Table1[[#This Row],[Month]])/160</f>
        <v>0.625</v>
      </c>
    </row>
    <row r="1740" spans="1:23" x14ac:dyDescent="0.25">
      <c r="A1740">
        <v>1739</v>
      </c>
      <c r="B1740" t="s">
        <v>5783</v>
      </c>
      <c r="C1740" t="s">
        <v>5784</v>
      </c>
      <c r="D1740">
        <v>53</v>
      </c>
      <c r="E1740" t="s">
        <v>19</v>
      </c>
      <c r="F1740" t="s">
        <v>211</v>
      </c>
      <c r="G1740" s="1">
        <v>43840</v>
      </c>
      <c r="H1740" t="s">
        <v>66</v>
      </c>
      <c r="I1740" t="s">
        <v>72</v>
      </c>
      <c r="J1740" s="3" t="s">
        <v>5785</v>
      </c>
      <c r="K1740" t="s">
        <v>24</v>
      </c>
      <c r="M1740" t="s">
        <v>89</v>
      </c>
      <c r="N1740" t="s">
        <v>83</v>
      </c>
      <c r="O1740" s="2">
        <v>45078.864201388889</v>
      </c>
      <c r="R1740" t="str">
        <f t="shared" ca="1" si="27"/>
        <v>Ravi</v>
      </c>
      <c r="S1740" t="str">
        <f>IFERROR(TEXT(DATEVALUE(LEFT(Table1[[#This Row],[Date of Purchase]],10)), "MMMM"), TEXT(Table1[[#This Row],[Date of Purchase]], "MMMM"))</f>
        <v>January</v>
      </c>
      <c r="T1740" t="str">
        <f>IF(OR(
  AND(Table1[[#This Row],[Ticket Priority]]="Critical", Table1[[#This Row],[Ticket Status]]&lt;&gt;"Closed"),
  AND(Table1[[#This Row],[Ticket Priority]]="High", Table1[[#This Row],[Ticket Status]]="Open")
), "Yes", "No")</f>
        <v>No</v>
      </c>
      <c r="U1740" s="4" t="str">
        <f>IF(Table1[[#This Row],[Ticket Status]]="Closed","Yes","No")</f>
        <v>No</v>
      </c>
      <c r="V1740" s="4" t="str">
        <f>IF(Table1[[#This Row],[Ticket Status]]="Pending Customer Response","Yes","No")</f>
        <v>Yes</v>
      </c>
      <c r="W1740" s="5">
        <f ca="1">COUNTIFS(Table1[Agent_name],Table1[[#This Row],[Agent_name]],Table1[Month],Table1[[#This Row],[Month]])/160</f>
        <v>0.74375000000000002</v>
      </c>
    </row>
    <row r="1741" spans="1:23" x14ac:dyDescent="0.25">
      <c r="A1741">
        <v>1740</v>
      </c>
      <c r="B1741" t="s">
        <v>3834</v>
      </c>
      <c r="C1741" t="s">
        <v>5786</v>
      </c>
      <c r="D1741">
        <v>56</v>
      </c>
      <c r="E1741" t="s">
        <v>58</v>
      </c>
      <c r="F1741" t="s">
        <v>202</v>
      </c>
      <c r="G1741" s="1">
        <v>44482</v>
      </c>
      <c r="H1741" t="s">
        <v>67</v>
      </c>
      <c r="I1741" t="s">
        <v>60</v>
      </c>
      <c r="J1741" s="3" t="s">
        <v>5787</v>
      </c>
      <c r="K1741" t="s">
        <v>62</v>
      </c>
      <c r="M1741" t="s">
        <v>89</v>
      </c>
      <c r="N1741" t="s">
        <v>55</v>
      </c>
      <c r="R1741" t="str">
        <f t="shared" ca="1" si="27"/>
        <v>Priya</v>
      </c>
      <c r="S1741" t="str">
        <f>IFERROR(TEXT(DATEVALUE(LEFT(Table1[[#This Row],[Date of Purchase]],10)), "MMMM"), TEXT(Table1[[#This Row],[Date of Purchase]], "MMMM"))</f>
        <v>October</v>
      </c>
      <c r="T1741" t="str">
        <f>IF(OR(
  AND(Table1[[#This Row],[Ticket Priority]]="Critical", Table1[[#This Row],[Ticket Status]]&lt;&gt;"Closed"),
  AND(Table1[[#This Row],[Ticket Priority]]="High", Table1[[#This Row],[Ticket Status]]="Open")
), "Yes", "No")</f>
        <v>Yes</v>
      </c>
      <c r="U1741" s="4" t="str">
        <f>IF(Table1[[#This Row],[Ticket Status]]="Closed","Yes","No")</f>
        <v>No</v>
      </c>
      <c r="V1741" s="4" t="str">
        <f>IF(Table1[[#This Row],[Ticket Status]]="Pending Customer Response","Yes","No")</f>
        <v>No</v>
      </c>
      <c r="W1741" s="5">
        <f ca="1">COUNTIFS(Table1[Agent_name],Table1[[#This Row],[Agent_name]],Table1[Month],Table1[[#This Row],[Month]])/160</f>
        <v>0.58125000000000004</v>
      </c>
    </row>
    <row r="1742" spans="1:23" x14ac:dyDescent="0.25">
      <c r="A1742">
        <v>1741</v>
      </c>
      <c r="B1742" t="s">
        <v>5788</v>
      </c>
      <c r="C1742" t="s">
        <v>5789</v>
      </c>
      <c r="D1742">
        <v>37</v>
      </c>
      <c r="E1742" t="s">
        <v>58</v>
      </c>
      <c r="F1742" t="s">
        <v>383</v>
      </c>
      <c r="G1742" s="1">
        <v>44275</v>
      </c>
      <c r="H1742" t="s">
        <v>59</v>
      </c>
      <c r="I1742" t="s">
        <v>67</v>
      </c>
      <c r="J1742" s="3" t="s">
        <v>5790</v>
      </c>
      <c r="K1742" t="s">
        <v>62</v>
      </c>
      <c r="M1742" t="s">
        <v>89</v>
      </c>
      <c r="N1742" t="s">
        <v>83</v>
      </c>
      <c r="R1742" t="str">
        <f t="shared" ca="1" si="27"/>
        <v>Aisha</v>
      </c>
      <c r="S1742" t="str">
        <f>IFERROR(TEXT(DATEVALUE(LEFT(Table1[[#This Row],[Date of Purchase]],10)), "MMMM"), TEXT(Table1[[#This Row],[Date of Purchase]], "MMMM"))</f>
        <v>March</v>
      </c>
      <c r="T1742" t="str">
        <f>IF(OR(
  AND(Table1[[#This Row],[Ticket Priority]]="Critical", Table1[[#This Row],[Ticket Status]]&lt;&gt;"Closed"),
  AND(Table1[[#This Row],[Ticket Priority]]="High", Table1[[#This Row],[Ticket Status]]="Open")
), "Yes", "No")</f>
        <v>Yes</v>
      </c>
      <c r="U1742" s="4" t="str">
        <f>IF(Table1[[#This Row],[Ticket Status]]="Closed","Yes","No")</f>
        <v>No</v>
      </c>
      <c r="V1742" s="4" t="str">
        <f>IF(Table1[[#This Row],[Ticket Status]]="Pending Customer Response","Yes","No")</f>
        <v>No</v>
      </c>
      <c r="W1742" s="5">
        <f ca="1">COUNTIFS(Table1[Agent_name],Table1[[#This Row],[Agent_name]],Table1[Month],Table1[[#This Row],[Month]])/160</f>
        <v>1.0062500000000001</v>
      </c>
    </row>
    <row r="1743" spans="1:23" x14ac:dyDescent="0.25">
      <c r="A1743">
        <v>1742</v>
      </c>
      <c r="B1743" t="s">
        <v>5791</v>
      </c>
      <c r="C1743" t="s">
        <v>5792</v>
      </c>
      <c r="D1743">
        <v>22</v>
      </c>
      <c r="E1743" t="s">
        <v>19</v>
      </c>
      <c r="F1743" t="s">
        <v>117</v>
      </c>
      <c r="G1743" s="1">
        <v>44253</v>
      </c>
      <c r="H1743" t="s">
        <v>21</v>
      </c>
      <c r="I1743" t="s">
        <v>77</v>
      </c>
      <c r="J1743" s="3" t="s">
        <v>5793</v>
      </c>
      <c r="K1743" t="s">
        <v>39</v>
      </c>
      <c r="L1743" t="s">
        <v>5794</v>
      </c>
      <c r="M1743" t="s">
        <v>89</v>
      </c>
      <c r="N1743" t="s">
        <v>33</v>
      </c>
      <c r="O1743" s="2">
        <v>45078.373969907407</v>
      </c>
      <c r="P1743" s="2">
        <v>45078.433692129627</v>
      </c>
      <c r="Q1743">
        <v>3</v>
      </c>
      <c r="R1743" t="str">
        <f t="shared" ca="1" si="27"/>
        <v>Priya</v>
      </c>
      <c r="S1743" t="str">
        <f>IFERROR(TEXT(DATEVALUE(LEFT(Table1[[#This Row],[Date of Purchase]],10)), "MMMM"), TEXT(Table1[[#This Row],[Date of Purchase]], "MMMM"))</f>
        <v>February</v>
      </c>
      <c r="T1743" t="str">
        <f>IF(OR(
  AND(Table1[[#This Row],[Ticket Priority]]="Critical", Table1[[#This Row],[Ticket Status]]&lt;&gt;"Closed"),
  AND(Table1[[#This Row],[Ticket Priority]]="High", Table1[[#This Row],[Ticket Status]]="Open")
), "Yes", "No")</f>
        <v>No</v>
      </c>
      <c r="U1743" s="4" t="str">
        <f>IF(Table1[[#This Row],[Ticket Status]]="Closed","Yes","No")</f>
        <v>Yes</v>
      </c>
      <c r="V1743" s="4" t="str">
        <f>IF(Table1[[#This Row],[Ticket Status]]="Pending Customer Response","Yes","No")</f>
        <v>No</v>
      </c>
      <c r="W1743" s="5">
        <f ca="1">COUNTIFS(Table1[Agent_name],Table1[[#This Row],[Agent_name]],Table1[Month],Table1[[#This Row],[Month]])/160</f>
        <v>0.44374999999999998</v>
      </c>
    </row>
    <row r="1744" spans="1:23" x14ac:dyDescent="0.25">
      <c r="A1744">
        <v>1743</v>
      </c>
      <c r="B1744" t="s">
        <v>5795</v>
      </c>
      <c r="C1744" t="s">
        <v>5796</v>
      </c>
      <c r="D1744">
        <v>22</v>
      </c>
      <c r="E1744" t="s">
        <v>58</v>
      </c>
      <c r="F1744" t="s">
        <v>125</v>
      </c>
      <c r="G1744" s="1">
        <v>44406</v>
      </c>
      <c r="H1744" t="s">
        <v>21</v>
      </c>
      <c r="I1744" t="s">
        <v>60</v>
      </c>
      <c r="J1744" s="3" t="s">
        <v>5797</v>
      </c>
      <c r="K1744" t="s">
        <v>39</v>
      </c>
      <c r="L1744" t="s">
        <v>5798</v>
      </c>
      <c r="M1744" t="s">
        <v>143</v>
      </c>
      <c r="N1744" t="s">
        <v>33</v>
      </c>
      <c r="O1744" s="2">
        <v>45078.135798611111</v>
      </c>
      <c r="P1744" s="2">
        <v>45078.267048611109</v>
      </c>
      <c r="Q1744">
        <v>5</v>
      </c>
      <c r="R1744" t="str">
        <f t="shared" ca="1" si="27"/>
        <v>Priya</v>
      </c>
      <c r="S1744" t="str">
        <f>IFERROR(TEXT(DATEVALUE(LEFT(Table1[[#This Row],[Date of Purchase]],10)), "MMMM"), TEXT(Table1[[#This Row],[Date of Purchase]], "MMMM"))</f>
        <v>July</v>
      </c>
      <c r="T1744" t="str">
        <f>IF(OR(
  AND(Table1[[#This Row],[Ticket Priority]]="Critical", Table1[[#This Row],[Ticket Status]]&lt;&gt;"Closed"),
  AND(Table1[[#This Row],[Ticket Priority]]="High", Table1[[#This Row],[Ticket Status]]="Open")
), "Yes", "No")</f>
        <v>No</v>
      </c>
      <c r="U1744" s="4" t="str">
        <f>IF(Table1[[#This Row],[Ticket Status]]="Closed","Yes","No")</f>
        <v>Yes</v>
      </c>
      <c r="V1744" s="4" t="str">
        <f>IF(Table1[[#This Row],[Ticket Status]]="Pending Customer Response","Yes","No")</f>
        <v>No</v>
      </c>
      <c r="W1744" s="5">
        <f ca="1">COUNTIFS(Table1[Agent_name],Table1[[#This Row],[Agent_name]],Table1[Month],Table1[[#This Row],[Month]])/160</f>
        <v>0.45</v>
      </c>
    </row>
    <row r="1745" spans="1:23" x14ac:dyDescent="0.25">
      <c r="A1745">
        <v>1744</v>
      </c>
      <c r="B1745" t="s">
        <v>5799</v>
      </c>
      <c r="C1745" t="s">
        <v>5800</v>
      </c>
      <c r="D1745">
        <v>34</v>
      </c>
      <c r="E1745" t="s">
        <v>19</v>
      </c>
      <c r="F1745" t="s">
        <v>81</v>
      </c>
      <c r="G1745" s="1">
        <v>43942</v>
      </c>
      <c r="H1745" t="s">
        <v>66</v>
      </c>
      <c r="I1745" t="s">
        <v>22</v>
      </c>
      <c r="J1745" s="3" t="s">
        <v>5801</v>
      </c>
      <c r="K1745" t="s">
        <v>62</v>
      </c>
      <c r="M1745" t="s">
        <v>25</v>
      </c>
      <c r="N1745" t="s">
        <v>26</v>
      </c>
      <c r="R1745" t="str">
        <f t="shared" ca="1" si="27"/>
        <v>Priya</v>
      </c>
      <c r="S1745" t="str">
        <f>IFERROR(TEXT(DATEVALUE(LEFT(Table1[[#This Row],[Date of Purchase]],10)), "MMMM"), TEXT(Table1[[#This Row],[Date of Purchase]], "MMMM"))</f>
        <v>April</v>
      </c>
      <c r="T1745" t="str">
        <f>IF(OR(
  AND(Table1[[#This Row],[Ticket Priority]]="Critical", Table1[[#This Row],[Ticket Status]]&lt;&gt;"Closed"),
  AND(Table1[[#This Row],[Ticket Priority]]="High", Table1[[#This Row],[Ticket Status]]="Open")
), "Yes", "No")</f>
        <v>Yes</v>
      </c>
      <c r="U1745" s="4" t="str">
        <f>IF(Table1[[#This Row],[Ticket Status]]="Closed","Yes","No")</f>
        <v>No</v>
      </c>
      <c r="V1745" s="4" t="str">
        <f>IF(Table1[[#This Row],[Ticket Status]]="Pending Customer Response","Yes","No")</f>
        <v>No</v>
      </c>
      <c r="W1745" s="5">
        <f ca="1">COUNTIFS(Table1[Agent_name],Table1[[#This Row],[Agent_name]],Table1[Month],Table1[[#This Row],[Month]])/160</f>
        <v>0.48749999999999999</v>
      </c>
    </row>
    <row r="1746" spans="1:23" x14ac:dyDescent="0.25">
      <c r="A1746">
        <v>1745</v>
      </c>
      <c r="B1746" t="s">
        <v>5802</v>
      </c>
      <c r="C1746" t="s">
        <v>5803</v>
      </c>
      <c r="D1746">
        <v>63</v>
      </c>
      <c r="E1746" t="s">
        <v>58</v>
      </c>
      <c r="F1746" t="s">
        <v>339</v>
      </c>
      <c r="G1746" s="1">
        <v>44033</v>
      </c>
      <c r="H1746" t="s">
        <v>45</v>
      </c>
      <c r="I1746" t="s">
        <v>93</v>
      </c>
      <c r="J1746" s="3" t="s">
        <v>1057</v>
      </c>
      <c r="K1746" t="s">
        <v>24</v>
      </c>
      <c r="M1746" t="s">
        <v>143</v>
      </c>
      <c r="N1746" t="s">
        <v>33</v>
      </c>
      <c r="O1746" s="2">
        <v>45078.039976851855</v>
      </c>
      <c r="R1746" t="str">
        <f t="shared" ca="1" si="27"/>
        <v>Arjun</v>
      </c>
      <c r="S1746" t="str">
        <f>IFERROR(TEXT(DATEVALUE(LEFT(Table1[[#This Row],[Date of Purchase]],10)), "MMMM"), TEXT(Table1[[#This Row],[Date of Purchase]], "MMMM"))</f>
        <v>July</v>
      </c>
      <c r="T1746" t="str">
        <f>IF(OR(
  AND(Table1[[#This Row],[Ticket Priority]]="Critical", Table1[[#This Row],[Ticket Status]]&lt;&gt;"Closed"),
  AND(Table1[[#This Row],[Ticket Priority]]="High", Table1[[#This Row],[Ticket Status]]="Open")
), "Yes", "No")</f>
        <v>No</v>
      </c>
      <c r="U1746" s="4" t="str">
        <f>IF(Table1[[#This Row],[Ticket Status]]="Closed","Yes","No")</f>
        <v>No</v>
      </c>
      <c r="V1746" s="4" t="str">
        <f>IF(Table1[[#This Row],[Ticket Status]]="Pending Customer Response","Yes","No")</f>
        <v>Yes</v>
      </c>
      <c r="W1746" s="5">
        <f ca="1">COUNTIFS(Table1[Agent_name],Table1[[#This Row],[Agent_name]],Table1[Month],Table1[[#This Row],[Month]])/160</f>
        <v>0.2</v>
      </c>
    </row>
    <row r="1747" spans="1:23" x14ac:dyDescent="0.25">
      <c r="A1747">
        <v>1746</v>
      </c>
      <c r="B1747" t="s">
        <v>5804</v>
      </c>
      <c r="C1747" t="s">
        <v>5805</v>
      </c>
      <c r="D1747">
        <v>21</v>
      </c>
      <c r="E1747" t="s">
        <v>19</v>
      </c>
      <c r="F1747" t="s">
        <v>103</v>
      </c>
      <c r="G1747" s="1">
        <v>44149</v>
      </c>
      <c r="H1747" t="s">
        <v>67</v>
      </c>
      <c r="I1747" t="s">
        <v>31</v>
      </c>
      <c r="J1747" s="3" t="s">
        <v>5806</v>
      </c>
      <c r="K1747" t="s">
        <v>24</v>
      </c>
      <c r="M1747" t="s">
        <v>25</v>
      </c>
      <c r="N1747" t="s">
        <v>55</v>
      </c>
      <c r="O1747" s="2">
        <v>45078.88652777778</v>
      </c>
      <c r="R1747" t="str">
        <f t="shared" ca="1" si="27"/>
        <v>Aisha</v>
      </c>
      <c r="S1747" t="str">
        <f>IFERROR(TEXT(DATEVALUE(LEFT(Table1[[#This Row],[Date of Purchase]],10)), "MMMM"), TEXT(Table1[[#This Row],[Date of Purchase]], "MMMM"))</f>
        <v>November</v>
      </c>
      <c r="T1747" t="str">
        <f>IF(OR(
  AND(Table1[[#This Row],[Ticket Priority]]="Critical", Table1[[#This Row],[Ticket Status]]&lt;&gt;"Closed"),
  AND(Table1[[#This Row],[Ticket Priority]]="High", Table1[[#This Row],[Ticket Status]]="Open")
), "Yes", "No")</f>
        <v>Yes</v>
      </c>
      <c r="U1747" s="4" t="str">
        <f>IF(Table1[[#This Row],[Ticket Status]]="Closed","Yes","No")</f>
        <v>No</v>
      </c>
      <c r="V1747" s="4" t="str">
        <f>IF(Table1[[#This Row],[Ticket Status]]="Pending Customer Response","Yes","No")</f>
        <v>Yes</v>
      </c>
      <c r="W1747" s="5">
        <f ca="1">COUNTIFS(Table1[Agent_name],Table1[[#This Row],[Agent_name]],Table1[Month],Table1[[#This Row],[Month]])/160</f>
        <v>0.85624999999999996</v>
      </c>
    </row>
    <row r="1748" spans="1:23" x14ac:dyDescent="0.25">
      <c r="A1748">
        <v>1747</v>
      </c>
      <c r="B1748" t="s">
        <v>5807</v>
      </c>
      <c r="C1748" t="s">
        <v>5808</v>
      </c>
      <c r="D1748">
        <v>32</v>
      </c>
      <c r="E1748" t="s">
        <v>58</v>
      </c>
      <c r="F1748" t="s">
        <v>86</v>
      </c>
      <c r="G1748" s="1">
        <v>44556</v>
      </c>
      <c r="H1748" t="s">
        <v>45</v>
      </c>
      <c r="I1748" t="s">
        <v>77</v>
      </c>
      <c r="J1748" s="3" t="s">
        <v>5809</v>
      </c>
      <c r="K1748" t="s">
        <v>24</v>
      </c>
      <c r="M1748" t="s">
        <v>89</v>
      </c>
      <c r="N1748" t="s">
        <v>26</v>
      </c>
      <c r="O1748" s="2">
        <v>45077.977523148147</v>
      </c>
      <c r="R1748" t="str">
        <f t="shared" ca="1" si="27"/>
        <v>Mohit</v>
      </c>
      <c r="S1748" t="str">
        <f>IFERROR(TEXT(DATEVALUE(LEFT(Table1[[#This Row],[Date of Purchase]],10)), "MMMM"), TEXT(Table1[[#This Row],[Date of Purchase]], "MMMM"))</f>
        <v>December</v>
      </c>
      <c r="T1748" t="str">
        <f>IF(OR(
  AND(Table1[[#This Row],[Ticket Priority]]="Critical", Table1[[#This Row],[Ticket Status]]&lt;&gt;"Closed"),
  AND(Table1[[#This Row],[Ticket Priority]]="High", Table1[[#This Row],[Ticket Status]]="Open")
), "Yes", "No")</f>
        <v>No</v>
      </c>
      <c r="U1748" s="4" t="str">
        <f>IF(Table1[[#This Row],[Ticket Status]]="Closed","Yes","No")</f>
        <v>No</v>
      </c>
      <c r="V1748" s="4" t="str">
        <f>IF(Table1[[#This Row],[Ticket Status]]="Pending Customer Response","Yes","No")</f>
        <v>Yes</v>
      </c>
      <c r="W1748" s="5">
        <f ca="1">COUNTIFS(Table1[Agent_name],Table1[[#This Row],[Agent_name]],Table1[Month],Table1[[#This Row],[Month]])/160</f>
        <v>0.44374999999999998</v>
      </c>
    </row>
    <row r="1749" spans="1:23" x14ac:dyDescent="0.25">
      <c r="A1749">
        <v>1748</v>
      </c>
      <c r="B1749" t="s">
        <v>5810</v>
      </c>
      <c r="C1749" t="s">
        <v>5811</v>
      </c>
      <c r="D1749">
        <v>36</v>
      </c>
      <c r="E1749" t="s">
        <v>29</v>
      </c>
      <c r="F1749" t="s">
        <v>44</v>
      </c>
      <c r="G1749" s="1">
        <v>44076</v>
      </c>
      <c r="H1749" t="s">
        <v>66</v>
      </c>
      <c r="I1749" t="s">
        <v>37</v>
      </c>
      <c r="J1749" s="3" t="s">
        <v>5812</v>
      </c>
      <c r="K1749" t="s">
        <v>39</v>
      </c>
      <c r="L1749" t="s">
        <v>5813</v>
      </c>
      <c r="M1749" t="s">
        <v>89</v>
      </c>
      <c r="N1749" t="s">
        <v>55</v>
      </c>
      <c r="O1749" s="2">
        <v>45078.599756944444</v>
      </c>
      <c r="P1749" s="2">
        <v>45078.26017361111</v>
      </c>
      <c r="Q1749">
        <v>1</v>
      </c>
      <c r="R1749" t="str">
        <f t="shared" ca="1" si="27"/>
        <v>Priya</v>
      </c>
      <c r="S1749" t="str">
        <f>IFERROR(TEXT(DATEVALUE(LEFT(Table1[[#This Row],[Date of Purchase]],10)), "MMMM"), TEXT(Table1[[#This Row],[Date of Purchase]], "MMMM"))</f>
        <v>September</v>
      </c>
      <c r="T1749" t="str">
        <f>IF(OR(
  AND(Table1[[#This Row],[Ticket Priority]]="Critical", Table1[[#This Row],[Ticket Status]]&lt;&gt;"Closed"),
  AND(Table1[[#This Row],[Ticket Priority]]="High", Table1[[#This Row],[Ticket Status]]="Open")
), "Yes", "No")</f>
        <v>No</v>
      </c>
      <c r="U1749" s="4" t="str">
        <f>IF(Table1[[#This Row],[Ticket Status]]="Closed","Yes","No")</f>
        <v>Yes</v>
      </c>
      <c r="V1749" s="4" t="str">
        <f>IF(Table1[[#This Row],[Ticket Status]]="Pending Customer Response","Yes","No")</f>
        <v>No</v>
      </c>
      <c r="W1749" s="5">
        <f ca="1">COUNTIFS(Table1[Agent_name],Table1[[#This Row],[Agent_name]],Table1[Month],Table1[[#This Row],[Month]])/160</f>
        <v>0.53125</v>
      </c>
    </row>
    <row r="1750" spans="1:23" x14ac:dyDescent="0.25">
      <c r="A1750">
        <v>1749</v>
      </c>
      <c r="B1750" t="s">
        <v>5814</v>
      </c>
      <c r="C1750" t="s">
        <v>5815</v>
      </c>
      <c r="D1750">
        <v>53</v>
      </c>
      <c r="E1750" t="s">
        <v>58</v>
      </c>
      <c r="F1750" t="s">
        <v>157</v>
      </c>
      <c r="G1750" s="1">
        <v>44051</v>
      </c>
      <c r="H1750" t="s">
        <v>67</v>
      </c>
      <c r="I1750" t="s">
        <v>99</v>
      </c>
      <c r="J1750" s="3" t="s">
        <v>5816</v>
      </c>
      <c r="K1750" t="s">
        <v>62</v>
      </c>
      <c r="M1750" t="s">
        <v>25</v>
      </c>
      <c r="N1750" t="s">
        <v>83</v>
      </c>
      <c r="R1750" t="str">
        <f t="shared" ca="1" si="27"/>
        <v>Rahul</v>
      </c>
      <c r="S1750" t="str">
        <f>IFERROR(TEXT(DATEVALUE(LEFT(Table1[[#This Row],[Date of Purchase]],10)), "MMMM"), TEXT(Table1[[#This Row],[Date of Purchase]], "MMMM"))</f>
        <v>August</v>
      </c>
      <c r="T1750" t="str">
        <f>IF(OR(
  AND(Table1[[#This Row],[Ticket Priority]]="Critical", Table1[[#This Row],[Ticket Status]]&lt;&gt;"Closed"),
  AND(Table1[[#This Row],[Ticket Priority]]="High", Table1[[#This Row],[Ticket Status]]="Open")
), "Yes", "No")</f>
        <v>Yes</v>
      </c>
      <c r="U1750" s="4" t="str">
        <f>IF(Table1[[#This Row],[Ticket Status]]="Closed","Yes","No")</f>
        <v>No</v>
      </c>
      <c r="V1750" s="4" t="str">
        <f>IF(Table1[[#This Row],[Ticket Status]]="Pending Customer Response","Yes","No")</f>
        <v>No</v>
      </c>
      <c r="W1750" s="5">
        <f ca="1">COUNTIFS(Table1[Agent_name],Table1[[#This Row],[Agent_name]],Table1[Month],Table1[[#This Row],[Month]])/160</f>
        <v>0.22500000000000001</v>
      </c>
    </row>
    <row r="1751" spans="1:23" x14ac:dyDescent="0.25">
      <c r="A1751">
        <v>1750</v>
      </c>
      <c r="B1751" t="s">
        <v>5817</v>
      </c>
      <c r="C1751" t="s">
        <v>5818</v>
      </c>
      <c r="D1751">
        <v>40</v>
      </c>
      <c r="E1751" t="s">
        <v>58</v>
      </c>
      <c r="F1751" t="s">
        <v>383</v>
      </c>
      <c r="G1751" s="1">
        <v>43864</v>
      </c>
      <c r="H1751" t="s">
        <v>21</v>
      </c>
      <c r="I1751" t="s">
        <v>177</v>
      </c>
      <c r="J1751" s="3" t="s">
        <v>5819</v>
      </c>
      <c r="K1751" t="s">
        <v>62</v>
      </c>
      <c r="M1751" t="s">
        <v>89</v>
      </c>
      <c r="N1751" t="s">
        <v>83</v>
      </c>
      <c r="R1751" t="str">
        <f t="shared" ca="1" si="27"/>
        <v>Sara</v>
      </c>
      <c r="S1751" t="str">
        <f>IFERROR(TEXT(DATEVALUE(LEFT(Table1[[#This Row],[Date of Purchase]],10)), "MMMM"), TEXT(Table1[[#This Row],[Date of Purchase]], "MMMM"))</f>
        <v>February</v>
      </c>
      <c r="T1751" t="str">
        <f>IF(OR(
  AND(Table1[[#This Row],[Ticket Priority]]="Critical", Table1[[#This Row],[Ticket Status]]&lt;&gt;"Closed"),
  AND(Table1[[#This Row],[Ticket Priority]]="High", Table1[[#This Row],[Ticket Status]]="Open")
), "Yes", "No")</f>
        <v>Yes</v>
      </c>
      <c r="U1751" s="4" t="str">
        <f>IF(Table1[[#This Row],[Ticket Status]]="Closed","Yes","No")</f>
        <v>No</v>
      </c>
      <c r="V1751" s="4" t="str">
        <f>IF(Table1[[#This Row],[Ticket Status]]="Pending Customer Response","Yes","No")</f>
        <v>No</v>
      </c>
      <c r="W1751" s="5">
        <f ca="1">COUNTIFS(Table1[Agent_name],Table1[[#This Row],[Agent_name]],Table1[Month],Table1[[#This Row],[Month]])/160</f>
        <v>0.65625</v>
      </c>
    </row>
    <row r="1752" spans="1:23" x14ac:dyDescent="0.25">
      <c r="A1752">
        <v>1751</v>
      </c>
      <c r="B1752" t="s">
        <v>5820</v>
      </c>
      <c r="C1752" t="s">
        <v>5821</v>
      </c>
      <c r="D1752">
        <v>41</v>
      </c>
      <c r="E1752" t="s">
        <v>58</v>
      </c>
      <c r="F1752" t="s">
        <v>281</v>
      </c>
      <c r="G1752" s="1">
        <v>43833</v>
      </c>
      <c r="H1752" t="s">
        <v>21</v>
      </c>
      <c r="I1752" t="s">
        <v>37</v>
      </c>
      <c r="J1752" s="3" t="s">
        <v>5822</v>
      </c>
      <c r="K1752" t="s">
        <v>24</v>
      </c>
      <c r="M1752" t="s">
        <v>25</v>
      </c>
      <c r="N1752" t="s">
        <v>83</v>
      </c>
      <c r="O1752" s="2">
        <v>45078.193553240744</v>
      </c>
      <c r="R1752" t="str">
        <f t="shared" ca="1" si="27"/>
        <v>Mohit</v>
      </c>
      <c r="S1752" t="str">
        <f>IFERROR(TEXT(DATEVALUE(LEFT(Table1[[#This Row],[Date of Purchase]],10)), "MMMM"), TEXT(Table1[[#This Row],[Date of Purchase]], "MMMM"))</f>
        <v>January</v>
      </c>
      <c r="T1752" t="str">
        <f>IF(OR(
  AND(Table1[[#This Row],[Ticket Priority]]="Critical", Table1[[#This Row],[Ticket Status]]&lt;&gt;"Closed"),
  AND(Table1[[#This Row],[Ticket Priority]]="High", Table1[[#This Row],[Ticket Status]]="Open")
), "Yes", "No")</f>
        <v>Yes</v>
      </c>
      <c r="U1752" s="4" t="str">
        <f>IF(Table1[[#This Row],[Ticket Status]]="Closed","Yes","No")</f>
        <v>No</v>
      </c>
      <c r="V1752" s="4" t="str">
        <f>IF(Table1[[#This Row],[Ticket Status]]="Pending Customer Response","Yes","No")</f>
        <v>Yes</v>
      </c>
      <c r="W1752" s="5">
        <f ca="1">COUNTIFS(Table1[Agent_name],Table1[[#This Row],[Agent_name]],Table1[Month],Table1[[#This Row],[Month]])/160</f>
        <v>0.46250000000000002</v>
      </c>
    </row>
    <row r="1753" spans="1:23" x14ac:dyDescent="0.25">
      <c r="A1753">
        <v>1752</v>
      </c>
      <c r="B1753" t="s">
        <v>5059</v>
      </c>
      <c r="C1753" t="s">
        <v>5823</v>
      </c>
      <c r="D1753">
        <v>44</v>
      </c>
      <c r="E1753" t="s">
        <v>29</v>
      </c>
      <c r="F1753" t="s">
        <v>431</v>
      </c>
      <c r="G1753" s="1">
        <v>44322</v>
      </c>
      <c r="H1753" t="s">
        <v>45</v>
      </c>
      <c r="I1753" t="s">
        <v>37</v>
      </c>
      <c r="J1753" s="3" t="s">
        <v>5824</v>
      </c>
      <c r="K1753" t="s">
        <v>62</v>
      </c>
      <c r="M1753" t="s">
        <v>41</v>
      </c>
      <c r="N1753" t="s">
        <v>83</v>
      </c>
      <c r="R1753" t="str">
        <f t="shared" ca="1" si="27"/>
        <v>Priya</v>
      </c>
      <c r="S1753" t="str">
        <f>IFERROR(TEXT(DATEVALUE(LEFT(Table1[[#This Row],[Date of Purchase]],10)), "MMMM"), TEXT(Table1[[#This Row],[Date of Purchase]], "MMMM"))</f>
        <v>May</v>
      </c>
      <c r="T1753" t="str">
        <f>IF(OR(
  AND(Table1[[#This Row],[Ticket Priority]]="Critical", Table1[[#This Row],[Ticket Status]]&lt;&gt;"Closed"),
  AND(Table1[[#This Row],[Ticket Priority]]="High", Table1[[#This Row],[Ticket Status]]="Open")
), "Yes", "No")</f>
        <v>No</v>
      </c>
      <c r="U1753" s="4" t="str">
        <f>IF(Table1[[#This Row],[Ticket Status]]="Closed","Yes","No")</f>
        <v>No</v>
      </c>
      <c r="V1753" s="4" t="str">
        <f>IF(Table1[[#This Row],[Ticket Status]]="Pending Customer Response","Yes","No")</f>
        <v>No</v>
      </c>
      <c r="W1753" s="5">
        <f ca="1">COUNTIFS(Table1[Agent_name],Table1[[#This Row],[Agent_name]],Table1[Month],Table1[[#This Row],[Month]])/160</f>
        <v>0.40625</v>
      </c>
    </row>
    <row r="1754" spans="1:23" x14ac:dyDescent="0.25">
      <c r="A1754">
        <v>1753</v>
      </c>
      <c r="B1754" t="s">
        <v>5825</v>
      </c>
      <c r="C1754" t="s">
        <v>5826</v>
      </c>
      <c r="D1754">
        <v>69</v>
      </c>
      <c r="E1754" t="s">
        <v>58</v>
      </c>
      <c r="F1754" t="s">
        <v>44</v>
      </c>
      <c r="G1754" s="1">
        <v>43981</v>
      </c>
      <c r="H1754" t="s">
        <v>66</v>
      </c>
      <c r="I1754" t="s">
        <v>52</v>
      </c>
      <c r="J1754" s="3" t="s">
        <v>5827</v>
      </c>
      <c r="K1754" t="s">
        <v>39</v>
      </c>
      <c r="L1754" t="s">
        <v>5828</v>
      </c>
      <c r="M1754" t="s">
        <v>25</v>
      </c>
      <c r="N1754" t="s">
        <v>33</v>
      </c>
      <c r="O1754" s="2">
        <v>45078.596365740741</v>
      </c>
      <c r="P1754" s="2">
        <v>45077.992893518516</v>
      </c>
      <c r="Q1754">
        <v>5</v>
      </c>
      <c r="R1754" t="str">
        <f t="shared" ca="1" si="27"/>
        <v>Aisha</v>
      </c>
      <c r="S1754" t="str">
        <f>IFERROR(TEXT(DATEVALUE(LEFT(Table1[[#This Row],[Date of Purchase]],10)), "MMMM"), TEXT(Table1[[#This Row],[Date of Purchase]], "MMMM"))</f>
        <v>May</v>
      </c>
      <c r="T1754" t="str">
        <f>IF(OR(
  AND(Table1[[#This Row],[Ticket Priority]]="Critical", Table1[[#This Row],[Ticket Status]]&lt;&gt;"Closed"),
  AND(Table1[[#This Row],[Ticket Priority]]="High", Table1[[#This Row],[Ticket Status]]="Open")
), "Yes", "No")</f>
        <v>No</v>
      </c>
      <c r="U1754" s="4" t="str">
        <f>IF(Table1[[#This Row],[Ticket Status]]="Closed","Yes","No")</f>
        <v>Yes</v>
      </c>
      <c r="V1754" s="4" t="str">
        <f>IF(Table1[[#This Row],[Ticket Status]]="Pending Customer Response","Yes","No")</f>
        <v>No</v>
      </c>
      <c r="W1754" s="5">
        <f ca="1">COUNTIFS(Table1[Agent_name],Table1[[#This Row],[Agent_name]],Table1[Month],Table1[[#This Row],[Month]])/160</f>
        <v>0.93125000000000002</v>
      </c>
    </row>
    <row r="1755" spans="1:23" x14ac:dyDescent="0.25">
      <c r="A1755">
        <v>1754</v>
      </c>
      <c r="B1755" t="s">
        <v>5829</v>
      </c>
      <c r="C1755" t="s">
        <v>5830</v>
      </c>
      <c r="D1755">
        <v>43</v>
      </c>
      <c r="E1755" t="s">
        <v>29</v>
      </c>
      <c r="F1755" t="s">
        <v>202</v>
      </c>
      <c r="G1755" s="1">
        <v>44287</v>
      </c>
      <c r="H1755" t="s">
        <v>66</v>
      </c>
      <c r="I1755" t="s">
        <v>67</v>
      </c>
      <c r="J1755" s="3" t="s">
        <v>5831</v>
      </c>
      <c r="K1755" t="s">
        <v>62</v>
      </c>
      <c r="M1755" t="s">
        <v>143</v>
      </c>
      <c r="N1755" t="s">
        <v>26</v>
      </c>
      <c r="R1755" t="str">
        <f t="shared" ca="1" si="27"/>
        <v>Priya</v>
      </c>
      <c r="S1755" t="str">
        <f>IFERROR(TEXT(DATEVALUE(LEFT(Table1[[#This Row],[Date of Purchase]],10)), "MMMM"), TEXT(Table1[[#This Row],[Date of Purchase]], "MMMM"))</f>
        <v>April</v>
      </c>
      <c r="T1755" t="str">
        <f>IF(OR(
  AND(Table1[[#This Row],[Ticket Priority]]="Critical", Table1[[#This Row],[Ticket Status]]&lt;&gt;"Closed"),
  AND(Table1[[#This Row],[Ticket Priority]]="High", Table1[[#This Row],[Ticket Status]]="Open")
), "Yes", "No")</f>
        <v>No</v>
      </c>
      <c r="U1755" s="4" t="str">
        <f>IF(Table1[[#This Row],[Ticket Status]]="Closed","Yes","No")</f>
        <v>No</v>
      </c>
      <c r="V1755" s="4" t="str">
        <f>IF(Table1[[#This Row],[Ticket Status]]="Pending Customer Response","Yes","No")</f>
        <v>No</v>
      </c>
      <c r="W1755" s="5">
        <f ca="1">COUNTIFS(Table1[Agent_name],Table1[[#This Row],[Agent_name]],Table1[Month],Table1[[#This Row],[Month]])/160</f>
        <v>0.48749999999999999</v>
      </c>
    </row>
    <row r="1756" spans="1:23" x14ac:dyDescent="0.25">
      <c r="A1756">
        <v>1755</v>
      </c>
      <c r="B1756" t="s">
        <v>5832</v>
      </c>
      <c r="C1756" t="s">
        <v>5833</v>
      </c>
      <c r="D1756">
        <v>29</v>
      </c>
      <c r="E1756" t="s">
        <v>58</v>
      </c>
      <c r="F1756" t="s">
        <v>242</v>
      </c>
      <c r="G1756" s="1">
        <v>43965</v>
      </c>
      <c r="H1756" t="s">
        <v>45</v>
      </c>
      <c r="I1756" t="s">
        <v>22</v>
      </c>
      <c r="J1756" s="3" t="s">
        <v>5834</v>
      </c>
      <c r="K1756" t="s">
        <v>39</v>
      </c>
      <c r="L1756" t="s">
        <v>5835</v>
      </c>
      <c r="M1756" t="s">
        <v>89</v>
      </c>
      <c r="N1756" t="s">
        <v>26</v>
      </c>
      <c r="O1756" s="2">
        <v>45078.623472222222</v>
      </c>
      <c r="P1756" s="2">
        <v>45078.694305555553</v>
      </c>
      <c r="Q1756">
        <v>5</v>
      </c>
      <c r="R1756" t="str">
        <f t="shared" ca="1" si="27"/>
        <v>Aisha</v>
      </c>
      <c r="S1756" t="str">
        <f>IFERROR(TEXT(DATEVALUE(LEFT(Table1[[#This Row],[Date of Purchase]],10)), "MMMM"), TEXT(Table1[[#This Row],[Date of Purchase]], "MMMM"))</f>
        <v>May</v>
      </c>
      <c r="T1756" t="str">
        <f>IF(OR(
  AND(Table1[[#This Row],[Ticket Priority]]="Critical", Table1[[#This Row],[Ticket Status]]&lt;&gt;"Closed"),
  AND(Table1[[#This Row],[Ticket Priority]]="High", Table1[[#This Row],[Ticket Status]]="Open")
), "Yes", "No")</f>
        <v>No</v>
      </c>
      <c r="U1756" s="4" t="str">
        <f>IF(Table1[[#This Row],[Ticket Status]]="Closed","Yes","No")</f>
        <v>Yes</v>
      </c>
      <c r="V1756" s="4" t="str">
        <f>IF(Table1[[#This Row],[Ticket Status]]="Pending Customer Response","Yes","No")</f>
        <v>No</v>
      </c>
      <c r="W1756" s="5">
        <f ca="1">COUNTIFS(Table1[Agent_name],Table1[[#This Row],[Agent_name]],Table1[Month],Table1[[#This Row],[Month]])/160</f>
        <v>0.93125000000000002</v>
      </c>
    </row>
    <row r="1757" spans="1:23" x14ac:dyDescent="0.25">
      <c r="A1757">
        <v>1756</v>
      </c>
      <c r="B1757" t="s">
        <v>5836</v>
      </c>
      <c r="C1757" t="s">
        <v>5837</v>
      </c>
      <c r="D1757">
        <v>35</v>
      </c>
      <c r="E1757" t="s">
        <v>19</v>
      </c>
      <c r="F1757" t="s">
        <v>317</v>
      </c>
      <c r="G1757" s="1">
        <v>44225</v>
      </c>
      <c r="H1757" t="s">
        <v>21</v>
      </c>
      <c r="I1757" t="s">
        <v>150</v>
      </c>
      <c r="J1757" s="3" t="s">
        <v>5838</v>
      </c>
      <c r="K1757" t="s">
        <v>39</v>
      </c>
      <c r="L1757" t="s">
        <v>5839</v>
      </c>
      <c r="M1757" t="s">
        <v>41</v>
      </c>
      <c r="N1757" t="s">
        <v>33</v>
      </c>
      <c r="O1757" s="2">
        <v>45078.486689814818</v>
      </c>
      <c r="P1757" s="2">
        <v>45078.781828703701</v>
      </c>
      <c r="Q1757">
        <v>3</v>
      </c>
      <c r="R1757" t="str">
        <f t="shared" ca="1" si="27"/>
        <v>Ravi</v>
      </c>
      <c r="S1757" t="str">
        <f>IFERROR(TEXT(DATEVALUE(LEFT(Table1[[#This Row],[Date of Purchase]],10)), "MMMM"), TEXT(Table1[[#This Row],[Date of Purchase]], "MMMM"))</f>
        <v>January</v>
      </c>
      <c r="T1757" t="str">
        <f>IF(OR(
  AND(Table1[[#This Row],[Ticket Priority]]="Critical", Table1[[#This Row],[Ticket Status]]&lt;&gt;"Closed"),
  AND(Table1[[#This Row],[Ticket Priority]]="High", Table1[[#This Row],[Ticket Status]]="Open")
), "Yes", "No")</f>
        <v>No</v>
      </c>
      <c r="U1757" s="4" t="str">
        <f>IF(Table1[[#This Row],[Ticket Status]]="Closed","Yes","No")</f>
        <v>Yes</v>
      </c>
      <c r="V1757" s="4" t="str">
        <f>IF(Table1[[#This Row],[Ticket Status]]="Pending Customer Response","Yes","No")</f>
        <v>No</v>
      </c>
      <c r="W1757" s="5">
        <f ca="1">COUNTIFS(Table1[Agent_name],Table1[[#This Row],[Agent_name]],Table1[Month],Table1[[#This Row],[Month]])/160</f>
        <v>0.74375000000000002</v>
      </c>
    </row>
    <row r="1758" spans="1:23" x14ac:dyDescent="0.25">
      <c r="A1758">
        <v>1757</v>
      </c>
      <c r="B1758" t="s">
        <v>5840</v>
      </c>
      <c r="C1758" t="s">
        <v>5841</v>
      </c>
      <c r="D1758">
        <v>55</v>
      </c>
      <c r="E1758" t="s">
        <v>19</v>
      </c>
      <c r="F1758" t="s">
        <v>207</v>
      </c>
      <c r="G1758" s="1">
        <v>43897</v>
      </c>
      <c r="H1758" t="s">
        <v>67</v>
      </c>
      <c r="I1758" t="s">
        <v>141</v>
      </c>
      <c r="J1758" s="3" t="s">
        <v>5842</v>
      </c>
      <c r="K1758" t="s">
        <v>62</v>
      </c>
      <c r="M1758" t="s">
        <v>143</v>
      </c>
      <c r="N1758" t="s">
        <v>83</v>
      </c>
      <c r="R1758" t="str">
        <f t="shared" ca="1" si="27"/>
        <v>Aisha</v>
      </c>
      <c r="S1758" t="str">
        <f>IFERROR(TEXT(DATEVALUE(LEFT(Table1[[#This Row],[Date of Purchase]],10)), "MMMM"), TEXT(Table1[[#This Row],[Date of Purchase]], "MMMM"))</f>
        <v>March</v>
      </c>
      <c r="T1758" t="str">
        <f>IF(OR(
  AND(Table1[[#This Row],[Ticket Priority]]="Critical", Table1[[#This Row],[Ticket Status]]&lt;&gt;"Closed"),
  AND(Table1[[#This Row],[Ticket Priority]]="High", Table1[[#This Row],[Ticket Status]]="Open")
), "Yes", "No")</f>
        <v>No</v>
      </c>
      <c r="U1758" s="4" t="str">
        <f>IF(Table1[[#This Row],[Ticket Status]]="Closed","Yes","No")</f>
        <v>No</v>
      </c>
      <c r="V1758" s="4" t="str">
        <f>IF(Table1[[#This Row],[Ticket Status]]="Pending Customer Response","Yes","No")</f>
        <v>No</v>
      </c>
      <c r="W1758" s="5">
        <f ca="1">COUNTIFS(Table1[Agent_name],Table1[[#This Row],[Agent_name]],Table1[Month],Table1[[#This Row],[Month]])/160</f>
        <v>1.0062500000000001</v>
      </c>
    </row>
    <row r="1759" spans="1:23" x14ac:dyDescent="0.25">
      <c r="A1759">
        <v>1758</v>
      </c>
      <c r="B1759" t="s">
        <v>5843</v>
      </c>
      <c r="C1759" t="s">
        <v>5844</v>
      </c>
      <c r="D1759">
        <v>41</v>
      </c>
      <c r="E1759" t="s">
        <v>58</v>
      </c>
      <c r="F1759" t="s">
        <v>249</v>
      </c>
      <c r="G1759" s="1">
        <v>44326</v>
      </c>
      <c r="H1759" t="s">
        <v>45</v>
      </c>
      <c r="I1759" t="s">
        <v>60</v>
      </c>
      <c r="J1759" s="3" t="s">
        <v>5845</v>
      </c>
      <c r="K1759" t="s">
        <v>62</v>
      </c>
      <c r="M1759" t="s">
        <v>41</v>
      </c>
      <c r="N1759" t="s">
        <v>33</v>
      </c>
      <c r="R1759" t="str">
        <f t="shared" ca="1" si="27"/>
        <v>Meera</v>
      </c>
      <c r="S1759" t="str">
        <f>IFERROR(TEXT(DATEVALUE(LEFT(Table1[[#This Row],[Date of Purchase]],10)), "MMMM"), TEXT(Table1[[#This Row],[Date of Purchase]], "MMMM"))</f>
        <v>May</v>
      </c>
      <c r="T1759" t="str">
        <f>IF(OR(
  AND(Table1[[#This Row],[Ticket Priority]]="Critical", Table1[[#This Row],[Ticket Status]]&lt;&gt;"Closed"),
  AND(Table1[[#This Row],[Ticket Priority]]="High", Table1[[#This Row],[Ticket Status]]="Open")
), "Yes", "No")</f>
        <v>No</v>
      </c>
      <c r="U1759" s="4" t="str">
        <f>IF(Table1[[#This Row],[Ticket Status]]="Closed","Yes","No")</f>
        <v>No</v>
      </c>
      <c r="V1759" s="4" t="str">
        <f>IF(Table1[[#This Row],[Ticket Status]]="Pending Customer Response","Yes","No")</f>
        <v>No</v>
      </c>
      <c r="W1759" s="5">
        <f ca="1">COUNTIFS(Table1[Agent_name],Table1[[#This Row],[Agent_name]],Table1[Month],Table1[[#This Row],[Month]])/160</f>
        <v>0.26874999999999999</v>
      </c>
    </row>
    <row r="1760" spans="1:23" x14ac:dyDescent="0.25">
      <c r="A1760">
        <v>1759</v>
      </c>
      <c r="B1760" t="s">
        <v>5846</v>
      </c>
      <c r="C1760" t="s">
        <v>5847</v>
      </c>
      <c r="D1760">
        <v>69</v>
      </c>
      <c r="E1760" t="s">
        <v>19</v>
      </c>
      <c r="F1760" t="s">
        <v>44</v>
      </c>
      <c r="G1760" s="1">
        <v>44464</v>
      </c>
      <c r="H1760" t="s">
        <v>67</v>
      </c>
      <c r="I1760" t="s">
        <v>22</v>
      </c>
      <c r="J1760" s="3" t="s">
        <v>5848</v>
      </c>
      <c r="K1760" t="s">
        <v>62</v>
      </c>
      <c r="M1760" t="s">
        <v>143</v>
      </c>
      <c r="N1760" t="s">
        <v>33</v>
      </c>
      <c r="R1760" t="str">
        <f t="shared" ca="1" si="27"/>
        <v>Rahul</v>
      </c>
      <c r="S1760" t="str">
        <f>IFERROR(TEXT(DATEVALUE(LEFT(Table1[[#This Row],[Date of Purchase]],10)), "MMMM"), TEXT(Table1[[#This Row],[Date of Purchase]], "MMMM"))</f>
        <v>September</v>
      </c>
      <c r="T1760" t="str">
        <f>IF(OR(
  AND(Table1[[#This Row],[Ticket Priority]]="Critical", Table1[[#This Row],[Ticket Status]]&lt;&gt;"Closed"),
  AND(Table1[[#This Row],[Ticket Priority]]="High", Table1[[#This Row],[Ticket Status]]="Open")
), "Yes", "No")</f>
        <v>No</v>
      </c>
      <c r="U1760" s="4" t="str">
        <f>IF(Table1[[#This Row],[Ticket Status]]="Closed","Yes","No")</f>
        <v>No</v>
      </c>
      <c r="V1760" s="4" t="str">
        <f>IF(Table1[[#This Row],[Ticket Status]]="Pending Customer Response","Yes","No")</f>
        <v>No</v>
      </c>
      <c r="W1760" s="5">
        <f ca="1">COUNTIFS(Table1[Agent_name],Table1[[#This Row],[Agent_name]],Table1[Month],Table1[[#This Row],[Month]])/160</f>
        <v>0.25</v>
      </c>
    </row>
    <row r="1761" spans="1:23" x14ac:dyDescent="0.25">
      <c r="A1761">
        <v>1760</v>
      </c>
      <c r="B1761" t="s">
        <v>5849</v>
      </c>
      <c r="C1761" t="s">
        <v>5850</v>
      </c>
      <c r="D1761">
        <v>32</v>
      </c>
      <c r="E1761" t="s">
        <v>58</v>
      </c>
      <c r="F1761" t="s">
        <v>339</v>
      </c>
      <c r="G1761" s="1">
        <v>44491</v>
      </c>
      <c r="H1761" t="s">
        <v>59</v>
      </c>
      <c r="I1761" t="s">
        <v>72</v>
      </c>
      <c r="J1761" s="3" t="s">
        <v>5851</v>
      </c>
      <c r="K1761" t="s">
        <v>24</v>
      </c>
      <c r="M1761" t="s">
        <v>41</v>
      </c>
      <c r="N1761" t="s">
        <v>33</v>
      </c>
      <c r="O1761" s="2">
        <v>45078.686064814814</v>
      </c>
      <c r="R1761" t="str">
        <f t="shared" ca="1" si="27"/>
        <v>Meera</v>
      </c>
      <c r="S1761" t="str">
        <f>IFERROR(TEXT(DATEVALUE(LEFT(Table1[[#This Row],[Date of Purchase]],10)), "MMMM"), TEXT(Table1[[#This Row],[Date of Purchase]], "MMMM"))</f>
        <v>October</v>
      </c>
      <c r="T1761" t="str">
        <f>IF(OR(
  AND(Table1[[#This Row],[Ticket Priority]]="Critical", Table1[[#This Row],[Ticket Status]]&lt;&gt;"Closed"),
  AND(Table1[[#This Row],[Ticket Priority]]="High", Table1[[#This Row],[Ticket Status]]="Open")
), "Yes", "No")</f>
        <v>No</v>
      </c>
      <c r="U1761" s="4" t="str">
        <f>IF(Table1[[#This Row],[Ticket Status]]="Closed","Yes","No")</f>
        <v>No</v>
      </c>
      <c r="V1761" s="4" t="str">
        <f>IF(Table1[[#This Row],[Ticket Status]]="Pending Customer Response","Yes","No")</f>
        <v>Yes</v>
      </c>
      <c r="W1761" s="5">
        <f ca="1">COUNTIFS(Table1[Agent_name],Table1[[#This Row],[Agent_name]],Table1[Month],Table1[[#This Row],[Month]])/160</f>
        <v>0.23749999999999999</v>
      </c>
    </row>
    <row r="1762" spans="1:23" x14ac:dyDescent="0.25">
      <c r="A1762">
        <v>1761</v>
      </c>
      <c r="B1762" t="s">
        <v>5852</v>
      </c>
      <c r="C1762" t="s">
        <v>5853</v>
      </c>
      <c r="D1762">
        <v>29</v>
      </c>
      <c r="E1762" t="s">
        <v>19</v>
      </c>
      <c r="F1762" t="s">
        <v>281</v>
      </c>
      <c r="G1762" s="1">
        <v>44086</v>
      </c>
      <c r="H1762" t="s">
        <v>66</v>
      </c>
      <c r="I1762" t="s">
        <v>46</v>
      </c>
      <c r="J1762" s="3" t="s">
        <v>5854</v>
      </c>
      <c r="K1762" t="s">
        <v>62</v>
      </c>
      <c r="M1762" t="s">
        <v>41</v>
      </c>
      <c r="N1762" t="s">
        <v>26</v>
      </c>
      <c r="R1762" t="str">
        <f t="shared" ca="1" si="27"/>
        <v>Aisha</v>
      </c>
      <c r="S1762" t="str">
        <f>IFERROR(TEXT(DATEVALUE(LEFT(Table1[[#This Row],[Date of Purchase]],10)), "MMMM"), TEXT(Table1[[#This Row],[Date of Purchase]], "MMMM"))</f>
        <v>September</v>
      </c>
      <c r="T1762" t="str">
        <f>IF(OR(
  AND(Table1[[#This Row],[Ticket Priority]]="Critical", Table1[[#This Row],[Ticket Status]]&lt;&gt;"Closed"),
  AND(Table1[[#This Row],[Ticket Priority]]="High", Table1[[#This Row],[Ticket Status]]="Open")
), "Yes", "No")</f>
        <v>No</v>
      </c>
      <c r="U1762" s="4" t="str">
        <f>IF(Table1[[#This Row],[Ticket Status]]="Closed","Yes","No")</f>
        <v>No</v>
      </c>
      <c r="V1762" s="4" t="str">
        <f>IF(Table1[[#This Row],[Ticket Status]]="Pending Customer Response","Yes","No")</f>
        <v>No</v>
      </c>
      <c r="W1762" s="5">
        <f ca="1">COUNTIFS(Table1[Agent_name],Table1[[#This Row],[Agent_name]],Table1[Month],Table1[[#This Row],[Month]])/160</f>
        <v>0.86250000000000004</v>
      </c>
    </row>
    <row r="1763" spans="1:23" x14ac:dyDescent="0.25">
      <c r="A1763">
        <v>1762</v>
      </c>
      <c r="B1763" t="s">
        <v>5855</v>
      </c>
      <c r="C1763" t="s">
        <v>5856</v>
      </c>
      <c r="D1763">
        <v>50</v>
      </c>
      <c r="E1763" t="s">
        <v>58</v>
      </c>
      <c r="F1763" t="s">
        <v>431</v>
      </c>
      <c r="G1763" s="1">
        <v>43992</v>
      </c>
      <c r="H1763" t="s">
        <v>66</v>
      </c>
      <c r="I1763" t="s">
        <v>77</v>
      </c>
      <c r="J1763" s="3" t="s">
        <v>5857</v>
      </c>
      <c r="K1763" t="s">
        <v>39</v>
      </c>
      <c r="L1763" t="s">
        <v>5858</v>
      </c>
      <c r="M1763" t="s">
        <v>143</v>
      </c>
      <c r="N1763" t="s">
        <v>26</v>
      </c>
      <c r="O1763" s="2">
        <v>45078.722222222219</v>
      </c>
      <c r="P1763" s="2">
        <v>45078.520833333336</v>
      </c>
      <c r="Q1763">
        <v>5</v>
      </c>
      <c r="R1763" t="str">
        <f t="shared" ca="1" si="27"/>
        <v>Mohit</v>
      </c>
      <c r="S1763" t="str">
        <f>IFERROR(TEXT(DATEVALUE(LEFT(Table1[[#This Row],[Date of Purchase]],10)), "MMMM"), TEXT(Table1[[#This Row],[Date of Purchase]], "MMMM"))</f>
        <v>June</v>
      </c>
      <c r="T1763" t="str">
        <f>IF(OR(
  AND(Table1[[#This Row],[Ticket Priority]]="Critical", Table1[[#This Row],[Ticket Status]]&lt;&gt;"Closed"),
  AND(Table1[[#This Row],[Ticket Priority]]="High", Table1[[#This Row],[Ticket Status]]="Open")
), "Yes", "No")</f>
        <v>No</v>
      </c>
      <c r="U1763" s="4" t="str">
        <f>IF(Table1[[#This Row],[Ticket Status]]="Closed","Yes","No")</f>
        <v>Yes</v>
      </c>
      <c r="V1763" s="4" t="str">
        <f>IF(Table1[[#This Row],[Ticket Status]]="Pending Customer Response","Yes","No")</f>
        <v>No</v>
      </c>
      <c r="W1763" s="5">
        <f ca="1">COUNTIFS(Table1[Agent_name],Table1[[#This Row],[Agent_name]],Table1[Month],Table1[[#This Row],[Month]])/160</f>
        <v>0.41875000000000001</v>
      </c>
    </row>
    <row r="1764" spans="1:23" x14ac:dyDescent="0.25">
      <c r="A1764">
        <v>1763</v>
      </c>
      <c r="B1764" t="s">
        <v>5859</v>
      </c>
      <c r="C1764" t="s">
        <v>5860</v>
      </c>
      <c r="D1764">
        <v>52</v>
      </c>
      <c r="E1764" t="s">
        <v>58</v>
      </c>
      <c r="F1764" t="s">
        <v>339</v>
      </c>
      <c r="G1764" s="1">
        <v>44301</v>
      </c>
      <c r="H1764" t="s">
        <v>67</v>
      </c>
      <c r="I1764" t="s">
        <v>99</v>
      </c>
      <c r="J1764" s="3" t="s">
        <v>5861</v>
      </c>
      <c r="K1764" t="s">
        <v>24</v>
      </c>
      <c r="M1764" t="s">
        <v>143</v>
      </c>
      <c r="N1764" t="s">
        <v>26</v>
      </c>
      <c r="O1764" s="2">
        <v>45078.745150462964</v>
      </c>
      <c r="R1764" t="str">
        <f t="shared" ca="1" si="27"/>
        <v>Mohit</v>
      </c>
      <c r="S1764" t="str">
        <f>IFERROR(TEXT(DATEVALUE(LEFT(Table1[[#This Row],[Date of Purchase]],10)), "MMMM"), TEXT(Table1[[#This Row],[Date of Purchase]], "MMMM"))</f>
        <v>April</v>
      </c>
      <c r="T1764" t="str">
        <f>IF(OR(
  AND(Table1[[#This Row],[Ticket Priority]]="Critical", Table1[[#This Row],[Ticket Status]]&lt;&gt;"Closed"),
  AND(Table1[[#This Row],[Ticket Priority]]="High", Table1[[#This Row],[Ticket Status]]="Open")
), "Yes", "No")</f>
        <v>No</v>
      </c>
      <c r="U1764" s="4" t="str">
        <f>IF(Table1[[#This Row],[Ticket Status]]="Closed","Yes","No")</f>
        <v>No</v>
      </c>
      <c r="V1764" s="4" t="str">
        <f>IF(Table1[[#This Row],[Ticket Status]]="Pending Customer Response","Yes","No")</f>
        <v>Yes</v>
      </c>
      <c r="W1764" s="5">
        <f ca="1">COUNTIFS(Table1[Agent_name],Table1[[#This Row],[Agent_name]],Table1[Month],Table1[[#This Row],[Month]])/160</f>
        <v>0.45</v>
      </c>
    </row>
    <row r="1765" spans="1:23" x14ac:dyDescent="0.25">
      <c r="A1765">
        <v>1764</v>
      </c>
      <c r="B1765" t="s">
        <v>5862</v>
      </c>
      <c r="C1765" t="s">
        <v>5863</v>
      </c>
      <c r="D1765">
        <v>28</v>
      </c>
      <c r="E1765" t="s">
        <v>58</v>
      </c>
      <c r="F1765" t="s">
        <v>125</v>
      </c>
      <c r="G1765" s="1">
        <v>44402</v>
      </c>
      <c r="H1765" t="s">
        <v>59</v>
      </c>
      <c r="I1765" t="s">
        <v>113</v>
      </c>
      <c r="J1765" s="3" t="s">
        <v>5864</v>
      </c>
      <c r="K1765" t="s">
        <v>24</v>
      </c>
      <c r="M1765" t="s">
        <v>25</v>
      </c>
      <c r="N1765" t="s">
        <v>83</v>
      </c>
      <c r="O1765" s="2">
        <v>45078.464606481481</v>
      </c>
      <c r="R1765" t="str">
        <f t="shared" ca="1" si="27"/>
        <v>Ravi</v>
      </c>
      <c r="S1765" t="str">
        <f>IFERROR(TEXT(DATEVALUE(LEFT(Table1[[#This Row],[Date of Purchase]],10)), "MMMM"), TEXT(Table1[[#This Row],[Date of Purchase]], "MMMM"))</f>
        <v>July</v>
      </c>
      <c r="T1765" t="str">
        <f>IF(OR(
  AND(Table1[[#This Row],[Ticket Priority]]="Critical", Table1[[#This Row],[Ticket Status]]&lt;&gt;"Closed"),
  AND(Table1[[#This Row],[Ticket Priority]]="High", Table1[[#This Row],[Ticket Status]]="Open")
), "Yes", "No")</f>
        <v>Yes</v>
      </c>
      <c r="U1765" s="4" t="str">
        <f>IF(Table1[[#This Row],[Ticket Status]]="Closed","Yes","No")</f>
        <v>No</v>
      </c>
      <c r="V1765" s="4" t="str">
        <f>IF(Table1[[#This Row],[Ticket Status]]="Pending Customer Response","Yes","No")</f>
        <v>Yes</v>
      </c>
      <c r="W1765" s="5">
        <f ca="1">COUNTIFS(Table1[Agent_name],Table1[[#This Row],[Agent_name]],Table1[Month],Table1[[#This Row],[Month]])/160</f>
        <v>0.66249999999999998</v>
      </c>
    </row>
    <row r="1766" spans="1:23" x14ac:dyDescent="0.25">
      <c r="A1766">
        <v>1765</v>
      </c>
      <c r="B1766" t="s">
        <v>5865</v>
      </c>
      <c r="C1766" t="s">
        <v>5866</v>
      </c>
      <c r="D1766">
        <v>40</v>
      </c>
      <c r="E1766" t="s">
        <v>29</v>
      </c>
      <c r="F1766" t="s">
        <v>92</v>
      </c>
      <c r="G1766" s="1">
        <v>44248</v>
      </c>
      <c r="H1766" t="s">
        <v>67</v>
      </c>
      <c r="I1766" t="s">
        <v>31</v>
      </c>
      <c r="J1766" s="3" t="s">
        <v>5867</v>
      </c>
      <c r="K1766" t="s">
        <v>39</v>
      </c>
      <c r="L1766" t="s">
        <v>5868</v>
      </c>
      <c r="M1766" t="s">
        <v>41</v>
      </c>
      <c r="N1766" t="s">
        <v>33</v>
      </c>
      <c r="O1766" s="2">
        <v>45078.059756944444</v>
      </c>
      <c r="P1766" s="2">
        <v>45078.924340277779</v>
      </c>
      <c r="Q1766">
        <v>2</v>
      </c>
      <c r="R1766" t="str">
        <f t="shared" ca="1" si="27"/>
        <v>Aisha</v>
      </c>
      <c r="S1766" t="str">
        <f>IFERROR(TEXT(DATEVALUE(LEFT(Table1[[#This Row],[Date of Purchase]],10)), "MMMM"), TEXT(Table1[[#This Row],[Date of Purchase]], "MMMM"))</f>
        <v>February</v>
      </c>
      <c r="T1766" t="str">
        <f>IF(OR(
  AND(Table1[[#This Row],[Ticket Priority]]="Critical", Table1[[#This Row],[Ticket Status]]&lt;&gt;"Closed"),
  AND(Table1[[#This Row],[Ticket Priority]]="High", Table1[[#This Row],[Ticket Status]]="Open")
), "Yes", "No")</f>
        <v>No</v>
      </c>
      <c r="U1766" s="4" t="str">
        <f>IF(Table1[[#This Row],[Ticket Status]]="Closed","Yes","No")</f>
        <v>Yes</v>
      </c>
      <c r="V1766" s="4" t="str">
        <f>IF(Table1[[#This Row],[Ticket Status]]="Pending Customer Response","Yes","No")</f>
        <v>No</v>
      </c>
      <c r="W1766" s="5">
        <f ca="1">COUNTIFS(Table1[Agent_name],Table1[[#This Row],[Agent_name]],Table1[Month],Table1[[#This Row],[Month]])/160</f>
        <v>0.85624999999999996</v>
      </c>
    </row>
    <row r="1767" spans="1:23" x14ac:dyDescent="0.25">
      <c r="A1767">
        <v>1766</v>
      </c>
      <c r="B1767" t="s">
        <v>5869</v>
      </c>
      <c r="C1767" t="s">
        <v>5870</v>
      </c>
      <c r="D1767">
        <v>23</v>
      </c>
      <c r="E1767" t="s">
        <v>19</v>
      </c>
      <c r="F1767" t="s">
        <v>71</v>
      </c>
      <c r="G1767" s="1">
        <v>44275</v>
      </c>
      <c r="H1767" t="s">
        <v>67</v>
      </c>
      <c r="I1767" t="s">
        <v>46</v>
      </c>
      <c r="J1767" s="3" t="s">
        <v>5871</v>
      </c>
      <c r="K1767" t="s">
        <v>39</v>
      </c>
      <c r="L1767" t="s">
        <v>5872</v>
      </c>
      <c r="M1767" t="s">
        <v>89</v>
      </c>
      <c r="N1767" t="s">
        <v>55</v>
      </c>
      <c r="O1767" s="2">
        <v>45078.783379629633</v>
      </c>
      <c r="P1767" s="2">
        <v>45078.24726851852</v>
      </c>
      <c r="Q1767">
        <v>5</v>
      </c>
      <c r="R1767" t="str">
        <f t="shared" ca="1" si="27"/>
        <v>Ravi</v>
      </c>
      <c r="S1767" t="str">
        <f>IFERROR(TEXT(DATEVALUE(LEFT(Table1[[#This Row],[Date of Purchase]],10)), "MMMM"), TEXT(Table1[[#This Row],[Date of Purchase]], "MMMM"))</f>
        <v>March</v>
      </c>
      <c r="T1767" t="str">
        <f>IF(OR(
  AND(Table1[[#This Row],[Ticket Priority]]="Critical", Table1[[#This Row],[Ticket Status]]&lt;&gt;"Closed"),
  AND(Table1[[#This Row],[Ticket Priority]]="High", Table1[[#This Row],[Ticket Status]]="Open")
), "Yes", "No")</f>
        <v>No</v>
      </c>
      <c r="U1767" s="4" t="str">
        <f>IF(Table1[[#This Row],[Ticket Status]]="Closed","Yes","No")</f>
        <v>Yes</v>
      </c>
      <c r="V1767" s="4" t="str">
        <f>IF(Table1[[#This Row],[Ticket Status]]="Pending Customer Response","Yes","No")</f>
        <v>No</v>
      </c>
      <c r="W1767" s="5">
        <f ca="1">COUNTIFS(Table1[Agent_name],Table1[[#This Row],[Agent_name]],Table1[Month],Table1[[#This Row],[Month]])/160</f>
        <v>0.54374999999999996</v>
      </c>
    </row>
    <row r="1768" spans="1:23" x14ac:dyDescent="0.25">
      <c r="A1768">
        <v>1767</v>
      </c>
      <c r="B1768" t="s">
        <v>5873</v>
      </c>
      <c r="C1768" t="s">
        <v>5874</v>
      </c>
      <c r="D1768">
        <v>61</v>
      </c>
      <c r="E1768" t="s">
        <v>19</v>
      </c>
      <c r="F1768" t="s">
        <v>202</v>
      </c>
      <c r="G1768" s="1">
        <v>44028</v>
      </c>
      <c r="H1768" t="s">
        <v>59</v>
      </c>
      <c r="I1768" t="s">
        <v>37</v>
      </c>
      <c r="J1768" s="3" t="s">
        <v>5875</v>
      </c>
      <c r="K1768" t="s">
        <v>24</v>
      </c>
      <c r="M1768" t="s">
        <v>89</v>
      </c>
      <c r="N1768" t="s">
        <v>26</v>
      </c>
      <c r="O1768" s="2">
        <v>45078.920208333337</v>
      </c>
      <c r="R1768" t="str">
        <f t="shared" ca="1" si="27"/>
        <v>Ravi</v>
      </c>
      <c r="S1768" t="str">
        <f>IFERROR(TEXT(DATEVALUE(LEFT(Table1[[#This Row],[Date of Purchase]],10)), "MMMM"), TEXT(Table1[[#This Row],[Date of Purchase]], "MMMM"))</f>
        <v>July</v>
      </c>
      <c r="T1768" t="str">
        <f>IF(OR(
  AND(Table1[[#This Row],[Ticket Priority]]="Critical", Table1[[#This Row],[Ticket Status]]&lt;&gt;"Closed"),
  AND(Table1[[#This Row],[Ticket Priority]]="High", Table1[[#This Row],[Ticket Status]]="Open")
), "Yes", "No")</f>
        <v>No</v>
      </c>
      <c r="U1768" s="4" t="str">
        <f>IF(Table1[[#This Row],[Ticket Status]]="Closed","Yes","No")</f>
        <v>No</v>
      </c>
      <c r="V1768" s="4" t="str">
        <f>IF(Table1[[#This Row],[Ticket Status]]="Pending Customer Response","Yes","No")</f>
        <v>Yes</v>
      </c>
      <c r="W1768" s="5">
        <f ca="1">COUNTIFS(Table1[Agent_name],Table1[[#This Row],[Agent_name]],Table1[Month],Table1[[#This Row],[Month]])/160</f>
        <v>0.66249999999999998</v>
      </c>
    </row>
    <row r="1769" spans="1:23" x14ac:dyDescent="0.25">
      <c r="A1769">
        <v>1768</v>
      </c>
      <c r="B1769" t="s">
        <v>5876</v>
      </c>
      <c r="C1769" t="s">
        <v>5877</v>
      </c>
      <c r="D1769">
        <v>57</v>
      </c>
      <c r="E1769" t="s">
        <v>29</v>
      </c>
      <c r="F1769" t="s">
        <v>86</v>
      </c>
      <c r="G1769" s="1">
        <v>44188</v>
      </c>
      <c r="H1769" t="s">
        <v>67</v>
      </c>
      <c r="I1769" t="s">
        <v>60</v>
      </c>
      <c r="J1769" s="3" t="s">
        <v>5878</v>
      </c>
      <c r="K1769" t="s">
        <v>39</v>
      </c>
      <c r="L1769" t="s">
        <v>5879</v>
      </c>
      <c r="M1769" t="s">
        <v>41</v>
      </c>
      <c r="N1769" t="s">
        <v>33</v>
      </c>
      <c r="O1769" s="2">
        <v>45078.503564814811</v>
      </c>
      <c r="P1769" s="2">
        <v>45078.83898148148</v>
      </c>
      <c r="Q1769">
        <v>4</v>
      </c>
      <c r="R1769" t="str">
        <f t="shared" ca="1" si="27"/>
        <v>Neha</v>
      </c>
      <c r="S1769" t="str">
        <f>IFERROR(TEXT(DATEVALUE(LEFT(Table1[[#This Row],[Date of Purchase]],10)), "MMMM"), TEXT(Table1[[#This Row],[Date of Purchase]], "MMMM"))</f>
        <v>December</v>
      </c>
      <c r="T1769" t="str">
        <f>IF(OR(
  AND(Table1[[#This Row],[Ticket Priority]]="Critical", Table1[[#This Row],[Ticket Status]]&lt;&gt;"Closed"),
  AND(Table1[[#This Row],[Ticket Priority]]="High", Table1[[#This Row],[Ticket Status]]="Open")
), "Yes", "No")</f>
        <v>No</v>
      </c>
      <c r="U1769" s="4" t="str">
        <f>IF(Table1[[#This Row],[Ticket Status]]="Closed","Yes","No")</f>
        <v>Yes</v>
      </c>
      <c r="V1769" s="4" t="str">
        <f>IF(Table1[[#This Row],[Ticket Status]]="Pending Customer Response","Yes","No")</f>
        <v>No</v>
      </c>
      <c r="W1769" s="5">
        <f ca="1">COUNTIFS(Table1[Agent_name],Table1[[#This Row],[Agent_name]],Table1[Month],Table1[[#This Row],[Month]])/160</f>
        <v>0.1875</v>
      </c>
    </row>
    <row r="1770" spans="1:23" x14ac:dyDescent="0.25">
      <c r="A1770">
        <v>1769</v>
      </c>
      <c r="B1770" t="s">
        <v>5880</v>
      </c>
      <c r="C1770" t="s">
        <v>5881</v>
      </c>
      <c r="D1770">
        <v>19</v>
      </c>
      <c r="E1770" t="s">
        <v>58</v>
      </c>
      <c r="F1770" t="s">
        <v>431</v>
      </c>
      <c r="G1770" s="1">
        <v>44523</v>
      </c>
      <c r="H1770" t="s">
        <v>45</v>
      </c>
      <c r="I1770" t="s">
        <v>59</v>
      </c>
      <c r="J1770" s="3" t="s">
        <v>5882</v>
      </c>
      <c r="K1770" t="s">
        <v>24</v>
      </c>
      <c r="M1770" t="s">
        <v>25</v>
      </c>
      <c r="N1770" t="s">
        <v>55</v>
      </c>
      <c r="O1770" s="2">
        <v>45078.035532407404</v>
      </c>
      <c r="R1770" t="str">
        <f t="shared" ca="1" si="27"/>
        <v>Sara</v>
      </c>
      <c r="S1770" t="str">
        <f>IFERROR(TEXT(DATEVALUE(LEFT(Table1[[#This Row],[Date of Purchase]],10)), "MMMM"), TEXT(Table1[[#This Row],[Date of Purchase]], "MMMM"))</f>
        <v>November</v>
      </c>
      <c r="T1770" t="str">
        <f>IF(OR(
  AND(Table1[[#This Row],[Ticket Priority]]="Critical", Table1[[#This Row],[Ticket Status]]&lt;&gt;"Closed"),
  AND(Table1[[#This Row],[Ticket Priority]]="High", Table1[[#This Row],[Ticket Status]]="Open")
), "Yes", "No")</f>
        <v>Yes</v>
      </c>
      <c r="U1770" s="4" t="str">
        <f>IF(Table1[[#This Row],[Ticket Status]]="Closed","Yes","No")</f>
        <v>No</v>
      </c>
      <c r="V1770" s="4" t="str">
        <f>IF(Table1[[#This Row],[Ticket Status]]="Pending Customer Response","Yes","No")</f>
        <v>Yes</v>
      </c>
      <c r="W1770" s="5">
        <f ca="1">COUNTIFS(Table1[Agent_name],Table1[[#This Row],[Agent_name]],Table1[Month],Table1[[#This Row],[Month]])/160</f>
        <v>0.79374999999999996</v>
      </c>
    </row>
    <row r="1771" spans="1:23" x14ac:dyDescent="0.25">
      <c r="A1771">
        <v>1770</v>
      </c>
      <c r="B1771" t="s">
        <v>5883</v>
      </c>
      <c r="C1771" t="s">
        <v>5884</v>
      </c>
      <c r="D1771">
        <v>36</v>
      </c>
      <c r="E1771" t="s">
        <v>29</v>
      </c>
      <c r="F1771" t="s">
        <v>421</v>
      </c>
      <c r="G1771" s="1">
        <v>44308</v>
      </c>
      <c r="H1771" t="s">
        <v>66</v>
      </c>
      <c r="I1771" t="s">
        <v>22</v>
      </c>
      <c r="J1771" s="3" t="s">
        <v>5885</v>
      </c>
      <c r="K1771" t="s">
        <v>24</v>
      </c>
      <c r="M1771" t="s">
        <v>41</v>
      </c>
      <c r="N1771" t="s">
        <v>26</v>
      </c>
      <c r="O1771" s="2">
        <v>45078.427905092591</v>
      </c>
      <c r="R1771" t="str">
        <f t="shared" ca="1" si="27"/>
        <v>Arjun</v>
      </c>
      <c r="S1771" t="str">
        <f>IFERROR(TEXT(DATEVALUE(LEFT(Table1[[#This Row],[Date of Purchase]],10)), "MMMM"), TEXT(Table1[[#This Row],[Date of Purchase]], "MMMM"))</f>
        <v>April</v>
      </c>
      <c r="T1771" t="str">
        <f>IF(OR(
  AND(Table1[[#This Row],[Ticket Priority]]="Critical", Table1[[#This Row],[Ticket Status]]&lt;&gt;"Closed"),
  AND(Table1[[#This Row],[Ticket Priority]]="High", Table1[[#This Row],[Ticket Status]]="Open")
), "Yes", "No")</f>
        <v>No</v>
      </c>
      <c r="U1771" s="4" t="str">
        <f>IF(Table1[[#This Row],[Ticket Status]]="Closed","Yes","No")</f>
        <v>No</v>
      </c>
      <c r="V1771" s="4" t="str">
        <f>IF(Table1[[#This Row],[Ticket Status]]="Pending Customer Response","Yes","No")</f>
        <v>Yes</v>
      </c>
      <c r="W1771" s="5">
        <f ca="1">COUNTIFS(Table1[Agent_name],Table1[[#This Row],[Agent_name]],Table1[Month],Table1[[#This Row],[Month]])/160</f>
        <v>0.18124999999999999</v>
      </c>
    </row>
    <row r="1772" spans="1:23" x14ac:dyDescent="0.25">
      <c r="A1772">
        <v>1771</v>
      </c>
      <c r="B1772" t="s">
        <v>5886</v>
      </c>
      <c r="C1772" t="s">
        <v>5887</v>
      </c>
      <c r="D1772">
        <v>67</v>
      </c>
      <c r="E1772" t="s">
        <v>29</v>
      </c>
      <c r="F1772" t="s">
        <v>242</v>
      </c>
      <c r="G1772" s="1">
        <v>44098</v>
      </c>
      <c r="H1772" t="s">
        <v>66</v>
      </c>
      <c r="I1772" t="s">
        <v>67</v>
      </c>
      <c r="J1772" s="3" t="s">
        <v>5888</v>
      </c>
      <c r="K1772" t="s">
        <v>24</v>
      </c>
      <c r="M1772" t="s">
        <v>25</v>
      </c>
      <c r="N1772" t="s">
        <v>55</v>
      </c>
      <c r="O1772" s="2">
        <v>45077.965416666666</v>
      </c>
      <c r="R1772" t="str">
        <f t="shared" ca="1" si="27"/>
        <v>Karan</v>
      </c>
      <c r="S1772" t="str">
        <f>IFERROR(TEXT(DATEVALUE(LEFT(Table1[[#This Row],[Date of Purchase]],10)), "MMMM"), TEXT(Table1[[#This Row],[Date of Purchase]], "MMMM"))</f>
        <v>September</v>
      </c>
      <c r="T1772" t="str">
        <f>IF(OR(
  AND(Table1[[#This Row],[Ticket Priority]]="Critical", Table1[[#This Row],[Ticket Status]]&lt;&gt;"Closed"),
  AND(Table1[[#This Row],[Ticket Priority]]="High", Table1[[#This Row],[Ticket Status]]="Open")
), "Yes", "No")</f>
        <v>Yes</v>
      </c>
      <c r="U1772" s="4" t="str">
        <f>IF(Table1[[#This Row],[Ticket Status]]="Closed","Yes","No")</f>
        <v>No</v>
      </c>
      <c r="V1772" s="4" t="str">
        <f>IF(Table1[[#This Row],[Ticket Status]]="Pending Customer Response","Yes","No")</f>
        <v>Yes</v>
      </c>
      <c r="W1772" s="5">
        <f ca="1">COUNTIFS(Table1[Agent_name],Table1[[#This Row],[Agent_name]],Table1[Month],Table1[[#This Row],[Month]])/160</f>
        <v>0.24374999999999999</v>
      </c>
    </row>
    <row r="1773" spans="1:23" x14ac:dyDescent="0.25">
      <c r="A1773">
        <v>1772</v>
      </c>
      <c r="B1773" t="s">
        <v>5889</v>
      </c>
      <c r="C1773" t="s">
        <v>5890</v>
      </c>
      <c r="D1773">
        <v>41</v>
      </c>
      <c r="E1773" t="s">
        <v>19</v>
      </c>
      <c r="F1773" t="s">
        <v>161</v>
      </c>
      <c r="G1773" s="1">
        <v>44328</v>
      </c>
      <c r="H1773" t="s">
        <v>59</v>
      </c>
      <c r="I1773" t="s">
        <v>177</v>
      </c>
      <c r="J1773" s="3" t="s">
        <v>5891</v>
      </c>
      <c r="K1773" t="s">
        <v>62</v>
      </c>
      <c r="M1773" t="s">
        <v>25</v>
      </c>
      <c r="N1773" t="s">
        <v>33</v>
      </c>
      <c r="R1773" t="str">
        <f t="shared" ca="1" si="27"/>
        <v>Sara</v>
      </c>
      <c r="S1773" t="str">
        <f>IFERROR(TEXT(DATEVALUE(LEFT(Table1[[#This Row],[Date of Purchase]],10)), "MMMM"), TEXT(Table1[[#This Row],[Date of Purchase]], "MMMM"))</f>
        <v>May</v>
      </c>
      <c r="T1773" t="str">
        <f>IF(OR(
  AND(Table1[[#This Row],[Ticket Priority]]="Critical", Table1[[#This Row],[Ticket Status]]&lt;&gt;"Closed"),
  AND(Table1[[#This Row],[Ticket Priority]]="High", Table1[[#This Row],[Ticket Status]]="Open")
), "Yes", "No")</f>
        <v>Yes</v>
      </c>
      <c r="U1773" s="4" t="str">
        <f>IF(Table1[[#This Row],[Ticket Status]]="Closed","Yes","No")</f>
        <v>No</v>
      </c>
      <c r="V1773" s="4" t="str">
        <f>IF(Table1[[#This Row],[Ticket Status]]="Pending Customer Response","Yes","No")</f>
        <v>No</v>
      </c>
      <c r="W1773" s="5">
        <f ca="1">COUNTIFS(Table1[Agent_name],Table1[[#This Row],[Agent_name]],Table1[Month],Table1[[#This Row],[Month]])/160</f>
        <v>0.64375000000000004</v>
      </c>
    </row>
    <row r="1774" spans="1:23" x14ac:dyDescent="0.25">
      <c r="A1774">
        <v>1773</v>
      </c>
      <c r="B1774" t="s">
        <v>5892</v>
      </c>
      <c r="C1774" t="s">
        <v>5893</v>
      </c>
      <c r="D1774">
        <v>48</v>
      </c>
      <c r="E1774" t="s">
        <v>19</v>
      </c>
      <c r="F1774" t="s">
        <v>76</v>
      </c>
      <c r="G1774" s="1">
        <v>44056</v>
      </c>
      <c r="H1774" t="s">
        <v>66</v>
      </c>
      <c r="I1774" t="s">
        <v>31</v>
      </c>
      <c r="J1774" s="3" t="s">
        <v>5894</v>
      </c>
      <c r="K1774" t="s">
        <v>39</v>
      </c>
      <c r="L1774" t="s">
        <v>5895</v>
      </c>
      <c r="M1774" t="s">
        <v>41</v>
      </c>
      <c r="N1774" t="s">
        <v>83</v>
      </c>
      <c r="O1774" s="2">
        <v>45078.643935185188</v>
      </c>
      <c r="P1774" s="2">
        <v>45078.796018518522</v>
      </c>
      <c r="Q1774">
        <v>3</v>
      </c>
      <c r="R1774" t="str">
        <f t="shared" ca="1" si="27"/>
        <v>Ravi</v>
      </c>
      <c r="S1774" t="str">
        <f>IFERROR(TEXT(DATEVALUE(LEFT(Table1[[#This Row],[Date of Purchase]],10)), "MMMM"), TEXT(Table1[[#This Row],[Date of Purchase]], "MMMM"))</f>
        <v>August</v>
      </c>
      <c r="T1774" t="str">
        <f>IF(OR(
  AND(Table1[[#This Row],[Ticket Priority]]="Critical", Table1[[#This Row],[Ticket Status]]&lt;&gt;"Closed"),
  AND(Table1[[#This Row],[Ticket Priority]]="High", Table1[[#This Row],[Ticket Status]]="Open")
), "Yes", "No")</f>
        <v>No</v>
      </c>
      <c r="U1774" s="4" t="str">
        <f>IF(Table1[[#This Row],[Ticket Status]]="Closed","Yes","No")</f>
        <v>Yes</v>
      </c>
      <c r="V1774" s="4" t="str">
        <f>IF(Table1[[#This Row],[Ticket Status]]="Pending Customer Response","Yes","No")</f>
        <v>No</v>
      </c>
      <c r="W1774" s="5">
        <f ca="1">COUNTIFS(Table1[Agent_name],Table1[[#This Row],[Agent_name]],Table1[Month],Table1[[#This Row],[Month]])/160</f>
        <v>0.65625</v>
      </c>
    </row>
    <row r="1775" spans="1:23" x14ac:dyDescent="0.25">
      <c r="A1775">
        <v>1774</v>
      </c>
      <c r="B1775" t="s">
        <v>5896</v>
      </c>
      <c r="C1775" t="s">
        <v>5897</v>
      </c>
      <c r="D1775">
        <v>28</v>
      </c>
      <c r="E1775" t="s">
        <v>58</v>
      </c>
      <c r="F1775" t="s">
        <v>339</v>
      </c>
      <c r="G1775" s="1">
        <v>44525</v>
      </c>
      <c r="H1775" t="s">
        <v>66</v>
      </c>
      <c r="I1775" t="s">
        <v>59</v>
      </c>
      <c r="J1775" s="3" t="s">
        <v>5898</v>
      </c>
      <c r="K1775" t="s">
        <v>62</v>
      </c>
      <c r="M1775" t="s">
        <v>89</v>
      </c>
      <c r="N1775" t="s">
        <v>33</v>
      </c>
      <c r="R1775" t="str">
        <f t="shared" ca="1" si="27"/>
        <v>Sara</v>
      </c>
      <c r="S1775" t="str">
        <f>IFERROR(TEXT(DATEVALUE(LEFT(Table1[[#This Row],[Date of Purchase]],10)), "MMMM"), TEXT(Table1[[#This Row],[Date of Purchase]], "MMMM"))</f>
        <v>November</v>
      </c>
      <c r="T1775" t="str">
        <f>IF(OR(
  AND(Table1[[#This Row],[Ticket Priority]]="Critical", Table1[[#This Row],[Ticket Status]]&lt;&gt;"Closed"),
  AND(Table1[[#This Row],[Ticket Priority]]="High", Table1[[#This Row],[Ticket Status]]="Open")
), "Yes", "No")</f>
        <v>Yes</v>
      </c>
      <c r="U1775" s="4" t="str">
        <f>IF(Table1[[#This Row],[Ticket Status]]="Closed","Yes","No")</f>
        <v>No</v>
      </c>
      <c r="V1775" s="4" t="str">
        <f>IF(Table1[[#This Row],[Ticket Status]]="Pending Customer Response","Yes","No")</f>
        <v>No</v>
      </c>
      <c r="W1775" s="5">
        <f ca="1">COUNTIFS(Table1[Agent_name],Table1[[#This Row],[Agent_name]],Table1[Month],Table1[[#This Row],[Month]])/160</f>
        <v>0.79374999999999996</v>
      </c>
    </row>
    <row r="1776" spans="1:23" x14ac:dyDescent="0.25">
      <c r="A1776">
        <v>1775</v>
      </c>
      <c r="B1776" t="s">
        <v>5899</v>
      </c>
      <c r="C1776" t="s">
        <v>5900</v>
      </c>
      <c r="D1776">
        <v>22</v>
      </c>
      <c r="E1776" t="s">
        <v>29</v>
      </c>
      <c r="F1776" t="s">
        <v>286</v>
      </c>
      <c r="G1776" s="1">
        <v>44201</v>
      </c>
      <c r="H1776" t="s">
        <v>59</v>
      </c>
      <c r="I1776" t="s">
        <v>67</v>
      </c>
      <c r="J1776" s="3" t="s">
        <v>5901</v>
      </c>
      <c r="K1776" t="s">
        <v>24</v>
      </c>
      <c r="M1776" t="s">
        <v>41</v>
      </c>
      <c r="N1776" t="s">
        <v>83</v>
      </c>
      <c r="O1776" s="2">
        <v>45078.812013888892</v>
      </c>
      <c r="R1776" t="str">
        <f t="shared" ca="1" si="27"/>
        <v>Ravi</v>
      </c>
      <c r="S1776" t="str">
        <f>IFERROR(TEXT(DATEVALUE(LEFT(Table1[[#This Row],[Date of Purchase]],10)), "MMMM"), TEXT(Table1[[#This Row],[Date of Purchase]], "MMMM"))</f>
        <v>January</v>
      </c>
      <c r="T1776" t="str">
        <f>IF(OR(
  AND(Table1[[#This Row],[Ticket Priority]]="Critical", Table1[[#This Row],[Ticket Status]]&lt;&gt;"Closed"),
  AND(Table1[[#This Row],[Ticket Priority]]="High", Table1[[#This Row],[Ticket Status]]="Open")
), "Yes", "No")</f>
        <v>No</v>
      </c>
      <c r="U1776" s="4" t="str">
        <f>IF(Table1[[#This Row],[Ticket Status]]="Closed","Yes","No")</f>
        <v>No</v>
      </c>
      <c r="V1776" s="4" t="str">
        <f>IF(Table1[[#This Row],[Ticket Status]]="Pending Customer Response","Yes","No")</f>
        <v>Yes</v>
      </c>
      <c r="W1776" s="5">
        <f ca="1">COUNTIFS(Table1[Agent_name],Table1[[#This Row],[Agent_name]],Table1[Month],Table1[[#This Row],[Month]])/160</f>
        <v>0.74375000000000002</v>
      </c>
    </row>
    <row r="1777" spans="1:23" x14ac:dyDescent="0.25">
      <c r="A1777">
        <v>1776</v>
      </c>
      <c r="B1777" t="s">
        <v>5902</v>
      </c>
      <c r="C1777" t="s">
        <v>5903</v>
      </c>
      <c r="D1777">
        <v>30</v>
      </c>
      <c r="E1777" t="s">
        <v>19</v>
      </c>
      <c r="F1777" t="s">
        <v>421</v>
      </c>
      <c r="G1777" s="1">
        <v>44480</v>
      </c>
      <c r="H1777" t="s">
        <v>59</v>
      </c>
      <c r="I1777" t="s">
        <v>59</v>
      </c>
      <c r="J1777" s="3" t="s">
        <v>5904</v>
      </c>
      <c r="K1777" t="s">
        <v>62</v>
      </c>
      <c r="M1777" t="s">
        <v>89</v>
      </c>
      <c r="N1777" t="s">
        <v>26</v>
      </c>
      <c r="R1777" t="str">
        <f t="shared" ca="1" si="27"/>
        <v>Rahul</v>
      </c>
      <c r="S1777" t="str">
        <f>IFERROR(TEXT(DATEVALUE(LEFT(Table1[[#This Row],[Date of Purchase]],10)), "MMMM"), TEXT(Table1[[#This Row],[Date of Purchase]], "MMMM"))</f>
        <v>October</v>
      </c>
      <c r="T1777" t="str">
        <f>IF(OR(
  AND(Table1[[#This Row],[Ticket Priority]]="Critical", Table1[[#This Row],[Ticket Status]]&lt;&gt;"Closed"),
  AND(Table1[[#This Row],[Ticket Priority]]="High", Table1[[#This Row],[Ticket Status]]="Open")
), "Yes", "No")</f>
        <v>Yes</v>
      </c>
      <c r="U1777" s="4" t="str">
        <f>IF(Table1[[#This Row],[Ticket Status]]="Closed","Yes","No")</f>
        <v>No</v>
      </c>
      <c r="V1777" s="4" t="str">
        <f>IF(Table1[[#This Row],[Ticket Status]]="Pending Customer Response","Yes","No")</f>
        <v>No</v>
      </c>
      <c r="W1777" s="5">
        <f ca="1">COUNTIFS(Table1[Agent_name],Table1[[#This Row],[Agent_name]],Table1[Month],Table1[[#This Row],[Month]])/160</f>
        <v>0.23125000000000001</v>
      </c>
    </row>
    <row r="1778" spans="1:23" x14ac:dyDescent="0.25">
      <c r="A1778">
        <v>1777</v>
      </c>
      <c r="B1778" t="s">
        <v>5905</v>
      </c>
      <c r="C1778" t="s">
        <v>5906</v>
      </c>
      <c r="D1778">
        <v>31</v>
      </c>
      <c r="E1778" t="s">
        <v>58</v>
      </c>
      <c r="F1778" t="s">
        <v>383</v>
      </c>
      <c r="G1778" s="1">
        <v>43870</v>
      </c>
      <c r="H1778" t="s">
        <v>67</v>
      </c>
      <c r="I1778" t="s">
        <v>46</v>
      </c>
      <c r="J1778" s="3" t="s">
        <v>5907</v>
      </c>
      <c r="K1778" t="s">
        <v>24</v>
      </c>
      <c r="M1778" t="s">
        <v>89</v>
      </c>
      <c r="N1778" t="s">
        <v>26</v>
      </c>
      <c r="O1778" s="2">
        <v>45078.334270833337</v>
      </c>
      <c r="R1778" t="str">
        <f t="shared" ca="1" si="27"/>
        <v>Aisha</v>
      </c>
      <c r="S1778" t="str">
        <f>IFERROR(TEXT(DATEVALUE(LEFT(Table1[[#This Row],[Date of Purchase]],10)), "MMMM"), TEXT(Table1[[#This Row],[Date of Purchase]], "MMMM"))</f>
        <v>February</v>
      </c>
      <c r="T1778" t="str">
        <f>IF(OR(
  AND(Table1[[#This Row],[Ticket Priority]]="Critical", Table1[[#This Row],[Ticket Status]]&lt;&gt;"Closed"),
  AND(Table1[[#This Row],[Ticket Priority]]="High", Table1[[#This Row],[Ticket Status]]="Open")
), "Yes", "No")</f>
        <v>No</v>
      </c>
      <c r="U1778" s="4" t="str">
        <f>IF(Table1[[#This Row],[Ticket Status]]="Closed","Yes","No")</f>
        <v>No</v>
      </c>
      <c r="V1778" s="4" t="str">
        <f>IF(Table1[[#This Row],[Ticket Status]]="Pending Customer Response","Yes","No")</f>
        <v>Yes</v>
      </c>
      <c r="W1778" s="5">
        <f ca="1">COUNTIFS(Table1[Agent_name],Table1[[#This Row],[Agent_name]],Table1[Month],Table1[[#This Row],[Month]])/160</f>
        <v>0.85624999999999996</v>
      </c>
    </row>
    <row r="1779" spans="1:23" x14ac:dyDescent="0.25">
      <c r="A1779">
        <v>1778</v>
      </c>
      <c r="B1779" t="s">
        <v>5908</v>
      </c>
      <c r="C1779" t="s">
        <v>5909</v>
      </c>
      <c r="D1779">
        <v>26</v>
      </c>
      <c r="E1779" t="s">
        <v>58</v>
      </c>
      <c r="F1779" t="s">
        <v>383</v>
      </c>
      <c r="G1779" s="1">
        <v>43973</v>
      </c>
      <c r="H1779" t="s">
        <v>67</v>
      </c>
      <c r="I1779" t="s">
        <v>93</v>
      </c>
      <c r="J1779" s="3" t="s">
        <v>5910</v>
      </c>
      <c r="K1779" t="s">
        <v>62</v>
      </c>
      <c r="M1779" t="s">
        <v>89</v>
      </c>
      <c r="N1779" t="s">
        <v>26</v>
      </c>
      <c r="R1779" t="str">
        <f t="shared" ca="1" si="27"/>
        <v>Aisha</v>
      </c>
      <c r="S1779" t="str">
        <f>IFERROR(TEXT(DATEVALUE(LEFT(Table1[[#This Row],[Date of Purchase]],10)), "MMMM"), TEXT(Table1[[#This Row],[Date of Purchase]], "MMMM"))</f>
        <v>May</v>
      </c>
      <c r="T1779" t="str">
        <f>IF(OR(
  AND(Table1[[#This Row],[Ticket Priority]]="Critical", Table1[[#This Row],[Ticket Status]]&lt;&gt;"Closed"),
  AND(Table1[[#This Row],[Ticket Priority]]="High", Table1[[#This Row],[Ticket Status]]="Open")
), "Yes", "No")</f>
        <v>Yes</v>
      </c>
      <c r="U1779" s="4" t="str">
        <f>IF(Table1[[#This Row],[Ticket Status]]="Closed","Yes","No")</f>
        <v>No</v>
      </c>
      <c r="V1779" s="4" t="str">
        <f>IF(Table1[[#This Row],[Ticket Status]]="Pending Customer Response","Yes","No")</f>
        <v>No</v>
      </c>
      <c r="W1779" s="5">
        <f ca="1">COUNTIFS(Table1[Agent_name],Table1[[#This Row],[Agent_name]],Table1[Month],Table1[[#This Row],[Month]])/160</f>
        <v>0.93125000000000002</v>
      </c>
    </row>
    <row r="1780" spans="1:23" x14ac:dyDescent="0.25">
      <c r="A1780">
        <v>1779</v>
      </c>
      <c r="B1780" t="s">
        <v>5911</v>
      </c>
      <c r="C1780" t="s">
        <v>5912</v>
      </c>
      <c r="D1780">
        <v>35</v>
      </c>
      <c r="E1780" t="s">
        <v>58</v>
      </c>
      <c r="F1780" t="s">
        <v>339</v>
      </c>
      <c r="G1780" s="1">
        <v>43994</v>
      </c>
      <c r="H1780" t="s">
        <v>21</v>
      </c>
      <c r="I1780" t="s">
        <v>22</v>
      </c>
      <c r="J1780" s="3" t="s">
        <v>5913</v>
      </c>
      <c r="K1780" t="s">
        <v>39</v>
      </c>
      <c r="L1780" t="s">
        <v>5914</v>
      </c>
      <c r="M1780" t="s">
        <v>89</v>
      </c>
      <c r="N1780" t="s">
        <v>33</v>
      </c>
      <c r="O1780" s="2">
        <v>45078.027361111112</v>
      </c>
      <c r="P1780" s="2">
        <v>45078.423194444447</v>
      </c>
      <c r="Q1780">
        <v>3</v>
      </c>
      <c r="R1780" t="str">
        <f t="shared" ca="1" si="27"/>
        <v>Divya</v>
      </c>
      <c r="S1780" t="str">
        <f>IFERROR(TEXT(DATEVALUE(LEFT(Table1[[#This Row],[Date of Purchase]],10)), "MMMM"), TEXT(Table1[[#This Row],[Date of Purchase]], "MMMM"))</f>
        <v>June</v>
      </c>
      <c r="T1780" t="str">
        <f>IF(OR(
  AND(Table1[[#This Row],[Ticket Priority]]="Critical", Table1[[#This Row],[Ticket Status]]&lt;&gt;"Closed"),
  AND(Table1[[#This Row],[Ticket Priority]]="High", Table1[[#This Row],[Ticket Status]]="Open")
), "Yes", "No")</f>
        <v>No</v>
      </c>
      <c r="U1780" s="4" t="str">
        <f>IF(Table1[[#This Row],[Ticket Status]]="Closed","Yes","No")</f>
        <v>Yes</v>
      </c>
      <c r="V1780" s="4" t="str">
        <f>IF(Table1[[#This Row],[Ticket Status]]="Pending Customer Response","Yes","No")</f>
        <v>No</v>
      </c>
      <c r="W1780" s="5">
        <f ca="1">COUNTIFS(Table1[Agent_name],Table1[[#This Row],[Agent_name]],Table1[Month],Table1[[#This Row],[Month]])/160</f>
        <v>0.22500000000000001</v>
      </c>
    </row>
    <row r="1781" spans="1:23" x14ac:dyDescent="0.25">
      <c r="A1781">
        <v>1780</v>
      </c>
      <c r="B1781" t="s">
        <v>5915</v>
      </c>
      <c r="C1781" t="s">
        <v>5916</v>
      </c>
      <c r="D1781">
        <v>61</v>
      </c>
      <c r="E1781" t="s">
        <v>19</v>
      </c>
      <c r="F1781" t="s">
        <v>286</v>
      </c>
      <c r="G1781" s="1">
        <v>44084</v>
      </c>
      <c r="H1781" t="s">
        <v>21</v>
      </c>
      <c r="I1781" t="s">
        <v>113</v>
      </c>
      <c r="J1781" s="3" t="s">
        <v>5917</v>
      </c>
      <c r="K1781" t="s">
        <v>24</v>
      </c>
      <c r="M1781" t="s">
        <v>25</v>
      </c>
      <c r="N1781" t="s">
        <v>33</v>
      </c>
      <c r="O1781" s="2">
        <v>45078.265567129631</v>
      </c>
      <c r="R1781" t="str">
        <f t="shared" ca="1" si="27"/>
        <v>Karan</v>
      </c>
      <c r="S1781" t="str">
        <f>IFERROR(TEXT(DATEVALUE(LEFT(Table1[[#This Row],[Date of Purchase]],10)), "MMMM"), TEXT(Table1[[#This Row],[Date of Purchase]], "MMMM"))</f>
        <v>September</v>
      </c>
      <c r="T1781" t="str">
        <f>IF(OR(
  AND(Table1[[#This Row],[Ticket Priority]]="Critical", Table1[[#This Row],[Ticket Status]]&lt;&gt;"Closed"),
  AND(Table1[[#This Row],[Ticket Priority]]="High", Table1[[#This Row],[Ticket Status]]="Open")
), "Yes", "No")</f>
        <v>Yes</v>
      </c>
      <c r="U1781" s="4" t="str">
        <f>IF(Table1[[#This Row],[Ticket Status]]="Closed","Yes","No")</f>
        <v>No</v>
      </c>
      <c r="V1781" s="4" t="str">
        <f>IF(Table1[[#This Row],[Ticket Status]]="Pending Customer Response","Yes","No")</f>
        <v>Yes</v>
      </c>
      <c r="W1781" s="5">
        <f ca="1">COUNTIFS(Table1[Agent_name],Table1[[#This Row],[Agent_name]],Table1[Month],Table1[[#This Row],[Month]])/160</f>
        <v>0.24374999999999999</v>
      </c>
    </row>
    <row r="1782" spans="1:23" x14ac:dyDescent="0.25">
      <c r="A1782">
        <v>1781</v>
      </c>
      <c r="B1782" t="s">
        <v>5918</v>
      </c>
      <c r="C1782" t="s">
        <v>5919</v>
      </c>
      <c r="D1782">
        <v>19</v>
      </c>
      <c r="E1782" t="s">
        <v>29</v>
      </c>
      <c r="F1782" t="s">
        <v>157</v>
      </c>
      <c r="G1782" s="1">
        <v>44080</v>
      </c>
      <c r="H1782" t="s">
        <v>59</v>
      </c>
      <c r="I1782" t="s">
        <v>141</v>
      </c>
      <c r="J1782" s="3" t="s">
        <v>5920</v>
      </c>
      <c r="K1782" t="s">
        <v>24</v>
      </c>
      <c r="M1782" t="s">
        <v>41</v>
      </c>
      <c r="N1782" t="s">
        <v>55</v>
      </c>
      <c r="O1782" s="2">
        <v>45078.623923611114</v>
      </c>
      <c r="R1782" t="str">
        <f t="shared" ca="1" si="27"/>
        <v>Mohit</v>
      </c>
      <c r="S1782" t="str">
        <f>IFERROR(TEXT(DATEVALUE(LEFT(Table1[[#This Row],[Date of Purchase]],10)), "MMMM"), TEXT(Table1[[#This Row],[Date of Purchase]], "MMMM"))</f>
        <v>September</v>
      </c>
      <c r="T1782" t="str">
        <f>IF(OR(
  AND(Table1[[#This Row],[Ticket Priority]]="Critical", Table1[[#This Row],[Ticket Status]]&lt;&gt;"Closed"),
  AND(Table1[[#This Row],[Ticket Priority]]="High", Table1[[#This Row],[Ticket Status]]="Open")
), "Yes", "No")</f>
        <v>No</v>
      </c>
      <c r="U1782" s="4" t="str">
        <f>IF(Table1[[#This Row],[Ticket Status]]="Closed","Yes","No")</f>
        <v>No</v>
      </c>
      <c r="V1782" s="4" t="str">
        <f>IF(Table1[[#This Row],[Ticket Status]]="Pending Customer Response","Yes","No")</f>
        <v>Yes</v>
      </c>
      <c r="W1782" s="5">
        <f ca="1">COUNTIFS(Table1[Agent_name],Table1[[#This Row],[Agent_name]],Table1[Month],Table1[[#This Row],[Month]])/160</f>
        <v>0.38124999999999998</v>
      </c>
    </row>
    <row r="1783" spans="1:23" x14ac:dyDescent="0.25">
      <c r="A1783">
        <v>1782</v>
      </c>
      <c r="B1783" t="s">
        <v>5921</v>
      </c>
      <c r="C1783" t="s">
        <v>5922</v>
      </c>
      <c r="D1783">
        <v>45</v>
      </c>
      <c r="E1783" t="s">
        <v>29</v>
      </c>
      <c r="F1783" t="s">
        <v>485</v>
      </c>
      <c r="G1783" s="1">
        <v>43977</v>
      </c>
      <c r="H1783" t="s">
        <v>67</v>
      </c>
      <c r="I1783" t="s">
        <v>37</v>
      </c>
      <c r="J1783" s="3" t="s">
        <v>5923</v>
      </c>
      <c r="K1783" t="s">
        <v>39</v>
      </c>
      <c r="L1783" t="s">
        <v>5924</v>
      </c>
      <c r="M1783" t="s">
        <v>89</v>
      </c>
      <c r="N1783" t="s">
        <v>26</v>
      </c>
      <c r="O1783" s="2">
        <v>45078.208657407406</v>
      </c>
      <c r="P1783" s="2">
        <v>45078.780185185184</v>
      </c>
      <c r="Q1783">
        <v>3</v>
      </c>
      <c r="R1783" t="str">
        <f t="shared" ca="1" si="27"/>
        <v>Ravi</v>
      </c>
      <c r="S1783" t="str">
        <f>IFERROR(TEXT(DATEVALUE(LEFT(Table1[[#This Row],[Date of Purchase]],10)), "MMMM"), TEXT(Table1[[#This Row],[Date of Purchase]], "MMMM"))</f>
        <v>May</v>
      </c>
      <c r="T1783" t="str">
        <f>IF(OR(
  AND(Table1[[#This Row],[Ticket Priority]]="Critical", Table1[[#This Row],[Ticket Status]]&lt;&gt;"Closed"),
  AND(Table1[[#This Row],[Ticket Priority]]="High", Table1[[#This Row],[Ticket Status]]="Open")
), "Yes", "No")</f>
        <v>No</v>
      </c>
      <c r="U1783" s="4" t="str">
        <f>IF(Table1[[#This Row],[Ticket Status]]="Closed","Yes","No")</f>
        <v>Yes</v>
      </c>
      <c r="V1783" s="4" t="str">
        <f>IF(Table1[[#This Row],[Ticket Status]]="Pending Customer Response","Yes","No")</f>
        <v>No</v>
      </c>
      <c r="W1783" s="5">
        <f ca="1">COUNTIFS(Table1[Agent_name],Table1[[#This Row],[Agent_name]],Table1[Month],Table1[[#This Row],[Month]])/160</f>
        <v>0.67500000000000004</v>
      </c>
    </row>
    <row r="1784" spans="1:23" x14ac:dyDescent="0.25">
      <c r="A1784">
        <v>1783</v>
      </c>
      <c r="B1784" t="s">
        <v>5925</v>
      </c>
      <c r="C1784" t="s">
        <v>5926</v>
      </c>
      <c r="D1784">
        <v>66</v>
      </c>
      <c r="E1784" t="s">
        <v>58</v>
      </c>
      <c r="F1784" t="s">
        <v>219</v>
      </c>
      <c r="G1784" s="1">
        <v>44541</v>
      </c>
      <c r="H1784" t="s">
        <v>21</v>
      </c>
      <c r="I1784" t="s">
        <v>46</v>
      </c>
      <c r="J1784" s="3" t="s">
        <v>5927</v>
      </c>
      <c r="K1784" t="s">
        <v>39</v>
      </c>
      <c r="L1784" t="s">
        <v>5928</v>
      </c>
      <c r="M1784" t="s">
        <v>41</v>
      </c>
      <c r="N1784" t="s">
        <v>83</v>
      </c>
      <c r="O1784" s="2">
        <v>45077.963530092595</v>
      </c>
      <c r="P1784" s="2">
        <v>45078.035752314812</v>
      </c>
      <c r="Q1784">
        <v>2</v>
      </c>
      <c r="R1784" t="str">
        <f t="shared" ca="1" si="27"/>
        <v>Ravi</v>
      </c>
      <c r="S1784" t="str">
        <f>IFERROR(TEXT(DATEVALUE(LEFT(Table1[[#This Row],[Date of Purchase]],10)), "MMMM"), TEXT(Table1[[#This Row],[Date of Purchase]], "MMMM"))</f>
        <v>December</v>
      </c>
      <c r="T1784" t="str">
        <f>IF(OR(
  AND(Table1[[#This Row],[Ticket Priority]]="Critical", Table1[[#This Row],[Ticket Status]]&lt;&gt;"Closed"),
  AND(Table1[[#This Row],[Ticket Priority]]="High", Table1[[#This Row],[Ticket Status]]="Open")
), "Yes", "No")</f>
        <v>No</v>
      </c>
      <c r="U1784" s="4" t="str">
        <f>IF(Table1[[#This Row],[Ticket Status]]="Closed","Yes","No")</f>
        <v>Yes</v>
      </c>
      <c r="V1784" s="4" t="str">
        <f>IF(Table1[[#This Row],[Ticket Status]]="Pending Customer Response","Yes","No")</f>
        <v>No</v>
      </c>
      <c r="W1784" s="5">
        <f ca="1">COUNTIFS(Table1[Agent_name],Table1[[#This Row],[Agent_name]],Table1[Month],Table1[[#This Row],[Month]])/160</f>
        <v>0.66249999999999998</v>
      </c>
    </row>
    <row r="1785" spans="1:23" x14ac:dyDescent="0.25">
      <c r="A1785">
        <v>1784</v>
      </c>
      <c r="B1785" t="s">
        <v>5929</v>
      </c>
      <c r="C1785" t="s">
        <v>5930</v>
      </c>
      <c r="D1785">
        <v>63</v>
      </c>
      <c r="E1785" t="s">
        <v>58</v>
      </c>
      <c r="F1785" t="s">
        <v>36</v>
      </c>
      <c r="G1785" s="1">
        <v>44409</v>
      </c>
      <c r="H1785" t="s">
        <v>21</v>
      </c>
      <c r="I1785" t="s">
        <v>72</v>
      </c>
      <c r="J1785" s="3" t="s">
        <v>5931</v>
      </c>
      <c r="K1785" t="s">
        <v>39</v>
      </c>
      <c r="L1785" t="s">
        <v>5932</v>
      </c>
      <c r="M1785" t="s">
        <v>25</v>
      </c>
      <c r="N1785" t="s">
        <v>55</v>
      </c>
      <c r="O1785" s="2">
        <v>45078.831608796296</v>
      </c>
      <c r="P1785" s="2">
        <v>45078.677442129629</v>
      </c>
      <c r="Q1785">
        <v>3</v>
      </c>
      <c r="R1785" t="str">
        <f t="shared" ca="1" si="27"/>
        <v>Sara</v>
      </c>
      <c r="S1785" t="str">
        <f>IFERROR(TEXT(DATEVALUE(LEFT(Table1[[#This Row],[Date of Purchase]],10)), "MMMM"), TEXT(Table1[[#This Row],[Date of Purchase]], "MMMM"))</f>
        <v>August</v>
      </c>
      <c r="T1785" t="str">
        <f>IF(OR(
  AND(Table1[[#This Row],[Ticket Priority]]="Critical", Table1[[#This Row],[Ticket Status]]&lt;&gt;"Closed"),
  AND(Table1[[#This Row],[Ticket Priority]]="High", Table1[[#This Row],[Ticket Status]]="Open")
), "Yes", "No")</f>
        <v>No</v>
      </c>
      <c r="U1785" s="4" t="str">
        <f>IF(Table1[[#This Row],[Ticket Status]]="Closed","Yes","No")</f>
        <v>Yes</v>
      </c>
      <c r="V1785" s="4" t="str">
        <f>IF(Table1[[#This Row],[Ticket Status]]="Pending Customer Response","Yes","No")</f>
        <v>No</v>
      </c>
      <c r="W1785" s="5">
        <f ca="1">COUNTIFS(Table1[Agent_name],Table1[[#This Row],[Agent_name]],Table1[Month],Table1[[#This Row],[Month]])/160</f>
        <v>0.8</v>
      </c>
    </row>
    <row r="1786" spans="1:23" x14ac:dyDescent="0.25">
      <c r="A1786">
        <v>1785</v>
      </c>
      <c r="B1786" t="s">
        <v>5933</v>
      </c>
      <c r="C1786" t="s">
        <v>5934</v>
      </c>
      <c r="D1786">
        <v>62</v>
      </c>
      <c r="E1786" t="s">
        <v>58</v>
      </c>
      <c r="F1786" t="s">
        <v>219</v>
      </c>
      <c r="G1786" s="1">
        <v>44211</v>
      </c>
      <c r="H1786" t="s">
        <v>67</v>
      </c>
      <c r="I1786" t="s">
        <v>141</v>
      </c>
      <c r="J1786" s="3" t="s">
        <v>5935</v>
      </c>
      <c r="K1786" t="s">
        <v>39</v>
      </c>
      <c r="L1786" t="s">
        <v>5936</v>
      </c>
      <c r="M1786" t="s">
        <v>143</v>
      </c>
      <c r="N1786" t="s">
        <v>33</v>
      </c>
      <c r="O1786" s="2">
        <v>45078.099687499998</v>
      </c>
      <c r="P1786" s="2">
        <v>45078.211493055554</v>
      </c>
      <c r="Q1786">
        <v>3</v>
      </c>
      <c r="R1786" t="str">
        <f t="shared" ca="1" si="27"/>
        <v>Aisha</v>
      </c>
      <c r="S1786" t="str">
        <f>IFERROR(TEXT(DATEVALUE(LEFT(Table1[[#This Row],[Date of Purchase]],10)), "MMMM"), TEXT(Table1[[#This Row],[Date of Purchase]], "MMMM"))</f>
        <v>January</v>
      </c>
      <c r="T1786" t="str">
        <f>IF(OR(
  AND(Table1[[#This Row],[Ticket Priority]]="Critical", Table1[[#This Row],[Ticket Status]]&lt;&gt;"Closed"),
  AND(Table1[[#This Row],[Ticket Priority]]="High", Table1[[#This Row],[Ticket Status]]="Open")
), "Yes", "No")</f>
        <v>No</v>
      </c>
      <c r="U1786" s="4" t="str">
        <f>IF(Table1[[#This Row],[Ticket Status]]="Closed","Yes","No")</f>
        <v>Yes</v>
      </c>
      <c r="V1786" s="4" t="str">
        <f>IF(Table1[[#This Row],[Ticket Status]]="Pending Customer Response","Yes","No")</f>
        <v>No</v>
      </c>
      <c r="W1786" s="5">
        <f ca="1">COUNTIFS(Table1[Agent_name],Table1[[#This Row],[Agent_name]],Table1[Month],Table1[[#This Row],[Month]])/160</f>
        <v>0.83125000000000004</v>
      </c>
    </row>
    <row r="1787" spans="1:23" x14ac:dyDescent="0.25">
      <c r="A1787">
        <v>1786</v>
      </c>
      <c r="B1787" t="s">
        <v>5937</v>
      </c>
      <c r="C1787" t="s">
        <v>5938</v>
      </c>
      <c r="D1787">
        <v>56</v>
      </c>
      <c r="E1787" t="s">
        <v>19</v>
      </c>
      <c r="F1787" t="s">
        <v>207</v>
      </c>
      <c r="G1787" s="1">
        <v>44418</v>
      </c>
      <c r="H1787" t="s">
        <v>67</v>
      </c>
      <c r="I1787" t="s">
        <v>99</v>
      </c>
      <c r="J1787" s="3" t="s">
        <v>5939</v>
      </c>
      <c r="K1787" t="s">
        <v>39</v>
      </c>
      <c r="L1787" t="s">
        <v>5940</v>
      </c>
      <c r="M1787" t="s">
        <v>41</v>
      </c>
      <c r="N1787" t="s">
        <v>55</v>
      </c>
      <c r="O1787" s="2">
        <v>45078.211493055554</v>
      </c>
      <c r="P1787" s="2">
        <v>45078.65315972222</v>
      </c>
      <c r="Q1787">
        <v>4</v>
      </c>
      <c r="R1787" t="str">
        <f t="shared" ca="1" si="27"/>
        <v>Arjun</v>
      </c>
      <c r="S1787" t="str">
        <f>IFERROR(TEXT(DATEVALUE(LEFT(Table1[[#This Row],[Date of Purchase]],10)), "MMMM"), TEXT(Table1[[#This Row],[Date of Purchase]], "MMMM"))</f>
        <v>August</v>
      </c>
      <c r="T1787" t="str">
        <f>IF(OR(
  AND(Table1[[#This Row],[Ticket Priority]]="Critical", Table1[[#This Row],[Ticket Status]]&lt;&gt;"Closed"),
  AND(Table1[[#This Row],[Ticket Priority]]="High", Table1[[#This Row],[Ticket Status]]="Open")
), "Yes", "No")</f>
        <v>No</v>
      </c>
      <c r="U1787" s="4" t="str">
        <f>IF(Table1[[#This Row],[Ticket Status]]="Closed","Yes","No")</f>
        <v>Yes</v>
      </c>
      <c r="V1787" s="4" t="str">
        <f>IF(Table1[[#This Row],[Ticket Status]]="Pending Customer Response","Yes","No")</f>
        <v>No</v>
      </c>
      <c r="W1787" s="5">
        <f ca="1">COUNTIFS(Table1[Agent_name],Table1[[#This Row],[Agent_name]],Table1[Month],Table1[[#This Row],[Month]])/160</f>
        <v>0.20624999999999999</v>
      </c>
    </row>
    <row r="1788" spans="1:23" x14ac:dyDescent="0.25">
      <c r="A1788">
        <v>1787</v>
      </c>
      <c r="B1788" t="s">
        <v>5941</v>
      </c>
      <c r="C1788" t="s">
        <v>5942</v>
      </c>
      <c r="D1788">
        <v>53</v>
      </c>
      <c r="E1788" t="s">
        <v>29</v>
      </c>
      <c r="F1788" t="s">
        <v>98</v>
      </c>
      <c r="G1788" s="1">
        <v>44362</v>
      </c>
      <c r="H1788" t="s">
        <v>66</v>
      </c>
      <c r="I1788" t="s">
        <v>46</v>
      </c>
      <c r="J1788" s="3" t="s">
        <v>5943</v>
      </c>
      <c r="K1788" t="s">
        <v>62</v>
      </c>
      <c r="M1788" t="s">
        <v>89</v>
      </c>
      <c r="N1788" t="s">
        <v>33</v>
      </c>
      <c r="R1788" t="str">
        <f t="shared" ca="1" si="27"/>
        <v>Sara</v>
      </c>
      <c r="S1788" t="str">
        <f>IFERROR(TEXT(DATEVALUE(LEFT(Table1[[#This Row],[Date of Purchase]],10)), "MMMM"), TEXT(Table1[[#This Row],[Date of Purchase]], "MMMM"))</f>
        <v>June</v>
      </c>
      <c r="T1788" t="str">
        <f>IF(OR(
  AND(Table1[[#This Row],[Ticket Priority]]="Critical", Table1[[#This Row],[Ticket Status]]&lt;&gt;"Closed"),
  AND(Table1[[#This Row],[Ticket Priority]]="High", Table1[[#This Row],[Ticket Status]]="Open")
), "Yes", "No")</f>
        <v>Yes</v>
      </c>
      <c r="U1788" s="4" t="str">
        <f>IF(Table1[[#This Row],[Ticket Status]]="Closed","Yes","No")</f>
        <v>No</v>
      </c>
      <c r="V1788" s="4" t="str">
        <f>IF(Table1[[#This Row],[Ticket Status]]="Pending Customer Response","Yes","No")</f>
        <v>No</v>
      </c>
      <c r="W1788" s="5">
        <f ca="1">COUNTIFS(Table1[Agent_name],Table1[[#This Row],[Agent_name]],Table1[Month],Table1[[#This Row],[Month]])/160</f>
        <v>0.65</v>
      </c>
    </row>
    <row r="1789" spans="1:23" x14ac:dyDescent="0.25">
      <c r="A1789">
        <v>1788</v>
      </c>
      <c r="B1789" t="s">
        <v>5944</v>
      </c>
      <c r="C1789" t="s">
        <v>5945</v>
      </c>
      <c r="D1789">
        <v>24</v>
      </c>
      <c r="E1789" t="s">
        <v>29</v>
      </c>
      <c r="F1789" t="s">
        <v>383</v>
      </c>
      <c r="G1789" s="1">
        <v>44120</v>
      </c>
      <c r="H1789" t="s">
        <v>66</v>
      </c>
      <c r="I1789" t="s">
        <v>60</v>
      </c>
      <c r="J1789" s="3" t="s">
        <v>5946</v>
      </c>
      <c r="K1789" t="s">
        <v>62</v>
      </c>
      <c r="M1789" t="s">
        <v>143</v>
      </c>
      <c r="N1789" t="s">
        <v>55</v>
      </c>
      <c r="R1789" t="str">
        <f t="shared" ca="1" si="27"/>
        <v>Arjun</v>
      </c>
      <c r="S1789" t="str">
        <f>IFERROR(TEXT(DATEVALUE(LEFT(Table1[[#This Row],[Date of Purchase]],10)), "MMMM"), TEXT(Table1[[#This Row],[Date of Purchase]], "MMMM"))</f>
        <v>October</v>
      </c>
      <c r="T1789" t="str">
        <f>IF(OR(
  AND(Table1[[#This Row],[Ticket Priority]]="Critical", Table1[[#This Row],[Ticket Status]]&lt;&gt;"Closed"),
  AND(Table1[[#This Row],[Ticket Priority]]="High", Table1[[#This Row],[Ticket Status]]="Open")
), "Yes", "No")</f>
        <v>No</v>
      </c>
      <c r="U1789" s="4" t="str">
        <f>IF(Table1[[#This Row],[Ticket Status]]="Closed","Yes","No")</f>
        <v>No</v>
      </c>
      <c r="V1789" s="4" t="str">
        <f>IF(Table1[[#This Row],[Ticket Status]]="Pending Customer Response","Yes","No")</f>
        <v>No</v>
      </c>
      <c r="W1789" s="5">
        <f ca="1">COUNTIFS(Table1[Agent_name],Table1[[#This Row],[Agent_name]],Table1[Month],Table1[[#This Row],[Month]])/160</f>
        <v>0.23749999999999999</v>
      </c>
    </row>
    <row r="1790" spans="1:23" x14ac:dyDescent="0.25">
      <c r="A1790">
        <v>1789</v>
      </c>
      <c r="B1790" t="s">
        <v>5947</v>
      </c>
      <c r="C1790" t="s">
        <v>5948</v>
      </c>
      <c r="D1790">
        <v>37</v>
      </c>
      <c r="E1790" t="s">
        <v>19</v>
      </c>
      <c r="F1790" t="s">
        <v>207</v>
      </c>
      <c r="G1790" s="1">
        <v>44489</v>
      </c>
      <c r="H1790" t="s">
        <v>21</v>
      </c>
      <c r="I1790" t="s">
        <v>37</v>
      </c>
      <c r="J1790" s="3" t="s">
        <v>5949</v>
      </c>
      <c r="K1790" t="s">
        <v>24</v>
      </c>
      <c r="M1790" t="s">
        <v>143</v>
      </c>
      <c r="N1790" t="s">
        <v>55</v>
      </c>
      <c r="O1790" s="2">
        <v>45078.800416666665</v>
      </c>
      <c r="R1790" t="str">
        <f t="shared" ca="1" si="27"/>
        <v>Sara</v>
      </c>
      <c r="S1790" t="str">
        <f>IFERROR(TEXT(DATEVALUE(LEFT(Table1[[#This Row],[Date of Purchase]],10)), "MMMM"), TEXT(Table1[[#This Row],[Date of Purchase]], "MMMM"))</f>
        <v>October</v>
      </c>
      <c r="T1790" t="str">
        <f>IF(OR(
  AND(Table1[[#This Row],[Ticket Priority]]="Critical", Table1[[#This Row],[Ticket Status]]&lt;&gt;"Closed"),
  AND(Table1[[#This Row],[Ticket Priority]]="High", Table1[[#This Row],[Ticket Status]]="Open")
), "Yes", "No")</f>
        <v>No</v>
      </c>
      <c r="U1790" s="4" t="str">
        <f>IF(Table1[[#This Row],[Ticket Status]]="Closed","Yes","No")</f>
        <v>No</v>
      </c>
      <c r="V1790" s="4" t="str">
        <f>IF(Table1[[#This Row],[Ticket Status]]="Pending Customer Response","Yes","No")</f>
        <v>Yes</v>
      </c>
      <c r="W1790" s="5">
        <f ca="1">COUNTIFS(Table1[Agent_name],Table1[[#This Row],[Agent_name]],Table1[Month],Table1[[#This Row],[Month]])/160</f>
        <v>0.66874999999999996</v>
      </c>
    </row>
    <row r="1791" spans="1:23" x14ac:dyDescent="0.25">
      <c r="A1791">
        <v>1790</v>
      </c>
      <c r="B1791" t="s">
        <v>5950</v>
      </c>
      <c r="C1791" t="s">
        <v>5951</v>
      </c>
      <c r="D1791">
        <v>28</v>
      </c>
      <c r="E1791" t="s">
        <v>19</v>
      </c>
      <c r="F1791" t="s">
        <v>117</v>
      </c>
      <c r="G1791" s="1">
        <v>44006</v>
      </c>
      <c r="H1791" t="s">
        <v>66</v>
      </c>
      <c r="I1791" t="s">
        <v>72</v>
      </c>
      <c r="J1791" s="3" t="s">
        <v>5952</v>
      </c>
      <c r="K1791" t="s">
        <v>24</v>
      </c>
      <c r="M1791" t="s">
        <v>89</v>
      </c>
      <c r="N1791" t="s">
        <v>26</v>
      </c>
      <c r="O1791" s="2">
        <v>45078.310856481483</v>
      </c>
      <c r="R1791" t="str">
        <f t="shared" ca="1" si="27"/>
        <v>Karan</v>
      </c>
      <c r="S1791" t="str">
        <f>IFERROR(TEXT(DATEVALUE(LEFT(Table1[[#This Row],[Date of Purchase]],10)), "MMMM"), TEXT(Table1[[#This Row],[Date of Purchase]], "MMMM"))</f>
        <v>June</v>
      </c>
      <c r="T1791" t="str">
        <f>IF(OR(
  AND(Table1[[#This Row],[Ticket Priority]]="Critical", Table1[[#This Row],[Ticket Status]]&lt;&gt;"Closed"),
  AND(Table1[[#This Row],[Ticket Priority]]="High", Table1[[#This Row],[Ticket Status]]="Open")
), "Yes", "No")</f>
        <v>No</v>
      </c>
      <c r="U1791" s="4" t="str">
        <f>IF(Table1[[#This Row],[Ticket Status]]="Closed","Yes","No")</f>
        <v>No</v>
      </c>
      <c r="V1791" s="4" t="str">
        <f>IF(Table1[[#This Row],[Ticket Status]]="Pending Customer Response","Yes","No")</f>
        <v>Yes</v>
      </c>
      <c r="W1791" s="5">
        <f ca="1">COUNTIFS(Table1[Agent_name],Table1[[#This Row],[Agent_name]],Table1[Month],Table1[[#This Row],[Month]])/160</f>
        <v>0.27500000000000002</v>
      </c>
    </row>
    <row r="1792" spans="1:23" x14ac:dyDescent="0.25">
      <c r="A1792">
        <v>1791</v>
      </c>
      <c r="B1792" t="s">
        <v>5953</v>
      </c>
      <c r="C1792" t="s">
        <v>5954</v>
      </c>
      <c r="D1792">
        <v>63</v>
      </c>
      <c r="E1792" t="s">
        <v>58</v>
      </c>
      <c r="F1792" t="s">
        <v>173</v>
      </c>
      <c r="G1792" s="1">
        <v>44401</v>
      </c>
      <c r="H1792" t="s">
        <v>21</v>
      </c>
      <c r="I1792" t="s">
        <v>177</v>
      </c>
      <c r="J1792" s="3" t="s">
        <v>5955</v>
      </c>
      <c r="K1792" t="s">
        <v>62</v>
      </c>
      <c r="M1792" t="s">
        <v>25</v>
      </c>
      <c r="N1792" t="s">
        <v>33</v>
      </c>
      <c r="R1792" t="str">
        <f t="shared" ca="1" si="27"/>
        <v>Neha</v>
      </c>
      <c r="S1792" t="str">
        <f>IFERROR(TEXT(DATEVALUE(LEFT(Table1[[#This Row],[Date of Purchase]],10)), "MMMM"), TEXT(Table1[[#This Row],[Date of Purchase]], "MMMM"))</f>
        <v>July</v>
      </c>
      <c r="T1792" t="str">
        <f>IF(OR(
  AND(Table1[[#This Row],[Ticket Priority]]="Critical", Table1[[#This Row],[Ticket Status]]&lt;&gt;"Closed"),
  AND(Table1[[#This Row],[Ticket Priority]]="High", Table1[[#This Row],[Ticket Status]]="Open")
), "Yes", "No")</f>
        <v>Yes</v>
      </c>
      <c r="U1792" s="4" t="str">
        <f>IF(Table1[[#This Row],[Ticket Status]]="Closed","Yes","No")</f>
        <v>No</v>
      </c>
      <c r="V1792" s="4" t="str">
        <f>IF(Table1[[#This Row],[Ticket Status]]="Pending Customer Response","Yes","No")</f>
        <v>No</v>
      </c>
      <c r="W1792" s="5">
        <f ca="1">COUNTIFS(Table1[Agent_name],Table1[[#This Row],[Agent_name]],Table1[Month],Table1[[#This Row],[Month]])/160</f>
        <v>0.23125000000000001</v>
      </c>
    </row>
    <row r="1793" spans="1:23" x14ac:dyDescent="0.25">
      <c r="A1793">
        <v>1792</v>
      </c>
      <c r="B1793" t="s">
        <v>5956</v>
      </c>
      <c r="C1793" t="s">
        <v>5957</v>
      </c>
      <c r="D1793">
        <v>40</v>
      </c>
      <c r="E1793" t="s">
        <v>19</v>
      </c>
      <c r="F1793" t="s">
        <v>30</v>
      </c>
      <c r="G1793" s="1">
        <v>43951</v>
      </c>
      <c r="H1793" t="s">
        <v>59</v>
      </c>
      <c r="I1793" t="s">
        <v>31</v>
      </c>
      <c r="J1793" s="3" t="s">
        <v>5958</v>
      </c>
      <c r="K1793" t="s">
        <v>62</v>
      </c>
      <c r="M1793" t="s">
        <v>41</v>
      </c>
      <c r="N1793" t="s">
        <v>83</v>
      </c>
      <c r="R1793" t="str">
        <f t="shared" ca="1" si="27"/>
        <v>Priya</v>
      </c>
      <c r="S1793" t="str">
        <f>IFERROR(TEXT(DATEVALUE(LEFT(Table1[[#This Row],[Date of Purchase]],10)), "MMMM"), TEXT(Table1[[#This Row],[Date of Purchase]], "MMMM"))</f>
        <v>April</v>
      </c>
      <c r="T1793" t="str">
        <f>IF(OR(
  AND(Table1[[#This Row],[Ticket Priority]]="Critical", Table1[[#This Row],[Ticket Status]]&lt;&gt;"Closed"),
  AND(Table1[[#This Row],[Ticket Priority]]="High", Table1[[#This Row],[Ticket Status]]="Open")
), "Yes", "No")</f>
        <v>No</v>
      </c>
      <c r="U1793" s="4" t="str">
        <f>IF(Table1[[#This Row],[Ticket Status]]="Closed","Yes","No")</f>
        <v>No</v>
      </c>
      <c r="V1793" s="4" t="str">
        <f>IF(Table1[[#This Row],[Ticket Status]]="Pending Customer Response","Yes","No")</f>
        <v>No</v>
      </c>
      <c r="W1793" s="5">
        <f ca="1">COUNTIFS(Table1[Agent_name],Table1[[#This Row],[Agent_name]],Table1[Month],Table1[[#This Row],[Month]])/160</f>
        <v>0.48749999999999999</v>
      </c>
    </row>
    <row r="1794" spans="1:23" x14ac:dyDescent="0.25">
      <c r="A1794">
        <v>1793</v>
      </c>
      <c r="B1794" t="s">
        <v>299</v>
      </c>
      <c r="C1794" t="s">
        <v>5959</v>
      </c>
      <c r="D1794">
        <v>56</v>
      </c>
      <c r="E1794" t="s">
        <v>29</v>
      </c>
      <c r="F1794" t="s">
        <v>65</v>
      </c>
      <c r="G1794" s="1">
        <v>43884</v>
      </c>
      <c r="H1794" t="s">
        <v>59</v>
      </c>
      <c r="I1794" t="s">
        <v>93</v>
      </c>
      <c r="J1794" s="3" t="s">
        <v>5960</v>
      </c>
      <c r="K1794" t="s">
        <v>62</v>
      </c>
      <c r="M1794" t="s">
        <v>25</v>
      </c>
      <c r="N1794" t="s">
        <v>26</v>
      </c>
      <c r="R1794" t="str">
        <f t="shared" ref="R1794:R1857" ca="1" si="28">CHOOSE(
RANDBETWEEN(1,20),
"Aisha","Aisha","Aisha","Aisha",
"Ravi","Ravi","Ravi",
"Sara","Sara","Sara",
"Mohit","Mohit",
"Priya","Priya",
"Arjun",
"Neha","Rahul","Divya","Karan","Meera","Sanjay"
)</f>
        <v>Sara</v>
      </c>
      <c r="S1794" t="str">
        <f>IFERROR(TEXT(DATEVALUE(LEFT(Table1[[#This Row],[Date of Purchase]],10)), "MMMM"), TEXT(Table1[[#This Row],[Date of Purchase]], "MMMM"))</f>
        <v>February</v>
      </c>
      <c r="T1794" t="str">
        <f>IF(OR(
  AND(Table1[[#This Row],[Ticket Priority]]="Critical", Table1[[#This Row],[Ticket Status]]&lt;&gt;"Closed"),
  AND(Table1[[#This Row],[Ticket Priority]]="High", Table1[[#This Row],[Ticket Status]]="Open")
), "Yes", "No")</f>
        <v>Yes</v>
      </c>
      <c r="U1794" s="4" t="str">
        <f>IF(Table1[[#This Row],[Ticket Status]]="Closed","Yes","No")</f>
        <v>No</v>
      </c>
      <c r="V1794" s="4" t="str">
        <f>IF(Table1[[#This Row],[Ticket Status]]="Pending Customer Response","Yes","No")</f>
        <v>No</v>
      </c>
      <c r="W1794" s="5">
        <f ca="1">COUNTIFS(Table1[Agent_name],Table1[[#This Row],[Agent_name]],Table1[Month],Table1[[#This Row],[Month]])/160</f>
        <v>0.65625</v>
      </c>
    </row>
    <row r="1795" spans="1:23" x14ac:dyDescent="0.25">
      <c r="A1795">
        <v>1794</v>
      </c>
      <c r="B1795" t="s">
        <v>5961</v>
      </c>
      <c r="C1795" t="s">
        <v>5962</v>
      </c>
      <c r="D1795">
        <v>21</v>
      </c>
      <c r="E1795" t="s">
        <v>58</v>
      </c>
      <c r="F1795" t="s">
        <v>44</v>
      </c>
      <c r="G1795" s="1">
        <v>44213</v>
      </c>
      <c r="H1795" t="s">
        <v>67</v>
      </c>
      <c r="I1795" t="s">
        <v>67</v>
      </c>
      <c r="J1795" s="3" t="s">
        <v>5963</v>
      </c>
      <c r="K1795" t="s">
        <v>24</v>
      </c>
      <c r="M1795" t="s">
        <v>25</v>
      </c>
      <c r="N1795" t="s">
        <v>55</v>
      </c>
      <c r="O1795" s="2">
        <v>45078.324120370373</v>
      </c>
      <c r="R1795" t="str">
        <f t="shared" ca="1" si="28"/>
        <v>Neha</v>
      </c>
      <c r="S1795" t="str">
        <f>IFERROR(TEXT(DATEVALUE(LEFT(Table1[[#This Row],[Date of Purchase]],10)), "MMMM"), TEXT(Table1[[#This Row],[Date of Purchase]], "MMMM"))</f>
        <v>January</v>
      </c>
      <c r="T1795" t="str">
        <f>IF(OR(
  AND(Table1[[#This Row],[Ticket Priority]]="Critical", Table1[[#This Row],[Ticket Status]]&lt;&gt;"Closed"),
  AND(Table1[[#This Row],[Ticket Priority]]="High", Table1[[#This Row],[Ticket Status]]="Open")
), "Yes", "No")</f>
        <v>Yes</v>
      </c>
      <c r="U1795" s="4" t="str">
        <f>IF(Table1[[#This Row],[Ticket Status]]="Closed","Yes","No")</f>
        <v>No</v>
      </c>
      <c r="V1795" s="4" t="str">
        <f>IF(Table1[[#This Row],[Ticket Status]]="Pending Customer Response","Yes","No")</f>
        <v>Yes</v>
      </c>
      <c r="W1795" s="5">
        <f ca="1">COUNTIFS(Table1[Agent_name],Table1[[#This Row],[Agent_name]],Table1[Month],Table1[[#This Row],[Month]])/160</f>
        <v>0.21875</v>
      </c>
    </row>
    <row r="1796" spans="1:23" x14ac:dyDescent="0.25">
      <c r="A1796">
        <v>1795</v>
      </c>
      <c r="B1796" t="s">
        <v>5964</v>
      </c>
      <c r="C1796" t="s">
        <v>5965</v>
      </c>
      <c r="D1796">
        <v>34</v>
      </c>
      <c r="E1796" t="s">
        <v>58</v>
      </c>
      <c r="F1796" t="s">
        <v>92</v>
      </c>
      <c r="G1796" s="1">
        <v>44139</v>
      </c>
      <c r="H1796" t="s">
        <v>21</v>
      </c>
      <c r="I1796" t="s">
        <v>52</v>
      </c>
      <c r="J1796" s="3" t="s">
        <v>5966</v>
      </c>
      <c r="K1796" t="s">
        <v>62</v>
      </c>
      <c r="M1796" t="s">
        <v>25</v>
      </c>
      <c r="N1796" t="s">
        <v>33</v>
      </c>
      <c r="R1796" t="str">
        <f t="shared" ca="1" si="28"/>
        <v>Priya</v>
      </c>
      <c r="S1796" t="str">
        <f>IFERROR(TEXT(DATEVALUE(LEFT(Table1[[#This Row],[Date of Purchase]],10)), "MMMM"), TEXT(Table1[[#This Row],[Date of Purchase]], "MMMM"))</f>
        <v>November</v>
      </c>
      <c r="T1796" t="str">
        <f>IF(OR(
  AND(Table1[[#This Row],[Ticket Priority]]="Critical", Table1[[#This Row],[Ticket Status]]&lt;&gt;"Closed"),
  AND(Table1[[#This Row],[Ticket Priority]]="High", Table1[[#This Row],[Ticket Status]]="Open")
), "Yes", "No")</f>
        <v>Yes</v>
      </c>
      <c r="U1796" s="4" t="str">
        <f>IF(Table1[[#This Row],[Ticket Status]]="Closed","Yes","No")</f>
        <v>No</v>
      </c>
      <c r="V1796" s="4" t="str">
        <f>IF(Table1[[#This Row],[Ticket Status]]="Pending Customer Response","Yes","No")</f>
        <v>No</v>
      </c>
      <c r="W1796" s="5">
        <f ca="1">COUNTIFS(Table1[Agent_name],Table1[[#This Row],[Agent_name]],Table1[Month],Table1[[#This Row],[Month]])/160</f>
        <v>0.41249999999999998</v>
      </c>
    </row>
    <row r="1797" spans="1:23" x14ac:dyDescent="0.25">
      <c r="A1797">
        <v>1796</v>
      </c>
      <c r="B1797" t="s">
        <v>5967</v>
      </c>
      <c r="C1797" t="s">
        <v>5968</v>
      </c>
      <c r="D1797">
        <v>66</v>
      </c>
      <c r="E1797" t="s">
        <v>58</v>
      </c>
      <c r="F1797" t="s">
        <v>655</v>
      </c>
      <c r="G1797" s="1">
        <v>43837</v>
      </c>
      <c r="H1797" t="s">
        <v>66</v>
      </c>
      <c r="I1797" t="s">
        <v>52</v>
      </c>
      <c r="J1797" s="3" t="s">
        <v>5969</v>
      </c>
      <c r="K1797" t="s">
        <v>62</v>
      </c>
      <c r="M1797" t="s">
        <v>89</v>
      </c>
      <c r="N1797" t="s">
        <v>26</v>
      </c>
      <c r="R1797" t="str">
        <f t="shared" ca="1" si="28"/>
        <v>Sara</v>
      </c>
      <c r="S1797" t="str">
        <f>IFERROR(TEXT(DATEVALUE(LEFT(Table1[[#This Row],[Date of Purchase]],10)), "MMMM"), TEXT(Table1[[#This Row],[Date of Purchase]], "MMMM"))</f>
        <v>January</v>
      </c>
      <c r="T1797" t="str">
        <f>IF(OR(
  AND(Table1[[#This Row],[Ticket Priority]]="Critical", Table1[[#This Row],[Ticket Status]]&lt;&gt;"Closed"),
  AND(Table1[[#This Row],[Ticket Priority]]="High", Table1[[#This Row],[Ticket Status]]="Open")
), "Yes", "No")</f>
        <v>Yes</v>
      </c>
      <c r="U1797" s="4" t="str">
        <f>IF(Table1[[#This Row],[Ticket Status]]="Closed","Yes","No")</f>
        <v>No</v>
      </c>
      <c r="V1797" s="4" t="str">
        <f>IF(Table1[[#This Row],[Ticket Status]]="Pending Customer Response","Yes","No")</f>
        <v>No</v>
      </c>
      <c r="W1797" s="5">
        <f ca="1">COUNTIFS(Table1[Agent_name],Table1[[#This Row],[Agent_name]],Table1[Month],Table1[[#This Row],[Month]])/160</f>
        <v>0.70625000000000004</v>
      </c>
    </row>
    <row r="1798" spans="1:23" x14ac:dyDescent="0.25">
      <c r="A1798">
        <v>1797</v>
      </c>
      <c r="B1798" t="s">
        <v>5970</v>
      </c>
      <c r="C1798" t="s">
        <v>5971</v>
      </c>
      <c r="D1798">
        <v>37</v>
      </c>
      <c r="E1798" t="s">
        <v>19</v>
      </c>
      <c r="F1798" t="s">
        <v>699</v>
      </c>
      <c r="G1798" s="1">
        <v>43985</v>
      </c>
      <c r="H1798" t="s">
        <v>67</v>
      </c>
      <c r="I1798" t="s">
        <v>141</v>
      </c>
      <c r="J1798" s="3" t="s">
        <v>5972</v>
      </c>
      <c r="K1798" t="s">
        <v>62</v>
      </c>
      <c r="M1798" t="s">
        <v>89</v>
      </c>
      <c r="N1798" t="s">
        <v>26</v>
      </c>
      <c r="R1798" t="str">
        <f t="shared" ca="1" si="28"/>
        <v>Arjun</v>
      </c>
      <c r="S1798" t="str">
        <f>IFERROR(TEXT(DATEVALUE(LEFT(Table1[[#This Row],[Date of Purchase]],10)), "MMMM"), TEXT(Table1[[#This Row],[Date of Purchase]], "MMMM"))</f>
        <v>June</v>
      </c>
      <c r="T1798" t="str">
        <f>IF(OR(
  AND(Table1[[#This Row],[Ticket Priority]]="Critical", Table1[[#This Row],[Ticket Status]]&lt;&gt;"Closed"),
  AND(Table1[[#This Row],[Ticket Priority]]="High", Table1[[#This Row],[Ticket Status]]="Open")
), "Yes", "No")</f>
        <v>Yes</v>
      </c>
      <c r="U1798" s="4" t="str">
        <f>IF(Table1[[#This Row],[Ticket Status]]="Closed","Yes","No")</f>
        <v>No</v>
      </c>
      <c r="V1798" s="4" t="str">
        <f>IF(Table1[[#This Row],[Ticket Status]]="Pending Customer Response","Yes","No")</f>
        <v>No</v>
      </c>
      <c r="W1798" s="5">
        <f ca="1">COUNTIFS(Table1[Agent_name],Table1[[#This Row],[Agent_name]],Table1[Month],Table1[[#This Row],[Month]])/160</f>
        <v>0.28749999999999998</v>
      </c>
    </row>
    <row r="1799" spans="1:23" x14ac:dyDescent="0.25">
      <c r="A1799">
        <v>1798</v>
      </c>
      <c r="B1799" t="s">
        <v>5973</v>
      </c>
      <c r="C1799" t="s">
        <v>5974</v>
      </c>
      <c r="D1799">
        <v>69</v>
      </c>
      <c r="E1799" t="s">
        <v>58</v>
      </c>
      <c r="F1799" t="s">
        <v>242</v>
      </c>
      <c r="G1799" s="1">
        <v>44036</v>
      </c>
      <c r="H1799" t="s">
        <v>21</v>
      </c>
      <c r="I1799" t="s">
        <v>113</v>
      </c>
      <c r="J1799" s="3" t="s">
        <v>5975</v>
      </c>
      <c r="K1799" t="s">
        <v>24</v>
      </c>
      <c r="M1799" t="s">
        <v>89</v>
      </c>
      <c r="N1799" t="s">
        <v>55</v>
      </c>
      <c r="O1799" s="2">
        <v>45078.763078703705</v>
      </c>
      <c r="R1799" t="str">
        <f t="shared" ca="1" si="28"/>
        <v>Aisha</v>
      </c>
      <c r="S1799" t="str">
        <f>IFERROR(TEXT(DATEVALUE(LEFT(Table1[[#This Row],[Date of Purchase]],10)), "MMMM"), TEXT(Table1[[#This Row],[Date of Purchase]], "MMMM"))</f>
        <v>July</v>
      </c>
      <c r="T1799" t="str">
        <f>IF(OR(
  AND(Table1[[#This Row],[Ticket Priority]]="Critical", Table1[[#This Row],[Ticket Status]]&lt;&gt;"Closed"),
  AND(Table1[[#This Row],[Ticket Priority]]="High", Table1[[#This Row],[Ticket Status]]="Open")
), "Yes", "No")</f>
        <v>No</v>
      </c>
      <c r="U1799" s="4" t="str">
        <f>IF(Table1[[#This Row],[Ticket Status]]="Closed","Yes","No")</f>
        <v>No</v>
      </c>
      <c r="V1799" s="4" t="str">
        <f>IF(Table1[[#This Row],[Ticket Status]]="Pending Customer Response","Yes","No")</f>
        <v>Yes</v>
      </c>
      <c r="W1799" s="5">
        <f ca="1">COUNTIFS(Table1[Agent_name],Table1[[#This Row],[Agent_name]],Table1[Month],Table1[[#This Row],[Month]])/160</f>
        <v>0.875</v>
      </c>
    </row>
    <row r="1800" spans="1:23" x14ac:dyDescent="0.25">
      <c r="A1800">
        <v>1799</v>
      </c>
      <c r="B1800" t="s">
        <v>5976</v>
      </c>
      <c r="C1800" t="s">
        <v>5977</v>
      </c>
      <c r="D1800">
        <v>60</v>
      </c>
      <c r="E1800" t="s">
        <v>58</v>
      </c>
      <c r="F1800" t="s">
        <v>281</v>
      </c>
      <c r="G1800" s="1">
        <v>43870</v>
      </c>
      <c r="H1800" t="s">
        <v>45</v>
      </c>
      <c r="I1800" t="s">
        <v>22</v>
      </c>
      <c r="J1800" s="3" t="s">
        <v>5978</v>
      </c>
      <c r="K1800" t="s">
        <v>24</v>
      </c>
      <c r="M1800" t="s">
        <v>41</v>
      </c>
      <c r="N1800" t="s">
        <v>26</v>
      </c>
      <c r="O1800" s="2">
        <v>45078.774907407409</v>
      </c>
      <c r="R1800" t="str">
        <f t="shared" ca="1" si="28"/>
        <v>Divya</v>
      </c>
      <c r="S1800" t="str">
        <f>IFERROR(TEXT(DATEVALUE(LEFT(Table1[[#This Row],[Date of Purchase]],10)), "MMMM"), TEXT(Table1[[#This Row],[Date of Purchase]], "MMMM"))</f>
        <v>February</v>
      </c>
      <c r="T1800" t="str">
        <f>IF(OR(
  AND(Table1[[#This Row],[Ticket Priority]]="Critical", Table1[[#This Row],[Ticket Status]]&lt;&gt;"Closed"),
  AND(Table1[[#This Row],[Ticket Priority]]="High", Table1[[#This Row],[Ticket Status]]="Open")
), "Yes", "No")</f>
        <v>No</v>
      </c>
      <c r="U1800" s="4" t="str">
        <f>IF(Table1[[#This Row],[Ticket Status]]="Closed","Yes","No")</f>
        <v>No</v>
      </c>
      <c r="V1800" s="4" t="str">
        <f>IF(Table1[[#This Row],[Ticket Status]]="Pending Customer Response","Yes","No")</f>
        <v>Yes</v>
      </c>
      <c r="W1800" s="5">
        <f ca="1">COUNTIFS(Table1[Agent_name],Table1[[#This Row],[Agent_name]],Table1[Month],Table1[[#This Row],[Month]])/160</f>
        <v>0.25624999999999998</v>
      </c>
    </row>
    <row r="1801" spans="1:23" x14ac:dyDescent="0.25">
      <c r="A1801">
        <v>1800</v>
      </c>
      <c r="B1801" t="s">
        <v>5979</v>
      </c>
      <c r="C1801" t="s">
        <v>5980</v>
      </c>
      <c r="D1801">
        <v>24</v>
      </c>
      <c r="E1801" t="s">
        <v>29</v>
      </c>
      <c r="F1801" t="s">
        <v>125</v>
      </c>
      <c r="G1801" s="1">
        <v>44253</v>
      </c>
      <c r="H1801" t="s">
        <v>59</v>
      </c>
      <c r="I1801" t="s">
        <v>37</v>
      </c>
      <c r="J1801" s="3" t="s">
        <v>985</v>
      </c>
      <c r="K1801" t="s">
        <v>24</v>
      </c>
      <c r="M1801" t="s">
        <v>89</v>
      </c>
      <c r="N1801" t="s">
        <v>33</v>
      </c>
      <c r="O1801" s="2">
        <v>45078.177002314813</v>
      </c>
      <c r="R1801" t="str">
        <f t="shared" ca="1" si="28"/>
        <v>Aisha</v>
      </c>
      <c r="S1801" t="str">
        <f>IFERROR(TEXT(DATEVALUE(LEFT(Table1[[#This Row],[Date of Purchase]],10)), "MMMM"), TEXT(Table1[[#This Row],[Date of Purchase]], "MMMM"))</f>
        <v>February</v>
      </c>
      <c r="T1801" t="str">
        <f>IF(OR(
  AND(Table1[[#This Row],[Ticket Priority]]="Critical", Table1[[#This Row],[Ticket Status]]&lt;&gt;"Closed"),
  AND(Table1[[#This Row],[Ticket Priority]]="High", Table1[[#This Row],[Ticket Status]]="Open")
), "Yes", "No")</f>
        <v>No</v>
      </c>
      <c r="U1801" s="4" t="str">
        <f>IF(Table1[[#This Row],[Ticket Status]]="Closed","Yes","No")</f>
        <v>No</v>
      </c>
      <c r="V1801" s="4" t="str">
        <f>IF(Table1[[#This Row],[Ticket Status]]="Pending Customer Response","Yes","No")</f>
        <v>Yes</v>
      </c>
      <c r="W1801" s="5">
        <f ca="1">COUNTIFS(Table1[Agent_name],Table1[[#This Row],[Agent_name]],Table1[Month],Table1[[#This Row],[Month]])/160</f>
        <v>0.85624999999999996</v>
      </c>
    </row>
    <row r="1802" spans="1:23" x14ac:dyDescent="0.25">
      <c r="A1802">
        <v>1801</v>
      </c>
      <c r="B1802" t="s">
        <v>5981</v>
      </c>
      <c r="C1802" t="s">
        <v>5982</v>
      </c>
      <c r="D1802">
        <v>55</v>
      </c>
      <c r="E1802" t="s">
        <v>58</v>
      </c>
      <c r="F1802" t="s">
        <v>211</v>
      </c>
      <c r="G1802" s="1">
        <v>44211</v>
      </c>
      <c r="H1802" t="s">
        <v>45</v>
      </c>
      <c r="I1802" t="s">
        <v>37</v>
      </c>
      <c r="J1802" s="3" t="s">
        <v>5983</v>
      </c>
      <c r="K1802" t="s">
        <v>24</v>
      </c>
      <c r="M1802" t="s">
        <v>41</v>
      </c>
      <c r="N1802" t="s">
        <v>26</v>
      </c>
      <c r="O1802" s="2">
        <v>45078.817291666666</v>
      </c>
      <c r="R1802" t="str">
        <f t="shared" ca="1" si="28"/>
        <v>Sara</v>
      </c>
      <c r="S1802" t="str">
        <f>IFERROR(TEXT(DATEVALUE(LEFT(Table1[[#This Row],[Date of Purchase]],10)), "MMMM"), TEXT(Table1[[#This Row],[Date of Purchase]], "MMMM"))</f>
        <v>January</v>
      </c>
      <c r="T1802" t="str">
        <f>IF(OR(
  AND(Table1[[#This Row],[Ticket Priority]]="Critical", Table1[[#This Row],[Ticket Status]]&lt;&gt;"Closed"),
  AND(Table1[[#This Row],[Ticket Priority]]="High", Table1[[#This Row],[Ticket Status]]="Open")
), "Yes", "No")</f>
        <v>No</v>
      </c>
      <c r="U1802" s="4" t="str">
        <f>IF(Table1[[#This Row],[Ticket Status]]="Closed","Yes","No")</f>
        <v>No</v>
      </c>
      <c r="V1802" s="4" t="str">
        <f>IF(Table1[[#This Row],[Ticket Status]]="Pending Customer Response","Yes","No")</f>
        <v>Yes</v>
      </c>
      <c r="W1802" s="5">
        <f ca="1">COUNTIFS(Table1[Agent_name],Table1[[#This Row],[Agent_name]],Table1[Month],Table1[[#This Row],[Month]])/160</f>
        <v>0.70625000000000004</v>
      </c>
    </row>
    <row r="1803" spans="1:23" x14ac:dyDescent="0.25">
      <c r="A1803">
        <v>1802</v>
      </c>
      <c r="B1803" t="s">
        <v>5984</v>
      </c>
      <c r="C1803" t="s">
        <v>5985</v>
      </c>
      <c r="D1803">
        <v>43</v>
      </c>
      <c r="E1803" t="s">
        <v>29</v>
      </c>
      <c r="F1803" t="s">
        <v>223</v>
      </c>
      <c r="G1803" s="1">
        <v>44475</v>
      </c>
      <c r="H1803" t="s">
        <v>59</v>
      </c>
      <c r="I1803" t="s">
        <v>37</v>
      </c>
      <c r="J1803" s="3" t="s">
        <v>5986</v>
      </c>
      <c r="K1803" t="s">
        <v>62</v>
      </c>
      <c r="M1803" t="s">
        <v>41</v>
      </c>
      <c r="N1803" t="s">
        <v>55</v>
      </c>
      <c r="R1803" t="str">
        <f t="shared" ca="1" si="28"/>
        <v>Priya</v>
      </c>
      <c r="S1803" t="str">
        <f>IFERROR(TEXT(DATEVALUE(LEFT(Table1[[#This Row],[Date of Purchase]],10)), "MMMM"), TEXT(Table1[[#This Row],[Date of Purchase]], "MMMM"))</f>
        <v>October</v>
      </c>
      <c r="T1803" t="str">
        <f>IF(OR(
  AND(Table1[[#This Row],[Ticket Priority]]="Critical", Table1[[#This Row],[Ticket Status]]&lt;&gt;"Closed"),
  AND(Table1[[#This Row],[Ticket Priority]]="High", Table1[[#This Row],[Ticket Status]]="Open")
), "Yes", "No")</f>
        <v>No</v>
      </c>
      <c r="U1803" s="4" t="str">
        <f>IF(Table1[[#This Row],[Ticket Status]]="Closed","Yes","No")</f>
        <v>No</v>
      </c>
      <c r="V1803" s="4" t="str">
        <f>IF(Table1[[#This Row],[Ticket Status]]="Pending Customer Response","Yes","No")</f>
        <v>No</v>
      </c>
      <c r="W1803" s="5">
        <f ca="1">COUNTIFS(Table1[Agent_name],Table1[[#This Row],[Agent_name]],Table1[Month],Table1[[#This Row],[Month]])/160</f>
        <v>0.58125000000000004</v>
      </c>
    </row>
    <row r="1804" spans="1:23" x14ac:dyDescent="0.25">
      <c r="A1804">
        <v>1803</v>
      </c>
      <c r="B1804" t="s">
        <v>5987</v>
      </c>
      <c r="C1804" t="s">
        <v>5988</v>
      </c>
      <c r="D1804">
        <v>42</v>
      </c>
      <c r="E1804" t="s">
        <v>58</v>
      </c>
      <c r="F1804" t="s">
        <v>173</v>
      </c>
      <c r="G1804" s="1">
        <v>44429</v>
      </c>
      <c r="H1804" t="s">
        <v>45</v>
      </c>
      <c r="I1804" t="s">
        <v>72</v>
      </c>
      <c r="J1804" s="3" t="s">
        <v>1057</v>
      </c>
      <c r="K1804" t="s">
        <v>24</v>
      </c>
      <c r="M1804" t="s">
        <v>143</v>
      </c>
      <c r="N1804" t="s">
        <v>83</v>
      </c>
      <c r="O1804" s="2">
        <v>45078.554814814815</v>
      </c>
      <c r="R1804" t="str">
        <f t="shared" ca="1" si="28"/>
        <v>Aisha</v>
      </c>
      <c r="S1804" t="str">
        <f>IFERROR(TEXT(DATEVALUE(LEFT(Table1[[#This Row],[Date of Purchase]],10)), "MMMM"), TEXT(Table1[[#This Row],[Date of Purchase]], "MMMM"))</f>
        <v>August</v>
      </c>
      <c r="T1804" t="str">
        <f>IF(OR(
  AND(Table1[[#This Row],[Ticket Priority]]="Critical", Table1[[#This Row],[Ticket Status]]&lt;&gt;"Closed"),
  AND(Table1[[#This Row],[Ticket Priority]]="High", Table1[[#This Row],[Ticket Status]]="Open")
), "Yes", "No")</f>
        <v>No</v>
      </c>
      <c r="U1804" s="4" t="str">
        <f>IF(Table1[[#This Row],[Ticket Status]]="Closed","Yes","No")</f>
        <v>No</v>
      </c>
      <c r="V1804" s="4" t="str">
        <f>IF(Table1[[#This Row],[Ticket Status]]="Pending Customer Response","Yes","No")</f>
        <v>Yes</v>
      </c>
      <c r="W1804" s="5">
        <f ca="1">COUNTIFS(Table1[Agent_name],Table1[[#This Row],[Agent_name]],Table1[Month],Table1[[#This Row],[Month]])/160</f>
        <v>0.86250000000000004</v>
      </c>
    </row>
    <row r="1805" spans="1:23" x14ac:dyDescent="0.25">
      <c r="A1805">
        <v>1804</v>
      </c>
      <c r="B1805" t="s">
        <v>5989</v>
      </c>
      <c r="C1805" t="s">
        <v>5990</v>
      </c>
      <c r="D1805">
        <v>52</v>
      </c>
      <c r="E1805" t="s">
        <v>19</v>
      </c>
      <c r="F1805" t="s">
        <v>86</v>
      </c>
      <c r="G1805" s="1">
        <v>43923</v>
      </c>
      <c r="H1805" t="s">
        <v>67</v>
      </c>
      <c r="I1805" t="s">
        <v>67</v>
      </c>
      <c r="J1805" s="3" t="s">
        <v>5991</v>
      </c>
      <c r="K1805" t="s">
        <v>62</v>
      </c>
      <c r="M1805" t="s">
        <v>89</v>
      </c>
      <c r="N1805" t="s">
        <v>26</v>
      </c>
      <c r="R1805" t="str">
        <f t="shared" ca="1" si="28"/>
        <v>Sara</v>
      </c>
      <c r="S1805" t="str">
        <f>IFERROR(TEXT(DATEVALUE(LEFT(Table1[[#This Row],[Date of Purchase]],10)), "MMMM"), TEXT(Table1[[#This Row],[Date of Purchase]], "MMMM"))</f>
        <v>April</v>
      </c>
      <c r="T1805" t="str">
        <f>IF(OR(
  AND(Table1[[#This Row],[Ticket Priority]]="Critical", Table1[[#This Row],[Ticket Status]]&lt;&gt;"Closed"),
  AND(Table1[[#This Row],[Ticket Priority]]="High", Table1[[#This Row],[Ticket Status]]="Open")
), "Yes", "No")</f>
        <v>Yes</v>
      </c>
      <c r="U1805" s="4" t="str">
        <f>IF(Table1[[#This Row],[Ticket Status]]="Closed","Yes","No")</f>
        <v>No</v>
      </c>
      <c r="V1805" s="4" t="str">
        <f>IF(Table1[[#This Row],[Ticket Status]]="Pending Customer Response","Yes","No")</f>
        <v>No</v>
      </c>
      <c r="W1805" s="5">
        <f ca="1">COUNTIFS(Table1[Agent_name],Table1[[#This Row],[Agent_name]],Table1[Month],Table1[[#This Row],[Month]])/160</f>
        <v>0.75624999999999998</v>
      </c>
    </row>
    <row r="1806" spans="1:23" x14ac:dyDescent="0.25">
      <c r="A1806">
        <v>1805</v>
      </c>
      <c r="B1806" t="s">
        <v>5992</v>
      </c>
      <c r="C1806" t="s">
        <v>5993</v>
      </c>
      <c r="D1806">
        <v>43</v>
      </c>
      <c r="E1806" t="s">
        <v>19</v>
      </c>
      <c r="F1806" t="s">
        <v>286</v>
      </c>
      <c r="G1806" s="1">
        <v>44534</v>
      </c>
      <c r="H1806" t="s">
        <v>67</v>
      </c>
      <c r="I1806" t="s">
        <v>60</v>
      </c>
      <c r="J1806" s="3" t="s">
        <v>5994</v>
      </c>
      <c r="K1806" t="s">
        <v>39</v>
      </c>
      <c r="L1806" t="s">
        <v>5995</v>
      </c>
      <c r="M1806" t="s">
        <v>25</v>
      </c>
      <c r="N1806" t="s">
        <v>26</v>
      </c>
      <c r="O1806" s="2">
        <v>45078.526365740741</v>
      </c>
      <c r="P1806" s="2">
        <v>45078.541643518518</v>
      </c>
      <c r="Q1806">
        <v>1</v>
      </c>
      <c r="R1806" t="str">
        <f t="shared" ca="1" si="28"/>
        <v>Priya</v>
      </c>
      <c r="S1806" t="str">
        <f>IFERROR(TEXT(DATEVALUE(LEFT(Table1[[#This Row],[Date of Purchase]],10)), "MMMM"), TEXT(Table1[[#This Row],[Date of Purchase]], "MMMM"))</f>
        <v>December</v>
      </c>
      <c r="T1806" t="str">
        <f>IF(OR(
  AND(Table1[[#This Row],[Ticket Priority]]="Critical", Table1[[#This Row],[Ticket Status]]&lt;&gt;"Closed"),
  AND(Table1[[#This Row],[Ticket Priority]]="High", Table1[[#This Row],[Ticket Status]]="Open")
), "Yes", "No")</f>
        <v>No</v>
      </c>
      <c r="U1806" s="4" t="str">
        <f>IF(Table1[[#This Row],[Ticket Status]]="Closed","Yes","No")</f>
        <v>Yes</v>
      </c>
      <c r="V1806" s="4" t="str">
        <f>IF(Table1[[#This Row],[Ticket Status]]="Pending Customer Response","Yes","No")</f>
        <v>No</v>
      </c>
      <c r="W1806" s="5">
        <f ca="1">COUNTIFS(Table1[Agent_name],Table1[[#This Row],[Agent_name]],Table1[Month],Table1[[#This Row],[Month]])/160</f>
        <v>0.48749999999999999</v>
      </c>
    </row>
    <row r="1807" spans="1:23" x14ac:dyDescent="0.25">
      <c r="A1807">
        <v>1806</v>
      </c>
      <c r="B1807" t="s">
        <v>5996</v>
      </c>
      <c r="C1807" t="s">
        <v>5997</v>
      </c>
      <c r="D1807">
        <v>42</v>
      </c>
      <c r="E1807" t="s">
        <v>29</v>
      </c>
      <c r="F1807" t="s">
        <v>249</v>
      </c>
      <c r="G1807" s="1">
        <v>44283</v>
      </c>
      <c r="H1807" t="s">
        <v>67</v>
      </c>
      <c r="I1807" t="s">
        <v>141</v>
      </c>
      <c r="J1807" s="3" t="s">
        <v>5998</v>
      </c>
      <c r="K1807" t="s">
        <v>39</v>
      </c>
      <c r="L1807" t="s">
        <v>5999</v>
      </c>
      <c r="M1807" t="s">
        <v>41</v>
      </c>
      <c r="N1807" t="s">
        <v>26</v>
      </c>
      <c r="O1807" s="2">
        <v>45078.113888888889</v>
      </c>
      <c r="P1807" s="2">
        <v>45078.020138888889</v>
      </c>
      <c r="Q1807">
        <v>1</v>
      </c>
      <c r="R1807" t="str">
        <f t="shared" ca="1" si="28"/>
        <v>Karan</v>
      </c>
      <c r="S1807" t="str">
        <f>IFERROR(TEXT(DATEVALUE(LEFT(Table1[[#This Row],[Date of Purchase]],10)), "MMMM"), TEXT(Table1[[#This Row],[Date of Purchase]], "MMMM"))</f>
        <v>March</v>
      </c>
      <c r="T1807" t="str">
        <f>IF(OR(
  AND(Table1[[#This Row],[Ticket Priority]]="Critical", Table1[[#This Row],[Ticket Status]]&lt;&gt;"Closed"),
  AND(Table1[[#This Row],[Ticket Priority]]="High", Table1[[#This Row],[Ticket Status]]="Open")
), "Yes", "No")</f>
        <v>No</v>
      </c>
      <c r="U1807" s="4" t="str">
        <f>IF(Table1[[#This Row],[Ticket Status]]="Closed","Yes","No")</f>
        <v>Yes</v>
      </c>
      <c r="V1807" s="4" t="str">
        <f>IF(Table1[[#This Row],[Ticket Status]]="Pending Customer Response","Yes","No")</f>
        <v>No</v>
      </c>
      <c r="W1807" s="5">
        <f ca="1">COUNTIFS(Table1[Agent_name],Table1[[#This Row],[Agent_name]],Table1[Month],Table1[[#This Row],[Month]])/160</f>
        <v>0.21249999999999999</v>
      </c>
    </row>
    <row r="1808" spans="1:23" x14ac:dyDescent="0.25">
      <c r="A1808">
        <v>1807</v>
      </c>
      <c r="B1808" t="s">
        <v>6000</v>
      </c>
      <c r="C1808" t="s">
        <v>6001</v>
      </c>
      <c r="D1808">
        <v>59</v>
      </c>
      <c r="E1808" t="s">
        <v>29</v>
      </c>
      <c r="F1808" t="s">
        <v>699</v>
      </c>
      <c r="G1808" s="1">
        <v>44374</v>
      </c>
      <c r="H1808" t="s">
        <v>67</v>
      </c>
      <c r="I1808" t="s">
        <v>46</v>
      </c>
      <c r="J1808" s="3" t="s">
        <v>6002</v>
      </c>
      <c r="K1808" t="s">
        <v>39</v>
      </c>
      <c r="L1808" t="s">
        <v>6003</v>
      </c>
      <c r="M1808" t="s">
        <v>143</v>
      </c>
      <c r="N1808" t="s">
        <v>83</v>
      </c>
      <c r="O1808" s="2">
        <v>45078.539594907408</v>
      </c>
      <c r="P1808" s="2">
        <v>45078.477789351855</v>
      </c>
      <c r="Q1808">
        <v>5</v>
      </c>
      <c r="R1808" t="str">
        <f t="shared" ca="1" si="28"/>
        <v>Sara</v>
      </c>
      <c r="S1808" t="str">
        <f>IFERROR(TEXT(DATEVALUE(LEFT(Table1[[#This Row],[Date of Purchase]],10)), "MMMM"), TEXT(Table1[[#This Row],[Date of Purchase]], "MMMM"))</f>
        <v>June</v>
      </c>
      <c r="T1808" t="str">
        <f>IF(OR(
  AND(Table1[[#This Row],[Ticket Priority]]="Critical", Table1[[#This Row],[Ticket Status]]&lt;&gt;"Closed"),
  AND(Table1[[#This Row],[Ticket Priority]]="High", Table1[[#This Row],[Ticket Status]]="Open")
), "Yes", "No")</f>
        <v>No</v>
      </c>
      <c r="U1808" s="4" t="str">
        <f>IF(Table1[[#This Row],[Ticket Status]]="Closed","Yes","No")</f>
        <v>Yes</v>
      </c>
      <c r="V1808" s="4" t="str">
        <f>IF(Table1[[#This Row],[Ticket Status]]="Pending Customer Response","Yes","No")</f>
        <v>No</v>
      </c>
      <c r="W1808" s="5">
        <f ca="1">COUNTIFS(Table1[Agent_name],Table1[[#This Row],[Agent_name]],Table1[Month],Table1[[#This Row],[Month]])/160</f>
        <v>0.65</v>
      </c>
    </row>
    <row r="1809" spans="1:23" x14ac:dyDescent="0.25">
      <c r="A1809">
        <v>1808</v>
      </c>
      <c r="B1809" t="s">
        <v>6004</v>
      </c>
      <c r="C1809" t="s">
        <v>6005</v>
      </c>
      <c r="D1809">
        <v>48</v>
      </c>
      <c r="E1809" t="s">
        <v>58</v>
      </c>
      <c r="F1809" t="s">
        <v>281</v>
      </c>
      <c r="G1809" s="1">
        <v>43885</v>
      </c>
      <c r="H1809" t="s">
        <v>45</v>
      </c>
      <c r="I1809" t="s">
        <v>72</v>
      </c>
      <c r="J1809" s="3" t="s">
        <v>6006</v>
      </c>
      <c r="K1809" t="s">
        <v>39</v>
      </c>
      <c r="L1809" t="s">
        <v>6007</v>
      </c>
      <c r="M1809" t="s">
        <v>143</v>
      </c>
      <c r="N1809" t="s">
        <v>83</v>
      </c>
      <c r="O1809" s="2">
        <v>45078.100717592592</v>
      </c>
      <c r="P1809" s="2">
        <v>45077.940995370373</v>
      </c>
      <c r="Q1809">
        <v>5</v>
      </c>
      <c r="R1809" t="str">
        <f t="shared" ca="1" si="28"/>
        <v>Divya</v>
      </c>
      <c r="S1809" t="str">
        <f>IFERROR(TEXT(DATEVALUE(LEFT(Table1[[#This Row],[Date of Purchase]],10)), "MMMM"), TEXT(Table1[[#This Row],[Date of Purchase]], "MMMM"))</f>
        <v>February</v>
      </c>
      <c r="T1809" t="str">
        <f>IF(OR(
  AND(Table1[[#This Row],[Ticket Priority]]="Critical", Table1[[#This Row],[Ticket Status]]&lt;&gt;"Closed"),
  AND(Table1[[#This Row],[Ticket Priority]]="High", Table1[[#This Row],[Ticket Status]]="Open")
), "Yes", "No")</f>
        <v>No</v>
      </c>
      <c r="U1809" s="4" t="str">
        <f>IF(Table1[[#This Row],[Ticket Status]]="Closed","Yes","No")</f>
        <v>Yes</v>
      </c>
      <c r="V1809" s="4" t="str">
        <f>IF(Table1[[#This Row],[Ticket Status]]="Pending Customer Response","Yes","No")</f>
        <v>No</v>
      </c>
      <c r="W1809" s="5">
        <f ca="1">COUNTIFS(Table1[Agent_name],Table1[[#This Row],[Agent_name]],Table1[Month],Table1[[#This Row],[Month]])/160</f>
        <v>0.25624999999999998</v>
      </c>
    </row>
    <row r="1810" spans="1:23" x14ac:dyDescent="0.25">
      <c r="A1810">
        <v>1809</v>
      </c>
      <c r="B1810" t="s">
        <v>6008</v>
      </c>
      <c r="C1810" t="s">
        <v>6009</v>
      </c>
      <c r="D1810">
        <v>51</v>
      </c>
      <c r="E1810" t="s">
        <v>58</v>
      </c>
      <c r="F1810" t="s">
        <v>92</v>
      </c>
      <c r="G1810" s="1">
        <v>44157</v>
      </c>
      <c r="H1810" t="s">
        <v>67</v>
      </c>
      <c r="I1810" t="s">
        <v>141</v>
      </c>
      <c r="J1810" s="3" t="s">
        <v>6010</v>
      </c>
      <c r="K1810" t="s">
        <v>24</v>
      </c>
      <c r="M1810" t="s">
        <v>143</v>
      </c>
      <c r="N1810" t="s">
        <v>83</v>
      </c>
      <c r="O1810" s="2">
        <v>45078.650740740741</v>
      </c>
      <c r="R1810" t="str">
        <f t="shared" ca="1" si="28"/>
        <v>Neha</v>
      </c>
      <c r="S1810" t="str">
        <f>IFERROR(TEXT(DATEVALUE(LEFT(Table1[[#This Row],[Date of Purchase]],10)), "MMMM"), TEXT(Table1[[#This Row],[Date of Purchase]], "MMMM"))</f>
        <v>November</v>
      </c>
      <c r="T1810" t="str">
        <f>IF(OR(
  AND(Table1[[#This Row],[Ticket Priority]]="Critical", Table1[[#This Row],[Ticket Status]]&lt;&gt;"Closed"),
  AND(Table1[[#This Row],[Ticket Priority]]="High", Table1[[#This Row],[Ticket Status]]="Open")
), "Yes", "No")</f>
        <v>No</v>
      </c>
      <c r="U1810" s="4" t="str">
        <f>IF(Table1[[#This Row],[Ticket Status]]="Closed","Yes","No")</f>
        <v>No</v>
      </c>
      <c r="V1810" s="4" t="str">
        <f>IF(Table1[[#This Row],[Ticket Status]]="Pending Customer Response","Yes","No")</f>
        <v>Yes</v>
      </c>
      <c r="W1810" s="5">
        <f ca="1">COUNTIFS(Table1[Agent_name],Table1[[#This Row],[Agent_name]],Table1[Month],Table1[[#This Row],[Month]])/160</f>
        <v>0.17499999999999999</v>
      </c>
    </row>
    <row r="1811" spans="1:23" x14ac:dyDescent="0.25">
      <c r="A1811">
        <v>1810</v>
      </c>
      <c r="B1811" t="s">
        <v>6011</v>
      </c>
      <c r="C1811" t="s">
        <v>6012</v>
      </c>
      <c r="D1811">
        <v>69</v>
      </c>
      <c r="E1811" t="s">
        <v>58</v>
      </c>
      <c r="F1811" t="s">
        <v>125</v>
      </c>
      <c r="G1811" s="1">
        <v>44454</v>
      </c>
      <c r="H1811" t="s">
        <v>67</v>
      </c>
      <c r="I1811" t="s">
        <v>77</v>
      </c>
      <c r="J1811" s="3" t="s">
        <v>6013</v>
      </c>
      <c r="K1811" t="s">
        <v>24</v>
      </c>
      <c r="M1811" t="s">
        <v>89</v>
      </c>
      <c r="N1811" t="s">
        <v>26</v>
      </c>
      <c r="O1811" s="2">
        <v>45078.861875000002</v>
      </c>
      <c r="R1811" t="str">
        <f t="shared" ca="1" si="28"/>
        <v>Sara</v>
      </c>
      <c r="S1811" t="str">
        <f>IFERROR(TEXT(DATEVALUE(LEFT(Table1[[#This Row],[Date of Purchase]],10)), "MMMM"), TEXT(Table1[[#This Row],[Date of Purchase]], "MMMM"))</f>
        <v>September</v>
      </c>
      <c r="T1811" t="str">
        <f>IF(OR(
  AND(Table1[[#This Row],[Ticket Priority]]="Critical", Table1[[#This Row],[Ticket Status]]&lt;&gt;"Closed"),
  AND(Table1[[#This Row],[Ticket Priority]]="High", Table1[[#This Row],[Ticket Status]]="Open")
), "Yes", "No")</f>
        <v>No</v>
      </c>
      <c r="U1811" s="4" t="str">
        <f>IF(Table1[[#This Row],[Ticket Status]]="Closed","Yes","No")</f>
        <v>No</v>
      </c>
      <c r="V1811" s="4" t="str">
        <f>IF(Table1[[#This Row],[Ticket Status]]="Pending Customer Response","Yes","No")</f>
        <v>Yes</v>
      </c>
      <c r="W1811" s="5">
        <f ca="1">COUNTIFS(Table1[Agent_name],Table1[[#This Row],[Agent_name]],Table1[Month],Table1[[#This Row],[Month]])/160</f>
        <v>0.65</v>
      </c>
    </row>
    <row r="1812" spans="1:23" x14ac:dyDescent="0.25">
      <c r="A1812">
        <v>1811</v>
      </c>
      <c r="B1812" t="s">
        <v>6014</v>
      </c>
      <c r="C1812" t="s">
        <v>6015</v>
      </c>
      <c r="D1812">
        <v>61</v>
      </c>
      <c r="E1812" t="s">
        <v>58</v>
      </c>
      <c r="F1812" t="s">
        <v>81</v>
      </c>
      <c r="G1812" s="1">
        <v>44533</v>
      </c>
      <c r="H1812" t="s">
        <v>45</v>
      </c>
      <c r="I1812" t="s">
        <v>77</v>
      </c>
      <c r="J1812" s="3" t="s">
        <v>6016</v>
      </c>
      <c r="K1812" t="s">
        <v>62</v>
      </c>
      <c r="M1812" t="s">
        <v>41</v>
      </c>
      <c r="N1812" t="s">
        <v>26</v>
      </c>
      <c r="R1812" t="str">
        <f t="shared" ca="1" si="28"/>
        <v>Aisha</v>
      </c>
      <c r="S1812" t="str">
        <f>IFERROR(TEXT(DATEVALUE(LEFT(Table1[[#This Row],[Date of Purchase]],10)), "MMMM"), TEXT(Table1[[#This Row],[Date of Purchase]], "MMMM"))</f>
        <v>December</v>
      </c>
      <c r="T1812" t="str">
        <f>IF(OR(
  AND(Table1[[#This Row],[Ticket Priority]]="Critical", Table1[[#This Row],[Ticket Status]]&lt;&gt;"Closed"),
  AND(Table1[[#This Row],[Ticket Priority]]="High", Table1[[#This Row],[Ticket Status]]="Open")
), "Yes", "No")</f>
        <v>No</v>
      </c>
      <c r="U1812" s="4" t="str">
        <f>IF(Table1[[#This Row],[Ticket Status]]="Closed","Yes","No")</f>
        <v>No</v>
      </c>
      <c r="V1812" s="4" t="str">
        <f>IF(Table1[[#This Row],[Ticket Status]]="Pending Customer Response","Yes","No")</f>
        <v>No</v>
      </c>
      <c r="W1812" s="5">
        <f ca="1">COUNTIFS(Table1[Agent_name],Table1[[#This Row],[Agent_name]],Table1[Month],Table1[[#This Row],[Month]])/160</f>
        <v>0.91249999999999998</v>
      </c>
    </row>
    <row r="1813" spans="1:23" x14ac:dyDescent="0.25">
      <c r="A1813">
        <v>1812</v>
      </c>
      <c r="B1813" t="s">
        <v>6017</v>
      </c>
      <c r="C1813" t="s">
        <v>6018</v>
      </c>
      <c r="D1813">
        <v>32</v>
      </c>
      <c r="E1813" t="s">
        <v>19</v>
      </c>
      <c r="F1813" t="s">
        <v>286</v>
      </c>
      <c r="G1813" s="1">
        <v>44525</v>
      </c>
      <c r="H1813" t="s">
        <v>66</v>
      </c>
      <c r="I1813" t="s">
        <v>150</v>
      </c>
      <c r="J1813" s="3" t="s">
        <v>6019</v>
      </c>
      <c r="K1813" t="s">
        <v>62</v>
      </c>
      <c r="M1813" t="s">
        <v>89</v>
      </c>
      <c r="N1813" t="s">
        <v>33</v>
      </c>
      <c r="R1813" t="str">
        <f t="shared" ca="1" si="28"/>
        <v>Meera</v>
      </c>
      <c r="S1813" t="str">
        <f>IFERROR(TEXT(DATEVALUE(LEFT(Table1[[#This Row],[Date of Purchase]],10)), "MMMM"), TEXT(Table1[[#This Row],[Date of Purchase]], "MMMM"))</f>
        <v>November</v>
      </c>
      <c r="T1813" t="str">
        <f>IF(OR(
  AND(Table1[[#This Row],[Ticket Priority]]="Critical", Table1[[#This Row],[Ticket Status]]&lt;&gt;"Closed"),
  AND(Table1[[#This Row],[Ticket Priority]]="High", Table1[[#This Row],[Ticket Status]]="Open")
), "Yes", "No")</f>
        <v>Yes</v>
      </c>
      <c r="U1813" s="4" t="str">
        <f>IF(Table1[[#This Row],[Ticket Status]]="Closed","Yes","No")</f>
        <v>No</v>
      </c>
      <c r="V1813" s="4" t="str">
        <f>IF(Table1[[#This Row],[Ticket Status]]="Pending Customer Response","Yes","No")</f>
        <v>No</v>
      </c>
      <c r="W1813" s="5">
        <f ca="1">COUNTIFS(Table1[Agent_name],Table1[[#This Row],[Agent_name]],Table1[Month],Table1[[#This Row],[Month]])/160</f>
        <v>0.23749999999999999</v>
      </c>
    </row>
    <row r="1814" spans="1:23" x14ac:dyDescent="0.25">
      <c r="A1814">
        <v>1813</v>
      </c>
      <c r="B1814" t="s">
        <v>6020</v>
      </c>
      <c r="C1814" t="s">
        <v>6021</v>
      </c>
      <c r="D1814">
        <v>61</v>
      </c>
      <c r="E1814" t="s">
        <v>29</v>
      </c>
      <c r="F1814" t="s">
        <v>421</v>
      </c>
      <c r="G1814" s="1">
        <v>44547</v>
      </c>
      <c r="H1814" t="s">
        <v>45</v>
      </c>
      <c r="I1814" t="s">
        <v>93</v>
      </c>
      <c r="J1814" s="3" t="s">
        <v>6022</v>
      </c>
      <c r="K1814" t="s">
        <v>39</v>
      </c>
      <c r="L1814" t="s">
        <v>6023</v>
      </c>
      <c r="M1814" t="s">
        <v>25</v>
      </c>
      <c r="N1814" t="s">
        <v>55</v>
      </c>
      <c r="O1814" s="2">
        <v>45078.129270833335</v>
      </c>
      <c r="P1814" s="2">
        <v>45078.204270833332</v>
      </c>
      <c r="Q1814">
        <v>5</v>
      </c>
      <c r="R1814" t="str">
        <f t="shared" ca="1" si="28"/>
        <v>Sara</v>
      </c>
      <c r="S1814" t="str">
        <f>IFERROR(TEXT(DATEVALUE(LEFT(Table1[[#This Row],[Date of Purchase]],10)), "MMMM"), TEXT(Table1[[#This Row],[Date of Purchase]], "MMMM"))</f>
        <v>December</v>
      </c>
      <c r="T1814" t="str">
        <f>IF(OR(
  AND(Table1[[#This Row],[Ticket Priority]]="Critical", Table1[[#This Row],[Ticket Status]]&lt;&gt;"Closed"),
  AND(Table1[[#This Row],[Ticket Priority]]="High", Table1[[#This Row],[Ticket Status]]="Open")
), "Yes", "No")</f>
        <v>No</v>
      </c>
      <c r="U1814" s="4" t="str">
        <f>IF(Table1[[#This Row],[Ticket Status]]="Closed","Yes","No")</f>
        <v>Yes</v>
      </c>
      <c r="V1814" s="4" t="str">
        <f>IF(Table1[[#This Row],[Ticket Status]]="Pending Customer Response","Yes","No")</f>
        <v>No</v>
      </c>
      <c r="W1814" s="5">
        <f ca="1">COUNTIFS(Table1[Agent_name],Table1[[#This Row],[Agent_name]],Table1[Month],Table1[[#This Row],[Month]])/160</f>
        <v>0.55625000000000002</v>
      </c>
    </row>
    <row r="1815" spans="1:23" x14ac:dyDescent="0.25">
      <c r="A1815">
        <v>1814</v>
      </c>
      <c r="B1815" t="s">
        <v>6024</v>
      </c>
      <c r="C1815" t="s">
        <v>6025</v>
      </c>
      <c r="D1815">
        <v>69</v>
      </c>
      <c r="E1815" t="s">
        <v>58</v>
      </c>
      <c r="F1815" t="s">
        <v>202</v>
      </c>
      <c r="G1815" s="1">
        <v>43879</v>
      </c>
      <c r="H1815" t="s">
        <v>45</v>
      </c>
      <c r="I1815" t="s">
        <v>60</v>
      </c>
      <c r="J1815" s="3" t="s">
        <v>6026</v>
      </c>
      <c r="K1815" t="s">
        <v>24</v>
      </c>
      <c r="M1815" t="s">
        <v>89</v>
      </c>
      <c r="N1815" t="s">
        <v>83</v>
      </c>
      <c r="O1815" s="2">
        <v>45077.942488425928</v>
      </c>
      <c r="R1815" t="str">
        <f t="shared" ca="1" si="28"/>
        <v>Sara</v>
      </c>
      <c r="S1815" t="str">
        <f>IFERROR(TEXT(DATEVALUE(LEFT(Table1[[#This Row],[Date of Purchase]],10)), "MMMM"), TEXT(Table1[[#This Row],[Date of Purchase]], "MMMM"))</f>
        <v>February</v>
      </c>
      <c r="T1815" t="str">
        <f>IF(OR(
  AND(Table1[[#This Row],[Ticket Priority]]="Critical", Table1[[#This Row],[Ticket Status]]&lt;&gt;"Closed"),
  AND(Table1[[#This Row],[Ticket Priority]]="High", Table1[[#This Row],[Ticket Status]]="Open")
), "Yes", "No")</f>
        <v>No</v>
      </c>
      <c r="U1815" s="4" t="str">
        <f>IF(Table1[[#This Row],[Ticket Status]]="Closed","Yes","No")</f>
        <v>No</v>
      </c>
      <c r="V1815" s="4" t="str">
        <f>IF(Table1[[#This Row],[Ticket Status]]="Pending Customer Response","Yes","No")</f>
        <v>Yes</v>
      </c>
      <c r="W1815" s="5">
        <f ca="1">COUNTIFS(Table1[Agent_name],Table1[[#This Row],[Agent_name]],Table1[Month],Table1[[#This Row],[Month]])/160</f>
        <v>0.65625</v>
      </c>
    </row>
    <row r="1816" spans="1:23" x14ac:dyDescent="0.25">
      <c r="A1816">
        <v>1815</v>
      </c>
      <c r="B1816" t="s">
        <v>6027</v>
      </c>
      <c r="C1816" t="s">
        <v>6028</v>
      </c>
      <c r="D1816">
        <v>28</v>
      </c>
      <c r="E1816" t="s">
        <v>58</v>
      </c>
      <c r="F1816" t="s">
        <v>112</v>
      </c>
      <c r="G1816" s="1">
        <v>43883</v>
      </c>
      <c r="H1816" t="s">
        <v>21</v>
      </c>
      <c r="I1816" t="s">
        <v>72</v>
      </c>
      <c r="J1816" s="3" t="s">
        <v>6029</v>
      </c>
      <c r="K1816" t="s">
        <v>62</v>
      </c>
      <c r="M1816" t="s">
        <v>143</v>
      </c>
      <c r="N1816" t="s">
        <v>26</v>
      </c>
      <c r="R1816" t="str">
        <f t="shared" ca="1" si="28"/>
        <v>Aisha</v>
      </c>
      <c r="S1816" t="str">
        <f>IFERROR(TEXT(DATEVALUE(LEFT(Table1[[#This Row],[Date of Purchase]],10)), "MMMM"), TEXT(Table1[[#This Row],[Date of Purchase]], "MMMM"))</f>
        <v>February</v>
      </c>
      <c r="T1816" t="str">
        <f>IF(OR(
  AND(Table1[[#This Row],[Ticket Priority]]="Critical", Table1[[#This Row],[Ticket Status]]&lt;&gt;"Closed"),
  AND(Table1[[#This Row],[Ticket Priority]]="High", Table1[[#This Row],[Ticket Status]]="Open")
), "Yes", "No")</f>
        <v>No</v>
      </c>
      <c r="U1816" s="4" t="str">
        <f>IF(Table1[[#This Row],[Ticket Status]]="Closed","Yes","No")</f>
        <v>No</v>
      </c>
      <c r="V1816" s="4" t="str">
        <f>IF(Table1[[#This Row],[Ticket Status]]="Pending Customer Response","Yes","No")</f>
        <v>No</v>
      </c>
      <c r="W1816" s="5">
        <f ca="1">COUNTIFS(Table1[Agent_name],Table1[[#This Row],[Agent_name]],Table1[Month],Table1[[#This Row],[Month]])/160</f>
        <v>0.85624999999999996</v>
      </c>
    </row>
    <row r="1817" spans="1:23" x14ac:dyDescent="0.25">
      <c r="A1817">
        <v>1816</v>
      </c>
      <c r="B1817" t="s">
        <v>6030</v>
      </c>
      <c r="C1817" t="s">
        <v>6031</v>
      </c>
      <c r="D1817">
        <v>20</v>
      </c>
      <c r="E1817" t="s">
        <v>29</v>
      </c>
      <c r="F1817" t="s">
        <v>339</v>
      </c>
      <c r="G1817" s="1">
        <v>43940</v>
      </c>
      <c r="H1817" t="s">
        <v>45</v>
      </c>
      <c r="I1817" t="s">
        <v>52</v>
      </c>
      <c r="J1817" s="3" t="s">
        <v>6032</v>
      </c>
      <c r="K1817" t="s">
        <v>24</v>
      </c>
      <c r="M1817" t="s">
        <v>143</v>
      </c>
      <c r="N1817" t="s">
        <v>26</v>
      </c>
      <c r="O1817" s="2">
        <v>45078.517511574071</v>
      </c>
      <c r="R1817" t="str">
        <f t="shared" ca="1" si="28"/>
        <v>Divya</v>
      </c>
      <c r="S1817" t="str">
        <f>IFERROR(TEXT(DATEVALUE(LEFT(Table1[[#This Row],[Date of Purchase]],10)), "MMMM"), TEXT(Table1[[#This Row],[Date of Purchase]], "MMMM"))</f>
        <v>April</v>
      </c>
      <c r="T1817" t="str">
        <f>IF(OR(
  AND(Table1[[#This Row],[Ticket Priority]]="Critical", Table1[[#This Row],[Ticket Status]]&lt;&gt;"Closed"),
  AND(Table1[[#This Row],[Ticket Priority]]="High", Table1[[#This Row],[Ticket Status]]="Open")
), "Yes", "No")</f>
        <v>No</v>
      </c>
      <c r="U1817" s="4" t="str">
        <f>IF(Table1[[#This Row],[Ticket Status]]="Closed","Yes","No")</f>
        <v>No</v>
      </c>
      <c r="V1817" s="4" t="str">
        <f>IF(Table1[[#This Row],[Ticket Status]]="Pending Customer Response","Yes","No")</f>
        <v>Yes</v>
      </c>
      <c r="W1817" s="5">
        <f ca="1">COUNTIFS(Table1[Agent_name],Table1[[#This Row],[Agent_name]],Table1[Month],Table1[[#This Row],[Month]])/160</f>
        <v>0.17499999999999999</v>
      </c>
    </row>
    <row r="1818" spans="1:23" x14ac:dyDescent="0.25">
      <c r="A1818">
        <v>1817</v>
      </c>
      <c r="B1818" t="s">
        <v>6033</v>
      </c>
      <c r="C1818" t="s">
        <v>6034</v>
      </c>
      <c r="D1818">
        <v>70</v>
      </c>
      <c r="E1818" t="s">
        <v>58</v>
      </c>
      <c r="F1818" t="s">
        <v>249</v>
      </c>
      <c r="G1818" s="1">
        <v>44201</v>
      </c>
      <c r="H1818" t="s">
        <v>66</v>
      </c>
      <c r="I1818" t="s">
        <v>46</v>
      </c>
      <c r="J1818" s="3" t="s">
        <v>6035</v>
      </c>
      <c r="K1818" t="s">
        <v>62</v>
      </c>
      <c r="M1818" t="s">
        <v>25</v>
      </c>
      <c r="N1818" t="s">
        <v>55</v>
      </c>
      <c r="R1818" t="str">
        <f t="shared" ca="1" si="28"/>
        <v>Sara</v>
      </c>
      <c r="S1818" t="str">
        <f>IFERROR(TEXT(DATEVALUE(LEFT(Table1[[#This Row],[Date of Purchase]],10)), "MMMM"), TEXT(Table1[[#This Row],[Date of Purchase]], "MMMM"))</f>
        <v>January</v>
      </c>
      <c r="T1818" t="str">
        <f>IF(OR(
  AND(Table1[[#This Row],[Ticket Priority]]="Critical", Table1[[#This Row],[Ticket Status]]&lt;&gt;"Closed"),
  AND(Table1[[#This Row],[Ticket Priority]]="High", Table1[[#This Row],[Ticket Status]]="Open")
), "Yes", "No")</f>
        <v>Yes</v>
      </c>
      <c r="U1818" s="4" t="str">
        <f>IF(Table1[[#This Row],[Ticket Status]]="Closed","Yes","No")</f>
        <v>No</v>
      </c>
      <c r="V1818" s="4" t="str">
        <f>IF(Table1[[#This Row],[Ticket Status]]="Pending Customer Response","Yes","No")</f>
        <v>No</v>
      </c>
      <c r="W1818" s="5">
        <f ca="1">COUNTIFS(Table1[Agent_name],Table1[[#This Row],[Agent_name]],Table1[Month],Table1[[#This Row],[Month]])/160</f>
        <v>0.70625000000000004</v>
      </c>
    </row>
    <row r="1819" spans="1:23" x14ac:dyDescent="0.25">
      <c r="A1819">
        <v>1818</v>
      </c>
      <c r="B1819" t="s">
        <v>2642</v>
      </c>
      <c r="C1819" t="s">
        <v>6036</v>
      </c>
      <c r="D1819">
        <v>30</v>
      </c>
      <c r="E1819" t="s">
        <v>19</v>
      </c>
      <c r="F1819" t="s">
        <v>149</v>
      </c>
      <c r="G1819" s="1">
        <v>44030</v>
      </c>
      <c r="H1819" t="s">
        <v>67</v>
      </c>
      <c r="I1819" t="s">
        <v>22</v>
      </c>
      <c r="J1819" s="3" t="s">
        <v>6037</v>
      </c>
      <c r="K1819" t="s">
        <v>24</v>
      </c>
      <c r="M1819" t="s">
        <v>41</v>
      </c>
      <c r="N1819" t="s">
        <v>26</v>
      </c>
      <c r="O1819" s="2">
        <v>45078.802268518521</v>
      </c>
      <c r="R1819" t="str">
        <f t="shared" ca="1" si="28"/>
        <v>Sara</v>
      </c>
      <c r="S1819" t="str">
        <f>IFERROR(TEXT(DATEVALUE(LEFT(Table1[[#This Row],[Date of Purchase]],10)), "MMMM"), TEXT(Table1[[#This Row],[Date of Purchase]], "MMMM"))</f>
        <v>July</v>
      </c>
      <c r="T1819" t="str">
        <f>IF(OR(
  AND(Table1[[#This Row],[Ticket Priority]]="Critical", Table1[[#This Row],[Ticket Status]]&lt;&gt;"Closed"),
  AND(Table1[[#This Row],[Ticket Priority]]="High", Table1[[#This Row],[Ticket Status]]="Open")
), "Yes", "No")</f>
        <v>No</v>
      </c>
      <c r="U1819" s="4" t="str">
        <f>IF(Table1[[#This Row],[Ticket Status]]="Closed","Yes","No")</f>
        <v>No</v>
      </c>
      <c r="V1819" s="4" t="str">
        <f>IF(Table1[[#This Row],[Ticket Status]]="Pending Customer Response","Yes","No")</f>
        <v>Yes</v>
      </c>
      <c r="W1819" s="5">
        <f ca="1">COUNTIFS(Table1[Agent_name],Table1[[#This Row],[Agent_name]],Table1[Month],Table1[[#This Row],[Month]])/160</f>
        <v>0.6875</v>
      </c>
    </row>
    <row r="1820" spans="1:23" x14ac:dyDescent="0.25">
      <c r="A1820">
        <v>1819</v>
      </c>
      <c r="B1820" t="s">
        <v>6038</v>
      </c>
      <c r="C1820" t="s">
        <v>6039</v>
      </c>
      <c r="D1820">
        <v>39</v>
      </c>
      <c r="E1820" t="s">
        <v>58</v>
      </c>
      <c r="F1820" t="s">
        <v>421</v>
      </c>
      <c r="G1820" s="1">
        <v>44425</v>
      </c>
      <c r="H1820" t="s">
        <v>21</v>
      </c>
      <c r="I1820" t="s">
        <v>113</v>
      </c>
      <c r="J1820" s="3" t="s">
        <v>6040</v>
      </c>
      <c r="K1820" t="s">
        <v>24</v>
      </c>
      <c r="M1820" t="s">
        <v>143</v>
      </c>
      <c r="N1820" t="s">
        <v>55</v>
      </c>
      <c r="O1820" s="2">
        <v>45078.311319444445</v>
      </c>
      <c r="R1820" t="str">
        <f t="shared" ca="1" si="28"/>
        <v>Priya</v>
      </c>
      <c r="S1820" t="str">
        <f>IFERROR(TEXT(DATEVALUE(LEFT(Table1[[#This Row],[Date of Purchase]],10)), "MMMM"), TEXT(Table1[[#This Row],[Date of Purchase]], "MMMM"))</f>
        <v>August</v>
      </c>
      <c r="T1820" t="str">
        <f>IF(OR(
  AND(Table1[[#This Row],[Ticket Priority]]="Critical", Table1[[#This Row],[Ticket Status]]&lt;&gt;"Closed"),
  AND(Table1[[#This Row],[Ticket Priority]]="High", Table1[[#This Row],[Ticket Status]]="Open")
), "Yes", "No")</f>
        <v>No</v>
      </c>
      <c r="U1820" s="4" t="str">
        <f>IF(Table1[[#This Row],[Ticket Status]]="Closed","Yes","No")</f>
        <v>No</v>
      </c>
      <c r="V1820" s="4" t="str">
        <f>IF(Table1[[#This Row],[Ticket Status]]="Pending Customer Response","Yes","No")</f>
        <v>Yes</v>
      </c>
      <c r="W1820" s="5">
        <f ca="1">COUNTIFS(Table1[Agent_name],Table1[[#This Row],[Agent_name]],Table1[Month],Table1[[#This Row],[Month]])/160</f>
        <v>0.35</v>
      </c>
    </row>
    <row r="1821" spans="1:23" x14ac:dyDescent="0.25">
      <c r="A1821">
        <v>1820</v>
      </c>
      <c r="B1821" t="s">
        <v>6041</v>
      </c>
      <c r="C1821" t="s">
        <v>6042</v>
      </c>
      <c r="D1821">
        <v>34</v>
      </c>
      <c r="E1821" t="s">
        <v>58</v>
      </c>
      <c r="F1821" t="s">
        <v>223</v>
      </c>
      <c r="G1821" s="1">
        <v>44063</v>
      </c>
      <c r="H1821" t="s">
        <v>21</v>
      </c>
      <c r="I1821" t="s">
        <v>72</v>
      </c>
      <c r="J1821" s="3" t="s">
        <v>6043</v>
      </c>
      <c r="K1821" t="s">
        <v>39</v>
      </c>
      <c r="L1821" t="s">
        <v>6044</v>
      </c>
      <c r="M1821" t="s">
        <v>89</v>
      </c>
      <c r="N1821" t="s">
        <v>26</v>
      </c>
      <c r="O1821" s="2">
        <v>45078.594675925924</v>
      </c>
      <c r="P1821" s="2">
        <v>45078.673842592594</v>
      </c>
      <c r="Q1821">
        <v>1</v>
      </c>
      <c r="R1821" t="str">
        <f t="shared" ca="1" si="28"/>
        <v>Ravi</v>
      </c>
      <c r="S1821" t="str">
        <f>IFERROR(TEXT(DATEVALUE(LEFT(Table1[[#This Row],[Date of Purchase]],10)), "MMMM"), TEXT(Table1[[#This Row],[Date of Purchase]], "MMMM"))</f>
        <v>August</v>
      </c>
      <c r="T1821" t="str">
        <f>IF(OR(
  AND(Table1[[#This Row],[Ticket Priority]]="Critical", Table1[[#This Row],[Ticket Status]]&lt;&gt;"Closed"),
  AND(Table1[[#This Row],[Ticket Priority]]="High", Table1[[#This Row],[Ticket Status]]="Open")
), "Yes", "No")</f>
        <v>No</v>
      </c>
      <c r="U1821" s="4" t="str">
        <f>IF(Table1[[#This Row],[Ticket Status]]="Closed","Yes","No")</f>
        <v>Yes</v>
      </c>
      <c r="V1821" s="4" t="str">
        <f>IF(Table1[[#This Row],[Ticket Status]]="Pending Customer Response","Yes","No")</f>
        <v>No</v>
      </c>
      <c r="W1821" s="5">
        <f ca="1">COUNTIFS(Table1[Agent_name],Table1[[#This Row],[Agent_name]],Table1[Month],Table1[[#This Row],[Month]])/160</f>
        <v>0.65625</v>
      </c>
    </row>
    <row r="1822" spans="1:23" x14ac:dyDescent="0.25">
      <c r="A1822">
        <v>1821</v>
      </c>
      <c r="B1822" t="s">
        <v>6045</v>
      </c>
      <c r="C1822" t="s">
        <v>6046</v>
      </c>
      <c r="D1822">
        <v>54</v>
      </c>
      <c r="E1822" t="s">
        <v>29</v>
      </c>
      <c r="F1822" t="s">
        <v>125</v>
      </c>
      <c r="G1822" s="1">
        <v>44421</v>
      </c>
      <c r="H1822" t="s">
        <v>45</v>
      </c>
      <c r="I1822" t="s">
        <v>37</v>
      </c>
      <c r="J1822" s="3" t="s">
        <v>6047</v>
      </c>
      <c r="K1822" t="s">
        <v>62</v>
      </c>
      <c r="M1822" t="s">
        <v>143</v>
      </c>
      <c r="N1822" t="s">
        <v>83</v>
      </c>
      <c r="R1822" t="str">
        <f t="shared" ca="1" si="28"/>
        <v>Mohit</v>
      </c>
      <c r="S1822" t="str">
        <f>IFERROR(TEXT(DATEVALUE(LEFT(Table1[[#This Row],[Date of Purchase]],10)), "MMMM"), TEXT(Table1[[#This Row],[Date of Purchase]], "MMMM"))</f>
        <v>August</v>
      </c>
      <c r="T1822" t="str">
        <f>IF(OR(
  AND(Table1[[#This Row],[Ticket Priority]]="Critical", Table1[[#This Row],[Ticket Status]]&lt;&gt;"Closed"),
  AND(Table1[[#This Row],[Ticket Priority]]="High", Table1[[#This Row],[Ticket Status]]="Open")
), "Yes", "No")</f>
        <v>No</v>
      </c>
      <c r="U1822" s="4" t="str">
        <f>IF(Table1[[#This Row],[Ticket Status]]="Closed","Yes","No")</f>
        <v>No</v>
      </c>
      <c r="V1822" s="4" t="str">
        <f>IF(Table1[[#This Row],[Ticket Status]]="Pending Customer Response","Yes","No")</f>
        <v>No</v>
      </c>
      <c r="W1822" s="5">
        <f ca="1">COUNTIFS(Table1[Agent_name],Table1[[#This Row],[Agent_name]],Table1[Month],Table1[[#This Row],[Month]])/160</f>
        <v>0.46250000000000002</v>
      </c>
    </row>
    <row r="1823" spans="1:23" x14ac:dyDescent="0.25">
      <c r="A1823">
        <v>1822</v>
      </c>
      <c r="B1823" t="s">
        <v>6048</v>
      </c>
      <c r="C1823" t="s">
        <v>6049</v>
      </c>
      <c r="D1823">
        <v>62</v>
      </c>
      <c r="E1823" t="s">
        <v>58</v>
      </c>
      <c r="F1823" t="s">
        <v>44</v>
      </c>
      <c r="G1823" s="1">
        <v>44248</v>
      </c>
      <c r="H1823" t="s">
        <v>67</v>
      </c>
      <c r="I1823" t="s">
        <v>72</v>
      </c>
      <c r="J1823" s="3" t="s">
        <v>6050</v>
      </c>
      <c r="K1823" t="s">
        <v>24</v>
      </c>
      <c r="M1823" t="s">
        <v>41</v>
      </c>
      <c r="N1823" t="s">
        <v>26</v>
      </c>
      <c r="O1823" s="2">
        <v>45078.725266203706</v>
      </c>
      <c r="R1823" t="str">
        <f t="shared" ca="1" si="28"/>
        <v>Ravi</v>
      </c>
      <c r="S1823" t="str">
        <f>IFERROR(TEXT(DATEVALUE(LEFT(Table1[[#This Row],[Date of Purchase]],10)), "MMMM"), TEXT(Table1[[#This Row],[Date of Purchase]], "MMMM"))</f>
        <v>February</v>
      </c>
      <c r="T1823" t="str">
        <f>IF(OR(
  AND(Table1[[#This Row],[Ticket Priority]]="Critical", Table1[[#This Row],[Ticket Status]]&lt;&gt;"Closed"),
  AND(Table1[[#This Row],[Ticket Priority]]="High", Table1[[#This Row],[Ticket Status]]="Open")
), "Yes", "No")</f>
        <v>No</v>
      </c>
      <c r="U1823" s="4" t="str">
        <f>IF(Table1[[#This Row],[Ticket Status]]="Closed","Yes","No")</f>
        <v>No</v>
      </c>
      <c r="V1823" s="4" t="str">
        <f>IF(Table1[[#This Row],[Ticket Status]]="Pending Customer Response","Yes","No")</f>
        <v>Yes</v>
      </c>
      <c r="W1823" s="5">
        <f ca="1">COUNTIFS(Table1[Agent_name],Table1[[#This Row],[Agent_name]],Table1[Month],Table1[[#This Row],[Month]])/160</f>
        <v>0.61250000000000004</v>
      </c>
    </row>
    <row r="1824" spans="1:23" x14ac:dyDescent="0.25">
      <c r="A1824">
        <v>1823</v>
      </c>
      <c r="B1824" t="s">
        <v>6051</v>
      </c>
      <c r="C1824" t="s">
        <v>6052</v>
      </c>
      <c r="D1824">
        <v>37</v>
      </c>
      <c r="E1824" t="s">
        <v>29</v>
      </c>
      <c r="F1824" t="s">
        <v>161</v>
      </c>
      <c r="G1824" s="1">
        <v>44410</v>
      </c>
      <c r="H1824" t="s">
        <v>45</v>
      </c>
      <c r="I1824" t="s">
        <v>150</v>
      </c>
      <c r="J1824" s="3" t="s">
        <v>6053</v>
      </c>
      <c r="K1824" t="s">
        <v>62</v>
      </c>
      <c r="M1824" t="s">
        <v>89</v>
      </c>
      <c r="N1824" t="s">
        <v>55</v>
      </c>
      <c r="R1824" t="str">
        <f t="shared" ca="1" si="28"/>
        <v>Sara</v>
      </c>
      <c r="S1824" t="str">
        <f>IFERROR(TEXT(DATEVALUE(LEFT(Table1[[#This Row],[Date of Purchase]],10)), "MMMM"), TEXT(Table1[[#This Row],[Date of Purchase]], "MMMM"))</f>
        <v>August</v>
      </c>
      <c r="T1824" t="str">
        <f>IF(OR(
  AND(Table1[[#This Row],[Ticket Priority]]="Critical", Table1[[#This Row],[Ticket Status]]&lt;&gt;"Closed"),
  AND(Table1[[#This Row],[Ticket Priority]]="High", Table1[[#This Row],[Ticket Status]]="Open")
), "Yes", "No")</f>
        <v>Yes</v>
      </c>
      <c r="U1824" s="4" t="str">
        <f>IF(Table1[[#This Row],[Ticket Status]]="Closed","Yes","No")</f>
        <v>No</v>
      </c>
      <c r="V1824" s="4" t="str">
        <f>IF(Table1[[#This Row],[Ticket Status]]="Pending Customer Response","Yes","No")</f>
        <v>No</v>
      </c>
      <c r="W1824" s="5">
        <f ca="1">COUNTIFS(Table1[Agent_name],Table1[[#This Row],[Agent_name]],Table1[Month],Table1[[#This Row],[Month]])/160</f>
        <v>0.8</v>
      </c>
    </row>
    <row r="1825" spans="1:23" x14ac:dyDescent="0.25">
      <c r="A1825">
        <v>1824</v>
      </c>
      <c r="B1825" t="s">
        <v>6054</v>
      </c>
      <c r="C1825" t="s">
        <v>6055</v>
      </c>
      <c r="D1825">
        <v>38</v>
      </c>
      <c r="E1825" t="s">
        <v>19</v>
      </c>
      <c r="F1825" t="s">
        <v>397</v>
      </c>
      <c r="G1825" s="1">
        <v>44117</v>
      </c>
      <c r="H1825" t="s">
        <v>45</v>
      </c>
      <c r="I1825" t="s">
        <v>52</v>
      </c>
      <c r="J1825" s="3" t="s">
        <v>449</v>
      </c>
      <c r="K1825" t="s">
        <v>62</v>
      </c>
      <c r="M1825" t="s">
        <v>89</v>
      </c>
      <c r="N1825" t="s">
        <v>83</v>
      </c>
      <c r="R1825" t="str">
        <f t="shared" ca="1" si="28"/>
        <v>Sara</v>
      </c>
      <c r="S1825" t="str">
        <f>IFERROR(TEXT(DATEVALUE(LEFT(Table1[[#This Row],[Date of Purchase]],10)), "MMMM"), TEXT(Table1[[#This Row],[Date of Purchase]], "MMMM"))</f>
        <v>October</v>
      </c>
      <c r="T1825" t="str">
        <f>IF(OR(
  AND(Table1[[#This Row],[Ticket Priority]]="Critical", Table1[[#This Row],[Ticket Status]]&lt;&gt;"Closed"),
  AND(Table1[[#This Row],[Ticket Priority]]="High", Table1[[#This Row],[Ticket Status]]="Open")
), "Yes", "No")</f>
        <v>Yes</v>
      </c>
      <c r="U1825" s="4" t="str">
        <f>IF(Table1[[#This Row],[Ticket Status]]="Closed","Yes","No")</f>
        <v>No</v>
      </c>
      <c r="V1825" s="4" t="str">
        <f>IF(Table1[[#This Row],[Ticket Status]]="Pending Customer Response","Yes","No")</f>
        <v>No</v>
      </c>
      <c r="W1825" s="5">
        <f ca="1">COUNTIFS(Table1[Agent_name],Table1[[#This Row],[Agent_name]],Table1[Month],Table1[[#This Row],[Month]])/160</f>
        <v>0.66874999999999996</v>
      </c>
    </row>
    <row r="1826" spans="1:23" x14ac:dyDescent="0.25">
      <c r="A1826">
        <v>1825</v>
      </c>
      <c r="B1826" t="s">
        <v>6056</v>
      </c>
      <c r="C1826" t="s">
        <v>6057</v>
      </c>
      <c r="D1826">
        <v>66</v>
      </c>
      <c r="E1826" t="s">
        <v>29</v>
      </c>
      <c r="F1826" t="s">
        <v>20</v>
      </c>
      <c r="G1826" s="1">
        <v>43846</v>
      </c>
      <c r="H1826" t="s">
        <v>21</v>
      </c>
      <c r="I1826" t="s">
        <v>37</v>
      </c>
      <c r="J1826" s="3" t="s">
        <v>6058</v>
      </c>
      <c r="K1826" t="s">
        <v>39</v>
      </c>
      <c r="L1826" t="s">
        <v>6059</v>
      </c>
      <c r="M1826" t="s">
        <v>89</v>
      </c>
      <c r="N1826" t="s">
        <v>26</v>
      </c>
      <c r="O1826" s="2">
        <v>45078.068368055552</v>
      </c>
      <c r="P1826" s="2">
        <v>45078.2815625</v>
      </c>
      <c r="Q1826">
        <v>1</v>
      </c>
      <c r="R1826" t="str">
        <f t="shared" ca="1" si="28"/>
        <v>Aisha</v>
      </c>
      <c r="S1826" t="str">
        <f>IFERROR(TEXT(DATEVALUE(LEFT(Table1[[#This Row],[Date of Purchase]],10)), "MMMM"), TEXT(Table1[[#This Row],[Date of Purchase]], "MMMM"))</f>
        <v>January</v>
      </c>
      <c r="T1826" t="str">
        <f>IF(OR(
  AND(Table1[[#This Row],[Ticket Priority]]="Critical", Table1[[#This Row],[Ticket Status]]&lt;&gt;"Closed"),
  AND(Table1[[#This Row],[Ticket Priority]]="High", Table1[[#This Row],[Ticket Status]]="Open")
), "Yes", "No")</f>
        <v>No</v>
      </c>
      <c r="U1826" s="4" t="str">
        <f>IF(Table1[[#This Row],[Ticket Status]]="Closed","Yes","No")</f>
        <v>Yes</v>
      </c>
      <c r="V1826" s="4" t="str">
        <f>IF(Table1[[#This Row],[Ticket Status]]="Pending Customer Response","Yes","No")</f>
        <v>No</v>
      </c>
      <c r="W1826" s="5">
        <f ca="1">COUNTIFS(Table1[Agent_name],Table1[[#This Row],[Agent_name]],Table1[Month],Table1[[#This Row],[Month]])/160</f>
        <v>0.83125000000000004</v>
      </c>
    </row>
    <row r="1827" spans="1:23" x14ac:dyDescent="0.25">
      <c r="A1827">
        <v>1826</v>
      </c>
      <c r="B1827" t="s">
        <v>6060</v>
      </c>
      <c r="C1827" t="s">
        <v>6061</v>
      </c>
      <c r="D1827">
        <v>55</v>
      </c>
      <c r="E1827" t="s">
        <v>29</v>
      </c>
      <c r="F1827" t="s">
        <v>456</v>
      </c>
      <c r="G1827" s="1">
        <v>44358</v>
      </c>
      <c r="H1827" t="s">
        <v>45</v>
      </c>
      <c r="I1827" t="s">
        <v>99</v>
      </c>
      <c r="J1827" s="3" t="s">
        <v>6062</v>
      </c>
      <c r="K1827" t="s">
        <v>39</v>
      </c>
      <c r="L1827" t="s">
        <v>6063</v>
      </c>
      <c r="M1827" t="s">
        <v>89</v>
      </c>
      <c r="N1827" t="s">
        <v>33</v>
      </c>
      <c r="O1827" s="2">
        <v>45078.712835648148</v>
      </c>
      <c r="P1827" s="2">
        <v>45078.267696759256</v>
      </c>
      <c r="Q1827">
        <v>2</v>
      </c>
      <c r="R1827" t="str">
        <f t="shared" ca="1" si="28"/>
        <v>Ravi</v>
      </c>
      <c r="S1827" t="str">
        <f>IFERROR(TEXT(DATEVALUE(LEFT(Table1[[#This Row],[Date of Purchase]],10)), "MMMM"), TEXT(Table1[[#This Row],[Date of Purchase]], "MMMM"))</f>
        <v>June</v>
      </c>
      <c r="T1827" t="str">
        <f>IF(OR(
  AND(Table1[[#This Row],[Ticket Priority]]="Critical", Table1[[#This Row],[Ticket Status]]&lt;&gt;"Closed"),
  AND(Table1[[#This Row],[Ticket Priority]]="High", Table1[[#This Row],[Ticket Status]]="Open")
), "Yes", "No")</f>
        <v>No</v>
      </c>
      <c r="U1827" s="4" t="str">
        <f>IF(Table1[[#This Row],[Ticket Status]]="Closed","Yes","No")</f>
        <v>Yes</v>
      </c>
      <c r="V1827" s="4" t="str">
        <f>IF(Table1[[#This Row],[Ticket Status]]="Pending Customer Response","Yes","No")</f>
        <v>No</v>
      </c>
      <c r="W1827" s="5">
        <f ca="1">COUNTIFS(Table1[Agent_name],Table1[[#This Row],[Agent_name]],Table1[Month],Table1[[#This Row],[Month]])/160</f>
        <v>0.58125000000000004</v>
      </c>
    </row>
    <row r="1828" spans="1:23" x14ac:dyDescent="0.25">
      <c r="A1828">
        <v>1827</v>
      </c>
      <c r="B1828" t="s">
        <v>6064</v>
      </c>
      <c r="C1828" t="s">
        <v>6065</v>
      </c>
      <c r="D1828">
        <v>31</v>
      </c>
      <c r="E1828" t="s">
        <v>19</v>
      </c>
      <c r="F1828" t="s">
        <v>161</v>
      </c>
      <c r="G1828" s="1">
        <v>43935</v>
      </c>
      <c r="H1828" t="s">
        <v>59</v>
      </c>
      <c r="I1828" t="s">
        <v>37</v>
      </c>
      <c r="J1828" s="3" t="s">
        <v>845</v>
      </c>
      <c r="K1828" t="s">
        <v>24</v>
      </c>
      <c r="M1828" t="s">
        <v>89</v>
      </c>
      <c r="N1828" t="s">
        <v>55</v>
      </c>
      <c r="O1828" s="2">
        <v>45078.234363425923</v>
      </c>
      <c r="R1828" t="str">
        <f t="shared" ca="1" si="28"/>
        <v>Ravi</v>
      </c>
      <c r="S1828" t="str">
        <f>IFERROR(TEXT(DATEVALUE(LEFT(Table1[[#This Row],[Date of Purchase]],10)), "MMMM"), TEXT(Table1[[#This Row],[Date of Purchase]], "MMMM"))</f>
        <v>April</v>
      </c>
      <c r="T1828" t="str">
        <f>IF(OR(
  AND(Table1[[#This Row],[Ticket Priority]]="Critical", Table1[[#This Row],[Ticket Status]]&lt;&gt;"Closed"),
  AND(Table1[[#This Row],[Ticket Priority]]="High", Table1[[#This Row],[Ticket Status]]="Open")
), "Yes", "No")</f>
        <v>No</v>
      </c>
      <c r="U1828" s="4" t="str">
        <f>IF(Table1[[#This Row],[Ticket Status]]="Closed","Yes","No")</f>
        <v>No</v>
      </c>
      <c r="V1828" s="4" t="str">
        <f>IF(Table1[[#This Row],[Ticket Status]]="Pending Customer Response","Yes","No")</f>
        <v>Yes</v>
      </c>
      <c r="W1828" s="5">
        <f ca="1">COUNTIFS(Table1[Agent_name],Table1[[#This Row],[Agent_name]],Table1[Month],Table1[[#This Row],[Month]])/160</f>
        <v>0.625</v>
      </c>
    </row>
    <row r="1829" spans="1:23" x14ac:dyDescent="0.25">
      <c r="A1829">
        <v>1828</v>
      </c>
      <c r="B1829" t="s">
        <v>6066</v>
      </c>
      <c r="C1829" t="s">
        <v>6067</v>
      </c>
      <c r="D1829">
        <v>63</v>
      </c>
      <c r="E1829" t="s">
        <v>19</v>
      </c>
      <c r="F1829" t="s">
        <v>207</v>
      </c>
      <c r="G1829" s="1">
        <v>44228</v>
      </c>
      <c r="H1829" t="s">
        <v>66</v>
      </c>
      <c r="I1829" t="s">
        <v>141</v>
      </c>
      <c r="J1829" s="3" t="s">
        <v>6068</v>
      </c>
      <c r="K1829" t="s">
        <v>39</v>
      </c>
      <c r="L1829" t="s">
        <v>6069</v>
      </c>
      <c r="M1829" t="s">
        <v>25</v>
      </c>
      <c r="N1829" t="s">
        <v>26</v>
      </c>
      <c r="O1829" s="2">
        <v>45078.612847222219</v>
      </c>
      <c r="P1829" s="2">
        <v>45078.507986111108</v>
      </c>
      <c r="Q1829">
        <v>2</v>
      </c>
      <c r="R1829" t="str">
        <f t="shared" ca="1" si="28"/>
        <v>Arjun</v>
      </c>
      <c r="S1829" t="str">
        <f>IFERROR(TEXT(DATEVALUE(LEFT(Table1[[#This Row],[Date of Purchase]],10)), "MMMM"), TEXT(Table1[[#This Row],[Date of Purchase]], "MMMM"))</f>
        <v>February</v>
      </c>
      <c r="T1829" t="str">
        <f>IF(OR(
  AND(Table1[[#This Row],[Ticket Priority]]="Critical", Table1[[#This Row],[Ticket Status]]&lt;&gt;"Closed"),
  AND(Table1[[#This Row],[Ticket Priority]]="High", Table1[[#This Row],[Ticket Status]]="Open")
), "Yes", "No")</f>
        <v>No</v>
      </c>
      <c r="U1829" s="4" t="str">
        <f>IF(Table1[[#This Row],[Ticket Status]]="Closed","Yes","No")</f>
        <v>Yes</v>
      </c>
      <c r="V1829" s="4" t="str">
        <f>IF(Table1[[#This Row],[Ticket Status]]="Pending Customer Response","Yes","No")</f>
        <v>No</v>
      </c>
      <c r="W1829" s="5">
        <f ca="1">COUNTIFS(Table1[Agent_name],Table1[[#This Row],[Agent_name]],Table1[Month],Table1[[#This Row],[Month]])/160</f>
        <v>0.23125000000000001</v>
      </c>
    </row>
    <row r="1830" spans="1:23" x14ac:dyDescent="0.25">
      <c r="A1830">
        <v>1829</v>
      </c>
      <c r="B1830" t="s">
        <v>6070</v>
      </c>
      <c r="C1830" t="s">
        <v>6071</v>
      </c>
      <c r="D1830">
        <v>41</v>
      </c>
      <c r="E1830" t="s">
        <v>58</v>
      </c>
      <c r="F1830" t="s">
        <v>107</v>
      </c>
      <c r="G1830" s="1">
        <v>44117</v>
      </c>
      <c r="H1830" t="s">
        <v>21</v>
      </c>
      <c r="I1830" t="s">
        <v>77</v>
      </c>
      <c r="J1830" s="3" t="s">
        <v>6072</v>
      </c>
      <c r="K1830" t="s">
        <v>24</v>
      </c>
      <c r="M1830" t="s">
        <v>41</v>
      </c>
      <c r="N1830" t="s">
        <v>83</v>
      </c>
      <c r="O1830" s="2">
        <v>45077.988553240742</v>
      </c>
      <c r="R1830" t="str">
        <f t="shared" ca="1" si="28"/>
        <v>Sara</v>
      </c>
      <c r="S1830" t="str">
        <f>IFERROR(TEXT(DATEVALUE(LEFT(Table1[[#This Row],[Date of Purchase]],10)), "MMMM"), TEXT(Table1[[#This Row],[Date of Purchase]], "MMMM"))</f>
        <v>October</v>
      </c>
      <c r="T1830" t="str">
        <f>IF(OR(
  AND(Table1[[#This Row],[Ticket Priority]]="Critical", Table1[[#This Row],[Ticket Status]]&lt;&gt;"Closed"),
  AND(Table1[[#This Row],[Ticket Priority]]="High", Table1[[#This Row],[Ticket Status]]="Open")
), "Yes", "No")</f>
        <v>No</v>
      </c>
      <c r="U1830" s="4" t="str">
        <f>IF(Table1[[#This Row],[Ticket Status]]="Closed","Yes","No")</f>
        <v>No</v>
      </c>
      <c r="V1830" s="4" t="str">
        <f>IF(Table1[[#This Row],[Ticket Status]]="Pending Customer Response","Yes","No")</f>
        <v>Yes</v>
      </c>
      <c r="W1830" s="5">
        <f ca="1">COUNTIFS(Table1[Agent_name],Table1[[#This Row],[Agent_name]],Table1[Month],Table1[[#This Row],[Month]])/160</f>
        <v>0.66874999999999996</v>
      </c>
    </row>
    <row r="1831" spans="1:23" x14ac:dyDescent="0.25">
      <c r="A1831">
        <v>1830</v>
      </c>
      <c r="B1831" t="s">
        <v>6073</v>
      </c>
      <c r="C1831" t="s">
        <v>1731</v>
      </c>
      <c r="D1831">
        <v>23</v>
      </c>
      <c r="E1831" t="s">
        <v>58</v>
      </c>
      <c r="F1831" t="s">
        <v>211</v>
      </c>
      <c r="G1831" s="1">
        <v>44126</v>
      </c>
      <c r="H1831" t="s">
        <v>66</v>
      </c>
      <c r="I1831" t="s">
        <v>31</v>
      </c>
      <c r="J1831" s="3" t="s">
        <v>6074</v>
      </c>
      <c r="K1831" t="s">
        <v>62</v>
      </c>
      <c r="M1831" t="s">
        <v>143</v>
      </c>
      <c r="N1831" t="s">
        <v>33</v>
      </c>
      <c r="R1831" t="str">
        <f t="shared" ca="1" si="28"/>
        <v>Aisha</v>
      </c>
      <c r="S1831" t="str">
        <f>IFERROR(TEXT(DATEVALUE(LEFT(Table1[[#This Row],[Date of Purchase]],10)), "MMMM"), TEXT(Table1[[#This Row],[Date of Purchase]], "MMMM"))</f>
        <v>October</v>
      </c>
      <c r="T1831" t="str">
        <f>IF(OR(
  AND(Table1[[#This Row],[Ticket Priority]]="Critical", Table1[[#This Row],[Ticket Status]]&lt;&gt;"Closed"),
  AND(Table1[[#This Row],[Ticket Priority]]="High", Table1[[#This Row],[Ticket Status]]="Open")
), "Yes", "No")</f>
        <v>No</v>
      </c>
      <c r="U1831" s="4" t="str">
        <f>IF(Table1[[#This Row],[Ticket Status]]="Closed","Yes","No")</f>
        <v>No</v>
      </c>
      <c r="V1831" s="4" t="str">
        <f>IF(Table1[[#This Row],[Ticket Status]]="Pending Customer Response","Yes","No")</f>
        <v>No</v>
      </c>
      <c r="W1831" s="5">
        <f ca="1">COUNTIFS(Table1[Agent_name],Table1[[#This Row],[Agent_name]],Table1[Month],Table1[[#This Row],[Month]])/160</f>
        <v>0.85624999999999996</v>
      </c>
    </row>
    <row r="1832" spans="1:23" x14ac:dyDescent="0.25">
      <c r="A1832">
        <v>1831</v>
      </c>
      <c r="B1832" t="s">
        <v>5795</v>
      </c>
      <c r="C1832" t="s">
        <v>6075</v>
      </c>
      <c r="D1832">
        <v>20</v>
      </c>
      <c r="E1832" t="s">
        <v>58</v>
      </c>
      <c r="F1832" t="s">
        <v>383</v>
      </c>
      <c r="G1832" s="1">
        <v>44028</v>
      </c>
      <c r="H1832" t="s">
        <v>21</v>
      </c>
      <c r="I1832" t="s">
        <v>37</v>
      </c>
      <c r="J1832" s="3" t="s">
        <v>6076</v>
      </c>
      <c r="K1832" t="s">
        <v>24</v>
      </c>
      <c r="M1832" t="s">
        <v>89</v>
      </c>
      <c r="N1832" t="s">
        <v>26</v>
      </c>
      <c r="O1832" s="2">
        <v>45077.940671296295</v>
      </c>
      <c r="R1832" t="str">
        <f t="shared" ca="1" si="28"/>
        <v>Aisha</v>
      </c>
      <c r="S1832" t="str">
        <f>IFERROR(TEXT(DATEVALUE(LEFT(Table1[[#This Row],[Date of Purchase]],10)), "MMMM"), TEXT(Table1[[#This Row],[Date of Purchase]], "MMMM"))</f>
        <v>July</v>
      </c>
      <c r="T1832" t="str">
        <f>IF(OR(
  AND(Table1[[#This Row],[Ticket Priority]]="Critical", Table1[[#This Row],[Ticket Status]]&lt;&gt;"Closed"),
  AND(Table1[[#This Row],[Ticket Priority]]="High", Table1[[#This Row],[Ticket Status]]="Open")
), "Yes", "No")</f>
        <v>No</v>
      </c>
      <c r="U1832" s="4" t="str">
        <f>IF(Table1[[#This Row],[Ticket Status]]="Closed","Yes","No")</f>
        <v>No</v>
      </c>
      <c r="V1832" s="4" t="str">
        <f>IF(Table1[[#This Row],[Ticket Status]]="Pending Customer Response","Yes","No")</f>
        <v>Yes</v>
      </c>
      <c r="W1832" s="5">
        <f ca="1">COUNTIFS(Table1[Agent_name],Table1[[#This Row],[Agent_name]],Table1[Month],Table1[[#This Row],[Month]])/160</f>
        <v>0.875</v>
      </c>
    </row>
    <row r="1833" spans="1:23" x14ac:dyDescent="0.25">
      <c r="A1833">
        <v>1832</v>
      </c>
      <c r="B1833" t="s">
        <v>6077</v>
      </c>
      <c r="C1833" t="s">
        <v>6078</v>
      </c>
      <c r="D1833">
        <v>55</v>
      </c>
      <c r="E1833" t="s">
        <v>58</v>
      </c>
      <c r="F1833" t="s">
        <v>219</v>
      </c>
      <c r="G1833" s="1">
        <v>44514</v>
      </c>
      <c r="H1833" t="s">
        <v>21</v>
      </c>
      <c r="I1833" t="s">
        <v>72</v>
      </c>
      <c r="J1833" s="3" t="s">
        <v>6079</v>
      </c>
      <c r="K1833" t="s">
        <v>24</v>
      </c>
      <c r="M1833" t="s">
        <v>41</v>
      </c>
      <c r="N1833" t="s">
        <v>26</v>
      </c>
      <c r="O1833" s="2">
        <v>45078.701805555553</v>
      </c>
      <c r="R1833" t="str">
        <f t="shared" ca="1" si="28"/>
        <v>Priya</v>
      </c>
      <c r="S1833" t="str">
        <f>IFERROR(TEXT(DATEVALUE(LEFT(Table1[[#This Row],[Date of Purchase]],10)), "MMMM"), TEXT(Table1[[#This Row],[Date of Purchase]], "MMMM"))</f>
        <v>November</v>
      </c>
      <c r="T1833" t="str">
        <f>IF(OR(
  AND(Table1[[#This Row],[Ticket Priority]]="Critical", Table1[[#This Row],[Ticket Status]]&lt;&gt;"Closed"),
  AND(Table1[[#This Row],[Ticket Priority]]="High", Table1[[#This Row],[Ticket Status]]="Open")
), "Yes", "No")</f>
        <v>No</v>
      </c>
      <c r="U1833" s="4" t="str">
        <f>IF(Table1[[#This Row],[Ticket Status]]="Closed","Yes","No")</f>
        <v>No</v>
      </c>
      <c r="V1833" s="4" t="str">
        <f>IF(Table1[[#This Row],[Ticket Status]]="Pending Customer Response","Yes","No")</f>
        <v>Yes</v>
      </c>
      <c r="W1833" s="5">
        <f ca="1">COUNTIFS(Table1[Agent_name],Table1[[#This Row],[Agent_name]],Table1[Month],Table1[[#This Row],[Month]])/160</f>
        <v>0.41249999999999998</v>
      </c>
    </row>
    <row r="1834" spans="1:23" x14ac:dyDescent="0.25">
      <c r="A1834">
        <v>1833</v>
      </c>
      <c r="B1834" t="s">
        <v>6080</v>
      </c>
      <c r="C1834" t="s">
        <v>6081</v>
      </c>
      <c r="D1834">
        <v>64</v>
      </c>
      <c r="E1834" t="s">
        <v>19</v>
      </c>
      <c r="F1834" t="s">
        <v>161</v>
      </c>
      <c r="G1834" s="1">
        <v>44169</v>
      </c>
      <c r="H1834" t="s">
        <v>59</v>
      </c>
      <c r="I1834" t="s">
        <v>99</v>
      </c>
      <c r="J1834" s="3" t="s">
        <v>6082</v>
      </c>
      <c r="K1834" t="s">
        <v>62</v>
      </c>
      <c r="M1834" t="s">
        <v>41</v>
      </c>
      <c r="N1834" t="s">
        <v>33</v>
      </c>
      <c r="R1834" t="str">
        <f t="shared" ca="1" si="28"/>
        <v>Divya</v>
      </c>
      <c r="S1834" t="str">
        <f>IFERROR(TEXT(DATEVALUE(LEFT(Table1[[#This Row],[Date of Purchase]],10)), "MMMM"), TEXT(Table1[[#This Row],[Date of Purchase]], "MMMM"))</f>
        <v>December</v>
      </c>
      <c r="T1834" t="str">
        <f>IF(OR(
  AND(Table1[[#This Row],[Ticket Priority]]="Critical", Table1[[#This Row],[Ticket Status]]&lt;&gt;"Closed"),
  AND(Table1[[#This Row],[Ticket Priority]]="High", Table1[[#This Row],[Ticket Status]]="Open")
), "Yes", "No")</f>
        <v>No</v>
      </c>
      <c r="U1834" s="4" t="str">
        <f>IF(Table1[[#This Row],[Ticket Status]]="Closed","Yes","No")</f>
        <v>No</v>
      </c>
      <c r="V1834" s="4" t="str">
        <f>IF(Table1[[#This Row],[Ticket Status]]="Pending Customer Response","Yes","No")</f>
        <v>No</v>
      </c>
      <c r="W1834" s="5">
        <f ca="1">COUNTIFS(Table1[Agent_name],Table1[[#This Row],[Agent_name]],Table1[Month],Table1[[#This Row],[Month]])/160</f>
        <v>0.25</v>
      </c>
    </row>
    <row r="1835" spans="1:23" x14ac:dyDescent="0.25">
      <c r="A1835">
        <v>1834</v>
      </c>
      <c r="B1835" t="s">
        <v>6083</v>
      </c>
      <c r="C1835" t="s">
        <v>6084</v>
      </c>
      <c r="D1835">
        <v>51</v>
      </c>
      <c r="E1835" t="s">
        <v>19</v>
      </c>
      <c r="F1835" t="s">
        <v>223</v>
      </c>
      <c r="G1835" s="1">
        <v>44051</v>
      </c>
      <c r="H1835" t="s">
        <v>21</v>
      </c>
      <c r="I1835" t="s">
        <v>177</v>
      </c>
      <c r="J1835" s="3" t="s">
        <v>6085</v>
      </c>
      <c r="K1835" t="s">
        <v>62</v>
      </c>
      <c r="M1835" t="s">
        <v>143</v>
      </c>
      <c r="N1835" t="s">
        <v>33</v>
      </c>
      <c r="R1835" t="str">
        <f t="shared" ca="1" si="28"/>
        <v>Sara</v>
      </c>
      <c r="S1835" t="str">
        <f>IFERROR(TEXT(DATEVALUE(LEFT(Table1[[#This Row],[Date of Purchase]],10)), "MMMM"), TEXT(Table1[[#This Row],[Date of Purchase]], "MMMM"))</f>
        <v>August</v>
      </c>
      <c r="T1835" t="str">
        <f>IF(OR(
  AND(Table1[[#This Row],[Ticket Priority]]="Critical", Table1[[#This Row],[Ticket Status]]&lt;&gt;"Closed"),
  AND(Table1[[#This Row],[Ticket Priority]]="High", Table1[[#This Row],[Ticket Status]]="Open")
), "Yes", "No")</f>
        <v>No</v>
      </c>
      <c r="U1835" s="4" t="str">
        <f>IF(Table1[[#This Row],[Ticket Status]]="Closed","Yes","No")</f>
        <v>No</v>
      </c>
      <c r="V1835" s="4" t="str">
        <f>IF(Table1[[#This Row],[Ticket Status]]="Pending Customer Response","Yes","No")</f>
        <v>No</v>
      </c>
      <c r="W1835" s="5">
        <f ca="1">COUNTIFS(Table1[Agent_name],Table1[[#This Row],[Agent_name]],Table1[Month],Table1[[#This Row],[Month]])/160</f>
        <v>0.8</v>
      </c>
    </row>
    <row r="1836" spans="1:23" x14ac:dyDescent="0.25">
      <c r="A1836">
        <v>1835</v>
      </c>
      <c r="B1836" t="s">
        <v>6086</v>
      </c>
      <c r="C1836" t="s">
        <v>6087</v>
      </c>
      <c r="D1836">
        <v>31</v>
      </c>
      <c r="E1836" t="s">
        <v>29</v>
      </c>
      <c r="F1836" t="s">
        <v>281</v>
      </c>
      <c r="G1836" s="1">
        <v>44387</v>
      </c>
      <c r="H1836" t="s">
        <v>66</v>
      </c>
      <c r="I1836" t="s">
        <v>77</v>
      </c>
      <c r="J1836" s="3" t="s">
        <v>6088</v>
      </c>
      <c r="K1836" t="s">
        <v>62</v>
      </c>
      <c r="M1836" t="s">
        <v>25</v>
      </c>
      <c r="N1836" t="s">
        <v>26</v>
      </c>
      <c r="R1836" t="str">
        <f t="shared" ca="1" si="28"/>
        <v>Neha</v>
      </c>
      <c r="S1836" t="str">
        <f>IFERROR(TEXT(DATEVALUE(LEFT(Table1[[#This Row],[Date of Purchase]],10)), "MMMM"), TEXT(Table1[[#This Row],[Date of Purchase]], "MMMM"))</f>
        <v>July</v>
      </c>
      <c r="T1836" t="str">
        <f>IF(OR(
  AND(Table1[[#This Row],[Ticket Priority]]="Critical", Table1[[#This Row],[Ticket Status]]&lt;&gt;"Closed"),
  AND(Table1[[#This Row],[Ticket Priority]]="High", Table1[[#This Row],[Ticket Status]]="Open")
), "Yes", "No")</f>
        <v>Yes</v>
      </c>
      <c r="U1836" s="4" t="str">
        <f>IF(Table1[[#This Row],[Ticket Status]]="Closed","Yes","No")</f>
        <v>No</v>
      </c>
      <c r="V1836" s="4" t="str">
        <f>IF(Table1[[#This Row],[Ticket Status]]="Pending Customer Response","Yes","No")</f>
        <v>No</v>
      </c>
      <c r="W1836" s="5">
        <f ca="1">COUNTIFS(Table1[Agent_name],Table1[[#This Row],[Agent_name]],Table1[Month],Table1[[#This Row],[Month]])/160</f>
        <v>0.23125000000000001</v>
      </c>
    </row>
    <row r="1837" spans="1:23" x14ac:dyDescent="0.25">
      <c r="A1837">
        <v>1836</v>
      </c>
      <c r="B1837" t="s">
        <v>6089</v>
      </c>
      <c r="C1837" t="s">
        <v>6090</v>
      </c>
      <c r="D1837">
        <v>51</v>
      </c>
      <c r="E1837" t="s">
        <v>19</v>
      </c>
      <c r="F1837" t="s">
        <v>242</v>
      </c>
      <c r="G1837" s="1">
        <v>44430</v>
      </c>
      <c r="H1837" t="s">
        <v>21</v>
      </c>
      <c r="I1837" t="s">
        <v>46</v>
      </c>
      <c r="J1837" s="3" t="s">
        <v>6091</v>
      </c>
      <c r="K1837" t="s">
        <v>39</v>
      </c>
      <c r="L1837" t="s">
        <v>6092</v>
      </c>
      <c r="M1837" t="s">
        <v>25</v>
      </c>
      <c r="N1837" t="s">
        <v>33</v>
      </c>
      <c r="O1837" s="2">
        <v>45077.969224537039</v>
      </c>
      <c r="P1837" s="2">
        <v>45078.151863425926</v>
      </c>
      <c r="Q1837">
        <v>4</v>
      </c>
      <c r="R1837" t="str">
        <f t="shared" ca="1" si="28"/>
        <v>Karan</v>
      </c>
      <c r="S1837" t="str">
        <f>IFERROR(TEXT(DATEVALUE(LEFT(Table1[[#This Row],[Date of Purchase]],10)), "MMMM"), TEXT(Table1[[#This Row],[Date of Purchase]], "MMMM"))</f>
        <v>August</v>
      </c>
      <c r="T1837" t="str">
        <f>IF(OR(
  AND(Table1[[#This Row],[Ticket Priority]]="Critical", Table1[[#This Row],[Ticket Status]]&lt;&gt;"Closed"),
  AND(Table1[[#This Row],[Ticket Priority]]="High", Table1[[#This Row],[Ticket Status]]="Open")
), "Yes", "No")</f>
        <v>No</v>
      </c>
      <c r="U1837" s="4" t="str">
        <f>IF(Table1[[#This Row],[Ticket Status]]="Closed","Yes","No")</f>
        <v>Yes</v>
      </c>
      <c r="V1837" s="4" t="str">
        <f>IF(Table1[[#This Row],[Ticket Status]]="Pending Customer Response","Yes","No")</f>
        <v>No</v>
      </c>
      <c r="W1837" s="5">
        <f ca="1">COUNTIFS(Table1[Agent_name],Table1[[#This Row],[Agent_name]],Table1[Month],Table1[[#This Row],[Month]])/160</f>
        <v>0.21875</v>
      </c>
    </row>
    <row r="1838" spans="1:23" x14ac:dyDescent="0.25">
      <c r="A1838">
        <v>1837</v>
      </c>
      <c r="B1838" t="s">
        <v>6093</v>
      </c>
      <c r="C1838" t="s">
        <v>6094</v>
      </c>
      <c r="D1838">
        <v>59</v>
      </c>
      <c r="E1838" t="s">
        <v>58</v>
      </c>
      <c r="F1838" t="s">
        <v>129</v>
      </c>
      <c r="G1838" s="1">
        <v>44286</v>
      </c>
      <c r="H1838" t="s">
        <v>66</v>
      </c>
      <c r="I1838" t="s">
        <v>113</v>
      </c>
      <c r="J1838" s="3" t="s">
        <v>6095</v>
      </c>
      <c r="K1838" t="s">
        <v>62</v>
      </c>
      <c r="M1838" t="s">
        <v>25</v>
      </c>
      <c r="N1838" t="s">
        <v>83</v>
      </c>
      <c r="R1838" t="str">
        <f t="shared" ca="1" si="28"/>
        <v>Priya</v>
      </c>
      <c r="S1838" t="str">
        <f>IFERROR(TEXT(DATEVALUE(LEFT(Table1[[#This Row],[Date of Purchase]],10)), "MMMM"), TEXT(Table1[[#This Row],[Date of Purchase]], "MMMM"))</f>
        <v>March</v>
      </c>
      <c r="T1838" t="str">
        <f>IF(OR(
  AND(Table1[[#This Row],[Ticket Priority]]="Critical", Table1[[#This Row],[Ticket Status]]&lt;&gt;"Closed"),
  AND(Table1[[#This Row],[Ticket Priority]]="High", Table1[[#This Row],[Ticket Status]]="Open")
), "Yes", "No")</f>
        <v>Yes</v>
      </c>
      <c r="U1838" s="4" t="str">
        <f>IF(Table1[[#This Row],[Ticket Status]]="Closed","Yes","No")</f>
        <v>No</v>
      </c>
      <c r="V1838" s="4" t="str">
        <f>IF(Table1[[#This Row],[Ticket Status]]="Pending Customer Response","Yes","No")</f>
        <v>No</v>
      </c>
      <c r="W1838" s="5">
        <f ca="1">COUNTIFS(Table1[Agent_name],Table1[[#This Row],[Agent_name]],Table1[Month],Table1[[#This Row],[Month]])/160</f>
        <v>0.43125000000000002</v>
      </c>
    </row>
    <row r="1839" spans="1:23" x14ac:dyDescent="0.25">
      <c r="A1839">
        <v>1838</v>
      </c>
      <c r="B1839" t="s">
        <v>6096</v>
      </c>
      <c r="C1839" t="s">
        <v>6097</v>
      </c>
      <c r="D1839">
        <v>28</v>
      </c>
      <c r="E1839" t="s">
        <v>58</v>
      </c>
      <c r="F1839" t="s">
        <v>456</v>
      </c>
      <c r="G1839" s="1">
        <v>43850</v>
      </c>
      <c r="H1839" t="s">
        <v>45</v>
      </c>
      <c r="I1839" t="s">
        <v>77</v>
      </c>
      <c r="J1839" s="3" t="s">
        <v>6098</v>
      </c>
      <c r="K1839" t="s">
        <v>39</v>
      </c>
      <c r="L1839" t="s">
        <v>6099</v>
      </c>
      <c r="M1839" t="s">
        <v>143</v>
      </c>
      <c r="N1839" t="s">
        <v>55</v>
      </c>
      <c r="O1839" s="2">
        <v>45078.673414351855</v>
      </c>
      <c r="P1839" s="2">
        <v>45078.323414351849</v>
      </c>
      <c r="Q1839">
        <v>5</v>
      </c>
      <c r="R1839" t="str">
        <f t="shared" ca="1" si="28"/>
        <v>Mohit</v>
      </c>
      <c r="S1839" t="str">
        <f>IFERROR(TEXT(DATEVALUE(LEFT(Table1[[#This Row],[Date of Purchase]],10)), "MMMM"), TEXT(Table1[[#This Row],[Date of Purchase]], "MMMM"))</f>
        <v>January</v>
      </c>
      <c r="T1839" t="str">
        <f>IF(OR(
  AND(Table1[[#This Row],[Ticket Priority]]="Critical", Table1[[#This Row],[Ticket Status]]&lt;&gt;"Closed"),
  AND(Table1[[#This Row],[Ticket Priority]]="High", Table1[[#This Row],[Ticket Status]]="Open")
), "Yes", "No")</f>
        <v>No</v>
      </c>
      <c r="U1839" s="4" t="str">
        <f>IF(Table1[[#This Row],[Ticket Status]]="Closed","Yes","No")</f>
        <v>Yes</v>
      </c>
      <c r="V1839" s="4" t="str">
        <f>IF(Table1[[#This Row],[Ticket Status]]="Pending Customer Response","Yes","No")</f>
        <v>No</v>
      </c>
      <c r="W1839" s="5">
        <f ca="1">COUNTIFS(Table1[Agent_name],Table1[[#This Row],[Agent_name]],Table1[Month],Table1[[#This Row],[Month]])/160</f>
        <v>0.46250000000000002</v>
      </c>
    </row>
    <row r="1840" spans="1:23" x14ac:dyDescent="0.25">
      <c r="A1840">
        <v>1839</v>
      </c>
      <c r="B1840" t="s">
        <v>6100</v>
      </c>
      <c r="C1840" t="s">
        <v>6101</v>
      </c>
      <c r="D1840">
        <v>18</v>
      </c>
      <c r="E1840" t="s">
        <v>19</v>
      </c>
      <c r="F1840" t="s">
        <v>134</v>
      </c>
      <c r="G1840" s="1">
        <v>44065</v>
      </c>
      <c r="H1840" t="s">
        <v>67</v>
      </c>
      <c r="I1840" t="s">
        <v>93</v>
      </c>
      <c r="J1840" s="3" t="s">
        <v>6102</v>
      </c>
      <c r="K1840" t="s">
        <v>39</v>
      </c>
      <c r="L1840" t="s">
        <v>6103</v>
      </c>
      <c r="M1840" t="s">
        <v>41</v>
      </c>
      <c r="N1840" t="s">
        <v>33</v>
      </c>
      <c r="O1840" s="2">
        <v>45077.9609375</v>
      </c>
      <c r="P1840" s="2">
        <v>45078.892881944441</v>
      </c>
      <c r="Q1840">
        <v>4</v>
      </c>
      <c r="R1840" t="str">
        <f t="shared" ca="1" si="28"/>
        <v>Meera</v>
      </c>
      <c r="S1840" t="str">
        <f>IFERROR(TEXT(DATEVALUE(LEFT(Table1[[#This Row],[Date of Purchase]],10)), "MMMM"), TEXT(Table1[[#This Row],[Date of Purchase]], "MMMM"))</f>
        <v>August</v>
      </c>
      <c r="T1840" t="str">
        <f>IF(OR(
  AND(Table1[[#This Row],[Ticket Priority]]="Critical", Table1[[#This Row],[Ticket Status]]&lt;&gt;"Closed"),
  AND(Table1[[#This Row],[Ticket Priority]]="High", Table1[[#This Row],[Ticket Status]]="Open")
), "Yes", "No")</f>
        <v>No</v>
      </c>
      <c r="U1840" s="4" t="str">
        <f>IF(Table1[[#This Row],[Ticket Status]]="Closed","Yes","No")</f>
        <v>Yes</v>
      </c>
      <c r="V1840" s="4" t="str">
        <f>IF(Table1[[#This Row],[Ticket Status]]="Pending Customer Response","Yes","No")</f>
        <v>No</v>
      </c>
      <c r="W1840" s="5">
        <f ca="1">COUNTIFS(Table1[Agent_name],Table1[[#This Row],[Agent_name]],Table1[Month],Table1[[#This Row],[Month]])/160</f>
        <v>0.18124999999999999</v>
      </c>
    </row>
    <row r="1841" spans="1:23" x14ac:dyDescent="0.25">
      <c r="A1841">
        <v>1840</v>
      </c>
      <c r="B1841" t="s">
        <v>6104</v>
      </c>
      <c r="C1841" t="s">
        <v>6105</v>
      </c>
      <c r="D1841">
        <v>50</v>
      </c>
      <c r="E1841" t="s">
        <v>58</v>
      </c>
      <c r="F1841" t="s">
        <v>36</v>
      </c>
      <c r="G1841" s="1">
        <v>44111</v>
      </c>
      <c r="H1841" t="s">
        <v>67</v>
      </c>
      <c r="I1841" t="s">
        <v>150</v>
      </c>
      <c r="J1841" s="3" t="s">
        <v>6106</v>
      </c>
      <c r="K1841" t="s">
        <v>62</v>
      </c>
      <c r="M1841" t="s">
        <v>89</v>
      </c>
      <c r="N1841" t="s">
        <v>26</v>
      </c>
      <c r="R1841" t="str">
        <f t="shared" ca="1" si="28"/>
        <v>Sara</v>
      </c>
      <c r="S1841" t="str">
        <f>IFERROR(TEXT(DATEVALUE(LEFT(Table1[[#This Row],[Date of Purchase]],10)), "MMMM"), TEXT(Table1[[#This Row],[Date of Purchase]], "MMMM"))</f>
        <v>October</v>
      </c>
      <c r="T1841" t="str">
        <f>IF(OR(
  AND(Table1[[#This Row],[Ticket Priority]]="Critical", Table1[[#This Row],[Ticket Status]]&lt;&gt;"Closed"),
  AND(Table1[[#This Row],[Ticket Priority]]="High", Table1[[#This Row],[Ticket Status]]="Open")
), "Yes", "No")</f>
        <v>Yes</v>
      </c>
      <c r="U1841" s="4" t="str">
        <f>IF(Table1[[#This Row],[Ticket Status]]="Closed","Yes","No")</f>
        <v>No</v>
      </c>
      <c r="V1841" s="4" t="str">
        <f>IF(Table1[[#This Row],[Ticket Status]]="Pending Customer Response","Yes","No")</f>
        <v>No</v>
      </c>
      <c r="W1841" s="5">
        <f ca="1">COUNTIFS(Table1[Agent_name],Table1[[#This Row],[Agent_name]],Table1[Month],Table1[[#This Row],[Month]])/160</f>
        <v>0.66874999999999996</v>
      </c>
    </row>
    <row r="1842" spans="1:23" x14ac:dyDescent="0.25">
      <c r="A1842">
        <v>1841</v>
      </c>
      <c r="B1842" t="s">
        <v>6107</v>
      </c>
      <c r="C1842" t="s">
        <v>6108</v>
      </c>
      <c r="D1842">
        <v>46</v>
      </c>
      <c r="E1842" t="s">
        <v>29</v>
      </c>
      <c r="F1842" t="s">
        <v>207</v>
      </c>
      <c r="G1842" s="1">
        <v>44399</v>
      </c>
      <c r="H1842" t="s">
        <v>21</v>
      </c>
      <c r="I1842" t="s">
        <v>31</v>
      </c>
      <c r="J1842" s="3" t="s">
        <v>6109</v>
      </c>
      <c r="K1842" t="s">
        <v>62</v>
      </c>
      <c r="M1842" t="s">
        <v>143</v>
      </c>
      <c r="N1842" t="s">
        <v>33</v>
      </c>
      <c r="R1842" t="str">
        <f t="shared" ca="1" si="28"/>
        <v>Sara</v>
      </c>
      <c r="S1842" t="str">
        <f>IFERROR(TEXT(DATEVALUE(LEFT(Table1[[#This Row],[Date of Purchase]],10)), "MMMM"), TEXT(Table1[[#This Row],[Date of Purchase]], "MMMM"))</f>
        <v>July</v>
      </c>
      <c r="T1842" t="str">
        <f>IF(OR(
  AND(Table1[[#This Row],[Ticket Priority]]="Critical", Table1[[#This Row],[Ticket Status]]&lt;&gt;"Closed"),
  AND(Table1[[#This Row],[Ticket Priority]]="High", Table1[[#This Row],[Ticket Status]]="Open")
), "Yes", "No")</f>
        <v>No</v>
      </c>
      <c r="U1842" s="4" t="str">
        <f>IF(Table1[[#This Row],[Ticket Status]]="Closed","Yes","No")</f>
        <v>No</v>
      </c>
      <c r="V1842" s="4" t="str">
        <f>IF(Table1[[#This Row],[Ticket Status]]="Pending Customer Response","Yes","No")</f>
        <v>No</v>
      </c>
      <c r="W1842" s="5">
        <f ca="1">COUNTIFS(Table1[Agent_name],Table1[[#This Row],[Agent_name]],Table1[Month],Table1[[#This Row],[Month]])/160</f>
        <v>0.6875</v>
      </c>
    </row>
    <row r="1843" spans="1:23" x14ac:dyDescent="0.25">
      <c r="A1843">
        <v>1842</v>
      </c>
      <c r="B1843" t="s">
        <v>6110</v>
      </c>
      <c r="C1843" t="s">
        <v>6111</v>
      </c>
      <c r="D1843">
        <v>38</v>
      </c>
      <c r="E1843" t="s">
        <v>19</v>
      </c>
      <c r="F1843" t="s">
        <v>699</v>
      </c>
      <c r="G1843" s="1">
        <v>44306</v>
      </c>
      <c r="H1843" t="s">
        <v>59</v>
      </c>
      <c r="I1843" t="s">
        <v>46</v>
      </c>
      <c r="J1843" s="3" t="s">
        <v>6112</v>
      </c>
      <c r="K1843" t="s">
        <v>62</v>
      </c>
      <c r="M1843" t="s">
        <v>143</v>
      </c>
      <c r="N1843" t="s">
        <v>26</v>
      </c>
      <c r="R1843" t="str">
        <f t="shared" ca="1" si="28"/>
        <v>Ravi</v>
      </c>
      <c r="S1843" t="str">
        <f>IFERROR(TEXT(DATEVALUE(LEFT(Table1[[#This Row],[Date of Purchase]],10)), "MMMM"), TEXT(Table1[[#This Row],[Date of Purchase]], "MMMM"))</f>
        <v>April</v>
      </c>
      <c r="T1843" t="str">
        <f>IF(OR(
  AND(Table1[[#This Row],[Ticket Priority]]="Critical", Table1[[#This Row],[Ticket Status]]&lt;&gt;"Closed"),
  AND(Table1[[#This Row],[Ticket Priority]]="High", Table1[[#This Row],[Ticket Status]]="Open")
), "Yes", "No")</f>
        <v>No</v>
      </c>
      <c r="U1843" s="4" t="str">
        <f>IF(Table1[[#This Row],[Ticket Status]]="Closed","Yes","No")</f>
        <v>No</v>
      </c>
      <c r="V1843" s="4" t="str">
        <f>IF(Table1[[#This Row],[Ticket Status]]="Pending Customer Response","Yes","No")</f>
        <v>No</v>
      </c>
      <c r="W1843" s="5">
        <f ca="1">COUNTIFS(Table1[Agent_name],Table1[[#This Row],[Agent_name]],Table1[Month],Table1[[#This Row],[Month]])/160</f>
        <v>0.625</v>
      </c>
    </row>
    <row r="1844" spans="1:23" x14ac:dyDescent="0.25">
      <c r="A1844">
        <v>1843</v>
      </c>
      <c r="B1844" t="s">
        <v>6113</v>
      </c>
      <c r="C1844" t="s">
        <v>6114</v>
      </c>
      <c r="D1844">
        <v>18</v>
      </c>
      <c r="E1844" t="s">
        <v>29</v>
      </c>
      <c r="F1844" t="s">
        <v>383</v>
      </c>
      <c r="G1844" s="1">
        <v>44037</v>
      </c>
      <c r="H1844" t="s">
        <v>59</v>
      </c>
      <c r="I1844" t="s">
        <v>22</v>
      </c>
      <c r="J1844" s="3" t="s">
        <v>6115</v>
      </c>
      <c r="K1844" t="s">
        <v>62</v>
      </c>
      <c r="M1844" t="s">
        <v>25</v>
      </c>
      <c r="N1844" t="s">
        <v>33</v>
      </c>
      <c r="R1844" t="str">
        <f t="shared" ca="1" si="28"/>
        <v>Aisha</v>
      </c>
      <c r="S1844" t="str">
        <f>IFERROR(TEXT(DATEVALUE(LEFT(Table1[[#This Row],[Date of Purchase]],10)), "MMMM"), TEXT(Table1[[#This Row],[Date of Purchase]], "MMMM"))</f>
        <v>July</v>
      </c>
      <c r="T1844" t="str">
        <f>IF(OR(
  AND(Table1[[#This Row],[Ticket Priority]]="Critical", Table1[[#This Row],[Ticket Status]]&lt;&gt;"Closed"),
  AND(Table1[[#This Row],[Ticket Priority]]="High", Table1[[#This Row],[Ticket Status]]="Open")
), "Yes", "No")</f>
        <v>Yes</v>
      </c>
      <c r="U1844" s="4" t="str">
        <f>IF(Table1[[#This Row],[Ticket Status]]="Closed","Yes","No")</f>
        <v>No</v>
      </c>
      <c r="V1844" s="4" t="str">
        <f>IF(Table1[[#This Row],[Ticket Status]]="Pending Customer Response","Yes","No")</f>
        <v>No</v>
      </c>
      <c r="W1844" s="5">
        <f ca="1">COUNTIFS(Table1[Agent_name],Table1[[#This Row],[Agent_name]],Table1[Month],Table1[[#This Row],[Month]])/160</f>
        <v>0.875</v>
      </c>
    </row>
    <row r="1845" spans="1:23" x14ac:dyDescent="0.25">
      <c r="A1845">
        <v>1844</v>
      </c>
      <c r="B1845" t="s">
        <v>6116</v>
      </c>
      <c r="C1845" t="s">
        <v>6117</v>
      </c>
      <c r="D1845">
        <v>49</v>
      </c>
      <c r="E1845" t="s">
        <v>29</v>
      </c>
      <c r="F1845" t="s">
        <v>219</v>
      </c>
      <c r="G1845" s="1">
        <v>44169</v>
      </c>
      <c r="H1845" t="s">
        <v>59</v>
      </c>
      <c r="I1845" t="s">
        <v>37</v>
      </c>
      <c r="J1845" s="3" t="s">
        <v>6118</v>
      </c>
      <c r="K1845" t="s">
        <v>62</v>
      </c>
      <c r="M1845" t="s">
        <v>89</v>
      </c>
      <c r="N1845" t="s">
        <v>83</v>
      </c>
      <c r="R1845" t="str">
        <f t="shared" ca="1" si="28"/>
        <v>Priya</v>
      </c>
      <c r="S1845" t="str">
        <f>IFERROR(TEXT(DATEVALUE(LEFT(Table1[[#This Row],[Date of Purchase]],10)), "MMMM"), TEXT(Table1[[#This Row],[Date of Purchase]], "MMMM"))</f>
        <v>December</v>
      </c>
      <c r="T1845" t="str">
        <f>IF(OR(
  AND(Table1[[#This Row],[Ticket Priority]]="Critical", Table1[[#This Row],[Ticket Status]]&lt;&gt;"Closed"),
  AND(Table1[[#This Row],[Ticket Priority]]="High", Table1[[#This Row],[Ticket Status]]="Open")
), "Yes", "No")</f>
        <v>Yes</v>
      </c>
      <c r="U1845" s="4" t="str">
        <f>IF(Table1[[#This Row],[Ticket Status]]="Closed","Yes","No")</f>
        <v>No</v>
      </c>
      <c r="V1845" s="4" t="str">
        <f>IF(Table1[[#This Row],[Ticket Status]]="Pending Customer Response","Yes","No")</f>
        <v>No</v>
      </c>
      <c r="W1845" s="5">
        <f ca="1">COUNTIFS(Table1[Agent_name],Table1[[#This Row],[Agent_name]],Table1[Month],Table1[[#This Row],[Month]])/160</f>
        <v>0.48749999999999999</v>
      </c>
    </row>
    <row r="1846" spans="1:23" x14ac:dyDescent="0.25">
      <c r="A1846">
        <v>1845</v>
      </c>
      <c r="B1846" t="s">
        <v>6119</v>
      </c>
      <c r="C1846" t="s">
        <v>6120</v>
      </c>
      <c r="D1846">
        <v>60</v>
      </c>
      <c r="E1846" t="s">
        <v>29</v>
      </c>
      <c r="F1846" t="s">
        <v>129</v>
      </c>
      <c r="G1846" s="1">
        <v>44096</v>
      </c>
      <c r="H1846" t="s">
        <v>45</v>
      </c>
      <c r="I1846" t="s">
        <v>37</v>
      </c>
      <c r="J1846" s="3" t="s">
        <v>6121</v>
      </c>
      <c r="K1846" t="s">
        <v>62</v>
      </c>
      <c r="M1846" t="s">
        <v>25</v>
      </c>
      <c r="N1846" t="s">
        <v>55</v>
      </c>
      <c r="Q1846">
        <v>5</v>
      </c>
      <c r="R1846" t="str">
        <f t="shared" ca="1" si="28"/>
        <v>Karan</v>
      </c>
      <c r="S1846" t="str">
        <f>IFERROR(TEXT(DATEVALUE(LEFT(Table1[[#This Row],[Date of Purchase]],10)), "MMMM"), TEXT(Table1[[#This Row],[Date of Purchase]], "MMMM"))</f>
        <v>September</v>
      </c>
      <c r="T1846" t="str">
        <f>IF(OR(
  AND(Table1[[#This Row],[Ticket Priority]]="Critical", Table1[[#This Row],[Ticket Status]]&lt;&gt;"Closed"),
  AND(Table1[[#This Row],[Ticket Priority]]="High", Table1[[#This Row],[Ticket Status]]="Open")
), "Yes", "No")</f>
        <v>Yes</v>
      </c>
      <c r="U1846" s="4" t="str">
        <f>IF(Table1[[#This Row],[Ticket Status]]="Closed","Yes","No")</f>
        <v>No</v>
      </c>
      <c r="V1846" s="4" t="str">
        <f>IF(Table1[[#This Row],[Ticket Status]]="Pending Customer Response","Yes","No")</f>
        <v>No</v>
      </c>
      <c r="W1846" s="5">
        <f ca="1">COUNTIFS(Table1[Agent_name],Table1[[#This Row],[Agent_name]],Table1[Month],Table1[[#This Row],[Month]])/160</f>
        <v>0.24374999999999999</v>
      </c>
    </row>
    <row r="1847" spans="1:23" x14ac:dyDescent="0.25">
      <c r="A1847">
        <v>1846</v>
      </c>
      <c r="B1847" t="s">
        <v>6122</v>
      </c>
      <c r="C1847" t="s">
        <v>6123</v>
      </c>
      <c r="D1847">
        <v>38</v>
      </c>
      <c r="E1847" t="s">
        <v>19</v>
      </c>
      <c r="F1847" t="s">
        <v>207</v>
      </c>
      <c r="G1847" s="1">
        <v>44021</v>
      </c>
      <c r="H1847" t="s">
        <v>66</v>
      </c>
      <c r="I1847" t="s">
        <v>150</v>
      </c>
      <c r="J1847" s="3" t="s">
        <v>6124</v>
      </c>
      <c r="K1847" t="s">
        <v>39</v>
      </c>
      <c r="L1847" t="s">
        <v>6125</v>
      </c>
      <c r="M1847" t="s">
        <v>41</v>
      </c>
      <c r="N1847" t="s">
        <v>83</v>
      </c>
      <c r="O1847" s="2">
        <v>45078.508275462962</v>
      </c>
      <c r="P1847" s="2">
        <v>45078.115219907406</v>
      </c>
      <c r="Q1847">
        <v>4</v>
      </c>
      <c r="R1847" t="str">
        <f t="shared" ca="1" si="28"/>
        <v>Ravi</v>
      </c>
      <c r="S1847" t="str">
        <f>IFERROR(TEXT(DATEVALUE(LEFT(Table1[[#This Row],[Date of Purchase]],10)), "MMMM"), TEXT(Table1[[#This Row],[Date of Purchase]], "MMMM"))</f>
        <v>July</v>
      </c>
      <c r="T1847" t="str">
        <f>IF(OR(
  AND(Table1[[#This Row],[Ticket Priority]]="Critical", Table1[[#This Row],[Ticket Status]]&lt;&gt;"Closed"),
  AND(Table1[[#This Row],[Ticket Priority]]="High", Table1[[#This Row],[Ticket Status]]="Open")
), "Yes", "No")</f>
        <v>No</v>
      </c>
      <c r="U1847" s="4" t="str">
        <f>IF(Table1[[#This Row],[Ticket Status]]="Closed","Yes","No")</f>
        <v>Yes</v>
      </c>
      <c r="V1847" s="4" t="str">
        <f>IF(Table1[[#This Row],[Ticket Status]]="Pending Customer Response","Yes","No")</f>
        <v>No</v>
      </c>
      <c r="W1847" s="5">
        <f ca="1">COUNTIFS(Table1[Agent_name],Table1[[#This Row],[Agent_name]],Table1[Month],Table1[[#This Row],[Month]])/160</f>
        <v>0.66249999999999998</v>
      </c>
    </row>
    <row r="1848" spans="1:23" x14ac:dyDescent="0.25">
      <c r="A1848">
        <v>1847</v>
      </c>
      <c r="B1848" t="s">
        <v>6126</v>
      </c>
      <c r="C1848" t="s">
        <v>6127</v>
      </c>
      <c r="D1848">
        <v>27</v>
      </c>
      <c r="E1848" t="s">
        <v>58</v>
      </c>
      <c r="F1848" t="s">
        <v>92</v>
      </c>
      <c r="G1848" s="1">
        <v>44550</v>
      </c>
      <c r="H1848" t="s">
        <v>21</v>
      </c>
      <c r="I1848" t="s">
        <v>22</v>
      </c>
      <c r="J1848" s="3" t="s">
        <v>6128</v>
      </c>
      <c r="K1848" t="s">
        <v>39</v>
      </c>
      <c r="L1848" t="s">
        <v>6129</v>
      </c>
      <c r="M1848" t="s">
        <v>89</v>
      </c>
      <c r="N1848" t="s">
        <v>33</v>
      </c>
      <c r="O1848" s="2">
        <v>45078.758993055555</v>
      </c>
      <c r="P1848" s="2">
        <v>45078.190937500003</v>
      </c>
      <c r="Q1848">
        <v>3</v>
      </c>
      <c r="R1848" t="str">
        <f t="shared" ca="1" si="28"/>
        <v>Mohit</v>
      </c>
      <c r="S1848" t="str">
        <f>IFERROR(TEXT(DATEVALUE(LEFT(Table1[[#This Row],[Date of Purchase]],10)), "MMMM"), TEXT(Table1[[#This Row],[Date of Purchase]], "MMMM"))</f>
        <v>December</v>
      </c>
      <c r="T1848" t="str">
        <f>IF(OR(
  AND(Table1[[#This Row],[Ticket Priority]]="Critical", Table1[[#This Row],[Ticket Status]]&lt;&gt;"Closed"),
  AND(Table1[[#This Row],[Ticket Priority]]="High", Table1[[#This Row],[Ticket Status]]="Open")
), "Yes", "No")</f>
        <v>No</v>
      </c>
      <c r="U1848" s="4" t="str">
        <f>IF(Table1[[#This Row],[Ticket Status]]="Closed","Yes","No")</f>
        <v>Yes</v>
      </c>
      <c r="V1848" s="4" t="str">
        <f>IF(Table1[[#This Row],[Ticket Status]]="Pending Customer Response","Yes","No")</f>
        <v>No</v>
      </c>
      <c r="W1848" s="5">
        <f ca="1">COUNTIFS(Table1[Agent_name],Table1[[#This Row],[Agent_name]],Table1[Month],Table1[[#This Row],[Month]])/160</f>
        <v>0.44374999999999998</v>
      </c>
    </row>
    <row r="1849" spans="1:23" x14ac:dyDescent="0.25">
      <c r="A1849">
        <v>1848</v>
      </c>
      <c r="B1849" t="s">
        <v>6130</v>
      </c>
      <c r="C1849" t="s">
        <v>6131</v>
      </c>
      <c r="D1849">
        <v>58</v>
      </c>
      <c r="E1849" t="s">
        <v>19</v>
      </c>
      <c r="F1849" t="s">
        <v>112</v>
      </c>
      <c r="G1849" s="1">
        <v>44176</v>
      </c>
      <c r="H1849" t="s">
        <v>21</v>
      </c>
      <c r="I1849" t="s">
        <v>99</v>
      </c>
      <c r="J1849" s="3" t="s">
        <v>6132</v>
      </c>
      <c r="K1849" t="s">
        <v>62</v>
      </c>
      <c r="M1849" t="s">
        <v>25</v>
      </c>
      <c r="N1849" t="s">
        <v>33</v>
      </c>
      <c r="Q1849">
        <v>5</v>
      </c>
      <c r="R1849" t="str">
        <f t="shared" ca="1" si="28"/>
        <v>Aisha</v>
      </c>
      <c r="S1849" t="str">
        <f>IFERROR(TEXT(DATEVALUE(LEFT(Table1[[#This Row],[Date of Purchase]],10)), "MMMM"), TEXT(Table1[[#This Row],[Date of Purchase]], "MMMM"))</f>
        <v>December</v>
      </c>
      <c r="T1849" t="str">
        <f>IF(OR(
  AND(Table1[[#This Row],[Ticket Priority]]="Critical", Table1[[#This Row],[Ticket Status]]&lt;&gt;"Closed"),
  AND(Table1[[#This Row],[Ticket Priority]]="High", Table1[[#This Row],[Ticket Status]]="Open")
), "Yes", "No")</f>
        <v>Yes</v>
      </c>
      <c r="U1849" s="4" t="str">
        <f>IF(Table1[[#This Row],[Ticket Status]]="Closed","Yes","No")</f>
        <v>No</v>
      </c>
      <c r="V1849" s="4" t="str">
        <f>IF(Table1[[#This Row],[Ticket Status]]="Pending Customer Response","Yes","No")</f>
        <v>No</v>
      </c>
      <c r="W1849" s="5">
        <f ca="1">COUNTIFS(Table1[Agent_name],Table1[[#This Row],[Agent_name]],Table1[Month],Table1[[#This Row],[Month]])/160</f>
        <v>0.91249999999999998</v>
      </c>
    </row>
    <row r="1850" spans="1:23" x14ac:dyDescent="0.25">
      <c r="A1850">
        <v>1849</v>
      </c>
      <c r="B1850" t="s">
        <v>6133</v>
      </c>
      <c r="C1850" t="s">
        <v>6134</v>
      </c>
      <c r="D1850">
        <v>35</v>
      </c>
      <c r="E1850" t="s">
        <v>58</v>
      </c>
      <c r="F1850" t="s">
        <v>103</v>
      </c>
      <c r="G1850" s="1">
        <v>43960</v>
      </c>
      <c r="H1850" t="s">
        <v>59</v>
      </c>
      <c r="I1850" t="s">
        <v>60</v>
      </c>
      <c r="J1850" s="3" t="s">
        <v>6135</v>
      </c>
      <c r="K1850" t="s">
        <v>62</v>
      </c>
      <c r="M1850" t="s">
        <v>143</v>
      </c>
      <c r="N1850" t="s">
        <v>83</v>
      </c>
      <c r="Q1850">
        <v>5</v>
      </c>
      <c r="R1850" t="str">
        <f t="shared" ca="1" si="28"/>
        <v>Ravi</v>
      </c>
      <c r="S1850" t="str">
        <f>IFERROR(TEXT(DATEVALUE(LEFT(Table1[[#This Row],[Date of Purchase]],10)), "MMMM"), TEXT(Table1[[#This Row],[Date of Purchase]], "MMMM"))</f>
        <v>May</v>
      </c>
      <c r="T1850" t="str">
        <f>IF(OR(
  AND(Table1[[#This Row],[Ticket Priority]]="Critical", Table1[[#This Row],[Ticket Status]]&lt;&gt;"Closed"),
  AND(Table1[[#This Row],[Ticket Priority]]="High", Table1[[#This Row],[Ticket Status]]="Open")
), "Yes", "No")</f>
        <v>No</v>
      </c>
      <c r="U1850" s="4" t="str">
        <f>IF(Table1[[#This Row],[Ticket Status]]="Closed","Yes","No")</f>
        <v>No</v>
      </c>
      <c r="V1850" s="4" t="str">
        <f>IF(Table1[[#This Row],[Ticket Status]]="Pending Customer Response","Yes","No")</f>
        <v>No</v>
      </c>
      <c r="W1850" s="5">
        <f ca="1">COUNTIFS(Table1[Agent_name],Table1[[#This Row],[Agent_name]],Table1[Month],Table1[[#This Row],[Month]])/160</f>
        <v>0.67500000000000004</v>
      </c>
    </row>
    <row r="1851" spans="1:23" x14ac:dyDescent="0.25">
      <c r="A1851">
        <v>1850</v>
      </c>
      <c r="B1851" t="s">
        <v>6136</v>
      </c>
      <c r="C1851" t="s">
        <v>6137</v>
      </c>
      <c r="D1851">
        <v>49</v>
      </c>
      <c r="E1851" t="s">
        <v>58</v>
      </c>
      <c r="F1851" t="s">
        <v>81</v>
      </c>
      <c r="G1851" s="1">
        <v>44117</v>
      </c>
      <c r="H1851" t="s">
        <v>45</v>
      </c>
      <c r="I1851" t="s">
        <v>60</v>
      </c>
      <c r="J1851" s="3" t="s">
        <v>6138</v>
      </c>
      <c r="K1851" t="s">
        <v>62</v>
      </c>
      <c r="M1851" t="s">
        <v>41</v>
      </c>
      <c r="N1851" t="s">
        <v>83</v>
      </c>
      <c r="Q1851">
        <v>5</v>
      </c>
      <c r="R1851" t="str">
        <f t="shared" ca="1" si="28"/>
        <v>Aisha</v>
      </c>
      <c r="S1851" t="str">
        <f>IFERROR(TEXT(DATEVALUE(LEFT(Table1[[#This Row],[Date of Purchase]],10)), "MMMM"), TEXT(Table1[[#This Row],[Date of Purchase]], "MMMM"))</f>
        <v>October</v>
      </c>
      <c r="T1851" t="str">
        <f>IF(OR(
  AND(Table1[[#This Row],[Ticket Priority]]="Critical", Table1[[#This Row],[Ticket Status]]&lt;&gt;"Closed"),
  AND(Table1[[#This Row],[Ticket Priority]]="High", Table1[[#This Row],[Ticket Status]]="Open")
), "Yes", "No")</f>
        <v>No</v>
      </c>
      <c r="U1851" s="4" t="str">
        <f>IF(Table1[[#This Row],[Ticket Status]]="Closed","Yes","No")</f>
        <v>No</v>
      </c>
      <c r="V1851" s="4" t="str">
        <f>IF(Table1[[#This Row],[Ticket Status]]="Pending Customer Response","Yes","No")</f>
        <v>No</v>
      </c>
      <c r="W1851" s="5">
        <f ca="1">COUNTIFS(Table1[Agent_name],Table1[[#This Row],[Agent_name]],Table1[Month],Table1[[#This Row],[Month]])/160</f>
        <v>0.85624999999999996</v>
      </c>
    </row>
    <row r="1852" spans="1:23" x14ac:dyDescent="0.25">
      <c r="A1852">
        <v>1851</v>
      </c>
      <c r="B1852" t="s">
        <v>6139</v>
      </c>
      <c r="C1852" t="s">
        <v>6140</v>
      </c>
      <c r="D1852">
        <v>56</v>
      </c>
      <c r="E1852" t="s">
        <v>58</v>
      </c>
      <c r="F1852" t="s">
        <v>202</v>
      </c>
      <c r="G1852" s="1">
        <v>44220</v>
      </c>
      <c r="H1852" t="s">
        <v>66</v>
      </c>
      <c r="I1852" t="s">
        <v>99</v>
      </c>
      <c r="J1852" s="3" t="s">
        <v>985</v>
      </c>
      <c r="K1852" t="s">
        <v>24</v>
      </c>
      <c r="M1852" t="s">
        <v>143</v>
      </c>
      <c r="N1852" t="s">
        <v>55</v>
      </c>
      <c r="O1852" s="2">
        <v>45078.456261574072</v>
      </c>
      <c r="Q1852">
        <v>5</v>
      </c>
      <c r="R1852" t="str">
        <f t="shared" ca="1" si="28"/>
        <v>Mohit</v>
      </c>
      <c r="S1852" t="str">
        <f>IFERROR(TEXT(DATEVALUE(LEFT(Table1[[#This Row],[Date of Purchase]],10)), "MMMM"), TEXT(Table1[[#This Row],[Date of Purchase]], "MMMM"))</f>
        <v>January</v>
      </c>
      <c r="T1852" t="str">
        <f>IF(OR(
  AND(Table1[[#This Row],[Ticket Priority]]="Critical", Table1[[#This Row],[Ticket Status]]&lt;&gt;"Closed"),
  AND(Table1[[#This Row],[Ticket Priority]]="High", Table1[[#This Row],[Ticket Status]]="Open")
), "Yes", "No")</f>
        <v>No</v>
      </c>
      <c r="U1852" s="4" t="str">
        <f>IF(Table1[[#This Row],[Ticket Status]]="Closed","Yes","No")</f>
        <v>No</v>
      </c>
      <c r="V1852" s="4" t="str">
        <f>IF(Table1[[#This Row],[Ticket Status]]="Pending Customer Response","Yes","No")</f>
        <v>Yes</v>
      </c>
      <c r="W1852" s="5">
        <f ca="1">COUNTIFS(Table1[Agent_name],Table1[[#This Row],[Agent_name]],Table1[Month],Table1[[#This Row],[Month]])/160</f>
        <v>0.46250000000000002</v>
      </c>
    </row>
    <row r="1853" spans="1:23" x14ac:dyDescent="0.25">
      <c r="A1853">
        <v>1852</v>
      </c>
      <c r="B1853" t="s">
        <v>6141</v>
      </c>
      <c r="C1853" t="s">
        <v>6142</v>
      </c>
      <c r="D1853">
        <v>22</v>
      </c>
      <c r="E1853" t="s">
        <v>19</v>
      </c>
      <c r="F1853" t="s">
        <v>149</v>
      </c>
      <c r="G1853" s="1">
        <v>44059</v>
      </c>
      <c r="H1853" t="s">
        <v>59</v>
      </c>
      <c r="I1853" t="s">
        <v>31</v>
      </c>
      <c r="J1853" s="3" t="s">
        <v>6143</v>
      </c>
      <c r="K1853" t="s">
        <v>62</v>
      </c>
      <c r="M1853" t="s">
        <v>143</v>
      </c>
      <c r="N1853" t="s">
        <v>83</v>
      </c>
      <c r="R1853" t="str">
        <f t="shared" ca="1" si="28"/>
        <v>Ravi</v>
      </c>
      <c r="S1853" t="str">
        <f>IFERROR(TEXT(DATEVALUE(LEFT(Table1[[#This Row],[Date of Purchase]],10)), "MMMM"), TEXT(Table1[[#This Row],[Date of Purchase]], "MMMM"))</f>
        <v>August</v>
      </c>
      <c r="T1853" t="str">
        <f>IF(OR(
  AND(Table1[[#This Row],[Ticket Priority]]="Critical", Table1[[#This Row],[Ticket Status]]&lt;&gt;"Closed"),
  AND(Table1[[#This Row],[Ticket Priority]]="High", Table1[[#This Row],[Ticket Status]]="Open")
), "Yes", "No")</f>
        <v>No</v>
      </c>
      <c r="U1853" s="4" t="str">
        <f>IF(Table1[[#This Row],[Ticket Status]]="Closed","Yes","No")</f>
        <v>No</v>
      </c>
      <c r="V1853" s="4" t="str">
        <f>IF(Table1[[#This Row],[Ticket Status]]="Pending Customer Response","Yes","No")</f>
        <v>No</v>
      </c>
      <c r="W1853" s="5">
        <f ca="1">COUNTIFS(Table1[Agent_name],Table1[[#This Row],[Agent_name]],Table1[Month],Table1[[#This Row],[Month]])/160</f>
        <v>0.65625</v>
      </c>
    </row>
    <row r="1854" spans="1:23" x14ac:dyDescent="0.25">
      <c r="A1854">
        <v>1853</v>
      </c>
      <c r="B1854" t="s">
        <v>6144</v>
      </c>
      <c r="C1854" t="s">
        <v>6145</v>
      </c>
      <c r="D1854">
        <v>67</v>
      </c>
      <c r="E1854" t="s">
        <v>29</v>
      </c>
      <c r="F1854" t="s">
        <v>286</v>
      </c>
      <c r="G1854" s="1">
        <v>43856</v>
      </c>
      <c r="H1854" t="s">
        <v>21</v>
      </c>
      <c r="I1854" t="s">
        <v>72</v>
      </c>
      <c r="J1854" s="3" t="s">
        <v>6146</v>
      </c>
      <c r="K1854" t="s">
        <v>39</v>
      </c>
      <c r="L1854" t="s">
        <v>6147</v>
      </c>
      <c r="M1854" t="s">
        <v>41</v>
      </c>
      <c r="N1854" t="s">
        <v>83</v>
      </c>
      <c r="O1854" s="2">
        <v>45078.003530092596</v>
      </c>
      <c r="P1854" s="2">
        <v>45078.492418981485</v>
      </c>
      <c r="Q1854">
        <v>2</v>
      </c>
      <c r="R1854" t="str">
        <f t="shared" ca="1" si="28"/>
        <v>Mohit</v>
      </c>
      <c r="S1854" t="str">
        <f>IFERROR(TEXT(DATEVALUE(LEFT(Table1[[#This Row],[Date of Purchase]],10)), "MMMM"), TEXT(Table1[[#This Row],[Date of Purchase]], "MMMM"))</f>
        <v>January</v>
      </c>
      <c r="T1854" t="str">
        <f>IF(OR(
  AND(Table1[[#This Row],[Ticket Priority]]="Critical", Table1[[#This Row],[Ticket Status]]&lt;&gt;"Closed"),
  AND(Table1[[#This Row],[Ticket Priority]]="High", Table1[[#This Row],[Ticket Status]]="Open")
), "Yes", "No")</f>
        <v>No</v>
      </c>
      <c r="U1854" s="4" t="str">
        <f>IF(Table1[[#This Row],[Ticket Status]]="Closed","Yes","No")</f>
        <v>Yes</v>
      </c>
      <c r="V1854" s="4" t="str">
        <f>IF(Table1[[#This Row],[Ticket Status]]="Pending Customer Response","Yes","No")</f>
        <v>No</v>
      </c>
      <c r="W1854" s="5">
        <f ca="1">COUNTIFS(Table1[Agent_name],Table1[[#This Row],[Agent_name]],Table1[Month],Table1[[#This Row],[Month]])/160</f>
        <v>0.46250000000000002</v>
      </c>
    </row>
    <row r="1855" spans="1:23" x14ac:dyDescent="0.25">
      <c r="A1855">
        <v>1854</v>
      </c>
      <c r="B1855" t="s">
        <v>6148</v>
      </c>
      <c r="C1855" t="s">
        <v>6149</v>
      </c>
      <c r="D1855">
        <v>49</v>
      </c>
      <c r="E1855" t="s">
        <v>19</v>
      </c>
      <c r="F1855" t="s">
        <v>103</v>
      </c>
      <c r="G1855" s="1">
        <v>44485</v>
      </c>
      <c r="H1855" t="s">
        <v>21</v>
      </c>
      <c r="I1855" t="s">
        <v>113</v>
      </c>
      <c r="J1855" s="3" t="s">
        <v>6150</v>
      </c>
      <c r="K1855" t="s">
        <v>39</v>
      </c>
      <c r="L1855" t="s">
        <v>6151</v>
      </c>
      <c r="M1855" t="s">
        <v>89</v>
      </c>
      <c r="N1855" t="s">
        <v>83</v>
      </c>
      <c r="O1855" s="2">
        <v>45078.831331018519</v>
      </c>
      <c r="P1855" s="2">
        <v>45078.561192129629</v>
      </c>
      <c r="Q1855">
        <v>2</v>
      </c>
      <c r="R1855" t="str">
        <f t="shared" ca="1" si="28"/>
        <v>Divya</v>
      </c>
      <c r="S1855" t="str">
        <f>IFERROR(TEXT(DATEVALUE(LEFT(Table1[[#This Row],[Date of Purchase]],10)), "MMMM"), TEXT(Table1[[#This Row],[Date of Purchase]], "MMMM"))</f>
        <v>October</v>
      </c>
      <c r="T1855" t="str">
        <f>IF(OR(
  AND(Table1[[#This Row],[Ticket Priority]]="Critical", Table1[[#This Row],[Ticket Status]]&lt;&gt;"Closed"),
  AND(Table1[[#This Row],[Ticket Priority]]="High", Table1[[#This Row],[Ticket Status]]="Open")
), "Yes", "No")</f>
        <v>No</v>
      </c>
      <c r="U1855" s="4" t="str">
        <f>IF(Table1[[#This Row],[Ticket Status]]="Closed","Yes","No")</f>
        <v>Yes</v>
      </c>
      <c r="V1855" s="4" t="str">
        <f>IF(Table1[[#This Row],[Ticket Status]]="Pending Customer Response","Yes","No")</f>
        <v>No</v>
      </c>
      <c r="W1855" s="5">
        <f ca="1">COUNTIFS(Table1[Agent_name],Table1[[#This Row],[Agent_name]],Table1[Month],Table1[[#This Row],[Month]])/160</f>
        <v>0.25</v>
      </c>
    </row>
    <row r="1856" spans="1:23" x14ac:dyDescent="0.25">
      <c r="A1856">
        <v>1855</v>
      </c>
      <c r="B1856" t="s">
        <v>6152</v>
      </c>
      <c r="C1856" t="s">
        <v>6153</v>
      </c>
      <c r="D1856">
        <v>54</v>
      </c>
      <c r="E1856" t="s">
        <v>58</v>
      </c>
      <c r="F1856" t="s">
        <v>65</v>
      </c>
      <c r="G1856" s="1">
        <v>44052</v>
      </c>
      <c r="H1856" t="s">
        <v>21</v>
      </c>
      <c r="I1856" t="s">
        <v>59</v>
      </c>
      <c r="J1856" s="3" t="s">
        <v>6154</v>
      </c>
      <c r="K1856" t="s">
        <v>24</v>
      </c>
      <c r="M1856" t="s">
        <v>143</v>
      </c>
      <c r="N1856" t="s">
        <v>26</v>
      </c>
      <c r="O1856" s="2">
        <v>45078.611203703702</v>
      </c>
      <c r="R1856" t="str">
        <f t="shared" ca="1" si="28"/>
        <v>Sara</v>
      </c>
      <c r="S1856" t="str">
        <f>IFERROR(TEXT(DATEVALUE(LEFT(Table1[[#This Row],[Date of Purchase]],10)), "MMMM"), TEXT(Table1[[#This Row],[Date of Purchase]], "MMMM"))</f>
        <v>August</v>
      </c>
      <c r="T1856" t="str">
        <f>IF(OR(
  AND(Table1[[#This Row],[Ticket Priority]]="Critical", Table1[[#This Row],[Ticket Status]]&lt;&gt;"Closed"),
  AND(Table1[[#This Row],[Ticket Priority]]="High", Table1[[#This Row],[Ticket Status]]="Open")
), "Yes", "No")</f>
        <v>No</v>
      </c>
      <c r="U1856" s="4" t="str">
        <f>IF(Table1[[#This Row],[Ticket Status]]="Closed","Yes","No")</f>
        <v>No</v>
      </c>
      <c r="V1856" s="4" t="str">
        <f>IF(Table1[[#This Row],[Ticket Status]]="Pending Customer Response","Yes","No")</f>
        <v>Yes</v>
      </c>
      <c r="W1856" s="5">
        <f ca="1">COUNTIFS(Table1[Agent_name],Table1[[#This Row],[Agent_name]],Table1[Month],Table1[[#This Row],[Month]])/160</f>
        <v>0.8</v>
      </c>
    </row>
    <row r="1857" spans="1:23" x14ac:dyDescent="0.25">
      <c r="A1857">
        <v>1856</v>
      </c>
      <c r="B1857" t="s">
        <v>6155</v>
      </c>
      <c r="C1857" t="s">
        <v>6156</v>
      </c>
      <c r="D1857">
        <v>27</v>
      </c>
      <c r="E1857" t="s">
        <v>29</v>
      </c>
      <c r="F1857" t="s">
        <v>134</v>
      </c>
      <c r="G1857" s="1">
        <v>43967</v>
      </c>
      <c r="H1857" t="s">
        <v>67</v>
      </c>
      <c r="I1857" t="s">
        <v>59</v>
      </c>
      <c r="J1857" s="3" t="s">
        <v>6157</v>
      </c>
      <c r="K1857" t="s">
        <v>24</v>
      </c>
      <c r="M1857" t="s">
        <v>89</v>
      </c>
      <c r="N1857" t="s">
        <v>55</v>
      </c>
      <c r="O1857" s="2">
        <v>45078.190381944441</v>
      </c>
      <c r="R1857" t="str">
        <f t="shared" ca="1" si="28"/>
        <v>Aisha</v>
      </c>
      <c r="S1857" t="str">
        <f>IFERROR(TEXT(DATEVALUE(LEFT(Table1[[#This Row],[Date of Purchase]],10)), "MMMM"), TEXT(Table1[[#This Row],[Date of Purchase]], "MMMM"))</f>
        <v>May</v>
      </c>
      <c r="T1857" t="str">
        <f>IF(OR(
  AND(Table1[[#This Row],[Ticket Priority]]="Critical", Table1[[#This Row],[Ticket Status]]&lt;&gt;"Closed"),
  AND(Table1[[#This Row],[Ticket Priority]]="High", Table1[[#This Row],[Ticket Status]]="Open")
), "Yes", "No")</f>
        <v>No</v>
      </c>
      <c r="U1857" s="4" t="str">
        <f>IF(Table1[[#This Row],[Ticket Status]]="Closed","Yes","No")</f>
        <v>No</v>
      </c>
      <c r="V1857" s="4" t="str">
        <f>IF(Table1[[#This Row],[Ticket Status]]="Pending Customer Response","Yes","No")</f>
        <v>Yes</v>
      </c>
      <c r="W1857" s="5">
        <f ca="1">COUNTIFS(Table1[Agent_name],Table1[[#This Row],[Agent_name]],Table1[Month],Table1[[#This Row],[Month]])/160</f>
        <v>0.93125000000000002</v>
      </c>
    </row>
    <row r="1858" spans="1:23" x14ac:dyDescent="0.25">
      <c r="A1858">
        <v>1857</v>
      </c>
      <c r="B1858" t="s">
        <v>6158</v>
      </c>
      <c r="C1858" t="s">
        <v>6159</v>
      </c>
      <c r="D1858">
        <v>25</v>
      </c>
      <c r="E1858" t="s">
        <v>29</v>
      </c>
      <c r="F1858" t="s">
        <v>397</v>
      </c>
      <c r="G1858" s="1">
        <v>43945</v>
      </c>
      <c r="H1858" t="s">
        <v>66</v>
      </c>
      <c r="I1858" t="s">
        <v>59</v>
      </c>
      <c r="J1858" s="3" t="s">
        <v>6160</v>
      </c>
      <c r="K1858" t="s">
        <v>24</v>
      </c>
      <c r="M1858" t="s">
        <v>25</v>
      </c>
      <c r="N1858" t="s">
        <v>83</v>
      </c>
      <c r="O1858" s="2">
        <v>45078.109849537039</v>
      </c>
      <c r="R1858" t="str">
        <f t="shared" ref="R1858:R1921" ca="1" si="29">CHOOSE(
RANDBETWEEN(1,20),
"Aisha","Aisha","Aisha","Aisha",
"Ravi","Ravi","Ravi",
"Sara","Sara","Sara",
"Mohit","Mohit",
"Priya","Priya",
"Arjun",
"Neha","Rahul","Divya","Karan","Meera","Sanjay"
)</f>
        <v>Priya</v>
      </c>
      <c r="S1858" t="str">
        <f>IFERROR(TEXT(DATEVALUE(LEFT(Table1[[#This Row],[Date of Purchase]],10)), "MMMM"), TEXT(Table1[[#This Row],[Date of Purchase]], "MMMM"))</f>
        <v>April</v>
      </c>
      <c r="T1858" t="str">
        <f>IF(OR(
  AND(Table1[[#This Row],[Ticket Priority]]="Critical", Table1[[#This Row],[Ticket Status]]&lt;&gt;"Closed"),
  AND(Table1[[#This Row],[Ticket Priority]]="High", Table1[[#This Row],[Ticket Status]]="Open")
), "Yes", "No")</f>
        <v>Yes</v>
      </c>
      <c r="U1858" s="4" t="str">
        <f>IF(Table1[[#This Row],[Ticket Status]]="Closed","Yes","No")</f>
        <v>No</v>
      </c>
      <c r="V1858" s="4" t="str">
        <f>IF(Table1[[#This Row],[Ticket Status]]="Pending Customer Response","Yes","No")</f>
        <v>Yes</v>
      </c>
      <c r="W1858" s="5">
        <f ca="1">COUNTIFS(Table1[Agent_name],Table1[[#This Row],[Agent_name]],Table1[Month],Table1[[#This Row],[Month]])/160</f>
        <v>0.48749999999999999</v>
      </c>
    </row>
    <row r="1859" spans="1:23" x14ac:dyDescent="0.25">
      <c r="A1859">
        <v>1858</v>
      </c>
      <c r="B1859" t="s">
        <v>6161</v>
      </c>
      <c r="C1859" t="s">
        <v>6162</v>
      </c>
      <c r="D1859">
        <v>45</v>
      </c>
      <c r="E1859" t="s">
        <v>29</v>
      </c>
      <c r="F1859" t="s">
        <v>485</v>
      </c>
      <c r="G1859" s="1">
        <v>44169</v>
      </c>
      <c r="H1859" t="s">
        <v>21</v>
      </c>
      <c r="I1859" t="s">
        <v>113</v>
      </c>
      <c r="J1859" s="3" t="s">
        <v>6163</v>
      </c>
      <c r="K1859" t="s">
        <v>39</v>
      </c>
      <c r="L1859" t="s">
        <v>6164</v>
      </c>
      <c r="M1859" t="s">
        <v>25</v>
      </c>
      <c r="N1859" t="s">
        <v>26</v>
      </c>
      <c r="O1859" s="2">
        <v>45078.182789351849</v>
      </c>
      <c r="P1859" s="2">
        <v>45078.816122685188</v>
      </c>
      <c r="Q1859">
        <v>2</v>
      </c>
      <c r="R1859" t="str">
        <f t="shared" ca="1" si="29"/>
        <v>Aisha</v>
      </c>
      <c r="S1859" t="str">
        <f>IFERROR(TEXT(DATEVALUE(LEFT(Table1[[#This Row],[Date of Purchase]],10)), "MMMM"), TEXT(Table1[[#This Row],[Date of Purchase]], "MMMM"))</f>
        <v>December</v>
      </c>
      <c r="T1859" t="str">
        <f>IF(OR(
  AND(Table1[[#This Row],[Ticket Priority]]="Critical", Table1[[#This Row],[Ticket Status]]&lt;&gt;"Closed"),
  AND(Table1[[#This Row],[Ticket Priority]]="High", Table1[[#This Row],[Ticket Status]]="Open")
), "Yes", "No")</f>
        <v>No</v>
      </c>
      <c r="U1859" s="4" t="str">
        <f>IF(Table1[[#This Row],[Ticket Status]]="Closed","Yes","No")</f>
        <v>Yes</v>
      </c>
      <c r="V1859" s="4" t="str">
        <f>IF(Table1[[#This Row],[Ticket Status]]="Pending Customer Response","Yes","No")</f>
        <v>No</v>
      </c>
      <c r="W1859" s="5">
        <f ca="1">COUNTIFS(Table1[Agent_name],Table1[[#This Row],[Agent_name]],Table1[Month],Table1[[#This Row],[Month]])/160</f>
        <v>0.91249999999999998</v>
      </c>
    </row>
    <row r="1860" spans="1:23" x14ac:dyDescent="0.25">
      <c r="A1860">
        <v>1859</v>
      </c>
      <c r="B1860" t="s">
        <v>6165</v>
      </c>
      <c r="C1860" t="s">
        <v>6166</v>
      </c>
      <c r="D1860">
        <v>34</v>
      </c>
      <c r="E1860" t="s">
        <v>58</v>
      </c>
      <c r="F1860" t="s">
        <v>485</v>
      </c>
      <c r="G1860" s="1">
        <v>43857</v>
      </c>
      <c r="H1860" t="s">
        <v>67</v>
      </c>
      <c r="I1860" t="s">
        <v>60</v>
      </c>
      <c r="J1860" s="3" t="s">
        <v>6167</v>
      </c>
      <c r="K1860" t="s">
        <v>24</v>
      </c>
      <c r="M1860" t="s">
        <v>89</v>
      </c>
      <c r="N1860" t="s">
        <v>26</v>
      </c>
      <c r="O1860" s="2">
        <v>45078.248078703706</v>
      </c>
      <c r="R1860" t="str">
        <f t="shared" ca="1" si="29"/>
        <v>Ravi</v>
      </c>
      <c r="S1860" t="str">
        <f>IFERROR(TEXT(DATEVALUE(LEFT(Table1[[#This Row],[Date of Purchase]],10)), "MMMM"), TEXT(Table1[[#This Row],[Date of Purchase]], "MMMM"))</f>
        <v>January</v>
      </c>
      <c r="T1860" t="str">
        <f>IF(OR(
  AND(Table1[[#This Row],[Ticket Priority]]="Critical", Table1[[#This Row],[Ticket Status]]&lt;&gt;"Closed"),
  AND(Table1[[#This Row],[Ticket Priority]]="High", Table1[[#This Row],[Ticket Status]]="Open")
), "Yes", "No")</f>
        <v>No</v>
      </c>
      <c r="U1860" s="4" t="str">
        <f>IF(Table1[[#This Row],[Ticket Status]]="Closed","Yes","No")</f>
        <v>No</v>
      </c>
      <c r="V1860" s="4" t="str">
        <f>IF(Table1[[#This Row],[Ticket Status]]="Pending Customer Response","Yes","No")</f>
        <v>Yes</v>
      </c>
      <c r="W1860" s="5">
        <f ca="1">COUNTIFS(Table1[Agent_name],Table1[[#This Row],[Agent_name]],Table1[Month],Table1[[#This Row],[Month]])/160</f>
        <v>0.74375000000000002</v>
      </c>
    </row>
    <row r="1861" spans="1:23" x14ac:dyDescent="0.25">
      <c r="A1861">
        <v>1860</v>
      </c>
      <c r="B1861" t="s">
        <v>6168</v>
      </c>
      <c r="C1861" t="s">
        <v>6169</v>
      </c>
      <c r="D1861">
        <v>20</v>
      </c>
      <c r="E1861" t="s">
        <v>29</v>
      </c>
      <c r="F1861" t="s">
        <v>157</v>
      </c>
      <c r="G1861" s="1">
        <v>44255</v>
      </c>
      <c r="H1861" t="s">
        <v>67</v>
      </c>
      <c r="I1861" t="s">
        <v>177</v>
      </c>
      <c r="J1861" s="3" t="s">
        <v>6170</v>
      </c>
      <c r="K1861" t="s">
        <v>24</v>
      </c>
      <c r="M1861" t="s">
        <v>25</v>
      </c>
      <c r="N1861" t="s">
        <v>55</v>
      </c>
      <c r="O1861" s="2">
        <v>45078.678657407407</v>
      </c>
      <c r="R1861" t="str">
        <f t="shared" ca="1" si="29"/>
        <v>Sara</v>
      </c>
      <c r="S1861" t="str">
        <f>IFERROR(TEXT(DATEVALUE(LEFT(Table1[[#This Row],[Date of Purchase]],10)), "MMMM"), TEXT(Table1[[#This Row],[Date of Purchase]], "MMMM"))</f>
        <v>February</v>
      </c>
      <c r="T1861" t="str">
        <f>IF(OR(
  AND(Table1[[#This Row],[Ticket Priority]]="Critical", Table1[[#This Row],[Ticket Status]]&lt;&gt;"Closed"),
  AND(Table1[[#This Row],[Ticket Priority]]="High", Table1[[#This Row],[Ticket Status]]="Open")
), "Yes", "No")</f>
        <v>Yes</v>
      </c>
      <c r="U1861" s="4" t="str">
        <f>IF(Table1[[#This Row],[Ticket Status]]="Closed","Yes","No")</f>
        <v>No</v>
      </c>
      <c r="V1861" s="4" t="str">
        <f>IF(Table1[[#This Row],[Ticket Status]]="Pending Customer Response","Yes","No")</f>
        <v>Yes</v>
      </c>
      <c r="W1861" s="5">
        <f ca="1">COUNTIFS(Table1[Agent_name],Table1[[#This Row],[Agent_name]],Table1[Month],Table1[[#This Row],[Month]])/160</f>
        <v>0.65625</v>
      </c>
    </row>
    <row r="1862" spans="1:23" x14ac:dyDescent="0.25">
      <c r="A1862">
        <v>1861</v>
      </c>
      <c r="B1862" t="s">
        <v>6171</v>
      </c>
      <c r="C1862" t="s">
        <v>6172</v>
      </c>
      <c r="D1862">
        <v>44</v>
      </c>
      <c r="E1862" t="s">
        <v>19</v>
      </c>
      <c r="F1862" t="s">
        <v>76</v>
      </c>
      <c r="G1862" s="1">
        <v>44152</v>
      </c>
      <c r="H1862" t="s">
        <v>59</v>
      </c>
      <c r="I1862" t="s">
        <v>22</v>
      </c>
      <c r="J1862" s="3" t="s">
        <v>6173</v>
      </c>
      <c r="K1862" t="s">
        <v>62</v>
      </c>
      <c r="M1862" t="s">
        <v>143</v>
      </c>
      <c r="N1862" t="s">
        <v>83</v>
      </c>
      <c r="R1862" t="str">
        <f t="shared" ca="1" si="29"/>
        <v>Meera</v>
      </c>
      <c r="S1862" t="str">
        <f>IFERROR(TEXT(DATEVALUE(LEFT(Table1[[#This Row],[Date of Purchase]],10)), "MMMM"), TEXT(Table1[[#This Row],[Date of Purchase]], "MMMM"))</f>
        <v>November</v>
      </c>
      <c r="T1862" t="str">
        <f>IF(OR(
  AND(Table1[[#This Row],[Ticket Priority]]="Critical", Table1[[#This Row],[Ticket Status]]&lt;&gt;"Closed"),
  AND(Table1[[#This Row],[Ticket Priority]]="High", Table1[[#This Row],[Ticket Status]]="Open")
), "Yes", "No")</f>
        <v>No</v>
      </c>
      <c r="U1862" s="4" t="str">
        <f>IF(Table1[[#This Row],[Ticket Status]]="Closed","Yes","No")</f>
        <v>No</v>
      </c>
      <c r="V1862" s="4" t="str">
        <f>IF(Table1[[#This Row],[Ticket Status]]="Pending Customer Response","Yes","No")</f>
        <v>No</v>
      </c>
      <c r="W1862" s="5">
        <f ca="1">COUNTIFS(Table1[Agent_name],Table1[[#This Row],[Agent_name]],Table1[Month],Table1[[#This Row],[Month]])/160</f>
        <v>0.23749999999999999</v>
      </c>
    </row>
    <row r="1863" spans="1:23" x14ac:dyDescent="0.25">
      <c r="A1863">
        <v>1862</v>
      </c>
      <c r="B1863" t="s">
        <v>6174</v>
      </c>
      <c r="C1863" t="s">
        <v>6175</v>
      </c>
      <c r="D1863">
        <v>38</v>
      </c>
      <c r="E1863" t="s">
        <v>58</v>
      </c>
      <c r="F1863" t="s">
        <v>81</v>
      </c>
      <c r="G1863" s="1">
        <v>44067</v>
      </c>
      <c r="H1863" t="s">
        <v>66</v>
      </c>
      <c r="I1863" t="s">
        <v>99</v>
      </c>
      <c r="J1863" s="3" t="s">
        <v>6176</v>
      </c>
      <c r="K1863" t="s">
        <v>39</v>
      </c>
      <c r="L1863" t="s">
        <v>6177</v>
      </c>
      <c r="M1863" t="s">
        <v>143</v>
      </c>
      <c r="N1863" t="s">
        <v>33</v>
      </c>
      <c r="O1863" s="2">
        <v>45078.88009259259</v>
      </c>
      <c r="P1863" s="2">
        <v>45078.850925925923</v>
      </c>
      <c r="Q1863">
        <v>5</v>
      </c>
      <c r="R1863" t="str">
        <f t="shared" ca="1" si="29"/>
        <v>Mohit</v>
      </c>
      <c r="S1863" t="str">
        <f>IFERROR(TEXT(DATEVALUE(LEFT(Table1[[#This Row],[Date of Purchase]],10)), "MMMM"), TEXT(Table1[[#This Row],[Date of Purchase]], "MMMM"))</f>
        <v>August</v>
      </c>
      <c r="T1863" t="str">
        <f>IF(OR(
  AND(Table1[[#This Row],[Ticket Priority]]="Critical", Table1[[#This Row],[Ticket Status]]&lt;&gt;"Closed"),
  AND(Table1[[#This Row],[Ticket Priority]]="High", Table1[[#This Row],[Ticket Status]]="Open")
), "Yes", "No")</f>
        <v>No</v>
      </c>
      <c r="U1863" s="4" t="str">
        <f>IF(Table1[[#This Row],[Ticket Status]]="Closed","Yes","No")</f>
        <v>Yes</v>
      </c>
      <c r="V1863" s="4" t="str">
        <f>IF(Table1[[#This Row],[Ticket Status]]="Pending Customer Response","Yes","No")</f>
        <v>No</v>
      </c>
      <c r="W1863" s="5">
        <f ca="1">COUNTIFS(Table1[Agent_name],Table1[[#This Row],[Agent_name]],Table1[Month],Table1[[#This Row],[Month]])/160</f>
        <v>0.46250000000000002</v>
      </c>
    </row>
    <row r="1864" spans="1:23" x14ac:dyDescent="0.25">
      <c r="A1864">
        <v>1863</v>
      </c>
      <c r="B1864" t="s">
        <v>6178</v>
      </c>
      <c r="C1864" t="s">
        <v>6179</v>
      </c>
      <c r="D1864">
        <v>53</v>
      </c>
      <c r="E1864" t="s">
        <v>29</v>
      </c>
      <c r="F1864" t="s">
        <v>219</v>
      </c>
      <c r="G1864" s="1">
        <v>44249</v>
      </c>
      <c r="H1864" t="s">
        <v>67</v>
      </c>
      <c r="I1864" t="s">
        <v>67</v>
      </c>
      <c r="J1864" s="3" t="s">
        <v>6180</v>
      </c>
      <c r="K1864" t="s">
        <v>62</v>
      </c>
      <c r="M1864" t="s">
        <v>143</v>
      </c>
      <c r="N1864" t="s">
        <v>83</v>
      </c>
      <c r="R1864" t="str">
        <f t="shared" ca="1" si="29"/>
        <v>Ravi</v>
      </c>
      <c r="S1864" t="str">
        <f>IFERROR(TEXT(DATEVALUE(LEFT(Table1[[#This Row],[Date of Purchase]],10)), "MMMM"), TEXT(Table1[[#This Row],[Date of Purchase]], "MMMM"))</f>
        <v>February</v>
      </c>
      <c r="T1864" t="str">
        <f>IF(OR(
  AND(Table1[[#This Row],[Ticket Priority]]="Critical", Table1[[#This Row],[Ticket Status]]&lt;&gt;"Closed"),
  AND(Table1[[#This Row],[Ticket Priority]]="High", Table1[[#This Row],[Ticket Status]]="Open")
), "Yes", "No")</f>
        <v>No</v>
      </c>
      <c r="U1864" s="4" t="str">
        <f>IF(Table1[[#This Row],[Ticket Status]]="Closed","Yes","No")</f>
        <v>No</v>
      </c>
      <c r="V1864" s="4" t="str">
        <f>IF(Table1[[#This Row],[Ticket Status]]="Pending Customer Response","Yes","No")</f>
        <v>No</v>
      </c>
      <c r="W1864" s="5">
        <f ca="1">COUNTIFS(Table1[Agent_name],Table1[[#This Row],[Agent_name]],Table1[Month],Table1[[#This Row],[Month]])/160</f>
        <v>0.61250000000000004</v>
      </c>
    </row>
    <row r="1865" spans="1:23" x14ac:dyDescent="0.25">
      <c r="A1865">
        <v>1864</v>
      </c>
      <c r="B1865" t="s">
        <v>6181</v>
      </c>
      <c r="C1865" t="s">
        <v>6182</v>
      </c>
      <c r="D1865">
        <v>20</v>
      </c>
      <c r="E1865" t="s">
        <v>29</v>
      </c>
      <c r="F1865" t="s">
        <v>173</v>
      </c>
      <c r="G1865" s="1">
        <v>44123</v>
      </c>
      <c r="H1865" t="s">
        <v>59</v>
      </c>
      <c r="I1865" t="s">
        <v>60</v>
      </c>
      <c r="J1865" s="3" t="s">
        <v>6183</v>
      </c>
      <c r="K1865" t="s">
        <v>62</v>
      </c>
      <c r="M1865" t="s">
        <v>41</v>
      </c>
      <c r="N1865" t="s">
        <v>55</v>
      </c>
      <c r="R1865" t="str">
        <f t="shared" ca="1" si="29"/>
        <v>Aisha</v>
      </c>
      <c r="S1865" t="str">
        <f>IFERROR(TEXT(DATEVALUE(LEFT(Table1[[#This Row],[Date of Purchase]],10)), "MMMM"), TEXT(Table1[[#This Row],[Date of Purchase]], "MMMM"))</f>
        <v>October</v>
      </c>
      <c r="T1865" t="str">
        <f>IF(OR(
  AND(Table1[[#This Row],[Ticket Priority]]="Critical", Table1[[#This Row],[Ticket Status]]&lt;&gt;"Closed"),
  AND(Table1[[#This Row],[Ticket Priority]]="High", Table1[[#This Row],[Ticket Status]]="Open")
), "Yes", "No")</f>
        <v>No</v>
      </c>
      <c r="U1865" s="4" t="str">
        <f>IF(Table1[[#This Row],[Ticket Status]]="Closed","Yes","No")</f>
        <v>No</v>
      </c>
      <c r="V1865" s="4" t="str">
        <f>IF(Table1[[#This Row],[Ticket Status]]="Pending Customer Response","Yes","No")</f>
        <v>No</v>
      </c>
      <c r="W1865" s="5">
        <f ca="1">COUNTIFS(Table1[Agent_name],Table1[[#This Row],[Agent_name]],Table1[Month],Table1[[#This Row],[Month]])/160</f>
        <v>0.85624999999999996</v>
      </c>
    </row>
    <row r="1866" spans="1:23" x14ac:dyDescent="0.25">
      <c r="A1866">
        <v>1865</v>
      </c>
      <c r="B1866" t="s">
        <v>6184</v>
      </c>
      <c r="C1866" t="s">
        <v>6185</v>
      </c>
      <c r="D1866">
        <v>33</v>
      </c>
      <c r="E1866" t="s">
        <v>29</v>
      </c>
      <c r="F1866" t="s">
        <v>249</v>
      </c>
      <c r="G1866" s="1">
        <v>44029</v>
      </c>
      <c r="H1866" t="s">
        <v>66</v>
      </c>
      <c r="I1866" t="s">
        <v>46</v>
      </c>
      <c r="J1866" s="3" t="s">
        <v>6186</v>
      </c>
      <c r="K1866" t="s">
        <v>39</v>
      </c>
      <c r="L1866" t="s">
        <v>6187</v>
      </c>
      <c r="M1866" t="s">
        <v>143</v>
      </c>
      <c r="N1866" t="s">
        <v>83</v>
      </c>
      <c r="O1866" s="2">
        <v>45078.280138888891</v>
      </c>
      <c r="P1866" s="2">
        <v>45078.044722222221</v>
      </c>
      <c r="Q1866">
        <v>3</v>
      </c>
      <c r="R1866" t="str">
        <f t="shared" ca="1" si="29"/>
        <v>Rahul</v>
      </c>
      <c r="S1866" t="str">
        <f>IFERROR(TEXT(DATEVALUE(LEFT(Table1[[#This Row],[Date of Purchase]],10)), "MMMM"), TEXT(Table1[[#This Row],[Date of Purchase]], "MMMM"))</f>
        <v>July</v>
      </c>
      <c r="T1866" t="str">
        <f>IF(OR(
  AND(Table1[[#This Row],[Ticket Priority]]="Critical", Table1[[#This Row],[Ticket Status]]&lt;&gt;"Closed"),
  AND(Table1[[#This Row],[Ticket Priority]]="High", Table1[[#This Row],[Ticket Status]]="Open")
), "Yes", "No")</f>
        <v>No</v>
      </c>
      <c r="U1866" s="4" t="str">
        <f>IF(Table1[[#This Row],[Ticket Status]]="Closed","Yes","No")</f>
        <v>Yes</v>
      </c>
      <c r="V1866" s="4" t="str">
        <f>IF(Table1[[#This Row],[Ticket Status]]="Pending Customer Response","Yes","No")</f>
        <v>No</v>
      </c>
      <c r="W1866" s="5">
        <f ca="1">COUNTIFS(Table1[Agent_name],Table1[[#This Row],[Agent_name]],Table1[Month],Table1[[#This Row],[Month]])/160</f>
        <v>0.21249999999999999</v>
      </c>
    </row>
    <row r="1867" spans="1:23" x14ac:dyDescent="0.25">
      <c r="A1867">
        <v>1866</v>
      </c>
      <c r="B1867" t="s">
        <v>6188</v>
      </c>
      <c r="C1867" t="s">
        <v>6189</v>
      </c>
      <c r="D1867">
        <v>36</v>
      </c>
      <c r="E1867" t="s">
        <v>29</v>
      </c>
      <c r="F1867" t="s">
        <v>76</v>
      </c>
      <c r="G1867" s="1">
        <v>43907</v>
      </c>
      <c r="H1867" t="s">
        <v>21</v>
      </c>
      <c r="I1867" t="s">
        <v>59</v>
      </c>
      <c r="J1867" s="3" t="s">
        <v>6190</v>
      </c>
      <c r="K1867" t="s">
        <v>39</v>
      </c>
      <c r="L1867" t="s">
        <v>6191</v>
      </c>
      <c r="M1867" t="s">
        <v>25</v>
      </c>
      <c r="N1867" t="s">
        <v>33</v>
      </c>
      <c r="O1867" s="2">
        <v>45078.551666666666</v>
      </c>
      <c r="P1867" s="2">
        <v>45078.014166666668</v>
      </c>
      <c r="Q1867">
        <v>4</v>
      </c>
      <c r="R1867" t="str">
        <f t="shared" ca="1" si="29"/>
        <v>Priya</v>
      </c>
      <c r="S1867" t="str">
        <f>IFERROR(TEXT(DATEVALUE(LEFT(Table1[[#This Row],[Date of Purchase]],10)), "MMMM"), TEXT(Table1[[#This Row],[Date of Purchase]], "MMMM"))</f>
        <v>March</v>
      </c>
      <c r="T1867" t="str">
        <f>IF(OR(
  AND(Table1[[#This Row],[Ticket Priority]]="Critical", Table1[[#This Row],[Ticket Status]]&lt;&gt;"Closed"),
  AND(Table1[[#This Row],[Ticket Priority]]="High", Table1[[#This Row],[Ticket Status]]="Open")
), "Yes", "No")</f>
        <v>No</v>
      </c>
      <c r="U1867" s="4" t="str">
        <f>IF(Table1[[#This Row],[Ticket Status]]="Closed","Yes","No")</f>
        <v>Yes</v>
      </c>
      <c r="V1867" s="4" t="str">
        <f>IF(Table1[[#This Row],[Ticket Status]]="Pending Customer Response","Yes","No")</f>
        <v>No</v>
      </c>
      <c r="W1867" s="5">
        <f ca="1">COUNTIFS(Table1[Agent_name],Table1[[#This Row],[Agent_name]],Table1[Month],Table1[[#This Row],[Month]])/160</f>
        <v>0.43125000000000002</v>
      </c>
    </row>
    <row r="1868" spans="1:23" x14ac:dyDescent="0.25">
      <c r="A1868">
        <v>1867</v>
      </c>
      <c r="B1868" t="s">
        <v>6192</v>
      </c>
      <c r="C1868" t="s">
        <v>6193</v>
      </c>
      <c r="D1868">
        <v>54</v>
      </c>
      <c r="E1868" t="s">
        <v>19</v>
      </c>
      <c r="F1868" t="s">
        <v>286</v>
      </c>
      <c r="G1868" s="1">
        <v>43915</v>
      </c>
      <c r="H1868" t="s">
        <v>67</v>
      </c>
      <c r="I1868" t="s">
        <v>93</v>
      </c>
      <c r="J1868" s="3" t="s">
        <v>6194</v>
      </c>
      <c r="K1868" t="s">
        <v>39</v>
      </c>
      <c r="L1868" t="s">
        <v>6195</v>
      </c>
      <c r="M1868" t="s">
        <v>41</v>
      </c>
      <c r="N1868" t="s">
        <v>83</v>
      </c>
      <c r="O1868" s="2">
        <v>45078.046122685184</v>
      </c>
      <c r="P1868" s="2">
        <v>45078.050983796296</v>
      </c>
      <c r="Q1868">
        <v>2</v>
      </c>
      <c r="R1868" t="str">
        <f t="shared" ca="1" si="29"/>
        <v>Sara</v>
      </c>
      <c r="S1868" t="str">
        <f>IFERROR(TEXT(DATEVALUE(LEFT(Table1[[#This Row],[Date of Purchase]],10)), "MMMM"), TEXT(Table1[[#This Row],[Date of Purchase]], "MMMM"))</f>
        <v>March</v>
      </c>
      <c r="T1868" t="str">
        <f>IF(OR(
  AND(Table1[[#This Row],[Ticket Priority]]="Critical", Table1[[#This Row],[Ticket Status]]&lt;&gt;"Closed"),
  AND(Table1[[#This Row],[Ticket Priority]]="High", Table1[[#This Row],[Ticket Status]]="Open")
), "Yes", "No")</f>
        <v>No</v>
      </c>
      <c r="U1868" s="4" t="str">
        <f>IF(Table1[[#This Row],[Ticket Status]]="Closed","Yes","No")</f>
        <v>Yes</v>
      </c>
      <c r="V1868" s="4" t="str">
        <f>IF(Table1[[#This Row],[Ticket Status]]="Pending Customer Response","Yes","No")</f>
        <v>No</v>
      </c>
      <c r="W1868" s="5">
        <f ca="1">COUNTIFS(Table1[Agent_name],Table1[[#This Row],[Agent_name]],Table1[Month],Table1[[#This Row],[Month]])/160</f>
        <v>0.55625000000000002</v>
      </c>
    </row>
    <row r="1869" spans="1:23" x14ac:dyDescent="0.25">
      <c r="A1869">
        <v>1868</v>
      </c>
      <c r="B1869" t="s">
        <v>6196</v>
      </c>
      <c r="C1869" t="s">
        <v>6197</v>
      </c>
      <c r="D1869">
        <v>22</v>
      </c>
      <c r="E1869" t="s">
        <v>58</v>
      </c>
      <c r="F1869" t="s">
        <v>98</v>
      </c>
      <c r="G1869" s="1">
        <v>44376</v>
      </c>
      <c r="H1869" t="s">
        <v>59</v>
      </c>
      <c r="I1869" t="s">
        <v>141</v>
      </c>
      <c r="J1869" s="3" t="s">
        <v>6198</v>
      </c>
      <c r="K1869" t="s">
        <v>24</v>
      </c>
      <c r="M1869" t="s">
        <v>89</v>
      </c>
      <c r="N1869" t="s">
        <v>83</v>
      </c>
      <c r="O1869" s="2">
        <v>45078.155162037037</v>
      </c>
      <c r="R1869" t="str">
        <f t="shared" ca="1" si="29"/>
        <v>Aisha</v>
      </c>
      <c r="S1869" t="str">
        <f>IFERROR(TEXT(DATEVALUE(LEFT(Table1[[#This Row],[Date of Purchase]],10)), "MMMM"), TEXT(Table1[[#This Row],[Date of Purchase]], "MMMM"))</f>
        <v>June</v>
      </c>
      <c r="T1869" t="str">
        <f>IF(OR(
  AND(Table1[[#This Row],[Ticket Priority]]="Critical", Table1[[#This Row],[Ticket Status]]&lt;&gt;"Closed"),
  AND(Table1[[#This Row],[Ticket Priority]]="High", Table1[[#This Row],[Ticket Status]]="Open")
), "Yes", "No")</f>
        <v>No</v>
      </c>
      <c r="U1869" s="4" t="str">
        <f>IF(Table1[[#This Row],[Ticket Status]]="Closed","Yes","No")</f>
        <v>No</v>
      </c>
      <c r="V1869" s="4" t="str">
        <f>IF(Table1[[#This Row],[Ticket Status]]="Pending Customer Response","Yes","No")</f>
        <v>Yes</v>
      </c>
      <c r="W1869" s="5">
        <f ca="1">COUNTIFS(Table1[Agent_name],Table1[[#This Row],[Agent_name]],Table1[Month],Table1[[#This Row],[Month]])/160</f>
        <v>0.89375000000000004</v>
      </c>
    </row>
    <row r="1870" spans="1:23" x14ac:dyDescent="0.25">
      <c r="A1870">
        <v>1869</v>
      </c>
      <c r="B1870" t="s">
        <v>6199</v>
      </c>
      <c r="C1870" t="s">
        <v>6200</v>
      </c>
      <c r="D1870">
        <v>25</v>
      </c>
      <c r="E1870" t="s">
        <v>58</v>
      </c>
      <c r="F1870" t="s">
        <v>112</v>
      </c>
      <c r="G1870" s="1">
        <v>44036</v>
      </c>
      <c r="H1870" t="s">
        <v>59</v>
      </c>
      <c r="I1870" t="s">
        <v>72</v>
      </c>
      <c r="J1870" s="3" t="s">
        <v>6201</v>
      </c>
      <c r="K1870" t="s">
        <v>62</v>
      </c>
      <c r="M1870" t="s">
        <v>143</v>
      </c>
      <c r="N1870" t="s">
        <v>26</v>
      </c>
      <c r="R1870" t="str">
        <f t="shared" ca="1" si="29"/>
        <v>Aisha</v>
      </c>
      <c r="S1870" t="str">
        <f>IFERROR(TEXT(DATEVALUE(LEFT(Table1[[#This Row],[Date of Purchase]],10)), "MMMM"), TEXT(Table1[[#This Row],[Date of Purchase]], "MMMM"))</f>
        <v>July</v>
      </c>
      <c r="T1870" t="str">
        <f>IF(OR(
  AND(Table1[[#This Row],[Ticket Priority]]="Critical", Table1[[#This Row],[Ticket Status]]&lt;&gt;"Closed"),
  AND(Table1[[#This Row],[Ticket Priority]]="High", Table1[[#This Row],[Ticket Status]]="Open")
), "Yes", "No")</f>
        <v>No</v>
      </c>
      <c r="U1870" s="4" t="str">
        <f>IF(Table1[[#This Row],[Ticket Status]]="Closed","Yes","No")</f>
        <v>No</v>
      </c>
      <c r="V1870" s="4" t="str">
        <f>IF(Table1[[#This Row],[Ticket Status]]="Pending Customer Response","Yes","No")</f>
        <v>No</v>
      </c>
      <c r="W1870" s="5">
        <f ca="1">COUNTIFS(Table1[Agent_name],Table1[[#This Row],[Agent_name]],Table1[Month],Table1[[#This Row],[Month]])/160</f>
        <v>0.875</v>
      </c>
    </row>
    <row r="1871" spans="1:23" x14ac:dyDescent="0.25">
      <c r="A1871">
        <v>1870</v>
      </c>
      <c r="B1871" t="s">
        <v>6202</v>
      </c>
      <c r="C1871" t="s">
        <v>6203</v>
      </c>
      <c r="D1871">
        <v>35</v>
      </c>
      <c r="E1871" t="s">
        <v>58</v>
      </c>
      <c r="F1871" t="s">
        <v>30</v>
      </c>
      <c r="G1871" s="1">
        <v>44173</v>
      </c>
      <c r="H1871" t="s">
        <v>45</v>
      </c>
      <c r="I1871" t="s">
        <v>99</v>
      </c>
      <c r="J1871" s="3" t="s">
        <v>6204</v>
      </c>
      <c r="K1871" t="s">
        <v>62</v>
      </c>
      <c r="M1871" t="s">
        <v>25</v>
      </c>
      <c r="N1871" t="s">
        <v>55</v>
      </c>
      <c r="R1871" t="str">
        <f t="shared" ca="1" si="29"/>
        <v>Divya</v>
      </c>
      <c r="S1871" t="str">
        <f>IFERROR(TEXT(DATEVALUE(LEFT(Table1[[#This Row],[Date of Purchase]],10)), "MMMM"), TEXT(Table1[[#This Row],[Date of Purchase]], "MMMM"))</f>
        <v>December</v>
      </c>
      <c r="T1871" t="str">
        <f>IF(OR(
  AND(Table1[[#This Row],[Ticket Priority]]="Critical", Table1[[#This Row],[Ticket Status]]&lt;&gt;"Closed"),
  AND(Table1[[#This Row],[Ticket Priority]]="High", Table1[[#This Row],[Ticket Status]]="Open")
), "Yes", "No")</f>
        <v>Yes</v>
      </c>
      <c r="U1871" s="4" t="str">
        <f>IF(Table1[[#This Row],[Ticket Status]]="Closed","Yes","No")</f>
        <v>No</v>
      </c>
      <c r="V1871" s="4" t="str">
        <f>IF(Table1[[#This Row],[Ticket Status]]="Pending Customer Response","Yes","No")</f>
        <v>No</v>
      </c>
      <c r="W1871" s="5">
        <f ca="1">COUNTIFS(Table1[Agent_name],Table1[[#This Row],[Agent_name]],Table1[Month],Table1[[#This Row],[Month]])/160</f>
        <v>0.25</v>
      </c>
    </row>
    <row r="1872" spans="1:23" x14ac:dyDescent="0.25">
      <c r="A1872">
        <v>1871</v>
      </c>
      <c r="B1872" t="s">
        <v>6205</v>
      </c>
      <c r="C1872" t="s">
        <v>6206</v>
      </c>
      <c r="D1872">
        <v>66</v>
      </c>
      <c r="E1872" t="s">
        <v>58</v>
      </c>
      <c r="F1872" t="s">
        <v>149</v>
      </c>
      <c r="G1872" s="1">
        <v>44508</v>
      </c>
      <c r="H1872" t="s">
        <v>67</v>
      </c>
      <c r="I1872" t="s">
        <v>60</v>
      </c>
      <c r="J1872" s="3" t="s">
        <v>6207</v>
      </c>
      <c r="K1872" t="s">
        <v>24</v>
      </c>
      <c r="M1872" t="s">
        <v>143</v>
      </c>
      <c r="N1872" t="s">
        <v>33</v>
      </c>
      <c r="O1872" s="2">
        <v>45078.312858796293</v>
      </c>
      <c r="R1872" t="str">
        <f t="shared" ca="1" si="29"/>
        <v>Aisha</v>
      </c>
      <c r="S1872" t="str">
        <f>IFERROR(TEXT(DATEVALUE(LEFT(Table1[[#This Row],[Date of Purchase]],10)), "MMMM"), TEXT(Table1[[#This Row],[Date of Purchase]], "MMMM"))</f>
        <v>November</v>
      </c>
      <c r="T1872" t="str">
        <f>IF(OR(
  AND(Table1[[#This Row],[Ticket Priority]]="Critical", Table1[[#This Row],[Ticket Status]]&lt;&gt;"Closed"),
  AND(Table1[[#This Row],[Ticket Priority]]="High", Table1[[#This Row],[Ticket Status]]="Open")
), "Yes", "No")</f>
        <v>No</v>
      </c>
      <c r="U1872" s="4" t="str">
        <f>IF(Table1[[#This Row],[Ticket Status]]="Closed","Yes","No")</f>
        <v>No</v>
      </c>
      <c r="V1872" s="4" t="str">
        <f>IF(Table1[[#This Row],[Ticket Status]]="Pending Customer Response","Yes","No")</f>
        <v>Yes</v>
      </c>
      <c r="W1872" s="5">
        <f ca="1">COUNTIFS(Table1[Agent_name],Table1[[#This Row],[Agent_name]],Table1[Month],Table1[[#This Row],[Month]])/160</f>
        <v>0.85624999999999996</v>
      </c>
    </row>
    <row r="1873" spans="1:23" x14ac:dyDescent="0.25">
      <c r="A1873">
        <v>1872</v>
      </c>
      <c r="B1873" t="s">
        <v>6208</v>
      </c>
      <c r="C1873" t="s">
        <v>6209</v>
      </c>
      <c r="D1873">
        <v>46</v>
      </c>
      <c r="E1873" t="s">
        <v>19</v>
      </c>
      <c r="F1873" t="s">
        <v>103</v>
      </c>
      <c r="G1873" s="1">
        <v>44183</v>
      </c>
      <c r="H1873" t="s">
        <v>45</v>
      </c>
      <c r="I1873" t="s">
        <v>93</v>
      </c>
      <c r="J1873" s="3" t="s">
        <v>6210</v>
      </c>
      <c r="K1873" t="s">
        <v>24</v>
      </c>
      <c r="M1873" t="s">
        <v>41</v>
      </c>
      <c r="N1873" t="s">
        <v>83</v>
      </c>
      <c r="O1873" s="2">
        <v>45078.001076388886</v>
      </c>
      <c r="R1873" t="str">
        <f t="shared" ca="1" si="29"/>
        <v>Ravi</v>
      </c>
      <c r="S1873" t="str">
        <f>IFERROR(TEXT(DATEVALUE(LEFT(Table1[[#This Row],[Date of Purchase]],10)), "MMMM"), TEXT(Table1[[#This Row],[Date of Purchase]], "MMMM"))</f>
        <v>December</v>
      </c>
      <c r="T1873" t="str">
        <f>IF(OR(
  AND(Table1[[#This Row],[Ticket Priority]]="Critical", Table1[[#This Row],[Ticket Status]]&lt;&gt;"Closed"),
  AND(Table1[[#This Row],[Ticket Priority]]="High", Table1[[#This Row],[Ticket Status]]="Open")
), "Yes", "No")</f>
        <v>No</v>
      </c>
      <c r="U1873" s="4" t="str">
        <f>IF(Table1[[#This Row],[Ticket Status]]="Closed","Yes","No")</f>
        <v>No</v>
      </c>
      <c r="V1873" s="4" t="str">
        <f>IF(Table1[[#This Row],[Ticket Status]]="Pending Customer Response","Yes","No")</f>
        <v>Yes</v>
      </c>
      <c r="W1873" s="5">
        <f ca="1">COUNTIFS(Table1[Agent_name],Table1[[#This Row],[Agent_name]],Table1[Month],Table1[[#This Row],[Month]])/160</f>
        <v>0.66249999999999998</v>
      </c>
    </row>
    <row r="1874" spans="1:23" x14ac:dyDescent="0.25">
      <c r="A1874">
        <v>1873</v>
      </c>
      <c r="B1874" t="s">
        <v>6211</v>
      </c>
      <c r="C1874" t="s">
        <v>6212</v>
      </c>
      <c r="D1874">
        <v>67</v>
      </c>
      <c r="E1874" t="s">
        <v>29</v>
      </c>
      <c r="F1874" t="s">
        <v>339</v>
      </c>
      <c r="G1874" s="1">
        <v>44560</v>
      </c>
      <c r="H1874" t="s">
        <v>45</v>
      </c>
      <c r="I1874" t="s">
        <v>31</v>
      </c>
      <c r="J1874" s="3" t="s">
        <v>6213</v>
      </c>
      <c r="K1874" t="s">
        <v>24</v>
      </c>
      <c r="M1874" t="s">
        <v>41</v>
      </c>
      <c r="N1874" t="s">
        <v>55</v>
      </c>
      <c r="O1874" s="2">
        <v>45078.187905092593</v>
      </c>
      <c r="R1874" t="str">
        <f t="shared" ca="1" si="29"/>
        <v>Arjun</v>
      </c>
      <c r="S1874" t="str">
        <f>IFERROR(TEXT(DATEVALUE(LEFT(Table1[[#This Row],[Date of Purchase]],10)), "MMMM"), TEXT(Table1[[#This Row],[Date of Purchase]], "MMMM"))</f>
        <v>December</v>
      </c>
      <c r="T1874" t="str">
        <f>IF(OR(
  AND(Table1[[#This Row],[Ticket Priority]]="Critical", Table1[[#This Row],[Ticket Status]]&lt;&gt;"Closed"),
  AND(Table1[[#This Row],[Ticket Priority]]="High", Table1[[#This Row],[Ticket Status]]="Open")
), "Yes", "No")</f>
        <v>No</v>
      </c>
      <c r="U1874" s="4" t="str">
        <f>IF(Table1[[#This Row],[Ticket Status]]="Closed","Yes","No")</f>
        <v>No</v>
      </c>
      <c r="V1874" s="4" t="str">
        <f>IF(Table1[[#This Row],[Ticket Status]]="Pending Customer Response","Yes","No")</f>
        <v>Yes</v>
      </c>
      <c r="W1874" s="5">
        <f ca="1">COUNTIFS(Table1[Agent_name],Table1[[#This Row],[Agent_name]],Table1[Month],Table1[[#This Row],[Month]])/160</f>
        <v>0.19375000000000001</v>
      </c>
    </row>
    <row r="1875" spans="1:23" x14ac:dyDescent="0.25">
      <c r="A1875">
        <v>1874</v>
      </c>
      <c r="B1875" t="s">
        <v>6214</v>
      </c>
      <c r="C1875" t="s">
        <v>6215</v>
      </c>
      <c r="D1875">
        <v>50</v>
      </c>
      <c r="E1875" t="s">
        <v>19</v>
      </c>
      <c r="F1875" t="s">
        <v>655</v>
      </c>
      <c r="G1875" s="1">
        <v>44288</v>
      </c>
      <c r="H1875" t="s">
        <v>45</v>
      </c>
      <c r="I1875" t="s">
        <v>77</v>
      </c>
      <c r="J1875" s="3" t="s">
        <v>6216</v>
      </c>
      <c r="K1875" t="s">
        <v>62</v>
      </c>
      <c r="M1875" t="s">
        <v>143</v>
      </c>
      <c r="N1875" t="s">
        <v>26</v>
      </c>
      <c r="R1875" t="str">
        <f t="shared" ca="1" si="29"/>
        <v>Rahul</v>
      </c>
      <c r="S1875" t="str">
        <f>IFERROR(TEXT(DATEVALUE(LEFT(Table1[[#This Row],[Date of Purchase]],10)), "MMMM"), TEXT(Table1[[#This Row],[Date of Purchase]], "MMMM"))</f>
        <v>April</v>
      </c>
      <c r="T1875" t="str">
        <f>IF(OR(
  AND(Table1[[#This Row],[Ticket Priority]]="Critical", Table1[[#This Row],[Ticket Status]]&lt;&gt;"Closed"),
  AND(Table1[[#This Row],[Ticket Priority]]="High", Table1[[#This Row],[Ticket Status]]="Open")
), "Yes", "No")</f>
        <v>No</v>
      </c>
      <c r="U1875" s="4" t="str">
        <f>IF(Table1[[#This Row],[Ticket Status]]="Closed","Yes","No")</f>
        <v>No</v>
      </c>
      <c r="V1875" s="4" t="str">
        <f>IF(Table1[[#This Row],[Ticket Status]]="Pending Customer Response","Yes","No")</f>
        <v>No</v>
      </c>
      <c r="W1875" s="5">
        <f ca="1">COUNTIFS(Table1[Agent_name],Table1[[#This Row],[Agent_name]],Table1[Month],Table1[[#This Row],[Month]])/160</f>
        <v>0.25</v>
      </c>
    </row>
    <row r="1876" spans="1:23" x14ac:dyDescent="0.25">
      <c r="A1876">
        <v>1875</v>
      </c>
      <c r="B1876" t="s">
        <v>6217</v>
      </c>
      <c r="C1876" t="s">
        <v>6218</v>
      </c>
      <c r="D1876">
        <v>61</v>
      </c>
      <c r="E1876" t="s">
        <v>19</v>
      </c>
      <c r="F1876" t="s">
        <v>30</v>
      </c>
      <c r="G1876" s="1">
        <v>44551</v>
      </c>
      <c r="H1876" t="s">
        <v>66</v>
      </c>
      <c r="I1876" t="s">
        <v>99</v>
      </c>
      <c r="J1876" s="3" t="s">
        <v>6219</v>
      </c>
      <c r="K1876" t="s">
        <v>24</v>
      </c>
      <c r="M1876" t="s">
        <v>25</v>
      </c>
      <c r="N1876" t="s">
        <v>55</v>
      </c>
      <c r="O1876" s="2">
        <v>45078.335162037038</v>
      </c>
      <c r="R1876" t="str">
        <f t="shared" ca="1" si="29"/>
        <v>Arjun</v>
      </c>
      <c r="S1876" t="str">
        <f>IFERROR(TEXT(DATEVALUE(LEFT(Table1[[#This Row],[Date of Purchase]],10)), "MMMM"), TEXT(Table1[[#This Row],[Date of Purchase]], "MMMM"))</f>
        <v>December</v>
      </c>
      <c r="T1876" t="str">
        <f>IF(OR(
  AND(Table1[[#This Row],[Ticket Priority]]="Critical", Table1[[#This Row],[Ticket Status]]&lt;&gt;"Closed"),
  AND(Table1[[#This Row],[Ticket Priority]]="High", Table1[[#This Row],[Ticket Status]]="Open")
), "Yes", "No")</f>
        <v>Yes</v>
      </c>
      <c r="U1876" s="4" t="str">
        <f>IF(Table1[[#This Row],[Ticket Status]]="Closed","Yes","No")</f>
        <v>No</v>
      </c>
      <c r="V1876" s="4" t="str">
        <f>IF(Table1[[#This Row],[Ticket Status]]="Pending Customer Response","Yes","No")</f>
        <v>Yes</v>
      </c>
      <c r="W1876" s="5">
        <f ca="1">COUNTIFS(Table1[Agent_name],Table1[[#This Row],[Agent_name]],Table1[Month],Table1[[#This Row],[Month]])/160</f>
        <v>0.19375000000000001</v>
      </c>
    </row>
    <row r="1877" spans="1:23" x14ac:dyDescent="0.25">
      <c r="A1877">
        <v>1876</v>
      </c>
      <c r="B1877" t="s">
        <v>6220</v>
      </c>
      <c r="C1877" t="s">
        <v>6221</v>
      </c>
      <c r="D1877">
        <v>43</v>
      </c>
      <c r="E1877" t="s">
        <v>58</v>
      </c>
      <c r="F1877" t="s">
        <v>107</v>
      </c>
      <c r="G1877" s="1">
        <v>44227</v>
      </c>
      <c r="H1877" t="s">
        <v>66</v>
      </c>
      <c r="I1877" t="s">
        <v>99</v>
      </c>
      <c r="J1877" s="3" t="s">
        <v>6222</v>
      </c>
      <c r="K1877" t="s">
        <v>39</v>
      </c>
      <c r="L1877" t="s">
        <v>6223</v>
      </c>
      <c r="M1877" t="s">
        <v>41</v>
      </c>
      <c r="N1877" t="s">
        <v>55</v>
      </c>
      <c r="O1877" s="2">
        <v>45078.60392361111</v>
      </c>
      <c r="P1877" s="2">
        <v>45078.687951388885</v>
      </c>
      <c r="Q1877">
        <v>4</v>
      </c>
      <c r="R1877" t="str">
        <f t="shared" ca="1" si="29"/>
        <v>Meera</v>
      </c>
      <c r="S1877" t="str">
        <f>IFERROR(TEXT(DATEVALUE(LEFT(Table1[[#This Row],[Date of Purchase]],10)), "MMMM"), TEXT(Table1[[#This Row],[Date of Purchase]], "MMMM"))</f>
        <v>January</v>
      </c>
      <c r="T1877" t="str">
        <f>IF(OR(
  AND(Table1[[#This Row],[Ticket Priority]]="Critical", Table1[[#This Row],[Ticket Status]]&lt;&gt;"Closed"),
  AND(Table1[[#This Row],[Ticket Priority]]="High", Table1[[#This Row],[Ticket Status]]="Open")
), "Yes", "No")</f>
        <v>No</v>
      </c>
      <c r="U1877" s="4" t="str">
        <f>IF(Table1[[#This Row],[Ticket Status]]="Closed","Yes","No")</f>
        <v>Yes</v>
      </c>
      <c r="V1877" s="4" t="str">
        <f>IF(Table1[[#This Row],[Ticket Status]]="Pending Customer Response","Yes","No")</f>
        <v>No</v>
      </c>
      <c r="W1877" s="5">
        <f ca="1">COUNTIFS(Table1[Agent_name],Table1[[#This Row],[Agent_name]],Table1[Month],Table1[[#This Row],[Month]])/160</f>
        <v>0.21875</v>
      </c>
    </row>
    <row r="1878" spans="1:23" x14ac:dyDescent="0.25">
      <c r="A1878">
        <v>1877</v>
      </c>
      <c r="B1878" t="s">
        <v>6224</v>
      </c>
      <c r="C1878" t="s">
        <v>6225</v>
      </c>
      <c r="D1878">
        <v>60</v>
      </c>
      <c r="E1878" t="s">
        <v>19</v>
      </c>
      <c r="F1878" t="s">
        <v>339</v>
      </c>
      <c r="G1878" s="1">
        <v>44238</v>
      </c>
      <c r="H1878" t="s">
        <v>21</v>
      </c>
      <c r="I1878" t="s">
        <v>150</v>
      </c>
      <c r="J1878" s="3" t="s">
        <v>6226</v>
      </c>
      <c r="K1878" t="s">
        <v>24</v>
      </c>
      <c r="M1878" t="s">
        <v>89</v>
      </c>
      <c r="N1878" t="s">
        <v>26</v>
      </c>
      <c r="O1878" s="2">
        <v>45077.9608912037</v>
      </c>
      <c r="R1878" t="str">
        <f t="shared" ca="1" si="29"/>
        <v>Mohit</v>
      </c>
      <c r="S1878" t="str">
        <f>IFERROR(TEXT(DATEVALUE(LEFT(Table1[[#This Row],[Date of Purchase]],10)), "MMMM"), TEXT(Table1[[#This Row],[Date of Purchase]], "MMMM"))</f>
        <v>February</v>
      </c>
      <c r="T1878" t="str">
        <f>IF(OR(
  AND(Table1[[#This Row],[Ticket Priority]]="Critical", Table1[[#This Row],[Ticket Status]]&lt;&gt;"Closed"),
  AND(Table1[[#This Row],[Ticket Priority]]="High", Table1[[#This Row],[Ticket Status]]="Open")
), "Yes", "No")</f>
        <v>No</v>
      </c>
      <c r="U1878" s="4" t="str">
        <f>IF(Table1[[#This Row],[Ticket Status]]="Closed","Yes","No")</f>
        <v>No</v>
      </c>
      <c r="V1878" s="4" t="str">
        <f>IF(Table1[[#This Row],[Ticket Status]]="Pending Customer Response","Yes","No")</f>
        <v>Yes</v>
      </c>
      <c r="W1878" s="5">
        <f ca="1">COUNTIFS(Table1[Agent_name],Table1[[#This Row],[Agent_name]],Table1[Month],Table1[[#This Row],[Month]])/160</f>
        <v>0.52500000000000002</v>
      </c>
    </row>
    <row r="1879" spans="1:23" x14ac:dyDescent="0.25">
      <c r="A1879">
        <v>1878</v>
      </c>
      <c r="B1879" t="s">
        <v>6227</v>
      </c>
      <c r="C1879" t="s">
        <v>6228</v>
      </c>
      <c r="D1879">
        <v>43</v>
      </c>
      <c r="E1879" t="s">
        <v>58</v>
      </c>
      <c r="F1879" t="s">
        <v>30</v>
      </c>
      <c r="G1879" s="1">
        <v>44162</v>
      </c>
      <c r="H1879" t="s">
        <v>45</v>
      </c>
      <c r="I1879" t="s">
        <v>46</v>
      </c>
      <c r="J1879" s="3" t="s">
        <v>6229</v>
      </c>
      <c r="K1879" t="s">
        <v>24</v>
      </c>
      <c r="M1879" t="s">
        <v>143</v>
      </c>
      <c r="N1879" t="s">
        <v>55</v>
      </c>
      <c r="O1879" s="2">
        <v>45078.576192129629</v>
      </c>
      <c r="R1879" t="str">
        <f t="shared" ca="1" si="29"/>
        <v>Mohit</v>
      </c>
      <c r="S1879" t="str">
        <f>IFERROR(TEXT(DATEVALUE(LEFT(Table1[[#This Row],[Date of Purchase]],10)), "MMMM"), TEXT(Table1[[#This Row],[Date of Purchase]], "MMMM"))</f>
        <v>November</v>
      </c>
      <c r="T1879" t="str">
        <f>IF(OR(
  AND(Table1[[#This Row],[Ticket Priority]]="Critical", Table1[[#This Row],[Ticket Status]]&lt;&gt;"Closed"),
  AND(Table1[[#This Row],[Ticket Priority]]="High", Table1[[#This Row],[Ticket Status]]="Open")
), "Yes", "No")</f>
        <v>No</v>
      </c>
      <c r="U1879" s="4" t="str">
        <f>IF(Table1[[#This Row],[Ticket Status]]="Closed","Yes","No")</f>
        <v>No</v>
      </c>
      <c r="V1879" s="4" t="str">
        <f>IF(Table1[[#This Row],[Ticket Status]]="Pending Customer Response","Yes","No")</f>
        <v>Yes</v>
      </c>
      <c r="W1879" s="5">
        <f ca="1">COUNTIFS(Table1[Agent_name],Table1[[#This Row],[Agent_name]],Table1[Month],Table1[[#This Row],[Month]])/160</f>
        <v>0.4375</v>
      </c>
    </row>
    <row r="1880" spans="1:23" x14ac:dyDescent="0.25">
      <c r="A1880">
        <v>1879</v>
      </c>
      <c r="B1880" t="s">
        <v>6230</v>
      </c>
      <c r="C1880" t="s">
        <v>6231</v>
      </c>
      <c r="D1880">
        <v>32</v>
      </c>
      <c r="E1880" t="s">
        <v>19</v>
      </c>
      <c r="F1880" t="s">
        <v>431</v>
      </c>
      <c r="G1880" s="1">
        <v>44447</v>
      </c>
      <c r="H1880" t="s">
        <v>59</v>
      </c>
      <c r="I1880" t="s">
        <v>31</v>
      </c>
      <c r="J1880" s="3" t="s">
        <v>6232</v>
      </c>
      <c r="K1880" t="s">
        <v>62</v>
      </c>
      <c r="M1880" t="s">
        <v>143</v>
      </c>
      <c r="N1880" t="s">
        <v>33</v>
      </c>
      <c r="R1880" t="str">
        <f t="shared" ca="1" si="29"/>
        <v>Priya</v>
      </c>
      <c r="S1880" t="str">
        <f>IFERROR(TEXT(DATEVALUE(LEFT(Table1[[#This Row],[Date of Purchase]],10)), "MMMM"), TEXT(Table1[[#This Row],[Date of Purchase]], "MMMM"))</f>
        <v>September</v>
      </c>
      <c r="T1880" t="str">
        <f>IF(OR(
  AND(Table1[[#This Row],[Ticket Priority]]="Critical", Table1[[#This Row],[Ticket Status]]&lt;&gt;"Closed"),
  AND(Table1[[#This Row],[Ticket Priority]]="High", Table1[[#This Row],[Ticket Status]]="Open")
), "Yes", "No")</f>
        <v>No</v>
      </c>
      <c r="U1880" s="4" t="str">
        <f>IF(Table1[[#This Row],[Ticket Status]]="Closed","Yes","No")</f>
        <v>No</v>
      </c>
      <c r="V1880" s="4" t="str">
        <f>IF(Table1[[#This Row],[Ticket Status]]="Pending Customer Response","Yes","No")</f>
        <v>No</v>
      </c>
      <c r="W1880" s="5">
        <f ca="1">COUNTIFS(Table1[Agent_name],Table1[[#This Row],[Agent_name]],Table1[Month],Table1[[#This Row],[Month]])/160</f>
        <v>0.53125</v>
      </c>
    </row>
    <row r="1881" spans="1:23" x14ac:dyDescent="0.25">
      <c r="A1881">
        <v>1880</v>
      </c>
      <c r="B1881" t="s">
        <v>6233</v>
      </c>
      <c r="C1881" t="s">
        <v>6234</v>
      </c>
      <c r="D1881">
        <v>23</v>
      </c>
      <c r="E1881" t="s">
        <v>58</v>
      </c>
      <c r="F1881" t="s">
        <v>699</v>
      </c>
      <c r="G1881" s="1">
        <v>44158</v>
      </c>
      <c r="H1881" t="s">
        <v>59</v>
      </c>
      <c r="I1881" t="s">
        <v>37</v>
      </c>
      <c r="J1881" s="3" t="s">
        <v>6235</v>
      </c>
      <c r="K1881" t="s">
        <v>24</v>
      </c>
      <c r="M1881" t="s">
        <v>89</v>
      </c>
      <c r="N1881" t="s">
        <v>33</v>
      </c>
      <c r="O1881" s="2">
        <v>45078.144282407404</v>
      </c>
      <c r="R1881" t="str">
        <f t="shared" ca="1" si="29"/>
        <v>Mohit</v>
      </c>
      <c r="S1881" t="str">
        <f>IFERROR(TEXT(DATEVALUE(LEFT(Table1[[#This Row],[Date of Purchase]],10)), "MMMM"), TEXT(Table1[[#This Row],[Date of Purchase]], "MMMM"))</f>
        <v>November</v>
      </c>
      <c r="T1881" t="str">
        <f>IF(OR(
  AND(Table1[[#This Row],[Ticket Priority]]="Critical", Table1[[#This Row],[Ticket Status]]&lt;&gt;"Closed"),
  AND(Table1[[#This Row],[Ticket Priority]]="High", Table1[[#This Row],[Ticket Status]]="Open")
), "Yes", "No")</f>
        <v>No</v>
      </c>
      <c r="U1881" s="4" t="str">
        <f>IF(Table1[[#This Row],[Ticket Status]]="Closed","Yes","No")</f>
        <v>No</v>
      </c>
      <c r="V1881" s="4" t="str">
        <f>IF(Table1[[#This Row],[Ticket Status]]="Pending Customer Response","Yes","No")</f>
        <v>Yes</v>
      </c>
      <c r="W1881" s="5">
        <f ca="1">COUNTIFS(Table1[Agent_name],Table1[[#This Row],[Agent_name]],Table1[Month],Table1[[#This Row],[Month]])/160</f>
        <v>0.4375</v>
      </c>
    </row>
    <row r="1882" spans="1:23" x14ac:dyDescent="0.25">
      <c r="A1882">
        <v>1881</v>
      </c>
      <c r="B1882" t="s">
        <v>6236</v>
      </c>
      <c r="C1882" t="s">
        <v>6237</v>
      </c>
      <c r="D1882">
        <v>37</v>
      </c>
      <c r="E1882" t="s">
        <v>58</v>
      </c>
      <c r="F1882" t="s">
        <v>211</v>
      </c>
      <c r="G1882" s="1">
        <v>44027</v>
      </c>
      <c r="H1882" t="s">
        <v>66</v>
      </c>
      <c r="I1882" t="s">
        <v>72</v>
      </c>
      <c r="J1882" s="3" t="s">
        <v>6238</v>
      </c>
      <c r="K1882" t="s">
        <v>62</v>
      </c>
      <c r="M1882" t="s">
        <v>41</v>
      </c>
      <c r="N1882" t="s">
        <v>33</v>
      </c>
      <c r="R1882" t="str">
        <f t="shared" ca="1" si="29"/>
        <v>Mohit</v>
      </c>
      <c r="S1882" t="str">
        <f>IFERROR(TEXT(DATEVALUE(LEFT(Table1[[#This Row],[Date of Purchase]],10)), "MMMM"), TEXT(Table1[[#This Row],[Date of Purchase]], "MMMM"))</f>
        <v>July</v>
      </c>
      <c r="T1882" t="str">
        <f>IF(OR(
  AND(Table1[[#This Row],[Ticket Priority]]="Critical", Table1[[#This Row],[Ticket Status]]&lt;&gt;"Closed"),
  AND(Table1[[#This Row],[Ticket Priority]]="High", Table1[[#This Row],[Ticket Status]]="Open")
), "Yes", "No")</f>
        <v>No</v>
      </c>
      <c r="U1882" s="4" t="str">
        <f>IF(Table1[[#This Row],[Ticket Status]]="Closed","Yes","No")</f>
        <v>No</v>
      </c>
      <c r="V1882" s="4" t="str">
        <f>IF(Table1[[#This Row],[Ticket Status]]="Pending Customer Response","Yes","No")</f>
        <v>No</v>
      </c>
      <c r="W1882" s="5">
        <f ca="1">COUNTIFS(Table1[Agent_name],Table1[[#This Row],[Agent_name]],Table1[Month],Table1[[#This Row],[Month]])/160</f>
        <v>0.53125</v>
      </c>
    </row>
    <row r="1883" spans="1:23" x14ac:dyDescent="0.25">
      <c r="A1883">
        <v>1882</v>
      </c>
      <c r="B1883" t="s">
        <v>6239</v>
      </c>
      <c r="C1883" t="s">
        <v>6240</v>
      </c>
      <c r="D1883">
        <v>35</v>
      </c>
      <c r="E1883" t="s">
        <v>29</v>
      </c>
      <c r="F1883" t="s">
        <v>421</v>
      </c>
      <c r="G1883" s="1">
        <v>44128</v>
      </c>
      <c r="H1883" t="s">
        <v>45</v>
      </c>
      <c r="I1883" t="s">
        <v>141</v>
      </c>
      <c r="J1883" s="3" t="s">
        <v>6241</v>
      </c>
      <c r="K1883" t="s">
        <v>24</v>
      </c>
      <c r="M1883" t="s">
        <v>41</v>
      </c>
      <c r="N1883" t="s">
        <v>55</v>
      </c>
      <c r="O1883" s="2">
        <v>45078.601273148146</v>
      </c>
      <c r="R1883" t="str">
        <f t="shared" ca="1" si="29"/>
        <v>Rahul</v>
      </c>
      <c r="S1883" t="str">
        <f>IFERROR(TEXT(DATEVALUE(LEFT(Table1[[#This Row],[Date of Purchase]],10)), "MMMM"), TEXT(Table1[[#This Row],[Date of Purchase]], "MMMM"))</f>
        <v>October</v>
      </c>
      <c r="T1883" t="str">
        <f>IF(OR(
  AND(Table1[[#This Row],[Ticket Priority]]="Critical", Table1[[#This Row],[Ticket Status]]&lt;&gt;"Closed"),
  AND(Table1[[#This Row],[Ticket Priority]]="High", Table1[[#This Row],[Ticket Status]]="Open")
), "Yes", "No")</f>
        <v>No</v>
      </c>
      <c r="U1883" s="4" t="str">
        <f>IF(Table1[[#This Row],[Ticket Status]]="Closed","Yes","No")</f>
        <v>No</v>
      </c>
      <c r="V1883" s="4" t="str">
        <f>IF(Table1[[#This Row],[Ticket Status]]="Pending Customer Response","Yes","No")</f>
        <v>Yes</v>
      </c>
      <c r="W1883" s="5">
        <f ca="1">COUNTIFS(Table1[Agent_name],Table1[[#This Row],[Agent_name]],Table1[Month],Table1[[#This Row],[Month]])/160</f>
        <v>0.23125000000000001</v>
      </c>
    </row>
    <row r="1884" spans="1:23" x14ac:dyDescent="0.25">
      <c r="A1884">
        <v>1883</v>
      </c>
      <c r="B1884" t="s">
        <v>6242</v>
      </c>
      <c r="C1884" t="s">
        <v>6243</v>
      </c>
      <c r="D1884">
        <v>48</v>
      </c>
      <c r="E1884" t="s">
        <v>29</v>
      </c>
      <c r="F1884" t="s">
        <v>98</v>
      </c>
      <c r="G1884" s="1">
        <v>44529</v>
      </c>
      <c r="H1884" t="s">
        <v>66</v>
      </c>
      <c r="I1884" t="s">
        <v>77</v>
      </c>
      <c r="J1884" s="3" t="s">
        <v>6244</v>
      </c>
      <c r="K1884" t="s">
        <v>39</v>
      </c>
      <c r="L1884" t="s">
        <v>6245</v>
      </c>
      <c r="M1884" t="s">
        <v>89</v>
      </c>
      <c r="N1884" t="s">
        <v>26</v>
      </c>
      <c r="O1884" s="2">
        <v>45078.126979166664</v>
      </c>
      <c r="P1884" s="2">
        <v>45078.301979166667</v>
      </c>
      <c r="Q1884">
        <v>2</v>
      </c>
      <c r="R1884" t="str">
        <f t="shared" ca="1" si="29"/>
        <v>Sara</v>
      </c>
      <c r="S1884" t="str">
        <f>IFERROR(TEXT(DATEVALUE(LEFT(Table1[[#This Row],[Date of Purchase]],10)), "MMMM"), TEXT(Table1[[#This Row],[Date of Purchase]], "MMMM"))</f>
        <v>November</v>
      </c>
      <c r="T1884" t="str">
        <f>IF(OR(
  AND(Table1[[#This Row],[Ticket Priority]]="Critical", Table1[[#This Row],[Ticket Status]]&lt;&gt;"Closed"),
  AND(Table1[[#This Row],[Ticket Priority]]="High", Table1[[#This Row],[Ticket Status]]="Open")
), "Yes", "No")</f>
        <v>No</v>
      </c>
      <c r="U1884" s="4" t="str">
        <f>IF(Table1[[#This Row],[Ticket Status]]="Closed","Yes","No")</f>
        <v>Yes</v>
      </c>
      <c r="V1884" s="4" t="str">
        <f>IF(Table1[[#This Row],[Ticket Status]]="Pending Customer Response","Yes","No")</f>
        <v>No</v>
      </c>
      <c r="W1884" s="5">
        <f ca="1">COUNTIFS(Table1[Agent_name],Table1[[#This Row],[Agent_name]],Table1[Month],Table1[[#This Row],[Month]])/160</f>
        <v>0.79374999999999996</v>
      </c>
    </row>
    <row r="1885" spans="1:23" x14ac:dyDescent="0.25">
      <c r="A1885">
        <v>1884</v>
      </c>
      <c r="B1885" t="s">
        <v>6246</v>
      </c>
      <c r="C1885" t="s">
        <v>6247</v>
      </c>
      <c r="D1885">
        <v>19</v>
      </c>
      <c r="E1885" t="s">
        <v>29</v>
      </c>
      <c r="F1885" t="s">
        <v>456</v>
      </c>
      <c r="G1885" s="1">
        <v>44301</v>
      </c>
      <c r="H1885" t="s">
        <v>45</v>
      </c>
      <c r="I1885" t="s">
        <v>46</v>
      </c>
      <c r="J1885" s="3" t="s">
        <v>6248</v>
      </c>
      <c r="K1885" t="s">
        <v>62</v>
      </c>
      <c r="M1885" t="s">
        <v>25</v>
      </c>
      <c r="N1885" t="s">
        <v>55</v>
      </c>
      <c r="R1885" t="str">
        <f t="shared" ca="1" si="29"/>
        <v>Priya</v>
      </c>
      <c r="S1885" t="str">
        <f>IFERROR(TEXT(DATEVALUE(LEFT(Table1[[#This Row],[Date of Purchase]],10)), "MMMM"), TEXT(Table1[[#This Row],[Date of Purchase]], "MMMM"))</f>
        <v>April</v>
      </c>
      <c r="T1885" t="str">
        <f>IF(OR(
  AND(Table1[[#This Row],[Ticket Priority]]="Critical", Table1[[#This Row],[Ticket Status]]&lt;&gt;"Closed"),
  AND(Table1[[#This Row],[Ticket Priority]]="High", Table1[[#This Row],[Ticket Status]]="Open")
), "Yes", "No")</f>
        <v>Yes</v>
      </c>
      <c r="U1885" s="4" t="str">
        <f>IF(Table1[[#This Row],[Ticket Status]]="Closed","Yes","No")</f>
        <v>No</v>
      </c>
      <c r="V1885" s="4" t="str">
        <f>IF(Table1[[#This Row],[Ticket Status]]="Pending Customer Response","Yes","No")</f>
        <v>No</v>
      </c>
      <c r="W1885" s="5">
        <f ca="1">COUNTIFS(Table1[Agent_name],Table1[[#This Row],[Agent_name]],Table1[Month],Table1[[#This Row],[Month]])/160</f>
        <v>0.48749999999999999</v>
      </c>
    </row>
    <row r="1886" spans="1:23" x14ac:dyDescent="0.25">
      <c r="A1886">
        <v>1885</v>
      </c>
      <c r="B1886" t="s">
        <v>6249</v>
      </c>
      <c r="C1886" t="s">
        <v>6250</v>
      </c>
      <c r="D1886">
        <v>49</v>
      </c>
      <c r="E1886" t="s">
        <v>58</v>
      </c>
      <c r="F1886" t="s">
        <v>397</v>
      </c>
      <c r="G1886" s="1">
        <v>44227</v>
      </c>
      <c r="H1886" t="s">
        <v>67</v>
      </c>
      <c r="I1886" t="s">
        <v>37</v>
      </c>
      <c r="J1886" s="3" t="s">
        <v>6251</v>
      </c>
      <c r="K1886" t="s">
        <v>39</v>
      </c>
      <c r="L1886" t="s">
        <v>6252</v>
      </c>
      <c r="M1886" t="s">
        <v>89</v>
      </c>
      <c r="N1886" t="s">
        <v>55</v>
      </c>
      <c r="O1886" s="2">
        <v>45078.181157407409</v>
      </c>
      <c r="P1886" s="2">
        <v>45078.47351851852</v>
      </c>
      <c r="Q1886">
        <v>1</v>
      </c>
      <c r="R1886" t="str">
        <f t="shared" ca="1" si="29"/>
        <v>Mohit</v>
      </c>
      <c r="S1886" t="str">
        <f>IFERROR(TEXT(DATEVALUE(LEFT(Table1[[#This Row],[Date of Purchase]],10)), "MMMM"), TEXT(Table1[[#This Row],[Date of Purchase]], "MMMM"))</f>
        <v>January</v>
      </c>
      <c r="T1886" t="str">
        <f>IF(OR(
  AND(Table1[[#This Row],[Ticket Priority]]="Critical", Table1[[#This Row],[Ticket Status]]&lt;&gt;"Closed"),
  AND(Table1[[#This Row],[Ticket Priority]]="High", Table1[[#This Row],[Ticket Status]]="Open")
), "Yes", "No")</f>
        <v>No</v>
      </c>
      <c r="U1886" s="4" t="str">
        <f>IF(Table1[[#This Row],[Ticket Status]]="Closed","Yes","No")</f>
        <v>Yes</v>
      </c>
      <c r="V1886" s="4" t="str">
        <f>IF(Table1[[#This Row],[Ticket Status]]="Pending Customer Response","Yes","No")</f>
        <v>No</v>
      </c>
      <c r="W1886" s="5">
        <f ca="1">COUNTIFS(Table1[Agent_name],Table1[[#This Row],[Agent_name]],Table1[Month],Table1[[#This Row],[Month]])/160</f>
        <v>0.46250000000000002</v>
      </c>
    </row>
    <row r="1887" spans="1:23" x14ac:dyDescent="0.25">
      <c r="A1887">
        <v>1886</v>
      </c>
      <c r="B1887" t="s">
        <v>6253</v>
      </c>
      <c r="C1887" t="s">
        <v>6254</v>
      </c>
      <c r="D1887">
        <v>38</v>
      </c>
      <c r="E1887" t="s">
        <v>19</v>
      </c>
      <c r="F1887" t="s">
        <v>242</v>
      </c>
      <c r="G1887" s="1">
        <v>44031</v>
      </c>
      <c r="H1887" t="s">
        <v>67</v>
      </c>
      <c r="I1887" t="s">
        <v>22</v>
      </c>
      <c r="J1887" s="3" t="s">
        <v>3826</v>
      </c>
      <c r="K1887" t="s">
        <v>24</v>
      </c>
      <c r="M1887" t="s">
        <v>143</v>
      </c>
      <c r="N1887" t="s">
        <v>26</v>
      </c>
      <c r="O1887" s="2">
        <v>45078.563796296294</v>
      </c>
      <c r="R1887" t="str">
        <f t="shared" ca="1" si="29"/>
        <v>Rahul</v>
      </c>
      <c r="S1887" t="str">
        <f>IFERROR(TEXT(DATEVALUE(LEFT(Table1[[#This Row],[Date of Purchase]],10)), "MMMM"), TEXT(Table1[[#This Row],[Date of Purchase]], "MMMM"))</f>
        <v>July</v>
      </c>
      <c r="T1887" t="str">
        <f>IF(OR(
  AND(Table1[[#This Row],[Ticket Priority]]="Critical", Table1[[#This Row],[Ticket Status]]&lt;&gt;"Closed"),
  AND(Table1[[#This Row],[Ticket Priority]]="High", Table1[[#This Row],[Ticket Status]]="Open")
), "Yes", "No")</f>
        <v>No</v>
      </c>
      <c r="U1887" s="4" t="str">
        <f>IF(Table1[[#This Row],[Ticket Status]]="Closed","Yes","No")</f>
        <v>No</v>
      </c>
      <c r="V1887" s="4" t="str">
        <f>IF(Table1[[#This Row],[Ticket Status]]="Pending Customer Response","Yes","No")</f>
        <v>Yes</v>
      </c>
      <c r="W1887" s="5">
        <f ca="1">COUNTIFS(Table1[Agent_name],Table1[[#This Row],[Agent_name]],Table1[Month],Table1[[#This Row],[Month]])/160</f>
        <v>0.21249999999999999</v>
      </c>
    </row>
    <row r="1888" spans="1:23" x14ac:dyDescent="0.25">
      <c r="A1888">
        <v>1887</v>
      </c>
      <c r="B1888" t="s">
        <v>6255</v>
      </c>
      <c r="C1888" t="s">
        <v>6256</v>
      </c>
      <c r="D1888">
        <v>59</v>
      </c>
      <c r="E1888" t="s">
        <v>58</v>
      </c>
      <c r="F1888" t="s">
        <v>699</v>
      </c>
      <c r="G1888" s="1">
        <v>44108</v>
      </c>
      <c r="H1888" t="s">
        <v>59</v>
      </c>
      <c r="I1888" t="s">
        <v>177</v>
      </c>
      <c r="J1888" s="3" t="s">
        <v>6257</v>
      </c>
      <c r="K1888" t="s">
        <v>39</v>
      </c>
      <c r="L1888" t="s">
        <v>6258</v>
      </c>
      <c r="M1888" t="s">
        <v>89</v>
      </c>
      <c r="N1888" t="s">
        <v>33</v>
      </c>
      <c r="O1888" s="2">
        <v>45078.142280092594</v>
      </c>
      <c r="P1888" s="2">
        <v>45078.212418981479</v>
      </c>
      <c r="Q1888">
        <v>1</v>
      </c>
      <c r="R1888" t="str">
        <f t="shared" ca="1" si="29"/>
        <v>Ravi</v>
      </c>
      <c r="S1888" t="str">
        <f>IFERROR(TEXT(DATEVALUE(LEFT(Table1[[#This Row],[Date of Purchase]],10)), "MMMM"), TEXT(Table1[[#This Row],[Date of Purchase]], "MMMM"))</f>
        <v>October</v>
      </c>
      <c r="T1888" t="str">
        <f>IF(OR(
  AND(Table1[[#This Row],[Ticket Priority]]="Critical", Table1[[#This Row],[Ticket Status]]&lt;&gt;"Closed"),
  AND(Table1[[#This Row],[Ticket Priority]]="High", Table1[[#This Row],[Ticket Status]]="Open")
), "Yes", "No")</f>
        <v>No</v>
      </c>
      <c r="U1888" s="4" t="str">
        <f>IF(Table1[[#This Row],[Ticket Status]]="Closed","Yes","No")</f>
        <v>Yes</v>
      </c>
      <c r="V1888" s="4" t="str">
        <f>IF(Table1[[#This Row],[Ticket Status]]="Pending Customer Response","Yes","No")</f>
        <v>No</v>
      </c>
      <c r="W1888" s="5">
        <f ca="1">COUNTIFS(Table1[Agent_name],Table1[[#This Row],[Agent_name]],Table1[Month],Table1[[#This Row],[Month]])/160</f>
        <v>0.58125000000000004</v>
      </c>
    </row>
    <row r="1889" spans="1:23" x14ac:dyDescent="0.25">
      <c r="A1889">
        <v>1888</v>
      </c>
      <c r="B1889" t="s">
        <v>6259</v>
      </c>
      <c r="C1889" t="s">
        <v>6260</v>
      </c>
      <c r="D1889">
        <v>33</v>
      </c>
      <c r="E1889" t="s">
        <v>19</v>
      </c>
      <c r="F1889" t="s">
        <v>383</v>
      </c>
      <c r="G1889" s="1">
        <v>44450</v>
      </c>
      <c r="H1889" t="s">
        <v>59</v>
      </c>
      <c r="I1889" t="s">
        <v>141</v>
      </c>
      <c r="J1889" s="3" t="s">
        <v>6261</v>
      </c>
      <c r="K1889" t="s">
        <v>39</v>
      </c>
      <c r="L1889" t="s">
        <v>6262</v>
      </c>
      <c r="M1889" t="s">
        <v>89</v>
      </c>
      <c r="N1889" t="s">
        <v>33</v>
      </c>
      <c r="O1889" s="2">
        <v>45078.022152777776</v>
      </c>
      <c r="P1889" s="2">
        <v>45078.524236111109</v>
      </c>
      <c r="Q1889">
        <v>2</v>
      </c>
      <c r="R1889" t="str">
        <f t="shared" ca="1" si="29"/>
        <v>Mohit</v>
      </c>
      <c r="S1889" t="str">
        <f>IFERROR(TEXT(DATEVALUE(LEFT(Table1[[#This Row],[Date of Purchase]],10)), "MMMM"), TEXT(Table1[[#This Row],[Date of Purchase]], "MMMM"))</f>
        <v>September</v>
      </c>
      <c r="T1889" t="str">
        <f>IF(OR(
  AND(Table1[[#This Row],[Ticket Priority]]="Critical", Table1[[#This Row],[Ticket Status]]&lt;&gt;"Closed"),
  AND(Table1[[#This Row],[Ticket Priority]]="High", Table1[[#This Row],[Ticket Status]]="Open")
), "Yes", "No")</f>
        <v>No</v>
      </c>
      <c r="U1889" s="4" t="str">
        <f>IF(Table1[[#This Row],[Ticket Status]]="Closed","Yes","No")</f>
        <v>Yes</v>
      </c>
      <c r="V1889" s="4" t="str">
        <f>IF(Table1[[#This Row],[Ticket Status]]="Pending Customer Response","Yes","No")</f>
        <v>No</v>
      </c>
      <c r="W1889" s="5">
        <f ca="1">COUNTIFS(Table1[Agent_name],Table1[[#This Row],[Agent_name]],Table1[Month],Table1[[#This Row],[Month]])/160</f>
        <v>0.38124999999999998</v>
      </c>
    </row>
    <row r="1890" spans="1:23" x14ac:dyDescent="0.25">
      <c r="A1890">
        <v>1889</v>
      </c>
      <c r="B1890" t="s">
        <v>6263</v>
      </c>
      <c r="C1890" t="s">
        <v>6264</v>
      </c>
      <c r="D1890">
        <v>22</v>
      </c>
      <c r="E1890" t="s">
        <v>29</v>
      </c>
      <c r="F1890" t="s">
        <v>98</v>
      </c>
      <c r="G1890" s="1">
        <v>44423</v>
      </c>
      <c r="H1890" t="s">
        <v>66</v>
      </c>
      <c r="I1890" t="s">
        <v>31</v>
      </c>
      <c r="J1890" s="3" t="s">
        <v>6265</v>
      </c>
      <c r="K1890" t="s">
        <v>24</v>
      </c>
      <c r="M1890" t="s">
        <v>143</v>
      </c>
      <c r="N1890" t="s">
        <v>83</v>
      </c>
      <c r="O1890" s="2">
        <v>45078.935370370367</v>
      </c>
      <c r="R1890" t="str">
        <f t="shared" ca="1" si="29"/>
        <v>Aisha</v>
      </c>
      <c r="S1890" t="str">
        <f>IFERROR(TEXT(DATEVALUE(LEFT(Table1[[#This Row],[Date of Purchase]],10)), "MMMM"), TEXT(Table1[[#This Row],[Date of Purchase]], "MMMM"))</f>
        <v>August</v>
      </c>
      <c r="T1890" t="str">
        <f>IF(OR(
  AND(Table1[[#This Row],[Ticket Priority]]="Critical", Table1[[#This Row],[Ticket Status]]&lt;&gt;"Closed"),
  AND(Table1[[#This Row],[Ticket Priority]]="High", Table1[[#This Row],[Ticket Status]]="Open")
), "Yes", "No")</f>
        <v>No</v>
      </c>
      <c r="U1890" s="4" t="str">
        <f>IF(Table1[[#This Row],[Ticket Status]]="Closed","Yes","No")</f>
        <v>No</v>
      </c>
      <c r="V1890" s="4" t="str">
        <f>IF(Table1[[#This Row],[Ticket Status]]="Pending Customer Response","Yes","No")</f>
        <v>Yes</v>
      </c>
      <c r="W1890" s="5">
        <f ca="1">COUNTIFS(Table1[Agent_name],Table1[[#This Row],[Agent_name]],Table1[Month],Table1[[#This Row],[Month]])/160</f>
        <v>0.86250000000000004</v>
      </c>
    </row>
    <row r="1891" spans="1:23" x14ac:dyDescent="0.25">
      <c r="A1891">
        <v>1890</v>
      </c>
      <c r="B1891" t="s">
        <v>6266</v>
      </c>
      <c r="C1891" t="s">
        <v>6267</v>
      </c>
      <c r="D1891">
        <v>70</v>
      </c>
      <c r="E1891" t="s">
        <v>19</v>
      </c>
      <c r="F1891" t="s">
        <v>431</v>
      </c>
      <c r="G1891" s="1">
        <v>44211</v>
      </c>
      <c r="H1891" t="s">
        <v>59</v>
      </c>
      <c r="I1891" t="s">
        <v>22</v>
      </c>
      <c r="J1891" s="3" t="s">
        <v>6268</v>
      </c>
      <c r="K1891" t="s">
        <v>24</v>
      </c>
      <c r="M1891" t="s">
        <v>25</v>
      </c>
      <c r="N1891" t="s">
        <v>26</v>
      </c>
      <c r="O1891" s="2">
        <v>45078.640949074077</v>
      </c>
      <c r="R1891" t="str">
        <f t="shared" ca="1" si="29"/>
        <v>Ravi</v>
      </c>
      <c r="S1891" t="str">
        <f>IFERROR(TEXT(DATEVALUE(LEFT(Table1[[#This Row],[Date of Purchase]],10)), "MMMM"), TEXT(Table1[[#This Row],[Date of Purchase]], "MMMM"))</f>
        <v>January</v>
      </c>
      <c r="T1891" t="str">
        <f>IF(OR(
  AND(Table1[[#This Row],[Ticket Priority]]="Critical", Table1[[#This Row],[Ticket Status]]&lt;&gt;"Closed"),
  AND(Table1[[#This Row],[Ticket Priority]]="High", Table1[[#This Row],[Ticket Status]]="Open")
), "Yes", "No")</f>
        <v>Yes</v>
      </c>
      <c r="U1891" s="4" t="str">
        <f>IF(Table1[[#This Row],[Ticket Status]]="Closed","Yes","No")</f>
        <v>No</v>
      </c>
      <c r="V1891" s="4" t="str">
        <f>IF(Table1[[#This Row],[Ticket Status]]="Pending Customer Response","Yes","No")</f>
        <v>Yes</v>
      </c>
      <c r="W1891" s="5">
        <f ca="1">COUNTIFS(Table1[Agent_name],Table1[[#This Row],[Agent_name]],Table1[Month],Table1[[#This Row],[Month]])/160</f>
        <v>0.74375000000000002</v>
      </c>
    </row>
    <row r="1892" spans="1:23" x14ac:dyDescent="0.25">
      <c r="A1892">
        <v>1891</v>
      </c>
      <c r="B1892" t="s">
        <v>6269</v>
      </c>
      <c r="C1892" t="s">
        <v>6270</v>
      </c>
      <c r="D1892">
        <v>51</v>
      </c>
      <c r="E1892" t="s">
        <v>29</v>
      </c>
      <c r="F1892" t="s">
        <v>103</v>
      </c>
      <c r="G1892" s="1">
        <v>44299</v>
      </c>
      <c r="H1892" t="s">
        <v>67</v>
      </c>
      <c r="I1892" t="s">
        <v>99</v>
      </c>
      <c r="J1892" s="3" t="s">
        <v>1076</v>
      </c>
      <c r="K1892" t="s">
        <v>24</v>
      </c>
      <c r="M1892" t="s">
        <v>41</v>
      </c>
      <c r="N1892" t="s">
        <v>55</v>
      </c>
      <c r="O1892" s="2">
        <v>45078.002754629626</v>
      </c>
      <c r="R1892" t="str">
        <f t="shared" ca="1" si="29"/>
        <v>Aisha</v>
      </c>
      <c r="S1892" t="str">
        <f>IFERROR(TEXT(DATEVALUE(LEFT(Table1[[#This Row],[Date of Purchase]],10)), "MMMM"), TEXT(Table1[[#This Row],[Date of Purchase]], "MMMM"))</f>
        <v>April</v>
      </c>
      <c r="T1892" t="str">
        <f>IF(OR(
  AND(Table1[[#This Row],[Ticket Priority]]="Critical", Table1[[#This Row],[Ticket Status]]&lt;&gt;"Closed"),
  AND(Table1[[#This Row],[Ticket Priority]]="High", Table1[[#This Row],[Ticket Status]]="Open")
), "Yes", "No")</f>
        <v>No</v>
      </c>
      <c r="U1892" s="4" t="str">
        <f>IF(Table1[[#This Row],[Ticket Status]]="Closed","Yes","No")</f>
        <v>No</v>
      </c>
      <c r="V1892" s="4" t="str">
        <f>IF(Table1[[#This Row],[Ticket Status]]="Pending Customer Response","Yes","No")</f>
        <v>Yes</v>
      </c>
      <c r="W1892" s="5">
        <f ca="1">COUNTIFS(Table1[Agent_name],Table1[[#This Row],[Agent_name]],Table1[Month],Table1[[#This Row],[Month]])/160</f>
        <v>0.81874999999999998</v>
      </c>
    </row>
    <row r="1893" spans="1:23" x14ac:dyDescent="0.25">
      <c r="A1893">
        <v>1892</v>
      </c>
      <c r="B1893" t="s">
        <v>6271</v>
      </c>
      <c r="C1893" t="s">
        <v>6272</v>
      </c>
      <c r="D1893">
        <v>64</v>
      </c>
      <c r="E1893" t="s">
        <v>19</v>
      </c>
      <c r="F1893" t="s">
        <v>98</v>
      </c>
      <c r="G1893" s="1">
        <v>44034</v>
      </c>
      <c r="H1893" t="s">
        <v>59</v>
      </c>
      <c r="I1893" t="s">
        <v>93</v>
      </c>
      <c r="J1893" s="3" t="s">
        <v>6273</v>
      </c>
      <c r="K1893" t="s">
        <v>62</v>
      </c>
      <c r="M1893" t="s">
        <v>89</v>
      </c>
      <c r="N1893" t="s">
        <v>55</v>
      </c>
      <c r="R1893" t="str">
        <f t="shared" ca="1" si="29"/>
        <v>Aisha</v>
      </c>
      <c r="S1893" t="str">
        <f>IFERROR(TEXT(DATEVALUE(LEFT(Table1[[#This Row],[Date of Purchase]],10)), "MMMM"), TEXT(Table1[[#This Row],[Date of Purchase]], "MMMM"))</f>
        <v>July</v>
      </c>
      <c r="T1893" t="str">
        <f>IF(OR(
  AND(Table1[[#This Row],[Ticket Priority]]="Critical", Table1[[#This Row],[Ticket Status]]&lt;&gt;"Closed"),
  AND(Table1[[#This Row],[Ticket Priority]]="High", Table1[[#This Row],[Ticket Status]]="Open")
), "Yes", "No")</f>
        <v>Yes</v>
      </c>
      <c r="U1893" s="4" t="str">
        <f>IF(Table1[[#This Row],[Ticket Status]]="Closed","Yes","No")</f>
        <v>No</v>
      </c>
      <c r="V1893" s="4" t="str">
        <f>IF(Table1[[#This Row],[Ticket Status]]="Pending Customer Response","Yes","No")</f>
        <v>No</v>
      </c>
      <c r="W1893" s="5">
        <f ca="1">COUNTIFS(Table1[Agent_name],Table1[[#This Row],[Agent_name]],Table1[Month],Table1[[#This Row],[Month]])/160</f>
        <v>0.875</v>
      </c>
    </row>
    <row r="1894" spans="1:23" x14ac:dyDescent="0.25">
      <c r="A1894">
        <v>1893</v>
      </c>
      <c r="B1894" t="s">
        <v>6274</v>
      </c>
      <c r="C1894" t="s">
        <v>6275</v>
      </c>
      <c r="D1894">
        <v>65</v>
      </c>
      <c r="E1894" t="s">
        <v>19</v>
      </c>
      <c r="F1894" t="s">
        <v>86</v>
      </c>
      <c r="G1894" s="1">
        <v>44417</v>
      </c>
      <c r="H1894" t="s">
        <v>59</v>
      </c>
      <c r="I1894" t="s">
        <v>52</v>
      </c>
      <c r="J1894" s="3" t="s">
        <v>6276</v>
      </c>
      <c r="K1894" t="s">
        <v>62</v>
      </c>
      <c r="M1894" t="s">
        <v>143</v>
      </c>
      <c r="N1894" t="s">
        <v>26</v>
      </c>
      <c r="R1894" t="str">
        <f t="shared" ca="1" si="29"/>
        <v>Arjun</v>
      </c>
      <c r="S1894" t="str">
        <f>IFERROR(TEXT(DATEVALUE(LEFT(Table1[[#This Row],[Date of Purchase]],10)), "MMMM"), TEXT(Table1[[#This Row],[Date of Purchase]], "MMMM"))</f>
        <v>August</v>
      </c>
      <c r="T1894" t="str">
        <f>IF(OR(
  AND(Table1[[#This Row],[Ticket Priority]]="Critical", Table1[[#This Row],[Ticket Status]]&lt;&gt;"Closed"),
  AND(Table1[[#This Row],[Ticket Priority]]="High", Table1[[#This Row],[Ticket Status]]="Open")
), "Yes", "No")</f>
        <v>No</v>
      </c>
      <c r="U1894" s="4" t="str">
        <f>IF(Table1[[#This Row],[Ticket Status]]="Closed","Yes","No")</f>
        <v>No</v>
      </c>
      <c r="V1894" s="4" t="str">
        <f>IF(Table1[[#This Row],[Ticket Status]]="Pending Customer Response","Yes","No")</f>
        <v>No</v>
      </c>
      <c r="W1894" s="5">
        <f ca="1">COUNTIFS(Table1[Agent_name],Table1[[#This Row],[Agent_name]],Table1[Month],Table1[[#This Row],[Month]])/160</f>
        <v>0.20624999999999999</v>
      </c>
    </row>
    <row r="1895" spans="1:23" x14ac:dyDescent="0.25">
      <c r="A1895">
        <v>1894</v>
      </c>
      <c r="B1895" t="s">
        <v>6277</v>
      </c>
      <c r="C1895" t="s">
        <v>6278</v>
      </c>
      <c r="D1895">
        <v>63</v>
      </c>
      <c r="E1895" t="s">
        <v>19</v>
      </c>
      <c r="F1895" t="s">
        <v>207</v>
      </c>
      <c r="G1895" s="1">
        <v>44531</v>
      </c>
      <c r="H1895" t="s">
        <v>66</v>
      </c>
      <c r="I1895" t="s">
        <v>60</v>
      </c>
      <c r="J1895" s="3" t="s">
        <v>6279</v>
      </c>
      <c r="K1895" t="s">
        <v>24</v>
      </c>
      <c r="M1895" t="s">
        <v>41</v>
      </c>
      <c r="N1895" t="s">
        <v>83</v>
      </c>
      <c r="O1895" s="2">
        <v>45078.190324074072</v>
      </c>
      <c r="R1895" t="str">
        <f t="shared" ca="1" si="29"/>
        <v>Karan</v>
      </c>
      <c r="S1895" t="str">
        <f>IFERROR(TEXT(DATEVALUE(LEFT(Table1[[#This Row],[Date of Purchase]],10)), "MMMM"), TEXT(Table1[[#This Row],[Date of Purchase]], "MMMM"))</f>
        <v>December</v>
      </c>
      <c r="T1895" t="str">
        <f>IF(OR(
  AND(Table1[[#This Row],[Ticket Priority]]="Critical", Table1[[#This Row],[Ticket Status]]&lt;&gt;"Closed"),
  AND(Table1[[#This Row],[Ticket Priority]]="High", Table1[[#This Row],[Ticket Status]]="Open")
), "Yes", "No")</f>
        <v>No</v>
      </c>
      <c r="U1895" s="4" t="str">
        <f>IF(Table1[[#This Row],[Ticket Status]]="Closed","Yes","No")</f>
        <v>No</v>
      </c>
      <c r="V1895" s="4" t="str">
        <f>IF(Table1[[#This Row],[Ticket Status]]="Pending Customer Response","Yes","No")</f>
        <v>Yes</v>
      </c>
      <c r="W1895" s="5">
        <f ca="1">COUNTIFS(Table1[Agent_name],Table1[[#This Row],[Agent_name]],Table1[Month],Table1[[#This Row],[Month]])/160</f>
        <v>0.18124999999999999</v>
      </c>
    </row>
    <row r="1896" spans="1:23" x14ac:dyDescent="0.25">
      <c r="A1896">
        <v>1895</v>
      </c>
      <c r="B1896" t="s">
        <v>6280</v>
      </c>
      <c r="C1896" t="s">
        <v>6281</v>
      </c>
      <c r="D1896">
        <v>54</v>
      </c>
      <c r="E1896" t="s">
        <v>29</v>
      </c>
      <c r="F1896" t="s">
        <v>36</v>
      </c>
      <c r="G1896" s="1">
        <v>44165</v>
      </c>
      <c r="H1896" t="s">
        <v>67</v>
      </c>
      <c r="I1896" t="s">
        <v>67</v>
      </c>
      <c r="J1896" s="3" t="s">
        <v>6282</v>
      </c>
      <c r="K1896" t="s">
        <v>62</v>
      </c>
      <c r="M1896" t="s">
        <v>41</v>
      </c>
      <c r="N1896" t="s">
        <v>55</v>
      </c>
      <c r="R1896" t="str">
        <f t="shared" ca="1" si="29"/>
        <v>Karan</v>
      </c>
      <c r="S1896" t="str">
        <f>IFERROR(TEXT(DATEVALUE(LEFT(Table1[[#This Row],[Date of Purchase]],10)), "MMMM"), TEXT(Table1[[#This Row],[Date of Purchase]], "MMMM"))</f>
        <v>November</v>
      </c>
      <c r="T1896" t="str">
        <f>IF(OR(
  AND(Table1[[#This Row],[Ticket Priority]]="Critical", Table1[[#This Row],[Ticket Status]]&lt;&gt;"Closed"),
  AND(Table1[[#This Row],[Ticket Priority]]="High", Table1[[#This Row],[Ticket Status]]="Open")
), "Yes", "No")</f>
        <v>No</v>
      </c>
      <c r="U1896" s="4" t="str">
        <f>IF(Table1[[#This Row],[Ticket Status]]="Closed","Yes","No")</f>
        <v>No</v>
      </c>
      <c r="V1896" s="4" t="str">
        <f>IF(Table1[[#This Row],[Ticket Status]]="Pending Customer Response","Yes","No")</f>
        <v>No</v>
      </c>
      <c r="W1896" s="5">
        <f ca="1">COUNTIFS(Table1[Agent_name],Table1[[#This Row],[Agent_name]],Table1[Month],Table1[[#This Row],[Month]])/160</f>
        <v>0.1875</v>
      </c>
    </row>
    <row r="1897" spans="1:23" x14ac:dyDescent="0.25">
      <c r="A1897">
        <v>1896</v>
      </c>
      <c r="B1897" t="s">
        <v>6283</v>
      </c>
      <c r="C1897" t="s">
        <v>6284</v>
      </c>
      <c r="D1897">
        <v>52</v>
      </c>
      <c r="E1897" t="s">
        <v>19</v>
      </c>
      <c r="F1897" t="s">
        <v>125</v>
      </c>
      <c r="G1897" s="1">
        <v>44080</v>
      </c>
      <c r="H1897" t="s">
        <v>59</v>
      </c>
      <c r="I1897" t="s">
        <v>77</v>
      </c>
      <c r="J1897" s="3" t="s">
        <v>6285</v>
      </c>
      <c r="K1897" t="s">
        <v>39</v>
      </c>
      <c r="L1897" t="s">
        <v>6286</v>
      </c>
      <c r="M1897" t="s">
        <v>143</v>
      </c>
      <c r="N1897" t="s">
        <v>33</v>
      </c>
      <c r="O1897" s="2">
        <v>45078.93273148148</v>
      </c>
      <c r="P1897" s="2">
        <v>45078.012592592589</v>
      </c>
      <c r="Q1897">
        <v>3</v>
      </c>
      <c r="R1897" t="str">
        <f t="shared" ca="1" si="29"/>
        <v>Aisha</v>
      </c>
      <c r="S1897" t="str">
        <f>IFERROR(TEXT(DATEVALUE(LEFT(Table1[[#This Row],[Date of Purchase]],10)), "MMMM"), TEXT(Table1[[#This Row],[Date of Purchase]], "MMMM"))</f>
        <v>September</v>
      </c>
      <c r="T1897" t="str">
        <f>IF(OR(
  AND(Table1[[#This Row],[Ticket Priority]]="Critical", Table1[[#This Row],[Ticket Status]]&lt;&gt;"Closed"),
  AND(Table1[[#This Row],[Ticket Priority]]="High", Table1[[#This Row],[Ticket Status]]="Open")
), "Yes", "No")</f>
        <v>No</v>
      </c>
      <c r="U1897" s="4" t="str">
        <f>IF(Table1[[#This Row],[Ticket Status]]="Closed","Yes","No")</f>
        <v>Yes</v>
      </c>
      <c r="V1897" s="4" t="str">
        <f>IF(Table1[[#This Row],[Ticket Status]]="Pending Customer Response","Yes","No")</f>
        <v>No</v>
      </c>
      <c r="W1897" s="5">
        <f ca="1">COUNTIFS(Table1[Agent_name],Table1[[#This Row],[Agent_name]],Table1[Month],Table1[[#This Row],[Month]])/160</f>
        <v>0.86250000000000004</v>
      </c>
    </row>
    <row r="1898" spans="1:23" x14ac:dyDescent="0.25">
      <c r="A1898">
        <v>1897</v>
      </c>
      <c r="B1898" t="s">
        <v>6287</v>
      </c>
      <c r="C1898" t="s">
        <v>6288</v>
      </c>
      <c r="D1898">
        <v>22</v>
      </c>
      <c r="E1898" t="s">
        <v>58</v>
      </c>
      <c r="F1898" t="s">
        <v>317</v>
      </c>
      <c r="G1898" s="1">
        <v>43907</v>
      </c>
      <c r="H1898" t="s">
        <v>66</v>
      </c>
      <c r="I1898" t="s">
        <v>31</v>
      </c>
      <c r="J1898" s="3" t="s">
        <v>6289</v>
      </c>
      <c r="K1898" t="s">
        <v>39</v>
      </c>
      <c r="L1898" t="s">
        <v>6290</v>
      </c>
      <c r="M1898" t="s">
        <v>143</v>
      </c>
      <c r="N1898" t="s">
        <v>26</v>
      </c>
      <c r="O1898" s="2">
        <v>45078.691770833335</v>
      </c>
      <c r="P1898" s="2">
        <v>45078.628576388888</v>
      </c>
      <c r="Q1898">
        <v>3</v>
      </c>
      <c r="R1898" t="str">
        <f t="shared" ca="1" si="29"/>
        <v>Divya</v>
      </c>
      <c r="S1898" t="str">
        <f>IFERROR(TEXT(DATEVALUE(LEFT(Table1[[#This Row],[Date of Purchase]],10)), "MMMM"), TEXT(Table1[[#This Row],[Date of Purchase]], "MMMM"))</f>
        <v>March</v>
      </c>
      <c r="T1898" t="str">
        <f>IF(OR(
  AND(Table1[[#This Row],[Ticket Priority]]="Critical", Table1[[#This Row],[Ticket Status]]&lt;&gt;"Closed"),
  AND(Table1[[#This Row],[Ticket Priority]]="High", Table1[[#This Row],[Ticket Status]]="Open")
), "Yes", "No")</f>
        <v>No</v>
      </c>
      <c r="U1898" s="4" t="str">
        <f>IF(Table1[[#This Row],[Ticket Status]]="Closed","Yes","No")</f>
        <v>Yes</v>
      </c>
      <c r="V1898" s="4" t="str">
        <f>IF(Table1[[#This Row],[Ticket Status]]="Pending Customer Response","Yes","No")</f>
        <v>No</v>
      </c>
      <c r="W1898" s="5">
        <f ca="1">COUNTIFS(Table1[Agent_name],Table1[[#This Row],[Agent_name]],Table1[Month],Table1[[#This Row],[Month]])/160</f>
        <v>0.1875</v>
      </c>
    </row>
    <row r="1899" spans="1:23" x14ac:dyDescent="0.25">
      <c r="A1899">
        <v>1898</v>
      </c>
      <c r="B1899" t="s">
        <v>6291</v>
      </c>
      <c r="C1899" t="s">
        <v>6292</v>
      </c>
      <c r="D1899">
        <v>58</v>
      </c>
      <c r="E1899" t="s">
        <v>19</v>
      </c>
      <c r="F1899" t="s">
        <v>317</v>
      </c>
      <c r="G1899" s="1">
        <v>44400</v>
      </c>
      <c r="H1899" t="s">
        <v>21</v>
      </c>
      <c r="I1899" t="s">
        <v>59</v>
      </c>
      <c r="J1899" s="3" t="s">
        <v>6293</v>
      </c>
      <c r="K1899" t="s">
        <v>39</v>
      </c>
      <c r="L1899" t="s">
        <v>6294</v>
      </c>
      <c r="M1899" t="s">
        <v>143</v>
      </c>
      <c r="N1899" t="s">
        <v>55</v>
      </c>
      <c r="O1899" s="2">
        <v>45078.893865740742</v>
      </c>
      <c r="P1899" s="2">
        <v>45078.257754629631</v>
      </c>
      <c r="Q1899">
        <v>3</v>
      </c>
      <c r="R1899" t="str">
        <f t="shared" ca="1" si="29"/>
        <v>Ravi</v>
      </c>
      <c r="S1899" t="str">
        <f>IFERROR(TEXT(DATEVALUE(LEFT(Table1[[#This Row],[Date of Purchase]],10)), "MMMM"), TEXT(Table1[[#This Row],[Date of Purchase]], "MMMM"))</f>
        <v>July</v>
      </c>
      <c r="T1899" t="str">
        <f>IF(OR(
  AND(Table1[[#This Row],[Ticket Priority]]="Critical", Table1[[#This Row],[Ticket Status]]&lt;&gt;"Closed"),
  AND(Table1[[#This Row],[Ticket Priority]]="High", Table1[[#This Row],[Ticket Status]]="Open")
), "Yes", "No")</f>
        <v>No</v>
      </c>
      <c r="U1899" s="4" t="str">
        <f>IF(Table1[[#This Row],[Ticket Status]]="Closed","Yes","No")</f>
        <v>Yes</v>
      </c>
      <c r="V1899" s="4" t="str">
        <f>IF(Table1[[#This Row],[Ticket Status]]="Pending Customer Response","Yes","No")</f>
        <v>No</v>
      </c>
      <c r="W1899" s="5">
        <f ca="1">COUNTIFS(Table1[Agent_name],Table1[[#This Row],[Agent_name]],Table1[Month],Table1[[#This Row],[Month]])/160</f>
        <v>0.66249999999999998</v>
      </c>
    </row>
    <row r="1900" spans="1:23" x14ac:dyDescent="0.25">
      <c r="A1900">
        <v>1899</v>
      </c>
      <c r="B1900" t="s">
        <v>6295</v>
      </c>
      <c r="C1900" t="s">
        <v>6296</v>
      </c>
      <c r="D1900">
        <v>24</v>
      </c>
      <c r="E1900" t="s">
        <v>29</v>
      </c>
      <c r="F1900" t="s">
        <v>339</v>
      </c>
      <c r="G1900" s="1">
        <v>43897</v>
      </c>
      <c r="H1900" t="s">
        <v>45</v>
      </c>
      <c r="I1900" t="s">
        <v>31</v>
      </c>
      <c r="J1900" s="3" t="s">
        <v>6297</v>
      </c>
      <c r="K1900" t="s">
        <v>24</v>
      </c>
      <c r="M1900" t="s">
        <v>25</v>
      </c>
      <c r="N1900" t="s">
        <v>26</v>
      </c>
      <c r="O1900" s="2">
        <v>45078.80777777778</v>
      </c>
      <c r="R1900" t="str">
        <f t="shared" ca="1" si="29"/>
        <v>Divya</v>
      </c>
      <c r="S1900" t="str">
        <f>IFERROR(TEXT(DATEVALUE(LEFT(Table1[[#This Row],[Date of Purchase]],10)), "MMMM"), TEXT(Table1[[#This Row],[Date of Purchase]], "MMMM"))</f>
        <v>March</v>
      </c>
      <c r="T1900" t="str">
        <f>IF(OR(
  AND(Table1[[#This Row],[Ticket Priority]]="Critical", Table1[[#This Row],[Ticket Status]]&lt;&gt;"Closed"),
  AND(Table1[[#This Row],[Ticket Priority]]="High", Table1[[#This Row],[Ticket Status]]="Open")
), "Yes", "No")</f>
        <v>Yes</v>
      </c>
      <c r="U1900" s="4" t="str">
        <f>IF(Table1[[#This Row],[Ticket Status]]="Closed","Yes","No")</f>
        <v>No</v>
      </c>
      <c r="V1900" s="4" t="str">
        <f>IF(Table1[[#This Row],[Ticket Status]]="Pending Customer Response","Yes","No")</f>
        <v>Yes</v>
      </c>
      <c r="W1900" s="5">
        <f ca="1">COUNTIFS(Table1[Agent_name],Table1[[#This Row],[Agent_name]],Table1[Month],Table1[[#This Row],[Month]])/160</f>
        <v>0.1875</v>
      </c>
    </row>
    <row r="1901" spans="1:23" x14ac:dyDescent="0.25">
      <c r="A1901">
        <v>1900</v>
      </c>
      <c r="B1901" t="s">
        <v>6298</v>
      </c>
      <c r="C1901" t="s">
        <v>6299</v>
      </c>
      <c r="D1901">
        <v>22</v>
      </c>
      <c r="E1901" t="s">
        <v>19</v>
      </c>
      <c r="F1901" t="s">
        <v>92</v>
      </c>
      <c r="G1901" s="1">
        <v>44312</v>
      </c>
      <c r="H1901" t="s">
        <v>67</v>
      </c>
      <c r="I1901" t="s">
        <v>99</v>
      </c>
      <c r="J1901" s="3" t="s">
        <v>6300</v>
      </c>
      <c r="K1901" t="s">
        <v>24</v>
      </c>
      <c r="M1901" t="s">
        <v>89</v>
      </c>
      <c r="N1901" t="s">
        <v>55</v>
      </c>
      <c r="O1901" s="2">
        <v>45077.978634259256</v>
      </c>
      <c r="R1901" t="str">
        <f t="shared" ca="1" si="29"/>
        <v>Rahul</v>
      </c>
      <c r="S1901" t="str">
        <f>IFERROR(TEXT(DATEVALUE(LEFT(Table1[[#This Row],[Date of Purchase]],10)), "MMMM"), TEXT(Table1[[#This Row],[Date of Purchase]], "MMMM"))</f>
        <v>April</v>
      </c>
      <c r="T1901" t="str">
        <f>IF(OR(
  AND(Table1[[#This Row],[Ticket Priority]]="Critical", Table1[[#This Row],[Ticket Status]]&lt;&gt;"Closed"),
  AND(Table1[[#This Row],[Ticket Priority]]="High", Table1[[#This Row],[Ticket Status]]="Open")
), "Yes", "No")</f>
        <v>No</v>
      </c>
      <c r="U1901" s="4" t="str">
        <f>IF(Table1[[#This Row],[Ticket Status]]="Closed","Yes","No")</f>
        <v>No</v>
      </c>
      <c r="V1901" s="4" t="str">
        <f>IF(Table1[[#This Row],[Ticket Status]]="Pending Customer Response","Yes","No")</f>
        <v>Yes</v>
      </c>
      <c r="W1901" s="5">
        <f ca="1">COUNTIFS(Table1[Agent_name],Table1[[#This Row],[Agent_name]],Table1[Month],Table1[[#This Row],[Month]])/160</f>
        <v>0.25</v>
      </c>
    </row>
    <row r="1902" spans="1:23" x14ac:dyDescent="0.25">
      <c r="A1902">
        <v>1901</v>
      </c>
      <c r="B1902" t="s">
        <v>6301</v>
      </c>
      <c r="C1902" t="s">
        <v>6302</v>
      </c>
      <c r="D1902">
        <v>34</v>
      </c>
      <c r="E1902" t="s">
        <v>58</v>
      </c>
      <c r="F1902" t="s">
        <v>339</v>
      </c>
      <c r="G1902" s="1">
        <v>44342</v>
      </c>
      <c r="H1902" t="s">
        <v>59</v>
      </c>
      <c r="I1902" t="s">
        <v>72</v>
      </c>
      <c r="J1902" s="3" t="s">
        <v>6303</v>
      </c>
      <c r="K1902" t="s">
        <v>24</v>
      </c>
      <c r="M1902" t="s">
        <v>41</v>
      </c>
      <c r="N1902" t="s">
        <v>26</v>
      </c>
      <c r="O1902" s="2">
        <v>45078.793229166666</v>
      </c>
      <c r="R1902" t="str">
        <f t="shared" ca="1" si="29"/>
        <v>Ravi</v>
      </c>
      <c r="S1902" t="str">
        <f>IFERROR(TEXT(DATEVALUE(LEFT(Table1[[#This Row],[Date of Purchase]],10)), "MMMM"), TEXT(Table1[[#This Row],[Date of Purchase]], "MMMM"))</f>
        <v>May</v>
      </c>
      <c r="T1902" t="str">
        <f>IF(OR(
  AND(Table1[[#This Row],[Ticket Priority]]="Critical", Table1[[#This Row],[Ticket Status]]&lt;&gt;"Closed"),
  AND(Table1[[#This Row],[Ticket Priority]]="High", Table1[[#This Row],[Ticket Status]]="Open")
), "Yes", "No")</f>
        <v>No</v>
      </c>
      <c r="U1902" s="4" t="str">
        <f>IF(Table1[[#This Row],[Ticket Status]]="Closed","Yes","No")</f>
        <v>No</v>
      </c>
      <c r="V1902" s="4" t="str">
        <f>IF(Table1[[#This Row],[Ticket Status]]="Pending Customer Response","Yes","No")</f>
        <v>Yes</v>
      </c>
      <c r="W1902" s="5">
        <f ca="1">COUNTIFS(Table1[Agent_name],Table1[[#This Row],[Agent_name]],Table1[Month],Table1[[#This Row],[Month]])/160</f>
        <v>0.67500000000000004</v>
      </c>
    </row>
    <row r="1903" spans="1:23" x14ac:dyDescent="0.25">
      <c r="A1903">
        <v>1902</v>
      </c>
      <c r="B1903" t="s">
        <v>6304</v>
      </c>
      <c r="C1903" t="s">
        <v>6305</v>
      </c>
      <c r="D1903">
        <v>35</v>
      </c>
      <c r="E1903" t="s">
        <v>29</v>
      </c>
      <c r="F1903" t="s">
        <v>202</v>
      </c>
      <c r="G1903" s="1">
        <v>44295</v>
      </c>
      <c r="H1903" t="s">
        <v>59</v>
      </c>
      <c r="I1903" t="s">
        <v>31</v>
      </c>
      <c r="J1903" s="3" t="s">
        <v>6306</v>
      </c>
      <c r="K1903" t="s">
        <v>39</v>
      </c>
      <c r="L1903" t="s">
        <v>6307</v>
      </c>
      <c r="M1903" t="s">
        <v>41</v>
      </c>
      <c r="N1903" t="s">
        <v>83</v>
      </c>
      <c r="O1903" s="2">
        <v>45078.081446759257</v>
      </c>
      <c r="P1903" s="2">
        <v>45078.355752314812</v>
      </c>
      <c r="Q1903">
        <v>3</v>
      </c>
      <c r="R1903" t="str">
        <f t="shared" ca="1" si="29"/>
        <v>Mohit</v>
      </c>
      <c r="S1903" t="str">
        <f>IFERROR(TEXT(DATEVALUE(LEFT(Table1[[#This Row],[Date of Purchase]],10)), "MMMM"), TEXT(Table1[[#This Row],[Date of Purchase]], "MMMM"))</f>
        <v>April</v>
      </c>
      <c r="T1903" t="str">
        <f>IF(OR(
  AND(Table1[[#This Row],[Ticket Priority]]="Critical", Table1[[#This Row],[Ticket Status]]&lt;&gt;"Closed"),
  AND(Table1[[#This Row],[Ticket Priority]]="High", Table1[[#This Row],[Ticket Status]]="Open")
), "Yes", "No")</f>
        <v>No</v>
      </c>
      <c r="U1903" s="4" t="str">
        <f>IF(Table1[[#This Row],[Ticket Status]]="Closed","Yes","No")</f>
        <v>Yes</v>
      </c>
      <c r="V1903" s="4" t="str">
        <f>IF(Table1[[#This Row],[Ticket Status]]="Pending Customer Response","Yes","No")</f>
        <v>No</v>
      </c>
      <c r="W1903" s="5">
        <f ca="1">COUNTIFS(Table1[Agent_name],Table1[[#This Row],[Agent_name]],Table1[Month],Table1[[#This Row],[Month]])/160</f>
        <v>0.45</v>
      </c>
    </row>
    <row r="1904" spans="1:23" x14ac:dyDescent="0.25">
      <c r="A1904">
        <v>1903</v>
      </c>
      <c r="B1904" t="s">
        <v>6308</v>
      </c>
      <c r="C1904" t="s">
        <v>6309</v>
      </c>
      <c r="D1904">
        <v>19</v>
      </c>
      <c r="E1904" t="s">
        <v>19</v>
      </c>
      <c r="F1904" t="s">
        <v>421</v>
      </c>
      <c r="G1904" s="1">
        <v>44290</v>
      </c>
      <c r="H1904" t="s">
        <v>59</v>
      </c>
      <c r="I1904" t="s">
        <v>99</v>
      </c>
      <c r="J1904" s="3" t="s">
        <v>6310</v>
      </c>
      <c r="K1904" t="s">
        <v>39</v>
      </c>
      <c r="L1904" t="s">
        <v>6311</v>
      </c>
      <c r="M1904" t="s">
        <v>143</v>
      </c>
      <c r="N1904" t="s">
        <v>55</v>
      </c>
      <c r="O1904" s="2">
        <v>45078.407835648148</v>
      </c>
      <c r="P1904" s="2">
        <v>45078.745335648149</v>
      </c>
      <c r="Q1904">
        <v>3</v>
      </c>
      <c r="R1904" t="str">
        <f t="shared" ca="1" si="29"/>
        <v>Aisha</v>
      </c>
      <c r="S1904" t="str">
        <f>IFERROR(TEXT(DATEVALUE(LEFT(Table1[[#This Row],[Date of Purchase]],10)), "MMMM"), TEXT(Table1[[#This Row],[Date of Purchase]], "MMMM"))</f>
        <v>April</v>
      </c>
      <c r="T1904" t="str">
        <f>IF(OR(
  AND(Table1[[#This Row],[Ticket Priority]]="Critical", Table1[[#This Row],[Ticket Status]]&lt;&gt;"Closed"),
  AND(Table1[[#This Row],[Ticket Priority]]="High", Table1[[#This Row],[Ticket Status]]="Open")
), "Yes", "No")</f>
        <v>No</v>
      </c>
      <c r="U1904" s="4" t="str">
        <f>IF(Table1[[#This Row],[Ticket Status]]="Closed","Yes","No")</f>
        <v>Yes</v>
      </c>
      <c r="V1904" s="4" t="str">
        <f>IF(Table1[[#This Row],[Ticket Status]]="Pending Customer Response","Yes","No")</f>
        <v>No</v>
      </c>
      <c r="W1904" s="5">
        <f ca="1">COUNTIFS(Table1[Agent_name],Table1[[#This Row],[Agent_name]],Table1[Month],Table1[[#This Row],[Month]])/160</f>
        <v>0.81874999999999998</v>
      </c>
    </row>
    <row r="1905" spans="1:23" x14ac:dyDescent="0.25">
      <c r="A1905">
        <v>1904</v>
      </c>
      <c r="B1905" t="s">
        <v>6312</v>
      </c>
      <c r="C1905" t="s">
        <v>6313</v>
      </c>
      <c r="D1905">
        <v>18</v>
      </c>
      <c r="E1905" t="s">
        <v>19</v>
      </c>
      <c r="F1905" t="s">
        <v>281</v>
      </c>
      <c r="G1905" s="1">
        <v>44438</v>
      </c>
      <c r="H1905" t="s">
        <v>66</v>
      </c>
      <c r="I1905" t="s">
        <v>113</v>
      </c>
      <c r="J1905" s="3" t="s">
        <v>6314</v>
      </c>
      <c r="K1905" t="s">
        <v>24</v>
      </c>
      <c r="M1905" t="s">
        <v>41</v>
      </c>
      <c r="N1905" t="s">
        <v>26</v>
      </c>
      <c r="O1905" s="2">
        <v>45078.77244212963</v>
      </c>
      <c r="R1905" t="str">
        <f t="shared" ca="1" si="29"/>
        <v>Aisha</v>
      </c>
      <c r="S1905" t="str">
        <f>IFERROR(TEXT(DATEVALUE(LEFT(Table1[[#This Row],[Date of Purchase]],10)), "MMMM"), TEXT(Table1[[#This Row],[Date of Purchase]], "MMMM"))</f>
        <v>August</v>
      </c>
      <c r="T1905" t="str">
        <f>IF(OR(
  AND(Table1[[#This Row],[Ticket Priority]]="Critical", Table1[[#This Row],[Ticket Status]]&lt;&gt;"Closed"),
  AND(Table1[[#This Row],[Ticket Priority]]="High", Table1[[#This Row],[Ticket Status]]="Open")
), "Yes", "No")</f>
        <v>No</v>
      </c>
      <c r="U1905" s="4" t="str">
        <f>IF(Table1[[#This Row],[Ticket Status]]="Closed","Yes","No")</f>
        <v>No</v>
      </c>
      <c r="V1905" s="4" t="str">
        <f>IF(Table1[[#This Row],[Ticket Status]]="Pending Customer Response","Yes","No")</f>
        <v>Yes</v>
      </c>
      <c r="W1905" s="5">
        <f ca="1">COUNTIFS(Table1[Agent_name],Table1[[#This Row],[Agent_name]],Table1[Month],Table1[[#This Row],[Month]])/160</f>
        <v>0.86250000000000004</v>
      </c>
    </row>
    <row r="1906" spans="1:23" x14ac:dyDescent="0.25">
      <c r="A1906">
        <v>1905</v>
      </c>
      <c r="B1906" t="s">
        <v>6315</v>
      </c>
      <c r="C1906" t="s">
        <v>6316</v>
      </c>
      <c r="D1906">
        <v>21</v>
      </c>
      <c r="E1906" t="s">
        <v>58</v>
      </c>
      <c r="F1906" t="s">
        <v>383</v>
      </c>
      <c r="G1906" s="1">
        <v>43968</v>
      </c>
      <c r="H1906" t="s">
        <v>66</v>
      </c>
      <c r="I1906" t="s">
        <v>52</v>
      </c>
      <c r="J1906" s="3" t="s">
        <v>6317</v>
      </c>
      <c r="K1906" t="s">
        <v>24</v>
      </c>
      <c r="M1906" t="s">
        <v>41</v>
      </c>
      <c r="N1906" t="s">
        <v>26</v>
      </c>
      <c r="O1906" s="2">
        <v>45078.829386574071</v>
      </c>
      <c r="R1906" t="str">
        <f t="shared" ca="1" si="29"/>
        <v>Arjun</v>
      </c>
      <c r="S1906" t="str">
        <f>IFERROR(TEXT(DATEVALUE(LEFT(Table1[[#This Row],[Date of Purchase]],10)), "MMMM"), TEXT(Table1[[#This Row],[Date of Purchase]], "MMMM"))</f>
        <v>May</v>
      </c>
      <c r="T1906" t="str">
        <f>IF(OR(
  AND(Table1[[#This Row],[Ticket Priority]]="Critical", Table1[[#This Row],[Ticket Status]]&lt;&gt;"Closed"),
  AND(Table1[[#This Row],[Ticket Priority]]="High", Table1[[#This Row],[Ticket Status]]="Open")
), "Yes", "No")</f>
        <v>No</v>
      </c>
      <c r="U1906" s="4" t="str">
        <f>IF(Table1[[#This Row],[Ticket Status]]="Closed","Yes","No")</f>
        <v>No</v>
      </c>
      <c r="V1906" s="4" t="str">
        <f>IF(Table1[[#This Row],[Ticket Status]]="Pending Customer Response","Yes","No")</f>
        <v>Yes</v>
      </c>
      <c r="W1906" s="5">
        <f ca="1">COUNTIFS(Table1[Agent_name],Table1[[#This Row],[Agent_name]],Table1[Month],Table1[[#This Row],[Month]])/160</f>
        <v>0.2</v>
      </c>
    </row>
    <row r="1907" spans="1:23" x14ac:dyDescent="0.25">
      <c r="A1907">
        <v>1906</v>
      </c>
      <c r="B1907" t="s">
        <v>6318</v>
      </c>
      <c r="C1907" t="s">
        <v>6319</v>
      </c>
      <c r="D1907">
        <v>34</v>
      </c>
      <c r="E1907" t="s">
        <v>58</v>
      </c>
      <c r="F1907" t="s">
        <v>20</v>
      </c>
      <c r="G1907" s="1">
        <v>44301</v>
      </c>
      <c r="H1907" t="s">
        <v>67</v>
      </c>
      <c r="I1907" t="s">
        <v>113</v>
      </c>
      <c r="J1907" s="3" t="s">
        <v>6320</v>
      </c>
      <c r="K1907" t="s">
        <v>39</v>
      </c>
      <c r="L1907" t="s">
        <v>6321</v>
      </c>
      <c r="M1907" t="s">
        <v>25</v>
      </c>
      <c r="N1907" t="s">
        <v>33</v>
      </c>
      <c r="O1907" s="2">
        <v>45078.307870370372</v>
      </c>
      <c r="P1907" s="2">
        <v>45078.312731481485</v>
      </c>
      <c r="Q1907">
        <v>4</v>
      </c>
      <c r="R1907" t="str">
        <f t="shared" ca="1" si="29"/>
        <v>Aisha</v>
      </c>
      <c r="S1907" t="str">
        <f>IFERROR(TEXT(DATEVALUE(LEFT(Table1[[#This Row],[Date of Purchase]],10)), "MMMM"), TEXT(Table1[[#This Row],[Date of Purchase]], "MMMM"))</f>
        <v>April</v>
      </c>
      <c r="T1907" t="str">
        <f>IF(OR(
  AND(Table1[[#This Row],[Ticket Priority]]="Critical", Table1[[#This Row],[Ticket Status]]&lt;&gt;"Closed"),
  AND(Table1[[#This Row],[Ticket Priority]]="High", Table1[[#This Row],[Ticket Status]]="Open")
), "Yes", "No")</f>
        <v>No</v>
      </c>
      <c r="U1907" s="4" t="str">
        <f>IF(Table1[[#This Row],[Ticket Status]]="Closed","Yes","No")</f>
        <v>Yes</v>
      </c>
      <c r="V1907" s="4" t="str">
        <f>IF(Table1[[#This Row],[Ticket Status]]="Pending Customer Response","Yes","No")</f>
        <v>No</v>
      </c>
      <c r="W1907" s="5">
        <f ca="1">COUNTIFS(Table1[Agent_name],Table1[[#This Row],[Agent_name]],Table1[Month],Table1[[#This Row],[Month]])/160</f>
        <v>0.81874999999999998</v>
      </c>
    </row>
    <row r="1908" spans="1:23" x14ac:dyDescent="0.25">
      <c r="A1908">
        <v>1907</v>
      </c>
      <c r="B1908" t="s">
        <v>840</v>
      </c>
      <c r="C1908" t="s">
        <v>6322</v>
      </c>
      <c r="D1908">
        <v>30</v>
      </c>
      <c r="E1908" t="s">
        <v>58</v>
      </c>
      <c r="F1908" t="s">
        <v>699</v>
      </c>
      <c r="G1908" s="1">
        <v>44278</v>
      </c>
      <c r="H1908" t="s">
        <v>21</v>
      </c>
      <c r="I1908" t="s">
        <v>60</v>
      </c>
      <c r="J1908" s="3" t="s">
        <v>6323</v>
      </c>
      <c r="K1908" t="s">
        <v>24</v>
      </c>
      <c r="M1908" t="s">
        <v>89</v>
      </c>
      <c r="N1908" t="s">
        <v>26</v>
      </c>
      <c r="O1908" s="2">
        <v>45078.437060185184</v>
      </c>
      <c r="R1908" t="str">
        <f t="shared" ca="1" si="29"/>
        <v>Mohit</v>
      </c>
      <c r="S1908" t="str">
        <f>IFERROR(TEXT(DATEVALUE(LEFT(Table1[[#This Row],[Date of Purchase]],10)), "MMMM"), TEXT(Table1[[#This Row],[Date of Purchase]], "MMMM"))</f>
        <v>March</v>
      </c>
      <c r="T1908" t="str">
        <f>IF(OR(
  AND(Table1[[#This Row],[Ticket Priority]]="Critical", Table1[[#This Row],[Ticket Status]]&lt;&gt;"Closed"),
  AND(Table1[[#This Row],[Ticket Priority]]="High", Table1[[#This Row],[Ticket Status]]="Open")
), "Yes", "No")</f>
        <v>No</v>
      </c>
      <c r="U1908" s="4" t="str">
        <f>IF(Table1[[#This Row],[Ticket Status]]="Closed","Yes","No")</f>
        <v>No</v>
      </c>
      <c r="V1908" s="4" t="str">
        <f>IF(Table1[[#This Row],[Ticket Status]]="Pending Customer Response","Yes","No")</f>
        <v>Yes</v>
      </c>
      <c r="W1908" s="5">
        <f ca="1">COUNTIFS(Table1[Agent_name],Table1[[#This Row],[Agent_name]],Table1[Month],Table1[[#This Row],[Month]])/160</f>
        <v>0.45624999999999999</v>
      </c>
    </row>
    <row r="1909" spans="1:23" x14ac:dyDescent="0.25">
      <c r="A1909">
        <v>1908</v>
      </c>
      <c r="B1909" t="s">
        <v>6324</v>
      </c>
      <c r="C1909" t="s">
        <v>6325</v>
      </c>
      <c r="D1909">
        <v>35</v>
      </c>
      <c r="E1909" t="s">
        <v>19</v>
      </c>
      <c r="F1909" t="s">
        <v>30</v>
      </c>
      <c r="G1909" s="1">
        <v>44460</v>
      </c>
      <c r="H1909" t="s">
        <v>66</v>
      </c>
      <c r="I1909" t="s">
        <v>31</v>
      </c>
      <c r="J1909" s="3" t="s">
        <v>6326</v>
      </c>
      <c r="K1909" t="s">
        <v>24</v>
      </c>
      <c r="M1909" t="s">
        <v>41</v>
      </c>
      <c r="N1909" t="s">
        <v>33</v>
      </c>
      <c r="O1909" s="2">
        <v>45078.016250000001</v>
      </c>
      <c r="R1909" t="str">
        <f t="shared" ca="1" si="29"/>
        <v>Mohit</v>
      </c>
      <c r="S1909" t="str">
        <f>IFERROR(TEXT(DATEVALUE(LEFT(Table1[[#This Row],[Date of Purchase]],10)), "MMMM"), TEXT(Table1[[#This Row],[Date of Purchase]], "MMMM"))</f>
        <v>September</v>
      </c>
      <c r="T1909" t="str">
        <f>IF(OR(
  AND(Table1[[#This Row],[Ticket Priority]]="Critical", Table1[[#This Row],[Ticket Status]]&lt;&gt;"Closed"),
  AND(Table1[[#This Row],[Ticket Priority]]="High", Table1[[#This Row],[Ticket Status]]="Open")
), "Yes", "No")</f>
        <v>No</v>
      </c>
      <c r="U1909" s="4" t="str">
        <f>IF(Table1[[#This Row],[Ticket Status]]="Closed","Yes","No")</f>
        <v>No</v>
      </c>
      <c r="V1909" s="4" t="str">
        <f>IF(Table1[[#This Row],[Ticket Status]]="Pending Customer Response","Yes","No")</f>
        <v>Yes</v>
      </c>
      <c r="W1909" s="5">
        <f ca="1">COUNTIFS(Table1[Agent_name],Table1[[#This Row],[Agent_name]],Table1[Month],Table1[[#This Row],[Month]])/160</f>
        <v>0.38124999999999998</v>
      </c>
    </row>
    <row r="1910" spans="1:23" x14ac:dyDescent="0.25">
      <c r="A1910">
        <v>1909</v>
      </c>
      <c r="B1910" t="s">
        <v>4964</v>
      </c>
      <c r="C1910" t="s">
        <v>6327</v>
      </c>
      <c r="D1910">
        <v>53</v>
      </c>
      <c r="E1910" t="s">
        <v>19</v>
      </c>
      <c r="F1910" t="s">
        <v>207</v>
      </c>
      <c r="G1910" s="1">
        <v>44418</v>
      </c>
      <c r="H1910" t="s">
        <v>66</v>
      </c>
      <c r="I1910" t="s">
        <v>52</v>
      </c>
      <c r="J1910" s="3" t="s">
        <v>6328</v>
      </c>
      <c r="K1910" t="s">
        <v>62</v>
      </c>
      <c r="M1910" t="s">
        <v>25</v>
      </c>
      <c r="N1910" t="s">
        <v>83</v>
      </c>
      <c r="R1910" t="str">
        <f t="shared" ca="1" si="29"/>
        <v>Sara</v>
      </c>
      <c r="S1910" t="str">
        <f>IFERROR(TEXT(DATEVALUE(LEFT(Table1[[#This Row],[Date of Purchase]],10)), "MMMM"), TEXT(Table1[[#This Row],[Date of Purchase]], "MMMM"))</f>
        <v>August</v>
      </c>
      <c r="T1910" t="str">
        <f>IF(OR(
  AND(Table1[[#This Row],[Ticket Priority]]="Critical", Table1[[#This Row],[Ticket Status]]&lt;&gt;"Closed"),
  AND(Table1[[#This Row],[Ticket Priority]]="High", Table1[[#This Row],[Ticket Status]]="Open")
), "Yes", "No")</f>
        <v>Yes</v>
      </c>
      <c r="U1910" s="4" t="str">
        <f>IF(Table1[[#This Row],[Ticket Status]]="Closed","Yes","No")</f>
        <v>No</v>
      </c>
      <c r="V1910" s="4" t="str">
        <f>IF(Table1[[#This Row],[Ticket Status]]="Pending Customer Response","Yes","No")</f>
        <v>No</v>
      </c>
      <c r="W1910" s="5">
        <f ca="1">COUNTIFS(Table1[Agent_name],Table1[[#This Row],[Agent_name]],Table1[Month],Table1[[#This Row],[Month]])/160</f>
        <v>0.8</v>
      </c>
    </row>
    <row r="1911" spans="1:23" x14ac:dyDescent="0.25">
      <c r="A1911">
        <v>1910</v>
      </c>
      <c r="B1911" t="s">
        <v>6329</v>
      </c>
      <c r="C1911" t="s">
        <v>6330</v>
      </c>
      <c r="D1911">
        <v>55</v>
      </c>
      <c r="E1911" t="s">
        <v>29</v>
      </c>
      <c r="F1911" t="s">
        <v>699</v>
      </c>
      <c r="G1911" s="1">
        <v>44291</v>
      </c>
      <c r="H1911" t="s">
        <v>66</v>
      </c>
      <c r="I1911" t="s">
        <v>59</v>
      </c>
      <c r="J1911" s="3" t="s">
        <v>6331</v>
      </c>
      <c r="K1911" t="s">
        <v>24</v>
      </c>
      <c r="M1911" t="s">
        <v>41</v>
      </c>
      <c r="N1911" t="s">
        <v>33</v>
      </c>
      <c r="O1911" s="2">
        <v>45078.8593287037</v>
      </c>
      <c r="R1911" t="str">
        <f t="shared" ca="1" si="29"/>
        <v>Ravi</v>
      </c>
      <c r="S1911" t="str">
        <f>IFERROR(TEXT(DATEVALUE(LEFT(Table1[[#This Row],[Date of Purchase]],10)), "MMMM"), TEXT(Table1[[#This Row],[Date of Purchase]], "MMMM"))</f>
        <v>April</v>
      </c>
      <c r="T1911" t="str">
        <f>IF(OR(
  AND(Table1[[#This Row],[Ticket Priority]]="Critical", Table1[[#This Row],[Ticket Status]]&lt;&gt;"Closed"),
  AND(Table1[[#This Row],[Ticket Priority]]="High", Table1[[#This Row],[Ticket Status]]="Open")
), "Yes", "No")</f>
        <v>No</v>
      </c>
      <c r="U1911" s="4" t="str">
        <f>IF(Table1[[#This Row],[Ticket Status]]="Closed","Yes","No")</f>
        <v>No</v>
      </c>
      <c r="V1911" s="4" t="str">
        <f>IF(Table1[[#This Row],[Ticket Status]]="Pending Customer Response","Yes","No")</f>
        <v>Yes</v>
      </c>
      <c r="W1911" s="5">
        <f ca="1">COUNTIFS(Table1[Agent_name],Table1[[#This Row],[Agent_name]],Table1[Month],Table1[[#This Row],[Month]])/160</f>
        <v>0.625</v>
      </c>
    </row>
    <row r="1912" spans="1:23" x14ac:dyDescent="0.25">
      <c r="A1912">
        <v>1911</v>
      </c>
      <c r="B1912" t="s">
        <v>6332</v>
      </c>
      <c r="C1912" t="s">
        <v>6333</v>
      </c>
      <c r="D1912">
        <v>58</v>
      </c>
      <c r="E1912" t="s">
        <v>29</v>
      </c>
      <c r="F1912" t="s">
        <v>103</v>
      </c>
      <c r="G1912" s="1">
        <v>44216</v>
      </c>
      <c r="H1912" t="s">
        <v>66</v>
      </c>
      <c r="I1912" t="s">
        <v>141</v>
      </c>
      <c r="J1912" s="3" t="s">
        <v>6334</v>
      </c>
      <c r="K1912" t="s">
        <v>62</v>
      </c>
      <c r="M1912" t="s">
        <v>143</v>
      </c>
      <c r="N1912" t="s">
        <v>83</v>
      </c>
      <c r="R1912" t="str">
        <f t="shared" ca="1" si="29"/>
        <v>Neha</v>
      </c>
      <c r="S1912" t="str">
        <f>IFERROR(TEXT(DATEVALUE(LEFT(Table1[[#This Row],[Date of Purchase]],10)), "MMMM"), TEXT(Table1[[#This Row],[Date of Purchase]], "MMMM"))</f>
        <v>January</v>
      </c>
      <c r="T1912" t="str">
        <f>IF(OR(
  AND(Table1[[#This Row],[Ticket Priority]]="Critical", Table1[[#This Row],[Ticket Status]]&lt;&gt;"Closed"),
  AND(Table1[[#This Row],[Ticket Priority]]="High", Table1[[#This Row],[Ticket Status]]="Open")
), "Yes", "No")</f>
        <v>No</v>
      </c>
      <c r="U1912" s="4" t="str">
        <f>IF(Table1[[#This Row],[Ticket Status]]="Closed","Yes","No")</f>
        <v>No</v>
      </c>
      <c r="V1912" s="4" t="str">
        <f>IF(Table1[[#This Row],[Ticket Status]]="Pending Customer Response","Yes","No")</f>
        <v>No</v>
      </c>
      <c r="W1912" s="5">
        <f ca="1">COUNTIFS(Table1[Agent_name],Table1[[#This Row],[Agent_name]],Table1[Month],Table1[[#This Row],[Month]])/160</f>
        <v>0.21875</v>
      </c>
    </row>
    <row r="1913" spans="1:23" x14ac:dyDescent="0.25">
      <c r="A1913">
        <v>1912</v>
      </c>
      <c r="B1913" t="s">
        <v>6335</v>
      </c>
      <c r="C1913" t="s">
        <v>6336</v>
      </c>
      <c r="D1913">
        <v>64</v>
      </c>
      <c r="E1913" t="s">
        <v>58</v>
      </c>
      <c r="F1913" t="s">
        <v>20</v>
      </c>
      <c r="G1913" s="1">
        <v>44472</v>
      </c>
      <c r="H1913" t="s">
        <v>66</v>
      </c>
      <c r="I1913" t="s">
        <v>67</v>
      </c>
      <c r="J1913" s="3" t="s">
        <v>6337</v>
      </c>
      <c r="K1913" t="s">
        <v>24</v>
      </c>
      <c r="M1913" t="s">
        <v>41</v>
      </c>
      <c r="N1913" t="s">
        <v>83</v>
      </c>
      <c r="O1913" s="2">
        <v>45078.270474537036</v>
      </c>
      <c r="R1913" t="str">
        <f t="shared" ca="1" si="29"/>
        <v>Ravi</v>
      </c>
      <c r="S1913" t="str">
        <f>IFERROR(TEXT(DATEVALUE(LEFT(Table1[[#This Row],[Date of Purchase]],10)), "MMMM"), TEXT(Table1[[#This Row],[Date of Purchase]], "MMMM"))</f>
        <v>October</v>
      </c>
      <c r="T1913" t="str">
        <f>IF(OR(
  AND(Table1[[#This Row],[Ticket Priority]]="Critical", Table1[[#This Row],[Ticket Status]]&lt;&gt;"Closed"),
  AND(Table1[[#This Row],[Ticket Priority]]="High", Table1[[#This Row],[Ticket Status]]="Open")
), "Yes", "No")</f>
        <v>No</v>
      </c>
      <c r="U1913" s="4" t="str">
        <f>IF(Table1[[#This Row],[Ticket Status]]="Closed","Yes","No")</f>
        <v>No</v>
      </c>
      <c r="V1913" s="4" t="str">
        <f>IF(Table1[[#This Row],[Ticket Status]]="Pending Customer Response","Yes","No")</f>
        <v>Yes</v>
      </c>
      <c r="W1913" s="5">
        <f ca="1">COUNTIFS(Table1[Agent_name],Table1[[#This Row],[Agent_name]],Table1[Month],Table1[[#This Row],[Month]])/160</f>
        <v>0.58125000000000004</v>
      </c>
    </row>
    <row r="1914" spans="1:23" x14ac:dyDescent="0.25">
      <c r="A1914">
        <v>1913</v>
      </c>
      <c r="B1914" t="s">
        <v>6338</v>
      </c>
      <c r="C1914" t="s">
        <v>6339</v>
      </c>
      <c r="D1914">
        <v>67</v>
      </c>
      <c r="E1914" t="s">
        <v>19</v>
      </c>
      <c r="F1914" t="s">
        <v>397</v>
      </c>
      <c r="G1914" s="1">
        <v>44174</v>
      </c>
      <c r="H1914" t="s">
        <v>66</v>
      </c>
      <c r="I1914" t="s">
        <v>77</v>
      </c>
      <c r="J1914" s="3" t="s">
        <v>6340</v>
      </c>
      <c r="K1914" t="s">
        <v>24</v>
      </c>
      <c r="M1914" t="s">
        <v>89</v>
      </c>
      <c r="N1914" t="s">
        <v>33</v>
      </c>
      <c r="O1914" s="2">
        <v>45078.302430555559</v>
      </c>
      <c r="R1914" t="str">
        <f t="shared" ca="1" si="29"/>
        <v>Divya</v>
      </c>
      <c r="S1914" t="str">
        <f>IFERROR(TEXT(DATEVALUE(LEFT(Table1[[#This Row],[Date of Purchase]],10)), "MMMM"), TEXT(Table1[[#This Row],[Date of Purchase]], "MMMM"))</f>
        <v>December</v>
      </c>
      <c r="T1914" t="str">
        <f>IF(OR(
  AND(Table1[[#This Row],[Ticket Priority]]="Critical", Table1[[#This Row],[Ticket Status]]&lt;&gt;"Closed"),
  AND(Table1[[#This Row],[Ticket Priority]]="High", Table1[[#This Row],[Ticket Status]]="Open")
), "Yes", "No")</f>
        <v>No</v>
      </c>
      <c r="U1914" s="4" t="str">
        <f>IF(Table1[[#This Row],[Ticket Status]]="Closed","Yes","No")</f>
        <v>No</v>
      </c>
      <c r="V1914" s="4" t="str">
        <f>IF(Table1[[#This Row],[Ticket Status]]="Pending Customer Response","Yes","No")</f>
        <v>Yes</v>
      </c>
      <c r="W1914" s="5">
        <f ca="1">COUNTIFS(Table1[Agent_name],Table1[[#This Row],[Agent_name]],Table1[Month],Table1[[#This Row],[Month]])/160</f>
        <v>0.25</v>
      </c>
    </row>
    <row r="1915" spans="1:23" x14ac:dyDescent="0.25">
      <c r="A1915">
        <v>1914</v>
      </c>
      <c r="B1915" t="s">
        <v>6341</v>
      </c>
      <c r="C1915" t="s">
        <v>6342</v>
      </c>
      <c r="D1915">
        <v>34</v>
      </c>
      <c r="E1915" t="s">
        <v>29</v>
      </c>
      <c r="F1915" t="s">
        <v>421</v>
      </c>
      <c r="G1915" s="1">
        <v>43848</v>
      </c>
      <c r="H1915" t="s">
        <v>67</v>
      </c>
      <c r="I1915" t="s">
        <v>99</v>
      </c>
      <c r="J1915" s="3" t="s">
        <v>1076</v>
      </c>
      <c r="K1915" t="s">
        <v>24</v>
      </c>
      <c r="M1915" t="s">
        <v>41</v>
      </c>
      <c r="N1915" t="s">
        <v>26</v>
      </c>
      <c r="O1915" s="2">
        <v>45078.528124999997</v>
      </c>
      <c r="R1915" t="str">
        <f t="shared" ca="1" si="29"/>
        <v>Rahul</v>
      </c>
      <c r="S1915" t="str">
        <f>IFERROR(TEXT(DATEVALUE(LEFT(Table1[[#This Row],[Date of Purchase]],10)), "MMMM"), TEXT(Table1[[#This Row],[Date of Purchase]], "MMMM"))</f>
        <v>January</v>
      </c>
      <c r="T1915" t="str">
        <f>IF(OR(
  AND(Table1[[#This Row],[Ticket Priority]]="Critical", Table1[[#This Row],[Ticket Status]]&lt;&gt;"Closed"),
  AND(Table1[[#This Row],[Ticket Priority]]="High", Table1[[#This Row],[Ticket Status]]="Open")
), "Yes", "No")</f>
        <v>No</v>
      </c>
      <c r="U1915" s="4" t="str">
        <f>IF(Table1[[#This Row],[Ticket Status]]="Closed","Yes","No")</f>
        <v>No</v>
      </c>
      <c r="V1915" s="4" t="str">
        <f>IF(Table1[[#This Row],[Ticket Status]]="Pending Customer Response","Yes","No")</f>
        <v>Yes</v>
      </c>
      <c r="W1915" s="5">
        <f ca="1">COUNTIFS(Table1[Agent_name],Table1[[#This Row],[Agent_name]],Table1[Month],Table1[[#This Row],[Month]])/160</f>
        <v>0.22500000000000001</v>
      </c>
    </row>
    <row r="1916" spans="1:23" x14ac:dyDescent="0.25">
      <c r="A1916">
        <v>1915</v>
      </c>
      <c r="B1916" t="s">
        <v>6343</v>
      </c>
      <c r="C1916" t="s">
        <v>6344</v>
      </c>
      <c r="D1916">
        <v>45</v>
      </c>
      <c r="E1916" t="s">
        <v>19</v>
      </c>
      <c r="F1916" t="s">
        <v>44</v>
      </c>
      <c r="G1916" s="1">
        <v>44102</v>
      </c>
      <c r="H1916" t="s">
        <v>21</v>
      </c>
      <c r="I1916" t="s">
        <v>67</v>
      </c>
      <c r="J1916" s="3" t="s">
        <v>6345</v>
      </c>
      <c r="K1916" t="s">
        <v>24</v>
      </c>
      <c r="M1916" t="s">
        <v>89</v>
      </c>
      <c r="N1916" t="s">
        <v>26</v>
      </c>
      <c r="O1916" s="2">
        <v>45078.614270833335</v>
      </c>
      <c r="R1916" t="str">
        <f t="shared" ca="1" si="29"/>
        <v>Sara</v>
      </c>
      <c r="S1916" t="str">
        <f>IFERROR(TEXT(DATEVALUE(LEFT(Table1[[#This Row],[Date of Purchase]],10)), "MMMM"), TEXT(Table1[[#This Row],[Date of Purchase]], "MMMM"))</f>
        <v>September</v>
      </c>
      <c r="T1916" t="str">
        <f>IF(OR(
  AND(Table1[[#This Row],[Ticket Priority]]="Critical", Table1[[#This Row],[Ticket Status]]&lt;&gt;"Closed"),
  AND(Table1[[#This Row],[Ticket Priority]]="High", Table1[[#This Row],[Ticket Status]]="Open")
), "Yes", "No")</f>
        <v>No</v>
      </c>
      <c r="U1916" s="4" t="str">
        <f>IF(Table1[[#This Row],[Ticket Status]]="Closed","Yes","No")</f>
        <v>No</v>
      </c>
      <c r="V1916" s="4" t="str">
        <f>IF(Table1[[#This Row],[Ticket Status]]="Pending Customer Response","Yes","No")</f>
        <v>Yes</v>
      </c>
      <c r="W1916" s="5">
        <f ca="1">COUNTIFS(Table1[Agent_name],Table1[[#This Row],[Agent_name]],Table1[Month],Table1[[#This Row],[Month]])/160</f>
        <v>0.65</v>
      </c>
    </row>
    <row r="1917" spans="1:23" x14ac:dyDescent="0.25">
      <c r="A1917">
        <v>1916</v>
      </c>
      <c r="B1917" t="s">
        <v>6346</v>
      </c>
      <c r="C1917" t="s">
        <v>6347</v>
      </c>
      <c r="D1917">
        <v>18</v>
      </c>
      <c r="E1917" t="s">
        <v>29</v>
      </c>
      <c r="F1917" t="s">
        <v>117</v>
      </c>
      <c r="G1917" s="1">
        <v>44346</v>
      </c>
      <c r="H1917" t="s">
        <v>67</v>
      </c>
      <c r="I1917" t="s">
        <v>37</v>
      </c>
      <c r="J1917" s="3" t="s">
        <v>6348</v>
      </c>
      <c r="K1917" t="s">
        <v>24</v>
      </c>
      <c r="M1917" t="s">
        <v>41</v>
      </c>
      <c r="N1917" t="s">
        <v>83</v>
      </c>
      <c r="O1917" s="2">
        <v>45077.985810185186</v>
      </c>
      <c r="R1917" t="str">
        <f t="shared" ca="1" si="29"/>
        <v>Ravi</v>
      </c>
      <c r="S1917" t="str">
        <f>IFERROR(TEXT(DATEVALUE(LEFT(Table1[[#This Row],[Date of Purchase]],10)), "MMMM"), TEXT(Table1[[#This Row],[Date of Purchase]], "MMMM"))</f>
        <v>May</v>
      </c>
      <c r="T1917" t="str">
        <f>IF(OR(
  AND(Table1[[#This Row],[Ticket Priority]]="Critical", Table1[[#This Row],[Ticket Status]]&lt;&gt;"Closed"),
  AND(Table1[[#This Row],[Ticket Priority]]="High", Table1[[#This Row],[Ticket Status]]="Open")
), "Yes", "No")</f>
        <v>No</v>
      </c>
      <c r="U1917" s="4" t="str">
        <f>IF(Table1[[#This Row],[Ticket Status]]="Closed","Yes","No")</f>
        <v>No</v>
      </c>
      <c r="V1917" s="4" t="str">
        <f>IF(Table1[[#This Row],[Ticket Status]]="Pending Customer Response","Yes","No")</f>
        <v>Yes</v>
      </c>
      <c r="W1917" s="5">
        <f ca="1">COUNTIFS(Table1[Agent_name],Table1[[#This Row],[Agent_name]],Table1[Month],Table1[[#This Row],[Month]])/160</f>
        <v>0.67500000000000004</v>
      </c>
    </row>
    <row r="1918" spans="1:23" x14ac:dyDescent="0.25">
      <c r="A1918">
        <v>1917</v>
      </c>
      <c r="B1918" t="s">
        <v>6349</v>
      </c>
      <c r="C1918" t="s">
        <v>6350</v>
      </c>
      <c r="D1918">
        <v>29</v>
      </c>
      <c r="E1918" t="s">
        <v>19</v>
      </c>
      <c r="F1918" t="s">
        <v>157</v>
      </c>
      <c r="G1918" s="1">
        <v>44014</v>
      </c>
      <c r="H1918" t="s">
        <v>59</v>
      </c>
      <c r="I1918" t="s">
        <v>22</v>
      </c>
      <c r="J1918" s="3" t="s">
        <v>6351</v>
      </c>
      <c r="K1918" t="s">
        <v>39</v>
      </c>
      <c r="L1918" t="s">
        <v>6352</v>
      </c>
      <c r="M1918" t="s">
        <v>143</v>
      </c>
      <c r="N1918" t="s">
        <v>83</v>
      </c>
      <c r="O1918" s="2">
        <v>45078.619155092594</v>
      </c>
      <c r="P1918" s="2">
        <v>45078.478182870371</v>
      </c>
      <c r="Q1918">
        <v>5</v>
      </c>
      <c r="R1918" t="str">
        <f t="shared" ca="1" si="29"/>
        <v>Rahul</v>
      </c>
      <c r="S1918" t="str">
        <f>IFERROR(TEXT(DATEVALUE(LEFT(Table1[[#This Row],[Date of Purchase]],10)), "MMMM"), TEXT(Table1[[#This Row],[Date of Purchase]], "MMMM"))</f>
        <v>July</v>
      </c>
      <c r="T1918" t="str">
        <f>IF(OR(
  AND(Table1[[#This Row],[Ticket Priority]]="Critical", Table1[[#This Row],[Ticket Status]]&lt;&gt;"Closed"),
  AND(Table1[[#This Row],[Ticket Priority]]="High", Table1[[#This Row],[Ticket Status]]="Open")
), "Yes", "No")</f>
        <v>No</v>
      </c>
      <c r="U1918" s="4" t="str">
        <f>IF(Table1[[#This Row],[Ticket Status]]="Closed","Yes","No")</f>
        <v>Yes</v>
      </c>
      <c r="V1918" s="4" t="str">
        <f>IF(Table1[[#This Row],[Ticket Status]]="Pending Customer Response","Yes","No")</f>
        <v>No</v>
      </c>
      <c r="W1918" s="5">
        <f ca="1">COUNTIFS(Table1[Agent_name],Table1[[#This Row],[Agent_name]],Table1[Month],Table1[[#This Row],[Month]])/160</f>
        <v>0.21249999999999999</v>
      </c>
    </row>
    <row r="1919" spans="1:23" x14ac:dyDescent="0.25">
      <c r="A1919">
        <v>1918</v>
      </c>
      <c r="B1919" t="s">
        <v>6353</v>
      </c>
      <c r="C1919" t="s">
        <v>6354</v>
      </c>
      <c r="D1919">
        <v>36</v>
      </c>
      <c r="E1919" t="s">
        <v>58</v>
      </c>
      <c r="F1919" t="s">
        <v>211</v>
      </c>
      <c r="G1919" s="1">
        <v>43885</v>
      </c>
      <c r="H1919" t="s">
        <v>66</v>
      </c>
      <c r="I1919" t="s">
        <v>150</v>
      </c>
      <c r="J1919" s="3" t="s">
        <v>6355</v>
      </c>
      <c r="K1919" t="s">
        <v>39</v>
      </c>
      <c r="L1919" t="s">
        <v>6356</v>
      </c>
      <c r="M1919" t="s">
        <v>89</v>
      </c>
      <c r="N1919" t="s">
        <v>55</v>
      </c>
      <c r="O1919" s="2">
        <v>45078.800416666665</v>
      </c>
      <c r="P1919" s="2">
        <v>45077.987916666665</v>
      </c>
      <c r="Q1919">
        <v>3</v>
      </c>
      <c r="R1919" t="str">
        <f t="shared" ca="1" si="29"/>
        <v>Ravi</v>
      </c>
      <c r="S1919" t="str">
        <f>IFERROR(TEXT(DATEVALUE(LEFT(Table1[[#This Row],[Date of Purchase]],10)), "MMMM"), TEXT(Table1[[#This Row],[Date of Purchase]], "MMMM"))</f>
        <v>February</v>
      </c>
      <c r="T1919" t="str">
        <f>IF(OR(
  AND(Table1[[#This Row],[Ticket Priority]]="Critical", Table1[[#This Row],[Ticket Status]]&lt;&gt;"Closed"),
  AND(Table1[[#This Row],[Ticket Priority]]="High", Table1[[#This Row],[Ticket Status]]="Open")
), "Yes", "No")</f>
        <v>No</v>
      </c>
      <c r="U1919" s="4" t="str">
        <f>IF(Table1[[#This Row],[Ticket Status]]="Closed","Yes","No")</f>
        <v>Yes</v>
      </c>
      <c r="V1919" s="4" t="str">
        <f>IF(Table1[[#This Row],[Ticket Status]]="Pending Customer Response","Yes","No")</f>
        <v>No</v>
      </c>
      <c r="W1919" s="5">
        <f ca="1">COUNTIFS(Table1[Agent_name],Table1[[#This Row],[Agent_name]],Table1[Month],Table1[[#This Row],[Month]])/160</f>
        <v>0.61250000000000004</v>
      </c>
    </row>
    <row r="1920" spans="1:23" x14ac:dyDescent="0.25">
      <c r="A1920">
        <v>1919</v>
      </c>
      <c r="B1920" t="s">
        <v>6357</v>
      </c>
      <c r="C1920" t="s">
        <v>6358</v>
      </c>
      <c r="D1920">
        <v>28</v>
      </c>
      <c r="E1920" t="s">
        <v>29</v>
      </c>
      <c r="F1920" t="s">
        <v>103</v>
      </c>
      <c r="G1920" s="1">
        <v>44552</v>
      </c>
      <c r="H1920" t="s">
        <v>66</v>
      </c>
      <c r="I1920" t="s">
        <v>72</v>
      </c>
      <c r="J1920" s="3" t="s">
        <v>6359</v>
      </c>
      <c r="K1920" t="s">
        <v>39</v>
      </c>
      <c r="L1920" t="s">
        <v>6360</v>
      </c>
      <c r="M1920" t="s">
        <v>25</v>
      </c>
      <c r="N1920" t="s">
        <v>26</v>
      </c>
      <c r="O1920" s="2">
        <v>45078.074050925927</v>
      </c>
      <c r="P1920" s="2">
        <v>45078.739328703705</v>
      </c>
      <c r="Q1920">
        <v>5</v>
      </c>
      <c r="R1920" t="str">
        <f t="shared" ca="1" si="29"/>
        <v>Rahul</v>
      </c>
      <c r="S1920" t="str">
        <f>IFERROR(TEXT(DATEVALUE(LEFT(Table1[[#This Row],[Date of Purchase]],10)), "MMMM"), TEXT(Table1[[#This Row],[Date of Purchase]], "MMMM"))</f>
        <v>December</v>
      </c>
      <c r="T1920" t="str">
        <f>IF(OR(
  AND(Table1[[#This Row],[Ticket Priority]]="Critical", Table1[[#This Row],[Ticket Status]]&lt;&gt;"Closed"),
  AND(Table1[[#This Row],[Ticket Priority]]="High", Table1[[#This Row],[Ticket Status]]="Open")
), "Yes", "No")</f>
        <v>No</v>
      </c>
      <c r="U1920" s="4" t="str">
        <f>IF(Table1[[#This Row],[Ticket Status]]="Closed","Yes","No")</f>
        <v>Yes</v>
      </c>
      <c r="V1920" s="4" t="str">
        <f>IF(Table1[[#This Row],[Ticket Status]]="Pending Customer Response","Yes","No")</f>
        <v>No</v>
      </c>
      <c r="W1920" s="5">
        <f ca="1">COUNTIFS(Table1[Agent_name],Table1[[#This Row],[Agent_name]],Table1[Month],Table1[[#This Row],[Month]])/160</f>
        <v>0.23125000000000001</v>
      </c>
    </row>
    <row r="1921" spans="1:23" x14ac:dyDescent="0.25">
      <c r="A1921">
        <v>1920</v>
      </c>
      <c r="B1921" t="s">
        <v>6361</v>
      </c>
      <c r="C1921" t="s">
        <v>6362</v>
      </c>
      <c r="D1921">
        <v>22</v>
      </c>
      <c r="E1921" t="s">
        <v>58</v>
      </c>
      <c r="F1921" t="s">
        <v>107</v>
      </c>
      <c r="G1921" s="1">
        <v>44182</v>
      </c>
      <c r="H1921" t="s">
        <v>45</v>
      </c>
      <c r="I1921" t="s">
        <v>72</v>
      </c>
      <c r="J1921" s="3" t="s">
        <v>6363</v>
      </c>
      <c r="K1921" t="s">
        <v>39</v>
      </c>
      <c r="L1921" t="s">
        <v>6364</v>
      </c>
      <c r="M1921" t="s">
        <v>89</v>
      </c>
      <c r="N1921" t="s">
        <v>33</v>
      </c>
      <c r="O1921" s="2">
        <v>45078.417812500003</v>
      </c>
      <c r="P1921" s="2">
        <v>45078.817118055558</v>
      </c>
      <c r="Q1921">
        <v>2</v>
      </c>
      <c r="R1921" t="str">
        <f t="shared" ca="1" si="29"/>
        <v>Sara</v>
      </c>
      <c r="S1921" t="str">
        <f>IFERROR(TEXT(DATEVALUE(LEFT(Table1[[#This Row],[Date of Purchase]],10)), "MMMM"), TEXT(Table1[[#This Row],[Date of Purchase]], "MMMM"))</f>
        <v>December</v>
      </c>
      <c r="T1921" t="str">
        <f>IF(OR(
  AND(Table1[[#This Row],[Ticket Priority]]="Critical", Table1[[#This Row],[Ticket Status]]&lt;&gt;"Closed"),
  AND(Table1[[#This Row],[Ticket Priority]]="High", Table1[[#This Row],[Ticket Status]]="Open")
), "Yes", "No")</f>
        <v>No</v>
      </c>
      <c r="U1921" s="4" t="str">
        <f>IF(Table1[[#This Row],[Ticket Status]]="Closed","Yes","No")</f>
        <v>Yes</v>
      </c>
      <c r="V1921" s="4" t="str">
        <f>IF(Table1[[#This Row],[Ticket Status]]="Pending Customer Response","Yes","No")</f>
        <v>No</v>
      </c>
      <c r="W1921" s="5">
        <f ca="1">COUNTIFS(Table1[Agent_name],Table1[[#This Row],[Agent_name]],Table1[Month],Table1[[#This Row],[Month]])/160</f>
        <v>0.55625000000000002</v>
      </c>
    </row>
    <row r="1922" spans="1:23" x14ac:dyDescent="0.25">
      <c r="A1922">
        <v>1921</v>
      </c>
      <c r="B1922" t="s">
        <v>6365</v>
      </c>
      <c r="C1922" t="s">
        <v>6366</v>
      </c>
      <c r="D1922">
        <v>68</v>
      </c>
      <c r="E1922" t="s">
        <v>19</v>
      </c>
      <c r="F1922" t="s">
        <v>92</v>
      </c>
      <c r="G1922" s="1">
        <v>43853</v>
      </c>
      <c r="H1922" t="s">
        <v>59</v>
      </c>
      <c r="I1922" t="s">
        <v>59</v>
      </c>
      <c r="J1922" s="3" t="s">
        <v>6367</v>
      </c>
      <c r="K1922" t="s">
        <v>62</v>
      </c>
      <c r="M1922" t="s">
        <v>25</v>
      </c>
      <c r="N1922" t="s">
        <v>83</v>
      </c>
      <c r="Q1922">
        <v>5</v>
      </c>
      <c r="R1922" t="str">
        <f t="shared" ref="R1922:R1985" ca="1" si="30">CHOOSE(
RANDBETWEEN(1,20),
"Aisha","Aisha","Aisha","Aisha",
"Ravi","Ravi","Ravi",
"Sara","Sara","Sara",
"Mohit","Mohit",
"Priya","Priya",
"Arjun",
"Neha","Rahul","Divya","Karan","Meera","Sanjay"
)</f>
        <v>Mohit</v>
      </c>
      <c r="S1922" t="str">
        <f>IFERROR(TEXT(DATEVALUE(LEFT(Table1[[#This Row],[Date of Purchase]],10)), "MMMM"), TEXT(Table1[[#This Row],[Date of Purchase]], "MMMM"))</f>
        <v>January</v>
      </c>
      <c r="T1922" t="str">
        <f>IF(OR(
  AND(Table1[[#This Row],[Ticket Priority]]="Critical", Table1[[#This Row],[Ticket Status]]&lt;&gt;"Closed"),
  AND(Table1[[#This Row],[Ticket Priority]]="High", Table1[[#This Row],[Ticket Status]]="Open")
), "Yes", "No")</f>
        <v>Yes</v>
      </c>
      <c r="U1922" s="4" t="str">
        <f>IF(Table1[[#This Row],[Ticket Status]]="Closed","Yes","No")</f>
        <v>No</v>
      </c>
      <c r="V1922" s="4" t="str">
        <f>IF(Table1[[#This Row],[Ticket Status]]="Pending Customer Response","Yes","No")</f>
        <v>No</v>
      </c>
      <c r="W1922" s="5">
        <f ca="1">COUNTIFS(Table1[Agent_name],Table1[[#This Row],[Agent_name]],Table1[Month],Table1[[#This Row],[Month]])/160</f>
        <v>0.46250000000000002</v>
      </c>
    </row>
    <row r="1923" spans="1:23" x14ac:dyDescent="0.25">
      <c r="A1923">
        <v>1922</v>
      </c>
      <c r="B1923" t="s">
        <v>6368</v>
      </c>
      <c r="C1923" t="s">
        <v>6369</v>
      </c>
      <c r="D1923">
        <v>56</v>
      </c>
      <c r="E1923" t="s">
        <v>58</v>
      </c>
      <c r="F1923" t="s">
        <v>76</v>
      </c>
      <c r="G1923" s="1">
        <v>44223</v>
      </c>
      <c r="H1923" t="s">
        <v>67</v>
      </c>
      <c r="I1923" t="s">
        <v>37</v>
      </c>
      <c r="J1923" s="3" t="s">
        <v>6370</v>
      </c>
      <c r="K1923" t="s">
        <v>39</v>
      </c>
      <c r="L1923" t="s">
        <v>6371</v>
      </c>
      <c r="M1923" t="s">
        <v>25</v>
      </c>
      <c r="N1923" t="s">
        <v>26</v>
      </c>
      <c r="O1923" s="2">
        <v>45078.732442129629</v>
      </c>
      <c r="P1923" s="2">
        <v>45078.696331018517</v>
      </c>
      <c r="Q1923">
        <v>1</v>
      </c>
      <c r="R1923" t="str">
        <f t="shared" ca="1" si="30"/>
        <v>Divya</v>
      </c>
      <c r="S1923" t="str">
        <f>IFERROR(TEXT(DATEVALUE(LEFT(Table1[[#This Row],[Date of Purchase]],10)), "MMMM"), TEXT(Table1[[#This Row],[Date of Purchase]], "MMMM"))</f>
        <v>January</v>
      </c>
      <c r="T1923" t="str">
        <f>IF(OR(
  AND(Table1[[#This Row],[Ticket Priority]]="Critical", Table1[[#This Row],[Ticket Status]]&lt;&gt;"Closed"),
  AND(Table1[[#This Row],[Ticket Priority]]="High", Table1[[#This Row],[Ticket Status]]="Open")
), "Yes", "No")</f>
        <v>No</v>
      </c>
      <c r="U1923" s="4" t="str">
        <f>IF(Table1[[#This Row],[Ticket Status]]="Closed","Yes","No")</f>
        <v>Yes</v>
      </c>
      <c r="V1923" s="4" t="str">
        <f>IF(Table1[[#This Row],[Ticket Status]]="Pending Customer Response","Yes","No")</f>
        <v>No</v>
      </c>
      <c r="W1923" s="5">
        <f ca="1">COUNTIFS(Table1[Agent_name],Table1[[#This Row],[Agent_name]],Table1[Month],Table1[[#This Row],[Month]])/160</f>
        <v>0.25624999999999998</v>
      </c>
    </row>
    <row r="1924" spans="1:23" x14ac:dyDescent="0.25">
      <c r="A1924">
        <v>1923</v>
      </c>
      <c r="B1924" t="s">
        <v>6372</v>
      </c>
      <c r="C1924" t="s">
        <v>6373</v>
      </c>
      <c r="D1924">
        <v>42</v>
      </c>
      <c r="E1924" t="s">
        <v>19</v>
      </c>
      <c r="F1924" t="s">
        <v>456</v>
      </c>
      <c r="G1924" s="1">
        <v>44311</v>
      </c>
      <c r="H1924" t="s">
        <v>45</v>
      </c>
      <c r="I1924" t="s">
        <v>93</v>
      </c>
      <c r="J1924" s="3" t="s">
        <v>6374</v>
      </c>
      <c r="K1924" t="s">
        <v>62</v>
      </c>
      <c r="M1924" t="s">
        <v>41</v>
      </c>
      <c r="N1924" t="s">
        <v>33</v>
      </c>
      <c r="Q1924">
        <v>5</v>
      </c>
      <c r="R1924" t="str">
        <f t="shared" ca="1" si="30"/>
        <v>Divya</v>
      </c>
      <c r="S1924" t="str">
        <f>IFERROR(TEXT(DATEVALUE(LEFT(Table1[[#This Row],[Date of Purchase]],10)), "MMMM"), TEXT(Table1[[#This Row],[Date of Purchase]], "MMMM"))</f>
        <v>April</v>
      </c>
      <c r="T1924" t="str">
        <f>IF(OR(
  AND(Table1[[#This Row],[Ticket Priority]]="Critical", Table1[[#This Row],[Ticket Status]]&lt;&gt;"Closed"),
  AND(Table1[[#This Row],[Ticket Priority]]="High", Table1[[#This Row],[Ticket Status]]="Open")
), "Yes", "No")</f>
        <v>No</v>
      </c>
      <c r="U1924" s="4" t="str">
        <f>IF(Table1[[#This Row],[Ticket Status]]="Closed","Yes","No")</f>
        <v>No</v>
      </c>
      <c r="V1924" s="4" t="str">
        <f>IF(Table1[[#This Row],[Ticket Status]]="Pending Customer Response","Yes","No")</f>
        <v>No</v>
      </c>
      <c r="W1924" s="5">
        <f ca="1">COUNTIFS(Table1[Agent_name],Table1[[#This Row],[Agent_name]],Table1[Month],Table1[[#This Row],[Month]])/160</f>
        <v>0.17499999999999999</v>
      </c>
    </row>
    <row r="1925" spans="1:23" x14ac:dyDescent="0.25">
      <c r="A1925">
        <v>1924</v>
      </c>
      <c r="B1925" t="s">
        <v>6375</v>
      </c>
      <c r="C1925" t="s">
        <v>6376</v>
      </c>
      <c r="D1925">
        <v>57</v>
      </c>
      <c r="E1925" t="s">
        <v>29</v>
      </c>
      <c r="F1925" t="s">
        <v>339</v>
      </c>
      <c r="G1925" s="1">
        <v>44257</v>
      </c>
      <c r="H1925" t="s">
        <v>21</v>
      </c>
      <c r="I1925" t="s">
        <v>77</v>
      </c>
      <c r="J1925" s="3" t="s">
        <v>6377</v>
      </c>
      <c r="K1925" t="s">
        <v>62</v>
      </c>
      <c r="M1925" t="s">
        <v>25</v>
      </c>
      <c r="N1925" t="s">
        <v>83</v>
      </c>
      <c r="Q1925">
        <v>5</v>
      </c>
      <c r="R1925" t="str">
        <f t="shared" ca="1" si="30"/>
        <v>Ravi</v>
      </c>
      <c r="S1925" t="str">
        <f>IFERROR(TEXT(DATEVALUE(LEFT(Table1[[#This Row],[Date of Purchase]],10)), "MMMM"), TEXT(Table1[[#This Row],[Date of Purchase]], "MMMM"))</f>
        <v>March</v>
      </c>
      <c r="T1925" t="str">
        <f>IF(OR(
  AND(Table1[[#This Row],[Ticket Priority]]="Critical", Table1[[#This Row],[Ticket Status]]&lt;&gt;"Closed"),
  AND(Table1[[#This Row],[Ticket Priority]]="High", Table1[[#This Row],[Ticket Status]]="Open")
), "Yes", "No")</f>
        <v>Yes</v>
      </c>
      <c r="U1925" s="4" t="str">
        <f>IF(Table1[[#This Row],[Ticket Status]]="Closed","Yes","No")</f>
        <v>No</v>
      </c>
      <c r="V1925" s="4" t="str">
        <f>IF(Table1[[#This Row],[Ticket Status]]="Pending Customer Response","Yes","No")</f>
        <v>No</v>
      </c>
      <c r="W1925" s="5">
        <f ca="1">COUNTIFS(Table1[Agent_name],Table1[[#This Row],[Agent_name]],Table1[Month],Table1[[#This Row],[Month]])/160</f>
        <v>0.54374999999999996</v>
      </c>
    </row>
    <row r="1926" spans="1:23" x14ac:dyDescent="0.25">
      <c r="A1926">
        <v>1925</v>
      </c>
      <c r="B1926" t="s">
        <v>6378</v>
      </c>
      <c r="C1926" t="s">
        <v>6379</v>
      </c>
      <c r="D1926">
        <v>46</v>
      </c>
      <c r="E1926" t="s">
        <v>58</v>
      </c>
      <c r="F1926" t="s">
        <v>44</v>
      </c>
      <c r="G1926" s="1">
        <v>44451</v>
      </c>
      <c r="H1926" t="s">
        <v>21</v>
      </c>
      <c r="I1926" t="s">
        <v>52</v>
      </c>
      <c r="J1926" s="3" t="s">
        <v>6380</v>
      </c>
      <c r="K1926" t="s">
        <v>62</v>
      </c>
      <c r="M1926" t="s">
        <v>89</v>
      </c>
      <c r="N1926" t="s">
        <v>83</v>
      </c>
      <c r="Q1926">
        <v>5</v>
      </c>
      <c r="R1926" t="str">
        <f t="shared" ca="1" si="30"/>
        <v>Divya</v>
      </c>
      <c r="S1926" t="str">
        <f>IFERROR(TEXT(DATEVALUE(LEFT(Table1[[#This Row],[Date of Purchase]],10)), "MMMM"), TEXT(Table1[[#This Row],[Date of Purchase]], "MMMM"))</f>
        <v>September</v>
      </c>
      <c r="T1926" t="str">
        <f>IF(OR(
  AND(Table1[[#This Row],[Ticket Priority]]="Critical", Table1[[#This Row],[Ticket Status]]&lt;&gt;"Closed"),
  AND(Table1[[#This Row],[Ticket Priority]]="High", Table1[[#This Row],[Ticket Status]]="Open")
), "Yes", "No")</f>
        <v>Yes</v>
      </c>
      <c r="U1926" s="4" t="str">
        <f>IF(Table1[[#This Row],[Ticket Status]]="Closed","Yes","No")</f>
        <v>No</v>
      </c>
      <c r="V1926" s="4" t="str">
        <f>IF(Table1[[#This Row],[Ticket Status]]="Pending Customer Response","Yes","No")</f>
        <v>No</v>
      </c>
      <c r="W1926" s="5">
        <f ca="1">COUNTIFS(Table1[Agent_name],Table1[[#This Row],[Agent_name]],Table1[Month],Table1[[#This Row],[Month]])/160</f>
        <v>0.21875</v>
      </c>
    </row>
    <row r="1927" spans="1:23" x14ac:dyDescent="0.25">
      <c r="A1927">
        <v>1926</v>
      </c>
      <c r="B1927" t="s">
        <v>6381</v>
      </c>
      <c r="C1927" t="s">
        <v>6382</v>
      </c>
      <c r="D1927">
        <v>61</v>
      </c>
      <c r="E1927" t="s">
        <v>19</v>
      </c>
      <c r="F1927" t="s">
        <v>129</v>
      </c>
      <c r="G1927" s="1">
        <v>43951</v>
      </c>
      <c r="H1927" t="s">
        <v>66</v>
      </c>
      <c r="I1927" t="s">
        <v>60</v>
      </c>
      <c r="J1927" s="3" t="s">
        <v>6383</v>
      </c>
      <c r="K1927" t="s">
        <v>39</v>
      </c>
      <c r="L1927" t="s">
        <v>6384</v>
      </c>
      <c r="M1927" t="s">
        <v>89</v>
      </c>
      <c r="N1927" t="s">
        <v>33</v>
      </c>
      <c r="O1927" s="2">
        <v>45078.316550925927</v>
      </c>
      <c r="P1927" s="2">
        <v>45078.067939814813</v>
      </c>
      <c r="Q1927">
        <v>1</v>
      </c>
      <c r="R1927" t="str">
        <f t="shared" ca="1" si="30"/>
        <v>Meera</v>
      </c>
      <c r="S1927" t="str">
        <f>IFERROR(TEXT(DATEVALUE(LEFT(Table1[[#This Row],[Date of Purchase]],10)), "MMMM"), TEXT(Table1[[#This Row],[Date of Purchase]], "MMMM"))</f>
        <v>April</v>
      </c>
      <c r="T1927" t="str">
        <f>IF(OR(
  AND(Table1[[#This Row],[Ticket Priority]]="Critical", Table1[[#This Row],[Ticket Status]]&lt;&gt;"Closed"),
  AND(Table1[[#This Row],[Ticket Priority]]="High", Table1[[#This Row],[Ticket Status]]="Open")
), "Yes", "No")</f>
        <v>No</v>
      </c>
      <c r="U1927" s="4" t="str">
        <f>IF(Table1[[#This Row],[Ticket Status]]="Closed","Yes","No")</f>
        <v>Yes</v>
      </c>
      <c r="V1927" s="4" t="str">
        <f>IF(Table1[[#This Row],[Ticket Status]]="Pending Customer Response","Yes","No")</f>
        <v>No</v>
      </c>
      <c r="W1927" s="5">
        <f ca="1">COUNTIFS(Table1[Agent_name],Table1[[#This Row],[Agent_name]],Table1[Month],Table1[[#This Row],[Month]])/160</f>
        <v>0.16250000000000001</v>
      </c>
    </row>
    <row r="1928" spans="1:23" x14ac:dyDescent="0.25">
      <c r="A1928">
        <v>1927</v>
      </c>
      <c r="B1928" t="s">
        <v>6385</v>
      </c>
      <c r="C1928" t="s">
        <v>6386</v>
      </c>
      <c r="D1928">
        <v>25</v>
      </c>
      <c r="E1928" t="s">
        <v>29</v>
      </c>
      <c r="F1928" t="s">
        <v>149</v>
      </c>
      <c r="G1928" s="1">
        <v>44037</v>
      </c>
      <c r="H1928" t="s">
        <v>59</v>
      </c>
      <c r="I1928" t="s">
        <v>52</v>
      </c>
      <c r="J1928" s="3" t="s">
        <v>6387</v>
      </c>
      <c r="K1928" t="s">
        <v>24</v>
      </c>
      <c r="M1928" t="s">
        <v>41</v>
      </c>
      <c r="N1928" t="s">
        <v>26</v>
      </c>
      <c r="O1928" s="2">
        <v>45078.567962962959</v>
      </c>
      <c r="Q1928">
        <v>5</v>
      </c>
      <c r="R1928" t="str">
        <f t="shared" ca="1" si="30"/>
        <v>Ravi</v>
      </c>
      <c r="S1928" t="str">
        <f>IFERROR(TEXT(DATEVALUE(LEFT(Table1[[#This Row],[Date of Purchase]],10)), "MMMM"), TEXT(Table1[[#This Row],[Date of Purchase]], "MMMM"))</f>
        <v>July</v>
      </c>
      <c r="T1928" t="str">
        <f>IF(OR(
  AND(Table1[[#This Row],[Ticket Priority]]="Critical", Table1[[#This Row],[Ticket Status]]&lt;&gt;"Closed"),
  AND(Table1[[#This Row],[Ticket Priority]]="High", Table1[[#This Row],[Ticket Status]]="Open")
), "Yes", "No")</f>
        <v>No</v>
      </c>
      <c r="U1928" s="4" t="str">
        <f>IF(Table1[[#This Row],[Ticket Status]]="Closed","Yes","No")</f>
        <v>No</v>
      </c>
      <c r="V1928" s="4" t="str">
        <f>IF(Table1[[#This Row],[Ticket Status]]="Pending Customer Response","Yes","No")</f>
        <v>Yes</v>
      </c>
      <c r="W1928" s="5">
        <f ca="1">COUNTIFS(Table1[Agent_name],Table1[[#This Row],[Agent_name]],Table1[Month],Table1[[#This Row],[Month]])/160</f>
        <v>0.66249999999999998</v>
      </c>
    </row>
    <row r="1929" spans="1:23" x14ac:dyDescent="0.25">
      <c r="A1929">
        <v>1928</v>
      </c>
      <c r="B1929" t="s">
        <v>6388</v>
      </c>
      <c r="C1929" t="s">
        <v>6389</v>
      </c>
      <c r="D1929">
        <v>41</v>
      </c>
      <c r="E1929" t="s">
        <v>29</v>
      </c>
      <c r="F1929" t="s">
        <v>125</v>
      </c>
      <c r="G1929" s="1">
        <v>43856</v>
      </c>
      <c r="H1929" t="s">
        <v>21</v>
      </c>
      <c r="I1929" t="s">
        <v>46</v>
      </c>
      <c r="J1929" s="3" t="s">
        <v>6390</v>
      </c>
      <c r="K1929" t="s">
        <v>39</v>
      </c>
      <c r="L1929" t="s">
        <v>6391</v>
      </c>
      <c r="M1929" t="s">
        <v>143</v>
      </c>
      <c r="N1929" t="s">
        <v>55</v>
      </c>
      <c r="O1929" s="2">
        <v>45078.431875000002</v>
      </c>
      <c r="P1929" s="2">
        <v>45078.888124999998</v>
      </c>
      <c r="Q1929">
        <v>5</v>
      </c>
      <c r="R1929" t="str">
        <f t="shared" ca="1" si="30"/>
        <v>Divya</v>
      </c>
      <c r="S1929" t="str">
        <f>IFERROR(TEXT(DATEVALUE(LEFT(Table1[[#This Row],[Date of Purchase]],10)), "MMMM"), TEXT(Table1[[#This Row],[Date of Purchase]], "MMMM"))</f>
        <v>January</v>
      </c>
      <c r="T1929" t="str">
        <f>IF(OR(
  AND(Table1[[#This Row],[Ticket Priority]]="Critical", Table1[[#This Row],[Ticket Status]]&lt;&gt;"Closed"),
  AND(Table1[[#This Row],[Ticket Priority]]="High", Table1[[#This Row],[Ticket Status]]="Open")
), "Yes", "No")</f>
        <v>No</v>
      </c>
      <c r="U1929" s="4" t="str">
        <f>IF(Table1[[#This Row],[Ticket Status]]="Closed","Yes","No")</f>
        <v>Yes</v>
      </c>
      <c r="V1929" s="4" t="str">
        <f>IF(Table1[[#This Row],[Ticket Status]]="Pending Customer Response","Yes","No")</f>
        <v>No</v>
      </c>
      <c r="W1929" s="5">
        <f ca="1">COUNTIFS(Table1[Agent_name],Table1[[#This Row],[Agent_name]],Table1[Month],Table1[[#This Row],[Month]])/160</f>
        <v>0.25624999999999998</v>
      </c>
    </row>
    <row r="1930" spans="1:23" x14ac:dyDescent="0.25">
      <c r="A1930">
        <v>1929</v>
      </c>
      <c r="B1930" t="s">
        <v>6392</v>
      </c>
      <c r="C1930" t="s">
        <v>6393</v>
      </c>
      <c r="D1930">
        <v>31</v>
      </c>
      <c r="E1930" t="s">
        <v>19</v>
      </c>
      <c r="F1930" t="s">
        <v>103</v>
      </c>
      <c r="G1930" s="1">
        <v>44025</v>
      </c>
      <c r="H1930" t="s">
        <v>66</v>
      </c>
      <c r="I1930" t="s">
        <v>72</v>
      </c>
      <c r="J1930" s="3" t="s">
        <v>6394</v>
      </c>
      <c r="K1930" t="s">
        <v>62</v>
      </c>
      <c r="M1930" t="s">
        <v>25</v>
      </c>
      <c r="N1930" t="s">
        <v>55</v>
      </c>
      <c r="Q1930">
        <v>5</v>
      </c>
      <c r="R1930" t="str">
        <f t="shared" ca="1" si="30"/>
        <v>Rahul</v>
      </c>
      <c r="S1930" t="str">
        <f>IFERROR(TEXT(DATEVALUE(LEFT(Table1[[#This Row],[Date of Purchase]],10)), "MMMM"), TEXT(Table1[[#This Row],[Date of Purchase]], "MMMM"))</f>
        <v>July</v>
      </c>
      <c r="T1930" t="str">
        <f>IF(OR(
  AND(Table1[[#This Row],[Ticket Priority]]="Critical", Table1[[#This Row],[Ticket Status]]&lt;&gt;"Closed"),
  AND(Table1[[#This Row],[Ticket Priority]]="High", Table1[[#This Row],[Ticket Status]]="Open")
), "Yes", "No")</f>
        <v>Yes</v>
      </c>
      <c r="U1930" s="4" t="str">
        <f>IF(Table1[[#This Row],[Ticket Status]]="Closed","Yes","No")</f>
        <v>No</v>
      </c>
      <c r="V1930" s="4" t="str">
        <f>IF(Table1[[#This Row],[Ticket Status]]="Pending Customer Response","Yes","No")</f>
        <v>No</v>
      </c>
      <c r="W1930" s="5">
        <f ca="1">COUNTIFS(Table1[Agent_name],Table1[[#This Row],[Agent_name]],Table1[Month],Table1[[#This Row],[Month]])/160</f>
        <v>0.21249999999999999</v>
      </c>
    </row>
    <row r="1931" spans="1:23" x14ac:dyDescent="0.25">
      <c r="A1931">
        <v>1930</v>
      </c>
      <c r="B1931" t="s">
        <v>6395</v>
      </c>
      <c r="C1931" t="s">
        <v>6396</v>
      </c>
      <c r="D1931">
        <v>58</v>
      </c>
      <c r="E1931" t="s">
        <v>58</v>
      </c>
      <c r="F1931" t="s">
        <v>149</v>
      </c>
      <c r="G1931" s="1">
        <v>44180</v>
      </c>
      <c r="H1931" t="s">
        <v>59</v>
      </c>
      <c r="I1931" t="s">
        <v>52</v>
      </c>
      <c r="J1931" s="3" t="s">
        <v>6397</v>
      </c>
      <c r="K1931" t="s">
        <v>24</v>
      </c>
      <c r="M1931" t="s">
        <v>41</v>
      </c>
      <c r="N1931" t="s">
        <v>83</v>
      </c>
      <c r="O1931" s="2">
        <v>45078.89439814815</v>
      </c>
      <c r="Q1931">
        <v>5</v>
      </c>
      <c r="R1931" t="str">
        <f t="shared" ca="1" si="30"/>
        <v>Priya</v>
      </c>
      <c r="S1931" t="str">
        <f>IFERROR(TEXT(DATEVALUE(LEFT(Table1[[#This Row],[Date of Purchase]],10)), "MMMM"), TEXT(Table1[[#This Row],[Date of Purchase]], "MMMM"))</f>
        <v>December</v>
      </c>
      <c r="T1931" t="str">
        <f>IF(OR(
  AND(Table1[[#This Row],[Ticket Priority]]="Critical", Table1[[#This Row],[Ticket Status]]&lt;&gt;"Closed"),
  AND(Table1[[#This Row],[Ticket Priority]]="High", Table1[[#This Row],[Ticket Status]]="Open")
), "Yes", "No")</f>
        <v>No</v>
      </c>
      <c r="U1931" s="4" t="str">
        <f>IF(Table1[[#This Row],[Ticket Status]]="Closed","Yes","No")</f>
        <v>No</v>
      </c>
      <c r="V1931" s="4" t="str">
        <f>IF(Table1[[#This Row],[Ticket Status]]="Pending Customer Response","Yes","No")</f>
        <v>Yes</v>
      </c>
      <c r="W1931" s="5">
        <f ca="1">COUNTIFS(Table1[Agent_name],Table1[[#This Row],[Agent_name]],Table1[Month],Table1[[#This Row],[Month]])/160</f>
        <v>0.48749999999999999</v>
      </c>
    </row>
    <row r="1932" spans="1:23" x14ac:dyDescent="0.25">
      <c r="A1932">
        <v>1931</v>
      </c>
      <c r="B1932" t="s">
        <v>6398</v>
      </c>
      <c r="C1932" t="s">
        <v>6399</v>
      </c>
      <c r="D1932">
        <v>69</v>
      </c>
      <c r="E1932" t="s">
        <v>19</v>
      </c>
      <c r="F1932" t="s">
        <v>456</v>
      </c>
      <c r="G1932" s="1">
        <v>43882</v>
      </c>
      <c r="H1932" t="s">
        <v>45</v>
      </c>
      <c r="I1932" t="s">
        <v>60</v>
      </c>
      <c r="J1932" s="3" t="s">
        <v>6400</v>
      </c>
      <c r="K1932" t="s">
        <v>24</v>
      </c>
      <c r="M1932" t="s">
        <v>25</v>
      </c>
      <c r="N1932" t="s">
        <v>55</v>
      </c>
      <c r="O1932" s="2">
        <v>45077.972187500003</v>
      </c>
      <c r="Q1932">
        <v>5</v>
      </c>
      <c r="R1932" t="str">
        <f t="shared" ca="1" si="30"/>
        <v>Priya</v>
      </c>
      <c r="S1932" t="str">
        <f>IFERROR(TEXT(DATEVALUE(LEFT(Table1[[#This Row],[Date of Purchase]],10)), "MMMM"), TEXT(Table1[[#This Row],[Date of Purchase]], "MMMM"))</f>
        <v>February</v>
      </c>
      <c r="T1932" t="str">
        <f>IF(OR(
  AND(Table1[[#This Row],[Ticket Priority]]="Critical", Table1[[#This Row],[Ticket Status]]&lt;&gt;"Closed"),
  AND(Table1[[#This Row],[Ticket Priority]]="High", Table1[[#This Row],[Ticket Status]]="Open")
), "Yes", "No")</f>
        <v>Yes</v>
      </c>
      <c r="U1932" s="4" t="str">
        <f>IF(Table1[[#This Row],[Ticket Status]]="Closed","Yes","No")</f>
        <v>No</v>
      </c>
      <c r="V1932" s="4" t="str">
        <f>IF(Table1[[#This Row],[Ticket Status]]="Pending Customer Response","Yes","No")</f>
        <v>Yes</v>
      </c>
      <c r="W1932" s="5">
        <f ca="1">COUNTIFS(Table1[Agent_name],Table1[[#This Row],[Agent_name]],Table1[Month],Table1[[#This Row],[Month]])/160</f>
        <v>0.44374999999999998</v>
      </c>
    </row>
    <row r="1933" spans="1:23" x14ac:dyDescent="0.25">
      <c r="A1933">
        <v>1932</v>
      </c>
      <c r="B1933" t="s">
        <v>3863</v>
      </c>
      <c r="C1933" t="s">
        <v>6401</v>
      </c>
      <c r="D1933">
        <v>38</v>
      </c>
      <c r="E1933" t="s">
        <v>58</v>
      </c>
      <c r="F1933" t="s">
        <v>134</v>
      </c>
      <c r="G1933" s="1">
        <v>43964</v>
      </c>
      <c r="H1933" t="s">
        <v>59</v>
      </c>
      <c r="I1933" t="s">
        <v>177</v>
      </c>
      <c r="J1933" s="3" t="s">
        <v>6402</v>
      </c>
      <c r="K1933" t="s">
        <v>24</v>
      </c>
      <c r="M1933" t="s">
        <v>143</v>
      </c>
      <c r="N1933" t="s">
        <v>55</v>
      </c>
      <c r="O1933" s="2">
        <v>45078.320127314815</v>
      </c>
      <c r="Q1933">
        <v>5</v>
      </c>
      <c r="R1933" t="str">
        <f t="shared" ca="1" si="30"/>
        <v>Aisha</v>
      </c>
      <c r="S1933" t="str">
        <f>IFERROR(TEXT(DATEVALUE(LEFT(Table1[[#This Row],[Date of Purchase]],10)), "MMMM"), TEXT(Table1[[#This Row],[Date of Purchase]], "MMMM"))</f>
        <v>May</v>
      </c>
      <c r="T1933" t="str">
        <f>IF(OR(
  AND(Table1[[#This Row],[Ticket Priority]]="Critical", Table1[[#This Row],[Ticket Status]]&lt;&gt;"Closed"),
  AND(Table1[[#This Row],[Ticket Priority]]="High", Table1[[#This Row],[Ticket Status]]="Open")
), "Yes", "No")</f>
        <v>No</v>
      </c>
      <c r="U1933" s="4" t="str">
        <f>IF(Table1[[#This Row],[Ticket Status]]="Closed","Yes","No")</f>
        <v>No</v>
      </c>
      <c r="V1933" s="4" t="str">
        <f>IF(Table1[[#This Row],[Ticket Status]]="Pending Customer Response","Yes","No")</f>
        <v>Yes</v>
      </c>
      <c r="W1933" s="5">
        <f ca="1">COUNTIFS(Table1[Agent_name],Table1[[#This Row],[Agent_name]],Table1[Month],Table1[[#This Row],[Month]])/160</f>
        <v>0.93125000000000002</v>
      </c>
    </row>
    <row r="1934" spans="1:23" x14ac:dyDescent="0.25">
      <c r="A1934">
        <v>1933</v>
      </c>
      <c r="B1934" t="s">
        <v>6403</v>
      </c>
      <c r="C1934" t="s">
        <v>6404</v>
      </c>
      <c r="D1934">
        <v>30</v>
      </c>
      <c r="E1934" t="s">
        <v>19</v>
      </c>
      <c r="F1934" t="s">
        <v>223</v>
      </c>
      <c r="G1934" s="1">
        <v>44504</v>
      </c>
      <c r="H1934" t="s">
        <v>66</v>
      </c>
      <c r="I1934" t="s">
        <v>72</v>
      </c>
      <c r="J1934" s="3" t="s">
        <v>3174</v>
      </c>
      <c r="K1934" t="s">
        <v>39</v>
      </c>
      <c r="L1934" t="s">
        <v>6405</v>
      </c>
      <c r="M1934" t="s">
        <v>89</v>
      </c>
      <c r="N1934" t="s">
        <v>83</v>
      </c>
      <c r="O1934" s="2">
        <v>45078.493043981478</v>
      </c>
      <c r="P1934" s="2">
        <v>45078.661793981482</v>
      </c>
      <c r="Q1934">
        <v>5</v>
      </c>
      <c r="R1934" t="str">
        <f t="shared" ca="1" si="30"/>
        <v>Sara</v>
      </c>
      <c r="S1934" t="str">
        <f>IFERROR(TEXT(DATEVALUE(LEFT(Table1[[#This Row],[Date of Purchase]],10)), "MMMM"), TEXT(Table1[[#This Row],[Date of Purchase]], "MMMM"))</f>
        <v>November</v>
      </c>
      <c r="T1934" t="str">
        <f>IF(OR(
  AND(Table1[[#This Row],[Ticket Priority]]="Critical", Table1[[#This Row],[Ticket Status]]&lt;&gt;"Closed"),
  AND(Table1[[#This Row],[Ticket Priority]]="High", Table1[[#This Row],[Ticket Status]]="Open")
), "Yes", "No")</f>
        <v>No</v>
      </c>
      <c r="U1934" s="4" t="str">
        <f>IF(Table1[[#This Row],[Ticket Status]]="Closed","Yes","No")</f>
        <v>Yes</v>
      </c>
      <c r="V1934" s="4" t="str">
        <f>IF(Table1[[#This Row],[Ticket Status]]="Pending Customer Response","Yes","No")</f>
        <v>No</v>
      </c>
      <c r="W1934" s="5">
        <f ca="1">COUNTIFS(Table1[Agent_name],Table1[[#This Row],[Agent_name]],Table1[Month],Table1[[#This Row],[Month]])/160</f>
        <v>0.79374999999999996</v>
      </c>
    </row>
    <row r="1935" spans="1:23" x14ac:dyDescent="0.25">
      <c r="A1935">
        <v>1934</v>
      </c>
      <c r="B1935" t="s">
        <v>3961</v>
      </c>
      <c r="C1935" t="s">
        <v>6406</v>
      </c>
      <c r="D1935">
        <v>39</v>
      </c>
      <c r="E1935" t="s">
        <v>19</v>
      </c>
      <c r="F1935" t="s">
        <v>86</v>
      </c>
      <c r="G1935" s="1">
        <v>43834</v>
      </c>
      <c r="H1935" t="s">
        <v>21</v>
      </c>
      <c r="I1935" t="s">
        <v>52</v>
      </c>
      <c r="J1935" s="3" t="s">
        <v>6407</v>
      </c>
      <c r="K1935" t="s">
        <v>24</v>
      </c>
      <c r="M1935" t="s">
        <v>143</v>
      </c>
      <c r="N1935" t="s">
        <v>26</v>
      </c>
      <c r="O1935" s="2">
        <v>45078.159722222219</v>
      </c>
      <c r="Q1935">
        <v>5</v>
      </c>
      <c r="R1935" t="str">
        <f t="shared" ca="1" si="30"/>
        <v>Aisha</v>
      </c>
      <c r="S1935" t="str">
        <f>IFERROR(TEXT(DATEVALUE(LEFT(Table1[[#This Row],[Date of Purchase]],10)), "MMMM"), TEXT(Table1[[#This Row],[Date of Purchase]], "MMMM"))</f>
        <v>January</v>
      </c>
      <c r="T1935" t="str">
        <f>IF(OR(
  AND(Table1[[#This Row],[Ticket Priority]]="Critical", Table1[[#This Row],[Ticket Status]]&lt;&gt;"Closed"),
  AND(Table1[[#This Row],[Ticket Priority]]="High", Table1[[#This Row],[Ticket Status]]="Open")
), "Yes", "No")</f>
        <v>No</v>
      </c>
      <c r="U1935" s="4" t="str">
        <f>IF(Table1[[#This Row],[Ticket Status]]="Closed","Yes","No")</f>
        <v>No</v>
      </c>
      <c r="V1935" s="4" t="str">
        <f>IF(Table1[[#This Row],[Ticket Status]]="Pending Customer Response","Yes","No")</f>
        <v>Yes</v>
      </c>
      <c r="W1935" s="5">
        <f ca="1">COUNTIFS(Table1[Agent_name],Table1[[#This Row],[Agent_name]],Table1[Month],Table1[[#This Row],[Month]])/160</f>
        <v>0.83125000000000004</v>
      </c>
    </row>
    <row r="1936" spans="1:23" x14ac:dyDescent="0.25">
      <c r="A1936">
        <v>1935</v>
      </c>
      <c r="B1936" t="s">
        <v>6408</v>
      </c>
      <c r="C1936" t="s">
        <v>6409</v>
      </c>
      <c r="D1936">
        <v>40</v>
      </c>
      <c r="E1936" t="s">
        <v>29</v>
      </c>
      <c r="F1936" t="s">
        <v>317</v>
      </c>
      <c r="G1936" s="1">
        <v>44034</v>
      </c>
      <c r="H1936" t="s">
        <v>67</v>
      </c>
      <c r="I1936" t="s">
        <v>46</v>
      </c>
      <c r="J1936" s="3" t="s">
        <v>6410</v>
      </c>
      <c r="K1936" t="s">
        <v>62</v>
      </c>
      <c r="M1936" t="s">
        <v>25</v>
      </c>
      <c r="N1936" t="s">
        <v>55</v>
      </c>
      <c r="Q1936">
        <v>5</v>
      </c>
      <c r="R1936" t="str">
        <f t="shared" ca="1" si="30"/>
        <v>Ravi</v>
      </c>
      <c r="S1936" t="str">
        <f>IFERROR(TEXT(DATEVALUE(LEFT(Table1[[#This Row],[Date of Purchase]],10)), "MMMM"), TEXT(Table1[[#This Row],[Date of Purchase]], "MMMM"))</f>
        <v>July</v>
      </c>
      <c r="T1936" t="str">
        <f>IF(OR(
  AND(Table1[[#This Row],[Ticket Priority]]="Critical", Table1[[#This Row],[Ticket Status]]&lt;&gt;"Closed"),
  AND(Table1[[#This Row],[Ticket Priority]]="High", Table1[[#This Row],[Ticket Status]]="Open")
), "Yes", "No")</f>
        <v>Yes</v>
      </c>
      <c r="U1936" s="4" t="str">
        <f>IF(Table1[[#This Row],[Ticket Status]]="Closed","Yes","No")</f>
        <v>No</v>
      </c>
      <c r="V1936" s="4" t="str">
        <f>IF(Table1[[#This Row],[Ticket Status]]="Pending Customer Response","Yes","No")</f>
        <v>No</v>
      </c>
      <c r="W1936" s="5">
        <f ca="1">COUNTIFS(Table1[Agent_name],Table1[[#This Row],[Agent_name]],Table1[Month],Table1[[#This Row],[Month]])/160</f>
        <v>0.66249999999999998</v>
      </c>
    </row>
    <row r="1937" spans="1:23" x14ac:dyDescent="0.25">
      <c r="A1937">
        <v>1936</v>
      </c>
      <c r="B1937" t="s">
        <v>6411</v>
      </c>
      <c r="C1937" t="s">
        <v>6412</v>
      </c>
      <c r="D1937">
        <v>29</v>
      </c>
      <c r="E1937" t="s">
        <v>19</v>
      </c>
      <c r="F1937" t="s">
        <v>30</v>
      </c>
      <c r="G1937" s="1">
        <v>44278</v>
      </c>
      <c r="H1937" t="s">
        <v>67</v>
      </c>
      <c r="I1937" t="s">
        <v>72</v>
      </c>
      <c r="J1937" s="3" t="s">
        <v>6413</v>
      </c>
      <c r="K1937" t="s">
        <v>39</v>
      </c>
      <c r="L1937" t="s">
        <v>6414</v>
      </c>
      <c r="M1937" t="s">
        <v>89</v>
      </c>
      <c r="N1937" t="s">
        <v>33</v>
      </c>
      <c r="O1937" s="2">
        <v>45078.462546296294</v>
      </c>
      <c r="P1937" s="2">
        <v>45078.444490740738</v>
      </c>
      <c r="Q1937">
        <v>2</v>
      </c>
      <c r="R1937" t="str">
        <f t="shared" ca="1" si="30"/>
        <v>Ravi</v>
      </c>
      <c r="S1937" t="str">
        <f>IFERROR(TEXT(DATEVALUE(LEFT(Table1[[#This Row],[Date of Purchase]],10)), "MMMM"), TEXT(Table1[[#This Row],[Date of Purchase]], "MMMM"))</f>
        <v>March</v>
      </c>
      <c r="T1937" t="str">
        <f>IF(OR(
  AND(Table1[[#This Row],[Ticket Priority]]="Critical", Table1[[#This Row],[Ticket Status]]&lt;&gt;"Closed"),
  AND(Table1[[#This Row],[Ticket Priority]]="High", Table1[[#This Row],[Ticket Status]]="Open")
), "Yes", "No")</f>
        <v>No</v>
      </c>
      <c r="U1937" s="4" t="str">
        <f>IF(Table1[[#This Row],[Ticket Status]]="Closed","Yes","No")</f>
        <v>Yes</v>
      </c>
      <c r="V1937" s="4" t="str">
        <f>IF(Table1[[#This Row],[Ticket Status]]="Pending Customer Response","Yes","No")</f>
        <v>No</v>
      </c>
      <c r="W1937" s="5">
        <f ca="1">COUNTIFS(Table1[Agent_name],Table1[[#This Row],[Agent_name]],Table1[Month],Table1[[#This Row],[Month]])/160</f>
        <v>0.54374999999999996</v>
      </c>
    </row>
    <row r="1938" spans="1:23" x14ac:dyDescent="0.25">
      <c r="A1938">
        <v>1937</v>
      </c>
      <c r="B1938" t="s">
        <v>6415</v>
      </c>
      <c r="C1938" t="s">
        <v>6416</v>
      </c>
      <c r="D1938">
        <v>34</v>
      </c>
      <c r="E1938" t="s">
        <v>19</v>
      </c>
      <c r="F1938" t="s">
        <v>157</v>
      </c>
      <c r="G1938" s="1">
        <v>43892</v>
      </c>
      <c r="H1938" t="s">
        <v>67</v>
      </c>
      <c r="I1938" t="s">
        <v>77</v>
      </c>
      <c r="J1938" s="3" t="s">
        <v>6417</v>
      </c>
      <c r="K1938" t="s">
        <v>24</v>
      </c>
      <c r="M1938" t="s">
        <v>89</v>
      </c>
      <c r="N1938" t="s">
        <v>83</v>
      </c>
      <c r="O1938" s="2">
        <v>45078.227847222224</v>
      </c>
      <c r="Q1938">
        <v>5</v>
      </c>
      <c r="R1938" t="str">
        <f t="shared" ca="1" si="30"/>
        <v>Priya</v>
      </c>
      <c r="S1938" t="str">
        <f>IFERROR(TEXT(DATEVALUE(LEFT(Table1[[#This Row],[Date of Purchase]],10)), "MMMM"), TEXT(Table1[[#This Row],[Date of Purchase]], "MMMM"))</f>
        <v>March</v>
      </c>
      <c r="T1938" t="str">
        <f>IF(OR(
  AND(Table1[[#This Row],[Ticket Priority]]="Critical", Table1[[#This Row],[Ticket Status]]&lt;&gt;"Closed"),
  AND(Table1[[#This Row],[Ticket Priority]]="High", Table1[[#This Row],[Ticket Status]]="Open")
), "Yes", "No")</f>
        <v>No</v>
      </c>
      <c r="U1938" s="4" t="str">
        <f>IF(Table1[[#This Row],[Ticket Status]]="Closed","Yes","No")</f>
        <v>No</v>
      </c>
      <c r="V1938" s="4" t="str">
        <f>IF(Table1[[#This Row],[Ticket Status]]="Pending Customer Response","Yes","No")</f>
        <v>Yes</v>
      </c>
      <c r="W1938" s="5">
        <f ca="1">COUNTIFS(Table1[Agent_name],Table1[[#This Row],[Agent_name]],Table1[Month],Table1[[#This Row],[Month]])/160</f>
        <v>0.43125000000000002</v>
      </c>
    </row>
    <row r="1939" spans="1:23" x14ac:dyDescent="0.25">
      <c r="A1939">
        <v>1938</v>
      </c>
      <c r="B1939" t="s">
        <v>6418</v>
      </c>
      <c r="C1939" t="s">
        <v>6419</v>
      </c>
      <c r="D1939">
        <v>48</v>
      </c>
      <c r="E1939" t="s">
        <v>58</v>
      </c>
      <c r="F1939" t="s">
        <v>36</v>
      </c>
      <c r="G1939" s="1">
        <v>44443</v>
      </c>
      <c r="H1939" t="s">
        <v>67</v>
      </c>
      <c r="I1939" t="s">
        <v>113</v>
      </c>
      <c r="J1939" s="3" t="s">
        <v>6420</v>
      </c>
      <c r="K1939" t="s">
        <v>62</v>
      </c>
      <c r="M1939" t="s">
        <v>89</v>
      </c>
      <c r="N1939" t="s">
        <v>26</v>
      </c>
      <c r="Q1939">
        <v>5</v>
      </c>
      <c r="R1939" t="str">
        <f t="shared" ca="1" si="30"/>
        <v>Arjun</v>
      </c>
      <c r="S1939" t="str">
        <f>IFERROR(TEXT(DATEVALUE(LEFT(Table1[[#This Row],[Date of Purchase]],10)), "MMMM"), TEXT(Table1[[#This Row],[Date of Purchase]], "MMMM"))</f>
        <v>September</v>
      </c>
      <c r="T1939" t="str">
        <f>IF(OR(
  AND(Table1[[#This Row],[Ticket Priority]]="Critical", Table1[[#This Row],[Ticket Status]]&lt;&gt;"Closed"),
  AND(Table1[[#This Row],[Ticket Priority]]="High", Table1[[#This Row],[Ticket Status]]="Open")
), "Yes", "No")</f>
        <v>Yes</v>
      </c>
      <c r="U1939" s="4" t="str">
        <f>IF(Table1[[#This Row],[Ticket Status]]="Closed","Yes","No")</f>
        <v>No</v>
      </c>
      <c r="V1939" s="4" t="str">
        <f>IF(Table1[[#This Row],[Ticket Status]]="Pending Customer Response","Yes","No")</f>
        <v>No</v>
      </c>
      <c r="W1939" s="5">
        <f ca="1">COUNTIFS(Table1[Agent_name],Table1[[#This Row],[Agent_name]],Table1[Month],Table1[[#This Row],[Month]])/160</f>
        <v>0.1875</v>
      </c>
    </row>
    <row r="1940" spans="1:23" x14ac:dyDescent="0.25">
      <c r="A1940">
        <v>1939</v>
      </c>
      <c r="B1940" t="s">
        <v>6421</v>
      </c>
      <c r="C1940" t="s">
        <v>6422</v>
      </c>
      <c r="D1940">
        <v>37</v>
      </c>
      <c r="E1940" t="s">
        <v>19</v>
      </c>
      <c r="F1940" t="s">
        <v>485</v>
      </c>
      <c r="G1940" s="1">
        <v>44114</v>
      </c>
      <c r="H1940" t="s">
        <v>45</v>
      </c>
      <c r="I1940" t="s">
        <v>177</v>
      </c>
      <c r="J1940" s="3" t="s">
        <v>6423</v>
      </c>
      <c r="K1940" t="s">
        <v>39</v>
      </c>
      <c r="L1940" t="s">
        <v>6424</v>
      </c>
      <c r="M1940" t="s">
        <v>25</v>
      </c>
      <c r="N1940" t="s">
        <v>83</v>
      </c>
      <c r="O1940" s="2">
        <v>45078.290381944447</v>
      </c>
      <c r="P1940" s="2">
        <v>45078.325798611113</v>
      </c>
      <c r="Q1940">
        <v>5</v>
      </c>
      <c r="R1940" t="str">
        <f t="shared" ca="1" si="30"/>
        <v>Divya</v>
      </c>
      <c r="S1940" t="str">
        <f>IFERROR(TEXT(DATEVALUE(LEFT(Table1[[#This Row],[Date of Purchase]],10)), "MMMM"), TEXT(Table1[[#This Row],[Date of Purchase]], "MMMM"))</f>
        <v>October</v>
      </c>
      <c r="T1940" t="str">
        <f>IF(OR(
  AND(Table1[[#This Row],[Ticket Priority]]="Critical", Table1[[#This Row],[Ticket Status]]&lt;&gt;"Closed"),
  AND(Table1[[#This Row],[Ticket Priority]]="High", Table1[[#This Row],[Ticket Status]]="Open")
), "Yes", "No")</f>
        <v>No</v>
      </c>
      <c r="U1940" s="4" t="str">
        <f>IF(Table1[[#This Row],[Ticket Status]]="Closed","Yes","No")</f>
        <v>Yes</v>
      </c>
      <c r="V1940" s="4" t="str">
        <f>IF(Table1[[#This Row],[Ticket Status]]="Pending Customer Response","Yes","No")</f>
        <v>No</v>
      </c>
      <c r="W1940" s="5">
        <f ca="1">COUNTIFS(Table1[Agent_name],Table1[[#This Row],[Agent_name]],Table1[Month],Table1[[#This Row],[Month]])/160</f>
        <v>0.25</v>
      </c>
    </row>
    <row r="1941" spans="1:23" x14ac:dyDescent="0.25">
      <c r="A1941">
        <v>1940</v>
      </c>
      <c r="B1941" t="s">
        <v>6425</v>
      </c>
      <c r="C1941" t="s">
        <v>6426</v>
      </c>
      <c r="D1941">
        <v>20</v>
      </c>
      <c r="E1941" t="s">
        <v>29</v>
      </c>
      <c r="F1941" t="s">
        <v>317</v>
      </c>
      <c r="G1941" s="1">
        <v>44402</v>
      </c>
      <c r="H1941" t="s">
        <v>66</v>
      </c>
      <c r="I1941" t="s">
        <v>37</v>
      </c>
      <c r="J1941" s="3" t="s">
        <v>6427</v>
      </c>
      <c r="K1941" t="s">
        <v>24</v>
      </c>
      <c r="M1941" t="s">
        <v>89</v>
      </c>
      <c r="N1941" t="s">
        <v>83</v>
      </c>
      <c r="O1941" s="2">
        <v>45077.955671296295</v>
      </c>
      <c r="Q1941">
        <v>5</v>
      </c>
      <c r="R1941" t="str">
        <f t="shared" ca="1" si="30"/>
        <v>Aisha</v>
      </c>
      <c r="S1941" t="str">
        <f>IFERROR(TEXT(DATEVALUE(LEFT(Table1[[#This Row],[Date of Purchase]],10)), "MMMM"), TEXT(Table1[[#This Row],[Date of Purchase]], "MMMM"))</f>
        <v>July</v>
      </c>
      <c r="T1941" t="str">
        <f>IF(OR(
  AND(Table1[[#This Row],[Ticket Priority]]="Critical", Table1[[#This Row],[Ticket Status]]&lt;&gt;"Closed"),
  AND(Table1[[#This Row],[Ticket Priority]]="High", Table1[[#This Row],[Ticket Status]]="Open")
), "Yes", "No")</f>
        <v>No</v>
      </c>
      <c r="U1941" s="4" t="str">
        <f>IF(Table1[[#This Row],[Ticket Status]]="Closed","Yes","No")</f>
        <v>No</v>
      </c>
      <c r="V1941" s="4" t="str">
        <f>IF(Table1[[#This Row],[Ticket Status]]="Pending Customer Response","Yes","No")</f>
        <v>Yes</v>
      </c>
      <c r="W1941" s="5">
        <f ca="1">COUNTIFS(Table1[Agent_name],Table1[[#This Row],[Agent_name]],Table1[Month],Table1[[#This Row],[Month]])/160</f>
        <v>0.875</v>
      </c>
    </row>
    <row r="1942" spans="1:23" x14ac:dyDescent="0.25">
      <c r="A1942">
        <v>1941</v>
      </c>
      <c r="B1942" t="s">
        <v>6428</v>
      </c>
      <c r="C1942" t="s">
        <v>6429</v>
      </c>
      <c r="D1942">
        <v>59</v>
      </c>
      <c r="E1942" t="s">
        <v>29</v>
      </c>
      <c r="F1942" t="s">
        <v>76</v>
      </c>
      <c r="G1942" s="1">
        <v>43870</v>
      </c>
      <c r="H1942" t="s">
        <v>67</v>
      </c>
      <c r="I1942" t="s">
        <v>60</v>
      </c>
      <c r="J1942" s="3" t="s">
        <v>6430</v>
      </c>
      <c r="K1942" t="s">
        <v>39</v>
      </c>
      <c r="L1942" t="s">
        <v>6431</v>
      </c>
      <c r="M1942" t="s">
        <v>89</v>
      </c>
      <c r="N1942" t="s">
        <v>26</v>
      </c>
      <c r="O1942" s="2">
        <v>45078.806388888886</v>
      </c>
      <c r="P1942" s="2">
        <v>45078.192499999997</v>
      </c>
      <c r="Q1942">
        <v>5</v>
      </c>
      <c r="R1942" t="str">
        <f t="shared" ca="1" si="30"/>
        <v>Ravi</v>
      </c>
      <c r="S1942" t="str">
        <f>IFERROR(TEXT(DATEVALUE(LEFT(Table1[[#This Row],[Date of Purchase]],10)), "MMMM"), TEXT(Table1[[#This Row],[Date of Purchase]], "MMMM"))</f>
        <v>February</v>
      </c>
      <c r="T1942" t="str">
        <f>IF(OR(
  AND(Table1[[#This Row],[Ticket Priority]]="Critical", Table1[[#This Row],[Ticket Status]]&lt;&gt;"Closed"),
  AND(Table1[[#This Row],[Ticket Priority]]="High", Table1[[#This Row],[Ticket Status]]="Open")
), "Yes", "No")</f>
        <v>No</v>
      </c>
      <c r="U1942" s="4" t="str">
        <f>IF(Table1[[#This Row],[Ticket Status]]="Closed","Yes","No")</f>
        <v>Yes</v>
      </c>
      <c r="V1942" s="4" t="str">
        <f>IF(Table1[[#This Row],[Ticket Status]]="Pending Customer Response","Yes","No")</f>
        <v>No</v>
      </c>
      <c r="W1942" s="5">
        <f ca="1">COUNTIFS(Table1[Agent_name],Table1[[#This Row],[Agent_name]],Table1[Month],Table1[[#This Row],[Month]])/160</f>
        <v>0.61250000000000004</v>
      </c>
    </row>
    <row r="1943" spans="1:23" x14ac:dyDescent="0.25">
      <c r="A1943">
        <v>1942</v>
      </c>
      <c r="B1943" t="s">
        <v>6432</v>
      </c>
      <c r="C1943" t="s">
        <v>6433</v>
      </c>
      <c r="D1943">
        <v>64</v>
      </c>
      <c r="E1943" t="s">
        <v>19</v>
      </c>
      <c r="F1943" t="s">
        <v>51</v>
      </c>
      <c r="G1943" s="1">
        <v>44421</v>
      </c>
      <c r="H1943" t="s">
        <v>67</v>
      </c>
      <c r="I1943" t="s">
        <v>150</v>
      </c>
      <c r="J1943" s="3" t="s">
        <v>6434</v>
      </c>
      <c r="K1943" t="s">
        <v>62</v>
      </c>
      <c r="M1943" t="s">
        <v>41</v>
      </c>
      <c r="N1943" t="s">
        <v>55</v>
      </c>
      <c r="Q1943">
        <v>5</v>
      </c>
      <c r="R1943" t="str">
        <f t="shared" ca="1" si="30"/>
        <v>Priya</v>
      </c>
      <c r="S1943" t="str">
        <f>IFERROR(TEXT(DATEVALUE(LEFT(Table1[[#This Row],[Date of Purchase]],10)), "MMMM"), TEXT(Table1[[#This Row],[Date of Purchase]], "MMMM"))</f>
        <v>August</v>
      </c>
      <c r="T1943" t="str">
        <f>IF(OR(
  AND(Table1[[#This Row],[Ticket Priority]]="Critical", Table1[[#This Row],[Ticket Status]]&lt;&gt;"Closed"),
  AND(Table1[[#This Row],[Ticket Priority]]="High", Table1[[#This Row],[Ticket Status]]="Open")
), "Yes", "No")</f>
        <v>No</v>
      </c>
      <c r="U1943" s="4" t="str">
        <f>IF(Table1[[#This Row],[Ticket Status]]="Closed","Yes","No")</f>
        <v>No</v>
      </c>
      <c r="V1943" s="4" t="str">
        <f>IF(Table1[[#This Row],[Ticket Status]]="Pending Customer Response","Yes","No")</f>
        <v>No</v>
      </c>
      <c r="W1943" s="5">
        <f ca="1">COUNTIFS(Table1[Agent_name],Table1[[#This Row],[Agent_name]],Table1[Month],Table1[[#This Row],[Month]])/160</f>
        <v>0.35</v>
      </c>
    </row>
    <row r="1944" spans="1:23" x14ac:dyDescent="0.25">
      <c r="A1944">
        <v>1943</v>
      </c>
      <c r="B1944" t="s">
        <v>6435</v>
      </c>
      <c r="C1944" t="s">
        <v>6436</v>
      </c>
      <c r="D1944">
        <v>58</v>
      </c>
      <c r="E1944" t="s">
        <v>19</v>
      </c>
      <c r="F1944" t="s">
        <v>98</v>
      </c>
      <c r="G1944" s="1">
        <v>43959</v>
      </c>
      <c r="H1944" t="s">
        <v>59</v>
      </c>
      <c r="I1944" t="s">
        <v>60</v>
      </c>
      <c r="J1944" s="3" t="s">
        <v>6437</v>
      </c>
      <c r="K1944" t="s">
        <v>24</v>
      </c>
      <c r="M1944" t="s">
        <v>25</v>
      </c>
      <c r="N1944" t="s">
        <v>33</v>
      </c>
      <c r="O1944" s="2">
        <v>45078.117534722223</v>
      </c>
      <c r="Q1944">
        <v>5</v>
      </c>
      <c r="R1944" t="str">
        <f t="shared" ca="1" si="30"/>
        <v>Mohit</v>
      </c>
      <c r="S1944" t="str">
        <f>IFERROR(TEXT(DATEVALUE(LEFT(Table1[[#This Row],[Date of Purchase]],10)), "MMMM"), TEXT(Table1[[#This Row],[Date of Purchase]], "MMMM"))</f>
        <v>May</v>
      </c>
      <c r="T1944" t="str">
        <f>IF(OR(
  AND(Table1[[#This Row],[Ticket Priority]]="Critical", Table1[[#This Row],[Ticket Status]]&lt;&gt;"Closed"),
  AND(Table1[[#This Row],[Ticket Priority]]="High", Table1[[#This Row],[Ticket Status]]="Open")
), "Yes", "No")</f>
        <v>Yes</v>
      </c>
      <c r="U1944" s="4" t="str">
        <f>IF(Table1[[#This Row],[Ticket Status]]="Closed","Yes","No")</f>
        <v>No</v>
      </c>
      <c r="V1944" s="4" t="str">
        <f>IF(Table1[[#This Row],[Ticket Status]]="Pending Customer Response","Yes","No")</f>
        <v>Yes</v>
      </c>
      <c r="W1944" s="5">
        <f ca="1">COUNTIFS(Table1[Agent_name],Table1[[#This Row],[Agent_name]],Table1[Month],Table1[[#This Row],[Month]])/160</f>
        <v>0.45624999999999999</v>
      </c>
    </row>
    <row r="1945" spans="1:23" x14ac:dyDescent="0.25">
      <c r="A1945">
        <v>1944</v>
      </c>
      <c r="B1945" t="s">
        <v>6438</v>
      </c>
      <c r="C1945" t="s">
        <v>6439</v>
      </c>
      <c r="D1945">
        <v>69</v>
      </c>
      <c r="E1945" t="s">
        <v>58</v>
      </c>
      <c r="F1945" t="s">
        <v>149</v>
      </c>
      <c r="G1945" s="1">
        <v>43837</v>
      </c>
      <c r="H1945" t="s">
        <v>67</v>
      </c>
      <c r="I1945" t="s">
        <v>67</v>
      </c>
      <c r="J1945" s="3" t="s">
        <v>6440</v>
      </c>
      <c r="K1945" t="s">
        <v>24</v>
      </c>
      <c r="M1945" t="s">
        <v>25</v>
      </c>
      <c r="N1945" t="s">
        <v>83</v>
      </c>
      <c r="O1945" s="2">
        <v>45077.950185185182</v>
      </c>
      <c r="Q1945">
        <v>5</v>
      </c>
      <c r="R1945" t="str">
        <f t="shared" ca="1" si="30"/>
        <v>Priya</v>
      </c>
      <c r="S1945" t="str">
        <f>IFERROR(TEXT(DATEVALUE(LEFT(Table1[[#This Row],[Date of Purchase]],10)), "MMMM"), TEXT(Table1[[#This Row],[Date of Purchase]], "MMMM"))</f>
        <v>January</v>
      </c>
      <c r="T1945" t="str">
        <f>IF(OR(
  AND(Table1[[#This Row],[Ticket Priority]]="Critical", Table1[[#This Row],[Ticket Status]]&lt;&gt;"Closed"),
  AND(Table1[[#This Row],[Ticket Priority]]="High", Table1[[#This Row],[Ticket Status]]="Open")
), "Yes", "No")</f>
        <v>Yes</v>
      </c>
      <c r="U1945" s="4" t="str">
        <f>IF(Table1[[#This Row],[Ticket Status]]="Closed","Yes","No")</f>
        <v>No</v>
      </c>
      <c r="V1945" s="4" t="str">
        <f>IF(Table1[[#This Row],[Ticket Status]]="Pending Customer Response","Yes","No")</f>
        <v>Yes</v>
      </c>
      <c r="W1945" s="5">
        <f ca="1">COUNTIFS(Table1[Agent_name],Table1[[#This Row],[Agent_name]],Table1[Month],Table1[[#This Row],[Month]])/160</f>
        <v>0.51875000000000004</v>
      </c>
    </row>
    <row r="1946" spans="1:23" x14ac:dyDescent="0.25">
      <c r="A1946">
        <v>1945</v>
      </c>
      <c r="B1946" t="s">
        <v>6441</v>
      </c>
      <c r="C1946" t="s">
        <v>6442</v>
      </c>
      <c r="D1946">
        <v>43</v>
      </c>
      <c r="E1946" t="s">
        <v>29</v>
      </c>
      <c r="F1946" t="s">
        <v>36</v>
      </c>
      <c r="G1946" s="1">
        <v>44179</v>
      </c>
      <c r="H1946" t="s">
        <v>67</v>
      </c>
      <c r="I1946" t="s">
        <v>46</v>
      </c>
      <c r="J1946" s="3" t="s">
        <v>6443</v>
      </c>
      <c r="K1946" t="s">
        <v>39</v>
      </c>
      <c r="L1946" t="s">
        <v>6444</v>
      </c>
      <c r="M1946" t="s">
        <v>89</v>
      </c>
      <c r="N1946" t="s">
        <v>26</v>
      </c>
      <c r="O1946" s="2">
        <v>45078.174513888887</v>
      </c>
      <c r="P1946" s="2">
        <v>45077.959930555553</v>
      </c>
      <c r="Q1946">
        <v>2</v>
      </c>
      <c r="R1946" t="str">
        <f t="shared" ca="1" si="30"/>
        <v>Priya</v>
      </c>
      <c r="S1946" t="str">
        <f>IFERROR(TEXT(DATEVALUE(LEFT(Table1[[#This Row],[Date of Purchase]],10)), "MMMM"), TEXT(Table1[[#This Row],[Date of Purchase]], "MMMM"))</f>
        <v>December</v>
      </c>
      <c r="T1946" t="str">
        <f>IF(OR(
  AND(Table1[[#This Row],[Ticket Priority]]="Critical", Table1[[#This Row],[Ticket Status]]&lt;&gt;"Closed"),
  AND(Table1[[#This Row],[Ticket Priority]]="High", Table1[[#This Row],[Ticket Status]]="Open")
), "Yes", "No")</f>
        <v>No</v>
      </c>
      <c r="U1946" s="4" t="str">
        <f>IF(Table1[[#This Row],[Ticket Status]]="Closed","Yes","No")</f>
        <v>Yes</v>
      </c>
      <c r="V1946" s="4" t="str">
        <f>IF(Table1[[#This Row],[Ticket Status]]="Pending Customer Response","Yes","No")</f>
        <v>No</v>
      </c>
      <c r="W1946" s="5">
        <f ca="1">COUNTIFS(Table1[Agent_name],Table1[[#This Row],[Agent_name]],Table1[Month],Table1[[#This Row],[Month]])/160</f>
        <v>0.48749999999999999</v>
      </c>
    </row>
    <row r="1947" spans="1:23" x14ac:dyDescent="0.25">
      <c r="A1947">
        <v>1946</v>
      </c>
      <c r="B1947" t="s">
        <v>1029</v>
      </c>
      <c r="C1947" t="s">
        <v>6445</v>
      </c>
      <c r="D1947">
        <v>43</v>
      </c>
      <c r="E1947" t="s">
        <v>58</v>
      </c>
      <c r="F1947" t="s">
        <v>431</v>
      </c>
      <c r="G1947" s="1">
        <v>44088</v>
      </c>
      <c r="H1947" t="s">
        <v>21</v>
      </c>
      <c r="I1947" t="s">
        <v>72</v>
      </c>
      <c r="J1947" s="3" t="s">
        <v>6446</v>
      </c>
      <c r="K1947" t="s">
        <v>62</v>
      </c>
      <c r="M1947" t="s">
        <v>41</v>
      </c>
      <c r="N1947" t="s">
        <v>26</v>
      </c>
      <c r="Q1947">
        <v>5</v>
      </c>
      <c r="R1947" t="str">
        <f t="shared" ca="1" si="30"/>
        <v>Sara</v>
      </c>
      <c r="S1947" t="str">
        <f>IFERROR(TEXT(DATEVALUE(LEFT(Table1[[#This Row],[Date of Purchase]],10)), "MMMM"), TEXT(Table1[[#This Row],[Date of Purchase]], "MMMM"))</f>
        <v>September</v>
      </c>
      <c r="T1947" t="str">
        <f>IF(OR(
  AND(Table1[[#This Row],[Ticket Priority]]="Critical", Table1[[#This Row],[Ticket Status]]&lt;&gt;"Closed"),
  AND(Table1[[#This Row],[Ticket Priority]]="High", Table1[[#This Row],[Ticket Status]]="Open")
), "Yes", "No")</f>
        <v>No</v>
      </c>
      <c r="U1947" s="4" t="str">
        <f>IF(Table1[[#This Row],[Ticket Status]]="Closed","Yes","No")</f>
        <v>No</v>
      </c>
      <c r="V1947" s="4" t="str">
        <f>IF(Table1[[#This Row],[Ticket Status]]="Pending Customer Response","Yes","No")</f>
        <v>No</v>
      </c>
      <c r="W1947" s="5">
        <f ca="1">COUNTIFS(Table1[Agent_name],Table1[[#This Row],[Agent_name]],Table1[Month],Table1[[#This Row],[Month]])/160</f>
        <v>0.65</v>
      </c>
    </row>
    <row r="1948" spans="1:23" x14ac:dyDescent="0.25">
      <c r="A1948">
        <v>1947</v>
      </c>
      <c r="B1948" t="s">
        <v>6447</v>
      </c>
      <c r="C1948" t="s">
        <v>6448</v>
      </c>
      <c r="D1948">
        <v>49</v>
      </c>
      <c r="E1948" t="s">
        <v>58</v>
      </c>
      <c r="F1948" t="s">
        <v>20</v>
      </c>
      <c r="G1948" s="1">
        <v>44101</v>
      </c>
      <c r="H1948" t="s">
        <v>45</v>
      </c>
      <c r="I1948" t="s">
        <v>72</v>
      </c>
      <c r="J1948" s="3" t="s">
        <v>6449</v>
      </c>
      <c r="K1948" t="s">
        <v>62</v>
      </c>
      <c r="M1948" t="s">
        <v>143</v>
      </c>
      <c r="N1948" t="s">
        <v>83</v>
      </c>
      <c r="Q1948">
        <v>5</v>
      </c>
      <c r="R1948" t="str">
        <f t="shared" ca="1" si="30"/>
        <v>Meera</v>
      </c>
      <c r="S1948" t="str">
        <f>IFERROR(TEXT(DATEVALUE(LEFT(Table1[[#This Row],[Date of Purchase]],10)), "MMMM"), TEXT(Table1[[#This Row],[Date of Purchase]], "MMMM"))</f>
        <v>September</v>
      </c>
      <c r="T1948" t="str">
        <f>IF(OR(
  AND(Table1[[#This Row],[Ticket Priority]]="Critical", Table1[[#This Row],[Ticket Status]]&lt;&gt;"Closed"),
  AND(Table1[[#This Row],[Ticket Priority]]="High", Table1[[#This Row],[Ticket Status]]="Open")
), "Yes", "No")</f>
        <v>No</v>
      </c>
      <c r="U1948" s="4" t="str">
        <f>IF(Table1[[#This Row],[Ticket Status]]="Closed","Yes","No")</f>
        <v>No</v>
      </c>
      <c r="V1948" s="4" t="str">
        <f>IF(Table1[[#This Row],[Ticket Status]]="Pending Customer Response","Yes","No")</f>
        <v>No</v>
      </c>
      <c r="W1948" s="5">
        <f ca="1">COUNTIFS(Table1[Agent_name],Table1[[#This Row],[Agent_name]],Table1[Month],Table1[[#This Row],[Month]])/160</f>
        <v>0.16875000000000001</v>
      </c>
    </row>
    <row r="1949" spans="1:23" x14ac:dyDescent="0.25">
      <c r="A1949">
        <v>1948</v>
      </c>
      <c r="B1949" t="s">
        <v>6450</v>
      </c>
      <c r="C1949" t="s">
        <v>6451</v>
      </c>
      <c r="D1949">
        <v>48</v>
      </c>
      <c r="E1949" t="s">
        <v>19</v>
      </c>
      <c r="F1949" t="s">
        <v>485</v>
      </c>
      <c r="G1949" s="1">
        <v>44265</v>
      </c>
      <c r="H1949" t="s">
        <v>45</v>
      </c>
      <c r="I1949" t="s">
        <v>150</v>
      </c>
      <c r="J1949" s="3" t="s">
        <v>6452</v>
      </c>
      <c r="K1949" t="s">
        <v>62</v>
      </c>
      <c r="M1949" t="s">
        <v>143</v>
      </c>
      <c r="N1949" t="s">
        <v>26</v>
      </c>
      <c r="Q1949">
        <v>5</v>
      </c>
      <c r="R1949" t="str">
        <f t="shared" ca="1" si="30"/>
        <v>Aisha</v>
      </c>
      <c r="S1949" t="str">
        <f>IFERROR(TEXT(DATEVALUE(LEFT(Table1[[#This Row],[Date of Purchase]],10)), "MMMM"), TEXT(Table1[[#This Row],[Date of Purchase]], "MMMM"))</f>
        <v>March</v>
      </c>
      <c r="T1949" t="str">
        <f>IF(OR(
  AND(Table1[[#This Row],[Ticket Priority]]="Critical", Table1[[#This Row],[Ticket Status]]&lt;&gt;"Closed"),
  AND(Table1[[#This Row],[Ticket Priority]]="High", Table1[[#This Row],[Ticket Status]]="Open")
), "Yes", "No")</f>
        <v>No</v>
      </c>
      <c r="U1949" s="4" t="str">
        <f>IF(Table1[[#This Row],[Ticket Status]]="Closed","Yes","No")</f>
        <v>No</v>
      </c>
      <c r="V1949" s="4" t="str">
        <f>IF(Table1[[#This Row],[Ticket Status]]="Pending Customer Response","Yes","No")</f>
        <v>No</v>
      </c>
      <c r="W1949" s="5">
        <f ca="1">COUNTIFS(Table1[Agent_name],Table1[[#This Row],[Agent_name]],Table1[Month],Table1[[#This Row],[Month]])/160</f>
        <v>1.0062500000000001</v>
      </c>
    </row>
    <row r="1950" spans="1:23" x14ac:dyDescent="0.25">
      <c r="A1950">
        <v>1949</v>
      </c>
      <c r="B1950" t="s">
        <v>6453</v>
      </c>
      <c r="C1950" t="s">
        <v>6454</v>
      </c>
      <c r="D1950">
        <v>22</v>
      </c>
      <c r="E1950" t="s">
        <v>58</v>
      </c>
      <c r="F1950" t="s">
        <v>207</v>
      </c>
      <c r="G1950" s="1">
        <v>44291</v>
      </c>
      <c r="H1950" t="s">
        <v>45</v>
      </c>
      <c r="I1950" t="s">
        <v>60</v>
      </c>
      <c r="J1950" s="3" t="s">
        <v>6455</v>
      </c>
      <c r="K1950" t="s">
        <v>62</v>
      </c>
      <c r="M1950" t="s">
        <v>89</v>
      </c>
      <c r="N1950" t="s">
        <v>55</v>
      </c>
      <c r="Q1950">
        <v>5</v>
      </c>
      <c r="R1950" t="str">
        <f t="shared" ca="1" si="30"/>
        <v>Priya</v>
      </c>
      <c r="S1950" t="str">
        <f>IFERROR(TEXT(DATEVALUE(LEFT(Table1[[#This Row],[Date of Purchase]],10)), "MMMM"), TEXT(Table1[[#This Row],[Date of Purchase]], "MMMM"))</f>
        <v>April</v>
      </c>
      <c r="T1950" t="str">
        <f>IF(OR(
  AND(Table1[[#This Row],[Ticket Priority]]="Critical", Table1[[#This Row],[Ticket Status]]&lt;&gt;"Closed"),
  AND(Table1[[#This Row],[Ticket Priority]]="High", Table1[[#This Row],[Ticket Status]]="Open")
), "Yes", "No")</f>
        <v>Yes</v>
      </c>
      <c r="U1950" s="4" t="str">
        <f>IF(Table1[[#This Row],[Ticket Status]]="Closed","Yes","No")</f>
        <v>No</v>
      </c>
      <c r="V1950" s="4" t="str">
        <f>IF(Table1[[#This Row],[Ticket Status]]="Pending Customer Response","Yes","No")</f>
        <v>No</v>
      </c>
      <c r="W1950" s="5">
        <f ca="1">COUNTIFS(Table1[Agent_name],Table1[[#This Row],[Agent_name]],Table1[Month],Table1[[#This Row],[Month]])/160</f>
        <v>0.48749999999999999</v>
      </c>
    </row>
    <row r="1951" spans="1:23" x14ac:dyDescent="0.25">
      <c r="A1951">
        <v>1950</v>
      </c>
      <c r="B1951" t="s">
        <v>6456</v>
      </c>
      <c r="C1951" t="s">
        <v>6457</v>
      </c>
      <c r="D1951">
        <v>43</v>
      </c>
      <c r="E1951" t="s">
        <v>19</v>
      </c>
      <c r="F1951" t="s">
        <v>134</v>
      </c>
      <c r="G1951" s="1">
        <v>44462</v>
      </c>
      <c r="H1951" t="s">
        <v>59</v>
      </c>
      <c r="I1951" t="s">
        <v>93</v>
      </c>
      <c r="J1951" s="3" t="s">
        <v>6458</v>
      </c>
      <c r="K1951" t="s">
        <v>39</v>
      </c>
      <c r="L1951" t="s">
        <v>6459</v>
      </c>
      <c r="M1951" t="s">
        <v>89</v>
      </c>
      <c r="N1951" t="s">
        <v>33</v>
      </c>
      <c r="O1951" s="2">
        <v>45078.070439814815</v>
      </c>
      <c r="P1951" s="2">
        <v>45077.962800925925</v>
      </c>
      <c r="Q1951">
        <v>2</v>
      </c>
      <c r="R1951" t="str">
        <f t="shared" ca="1" si="30"/>
        <v>Ravi</v>
      </c>
      <c r="S1951" t="str">
        <f>IFERROR(TEXT(DATEVALUE(LEFT(Table1[[#This Row],[Date of Purchase]],10)), "MMMM"), TEXT(Table1[[#This Row],[Date of Purchase]], "MMMM"))</f>
        <v>September</v>
      </c>
      <c r="T1951" t="str">
        <f>IF(OR(
  AND(Table1[[#This Row],[Ticket Priority]]="Critical", Table1[[#This Row],[Ticket Status]]&lt;&gt;"Closed"),
  AND(Table1[[#This Row],[Ticket Priority]]="High", Table1[[#This Row],[Ticket Status]]="Open")
), "Yes", "No")</f>
        <v>No</v>
      </c>
      <c r="U1951" s="4" t="str">
        <f>IF(Table1[[#This Row],[Ticket Status]]="Closed","Yes","No")</f>
        <v>Yes</v>
      </c>
      <c r="V1951" s="4" t="str">
        <f>IF(Table1[[#This Row],[Ticket Status]]="Pending Customer Response","Yes","No")</f>
        <v>No</v>
      </c>
      <c r="W1951" s="5">
        <f ca="1">COUNTIFS(Table1[Agent_name],Table1[[#This Row],[Agent_name]],Table1[Month],Table1[[#This Row],[Month]])/160</f>
        <v>0.64375000000000004</v>
      </c>
    </row>
    <row r="1952" spans="1:23" x14ac:dyDescent="0.25">
      <c r="A1952">
        <v>1951</v>
      </c>
      <c r="B1952" t="s">
        <v>6460</v>
      </c>
      <c r="C1952" t="s">
        <v>6461</v>
      </c>
      <c r="D1952">
        <v>70</v>
      </c>
      <c r="E1952" t="s">
        <v>29</v>
      </c>
      <c r="F1952" t="s">
        <v>125</v>
      </c>
      <c r="G1952" s="1">
        <v>43995</v>
      </c>
      <c r="H1952" t="s">
        <v>59</v>
      </c>
      <c r="I1952" t="s">
        <v>93</v>
      </c>
      <c r="J1952" s="3" t="s">
        <v>6462</v>
      </c>
      <c r="K1952" t="s">
        <v>39</v>
      </c>
      <c r="L1952" t="s">
        <v>6463</v>
      </c>
      <c r="M1952" t="s">
        <v>89</v>
      </c>
      <c r="N1952" t="s">
        <v>55</v>
      </c>
      <c r="O1952" s="2">
        <v>45078.771828703706</v>
      </c>
      <c r="P1952" s="2">
        <v>45078.164884259262</v>
      </c>
      <c r="Q1952">
        <v>1</v>
      </c>
      <c r="R1952" t="str">
        <f t="shared" ca="1" si="30"/>
        <v>Sara</v>
      </c>
      <c r="S1952" t="str">
        <f>IFERROR(TEXT(DATEVALUE(LEFT(Table1[[#This Row],[Date of Purchase]],10)), "MMMM"), TEXT(Table1[[#This Row],[Date of Purchase]], "MMMM"))</f>
        <v>June</v>
      </c>
      <c r="T1952" t="str">
        <f>IF(OR(
  AND(Table1[[#This Row],[Ticket Priority]]="Critical", Table1[[#This Row],[Ticket Status]]&lt;&gt;"Closed"),
  AND(Table1[[#This Row],[Ticket Priority]]="High", Table1[[#This Row],[Ticket Status]]="Open")
), "Yes", "No")</f>
        <v>No</v>
      </c>
      <c r="U1952" s="4" t="str">
        <f>IF(Table1[[#This Row],[Ticket Status]]="Closed","Yes","No")</f>
        <v>Yes</v>
      </c>
      <c r="V1952" s="4" t="str">
        <f>IF(Table1[[#This Row],[Ticket Status]]="Pending Customer Response","Yes","No")</f>
        <v>No</v>
      </c>
      <c r="W1952" s="5">
        <f ca="1">COUNTIFS(Table1[Agent_name],Table1[[#This Row],[Agent_name]],Table1[Month],Table1[[#This Row],[Month]])/160</f>
        <v>0.65</v>
      </c>
    </row>
    <row r="1953" spans="1:23" x14ac:dyDescent="0.25">
      <c r="A1953">
        <v>1952</v>
      </c>
      <c r="B1953" t="s">
        <v>6464</v>
      </c>
      <c r="C1953" t="s">
        <v>6465</v>
      </c>
      <c r="D1953">
        <v>32</v>
      </c>
      <c r="E1953" t="s">
        <v>29</v>
      </c>
      <c r="F1953" t="s">
        <v>383</v>
      </c>
      <c r="G1953" s="1">
        <v>44357</v>
      </c>
      <c r="H1953" t="s">
        <v>66</v>
      </c>
      <c r="I1953" t="s">
        <v>59</v>
      </c>
      <c r="J1953" s="3" t="s">
        <v>6466</v>
      </c>
      <c r="K1953" t="s">
        <v>62</v>
      </c>
      <c r="M1953" t="s">
        <v>41</v>
      </c>
      <c r="N1953" t="s">
        <v>33</v>
      </c>
      <c r="Q1953">
        <v>5</v>
      </c>
      <c r="R1953" t="str">
        <f t="shared" ca="1" si="30"/>
        <v>Divya</v>
      </c>
      <c r="S1953" t="str">
        <f>IFERROR(TEXT(DATEVALUE(LEFT(Table1[[#This Row],[Date of Purchase]],10)), "MMMM"), TEXT(Table1[[#This Row],[Date of Purchase]], "MMMM"))</f>
        <v>June</v>
      </c>
      <c r="T1953" t="str">
        <f>IF(OR(
  AND(Table1[[#This Row],[Ticket Priority]]="Critical", Table1[[#This Row],[Ticket Status]]&lt;&gt;"Closed"),
  AND(Table1[[#This Row],[Ticket Priority]]="High", Table1[[#This Row],[Ticket Status]]="Open")
), "Yes", "No")</f>
        <v>No</v>
      </c>
      <c r="U1953" s="4" t="str">
        <f>IF(Table1[[#This Row],[Ticket Status]]="Closed","Yes","No")</f>
        <v>No</v>
      </c>
      <c r="V1953" s="4" t="str">
        <f>IF(Table1[[#This Row],[Ticket Status]]="Pending Customer Response","Yes","No")</f>
        <v>No</v>
      </c>
      <c r="W1953" s="5">
        <f ca="1">COUNTIFS(Table1[Agent_name],Table1[[#This Row],[Agent_name]],Table1[Month],Table1[[#This Row],[Month]])/160</f>
        <v>0.22500000000000001</v>
      </c>
    </row>
    <row r="1954" spans="1:23" x14ac:dyDescent="0.25">
      <c r="A1954">
        <v>1953</v>
      </c>
      <c r="B1954" t="s">
        <v>6467</v>
      </c>
      <c r="C1954" t="s">
        <v>6468</v>
      </c>
      <c r="D1954">
        <v>54</v>
      </c>
      <c r="E1954" t="s">
        <v>58</v>
      </c>
      <c r="F1954" t="s">
        <v>456</v>
      </c>
      <c r="G1954" s="1">
        <v>44293</v>
      </c>
      <c r="H1954" t="s">
        <v>67</v>
      </c>
      <c r="I1954" t="s">
        <v>59</v>
      </c>
      <c r="J1954" s="3" t="s">
        <v>6469</v>
      </c>
      <c r="K1954" t="s">
        <v>24</v>
      </c>
      <c r="M1954" t="s">
        <v>89</v>
      </c>
      <c r="N1954" t="s">
        <v>33</v>
      </c>
      <c r="O1954" s="2">
        <v>45078.73505787037</v>
      </c>
      <c r="Q1954">
        <v>5</v>
      </c>
      <c r="R1954" t="str">
        <f t="shared" ca="1" si="30"/>
        <v>Aisha</v>
      </c>
      <c r="S1954" t="str">
        <f>IFERROR(TEXT(DATEVALUE(LEFT(Table1[[#This Row],[Date of Purchase]],10)), "MMMM"), TEXT(Table1[[#This Row],[Date of Purchase]], "MMMM"))</f>
        <v>April</v>
      </c>
      <c r="T1954" t="str">
        <f>IF(OR(
  AND(Table1[[#This Row],[Ticket Priority]]="Critical", Table1[[#This Row],[Ticket Status]]&lt;&gt;"Closed"),
  AND(Table1[[#This Row],[Ticket Priority]]="High", Table1[[#This Row],[Ticket Status]]="Open")
), "Yes", "No")</f>
        <v>No</v>
      </c>
      <c r="U1954" s="4" t="str">
        <f>IF(Table1[[#This Row],[Ticket Status]]="Closed","Yes","No")</f>
        <v>No</v>
      </c>
      <c r="V1954" s="4" t="str">
        <f>IF(Table1[[#This Row],[Ticket Status]]="Pending Customer Response","Yes","No")</f>
        <v>Yes</v>
      </c>
      <c r="W1954" s="5">
        <f ca="1">COUNTIFS(Table1[Agent_name],Table1[[#This Row],[Agent_name]],Table1[Month],Table1[[#This Row],[Month]])/160</f>
        <v>0.81874999999999998</v>
      </c>
    </row>
    <row r="1955" spans="1:23" x14ac:dyDescent="0.25">
      <c r="A1955">
        <v>1954</v>
      </c>
      <c r="B1955" t="s">
        <v>6470</v>
      </c>
      <c r="C1955" t="s">
        <v>6471</v>
      </c>
      <c r="D1955">
        <v>40</v>
      </c>
      <c r="E1955" t="s">
        <v>29</v>
      </c>
      <c r="F1955" t="s">
        <v>51</v>
      </c>
      <c r="G1955" s="1">
        <v>44319</v>
      </c>
      <c r="H1955" t="s">
        <v>66</v>
      </c>
      <c r="I1955" t="s">
        <v>59</v>
      </c>
      <c r="J1955" s="3" t="s">
        <v>6472</v>
      </c>
      <c r="K1955" t="s">
        <v>62</v>
      </c>
      <c r="M1955" t="s">
        <v>41</v>
      </c>
      <c r="N1955" t="s">
        <v>55</v>
      </c>
      <c r="Q1955">
        <v>5</v>
      </c>
      <c r="R1955" t="str">
        <f t="shared" ca="1" si="30"/>
        <v>Sara</v>
      </c>
      <c r="S1955" t="str">
        <f>IFERROR(TEXT(DATEVALUE(LEFT(Table1[[#This Row],[Date of Purchase]],10)), "MMMM"), TEXT(Table1[[#This Row],[Date of Purchase]], "MMMM"))</f>
        <v>May</v>
      </c>
      <c r="T1955" t="str">
        <f>IF(OR(
  AND(Table1[[#This Row],[Ticket Priority]]="Critical", Table1[[#This Row],[Ticket Status]]&lt;&gt;"Closed"),
  AND(Table1[[#This Row],[Ticket Priority]]="High", Table1[[#This Row],[Ticket Status]]="Open")
), "Yes", "No")</f>
        <v>No</v>
      </c>
      <c r="U1955" s="4" t="str">
        <f>IF(Table1[[#This Row],[Ticket Status]]="Closed","Yes","No")</f>
        <v>No</v>
      </c>
      <c r="V1955" s="4" t="str">
        <f>IF(Table1[[#This Row],[Ticket Status]]="Pending Customer Response","Yes","No")</f>
        <v>No</v>
      </c>
      <c r="W1955" s="5">
        <f ca="1">COUNTIFS(Table1[Agent_name],Table1[[#This Row],[Agent_name]],Table1[Month],Table1[[#This Row],[Month]])/160</f>
        <v>0.64375000000000004</v>
      </c>
    </row>
    <row r="1956" spans="1:23" x14ac:dyDescent="0.25">
      <c r="A1956">
        <v>1955</v>
      </c>
      <c r="B1956" t="s">
        <v>6473</v>
      </c>
      <c r="C1956" t="s">
        <v>6474</v>
      </c>
      <c r="D1956">
        <v>61</v>
      </c>
      <c r="E1956" t="s">
        <v>19</v>
      </c>
      <c r="F1956" t="s">
        <v>149</v>
      </c>
      <c r="G1956" s="1">
        <v>43912</v>
      </c>
      <c r="H1956" t="s">
        <v>45</v>
      </c>
      <c r="I1956" t="s">
        <v>113</v>
      </c>
      <c r="J1956" s="3" t="s">
        <v>6475</v>
      </c>
      <c r="K1956" t="s">
        <v>39</v>
      </c>
      <c r="L1956" t="s">
        <v>6476</v>
      </c>
      <c r="M1956" t="s">
        <v>143</v>
      </c>
      <c r="N1956" t="s">
        <v>83</v>
      </c>
      <c r="O1956" s="2">
        <v>45077.95107638889</v>
      </c>
      <c r="P1956" s="2">
        <v>45078.647604166668</v>
      </c>
      <c r="Q1956">
        <v>5</v>
      </c>
      <c r="R1956" t="str">
        <f t="shared" ca="1" si="30"/>
        <v>Sara</v>
      </c>
      <c r="S1956" t="str">
        <f>IFERROR(TEXT(DATEVALUE(LEFT(Table1[[#This Row],[Date of Purchase]],10)), "MMMM"), TEXT(Table1[[#This Row],[Date of Purchase]], "MMMM"))</f>
        <v>March</v>
      </c>
      <c r="T1956" t="str">
        <f>IF(OR(
  AND(Table1[[#This Row],[Ticket Priority]]="Critical", Table1[[#This Row],[Ticket Status]]&lt;&gt;"Closed"),
  AND(Table1[[#This Row],[Ticket Priority]]="High", Table1[[#This Row],[Ticket Status]]="Open")
), "Yes", "No")</f>
        <v>No</v>
      </c>
      <c r="U1956" s="4" t="str">
        <f>IF(Table1[[#This Row],[Ticket Status]]="Closed","Yes","No")</f>
        <v>Yes</v>
      </c>
      <c r="V1956" s="4" t="str">
        <f>IF(Table1[[#This Row],[Ticket Status]]="Pending Customer Response","Yes","No")</f>
        <v>No</v>
      </c>
      <c r="W1956" s="5">
        <f ca="1">COUNTIFS(Table1[Agent_name],Table1[[#This Row],[Agent_name]],Table1[Month],Table1[[#This Row],[Month]])/160</f>
        <v>0.55625000000000002</v>
      </c>
    </row>
    <row r="1957" spans="1:23" x14ac:dyDescent="0.25">
      <c r="A1957">
        <v>1956</v>
      </c>
      <c r="B1957" t="s">
        <v>6477</v>
      </c>
      <c r="C1957" t="s">
        <v>6478</v>
      </c>
      <c r="D1957">
        <v>37</v>
      </c>
      <c r="E1957" t="s">
        <v>58</v>
      </c>
      <c r="F1957" t="s">
        <v>219</v>
      </c>
      <c r="G1957" s="1">
        <v>44067</v>
      </c>
      <c r="H1957" t="s">
        <v>67</v>
      </c>
      <c r="I1957" t="s">
        <v>99</v>
      </c>
      <c r="J1957" s="3" t="s">
        <v>6479</v>
      </c>
      <c r="K1957" t="s">
        <v>24</v>
      </c>
      <c r="M1957" t="s">
        <v>89</v>
      </c>
      <c r="N1957" t="s">
        <v>33</v>
      </c>
      <c r="O1957" s="2">
        <v>45078.626087962963</v>
      </c>
      <c r="Q1957">
        <v>5</v>
      </c>
      <c r="R1957" t="str">
        <f t="shared" ca="1" si="30"/>
        <v>Sara</v>
      </c>
      <c r="S1957" t="str">
        <f>IFERROR(TEXT(DATEVALUE(LEFT(Table1[[#This Row],[Date of Purchase]],10)), "MMMM"), TEXT(Table1[[#This Row],[Date of Purchase]], "MMMM"))</f>
        <v>August</v>
      </c>
      <c r="T1957" t="str">
        <f>IF(OR(
  AND(Table1[[#This Row],[Ticket Priority]]="Critical", Table1[[#This Row],[Ticket Status]]&lt;&gt;"Closed"),
  AND(Table1[[#This Row],[Ticket Priority]]="High", Table1[[#This Row],[Ticket Status]]="Open")
), "Yes", "No")</f>
        <v>No</v>
      </c>
      <c r="U1957" s="4" t="str">
        <f>IF(Table1[[#This Row],[Ticket Status]]="Closed","Yes","No")</f>
        <v>No</v>
      </c>
      <c r="V1957" s="4" t="str">
        <f>IF(Table1[[#This Row],[Ticket Status]]="Pending Customer Response","Yes","No")</f>
        <v>Yes</v>
      </c>
      <c r="W1957" s="5">
        <f ca="1">COUNTIFS(Table1[Agent_name],Table1[[#This Row],[Agent_name]],Table1[Month],Table1[[#This Row],[Month]])/160</f>
        <v>0.8</v>
      </c>
    </row>
    <row r="1958" spans="1:23" x14ac:dyDescent="0.25">
      <c r="A1958">
        <v>1957</v>
      </c>
      <c r="B1958" t="s">
        <v>6480</v>
      </c>
      <c r="C1958" t="s">
        <v>6481</v>
      </c>
      <c r="D1958">
        <v>24</v>
      </c>
      <c r="E1958" t="s">
        <v>29</v>
      </c>
      <c r="F1958" t="s">
        <v>317</v>
      </c>
      <c r="G1958" s="1">
        <v>44048</v>
      </c>
      <c r="H1958" t="s">
        <v>21</v>
      </c>
      <c r="I1958" t="s">
        <v>93</v>
      </c>
      <c r="J1958" s="3" t="s">
        <v>6482</v>
      </c>
      <c r="K1958" t="s">
        <v>39</v>
      </c>
      <c r="L1958" t="s">
        <v>6483</v>
      </c>
      <c r="M1958" t="s">
        <v>143</v>
      </c>
      <c r="N1958" t="s">
        <v>83</v>
      </c>
      <c r="O1958" s="2">
        <v>45078.233055555553</v>
      </c>
      <c r="P1958" s="2">
        <v>45078.364999999998</v>
      </c>
      <c r="Q1958">
        <v>1</v>
      </c>
      <c r="R1958" t="str">
        <f t="shared" ca="1" si="30"/>
        <v>Ravi</v>
      </c>
      <c r="S1958" t="str">
        <f>IFERROR(TEXT(DATEVALUE(LEFT(Table1[[#This Row],[Date of Purchase]],10)), "MMMM"), TEXT(Table1[[#This Row],[Date of Purchase]], "MMMM"))</f>
        <v>August</v>
      </c>
      <c r="T1958" t="str">
        <f>IF(OR(
  AND(Table1[[#This Row],[Ticket Priority]]="Critical", Table1[[#This Row],[Ticket Status]]&lt;&gt;"Closed"),
  AND(Table1[[#This Row],[Ticket Priority]]="High", Table1[[#This Row],[Ticket Status]]="Open")
), "Yes", "No")</f>
        <v>No</v>
      </c>
      <c r="U1958" s="4" t="str">
        <f>IF(Table1[[#This Row],[Ticket Status]]="Closed","Yes","No")</f>
        <v>Yes</v>
      </c>
      <c r="V1958" s="4" t="str">
        <f>IF(Table1[[#This Row],[Ticket Status]]="Pending Customer Response","Yes","No")</f>
        <v>No</v>
      </c>
      <c r="W1958" s="5">
        <f ca="1">COUNTIFS(Table1[Agent_name],Table1[[#This Row],[Agent_name]],Table1[Month],Table1[[#This Row],[Month]])/160</f>
        <v>0.65625</v>
      </c>
    </row>
    <row r="1959" spans="1:23" x14ac:dyDescent="0.25">
      <c r="A1959">
        <v>1958</v>
      </c>
      <c r="B1959" t="s">
        <v>6484</v>
      </c>
      <c r="C1959" t="s">
        <v>6485</v>
      </c>
      <c r="D1959">
        <v>60</v>
      </c>
      <c r="E1959" t="s">
        <v>58</v>
      </c>
      <c r="F1959" t="s">
        <v>456</v>
      </c>
      <c r="G1959" s="1">
        <v>43915</v>
      </c>
      <c r="H1959" t="s">
        <v>67</v>
      </c>
      <c r="I1959" t="s">
        <v>99</v>
      </c>
      <c r="J1959" s="3" t="s">
        <v>6486</v>
      </c>
      <c r="K1959" t="s">
        <v>39</v>
      </c>
      <c r="L1959" t="s">
        <v>6487</v>
      </c>
      <c r="M1959" t="s">
        <v>143</v>
      </c>
      <c r="N1959" t="s">
        <v>55</v>
      </c>
      <c r="O1959" s="2">
        <v>45078.262928240743</v>
      </c>
      <c r="P1959" s="2">
        <v>45078.301122685189</v>
      </c>
      <c r="Q1959">
        <v>3</v>
      </c>
      <c r="R1959" t="str">
        <f t="shared" ca="1" si="30"/>
        <v>Neha</v>
      </c>
      <c r="S1959" t="str">
        <f>IFERROR(TEXT(DATEVALUE(LEFT(Table1[[#This Row],[Date of Purchase]],10)), "MMMM"), TEXT(Table1[[#This Row],[Date of Purchase]], "MMMM"))</f>
        <v>March</v>
      </c>
      <c r="T1959" t="str">
        <f>IF(OR(
  AND(Table1[[#This Row],[Ticket Priority]]="Critical", Table1[[#This Row],[Ticket Status]]&lt;&gt;"Closed"),
  AND(Table1[[#This Row],[Ticket Priority]]="High", Table1[[#This Row],[Ticket Status]]="Open")
), "Yes", "No")</f>
        <v>No</v>
      </c>
      <c r="U1959" s="4" t="str">
        <f>IF(Table1[[#This Row],[Ticket Status]]="Closed","Yes","No")</f>
        <v>Yes</v>
      </c>
      <c r="V1959" s="4" t="str">
        <f>IF(Table1[[#This Row],[Ticket Status]]="Pending Customer Response","Yes","No")</f>
        <v>No</v>
      </c>
      <c r="W1959" s="5">
        <f ca="1">COUNTIFS(Table1[Agent_name],Table1[[#This Row],[Agent_name]],Table1[Month],Table1[[#This Row],[Month]])/160</f>
        <v>0.16875000000000001</v>
      </c>
    </row>
    <row r="1960" spans="1:23" x14ac:dyDescent="0.25">
      <c r="A1960">
        <v>1959</v>
      </c>
      <c r="B1960" t="s">
        <v>6488</v>
      </c>
      <c r="C1960" t="s">
        <v>6489</v>
      </c>
      <c r="D1960">
        <v>45</v>
      </c>
      <c r="E1960" t="s">
        <v>19</v>
      </c>
      <c r="F1960" t="s">
        <v>30</v>
      </c>
      <c r="G1960" s="1">
        <v>43999</v>
      </c>
      <c r="H1960" t="s">
        <v>59</v>
      </c>
      <c r="I1960" t="s">
        <v>37</v>
      </c>
      <c r="J1960" s="3" t="s">
        <v>6490</v>
      </c>
      <c r="K1960" t="s">
        <v>62</v>
      </c>
      <c r="M1960" t="s">
        <v>25</v>
      </c>
      <c r="N1960" t="s">
        <v>83</v>
      </c>
      <c r="Q1960">
        <v>5</v>
      </c>
      <c r="R1960" t="str">
        <f t="shared" ca="1" si="30"/>
        <v>Arjun</v>
      </c>
      <c r="S1960" t="str">
        <f>IFERROR(TEXT(DATEVALUE(LEFT(Table1[[#This Row],[Date of Purchase]],10)), "MMMM"), TEXT(Table1[[#This Row],[Date of Purchase]], "MMMM"))</f>
        <v>June</v>
      </c>
      <c r="T1960" t="str">
        <f>IF(OR(
  AND(Table1[[#This Row],[Ticket Priority]]="Critical", Table1[[#This Row],[Ticket Status]]&lt;&gt;"Closed"),
  AND(Table1[[#This Row],[Ticket Priority]]="High", Table1[[#This Row],[Ticket Status]]="Open")
), "Yes", "No")</f>
        <v>Yes</v>
      </c>
      <c r="U1960" s="4" t="str">
        <f>IF(Table1[[#This Row],[Ticket Status]]="Closed","Yes","No")</f>
        <v>No</v>
      </c>
      <c r="V1960" s="4" t="str">
        <f>IF(Table1[[#This Row],[Ticket Status]]="Pending Customer Response","Yes","No")</f>
        <v>No</v>
      </c>
      <c r="W1960" s="5">
        <f ca="1">COUNTIFS(Table1[Agent_name],Table1[[#This Row],[Agent_name]],Table1[Month],Table1[[#This Row],[Month]])/160</f>
        <v>0.28749999999999998</v>
      </c>
    </row>
    <row r="1961" spans="1:23" x14ac:dyDescent="0.25">
      <c r="A1961">
        <v>1960</v>
      </c>
      <c r="B1961" t="s">
        <v>6491</v>
      </c>
      <c r="C1961" t="s">
        <v>6492</v>
      </c>
      <c r="D1961">
        <v>38</v>
      </c>
      <c r="E1961" t="s">
        <v>58</v>
      </c>
      <c r="F1961" t="s">
        <v>103</v>
      </c>
      <c r="G1961" s="1">
        <v>43898</v>
      </c>
      <c r="H1961" t="s">
        <v>67</v>
      </c>
      <c r="I1961" t="s">
        <v>150</v>
      </c>
      <c r="J1961" s="3" t="s">
        <v>6493</v>
      </c>
      <c r="K1961" t="s">
        <v>62</v>
      </c>
      <c r="M1961" t="s">
        <v>89</v>
      </c>
      <c r="N1961" t="s">
        <v>83</v>
      </c>
      <c r="Q1961">
        <v>5</v>
      </c>
      <c r="R1961" t="str">
        <f t="shared" ca="1" si="30"/>
        <v>Karan</v>
      </c>
      <c r="S1961" t="str">
        <f>IFERROR(TEXT(DATEVALUE(LEFT(Table1[[#This Row],[Date of Purchase]],10)), "MMMM"), TEXT(Table1[[#This Row],[Date of Purchase]], "MMMM"))</f>
        <v>March</v>
      </c>
      <c r="T1961" t="str">
        <f>IF(OR(
  AND(Table1[[#This Row],[Ticket Priority]]="Critical", Table1[[#This Row],[Ticket Status]]&lt;&gt;"Closed"),
  AND(Table1[[#This Row],[Ticket Priority]]="High", Table1[[#This Row],[Ticket Status]]="Open")
), "Yes", "No")</f>
        <v>Yes</v>
      </c>
      <c r="U1961" s="4" t="str">
        <f>IF(Table1[[#This Row],[Ticket Status]]="Closed","Yes","No")</f>
        <v>No</v>
      </c>
      <c r="V1961" s="4" t="str">
        <f>IF(Table1[[#This Row],[Ticket Status]]="Pending Customer Response","Yes","No")</f>
        <v>No</v>
      </c>
      <c r="W1961" s="5">
        <f ca="1">COUNTIFS(Table1[Agent_name],Table1[[#This Row],[Agent_name]],Table1[Month],Table1[[#This Row],[Month]])/160</f>
        <v>0.21249999999999999</v>
      </c>
    </row>
    <row r="1962" spans="1:23" x14ac:dyDescent="0.25">
      <c r="A1962">
        <v>1961</v>
      </c>
      <c r="B1962" t="s">
        <v>6494</v>
      </c>
      <c r="C1962" t="s">
        <v>6495</v>
      </c>
      <c r="D1962">
        <v>52</v>
      </c>
      <c r="E1962" t="s">
        <v>29</v>
      </c>
      <c r="F1962" t="s">
        <v>219</v>
      </c>
      <c r="G1962" s="1">
        <v>44054</v>
      </c>
      <c r="H1962" t="s">
        <v>66</v>
      </c>
      <c r="I1962" t="s">
        <v>37</v>
      </c>
      <c r="J1962" s="3" t="s">
        <v>6496</v>
      </c>
      <c r="K1962" t="s">
        <v>24</v>
      </c>
      <c r="M1962" t="s">
        <v>143</v>
      </c>
      <c r="N1962" t="s">
        <v>33</v>
      </c>
      <c r="O1962" s="2">
        <v>45078.062280092592</v>
      </c>
      <c r="Q1962">
        <v>5</v>
      </c>
      <c r="R1962" t="str">
        <f t="shared" ca="1" si="30"/>
        <v>Arjun</v>
      </c>
      <c r="S1962" t="str">
        <f>IFERROR(TEXT(DATEVALUE(LEFT(Table1[[#This Row],[Date of Purchase]],10)), "MMMM"), TEXT(Table1[[#This Row],[Date of Purchase]], "MMMM"))</f>
        <v>August</v>
      </c>
      <c r="T1962" t="str">
        <f>IF(OR(
  AND(Table1[[#This Row],[Ticket Priority]]="Critical", Table1[[#This Row],[Ticket Status]]&lt;&gt;"Closed"),
  AND(Table1[[#This Row],[Ticket Priority]]="High", Table1[[#This Row],[Ticket Status]]="Open")
), "Yes", "No")</f>
        <v>No</v>
      </c>
      <c r="U1962" s="4" t="str">
        <f>IF(Table1[[#This Row],[Ticket Status]]="Closed","Yes","No")</f>
        <v>No</v>
      </c>
      <c r="V1962" s="4" t="str">
        <f>IF(Table1[[#This Row],[Ticket Status]]="Pending Customer Response","Yes","No")</f>
        <v>Yes</v>
      </c>
      <c r="W1962" s="5">
        <f ca="1">COUNTIFS(Table1[Agent_name],Table1[[#This Row],[Agent_name]],Table1[Month],Table1[[#This Row],[Month]])/160</f>
        <v>0.20624999999999999</v>
      </c>
    </row>
    <row r="1963" spans="1:23" x14ac:dyDescent="0.25">
      <c r="A1963">
        <v>1962</v>
      </c>
      <c r="B1963" t="s">
        <v>6497</v>
      </c>
      <c r="C1963" t="s">
        <v>5833</v>
      </c>
      <c r="D1963">
        <v>31</v>
      </c>
      <c r="E1963" t="s">
        <v>29</v>
      </c>
      <c r="F1963" t="s">
        <v>421</v>
      </c>
      <c r="G1963" s="1">
        <v>44012</v>
      </c>
      <c r="H1963" t="s">
        <v>45</v>
      </c>
      <c r="I1963" t="s">
        <v>22</v>
      </c>
      <c r="J1963" s="3" t="s">
        <v>6498</v>
      </c>
      <c r="K1963" t="s">
        <v>39</v>
      </c>
      <c r="L1963" t="s">
        <v>6499</v>
      </c>
      <c r="M1963" t="s">
        <v>143</v>
      </c>
      <c r="N1963" t="s">
        <v>33</v>
      </c>
      <c r="O1963" s="2">
        <v>45078.22896990741</v>
      </c>
      <c r="P1963" s="2">
        <v>45078.577581018515</v>
      </c>
      <c r="Q1963">
        <v>1</v>
      </c>
      <c r="R1963" t="str">
        <f t="shared" ca="1" si="30"/>
        <v>Sara</v>
      </c>
      <c r="S1963" t="str">
        <f>IFERROR(TEXT(DATEVALUE(LEFT(Table1[[#This Row],[Date of Purchase]],10)), "MMMM"), TEXT(Table1[[#This Row],[Date of Purchase]], "MMMM"))</f>
        <v>June</v>
      </c>
      <c r="T1963" t="str">
        <f>IF(OR(
  AND(Table1[[#This Row],[Ticket Priority]]="Critical", Table1[[#This Row],[Ticket Status]]&lt;&gt;"Closed"),
  AND(Table1[[#This Row],[Ticket Priority]]="High", Table1[[#This Row],[Ticket Status]]="Open")
), "Yes", "No")</f>
        <v>No</v>
      </c>
      <c r="U1963" s="4" t="str">
        <f>IF(Table1[[#This Row],[Ticket Status]]="Closed","Yes","No")</f>
        <v>Yes</v>
      </c>
      <c r="V1963" s="4" t="str">
        <f>IF(Table1[[#This Row],[Ticket Status]]="Pending Customer Response","Yes","No")</f>
        <v>No</v>
      </c>
      <c r="W1963" s="5">
        <f ca="1">COUNTIFS(Table1[Agent_name],Table1[[#This Row],[Agent_name]],Table1[Month],Table1[[#This Row],[Month]])/160</f>
        <v>0.65</v>
      </c>
    </row>
    <row r="1964" spans="1:23" x14ac:dyDescent="0.25">
      <c r="A1964">
        <v>1963</v>
      </c>
      <c r="B1964" t="s">
        <v>6500</v>
      </c>
      <c r="C1964" t="s">
        <v>6501</v>
      </c>
      <c r="D1964">
        <v>67</v>
      </c>
      <c r="E1964" t="s">
        <v>29</v>
      </c>
      <c r="F1964" t="s">
        <v>125</v>
      </c>
      <c r="G1964" s="1">
        <v>44215</v>
      </c>
      <c r="H1964" t="s">
        <v>21</v>
      </c>
      <c r="I1964" t="s">
        <v>150</v>
      </c>
      <c r="J1964" s="3" t="s">
        <v>6502</v>
      </c>
      <c r="K1964" t="s">
        <v>62</v>
      </c>
      <c r="M1964" t="s">
        <v>41</v>
      </c>
      <c r="N1964" t="s">
        <v>26</v>
      </c>
      <c r="Q1964">
        <v>5</v>
      </c>
      <c r="R1964" t="str">
        <f t="shared" ca="1" si="30"/>
        <v>Priya</v>
      </c>
      <c r="S1964" t="str">
        <f>IFERROR(TEXT(DATEVALUE(LEFT(Table1[[#This Row],[Date of Purchase]],10)), "MMMM"), TEXT(Table1[[#This Row],[Date of Purchase]], "MMMM"))</f>
        <v>January</v>
      </c>
      <c r="T1964" t="str">
        <f>IF(OR(
  AND(Table1[[#This Row],[Ticket Priority]]="Critical", Table1[[#This Row],[Ticket Status]]&lt;&gt;"Closed"),
  AND(Table1[[#This Row],[Ticket Priority]]="High", Table1[[#This Row],[Ticket Status]]="Open")
), "Yes", "No")</f>
        <v>No</v>
      </c>
      <c r="U1964" s="4" t="str">
        <f>IF(Table1[[#This Row],[Ticket Status]]="Closed","Yes","No")</f>
        <v>No</v>
      </c>
      <c r="V1964" s="4" t="str">
        <f>IF(Table1[[#This Row],[Ticket Status]]="Pending Customer Response","Yes","No")</f>
        <v>No</v>
      </c>
      <c r="W1964" s="5">
        <f ca="1">COUNTIFS(Table1[Agent_name],Table1[[#This Row],[Agent_name]],Table1[Month],Table1[[#This Row],[Month]])/160</f>
        <v>0.51875000000000004</v>
      </c>
    </row>
    <row r="1965" spans="1:23" x14ac:dyDescent="0.25">
      <c r="A1965">
        <v>1964</v>
      </c>
      <c r="B1965" t="s">
        <v>6503</v>
      </c>
      <c r="C1965" t="s">
        <v>6504</v>
      </c>
      <c r="D1965">
        <v>35</v>
      </c>
      <c r="E1965" t="s">
        <v>29</v>
      </c>
      <c r="F1965" t="s">
        <v>211</v>
      </c>
      <c r="G1965" s="1">
        <v>44113</v>
      </c>
      <c r="H1965" t="s">
        <v>66</v>
      </c>
      <c r="I1965" t="s">
        <v>31</v>
      </c>
      <c r="J1965" s="3" t="s">
        <v>6505</v>
      </c>
      <c r="K1965" t="s">
        <v>24</v>
      </c>
      <c r="M1965" t="s">
        <v>143</v>
      </c>
      <c r="N1965" t="s">
        <v>33</v>
      </c>
      <c r="O1965" s="2">
        <v>45078.360960648148</v>
      </c>
      <c r="Q1965">
        <v>5</v>
      </c>
      <c r="R1965" t="str">
        <f t="shared" ca="1" si="30"/>
        <v>Sara</v>
      </c>
      <c r="S1965" t="str">
        <f>IFERROR(TEXT(DATEVALUE(LEFT(Table1[[#This Row],[Date of Purchase]],10)), "MMMM"), TEXT(Table1[[#This Row],[Date of Purchase]], "MMMM"))</f>
        <v>October</v>
      </c>
      <c r="T1965" t="str">
        <f>IF(OR(
  AND(Table1[[#This Row],[Ticket Priority]]="Critical", Table1[[#This Row],[Ticket Status]]&lt;&gt;"Closed"),
  AND(Table1[[#This Row],[Ticket Priority]]="High", Table1[[#This Row],[Ticket Status]]="Open")
), "Yes", "No")</f>
        <v>No</v>
      </c>
      <c r="U1965" s="4" t="str">
        <f>IF(Table1[[#This Row],[Ticket Status]]="Closed","Yes","No")</f>
        <v>No</v>
      </c>
      <c r="V1965" s="4" t="str">
        <f>IF(Table1[[#This Row],[Ticket Status]]="Pending Customer Response","Yes","No")</f>
        <v>Yes</v>
      </c>
      <c r="W1965" s="5">
        <f ca="1">COUNTIFS(Table1[Agent_name],Table1[[#This Row],[Agent_name]],Table1[Month],Table1[[#This Row],[Month]])/160</f>
        <v>0.66874999999999996</v>
      </c>
    </row>
    <row r="1966" spans="1:23" x14ac:dyDescent="0.25">
      <c r="A1966">
        <v>1965</v>
      </c>
      <c r="B1966" t="s">
        <v>6506</v>
      </c>
      <c r="C1966" t="s">
        <v>6507</v>
      </c>
      <c r="D1966">
        <v>42</v>
      </c>
      <c r="E1966" t="s">
        <v>29</v>
      </c>
      <c r="F1966" t="s">
        <v>173</v>
      </c>
      <c r="G1966" s="1">
        <v>44258</v>
      </c>
      <c r="H1966" t="s">
        <v>67</v>
      </c>
      <c r="I1966" t="s">
        <v>59</v>
      </c>
      <c r="J1966" s="3" t="s">
        <v>6508</v>
      </c>
      <c r="K1966" t="s">
        <v>24</v>
      </c>
      <c r="M1966" t="s">
        <v>143</v>
      </c>
      <c r="N1966" t="s">
        <v>83</v>
      </c>
      <c r="O1966" s="2">
        <v>45078.866539351853</v>
      </c>
      <c r="R1966" t="str">
        <f t="shared" ca="1" si="30"/>
        <v>Meera</v>
      </c>
      <c r="S1966" t="str">
        <f>IFERROR(TEXT(DATEVALUE(LEFT(Table1[[#This Row],[Date of Purchase]],10)), "MMMM"), TEXT(Table1[[#This Row],[Date of Purchase]], "MMMM"))</f>
        <v>March</v>
      </c>
      <c r="T1966" t="str">
        <f>IF(OR(
  AND(Table1[[#This Row],[Ticket Priority]]="Critical", Table1[[#This Row],[Ticket Status]]&lt;&gt;"Closed"),
  AND(Table1[[#This Row],[Ticket Priority]]="High", Table1[[#This Row],[Ticket Status]]="Open")
), "Yes", "No")</f>
        <v>No</v>
      </c>
      <c r="U1966" s="4" t="str">
        <f>IF(Table1[[#This Row],[Ticket Status]]="Closed","Yes","No")</f>
        <v>No</v>
      </c>
      <c r="V1966" s="4" t="str">
        <f>IF(Table1[[#This Row],[Ticket Status]]="Pending Customer Response","Yes","No")</f>
        <v>Yes</v>
      </c>
      <c r="W1966" s="5">
        <f ca="1">COUNTIFS(Table1[Agent_name],Table1[[#This Row],[Agent_name]],Table1[Month],Table1[[#This Row],[Month]])/160</f>
        <v>0.21249999999999999</v>
      </c>
    </row>
    <row r="1967" spans="1:23" x14ac:dyDescent="0.25">
      <c r="A1967">
        <v>1966</v>
      </c>
      <c r="B1967" t="s">
        <v>6509</v>
      </c>
      <c r="C1967" t="s">
        <v>6510</v>
      </c>
      <c r="D1967">
        <v>30</v>
      </c>
      <c r="E1967" t="s">
        <v>29</v>
      </c>
      <c r="F1967" t="s">
        <v>397</v>
      </c>
      <c r="G1967" s="1">
        <v>44312</v>
      </c>
      <c r="H1967" t="s">
        <v>45</v>
      </c>
      <c r="I1967" t="s">
        <v>46</v>
      </c>
      <c r="J1967" s="3" t="s">
        <v>6511</v>
      </c>
      <c r="K1967" t="s">
        <v>39</v>
      </c>
      <c r="L1967" t="s">
        <v>6512</v>
      </c>
      <c r="M1967" t="s">
        <v>143</v>
      </c>
      <c r="N1967" t="s">
        <v>33</v>
      </c>
      <c r="O1967" s="2">
        <v>45078.091562499998</v>
      </c>
      <c r="P1967" s="2">
        <v>45078.042951388888</v>
      </c>
      <c r="Q1967">
        <v>4</v>
      </c>
      <c r="R1967" t="str">
        <f t="shared" ca="1" si="30"/>
        <v>Sara</v>
      </c>
      <c r="S1967" t="str">
        <f>IFERROR(TEXT(DATEVALUE(LEFT(Table1[[#This Row],[Date of Purchase]],10)), "MMMM"), TEXT(Table1[[#This Row],[Date of Purchase]], "MMMM"))</f>
        <v>April</v>
      </c>
      <c r="T1967" t="str">
        <f>IF(OR(
  AND(Table1[[#This Row],[Ticket Priority]]="Critical", Table1[[#This Row],[Ticket Status]]&lt;&gt;"Closed"),
  AND(Table1[[#This Row],[Ticket Priority]]="High", Table1[[#This Row],[Ticket Status]]="Open")
), "Yes", "No")</f>
        <v>No</v>
      </c>
      <c r="U1967" s="4" t="str">
        <f>IF(Table1[[#This Row],[Ticket Status]]="Closed","Yes","No")</f>
        <v>Yes</v>
      </c>
      <c r="V1967" s="4" t="str">
        <f>IF(Table1[[#This Row],[Ticket Status]]="Pending Customer Response","Yes","No")</f>
        <v>No</v>
      </c>
      <c r="W1967" s="5">
        <f ca="1">COUNTIFS(Table1[Agent_name],Table1[[#This Row],[Agent_name]],Table1[Month],Table1[[#This Row],[Month]])/160</f>
        <v>0.75624999999999998</v>
      </c>
    </row>
    <row r="1968" spans="1:23" x14ac:dyDescent="0.25">
      <c r="A1968">
        <v>1967</v>
      </c>
      <c r="B1968" t="s">
        <v>6513</v>
      </c>
      <c r="C1968" t="s">
        <v>6514</v>
      </c>
      <c r="D1968">
        <v>23</v>
      </c>
      <c r="E1968" t="s">
        <v>29</v>
      </c>
      <c r="F1968" t="s">
        <v>485</v>
      </c>
      <c r="G1968" s="1">
        <v>43884</v>
      </c>
      <c r="H1968" t="s">
        <v>66</v>
      </c>
      <c r="I1968" t="s">
        <v>59</v>
      </c>
      <c r="J1968" s="3" t="s">
        <v>6515</v>
      </c>
      <c r="K1968" t="s">
        <v>62</v>
      </c>
      <c r="M1968" t="s">
        <v>89</v>
      </c>
      <c r="N1968" t="s">
        <v>33</v>
      </c>
      <c r="R1968" t="str">
        <f t="shared" ca="1" si="30"/>
        <v>Mohit</v>
      </c>
      <c r="S1968" t="str">
        <f>IFERROR(TEXT(DATEVALUE(LEFT(Table1[[#This Row],[Date of Purchase]],10)), "MMMM"), TEXT(Table1[[#This Row],[Date of Purchase]], "MMMM"))</f>
        <v>February</v>
      </c>
      <c r="T1968" t="str">
        <f>IF(OR(
  AND(Table1[[#This Row],[Ticket Priority]]="Critical", Table1[[#This Row],[Ticket Status]]&lt;&gt;"Closed"),
  AND(Table1[[#This Row],[Ticket Priority]]="High", Table1[[#This Row],[Ticket Status]]="Open")
), "Yes", "No")</f>
        <v>Yes</v>
      </c>
      <c r="U1968" s="4" t="str">
        <f>IF(Table1[[#This Row],[Ticket Status]]="Closed","Yes","No")</f>
        <v>No</v>
      </c>
      <c r="V1968" s="4" t="str">
        <f>IF(Table1[[#This Row],[Ticket Status]]="Pending Customer Response","Yes","No")</f>
        <v>No</v>
      </c>
      <c r="W1968" s="5">
        <f ca="1">COUNTIFS(Table1[Agent_name],Table1[[#This Row],[Agent_name]],Table1[Month],Table1[[#This Row],[Month]])/160</f>
        <v>0.52500000000000002</v>
      </c>
    </row>
    <row r="1969" spans="1:23" x14ac:dyDescent="0.25">
      <c r="A1969">
        <v>1968</v>
      </c>
      <c r="B1969" t="s">
        <v>6516</v>
      </c>
      <c r="C1969" t="s">
        <v>6517</v>
      </c>
      <c r="D1969">
        <v>19</v>
      </c>
      <c r="E1969" t="s">
        <v>58</v>
      </c>
      <c r="F1969" t="s">
        <v>207</v>
      </c>
      <c r="G1969" s="1">
        <v>44490</v>
      </c>
      <c r="H1969" t="s">
        <v>45</v>
      </c>
      <c r="I1969" t="s">
        <v>67</v>
      </c>
      <c r="J1969" s="3" t="s">
        <v>6518</v>
      </c>
      <c r="K1969" t="s">
        <v>39</v>
      </c>
      <c r="L1969" t="s">
        <v>6519</v>
      </c>
      <c r="M1969" t="s">
        <v>25</v>
      </c>
      <c r="N1969" t="s">
        <v>33</v>
      </c>
      <c r="O1969" s="2">
        <v>45078.679791666669</v>
      </c>
      <c r="P1969" s="2">
        <v>45078.546458333331</v>
      </c>
      <c r="Q1969">
        <v>2</v>
      </c>
      <c r="R1969" t="str">
        <f t="shared" ca="1" si="30"/>
        <v>Sara</v>
      </c>
      <c r="S1969" t="str">
        <f>IFERROR(TEXT(DATEVALUE(LEFT(Table1[[#This Row],[Date of Purchase]],10)), "MMMM"), TEXT(Table1[[#This Row],[Date of Purchase]], "MMMM"))</f>
        <v>October</v>
      </c>
      <c r="T1969" t="str">
        <f>IF(OR(
  AND(Table1[[#This Row],[Ticket Priority]]="Critical", Table1[[#This Row],[Ticket Status]]&lt;&gt;"Closed"),
  AND(Table1[[#This Row],[Ticket Priority]]="High", Table1[[#This Row],[Ticket Status]]="Open")
), "Yes", "No")</f>
        <v>No</v>
      </c>
      <c r="U1969" s="4" t="str">
        <f>IF(Table1[[#This Row],[Ticket Status]]="Closed","Yes","No")</f>
        <v>Yes</v>
      </c>
      <c r="V1969" s="4" t="str">
        <f>IF(Table1[[#This Row],[Ticket Status]]="Pending Customer Response","Yes","No")</f>
        <v>No</v>
      </c>
      <c r="W1969" s="5">
        <f ca="1">COUNTIFS(Table1[Agent_name],Table1[[#This Row],[Agent_name]],Table1[Month],Table1[[#This Row],[Month]])/160</f>
        <v>0.66874999999999996</v>
      </c>
    </row>
    <row r="1970" spans="1:23" x14ac:dyDescent="0.25">
      <c r="A1970">
        <v>1969</v>
      </c>
      <c r="B1970" t="s">
        <v>834</v>
      </c>
      <c r="C1970" t="s">
        <v>6520</v>
      </c>
      <c r="D1970">
        <v>27</v>
      </c>
      <c r="E1970" t="s">
        <v>19</v>
      </c>
      <c r="F1970" t="s">
        <v>117</v>
      </c>
      <c r="G1970" s="1">
        <v>44134</v>
      </c>
      <c r="H1970" t="s">
        <v>59</v>
      </c>
      <c r="I1970" t="s">
        <v>77</v>
      </c>
      <c r="J1970" s="3" t="s">
        <v>6521</v>
      </c>
      <c r="K1970" t="s">
        <v>24</v>
      </c>
      <c r="M1970" t="s">
        <v>89</v>
      </c>
      <c r="N1970" t="s">
        <v>83</v>
      </c>
      <c r="O1970" s="2">
        <v>45077.972870370373</v>
      </c>
      <c r="R1970" t="str">
        <f t="shared" ca="1" si="30"/>
        <v>Rahul</v>
      </c>
      <c r="S1970" t="str">
        <f>IFERROR(TEXT(DATEVALUE(LEFT(Table1[[#This Row],[Date of Purchase]],10)), "MMMM"), TEXT(Table1[[#This Row],[Date of Purchase]], "MMMM"))</f>
        <v>October</v>
      </c>
      <c r="T1970" t="str">
        <f>IF(OR(
  AND(Table1[[#This Row],[Ticket Priority]]="Critical", Table1[[#This Row],[Ticket Status]]&lt;&gt;"Closed"),
  AND(Table1[[#This Row],[Ticket Priority]]="High", Table1[[#This Row],[Ticket Status]]="Open")
), "Yes", "No")</f>
        <v>No</v>
      </c>
      <c r="U1970" s="4" t="str">
        <f>IF(Table1[[#This Row],[Ticket Status]]="Closed","Yes","No")</f>
        <v>No</v>
      </c>
      <c r="V1970" s="4" t="str">
        <f>IF(Table1[[#This Row],[Ticket Status]]="Pending Customer Response","Yes","No")</f>
        <v>Yes</v>
      </c>
      <c r="W1970" s="5">
        <f ca="1">COUNTIFS(Table1[Agent_name],Table1[[#This Row],[Agent_name]],Table1[Month],Table1[[#This Row],[Month]])/160</f>
        <v>0.23125000000000001</v>
      </c>
    </row>
    <row r="1971" spans="1:23" x14ac:dyDescent="0.25">
      <c r="A1971">
        <v>1970</v>
      </c>
      <c r="B1971" t="s">
        <v>6522</v>
      </c>
      <c r="C1971" t="s">
        <v>6523</v>
      </c>
      <c r="D1971">
        <v>20</v>
      </c>
      <c r="E1971" t="s">
        <v>29</v>
      </c>
      <c r="F1971" t="s">
        <v>317</v>
      </c>
      <c r="G1971" s="1">
        <v>44388</v>
      </c>
      <c r="H1971" t="s">
        <v>67</v>
      </c>
      <c r="I1971" t="s">
        <v>99</v>
      </c>
      <c r="J1971" s="3" t="s">
        <v>6524</v>
      </c>
      <c r="K1971" t="s">
        <v>24</v>
      </c>
      <c r="M1971" t="s">
        <v>89</v>
      </c>
      <c r="N1971" t="s">
        <v>33</v>
      </c>
      <c r="O1971" s="2">
        <v>45078.230532407404</v>
      </c>
      <c r="R1971" t="str">
        <f t="shared" ca="1" si="30"/>
        <v>Aisha</v>
      </c>
      <c r="S1971" t="str">
        <f>IFERROR(TEXT(DATEVALUE(LEFT(Table1[[#This Row],[Date of Purchase]],10)), "MMMM"), TEXT(Table1[[#This Row],[Date of Purchase]], "MMMM"))</f>
        <v>July</v>
      </c>
      <c r="T1971" t="str">
        <f>IF(OR(
  AND(Table1[[#This Row],[Ticket Priority]]="Critical", Table1[[#This Row],[Ticket Status]]&lt;&gt;"Closed"),
  AND(Table1[[#This Row],[Ticket Priority]]="High", Table1[[#This Row],[Ticket Status]]="Open")
), "Yes", "No")</f>
        <v>No</v>
      </c>
      <c r="U1971" s="4" t="str">
        <f>IF(Table1[[#This Row],[Ticket Status]]="Closed","Yes","No")</f>
        <v>No</v>
      </c>
      <c r="V1971" s="4" t="str">
        <f>IF(Table1[[#This Row],[Ticket Status]]="Pending Customer Response","Yes","No")</f>
        <v>Yes</v>
      </c>
      <c r="W1971" s="5">
        <f ca="1">COUNTIFS(Table1[Agent_name],Table1[[#This Row],[Agent_name]],Table1[Month],Table1[[#This Row],[Month]])/160</f>
        <v>0.875</v>
      </c>
    </row>
    <row r="1972" spans="1:23" x14ac:dyDescent="0.25">
      <c r="A1972">
        <v>1971</v>
      </c>
      <c r="B1972" t="s">
        <v>6525</v>
      </c>
      <c r="C1972" t="s">
        <v>6526</v>
      </c>
      <c r="D1972">
        <v>20</v>
      </c>
      <c r="E1972" t="s">
        <v>19</v>
      </c>
      <c r="F1972" t="s">
        <v>65</v>
      </c>
      <c r="G1972" s="1">
        <v>44551</v>
      </c>
      <c r="H1972" t="s">
        <v>21</v>
      </c>
      <c r="I1972" t="s">
        <v>46</v>
      </c>
      <c r="J1972" s="3" t="s">
        <v>6527</v>
      </c>
      <c r="K1972" t="s">
        <v>24</v>
      </c>
      <c r="M1972" t="s">
        <v>25</v>
      </c>
      <c r="N1972" t="s">
        <v>83</v>
      </c>
      <c r="O1972" s="2">
        <v>45078.925694444442</v>
      </c>
      <c r="R1972" t="str">
        <f t="shared" ca="1" si="30"/>
        <v>Aisha</v>
      </c>
      <c r="S1972" t="str">
        <f>IFERROR(TEXT(DATEVALUE(LEFT(Table1[[#This Row],[Date of Purchase]],10)), "MMMM"), TEXT(Table1[[#This Row],[Date of Purchase]], "MMMM"))</f>
        <v>December</v>
      </c>
      <c r="T1972" t="str">
        <f>IF(OR(
  AND(Table1[[#This Row],[Ticket Priority]]="Critical", Table1[[#This Row],[Ticket Status]]&lt;&gt;"Closed"),
  AND(Table1[[#This Row],[Ticket Priority]]="High", Table1[[#This Row],[Ticket Status]]="Open")
), "Yes", "No")</f>
        <v>Yes</v>
      </c>
      <c r="U1972" s="4" t="str">
        <f>IF(Table1[[#This Row],[Ticket Status]]="Closed","Yes","No")</f>
        <v>No</v>
      </c>
      <c r="V1972" s="4" t="str">
        <f>IF(Table1[[#This Row],[Ticket Status]]="Pending Customer Response","Yes","No")</f>
        <v>Yes</v>
      </c>
      <c r="W1972" s="5">
        <f ca="1">COUNTIFS(Table1[Agent_name],Table1[[#This Row],[Agent_name]],Table1[Month],Table1[[#This Row],[Month]])/160</f>
        <v>0.91249999999999998</v>
      </c>
    </row>
    <row r="1973" spans="1:23" x14ac:dyDescent="0.25">
      <c r="A1973">
        <v>1972</v>
      </c>
      <c r="B1973" t="s">
        <v>6528</v>
      </c>
      <c r="C1973" t="s">
        <v>6529</v>
      </c>
      <c r="D1973">
        <v>59</v>
      </c>
      <c r="E1973" t="s">
        <v>19</v>
      </c>
      <c r="F1973" t="s">
        <v>242</v>
      </c>
      <c r="G1973" s="1">
        <v>44468</v>
      </c>
      <c r="H1973" t="s">
        <v>45</v>
      </c>
      <c r="I1973" t="s">
        <v>93</v>
      </c>
      <c r="J1973" s="3" t="s">
        <v>6530</v>
      </c>
      <c r="K1973" t="s">
        <v>24</v>
      </c>
      <c r="M1973" t="s">
        <v>89</v>
      </c>
      <c r="N1973" t="s">
        <v>55</v>
      </c>
      <c r="O1973" s="2">
        <v>45078.345150462963</v>
      </c>
      <c r="R1973" t="str">
        <f t="shared" ca="1" si="30"/>
        <v>Ravi</v>
      </c>
      <c r="S1973" t="str">
        <f>IFERROR(TEXT(DATEVALUE(LEFT(Table1[[#This Row],[Date of Purchase]],10)), "MMMM"), TEXT(Table1[[#This Row],[Date of Purchase]], "MMMM"))</f>
        <v>September</v>
      </c>
      <c r="T1973" t="str">
        <f>IF(OR(
  AND(Table1[[#This Row],[Ticket Priority]]="Critical", Table1[[#This Row],[Ticket Status]]&lt;&gt;"Closed"),
  AND(Table1[[#This Row],[Ticket Priority]]="High", Table1[[#This Row],[Ticket Status]]="Open")
), "Yes", "No")</f>
        <v>No</v>
      </c>
      <c r="U1973" s="4" t="str">
        <f>IF(Table1[[#This Row],[Ticket Status]]="Closed","Yes","No")</f>
        <v>No</v>
      </c>
      <c r="V1973" s="4" t="str">
        <f>IF(Table1[[#This Row],[Ticket Status]]="Pending Customer Response","Yes","No")</f>
        <v>Yes</v>
      </c>
      <c r="W1973" s="5">
        <f ca="1">COUNTIFS(Table1[Agent_name],Table1[[#This Row],[Agent_name]],Table1[Month],Table1[[#This Row],[Month]])/160</f>
        <v>0.64375000000000004</v>
      </c>
    </row>
    <row r="1974" spans="1:23" x14ac:dyDescent="0.25">
      <c r="A1974">
        <v>1973</v>
      </c>
      <c r="B1974" t="s">
        <v>6531</v>
      </c>
      <c r="C1974" t="s">
        <v>6532</v>
      </c>
      <c r="D1974">
        <v>37</v>
      </c>
      <c r="E1974" t="s">
        <v>29</v>
      </c>
      <c r="F1974" t="s">
        <v>207</v>
      </c>
      <c r="G1974" s="1">
        <v>44533</v>
      </c>
      <c r="H1974" t="s">
        <v>67</v>
      </c>
      <c r="I1974" t="s">
        <v>60</v>
      </c>
      <c r="J1974" s="3" t="s">
        <v>6533</v>
      </c>
      <c r="K1974" t="s">
        <v>24</v>
      </c>
      <c r="M1974" t="s">
        <v>89</v>
      </c>
      <c r="N1974" t="s">
        <v>26</v>
      </c>
      <c r="O1974" s="2">
        <v>45077.954895833333</v>
      </c>
      <c r="R1974" t="str">
        <f t="shared" ca="1" si="30"/>
        <v>Karan</v>
      </c>
      <c r="S1974" t="str">
        <f>IFERROR(TEXT(DATEVALUE(LEFT(Table1[[#This Row],[Date of Purchase]],10)), "MMMM"), TEXT(Table1[[#This Row],[Date of Purchase]], "MMMM"))</f>
        <v>December</v>
      </c>
      <c r="T1974" t="str">
        <f>IF(OR(
  AND(Table1[[#This Row],[Ticket Priority]]="Critical", Table1[[#This Row],[Ticket Status]]&lt;&gt;"Closed"),
  AND(Table1[[#This Row],[Ticket Priority]]="High", Table1[[#This Row],[Ticket Status]]="Open")
), "Yes", "No")</f>
        <v>No</v>
      </c>
      <c r="U1974" s="4" t="str">
        <f>IF(Table1[[#This Row],[Ticket Status]]="Closed","Yes","No")</f>
        <v>No</v>
      </c>
      <c r="V1974" s="4" t="str">
        <f>IF(Table1[[#This Row],[Ticket Status]]="Pending Customer Response","Yes","No")</f>
        <v>Yes</v>
      </c>
      <c r="W1974" s="5">
        <f ca="1">COUNTIFS(Table1[Agent_name],Table1[[#This Row],[Agent_name]],Table1[Month],Table1[[#This Row],[Month]])/160</f>
        <v>0.18124999999999999</v>
      </c>
    </row>
    <row r="1975" spans="1:23" x14ac:dyDescent="0.25">
      <c r="A1975">
        <v>1974</v>
      </c>
      <c r="B1975" t="s">
        <v>6534</v>
      </c>
      <c r="C1975" t="s">
        <v>6535</v>
      </c>
      <c r="D1975">
        <v>20</v>
      </c>
      <c r="E1975" t="s">
        <v>29</v>
      </c>
      <c r="F1975" t="s">
        <v>485</v>
      </c>
      <c r="G1975" s="1">
        <v>43907</v>
      </c>
      <c r="H1975" t="s">
        <v>66</v>
      </c>
      <c r="I1975" t="s">
        <v>99</v>
      </c>
      <c r="J1975" s="3" t="s">
        <v>6536</v>
      </c>
      <c r="K1975" t="s">
        <v>62</v>
      </c>
      <c r="M1975" t="s">
        <v>89</v>
      </c>
      <c r="N1975" t="s">
        <v>26</v>
      </c>
      <c r="R1975" t="str">
        <f t="shared" ca="1" si="30"/>
        <v>Ravi</v>
      </c>
      <c r="S1975" t="str">
        <f>IFERROR(TEXT(DATEVALUE(LEFT(Table1[[#This Row],[Date of Purchase]],10)), "MMMM"), TEXT(Table1[[#This Row],[Date of Purchase]], "MMMM"))</f>
        <v>March</v>
      </c>
      <c r="T1975" t="str">
        <f>IF(OR(
  AND(Table1[[#This Row],[Ticket Priority]]="Critical", Table1[[#This Row],[Ticket Status]]&lt;&gt;"Closed"),
  AND(Table1[[#This Row],[Ticket Priority]]="High", Table1[[#This Row],[Ticket Status]]="Open")
), "Yes", "No")</f>
        <v>Yes</v>
      </c>
      <c r="U1975" s="4" t="str">
        <f>IF(Table1[[#This Row],[Ticket Status]]="Closed","Yes","No")</f>
        <v>No</v>
      </c>
      <c r="V1975" s="4" t="str">
        <f>IF(Table1[[#This Row],[Ticket Status]]="Pending Customer Response","Yes","No")</f>
        <v>No</v>
      </c>
      <c r="W1975" s="5">
        <f ca="1">COUNTIFS(Table1[Agent_name],Table1[[#This Row],[Agent_name]],Table1[Month],Table1[[#This Row],[Month]])/160</f>
        <v>0.54374999999999996</v>
      </c>
    </row>
    <row r="1976" spans="1:23" x14ac:dyDescent="0.25">
      <c r="A1976">
        <v>1975</v>
      </c>
      <c r="B1976" t="s">
        <v>6537</v>
      </c>
      <c r="C1976" t="s">
        <v>6538</v>
      </c>
      <c r="D1976">
        <v>44</v>
      </c>
      <c r="E1976" t="s">
        <v>29</v>
      </c>
      <c r="F1976" t="s">
        <v>223</v>
      </c>
      <c r="G1976" s="1">
        <v>44436</v>
      </c>
      <c r="H1976" t="s">
        <v>66</v>
      </c>
      <c r="I1976" t="s">
        <v>22</v>
      </c>
      <c r="J1976" s="3" t="s">
        <v>6539</v>
      </c>
      <c r="K1976" t="s">
        <v>24</v>
      </c>
      <c r="M1976" t="s">
        <v>89</v>
      </c>
      <c r="N1976" t="s">
        <v>33</v>
      </c>
      <c r="O1976" s="2">
        <v>45078.876446759263</v>
      </c>
      <c r="R1976" t="str">
        <f t="shared" ca="1" si="30"/>
        <v>Aisha</v>
      </c>
      <c r="S1976" t="str">
        <f>IFERROR(TEXT(DATEVALUE(LEFT(Table1[[#This Row],[Date of Purchase]],10)), "MMMM"), TEXT(Table1[[#This Row],[Date of Purchase]], "MMMM"))</f>
        <v>August</v>
      </c>
      <c r="T1976" t="str">
        <f>IF(OR(
  AND(Table1[[#This Row],[Ticket Priority]]="Critical", Table1[[#This Row],[Ticket Status]]&lt;&gt;"Closed"),
  AND(Table1[[#This Row],[Ticket Priority]]="High", Table1[[#This Row],[Ticket Status]]="Open")
), "Yes", "No")</f>
        <v>No</v>
      </c>
      <c r="U1976" s="4" t="str">
        <f>IF(Table1[[#This Row],[Ticket Status]]="Closed","Yes","No")</f>
        <v>No</v>
      </c>
      <c r="V1976" s="4" t="str">
        <f>IF(Table1[[#This Row],[Ticket Status]]="Pending Customer Response","Yes","No")</f>
        <v>Yes</v>
      </c>
      <c r="W1976" s="5">
        <f ca="1">COUNTIFS(Table1[Agent_name],Table1[[#This Row],[Agent_name]],Table1[Month],Table1[[#This Row],[Month]])/160</f>
        <v>0.86250000000000004</v>
      </c>
    </row>
    <row r="1977" spans="1:23" x14ac:dyDescent="0.25">
      <c r="A1977">
        <v>1976</v>
      </c>
      <c r="B1977" t="s">
        <v>6540</v>
      </c>
      <c r="C1977" t="s">
        <v>6541</v>
      </c>
      <c r="D1977">
        <v>63</v>
      </c>
      <c r="E1977" t="s">
        <v>19</v>
      </c>
      <c r="F1977" t="s">
        <v>125</v>
      </c>
      <c r="G1977" s="1">
        <v>44221</v>
      </c>
      <c r="H1977" t="s">
        <v>66</v>
      </c>
      <c r="I1977" t="s">
        <v>52</v>
      </c>
      <c r="J1977" s="3" t="s">
        <v>6542</v>
      </c>
      <c r="K1977" t="s">
        <v>62</v>
      </c>
      <c r="M1977" t="s">
        <v>89</v>
      </c>
      <c r="N1977" t="s">
        <v>55</v>
      </c>
      <c r="R1977" t="str">
        <f t="shared" ca="1" si="30"/>
        <v>Rahul</v>
      </c>
      <c r="S1977" t="str">
        <f>IFERROR(TEXT(DATEVALUE(LEFT(Table1[[#This Row],[Date of Purchase]],10)), "MMMM"), TEXT(Table1[[#This Row],[Date of Purchase]], "MMMM"))</f>
        <v>January</v>
      </c>
      <c r="T1977" t="str">
        <f>IF(OR(
  AND(Table1[[#This Row],[Ticket Priority]]="Critical", Table1[[#This Row],[Ticket Status]]&lt;&gt;"Closed"),
  AND(Table1[[#This Row],[Ticket Priority]]="High", Table1[[#This Row],[Ticket Status]]="Open")
), "Yes", "No")</f>
        <v>Yes</v>
      </c>
      <c r="U1977" s="4" t="str">
        <f>IF(Table1[[#This Row],[Ticket Status]]="Closed","Yes","No")</f>
        <v>No</v>
      </c>
      <c r="V1977" s="4" t="str">
        <f>IF(Table1[[#This Row],[Ticket Status]]="Pending Customer Response","Yes","No")</f>
        <v>No</v>
      </c>
      <c r="W1977" s="5">
        <f ca="1">COUNTIFS(Table1[Agent_name],Table1[[#This Row],[Agent_name]],Table1[Month],Table1[[#This Row],[Month]])/160</f>
        <v>0.22500000000000001</v>
      </c>
    </row>
    <row r="1978" spans="1:23" x14ac:dyDescent="0.25">
      <c r="A1978">
        <v>1977</v>
      </c>
      <c r="B1978" t="s">
        <v>6543</v>
      </c>
      <c r="C1978" t="s">
        <v>6544</v>
      </c>
      <c r="D1978">
        <v>27</v>
      </c>
      <c r="E1978" t="s">
        <v>29</v>
      </c>
      <c r="F1978" t="s">
        <v>98</v>
      </c>
      <c r="G1978" s="1">
        <v>44122</v>
      </c>
      <c r="H1978" t="s">
        <v>21</v>
      </c>
      <c r="I1978" t="s">
        <v>93</v>
      </c>
      <c r="J1978" s="3" t="s">
        <v>6545</v>
      </c>
      <c r="K1978" t="s">
        <v>62</v>
      </c>
      <c r="M1978" t="s">
        <v>143</v>
      </c>
      <c r="N1978" t="s">
        <v>83</v>
      </c>
      <c r="R1978" t="str">
        <f t="shared" ca="1" si="30"/>
        <v>Mohit</v>
      </c>
      <c r="S1978" t="str">
        <f>IFERROR(TEXT(DATEVALUE(LEFT(Table1[[#This Row],[Date of Purchase]],10)), "MMMM"), TEXT(Table1[[#This Row],[Date of Purchase]], "MMMM"))</f>
        <v>October</v>
      </c>
      <c r="T1978" t="str">
        <f>IF(OR(
  AND(Table1[[#This Row],[Ticket Priority]]="Critical", Table1[[#This Row],[Ticket Status]]&lt;&gt;"Closed"),
  AND(Table1[[#This Row],[Ticket Priority]]="High", Table1[[#This Row],[Ticket Status]]="Open")
), "Yes", "No")</f>
        <v>No</v>
      </c>
      <c r="U1978" s="4" t="str">
        <f>IF(Table1[[#This Row],[Ticket Status]]="Closed","Yes","No")</f>
        <v>No</v>
      </c>
      <c r="V1978" s="4" t="str">
        <f>IF(Table1[[#This Row],[Ticket Status]]="Pending Customer Response","Yes","No")</f>
        <v>No</v>
      </c>
      <c r="W1978" s="5">
        <f ca="1">COUNTIFS(Table1[Agent_name],Table1[[#This Row],[Agent_name]],Table1[Month],Table1[[#This Row],[Month]])/160</f>
        <v>0.49375000000000002</v>
      </c>
    </row>
    <row r="1979" spans="1:23" x14ac:dyDescent="0.25">
      <c r="A1979">
        <v>1978</v>
      </c>
      <c r="B1979" t="s">
        <v>6546</v>
      </c>
      <c r="C1979" t="s">
        <v>6547</v>
      </c>
      <c r="D1979">
        <v>59</v>
      </c>
      <c r="E1979" t="s">
        <v>58</v>
      </c>
      <c r="F1979" t="s">
        <v>30</v>
      </c>
      <c r="G1979" s="1">
        <v>44314</v>
      </c>
      <c r="H1979" t="s">
        <v>67</v>
      </c>
      <c r="I1979" t="s">
        <v>46</v>
      </c>
      <c r="J1979" s="3" t="s">
        <v>3174</v>
      </c>
      <c r="K1979" t="s">
        <v>39</v>
      </c>
      <c r="L1979" t="s">
        <v>6548</v>
      </c>
      <c r="M1979" t="s">
        <v>89</v>
      </c>
      <c r="N1979" t="s">
        <v>33</v>
      </c>
      <c r="O1979" s="2">
        <v>45077.995925925927</v>
      </c>
      <c r="P1979" s="2">
        <v>45078.720231481479</v>
      </c>
      <c r="Q1979">
        <v>3</v>
      </c>
      <c r="R1979" t="str">
        <f t="shared" ca="1" si="30"/>
        <v>Sara</v>
      </c>
      <c r="S1979" t="str">
        <f>IFERROR(TEXT(DATEVALUE(LEFT(Table1[[#This Row],[Date of Purchase]],10)), "MMMM"), TEXT(Table1[[#This Row],[Date of Purchase]], "MMMM"))</f>
        <v>April</v>
      </c>
      <c r="T1979" t="str">
        <f>IF(OR(
  AND(Table1[[#This Row],[Ticket Priority]]="Critical", Table1[[#This Row],[Ticket Status]]&lt;&gt;"Closed"),
  AND(Table1[[#This Row],[Ticket Priority]]="High", Table1[[#This Row],[Ticket Status]]="Open")
), "Yes", "No")</f>
        <v>No</v>
      </c>
      <c r="U1979" s="4" t="str">
        <f>IF(Table1[[#This Row],[Ticket Status]]="Closed","Yes","No")</f>
        <v>Yes</v>
      </c>
      <c r="V1979" s="4" t="str">
        <f>IF(Table1[[#This Row],[Ticket Status]]="Pending Customer Response","Yes","No")</f>
        <v>No</v>
      </c>
      <c r="W1979" s="5">
        <f ca="1">COUNTIFS(Table1[Agent_name],Table1[[#This Row],[Agent_name]],Table1[Month],Table1[[#This Row],[Month]])/160</f>
        <v>0.75624999999999998</v>
      </c>
    </row>
    <row r="1980" spans="1:23" x14ac:dyDescent="0.25">
      <c r="A1980">
        <v>1979</v>
      </c>
      <c r="B1980" t="s">
        <v>6549</v>
      </c>
      <c r="C1980" t="s">
        <v>6550</v>
      </c>
      <c r="D1980">
        <v>28</v>
      </c>
      <c r="E1980" t="s">
        <v>58</v>
      </c>
      <c r="F1980" t="s">
        <v>173</v>
      </c>
      <c r="G1980" s="1">
        <v>43869</v>
      </c>
      <c r="H1980" t="s">
        <v>66</v>
      </c>
      <c r="I1980" t="s">
        <v>37</v>
      </c>
      <c r="J1980" s="3" t="s">
        <v>6551</v>
      </c>
      <c r="K1980" t="s">
        <v>39</v>
      </c>
      <c r="L1980" t="s">
        <v>6552</v>
      </c>
      <c r="M1980" t="s">
        <v>41</v>
      </c>
      <c r="N1980" t="s">
        <v>55</v>
      </c>
      <c r="O1980" s="2">
        <v>45078.52579861111</v>
      </c>
      <c r="P1980" s="2">
        <v>45078.236909722225</v>
      </c>
      <c r="Q1980">
        <v>4</v>
      </c>
      <c r="R1980" t="str">
        <f t="shared" ca="1" si="30"/>
        <v>Priya</v>
      </c>
      <c r="S1980" t="str">
        <f>IFERROR(TEXT(DATEVALUE(LEFT(Table1[[#This Row],[Date of Purchase]],10)), "MMMM"), TEXT(Table1[[#This Row],[Date of Purchase]], "MMMM"))</f>
        <v>February</v>
      </c>
      <c r="T1980" t="str">
        <f>IF(OR(
  AND(Table1[[#This Row],[Ticket Priority]]="Critical", Table1[[#This Row],[Ticket Status]]&lt;&gt;"Closed"),
  AND(Table1[[#This Row],[Ticket Priority]]="High", Table1[[#This Row],[Ticket Status]]="Open")
), "Yes", "No")</f>
        <v>No</v>
      </c>
      <c r="U1980" s="4" t="str">
        <f>IF(Table1[[#This Row],[Ticket Status]]="Closed","Yes","No")</f>
        <v>Yes</v>
      </c>
      <c r="V1980" s="4" t="str">
        <f>IF(Table1[[#This Row],[Ticket Status]]="Pending Customer Response","Yes","No")</f>
        <v>No</v>
      </c>
      <c r="W1980" s="5">
        <f ca="1">COUNTIFS(Table1[Agent_name],Table1[[#This Row],[Agent_name]],Table1[Month],Table1[[#This Row],[Month]])/160</f>
        <v>0.44374999999999998</v>
      </c>
    </row>
    <row r="1981" spans="1:23" x14ac:dyDescent="0.25">
      <c r="A1981">
        <v>1980</v>
      </c>
      <c r="B1981" t="s">
        <v>6553</v>
      </c>
      <c r="C1981" t="s">
        <v>6554</v>
      </c>
      <c r="D1981">
        <v>66</v>
      </c>
      <c r="E1981" t="s">
        <v>29</v>
      </c>
      <c r="F1981" t="s">
        <v>485</v>
      </c>
      <c r="G1981" s="1">
        <v>44332</v>
      </c>
      <c r="H1981" t="s">
        <v>45</v>
      </c>
      <c r="I1981" t="s">
        <v>77</v>
      </c>
      <c r="J1981" s="3" t="s">
        <v>6555</v>
      </c>
      <c r="K1981" t="s">
        <v>62</v>
      </c>
      <c r="M1981" t="s">
        <v>41</v>
      </c>
      <c r="N1981" t="s">
        <v>83</v>
      </c>
      <c r="R1981" t="str">
        <f t="shared" ca="1" si="30"/>
        <v>Aisha</v>
      </c>
      <c r="S1981" t="str">
        <f>IFERROR(TEXT(DATEVALUE(LEFT(Table1[[#This Row],[Date of Purchase]],10)), "MMMM"), TEXT(Table1[[#This Row],[Date of Purchase]], "MMMM"))</f>
        <v>May</v>
      </c>
      <c r="T1981" t="str">
        <f>IF(OR(
  AND(Table1[[#This Row],[Ticket Priority]]="Critical", Table1[[#This Row],[Ticket Status]]&lt;&gt;"Closed"),
  AND(Table1[[#This Row],[Ticket Priority]]="High", Table1[[#This Row],[Ticket Status]]="Open")
), "Yes", "No")</f>
        <v>No</v>
      </c>
      <c r="U1981" s="4" t="str">
        <f>IF(Table1[[#This Row],[Ticket Status]]="Closed","Yes","No")</f>
        <v>No</v>
      </c>
      <c r="V1981" s="4" t="str">
        <f>IF(Table1[[#This Row],[Ticket Status]]="Pending Customer Response","Yes","No")</f>
        <v>No</v>
      </c>
      <c r="W1981" s="5">
        <f ca="1">COUNTIFS(Table1[Agent_name],Table1[[#This Row],[Agent_name]],Table1[Month],Table1[[#This Row],[Month]])/160</f>
        <v>0.93125000000000002</v>
      </c>
    </row>
    <row r="1982" spans="1:23" x14ac:dyDescent="0.25">
      <c r="A1982">
        <v>1981</v>
      </c>
      <c r="B1982" t="s">
        <v>6556</v>
      </c>
      <c r="C1982" t="s">
        <v>6557</v>
      </c>
      <c r="D1982">
        <v>63</v>
      </c>
      <c r="E1982" t="s">
        <v>58</v>
      </c>
      <c r="F1982" t="s">
        <v>383</v>
      </c>
      <c r="G1982" s="1">
        <v>43844</v>
      </c>
      <c r="H1982" t="s">
        <v>21</v>
      </c>
      <c r="I1982" t="s">
        <v>141</v>
      </c>
      <c r="J1982" s="3" t="s">
        <v>6558</v>
      </c>
      <c r="K1982" t="s">
        <v>39</v>
      </c>
      <c r="L1982" t="s">
        <v>6559</v>
      </c>
      <c r="M1982" t="s">
        <v>41</v>
      </c>
      <c r="N1982" t="s">
        <v>33</v>
      </c>
      <c r="O1982" s="2">
        <v>45078.377916666665</v>
      </c>
      <c r="P1982" s="2">
        <v>45078.879999999997</v>
      </c>
      <c r="Q1982">
        <v>1</v>
      </c>
      <c r="R1982" t="str">
        <f t="shared" ca="1" si="30"/>
        <v>Sara</v>
      </c>
      <c r="S1982" t="str">
        <f>IFERROR(TEXT(DATEVALUE(LEFT(Table1[[#This Row],[Date of Purchase]],10)), "MMMM"), TEXT(Table1[[#This Row],[Date of Purchase]], "MMMM"))</f>
        <v>January</v>
      </c>
      <c r="T1982" t="str">
        <f>IF(OR(
  AND(Table1[[#This Row],[Ticket Priority]]="Critical", Table1[[#This Row],[Ticket Status]]&lt;&gt;"Closed"),
  AND(Table1[[#This Row],[Ticket Priority]]="High", Table1[[#This Row],[Ticket Status]]="Open")
), "Yes", "No")</f>
        <v>No</v>
      </c>
      <c r="U1982" s="4" t="str">
        <f>IF(Table1[[#This Row],[Ticket Status]]="Closed","Yes","No")</f>
        <v>Yes</v>
      </c>
      <c r="V1982" s="4" t="str">
        <f>IF(Table1[[#This Row],[Ticket Status]]="Pending Customer Response","Yes","No")</f>
        <v>No</v>
      </c>
      <c r="W1982" s="5">
        <f ca="1">COUNTIFS(Table1[Agent_name],Table1[[#This Row],[Agent_name]],Table1[Month],Table1[[#This Row],[Month]])/160</f>
        <v>0.70625000000000004</v>
      </c>
    </row>
    <row r="1983" spans="1:23" x14ac:dyDescent="0.25">
      <c r="A1983">
        <v>1982</v>
      </c>
      <c r="B1983" t="s">
        <v>6560</v>
      </c>
      <c r="C1983" t="s">
        <v>6561</v>
      </c>
      <c r="D1983">
        <v>49</v>
      </c>
      <c r="E1983" t="s">
        <v>58</v>
      </c>
      <c r="F1983" t="s">
        <v>207</v>
      </c>
      <c r="G1983" s="1">
        <v>43918</v>
      </c>
      <c r="H1983" t="s">
        <v>45</v>
      </c>
      <c r="I1983" t="s">
        <v>150</v>
      </c>
      <c r="J1983" s="3" t="s">
        <v>6562</v>
      </c>
      <c r="K1983" t="s">
        <v>62</v>
      </c>
      <c r="M1983" t="s">
        <v>89</v>
      </c>
      <c r="N1983" t="s">
        <v>26</v>
      </c>
      <c r="R1983" t="str">
        <f t="shared" ca="1" si="30"/>
        <v>Arjun</v>
      </c>
      <c r="S1983" t="str">
        <f>IFERROR(TEXT(DATEVALUE(LEFT(Table1[[#This Row],[Date of Purchase]],10)), "MMMM"), TEXT(Table1[[#This Row],[Date of Purchase]], "MMMM"))</f>
        <v>March</v>
      </c>
      <c r="T1983" t="str">
        <f>IF(OR(
  AND(Table1[[#This Row],[Ticket Priority]]="Critical", Table1[[#This Row],[Ticket Status]]&lt;&gt;"Closed"),
  AND(Table1[[#This Row],[Ticket Priority]]="High", Table1[[#This Row],[Ticket Status]]="Open")
), "Yes", "No")</f>
        <v>Yes</v>
      </c>
      <c r="U1983" s="4" t="str">
        <f>IF(Table1[[#This Row],[Ticket Status]]="Closed","Yes","No")</f>
        <v>No</v>
      </c>
      <c r="V1983" s="4" t="str">
        <f>IF(Table1[[#This Row],[Ticket Status]]="Pending Customer Response","Yes","No")</f>
        <v>No</v>
      </c>
      <c r="W1983" s="5">
        <f ca="1">COUNTIFS(Table1[Agent_name],Table1[[#This Row],[Agent_name]],Table1[Month],Table1[[#This Row],[Month]])/160</f>
        <v>0.23125000000000001</v>
      </c>
    </row>
    <row r="1984" spans="1:23" x14ac:dyDescent="0.25">
      <c r="A1984">
        <v>1983</v>
      </c>
      <c r="B1984" t="s">
        <v>6563</v>
      </c>
      <c r="C1984" t="s">
        <v>6564</v>
      </c>
      <c r="D1984">
        <v>47</v>
      </c>
      <c r="E1984" t="s">
        <v>58</v>
      </c>
      <c r="F1984" t="s">
        <v>92</v>
      </c>
      <c r="G1984" s="1">
        <v>44293</v>
      </c>
      <c r="H1984" t="s">
        <v>66</v>
      </c>
      <c r="I1984" t="s">
        <v>52</v>
      </c>
      <c r="J1984" s="3" t="s">
        <v>6565</v>
      </c>
      <c r="K1984" t="s">
        <v>62</v>
      </c>
      <c r="M1984" t="s">
        <v>143</v>
      </c>
      <c r="N1984" t="s">
        <v>55</v>
      </c>
      <c r="R1984" t="str">
        <f t="shared" ca="1" si="30"/>
        <v>Sara</v>
      </c>
      <c r="S1984" t="str">
        <f>IFERROR(TEXT(DATEVALUE(LEFT(Table1[[#This Row],[Date of Purchase]],10)), "MMMM"), TEXT(Table1[[#This Row],[Date of Purchase]], "MMMM"))</f>
        <v>April</v>
      </c>
      <c r="T1984" t="str">
        <f>IF(OR(
  AND(Table1[[#This Row],[Ticket Priority]]="Critical", Table1[[#This Row],[Ticket Status]]&lt;&gt;"Closed"),
  AND(Table1[[#This Row],[Ticket Priority]]="High", Table1[[#This Row],[Ticket Status]]="Open")
), "Yes", "No")</f>
        <v>No</v>
      </c>
      <c r="U1984" s="4" t="str">
        <f>IF(Table1[[#This Row],[Ticket Status]]="Closed","Yes","No")</f>
        <v>No</v>
      </c>
      <c r="V1984" s="4" t="str">
        <f>IF(Table1[[#This Row],[Ticket Status]]="Pending Customer Response","Yes","No")</f>
        <v>No</v>
      </c>
      <c r="W1984" s="5">
        <f ca="1">COUNTIFS(Table1[Agent_name],Table1[[#This Row],[Agent_name]],Table1[Month],Table1[[#This Row],[Month]])/160</f>
        <v>0.75624999999999998</v>
      </c>
    </row>
    <row r="1985" spans="1:23" x14ac:dyDescent="0.25">
      <c r="A1985">
        <v>1984</v>
      </c>
      <c r="B1985" t="s">
        <v>6566</v>
      </c>
      <c r="C1985" t="s">
        <v>6567</v>
      </c>
      <c r="D1985">
        <v>59</v>
      </c>
      <c r="E1985" t="s">
        <v>29</v>
      </c>
      <c r="F1985" t="s">
        <v>242</v>
      </c>
      <c r="G1985" s="1">
        <v>44343</v>
      </c>
      <c r="H1985" t="s">
        <v>66</v>
      </c>
      <c r="I1985" t="s">
        <v>31</v>
      </c>
      <c r="J1985" s="3" t="s">
        <v>6568</v>
      </c>
      <c r="K1985" t="s">
        <v>62</v>
      </c>
      <c r="M1985" t="s">
        <v>41</v>
      </c>
      <c r="N1985" t="s">
        <v>33</v>
      </c>
      <c r="R1985" t="str">
        <f t="shared" ca="1" si="30"/>
        <v>Meera</v>
      </c>
      <c r="S1985" t="str">
        <f>IFERROR(TEXT(DATEVALUE(LEFT(Table1[[#This Row],[Date of Purchase]],10)), "MMMM"), TEXT(Table1[[#This Row],[Date of Purchase]], "MMMM"))</f>
        <v>May</v>
      </c>
      <c r="T1985" t="str">
        <f>IF(OR(
  AND(Table1[[#This Row],[Ticket Priority]]="Critical", Table1[[#This Row],[Ticket Status]]&lt;&gt;"Closed"),
  AND(Table1[[#This Row],[Ticket Priority]]="High", Table1[[#This Row],[Ticket Status]]="Open")
), "Yes", "No")</f>
        <v>No</v>
      </c>
      <c r="U1985" s="4" t="str">
        <f>IF(Table1[[#This Row],[Ticket Status]]="Closed","Yes","No")</f>
        <v>No</v>
      </c>
      <c r="V1985" s="4" t="str">
        <f>IF(Table1[[#This Row],[Ticket Status]]="Pending Customer Response","Yes","No")</f>
        <v>No</v>
      </c>
      <c r="W1985" s="5">
        <f ca="1">COUNTIFS(Table1[Agent_name],Table1[[#This Row],[Agent_name]],Table1[Month],Table1[[#This Row],[Month]])/160</f>
        <v>0.26874999999999999</v>
      </c>
    </row>
    <row r="1986" spans="1:23" x14ac:dyDescent="0.25">
      <c r="A1986">
        <v>1985</v>
      </c>
      <c r="B1986" t="s">
        <v>6569</v>
      </c>
      <c r="C1986" t="s">
        <v>6570</v>
      </c>
      <c r="D1986">
        <v>39</v>
      </c>
      <c r="E1986" t="s">
        <v>29</v>
      </c>
      <c r="F1986" t="s">
        <v>71</v>
      </c>
      <c r="G1986" s="1">
        <v>43981</v>
      </c>
      <c r="H1986" t="s">
        <v>21</v>
      </c>
      <c r="I1986" t="s">
        <v>113</v>
      </c>
      <c r="J1986" s="3" t="s">
        <v>6571</v>
      </c>
      <c r="K1986" t="s">
        <v>39</v>
      </c>
      <c r="L1986" t="s">
        <v>6572</v>
      </c>
      <c r="M1986" t="s">
        <v>89</v>
      </c>
      <c r="N1986" t="s">
        <v>55</v>
      </c>
      <c r="O1986" s="2">
        <v>45078.035636574074</v>
      </c>
      <c r="P1986" s="2">
        <v>45078.421747685185</v>
      </c>
      <c r="Q1986">
        <v>3</v>
      </c>
      <c r="R1986" t="str">
        <f t="shared" ref="R1986:R2049" ca="1" si="31">CHOOSE(
RANDBETWEEN(1,20),
"Aisha","Aisha","Aisha","Aisha",
"Ravi","Ravi","Ravi",
"Sara","Sara","Sara",
"Mohit","Mohit",
"Priya","Priya",
"Arjun",
"Neha","Rahul","Divya","Karan","Meera","Sanjay"
)</f>
        <v>Sara</v>
      </c>
      <c r="S1986" t="str">
        <f>IFERROR(TEXT(DATEVALUE(LEFT(Table1[[#This Row],[Date of Purchase]],10)), "MMMM"), TEXT(Table1[[#This Row],[Date of Purchase]], "MMMM"))</f>
        <v>May</v>
      </c>
      <c r="T1986" t="str">
        <f>IF(OR(
  AND(Table1[[#This Row],[Ticket Priority]]="Critical", Table1[[#This Row],[Ticket Status]]&lt;&gt;"Closed"),
  AND(Table1[[#This Row],[Ticket Priority]]="High", Table1[[#This Row],[Ticket Status]]="Open")
), "Yes", "No")</f>
        <v>No</v>
      </c>
      <c r="U1986" s="4" t="str">
        <f>IF(Table1[[#This Row],[Ticket Status]]="Closed","Yes","No")</f>
        <v>Yes</v>
      </c>
      <c r="V1986" s="4" t="str">
        <f>IF(Table1[[#This Row],[Ticket Status]]="Pending Customer Response","Yes","No")</f>
        <v>No</v>
      </c>
      <c r="W1986" s="5">
        <f ca="1">COUNTIFS(Table1[Agent_name],Table1[[#This Row],[Agent_name]],Table1[Month],Table1[[#This Row],[Month]])/160</f>
        <v>0.64375000000000004</v>
      </c>
    </row>
    <row r="1987" spans="1:23" x14ac:dyDescent="0.25">
      <c r="A1987">
        <v>1986</v>
      </c>
      <c r="B1987" t="s">
        <v>6573</v>
      </c>
      <c r="C1987" t="s">
        <v>6574</v>
      </c>
      <c r="D1987">
        <v>34</v>
      </c>
      <c r="E1987" t="s">
        <v>19</v>
      </c>
      <c r="F1987" t="s">
        <v>655</v>
      </c>
      <c r="G1987" s="1">
        <v>44369</v>
      </c>
      <c r="H1987" t="s">
        <v>21</v>
      </c>
      <c r="I1987" t="s">
        <v>141</v>
      </c>
      <c r="J1987" s="3" t="s">
        <v>6575</v>
      </c>
      <c r="K1987" t="s">
        <v>62</v>
      </c>
      <c r="M1987" t="s">
        <v>41</v>
      </c>
      <c r="N1987" t="s">
        <v>26</v>
      </c>
      <c r="R1987" t="str">
        <f t="shared" ca="1" si="31"/>
        <v>Ravi</v>
      </c>
      <c r="S1987" t="str">
        <f>IFERROR(TEXT(DATEVALUE(LEFT(Table1[[#This Row],[Date of Purchase]],10)), "MMMM"), TEXT(Table1[[#This Row],[Date of Purchase]], "MMMM"))</f>
        <v>June</v>
      </c>
      <c r="T1987" t="str">
        <f>IF(OR(
  AND(Table1[[#This Row],[Ticket Priority]]="Critical", Table1[[#This Row],[Ticket Status]]&lt;&gt;"Closed"),
  AND(Table1[[#This Row],[Ticket Priority]]="High", Table1[[#This Row],[Ticket Status]]="Open")
), "Yes", "No")</f>
        <v>No</v>
      </c>
      <c r="U1987" s="4" t="str">
        <f>IF(Table1[[#This Row],[Ticket Status]]="Closed","Yes","No")</f>
        <v>No</v>
      </c>
      <c r="V1987" s="4" t="str">
        <f>IF(Table1[[#This Row],[Ticket Status]]="Pending Customer Response","Yes","No")</f>
        <v>No</v>
      </c>
      <c r="W1987" s="5">
        <f ca="1">COUNTIFS(Table1[Agent_name],Table1[[#This Row],[Agent_name]],Table1[Month],Table1[[#This Row],[Month]])/160</f>
        <v>0.58125000000000004</v>
      </c>
    </row>
    <row r="1988" spans="1:23" x14ac:dyDescent="0.25">
      <c r="A1988">
        <v>1987</v>
      </c>
      <c r="B1988" t="s">
        <v>6576</v>
      </c>
      <c r="C1988" t="s">
        <v>6577</v>
      </c>
      <c r="D1988">
        <v>19</v>
      </c>
      <c r="E1988" t="s">
        <v>29</v>
      </c>
      <c r="F1988" t="s">
        <v>161</v>
      </c>
      <c r="G1988" s="1">
        <v>44044</v>
      </c>
      <c r="H1988" t="s">
        <v>45</v>
      </c>
      <c r="I1988" t="s">
        <v>141</v>
      </c>
      <c r="J1988" s="3" t="s">
        <v>6578</v>
      </c>
      <c r="K1988" t="s">
        <v>24</v>
      </c>
      <c r="M1988" t="s">
        <v>25</v>
      </c>
      <c r="N1988" t="s">
        <v>33</v>
      </c>
      <c r="O1988" s="2">
        <v>45078.485659722224</v>
      </c>
      <c r="R1988" t="str">
        <f t="shared" ca="1" si="31"/>
        <v>Sara</v>
      </c>
      <c r="S1988" t="str">
        <f>IFERROR(TEXT(DATEVALUE(LEFT(Table1[[#This Row],[Date of Purchase]],10)), "MMMM"), TEXT(Table1[[#This Row],[Date of Purchase]], "MMMM"))</f>
        <v>August</v>
      </c>
      <c r="T1988" t="str">
        <f>IF(OR(
  AND(Table1[[#This Row],[Ticket Priority]]="Critical", Table1[[#This Row],[Ticket Status]]&lt;&gt;"Closed"),
  AND(Table1[[#This Row],[Ticket Priority]]="High", Table1[[#This Row],[Ticket Status]]="Open")
), "Yes", "No")</f>
        <v>Yes</v>
      </c>
      <c r="U1988" s="4" t="str">
        <f>IF(Table1[[#This Row],[Ticket Status]]="Closed","Yes","No")</f>
        <v>No</v>
      </c>
      <c r="V1988" s="4" t="str">
        <f>IF(Table1[[#This Row],[Ticket Status]]="Pending Customer Response","Yes","No")</f>
        <v>Yes</v>
      </c>
      <c r="W1988" s="5">
        <f ca="1">COUNTIFS(Table1[Agent_name],Table1[[#This Row],[Agent_name]],Table1[Month],Table1[[#This Row],[Month]])/160</f>
        <v>0.8</v>
      </c>
    </row>
    <row r="1989" spans="1:23" x14ac:dyDescent="0.25">
      <c r="A1989">
        <v>1988</v>
      </c>
      <c r="B1989" t="s">
        <v>6579</v>
      </c>
      <c r="C1989" t="s">
        <v>6580</v>
      </c>
      <c r="D1989">
        <v>57</v>
      </c>
      <c r="E1989" t="s">
        <v>58</v>
      </c>
      <c r="F1989" t="s">
        <v>383</v>
      </c>
      <c r="G1989" s="1">
        <v>44375</v>
      </c>
      <c r="H1989" t="s">
        <v>45</v>
      </c>
      <c r="I1989" t="s">
        <v>52</v>
      </c>
      <c r="J1989" s="3" t="s">
        <v>6581</v>
      </c>
      <c r="K1989" t="s">
        <v>24</v>
      </c>
      <c r="M1989" t="s">
        <v>143</v>
      </c>
      <c r="N1989" t="s">
        <v>55</v>
      </c>
      <c r="O1989" s="2">
        <v>45078.012754629628</v>
      </c>
      <c r="R1989" t="str">
        <f t="shared" ca="1" si="31"/>
        <v>Sara</v>
      </c>
      <c r="S1989" t="str">
        <f>IFERROR(TEXT(DATEVALUE(LEFT(Table1[[#This Row],[Date of Purchase]],10)), "MMMM"), TEXT(Table1[[#This Row],[Date of Purchase]], "MMMM"))</f>
        <v>June</v>
      </c>
      <c r="T1989" t="str">
        <f>IF(OR(
  AND(Table1[[#This Row],[Ticket Priority]]="Critical", Table1[[#This Row],[Ticket Status]]&lt;&gt;"Closed"),
  AND(Table1[[#This Row],[Ticket Priority]]="High", Table1[[#This Row],[Ticket Status]]="Open")
), "Yes", "No")</f>
        <v>No</v>
      </c>
      <c r="U1989" s="4" t="str">
        <f>IF(Table1[[#This Row],[Ticket Status]]="Closed","Yes","No")</f>
        <v>No</v>
      </c>
      <c r="V1989" s="4" t="str">
        <f>IF(Table1[[#This Row],[Ticket Status]]="Pending Customer Response","Yes","No")</f>
        <v>Yes</v>
      </c>
      <c r="W1989" s="5">
        <f ca="1">COUNTIFS(Table1[Agent_name],Table1[[#This Row],[Agent_name]],Table1[Month],Table1[[#This Row],[Month]])/160</f>
        <v>0.65</v>
      </c>
    </row>
    <row r="1990" spans="1:23" x14ac:dyDescent="0.25">
      <c r="A1990">
        <v>1989</v>
      </c>
      <c r="B1990" t="s">
        <v>6582</v>
      </c>
      <c r="C1990" t="s">
        <v>6583</v>
      </c>
      <c r="D1990">
        <v>33</v>
      </c>
      <c r="E1990" t="s">
        <v>29</v>
      </c>
      <c r="F1990" t="s">
        <v>161</v>
      </c>
      <c r="G1990" s="1">
        <v>44229</v>
      </c>
      <c r="H1990" t="s">
        <v>66</v>
      </c>
      <c r="I1990" t="s">
        <v>141</v>
      </c>
      <c r="J1990" s="3" t="s">
        <v>6584</v>
      </c>
      <c r="K1990" t="s">
        <v>62</v>
      </c>
      <c r="M1990" t="s">
        <v>41</v>
      </c>
      <c r="N1990" t="s">
        <v>55</v>
      </c>
      <c r="R1990" t="str">
        <f t="shared" ca="1" si="31"/>
        <v>Ravi</v>
      </c>
      <c r="S1990" t="str">
        <f>IFERROR(TEXT(DATEVALUE(LEFT(Table1[[#This Row],[Date of Purchase]],10)), "MMMM"), TEXT(Table1[[#This Row],[Date of Purchase]], "MMMM"))</f>
        <v>February</v>
      </c>
      <c r="T1990" t="str">
        <f>IF(OR(
  AND(Table1[[#This Row],[Ticket Priority]]="Critical", Table1[[#This Row],[Ticket Status]]&lt;&gt;"Closed"),
  AND(Table1[[#This Row],[Ticket Priority]]="High", Table1[[#This Row],[Ticket Status]]="Open")
), "Yes", "No")</f>
        <v>No</v>
      </c>
      <c r="U1990" s="4" t="str">
        <f>IF(Table1[[#This Row],[Ticket Status]]="Closed","Yes","No")</f>
        <v>No</v>
      </c>
      <c r="V1990" s="4" t="str">
        <f>IF(Table1[[#This Row],[Ticket Status]]="Pending Customer Response","Yes","No")</f>
        <v>No</v>
      </c>
      <c r="W1990" s="5">
        <f ca="1">COUNTIFS(Table1[Agent_name],Table1[[#This Row],[Agent_name]],Table1[Month],Table1[[#This Row],[Month]])/160</f>
        <v>0.61250000000000004</v>
      </c>
    </row>
    <row r="1991" spans="1:23" x14ac:dyDescent="0.25">
      <c r="A1991">
        <v>1990</v>
      </c>
      <c r="B1991" t="s">
        <v>6585</v>
      </c>
      <c r="C1991" t="s">
        <v>6586</v>
      </c>
      <c r="D1991">
        <v>69</v>
      </c>
      <c r="E1991" t="s">
        <v>29</v>
      </c>
      <c r="F1991" t="s">
        <v>103</v>
      </c>
      <c r="G1991" s="1">
        <v>44234</v>
      </c>
      <c r="H1991" t="s">
        <v>45</v>
      </c>
      <c r="I1991" t="s">
        <v>99</v>
      </c>
      <c r="J1991" s="3" t="s">
        <v>6587</v>
      </c>
      <c r="K1991" t="s">
        <v>24</v>
      </c>
      <c r="M1991" t="s">
        <v>89</v>
      </c>
      <c r="N1991" t="s">
        <v>83</v>
      </c>
      <c r="O1991" s="2">
        <v>45078.935694444444</v>
      </c>
      <c r="R1991" t="str">
        <f t="shared" ca="1" si="31"/>
        <v>Aisha</v>
      </c>
      <c r="S1991" t="str">
        <f>IFERROR(TEXT(DATEVALUE(LEFT(Table1[[#This Row],[Date of Purchase]],10)), "MMMM"), TEXT(Table1[[#This Row],[Date of Purchase]], "MMMM"))</f>
        <v>February</v>
      </c>
      <c r="T1991" t="str">
        <f>IF(OR(
  AND(Table1[[#This Row],[Ticket Priority]]="Critical", Table1[[#This Row],[Ticket Status]]&lt;&gt;"Closed"),
  AND(Table1[[#This Row],[Ticket Priority]]="High", Table1[[#This Row],[Ticket Status]]="Open")
), "Yes", "No")</f>
        <v>No</v>
      </c>
      <c r="U1991" s="4" t="str">
        <f>IF(Table1[[#This Row],[Ticket Status]]="Closed","Yes","No")</f>
        <v>No</v>
      </c>
      <c r="V1991" s="4" t="str">
        <f>IF(Table1[[#This Row],[Ticket Status]]="Pending Customer Response","Yes","No")</f>
        <v>Yes</v>
      </c>
      <c r="W1991" s="5">
        <f ca="1">COUNTIFS(Table1[Agent_name],Table1[[#This Row],[Agent_name]],Table1[Month],Table1[[#This Row],[Month]])/160</f>
        <v>0.85624999999999996</v>
      </c>
    </row>
    <row r="1992" spans="1:23" x14ac:dyDescent="0.25">
      <c r="A1992">
        <v>1991</v>
      </c>
      <c r="B1992" t="s">
        <v>6588</v>
      </c>
      <c r="C1992" t="s">
        <v>6589</v>
      </c>
      <c r="D1992">
        <v>37</v>
      </c>
      <c r="E1992" t="s">
        <v>19</v>
      </c>
      <c r="F1992" t="s">
        <v>36</v>
      </c>
      <c r="G1992" s="1">
        <v>44381</v>
      </c>
      <c r="H1992" t="s">
        <v>45</v>
      </c>
      <c r="I1992" t="s">
        <v>113</v>
      </c>
      <c r="J1992" s="3" t="s">
        <v>449</v>
      </c>
      <c r="K1992" t="s">
        <v>24</v>
      </c>
      <c r="M1992" t="s">
        <v>89</v>
      </c>
      <c r="N1992" t="s">
        <v>26</v>
      </c>
      <c r="O1992" s="2">
        <v>45078.198194444441</v>
      </c>
      <c r="R1992" t="str">
        <f t="shared" ca="1" si="31"/>
        <v>Karan</v>
      </c>
      <c r="S1992" t="str">
        <f>IFERROR(TEXT(DATEVALUE(LEFT(Table1[[#This Row],[Date of Purchase]],10)), "MMMM"), TEXT(Table1[[#This Row],[Date of Purchase]], "MMMM"))</f>
        <v>July</v>
      </c>
      <c r="T1992" t="str">
        <f>IF(OR(
  AND(Table1[[#This Row],[Ticket Priority]]="Critical", Table1[[#This Row],[Ticket Status]]&lt;&gt;"Closed"),
  AND(Table1[[#This Row],[Ticket Priority]]="High", Table1[[#This Row],[Ticket Status]]="Open")
), "Yes", "No")</f>
        <v>No</v>
      </c>
      <c r="U1992" s="4" t="str">
        <f>IF(Table1[[#This Row],[Ticket Status]]="Closed","Yes","No")</f>
        <v>No</v>
      </c>
      <c r="V1992" s="4" t="str">
        <f>IF(Table1[[#This Row],[Ticket Status]]="Pending Customer Response","Yes","No")</f>
        <v>Yes</v>
      </c>
      <c r="W1992" s="5">
        <f ca="1">COUNTIFS(Table1[Agent_name],Table1[[#This Row],[Agent_name]],Table1[Month],Table1[[#This Row],[Month]])/160</f>
        <v>0.21249999999999999</v>
      </c>
    </row>
    <row r="1993" spans="1:23" x14ac:dyDescent="0.25">
      <c r="A1993">
        <v>1992</v>
      </c>
      <c r="B1993" t="s">
        <v>1091</v>
      </c>
      <c r="C1993" t="s">
        <v>6590</v>
      </c>
      <c r="D1993">
        <v>30</v>
      </c>
      <c r="E1993" t="s">
        <v>19</v>
      </c>
      <c r="F1993" t="s">
        <v>107</v>
      </c>
      <c r="G1993" s="1">
        <v>44264</v>
      </c>
      <c r="H1993" t="s">
        <v>66</v>
      </c>
      <c r="I1993" t="s">
        <v>150</v>
      </c>
      <c r="J1993" s="3" t="s">
        <v>6591</v>
      </c>
      <c r="K1993" t="s">
        <v>39</v>
      </c>
      <c r="L1993" t="s">
        <v>6592</v>
      </c>
      <c r="M1993" t="s">
        <v>41</v>
      </c>
      <c r="N1993" t="s">
        <v>55</v>
      </c>
      <c r="O1993" s="2">
        <v>45078.639189814814</v>
      </c>
      <c r="P1993" s="2">
        <v>45078.541967592595</v>
      </c>
      <c r="Q1993">
        <v>2</v>
      </c>
      <c r="R1993" t="str">
        <f t="shared" ca="1" si="31"/>
        <v>Priya</v>
      </c>
      <c r="S1993" t="str">
        <f>IFERROR(TEXT(DATEVALUE(LEFT(Table1[[#This Row],[Date of Purchase]],10)), "MMMM"), TEXT(Table1[[#This Row],[Date of Purchase]], "MMMM"))</f>
        <v>March</v>
      </c>
      <c r="T1993" t="str">
        <f>IF(OR(
  AND(Table1[[#This Row],[Ticket Priority]]="Critical", Table1[[#This Row],[Ticket Status]]&lt;&gt;"Closed"),
  AND(Table1[[#This Row],[Ticket Priority]]="High", Table1[[#This Row],[Ticket Status]]="Open")
), "Yes", "No")</f>
        <v>No</v>
      </c>
      <c r="U1993" s="4" t="str">
        <f>IF(Table1[[#This Row],[Ticket Status]]="Closed","Yes","No")</f>
        <v>Yes</v>
      </c>
      <c r="V1993" s="4" t="str">
        <f>IF(Table1[[#This Row],[Ticket Status]]="Pending Customer Response","Yes","No")</f>
        <v>No</v>
      </c>
      <c r="W1993" s="5">
        <f ca="1">COUNTIFS(Table1[Agent_name],Table1[[#This Row],[Agent_name]],Table1[Month],Table1[[#This Row],[Month]])/160</f>
        <v>0.43125000000000002</v>
      </c>
    </row>
    <row r="1994" spans="1:23" x14ac:dyDescent="0.25">
      <c r="A1994">
        <v>1993</v>
      </c>
      <c r="B1994" t="s">
        <v>6593</v>
      </c>
      <c r="C1994" t="s">
        <v>6594</v>
      </c>
      <c r="D1994">
        <v>64</v>
      </c>
      <c r="E1994" t="s">
        <v>19</v>
      </c>
      <c r="F1994" t="s">
        <v>421</v>
      </c>
      <c r="G1994" s="1">
        <v>43944</v>
      </c>
      <c r="H1994" t="s">
        <v>67</v>
      </c>
      <c r="I1994" t="s">
        <v>99</v>
      </c>
      <c r="J1994" s="3" t="s">
        <v>6595</v>
      </c>
      <c r="K1994" t="s">
        <v>24</v>
      </c>
      <c r="M1994" t="s">
        <v>25</v>
      </c>
      <c r="N1994" t="s">
        <v>26</v>
      </c>
      <c r="O1994" s="2">
        <v>45078.531574074077</v>
      </c>
      <c r="R1994" t="str">
        <f t="shared" ca="1" si="31"/>
        <v>Sara</v>
      </c>
      <c r="S1994" t="str">
        <f>IFERROR(TEXT(DATEVALUE(LEFT(Table1[[#This Row],[Date of Purchase]],10)), "MMMM"), TEXT(Table1[[#This Row],[Date of Purchase]], "MMMM"))</f>
        <v>April</v>
      </c>
      <c r="T1994" t="str">
        <f>IF(OR(
  AND(Table1[[#This Row],[Ticket Priority]]="Critical", Table1[[#This Row],[Ticket Status]]&lt;&gt;"Closed"),
  AND(Table1[[#This Row],[Ticket Priority]]="High", Table1[[#This Row],[Ticket Status]]="Open")
), "Yes", "No")</f>
        <v>Yes</v>
      </c>
      <c r="U1994" s="4" t="str">
        <f>IF(Table1[[#This Row],[Ticket Status]]="Closed","Yes","No")</f>
        <v>No</v>
      </c>
      <c r="V1994" s="4" t="str">
        <f>IF(Table1[[#This Row],[Ticket Status]]="Pending Customer Response","Yes","No")</f>
        <v>Yes</v>
      </c>
      <c r="W1994" s="5">
        <f ca="1">COUNTIFS(Table1[Agent_name],Table1[[#This Row],[Agent_name]],Table1[Month],Table1[[#This Row],[Month]])/160</f>
        <v>0.75624999999999998</v>
      </c>
    </row>
    <row r="1995" spans="1:23" x14ac:dyDescent="0.25">
      <c r="A1995">
        <v>1994</v>
      </c>
      <c r="B1995" t="s">
        <v>6596</v>
      </c>
      <c r="C1995" t="s">
        <v>6597</v>
      </c>
      <c r="D1995">
        <v>66</v>
      </c>
      <c r="E1995" t="s">
        <v>58</v>
      </c>
      <c r="F1995" t="s">
        <v>211</v>
      </c>
      <c r="G1995" s="1">
        <v>44209</v>
      </c>
      <c r="H1995" t="s">
        <v>45</v>
      </c>
      <c r="I1995" t="s">
        <v>141</v>
      </c>
      <c r="J1995" s="3" t="s">
        <v>6598</v>
      </c>
      <c r="K1995" t="s">
        <v>39</v>
      </c>
      <c r="L1995" t="s">
        <v>6599</v>
      </c>
      <c r="M1995" t="s">
        <v>143</v>
      </c>
      <c r="N1995" t="s">
        <v>55</v>
      </c>
      <c r="O1995" s="2">
        <v>45078.496874999997</v>
      </c>
      <c r="P1995" s="2">
        <v>45078.550347222219</v>
      </c>
      <c r="Q1995">
        <v>1</v>
      </c>
      <c r="R1995" t="str">
        <f t="shared" ca="1" si="31"/>
        <v>Neha</v>
      </c>
      <c r="S1995" t="str">
        <f>IFERROR(TEXT(DATEVALUE(LEFT(Table1[[#This Row],[Date of Purchase]],10)), "MMMM"), TEXT(Table1[[#This Row],[Date of Purchase]], "MMMM"))</f>
        <v>January</v>
      </c>
      <c r="T1995" t="str">
        <f>IF(OR(
  AND(Table1[[#This Row],[Ticket Priority]]="Critical", Table1[[#This Row],[Ticket Status]]&lt;&gt;"Closed"),
  AND(Table1[[#This Row],[Ticket Priority]]="High", Table1[[#This Row],[Ticket Status]]="Open")
), "Yes", "No")</f>
        <v>No</v>
      </c>
      <c r="U1995" s="4" t="str">
        <f>IF(Table1[[#This Row],[Ticket Status]]="Closed","Yes","No")</f>
        <v>Yes</v>
      </c>
      <c r="V1995" s="4" t="str">
        <f>IF(Table1[[#This Row],[Ticket Status]]="Pending Customer Response","Yes","No")</f>
        <v>No</v>
      </c>
      <c r="W1995" s="5">
        <f ca="1">COUNTIFS(Table1[Agent_name],Table1[[#This Row],[Agent_name]],Table1[Month],Table1[[#This Row],[Month]])/160</f>
        <v>0.21875</v>
      </c>
    </row>
    <row r="1996" spans="1:23" x14ac:dyDescent="0.25">
      <c r="A1996">
        <v>1995</v>
      </c>
      <c r="B1996" t="s">
        <v>2412</v>
      </c>
      <c r="C1996" t="s">
        <v>2498</v>
      </c>
      <c r="D1996">
        <v>68</v>
      </c>
      <c r="E1996" t="s">
        <v>29</v>
      </c>
      <c r="F1996" t="s">
        <v>456</v>
      </c>
      <c r="G1996" s="1">
        <v>43852</v>
      </c>
      <c r="H1996" t="s">
        <v>67</v>
      </c>
      <c r="I1996" t="s">
        <v>31</v>
      </c>
      <c r="J1996" s="3" t="s">
        <v>6600</v>
      </c>
      <c r="K1996" t="s">
        <v>39</v>
      </c>
      <c r="L1996" t="s">
        <v>6601</v>
      </c>
      <c r="M1996" t="s">
        <v>143</v>
      </c>
      <c r="N1996" t="s">
        <v>33</v>
      </c>
      <c r="O1996" s="2">
        <v>45078.483703703707</v>
      </c>
      <c r="P1996" s="2">
        <v>45078.86078703704</v>
      </c>
      <c r="Q1996">
        <v>4</v>
      </c>
      <c r="R1996" t="str">
        <f t="shared" ca="1" si="31"/>
        <v>Arjun</v>
      </c>
      <c r="S1996" t="str">
        <f>IFERROR(TEXT(DATEVALUE(LEFT(Table1[[#This Row],[Date of Purchase]],10)), "MMMM"), TEXT(Table1[[#This Row],[Date of Purchase]], "MMMM"))</f>
        <v>January</v>
      </c>
      <c r="T1996" t="str">
        <f>IF(OR(
  AND(Table1[[#This Row],[Ticket Priority]]="Critical", Table1[[#This Row],[Ticket Status]]&lt;&gt;"Closed"),
  AND(Table1[[#This Row],[Ticket Priority]]="High", Table1[[#This Row],[Ticket Status]]="Open")
), "Yes", "No")</f>
        <v>No</v>
      </c>
      <c r="U1996" s="4" t="str">
        <f>IF(Table1[[#This Row],[Ticket Status]]="Closed","Yes","No")</f>
        <v>Yes</v>
      </c>
      <c r="V1996" s="4" t="str">
        <f>IF(Table1[[#This Row],[Ticket Status]]="Pending Customer Response","Yes","No")</f>
        <v>No</v>
      </c>
      <c r="W1996" s="5">
        <f ca="1">COUNTIFS(Table1[Agent_name],Table1[[#This Row],[Agent_name]],Table1[Month],Table1[[#This Row],[Month]])/160</f>
        <v>0.20624999999999999</v>
      </c>
    </row>
    <row r="1997" spans="1:23" x14ac:dyDescent="0.25">
      <c r="A1997">
        <v>1996</v>
      </c>
      <c r="B1997" t="s">
        <v>6602</v>
      </c>
      <c r="C1997" t="s">
        <v>6603</v>
      </c>
      <c r="D1997">
        <v>66</v>
      </c>
      <c r="E1997" t="s">
        <v>29</v>
      </c>
      <c r="F1997" t="s">
        <v>281</v>
      </c>
      <c r="G1997" s="1">
        <v>44486</v>
      </c>
      <c r="H1997" t="s">
        <v>21</v>
      </c>
      <c r="I1997" t="s">
        <v>37</v>
      </c>
      <c r="J1997" s="3" t="s">
        <v>6604</v>
      </c>
      <c r="K1997" t="s">
        <v>62</v>
      </c>
      <c r="M1997" t="s">
        <v>143</v>
      </c>
      <c r="N1997" t="s">
        <v>26</v>
      </c>
      <c r="R1997" t="str">
        <f t="shared" ca="1" si="31"/>
        <v>Aisha</v>
      </c>
      <c r="S1997" t="str">
        <f>IFERROR(TEXT(DATEVALUE(LEFT(Table1[[#This Row],[Date of Purchase]],10)), "MMMM"), TEXT(Table1[[#This Row],[Date of Purchase]], "MMMM"))</f>
        <v>October</v>
      </c>
      <c r="T1997" t="str">
        <f>IF(OR(
  AND(Table1[[#This Row],[Ticket Priority]]="Critical", Table1[[#This Row],[Ticket Status]]&lt;&gt;"Closed"),
  AND(Table1[[#This Row],[Ticket Priority]]="High", Table1[[#This Row],[Ticket Status]]="Open")
), "Yes", "No")</f>
        <v>No</v>
      </c>
      <c r="U1997" s="4" t="str">
        <f>IF(Table1[[#This Row],[Ticket Status]]="Closed","Yes","No")</f>
        <v>No</v>
      </c>
      <c r="V1997" s="4" t="str">
        <f>IF(Table1[[#This Row],[Ticket Status]]="Pending Customer Response","Yes","No")</f>
        <v>No</v>
      </c>
      <c r="W1997" s="5">
        <f ca="1">COUNTIFS(Table1[Agent_name],Table1[[#This Row],[Agent_name]],Table1[Month],Table1[[#This Row],[Month]])/160</f>
        <v>0.85624999999999996</v>
      </c>
    </row>
    <row r="1998" spans="1:23" x14ac:dyDescent="0.25">
      <c r="A1998">
        <v>1997</v>
      </c>
      <c r="B1998" t="s">
        <v>6605</v>
      </c>
      <c r="C1998" t="s">
        <v>6606</v>
      </c>
      <c r="D1998">
        <v>41</v>
      </c>
      <c r="E1998" t="s">
        <v>58</v>
      </c>
      <c r="F1998" t="s">
        <v>242</v>
      </c>
      <c r="G1998" s="1">
        <v>43886</v>
      </c>
      <c r="H1998" t="s">
        <v>21</v>
      </c>
      <c r="I1998" t="s">
        <v>141</v>
      </c>
      <c r="J1998" s="3" t="s">
        <v>6607</v>
      </c>
      <c r="K1998" t="s">
        <v>24</v>
      </c>
      <c r="M1998" t="s">
        <v>25</v>
      </c>
      <c r="N1998" t="s">
        <v>26</v>
      </c>
      <c r="O1998" s="2">
        <v>45078.537199074075</v>
      </c>
      <c r="R1998" t="str">
        <f t="shared" ca="1" si="31"/>
        <v>Priya</v>
      </c>
      <c r="S1998" t="str">
        <f>IFERROR(TEXT(DATEVALUE(LEFT(Table1[[#This Row],[Date of Purchase]],10)), "MMMM"), TEXT(Table1[[#This Row],[Date of Purchase]], "MMMM"))</f>
        <v>February</v>
      </c>
      <c r="T1998" t="str">
        <f>IF(OR(
  AND(Table1[[#This Row],[Ticket Priority]]="Critical", Table1[[#This Row],[Ticket Status]]&lt;&gt;"Closed"),
  AND(Table1[[#This Row],[Ticket Priority]]="High", Table1[[#This Row],[Ticket Status]]="Open")
), "Yes", "No")</f>
        <v>Yes</v>
      </c>
      <c r="U1998" s="4" t="str">
        <f>IF(Table1[[#This Row],[Ticket Status]]="Closed","Yes","No")</f>
        <v>No</v>
      </c>
      <c r="V1998" s="4" t="str">
        <f>IF(Table1[[#This Row],[Ticket Status]]="Pending Customer Response","Yes","No")</f>
        <v>Yes</v>
      </c>
      <c r="W1998" s="5">
        <f ca="1">COUNTIFS(Table1[Agent_name],Table1[[#This Row],[Agent_name]],Table1[Month],Table1[[#This Row],[Month]])/160</f>
        <v>0.44374999999999998</v>
      </c>
    </row>
    <row r="1999" spans="1:23" x14ac:dyDescent="0.25">
      <c r="A1999">
        <v>1998</v>
      </c>
      <c r="B1999" t="s">
        <v>6608</v>
      </c>
      <c r="C1999" t="s">
        <v>6609</v>
      </c>
      <c r="D1999">
        <v>28</v>
      </c>
      <c r="E1999" t="s">
        <v>29</v>
      </c>
      <c r="F1999" t="s">
        <v>71</v>
      </c>
      <c r="G1999" s="1">
        <v>44072</v>
      </c>
      <c r="H1999" t="s">
        <v>45</v>
      </c>
      <c r="I1999" t="s">
        <v>113</v>
      </c>
      <c r="J1999" s="3" t="s">
        <v>6610</v>
      </c>
      <c r="K1999" t="s">
        <v>39</v>
      </c>
      <c r="L1999" t="s">
        <v>6611</v>
      </c>
      <c r="M1999" t="s">
        <v>143</v>
      </c>
      <c r="N1999" t="s">
        <v>55</v>
      </c>
      <c r="O1999" s="2">
        <v>45078.515694444446</v>
      </c>
      <c r="P1999" s="2">
        <v>45078.458055555559</v>
      </c>
      <c r="Q1999">
        <v>2</v>
      </c>
      <c r="R1999" t="str">
        <f t="shared" ca="1" si="31"/>
        <v>Aisha</v>
      </c>
      <c r="S1999" t="str">
        <f>IFERROR(TEXT(DATEVALUE(LEFT(Table1[[#This Row],[Date of Purchase]],10)), "MMMM"), TEXT(Table1[[#This Row],[Date of Purchase]], "MMMM"))</f>
        <v>August</v>
      </c>
      <c r="T1999" t="str">
        <f>IF(OR(
  AND(Table1[[#This Row],[Ticket Priority]]="Critical", Table1[[#This Row],[Ticket Status]]&lt;&gt;"Closed"),
  AND(Table1[[#This Row],[Ticket Priority]]="High", Table1[[#This Row],[Ticket Status]]="Open")
), "Yes", "No")</f>
        <v>No</v>
      </c>
      <c r="U1999" s="4" t="str">
        <f>IF(Table1[[#This Row],[Ticket Status]]="Closed","Yes","No")</f>
        <v>Yes</v>
      </c>
      <c r="V1999" s="4" t="str">
        <f>IF(Table1[[#This Row],[Ticket Status]]="Pending Customer Response","Yes","No")</f>
        <v>No</v>
      </c>
      <c r="W1999" s="5">
        <f ca="1">COUNTIFS(Table1[Agent_name],Table1[[#This Row],[Agent_name]],Table1[Month],Table1[[#This Row],[Month]])/160</f>
        <v>0.86250000000000004</v>
      </c>
    </row>
    <row r="2000" spans="1:23" x14ac:dyDescent="0.25">
      <c r="A2000">
        <v>1999</v>
      </c>
      <c r="B2000" t="s">
        <v>6612</v>
      </c>
      <c r="C2000" t="s">
        <v>6613</v>
      </c>
      <c r="D2000">
        <v>57</v>
      </c>
      <c r="E2000" t="s">
        <v>58</v>
      </c>
      <c r="F2000" t="s">
        <v>655</v>
      </c>
      <c r="G2000" s="1">
        <v>44139</v>
      </c>
      <c r="H2000" t="s">
        <v>21</v>
      </c>
      <c r="I2000" t="s">
        <v>59</v>
      </c>
      <c r="J2000" s="3" t="s">
        <v>6614</v>
      </c>
      <c r="K2000" t="s">
        <v>24</v>
      </c>
      <c r="M2000" t="s">
        <v>89</v>
      </c>
      <c r="N2000" t="s">
        <v>33</v>
      </c>
      <c r="O2000" s="2">
        <v>45078.829606481479</v>
      </c>
      <c r="R2000" t="str">
        <f t="shared" ca="1" si="31"/>
        <v>Sara</v>
      </c>
      <c r="S2000" t="str">
        <f>IFERROR(TEXT(DATEVALUE(LEFT(Table1[[#This Row],[Date of Purchase]],10)), "MMMM"), TEXT(Table1[[#This Row],[Date of Purchase]], "MMMM"))</f>
        <v>November</v>
      </c>
      <c r="T2000" t="str">
        <f>IF(OR(
  AND(Table1[[#This Row],[Ticket Priority]]="Critical", Table1[[#This Row],[Ticket Status]]&lt;&gt;"Closed"),
  AND(Table1[[#This Row],[Ticket Priority]]="High", Table1[[#This Row],[Ticket Status]]="Open")
), "Yes", "No")</f>
        <v>No</v>
      </c>
      <c r="U2000" s="4" t="str">
        <f>IF(Table1[[#This Row],[Ticket Status]]="Closed","Yes","No")</f>
        <v>No</v>
      </c>
      <c r="V2000" s="4" t="str">
        <f>IF(Table1[[#This Row],[Ticket Status]]="Pending Customer Response","Yes","No")</f>
        <v>Yes</v>
      </c>
      <c r="W2000" s="5">
        <f ca="1">COUNTIFS(Table1[Agent_name],Table1[[#This Row],[Agent_name]],Table1[Month],Table1[[#This Row],[Month]])/160</f>
        <v>0.79374999999999996</v>
      </c>
    </row>
    <row r="2001" spans="1:23" x14ac:dyDescent="0.25">
      <c r="A2001">
        <v>2000</v>
      </c>
      <c r="B2001" t="s">
        <v>6615</v>
      </c>
      <c r="C2001" t="s">
        <v>6616</v>
      </c>
      <c r="D2001">
        <v>67</v>
      </c>
      <c r="E2001" t="s">
        <v>19</v>
      </c>
      <c r="F2001" t="s">
        <v>219</v>
      </c>
      <c r="G2001" s="1">
        <v>44009</v>
      </c>
      <c r="H2001" t="s">
        <v>45</v>
      </c>
      <c r="I2001" t="s">
        <v>60</v>
      </c>
      <c r="J2001" s="3" t="s">
        <v>6617</v>
      </c>
      <c r="K2001" t="s">
        <v>24</v>
      </c>
      <c r="M2001" t="s">
        <v>143</v>
      </c>
      <c r="N2001" t="s">
        <v>33</v>
      </c>
      <c r="O2001" s="2">
        <v>45078.090729166666</v>
      </c>
      <c r="R2001" t="str">
        <f t="shared" ca="1" si="31"/>
        <v>Sara</v>
      </c>
      <c r="S2001" t="str">
        <f>IFERROR(TEXT(DATEVALUE(LEFT(Table1[[#This Row],[Date of Purchase]],10)), "MMMM"), TEXT(Table1[[#This Row],[Date of Purchase]], "MMMM"))</f>
        <v>June</v>
      </c>
      <c r="T2001" t="str">
        <f>IF(OR(
  AND(Table1[[#This Row],[Ticket Priority]]="Critical", Table1[[#This Row],[Ticket Status]]&lt;&gt;"Closed"),
  AND(Table1[[#This Row],[Ticket Priority]]="High", Table1[[#This Row],[Ticket Status]]="Open")
), "Yes", "No")</f>
        <v>No</v>
      </c>
      <c r="U2001" s="4" t="str">
        <f>IF(Table1[[#This Row],[Ticket Status]]="Closed","Yes","No")</f>
        <v>No</v>
      </c>
      <c r="V2001" s="4" t="str">
        <f>IF(Table1[[#This Row],[Ticket Status]]="Pending Customer Response","Yes","No")</f>
        <v>Yes</v>
      </c>
      <c r="W2001" s="5">
        <f ca="1">COUNTIFS(Table1[Agent_name],Table1[[#This Row],[Agent_name]],Table1[Month],Table1[[#This Row],[Month]])/160</f>
        <v>0.65</v>
      </c>
    </row>
    <row r="2002" spans="1:23" x14ac:dyDescent="0.25">
      <c r="A2002">
        <v>2001</v>
      </c>
      <c r="B2002" t="s">
        <v>6618</v>
      </c>
      <c r="C2002" t="s">
        <v>6619</v>
      </c>
      <c r="D2002">
        <v>40</v>
      </c>
      <c r="E2002" t="s">
        <v>19</v>
      </c>
      <c r="F2002" t="s">
        <v>161</v>
      </c>
      <c r="G2002" s="1">
        <v>44422</v>
      </c>
      <c r="H2002" t="s">
        <v>45</v>
      </c>
      <c r="I2002" t="s">
        <v>22</v>
      </c>
      <c r="J2002" s="3" t="s">
        <v>6620</v>
      </c>
      <c r="K2002" t="s">
        <v>62</v>
      </c>
      <c r="M2002" t="s">
        <v>41</v>
      </c>
      <c r="N2002" t="s">
        <v>55</v>
      </c>
      <c r="R2002" t="str">
        <f t="shared" ca="1" si="31"/>
        <v>Mohit</v>
      </c>
      <c r="S2002" t="str">
        <f>IFERROR(TEXT(DATEVALUE(LEFT(Table1[[#This Row],[Date of Purchase]],10)), "MMMM"), TEXT(Table1[[#This Row],[Date of Purchase]], "MMMM"))</f>
        <v>August</v>
      </c>
      <c r="T2002" t="str">
        <f>IF(OR(
  AND(Table1[[#This Row],[Ticket Priority]]="Critical", Table1[[#This Row],[Ticket Status]]&lt;&gt;"Closed"),
  AND(Table1[[#This Row],[Ticket Priority]]="High", Table1[[#This Row],[Ticket Status]]="Open")
), "Yes", "No")</f>
        <v>No</v>
      </c>
      <c r="U2002" s="4" t="str">
        <f>IF(Table1[[#This Row],[Ticket Status]]="Closed","Yes","No")</f>
        <v>No</v>
      </c>
      <c r="V2002" s="4" t="str">
        <f>IF(Table1[[#This Row],[Ticket Status]]="Pending Customer Response","Yes","No")</f>
        <v>No</v>
      </c>
      <c r="W2002" s="5">
        <f ca="1">COUNTIFS(Table1[Agent_name],Table1[[#This Row],[Agent_name]],Table1[Month],Table1[[#This Row],[Month]])/160</f>
        <v>0.46250000000000002</v>
      </c>
    </row>
    <row r="2003" spans="1:23" x14ac:dyDescent="0.25">
      <c r="A2003">
        <v>2002</v>
      </c>
      <c r="B2003" t="s">
        <v>6621</v>
      </c>
      <c r="C2003" t="s">
        <v>6622</v>
      </c>
      <c r="D2003">
        <v>56</v>
      </c>
      <c r="E2003" t="s">
        <v>19</v>
      </c>
      <c r="F2003" t="s">
        <v>317</v>
      </c>
      <c r="G2003" s="1">
        <v>44558</v>
      </c>
      <c r="H2003" t="s">
        <v>21</v>
      </c>
      <c r="I2003" t="s">
        <v>150</v>
      </c>
      <c r="J2003" s="3" t="s">
        <v>6623</v>
      </c>
      <c r="K2003" t="s">
        <v>24</v>
      </c>
      <c r="M2003" t="s">
        <v>143</v>
      </c>
      <c r="N2003" t="s">
        <v>33</v>
      </c>
      <c r="O2003" s="2">
        <v>45078.799803240741</v>
      </c>
      <c r="R2003" t="str">
        <f t="shared" ca="1" si="31"/>
        <v>Ravi</v>
      </c>
      <c r="S2003" t="str">
        <f>IFERROR(TEXT(DATEVALUE(LEFT(Table1[[#This Row],[Date of Purchase]],10)), "MMMM"), TEXT(Table1[[#This Row],[Date of Purchase]], "MMMM"))</f>
        <v>December</v>
      </c>
      <c r="T2003" t="str">
        <f>IF(OR(
  AND(Table1[[#This Row],[Ticket Priority]]="Critical", Table1[[#This Row],[Ticket Status]]&lt;&gt;"Closed"),
  AND(Table1[[#This Row],[Ticket Priority]]="High", Table1[[#This Row],[Ticket Status]]="Open")
), "Yes", "No")</f>
        <v>No</v>
      </c>
      <c r="U2003" s="4" t="str">
        <f>IF(Table1[[#This Row],[Ticket Status]]="Closed","Yes","No")</f>
        <v>No</v>
      </c>
      <c r="V2003" s="4" t="str">
        <f>IF(Table1[[#This Row],[Ticket Status]]="Pending Customer Response","Yes","No")</f>
        <v>Yes</v>
      </c>
      <c r="W2003" s="5">
        <f ca="1">COUNTIFS(Table1[Agent_name],Table1[[#This Row],[Agent_name]],Table1[Month],Table1[[#This Row],[Month]])/160</f>
        <v>0.66249999999999998</v>
      </c>
    </row>
    <row r="2004" spans="1:23" x14ac:dyDescent="0.25">
      <c r="A2004">
        <v>2003</v>
      </c>
      <c r="B2004" t="s">
        <v>6624</v>
      </c>
      <c r="C2004" t="s">
        <v>6625</v>
      </c>
      <c r="D2004">
        <v>25</v>
      </c>
      <c r="E2004" t="s">
        <v>19</v>
      </c>
      <c r="F2004" t="s">
        <v>107</v>
      </c>
      <c r="G2004" s="1">
        <v>44248</v>
      </c>
      <c r="H2004" t="s">
        <v>59</v>
      </c>
      <c r="I2004" t="s">
        <v>67</v>
      </c>
      <c r="J2004" s="3" t="s">
        <v>6626</v>
      </c>
      <c r="K2004" t="s">
        <v>24</v>
      </c>
      <c r="M2004" t="s">
        <v>89</v>
      </c>
      <c r="N2004" t="s">
        <v>26</v>
      </c>
      <c r="O2004" s="2">
        <v>45078.667881944442</v>
      </c>
      <c r="R2004" t="str">
        <f t="shared" ca="1" si="31"/>
        <v>Sara</v>
      </c>
      <c r="S2004" t="str">
        <f>IFERROR(TEXT(DATEVALUE(LEFT(Table1[[#This Row],[Date of Purchase]],10)), "MMMM"), TEXT(Table1[[#This Row],[Date of Purchase]], "MMMM"))</f>
        <v>February</v>
      </c>
      <c r="T2004" t="str">
        <f>IF(OR(
  AND(Table1[[#This Row],[Ticket Priority]]="Critical", Table1[[#This Row],[Ticket Status]]&lt;&gt;"Closed"),
  AND(Table1[[#This Row],[Ticket Priority]]="High", Table1[[#This Row],[Ticket Status]]="Open")
), "Yes", "No")</f>
        <v>No</v>
      </c>
      <c r="U2004" s="4" t="str">
        <f>IF(Table1[[#This Row],[Ticket Status]]="Closed","Yes","No")</f>
        <v>No</v>
      </c>
      <c r="V2004" s="4" t="str">
        <f>IF(Table1[[#This Row],[Ticket Status]]="Pending Customer Response","Yes","No")</f>
        <v>Yes</v>
      </c>
      <c r="W2004" s="5">
        <f ca="1">COUNTIFS(Table1[Agent_name],Table1[[#This Row],[Agent_name]],Table1[Month],Table1[[#This Row],[Month]])/160</f>
        <v>0.65625</v>
      </c>
    </row>
    <row r="2005" spans="1:23" x14ac:dyDescent="0.25">
      <c r="A2005">
        <v>2004</v>
      </c>
      <c r="B2005" t="s">
        <v>6627</v>
      </c>
      <c r="C2005" t="s">
        <v>6628</v>
      </c>
      <c r="D2005">
        <v>60</v>
      </c>
      <c r="E2005" t="s">
        <v>58</v>
      </c>
      <c r="F2005" t="s">
        <v>383</v>
      </c>
      <c r="G2005" s="1">
        <v>44040</v>
      </c>
      <c r="H2005" t="s">
        <v>59</v>
      </c>
      <c r="I2005" t="s">
        <v>37</v>
      </c>
      <c r="J2005" s="3" t="s">
        <v>6629</v>
      </c>
      <c r="K2005" t="s">
        <v>39</v>
      </c>
      <c r="L2005" t="s">
        <v>6630</v>
      </c>
      <c r="M2005" t="s">
        <v>25</v>
      </c>
      <c r="N2005" t="s">
        <v>33</v>
      </c>
      <c r="O2005" s="2">
        <v>45078.67900462963</v>
      </c>
      <c r="P2005" s="2">
        <v>45077.982476851852</v>
      </c>
      <c r="Q2005">
        <v>1</v>
      </c>
      <c r="R2005" t="str">
        <f t="shared" ca="1" si="31"/>
        <v>Priya</v>
      </c>
      <c r="S2005" t="str">
        <f>IFERROR(TEXT(DATEVALUE(LEFT(Table1[[#This Row],[Date of Purchase]],10)), "MMMM"), TEXT(Table1[[#This Row],[Date of Purchase]], "MMMM"))</f>
        <v>July</v>
      </c>
      <c r="T2005" t="str">
        <f>IF(OR(
  AND(Table1[[#This Row],[Ticket Priority]]="Critical", Table1[[#This Row],[Ticket Status]]&lt;&gt;"Closed"),
  AND(Table1[[#This Row],[Ticket Priority]]="High", Table1[[#This Row],[Ticket Status]]="Open")
), "Yes", "No")</f>
        <v>No</v>
      </c>
      <c r="U2005" s="4" t="str">
        <f>IF(Table1[[#This Row],[Ticket Status]]="Closed","Yes","No")</f>
        <v>Yes</v>
      </c>
      <c r="V2005" s="4" t="str">
        <f>IF(Table1[[#This Row],[Ticket Status]]="Pending Customer Response","Yes","No")</f>
        <v>No</v>
      </c>
      <c r="W2005" s="5">
        <f ca="1">COUNTIFS(Table1[Agent_name],Table1[[#This Row],[Agent_name]],Table1[Month],Table1[[#This Row],[Month]])/160</f>
        <v>0.45</v>
      </c>
    </row>
    <row r="2006" spans="1:23" x14ac:dyDescent="0.25">
      <c r="A2006">
        <v>2005</v>
      </c>
      <c r="B2006" t="s">
        <v>6631</v>
      </c>
      <c r="C2006" t="s">
        <v>6632</v>
      </c>
      <c r="D2006">
        <v>47</v>
      </c>
      <c r="E2006" t="s">
        <v>29</v>
      </c>
      <c r="F2006" t="s">
        <v>71</v>
      </c>
      <c r="G2006" s="1">
        <v>43986</v>
      </c>
      <c r="H2006" t="s">
        <v>21</v>
      </c>
      <c r="I2006" t="s">
        <v>31</v>
      </c>
      <c r="J2006" s="3" t="s">
        <v>6633</v>
      </c>
      <c r="K2006" t="s">
        <v>24</v>
      </c>
      <c r="M2006" t="s">
        <v>89</v>
      </c>
      <c r="N2006" t="s">
        <v>33</v>
      </c>
      <c r="O2006" s="2">
        <v>45078.327638888892</v>
      </c>
      <c r="R2006" t="str">
        <f t="shared" ca="1" si="31"/>
        <v>Aisha</v>
      </c>
      <c r="S2006" t="str">
        <f>IFERROR(TEXT(DATEVALUE(LEFT(Table1[[#This Row],[Date of Purchase]],10)), "MMMM"), TEXT(Table1[[#This Row],[Date of Purchase]], "MMMM"))</f>
        <v>June</v>
      </c>
      <c r="T2006" t="str">
        <f>IF(OR(
  AND(Table1[[#This Row],[Ticket Priority]]="Critical", Table1[[#This Row],[Ticket Status]]&lt;&gt;"Closed"),
  AND(Table1[[#This Row],[Ticket Priority]]="High", Table1[[#This Row],[Ticket Status]]="Open")
), "Yes", "No")</f>
        <v>No</v>
      </c>
      <c r="U2006" s="4" t="str">
        <f>IF(Table1[[#This Row],[Ticket Status]]="Closed","Yes","No")</f>
        <v>No</v>
      </c>
      <c r="V2006" s="4" t="str">
        <f>IF(Table1[[#This Row],[Ticket Status]]="Pending Customer Response","Yes","No")</f>
        <v>Yes</v>
      </c>
      <c r="W2006" s="5">
        <f ca="1">COUNTIFS(Table1[Agent_name],Table1[[#This Row],[Agent_name]],Table1[Month],Table1[[#This Row],[Month]])/160</f>
        <v>0.89375000000000004</v>
      </c>
    </row>
    <row r="2007" spans="1:23" x14ac:dyDescent="0.25">
      <c r="A2007">
        <v>2006</v>
      </c>
      <c r="B2007" t="s">
        <v>6634</v>
      </c>
      <c r="C2007" t="s">
        <v>6635</v>
      </c>
      <c r="D2007">
        <v>66</v>
      </c>
      <c r="E2007" t="s">
        <v>29</v>
      </c>
      <c r="F2007" t="s">
        <v>431</v>
      </c>
      <c r="G2007" s="1">
        <v>44381</v>
      </c>
      <c r="H2007" t="s">
        <v>21</v>
      </c>
      <c r="I2007" t="s">
        <v>77</v>
      </c>
      <c r="J2007" s="3" t="s">
        <v>6636</v>
      </c>
      <c r="K2007" t="s">
        <v>24</v>
      </c>
      <c r="M2007" t="s">
        <v>41</v>
      </c>
      <c r="N2007" t="s">
        <v>33</v>
      </c>
      <c r="O2007" s="2">
        <v>45078.013067129628</v>
      </c>
      <c r="R2007" t="str">
        <f t="shared" ca="1" si="31"/>
        <v>Priya</v>
      </c>
      <c r="S2007" t="str">
        <f>IFERROR(TEXT(DATEVALUE(LEFT(Table1[[#This Row],[Date of Purchase]],10)), "MMMM"), TEXT(Table1[[#This Row],[Date of Purchase]], "MMMM"))</f>
        <v>July</v>
      </c>
      <c r="T2007" t="str">
        <f>IF(OR(
  AND(Table1[[#This Row],[Ticket Priority]]="Critical", Table1[[#This Row],[Ticket Status]]&lt;&gt;"Closed"),
  AND(Table1[[#This Row],[Ticket Priority]]="High", Table1[[#This Row],[Ticket Status]]="Open")
), "Yes", "No")</f>
        <v>No</v>
      </c>
      <c r="U2007" s="4" t="str">
        <f>IF(Table1[[#This Row],[Ticket Status]]="Closed","Yes","No")</f>
        <v>No</v>
      </c>
      <c r="V2007" s="4" t="str">
        <f>IF(Table1[[#This Row],[Ticket Status]]="Pending Customer Response","Yes","No")</f>
        <v>Yes</v>
      </c>
      <c r="W2007" s="5">
        <f ca="1">COUNTIFS(Table1[Agent_name],Table1[[#This Row],[Agent_name]],Table1[Month],Table1[[#This Row],[Month]])/160</f>
        <v>0.45</v>
      </c>
    </row>
    <row r="2008" spans="1:23" x14ac:dyDescent="0.25">
      <c r="A2008">
        <v>2007</v>
      </c>
      <c r="B2008" t="s">
        <v>6637</v>
      </c>
      <c r="C2008" t="s">
        <v>6638</v>
      </c>
      <c r="D2008">
        <v>61</v>
      </c>
      <c r="E2008" t="s">
        <v>58</v>
      </c>
      <c r="F2008" t="s">
        <v>655</v>
      </c>
      <c r="G2008" s="1">
        <v>44263</v>
      </c>
      <c r="H2008" t="s">
        <v>45</v>
      </c>
      <c r="I2008" t="s">
        <v>93</v>
      </c>
      <c r="J2008" s="3" t="s">
        <v>6639</v>
      </c>
      <c r="K2008" t="s">
        <v>62</v>
      </c>
      <c r="M2008" t="s">
        <v>89</v>
      </c>
      <c r="N2008" t="s">
        <v>83</v>
      </c>
      <c r="R2008" t="str">
        <f t="shared" ca="1" si="31"/>
        <v>Aisha</v>
      </c>
      <c r="S2008" t="str">
        <f>IFERROR(TEXT(DATEVALUE(LEFT(Table1[[#This Row],[Date of Purchase]],10)), "MMMM"), TEXT(Table1[[#This Row],[Date of Purchase]], "MMMM"))</f>
        <v>March</v>
      </c>
      <c r="T2008" t="str">
        <f>IF(OR(
  AND(Table1[[#This Row],[Ticket Priority]]="Critical", Table1[[#This Row],[Ticket Status]]&lt;&gt;"Closed"),
  AND(Table1[[#This Row],[Ticket Priority]]="High", Table1[[#This Row],[Ticket Status]]="Open")
), "Yes", "No")</f>
        <v>Yes</v>
      </c>
      <c r="U2008" s="4" t="str">
        <f>IF(Table1[[#This Row],[Ticket Status]]="Closed","Yes","No")</f>
        <v>No</v>
      </c>
      <c r="V2008" s="4" t="str">
        <f>IF(Table1[[#This Row],[Ticket Status]]="Pending Customer Response","Yes","No")</f>
        <v>No</v>
      </c>
      <c r="W2008" s="5">
        <f ca="1">COUNTIFS(Table1[Agent_name],Table1[[#This Row],[Agent_name]],Table1[Month],Table1[[#This Row],[Month]])/160</f>
        <v>1.0062500000000001</v>
      </c>
    </row>
    <row r="2009" spans="1:23" x14ac:dyDescent="0.25">
      <c r="A2009">
        <v>2008</v>
      </c>
      <c r="B2009" t="s">
        <v>6640</v>
      </c>
      <c r="C2009" t="s">
        <v>6641</v>
      </c>
      <c r="D2009">
        <v>55</v>
      </c>
      <c r="E2009" t="s">
        <v>19</v>
      </c>
      <c r="F2009" t="s">
        <v>431</v>
      </c>
      <c r="G2009" s="1">
        <v>44018</v>
      </c>
      <c r="H2009" t="s">
        <v>67</v>
      </c>
      <c r="I2009" t="s">
        <v>67</v>
      </c>
      <c r="J2009" s="3" t="s">
        <v>1885</v>
      </c>
      <c r="K2009" t="s">
        <v>39</v>
      </c>
      <c r="L2009" t="s">
        <v>6642</v>
      </c>
      <c r="M2009" t="s">
        <v>25</v>
      </c>
      <c r="N2009" t="s">
        <v>26</v>
      </c>
      <c r="O2009" s="2">
        <v>45078.022106481483</v>
      </c>
      <c r="P2009" s="2">
        <v>45078.658912037034</v>
      </c>
      <c r="Q2009">
        <v>3</v>
      </c>
      <c r="R2009" t="str">
        <f t="shared" ca="1" si="31"/>
        <v>Rahul</v>
      </c>
      <c r="S2009" t="str">
        <f>IFERROR(TEXT(DATEVALUE(LEFT(Table1[[#This Row],[Date of Purchase]],10)), "MMMM"), TEXT(Table1[[#This Row],[Date of Purchase]], "MMMM"))</f>
        <v>July</v>
      </c>
      <c r="T2009" t="str">
        <f>IF(OR(
  AND(Table1[[#This Row],[Ticket Priority]]="Critical", Table1[[#This Row],[Ticket Status]]&lt;&gt;"Closed"),
  AND(Table1[[#This Row],[Ticket Priority]]="High", Table1[[#This Row],[Ticket Status]]="Open")
), "Yes", "No")</f>
        <v>No</v>
      </c>
      <c r="U2009" s="4" t="str">
        <f>IF(Table1[[#This Row],[Ticket Status]]="Closed","Yes","No")</f>
        <v>Yes</v>
      </c>
      <c r="V2009" s="4" t="str">
        <f>IF(Table1[[#This Row],[Ticket Status]]="Pending Customer Response","Yes","No")</f>
        <v>No</v>
      </c>
      <c r="W2009" s="5">
        <f ca="1">COUNTIFS(Table1[Agent_name],Table1[[#This Row],[Agent_name]],Table1[Month],Table1[[#This Row],[Month]])/160</f>
        <v>0.21249999999999999</v>
      </c>
    </row>
    <row r="2010" spans="1:23" x14ac:dyDescent="0.25">
      <c r="A2010">
        <v>2009</v>
      </c>
      <c r="B2010" t="s">
        <v>6643</v>
      </c>
      <c r="C2010" t="s">
        <v>6644</v>
      </c>
      <c r="D2010">
        <v>42</v>
      </c>
      <c r="E2010" t="s">
        <v>58</v>
      </c>
      <c r="F2010" t="s">
        <v>98</v>
      </c>
      <c r="G2010" s="1">
        <v>43907</v>
      </c>
      <c r="H2010" t="s">
        <v>59</v>
      </c>
      <c r="I2010" t="s">
        <v>72</v>
      </c>
      <c r="J2010" s="3" t="s">
        <v>6645</v>
      </c>
      <c r="K2010" t="s">
        <v>62</v>
      </c>
      <c r="M2010" t="s">
        <v>143</v>
      </c>
      <c r="N2010" t="s">
        <v>55</v>
      </c>
      <c r="R2010" t="str">
        <f t="shared" ca="1" si="31"/>
        <v>Mohit</v>
      </c>
      <c r="S2010" t="str">
        <f>IFERROR(TEXT(DATEVALUE(LEFT(Table1[[#This Row],[Date of Purchase]],10)), "MMMM"), TEXT(Table1[[#This Row],[Date of Purchase]], "MMMM"))</f>
        <v>March</v>
      </c>
      <c r="T2010" t="str">
        <f>IF(OR(
  AND(Table1[[#This Row],[Ticket Priority]]="Critical", Table1[[#This Row],[Ticket Status]]&lt;&gt;"Closed"),
  AND(Table1[[#This Row],[Ticket Priority]]="High", Table1[[#This Row],[Ticket Status]]="Open")
), "Yes", "No")</f>
        <v>No</v>
      </c>
      <c r="U2010" s="4" t="str">
        <f>IF(Table1[[#This Row],[Ticket Status]]="Closed","Yes","No")</f>
        <v>No</v>
      </c>
      <c r="V2010" s="4" t="str">
        <f>IF(Table1[[#This Row],[Ticket Status]]="Pending Customer Response","Yes","No")</f>
        <v>No</v>
      </c>
      <c r="W2010" s="5">
        <f ca="1">COUNTIFS(Table1[Agent_name],Table1[[#This Row],[Agent_name]],Table1[Month],Table1[[#This Row],[Month]])/160</f>
        <v>0.45624999999999999</v>
      </c>
    </row>
    <row r="2011" spans="1:23" x14ac:dyDescent="0.25">
      <c r="A2011">
        <v>2010</v>
      </c>
      <c r="B2011" t="s">
        <v>6646</v>
      </c>
      <c r="C2011" t="s">
        <v>6647</v>
      </c>
      <c r="D2011">
        <v>33</v>
      </c>
      <c r="E2011" t="s">
        <v>29</v>
      </c>
      <c r="F2011" t="s">
        <v>76</v>
      </c>
      <c r="G2011" s="1">
        <v>44338</v>
      </c>
      <c r="H2011" t="s">
        <v>59</v>
      </c>
      <c r="I2011" t="s">
        <v>22</v>
      </c>
      <c r="J2011" s="3" t="s">
        <v>6648</v>
      </c>
      <c r="K2011" t="s">
        <v>62</v>
      </c>
      <c r="M2011" t="s">
        <v>25</v>
      </c>
      <c r="N2011" t="s">
        <v>26</v>
      </c>
      <c r="R2011" t="str">
        <f t="shared" ca="1" si="31"/>
        <v>Arjun</v>
      </c>
      <c r="S2011" t="str">
        <f>IFERROR(TEXT(DATEVALUE(LEFT(Table1[[#This Row],[Date of Purchase]],10)), "MMMM"), TEXT(Table1[[#This Row],[Date of Purchase]], "MMMM"))</f>
        <v>May</v>
      </c>
      <c r="T2011" t="str">
        <f>IF(OR(
  AND(Table1[[#This Row],[Ticket Priority]]="Critical", Table1[[#This Row],[Ticket Status]]&lt;&gt;"Closed"),
  AND(Table1[[#This Row],[Ticket Priority]]="High", Table1[[#This Row],[Ticket Status]]="Open")
), "Yes", "No")</f>
        <v>Yes</v>
      </c>
      <c r="U2011" s="4" t="str">
        <f>IF(Table1[[#This Row],[Ticket Status]]="Closed","Yes","No")</f>
        <v>No</v>
      </c>
      <c r="V2011" s="4" t="str">
        <f>IF(Table1[[#This Row],[Ticket Status]]="Pending Customer Response","Yes","No")</f>
        <v>No</v>
      </c>
      <c r="W2011" s="5">
        <f ca="1">COUNTIFS(Table1[Agent_name],Table1[[#This Row],[Agent_name]],Table1[Month],Table1[[#This Row],[Month]])/160</f>
        <v>0.2</v>
      </c>
    </row>
    <row r="2012" spans="1:23" x14ac:dyDescent="0.25">
      <c r="A2012">
        <v>2011</v>
      </c>
      <c r="B2012" t="s">
        <v>6649</v>
      </c>
      <c r="C2012" t="s">
        <v>6650</v>
      </c>
      <c r="D2012">
        <v>24</v>
      </c>
      <c r="E2012" t="s">
        <v>58</v>
      </c>
      <c r="F2012" t="s">
        <v>242</v>
      </c>
      <c r="G2012" s="1">
        <v>44410</v>
      </c>
      <c r="H2012" t="s">
        <v>66</v>
      </c>
      <c r="I2012" t="s">
        <v>150</v>
      </c>
      <c r="J2012" s="3" t="s">
        <v>985</v>
      </c>
      <c r="K2012" t="s">
        <v>62</v>
      </c>
      <c r="M2012" t="s">
        <v>89</v>
      </c>
      <c r="N2012" t="s">
        <v>33</v>
      </c>
      <c r="R2012" t="str">
        <f t="shared" ca="1" si="31"/>
        <v>Ravi</v>
      </c>
      <c r="S2012" t="str">
        <f>IFERROR(TEXT(DATEVALUE(LEFT(Table1[[#This Row],[Date of Purchase]],10)), "MMMM"), TEXT(Table1[[#This Row],[Date of Purchase]], "MMMM"))</f>
        <v>August</v>
      </c>
      <c r="T2012" t="str">
        <f>IF(OR(
  AND(Table1[[#This Row],[Ticket Priority]]="Critical", Table1[[#This Row],[Ticket Status]]&lt;&gt;"Closed"),
  AND(Table1[[#This Row],[Ticket Priority]]="High", Table1[[#This Row],[Ticket Status]]="Open")
), "Yes", "No")</f>
        <v>Yes</v>
      </c>
      <c r="U2012" s="4" t="str">
        <f>IF(Table1[[#This Row],[Ticket Status]]="Closed","Yes","No")</f>
        <v>No</v>
      </c>
      <c r="V2012" s="4" t="str">
        <f>IF(Table1[[#This Row],[Ticket Status]]="Pending Customer Response","Yes","No")</f>
        <v>No</v>
      </c>
      <c r="W2012" s="5">
        <f ca="1">COUNTIFS(Table1[Agent_name],Table1[[#This Row],[Agent_name]],Table1[Month],Table1[[#This Row],[Month]])/160</f>
        <v>0.65625</v>
      </c>
    </row>
    <row r="2013" spans="1:23" x14ac:dyDescent="0.25">
      <c r="A2013">
        <v>2012</v>
      </c>
      <c r="B2013" t="s">
        <v>6651</v>
      </c>
      <c r="C2013" t="s">
        <v>6652</v>
      </c>
      <c r="D2013">
        <v>39</v>
      </c>
      <c r="E2013" t="s">
        <v>58</v>
      </c>
      <c r="F2013" t="s">
        <v>30</v>
      </c>
      <c r="G2013" s="1">
        <v>44427</v>
      </c>
      <c r="H2013" t="s">
        <v>59</v>
      </c>
      <c r="I2013" t="s">
        <v>141</v>
      </c>
      <c r="J2013" s="3" t="s">
        <v>6653</v>
      </c>
      <c r="K2013" t="s">
        <v>39</v>
      </c>
      <c r="L2013" t="s">
        <v>6654</v>
      </c>
      <c r="M2013" t="s">
        <v>25</v>
      </c>
      <c r="N2013" t="s">
        <v>26</v>
      </c>
      <c r="O2013" s="2">
        <v>45078.674247685187</v>
      </c>
      <c r="P2013" s="2">
        <v>45078.36383101852</v>
      </c>
      <c r="Q2013">
        <v>1</v>
      </c>
      <c r="R2013" t="str">
        <f t="shared" ca="1" si="31"/>
        <v>Sara</v>
      </c>
      <c r="S2013" t="str">
        <f>IFERROR(TEXT(DATEVALUE(LEFT(Table1[[#This Row],[Date of Purchase]],10)), "MMMM"), TEXT(Table1[[#This Row],[Date of Purchase]], "MMMM"))</f>
        <v>August</v>
      </c>
      <c r="T2013" t="str">
        <f>IF(OR(
  AND(Table1[[#This Row],[Ticket Priority]]="Critical", Table1[[#This Row],[Ticket Status]]&lt;&gt;"Closed"),
  AND(Table1[[#This Row],[Ticket Priority]]="High", Table1[[#This Row],[Ticket Status]]="Open")
), "Yes", "No")</f>
        <v>No</v>
      </c>
      <c r="U2013" s="4" t="str">
        <f>IF(Table1[[#This Row],[Ticket Status]]="Closed","Yes","No")</f>
        <v>Yes</v>
      </c>
      <c r="V2013" s="4" t="str">
        <f>IF(Table1[[#This Row],[Ticket Status]]="Pending Customer Response","Yes","No")</f>
        <v>No</v>
      </c>
      <c r="W2013" s="5">
        <f ca="1">COUNTIFS(Table1[Agent_name],Table1[[#This Row],[Agent_name]],Table1[Month],Table1[[#This Row],[Month]])/160</f>
        <v>0.8</v>
      </c>
    </row>
    <row r="2014" spans="1:23" x14ac:dyDescent="0.25">
      <c r="A2014">
        <v>2013</v>
      </c>
      <c r="B2014" t="s">
        <v>6655</v>
      </c>
      <c r="C2014" t="s">
        <v>6656</v>
      </c>
      <c r="D2014">
        <v>48</v>
      </c>
      <c r="E2014" t="s">
        <v>19</v>
      </c>
      <c r="F2014" t="s">
        <v>202</v>
      </c>
      <c r="G2014" s="1">
        <v>43960</v>
      </c>
      <c r="H2014" t="s">
        <v>59</v>
      </c>
      <c r="I2014" t="s">
        <v>67</v>
      </c>
      <c r="J2014" s="3" t="s">
        <v>6657</v>
      </c>
      <c r="K2014" t="s">
        <v>62</v>
      </c>
      <c r="M2014" t="s">
        <v>143</v>
      </c>
      <c r="N2014" t="s">
        <v>55</v>
      </c>
      <c r="R2014" t="str">
        <f t="shared" ca="1" si="31"/>
        <v>Sara</v>
      </c>
      <c r="S2014" t="str">
        <f>IFERROR(TEXT(DATEVALUE(LEFT(Table1[[#This Row],[Date of Purchase]],10)), "MMMM"), TEXT(Table1[[#This Row],[Date of Purchase]], "MMMM"))</f>
        <v>May</v>
      </c>
      <c r="T2014" t="str">
        <f>IF(OR(
  AND(Table1[[#This Row],[Ticket Priority]]="Critical", Table1[[#This Row],[Ticket Status]]&lt;&gt;"Closed"),
  AND(Table1[[#This Row],[Ticket Priority]]="High", Table1[[#This Row],[Ticket Status]]="Open")
), "Yes", "No")</f>
        <v>No</v>
      </c>
      <c r="U2014" s="4" t="str">
        <f>IF(Table1[[#This Row],[Ticket Status]]="Closed","Yes","No")</f>
        <v>No</v>
      </c>
      <c r="V2014" s="4" t="str">
        <f>IF(Table1[[#This Row],[Ticket Status]]="Pending Customer Response","Yes","No")</f>
        <v>No</v>
      </c>
      <c r="W2014" s="5">
        <f ca="1">COUNTIFS(Table1[Agent_name],Table1[[#This Row],[Agent_name]],Table1[Month],Table1[[#This Row],[Month]])/160</f>
        <v>0.64375000000000004</v>
      </c>
    </row>
    <row r="2015" spans="1:23" x14ac:dyDescent="0.25">
      <c r="A2015">
        <v>2014</v>
      </c>
      <c r="B2015" t="s">
        <v>6658</v>
      </c>
      <c r="C2015" t="s">
        <v>6659</v>
      </c>
      <c r="D2015">
        <v>23</v>
      </c>
      <c r="E2015" t="s">
        <v>29</v>
      </c>
      <c r="F2015" t="s">
        <v>98</v>
      </c>
      <c r="G2015" s="1">
        <v>44348</v>
      </c>
      <c r="H2015" t="s">
        <v>59</v>
      </c>
      <c r="I2015" t="s">
        <v>77</v>
      </c>
      <c r="J2015" s="3" t="s">
        <v>6660</v>
      </c>
      <c r="K2015" t="s">
        <v>62</v>
      </c>
      <c r="M2015" t="s">
        <v>143</v>
      </c>
      <c r="N2015" t="s">
        <v>26</v>
      </c>
      <c r="R2015" t="str">
        <f t="shared" ca="1" si="31"/>
        <v>Aisha</v>
      </c>
      <c r="S2015" t="str">
        <f>IFERROR(TEXT(DATEVALUE(LEFT(Table1[[#This Row],[Date of Purchase]],10)), "MMMM"), TEXT(Table1[[#This Row],[Date of Purchase]], "MMMM"))</f>
        <v>June</v>
      </c>
      <c r="T2015" t="str">
        <f>IF(OR(
  AND(Table1[[#This Row],[Ticket Priority]]="Critical", Table1[[#This Row],[Ticket Status]]&lt;&gt;"Closed"),
  AND(Table1[[#This Row],[Ticket Priority]]="High", Table1[[#This Row],[Ticket Status]]="Open")
), "Yes", "No")</f>
        <v>No</v>
      </c>
      <c r="U2015" s="4" t="str">
        <f>IF(Table1[[#This Row],[Ticket Status]]="Closed","Yes","No")</f>
        <v>No</v>
      </c>
      <c r="V2015" s="4" t="str">
        <f>IF(Table1[[#This Row],[Ticket Status]]="Pending Customer Response","Yes","No")</f>
        <v>No</v>
      </c>
      <c r="W2015" s="5">
        <f ca="1">COUNTIFS(Table1[Agent_name],Table1[[#This Row],[Agent_name]],Table1[Month],Table1[[#This Row],[Month]])/160</f>
        <v>0.89375000000000004</v>
      </c>
    </row>
    <row r="2016" spans="1:23" x14ac:dyDescent="0.25">
      <c r="A2016">
        <v>2015</v>
      </c>
      <c r="B2016" t="s">
        <v>6661</v>
      </c>
      <c r="C2016" t="s">
        <v>6662</v>
      </c>
      <c r="D2016">
        <v>40</v>
      </c>
      <c r="E2016" t="s">
        <v>58</v>
      </c>
      <c r="F2016" t="s">
        <v>129</v>
      </c>
      <c r="G2016" s="1">
        <v>44382</v>
      </c>
      <c r="H2016" t="s">
        <v>21</v>
      </c>
      <c r="I2016" t="s">
        <v>77</v>
      </c>
      <c r="J2016" s="3" t="s">
        <v>6663</v>
      </c>
      <c r="K2016" t="s">
        <v>62</v>
      </c>
      <c r="M2016" t="s">
        <v>25</v>
      </c>
      <c r="N2016" t="s">
        <v>26</v>
      </c>
      <c r="R2016" t="str">
        <f t="shared" ca="1" si="31"/>
        <v>Sara</v>
      </c>
      <c r="S2016" t="str">
        <f>IFERROR(TEXT(DATEVALUE(LEFT(Table1[[#This Row],[Date of Purchase]],10)), "MMMM"), TEXT(Table1[[#This Row],[Date of Purchase]], "MMMM"))</f>
        <v>July</v>
      </c>
      <c r="T2016" t="str">
        <f>IF(OR(
  AND(Table1[[#This Row],[Ticket Priority]]="Critical", Table1[[#This Row],[Ticket Status]]&lt;&gt;"Closed"),
  AND(Table1[[#This Row],[Ticket Priority]]="High", Table1[[#This Row],[Ticket Status]]="Open")
), "Yes", "No")</f>
        <v>Yes</v>
      </c>
      <c r="U2016" s="4" t="str">
        <f>IF(Table1[[#This Row],[Ticket Status]]="Closed","Yes","No")</f>
        <v>No</v>
      </c>
      <c r="V2016" s="4" t="str">
        <f>IF(Table1[[#This Row],[Ticket Status]]="Pending Customer Response","Yes","No")</f>
        <v>No</v>
      </c>
      <c r="W2016" s="5">
        <f ca="1">COUNTIFS(Table1[Agent_name],Table1[[#This Row],[Agent_name]],Table1[Month],Table1[[#This Row],[Month]])/160</f>
        <v>0.6875</v>
      </c>
    </row>
    <row r="2017" spans="1:23" x14ac:dyDescent="0.25">
      <c r="A2017">
        <v>2016</v>
      </c>
      <c r="B2017" t="s">
        <v>6664</v>
      </c>
      <c r="C2017" t="s">
        <v>6665</v>
      </c>
      <c r="D2017">
        <v>60</v>
      </c>
      <c r="E2017" t="s">
        <v>29</v>
      </c>
      <c r="F2017" t="s">
        <v>339</v>
      </c>
      <c r="G2017" s="1">
        <v>44083</v>
      </c>
      <c r="H2017" t="s">
        <v>67</v>
      </c>
      <c r="I2017" t="s">
        <v>31</v>
      </c>
      <c r="J2017" s="3" t="s">
        <v>2680</v>
      </c>
      <c r="K2017" t="s">
        <v>24</v>
      </c>
      <c r="M2017" t="s">
        <v>41</v>
      </c>
      <c r="N2017" t="s">
        <v>83</v>
      </c>
      <c r="O2017" s="2">
        <v>45078.245844907404</v>
      </c>
      <c r="R2017" t="str">
        <f t="shared" ca="1" si="31"/>
        <v>Sara</v>
      </c>
      <c r="S2017" t="str">
        <f>IFERROR(TEXT(DATEVALUE(LEFT(Table1[[#This Row],[Date of Purchase]],10)), "MMMM"), TEXT(Table1[[#This Row],[Date of Purchase]], "MMMM"))</f>
        <v>September</v>
      </c>
      <c r="T2017" t="str">
        <f>IF(OR(
  AND(Table1[[#This Row],[Ticket Priority]]="Critical", Table1[[#This Row],[Ticket Status]]&lt;&gt;"Closed"),
  AND(Table1[[#This Row],[Ticket Priority]]="High", Table1[[#This Row],[Ticket Status]]="Open")
), "Yes", "No")</f>
        <v>No</v>
      </c>
      <c r="U2017" s="4" t="str">
        <f>IF(Table1[[#This Row],[Ticket Status]]="Closed","Yes","No")</f>
        <v>No</v>
      </c>
      <c r="V2017" s="4" t="str">
        <f>IF(Table1[[#This Row],[Ticket Status]]="Pending Customer Response","Yes","No")</f>
        <v>Yes</v>
      </c>
      <c r="W2017" s="5">
        <f ca="1">COUNTIFS(Table1[Agent_name],Table1[[#This Row],[Agent_name]],Table1[Month],Table1[[#This Row],[Month]])/160</f>
        <v>0.65</v>
      </c>
    </row>
    <row r="2018" spans="1:23" x14ac:dyDescent="0.25">
      <c r="A2018">
        <v>2017</v>
      </c>
      <c r="B2018" t="s">
        <v>6666</v>
      </c>
      <c r="C2018" t="s">
        <v>6667</v>
      </c>
      <c r="D2018">
        <v>35</v>
      </c>
      <c r="E2018" t="s">
        <v>58</v>
      </c>
      <c r="F2018" t="s">
        <v>397</v>
      </c>
      <c r="G2018" s="1">
        <v>43986</v>
      </c>
      <c r="H2018" t="s">
        <v>67</v>
      </c>
      <c r="I2018" t="s">
        <v>141</v>
      </c>
      <c r="J2018" s="3" t="s">
        <v>6668</v>
      </c>
      <c r="K2018" t="s">
        <v>24</v>
      </c>
      <c r="M2018" t="s">
        <v>25</v>
      </c>
      <c r="N2018" t="s">
        <v>26</v>
      </c>
      <c r="O2018" s="2">
        <v>45078.250717592593</v>
      </c>
      <c r="Q2018">
        <v>5</v>
      </c>
      <c r="R2018" t="str">
        <f t="shared" ca="1" si="31"/>
        <v>Ravi</v>
      </c>
      <c r="S2018" t="str">
        <f>IFERROR(TEXT(DATEVALUE(LEFT(Table1[[#This Row],[Date of Purchase]],10)), "MMMM"), TEXT(Table1[[#This Row],[Date of Purchase]], "MMMM"))</f>
        <v>June</v>
      </c>
      <c r="T2018" t="str">
        <f>IF(OR(
  AND(Table1[[#This Row],[Ticket Priority]]="Critical", Table1[[#This Row],[Ticket Status]]&lt;&gt;"Closed"),
  AND(Table1[[#This Row],[Ticket Priority]]="High", Table1[[#This Row],[Ticket Status]]="Open")
), "Yes", "No")</f>
        <v>Yes</v>
      </c>
      <c r="U2018" s="4" t="str">
        <f>IF(Table1[[#This Row],[Ticket Status]]="Closed","Yes","No")</f>
        <v>No</v>
      </c>
      <c r="V2018" s="4" t="str">
        <f>IF(Table1[[#This Row],[Ticket Status]]="Pending Customer Response","Yes","No")</f>
        <v>Yes</v>
      </c>
      <c r="W2018" s="5">
        <f ca="1">COUNTIFS(Table1[Agent_name],Table1[[#This Row],[Agent_name]],Table1[Month],Table1[[#This Row],[Month]])/160</f>
        <v>0.58125000000000004</v>
      </c>
    </row>
    <row r="2019" spans="1:23" x14ac:dyDescent="0.25">
      <c r="A2019">
        <v>2018</v>
      </c>
      <c r="B2019" t="s">
        <v>6669</v>
      </c>
      <c r="C2019" t="s">
        <v>6670</v>
      </c>
      <c r="D2019">
        <v>67</v>
      </c>
      <c r="E2019" t="s">
        <v>19</v>
      </c>
      <c r="F2019" t="s">
        <v>383</v>
      </c>
      <c r="G2019" s="1">
        <v>43934</v>
      </c>
      <c r="H2019" t="s">
        <v>67</v>
      </c>
      <c r="I2019" t="s">
        <v>31</v>
      </c>
      <c r="J2019" s="3" t="s">
        <v>6671</v>
      </c>
      <c r="K2019" t="s">
        <v>24</v>
      </c>
      <c r="M2019" t="s">
        <v>89</v>
      </c>
      <c r="N2019" t="s">
        <v>26</v>
      </c>
      <c r="O2019" s="2">
        <v>45077.979895833334</v>
      </c>
      <c r="Q2019">
        <v>5</v>
      </c>
      <c r="R2019" t="str">
        <f t="shared" ca="1" si="31"/>
        <v>Neha</v>
      </c>
      <c r="S2019" t="str">
        <f>IFERROR(TEXT(DATEVALUE(LEFT(Table1[[#This Row],[Date of Purchase]],10)), "MMMM"), TEXT(Table1[[#This Row],[Date of Purchase]], "MMMM"))</f>
        <v>April</v>
      </c>
      <c r="T2019" t="str">
        <f>IF(OR(
  AND(Table1[[#This Row],[Ticket Priority]]="Critical", Table1[[#This Row],[Ticket Status]]&lt;&gt;"Closed"),
  AND(Table1[[#This Row],[Ticket Priority]]="High", Table1[[#This Row],[Ticket Status]]="Open")
), "Yes", "No")</f>
        <v>No</v>
      </c>
      <c r="U2019" s="4" t="str">
        <f>IF(Table1[[#This Row],[Ticket Status]]="Closed","Yes","No")</f>
        <v>No</v>
      </c>
      <c r="V2019" s="4" t="str">
        <f>IF(Table1[[#This Row],[Ticket Status]]="Pending Customer Response","Yes","No")</f>
        <v>Yes</v>
      </c>
      <c r="W2019" s="5">
        <f ca="1">COUNTIFS(Table1[Agent_name],Table1[[#This Row],[Agent_name]],Table1[Month],Table1[[#This Row],[Month]])/160</f>
        <v>0.28749999999999998</v>
      </c>
    </row>
    <row r="2020" spans="1:23" x14ac:dyDescent="0.25">
      <c r="A2020">
        <v>2019</v>
      </c>
      <c r="B2020" t="s">
        <v>6672</v>
      </c>
      <c r="C2020" t="s">
        <v>6673</v>
      </c>
      <c r="D2020">
        <v>52</v>
      </c>
      <c r="E2020" t="s">
        <v>58</v>
      </c>
      <c r="F2020" t="s">
        <v>81</v>
      </c>
      <c r="G2020" s="1">
        <v>44136</v>
      </c>
      <c r="H2020" t="s">
        <v>66</v>
      </c>
      <c r="I2020" t="s">
        <v>72</v>
      </c>
      <c r="J2020" s="3" t="s">
        <v>6674</v>
      </c>
      <c r="K2020" t="s">
        <v>62</v>
      </c>
      <c r="M2020" t="s">
        <v>143</v>
      </c>
      <c r="N2020" t="s">
        <v>83</v>
      </c>
      <c r="Q2020">
        <v>5</v>
      </c>
      <c r="R2020" t="str">
        <f t="shared" ca="1" si="31"/>
        <v>Aisha</v>
      </c>
      <c r="S2020" t="str">
        <f>IFERROR(TEXT(DATEVALUE(LEFT(Table1[[#This Row],[Date of Purchase]],10)), "MMMM"), TEXT(Table1[[#This Row],[Date of Purchase]], "MMMM"))</f>
        <v>November</v>
      </c>
      <c r="T2020" t="str">
        <f>IF(OR(
  AND(Table1[[#This Row],[Ticket Priority]]="Critical", Table1[[#This Row],[Ticket Status]]&lt;&gt;"Closed"),
  AND(Table1[[#This Row],[Ticket Priority]]="High", Table1[[#This Row],[Ticket Status]]="Open")
), "Yes", "No")</f>
        <v>No</v>
      </c>
      <c r="U2020" s="4" t="str">
        <f>IF(Table1[[#This Row],[Ticket Status]]="Closed","Yes","No")</f>
        <v>No</v>
      </c>
      <c r="V2020" s="4" t="str">
        <f>IF(Table1[[#This Row],[Ticket Status]]="Pending Customer Response","Yes","No")</f>
        <v>No</v>
      </c>
      <c r="W2020" s="5">
        <f ca="1">COUNTIFS(Table1[Agent_name],Table1[[#This Row],[Agent_name]],Table1[Month],Table1[[#This Row],[Month]])/160</f>
        <v>0.85624999999999996</v>
      </c>
    </row>
    <row r="2021" spans="1:23" x14ac:dyDescent="0.25">
      <c r="A2021">
        <v>2020</v>
      </c>
      <c r="B2021" t="s">
        <v>6675</v>
      </c>
      <c r="C2021" t="s">
        <v>6676</v>
      </c>
      <c r="D2021">
        <v>35</v>
      </c>
      <c r="E2021" t="s">
        <v>29</v>
      </c>
      <c r="F2021" t="s">
        <v>81</v>
      </c>
      <c r="G2021" s="1">
        <v>44510</v>
      </c>
      <c r="H2021" t="s">
        <v>21</v>
      </c>
      <c r="I2021" t="s">
        <v>113</v>
      </c>
      <c r="J2021" s="3" t="s">
        <v>6677</v>
      </c>
      <c r="K2021" t="s">
        <v>62</v>
      </c>
      <c r="M2021" t="s">
        <v>41</v>
      </c>
      <c r="N2021" t="s">
        <v>83</v>
      </c>
      <c r="Q2021">
        <v>5</v>
      </c>
      <c r="R2021" t="str">
        <f t="shared" ca="1" si="31"/>
        <v>Meera</v>
      </c>
      <c r="S2021" t="str">
        <f>IFERROR(TEXT(DATEVALUE(LEFT(Table1[[#This Row],[Date of Purchase]],10)), "MMMM"), TEXT(Table1[[#This Row],[Date of Purchase]], "MMMM"))</f>
        <v>November</v>
      </c>
      <c r="T2021" t="str">
        <f>IF(OR(
  AND(Table1[[#This Row],[Ticket Priority]]="Critical", Table1[[#This Row],[Ticket Status]]&lt;&gt;"Closed"),
  AND(Table1[[#This Row],[Ticket Priority]]="High", Table1[[#This Row],[Ticket Status]]="Open")
), "Yes", "No")</f>
        <v>No</v>
      </c>
      <c r="U2021" s="4" t="str">
        <f>IF(Table1[[#This Row],[Ticket Status]]="Closed","Yes","No")</f>
        <v>No</v>
      </c>
      <c r="V2021" s="4" t="str">
        <f>IF(Table1[[#This Row],[Ticket Status]]="Pending Customer Response","Yes","No")</f>
        <v>No</v>
      </c>
      <c r="W2021" s="5">
        <f ca="1">COUNTIFS(Table1[Agent_name],Table1[[#This Row],[Agent_name]],Table1[Month],Table1[[#This Row],[Month]])/160</f>
        <v>0.23749999999999999</v>
      </c>
    </row>
    <row r="2022" spans="1:23" x14ac:dyDescent="0.25">
      <c r="A2022">
        <v>2021</v>
      </c>
      <c r="B2022" t="s">
        <v>6678</v>
      </c>
      <c r="C2022" t="s">
        <v>6679</v>
      </c>
      <c r="D2022">
        <v>66</v>
      </c>
      <c r="E2022" t="s">
        <v>19</v>
      </c>
      <c r="F2022" t="s">
        <v>202</v>
      </c>
      <c r="G2022" s="1">
        <v>44117</v>
      </c>
      <c r="H2022" t="s">
        <v>21</v>
      </c>
      <c r="I2022" t="s">
        <v>93</v>
      </c>
      <c r="J2022" s="3" t="s">
        <v>6680</v>
      </c>
      <c r="K2022" t="s">
        <v>24</v>
      </c>
      <c r="M2022" t="s">
        <v>25</v>
      </c>
      <c r="N2022" t="s">
        <v>55</v>
      </c>
      <c r="O2022" s="2">
        <v>45078.0153587963</v>
      </c>
      <c r="Q2022">
        <v>5</v>
      </c>
      <c r="R2022" t="str">
        <f t="shared" ca="1" si="31"/>
        <v>Mohit</v>
      </c>
      <c r="S2022" t="str">
        <f>IFERROR(TEXT(DATEVALUE(LEFT(Table1[[#This Row],[Date of Purchase]],10)), "MMMM"), TEXT(Table1[[#This Row],[Date of Purchase]], "MMMM"))</f>
        <v>October</v>
      </c>
      <c r="T2022" t="str">
        <f>IF(OR(
  AND(Table1[[#This Row],[Ticket Priority]]="Critical", Table1[[#This Row],[Ticket Status]]&lt;&gt;"Closed"),
  AND(Table1[[#This Row],[Ticket Priority]]="High", Table1[[#This Row],[Ticket Status]]="Open")
), "Yes", "No")</f>
        <v>Yes</v>
      </c>
      <c r="U2022" s="4" t="str">
        <f>IF(Table1[[#This Row],[Ticket Status]]="Closed","Yes","No")</f>
        <v>No</v>
      </c>
      <c r="V2022" s="4" t="str">
        <f>IF(Table1[[#This Row],[Ticket Status]]="Pending Customer Response","Yes","No")</f>
        <v>Yes</v>
      </c>
      <c r="W2022" s="5">
        <f ca="1">COUNTIFS(Table1[Agent_name],Table1[[#This Row],[Agent_name]],Table1[Month],Table1[[#This Row],[Month]])/160</f>
        <v>0.49375000000000002</v>
      </c>
    </row>
    <row r="2023" spans="1:23" x14ac:dyDescent="0.25">
      <c r="A2023">
        <v>2022</v>
      </c>
      <c r="B2023" t="s">
        <v>6681</v>
      </c>
      <c r="C2023" t="s">
        <v>6682</v>
      </c>
      <c r="D2023">
        <v>60</v>
      </c>
      <c r="E2023" t="s">
        <v>29</v>
      </c>
      <c r="F2023" t="s">
        <v>103</v>
      </c>
      <c r="G2023" s="1">
        <v>44535</v>
      </c>
      <c r="H2023" t="s">
        <v>21</v>
      </c>
      <c r="I2023" t="s">
        <v>46</v>
      </c>
      <c r="J2023" s="3" t="s">
        <v>6683</v>
      </c>
      <c r="K2023" t="s">
        <v>24</v>
      </c>
      <c r="M2023" t="s">
        <v>89</v>
      </c>
      <c r="N2023" t="s">
        <v>55</v>
      </c>
      <c r="O2023" s="2">
        <v>45077.986909722225</v>
      </c>
      <c r="Q2023">
        <v>5</v>
      </c>
      <c r="R2023" t="str">
        <f t="shared" ca="1" si="31"/>
        <v>Ravi</v>
      </c>
      <c r="S2023" t="str">
        <f>IFERROR(TEXT(DATEVALUE(LEFT(Table1[[#This Row],[Date of Purchase]],10)), "MMMM"), TEXT(Table1[[#This Row],[Date of Purchase]], "MMMM"))</f>
        <v>December</v>
      </c>
      <c r="T2023" t="str">
        <f>IF(OR(
  AND(Table1[[#This Row],[Ticket Priority]]="Critical", Table1[[#This Row],[Ticket Status]]&lt;&gt;"Closed"),
  AND(Table1[[#This Row],[Ticket Priority]]="High", Table1[[#This Row],[Ticket Status]]="Open")
), "Yes", "No")</f>
        <v>No</v>
      </c>
      <c r="U2023" s="4" t="str">
        <f>IF(Table1[[#This Row],[Ticket Status]]="Closed","Yes","No")</f>
        <v>No</v>
      </c>
      <c r="V2023" s="4" t="str">
        <f>IF(Table1[[#This Row],[Ticket Status]]="Pending Customer Response","Yes","No")</f>
        <v>Yes</v>
      </c>
      <c r="W2023" s="5">
        <f ca="1">COUNTIFS(Table1[Agent_name],Table1[[#This Row],[Agent_name]],Table1[Month],Table1[[#This Row],[Month]])/160</f>
        <v>0.66249999999999998</v>
      </c>
    </row>
    <row r="2024" spans="1:23" x14ac:dyDescent="0.25">
      <c r="A2024">
        <v>2023</v>
      </c>
      <c r="B2024" t="s">
        <v>6684</v>
      </c>
      <c r="C2024" t="s">
        <v>6685</v>
      </c>
      <c r="D2024">
        <v>62</v>
      </c>
      <c r="E2024" t="s">
        <v>19</v>
      </c>
      <c r="F2024" t="s">
        <v>242</v>
      </c>
      <c r="G2024" s="1">
        <v>44247</v>
      </c>
      <c r="H2024" t="s">
        <v>45</v>
      </c>
      <c r="I2024" t="s">
        <v>31</v>
      </c>
      <c r="J2024" s="3" t="s">
        <v>6686</v>
      </c>
      <c r="K2024" t="s">
        <v>39</v>
      </c>
      <c r="L2024" t="s">
        <v>6687</v>
      </c>
      <c r="M2024" t="s">
        <v>89</v>
      </c>
      <c r="N2024" t="s">
        <v>26</v>
      </c>
      <c r="O2024" s="2">
        <v>45078.579293981478</v>
      </c>
      <c r="P2024" s="2">
        <v>45078.340405092589</v>
      </c>
      <c r="Q2024">
        <v>4</v>
      </c>
      <c r="R2024" t="str">
        <f t="shared" ca="1" si="31"/>
        <v>Aisha</v>
      </c>
      <c r="S2024" t="str">
        <f>IFERROR(TEXT(DATEVALUE(LEFT(Table1[[#This Row],[Date of Purchase]],10)), "MMMM"), TEXT(Table1[[#This Row],[Date of Purchase]], "MMMM"))</f>
        <v>February</v>
      </c>
      <c r="T2024" t="str">
        <f>IF(OR(
  AND(Table1[[#This Row],[Ticket Priority]]="Critical", Table1[[#This Row],[Ticket Status]]&lt;&gt;"Closed"),
  AND(Table1[[#This Row],[Ticket Priority]]="High", Table1[[#This Row],[Ticket Status]]="Open")
), "Yes", "No")</f>
        <v>No</v>
      </c>
      <c r="U2024" s="4" t="str">
        <f>IF(Table1[[#This Row],[Ticket Status]]="Closed","Yes","No")</f>
        <v>Yes</v>
      </c>
      <c r="V2024" s="4" t="str">
        <f>IF(Table1[[#This Row],[Ticket Status]]="Pending Customer Response","Yes","No")</f>
        <v>No</v>
      </c>
      <c r="W2024" s="5">
        <f ca="1">COUNTIFS(Table1[Agent_name],Table1[[#This Row],[Agent_name]],Table1[Month],Table1[[#This Row],[Month]])/160</f>
        <v>0.85624999999999996</v>
      </c>
    </row>
    <row r="2025" spans="1:23" x14ac:dyDescent="0.25">
      <c r="A2025">
        <v>2024</v>
      </c>
      <c r="B2025" t="s">
        <v>6688</v>
      </c>
      <c r="C2025" t="s">
        <v>6689</v>
      </c>
      <c r="D2025">
        <v>22</v>
      </c>
      <c r="E2025" t="s">
        <v>58</v>
      </c>
      <c r="F2025" t="s">
        <v>207</v>
      </c>
      <c r="G2025" s="1">
        <v>43928</v>
      </c>
      <c r="H2025" t="s">
        <v>67</v>
      </c>
      <c r="I2025" t="s">
        <v>37</v>
      </c>
      <c r="J2025" s="3" t="s">
        <v>6690</v>
      </c>
      <c r="K2025" t="s">
        <v>62</v>
      </c>
      <c r="M2025" t="s">
        <v>25</v>
      </c>
      <c r="N2025" t="s">
        <v>55</v>
      </c>
      <c r="Q2025">
        <v>5</v>
      </c>
      <c r="R2025" t="str">
        <f t="shared" ca="1" si="31"/>
        <v>Ravi</v>
      </c>
      <c r="S2025" t="str">
        <f>IFERROR(TEXT(DATEVALUE(LEFT(Table1[[#This Row],[Date of Purchase]],10)), "MMMM"), TEXT(Table1[[#This Row],[Date of Purchase]], "MMMM"))</f>
        <v>April</v>
      </c>
      <c r="T2025" t="str">
        <f>IF(OR(
  AND(Table1[[#This Row],[Ticket Priority]]="Critical", Table1[[#This Row],[Ticket Status]]&lt;&gt;"Closed"),
  AND(Table1[[#This Row],[Ticket Priority]]="High", Table1[[#This Row],[Ticket Status]]="Open")
), "Yes", "No")</f>
        <v>Yes</v>
      </c>
      <c r="U2025" s="4" t="str">
        <f>IF(Table1[[#This Row],[Ticket Status]]="Closed","Yes","No")</f>
        <v>No</v>
      </c>
      <c r="V2025" s="4" t="str">
        <f>IF(Table1[[#This Row],[Ticket Status]]="Pending Customer Response","Yes","No")</f>
        <v>No</v>
      </c>
      <c r="W2025" s="5">
        <f ca="1">COUNTIFS(Table1[Agent_name],Table1[[#This Row],[Agent_name]],Table1[Month],Table1[[#This Row],[Month]])/160</f>
        <v>0.625</v>
      </c>
    </row>
    <row r="2026" spans="1:23" x14ac:dyDescent="0.25">
      <c r="A2026">
        <v>2025</v>
      </c>
      <c r="B2026" t="s">
        <v>6691</v>
      </c>
      <c r="C2026" t="s">
        <v>6692</v>
      </c>
      <c r="D2026">
        <v>23</v>
      </c>
      <c r="E2026" t="s">
        <v>29</v>
      </c>
      <c r="F2026" t="s">
        <v>242</v>
      </c>
      <c r="G2026" s="1">
        <v>44100</v>
      </c>
      <c r="H2026" t="s">
        <v>45</v>
      </c>
      <c r="I2026" t="s">
        <v>113</v>
      </c>
      <c r="J2026" s="3" t="s">
        <v>6693</v>
      </c>
      <c r="K2026" t="s">
        <v>62</v>
      </c>
      <c r="M2026" t="s">
        <v>41</v>
      </c>
      <c r="N2026" t="s">
        <v>26</v>
      </c>
      <c r="Q2026">
        <v>5</v>
      </c>
      <c r="R2026" t="str">
        <f t="shared" ca="1" si="31"/>
        <v>Ravi</v>
      </c>
      <c r="S2026" t="str">
        <f>IFERROR(TEXT(DATEVALUE(LEFT(Table1[[#This Row],[Date of Purchase]],10)), "MMMM"), TEXT(Table1[[#This Row],[Date of Purchase]], "MMMM"))</f>
        <v>September</v>
      </c>
      <c r="T2026" t="str">
        <f>IF(OR(
  AND(Table1[[#This Row],[Ticket Priority]]="Critical", Table1[[#This Row],[Ticket Status]]&lt;&gt;"Closed"),
  AND(Table1[[#This Row],[Ticket Priority]]="High", Table1[[#This Row],[Ticket Status]]="Open")
), "Yes", "No")</f>
        <v>No</v>
      </c>
      <c r="U2026" s="4" t="str">
        <f>IF(Table1[[#This Row],[Ticket Status]]="Closed","Yes","No")</f>
        <v>No</v>
      </c>
      <c r="V2026" s="4" t="str">
        <f>IF(Table1[[#This Row],[Ticket Status]]="Pending Customer Response","Yes","No")</f>
        <v>No</v>
      </c>
      <c r="W2026" s="5">
        <f ca="1">COUNTIFS(Table1[Agent_name],Table1[[#This Row],[Agent_name]],Table1[Month],Table1[[#This Row],[Month]])/160</f>
        <v>0.64375000000000004</v>
      </c>
    </row>
    <row r="2027" spans="1:23" x14ac:dyDescent="0.25">
      <c r="A2027">
        <v>2026</v>
      </c>
      <c r="B2027" t="s">
        <v>6694</v>
      </c>
      <c r="C2027" t="s">
        <v>6695</v>
      </c>
      <c r="D2027">
        <v>60</v>
      </c>
      <c r="E2027" t="s">
        <v>58</v>
      </c>
      <c r="F2027" t="s">
        <v>161</v>
      </c>
      <c r="G2027" s="1">
        <v>44282</v>
      </c>
      <c r="H2027" t="s">
        <v>67</v>
      </c>
      <c r="I2027" t="s">
        <v>77</v>
      </c>
      <c r="J2027" s="3" t="s">
        <v>6696</v>
      </c>
      <c r="K2027" t="s">
        <v>24</v>
      </c>
      <c r="M2027" t="s">
        <v>89</v>
      </c>
      <c r="N2027" t="s">
        <v>83</v>
      </c>
      <c r="O2027" s="2">
        <v>45078.095335648148</v>
      </c>
      <c r="Q2027">
        <v>5</v>
      </c>
      <c r="R2027" t="str">
        <f t="shared" ca="1" si="31"/>
        <v>Priya</v>
      </c>
      <c r="S2027" t="str">
        <f>IFERROR(TEXT(DATEVALUE(LEFT(Table1[[#This Row],[Date of Purchase]],10)), "MMMM"), TEXT(Table1[[#This Row],[Date of Purchase]], "MMMM"))</f>
        <v>March</v>
      </c>
      <c r="T2027" t="str">
        <f>IF(OR(
  AND(Table1[[#This Row],[Ticket Priority]]="Critical", Table1[[#This Row],[Ticket Status]]&lt;&gt;"Closed"),
  AND(Table1[[#This Row],[Ticket Priority]]="High", Table1[[#This Row],[Ticket Status]]="Open")
), "Yes", "No")</f>
        <v>No</v>
      </c>
      <c r="U2027" s="4" t="str">
        <f>IF(Table1[[#This Row],[Ticket Status]]="Closed","Yes","No")</f>
        <v>No</v>
      </c>
      <c r="V2027" s="4" t="str">
        <f>IF(Table1[[#This Row],[Ticket Status]]="Pending Customer Response","Yes","No")</f>
        <v>Yes</v>
      </c>
      <c r="W2027" s="5">
        <f ca="1">COUNTIFS(Table1[Agent_name],Table1[[#This Row],[Agent_name]],Table1[Month],Table1[[#This Row],[Month]])/160</f>
        <v>0.43125000000000002</v>
      </c>
    </row>
    <row r="2028" spans="1:23" x14ac:dyDescent="0.25">
      <c r="A2028">
        <v>2027</v>
      </c>
      <c r="B2028" t="s">
        <v>6697</v>
      </c>
      <c r="C2028" t="s">
        <v>6698</v>
      </c>
      <c r="D2028">
        <v>59</v>
      </c>
      <c r="E2028" t="s">
        <v>29</v>
      </c>
      <c r="F2028" t="s">
        <v>249</v>
      </c>
      <c r="G2028" s="1">
        <v>44417</v>
      </c>
      <c r="H2028" t="s">
        <v>21</v>
      </c>
      <c r="I2028" t="s">
        <v>59</v>
      </c>
      <c r="J2028" s="3" t="s">
        <v>6699</v>
      </c>
      <c r="K2028" t="s">
        <v>24</v>
      </c>
      <c r="M2028" t="s">
        <v>41</v>
      </c>
      <c r="N2028" t="s">
        <v>33</v>
      </c>
      <c r="O2028" s="2">
        <v>45078.875902777778</v>
      </c>
      <c r="Q2028">
        <v>5</v>
      </c>
      <c r="R2028" t="str">
        <f t="shared" ca="1" si="31"/>
        <v>Mohit</v>
      </c>
      <c r="S2028" t="str">
        <f>IFERROR(TEXT(DATEVALUE(LEFT(Table1[[#This Row],[Date of Purchase]],10)), "MMMM"), TEXT(Table1[[#This Row],[Date of Purchase]], "MMMM"))</f>
        <v>August</v>
      </c>
      <c r="T2028" t="str">
        <f>IF(OR(
  AND(Table1[[#This Row],[Ticket Priority]]="Critical", Table1[[#This Row],[Ticket Status]]&lt;&gt;"Closed"),
  AND(Table1[[#This Row],[Ticket Priority]]="High", Table1[[#This Row],[Ticket Status]]="Open")
), "Yes", "No")</f>
        <v>No</v>
      </c>
      <c r="U2028" s="4" t="str">
        <f>IF(Table1[[#This Row],[Ticket Status]]="Closed","Yes","No")</f>
        <v>No</v>
      </c>
      <c r="V2028" s="4" t="str">
        <f>IF(Table1[[#This Row],[Ticket Status]]="Pending Customer Response","Yes","No")</f>
        <v>Yes</v>
      </c>
      <c r="W2028" s="5">
        <f ca="1">COUNTIFS(Table1[Agent_name],Table1[[#This Row],[Agent_name]],Table1[Month],Table1[[#This Row],[Month]])/160</f>
        <v>0.46250000000000002</v>
      </c>
    </row>
    <row r="2029" spans="1:23" x14ac:dyDescent="0.25">
      <c r="A2029">
        <v>2028</v>
      </c>
      <c r="B2029" t="s">
        <v>6700</v>
      </c>
      <c r="C2029" t="s">
        <v>6701</v>
      </c>
      <c r="D2029">
        <v>49</v>
      </c>
      <c r="E2029" t="s">
        <v>58</v>
      </c>
      <c r="F2029" t="s">
        <v>157</v>
      </c>
      <c r="G2029" s="1">
        <v>44475</v>
      </c>
      <c r="H2029" t="s">
        <v>67</v>
      </c>
      <c r="I2029" t="s">
        <v>67</v>
      </c>
      <c r="J2029" s="3" t="s">
        <v>271</v>
      </c>
      <c r="K2029" t="s">
        <v>24</v>
      </c>
      <c r="M2029" t="s">
        <v>25</v>
      </c>
      <c r="N2029" t="s">
        <v>55</v>
      </c>
      <c r="O2029" s="2">
        <v>45078.182847222219</v>
      </c>
      <c r="Q2029">
        <v>5</v>
      </c>
      <c r="R2029" t="str">
        <f t="shared" ca="1" si="31"/>
        <v>Divya</v>
      </c>
      <c r="S2029" t="str">
        <f>IFERROR(TEXT(DATEVALUE(LEFT(Table1[[#This Row],[Date of Purchase]],10)), "MMMM"), TEXT(Table1[[#This Row],[Date of Purchase]], "MMMM"))</f>
        <v>October</v>
      </c>
      <c r="T2029" t="str">
        <f>IF(OR(
  AND(Table1[[#This Row],[Ticket Priority]]="Critical", Table1[[#This Row],[Ticket Status]]&lt;&gt;"Closed"),
  AND(Table1[[#This Row],[Ticket Priority]]="High", Table1[[#This Row],[Ticket Status]]="Open")
), "Yes", "No")</f>
        <v>Yes</v>
      </c>
      <c r="U2029" s="4" t="str">
        <f>IF(Table1[[#This Row],[Ticket Status]]="Closed","Yes","No")</f>
        <v>No</v>
      </c>
      <c r="V2029" s="4" t="str">
        <f>IF(Table1[[#This Row],[Ticket Status]]="Pending Customer Response","Yes","No")</f>
        <v>Yes</v>
      </c>
      <c r="W2029" s="5">
        <f ca="1">COUNTIFS(Table1[Agent_name],Table1[[#This Row],[Agent_name]],Table1[Month],Table1[[#This Row],[Month]])/160</f>
        <v>0.25</v>
      </c>
    </row>
    <row r="2030" spans="1:23" x14ac:dyDescent="0.25">
      <c r="A2030">
        <v>2029</v>
      </c>
      <c r="B2030" t="s">
        <v>6702</v>
      </c>
      <c r="C2030" t="s">
        <v>6703</v>
      </c>
      <c r="D2030">
        <v>49</v>
      </c>
      <c r="E2030" t="s">
        <v>29</v>
      </c>
      <c r="F2030" t="s">
        <v>219</v>
      </c>
      <c r="G2030" s="1">
        <v>43889</v>
      </c>
      <c r="H2030" t="s">
        <v>66</v>
      </c>
      <c r="I2030" t="s">
        <v>77</v>
      </c>
      <c r="J2030" s="3" t="s">
        <v>6704</v>
      </c>
      <c r="K2030" t="s">
        <v>24</v>
      </c>
      <c r="M2030" t="s">
        <v>89</v>
      </c>
      <c r="N2030" t="s">
        <v>33</v>
      </c>
      <c r="O2030" s="2">
        <v>45078.381469907406</v>
      </c>
      <c r="Q2030">
        <v>5</v>
      </c>
      <c r="R2030" t="str">
        <f t="shared" ca="1" si="31"/>
        <v>Aisha</v>
      </c>
      <c r="S2030" t="str">
        <f>IFERROR(TEXT(DATEVALUE(LEFT(Table1[[#This Row],[Date of Purchase]],10)), "MMMM"), TEXT(Table1[[#This Row],[Date of Purchase]], "MMMM"))</f>
        <v>February</v>
      </c>
      <c r="T2030" t="str">
        <f>IF(OR(
  AND(Table1[[#This Row],[Ticket Priority]]="Critical", Table1[[#This Row],[Ticket Status]]&lt;&gt;"Closed"),
  AND(Table1[[#This Row],[Ticket Priority]]="High", Table1[[#This Row],[Ticket Status]]="Open")
), "Yes", "No")</f>
        <v>No</v>
      </c>
      <c r="U2030" s="4" t="str">
        <f>IF(Table1[[#This Row],[Ticket Status]]="Closed","Yes","No")</f>
        <v>No</v>
      </c>
      <c r="V2030" s="4" t="str">
        <f>IF(Table1[[#This Row],[Ticket Status]]="Pending Customer Response","Yes","No")</f>
        <v>Yes</v>
      </c>
      <c r="W2030" s="5">
        <f ca="1">COUNTIFS(Table1[Agent_name],Table1[[#This Row],[Agent_name]],Table1[Month],Table1[[#This Row],[Month]])/160</f>
        <v>0.85624999999999996</v>
      </c>
    </row>
    <row r="2031" spans="1:23" x14ac:dyDescent="0.25">
      <c r="A2031">
        <v>2030</v>
      </c>
      <c r="B2031" t="s">
        <v>6705</v>
      </c>
      <c r="C2031" t="s">
        <v>6706</v>
      </c>
      <c r="D2031">
        <v>40</v>
      </c>
      <c r="E2031" t="s">
        <v>58</v>
      </c>
      <c r="F2031" t="s">
        <v>655</v>
      </c>
      <c r="G2031" s="1">
        <v>44263</v>
      </c>
      <c r="H2031" t="s">
        <v>21</v>
      </c>
      <c r="I2031" t="s">
        <v>113</v>
      </c>
      <c r="J2031" s="3" t="s">
        <v>6707</v>
      </c>
      <c r="K2031" t="s">
        <v>62</v>
      </c>
      <c r="M2031" t="s">
        <v>143</v>
      </c>
      <c r="N2031" t="s">
        <v>33</v>
      </c>
      <c r="Q2031">
        <v>5</v>
      </c>
      <c r="R2031" t="str">
        <f t="shared" ca="1" si="31"/>
        <v>Divya</v>
      </c>
      <c r="S2031" t="str">
        <f>IFERROR(TEXT(DATEVALUE(LEFT(Table1[[#This Row],[Date of Purchase]],10)), "MMMM"), TEXT(Table1[[#This Row],[Date of Purchase]], "MMMM"))</f>
        <v>March</v>
      </c>
      <c r="T2031" t="str">
        <f>IF(OR(
  AND(Table1[[#This Row],[Ticket Priority]]="Critical", Table1[[#This Row],[Ticket Status]]&lt;&gt;"Closed"),
  AND(Table1[[#This Row],[Ticket Priority]]="High", Table1[[#This Row],[Ticket Status]]="Open")
), "Yes", "No")</f>
        <v>No</v>
      </c>
      <c r="U2031" s="4" t="str">
        <f>IF(Table1[[#This Row],[Ticket Status]]="Closed","Yes","No")</f>
        <v>No</v>
      </c>
      <c r="V2031" s="4" t="str">
        <f>IF(Table1[[#This Row],[Ticket Status]]="Pending Customer Response","Yes","No")</f>
        <v>No</v>
      </c>
      <c r="W2031" s="5">
        <f ca="1">COUNTIFS(Table1[Agent_name],Table1[[#This Row],[Agent_name]],Table1[Month],Table1[[#This Row],[Month]])/160</f>
        <v>0.1875</v>
      </c>
    </row>
    <row r="2032" spans="1:23" x14ac:dyDescent="0.25">
      <c r="A2032">
        <v>2031</v>
      </c>
      <c r="B2032" t="s">
        <v>6708</v>
      </c>
      <c r="C2032" t="s">
        <v>6709</v>
      </c>
      <c r="D2032">
        <v>29</v>
      </c>
      <c r="E2032" t="s">
        <v>29</v>
      </c>
      <c r="F2032" t="s">
        <v>286</v>
      </c>
      <c r="G2032" s="1">
        <v>43970</v>
      </c>
      <c r="H2032" t="s">
        <v>66</v>
      </c>
      <c r="I2032" t="s">
        <v>59</v>
      </c>
      <c r="J2032" s="3" t="s">
        <v>6710</v>
      </c>
      <c r="K2032" t="s">
        <v>39</v>
      </c>
      <c r="L2032" t="s">
        <v>6711</v>
      </c>
      <c r="M2032" t="s">
        <v>25</v>
      </c>
      <c r="N2032" t="s">
        <v>55</v>
      </c>
      <c r="O2032" s="2">
        <v>45078.275243055556</v>
      </c>
      <c r="P2032" s="2">
        <v>45078.278020833335</v>
      </c>
      <c r="Q2032">
        <v>4</v>
      </c>
      <c r="R2032" t="str">
        <f t="shared" ca="1" si="31"/>
        <v>Ravi</v>
      </c>
      <c r="S2032" t="str">
        <f>IFERROR(TEXT(DATEVALUE(LEFT(Table1[[#This Row],[Date of Purchase]],10)), "MMMM"), TEXT(Table1[[#This Row],[Date of Purchase]], "MMMM"))</f>
        <v>May</v>
      </c>
      <c r="T2032" t="str">
        <f>IF(OR(
  AND(Table1[[#This Row],[Ticket Priority]]="Critical", Table1[[#This Row],[Ticket Status]]&lt;&gt;"Closed"),
  AND(Table1[[#This Row],[Ticket Priority]]="High", Table1[[#This Row],[Ticket Status]]="Open")
), "Yes", "No")</f>
        <v>No</v>
      </c>
      <c r="U2032" s="4" t="str">
        <f>IF(Table1[[#This Row],[Ticket Status]]="Closed","Yes","No")</f>
        <v>Yes</v>
      </c>
      <c r="V2032" s="4" t="str">
        <f>IF(Table1[[#This Row],[Ticket Status]]="Pending Customer Response","Yes","No")</f>
        <v>No</v>
      </c>
      <c r="W2032" s="5">
        <f ca="1">COUNTIFS(Table1[Agent_name],Table1[[#This Row],[Agent_name]],Table1[Month],Table1[[#This Row],[Month]])/160</f>
        <v>0.67500000000000004</v>
      </c>
    </row>
    <row r="2033" spans="1:23" x14ac:dyDescent="0.25">
      <c r="A2033">
        <v>2032</v>
      </c>
      <c r="B2033" t="s">
        <v>6712</v>
      </c>
      <c r="C2033" t="s">
        <v>6713</v>
      </c>
      <c r="D2033">
        <v>30</v>
      </c>
      <c r="E2033" t="s">
        <v>29</v>
      </c>
      <c r="F2033" t="s">
        <v>421</v>
      </c>
      <c r="G2033" s="1">
        <v>44491</v>
      </c>
      <c r="H2033" t="s">
        <v>59</v>
      </c>
      <c r="I2033" t="s">
        <v>177</v>
      </c>
      <c r="J2033" s="3" t="s">
        <v>6714</v>
      </c>
      <c r="K2033" t="s">
        <v>24</v>
      </c>
      <c r="M2033" t="s">
        <v>143</v>
      </c>
      <c r="N2033" t="s">
        <v>26</v>
      </c>
      <c r="O2033" s="2">
        <v>45078.023182870369</v>
      </c>
      <c r="Q2033">
        <v>5</v>
      </c>
      <c r="R2033" t="str">
        <f t="shared" ca="1" si="31"/>
        <v>Sara</v>
      </c>
      <c r="S2033" t="str">
        <f>IFERROR(TEXT(DATEVALUE(LEFT(Table1[[#This Row],[Date of Purchase]],10)), "MMMM"), TEXT(Table1[[#This Row],[Date of Purchase]], "MMMM"))</f>
        <v>October</v>
      </c>
      <c r="T2033" t="str">
        <f>IF(OR(
  AND(Table1[[#This Row],[Ticket Priority]]="Critical", Table1[[#This Row],[Ticket Status]]&lt;&gt;"Closed"),
  AND(Table1[[#This Row],[Ticket Priority]]="High", Table1[[#This Row],[Ticket Status]]="Open")
), "Yes", "No")</f>
        <v>No</v>
      </c>
      <c r="U2033" s="4" t="str">
        <f>IF(Table1[[#This Row],[Ticket Status]]="Closed","Yes","No")</f>
        <v>No</v>
      </c>
      <c r="V2033" s="4" t="str">
        <f>IF(Table1[[#This Row],[Ticket Status]]="Pending Customer Response","Yes","No")</f>
        <v>Yes</v>
      </c>
      <c r="W2033" s="5">
        <f ca="1">COUNTIFS(Table1[Agent_name],Table1[[#This Row],[Agent_name]],Table1[Month],Table1[[#This Row],[Month]])/160</f>
        <v>0.66874999999999996</v>
      </c>
    </row>
    <row r="2034" spans="1:23" x14ac:dyDescent="0.25">
      <c r="A2034">
        <v>2033</v>
      </c>
      <c r="B2034" t="s">
        <v>6715</v>
      </c>
      <c r="C2034" t="s">
        <v>6716</v>
      </c>
      <c r="D2034">
        <v>44</v>
      </c>
      <c r="E2034" t="s">
        <v>58</v>
      </c>
      <c r="F2034" t="s">
        <v>339</v>
      </c>
      <c r="G2034" s="1">
        <v>43966</v>
      </c>
      <c r="H2034" t="s">
        <v>59</v>
      </c>
      <c r="I2034" t="s">
        <v>141</v>
      </c>
      <c r="J2034" s="3" t="s">
        <v>6717</v>
      </c>
      <c r="K2034" t="s">
        <v>62</v>
      </c>
      <c r="M2034" t="s">
        <v>89</v>
      </c>
      <c r="N2034" t="s">
        <v>26</v>
      </c>
      <c r="Q2034">
        <v>5</v>
      </c>
      <c r="R2034" t="str">
        <f t="shared" ca="1" si="31"/>
        <v>Mohit</v>
      </c>
      <c r="S2034" t="str">
        <f>IFERROR(TEXT(DATEVALUE(LEFT(Table1[[#This Row],[Date of Purchase]],10)), "MMMM"), TEXT(Table1[[#This Row],[Date of Purchase]], "MMMM"))</f>
        <v>May</v>
      </c>
      <c r="T2034" t="str">
        <f>IF(OR(
  AND(Table1[[#This Row],[Ticket Priority]]="Critical", Table1[[#This Row],[Ticket Status]]&lt;&gt;"Closed"),
  AND(Table1[[#This Row],[Ticket Priority]]="High", Table1[[#This Row],[Ticket Status]]="Open")
), "Yes", "No")</f>
        <v>Yes</v>
      </c>
      <c r="U2034" s="4" t="str">
        <f>IF(Table1[[#This Row],[Ticket Status]]="Closed","Yes","No")</f>
        <v>No</v>
      </c>
      <c r="V2034" s="4" t="str">
        <f>IF(Table1[[#This Row],[Ticket Status]]="Pending Customer Response","Yes","No")</f>
        <v>No</v>
      </c>
      <c r="W2034" s="5">
        <f ca="1">COUNTIFS(Table1[Agent_name],Table1[[#This Row],[Agent_name]],Table1[Month],Table1[[#This Row],[Month]])/160</f>
        <v>0.45624999999999999</v>
      </c>
    </row>
    <row r="2035" spans="1:23" x14ac:dyDescent="0.25">
      <c r="A2035">
        <v>2034</v>
      </c>
      <c r="B2035" t="s">
        <v>6718</v>
      </c>
      <c r="C2035" t="s">
        <v>6719</v>
      </c>
      <c r="D2035">
        <v>70</v>
      </c>
      <c r="E2035" t="s">
        <v>19</v>
      </c>
      <c r="F2035" t="s">
        <v>103</v>
      </c>
      <c r="G2035" s="1">
        <v>43875</v>
      </c>
      <c r="H2035" t="s">
        <v>66</v>
      </c>
      <c r="I2035" t="s">
        <v>31</v>
      </c>
      <c r="J2035" s="3" t="s">
        <v>6720</v>
      </c>
      <c r="K2035" t="s">
        <v>24</v>
      </c>
      <c r="M2035" t="s">
        <v>143</v>
      </c>
      <c r="N2035" t="s">
        <v>83</v>
      </c>
      <c r="O2035" s="2">
        <v>45077.962106481478</v>
      </c>
      <c r="Q2035">
        <v>5</v>
      </c>
      <c r="R2035" t="str">
        <f t="shared" ca="1" si="31"/>
        <v>Ravi</v>
      </c>
      <c r="S2035" t="str">
        <f>IFERROR(TEXT(DATEVALUE(LEFT(Table1[[#This Row],[Date of Purchase]],10)), "MMMM"), TEXT(Table1[[#This Row],[Date of Purchase]], "MMMM"))</f>
        <v>February</v>
      </c>
      <c r="T2035" t="str">
        <f>IF(OR(
  AND(Table1[[#This Row],[Ticket Priority]]="Critical", Table1[[#This Row],[Ticket Status]]&lt;&gt;"Closed"),
  AND(Table1[[#This Row],[Ticket Priority]]="High", Table1[[#This Row],[Ticket Status]]="Open")
), "Yes", "No")</f>
        <v>No</v>
      </c>
      <c r="U2035" s="4" t="str">
        <f>IF(Table1[[#This Row],[Ticket Status]]="Closed","Yes","No")</f>
        <v>No</v>
      </c>
      <c r="V2035" s="4" t="str">
        <f>IF(Table1[[#This Row],[Ticket Status]]="Pending Customer Response","Yes","No")</f>
        <v>Yes</v>
      </c>
      <c r="W2035" s="5">
        <f ca="1">COUNTIFS(Table1[Agent_name],Table1[[#This Row],[Agent_name]],Table1[Month],Table1[[#This Row],[Month]])/160</f>
        <v>0.61250000000000004</v>
      </c>
    </row>
    <row r="2036" spans="1:23" x14ac:dyDescent="0.25">
      <c r="A2036">
        <v>2035</v>
      </c>
      <c r="B2036" t="s">
        <v>6721</v>
      </c>
      <c r="C2036" t="s">
        <v>6722</v>
      </c>
      <c r="D2036">
        <v>49</v>
      </c>
      <c r="E2036" t="s">
        <v>29</v>
      </c>
      <c r="F2036" t="s">
        <v>51</v>
      </c>
      <c r="G2036" s="1">
        <v>44200</v>
      </c>
      <c r="H2036" t="s">
        <v>45</v>
      </c>
      <c r="I2036" t="s">
        <v>31</v>
      </c>
      <c r="J2036" s="3" t="s">
        <v>6723</v>
      </c>
      <c r="K2036" t="s">
        <v>62</v>
      </c>
      <c r="M2036" t="s">
        <v>41</v>
      </c>
      <c r="N2036" t="s">
        <v>26</v>
      </c>
      <c r="R2036" t="str">
        <f t="shared" ca="1" si="31"/>
        <v>Priya</v>
      </c>
      <c r="S2036" t="str">
        <f>IFERROR(TEXT(DATEVALUE(LEFT(Table1[[#This Row],[Date of Purchase]],10)), "MMMM"), TEXT(Table1[[#This Row],[Date of Purchase]], "MMMM"))</f>
        <v>January</v>
      </c>
      <c r="T2036" t="str">
        <f>IF(OR(
  AND(Table1[[#This Row],[Ticket Priority]]="Critical", Table1[[#This Row],[Ticket Status]]&lt;&gt;"Closed"),
  AND(Table1[[#This Row],[Ticket Priority]]="High", Table1[[#This Row],[Ticket Status]]="Open")
), "Yes", "No")</f>
        <v>No</v>
      </c>
      <c r="U2036" s="4" t="str">
        <f>IF(Table1[[#This Row],[Ticket Status]]="Closed","Yes","No")</f>
        <v>No</v>
      </c>
      <c r="V2036" s="4" t="str">
        <f>IF(Table1[[#This Row],[Ticket Status]]="Pending Customer Response","Yes","No")</f>
        <v>No</v>
      </c>
      <c r="W2036" s="5">
        <f ca="1">COUNTIFS(Table1[Agent_name],Table1[[#This Row],[Agent_name]],Table1[Month],Table1[[#This Row],[Month]])/160</f>
        <v>0.51875000000000004</v>
      </c>
    </row>
    <row r="2037" spans="1:23" x14ac:dyDescent="0.25">
      <c r="A2037">
        <v>2036</v>
      </c>
      <c r="B2037" t="s">
        <v>6724</v>
      </c>
      <c r="C2037" t="s">
        <v>6725</v>
      </c>
      <c r="D2037">
        <v>61</v>
      </c>
      <c r="E2037" t="s">
        <v>58</v>
      </c>
      <c r="F2037" t="s">
        <v>317</v>
      </c>
      <c r="G2037" s="1">
        <v>44303</v>
      </c>
      <c r="H2037" t="s">
        <v>59</v>
      </c>
      <c r="I2037" t="s">
        <v>60</v>
      </c>
      <c r="J2037" s="3" t="s">
        <v>6726</v>
      </c>
      <c r="K2037" t="s">
        <v>39</v>
      </c>
      <c r="L2037" t="s">
        <v>6727</v>
      </c>
      <c r="M2037" t="s">
        <v>143</v>
      </c>
      <c r="N2037" t="s">
        <v>55</v>
      </c>
      <c r="O2037" s="2">
        <v>45078.735069444447</v>
      </c>
      <c r="P2037" s="2">
        <v>45078.888541666667</v>
      </c>
      <c r="Q2037">
        <v>3</v>
      </c>
      <c r="R2037" t="str">
        <f t="shared" ca="1" si="31"/>
        <v>Priya</v>
      </c>
      <c r="S2037" t="str">
        <f>IFERROR(TEXT(DATEVALUE(LEFT(Table1[[#This Row],[Date of Purchase]],10)), "MMMM"), TEXT(Table1[[#This Row],[Date of Purchase]], "MMMM"))</f>
        <v>April</v>
      </c>
      <c r="T2037" t="str">
        <f>IF(OR(
  AND(Table1[[#This Row],[Ticket Priority]]="Critical", Table1[[#This Row],[Ticket Status]]&lt;&gt;"Closed"),
  AND(Table1[[#This Row],[Ticket Priority]]="High", Table1[[#This Row],[Ticket Status]]="Open")
), "Yes", "No")</f>
        <v>No</v>
      </c>
      <c r="U2037" s="4" t="str">
        <f>IF(Table1[[#This Row],[Ticket Status]]="Closed","Yes","No")</f>
        <v>Yes</v>
      </c>
      <c r="V2037" s="4" t="str">
        <f>IF(Table1[[#This Row],[Ticket Status]]="Pending Customer Response","Yes","No")</f>
        <v>No</v>
      </c>
      <c r="W2037" s="5">
        <f ca="1">COUNTIFS(Table1[Agent_name],Table1[[#This Row],[Agent_name]],Table1[Month],Table1[[#This Row],[Month]])/160</f>
        <v>0.48749999999999999</v>
      </c>
    </row>
    <row r="2038" spans="1:23" x14ac:dyDescent="0.25">
      <c r="A2038">
        <v>2037</v>
      </c>
      <c r="B2038" t="s">
        <v>6259</v>
      </c>
      <c r="C2038" t="s">
        <v>6728</v>
      </c>
      <c r="D2038">
        <v>48</v>
      </c>
      <c r="E2038" t="s">
        <v>29</v>
      </c>
      <c r="F2038" t="s">
        <v>431</v>
      </c>
      <c r="G2038" s="1">
        <v>44097</v>
      </c>
      <c r="H2038" t="s">
        <v>45</v>
      </c>
      <c r="I2038" t="s">
        <v>141</v>
      </c>
      <c r="J2038" s="3" t="s">
        <v>6729</v>
      </c>
      <c r="K2038" t="s">
        <v>39</v>
      </c>
      <c r="L2038" t="s">
        <v>6730</v>
      </c>
      <c r="M2038" t="s">
        <v>25</v>
      </c>
      <c r="N2038" t="s">
        <v>26</v>
      </c>
      <c r="O2038" s="2">
        <v>45078.087858796294</v>
      </c>
      <c r="P2038" s="2">
        <v>45078.258692129632</v>
      </c>
      <c r="Q2038">
        <v>4</v>
      </c>
      <c r="R2038" t="str">
        <f t="shared" ca="1" si="31"/>
        <v>Rahul</v>
      </c>
      <c r="S2038" t="str">
        <f>IFERROR(TEXT(DATEVALUE(LEFT(Table1[[#This Row],[Date of Purchase]],10)), "MMMM"), TEXT(Table1[[#This Row],[Date of Purchase]], "MMMM"))</f>
        <v>September</v>
      </c>
      <c r="T2038" t="str">
        <f>IF(OR(
  AND(Table1[[#This Row],[Ticket Priority]]="Critical", Table1[[#This Row],[Ticket Status]]&lt;&gt;"Closed"),
  AND(Table1[[#This Row],[Ticket Priority]]="High", Table1[[#This Row],[Ticket Status]]="Open")
), "Yes", "No")</f>
        <v>No</v>
      </c>
      <c r="U2038" s="4" t="str">
        <f>IF(Table1[[#This Row],[Ticket Status]]="Closed","Yes","No")</f>
        <v>Yes</v>
      </c>
      <c r="V2038" s="4" t="str">
        <f>IF(Table1[[#This Row],[Ticket Status]]="Pending Customer Response","Yes","No")</f>
        <v>No</v>
      </c>
      <c r="W2038" s="5">
        <f ca="1">COUNTIFS(Table1[Agent_name],Table1[[#This Row],[Agent_name]],Table1[Month],Table1[[#This Row],[Month]])/160</f>
        <v>0.25</v>
      </c>
    </row>
    <row r="2039" spans="1:23" x14ac:dyDescent="0.25">
      <c r="A2039">
        <v>2038</v>
      </c>
      <c r="B2039" t="s">
        <v>2731</v>
      </c>
      <c r="C2039" t="s">
        <v>6731</v>
      </c>
      <c r="D2039">
        <v>64</v>
      </c>
      <c r="E2039" t="s">
        <v>29</v>
      </c>
      <c r="F2039" t="s">
        <v>281</v>
      </c>
      <c r="G2039" s="1">
        <v>44532</v>
      </c>
      <c r="H2039" t="s">
        <v>67</v>
      </c>
      <c r="I2039" t="s">
        <v>72</v>
      </c>
      <c r="J2039" s="3" t="s">
        <v>6732</v>
      </c>
      <c r="K2039" t="s">
        <v>62</v>
      </c>
      <c r="M2039" t="s">
        <v>25</v>
      </c>
      <c r="N2039" t="s">
        <v>33</v>
      </c>
      <c r="R2039" t="str">
        <f t="shared" ca="1" si="31"/>
        <v>Sara</v>
      </c>
      <c r="S2039" t="str">
        <f>IFERROR(TEXT(DATEVALUE(LEFT(Table1[[#This Row],[Date of Purchase]],10)), "MMMM"), TEXT(Table1[[#This Row],[Date of Purchase]], "MMMM"))</f>
        <v>December</v>
      </c>
      <c r="T2039" t="str">
        <f>IF(OR(
  AND(Table1[[#This Row],[Ticket Priority]]="Critical", Table1[[#This Row],[Ticket Status]]&lt;&gt;"Closed"),
  AND(Table1[[#This Row],[Ticket Priority]]="High", Table1[[#This Row],[Ticket Status]]="Open")
), "Yes", "No")</f>
        <v>Yes</v>
      </c>
      <c r="U2039" s="4" t="str">
        <f>IF(Table1[[#This Row],[Ticket Status]]="Closed","Yes","No")</f>
        <v>No</v>
      </c>
      <c r="V2039" s="4" t="str">
        <f>IF(Table1[[#This Row],[Ticket Status]]="Pending Customer Response","Yes","No")</f>
        <v>No</v>
      </c>
      <c r="W2039" s="5">
        <f ca="1">COUNTIFS(Table1[Agent_name],Table1[[#This Row],[Agent_name]],Table1[Month],Table1[[#This Row],[Month]])/160</f>
        <v>0.55625000000000002</v>
      </c>
    </row>
    <row r="2040" spans="1:23" x14ac:dyDescent="0.25">
      <c r="A2040">
        <v>2039</v>
      </c>
      <c r="B2040" t="s">
        <v>6733</v>
      </c>
      <c r="C2040" t="s">
        <v>6734</v>
      </c>
      <c r="D2040">
        <v>59</v>
      </c>
      <c r="E2040" t="s">
        <v>29</v>
      </c>
      <c r="F2040" t="s">
        <v>51</v>
      </c>
      <c r="G2040" s="1">
        <v>44499</v>
      </c>
      <c r="H2040" t="s">
        <v>67</v>
      </c>
      <c r="I2040" t="s">
        <v>77</v>
      </c>
      <c r="J2040" s="3" t="s">
        <v>6735</v>
      </c>
      <c r="K2040" t="s">
        <v>62</v>
      </c>
      <c r="M2040" t="s">
        <v>143</v>
      </c>
      <c r="N2040" t="s">
        <v>33</v>
      </c>
      <c r="R2040" t="str">
        <f t="shared" ca="1" si="31"/>
        <v>Divya</v>
      </c>
      <c r="S2040" t="str">
        <f>IFERROR(TEXT(DATEVALUE(LEFT(Table1[[#This Row],[Date of Purchase]],10)), "MMMM"), TEXT(Table1[[#This Row],[Date of Purchase]], "MMMM"))</f>
        <v>October</v>
      </c>
      <c r="T2040" t="str">
        <f>IF(OR(
  AND(Table1[[#This Row],[Ticket Priority]]="Critical", Table1[[#This Row],[Ticket Status]]&lt;&gt;"Closed"),
  AND(Table1[[#This Row],[Ticket Priority]]="High", Table1[[#This Row],[Ticket Status]]="Open")
), "Yes", "No")</f>
        <v>No</v>
      </c>
      <c r="U2040" s="4" t="str">
        <f>IF(Table1[[#This Row],[Ticket Status]]="Closed","Yes","No")</f>
        <v>No</v>
      </c>
      <c r="V2040" s="4" t="str">
        <f>IF(Table1[[#This Row],[Ticket Status]]="Pending Customer Response","Yes","No")</f>
        <v>No</v>
      </c>
      <c r="W2040" s="5">
        <f ca="1">COUNTIFS(Table1[Agent_name],Table1[[#This Row],[Agent_name]],Table1[Month],Table1[[#This Row],[Month]])/160</f>
        <v>0.25</v>
      </c>
    </row>
    <row r="2041" spans="1:23" x14ac:dyDescent="0.25">
      <c r="A2041">
        <v>2040</v>
      </c>
      <c r="B2041" t="s">
        <v>6736</v>
      </c>
      <c r="C2041" t="s">
        <v>2606</v>
      </c>
      <c r="D2041">
        <v>25</v>
      </c>
      <c r="E2041" t="s">
        <v>19</v>
      </c>
      <c r="F2041" t="s">
        <v>281</v>
      </c>
      <c r="G2041" s="1">
        <v>44502</v>
      </c>
      <c r="H2041" t="s">
        <v>21</v>
      </c>
      <c r="I2041" t="s">
        <v>150</v>
      </c>
      <c r="J2041" s="3" t="s">
        <v>6737</v>
      </c>
      <c r="K2041" t="s">
        <v>24</v>
      </c>
      <c r="M2041" t="s">
        <v>89</v>
      </c>
      <c r="N2041" t="s">
        <v>83</v>
      </c>
      <c r="O2041" s="2">
        <v>45078.299710648149</v>
      </c>
      <c r="R2041" t="str">
        <f t="shared" ca="1" si="31"/>
        <v>Arjun</v>
      </c>
      <c r="S2041" t="str">
        <f>IFERROR(TEXT(DATEVALUE(LEFT(Table1[[#This Row],[Date of Purchase]],10)), "MMMM"), TEXT(Table1[[#This Row],[Date of Purchase]], "MMMM"))</f>
        <v>November</v>
      </c>
      <c r="T2041" t="str">
        <f>IF(OR(
  AND(Table1[[#This Row],[Ticket Priority]]="Critical", Table1[[#This Row],[Ticket Status]]&lt;&gt;"Closed"),
  AND(Table1[[#This Row],[Ticket Priority]]="High", Table1[[#This Row],[Ticket Status]]="Open")
), "Yes", "No")</f>
        <v>No</v>
      </c>
      <c r="U2041" s="4" t="str">
        <f>IF(Table1[[#This Row],[Ticket Status]]="Closed","Yes","No")</f>
        <v>No</v>
      </c>
      <c r="V2041" s="4" t="str">
        <f>IF(Table1[[#This Row],[Ticket Status]]="Pending Customer Response","Yes","No")</f>
        <v>Yes</v>
      </c>
      <c r="W2041" s="5">
        <f ca="1">COUNTIFS(Table1[Agent_name],Table1[[#This Row],[Agent_name]],Table1[Month],Table1[[#This Row],[Month]])/160</f>
        <v>0.23749999999999999</v>
      </c>
    </row>
    <row r="2042" spans="1:23" x14ac:dyDescent="0.25">
      <c r="A2042">
        <v>2041</v>
      </c>
      <c r="B2042" t="s">
        <v>6738</v>
      </c>
      <c r="C2042" t="s">
        <v>6739</v>
      </c>
      <c r="D2042">
        <v>61</v>
      </c>
      <c r="E2042" t="s">
        <v>29</v>
      </c>
      <c r="F2042" t="s">
        <v>92</v>
      </c>
      <c r="G2042" s="1">
        <v>43922</v>
      </c>
      <c r="H2042" t="s">
        <v>59</v>
      </c>
      <c r="I2042" t="s">
        <v>60</v>
      </c>
      <c r="J2042" s="3" t="s">
        <v>6740</v>
      </c>
      <c r="K2042" t="s">
        <v>62</v>
      </c>
      <c r="M2042" t="s">
        <v>143</v>
      </c>
      <c r="N2042" t="s">
        <v>26</v>
      </c>
      <c r="R2042" t="str">
        <f t="shared" ca="1" si="31"/>
        <v>Aisha</v>
      </c>
      <c r="S2042" t="str">
        <f>IFERROR(TEXT(DATEVALUE(LEFT(Table1[[#This Row],[Date of Purchase]],10)), "MMMM"), TEXT(Table1[[#This Row],[Date of Purchase]], "MMMM"))</f>
        <v>April</v>
      </c>
      <c r="T2042" t="str">
        <f>IF(OR(
  AND(Table1[[#This Row],[Ticket Priority]]="Critical", Table1[[#This Row],[Ticket Status]]&lt;&gt;"Closed"),
  AND(Table1[[#This Row],[Ticket Priority]]="High", Table1[[#This Row],[Ticket Status]]="Open")
), "Yes", "No")</f>
        <v>No</v>
      </c>
      <c r="U2042" s="4" t="str">
        <f>IF(Table1[[#This Row],[Ticket Status]]="Closed","Yes","No")</f>
        <v>No</v>
      </c>
      <c r="V2042" s="4" t="str">
        <f>IF(Table1[[#This Row],[Ticket Status]]="Pending Customer Response","Yes","No")</f>
        <v>No</v>
      </c>
      <c r="W2042" s="5">
        <f ca="1">COUNTIFS(Table1[Agent_name],Table1[[#This Row],[Agent_name]],Table1[Month],Table1[[#This Row],[Month]])/160</f>
        <v>0.81874999999999998</v>
      </c>
    </row>
    <row r="2043" spans="1:23" x14ac:dyDescent="0.25">
      <c r="A2043">
        <v>2042</v>
      </c>
      <c r="B2043" t="s">
        <v>6741</v>
      </c>
      <c r="C2043" t="s">
        <v>6742</v>
      </c>
      <c r="D2043">
        <v>41</v>
      </c>
      <c r="E2043" t="s">
        <v>29</v>
      </c>
      <c r="F2043" t="s">
        <v>211</v>
      </c>
      <c r="G2043" s="1">
        <v>43910</v>
      </c>
      <c r="H2043" t="s">
        <v>59</v>
      </c>
      <c r="I2043" t="s">
        <v>177</v>
      </c>
      <c r="J2043" s="3" t="s">
        <v>6743</v>
      </c>
      <c r="K2043" t="s">
        <v>24</v>
      </c>
      <c r="M2043" t="s">
        <v>143</v>
      </c>
      <c r="N2043" t="s">
        <v>33</v>
      </c>
      <c r="O2043" s="2">
        <v>45078.098356481481</v>
      </c>
      <c r="R2043" t="str">
        <f t="shared" ca="1" si="31"/>
        <v>Rahul</v>
      </c>
      <c r="S2043" t="str">
        <f>IFERROR(TEXT(DATEVALUE(LEFT(Table1[[#This Row],[Date of Purchase]],10)), "MMMM"), TEXT(Table1[[#This Row],[Date of Purchase]], "MMMM"))</f>
        <v>March</v>
      </c>
      <c r="T2043" t="str">
        <f>IF(OR(
  AND(Table1[[#This Row],[Ticket Priority]]="Critical", Table1[[#This Row],[Ticket Status]]&lt;&gt;"Closed"),
  AND(Table1[[#This Row],[Ticket Priority]]="High", Table1[[#This Row],[Ticket Status]]="Open")
), "Yes", "No")</f>
        <v>No</v>
      </c>
      <c r="U2043" s="4" t="str">
        <f>IF(Table1[[#This Row],[Ticket Status]]="Closed","Yes","No")</f>
        <v>No</v>
      </c>
      <c r="V2043" s="4" t="str">
        <f>IF(Table1[[#This Row],[Ticket Status]]="Pending Customer Response","Yes","No")</f>
        <v>Yes</v>
      </c>
      <c r="W2043" s="5">
        <f ca="1">COUNTIFS(Table1[Agent_name],Table1[[#This Row],[Agent_name]],Table1[Month],Table1[[#This Row],[Month]])/160</f>
        <v>0.19375000000000001</v>
      </c>
    </row>
    <row r="2044" spans="1:23" x14ac:dyDescent="0.25">
      <c r="A2044">
        <v>2043</v>
      </c>
      <c r="B2044" t="s">
        <v>6744</v>
      </c>
      <c r="C2044" t="s">
        <v>6745</v>
      </c>
      <c r="D2044">
        <v>49</v>
      </c>
      <c r="E2044" t="s">
        <v>29</v>
      </c>
      <c r="F2044" t="s">
        <v>161</v>
      </c>
      <c r="G2044" s="1">
        <v>44489</v>
      </c>
      <c r="H2044" t="s">
        <v>66</v>
      </c>
      <c r="I2044" t="s">
        <v>93</v>
      </c>
      <c r="J2044" s="3" t="s">
        <v>6746</v>
      </c>
      <c r="K2044" t="s">
        <v>24</v>
      </c>
      <c r="M2044" t="s">
        <v>143</v>
      </c>
      <c r="N2044" t="s">
        <v>33</v>
      </c>
      <c r="O2044" s="2">
        <v>45078.640740740739</v>
      </c>
      <c r="R2044" t="str">
        <f t="shared" ca="1" si="31"/>
        <v>Mohit</v>
      </c>
      <c r="S2044" t="str">
        <f>IFERROR(TEXT(DATEVALUE(LEFT(Table1[[#This Row],[Date of Purchase]],10)), "MMMM"), TEXT(Table1[[#This Row],[Date of Purchase]], "MMMM"))</f>
        <v>October</v>
      </c>
      <c r="T2044" t="str">
        <f>IF(OR(
  AND(Table1[[#This Row],[Ticket Priority]]="Critical", Table1[[#This Row],[Ticket Status]]&lt;&gt;"Closed"),
  AND(Table1[[#This Row],[Ticket Priority]]="High", Table1[[#This Row],[Ticket Status]]="Open")
), "Yes", "No")</f>
        <v>No</v>
      </c>
      <c r="U2044" s="4" t="str">
        <f>IF(Table1[[#This Row],[Ticket Status]]="Closed","Yes","No")</f>
        <v>No</v>
      </c>
      <c r="V2044" s="4" t="str">
        <f>IF(Table1[[#This Row],[Ticket Status]]="Pending Customer Response","Yes","No")</f>
        <v>Yes</v>
      </c>
      <c r="W2044" s="5">
        <f ca="1">COUNTIFS(Table1[Agent_name],Table1[[#This Row],[Agent_name]],Table1[Month],Table1[[#This Row],[Month]])/160</f>
        <v>0.49375000000000002</v>
      </c>
    </row>
    <row r="2045" spans="1:23" x14ac:dyDescent="0.25">
      <c r="A2045">
        <v>2044</v>
      </c>
      <c r="B2045" t="s">
        <v>6747</v>
      </c>
      <c r="C2045" t="s">
        <v>6748</v>
      </c>
      <c r="D2045">
        <v>61</v>
      </c>
      <c r="E2045" t="s">
        <v>58</v>
      </c>
      <c r="F2045" t="s">
        <v>103</v>
      </c>
      <c r="G2045" s="1">
        <v>44014</v>
      </c>
      <c r="H2045" t="s">
        <v>45</v>
      </c>
      <c r="I2045" t="s">
        <v>67</v>
      </c>
      <c r="J2045" s="3" t="s">
        <v>6749</v>
      </c>
      <c r="K2045" t="s">
        <v>24</v>
      </c>
      <c r="M2045" t="s">
        <v>143</v>
      </c>
      <c r="N2045" t="s">
        <v>26</v>
      </c>
      <c r="O2045" s="2">
        <v>45078.094942129632</v>
      </c>
      <c r="R2045" t="str">
        <f t="shared" ca="1" si="31"/>
        <v>Ravi</v>
      </c>
      <c r="S2045" t="str">
        <f>IFERROR(TEXT(DATEVALUE(LEFT(Table1[[#This Row],[Date of Purchase]],10)), "MMMM"), TEXT(Table1[[#This Row],[Date of Purchase]], "MMMM"))</f>
        <v>July</v>
      </c>
      <c r="T2045" t="str">
        <f>IF(OR(
  AND(Table1[[#This Row],[Ticket Priority]]="Critical", Table1[[#This Row],[Ticket Status]]&lt;&gt;"Closed"),
  AND(Table1[[#This Row],[Ticket Priority]]="High", Table1[[#This Row],[Ticket Status]]="Open")
), "Yes", "No")</f>
        <v>No</v>
      </c>
      <c r="U2045" s="4" t="str">
        <f>IF(Table1[[#This Row],[Ticket Status]]="Closed","Yes","No")</f>
        <v>No</v>
      </c>
      <c r="V2045" s="4" t="str">
        <f>IF(Table1[[#This Row],[Ticket Status]]="Pending Customer Response","Yes","No")</f>
        <v>Yes</v>
      </c>
      <c r="W2045" s="5">
        <f ca="1">COUNTIFS(Table1[Agent_name],Table1[[#This Row],[Agent_name]],Table1[Month],Table1[[#This Row],[Month]])/160</f>
        <v>0.66249999999999998</v>
      </c>
    </row>
    <row r="2046" spans="1:23" x14ac:dyDescent="0.25">
      <c r="A2046">
        <v>2045</v>
      </c>
      <c r="B2046" t="s">
        <v>6750</v>
      </c>
      <c r="C2046" t="s">
        <v>6751</v>
      </c>
      <c r="D2046">
        <v>18</v>
      </c>
      <c r="E2046" t="s">
        <v>19</v>
      </c>
      <c r="F2046" t="s">
        <v>76</v>
      </c>
      <c r="G2046" s="1">
        <v>44522</v>
      </c>
      <c r="H2046" t="s">
        <v>45</v>
      </c>
      <c r="I2046" t="s">
        <v>93</v>
      </c>
      <c r="J2046" s="3" t="s">
        <v>6752</v>
      </c>
      <c r="K2046" t="s">
        <v>24</v>
      </c>
      <c r="M2046" t="s">
        <v>89</v>
      </c>
      <c r="N2046" t="s">
        <v>55</v>
      </c>
      <c r="O2046" s="2">
        <v>45078.938703703701</v>
      </c>
      <c r="R2046" t="str">
        <f t="shared" ca="1" si="31"/>
        <v>Aisha</v>
      </c>
      <c r="S2046" t="str">
        <f>IFERROR(TEXT(DATEVALUE(LEFT(Table1[[#This Row],[Date of Purchase]],10)), "MMMM"), TEXT(Table1[[#This Row],[Date of Purchase]], "MMMM"))</f>
        <v>November</v>
      </c>
      <c r="T2046" t="str">
        <f>IF(OR(
  AND(Table1[[#This Row],[Ticket Priority]]="Critical", Table1[[#This Row],[Ticket Status]]&lt;&gt;"Closed"),
  AND(Table1[[#This Row],[Ticket Priority]]="High", Table1[[#This Row],[Ticket Status]]="Open")
), "Yes", "No")</f>
        <v>No</v>
      </c>
      <c r="U2046" s="4" t="str">
        <f>IF(Table1[[#This Row],[Ticket Status]]="Closed","Yes","No")</f>
        <v>No</v>
      </c>
      <c r="V2046" s="4" t="str">
        <f>IF(Table1[[#This Row],[Ticket Status]]="Pending Customer Response","Yes","No")</f>
        <v>Yes</v>
      </c>
      <c r="W2046" s="5">
        <f ca="1">COUNTIFS(Table1[Agent_name],Table1[[#This Row],[Agent_name]],Table1[Month],Table1[[#This Row],[Month]])/160</f>
        <v>0.85624999999999996</v>
      </c>
    </row>
    <row r="2047" spans="1:23" x14ac:dyDescent="0.25">
      <c r="A2047">
        <v>2046</v>
      </c>
      <c r="B2047" t="s">
        <v>6753</v>
      </c>
      <c r="C2047" t="s">
        <v>6754</v>
      </c>
      <c r="D2047">
        <v>41</v>
      </c>
      <c r="E2047" t="s">
        <v>58</v>
      </c>
      <c r="F2047" t="s">
        <v>149</v>
      </c>
      <c r="G2047" s="1">
        <v>43947</v>
      </c>
      <c r="H2047" t="s">
        <v>66</v>
      </c>
      <c r="I2047" t="s">
        <v>93</v>
      </c>
      <c r="J2047" s="3" t="s">
        <v>6755</v>
      </c>
      <c r="K2047" t="s">
        <v>62</v>
      </c>
      <c r="M2047" t="s">
        <v>89</v>
      </c>
      <c r="N2047" t="s">
        <v>26</v>
      </c>
      <c r="R2047" t="str">
        <f t="shared" ca="1" si="31"/>
        <v>Priya</v>
      </c>
      <c r="S2047" t="str">
        <f>IFERROR(TEXT(DATEVALUE(LEFT(Table1[[#This Row],[Date of Purchase]],10)), "MMMM"), TEXT(Table1[[#This Row],[Date of Purchase]], "MMMM"))</f>
        <v>April</v>
      </c>
      <c r="T2047" t="str">
        <f>IF(OR(
  AND(Table1[[#This Row],[Ticket Priority]]="Critical", Table1[[#This Row],[Ticket Status]]&lt;&gt;"Closed"),
  AND(Table1[[#This Row],[Ticket Priority]]="High", Table1[[#This Row],[Ticket Status]]="Open")
), "Yes", "No")</f>
        <v>Yes</v>
      </c>
      <c r="U2047" s="4" t="str">
        <f>IF(Table1[[#This Row],[Ticket Status]]="Closed","Yes","No")</f>
        <v>No</v>
      </c>
      <c r="V2047" s="4" t="str">
        <f>IF(Table1[[#This Row],[Ticket Status]]="Pending Customer Response","Yes","No")</f>
        <v>No</v>
      </c>
      <c r="W2047" s="5">
        <f ca="1">COUNTIFS(Table1[Agent_name],Table1[[#This Row],[Agent_name]],Table1[Month],Table1[[#This Row],[Month]])/160</f>
        <v>0.48749999999999999</v>
      </c>
    </row>
    <row r="2048" spans="1:23" x14ac:dyDescent="0.25">
      <c r="A2048">
        <v>2047</v>
      </c>
      <c r="B2048" t="s">
        <v>6756</v>
      </c>
      <c r="C2048" t="s">
        <v>6757</v>
      </c>
      <c r="D2048">
        <v>30</v>
      </c>
      <c r="E2048" t="s">
        <v>29</v>
      </c>
      <c r="F2048" t="s">
        <v>134</v>
      </c>
      <c r="G2048" s="1">
        <v>44085</v>
      </c>
      <c r="H2048" t="s">
        <v>21</v>
      </c>
      <c r="I2048" t="s">
        <v>77</v>
      </c>
      <c r="J2048" s="3" t="s">
        <v>6758</v>
      </c>
      <c r="K2048" t="s">
        <v>24</v>
      </c>
      <c r="M2048" t="s">
        <v>25</v>
      </c>
      <c r="N2048" t="s">
        <v>33</v>
      </c>
      <c r="O2048" s="2">
        <v>45078.281099537038</v>
      </c>
      <c r="R2048" t="str">
        <f t="shared" ca="1" si="31"/>
        <v>Ravi</v>
      </c>
      <c r="S2048" t="str">
        <f>IFERROR(TEXT(DATEVALUE(LEFT(Table1[[#This Row],[Date of Purchase]],10)), "MMMM"), TEXT(Table1[[#This Row],[Date of Purchase]], "MMMM"))</f>
        <v>September</v>
      </c>
      <c r="T2048" t="str">
        <f>IF(OR(
  AND(Table1[[#This Row],[Ticket Priority]]="Critical", Table1[[#This Row],[Ticket Status]]&lt;&gt;"Closed"),
  AND(Table1[[#This Row],[Ticket Priority]]="High", Table1[[#This Row],[Ticket Status]]="Open")
), "Yes", "No")</f>
        <v>Yes</v>
      </c>
      <c r="U2048" s="4" t="str">
        <f>IF(Table1[[#This Row],[Ticket Status]]="Closed","Yes","No")</f>
        <v>No</v>
      </c>
      <c r="V2048" s="4" t="str">
        <f>IF(Table1[[#This Row],[Ticket Status]]="Pending Customer Response","Yes","No")</f>
        <v>Yes</v>
      </c>
      <c r="W2048" s="5">
        <f ca="1">COUNTIFS(Table1[Agent_name],Table1[[#This Row],[Agent_name]],Table1[Month],Table1[[#This Row],[Month]])/160</f>
        <v>0.64375000000000004</v>
      </c>
    </row>
    <row r="2049" spans="1:23" x14ac:dyDescent="0.25">
      <c r="A2049">
        <v>2048</v>
      </c>
      <c r="B2049" t="s">
        <v>6759</v>
      </c>
      <c r="C2049" t="s">
        <v>6760</v>
      </c>
      <c r="D2049">
        <v>41</v>
      </c>
      <c r="E2049" t="s">
        <v>29</v>
      </c>
      <c r="F2049" t="s">
        <v>81</v>
      </c>
      <c r="G2049" s="1">
        <v>44228</v>
      </c>
      <c r="H2049" t="s">
        <v>21</v>
      </c>
      <c r="I2049" t="s">
        <v>93</v>
      </c>
      <c r="J2049" s="3" t="s">
        <v>6761</v>
      </c>
      <c r="K2049" t="s">
        <v>24</v>
      </c>
      <c r="M2049" t="s">
        <v>143</v>
      </c>
      <c r="N2049" t="s">
        <v>26</v>
      </c>
      <c r="O2049" s="2">
        <v>45078.890844907408</v>
      </c>
      <c r="R2049" t="str">
        <f t="shared" ca="1" si="31"/>
        <v>Ravi</v>
      </c>
      <c r="S2049" t="str">
        <f>IFERROR(TEXT(DATEVALUE(LEFT(Table1[[#This Row],[Date of Purchase]],10)), "MMMM"), TEXT(Table1[[#This Row],[Date of Purchase]], "MMMM"))</f>
        <v>February</v>
      </c>
      <c r="T2049" t="str">
        <f>IF(OR(
  AND(Table1[[#This Row],[Ticket Priority]]="Critical", Table1[[#This Row],[Ticket Status]]&lt;&gt;"Closed"),
  AND(Table1[[#This Row],[Ticket Priority]]="High", Table1[[#This Row],[Ticket Status]]="Open")
), "Yes", "No")</f>
        <v>No</v>
      </c>
      <c r="U2049" s="4" t="str">
        <f>IF(Table1[[#This Row],[Ticket Status]]="Closed","Yes","No")</f>
        <v>No</v>
      </c>
      <c r="V2049" s="4" t="str">
        <f>IF(Table1[[#This Row],[Ticket Status]]="Pending Customer Response","Yes","No")</f>
        <v>Yes</v>
      </c>
      <c r="W2049" s="5">
        <f ca="1">COUNTIFS(Table1[Agent_name],Table1[[#This Row],[Agent_name]],Table1[Month],Table1[[#This Row],[Month]])/160</f>
        <v>0.61250000000000004</v>
      </c>
    </row>
    <row r="2050" spans="1:23" x14ac:dyDescent="0.25">
      <c r="A2050">
        <v>2049</v>
      </c>
      <c r="B2050" t="s">
        <v>1371</v>
      </c>
      <c r="C2050" t="s">
        <v>6762</v>
      </c>
      <c r="D2050">
        <v>49</v>
      </c>
      <c r="E2050" t="s">
        <v>58</v>
      </c>
      <c r="F2050" t="s">
        <v>117</v>
      </c>
      <c r="G2050" s="1">
        <v>44447</v>
      </c>
      <c r="H2050" t="s">
        <v>67</v>
      </c>
      <c r="I2050" t="s">
        <v>72</v>
      </c>
      <c r="J2050" s="3" t="s">
        <v>6763</v>
      </c>
      <c r="K2050" t="s">
        <v>62</v>
      </c>
      <c r="M2050" t="s">
        <v>25</v>
      </c>
      <c r="N2050" t="s">
        <v>33</v>
      </c>
      <c r="R2050" t="str">
        <f t="shared" ref="R2050:R2113" ca="1" si="32">CHOOSE(
RANDBETWEEN(1,20),
"Aisha","Aisha","Aisha","Aisha",
"Ravi","Ravi","Ravi",
"Sara","Sara","Sara",
"Mohit","Mohit",
"Priya","Priya",
"Arjun",
"Neha","Rahul","Divya","Karan","Meera","Sanjay"
)</f>
        <v>Priya</v>
      </c>
      <c r="S2050" t="str">
        <f>IFERROR(TEXT(DATEVALUE(LEFT(Table1[[#This Row],[Date of Purchase]],10)), "MMMM"), TEXT(Table1[[#This Row],[Date of Purchase]], "MMMM"))</f>
        <v>September</v>
      </c>
      <c r="T2050" t="str">
        <f>IF(OR(
  AND(Table1[[#This Row],[Ticket Priority]]="Critical", Table1[[#This Row],[Ticket Status]]&lt;&gt;"Closed"),
  AND(Table1[[#This Row],[Ticket Priority]]="High", Table1[[#This Row],[Ticket Status]]="Open")
), "Yes", "No")</f>
        <v>Yes</v>
      </c>
      <c r="U2050" s="4" t="str">
        <f>IF(Table1[[#This Row],[Ticket Status]]="Closed","Yes","No")</f>
        <v>No</v>
      </c>
      <c r="V2050" s="4" t="str">
        <f>IF(Table1[[#This Row],[Ticket Status]]="Pending Customer Response","Yes","No")</f>
        <v>No</v>
      </c>
      <c r="W2050" s="5">
        <f ca="1">COUNTIFS(Table1[Agent_name],Table1[[#This Row],[Agent_name]],Table1[Month],Table1[[#This Row],[Month]])/160</f>
        <v>0.53125</v>
      </c>
    </row>
    <row r="2051" spans="1:23" x14ac:dyDescent="0.25">
      <c r="A2051">
        <v>2050</v>
      </c>
      <c r="B2051" t="s">
        <v>6764</v>
      </c>
      <c r="C2051" t="s">
        <v>6765</v>
      </c>
      <c r="D2051">
        <v>55</v>
      </c>
      <c r="E2051" t="s">
        <v>19</v>
      </c>
      <c r="F2051" t="s">
        <v>71</v>
      </c>
      <c r="G2051" s="1">
        <v>44490</v>
      </c>
      <c r="H2051" t="s">
        <v>21</v>
      </c>
      <c r="I2051" t="s">
        <v>60</v>
      </c>
      <c r="J2051" s="3" t="s">
        <v>6766</v>
      </c>
      <c r="K2051" t="s">
        <v>62</v>
      </c>
      <c r="M2051" t="s">
        <v>143</v>
      </c>
      <c r="N2051" t="s">
        <v>33</v>
      </c>
      <c r="R2051" t="str">
        <f t="shared" ca="1" si="32"/>
        <v>Karan</v>
      </c>
      <c r="S2051" t="str">
        <f>IFERROR(TEXT(DATEVALUE(LEFT(Table1[[#This Row],[Date of Purchase]],10)), "MMMM"), TEXT(Table1[[#This Row],[Date of Purchase]], "MMMM"))</f>
        <v>October</v>
      </c>
      <c r="T2051" t="str">
        <f>IF(OR(
  AND(Table1[[#This Row],[Ticket Priority]]="Critical", Table1[[#This Row],[Ticket Status]]&lt;&gt;"Closed"),
  AND(Table1[[#This Row],[Ticket Priority]]="High", Table1[[#This Row],[Ticket Status]]="Open")
), "Yes", "No")</f>
        <v>No</v>
      </c>
      <c r="U2051" s="4" t="str">
        <f>IF(Table1[[#This Row],[Ticket Status]]="Closed","Yes","No")</f>
        <v>No</v>
      </c>
      <c r="V2051" s="4" t="str">
        <f>IF(Table1[[#This Row],[Ticket Status]]="Pending Customer Response","Yes","No")</f>
        <v>No</v>
      </c>
      <c r="W2051" s="5">
        <f ca="1">COUNTIFS(Table1[Agent_name],Table1[[#This Row],[Agent_name]],Table1[Month],Table1[[#This Row],[Month]])/160</f>
        <v>0.21249999999999999</v>
      </c>
    </row>
    <row r="2052" spans="1:23" x14ac:dyDescent="0.25">
      <c r="A2052">
        <v>2051</v>
      </c>
      <c r="B2052" t="s">
        <v>6767</v>
      </c>
      <c r="C2052" t="s">
        <v>6768</v>
      </c>
      <c r="D2052">
        <v>68</v>
      </c>
      <c r="E2052" t="s">
        <v>19</v>
      </c>
      <c r="F2052" t="s">
        <v>86</v>
      </c>
      <c r="G2052" s="1">
        <v>44264</v>
      </c>
      <c r="H2052" t="s">
        <v>67</v>
      </c>
      <c r="I2052" t="s">
        <v>67</v>
      </c>
      <c r="J2052" s="3" t="s">
        <v>6769</v>
      </c>
      <c r="K2052" t="s">
        <v>24</v>
      </c>
      <c r="M2052" t="s">
        <v>143</v>
      </c>
      <c r="N2052" t="s">
        <v>83</v>
      </c>
      <c r="O2052" s="2">
        <v>45078.654791666668</v>
      </c>
      <c r="R2052" t="str">
        <f t="shared" ca="1" si="32"/>
        <v>Mohit</v>
      </c>
      <c r="S2052" t="str">
        <f>IFERROR(TEXT(DATEVALUE(LEFT(Table1[[#This Row],[Date of Purchase]],10)), "MMMM"), TEXT(Table1[[#This Row],[Date of Purchase]], "MMMM"))</f>
        <v>March</v>
      </c>
      <c r="T2052" t="str">
        <f>IF(OR(
  AND(Table1[[#This Row],[Ticket Priority]]="Critical", Table1[[#This Row],[Ticket Status]]&lt;&gt;"Closed"),
  AND(Table1[[#This Row],[Ticket Priority]]="High", Table1[[#This Row],[Ticket Status]]="Open")
), "Yes", "No")</f>
        <v>No</v>
      </c>
      <c r="U2052" s="4" t="str">
        <f>IF(Table1[[#This Row],[Ticket Status]]="Closed","Yes","No")</f>
        <v>No</v>
      </c>
      <c r="V2052" s="4" t="str">
        <f>IF(Table1[[#This Row],[Ticket Status]]="Pending Customer Response","Yes","No")</f>
        <v>Yes</v>
      </c>
      <c r="W2052" s="5">
        <f ca="1">COUNTIFS(Table1[Agent_name],Table1[[#This Row],[Agent_name]],Table1[Month],Table1[[#This Row],[Month]])/160</f>
        <v>0.45624999999999999</v>
      </c>
    </row>
    <row r="2053" spans="1:23" x14ac:dyDescent="0.25">
      <c r="A2053">
        <v>2052</v>
      </c>
      <c r="B2053" t="s">
        <v>6770</v>
      </c>
      <c r="C2053" t="s">
        <v>6771</v>
      </c>
      <c r="D2053">
        <v>41</v>
      </c>
      <c r="E2053" t="s">
        <v>58</v>
      </c>
      <c r="F2053" t="s">
        <v>125</v>
      </c>
      <c r="G2053" s="1">
        <v>44009</v>
      </c>
      <c r="H2053" t="s">
        <v>67</v>
      </c>
      <c r="I2053" t="s">
        <v>22</v>
      </c>
      <c r="J2053" s="3" t="s">
        <v>6772</v>
      </c>
      <c r="K2053" t="s">
        <v>62</v>
      </c>
      <c r="M2053" t="s">
        <v>25</v>
      </c>
      <c r="N2053" t="s">
        <v>26</v>
      </c>
      <c r="R2053" t="str">
        <f t="shared" ca="1" si="32"/>
        <v>Mohit</v>
      </c>
      <c r="S2053" t="str">
        <f>IFERROR(TEXT(DATEVALUE(LEFT(Table1[[#This Row],[Date of Purchase]],10)), "MMMM"), TEXT(Table1[[#This Row],[Date of Purchase]], "MMMM"))</f>
        <v>June</v>
      </c>
      <c r="T2053" t="str">
        <f>IF(OR(
  AND(Table1[[#This Row],[Ticket Priority]]="Critical", Table1[[#This Row],[Ticket Status]]&lt;&gt;"Closed"),
  AND(Table1[[#This Row],[Ticket Priority]]="High", Table1[[#This Row],[Ticket Status]]="Open")
), "Yes", "No")</f>
        <v>Yes</v>
      </c>
      <c r="U2053" s="4" t="str">
        <f>IF(Table1[[#This Row],[Ticket Status]]="Closed","Yes","No")</f>
        <v>No</v>
      </c>
      <c r="V2053" s="4" t="str">
        <f>IF(Table1[[#This Row],[Ticket Status]]="Pending Customer Response","Yes","No")</f>
        <v>No</v>
      </c>
      <c r="W2053" s="5">
        <f ca="1">COUNTIFS(Table1[Agent_name],Table1[[#This Row],[Agent_name]],Table1[Month],Table1[[#This Row],[Month]])/160</f>
        <v>0.41875000000000001</v>
      </c>
    </row>
    <row r="2054" spans="1:23" x14ac:dyDescent="0.25">
      <c r="A2054">
        <v>2053</v>
      </c>
      <c r="B2054" t="s">
        <v>6773</v>
      </c>
      <c r="C2054" t="s">
        <v>6774</v>
      </c>
      <c r="D2054">
        <v>39</v>
      </c>
      <c r="E2054" t="s">
        <v>58</v>
      </c>
      <c r="F2054" t="s">
        <v>207</v>
      </c>
      <c r="G2054" s="1">
        <v>44283</v>
      </c>
      <c r="H2054" t="s">
        <v>66</v>
      </c>
      <c r="I2054" t="s">
        <v>59</v>
      </c>
      <c r="J2054" s="3" t="s">
        <v>6775</v>
      </c>
      <c r="K2054" t="s">
        <v>62</v>
      </c>
      <c r="M2054" t="s">
        <v>25</v>
      </c>
      <c r="N2054" t="s">
        <v>33</v>
      </c>
      <c r="R2054" t="str">
        <f t="shared" ca="1" si="32"/>
        <v>Priya</v>
      </c>
      <c r="S2054" t="str">
        <f>IFERROR(TEXT(DATEVALUE(LEFT(Table1[[#This Row],[Date of Purchase]],10)), "MMMM"), TEXT(Table1[[#This Row],[Date of Purchase]], "MMMM"))</f>
        <v>March</v>
      </c>
      <c r="T2054" t="str">
        <f>IF(OR(
  AND(Table1[[#This Row],[Ticket Priority]]="Critical", Table1[[#This Row],[Ticket Status]]&lt;&gt;"Closed"),
  AND(Table1[[#This Row],[Ticket Priority]]="High", Table1[[#This Row],[Ticket Status]]="Open")
), "Yes", "No")</f>
        <v>Yes</v>
      </c>
      <c r="U2054" s="4" t="str">
        <f>IF(Table1[[#This Row],[Ticket Status]]="Closed","Yes","No")</f>
        <v>No</v>
      </c>
      <c r="V2054" s="4" t="str">
        <f>IF(Table1[[#This Row],[Ticket Status]]="Pending Customer Response","Yes","No")</f>
        <v>No</v>
      </c>
      <c r="W2054" s="5">
        <f ca="1">COUNTIFS(Table1[Agent_name],Table1[[#This Row],[Agent_name]],Table1[Month],Table1[[#This Row],[Month]])/160</f>
        <v>0.43125000000000002</v>
      </c>
    </row>
    <row r="2055" spans="1:23" x14ac:dyDescent="0.25">
      <c r="A2055">
        <v>2054</v>
      </c>
      <c r="B2055" t="s">
        <v>6776</v>
      </c>
      <c r="C2055" t="s">
        <v>6777</v>
      </c>
      <c r="D2055">
        <v>21</v>
      </c>
      <c r="E2055" t="s">
        <v>58</v>
      </c>
      <c r="F2055" t="s">
        <v>317</v>
      </c>
      <c r="G2055" s="1">
        <v>44414</v>
      </c>
      <c r="H2055" t="s">
        <v>21</v>
      </c>
      <c r="I2055" t="s">
        <v>141</v>
      </c>
      <c r="J2055" s="3" t="s">
        <v>6778</v>
      </c>
      <c r="K2055" t="s">
        <v>24</v>
      </c>
      <c r="M2055" t="s">
        <v>25</v>
      </c>
      <c r="N2055" t="s">
        <v>26</v>
      </c>
      <c r="O2055" s="2">
        <v>45078.550694444442</v>
      </c>
      <c r="R2055" t="str">
        <f t="shared" ca="1" si="32"/>
        <v>Mohit</v>
      </c>
      <c r="S2055" t="str">
        <f>IFERROR(TEXT(DATEVALUE(LEFT(Table1[[#This Row],[Date of Purchase]],10)), "MMMM"), TEXT(Table1[[#This Row],[Date of Purchase]], "MMMM"))</f>
        <v>August</v>
      </c>
      <c r="T2055" t="str">
        <f>IF(OR(
  AND(Table1[[#This Row],[Ticket Priority]]="Critical", Table1[[#This Row],[Ticket Status]]&lt;&gt;"Closed"),
  AND(Table1[[#This Row],[Ticket Priority]]="High", Table1[[#This Row],[Ticket Status]]="Open")
), "Yes", "No")</f>
        <v>Yes</v>
      </c>
      <c r="U2055" s="4" t="str">
        <f>IF(Table1[[#This Row],[Ticket Status]]="Closed","Yes","No")</f>
        <v>No</v>
      </c>
      <c r="V2055" s="4" t="str">
        <f>IF(Table1[[#This Row],[Ticket Status]]="Pending Customer Response","Yes","No")</f>
        <v>Yes</v>
      </c>
      <c r="W2055" s="5">
        <f ca="1">COUNTIFS(Table1[Agent_name],Table1[[#This Row],[Agent_name]],Table1[Month],Table1[[#This Row],[Month]])/160</f>
        <v>0.46250000000000002</v>
      </c>
    </row>
    <row r="2056" spans="1:23" x14ac:dyDescent="0.25">
      <c r="A2056">
        <v>2055</v>
      </c>
      <c r="B2056" t="s">
        <v>6779</v>
      </c>
      <c r="C2056" t="s">
        <v>6780</v>
      </c>
      <c r="D2056">
        <v>52</v>
      </c>
      <c r="E2056" t="s">
        <v>19</v>
      </c>
      <c r="F2056" t="s">
        <v>44</v>
      </c>
      <c r="G2056" s="1">
        <v>44525</v>
      </c>
      <c r="H2056" t="s">
        <v>66</v>
      </c>
      <c r="I2056" t="s">
        <v>93</v>
      </c>
      <c r="J2056" s="3" t="s">
        <v>6781</v>
      </c>
      <c r="K2056" t="s">
        <v>62</v>
      </c>
      <c r="M2056" t="s">
        <v>89</v>
      </c>
      <c r="N2056" t="s">
        <v>55</v>
      </c>
      <c r="R2056" t="str">
        <f t="shared" ca="1" si="32"/>
        <v>Rahul</v>
      </c>
      <c r="S2056" t="str">
        <f>IFERROR(TEXT(DATEVALUE(LEFT(Table1[[#This Row],[Date of Purchase]],10)), "MMMM"), TEXT(Table1[[#This Row],[Date of Purchase]], "MMMM"))</f>
        <v>November</v>
      </c>
      <c r="T2056" t="str">
        <f>IF(OR(
  AND(Table1[[#This Row],[Ticket Priority]]="Critical", Table1[[#This Row],[Ticket Status]]&lt;&gt;"Closed"),
  AND(Table1[[#This Row],[Ticket Priority]]="High", Table1[[#This Row],[Ticket Status]]="Open")
), "Yes", "No")</f>
        <v>Yes</v>
      </c>
      <c r="U2056" s="4" t="str">
        <f>IF(Table1[[#This Row],[Ticket Status]]="Closed","Yes","No")</f>
        <v>No</v>
      </c>
      <c r="V2056" s="4" t="str">
        <f>IF(Table1[[#This Row],[Ticket Status]]="Pending Customer Response","Yes","No")</f>
        <v>No</v>
      </c>
      <c r="W2056" s="5">
        <f ca="1">COUNTIFS(Table1[Agent_name],Table1[[#This Row],[Agent_name]],Table1[Month],Table1[[#This Row],[Month]])/160</f>
        <v>0.2</v>
      </c>
    </row>
    <row r="2057" spans="1:23" x14ac:dyDescent="0.25">
      <c r="A2057">
        <v>2056</v>
      </c>
      <c r="B2057" t="s">
        <v>6782</v>
      </c>
      <c r="C2057" t="s">
        <v>6783</v>
      </c>
      <c r="D2057">
        <v>32</v>
      </c>
      <c r="E2057" t="s">
        <v>29</v>
      </c>
      <c r="F2057" t="s">
        <v>86</v>
      </c>
      <c r="G2057" s="1">
        <v>44509</v>
      </c>
      <c r="H2057" t="s">
        <v>59</v>
      </c>
      <c r="I2057" t="s">
        <v>177</v>
      </c>
      <c r="J2057" s="3" t="s">
        <v>6784</v>
      </c>
      <c r="K2057" t="s">
        <v>24</v>
      </c>
      <c r="M2057" t="s">
        <v>41</v>
      </c>
      <c r="N2057" t="s">
        <v>33</v>
      </c>
      <c r="O2057" s="2">
        <v>45078.365289351852</v>
      </c>
      <c r="R2057" t="str">
        <f t="shared" ca="1" si="32"/>
        <v>Karan</v>
      </c>
      <c r="S2057" t="str">
        <f>IFERROR(TEXT(DATEVALUE(LEFT(Table1[[#This Row],[Date of Purchase]],10)), "MMMM"), TEXT(Table1[[#This Row],[Date of Purchase]], "MMMM"))</f>
        <v>November</v>
      </c>
      <c r="T2057" t="str">
        <f>IF(OR(
  AND(Table1[[#This Row],[Ticket Priority]]="Critical", Table1[[#This Row],[Ticket Status]]&lt;&gt;"Closed"),
  AND(Table1[[#This Row],[Ticket Priority]]="High", Table1[[#This Row],[Ticket Status]]="Open")
), "Yes", "No")</f>
        <v>No</v>
      </c>
      <c r="U2057" s="4" t="str">
        <f>IF(Table1[[#This Row],[Ticket Status]]="Closed","Yes","No")</f>
        <v>No</v>
      </c>
      <c r="V2057" s="4" t="str">
        <f>IF(Table1[[#This Row],[Ticket Status]]="Pending Customer Response","Yes","No")</f>
        <v>Yes</v>
      </c>
      <c r="W2057" s="5">
        <f ca="1">COUNTIFS(Table1[Agent_name],Table1[[#This Row],[Agent_name]],Table1[Month],Table1[[#This Row],[Month]])/160</f>
        <v>0.1875</v>
      </c>
    </row>
    <row r="2058" spans="1:23" x14ac:dyDescent="0.25">
      <c r="A2058">
        <v>2057</v>
      </c>
      <c r="B2058" t="s">
        <v>6785</v>
      </c>
      <c r="C2058" t="s">
        <v>6786</v>
      </c>
      <c r="D2058">
        <v>37</v>
      </c>
      <c r="E2058" t="s">
        <v>29</v>
      </c>
      <c r="F2058" t="s">
        <v>431</v>
      </c>
      <c r="G2058" s="1">
        <v>43840</v>
      </c>
      <c r="H2058" t="s">
        <v>21</v>
      </c>
      <c r="I2058" t="s">
        <v>67</v>
      </c>
      <c r="J2058" s="3" t="s">
        <v>6787</v>
      </c>
      <c r="K2058" t="s">
        <v>62</v>
      </c>
      <c r="M2058" t="s">
        <v>143</v>
      </c>
      <c r="N2058" t="s">
        <v>26</v>
      </c>
      <c r="R2058" t="str">
        <f t="shared" ca="1" si="32"/>
        <v>Priya</v>
      </c>
      <c r="S2058" t="str">
        <f>IFERROR(TEXT(DATEVALUE(LEFT(Table1[[#This Row],[Date of Purchase]],10)), "MMMM"), TEXT(Table1[[#This Row],[Date of Purchase]], "MMMM"))</f>
        <v>January</v>
      </c>
      <c r="T2058" t="str">
        <f>IF(OR(
  AND(Table1[[#This Row],[Ticket Priority]]="Critical", Table1[[#This Row],[Ticket Status]]&lt;&gt;"Closed"),
  AND(Table1[[#This Row],[Ticket Priority]]="High", Table1[[#This Row],[Ticket Status]]="Open")
), "Yes", "No")</f>
        <v>No</v>
      </c>
      <c r="U2058" s="4" t="str">
        <f>IF(Table1[[#This Row],[Ticket Status]]="Closed","Yes","No")</f>
        <v>No</v>
      </c>
      <c r="V2058" s="4" t="str">
        <f>IF(Table1[[#This Row],[Ticket Status]]="Pending Customer Response","Yes","No")</f>
        <v>No</v>
      </c>
      <c r="W2058" s="5">
        <f ca="1">COUNTIFS(Table1[Agent_name],Table1[[#This Row],[Agent_name]],Table1[Month],Table1[[#This Row],[Month]])/160</f>
        <v>0.51875000000000004</v>
      </c>
    </row>
    <row r="2059" spans="1:23" x14ac:dyDescent="0.25">
      <c r="A2059">
        <v>2058</v>
      </c>
      <c r="B2059" t="s">
        <v>6788</v>
      </c>
      <c r="C2059" t="s">
        <v>6789</v>
      </c>
      <c r="D2059">
        <v>25</v>
      </c>
      <c r="E2059" t="s">
        <v>58</v>
      </c>
      <c r="F2059" t="s">
        <v>65</v>
      </c>
      <c r="G2059" s="1">
        <v>44114</v>
      </c>
      <c r="H2059" t="s">
        <v>67</v>
      </c>
      <c r="I2059" t="s">
        <v>37</v>
      </c>
      <c r="J2059" s="3" t="s">
        <v>6790</v>
      </c>
      <c r="K2059" t="s">
        <v>62</v>
      </c>
      <c r="M2059" t="s">
        <v>41</v>
      </c>
      <c r="N2059" t="s">
        <v>33</v>
      </c>
      <c r="R2059" t="str">
        <f t="shared" ca="1" si="32"/>
        <v>Karan</v>
      </c>
      <c r="S2059" t="str">
        <f>IFERROR(TEXT(DATEVALUE(LEFT(Table1[[#This Row],[Date of Purchase]],10)), "MMMM"), TEXT(Table1[[#This Row],[Date of Purchase]], "MMMM"))</f>
        <v>October</v>
      </c>
      <c r="T2059" t="str">
        <f>IF(OR(
  AND(Table1[[#This Row],[Ticket Priority]]="Critical", Table1[[#This Row],[Ticket Status]]&lt;&gt;"Closed"),
  AND(Table1[[#This Row],[Ticket Priority]]="High", Table1[[#This Row],[Ticket Status]]="Open")
), "Yes", "No")</f>
        <v>No</v>
      </c>
      <c r="U2059" s="4" t="str">
        <f>IF(Table1[[#This Row],[Ticket Status]]="Closed","Yes","No")</f>
        <v>No</v>
      </c>
      <c r="V2059" s="4" t="str">
        <f>IF(Table1[[#This Row],[Ticket Status]]="Pending Customer Response","Yes","No")</f>
        <v>No</v>
      </c>
      <c r="W2059" s="5">
        <f ca="1">COUNTIFS(Table1[Agent_name],Table1[[#This Row],[Agent_name]],Table1[Month],Table1[[#This Row],[Month]])/160</f>
        <v>0.21249999999999999</v>
      </c>
    </row>
    <row r="2060" spans="1:23" x14ac:dyDescent="0.25">
      <c r="A2060">
        <v>2059</v>
      </c>
      <c r="B2060" t="s">
        <v>6791</v>
      </c>
      <c r="C2060" t="s">
        <v>6792</v>
      </c>
      <c r="D2060">
        <v>38</v>
      </c>
      <c r="E2060" t="s">
        <v>58</v>
      </c>
      <c r="F2060" t="s">
        <v>383</v>
      </c>
      <c r="G2060" s="1">
        <v>43880</v>
      </c>
      <c r="H2060" t="s">
        <v>67</v>
      </c>
      <c r="I2060" t="s">
        <v>150</v>
      </c>
      <c r="J2060" s="3" t="s">
        <v>6793</v>
      </c>
      <c r="K2060" t="s">
        <v>62</v>
      </c>
      <c r="M2060" t="s">
        <v>25</v>
      </c>
      <c r="N2060" t="s">
        <v>55</v>
      </c>
      <c r="R2060" t="str">
        <f t="shared" ca="1" si="32"/>
        <v>Meera</v>
      </c>
      <c r="S2060" t="str">
        <f>IFERROR(TEXT(DATEVALUE(LEFT(Table1[[#This Row],[Date of Purchase]],10)), "MMMM"), TEXT(Table1[[#This Row],[Date of Purchase]], "MMMM"))</f>
        <v>February</v>
      </c>
      <c r="T2060" t="str">
        <f>IF(OR(
  AND(Table1[[#This Row],[Ticket Priority]]="Critical", Table1[[#This Row],[Ticket Status]]&lt;&gt;"Closed"),
  AND(Table1[[#This Row],[Ticket Priority]]="High", Table1[[#This Row],[Ticket Status]]="Open")
), "Yes", "No")</f>
        <v>Yes</v>
      </c>
      <c r="U2060" s="4" t="str">
        <f>IF(Table1[[#This Row],[Ticket Status]]="Closed","Yes","No")</f>
        <v>No</v>
      </c>
      <c r="V2060" s="4" t="str">
        <f>IF(Table1[[#This Row],[Ticket Status]]="Pending Customer Response","Yes","No")</f>
        <v>No</v>
      </c>
      <c r="W2060" s="5">
        <f ca="1">COUNTIFS(Table1[Agent_name],Table1[[#This Row],[Agent_name]],Table1[Month],Table1[[#This Row],[Month]])/160</f>
        <v>0.21249999999999999</v>
      </c>
    </row>
    <row r="2061" spans="1:23" x14ac:dyDescent="0.25">
      <c r="A2061">
        <v>2060</v>
      </c>
      <c r="B2061" t="s">
        <v>6794</v>
      </c>
      <c r="C2061" t="s">
        <v>6795</v>
      </c>
      <c r="D2061">
        <v>61</v>
      </c>
      <c r="E2061" t="s">
        <v>29</v>
      </c>
      <c r="F2061" t="s">
        <v>242</v>
      </c>
      <c r="G2061" s="1">
        <v>44009</v>
      </c>
      <c r="H2061" t="s">
        <v>45</v>
      </c>
      <c r="I2061" t="s">
        <v>59</v>
      </c>
      <c r="J2061" s="3" t="s">
        <v>6796</v>
      </c>
      <c r="K2061" t="s">
        <v>62</v>
      </c>
      <c r="M2061" t="s">
        <v>41</v>
      </c>
      <c r="N2061" t="s">
        <v>83</v>
      </c>
      <c r="R2061" t="str">
        <f t="shared" ca="1" si="32"/>
        <v>Neha</v>
      </c>
      <c r="S2061" t="str">
        <f>IFERROR(TEXT(DATEVALUE(LEFT(Table1[[#This Row],[Date of Purchase]],10)), "MMMM"), TEXT(Table1[[#This Row],[Date of Purchase]], "MMMM"))</f>
        <v>June</v>
      </c>
      <c r="T2061" t="str">
        <f>IF(OR(
  AND(Table1[[#This Row],[Ticket Priority]]="Critical", Table1[[#This Row],[Ticket Status]]&lt;&gt;"Closed"),
  AND(Table1[[#This Row],[Ticket Priority]]="High", Table1[[#This Row],[Ticket Status]]="Open")
), "Yes", "No")</f>
        <v>No</v>
      </c>
      <c r="U2061" s="4" t="str">
        <f>IF(Table1[[#This Row],[Ticket Status]]="Closed","Yes","No")</f>
        <v>No</v>
      </c>
      <c r="V2061" s="4" t="str">
        <f>IF(Table1[[#This Row],[Ticket Status]]="Pending Customer Response","Yes","No")</f>
        <v>No</v>
      </c>
      <c r="W2061" s="5">
        <f ca="1">COUNTIFS(Table1[Agent_name],Table1[[#This Row],[Agent_name]],Table1[Month],Table1[[#This Row],[Month]])/160</f>
        <v>0.19375000000000001</v>
      </c>
    </row>
    <row r="2062" spans="1:23" x14ac:dyDescent="0.25">
      <c r="A2062">
        <v>2061</v>
      </c>
      <c r="B2062" t="s">
        <v>6797</v>
      </c>
      <c r="C2062" t="s">
        <v>6798</v>
      </c>
      <c r="D2062">
        <v>45</v>
      </c>
      <c r="E2062" t="s">
        <v>58</v>
      </c>
      <c r="F2062" t="s">
        <v>117</v>
      </c>
      <c r="G2062" s="1">
        <v>44035</v>
      </c>
      <c r="H2062" t="s">
        <v>21</v>
      </c>
      <c r="I2062" t="s">
        <v>52</v>
      </c>
      <c r="J2062" s="3" t="s">
        <v>1076</v>
      </c>
      <c r="K2062" t="s">
        <v>24</v>
      </c>
      <c r="M2062" t="s">
        <v>25</v>
      </c>
      <c r="N2062" t="s">
        <v>55</v>
      </c>
      <c r="O2062" s="2">
        <v>45078.911192129628</v>
      </c>
      <c r="Q2062">
        <v>5</v>
      </c>
      <c r="R2062" t="str">
        <f t="shared" ca="1" si="32"/>
        <v>Ravi</v>
      </c>
      <c r="S2062" t="str">
        <f>IFERROR(TEXT(DATEVALUE(LEFT(Table1[[#This Row],[Date of Purchase]],10)), "MMMM"), TEXT(Table1[[#This Row],[Date of Purchase]], "MMMM"))</f>
        <v>July</v>
      </c>
      <c r="T2062" t="str">
        <f>IF(OR(
  AND(Table1[[#This Row],[Ticket Priority]]="Critical", Table1[[#This Row],[Ticket Status]]&lt;&gt;"Closed"),
  AND(Table1[[#This Row],[Ticket Priority]]="High", Table1[[#This Row],[Ticket Status]]="Open")
), "Yes", "No")</f>
        <v>Yes</v>
      </c>
      <c r="U2062" s="4" t="str">
        <f>IF(Table1[[#This Row],[Ticket Status]]="Closed","Yes","No")</f>
        <v>No</v>
      </c>
      <c r="V2062" s="4" t="str">
        <f>IF(Table1[[#This Row],[Ticket Status]]="Pending Customer Response","Yes","No")</f>
        <v>Yes</v>
      </c>
      <c r="W2062" s="5">
        <f ca="1">COUNTIFS(Table1[Agent_name],Table1[[#This Row],[Agent_name]],Table1[Month],Table1[[#This Row],[Month]])/160</f>
        <v>0.66249999999999998</v>
      </c>
    </row>
    <row r="2063" spans="1:23" x14ac:dyDescent="0.25">
      <c r="A2063">
        <v>2062</v>
      </c>
      <c r="B2063" t="s">
        <v>6799</v>
      </c>
      <c r="C2063" t="s">
        <v>6800</v>
      </c>
      <c r="D2063">
        <v>22</v>
      </c>
      <c r="E2063" t="s">
        <v>58</v>
      </c>
      <c r="F2063" t="s">
        <v>699</v>
      </c>
      <c r="G2063" s="1">
        <v>43914</v>
      </c>
      <c r="H2063" t="s">
        <v>59</v>
      </c>
      <c r="I2063" t="s">
        <v>67</v>
      </c>
      <c r="J2063" s="3" t="s">
        <v>6801</v>
      </c>
      <c r="K2063" t="s">
        <v>39</v>
      </c>
      <c r="L2063" t="s">
        <v>6802</v>
      </c>
      <c r="M2063" t="s">
        <v>89</v>
      </c>
      <c r="N2063" t="s">
        <v>55</v>
      </c>
      <c r="O2063" s="2">
        <v>45078.613298611112</v>
      </c>
      <c r="P2063" s="2">
        <v>45078.629965277774</v>
      </c>
      <c r="Q2063">
        <v>5</v>
      </c>
      <c r="R2063" t="str">
        <f t="shared" ca="1" si="32"/>
        <v>Aisha</v>
      </c>
      <c r="S2063" t="str">
        <f>IFERROR(TEXT(DATEVALUE(LEFT(Table1[[#This Row],[Date of Purchase]],10)), "MMMM"), TEXT(Table1[[#This Row],[Date of Purchase]], "MMMM"))</f>
        <v>March</v>
      </c>
      <c r="T2063" t="str">
        <f>IF(OR(
  AND(Table1[[#This Row],[Ticket Priority]]="Critical", Table1[[#This Row],[Ticket Status]]&lt;&gt;"Closed"),
  AND(Table1[[#This Row],[Ticket Priority]]="High", Table1[[#This Row],[Ticket Status]]="Open")
), "Yes", "No")</f>
        <v>No</v>
      </c>
      <c r="U2063" s="4" t="str">
        <f>IF(Table1[[#This Row],[Ticket Status]]="Closed","Yes","No")</f>
        <v>Yes</v>
      </c>
      <c r="V2063" s="4" t="str">
        <f>IF(Table1[[#This Row],[Ticket Status]]="Pending Customer Response","Yes","No")</f>
        <v>No</v>
      </c>
      <c r="W2063" s="5">
        <f ca="1">COUNTIFS(Table1[Agent_name],Table1[[#This Row],[Agent_name]],Table1[Month],Table1[[#This Row],[Month]])/160</f>
        <v>1.0062500000000001</v>
      </c>
    </row>
    <row r="2064" spans="1:23" x14ac:dyDescent="0.25">
      <c r="A2064">
        <v>2063</v>
      </c>
      <c r="B2064" t="s">
        <v>6681</v>
      </c>
      <c r="C2064" t="s">
        <v>6803</v>
      </c>
      <c r="D2064">
        <v>68</v>
      </c>
      <c r="E2064" t="s">
        <v>58</v>
      </c>
      <c r="F2064" t="s">
        <v>421</v>
      </c>
      <c r="G2064" s="1">
        <v>44481</v>
      </c>
      <c r="H2064" t="s">
        <v>59</v>
      </c>
      <c r="I2064" t="s">
        <v>59</v>
      </c>
      <c r="J2064" s="3" t="s">
        <v>6804</v>
      </c>
      <c r="K2064" t="s">
        <v>62</v>
      </c>
      <c r="M2064" t="s">
        <v>89</v>
      </c>
      <c r="N2064" t="s">
        <v>55</v>
      </c>
      <c r="Q2064">
        <v>5</v>
      </c>
      <c r="R2064" t="str">
        <f t="shared" ca="1" si="32"/>
        <v>Divya</v>
      </c>
      <c r="S2064" t="str">
        <f>IFERROR(TEXT(DATEVALUE(LEFT(Table1[[#This Row],[Date of Purchase]],10)), "MMMM"), TEXT(Table1[[#This Row],[Date of Purchase]], "MMMM"))</f>
        <v>October</v>
      </c>
      <c r="T2064" t="str">
        <f>IF(OR(
  AND(Table1[[#This Row],[Ticket Priority]]="Critical", Table1[[#This Row],[Ticket Status]]&lt;&gt;"Closed"),
  AND(Table1[[#This Row],[Ticket Priority]]="High", Table1[[#This Row],[Ticket Status]]="Open")
), "Yes", "No")</f>
        <v>Yes</v>
      </c>
      <c r="U2064" s="4" t="str">
        <f>IF(Table1[[#This Row],[Ticket Status]]="Closed","Yes","No")</f>
        <v>No</v>
      </c>
      <c r="V2064" s="4" t="str">
        <f>IF(Table1[[#This Row],[Ticket Status]]="Pending Customer Response","Yes","No")</f>
        <v>No</v>
      </c>
      <c r="W2064" s="5">
        <f ca="1">COUNTIFS(Table1[Agent_name],Table1[[#This Row],[Agent_name]],Table1[Month],Table1[[#This Row],[Month]])/160</f>
        <v>0.25</v>
      </c>
    </row>
    <row r="2065" spans="1:23" x14ac:dyDescent="0.25">
      <c r="A2065">
        <v>2064</v>
      </c>
      <c r="B2065" t="s">
        <v>6805</v>
      </c>
      <c r="C2065" t="s">
        <v>6806</v>
      </c>
      <c r="D2065">
        <v>64</v>
      </c>
      <c r="E2065" t="s">
        <v>19</v>
      </c>
      <c r="F2065" t="s">
        <v>699</v>
      </c>
      <c r="G2065" s="1">
        <v>44217</v>
      </c>
      <c r="H2065" t="s">
        <v>67</v>
      </c>
      <c r="I2065" t="s">
        <v>77</v>
      </c>
      <c r="J2065" s="3" t="s">
        <v>6807</v>
      </c>
      <c r="K2065" t="s">
        <v>39</v>
      </c>
      <c r="L2065" t="s">
        <v>6808</v>
      </c>
      <c r="M2065" t="s">
        <v>41</v>
      </c>
      <c r="N2065" t="s">
        <v>55</v>
      </c>
      <c r="O2065" s="2">
        <v>45078.229988425926</v>
      </c>
      <c r="P2065" s="2">
        <v>45078.325127314813</v>
      </c>
      <c r="Q2065">
        <v>4</v>
      </c>
      <c r="R2065" t="str">
        <f t="shared" ca="1" si="32"/>
        <v>Rahul</v>
      </c>
      <c r="S2065" t="str">
        <f>IFERROR(TEXT(DATEVALUE(LEFT(Table1[[#This Row],[Date of Purchase]],10)), "MMMM"), TEXT(Table1[[#This Row],[Date of Purchase]], "MMMM"))</f>
        <v>January</v>
      </c>
      <c r="T2065" t="str">
        <f>IF(OR(
  AND(Table1[[#This Row],[Ticket Priority]]="Critical", Table1[[#This Row],[Ticket Status]]&lt;&gt;"Closed"),
  AND(Table1[[#This Row],[Ticket Priority]]="High", Table1[[#This Row],[Ticket Status]]="Open")
), "Yes", "No")</f>
        <v>No</v>
      </c>
      <c r="U2065" s="4" t="str">
        <f>IF(Table1[[#This Row],[Ticket Status]]="Closed","Yes","No")</f>
        <v>Yes</v>
      </c>
      <c r="V2065" s="4" t="str">
        <f>IF(Table1[[#This Row],[Ticket Status]]="Pending Customer Response","Yes","No")</f>
        <v>No</v>
      </c>
      <c r="W2065" s="5">
        <f ca="1">COUNTIFS(Table1[Agent_name],Table1[[#This Row],[Agent_name]],Table1[Month],Table1[[#This Row],[Month]])/160</f>
        <v>0.22500000000000001</v>
      </c>
    </row>
    <row r="2066" spans="1:23" x14ac:dyDescent="0.25">
      <c r="A2066">
        <v>2065</v>
      </c>
      <c r="B2066" t="s">
        <v>6809</v>
      </c>
      <c r="C2066" t="s">
        <v>6810</v>
      </c>
      <c r="D2066">
        <v>43</v>
      </c>
      <c r="E2066" t="s">
        <v>58</v>
      </c>
      <c r="F2066" t="s">
        <v>134</v>
      </c>
      <c r="G2066" s="1">
        <v>44063</v>
      </c>
      <c r="H2066" t="s">
        <v>45</v>
      </c>
      <c r="I2066" t="s">
        <v>46</v>
      </c>
      <c r="J2066" s="3" t="s">
        <v>6811</v>
      </c>
      <c r="K2066" t="s">
        <v>62</v>
      </c>
      <c r="M2066" t="s">
        <v>143</v>
      </c>
      <c r="N2066" t="s">
        <v>83</v>
      </c>
      <c r="Q2066">
        <v>5</v>
      </c>
      <c r="R2066" t="str">
        <f t="shared" ca="1" si="32"/>
        <v>Karan</v>
      </c>
      <c r="S2066" t="str">
        <f>IFERROR(TEXT(DATEVALUE(LEFT(Table1[[#This Row],[Date of Purchase]],10)), "MMMM"), TEXT(Table1[[#This Row],[Date of Purchase]], "MMMM"))</f>
        <v>August</v>
      </c>
      <c r="T2066" t="str">
        <f>IF(OR(
  AND(Table1[[#This Row],[Ticket Priority]]="Critical", Table1[[#This Row],[Ticket Status]]&lt;&gt;"Closed"),
  AND(Table1[[#This Row],[Ticket Priority]]="High", Table1[[#This Row],[Ticket Status]]="Open")
), "Yes", "No")</f>
        <v>No</v>
      </c>
      <c r="U2066" s="4" t="str">
        <f>IF(Table1[[#This Row],[Ticket Status]]="Closed","Yes","No")</f>
        <v>No</v>
      </c>
      <c r="V2066" s="4" t="str">
        <f>IF(Table1[[#This Row],[Ticket Status]]="Pending Customer Response","Yes","No")</f>
        <v>No</v>
      </c>
      <c r="W2066" s="5">
        <f ca="1">COUNTIFS(Table1[Agent_name],Table1[[#This Row],[Agent_name]],Table1[Month],Table1[[#This Row],[Month]])/160</f>
        <v>0.21875</v>
      </c>
    </row>
    <row r="2067" spans="1:23" x14ac:dyDescent="0.25">
      <c r="A2067">
        <v>2066</v>
      </c>
      <c r="B2067" t="s">
        <v>6812</v>
      </c>
      <c r="C2067" t="s">
        <v>6813</v>
      </c>
      <c r="D2067">
        <v>53</v>
      </c>
      <c r="E2067" t="s">
        <v>19</v>
      </c>
      <c r="F2067" t="s">
        <v>65</v>
      </c>
      <c r="G2067" s="1">
        <v>44488</v>
      </c>
      <c r="H2067" t="s">
        <v>21</v>
      </c>
      <c r="I2067" t="s">
        <v>59</v>
      </c>
      <c r="J2067" s="3" t="s">
        <v>6814</v>
      </c>
      <c r="K2067" t="s">
        <v>39</v>
      </c>
      <c r="L2067" t="s">
        <v>6815</v>
      </c>
      <c r="M2067" t="s">
        <v>89</v>
      </c>
      <c r="N2067" t="s">
        <v>83</v>
      </c>
      <c r="O2067" s="2">
        <v>45078.007118055553</v>
      </c>
      <c r="P2067" s="2">
        <v>45078.079340277778</v>
      </c>
      <c r="Q2067">
        <v>5</v>
      </c>
      <c r="R2067" t="str">
        <f t="shared" ca="1" si="32"/>
        <v>Arjun</v>
      </c>
      <c r="S2067" t="str">
        <f>IFERROR(TEXT(DATEVALUE(LEFT(Table1[[#This Row],[Date of Purchase]],10)), "MMMM"), TEXT(Table1[[#This Row],[Date of Purchase]], "MMMM"))</f>
        <v>October</v>
      </c>
      <c r="T2067" t="str">
        <f>IF(OR(
  AND(Table1[[#This Row],[Ticket Priority]]="Critical", Table1[[#This Row],[Ticket Status]]&lt;&gt;"Closed"),
  AND(Table1[[#This Row],[Ticket Priority]]="High", Table1[[#This Row],[Ticket Status]]="Open")
), "Yes", "No")</f>
        <v>No</v>
      </c>
      <c r="U2067" s="4" t="str">
        <f>IF(Table1[[#This Row],[Ticket Status]]="Closed","Yes","No")</f>
        <v>Yes</v>
      </c>
      <c r="V2067" s="4" t="str">
        <f>IF(Table1[[#This Row],[Ticket Status]]="Pending Customer Response","Yes","No")</f>
        <v>No</v>
      </c>
      <c r="W2067" s="5">
        <f ca="1">COUNTIFS(Table1[Agent_name],Table1[[#This Row],[Agent_name]],Table1[Month],Table1[[#This Row],[Month]])/160</f>
        <v>0.23749999999999999</v>
      </c>
    </row>
    <row r="2068" spans="1:23" x14ac:dyDescent="0.25">
      <c r="A2068">
        <v>2067</v>
      </c>
      <c r="B2068" t="s">
        <v>6816</v>
      </c>
      <c r="C2068" t="s">
        <v>6817</v>
      </c>
      <c r="D2068">
        <v>68</v>
      </c>
      <c r="E2068" t="s">
        <v>58</v>
      </c>
      <c r="F2068" t="s">
        <v>207</v>
      </c>
      <c r="G2068" s="1">
        <v>44510</v>
      </c>
      <c r="H2068" t="s">
        <v>67</v>
      </c>
      <c r="I2068" t="s">
        <v>31</v>
      </c>
      <c r="J2068" s="3" t="s">
        <v>6818</v>
      </c>
      <c r="K2068" t="s">
        <v>24</v>
      </c>
      <c r="M2068" t="s">
        <v>143</v>
      </c>
      <c r="N2068" t="s">
        <v>26</v>
      </c>
      <c r="O2068" s="2">
        <v>45077.991168981483</v>
      </c>
      <c r="Q2068">
        <v>5</v>
      </c>
      <c r="R2068" t="str">
        <f t="shared" ca="1" si="32"/>
        <v>Aisha</v>
      </c>
      <c r="S2068" t="str">
        <f>IFERROR(TEXT(DATEVALUE(LEFT(Table1[[#This Row],[Date of Purchase]],10)), "MMMM"), TEXT(Table1[[#This Row],[Date of Purchase]], "MMMM"))</f>
        <v>November</v>
      </c>
      <c r="T2068" t="str">
        <f>IF(OR(
  AND(Table1[[#This Row],[Ticket Priority]]="Critical", Table1[[#This Row],[Ticket Status]]&lt;&gt;"Closed"),
  AND(Table1[[#This Row],[Ticket Priority]]="High", Table1[[#This Row],[Ticket Status]]="Open")
), "Yes", "No")</f>
        <v>No</v>
      </c>
      <c r="U2068" s="4" t="str">
        <f>IF(Table1[[#This Row],[Ticket Status]]="Closed","Yes","No")</f>
        <v>No</v>
      </c>
      <c r="V2068" s="4" t="str">
        <f>IF(Table1[[#This Row],[Ticket Status]]="Pending Customer Response","Yes","No")</f>
        <v>Yes</v>
      </c>
      <c r="W2068" s="5">
        <f ca="1">COUNTIFS(Table1[Agent_name],Table1[[#This Row],[Agent_name]],Table1[Month],Table1[[#This Row],[Month]])/160</f>
        <v>0.85624999999999996</v>
      </c>
    </row>
    <row r="2069" spans="1:23" x14ac:dyDescent="0.25">
      <c r="A2069">
        <v>2068</v>
      </c>
      <c r="B2069" t="s">
        <v>6819</v>
      </c>
      <c r="C2069" t="s">
        <v>6820</v>
      </c>
      <c r="D2069">
        <v>63</v>
      </c>
      <c r="E2069" t="s">
        <v>19</v>
      </c>
      <c r="F2069" t="s">
        <v>207</v>
      </c>
      <c r="G2069" s="1">
        <v>44224</v>
      </c>
      <c r="H2069" t="s">
        <v>67</v>
      </c>
      <c r="I2069" t="s">
        <v>67</v>
      </c>
      <c r="J2069" s="3" t="s">
        <v>6821</v>
      </c>
      <c r="K2069" t="s">
        <v>39</v>
      </c>
      <c r="L2069" t="s">
        <v>6822</v>
      </c>
      <c r="M2069" t="s">
        <v>89</v>
      </c>
      <c r="N2069" t="s">
        <v>33</v>
      </c>
      <c r="O2069" s="2">
        <v>45078.076597222222</v>
      </c>
      <c r="P2069" s="2">
        <v>45078.425902777781</v>
      </c>
      <c r="Q2069">
        <v>5</v>
      </c>
      <c r="R2069" t="str">
        <f t="shared" ca="1" si="32"/>
        <v>Neha</v>
      </c>
      <c r="S2069" t="str">
        <f>IFERROR(TEXT(DATEVALUE(LEFT(Table1[[#This Row],[Date of Purchase]],10)), "MMMM"), TEXT(Table1[[#This Row],[Date of Purchase]], "MMMM"))</f>
        <v>January</v>
      </c>
      <c r="T2069" t="str">
        <f>IF(OR(
  AND(Table1[[#This Row],[Ticket Priority]]="Critical", Table1[[#This Row],[Ticket Status]]&lt;&gt;"Closed"),
  AND(Table1[[#This Row],[Ticket Priority]]="High", Table1[[#This Row],[Ticket Status]]="Open")
), "Yes", "No")</f>
        <v>No</v>
      </c>
      <c r="U2069" s="4" t="str">
        <f>IF(Table1[[#This Row],[Ticket Status]]="Closed","Yes","No")</f>
        <v>Yes</v>
      </c>
      <c r="V2069" s="4" t="str">
        <f>IF(Table1[[#This Row],[Ticket Status]]="Pending Customer Response","Yes","No")</f>
        <v>No</v>
      </c>
      <c r="W2069" s="5">
        <f ca="1">COUNTIFS(Table1[Agent_name],Table1[[#This Row],[Agent_name]],Table1[Month],Table1[[#This Row],[Month]])/160</f>
        <v>0.21875</v>
      </c>
    </row>
    <row r="2070" spans="1:23" x14ac:dyDescent="0.25">
      <c r="A2070">
        <v>2069</v>
      </c>
      <c r="B2070" t="s">
        <v>6823</v>
      </c>
      <c r="C2070" t="s">
        <v>6824</v>
      </c>
      <c r="D2070">
        <v>43</v>
      </c>
      <c r="E2070" t="s">
        <v>29</v>
      </c>
      <c r="F2070" t="s">
        <v>485</v>
      </c>
      <c r="G2070" s="1">
        <v>44319</v>
      </c>
      <c r="H2070" t="s">
        <v>45</v>
      </c>
      <c r="I2070" t="s">
        <v>99</v>
      </c>
      <c r="J2070" s="3" t="s">
        <v>6825</v>
      </c>
      <c r="K2070" t="s">
        <v>24</v>
      </c>
      <c r="M2070" t="s">
        <v>25</v>
      </c>
      <c r="N2070" t="s">
        <v>33</v>
      </c>
      <c r="O2070" s="2">
        <v>45078.755787037036</v>
      </c>
      <c r="Q2070">
        <v>5</v>
      </c>
      <c r="R2070" t="str">
        <f t="shared" ca="1" si="32"/>
        <v>Aisha</v>
      </c>
      <c r="S2070" t="str">
        <f>IFERROR(TEXT(DATEVALUE(LEFT(Table1[[#This Row],[Date of Purchase]],10)), "MMMM"), TEXT(Table1[[#This Row],[Date of Purchase]], "MMMM"))</f>
        <v>May</v>
      </c>
      <c r="T2070" t="str">
        <f>IF(OR(
  AND(Table1[[#This Row],[Ticket Priority]]="Critical", Table1[[#This Row],[Ticket Status]]&lt;&gt;"Closed"),
  AND(Table1[[#This Row],[Ticket Priority]]="High", Table1[[#This Row],[Ticket Status]]="Open")
), "Yes", "No")</f>
        <v>Yes</v>
      </c>
      <c r="U2070" s="4" t="str">
        <f>IF(Table1[[#This Row],[Ticket Status]]="Closed","Yes","No")</f>
        <v>No</v>
      </c>
      <c r="V2070" s="4" t="str">
        <f>IF(Table1[[#This Row],[Ticket Status]]="Pending Customer Response","Yes","No")</f>
        <v>Yes</v>
      </c>
      <c r="W2070" s="5">
        <f ca="1">COUNTIFS(Table1[Agent_name],Table1[[#This Row],[Agent_name]],Table1[Month],Table1[[#This Row],[Month]])/160</f>
        <v>0.93125000000000002</v>
      </c>
    </row>
    <row r="2071" spans="1:23" x14ac:dyDescent="0.25">
      <c r="A2071">
        <v>2070</v>
      </c>
      <c r="B2071" t="s">
        <v>6826</v>
      </c>
      <c r="C2071" t="s">
        <v>6827</v>
      </c>
      <c r="D2071">
        <v>36</v>
      </c>
      <c r="E2071" t="s">
        <v>19</v>
      </c>
      <c r="F2071" t="s">
        <v>71</v>
      </c>
      <c r="G2071" s="1">
        <v>44052</v>
      </c>
      <c r="H2071" t="s">
        <v>67</v>
      </c>
      <c r="I2071" t="s">
        <v>37</v>
      </c>
      <c r="J2071" s="3" t="s">
        <v>6828</v>
      </c>
      <c r="K2071" t="s">
        <v>62</v>
      </c>
      <c r="M2071" t="s">
        <v>25</v>
      </c>
      <c r="N2071" t="s">
        <v>33</v>
      </c>
      <c r="Q2071">
        <v>5</v>
      </c>
      <c r="R2071" t="str">
        <f t="shared" ca="1" si="32"/>
        <v>Rahul</v>
      </c>
      <c r="S2071" t="str">
        <f>IFERROR(TEXT(DATEVALUE(LEFT(Table1[[#This Row],[Date of Purchase]],10)), "MMMM"), TEXT(Table1[[#This Row],[Date of Purchase]], "MMMM"))</f>
        <v>August</v>
      </c>
      <c r="T2071" t="str">
        <f>IF(OR(
  AND(Table1[[#This Row],[Ticket Priority]]="Critical", Table1[[#This Row],[Ticket Status]]&lt;&gt;"Closed"),
  AND(Table1[[#This Row],[Ticket Priority]]="High", Table1[[#This Row],[Ticket Status]]="Open")
), "Yes", "No")</f>
        <v>Yes</v>
      </c>
      <c r="U2071" s="4" t="str">
        <f>IF(Table1[[#This Row],[Ticket Status]]="Closed","Yes","No")</f>
        <v>No</v>
      </c>
      <c r="V2071" s="4" t="str">
        <f>IF(Table1[[#This Row],[Ticket Status]]="Pending Customer Response","Yes","No")</f>
        <v>No</v>
      </c>
      <c r="W2071" s="5">
        <f ca="1">COUNTIFS(Table1[Agent_name],Table1[[#This Row],[Agent_name]],Table1[Month],Table1[[#This Row],[Month]])/160</f>
        <v>0.22500000000000001</v>
      </c>
    </row>
    <row r="2072" spans="1:23" x14ac:dyDescent="0.25">
      <c r="A2072">
        <v>2071</v>
      </c>
      <c r="B2072" t="s">
        <v>4084</v>
      </c>
      <c r="C2072" t="s">
        <v>6829</v>
      </c>
      <c r="D2072">
        <v>22</v>
      </c>
      <c r="E2072" t="s">
        <v>29</v>
      </c>
      <c r="F2072" t="s">
        <v>76</v>
      </c>
      <c r="G2072" s="1">
        <v>44456</v>
      </c>
      <c r="H2072" t="s">
        <v>66</v>
      </c>
      <c r="I2072" t="s">
        <v>60</v>
      </c>
      <c r="J2072" s="3" t="s">
        <v>6830</v>
      </c>
      <c r="K2072" t="s">
        <v>62</v>
      </c>
      <c r="M2072" t="s">
        <v>143</v>
      </c>
      <c r="N2072" t="s">
        <v>26</v>
      </c>
      <c r="Q2072">
        <v>5</v>
      </c>
      <c r="R2072" t="str">
        <f t="shared" ca="1" si="32"/>
        <v>Meera</v>
      </c>
      <c r="S2072" t="str">
        <f>IFERROR(TEXT(DATEVALUE(LEFT(Table1[[#This Row],[Date of Purchase]],10)), "MMMM"), TEXT(Table1[[#This Row],[Date of Purchase]], "MMMM"))</f>
        <v>September</v>
      </c>
      <c r="T2072" t="str">
        <f>IF(OR(
  AND(Table1[[#This Row],[Ticket Priority]]="Critical", Table1[[#This Row],[Ticket Status]]&lt;&gt;"Closed"),
  AND(Table1[[#This Row],[Ticket Priority]]="High", Table1[[#This Row],[Ticket Status]]="Open")
), "Yes", "No")</f>
        <v>No</v>
      </c>
      <c r="U2072" s="4" t="str">
        <f>IF(Table1[[#This Row],[Ticket Status]]="Closed","Yes","No")</f>
        <v>No</v>
      </c>
      <c r="V2072" s="4" t="str">
        <f>IF(Table1[[#This Row],[Ticket Status]]="Pending Customer Response","Yes","No")</f>
        <v>No</v>
      </c>
      <c r="W2072" s="5">
        <f ca="1">COUNTIFS(Table1[Agent_name],Table1[[#This Row],[Agent_name]],Table1[Month],Table1[[#This Row],[Month]])/160</f>
        <v>0.16875000000000001</v>
      </c>
    </row>
    <row r="2073" spans="1:23" x14ac:dyDescent="0.25">
      <c r="A2073">
        <v>2072</v>
      </c>
      <c r="B2073" t="s">
        <v>6831</v>
      </c>
      <c r="C2073" t="s">
        <v>6832</v>
      </c>
      <c r="D2073">
        <v>46</v>
      </c>
      <c r="E2073" t="s">
        <v>29</v>
      </c>
      <c r="F2073" t="s">
        <v>485</v>
      </c>
      <c r="G2073" s="1">
        <v>44108</v>
      </c>
      <c r="H2073" t="s">
        <v>45</v>
      </c>
      <c r="I2073" t="s">
        <v>93</v>
      </c>
      <c r="J2073" s="3" t="s">
        <v>6833</v>
      </c>
      <c r="K2073" t="s">
        <v>39</v>
      </c>
      <c r="L2073" t="s">
        <v>6834</v>
      </c>
      <c r="M2073" t="s">
        <v>89</v>
      </c>
      <c r="N2073" t="s">
        <v>26</v>
      </c>
      <c r="O2073" s="2">
        <v>45078.841249999998</v>
      </c>
      <c r="P2073" s="2">
        <v>45077.950277777774</v>
      </c>
      <c r="Q2073">
        <v>4</v>
      </c>
      <c r="R2073" t="str">
        <f t="shared" ca="1" si="32"/>
        <v>Sara</v>
      </c>
      <c r="S2073" t="str">
        <f>IFERROR(TEXT(DATEVALUE(LEFT(Table1[[#This Row],[Date of Purchase]],10)), "MMMM"), TEXT(Table1[[#This Row],[Date of Purchase]], "MMMM"))</f>
        <v>October</v>
      </c>
      <c r="T2073" t="str">
        <f>IF(OR(
  AND(Table1[[#This Row],[Ticket Priority]]="Critical", Table1[[#This Row],[Ticket Status]]&lt;&gt;"Closed"),
  AND(Table1[[#This Row],[Ticket Priority]]="High", Table1[[#This Row],[Ticket Status]]="Open")
), "Yes", "No")</f>
        <v>No</v>
      </c>
      <c r="U2073" s="4" t="str">
        <f>IF(Table1[[#This Row],[Ticket Status]]="Closed","Yes","No")</f>
        <v>Yes</v>
      </c>
      <c r="V2073" s="4" t="str">
        <f>IF(Table1[[#This Row],[Ticket Status]]="Pending Customer Response","Yes","No")</f>
        <v>No</v>
      </c>
      <c r="W2073" s="5">
        <f ca="1">COUNTIFS(Table1[Agent_name],Table1[[#This Row],[Agent_name]],Table1[Month],Table1[[#This Row],[Month]])/160</f>
        <v>0.66874999999999996</v>
      </c>
    </row>
    <row r="2074" spans="1:23" x14ac:dyDescent="0.25">
      <c r="A2074">
        <v>2073</v>
      </c>
      <c r="B2074" t="s">
        <v>6835</v>
      </c>
      <c r="C2074" t="s">
        <v>6836</v>
      </c>
      <c r="D2074">
        <v>68</v>
      </c>
      <c r="E2074" t="s">
        <v>29</v>
      </c>
      <c r="F2074" t="s">
        <v>117</v>
      </c>
      <c r="G2074" s="1">
        <v>44281</v>
      </c>
      <c r="H2074" t="s">
        <v>66</v>
      </c>
      <c r="I2074" t="s">
        <v>141</v>
      </c>
      <c r="J2074" s="3" t="s">
        <v>6837</v>
      </c>
      <c r="K2074" t="s">
        <v>24</v>
      </c>
      <c r="M2074" t="s">
        <v>143</v>
      </c>
      <c r="N2074" t="s">
        <v>33</v>
      </c>
      <c r="O2074" s="2">
        <v>45078.198912037034</v>
      </c>
      <c r="Q2074">
        <v>5</v>
      </c>
      <c r="R2074" t="str">
        <f t="shared" ca="1" si="32"/>
        <v>Arjun</v>
      </c>
      <c r="S2074" t="str">
        <f>IFERROR(TEXT(DATEVALUE(LEFT(Table1[[#This Row],[Date of Purchase]],10)), "MMMM"), TEXT(Table1[[#This Row],[Date of Purchase]], "MMMM"))</f>
        <v>March</v>
      </c>
      <c r="T2074" t="str">
        <f>IF(OR(
  AND(Table1[[#This Row],[Ticket Priority]]="Critical", Table1[[#This Row],[Ticket Status]]&lt;&gt;"Closed"),
  AND(Table1[[#This Row],[Ticket Priority]]="High", Table1[[#This Row],[Ticket Status]]="Open")
), "Yes", "No")</f>
        <v>No</v>
      </c>
      <c r="U2074" s="4" t="str">
        <f>IF(Table1[[#This Row],[Ticket Status]]="Closed","Yes","No")</f>
        <v>No</v>
      </c>
      <c r="V2074" s="4" t="str">
        <f>IF(Table1[[#This Row],[Ticket Status]]="Pending Customer Response","Yes","No")</f>
        <v>Yes</v>
      </c>
      <c r="W2074" s="5">
        <f ca="1">COUNTIFS(Table1[Agent_name],Table1[[#This Row],[Agent_name]],Table1[Month],Table1[[#This Row],[Month]])/160</f>
        <v>0.23125000000000001</v>
      </c>
    </row>
    <row r="2075" spans="1:23" x14ac:dyDescent="0.25">
      <c r="A2075">
        <v>2074</v>
      </c>
      <c r="B2075" t="s">
        <v>6838</v>
      </c>
      <c r="C2075" t="s">
        <v>6839</v>
      </c>
      <c r="D2075">
        <v>35</v>
      </c>
      <c r="E2075" t="s">
        <v>58</v>
      </c>
      <c r="F2075" t="s">
        <v>149</v>
      </c>
      <c r="G2075" s="1">
        <v>44397</v>
      </c>
      <c r="H2075" t="s">
        <v>67</v>
      </c>
      <c r="I2075" t="s">
        <v>60</v>
      </c>
      <c r="J2075" s="3" t="s">
        <v>6840</v>
      </c>
      <c r="K2075" t="s">
        <v>62</v>
      </c>
      <c r="M2075" t="s">
        <v>25</v>
      </c>
      <c r="N2075" t="s">
        <v>26</v>
      </c>
      <c r="Q2075">
        <v>5</v>
      </c>
      <c r="R2075" t="str">
        <f t="shared" ca="1" si="32"/>
        <v>Ravi</v>
      </c>
      <c r="S2075" t="str">
        <f>IFERROR(TEXT(DATEVALUE(LEFT(Table1[[#This Row],[Date of Purchase]],10)), "MMMM"), TEXT(Table1[[#This Row],[Date of Purchase]], "MMMM"))</f>
        <v>July</v>
      </c>
      <c r="T2075" t="str">
        <f>IF(OR(
  AND(Table1[[#This Row],[Ticket Priority]]="Critical", Table1[[#This Row],[Ticket Status]]&lt;&gt;"Closed"),
  AND(Table1[[#This Row],[Ticket Priority]]="High", Table1[[#This Row],[Ticket Status]]="Open")
), "Yes", "No")</f>
        <v>Yes</v>
      </c>
      <c r="U2075" s="4" t="str">
        <f>IF(Table1[[#This Row],[Ticket Status]]="Closed","Yes","No")</f>
        <v>No</v>
      </c>
      <c r="V2075" s="4" t="str">
        <f>IF(Table1[[#This Row],[Ticket Status]]="Pending Customer Response","Yes","No")</f>
        <v>No</v>
      </c>
      <c r="W2075" s="5">
        <f ca="1">COUNTIFS(Table1[Agent_name],Table1[[#This Row],[Agent_name]],Table1[Month],Table1[[#This Row],[Month]])/160</f>
        <v>0.66249999999999998</v>
      </c>
    </row>
    <row r="2076" spans="1:23" x14ac:dyDescent="0.25">
      <c r="A2076">
        <v>2075</v>
      </c>
      <c r="B2076" t="s">
        <v>6841</v>
      </c>
      <c r="C2076" t="s">
        <v>6842</v>
      </c>
      <c r="D2076">
        <v>21</v>
      </c>
      <c r="E2076" t="s">
        <v>58</v>
      </c>
      <c r="F2076" t="s">
        <v>107</v>
      </c>
      <c r="G2076" s="1">
        <v>44467</v>
      </c>
      <c r="H2076" t="s">
        <v>59</v>
      </c>
      <c r="I2076" t="s">
        <v>77</v>
      </c>
      <c r="J2076" s="3" t="s">
        <v>6843</v>
      </c>
      <c r="K2076" t="s">
        <v>39</v>
      </c>
      <c r="L2076" t="s">
        <v>6844</v>
      </c>
      <c r="M2076" t="s">
        <v>25</v>
      </c>
      <c r="N2076" t="s">
        <v>83</v>
      </c>
      <c r="O2076" s="2">
        <v>45078.932986111111</v>
      </c>
      <c r="P2076" s="2">
        <v>45078.876736111109</v>
      </c>
      <c r="Q2076">
        <v>3</v>
      </c>
      <c r="R2076" t="str">
        <f t="shared" ca="1" si="32"/>
        <v>Sara</v>
      </c>
      <c r="S2076" t="str">
        <f>IFERROR(TEXT(DATEVALUE(LEFT(Table1[[#This Row],[Date of Purchase]],10)), "MMMM"), TEXT(Table1[[#This Row],[Date of Purchase]], "MMMM"))</f>
        <v>September</v>
      </c>
      <c r="T2076" t="str">
        <f>IF(OR(
  AND(Table1[[#This Row],[Ticket Priority]]="Critical", Table1[[#This Row],[Ticket Status]]&lt;&gt;"Closed"),
  AND(Table1[[#This Row],[Ticket Priority]]="High", Table1[[#This Row],[Ticket Status]]="Open")
), "Yes", "No")</f>
        <v>No</v>
      </c>
      <c r="U2076" s="4" t="str">
        <f>IF(Table1[[#This Row],[Ticket Status]]="Closed","Yes","No")</f>
        <v>Yes</v>
      </c>
      <c r="V2076" s="4" t="str">
        <f>IF(Table1[[#This Row],[Ticket Status]]="Pending Customer Response","Yes","No")</f>
        <v>No</v>
      </c>
      <c r="W2076" s="5">
        <f ca="1">COUNTIFS(Table1[Agent_name],Table1[[#This Row],[Agent_name]],Table1[Month],Table1[[#This Row],[Month]])/160</f>
        <v>0.65</v>
      </c>
    </row>
    <row r="2077" spans="1:23" x14ac:dyDescent="0.25">
      <c r="A2077">
        <v>2076</v>
      </c>
      <c r="B2077" t="s">
        <v>6845</v>
      </c>
      <c r="C2077" t="s">
        <v>6846</v>
      </c>
      <c r="D2077">
        <v>48</v>
      </c>
      <c r="E2077" t="s">
        <v>19</v>
      </c>
      <c r="F2077" t="s">
        <v>161</v>
      </c>
      <c r="G2077" s="1">
        <v>44077</v>
      </c>
      <c r="H2077" t="s">
        <v>21</v>
      </c>
      <c r="I2077" t="s">
        <v>60</v>
      </c>
      <c r="J2077" s="3" t="s">
        <v>1004</v>
      </c>
      <c r="K2077" t="s">
        <v>24</v>
      </c>
      <c r="M2077" t="s">
        <v>143</v>
      </c>
      <c r="N2077" t="s">
        <v>26</v>
      </c>
      <c r="O2077" s="2">
        <v>45078.744097222225</v>
      </c>
      <c r="R2077" t="str">
        <f t="shared" ca="1" si="32"/>
        <v>Arjun</v>
      </c>
      <c r="S2077" t="str">
        <f>IFERROR(TEXT(DATEVALUE(LEFT(Table1[[#This Row],[Date of Purchase]],10)), "MMMM"), TEXT(Table1[[#This Row],[Date of Purchase]], "MMMM"))</f>
        <v>September</v>
      </c>
      <c r="T2077" t="str">
        <f>IF(OR(
  AND(Table1[[#This Row],[Ticket Priority]]="Critical", Table1[[#This Row],[Ticket Status]]&lt;&gt;"Closed"),
  AND(Table1[[#This Row],[Ticket Priority]]="High", Table1[[#This Row],[Ticket Status]]="Open")
), "Yes", "No")</f>
        <v>No</v>
      </c>
      <c r="U2077" s="4" t="str">
        <f>IF(Table1[[#This Row],[Ticket Status]]="Closed","Yes","No")</f>
        <v>No</v>
      </c>
      <c r="V2077" s="4" t="str">
        <f>IF(Table1[[#This Row],[Ticket Status]]="Pending Customer Response","Yes","No")</f>
        <v>Yes</v>
      </c>
      <c r="W2077" s="5">
        <f ca="1">COUNTIFS(Table1[Agent_name],Table1[[#This Row],[Agent_name]],Table1[Month],Table1[[#This Row],[Month]])/160</f>
        <v>0.1875</v>
      </c>
    </row>
    <row r="2078" spans="1:23" x14ac:dyDescent="0.25">
      <c r="A2078">
        <v>2077</v>
      </c>
      <c r="B2078" t="s">
        <v>6847</v>
      </c>
      <c r="C2078" t="s">
        <v>6848</v>
      </c>
      <c r="D2078">
        <v>32</v>
      </c>
      <c r="E2078" t="s">
        <v>19</v>
      </c>
      <c r="F2078" t="s">
        <v>36</v>
      </c>
      <c r="G2078" s="1">
        <v>44384</v>
      </c>
      <c r="H2078" t="s">
        <v>45</v>
      </c>
      <c r="I2078" t="s">
        <v>31</v>
      </c>
      <c r="J2078" s="3" t="s">
        <v>6849</v>
      </c>
      <c r="K2078" t="s">
        <v>24</v>
      </c>
      <c r="M2078" t="s">
        <v>143</v>
      </c>
      <c r="N2078" t="s">
        <v>55</v>
      </c>
      <c r="O2078" s="2">
        <v>45078.379537037035</v>
      </c>
      <c r="Q2078">
        <v>5</v>
      </c>
      <c r="R2078" t="str">
        <f t="shared" ca="1" si="32"/>
        <v>Sara</v>
      </c>
      <c r="S2078" t="str">
        <f>IFERROR(TEXT(DATEVALUE(LEFT(Table1[[#This Row],[Date of Purchase]],10)), "MMMM"), TEXT(Table1[[#This Row],[Date of Purchase]], "MMMM"))</f>
        <v>July</v>
      </c>
      <c r="T2078" t="str">
        <f>IF(OR(
  AND(Table1[[#This Row],[Ticket Priority]]="Critical", Table1[[#This Row],[Ticket Status]]&lt;&gt;"Closed"),
  AND(Table1[[#This Row],[Ticket Priority]]="High", Table1[[#This Row],[Ticket Status]]="Open")
), "Yes", "No")</f>
        <v>No</v>
      </c>
      <c r="U2078" s="4" t="str">
        <f>IF(Table1[[#This Row],[Ticket Status]]="Closed","Yes","No")</f>
        <v>No</v>
      </c>
      <c r="V2078" s="4" t="str">
        <f>IF(Table1[[#This Row],[Ticket Status]]="Pending Customer Response","Yes","No")</f>
        <v>Yes</v>
      </c>
      <c r="W2078" s="5">
        <f ca="1">COUNTIFS(Table1[Agent_name],Table1[[#This Row],[Agent_name]],Table1[Month],Table1[[#This Row],[Month]])/160</f>
        <v>0.6875</v>
      </c>
    </row>
    <row r="2079" spans="1:23" x14ac:dyDescent="0.25">
      <c r="A2079">
        <v>2078</v>
      </c>
      <c r="B2079" t="s">
        <v>6850</v>
      </c>
      <c r="C2079" t="s">
        <v>6851</v>
      </c>
      <c r="D2079">
        <v>58</v>
      </c>
      <c r="E2079" t="s">
        <v>19</v>
      </c>
      <c r="F2079" t="s">
        <v>383</v>
      </c>
      <c r="G2079" s="1">
        <v>43985</v>
      </c>
      <c r="H2079" t="s">
        <v>21</v>
      </c>
      <c r="I2079" t="s">
        <v>150</v>
      </c>
      <c r="J2079" s="3" t="s">
        <v>6852</v>
      </c>
      <c r="K2079" t="s">
        <v>39</v>
      </c>
      <c r="L2079" t="s">
        <v>6853</v>
      </c>
      <c r="M2079" t="s">
        <v>25</v>
      </c>
      <c r="N2079" t="s">
        <v>26</v>
      </c>
      <c r="O2079" s="2">
        <v>45078.063587962963</v>
      </c>
      <c r="P2079" s="2">
        <v>45077.994837962964</v>
      </c>
      <c r="Q2079">
        <v>4</v>
      </c>
      <c r="R2079" t="str">
        <f t="shared" ca="1" si="32"/>
        <v>Aisha</v>
      </c>
      <c r="S2079" t="str">
        <f>IFERROR(TEXT(DATEVALUE(LEFT(Table1[[#This Row],[Date of Purchase]],10)), "MMMM"), TEXT(Table1[[#This Row],[Date of Purchase]], "MMMM"))</f>
        <v>June</v>
      </c>
      <c r="T2079" t="str">
        <f>IF(OR(
  AND(Table1[[#This Row],[Ticket Priority]]="Critical", Table1[[#This Row],[Ticket Status]]&lt;&gt;"Closed"),
  AND(Table1[[#This Row],[Ticket Priority]]="High", Table1[[#This Row],[Ticket Status]]="Open")
), "Yes", "No")</f>
        <v>No</v>
      </c>
      <c r="U2079" s="4" t="str">
        <f>IF(Table1[[#This Row],[Ticket Status]]="Closed","Yes","No")</f>
        <v>Yes</v>
      </c>
      <c r="V2079" s="4" t="str">
        <f>IF(Table1[[#This Row],[Ticket Status]]="Pending Customer Response","Yes","No")</f>
        <v>No</v>
      </c>
      <c r="W2079" s="5">
        <f ca="1">COUNTIFS(Table1[Agent_name],Table1[[#This Row],[Agent_name]],Table1[Month],Table1[[#This Row],[Month]])/160</f>
        <v>0.89375000000000004</v>
      </c>
    </row>
    <row r="2080" spans="1:23" x14ac:dyDescent="0.25">
      <c r="A2080">
        <v>2079</v>
      </c>
      <c r="B2080" t="s">
        <v>6854</v>
      </c>
      <c r="C2080" t="s">
        <v>6855</v>
      </c>
      <c r="D2080">
        <v>31</v>
      </c>
      <c r="E2080" t="s">
        <v>29</v>
      </c>
      <c r="F2080" t="s">
        <v>431</v>
      </c>
      <c r="G2080" s="1">
        <v>43841</v>
      </c>
      <c r="H2080" t="s">
        <v>66</v>
      </c>
      <c r="I2080" t="s">
        <v>93</v>
      </c>
      <c r="J2080" s="3" t="s">
        <v>6856</v>
      </c>
      <c r="K2080" t="s">
        <v>62</v>
      </c>
      <c r="M2080" t="s">
        <v>143</v>
      </c>
      <c r="N2080" t="s">
        <v>26</v>
      </c>
      <c r="R2080" t="str">
        <f t="shared" ca="1" si="32"/>
        <v>Aisha</v>
      </c>
      <c r="S2080" t="str">
        <f>IFERROR(TEXT(DATEVALUE(LEFT(Table1[[#This Row],[Date of Purchase]],10)), "MMMM"), TEXT(Table1[[#This Row],[Date of Purchase]], "MMMM"))</f>
        <v>January</v>
      </c>
      <c r="T2080" t="str">
        <f>IF(OR(
  AND(Table1[[#This Row],[Ticket Priority]]="Critical", Table1[[#This Row],[Ticket Status]]&lt;&gt;"Closed"),
  AND(Table1[[#This Row],[Ticket Priority]]="High", Table1[[#This Row],[Ticket Status]]="Open")
), "Yes", "No")</f>
        <v>No</v>
      </c>
      <c r="U2080" s="4" t="str">
        <f>IF(Table1[[#This Row],[Ticket Status]]="Closed","Yes","No")</f>
        <v>No</v>
      </c>
      <c r="V2080" s="4" t="str">
        <f>IF(Table1[[#This Row],[Ticket Status]]="Pending Customer Response","Yes","No")</f>
        <v>No</v>
      </c>
      <c r="W2080" s="5">
        <f ca="1">COUNTIFS(Table1[Agent_name],Table1[[#This Row],[Agent_name]],Table1[Month],Table1[[#This Row],[Month]])/160</f>
        <v>0.83125000000000004</v>
      </c>
    </row>
    <row r="2081" spans="1:23" x14ac:dyDescent="0.25">
      <c r="A2081">
        <v>2080</v>
      </c>
      <c r="B2081" t="s">
        <v>6857</v>
      </c>
      <c r="C2081" t="s">
        <v>6858</v>
      </c>
      <c r="D2081">
        <v>63</v>
      </c>
      <c r="E2081" t="s">
        <v>58</v>
      </c>
      <c r="F2081" t="s">
        <v>117</v>
      </c>
      <c r="G2081" s="1">
        <v>44260</v>
      </c>
      <c r="H2081" t="s">
        <v>67</v>
      </c>
      <c r="I2081" t="s">
        <v>31</v>
      </c>
      <c r="J2081" s="3" t="s">
        <v>1076</v>
      </c>
      <c r="K2081" t="s">
        <v>24</v>
      </c>
      <c r="M2081" t="s">
        <v>25</v>
      </c>
      <c r="N2081" t="s">
        <v>83</v>
      </c>
      <c r="O2081" s="2">
        <v>45078.465682870374</v>
      </c>
      <c r="R2081" t="str">
        <f t="shared" ca="1" si="32"/>
        <v>Rahul</v>
      </c>
      <c r="S2081" t="str">
        <f>IFERROR(TEXT(DATEVALUE(LEFT(Table1[[#This Row],[Date of Purchase]],10)), "MMMM"), TEXT(Table1[[#This Row],[Date of Purchase]], "MMMM"))</f>
        <v>March</v>
      </c>
      <c r="T2081" t="str">
        <f>IF(OR(
  AND(Table1[[#This Row],[Ticket Priority]]="Critical", Table1[[#This Row],[Ticket Status]]&lt;&gt;"Closed"),
  AND(Table1[[#This Row],[Ticket Priority]]="High", Table1[[#This Row],[Ticket Status]]="Open")
), "Yes", "No")</f>
        <v>Yes</v>
      </c>
      <c r="U2081" s="4" t="str">
        <f>IF(Table1[[#This Row],[Ticket Status]]="Closed","Yes","No")</f>
        <v>No</v>
      </c>
      <c r="V2081" s="4" t="str">
        <f>IF(Table1[[#This Row],[Ticket Status]]="Pending Customer Response","Yes","No")</f>
        <v>Yes</v>
      </c>
      <c r="W2081" s="5">
        <f ca="1">COUNTIFS(Table1[Agent_name],Table1[[#This Row],[Agent_name]],Table1[Month],Table1[[#This Row],[Month]])/160</f>
        <v>0.19375000000000001</v>
      </c>
    </row>
    <row r="2082" spans="1:23" x14ac:dyDescent="0.25">
      <c r="A2082">
        <v>2081</v>
      </c>
      <c r="B2082" t="s">
        <v>6859</v>
      </c>
      <c r="C2082" t="s">
        <v>6860</v>
      </c>
      <c r="D2082">
        <v>32</v>
      </c>
      <c r="E2082" t="s">
        <v>58</v>
      </c>
      <c r="F2082" t="s">
        <v>249</v>
      </c>
      <c r="G2082" s="1">
        <v>44044</v>
      </c>
      <c r="H2082" t="s">
        <v>66</v>
      </c>
      <c r="I2082" t="s">
        <v>177</v>
      </c>
      <c r="J2082" s="3" t="s">
        <v>6861</v>
      </c>
      <c r="K2082" t="s">
        <v>62</v>
      </c>
      <c r="M2082" t="s">
        <v>89</v>
      </c>
      <c r="N2082" t="s">
        <v>83</v>
      </c>
      <c r="R2082" t="str">
        <f t="shared" ca="1" si="32"/>
        <v>Aisha</v>
      </c>
      <c r="S2082" t="str">
        <f>IFERROR(TEXT(DATEVALUE(LEFT(Table1[[#This Row],[Date of Purchase]],10)), "MMMM"), TEXT(Table1[[#This Row],[Date of Purchase]], "MMMM"))</f>
        <v>August</v>
      </c>
      <c r="T2082" t="str">
        <f>IF(OR(
  AND(Table1[[#This Row],[Ticket Priority]]="Critical", Table1[[#This Row],[Ticket Status]]&lt;&gt;"Closed"),
  AND(Table1[[#This Row],[Ticket Priority]]="High", Table1[[#This Row],[Ticket Status]]="Open")
), "Yes", "No")</f>
        <v>Yes</v>
      </c>
      <c r="U2082" s="4" t="str">
        <f>IF(Table1[[#This Row],[Ticket Status]]="Closed","Yes","No")</f>
        <v>No</v>
      </c>
      <c r="V2082" s="4" t="str">
        <f>IF(Table1[[#This Row],[Ticket Status]]="Pending Customer Response","Yes","No")</f>
        <v>No</v>
      </c>
      <c r="W2082" s="5">
        <f ca="1">COUNTIFS(Table1[Agent_name],Table1[[#This Row],[Agent_name]],Table1[Month],Table1[[#This Row],[Month]])/160</f>
        <v>0.86250000000000004</v>
      </c>
    </row>
    <row r="2083" spans="1:23" x14ac:dyDescent="0.25">
      <c r="A2083">
        <v>2082</v>
      </c>
      <c r="B2083" t="s">
        <v>6862</v>
      </c>
      <c r="C2083" t="s">
        <v>6863</v>
      </c>
      <c r="D2083">
        <v>41</v>
      </c>
      <c r="E2083" t="s">
        <v>29</v>
      </c>
      <c r="F2083" t="s">
        <v>173</v>
      </c>
      <c r="G2083" s="1">
        <v>44115</v>
      </c>
      <c r="H2083" t="s">
        <v>66</v>
      </c>
      <c r="I2083" t="s">
        <v>113</v>
      </c>
      <c r="J2083" s="3" t="s">
        <v>6864</v>
      </c>
      <c r="K2083" t="s">
        <v>24</v>
      </c>
      <c r="M2083" t="s">
        <v>25</v>
      </c>
      <c r="N2083" t="s">
        <v>55</v>
      </c>
      <c r="O2083" s="2">
        <v>45078.594189814816</v>
      </c>
      <c r="R2083" t="str">
        <f t="shared" ca="1" si="32"/>
        <v>Aisha</v>
      </c>
      <c r="S2083" t="str">
        <f>IFERROR(TEXT(DATEVALUE(LEFT(Table1[[#This Row],[Date of Purchase]],10)), "MMMM"), TEXT(Table1[[#This Row],[Date of Purchase]], "MMMM"))</f>
        <v>October</v>
      </c>
      <c r="T2083" t="str">
        <f>IF(OR(
  AND(Table1[[#This Row],[Ticket Priority]]="Critical", Table1[[#This Row],[Ticket Status]]&lt;&gt;"Closed"),
  AND(Table1[[#This Row],[Ticket Priority]]="High", Table1[[#This Row],[Ticket Status]]="Open")
), "Yes", "No")</f>
        <v>Yes</v>
      </c>
      <c r="U2083" s="4" t="str">
        <f>IF(Table1[[#This Row],[Ticket Status]]="Closed","Yes","No")</f>
        <v>No</v>
      </c>
      <c r="V2083" s="4" t="str">
        <f>IF(Table1[[#This Row],[Ticket Status]]="Pending Customer Response","Yes","No")</f>
        <v>Yes</v>
      </c>
      <c r="W2083" s="5">
        <f ca="1">COUNTIFS(Table1[Agent_name],Table1[[#This Row],[Agent_name]],Table1[Month],Table1[[#This Row],[Month]])/160</f>
        <v>0.85624999999999996</v>
      </c>
    </row>
    <row r="2084" spans="1:23" x14ac:dyDescent="0.25">
      <c r="A2084">
        <v>2083</v>
      </c>
      <c r="B2084" t="s">
        <v>6865</v>
      </c>
      <c r="C2084" t="s">
        <v>6866</v>
      </c>
      <c r="D2084">
        <v>34</v>
      </c>
      <c r="E2084" t="s">
        <v>19</v>
      </c>
      <c r="F2084" t="s">
        <v>223</v>
      </c>
      <c r="G2084" s="1">
        <v>43899</v>
      </c>
      <c r="H2084" t="s">
        <v>67</v>
      </c>
      <c r="I2084" t="s">
        <v>93</v>
      </c>
      <c r="J2084" s="3" t="s">
        <v>6867</v>
      </c>
      <c r="K2084" t="s">
        <v>39</v>
      </c>
      <c r="L2084" t="s">
        <v>6868</v>
      </c>
      <c r="M2084" t="s">
        <v>25</v>
      </c>
      <c r="N2084" t="s">
        <v>83</v>
      </c>
      <c r="O2084" s="2">
        <v>45078.295590277776</v>
      </c>
      <c r="P2084" s="2">
        <v>45077.943506944444</v>
      </c>
      <c r="Q2084">
        <v>5</v>
      </c>
      <c r="R2084" t="str">
        <f t="shared" ca="1" si="32"/>
        <v>Mohit</v>
      </c>
      <c r="S2084" t="str">
        <f>IFERROR(TEXT(DATEVALUE(LEFT(Table1[[#This Row],[Date of Purchase]],10)), "MMMM"), TEXT(Table1[[#This Row],[Date of Purchase]], "MMMM"))</f>
        <v>March</v>
      </c>
      <c r="T2084" t="str">
        <f>IF(OR(
  AND(Table1[[#This Row],[Ticket Priority]]="Critical", Table1[[#This Row],[Ticket Status]]&lt;&gt;"Closed"),
  AND(Table1[[#This Row],[Ticket Priority]]="High", Table1[[#This Row],[Ticket Status]]="Open")
), "Yes", "No")</f>
        <v>No</v>
      </c>
      <c r="U2084" s="4" t="str">
        <f>IF(Table1[[#This Row],[Ticket Status]]="Closed","Yes","No")</f>
        <v>Yes</v>
      </c>
      <c r="V2084" s="4" t="str">
        <f>IF(Table1[[#This Row],[Ticket Status]]="Pending Customer Response","Yes","No")</f>
        <v>No</v>
      </c>
      <c r="W2084" s="5">
        <f ca="1">COUNTIFS(Table1[Agent_name],Table1[[#This Row],[Agent_name]],Table1[Month],Table1[[#This Row],[Month]])/160</f>
        <v>0.45624999999999999</v>
      </c>
    </row>
    <row r="2085" spans="1:23" x14ac:dyDescent="0.25">
      <c r="A2085">
        <v>2084</v>
      </c>
      <c r="B2085" t="s">
        <v>6869</v>
      </c>
      <c r="C2085" t="s">
        <v>6870</v>
      </c>
      <c r="D2085">
        <v>56</v>
      </c>
      <c r="E2085" t="s">
        <v>29</v>
      </c>
      <c r="F2085" t="s">
        <v>157</v>
      </c>
      <c r="G2085" s="1">
        <v>43863</v>
      </c>
      <c r="H2085" t="s">
        <v>66</v>
      </c>
      <c r="I2085" t="s">
        <v>52</v>
      </c>
      <c r="J2085" s="3" t="s">
        <v>6871</v>
      </c>
      <c r="K2085" t="s">
        <v>24</v>
      </c>
      <c r="M2085" t="s">
        <v>25</v>
      </c>
      <c r="N2085" t="s">
        <v>55</v>
      </c>
      <c r="O2085" s="2">
        <v>45078.700474537036</v>
      </c>
      <c r="R2085" t="str">
        <f t="shared" ca="1" si="32"/>
        <v>Ravi</v>
      </c>
      <c r="S2085" t="str">
        <f>IFERROR(TEXT(DATEVALUE(LEFT(Table1[[#This Row],[Date of Purchase]],10)), "MMMM"), TEXT(Table1[[#This Row],[Date of Purchase]], "MMMM"))</f>
        <v>February</v>
      </c>
      <c r="T2085" t="str">
        <f>IF(OR(
  AND(Table1[[#This Row],[Ticket Priority]]="Critical", Table1[[#This Row],[Ticket Status]]&lt;&gt;"Closed"),
  AND(Table1[[#This Row],[Ticket Priority]]="High", Table1[[#This Row],[Ticket Status]]="Open")
), "Yes", "No")</f>
        <v>Yes</v>
      </c>
      <c r="U2085" s="4" t="str">
        <f>IF(Table1[[#This Row],[Ticket Status]]="Closed","Yes","No")</f>
        <v>No</v>
      </c>
      <c r="V2085" s="4" t="str">
        <f>IF(Table1[[#This Row],[Ticket Status]]="Pending Customer Response","Yes","No")</f>
        <v>Yes</v>
      </c>
      <c r="W2085" s="5">
        <f ca="1">COUNTIFS(Table1[Agent_name],Table1[[#This Row],[Agent_name]],Table1[Month],Table1[[#This Row],[Month]])/160</f>
        <v>0.61250000000000004</v>
      </c>
    </row>
    <row r="2086" spans="1:23" x14ac:dyDescent="0.25">
      <c r="A2086">
        <v>2085</v>
      </c>
      <c r="B2086" t="s">
        <v>6872</v>
      </c>
      <c r="C2086" t="s">
        <v>6873</v>
      </c>
      <c r="D2086">
        <v>33</v>
      </c>
      <c r="E2086" t="s">
        <v>29</v>
      </c>
      <c r="F2086" t="s">
        <v>30</v>
      </c>
      <c r="G2086" s="1">
        <v>44032</v>
      </c>
      <c r="H2086" t="s">
        <v>21</v>
      </c>
      <c r="I2086" t="s">
        <v>67</v>
      </c>
      <c r="J2086" s="3" t="s">
        <v>6874</v>
      </c>
      <c r="K2086" t="s">
        <v>62</v>
      </c>
      <c r="M2086" t="s">
        <v>143</v>
      </c>
      <c r="N2086" t="s">
        <v>83</v>
      </c>
      <c r="R2086" t="str">
        <f t="shared" ca="1" si="32"/>
        <v>Rahul</v>
      </c>
      <c r="S2086" t="str">
        <f>IFERROR(TEXT(DATEVALUE(LEFT(Table1[[#This Row],[Date of Purchase]],10)), "MMMM"), TEXT(Table1[[#This Row],[Date of Purchase]], "MMMM"))</f>
        <v>July</v>
      </c>
      <c r="T2086" t="str">
        <f>IF(OR(
  AND(Table1[[#This Row],[Ticket Priority]]="Critical", Table1[[#This Row],[Ticket Status]]&lt;&gt;"Closed"),
  AND(Table1[[#This Row],[Ticket Priority]]="High", Table1[[#This Row],[Ticket Status]]="Open")
), "Yes", "No")</f>
        <v>No</v>
      </c>
      <c r="U2086" s="4" t="str">
        <f>IF(Table1[[#This Row],[Ticket Status]]="Closed","Yes","No")</f>
        <v>No</v>
      </c>
      <c r="V2086" s="4" t="str">
        <f>IF(Table1[[#This Row],[Ticket Status]]="Pending Customer Response","Yes","No")</f>
        <v>No</v>
      </c>
      <c r="W2086" s="5">
        <f ca="1">COUNTIFS(Table1[Agent_name],Table1[[#This Row],[Agent_name]],Table1[Month],Table1[[#This Row],[Month]])/160</f>
        <v>0.21249999999999999</v>
      </c>
    </row>
    <row r="2087" spans="1:23" x14ac:dyDescent="0.25">
      <c r="A2087">
        <v>2086</v>
      </c>
      <c r="B2087" t="s">
        <v>6875</v>
      </c>
      <c r="C2087" t="s">
        <v>6876</v>
      </c>
      <c r="D2087">
        <v>33</v>
      </c>
      <c r="E2087" t="s">
        <v>58</v>
      </c>
      <c r="F2087" t="s">
        <v>383</v>
      </c>
      <c r="G2087" s="1">
        <v>44006</v>
      </c>
      <c r="H2087" t="s">
        <v>66</v>
      </c>
      <c r="I2087" t="s">
        <v>113</v>
      </c>
      <c r="J2087" s="3" t="s">
        <v>6877</v>
      </c>
      <c r="K2087" t="s">
        <v>39</v>
      </c>
      <c r="L2087" t="s">
        <v>6878</v>
      </c>
      <c r="M2087" t="s">
        <v>89</v>
      </c>
      <c r="N2087" t="s">
        <v>26</v>
      </c>
      <c r="O2087" s="2">
        <v>45078.174814814818</v>
      </c>
      <c r="P2087" s="2">
        <v>45078.908842592595</v>
      </c>
      <c r="Q2087">
        <v>4</v>
      </c>
      <c r="R2087" t="str">
        <f t="shared" ca="1" si="32"/>
        <v>Mohit</v>
      </c>
      <c r="S2087" t="str">
        <f>IFERROR(TEXT(DATEVALUE(LEFT(Table1[[#This Row],[Date of Purchase]],10)), "MMMM"), TEXT(Table1[[#This Row],[Date of Purchase]], "MMMM"))</f>
        <v>June</v>
      </c>
      <c r="T2087" t="str">
        <f>IF(OR(
  AND(Table1[[#This Row],[Ticket Priority]]="Critical", Table1[[#This Row],[Ticket Status]]&lt;&gt;"Closed"),
  AND(Table1[[#This Row],[Ticket Priority]]="High", Table1[[#This Row],[Ticket Status]]="Open")
), "Yes", "No")</f>
        <v>No</v>
      </c>
      <c r="U2087" s="4" t="str">
        <f>IF(Table1[[#This Row],[Ticket Status]]="Closed","Yes","No")</f>
        <v>Yes</v>
      </c>
      <c r="V2087" s="4" t="str">
        <f>IF(Table1[[#This Row],[Ticket Status]]="Pending Customer Response","Yes","No")</f>
        <v>No</v>
      </c>
      <c r="W2087" s="5">
        <f ca="1">COUNTIFS(Table1[Agent_name],Table1[[#This Row],[Agent_name]],Table1[Month],Table1[[#This Row],[Month]])/160</f>
        <v>0.41875000000000001</v>
      </c>
    </row>
    <row r="2088" spans="1:23" x14ac:dyDescent="0.25">
      <c r="A2088">
        <v>2087</v>
      </c>
      <c r="B2088" t="s">
        <v>6879</v>
      </c>
      <c r="C2088" t="s">
        <v>6880</v>
      </c>
      <c r="D2088">
        <v>67</v>
      </c>
      <c r="E2088" t="s">
        <v>29</v>
      </c>
      <c r="F2088" t="s">
        <v>249</v>
      </c>
      <c r="G2088" s="1">
        <v>43980</v>
      </c>
      <c r="H2088" t="s">
        <v>59</v>
      </c>
      <c r="I2088" t="s">
        <v>72</v>
      </c>
      <c r="J2088" s="3" t="s">
        <v>6881</v>
      </c>
      <c r="K2088" t="s">
        <v>24</v>
      </c>
      <c r="M2088" t="s">
        <v>89</v>
      </c>
      <c r="N2088" t="s">
        <v>26</v>
      </c>
      <c r="O2088" s="2">
        <v>45078.641504629632</v>
      </c>
      <c r="R2088" t="str">
        <f t="shared" ca="1" si="32"/>
        <v>Sara</v>
      </c>
      <c r="S2088" t="str">
        <f>IFERROR(TEXT(DATEVALUE(LEFT(Table1[[#This Row],[Date of Purchase]],10)), "MMMM"), TEXT(Table1[[#This Row],[Date of Purchase]], "MMMM"))</f>
        <v>May</v>
      </c>
      <c r="T2088" t="str">
        <f>IF(OR(
  AND(Table1[[#This Row],[Ticket Priority]]="Critical", Table1[[#This Row],[Ticket Status]]&lt;&gt;"Closed"),
  AND(Table1[[#This Row],[Ticket Priority]]="High", Table1[[#This Row],[Ticket Status]]="Open")
), "Yes", "No")</f>
        <v>No</v>
      </c>
      <c r="U2088" s="4" t="str">
        <f>IF(Table1[[#This Row],[Ticket Status]]="Closed","Yes","No")</f>
        <v>No</v>
      </c>
      <c r="V2088" s="4" t="str">
        <f>IF(Table1[[#This Row],[Ticket Status]]="Pending Customer Response","Yes","No")</f>
        <v>Yes</v>
      </c>
      <c r="W2088" s="5">
        <f ca="1">COUNTIFS(Table1[Agent_name],Table1[[#This Row],[Agent_name]],Table1[Month],Table1[[#This Row],[Month]])/160</f>
        <v>0.64375000000000004</v>
      </c>
    </row>
    <row r="2089" spans="1:23" x14ac:dyDescent="0.25">
      <c r="A2089">
        <v>2088</v>
      </c>
      <c r="B2089" t="s">
        <v>6882</v>
      </c>
      <c r="C2089" t="s">
        <v>6883</v>
      </c>
      <c r="D2089">
        <v>38</v>
      </c>
      <c r="E2089" t="s">
        <v>29</v>
      </c>
      <c r="F2089" t="s">
        <v>485</v>
      </c>
      <c r="G2089" s="1">
        <v>43991</v>
      </c>
      <c r="H2089" t="s">
        <v>45</v>
      </c>
      <c r="I2089" t="s">
        <v>141</v>
      </c>
      <c r="J2089" s="3" t="s">
        <v>6884</v>
      </c>
      <c r="K2089" t="s">
        <v>24</v>
      </c>
      <c r="M2089" t="s">
        <v>25</v>
      </c>
      <c r="N2089" t="s">
        <v>83</v>
      </c>
      <c r="O2089" s="2">
        <v>45078.763749999998</v>
      </c>
      <c r="R2089" t="str">
        <f t="shared" ca="1" si="32"/>
        <v>Divya</v>
      </c>
      <c r="S2089" t="str">
        <f>IFERROR(TEXT(DATEVALUE(LEFT(Table1[[#This Row],[Date of Purchase]],10)), "MMMM"), TEXT(Table1[[#This Row],[Date of Purchase]], "MMMM"))</f>
        <v>June</v>
      </c>
      <c r="T2089" t="str">
        <f>IF(OR(
  AND(Table1[[#This Row],[Ticket Priority]]="Critical", Table1[[#This Row],[Ticket Status]]&lt;&gt;"Closed"),
  AND(Table1[[#This Row],[Ticket Priority]]="High", Table1[[#This Row],[Ticket Status]]="Open")
), "Yes", "No")</f>
        <v>Yes</v>
      </c>
      <c r="U2089" s="4" t="str">
        <f>IF(Table1[[#This Row],[Ticket Status]]="Closed","Yes","No")</f>
        <v>No</v>
      </c>
      <c r="V2089" s="4" t="str">
        <f>IF(Table1[[#This Row],[Ticket Status]]="Pending Customer Response","Yes","No")</f>
        <v>Yes</v>
      </c>
      <c r="W2089" s="5">
        <f ca="1">COUNTIFS(Table1[Agent_name],Table1[[#This Row],[Agent_name]],Table1[Month],Table1[[#This Row],[Month]])/160</f>
        <v>0.22500000000000001</v>
      </c>
    </row>
    <row r="2090" spans="1:23" x14ac:dyDescent="0.25">
      <c r="A2090">
        <v>2089</v>
      </c>
      <c r="B2090" t="s">
        <v>6885</v>
      </c>
      <c r="C2090" t="s">
        <v>6886</v>
      </c>
      <c r="D2090">
        <v>33</v>
      </c>
      <c r="E2090" t="s">
        <v>29</v>
      </c>
      <c r="F2090" t="s">
        <v>157</v>
      </c>
      <c r="G2090" s="1">
        <v>44549</v>
      </c>
      <c r="H2090" t="s">
        <v>21</v>
      </c>
      <c r="I2090" t="s">
        <v>46</v>
      </c>
      <c r="J2090" s="3" t="s">
        <v>6887</v>
      </c>
      <c r="K2090" t="s">
        <v>24</v>
      </c>
      <c r="M2090" t="s">
        <v>143</v>
      </c>
      <c r="N2090" t="s">
        <v>83</v>
      </c>
      <c r="O2090" s="2">
        <v>45078.179722222223</v>
      </c>
      <c r="R2090" t="str">
        <f t="shared" ca="1" si="32"/>
        <v>Sara</v>
      </c>
      <c r="S2090" t="str">
        <f>IFERROR(TEXT(DATEVALUE(LEFT(Table1[[#This Row],[Date of Purchase]],10)), "MMMM"), TEXT(Table1[[#This Row],[Date of Purchase]], "MMMM"))</f>
        <v>December</v>
      </c>
      <c r="T2090" t="str">
        <f>IF(OR(
  AND(Table1[[#This Row],[Ticket Priority]]="Critical", Table1[[#This Row],[Ticket Status]]&lt;&gt;"Closed"),
  AND(Table1[[#This Row],[Ticket Priority]]="High", Table1[[#This Row],[Ticket Status]]="Open")
), "Yes", "No")</f>
        <v>No</v>
      </c>
      <c r="U2090" s="4" t="str">
        <f>IF(Table1[[#This Row],[Ticket Status]]="Closed","Yes","No")</f>
        <v>No</v>
      </c>
      <c r="V2090" s="4" t="str">
        <f>IF(Table1[[#This Row],[Ticket Status]]="Pending Customer Response","Yes","No")</f>
        <v>Yes</v>
      </c>
      <c r="W2090" s="5">
        <f ca="1">COUNTIFS(Table1[Agent_name],Table1[[#This Row],[Agent_name]],Table1[Month],Table1[[#This Row],[Month]])/160</f>
        <v>0.55625000000000002</v>
      </c>
    </row>
    <row r="2091" spans="1:23" x14ac:dyDescent="0.25">
      <c r="A2091">
        <v>2090</v>
      </c>
      <c r="B2091" t="s">
        <v>6888</v>
      </c>
      <c r="C2091" t="s">
        <v>6889</v>
      </c>
      <c r="D2091">
        <v>60</v>
      </c>
      <c r="E2091" t="s">
        <v>19</v>
      </c>
      <c r="F2091" t="s">
        <v>30</v>
      </c>
      <c r="G2091" s="1">
        <v>44189</v>
      </c>
      <c r="H2091" t="s">
        <v>67</v>
      </c>
      <c r="I2091" t="s">
        <v>46</v>
      </c>
      <c r="J2091" s="3" t="s">
        <v>6890</v>
      </c>
      <c r="K2091" t="s">
        <v>39</v>
      </c>
      <c r="L2091" t="s">
        <v>6891</v>
      </c>
      <c r="M2091" t="s">
        <v>41</v>
      </c>
      <c r="N2091" t="s">
        <v>26</v>
      </c>
      <c r="O2091" s="2">
        <v>45078.449884259258</v>
      </c>
      <c r="P2091" s="2">
        <v>45078.56585648148</v>
      </c>
      <c r="Q2091">
        <v>4</v>
      </c>
      <c r="R2091" t="str">
        <f t="shared" ca="1" si="32"/>
        <v>Rahul</v>
      </c>
      <c r="S2091" t="str">
        <f>IFERROR(TEXT(DATEVALUE(LEFT(Table1[[#This Row],[Date of Purchase]],10)), "MMMM"), TEXT(Table1[[#This Row],[Date of Purchase]], "MMMM"))</f>
        <v>December</v>
      </c>
      <c r="T2091" t="str">
        <f>IF(OR(
  AND(Table1[[#This Row],[Ticket Priority]]="Critical", Table1[[#This Row],[Ticket Status]]&lt;&gt;"Closed"),
  AND(Table1[[#This Row],[Ticket Priority]]="High", Table1[[#This Row],[Ticket Status]]="Open")
), "Yes", "No")</f>
        <v>No</v>
      </c>
      <c r="U2091" s="4" t="str">
        <f>IF(Table1[[#This Row],[Ticket Status]]="Closed","Yes","No")</f>
        <v>Yes</v>
      </c>
      <c r="V2091" s="4" t="str">
        <f>IF(Table1[[#This Row],[Ticket Status]]="Pending Customer Response","Yes","No")</f>
        <v>No</v>
      </c>
      <c r="W2091" s="5">
        <f ca="1">COUNTIFS(Table1[Agent_name],Table1[[#This Row],[Agent_name]],Table1[Month],Table1[[#This Row],[Month]])/160</f>
        <v>0.23125000000000001</v>
      </c>
    </row>
    <row r="2092" spans="1:23" x14ac:dyDescent="0.25">
      <c r="A2092">
        <v>2091</v>
      </c>
      <c r="B2092" t="s">
        <v>6892</v>
      </c>
      <c r="C2092" t="s">
        <v>6893</v>
      </c>
      <c r="D2092">
        <v>67</v>
      </c>
      <c r="E2092" t="s">
        <v>29</v>
      </c>
      <c r="F2092" t="s">
        <v>149</v>
      </c>
      <c r="G2092" s="1">
        <v>43944</v>
      </c>
      <c r="H2092" t="s">
        <v>59</v>
      </c>
      <c r="I2092" t="s">
        <v>46</v>
      </c>
      <c r="J2092" s="3" t="s">
        <v>6894</v>
      </c>
      <c r="K2092" t="s">
        <v>24</v>
      </c>
      <c r="M2092" t="s">
        <v>143</v>
      </c>
      <c r="N2092" t="s">
        <v>33</v>
      </c>
      <c r="O2092" s="2">
        <v>45078.23810185185</v>
      </c>
      <c r="Q2092">
        <v>5</v>
      </c>
      <c r="R2092" t="str">
        <f t="shared" ca="1" si="32"/>
        <v>Priya</v>
      </c>
      <c r="S2092" t="str">
        <f>IFERROR(TEXT(DATEVALUE(LEFT(Table1[[#This Row],[Date of Purchase]],10)), "MMMM"), TEXT(Table1[[#This Row],[Date of Purchase]], "MMMM"))</f>
        <v>April</v>
      </c>
      <c r="T2092" t="str">
        <f>IF(OR(
  AND(Table1[[#This Row],[Ticket Priority]]="Critical", Table1[[#This Row],[Ticket Status]]&lt;&gt;"Closed"),
  AND(Table1[[#This Row],[Ticket Priority]]="High", Table1[[#This Row],[Ticket Status]]="Open")
), "Yes", "No")</f>
        <v>No</v>
      </c>
      <c r="U2092" s="4" t="str">
        <f>IF(Table1[[#This Row],[Ticket Status]]="Closed","Yes","No")</f>
        <v>No</v>
      </c>
      <c r="V2092" s="4" t="str">
        <f>IF(Table1[[#This Row],[Ticket Status]]="Pending Customer Response","Yes","No")</f>
        <v>Yes</v>
      </c>
      <c r="W2092" s="5">
        <f ca="1">COUNTIFS(Table1[Agent_name],Table1[[#This Row],[Agent_name]],Table1[Month],Table1[[#This Row],[Month]])/160</f>
        <v>0.48749999999999999</v>
      </c>
    </row>
    <row r="2093" spans="1:23" x14ac:dyDescent="0.25">
      <c r="A2093">
        <v>2092</v>
      </c>
      <c r="B2093" t="s">
        <v>6895</v>
      </c>
      <c r="C2093" t="s">
        <v>6896</v>
      </c>
      <c r="D2093">
        <v>34</v>
      </c>
      <c r="E2093" t="s">
        <v>29</v>
      </c>
      <c r="F2093" t="s">
        <v>44</v>
      </c>
      <c r="G2093" s="1">
        <v>44490</v>
      </c>
      <c r="H2093" t="s">
        <v>59</v>
      </c>
      <c r="I2093" t="s">
        <v>77</v>
      </c>
      <c r="J2093" s="3" t="s">
        <v>6897</v>
      </c>
      <c r="K2093" t="s">
        <v>39</v>
      </c>
      <c r="L2093" t="s">
        <v>6898</v>
      </c>
      <c r="M2093" t="s">
        <v>143</v>
      </c>
      <c r="N2093" t="s">
        <v>55</v>
      </c>
      <c r="O2093" s="2">
        <v>45078.530486111114</v>
      </c>
      <c r="P2093" s="2">
        <v>45078.515902777777</v>
      </c>
      <c r="Q2093">
        <v>5</v>
      </c>
      <c r="R2093" t="str">
        <f t="shared" ca="1" si="32"/>
        <v>Rahul</v>
      </c>
      <c r="S2093" t="str">
        <f>IFERROR(TEXT(DATEVALUE(LEFT(Table1[[#This Row],[Date of Purchase]],10)), "MMMM"), TEXT(Table1[[#This Row],[Date of Purchase]], "MMMM"))</f>
        <v>October</v>
      </c>
      <c r="T2093" t="str">
        <f>IF(OR(
  AND(Table1[[#This Row],[Ticket Priority]]="Critical", Table1[[#This Row],[Ticket Status]]&lt;&gt;"Closed"),
  AND(Table1[[#This Row],[Ticket Priority]]="High", Table1[[#This Row],[Ticket Status]]="Open")
), "Yes", "No")</f>
        <v>No</v>
      </c>
      <c r="U2093" s="4" t="str">
        <f>IF(Table1[[#This Row],[Ticket Status]]="Closed","Yes","No")</f>
        <v>Yes</v>
      </c>
      <c r="V2093" s="4" t="str">
        <f>IF(Table1[[#This Row],[Ticket Status]]="Pending Customer Response","Yes","No")</f>
        <v>No</v>
      </c>
      <c r="W2093" s="5">
        <f ca="1">COUNTIFS(Table1[Agent_name],Table1[[#This Row],[Agent_name]],Table1[Month],Table1[[#This Row],[Month]])/160</f>
        <v>0.23125000000000001</v>
      </c>
    </row>
    <row r="2094" spans="1:23" x14ac:dyDescent="0.25">
      <c r="A2094">
        <v>2093</v>
      </c>
      <c r="B2094" t="s">
        <v>6899</v>
      </c>
      <c r="C2094" t="s">
        <v>6900</v>
      </c>
      <c r="D2094">
        <v>53</v>
      </c>
      <c r="E2094" t="s">
        <v>29</v>
      </c>
      <c r="F2094" t="s">
        <v>30</v>
      </c>
      <c r="G2094" s="1">
        <v>44528</v>
      </c>
      <c r="H2094" t="s">
        <v>67</v>
      </c>
      <c r="I2094" t="s">
        <v>59</v>
      </c>
      <c r="J2094" s="3" t="s">
        <v>6901</v>
      </c>
      <c r="K2094" t="s">
        <v>24</v>
      </c>
      <c r="M2094" t="s">
        <v>41</v>
      </c>
      <c r="N2094" t="s">
        <v>83</v>
      </c>
      <c r="O2094" s="2">
        <v>45078.442314814813</v>
      </c>
      <c r="Q2094">
        <v>5</v>
      </c>
      <c r="R2094" t="str">
        <f t="shared" ca="1" si="32"/>
        <v>Neha</v>
      </c>
      <c r="S2094" t="str">
        <f>IFERROR(TEXT(DATEVALUE(LEFT(Table1[[#This Row],[Date of Purchase]],10)), "MMMM"), TEXT(Table1[[#This Row],[Date of Purchase]], "MMMM"))</f>
        <v>November</v>
      </c>
      <c r="T2094" t="str">
        <f>IF(OR(
  AND(Table1[[#This Row],[Ticket Priority]]="Critical", Table1[[#This Row],[Ticket Status]]&lt;&gt;"Closed"),
  AND(Table1[[#This Row],[Ticket Priority]]="High", Table1[[#This Row],[Ticket Status]]="Open")
), "Yes", "No")</f>
        <v>No</v>
      </c>
      <c r="U2094" s="4" t="str">
        <f>IF(Table1[[#This Row],[Ticket Status]]="Closed","Yes","No")</f>
        <v>No</v>
      </c>
      <c r="V2094" s="4" t="str">
        <f>IF(Table1[[#This Row],[Ticket Status]]="Pending Customer Response","Yes","No")</f>
        <v>Yes</v>
      </c>
      <c r="W2094" s="5">
        <f ca="1">COUNTIFS(Table1[Agent_name],Table1[[#This Row],[Agent_name]],Table1[Month],Table1[[#This Row],[Month]])/160</f>
        <v>0.17499999999999999</v>
      </c>
    </row>
    <row r="2095" spans="1:23" x14ac:dyDescent="0.25">
      <c r="A2095">
        <v>2094</v>
      </c>
      <c r="B2095" t="s">
        <v>6902</v>
      </c>
      <c r="C2095" t="s">
        <v>6903</v>
      </c>
      <c r="D2095">
        <v>21</v>
      </c>
      <c r="E2095" t="s">
        <v>58</v>
      </c>
      <c r="F2095" t="s">
        <v>699</v>
      </c>
      <c r="G2095" s="1">
        <v>44270</v>
      </c>
      <c r="H2095" t="s">
        <v>45</v>
      </c>
      <c r="I2095" t="s">
        <v>99</v>
      </c>
      <c r="J2095" s="3" t="s">
        <v>6904</v>
      </c>
      <c r="K2095" t="s">
        <v>62</v>
      </c>
      <c r="M2095" t="s">
        <v>41</v>
      </c>
      <c r="N2095" t="s">
        <v>26</v>
      </c>
      <c r="Q2095">
        <v>5</v>
      </c>
      <c r="R2095" t="str">
        <f t="shared" ca="1" si="32"/>
        <v>Sara</v>
      </c>
      <c r="S2095" t="str">
        <f>IFERROR(TEXT(DATEVALUE(LEFT(Table1[[#This Row],[Date of Purchase]],10)), "MMMM"), TEXT(Table1[[#This Row],[Date of Purchase]], "MMMM"))</f>
        <v>March</v>
      </c>
      <c r="T2095" t="str">
        <f>IF(OR(
  AND(Table1[[#This Row],[Ticket Priority]]="Critical", Table1[[#This Row],[Ticket Status]]&lt;&gt;"Closed"),
  AND(Table1[[#This Row],[Ticket Priority]]="High", Table1[[#This Row],[Ticket Status]]="Open")
), "Yes", "No")</f>
        <v>No</v>
      </c>
      <c r="U2095" s="4" t="str">
        <f>IF(Table1[[#This Row],[Ticket Status]]="Closed","Yes","No")</f>
        <v>No</v>
      </c>
      <c r="V2095" s="4" t="str">
        <f>IF(Table1[[#This Row],[Ticket Status]]="Pending Customer Response","Yes","No")</f>
        <v>No</v>
      </c>
      <c r="W2095" s="5">
        <f ca="1">COUNTIFS(Table1[Agent_name],Table1[[#This Row],[Agent_name]],Table1[Month],Table1[[#This Row],[Month]])/160</f>
        <v>0.55625000000000002</v>
      </c>
    </row>
    <row r="2096" spans="1:23" x14ac:dyDescent="0.25">
      <c r="A2096">
        <v>2095</v>
      </c>
      <c r="B2096" t="s">
        <v>6905</v>
      </c>
      <c r="C2096" t="s">
        <v>6906</v>
      </c>
      <c r="D2096">
        <v>48</v>
      </c>
      <c r="E2096" t="s">
        <v>19</v>
      </c>
      <c r="F2096" t="s">
        <v>242</v>
      </c>
      <c r="G2096" s="1">
        <v>43913</v>
      </c>
      <c r="H2096" t="s">
        <v>59</v>
      </c>
      <c r="I2096" t="s">
        <v>150</v>
      </c>
      <c r="J2096" s="3" t="s">
        <v>6907</v>
      </c>
      <c r="K2096" t="s">
        <v>39</v>
      </c>
      <c r="L2096" t="s">
        <v>6908</v>
      </c>
      <c r="M2096" t="s">
        <v>89</v>
      </c>
      <c r="N2096" t="s">
        <v>55</v>
      </c>
      <c r="O2096" s="2">
        <v>45078.421516203707</v>
      </c>
      <c r="P2096" s="2">
        <v>45078.013182870367</v>
      </c>
      <c r="Q2096">
        <v>3</v>
      </c>
      <c r="R2096" t="str">
        <f t="shared" ca="1" si="32"/>
        <v>Aisha</v>
      </c>
      <c r="S2096" t="str">
        <f>IFERROR(TEXT(DATEVALUE(LEFT(Table1[[#This Row],[Date of Purchase]],10)), "MMMM"), TEXT(Table1[[#This Row],[Date of Purchase]], "MMMM"))</f>
        <v>March</v>
      </c>
      <c r="T2096" t="str">
        <f>IF(OR(
  AND(Table1[[#This Row],[Ticket Priority]]="Critical", Table1[[#This Row],[Ticket Status]]&lt;&gt;"Closed"),
  AND(Table1[[#This Row],[Ticket Priority]]="High", Table1[[#This Row],[Ticket Status]]="Open")
), "Yes", "No")</f>
        <v>No</v>
      </c>
      <c r="U2096" s="4" t="str">
        <f>IF(Table1[[#This Row],[Ticket Status]]="Closed","Yes","No")</f>
        <v>Yes</v>
      </c>
      <c r="V2096" s="4" t="str">
        <f>IF(Table1[[#This Row],[Ticket Status]]="Pending Customer Response","Yes","No")</f>
        <v>No</v>
      </c>
      <c r="W2096" s="5">
        <f ca="1">COUNTIFS(Table1[Agent_name],Table1[[#This Row],[Agent_name]],Table1[Month],Table1[[#This Row],[Month]])/160</f>
        <v>1.0062500000000001</v>
      </c>
    </row>
    <row r="2097" spans="1:23" x14ac:dyDescent="0.25">
      <c r="A2097">
        <v>2096</v>
      </c>
      <c r="B2097" t="s">
        <v>6909</v>
      </c>
      <c r="C2097" t="s">
        <v>6910</v>
      </c>
      <c r="D2097">
        <v>26</v>
      </c>
      <c r="E2097" t="s">
        <v>29</v>
      </c>
      <c r="F2097" t="s">
        <v>317</v>
      </c>
      <c r="G2097" s="1">
        <v>44086</v>
      </c>
      <c r="H2097" t="s">
        <v>66</v>
      </c>
      <c r="I2097" t="s">
        <v>99</v>
      </c>
      <c r="J2097" s="3" t="s">
        <v>6911</v>
      </c>
      <c r="K2097" t="s">
        <v>24</v>
      </c>
      <c r="M2097" t="s">
        <v>89</v>
      </c>
      <c r="N2097" t="s">
        <v>55</v>
      </c>
      <c r="O2097" s="2">
        <v>45078.390983796293</v>
      </c>
      <c r="Q2097">
        <v>5</v>
      </c>
      <c r="R2097" t="str">
        <f t="shared" ca="1" si="32"/>
        <v>Neha</v>
      </c>
      <c r="S2097" t="str">
        <f>IFERROR(TEXT(DATEVALUE(LEFT(Table1[[#This Row],[Date of Purchase]],10)), "MMMM"), TEXT(Table1[[#This Row],[Date of Purchase]], "MMMM"))</f>
        <v>September</v>
      </c>
      <c r="T2097" t="str">
        <f>IF(OR(
  AND(Table1[[#This Row],[Ticket Priority]]="Critical", Table1[[#This Row],[Ticket Status]]&lt;&gt;"Closed"),
  AND(Table1[[#This Row],[Ticket Priority]]="High", Table1[[#This Row],[Ticket Status]]="Open")
), "Yes", "No")</f>
        <v>No</v>
      </c>
      <c r="U2097" s="4" t="str">
        <f>IF(Table1[[#This Row],[Ticket Status]]="Closed","Yes","No")</f>
        <v>No</v>
      </c>
      <c r="V2097" s="4" t="str">
        <f>IF(Table1[[#This Row],[Ticket Status]]="Pending Customer Response","Yes","No")</f>
        <v>Yes</v>
      </c>
      <c r="W2097" s="5">
        <f ca="1">COUNTIFS(Table1[Agent_name],Table1[[#This Row],[Agent_name]],Table1[Month],Table1[[#This Row],[Month]])/160</f>
        <v>0.21249999999999999</v>
      </c>
    </row>
    <row r="2098" spans="1:23" x14ac:dyDescent="0.25">
      <c r="A2098">
        <v>2097</v>
      </c>
      <c r="B2098" t="s">
        <v>6912</v>
      </c>
      <c r="C2098" t="s">
        <v>6913</v>
      </c>
      <c r="D2098">
        <v>45</v>
      </c>
      <c r="E2098" t="s">
        <v>58</v>
      </c>
      <c r="F2098" t="s">
        <v>485</v>
      </c>
      <c r="G2098" s="1">
        <v>44184</v>
      </c>
      <c r="H2098" t="s">
        <v>67</v>
      </c>
      <c r="I2098" t="s">
        <v>67</v>
      </c>
      <c r="J2098" s="3" t="s">
        <v>6914</v>
      </c>
      <c r="K2098" t="s">
        <v>39</v>
      </c>
      <c r="L2098" t="s">
        <v>6915</v>
      </c>
      <c r="M2098" t="s">
        <v>25</v>
      </c>
      <c r="N2098" t="s">
        <v>83</v>
      </c>
      <c r="O2098" s="2">
        <v>45078.504189814812</v>
      </c>
      <c r="P2098" s="2">
        <v>45078.771550925929</v>
      </c>
      <c r="Q2098">
        <v>3</v>
      </c>
      <c r="R2098" t="str">
        <f t="shared" ca="1" si="32"/>
        <v>Sara</v>
      </c>
      <c r="S2098" t="str">
        <f>IFERROR(TEXT(DATEVALUE(LEFT(Table1[[#This Row],[Date of Purchase]],10)), "MMMM"), TEXT(Table1[[#This Row],[Date of Purchase]], "MMMM"))</f>
        <v>December</v>
      </c>
      <c r="T2098" t="str">
        <f>IF(OR(
  AND(Table1[[#This Row],[Ticket Priority]]="Critical", Table1[[#This Row],[Ticket Status]]&lt;&gt;"Closed"),
  AND(Table1[[#This Row],[Ticket Priority]]="High", Table1[[#This Row],[Ticket Status]]="Open")
), "Yes", "No")</f>
        <v>No</v>
      </c>
      <c r="U2098" s="4" t="str">
        <f>IF(Table1[[#This Row],[Ticket Status]]="Closed","Yes","No")</f>
        <v>Yes</v>
      </c>
      <c r="V2098" s="4" t="str">
        <f>IF(Table1[[#This Row],[Ticket Status]]="Pending Customer Response","Yes","No")</f>
        <v>No</v>
      </c>
      <c r="W2098" s="5">
        <f ca="1">COUNTIFS(Table1[Agent_name],Table1[[#This Row],[Agent_name]],Table1[Month],Table1[[#This Row],[Month]])/160</f>
        <v>0.55625000000000002</v>
      </c>
    </row>
    <row r="2099" spans="1:23" x14ac:dyDescent="0.25">
      <c r="A2099">
        <v>2098</v>
      </c>
      <c r="B2099" t="s">
        <v>6916</v>
      </c>
      <c r="C2099" t="s">
        <v>6917</v>
      </c>
      <c r="D2099">
        <v>31</v>
      </c>
      <c r="E2099" t="s">
        <v>58</v>
      </c>
      <c r="F2099" t="s">
        <v>117</v>
      </c>
      <c r="G2099" s="1">
        <v>44323</v>
      </c>
      <c r="H2099" t="s">
        <v>66</v>
      </c>
      <c r="I2099" t="s">
        <v>77</v>
      </c>
      <c r="J2099" s="3" t="s">
        <v>6918</v>
      </c>
      <c r="K2099" t="s">
        <v>39</v>
      </c>
      <c r="L2099" t="s">
        <v>6919</v>
      </c>
      <c r="M2099" t="s">
        <v>143</v>
      </c>
      <c r="N2099" t="s">
        <v>83</v>
      </c>
      <c r="O2099" s="2">
        <v>45078.383368055554</v>
      </c>
      <c r="P2099" s="2">
        <v>45078.356979166667</v>
      </c>
      <c r="Q2099">
        <v>3</v>
      </c>
      <c r="R2099" t="str">
        <f t="shared" ca="1" si="32"/>
        <v>Aisha</v>
      </c>
      <c r="S2099" t="str">
        <f>IFERROR(TEXT(DATEVALUE(LEFT(Table1[[#This Row],[Date of Purchase]],10)), "MMMM"), TEXT(Table1[[#This Row],[Date of Purchase]], "MMMM"))</f>
        <v>May</v>
      </c>
      <c r="T2099" t="str">
        <f>IF(OR(
  AND(Table1[[#This Row],[Ticket Priority]]="Critical", Table1[[#This Row],[Ticket Status]]&lt;&gt;"Closed"),
  AND(Table1[[#This Row],[Ticket Priority]]="High", Table1[[#This Row],[Ticket Status]]="Open")
), "Yes", "No")</f>
        <v>No</v>
      </c>
      <c r="U2099" s="4" t="str">
        <f>IF(Table1[[#This Row],[Ticket Status]]="Closed","Yes","No")</f>
        <v>Yes</v>
      </c>
      <c r="V2099" s="4" t="str">
        <f>IF(Table1[[#This Row],[Ticket Status]]="Pending Customer Response","Yes","No")</f>
        <v>No</v>
      </c>
      <c r="W2099" s="5">
        <f ca="1">COUNTIFS(Table1[Agent_name],Table1[[#This Row],[Agent_name]],Table1[Month],Table1[[#This Row],[Month]])/160</f>
        <v>0.93125000000000002</v>
      </c>
    </row>
    <row r="2100" spans="1:23" x14ac:dyDescent="0.25">
      <c r="A2100">
        <v>2099</v>
      </c>
      <c r="B2100" t="s">
        <v>6920</v>
      </c>
      <c r="C2100" t="s">
        <v>6921</v>
      </c>
      <c r="D2100">
        <v>49</v>
      </c>
      <c r="E2100" t="s">
        <v>19</v>
      </c>
      <c r="F2100" t="s">
        <v>65</v>
      </c>
      <c r="G2100" s="1">
        <v>44535</v>
      </c>
      <c r="H2100" t="s">
        <v>21</v>
      </c>
      <c r="I2100" t="s">
        <v>113</v>
      </c>
      <c r="J2100" s="3" t="s">
        <v>6922</v>
      </c>
      <c r="K2100" t="s">
        <v>24</v>
      </c>
      <c r="M2100" t="s">
        <v>143</v>
      </c>
      <c r="N2100" t="s">
        <v>26</v>
      </c>
      <c r="O2100" s="2">
        <v>45078.239629629628</v>
      </c>
      <c r="Q2100">
        <v>5</v>
      </c>
      <c r="R2100" t="str">
        <f t="shared" ca="1" si="32"/>
        <v>Ravi</v>
      </c>
      <c r="S2100" t="str">
        <f>IFERROR(TEXT(DATEVALUE(LEFT(Table1[[#This Row],[Date of Purchase]],10)), "MMMM"), TEXT(Table1[[#This Row],[Date of Purchase]], "MMMM"))</f>
        <v>December</v>
      </c>
      <c r="T2100" t="str">
        <f>IF(OR(
  AND(Table1[[#This Row],[Ticket Priority]]="Critical", Table1[[#This Row],[Ticket Status]]&lt;&gt;"Closed"),
  AND(Table1[[#This Row],[Ticket Priority]]="High", Table1[[#This Row],[Ticket Status]]="Open")
), "Yes", "No")</f>
        <v>No</v>
      </c>
      <c r="U2100" s="4" t="str">
        <f>IF(Table1[[#This Row],[Ticket Status]]="Closed","Yes","No")</f>
        <v>No</v>
      </c>
      <c r="V2100" s="4" t="str">
        <f>IF(Table1[[#This Row],[Ticket Status]]="Pending Customer Response","Yes","No")</f>
        <v>Yes</v>
      </c>
      <c r="W2100" s="5">
        <f ca="1">COUNTIFS(Table1[Agent_name],Table1[[#This Row],[Agent_name]],Table1[Month],Table1[[#This Row],[Month]])/160</f>
        <v>0.66249999999999998</v>
      </c>
    </row>
    <row r="2101" spans="1:23" x14ac:dyDescent="0.25">
      <c r="A2101">
        <v>2100</v>
      </c>
      <c r="B2101" t="s">
        <v>6923</v>
      </c>
      <c r="C2101" t="s">
        <v>6924</v>
      </c>
      <c r="D2101">
        <v>23</v>
      </c>
      <c r="E2101" t="s">
        <v>29</v>
      </c>
      <c r="F2101" t="s">
        <v>699</v>
      </c>
      <c r="G2101" s="1">
        <v>44269</v>
      </c>
      <c r="H2101" t="s">
        <v>45</v>
      </c>
      <c r="I2101" t="s">
        <v>46</v>
      </c>
      <c r="J2101" s="3" t="s">
        <v>6925</v>
      </c>
      <c r="K2101" t="s">
        <v>24</v>
      </c>
      <c r="M2101" t="s">
        <v>25</v>
      </c>
      <c r="N2101" t="s">
        <v>33</v>
      </c>
      <c r="O2101" s="2">
        <v>45078.149363425924</v>
      </c>
      <c r="Q2101">
        <v>5</v>
      </c>
      <c r="R2101" t="str">
        <f t="shared" ca="1" si="32"/>
        <v>Ravi</v>
      </c>
      <c r="S2101" t="str">
        <f>IFERROR(TEXT(DATEVALUE(LEFT(Table1[[#This Row],[Date of Purchase]],10)), "MMMM"), TEXT(Table1[[#This Row],[Date of Purchase]], "MMMM"))</f>
        <v>March</v>
      </c>
      <c r="T2101" t="str">
        <f>IF(OR(
  AND(Table1[[#This Row],[Ticket Priority]]="Critical", Table1[[#This Row],[Ticket Status]]&lt;&gt;"Closed"),
  AND(Table1[[#This Row],[Ticket Priority]]="High", Table1[[#This Row],[Ticket Status]]="Open")
), "Yes", "No")</f>
        <v>Yes</v>
      </c>
      <c r="U2101" s="4" t="str">
        <f>IF(Table1[[#This Row],[Ticket Status]]="Closed","Yes","No")</f>
        <v>No</v>
      </c>
      <c r="V2101" s="4" t="str">
        <f>IF(Table1[[#This Row],[Ticket Status]]="Pending Customer Response","Yes","No")</f>
        <v>Yes</v>
      </c>
      <c r="W2101" s="5">
        <f ca="1">COUNTIFS(Table1[Agent_name],Table1[[#This Row],[Agent_name]],Table1[Month],Table1[[#This Row],[Month]])/160</f>
        <v>0.54374999999999996</v>
      </c>
    </row>
    <row r="2102" spans="1:23" x14ac:dyDescent="0.25">
      <c r="A2102">
        <v>2101</v>
      </c>
      <c r="B2102" t="s">
        <v>6926</v>
      </c>
      <c r="C2102" t="s">
        <v>6927</v>
      </c>
      <c r="D2102">
        <v>66</v>
      </c>
      <c r="E2102" t="s">
        <v>58</v>
      </c>
      <c r="F2102" t="s">
        <v>207</v>
      </c>
      <c r="G2102" s="1">
        <v>44509</v>
      </c>
      <c r="H2102" t="s">
        <v>59</v>
      </c>
      <c r="I2102" t="s">
        <v>67</v>
      </c>
      <c r="J2102" s="3" t="s">
        <v>6928</v>
      </c>
      <c r="K2102" t="s">
        <v>39</v>
      </c>
      <c r="L2102" t="s">
        <v>6929</v>
      </c>
      <c r="M2102" t="s">
        <v>143</v>
      </c>
      <c r="N2102" t="s">
        <v>83</v>
      </c>
      <c r="O2102" s="2">
        <v>45077.942442129628</v>
      </c>
      <c r="P2102" s="2">
        <v>45077.961192129631</v>
      </c>
      <c r="Q2102">
        <v>5</v>
      </c>
      <c r="R2102" t="str">
        <f t="shared" ca="1" si="32"/>
        <v>Mohit</v>
      </c>
      <c r="S2102" t="str">
        <f>IFERROR(TEXT(DATEVALUE(LEFT(Table1[[#This Row],[Date of Purchase]],10)), "MMMM"), TEXT(Table1[[#This Row],[Date of Purchase]], "MMMM"))</f>
        <v>November</v>
      </c>
      <c r="T2102" t="str">
        <f>IF(OR(
  AND(Table1[[#This Row],[Ticket Priority]]="Critical", Table1[[#This Row],[Ticket Status]]&lt;&gt;"Closed"),
  AND(Table1[[#This Row],[Ticket Priority]]="High", Table1[[#This Row],[Ticket Status]]="Open")
), "Yes", "No")</f>
        <v>No</v>
      </c>
      <c r="U2102" s="4" t="str">
        <f>IF(Table1[[#This Row],[Ticket Status]]="Closed","Yes","No")</f>
        <v>Yes</v>
      </c>
      <c r="V2102" s="4" t="str">
        <f>IF(Table1[[#This Row],[Ticket Status]]="Pending Customer Response","Yes","No")</f>
        <v>No</v>
      </c>
      <c r="W2102" s="5">
        <f ca="1">COUNTIFS(Table1[Agent_name],Table1[[#This Row],[Agent_name]],Table1[Month],Table1[[#This Row],[Month]])/160</f>
        <v>0.4375</v>
      </c>
    </row>
    <row r="2103" spans="1:23" x14ac:dyDescent="0.25">
      <c r="A2103">
        <v>2102</v>
      </c>
      <c r="B2103" t="s">
        <v>6930</v>
      </c>
      <c r="C2103" t="s">
        <v>6931</v>
      </c>
      <c r="D2103">
        <v>18</v>
      </c>
      <c r="E2103" t="s">
        <v>29</v>
      </c>
      <c r="F2103" t="s">
        <v>98</v>
      </c>
      <c r="G2103" s="1">
        <v>44064</v>
      </c>
      <c r="H2103" t="s">
        <v>45</v>
      </c>
      <c r="I2103" t="s">
        <v>99</v>
      </c>
      <c r="J2103" s="3" t="s">
        <v>6932</v>
      </c>
      <c r="K2103" t="s">
        <v>39</v>
      </c>
      <c r="L2103" t="s">
        <v>6933</v>
      </c>
      <c r="M2103" t="s">
        <v>25</v>
      </c>
      <c r="N2103" t="s">
        <v>55</v>
      </c>
      <c r="O2103" s="2">
        <v>45078.100092592591</v>
      </c>
      <c r="P2103" s="2">
        <v>45078.399398148147</v>
      </c>
      <c r="Q2103">
        <v>4</v>
      </c>
      <c r="R2103" t="str">
        <f t="shared" ca="1" si="32"/>
        <v>Ravi</v>
      </c>
      <c r="S2103" t="str">
        <f>IFERROR(TEXT(DATEVALUE(LEFT(Table1[[#This Row],[Date of Purchase]],10)), "MMMM"), TEXT(Table1[[#This Row],[Date of Purchase]], "MMMM"))</f>
        <v>August</v>
      </c>
      <c r="T2103" t="str">
        <f>IF(OR(
  AND(Table1[[#This Row],[Ticket Priority]]="Critical", Table1[[#This Row],[Ticket Status]]&lt;&gt;"Closed"),
  AND(Table1[[#This Row],[Ticket Priority]]="High", Table1[[#This Row],[Ticket Status]]="Open")
), "Yes", "No")</f>
        <v>No</v>
      </c>
      <c r="U2103" s="4" t="str">
        <f>IF(Table1[[#This Row],[Ticket Status]]="Closed","Yes","No")</f>
        <v>Yes</v>
      </c>
      <c r="V2103" s="4" t="str">
        <f>IF(Table1[[#This Row],[Ticket Status]]="Pending Customer Response","Yes","No")</f>
        <v>No</v>
      </c>
      <c r="W2103" s="5">
        <f ca="1">COUNTIFS(Table1[Agent_name],Table1[[#This Row],[Agent_name]],Table1[Month],Table1[[#This Row],[Month]])/160</f>
        <v>0.65625</v>
      </c>
    </row>
    <row r="2104" spans="1:23" x14ac:dyDescent="0.25">
      <c r="A2104">
        <v>2103</v>
      </c>
      <c r="B2104" t="s">
        <v>6934</v>
      </c>
      <c r="C2104" t="s">
        <v>6935</v>
      </c>
      <c r="D2104">
        <v>31</v>
      </c>
      <c r="E2104" t="s">
        <v>19</v>
      </c>
      <c r="F2104" t="s">
        <v>65</v>
      </c>
      <c r="G2104" s="1">
        <v>44542</v>
      </c>
      <c r="H2104" t="s">
        <v>45</v>
      </c>
      <c r="I2104" t="s">
        <v>72</v>
      </c>
      <c r="J2104" s="3" t="s">
        <v>6936</v>
      </c>
      <c r="K2104" t="s">
        <v>62</v>
      </c>
      <c r="M2104" t="s">
        <v>89</v>
      </c>
      <c r="N2104" t="s">
        <v>26</v>
      </c>
      <c r="Q2104">
        <v>5</v>
      </c>
      <c r="R2104" t="str">
        <f t="shared" ca="1" si="32"/>
        <v>Aisha</v>
      </c>
      <c r="S2104" t="str">
        <f>IFERROR(TEXT(DATEVALUE(LEFT(Table1[[#This Row],[Date of Purchase]],10)), "MMMM"), TEXT(Table1[[#This Row],[Date of Purchase]], "MMMM"))</f>
        <v>December</v>
      </c>
      <c r="T2104" t="str">
        <f>IF(OR(
  AND(Table1[[#This Row],[Ticket Priority]]="Critical", Table1[[#This Row],[Ticket Status]]&lt;&gt;"Closed"),
  AND(Table1[[#This Row],[Ticket Priority]]="High", Table1[[#This Row],[Ticket Status]]="Open")
), "Yes", "No")</f>
        <v>Yes</v>
      </c>
      <c r="U2104" s="4" t="str">
        <f>IF(Table1[[#This Row],[Ticket Status]]="Closed","Yes","No")</f>
        <v>No</v>
      </c>
      <c r="V2104" s="4" t="str">
        <f>IF(Table1[[#This Row],[Ticket Status]]="Pending Customer Response","Yes","No")</f>
        <v>No</v>
      </c>
      <c r="W2104" s="5">
        <f ca="1">COUNTIFS(Table1[Agent_name],Table1[[#This Row],[Agent_name]],Table1[Month],Table1[[#This Row],[Month]])/160</f>
        <v>0.91249999999999998</v>
      </c>
    </row>
    <row r="2105" spans="1:23" x14ac:dyDescent="0.25">
      <c r="A2105">
        <v>2104</v>
      </c>
      <c r="B2105" t="s">
        <v>6937</v>
      </c>
      <c r="C2105" t="s">
        <v>6938</v>
      </c>
      <c r="D2105">
        <v>22</v>
      </c>
      <c r="E2105" t="s">
        <v>29</v>
      </c>
      <c r="F2105" t="s">
        <v>30</v>
      </c>
      <c r="G2105" s="1">
        <v>44437</v>
      </c>
      <c r="H2105" t="s">
        <v>66</v>
      </c>
      <c r="I2105" t="s">
        <v>93</v>
      </c>
      <c r="J2105" s="3" t="s">
        <v>6939</v>
      </c>
      <c r="K2105" t="s">
        <v>39</v>
      </c>
      <c r="L2105" t="s">
        <v>6940</v>
      </c>
      <c r="M2105" t="s">
        <v>143</v>
      </c>
      <c r="N2105" t="s">
        <v>55</v>
      </c>
      <c r="O2105" s="2">
        <v>45078.177222222221</v>
      </c>
      <c r="P2105" s="2">
        <v>45078.554305555554</v>
      </c>
      <c r="Q2105">
        <v>2</v>
      </c>
      <c r="R2105" t="str">
        <f t="shared" ca="1" si="32"/>
        <v>Sara</v>
      </c>
      <c r="S2105" t="str">
        <f>IFERROR(TEXT(DATEVALUE(LEFT(Table1[[#This Row],[Date of Purchase]],10)), "MMMM"), TEXT(Table1[[#This Row],[Date of Purchase]], "MMMM"))</f>
        <v>August</v>
      </c>
      <c r="T2105" t="str">
        <f>IF(OR(
  AND(Table1[[#This Row],[Ticket Priority]]="Critical", Table1[[#This Row],[Ticket Status]]&lt;&gt;"Closed"),
  AND(Table1[[#This Row],[Ticket Priority]]="High", Table1[[#This Row],[Ticket Status]]="Open")
), "Yes", "No")</f>
        <v>No</v>
      </c>
      <c r="U2105" s="4" t="str">
        <f>IF(Table1[[#This Row],[Ticket Status]]="Closed","Yes","No")</f>
        <v>Yes</v>
      </c>
      <c r="V2105" s="4" t="str">
        <f>IF(Table1[[#This Row],[Ticket Status]]="Pending Customer Response","Yes","No")</f>
        <v>No</v>
      </c>
      <c r="W2105" s="5">
        <f ca="1">COUNTIFS(Table1[Agent_name],Table1[[#This Row],[Agent_name]],Table1[Month],Table1[[#This Row],[Month]])/160</f>
        <v>0.8</v>
      </c>
    </row>
    <row r="2106" spans="1:23" x14ac:dyDescent="0.25">
      <c r="A2106">
        <v>2105</v>
      </c>
      <c r="B2106" t="s">
        <v>3751</v>
      </c>
      <c r="C2106" t="s">
        <v>6941</v>
      </c>
      <c r="D2106">
        <v>27</v>
      </c>
      <c r="E2106" t="s">
        <v>19</v>
      </c>
      <c r="F2106" t="s">
        <v>207</v>
      </c>
      <c r="G2106" s="1">
        <v>43870</v>
      </c>
      <c r="H2106" t="s">
        <v>21</v>
      </c>
      <c r="I2106" t="s">
        <v>93</v>
      </c>
      <c r="J2106" s="3" t="s">
        <v>6942</v>
      </c>
      <c r="K2106" t="s">
        <v>39</v>
      </c>
      <c r="L2106" t="s">
        <v>6943</v>
      </c>
      <c r="M2106" t="s">
        <v>143</v>
      </c>
      <c r="N2106" t="s">
        <v>83</v>
      </c>
      <c r="O2106" s="2">
        <v>45078.605717592596</v>
      </c>
      <c r="P2106" s="2">
        <v>45078.533495370371</v>
      </c>
      <c r="Q2106">
        <v>1</v>
      </c>
      <c r="R2106" t="str">
        <f t="shared" ca="1" si="32"/>
        <v>Meera</v>
      </c>
      <c r="S2106" t="str">
        <f>IFERROR(TEXT(DATEVALUE(LEFT(Table1[[#This Row],[Date of Purchase]],10)), "MMMM"), TEXT(Table1[[#This Row],[Date of Purchase]], "MMMM"))</f>
        <v>February</v>
      </c>
      <c r="T2106" t="str">
        <f>IF(OR(
  AND(Table1[[#This Row],[Ticket Priority]]="Critical", Table1[[#This Row],[Ticket Status]]&lt;&gt;"Closed"),
  AND(Table1[[#This Row],[Ticket Priority]]="High", Table1[[#This Row],[Ticket Status]]="Open")
), "Yes", "No")</f>
        <v>No</v>
      </c>
      <c r="U2106" s="4" t="str">
        <f>IF(Table1[[#This Row],[Ticket Status]]="Closed","Yes","No")</f>
        <v>Yes</v>
      </c>
      <c r="V2106" s="4" t="str">
        <f>IF(Table1[[#This Row],[Ticket Status]]="Pending Customer Response","Yes","No")</f>
        <v>No</v>
      </c>
      <c r="W2106" s="5">
        <f ca="1">COUNTIFS(Table1[Agent_name],Table1[[#This Row],[Agent_name]],Table1[Month],Table1[[#This Row],[Month]])/160</f>
        <v>0.21249999999999999</v>
      </c>
    </row>
    <row r="2107" spans="1:23" x14ac:dyDescent="0.25">
      <c r="A2107">
        <v>2106</v>
      </c>
      <c r="B2107" t="s">
        <v>6944</v>
      </c>
      <c r="C2107" t="s">
        <v>6945</v>
      </c>
      <c r="D2107">
        <v>20</v>
      </c>
      <c r="E2107" t="s">
        <v>29</v>
      </c>
      <c r="F2107" t="s">
        <v>281</v>
      </c>
      <c r="G2107" s="1">
        <v>44334</v>
      </c>
      <c r="H2107" t="s">
        <v>45</v>
      </c>
      <c r="I2107" t="s">
        <v>113</v>
      </c>
      <c r="J2107" s="3" t="s">
        <v>6946</v>
      </c>
      <c r="K2107" t="s">
        <v>62</v>
      </c>
      <c r="M2107" t="s">
        <v>89</v>
      </c>
      <c r="N2107" t="s">
        <v>83</v>
      </c>
      <c r="Q2107">
        <v>5</v>
      </c>
      <c r="R2107" t="str">
        <f t="shared" ca="1" si="32"/>
        <v>Sara</v>
      </c>
      <c r="S2107" t="str">
        <f>IFERROR(TEXT(DATEVALUE(LEFT(Table1[[#This Row],[Date of Purchase]],10)), "MMMM"), TEXT(Table1[[#This Row],[Date of Purchase]], "MMMM"))</f>
        <v>May</v>
      </c>
      <c r="T2107" t="str">
        <f>IF(OR(
  AND(Table1[[#This Row],[Ticket Priority]]="Critical", Table1[[#This Row],[Ticket Status]]&lt;&gt;"Closed"),
  AND(Table1[[#This Row],[Ticket Priority]]="High", Table1[[#This Row],[Ticket Status]]="Open")
), "Yes", "No")</f>
        <v>Yes</v>
      </c>
      <c r="U2107" s="4" t="str">
        <f>IF(Table1[[#This Row],[Ticket Status]]="Closed","Yes","No")</f>
        <v>No</v>
      </c>
      <c r="V2107" s="4" t="str">
        <f>IF(Table1[[#This Row],[Ticket Status]]="Pending Customer Response","Yes","No")</f>
        <v>No</v>
      </c>
      <c r="W2107" s="5">
        <f ca="1">COUNTIFS(Table1[Agent_name],Table1[[#This Row],[Agent_name]],Table1[Month],Table1[[#This Row],[Month]])/160</f>
        <v>0.64375000000000004</v>
      </c>
    </row>
    <row r="2108" spans="1:23" x14ac:dyDescent="0.25">
      <c r="A2108">
        <v>2107</v>
      </c>
      <c r="B2108" t="s">
        <v>6947</v>
      </c>
      <c r="C2108" t="s">
        <v>6948</v>
      </c>
      <c r="D2108">
        <v>46</v>
      </c>
      <c r="E2108" t="s">
        <v>29</v>
      </c>
      <c r="F2108" t="s">
        <v>36</v>
      </c>
      <c r="G2108" s="1">
        <v>44242</v>
      </c>
      <c r="H2108" t="s">
        <v>67</v>
      </c>
      <c r="I2108" t="s">
        <v>67</v>
      </c>
      <c r="J2108" s="3" t="s">
        <v>6949</v>
      </c>
      <c r="K2108" t="s">
        <v>39</v>
      </c>
      <c r="L2108" t="s">
        <v>6950</v>
      </c>
      <c r="M2108" t="s">
        <v>143</v>
      </c>
      <c r="N2108" t="s">
        <v>26</v>
      </c>
      <c r="O2108" s="2">
        <v>45078.303668981483</v>
      </c>
      <c r="P2108" s="2">
        <v>45078.092557870368</v>
      </c>
      <c r="Q2108">
        <v>1</v>
      </c>
      <c r="R2108" t="str">
        <f t="shared" ca="1" si="32"/>
        <v>Aisha</v>
      </c>
      <c r="S2108" t="str">
        <f>IFERROR(TEXT(DATEVALUE(LEFT(Table1[[#This Row],[Date of Purchase]],10)), "MMMM"), TEXT(Table1[[#This Row],[Date of Purchase]], "MMMM"))</f>
        <v>February</v>
      </c>
      <c r="T2108" t="str">
        <f>IF(OR(
  AND(Table1[[#This Row],[Ticket Priority]]="Critical", Table1[[#This Row],[Ticket Status]]&lt;&gt;"Closed"),
  AND(Table1[[#This Row],[Ticket Priority]]="High", Table1[[#This Row],[Ticket Status]]="Open")
), "Yes", "No")</f>
        <v>No</v>
      </c>
      <c r="U2108" s="4" t="str">
        <f>IF(Table1[[#This Row],[Ticket Status]]="Closed","Yes","No")</f>
        <v>Yes</v>
      </c>
      <c r="V2108" s="4" t="str">
        <f>IF(Table1[[#This Row],[Ticket Status]]="Pending Customer Response","Yes","No")</f>
        <v>No</v>
      </c>
      <c r="W2108" s="5">
        <f ca="1">COUNTIFS(Table1[Agent_name],Table1[[#This Row],[Agent_name]],Table1[Month],Table1[[#This Row],[Month]])/160</f>
        <v>0.85624999999999996</v>
      </c>
    </row>
    <row r="2109" spans="1:23" x14ac:dyDescent="0.25">
      <c r="A2109">
        <v>2108</v>
      </c>
      <c r="B2109" t="s">
        <v>6951</v>
      </c>
      <c r="C2109" t="s">
        <v>6952</v>
      </c>
      <c r="D2109">
        <v>54</v>
      </c>
      <c r="E2109" t="s">
        <v>29</v>
      </c>
      <c r="F2109" t="s">
        <v>211</v>
      </c>
      <c r="G2109" s="1">
        <v>44287</v>
      </c>
      <c r="H2109" t="s">
        <v>67</v>
      </c>
      <c r="I2109" t="s">
        <v>141</v>
      </c>
      <c r="J2109" s="3" t="s">
        <v>6953</v>
      </c>
      <c r="K2109" t="s">
        <v>24</v>
      </c>
      <c r="M2109" t="s">
        <v>89</v>
      </c>
      <c r="N2109" t="s">
        <v>26</v>
      </c>
      <c r="O2109" s="2">
        <v>45078.607847222222</v>
      </c>
      <c r="Q2109">
        <v>5</v>
      </c>
      <c r="R2109" t="str">
        <f t="shared" ca="1" si="32"/>
        <v>Neha</v>
      </c>
      <c r="S2109" t="str">
        <f>IFERROR(TEXT(DATEVALUE(LEFT(Table1[[#This Row],[Date of Purchase]],10)), "MMMM"), TEXT(Table1[[#This Row],[Date of Purchase]], "MMMM"))</f>
        <v>April</v>
      </c>
      <c r="T2109" t="str">
        <f>IF(OR(
  AND(Table1[[#This Row],[Ticket Priority]]="Critical", Table1[[#This Row],[Ticket Status]]&lt;&gt;"Closed"),
  AND(Table1[[#This Row],[Ticket Priority]]="High", Table1[[#This Row],[Ticket Status]]="Open")
), "Yes", "No")</f>
        <v>No</v>
      </c>
      <c r="U2109" s="4" t="str">
        <f>IF(Table1[[#This Row],[Ticket Status]]="Closed","Yes","No")</f>
        <v>No</v>
      </c>
      <c r="V2109" s="4" t="str">
        <f>IF(Table1[[#This Row],[Ticket Status]]="Pending Customer Response","Yes","No")</f>
        <v>Yes</v>
      </c>
      <c r="W2109" s="5">
        <f ca="1">COUNTIFS(Table1[Agent_name],Table1[[#This Row],[Agent_name]],Table1[Month],Table1[[#This Row],[Month]])/160</f>
        <v>0.28749999999999998</v>
      </c>
    </row>
    <row r="2110" spans="1:23" x14ac:dyDescent="0.25">
      <c r="A2110">
        <v>2109</v>
      </c>
      <c r="B2110" t="s">
        <v>6954</v>
      </c>
      <c r="C2110" t="s">
        <v>6955</v>
      </c>
      <c r="D2110">
        <v>67</v>
      </c>
      <c r="E2110" t="s">
        <v>29</v>
      </c>
      <c r="F2110" t="s">
        <v>76</v>
      </c>
      <c r="G2110" s="1">
        <v>43983</v>
      </c>
      <c r="H2110" t="s">
        <v>66</v>
      </c>
      <c r="I2110" t="s">
        <v>77</v>
      </c>
      <c r="J2110" s="3" t="s">
        <v>6956</v>
      </c>
      <c r="K2110" t="s">
        <v>62</v>
      </c>
      <c r="M2110" t="s">
        <v>89</v>
      </c>
      <c r="N2110" t="s">
        <v>26</v>
      </c>
      <c r="Q2110">
        <v>5</v>
      </c>
      <c r="R2110" t="str">
        <f t="shared" ca="1" si="32"/>
        <v>Ravi</v>
      </c>
      <c r="S2110" t="str">
        <f>IFERROR(TEXT(DATEVALUE(LEFT(Table1[[#This Row],[Date of Purchase]],10)), "MMMM"), TEXT(Table1[[#This Row],[Date of Purchase]], "MMMM"))</f>
        <v>June</v>
      </c>
      <c r="T2110" t="str">
        <f>IF(OR(
  AND(Table1[[#This Row],[Ticket Priority]]="Critical", Table1[[#This Row],[Ticket Status]]&lt;&gt;"Closed"),
  AND(Table1[[#This Row],[Ticket Priority]]="High", Table1[[#This Row],[Ticket Status]]="Open")
), "Yes", "No")</f>
        <v>Yes</v>
      </c>
      <c r="U2110" s="4" t="str">
        <f>IF(Table1[[#This Row],[Ticket Status]]="Closed","Yes","No")</f>
        <v>No</v>
      </c>
      <c r="V2110" s="4" t="str">
        <f>IF(Table1[[#This Row],[Ticket Status]]="Pending Customer Response","Yes","No")</f>
        <v>No</v>
      </c>
      <c r="W2110" s="5">
        <f ca="1">COUNTIFS(Table1[Agent_name],Table1[[#This Row],[Agent_name]],Table1[Month],Table1[[#This Row],[Month]])/160</f>
        <v>0.58125000000000004</v>
      </c>
    </row>
    <row r="2111" spans="1:23" x14ac:dyDescent="0.25">
      <c r="A2111">
        <v>2110</v>
      </c>
      <c r="B2111" t="s">
        <v>6957</v>
      </c>
      <c r="C2111" t="s">
        <v>6958</v>
      </c>
      <c r="D2111">
        <v>45</v>
      </c>
      <c r="E2111" t="s">
        <v>58</v>
      </c>
      <c r="F2111" t="s">
        <v>65</v>
      </c>
      <c r="G2111" s="1">
        <v>44398</v>
      </c>
      <c r="H2111" t="s">
        <v>66</v>
      </c>
      <c r="I2111" t="s">
        <v>177</v>
      </c>
      <c r="J2111" s="3" t="s">
        <v>6959</v>
      </c>
      <c r="K2111" t="s">
        <v>39</v>
      </c>
      <c r="L2111" t="s">
        <v>6960</v>
      </c>
      <c r="M2111" t="s">
        <v>41</v>
      </c>
      <c r="N2111" t="s">
        <v>83</v>
      </c>
      <c r="O2111" s="2">
        <v>45078.930104166669</v>
      </c>
      <c r="P2111" s="2">
        <v>45078.937048611115</v>
      </c>
      <c r="Q2111">
        <v>4</v>
      </c>
      <c r="R2111" t="str">
        <f t="shared" ca="1" si="32"/>
        <v>Sara</v>
      </c>
      <c r="S2111" t="str">
        <f>IFERROR(TEXT(DATEVALUE(LEFT(Table1[[#This Row],[Date of Purchase]],10)), "MMMM"), TEXT(Table1[[#This Row],[Date of Purchase]], "MMMM"))</f>
        <v>July</v>
      </c>
      <c r="T2111" t="str">
        <f>IF(OR(
  AND(Table1[[#This Row],[Ticket Priority]]="Critical", Table1[[#This Row],[Ticket Status]]&lt;&gt;"Closed"),
  AND(Table1[[#This Row],[Ticket Priority]]="High", Table1[[#This Row],[Ticket Status]]="Open")
), "Yes", "No")</f>
        <v>No</v>
      </c>
      <c r="U2111" s="4" t="str">
        <f>IF(Table1[[#This Row],[Ticket Status]]="Closed","Yes","No")</f>
        <v>Yes</v>
      </c>
      <c r="V2111" s="4" t="str">
        <f>IF(Table1[[#This Row],[Ticket Status]]="Pending Customer Response","Yes","No")</f>
        <v>No</v>
      </c>
      <c r="W2111" s="5">
        <f ca="1">COUNTIFS(Table1[Agent_name],Table1[[#This Row],[Agent_name]],Table1[Month],Table1[[#This Row],[Month]])/160</f>
        <v>0.6875</v>
      </c>
    </row>
    <row r="2112" spans="1:23" x14ac:dyDescent="0.25">
      <c r="A2112">
        <v>2111</v>
      </c>
      <c r="B2112" t="s">
        <v>6961</v>
      </c>
      <c r="C2112" t="s">
        <v>6962</v>
      </c>
      <c r="D2112">
        <v>53</v>
      </c>
      <c r="E2112" t="s">
        <v>19</v>
      </c>
      <c r="F2112" t="s">
        <v>92</v>
      </c>
      <c r="G2112" s="1">
        <v>43877</v>
      </c>
      <c r="H2112" t="s">
        <v>21</v>
      </c>
      <c r="I2112" t="s">
        <v>22</v>
      </c>
      <c r="J2112" s="3" t="s">
        <v>6963</v>
      </c>
      <c r="K2112" t="s">
        <v>62</v>
      </c>
      <c r="M2112" t="s">
        <v>143</v>
      </c>
      <c r="N2112" t="s">
        <v>83</v>
      </c>
      <c r="Q2112">
        <v>5</v>
      </c>
      <c r="R2112" t="str">
        <f t="shared" ca="1" si="32"/>
        <v>Divya</v>
      </c>
      <c r="S2112" t="str">
        <f>IFERROR(TEXT(DATEVALUE(LEFT(Table1[[#This Row],[Date of Purchase]],10)), "MMMM"), TEXT(Table1[[#This Row],[Date of Purchase]], "MMMM"))</f>
        <v>February</v>
      </c>
      <c r="T2112" t="str">
        <f>IF(OR(
  AND(Table1[[#This Row],[Ticket Priority]]="Critical", Table1[[#This Row],[Ticket Status]]&lt;&gt;"Closed"),
  AND(Table1[[#This Row],[Ticket Priority]]="High", Table1[[#This Row],[Ticket Status]]="Open")
), "Yes", "No")</f>
        <v>No</v>
      </c>
      <c r="U2112" s="4" t="str">
        <f>IF(Table1[[#This Row],[Ticket Status]]="Closed","Yes","No")</f>
        <v>No</v>
      </c>
      <c r="V2112" s="4" t="str">
        <f>IF(Table1[[#This Row],[Ticket Status]]="Pending Customer Response","Yes","No")</f>
        <v>No</v>
      </c>
      <c r="W2112" s="5">
        <f ca="1">COUNTIFS(Table1[Agent_name],Table1[[#This Row],[Agent_name]],Table1[Month],Table1[[#This Row],[Month]])/160</f>
        <v>0.25624999999999998</v>
      </c>
    </row>
    <row r="2113" spans="1:23" x14ac:dyDescent="0.25">
      <c r="A2113">
        <v>2112</v>
      </c>
      <c r="B2113" t="s">
        <v>6964</v>
      </c>
      <c r="C2113" t="s">
        <v>6965</v>
      </c>
      <c r="D2113">
        <v>36</v>
      </c>
      <c r="E2113" t="s">
        <v>58</v>
      </c>
      <c r="F2113" t="s">
        <v>383</v>
      </c>
      <c r="G2113" s="1">
        <v>44022</v>
      </c>
      <c r="H2113" t="s">
        <v>67</v>
      </c>
      <c r="I2113" t="s">
        <v>93</v>
      </c>
      <c r="J2113" s="3" t="s">
        <v>6966</v>
      </c>
      <c r="K2113" t="s">
        <v>24</v>
      </c>
      <c r="M2113" t="s">
        <v>25</v>
      </c>
      <c r="N2113" t="s">
        <v>26</v>
      </c>
      <c r="O2113" s="2">
        <v>45078.187777777777</v>
      </c>
      <c r="Q2113">
        <v>5</v>
      </c>
      <c r="R2113" t="str">
        <f t="shared" ca="1" si="32"/>
        <v>Arjun</v>
      </c>
      <c r="S2113" t="str">
        <f>IFERROR(TEXT(DATEVALUE(LEFT(Table1[[#This Row],[Date of Purchase]],10)), "MMMM"), TEXT(Table1[[#This Row],[Date of Purchase]], "MMMM"))</f>
        <v>July</v>
      </c>
      <c r="T2113" t="str">
        <f>IF(OR(
  AND(Table1[[#This Row],[Ticket Priority]]="Critical", Table1[[#This Row],[Ticket Status]]&lt;&gt;"Closed"),
  AND(Table1[[#This Row],[Ticket Priority]]="High", Table1[[#This Row],[Ticket Status]]="Open")
), "Yes", "No")</f>
        <v>Yes</v>
      </c>
      <c r="U2113" s="4" t="str">
        <f>IF(Table1[[#This Row],[Ticket Status]]="Closed","Yes","No")</f>
        <v>No</v>
      </c>
      <c r="V2113" s="4" t="str">
        <f>IF(Table1[[#This Row],[Ticket Status]]="Pending Customer Response","Yes","No")</f>
        <v>Yes</v>
      </c>
      <c r="W2113" s="5">
        <f ca="1">COUNTIFS(Table1[Agent_name],Table1[[#This Row],[Agent_name]],Table1[Month],Table1[[#This Row],[Month]])/160</f>
        <v>0.2</v>
      </c>
    </row>
    <row r="2114" spans="1:23" x14ac:dyDescent="0.25">
      <c r="A2114">
        <v>2113</v>
      </c>
      <c r="B2114" t="s">
        <v>6967</v>
      </c>
      <c r="C2114" t="s">
        <v>6968</v>
      </c>
      <c r="D2114">
        <v>31</v>
      </c>
      <c r="E2114" t="s">
        <v>58</v>
      </c>
      <c r="F2114" t="s">
        <v>485</v>
      </c>
      <c r="G2114" s="1">
        <v>44302</v>
      </c>
      <c r="H2114" t="s">
        <v>67</v>
      </c>
      <c r="I2114" t="s">
        <v>52</v>
      </c>
      <c r="J2114" s="3" t="s">
        <v>6969</v>
      </c>
      <c r="K2114" t="s">
        <v>24</v>
      </c>
      <c r="M2114" t="s">
        <v>143</v>
      </c>
      <c r="N2114" t="s">
        <v>55</v>
      </c>
      <c r="O2114" s="2">
        <v>45078.878750000003</v>
      </c>
      <c r="Q2114">
        <v>5</v>
      </c>
      <c r="R2114" t="str">
        <f t="shared" ref="R2114:R2177" ca="1" si="33">CHOOSE(
RANDBETWEEN(1,20),
"Aisha","Aisha","Aisha","Aisha",
"Ravi","Ravi","Ravi",
"Sara","Sara","Sara",
"Mohit","Mohit",
"Priya","Priya",
"Arjun",
"Neha","Rahul","Divya","Karan","Meera","Sanjay"
)</f>
        <v>Aisha</v>
      </c>
      <c r="S2114" t="str">
        <f>IFERROR(TEXT(DATEVALUE(LEFT(Table1[[#This Row],[Date of Purchase]],10)), "MMMM"), TEXT(Table1[[#This Row],[Date of Purchase]], "MMMM"))</f>
        <v>April</v>
      </c>
      <c r="T2114" t="str">
        <f>IF(OR(
  AND(Table1[[#This Row],[Ticket Priority]]="Critical", Table1[[#This Row],[Ticket Status]]&lt;&gt;"Closed"),
  AND(Table1[[#This Row],[Ticket Priority]]="High", Table1[[#This Row],[Ticket Status]]="Open")
), "Yes", "No")</f>
        <v>No</v>
      </c>
      <c r="U2114" s="4" t="str">
        <f>IF(Table1[[#This Row],[Ticket Status]]="Closed","Yes","No")</f>
        <v>No</v>
      </c>
      <c r="V2114" s="4" t="str">
        <f>IF(Table1[[#This Row],[Ticket Status]]="Pending Customer Response","Yes","No")</f>
        <v>Yes</v>
      </c>
      <c r="W2114" s="5">
        <f ca="1">COUNTIFS(Table1[Agent_name],Table1[[#This Row],[Agent_name]],Table1[Month],Table1[[#This Row],[Month]])/160</f>
        <v>0.81874999999999998</v>
      </c>
    </row>
    <row r="2115" spans="1:23" x14ac:dyDescent="0.25">
      <c r="A2115">
        <v>2114</v>
      </c>
      <c r="B2115" t="s">
        <v>6970</v>
      </c>
      <c r="C2115" t="s">
        <v>6971</v>
      </c>
      <c r="D2115">
        <v>69</v>
      </c>
      <c r="E2115" t="s">
        <v>19</v>
      </c>
      <c r="F2115" t="s">
        <v>397</v>
      </c>
      <c r="G2115" s="1">
        <v>43885</v>
      </c>
      <c r="H2115" t="s">
        <v>66</v>
      </c>
      <c r="I2115" t="s">
        <v>99</v>
      </c>
      <c r="J2115" s="3" t="s">
        <v>6972</v>
      </c>
      <c r="K2115" t="s">
        <v>62</v>
      </c>
      <c r="M2115" t="s">
        <v>89</v>
      </c>
      <c r="N2115" t="s">
        <v>83</v>
      </c>
      <c r="Q2115">
        <v>5</v>
      </c>
      <c r="R2115" t="str">
        <f t="shared" ca="1" si="33"/>
        <v>Sara</v>
      </c>
      <c r="S2115" t="str">
        <f>IFERROR(TEXT(DATEVALUE(LEFT(Table1[[#This Row],[Date of Purchase]],10)), "MMMM"), TEXT(Table1[[#This Row],[Date of Purchase]], "MMMM"))</f>
        <v>February</v>
      </c>
      <c r="T2115" t="str">
        <f>IF(OR(
  AND(Table1[[#This Row],[Ticket Priority]]="Critical", Table1[[#This Row],[Ticket Status]]&lt;&gt;"Closed"),
  AND(Table1[[#This Row],[Ticket Priority]]="High", Table1[[#This Row],[Ticket Status]]="Open")
), "Yes", "No")</f>
        <v>Yes</v>
      </c>
      <c r="U2115" s="4" t="str">
        <f>IF(Table1[[#This Row],[Ticket Status]]="Closed","Yes","No")</f>
        <v>No</v>
      </c>
      <c r="V2115" s="4" t="str">
        <f>IF(Table1[[#This Row],[Ticket Status]]="Pending Customer Response","Yes","No")</f>
        <v>No</v>
      </c>
      <c r="W2115" s="5">
        <f ca="1">COUNTIFS(Table1[Agent_name],Table1[[#This Row],[Agent_name]],Table1[Month],Table1[[#This Row],[Month]])/160</f>
        <v>0.65625</v>
      </c>
    </row>
    <row r="2116" spans="1:23" x14ac:dyDescent="0.25">
      <c r="A2116">
        <v>2115</v>
      </c>
      <c r="B2116" t="s">
        <v>6973</v>
      </c>
      <c r="C2116" t="s">
        <v>6974</v>
      </c>
      <c r="D2116">
        <v>36</v>
      </c>
      <c r="E2116" t="s">
        <v>58</v>
      </c>
      <c r="F2116" t="s">
        <v>397</v>
      </c>
      <c r="G2116" s="1">
        <v>43967</v>
      </c>
      <c r="H2116" t="s">
        <v>45</v>
      </c>
      <c r="I2116" t="s">
        <v>141</v>
      </c>
      <c r="J2116" s="3" t="s">
        <v>6975</v>
      </c>
      <c r="K2116" t="s">
        <v>24</v>
      </c>
      <c r="M2116" t="s">
        <v>41</v>
      </c>
      <c r="N2116" t="s">
        <v>83</v>
      </c>
      <c r="O2116" s="2">
        <v>45078.864907407406</v>
      </c>
      <c r="Q2116">
        <v>5</v>
      </c>
      <c r="R2116" t="str">
        <f t="shared" ca="1" si="33"/>
        <v>Sara</v>
      </c>
      <c r="S2116" t="str">
        <f>IFERROR(TEXT(DATEVALUE(LEFT(Table1[[#This Row],[Date of Purchase]],10)), "MMMM"), TEXT(Table1[[#This Row],[Date of Purchase]], "MMMM"))</f>
        <v>May</v>
      </c>
      <c r="T2116" t="str">
        <f>IF(OR(
  AND(Table1[[#This Row],[Ticket Priority]]="Critical", Table1[[#This Row],[Ticket Status]]&lt;&gt;"Closed"),
  AND(Table1[[#This Row],[Ticket Priority]]="High", Table1[[#This Row],[Ticket Status]]="Open")
), "Yes", "No")</f>
        <v>No</v>
      </c>
      <c r="U2116" s="4" t="str">
        <f>IF(Table1[[#This Row],[Ticket Status]]="Closed","Yes","No")</f>
        <v>No</v>
      </c>
      <c r="V2116" s="4" t="str">
        <f>IF(Table1[[#This Row],[Ticket Status]]="Pending Customer Response","Yes","No")</f>
        <v>Yes</v>
      </c>
      <c r="W2116" s="5">
        <f ca="1">COUNTIFS(Table1[Agent_name],Table1[[#This Row],[Agent_name]],Table1[Month],Table1[[#This Row],[Month]])/160</f>
        <v>0.64375000000000004</v>
      </c>
    </row>
    <row r="2117" spans="1:23" x14ac:dyDescent="0.25">
      <c r="A2117">
        <v>2116</v>
      </c>
      <c r="B2117" t="s">
        <v>6976</v>
      </c>
      <c r="C2117" t="s">
        <v>6977</v>
      </c>
      <c r="D2117">
        <v>67</v>
      </c>
      <c r="E2117" t="s">
        <v>58</v>
      </c>
      <c r="F2117" t="s">
        <v>76</v>
      </c>
      <c r="G2117" s="1">
        <v>44132</v>
      </c>
      <c r="H2117" t="s">
        <v>67</v>
      </c>
      <c r="I2117" t="s">
        <v>31</v>
      </c>
      <c r="J2117" s="3" t="s">
        <v>6978</v>
      </c>
      <c r="K2117" t="s">
        <v>39</v>
      </c>
      <c r="L2117" t="s">
        <v>6979</v>
      </c>
      <c r="M2117" t="s">
        <v>41</v>
      </c>
      <c r="N2117" t="s">
        <v>26</v>
      </c>
      <c r="O2117" s="2">
        <v>45078.180891203701</v>
      </c>
      <c r="P2117" s="2">
        <v>45078.403807870367</v>
      </c>
      <c r="Q2117">
        <v>3</v>
      </c>
      <c r="R2117" t="str">
        <f t="shared" ca="1" si="33"/>
        <v>Karan</v>
      </c>
      <c r="S2117" t="str">
        <f>IFERROR(TEXT(DATEVALUE(LEFT(Table1[[#This Row],[Date of Purchase]],10)), "MMMM"), TEXT(Table1[[#This Row],[Date of Purchase]], "MMMM"))</f>
        <v>October</v>
      </c>
      <c r="T2117" t="str">
        <f>IF(OR(
  AND(Table1[[#This Row],[Ticket Priority]]="Critical", Table1[[#This Row],[Ticket Status]]&lt;&gt;"Closed"),
  AND(Table1[[#This Row],[Ticket Priority]]="High", Table1[[#This Row],[Ticket Status]]="Open")
), "Yes", "No")</f>
        <v>No</v>
      </c>
      <c r="U2117" s="4" t="str">
        <f>IF(Table1[[#This Row],[Ticket Status]]="Closed","Yes","No")</f>
        <v>Yes</v>
      </c>
      <c r="V2117" s="4" t="str">
        <f>IF(Table1[[#This Row],[Ticket Status]]="Pending Customer Response","Yes","No")</f>
        <v>No</v>
      </c>
      <c r="W2117" s="5">
        <f ca="1">COUNTIFS(Table1[Agent_name],Table1[[#This Row],[Agent_name]],Table1[Month],Table1[[#This Row],[Month]])/160</f>
        <v>0.21249999999999999</v>
      </c>
    </row>
    <row r="2118" spans="1:23" x14ac:dyDescent="0.25">
      <c r="A2118">
        <v>2117</v>
      </c>
      <c r="B2118" t="s">
        <v>6980</v>
      </c>
      <c r="C2118" t="s">
        <v>6981</v>
      </c>
      <c r="D2118">
        <v>49</v>
      </c>
      <c r="E2118" t="s">
        <v>19</v>
      </c>
      <c r="F2118" t="s">
        <v>699</v>
      </c>
      <c r="G2118" s="1">
        <v>44258</v>
      </c>
      <c r="H2118" t="s">
        <v>21</v>
      </c>
      <c r="I2118" t="s">
        <v>77</v>
      </c>
      <c r="J2118" s="3" t="s">
        <v>6982</v>
      </c>
      <c r="K2118" t="s">
        <v>62</v>
      </c>
      <c r="M2118" t="s">
        <v>25</v>
      </c>
      <c r="N2118" t="s">
        <v>33</v>
      </c>
      <c r="Q2118">
        <v>5</v>
      </c>
      <c r="R2118" t="str">
        <f t="shared" ca="1" si="33"/>
        <v>Mohit</v>
      </c>
      <c r="S2118" t="str">
        <f>IFERROR(TEXT(DATEVALUE(LEFT(Table1[[#This Row],[Date of Purchase]],10)), "MMMM"), TEXT(Table1[[#This Row],[Date of Purchase]], "MMMM"))</f>
        <v>March</v>
      </c>
      <c r="T2118" t="str">
        <f>IF(OR(
  AND(Table1[[#This Row],[Ticket Priority]]="Critical", Table1[[#This Row],[Ticket Status]]&lt;&gt;"Closed"),
  AND(Table1[[#This Row],[Ticket Priority]]="High", Table1[[#This Row],[Ticket Status]]="Open")
), "Yes", "No")</f>
        <v>Yes</v>
      </c>
      <c r="U2118" s="4" t="str">
        <f>IF(Table1[[#This Row],[Ticket Status]]="Closed","Yes","No")</f>
        <v>No</v>
      </c>
      <c r="V2118" s="4" t="str">
        <f>IF(Table1[[#This Row],[Ticket Status]]="Pending Customer Response","Yes","No")</f>
        <v>No</v>
      </c>
      <c r="W2118" s="5">
        <f ca="1">COUNTIFS(Table1[Agent_name],Table1[[#This Row],[Agent_name]],Table1[Month],Table1[[#This Row],[Month]])/160</f>
        <v>0.45624999999999999</v>
      </c>
    </row>
    <row r="2119" spans="1:23" x14ac:dyDescent="0.25">
      <c r="A2119">
        <v>2118</v>
      </c>
      <c r="B2119" t="s">
        <v>6983</v>
      </c>
      <c r="C2119" t="s">
        <v>6984</v>
      </c>
      <c r="D2119">
        <v>50</v>
      </c>
      <c r="E2119" t="s">
        <v>29</v>
      </c>
      <c r="F2119" t="s">
        <v>431</v>
      </c>
      <c r="G2119" s="1">
        <v>43927</v>
      </c>
      <c r="H2119" t="s">
        <v>21</v>
      </c>
      <c r="I2119" t="s">
        <v>72</v>
      </c>
      <c r="J2119" s="3" t="s">
        <v>6985</v>
      </c>
      <c r="K2119" t="s">
        <v>62</v>
      </c>
      <c r="M2119" t="s">
        <v>89</v>
      </c>
      <c r="N2119" t="s">
        <v>55</v>
      </c>
      <c r="Q2119">
        <v>5</v>
      </c>
      <c r="R2119" t="str">
        <f t="shared" ca="1" si="33"/>
        <v>Neha</v>
      </c>
      <c r="S2119" t="str">
        <f>IFERROR(TEXT(DATEVALUE(LEFT(Table1[[#This Row],[Date of Purchase]],10)), "MMMM"), TEXT(Table1[[#This Row],[Date of Purchase]], "MMMM"))</f>
        <v>April</v>
      </c>
      <c r="T2119" t="str">
        <f>IF(OR(
  AND(Table1[[#This Row],[Ticket Priority]]="Critical", Table1[[#This Row],[Ticket Status]]&lt;&gt;"Closed"),
  AND(Table1[[#This Row],[Ticket Priority]]="High", Table1[[#This Row],[Ticket Status]]="Open")
), "Yes", "No")</f>
        <v>Yes</v>
      </c>
      <c r="U2119" s="4" t="str">
        <f>IF(Table1[[#This Row],[Ticket Status]]="Closed","Yes","No")</f>
        <v>No</v>
      </c>
      <c r="V2119" s="4" t="str">
        <f>IF(Table1[[#This Row],[Ticket Status]]="Pending Customer Response","Yes","No")</f>
        <v>No</v>
      </c>
      <c r="W2119" s="5">
        <f ca="1">COUNTIFS(Table1[Agent_name],Table1[[#This Row],[Agent_name]],Table1[Month],Table1[[#This Row],[Month]])/160</f>
        <v>0.28749999999999998</v>
      </c>
    </row>
    <row r="2120" spans="1:23" x14ac:dyDescent="0.25">
      <c r="A2120">
        <v>2119</v>
      </c>
      <c r="B2120" t="s">
        <v>6986</v>
      </c>
      <c r="C2120" t="s">
        <v>6987</v>
      </c>
      <c r="D2120">
        <v>58</v>
      </c>
      <c r="E2120" t="s">
        <v>58</v>
      </c>
      <c r="F2120" t="s">
        <v>699</v>
      </c>
      <c r="G2120" s="1">
        <v>44392</v>
      </c>
      <c r="H2120" t="s">
        <v>45</v>
      </c>
      <c r="I2120" t="s">
        <v>93</v>
      </c>
      <c r="J2120" s="3" t="s">
        <v>6988</v>
      </c>
      <c r="K2120" t="s">
        <v>24</v>
      </c>
      <c r="M2120" t="s">
        <v>41</v>
      </c>
      <c r="N2120" t="s">
        <v>33</v>
      </c>
      <c r="O2120" s="2">
        <v>45078.101782407408</v>
      </c>
      <c r="Q2120">
        <v>5</v>
      </c>
      <c r="R2120" t="str">
        <f t="shared" ca="1" si="33"/>
        <v>Sara</v>
      </c>
      <c r="S2120" t="str">
        <f>IFERROR(TEXT(DATEVALUE(LEFT(Table1[[#This Row],[Date of Purchase]],10)), "MMMM"), TEXT(Table1[[#This Row],[Date of Purchase]], "MMMM"))</f>
        <v>July</v>
      </c>
      <c r="T2120" t="str">
        <f>IF(OR(
  AND(Table1[[#This Row],[Ticket Priority]]="Critical", Table1[[#This Row],[Ticket Status]]&lt;&gt;"Closed"),
  AND(Table1[[#This Row],[Ticket Priority]]="High", Table1[[#This Row],[Ticket Status]]="Open")
), "Yes", "No")</f>
        <v>No</v>
      </c>
      <c r="U2120" s="4" t="str">
        <f>IF(Table1[[#This Row],[Ticket Status]]="Closed","Yes","No")</f>
        <v>No</v>
      </c>
      <c r="V2120" s="4" t="str">
        <f>IF(Table1[[#This Row],[Ticket Status]]="Pending Customer Response","Yes","No")</f>
        <v>Yes</v>
      </c>
      <c r="W2120" s="5">
        <f ca="1">COUNTIFS(Table1[Agent_name],Table1[[#This Row],[Agent_name]],Table1[Month],Table1[[#This Row],[Month]])/160</f>
        <v>0.6875</v>
      </c>
    </row>
    <row r="2121" spans="1:23" x14ac:dyDescent="0.25">
      <c r="A2121">
        <v>2120</v>
      </c>
      <c r="B2121" t="s">
        <v>6989</v>
      </c>
      <c r="C2121" t="s">
        <v>6990</v>
      </c>
      <c r="D2121">
        <v>60</v>
      </c>
      <c r="E2121" t="s">
        <v>58</v>
      </c>
      <c r="F2121" t="s">
        <v>655</v>
      </c>
      <c r="G2121" s="1">
        <v>44114</v>
      </c>
      <c r="H2121" t="s">
        <v>67</v>
      </c>
      <c r="I2121" t="s">
        <v>93</v>
      </c>
      <c r="J2121" s="3" t="s">
        <v>6991</v>
      </c>
      <c r="K2121" t="s">
        <v>24</v>
      </c>
      <c r="M2121" t="s">
        <v>25</v>
      </c>
      <c r="N2121" t="s">
        <v>26</v>
      </c>
      <c r="O2121" s="2">
        <v>45078.249016203707</v>
      </c>
      <c r="Q2121">
        <v>5</v>
      </c>
      <c r="R2121" t="str">
        <f t="shared" ca="1" si="33"/>
        <v>Sara</v>
      </c>
      <c r="S2121" t="str">
        <f>IFERROR(TEXT(DATEVALUE(LEFT(Table1[[#This Row],[Date of Purchase]],10)), "MMMM"), TEXT(Table1[[#This Row],[Date of Purchase]], "MMMM"))</f>
        <v>October</v>
      </c>
      <c r="T2121" t="str">
        <f>IF(OR(
  AND(Table1[[#This Row],[Ticket Priority]]="Critical", Table1[[#This Row],[Ticket Status]]&lt;&gt;"Closed"),
  AND(Table1[[#This Row],[Ticket Priority]]="High", Table1[[#This Row],[Ticket Status]]="Open")
), "Yes", "No")</f>
        <v>Yes</v>
      </c>
      <c r="U2121" s="4" t="str">
        <f>IF(Table1[[#This Row],[Ticket Status]]="Closed","Yes","No")</f>
        <v>No</v>
      </c>
      <c r="V2121" s="4" t="str">
        <f>IF(Table1[[#This Row],[Ticket Status]]="Pending Customer Response","Yes","No")</f>
        <v>Yes</v>
      </c>
      <c r="W2121" s="5">
        <f ca="1">COUNTIFS(Table1[Agent_name],Table1[[#This Row],[Agent_name]],Table1[Month],Table1[[#This Row],[Month]])/160</f>
        <v>0.66874999999999996</v>
      </c>
    </row>
    <row r="2122" spans="1:23" x14ac:dyDescent="0.25">
      <c r="A2122">
        <v>2121</v>
      </c>
      <c r="B2122" t="s">
        <v>6992</v>
      </c>
      <c r="C2122" t="s">
        <v>6993</v>
      </c>
      <c r="D2122">
        <v>38</v>
      </c>
      <c r="E2122" t="s">
        <v>29</v>
      </c>
      <c r="F2122" t="s">
        <v>281</v>
      </c>
      <c r="G2122" s="1">
        <v>43897</v>
      </c>
      <c r="H2122" t="s">
        <v>66</v>
      </c>
      <c r="I2122" t="s">
        <v>177</v>
      </c>
      <c r="J2122" s="3" t="s">
        <v>6994</v>
      </c>
      <c r="K2122" t="s">
        <v>62</v>
      </c>
      <c r="M2122" t="s">
        <v>89</v>
      </c>
      <c r="N2122" t="s">
        <v>55</v>
      </c>
      <c r="Q2122">
        <v>5</v>
      </c>
      <c r="R2122" t="str">
        <f t="shared" ca="1" si="33"/>
        <v>Mohit</v>
      </c>
      <c r="S2122" t="str">
        <f>IFERROR(TEXT(DATEVALUE(LEFT(Table1[[#This Row],[Date of Purchase]],10)), "MMMM"), TEXT(Table1[[#This Row],[Date of Purchase]], "MMMM"))</f>
        <v>March</v>
      </c>
      <c r="T2122" t="str">
        <f>IF(OR(
  AND(Table1[[#This Row],[Ticket Priority]]="Critical", Table1[[#This Row],[Ticket Status]]&lt;&gt;"Closed"),
  AND(Table1[[#This Row],[Ticket Priority]]="High", Table1[[#This Row],[Ticket Status]]="Open")
), "Yes", "No")</f>
        <v>Yes</v>
      </c>
      <c r="U2122" s="4" t="str">
        <f>IF(Table1[[#This Row],[Ticket Status]]="Closed","Yes","No")</f>
        <v>No</v>
      </c>
      <c r="V2122" s="4" t="str">
        <f>IF(Table1[[#This Row],[Ticket Status]]="Pending Customer Response","Yes","No")</f>
        <v>No</v>
      </c>
      <c r="W2122" s="5">
        <f ca="1">COUNTIFS(Table1[Agent_name],Table1[[#This Row],[Agent_name]],Table1[Month],Table1[[#This Row],[Month]])/160</f>
        <v>0.45624999999999999</v>
      </c>
    </row>
    <row r="2123" spans="1:23" x14ac:dyDescent="0.25">
      <c r="A2123">
        <v>2122</v>
      </c>
      <c r="B2123" t="s">
        <v>6995</v>
      </c>
      <c r="C2123" t="s">
        <v>6996</v>
      </c>
      <c r="D2123">
        <v>22</v>
      </c>
      <c r="E2123" t="s">
        <v>19</v>
      </c>
      <c r="F2123" t="s">
        <v>397</v>
      </c>
      <c r="G2123" s="1">
        <v>44420</v>
      </c>
      <c r="H2123" t="s">
        <v>67</v>
      </c>
      <c r="I2123" t="s">
        <v>67</v>
      </c>
      <c r="J2123" s="3" t="s">
        <v>6997</v>
      </c>
      <c r="K2123" t="s">
        <v>24</v>
      </c>
      <c r="M2123" t="s">
        <v>25</v>
      </c>
      <c r="N2123" t="s">
        <v>33</v>
      </c>
      <c r="O2123" s="2">
        <v>45078.054618055554</v>
      </c>
      <c r="Q2123">
        <v>5</v>
      </c>
      <c r="R2123" t="str">
        <f t="shared" ca="1" si="33"/>
        <v>Sara</v>
      </c>
      <c r="S2123" t="str">
        <f>IFERROR(TEXT(DATEVALUE(LEFT(Table1[[#This Row],[Date of Purchase]],10)), "MMMM"), TEXT(Table1[[#This Row],[Date of Purchase]], "MMMM"))</f>
        <v>August</v>
      </c>
      <c r="T2123" t="str">
        <f>IF(OR(
  AND(Table1[[#This Row],[Ticket Priority]]="Critical", Table1[[#This Row],[Ticket Status]]&lt;&gt;"Closed"),
  AND(Table1[[#This Row],[Ticket Priority]]="High", Table1[[#This Row],[Ticket Status]]="Open")
), "Yes", "No")</f>
        <v>Yes</v>
      </c>
      <c r="U2123" s="4" t="str">
        <f>IF(Table1[[#This Row],[Ticket Status]]="Closed","Yes","No")</f>
        <v>No</v>
      </c>
      <c r="V2123" s="4" t="str">
        <f>IF(Table1[[#This Row],[Ticket Status]]="Pending Customer Response","Yes","No")</f>
        <v>Yes</v>
      </c>
      <c r="W2123" s="5">
        <f ca="1">COUNTIFS(Table1[Agent_name],Table1[[#This Row],[Agent_name]],Table1[Month],Table1[[#This Row],[Month]])/160</f>
        <v>0.8</v>
      </c>
    </row>
    <row r="2124" spans="1:23" x14ac:dyDescent="0.25">
      <c r="A2124">
        <v>2123</v>
      </c>
      <c r="B2124" t="s">
        <v>4122</v>
      </c>
      <c r="C2124" t="s">
        <v>6998</v>
      </c>
      <c r="D2124">
        <v>21</v>
      </c>
      <c r="E2124" t="s">
        <v>58</v>
      </c>
      <c r="F2124" t="s">
        <v>112</v>
      </c>
      <c r="G2124" s="1">
        <v>44362</v>
      </c>
      <c r="H2124" t="s">
        <v>59</v>
      </c>
      <c r="I2124" t="s">
        <v>150</v>
      </c>
      <c r="J2124" s="3" t="s">
        <v>6999</v>
      </c>
      <c r="K2124" t="s">
        <v>24</v>
      </c>
      <c r="M2124" t="s">
        <v>143</v>
      </c>
      <c r="N2124" t="s">
        <v>83</v>
      </c>
      <c r="O2124" s="2">
        <v>45078.724780092591</v>
      </c>
      <c r="Q2124">
        <v>5</v>
      </c>
      <c r="R2124" t="str">
        <f t="shared" ca="1" si="33"/>
        <v>Aisha</v>
      </c>
      <c r="S2124" t="str">
        <f>IFERROR(TEXT(DATEVALUE(LEFT(Table1[[#This Row],[Date of Purchase]],10)), "MMMM"), TEXT(Table1[[#This Row],[Date of Purchase]], "MMMM"))</f>
        <v>June</v>
      </c>
      <c r="T2124" t="str">
        <f>IF(OR(
  AND(Table1[[#This Row],[Ticket Priority]]="Critical", Table1[[#This Row],[Ticket Status]]&lt;&gt;"Closed"),
  AND(Table1[[#This Row],[Ticket Priority]]="High", Table1[[#This Row],[Ticket Status]]="Open")
), "Yes", "No")</f>
        <v>No</v>
      </c>
      <c r="U2124" s="4" t="str">
        <f>IF(Table1[[#This Row],[Ticket Status]]="Closed","Yes","No")</f>
        <v>No</v>
      </c>
      <c r="V2124" s="4" t="str">
        <f>IF(Table1[[#This Row],[Ticket Status]]="Pending Customer Response","Yes","No")</f>
        <v>Yes</v>
      </c>
      <c r="W2124" s="5">
        <f ca="1">COUNTIFS(Table1[Agent_name],Table1[[#This Row],[Agent_name]],Table1[Month],Table1[[#This Row],[Month]])/160</f>
        <v>0.89375000000000004</v>
      </c>
    </row>
    <row r="2125" spans="1:23" x14ac:dyDescent="0.25">
      <c r="A2125">
        <v>2124</v>
      </c>
      <c r="B2125" t="s">
        <v>7000</v>
      </c>
      <c r="C2125" t="s">
        <v>7001</v>
      </c>
      <c r="D2125">
        <v>65</v>
      </c>
      <c r="E2125" t="s">
        <v>58</v>
      </c>
      <c r="F2125" t="s">
        <v>81</v>
      </c>
      <c r="G2125" s="1">
        <v>44487</v>
      </c>
      <c r="H2125" t="s">
        <v>45</v>
      </c>
      <c r="I2125" t="s">
        <v>141</v>
      </c>
      <c r="J2125" s="3" t="s">
        <v>7002</v>
      </c>
      <c r="K2125" t="s">
        <v>62</v>
      </c>
      <c r="M2125" t="s">
        <v>143</v>
      </c>
      <c r="N2125" t="s">
        <v>83</v>
      </c>
      <c r="R2125" t="str">
        <f t="shared" ca="1" si="33"/>
        <v>Ravi</v>
      </c>
      <c r="S2125" t="str">
        <f>IFERROR(TEXT(DATEVALUE(LEFT(Table1[[#This Row],[Date of Purchase]],10)), "MMMM"), TEXT(Table1[[#This Row],[Date of Purchase]], "MMMM"))</f>
        <v>October</v>
      </c>
      <c r="T2125" t="str">
        <f>IF(OR(
  AND(Table1[[#This Row],[Ticket Priority]]="Critical", Table1[[#This Row],[Ticket Status]]&lt;&gt;"Closed"),
  AND(Table1[[#This Row],[Ticket Priority]]="High", Table1[[#This Row],[Ticket Status]]="Open")
), "Yes", "No")</f>
        <v>No</v>
      </c>
      <c r="U2125" s="4" t="str">
        <f>IF(Table1[[#This Row],[Ticket Status]]="Closed","Yes","No")</f>
        <v>No</v>
      </c>
      <c r="V2125" s="4" t="str">
        <f>IF(Table1[[#This Row],[Ticket Status]]="Pending Customer Response","Yes","No")</f>
        <v>No</v>
      </c>
      <c r="W2125" s="5">
        <f ca="1">COUNTIFS(Table1[Agent_name],Table1[[#This Row],[Agent_name]],Table1[Month],Table1[[#This Row],[Month]])/160</f>
        <v>0.58125000000000004</v>
      </c>
    </row>
    <row r="2126" spans="1:23" x14ac:dyDescent="0.25">
      <c r="A2126">
        <v>2125</v>
      </c>
      <c r="B2126" t="s">
        <v>7003</v>
      </c>
      <c r="C2126" t="s">
        <v>7004</v>
      </c>
      <c r="D2126">
        <v>38</v>
      </c>
      <c r="E2126" t="s">
        <v>29</v>
      </c>
      <c r="F2126" t="s">
        <v>98</v>
      </c>
      <c r="G2126" s="1">
        <v>44191</v>
      </c>
      <c r="H2126" t="s">
        <v>21</v>
      </c>
      <c r="I2126" t="s">
        <v>113</v>
      </c>
      <c r="J2126" s="3" t="s">
        <v>7005</v>
      </c>
      <c r="K2126" t="s">
        <v>39</v>
      </c>
      <c r="L2126" t="s">
        <v>7006</v>
      </c>
      <c r="M2126" t="s">
        <v>89</v>
      </c>
      <c r="N2126" t="s">
        <v>26</v>
      </c>
      <c r="O2126" s="2">
        <v>45077.97828703704</v>
      </c>
      <c r="P2126" s="2">
        <v>45078.166481481479</v>
      </c>
      <c r="Q2126">
        <v>3</v>
      </c>
      <c r="R2126" t="str">
        <f t="shared" ca="1" si="33"/>
        <v>Neha</v>
      </c>
      <c r="S2126" t="str">
        <f>IFERROR(TEXT(DATEVALUE(LEFT(Table1[[#This Row],[Date of Purchase]],10)), "MMMM"), TEXT(Table1[[#This Row],[Date of Purchase]], "MMMM"))</f>
        <v>December</v>
      </c>
      <c r="T2126" t="str">
        <f>IF(OR(
  AND(Table1[[#This Row],[Ticket Priority]]="Critical", Table1[[#This Row],[Ticket Status]]&lt;&gt;"Closed"),
  AND(Table1[[#This Row],[Ticket Priority]]="High", Table1[[#This Row],[Ticket Status]]="Open")
), "Yes", "No")</f>
        <v>No</v>
      </c>
      <c r="U2126" s="4" t="str">
        <f>IF(Table1[[#This Row],[Ticket Status]]="Closed","Yes","No")</f>
        <v>Yes</v>
      </c>
      <c r="V2126" s="4" t="str">
        <f>IF(Table1[[#This Row],[Ticket Status]]="Pending Customer Response","Yes","No")</f>
        <v>No</v>
      </c>
      <c r="W2126" s="5">
        <f ca="1">COUNTIFS(Table1[Agent_name],Table1[[#This Row],[Agent_name]],Table1[Month],Table1[[#This Row],[Month]])/160</f>
        <v>0.1875</v>
      </c>
    </row>
    <row r="2127" spans="1:23" x14ac:dyDescent="0.25">
      <c r="A2127">
        <v>2126</v>
      </c>
      <c r="B2127" t="s">
        <v>7007</v>
      </c>
      <c r="C2127" t="s">
        <v>7008</v>
      </c>
      <c r="D2127">
        <v>57</v>
      </c>
      <c r="E2127" t="s">
        <v>29</v>
      </c>
      <c r="F2127" t="s">
        <v>249</v>
      </c>
      <c r="G2127" s="1">
        <v>44238</v>
      </c>
      <c r="H2127" t="s">
        <v>21</v>
      </c>
      <c r="I2127" t="s">
        <v>60</v>
      </c>
      <c r="J2127" s="3" t="s">
        <v>7009</v>
      </c>
      <c r="K2127" t="s">
        <v>62</v>
      </c>
      <c r="M2127" t="s">
        <v>89</v>
      </c>
      <c r="N2127" t="s">
        <v>26</v>
      </c>
      <c r="R2127" t="str">
        <f t="shared" ca="1" si="33"/>
        <v>Sara</v>
      </c>
      <c r="S2127" t="str">
        <f>IFERROR(TEXT(DATEVALUE(LEFT(Table1[[#This Row],[Date of Purchase]],10)), "MMMM"), TEXT(Table1[[#This Row],[Date of Purchase]], "MMMM"))</f>
        <v>February</v>
      </c>
      <c r="T2127" t="str">
        <f>IF(OR(
  AND(Table1[[#This Row],[Ticket Priority]]="Critical", Table1[[#This Row],[Ticket Status]]&lt;&gt;"Closed"),
  AND(Table1[[#This Row],[Ticket Priority]]="High", Table1[[#This Row],[Ticket Status]]="Open")
), "Yes", "No")</f>
        <v>Yes</v>
      </c>
      <c r="U2127" s="4" t="str">
        <f>IF(Table1[[#This Row],[Ticket Status]]="Closed","Yes","No")</f>
        <v>No</v>
      </c>
      <c r="V2127" s="4" t="str">
        <f>IF(Table1[[#This Row],[Ticket Status]]="Pending Customer Response","Yes","No")</f>
        <v>No</v>
      </c>
      <c r="W2127" s="5">
        <f ca="1">COUNTIFS(Table1[Agent_name],Table1[[#This Row],[Agent_name]],Table1[Month],Table1[[#This Row],[Month]])/160</f>
        <v>0.65625</v>
      </c>
    </row>
    <row r="2128" spans="1:23" x14ac:dyDescent="0.25">
      <c r="A2128">
        <v>2127</v>
      </c>
      <c r="B2128" t="s">
        <v>7010</v>
      </c>
      <c r="C2128" t="s">
        <v>7011</v>
      </c>
      <c r="D2128">
        <v>21</v>
      </c>
      <c r="E2128" t="s">
        <v>29</v>
      </c>
      <c r="F2128" t="s">
        <v>44</v>
      </c>
      <c r="G2128" s="1">
        <v>44183</v>
      </c>
      <c r="H2128" t="s">
        <v>66</v>
      </c>
      <c r="I2128" t="s">
        <v>22</v>
      </c>
      <c r="J2128" s="3" t="s">
        <v>7012</v>
      </c>
      <c r="K2128" t="s">
        <v>24</v>
      </c>
      <c r="M2128" t="s">
        <v>41</v>
      </c>
      <c r="N2128" t="s">
        <v>55</v>
      </c>
      <c r="O2128" s="2">
        <v>45078.753321759257</v>
      </c>
      <c r="R2128" t="str">
        <f t="shared" ca="1" si="33"/>
        <v>Rahul</v>
      </c>
      <c r="S2128" t="str">
        <f>IFERROR(TEXT(DATEVALUE(LEFT(Table1[[#This Row],[Date of Purchase]],10)), "MMMM"), TEXT(Table1[[#This Row],[Date of Purchase]], "MMMM"))</f>
        <v>December</v>
      </c>
      <c r="T2128" t="str">
        <f>IF(OR(
  AND(Table1[[#This Row],[Ticket Priority]]="Critical", Table1[[#This Row],[Ticket Status]]&lt;&gt;"Closed"),
  AND(Table1[[#This Row],[Ticket Priority]]="High", Table1[[#This Row],[Ticket Status]]="Open")
), "Yes", "No")</f>
        <v>No</v>
      </c>
      <c r="U2128" s="4" t="str">
        <f>IF(Table1[[#This Row],[Ticket Status]]="Closed","Yes","No")</f>
        <v>No</v>
      </c>
      <c r="V2128" s="4" t="str">
        <f>IF(Table1[[#This Row],[Ticket Status]]="Pending Customer Response","Yes","No")</f>
        <v>Yes</v>
      </c>
      <c r="W2128" s="5">
        <f ca="1">COUNTIFS(Table1[Agent_name],Table1[[#This Row],[Agent_name]],Table1[Month],Table1[[#This Row],[Month]])/160</f>
        <v>0.23125000000000001</v>
      </c>
    </row>
    <row r="2129" spans="1:23" x14ac:dyDescent="0.25">
      <c r="A2129">
        <v>2128</v>
      </c>
      <c r="B2129" t="s">
        <v>7013</v>
      </c>
      <c r="C2129" t="s">
        <v>7014</v>
      </c>
      <c r="D2129">
        <v>36</v>
      </c>
      <c r="E2129" t="s">
        <v>29</v>
      </c>
      <c r="F2129" t="s">
        <v>125</v>
      </c>
      <c r="G2129" s="1">
        <v>44453</v>
      </c>
      <c r="H2129" t="s">
        <v>67</v>
      </c>
      <c r="I2129" t="s">
        <v>31</v>
      </c>
      <c r="J2129" s="3" t="s">
        <v>7015</v>
      </c>
      <c r="K2129" t="s">
        <v>39</v>
      </c>
      <c r="L2129" t="s">
        <v>7016</v>
      </c>
      <c r="M2129" t="s">
        <v>41</v>
      </c>
      <c r="N2129" t="s">
        <v>26</v>
      </c>
      <c r="O2129" s="2">
        <v>45078.621400462966</v>
      </c>
      <c r="P2129" s="2">
        <v>45078.269317129627</v>
      </c>
      <c r="Q2129">
        <v>2</v>
      </c>
      <c r="R2129" t="str">
        <f t="shared" ca="1" si="33"/>
        <v>Ravi</v>
      </c>
      <c r="S2129" t="str">
        <f>IFERROR(TEXT(DATEVALUE(LEFT(Table1[[#This Row],[Date of Purchase]],10)), "MMMM"), TEXT(Table1[[#This Row],[Date of Purchase]], "MMMM"))</f>
        <v>September</v>
      </c>
      <c r="T2129" t="str">
        <f>IF(OR(
  AND(Table1[[#This Row],[Ticket Priority]]="Critical", Table1[[#This Row],[Ticket Status]]&lt;&gt;"Closed"),
  AND(Table1[[#This Row],[Ticket Priority]]="High", Table1[[#This Row],[Ticket Status]]="Open")
), "Yes", "No")</f>
        <v>No</v>
      </c>
      <c r="U2129" s="4" t="str">
        <f>IF(Table1[[#This Row],[Ticket Status]]="Closed","Yes","No")</f>
        <v>Yes</v>
      </c>
      <c r="V2129" s="4" t="str">
        <f>IF(Table1[[#This Row],[Ticket Status]]="Pending Customer Response","Yes","No")</f>
        <v>No</v>
      </c>
      <c r="W2129" s="5">
        <f ca="1">COUNTIFS(Table1[Agent_name],Table1[[#This Row],[Agent_name]],Table1[Month],Table1[[#This Row],[Month]])/160</f>
        <v>0.64375000000000004</v>
      </c>
    </row>
    <row r="2130" spans="1:23" x14ac:dyDescent="0.25">
      <c r="A2130">
        <v>2129</v>
      </c>
      <c r="B2130" t="s">
        <v>7017</v>
      </c>
      <c r="C2130" t="s">
        <v>7018</v>
      </c>
      <c r="D2130">
        <v>19</v>
      </c>
      <c r="E2130" t="s">
        <v>19</v>
      </c>
      <c r="F2130" t="s">
        <v>125</v>
      </c>
      <c r="G2130" s="1">
        <v>44431</v>
      </c>
      <c r="H2130" t="s">
        <v>59</v>
      </c>
      <c r="I2130" t="s">
        <v>67</v>
      </c>
      <c r="J2130" s="3" t="s">
        <v>7019</v>
      </c>
      <c r="K2130" t="s">
        <v>39</v>
      </c>
      <c r="L2130" t="s">
        <v>7020</v>
      </c>
      <c r="M2130" t="s">
        <v>143</v>
      </c>
      <c r="N2130" t="s">
        <v>33</v>
      </c>
      <c r="O2130" s="2">
        <v>45078.269317129627</v>
      </c>
      <c r="P2130" s="2">
        <v>45078.866539351853</v>
      </c>
      <c r="Q2130">
        <v>3</v>
      </c>
      <c r="R2130" t="str">
        <f t="shared" ca="1" si="33"/>
        <v>Sara</v>
      </c>
      <c r="S2130" t="str">
        <f>IFERROR(TEXT(DATEVALUE(LEFT(Table1[[#This Row],[Date of Purchase]],10)), "MMMM"), TEXT(Table1[[#This Row],[Date of Purchase]], "MMMM"))</f>
        <v>August</v>
      </c>
      <c r="T2130" t="str">
        <f>IF(OR(
  AND(Table1[[#This Row],[Ticket Priority]]="Critical", Table1[[#This Row],[Ticket Status]]&lt;&gt;"Closed"),
  AND(Table1[[#This Row],[Ticket Priority]]="High", Table1[[#This Row],[Ticket Status]]="Open")
), "Yes", "No")</f>
        <v>No</v>
      </c>
      <c r="U2130" s="4" t="str">
        <f>IF(Table1[[#This Row],[Ticket Status]]="Closed","Yes","No")</f>
        <v>Yes</v>
      </c>
      <c r="V2130" s="4" t="str">
        <f>IF(Table1[[#This Row],[Ticket Status]]="Pending Customer Response","Yes","No")</f>
        <v>No</v>
      </c>
      <c r="W2130" s="5">
        <f ca="1">COUNTIFS(Table1[Agent_name],Table1[[#This Row],[Agent_name]],Table1[Month],Table1[[#This Row],[Month]])/160</f>
        <v>0.8</v>
      </c>
    </row>
    <row r="2131" spans="1:23" x14ac:dyDescent="0.25">
      <c r="A2131">
        <v>2130</v>
      </c>
      <c r="B2131" t="s">
        <v>7021</v>
      </c>
      <c r="C2131" t="s">
        <v>7022</v>
      </c>
      <c r="D2131">
        <v>41</v>
      </c>
      <c r="E2131" t="s">
        <v>58</v>
      </c>
      <c r="F2131" t="s">
        <v>36</v>
      </c>
      <c r="G2131" s="1">
        <v>44019</v>
      </c>
      <c r="H2131" t="s">
        <v>59</v>
      </c>
      <c r="I2131" t="s">
        <v>113</v>
      </c>
      <c r="J2131" s="3" t="s">
        <v>7023</v>
      </c>
      <c r="K2131" t="s">
        <v>39</v>
      </c>
      <c r="L2131" t="s">
        <v>7024</v>
      </c>
      <c r="M2131" t="s">
        <v>25</v>
      </c>
      <c r="N2131" t="s">
        <v>26</v>
      </c>
      <c r="O2131" s="2">
        <v>45078.144328703704</v>
      </c>
      <c r="P2131" s="2">
        <v>45078.279050925928</v>
      </c>
      <c r="Q2131">
        <v>5</v>
      </c>
      <c r="R2131" t="str">
        <f t="shared" ca="1" si="33"/>
        <v>Neha</v>
      </c>
      <c r="S2131" t="str">
        <f>IFERROR(TEXT(DATEVALUE(LEFT(Table1[[#This Row],[Date of Purchase]],10)), "MMMM"), TEXT(Table1[[#This Row],[Date of Purchase]], "MMMM"))</f>
        <v>July</v>
      </c>
      <c r="T2131" t="str">
        <f>IF(OR(
  AND(Table1[[#This Row],[Ticket Priority]]="Critical", Table1[[#This Row],[Ticket Status]]&lt;&gt;"Closed"),
  AND(Table1[[#This Row],[Ticket Priority]]="High", Table1[[#This Row],[Ticket Status]]="Open")
), "Yes", "No")</f>
        <v>No</v>
      </c>
      <c r="U2131" s="4" t="str">
        <f>IF(Table1[[#This Row],[Ticket Status]]="Closed","Yes","No")</f>
        <v>Yes</v>
      </c>
      <c r="V2131" s="4" t="str">
        <f>IF(Table1[[#This Row],[Ticket Status]]="Pending Customer Response","Yes","No")</f>
        <v>No</v>
      </c>
      <c r="W2131" s="5">
        <f ca="1">COUNTIFS(Table1[Agent_name],Table1[[#This Row],[Agent_name]],Table1[Month],Table1[[#This Row],[Month]])/160</f>
        <v>0.23125000000000001</v>
      </c>
    </row>
    <row r="2132" spans="1:23" x14ac:dyDescent="0.25">
      <c r="A2132">
        <v>2131</v>
      </c>
      <c r="B2132" t="s">
        <v>7025</v>
      </c>
      <c r="C2132" t="s">
        <v>7026</v>
      </c>
      <c r="D2132">
        <v>32</v>
      </c>
      <c r="E2132" t="s">
        <v>29</v>
      </c>
      <c r="F2132" t="s">
        <v>149</v>
      </c>
      <c r="G2132" s="1">
        <v>44404</v>
      </c>
      <c r="H2132" t="s">
        <v>21</v>
      </c>
      <c r="I2132" t="s">
        <v>77</v>
      </c>
      <c r="J2132" s="3" t="s">
        <v>7027</v>
      </c>
      <c r="K2132" t="s">
        <v>24</v>
      </c>
      <c r="M2132" t="s">
        <v>41</v>
      </c>
      <c r="N2132" t="s">
        <v>55</v>
      </c>
      <c r="O2132" s="2">
        <v>45078.542268518519</v>
      </c>
      <c r="R2132" t="str">
        <f t="shared" ca="1" si="33"/>
        <v>Aisha</v>
      </c>
      <c r="S2132" t="str">
        <f>IFERROR(TEXT(DATEVALUE(LEFT(Table1[[#This Row],[Date of Purchase]],10)), "MMMM"), TEXT(Table1[[#This Row],[Date of Purchase]], "MMMM"))</f>
        <v>July</v>
      </c>
      <c r="T2132" t="str">
        <f>IF(OR(
  AND(Table1[[#This Row],[Ticket Priority]]="Critical", Table1[[#This Row],[Ticket Status]]&lt;&gt;"Closed"),
  AND(Table1[[#This Row],[Ticket Priority]]="High", Table1[[#This Row],[Ticket Status]]="Open")
), "Yes", "No")</f>
        <v>No</v>
      </c>
      <c r="U2132" s="4" t="str">
        <f>IF(Table1[[#This Row],[Ticket Status]]="Closed","Yes","No")</f>
        <v>No</v>
      </c>
      <c r="V2132" s="4" t="str">
        <f>IF(Table1[[#This Row],[Ticket Status]]="Pending Customer Response","Yes","No")</f>
        <v>Yes</v>
      </c>
      <c r="W2132" s="5">
        <f ca="1">COUNTIFS(Table1[Agent_name],Table1[[#This Row],[Agent_name]],Table1[Month],Table1[[#This Row],[Month]])/160</f>
        <v>0.875</v>
      </c>
    </row>
    <row r="2133" spans="1:23" x14ac:dyDescent="0.25">
      <c r="A2133">
        <v>2132</v>
      </c>
      <c r="B2133" t="s">
        <v>7028</v>
      </c>
      <c r="C2133" t="s">
        <v>7029</v>
      </c>
      <c r="D2133">
        <v>54</v>
      </c>
      <c r="E2133" t="s">
        <v>29</v>
      </c>
      <c r="F2133" t="s">
        <v>112</v>
      </c>
      <c r="G2133" s="1">
        <v>44101</v>
      </c>
      <c r="H2133" t="s">
        <v>66</v>
      </c>
      <c r="I2133" t="s">
        <v>22</v>
      </c>
      <c r="J2133" s="3" t="s">
        <v>7030</v>
      </c>
      <c r="K2133" t="s">
        <v>39</v>
      </c>
      <c r="L2133" t="s">
        <v>7031</v>
      </c>
      <c r="M2133" t="s">
        <v>25</v>
      </c>
      <c r="N2133" t="s">
        <v>55</v>
      </c>
      <c r="O2133" s="2">
        <v>45078.359652777777</v>
      </c>
      <c r="P2133" s="2">
        <v>45078.133263888885</v>
      </c>
      <c r="Q2133">
        <v>1</v>
      </c>
      <c r="R2133" t="str">
        <f t="shared" ca="1" si="33"/>
        <v>Divya</v>
      </c>
      <c r="S2133" t="str">
        <f>IFERROR(TEXT(DATEVALUE(LEFT(Table1[[#This Row],[Date of Purchase]],10)), "MMMM"), TEXT(Table1[[#This Row],[Date of Purchase]], "MMMM"))</f>
        <v>September</v>
      </c>
      <c r="T2133" t="str">
        <f>IF(OR(
  AND(Table1[[#This Row],[Ticket Priority]]="Critical", Table1[[#This Row],[Ticket Status]]&lt;&gt;"Closed"),
  AND(Table1[[#This Row],[Ticket Priority]]="High", Table1[[#This Row],[Ticket Status]]="Open")
), "Yes", "No")</f>
        <v>No</v>
      </c>
      <c r="U2133" s="4" t="str">
        <f>IF(Table1[[#This Row],[Ticket Status]]="Closed","Yes","No")</f>
        <v>Yes</v>
      </c>
      <c r="V2133" s="4" t="str">
        <f>IF(Table1[[#This Row],[Ticket Status]]="Pending Customer Response","Yes","No")</f>
        <v>No</v>
      </c>
      <c r="W2133" s="5">
        <f ca="1">COUNTIFS(Table1[Agent_name],Table1[[#This Row],[Agent_name]],Table1[Month],Table1[[#This Row],[Month]])/160</f>
        <v>0.21875</v>
      </c>
    </row>
    <row r="2134" spans="1:23" x14ac:dyDescent="0.25">
      <c r="A2134">
        <v>2133</v>
      </c>
      <c r="B2134" t="s">
        <v>7032</v>
      </c>
      <c r="C2134" t="s">
        <v>7033</v>
      </c>
      <c r="D2134">
        <v>40</v>
      </c>
      <c r="E2134" t="s">
        <v>58</v>
      </c>
      <c r="F2134" t="s">
        <v>149</v>
      </c>
      <c r="G2134" s="1">
        <v>43980</v>
      </c>
      <c r="H2134" t="s">
        <v>66</v>
      </c>
      <c r="I2134" t="s">
        <v>177</v>
      </c>
      <c r="J2134" s="3" t="s">
        <v>7034</v>
      </c>
      <c r="K2134" t="s">
        <v>62</v>
      </c>
      <c r="M2134" t="s">
        <v>143</v>
      </c>
      <c r="N2134" t="s">
        <v>33</v>
      </c>
      <c r="R2134" t="str">
        <f t="shared" ca="1" si="33"/>
        <v>Arjun</v>
      </c>
      <c r="S2134" t="str">
        <f>IFERROR(TEXT(DATEVALUE(LEFT(Table1[[#This Row],[Date of Purchase]],10)), "MMMM"), TEXT(Table1[[#This Row],[Date of Purchase]], "MMMM"))</f>
        <v>May</v>
      </c>
      <c r="T2134" t="str">
        <f>IF(OR(
  AND(Table1[[#This Row],[Ticket Priority]]="Critical", Table1[[#This Row],[Ticket Status]]&lt;&gt;"Closed"),
  AND(Table1[[#This Row],[Ticket Priority]]="High", Table1[[#This Row],[Ticket Status]]="Open")
), "Yes", "No")</f>
        <v>No</v>
      </c>
      <c r="U2134" s="4" t="str">
        <f>IF(Table1[[#This Row],[Ticket Status]]="Closed","Yes","No")</f>
        <v>No</v>
      </c>
      <c r="V2134" s="4" t="str">
        <f>IF(Table1[[#This Row],[Ticket Status]]="Pending Customer Response","Yes","No")</f>
        <v>No</v>
      </c>
      <c r="W2134" s="5">
        <f ca="1">COUNTIFS(Table1[Agent_name],Table1[[#This Row],[Agent_name]],Table1[Month],Table1[[#This Row],[Month]])/160</f>
        <v>0.2</v>
      </c>
    </row>
    <row r="2135" spans="1:23" x14ac:dyDescent="0.25">
      <c r="A2135">
        <v>2134</v>
      </c>
      <c r="B2135" t="s">
        <v>7035</v>
      </c>
      <c r="C2135" t="s">
        <v>7036</v>
      </c>
      <c r="D2135">
        <v>44</v>
      </c>
      <c r="E2135" t="s">
        <v>58</v>
      </c>
      <c r="F2135" t="s">
        <v>223</v>
      </c>
      <c r="G2135" s="1">
        <v>44352</v>
      </c>
      <c r="H2135" t="s">
        <v>45</v>
      </c>
      <c r="I2135" t="s">
        <v>67</v>
      </c>
      <c r="J2135" s="3" t="s">
        <v>7037</v>
      </c>
      <c r="K2135" t="s">
        <v>24</v>
      </c>
      <c r="M2135" t="s">
        <v>25</v>
      </c>
      <c r="N2135" t="s">
        <v>55</v>
      </c>
      <c r="O2135" s="2">
        <v>45078.072175925925</v>
      </c>
      <c r="R2135" t="str">
        <f t="shared" ca="1" si="33"/>
        <v>Priya</v>
      </c>
      <c r="S2135" t="str">
        <f>IFERROR(TEXT(DATEVALUE(LEFT(Table1[[#This Row],[Date of Purchase]],10)), "MMMM"), TEXT(Table1[[#This Row],[Date of Purchase]], "MMMM"))</f>
        <v>June</v>
      </c>
      <c r="T2135" t="str">
        <f>IF(OR(
  AND(Table1[[#This Row],[Ticket Priority]]="Critical", Table1[[#This Row],[Ticket Status]]&lt;&gt;"Closed"),
  AND(Table1[[#This Row],[Ticket Priority]]="High", Table1[[#This Row],[Ticket Status]]="Open")
), "Yes", "No")</f>
        <v>Yes</v>
      </c>
      <c r="U2135" s="4" t="str">
        <f>IF(Table1[[#This Row],[Ticket Status]]="Closed","Yes","No")</f>
        <v>No</v>
      </c>
      <c r="V2135" s="4" t="str">
        <f>IF(Table1[[#This Row],[Ticket Status]]="Pending Customer Response","Yes","No")</f>
        <v>Yes</v>
      </c>
      <c r="W2135" s="5">
        <f ca="1">COUNTIFS(Table1[Agent_name],Table1[[#This Row],[Agent_name]],Table1[Month],Table1[[#This Row],[Month]])/160</f>
        <v>0.35625000000000001</v>
      </c>
    </row>
    <row r="2136" spans="1:23" x14ac:dyDescent="0.25">
      <c r="A2136">
        <v>2135</v>
      </c>
      <c r="B2136" t="s">
        <v>7038</v>
      </c>
      <c r="C2136" t="s">
        <v>7039</v>
      </c>
      <c r="D2136">
        <v>28</v>
      </c>
      <c r="E2136" t="s">
        <v>29</v>
      </c>
      <c r="F2136" t="s">
        <v>397</v>
      </c>
      <c r="G2136" s="1">
        <v>44431</v>
      </c>
      <c r="H2136" t="s">
        <v>66</v>
      </c>
      <c r="I2136" t="s">
        <v>72</v>
      </c>
      <c r="J2136" s="3" t="s">
        <v>7040</v>
      </c>
      <c r="K2136" t="s">
        <v>39</v>
      </c>
      <c r="L2136" t="s">
        <v>7041</v>
      </c>
      <c r="M2136" t="s">
        <v>41</v>
      </c>
      <c r="N2136" t="s">
        <v>26</v>
      </c>
      <c r="O2136" s="2">
        <v>45078.184004629627</v>
      </c>
      <c r="P2136" s="2">
        <v>45078.312476851854</v>
      </c>
      <c r="Q2136">
        <v>4</v>
      </c>
      <c r="R2136" t="str">
        <f t="shared" ca="1" si="33"/>
        <v>Priya</v>
      </c>
      <c r="S2136" t="str">
        <f>IFERROR(TEXT(DATEVALUE(LEFT(Table1[[#This Row],[Date of Purchase]],10)), "MMMM"), TEXT(Table1[[#This Row],[Date of Purchase]], "MMMM"))</f>
        <v>August</v>
      </c>
      <c r="T2136" t="str">
        <f>IF(OR(
  AND(Table1[[#This Row],[Ticket Priority]]="Critical", Table1[[#This Row],[Ticket Status]]&lt;&gt;"Closed"),
  AND(Table1[[#This Row],[Ticket Priority]]="High", Table1[[#This Row],[Ticket Status]]="Open")
), "Yes", "No")</f>
        <v>No</v>
      </c>
      <c r="U2136" s="4" t="str">
        <f>IF(Table1[[#This Row],[Ticket Status]]="Closed","Yes","No")</f>
        <v>Yes</v>
      </c>
      <c r="V2136" s="4" t="str">
        <f>IF(Table1[[#This Row],[Ticket Status]]="Pending Customer Response","Yes","No")</f>
        <v>No</v>
      </c>
      <c r="W2136" s="5">
        <f ca="1">COUNTIFS(Table1[Agent_name],Table1[[#This Row],[Agent_name]],Table1[Month],Table1[[#This Row],[Month]])/160</f>
        <v>0.35</v>
      </c>
    </row>
    <row r="2137" spans="1:23" x14ac:dyDescent="0.25">
      <c r="A2137">
        <v>2136</v>
      </c>
      <c r="B2137" t="s">
        <v>7042</v>
      </c>
      <c r="C2137" t="s">
        <v>7043</v>
      </c>
      <c r="D2137">
        <v>54</v>
      </c>
      <c r="E2137" t="s">
        <v>29</v>
      </c>
      <c r="F2137" t="s">
        <v>485</v>
      </c>
      <c r="G2137" s="1">
        <v>44010</v>
      </c>
      <c r="H2137" t="s">
        <v>21</v>
      </c>
      <c r="I2137" t="s">
        <v>141</v>
      </c>
      <c r="J2137" s="3" t="s">
        <v>7044</v>
      </c>
      <c r="K2137" t="s">
        <v>62</v>
      </c>
      <c r="M2137" t="s">
        <v>89</v>
      </c>
      <c r="N2137" t="s">
        <v>83</v>
      </c>
      <c r="R2137" t="str">
        <f t="shared" ca="1" si="33"/>
        <v>Sara</v>
      </c>
      <c r="S2137" t="str">
        <f>IFERROR(TEXT(DATEVALUE(LEFT(Table1[[#This Row],[Date of Purchase]],10)), "MMMM"), TEXT(Table1[[#This Row],[Date of Purchase]], "MMMM"))</f>
        <v>June</v>
      </c>
      <c r="T2137" t="str">
        <f>IF(OR(
  AND(Table1[[#This Row],[Ticket Priority]]="Critical", Table1[[#This Row],[Ticket Status]]&lt;&gt;"Closed"),
  AND(Table1[[#This Row],[Ticket Priority]]="High", Table1[[#This Row],[Ticket Status]]="Open")
), "Yes", "No")</f>
        <v>Yes</v>
      </c>
      <c r="U2137" s="4" t="str">
        <f>IF(Table1[[#This Row],[Ticket Status]]="Closed","Yes","No")</f>
        <v>No</v>
      </c>
      <c r="V2137" s="4" t="str">
        <f>IF(Table1[[#This Row],[Ticket Status]]="Pending Customer Response","Yes","No")</f>
        <v>No</v>
      </c>
      <c r="W2137" s="5">
        <f ca="1">COUNTIFS(Table1[Agent_name],Table1[[#This Row],[Agent_name]],Table1[Month],Table1[[#This Row],[Month]])/160</f>
        <v>0.65</v>
      </c>
    </row>
    <row r="2138" spans="1:23" x14ac:dyDescent="0.25">
      <c r="A2138">
        <v>2137</v>
      </c>
      <c r="B2138" t="s">
        <v>7045</v>
      </c>
      <c r="C2138" t="s">
        <v>7046</v>
      </c>
      <c r="D2138">
        <v>27</v>
      </c>
      <c r="E2138" t="s">
        <v>29</v>
      </c>
      <c r="F2138" t="s">
        <v>219</v>
      </c>
      <c r="G2138" s="1">
        <v>44335</v>
      </c>
      <c r="H2138" t="s">
        <v>67</v>
      </c>
      <c r="I2138" t="s">
        <v>37</v>
      </c>
      <c r="J2138" s="3" t="s">
        <v>7047</v>
      </c>
      <c r="K2138" t="s">
        <v>62</v>
      </c>
      <c r="M2138" t="s">
        <v>25</v>
      </c>
      <c r="N2138" t="s">
        <v>83</v>
      </c>
      <c r="R2138" t="str">
        <f t="shared" ca="1" si="33"/>
        <v>Neha</v>
      </c>
      <c r="S2138" t="str">
        <f>IFERROR(TEXT(DATEVALUE(LEFT(Table1[[#This Row],[Date of Purchase]],10)), "MMMM"), TEXT(Table1[[#This Row],[Date of Purchase]], "MMMM"))</f>
        <v>May</v>
      </c>
      <c r="T2138" t="str">
        <f>IF(OR(
  AND(Table1[[#This Row],[Ticket Priority]]="Critical", Table1[[#This Row],[Ticket Status]]&lt;&gt;"Closed"),
  AND(Table1[[#This Row],[Ticket Priority]]="High", Table1[[#This Row],[Ticket Status]]="Open")
), "Yes", "No")</f>
        <v>Yes</v>
      </c>
      <c r="U2138" s="4" t="str">
        <f>IF(Table1[[#This Row],[Ticket Status]]="Closed","Yes","No")</f>
        <v>No</v>
      </c>
      <c r="V2138" s="4" t="str">
        <f>IF(Table1[[#This Row],[Ticket Status]]="Pending Customer Response","Yes","No")</f>
        <v>No</v>
      </c>
      <c r="W2138" s="5">
        <f ca="1">COUNTIFS(Table1[Agent_name],Table1[[#This Row],[Agent_name]],Table1[Month],Table1[[#This Row],[Month]])/160</f>
        <v>0.20624999999999999</v>
      </c>
    </row>
    <row r="2139" spans="1:23" x14ac:dyDescent="0.25">
      <c r="A2139">
        <v>2138</v>
      </c>
      <c r="B2139" t="s">
        <v>7048</v>
      </c>
      <c r="C2139" t="s">
        <v>7049</v>
      </c>
      <c r="D2139">
        <v>41</v>
      </c>
      <c r="E2139" t="s">
        <v>29</v>
      </c>
      <c r="F2139" t="s">
        <v>456</v>
      </c>
      <c r="G2139" s="1">
        <v>43909</v>
      </c>
      <c r="H2139" t="s">
        <v>66</v>
      </c>
      <c r="I2139" t="s">
        <v>99</v>
      </c>
      <c r="J2139" s="3" t="s">
        <v>7050</v>
      </c>
      <c r="K2139" t="s">
        <v>24</v>
      </c>
      <c r="M2139" t="s">
        <v>41</v>
      </c>
      <c r="N2139" t="s">
        <v>33</v>
      </c>
      <c r="O2139" s="2">
        <v>45078.13890046296</v>
      </c>
      <c r="R2139" t="str">
        <f t="shared" ca="1" si="33"/>
        <v>Aisha</v>
      </c>
      <c r="S2139" t="str">
        <f>IFERROR(TEXT(DATEVALUE(LEFT(Table1[[#This Row],[Date of Purchase]],10)), "MMMM"), TEXT(Table1[[#This Row],[Date of Purchase]], "MMMM"))</f>
        <v>March</v>
      </c>
      <c r="T2139" t="str">
        <f>IF(OR(
  AND(Table1[[#This Row],[Ticket Priority]]="Critical", Table1[[#This Row],[Ticket Status]]&lt;&gt;"Closed"),
  AND(Table1[[#This Row],[Ticket Priority]]="High", Table1[[#This Row],[Ticket Status]]="Open")
), "Yes", "No")</f>
        <v>No</v>
      </c>
      <c r="U2139" s="4" t="str">
        <f>IF(Table1[[#This Row],[Ticket Status]]="Closed","Yes","No")</f>
        <v>No</v>
      </c>
      <c r="V2139" s="4" t="str">
        <f>IF(Table1[[#This Row],[Ticket Status]]="Pending Customer Response","Yes","No")</f>
        <v>Yes</v>
      </c>
      <c r="W2139" s="5">
        <f ca="1">COUNTIFS(Table1[Agent_name],Table1[[#This Row],[Agent_name]],Table1[Month],Table1[[#This Row],[Month]])/160</f>
        <v>1.0062500000000001</v>
      </c>
    </row>
    <row r="2140" spans="1:23" x14ac:dyDescent="0.25">
      <c r="A2140">
        <v>2139</v>
      </c>
      <c r="B2140" t="s">
        <v>7051</v>
      </c>
      <c r="C2140" t="s">
        <v>7052</v>
      </c>
      <c r="D2140">
        <v>38</v>
      </c>
      <c r="E2140" t="s">
        <v>19</v>
      </c>
      <c r="F2140" t="s">
        <v>112</v>
      </c>
      <c r="G2140" s="1">
        <v>43850</v>
      </c>
      <c r="H2140" t="s">
        <v>59</v>
      </c>
      <c r="I2140" t="s">
        <v>93</v>
      </c>
      <c r="J2140" s="3" t="s">
        <v>7053</v>
      </c>
      <c r="K2140" t="s">
        <v>39</v>
      </c>
      <c r="L2140" t="s">
        <v>7054</v>
      </c>
      <c r="M2140" t="s">
        <v>25</v>
      </c>
      <c r="N2140" t="s">
        <v>83</v>
      </c>
      <c r="O2140" s="2">
        <v>45078.349340277775</v>
      </c>
      <c r="P2140" s="2">
        <v>45078.002118055556</v>
      </c>
      <c r="Q2140">
        <v>3</v>
      </c>
      <c r="R2140" t="str">
        <f t="shared" ca="1" si="33"/>
        <v>Meera</v>
      </c>
      <c r="S2140" t="str">
        <f>IFERROR(TEXT(DATEVALUE(LEFT(Table1[[#This Row],[Date of Purchase]],10)), "MMMM"), TEXT(Table1[[#This Row],[Date of Purchase]], "MMMM"))</f>
        <v>January</v>
      </c>
      <c r="T2140" t="str">
        <f>IF(OR(
  AND(Table1[[#This Row],[Ticket Priority]]="Critical", Table1[[#This Row],[Ticket Status]]&lt;&gt;"Closed"),
  AND(Table1[[#This Row],[Ticket Priority]]="High", Table1[[#This Row],[Ticket Status]]="Open")
), "Yes", "No")</f>
        <v>No</v>
      </c>
      <c r="U2140" s="4" t="str">
        <f>IF(Table1[[#This Row],[Ticket Status]]="Closed","Yes","No")</f>
        <v>Yes</v>
      </c>
      <c r="V2140" s="4" t="str">
        <f>IF(Table1[[#This Row],[Ticket Status]]="Pending Customer Response","Yes","No")</f>
        <v>No</v>
      </c>
      <c r="W2140" s="5">
        <f ca="1">COUNTIFS(Table1[Agent_name],Table1[[#This Row],[Agent_name]],Table1[Month],Table1[[#This Row],[Month]])/160</f>
        <v>0.21875</v>
      </c>
    </row>
    <row r="2141" spans="1:23" x14ac:dyDescent="0.25">
      <c r="A2141">
        <v>2140</v>
      </c>
      <c r="B2141" t="s">
        <v>7055</v>
      </c>
      <c r="C2141" t="s">
        <v>7056</v>
      </c>
      <c r="D2141">
        <v>65</v>
      </c>
      <c r="E2141" t="s">
        <v>19</v>
      </c>
      <c r="F2141" t="s">
        <v>36</v>
      </c>
      <c r="G2141" s="1">
        <v>44241</v>
      </c>
      <c r="H2141" t="s">
        <v>45</v>
      </c>
      <c r="I2141" t="s">
        <v>93</v>
      </c>
      <c r="J2141" s="3" t="s">
        <v>7057</v>
      </c>
      <c r="K2141" t="s">
        <v>39</v>
      </c>
      <c r="L2141" t="s">
        <v>7058</v>
      </c>
      <c r="M2141" t="s">
        <v>25</v>
      </c>
      <c r="N2141" t="s">
        <v>33</v>
      </c>
      <c r="O2141" s="2">
        <v>45078.641724537039</v>
      </c>
      <c r="P2141" s="2">
        <v>45078.476446759261</v>
      </c>
      <c r="Q2141">
        <v>2</v>
      </c>
      <c r="R2141" t="str">
        <f t="shared" ca="1" si="33"/>
        <v>Aisha</v>
      </c>
      <c r="S2141" t="str">
        <f>IFERROR(TEXT(DATEVALUE(LEFT(Table1[[#This Row],[Date of Purchase]],10)), "MMMM"), TEXT(Table1[[#This Row],[Date of Purchase]], "MMMM"))</f>
        <v>February</v>
      </c>
      <c r="T2141" t="str">
        <f>IF(OR(
  AND(Table1[[#This Row],[Ticket Priority]]="Critical", Table1[[#This Row],[Ticket Status]]&lt;&gt;"Closed"),
  AND(Table1[[#This Row],[Ticket Priority]]="High", Table1[[#This Row],[Ticket Status]]="Open")
), "Yes", "No")</f>
        <v>No</v>
      </c>
      <c r="U2141" s="4" t="str">
        <f>IF(Table1[[#This Row],[Ticket Status]]="Closed","Yes","No")</f>
        <v>Yes</v>
      </c>
      <c r="V2141" s="4" t="str">
        <f>IF(Table1[[#This Row],[Ticket Status]]="Pending Customer Response","Yes","No")</f>
        <v>No</v>
      </c>
      <c r="W2141" s="5">
        <f ca="1">COUNTIFS(Table1[Agent_name],Table1[[#This Row],[Agent_name]],Table1[Month],Table1[[#This Row],[Month]])/160</f>
        <v>0.85624999999999996</v>
      </c>
    </row>
    <row r="2142" spans="1:23" x14ac:dyDescent="0.25">
      <c r="A2142">
        <v>2141</v>
      </c>
      <c r="B2142" t="s">
        <v>7059</v>
      </c>
      <c r="C2142" t="s">
        <v>7060</v>
      </c>
      <c r="D2142">
        <v>47</v>
      </c>
      <c r="E2142" t="s">
        <v>58</v>
      </c>
      <c r="F2142" t="s">
        <v>242</v>
      </c>
      <c r="G2142" s="1">
        <v>43995</v>
      </c>
      <c r="H2142" t="s">
        <v>67</v>
      </c>
      <c r="I2142" t="s">
        <v>150</v>
      </c>
      <c r="J2142" s="3" t="s">
        <v>7061</v>
      </c>
      <c r="K2142" t="s">
        <v>62</v>
      </c>
      <c r="M2142" t="s">
        <v>41</v>
      </c>
      <c r="N2142" t="s">
        <v>83</v>
      </c>
      <c r="R2142" t="str">
        <f t="shared" ca="1" si="33"/>
        <v>Rahul</v>
      </c>
      <c r="S2142" t="str">
        <f>IFERROR(TEXT(DATEVALUE(LEFT(Table1[[#This Row],[Date of Purchase]],10)), "MMMM"), TEXT(Table1[[#This Row],[Date of Purchase]], "MMMM"))</f>
        <v>June</v>
      </c>
      <c r="T2142" t="str">
        <f>IF(OR(
  AND(Table1[[#This Row],[Ticket Priority]]="Critical", Table1[[#This Row],[Ticket Status]]&lt;&gt;"Closed"),
  AND(Table1[[#This Row],[Ticket Priority]]="High", Table1[[#This Row],[Ticket Status]]="Open")
), "Yes", "No")</f>
        <v>No</v>
      </c>
      <c r="U2142" s="4" t="str">
        <f>IF(Table1[[#This Row],[Ticket Status]]="Closed","Yes","No")</f>
        <v>No</v>
      </c>
      <c r="V2142" s="4" t="str">
        <f>IF(Table1[[#This Row],[Ticket Status]]="Pending Customer Response","Yes","No")</f>
        <v>No</v>
      </c>
      <c r="W2142" s="5">
        <f ca="1">COUNTIFS(Table1[Agent_name],Table1[[#This Row],[Agent_name]],Table1[Month],Table1[[#This Row],[Month]])/160</f>
        <v>0.22500000000000001</v>
      </c>
    </row>
    <row r="2143" spans="1:23" x14ac:dyDescent="0.25">
      <c r="A2143">
        <v>2142</v>
      </c>
      <c r="B2143" t="s">
        <v>7062</v>
      </c>
      <c r="C2143" t="s">
        <v>7063</v>
      </c>
      <c r="D2143">
        <v>21</v>
      </c>
      <c r="E2143" t="s">
        <v>19</v>
      </c>
      <c r="F2143" t="s">
        <v>71</v>
      </c>
      <c r="G2143" s="1">
        <v>44195</v>
      </c>
      <c r="H2143" t="s">
        <v>67</v>
      </c>
      <c r="I2143" t="s">
        <v>113</v>
      </c>
      <c r="J2143" s="3" t="s">
        <v>7064</v>
      </c>
      <c r="K2143" t="s">
        <v>62</v>
      </c>
      <c r="M2143" t="s">
        <v>89</v>
      </c>
      <c r="N2143" t="s">
        <v>55</v>
      </c>
      <c r="R2143" t="str">
        <f t="shared" ca="1" si="33"/>
        <v>Karan</v>
      </c>
      <c r="S2143" t="str">
        <f>IFERROR(TEXT(DATEVALUE(LEFT(Table1[[#This Row],[Date of Purchase]],10)), "MMMM"), TEXT(Table1[[#This Row],[Date of Purchase]], "MMMM"))</f>
        <v>December</v>
      </c>
      <c r="T2143" t="str">
        <f>IF(OR(
  AND(Table1[[#This Row],[Ticket Priority]]="Critical", Table1[[#This Row],[Ticket Status]]&lt;&gt;"Closed"),
  AND(Table1[[#This Row],[Ticket Priority]]="High", Table1[[#This Row],[Ticket Status]]="Open")
), "Yes", "No")</f>
        <v>Yes</v>
      </c>
      <c r="U2143" s="4" t="str">
        <f>IF(Table1[[#This Row],[Ticket Status]]="Closed","Yes","No")</f>
        <v>No</v>
      </c>
      <c r="V2143" s="4" t="str">
        <f>IF(Table1[[#This Row],[Ticket Status]]="Pending Customer Response","Yes","No")</f>
        <v>No</v>
      </c>
      <c r="W2143" s="5">
        <f ca="1">COUNTIFS(Table1[Agent_name],Table1[[#This Row],[Agent_name]],Table1[Month],Table1[[#This Row],[Month]])/160</f>
        <v>0.18124999999999999</v>
      </c>
    </row>
    <row r="2144" spans="1:23" x14ac:dyDescent="0.25">
      <c r="A2144">
        <v>2143</v>
      </c>
      <c r="B2144" t="s">
        <v>7065</v>
      </c>
      <c r="C2144" t="s">
        <v>7066</v>
      </c>
      <c r="D2144">
        <v>50</v>
      </c>
      <c r="E2144" t="s">
        <v>29</v>
      </c>
      <c r="F2144" t="s">
        <v>129</v>
      </c>
      <c r="G2144" s="1">
        <v>43974</v>
      </c>
      <c r="H2144" t="s">
        <v>21</v>
      </c>
      <c r="I2144" t="s">
        <v>72</v>
      </c>
      <c r="J2144" s="3" t="s">
        <v>7067</v>
      </c>
      <c r="K2144" t="s">
        <v>39</v>
      </c>
      <c r="L2144" t="s">
        <v>7068</v>
      </c>
      <c r="M2144" t="s">
        <v>25</v>
      </c>
      <c r="N2144" t="s">
        <v>33</v>
      </c>
      <c r="O2144" s="2">
        <v>45078.453587962962</v>
      </c>
      <c r="P2144" s="2">
        <v>45078.475115740737</v>
      </c>
      <c r="Q2144">
        <v>5</v>
      </c>
      <c r="R2144" t="str">
        <f t="shared" ca="1" si="33"/>
        <v>Mohit</v>
      </c>
      <c r="S2144" t="str">
        <f>IFERROR(TEXT(DATEVALUE(LEFT(Table1[[#This Row],[Date of Purchase]],10)), "MMMM"), TEXT(Table1[[#This Row],[Date of Purchase]], "MMMM"))</f>
        <v>May</v>
      </c>
      <c r="T2144" t="str">
        <f>IF(OR(
  AND(Table1[[#This Row],[Ticket Priority]]="Critical", Table1[[#This Row],[Ticket Status]]&lt;&gt;"Closed"),
  AND(Table1[[#This Row],[Ticket Priority]]="High", Table1[[#This Row],[Ticket Status]]="Open")
), "Yes", "No")</f>
        <v>No</v>
      </c>
      <c r="U2144" s="4" t="str">
        <f>IF(Table1[[#This Row],[Ticket Status]]="Closed","Yes","No")</f>
        <v>Yes</v>
      </c>
      <c r="V2144" s="4" t="str">
        <f>IF(Table1[[#This Row],[Ticket Status]]="Pending Customer Response","Yes","No")</f>
        <v>No</v>
      </c>
      <c r="W2144" s="5">
        <f ca="1">COUNTIFS(Table1[Agent_name],Table1[[#This Row],[Agent_name]],Table1[Month],Table1[[#This Row],[Month]])/160</f>
        <v>0.45624999999999999</v>
      </c>
    </row>
    <row r="2145" spans="1:23" x14ac:dyDescent="0.25">
      <c r="A2145">
        <v>2144</v>
      </c>
      <c r="B2145" t="s">
        <v>7069</v>
      </c>
      <c r="C2145" t="s">
        <v>7070</v>
      </c>
      <c r="D2145">
        <v>28</v>
      </c>
      <c r="E2145" t="s">
        <v>58</v>
      </c>
      <c r="F2145" t="s">
        <v>30</v>
      </c>
      <c r="G2145" s="1">
        <v>43833</v>
      </c>
      <c r="H2145" t="s">
        <v>45</v>
      </c>
      <c r="I2145" t="s">
        <v>60</v>
      </c>
      <c r="J2145" s="3" t="s">
        <v>7071</v>
      </c>
      <c r="K2145" t="s">
        <v>24</v>
      </c>
      <c r="M2145" t="s">
        <v>89</v>
      </c>
      <c r="N2145" t="s">
        <v>33</v>
      </c>
      <c r="O2145" s="2">
        <v>45078.100821759261</v>
      </c>
      <c r="R2145" t="str">
        <f t="shared" ca="1" si="33"/>
        <v>Priya</v>
      </c>
      <c r="S2145" t="str">
        <f>IFERROR(TEXT(DATEVALUE(LEFT(Table1[[#This Row],[Date of Purchase]],10)), "MMMM"), TEXT(Table1[[#This Row],[Date of Purchase]], "MMMM"))</f>
        <v>January</v>
      </c>
      <c r="T2145" t="str">
        <f>IF(OR(
  AND(Table1[[#This Row],[Ticket Priority]]="Critical", Table1[[#This Row],[Ticket Status]]&lt;&gt;"Closed"),
  AND(Table1[[#This Row],[Ticket Priority]]="High", Table1[[#This Row],[Ticket Status]]="Open")
), "Yes", "No")</f>
        <v>No</v>
      </c>
      <c r="U2145" s="4" t="str">
        <f>IF(Table1[[#This Row],[Ticket Status]]="Closed","Yes","No")</f>
        <v>No</v>
      </c>
      <c r="V2145" s="4" t="str">
        <f>IF(Table1[[#This Row],[Ticket Status]]="Pending Customer Response","Yes","No")</f>
        <v>Yes</v>
      </c>
      <c r="W2145" s="5">
        <f ca="1">COUNTIFS(Table1[Agent_name],Table1[[#This Row],[Agent_name]],Table1[Month],Table1[[#This Row],[Month]])/160</f>
        <v>0.51875000000000004</v>
      </c>
    </row>
    <row r="2146" spans="1:23" x14ac:dyDescent="0.25">
      <c r="A2146">
        <v>2145</v>
      </c>
      <c r="B2146" t="s">
        <v>7072</v>
      </c>
      <c r="C2146" t="s">
        <v>7073</v>
      </c>
      <c r="D2146">
        <v>28</v>
      </c>
      <c r="E2146" t="s">
        <v>29</v>
      </c>
      <c r="F2146" t="s">
        <v>44</v>
      </c>
      <c r="G2146" s="1">
        <v>44110</v>
      </c>
      <c r="H2146" t="s">
        <v>66</v>
      </c>
      <c r="I2146" t="s">
        <v>93</v>
      </c>
      <c r="J2146" s="3" t="s">
        <v>7074</v>
      </c>
      <c r="K2146" t="s">
        <v>39</v>
      </c>
      <c r="L2146" t="s">
        <v>7075</v>
      </c>
      <c r="M2146" t="s">
        <v>89</v>
      </c>
      <c r="N2146" t="s">
        <v>26</v>
      </c>
      <c r="O2146" s="2">
        <v>45078.614039351851</v>
      </c>
      <c r="P2146" s="2">
        <v>45078.720983796295</v>
      </c>
      <c r="Q2146">
        <v>2</v>
      </c>
      <c r="R2146" t="str">
        <f t="shared" ca="1" si="33"/>
        <v>Priya</v>
      </c>
      <c r="S2146" t="str">
        <f>IFERROR(TEXT(DATEVALUE(LEFT(Table1[[#This Row],[Date of Purchase]],10)), "MMMM"), TEXT(Table1[[#This Row],[Date of Purchase]], "MMMM"))</f>
        <v>October</v>
      </c>
      <c r="T2146" t="str">
        <f>IF(OR(
  AND(Table1[[#This Row],[Ticket Priority]]="Critical", Table1[[#This Row],[Ticket Status]]&lt;&gt;"Closed"),
  AND(Table1[[#This Row],[Ticket Priority]]="High", Table1[[#This Row],[Ticket Status]]="Open")
), "Yes", "No")</f>
        <v>No</v>
      </c>
      <c r="U2146" s="4" t="str">
        <f>IF(Table1[[#This Row],[Ticket Status]]="Closed","Yes","No")</f>
        <v>Yes</v>
      </c>
      <c r="V2146" s="4" t="str">
        <f>IF(Table1[[#This Row],[Ticket Status]]="Pending Customer Response","Yes","No")</f>
        <v>No</v>
      </c>
      <c r="W2146" s="5">
        <f ca="1">COUNTIFS(Table1[Agent_name],Table1[[#This Row],[Agent_name]],Table1[Month],Table1[[#This Row],[Month]])/160</f>
        <v>0.58125000000000004</v>
      </c>
    </row>
    <row r="2147" spans="1:23" x14ac:dyDescent="0.25">
      <c r="A2147">
        <v>2146</v>
      </c>
      <c r="B2147" t="s">
        <v>7076</v>
      </c>
      <c r="C2147" t="s">
        <v>7077</v>
      </c>
      <c r="D2147">
        <v>44</v>
      </c>
      <c r="E2147" t="s">
        <v>58</v>
      </c>
      <c r="F2147" t="s">
        <v>699</v>
      </c>
      <c r="G2147" s="1">
        <v>43958</v>
      </c>
      <c r="H2147" t="s">
        <v>67</v>
      </c>
      <c r="I2147" t="s">
        <v>31</v>
      </c>
      <c r="J2147" s="3" t="s">
        <v>7078</v>
      </c>
      <c r="K2147" t="s">
        <v>62</v>
      </c>
      <c r="M2147" t="s">
        <v>41</v>
      </c>
      <c r="N2147" t="s">
        <v>83</v>
      </c>
      <c r="R2147" t="str">
        <f t="shared" ca="1" si="33"/>
        <v>Priya</v>
      </c>
      <c r="S2147" t="str">
        <f>IFERROR(TEXT(DATEVALUE(LEFT(Table1[[#This Row],[Date of Purchase]],10)), "MMMM"), TEXT(Table1[[#This Row],[Date of Purchase]], "MMMM"))</f>
        <v>May</v>
      </c>
      <c r="T2147" t="str">
        <f>IF(OR(
  AND(Table1[[#This Row],[Ticket Priority]]="Critical", Table1[[#This Row],[Ticket Status]]&lt;&gt;"Closed"),
  AND(Table1[[#This Row],[Ticket Priority]]="High", Table1[[#This Row],[Ticket Status]]="Open")
), "Yes", "No")</f>
        <v>No</v>
      </c>
      <c r="U2147" s="4" t="str">
        <f>IF(Table1[[#This Row],[Ticket Status]]="Closed","Yes","No")</f>
        <v>No</v>
      </c>
      <c r="V2147" s="4" t="str">
        <f>IF(Table1[[#This Row],[Ticket Status]]="Pending Customer Response","Yes","No")</f>
        <v>No</v>
      </c>
      <c r="W2147" s="5">
        <f ca="1">COUNTIFS(Table1[Agent_name],Table1[[#This Row],[Agent_name]],Table1[Month],Table1[[#This Row],[Month]])/160</f>
        <v>0.40625</v>
      </c>
    </row>
    <row r="2148" spans="1:23" x14ac:dyDescent="0.25">
      <c r="A2148">
        <v>2147</v>
      </c>
      <c r="B2148" t="s">
        <v>2431</v>
      </c>
      <c r="C2148" t="s">
        <v>7079</v>
      </c>
      <c r="D2148">
        <v>64</v>
      </c>
      <c r="E2148" t="s">
        <v>58</v>
      </c>
      <c r="F2148" t="s">
        <v>202</v>
      </c>
      <c r="G2148" s="1">
        <v>44288</v>
      </c>
      <c r="H2148" t="s">
        <v>45</v>
      </c>
      <c r="I2148" t="s">
        <v>31</v>
      </c>
      <c r="J2148" s="3" t="s">
        <v>7080</v>
      </c>
      <c r="K2148" t="s">
        <v>62</v>
      </c>
      <c r="M2148" t="s">
        <v>25</v>
      </c>
      <c r="N2148" t="s">
        <v>55</v>
      </c>
      <c r="R2148" t="str">
        <f t="shared" ca="1" si="33"/>
        <v>Divya</v>
      </c>
      <c r="S2148" t="str">
        <f>IFERROR(TEXT(DATEVALUE(LEFT(Table1[[#This Row],[Date of Purchase]],10)), "MMMM"), TEXT(Table1[[#This Row],[Date of Purchase]], "MMMM"))</f>
        <v>April</v>
      </c>
      <c r="T2148" t="str">
        <f>IF(OR(
  AND(Table1[[#This Row],[Ticket Priority]]="Critical", Table1[[#This Row],[Ticket Status]]&lt;&gt;"Closed"),
  AND(Table1[[#This Row],[Ticket Priority]]="High", Table1[[#This Row],[Ticket Status]]="Open")
), "Yes", "No")</f>
        <v>Yes</v>
      </c>
      <c r="U2148" s="4" t="str">
        <f>IF(Table1[[#This Row],[Ticket Status]]="Closed","Yes","No")</f>
        <v>No</v>
      </c>
      <c r="V2148" s="4" t="str">
        <f>IF(Table1[[#This Row],[Ticket Status]]="Pending Customer Response","Yes","No")</f>
        <v>No</v>
      </c>
      <c r="W2148" s="5">
        <f ca="1">COUNTIFS(Table1[Agent_name],Table1[[#This Row],[Agent_name]],Table1[Month],Table1[[#This Row],[Month]])/160</f>
        <v>0.17499999999999999</v>
      </c>
    </row>
    <row r="2149" spans="1:23" x14ac:dyDescent="0.25">
      <c r="A2149">
        <v>2148</v>
      </c>
      <c r="B2149" t="s">
        <v>7081</v>
      </c>
      <c r="C2149" t="s">
        <v>7082</v>
      </c>
      <c r="D2149">
        <v>30</v>
      </c>
      <c r="E2149" t="s">
        <v>19</v>
      </c>
      <c r="F2149" t="s">
        <v>421</v>
      </c>
      <c r="G2149" s="1">
        <v>44111</v>
      </c>
      <c r="H2149" t="s">
        <v>59</v>
      </c>
      <c r="I2149" t="s">
        <v>60</v>
      </c>
      <c r="J2149" s="3" t="s">
        <v>7083</v>
      </c>
      <c r="K2149" t="s">
        <v>62</v>
      </c>
      <c r="M2149" t="s">
        <v>25</v>
      </c>
      <c r="N2149" t="s">
        <v>33</v>
      </c>
      <c r="R2149" t="str">
        <f t="shared" ca="1" si="33"/>
        <v>Aisha</v>
      </c>
      <c r="S2149" t="str">
        <f>IFERROR(TEXT(DATEVALUE(LEFT(Table1[[#This Row],[Date of Purchase]],10)), "MMMM"), TEXT(Table1[[#This Row],[Date of Purchase]], "MMMM"))</f>
        <v>October</v>
      </c>
      <c r="T2149" t="str">
        <f>IF(OR(
  AND(Table1[[#This Row],[Ticket Priority]]="Critical", Table1[[#This Row],[Ticket Status]]&lt;&gt;"Closed"),
  AND(Table1[[#This Row],[Ticket Priority]]="High", Table1[[#This Row],[Ticket Status]]="Open")
), "Yes", "No")</f>
        <v>Yes</v>
      </c>
      <c r="U2149" s="4" t="str">
        <f>IF(Table1[[#This Row],[Ticket Status]]="Closed","Yes","No")</f>
        <v>No</v>
      </c>
      <c r="V2149" s="4" t="str">
        <f>IF(Table1[[#This Row],[Ticket Status]]="Pending Customer Response","Yes","No")</f>
        <v>No</v>
      </c>
      <c r="W2149" s="5">
        <f ca="1">COUNTIFS(Table1[Agent_name],Table1[[#This Row],[Agent_name]],Table1[Month],Table1[[#This Row],[Month]])/160</f>
        <v>0.85624999999999996</v>
      </c>
    </row>
    <row r="2150" spans="1:23" x14ac:dyDescent="0.25">
      <c r="A2150">
        <v>2149</v>
      </c>
      <c r="B2150" t="s">
        <v>7084</v>
      </c>
      <c r="C2150" t="s">
        <v>7085</v>
      </c>
      <c r="D2150">
        <v>65</v>
      </c>
      <c r="E2150" t="s">
        <v>19</v>
      </c>
      <c r="F2150" t="s">
        <v>699</v>
      </c>
      <c r="G2150" s="1">
        <v>44514</v>
      </c>
      <c r="H2150" t="s">
        <v>45</v>
      </c>
      <c r="I2150" t="s">
        <v>141</v>
      </c>
      <c r="J2150" s="3" t="s">
        <v>7086</v>
      </c>
      <c r="K2150" t="s">
        <v>62</v>
      </c>
      <c r="M2150" t="s">
        <v>89</v>
      </c>
      <c r="N2150" t="s">
        <v>83</v>
      </c>
      <c r="R2150" t="str">
        <f t="shared" ca="1" si="33"/>
        <v>Meera</v>
      </c>
      <c r="S2150" t="str">
        <f>IFERROR(TEXT(DATEVALUE(LEFT(Table1[[#This Row],[Date of Purchase]],10)), "MMMM"), TEXT(Table1[[#This Row],[Date of Purchase]], "MMMM"))</f>
        <v>November</v>
      </c>
      <c r="T2150" t="str">
        <f>IF(OR(
  AND(Table1[[#This Row],[Ticket Priority]]="Critical", Table1[[#This Row],[Ticket Status]]&lt;&gt;"Closed"),
  AND(Table1[[#This Row],[Ticket Priority]]="High", Table1[[#This Row],[Ticket Status]]="Open")
), "Yes", "No")</f>
        <v>Yes</v>
      </c>
      <c r="U2150" s="4" t="str">
        <f>IF(Table1[[#This Row],[Ticket Status]]="Closed","Yes","No")</f>
        <v>No</v>
      </c>
      <c r="V2150" s="4" t="str">
        <f>IF(Table1[[#This Row],[Ticket Status]]="Pending Customer Response","Yes","No")</f>
        <v>No</v>
      </c>
      <c r="W2150" s="5">
        <f ca="1">COUNTIFS(Table1[Agent_name],Table1[[#This Row],[Agent_name]],Table1[Month],Table1[[#This Row],[Month]])/160</f>
        <v>0.23749999999999999</v>
      </c>
    </row>
    <row r="2151" spans="1:23" x14ac:dyDescent="0.25">
      <c r="A2151">
        <v>2150</v>
      </c>
      <c r="B2151" t="s">
        <v>7087</v>
      </c>
      <c r="C2151" t="s">
        <v>7088</v>
      </c>
      <c r="D2151">
        <v>27</v>
      </c>
      <c r="E2151" t="s">
        <v>58</v>
      </c>
      <c r="F2151" t="s">
        <v>485</v>
      </c>
      <c r="G2151" s="1">
        <v>44475</v>
      </c>
      <c r="H2151" t="s">
        <v>45</v>
      </c>
      <c r="I2151" t="s">
        <v>37</v>
      </c>
      <c r="J2151" s="3" t="s">
        <v>7089</v>
      </c>
      <c r="K2151" t="s">
        <v>24</v>
      </c>
      <c r="M2151" t="s">
        <v>143</v>
      </c>
      <c r="N2151" t="s">
        <v>55</v>
      </c>
      <c r="O2151" s="2">
        <v>45078.064814814818</v>
      </c>
      <c r="R2151" t="str">
        <f t="shared" ca="1" si="33"/>
        <v>Mohit</v>
      </c>
      <c r="S2151" t="str">
        <f>IFERROR(TEXT(DATEVALUE(LEFT(Table1[[#This Row],[Date of Purchase]],10)), "MMMM"), TEXT(Table1[[#This Row],[Date of Purchase]], "MMMM"))</f>
        <v>October</v>
      </c>
      <c r="T2151" t="str">
        <f>IF(OR(
  AND(Table1[[#This Row],[Ticket Priority]]="Critical", Table1[[#This Row],[Ticket Status]]&lt;&gt;"Closed"),
  AND(Table1[[#This Row],[Ticket Priority]]="High", Table1[[#This Row],[Ticket Status]]="Open")
), "Yes", "No")</f>
        <v>No</v>
      </c>
      <c r="U2151" s="4" t="str">
        <f>IF(Table1[[#This Row],[Ticket Status]]="Closed","Yes","No")</f>
        <v>No</v>
      </c>
      <c r="V2151" s="4" t="str">
        <f>IF(Table1[[#This Row],[Ticket Status]]="Pending Customer Response","Yes","No")</f>
        <v>Yes</v>
      </c>
      <c r="W2151" s="5">
        <f ca="1">COUNTIFS(Table1[Agent_name],Table1[[#This Row],[Agent_name]],Table1[Month],Table1[[#This Row],[Month]])/160</f>
        <v>0.49375000000000002</v>
      </c>
    </row>
    <row r="2152" spans="1:23" x14ac:dyDescent="0.25">
      <c r="A2152">
        <v>2151</v>
      </c>
      <c r="B2152" t="s">
        <v>7090</v>
      </c>
      <c r="C2152" t="s">
        <v>7091</v>
      </c>
      <c r="D2152">
        <v>23</v>
      </c>
      <c r="E2152" t="s">
        <v>19</v>
      </c>
      <c r="F2152" t="s">
        <v>286</v>
      </c>
      <c r="G2152" s="1">
        <v>44100</v>
      </c>
      <c r="H2152" t="s">
        <v>67</v>
      </c>
      <c r="I2152" t="s">
        <v>31</v>
      </c>
      <c r="J2152" s="3" t="s">
        <v>7092</v>
      </c>
      <c r="K2152" t="s">
        <v>24</v>
      </c>
      <c r="M2152" t="s">
        <v>25</v>
      </c>
      <c r="N2152" t="s">
        <v>33</v>
      </c>
      <c r="O2152" s="2">
        <v>45078.217604166668</v>
      </c>
      <c r="R2152" t="str">
        <f t="shared" ca="1" si="33"/>
        <v>Mohit</v>
      </c>
      <c r="S2152" t="str">
        <f>IFERROR(TEXT(DATEVALUE(LEFT(Table1[[#This Row],[Date of Purchase]],10)), "MMMM"), TEXT(Table1[[#This Row],[Date of Purchase]], "MMMM"))</f>
        <v>September</v>
      </c>
      <c r="T2152" t="str">
        <f>IF(OR(
  AND(Table1[[#This Row],[Ticket Priority]]="Critical", Table1[[#This Row],[Ticket Status]]&lt;&gt;"Closed"),
  AND(Table1[[#This Row],[Ticket Priority]]="High", Table1[[#This Row],[Ticket Status]]="Open")
), "Yes", "No")</f>
        <v>Yes</v>
      </c>
      <c r="U2152" s="4" t="str">
        <f>IF(Table1[[#This Row],[Ticket Status]]="Closed","Yes","No")</f>
        <v>No</v>
      </c>
      <c r="V2152" s="4" t="str">
        <f>IF(Table1[[#This Row],[Ticket Status]]="Pending Customer Response","Yes","No")</f>
        <v>Yes</v>
      </c>
      <c r="W2152" s="5">
        <f ca="1">COUNTIFS(Table1[Agent_name],Table1[[#This Row],[Agent_name]],Table1[Month],Table1[[#This Row],[Month]])/160</f>
        <v>0.38124999999999998</v>
      </c>
    </row>
    <row r="2153" spans="1:23" x14ac:dyDescent="0.25">
      <c r="A2153">
        <v>2152</v>
      </c>
      <c r="B2153" t="s">
        <v>7093</v>
      </c>
      <c r="C2153" t="s">
        <v>7094</v>
      </c>
      <c r="D2153">
        <v>62</v>
      </c>
      <c r="E2153" t="s">
        <v>19</v>
      </c>
      <c r="F2153" t="s">
        <v>125</v>
      </c>
      <c r="G2153" s="1">
        <v>43986</v>
      </c>
      <c r="H2153" t="s">
        <v>45</v>
      </c>
      <c r="I2153" t="s">
        <v>22</v>
      </c>
      <c r="J2153" s="3" t="s">
        <v>7095</v>
      </c>
      <c r="K2153" t="s">
        <v>24</v>
      </c>
      <c r="M2153" t="s">
        <v>41</v>
      </c>
      <c r="N2153" t="s">
        <v>83</v>
      </c>
      <c r="O2153" s="2">
        <v>45078.824560185189</v>
      </c>
      <c r="R2153" t="str">
        <f t="shared" ca="1" si="33"/>
        <v>Aisha</v>
      </c>
      <c r="S2153" t="str">
        <f>IFERROR(TEXT(DATEVALUE(LEFT(Table1[[#This Row],[Date of Purchase]],10)), "MMMM"), TEXT(Table1[[#This Row],[Date of Purchase]], "MMMM"))</f>
        <v>June</v>
      </c>
      <c r="T2153" t="str">
        <f>IF(OR(
  AND(Table1[[#This Row],[Ticket Priority]]="Critical", Table1[[#This Row],[Ticket Status]]&lt;&gt;"Closed"),
  AND(Table1[[#This Row],[Ticket Priority]]="High", Table1[[#This Row],[Ticket Status]]="Open")
), "Yes", "No")</f>
        <v>No</v>
      </c>
      <c r="U2153" s="4" t="str">
        <f>IF(Table1[[#This Row],[Ticket Status]]="Closed","Yes","No")</f>
        <v>No</v>
      </c>
      <c r="V2153" s="4" t="str">
        <f>IF(Table1[[#This Row],[Ticket Status]]="Pending Customer Response","Yes","No")</f>
        <v>Yes</v>
      </c>
      <c r="W2153" s="5">
        <f ca="1">COUNTIFS(Table1[Agent_name],Table1[[#This Row],[Agent_name]],Table1[Month],Table1[[#This Row],[Month]])/160</f>
        <v>0.89375000000000004</v>
      </c>
    </row>
    <row r="2154" spans="1:23" x14ac:dyDescent="0.25">
      <c r="A2154">
        <v>2153</v>
      </c>
      <c r="B2154" t="s">
        <v>7096</v>
      </c>
      <c r="C2154" t="s">
        <v>7097</v>
      </c>
      <c r="D2154">
        <v>25</v>
      </c>
      <c r="E2154" t="s">
        <v>29</v>
      </c>
      <c r="F2154" t="s">
        <v>112</v>
      </c>
      <c r="G2154" s="1">
        <v>44283</v>
      </c>
      <c r="H2154" t="s">
        <v>67</v>
      </c>
      <c r="I2154" t="s">
        <v>99</v>
      </c>
      <c r="J2154" s="3" t="s">
        <v>7098</v>
      </c>
      <c r="K2154" t="s">
        <v>39</v>
      </c>
      <c r="L2154" t="s">
        <v>7099</v>
      </c>
      <c r="M2154" t="s">
        <v>143</v>
      </c>
      <c r="N2154" t="s">
        <v>33</v>
      </c>
      <c r="O2154" s="2">
        <v>45078.200960648152</v>
      </c>
      <c r="P2154" s="2">
        <v>45078.155127314814</v>
      </c>
      <c r="Q2154">
        <v>3</v>
      </c>
      <c r="R2154" t="str">
        <f t="shared" ca="1" si="33"/>
        <v>Priya</v>
      </c>
      <c r="S2154" t="str">
        <f>IFERROR(TEXT(DATEVALUE(LEFT(Table1[[#This Row],[Date of Purchase]],10)), "MMMM"), TEXT(Table1[[#This Row],[Date of Purchase]], "MMMM"))</f>
        <v>March</v>
      </c>
      <c r="T2154" t="str">
        <f>IF(OR(
  AND(Table1[[#This Row],[Ticket Priority]]="Critical", Table1[[#This Row],[Ticket Status]]&lt;&gt;"Closed"),
  AND(Table1[[#This Row],[Ticket Priority]]="High", Table1[[#This Row],[Ticket Status]]="Open")
), "Yes", "No")</f>
        <v>No</v>
      </c>
      <c r="U2154" s="4" t="str">
        <f>IF(Table1[[#This Row],[Ticket Status]]="Closed","Yes","No")</f>
        <v>Yes</v>
      </c>
      <c r="V2154" s="4" t="str">
        <f>IF(Table1[[#This Row],[Ticket Status]]="Pending Customer Response","Yes","No")</f>
        <v>No</v>
      </c>
      <c r="W2154" s="5">
        <f ca="1">COUNTIFS(Table1[Agent_name],Table1[[#This Row],[Agent_name]],Table1[Month],Table1[[#This Row],[Month]])/160</f>
        <v>0.43125000000000002</v>
      </c>
    </row>
    <row r="2155" spans="1:23" x14ac:dyDescent="0.25">
      <c r="A2155">
        <v>2154</v>
      </c>
      <c r="B2155" t="s">
        <v>7100</v>
      </c>
      <c r="C2155" t="s">
        <v>7101</v>
      </c>
      <c r="D2155">
        <v>61</v>
      </c>
      <c r="E2155" t="s">
        <v>29</v>
      </c>
      <c r="F2155" t="s">
        <v>655</v>
      </c>
      <c r="G2155" s="1">
        <v>44055</v>
      </c>
      <c r="H2155" t="s">
        <v>67</v>
      </c>
      <c r="I2155" t="s">
        <v>67</v>
      </c>
      <c r="J2155" s="3" t="s">
        <v>7102</v>
      </c>
      <c r="K2155" t="s">
        <v>24</v>
      </c>
      <c r="M2155" t="s">
        <v>89</v>
      </c>
      <c r="N2155" t="s">
        <v>83</v>
      </c>
      <c r="O2155" s="2">
        <v>45078.757916666669</v>
      </c>
      <c r="R2155" t="str">
        <f t="shared" ca="1" si="33"/>
        <v>Sara</v>
      </c>
      <c r="S2155" t="str">
        <f>IFERROR(TEXT(DATEVALUE(LEFT(Table1[[#This Row],[Date of Purchase]],10)), "MMMM"), TEXT(Table1[[#This Row],[Date of Purchase]], "MMMM"))</f>
        <v>August</v>
      </c>
      <c r="T2155" t="str">
        <f>IF(OR(
  AND(Table1[[#This Row],[Ticket Priority]]="Critical", Table1[[#This Row],[Ticket Status]]&lt;&gt;"Closed"),
  AND(Table1[[#This Row],[Ticket Priority]]="High", Table1[[#This Row],[Ticket Status]]="Open")
), "Yes", "No")</f>
        <v>No</v>
      </c>
      <c r="U2155" s="4" t="str">
        <f>IF(Table1[[#This Row],[Ticket Status]]="Closed","Yes","No")</f>
        <v>No</v>
      </c>
      <c r="V2155" s="4" t="str">
        <f>IF(Table1[[#This Row],[Ticket Status]]="Pending Customer Response","Yes","No")</f>
        <v>Yes</v>
      </c>
      <c r="W2155" s="5">
        <f ca="1">COUNTIFS(Table1[Agent_name],Table1[[#This Row],[Agent_name]],Table1[Month],Table1[[#This Row],[Month]])/160</f>
        <v>0.8</v>
      </c>
    </row>
    <row r="2156" spans="1:23" x14ac:dyDescent="0.25">
      <c r="A2156">
        <v>2155</v>
      </c>
      <c r="B2156" t="s">
        <v>7103</v>
      </c>
      <c r="C2156" t="s">
        <v>7104</v>
      </c>
      <c r="D2156">
        <v>69</v>
      </c>
      <c r="E2156" t="s">
        <v>29</v>
      </c>
      <c r="F2156" t="s">
        <v>129</v>
      </c>
      <c r="G2156" s="1">
        <v>44380</v>
      </c>
      <c r="H2156" t="s">
        <v>66</v>
      </c>
      <c r="I2156" t="s">
        <v>60</v>
      </c>
      <c r="J2156" s="3" t="s">
        <v>7105</v>
      </c>
      <c r="K2156" t="s">
        <v>39</v>
      </c>
      <c r="L2156" t="s">
        <v>7106</v>
      </c>
      <c r="M2156" t="s">
        <v>143</v>
      </c>
      <c r="N2156" t="s">
        <v>55</v>
      </c>
      <c r="O2156" s="2">
        <v>45078.23641203704</v>
      </c>
      <c r="P2156" s="2">
        <v>45078.779467592591</v>
      </c>
      <c r="Q2156">
        <v>5</v>
      </c>
      <c r="R2156" t="str">
        <f t="shared" ca="1" si="33"/>
        <v>Ravi</v>
      </c>
      <c r="S2156" t="str">
        <f>IFERROR(TEXT(DATEVALUE(LEFT(Table1[[#This Row],[Date of Purchase]],10)), "MMMM"), TEXT(Table1[[#This Row],[Date of Purchase]], "MMMM"))</f>
        <v>July</v>
      </c>
      <c r="T2156" t="str">
        <f>IF(OR(
  AND(Table1[[#This Row],[Ticket Priority]]="Critical", Table1[[#This Row],[Ticket Status]]&lt;&gt;"Closed"),
  AND(Table1[[#This Row],[Ticket Priority]]="High", Table1[[#This Row],[Ticket Status]]="Open")
), "Yes", "No")</f>
        <v>No</v>
      </c>
      <c r="U2156" s="4" t="str">
        <f>IF(Table1[[#This Row],[Ticket Status]]="Closed","Yes","No")</f>
        <v>Yes</v>
      </c>
      <c r="V2156" s="4" t="str">
        <f>IF(Table1[[#This Row],[Ticket Status]]="Pending Customer Response","Yes","No")</f>
        <v>No</v>
      </c>
      <c r="W2156" s="5">
        <f ca="1">COUNTIFS(Table1[Agent_name],Table1[[#This Row],[Agent_name]],Table1[Month],Table1[[#This Row],[Month]])/160</f>
        <v>0.66249999999999998</v>
      </c>
    </row>
    <row r="2157" spans="1:23" x14ac:dyDescent="0.25">
      <c r="A2157">
        <v>2156</v>
      </c>
      <c r="B2157" t="s">
        <v>7107</v>
      </c>
      <c r="C2157" t="s">
        <v>7108</v>
      </c>
      <c r="D2157">
        <v>22</v>
      </c>
      <c r="E2157" t="s">
        <v>29</v>
      </c>
      <c r="F2157" t="s">
        <v>125</v>
      </c>
      <c r="G2157" s="1">
        <v>44321</v>
      </c>
      <c r="H2157" t="s">
        <v>45</v>
      </c>
      <c r="I2157" t="s">
        <v>150</v>
      </c>
      <c r="J2157" s="3" t="s">
        <v>7109</v>
      </c>
      <c r="K2157" t="s">
        <v>39</v>
      </c>
      <c r="L2157" t="s">
        <v>7110</v>
      </c>
      <c r="M2157" t="s">
        <v>89</v>
      </c>
      <c r="N2157" t="s">
        <v>33</v>
      </c>
      <c r="O2157" s="2">
        <v>45078.28365740741</v>
      </c>
      <c r="P2157" s="2">
        <v>45078.366296296299</v>
      </c>
      <c r="Q2157">
        <v>5</v>
      </c>
      <c r="R2157" t="str">
        <f t="shared" ca="1" si="33"/>
        <v>Ravi</v>
      </c>
      <c r="S2157" t="str">
        <f>IFERROR(TEXT(DATEVALUE(LEFT(Table1[[#This Row],[Date of Purchase]],10)), "MMMM"), TEXT(Table1[[#This Row],[Date of Purchase]], "MMMM"))</f>
        <v>May</v>
      </c>
      <c r="T2157" t="str">
        <f>IF(OR(
  AND(Table1[[#This Row],[Ticket Priority]]="Critical", Table1[[#This Row],[Ticket Status]]&lt;&gt;"Closed"),
  AND(Table1[[#This Row],[Ticket Priority]]="High", Table1[[#This Row],[Ticket Status]]="Open")
), "Yes", "No")</f>
        <v>No</v>
      </c>
      <c r="U2157" s="4" t="str">
        <f>IF(Table1[[#This Row],[Ticket Status]]="Closed","Yes","No")</f>
        <v>Yes</v>
      </c>
      <c r="V2157" s="4" t="str">
        <f>IF(Table1[[#This Row],[Ticket Status]]="Pending Customer Response","Yes","No")</f>
        <v>No</v>
      </c>
      <c r="W2157" s="5">
        <f ca="1">COUNTIFS(Table1[Agent_name],Table1[[#This Row],[Agent_name]],Table1[Month],Table1[[#This Row],[Month]])/160</f>
        <v>0.67500000000000004</v>
      </c>
    </row>
    <row r="2158" spans="1:23" x14ac:dyDescent="0.25">
      <c r="A2158">
        <v>2157</v>
      </c>
      <c r="B2158" t="s">
        <v>7111</v>
      </c>
      <c r="C2158" t="s">
        <v>7112</v>
      </c>
      <c r="D2158">
        <v>28</v>
      </c>
      <c r="E2158" t="s">
        <v>29</v>
      </c>
      <c r="F2158" t="s">
        <v>81</v>
      </c>
      <c r="G2158" s="1">
        <v>44160</v>
      </c>
      <c r="H2158" t="s">
        <v>66</v>
      </c>
      <c r="I2158" t="s">
        <v>59</v>
      </c>
      <c r="J2158" s="3" t="s">
        <v>7113</v>
      </c>
      <c r="K2158" t="s">
        <v>62</v>
      </c>
      <c r="M2158" t="s">
        <v>41</v>
      </c>
      <c r="N2158" t="s">
        <v>26</v>
      </c>
      <c r="R2158" t="str">
        <f t="shared" ca="1" si="33"/>
        <v>Rahul</v>
      </c>
      <c r="S2158" t="str">
        <f>IFERROR(TEXT(DATEVALUE(LEFT(Table1[[#This Row],[Date of Purchase]],10)), "MMMM"), TEXT(Table1[[#This Row],[Date of Purchase]], "MMMM"))</f>
        <v>November</v>
      </c>
      <c r="T2158" t="str">
        <f>IF(OR(
  AND(Table1[[#This Row],[Ticket Priority]]="Critical", Table1[[#This Row],[Ticket Status]]&lt;&gt;"Closed"),
  AND(Table1[[#This Row],[Ticket Priority]]="High", Table1[[#This Row],[Ticket Status]]="Open")
), "Yes", "No")</f>
        <v>No</v>
      </c>
      <c r="U2158" s="4" t="str">
        <f>IF(Table1[[#This Row],[Ticket Status]]="Closed","Yes","No")</f>
        <v>No</v>
      </c>
      <c r="V2158" s="4" t="str">
        <f>IF(Table1[[#This Row],[Ticket Status]]="Pending Customer Response","Yes","No")</f>
        <v>No</v>
      </c>
      <c r="W2158" s="5">
        <f ca="1">COUNTIFS(Table1[Agent_name],Table1[[#This Row],[Agent_name]],Table1[Month],Table1[[#This Row],[Month]])/160</f>
        <v>0.2</v>
      </c>
    </row>
    <row r="2159" spans="1:23" x14ac:dyDescent="0.25">
      <c r="A2159">
        <v>2158</v>
      </c>
      <c r="B2159" t="s">
        <v>7114</v>
      </c>
      <c r="C2159" t="s">
        <v>7115</v>
      </c>
      <c r="D2159">
        <v>63</v>
      </c>
      <c r="E2159" t="s">
        <v>29</v>
      </c>
      <c r="F2159" t="s">
        <v>81</v>
      </c>
      <c r="G2159" s="1">
        <v>44125</v>
      </c>
      <c r="H2159" t="s">
        <v>66</v>
      </c>
      <c r="I2159" t="s">
        <v>99</v>
      </c>
      <c r="J2159" s="3" t="s">
        <v>7116</v>
      </c>
      <c r="K2159" t="s">
        <v>24</v>
      </c>
      <c r="M2159" t="s">
        <v>25</v>
      </c>
      <c r="N2159" t="s">
        <v>83</v>
      </c>
      <c r="O2159" s="2">
        <v>45078.894097222219</v>
      </c>
      <c r="R2159" t="str">
        <f t="shared" ca="1" si="33"/>
        <v>Ravi</v>
      </c>
      <c r="S2159" t="str">
        <f>IFERROR(TEXT(DATEVALUE(LEFT(Table1[[#This Row],[Date of Purchase]],10)), "MMMM"), TEXT(Table1[[#This Row],[Date of Purchase]], "MMMM"))</f>
        <v>October</v>
      </c>
      <c r="T2159" t="str">
        <f>IF(OR(
  AND(Table1[[#This Row],[Ticket Priority]]="Critical", Table1[[#This Row],[Ticket Status]]&lt;&gt;"Closed"),
  AND(Table1[[#This Row],[Ticket Priority]]="High", Table1[[#This Row],[Ticket Status]]="Open")
), "Yes", "No")</f>
        <v>Yes</v>
      </c>
      <c r="U2159" s="4" t="str">
        <f>IF(Table1[[#This Row],[Ticket Status]]="Closed","Yes","No")</f>
        <v>No</v>
      </c>
      <c r="V2159" s="4" t="str">
        <f>IF(Table1[[#This Row],[Ticket Status]]="Pending Customer Response","Yes","No")</f>
        <v>Yes</v>
      </c>
      <c r="W2159" s="5">
        <f ca="1">COUNTIFS(Table1[Agent_name],Table1[[#This Row],[Agent_name]],Table1[Month],Table1[[#This Row],[Month]])/160</f>
        <v>0.58125000000000004</v>
      </c>
    </row>
    <row r="2160" spans="1:23" x14ac:dyDescent="0.25">
      <c r="A2160">
        <v>2159</v>
      </c>
      <c r="B2160" t="s">
        <v>7117</v>
      </c>
      <c r="C2160" t="s">
        <v>7118</v>
      </c>
      <c r="D2160">
        <v>48</v>
      </c>
      <c r="E2160" t="s">
        <v>29</v>
      </c>
      <c r="F2160" t="s">
        <v>129</v>
      </c>
      <c r="G2160" s="1">
        <v>44082</v>
      </c>
      <c r="H2160" t="s">
        <v>66</v>
      </c>
      <c r="I2160" t="s">
        <v>22</v>
      </c>
      <c r="J2160" s="3" t="s">
        <v>7119</v>
      </c>
      <c r="K2160" t="s">
        <v>24</v>
      </c>
      <c r="M2160" t="s">
        <v>25</v>
      </c>
      <c r="N2160" t="s">
        <v>55</v>
      </c>
      <c r="O2160" s="2">
        <v>45078.374675925923</v>
      </c>
      <c r="R2160" t="str">
        <f t="shared" ca="1" si="33"/>
        <v>Mohit</v>
      </c>
      <c r="S2160" t="str">
        <f>IFERROR(TEXT(DATEVALUE(LEFT(Table1[[#This Row],[Date of Purchase]],10)), "MMMM"), TEXT(Table1[[#This Row],[Date of Purchase]], "MMMM"))</f>
        <v>September</v>
      </c>
      <c r="T2160" t="str">
        <f>IF(OR(
  AND(Table1[[#This Row],[Ticket Priority]]="Critical", Table1[[#This Row],[Ticket Status]]&lt;&gt;"Closed"),
  AND(Table1[[#This Row],[Ticket Priority]]="High", Table1[[#This Row],[Ticket Status]]="Open")
), "Yes", "No")</f>
        <v>Yes</v>
      </c>
      <c r="U2160" s="4" t="str">
        <f>IF(Table1[[#This Row],[Ticket Status]]="Closed","Yes","No")</f>
        <v>No</v>
      </c>
      <c r="V2160" s="4" t="str">
        <f>IF(Table1[[#This Row],[Ticket Status]]="Pending Customer Response","Yes","No")</f>
        <v>Yes</v>
      </c>
      <c r="W2160" s="5">
        <f ca="1">COUNTIFS(Table1[Agent_name],Table1[[#This Row],[Agent_name]],Table1[Month],Table1[[#This Row],[Month]])/160</f>
        <v>0.38124999999999998</v>
      </c>
    </row>
    <row r="2161" spans="1:23" x14ac:dyDescent="0.25">
      <c r="A2161">
        <v>2160</v>
      </c>
      <c r="B2161" t="s">
        <v>7120</v>
      </c>
      <c r="C2161" t="s">
        <v>7121</v>
      </c>
      <c r="D2161">
        <v>58</v>
      </c>
      <c r="E2161" t="s">
        <v>58</v>
      </c>
      <c r="F2161" t="s">
        <v>202</v>
      </c>
      <c r="G2161" s="1">
        <v>44192</v>
      </c>
      <c r="H2161" t="s">
        <v>66</v>
      </c>
      <c r="I2161" t="s">
        <v>46</v>
      </c>
      <c r="J2161" s="3" t="s">
        <v>7122</v>
      </c>
      <c r="K2161" t="s">
        <v>24</v>
      </c>
      <c r="M2161" t="s">
        <v>41</v>
      </c>
      <c r="N2161" t="s">
        <v>55</v>
      </c>
      <c r="O2161" s="2">
        <v>45078.52747685185</v>
      </c>
      <c r="R2161" t="str">
        <f t="shared" ca="1" si="33"/>
        <v>Rahul</v>
      </c>
      <c r="S2161" t="str">
        <f>IFERROR(TEXT(DATEVALUE(LEFT(Table1[[#This Row],[Date of Purchase]],10)), "MMMM"), TEXT(Table1[[#This Row],[Date of Purchase]], "MMMM"))</f>
        <v>December</v>
      </c>
      <c r="T2161" t="str">
        <f>IF(OR(
  AND(Table1[[#This Row],[Ticket Priority]]="Critical", Table1[[#This Row],[Ticket Status]]&lt;&gt;"Closed"),
  AND(Table1[[#This Row],[Ticket Priority]]="High", Table1[[#This Row],[Ticket Status]]="Open")
), "Yes", "No")</f>
        <v>No</v>
      </c>
      <c r="U2161" s="4" t="str">
        <f>IF(Table1[[#This Row],[Ticket Status]]="Closed","Yes","No")</f>
        <v>No</v>
      </c>
      <c r="V2161" s="4" t="str">
        <f>IF(Table1[[#This Row],[Ticket Status]]="Pending Customer Response","Yes","No")</f>
        <v>Yes</v>
      </c>
      <c r="W2161" s="5">
        <f ca="1">COUNTIFS(Table1[Agent_name],Table1[[#This Row],[Agent_name]],Table1[Month],Table1[[#This Row],[Month]])/160</f>
        <v>0.23125000000000001</v>
      </c>
    </row>
    <row r="2162" spans="1:23" x14ac:dyDescent="0.25">
      <c r="A2162">
        <v>2161</v>
      </c>
      <c r="B2162" t="s">
        <v>7123</v>
      </c>
      <c r="C2162" t="s">
        <v>7124</v>
      </c>
      <c r="D2162">
        <v>54</v>
      </c>
      <c r="E2162" t="s">
        <v>58</v>
      </c>
      <c r="F2162" t="s">
        <v>92</v>
      </c>
      <c r="G2162" s="1">
        <v>44081</v>
      </c>
      <c r="H2162" t="s">
        <v>45</v>
      </c>
      <c r="I2162" t="s">
        <v>46</v>
      </c>
      <c r="J2162" s="3" t="s">
        <v>7125</v>
      </c>
      <c r="K2162" t="s">
        <v>39</v>
      </c>
      <c r="L2162" t="s">
        <v>7126</v>
      </c>
      <c r="M2162" t="s">
        <v>143</v>
      </c>
      <c r="N2162" t="s">
        <v>83</v>
      </c>
      <c r="O2162" s="2">
        <v>45078.658750000002</v>
      </c>
      <c r="P2162" s="2">
        <v>45078.335833333331</v>
      </c>
      <c r="Q2162">
        <v>4</v>
      </c>
      <c r="R2162" t="str">
        <f t="shared" ca="1" si="33"/>
        <v>Priya</v>
      </c>
      <c r="S2162" t="str">
        <f>IFERROR(TEXT(DATEVALUE(LEFT(Table1[[#This Row],[Date of Purchase]],10)), "MMMM"), TEXT(Table1[[#This Row],[Date of Purchase]], "MMMM"))</f>
        <v>September</v>
      </c>
      <c r="T2162" t="str">
        <f>IF(OR(
  AND(Table1[[#This Row],[Ticket Priority]]="Critical", Table1[[#This Row],[Ticket Status]]&lt;&gt;"Closed"),
  AND(Table1[[#This Row],[Ticket Priority]]="High", Table1[[#This Row],[Ticket Status]]="Open")
), "Yes", "No")</f>
        <v>No</v>
      </c>
      <c r="U2162" s="4" t="str">
        <f>IF(Table1[[#This Row],[Ticket Status]]="Closed","Yes","No")</f>
        <v>Yes</v>
      </c>
      <c r="V2162" s="4" t="str">
        <f>IF(Table1[[#This Row],[Ticket Status]]="Pending Customer Response","Yes","No")</f>
        <v>No</v>
      </c>
      <c r="W2162" s="5">
        <f ca="1">COUNTIFS(Table1[Agent_name],Table1[[#This Row],[Agent_name]],Table1[Month],Table1[[#This Row],[Month]])/160</f>
        <v>0.53125</v>
      </c>
    </row>
    <row r="2163" spans="1:23" x14ac:dyDescent="0.25">
      <c r="A2163">
        <v>2162</v>
      </c>
      <c r="B2163" t="s">
        <v>7127</v>
      </c>
      <c r="C2163" t="s">
        <v>7128</v>
      </c>
      <c r="D2163">
        <v>49</v>
      </c>
      <c r="E2163" t="s">
        <v>58</v>
      </c>
      <c r="F2163" t="s">
        <v>71</v>
      </c>
      <c r="G2163" s="1">
        <v>44399</v>
      </c>
      <c r="H2163" t="s">
        <v>21</v>
      </c>
      <c r="I2163" t="s">
        <v>141</v>
      </c>
      <c r="J2163" s="3" t="s">
        <v>7129</v>
      </c>
      <c r="K2163" t="s">
        <v>62</v>
      </c>
      <c r="M2163" t="s">
        <v>89</v>
      </c>
      <c r="N2163" t="s">
        <v>55</v>
      </c>
      <c r="R2163" t="str">
        <f t="shared" ca="1" si="33"/>
        <v>Aisha</v>
      </c>
      <c r="S2163" t="str">
        <f>IFERROR(TEXT(DATEVALUE(LEFT(Table1[[#This Row],[Date of Purchase]],10)), "MMMM"), TEXT(Table1[[#This Row],[Date of Purchase]], "MMMM"))</f>
        <v>July</v>
      </c>
      <c r="T2163" t="str">
        <f>IF(OR(
  AND(Table1[[#This Row],[Ticket Priority]]="Critical", Table1[[#This Row],[Ticket Status]]&lt;&gt;"Closed"),
  AND(Table1[[#This Row],[Ticket Priority]]="High", Table1[[#This Row],[Ticket Status]]="Open")
), "Yes", "No")</f>
        <v>Yes</v>
      </c>
      <c r="U2163" s="4" t="str">
        <f>IF(Table1[[#This Row],[Ticket Status]]="Closed","Yes","No")</f>
        <v>No</v>
      </c>
      <c r="V2163" s="4" t="str">
        <f>IF(Table1[[#This Row],[Ticket Status]]="Pending Customer Response","Yes","No")</f>
        <v>No</v>
      </c>
      <c r="W2163" s="5">
        <f ca="1">COUNTIFS(Table1[Agent_name],Table1[[#This Row],[Agent_name]],Table1[Month],Table1[[#This Row],[Month]])/160</f>
        <v>0.875</v>
      </c>
    </row>
    <row r="2164" spans="1:23" x14ac:dyDescent="0.25">
      <c r="A2164">
        <v>2163</v>
      </c>
      <c r="B2164" t="s">
        <v>7130</v>
      </c>
      <c r="C2164" t="s">
        <v>7131</v>
      </c>
      <c r="D2164">
        <v>44</v>
      </c>
      <c r="E2164" t="s">
        <v>19</v>
      </c>
      <c r="F2164" t="s">
        <v>173</v>
      </c>
      <c r="G2164" s="1">
        <v>44415</v>
      </c>
      <c r="H2164" t="s">
        <v>45</v>
      </c>
      <c r="I2164" t="s">
        <v>60</v>
      </c>
      <c r="J2164" s="3" t="s">
        <v>7132</v>
      </c>
      <c r="K2164" t="s">
        <v>39</v>
      </c>
      <c r="L2164" t="s">
        <v>7133</v>
      </c>
      <c r="M2164" t="s">
        <v>41</v>
      </c>
      <c r="N2164" t="s">
        <v>55</v>
      </c>
      <c r="O2164" s="2">
        <v>45078.76085648148</v>
      </c>
      <c r="P2164" s="2">
        <v>45078.845578703702</v>
      </c>
      <c r="Q2164">
        <v>5</v>
      </c>
      <c r="R2164" t="str">
        <f t="shared" ca="1" si="33"/>
        <v>Ravi</v>
      </c>
      <c r="S2164" t="str">
        <f>IFERROR(TEXT(DATEVALUE(LEFT(Table1[[#This Row],[Date of Purchase]],10)), "MMMM"), TEXT(Table1[[#This Row],[Date of Purchase]], "MMMM"))</f>
        <v>August</v>
      </c>
      <c r="T2164" t="str">
        <f>IF(OR(
  AND(Table1[[#This Row],[Ticket Priority]]="Critical", Table1[[#This Row],[Ticket Status]]&lt;&gt;"Closed"),
  AND(Table1[[#This Row],[Ticket Priority]]="High", Table1[[#This Row],[Ticket Status]]="Open")
), "Yes", "No")</f>
        <v>No</v>
      </c>
      <c r="U2164" s="4" t="str">
        <f>IF(Table1[[#This Row],[Ticket Status]]="Closed","Yes","No")</f>
        <v>Yes</v>
      </c>
      <c r="V2164" s="4" t="str">
        <f>IF(Table1[[#This Row],[Ticket Status]]="Pending Customer Response","Yes","No")</f>
        <v>No</v>
      </c>
      <c r="W2164" s="5">
        <f ca="1">COUNTIFS(Table1[Agent_name],Table1[[#This Row],[Agent_name]],Table1[Month],Table1[[#This Row],[Month]])/160</f>
        <v>0.65625</v>
      </c>
    </row>
    <row r="2165" spans="1:23" x14ac:dyDescent="0.25">
      <c r="A2165">
        <v>2164</v>
      </c>
      <c r="B2165" t="s">
        <v>7134</v>
      </c>
      <c r="C2165" t="s">
        <v>7135</v>
      </c>
      <c r="D2165">
        <v>56</v>
      </c>
      <c r="E2165" t="s">
        <v>19</v>
      </c>
      <c r="F2165" t="s">
        <v>286</v>
      </c>
      <c r="G2165" s="1">
        <v>44428</v>
      </c>
      <c r="H2165" t="s">
        <v>45</v>
      </c>
      <c r="I2165" t="s">
        <v>141</v>
      </c>
      <c r="J2165" s="3" t="s">
        <v>7136</v>
      </c>
      <c r="K2165" t="s">
        <v>62</v>
      </c>
      <c r="M2165" t="s">
        <v>41</v>
      </c>
      <c r="N2165" t="s">
        <v>33</v>
      </c>
      <c r="R2165" t="str">
        <f t="shared" ca="1" si="33"/>
        <v>Rahul</v>
      </c>
      <c r="S2165" t="str">
        <f>IFERROR(TEXT(DATEVALUE(LEFT(Table1[[#This Row],[Date of Purchase]],10)), "MMMM"), TEXT(Table1[[#This Row],[Date of Purchase]], "MMMM"))</f>
        <v>August</v>
      </c>
      <c r="T2165" t="str">
        <f>IF(OR(
  AND(Table1[[#This Row],[Ticket Priority]]="Critical", Table1[[#This Row],[Ticket Status]]&lt;&gt;"Closed"),
  AND(Table1[[#This Row],[Ticket Priority]]="High", Table1[[#This Row],[Ticket Status]]="Open")
), "Yes", "No")</f>
        <v>No</v>
      </c>
      <c r="U2165" s="4" t="str">
        <f>IF(Table1[[#This Row],[Ticket Status]]="Closed","Yes","No")</f>
        <v>No</v>
      </c>
      <c r="V2165" s="4" t="str">
        <f>IF(Table1[[#This Row],[Ticket Status]]="Pending Customer Response","Yes","No")</f>
        <v>No</v>
      </c>
      <c r="W2165" s="5">
        <f ca="1">COUNTIFS(Table1[Agent_name],Table1[[#This Row],[Agent_name]],Table1[Month],Table1[[#This Row],[Month]])/160</f>
        <v>0.22500000000000001</v>
      </c>
    </row>
    <row r="2166" spans="1:23" x14ac:dyDescent="0.25">
      <c r="A2166">
        <v>2165</v>
      </c>
      <c r="B2166" t="s">
        <v>7137</v>
      </c>
      <c r="C2166" t="s">
        <v>7138</v>
      </c>
      <c r="D2166">
        <v>67</v>
      </c>
      <c r="E2166" t="s">
        <v>58</v>
      </c>
      <c r="F2166" t="s">
        <v>281</v>
      </c>
      <c r="G2166" s="1">
        <v>44160</v>
      </c>
      <c r="H2166" t="s">
        <v>66</v>
      </c>
      <c r="I2166" t="s">
        <v>60</v>
      </c>
      <c r="J2166" s="3" t="s">
        <v>7139</v>
      </c>
      <c r="K2166" t="s">
        <v>62</v>
      </c>
      <c r="M2166" t="s">
        <v>25</v>
      </c>
      <c r="N2166" t="s">
        <v>33</v>
      </c>
      <c r="R2166" t="str">
        <f t="shared" ca="1" si="33"/>
        <v>Mohit</v>
      </c>
      <c r="S2166" t="str">
        <f>IFERROR(TEXT(DATEVALUE(LEFT(Table1[[#This Row],[Date of Purchase]],10)), "MMMM"), TEXT(Table1[[#This Row],[Date of Purchase]], "MMMM"))</f>
        <v>November</v>
      </c>
      <c r="T2166" t="str">
        <f>IF(OR(
  AND(Table1[[#This Row],[Ticket Priority]]="Critical", Table1[[#This Row],[Ticket Status]]&lt;&gt;"Closed"),
  AND(Table1[[#This Row],[Ticket Priority]]="High", Table1[[#This Row],[Ticket Status]]="Open")
), "Yes", "No")</f>
        <v>Yes</v>
      </c>
      <c r="U2166" s="4" t="str">
        <f>IF(Table1[[#This Row],[Ticket Status]]="Closed","Yes","No")</f>
        <v>No</v>
      </c>
      <c r="V2166" s="4" t="str">
        <f>IF(Table1[[#This Row],[Ticket Status]]="Pending Customer Response","Yes","No")</f>
        <v>No</v>
      </c>
      <c r="W2166" s="5">
        <f ca="1">COUNTIFS(Table1[Agent_name],Table1[[#This Row],[Agent_name]],Table1[Month],Table1[[#This Row],[Month]])/160</f>
        <v>0.4375</v>
      </c>
    </row>
    <row r="2167" spans="1:23" x14ac:dyDescent="0.25">
      <c r="A2167">
        <v>2166</v>
      </c>
      <c r="B2167" t="s">
        <v>7140</v>
      </c>
      <c r="C2167" t="s">
        <v>7141</v>
      </c>
      <c r="D2167">
        <v>49</v>
      </c>
      <c r="E2167" t="s">
        <v>19</v>
      </c>
      <c r="F2167" t="s">
        <v>211</v>
      </c>
      <c r="G2167" s="1">
        <v>44378</v>
      </c>
      <c r="H2167" t="s">
        <v>67</v>
      </c>
      <c r="I2167" t="s">
        <v>67</v>
      </c>
      <c r="J2167" s="3" t="s">
        <v>7142</v>
      </c>
      <c r="K2167" t="s">
        <v>62</v>
      </c>
      <c r="M2167" t="s">
        <v>41</v>
      </c>
      <c r="N2167" t="s">
        <v>83</v>
      </c>
      <c r="R2167" t="str">
        <f t="shared" ca="1" si="33"/>
        <v>Aisha</v>
      </c>
      <c r="S2167" t="str">
        <f>IFERROR(TEXT(DATEVALUE(LEFT(Table1[[#This Row],[Date of Purchase]],10)), "MMMM"), TEXT(Table1[[#This Row],[Date of Purchase]], "MMMM"))</f>
        <v>July</v>
      </c>
      <c r="T2167" t="str">
        <f>IF(OR(
  AND(Table1[[#This Row],[Ticket Priority]]="Critical", Table1[[#This Row],[Ticket Status]]&lt;&gt;"Closed"),
  AND(Table1[[#This Row],[Ticket Priority]]="High", Table1[[#This Row],[Ticket Status]]="Open")
), "Yes", "No")</f>
        <v>No</v>
      </c>
      <c r="U2167" s="4" t="str">
        <f>IF(Table1[[#This Row],[Ticket Status]]="Closed","Yes","No")</f>
        <v>No</v>
      </c>
      <c r="V2167" s="4" t="str">
        <f>IF(Table1[[#This Row],[Ticket Status]]="Pending Customer Response","Yes","No")</f>
        <v>No</v>
      </c>
      <c r="W2167" s="5">
        <f ca="1">COUNTIFS(Table1[Agent_name],Table1[[#This Row],[Agent_name]],Table1[Month],Table1[[#This Row],[Month]])/160</f>
        <v>0.875</v>
      </c>
    </row>
    <row r="2168" spans="1:23" x14ac:dyDescent="0.25">
      <c r="A2168">
        <v>2167</v>
      </c>
      <c r="B2168" t="s">
        <v>7143</v>
      </c>
      <c r="C2168" t="s">
        <v>7144</v>
      </c>
      <c r="D2168">
        <v>49</v>
      </c>
      <c r="E2168" t="s">
        <v>29</v>
      </c>
      <c r="F2168" t="s">
        <v>125</v>
      </c>
      <c r="G2168" s="1">
        <v>44478</v>
      </c>
      <c r="H2168" t="s">
        <v>66</v>
      </c>
      <c r="I2168" t="s">
        <v>113</v>
      </c>
      <c r="J2168" s="3" t="s">
        <v>7145</v>
      </c>
      <c r="K2168" t="s">
        <v>39</v>
      </c>
      <c r="L2168" t="s">
        <v>7146</v>
      </c>
      <c r="M2168" t="s">
        <v>41</v>
      </c>
      <c r="N2168" t="s">
        <v>26</v>
      </c>
      <c r="O2168" s="2">
        <v>45078.747719907406</v>
      </c>
      <c r="P2168" s="2">
        <v>45078.560219907406</v>
      </c>
      <c r="Q2168">
        <v>5</v>
      </c>
      <c r="R2168" t="str">
        <f t="shared" ca="1" si="33"/>
        <v>Sara</v>
      </c>
      <c r="S2168" t="str">
        <f>IFERROR(TEXT(DATEVALUE(LEFT(Table1[[#This Row],[Date of Purchase]],10)), "MMMM"), TEXT(Table1[[#This Row],[Date of Purchase]], "MMMM"))</f>
        <v>October</v>
      </c>
      <c r="T2168" t="str">
        <f>IF(OR(
  AND(Table1[[#This Row],[Ticket Priority]]="Critical", Table1[[#This Row],[Ticket Status]]&lt;&gt;"Closed"),
  AND(Table1[[#This Row],[Ticket Priority]]="High", Table1[[#This Row],[Ticket Status]]="Open")
), "Yes", "No")</f>
        <v>No</v>
      </c>
      <c r="U2168" s="4" t="str">
        <f>IF(Table1[[#This Row],[Ticket Status]]="Closed","Yes","No")</f>
        <v>Yes</v>
      </c>
      <c r="V2168" s="4" t="str">
        <f>IF(Table1[[#This Row],[Ticket Status]]="Pending Customer Response","Yes","No")</f>
        <v>No</v>
      </c>
      <c r="W2168" s="5">
        <f ca="1">COUNTIFS(Table1[Agent_name],Table1[[#This Row],[Agent_name]],Table1[Month],Table1[[#This Row],[Month]])/160</f>
        <v>0.66874999999999996</v>
      </c>
    </row>
    <row r="2169" spans="1:23" x14ac:dyDescent="0.25">
      <c r="A2169">
        <v>2168</v>
      </c>
      <c r="B2169" t="s">
        <v>7147</v>
      </c>
      <c r="C2169" t="s">
        <v>7148</v>
      </c>
      <c r="D2169">
        <v>42</v>
      </c>
      <c r="E2169" t="s">
        <v>29</v>
      </c>
      <c r="F2169" t="s">
        <v>383</v>
      </c>
      <c r="G2169" s="1">
        <v>44524</v>
      </c>
      <c r="H2169" t="s">
        <v>59</v>
      </c>
      <c r="I2169" t="s">
        <v>60</v>
      </c>
      <c r="J2169" s="3" t="s">
        <v>7149</v>
      </c>
      <c r="K2169" t="s">
        <v>24</v>
      </c>
      <c r="M2169" t="s">
        <v>89</v>
      </c>
      <c r="N2169" t="s">
        <v>83</v>
      </c>
      <c r="O2169" s="2">
        <v>45078.249120370368</v>
      </c>
      <c r="R2169" t="str">
        <f t="shared" ca="1" si="33"/>
        <v>Karan</v>
      </c>
      <c r="S2169" t="str">
        <f>IFERROR(TEXT(DATEVALUE(LEFT(Table1[[#This Row],[Date of Purchase]],10)), "MMMM"), TEXT(Table1[[#This Row],[Date of Purchase]], "MMMM"))</f>
        <v>November</v>
      </c>
      <c r="T2169" t="str">
        <f>IF(OR(
  AND(Table1[[#This Row],[Ticket Priority]]="Critical", Table1[[#This Row],[Ticket Status]]&lt;&gt;"Closed"),
  AND(Table1[[#This Row],[Ticket Priority]]="High", Table1[[#This Row],[Ticket Status]]="Open")
), "Yes", "No")</f>
        <v>No</v>
      </c>
      <c r="U2169" s="4" t="str">
        <f>IF(Table1[[#This Row],[Ticket Status]]="Closed","Yes","No")</f>
        <v>No</v>
      </c>
      <c r="V2169" s="4" t="str">
        <f>IF(Table1[[#This Row],[Ticket Status]]="Pending Customer Response","Yes","No")</f>
        <v>Yes</v>
      </c>
      <c r="W2169" s="5">
        <f ca="1">COUNTIFS(Table1[Agent_name],Table1[[#This Row],[Agent_name]],Table1[Month],Table1[[#This Row],[Month]])/160</f>
        <v>0.1875</v>
      </c>
    </row>
    <row r="2170" spans="1:23" x14ac:dyDescent="0.25">
      <c r="A2170">
        <v>2169</v>
      </c>
      <c r="B2170" t="s">
        <v>7150</v>
      </c>
      <c r="C2170" t="s">
        <v>7151</v>
      </c>
      <c r="D2170">
        <v>54</v>
      </c>
      <c r="E2170" t="s">
        <v>19</v>
      </c>
      <c r="F2170" t="s">
        <v>157</v>
      </c>
      <c r="G2170" s="1">
        <v>44522</v>
      </c>
      <c r="H2170" t="s">
        <v>21</v>
      </c>
      <c r="I2170" t="s">
        <v>22</v>
      </c>
      <c r="J2170" s="3" t="s">
        <v>7152</v>
      </c>
      <c r="K2170" t="s">
        <v>62</v>
      </c>
      <c r="M2170" t="s">
        <v>25</v>
      </c>
      <c r="N2170" t="s">
        <v>26</v>
      </c>
      <c r="Q2170">
        <v>5</v>
      </c>
      <c r="R2170" t="str">
        <f t="shared" ca="1" si="33"/>
        <v>Mohit</v>
      </c>
      <c r="S2170" t="str">
        <f>IFERROR(TEXT(DATEVALUE(LEFT(Table1[[#This Row],[Date of Purchase]],10)), "MMMM"), TEXT(Table1[[#This Row],[Date of Purchase]], "MMMM"))</f>
        <v>November</v>
      </c>
      <c r="T2170" t="str">
        <f>IF(OR(
  AND(Table1[[#This Row],[Ticket Priority]]="Critical", Table1[[#This Row],[Ticket Status]]&lt;&gt;"Closed"),
  AND(Table1[[#This Row],[Ticket Priority]]="High", Table1[[#This Row],[Ticket Status]]="Open")
), "Yes", "No")</f>
        <v>Yes</v>
      </c>
      <c r="U2170" s="4" t="str">
        <f>IF(Table1[[#This Row],[Ticket Status]]="Closed","Yes","No")</f>
        <v>No</v>
      </c>
      <c r="V2170" s="4" t="str">
        <f>IF(Table1[[#This Row],[Ticket Status]]="Pending Customer Response","Yes","No")</f>
        <v>No</v>
      </c>
      <c r="W2170" s="5">
        <f ca="1">COUNTIFS(Table1[Agent_name],Table1[[#This Row],[Agent_name]],Table1[Month],Table1[[#This Row],[Month]])/160</f>
        <v>0.4375</v>
      </c>
    </row>
    <row r="2171" spans="1:23" x14ac:dyDescent="0.25">
      <c r="A2171">
        <v>2170</v>
      </c>
      <c r="B2171" t="s">
        <v>7153</v>
      </c>
      <c r="C2171" t="s">
        <v>7154</v>
      </c>
      <c r="D2171">
        <v>37</v>
      </c>
      <c r="E2171" t="s">
        <v>29</v>
      </c>
      <c r="F2171" t="s">
        <v>103</v>
      </c>
      <c r="G2171" s="1">
        <v>43832</v>
      </c>
      <c r="H2171" t="s">
        <v>45</v>
      </c>
      <c r="I2171" t="s">
        <v>99</v>
      </c>
      <c r="J2171" s="3" t="s">
        <v>7155</v>
      </c>
      <c r="K2171" t="s">
        <v>62</v>
      </c>
      <c r="M2171" t="s">
        <v>143</v>
      </c>
      <c r="N2171" t="s">
        <v>26</v>
      </c>
      <c r="Q2171">
        <v>5</v>
      </c>
      <c r="R2171" t="str">
        <f t="shared" ca="1" si="33"/>
        <v>Rahul</v>
      </c>
      <c r="S2171" t="str">
        <f>IFERROR(TEXT(DATEVALUE(LEFT(Table1[[#This Row],[Date of Purchase]],10)), "MMMM"), TEXT(Table1[[#This Row],[Date of Purchase]], "MMMM"))</f>
        <v>January</v>
      </c>
      <c r="T2171" t="str">
        <f>IF(OR(
  AND(Table1[[#This Row],[Ticket Priority]]="Critical", Table1[[#This Row],[Ticket Status]]&lt;&gt;"Closed"),
  AND(Table1[[#This Row],[Ticket Priority]]="High", Table1[[#This Row],[Ticket Status]]="Open")
), "Yes", "No")</f>
        <v>No</v>
      </c>
      <c r="U2171" s="4" t="str">
        <f>IF(Table1[[#This Row],[Ticket Status]]="Closed","Yes","No")</f>
        <v>No</v>
      </c>
      <c r="V2171" s="4" t="str">
        <f>IF(Table1[[#This Row],[Ticket Status]]="Pending Customer Response","Yes","No")</f>
        <v>No</v>
      </c>
      <c r="W2171" s="5">
        <f ca="1">COUNTIFS(Table1[Agent_name],Table1[[#This Row],[Agent_name]],Table1[Month],Table1[[#This Row],[Month]])/160</f>
        <v>0.22500000000000001</v>
      </c>
    </row>
    <row r="2172" spans="1:23" x14ac:dyDescent="0.25">
      <c r="A2172">
        <v>2171</v>
      </c>
      <c r="B2172" t="s">
        <v>7156</v>
      </c>
      <c r="C2172" t="s">
        <v>7157</v>
      </c>
      <c r="D2172">
        <v>22</v>
      </c>
      <c r="E2172" t="s">
        <v>29</v>
      </c>
      <c r="F2172" t="s">
        <v>211</v>
      </c>
      <c r="G2172" s="1">
        <v>43890</v>
      </c>
      <c r="H2172" t="s">
        <v>66</v>
      </c>
      <c r="I2172" t="s">
        <v>99</v>
      </c>
      <c r="J2172" s="3" t="s">
        <v>7158</v>
      </c>
      <c r="K2172" t="s">
        <v>24</v>
      </c>
      <c r="M2172" t="s">
        <v>143</v>
      </c>
      <c r="N2172" t="s">
        <v>55</v>
      </c>
      <c r="O2172" s="2">
        <v>45078.368611111109</v>
      </c>
      <c r="Q2172">
        <v>5</v>
      </c>
      <c r="R2172" t="str">
        <f t="shared" ca="1" si="33"/>
        <v>Rahul</v>
      </c>
      <c r="S2172" t="str">
        <f>IFERROR(TEXT(DATEVALUE(LEFT(Table1[[#This Row],[Date of Purchase]],10)), "MMMM"), TEXT(Table1[[#This Row],[Date of Purchase]], "MMMM"))</f>
        <v>February</v>
      </c>
      <c r="T2172" t="str">
        <f>IF(OR(
  AND(Table1[[#This Row],[Ticket Priority]]="Critical", Table1[[#This Row],[Ticket Status]]&lt;&gt;"Closed"),
  AND(Table1[[#This Row],[Ticket Priority]]="High", Table1[[#This Row],[Ticket Status]]="Open")
), "Yes", "No")</f>
        <v>No</v>
      </c>
      <c r="U2172" s="4" t="str">
        <f>IF(Table1[[#This Row],[Ticket Status]]="Closed","Yes","No")</f>
        <v>No</v>
      </c>
      <c r="V2172" s="4" t="str">
        <f>IF(Table1[[#This Row],[Ticket Status]]="Pending Customer Response","Yes","No")</f>
        <v>Yes</v>
      </c>
      <c r="W2172" s="5">
        <f ca="1">COUNTIFS(Table1[Agent_name],Table1[[#This Row],[Agent_name]],Table1[Month],Table1[[#This Row],[Month]])/160</f>
        <v>0.30625000000000002</v>
      </c>
    </row>
    <row r="2173" spans="1:23" x14ac:dyDescent="0.25">
      <c r="A2173">
        <v>2172</v>
      </c>
      <c r="B2173" t="s">
        <v>7159</v>
      </c>
      <c r="C2173" t="s">
        <v>7160</v>
      </c>
      <c r="D2173">
        <v>51</v>
      </c>
      <c r="E2173" t="s">
        <v>19</v>
      </c>
      <c r="F2173" t="s">
        <v>134</v>
      </c>
      <c r="G2173" s="1">
        <v>43836</v>
      </c>
      <c r="H2173" t="s">
        <v>45</v>
      </c>
      <c r="I2173" t="s">
        <v>141</v>
      </c>
      <c r="J2173" s="3" t="s">
        <v>442</v>
      </c>
      <c r="K2173" t="s">
        <v>24</v>
      </c>
      <c r="M2173" t="s">
        <v>143</v>
      </c>
      <c r="N2173" t="s">
        <v>33</v>
      </c>
      <c r="O2173" s="2">
        <v>45078.840138888889</v>
      </c>
      <c r="Q2173">
        <v>5</v>
      </c>
      <c r="R2173" t="str">
        <f t="shared" ca="1" si="33"/>
        <v>Aisha</v>
      </c>
      <c r="S2173" t="str">
        <f>IFERROR(TEXT(DATEVALUE(LEFT(Table1[[#This Row],[Date of Purchase]],10)), "MMMM"), TEXT(Table1[[#This Row],[Date of Purchase]], "MMMM"))</f>
        <v>January</v>
      </c>
      <c r="T2173" t="str">
        <f>IF(OR(
  AND(Table1[[#This Row],[Ticket Priority]]="Critical", Table1[[#This Row],[Ticket Status]]&lt;&gt;"Closed"),
  AND(Table1[[#This Row],[Ticket Priority]]="High", Table1[[#This Row],[Ticket Status]]="Open")
), "Yes", "No")</f>
        <v>No</v>
      </c>
      <c r="U2173" s="4" t="str">
        <f>IF(Table1[[#This Row],[Ticket Status]]="Closed","Yes","No")</f>
        <v>No</v>
      </c>
      <c r="V2173" s="4" t="str">
        <f>IF(Table1[[#This Row],[Ticket Status]]="Pending Customer Response","Yes","No")</f>
        <v>Yes</v>
      </c>
      <c r="W2173" s="5">
        <f ca="1">COUNTIFS(Table1[Agent_name],Table1[[#This Row],[Agent_name]],Table1[Month],Table1[[#This Row],[Month]])/160</f>
        <v>0.83125000000000004</v>
      </c>
    </row>
    <row r="2174" spans="1:23" x14ac:dyDescent="0.25">
      <c r="A2174">
        <v>2173</v>
      </c>
      <c r="B2174" t="s">
        <v>7161</v>
      </c>
      <c r="C2174" t="s">
        <v>7162</v>
      </c>
      <c r="D2174">
        <v>56</v>
      </c>
      <c r="E2174" t="s">
        <v>29</v>
      </c>
      <c r="F2174" t="s">
        <v>202</v>
      </c>
      <c r="G2174" s="1">
        <v>44231</v>
      </c>
      <c r="H2174" t="s">
        <v>67</v>
      </c>
      <c r="I2174" t="s">
        <v>37</v>
      </c>
      <c r="J2174" s="3" t="s">
        <v>7163</v>
      </c>
      <c r="K2174" t="s">
        <v>24</v>
      </c>
      <c r="M2174" t="s">
        <v>25</v>
      </c>
      <c r="N2174" t="s">
        <v>55</v>
      </c>
      <c r="O2174" s="2">
        <v>45078.858217592591</v>
      </c>
      <c r="Q2174">
        <v>5</v>
      </c>
      <c r="R2174" t="str">
        <f t="shared" ca="1" si="33"/>
        <v>Ravi</v>
      </c>
      <c r="S2174" t="str">
        <f>IFERROR(TEXT(DATEVALUE(LEFT(Table1[[#This Row],[Date of Purchase]],10)), "MMMM"), TEXT(Table1[[#This Row],[Date of Purchase]], "MMMM"))</f>
        <v>February</v>
      </c>
      <c r="T2174" t="str">
        <f>IF(OR(
  AND(Table1[[#This Row],[Ticket Priority]]="Critical", Table1[[#This Row],[Ticket Status]]&lt;&gt;"Closed"),
  AND(Table1[[#This Row],[Ticket Priority]]="High", Table1[[#This Row],[Ticket Status]]="Open")
), "Yes", "No")</f>
        <v>Yes</v>
      </c>
      <c r="U2174" s="4" t="str">
        <f>IF(Table1[[#This Row],[Ticket Status]]="Closed","Yes","No")</f>
        <v>No</v>
      </c>
      <c r="V2174" s="4" t="str">
        <f>IF(Table1[[#This Row],[Ticket Status]]="Pending Customer Response","Yes","No")</f>
        <v>Yes</v>
      </c>
      <c r="W2174" s="5">
        <f ca="1">COUNTIFS(Table1[Agent_name],Table1[[#This Row],[Agent_name]],Table1[Month],Table1[[#This Row],[Month]])/160</f>
        <v>0.61250000000000004</v>
      </c>
    </row>
    <row r="2175" spans="1:23" x14ac:dyDescent="0.25">
      <c r="A2175">
        <v>2174</v>
      </c>
      <c r="B2175" t="s">
        <v>7164</v>
      </c>
      <c r="C2175" t="s">
        <v>7165</v>
      </c>
      <c r="D2175">
        <v>54</v>
      </c>
      <c r="E2175" t="s">
        <v>58</v>
      </c>
      <c r="F2175" t="s">
        <v>161</v>
      </c>
      <c r="G2175" s="1">
        <v>44501</v>
      </c>
      <c r="H2175" t="s">
        <v>67</v>
      </c>
      <c r="I2175" t="s">
        <v>177</v>
      </c>
      <c r="J2175" s="3" t="s">
        <v>7166</v>
      </c>
      <c r="K2175" t="s">
        <v>39</v>
      </c>
      <c r="L2175" t="s">
        <v>7167</v>
      </c>
      <c r="M2175" t="s">
        <v>41</v>
      </c>
      <c r="N2175" t="s">
        <v>26</v>
      </c>
      <c r="O2175" s="2">
        <v>45078.721446759257</v>
      </c>
      <c r="P2175" s="2">
        <v>45078.431168981479</v>
      </c>
      <c r="Q2175">
        <v>5</v>
      </c>
      <c r="R2175" t="str">
        <f t="shared" ca="1" si="33"/>
        <v>Ravi</v>
      </c>
      <c r="S2175" t="str">
        <f>IFERROR(TEXT(DATEVALUE(LEFT(Table1[[#This Row],[Date of Purchase]],10)), "MMMM"), TEXT(Table1[[#This Row],[Date of Purchase]], "MMMM"))</f>
        <v>November</v>
      </c>
      <c r="T2175" t="str">
        <f>IF(OR(
  AND(Table1[[#This Row],[Ticket Priority]]="Critical", Table1[[#This Row],[Ticket Status]]&lt;&gt;"Closed"),
  AND(Table1[[#This Row],[Ticket Priority]]="High", Table1[[#This Row],[Ticket Status]]="Open")
), "Yes", "No")</f>
        <v>No</v>
      </c>
      <c r="U2175" s="4" t="str">
        <f>IF(Table1[[#This Row],[Ticket Status]]="Closed","Yes","No")</f>
        <v>Yes</v>
      </c>
      <c r="V2175" s="4" t="str">
        <f>IF(Table1[[#This Row],[Ticket Status]]="Pending Customer Response","Yes","No")</f>
        <v>No</v>
      </c>
      <c r="W2175" s="5">
        <f ca="1">COUNTIFS(Table1[Agent_name],Table1[[#This Row],[Agent_name]],Table1[Month],Table1[[#This Row],[Month]])/160</f>
        <v>0.61875000000000002</v>
      </c>
    </row>
    <row r="2176" spans="1:23" x14ac:dyDescent="0.25">
      <c r="A2176">
        <v>2175</v>
      </c>
      <c r="B2176" t="s">
        <v>7168</v>
      </c>
      <c r="C2176" t="s">
        <v>7169</v>
      </c>
      <c r="D2176">
        <v>66</v>
      </c>
      <c r="E2176" t="s">
        <v>19</v>
      </c>
      <c r="F2176" t="s">
        <v>202</v>
      </c>
      <c r="G2176" s="1">
        <v>44165</v>
      </c>
      <c r="H2176" t="s">
        <v>66</v>
      </c>
      <c r="I2176" t="s">
        <v>150</v>
      </c>
      <c r="J2176" s="3" t="s">
        <v>7170</v>
      </c>
      <c r="K2176" t="s">
        <v>24</v>
      </c>
      <c r="M2176" t="s">
        <v>89</v>
      </c>
      <c r="N2176" t="s">
        <v>33</v>
      </c>
      <c r="O2176" s="2">
        <v>45078.787418981483</v>
      </c>
      <c r="Q2176">
        <v>5</v>
      </c>
      <c r="R2176" t="str">
        <f t="shared" ca="1" si="33"/>
        <v>Mohit</v>
      </c>
      <c r="S2176" t="str">
        <f>IFERROR(TEXT(DATEVALUE(LEFT(Table1[[#This Row],[Date of Purchase]],10)), "MMMM"), TEXT(Table1[[#This Row],[Date of Purchase]], "MMMM"))</f>
        <v>November</v>
      </c>
      <c r="T2176" t="str">
        <f>IF(OR(
  AND(Table1[[#This Row],[Ticket Priority]]="Critical", Table1[[#This Row],[Ticket Status]]&lt;&gt;"Closed"),
  AND(Table1[[#This Row],[Ticket Priority]]="High", Table1[[#This Row],[Ticket Status]]="Open")
), "Yes", "No")</f>
        <v>No</v>
      </c>
      <c r="U2176" s="4" t="str">
        <f>IF(Table1[[#This Row],[Ticket Status]]="Closed","Yes","No")</f>
        <v>No</v>
      </c>
      <c r="V2176" s="4" t="str">
        <f>IF(Table1[[#This Row],[Ticket Status]]="Pending Customer Response","Yes","No")</f>
        <v>Yes</v>
      </c>
      <c r="W2176" s="5">
        <f ca="1">COUNTIFS(Table1[Agent_name],Table1[[#This Row],[Agent_name]],Table1[Month],Table1[[#This Row],[Month]])/160</f>
        <v>0.4375</v>
      </c>
    </row>
    <row r="2177" spans="1:23" x14ac:dyDescent="0.25">
      <c r="A2177">
        <v>2176</v>
      </c>
      <c r="B2177" t="s">
        <v>7171</v>
      </c>
      <c r="C2177" t="s">
        <v>7172</v>
      </c>
      <c r="D2177">
        <v>63</v>
      </c>
      <c r="E2177" t="s">
        <v>19</v>
      </c>
      <c r="F2177" t="s">
        <v>125</v>
      </c>
      <c r="G2177" s="1">
        <v>44093</v>
      </c>
      <c r="H2177" t="s">
        <v>66</v>
      </c>
      <c r="I2177" t="s">
        <v>99</v>
      </c>
      <c r="J2177" s="3" t="s">
        <v>7173</v>
      </c>
      <c r="K2177" t="s">
        <v>24</v>
      </c>
      <c r="M2177" t="s">
        <v>41</v>
      </c>
      <c r="N2177" t="s">
        <v>83</v>
      </c>
      <c r="O2177" s="2">
        <v>45078.389525462961</v>
      </c>
      <c r="Q2177">
        <v>5</v>
      </c>
      <c r="R2177" t="str">
        <f t="shared" ca="1" si="33"/>
        <v>Sara</v>
      </c>
      <c r="S2177" t="str">
        <f>IFERROR(TEXT(DATEVALUE(LEFT(Table1[[#This Row],[Date of Purchase]],10)), "MMMM"), TEXT(Table1[[#This Row],[Date of Purchase]], "MMMM"))</f>
        <v>September</v>
      </c>
      <c r="T2177" t="str">
        <f>IF(OR(
  AND(Table1[[#This Row],[Ticket Priority]]="Critical", Table1[[#This Row],[Ticket Status]]&lt;&gt;"Closed"),
  AND(Table1[[#This Row],[Ticket Priority]]="High", Table1[[#This Row],[Ticket Status]]="Open")
), "Yes", "No")</f>
        <v>No</v>
      </c>
      <c r="U2177" s="4" t="str">
        <f>IF(Table1[[#This Row],[Ticket Status]]="Closed","Yes","No")</f>
        <v>No</v>
      </c>
      <c r="V2177" s="4" t="str">
        <f>IF(Table1[[#This Row],[Ticket Status]]="Pending Customer Response","Yes","No")</f>
        <v>Yes</v>
      </c>
      <c r="W2177" s="5">
        <f ca="1">COUNTIFS(Table1[Agent_name],Table1[[#This Row],[Agent_name]],Table1[Month],Table1[[#This Row],[Month]])/160</f>
        <v>0.65</v>
      </c>
    </row>
    <row r="2178" spans="1:23" x14ac:dyDescent="0.25">
      <c r="A2178">
        <v>2177</v>
      </c>
      <c r="B2178" t="s">
        <v>7174</v>
      </c>
      <c r="C2178" t="s">
        <v>7175</v>
      </c>
      <c r="D2178">
        <v>46</v>
      </c>
      <c r="E2178" t="s">
        <v>29</v>
      </c>
      <c r="F2178" t="s">
        <v>71</v>
      </c>
      <c r="G2178" s="1">
        <v>43884</v>
      </c>
      <c r="H2178" t="s">
        <v>59</v>
      </c>
      <c r="I2178" t="s">
        <v>150</v>
      </c>
      <c r="J2178" s="3" t="s">
        <v>7176</v>
      </c>
      <c r="K2178" t="s">
        <v>62</v>
      </c>
      <c r="M2178" t="s">
        <v>89</v>
      </c>
      <c r="N2178" t="s">
        <v>83</v>
      </c>
      <c r="Q2178">
        <v>5</v>
      </c>
      <c r="R2178" t="str">
        <f t="shared" ref="R2178:R2241" ca="1" si="34">CHOOSE(
RANDBETWEEN(1,20),
"Aisha","Aisha","Aisha","Aisha",
"Ravi","Ravi","Ravi",
"Sara","Sara","Sara",
"Mohit","Mohit",
"Priya","Priya",
"Arjun",
"Neha","Rahul","Divya","Karan","Meera","Sanjay"
)</f>
        <v>Sara</v>
      </c>
      <c r="S2178" t="str">
        <f>IFERROR(TEXT(DATEVALUE(LEFT(Table1[[#This Row],[Date of Purchase]],10)), "MMMM"), TEXT(Table1[[#This Row],[Date of Purchase]], "MMMM"))</f>
        <v>February</v>
      </c>
      <c r="T2178" t="str">
        <f>IF(OR(
  AND(Table1[[#This Row],[Ticket Priority]]="Critical", Table1[[#This Row],[Ticket Status]]&lt;&gt;"Closed"),
  AND(Table1[[#This Row],[Ticket Priority]]="High", Table1[[#This Row],[Ticket Status]]="Open")
), "Yes", "No")</f>
        <v>Yes</v>
      </c>
      <c r="U2178" s="4" t="str">
        <f>IF(Table1[[#This Row],[Ticket Status]]="Closed","Yes","No")</f>
        <v>No</v>
      </c>
      <c r="V2178" s="4" t="str">
        <f>IF(Table1[[#This Row],[Ticket Status]]="Pending Customer Response","Yes","No")</f>
        <v>No</v>
      </c>
      <c r="W2178" s="5">
        <f ca="1">COUNTIFS(Table1[Agent_name],Table1[[#This Row],[Agent_name]],Table1[Month],Table1[[#This Row],[Month]])/160</f>
        <v>0.65625</v>
      </c>
    </row>
    <row r="2179" spans="1:23" x14ac:dyDescent="0.25">
      <c r="A2179">
        <v>2178</v>
      </c>
      <c r="B2179" t="s">
        <v>7177</v>
      </c>
      <c r="C2179" t="s">
        <v>7178</v>
      </c>
      <c r="D2179">
        <v>30</v>
      </c>
      <c r="E2179" t="s">
        <v>58</v>
      </c>
      <c r="F2179" t="s">
        <v>202</v>
      </c>
      <c r="G2179" s="1">
        <v>44446</v>
      </c>
      <c r="H2179" t="s">
        <v>45</v>
      </c>
      <c r="I2179" t="s">
        <v>67</v>
      </c>
      <c r="J2179" s="3" t="s">
        <v>7179</v>
      </c>
      <c r="K2179" t="s">
        <v>39</v>
      </c>
      <c r="L2179" t="s">
        <v>7180</v>
      </c>
      <c r="M2179" t="s">
        <v>89</v>
      </c>
      <c r="N2179" t="s">
        <v>83</v>
      </c>
      <c r="O2179" s="2">
        <v>45077.945104166669</v>
      </c>
      <c r="P2179" s="2">
        <v>45078.116631944446</v>
      </c>
      <c r="Q2179">
        <v>2</v>
      </c>
      <c r="R2179" t="str">
        <f t="shared" ca="1" si="34"/>
        <v>Ravi</v>
      </c>
      <c r="S2179" t="str">
        <f>IFERROR(TEXT(DATEVALUE(LEFT(Table1[[#This Row],[Date of Purchase]],10)), "MMMM"), TEXT(Table1[[#This Row],[Date of Purchase]], "MMMM"))</f>
        <v>September</v>
      </c>
      <c r="T2179" t="str">
        <f>IF(OR(
  AND(Table1[[#This Row],[Ticket Priority]]="Critical", Table1[[#This Row],[Ticket Status]]&lt;&gt;"Closed"),
  AND(Table1[[#This Row],[Ticket Priority]]="High", Table1[[#This Row],[Ticket Status]]="Open")
), "Yes", "No")</f>
        <v>No</v>
      </c>
      <c r="U2179" s="4" t="str">
        <f>IF(Table1[[#This Row],[Ticket Status]]="Closed","Yes","No")</f>
        <v>Yes</v>
      </c>
      <c r="V2179" s="4" t="str">
        <f>IF(Table1[[#This Row],[Ticket Status]]="Pending Customer Response","Yes","No")</f>
        <v>No</v>
      </c>
      <c r="W2179" s="5">
        <f ca="1">COUNTIFS(Table1[Agent_name],Table1[[#This Row],[Agent_name]],Table1[Month],Table1[[#This Row],[Month]])/160</f>
        <v>0.64375000000000004</v>
      </c>
    </row>
    <row r="2180" spans="1:23" x14ac:dyDescent="0.25">
      <c r="A2180">
        <v>2179</v>
      </c>
      <c r="B2180" t="s">
        <v>7181</v>
      </c>
      <c r="C2180" t="s">
        <v>7182</v>
      </c>
      <c r="D2180">
        <v>62</v>
      </c>
      <c r="E2180" t="s">
        <v>19</v>
      </c>
      <c r="F2180" t="s">
        <v>223</v>
      </c>
      <c r="G2180" s="1">
        <v>44054</v>
      </c>
      <c r="H2180" t="s">
        <v>66</v>
      </c>
      <c r="I2180" t="s">
        <v>37</v>
      </c>
      <c r="J2180" s="3" t="s">
        <v>7183</v>
      </c>
      <c r="K2180" t="s">
        <v>62</v>
      </c>
      <c r="M2180" t="s">
        <v>41</v>
      </c>
      <c r="N2180" t="s">
        <v>55</v>
      </c>
      <c r="Q2180">
        <v>5</v>
      </c>
      <c r="R2180" t="str">
        <f t="shared" ca="1" si="34"/>
        <v>Aisha</v>
      </c>
      <c r="S2180" t="str">
        <f>IFERROR(TEXT(DATEVALUE(LEFT(Table1[[#This Row],[Date of Purchase]],10)), "MMMM"), TEXT(Table1[[#This Row],[Date of Purchase]], "MMMM"))</f>
        <v>August</v>
      </c>
      <c r="T2180" t="str">
        <f>IF(OR(
  AND(Table1[[#This Row],[Ticket Priority]]="Critical", Table1[[#This Row],[Ticket Status]]&lt;&gt;"Closed"),
  AND(Table1[[#This Row],[Ticket Priority]]="High", Table1[[#This Row],[Ticket Status]]="Open")
), "Yes", "No")</f>
        <v>No</v>
      </c>
      <c r="U2180" s="4" t="str">
        <f>IF(Table1[[#This Row],[Ticket Status]]="Closed","Yes","No")</f>
        <v>No</v>
      </c>
      <c r="V2180" s="4" t="str">
        <f>IF(Table1[[#This Row],[Ticket Status]]="Pending Customer Response","Yes","No")</f>
        <v>No</v>
      </c>
      <c r="W2180" s="5">
        <f ca="1">COUNTIFS(Table1[Agent_name],Table1[[#This Row],[Agent_name]],Table1[Month],Table1[[#This Row],[Month]])/160</f>
        <v>0.86250000000000004</v>
      </c>
    </row>
    <row r="2181" spans="1:23" x14ac:dyDescent="0.25">
      <c r="A2181">
        <v>2180</v>
      </c>
      <c r="B2181" t="s">
        <v>7184</v>
      </c>
      <c r="C2181" t="s">
        <v>7185</v>
      </c>
      <c r="D2181">
        <v>50</v>
      </c>
      <c r="E2181" t="s">
        <v>29</v>
      </c>
      <c r="F2181" t="s">
        <v>383</v>
      </c>
      <c r="G2181" s="1">
        <v>44396</v>
      </c>
      <c r="H2181" t="s">
        <v>66</v>
      </c>
      <c r="I2181" t="s">
        <v>46</v>
      </c>
      <c r="J2181" s="3" t="s">
        <v>7186</v>
      </c>
      <c r="K2181" t="s">
        <v>39</v>
      </c>
      <c r="L2181" t="s">
        <v>7187</v>
      </c>
      <c r="M2181" t="s">
        <v>89</v>
      </c>
      <c r="N2181" t="s">
        <v>55</v>
      </c>
      <c r="O2181" s="2">
        <v>45078.198611111111</v>
      </c>
      <c r="P2181" s="2">
        <v>45078.82916666667</v>
      </c>
      <c r="Q2181">
        <v>4</v>
      </c>
      <c r="R2181" t="str">
        <f t="shared" ca="1" si="34"/>
        <v>Priya</v>
      </c>
      <c r="S2181" t="str">
        <f>IFERROR(TEXT(DATEVALUE(LEFT(Table1[[#This Row],[Date of Purchase]],10)), "MMMM"), TEXT(Table1[[#This Row],[Date of Purchase]], "MMMM"))</f>
        <v>July</v>
      </c>
      <c r="T2181" t="str">
        <f>IF(OR(
  AND(Table1[[#This Row],[Ticket Priority]]="Critical", Table1[[#This Row],[Ticket Status]]&lt;&gt;"Closed"),
  AND(Table1[[#This Row],[Ticket Priority]]="High", Table1[[#This Row],[Ticket Status]]="Open")
), "Yes", "No")</f>
        <v>No</v>
      </c>
      <c r="U2181" s="4" t="str">
        <f>IF(Table1[[#This Row],[Ticket Status]]="Closed","Yes","No")</f>
        <v>Yes</v>
      </c>
      <c r="V2181" s="4" t="str">
        <f>IF(Table1[[#This Row],[Ticket Status]]="Pending Customer Response","Yes","No")</f>
        <v>No</v>
      </c>
      <c r="W2181" s="5">
        <f ca="1">COUNTIFS(Table1[Agent_name],Table1[[#This Row],[Agent_name]],Table1[Month],Table1[[#This Row],[Month]])/160</f>
        <v>0.45</v>
      </c>
    </row>
    <row r="2182" spans="1:23" x14ac:dyDescent="0.25">
      <c r="A2182">
        <v>2181</v>
      </c>
      <c r="B2182" t="s">
        <v>7188</v>
      </c>
      <c r="C2182" t="s">
        <v>7189</v>
      </c>
      <c r="D2182">
        <v>41</v>
      </c>
      <c r="E2182" t="s">
        <v>29</v>
      </c>
      <c r="F2182" t="s">
        <v>383</v>
      </c>
      <c r="G2182" s="1">
        <v>44544</v>
      </c>
      <c r="H2182" t="s">
        <v>59</v>
      </c>
      <c r="I2182" t="s">
        <v>59</v>
      </c>
      <c r="J2182" s="3" t="s">
        <v>7190</v>
      </c>
      <c r="K2182" t="s">
        <v>62</v>
      </c>
      <c r="M2182" t="s">
        <v>89</v>
      </c>
      <c r="N2182" t="s">
        <v>26</v>
      </c>
      <c r="Q2182">
        <v>5</v>
      </c>
      <c r="R2182" t="str">
        <f t="shared" ca="1" si="34"/>
        <v>Sara</v>
      </c>
      <c r="S2182" t="str">
        <f>IFERROR(TEXT(DATEVALUE(LEFT(Table1[[#This Row],[Date of Purchase]],10)), "MMMM"), TEXT(Table1[[#This Row],[Date of Purchase]], "MMMM"))</f>
        <v>December</v>
      </c>
      <c r="T2182" t="str">
        <f>IF(OR(
  AND(Table1[[#This Row],[Ticket Priority]]="Critical", Table1[[#This Row],[Ticket Status]]&lt;&gt;"Closed"),
  AND(Table1[[#This Row],[Ticket Priority]]="High", Table1[[#This Row],[Ticket Status]]="Open")
), "Yes", "No")</f>
        <v>Yes</v>
      </c>
      <c r="U2182" s="4" t="str">
        <f>IF(Table1[[#This Row],[Ticket Status]]="Closed","Yes","No")</f>
        <v>No</v>
      </c>
      <c r="V2182" s="4" t="str">
        <f>IF(Table1[[#This Row],[Ticket Status]]="Pending Customer Response","Yes","No")</f>
        <v>No</v>
      </c>
      <c r="W2182" s="5">
        <f ca="1">COUNTIFS(Table1[Agent_name],Table1[[#This Row],[Agent_name]],Table1[Month],Table1[[#This Row],[Month]])/160</f>
        <v>0.55625000000000002</v>
      </c>
    </row>
    <row r="2183" spans="1:23" x14ac:dyDescent="0.25">
      <c r="A2183">
        <v>2182</v>
      </c>
      <c r="B2183" t="s">
        <v>7191</v>
      </c>
      <c r="C2183" t="s">
        <v>7192</v>
      </c>
      <c r="D2183">
        <v>37</v>
      </c>
      <c r="E2183" t="s">
        <v>58</v>
      </c>
      <c r="F2183" t="s">
        <v>219</v>
      </c>
      <c r="G2183" s="1">
        <v>44123</v>
      </c>
      <c r="H2183" t="s">
        <v>59</v>
      </c>
      <c r="I2183" t="s">
        <v>113</v>
      </c>
      <c r="J2183" s="3" t="s">
        <v>7193</v>
      </c>
      <c r="K2183" t="s">
        <v>62</v>
      </c>
      <c r="M2183" t="s">
        <v>25</v>
      </c>
      <c r="N2183" t="s">
        <v>55</v>
      </c>
      <c r="Q2183">
        <v>5</v>
      </c>
      <c r="R2183" t="str">
        <f t="shared" ca="1" si="34"/>
        <v>Meera</v>
      </c>
      <c r="S2183" t="str">
        <f>IFERROR(TEXT(DATEVALUE(LEFT(Table1[[#This Row],[Date of Purchase]],10)), "MMMM"), TEXT(Table1[[#This Row],[Date of Purchase]], "MMMM"))</f>
        <v>October</v>
      </c>
      <c r="T2183" t="str">
        <f>IF(OR(
  AND(Table1[[#This Row],[Ticket Priority]]="Critical", Table1[[#This Row],[Ticket Status]]&lt;&gt;"Closed"),
  AND(Table1[[#This Row],[Ticket Priority]]="High", Table1[[#This Row],[Ticket Status]]="Open")
), "Yes", "No")</f>
        <v>Yes</v>
      </c>
      <c r="U2183" s="4" t="str">
        <f>IF(Table1[[#This Row],[Ticket Status]]="Closed","Yes","No")</f>
        <v>No</v>
      </c>
      <c r="V2183" s="4" t="str">
        <f>IF(Table1[[#This Row],[Ticket Status]]="Pending Customer Response","Yes","No")</f>
        <v>No</v>
      </c>
      <c r="W2183" s="5">
        <f ca="1">COUNTIFS(Table1[Agent_name],Table1[[#This Row],[Agent_name]],Table1[Month],Table1[[#This Row],[Month]])/160</f>
        <v>0.23749999999999999</v>
      </c>
    </row>
    <row r="2184" spans="1:23" x14ac:dyDescent="0.25">
      <c r="A2184">
        <v>2183</v>
      </c>
      <c r="B2184" t="s">
        <v>7194</v>
      </c>
      <c r="C2184" t="s">
        <v>7195</v>
      </c>
      <c r="D2184">
        <v>47</v>
      </c>
      <c r="E2184" t="s">
        <v>19</v>
      </c>
      <c r="F2184" t="s">
        <v>383</v>
      </c>
      <c r="G2184" s="1">
        <v>44051</v>
      </c>
      <c r="H2184" t="s">
        <v>59</v>
      </c>
      <c r="I2184" t="s">
        <v>72</v>
      </c>
      <c r="J2184" s="3" t="s">
        <v>7196</v>
      </c>
      <c r="K2184" t="s">
        <v>24</v>
      </c>
      <c r="M2184" t="s">
        <v>89</v>
      </c>
      <c r="N2184" t="s">
        <v>26</v>
      </c>
      <c r="O2184" s="2">
        <v>45078.872974537036</v>
      </c>
      <c r="Q2184">
        <v>5</v>
      </c>
      <c r="R2184" t="str">
        <f t="shared" ca="1" si="34"/>
        <v>Aisha</v>
      </c>
      <c r="S2184" t="str">
        <f>IFERROR(TEXT(DATEVALUE(LEFT(Table1[[#This Row],[Date of Purchase]],10)), "MMMM"), TEXT(Table1[[#This Row],[Date of Purchase]], "MMMM"))</f>
        <v>August</v>
      </c>
      <c r="T2184" t="str">
        <f>IF(OR(
  AND(Table1[[#This Row],[Ticket Priority]]="Critical", Table1[[#This Row],[Ticket Status]]&lt;&gt;"Closed"),
  AND(Table1[[#This Row],[Ticket Priority]]="High", Table1[[#This Row],[Ticket Status]]="Open")
), "Yes", "No")</f>
        <v>No</v>
      </c>
      <c r="U2184" s="4" t="str">
        <f>IF(Table1[[#This Row],[Ticket Status]]="Closed","Yes","No")</f>
        <v>No</v>
      </c>
      <c r="V2184" s="4" t="str">
        <f>IF(Table1[[#This Row],[Ticket Status]]="Pending Customer Response","Yes","No")</f>
        <v>Yes</v>
      </c>
      <c r="W2184" s="5">
        <f ca="1">COUNTIFS(Table1[Agent_name],Table1[[#This Row],[Agent_name]],Table1[Month],Table1[[#This Row],[Month]])/160</f>
        <v>0.86250000000000004</v>
      </c>
    </row>
    <row r="2185" spans="1:23" x14ac:dyDescent="0.25">
      <c r="A2185">
        <v>2184</v>
      </c>
      <c r="B2185" t="s">
        <v>7197</v>
      </c>
      <c r="C2185" t="s">
        <v>7198</v>
      </c>
      <c r="D2185">
        <v>31</v>
      </c>
      <c r="E2185" t="s">
        <v>58</v>
      </c>
      <c r="F2185" t="s">
        <v>149</v>
      </c>
      <c r="G2185" s="1">
        <v>44121</v>
      </c>
      <c r="H2185" t="s">
        <v>67</v>
      </c>
      <c r="I2185" t="s">
        <v>113</v>
      </c>
      <c r="J2185" s="3" t="s">
        <v>7199</v>
      </c>
      <c r="K2185" t="s">
        <v>62</v>
      </c>
      <c r="M2185" t="s">
        <v>89</v>
      </c>
      <c r="N2185" t="s">
        <v>26</v>
      </c>
      <c r="Q2185">
        <v>5</v>
      </c>
      <c r="R2185" t="str">
        <f t="shared" ca="1" si="34"/>
        <v>Sara</v>
      </c>
      <c r="S2185" t="str">
        <f>IFERROR(TEXT(DATEVALUE(LEFT(Table1[[#This Row],[Date of Purchase]],10)), "MMMM"), TEXT(Table1[[#This Row],[Date of Purchase]], "MMMM"))</f>
        <v>October</v>
      </c>
      <c r="T2185" t="str">
        <f>IF(OR(
  AND(Table1[[#This Row],[Ticket Priority]]="Critical", Table1[[#This Row],[Ticket Status]]&lt;&gt;"Closed"),
  AND(Table1[[#This Row],[Ticket Priority]]="High", Table1[[#This Row],[Ticket Status]]="Open")
), "Yes", "No")</f>
        <v>Yes</v>
      </c>
      <c r="U2185" s="4" t="str">
        <f>IF(Table1[[#This Row],[Ticket Status]]="Closed","Yes","No")</f>
        <v>No</v>
      </c>
      <c r="V2185" s="4" t="str">
        <f>IF(Table1[[#This Row],[Ticket Status]]="Pending Customer Response","Yes","No")</f>
        <v>No</v>
      </c>
      <c r="W2185" s="5">
        <f ca="1">COUNTIFS(Table1[Agent_name],Table1[[#This Row],[Agent_name]],Table1[Month],Table1[[#This Row],[Month]])/160</f>
        <v>0.66874999999999996</v>
      </c>
    </row>
    <row r="2186" spans="1:23" x14ac:dyDescent="0.25">
      <c r="A2186">
        <v>2185</v>
      </c>
      <c r="B2186" t="s">
        <v>7200</v>
      </c>
      <c r="C2186" t="s">
        <v>2263</v>
      </c>
      <c r="D2186">
        <v>38</v>
      </c>
      <c r="E2186" t="s">
        <v>29</v>
      </c>
      <c r="F2186" t="s">
        <v>86</v>
      </c>
      <c r="G2186" s="1">
        <v>44198</v>
      </c>
      <c r="H2186" t="s">
        <v>67</v>
      </c>
      <c r="I2186" t="s">
        <v>67</v>
      </c>
      <c r="J2186" s="3" t="s">
        <v>7201</v>
      </c>
      <c r="K2186" t="s">
        <v>39</v>
      </c>
      <c r="L2186" t="s">
        <v>7202</v>
      </c>
      <c r="M2186" t="s">
        <v>143</v>
      </c>
      <c r="N2186" t="s">
        <v>33</v>
      </c>
      <c r="O2186" s="2">
        <v>45078.141041666669</v>
      </c>
      <c r="P2186" s="2">
        <v>45078.255624999998</v>
      </c>
      <c r="Q2186">
        <v>4</v>
      </c>
      <c r="R2186" t="str">
        <f t="shared" ca="1" si="34"/>
        <v>Mohit</v>
      </c>
      <c r="S2186" t="str">
        <f>IFERROR(TEXT(DATEVALUE(LEFT(Table1[[#This Row],[Date of Purchase]],10)), "MMMM"), TEXT(Table1[[#This Row],[Date of Purchase]], "MMMM"))</f>
        <v>January</v>
      </c>
      <c r="T2186" t="str">
        <f>IF(OR(
  AND(Table1[[#This Row],[Ticket Priority]]="Critical", Table1[[#This Row],[Ticket Status]]&lt;&gt;"Closed"),
  AND(Table1[[#This Row],[Ticket Priority]]="High", Table1[[#This Row],[Ticket Status]]="Open")
), "Yes", "No")</f>
        <v>No</v>
      </c>
      <c r="U2186" s="4" t="str">
        <f>IF(Table1[[#This Row],[Ticket Status]]="Closed","Yes","No")</f>
        <v>Yes</v>
      </c>
      <c r="V2186" s="4" t="str">
        <f>IF(Table1[[#This Row],[Ticket Status]]="Pending Customer Response","Yes","No")</f>
        <v>No</v>
      </c>
      <c r="W2186" s="5">
        <f ca="1">COUNTIFS(Table1[Agent_name],Table1[[#This Row],[Agent_name]],Table1[Month],Table1[[#This Row],[Month]])/160</f>
        <v>0.46250000000000002</v>
      </c>
    </row>
    <row r="2187" spans="1:23" x14ac:dyDescent="0.25">
      <c r="A2187">
        <v>2186</v>
      </c>
      <c r="B2187" t="s">
        <v>7203</v>
      </c>
      <c r="C2187" t="s">
        <v>7204</v>
      </c>
      <c r="D2187">
        <v>40</v>
      </c>
      <c r="E2187" t="s">
        <v>58</v>
      </c>
      <c r="F2187" t="s">
        <v>30</v>
      </c>
      <c r="G2187" s="1">
        <v>44282</v>
      </c>
      <c r="H2187" t="s">
        <v>45</v>
      </c>
      <c r="I2187" t="s">
        <v>31</v>
      </c>
      <c r="J2187" s="3" t="s">
        <v>7205</v>
      </c>
      <c r="K2187" t="s">
        <v>62</v>
      </c>
      <c r="M2187" t="s">
        <v>143</v>
      </c>
      <c r="N2187" t="s">
        <v>55</v>
      </c>
      <c r="Q2187">
        <v>5</v>
      </c>
      <c r="R2187" t="str">
        <f t="shared" ca="1" si="34"/>
        <v>Priya</v>
      </c>
      <c r="S2187" t="str">
        <f>IFERROR(TEXT(DATEVALUE(LEFT(Table1[[#This Row],[Date of Purchase]],10)), "MMMM"), TEXT(Table1[[#This Row],[Date of Purchase]], "MMMM"))</f>
        <v>March</v>
      </c>
      <c r="T2187" t="str">
        <f>IF(OR(
  AND(Table1[[#This Row],[Ticket Priority]]="Critical", Table1[[#This Row],[Ticket Status]]&lt;&gt;"Closed"),
  AND(Table1[[#This Row],[Ticket Priority]]="High", Table1[[#This Row],[Ticket Status]]="Open")
), "Yes", "No")</f>
        <v>No</v>
      </c>
      <c r="U2187" s="4" t="str">
        <f>IF(Table1[[#This Row],[Ticket Status]]="Closed","Yes","No")</f>
        <v>No</v>
      </c>
      <c r="V2187" s="4" t="str">
        <f>IF(Table1[[#This Row],[Ticket Status]]="Pending Customer Response","Yes","No")</f>
        <v>No</v>
      </c>
      <c r="W2187" s="5">
        <f ca="1">COUNTIFS(Table1[Agent_name],Table1[[#This Row],[Agent_name]],Table1[Month],Table1[[#This Row],[Month]])/160</f>
        <v>0.43125000000000002</v>
      </c>
    </row>
    <row r="2188" spans="1:23" x14ac:dyDescent="0.25">
      <c r="A2188">
        <v>2187</v>
      </c>
      <c r="B2188" t="s">
        <v>7206</v>
      </c>
      <c r="C2188" t="s">
        <v>7207</v>
      </c>
      <c r="D2188">
        <v>46</v>
      </c>
      <c r="E2188" t="s">
        <v>19</v>
      </c>
      <c r="F2188" t="s">
        <v>223</v>
      </c>
      <c r="G2188" s="1">
        <v>44264</v>
      </c>
      <c r="H2188" t="s">
        <v>45</v>
      </c>
      <c r="I2188" t="s">
        <v>31</v>
      </c>
      <c r="J2188" s="3" t="s">
        <v>7208</v>
      </c>
      <c r="K2188" t="s">
        <v>62</v>
      </c>
      <c r="M2188" t="s">
        <v>89</v>
      </c>
      <c r="N2188" t="s">
        <v>83</v>
      </c>
      <c r="R2188" t="str">
        <f t="shared" ca="1" si="34"/>
        <v>Karan</v>
      </c>
      <c r="S2188" t="str">
        <f>IFERROR(TEXT(DATEVALUE(LEFT(Table1[[#This Row],[Date of Purchase]],10)), "MMMM"), TEXT(Table1[[#This Row],[Date of Purchase]], "MMMM"))</f>
        <v>March</v>
      </c>
      <c r="T2188" t="str">
        <f>IF(OR(
  AND(Table1[[#This Row],[Ticket Priority]]="Critical", Table1[[#This Row],[Ticket Status]]&lt;&gt;"Closed"),
  AND(Table1[[#This Row],[Ticket Priority]]="High", Table1[[#This Row],[Ticket Status]]="Open")
), "Yes", "No")</f>
        <v>Yes</v>
      </c>
      <c r="U2188" s="4" t="str">
        <f>IF(Table1[[#This Row],[Ticket Status]]="Closed","Yes","No")</f>
        <v>No</v>
      </c>
      <c r="V2188" s="4" t="str">
        <f>IF(Table1[[#This Row],[Ticket Status]]="Pending Customer Response","Yes","No")</f>
        <v>No</v>
      </c>
      <c r="W2188" s="5">
        <f ca="1">COUNTIFS(Table1[Agent_name],Table1[[#This Row],[Agent_name]],Table1[Month],Table1[[#This Row],[Month]])/160</f>
        <v>0.21249999999999999</v>
      </c>
    </row>
    <row r="2189" spans="1:23" x14ac:dyDescent="0.25">
      <c r="A2189">
        <v>2188</v>
      </c>
      <c r="B2189" t="s">
        <v>4226</v>
      </c>
      <c r="C2189" t="s">
        <v>7209</v>
      </c>
      <c r="D2189">
        <v>32</v>
      </c>
      <c r="E2189" t="s">
        <v>29</v>
      </c>
      <c r="F2189" t="s">
        <v>485</v>
      </c>
      <c r="G2189" s="1">
        <v>44506</v>
      </c>
      <c r="H2189" t="s">
        <v>67</v>
      </c>
      <c r="I2189" t="s">
        <v>31</v>
      </c>
      <c r="J2189" s="3" t="s">
        <v>7210</v>
      </c>
      <c r="K2189" t="s">
        <v>39</v>
      </c>
      <c r="L2189" t="s">
        <v>7211</v>
      </c>
      <c r="M2189" t="s">
        <v>41</v>
      </c>
      <c r="N2189" t="s">
        <v>83</v>
      </c>
      <c r="O2189" s="2">
        <v>45078.210543981484</v>
      </c>
      <c r="P2189" s="2">
        <v>45078.013321759259</v>
      </c>
      <c r="Q2189">
        <v>2</v>
      </c>
      <c r="R2189" t="str">
        <f t="shared" ca="1" si="34"/>
        <v>Mohit</v>
      </c>
      <c r="S2189" t="str">
        <f>IFERROR(TEXT(DATEVALUE(LEFT(Table1[[#This Row],[Date of Purchase]],10)), "MMMM"), TEXT(Table1[[#This Row],[Date of Purchase]], "MMMM"))</f>
        <v>November</v>
      </c>
      <c r="T2189" t="str">
        <f>IF(OR(
  AND(Table1[[#This Row],[Ticket Priority]]="Critical", Table1[[#This Row],[Ticket Status]]&lt;&gt;"Closed"),
  AND(Table1[[#This Row],[Ticket Priority]]="High", Table1[[#This Row],[Ticket Status]]="Open")
), "Yes", "No")</f>
        <v>No</v>
      </c>
      <c r="U2189" s="4" t="str">
        <f>IF(Table1[[#This Row],[Ticket Status]]="Closed","Yes","No")</f>
        <v>Yes</v>
      </c>
      <c r="V2189" s="4" t="str">
        <f>IF(Table1[[#This Row],[Ticket Status]]="Pending Customer Response","Yes","No")</f>
        <v>No</v>
      </c>
      <c r="W2189" s="5">
        <f ca="1">COUNTIFS(Table1[Agent_name],Table1[[#This Row],[Agent_name]],Table1[Month],Table1[[#This Row],[Month]])/160</f>
        <v>0.4375</v>
      </c>
    </row>
    <row r="2190" spans="1:23" x14ac:dyDescent="0.25">
      <c r="A2190">
        <v>2189</v>
      </c>
      <c r="B2190" t="s">
        <v>7212</v>
      </c>
      <c r="C2190" t="s">
        <v>7213</v>
      </c>
      <c r="D2190">
        <v>28</v>
      </c>
      <c r="E2190" t="s">
        <v>19</v>
      </c>
      <c r="F2190" t="s">
        <v>30</v>
      </c>
      <c r="G2190" s="1">
        <v>44550</v>
      </c>
      <c r="H2190" t="s">
        <v>59</v>
      </c>
      <c r="I2190" t="s">
        <v>59</v>
      </c>
      <c r="J2190" s="3" t="s">
        <v>1057</v>
      </c>
      <c r="K2190" t="s">
        <v>24</v>
      </c>
      <c r="M2190" t="s">
        <v>143</v>
      </c>
      <c r="N2190" t="s">
        <v>33</v>
      </c>
      <c r="O2190" s="2">
        <v>45078.752905092595</v>
      </c>
      <c r="Q2190">
        <v>5</v>
      </c>
      <c r="R2190" t="str">
        <f t="shared" ca="1" si="34"/>
        <v>Sara</v>
      </c>
      <c r="S2190" t="str">
        <f>IFERROR(TEXT(DATEVALUE(LEFT(Table1[[#This Row],[Date of Purchase]],10)), "MMMM"), TEXT(Table1[[#This Row],[Date of Purchase]], "MMMM"))</f>
        <v>December</v>
      </c>
      <c r="T2190" t="str">
        <f>IF(OR(
  AND(Table1[[#This Row],[Ticket Priority]]="Critical", Table1[[#This Row],[Ticket Status]]&lt;&gt;"Closed"),
  AND(Table1[[#This Row],[Ticket Priority]]="High", Table1[[#This Row],[Ticket Status]]="Open")
), "Yes", "No")</f>
        <v>No</v>
      </c>
      <c r="U2190" s="4" t="str">
        <f>IF(Table1[[#This Row],[Ticket Status]]="Closed","Yes","No")</f>
        <v>No</v>
      </c>
      <c r="V2190" s="4" t="str">
        <f>IF(Table1[[#This Row],[Ticket Status]]="Pending Customer Response","Yes","No")</f>
        <v>Yes</v>
      </c>
      <c r="W2190" s="5">
        <f ca="1">COUNTIFS(Table1[Agent_name],Table1[[#This Row],[Agent_name]],Table1[Month],Table1[[#This Row],[Month]])/160</f>
        <v>0.55625000000000002</v>
      </c>
    </row>
    <row r="2191" spans="1:23" x14ac:dyDescent="0.25">
      <c r="A2191">
        <v>2190</v>
      </c>
      <c r="B2191" t="s">
        <v>7214</v>
      </c>
      <c r="C2191" t="s">
        <v>7215</v>
      </c>
      <c r="D2191">
        <v>24</v>
      </c>
      <c r="E2191" t="s">
        <v>29</v>
      </c>
      <c r="F2191" t="s">
        <v>699</v>
      </c>
      <c r="G2191" s="1">
        <v>44012</v>
      </c>
      <c r="H2191" t="s">
        <v>59</v>
      </c>
      <c r="I2191" t="s">
        <v>52</v>
      </c>
      <c r="J2191" s="3" t="s">
        <v>7216</v>
      </c>
      <c r="K2191" t="s">
        <v>62</v>
      </c>
      <c r="M2191" t="s">
        <v>89</v>
      </c>
      <c r="N2191" t="s">
        <v>83</v>
      </c>
      <c r="Q2191">
        <v>5</v>
      </c>
      <c r="R2191" t="str">
        <f t="shared" ca="1" si="34"/>
        <v>Sara</v>
      </c>
      <c r="S2191" t="str">
        <f>IFERROR(TEXT(DATEVALUE(LEFT(Table1[[#This Row],[Date of Purchase]],10)), "MMMM"), TEXT(Table1[[#This Row],[Date of Purchase]], "MMMM"))</f>
        <v>June</v>
      </c>
      <c r="T2191" t="str">
        <f>IF(OR(
  AND(Table1[[#This Row],[Ticket Priority]]="Critical", Table1[[#This Row],[Ticket Status]]&lt;&gt;"Closed"),
  AND(Table1[[#This Row],[Ticket Priority]]="High", Table1[[#This Row],[Ticket Status]]="Open")
), "Yes", "No")</f>
        <v>Yes</v>
      </c>
      <c r="U2191" s="4" t="str">
        <f>IF(Table1[[#This Row],[Ticket Status]]="Closed","Yes","No")</f>
        <v>No</v>
      </c>
      <c r="V2191" s="4" t="str">
        <f>IF(Table1[[#This Row],[Ticket Status]]="Pending Customer Response","Yes","No")</f>
        <v>No</v>
      </c>
      <c r="W2191" s="5">
        <f ca="1">COUNTIFS(Table1[Agent_name],Table1[[#This Row],[Agent_name]],Table1[Month],Table1[[#This Row],[Month]])/160</f>
        <v>0.65</v>
      </c>
    </row>
    <row r="2192" spans="1:23" x14ac:dyDescent="0.25">
      <c r="A2192">
        <v>2191</v>
      </c>
      <c r="B2192" t="s">
        <v>7217</v>
      </c>
      <c r="C2192" t="s">
        <v>7218</v>
      </c>
      <c r="D2192">
        <v>59</v>
      </c>
      <c r="E2192" t="s">
        <v>58</v>
      </c>
      <c r="F2192" t="s">
        <v>20</v>
      </c>
      <c r="G2192" s="1">
        <v>43910</v>
      </c>
      <c r="H2192" t="s">
        <v>59</v>
      </c>
      <c r="I2192" t="s">
        <v>59</v>
      </c>
      <c r="J2192" s="3" t="s">
        <v>7219</v>
      </c>
      <c r="K2192" t="s">
        <v>62</v>
      </c>
      <c r="M2192" t="s">
        <v>89</v>
      </c>
      <c r="N2192" t="s">
        <v>83</v>
      </c>
      <c r="Q2192">
        <v>5</v>
      </c>
      <c r="R2192" t="str">
        <f t="shared" ca="1" si="34"/>
        <v>Ravi</v>
      </c>
      <c r="S2192" t="str">
        <f>IFERROR(TEXT(DATEVALUE(LEFT(Table1[[#This Row],[Date of Purchase]],10)), "MMMM"), TEXT(Table1[[#This Row],[Date of Purchase]], "MMMM"))</f>
        <v>March</v>
      </c>
      <c r="T2192" t="str">
        <f>IF(OR(
  AND(Table1[[#This Row],[Ticket Priority]]="Critical", Table1[[#This Row],[Ticket Status]]&lt;&gt;"Closed"),
  AND(Table1[[#This Row],[Ticket Priority]]="High", Table1[[#This Row],[Ticket Status]]="Open")
), "Yes", "No")</f>
        <v>Yes</v>
      </c>
      <c r="U2192" s="4" t="str">
        <f>IF(Table1[[#This Row],[Ticket Status]]="Closed","Yes","No")</f>
        <v>No</v>
      </c>
      <c r="V2192" s="4" t="str">
        <f>IF(Table1[[#This Row],[Ticket Status]]="Pending Customer Response","Yes","No")</f>
        <v>No</v>
      </c>
      <c r="W2192" s="5">
        <f ca="1">COUNTIFS(Table1[Agent_name],Table1[[#This Row],[Agent_name]],Table1[Month],Table1[[#This Row],[Month]])/160</f>
        <v>0.54374999999999996</v>
      </c>
    </row>
    <row r="2193" spans="1:23" x14ac:dyDescent="0.25">
      <c r="A2193">
        <v>2192</v>
      </c>
      <c r="B2193" t="s">
        <v>7220</v>
      </c>
      <c r="C2193" t="s">
        <v>7221</v>
      </c>
      <c r="D2193">
        <v>48</v>
      </c>
      <c r="E2193" t="s">
        <v>19</v>
      </c>
      <c r="F2193" t="s">
        <v>125</v>
      </c>
      <c r="G2193" s="1">
        <v>44037</v>
      </c>
      <c r="H2193" t="s">
        <v>67</v>
      </c>
      <c r="I2193" t="s">
        <v>72</v>
      </c>
      <c r="J2193" s="3" t="s">
        <v>7222</v>
      </c>
      <c r="K2193" t="s">
        <v>24</v>
      </c>
      <c r="M2193" t="s">
        <v>41</v>
      </c>
      <c r="N2193" t="s">
        <v>33</v>
      </c>
      <c r="O2193" s="2">
        <v>45078.641145833331</v>
      </c>
      <c r="Q2193">
        <v>5</v>
      </c>
      <c r="R2193" t="str">
        <f t="shared" ca="1" si="34"/>
        <v>Karan</v>
      </c>
      <c r="S2193" t="str">
        <f>IFERROR(TEXT(DATEVALUE(LEFT(Table1[[#This Row],[Date of Purchase]],10)), "MMMM"), TEXT(Table1[[#This Row],[Date of Purchase]], "MMMM"))</f>
        <v>July</v>
      </c>
      <c r="T2193" t="str">
        <f>IF(OR(
  AND(Table1[[#This Row],[Ticket Priority]]="Critical", Table1[[#This Row],[Ticket Status]]&lt;&gt;"Closed"),
  AND(Table1[[#This Row],[Ticket Priority]]="High", Table1[[#This Row],[Ticket Status]]="Open")
), "Yes", "No")</f>
        <v>No</v>
      </c>
      <c r="U2193" s="4" t="str">
        <f>IF(Table1[[#This Row],[Ticket Status]]="Closed","Yes","No")</f>
        <v>No</v>
      </c>
      <c r="V2193" s="4" t="str">
        <f>IF(Table1[[#This Row],[Ticket Status]]="Pending Customer Response","Yes","No")</f>
        <v>Yes</v>
      </c>
      <c r="W2193" s="5">
        <f ca="1">COUNTIFS(Table1[Agent_name],Table1[[#This Row],[Agent_name]],Table1[Month],Table1[[#This Row],[Month]])/160</f>
        <v>0.21249999999999999</v>
      </c>
    </row>
    <row r="2194" spans="1:23" x14ac:dyDescent="0.25">
      <c r="A2194">
        <v>2193</v>
      </c>
      <c r="B2194" t="s">
        <v>7223</v>
      </c>
      <c r="C2194" t="s">
        <v>7224</v>
      </c>
      <c r="D2194">
        <v>66</v>
      </c>
      <c r="E2194" t="s">
        <v>29</v>
      </c>
      <c r="F2194" t="s">
        <v>286</v>
      </c>
      <c r="G2194" s="1">
        <v>43857</v>
      </c>
      <c r="H2194" t="s">
        <v>66</v>
      </c>
      <c r="I2194" t="s">
        <v>60</v>
      </c>
      <c r="J2194" s="3" t="s">
        <v>7225</v>
      </c>
      <c r="K2194" t="s">
        <v>24</v>
      </c>
      <c r="M2194" t="s">
        <v>143</v>
      </c>
      <c r="N2194" t="s">
        <v>33</v>
      </c>
      <c r="O2194" s="2">
        <v>45078.118935185186</v>
      </c>
      <c r="Q2194">
        <v>5</v>
      </c>
      <c r="R2194" t="str">
        <f t="shared" ca="1" si="34"/>
        <v>Sara</v>
      </c>
      <c r="S2194" t="str">
        <f>IFERROR(TEXT(DATEVALUE(LEFT(Table1[[#This Row],[Date of Purchase]],10)), "MMMM"), TEXT(Table1[[#This Row],[Date of Purchase]], "MMMM"))</f>
        <v>January</v>
      </c>
      <c r="T2194" t="str">
        <f>IF(OR(
  AND(Table1[[#This Row],[Ticket Priority]]="Critical", Table1[[#This Row],[Ticket Status]]&lt;&gt;"Closed"),
  AND(Table1[[#This Row],[Ticket Priority]]="High", Table1[[#This Row],[Ticket Status]]="Open")
), "Yes", "No")</f>
        <v>No</v>
      </c>
      <c r="U2194" s="4" t="str">
        <f>IF(Table1[[#This Row],[Ticket Status]]="Closed","Yes","No")</f>
        <v>No</v>
      </c>
      <c r="V2194" s="4" t="str">
        <f>IF(Table1[[#This Row],[Ticket Status]]="Pending Customer Response","Yes","No")</f>
        <v>Yes</v>
      </c>
      <c r="W2194" s="5">
        <f ca="1">COUNTIFS(Table1[Agent_name],Table1[[#This Row],[Agent_name]],Table1[Month],Table1[[#This Row],[Month]])/160</f>
        <v>0.70625000000000004</v>
      </c>
    </row>
    <row r="2195" spans="1:23" x14ac:dyDescent="0.25">
      <c r="A2195">
        <v>2194</v>
      </c>
      <c r="B2195" t="s">
        <v>7226</v>
      </c>
      <c r="C2195" t="s">
        <v>7227</v>
      </c>
      <c r="D2195">
        <v>49</v>
      </c>
      <c r="E2195" t="s">
        <v>29</v>
      </c>
      <c r="F2195" t="s">
        <v>92</v>
      </c>
      <c r="G2195" s="1">
        <v>44072</v>
      </c>
      <c r="H2195" t="s">
        <v>45</v>
      </c>
      <c r="I2195" t="s">
        <v>177</v>
      </c>
      <c r="J2195" s="3" t="s">
        <v>7228</v>
      </c>
      <c r="K2195" t="s">
        <v>39</v>
      </c>
      <c r="L2195" t="s">
        <v>7229</v>
      </c>
      <c r="M2195" t="s">
        <v>143</v>
      </c>
      <c r="N2195" t="s">
        <v>55</v>
      </c>
      <c r="O2195" s="2">
        <v>45078.368946759256</v>
      </c>
      <c r="P2195" s="2">
        <v>45078.761307870373</v>
      </c>
      <c r="Q2195">
        <v>5</v>
      </c>
      <c r="R2195" t="str">
        <f t="shared" ca="1" si="34"/>
        <v>Aisha</v>
      </c>
      <c r="S2195" t="str">
        <f>IFERROR(TEXT(DATEVALUE(LEFT(Table1[[#This Row],[Date of Purchase]],10)), "MMMM"), TEXT(Table1[[#This Row],[Date of Purchase]], "MMMM"))</f>
        <v>August</v>
      </c>
      <c r="T2195" t="str">
        <f>IF(OR(
  AND(Table1[[#This Row],[Ticket Priority]]="Critical", Table1[[#This Row],[Ticket Status]]&lt;&gt;"Closed"),
  AND(Table1[[#This Row],[Ticket Priority]]="High", Table1[[#This Row],[Ticket Status]]="Open")
), "Yes", "No")</f>
        <v>No</v>
      </c>
      <c r="U2195" s="4" t="str">
        <f>IF(Table1[[#This Row],[Ticket Status]]="Closed","Yes","No")</f>
        <v>Yes</v>
      </c>
      <c r="V2195" s="4" t="str">
        <f>IF(Table1[[#This Row],[Ticket Status]]="Pending Customer Response","Yes","No")</f>
        <v>No</v>
      </c>
      <c r="W2195" s="5">
        <f ca="1">COUNTIFS(Table1[Agent_name],Table1[[#This Row],[Agent_name]],Table1[Month],Table1[[#This Row],[Month]])/160</f>
        <v>0.86250000000000004</v>
      </c>
    </row>
    <row r="2196" spans="1:23" x14ac:dyDescent="0.25">
      <c r="A2196">
        <v>2195</v>
      </c>
      <c r="B2196" t="s">
        <v>7230</v>
      </c>
      <c r="C2196" t="s">
        <v>7231</v>
      </c>
      <c r="D2196">
        <v>24</v>
      </c>
      <c r="E2196" t="s">
        <v>29</v>
      </c>
      <c r="F2196" t="s">
        <v>339</v>
      </c>
      <c r="G2196" s="1">
        <v>44158</v>
      </c>
      <c r="H2196" t="s">
        <v>21</v>
      </c>
      <c r="I2196" t="s">
        <v>113</v>
      </c>
      <c r="J2196" s="3" t="s">
        <v>7232</v>
      </c>
      <c r="K2196" t="s">
        <v>62</v>
      </c>
      <c r="M2196" t="s">
        <v>25</v>
      </c>
      <c r="N2196" t="s">
        <v>83</v>
      </c>
      <c r="Q2196">
        <v>5</v>
      </c>
      <c r="R2196" t="str">
        <f t="shared" ca="1" si="34"/>
        <v>Mohit</v>
      </c>
      <c r="S2196" t="str">
        <f>IFERROR(TEXT(DATEVALUE(LEFT(Table1[[#This Row],[Date of Purchase]],10)), "MMMM"), TEXT(Table1[[#This Row],[Date of Purchase]], "MMMM"))</f>
        <v>November</v>
      </c>
      <c r="T2196" t="str">
        <f>IF(OR(
  AND(Table1[[#This Row],[Ticket Priority]]="Critical", Table1[[#This Row],[Ticket Status]]&lt;&gt;"Closed"),
  AND(Table1[[#This Row],[Ticket Priority]]="High", Table1[[#This Row],[Ticket Status]]="Open")
), "Yes", "No")</f>
        <v>Yes</v>
      </c>
      <c r="U2196" s="4" t="str">
        <f>IF(Table1[[#This Row],[Ticket Status]]="Closed","Yes","No")</f>
        <v>No</v>
      </c>
      <c r="V2196" s="4" t="str">
        <f>IF(Table1[[#This Row],[Ticket Status]]="Pending Customer Response","Yes","No")</f>
        <v>No</v>
      </c>
      <c r="W2196" s="5">
        <f ca="1">COUNTIFS(Table1[Agent_name],Table1[[#This Row],[Agent_name]],Table1[Month],Table1[[#This Row],[Month]])/160</f>
        <v>0.4375</v>
      </c>
    </row>
    <row r="2197" spans="1:23" x14ac:dyDescent="0.25">
      <c r="A2197">
        <v>2196</v>
      </c>
      <c r="B2197" t="s">
        <v>7233</v>
      </c>
      <c r="C2197" t="s">
        <v>7234</v>
      </c>
      <c r="D2197">
        <v>26</v>
      </c>
      <c r="E2197" t="s">
        <v>19</v>
      </c>
      <c r="F2197" t="s">
        <v>397</v>
      </c>
      <c r="G2197" s="1">
        <v>44441</v>
      </c>
      <c r="H2197" t="s">
        <v>59</v>
      </c>
      <c r="I2197" t="s">
        <v>77</v>
      </c>
      <c r="J2197" s="3" t="s">
        <v>7235</v>
      </c>
      <c r="K2197" t="s">
        <v>24</v>
      </c>
      <c r="M2197" t="s">
        <v>25</v>
      </c>
      <c r="N2197" t="s">
        <v>33</v>
      </c>
      <c r="O2197" s="2">
        <v>45078.641898148147</v>
      </c>
      <c r="Q2197">
        <v>5</v>
      </c>
      <c r="R2197" t="str">
        <f t="shared" ca="1" si="34"/>
        <v>Karan</v>
      </c>
      <c r="S2197" t="str">
        <f>IFERROR(TEXT(DATEVALUE(LEFT(Table1[[#This Row],[Date of Purchase]],10)), "MMMM"), TEXT(Table1[[#This Row],[Date of Purchase]], "MMMM"))</f>
        <v>September</v>
      </c>
      <c r="T2197" t="str">
        <f>IF(OR(
  AND(Table1[[#This Row],[Ticket Priority]]="Critical", Table1[[#This Row],[Ticket Status]]&lt;&gt;"Closed"),
  AND(Table1[[#This Row],[Ticket Priority]]="High", Table1[[#This Row],[Ticket Status]]="Open")
), "Yes", "No")</f>
        <v>Yes</v>
      </c>
      <c r="U2197" s="4" t="str">
        <f>IF(Table1[[#This Row],[Ticket Status]]="Closed","Yes","No")</f>
        <v>No</v>
      </c>
      <c r="V2197" s="4" t="str">
        <f>IF(Table1[[#This Row],[Ticket Status]]="Pending Customer Response","Yes","No")</f>
        <v>Yes</v>
      </c>
      <c r="W2197" s="5">
        <f ca="1">COUNTIFS(Table1[Agent_name],Table1[[#This Row],[Agent_name]],Table1[Month],Table1[[#This Row],[Month]])/160</f>
        <v>0.24374999999999999</v>
      </c>
    </row>
    <row r="2198" spans="1:23" x14ac:dyDescent="0.25">
      <c r="A2198">
        <v>2197</v>
      </c>
      <c r="B2198" t="s">
        <v>7236</v>
      </c>
      <c r="C2198" t="s">
        <v>7237</v>
      </c>
      <c r="D2198">
        <v>36</v>
      </c>
      <c r="E2198" t="s">
        <v>19</v>
      </c>
      <c r="F2198" t="s">
        <v>81</v>
      </c>
      <c r="G2198" s="1">
        <v>44429</v>
      </c>
      <c r="H2198" t="s">
        <v>45</v>
      </c>
      <c r="I2198" t="s">
        <v>177</v>
      </c>
      <c r="J2198" s="3" t="s">
        <v>4173</v>
      </c>
      <c r="K2198" t="s">
        <v>24</v>
      </c>
      <c r="M2198" t="s">
        <v>143</v>
      </c>
      <c r="N2198" t="s">
        <v>55</v>
      </c>
      <c r="O2198" s="2">
        <v>45078.39675925926</v>
      </c>
      <c r="Q2198">
        <v>5</v>
      </c>
      <c r="R2198" t="str">
        <f t="shared" ca="1" si="34"/>
        <v>Divya</v>
      </c>
      <c r="S2198" t="str">
        <f>IFERROR(TEXT(DATEVALUE(LEFT(Table1[[#This Row],[Date of Purchase]],10)), "MMMM"), TEXT(Table1[[#This Row],[Date of Purchase]], "MMMM"))</f>
        <v>August</v>
      </c>
      <c r="T2198" t="str">
        <f>IF(OR(
  AND(Table1[[#This Row],[Ticket Priority]]="Critical", Table1[[#This Row],[Ticket Status]]&lt;&gt;"Closed"),
  AND(Table1[[#This Row],[Ticket Priority]]="High", Table1[[#This Row],[Ticket Status]]="Open")
), "Yes", "No")</f>
        <v>No</v>
      </c>
      <c r="U2198" s="4" t="str">
        <f>IF(Table1[[#This Row],[Ticket Status]]="Closed","Yes","No")</f>
        <v>No</v>
      </c>
      <c r="V2198" s="4" t="str">
        <f>IF(Table1[[#This Row],[Ticket Status]]="Pending Customer Response","Yes","No")</f>
        <v>Yes</v>
      </c>
      <c r="W2198" s="5">
        <f ca="1">COUNTIFS(Table1[Agent_name],Table1[[#This Row],[Agent_name]],Table1[Month],Table1[[#This Row],[Month]])/160</f>
        <v>0.1875</v>
      </c>
    </row>
    <row r="2199" spans="1:23" x14ac:dyDescent="0.25">
      <c r="A2199">
        <v>2198</v>
      </c>
      <c r="B2199" t="s">
        <v>7238</v>
      </c>
      <c r="C2199" t="s">
        <v>7239</v>
      </c>
      <c r="D2199">
        <v>60</v>
      </c>
      <c r="E2199" t="s">
        <v>19</v>
      </c>
      <c r="F2199" t="s">
        <v>431</v>
      </c>
      <c r="G2199" s="1">
        <v>43957</v>
      </c>
      <c r="H2199" t="s">
        <v>59</v>
      </c>
      <c r="I2199" t="s">
        <v>59</v>
      </c>
      <c r="J2199" s="3" t="s">
        <v>7240</v>
      </c>
      <c r="K2199" t="s">
        <v>39</v>
      </c>
      <c r="L2199" t="s">
        <v>7241</v>
      </c>
      <c r="M2199" t="s">
        <v>41</v>
      </c>
      <c r="N2199" t="s">
        <v>26</v>
      </c>
      <c r="O2199" s="2">
        <v>45078.019004629627</v>
      </c>
      <c r="P2199" s="2">
        <v>45078.289143518516</v>
      </c>
      <c r="Q2199">
        <v>4</v>
      </c>
      <c r="R2199" t="str">
        <f t="shared" ca="1" si="34"/>
        <v>Aisha</v>
      </c>
      <c r="S2199" t="str">
        <f>IFERROR(TEXT(DATEVALUE(LEFT(Table1[[#This Row],[Date of Purchase]],10)), "MMMM"), TEXT(Table1[[#This Row],[Date of Purchase]], "MMMM"))</f>
        <v>May</v>
      </c>
      <c r="T2199" t="str">
        <f>IF(OR(
  AND(Table1[[#This Row],[Ticket Priority]]="Critical", Table1[[#This Row],[Ticket Status]]&lt;&gt;"Closed"),
  AND(Table1[[#This Row],[Ticket Priority]]="High", Table1[[#This Row],[Ticket Status]]="Open")
), "Yes", "No")</f>
        <v>No</v>
      </c>
      <c r="U2199" s="4" t="str">
        <f>IF(Table1[[#This Row],[Ticket Status]]="Closed","Yes","No")</f>
        <v>Yes</v>
      </c>
      <c r="V2199" s="4" t="str">
        <f>IF(Table1[[#This Row],[Ticket Status]]="Pending Customer Response","Yes","No")</f>
        <v>No</v>
      </c>
      <c r="W2199" s="5">
        <f ca="1">COUNTIFS(Table1[Agent_name],Table1[[#This Row],[Agent_name]],Table1[Month],Table1[[#This Row],[Month]])/160</f>
        <v>0.93125000000000002</v>
      </c>
    </row>
    <row r="2200" spans="1:23" x14ac:dyDescent="0.25">
      <c r="A2200">
        <v>2199</v>
      </c>
      <c r="B2200" t="s">
        <v>7242</v>
      </c>
      <c r="C2200" t="s">
        <v>7243</v>
      </c>
      <c r="D2200">
        <v>49</v>
      </c>
      <c r="E2200" t="s">
        <v>58</v>
      </c>
      <c r="F2200" t="s">
        <v>223</v>
      </c>
      <c r="G2200" s="1">
        <v>44054</v>
      </c>
      <c r="H2200" t="s">
        <v>45</v>
      </c>
      <c r="I2200" t="s">
        <v>46</v>
      </c>
      <c r="J2200" s="3" t="s">
        <v>7244</v>
      </c>
      <c r="K2200" t="s">
        <v>62</v>
      </c>
      <c r="M2200" t="s">
        <v>25</v>
      </c>
      <c r="N2200" t="s">
        <v>26</v>
      </c>
      <c r="Q2200">
        <v>5</v>
      </c>
      <c r="R2200" t="str">
        <f t="shared" ca="1" si="34"/>
        <v>Aisha</v>
      </c>
      <c r="S2200" t="str">
        <f>IFERROR(TEXT(DATEVALUE(LEFT(Table1[[#This Row],[Date of Purchase]],10)), "MMMM"), TEXT(Table1[[#This Row],[Date of Purchase]], "MMMM"))</f>
        <v>August</v>
      </c>
      <c r="T2200" t="str">
        <f>IF(OR(
  AND(Table1[[#This Row],[Ticket Priority]]="Critical", Table1[[#This Row],[Ticket Status]]&lt;&gt;"Closed"),
  AND(Table1[[#This Row],[Ticket Priority]]="High", Table1[[#This Row],[Ticket Status]]="Open")
), "Yes", "No")</f>
        <v>Yes</v>
      </c>
      <c r="U2200" s="4" t="str">
        <f>IF(Table1[[#This Row],[Ticket Status]]="Closed","Yes","No")</f>
        <v>No</v>
      </c>
      <c r="V2200" s="4" t="str">
        <f>IF(Table1[[#This Row],[Ticket Status]]="Pending Customer Response","Yes","No")</f>
        <v>No</v>
      </c>
      <c r="W2200" s="5">
        <f ca="1">COUNTIFS(Table1[Agent_name],Table1[[#This Row],[Agent_name]],Table1[Month],Table1[[#This Row],[Month]])/160</f>
        <v>0.86250000000000004</v>
      </c>
    </row>
    <row r="2201" spans="1:23" x14ac:dyDescent="0.25">
      <c r="A2201">
        <v>2200</v>
      </c>
      <c r="B2201" t="s">
        <v>7245</v>
      </c>
      <c r="C2201" t="s">
        <v>7246</v>
      </c>
      <c r="D2201">
        <v>28</v>
      </c>
      <c r="E2201" t="s">
        <v>19</v>
      </c>
      <c r="F2201" t="s">
        <v>36</v>
      </c>
      <c r="G2201" s="1">
        <v>44435</v>
      </c>
      <c r="H2201" t="s">
        <v>45</v>
      </c>
      <c r="I2201" t="s">
        <v>60</v>
      </c>
      <c r="J2201" s="3" t="s">
        <v>7247</v>
      </c>
      <c r="K2201" t="s">
        <v>39</v>
      </c>
      <c r="L2201" t="s">
        <v>7248</v>
      </c>
      <c r="M2201" t="s">
        <v>143</v>
      </c>
      <c r="N2201" t="s">
        <v>55</v>
      </c>
      <c r="O2201" s="2">
        <v>45078.883622685185</v>
      </c>
      <c r="P2201" s="2">
        <v>45078.068344907406</v>
      </c>
      <c r="Q2201">
        <v>3</v>
      </c>
      <c r="R2201" t="str">
        <f t="shared" ca="1" si="34"/>
        <v>Priya</v>
      </c>
      <c r="S2201" t="str">
        <f>IFERROR(TEXT(DATEVALUE(LEFT(Table1[[#This Row],[Date of Purchase]],10)), "MMMM"), TEXT(Table1[[#This Row],[Date of Purchase]], "MMMM"))</f>
        <v>August</v>
      </c>
      <c r="T2201" t="str">
        <f>IF(OR(
  AND(Table1[[#This Row],[Ticket Priority]]="Critical", Table1[[#This Row],[Ticket Status]]&lt;&gt;"Closed"),
  AND(Table1[[#This Row],[Ticket Priority]]="High", Table1[[#This Row],[Ticket Status]]="Open")
), "Yes", "No")</f>
        <v>No</v>
      </c>
      <c r="U2201" s="4" t="str">
        <f>IF(Table1[[#This Row],[Ticket Status]]="Closed","Yes","No")</f>
        <v>Yes</v>
      </c>
      <c r="V2201" s="4" t="str">
        <f>IF(Table1[[#This Row],[Ticket Status]]="Pending Customer Response","Yes","No")</f>
        <v>No</v>
      </c>
      <c r="W2201" s="5">
        <f ca="1">COUNTIFS(Table1[Agent_name],Table1[[#This Row],[Agent_name]],Table1[Month],Table1[[#This Row],[Month]])/160</f>
        <v>0.35</v>
      </c>
    </row>
    <row r="2202" spans="1:23" x14ac:dyDescent="0.25">
      <c r="A2202">
        <v>2201</v>
      </c>
      <c r="B2202" t="s">
        <v>7249</v>
      </c>
      <c r="C2202" t="s">
        <v>7250</v>
      </c>
      <c r="D2202">
        <v>34</v>
      </c>
      <c r="E2202" t="s">
        <v>58</v>
      </c>
      <c r="F2202" t="s">
        <v>103</v>
      </c>
      <c r="G2202" s="1">
        <v>43954</v>
      </c>
      <c r="H2202" t="s">
        <v>66</v>
      </c>
      <c r="I2202" t="s">
        <v>113</v>
      </c>
      <c r="J2202" s="3" t="s">
        <v>7251</v>
      </c>
      <c r="K2202" t="s">
        <v>24</v>
      </c>
      <c r="M2202" t="s">
        <v>25</v>
      </c>
      <c r="N2202" t="s">
        <v>26</v>
      </c>
      <c r="O2202" s="2">
        <v>45078.803090277775</v>
      </c>
      <c r="Q2202">
        <v>5</v>
      </c>
      <c r="R2202" t="str">
        <f t="shared" ca="1" si="34"/>
        <v>Priya</v>
      </c>
      <c r="S2202" t="str">
        <f>IFERROR(TEXT(DATEVALUE(LEFT(Table1[[#This Row],[Date of Purchase]],10)), "MMMM"), TEXT(Table1[[#This Row],[Date of Purchase]], "MMMM"))</f>
        <v>May</v>
      </c>
      <c r="T2202" t="str">
        <f>IF(OR(
  AND(Table1[[#This Row],[Ticket Priority]]="Critical", Table1[[#This Row],[Ticket Status]]&lt;&gt;"Closed"),
  AND(Table1[[#This Row],[Ticket Priority]]="High", Table1[[#This Row],[Ticket Status]]="Open")
), "Yes", "No")</f>
        <v>Yes</v>
      </c>
      <c r="U2202" s="4" t="str">
        <f>IF(Table1[[#This Row],[Ticket Status]]="Closed","Yes","No")</f>
        <v>No</v>
      </c>
      <c r="V2202" s="4" t="str">
        <f>IF(Table1[[#This Row],[Ticket Status]]="Pending Customer Response","Yes","No")</f>
        <v>Yes</v>
      </c>
      <c r="W2202" s="5">
        <f ca="1">COUNTIFS(Table1[Agent_name],Table1[[#This Row],[Agent_name]],Table1[Month],Table1[[#This Row],[Month]])/160</f>
        <v>0.40625</v>
      </c>
    </row>
    <row r="2203" spans="1:23" x14ac:dyDescent="0.25">
      <c r="A2203">
        <v>2202</v>
      </c>
      <c r="B2203" t="s">
        <v>7252</v>
      </c>
      <c r="C2203" t="s">
        <v>7253</v>
      </c>
      <c r="D2203">
        <v>35</v>
      </c>
      <c r="E2203" t="s">
        <v>58</v>
      </c>
      <c r="F2203" t="s">
        <v>383</v>
      </c>
      <c r="G2203" s="1">
        <v>44332</v>
      </c>
      <c r="H2203" t="s">
        <v>45</v>
      </c>
      <c r="I2203" t="s">
        <v>22</v>
      </c>
      <c r="J2203" s="3" t="s">
        <v>7254</v>
      </c>
      <c r="K2203" t="s">
        <v>24</v>
      </c>
      <c r="M2203" t="s">
        <v>41</v>
      </c>
      <c r="N2203" t="s">
        <v>26</v>
      </c>
      <c r="O2203" s="2">
        <v>45078.371851851851</v>
      </c>
      <c r="Q2203">
        <v>5</v>
      </c>
      <c r="R2203" t="str">
        <f t="shared" ca="1" si="34"/>
        <v>Aisha</v>
      </c>
      <c r="S2203" t="str">
        <f>IFERROR(TEXT(DATEVALUE(LEFT(Table1[[#This Row],[Date of Purchase]],10)), "MMMM"), TEXT(Table1[[#This Row],[Date of Purchase]], "MMMM"))</f>
        <v>May</v>
      </c>
      <c r="T2203" t="str">
        <f>IF(OR(
  AND(Table1[[#This Row],[Ticket Priority]]="Critical", Table1[[#This Row],[Ticket Status]]&lt;&gt;"Closed"),
  AND(Table1[[#This Row],[Ticket Priority]]="High", Table1[[#This Row],[Ticket Status]]="Open")
), "Yes", "No")</f>
        <v>No</v>
      </c>
      <c r="U2203" s="4" t="str">
        <f>IF(Table1[[#This Row],[Ticket Status]]="Closed","Yes","No")</f>
        <v>No</v>
      </c>
      <c r="V2203" s="4" t="str">
        <f>IF(Table1[[#This Row],[Ticket Status]]="Pending Customer Response","Yes","No")</f>
        <v>Yes</v>
      </c>
      <c r="W2203" s="5">
        <f ca="1">COUNTIFS(Table1[Agent_name],Table1[[#This Row],[Agent_name]],Table1[Month],Table1[[#This Row],[Month]])/160</f>
        <v>0.93125000000000002</v>
      </c>
    </row>
    <row r="2204" spans="1:23" x14ac:dyDescent="0.25">
      <c r="A2204">
        <v>2203</v>
      </c>
      <c r="B2204" t="s">
        <v>7255</v>
      </c>
      <c r="C2204" t="s">
        <v>7256</v>
      </c>
      <c r="D2204">
        <v>53</v>
      </c>
      <c r="E2204" t="s">
        <v>29</v>
      </c>
      <c r="F2204" t="s">
        <v>71</v>
      </c>
      <c r="G2204" s="1">
        <v>44077</v>
      </c>
      <c r="H2204" t="s">
        <v>66</v>
      </c>
      <c r="I2204" t="s">
        <v>22</v>
      </c>
      <c r="J2204" s="3" t="s">
        <v>7257</v>
      </c>
      <c r="K2204" t="s">
        <v>39</v>
      </c>
      <c r="L2204" t="s">
        <v>7258</v>
      </c>
      <c r="M2204" t="s">
        <v>143</v>
      </c>
      <c r="N2204" t="s">
        <v>33</v>
      </c>
      <c r="O2204" s="2">
        <v>45078.371180555558</v>
      </c>
      <c r="P2204" s="2">
        <v>45078.850347222222</v>
      </c>
      <c r="Q2204">
        <v>4</v>
      </c>
      <c r="R2204" t="str">
        <f t="shared" ca="1" si="34"/>
        <v>Aisha</v>
      </c>
      <c r="S2204" t="str">
        <f>IFERROR(TEXT(DATEVALUE(LEFT(Table1[[#This Row],[Date of Purchase]],10)), "MMMM"), TEXT(Table1[[#This Row],[Date of Purchase]], "MMMM"))</f>
        <v>September</v>
      </c>
      <c r="T2204" t="str">
        <f>IF(OR(
  AND(Table1[[#This Row],[Ticket Priority]]="Critical", Table1[[#This Row],[Ticket Status]]&lt;&gt;"Closed"),
  AND(Table1[[#This Row],[Ticket Priority]]="High", Table1[[#This Row],[Ticket Status]]="Open")
), "Yes", "No")</f>
        <v>No</v>
      </c>
      <c r="U2204" s="4" t="str">
        <f>IF(Table1[[#This Row],[Ticket Status]]="Closed","Yes","No")</f>
        <v>Yes</v>
      </c>
      <c r="V2204" s="4" t="str">
        <f>IF(Table1[[#This Row],[Ticket Status]]="Pending Customer Response","Yes","No")</f>
        <v>No</v>
      </c>
      <c r="W2204" s="5">
        <f ca="1">COUNTIFS(Table1[Agent_name],Table1[[#This Row],[Agent_name]],Table1[Month],Table1[[#This Row],[Month]])/160</f>
        <v>0.86250000000000004</v>
      </c>
    </row>
    <row r="2205" spans="1:23" x14ac:dyDescent="0.25">
      <c r="A2205">
        <v>2204</v>
      </c>
      <c r="B2205" t="s">
        <v>7259</v>
      </c>
      <c r="C2205" t="s">
        <v>7260</v>
      </c>
      <c r="D2205">
        <v>36</v>
      </c>
      <c r="E2205" t="s">
        <v>29</v>
      </c>
      <c r="F2205" t="s">
        <v>149</v>
      </c>
      <c r="G2205" s="1">
        <v>44121</v>
      </c>
      <c r="H2205" t="s">
        <v>67</v>
      </c>
      <c r="I2205" t="s">
        <v>31</v>
      </c>
      <c r="J2205" s="3" t="s">
        <v>7261</v>
      </c>
      <c r="K2205" t="s">
        <v>62</v>
      </c>
      <c r="M2205" t="s">
        <v>25</v>
      </c>
      <c r="N2205" t="s">
        <v>55</v>
      </c>
      <c r="Q2205">
        <v>5</v>
      </c>
      <c r="R2205" t="str">
        <f t="shared" ca="1" si="34"/>
        <v>Ravi</v>
      </c>
      <c r="S2205" t="str">
        <f>IFERROR(TEXT(DATEVALUE(LEFT(Table1[[#This Row],[Date of Purchase]],10)), "MMMM"), TEXT(Table1[[#This Row],[Date of Purchase]], "MMMM"))</f>
        <v>October</v>
      </c>
      <c r="T2205" t="str">
        <f>IF(OR(
  AND(Table1[[#This Row],[Ticket Priority]]="Critical", Table1[[#This Row],[Ticket Status]]&lt;&gt;"Closed"),
  AND(Table1[[#This Row],[Ticket Priority]]="High", Table1[[#This Row],[Ticket Status]]="Open")
), "Yes", "No")</f>
        <v>Yes</v>
      </c>
      <c r="U2205" s="4" t="str">
        <f>IF(Table1[[#This Row],[Ticket Status]]="Closed","Yes","No")</f>
        <v>No</v>
      </c>
      <c r="V2205" s="4" t="str">
        <f>IF(Table1[[#This Row],[Ticket Status]]="Pending Customer Response","Yes","No")</f>
        <v>No</v>
      </c>
      <c r="W2205" s="5">
        <f ca="1">COUNTIFS(Table1[Agent_name],Table1[[#This Row],[Agent_name]],Table1[Month],Table1[[#This Row],[Month]])/160</f>
        <v>0.58125000000000004</v>
      </c>
    </row>
    <row r="2206" spans="1:23" x14ac:dyDescent="0.25">
      <c r="A2206">
        <v>2205</v>
      </c>
      <c r="B2206" t="s">
        <v>7262</v>
      </c>
      <c r="C2206" t="s">
        <v>7263</v>
      </c>
      <c r="D2206">
        <v>19</v>
      </c>
      <c r="E2206" t="s">
        <v>19</v>
      </c>
      <c r="F2206" t="s">
        <v>456</v>
      </c>
      <c r="G2206" s="1">
        <v>43952</v>
      </c>
      <c r="H2206" t="s">
        <v>59</v>
      </c>
      <c r="I2206" t="s">
        <v>52</v>
      </c>
      <c r="J2206" s="3" t="s">
        <v>7264</v>
      </c>
      <c r="K2206" t="s">
        <v>62</v>
      </c>
      <c r="M2206" t="s">
        <v>143</v>
      </c>
      <c r="N2206" t="s">
        <v>33</v>
      </c>
      <c r="Q2206">
        <v>5</v>
      </c>
      <c r="R2206" t="str">
        <f t="shared" ca="1" si="34"/>
        <v>Meera</v>
      </c>
      <c r="S2206" t="str">
        <f>IFERROR(TEXT(DATEVALUE(LEFT(Table1[[#This Row],[Date of Purchase]],10)), "MMMM"), TEXT(Table1[[#This Row],[Date of Purchase]], "MMMM"))</f>
        <v>May</v>
      </c>
      <c r="T2206" t="str">
        <f>IF(OR(
  AND(Table1[[#This Row],[Ticket Priority]]="Critical", Table1[[#This Row],[Ticket Status]]&lt;&gt;"Closed"),
  AND(Table1[[#This Row],[Ticket Priority]]="High", Table1[[#This Row],[Ticket Status]]="Open")
), "Yes", "No")</f>
        <v>No</v>
      </c>
      <c r="U2206" s="4" t="str">
        <f>IF(Table1[[#This Row],[Ticket Status]]="Closed","Yes","No")</f>
        <v>No</v>
      </c>
      <c r="V2206" s="4" t="str">
        <f>IF(Table1[[#This Row],[Ticket Status]]="Pending Customer Response","Yes","No")</f>
        <v>No</v>
      </c>
      <c r="W2206" s="5">
        <f ca="1">COUNTIFS(Table1[Agent_name],Table1[[#This Row],[Agent_name]],Table1[Month],Table1[[#This Row],[Month]])/160</f>
        <v>0.26874999999999999</v>
      </c>
    </row>
    <row r="2207" spans="1:23" x14ac:dyDescent="0.25">
      <c r="A2207">
        <v>2206</v>
      </c>
      <c r="B2207" t="s">
        <v>7265</v>
      </c>
      <c r="C2207" t="s">
        <v>7266</v>
      </c>
      <c r="D2207">
        <v>67</v>
      </c>
      <c r="E2207" t="s">
        <v>58</v>
      </c>
      <c r="F2207" t="s">
        <v>485</v>
      </c>
      <c r="G2207" s="1">
        <v>44143</v>
      </c>
      <c r="H2207" t="s">
        <v>66</v>
      </c>
      <c r="I2207" t="s">
        <v>93</v>
      </c>
      <c r="J2207" s="3" t="s">
        <v>7267</v>
      </c>
      <c r="K2207" t="s">
        <v>24</v>
      </c>
      <c r="M2207" t="s">
        <v>89</v>
      </c>
      <c r="N2207" t="s">
        <v>55</v>
      </c>
      <c r="O2207" s="2">
        <v>45078.518460648149</v>
      </c>
      <c r="Q2207">
        <v>5</v>
      </c>
      <c r="R2207" t="str">
        <f t="shared" ca="1" si="34"/>
        <v>Sara</v>
      </c>
      <c r="S2207" t="str">
        <f>IFERROR(TEXT(DATEVALUE(LEFT(Table1[[#This Row],[Date of Purchase]],10)), "MMMM"), TEXT(Table1[[#This Row],[Date of Purchase]], "MMMM"))</f>
        <v>November</v>
      </c>
      <c r="T2207" t="str">
        <f>IF(OR(
  AND(Table1[[#This Row],[Ticket Priority]]="Critical", Table1[[#This Row],[Ticket Status]]&lt;&gt;"Closed"),
  AND(Table1[[#This Row],[Ticket Priority]]="High", Table1[[#This Row],[Ticket Status]]="Open")
), "Yes", "No")</f>
        <v>No</v>
      </c>
      <c r="U2207" s="4" t="str">
        <f>IF(Table1[[#This Row],[Ticket Status]]="Closed","Yes","No")</f>
        <v>No</v>
      </c>
      <c r="V2207" s="4" t="str">
        <f>IF(Table1[[#This Row],[Ticket Status]]="Pending Customer Response","Yes","No")</f>
        <v>Yes</v>
      </c>
      <c r="W2207" s="5">
        <f ca="1">COUNTIFS(Table1[Agent_name],Table1[[#This Row],[Agent_name]],Table1[Month],Table1[[#This Row],[Month]])/160</f>
        <v>0.79374999999999996</v>
      </c>
    </row>
    <row r="2208" spans="1:23" x14ac:dyDescent="0.25">
      <c r="A2208">
        <v>2207</v>
      </c>
      <c r="B2208" t="s">
        <v>7268</v>
      </c>
      <c r="C2208" t="s">
        <v>7269</v>
      </c>
      <c r="D2208">
        <v>21</v>
      </c>
      <c r="E2208" t="s">
        <v>19</v>
      </c>
      <c r="F2208" t="s">
        <v>92</v>
      </c>
      <c r="G2208" s="1">
        <v>44264</v>
      </c>
      <c r="H2208" t="s">
        <v>59</v>
      </c>
      <c r="I2208" t="s">
        <v>67</v>
      </c>
      <c r="J2208" s="3" t="s">
        <v>7270</v>
      </c>
      <c r="K2208" t="s">
        <v>39</v>
      </c>
      <c r="L2208" t="s">
        <v>7271</v>
      </c>
      <c r="M2208" t="s">
        <v>143</v>
      </c>
      <c r="N2208" t="s">
        <v>83</v>
      </c>
      <c r="O2208" s="2">
        <v>45078.926122685189</v>
      </c>
      <c r="P2208" s="2">
        <v>45078.4372337963</v>
      </c>
      <c r="Q2208">
        <v>4</v>
      </c>
      <c r="R2208" t="str">
        <f t="shared" ca="1" si="34"/>
        <v>Ravi</v>
      </c>
      <c r="S2208" t="str">
        <f>IFERROR(TEXT(DATEVALUE(LEFT(Table1[[#This Row],[Date of Purchase]],10)), "MMMM"), TEXT(Table1[[#This Row],[Date of Purchase]], "MMMM"))</f>
        <v>March</v>
      </c>
      <c r="T2208" t="str">
        <f>IF(OR(
  AND(Table1[[#This Row],[Ticket Priority]]="Critical", Table1[[#This Row],[Ticket Status]]&lt;&gt;"Closed"),
  AND(Table1[[#This Row],[Ticket Priority]]="High", Table1[[#This Row],[Ticket Status]]="Open")
), "Yes", "No")</f>
        <v>No</v>
      </c>
      <c r="U2208" s="4" t="str">
        <f>IF(Table1[[#This Row],[Ticket Status]]="Closed","Yes","No")</f>
        <v>Yes</v>
      </c>
      <c r="V2208" s="4" t="str">
        <f>IF(Table1[[#This Row],[Ticket Status]]="Pending Customer Response","Yes","No")</f>
        <v>No</v>
      </c>
      <c r="W2208" s="5">
        <f ca="1">COUNTIFS(Table1[Agent_name],Table1[[#This Row],[Agent_name]],Table1[Month],Table1[[#This Row],[Month]])/160</f>
        <v>0.54374999999999996</v>
      </c>
    </row>
    <row r="2209" spans="1:23" x14ac:dyDescent="0.25">
      <c r="A2209">
        <v>2208</v>
      </c>
      <c r="B2209" t="s">
        <v>7272</v>
      </c>
      <c r="C2209" t="s">
        <v>7273</v>
      </c>
      <c r="D2209">
        <v>51</v>
      </c>
      <c r="E2209" t="s">
        <v>29</v>
      </c>
      <c r="F2209" t="s">
        <v>421</v>
      </c>
      <c r="G2209" s="1">
        <v>44503</v>
      </c>
      <c r="H2209" t="s">
        <v>21</v>
      </c>
      <c r="I2209" t="s">
        <v>72</v>
      </c>
      <c r="J2209" s="3" t="s">
        <v>7274</v>
      </c>
      <c r="K2209" t="s">
        <v>39</v>
      </c>
      <c r="L2209" t="s">
        <v>7275</v>
      </c>
      <c r="M2209" t="s">
        <v>143</v>
      </c>
      <c r="N2209" t="s">
        <v>33</v>
      </c>
      <c r="O2209" s="2">
        <v>45078.740729166668</v>
      </c>
      <c r="P2209" s="2">
        <v>45078.570590277777</v>
      </c>
      <c r="Q2209">
        <v>2</v>
      </c>
      <c r="R2209" t="str">
        <f t="shared" ca="1" si="34"/>
        <v>Meera</v>
      </c>
      <c r="S2209" t="str">
        <f>IFERROR(TEXT(DATEVALUE(LEFT(Table1[[#This Row],[Date of Purchase]],10)), "MMMM"), TEXT(Table1[[#This Row],[Date of Purchase]], "MMMM"))</f>
        <v>November</v>
      </c>
      <c r="T2209" t="str">
        <f>IF(OR(
  AND(Table1[[#This Row],[Ticket Priority]]="Critical", Table1[[#This Row],[Ticket Status]]&lt;&gt;"Closed"),
  AND(Table1[[#This Row],[Ticket Priority]]="High", Table1[[#This Row],[Ticket Status]]="Open")
), "Yes", "No")</f>
        <v>No</v>
      </c>
      <c r="U2209" s="4" t="str">
        <f>IF(Table1[[#This Row],[Ticket Status]]="Closed","Yes","No")</f>
        <v>Yes</v>
      </c>
      <c r="V2209" s="4" t="str">
        <f>IF(Table1[[#This Row],[Ticket Status]]="Pending Customer Response","Yes","No")</f>
        <v>No</v>
      </c>
      <c r="W2209" s="5">
        <f ca="1">COUNTIFS(Table1[Agent_name],Table1[[#This Row],[Agent_name]],Table1[Month],Table1[[#This Row],[Month]])/160</f>
        <v>0.23749999999999999</v>
      </c>
    </row>
    <row r="2210" spans="1:23" x14ac:dyDescent="0.25">
      <c r="A2210">
        <v>2209</v>
      </c>
      <c r="B2210" t="s">
        <v>7276</v>
      </c>
      <c r="C2210" t="s">
        <v>7277</v>
      </c>
      <c r="D2210">
        <v>35</v>
      </c>
      <c r="E2210" t="s">
        <v>29</v>
      </c>
      <c r="F2210" t="s">
        <v>149</v>
      </c>
      <c r="G2210" s="1">
        <v>43997</v>
      </c>
      <c r="H2210" t="s">
        <v>59</v>
      </c>
      <c r="I2210" t="s">
        <v>37</v>
      </c>
      <c r="J2210" s="3" t="s">
        <v>7278</v>
      </c>
      <c r="K2210" t="s">
        <v>24</v>
      </c>
      <c r="M2210" t="s">
        <v>41</v>
      </c>
      <c r="N2210" t="s">
        <v>83</v>
      </c>
      <c r="O2210" s="2">
        <v>45078.916435185187</v>
      </c>
      <c r="R2210" t="str">
        <f t="shared" ca="1" si="34"/>
        <v>Aisha</v>
      </c>
      <c r="S2210" t="str">
        <f>IFERROR(TEXT(DATEVALUE(LEFT(Table1[[#This Row],[Date of Purchase]],10)), "MMMM"), TEXT(Table1[[#This Row],[Date of Purchase]], "MMMM"))</f>
        <v>June</v>
      </c>
      <c r="T2210" t="str">
        <f>IF(OR(
  AND(Table1[[#This Row],[Ticket Priority]]="Critical", Table1[[#This Row],[Ticket Status]]&lt;&gt;"Closed"),
  AND(Table1[[#This Row],[Ticket Priority]]="High", Table1[[#This Row],[Ticket Status]]="Open")
), "Yes", "No")</f>
        <v>No</v>
      </c>
      <c r="U2210" s="4" t="str">
        <f>IF(Table1[[#This Row],[Ticket Status]]="Closed","Yes","No")</f>
        <v>No</v>
      </c>
      <c r="V2210" s="4" t="str">
        <f>IF(Table1[[#This Row],[Ticket Status]]="Pending Customer Response","Yes","No")</f>
        <v>Yes</v>
      </c>
      <c r="W2210" s="5">
        <f ca="1">COUNTIFS(Table1[Agent_name],Table1[[#This Row],[Agent_name]],Table1[Month],Table1[[#This Row],[Month]])/160</f>
        <v>0.89375000000000004</v>
      </c>
    </row>
    <row r="2211" spans="1:23" x14ac:dyDescent="0.25">
      <c r="A2211">
        <v>2210</v>
      </c>
      <c r="B2211" t="s">
        <v>7279</v>
      </c>
      <c r="C2211" t="s">
        <v>7280</v>
      </c>
      <c r="D2211">
        <v>24</v>
      </c>
      <c r="E2211" t="s">
        <v>19</v>
      </c>
      <c r="F2211" t="s">
        <v>699</v>
      </c>
      <c r="G2211" s="1">
        <v>44065</v>
      </c>
      <c r="H2211" t="s">
        <v>67</v>
      </c>
      <c r="I2211" t="s">
        <v>141</v>
      </c>
      <c r="J2211" s="3" t="s">
        <v>7281</v>
      </c>
      <c r="K2211" t="s">
        <v>24</v>
      </c>
      <c r="M2211" t="s">
        <v>143</v>
      </c>
      <c r="N2211" t="s">
        <v>55</v>
      </c>
      <c r="O2211" s="2">
        <v>45078.178946759261</v>
      </c>
      <c r="R2211" t="str">
        <f t="shared" ca="1" si="34"/>
        <v>Aisha</v>
      </c>
      <c r="S2211" t="str">
        <f>IFERROR(TEXT(DATEVALUE(LEFT(Table1[[#This Row],[Date of Purchase]],10)), "MMMM"), TEXT(Table1[[#This Row],[Date of Purchase]], "MMMM"))</f>
        <v>August</v>
      </c>
      <c r="T2211" t="str">
        <f>IF(OR(
  AND(Table1[[#This Row],[Ticket Priority]]="Critical", Table1[[#This Row],[Ticket Status]]&lt;&gt;"Closed"),
  AND(Table1[[#This Row],[Ticket Priority]]="High", Table1[[#This Row],[Ticket Status]]="Open")
), "Yes", "No")</f>
        <v>No</v>
      </c>
      <c r="U2211" s="4" t="str">
        <f>IF(Table1[[#This Row],[Ticket Status]]="Closed","Yes","No")</f>
        <v>No</v>
      </c>
      <c r="V2211" s="4" t="str">
        <f>IF(Table1[[#This Row],[Ticket Status]]="Pending Customer Response","Yes","No")</f>
        <v>Yes</v>
      </c>
      <c r="W2211" s="5">
        <f ca="1">COUNTIFS(Table1[Agent_name],Table1[[#This Row],[Agent_name]],Table1[Month],Table1[[#This Row],[Month]])/160</f>
        <v>0.86250000000000004</v>
      </c>
    </row>
    <row r="2212" spans="1:23" x14ac:dyDescent="0.25">
      <c r="A2212">
        <v>2211</v>
      </c>
      <c r="B2212" t="s">
        <v>7282</v>
      </c>
      <c r="C2212" t="s">
        <v>2413</v>
      </c>
      <c r="D2212">
        <v>27</v>
      </c>
      <c r="E2212" t="s">
        <v>19</v>
      </c>
      <c r="F2212" t="s">
        <v>76</v>
      </c>
      <c r="G2212" s="1">
        <v>44494</v>
      </c>
      <c r="H2212" t="s">
        <v>66</v>
      </c>
      <c r="I2212" t="s">
        <v>141</v>
      </c>
      <c r="J2212" s="3" t="s">
        <v>7283</v>
      </c>
      <c r="K2212" t="s">
        <v>24</v>
      </c>
      <c r="M2212" t="s">
        <v>143</v>
      </c>
      <c r="N2212" t="s">
        <v>26</v>
      </c>
      <c r="O2212" s="2">
        <v>45078.437997685185</v>
      </c>
      <c r="R2212" t="str">
        <f t="shared" ca="1" si="34"/>
        <v>Mohit</v>
      </c>
      <c r="S2212" t="str">
        <f>IFERROR(TEXT(DATEVALUE(LEFT(Table1[[#This Row],[Date of Purchase]],10)), "MMMM"), TEXT(Table1[[#This Row],[Date of Purchase]], "MMMM"))</f>
        <v>October</v>
      </c>
      <c r="T2212" t="str">
        <f>IF(OR(
  AND(Table1[[#This Row],[Ticket Priority]]="Critical", Table1[[#This Row],[Ticket Status]]&lt;&gt;"Closed"),
  AND(Table1[[#This Row],[Ticket Priority]]="High", Table1[[#This Row],[Ticket Status]]="Open")
), "Yes", "No")</f>
        <v>No</v>
      </c>
      <c r="U2212" s="4" t="str">
        <f>IF(Table1[[#This Row],[Ticket Status]]="Closed","Yes","No")</f>
        <v>No</v>
      </c>
      <c r="V2212" s="4" t="str">
        <f>IF(Table1[[#This Row],[Ticket Status]]="Pending Customer Response","Yes","No")</f>
        <v>Yes</v>
      </c>
      <c r="W2212" s="5">
        <f ca="1">COUNTIFS(Table1[Agent_name],Table1[[#This Row],[Agent_name]],Table1[Month],Table1[[#This Row],[Month]])/160</f>
        <v>0.49375000000000002</v>
      </c>
    </row>
    <row r="2213" spans="1:23" x14ac:dyDescent="0.25">
      <c r="A2213">
        <v>2212</v>
      </c>
      <c r="B2213" t="s">
        <v>7284</v>
      </c>
      <c r="C2213" t="s">
        <v>7285</v>
      </c>
      <c r="D2213">
        <v>63</v>
      </c>
      <c r="E2213" t="s">
        <v>58</v>
      </c>
      <c r="F2213" t="s">
        <v>149</v>
      </c>
      <c r="G2213" s="1">
        <v>44460</v>
      </c>
      <c r="H2213" t="s">
        <v>67</v>
      </c>
      <c r="I2213" t="s">
        <v>99</v>
      </c>
      <c r="J2213" s="3" t="s">
        <v>7286</v>
      </c>
      <c r="K2213" t="s">
        <v>39</v>
      </c>
      <c r="L2213" t="s">
        <v>7287</v>
      </c>
      <c r="M2213" t="s">
        <v>89</v>
      </c>
      <c r="N2213" t="s">
        <v>33</v>
      </c>
      <c r="O2213" s="2">
        <v>45078.478981481479</v>
      </c>
      <c r="P2213" s="2">
        <v>45078.736620370371</v>
      </c>
      <c r="Q2213">
        <v>3</v>
      </c>
      <c r="R2213" t="str">
        <f t="shared" ca="1" si="34"/>
        <v>Aisha</v>
      </c>
      <c r="S2213" t="str">
        <f>IFERROR(TEXT(DATEVALUE(LEFT(Table1[[#This Row],[Date of Purchase]],10)), "MMMM"), TEXT(Table1[[#This Row],[Date of Purchase]], "MMMM"))</f>
        <v>September</v>
      </c>
      <c r="T2213" t="str">
        <f>IF(OR(
  AND(Table1[[#This Row],[Ticket Priority]]="Critical", Table1[[#This Row],[Ticket Status]]&lt;&gt;"Closed"),
  AND(Table1[[#This Row],[Ticket Priority]]="High", Table1[[#This Row],[Ticket Status]]="Open")
), "Yes", "No")</f>
        <v>No</v>
      </c>
      <c r="U2213" s="4" t="str">
        <f>IF(Table1[[#This Row],[Ticket Status]]="Closed","Yes","No")</f>
        <v>Yes</v>
      </c>
      <c r="V2213" s="4" t="str">
        <f>IF(Table1[[#This Row],[Ticket Status]]="Pending Customer Response","Yes","No")</f>
        <v>No</v>
      </c>
      <c r="W2213" s="5">
        <f ca="1">COUNTIFS(Table1[Agent_name],Table1[[#This Row],[Agent_name]],Table1[Month],Table1[[#This Row],[Month]])/160</f>
        <v>0.86250000000000004</v>
      </c>
    </row>
    <row r="2214" spans="1:23" x14ac:dyDescent="0.25">
      <c r="A2214">
        <v>2213</v>
      </c>
      <c r="B2214" t="s">
        <v>7288</v>
      </c>
      <c r="C2214" t="s">
        <v>7289</v>
      </c>
      <c r="D2214">
        <v>59</v>
      </c>
      <c r="E2214" t="s">
        <v>58</v>
      </c>
      <c r="F2214" t="s">
        <v>207</v>
      </c>
      <c r="G2214" s="1">
        <v>44556</v>
      </c>
      <c r="H2214" t="s">
        <v>21</v>
      </c>
      <c r="I2214" t="s">
        <v>99</v>
      </c>
      <c r="J2214" s="3" t="s">
        <v>7290</v>
      </c>
      <c r="K2214" t="s">
        <v>62</v>
      </c>
      <c r="M2214" t="s">
        <v>89</v>
      </c>
      <c r="N2214" t="s">
        <v>26</v>
      </c>
      <c r="R2214" t="str">
        <f t="shared" ca="1" si="34"/>
        <v>Divya</v>
      </c>
      <c r="S2214" t="str">
        <f>IFERROR(TEXT(DATEVALUE(LEFT(Table1[[#This Row],[Date of Purchase]],10)), "MMMM"), TEXT(Table1[[#This Row],[Date of Purchase]], "MMMM"))</f>
        <v>December</v>
      </c>
      <c r="T2214" t="str">
        <f>IF(OR(
  AND(Table1[[#This Row],[Ticket Priority]]="Critical", Table1[[#This Row],[Ticket Status]]&lt;&gt;"Closed"),
  AND(Table1[[#This Row],[Ticket Priority]]="High", Table1[[#This Row],[Ticket Status]]="Open")
), "Yes", "No")</f>
        <v>Yes</v>
      </c>
      <c r="U2214" s="4" t="str">
        <f>IF(Table1[[#This Row],[Ticket Status]]="Closed","Yes","No")</f>
        <v>No</v>
      </c>
      <c r="V2214" s="4" t="str">
        <f>IF(Table1[[#This Row],[Ticket Status]]="Pending Customer Response","Yes","No")</f>
        <v>No</v>
      </c>
      <c r="W2214" s="5">
        <f ca="1">COUNTIFS(Table1[Agent_name],Table1[[#This Row],[Agent_name]],Table1[Month],Table1[[#This Row],[Month]])/160</f>
        <v>0.25</v>
      </c>
    </row>
    <row r="2215" spans="1:23" x14ac:dyDescent="0.25">
      <c r="A2215">
        <v>2214</v>
      </c>
      <c r="B2215" t="s">
        <v>7291</v>
      </c>
      <c r="C2215" t="s">
        <v>7292</v>
      </c>
      <c r="D2215">
        <v>21</v>
      </c>
      <c r="E2215" t="s">
        <v>19</v>
      </c>
      <c r="F2215" t="s">
        <v>125</v>
      </c>
      <c r="G2215" s="1">
        <v>44142</v>
      </c>
      <c r="H2215" t="s">
        <v>67</v>
      </c>
      <c r="I2215" t="s">
        <v>150</v>
      </c>
      <c r="J2215" s="3" t="s">
        <v>7293</v>
      </c>
      <c r="K2215" t="s">
        <v>62</v>
      </c>
      <c r="M2215" t="s">
        <v>143</v>
      </c>
      <c r="N2215" t="s">
        <v>83</v>
      </c>
      <c r="R2215" t="str">
        <f t="shared" ca="1" si="34"/>
        <v>Ravi</v>
      </c>
      <c r="S2215" t="str">
        <f>IFERROR(TEXT(DATEVALUE(LEFT(Table1[[#This Row],[Date of Purchase]],10)), "MMMM"), TEXT(Table1[[#This Row],[Date of Purchase]], "MMMM"))</f>
        <v>November</v>
      </c>
      <c r="T2215" t="str">
        <f>IF(OR(
  AND(Table1[[#This Row],[Ticket Priority]]="Critical", Table1[[#This Row],[Ticket Status]]&lt;&gt;"Closed"),
  AND(Table1[[#This Row],[Ticket Priority]]="High", Table1[[#This Row],[Ticket Status]]="Open")
), "Yes", "No")</f>
        <v>No</v>
      </c>
      <c r="U2215" s="4" t="str">
        <f>IF(Table1[[#This Row],[Ticket Status]]="Closed","Yes","No")</f>
        <v>No</v>
      </c>
      <c r="V2215" s="4" t="str">
        <f>IF(Table1[[#This Row],[Ticket Status]]="Pending Customer Response","Yes","No")</f>
        <v>No</v>
      </c>
      <c r="W2215" s="5">
        <f ca="1">COUNTIFS(Table1[Agent_name],Table1[[#This Row],[Agent_name]],Table1[Month],Table1[[#This Row],[Month]])/160</f>
        <v>0.61875000000000002</v>
      </c>
    </row>
    <row r="2216" spans="1:23" x14ac:dyDescent="0.25">
      <c r="A2216">
        <v>2215</v>
      </c>
      <c r="B2216" t="s">
        <v>7294</v>
      </c>
      <c r="C2216" t="s">
        <v>7295</v>
      </c>
      <c r="D2216">
        <v>67</v>
      </c>
      <c r="E2216" t="s">
        <v>19</v>
      </c>
      <c r="F2216" t="s">
        <v>249</v>
      </c>
      <c r="G2216" s="1">
        <v>44121</v>
      </c>
      <c r="H2216" t="s">
        <v>67</v>
      </c>
      <c r="I2216" t="s">
        <v>37</v>
      </c>
      <c r="J2216" s="3" t="s">
        <v>7296</v>
      </c>
      <c r="K2216" t="s">
        <v>62</v>
      </c>
      <c r="M2216" t="s">
        <v>25</v>
      </c>
      <c r="N2216" t="s">
        <v>33</v>
      </c>
      <c r="R2216" t="str">
        <f t="shared" ca="1" si="34"/>
        <v>Aisha</v>
      </c>
      <c r="S2216" t="str">
        <f>IFERROR(TEXT(DATEVALUE(LEFT(Table1[[#This Row],[Date of Purchase]],10)), "MMMM"), TEXT(Table1[[#This Row],[Date of Purchase]], "MMMM"))</f>
        <v>October</v>
      </c>
      <c r="T2216" t="str">
        <f>IF(OR(
  AND(Table1[[#This Row],[Ticket Priority]]="Critical", Table1[[#This Row],[Ticket Status]]&lt;&gt;"Closed"),
  AND(Table1[[#This Row],[Ticket Priority]]="High", Table1[[#This Row],[Ticket Status]]="Open")
), "Yes", "No")</f>
        <v>Yes</v>
      </c>
      <c r="U2216" s="4" t="str">
        <f>IF(Table1[[#This Row],[Ticket Status]]="Closed","Yes","No")</f>
        <v>No</v>
      </c>
      <c r="V2216" s="4" t="str">
        <f>IF(Table1[[#This Row],[Ticket Status]]="Pending Customer Response","Yes","No")</f>
        <v>No</v>
      </c>
      <c r="W2216" s="5">
        <f ca="1">COUNTIFS(Table1[Agent_name],Table1[[#This Row],[Agent_name]],Table1[Month],Table1[[#This Row],[Month]])/160</f>
        <v>0.85624999999999996</v>
      </c>
    </row>
    <row r="2217" spans="1:23" x14ac:dyDescent="0.25">
      <c r="A2217">
        <v>2216</v>
      </c>
      <c r="B2217" t="s">
        <v>7297</v>
      </c>
      <c r="C2217" t="s">
        <v>7298</v>
      </c>
      <c r="D2217">
        <v>29</v>
      </c>
      <c r="E2217" t="s">
        <v>29</v>
      </c>
      <c r="F2217" t="s">
        <v>286</v>
      </c>
      <c r="G2217" s="1">
        <v>44193</v>
      </c>
      <c r="H2217" t="s">
        <v>21</v>
      </c>
      <c r="I2217" t="s">
        <v>93</v>
      </c>
      <c r="J2217" s="3" t="s">
        <v>357</v>
      </c>
      <c r="K2217" t="s">
        <v>39</v>
      </c>
      <c r="L2217" t="s">
        <v>7299</v>
      </c>
      <c r="M2217" t="s">
        <v>89</v>
      </c>
      <c r="N2217" t="s">
        <v>33</v>
      </c>
      <c r="O2217" s="2">
        <v>45078.585289351853</v>
      </c>
      <c r="P2217" s="2">
        <v>45077.94431712963</v>
      </c>
      <c r="Q2217">
        <v>3</v>
      </c>
      <c r="R2217" t="str">
        <f t="shared" ca="1" si="34"/>
        <v>Aisha</v>
      </c>
      <c r="S2217" t="str">
        <f>IFERROR(TEXT(DATEVALUE(LEFT(Table1[[#This Row],[Date of Purchase]],10)), "MMMM"), TEXT(Table1[[#This Row],[Date of Purchase]], "MMMM"))</f>
        <v>December</v>
      </c>
      <c r="T2217" t="str">
        <f>IF(OR(
  AND(Table1[[#This Row],[Ticket Priority]]="Critical", Table1[[#This Row],[Ticket Status]]&lt;&gt;"Closed"),
  AND(Table1[[#This Row],[Ticket Priority]]="High", Table1[[#This Row],[Ticket Status]]="Open")
), "Yes", "No")</f>
        <v>No</v>
      </c>
      <c r="U2217" s="4" t="str">
        <f>IF(Table1[[#This Row],[Ticket Status]]="Closed","Yes","No")</f>
        <v>Yes</v>
      </c>
      <c r="V2217" s="4" t="str">
        <f>IF(Table1[[#This Row],[Ticket Status]]="Pending Customer Response","Yes","No")</f>
        <v>No</v>
      </c>
      <c r="W2217" s="5">
        <f ca="1">COUNTIFS(Table1[Agent_name],Table1[[#This Row],[Agent_name]],Table1[Month],Table1[[#This Row],[Month]])/160</f>
        <v>0.91249999999999998</v>
      </c>
    </row>
    <row r="2218" spans="1:23" x14ac:dyDescent="0.25">
      <c r="A2218">
        <v>2217</v>
      </c>
      <c r="B2218" t="s">
        <v>7300</v>
      </c>
      <c r="C2218" t="s">
        <v>7301</v>
      </c>
      <c r="D2218">
        <v>44</v>
      </c>
      <c r="E2218" t="s">
        <v>29</v>
      </c>
      <c r="F2218" t="s">
        <v>20</v>
      </c>
      <c r="G2218" s="1">
        <v>43866</v>
      </c>
      <c r="H2218" t="s">
        <v>45</v>
      </c>
      <c r="I2218" t="s">
        <v>77</v>
      </c>
      <c r="J2218" s="3" t="s">
        <v>7302</v>
      </c>
      <c r="K2218" t="s">
        <v>39</v>
      </c>
      <c r="L2218" t="s">
        <v>7303</v>
      </c>
      <c r="M2218" t="s">
        <v>25</v>
      </c>
      <c r="N2218" t="s">
        <v>26</v>
      </c>
      <c r="O2218" s="2">
        <v>45078.381145833337</v>
      </c>
      <c r="P2218" s="2">
        <v>45078.686701388891</v>
      </c>
      <c r="Q2218">
        <v>5</v>
      </c>
      <c r="R2218" t="str">
        <f t="shared" ca="1" si="34"/>
        <v>Meera</v>
      </c>
      <c r="S2218" t="str">
        <f>IFERROR(TEXT(DATEVALUE(LEFT(Table1[[#This Row],[Date of Purchase]],10)), "MMMM"), TEXT(Table1[[#This Row],[Date of Purchase]], "MMMM"))</f>
        <v>February</v>
      </c>
      <c r="T2218" t="str">
        <f>IF(OR(
  AND(Table1[[#This Row],[Ticket Priority]]="Critical", Table1[[#This Row],[Ticket Status]]&lt;&gt;"Closed"),
  AND(Table1[[#This Row],[Ticket Priority]]="High", Table1[[#This Row],[Ticket Status]]="Open")
), "Yes", "No")</f>
        <v>No</v>
      </c>
      <c r="U2218" s="4" t="str">
        <f>IF(Table1[[#This Row],[Ticket Status]]="Closed","Yes","No")</f>
        <v>Yes</v>
      </c>
      <c r="V2218" s="4" t="str">
        <f>IF(Table1[[#This Row],[Ticket Status]]="Pending Customer Response","Yes","No")</f>
        <v>No</v>
      </c>
      <c r="W2218" s="5">
        <f ca="1">COUNTIFS(Table1[Agent_name],Table1[[#This Row],[Agent_name]],Table1[Month],Table1[[#This Row],[Month]])/160</f>
        <v>0.21249999999999999</v>
      </c>
    </row>
    <row r="2219" spans="1:23" x14ac:dyDescent="0.25">
      <c r="A2219">
        <v>2218</v>
      </c>
      <c r="B2219" t="s">
        <v>7304</v>
      </c>
      <c r="C2219" t="s">
        <v>7305</v>
      </c>
      <c r="D2219">
        <v>52</v>
      </c>
      <c r="E2219" t="s">
        <v>29</v>
      </c>
      <c r="F2219" t="s">
        <v>249</v>
      </c>
      <c r="G2219" s="1">
        <v>43838</v>
      </c>
      <c r="H2219" t="s">
        <v>21</v>
      </c>
      <c r="I2219" t="s">
        <v>150</v>
      </c>
      <c r="J2219" s="3" t="s">
        <v>7306</v>
      </c>
      <c r="K2219" t="s">
        <v>62</v>
      </c>
      <c r="M2219" t="s">
        <v>25</v>
      </c>
      <c r="N2219" t="s">
        <v>83</v>
      </c>
      <c r="R2219" t="str">
        <f t="shared" ca="1" si="34"/>
        <v>Mohit</v>
      </c>
      <c r="S2219" t="str">
        <f>IFERROR(TEXT(DATEVALUE(LEFT(Table1[[#This Row],[Date of Purchase]],10)), "MMMM"), TEXT(Table1[[#This Row],[Date of Purchase]], "MMMM"))</f>
        <v>January</v>
      </c>
      <c r="T2219" t="str">
        <f>IF(OR(
  AND(Table1[[#This Row],[Ticket Priority]]="Critical", Table1[[#This Row],[Ticket Status]]&lt;&gt;"Closed"),
  AND(Table1[[#This Row],[Ticket Priority]]="High", Table1[[#This Row],[Ticket Status]]="Open")
), "Yes", "No")</f>
        <v>Yes</v>
      </c>
      <c r="U2219" s="4" t="str">
        <f>IF(Table1[[#This Row],[Ticket Status]]="Closed","Yes","No")</f>
        <v>No</v>
      </c>
      <c r="V2219" s="4" t="str">
        <f>IF(Table1[[#This Row],[Ticket Status]]="Pending Customer Response","Yes","No")</f>
        <v>No</v>
      </c>
      <c r="W2219" s="5">
        <f ca="1">COUNTIFS(Table1[Agent_name],Table1[[#This Row],[Agent_name]],Table1[Month],Table1[[#This Row],[Month]])/160</f>
        <v>0.46250000000000002</v>
      </c>
    </row>
    <row r="2220" spans="1:23" x14ac:dyDescent="0.25">
      <c r="A2220">
        <v>2219</v>
      </c>
      <c r="B2220" t="s">
        <v>7307</v>
      </c>
      <c r="C2220" t="s">
        <v>7308</v>
      </c>
      <c r="D2220">
        <v>61</v>
      </c>
      <c r="E2220" t="s">
        <v>19</v>
      </c>
      <c r="F2220" t="s">
        <v>383</v>
      </c>
      <c r="G2220" s="1">
        <v>44230</v>
      </c>
      <c r="H2220" t="s">
        <v>21</v>
      </c>
      <c r="I2220" t="s">
        <v>59</v>
      </c>
      <c r="J2220" s="3" t="s">
        <v>7309</v>
      </c>
      <c r="K2220" t="s">
        <v>62</v>
      </c>
      <c r="M2220" t="s">
        <v>89</v>
      </c>
      <c r="N2220" t="s">
        <v>83</v>
      </c>
      <c r="R2220" t="str">
        <f t="shared" ca="1" si="34"/>
        <v>Mohit</v>
      </c>
      <c r="S2220" t="str">
        <f>IFERROR(TEXT(DATEVALUE(LEFT(Table1[[#This Row],[Date of Purchase]],10)), "MMMM"), TEXT(Table1[[#This Row],[Date of Purchase]], "MMMM"))</f>
        <v>February</v>
      </c>
      <c r="T2220" t="str">
        <f>IF(OR(
  AND(Table1[[#This Row],[Ticket Priority]]="Critical", Table1[[#This Row],[Ticket Status]]&lt;&gt;"Closed"),
  AND(Table1[[#This Row],[Ticket Priority]]="High", Table1[[#This Row],[Ticket Status]]="Open")
), "Yes", "No")</f>
        <v>Yes</v>
      </c>
      <c r="U2220" s="4" t="str">
        <f>IF(Table1[[#This Row],[Ticket Status]]="Closed","Yes","No")</f>
        <v>No</v>
      </c>
      <c r="V2220" s="4" t="str">
        <f>IF(Table1[[#This Row],[Ticket Status]]="Pending Customer Response","Yes","No")</f>
        <v>No</v>
      </c>
      <c r="W2220" s="5">
        <f ca="1">COUNTIFS(Table1[Agent_name],Table1[[#This Row],[Agent_name]],Table1[Month],Table1[[#This Row],[Month]])/160</f>
        <v>0.52500000000000002</v>
      </c>
    </row>
    <row r="2221" spans="1:23" x14ac:dyDescent="0.25">
      <c r="A2221">
        <v>2220</v>
      </c>
      <c r="B2221" t="s">
        <v>7310</v>
      </c>
      <c r="C2221" t="s">
        <v>7311</v>
      </c>
      <c r="D2221">
        <v>50</v>
      </c>
      <c r="E2221" t="s">
        <v>29</v>
      </c>
      <c r="F2221" t="s">
        <v>30</v>
      </c>
      <c r="G2221" s="1">
        <v>44387</v>
      </c>
      <c r="H2221" t="s">
        <v>59</v>
      </c>
      <c r="I2221" t="s">
        <v>72</v>
      </c>
      <c r="J2221" s="3" t="s">
        <v>7312</v>
      </c>
      <c r="K2221" t="s">
        <v>24</v>
      </c>
      <c r="M2221" t="s">
        <v>143</v>
      </c>
      <c r="N2221" t="s">
        <v>33</v>
      </c>
      <c r="O2221" s="2">
        <v>45078.468680555554</v>
      </c>
      <c r="R2221" t="str">
        <f t="shared" ca="1" si="34"/>
        <v>Sara</v>
      </c>
      <c r="S2221" t="str">
        <f>IFERROR(TEXT(DATEVALUE(LEFT(Table1[[#This Row],[Date of Purchase]],10)), "MMMM"), TEXT(Table1[[#This Row],[Date of Purchase]], "MMMM"))</f>
        <v>July</v>
      </c>
      <c r="T2221" t="str">
        <f>IF(OR(
  AND(Table1[[#This Row],[Ticket Priority]]="Critical", Table1[[#This Row],[Ticket Status]]&lt;&gt;"Closed"),
  AND(Table1[[#This Row],[Ticket Priority]]="High", Table1[[#This Row],[Ticket Status]]="Open")
), "Yes", "No")</f>
        <v>No</v>
      </c>
      <c r="U2221" s="4" t="str">
        <f>IF(Table1[[#This Row],[Ticket Status]]="Closed","Yes","No")</f>
        <v>No</v>
      </c>
      <c r="V2221" s="4" t="str">
        <f>IF(Table1[[#This Row],[Ticket Status]]="Pending Customer Response","Yes","No")</f>
        <v>Yes</v>
      </c>
      <c r="W2221" s="5">
        <f ca="1">COUNTIFS(Table1[Agent_name],Table1[[#This Row],[Agent_name]],Table1[Month],Table1[[#This Row],[Month]])/160</f>
        <v>0.6875</v>
      </c>
    </row>
    <row r="2222" spans="1:23" x14ac:dyDescent="0.25">
      <c r="A2222">
        <v>2221</v>
      </c>
      <c r="B2222" t="s">
        <v>7313</v>
      </c>
      <c r="C2222" t="s">
        <v>7314</v>
      </c>
      <c r="D2222">
        <v>64</v>
      </c>
      <c r="E2222" t="s">
        <v>19</v>
      </c>
      <c r="F2222" t="s">
        <v>20</v>
      </c>
      <c r="G2222" s="1">
        <v>43849</v>
      </c>
      <c r="H2222" t="s">
        <v>59</v>
      </c>
      <c r="I2222" t="s">
        <v>177</v>
      </c>
      <c r="J2222" s="3" t="s">
        <v>7315</v>
      </c>
      <c r="K2222" t="s">
        <v>62</v>
      </c>
      <c r="M2222" t="s">
        <v>41</v>
      </c>
      <c r="N2222" t="s">
        <v>55</v>
      </c>
      <c r="R2222" t="str">
        <f t="shared" ca="1" si="34"/>
        <v>Divya</v>
      </c>
      <c r="S2222" t="str">
        <f>IFERROR(TEXT(DATEVALUE(LEFT(Table1[[#This Row],[Date of Purchase]],10)), "MMMM"), TEXT(Table1[[#This Row],[Date of Purchase]], "MMMM"))</f>
        <v>January</v>
      </c>
      <c r="T2222" t="str">
        <f>IF(OR(
  AND(Table1[[#This Row],[Ticket Priority]]="Critical", Table1[[#This Row],[Ticket Status]]&lt;&gt;"Closed"),
  AND(Table1[[#This Row],[Ticket Priority]]="High", Table1[[#This Row],[Ticket Status]]="Open")
), "Yes", "No")</f>
        <v>No</v>
      </c>
      <c r="U2222" s="4" t="str">
        <f>IF(Table1[[#This Row],[Ticket Status]]="Closed","Yes","No")</f>
        <v>No</v>
      </c>
      <c r="V2222" s="4" t="str">
        <f>IF(Table1[[#This Row],[Ticket Status]]="Pending Customer Response","Yes","No")</f>
        <v>No</v>
      </c>
      <c r="W2222" s="5">
        <f ca="1">COUNTIFS(Table1[Agent_name],Table1[[#This Row],[Agent_name]],Table1[Month],Table1[[#This Row],[Month]])/160</f>
        <v>0.25624999999999998</v>
      </c>
    </row>
    <row r="2223" spans="1:23" x14ac:dyDescent="0.25">
      <c r="A2223">
        <v>2222</v>
      </c>
      <c r="B2223" t="s">
        <v>7316</v>
      </c>
      <c r="C2223" t="s">
        <v>7317</v>
      </c>
      <c r="D2223">
        <v>53</v>
      </c>
      <c r="E2223" t="s">
        <v>29</v>
      </c>
      <c r="F2223" t="s">
        <v>286</v>
      </c>
      <c r="G2223" s="1">
        <v>43977</v>
      </c>
      <c r="H2223" t="s">
        <v>67</v>
      </c>
      <c r="I2223" t="s">
        <v>150</v>
      </c>
      <c r="J2223" s="3" t="s">
        <v>7318</v>
      </c>
      <c r="K2223" t="s">
        <v>39</v>
      </c>
      <c r="L2223" t="s">
        <v>7319</v>
      </c>
      <c r="M2223" t="s">
        <v>89</v>
      </c>
      <c r="N2223" t="s">
        <v>33</v>
      </c>
      <c r="O2223" s="2">
        <v>45078.023576388892</v>
      </c>
      <c r="P2223" s="2">
        <v>45078.738854166666</v>
      </c>
      <c r="Q2223">
        <v>1</v>
      </c>
      <c r="R2223" t="str">
        <f t="shared" ca="1" si="34"/>
        <v>Sara</v>
      </c>
      <c r="S2223" t="str">
        <f>IFERROR(TEXT(DATEVALUE(LEFT(Table1[[#This Row],[Date of Purchase]],10)), "MMMM"), TEXT(Table1[[#This Row],[Date of Purchase]], "MMMM"))</f>
        <v>May</v>
      </c>
      <c r="T2223" t="str">
        <f>IF(OR(
  AND(Table1[[#This Row],[Ticket Priority]]="Critical", Table1[[#This Row],[Ticket Status]]&lt;&gt;"Closed"),
  AND(Table1[[#This Row],[Ticket Priority]]="High", Table1[[#This Row],[Ticket Status]]="Open")
), "Yes", "No")</f>
        <v>No</v>
      </c>
      <c r="U2223" s="4" t="str">
        <f>IF(Table1[[#This Row],[Ticket Status]]="Closed","Yes","No")</f>
        <v>Yes</v>
      </c>
      <c r="V2223" s="4" t="str">
        <f>IF(Table1[[#This Row],[Ticket Status]]="Pending Customer Response","Yes","No")</f>
        <v>No</v>
      </c>
      <c r="W2223" s="5">
        <f ca="1">COUNTIFS(Table1[Agent_name],Table1[[#This Row],[Agent_name]],Table1[Month],Table1[[#This Row],[Month]])/160</f>
        <v>0.64375000000000004</v>
      </c>
    </row>
    <row r="2224" spans="1:23" x14ac:dyDescent="0.25">
      <c r="A2224">
        <v>2223</v>
      </c>
      <c r="B2224" t="s">
        <v>7320</v>
      </c>
      <c r="C2224" t="s">
        <v>7321</v>
      </c>
      <c r="D2224">
        <v>67</v>
      </c>
      <c r="E2224" t="s">
        <v>58</v>
      </c>
      <c r="F2224" t="s">
        <v>51</v>
      </c>
      <c r="G2224" s="1">
        <v>43935</v>
      </c>
      <c r="H2224" t="s">
        <v>45</v>
      </c>
      <c r="I2224" t="s">
        <v>177</v>
      </c>
      <c r="J2224" s="3" t="s">
        <v>7322</v>
      </c>
      <c r="K2224" t="s">
        <v>39</v>
      </c>
      <c r="L2224" t="s">
        <v>7323</v>
      </c>
      <c r="M2224" t="s">
        <v>89</v>
      </c>
      <c r="N2224" t="s">
        <v>55</v>
      </c>
      <c r="O2224" s="2">
        <v>45078.670810185184</v>
      </c>
      <c r="P2224" s="2">
        <v>45078.173587962963</v>
      </c>
      <c r="Q2224">
        <v>3</v>
      </c>
      <c r="R2224" t="str">
        <f t="shared" ca="1" si="34"/>
        <v>Rahul</v>
      </c>
      <c r="S2224" t="str">
        <f>IFERROR(TEXT(DATEVALUE(LEFT(Table1[[#This Row],[Date of Purchase]],10)), "MMMM"), TEXT(Table1[[#This Row],[Date of Purchase]], "MMMM"))</f>
        <v>April</v>
      </c>
      <c r="T2224" t="str">
        <f>IF(OR(
  AND(Table1[[#This Row],[Ticket Priority]]="Critical", Table1[[#This Row],[Ticket Status]]&lt;&gt;"Closed"),
  AND(Table1[[#This Row],[Ticket Priority]]="High", Table1[[#This Row],[Ticket Status]]="Open")
), "Yes", "No")</f>
        <v>No</v>
      </c>
      <c r="U2224" s="4" t="str">
        <f>IF(Table1[[#This Row],[Ticket Status]]="Closed","Yes","No")</f>
        <v>Yes</v>
      </c>
      <c r="V2224" s="4" t="str">
        <f>IF(Table1[[#This Row],[Ticket Status]]="Pending Customer Response","Yes","No")</f>
        <v>No</v>
      </c>
      <c r="W2224" s="5">
        <f ca="1">COUNTIFS(Table1[Agent_name],Table1[[#This Row],[Agent_name]],Table1[Month],Table1[[#This Row],[Month]])/160</f>
        <v>0.25</v>
      </c>
    </row>
    <row r="2225" spans="1:23" x14ac:dyDescent="0.25">
      <c r="A2225">
        <v>2224</v>
      </c>
      <c r="B2225" t="s">
        <v>7324</v>
      </c>
      <c r="C2225" t="s">
        <v>7325</v>
      </c>
      <c r="D2225">
        <v>31</v>
      </c>
      <c r="E2225" t="s">
        <v>58</v>
      </c>
      <c r="F2225" t="s">
        <v>157</v>
      </c>
      <c r="G2225" s="1">
        <v>44223</v>
      </c>
      <c r="H2225" t="s">
        <v>67</v>
      </c>
      <c r="I2225" t="s">
        <v>177</v>
      </c>
      <c r="J2225" s="3" t="s">
        <v>7326</v>
      </c>
      <c r="K2225" t="s">
        <v>24</v>
      </c>
      <c r="M2225" t="s">
        <v>25</v>
      </c>
      <c r="N2225" t="s">
        <v>83</v>
      </c>
      <c r="O2225" s="2">
        <v>45078.741655092592</v>
      </c>
      <c r="R2225" t="str">
        <f t="shared" ca="1" si="34"/>
        <v>Mohit</v>
      </c>
      <c r="S2225" t="str">
        <f>IFERROR(TEXT(DATEVALUE(LEFT(Table1[[#This Row],[Date of Purchase]],10)), "MMMM"), TEXT(Table1[[#This Row],[Date of Purchase]], "MMMM"))</f>
        <v>January</v>
      </c>
      <c r="T2225" t="str">
        <f>IF(OR(
  AND(Table1[[#This Row],[Ticket Priority]]="Critical", Table1[[#This Row],[Ticket Status]]&lt;&gt;"Closed"),
  AND(Table1[[#This Row],[Ticket Priority]]="High", Table1[[#This Row],[Ticket Status]]="Open")
), "Yes", "No")</f>
        <v>Yes</v>
      </c>
      <c r="U2225" s="4" t="str">
        <f>IF(Table1[[#This Row],[Ticket Status]]="Closed","Yes","No")</f>
        <v>No</v>
      </c>
      <c r="V2225" s="4" t="str">
        <f>IF(Table1[[#This Row],[Ticket Status]]="Pending Customer Response","Yes","No")</f>
        <v>Yes</v>
      </c>
      <c r="W2225" s="5">
        <f ca="1">COUNTIFS(Table1[Agent_name],Table1[[#This Row],[Agent_name]],Table1[Month],Table1[[#This Row],[Month]])/160</f>
        <v>0.46250000000000002</v>
      </c>
    </row>
    <row r="2226" spans="1:23" x14ac:dyDescent="0.25">
      <c r="A2226">
        <v>2225</v>
      </c>
      <c r="B2226" t="s">
        <v>7327</v>
      </c>
      <c r="C2226" t="s">
        <v>7328</v>
      </c>
      <c r="D2226">
        <v>26</v>
      </c>
      <c r="E2226" t="s">
        <v>29</v>
      </c>
      <c r="F2226" t="s">
        <v>81</v>
      </c>
      <c r="G2226" s="1">
        <v>44234</v>
      </c>
      <c r="H2226" t="s">
        <v>21</v>
      </c>
      <c r="I2226" t="s">
        <v>37</v>
      </c>
      <c r="J2226" s="3" t="s">
        <v>7329</v>
      </c>
      <c r="K2226" t="s">
        <v>24</v>
      </c>
      <c r="M2226" t="s">
        <v>25</v>
      </c>
      <c r="N2226" t="s">
        <v>55</v>
      </c>
      <c r="O2226" s="2">
        <v>45078.371539351851</v>
      </c>
      <c r="R2226" t="str">
        <f t="shared" ca="1" si="34"/>
        <v>Sara</v>
      </c>
      <c r="S2226" t="str">
        <f>IFERROR(TEXT(DATEVALUE(LEFT(Table1[[#This Row],[Date of Purchase]],10)), "MMMM"), TEXT(Table1[[#This Row],[Date of Purchase]], "MMMM"))</f>
        <v>February</v>
      </c>
      <c r="T2226" t="str">
        <f>IF(OR(
  AND(Table1[[#This Row],[Ticket Priority]]="Critical", Table1[[#This Row],[Ticket Status]]&lt;&gt;"Closed"),
  AND(Table1[[#This Row],[Ticket Priority]]="High", Table1[[#This Row],[Ticket Status]]="Open")
), "Yes", "No")</f>
        <v>Yes</v>
      </c>
      <c r="U2226" s="4" t="str">
        <f>IF(Table1[[#This Row],[Ticket Status]]="Closed","Yes","No")</f>
        <v>No</v>
      </c>
      <c r="V2226" s="4" t="str">
        <f>IF(Table1[[#This Row],[Ticket Status]]="Pending Customer Response","Yes","No")</f>
        <v>Yes</v>
      </c>
      <c r="W2226" s="5">
        <f ca="1">COUNTIFS(Table1[Agent_name],Table1[[#This Row],[Agent_name]],Table1[Month],Table1[[#This Row],[Month]])/160</f>
        <v>0.65625</v>
      </c>
    </row>
    <row r="2227" spans="1:23" x14ac:dyDescent="0.25">
      <c r="A2227">
        <v>2226</v>
      </c>
      <c r="B2227" t="s">
        <v>7330</v>
      </c>
      <c r="C2227" t="s">
        <v>7331</v>
      </c>
      <c r="D2227">
        <v>70</v>
      </c>
      <c r="E2227" t="s">
        <v>58</v>
      </c>
      <c r="F2227" t="s">
        <v>249</v>
      </c>
      <c r="G2227" s="1">
        <v>44208</v>
      </c>
      <c r="H2227" t="s">
        <v>59</v>
      </c>
      <c r="I2227" t="s">
        <v>37</v>
      </c>
      <c r="J2227" s="3" t="s">
        <v>7332</v>
      </c>
      <c r="K2227" t="s">
        <v>39</v>
      </c>
      <c r="L2227" t="s">
        <v>7333</v>
      </c>
      <c r="M2227" t="s">
        <v>25</v>
      </c>
      <c r="N2227" t="s">
        <v>83</v>
      </c>
      <c r="O2227" s="2">
        <v>45078.312534722223</v>
      </c>
      <c r="P2227" s="2">
        <v>45078.431284722225</v>
      </c>
      <c r="Q2227">
        <v>5</v>
      </c>
      <c r="R2227" t="str">
        <f t="shared" ca="1" si="34"/>
        <v>Aisha</v>
      </c>
      <c r="S2227" t="str">
        <f>IFERROR(TEXT(DATEVALUE(LEFT(Table1[[#This Row],[Date of Purchase]],10)), "MMMM"), TEXT(Table1[[#This Row],[Date of Purchase]], "MMMM"))</f>
        <v>January</v>
      </c>
      <c r="T2227" t="str">
        <f>IF(OR(
  AND(Table1[[#This Row],[Ticket Priority]]="Critical", Table1[[#This Row],[Ticket Status]]&lt;&gt;"Closed"),
  AND(Table1[[#This Row],[Ticket Priority]]="High", Table1[[#This Row],[Ticket Status]]="Open")
), "Yes", "No")</f>
        <v>No</v>
      </c>
      <c r="U2227" s="4" t="str">
        <f>IF(Table1[[#This Row],[Ticket Status]]="Closed","Yes","No")</f>
        <v>Yes</v>
      </c>
      <c r="V2227" s="4" t="str">
        <f>IF(Table1[[#This Row],[Ticket Status]]="Pending Customer Response","Yes","No")</f>
        <v>No</v>
      </c>
      <c r="W2227" s="5">
        <f ca="1">COUNTIFS(Table1[Agent_name],Table1[[#This Row],[Agent_name]],Table1[Month],Table1[[#This Row],[Month]])/160</f>
        <v>0.83125000000000004</v>
      </c>
    </row>
    <row r="2228" spans="1:23" x14ac:dyDescent="0.25">
      <c r="A2228">
        <v>2227</v>
      </c>
      <c r="B2228" t="s">
        <v>7334</v>
      </c>
      <c r="C2228" t="s">
        <v>7335</v>
      </c>
      <c r="D2228">
        <v>61</v>
      </c>
      <c r="E2228" t="s">
        <v>19</v>
      </c>
      <c r="F2228" t="s">
        <v>71</v>
      </c>
      <c r="G2228" s="1">
        <v>44097</v>
      </c>
      <c r="H2228" t="s">
        <v>66</v>
      </c>
      <c r="I2228" t="s">
        <v>113</v>
      </c>
      <c r="J2228" s="3" t="s">
        <v>7336</v>
      </c>
      <c r="K2228" t="s">
        <v>39</v>
      </c>
      <c r="L2228" t="s">
        <v>7337</v>
      </c>
      <c r="M2228" t="s">
        <v>41</v>
      </c>
      <c r="N2228" t="s">
        <v>26</v>
      </c>
      <c r="O2228" s="2">
        <v>45078.786851851852</v>
      </c>
      <c r="P2228" s="2">
        <v>45078.486851851849</v>
      </c>
      <c r="Q2228">
        <v>4</v>
      </c>
      <c r="R2228" t="str">
        <f t="shared" ca="1" si="34"/>
        <v>Mohit</v>
      </c>
      <c r="S2228" t="str">
        <f>IFERROR(TEXT(DATEVALUE(LEFT(Table1[[#This Row],[Date of Purchase]],10)), "MMMM"), TEXT(Table1[[#This Row],[Date of Purchase]], "MMMM"))</f>
        <v>September</v>
      </c>
      <c r="T2228" t="str">
        <f>IF(OR(
  AND(Table1[[#This Row],[Ticket Priority]]="Critical", Table1[[#This Row],[Ticket Status]]&lt;&gt;"Closed"),
  AND(Table1[[#This Row],[Ticket Priority]]="High", Table1[[#This Row],[Ticket Status]]="Open")
), "Yes", "No")</f>
        <v>No</v>
      </c>
      <c r="U2228" s="4" t="str">
        <f>IF(Table1[[#This Row],[Ticket Status]]="Closed","Yes","No")</f>
        <v>Yes</v>
      </c>
      <c r="V2228" s="4" t="str">
        <f>IF(Table1[[#This Row],[Ticket Status]]="Pending Customer Response","Yes","No")</f>
        <v>No</v>
      </c>
      <c r="W2228" s="5">
        <f ca="1">COUNTIFS(Table1[Agent_name],Table1[[#This Row],[Agent_name]],Table1[Month],Table1[[#This Row],[Month]])/160</f>
        <v>0.38124999999999998</v>
      </c>
    </row>
    <row r="2229" spans="1:23" x14ac:dyDescent="0.25">
      <c r="A2229">
        <v>2228</v>
      </c>
      <c r="B2229" t="s">
        <v>7338</v>
      </c>
      <c r="C2229" t="s">
        <v>7339</v>
      </c>
      <c r="D2229">
        <v>34</v>
      </c>
      <c r="E2229" t="s">
        <v>58</v>
      </c>
      <c r="F2229" t="s">
        <v>207</v>
      </c>
      <c r="G2229" s="1">
        <v>44186</v>
      </c>
      <c r="H2229" t="s">
        <v>21</v>
      </c>
      <c r="I2229" t="s">
        <v>59</v>
      </c>
      <c r="J2229" s="3" t="s">
        <v>7340</v>
      </c>
      <c r="K2229" t="s">
        <v>24</v>
      </c>
      <c r="M2229" t="s">
        <v>25</v>
      </c>
      <c r="N2229" t="s">
        <v>26</v>
      </c>
      <c r="O2229" s="2">
        <v>45078.784085648149</v>
      </c>
      <c r="R2229" t="str">
        <f t="shared" ca="1" si="34"/>
        <v>Sara</v>
      </c>
      <c r="S2229" t="str">
        <f>IFERROR(TEXT(DATEVALUE(LEFT(Table1[[#This Row],[Date of Purchase]],10)), "MMMM"), TEXT(Table1[[#This Row],[Date of Purchase]], "MMMM"))</f>
        <v>December</v>
      </c>
      <c r="T2229" t="str">
        <f>IF(OR(
  AND(Table1[[#This Row],[Ticket Priority]]="Critical", Table1[[#This Row],[Ticket Status]]&lt;&gt;"Closed"),
  AND(Table1[[#This Row],[Ticket Priority]]="High", Table1[[#This Row],[Ticket Status]]="Open")
), "Yes", "No")</f>
        <v>Yes</v>
      </c>
      <c r="U2229" s="4" t="str">
        <f>IF(Table1[[#This Row],[Ticket Status]]="Closed","Yes","No")</f>
        <v>No</v>
      </c>
      <c r="V2229" s="4" t="str">
        <f>IF(Table1[[#This Row],[Ticket Status]]="Pending Customer Response","Yes","No")</f>
        <v>Yes</v>
      </c>
      <c r="W2229" s="5">
        <f ca="1">COUNTIFS(Table1[Agent_name],Table1[[#This Row],[Agent_name]],Table1[Month],Table1[[#This Row],[Month]])/160</f>
        <v>0.55625000000000002</v>
      </c>
    </row>
    <row r="2230" spans="1:23" x14ac:dyDescent="0.25">
      <c r="A2230">
        <v>2229</v>
      </c>
      <c r="B2230" t="s">
        <v>7341</v>
      </c>
      <c r="C2230" t="s">
        <v>7342</v>
      </c>
      <c r="D2230">
        <v>60</v>
      </c>
      <c r="E2230" t="s">
        <v>29</v>
      </c>
      <c r="F2230" t="s">
        <v>107</v>
      </c>
      <c r="G2230" s="1">
        <v>44107</v>
      </c>
      <c r="H2230" t="s">
        <v>21</v>
      </c>
      <c r="I2230" t="s">
        <v>77</v>
      </c>
      <c r="J2230" s="3" t="s">
        <v>7343</v>
      </c>
      <c r="K2230" t="s">
        <v>39</v>
      </c>
      <c r="L2230" t="s">
        <v>7344</v>
      </c>
      <c r="M2230" t="s">
        <v>89</v>
      </c>
      <c r="N2230" t="s">
        <v>83</v>
      </c>
      <c r="O2230" s="2">
        <v>45078.226469907408</v>
      </c>
      <c r="P2230" s="2">
        <v>45078.375081018516</v>
      </c>
      <c r="Q2230">
        <v>3</v>
      </c>
      <c r="R2230" t="str">
        <f t="shared" ca="1" si="34"/>
        <v>Aisha</v>
      </c>
      <c r="S2230" t="str">
        <f>IFERROR(TEXT(DATEVALUE(LEFT(Table1[[#This Row],[Date of Purchase]],10)), "MMMM"), TEXT(Table1[[#This Row],[Date of Purchase]], "MMMM"))</f>
        <v>October</v>
      </c>
      <c r="T2230" t="str">
        <f>IF(OR(
  AND(Table1[[#This Row],[Ticket Priority]]="Critical", Table1[[#This Row],[Ticket Status]]&lt;&gt;"Closed"),
  AND(Table1[[#This Row],[Ticket Priority]]="High", Table1[[#This Row],[Ticket Status]]="Open")
), "Yes", "No")</f>
        <v>No</v>
      </c>
      <c r="U2230" s="4" t="str">
        <f>IF(Table1[[#This Row],[Ticket Status]]="Closed","Yes","No")</f>
        <v>Yes</v>
      </c>
      <c r="V2230" s="4" t="str">
        <f>IF(Table1[[#This Row],[Ticket Status]]="Pending Customer Response","Yes","No")</f>
        <v>No</v>
      </c>
      <c r="W2230" s="5">
        <f ca="1">COUNTIFS(Table1[Agent_name],Table1[[#This Row],[Agent_name]],Table1[Month],Table1[[#This Row],[Month]])/160</f>
        <v>0.85624999999999996</v>
      </c>
    </row>
    <row r="2231" spans="1:23" x14ac:dyDescent="0.25">
      <c r="A2231">
        <v>2230</v>
      </c>
      <c r="B2231" t="s">
        <v>7345</v>
      </c>
      <c r="C2231" t="s">
        <v>7346</v>
      </c>
      <c r="D2231">
        <v>54</v>
      </c>
      <c r="E2231" t="s">
        <v>19</v>
      </c>
      <c r="F2231" t="s">
        <v>421</v>
      </c>
      <c r="G2231" s="1">
        <v>43942</v>
      </c>
      <c r="H2231" t="s">
        <v>67</v>
      </c>
      <c r="I2231" t="s">
        <v>59</v>
      </c>
      <c r="J2231" s="3" t="s">
        <v>7347</v>
      </c>
      <c r="K2231" t="s">
        <v>39</v>
      </c>
      <c r="L2231" t="s">
        <v>7348</v>
      </c>
      <c r="M2231" t="s">
        <v>143</v>
      </c>
      <c r="N2231" t="s">
        <v>55</v>
      </c>
      <c r="O2231" s="2">
        <v>45078.881354166668</v>
      </c>
      <c r="P2231" s="2">
        <v>45078.307743055557</v>
      </c>
      <c r="Q2231">
        <v>4</v>
      </c>
      <c r="R2231" t="str">
        <f t="shared" ca="1" si="34"/>
        <v>Priya</v>
      </c>
      <c r="S2231" t="str">
        <f>IFERROR(TEXT(DATEVALUE(LEFT(Table1[[#This Row],[Date of Purchase]],10)), "MMMM"), TEXT(Table1[[#This Row],[Date of Purchase]], "MMMM"))</f>
        <v>April</v>
      </c>
      <c r="T2231" t="str">
        <f>IF(OR(
  AND(Table1[[#This Row],[Ticket Priority]]="Critical", Table1[[#This Row],[Ticket Status]]&lt;&gt;"Closed"),
  AND(Table1[[#This Row],[Ticket Priority]]="High", Table1[[#This Row],[Ticket Status]]="Open")
), "Yes", "No")</f>
        <v>No</v>
      </c>
      <c r="U2231" s="4" t="str">
        <f>IF(Table1[[#This Row],[Ticket Status]]="Closed","Yes","No")</f>
        <v>Yes</v>
      </c>
      <c r="V2231" s="4" t="str">
        <f>IF(Table1[[#This Row],[Ticket Status]]="Pending Customer Response","Yes","No")</f>
        <v>No</v>
      </c>
      <c r="W2231" s="5">
        <f ca="1">COUNTIFS(Table1[Agent_name],Table1[[#This Row],[Agent_name]],Table1[Month],Table1[[#This Row],[Month]])/160</f>
        <v>0.48749999999999999</v>
      </c>
    </row>
    <row r="2232" spans="1:23" x14ac:dyDescent="0.25">
      <c r="A2232">
        <v>2231</v>
      </c>
      <c r="B2232" t="s">
        <v>7349</v>
      </c>
      <c r="C2232" t="s">
        <v>7350</v>
      </c>
      <c r="D2232">
        <v>39</v>
      </c>
      <c r="E2232" t="s">
        <v>58</v>
      </c>
      <c r="F2232" t="s">
        <v>421</v>
      </c>
      <c r="G2232" s="1">
        <v>44063</v>
      </c>
      <c r="H2232" t="s">
        <v>66</v>
      </c>
      <c r="I2232" t="s">
        <v>93</v>
      </c>
      <c r="J2232" s="3" t="s">
        <v>7351</v>
      </c>
      <c r="K2232" t="s">
        <v>62</v>
      </c>
      <c r="M2232" t="s">
        <v>89</v>
      </c>
      <c r="N2232" t="s">
        <v>26</v>
      </c>
      <c r="R2232" t="str">
        <f t="shared" ca="1" si="34"/>
        <v>Ravi</v>
      </c>
      <c r="S2232" t="str">
        <f>IFERROR(TEXT(DATEVALUE(LEFT(Table1[[#This Row],[Date of Purchase]],10)), "MMMM"), TEXT(Table1[[#This Row],[Date of Purchase]], "MMMM"))</f>
        <v>August</v>
      </c>
      <c r="T2232" t="str">
        <f>IF(OR(
  AND(Table1[[#This Row],[Ticket Priority]]="Critical", Table1[[#This Row],[Ticket Status]]&lt;&gt;"Closed"),
  AND(Table1[[#This Row],[Ticket Priority]]="High", Table1[[#This Row],[Ticket Status]]="Open")
), "Yes", "No")</f>
        <v>Yes</v>
      </c>
      <c r="U2232" s="4" t="str">
        <f>IF(Table1[[#This Row],[Ticket Status]]="Closed","Yes","No")</f>
        <v>No</v>
      </c>
      <c r="V2232" s="4" t="str">
        <f>IF(Table1[[#This Row],[Ticket Status]]="Pending Customer Response","Yes","No")</f>
        <v>No</v>
      </c>
      <c r="W2232" s="5">
        <f ca="1">COUNTIFS(Table1[Agent_name],Table1[[#This Row],[Agent_name]],Table1[Month],Table1[[#This Row],[Month]])/160</f>
        <v>0.65625</v>
      </c>
    </row>
    <row r="2233" spans="1:23" x14ac:dyDescent="0.25">
      <c r="A2233">
        <v>2232</v>
      </c>
      <c r="B2233" t="s">
        <v>7352</v>
      </c>
      <c r="C2233" t="s">
        <v>7353</v>
      </c>
      <c r="D2233">
        <v>40</v>
      </c>
      <c r="E2233" t="s">
        <v>29</v>
      </c>
      <c r="F2233" t="s">
        <v>383</v>
      </c>
      <c r="G2233" s="1">
        <v>44436</v>
      </c>
      <c r="H2233" t="s">
        <v>21</v>
      </c>
      <c r="I2233" t="s">
        <v>60</v>
      </c>
      <c r="J2233" s="3" t="s">
        <v>7354</v>
      </c>
      <c r="K2233" t="s">
        <v>39</v>
      </c>
      <c r="L2233" t="s">
        <v>7355</v>
      </c>
      <c r="M2233" t="s">
        <v>143</v>
      </c>
      <c r="N2233" t="s">
        <v>55</v>
      </c>
      <c r="O2233" s="2">
        <v>45078.782071759262</v>
      </c>
      <c r="P2233" s="2">
        <v>45078.516793981478</v>
      </c>
      <c r="Q2233">
        <v>5</v>
      </c>
      <c r="R2233" t="str">
        <f t="shared" ca="1" si="34"/>
        <v>Aisha</v>
      </c>
      <c r="S2233" t="str">
        <f>IFERROR(TEXT(DATEVALUE(LEFT(Table1[[#This Row],[Date of Purchase]],10)), "MMMM"), TEXT(Table1[[#This Row],[Date of Purchase]], "MMMM"))</f>
        <v>August</v>
      </c>
      <c r="T2233" t="str">
        <f>IF(OR(
  AND(Table1[[#This Row],[Ticket Priority]]="Critical", Table1[[#This Row],[Ticket Status]]&lt;&gt;"Closed"),
  AND(Table1[[#This Row],[Ticket Priority]]="High", Table1[[#This Row],[Ticket Status]]="Open")
), "Yes", "No")</f>
        <v>No</v>
      </c>
      <c r="U2233" s="4" t="str">
        <f>IF(Table1[[#This Row],[Ticket Status]]="Closed","Yes","No")</f>
        <v>Yes</v>
      </c>
      <c r="V2233" s="4" t="str">
        <f>IF(Table1[[#This Row],[Ticket Status]]="Pending Customer Response","Yes","No")</f>
        <v>No</v>
      </c>
      <c r="W2233" s="5">
        <f ca="1">COUNTIFS(Table1[Agent_name],Table1[[#This Row],[Agent_name]],Table1[Month],Table1[[#This Row],[Month]])/160</f>
        <v>0.86250000000000004</v>
      </c>
    </row>
    <row r="2234" spans="1:23" x14ac:dyDescent="0.25">
      <c r="A2234">
        <v>2233</v>
      </c>
      <c r="B2234" t="s">
        <v>7356</v>
      </c>
      <c r="C2234" t="s">
        <v>7357</v>
      </c>
      <c r="D2234">
        <v>63</v>
      </c>
      <c r="E2234" t="s">
        <v>58</v>
      </c>
      <c r="F2234" t="s">
        <v>421</v>
      </c>
      <c r="G2234" s="1">
        <v>43840</v>
      </c>
      <c r="H2234" t="s">
        <v>66</v>
      </c>
      <c r="I2234" t="s">
        <v>77</v>
      </c>
      <c r="J2234" s="3" t="s">
        <v>7358</v>
      </c>
      <c r="K2234" t="s">
        <v>62</v>
      </c>
      <c r="M2234" t="s">
        <v>143</v>
      </c>
      <c r="N2234" t="s">
        <v>55</v>
      </c>
      <c r="R2234" t="str">
        <f t="shared" ca="1" si="34"/>
        <v>Ravi</v>
      </c>
      <c r="S2234" t="str">
        <f>IFERROR(TEXT(DATEVALUE(LEFT(Table1[[#This Row],[Date of Purchase]],10)), "MMMM"), TEXT(Table1[[#This Row],[Date of Purchase]], "MMMM"))</f>
        <v>January</v>
      </c>
      <c r="T2234" t="str">
        <f>IF(OR(
  AND(Table1[[#This Row],[Ticket Priority]]="Critical", Table1[[#This Row],[Ticket Status]]&lt;&gt;"Closed"),
  AND(Table1[[#This Row],[Ticket Priority]]="High", Table1[[#This Row],[Ticket Status]]="Open")
), "Yes", "No")</f>
        <v>No</v>
      </c>
      <c r="U2234" s="4" t="str">
        <f>IF(Table1[[#This Row],[Ticket Status]]="Closed","Yes","No")</f>
        <v>No</v>
      </c>
      <c r="V2234" s="4" t="str">
        <f>IF(Table1[[#This Row],[Ticket Status]]="Pending Customer Response","Yes","No")</f>
        <v>No</v>
      </c>
      <c r="W2234" s="5">
        <f ca="1">COUNTIFS(Table1[Agent_name],Table1[[#This Row],[Agent_name]],Table1[Month],Table1[[#This Row],[Month]])/160</f>
        <v>0.74375000000000002</v>
      </c>
    </row>
    <row r="2235" spans="1:23" x14ac:dyDescent="0.25">
      <c r="A2235">
        <v>2234</v>
      </c>
      <c r="B2235" t="s">
        <v>7359</v>
      </c>
      <c r="C2235" t="s">
        <v>7360</v>
      </c>
      <c r="D2235">
        <v>26</v>
      </c>
      <c r="E2235" t="s">
        <v>58</v>
      </c>
      <c r="F2235" t="s">
        <v>219</v>
      </c>
      <c r="G2235" s="1">
        <v>43902</v>
      </c>
      <c r="H2235" t="s">
        <v>67</v>
      </c>
      <c r="I2235" t="s">
        <v>22</v>
      </c>
      <c r="J2235" s="3" t="s">
        <v>7361</v>
      </c>
      <c r="K2235" t="s">
        <v>62</v>
      </c>
      <c r="M2235" t="s">
        <v>41</v>
      </c>
      <c r="N2235" t="s">
        <v>33</v>
      </c>
      <c r="R2235" t="str">
        <f t="shared" ca="1" si="34"/>
        <v>Ravi</v>
      </c>
      <c r="S2235" t="str">
        <f>IFERROR(TEXT(DATEVALUE(LEFT(Table1[[#This Row],[Date of Purchase]],10)), "MMMM"), TEXT(Table1[[#This Row],[Date of Purchase]], "MMMM"))</f>
        <v>March</v>
      </c>
      <c r="T2235" t="str">
        <f>IF(OR(
  AND(Table1[[#This Row],[Ticket Priority]]="Critical", Table1[[#This Row],[Ticket Status]]&lt;&gt;"Closed"),
  AND(Table1[[#This Row],[Ticket Priority]]="High", Table1[[#This Row],[Ticket Status]]="Open")
), "Yes", "No")</f>
        <v>No</v>
      </c>
      <c r="U2235" s="4" t="str">
        <f>IF(Table1[[#This Row],[Ticket Status]]="Closed","Yes","No")</f>
        <v>No</v>
      </c>
      <c r="V2235" s="4" t="str">
        <f>IF(Table1[[#This Row],[Ticket Status]]="Pending Customer Response","Yes","No")</f>
        <v>No</v>
      </c>
      <c r="W2235" s="5">
        <f ca="1">COUNTIFS(Table1[Agent_name],Table1[[#This Row],[Agent_name]],Table1[Month],Table1[[#This Row],[Month]])/160</f>
        <v>0.54374999999999996</v>
      </c>
    </row>
    <row r="2236" spans="1:23" x14ac:dyDescent="0.25">
      <c r="A2236">
        <v>2235</v>
      </c>
      <c r="B2236" t="s">
        <v>7362</v>
      </c>
      <c r="C2236" t="s">
        <v>7363</v>
      </c>
      <c r="D2236">
        <v>26</v>
      </c>
      <c r="E2236" t="s">
        <v>58</v>
      </c>
      <c r="F2236" t="s">
        <v>655</v>
      </c>
      <c r="G2236" s="1">
        <v>44139</v>
      </c>
      <c r="H2236" t="s">
        <v>66</v>
      </c>
      <c r="I2236" t="s">
        <v>52</v>
      </c>
      <c r="J2236" s="3" t="s">
        <v>7364</v>
      </c>
      <c r="K2236" t="s">
        <v>62</v>
      </c>
      <c r="M2236" t="s">
        <v>25</v>
      </c>
      <c r="N2236" t="s">
        <v>83</v>
      </c>
      <c r="R2236" t="str">
        <f t="shared" ca="1" si="34"/>
        <v>Sara</v>
      </c>
      <c r="S2236" t="str">
        <f>IFERROR(TEXT(DATEVALUE(LEFT(Table1[[#This Row],[Date of Purchase]],10)), "MMMM"), TEXT(Table1[[#This Row],[Date of Purchase]], "MMMM"))</f>
        <v>November</v>
      </c>
      <c r="T2236" t="str">
        <f>IF(OR(
  AND(Table1[[#This Row],[Ticket Priority]]="Critical", Table1[[#This Row],[Ticket Status]]&lt;&gt;"Closed"),
  AND(Table1[[#This Row],[Ticket Priority]]="High", Table1[[#This Row],[Ticket Status]]="Open")
), "Yes", "No")</f>
        <v>Yes</v>
      </c>
      <c r="U2236" s="4" t="str">
        <f>IF(Table1[[#This Row],[Ticket Status]]="Closed","Yes","No")</f>
        <v>No</v>
      </c>
      <c r="V2236" s="4" t="str">
        <f>IF(Table1[[#This Row],[Ticket Status]]="Pending Customer Response","Yes","No")</f>
        <v>No</v>
      </c>
      <c r="W2236" s="5">
        <f ca="1">COUNTIFS(Table1[Agent_name],Table1[[#This Row],[Agent_name]],Table1[Month],Table1[[#This Row],[Month]])/160</f>
        <v>0.79374999999999996</v>
      </c>
    </row>
    <row r="2237" spans="1:23" x14ac:dyDescent="0.25">
      <c r="A2237">
        <v>2236</v>
      </c>
      <c r="B2237" t="s">
        <v>7365</v>
      </c>
      <c r="C2237" t="s">
        <v>7366</v>
      </c>
      <c r="D2237">
        <v>43</v>
      </c>
      <c r="E2237" t="s">
        <v>19</v>
      </c>
      <c r="F2237" t="s">
        <v>383</v>
      </c>
      <c r="G2237" s="1">
        <v>44393</v>
      </c>
      <c r="H2237" t="s">
        <v>21</v>
      </c>
      <c r="I2237" t="s">
        <v>52</v>
      </c>
      <c r="J2237" s="3" t="s">
        <v>7367</v>
      </c>
      <c r="K2237" t="s">
        <v>62</v>
      </c>
      <c r="M2237" t="s">
        <v>25</v>
      </c>
      <c r="N2237" t="s">
        <v>83</v>
      </c>
      <c r="R2237" t="str">
        <f t="shared" ca="1" si="34"/>
        <v>Sara</v>
      </c>
      <c r="S2237" t="str">
        <f>IFERROR(TEXT(DATEVALUE(LEFT(Table1[[#This Row],[Date of Purchase]],10)), "MMMM"), TEXT(Table1[[#This Row],[Date of Purchase]], "MMMM"))</f>
        <v>July</v>
      </c>
      <c r="T2237" t="str">
        <f>IF(OR(
  AND(Table1[[#This Row],[Ticket Priority]]="Critical", Table1[[#This Row],[Ticket Status]]&lt;&gt;"Closed"),
  AND(Table1[[#This Row],[Ticket Priority]]="High", Table1[[#This Row],[Ticket Status]]="Open")
), "Yes", "No")</f>
        <v>Yes</v>
      </c>
      <c r="U2237" s="4" t="str">
        <f>IF(Table1[[#This Row],[Ticket Status]]="Closed","Yes","No")</f>
        <v>No</v>
      </c>
      <c r="V2237" s="4" t="str">
        <f>IF(Table1[[#This Row],[Ticket Status]]="Pending Customer Response","Yes","No")</f>
        <v>No</v>
      </c>
      <c r="W2237" s="5">
        <f ca="1">COUNTIFS(Table1[Agent_name],Table1[[#This Row],[Agent_name]],Table1[Month],Table1[[#This Row],[Month]])/160</f>
        <v>0.6875</v>
      </c>
    </row>
    <row r="2238" spans="1:23" x14ac:dyDescent="0.25">
      <c r="A2238">
        <v>2237</v>
      </c>
      <c r="B2238" t="s">
        <v>7368</v>
      </c>
      <c r="C2238" t="s">
        <v>7369</v>
      </c>
      <c r="D2238">
        <v>50</v>
      </c>
      <c r="E2238" t="s">
        <v>19</v>
      </c>
      <c r="F2238" t="s">
        <v>86</v>
      </c>
      <c r="G2238" s="1">
        <v>44530</v>
      </c>
      <c r="H2238" t="s">
        <v>21</v>
      </c>
      <c r="I2238" t="s">
        <v>99</v>
      </c>
      <c r="J2238" s="3" t="s">
        <v>7370</v>
      </c>
      <c r="K2238" t="s">
        <v>39</v>
      </c>
      <c r="L2238" t="s">
        <v>7371</v>
      </c>
      <c r="M2238" t="s">
        <v>143</v>
      </c>
      <c r="N2238" t="s">
        <v>55</v>
      </c>
      <c r="O2238" s="2">
        <v>45078.218969907408</v>
      </c>
      <c r="P2238" s="2">
        <v>45078.877303240741</v>
      </c>
      <c r="Q2238">
        <v>3</v>
      </c>
      <c r="R2238" t="str">
        <f t="shared" ca="1" si="34"/>
        <v>Divya</v>
      </c>
      <c r="S2238" t="str">
        <f>IFERROR(TEXT(DATEVALUE(LEFT(Table1[[#This Row],[Date of Purchase]],10)), "MMMM"), TEXT(Table1[[#This Row],[Date of Purchase]], "MMMM"))</f>
        <v>November</v>
      </c>
      <c r="T2238" t="str">
        <f>IF(OR(
  AND(Table1[[#This Row],[Ticket Priority]]="Critical", Table1[[#This Row],[Ticket Status]]&lt;&gt;"Closed"),
  AND(Table1[[#This Row],[Ticket Priority]]="High", Table1[[#This Row],[Ticket Status]]="Open")
), "Yes", "No")</f>
        <v>No</v>
      </c>
      <c r="U2238" s="4" t="str">
        <f>IF(Table1[[#This Row],[Ticket Status]]="Closed","Yes","No")</f>
        <v>Yes</v>
      </c>
      <c r="V2238" s="4" t="str">
        <f>IF(Table1[[#This Row],[Ticket Status]]="Pending Customer Response","Yes","No")</f>
        <v>No</v>
      </c>
      <c r="W2238" s="5">
        <f ca="1">COUNTIFS(Table1[Agent_name],Table1[[#This Row],[Agent_name]],Table1[Month],Table1[[#This Row],[Month]])/160</f>
        <v>0.24374999999999999</v>
      </c>
    </row>
    <row r="2239" spans="1:23" x14ac:dyDescent="0.25">
      <c r="A2239">
        <v>2238</v>
      </c>
      <c r="B2239" t="s">
        <v>7372</v>
      </c>
      <c r="C2239" t="s">
        <v>7373</v>
      </c>
      <c r="D2239">
        <v>21</v>
      </c>
      <c r="E2239" t="s">
        <v>29</v>
      </c>
      <c r="F2239" t="s">
        <v>173</v>
      </c>
      <c r="G2239" s="1">
        <v>44112</v>
      </c>
      <c r="H2239" t="s">
        <v>67</v>
      </c>
      <c r="I2239" t="s">
        <v>150</v>
      </c>
      <c r="J2239" s="3" t="s">
        <v>7374</v>
      </c>
      <c r="K2239" t="s">
        <v>62</v>
      </c>
      <c r="M2239" t="s">
        <v>89</v>
      </c>
      <c r="N2239" t="s">
        <v>83</v>
      </c>
      <c r="R2239" t="str">
        <f t="shared" ca="1" si="34"/>
        <v>Priya</v>
      </c>
      <c r="S2239" t="str">
        <f>IFERROR(TEXT(DATEVALUE(LEFT(Table1[[#This Row],[Date of Purchase]],10)), "MMMM"), TEXT(Table1[[#This Row],[Date of Purchase]], "MMMM"))</f>
        <v>October</v>
      </c>
      <c r="T2239" t="str">
        <f>IF(OR(
  AND(Table1[[#This Row],[Ticket Priority]]="Critical", Table1[[#This Row],[Ticket Status]]&lt;&gt;"Closed"),
  AND(Table1[[#This Row],[Ticket Priority]]="High", Table1[[#This Row],[Ticket Status]]="Open")
), "Yes", "No")</f>
        <v>Yes</v>
      </c>
      <c r="U2239" s="4" t="str">
        <f>IF(Table1[[#This Row],[Ticket Status]]="Closed","Yes","No")</f>
        <v>No</v>
      </c>
      <c r="V2239" s="4" t="str">
        <f>IF(Table1[[#This Row],[Ticket Status]]="Pending Customer Response","Yes","No")</f>
        <v>No</v>
      </c>
      <c r="W2239" s="5">
        <f ca="1">COUNTIFS(Table1[Agent_name],Table1[[#This Row],[Agent_name]],Table1[Month],Table1[[#This Row],[Month]])/160</f>
        <v>0.58125000000000004</v>
      </c>
    </row>
    <row r="2240" spans="1:23" x14ac:dyDescent="0.25">
      <c r="A2240">
        <v>2239</v>
      </c>
      <c r="B2240" t="s">
        <v>7375</v>
      </c>
      <c r="C2240" t="s">
        <v>7376</v>
      </c>
      <c r="D2240">
        <v>63</v>
      </c>
      <c r="E2240" t="s">
        <v>19</v>
      </c>
      <c r="F2240" t="s">
        <v>397</v>
      </c>
      <c r="G2240" s="1">
        <v>43968</v>
      </c>
      <c r="H2240" t="s">
        <v>59</v>
      </c>
      <c r="I2240" t="s">
        <v>31</v>
      </c>
      <c r="J2240" s="3" t="s">
        <v>7377</v>
      </c>
      <c r="K2240" t="s">
        <v>62</v>
      </c>
      <c r="M2240" t="s">
        <v>89</v>
      </c>
      <c r="N2240" t="s">
        <v>55</v>
      </c>
      <c r="R2240" t="str">
        <f t="shared" ca="1" si="34"/>
        <v>Aisha</v>
      </c>
      <c r="S2240" t="str">
        <f>IFERROR(TEXT(DATEVALUE(LEFT(Table1[[#This Row],[Date of Purchase]],10)), "MMMM"), TEXT(Table1[[#This Row],[Date of Purchase]], "MMMM"))</f>
        <v>May</v>
      </c>
      <c r="T2240" t="str">
        <f>IF(OR(
  AND(Table1[[#This Row],[Ticket Priority]]="Critical", Table1[[#This Row],[Ticket Status]]&lt;&gt;"Closed"),
  AND(Table1[[#This Row],[Ticket Priority]]="High", Table1[[#This Row],[Ticket Status]]="Open")
), "Yes", "No")</f>
        <v>Yes</v>
      </c>
      <c r="U2240" s="4" t="str">
        <f>IF(Table1[[#This Row],[Ticket Status]]="Closed","Yes","No")</f>
        <v>No</v>
      </c>
      <c r="V2240" s="4" t="str">
        <f>IF(Table1[[#This Row],[Ticket Status]]="Pending Customer Response","Yes","No")</f>
        <v>No</v>
      </c>
      <c r="W2240" s="5">
        <f ca="1">COUNTIFS(Table1[Agent_name],Table1[[#This Row],[Agent_name]],Table1[Month],Table1[[#This Row],[Month]])/160</f>
        <v>0.93125000000000002</v>
      </c>
    </row>
    <row r="2241" spans="1:23" x14ac:dyDescent="0.25">
      <c r="A2241">
        <v>2240</v>
      </c>
      <c r="B2241" t="s">
        <v>7378</v>
      </c>
      <c r="C2241" t="s">
        <v>7379</v>
      </c>
      <c r="D2241">
        <v>52</v>
      </c>
      <c r="E2241" t="s">
        <v>29</v>
      </c>
      <c r="F2241" t="s">
        <v>383</v>
      </c>
      <c r="G2241" s="1">
        <v>44181</v>
      </c>
      <c r="H2241" t="s">
        <v>67</v>
      </c>
      <c r="I2241" t="s">
        <v>99</v>
      </c>
      <c r="J2241" s="3" t="s">
        <v>7380</v>
      </c>
      <c r="K2241" t="s">
        <v>24</v>
      </c>
      <c r="M2241" t="s">
        <v>41</v>
      </c>
      <c r="N2241" t="s">
        <v>33</v>
      </c>
      <c r="O2241" s="2">
        <v>45078.932916666665</v>
      </c>
      <c r="R2241" t="str">
        <f t="shared" ca="1" si="34"/>
        <v>Ravi</v>
      </c>
      <c r="S2241" t="str">
        <f>IFERROR(TEXT(DATEVALUE(LEFT(Table1[[#This Row],[Date of Purchase]],10)), "MMMM"), TEXT(Table1[[#This Row],[Date of Purchase]], "MMMM"))</f>
        <v>December</v>
      </c>
      <c r="T2241" t="str">
        <f>IF(OR(
  AND(Table1[[#This Row],[Ticket Priority]]="Critical", Table1[[#This Row],[Ticket Status]]&lt;&gt;"Closed"),
  AND(Table1[[#This Row],[Ticket Priority]]="High", Table1[[#This Row],[Ticket Status]]="Open")
), "Yes", "No")</f>
        <v>No</v>
      </c>
      <c r="U2241" s="4" t="str">
        <f>IF(Table1[[#This Row],[Ticket Status]]="Closed","Yes","No")</f>
        <v>No</v>
      </c>
      <c r="V2241" s="4" t="str">
        <f>IF(Table1[[#This Row],[Ticket Status]]="Pending Customer Response","Yes","No")</f>
        <v>Yes</v>
      </c>
      <c r="W2241" s="5">
        <f ca="1">COUNTIFS(Table1[Agent_name],Table1[[#This Row],[Agent_name]],Table1[Month],Table1[[#This Row],[Month]])/160</f>
        <v>0.66249999999999998</v>
      </c>
    </row>
    <row r="2242" spans="1:23" x14ac:dyDescent="0.25">
      <c r="A2242">
        <v>2241</v>
      </c>
      <c r="B2242" t="s">
        <v>7381</v>
      </c>
      <c r="C2242" t="s">
        <v>7382</v>
      </c>
      <c r="D2242">
        <v>23</v>
      </c>
      <c r="E2242" t="s">
        <v>29</v>
      </c>
      <c r="F2242" t="s">
        <v>44</v>
      </c>
      <c r="G2242" s="1">
        <v>44396</v>
      </c>
      <c r="H2242" t="s">
        <v>67</v>
      </c>
      <c r="I2242" t="s">
        <v>141</v>
      </c>
      <c r="J2242" s="3" t="s">
        <v>7383</v>
      </c>
      <c r="K2242" t="s">
        <v>24</v>
      </c>
      <c r="M2242" t="s">
        <v>89</v>
      </c>
      <c r="N2242" t="s">
        <v>33</v>
      </c>
      <c r="O2242" s="2">
        <v>45078.214189814818</v>
      </c>
      <c r="R2242" t="str">
        <f t="shared" ref="R2242:R2305" ca="1" si="35">CHOOSE(
RANDBETWEEN(1,20),
"Aisha","Aisha","Aisha","Aisha",
"Ravi","Ravi","Ravi",
"Sara","Sara","Sara",
"Mohit","Mohit",
"Priya","Priya",
"Arjun",
"Neha","Rahul","Divya","Karan","Meera","Sanjay"
)</f>
        <v>Ravi</v>
      </c>
      <c r="S2242" t="str">
        <f>IFERROR(TEXT(DATEVALUE(LEFT(Table1[[#This Row],[Date of Purchase]],10)), "MMMM"), TEXT(Table1[[#This Row],[Date of Purchase]], "MMMM"))</f>
        <v>July</v>
      </c>
      <c r="T2242" t="str">
        <f>IF(OR(
  AND(Table1[[#This Row],[Ticket Priority]]="Critical", Table1[[#This Row],[Ticket Status]]&lt;&gt;"Closed"),
  AND(Table1[[#This Row],[Ticket Priority]]="High", Table1[[#This Row],[Ticket Status]]="Open")
), "Yes", "No")</f>
        <v>No</v>
      </c>
      <c r="U2242" s="4" t="str">
        <f>IF(Table1[[#This Row],[Ticket Status]]="Closed","Yes","No")</f>
        <v>No</v>
      </c>
      <c r="V2242" s="4" t="str">
        <f>IF(Table1[[#This Row],[Ticket Status]]="Pending Customer Response","Yes","No")</f>
        <v>Yes</v>
      </c>
      <c r="W2242" s="5">
        <f ca="1">COUNTIFS(Table1[Agent_name],Table1[[#This Row],[Agent_name]],Table1[Month],Table1[[#This Row],[Month]])/160</f>
        <v>0.66249999999999998</v>
      </c>
    </row>
    <row r="2243" spans="1:23" x14ac:dyDescent="0.25">
      <c r="A2243">
        <v>2242</v>
      </c>
      <c r="B2243" t="s">
        <v>7384</v>
      </c>
      <c r="C2243" t="s">
        <v>7385</v>
      </c>
      <c r="D2243">
        <v>23</v>
      </c>
      <c r="E2243" t="s">
        <v>58</v>
      </c>
      <c r="F2243" t="s">
        <v>317</v>
      </c>
      <c r="G2243" s="1">
        <v>44022</v>
      </c>
      <c r="H2243" t="s">
        <v>45</v>
      </c>
      <c r="I2243" t="s">
        <v>67</v>
      </c>
      <c r="J2243" s="3" t="s">
        <v>7386</v>
      </c>
      <c r="K2243" t="s">
        <v>62</v>
      </c>
      <c r="M2243" t="s">
        <v>41</v>
      </c>
      <c r="N2243" t="s">
        <v>33</v>
      </c>
      <c r="R2243" t="str">
        <f t="shared" ca="1" si="35"/>
        <v>Sara</v>
      </c>
      <c r="S2243" t="str">
        <f>IFERROR(TEXT(DATEVALUE(LEFT(Table1[[#This Row],[Date of Purchase]],10)), "MMMM"), TEXT(Table1[[#This Row],[Date of Purchase]], "MMMM"))</f>
        <v>July</v>
      </c>
      <c r="T2243" t="str">
        <f>IF(OR(
  AND(Table1[[#This Row],[Ticket Priority]]="Critical", Table1[[#This Row],[Ticket Status]]&lt;&gt;"Closed"),
  AND(Table1[[#This Row],[Ticket Priority]]="High", Table1[[#This Row],[Ticket Status]]="Open")
), "Yes", "No")</f>
        <v>No</v>
      </c>
      <c r="U2243" s="4" t="str">
        <f>IF(Table1[[#This Row],[Ticket Status]]="Closed","Yes","No")</f>
        <v>No</v>
      </c>
      <c r="V2243" s="4" t="str">
        <f>IF(Table1[[#This Row],[Ticket Status]]="Pending Customer Response","Yes","No")</f>
        <v>No</v>
      </c>
      <c r="W2243" s="5">
        <f ca="1">COUNTIFS(Table1[Agent_name],Table1[[#This Row],[Agent_name]],Table1[Month],Table1[[#This Row],[Month]])/160</f>
        <v>0.6875</v>
      </c>
    </row>
    <row r="2244" spans="1:23" x14ac:dyDescent="0.25">
      <c r="A2244">
        <v>2243</v>
      </c>
      <c r="B2244" t="s">
        <v>7387</v>
      </c>
      <c r="C2244" t="s">
        <v>7388</v>
      </c>
      <c r="D2244">
        <v>51</v>
      </c>
      <c r="E2244" t="s">
        <v>58</v>
      </c>
      <c r="F2244" t="s">
        <v>431</v>
      </c>
      <c r="G2244" s="1">
        <v>44329</v>
      </c>
      <c r="H2244" t="s">
        <v>67</v>
      </c>
      <c r="I2244" t="s">
        <v>67</v>
      </c>
      <c r="J2244" s="3" t="s">
        <v>7389</v>
      </c>
      <c r="K2244" t="s">
        <v>62</v>
      </c>
      <c r="M2244" t="s">
        <v>25</v>
      </c>
      <c r="N2244" t="s">
        <v>55</v>
      </c>
      <c r="R2244" t="str">
        <f t="shared" ca="1" si="35"/>
        <v>Sara</v>
      </c>
      <c r="S2244" t="str">
        <f>IFERROR(TEXT(DATEVALUE(LEFT(Table1[[#This Row],[Date of Purchase]],10)), "MMMM"), TEXT(Table1[[#This Row],[Date of Purchase]], "MMMM"))</f>
        <v>May</v>
      </c>
      <c r="T2244" t="str">
        <f>IF(OR(
  AND(Table1[[#This Row],[Ticket Priority]]="Critical", Table1[[#This Row],[Ticket Status]]&lt;&gt;"Closed"),
  AND(Table1[[#This Row],[Ticket Priority]]="High", Table1[[#This Row],[Ticket Status]]="Open")
), "Yes", "No")</f>
        <v>Yes</v>
      </c>
      <c r="U2244" s="4" t="str">
        <f>IF(Table1[[#This Row],[Ticket Status]]="Closed","Yes","No")</f>
        <v>No</v>
      </c>
      <c r="V2244" s="4" t="str">
        <f>IF(Table1[[#This Row],[Ticket Status]]="Pending Customer Response","Yes","No")</f>
        <v>No</v>
      </c>
      <c r="W2244" s="5">
        <f ca="1">COUNTIFS(Table1[Agent_name],Table1[[#This Row],[Agent_name]],Table1[Month],Table1[[#This Row],[Month]])/160</f>
        <v>0.64375000000000004</v>
      </c>
    </row>
    <row r="2245" spans="1:23" x14ac:dyDescent="0.25">
      <c r="A2245">
        <v>2244</v>
      </c>
      <c r="B2245" t="s">
        <v>7390</v>
      </c>
      <c r="C2245" t="s">
        <v>7391</v>
      </c>
      <c r="D2245">
        <v>68</v>
      </c>
      <c r="E2245" t="s">
        <v>58</v>
      </c>
      <c r="F2245" t="s">
        <v>149</v>
      </c>
      <c r="G2245" s="1">
        <v>43892</v>
      </c>
      <c r="H2245" t="s">
        <v>59</v>
      </c>
      <c r="I2245" t="s">
        <v>150</v>
      </c>
      <c r="J2245" s="3" t="s">
        <v>7392</v>
      </c>
      <c r="K2245" t="s">
        <v>62</v>
      </c>
      <c r="M2245" t="s">
        <v>143</v>
      </c>
      <c r="N2245" t="s">
        <v>55</v>
      </c>
      <c r="R2245" t="str">
        <f t="shared" ca="1" si="35"/>
        <v>Sara</v>
      </c>
      <c r="S2245" t="str">
        <f>IFERROR(TEXT(DATEVALUE(LEFT(Table1[[#This Row],[Date of Purchase]],10)), "MMMM"), TEXT(Table1[[#This Row],[Date of Purchase]], "MMMM"))</f>
        <v>March</v>
      </c>
      <c r="T2245" t="str">
        <f>IF(OR(
  AND(Table1[[#This Row],[Ticket Priority]]="Critical", Table1[[#This Row],[Ticket Status]]&lt;&gt;"Closed"),
  AND(Table1[[#This Row],[Ticket Priority]]="High", Table1[[#This Row],[Ticket Status]]="Open")
), "Yes", "No")</f>
        <v>No</v>
      </c>
      <c r="U2245" s="4" t="str">
        <f>IF(Table1[[#This Row],[Ticket Status]]="Closed","Yes","No")</f>
        <v>No</v>
      </c>
      <c r="V2245" s="4" t="str">
        <f>IF(Table1[[#This Row],[Ticket Status]]="Pending Customer Response","Yes","No")</f>
        <v>No</v>
      </c>
      <c r="W2245" s="5">
        <f ca="1">COUNTIFS(Table1[Agent_name],Table1[[#This Row],[Agent_name]],Table1[Month],Table1[[#This Row],[Month]])/160</f>
        <v>0.55625000000000002</v>
      </c>
    </row>
    <row r="2246" spans="1:23" x14ac:dyDescent="0.25">
      <c r="A2246">
        <v>2245</v>
      </c>
      <c r="B2246" t="s">
        <v>7393</v>
      </c>
      <c r="C2246" t="s">
        <v>7394</v>
      </c>
      <c r="D2246">
        <v>54</v>
      </c>
      <c r="E2246" t="s">
        <v>58</v>
      </c>
      <c r="F2246" t="s">
        <v>223</v>
      </c>
      <c r="G2246" s="1">
        <v>44090</v>
      </c>
      <c r="H2246" t="s">
        <v>21</v>
      </c>
      <c r="I2246" t="s">
        <v>31</v>
      </c>
      <c r="J2246" s="3" t="s">
        <v>7395</v>
      </c>
      <c r="K2246" t="s">
        <v>39</v>
      </c>
      <c r="L2246" t="s">
        <v>7396</v>
      </c>
      <c r="M2246" t="s">
        <v>89</v>
      </c>
      <c r="N2246" t="s">
        <v>33</v>
      </c>
      <c r="O2246" s="2">
        <v>45078.779502314814</v>
      </c>
      <c r="P2246" s="2">
        <v>45078.036446759259</v>
      </c>
      <c r="Q2246">
        <v>3</v>
      </c>
      <c r="R2246" t="str">
        <f t="shared" ca="1" si="35"/>
        <v>Meera</v>
      </c>
      <c r="S2246" t="str">
        <f>IFERROR(TEXT(DATEVALUE(LEFT(Table1[[#This Row],[Date of Purchase]],10)), "MMMM"), TEXT(Table1[[#This Row],[Date of Purchase]], "MMMM"))</f>
        <v>September</v>
      </c>
      <c r="T2246" t="str">
        <f>IF(OR(
  AND(Table1[[#This Row],[Ticket Priority]]="Critical", Table1[[#This Row],[Ticket Status]]&lt;&gt;"Closed"),
  AND(Table1[[#This Row],[Ticket Priority]]="High", Table1[[#This Row],[Ticket Status]]="Open")
), "Yes", "No")</f>
        <v>No</v>
      </c>
      <c r="U2246" s="4" t="str">
        <f>IF(Table1[[#This Row],[Ticket Status]]="Closed","Yes","No")</f>
        <v>Yes</v>
      </c>
      <c r="V2246" s="4" t="str">
        <f>IF(Table1[[#This Row],[Ticket Status]]="Pending Customer Response","Yes","No")</f>
        <v>No</v>
      </c>
      <c r="W2246" s="5">
        <f ca="1">COUNTIFS(Table1[Agent_name],Table1[[#This Row],[Agent_name]],Table1[Month],Table1[[#This Row],[Month]])/160</f>
        <v>0.16875000000000001</v>
      </c>
    </row>
    <row r="2247" spans="1:23" x14ac:dyDescent="0.25">
      <c r="A2247">
        <v>2246</v>
      </c>
      <c r="B2247" t="s">
        <v>7397</v>
      </c>
      <c r="C2247" t="s">
        <v>7398</v>
      </c>
      <c r="D2247">
        <v>59</v>
      </c>
      <c r="E2247" t="s">
        <v>19</v>
      </c>
      <c r="F2247" t="s">
        <v>149</v>
      </c>
      <c r="G2247" s="1">
        <v>44080</v>
      </c>
      <c r="H2247" t="s">
        <v>66</v>
      </c>
      <c r="I2247" t="s">
        <v>177</v>
      </c>
      <c r="J2247" s="3" t="s">
        <v>7399</v>
      </c>
      <c r="K2247" t="s">
        <v>39</v>
      </c>
      <c r="L2247" t="s">
        <v>7400</v>
      </c>
      <c r="M2247" t="s">
        <v>143</v>
      </c>
      <c r="N2247" t="s">
        <v>33</v>
      </c>
      <c r="O2247" s="2">
        <v>45078.453125</v>
      </c>
      <c r="P2247" s="2">
        <v>45078.732291666667</v>
      </c>
      <c r="Q2247">
        <v>1</v>
      </c>
      <c r="R2247" t="str">
        <f t="shared" ca="1" si="35"/>
        <v>Aisha</v>
      </c>
      <c r="S2247" t="str">
        <f>IFERROR(TEXT(DATEVALUE(LEFT(Table1[[#This Row],[Date of Purchase]],10)), "MMMM"), TEXT(Table1[[#This Row],[Date of Purchase]], "MMMM"))</f>
        <v>September</v>
      </c>
      <c r="T2247" t="str">
        <f>IF(OR(
  AND(Table1[[#This Row],[Ticket Priority]]="Critical", Table1[[#This Row],[Ticket Status]]&lt;&gt;"Closed"),
  AND(Table1[[#This Row],[Ticket Priority]]="High", Table1[[#This Row],[Ticket Status]]="Open")
), "Yes", "No")</f>
        <v>No</v>
      </c>
      <c r="U2247" s="4" t="str">
        <f>IF(Table1[[#This Row],[Ticket Status]]="Closed","Yes","No")</f>
        <v>Yes</v>
      </c>
      <c r="V2247" s="4" t="str">
        <f>IF(Table1[[#This Row],[Ticket Status]]="Pending Customer Response","Yes","No")</f>
        <v>No</v>
      </c>
      <c r="W2247" s="5">
        <f ca="1">COUNTIFS(Table1[Agent_name],Table1[[#This Row],[Agent_name]],Table1[Month],Table1[[#This Row],[Month]])/160</f>
        <v>0.86250000000000004</v>
      </c>
    </row>
    <row r="2248" spans="1:23" x14ac:dyDescent="0.25">
      <c r="A2248">
        <v>2247</v>
      </c>
      <c r="B2248" t="s">
        <v>7401</v>
      </c>
      <c r="C2248" t="s">
        <v>7402</v>
      </c>
      <c r="D2248">
        <v>42</v>
      </c>
      <c r="E2248" t="s">
        <v>58</v>
      </c>
      <c r="F2248" t="s">
        <v>30</v>
      </c>
      <c r="G2248" s="1">
        <v>44092</v>
      </c>
      <c r="H2248" t="s">
        <v>66</v>
      </c>
      <c r="I2248" t="s">
        <v>72</v>
      </c>
      <c r="J2248" s="3" t="s">
        <v>7403</v>
      </c>
      <c r="K2248" t="s">
        <v>39</v>
      </c>
      <c r="L2248" t="s">
        <v>7404</v>
      </c>
      <c r="M2248" t="s">
        <v>41</v>
      </c>
      <c r="N2248" t="s">
        <v>33</v>
      </c>
      <c r="O2248" s="2">
        <v>45077.961481481485</v>
      </c>
      <c r="P2248" s="2">
        <v>45077.950370370374</v>
      </c>
      <c r="Q2248">
        <v>5</v>
      </c>
      <c r="R2248" t="str">
        <f t="shared" ca="1" si="35"/>
        <v>Sara</v>
      </c>
      <c r="S2248" t="str">
        <f>IFERROR(TEXT(DATEVALUE(LEFT(Table1[[#This Row],[Date of Purchase]],10)), "MMMM"), TEXT(Table1[[#This Row],[Date of Purchase]], "MMMM"))</f>
        <v>September</v>
      </c>
      <c r="T2248" t="str">
        <f>IF(OR(
  AND(Table1[[#This Row],[Ticket Priority]]="Critical", Table1[[#This Row],[Ticket Status]]&lt;&gt;"Closed"),
  AND(Table1[[#This Row],[Ticket Priority]]="High", Table1[[#This Row],[Ticket Status]]="Open")
), "Yes", "No")</f>
        <v>No</v>
      </c>
      <c r="U2248" s="4" t="str">
        <f>IF(Table1[[#This Row],[Ticket Status]]="Closed","Yes","No")</f>
        <v>Yes</v>
      </c>
      <c r="V2248" s="4" t="str">
        <f>IF(Table1[[#This Row],[Ticket Status]]="Pending Customer Response","Yes","No")</f>
        <v>No</v>
      </c>
      <c r="W2248" s="5">
        <f ca="1">COUNTIFS(Table1[Agent_name],Table1[[#This Row],[Agent_name]],Table1[Month],Table1[[#This Row],[Month]])/160</f>
        <v>0.65</v>
      </c>
    </row>
    <row r="2249" spans="1:23" x14ac:dyDescent="0.25">
      <c r="A2249">
        <v>2248</v>
      </c>
      <c r="B2249" t="s">
        <v>7405</v>
      </c>
      <c r="C2249" t="s">
        <v>7406</v>
      </c>
      <c r="D2249">
        <v>61</v>
      </c>
      <c r="E2249" t="s">
        <v>58</v>
      </c>
      <c r="F2249" t="s">
        <v>125</v>
      </c>
      <c r="G2249" s="1">
        <v>44131</v>
      </c>
      <c r="H2249" t="s">
        <v>21</v>
      </c>
      <c r="I2249" t="s">
        <v>52</v>
      </c>
      <c r="J2249" s="3" t="s">
        <v>7407</v>
      </c>
      <c r="K2249" t="s">
        <v>39</v>
      </c>
      <c r="L2249" t="s">
        <v>7408</v>
      </c>
      <c r="M2249" t="s">
        <v>25</v>
      </c>
      <c r="N2249" t="s">
        <v>26</v>
      </c>
      <c r="O2249" s="2">
        <v>45078.82539351852</v>
      </c>
      <c r="P2249" s="2">
        <v>45078.521226851852</v>
      </c>
      <c r="Q2249">
        <v>2</v>
      </c>
      <c r="R2249" t="str">
        <f t="shared" ca="1" si="35"/>
        <v>Ravi</v>
      </c>
      <c r="S2249" t="str">
        <f>IFERROR(TEXT(DATEVALUE(LEFT(Table1[[#This Row],[Date of Purchase]],10)), "MMMM"), TEXT(Table1[[#This Row],[Date of Purchase]], "MMMM"))</f>
        <v>October</v>
      </c>
      <c r="T2249" t="str">
        <f>IF(OR(
  AND(Table1[[#This Row],[Ticket Priority]]="Critical", Table1[[#This Row],[Ticket Status]]&lt;&gt;"Closed"),
  AND(Table1[[#This Row],[Ticket Priority]]="High", Table1[[#This Row],[Ticket Status]]="Open")
), "Yes", "No")</f>
        <v>No</v>
      </c>
      <c r="U2249" s="4" t="str">
        <f>IF(Table1[[#This Row],[Ticket Status]]="Closed","Yes","No")</f>
        <v>Yes</v>
      </c>
      <c r="V2249" s="4" t="str">
        <f>IF(Table1[[#This Row],[Ticket Status]]="Pending Customer Response","Yes","No")</f>
        <v>No</v>
      </c>
      <c r="W2249" s="5">
        <f ca="1">COUNTIFS(Table1[Agent_name],Table1[[#This Row],[Agent_name]],Table1[Month],Table1[[#This Row],[Month]])/160</f>
        <v>0.58125000000000004</v>
      </c>
    </row>
    <row r="2250" spans="1:23" x14ac:dyDescent="0.25">
      <c r="A2250">
        <v>2249</v>
      </c>
      <c r="B2250" t="s">
        <v>7409</v>
      </c>
      <c r="C2250" t="s">
        <v>7410</v>
      </c>
      <c r="D2250">
        <v>32</v>
      </c>
      <c r="E2250" t="s">
        <v>58</v>
      </c>
      <c r="F2250" t="s">
        <v>211</v>
      </c>
      <c r="G2250" s="1">
        <v>44343</v>
      </c>
      <c r="H2250" t="s">
        <v>21</v>
      </c>
      <c r="I2250" t="s">
        <v>93</v>
      </c>
      <c r="J2250" s="3" t="s">
        <v>7411</v>
      </c>
      <c r="K2250" t="s">
        <v>24</v>
      </c>
      <c r="M2250" t="s">
        <v>143</v>
      </c>
      <c r="N2250" t="s">
        <v>33</v>
      </c>
      <c r="O2250" s="2">
        <v>45078.810127314813</v>
      </c>
      <c r="R2250" t="str">
        <f t="shared" ca="1" si="35"/>
        <v>Mohit</v>
      </c>
      <c r="S2250" t="str">
        <f>IFERROR(TEXT(DATEVALUE(LEFT(Table1[[#This Row],[Date of Purchase]],10)), "MMMM"), TEXT(Table1[[#This Row],[Date of Purchase]], "MMMM"))</f>
        <v>May</v>
      </c>
      <c r="T2250" t="str">
        <f>IF(OR(
  AND(Table1[[#This Row],[Ticket Priority]]="Critical", Table1[[#This Row],[Ticket Status]]&lt;&gt;"Closed"),
  AND(Table1[[#This Row],[Ticket Priority]]="High", Table1[[#This Row],[Ticket Status]]="Open")
), "Yes", "No")</f>
        <v>No</v>
      </c>
      <c r="U2250" s="4" t="str">
        <f>IF(Table1[[#This Row],[Ticket Status]]="Closed","Yes","No")</f>
        <v>No</v>
      </c>
      <c r="V2250" s="4" t="str">
        <f>IF(Table1[[#This Row],[Ticket Status]]="Pending Customer Response","Yes","No")</f>
        <v>Yes</v>
      </c>
      <c r="W2250" s="5">
        <f ca="1">COUNTIFS(Table1[Agent_name],Table1[[#This Row],[Agent_name]],Table1[Month],Table1[[#This Row],[Month]])/160</f>
        <v>0.45624999999999999</v>
      </c>
    </row>
    <row r="2251" spans="1:23" x14ac:dyDescent="0.25">
      <c r="A2251">
        <v>2250</v>
      </c>
      <c r="B2251" t="s">
        <v>7412</v>
      </c>
      <c r="C2251" t="s">
        <v>7413</v>
      </c>
      <c r="D2251">
        <v>18</v>
      </c>
      <c r="E2251" t="s">
        <v>58</v>
      </c>
      <c r="F2251" t="s">
        <v>117</v>
      </c>
      <c r="G2251" s="1">
        <v>44403</v>
      </c>
      <c r="H2251" t="s">
        <v>45</v>
      </c>
      <c r="I2251" t="s">
        <v>67</v>
      </c>
      <c r="J2251" s="3" t="s">
        <v>4173</v>
      </c>
      <c r="K2251" t="s">
        <v>39</v>
      </c>
      <c r="L2251" t="s">
        <v>7414</v>
      </c>
      <c r="M2251" t="s">
        <v>25</v>
      </c>
      <c r="N2251" t="s">
        <v>33</v>
      </c>
      <c r="O2251" s="2">
        <v>45078.287222222221</v>
      </c>
      <c r="P2251" s="2">
        <v>45078.425416666665</v>
      </c>
      <c r="Q2251">
        <v>4</v>
      </c>
      <c r="R2251" t="str">
        <f t="shared" ca="1" si="35"/>
        <v>Aisha</v>
      </c>
      <c r="S2251" t="str">
        <f>IFERROR(TEXT(DATEVALUE(LEFT(Table1[[#This Row],[Date of Purchase]],10)), "MMMM"), TEXT(Table1[[#This Row],[Date of Purchase]], "MMMM"))</f>
        <v>July</v>
      </c>
      <c r="T2251" t="str">
        <f>IF(OR(
  AND(Table1[[#This Row],[Ticket Priority]]="Critical", Table1[[#This Row],[Ticket Status]]&lt;&gt;"Closed"),
  AND(Table1[[#This Row],[Ticket Priority]]="High", Table1[[#This Row],[Ticket Status]]="Open")
), "Yes", "No")</f>
        <v>No</v>
      </c>
      <c r="U2251" s="4" t="str">
        <f>IF(Table1[[#This Row],[Ticket Status]]="Closed","Yes","No")</f>
        <v>Yes</v>
      </c>
      <c r="V2251" s="4" t="str">
        <f>IF(Table1[[#This Row],[Ticket Status]]="Pending Customer Response","Yes","No")</f>
        <v>No</v>
      </c>
      <c r="W2251" s="5">
        <f ca="1">COUNTIFS(Table1[Agent_name],Table1[[#This Row],[Agent_name]],Table1[Month],Table1[[#This Row],[Month]])/160</f>
        <v>0.875</v>
      </c>
    </row>
    <row r="2252" spans="1:23" x14ac:dyDescent="0.25">
      <c r="A2252">
        <v>2251</v>
      </c>
      <c r="B2252" t="s">
        <v>7415</v>
      </c>
      <c r="C2252" t="s">
        <v>7416</v>
      </c>
      <c r="D2252">
        <v>70</v>
      </c>
      <c r="E2252" t="s">
        <v>19</v>
      </c>
      <c r="F2252" t="s">
        <v>485</v>
      </c>
      <c r="G2252" s="1">
        <v>44002</v>
      </c>
      <c r="H2252" t="s">
        <v>67</v>
      </c>
      <c r="I2252" t="s">
        <v>59</v>
      </c>
      <c r="J2252" s="3" t="s">
        <v>7417</v>
      </c>
      <c r="K2252" t="s">
        <v>62</v>
      </c>
      <c r="M2252" t="s">
        <v>89</v>
      </c>
      <c r="N2252" t="s">
        <v>83</v>
      </c>
      <c r="R2252" t="str">
        <f t="shared" ca="1" si="35"/>
        <v>Karan</v>
      </c>
      <c r="S2252" t="str">
        <f>IFERROR(TEXT(DATEVALUE(LEFT(Table1[[#This Row],[Date of Purchase]],10)), "MMMM"), TEXT(Table1[[#This Row],[Date of Purchase]], "MMMM"))</f>
        <v>June</v>
      </c>
      <c r="T2252" t="str">
        <f>IF(OR(
  AND(Table1[[#This Row],[Ticket Priority]]="Critical", Table1[[#This Row],[Ticket Status]]&lt;&gt;"Closed"),
  AND(Table1[[#This Row],[Ticket Priority]]="High", Table1[[#This Row],[Ticket Status]]="Open")
), "Yes", "No")</f>
        <v>Yes</v>
      </c>
      <c r="U2252" s="4" t="str">
        <f>IF(Table1[[#This Row],[Ticket Status]]="Closed","Yes","No")</f>
        <v>No</v>
      </c>
      <c r="V2252" s="4" t="str">
        <f>IF(Table1[[#This Row],[Ticket Status]]="Pending Customer Response","Yes","No")</f>
        <v>No</v>
      </c>
      <c r="W2252" s="5">
        <f ca="1">COUNTIFS(Table1[Agent_name],Table1[[#This Row],[Agent_name]],Table1[Month],Table1[[#This Row],[Month]])/160</f>
        <v>0.27500000000000002</v>
      </c>
    </row>
    <row r="2253" spans="1:23" x14ac:dyDescent="0.25">
      <c r="A2253">
        <v>2252</v>
      </c>
      <c r="B2253" t="s">
        <v>7418</v>
      </c>
      <c r="C2253" t="s">
        <v>7419</v>
      </c>
      <c r="D2253">
        <v>25</v>
      </c>
      <c r="E2253" t="s">
        <v>19</v>
      </c>
      <c r="F2253" t="s">
        <v>699</v>
      </c>
      <c r="G2253" s="1">
        <v>43945</v>
      </c>
      <c r="H2253" t="s">
        <v>66</v>
      </c>
      <c r="I2253" t="s">
        <v>93</v>
      </c>
      <c r="J2253" s="3" t="s">
        <v>7420</v>
      </c>
      <c r="K2253" t="s">
        <v>39</v>
      </c>
      <c r="L2253" t="s">
        <v>7421</v>
      </c>
      <c r="M2253" t="s">
        <v>89</v>
      </c>
      <c r="N2253" t="s">
        <v>83</v>
      </c>
      <c r="O2253" s="2">
        <v>45078.636550925927</v>
      </c>
      <c r="P2253" s="2">
        <v>45078.640023148146</v>
      </c>
      <c r="Q2253">
        <v>3</v>
      </c>
      <c r="R2253" t="str">
        <f t="shared" ca="1" si="35"/>
        <v>Meera</v>
      </c>
      <c r="S2253" t="str">
        <f>IFERROR(TEXT(DATEVALUE(LEFT(Table1[[#This Row],[Date of Purchase]],10)), "MMMM"), TEXT(Table1[[#This Row],[Date of Purchase]], "MMMM"))</f>
        <v>April</v>
      </c>
      <c r="T2253" t="str">
        <f>IF(OR(
  AND(Table1[[#This Row],[Ticket Priority]]="Critical", Table1[[#This Row],[Ticket Status]]&lt;&gt;"Closed"),
  AND(Table1[[#This Row],[Ticket Priority]]="High", Table1[[#This Row],[Ticket Status]]="Open")
), "Yes", "No")</f>
        <v>No</v>
      </c>
      <c r="U2253" s="4" t="str">
        <f>IF(Table1[[#This Row],[Ticket Status]]="Closed","Yes","No")</f>
        <v>Yes</v>
      </c>
      <c r="V2253" s="4" t="str">
        <f>IF(Table1[[#This Row],[Ticket Status]]="Pending Customer Response","Yes","No")</f>
        <v>No</v>
      </c>
      <c r="W2253" s="5">
        <f ca="1">COUNTIFS(Table1[Agent_name],Table1[[#This Row],[Agent_name]],Table1[Month],Table1[[#This Row],[Month]])/160</f>
        <v>0.16250000000000001</v>
      </c>
    </row>
    <row r="2254" spans="1:23" x14ac:dyDescent="0.25">
      <c r="A2254">
        <v>2253</v>
      </c>
      <c r="B2254" t="s">
        <v>7422</v>
      </c>
      <c r="C2254" t="s">
        <v>7423</v>
      </c>
      <c r="D2254">
        <v>48</v>
      </c>
      <c r="E2254" t="s">
        <v>29</v>
      </c>
      <c r="F2254" t="s">
        <v>207</v>
      </c>
      <c r="G2254" s="1">
        <v>44095</v>
      </c>
      <c r="H2254" t="s">
        <v>59</v>
      </c>
      <c r="I2254" t="s">
        <v>22</v>
      </c>
      <c r="J2254" s="3" t="s">
        <v>7424</v>
      </c>
      <c r="K2254" t="s">
        <v>39</v>
      </c>
      <c r="L2254" t="s">
        <v>7425</v>
      </c>
      <c r="M2254" t="s">
        <v>89</v>
      </c>
      <c r="N2254" t="s">
        <v>55</v>
      </c>
      <c r="O2254" s="2">
        <v>45078.657395833332</v>
      </c>
      <c r="P2254" s="2">
        <v>45078.571284722224</v>
      </c>
      <c r="Q2254">
        <v>3</v>
      </c>
      <c r="R2254" t="str">
        <f t="shared" ca="1" si="35"/>
        <v>Priya</v>
      </c>
      <c r="S2254" t="str">
        <f>IFERROR(TEXT(DATEVALUE(LEFT(Table1[[#This Row],[Date of Purchase]],10)), "MMMM"), TEXT(Table1[[#This Row],[Date of Purchase]], "MMMM"))</f>
        <v>September</v>
      </c>
      <c r="T2254" t="str">
        <f>IF(OR(
  AND(Table1[[#This Row],[Ticket Priority]]="Critical", Table1[[#This Row],[Ticket Status]]&lt;&gt;"Closed"),
  AND(Table1[[#This Row],[Ticket Priority]]="High", Table1[[#This Row],[Ticket Status]]="Open")
), "Yes", "No")</f>
        <v>No</v>
      </c>
      <c r="U2254" s="4" t="str">
        <f>IF(Table1[[#This Row],[Ticket Status]]="Closed","Yes","No")</f>
        <v>Yes</v>
      </c>
      <c r="V2254" s="4" t="str">
        <f>IF(Table1[[#This Row],[Ticket Status]]="Pending Customer Response","Yes","No")</f>
        <v>No</v>
      </c>
      <c r="W2254" s="5">
        <f ca="1">COUNTIFS(Table1[Agent_name],Table1[[#This Row],[Agent_name]],Table1[Month],Table1[[#This Row],[Month]])/160</f>
        <v>0.53125</v>
      </c>
    </row>
    <row r="2255" spans="1:23" x14ac:dyDescent="0.25">
      <c r="A2255">
        <v>2254</v>
      </c>
      <c r="B2255" t="s">
        <v>7426</v>
      </c>
      <c r="C2255" t="s">
        <v>7427</v>
      </c>
      <c r="D2255">
        <v>55</v>
      </c>
      <c r="E2255" t="s">
        <v>58</v>
      </c>
      <c r="F2255" t="s">
        <v>44</v>
      </c>
      <c r="G2255" s="1">
        <v>44530</v>
      </c>
      <c r="H2255" t="s">
        <v>59</v>
      </c>
      <c r="I2255" t="s">
        <v>46</v>
      </c>
      <c r="J2255" s="3" t="s">
        <v>7428</v>
      </c>
      <c r="K2255" t="s">
        <v>62</v>
      </c>
      <c r="M2255" t="s">
        <v>89</v>
      </c>
      <c r="N2255" t="s">
        <v>55</v>
      </c>
      <c r="R2255" t="str">
        <f t="shared" ca="1" si="35"/>
        <v>Karan</v>
      </c>
      <c r="S2255" t="str">
        <f>IFERROR(TEXT(DATEVALUE(LEFT(Table1[[#This Row],[Date of Purchase]],10)), "MMMM"), TEXT(Table1[[#This Row],[Date of Purchase]], "MMMM"))</f>
        <v>November</v>
      </c>
      <c r="T2255" t="str">
        <f>IF(OR(
  AND(Table1[[#This Row],[Ticket Priority]]="Critical", Table1[[#This Row],[Ticket Status]]&lt;&gt;"Closed"),
  AND(Table1[[#This Row],[Ticket Priority]]="High", Table1[[#This Row],[Ticket Status]]="Open")
), "Yes", "No")</f>
        <v>Yes</v>
      </c>
      <c r="U2255" s="4" t="str">
        <f>IF(Table1[[#This Row],[Ticket Status]]="Closed","Yes","No")</f>
        <v>No</v>
      </c>
      <c r="V2255" s="4" t="str">
        <f>IF(Table1[[#This Row],[Ticket Status]]="Pending Customer Response","Yes","No")</f>
        <v>No</v>
      </c>
      <c r="W2255" s="5">
        <f ca="1">COUNTIFS(Table1[Agent_name],Table1[[#This Row],[Agent_name]],Table1[Month],Table1[[#This Row],[Month]])/160</f>
        <v>0.1875</v>
      </c>
    </row>
    <row r="2256" spans="1:23" x14ac:dyDescent="0.25">
      <c r="A2256">
        <v>2255</v>
      </c>
      <c r="B2256" t="s">
        <v>7429</v>
      </c>
      <c r="C2256" t="s">
        <v>7430</v>
      </c>
      <c r="D2256">
        <v>54</v>
      </c>
      <c r="E2256" t="s">
        <v>58</v>
      </c>
      <c r="F2256" t="s">
        <v>71</v>
      </c>
      <c r="G2256" s="1">
        <v>44295</v>
      </c>
      <c r="H2256" t="s">
        <v>45</v>
      </c>
      <c r="I2256" t="s">
        <v>60</v>
      </c>
      <c r="J2256" s="3" t="s">
        <v>7431</v>
      </c>
      <c r="K2256" t="s">
        <v>39</v>
      </c>
      <c r="L2256" t="s">
        <v>7432</v>
      </c>
      <c r="M2256" t="s">
        <v>89</v>
      </c>
      <c r="N2256" t="s">
        <v>33</v>
      </c>
      <c r="O2256" s="2">
        <v>45078.107442129629</v>
      </c>
      <c r="P2256" s="2">
        <v>45078.735219907408</v>
      </c>
      <c r="Q2256">
        <v>3</v>
      </c>
      <c r="R2256" t="str">
        <f t="shared" ca="1" si="35"/>
        <v>Karan</v>
      </c>
      <c r="S2256" t="str">
        <f>IFERROR(TEXT(DATEVALUE(LEFT(Table1[[#This Row],[Date of Purchase]],10)), "MMMM"), TEXT(Table1[[#This Row],[Date of Purchase]], "MMMM"))</f>
        <v>April</v>
      </c>
      <c r="T2256" t="str">
        <f>IF(OR(
  AND(Table1[[#This Row],[Ticket Priority]]="Critical", Table1[[#This Row],[Ticket Status]]&lt;&gt;"Closed"),
  AND(Table1[[#This Row],[Ticket Priority]]="High", Table1[[#This Row],[Ticket Status]]="Open")
), "Yes", "No")</f>
        <v>No</v>
      </c>
      <c r="U2256" s="4" t="str">
        <f>IF(Table1[[#This Row],[Ticket Status]]="Closed","Yes","No")</f>
        <v>Yes</v>
      </c>
      <c r="V2256" s="4" t="str">
        <f>IF(Table1[[#This Row],[Ticket Status]]="Pending Customer Response","Yes","No")</f>
        <v>No</v>
      </c>
      <c r="W2256" s="5">
        <f ca="1">COUNTIFS(Table1[Agent_name],Table1[[#This Row],[Agent_name]],Table1[Month],Table1[[#This Row],[Month]])/160</f>
        <v>0.29375000000000001</v>
      </c>
    </row>
    <row r="2257" spans="1:23" x14ac:dyDescent="0.25">
      <c r="A2257">
        <v>2256</v>
      </c>
      <c r="B2257" t="s">
        <v>7433</v>
      </c>
      <c r="C2257" t="s">
        <v>7434</v>
      </c>
      <c r="D2257">
        <v>22</v>
      </c>
      <c r="E2257" t="s">
        <v>58</v>
      </c>
      <c r="F2257" t="s">
        <v>36</v>
      </c>
      <c r="G2257" s="1">
        <v>44308</v>
      </c>
      <c r="H2257" t="s">
        <v>67</v>
      </c>
      <c r="I2257" t="s">
        <v>37</v>
      </c>
      <c r="J2257" s="3" t="s">
        <v>7435</v>
      </c>
      <c r="K2257" t="s">
        <v>24</v>
      </c>
      <c r="M2257" t="s">
        <v>25</v>
      </c>
      <c r="N2257" t="s">
        <v>83</v>
      </c>
      <c r="O2257" s="2">
        <v>45078.526898148149</v>
      </c>
      <c r="R2257" t="str">
        <f t="shared" ca="1" si="35"/>
        <v>Ravi</v>
      </c>
      <c r="S2257" t="str">
        <f>IFERROR(TEXT(DATEVALUE(LEFT(Table1[[#This Row],[Date of Purchase]],10)), "MMMM"), TEXT(Table1[[#This Row],[Date of Purchase]], "MMMM"))</f>
        <v>April</v>
      </c>
      <c r="T2257" t="str">
        <f>IF(OR(
  AND(Table1[[#This Row],[Ticket Priority]]="Critical", Table1[[#This Row],[Ticket Status]]&lt;&gt;"Closed"),
  AND(Table1[[#This Row],[Ticket Priority]]="High", Table1[[#This Row],[Ticket Status]]="Open")
), "Yes", "No")</f>
        <v>Yes</v>
      </c>
      <c r="U2257" s="4" t="str">
        <f>IF(Table1[[#This Row],[Ticket Status]]="Closed","Yes","No")</f>
        <v>No</v>
      </c>
      <c r="V2257" s="4" t="str">
        <f>IF(Table1[[#This Row],[Ticket Status]]="Pending Customer Response","Yes","No")</f>
        <v>Yes</v>
      </c>
      <c r="W2257" s="5">
        <f ca="1">COUNTIFS(Table1[Agent_name],Table1[[#This Row],[Agent_name]],Table1[Month],Table1[[#This Row],[Month]])/160</f>
        <v>0.625</v>
      </c>
    </row>
    <row r="2258" spans="1:23" x14ac:dyDescent="0.25">
      <c r="A2258">
        <v>2257</v>
      </c>
      <c r="B2258" t="s">
        <v>7436</v>
      </c>
      <c r="C2258" t="s">
        <v>7437</v>
      </c>
      <c r="D2258">
        <v>47</v>
      </c>
      <c r="E2258" t="s">
        <v>58</v>
      </c>
      <c r="F2258" t="s">
        <v>202</v>
      </c>
      <c r="G2258" s="1">
        <v>44487</v>
      </c>
      <c r="H2258" t="s">
        <v>21</v>
      </c>
      <c r="I2258" t="s">
        <v>46</v>
      </c>
      <c r="J2258" s="3" t="s">
        <v>7438</v>
      </c>
      <c r="K2258" t="s">
        <v>24</v>
      </c>
      <c r="M2258" t="s">
        <v>89</v>
      </c>
      <c r="N2258" t="s">
        <v>26</v>
      </c>
      <c r="O2258" s="2">
        <v>45078.492893518516</v>
      </c>
      <c r="R2258" t="str">
        <f t="shared" ca="1" si="35"/>
        <v>Meera</v>
      </c>
      <c r="S2258" t="str">
        <f>IFERROR(TEXT(DATEVALUE(LEFT(Table1[[#This Row],[Date of Purchase]],10)), "MMMM"), TEXT(Table1[[#This Row],[Date of Purchase]], "MMMM"))</f>
        <v>October</v>
      </c>
      <c r="T2258" t="str">
        <f>IF(OR(
  AND(Table1[[#This Row],[Ticket Priority]]="Critical", Table1[[#This Row],[Ticket Status]]&lt;&gt;"Closed"),
  AND(Table1[[#This Row],[Ticket Priority]]="High", Table1[[#This Row],[Ticket Status]]="Open")
), "Yes", "No")</f>
        <v>No</v>
      </c>
      <c r="U2258" s="4" t="str">
        <f>IF(Table1[[#This Row],[Ticket Status]]="Closed","Yes","No")</f>
        <v>No</v>
      </c>
      <c r="V2258" s="4" t="str">
        <f>IF(Table1[[#This Row],[Ticket Status]]="Pending Customer Response","Yes","No")</f>
        <v>Yes</v>
      </c>
      <c r="W2258" s="5">
        <f ca="1">COUNTIFS(Table1[Agent_name],Table1[[#This Row],[Agent_name]],Table1[Month],Table1[[#This Row],[Month]])/160</f>
        <v>0.23749999999999999</v>
      </c>
    </row>
    <row r="2259" spans="1:23" x14ac:dyDescent="0.25">
      <c r="A2259">
        <v>2258</v>
      </c>
      <c r="B2259" t="s">
        <v>7439</v>
      </c>
      <c r="C2259" t="s">
        <v>7440</v>
      </c>
      <c r="D2259">
        <v>59</v>
      </c>
      <c r="E2259" t="s">
        <v>58</v>
      </c>
      <c r="F2259" t="s">
        <v>699</v>
      </c>
      <c r="G2259" s="1">
        <v>44103</v>
      </c>
      <c r="H2259" t="s">
        <v>67</v>
      </c>
      <c r="I2259" t="s">
        <v>52</v>
      </c>
      <c r="J2259" s="3" t="s">
        <v>7441</v>
      </c>
      <c r="K2259" t="s">
        <v>24</v>
      </c>
      <c r="M2259" t="s">
        <v>89</v>
      </c>
      <c r="N2259" t="s">
        <v>83</v>
      </c>
      <c r="O2259" s="2">
        <v>45078.808194444442</v>
      </c>
      <c r="R2259" t="str">
        <f t="shared" ca="1" si="35"/>
        <v>Sara</v>
      </c>
      <c r="S2259" t="str">
        <f>IFERROR(TEXT(DATEVALUE(LEFT(Table1[[#This Row],[Date of Purchase]],10)), "MMMM"), TEXT(Table1[[#This Row],[Date of Purchase]], "MMMM"))</f>
        <v>September</v>
      </c>
      <c r="T2259" t="str">
        <f>IF(OR(
  AND(Table1[[#This Row],[Ticket Priority]]="Critical", Table1[[#This Row],[Ticket Status]]&lt;&gt;"Closed"),
  AND(Table1[[#This Row],[Ticket Priority]]="High", Table1[[#This Row],[Ticket Status]]="Open")
), "Yes", "No")</f>
        <v>No</v>
      </c>
      <c r="U2259" s="4" t="str">
        <f>IF(Table1[[#This Row],[Ticket Status]]="Closed","Yes","No")</f>
        <v>No</v>
      </c>
      <c r="V2259" s="4" t="str">
        <f>IF(Table1[[#This Row],[Ticket Status]]="Pending Customer Response","Yes","No")</f>
        <v>Yes</v>
      </c>
      <c r="W2259" s="5">
        <f ca="1">COUNTIFS(Table1[Agent_name],Table1[[#This Row],[Agent_name]],Table1[Month],Table1[[#This Row],[Month]])/160</f>
        <v>0.65</v>
      </c>
    </row>
    <row r="2260" spans="1:23" x14ac:dyDescent="0.25">
      <c r="A2260">
        <v>2259</v>
      </c>
      <c r="B2260" t="s">
        <v>7442</v>
      </c>
      <c r="C2260" t="s">
        <v>7443</v>
      </c>
      <c r="D2260">
        <v>54</v>
      </c>
      <c r="E2260" t="s">
        <v>58</v>
      </c>
      <c r="F2260" t="s">
        <v>339</v>
      </c>
      <c r="G2260" s="1">
        <v>44080</v>
      </c>
      <c r="H2260" t="s">
        <v>59</v>
      </c>
      <c r="I2260" t="s">
        <v>22</v>
      </c>
      <c r="J2260" s="3" t="s">
        <v>7444</v>
      </c>
      <c r="K2260" t="s">
        <v>24</v>
      </c>
      <c r="M2260" t="s">
        <v>89</v>
      </c>
      <c r="N2260" t="s">
        <v>83</v>
      </c>
      <c r="O2260" s="2">
        <v>45078.602650462963</v>
      </c>
      <c r="R2260" t="str">
        <f t="shared" ca="1" si="35"/>
        <v>Aisha</v>
      </c>
      <c r="S2260" t="str">
        <f>IFERROR(TEXT(DATEVALUE(LEFT(Table1[[#This Row],[Date of Purchase]],10)), "MMMM"), TEXT(Table1[[#This Row],[Date of Purchase]], "MMMM"))</f>
        <v>September</v>
      </c>
      <c r="T2260" t="str">
        <f>IF(OR(
  AND(Table1[[#This Row],[Ticket Priority]]="Critical", Table1[[#This Row],[Ticket Status]]&lt;&gt;"Closed"),
  AND(Table1[[#This Row],[Ticket Priority]]="High", Table1[[#This Row],[Ticket Status]]="Open")
), "Yes", "No")</f>
        <v>No</v>
      </c>
      <c r="U2260" s="4" t="str">
        <f>IF(Table1[[#This Row],[Ticket Status]]="Closed","Yes","No")</f>
        <v>No</v>
      </c>
      <c r="V2260" s="4" t="str">
        <f>IF(Table1[[#This Row],[Ticket Status]]="Pending Customer Response","Yes","No")</f>
        <v>Yes</v>
      </c>
      <c r="W2260" s="5">
        <f ca="1">COUNTIFS(Table1[Agent_name],Table1[[#This Row],[Agent_name]],Table1[Month],Table1[[#This Row],[Month]])/160</f>
        <v>0.86250000000000004</v>
      </c>
    </row>
    <row r="2261" spans="1:23" x14ac:dyDescent="0.25">
      <c r="A2261">
        <v>2260</v>
      </c>
      <c r="B2261" t="s">
        <v>7445</v>
      </c>
      <c r="C2261" t="s">
        <v>7446</v>
      </c>
      <c r="D2261">
        <v>64</v>
      </c>
      <c r="E2261" t="s">
        <v>29</v>
      </c>
      <c r="F2261" t="s">
        <v>107</v>
      </c>
      <c r="G2261" s="1">
        <v>44304</v>
      </c>
      <c r="H2261" t="s">
        <v>59</v>
      </c>
      <c r="I2261" t="s">
        <v>60</v>
      </c>
      <c r="J2261" s="3" t="s">
        <v>7447</v>
      </c>
      <c r="K2261" t="s">
        <v>62</v>
      </c>
      <c r="M2261" t="s">
        <v>89</v>
      </c>
      <c r="N2261" t="s">
        <v>55</v>
      </c>
      <c r="R2261" t="str">
        <f t="shared" ca="1" si="35"/>
        <v>Karan</v>
      </c>
      <c r="S2261" t="str">
        <f>IFERROR(TEXT(DATEVALUE(LEFT(Table1[[#This Row],[Date of Purchase]],10)), "MMMM"), TEXT(Table1[[#This Row],[Date of Purchase]], "MMMM"))</f>
        <v>April</v>
      </c>
      <c r="T2261" t="str">
        <f>IF(OR(
  AND(Table1[[#This Row],[Ticket Priority]]="Critical", Table1[[#This Row],[Ticket Status]]&lt;&gt;"Closed"),
  AND(Table1[[#This Row],[Ticket Priority]]="High", Table1[[#This Row],[Ticket Status]]="Open")
), "Yes", "No")</f>
        <v>Yes</v>
      </c>
      <c r="U2261" s="4" t="str">
        <f>IF(Table1[[#This Row],[Ticket Status]]="Closed","Yes","No")</f>
        <v>No</v>
      </c>
      <c r="V2261" s="4" t="str">
        <f>IF(Table1[[#This Row],[Ticket Status]]="Pending Customer Response","Yes","No")</f>
        <v>No</v>
      </c>
      <c r="W2261" s="5">
        <f ca="1">COUNTIFS(Table1[Agent_name],Table1[[#This Row],[Agent_name]],Table1[Month],Table1[[#This Row],[Month]])/160</f>
        <v>0.29375000000000001</v>
      </c>
    </row>
    <row r="2262" spans="1:23" x14ac:dyDescent="0.25">
      <c r="A2262">
        <v>2261</v>
      </c>
      <c r="B2262" t="s">
        <v>7448</v>
      </c>
      <c r="C2262" t="s">
        <v>7449</v>
      </c>
      <c r="D2262">
        <v>41</v>
      </c>
      <c r="E2262" t="s">
        <v>29</v>
      </c>
      <c r="F2262" t="s">
        <v>129</v>
      </c>
      <c r="G2262" s="1">
        <v>44310</v>
      </c>
      <c r="H2262" t="s">
        <v>66</v>
      </c>
      <c r="I2262" t="s">
        <v>52</v>
      </c>
      <c r="J2262" s="3" t="s">
        <v>7450</v>
      </c>
      <c r="K2262" t="s">
        <v>62</v>
      </c>
      <c r="M2262" t="s">
        <v>41</v>
      </c>
      <c r="N2262" t="s">
        <v>26</v>
      </c>
      <c r="R2262" t="str">
        <f t="shared" ca="1" si="35"/>
        <v>Aisha</v>
      </c>
      <c r="S2262" t="str">
        <f>IFERROR(TEXT(DATEVALUE(LEFT(Table1[[#This Row],[Date of Purchase]],10)), "MMMM"), TEXT(Table1[[#This Row],[Date of Purchase]], "MMMM"))</f>
        <v>April</v>
      </c>
      <c r="T2262" t="str">
        <f>IF(OR(
  AND(Table1[[#This Row],[Ticket Priority]]="Critical", Table1[[#This Row],[Ticket Status]]&lt;&gt;"Closed"),
  AND(Table1[[#This Row],[Ticket Priority]]="High", Table1[[#This Row],[Ticket Status]]="Open")
), "Yes", "No")</f>
        <v>No</v>
      </c>
      <c r="U2262" s="4" t="str">
        <f>IF(Table1[[#This Row],[Ticket Status]]="Closed","Yes","No")</f>
        <v>No</v>
      </c>
      <c r="V2262" s="4" t="str">
        <f>IF(Table1[[#This Row],[Ticket Status]]="Pending Customer Response","Yes","No")</f>
        <v>No</v>
      </c>
      <c r="W2262" s="5">
        <f ca="1">COUNTIFS(Table1[Agent_name],Table1[[#This Row],[Agent_name]],Table1[Month],Table1[[#This Row],[Month]])/160</f>
        <v>0.81874999999999998</v>
      </c>
    </row>
    <row r="2263" spans="1:23" x14ac:dyDescent="0.25">
      <c r="A2263">
        <v>2262</v>
      </c>
      <c r="B2263" t="s">
        <v>7451</v>
      </c>
      <c r="C2263" t="s">
        <v>7452</v>
      </c>
      <c r="D2263">
        <v>58</v>
      </c>
      <c r="E2263" t="s">
        <v>29</v>
      </c>
      <c r="F2263" t="s">
        <v>421</v>
      </c>
      <c r="G2263" s="1">
        <v>43877</v>
      </c>
      <c r="H2263" t="s">
        <v>59</v>
      </c>
      <c r="I2263" t="s">
        <v>141</v>
      </c>
      <c r="J2263" s="3" t="s">
        <v>7453</v>
      </c>
      <c r="K2263" t="s">
        <v>39</v>
      </c>
      <c r="L2263" t="s">
        <v>7454</v>
      </c>
      <c r="M2263" t="s">
        <v>143</v>
      </c>
      <c r="N2263" t="s">
        <v>55</v>
      </c>
      <c r="O2263" s="2">
        <v>45078.536736111113</v>
      </c>
      <c r="P2263" s="2">
        <v>45078.517291666663</v>
      </c>
      <c r="Q2263">
        <v>3</v>
      </c>
      <c r="R2263" t="str">
        <f t="shared" ca="1" si="35"/>
        <v>Rahul</v>
      </c>
      <c r="S2263" t="str">
        <f>IFERROR(TEXT(DATEVALUE(LEFT(Table1[[#This Row],[Date of Purchase]],10)), "MMMM"), TEXT(Table1[[#This Row],[Date of Purchase]], "MMMM"))</f>
        <v>February</v>
      </c>
      <c r="T2263" t="str">
        <f>IF(OR(
  AND(Table1[[#This Row],[Ticket Priority]]="Critical", Table1[[#This Row],[Ticket Status]]&lt;&gt;"Closed"),
  AND(Table1[[#This Row],[Ticket Priority]]="High", Table1[[#This Row],[Ticket Status]]="Open")
), "Yes", "No")</f>
        <v>No</v>
      </c>
      <c r="U2263" s="4" t="str">
        <f>IF(Table1[[#This Row],[Ticket Status]]="Closed","Yes","No")</f>
        <v>Yes</v>
      </c>
      <c r="V2263" s="4" t="str">
        <f>IF(Table1[[#This Row],[Ticket Status]]="Pending Customer Response","Yes","No")</f>
        <v>No</v>
      </c>
      <c r="W2263" s="5">
        <f ca="1">COUNTIFS(Table1[Agent_name],Table1[[#This Row],[Agent_name]],Table1[Month],Table1[[#This Row],[Month]])/160</f>
        <v>0.30625000000000002</v>
      </c>
    </row>
    <row r="2264" spans="1:23" x14ac:dyDescent="0.25">
      <c r="A2264">
        <v>2263</v>
      </c>
      <c r="B2264" t="s">
        <v>7455</v>
      </c>
      <c r="C2264" t="s">
        <v>7456</v>
      </c>
      <c r="D2264">
        <v>57</v>
      </c>
      <c r="E2264" t="s">
        <v>19</v>
      </c>
      <c r="F2264" t="s">
        <v>242</v>
      </c>
      <c r="G2264" s="1">
        <v>44512</v>
      </c>
      <c r="H2264" t="s">
        <v>67</v>
      </c>
      <c r="I2264" t="s">
        <v>150</v>
      </c>
      <c r="J2264" s="3" t="s">
        <v>7457</v>
      </c>
      <c r="K2264" t="s">
        <v>39</v>
      </c>
      <c r="L2264" t="s">
        <v>7458</v>
      </c>
      <c r="M2264" t="s">
        <v>89</v>
      </c>
      <c r="N2264" t="s">
        <v>83</v>
      </c>
      <c r="O2264" s="2">
        <v>45077.945092592592</v>
      </c>
      <c r="P2264" s="2">
        <v>45078.583981481483</v>
      </c>
      <c r="Q2264">
        <v>2</v>
      </c>
      <c r="R2264" t="str">
        <f t="shared" ca="1" si="35"/>
        <v>Aisha</v>
      </c>
      <c r="S2264" t="str">
        <f>IFERROR(TEXT(DATEVALUE(LEFT(Table1[[#This Row],[Date of Purchase]],10)), "MMMM"), TEXT(Table1[[#This Row],[Date of Purchase]], "MMMM"))</f>
        <v>November</v>
      </c>
      <c r="T2264" t="str">
        <f>IF(OR(
  AND(Table1[[#This Row],[Ticket Priority]]="Critical", Table1[[#This Row],[Ticket Status]]&lt;&gt;"Closed"),
  AND(Table1[[#This Row],[Ticket Priority]]="High", Table1[[#This Row],[Ticket Status]]="Open")
), "Yes", "No")</f>
        <v>No</v>
      </c>
      <c r="U2264" s="4" t="str">
        <f>IF(Table1[[#This Row],[Ticket Status]]="Closed","Yes","No")</f>
        <v>Yes</v>
      </c>
      <c r="V2264" s="4" t="str">
        <f>IF(Table1[[#This Row],[Ticket Status]]="Pending Customer Response","Yes","No")</f>
        <v>No</v>
      </c>
      <c r="W2264" s="5">
        <f ca="1">COUNTIFS(Table1[Agent_name],Table1[[#This Row],[Agent_name]],Table1[Month],Table1[[#This Row],[Month]])/160</f>
        <v>0.85624999999999996</v>
      </c>
    </row>
    <row r="2265" spans="1:23" x14ac:dyDescent="0.25">
      <c r="A2265">
        <v>2264</v>
      </c>
      <c r="B2265" t="s">
        <v>7459</v>
      </c>
      <c r="C2265" t="s">
        <v>7460</v>
      </c>
      <c r="D2265">
        <v>70</v>
      </c>
      <c r="E2265" t="s">
        <v>58</v>
      </c>
      <c r="F2265" t="s">
        <v>129</v>
      </c>
      <c r="G2265" s="1">
        <v>44532</v>
      </c>
      <c r="H2265" t="s">
        <v>59</v>
      </c>
      <c r="I2265" t="s">
        <v>60</v>
      </c>
      <c r="J2265" s="3" t="s">
        <v>7461</v>
      </c>
      <c r="K2265" t="s">
        <v>62</v>
      </c>
      <c r="M2265" t="s">
        <v>41</v>
      </c>
      <c r="N2265" t="s">
        <v>83</v>
      </c>
      <c r="R2265" t="str">
        <f t="shared" ca="1" si="35"/>
        <v>Priya</v>
      </c>
      <c r="S2265" t="str">
        <f>IFERROR(TEXT(DATEVALUE(LEFT(Table1[[#This Row],[Date of Purchase]],10)), "MMMM"), TEXT(Table1[[#This Row],[Date of Purchase]], "MMMM"))</f>
        <v>December</v>
      </c>
      <c r="T2265" t="str">
        <f>IF(OR(
  AND(Table1[[#This Row],[Ticket Priority]]="Critical", Table1[[#This Row],[Ticket Status]]&lt;&gt;"Closed"),
  AND(Table1[[#This Row],[Ticket Priority]]="High", Table1[[#This Row],[Ticket Status]]="Open")
), "Yes", "No")</f>
        <v>No</v>
      </c>
      <c r="U2265" s="4" t="str">
        <f>IF(Table1[[#This Row],[Ticket Status]]="Closed","Yes","No")</f>
        <v>No</v>
      </c>
      <c r="V2265" s="4" t="str">
        <f>IF(Table1[[#This Row],[Ticket Status]]="Pending Customer Response","Yes","No")</f>
        <v>No</v>
      </c>
      <c r="W2265" s="5">
        <f ca="1">COUNTIFS(Table1[Agent_name],Table1[[#This Row],[Agent_name]],Table1[Month],Table1[[#This Row],[Month]])/160</f>
        <v>0.48749999999999999</v>
      </c>
    </row>
    <row r="2266" spans="1:23" x14ac:dyDescent="0.25">
      <c r="A2266">
        <v>2265</v>
      </c>
      <c r="B2266" t="s">
        <v>7462</v>
      </c>
      <c r="C2266" t="s">
        <v>7463</v>
      </c>
      <c r="D2266">
        <v>24</v>
      </c>
      <c r="E2266" t="s">
        <v>29</v>
      </c>
      <c r="F2266" t="s">
        <v>173</v>
      </c>
      <c r="G2266" s="1">
        <v>43980</v>
      </c>
      <c r="H2266" t="s">
        <v>66</v>
      </c>
      <c r="I2266" t="s">
        <v>67</v>
      </c>
      <c r="J2266" s="3" t="s">
        <v>7464</v>
      </c>
      <c r="K2266" t="s">
        <v>24</v>
      </c>
      <c r="M2266" t="s">
        <v>41</v>
      </c>
      <c r="N2266" t="s">
        <v>26</v>
      </c>
      <c r="O2266" s="2">
        <v>45078.588182870371</v>
      </c>
      <c r="R2266" t="str">
        <f t="shared" ca="1" si="35"/>
        <v>Sara</v>
      </c>
      <c r="S2266" t="str">
        <f>IFERROR(TEXT(DATEVALUE(LEFT(Table1[[#This Row],[Date of Purchase]],10)), "MMMM"), TEXT(Table1[[#This Row],[Date of Purchase]], "MMMM"))</f>
        <v>May</v>
      </c>
      <c r="T2266" t="str">
        <f>IF(OR(
  AND(Table1[[#This Row],[Ticket Priority]]="Critical", Table1[[#This Row],[Ticket Status]]&lt;&gt;"Closed"),
  AND(Table1[[#This Row],[Ticket Priority]]="High", Table1[[#This Row],[Ticket Status]]="Open")
), "Yes", "No")</f>
        <v>No</v>
      </c>
      <c r="U2266" s="4" t="str">
        <f>IF(Table1[[#This Row],[Ticket Status]]="Closed","Yes","No")</f>
        <v>No</v>
      </c>
      <c r="V2266" s="4" t="str">
        <f>IF(Table1[[#This Row],[Ticket Status]]="Pending Customer Response","Yes","No")</f>
        <v>Yes</v>
      </c>
      <c r="W2266" s="5">
        <f ca="1">COUNTIFS(Table1[Agent_name],Table1[[#This Row],[Agent_name]],Table1[Month],Table1[[#This Row],[Month]])/160</f>
        <v>0.64375000000000004</v>
      </c>
    </row>
    <row r="2267" spans="1:23" x14ac:dyDescent="0.25">
      <c r="A2267">
        <v>2266</v>
      </c>
      <c r="B2267" t="s">
        <v>7465</v>
      </c>
      <c r="C2267" t="s">
        <v>7466</v>
      </c>
      <c r="D2267">
        <v>32</v>
      </c>
      <c r="E2267" t="s">
        <v>19</v>
      </c>
      <c r="F2267" t="s">
        <v>161</v>
      </c>
      <c r="G2267" s="1">
        <v>43854</v>
      </c>
      <c r="H2267" t="s">
        <v>21</v>
      </c>
      <c r="I2267" t="s">
        <v>141</v>
      </c>
      <c r="J2267" s="3" t="s">
        <v>7467</v>
      </c>
      <c r="K2267" t="s">
        <v>24</v>
      </c>
      <c r="M2267" t="s">
        <v>143</v>
      </c>
      <c r="N2267" t="s">
        <v>55</v>
      </c>
      <c r="O2267" s="2">
        <v>45078.702789351853</v>
      </c>
      <c r="R2267" t="str">
        <f t="shared" ca="1" si="35"/>
        <v>Aisha</v>
      </c>
      <c r="S2267" t="str">
        <f>IFERROR(TEXT(DATEVALUE(LEFT(Table1[[#This Row],[Date of Purchase]],10)), "MMMM"), TEXT(Table1[[#This Row],[Date of Purchase]], "MMMM"))</f>
        <v>January</v>
      </c>
      <c r="T2267" t="str">
        <f>IF(OR(
  AND(Table1[[#This Row],[Ticket Priority]]="Critical", Table1[[#This Row],[Ticket Status]]&lt;&gt;"Closed"),
  AND(Table1[[#This Row],[Ticket Priority]]="High", Table1[[#This Row],[Ticket Status]]="Open")
), "Yes", "No")</f>
        <v>No</v>
      </c>
      <c r="U2267" s="4" t="str">
        <f>IF(Table1[[#This Row],[Ticket Status]]="Closed","Yes","No")</f>
        <v>No</v>
      </c>
      <c r="V2267" s="4" t="str">
        <f>IF(Table1[[#This Row],[Ticket Status]]="Pending Customer Response","Yes","No")</f>
        <v>Yes</v>
      </c>
      <c r="W2267" s="5">
        <f ca="1">COUNTIFS(Table1[Agent_name],Table1[[#This Row],[Agent_name]],Table1[Month],Table1[[#This Row],[Month]])/160</f>
        <v>0.83125000000000004</v>
      </c>
    </row>
    <row r="2268" spans="1:23" x14ac:dyDescent="0.25">
      <c r="A2268">
        <v>2267</v>
      </c>
      <c r="B2268" t="s">
        <v>7468</v>
      </c>
      <c r="C2268" t="s">
        <v>7469</v>
      </c>
      <c r="D2268">
        <v>59</v>
      </c>
      <c r="E2268" t="s">
        <v>19</v>
      </c>
      <c r="F2268" t="s">
        <v>36</v>
      </c>
      <c r="G2268" s="1">
        <v>44543</v>
      </c>
      <c r="H2268" t="s">
        <v>66</v>
      </c>
      <c r="I2268" t="s">
        <v>31</v>
      </c>
      <c r="J2268" s="3" t="s">
        <v>7470</v>
      </c>
      <c r="K2268" t="s">
        <v>39</v>
      </c>
      <c r="L2268" t="s">
        <v>7471</v>
      </c>
      <c r="M2268" t="s">
        <v>25</v>
      </c>
      <c r="N2268" t="s">
        <v>26</v>
      </c>
      <c r="O2268" s="2">
        <v>45078.288923611108</v>
      </c>
      <c r="P2268" s="2">
        <v>45078.095868055556</v>
      </c>
      <c r="Q2268">
        <v>1</v>
      </c>
      <c r="R2268" t="str">
        <f t="shared" ca="1" si="35"/>
        <v>Ravi</v>
      </c>
      <c r="S2268" t="str">
        <f>IFERROR(TEXT(DATEVALUE(LEFT(Table1[[#This Row],[Date of Purchase]],10)), "MMMM"), TEXT(Table1[[#This Row],[Date of Purchase]], "MMMM"))</f>
        <v>December</v>
      </c>
      <c r="T2268" t="str">
        <f>IF(OR(
  AND(Table1[[#This Row],[Ticket Priority]]="Critical", Table1[[#This Row],[Ticket Status]]&lt;&gt;"Closed"),
  AND(Table1[[#This Row],[Ticket Priority]]="High", Table1[[#This Row],[Ticket Status]]="Open")
), "Yes", "No")</f>
        <v>No</v>
      </c>
      <c r="U2268" s="4" t="str">
        <f>IF(Table1[[#This Row],[Ticket Status]]="Closed","Yes","No")</f>
        <v>Yes</v>
      </c>
      <c r="V2268" s="4" t="str">
        <f>IF(Table1[[#This Row],[Ticket Status]]="Pending Customer Response","Yes","No")</f>
        <v>No</v>
      </c>
      <c r="W2268" s="5">
        <f ca="1">COUNTIFS(Table1[Agent_name],Table1[[#This Row],[Agent_name]],Table1[Month],Table1[[#This Row],[Month]])/160</f>
        <v>0.66249999999999998</v>
      </c>
    </row>
    <row r="2269" spans="1:23" x14ac:dyDescent="0.25">
      <c r="A2269">
        <v>2268</v>
      </c>
      <c r="B2269" t="s">
        <v>7472</v>
      </c>
      <c r="C2269" t="s">
        <v>7473</v>
      </c>
      <c r="D2269">
        <v>56</v>
      </c>
      <c r="E2269" t="s">
        <v>19</v>
      </c>
      <c r="F2269" t="s">
        <v>207</v>
      </c>
      <c r="G2269" s="1">
        <v>44233</v>
      </c>
      <c r="H2269" t="s">
        <v>59</v>
      </c>
      <c r="I2269" t="s">
        <v>59</v>
      </c>
      <c r="J2269" s="3" t="s">
        <v>7474</v>
      </c>
      <c r="K2269" t="s">
        <v>62</v>
      </c>
      <c r="M2269" t="s">
        <v>41</v>
      </c>
      <c r="N2269" t="s">
        <v>83</v>
      </c>
      <c r="R2269" t="str">
        <f t="shared" ca="1" si="35"/>
        <v>Priya</v>
      </c>
      <c r="S2269" t="str">
        <f>IFERROR(TEXT(DATEVALUE(LEFT(Table1[[#This Row],[Date of Purchase]],10)), "MMMM"), TEXT(Table1[[#This Row],[Date of Purchase]], "MMMM"))</f>
        <v>February</v>
      </c>
      <c r="T2269" t="str">
        <f>IF(OR(
  AND(Table1[[#This Row],[Ticket Priority]]="Critical", Table1[[#This Row],[Ticket Status]]&lt;&gt;"Closed"),
  AND(Table1[[#This Row],[Ticket Priority]]="High", Table1[[#This Row],[Ticket Status]]="Open")
), "Yes", "No")</f>
        <v>No</v>
      </c>
      <c r="U2269" s="4" t="str">
        <f>IF(Table1[[#This Row],[Ticket Status]]="Closed","Yes","No")</f>
        <v>No</v>
      </c>
      <c r="V2269" s="4" t="str">
        <f>IF(Table1[[#This Row],[Ticket Status]]="Pending Customer Response","Yes","No")</f>
        <v>No</v>
      </c>
      <c r="W2269" s="5">
        <f ca="1">COUNTIFS(Table1[Agent_name],Table1[[#This Row],[Agent_name]],Table1[Month],Table1[[#This Row],[Month]])/160</f>
        <v>0.44374999999999998</v>
      </c>
    </row>
    <row r="2270" spans="1:23" x14ac:dyDescent="0.25">
      <c r="A2270">
        <v>2269</v>
      </c>
      <c r="B2270" t="s">
        <v>7475</v>
      </c>
      <c r="C2270" t="s">
        <v>7476</v>
      </c>
      <c r="D2270">
        <v>26</v>
      </c>
      <c r="E2270" t="s">
        <v>29</v>
      </c>
      <c r="F2270" t="s">
        <v>286</v>
      </c>
      <c r="G2270" s="1">
        <v>44501</v>
      </c>
      <c r="H2270" t="s">
        <v>67</v>
      </c>
      <c r="I2270" t="s">
        <v>37</v>
      </c>
      <c r="J2270" s="3" t="s">
        <v>7477</v>
      </c>
      <c r="K2270" t="s">
        <v>24</v>
      </c>
      <c r="M2270" t="s">
        <v>143</v>
      </c>
      <c r="N2270" t="s">
        <v>33</v>
      </c>
      <c r="O2270" s="2">
        <v>45078.062557870369</v>
      </c>
      <c r="R2270" t="str">
        <f t="shared" ca="1" si="35"/>
        <v>Arjun</v>
      </c>
      <c r="S2270" t="str">
        <f>IFERROR(TEXT(DATEVALUE(LEFT(Table1[[#This Row],[Date of Purchase]],10)), "MMMM"), TEXT(Table1[[#This Row],[Date of Purchase]], "MMMM"))</f>
        <v>November</v>
      </c>
      <c r="T2270" t="str">
        <f>IF(OR(
  AND(Table1[[#This Row],[Ticket Priority]]="Critical", Table1[[#This Row],[Ticket Status]]&lt;&gt;"Closed"),
  AND(Table1[[#This Row],[Ticket Priority]]="High", Table1[[#This Row],[Ticket Status]]="Open")
), "Yes", "No")</f>
        <v>No</v>
      </c>
      <c r="U2270" s="4" t="str">
        <f>IF(Table1[[#This Row],[Ticket Status]]="Closed","Yes","No")</f>
        <v>No</v>
      </c>
      <c r="V2270" s="4" t="str">
        <f>IF(Table1[[#This Row],[Ticket Status]]="Pending Customer Response","Yes","No")</f>
        <v>Yes</v>
      </c>
      <c r="W2270" s="5">
        <f ca="1">COUNTIFS(Table1[Agent_name],Table1[[#This Row],[Agent_name]],Table1[Month],Table1[[#This Row],[Month]])/160</f>
        <v>0.23749999999999999</v>
      </c>
    </row>
    <row r="2271" spans="1:23" x14ac:dyDescent="0.25">
      <c r="A2271">
        <v>2270</v>
      </c>
      <c r="B2271" t="s">
        <v>7478</v>
      </c>
      <c r="C2271" t="s">
        <v>7479</v>
      </c>
      <c r="D2271">
        <v>38</v>
      </c>
      <c r="E2271" t="s">
        <v>19</v>
      </c>
      <c r="F2271" t="s">
        <v>339</v>
      </c>
      <c r="G2271" s="1">
        <v>44070</v>
      </c>
      <c r="H2271" t="s">
        <v>21</v>
      </c>
      <c r="I2271" t="s">
        <v>67</v>
      </c>
      <c r="J2271" s="3" t="s">
        <v>7480</v>
      </c>
      <c r="K2271" t="s">
        <v>39</v>
      </c>
      <c r="L2271" t="s">
        <v>7481</v>
      </c>
      <c r="M2271" t="s">
        <v>25</v>
      </c>
      <c r="N2271" t="s">
        <v>55</v>
      </c>
      <c r="O2271" s="2">
        <v>45078.398680555554</v>
      </c>
      <c r="P2271" s="2">
        <v>45078.845902777779</v>
      </c>
      <c r="Q2271">
        <v>3</v>
      </c>
      <c r="R2271" t="str">
        <f t="shared" ca="1" si="35"/>
        <v>Meera</v>
      </c>
      <c r="S2271" t="str">
        <f>IFERROR(TEXT(DATEVALUE(LEFT(Table1[[#This Row],[Date of Purchase]],10)), "MMMM"), TEXT(Table1[[#This Row],[Date of Purchase]], "MMMM"))</f>
        <v>August</v>
      </c>
      <c r="T2271" t="str">
        <f>IF(OR(
  AND(Table1[[#This Row],[Ticket Priority]]="Critical", Table1[[#This Row],[Ticket Status]]&lt;&gt;"Closed"),
  AND(Table1[[#This Row],[Ticket Priority]]="High", Table1[[#This Row],[Ticket Status]]="Open")
), "Yes", "No")</f>
        <v>No</v>
      </c>
      <c r="U2271" s="4" t="str">
        <f>IF(Table1[[#This Row],[Ticket Status]]="Closed","Yes","No")</f>
        <v>Yes</v>
      </c>
      <c r="V2271" s="4" t="str">
        <f>IF(Table1[[#This Row],[Ticket Status]]="Pending Customer Response","Yes","No")</f>
        <v>No</v>
      </c>
      <c r="W2271" s="5">
        <f ca="1">COUNTIFS(Table1[Agent_name],Table1[[#This Row],[Agent_name]],Table1[Month],Table1[[#This Row],[Month]])/160</f>
        <v>0.18124999999999999</v>
      </c>
    </row>
    <row r="2272" spans="1:23" x14ac:dyDescent="0.25">
      <c r="A2272">
        <v>2271</v>
      </c>
      <c r="B2272" t="s">
        <v>6651</v>
      </c>
      <c r="C2272" t="s">
        <v>7482</v>
      </c>
      <c r="D2272">
        <v>32</v>
      </c>
      <c r="E2272" t="s">
        <v>29</v>
      </c>
      <c r="F2272" t="s">
        <v>36</v>
      </c>
      <c r="G2272" s="1">
        <v>44333</v>
      </c>
      <c r="H2272" t="s">
        <v>45</v>
      </c>
      <c r="I2272" t="s">
        <v>93</v>
      </c>
      <c r="J2272" s="3" t="s">
        <v>7483</v>
      </c>
      <c r="K2272" t="s">
        <v>24</v>
      </c>
      <c r="M2272" t="s">
        <v>25</v>
      </c>
      <c r="N2272" t="s">
        <v>83</v>
      </c>
      <c r="O2272" s="2">
        <v>45078.351469907408</v>
      </c>
      <c r="R2272" t="str">
        <f t="shared" ca="1" si="35"/>
        <v>Priya</v>
      </c>
      <c r="S2272" t="str">
        <f>IFERROR(TEXT(DATEVALUE(LEFT(Table1[[#This Row],[Date of Purchase]],10)), "MMMM"), TEXT(Table1[[#This Row],[Date of Purchase]], "MMMM"))</f>
        <v>May</v>
      </c>
      <c r="T2272" t="str">
        <f>IF(OR(
  AND(Table1[[#This Row],[Ticket Priority]]="Critical", Table1[[#This Row],[Ticket Status]]&lt;&gt;"Closed"),
  AND(Table1[[#This Row],[Ticket Priority]]="High", Table1[[#This Row],[Ticket Status]]="Open")
), "Yes", "No")</f>
        <v>Yes</v>
      </c>
      <c r="U2272" s="4" t="str">
        <f>IF(Table1[[#This Row],[Ticket Status]]="Closed","Yes","No")</f>
        <v>No</v>
      </c>
      <c r="V2272" s="4" t="str">
        <f>IF(Table1[[#This Row],[Ticket Status]]="Pending Customer Response","Yes","No")</f>
        <v>Yes</v>
      </c>
      <c r="W2272" s="5">
        <f ca="1">COUNTIFS(Table1[Agent_name],Table1[[#This Row],[Agent_name]],Table1[Month],Table1[[#This Row],[Month]])/160</f>
        <v>0.40625</v>
      </c>
    </row>
    <row r="2273" spans="1:23" x14ac:dyDescent="0.25">
      <c r="A2273">
        <v>2272</v>
      </c>
      <c r="B2273" t="s">
        <v>7484</v>
      </c>
      <c r="C2273" t="s">
        <v>7485</v>
      </c>
      <c r="D2273">
        <v>48</v>
      </c>
      <c r="E2273" t="s">
        <v>58</v>
      </c>
      <c r="F2273" t="s">
        <v>211</v>
      </c>
      <c r="G2273" s="1">
        <v>43966</v>
      </c>
      <c r="H2273" t="s">
        <v>45</v>
      </c>
      <c r="I2273" t="s">
        <v>113</v>
      </c>
      <c r="J2273" s="3" t="s">
        <v>7486</v>
      </c>
      <c r="K2273" t="s">
        <v>39</v>
      </c>
      <c r="L2273" t="s">
        <v>7487</v>
      </c>
      <c r="M2273" t="s">
        <v>41</v>
      </c>
      <c r="N2273" t="s">
        <v>33</v>
      </c>
      <c r="O2273" s="2">
        <v>45078.304270833331</v>
      </c>
      <c r="P2273" s="2">
        <v>45078.361909722225</v>
      </c>
      <c r="Q2273">
        <v>4</v>
      </c>
      <c r="R2273" t="str">
        <f t="shared" ca="1" si="35"/>
        <v>Sara</v>
      </c>
      <c r="S2273" t="str">
        <f>IFERROR(TEXT(DATEVALUE(LEFT(Table1[[#This Row],[Date of Purchase]],10)), "MMMM"), TEXT(Table1[[#This Row],[Date of Purchase]], "MMMM"))</f>
        <v>May</v>
      </c>
      <c r="T2273" t="str">
        <f>IF(OR(
  AND(Table1[[#This Row],[Ticket Priority]]="Critical", Table1[[#This Row],[Ticket Status]]&lt;&gt;"Closed"),
  AND(Table1[[#This Row],[Ticket Priority]]="High", Table1[[#This Row],[Ticket Status]]="Open")
), "Yes", "No")</f>
        <v>No</v>
      </c>
      <c r="U2273" s="4" t="str">
        <f>IF(Table1[[#This Row],[Ticket Status]]="Closed","Yes","No")</f>
        <v>Yes</v>
      </c>
      <c r="V2273" s="4" t="str">
        <f>IF(Table1[[#This Row],[Ticket Status]]="Pending Customer Response","Yes","No")</f>
        <v>No</v>
      </c>
      <c r="W2273" s="5">
        <f ca="1">COUNTIFS(Table1[Agent_name],Table1[[#This Row],[Agent_name]],Table1[Month],Table1[[#This Row],[Month]])/160</f>
        <v>0.64375000000000004</v>
      </c>
    </row>
    <row r="2274" spans="1:23" x14ac:dyDescent="0.25">
      <c r="A2274">
        <v>2273</v>
      </c>
      <c r="B2274" t="s">
        <v>7488</v>
      </c>
      <c r="C2274" t="s">
        <v>7489</v>
      </c>
      <c r="D2274">
        <v>63</v>
      </c>
      <c r="E2274" t="s">
        <v>29</v>
      </c>
      <c r="F2274" t="s">
        <v>125</v>
      </c>
      <c r="G2274" s="1">
        <v>43973</v>
      </c>
      <c r="H2274" t="s">
        <v>66</v>
      </c>
      <c r="I2274" t="s">
        <v>99</v>
      </c>
      <c r="J2274" s="3" t="s">
        <v>7490</v>
      </c>
      <c r="K2274" t="s">
        <v>24</v>
      </c>
      <c r="M2274" t="s">
        <v>41</v>
      </c>
      <c r="N2274" t="s">
        <v>33</v>
      </c>
      <c r="O2274" s="2">
        <v>45078.143854166665</v>
      </c>
      <c r="R2274" t="str">
        <f t="shared" ca="1" si="35"/>
        <v>Mohit</v>
      </c>
      <c r="S2274" t="str">
        <f>IFERROR(TEXT(DATEVALUE(LEFT(Table1[[#This Row],[Date of Purchase]],10)), "MMMM"), TEXT(Table1[[#This Row],[Date of Purchase]], "MMMM"))</f>
        <v>May</v>
      </c>
      <c r="T2274" t="str">
        <f>IF(OR(
  AND(Table1[[#This Row],[Ticket Priority]]="Critical", Table1[[#This Row],[Ticket Status]]&lt;&gt;"Closed"),
  AND(Table1[[#This Row],[Ticket Priority]]="High", Table1[[#This Row],[Ticket Status]]="Open")
), "Yes", "No")</f>
        <v>No</v>
      </c>
      <c r="U2274" s="4" t="str">
        <f>IF(Table1[[#This Row],[Ticket Status]]="Closed","Yes","No")</f>
        <v>No</v>
      </c>
      <c r="V2274" s="4" t="str">
        <f>IF(Table1[[#This Row],[Ticket Status]]="Pending Customer Response","Yes","No")</f>
        <v>Yes</v>
      </c>
      <c r="W2274" s="5">
        <f ca="1">COUNTIFS(Table1[Agent_name],Table1[[#This Row],[Agent_name]],Table1[Month],Table1[[#This Row],[Month]])/160</f>
        <v>0.45624999999999999</v>
      </c>
    </row>
    <row r="2275" spans="1:23" x14ac:dyDescent="0.25">
      <c r="A2275">
        <v>2274</v>
      </c>
      <c r="B2275" t="s">
        <v>7491</v>
      </c>
      <c r="C2275" t="s">
        <v>7492</v>
      </c>
      <c r="D2275">
        <v>21</v>
      </c>
      <c r="E2275" t="s">
        <v>58</v>
      </c>
      <c r="F2275" t="s">
        <v>129</v>
      </c>
      <c r="G2275" s="1">
        <v>44402</v>
      </c>
      <c r="H2275" t="s">
        <v>66</v>
      </c>
      <c r="I2275" t="s">
        <v>113</v>
      </c>
      <c r="J2275" s="3" t="s">
        <v>7493</v>
      </c>
      <c r="K2275" t="s">
        <v>39</v>
      </c>
      <c r="L2275" t="s">
        <v>7494</v>
      </c>
      <c r="M2275" t="s">
        <v>143</v>
      </c>
      <c r="N2275" t="s">
        <v>83</v>
      </c>
      <c r="O2275" s="2">
        <v>45078.173738425925</v>
      </c>
      <c r="P2275" s="2">
        <v>45078.29179398148</v>
      </c>
      <c r="Q2275">
        <v>1</v>
      </c>
      <c r="R2275" t="str">
        <f t="shared" ca="1" si="35"/>
        <v>Aisha</v>
      </c>
      <c r="S2275" t="str">
        <f>IFERROR(TEXT(DATEVALUE(LEFT(Table1[[#This Row],[Date of Purchase]],10)), "MMMM"), TEXT(Table1[[#This Row],[Date of Purchase]], "MMMM"))</f>
        <v>July</v>
      </c>
      <c r="T2275" t="str">
        <f>IF(OR(
  AND(Table1[[#This Row],[Ticket Priority]]="Critical", Table1[[#This Row],[Ticket Status]]&lt;&gt;"Closed"),
  AND(Table1[[#This Row],[Ticket Priority]]="High", Table1[[#This Row],[Ticket Status]]="Open")
), "Yes", "No")</f>
        <v>No</v>
      </c>
      <c r="U2275" s="4" t="str">
        <f>IF(Table1[[#This Row],[Ticket Status]]="Closed","Yes","No")</f>
        <v>Yes</v>
      </c>
      <c r="V2275" s="4" t="str">
        <f>IF(Table1[[#This Row],[Ticket Status]]="Pending Customer Response","Yes","No")</f>
        <v>No</v>
      </c>
      <c r="W2275" s="5">
        <f ca="1">COUNTIFS(Table1[Agent_name],Table1[[#This Row],[Agent_name]],Table1[Month],Table1[[#This Row],[Month]])/160</f>
        <v>0.875</v>
      </c>
    </row>
    <row r="2276" spans="1:23" x14ac:dyDescent="0.25">
      <c r="A2276">
        <v>2275</v>
      </c>
      <c r="B2276" t="s">
        <v>7495</v>
      </c>
      <c r="C2276" t="s">
        <v>7496</v>
      </c>
      <c r="D2276">
        <v>69</v>
      </c>
      <c r="E2276" t="s">
        <v>58</v>
      </c>
      <c r="F2276" t="s">
        <v>219</v>
      </c>
      <c r="G2276" s="1">
        <v>44163</v>
      </c>
      <c r="H2276" t="s">
        <v>45</v>
      </c>
      <c r="I2276" t="s">
        <v>22</v>
      </c>
      <c r="J2276" s="3" t="s">
        <v>7497</v>
      </c>
      <c r="K2276" t="s">
        <v>62</v>
      </c>
      <c r="M2276" t="s">
        <v>25</v>
      </c>
      <c r="N2276" t="s">
        <v>83</v>
      </c>
      <c r="Q2276">
        <v>5</v>
      </c>
      <c r="R2276" t="str">
        <f t="shared" ca="1" si="35"/>
        <v>Aisha</v>
      </c>
      <c r="S2276" t="str">
        <f>IFERROR(TEXT(DATEVALUE(LEFT(Table1[[#This Row],[Date of Purchase]],10)), "MMMM"), TEXT(Table1[[#This Row],[Date of Purchase]], "MMMM"))</f>
        <v>November</v>
      </c>
      <c r="T2276" t="str">
        <f>IF(OR(
  AND(Table1[[#This Row],[Ticket Priority]]="Critical", Table1[[#This Row],[Ticket Status]]&lt;&gt;"Closed"),
  AND(Table1[[#This Row],[Ticket Priority]]="High", Table1[[#This Row],[Ticket Status]]="Open")
), "Yes", "No")</f>
        <v>Yes</v>
      </c>
      <c r="U2276" s="4" t="str">
        <f>IF(Table1[[#This Row],[Ticket Status]]="Closed","Yes","No")</f>
        <v>No</v>
      </c>
      <c r="V2276" s="4" t="str">
        <f>IF(Table1[[#This Row],[Ticket Status]]="Pending Customer Response","Yes","No")</f>
        <v>No</v>
      </c>
      <c r="W2276" s="5">
        <f ca="1">COUNTIFS(Table1[Agent_name],Table1[[#This Row],[Agent_name]],Table1[Month],Table1[[#This Row],[Month]])/160</f>
        <v>0.85624999999999996</v>
      </c>
    </row>
    <row r="2277" spans="1:23" x14ac:dyDescent="0.25">
      <c r="A2277">
        <v>2276</v>
      </c>
      <c r="B2277" t="s">
        <v>7498</v>
      </c>
      <c r="C2277" t="s">
        <v>7499</v>
      </c>
      <c r="D2277">
        <v>67</v>
      </c>
      <c r="E2277" t="s">
        <v>58</v>
      </c>
      <c r="F2277" t="s">
        <v>211</v>
      </c>
      <c r="G2277" s="1">
        <v>44457</v>
      </c>
      <c r="H2277" t="s">
        <v>21</v>
      </c>
      <c r="I2277" t="s">
        <v>22</v>
      </c>
      <c r="J2277" s="3" t="s">
        <v>7500</v>
      </c>
      <c r="K2277" t="s">
        <v>62</v>
      </c>
      <c r="M2277" t="s">
        <v>41</v>
      </c>
      <c r="N2277" t="s">
        <v>55</v>
      </c>
      <c r="Q2277">
        <v>5</v>
      </c>
      <c r="R2277" t="str">
        <f t="shared" ca="1" si="35"/>
        <v>Sara</v>
      </c>
      <c r="S2277" t="str">
        <f>IFERROR(TEXT(DATEVALUE(LEFT(Table1[[#This Row],[Date of Purchase]],10)), "MMMM"), TEXT(Table1[[#This Row],[Date of Purchase]], "MMMM"))</f>
        <v>September</v>
      </c>
      <c r="T2277" t="str">
        <f>IF(OR(
  AND(Table1[[#This Row],[Ticket Priority]]="Critical", Table1[[#This Row],[Ticket Status]]&lt;&gt;"Closed"),
  AND(Table1[[#This Row],[Ticket Priority]]="High", Table1[[#This Row],[Ticket Status]]="Open")
), "Yes", "No")</f>
        <v>No</v>
      </c>
      <c r="U2277" s="4" t="str">
        <f>IF(Table1[[#This Row],[Ticket Status]]="Closed","Yes","No")</f>
        <v>No</v>
      </c>
      <c r="V2277" s="4" t="str">
        <f>IF(Table1[[#This Row],[Ticket Status]]="Pending Customer Response","Yes","No")</f>
        <v>No</v>
      </c>
      <c r="W2277" s="5">
        <f ca="1">COUNTIFS(Table1[Agent_name],Table1[[#This Row],[Agent_name]],Table1[Month],Table1[[#This Row],[Month]])/160</f>
        <v>0.65</v>
      </c>
    </row>
    <row r="2278" spans="1:23" x14ac:dyDescent="0.25">
      <c r="A2278">
        <v>2277</v>
      </c>
      <c r="B2278" t="s">
        <v>7501</v>
      </c>
      <c r="C2278" t="s">
        <v>7502</v>
      </c>
      <c r="D2278">
        <v>52</v>
      </c>
      <c r="E2278" t="s">
        <v>58</v>
      </c>
      <c r="F2278" t="s">
        <v>397</v>
      </c>
      <c r="G2278" s="1">
        <v>44524</v>
      </c>
      <c r="H2278" t="s">
        <v>21</v>
      </c>
      <c r="I2278" t="s">
        <v>31</v>
      </c>
      <c r="J2278" s="3" t="s">
        <v>7503</v>
      </c>
      <c r="K2278" t="s">
        <v>39</v>
      </c>
      <c r="L2278" t="s">
        <v>7504</v>
      </c>
      <c r="M2278" t="s">
        <v>41</v>
      </c>
      <c r="N2278" t="s">
        <v>26</v>
      </c>
      <c r="O2278" s="2">
        <v>45078.642546296294</v>
      </c>
      <c r="P2278" s="2">
        <v>45078.89949074074</v>
      </c>
      <c r="Q2278">
        <v>1</v>
      </c>
      <c r="R2278" t="str">
        <f t="shared" ca="1" si="35"/>
        <v>Sara</v>
      </c>
      <c r="S2278" t="str">
        <f>IFERROR(TEXT(DATEVALUE(LEFT(Table1[[#This Row],[Date of Purchase]],10)), "MMMM"), TEXT(Table1[[#This Row],[Date of Purchase]], "MMMM"))</f>
        <v>November</v>
      </c>
      <c r="T2278" t="str">
        <f>IF(OR(
  AND(Table1[[#This Row],[Ticket Priority]]="Critical", Table1[[#This Row],[Ticket Status]]&lt;&gt;"Closed"),
  AND(Table1[[#This Row],[Ticket Priority]]="High", Table1[[#This Row],[Ticket Status]]="Open")
), "Yes", "No")</f>
        <v>No</v>
      </c>
      <c r="U2278" s="4" t="str">
        <f>IF(Table1[[#This Row],[Ticket Status]]="Closed","Yes","No")</f>
        <v>Yes</v>
      </c>
      <c r="V2278" s="4" t="str">
        <f>IF(Table1[[#This Row],[Ticket Status]]="Pending Customer Response","Yes","No")</f>
        <v>No</v>
      </c>
      <c r="W2278" s="5">
        <f ca="1">COUNTIFS(Table1[Agent_name],Table1[[#This Row],[Agent_name]],Table1[Month],Table1[[#This Row],[Month]])/160</f>
        <v>0.79374999999999996</v>
      </c>
    </row>
    <row r="2279" spans="1:23" x14ac:dyDescent="0.25">
      <c r="A2279">
        <v>2278</v>
      </c>
      <c r="B2279" t="s">
        <v>7505</v>
      </c>
      <c r="C2279" t="s">
        <v>7506</v>
      </c>
      <c r="D2279">
        <v>21</v>
      </c>
      <c r="E2279" t="s">
        <v>19</v>
      </c>
      <c r="F2279" t="s">
        <v>383</v>
      </c>
      <c r="G2279" s="1">
        <v>44191</v>
      </c>
      <c r="H2279" t="s">
        <v>67</v>
      </c>
      <c r="I2279" t="s">
        <v>113</v>
      </c>
      <c r="J2279" s="3" t="s">
        <v>7507</v>
      </c>
      <c r="K2279" t="s">
        <v>24</v>
      </c>
      <c r="M2279" t="s">
        <v>41</v>
      </c>
      <c r="N2279" t="s">
        <v>33</v>
      </c>
      <c r="O2279" s="2">
        <v>45078.737708333334</v>
      </c>
      <c r="Q2279">
        <v>5</v>
      </c>
      <c r="R2279" t="str">
        <f t="shared" ca="1" si="35"/>
        <v>Sara</v>
      </c>
      <c r="S2279" t="str">
        <f>IFERROR(TEXT(DATEVALUE(LEFT(Table1[[#This Row],[Date of Purchase]],10)), "MMMM"), TEXT(Table1[[#This Row],[Date of Purchase]], "MMMM"))</f>
        <v>December</v>
      </c>
      <c r="T2279" t="str">
        <f>IF(OR(
  AND(Table1[[#This Row],[Ticket Priority]]="Critical", Table1[[#This Row],[Ticket Status]]&lt;&gt;"Closed"),
  AND(Table1[[#This Row],[Ticket Priority]]="High", Table1[[#This Row],[Ticket Status]]="Open")
), "Yes", "No")</f>
        <v>No</v>
      </c>
      <c r="U2279" s="4" t="str">
        <f>IF(Table1[[#This Row],[Ticket Status]]="Closed","Yes","No")</f>
        <v>No</v>
      </c>
      <c r="V2279" s="4" t="str">
        <f>IF(Table1[[#This Row],[Ticket Status]]="Pending Customer Response","Yes","No")</f>
        <v>Yes</v>
      </c>
      <c r="W2279" s="5">
        <f ca="1">COUNTIFS(Table1[Agent_name],Table1[[#This Row],[Agent_name]],Table1[Month],Table1[[#This Row],[Month]])/160</f>
        <v>0.55625000000000002</v>
      </c>
    </row>
    <row r="2280" spans="1:23" x14ac:dyDescent="0.25">
      <c r="A2280">
        <v>2279</v>
      </c>
      <c r="B2280" t="s">
        <v>7508</v>
      </c>
      <c r="C2280" t="s">
        <v>7509</v>
      </c>
      <c r="D2280">
        <v>43</v>
      </c>
      <c r="E2280" t="s">
        <v>29</v>
      </c>
      <c r="F2280" t="s">
        <v>30</v>
      </c>
      <c r="G2280" s="1">
        <v>43917</v>
      </c>
      <c r="H2280" t="s">
        <v>45</v>
      </c>
      <c r="I2280" t="s">
        <v>60</v>
      </c>
      <c r="J2280" s="3" t="s">
        <v>7510</v>
      </c>
      <c r="K2280" t="s">
        <v>62</v>
      </c>
      <c r="M2280" t="s">
        <v>25</v>
      </c>
      <c r="N2280" t="s">
        <v>83</v>
      </c>
      <c r="Q2280">
        <v>5</v>
      </c>
      <c r="R2280" t="str">
        <f t="shared" ca="1" si="35"/>
        <v>Ravi</v>
      </c>
      <c r="S2280" t="str">
        <f>IFERROR(TEXT(DATEVALUE(LEFT(Table1[[#This Row],[Date of Purchase]],10)), "MMMM"), TEXT(Table1[[#This Row],[Date of Purchase]], "MMMM"))</f>
        <v>March</v>
      </c>
      <c r="T2280" t="str">
        <f>IF(OR(
  AND(Table1[[#This Row],[Ticket Priority]]="Critical", Table1[[#This Row],[Ticket Status]]&lt;&gt;"Closed"),
  AND(Table1[[#This Row],[Ticket Priority]]="High", Table1[[#This Row],[Ticket Status]]="Open")
), "Yes", "No")</f>
        <v>Yes</v>
      </c>
      <c r="U2280" s="4" t="str">
        <f>IF(Table1[[#This Row],[Ticket Status]]="Closed","Yes","No")</f>
        <v>No</v>
      </c>
      <c r="V2280" s="4" t="str">
        <f>IF(Table1[[#This Row],[Ticket Status]]="Pending Customer Response","Yes","No")</f>
        <v>No</v>
      </c>
      <c r="W2280" s="5">
        <f ca="1">COUNTIFS(Table1[Agent_name],Table1[[#This Row],[Agent_name]],Table1[Month],Table1[[#This Row],[Month]])/160</f>
        <v>0.54374999999999996</v>
      </c>
    </row>
    <row r="2281" spans="1:23" x14ac:dyDescent="0.25">
      <c r="A2281">
        <v>2280</v>
      </c>
      <c r="B2281" t="s">
        <v>7511</v>
      </c>
      <c r="C2281" t="s">
        <v>7512</v>
      </c>
      <c r="D2281">
        <v>34</v>
      </c>
      <c r="E2281" t="s">
        <v>58</v>
      </c>
      <c r="F2281" t="s">
        <v>51</v>
      </c>
      <c r="G2281" s="1">
        <v>44416</v>
      </c>
      <c r="H2281" t="s">
        <v>59</v>
      </c>
      <c r="I2281" t="s">
        <v>67</v>
      </c>
      <c r="J2281" s="3" t="s">
        <v>442</v>
      </c>
      <c r="K2281" t="s">
        <v>24</v>
      </c>
      <c r="M2281" t="s">
        <v>25</v>
      </c>
      <c r="N2281" t="s">
        <v>26</v>
      </c>
      <c r="O2281" s="2">
        <v>45078.453703703701</v>
      </c>
      <c r="R2281" t="str">
        <f t="shared" ca="1" si="35"/>
        <v>Ravi</v>
      </c>
      <c r="S2281" t="str">
        <f>IFERROR(TEXT(DATEVALUE(LEFT(Table1[[#This Row],[Date of Purchase]],10)), "MMMM"), TEXT(Table1[[#This Row],[Date of Purchase]], "MMMM"))</f>
        <v>August</v>
      </c>
      <c r="T2281" t="str">
        <f>IF(OR(
  AND(Table1[[#This Row],[Ticket Priority]]="Critical", Table1[[#This Row],[Ticket Status]]&lt;&gt;"Closed"),
  AND(Table1[[#This Row],[Ticket Priority]]="High", Table1[[#This Row],[Ticket Status]]="Open")
), "Yes", "No")</f>
        <v>Yes</v>
      </c>
      <c r="U2281" s="4" t="str">
        <f>IF(Table1[[#This Row],[Ticket Status]]="Closed","Yes","No")</f>
        <v>No</v>
      </c>
      <c r="V2281" s="4" t="str">
        <f>IF(Table1[[#This Row],[Ticket Status]]="Pending Customer Response","Yes","No")</f>
        <v>Yes</v>
      </c>
      <c r="W2281" s="5">
        <f ca="1">COUNTIFS(Table1[Agent_name],Table1[[#This Row],[Agent_name]],Table1[Month],Table1[[#This Row],[Month]])/160</f>
        <v>0.65625</v>
      </c>
    </row>
    <row r="2282" spans="1:23" x14ac:dyDescent="0.25">
      <c r="A2282">
        <v>2281</v>
      </c>
      <c r="B2282" t="s">
        <v>7513</v>
      </c>
      <c r="C2282" t="s">
        <v>7514</v>
      </c>
      <c r="D2282">
        <v>60</v>
      </c>
      <c r="E2282" t="s">
        <v>19</v>
      </c>
      <c r="F2282" t="s">
        <v>36</v>
      </c>
      <c r="G2282" s="1">
        <v>44248</v>
      </c>
      <c r="H2282" t="s">
        <v>67</v>
      </c>
      <c r="I2282" t="s">
        <v>46</v>
      </c>
      <c r="J2282" s="3" t="s">
        <v>7515</v>
      </c>
      <c r="K2282" t="s">
        <v>39</v>
      </c>
      <c r="L2282" t="s">
        <v>7516</v>
      </c>
      <c r="M2282" t="s">
        <v>41</v>
      </c>
      <c r="N2282" t="s">
        <v>26</v>
      </c>
      <c r="O2282" s="2">
        <v>45078.834282407406</v>
      </c>
      <c r="P2282" s="2">
        <v>45078.04886574074</v>
      </c>
      <c r="Q2282">
        <v>2</v>
      </c>
      <c r="R2282" t="str">
        <f t="shared" ca="1" si="35"/>
        <v>Ravi</v>
      </c>
      <c r="S2282" t="str">
        <f>IFERROR(TEXT(DATEVALUE(LEFT(Table1[[#This Row],[Date of Purchase]],10)), "MMMM"), TEXT(Table1[[#This Row],[Date of Purchase]], "MMMM"))</f>
        <v>February</v>
      </c>
      <c r="T2282" t="str">
        <f>IF(OR(
  AND(Table1[[#This Row],[Ticket Priority]]="Critical", Table1[[#This Row],[Ticket Status]]&lt;&gt;"Closed"),
  AND(Table1[[#This Row],[Ticket Priority]]="High", Table1[[#This Row],[Ticket Status]]="Open")
), "Yes", "No")</f>
        <v>No</v>
      </c>
      <c r="U2282" s="4" t="str">
        <f>IF(Table1[[#This Row],[Ticket Status]]="Closed","Yes","No")</f>
        <v>Yes</v>
      </c>
      <c r="V2282" s="4" t="str">
        <f>IF(Table1[[#This Row],[Ticket Status]]="Pending Customer Response","Yes","No")</f>
        <v>No</v>
      </c>
      <c r="W2282" s="5">
        <f ca="1">COUNTIFS(Table1[Agent_name],Table1[[#This Row],[Agent_name]],Table1[Month],Table1[[#This Row],[Month]])/160</f>
        <v>0.61250000000000004</v>
      </c>
    </row>
    <row r="2283" spans="1:23" x14ac:dyDescent="0.25">
      <c r="A2283">
        <v>2282</v>
      </c>
      <c r="B2283" t="s">
        <v>7517</v>
      </c>
      <c r="C2283" t="s">
        <v>7518</v>
      </c>
      <c r="D2283">
        <v>45</v>
      </c>
      <c r="E2283" t="s">
        <v>58</v>
      </c>
      <c r="F2283" t="s">
        <v>317</v>
      </c>
      <c r="G2283" s="1">
        <v>44269</v>
      </c>
      <c r="H2283" t="s">
        <v>21</v>
      </c>
      <c r="I2283" t="s">
        <v>93</v>
      </c>
      <c r="J2283" s="3" t="s">
        <v>7519</v>
      </c>
      <c r="K2283" t="s">
        <v>24</v>
      </c>
      <c r="M2283" t="s">
        <v>41</v>
      </c>
      <c r="N2283" t="s">
        <v>33</v>
      </c>
      <c r="O2283" s="2">
        <v>45078.032905092594</v>
      </c>
      <c r="R2283" t="str">
        <f t="shared" ca="1" si="35"/>
        <v>Sara</v>
      </c>
      <c r="S2283" t="str">
        <f>IFERROR(TEXT(DATEVALUE(LEFT(Table1[[#This Row],[Date of Purchase]],10)), "MMMM"), TEXT(Table1[[#This Row],[Date of Purchase]], "MMMM"))</f>
        <v>March</v>
      </c>
      <c r="T2283" t="str">
        <f>IF(OR(
  AND(Table1[[#This Row],[Ticket Priority]]="Critical", Table1[[#This Row],[Ticket Status]]&lt;&gt;"Closed"),
  AND(Table1[[#This Row],[Ticket Priority]]="High", Table1[[#This Row],[Ticket Status]]="Open")
), "Yes", "No")</f>
        <v>No</v>
      </c>
      <c r="U2283" s="4" t="str">
        <f>IF(Table1[[#This Row],[Ticket Status]]="Closed","Yes","No")</f>
        <v>No</v>
      </c>
      <c r="V2283" s="4" t="str">
        <f>IF(Table1[[#This Row],[Ticket Status]]="Pending Customer Response","Yes","No")</f>
        <v>Yes</v>
      </c>
      <c r="W2283" s="5">
        <f ca="1">COUNTIFS(Table1[Agent_name],Table1[[#This Row],[Agent_name]],Table1[Month],Table1[[#This Row],[Month]])/160</f>
        <v>0.55625000000000002</v>
      </c>
    </row>
    <row r="2284" spans="1:23" x14ac:dyDescent="0.25">
      <c r="A2284">
        <v>2283</v>
      </c>
      <c r="B2284" t="s">
        <v>7520</v>
      </c>
      <c r="C2284" t="s">
        <v>7521</v>
      </c>
      <c r="D2284">
        <v>37</v>
      </c>
      <c r="E2284" t="s">
        <v>29</v>
      </c>
      <c r="F2284" t="s">
        <v>103</v>
      </c>
      <c r="G2284" s="1">
        <v>44368</v>
      </c>
      <c r="H2284" t="s">
        <v>66</v>
      </c>
      <c r="I2284" t="s">
        <v>59</v>
      </c>
      <c r="J2284" s="3" t="s">
        <v>7522</v>
      </c>
      <c r="K2284" t="s">
        <v>24</v>
      </c>
      <c r="M2284" t="s">
        <v>143</v>
      </c>
      <c r="N2284" t="s">
        <v>55</v>
      </c>
      <c r="O2284" s="2">
        <v>45078.177372685182</v>
      </c>
      <c r="R2284" t="str">
        <f t="shared" ca="1" si="35"/>
        <v>Meera</v>
      </c>
      <c r="S2284" t="str">
        <f>IFERROR(TEXT(DATEVALUE(LEFT(Table1[[#This Row],[Date of Purchase]],10)), "MMMM"), TEXT(Table1[[#This Row],[Date of Purchase]], "MMMM"))</f>
        <v>June</v>
      </c>
      <c r="T2284" t="str">
        <f>IF(OR(
  AND(Table1[[#This Row],[Ticket Priority]]="Critical", Table1[[#This Row],[Ticket Status]]&lt;&gt;"Closed"),
  AND(Table1[[#This Row],[Ticket Priority]]="High", Table1[[#This Row],[Ticket Status]]="Open")
), "Yes", "No")</f>
        <v>No</v>
      </c>
      <c r="U2284" s="4" t="str">
        <f>IF(Table1[[#This Row],[Ticket Status]]="Closed","Yes","No")</f>
        <v>No</v>
      </c>
      <c r="V2284" s="4" t="str">
        <f>IF(Table1[[#This Row],[Ticket Status]]="Pending Customer Response","Yes","No")</f>
        <v>Yes</v>
      </c>
      <c r="W2284" s="5">
        <f ca="1">COUNTIFS(Table1[Agent_name],Table1[[#This Row],[Agent_name]],Table1[Month],Table1[[#This Row],[Month]])/160</f>
        <v>0.13125000000000001</v>
      </c>
    </row>
    <row r="2285" spans="1:23" x14ac:dyDescent="0.25">
      <c r="A2285">
        <v>2284</v>
      </c>
      <c r="B2285" t="s">
        <v>7523</v>
      </c>
      <c r="C2285" t="s">
        <v>7524</v>
      </c>
      <c r="D2285">
        <v>40</v>
      </c>
      <c r="E2285" t="s">
        <v>58</v>
      </c>
      <c r="F2285" t="s">
        <v>107</v>
      </c>
      <c r="G2285" s="1">
        <v>44261</v>
      </c>
      <c r="H2285" t="s">
        <v>67</v>
      </c>
      <c r="I2285" t="s">
        <v>67</v>
      </c>
      <c r="J2285" s="3" t="s">
        <v>7525</v>
      </c>
      <c r="K2285" t="s">
        <v>24</v>
      </c>
      <c r="M2285" t="s">
        <v>41</v>
      </c>
      <c r="N2285" t="s">
        <v>55</v>
      </c>
      <c r="O2285" s="2">
        <v>45078.248912037037</v>
      </c>
      <c r="R2285" t="str">
        <f t="shared" ca="1" si="35"/>
        <v>Arjun</v>
      </c>
      <c r="S2285" t="str">
        <f>IFERROR(TEXT(DATEVALUE(LEFT(Table1[[#This Row],[Date of Purchase]],10)), "MMMM"), TEXT(Table1[[#This Row],[Date of Purchase]], "MMMM"))</f>
        <v>March</v>
      </c>
      <c r="T2285" t="str">
        <f>IF(OR(
  AND(Table1[[#This Row],[Ticket Priority]]="Critical", Table1[[#This Row],[Ticket Status]]&lt;&gt;"Closed"),
  AND(Table1[[#This Row],[Ticket Priority]]="High", Table1[[#This Row],[Ticket Status]]="Open")
), "Yes", "No")</f>
        <v>No</v>
      </c>
      <c r="U2285" s="4" t="str">
        <f>IF(Table1[[#This Row],[Ticket Status]]="Closed","Yes","No")</f>
        <v>No</v>
      </c>
      <c r="V2285" s="4" t="str">
        <f>IF(Table1[[#This Row],[Ticket Status]]="Pending Customer Response","Yes","No")</f>
        <v>Yes</v>
      </c>
      <c r="W2285" s="5">
        <f ca="1">COUNTIFS(Table1[Agent_name],Table1[[#This Row],[Agent_name]],Table1[Month],Table1[[#This Row],[Month]])/160</f>
        <v>0.23125000000000001</v>
      </c>
    </row>
    <row r="2286" spans="1:23" x14ac:dyDescent="0.25">
      <c r="A2286">
        <v>2285</v>
      </c>
      <c r="B2286" t="s">
        <v>7526</v>
      </c>
      <c r="C2286" t="s">
        <v>7527</v>
      </c>
      <c r="D2286">
        <v>60</v>
      </c>
      <c r="E2286" t="s">
        <v>58</v>
      </c>
      <c r="F2286" t="s">
        <v>71</v>
      </c>
      <c r="G2286" s="1">
        <v>44432</v>
      </c>
      <c r="H2286" t="s">
        <v>66</v>
      </c>
      <c r="I2286" t="s">
        <v>22</v>
      </c>
      <c r="J2286" s="3" t="s">
        <v>7528</v>
      </c>
      <c r="K2286" t="s">
        <v>62</v>
      </c>
      <c r="M2286" t="s">
        <v>89</v>
      </c>
      <c r="N2286" t="s">
        <v>55</v>
      </c>
      <c r="R2286" t="str">
        <f t="shared" ca="1" si="35"/>
        <v>Aisha</v>
      </c>
      <c r="S2286" t="str">
        <f>IFERROR(TEXT(DATEVALUE(LEFT(Table1[[#This Row],[Date of Purchase]],10)), "MMMM"), TEXT(Table1[[#This Row],[Date of Purchase]], "MMMM"))</f>
        <v>August</v>
      </c>
      <c r="T2286" t="str">
        <f>IF(OR(
  AND(Table1[[#This Row],[Ticket Priority]]="Critical", Table1[[#This Row],[Ticket Status]]&lt;&gt;"Closed"),
  AND(Table1[[#This Row],[Ticket Priority]]="High", Table1[[#This Row],[Ticket Status]]="Open")
), "Yes", "No")</f>
        <v>Yes</v>
      </c>
      <c r="U2286" s="4" t="str">
        <f>IF(Table1[[#This Row],[Ticket Status]]="Closed","Yes","No")</f>
        <v>No</v>
      </c>
      <c r="V2286" s="4" t="str">
        <f>IF(Table1[[#This Row],[Ticket Status]]="Pending Customer Response","Yes","No")</f>
        <v>No</v>
      </c>
      <c r="W2286" s="5">
        <f ca="1">COUNTIFS(Table1[Agent_name],Table1[[#This Row],[Agent_name]],Table1[Month],Table1[[#This Row],[Month]])/160</f>
        <v>0.86250000000000004</v>
      </c>
    </row>
    <row r="2287" spans="1:23" x14ac:dyDescent="0.25">
      <c r="A2287">
        <v>2286</v>
      </c>
      <c r="B2287" t="s">
        <v>7529</v>
      </c>
      <c r="C2287" t="s">
        <v>7530</v>
      </c>
      <c r="D2287">
        <v>65</v>
      </c>
      <c r="E2287" t="s">
        <v>29</v>
      </c>
      <c r="F2287" t="s">
        <v>92</v>
      </c>
      <c r="G2287" s="1">
        <v>43877</v>
      </c>
      <c r="H2287" t="s">
        <v>67</v>
      </c>
      <c r="I2287" t="s">
        <v>22</v>
      </c>
      <c r="J2287" s="3" t="s">
        <v>7531</v>
      </c>
      <c r="K2287" t="s">
        <v>39</v>
      </c>
      <c r="L2287" t="s">
        <v>7532</v>
      </c>
      <c r="M2287" t="s">
        <v>25</v>
      </c>
      <c r="N2287" t="s">
        <v>55</v>
      </c>
      <c r="O2287" s="2">
        <v>45078.821157407408</v>
      </c>
      <c r="P2287" s="2">
        <v>45078.305185185185</v>
      </c>
      <c r="Q2287">
        <v>4</v>
      </c>
      <c r="R2287" t="str">
        <f t="shared" ca="1" si="35"/>
        <v>Aisha</v>
      </c>
      <c r="S2287" t="str">
        <f>IFERROR(TEXT(DATEVALUE(LEFT(Table1[[#This Row],[Date of Purchase]],10)), "MMMM"), TEXT(Table1[[#This Row],[Date of Purchase]], "MMMM"))</f>
        <v>February</v>
      </c>
      <c r="T2287" t="str">
        <f>IF(OR(
  AND(Table1[[#This Row],[Ticket Priority]]="Critical", Table1[[#This Row],[Ticket Status]]&lt;&gt;"Closed"),
  AND(Table1[[#This Row],[Ticket Priority]]="High", Table1[[#This Row],[Ticket Status]]="Open")
), "Yes", "No")</f>
        <v>No</v>
      </c>
      <c r="U2287" s="4" t="str">
        <f>IF(Table1[[#This Row],[Ticket Status]]="Closed","Yes","No")</f>
        <v>Yes</v>
      </c>
      <c r="V2287" s="4" t="str">
        <f>IF(Table1[[#This Row],[Ticket Status]]="Pending Customer Response","Yes","No")</f>
        <v>No</v>
      </c>
      <c r="W2287" s="5">
        <f ca="1">COUNTIFS(Table1[Agent_name],Table1[[#This Row],[Agent_name]],Table1[Month],Table1[[#This Row],[Month]])/160</f>
        <v>0.85624999999999996</v>
      </c>
    </row>
    <row r="2288" spans="1:23" x14ac:dyDescent="0.25">
      <c r="A2288">
        <v>2287</v>
      </c>
      <c r="B2288" t="s">
        <v>7533</v>
      </c>
      <c r="C2288" t="s">
        <v>7534</v>
      </c>
      <c r="D2288">
        <v>69</v>
      </c>
      <c r="E2288" t="s">
        <v>29</v>
      </c>
      <c r="F2288" t="s">
        <v>98</v>
      </c>
      <c r="G2288" s="1">
        <v>43936</v>
      </c>
      <c r="H2288" t="s">
        <v>45</v>
      </c>
      <c r="I2288" t="s">
        <v>99</v>
      </c>
      <c r="J2288" s="3" t="s">
        <v>7535</v>
      </c>
      <c r="K2288" t="s">
        <v>62</v>
      </c>
      <c r="M2288" t="s">
        <v>25</v>
      </c>
      <c r="N2288" t="s">
        <v>55</v>
      </c>
      <c r="R2288" t="str">
        <f t="shared" ca="1" si="35"/>
        <v>Karan</v>
      </c>
      <c r="S2288" t="str">
        <f>IFERROR(TEXT(DATEVALUE(LEFT(Table1[[#This Row],[Date of Purchase]],10)), "MMMM"), TEXT(Table1[[#This Row],[Date of Purchase]], "MMMM"))</f>
        <v>April</v>
      </c>
      <c r="T2288" t="str">
        <f>IF(OR(
  AND(Table1[[#This Row],[Ticket Priority]]="Critical", Table1[[#This Row],[Ticket Status]]&lt;&gt;"Closed"),
  AND(Table1[[#This Row],[Ticket Priority]]="High", Table1[[#This Row],[Ticket Status]]="Open")
), "Yes", "No")</f>
        <v>Yes</v>
      </c>
      <c r="U2288" s="4" t="str">
        <f>IF(Table1[[#This Row],[Ticket Status]]="Closed","Yes","No")</f>
        <v>No</v>
      </c>
      <c r="V2288" s="4" t="str">
        <f>IF(Table1[[#This Row],[Ticket Status]]="Pending Customer Response","Yes","No")</f>
        <v>No</v>
      </c>
      <c r="W2288" s="5">
        <f ca="1">COUNTIFS(Table1[Agent_name],Table1[[#This Row],[Agent_name]],Table1[Month],Table1[[#This Row],[Month]])/160</f>
        <v>0.29375000000000001</v>
      </c>
    </row>
    <row r="2289" spans="1:23" x14ac:dyDescent="0.25">
      <c r="A2289">
        <v>2288</v>
      </c>
      <c r="B2289" t="s">
        <v>7536</v>
      </c>
      <c r="C2289" t="s">
        <v>7537</v>
      </c>
      <c r="D2289">
        <v>27</v>
      </c>
      <c r="E2289" t="s">
        <v>58</v>
      </c>
      <c r="F2289" t="s">
        <v>149</v>
      </c>
      <c r="G2289" s="1">
        <v>44126</v>
      </c>
      <c r="H2289" t="s">
        <v>66</v>
      </c>
      <c r="I2289" t="s">
        <v>60</v>
      </c>
      <c r="J2289" s="3" t="s">
        <v>7538</v>
      </c>
      <c r="K2289" t="s">
        <v>24</v>
      </c>
      <c r="M2289" t="s">
        <v>143</v>
      </c>
      <c r="N2289" t="s">
        <v>33</v>
      </c>
      <c r="O2289" s="2">
        <v>45078.912152777775</v>
      </c>
      <c r="R2289" t="str">
        <f t="shared" ca="1" si="35"/>
        <v>Neha</v>
      </c>
      <c r="S2289" t="str">
        <f>IFERROR(TEXT(DATEVALUE(LEFT(Table1[[#This Row],[Date of Purchase]],10)), "MMMM"), TEXT(Table1[[#This Row],[Date of Purchase]], "MMMM"))</f>
        <v>October</v>
      </c>
      <c r="T2289" t="str">
        <f>IF(OR(
  AND(Table1[[#This Row],[Ticket Priority]]="Critical", Table1[[#This Row],[Ticket Status]]&lt;&gt;"Closed"),
  AND(Table1[[#This Row],[Ticket Priority]]="High", Table1[[#This Row],[Ticket Status]]="Open")
), "Yes", "No")</f>
        <v>No</v>
      </c>
      <c r="U2289" s="4" t="str">
        <f>IF(Table1[[#This Row],[Ticket Status]]="Closed","Yes","No")</f>
        <v>No</v>
      </c>
      <c r="V2289" s="4" t="str">
        <f>IF(Table1[[#This Row],[Ticket Status]]="Pending Customer Response","Yes","No")</f>
        <v>Yes</v>
      </c>
      <c r="W2289" s="5">
        <f ca="1">COUNTIFS(Table1[Agent_name],Table1[[#This Row],[Agent_name]],Table1[Month],Table1[[#This Row],[Month]])/160</f>
        <v>0.24374999999999999</v>
      </c>
    </row>
    <row r="2290" spans="1:23" x14ac:dyDescent="0.25">
      <c r="A2290">
        <v>2289</v>
      </c>
      <c r="B2290" t="s">
        <v>7539</v>
      </c>
      <c r="C2290" t="s">
        <v>7540</v>
      </c>
      <c r="D2290">
        <v>44</v>
      </c>
      <c r="E2290" t="s">
        <v>29</v>
      </c>
      <c r="F2290" t="s">
        <v>281</v>
      </c>
      <c r="G2290" s="1">
        <v>44472</v>
      </c>
      <c r="H2290" t="s">
        <v>59</v>
      </c>
      <c r="I2290" t="s">
        <v>59</v>
      </c>
      <c r="J2290" s="3" t="s">
        <v>7541</v>
      </c>
      <c r="K2290" t="s">
        <v>24</v>
      </c>
      <c r="M2290" t="s">
        <v>41</v>
      </c>
      <c r="N2290" t="s">
        <v>26</v>
      </c>
      <c r="O2290" s="2">
        <v>45078.087858796294</v>
      </c>
      <c r="R2290" t="str">
        <f t="shared" ca="1" si="35"/>
        <v>Aisha</v>
      </c>
      <c r="S2290" t="str">
        <f>IFERROR(TEXT(DATEVALUE(LEFT(Table1[[#This Row],[Date of Purchase]],10)), "MMMM"), TEXT(Table1[[#This Row],[Date of Purchase]], "MMMM"))</f>
        <v>October</v>
      </c>
      <c r="T2290" t="str">
        <f>IF(OR(
  AND(Table1[[#This Row],[Ticket Priority]]="Critical", Table1[[#This Row],[Ticket Status]]&lt;&gt;"Closed"),
  AND(Table1[[#This Row],[Ticket Priority]]="High", Table1[[#This Row],[Ticket Status]]="Open")
), "Yes", "No")</f>
        <v>No</v>
      </c>
      <c r="U2290" s="4" t="str">
        <f>IF(Table1[[#This Row],[Ticket Status]]="Closed","Yes","No")</f>
        <v>No</v>
      </c>
      <c r="V2290" s="4" t="str">
        <f>IF(Table1[[#This Row],[Ticket Status]]="Pending Customer Response","Yes","No")</f>
        <v>Yes</v>
      </c>
      <c r="W2290" s="5">
        <f ca="1">COUNTIFS(Table1[Agent_name],Table1[[#This Row],[Agent_name]],Table1[Month],Table1[[#This Row],[Month]])/160</f>
        <v>0.85624999999999996</v>
      </c>
    </row>
    <row r="2291" spans="1:23" x14ac:dyDescent="0.25">
      <c r="A2291">
        <v>2290</v>
      </c>
      <c r="B2291" t="s">
        <v>7542</v>
      </c>
      <c r="C2291" t="s">
        <v>7543</v>
      </c>
      <c r="D2291">
        <v>54</v>
      </c>
      <c r="E2291" t="s">
        <v>29</v>
      </c>
      <c r="F2291" t="s">
        <v>20</v>
      </c>
      <c r="G2291" s="1">
        <v>44051</v>
      </c>
      <c r="H2291" t="s">
        <v>59</v>
      </c>
      <c r="I2291" t="s">
        <v>59</v>
      </c>
      <c r="J2291" s="3" t="s">
        <v>7544</v>
      </c>
      <c r="K2291" t="s">
        <v>39</v>
      </c>
      <c r="L2291" t="s">
        <v>7545</v>
      </c>
      <c r="M2291" t="s">
        <v>25</v>
      </c>
      <c r="N2291" t="s">
        <v>55</v>
      </c>
      <c r="O2291" s="2">
        <v>45078.924687500003</v>
      </c>
      <c r="P2291" s="2">
        <v>45078.548993055556</v>
      </c>
      <c r="Q2291">
        <v>2</v>
      </c>
      <c r="R2291" t="str">
        <f t="shared" ca="1" si="35"/>
        <v>Rahul</v>
      </c>
      <c r="S2291" t="str">
        <f>IFERROR(TEXT(DATEVALUE(LEFT(Table1[[#This Row],[Date of Purchase]],10)), "MMMM"), TEXT(Table1[[#This Row],[Date of Purchase]], "MMMM"))</f>
        <v>August</v>
      </c>
      <c r="T2291" t="str">
        <f>IF(OR(
  AND(Table1[[#This Row],[Ticket Priority]]="Critical", Table1[[#This Row],[Ticket Status]]&lt;&gt;"Closed"),
  AND(Table1[[#This Row],[Ticket Priority]]="High", Table1[[#This Row],[Ticket Status]]="Open")
), "Yes", "No")</f>
        <v>No</v>
      </c>
      <c r="U2291" s="4" t="str">
        <f>IF(Table1[[#This Row],[Ticket Status]]="Closed","Yes","No")</f>
        <v>Yes</v>
      </c>
      <c r="V2291" s="4" t="str">
        <f>IF(Table1[[#This Row],[Ticket Status]]="Pending Customer Response","Yes","No")</f>
        <v>No</v>
      </c>
      <c r="W2291" s="5">
        <f ca="1">COUNTIFS(Table1[Agent_name],Table1[[#This Row],[Agent_name]],Table1[Month],Table1[[#This Row],[Month]])/160</f>
        <v>0.22500000000000001</v>
      </c>
    </row>
    <row r="2292" spans="1:23" x14ac:dyDescent="0.25">
      <c r="A2292">
        <v>2291</v>
      </c>
      <c r="B2292" t="s">
        <v>7546</v>
      </c>
      <c r="C2292" t="s">
        <v>7547</v>
      </c>
      <c r="D2292">
        <v>70</v>
      </c>
      <c r="E2292" t="s">
        <v>58</v>
      </c>
      <c r="F2292" t="s">
        <v>107</v>
      </c>
      <c r="G2292" s="1">
        <v>44281</v>
      </c>
      <c r="H2292" t="s">
        <v>67</v>
      </c>
      <c r="I2292" t="s">
        <v>99</v>
      </c>
      <c r="J2292" s="3" t="s">
        <v>7548</v>
      </c>
      <c r="K2292" t="s">
        <v>62</v>
      </c>
      <c r="M2292" t="s">
        <v>143</v>
      </c>
      <c r="N2292" t="s">
        <v>55</v>
      </c>
      <c r="R2292" t="str">
        <f t="shared" ca="1" si="35"/>
        <v>Aisha</v>
      </c>
      <c r="S2292" t="str">
        <f>IFERROR(TEXT(DATEVALUE(LEFT(Table1[[#This Row],[Date of Purchase]],10)), "MMMM"), TEXT(Table1[[#This Row],[Date of Purchase]], "MMMM"))</f>
        <v>March</v>
      </c>
      <c r="T2292" t="str">
        <f>IF(OR(
  AND(Table1[[#This Row],[Ticket Priority]]="Critical", Table1[[#This Row],[Ticket Status]]&lt;&gt;"Closed"),
  AND(Table1[[#This Row],[Ticket Priority]]="High", Table1[[#This Row],[Ticket Status]]="Open")
), "Yes", "No")</f>
        <v>No</v>
      </c>
      <c r="U2292" s="4" t="str">
        <f>IF(Table1[[#This Row],[Ticket Status]]="Closed","Yes","No")</f>
        <v>No</v>
      </c>
      <c r="V2292" s="4" t="str">
        <f>IF(Table1[[#This Row],[Ticket Status]]="Pending Customer Response","Yes","No")</f>
        <v>No</v>
      </c>
      <c r="W2292" s="5">
        <f ca="1">COUNTIFS(Table1[Agent_name],Table1[[#This Row],[Agent_name]],Table1[Month],Table1[[#This Row],[Month]])/160</f>
        <v>1.0062500000000001</v>
      </c>
    </row>
    <row r="2293" spans="1:23" x14ac:dyDescent="0.25">
      <c r="A2293">
        <v>2292</v>
      </c>
      <c r="B2293" t="s">
        <v>7549</v>
      </c>
      <c r="C2293" t="s">
        <v>7550</v>
      </c>
      <c r="D2293">
        <v>65</v>
      </c>
      <c r="E2293" t="s">
        <v>19</v>
      </c>
      <c r="F2293" t="s">
        <v>149</v>
      </c>
      <c r="G2293" s="1">
        <v>43984</v>
      </c>
      <c r="H2293" t="s">
        <v>67</v>
      </c>
      <c r="I2293" t="s">
        <v>77</v>
      </c>
      <c r="J2293" s="3" t="s">
        <v>7551</v>
      </c>
      <c r="K2293" t="s">
        <v>62</v>
      </c>
      <c r="M2293" t="s">
        <v>143</v>
      </c>
      <c r="N2293" t="s">
        <v>83</v>
      </c>
      <c r="R2293" t="str">
        <f t="shared" ca="1" si="35"/>
        <v>Sara</v>
      </c>
      <c r="S2293" t="str">
        <f>IFERROR(TEXT(DATEVALUE(LEFT(Table1[[#This Row],[Date of Purchase]],10)), "MMMM"), TEXT(Table1[[#This Row],[Date of Purchase]], "MMMM"))</f>
        <v>June</v>
      </c>
      <c r="T2293" t="str">
        <f>IF(OR(
  AND(Table1[[#This Row],[Ticket Priority]]="Critical", Table1[[#This Row],[Ticket Status]]&lt;&gt;"Closed"),
  AND(Table1[[#This Row],[Ticket Priority]]="High", Table1[[#This Row],[Ticket Status]]="Open")
), "Yes", "No")</f>
        <v>No</v>
      </c>
      <c r="U2293" s="4" t="str">
        <f>IF(Table1[[#This Row],[Ticket Status]]="Closed","Yes","No")</f>
        <v>No</v>
      </c>
      <c r="V2293" s="4" t="str">
        <f>IF(Table1[[#This Row],[Ticket Status]]="Pending Customer Response","Yes","No")</f>
        <v>No</v>
      </c>
      <c r="W2293" s="5">
        <f ca="1">COUNTIFS(Table1[Agent_name],Table1[[#This Row],[Agent_name]],Table1[Month],Table1[[#This Row],[Month]])/160</f>
        <v>0.65</v>
      </c>
    </row>
    <row r="2294" spans="1:23" x14ac:dyDescent="0.25">
      <c r="A2294">
        <v>2293</v>
      </c>
      <c r="B2294" t="s">
        <v>7552</v>
      </c>
      <c r="C2294" t="s">
        <v>7553</v>
      </c>
      <c r="D2294">
        <v>48</v>
      </c>
      <c r="E2294" t="s">
        <v>29</v>
      </c>
      <c r="F2294" t="s">
        <v>157</v>
      </c>
      <c r="G2294" s="1">
        <v>44270</v>
      </c>
      <c r="H2294" t="s">
        <v>67</v>
      </c>
      <c r="I2294" t="s">
        <v>31</v>
      </c>
      <c r="J2294" s="3" t="s">
        <v>7554</v>
      </c>
      <c r="K2294" t="s">
        <v>62</v>
      </c>
      <c r="M2294" t="s">
        <v>143</v>
      </c>
      <c r="N2294" t="s">
        <v>83</v>
      </c>
      <c r="R2294" t="str">
        <f t="shared" ca="1" si="35"/>
        <v>Sara</v>
      </c>
      <c r="S2294" t="str">
        <f>IFERROR(TEXT(DATEVALUE(LEFT(Table1[[#This Row],[Date of Purchase]],10)), "MMMM"), TEXT(Table1[[#This Row],[Date of Purchase]], "MMMM"))</f>
        <v>March</v>
      </c>
      <c r="T2294" t="str">
        <f>IF(OR(
  AND(Table1[[#This Row],[Ticket Priority]]="Critical", Table1[[#This Row],[Ticket Status]]&lt;&gt;"Closed"),
  AND(Table1[[#This Row],[Ticket Priority]]="High", Table1[[#This Row],[Ticket Status]]="Open")
), "Yes", "No")</f>
        <v>No</v>
      </c>
      <c r="U2294" s="4" t="str">
        <f>IF(Table1[[#This Row],[Ticket Status]]="Closed","Yes","No")</f>
        <v>No</v>
      </c>
      <c r="V2294" s="4" t="str">
        <f>IF(Table1[[#This Row],[Ticket Status]]="Pending Customer Response","Yes","No")</f>
        <v>No</v>
      </c>
      <c r="W2294" s="5">
        <f ca="1">COUNTIFS(Table1[Agent_name],Table1[[#This Row],[Agent_name]],Table1[Month],Table1[[#This Row],[Month]])/160</f>
        <v>0.55625000000000002</v>
      </c>
    </row>
    <row r="2295" spans="1:23" x14ac:dyDescent="0.25">
      <c r="A2295">
        <v>2294</v>
      </c>
      <c r="B2295" t="s">
        <v>7555</v>
      </c>
      <c r="C2295" t="s">
        <v>7556</v>
      </c>
      <c r="D2295">
        <v>23</v>
      </c>
      <c r="E2295" t="s">
        <v>58</v>
      </c>
      <c r="F2295" t="s">
        <v>219</v>
      </c>
      <c r="G2295" s="1">
        <v>44231</v>
      </c>
      <c r="H2295" t="s">
        <v>66</v>
      </c>
      <c r="I2295" t="s">
        <v>99</v>
      </c>
      <c r="J2295" s="3" t="s">
        <v>449</v>
      </c>
      <c r="K2295" t="s">
        <v>24</v>
      </c>
      <c r="M2295" t="s">
        <v>143</v>
      </c>
      <c r="N2295" t="s">
        <v>26</v>
      </c>
      <c r="O2295" s="2">
        <v>45078.651828703703</v>
      </c>
      <c r="R2295" t="str">
        <f t="shared" ca="1" si="35"/>
        <v>Sara</v>
      </c>
      <c r="S2295" t="str">
        <f>IFERROR(TEXT(DATEVALUE(LEFT(Table1[[#This Row],[Date of Purchase]],10)), "MMMM"), TEXT(Table1[[#This Row],[Date of Purchase]], "MMMM"))</f>
        <v>February</v>
      </c>
      <c r="T2295" t="str">
        <f>IF(OR(
  AND(Table1[[#This Row],[Ticket Priority]]="Critical", Table1[[#This Row],[Ticket Status]]&lt;&gt;"Closed"),
  AND(Table1[[#This Row],[Ticket Priority]]="High", Table1[[#This Row],[Ticket Status]]="Open")
), "Yes", "No")</f>
        <v>No</v>
      </c>
      <c r="U2295" s="4" t="str">
        <f>IF(Table1[[#This Row],[Ticket Status]]="Closed","Yes","No")</f>
        <v>No</v>
      </c>
      <c r="V2295" s="4" t="str">
        <f>IF(Table1[[#This Row],[Ticket Status]]="Pending Customer Response","Yes","No")</f>
        <v>Yes</v>
      </c>
      <c r="W2295" s="5">
        <f ca="1">COUNTIFS(Table1[Agent_name],Table1[[#This Row],[Agent_name]],Table1[Month],Table1[[#This Row],[Month]])/160</f>
        <v>0.65625</v>
      </c>
    </row>
    <row r="2296" spans="1:23" x14ac:dyDescent="0.25">
      <c r="A2296">
        <v>2295</v>
      </c>
      <c r="B2296" t="s">
        <v>7557</v>
      </c>
      <c r="C2296" t="s">
        <v>7558</v>
      </c>
      <c r="D2296">
        <v>62</v>
      </c>
      <c r="E2296" t="s">
        <v>29</v>
      </c>
      <c r="F2296" t="s">
        <v>98</v>
      </c>
      <c r="G2296" s="1">
        <v>44231</v>
      </c>
      <c r="H2296" t="s">
        <v>59</v>
      </c>
      <c r="I2296" t="s">
        <v>46</v>
      </c>
      <c r="J2296" s="3" t="s">
        <v>7559</v>
      </c>
      <c r="K2296" t="s">
        <v>39</v>
      </c>
      <c r="L2296" t="s">
        <v>7560</v>
      </c>
      <c r="M2296" t="s">
        <v>89</v>
      </c>
      <c r="N2296" t="s">
        <v>55</v>
      </c>
      <c r="O2296" s="2">
        <v>45078.050451388888</v>
      </c>
      <c r="P2296" s="2">
        <v>45078.282395833332</v>
      </c>
      <c r="Q2296">
        <v>1</v>
      </c>
      <c r="R2296" t="str">
        <f t="shared" ca="1" si="35"/>
        <v>Neha</v>
      </c>
      <c r="S2296" t="str">
        <f>IFERROR(TEXT(DATEVALUE(LEFT(Table1[[#This Row],[Date of Purchase]],10)), "MMMM"), TEXT(Table1[[#This Row],[Date of Purchase]], "MMMM"))</f>
        <v>February</v>
      </c>
      <c r="T2296" t="str">
        <f>IF(OR(
  AND(Table1[[#This Row],[Ticket Priority]]="Critical", Table1[[#This Row],[Ticket Status]]&lt;&gt;"Closed"),
  AND(Table1[[#This Row],[Ticket Priority]]="High", Table1[[#This Row],[Ticket Status]]="Open")
), "Yes", "No")</f>
        <v>No</v>
      </c>
      <c r="U2296" s="4" t="str">
        <f>IF(Table1[[#This Row],[Ticket Status]]="Closed","Yes","No")</f>
        <v>Yes</v>
      </c>
      <c r="V2296" s="4" t="str">
        <f>IF(Table1[[#This Row],[Ticket Status]]="Pending Customer Response","Yes","No")</f>
        <v>No</v>
      </c>
      <c r="W2296" s="5">
        <f ca="1">COUNTIFS(Table1[Agent_name],Table1[[#This Row],[Agent_name]],Table1[Month],Table1[[#This Row],[Month]])/160</f>
        <v>0.19375000000000001</v>
      </c>
    </row>
    <row r="2297" spans="1:23" x14ac:dyDescent="0.25">
      <c r="A2297">
        <v>2296</v>
      </c>
      <c r="B2297" t="s">
        <v>7561</v>
      </c>
      <c r="C2297" t="s">
        <v>7562</v>
      </c>
      <c r="D2297">
        <v>63</v>
      </c>
      <c r="E2297" t="s">
        <v>19</v>
      </c>
      <c r="F2297" t="s">
        <v>281</v>
      </c>
      <c r="G2297" s="1">
        <v>44189</v>
      </c>
      <c r="H2297" t="s">
        <v>45</v>
      </c>
      <c r="I2297" t="s">
        <v>31</v>
      </c>
      <c r="J2297" s="3" t="s">
        <v>7563</v>
      </c>
      <c r="K2297" t="s">
        <v>62</v>
      </c>
      <c r="M2297" t="s">
        <v>143</v>
      </c>
      <c r="N2297" t="s">
        <v>26</v>
      </c>
      <c r="R2297" t="str">
        <f t="shared" ca="1" si="35"/>
        <v>Aisha</v>
      </c>
      <c r="S2297" t="str">
        <f>IFERROR(TEXT(DATEVALUE(LEFT(Table1[[#This Row],[Date of Purchase]],10)), "MMMM"), TEXT(Table1[[#This Row],[Date of Purchase]], "MMMM"))</f>
        <v>December</v>
      </c>
      <c r="T2297" t="str">
        <f>IF(OR(
  AND(Table1[[#This Row],[Ticket Priority]]="Critical", Table1[[#This Row],[Ticket Status]]&lt;&gt;"Closed"),
  AND(Table1[[#This Row],[Ticket Priority]]="High", Table1[[#This Row],[Ticket Status]]="Open")
), "Yes", "No")</f>
        <v>No</v>
      </c>
      <c r="U2297" s="4" t="str">
        <f>IF(Table1[[#This Row],[Ticket Status]]="Closed","Yes","No")</f>
        <v>No</v>
      </c>
      <c r="V2297" s="4" t="str">
        <f>IF(Table1[[#This Row],[Ticket Status]]="Pending Customer Response","Yes","No")</f>
        <v>No</v>
      </c>
      <c r="W2297" s="5">
        <f ca="1">COUNTIFS(Table1[Agent_name],Table1[[#This Row],[Agent_name]],Table1[Month],Table1[[#This Row],[Month]])/160</f>
        <v>0.91249999999999998</v>
      </c>
    </row>
    <row r="2298" spans="1:23" x14ac:dyDescent="0.25">
      <c r="A2298">
        <v>2297</v>
      </c>
      <c r="B2298" t="s">
        <v>7564</v>
      </c>
      <c r="C2298" t="s">
        <v>7565</v>
      </c>
      <c r="D2298">
        <v>48</v>
      </c>
      <c r="E2298" t="s">
        <v>29</v>
      </c>
      <c r="F2298" t="s">
        <v>219</v>
      </c>
      <c r="G2298" s="1">
        <v>44383</v>
      </c>
      <c r="H2298" t="s">
        <v>66</v>
      </c>
      <c r="I2298" t="s">
        <v>99</v>
      </c>
      <c r="J2298" s="3" t="s">
        <v>7566</v>
      </c>
      <c r="K2298" t="s">
        <v>24</v>
      </c>
      <c r="M2298" t="s">
        <v>41</v>
      </c>
      <c r="N2298" t="s">
        <v>26</v>
      </c>
      <c r="O2298" s="2">
        <v>45078.466469907406</v>
      </c>
      <c r="R2298" t="str">
        <f t="shared" ca="1" si="35"/>
        <v>Aisha</v>
      </c>
      <c r="S2298" t="str">
        <f>IFERROR(TEXT(DATEVALUE(LEFT(Table1[[#This Row],[Date of Purchase]],10)), "MMMM"), TEXT(Table1[[#This Row],[Date of Purchase]], "MMMM"))</f>
        <v>July</v>
      </c>
      <c r="T2298" t="str">
        <f>IF(OR(
  AND(Table1[[#This Row],[Ticket Priority]]="Critical", Table1[[#This Row],[Ticket Status]]&lt;&gt;"Closed"),
  AND(Table1[[#This Row],[Ticket Priority]]="High", Table1[[#This Row],[Ticket Status]]="Open")
), "Yes", "No")</f>
        <v>No</v>
      </c>
      <c r="U2298" s="4" t="str">
        <f>IF(Table1[[#This Row],[Ticket Status]]="Closed","Yes","No")</f>
        <v>No</v>
      </c>
      <c r="V2298" s="4" t="str">
        <f>IF(Table1[[#This Row],[Ticket Status]]="Pending Customer Response","Yes","No")</f>
        <v>Yes</v>
      </c>
      <c r="W2298" s="5">
        <f ca="1">COUNTIFS(Table1[Agent_name],Table1[[#This Row],[Agent_name]],Table1[Month],Table1[[#This Row],[Month]])/160</f>
        <v>0.875</v>
      </c>
    </row>
    <row r="2299" spans="1:23" x14ac:dyDescent="0.25">
      <c r="A2299">
        <v>2298</v>
      </c>
      <c r="B2299" t="s">
        <v>7567</v>
      </c>
      <c r="C2299" t="s">
        <v>7568</v>
      </c>
      <c r="D2299">
        <v>65</v>
      </c>
      <c r="E2299" t="s">
        <v>29</v>
      </c>
      <c r="F2299" t="s">
        <v>112</v>
      </c>
      <c r="G2299" s="1">
        <v>44038</v>
      </c>
      <c r="H2299" t="s">
        <v>59</v>
      </c>
      <c r="I2299" t="s">
        <v>72</v>
      </c>
      <c r="J2299" s="3" t="s">
        <v>7569</v>
      </c>
      <c r="K2299" t="s">
        <v>24</v>
      </c>
      <c r="M2299" t="s">
        <v>41</v>
      </c>
      <c r="N2299" t="s">
        <v>83</v>
      </c>
      <c r="O2299" s="2">
        <v>45078.783159722225</v>
      </c>
      <c r="R2299" t="str">
        <f t="shared" ca="1" si="35"/>
        <v>Arjun</v>
      </c>
      <c r="S2299" t="str">
        <f>IFERROR(TEXT(DATEVALUE(LEFT(Table1[[#This Row],[Date of Purchase]],10)), "MMMM"), TEXT(Table1[[#This Row],[Date of Purchase]], "MMMM"))</f>
        <v>July</v>
      </c>
      <c r="T2299" t="str">
        <f>IF(OR(
  AND(Table1[[#This Row],[Ticket Priority]]="Critical", Table1[[#This Row],[Ticket Status]]&lt;&gt;"Closed"),
  AND(Table1[[#This Row],[Ticket Priority]]="High", Table1[[#This Row],[Ticket Status]]="Open")
), "Yes", "No")</f>
        <v>No</v>
      </c>
      <c r="U2299" s="4" t="str">
        <f>IF(Table1[[#This Row],[Ticket Status]]="Closed","Yes","No")</f>
        <v>No</v>
      </c>
      <c r="V2299" s="4" t="str">
        <f>IF(Table1[[#This Row],[Ticket Status]]="Pending Customer Response","Yes","No")</f>
        <v>Yes</v>
      </c>
      <c r="W2299" s="5">
        <f ca="1">COUNTIFS(Table1[Agent_name],Table1[[#This Row],[Agent_name]],Table1[Month],Table1[[#This Row],[Month]])/160</f>
        <v>0.2</v>
      </c>
    </row>
    <row r="2300" spans="1:23" x14ac:dyDescent="0.25">
      <c r="A2300">
        <v>2299</v>
      </c>
      <c r="B2300" t="s">
        <v>7570</v>
      </c>
      <c r="C2300" t="s">
        <v>7571</v>
      </c>
      <c r="D2300">
        <v>42</v>
      </c>
      <c r="E2300" t="s">
        <v>19</v>
      </c>
      <c r="F2300" t="s">
        <v>81</v>
      </c>
      <c r="G2300" s="1">
        <v>44004</v>
      </c>
      <c r="H2300" t="s">
        <v>21</v>
      </c>
      <c r="I2300" t="s">
        <v>46</v>
      </c>
      <c r="J2300" s="3" t="s">
        <v>7572</v>
      </c>
      <c r="K2300" t="s">
        <v>24</v>
      </c>
      <c r="M2300" t="s">
        <v>25</v>
      </c>
      <c r="N2300" t="s">
        <v>83</v>
      </c>
      <c r="O2300" s="2">
        <v>45078.063738425924</v>
      </c>
      <c r="R2300" t="str">
        <f t="shared" ca="1" si="35"/>
        <v>Aisha</v>
      </c>
      <c r="S2300" t="str">
        <f>IFERROR(TEXT(DATEVALUE(LEFT(Table1[[#This Row],[Date of Purchase]],10)), "MMMM"), TEXT(Table1[[#This Row],[Date of Purchase]], "MMMM"))</f>
        <v>June</v>
      </c>
      <c r="T2300" t="str">
        <f>IF(OR(
  AND(Table1[[#This Row],[Ticket Priority]]="Critical", Table1[[#This Row],[Ticket Status]]&lt;&gt;"Closed"),
  AND(Table1[[#This Row],[Ticket Priority]]="High", Table1[[#This Row],[Ticket Status]]="Open")
), "Yes", "No")</f>
        <v>Yes</v>
      </c>
      <c r="U2300" s="4" t="str">
        <f>IF(Table1[[#This Row],[Ticket Status]]="Closed","Yes","No")</f>
        <v>No</v>
      </c>
      <c r="V2300" s="4" t="str">
        <f>IF(Table1[[#This Row],[Ticket Status]]="Pending Customer Response","Yes","No")</f>
        <v>Yes</v>
      </c>
      <c r="W2300" s="5">
        <f ca="1">COUNTIFS(Table1[Agent_name],Table1[[#This Row],[Agent_name]],Table1[Month],Table1[[#This Row],[Month]])/160</f>
        <v>0.89375000000000004</v>
      </c>
    </row>
    <row r="2301" spans="1:23" x14ac:dyDescent="0.25">
      <c r="A2301">
        <v>2300</v>
      </c>
      <c r="B2301" t="s">
        <v>7573</v>
      </c>
      <c r="C2301" t="s">
        <v>7574</v>
      </c>
      <c r="D2301">
        <v>49</v>
      </c>
      <c r="E2301" t="s">
        <v>19</v>
      </c>
      <c r="F2301" t="s">
        <v>71</v>
      </c>
      <c r="G2301" s="1">
        <v>43994</v>
      </c>
      <c r="H2301" t="s">
        <v>67</v>
      </c>
      <c r="I2301" t="s">
        <v>77</v>
      </c>
      <c r="J2301" s="3" t="s">
        <v>7575</v>
      </c>
      <c r="K2301" t="s">
        <v>24</v>
      </c>
      <c r="M2301" t="s">
        <v>143</v>
      </c>
      <c r="N2301" t="s">
        <v>83</v>
      </c>
      <c r="O2301" s="2">
        <v>45078.379733796297</v>
      </c>
      <c r="R2301" t="str">
        <f t="shared" ca="1" si="35"/>
        <v>Rahul</v>
      </c>
      <c r="S2301" t="str">
        <f>IFERROR(TEXT(DATEVALUE(LEFT(Table1[[#This Row],[Date of Purchase]],10)), "MMMM"), TEXT(Table1[[#This Row],[Date of Purchase]], "MMMM"))</f>
        <v>June</v>
      </c>
      <c r="T2301" t="str">
        <f>IF(OR(
  AND(Table1[[#This Row],[Ticket Priority]]="Critical", Table1[[#This Row],[Ticket Status]]&lt;&gt;"Closed"),
  AND(Table1[[#This Row],[Ticket Priority]]="High", Table1[[#This Row],[Ticket Status]]="Open")
), "Yes", "No")</f>
        <v>No</v>
      </c>
      <c r="U2301" s="4" t="str">
        <f>IF(Table1[[#This Row],[Ticket Status]]="Closed","Yes","No")</f>
        <v>No</v>
      </c>
      <c r="V2301" s="4" t="str">
        <f>IF(Table1[[#This Row],[Ticket Status]]="Pending Customer Response","Yes","No")</f>
        <v>Yes</v>
      </c>
      <c r="W2301" s="5">
        <f ca="1">COUNTIFS(Table1[Agent_name],Table1[[#This Row],[Agent_name]],Table1[Month],Table1[[#This Row],[Month]])/160</f>
        <v>0.22500000000000001</v>
      </c>
    </row>
    <row r="2302" spans="1:23" x14ac:dyDescent="0.25">
      <c r="A2302">
        <v>2301</v>
      </c>
      <c r="B2302" t="s">
        <v>7576</v>
      </c>
      <c r="C2302" t="s">
        <v>7577</v>
      </c>
      <c r="D2302">
        <v>34</v>
      </c>
      <c r="E2302" t="s">
        <v>58</v>
      </c>
      <c r="F2302" t="s">
        <v>129</v>
      </c>
      <c r="G2302" s="1">
        <v>43988</v>
      </c>
      <c r="H2302" t="s">
        <v>45</v>
      </c>
      <c r="I2302" t="s">
        <v>150</v>
      </c>
      <c r="J2302" s="3" t="s">
        <v>7578</v>
      </c>
      <c r="K2302" t="s">
        <v>24</v>
      </c>
      <c r="M2302" t="s">
        <v>41</v>
      </c>
      <c r="N2302" t="s">
        <v>33</v>
      </c>
      <c r="O2302" s="2">
        <v>45078.022800925923</v>
      </c>
      <c r="R2302" t="str">
        <f t="shared" ca="1" si="35"/>
        <v>Arjun</v>
      </c>
      <c r="S2302" t="str">
        <f>IFERROR(TEXT(DATEVALUE(LEFT(Table1[[#This Row],[Date of Purchase]],10)), "MMMM"), TEXT(Table1[[#This Row],[Date of Purchase]], "MMMM"))</f>
        <v>June</v>
      </c>
      <c r="T2302" t="str">
        <f>IF(OR(
  AND(Table1[[#This Row],[Ticket Priority]]="Critical", Table1[[#This Row],[Ticket Status]]&lt;&gt;"Closed"),
  AND(Table1[[#This Row],[Ticket Priority]]="High", Table1[[#This Row],[Ticket Status]]="Open")
), "Yes", "No")</f>
        <v>No</v>
      </c>
      <c r="U2302" s="4" t="str">
        <f>IF(Table1[[#This Row],[Ticket Status]]="Closed","Yes","No")</f>
        <v>No</v>
      </c>
      <c r="V2302" s="4" t="str">
        <f>IF(Table1[[#This Row],[Ticket Status]]="Pending Customer Response","Yes","No")</f>
        <v>Yes</v>
      </c>
      <c r="W2302" s="5">
        <f ca="1">COUNTIFS(Table1[Agent_name],Table1[[#This Row],[Agent_name]],Table1[Month],Table1[[#This Row],[Month]])/160</f>
        <v>0.28749999999999998</v>
      </c>
    </row>
    <row r="2303" spans="1:23" x14ac:dyDescent="0.25">
      <c r="A2303">
        <v>2302</v>
      </c>
      <c r="B2303" t="s">
        <v>7579</v>
      </c>
      <c r="C2303" t="s">
        <v>7580</v>
      </c>
      <c r="D2303">
        <v>45</v>
      </c>
      <c r="E2303" t="s">
        <v>58</v>
      </c>
      <c r="F2303" t="s">
        <v>397</v>
      </c>
      <c r="G2303" s="1">
        <v>44517</v>
      </c>
      <c r="H2303" t="s">
        <v>59</v>
      </c>
      <c r="I2303" t="s">
        <v>99</v>
      </c>
      <c r="J2303" s="3" t="s">
        <v>3174</v>
      </c>
      <c r="K2303" t="s">
        <v>62</v>
      </c>
      <c r="M2303" t="s">
        <v>25</v>
      </c>
      <c r="N2303" t="s">
        <v>83</v>
      </c>
      <c r="R2303" t="str">
        <f t="shared" ca="1" si="35"/>
        <v>Divya</v>
      </c>
      <c r="S2303" t="str">
        <f>IFERROR(TEXT(DATEVALUE(LEFT(Table1[[#This Row],[Date of Purchase]],10)), "MMMM"), TEXT(Table1[[#This Row],[Date of Purchase]], "MMMM"))</f>
        <v>November</v>
      </c>
      <c r="T2303" t="str">
        <f>IF(OR(
  AND(Table1[[#This Row],[Ticket Priority]]="Critical", Table1[[#This Row],[Ticket Status]]&lt;&gt;"Closed"),
  AND(Table1[[#This Row],[Ticket Priority]]="High", Table1[[#This Row],[Ticket Status]]="Open")
), "Yes", "No")</f>
        <v>Yes</v>
      </c>
      <c r="U2303" s="4" t="str">
        <f>IF(Table1[[#This Row],[Ticket Status]]="Closed","Yes","No")</f>
        <v>No</v>
      </c>
      <c r="V2303" s="4" t="str">
        <f>IF(Table1[[#This Row],[Ticket Status]]="Pending Customer Response","Yes","No")</f>
        <v>No</v>
      </c>
      <c r="W2303" s="5">
        <f ca="1">COUNTIFS(Table1[Agent_name],Table1[[#This Row],[Agent_name]],Table1[Month],Table1[[#This Row],[Month]])/160</f>
        <v>0.24374999999999999</v>
      </c>
    </row>
    <row r="2304" spans="1:23" x14ac:dyDescent="0.25">
      <c r="A2304">
        <v>2303</v>
      </c>
      <c r="B2304" t="s">
        <v>7581</v>
      </c>
      <c r="C2304" t="s">
        <v>7582</v>
      </c>
      <c r="D2304">
        <v>25</v>
      </c>
      <c r="E2304" t="s">
        <v>58</v>
      </c>
      <c r="F2304" t="s">
        <v>51</v>
      </c>
      <c r="G2304" s="1">
        <v>44254</v>
      </c>
      <c r="H2304" t="s">
        <v>59</v>
      </c>
      <c r="I2304" t="s">
        <v>60</v>
      </c>
      <c r="J2304" s="3" t="s">
        <v>7583</v>
      </c>
      <c r="K2304" t="s">
        <v>62</v>
      </c>
      <c r="M2304" t="s">
        <v>41</v>
      </c>
      <c r="N2304" t="s">
        <v>55</v>
      </c>
      <c r="R2304" t="str">
        <f t="shared" ca="1" si="35"/>
        <v>Ravi</v>
      </c>
      <c r="S2304" t="str">
        <f>IFERROR(TEXT(DATEVALUE(LEFT(Table1[[#This Row],[Date of Purchase]],10)), "MMMM"), TEXT(Table1[[#This Row],[Date of Purchase]], "MMMM"))</f>
        <v>February</v>
      </c>
      <c r="T2304" t="str">
        <f>IF(OR(
  AND(Table1[[#This Row],[Ticket Priority]]="Critical", Table1[[#This Row],[Ticket Status]]&lt;&gt;"Closed"),
  AND(Table1[[#This Row],[Ticket Priority]]="High", Table1[[#This Row],[Ticket Status]]="Open")
), "Yes", "No")</f>
        <v>No</v>
      </c>
      <c r="U2304" s="4" t="str">
        <f>IF(Table1[[#This Row],[Ticket Status]]="Closed","Yes","No")</f>
        <v>No</v>
      </c>
      <c r="V2304" s="4" t="str">
        <f>IF(Table1[[#This Row],[Ticket Status]]="Pending Customer Response","Yes","No")</f>
        <v>No</v>
      </c>
      <c r="W2304" s="5">
        <f ca="1">COUNTIFS(Table1[Agent_name],Table1[[#This Row],[Agent_name]],Table1[Month],Table1[[#This Row],[Month]])/160</f>
        <v>0.61250000000000004</v>
      </c>
    </row>
    <row r="2305" spans="1:23" x14ac:dyDescent="0.25">
      <c r="A2305">
        <v>2304</v>
      </c>
      <c r="B2305" t="s">
        <v>7584</v>
      </c>
      <c r="C2305" t="s">
        <v>7585</v>
      </c>
      <c r="D2305">
        <v>57</v>
      </c>
      <c r="E2305" t="s">
        <v>19</v>
      </c>
      <c r="F2305" t="s">
        <v>699</v>
      </c>
      <c r="G2305" s="1">
        <v>44304</v>
      </c>
      <c r="H2305" t="s">
        <v>67</v>
      </c>
      <c r="I2305" t="s">
        <v>177</v>
      </c>
      <c r="J2305" s="3" t="s">
        <v>7586</v>
      </c>
      <c r="K2305" t="s">
        <v>24</v>
      </c>
      <c r="M2305" t="s">
        <v>25</v>
      </c>
      <c r="N2305" t="s">
        <v>33</v>
      </c>
      <c r="O2305" s="2">
        <v>45078.058240740742</v>
      </c>
      <c r="R2305" t="str">
        <f t="shared" ca="1" si="35"/>
        <v>Rahul</v>
      </c>
      <c r="S2305" t="str">
        <f>IFERROR(TEXT(DATEVALUE(LEFT(Table1[[#This Row],[Date of Purchase]],10)), "MMMM"), TEXT(Table1[[#This Row],[Date of Purchase]], "MMMM"))</f>
        <v>April</v>
      </c>
      <c r="T2305" t="str">
        <f>IF(OR(
  AND(Table1[[#This Row],[Ticket Priority]]="Critical", Table1[[#This Row],[Ticket Status]]&lt;&gt;"Closed"),
  AND(Table1[[#This Row],[Ticket Priority]]="High", Table1[[#This Row],[Ticket Status]]="Open")
), "Yes", "No")</f>
        <v>Yes</v>
      </c>
      <c r="U2305" s="4" t="str">
        <f>IF(Table1[[#This Row],[Ticket Status]]="Closed","Yes","No")</f>
        <v>No</v>
      </c>
      <c r="V2305" s="4" t="str">
        <f>IF(Table1[[#This Row],[Ticket Status]]="Pending Customer Response","Yes","No")</f>
        <v>Yes</v>
      </c>
      <c r="W2305" s="5">
        <f ca="1">COUNTIFS(Table1[Agent_name],Table1[[#This Row],[Agent_name]],Table1[Month],Table1[[#This Row],[Month]])/160</f>
        <v>0.25</v>
      </c>
    </row>
    <row r="2306" spans="1:23" x14ac:dyDescent="0.25">
      <c r="A2306">
        <v>2305</v>
      </c>
      <c r="B2306" t="s">
        <v>7587</v>
      </c>
      <c r="C2306" t="s">
        <v>7588</v>
      </c>
      <c r="D2306">
        <v>27</v>
      </c>
      <c r="E2306" t="s">
        <v>58</v>
      </c>
      <c r="F2306" t="s">
        <v>456</v>
      </c>
      <c r="G2306" s="1">
        <v>43956</v>
      </c>
      <c r="H2306" t="s">
        <v>59</v>
      </c>
      <c r="I2306" t="s">
        <v>77</v>
      </c>
      <c r="J2306" s="3" t="s">
        <v>7589</v>
      </c>
      <c r="K2306" t="s">
        <v>62</v>
      </c>
      <c r="M2306" t="s">
        <v>143</v>
      </c>
      <c r="N2306" t="s">
        <v>55</v>
      </c>
      <c r="R2306" t="str">
        <f t="shared" ref="R2306:R2369" ca="1" si="36">CHOOSE(
RANDBETWEEN(1,20),
"Aisha","Aisha","Aisha","Aisha",
"Ravi","Ravi","Ravi",
"Sara","Sara","Sara",
"Mohit","Mohit",
"Priya","Priya",
"Arjun",
"Neha","Rahul","Divya","Karan","Meera","Sanjay"
)</f>
        <v>Aisha</v>
      </c>
      <c r="S2306" t="str">
        <f>IFERROR(TEXT(DATEVALUE(LEFT(Table1[[#This Row],[Date of Purchase]],10)), "MMMM"), TEXT(Table1[[#This Row],[Date of Purchase]], "MMMM"))</f>
        <v>May</v>
      </c>
      <c r="T2306" t="str">
        <f>IF(OR(
  AND(Table1[[#This Row],[Ticket Priority]]="Critical", Table1[[#This Row],[Ticket Status]]&lt;&gt;"Closed"),
  AND(Table1[[#This Row],[Ticket Priority]]="High", Table1[[#This Row],[Ticket Status]]="Open")
), "Yes", "No")</f>
        <v>No</v>
      </c>
      <c r="U2306" s="4" t="str">
        <f>IF(Table1[[#This Row],[Ticket Status]]="Closed","Yes","No")</f>
        <v>No</v>
      </c>
      <c r="V2306" s="4" t="str">
        <f>IF(Table1[[#This Row],[Ticket Status]]="Pending Customer Response","Yes","No")</f>
        <v>No</v>
      </c>
      <c r="W2306" s="5">
        <f ca="1">COUNTIFS(Table1[Agent_name],Table1[[#This Row],[Agent_name]],Table1[Month],Table1[[#This Row],[Month]])/160</f>
        <v>0.93125000000000002</v>
      </c>
    </row>
    <row r="2307" spans="1:23" x14ac:dyDescent="0.25">
      <c r="A2307">
        <v>2306</v>
      </c>
      <c r="B2307" t="s">
        <v>7590</v>
      </c>
      <c r="C2307" t="s">
        <v>7591</v>
      </c>
      <c r="D2307">
        <v>31</v>
      </c>
      <c r="E2307" t="s">
        <v>29</v>
      </c>
      <c r="F2307" t="s">
        <v>339</v>
      </c>
      <c r="G2307" s="1">
        <v>44083</v>
      </c>
      <c r="H2307" t="s">
        <v>59</v>
      </c>
      <c r="I2307" t="s">
        <v>22</v>
      </c>
      <c r="J2307" s="3" t="s">
        <v>7592</v>
      </c>
      <c r="K2307" t="s">
        <v>24</v>
      </c>
      <c r="M2307" t="s">
        <v>143</v>
      </c>
      <c r="N2307" t="s">
        <v>26</v>
      </c>
      <c r="O2307" s="2">
        <v>45078.588148148148</v>
      </c>
      <c r="R2307" t="str">
        <f t="shared" ca="1" si="36"/>
        <v>Karan</v>
      </c>
      <c r="S2307" t="str">
        <f>IFERROR(TEXT(DATEVALUE(LEFT(Table1[[#This Row],[Date of Purchase]],10)), "MMMM"), TEXT(Table1[[#This Row],[Date of Purchase]], "MMMM"))</f>
        <v>September</v>
      </c>
      <c r="T2307" t="str">
        <f>IF(OR(
  AND(Table1[[#This Row],[Ticket Priority]]="Critical", Table1[[#This Row],[Ticket Status]]&lt;&gt;"Closed"),
  AND(Table1[[#This Row],[Ticket Priority]]="High", Table1[[#This Row],[Ticket Status]]="Open")
), "Yes", "No")</f>
        <v>No</v>
      </c>
      <c r="U2307" s="4" t="str">
        <f>IF(Table1[[#This Row],[Ticket Status]]="Closed","Yes","No")</f>
        <v>No</v>
      </c>
      <c r="V2307" s="4" t="str">
        <f>IF(Table1[[#This Row],[Ticket Status]]="Pending Customer Response","Yes","No")</f>
        <v>Yes</v>
      </c>
      <c r="W2307" s="5">
        <f ca="1">COUNTIFS(Table1[Agent_name],Table1[[#This Row],[Agent_name]],Table1[Month],Table1[[#This Row],[Month]])/160</f>
        <v>0.24374999999999999</v>
      </c>
    </row>
    <row r="2308" spans="1:23" x14ac:dyDescent="0.25">
      <c r="A2308">
        <v>2307</v>
      </c>
      <c r="B2308" t="s">
        <v>7593</v>
      </c>
      <c r="C2308" t="s">
        <v>7594</v>
      </c>
      <c r="D2308">
        <v>19</v>
      </c>
      <c r="E2308" t="s">
        <v>29</v>
      </c>
      <c r="F2308" t="s">
        <v>117</v>
      </c>
      <c r="G2308" s="1">
        <v>43888</v>
      </c>
      <c r="H2308" t="s">
        <v>67</v>
      </c>
      <c r="I2308" t="s">
        <v>93</v>
      </c>
      <c r="J2308" s="3" t="s">
        <v>7595</v>
      </c>
      <c r="K2308" t="s">
        <v>39</v>
      </c>
      <c r="L2308" t="s">
        <v>7596</v>
      </c>
      <c r="M2308" t="s">
        <v>25</v>
      </c>
      <c r="N2308" t="s">
        <v>55</v>
      </c>
      <c r="O2308" s="2">
        <v>45078.483298611114</v>
      </c>
      <c r="P2308" s="2">
        <v>45078.322881944441</v>
      </c>
      <c r="Q2308">
        <v>3</v>
      </c>
      <c r="R2308" t="str">
        <f t="shared" ca="1" si="36"/>
        <v>Divya</v>
      </c>
      <c r="S2308" t="str">
        <f>IFERROR(TEXT(DATEVALUE(LEFT(Table1[[#This Row],[Date of Purchase]],10)), "MMMM"), TEXT(Table1[[#This Row],[Date of Purchase]], "MMMM"))</f>
        <v>February</v>
      </c>
      <c r="T2308" t="str">
        <f>IF(OR(
  AND(Table1[[#This Row],[Ticket Priority]]="Critical", Table1[[#This Row],[Ticket Status]]&lt;&gt;"Closed"),
  AND(Table1[[#This Row],[Ticket Priority]]="High", Table1[[#This Row],[Ticket Status]]="Open")
), "Yes", "No")</f>
        <v>No</v>
      </c>
      <c r="U2308" s="4" t="str">
        <f>IF(Table1[[#This Row],[Ticket Status]]="Closed","Yes","No")</f>
        <v>Yes</v>
      </c>
      <c r="V2308" s="4" t="str">
        <f>IF(Table1[[#This Row],[Ticket Status]]="Pending Customer Response","Yes","No")</f>
        <v>No</v>
      </c>
      <c r="W2308" s="5">
        <f ca="1">COUNTIFS(Table1[Agent_name],Table1[[#This Row],[Agent_name]],Table1[Month],Table1[[#This Row],[Month]])/160</f>
        <v>0.25624999999999998</v>
      </c>
    </row>
    <row r="2309" spans="1:23" x14ac:dyDescent="0.25">
      <c r="A2309">
        <v>2308</v>
      </c>
      <c r="B2309" t="s">
        <v>7597</v>
      </c>
      <c r="C2309" t="s">
        <v>7598</v>
      </c>
      <c r="D2309">
        <v>27</v>
      </c>
      <c r="E2309" t="s">
        <v>58</v>
      </c>
      <c r="F2309" t="s">
        <v>65</v>
      </c>
      <c r="G2309" s="1">
        <v>44218</v>
      </c>
      <c r="H2309" t="s">
        <v>21</v>
      </c>
      <c r="I2309" t="s">
        <v>37</v>
      </c>
      <c r="J2309" s="3" t="s">
        <v>7599</v>
      </c>
      <c r="K2309" t="s">
        <v>62</v>
      </c>
      <c r="M2309" t="s">
        <v>143</v>
      </c>
      <c r="N2309" t="s">
        <v>33</v>
      </c>
      <c r="R2309" t="str">
        <f t="shared" ca="1" si="36"/>
        <v>Priya</v>
      </c>
      <c r="S2309" t="str">
        <f>IFERROR(TEXT(DATEVALUE(LEFT(Table1[[#This Row],[Date of Purchase]],10)), "MMMM"), TEXT(Table1[[#This Row],[Date of Purchase]], "MMMM"))</f>
        <v>January</v>
      </c>
      <c r="T2309" t="str">
        <f>IF(OR(
  AND(Table1[[#This Row],[Ticket Priority]]="Critical", Table1[[#This Row],[Ticket Status]]&lt;&gt;"Closed"),
  AND(Table1[[#This Row],[Ticket Priority]]="High", Table1[[#This Row],[Ticket Status]]="Open")
), "Yes", "No")</f>
        <v>No</v>
      </c>
      <c r="U2309" s="4" t="str">
        <f>IF(Table1[[#This Row],[Ticket Status]]="Closed","Yes","No")</f>
        <v>No</v>
      </c>
      <c r="V2309" s="4" t="str">
        <f>IF(Table1[[#This Row],[Ticket Status]]="Pending Customer Response","Yes","No")</f>
        <v>No</v>
      </c>
      <c r="W2309" s="5">
        <f ca="1">COUNTIFS(Table1[Agent_name],Table1[[#This Row],[Agent_name]],Table1[Month],Table1[[#This Row],[Month]])/160</f>
        <v>0.51875000000000004</v>
      </c>
    </row>
    <row r="2310" spans="1:23" x14ac:dyDescent="0.25">
      <c r="A2310">
        <v>2309</v>
      </c>
      <c r="B2310" t="s">
        <v>7600</v>
      </c>
      <c r="C2310" t="s">
        <v>7601</v>
      </c>
      <c r="D2310">
        <v>27</v>
      </c>
      <c r="E2310" t="s">
        <v>58</v>
      </c>
      <c r="F2310" t="s">
        <v>339</v>
      </c>
      <c r="G2310" s="1">
        <v>44031</v>
      </c>
      <c r="H2310" t="s">
        <v>45</v>
      </c>
      <c r="I2310" t="s">
        <v>99</v>
      </c>
      <c r="J2310" s="3" t="s">
        <v>7602</v>
      </c>
      <c r="K2310" t="s">
        <v>62</v>
      </c>
      <c r="M2310" t="s">
        <v>89</v>
      </c>
      <c r="N2310" t="s">
        <v>83</v>
      </c>
      <c r="R2310" t="str">
        <f t="shared" ca="1" si="36"/>
        <v>Aisha</v>
      </c>
      <c r="S2310" t="str">
        <f>IFERROR(TEXT(DATEVALUE(LEFT(Table1[[#This Row],[Date of Purchase]],10)), "MMMM"), TEXT(Table1[[#This Row],[Date of Purchase]], "MMMM"))</f>
        <v>July</v>
      </c>
      <c r="T2310" t="str">
        <f>IF(OR(
  AND(Table1[[#This Row],[Ticket Priority]]="Critical", Table1[[#This Row],[Ticket Status]]&lt;&gt;"Closed"),
  AND(Table1[[#This Row],[Ticket Priority]]="High", Table1[[#This Row],[Ticket Status]]="Open")
), "Yes", "No")</f>
        <v>Yes</v>
      </c>
      <c r="U2310" s="4" t="str">
        <f>IF(Table1[[#This Row],[Ticket Status]]="Closed","Yes","No")</f>
        <v>No</v>
      </c>
      <c r="V2310" s="4" t="str">
        <f>IF(Table1[[#This Row],[Ticket Status]]="Pending Customer Response","Yes","No")</f>
        <v>No</v>
      </c>
      <c r="W2310" s="5">
        <f ca="1">COUNTIFS(Table1[Agent_name],Table1[[#This Row],[Agent_name]],Table1[Month],Table1[[#This Row],[Month]])/160</f>
        <v>0.875</v>
      </c>
    </row>
    <row r="2311" spans="1:23" x14ac:dyDescent="0.25">
      <c r="A2311">
        <v>2310</v>
      </c>
      <c r="B2311" t="s">
        <v>7603</v>
      </c>
      <c r="C2311" t="s">
        <v>7604</v>
      </c>
      <c r="D2311">
        <v>38</v>
      </c>
      <c r="E2311" t="s">
        <v>29</v>
      </c>
      <c r="F2311" t="s">
        <v>655</v>
      </c>
      <c r="G2311" s="1">
        <v>44187</v>
      </c>
      <c r="H2311" t="s">
        <v>45</v>
      </c>
      <c r="I2311" t="s">
        <v>22</v>
      </c>
      <c r="J2311" s="3" t="s">
        <v>7605</v>
      </c>
      <c r="K2311" t="s">
        <v>24</v>
      </c>
      <c r="M2311" t="s">
        <v>89</v>
      </c>
      <c r="N2311" t="s">
        <v>83</v>
      </c>
      <c r="O2311" s="2">
        <v>45078.663217592592</v>
      </c>
      <c r="R2311" t="str">
        <f t="shared" ca="1" si="36"/>
        <v>Mohit</v>
      </c>
      <c r="S2311" t="str">
        <f>IFERROR(TEXT(DATEVALUE(LEFT(Table1[[#This Row],[Date of Purchase]],10)), "MMMM"), TEXT(Table1[[#This Row],[Date of Purchase]], "MMMM"))</f>
        <v>December</v>
      </c>
      <c r="T2311" t="str">
        <f>IF(OR(
  AND(Table1[[#This Row],[Ticket Priority]]="Critical", Table1[[#This Row],[Ticket Status]]&lt;&gt;"Closed"),
  AND(Table1[[#This Row],[Ticket Priority]]="High", Table1[[#This Row],[Ticket Status]]="Open")
), "Yes", "No")</f>
        <v>No</v>
      </c>
      <c r="U2311" s="4" t="str">
        <f>IF(Table1[[#This Row],[Ticket Status]]="Closed","Yes","No")</f>
        <v>No</v>
      </c>
      <c r="V2311" s="4" t="str">
        <f>IF(Table1[[#This Row],[Ticket Status]]="Pending Customer Response","Yes","No")</f>
        <v>Yes</v>
      </c>
      <c r="W2311" s="5">
        <f ca="1">COUNTIFS(Table1[Agent_name],Table1[[#This Row],[Agent_name]],Table1[Month],Table1[[#This Row],[Month]])/160</f>
        <v>0.44374999999999998</v>
      </c>
    </row>
    <row r="2312" spans="1:23" x14ac:dyDescent="0.25">
      <c r="A2312">
        <v>2311</v>
      </c>
      <c r="B2312" t="s">
        <v>7606</v>
      </c>
      <c r="C2312" t="s">
        <v>7607</v>
      </c>
      <c r="D2312">
        <v>66</v>
      </c>
      <c r="E2312" t="s">
        <v>19</v>
      </c>
      <c r="F2312" t="s">
        <v>339</v>
      </c>
      <c r="G2312" s="1">
        <v>44031</v>
      </c>
      <c r="H2312" t="s">
        <v>59</v>
      </c>
      <c r="I2312" t="s">
        <v>52</v>
      </c>
      <c r="J2312" s="3" t="s">
        <v>7608</v>
      </c>
      <c r="K2312" t="s">
        <v>24</v>
      </c>
      <c r="M2312" t="s">
        <v>25</v>
      </c>
      <c r="N2312" t="s">
        <v>26</v>
      </c>
      <c r="O2312" s="2">
        <v>45078.426423611112</v>
      </c>
      <c r="R2312" t="str">
        <f t="shared" ca="1" si="36"/>
        <v>Karan</v>
      </c>
      <c r="S2312" t="str">
        <f>IFERROR(TEXT(DATEVALUE(LEFT(Table1[[#This Row],[Date of Purchase]],10)), "MMMM"), TEXT(Table1[[#This Row],[Date of Purchase]], "MMMM"))</f>
        <v>July</v>
      </c>
      <c r="T2312" t="str">
        <f>IF(OR(
  AND(Table1[[#This Row],[Ticket Priority]]="Critical", Table1[[#This Row],[Ticket Status]]&lt;&gt;"Closed"),
  AND(Table1[[#This Row],[Ticket Priority]]="High", Table1[[#This Row],[Ticket Status]]="Open")
), "Yes", "No")</f>
        <v>Yes</v>
      </c>
      <c r="U2312" s="4" t="str">
        <f>IF(Table1[[#This Row],[Ticket Status]]="Closed","Yes","No")</f>
        <v>No</v>
      </c>
      <c r="V2312" s="4" t="str">
        <f>IF(Table1[[#This Row],[Ticket Status]]="Pending Customer Response","Yes","No")</f>
        <v>Yes</v>
      </c>
      <c r="W2312" s="5">
        <f ca="1">COUNTIFS(Table1[Agent_name],Table1[[#This Row],[Agent_name]],Table1[Month],Table1[[#This Row],[Month]])/160</f>
        <v>0.21249999999999999</v>
      </c>
    </row>
    <row r="2313" spans="1:23" x14ac:dyDescent="0.25">
      <c r="A2313">
        <v>2312</v>
      </c>
      <c r="B2313" t="s">
        <v>7609</v>
      </c>
      <c r="C2313" t="s">
        <v>7610</v>
      </c>
      <c r="D2313">
        <v>35</v>
      </c>
      <c r="E2313" t="s">
        <v>58</v>
      </c>
      <c r="F2313" t="s">
        <v>103</v>
      </c>
      <c r="G2313" s="1">
        <v>44030</v>
      </c>
      <c r="H2313" t="s">
        <v>67</v>
      </c>
      <c r="I2313" t="s">
        <v>177</v>
      </c>
      <c r="J2313" s="3" t="s">
        <v>7611</v>
      </c>
      <c r="K2313" t="s">
        <v>39</v>
      </c>
      <c r="L2313" t="s">
        <v>7612</v>
      </c>
      <c r="M2313" t="s">
        <v>89</v>
      </c>
      <c r="N2313" t="s">
        <v>83</v>
      </c>
      <c r="O2313" s="2">
        <v>45078.070196759261</v>
      </c>
      <c r="P2313" s="2">
        <v>45078.835474537038</v>
      </c>
      <c r="Q2313">
        <v>1</v>
      </c>
      <c r="R2313" t="str">
        <f t="shared" ca="1" si="36"/>
        <v>Ravi</v>
      </c>
      <c r="S2313" t="str">
        <f>IFERROR(TEXT(DATEVALUE(LEFT(Table1[[#This Row],[Date of Purchase]],10)), "MMMM"), TEXT(Table1[[#This Row],[Date of Purchase]], "MMMM"))</f>
        <v>July</v>
      </c>
      <c r="T2313" t="str">
        <f>IF(OR(
  AND(Table1[[#This Row],[Ticket Priority]]="Critical", Table1[[#This Row],[Ticket Status]]&lt;&gt;"Closed"),
  AND(Table1[[#This Row],[Ticket Priority]]="High", Table1[[#This Row],[Ticket Status]]="Open")
), "Yes", "No")</f>
        <v>No</v>
      </c>
      <c r="U2313" s="4" t="str">
        <f>IF(Table1[[#This Row],[Ticket Status]]="Closed","Yes","No")</f>
        <v>Yes</v>
      </c>
      <c r="V2313" s="4" t="str">
        <f>IF(Table1[[#This Row],[Ticket Status]]="Pending Customer Response","Yes","No")</f>
        <v>No</v>
      </c>
      <c r="W2313" s="5">
        <f ca="1">COUNTIFS(Table1[Agent_name],Table1[[#This Row],[Agent_name]],Table1[Month],Table1[[#This Row],[Month]])/160</f>
        <v>0.66249999999999998</v>
      </c>
    </row>
    <row r="2314" spans="1:23" x14ac:dyDescent="0.25">
      <c r="A2314">
        <v>2313</v>
      </c>
      <c r="B2314" t="s">
        <v>7613</v>
      </c>
      <c r="C2314" t="s">
        <v>7614</v>
      </c>
      <c r="D2314">
        <v>50</v>
      </c>
      <c r="E2314" t="s">
        <v>19</v>
      </c>
      <c r="F2314" t="s">
        <v>103</v>
      </c>
      <c r="G2314" s="1">
        <v>44079</v>
      </c>
      <c r="H2314" t="s">
        <v>66</v>
      </c>
      <c r="I2314" t="s">
        <v>59</v>
      </c>
      <c r="J2314" s="3" t="s">
        <v>7615</v>
      </c>
      <c r="K2314" t="s">
        <v>24</v>
      </c>
      <c r="M2314" t="s">
        <v>143</v>
      </c>
      <c r="N2314" t="s">
        <v>83</v>
      </c>
      <c r="O2314" s="2">
        <v>45078.928541666668</v>
      </c>
      <c r="R2314" t="str">
        <f t="shared" ca="1" si="36"/>
        <v>Aisha</v>
      </c>
      <c r="S2314" t="str">
        <f>IFERROR(TEXT(DATEVALUE(LEFT(Table1[[#This Row],[Date of Purchase]],10)), "MMMM"), TEXT(Table1[[#This Row],[Date of Purchase]], "MMMM"))</f>
        <v>September</v>
      </c>
      <c r="T2314" t="str">
        <f>IF(OR(
  AND(Table1[[#This Row],[Ticket Priority]]="Critical", Table1[[#This Row],[Ticket Status]]&lt;&gt;"Closed"),
  AND(Table1[[#This Row],[Ticket Priority]]="High", Table1[[#This Row],[Ticket Status]]="Open")
), "Yes", "No")</f>
        <v>No</v>
      </c>
      <c r="U2314" s="4" t="str">
        <f>IF(Table1[[#This Row],[Ticket Status]]="Closed","Yes","No")</f>
        <v>No</v>
      </c>
      <c r="V2314" s="4" t="str">
        <f>IF(Table1[[#This Row],[Ticket Status]]="Pending Customer Response","Yes","No")</f>
        <v>Yes</v>
      </c>
      <c r="W2314" s="5">
        <f ca="1">COUNTIFS(Table1[Agent_name],Table1[[#This Row],[Agent_name]],Table1[Month],Table1[[#This Row],[Month]])/160</f>
        <v>0.86250000000000004</v>
      </c>
    </row>
    <row r="2315" spans="1:23" x14ac:dyDescent="0.25">
      <c r="A2315">
        <v>2314</v>
      </c>
      <c r="B2315" t="s">
        <v>7616</v>
      </c>
      <c r="C2315" t="s">
        <v>7617</v>
      </c>
      <c r="D2315">
        <v>49</v>
      </c>
      <c r="E2315" t="s">
        <v>58</v>
      </c>
      <c r="F2315" t="s">
        <v>397</v>
      </c>
      <c r="G2315" s="1">
        <v>44201</v>
      </c>
      <c r="H2315" t="s">
        <v>59</v>
      </c>
      <c r="I2315" t="s">
        <v>99</v>
      </c>
      <c r="J2315" s="3" t="s">
        <v>7618</v>
      </c>
      <c r="K2315" t="s">
        <v>39</v>
      </c>
      <c r="L2315" t="s">
        <v>7619</v>
      </c>
      <c r="M2315" t="s">
        <v>89</v>
      </c>
      <c r="N2315" t="s">
        <v>83</v>
      </c>
      <c r="O2315" s="2">
        <v>45078.79173611111</v>
      </c>
      <c r="P2315" s="2">
        <v>45077.994513888887</v>
      </c>
      <c r="Q2315">
        <v>3</v>
      </c>
      <c r="R2315" t="str">
        <f t="shared" ca="1" si="36"/>
        <v>Neha</v>
      </c>
      <c r="S2315" t="str">
        <f>IFERROR(TEXT(DATEVALUE(LEFT(Table1[[#This Row],[Date of Purchase]],10)), "MMMM"), TEXT(Table1[[#This Row],[Date of Purchase]], "MMMM"))</f>
        <v>January</v>
      </c>
      <c r="T2315" t="str">
        <f>IF(OR(
  AND(Table1[[#This Row],[Ticket Priority]]="Critical", Table1[[#This Row],[Ticket Status]]&lt;&gt;"Closed"),
  AND(Table1[[#This Row],[Ticket Priority]]="High", Table1[[#This Row],[Ticket Status]]="Open")
), "Yes", "No")</f>
        <v>No</v>
      </c>
      <c r="U2315" s="4" t="str">
        <f>IF(Table1[[#This Row],[Ticket Status]]="Closed","Yes","No")</f>
        <v>Yes</v>
      </c>
      <c r="V2315" s="4" t="str">
        <f>IF(Table1[[#This Row],[Ticket Status]]="Pending Customer Response","Yes","No")</f>
        <v>No</v>
      </c>
      <c r="W2315" s="5">
        <f ca="1">COUNTIFS(Table1[Agent_name],Table1[[#This Row],[Agent_name]],Table1[Month],Table1[[#This Row],[Month]])/160</f>
        <v>0.21875</v>
      </c>
    </row>
    <row r="2316" spans="1:23" x14ac:dyDescent="0.25">
      <c r="A2316">
        <v>2315</v>
      </c>
      <c r="B2316" t="s">
        <v>7620</v>
      </c>
      <c r="C2316" t="s">
        <v>7621</v>
      </c>
      <c r="D2316">
        <v>41</v>
      </c>
      <c r="E2316" t="s">
        <v>29</v>
      </c>
      <c r="F2316" t="s">
        <v>249</v>
      </c>
      <c r="G2316" s="1">
        <v>43835</v>
      </c>
      <c r="H2316" t="s">
        <v>21</v>
      </c>
      <c r="I2316" t="s">
        <v>60</v>
      </c>
      <c r="J2316" s="3" t="s">
        <v>7622</v>
      </c>
      <c r="K2316" t="s">
        <v>39</v>
      </c>
      <c r="L2316" t="s">
        <v>7623</v>
      </c>
      <c r="M2316" t="s">
        <v>89</v>
      </c>
      <c r="N2316" t="s">
        <v>26</v>
      </c>
      <c r="O2316" s="2">
        <v>45077.96675925926</v>
      </c>
      <c r="P2316" s="2">
        <v>45078.319537037038</v>
      </c>
      <c r="Q2316">
        <v>1</v>
      </c>
      <c r="R2316" t="str">
        <f t="shared" ca="1" si="36"/>
        <v>Karan</v>
      </c>
      <c r="S2316" t="str">
        <f>IFERROR(TEXT(DATEVALUE(LEFT(Table1[[#This Row],[Date of Purchase]],10)), "MMMM"), TEXT(Table1[[#This Row],[Date of Purchase]], "MMMM"))</f>
        <v>January</v>
      </c>
      <c r="T2316" t="str">
        <f>IF(OR(
  AND(Table1[[#This Row],[Ticket Priority]]="Critical", Table1[[#This Row],[Ticket Status]]&lt;&gt;"Closed"),
  AND(Table1[[#This Row],[Ticket Priority]]="High", Table1[[#This Row],[Ticket Status]]="Open")
), "Yes", "No")</f>
        <v>No</v>
      </c>
      <c r="U2316" s="4" t="str">
        <f>IF(Table1[[#This Row],[Ticket Status]]="Closed","Yes","No")</f>
        <v>Yes</v>
      </c>
      <c r="V2316" s="4" t="str">
        <f>IF(Table1[[#This Row],[Ticket Status]]="Pending Customer Response","Yes","No")</f>
        <v>No</v>
      </c>
      <c r="W2316" s="5">
        <f ca="1">COUNTIFS(Table1[Agent_name],Table1[[#This Row],[Agent_name]],Table1[Month],Table1[[#This Row],[Month]])/160</f>
        <v>0.21249999999999999</v>
      </c>
    </row>
    <row r="2317" spans="1:23" x14ac:dyDescent="0.25">
      <c r="A2317">
        <v>2316</v>
      </c>
      <c r="B2317" t="s">
        <v>7624</v>
      </c>
      <c r="C2317" t="s">
        <v>7625</v>
      </c>
      <c r="D2317">
        <v>45</v>
      </c>
      <c r="E2317" t="s">
        <v>58</v>
      </c>
      <c r="F2317" t="s">
        <v>44</v>
      </c>
      <c r="G2317" s="1">
        <v>43917</v>
      </c>
      <c r="H2317" t="s">
        <v>67</v>
      </c>
      <c r="I2317" t="s">
        <v>37</v>
      </c>
      <c r="J2317" s="3" t="s">
        <v>7626</v>
      </c>
      <c r="K2317" t="s">
        <v>24</v>
      </c>
      <c r="M2317" t="s">
        <v>25</v>
      </c>
      <c r="N2317" t="s">
        <v>55</v>
      </c>
      <c r="O2317" s="2">
        <v>45077.953576388885</v>
      </c>
      <c r="R2317" t="str">
        <f t="shared" ca="1" si="36"/>
        <v>Rahul</v>
      </c>
      <c r="S2317" t="str">
        <f>IFERROR(TEXT(DATEVALUE(LEFT(Table1[[#This Row],[Date of Purchase]],10)), "MMMM"), TEXT(Table1[[#This Row],[Date of Purchase]], "MMMM"))</f>
        <v>March</v>
      </c>
      <c r="T2317" t="str">
        <f>IF(OR(
  AND(Table1[[#This Row],[Ticket Priority]]="Critical", Table1[[#This Row],[Ticket Status]]&lt;&gt;"Closed"),
  AND(Table1[[#This Row],[Ticket Priority]]="High", Table1[[#This Row],[Ticket Status]]="Open")
), "Yes", "No")</f>
        <v>Yes</v>
      </c>
      <c r="U2317" s="4" t="str">
        <f>IF(Table1[[#This Row],[Ticket Status]]="Closed","Yes","No")</f>
        <v>No</v>
      </c>
      <c r="V2317" s="4" t="str">
        <f>IF(Table1[[#This Row],[Ticket Status]]="Pending Customer Response","Yes","No")</f>
        <v>Yes</v>
      </c>
      <c r="W2317" s="5">
        <f ca="1">COUNTIFS(Table1[Agent_name],Table1[[#This Row],[Agent_name]],Table1[Month],Table1[[#This Row],[Month]])/160</f>
        <v>0.19375000000000001</v>
      </c>
    </row>
    <row r="2318" spans="1:23" x14ac:dyDescent="0.25">
      <c r="A2318">
        <v>2317</v>
      </c>
      <c r="B2318" t="s">
        <v>7627</v>
      </c>
      <c r="C2318" t="s">
        <v>7628</v>
      </c>
      <c r="D2318">
        <v>40</v>
      </c>
      <c r="E2318" t="s">
        <v>29</v>
      </c>
      <c r="F2318" t="s">
        <v>219</v>
      </c>
      <c r="G2318" s="1">
        <v>43926</v>
      </c>
      <c r="H2318" t="s">
        <v>45</v>
      </c>
      <c r="I2318" t="s">
        <v>46</v>
      </c>
      <c r="J2318" s="3" t="s">
        <v>7629</v>
      </c>
      <c r="K2318" t="s">
        <v>24</v>
      </c>
      <c r="M2318" t="s">
        <v>25</v>
      </c>
      <c r="N2318" t="s">
        <v>83</v>
      </c>
      <c r="O2318" s="2">
        <v>45078.513310185182</v>
      </c>
      <c r="R2318" t="str">
        <f t="shared" ca="1" si="36"/>
        <v>Rahul</v>
      </c>
      <c r="S2318" t="str">
        <f>IFERROR(TEXT(DATEVALUE(LEFT(Table1[[#This Row],[Date of Purchase]],10)), "MMMM"), TEXT(Table1[[#This Row],[Date of Purchase]], "MMMM"))</f>
        <v>April</v>
      </c>
      <c r="T2318" t="str">
        <f>IF(OR(
  AND(Table1[[#This Row],[Ticket Priority]]="Critical", Table1[[#This Row],[Ticket Status]]&lt;&gt;"Closed"),
  AND(Table1[[#This Row],[Ticket Priority]]="High", Table1[[#This Row],[Ticket Status]]="Open")
), "Yes", "No")</f>
        <v>Yes</v>
      </c>
      <c r="U2318" s="4" t="str">
        <f>IF(Table1[[#This Row],[Ticket Status]]="Closed","Yes","No")</f>
        <v>No</v>
      </c>
      <c r="V2318" s="4" t="str">
        <f>IF(Table1[[#This Row],[Ticket Status]]="Pending Customer Response","Yes","No")</f>
        <v>Yes</v>
      </c>
      <c r="W2318" s="5">
        <f ca="1">COUNTIFS(Table1[Agent_name],Table1[[#This Row],[Agent_name]],Table1[Month],Table1[[#This Row],[Month]])/160</f>
        <v>0.25</v>
      </c>
    </row>
    <row r="2319" spans="1:23" x14ac:dyDescent="0.25">
      <c r="A2319">
        <v>2318</v>
      </c>
      <c r="B2319" t="s">
        <v>7630</v>
      </c>
      <c r="C2319" t="s">
        <v>7631</v>
      </c>
      <c r="D2319">
        <v>62</v>
      </c>
      <c r="E2319" t="s">
        <v>19</v>
      </c>
      <c r="F2319" t="s">
        <v>655</v>
      </c>
      <c r="G2319" s="1">
        <v>44132</v>
      </c>
      <c r="H2319" t="s">
        <v>59</v>
      </c>
      <c r="I2319" t="s">
        <v>52</v>
      </c>
      <c r="J2319" s="3" t="s">
        <v>7632</v>
      </c>
      <c r="K2319" t="s">
        <v>62</v>
      </c>
      <c r="M2319" t="s">
        <v>41</v>
      </c>
      <c r="N2319" t="s">
        <v>33</v>
      </c>
      <c r="R2319" t="str">
        <f t="shared" ca="1" si="36"/>
        <v>Sara</v>
      </c>
      <c r="S2319" t="str">
        <f>IFERROR(TEXT(DATEVALUE(LEFT(Table1[[#This Row],[Date of Purchase]],10)), "MMMM"), TEXT(Table1[[#This Row],[Date of Purchase]], "MMMM"))</f>
        <v>October</v>
      </c>
      <c r="T2319" t="str">
        <f>IF(OR(
  AND(Table1[[#This Row],[Ticket Priority]]="Critical", Table1[[#This Row],[Ticket Status]]&lt;&gt;"Closed"),
  AND(Table1[[#This Row],[Ticket Priority]]="High", Table1[[#This Row],[Ticket Status]]="Open")
), "Yes", "No")</f>
        <v>No</v>
      </c>
      <c r="U2319" s="4" t="str">
        <f>IF(Table1[[#This Row],[Ticket Status]]="Closed","Yes","No")</f>
        <v>No</v>
      </c>
      <c r="V2319" s="4" t="str">
        <f>IF(Table1[[#This Row],[Ticket Status]]="Pending Customer Response","Yes","No")</f>
        <v>No</v>
      </c>
      <c r="W2319" s="5">
        <f ca="1">COUNTIFS(Table1[Agent_name],Table1[[#This Row],[Agent_name]],Table1[Month],Table1[[#This Row],[Month]])/160</f>
        <v>0.66874999999999996</v>
      </c>
    </row>
    <row r="2320" spans="1:23" x14ac:dyDescent="0.25">
      <c r="A2320">
        <v>2319</v>
      </c>
      <c r="B2320" t="s">
        <v>7633</v>
      </c>
      <c r="C2320" t="s">
        <v>1968</v>
      </c>
      <c r="D2320">
        <v>41</v>
      </c>
      <c r="E2320" t="s">
        <v>58</v>
      </c>
      <c r="F2320" t="s">
        <v>117</v>
      </c>
      <c r="G2320" s="1">
        <v>44045</v>
      </c>
      <c r="H2320" t="s">
        <v>66</v>
      </c>
      <c r="I2320" t="s">
        <v>46</v>
      </c>
      <c r="J2320" s="3" t="s">
        <v>7634</v>
      </c>
      <c r="K2320" t="s">
        <v>62</v>
      </c>
      <c r="M2320" t="s">
        <v>143</v>
      </c>
      <c r="N2320" t="s">
        <v>83</v>
      </c>
      <c r="R2320" t="str">
        <f t="shared" ca="1" si="36"/>
        <v>Karan</v>
      </c>
      <c r="S2320" t="str">
        <f>IFERROR(TEXT(DATEVALUE(LEFT(Table1[[#This Row],[Date of Purchase]],10)), "MMMM"), TEXT(Table1[[#This Row],[Date of Purchase]], "MMMM"))</f>
        <v>August</v>
      </c>
      <c r="T2320" t="str">
        <f>IF(OR(
  AND(Table1[[#This Row],[Ticket Priority]]="Critical", Table1[[#This Row],[Ticket Status]]&lt;&gt;"Closed"),
  AND(Table1[[#This Row],[Ticket Priority]]="High", Table1[[#This Row],[Ticket Status]]="Open")
), "Yes", "No")</f>
        <v>No</v>
      </c>
      <c r="U2320" s="4" t="str">
        <f>IF(Table1[[#This Row],[Ticket Status]]="Closed","Yes","No")</f>
        <v>No</v>
      </c>
      <c r="V2320" s="4" t="str">
        <f>IF(Table1[[#This Row],[Ticket Status]]="Pending Customer Response","Yes","No")</f>
        <v>No</v>
      </c>
      <c r="W2320" s="5">
        <f ca="1">COUNTIFS(Table1[Agent_name],Table1[[#This Row],[Agent_name]],Table1[Month],Table1[[#This Row],[Month]])/160</f>
        <v>0.21875</v>
      </c>
    </row>
    <row r="2321" spans="1:23" x14ac:dyDescent="0.25">
      <c r="A2321">
        <v>2320</v>
      </c>
      <c r="B2321" t="s">
        <v>7635</v>
      </c>
      <c r="C2321" t="s">
        <v>7636</v>
      </c>
      <c r="D2321">
        <v>31</v>
      </c>
      <c r="E2321" t="s">
        <v>58</v>
      </c>
      <c r="F2321" t="s">
        <v>485</v>
      </c>
      <c r="G2321" s="1">
        <v>43929</v>
      </c>
      <c r="H2321" t="s">
        <v>59</v>
      </c>
      <c r="I2321" t="s">
        <v>60</v>
      </c>
      <c r="J2321" s="3" t="s">
        <v>7637</v>
      </c>
      <c r="K2321" t="s">
        <v>62</v>
      </c>
      <c r="M2321" t="s">
        <v>143</v>
      </c>
      <c r="N2321" t="s">
        <v>55</v>
      </c>
      <c r="R2321" t="str">
        <f t="shared" ca="1" si="36"/>
        <v>Priya</v>
      </c>
      <c r="S2321" t="str">
        <f>IFERROR(TEXT(DATEVALUE(LEFT(Table1[[#This Row],[Date of Purchase]],10)), "MMMM"), TEXT(Table1[[#This Row],[Date of Purchase]], "MMMM"))</f>
        <v>April</v>
      </c>
      <c r="T2321" t="str">
        <f>IF(OR(
  AND(Table1[[#This Row],[Ticket Priority]]="Critical", Table1[[#This Row],[Ticket Status]]&lt;&gt;"Closed"),
  AND(Table1[[#This Row],[Ticket Priority]]="High", Table1[[#This Row],[Ticket Status]]="Open")
), "Yes", "No")</f>
        <v>No</v>
      </c>
      <c r="U2321" s="4" t="str">
        <f>IF(Table1[[#This Row],[Ticket Status]]="Closed","Yes","No")</f>
        <v>No</v>
      </c>
      <c r="V2321" s="4" t="str">
        <f>IF(Table1[[#This Row],[Ticket Status]]="Pending Customer Response","Yes","No")</f>
        <v>No</v>
      </c>
      <c r="W2321" s="5">
        <f ca="1">COUNTIFS(Table1[Agent_name],Table1[[#This Row],[Agent_name]],Table1[Month],Table1[[#This Row],[Month]])/160</f>
        <v>0.48749999999999999</v>
      </c>
    </row>
    <row r="2322" spans="1:23" x14ac:dyDescent="0.25">
      <c r="A2322">
        <v>2321</v>
      </c>
      <c r="B2322" t="s">
        <v>7638</v>
      </c>
      <c r="C2322" t="s">
        <v>7639</v>
      </c>
      <c r="D2322">
        <v>61</v>
      </c>
      <c r="E2322" t="s">
        <v>58</v>
      </c>
      <c r="F2322" t="s">
        <v>249</v>
      </c>
      <c r="G2322" s="1">
        <v>44386</v>
      </c>
      <c r="H2322" t="s">
        <v>21</v>
      </c>
      <c r="I2322" t="s">
        <v>37</v>
      </c>
      <c r="J2322" s="3" t="s">
        <v>7640</v>
      </c>
      <c r="K2322" t="s">
        <v>39</v>
      </c>
      <c r="L2322" t="s">
        <v>7641</v>
      </c>
      <c r="M2322" t="s">
        <v>143</v>
      </c>
      <c r="N2322" t="s">
        <v>33</v>
      </c>
      <c r="O2322" s="2">
        <v>45078.544629629629</v>
      </c>
      <c r="P2322" s="2">
        <v>45078.736990740741</v>
      </c>
      <c r="Q2322">
        <v>3</v>
      </c>
      <c r="R2322" t="str">
        <f t="shared" ca="1" si="36"/>
        <v>Mohit</v>
      </c>
      <c r="S2322" t="str">
        <f>IFERROR(TEXT(DATEVALUE(LEFT(Table1[[#This Row],[Date of Purchase]],10)), "MMMM"), TEXT(Table1[[#This Row],[Date of Purchase]], "MMMM"))</f>
        <v>July</v>
      </c>
      <c r="T2322" t="str">
        <f>IF(OR(
  AND(Table1[[#This Row],[Ticket Priority]]="Critical", Table1[[#This Row],[Ticket Status]]&lt;&gt;"Closed"),
  AND(Table1[[#This Row],[Ticket Priority]]="High", Table1[[#This Row],[Ticket Status]]="Open")
), "Yes", "No")</f>
        <v>No</v>
      </c>
      <c r="U2322" s="4" t="str">
        <f>IF(Table1[[#This Row],[Ticket Status]]="Closed","Yes","No")</f>
        <v>Yes</v>
      </c>
      <c r="V2322" s="4" t="str">
        <f>IF(Table1[[#This Row],[Ticket Status]]="Pending Customer Response","Yes","No")</f>
        <v>No</v>
      </c>
      <c r="W2322" s="5">
        <f ca="1">COUNTIFS(Table1[Agent_name],Table1[[#This Row],[Agent_name]],Table1[Month],Table1[[#This Row],[Month]])/160</f>
        <v>0.53125</v>
      </c>
    </row>
    <row r="2323" spans="1:23" x14ac:dyDescent="0.25">
      <c r="A2323">
        <v>2322</v>
      </c>
      <c r="B2323" t="s">
        <v>7642</v>
      </c>
      <c r="C2323" t="s">
        <v>7643</v>
      </c>
      <c r="D2323">
        <v>47</v>
      </c>
      <c r="E2323" t="s">
        <v>58</v>
      </c>
      <c r="F2323" t="s">
        <v>655</v>
      </c>
      <c r="G2323" s="1">
        <v>44493</v>
      </c>
      <c r="H2323" t="s">
        <v>21</v>
      </c>
      <c r="I2323" t="s">
        <v>99</v>
      </c>
      <c r="J2323" s="3" t="s">
        <v>7644</v>
      </c>
      <c r="K2323" t="s">
        <v>39</v>
      </c>
      <c r="L2323" t="s">
        <v>7645</v>
      </c>
      <c r="M2323" t="s">
        <v>143</v>
      </c>
      <c r="N2323" t="s">
        <v>33</v>
      </c>
      <c r="O2323" s="2">
        <v>45078.149513888886</v>
      </c>
      <c r="P2323" s="2">
        <v>45078.543263888889</v>
      </c>
      <c r="Q2323">
        <v>1</v>
      </c>
      <c r="R2323" t="str">
        <f t="shared" ca="1" si="36"/>
        <v>Aisha</v>
      </c>
      <c r="S2323" t="str">
        <f>IFERROR(TEXT(DATEVALUE(LEFT(Table1[[#This Row],[Date of Purchase]],10)), "MMMM"), TEXT(Table1[[#This Row],[Date of Purchase]], "MMMM"))</f>
        <v>October</v>
      </c>
      <c r="T2323" t="str">
        <f>IF(OR(
  AND(Table1[[#This Row],[Ticket Priority]]="Critical", Table1[[#This Row],[Ticket Status]]&lt;&gt;"Closed"),
  AND(Table1[[#This Row],[Ticket Priority]]="High", Table1[[#This Row],[Ticket Status]]="Open")
), "Yes", "No")</f>
        <v>No</v>
      </c>
      <c r="U2323" s="4" t="str">
        <f>IF(Table1[[#This Row],[Ticket Status]]="Closed","Yes","No")</f>
        <v>Yes</v>
      </c>
      <c r="V2323" s="4" t="str">
        <f>IF(Table1[[#This Row],[Ticket Status]]="Pending Customer Response","Yes","No")</f>
        <v>No</v>
      </c>
      <c r="W2323" s="5">
        <f ca="1">COUNTIFS(Table1[Agent_name],Table1[[#This Row],[Agent_name]],Table1[Month],Table1[[#This Row],[Month]])/160</f>
        <v>0.85624999999999996</v>
      </c>
    </row>
    <row r="2324" spans="1:23" x14ac:dyDescent="0.25">
      <c r="A2324">
        <v>2323</v>
      </c>
      <c r="B2324" t="s">
        <v>7646</v>
      </c>
      <c r="C2324" t="s">
        <v>7647</v>
      </c>
      <c r="D2324">
        <v>48</v>
      </c>
      <c r="E2324" t="s">
        <v>29</v>
      </c>
      <c r="F2324" t="s">
        <v>86</v>
      </c>
      <c r="G2324" s="1">
        <v>44391</v>
      </c>
      <c r="H2324" t="s">
        <v>66</v>
      </c>
      <c r="I2324" t="s">
        <v>59</v>
      </c>
      <c r="J2324" s="3" t="s">
        <v>7648</v>
      </c>
      <c r="K2324" t="s">
        <v>39</v>
      </c>
      <c r="L2324" t="s">
        <v>7649</v>
      </c>
      <c r="M2324" t="s">
        <v>89</v>
      </c>
      <c r="N2324" t="s">
        <v>26</v>
      </c>
      <c r="O2324" s="2">
        <v>45078.534953703704</v>
      </c>
      <c r="P2324" s="2">
        <v>45078.628703703704</v>
      </c>
      <c r="Q2324">
        <v>3</v>
      </c>
      <c r="R2324" t="str">
        <f t="shared" ca="1" si="36"/>
        <v>Mohit</v>
      </c>
      <c r="S2324" t="str">
        <f>IFERROR(TEXT(DATEVALUE(LEFT(Table1[[#This Row],[Date of Purchase]],10)), "MMMM"), TEXT(Table1[[#This Row],[Date of Purchase]], "MMMM"))</f>
        <v>July</v>
      </c>
      <c r="T2324" t="str">
        <f>IF(OR(
  AND(Table1[[#This Row],[Ticket Priority]]="Critical", Table1[[#This Row],[Ticket Status]]&lt;&gt;"Closed"),
  AND(Table1[[#This Row],[Ticket Priority]]="High", Table1[[#This Row],[Ticket Status]]="Open")
), "Yes", "No")</f>
        <v>No</v>
      </c>
      <c r="U2324" s="4" t="str">
        <f>IF(Table1[[#This Row],[Ticket Status]]="Closed","Yes","No")</f>
        <v>Yes</v>
      </c>
      <c r="V2324" s="4" t="str">
        <f>IF(Table1[[#This Row],[Ticket Status]]="Pending Customer Response","Yes","No")</f>
        <v>No</v>
      </c>
      <c r="W2324" s="5">
        <f ca="1">COUNTIFS(Table1[Agent_name],Table1[[#This Row],[Agent_name]],Table1[Month],Table1[[#This Row],[Month]])/160</f>
        <v>0.53125</v>
      </c>
    </row>
    <row r="2325" spans="1:23" x14ac:dyDescent="0.25">
      <c r="A2325">
        <v>2324</v>
      </c>
      <c r="B2325" t="s">
        <v>7650</v>
      </c>
      <c r="C2325" t="s">
        <v>7651</v>
      </c>
      <c r="D2325">
        <v>33</v>
      </c>
      <c r="E2325" t="s">
        <v>29</v>
      </c>
      <c r="F2325" t="s">
        <v>44</v>
      </c>
      <c r="G2325" s="1">
        <v>44027</v>
      </c>
      <c r="H2325" t="s">
        <v>66</v>
      </c>
      <c r="I2325" t="s">
        <v>113</v>
      </c>
      <c r="J2325" s="3" t="s">
        <v>7652</v>
      </c>
      <c r="K2325" t="s">
        <v>39</v>
      </c>
      <c r="L2325" t="s">
        <v>7653</v>
      </c>
      <c r="M2325" t="s">
        <v>41</v>
      </c>
      <c r="N2325" t="s">
        <v>33</v>
      </c>
      <c r="O2325" s="2">
        <v>45078.280810185184</v>
      </c>
      <c r="P2325" s="2">
        <v>45078.904421296298</v>
      </c>
      <c r="Q2325">
        <v>5</v>
      </c>
      <c r="R2325" t="str">
        <f t="shared" ca="1" si="36"/>
        <v>Sara</v>
      </c>
      <c r="S2325" t="str">
        <f>IFERROR(TEXT(DATEVALUE(LEFT(Table1[[#This Row],[Date of Purchase]],10)), "MMMM"), TEXT(Table1[[#This Row],[Date of Purchase]], "MMMM"))</f>
        <v>July</v>
      </c>
      <c r="T2325" t="str">
        <f>IF(OR(
  AND(Table1[[#This Row],[Ticket Priority]]="Critical", Table1[[#This Row],[Ticket Status]]&lt;&gt;"Closed"),
  AND(Table1[[#This Row],[Ticket Priority]]="High", Table1[[#This Row],[Ticket Status]]="Open")
), "Yes", "No")</f>
        <v>No</v>
      </c>
      <c r="U2325" s="4" t="str">
        <f>IF(Table1[[#This Row],[Ticket Status]]="Closed","Yes","No")</f>
        <v>Yes</v>
      </c>
      <c r="V2325" s="4" t="str">
        <f>IF(Table1[[#This Row],[Ticket Status]]="Pending Customer Response","Yes","No")</f>
        <v>No</v>
      </c>
      <c r="W2325" s="5">
        <f ca="1">COUNTIFS(Table1[Agent_name],Table1[[#This Row],[Agent_name]],Table1[Month],Table1[[#This Row],[Month]])/160</f>
        <v>0.6875</v>
      </c>
    </row>
    <row r="2326" spans="1:23" x14ac:dyDescent="0.25">
      <c r="A2326">
        <v>2325</v>
      </c>
      <c r="B2326" t="s">
        <v>7654</v>
      </c>
      <c r="C2326" t="s">
        <v>7655</v>
      </c>
      <c r="D2326">
        <v>22</v>
      </c>
      <c r="E2326" t="s">
        <v>58</v>
      </c>
      <c r="F2326" t="s">
        <v>223</v>
      </c>
      <c r="G2326" s="1">
        <v>44308</v>
      </c>
      <c r="H2326" t="s">
        <v>45</v>
      </c>
      <c r="I2326" t="s">
        <v>177</v>
      </c>
      <c r="J2326" s="3" t="s">
        <v>7656</v>
      </c>
      <c r="K2326" t="s">
        <v>39</v>
      </c>
      <c r="L2326" t="s">
        <v>7657</v>
      </c>
      <c r="M2326" t="s">
        <v>41</v>
      </c>
      <c r="N2326" t="s">
        <v>83</v>
      </c>
      <c r="O2326" s="2">
        <v>45078.827349537038</v>
      </c>
      <c r="P2326" s="2">
        <v>45078.712071759262</v>
      </c>
      <c r="Q2326">
        <v>2</v>
      </c>
      <c r="R2326" t="str">
        <f t="shared" ca="1" si="36"/>
        <v>Aisha</v>
      </c>
      <c r="S2326" t="str">
        <f>IFERROR(TEXT(DATEVALUE(LEFT(Table1[[#This Row],[Date of Purchase]],10)), "MMMM"), TEXT(Table1[[#This Row],[Date of Purchase]], "MMMM"))</f>
        <v>April</v>
      </c>
      <c r="T2326" t="str">
        <f>IF(OR(
  AND(Table1[[#This Row],[Ticket Priority]]="Critical", Table1[[#This Row],[Ticket Status]]&lt;&gt;"Closed"),
  AND(Table1[[#This Row],[Ticket Priority]]="High", Table1[[#This Row],[Ticket Status]]="Open")
), "Yes", "No")</f>
        <v>No</v>
      </c>
      <c r="U2326" s="4" t="str">
        <f>IF(Table1[[#This Row],[Ticket Status]]="Closed","Yes","No")</f>
        <v>Yes</v>
      </c>
      <c r="V2326" s="4" t="str">
        <f>IF(Table1[[#This Row],[Ticket Status]]="Pending Customer Response","Yes","No")</f>
        <v>No</v>
      </c>
      <c r="W2326" s="5">
        <f ca="1">COUNTIFS(Table1[Agent_name],Table1[[#This Row],[Agent_name]],Table1[Month],Table1[[#This Row],[Month]])/160</f>
        <v>0.81874999999999998</v>
      </c>
    </row>
    <row r="2327" spans="1:23" x14ac:dyDescent="0.25">
      <c r="A2327">
        <v>2326</v>
      </c>
      <c r="B2327" t="s">
        <v>7658</v>
      </c>
      <c r="C2327" t="s">
        <v>7659</v>
      </c>
      <c r="D2327">
        <v>37</v>
      </c>
      <c r="E2327" t="s">
        <v>58</v>
      </c>
      <c r="F2327" t="s">
        <v>431</v>
      </c>
      <c r="G2327" s="1">
        <v>44451</v>
      </c>
      <c r="H2327" t="s">
        <v>66</v>
      </c>
      <c r="I2327" t="s">
        <v>72</v>
      </c>
      <c r="J2327" s="3" t="s">
        <v>7660</v>
      </c>
      <c r="K2327" t="s">
        <v>24</v>
      </c>
      <c r="M2327" t="s">
        <v>143</v>
      </c>
      <c r="N2327" t="s">
        <v>33</v>
      </c>
      <c r="O2327" s="2">
        <v>45078.003067129626</v>
      </c>
      <c r="R2327" t="str">
        <f t="shared" ca="1" si="36"/>
        <v>Priya</v>
      </c>
      <c r="S2327" t="str">
        <f>IFERROR(TEXT(DATEVALUE(LEFT(Table1[[#This Row],[Date of Purchase]],10)), "MMMM"), TEXT(Table1[[#This Row],[Date of Purchase]], "MMMM"))</f>
        <v>September</v>
      </c>
      <c r="T2327" t="str">
        <f>IF(OR(
  AND(Table1[[#This Row],[Ticket Priority]]="Critical", Table1[[#This Row],[Ticket Status]]&lt;&gt;"Closed"),
  AND(Table1[[#This Row],[Ticket Priority]]="High", Table1[[#This Row],[Ticket Status]]="Open")
), "Yes", "No")</f>
        <v>No</v>
      </c>
      <c r="U2327" s="4" t="str">
        <f>IF(Table1[[#This Row],[Ticket Status]]="Closed","Yes","No")</f>
        <v>No</v>
      </c>
      <c r="V2327" s="4" t="str">
        <f>IF(Table1[[#This Row],[Ticket Status]]="Pending Customer Response","Yes","No")</f>
        <v>Yes</v>
      </c>
      <c r="W2327" s="5">
        <f ca="1">COUNTIFS(Table1[Agent_name],Table1[[#This Row],[Agent_name]],Table1[Month],Table1[[#This Row],[Month]])/160</f>
        <v>0.53125</v>
      </c>
    </row>
    <row r="2328" spans="1:23" x14ac:dyDescent="0.25">
      <c r="A2328">
        <v>2327</v>
      </c>
      <c r="B2328" t="s">
        <v>7661</v>
      </c>
      <c r="C2328" t="s">
        <v>7662</v>
      </c>
      <c r="D2328">
        <v>28</v>
      </c>
      <c r="E2328" t="s">
        <v>58</v>
      </c>
      <c r="F2328" t="s">
        <v>107</v>
      </c>
      <c r="G2328" s="1">
        <v>44170</v>
      </c>
      <c r="H2328" t="s">
        <v>67</v>
      </c>
      <c r="I2328" t="s">
        <v>52</v>
      </c>
      <c r="J2328" s="3" t="s">
        <v>7663</v>
      </c>
      <c r="K2328" t="s">
        <v>39</v>
      </c>
      <c r="L2328" t="s">
        <v>7664</v>
      </c>
      <c r="M2328" t="s">
        <v>41</v>
      </c>
      <c r="N2328" t="s">
        <v>55</v>
      </c>
      <c r="O2328" s="2">
        <v>45078.573923611111</v>
      </c>
      <c r="P2328" s="2">
        <v>45078.121840277781</v>
      </c>
      <c r="Q2328">
        <v>3</v>
      </c>
      <c r="R2328" t="str">
        <f t="shared" ca="1" si="36"/>
        <v>Meera</v>
      </c>
      <c r="S2328" t="str">
        <f>IFERROR(TEXT(DATEVALUE(LEFT(Table1[[#This Row],[Date of Purchase]],10)), "MMMM"), TEXT(Table1[[#This Row],[Date of Purchase]], "MMMM"))</f>
        <v>December</v>
      </c>
      <c r="T2328" t="str">
        <f>IF(OR(
  AND(Table1[[#This Row],[Ticket Priority]]="Critical", Table1[[#This Row],[Ticket Status]]&lt;&gt;"Closed"),
  AND(Table1[[#This Row],[Ticket Priority]]="High", Table1[[#This Row],[Ticket Status]]="Open")
), "Yes", "No")</f>
        <v>No</v>
      </c>
      <c r="U2328" s="4" t="str">
        <f>IF(Table1[[#This Row],[Ticket Status]]="Closed","Yes","No")</f>
        <v>Yes</v>
      </c>
      <c r="V2328" s="4" t="str">
        <f>IF(Table1[[#This Row],[Ticket Status]]="Pending Customer Response","Yes","No")</f>
        <v>No</v>
      </c>
      <c r="W2328" s="5">
        <f ca="1">COUNTIFS(Table1[Agent_name],Table1[[#This Row],[Agent_name]],Table1[Month],Table1[[#This Row],[Month]])/160</f>
        <v>0.24374999999999999</v>
      </c>
    </row>
    <row r="2329" spans="1:23" x14ac:dyDescent="0.25">
      <c r="A2329">
        <v>2328</v>
      </c>
      <c r="B2329" t="s">
        <v>7665</v>
      </c>
      <c r="C2329" t="s">
        <v>7666</v>
      </c>
      <c r="D2329">
        <v>45</v>
      </c>
      <c r="E2329" t="s">
        <v>29</v>
      </c>
      <c r="F2329" t="s">
        <v>202</v>
      </c>
      <c r="G2329" s="1">
        <v>44283</v>
      </c>
      <c r="H2329" t="s">
        <v>59</v>
      </c>
      <c r="I2329" t="s">
        <v>99</v>
      </c>
      <c r="J2329" s="3" t="s">
        <v>442</v>
      </c>
      <c r="K2329" t="s">
        <v>62</v>
      </c>
      <c r="M2329" t="s">
        <v>143</v>
      </c>
      <c r="N2329" t="s">
        <v>26</v>
      </c>
      <c r="R2329" t="str">
        <f t="shared" ca="1" si="36"/>
        <v>Aisha</v>
      </c>
      <c r="S2329" t="str">
        <f>IFERROR(TEXT(DATEVALUE(LEFT(Table1[[#This Row],[Date of Purchase]],10)), "MMMM"), TEXT(Table1[[#This Row],[Date of Purchase]], "MMMM"))</f>
        <v>March</v>
      </c>
      <c r="T2329" t="str">
        <f>IF(OR(
  AND(Table1[[#This Row],[Ticket Priority]]="Critical", Table1[[#This Row],[Ticket Status]]&lt;&gt;"Closed"),
  AND(Table1[[#This Row],[Ticket Priority]]="High", Table1[[#This Row],[Ticket Status]]="Open")
), "Yes", "No")</f>
        <v>No</v>
      </c>
      <c r="U2329" s="4" t="str">
        <f>IF(Table1[[#This Row],[Ticket Status]]="Closed","Yes","No")</f>
        <v>No</v>
      </c>
      <c r="V2329" s="4" t="str">
        <f>IF(Table1[[#This Row],[Ticket Status]]="Pending Customer Response","Yes","No")</f>
        <v>No</v>
      </c>
      <c r="W2329" s="5">
        <f ca="1">COUNTIFS(Table1[Agent_name],Table1[[#This Row],[Agent_name]],Table1[Month],Table1[[#This Row],[Month]])/160</f>
        <v>1.0062500000000001</v>
      </c>
    </row>
    <row r="2330" spans="1:23" x14ac:dyDescent="0.25">
      <c r="A2330">
        <v>2329</v>
      </c>
      <c r="B2330" t="s">
        <v>7667</v>
      </c>
      <c r="C2330" t="s">
        <v>7668</v>
      </c>
      <c r="D2330">
        <v>41</v>
      </c>
      <c r="E2330" t="s">
        <v>29</v>
      </c>
      <c r="F2330" t="s">
        <v>281</v>
      </c>
      <c r="G2330" s="1">
        <v>44369</v>
      </c>
      <c r="H2330" t="s">
        <v>45</v>
      </c>
      <c r="I2330" t="s">
        <v>72</v>
      </c>
      <c r="J2330" s="3" t="s">
        <v>7669</v>
      </c>
      <c r="K2330" t="s">
        <v>39</v>
      </c>
      <c r="L2330" t="s">
        <v>7670</v>
      </c>
      <c r="M2330" t="s">
        <v>25</v>
      </c>
      <c r="N2330" t="s">
        <v>83</v>
      </c>
      <c r="O2330" s="2">
        <v>45077.992002314815</v>
      </c>
      <c r="P2330" s="2">
        <v>45078.744780092595</v>
      </c>
      <c r="Q2330">
        <v>4</v>
      </c>
      <c r="R2330" t="str">
        <f t="shared" ca="1" si="36"/>
        <v>Ravi</v>
      </c>
      <c r="S2330" t="str">
        <f>IFERROR(TEXT(DATEVALUE(LEFT(Table1[[#This Row],[Date of Purchase]],10)), "MMMM"), TEXT(Table1[[#This Row],[Date of Purchase]], "MMMM"))</f>
        <v>June</v>
      </c>
      <c r="T2330" t="str">
        <f>IF(OR(
  AND(Table1[[#This Row],[Ticket Priority]]="Critical", Table1[[#This Row],[Ticket Status]]&lt;&gt;"Closed"),
  AND(Table1[[#This Row],[Ticket Priority]]="High", Table1[[#This Row],[Ticket Status]]="Open")
), "Yes", "No")</f>
        <v>No</v>
      </c>
      <c r="U2330" s="4" t="str">
        <f>IF(Table1[[#This Row],[Ticket Status]]="Closed","Yes","No")</f>
        <v>Yes</v>
      </c>
      <c r="V2330" s="4" t="str">
        <f>IF(Table1[[#This Row],[Ticket Status]]="Pending Customer Response","Yes","No")</f>
        <v>No</v>
      </c>
      <c r="W2330" s="5">
        <f ca="1">COUNTIFS(Table1[Agent_name],Table1[[#This Row],[Agent_name]],Table1[Month],Table1[[#This Row],[Month]])/160</f>
        <v>0.58125000000000004</v>
      </c>
    </row>
    <row r="2331" spans="1:23" x14ac:dyDescent="0.25">
      <c r="A2331">
        <v>2330</v>
      </c>
      <c r="B2331" t="s">
        <v>7671</v>
      </c>
      <c r="C2331" t="s">
        <v>7672</v>
      </c>
      <c r="D2331">
        <v>35</v>
      </c>
      <c r="E2331" t="s">
        <v>29</v>
      </c>
      <c r="F2331" t="s">
        <v>81</v>
      </c>
      <c r="G2331" s="1">
        <v>44360</v>
      </c>
      <c r="H2331" t="s">
        <v>45</v>
      </c>
      <c r="I2331" t="s">
        <v>67</v>
      </c>
      <c r="J2331" s="3" t="s">
        <v>7673</v>
      </c>
      <c r="K2331" t="s">
        <v>24</v>
      </c>
      <c r="M2331" t="s">
        <v>25</v>
      </c>
      <c r="N2331" t="s">
        <v>26</v>
      </c>
      <c r="O2331" s="2">
        <v>45078.890625</v>
      </c>
      <c r="R2331" t="str">
        <f t="shared" ca="1" si="36"/>
        <v>Karan</v>
      </c>
      <c r="S2331" t="str">
        <f>IFERROR(TEXT(DATEVALUE(LEFT(Table1[[#This Row],[Date of Purchase]],10)), "MMMM"), TEXT(Table1[[#This Row],[Date of Purchase]], "MMMM"))</f>
        <v>June</v>
      </c>
      <c r="T2331" t="str">
        <f>IF(OR(
  AND(Table1[[#This Row],[Ticket Priority]]="Critical", Table1[[#This Row],[Ticket Status]]&lt;&gt;"Closed"),
  AND(Table1[[#This Row],[Ticket Priority]]="High", Table1[[#This Row],[Ticket Status]]="Open")
), "Yes", "No")</f>
        <v>Yes</v>
      </c>
      <c r="U2331" s="4" t="str">
        <f>IF(Table1[[#This Row],[Ticket Status]]="Closed","Yes","No")</f>
        <v>No</v>
      </c>
      <c r="V2331" s="4" t="str">
        <f>IF(Table1[[#This Row],[Ticket Status]]="Pending Customer Response","Yes","No")</f>
        <v>Yes</v>
      </c>
      <c r="W2331" s="5">
        <f ca="1">COUNTIFS(Table1[Agent_name],Table1[[#This Row],[Agent_name]],Table1[Month],Table1[[#This Row],[Month]])/160</f>
        <v>0.27500000000000002</v>
      </c>
    </row>
    <row r="2332" spans="1:23" x14ac:dyDescent="0.25">
      <c r="A2332">
        <v>2331</v>
      </c>
      <c r="B2332" t="s">
        <v>7674</v>
      </c>
      <c r="C2332" t="s">
        <v>7675</v>
      </c>
      <c r="D2332">
        <v>67</v>
      </c>
      <c r="E2332" t="s">
        <v>29</v>
      </c>
      <c r="F2332" t="s">
        <v>103</v>
      </c>
      <c r="G2332" s="1">
        <v>43876</v>
      </c>
      <c r="H2332" t="s">
        <v>66</v>
      </c>
      <c r="I2332" t="s">
        <v>52</v>
      </c>
      <c r="J2332" s="3" t="s">
        <v>7676</v>
      </c>
      <c r="K2332" t="s">
        <v>24</v>
      </c>
      <c r="M2332" t="s">
        <v>41</v>
      </c>
      <c r="N2332" t="s">
        <v>83</v>
      </c>
      <c r="O2332" s="2">
        <v>45078.771203703705</v>
      </c>
      <c r="R2332" t="str">
        <f t="shared" ca="1" si="36"/>
        <v>Priya</v>
      </c>
      <c r="S2332" t="str">
        <f>IFERROR(TEXT(DATEVALUE(LEFT(Table1[[#This Row],[Date of Purchase]],10)), "MMMM"), TEXT(Table1[[#This Row],[Date of Purchase]], "MMMM"))</f>
        <v>February</v>
      </c>
      <c r="T2332" t="str">
        <f>IF(OR(
  AND(Table1[[#This Row],[Ticket Priority]]="Critical", Table1[[#This Row],[Ticket Status]]&lt;&gt;"Closed"),
  AND(Table1[[#This Row],[Ticket Priority]]="High", Table1[[#This Row],[Ticket Status]]="Open")
), "Yes", "No")</f>
        <v>No</v>
      </c>
      <c r="U2332" s="4" t="str">
        <f>IF(Table1[[#This Row],[Ticket Status]]="Closed","Yes","No")</f>
        <v>No</v>
      </c>
      <c r="V2332" s="4" t="str">
        <f>IF(Table1[[#This Row],[Ticket Status]]="Pending Customer Response","Yes","No")</f>
        <v>Yes</v>
      </c>
      <c r="W2332" s="5">
        <f ca="1">COUNTIFS(Table1[Agent_name],Table1[[#This Row],[Agent_name]],Table1[Month],Table1[[#This Row],[Month]])/160</f>
        <v>0.44374999999999998</v>
      </c>
    </row>
    <row r="2333" spans="1:23" x14ac:dyDescent="0.25">
      <c r="A2333">
        <v>2332</v>
      </c>
      <c r="B2333" t="s">
        <v>7677</v>
      </c>
      <c r="C2333" t="s">
        <v>7678</v>
      </c>
      <c r="D2333">
        <v>44</v>
      </c>
      <c r="E2333" t="s">
        <v>29</v>
      </c>
      <c r="F2333" t="s">
        <v>76</v>
      </c>
      <c r="G2333" s="1">
        <v>44095</v>
      </c>
      <c r="H2333" t="s">
        <v>21</v>
      </c>
      <c r="I2333" t="s">
        <v>141</v>
      </c>
      <c r="J2333" s="3" t="s">
        <v>7679</v>
      </c>
      <c r="K2333" t="s">
        <v>62</v>
      </c>
      <c r="M2333" t="s">
        <v>25</v>
      </c>
      <c r="N2333" t="s">
        <v>55</v>
      </c>
      <c r="R2333" t="str">
        <f t="shared" ca="1" si="36"/>
        <v>Aisha</v>
      </c>
      <c r="S2333" t="str">
        <f>IFERROR(TEXT(DATEVALUE(LEFT(Table1[[#This Row],[Date of Purchase]],10)), "MMMM"), TEXT(Table1[[#This Row],[Date of Purchase]], "MMMM"))</f>
        <v>September</v>
      </c>
      <c r="T2333" t="str">
        <f>IF(OR(
  AND(Table1[[#This Row],[Ticket Priority]]="Critical", Table1[[#This Row],[Ticket Status]]&lt;&gt;"Closed"),
  AND(Table1[[#This Row],[Ticket Priority]]="High", Table1[[#This Row],[Ticket Status]]="Open")
), "Yes", "No")</f>
        <v>Yes</v>
      </c>
      <c r="U2333" s="4" t="str">
        <f>IF(Table1[[#This Row],[Ticket Status]]="Closed","Yes","No")</f>
        <v>No</v>
      </c>
      <c r="V2333" s="4" t="str">
        <f>IF(Table1[[#This Row],[Ticket Status]]="Pending Customer Response","Yes","No")</f>
        <v>No</v>
      </c>
      <c r="W2333" s="5">
        <f ca="1">COUNTIFS(Table1[Agent_name],Table1[[#This Row],[Agent_name]],Table1[Month],Table1[[#This Row],[Month]])/160</f>
        <v>0.86250000000000004</v>
      </c>
    </row>
    <row r="2334" spans="1:23" x14ac:dyDescent="0.25">
      <c r="A2334">
        <v>2333</v>
      </c>
      <c r="B2334" t="s">
        <v>7680</v>
      </c>
      <c r="C2334" t="s">
        <v>7681</v>
      </c>
      <c r="D2334">
        <v>20</v>
      </c>
      <c r="E2334" t="s">
        <v>19</v>
      </c>
      <c r="F2334" t="s">
        <v>249</v>
      </c>
      <c r="G2334" s="1">
        <v>44161</v>
      </c>
      <c r="H2334" t="s">
        <v>59</v>
      </c>
      <c r="I2334" t="s">
        <v>93</v>
      </c>
      <c r="J2334" s="3" t="s">
        <v>7682</v>
      </c>
      <c r="K2334" t="s">
        <v>62</v>
      </c>
      <c r="M2334" t="s">
        <v>25</v>
      </c>
      <c r="N2334" t="s">
        <v>33</v>
      </c>
      <c r="R2334" t="str">
        <f t="shared" ca="1" si="36"/>
        <v>Sara</v>
      </c>
      <c r="S2334" t="str">
        <f>IFERROR(TEXT(DATEVALUE(LEFT(Table1[[#This Row],[Date of Purchase]],10)), "MMMM"), TEXT(Table1[[#This Row],[Date of Purchase]], "MMMM"))</f>
        <v>November</v>
      </c>
      <c r="T2334" t="str">
        <f>IF(OR(
  AND(Table1[[#This Row],[Ticket Priority]]="Critical", Table1[[#This Row],[Ticket Status]]&lt;&gt;"Closed"),
  AND(Table1[[#This Row],[Ticket Priority]]="High", Table1[[#This Row],[Ticket Status]]="Open")
), "Yes", "No")</f>
        <v>Yes</v>
      </c>
      <c r="U2334" s="4" t="str">
        <f>IF(Table1[[#This Row],[Ticket Status]]="Closed","Yes","No")</f>
        <v>No</v>
      </c>
      <c r="V2334" s="4" t="str">
        <f>IF(Table1[[#This Row],[Ticket Status]]="Pending Customer Response","Yes","No")</f>
        <v>No</v>
      </c>
      <c r="W2334" s="5">
        <f ca="1">COUNTIFS(Table1[Agent_name],Table1[[#This Row],[Agent_name]],Table1[Month],Table1[[#This Row],[Month]])/160</f>
        <v>0.79374999999999996</v>
      </c>
    </row>
    <row r="2335" spans="1:23" x14ac:dyDescent="0.25">
      <c r="A2335">
        <v>2334</v>
      </c>
      <c r="B2335" t="s">
        <v>1674</v>
      </c>
      <c r="C2335" t="s">
        <v>7683</v>
      </c>
      <c r="D2335">
        <v>68</v>
      </c>
      <c r="E2335" t="s">
        <v>58</v>
      </c>
      <c r="F2335" t="s">
        <v>699</v>
      </c>
      <c r="G2335" s="1">
        <v>44410</v>
      </c>
      <c r="H2335" t="s">
        <v>45</v>
      </c>
      <c r="I2335" t="s">
        <v>22</v>
      </c>
      <c r="J2335" s="3" t="s">
        <v>7684</v>
      </c>
      <c r="K2335" t="s">
        <v>24</v>
      </c>
      <c r="M2335" t="s">
        <v>25</v>
      </c>
      <c r="N2335" t="s">
        <v>83</v>
      </c>
      <c r="O2335" s="2">
        <v>45078.692777777775</v>
      </c>
      <c r="R2335" t="str">
        <f t="shared" ca="1" si="36"/>
        <v>Arjun</v>
      </c>
      <c r="S2335" t="str">
        <f>IFERROR(TEXT(DATEVALUE(LEFT(Table1[[#This Row],[Date of Purchase]],10)), "MMMM"), TEXT(Table1[[#This Row],[Date of Purchase]], "MMMM"))</f>
        <v>August</v>
      </c>
      <c r="T2335" t="str">
        <f>IF(OR(
  AND(Table1[[#This Row],[Ticket Priority]]="Critical", Table1[[#This Row],[Ticket Status]]&lt;&gt;"Closed"),
  AND(Table1[[#This Row],[Ticket Priority]]="High", Table1[[#This Row],[Ticket Status]]="Open")
), "Yes", "No")</f>
        <v>Yes</v>
      </c>
      <c r="U2335" s="4" t="str">
        <f>IF(Table1[[#This Row],[Ticket Status]]="Closed","Yes","No")</f>
        <v>No</v>
      </c>
      <c r="V2335" s="4" t="str">
        <f>IF(Table1[[#This Row],[Ticket Status]]="Pending Customer Response","Yes","No")</f>
        <v>Yes</v>
      </c>
      <c r="W2335" s="5">
        <f ca="1">COUNTIFS(Table1[Agent_name],Table1[[#This Row],[Agent_name]],Table1[Month],Table1[[#This Row],[Month]])/160</f>
        <v>0.20624999999999999</v>
      </c>
    </row>
    <row r="2336" spans="1:23" x14ac:dyDescent="0.25">
      <c r="A2336">
        <v>2335</v>
      </c>
      <c r="B2336" t="s">
        <v>7685</v>
      </c>
      <c r="C2336" t="s">
        <v>7686</v>
      </c>
      <c r="D2336">
        <v>22</v>
      </c>
      <c r="E2336" t="s">
        <v>58</v>
      </c>
      <c r="F2336" t="s">
        <v>173</v>
      </c>
      <c r="G2336" s="1">
        <v>44299</v>
      </c>
      <c r="H2336" t="s">
        <v>59</v>
      </c>
      <c r="I2336" t="s">
        <v>31</v>
      </c>
      <c r="J2336" s="3" t="s">
        <v>7687</v>
      </c>
      <c r="K2336" t="s">
        <v>62</v>
      </c>
      <c r="M2336" t="s">
        <v>41</v>
      </c>
      <c r="N2336" t="s">
        <v>83</v>
      </c>
      <c r="R2336" t="str">
        <f t="shared" ca="1" si="36"/>
        <v>Divya</v>
      </c>
      <c r="S2336" t="str">
        <f>IFERROR(TEXT(DATEVALUE(LEFT(Table1[[#This Row],[Date of Purchase]],10)), "MMMM"), TEXT(Table1[[#This Row],[Date of Purchase]], "MMMM"))</f>
        <v>April</v>
      </c>
      <c r="T2336" t="str">
        <f>IF(OR(
  AND(Table1[[#This Row],[Ticket Priority]]="Critical", Table1[[#This Row],[Ticket Status]]&lt;&gt;"Closed"),
  AND(Table1[[#This Row],[Ticket Priority]]="High", Table1[[#This Row],[Ticket Status]]="Open")
), "Yes", "No")</f>
        <v>No</v>
      </c>
      <c r="U2336" s="4" t="str">
        <f>IF(Table1[[#This Row],[Ticket Status]]="Closed","Yes","No")</f>
        <v>No</v>
      </c>
      <c r="V2336" s="4" t="str">
        <f>IF(Table1[[#This Row],[Ticket Status]]="Pending Customer Response","Yes","No")</f>
        <v>No</v>
      </c>
      <c r="W2336" s="5">
        <f ca="1">COUNTIFS(Table1[Agent_name],Table1[[#This Row],[Agent_name]],Table1[Month],Table1[[#This Row],[Month]])/160</f>
        <v>0.17499999999999999</v>
      </c>
    </row>
    <row r="2337" spans="1:23" x14ac:dyDescent="0.25">
      <c r="A2337">
        <v>2336</v>
      </c>
      <c r="B2337" t="s">
        <v>7688</v>
      </c>
      <c r="C2337" t="s">
        <v>7689</v>
      </c>
      <c r="D2337">
        <v>47</v>
      </c>
      <c r="E2337" t="s">
        <v>19</v>
      </c>
      <c r="F2337" t="s">
        <v>92</v>
      </c>
      <c r="G2337" s="1">
        <v>44371</v>
      </c>
      <c r="H2337" t="s">
        <v>66</v>
      </c>
      <c r="I2337" t="s">
        <v>93</v>
      </c>
      <c r="J2337" s="3" t="s">
        <v>7690</v>
      </c>
      <c r="K2337" t="s">
        <v>24</v>
      </c>
      <c r="M2337" t="s">
        <v>143</v>
      </c>
      <c r="N2337" t="s">
        <v>83</v>
      </c>
      <c r="O2337" s="2">
        <v>45078.469884259262</v>
      </c>
      <c r="R2337" t="str">
        <f t="shared" ca="1" si="36"/>
        <v>Sara</v>
      </c>
      <c r="S2337" t="str">
        <f>IFERROR(TEXT(DATEVALUE(LEFT(Table1[[#This Row],[Date of Purchase]],10)), "MMMM"), TEXT(Table1[[#This Row],[Date of Purchase]], "MMMM"))</f>
        <v>June</v>
      </c>
      <c r="T2337" t="str">
        <f>IF(OR(
  AND(Table1[[#This Row],[Ticket Priority]]="Critical", Table1[[#This Row],[Ticket Status]]&lt;&gt;"Closed"),
  AND(Table1[[#This Row],[Ticket Priority]]="High", Table1[[#This Row],[Ticket Status]]="Open")
), "Yes", "No")</f>
        <v>No</v>
      </c>
      <c r="U2337" s="4" t="str">
        <f>IF(Table1[[#This Row],[Ticket Status]]="Closed","Yes","No")</f>
        <v>No</v>
      </c>
      <c r="V2337" s="4" t="str">
        <f>IF(Table1[[#This Row],[Ticket Status]]="Pending Customer Response","Yes","No")</f>
        <v>Yes</v>
      </c>
      <c r="W2337" s="5">
        <f ca="1">COUNTIFS(Table1[Agent_name],Table1[[#This Row],[Agent_name]],Table1[Month],Table1[[#This Row],[Month]])/160</f>
        <v>0.65</v>
      </c>
    </row>
    <row r="2338" spans="1:23" x14ac:dyDescent="0.25">
      <c r="A2338">
        <v>2337</v>
      </c>
      <c r="B2338" t="s">
        <v>7691</v>
      </c>
      <c r="C2338" t="s">
        <v>7692</v>
      </c>
      <c r="D2338">
        <v>62</v>
      </c>
      <c r="E2338" t="s">
        <v>29</v>
      </c>
      <c r="F2338" t="s">
        <v>51</v>
      </c>
      <c r="G2338" s="1">
        <v>44374</v>
      </c>
      <c r="H2338" t="s">
        <v>59</v>
      </c>
      <c r="I2338" t="s">
        <v>31</v>
      </c>
      <c r="J2338" s="3" t="s">
        <v>7693</v>
      </c>
      <c r="K2338" t="s">
        <v>24</v>
      </c>
      <c r="M2338" t="s">
        <v>41</v>
      </c>
      <c r="N2338" t="s">
        <v>83</v>
      </c>
      <c r="O2338" s="2">
        <v>45078.160185185188</v>
      </c>
      <c r="R2338" t="str">
        <f t="shared" ca="1" si="36"/>
        <v>Aisha</v>
      </c>
      <c r="S2338" t="str">
        <f>IFERROR(TEXT(DATEVALUE(LEFT(Table1[[#This Row],[Date of Purchase]],10)), "MMMM"), TEXT(Table1[[#This Row],[Date of Purchase]], "MMMM"))</f>
        <v>June</v>
      </c>
      <c r="T2338" t="str">
        <f>IF(OR(
  AND(Table1[[#This Row],[Ticket Priority]]="Critical", Table1[[#This Row],[Ticket Status]]&lt;&gt;"Closed"),
  AND(Table1[[#This Row],[Ticket Priority]]="High", Table1[[#This Row],[Ticket Status]]="Open")
), "Yes", "No")</f>
        <v>No</v>
      </c>
      <c r="U2338" s="4" t="str">
        <f>IF(Table1[[#This Row],[Ticket Status]]="Closed","Yes","No")</f>
        <v>No</v>
      </c>
      <c r="V2338" s="4" t="str">
        <f>IF(Table1[[#This Row],[Ticket Status]]="Pending Customer Response","Yes","No")</f>
        <v>Yes</v>
      </c>
      <c r="W2338" s="5">
        <f ca="1">COUNTIFS(Table1[Agent_name],Table1[[#This Row],[Agent_name]],Table1[Month],Table1[[#This Row],[Month]])/160</f>
        <v>0.89375000000000004</v>
      </c>
    </row>
    <row r="2339" spans="1:23" x14ac:dyDescent="0.25">
      <c r="A2339">
        <v>2338</v>
      </c>
      <c r="B2339" t="s">
        <v>7694</v>
      </c>
      <c r="C2339" t="s">
        <v>7695</v>
      </c>
      <c r="D2339">
        <v>29</v>
      </c>
      <c r="E2339" t="s">
        <v>58</v>
      </c>
      <c r="F2339" t="s">
        <v>149</v>
      </c>
      <c r="G2339" s="1">
        <v>44043</v>
      </c>
      <c r="H2339" t="s">
        <v>21</v>
      </c>
      <c r="I2339" t="s">
        <v>60</v>
      </c>
      <c r="J2339" s="3" t="s">
        <v>7696</v>
      </c>
      <c r="K2339" t="s">
        <v>39</v>
      </c>
      <c r="L2339" t="s">
        <v>7697</v>
      </c>
      <c r="M2339" t="s">
        <v>25</v>
      </c>
      <c r="N2339" t="s">
        <v>33</v>
      </c>
      <c r="O2339" s="2">
        <v>45078.456030092595</v>
      </c>
      <c r="P2339" s="2">
        <v>45078.718530092592</v>
      </c>
      <c r="Q2339">
        <v>1</v>
      </c>
      <c r="R2339" t="str">
        <f t="shared" ca="1" si="36"/>
        <v>Aisha</v>
      </c>
      <c r="S2339" t="str">
        <f>IFERROR(TEXT(DATEVALUE(LEFT(Table1[[#This Row],[Date of Purchase]],10)), "MMMM"), TEXT(Table1[[#This Row],[Date of Purchase]], "MMMM"))</f>
        <v>July</v>
      </c>
      <c r="T2339" t="str">
        <f>IF(OR(
  AND(Table1[[#This Row],[Ticket Priority]]="Critical", Table1[[#This Row],[Ticket Status]]&lt;&gt;"Closed"),
  AND(Table1[[#This Row],[Ticket Priority]]="High", Table1[[#This Row],[Ticket Status]]="Open")
), "Yes", "No")</f>
        <v>No</v>
      </c>
      <c r="U2339" s="4" t="str">
        <f>IF(Table1[[#This Row],[Ticket Status]]="Closed","Yes","No")</f>
        <v>Yes</v>
      </c>
      <c r="V2339" s="4" t="str">
        <f>IF(Table1[[#This Row],[Ticket Status]]="Pending Customer Response","Yes","No")</f>
        <v>No</v>
      </c>
      <c r="W2339" s="5">
        <f ca="1">COUNTIFS(Table1[Agent_name],Table1[[#This Row],[Agent_name]],Table1[Month],Table1[[#This Row],[Month]])/160</f>
        <v>0.875</v>
      </c>
    </row>
    <row r="2340" spans="1:23" x14ac:dyDescent="0.25">
      <c r="A2340">
        <v>2339</v>
      </c>
      <c r="B2340" t="s">
        <v>7698</v>
      </c>
      <c r="C2340" t="s">
        <v>7699</v>
      </c>
      <c r="D2340">
        <v>56</v>
      </c>
      <c r="E2340" t="s">
        <v>29</v>
      </c>
      <c r="F2340" t="s">
        <v>107</v>
      </c>
      <c r="G2340" s="1">
        <v>44428</v>
      </c>
      <c r="H2340" t="s">
        <v>67</v>
      </c>
      <c r="I2340" t="s">
        <v>22</v>
      </c>
      <c r="J2340" s="3" t="s">
        <v>7700</v>
      </c>
      <c r="K2340" t="s">
        <v>39</v>
      </c>
      <c r="L2340" t="s">
        <v>7701</v>
      </c>
      <c r="M2340" t="s">
        <v>143</v>
      </c>
      <c r="N2340" t="s">
        <v>55</v>
      </c>
      <c r="O2340" s="2">
        <v>45078.719247685185</v>
      </c>
      <c r="P2340" s="2">
        <v>45078.124803240738</v>
      </c>
      <c r="Q2340">
        <v>2</v>
      </c>
      <c r="R2340" t="str">
        <f t="shared" ca="1" si="36"/>
        <v>Aisha</v>
      </c>
      <c r="S2340" t="str">
        <f>IFERROR(TEXT(DATEVALUE(LEFT(Table1[[#This Row],[Date of Purchase]],10)), "MMMM"), TEXT(Table1[[#This Row],[Date of Purchase]], "MMMM"))</f>
        <v>August</v>
      </c>
      <c r="T2340" t="str">
        <f>IF(OR(
  AND(Table1[[#This Row],[Ticket Priority]]="Critical", Table1[[#This Row],[Ticket Status]]&lt;&gt;"Closed"),
  AND(Table1[[#This Row],[Ticket Priority]]="High", Table1[[#This Row],[Ticket Status]]="Open")
), "Yes", "No")</f>
        <v>No</v>
      </c>
      <c r="U2340" s="4" t="str">
        <f>IF(Table1[[#This Row],[Ticket Status]]="Closed","Yes","No")</f>
        <v>Yes</v>
      </c>
      <c r="V2340" s="4" t="str">
        <f>IF(Table1[[#This Row],[Ticket Status]]="Pending Customer Response","Yes","No")</f>
        <v>No</v>
      </c>
      <c r="W2340" s="5">
        <f ca="1">COUNTIFS(Table1[Agent_name],Table1[[#This Row],[Agent_name]],Table1[Month],Table1[[#This Row],[Month]])/160</f>
        <v>0.86250000000000004</v>
      </c>
    </row>
    <row r="2341" spans="1:23" x14ac:dyDescent="0.25">
      <c r="A2341">
        <v>2340</v>
      </c>
      <c r="B2341" t="s">
        <v>7702</v>
      </c>
      <c r="C2341" t="s">
        <v>7703</v>
      </c>
      <c r="D2341">
        <v>43</v>
      </c>
      <c r="E2341" t="s">
        <v>58</v>
      </c>
      <c r="F2341" t="s">
        <v>112</v>
      </c>
      <c r="G2341" s="1">
        <v>43857</v>
      </c>
      <c r="H2341" t="s">
        <v>66</v>
      </c>
      <c r="I2341" t="s">
        <v>93</v>
      </c>
      <c r="J2341" s="3" t="s">
        <v>4727</v>
      </c>
      <c r="K2341" t="s">
        <v>24</v>
      </c>
      <c r="M2341" t="s">
        <v>41</v>
      </c>
      <c r="N2341" t="s">
        <v>83</v>
      </c>
      <c r="O2341" s="2">
        <v>45078.421331018515</v>
      </c>
      <c r="R2341" t="str">
        <f t="shared" ca="1" si="36"/>
        <v>Mohit</v>
      </c>
      <c r="S2341" t="str">
        <f>IFERROR(TEXT(DATEVALUE(LEFT(Table1[[#This Row],[Date of Purchase]],10)), "MMMM"), TEXT(Table1[[#This Row],[Date of Purchase]], "MMMM"))</f>
        <v>January</v>
      </c>
      <c r="T2341" t="str">
        <f>IF(OR(
  AND(Table1[[#This Row],[Ticket Priority]]="Critical", Table1[[#This Row],[Ticket Status]]&lt;&gt;"Closed"),
  AND(Table1[[#This Row],[Ticket Priority]]="High", Table1[[#This Row],[Ticket Status]]="Open")
), "Yes", "No")</f>
        <v>No</v>
      </c>
      <c r="U2341" s="4" t="str">
        <f>IF(Table1[[#This Row],[Ticket Status]]="Closed","Yes","No")</f>
        <v>No</v>
      </c>
      <c r="V2341" s="4" t="str">
        <f>IF(Table1[[#This Row],[Ticket Status]]="Pending Customer Response","Yes","No")</f>
        <v>Yes</v>
      </c>
      <c r="W2341" s="5">
        <f ca="1">COUNTIFS(Table1[Agent_name],Table1[[#This Row],[Agent_name]],Table1[Month],Table1[[#This Row],[Month]])/160</f>
        <v>0.46250000000000002</v>
      </c>
    </row>
    <row r="2342" spans="1:23" x14ac:dyDescent="0.25">
      <c r="A2342">
        <v>2341</v>
      </c>
      <c r="B2342" t="s">
        <v>7704</v>
      </c>
      <c r="C2342" t="s">
        <v>7705</v>
      </c>
      <c r="D2342">
        <v>26</v>
      </c>
      <c r="E2342" t="s">
        <v>58</v>
      </c>
      <c r="F2342" t="s">
        <v>286</v>
      </c>
      <c r="G2342" s="1">
        <v>44012</v>
      </c>
      <c r="H2342" t="s">
        <v>21</v>
      </c>
      <c r="I2342" t="s">
        <v>37</v>
      </c>
      <c r="J2342" s="3" t="s">
        <v>7706</v>
      </c>
      <c r="K2342" t="s">
        <v>39</v>
      </c>
      <c r="L2342" t="s">
        <v>7707</v>
      </c>
      <c r="M2342" t="s">
        <v>41</v>
      </c>
      <c r="N2342" t="s">
        <v>33</v>
      </c>
      <c r="O2342" s="2">
        <v>45078.207465277781</v>
      </c>
      <c r="P2342" s="2">
        <v>45078.89565972222</v>
      </c>
      <c r="Q2342">
        <v>3</v>
      </c>
      <c r="R2342" t="str">
        <f t="shared" ca="1" si="36"/>
        <v>Aisha</v>
      </c>
      <c r="S2342" t="str">
        <f>IFERROR(TEXT(DATEVALUE(LEFT(Table1[[#This Row],[Date of Purchase]],10)), "MMMM"), TEXT(Table1[[#This Row],[Date of Purchase]], "MMMM"))</f>
        <v>June</v>
      </c>
      <c r="T2342" t="str">
        <f>IF(OR(
  AND(Table1[[#This Row],[Ticket Priority]]="Critical", Table1[[#This Row],[Ticket Status]]&lt;&gt;"Closed"),
  AND(Table1[[#This Row],[Ticket Priority]]="High", Table1[[#This Row],[Ticket Status]]="Open")
), "Yes", "No")</f>
        <v>No</v>
      </c>
      <c r="U2342" s="4" t="str">
        <f>IF(Table1[[#This Row],[Ticket Status]]="Closed","Yes","No")</f>
        <v>Yes</v>
      </c>
      <c r="V2342" s="4" t="str">
        <f>IF(Table1[[#This Row],[Ticket Status]]="Pending Customer Response","Yes","No")</f>
        <v>No</v>
      </c>
      <c r="W2342" s="5">
        <f ca="1">COUNTIFS(Table1[Agent_name],Table1[[#This Row],[Agent_name]],Table1[Month],Table1[[#This Row],[Month]])/160</f>
        <v>0.89375000000000004</v>
      </c>
    </row>
    <row r="2343" spans="1:23" x14ac:dyDescent="0.25">
      <c r="A2343">
        <v>2342</v>
      </c>
      <c r="B2343" t="s">
        <v>7708</v>
      </c>
      <c r="C2343" t="s">
        <v>7709</v>
      </c>
      <c r="D2343">
        <v>48</v>
      </c>
      <c r="E2343" t="s">
        <v>58</v>
      </c>
      <c r="F2343" t="s">
        <v>655</v>
      </c>
      <c r="G2343" s="1">
        <v>44504</v>
      </c>
      <c r="H2343" t="s">
        <v>21</v>
      </c>
      <c r="I2343" t="s">
        <v>113</v>
      </c>
      <c r="J2343" s="3" t="s">
        <v>7710</v>
      </c>
      <c r="K2343" t="s">
        <v>39</v>
      </c>
      <c r="L2343" t="s">
        <v>7711</v>
      </c>
      <c r="M2343" t="s">
        <v>143</v>
      </c>
      <c r="N2343" t="s">
        <v>55</v>
      </c>
      <c r="O2343" s="2">
        <v>45078.71234953704</v>
      </c>
      <c r="P2343" s="2">
        <v>45078.131099537037</v>
      </c>
      <c r="Q2343">
        <v>2</v>
      </c>
      <c r="R2343" t="str">
        <f t="shared" ca="1" si="36"/>
        <v>Arjun</v>
      </c>
      <c r="S2343" t="str">
        <f>IFERROR(TEXT(DATEVALUE(LEFT(Table1[[#This Row],[Date of Purchase]],10)), "MMMM"), TEXT(Table1[[#This Row],[Date of Purchase]], "MMMM"))</f>
        <v>November</v>
      </c>
      <c r="T2343" t="str">
        <f>IF(OR(
  AND(Table1[[#This Row],[Ticket Priority]]="Critical", Table1[[#This Row],[Ticket Status]]&lt;&gt;"Closed"),
  AND(Table1[[#This Row],[Ticket Priority]]="High", Table1[[#This Row],[Ticket Status]]="Open")
), "Yes", "No")</f>
        <v>No</v>
      </c>
      <c r="U2343" s="4" t="str">
        <f>IF(Table1[[#This Row],[Ticket Status]]="Closed","Yes","No")</f>
        <v>Yes</v>
      </c>
      <c r="V2343" s="4" t="str">
        <f>IF(Table1[[#This Row],[Ticket Status]]="Pending Customer Response","Yes","No")</f>
        <v>No</v>
      </c>
      <c r="W2343" s="5">
        <f ca="1">COUNTIFS(Table1[Agent_name],Table1[[#This Row],[Agent_name]],Table1[Month],Table1[[#This Row],[Month]])/160</f>
        <v>0.23749999999999999</v>
      </c>
    </row>
    <row r="2344" spans="1:23" x14ac:dyDescent="0.25">
      <c r="A2344">
        <v>2343</v>
      </c>
      <c r="B2344" t="s">
        <v>7712</v>
      </c>
      <c r="C2344" t="s">
        <v>7713</v>
      </c>
      <c r="D2344">
        <v>44</v>
      </c>
      <c r="E2344" t="s">
        <v>29</v>
      </c>
      <c r="F2344" t="s">
        <v>485</v>
      </c>
      <c r="G2344" s="1">
        <v>43875</v>
      </c>
      <c r="H2344" t="s">
        <v>66</v>
      </c>
      <c r="I2344" t="s">
        <v>99</v>
      </c>
      <c r="J2344" s="3" t="s">
        <v>1230</v>
      </c>
      <c r="K2344" t="s">
        <v>62</v>
      </c>
      <c r="M2344" t="s">
        <v>25</v>
      </c>
      <c r="N2344" t="s">
        <v>33</v>
      </c>
      <c r="R2344" t="str">
        <f t="shared" ca="1" si="36"/>
        <v>Ravi</v>
      </c>
      <c r="S2344" t="str">
        <f>IFERROR(TEXT(DATEVALUE(LEFT(Table1[[#This Row],[Date of Purchase]],10)), "MMMM"), TEXT(Table1[[#This Row],[Date of Purchase]], "MMMM"))</f>
        <v>February</v>
      </c>
      <c r="T2344" t="str">
        <f>IF(OR(
  AND(Table1[[#This Row],[Ticket Priority]]="Critical", Table1[[#This Row],[Ticket Status]]&lt;&gt;"Closed"),
  AND(Table1[[#This Row],[Ticket Priority]]="High", Table1[[#This Row],[Ticket Status]]="Open")
), "Yes", "No")</f>
        <v>Yes</v>
      </c>
      <c r="U2344" s="4" t="str">
        <f>IF(Table1[[#This Row],[Ticket Status]]="Closed","Yes","No")</f>
        <v>No</v>
      </c>
      <c r="V2344" s="4" t="str">
        <f>IF(Table1[[#This Row],[Ticket Status]]="Pending Customer Response","Yes","No")</f>
        <v>No</v>
      </c>
      <c r="W2344" s="5">
        <f ca="1">COUNTIFS(Table1[Agent_name],Table1[[#This Row],[Agent_name]],Table1[Month],Table1[[#This Row],[Month]])/160</f>
        <v>0.61250000000000004</v>
      </c>
    </row>
    <row r="2345" spans="1:23" x14ac:dyDescent="0.25">
      <c r="A2345">
        <v>2344</v>
      </c>
      <c r="B2345" t="s">
        <v>7714</v>
      </c>
      <c r="C2345" t="s">
        <v>7715</v>
      </c>
      <c r="D2345">
        <v>44</v>
      </c>
      <c r="E2345" t="s">
        <v>19</v>
      </c>
      <c r="F2345" t="s">
        <v>51</v>
      </c>
      <c r="G2345" s="1">
        <v>44301</v>
      </c>
      <c r="H2345" t="s">
        <v>21</v>
      </c>
      <c r="I2345" t="s">
        <v>67</v>
      </c>
      <c r="J2345" s="3" t="s">
        <v>7716</v>
      </c>
      <c r="K2345" t="s">
        <v>62</v>
      </c>
      <c r="M2345" t="s">
        <v>25</v>
      </c>
      <c r="N2345" t="s">
        <v>26</v>
      </c>
      <c r="R2345" t="str">
        <f t="shared" ca="1" si="36"/>
        <v>Sara</v>
      </c>
      <c r="S2345" t="str">
        <f>IFERROR(TEXT(DATEVALUE(LEFT(Table1[[#This Row],[Date of Purchase]],10)), "MMMM"), TEXT(Table1[[#This Row],[Date of Purchase]], "MMMM"))</f>
        <v>April</v>
      </c>
      <c r="T2345" t="str">
        <f>IF(OR(
  AND(Table1[[#This Row],[Ticket Priority]]="Critical", Table1[[#This Row],[Ticket Status]]&lt;&gt;"Closed"),
  AND(Table1[[#This Row],[Ticket Priority]]="High", Table1[[#This Row],[Ticket Status]]="Open")
), "Yes", "No")</f>
        <v>Yes</v>
      </c>
      <c r="U2345" s="4" t="str">
        <f>IF(Table1[[#This Row],[Ticket Status]]="Closed","Yes","No")</f>
        <v>No</v>
      </c>
      <c r="V2345" s="4" t="str">
        <f>IF(Table1[[#This Row],[Ticket Status]]="Pending Customer Response","Yes","No")</f>
        <v>No</v>
      </c>
      <c r="W2345" s="5">
        <f ca="1">COUNTIFS(Table1[Agent_name],Table1[[#This Row],[Agent_name]],Table1[Month],Table1[[#This Row],[Month]])/160</f>
        <v>0.75624999999999998</v>
      </c>
    </row>
    <row r="2346" spans="1:23" x14ac:dyDescent="0.25">
      <c r="A2346">
        <v>2345</v>
      </c>
      <c r="B2346" t="s">
        <v>7717</v>
      </c>
      <c r="C2346" t="s">
        <v>7718</v>
      </c>
      <c r="D2346">
        <v>68</v>
      </c>
      <c r="E2346" t="s">
        <v>58</v>
      </c>
      <c r="F2346" t="s">
        <v>485</v>
      </c>
      <c r="G2346" s="1">
        <v>44534</v>
      </c>
      <c r="H2346" t="s">
        <v>59</v>
      </c>
      <c r="I2346" t="s">
        <v>77</v>
      </c>
      <c r="J2346" s="3" t="s">
        <v>7719</v>
      </c>
      <c r="K2346" t="s">
        <v>39</v>
      </c>
      <c r="L2346" t="s">
        <v>7720</v>
      </c>
      <c r="M2346" t="s">
        <v>25</v>
      </c>
      <c r="N2346" t="s">
        <v>33</v>
      </c>
      <c r="O2346" s="2">
        <v>45078.424178240741</v>
      </c>
      <c r="P2346" s="2">
        <v>45078.440150462964</v>
      </c>
      <c r="Q2346">
        <v>3</v>
      </c>
      <c r="R2346" t="str">
        <f t="shared" ca="1" si="36"/>
        <v>Aisha</v>
      </c>
      <c r="S2346" t="str">
        <f>IFERROR(TEXT(DATEVALUE(LEFT(Table1[[#This Row],[Date of Purchase]],10)), "MMMM"), TEXT(Table1[[#This Row],[Date of Purchase]], "MMMM"))</f>
        <v>December</v>
      </c>
      <c r="T2346" t="str">
        <f>IF(OR(
  AND(Table1[[#This Row],[Ticket Priority]]="Critical", Table1[[#This Row],[Ticket Status]]&lt;&gt;"Closed"),
  AND(Table1[[#This Row],[Ticket Priority]]="High", Table1[[#This Row],[Ticket Status]]="Open")
), "Yes", "No")</f>
        <v>No</v>
      </c>
      <c r="U2346" s="4" t="str">
        <f>IF(Table1[[#This Row],[Ticket Status]]="Closed","Yes","No")</f>
        <v>Yes</v>
      </c>
      <c r="V2346" s="4" t="str">
        <f>IF(Table1[[#This Row],[Ticket Status]]="Pending Customer Response","Yes","No")</f>
        <v>No</v>
      </c>
      <c r="W2346" s="5">
        <f ca="1">COUNTIFS(Table1[Agent_name],Table1[[#This Row],[Agent_name]],Table1[Month],Table1[[#This Row],[Month]])/160</f>
        <v>0.91249999999999998</v>
      </c>
    </row>
    <row r="2347" spans="1:23" x14ac:dyDescent="0.25">
      <c r="A2347">
        <v>2346</v>
      </c>
      <c r="B2347" t="s">
        <v>7721</v>
      </c>
      <c r="C2347" t="s">
        <v>7722</v>
      </c>
      <c r="D2347">
        <v>43</v>
      </c>
      <c r="E2347" t="s">
        <v>58</v>
      </c>
      <c r="F2347" t="s">
        <v>134</v>
      </c>
      <c r="G2347" s="1">
        <v>44440</v>
      </c>
      <c r="H2347" t="s">
        <v>66</v>
      </c>
      <c r="I2347" t="s">
        <v>72</v>
      </c>
      <c r="J2347" s="3" t="s">
        <v>7723</v>
      </c>
      <c r="K2347" t="s">
        <v>39</v>
      </c>
      <c r="L2347" t="s">
        <v>7724</v>
      </c>
      <c r="M2347" t="s">
        <v>25</v>
      </c>
      <c r="N2347" t="s">
        <v>83</v>
      </c>
      <c r="O2347" s="2">
        <v>45078.933217592596</v>
      </c>
      <c r="P2347" s="2">
        <v>45077.98877314815</v>
      </c>
      <c r="Q2347">
        <v>2</v>
      </c>
      <c r="R2347" t="str">
        <f t="shared" ca="1" si="36"/>
        <v>Priya</v>
      </c>
      <c r="S2347" t="str">
        <f>IFERROR(TEXT(DATEVALUE(LEFT(Table1[[#This Row],[Date of Purchase]],10)), "MMMM"), TEXT(Table1[[#This Row],[Date of Purchase]], "MMMM"))</f>
        <v>September</v>
      </c>
      <c r="T2347" t="str">
        <f>IF(OR(
  AND(Table1[[#This Row],[Ticket Priority]]="Critical", Table1[[#This Row],[Ticket Status]]&lt;&gt;"Closed"),
  AND(Table1[[#This Row],[Ticket Priority]]="High", Table1[[#This Row],[Ticket Status]]="Open")
), "Yes", "No")</f>
        <v>No</v>
      </c>
      <c r="U2347" s="4" t="str">
        <f>IF(Table1[[#This Row],[Ticket Status]]="Closed","Yes","No")</f>
        <v>Yes</v>
      </c>
      <c r="V2347" s="4" t="str">
        <f>IF(Table1[[#This Row],[Ticket Status]]="Pending Customer Response","Yes","No")</f>
        <v>No</v>
      </c>
      <c r="W2347" s="5">
        <f ca="1">COUNTIFS(Table1[Agent_name],Table1[[#This Row],[Agent_name]],Table1[Month],Table1[[#This Row],[Month]])/160</f>
        <v>0.53125</v>
      </c>
    </row>
    <row r="2348" spans="1:23" x14ac:dyDescent="0.25">
      <c r="A2348">
        <v>2347</v>
      </c>
      <c r="B2348" t="s">
        <v>7725</v>
      </c>
      <c r="C2348" t="s">
        <v>7726</v>
      </c>
      <c r="D2348">
        <v>68</v>
      </c>
      <c r="E2348" t="s">
        <v>29</v>
      </c>
      <c r="F2348" t="s">
        <v>51</v>
      </c>
      <c r="G2348" s="1">
        <v>44218</v>
      </c>
      <c r="H2348" t="s">
        <v>66</v>
      </c>
      <c r="I2348" t="s">
        <v>31</v>
      </c>
      <c r="J2348" s="3" t="s">
        <v>7727</v>
      </c>
      <c r="K2348" t="s">
        <v>39</v>
      </c>
      <c r="L2348" t="s">
        <v>7728</v>
      </c>
      <c r="M2348" t="s">
        <v>41</v>
      </c>
      <c r="N2348" t="s">
        <v>33</v>
      </c>
      <c r="O2348" s="2">
        <v>45078.673495370371</v>
      </c>
      <c r="P2348" s="2">
        <v>45078.594328703701</v>
      </c>
      <c r="Q2348">
        <v>5</v>
      </c>
      <c r="R2348" t="str">
        <f t="shared" ca="1" si="36"/>
        <v>Mohit</v>
      </c>
      <c r="S2348" t="str">
        <f>IFERROR(TEXT(DATEVALUE(LEFT(Table1[[#This Row],[Date of Purchase]],10)), "MMMM"), TEXT(Table1[[#This Row],[Date of Purchase]], "MMMM"))</f>
        <v>January</v>
      </c>
      <c r="T2348" t="str">
        <f>IF(OR(
  AND(Table1[[#This Row],[Ticket Priority]]="Critical", Table1[[#This Row],[Ticket Status]]&lt;&gt;"Closed"),
  AND(Table1[[#This Row],[Ticket Priority]]="High", Table1[[#This Row],[Ticket Status]]="Open")
), "Yes", "No")</f>
        <v>No</v>
      </c>
      <c r="U2348" s="4" t="str">
        <f>IF(Table1[[#This Row],[Ticket Status]]="Closed","Yes","No")</f>
        <v>Yes</v>
      </c>
      <c r="V2348" s="4" t="str">
        <f>IF(Table1[[#This Row],[Ticket Status]]="Pending Customer Response","Yes","No")</f>
        <v>No</v>
      </c>
      <c r="W2348" s="5">
        <f ca="1">COUNTIFS(Table1[Agent_name],Table1[[#This Row],[Agent_name]],Table1[Month],Table1[[#This Row],[Month]])/160</f>
        <v>0.46250000000000002</v>
      </c>
    </row>
    <row r="2349" spans="1:23" x14ac:dyDescent="0.25">
      <c r="A2349">
        <v>2348</v>
      </c>
      <c r="B2349" t="s">
        <v>7729</v>
      </c>
      <c r="C2349" t="s">
        <v>7730</v>
      </c>
      <c r="D2349">
        <v>27</v>
      </c>
      <c r="E2349" t="s">
        <v>29</v>
      </c>
      <c r="F2349" t="s">
        <v>456</v>
      </c>
      <c r="G2349" s="1">
        <v>44103</v>
      </c>
      <c r="H2349" t="s">
        <v>66</v>
      </c>
      <c r="I2349" t="s">
        <v>72</v>
      </c>
      <c r="J2349" s="3" t="s">
        <v>7731</v>
      </c>
      <c r="K2349" t="s">
        <v>24</v>
      </c>
      <c r="M2349" t="s">
        <v>89</v>
      </c>
      <c r="N2349" t="s">
        <v>26</v>
      </c>
      <c r="O2349" s="2">
        <v>45077.997118055559</v>
      </c>
      <c r="R2349" t="str">
        <f t="shared" ca="1" si="36"/>
        <v>Priya</v>
      </c>
      <c r="S2349" t="str">
        <f>IFERROR(TEXT(DATEVALUE(LEFT(Table1[[#This Row],[Date of Purchase]],10)), "MMMM"), TEXT(Table1[[#This Row],[Date of Purchase]], "MMMM"))</f>
        <v>September</v>
      </c>
      <c r="T2349" t="str">
        <f>IF(OR(
  AND(Table1[[#This Row],[Ticket Priority]]="Critical", Table1[[#This Row],[Ticket Status]]&lt;&gt;"Closed"),
  AND(Table1[[#This Row],[Ticket Priority]]="High", Table1[[#This Row],[Ticket Status]]="Open")
), "Yes", "No")</f>
        <v>No</v>
      </c>
      <c r="U2349" s="4" t="str">
        <f>IF(Table1[[#This Row],[Ticket Status]]="Closed","Yes","No")</f>
        <v>No</v>
      </c>
      <c r="V2349" s="4" t="str">
        <f>IF(Table1[[#This Row],[Ticket Status]]="Pending Customer Response","Yes","No")</f>
        <v>Yes</v>
      </c>
      <c r="W2349" s="5">
        <f ca="1">COUNTIFS(Table1[Agent_name],Table1[[#This Row],[Agent_name]],Table1[Month],Table1[[#This Row],[Month]])/160</f>
        <v>0.53125</v>
      </c>
    </row>
    <row r="2350" spans="1:23" x14ac:dyDescent="0.25">
      <c r="A2350">
        <v>2349</v>
      </c>
      <c r="B2350" t="s">
        <v>7732</v>
      </c>
      <c r="C2350" t="s">
        <v>7733</v>
      </c>
      <c r="D2350">
        <v>50</v>
      </c>
      <c r="E2350" t="s">
        <v>29</v>
      </c>
      <c r="F2350" t="s">
        <v>242</v>
      </c>
      <c r="G2350" s="1">
        <v>44042</v>
      </c>
      <c r="H2350" t="s">
        <v>21</v>
      </c>
      <c r="I2350" t="s">
        <v>150</v>
      </c>
      <c r="J2350" s="3" t="s">
        <v>7734</v>
      </c>
      <c r="K2350" t="s">
        <v>24</v>
      </c>
      <c r="M2350" t="s">
        <v>25</v>
      </c>
      <c r="N2350" t="s">
        <v>33</v>
      </c>
      <c r="O2350" s="2">
        <v>45078.002002314817</v>
      </c>
      <c r="R2350" t="str">
        <f t="shared" ca="1" si="36"/>
        <v>Sara</v>
      </c>
      <c r="S2350" t="str">
        <f>IFERROR(TEXT(DATEVALUE(LEFT(Table1[[#This Row],[Date of Purchase]],10)), "MMMM"), TEXT(Table1[[#This Row],[Date of Purchase]], "MMMM"))</f>
        <v>July</v>
      </c>
      <c r="T2350" t="str">
        <f>IF(OR(
  AND(Table1[[#This Row],[Ticket Priority]]="Critical", Table1[[#This Row],[Ticket Status]]&lt;&gt;"Closed"),
  AND(Table1[[#This Row],[Ticket Priority]]="High", Table1[[#This Row],[Ticket Status]]="Open")
), "Yes", "No")</f>
        <v>Yes</v>
      </c>
      <c r="U2350" s="4" t="str">
        <f>IF(Table1[[#This Row],[Ticket Status]]="Closed","Yes","No")</f>
        <v>No</v>
      </c>
      <c r="V2350" s="4" t="str">
        <f>IF(Table1[[#This Row],[Ticket Status]]="Pending Customer Response","Yes","No")</f>
        <v>Yes</v>
      </c>
      <c r="W2350" s="5">
        <f ca="1">COUNTIFS(Table1[Agent_name],Table1[[#This Row],[Agent_name]],Table1[Month],Table1[[#This Row],[Month]])/160</f>
        <v>0.6875</v>
      </c>
    </row>
    <row r="2351" spans="1:23" x14ac:dyDescent="0.25">
      <c r="A2351">
        <v>2350</v>
      </c>
      <c r="B2351" t="s">
        <v>7735</v>
      </c>
      <c r="C2351" t="s">
        <v>7736</v>
      </c>
      <c r="D2351">
        <v>30</v>
      </c>
      <c r="E2351" t="s">
        <v>19</v>
      </c>
      <c r="F2351" t="s">
        <v>249</v>
      </c>
      <c r="G2351" s="1">
        <v>44483</v>
      </c>
      <c r="H2351" t="s">
        <v>45</v>
      </c>
      <c r="I2351" t="s">
        <v>141</v>
      </c>
      <c r="J2351" s="3" t="s">
        <v>7737</v>
      </c>
      <c r="K2351" t="s">
        <v>62</v>
      </c>
      <c r="M2351" t="s">
        <v>41</v>
      </c>
      <c r="N2351" t="s">
        <v>55</v>
      </c>
      <c r="R2351" t="str">
        <f t="shared" ca="1" si="36"/>
        <v>Arjun</v>
      </c>
      <c r="S2351" t="str">
        <f>IFERROR(TEXT(DATEVALUE(LEFT(Table1[[#This Row],[Date of Purchase]],10)), "MMMM"), TEXT(Table1[[#This Row],[Date of Purchase]], "MMMM"))</f>
        <v>October</v>
      </c>
      <c r="T2351" t="str">
        <f>IF(OR(
  AND(Table1[[#This Row],[Ticket Priority]]="Critical", Table1[[#This Row],[Ticket Status]]&lt;&gt;"Closed"),
  AND(Table1[[#This Row],[Ticket Priority]]="High", Table1[[#This Row],[Ticket Status]]="Open")
), "Yes", "No")</f>
        <v>No</v>
      </c>
      <c r="U2351" s="4" t="str">
        <f>IF(Table1[[#This Row],[Ticket Status]]="Closed","Yes","No")</f>
        <v>No</v>
      </c>
      <c r="V2351" s="4" t="str">
        <f>IF(Table1[[#This Row],[Ticket Status]]="Pending Customer Response","Yes","No")</f>
        <v>No</v>
      </c>
      <c r="W2351" s="5">
        <f ca="1">COUNTIFS(Table1[Agent_name],Table1[[#This Row],[Agent_name]],Table1[Month],Table1[[#This Row],[Month]])/160</f>
        <v>0.23749999999999999</v>
      </c>
    </row>
    <row r="2352" spans="1:23" x14ac:dyDescent="0.25">
      <c r="A2352">
        <v>2351</v>
      </c>
      <c r="B2352" t="s">
        <v>7738</v>
      </c>
      <c r="C2352" t="s">
        <v>7739</v>
      </c>
      <c r="D2352">
        <v>35</v>
      </c>
      <c r="E2352" t="s">
        <v>29</v>
      </c>
      <c r="F2352" t="s">
        <v>249</v>
      </c>
      <c r="G2352" s="1">
        <v>44027</v>
      </c>
      <c r="H2352" t="s">
        <v>21</v>
      </c>
      <c r="I2352" t="s">
        <v>46</v>
      </c>
      <c r="J2352" s="3" t="s">
        <v>7740</v>
      </c>
      <c r="K2352" t="s">
        <v>62</v>
      </c>
      <c r="M2352" t="s">
        <v>25</v>
      </c>
      <c r="N2352" t="s">
        <v>33</v>
      </c>
      <c r="R2352" t="str">
        <f t="shared" ca="1" si="36"/>
        <v>Karan</v>
      </c>
      <c r="S2352" t="str">
        <f>IFERROR(TEXT(DATEVALUE(LEFT(Table1[[#This Row],[Date of Purchase]],10)), "MMMM"), TEXT(Table1[[#This Row],[Date of Purchase]], "MMMM"))</f>
        <v>July</v>
      </c>
      <c r="T2352" t="str">
        <f>IF(OR(
  AND(Table1[[#This Row],[Ticket Priority]]="Critical", Table1[[#This Row],[Ticket Status]]&lt;&gt;"Closed"),
  AND(Table1[[#This Row],[Ticket Priority]]="High", Table1[[#This Row],[Ticket Status]]="Open")
), "Yes", "No")</f>
        <v>Yes</v>
      </c>
      <c r="U2352" s="4" t="str">
        <f>IF(Table1[[#This Row],[Ticket Status]]="Closed","Yes","No")</f>
        <v>No</v>
      </c>
      <c r="V2352" s="4" t="str">
        <f>IF(Table1[[#This Row],[Ticket Status]]="Pending Customer Response","Yes","No")</f>
        <v>No</v>
      </c>
      <c r="W2352" s="5">
        <f ca="1">COUNTIFS(Table1[Agent_name],Table1[[#This Row],[Agent_name]],Table1[Month],Table1[[#This Row],[Month]])/160</f>
        <v>0.21249999999999999</v>
      </c>
    </row>
    <row r="2353" spans="1:23" x14ac:dyDescent="0.25">
      <c r="A2353">
        <v>2352</v>
      </c>
      <c r="B2353" t="s">
        <v>7741</v>
      </c>
      <c r="C2353" t="s">
        <v>7742</v>
      </c>
      <c r="D2353">
        <v>20</v>
      </c>
      <c r="E2353" t="s">
        <v>29</v>
      </c>
      <c r="F2353" t="s">
        <v>397</v>
      </c>
      <c r="G2353" s="1">
        <v>44508</v>
      </c>
      <c r="H2353" t="s">
        <v>45</v>
      </c>
      <c r="I2353" t="s">
        <v>177</v>
      </c>
      <c r="J2353" s="3" t="s">
        <v>7743</v>
      </c>
      <c r="K2353" t="s">
        <v>39</v>
      </c>
      <c r="L2353" t="s">
        <v>7744</v>
      </c>
      <c r="M2353" t="s">
        <v>143</v>
      </c>
      <c r="N2353" t="s">
        <v>83</v>
      </c>
      <c r="O2353" s="2">
        <v>45078.397893518515</v>
      </c>
      <c r="P2353" s="2">
        <v>45078.627060185187</v>
      </c>
      <c r="Q2353">
        <v>5</v>
      </c>
      <c r="R2353" t="str">
        <f t="shared" ca="1" si="36"/>
        <v>Ravi</v>
      </c>
      <c r="S2353" t="str">
        <f>IFERROR(TEXT(DATEVALUE(LEFT(Table1[[#This Row],[Date of Purchase]],10)), "MMMM"), TEXT(Table1[[#This Row],[Date of Purchase]], "MMMM"))</f>
        <v>November</v>
      </c>
      <c r="T2353" t="str">
        <f>IF(OR(
  AND(Table1[[#This Row],[Ticket Priority]]="Critical", Table1[[#This Row],[Ticket Status]]&lt;&gt;"Closed"),
  AND(Table1[[#This Row],[Ticket Priority]]="High", Table1[[#This Row],[Ticket Status]]="Open")
), "Yes", "No")</f>
        <v>No</v>
      </c>
      <c r="U2353" s="4" t="str">
        <f>IF(Table1[[#This Row],[Ticket Status]]="Closed","Yes","No")</f>
        <v>Yes</v>
      </c>
      <c r="V2353" s="4" t="str">
        <f>IF(Table1[[#This Row],[Ticket Status]]="Pending Customer Response","Yes","No")</f>
        <v>No</v>
      </c>
      <c r="W2353" s="5">
        <f ca="1">COUNTIFS(Table1[Agent_name],Table1[[#This Row],[Agent_name]],Table1[Month],Table1[[#This Row],[Month]])/160</f>
        <v>0.61875000000000002</v>
      </c>
    </row>
    <row r="2354" spans="1:23" x14ac:dyDescent="0.25">
      <c r="A2354">
        <v>2353</v>
      </c>
      <c r="B2354" t="s">
        <v>7745</v>
      </c>
      <c r="C2354" t="s">
        <v>7746</v>
      </c>
      <c r="D2354">
        <v>55</v>
      </c>
      <c r="E2354" t="s">
        <v>29</v>
      </c>
      <c r="F2354" t="s">
        <v>699</v>
      </c>
      <c r="G2354" s="1">
        <v>44552</v>
      </c>
      <c r="H2354" t="s">
        <v>66</v>
      </c>
      <c r="I2354" t="s">
        <v>141</v>
      </c>
      <c r="J2354" s="3" t="s">
        <v>7747</v>
      </c>
      <c r="K2354" t="s">
        <v>24</v>
      </c>
      <c r="M2354" t="s">
        <v>143</v>
      </c>
      <c r="N2354" t="s">
        <v>83</v>
      </c>
      <c r="O2354" s="2">
        <v>45078.394432870373</v>
      </c>
      <c r="R2354" t="str">
        <f t="shared" ca="1" si="36"/>
        <v>Aisha</v>
      </c>
      <c r="S2354" t="str">
        <f>IFERROR(TEXT(DATEVALUE(LEFT(Table1[[#This Row],[Date of Purchase]],10)), "MMMM"), TEXT(Table1[[#This Row],[Date of Purchase]], "MMMM"))</f>
        <v>December</v>
      </c>
      <c r="T2354" t="str">
        <f>IF(OR(
  AND(Table1[[#This Row],[Ticket Priority]]="Critical", Table1[[#This Row],[Ticket Status]]&lt;&gt;"Closed"),
  AND(Table1[[#This Row],[Ticket Priority]]="High", Table1[[#This Row],[Ticket Status]]="Open")
), "Yes", "No")</f>
        <v>No</v>
      </c>
      <c r="U2354" s="4" t="str">
        <f>IF(Table1[[#This Row],[Ticket Status]]="Closed","Yes","No")</f>
        <v>No</v>
      </c>
      <c r="V2354" s="4" t="str">
        <f>IF(Table1[[#This Row],[Ticket Status]]="Pending Customer Response","Yes","No")</f>
        <v>Yes</v>
      </c>
      <c r="W2354" s="5">
        <f ca="1">COUNTIFS(Table1[Agent_name],Table1[[#This Row],[Agent_name]],Table1[Month],Table1[[#This Row],[Month]])/160</f>
        <v>0.91249999999999998</v>
      </c>
    </row>
    <row r="2355" spans="1:23" x14ac:dyDescent="0.25">
      <c r="A2355">
        <v>2354</v>
      </c>
      <c r="B2355" t="s">
        <v>7748</v>
      </c>
      <c r="C2355" t="s">
        <v>7749</v>
      </c>
      <c r="D2355">
        <v>21</v>
      </c>
      <c r="E2355" t="s">
        <v>58</v>
      </c>
      <c r="F2355" t="s">
        <v>202</v>
      </c>
      <c r="G2355" s="1">
        <v>44559</v>
      </c>
      <c r="H2355" t="s">
        <v>45</v>
      </c>
      <c r="I2355" t="s">
        <v>177</v>
      </c>
      <c r="J2355" s="3" t="s">
        <v>7750</v>
      </c>
      <c r="K2355" t="s">
        <v>62</v>
      </c>
      <c r="M2355" t="s">
        <v>143</v>
      </c>
      <c r="N2355" t="s">
        <v>26</v>
      </c>
      <c r="R2355" t="str">
        <f t="shared" ca="1" si="36"/>
        <v>Rahul</v>
      </c>
      <c r="S2355" t="str">
        <f>IFERROR(TEXT(DATEVALUE(LEFT(Table1[[#This Row],[Date of Purchase]],10)), "MMMM"), TEXT(Table1[[#This Row],[Date of Purchase]], "MMMM"))</f>
        <v>December</v>
      </c>
      <c r="T2355" t="str">
        <f>IF(OR(
  AND(Table1[[#This Row],[Ticket Priority]]="Critical", Table1[[#This Row],[Ticket Status]]&lt;&gt;"Closed"),
  AND(Table1[[#This Row],[Ticket Priority]]="High", Table1[[#This Row],[Ticket Status]]="Open")
), "Yes", "No")</f>
        <v>No</v>
      </c>
      <c r="U2355" s="4" t="str">
        <f>IF(Table1[[#This Row],[Ticket Status]]="Closed","Yes","No")</f>
        <v>No</v>
      </c>
      <c r="V2355" s="4" t="str">
        <f>IF(Table1[[#This Row],[Ticket Status]]="Pending Customer Response","Yes","No")</f>
        <v>No</v>
      </c>
      <c r="W2355" s="5">
        <f ca="1">COUNTIFS(Table1[Agent_name],Table1[[#This Row],[Agent_name]],Table1[Month],Table1[[#This Row],[Month]])/160</f>
        <v>0.23125000000000001</v>
      </c>
    </row>
    <row r="2356" spans="1:23" x14ac:dyDescent="0.25">
      <c r="A2356">
        <v>2355</v>
      </c>
      <c r="B2356" t="s">
        <v>7751</v>
      </c>
      <c r="C2356" t="s">
        <v>7752</v>
      </c>
      <c r="D2356">
        <v>19</v>
      </c>
      <c r="E2356" t="s">
        <v>58</v>
      </c>
      <c r="F2356" t="s">
        <v>71</v>
      </c>
      <c r="G2356" s="1">
        <v>44341</v>
      </c>
      <c r="H2356" t="s">
        <v>66</v>
      </c>
      <c r="I2356" t="s">
        <v>31</v>
      </c>
      <c r="J2356" s="3" t="s">
        <v>7753</v>
      </c>
      <c r="K2356" t="s">
        <v>62</v>
      </c>
      <c r="M2356" t="s">
        <v>143</v>
      </c>
      <c r="N2356" t="s">
        <v>83</v>
      </c>
      <c r="R2356" t="str">
        <f t="shared" ca="1" si="36"/>
        <v>Priya</v>
      </c>
      <c r="S2356" t="str">
        <f>IFERROR(TEXT(DATEVALUE(LEFT(Table1[[#This Row],[Date of Purchase]],10)), "MMMM"), TEXT(Table1[[#This Row],[Date of Purchase]], "MMMM"))</f>
        <v>May</v>
      </c>
      <c r="T2356" t="str">
        <f>IF(OR(
  AND(Table1[[#This Row],[Ticket Priority]]="Critical", Table1[[#This Row],[Ticket Status]]&lt;&gt;"Closed"),
  AND(Table1[[#This Row],[Ticket Priority]]="High", Table1[[#This Row],[Ticket Status]]="Open")
), "Yes", "No")</f>
        <v>No</v>
      </c>
      <c r="U2356" s="4" t="str">
        <f>IF(Table1[[#This Row],[Ticket Status]]="Closed","Yes","No")</f>
        <v>No</v>
      </c>
      <c r="V2356" s="4" t="str">
        <f>IF(Table1[[#This Row],[Ticket Status]]="Pending Customer Response","Yes","No")</f>
        <v>No</v>
      </c>
      <c r="W2356" s="5">
        <f ca="1">COUNTIFS(Table1[Agent_name],Table1[[#This Row],[Agent_name]],Table1[Month],Table1[[#This Row],[Month]])/160</f>
        <v>0.40625</v>
      </c>
    </row>
    <row r="2357" spans="1:23" x14ac:dyDescent="0.25">
      <c r="A2357">
        <v>2356</v>
      </c>
      <c r="B2357" t="s">
        <v>7754</v>
      </c>
      <c r="C2357" t="s">
        <v>7755</v>
      </c>
      <c r="D2357">
        <v>49</v>
      </c>
      <c r="E2357" t="s">
        <v>29</v>
      </c>
      <c r="F2357" t="s">
        <v>149</v>
      </c>
      <c r="G2357" s="1">
        <v>44253</v>
      </c>
      <c r="H2357" t="s">
        <v>66</v>
      </c>
      <c r="I2357" t="s">
        <v>177</v>
      </c>
      <c r="J2357" s="3" t="s">
        <v>7756</v>
      </c>
      <c r="K2357" t="s">
        <v>24</v>
      </c>
      <c r="M2357" t="s">
        <v>41</v>
      </c>
      <c r="N2357" t="s">
        <v>55</v>
      </c>
      <c r="O2357" s="2">
        <v>45078.630601851852</v>
      </c>
      <c r="R2357" t="str">
        <f t="shared" ca="1" si="36"/>
        <v>Rahul</v>
      </c>
      <c r="S2357" t="str">
        <f>IFERROR(TEXT(DATEVALUE(LEFT(Table1[[#This Row],[Date of Purchase]],10)), "MMMM"), TEXT(Table1[[#This Row],[Date of Purchase]], "MMMM"))</f>
        <v>February</v>
      </c>
      <c r="T2357" t="str">
        <f>IF(OR(
  AND(Table1[[#This Row],[Ticket Priority]]="Critical", Table1[[#This Row],[Ticket Status]]&lt;&gt;"Closed"),
  AND(Table1[[#This Row],[Ticket Priority]]="High", Table1[[#This Row],[Ticket Status]]="Open")
), "Yes", "No")</f>
        <v>No</v>
      </c>
      <c r="U2357" s="4" t="str">
        <f>IF(Table1[[#This Row],[Ticket Status]]="Closed","Yes","No")</f>
        <v>No</v>
      </c>
      <c r="V2357" s="4" t="str">
        <f>IF(Table1[[#This Row],[Ticket Status]]="Pending Customer Response","Yes","No")</f>
        <v>Yes</v>
      </c>
      <c r="W2357" s="5">
        <f ca="1">COUNTIFS(Table1[Agent_name],Table1[[#This Row],[Agent_name]],Table1[Month],Table1[[#This Row],[Month]])/160</f>
        <v>0.30625000000000002</v>
      </c>
    </row>
    <row r="2358" spans="1:23" x14ac:dyDescent="0.25">
      <c r="A2358">
        <v>2357</v>
      </c>
      <c r="B2358" t="s">
        <v>7757</v>
      </c>
      <c r="C2358" t="s">
        <v>7758</v>
      </c>
      <c r="D2358">
        <v>18</v>
      </c>
      <c r="E2358" t="s">
        <v>58</v>
      </c>
      <c r="F2358" t="s">
        <v>219</v>
      </c>
      <c r="G2358" s="1">
        <v>44488</v>
      </c>
      <c r="H2358" t="s">
        <v>45</v>
      </c>
      <c r="I2358" t="s">
        <v>72</v>
      </c>
      <c r="J2358" s="3" t="s">
        <v>2680</v>
      </c>
      <c r="K2358" t="s">
        <v>24</v>
      </c>
      <c r="M2358" t="s">
        <v>41</v>
      </c>
      <c r="N2358" t="s">
        <v>33</v>
      </c>
      <c r="O2358" s="2">
        <v>45078.498657407406</v>
      </c>
      <c r="R2358" t="str">
        <f t="shared" ca="1" si="36"/>
        <v>Priya</v>
      </c>
      <c r="S2358" t="str">
        <f>IFERROR(TEXT(DATEVALUE(LEFT(Table1[[#This Row],[Date of Purchase]],10)), "MMMM"), TEXT(Table1[[#This Row],[Date of Purchase]], "MMMM"))</f>
        <v>October</v>
      </c>
      <c r="T2358" t="str">
        <f>IF(OR(
  AND(Table1[[#This Row],[Ticket Priority]]="Critical", Table1[[#This Row],[Ticket Status]]&lt;&gt;"Closed"),
  AND(Table1[[#This Row],[Ticket Priority]]="High", Table1[[#This Row],[Ticket Status]]="Open")
), "Yes", "No")</f>
        <v>No</v>
      </c>
      <c r="U2358" s="4" t="str">
        <f>IF(Table1[[#This Row],[Ticket Status]]="Closed","Yes","No")</f>
        <v>No</v>
      </c>
      <c r="V2358" s="4" t="str">
        <f>IF(Table1[[#This Row],[Ticket Status]]="Pending Customer Response","Yes","No")</f>
        <v>Yes</v>
      </c>
      <c r="W2358" s="5">
        <f ca="1">COUNTIFS(Table1[Agent_name],Table1[[#This Row],[Agent_name]],Table1[Month],Table1[[#This Row],[Month]])/160</f>
        <v>0.58125000000000004</v>
      </c>
    </row>
    <row r="2359" spans="1:23" x14ac:dyDescent="0.25">
      <c r="A2359">
        <v>2358</v>
      </c>
      <c r="B2359" t="s">
        <v>7759</v>
      </c>
      <c r="C2359" t="s">
        <v>7760</v>
      </c>
      <c r="D2359">
        <v>44</v>
      </c>
      <c r="E2359" t="s">
        <v>29</v>
      </c>
      <c r="F2359" t="s">
        <v>219</v>
      </c>
      <c r="G2359" s="1">
        <v>44305</v>
      </c>
      <c r="H2359" t="s">
        <v>59</v>
      </c>
      <c r="I2359" t="s">
        <v>150</v>
      </c>
      <c r="J2359" s="3" t="s">
        <v>7761</v>
      </c>
      <c r="K2359" t="s">
        <v>39</v>
      </c>
      <c r="L2359" t="s">
        <v>7762</v>
      </c>
      <c r="M2359" t="s">
        <v>89</v>
      </c>
      <c r="N2359" t="s">
        <v>55</v>
      </c>
      <c r="O2359" s="2">
        <v>45078.282696759263</v>
      </c>
      <c r="P2359" s="2">
        <v>45078.075752314813</v>
      </c>
      <c r="Q2359">
        <v>5</v>
      </c>
      <c r="R2359" t="str">
        <f t="shared" ca="1" si="36"/>
        <v>Sara</v>
      </c>
      <c r="S2359" t="str">
        <f>IFERROR(TEXT(DATEVALUE(LEFT(Table1[[#This Row],[Date of Purchase]],10)), "MMMM"), TEXT(Table1[[#This Row],[Date of Purchase]], "MMMM"))</f>
        <v>April</v>
      </c>
      <c r="T2359" t="str">
        <f>IF(OR(
  AND(Table1[[#This Row],[Ticket Priority]]="Critical", Table1[[#This Row],[Ticket Status]]&lt;&gt;"Closed"),
  AND(Table1[[#This Row],[Ticket Priority]]="High", Table1[[#This Row],[Ticket Status]]="Open")
), "Yes", "No")</f>
        <v>No</v>
      </c>
      <c r="U2359" s="4" t="str">
        <f>IF(Table1[[#This Row],[Ticket Status]]="Closed","Yes","No")</f>
        <v>Yes</v>
      </c>
      <c r="V2359" s="4" t="str">
        <f>IF(Table1[[#This Row],[Ticket Status]]="Pending Customer Response","Yes","No")</f>
        <v>No</v>
      </c>
      <c r="W2359" s="5">
        <f ca="1">COUNTIFS(Table1[Agent_name],Table1[[#This Row],[Agent_name]],Table1[Month],Table1[[#This Row],[Month]])/160</f>
        <v>0.75624999999999998</v>
      </c>
    </row>
    <row r="2360" spans="1:23" x14ac:dyDescent="0.25">
      <c r="A2360">
        <v>2359</v>
      </c>
      <c r="B2360" t="s">
        <v>4106</v>
      </c>
      <c r="C2360" t="s">
        <v>7763</v>
      </c>
      <c r="D2360">
        <v>56</v>
      </c>
      <c r="E2360" t="s">
        <v>58</v>
      </c>
      <c r="F2360" t="s">
        <v>161</v>
      </c>
      <c r="G2360" s="1">
        <v>44222</v>
      </c>
      <c r="H2360" t="s">
        <v>21</v>
      </c>
      <c r="I2360" t="s">
        <v>72</v>
      </c>
      <c r="J2360" s="3" t="s">
        <v>7764</v>
      </c>
      <c r="K2360" t="s">
        <v>39</v>
      </c>
      <c r="L2360" t="s">
        <v>7765</v>
      </c>
      <c r="M2360" t="s">
        <v>41</v>
      </c>
      <c r="N2360" t="s">
        <v>26</v>
      </c>
      <c r="O2360" s="2">
        <v>45078.100763888891</v>
      </c>
      <c r="P2360" s="2">
        <v>45078.688958333332</v>
      </c>
      <c r="Q2360">
        <v>1</v>
      </c>
      <c r="R2360" t="str">
        <f t="shared" ca="1" si="36"/>
        <v>Aisha</v>
      </c>
      <c r="S2360" t="str">
        <f>IFERROR(TEXT(DATEVALUE(LEFT(Table1[[#This Row],[Date of Purchase]],10)), "MMMM"), TEXT(Table1[[#This Row],[Date of Purchase]], "MMMM"))</f>
        <v>January</v>
      </c>
      <c r="T2360" t="str">
        <f>IF(OR(
  AND(Table1[[#This Row],[Ticket Priority]]="Critical", Table1[[#This Row],[Ticket Status]]&lt;&gt;"Closed"),
  AND(Table1[[#This Row],[Ticket Priority]]="High", Table1[[#This Row],[Ticket Status]]="Open")
), "Yes", "No")</f>
        <v>No</v>
      </c>
      <c r="U2360" s="4" t="str">
        <f>IF(Table1[[#This Row],[Ticket Status]]="Closed","Yes","No")</f>
        <v>Yes</v>
      </c>
      <c r="V2360" s="4" t="str">
        <f>IF(Table1[[#This Row],[Ticket Status]]="Pending Customer Response","Yes","No")</f>
        <v>No</v>
      </c>
      <c r="W2360" s="5">
        <f ca="1">COUNTIFS(Table1[Agent_name],Table1[[#This Row],[Agent_name]],Table1[Month],Table1[[#This Row],[Month]])/160</f>
        <v>0.83125000000000004</v>
      </c>
    </row>
    <row r="2361" spans="1:23" x14ac:dyDescent="0.25">
      <c r="A2361">
        <v>2360</v>
      </c>
      <c r="B2361" t="s">
        <v>7766</v>
      </c>
      <c r="C2361" t="s">
        <v>7767</v>
      </c>
      <c r="D2361">
        <v>20</v>
      </c>
      <c r="E2361" t="s">
        <v>58</v>
      </c>
      <c r="F2361" t="s">
        <v>173</v>
      </c>
      <c r="G2361" s="1">
        <v>43892</v>
      </c>
      <c r="H2361" t="s">
        <v>21</v>
      </c>
      <c r="I2361" t="s">
        <v>177</v>
      </c>
      <c r="J2361" s="3" t="s">
        <v>7768</v>
      </c>
      <c r="K2361" t="s">
        <v>62</v>
      </c>
      <c r="M2361" t="s">
        <v>25</v>
      </c>
      <c r="N2361" t="s">
        <v>83</v>
      </c>
      <c r="R2361" t="str">
        <f t="shared" ca="1" si="36"/>
        <v>Aisha</v>
      </c>
      <c r="S2361" t="str">
        <f>IFERROR(TEXT(DATEVALUE(LEFT(Table1[[#This Row],[Date of Purchase]],10)), "MMMM"), TEXT(Table1[[#This Row],[Date of Purchase]], "MMMM"))</f>
        <v>March</v>
      </c>
      <c r="T2361" t="str">
        <f>IF(OR(
  AND(Table1[[#This Row],[Ticket Priority]]="Critical", Table1[[#This Row],[Ticket Status]]&lt;&gt;"Closed"),
  AND(Table1[[#This Row],[Ticket Priority]]="High", Table1[[#This Row],[Ticket Status]]="Open")
), "Yes", "No")</f>
        <v>Yes</v>
      </c>
      <c r="U2361" s="4" t="str">
        <f>IF(Table1[[#This Row],[Ticket Status]]="Closed","Yes","No")</f>
        <v>No</v>
      </c>
      <c r="V2361" s="4" t="str">
        <f>IF(Table1[[#This Row],[Ticket Status]]="Pending Customer Response","Yes","No")</f>
        <v>No</v>
      </c>
      <c r="W2361" s="5">
        <f ca="1">COUNTIFS(Table1[Agent_name],Table1[[#This Row],[Agent_name]],Table1[Month],Table1[[#This Row],[Month]])/160</f>
        <v>1.0062500000000001</v>
      </c>
    </row>
    <row r="2362" spans="1:23" x14ac:dyDescent="0.25">
      <c r="A2362">
        <v>2361</v>
      </c>
      <c r="B2362" t="s">
        <v>7769</v>
      </c>
      <c r="C2362" t="s">
        <v>7770</v>
      </c>
      <c r="D2362">
        <v>51</v>
      </c>
      <c r="E2362" t="s">
        <v>29</v>
      </c>
      <c r="F2362" t="s">
        <v>431</v>
      </c>
      <c r="G2362" s="1">
        <v>44424</v>
      </c>
      <c r="H2362" t="s">
        <v>21</v>
      </c>
      <c r="I2362" t="s">
        <v>93</v>
      </c>
      <c r="J2362" s="3" t="s">
        <v>7771</v>
      </c>
      <c r="K2362" t="s">
        <v>39</v>
      </c>
      <c r="L2362" t="s">
        <v>7772</v>
      </c>
      <c r="M2362" t="s">
        <v>143</v>
      </c>
      <c r="N2362" t="s">
        <v>83</v>
      </c>
      <c r="O2362" s="2">
        <v>45078.01053240741</v>
      </c>
      <c r="P2362" s="2">
        <v>45078.633449074077</v>
      </c>
      <c r="Q2362">
        <v>1</v>
      </c>
      <c r="R2362" t="str">
        <f t="shared" ca="1" si="36"/>
        <v>Priya</v>
      </c>
      <c r="S2362" t="str">
        <f>IFERROR(TEXT(DATEVALUE(LEFT(Table1[[#This Row],[Date of Purchase]],10)), "MMMM"), TEXT(Table1[[#This Row],[Date of Purchase]], "MMMM"))</f>
        <v>August</v>
      </c>
      <c r="T2362" t="str">
        <f>IF(OR(
  AND(Table1[[#This Row],[Ticket Priority]]="Critical", Table1[[#This Row],[Ticket Status]]&lt;&gt;"Closed"),
  AND(Table1[[#This Row],[Ticket Priority]]="High", Table1[[#This Row],[Ticket Status]]="Open")
), "Yes", "No")</f>
        <v>No</v>
      </c>
      <c r="U2362" s="4" t="str">
        <f>IF(Table1[[#This Row],[Ticket Status]]="Closed","Yes","No")</f>
        <v>Yes</v>
      </c>
      <c r="V2362" s="4" t="str">
        <f>IF(Table1[[#This Row],[Ticket Status]]="Pending Customer Response","Yes","No")</f>
        <v>No</v>
      </c>
      <c r="W2362" s="5">
        <f ca="1">COUNTIFS(Table1[Agent_name],Table1[[#This Row],[Agent_name]],Table1[Month],Table1[[#This Row],[Month]])/160</f>
        <v>0.35</v>
      </c>
    </row>
    <row r="2363" spans="1:23" x14ac:dyDescent="0.25">
      <c r="A2363">
        <v>2362</v>
      </c>
      <c r="B2363" t="s">
        <v>7773</v>
      </c>
      <c r="C2363" t="s">
        <v>7774</v>
      </c>
      <c r="D2363">
        <v>25</v>
      </c>
      <c r="E2363" t="s">
        <v>29</v>
      </c>
      <c r="F2363" t="s">
        <v>655</v>
      </c>
      <c r="G2363" s="1">
        <v>44505</v>
      </c>
      <c r="H2363" t="s">
        <v>45</v>
      </c>
      <c r="I2363" t="s">
        <v>177</v>
      </c>
      <c r="J2363" s="3" t="s">
        <v>7775</v>
      </c>
      <c r="K2363" t="s">
        <v>39</v>
      </c>
      <c r="L2363" t="s">
        <v>7776</v>
      </c>
      <c r="M2363" t="s">
        <v>143</v>
      </c>
      <c r="N2363" t="s">
        <v>26</v>
      </c>
      <c r="O2363" s="2">
        <v>45078.13486111111</v>
      </c>
      <c r="P2363" s="2">
        <v>45078.010555555556</v>
      </c>
      <c r="Q2363">
        <v>3</v>
      </c>
      <c r="R2363" t="str">
        <f t="shared" ca="1" si="36"/>
        <v>Aisha</v>
      </c>
      <c r="S2363" t="str">
        <f>IFERROR(TEXT(DATEVALUE(LEFT(Table1[[#This Row],[Date of Purchase]],10)), "MMMM"), TEXT(Table1[[#This Row],[Date of Purchase]], "MMMM"))</f>
        <v>November</v>
      </c>
      <c r="T2363" t="str">
        <f>IF(OR(
  AND(Table1[[#This Row],[Ticket Priority]]="Critical", Table1[[#This Row],[Ticket Status]]&lt;&gt;"Closed"),
  AND(Table1[[#This Row],[Ticket Priority]]="High", Table1[[#This Row],[Ticket Status]]="Open")
), "Yes", "No")</f>
        <v>No</v>
      </c>
      <c r="U2363" s="4" t="str">
        <f>IF(Table1[[#This Row],[Ticket Status]]="Closed","Yes","No")</f>
        <v>Yes</v>
      </c>
      <c r="V2363" s="4" t="str">
        <f>IF(Table1[[#This Row],[Ticket Status]]="Pending Customer Response","Yes","No")</f>
        <v>No</v>
      </c>
      <c r="W2363" s="5">
        <f ca="1">COUNTIFS(Table1[Agent_name],Table1[[#This Row],[Agent_name]],Table1[Month],Table1[[#This Row],[Month]])/160</f>
        <v>0.85624999999999996</v>
      </c>
    </row>
    <row r="2364" spans="1:23" x14ac:dyDescent="0.25">
      <c r="A2364">
        <v>2363</v>
      </c>
      <c r="B2364" t="s">
        <v>7777</v>
      </c>
      <c r="C2364" t="s">
        <v>7778</v>
      </c>
      <c r="D2364">
        <v>58</v>
      </c>
      <c r="E2364" t="s">
        <v>58</v>
      </c>
      <c r="F2364" t="s">
        <v>286</v>
      </c>
      <c r="G2364" s="1">
        <v>43908</v>
      </c>
      <c r="H2364" t="s">
        <v>45</v>
      </c>
      <c r="I2364" t="s">
        <v>141</v>
      </c>
      <c r="J2364" s="3" t="s">
        <v>7779</v>
      </c>
      <c r="K2364" t="s">
        <v>39</v>
      </c>
      <c r="L2364" t="s">
        <v>7780</v>
      </c>
      <c r="M2364" t="s">
        <v>25</v>
      </c>
      <c r="N2364" t="s">
        <v>33</v>
      </c>
      <c r="O2364" s="2">
        <v>45078.217511574076</v>
      </c>
      <c r="P2364" s="2">
        <v>45078.590428240743</v>
      </c>
      <c r="Q2364">
        <v>1</v>
      </c>
      <c r="R2364" t="str">
        <f t="shared" ca="1" si="36"/>
        <v>Mohit</v>
      </c>
      <c r="S2364" t="str">
        <f>IFERROR(TEXT(DATEVALUE(LEFT(Table1[[#This Row],[Date of Purchase]],10)), "MMMM"), TEXT(Table1[[#This Row],[Date of Purchase]], "MMMM"))</f>
        <v>March</v>
      </c>
      <c r="T2364" t="str">
        <f>IF(OR(
  AND(Table1[[#This Row],[Ticket Priority]]="Critical", Table1[[#This Row],[Ticket Status]]&lt;&gt;"Closed"),
  AND(Table1[[#This Row],[Ticket Priority]]="High", Table1[[#This Row],[Ticket Status]]="Open")
), "Yes", "No")</f>
        <v>No</v>
      </c>
      <c r="U2364" s="4" t="str">
        <f>IF(Table1[[#This Row],[Ticket Status]]="Closed","Yes","No")</f>
        <v>Yes</v>
      </c>
      <c r="V2364" s="4" t="str">
        <f>IF(Table1[[#This Row],[Ticket Status]]="Pending Customer Response","Yes","No")</f>
        <v>No</v>
      </c>
      <c r="W2364" s="5">
        <f ca="1">COUNTIFS(Table1[Agent_name],Table1[[#This Row],[Agent_name]],Table1[Month],Table1[[#This Row],[Month]])/160</f>
        <v>0.45624999999999999</v>
      </c>
    </row>
    <row r="2365" spans="1:23" x14ac:dyDescent="0.25">
      <c r="A2365">
        <v>2364</v>
      </c>
      <c r="B2365" t="s">
        <v>7781</v>
      </c>
      <c r="C2365" t="s">
        <v>7782</v>
      </c>
      <c r="D2365">
        <v>53</v>
      </c>
      <c r="E2365" t="s">
        <v>29</v>
      </c>
      <c r="F2365" t="s">
        <v>699</v>
      </c>
      <c r="G2365" s="1">
        <v>44017</v>
      </c>
      <c r="H2365" t="s">
        <v>59</v>
      </c>
      <c r="I2365" t="s">
        <v>113</v>
      </c>
      <c r="J2365" s="3" t="s">
        <v>7783</v>
      </c>
      <c r="K2365" t="s">
        <v>62</v>
      </c>
      <c r="M2365" t="s">
        <v>143</v>
      </c>
      <c r="N2365" t="s">
        <v>83</v>
      </c>
      <c r="R2365" t="str">
        <f t="shared" ca="1" si="36"/>
        <v>Aisha</v>
      </c>
      <c r="S2365" t="str">
        <f>IFERROR(TEXT(DATEVALUE(LEFT(Table1[[#This Row],[Date of Purchase]],10)), "MMMM"), TEXT(Table1[[#This Row],[Date of Purchase]], "MMMM"))</f>
        <v>July</v>
      </c>
      <c r="T2365" t="str">
        <f>IF(OR(
  AND(Table1[[#This Row],[Ticket Priority]]="Critical", Table1[[#This Row],[Ticket Status]]&lt;&gt;"Closed"),
  AND(Table1[[#This Row],[Ticket Priority]]="High", Table1[[#This Row],[Ticket Status]]="Open")
), "Yes", "No")</f>
        <v>No</v>
      </c>
      <c r="U2365" s="4" t="str">
        <f>IF(Table1[[#This Row],[Ticket Status]]="Closed","Yes","No")</f>
        <v>No</v>
      </c>
      <c r="V2365" s="4" t="str">
        <f>IF(Table1[[#This Row],[Ticket Status]]="Pending Customer Response","Yes","No")</f>
        <v>No</v>
      </c>
      <c r="W2365" s="5">
        <f ca="1">COUNTIFS(Table1[Agent_name],Table1[[#This Row],[Agent_name]],Table1[Month],Table1[[#This Row],[Month]])/160</f>
        <v>0.875</v>
      </c>
    </row>
    <row r="2366" spans="1:23" x14ac:dyDescent="0.25">
      <c r="A2366">
        <v>2365</v>
      </c>
      <c r="B2366" t="s">
        <v>7784</v>
      </c>
      <c r="C2366" t="s">
        <v>7785</v>
      </c>
      <c r="D2366">
        <v>46</v>
      </c>
      <c r="E2366" t="s">
        <v>19</v>
      </c>
      <c r="F2366" t="s">
        <v>20</v>
      </c>
      <c r="G2366" s="1">
        <v>44087</v>
      </c>
      <c r="H2366" t="s">
        <v>67</v>
      </c>
      <c r="I2366" t="s">
        <v>177</v>
      </c>
      <c r="J2366" s="3" t="s">
        <v>7786</v>
      </c>
      <c r="K2366" t="s">
        <v>39</v>
      </c>
      <c r="L2366" t="s">
        <v>7787</v>
      </c>
      <c r="M2366" t="s">
        <v>89</v>
      </c>
      <c r="N2366" t="s">
        <v>26</v>
      </c>
      <c r="O2366" s="2">
        <v>45078.288391203707</v>
      </c>
      <c r="P2366" s="2">
        <v>45078.597418981481</v>
      </c>
      <c r="Q2366">
        <v>4</v>
      </c>
      <c r="R2366" t="str">
        <f t="shared" ca="1" si="36"/>
        <v>Rahul</v>
      </c>
      <c r="S2366" t="str">
        <f>IFERROR(TEXT(DATEVALUE(LEFT(Table1[[#This Row],[Date of Purchase]],10)), "MMMM"), TEXT(Table1[[#This Row],[Date of Purchase]], "MMMM"))</f>
        <v>September</v>
      </c>
      <c r="T2366" t="str">
        <f>IF(OR(
  AND(Table1[[#This Row],[Ticket Priority]]="Critical", Table1[[#This Row],[Ticket Status]]&lt;&gt;"Closed"),
  AND(Table1[[#This Row],[Ticket Priority]]="High", Table1[[#This Row],[Ticket Status]]="Open")
), "Yes", "No")</f>
        <v>No</v>
      </c>
      <c r="U2366" s="4" t="str">
        <f>IF(Table1[[#This Row],[Ticket Status]]="Closed","Yes","No")</f>
        <v>Yes</v>
      </c>
      <c r="V2366" s="4" t="str">
        <f>IF(Table1[[#This Row],[Ticket Status]]="Pending Customer Response","Yes","No")</f>
        <v>No</v>
      </c>
      <c r="W2366" s="5">
        <f ca="1">COUNTIFS(Table1[Agent_name],Table1[[#This Row],[Agent_name]],Table1[Month],Table1[[#This Row],[Month]])/160</f>
        <v>0.25</v>
      </c>
    </row>
    <row r="2367" spans="1:23" x14ac:dyDescent="0.25">
      <c r="A2367">
        <v>2366</v>
      </c>
      <c r="B2367" t="s">
        <v>7788</v>
      </c>
      <c r="C2367" t="s">
        <v>7789</v>
      </c>
      <c r="D2367">
        <v>43</v>
      </c>
      <c r="E2367" t="s">
        <v>29</v>
      </c>
      <c r="F2367" t="s">
        <v>76</v>
      </c>
      <c r="G2367" s="1">
        <v>44555</v>
      </c>
      <c r="H2367" t="s">
        <v>21</v>
      </c>
      <c r="I2367" t="s">
        <v>31</v>
      </c>
      <c r="J2367" s="3" t="s">
        <v>7790</v>
      </c>
      <c r="K2367" t="s">
        <v>24</v>
      </c>
      <c r="M2367" t="s">
        <v>41</v>
      </c>
      <c r="N2367" t="s">
        <v>83</v>
      </c>
      <c r="O2367" s="2">
        <v>45078.913391203707</v>
      </c>
      <c r="R2367" t="str">
        <f t="shared" ca="1" si="36"/>
        <v>Divya</v>
      </c>
      <c r="S2367" t="str">
        <f>IFERROR(TEXT(DATEVALUE(LEFT(Table1[[#This Row],[Date of Purchase]],10)), "MMMM"), TEXT(Table1[[#This Row],[Date of Purchase]], "MMMM"))</f>
        <v>December</v>
      </c>
      <c r="T2367" t="str">
        <f>IF(OR(
  AND(Table1[[#This Row],[Ticket Priority]]="Critical", Table1[[#This Row],[Ticket Status]]&lt;&gt;"Closed"),
  AND(Table1[[#This Row],[Ticket Priority]]="High", Table1[[#This Row],[Ticket Status]]="Open")
), "Yes", "No")</f>
        <v>No</v>
      </c>
      <c r="U2367" s="4" t="str">
        <f>IF(Table1[[#This Row],[Ticket Status]]="Closed","Yes","No")</f>
        <v>No</v>
      </c>
      <c r="V2367" s="4" t="str">
        <f>IF(Table1[[#This Row],[Ticket Status]]="Pending Customer Response","Yes","No")</f>
        <v>Yes</v>
      </c>
      <c r="W2367" s="5">
        <f ca="1">COUNTIFS(Table1[Agent_name],Table1[[#This Row],[Agent_name]],Table1[Month],Table1[[#This Row],[Month]])/160</f>
        <v>0.25</v>
      </c>
    </row>
    <row r="2368" spans="1:23" x14ac:dyDescent="0.25">
      <c r="A2368">
        <v>2367</v>
      </c>
      <c r="B2368" t="s">
        <v>7791</v>
      </c>
      <c r="C2368" t="s">
        <v>7792</v>
      </c>
      <c r="D2368">
        <v>27</v>
      </c>
      <c r="E2368" t="s">
        <v>58</v>
      </c>
      <c r="F2368" t="s">
        <v>223</v>
      </c>
      <c r="G2368" s="1">
        <v>44157</v>
      </c>
      <c r="H2368" t="s">
        <v>45</v>
      </c>
      <c r="I2368" t="s">
        <v>67</v>
      </c>
      <c r="J2368" s="3" t="s">
        <v>7793</v>
      </c>
      <c r="K2368" t="s">
        <v>62</v>
      </c>
      <c r="M2368" t="s">
        <v>25</v>
      </c>
      <c r="N2368" t="s">
        <v>55</v>
      </c>
      <c r="R2368" t="str">
        <f t="shared" ca="1" si="36"/>
        <v>Priya</v>
      </c>
      <c r="S2368" t="str">
        <f>IFERROR(TEXT(DATEVALUE(LEFT(Table1[[#This Row],[Date of Purchase]],10)), "MMMM"), TEXT(Table1[[#This Row],[Date of Purchase]], "MMMM"))</f>
        <v>November</v>
      </c>
      <c r="T2368" t="str">
        <f>IF(OR(
  AND(Table1[[#This Row],[Ticket Priority]]="Critical", Table1[[#This Row],[Ticket Status]]&lt;&gt;"Closed"),
  AND(Table1[[#This Row],[Ticket Priority]]="High", Table1[[#This Row],[Ticket Status]]="Open")
), "Yes", "No")</f>
        <v>Yes</v>
      </c>
      <c r="U2368" s="4" t="str">
        <f>IF(Table1[[#This Row],[Ticket Status]]="Closed","Yes","No")</f>
        <v>No</v>
      </c>
      <c r="V2368" s="4" t="str">
        <f>IF(Table1[[#This Row],[Ticket Status]]="Pending Customer Response","Yes","No")</f>
        <v>No</v>
      </c>
      <c r="W2368" s="5">
        <f ca="1">COUNTIFS(Table1[Agent_name],Table1[[#This Row],[Agent_name]],Table1[Month],Table1[[#This Row],[Month]])/160</f>
        <v>0.41249999999999998</v>
      </c>
    </row>
    <row r="2369" spans="1:23" x14ac:dyDescent="0.25">
      <c r="A2369">
        <v>2368</v>
      </c>
      <c r="B2369" t="s">
        <v>7794</v>
      </c>
      <c r="C2369" t="s">
        <v>7795</v>
      </c>
      <c r="D2369">
        <v>49</v>
      </c>
      <c r="E2369" t="s">
        <v>19</v>
      </c>
      <c r="F2369" t="s">
        <v>431</v>
      </c>
      <c r="G2369" s="1">
        <v>44026</v>
      </c>
      <c r="H2369" t="s">
        <v>67</v>
      </c>
      <c r="I2369" t="s">
        <v>113</v>
      </c>
      <c r="J2369" s="3" t="s">
        <v>7796</v>
      </c>
      <c r="K2369" t="s">
        <v>39</v>
      </c>
      <c r="L2369" t="s">
        <v>7797</v>
      </c>
      <c r="M2369" t="s">
        <v>25</v>
      </c>
      <c r="N2369" t="s">
        <v>33</v>
      </c>
      <c r="O2369" s="2">
        <v>45078.224537037036</v>
      </c>
      <c r="P2369" s="2">
        <v>45078.346064814818</v>
      </c>
      <c r="Q2369">
        <v>4</v>
      </c>
      <c r="R2369" t="str">
        <f t="shared" ca="1" si="36"/>
        <v>Meera</v>
      </c>
      <c r="S2369" t="str">
        <f>IFERROR(TEXT(DATEVALUE(LEFT(Table1[[#This Row],[Date of Purchase]],10)), "MMMM"), TEXT(Table1[[#This Row],[Date of Purchase]], "MMMM"))</f>
        <v>July</v>
      </c>
      <c r="T2369" t="str">
        <f>IF(OR(
  AND(Table1[[#This Row],[Ticket Priority]]="Critical", Table1[[#This Row],[Ticket Status]]&lt;&gt;"Closed"),
  AND(Table1[[#This Row],[Ticket Priority]]="High", Table1[[#This Row],[Ticket Status]]="Open")
), "Yes", "No")</f>
        <v>No</v>
      </c>
      <c r="U2369" s="4" t="str">
        <f>IF(Table1[[#This Row],[Ticket Status]]="Closed","Yes","No")</f>
        <v>Yes</v>
      </c>
      <c r="V2369" s="4" t="str">
        <f>IF(Table1[[#This Row],[Ticket Status]]="Pending Customer Response","Yes","No")</f>
        <v>No</v>
      </c>
      <c r="W2369" s="5">
        <f ca="1">COUNTIFS(Table1[Agent_name],Table1[[#This Row],[Agent_name]],Table1[Month],Table1[[#This Row],[Month]])/160</f>
        <v>0.23125000000000001</v>
      </c>
    </row>
    <row r="2370" spans="1:23" x14ac:dyDescent="0.25">
      <c r="A2370">
        <v>2369</v>
      </c>
      <c r="B2370" t="s">
        <v>2065</v>
      </c>
      <c r="C2370" t="s">
        <v>7798</v>
      </c>
      <c r="D2370">
        <v>38</v>
      </c>
      <c r="E2370" t="s">
        <v>58</v>
      </c>
      <c r="F2370" t="s">
        <v>20</v>
      </c>
      <c r="G2370" s="1">
        <v>44260</v>
      </c>
      <c r="H2370" t="s">
        <v>59</v>
      </c>
      <c r="I2370" t="s">
        <v>77</v>
      </c>
      <c r="J2370" s="3" t="s">
        <v>7799</v>
      </c>
      <c r="K2370" t="s">
        <v>24</v>
      </c>
      <c r="M2370" t="s">
        <v>41</v>
      </c>
      <c r="N2370" t="s">
        <v>26</v>
      </c>
      <c r="O2370" s="2">
        <v>45078.415520833332</v>
      </c>
      <c r="R2370" t="str">
        <f t="shared" ref="R2370:R2433" ca="1" si="37">CHOOSE(
RANDBETWEEN(1,20),
"Aisha","Aisha","Aisha","Aisha",
"Ravi","Ravi","Ravi",
"Sara","Sara","Sara",
"Mohit","Mohit",
"Priya","Priya",
"Arjun",
"Neha","Rahul","Divya","Karan","Meera","Sanjay"
)</f>
        <v>Aisha</v>
      </c>
      <c r="S2370" t="str">
        <f>IFERROR(TEXT(DATEVALUE(LEFT(Table1[[#This Row],[Date of Purchase]],10)), "MMMM"), TEXT(Table1[[#This Row],[Date of Purchase]], "MMMM"))</f>
        <v>March</v>
      </c>
      <c r="T2370" t="str">
        <f>IF(OR(
  AND(Table1[[#This Row],[Ticket Priority]]="Critical", Table1[[#This Row],[Ticket Status]]&lt;&gt;"Closed"),
  AND(Table1[[#This Row],[Ticket Priority]]="High", Table1[[#This Row],[Ticket Status]]="Open")
), "Yes", "No")</f>
        <v>No</v>
      </c>
      <c r="U2370" s="4" t="str">
        <f>IF(Table1[[#This Row],[Ticket Status]]="Closed","Yes","No")</f>
        <v>No</v>
      </c>
      <c r="V2370" s="4" t="str">
        <f>IF(Table1[[#This Row],[Ticket Status]]="Pending Customer Response","Yes","No")</f>
        <v>Yes</v>
      </c>
      <c r="W2370" s="5">
        <f ca="1">COUNTIFS(Table1[Agent_name],Table1[[#This Row],[Agent_name]],Table1[Month],Table1[[#This Row],[Month]])/160</f>
        <v>1.0062500000000001</v>
      </c>
    </row>
    <row r="2371" spans="1:23" x14ac:dyDescent="0.25">
      <c r="A2371">
        <v>2370</v>
      </c>
      <c r="B2371" t="s">
        <v>7800</v>
      </c>
      <c r="C2371" t="s">
        <v>7801</v>
      </c>
      <c r="D2371">
        <v>29</v>
      </c>
      <c r="E2371" t="s">
        <v>58</v>
      </c>
      <c r="F2371" t="s">
        <v>112</v>
      </c>
      <c r="G2371" s="1">
        <v>44419</v>
      </c>
      <c r="H2371" t="s">
        <v>66</v>
      </c>
      <c r="I2371" t="s">
        <v>141</v>
      </c>
      <c r="J2371" s="3" t="s">
        <v>7802</v>
      </c>
      <c r="K2371" t="s">
        <v>24</v>
      </c>
      <c r="M2371" t="s">
        <v>41</v>
      </c>
      <c r="N2371" t="s">
        <v>83</v>
      </c>
      <c r="O2371" s="2">
        <v>45078.887060185189</v>
      </c>
      <c r="R2371" t="str">
        <f t="shared" ca="1" si="37"/>
        <v>Ravi</v>
      </c>
      <c r="S2371" t="str">
        <f>IFERROR(TEXT(DATEVALUE(LEFT(Table1[[#This Row],[Date of Purchase]],10)), "MMMM"), TEXT(Table1[[#This Row],[Date of Purchase]], "MMMM"))</f>
        <v>August</v>
      </c>
      <c r="T2371" t="str">
        <f>IF(OR(
  AND(Table1[[#This Row],[Ticket Priority]]="Critical", Table1[[#This Row],[Ticket Status]]&lt;&gt;"Closed"),
  AND(Table1[[#This Row],[Ticket Priority]]="High", Table1[[#This Row],[Ticket Status]]="Open")
), "Yes", "No")</f>
        <v>No</v>
      </c>
      <c r="U2371" s="4" t="str">
        <f>IF(Table1[[#This Row],[Ticket Status]]="Closed","Yes","No")</f>
        <v>No</v>
      </c>
      <c r="V2371" s="4" t="str">
        <f>IF(Table1[[#This Row],[Ticket Status]]="Pending Customer Response","Yes","No")</f>
        <v>Yes</v>
      </c>
      <c r="W2371" s="5">
        <f ca="1">COUNTIFS(Table1[Agent_name],Table1[[#This Row],[Agent_name]],Table1[Month],Table1[[#This Row],[Month]])/160</f>
        <v>0.65625</v>
      </c>
    </row>
    <row r="2372" spans="1:23" x14ac:dyDescent="0.25">
      <c r="A2372">
        <v>2371</v>
      </c>
      <c r="B2372" t="s">
        <v>7803</v>
      </c>
      <c r="C2372" t="s">
        <v>7804</v>
      </c>
      <c r="D2372">
        <v>54</v>
      </c>
      <c r="E2372" t="s">
        <v>29</v>
      </c>
      <c r="F2372" t="s">
        <v>456</v>
      </c>
      <c r="G2372" s="1">
        <v>44133</v>
      </c>
      <c r="H2372" t="s">
        <v>67</v>
      </c>
      <c r="I2372" t="s">
        <v>77</v>
      </c>
      <c r="J2372" s="3" t="s">
        <v>7805</v>
      </c>
      <c r="K2372" t="s">
        <v>62</v>
      </c>
      <c r="M2372" t="s">
        <v>25</v>
      </c>
      <c r="N2372" t="s">
        <v>83</v>
      </c>
      <c r="R2372" t="str">
        <f t="shared" ca="1" si="37"/>
        <v>Aisha</v>
      </c>
      <c r="S2372" t="str">
        <f>IFERROR(TEXT(DATEVALUE(LEFT(Table1[[#This Row],[Date of Purchase]],10)), "MMMM"), TEXT(Table1[[#This Row],[Date of Purchase]], "MMMM"))</f>
        <v>October</v>
      </c>
      <c r="T2372" t="str">
        <f>IF(OR(
  AND(Table1[[#This Row],[Ticket Priority]]="Critical", Table1[[#This Row],[Ticket Status]]&lt;&gt;"Closed"),
  AND(Table1[[#This Row],[Ticket Priority]]="High", Table1[[#This Row],[Ticket Status]]="Open")
), "Yes", "No")</f>
        <v>Yes</v>
      </c>
      <c r="U2372" s="4" t="str">
        <f>IF(Table1[[#This Row],[Ticket Status]]="Closed","Yes","No")</f>
        <v>No</v>
      </c>
      <c r="V2372" s="4" t="str">
        <f>IF(Table1[[#This Row],[Ticket Status]]="Pending Customer Response","Yes","No")</f>
        <v>No</v>
      </c>
      <c r="W2372" s="5">
        <f ca="1">COUNTIFS(Table1[Agent_name],Table1[[#This Row],[Agent_name]],Table1[Month],Table1[[#This Row],[Month]])/160</f>
        <v>0.85624999999999996</v>
      </c>
    </row>
    <row r="2373" spans="1:23" x14ac:dyDescent="0.25">
      <c r="A2373">
        <v>2372</v>
      </c>
      <c r="B2373" t="s">
        <v>7806</v>
      </c>
      <c r="C2373" t="s">
        <v>7807</v>
      </c>
      <c r="D2373">
        <v>42</v>
      </c>
      <c r="E2373" t="s">
        <v>58</v>
      </c>
      <c r="F2373" t="s">
        <v>30</v>
      </c>
      <c r="G2373" s="1">
        <v>44447</v>
      </c>
      <c r="H2373" t="s">
        <v>59</v>
      </c>
      <c r="I2373" t="s">
        <v>77</v>
      </c>
      <c r="J2373" s="3" t="s">
        <v>7808</v>
      </c>
      <c r="K2373" t="s">
        <v>39</v>
      </c>
      <c r="L2373" t="s">
        <v>7809</v>
      </c>
      <c r="M2373" t="s">
        <v>41</v>
      </c>
      <c r="N2373" t="s">
        <v>83</v>
      </c>
      <c r="O2373" s="2">
        <v>45078.243356481478</v>
      </c>
      <c r="P2373" s="2">
        <v>45078.714189814818</v>
      </c>
      <c r="Q2373">
        <v>2</v>
      </c>
      <c r="R2373" t="str">
        <f t="shared" ca="1" si="37"/>
        <v>Mohit</v>
      </c>
      <c r="S2373" t="str">
        <f>IFERROR(TEXT(DATEVALUE(LEFT(Table1[[#This Row],[Date of Purchase]],10)), "MMMM"), TEXT(Table1[[#This Row],[Date of Purchase]], "MMMM"))</f>
        <v>September</v>
      </c>
      <c r="T2373" t="str">
        <f>IF(OR(
  AND(Table1[[#This Row],[Ticket Priority]]="Critical", Table1[[#This Row],[Ticket Status]]&lt;&gt;"Closed"),
  AND(Table1[[#This Row],[Ticket Priority]]="High", Table1[[#This Row],[Ticket Status]]="Open")
), "Yes", "No")</f>
        <v>No</v>
      </c>
      <c r="U2373" s="4" t="str">
        <f>IF(Table1[[#This Row],[Ticket Status]]="Closed","Yes","No")</f>
        <v>Yes</v>
      </c>
      <c r="V2373" s="4" t="str">
        <f>IF(Table1[[#This Row],[Ticket Status]]="Pending Customer Response","Yes","No")</f>
        <v>No</v>
      </c>
      <c r="W2373" s="5">
        <f ca="1">COUNTIFS(Table1[Agent_name],Table1[[#This Row],[Agent_name]],Table1[Month],Table1[[#This Row],[Month]])/160</f>
        <v>0.38124999999999998</v>
      </c>
    </row>
    <row r="2374" spans="1:23" x14ac:dyDescent="0.25">
      <c r="A2374">
        <v>2373</v>
      </c>
      <c r="B2374" t="s">
        <v>7810</v>
      </c>
      <c r="C2374" t="s">
        <v>7811</v>
      </c>
      <c r="D2374">
        <v>60</v>
      </c>
      <c r="E2374" t="s">
        <v>58</v>
      </c>
      <c r="F2374" t="s">
        <v>431</v>
      </c>
      <c r="G2374" s="1">
        <v>43857</v>
      </c>
      <c r="H2374" t="s">
        <v>21</v>
      </c>
      <c r="I2374" t="s">
        <v>177</v>
      </c>
      <c r="J2374" s="3" t="s">
        <v>7812</v>
      </c>
      <c r="K2374" t="s">
        <v>39</v>
      </c>
      <c r="L2374" t="s">
        <v>7813</v>
      </c>
      <c r="M2374" t="s">
        <v>143</v>
      </c>
      <c r="N2374" t="s">
        <v>26</v>
      </c>
      <c r="O2374" s="2">
        <v>45078.823935185188</v>
      </c>
      <c r="P2374" s="2">
        <v>45078.822546296295</v>
      </c>
      <c r="Q2374">
        <v>1</v>
      </c>
      <c r="R2374" t="str">
        <f t="shared" ca="1" si="37"/>
        <v>Divya</v>
      </c>
      <c r="S2374" t="str">
        <f>IFERROR(TEXT(DATEVALUE(LEFT(Table1[[#This Row],[Date of Purchase]],10)), "MMMM"), TEXT(Table1[[#This Row],[Date of Purchase]], "MMMM"))</f>
        <v>January</v>
      </c>
      <c r="T2374" t="str">
        <f>IF(OR(
  AND(Table1[[#This Row],[Ticket Priority]]="Critical", Table1[[#This Row],[Ticket Status]]&lt;&gt;"Closed"),
  AND(Table1[[#This Row],[Ticket Priority]]="High", Table1[[#This Row],[Ticket Status]]="Open")
), "Yes", "No")</f>
        <v>No</v>
      </c>
      <c r="U2374" s="4" t="str">
        <f>IF(Table1[[#This Row],[Ticket Status]]="Closed","Yes","No")</f>
        <v>Yes</v>
      </c>
      <c r="V2374" s="4" t="str">
        <f>IF(Table1[[#This Row],[Ticket Status]]="Pending Customer Response","Yes","No")</f>
        <v>No</v>
      </c>
      <c r="W2374" s="5">
        <f ca="1">COUNTIFS(Table1[Agent_name],Table1[[#This Row],[Agent_name]],Table1[Month],Table1[[#This Row],[Month]])/160</f>
        <v>0.25624999999999998</v>
      </c>
    </row>
    <row r="2375" spans="1:23" x14ac:dyDescent="0.25">
      <c r="A2375">
        <v>2374</v>
      </c>
      <c r="B2375" t="s">
        <v>7814</v>
      </c>
      <c r="C2375" t="s">
        <v>7815</v>
      </c>
      <c r="D2375">
        <v>67</v>
      </c>
      <c r="E2375" t="s">
        <v>29</v>
      </c>
      <c r="F2375" t="s">
        <v>456</v>
      </c>
      <c r="G2375" s="1">
        <v>44438</v>
      </c>
      <c r="H2375" t="s">
        <v>59</v>
      </c>
      <c r="I2375" t="s">
        <v>22</v>
      </c>
      <c r="J2375" s="3" t="s">
        <v>7816</v>
      </c>
      <c r="K2375" t="s">
        <v>24</v>
      </c>
      <c r="M2375" t="s">
        <v>89</v>
      </c>
      <c r="N2375" t="s">
        <v>26</v>
      </c>
      <c r="O2375" s="2">
        <v>45078.634375000001</v>
      </c>
      <c r="R2375" t="str">
        <f t="shared" ca="1" si="37"/>
        <v>Sara</v>
      </c>
      <c r="S2375" t="str">
        <f>IFERROR(TEXT(DATEVALUE(LEFT(Table1[[#This Row],[Date of Purchase]],10)), "MMMM"), TEXT(Table1[[#This Row],[Date of Purchase]], "MMMM"))</f>
        <v>August</v>
      </c>
      <c r="T2375" t="str">
        <f>IF(OR(
  AND(Table1[[#This Row],[Ticket Priority]]="Critical", Table1[[#This Row],[Ticket Status]]&lt;&gt;"Closed"),
  AND(Table1[[#This Row],[Ticket Priority]]="High", Table1[[#This Row],[Ticket Status]]="Open")
), "Yes", "No")</f>
        <v>No</v>
      </c>
      <c r="U2375" s="4" t="str">
        <f>IF(Table1[[#This Row],[Ticket Status]]="Closed","Yes","No")</f>
        <v>No</v>
      </c>
      <c r="V2375" s="4" t="str">
        <f>IF(Table1[[#This Row],[Ticket Status]]="Pending Customer Response","Yes","No")</f>
        <v>Yes</v>
      </c>
      <c r="W2375" s="5">
        <f ca="1">COUNTIFS(Table1[Agent_name],Table1[[#This Row],[Agent_name]],Table1[Month],Table1[[#This Row],[Month]])/160</f>
        <v>0.8</v>
      </c>
    </row>
    <row r="2376" spans="1:23" x14ac:dyDescent="0.25">
      <c r="A2376">
        <v>2375</v>
      </c>
      <c r="B2376" t="s">
        <v>7817</v>
      </c>
      <c r="C2376" t="s">
        <v>7818</v>
      </c>
      <c r="D2376">
        <v>42</v>
      </c>
      <c r="E2376" t="s">
        <v>19</v>
      </c>
      <c r="F2376" t="s">
        <v>107</v>
      </c>
      <c r="G2376" s="1">
        <v>44241</v>
      </c>
      <c r="H2376" t="s">
        <v>45</v>
      </c>
      <c r="I2376" t="s">
        <v>72</v>
      </c>
      <c r="J2376" s="3" t="s">
        <v>7819</v>
      </c>
      <c r="K2376" t="s">
        <v>24</v>
      </c>
      <c r="M2376" t="s">
        <v>89</v>
      </c>
      <c r="N2376" t="s">
        <v>26</v>
      </c>
      <c r="O2376" s="2">
        <v>45078.025358796294</v>
      </c>
      <c r="R2376" t="str">
        <f t="shared" ca="1" si="37"/>
        <v>Aisha</v>
      </c>
      <c r="S2376" t="str">
        <f>IFERROR(TEXT(DATEVALUE(LEFT(Table1[[#This Row],[Date of Purchase]],10)), "MMMM"), TEXT(Table1[[#This Row],[Date of Purchase]], "MMMM"))</f>
        <v>February</v>
      </c>
      <c r="T2376" t="str">
        <f>IF(OR(
  AND(Table1[[#This Row],[Ticket Priority]]="Critical", Table1[[#This Row],[Ticket Status]]&lt;&gt;"Closed"),
  AND(Table1[[#This Row],[Ticket Priority]]="High", Table1[[#This Row],[Ticket Status]]="Open")
), "Yes", "No")</f>
        <v>No</v>
      </c>
      <c r="U2376" s="4" t="str">
        <f>IF(Table1[[#This Row],[Ticket Status]]="Closed","Yes","No")</f>
        <v>No</v>
      </c>
      <c r="V2376" s="4" t="str">
        <f>IF(Table1[[#This Row],[Ticket Status]]="Pending Customer Response","Yes","No")</f>
        <v>Yes</v>
      </c>
      <c r="W2376" s="5">
        <f ca="1">COUNTIFS(Table1[Agent_name],Table1[[#This Row],[Agent_name]],Table1[Month],Table1[[#This Row],[Month]])/160</f>
        <v>0.85624999999999996</v>
      </c>
    </row>
    <row r="2377" spans="1:23" x14ac:dyDescent="0.25">
      <c r="A2377">
        <v>2376</v>
      </c>
      <c r="B2377" t="s">
        <v>7820</v>
      </c>
      <c r="C2377" t="s">
        <v>7821</v>
      </c>
      <c r="D2377">
        <v>37</v>
      </c>
      <c r="E2377" t="s">
        <v>58</v>
      </c>
      <c r="F2377" t="s">
        <v>397</v>
      </c>
      <c r="G2377" s="1">
        <v>44241</v>
      </c>
      <c r="H2377" t="s">
        <v>67</v>
      </c>
      <c r="I2377" t="s">
        <v>77</v>
      </c>
      <c r="J2377" s="3" t="s">
        <v>271</v>
      </c>
      <c r="K2377" t="s">
        <v>62</v>
      </c>
      <c r="M2377" t="s">
        <v>143</v>
      </c>
      <c r="N2377" t="s">
        <v>55</v>
      </c>
      <c r="R2377" t="str">
        <f t="shared" ca="1" si="37"/>
        <v>Priya</v>
      </c>
      <c r="S2377" t="str">
        <f>IFERROR(TEXT(DATEVALUE(LEFT(Table1[[#This Row],[Date of Purchase]],10)), "MMMM"), TEXT(Table1[[#This Row],[Date of Purchase]], "MMMM"))</f>
        <v>February</v>
      </c>
      <c r="T2377" t="str">
        <f>IF(OR(
  AND(Table1[[#This Row],[Ticket Priority]]="Critical", Table1[[#This Row],[Ticket Status]]&lt;&gt;"Closed"),
  AND(Table1[[#This Row],[Ticket Priority]]="High", Table1[[#This Row],[Ticket Status]]="Open")
), "Yes", "No")</f>
        <v>No</v>
      </c>
      <c r="U2377" s="4" t="str">
        <f>IF(Table1[[#This Row],[Ticket Status]]="Closed","Yes","No")</f>
        <v>No</v>
      </c>
      <c r="V2377" s="4" t="str">
        <f>IF(Table1[[#This Row],[Ticket Status]]="Pending Customer Response","Yes","No")</f>
        <v>No</v>
      </c>
      <c r="W2377" s="5">
        <f ca="1">COUNTIFS(Table1[Agent_name],Table1[[#This Row],[Agent_name]],Table1[Month],Table1[[#This Row],[Month]])/160</f>
        <v>0.44374999999999998</v>
      </c>
    </row>
    <row r="2378" spans="1:23" x14ac:dyDescent="0.25">
      <c r="A2378">
        <v>2377</v>
      </c>
      <c r="B2378" t="s">
        <v>7084</v>
      </c>
      <c r="C2378" t="s">
        <v>7822</v>
      </c>
      <c r="D2378">
        <v>54</v>
      </c>
      <c r="E2378" t="s">
        <v>19</v>
      </c>
      <c r="F2378" t="s">
        <v>86</v>
      </c>
      <c r="G2378" s="1">
        <v>43871</v>
      </c>
      <c r="H2378" t="s">
        <v>21</v>
      </c>
      <c r="I2378" t="s">
        <v>46</v>
      </c>
      <c r="J2378" s="3" t="s">
        <v>7823</v>
      </c>
      <c r="K2378" t="s">
        <v>62</v>
      </c>
      <c r="M2378" t="s">
        <v>89</v>
      </c>
      <c r="N2378" t="s">
        <v>33</v>
      </c>
      <c r="R2378" t="str">
        <f t="shared" ca="1" si="37"/>
        <v>Neha</v>
      </c>
      <c r="S2378" t="str">
        <f>IFERROR(TEXT(DATEVALUE(LEFT(Table1[[#This Row],[Date of Purchase]],10)), "MMMM"), TEXT(Table1[[#This Row],[Date of Purchase]], "MMMM"))</f>
        <v>February</v>
      </c>
      <c r="T2378" t="str">
        <f>IF(OR(
  AND(Table1[[#This Row],[Ticket Priority]]="Critical", Table1[[#This Row],[Ticket Status]]&lt;&gt;"Closed"),
  AND(Table1[[#This Row],[Ticket Priority]]="High", Table1[[#This Row],[Ticket Status]]="Open")
), "Yes", "No")</f>
        <v>Yes</v>
      </c>
      <c r="U2378" s="4" t="str">
        <f>IF(Table1[[#This Row],[Ticket Status]]="Closed","Yes","No")</f>
        <v>No</v>
      </c>
      <c r="V2378" s="4" t="str">
        <f>IF(Table1[[#This Row],[Ticket Status]]="Pending Customer Response","Yes","No")</f>
        <v>No</v>
      </c>
      <c r="W2378" s="5">
        <f ca="1">COUNTIFS(Table1[Agent_name],Table1[[#This Row],[Agent_name]],Table1[Month],Table1[[#This Row],[Month]])/160</f>
        <v>0.19375000000000001</v>
      </c>
    </row>
    <row r="2379" spans="1:23" x14ac:dyDescent="0.25">
      <c r="A2379">
        <v>2378</v>
      </c>
      <c r="B2379" t="s">
        <v>7824</v>
      </c>
      <c r="C2379" t="s">
        <v>7825</v>
      </c>
      <c r="D2379">
        <v>45</v>
      </c>
      <c r="E2379" t="s">
        <v>58</v>
      </c>
      <c r="F2379" t="s">
        <v>699</v>
      </c>
      <c r="G2379" s="1">
        <v>44265</v>
      </c>
      <c r="H2379" t="s">
        <v>66</v>
      </c>
      <c r="I2379" t="s">
        <v>59</v>
      </c>
      <c r="J2379" s="3" t="s">
        <v>7826</v>
      </c>
      <c r="K2379" t="s">
        <v>39</v>
      </c>
      <c r="L2379" t="s">
        <v>7827</v>
      </c>
      <c r="M2379" t="s">
        <v>41</v>
      </c>
      <c r="N2379" t="s">
        <v>55</v>
      </c>
      <c r="O2379" s="2">
        <v>45078.117060185185</v>
      </c>
      <c r="P2379" s="2">
        <v>45078.914282407408</v>
      </c>
      <c r="Q2379">
        <v>2</v>
      </c>
      <c r="R2379" t="str">
        <f t="shared" ca="1" si="37"/>
        <v>Aisha</v>
      </c>
      <c r="S2379" t="str">
        <f>IFERROR(TEXT(DATEVALUE(LEFT(Table1[[#This Row],[Date of Purchase]],10)), "MMMM"), TEXT(Table1[[#This Row],[Date of Purchase]], "MMMM"))</f>
        <v>March</v>
      </c>
      <c r="T2379" t="str">
        <f>IF(OR(
  AND(Table1[[#This Row],[Ticket Priority]]="Critical", Table1[[#This Row],[Ticket Status]]&lt;&gt;"Closed"),
  AND(Table1[[#This Row],[Ticket Priority]]="High", Table1[[#This Row],[Ticket Status]]="Open")
), "Yes", "No")</f>
        <v>No</v>
      </c>
      <c r="U2379" s="4" t="str">
        <f>IF(Table1[[#This Row],[Ticket Status]]="Closed","Yes","No")</f>
        <v>Yes</v>
      </c>
      <c r="V2379" s="4" t="str">
        <f>IF(Table1[[#This Row],[Ticket Status]]="Pending Customer Response","Yes","No")</f>
        <v>No</v>
      </c>
      <c r="W2379" s="5">
        <f ca="1">COUNTIFS(Table1[Agent_name],Table1[[#This Row],[Agent_name]],Table1[Month],Table1[[#This Row],[Month]])/160</f>
        <v>1.0062500000000001</v>
      </c>
    </row>
    <row r="2380" spans="1:23" x14ac:dyDescent="0.25">
      <c r="A2380">
        <v>2379</v>
      </c>
      <c r="B2380" t="s">
        <v>7820</v>
      </c>
      <c r="C2380" t="s">
        <v>7828</v>
      </c>
      <c r="D2380">
        <v>50</v>
      </c>
      <c r="E2380" t="s">
        <v>19</v>
      </c>
      <c r="F2380" t="s">
        <v>286</v>
      </c>
      <c r="G2380" s="1">
        <v>43994</v>
      </c>
      <c r="H2380" t="s">
        <v>21</v>
      </c>
      <c r="I2380" t="s">
        <v>93</v>
      </c>
      <c r="J2380" s="3" t="s">
        <v>7829</v>
      </c>
      <c r="K2380" t="s">
        <v>39</v>
      </c>
      <c r="L2380" t="s">
        <v>7830</v>
      </c>
      <c r="M2380" t="s">
        <v>143</v>
      </c>
      <c r="N2380" t="s">
        <v>83</v>
      </c>
      <c r="O2380" s="2">
        <v>45078.334432870368</v>
      </c>
      <c r="P2380" s="2">
        <v>45078.439293981479</v>
      </c>
      <c r="Q2380">
        <v>2</v>
      </c>
      <c r="R2380" t="str">
        <f t="shared" ca="1" si="37"/>
        <v>Mohit</v>
      </c>
      <c r="S2380" t="str">
        <f>IFERROR(TEXT(DATEVALUE(LEFT(Table1[[#This Row],[Date of Purchase]],10)), "MMMM"), TEXT(Table1[[#This Row],[Date of Purchase]], "MMMM"))</f>
        <v>June</v>
      </c>
      <c r="T2380" t="str">
        <f>IF(OR(
  AND(Table1[[#This Row],[Ticket Priority]]="Critical", Table1[[#This Row],[Ticket Status]]&lt;&gt;"Closed"),
  AND(Table1[[#This Row],[Ticket Priority]]="High", Table1[[#This Row],[Ticket Status]]="Open")
), "Yes", "No")</f>
        <v>No</v>
      </c>
      <c r="U2380" s="4" t="str">
        <f>IF(Table1[[#This Row],[Ticket Status]]="Closed","Yes","No")</f>
        <v>Yes</v>
      </c>
      <c r="V2380" s="4" t="str">
        <f>IF(Table1[[#This Row],[Ticket Status]]="Pending Customer Response","Yes","No")</f>
        <v>No</v>
      </c>
      <c r="W2380" s="5">
        <f ca="1">COUNTIFS(Table1[Agent_name],Table1[[#This Row],[Agent_name]],Table1[Month],Table1[[#This Row],[Month]])/160</f>
        <v>0.41875000000000001</v>
      </c>
    </row>
    <row r="2381" spans="1:23" x14ac:dyDescent="0.25">
      <c r="A2381">
        <v>2380</v>
      </c>
      <c r="B2381" t="s">
        <v>7831</v>
      </c>
      <c r="C2381" t="s">
        <v>7832</v>
      </c>
      <c r="D2381">
        <v>52</v>
      </c>
      <c r="E2381" t="s">
        <v>29</v>
      </c>
      <c r="F2381" t="s">
        <v>161</v>
      </c>
      <c r="G2381" s="1">
        <v>44393</v>
      </c>
      <c r="H2381" t="s">
        <v>59</v>
      </c>
      <c r="I2381" t="s">
        <v>60</v>
      </c>
      <c r="J2381" s="3" t="s">
        <v>7833</v>
      </c>
      <c r="K2381" t="s">
        <v>62</v>
      </c>
      <c r="M2381" t="s">
        <v>89</v>
      </c>
      <c r="N2381" t="s">
        <v>55</v>
      </c>
      <c r="R2381" t="str">
        <f t="shared" ca="1" si="37"/>
        <v>Aisha</v>
      </c>
      <c r="S2381" t="str">
        <f>IFERROR(TEXT(DATEVALUE(LEFT(Table1[[#This Row],[Date of Purchase]],10)), "MMMM"), TEXT(Table1[[#This Row],[Date of Purchase]], "MMMM"))</f>
        <v>July</v>
      </c>
      <c r="T2381" t="str">
        <f>IF(OR(
  AND(Table1[[#This Row],[Ticket Priority]]="Critical", Table1[[#This Row],[Ticket Status]]&lt;&gt;"Closed"),
  AND(Table1[[#This Row],[Ticket Priority]]="High", Table1[[#This Row],[Ticket Status]]="Open")
), "Yes", "No")</f>
        <v>Yes</v>
      </c>
      <c r="U2381" s="4" t="str">
        <f>IF(Table1[[#This Row],[Ticket Status]]="Closed","Yes","No")</f>
        <v>No</v>
      </c>
      <c r="V2381" s="4" t="str">
        <f>IF(Table1[[#This Row],[Ticket Status]]="Pending Customer Response","Yes","No")</f>
        <v>No</v>
      </c>
      <c r="W2381" s="5">
        <f ca="1">COUNTIFS(Table1[Agent_name],Table1[[#This Row],[Agent_name]],Table1[Month],Table1[[#This Row],[Month]])/160</f>
        <v>0.875</v>
      </c>
    </row>
    <row r="2382" spans="1:23" x14ac:dyDescent="0.25">
      <c r="A2382">
        <v>2381</v>
      </c>
      <c r="B2382" t="s">
        <v>7834</v>
      </c>
      <c r="C2382" t="s">
        <v>7835</v>
      </c>
      <c r="D2382">
        <v>25</v>
      </c>
      <c r="E2382" t="s">
        <v>29</v>
      </c>
      <c r="F2382" t="s">
        <v>103</v>
      </c>
      <c r="G2382" s="1">
        <v>43978</v>
      </c>
      <c r="H2382" t="s">
        <v>67</v>
      </c>
      <c r="I2382" t="s">
        <v>37</v>
      </c>
      <c r="J2382" s="3" t="s">
        <v>7836</v>
      </c>
      <c r="K2382" t="s">
        <v>24</v>
      </c>
      <c r="M2382" t="s">
        <v>41</v>
      </c>
      <c r="N2382" t="s">
        <v>83</v>
      </c>
      <c r="O2382" s="2">
        <v>45078.290706018517</v>
      </c>
      <c r="R2382" t="str">
        <f t="shared" ca="1" si="37"/>
        <v>Aisha</v>
      </c>
      <c r="S2382" t="str">
        <f>IFERROR(TEXT(DATEVALUE(LEFT(Table1[[#This Row],[Date of Purchase]],10)), "MMMM"), TEXT(Table1[[#This Row],[Date of Purchase]], "MMMM"))</f>
        <v>May</v>
      </c>
      <c r="T2382" t="str">
        <f>IF(OR(
  AND(Table1[[#This Row],[Ticket Priority]]="Critical", Table1[[#This Row],[Ticket Status]]&lt;&gt;"Closed"),
  AND(Table1[[#This Row],[Ticket Priority]]="High", Table1[[#This Row],[Ticket Status]]="Open")
), "Yes", "No")</f>
        <v>No</v>
      </c>
      <c r="U2382" s="4" t="str">
        <f>IF(Table1[[#This Row],[Ticket Status]]="Closed","Yes","No")</f>
        <v>No</v>
      </c>
      <c r="V2382" s="4" t="str">
        <f>IF(Table1[[#This Row],[Ticket Status]]="Pending Customer Response","Yes","No")</f>
        <v>Yes</v>
      </c>
      <c r="W2382" s="5">
        <f ca="1">COUNTIFS(Table1[Agent_name],Table1[[#This Row],[Agent_name]],Table1[Month],Table1[[#This Row],[Month]])/160</f>
        <v>0.93125000000000002</v>
      </c>
    </row>
    <row r="2383" spans="1:23" x14ac:dyDescent="0.25">
      <c r="A2383">
        <v>2382</v>
      </c>
      <c r="B2383" t="s">
        <v>7837</v>
      </c>
      <c r="C2383" t="s">
        <v>7838</v>
      </c>
      <c r="D2383">
        <v>35</v>
      </c>
      <c r="E2383" t="s">
        <v>58</v>
      </c>
      <c r="F2383" t="s">
        <v>421</v>
      </c>
      <c r="G2383" s="1">
        <v>44250</v>
      </c>
      <c r="H2383" t="s">
        <v>67</v>
      </c>
      <c r="I2383" t="s">
        <v>37</v>
      </c>
      <c r="J2383" s="3" t="s">
        <v>7839</v>
      </c>
      <c r="K2383" t="s">
        <v>24</v>
      </c>
      <c r="M2383" t="s">
        <v>89</v>
      </c>
      <c r="N2383" t="s">
        <v>55</v>
      </c>
      <c r="O2383" s="2">
        <v>45078.644201388888</v>
      </c>
      <c r="R2383" t="str">
        <f t="shared" ca="1" si="37"/>
        <v>Ravi</v>
      </c>
      <c r="S2383" t="str">
        <f>IFERROR(TEXT(DATEVALUE(LEFT(Table1[[#This Row],[Date of Purchase]],10)), "MMMM"), TEXT(Table1[[#This Row],[Date of Purchase]], "MMMM"))</f>
        <v>February</v>
      </c>
      <c r="T2383" t="str">
        <f>IF(OR(
  AND(Table1[[#This Row],[Ticket Priority]]="Critical", Table1[[#This Row],[Ticket Status]]&lt;&gt;"Closed"),
  AND(Table1[[#This Row],[Ticket Priority]]="High", Table1[[#This Row],[Ticket Status]]="Open")
), "Yes", "No")</f>
        <v>No</v>
      </c>
      <c r="U2383" s="4" t="str">
        <f>IF(Table1[[#This Row],[Ticket Status]]="Closed","Yes","No")</f>
        <v>No</v>
      </c>
      <c r="V2383" s="4" t="str">
        <f>IF(Table1[[#This Row],[Ticket Status]]="Pending Customer Response","Yes","No")</f>
        <v>Yes</v>
      </c>
      <c r="W2383" s="5">
        <f ca="1">COUNTIFS(Table1[Agent_name],Table1[[#This Row],[Agent_name]],Table1[Month],Table1[[#This Row],[Month]])/160</f>
        <v>0.61250000000000004</v>
      </c>
    </row>
    <row r="2384" spans="1:23" x14ac:dyDescent="0.25">
      <c r="A2384">
        <v>2383</v>
      </c>
      <c r="B2384" t="s">
        <v>7840</v>
      </c>
      <c r="C2384" t="s">
        <v>7841</v>
      </c>
      <c r="D2384">
        <v>59</v>
      </c>
      <c r="E2384" t="s">
        <v>58</v>
      </c>
      <c r="F2384" t="s">
        <v>202</v>
      </c>
      <c r="G2384" s="1">
        <v>43913</v>
      </c>
      <c r="H2384" t="s">
        <v>45</v>
      </c>
      <c r="I2384" t="s">
        <v>177</v>
      </c>
      <c r="J2384" s="3" t="s">
        <v>7842</v>
      </c>
      <c r="K2384" t="s">
        <v>62</v>
      </c>
      <c r="M2384" t="s">
        <v>143</v>
      </c>
      <c r="N2384" t="s">
        <v>26</v>
      </c>
      <c r="R2384" t="str">
        <f t="shared" ca="1" si="37"/>
        <v>Sara</v>
      </c>
      <c r="S2384" t="str">
        <f>IFERROR(TEXT(DATEVALUE(LEFT(Table1[[#This Row],[Date of Purchase]],10)), "MMMM"), TEXT(Table1[[#This Row],[Date of Purchase]], "MMMM"))</f>
        <v>March</v>
      </c>
      <c r="T2384" t="str">
        <f>IF(OR(
  AND(Table1[[#This Row],[Ticket Priority]]="Critical", Table1[[#This Row],[Ticket Status]]&lt;&gt;"Closed"),
  AND(Table1[[#This Row],[Ticket Priority]]="High", Table1[[#This Row],[Ticket Status]]="Open")
), "Yes", "No")</f>
        <v>No</v>
      </c>
      <c r="U2384" s="4" t="str">
        <f>IF(Table1[[#This Row],[Ticket Status]]="Closed","Yes","No")</f>
        <v>No</v>
      </c>
      <c r="V2384" s="4" t="str">
        <f>IF(Table1[[#This Row],[Ticket Status]]="Pending Customer Response","Yes","No")</f>
        <v>No</v>
      </c>
      <c r="W2384" s="5">
        <f ca="1">COUNTIFS(Table1[Agent_name],Table1[[#This Row],[Agent_name]],Table1[Month],Table1[[#This Row],[Month]])/160</f>
        <v>0.55625000000000002</v>
      </c>
    </row>
    <row r="2385" spans="1:23" x14ac:dyDescent="0.25">
      <c r="A2385">
        <v>2384</v>
      </c>
      <c r="B2385" t="s">
        <v>7843</v>
      </c>
      <c r="C2385" t="s">
        <v>7844</v>
      </c>
      <c r="D2385">
        <v>53</v>
      </c>
      <c r="E2385" t="s">
        <v>58</v>
      </c>
      <c r="F2385" t="s">
        <v>655</v>
      </c>
      <c r="G2385" s="1">
        <v>43870</v>
      </c>
      <c r="H2385" t="s">
        <v>45</v>
      </c>
      <c r="I2385" t="s">
        <v>72</v>
      </c>
      <c r="J2385" s="3" t="s">
        <v>7845</v>
      </c>
      <c r="K2385" t="s">
        <v>24</v>
      </c>
      <c r="M2385" t="s">
        <v>143</v>
      </c>
      <c r="N2385" t="s">
        <v>33</v>
      </c>
      <c r="O2385" s="2">
        <v>45078.306041666663</v>
      </c>
      <c r="Q2385">
        <v>5</v>
      </c>
      <c r="R2385" t="str">
        <f t="shared" ca="1" si="37"/>
        <v>Ravi</v>
      </c>
      <c r="S2385" t="str">
        <f>IFERROR(TEXT(DATEVALUE(LEFT(Table1[[#This Row],[Date of Purchase]],10)), "MMMM"), TEXT(Table1[[#This Row],[Date of Purchase]], "MMMM"))</f>
        <v>February</v>
      </c>
      <c r="T2385" t="str">
        <f>IF(OR(
  AND(Table1[[#This Row],[Ticket Priority]]="Critical", Table1[[#This Row],[Ticket Status]]&lt;&gt;"Closed"),
  AND(Table1[[#This Row],[Ticket Priority]]="High", Table1[[#This Row],[Ticket Status]]="Open")
), "Yes", "No")</f>
        <v>No</v>
      </c>
      <c r="U2385" s="4" t="str">
        <f>IF(Table1[[#This Row],[Ticket Status]]="Closed","Yes","No")</f>
        <v>No</v>
      </c>
      <c r="V2385" s="4" t="str">
        <f>IF(Table1[[#This Row],[Ticket Status]]="Pending Customer Response","Yes","No")</f>
        <v>Yes</v>
      </c>
      <c r="W2385" s="5">
        <f ca="1">COUNTIFS(Table1[Agent_name],Table1[[#This Row],[Agent_name]],Table1[Month],Table1[[#This Row],[Month]])/160</f>
        <v>0.61250000000000004</v>
      </c>
    </row>
    <row r="2386" spans="1:23" x14ac:dyDescent="0.25">
      <c r="A2386">
        <v>2385</v>
      </c>
      <c r="B2386" t="s">
        <v>7846</v>
      </c>
      <c r="C2386" t="s">
        <v>7847</v>
      </c>
      <c r="D2386">
        <v>55</v>
      </c>
      <c r="E2386" t="s">
        <v>29</v>
      </c>
      <c r="F2386" t="s">
        <v>20</v>
      </c>
      <c r="G2386" s="1">
        <v>44415</v>
      </c>
      <c r="H2386" t="s">
        <v>21</v>
      </c>
      <c r="I2386" t="s">
        <v>59</v>
      </c>
      <c r="J2386" s="3" t="s">
        <v>7848</v>
      </c>
      <c r="K2386" t="s">
        <v>62</v>
      </c>
      <c r="M2386" t="s">
        <v>143</v>
      </c>
      <c r="N2386" t="s">
        <v>83</v>
      </c>
      <c r="Q2386">
        <v>5</v>
      </c>
      <c r="R2386" t="str">
        <f t="shared" ca="1" si="37"/>
        <v>Rahul</v>
      </c>
      <c r="S2386" t="str">
        <f>IFERROR(TEXT(DATEVALUE(LEFT(Table1[[#This Row],[Date of Purchase]],10)), "MMMM"), TEXT(Table1[[#This Row],[Date of Purchase]], "MMMM"))</f>
        <v>August</v>
      </c>
      <c r="T2386" t="str">
        <f>IF(OR(
  AND(Table1[[#This Row],[Ticket Priority]]="Critical", Table1[[#This Row],[Ticket Status]]&lt;&gt;"Closed"),
  AND(Table1[[#This Row],[Ticket Priority]]="High", Table1[[#This Row],[Ticket Status]]="Open")
), "Yes", "No")</f>
        <v>No</v>
      </c>
      <c r="U2386" s="4" t="str">
        <f>IF(Table1[[#This Row],[Ticket Status]]="Closed","Yes","No")</f>
        <v>No</v>
      </c>
      <c r="V2386" s="4" t="str">
        <f>IF(Table1[[#This Row],[Ticket Status]]="Pending Customer Response","Yes","No")</f>
        <v>No</v>
      </c>
      <c r="W2386" s="5">
        <f ca="1">COUNTIFS(Table1[Agent_name],Table1[[#This Row],[Agent_name]],Table1[Month],Table1[[#This Row],[Month]])/160</f>
        <v>0.22500000000000001</v>
      </c>
    </row>
    <row r="2387" spans="1:23" x14ac:dyDescent="0.25">
      <c r="A2387">
        <v>2386</v>
      </c>
      <c r="B2387" t="s">
        <v>7849</v>
      </c>
      <c r="C2387" t="s">
        <v>7850</v>
      </c>
      <c r="D2387">
        <v>42</v>
      </c>
      <c r="E2387" t="s">
        <v>19</v>
      </c>
      <c r="F2387" t="s">
        <v>76</v>
      </c>
      <c r="G2387" s="1">
        <v>44334</v>
      </c>
      <c r="H2387" t="s">
        <v>66</v>
      </c>
      <c r="I2387" t="s">
        <v>99</v>
      </c>
      <c r="J2387" s="3" t="s">
        <v>7851</v>
      </c>
      <c r="K2387" t="s">
        <v>24</v>
      </c>
      <c r="M2387" t="s">
        <v>89</v>
      </c>
      <c r="N2387" t="s">
        <v>55</v>
      </c>
      <c r="O2387" s="2">
        <v>45078.697754629633</v>
      </c>
      <c r="Q2387">
        <v>5</v>
      </c>
      <c r="R2387" t="str">
        <f t="shared" ca="1" si="37"/>
        <v>Priya</v>
      </c>
      <c r="S2387" t="str">
        <f>IFERROR(TEXT(DATEVALUE(LEFT(Table1[[#This Row],[Date of Purchase]],10)), "MMMM"), TEXT(Table1[[#This Row],[Date of Purchase]], "MMMM"))</f>
        <v>May</v>
      </c>
      <c r="T2387" t="str">
        <f>IF(OR(
  AND(Table1[[#This Row],[Ticket Priority]]="Critical", Table1[[#This Row],[Ticket Status]]&lt;&gt;"Closed"),
  AND(Table1[[#This Row],[Ticket Priority]]="High", Table1[[#This Row],[Ticket Status]]="Open")
), "Yes", "No")</f>
        <v>No</v>
      </c>
      <c r="U2387" s="4" t="str">
        <f>IF(Table1[[#This Row],[Ticket Status]]="Closed","Yes","No")</f>
        <v>No</v>
      </c>
      <c r="V2387" s="4" t="str">
        <f>IF(Table1[[#This Row],[Ticket Status]]="Pending Customer Response","Yes","No")</f>
        <v>Yes</v>
      </c>
      <c r="W2387" s="5">
        <f ca="1">COUNTIFS(Table1[Agent_name],Table1[[#This Row],[Agent_name]],Table1[Month],Table1[[#This Row],[Month]])/160</f>
        <v>0.40625</v>
      </c>
    </row>
    <row r="2388" spans="1:23" x14ac:dyDescent="0.25">
      <c r="A2388">
        <v>2387</v>
      </c>
      <c r="B2388" t="s">
        <v>7852</v>
      </c>
      <c r="C2388" t="s">
        <v>7853</v>
      </c>
      <c r="D2388">
        <v>27</v>
      </c>
      <c r="E2388" t="s">
        <v>29</v>
      </c>
      <c r="F2388" t="s">
        <v>223</v>
      </c>
      <c r="G2388" s="1">
        <v>43939</v>
      </c>
      <c r="H2388" t="s">
        <v>21</v>
      </c>
      <c r="I2388" t="s">
        <v>77</v>
      </c>
      <c r="J2388" s="3" t="s">
        <v>7854</v>
      </c>
      <c r="K2388" t="s">
        <v>62</v>
      </c>
      <c r="M2388" t="s">
        <v>25</v>
      </c>
      <c r="N2388" t="s">
        <v>26</v>
      </c>
      <c r="Q2388">
        <v>5</v>
      </c>
      <c r="R2388" t="str">
        <f t="shared" ca="1" si="37"/>
        <v>Sara</v>
      </c>
      <c r="S2388" t="str">
        <f>IFERROR(TEXT(DATEVALUE(LEFT(Table1[[#This Row],[Date of Purchase]],10)), "MMMM"), TEXT(Table1[[#This Row],[Date of Purchase]], "MMMM"))</f>
        <v>April</v>
      </c>
      <c r="T2388" t="str">
        <f>IF(OR(
  AND(Table1[[#This Row],[Ticket Priority]]="Critical", Table1[[#This Row],[Ticket Status]]&lt;&gt;"Closed"),
  AND(Table1[[#This Row],[Ticket Priority]]="High", Table1[[#This Row],[Ticket Status]]="Open")
), "Yes", "No")</f>
        <v>Yes</v>
      </c>
      <c r="U2388" s="4" t="str">
        <f>IF(Table1[[#This Row],[Ticket Status]]="Closed","Yes","No")</f>
        <v>No</v>
      </c>
      <c r="V2388" s="4" t="str">
        <f>IF(Table1[[#This Row],[Ticket Status]]="Pending Customer Response","Yes","No")</f>
        <v>No</v>
      </c>
      <c r="W2388" s="5">
        <f ca="1">COUNTIFS(Table1[Agent_name],Table1[[#This Row],[Agent_name]],Table1[Month],Table1[[#This Row],[Month]])/160</f>
        <v>0.75624999999999998</v>
      </c>
    </row>
    <row r="2389" spans="1:23" x14ac:dyDescent="0.25">
      <c r="A2389">
        <v>2388</v>
      </c>
      <c r="B2389" t="s">
        <v>7855</v>
      </c>
      <c r="C2389" t="s">
        <v>7856</v>
      </c>
      <c r="D2389">
        <v>67</v>
      </c>
      <c r="E2389" t="s">
        <v>29</v>
      </c>
      <c r="F2389" t="s">
        <v>86</v>
      </c>
      <c r="G2389" s="1">
        <v>43907</v>
      </c>
      <c r="H2389" t="s">
        <v>45</v>
      </c>
      <c r="I2389" t="s">
        <v>37</v>
      </c>
      <c r="J2389" s="3" t="s">
        <v>7857</v>
      </c>
      <c r="K2389" t="s">
        <v>39</v>
      </c>
      <c r="L2389" t="s">
        <v>7858</v>
      </c>
      <c r="M2389" t="s">
        <v>143</v>
      </c>
      <c r="N2389" t="s">
        <v>26</v>
      </c>
      <c r="O2389" s="2">
        <v>45078.769305555557</v>
      </c>
      <c r="P2389" s="2">
        <v>45078.470694444448</v>
      </c>
      <c r="Q2389">
        <v>1</v>
      </c>
      <c r="R2389" t="str">
        <f t="shared" ca="1" si="37"/>
        <v>Priya</v>
      </c>
      <c r="S2389" t="str">
        <f>IFERROR(TEXT(DATEVALUE(LEFT(Table1[[#This Row],[Date of Purchase]],10)), "MMMM"), TEXT(Table1[[#This Row],[Date of Purchase]], "MMMM"))</f>
        <v>March</v>
      </c>
      <c r="T2389" t="str">
        <f>IF(OR(
  AND(Table1[[#This Row],[Ticket Priority]]="Critical", Table1[[#This Row],[Ticket Status]]&lt;&gt;"Closed"),
  AND(Table1[[#This Row],[Ticket Priority]]="High", Table1[[#This Row],[Ticket Status]]="Open")
), "Yes", "No")</f>
        <v>No</v>
      </c>
      <c r="U2389" s="4" t="str">
        <f>IF(Table1[[#This Row],[Ticket Status]]="Closed","Yes","No")</f>
        <v>Yes</v>
      </c>
      <c r="V2389" s="4" t="str">
        <f>IF(Table1[[#This Row],[Ticket Status]]="Pending Customer Response","Yes","No")</f>
        <v>No</v>
      </c>
      <c r="W2389" s="5">
        <f ca="1">COUNTIFS(Table1[Agent_name],Table1[[#This Row],[Agent_name]],Table1[Month],Table1[[#This Row],[Month]])/160</f>
        <v>0.43125000000000002</v>
      </c>
    </row>
    <row r="2390" spans="1:23" x14ac:dyDescent="0.25">
      <c r="A2390">
        <v>2389</v>
      </c>
      <c r="B2390" t="s">
        <v>7859</v>
      </c>
      <c r="C2390" t="s">
        <v>7860</v>
      </c>
      <c r="D2390">
        <v>56</v>
      </c>
      <c r="E2390" t="s">
        <v>29</v>
      </c>
      <c r="F2390" t="s">
        <v>76</v>
      </c>
      <c r="G2390" s="1">
        <v>44053</v>
      </c>
      <c r="H2390" t="s">
        <v>21</v>
      </c>
      <c r="I2390" t="s">
        <v>72</v>
      </c>
      <c r="J2390" s="3" t="s">
        <v>7861</v>
      </c>
      <c r="K2390" t="s">
        <v>62</v>
      </c>
      <c r="M2390" t="s">
        <v>41</v>
      </c>
      <c r="N2390" t="s">
        <v>55</v>
      </c>
      <c r="Q2390">
        <v>5</v>
      </c>
      <c r="R2390" t="str">
        <f t="shared" ca="1" si="37"/>
        <v>Sara</v>
      </c>
      <c r="S2390" t="str">
        <f>IFERROR(TEXT(DATEVALUE(LEFT(Table1[[#This Row],[Date of Purchase]],10)), "MMMM"), TEXT(Table1[[#This Row],[Date of Purchase]], "MMMM"))</f>
        <v>August</v>
      </c>
      <c r="T2390" t="str">
        <f>IF(OR(
  AND(Table1[[#This Row],[Ticket Priority]]="Critical", Table1[[#This Row],[Ticket Status]]&lt;&gt;"Closed"),
  AND(Table1[[#This Row],[Ticket Priority]]="High", Table1[[#This Row],[Ticket Status]]="Open")
), "Yes", "No")</f>
        <v>No</v>
      </c>
      <c r="U2390" s="4" t="str">
        <f>IF(Table1[[#This Row],[Ticket Status]]="Closed","Yes","No")</f>
        <v>No</v>
      </c>
      <c r="V2390" s="4" t="str">
        <f>IF(Table1[[#This Row],[Ticket Status]]="Pending Customer Response","Yes","No")</f>
        <v>No</v>
      </c>
      <c r="W2390" s="5">
        <f ca="1">COUNTIFS(Table1[Agent_name],Table1[[#This Row],[Agent_name]],Table1[Month],Table1[[#This Row],[Month]])/160</f>
        <v>0.8</v>
      </c>
    </row>
    <row r="2391" spans="1:23" x14ac:dyDescent="0.25">
      <c r="A2391">
        <v>2390</v>
      </c>
      <c r="B2391" t="s">
        <v>7862</v>
      </c>
      <c r="C2391" t="s">
        <v>7863</v>
      </c>
      <c r="D2391">
        <v>59</v>
      </c>
      <c r="E2391" t="s">
        <v>58</v>
      </c>
      <c r="F2391" t="s">
        <v>202</v>
      </c>
      <c r="G2391" s="1">
        <v>44345</v>
      </c>
      <c r="H2391" t="s">
        <v>59</v>
      </c>
      <c r="I2391" t="s">
        <v>141</v>
      </c>
      <c r="J2391" s="3" t="s">
        <v>7864</v>
      </c>
      <c r="K2391" t="s">
        <v>62</v>
      </c>
      <c r="M2391" t="s">
        <v>41</v>
      </c>
      <c r="N2391" t="s">
        <v>55</v>
      </c>
      <c r="Q2391">
        <v>5</v>
      </c>
      <c r="R2391" t="str">
        <f t="shared" ca="1" si="37"/>
        <v>Meera</v>
      </c>
      <c r="S2391" t="str">
        <f>IFERROR(TEXT(DATEVALUE(LEFT(Table1[[#This Row],[Date of Purchase]],10)), "MMMM"), TEXT(Table1[[#This Row],[Date of Purchase]], "MMMM"))</f>
        <v>May</v>
      </c>
      <c r="T2391" t="str">
        <f>IF(OR(
  AND(Table1[[#This Row],[Ticket Priority]]="Critical", Table1[[#This Row],[Ticket Status]]&lt;&gt;"Closed"),
  AND(Table1[[#This Row],[Ticket Priority]]="High", Table1[[#This Row],[Ticket Status]]="Open")
), "Yes", "No")</f>
        <v>No</v>
      </c>
      <c r="U2391" s="4" t="str">
        <f>IF(Table1[[#This Row],[Ticket Status]]="Closed","Yes","No")</f>
        <v>No</v>
      </c>
      <c r="V2391" s="4" t="str">
        <f>IF(Table1[[#This Row],[Ticket Status]]="Pending Customer Response","Yes","No")</f>
        <v>No</v>
      </c>
      <c r="W2391" s="5">
        <f ca="1">COUNTIFS(Table1[Agent_name],Table1[[#This Row],[Agent_name]],Table1[Month],Table1[[#This Row],[Month]])/160</f>
        <v>0.26874999999999999</v>
      </c>
    </row>
    <row r="2392" spans="1:23" x14ac:dyDescent="0.25">
      <c r="A2392">
        <v>2391</v>
      </c>
      <c r="B2392" t="s">
        <v>7865</v>
      </c>
      <c r="C2392" t="s">
        <v>7866</v>
      </c>
      <c r="D2392">
        <v>30</v>
      </c>
      <c r="E2392" t="s">
        <v>19</v>
      </c>
      <c r="F2392" t="s">
        <v>286</v>
      </c>
      <c r="G2392" s="1">
        <v>43923</v>
      </c>
      <c r="H2392" t="s">
        <v>21</v>
      </c>
      <c r="I2392" t="s">
        <v>150</v>
      </c>
      <c r="J2392" s="3" t="s">
        <v>7867</v>
      </c>
      <c r="K2392" t="s">
        <v>39</v>
      </c>
      <c r="L2392" t="s">
        <v>7868</v>
      </c>
      <c r="M2392" t="s">
        <v>25</v>
      </c>
      <c r="N2392" t="s">
        <v>83</v>
      </c>
      <c r="O2392" s="2">
        <v>45078.356874999998</v>
      </c>
      <c r="P2392" s="2">
        <v>45078.457569444443</v>
      </c>
      <c r="Q2392">
        <v>1</v>
      </c>
      <c r="R2392" t="str">
        <f t="shared" ca="1" si="37"/>
        <v>Karan</v>
      </c>
      <c r="S2392" t="str">
        <f>IFERROR(TEXT(DATEVALUE(LEFT(Table1[[#This Row],[Date of Purchase]],10)), "MMMM"), TEXT(Table1[[#This Row],[Date of Purchase]], "MMMM"))</f>
        <v>April</v>
      </c>
      <c r="T2392" t="str">
        <f>IF(OR(
  AND(Table1[[#This Row],[Ticket Priority]]="Critical", Table1[[#This Row],[Ticket Status]]&lt;&gt;"Closed"),
  AND(Table1[[#This Row],[Ticket Priority]]="High", Table1[[#This Row],[Ticket Status]]="Open")
), "Yes", "No")</f>
        <v>No</v>
      </c>
      <c r="U2392" s="4" t="str">
        <f>IF(Table1[[#This Row],[Ticket Status]]="Closed","Yes","No")</f>
        <v>Yes</v>
      </c>
      <c r="V2392" s="4" t="str">
        <f>IF(Table1[[#This Row],[Ticket Status]]="Pending Customer Response","Yes","No")</f>
        <v>No</v>
      </c>
      <c r="W2392" s="5">
        <f ca="1">COUNTIFS(Table1[Agent_name],Table1[[#This Row],[Agent_name]],Table1[Month],Table1[[#This Row],[Month]])/160</f>
        <v>0.29375000000000001</v>
      </c>
    </row>
    <row r="2393" spans="1:23" x14ac:dyDescent="0.25">
      <c r="A2393">
        <v>2392</v>
      </c>
      <c r="B2393" t="s">
        <v>7869</v>
      </c>
      <c r="C2393" t="s">
        <v>7870</v>
      </c>
      <c r="D2393">
        <v>23</v>
      </c>
      <c r="E2393" t="s">
        <v>19</v>
      </c>
      <c r="F2393" t="s">
        <v>71</v>
      </c>
      <c r="G2393" s="1">
        <v>43993</v>
      </c>
      <c r="H2393" t="s">
        <v>67</v>
      </c>
      <c r="I2393" t="s">
        <v>37</v>
      </c>
      <c r="J2393" s="3" t="s">
        <v>1004</v>
      </c>
      <c r="K2393" t="s">
        <v>62</v>
      </c>
      <c r="M2393" t="s">
        <v>89</v>
      </c>
      <c r="N2393" t="s">
        <v>83</v>
      </c>
      <c r="Q2393">
        <v>5</v>
      </c>
      <c r="R2393" t="str">
        <f t="shared" ca="1" si="37"/>
        <v>Sara</v>
      </c>
      <c r="S2393" t="str">
        <f>IFERROR(TEXT(DATEVALUE(LEFT(Table1[[#This Row],[Date of Purchase]],10)), "MMMM"), TEXT(Table1[[#This Row],[Date of Purchase]], "MMMM"))</f>
        <v>June</v>
      </c>
      <c r="T2393" t="str">
        <f>IF(OR(
  AND(Table1[[#This Row],[Ticket Priority]]="Critical", Table1[[#This Row],[Ticket Status]]&lt;&gt;"Closed"),
  AND(Table1[[#This Row],[Ticket Priority]]="High", Table1[[#This Row],[Ticket Status]]="Open")
), "Yes", "No")</f>
        <v>Yes</v>
      </c>
      <c r="U2393" s="4" t="str">
        <f>IF(Table1[[#This Row],[Ticket Status]]="Closed","Yes","No")</f>
        <v>No</v>
      </c>
      <c r="V2393" s="4" t="str">
        <f>IF(Table1[[#This Row],[Ticket Status]]="Pending Customer Response","Yes","No")</f>
        <v>No</v>
      </c>
      <c r="W2393" s="5">
        <f ca="1">COUNTIFS(Table1[Agent_name],Table1[[#This Row],[Agent_name]],Table1[Month],Table1[[#This Row],[Month]])/160</f>
        <v>0.65</v>
      </c>
    </row>
    <row r="2394" spans="1:23" x14ac:dyDescent="0.25">
      <c r="A2394">
        <v>2393</v>
      </c>
      <c r="B2394" t="s">
        <v>7871</v>
      </c>
      <c r="C2394" t="s">
        <v>7872</v>
      </c>
      <c r="D2394">
        <v>41</v>
      </c>
      <c r="E2394" t="s">
        <v>19</v>
      </c>
      <c r="F2394" t="s">
        <v>249</v>
      </c>
      <c r="G2394" s="1">
        <v>44096</v>
      </c>
      <c r="H2394" t="s">
        <v>67</v>
      </c>
      <c r="I2394" t="s">
        <v>72</v>
      </c>
      <c r="J2394" s="3" t="s">
        <v>7873</v>
      </c>
      <c r="K2394" t="s">
        <v>39</v>
      </c>
      <c r="L2394" t="s">
        <v>7874</v>
      </c>
      <c r="M2394" t="s">
        <v>143</v>
      </c>
      <c r="N2394" t="s">
        <v>83</v>
      </c>
      <c r="O2394" s="2">
        <v>45078.038842592592</v>
      </c>
      <c r="P2394" s="2">
        <v>45078.122175925928</v>
      </c>
      <c r="Q2394">
        <v>4</v>
      </c>
      <c r="R2394" t="str">
        <f t="shared" ca="1" si="37"/>
        <v>Ravi</v>
      </c>
      <c r="S2394" t="str">
        <f>IFERROR(TEXT(DATEVALUE(LEFT(Table1[[#This Row],[Date of Purchase]],10)), "MMMM"), TEXT(Table1[[#This Row],[Date of Purchase]], "MMMM"))</f>
        <v>September</v>
      </c>
      <c r="T2394" t="str">
        <f>IF(OR(
  AND(Table1[[#This Row],[Ticket Priority]]="Critical", Table1[[#This Row],[Ticket Status]]&lt;&gt;"Closed"),
  AND(Table1[[#This Row],[Ticket Priority]]="High", Table1[[#This Row],[Ticket Status]]="Open")
), "Yes", "No")</f>
        <v>No</v>
      </c>
      <c r="U2394" s="4" t="str">
        <f>IF(Table1[[#This Row],[Ticket Status]]="Closed","Yes","No")</f>
        <v>Yes</v>
      </c>
      <c r="V2394" s="4" t="str">
        <f>IF(Table1[[#This Row],[Ticket Status]]="Pending Customer Response","Yes","No")</f>
        <v>No</v>
      </c>
      <c r="W2394" s="5">
        <f ca="1">COUNTIFS(Table1[Agent_name],Table1[[#This Row],[Agent_name]],Table1[Month],Table1[[#This Row],[Month]])/160</f>
        <v>0.64375000000000004</v>
      </c>
    </row>
    <row r="2395" spans="1:23" x14ac:dyDescent="0.25">
      <c r="A2395">
        <v>2394</v>
      </c>
      <c r="B2395" t="s">
        <v>7875</v>
      </c>
      <c r="C2395" t="s">
        <v>7876</v>
      </c>
      <c r="D2395">
        <v>54</v>
      </c>
      <c r="E2395" t="s">
        <v>29</v>
      </c>
      <c r="F2395" t="s">
        <v>76</v>
      </c>
      <c r="G2395" s="1">
        <v>44089</v>
      </c>
      <c r="H2395" t="s">
        <v>21</v>
      </c>
      <c r="I2395" t="s">
        <v>177</v>
      </c>
      <c r="J2395" s="3" t="s">
        <v>7877</v>
      </c>
      <c r="K2395" t="s">
        <v>24</v>
      </c>
      <c r="M2395" t="s">
        <v>89</v>
      </c>
      <c r="N2395" t="s">
        <v>26</v>
      </c>
      <c r="O2395" s="2">
        <v>45078.51871527778</v>
      </c>
      <c r="Q2395">
        <v>5</v>
      </c>
      <c r="R2395" t="str">
        <f t="shared" ca="1" si="37"/>
        <v>Sara</v>
      </c>
      <c r="S2395" t="str">
        <f>IFERROR(TEXT(DATEVALUE(LEFT(Table1[[#This Row],[Date of Purchase]],10)), "MMMM"), TEXT(Table1[[#This Row],[Date of Purchase]], "MMMM"))</f>
        <v>September</v>
      </c>
      <c r="T2395" t="str">
        <f>IF(OR(
  AND(Table1[[#This Row],[Ticket Priority]]="Critical", Table1[[#This Row],[Ticket Status]]&lt;&gt;"Closed"),
  AND(Table1[[#This Row],[Ticket Priority]]="High", Table1[[#This Row],[Ticket Status]]="Open")
), "Yes", "No")</f>
        <v>No</v>
      </c>
      <c r="U2395" s="4" t="str">
        <f>IF(Table1[[#This Row],[Ticket Status]]="Closed","Yes","No")</f>
        <v>No</v>
      </c>
      <c r="V2395" s="4" t="str">
        <f>IF(Table1[[#This Row],[Ticket Status]]="Pending Customer Response","Yes","No")</f>
        <v>Yes</v>
      </c>
      <c r="W2395" s="5">
        <f ca="1">COUNTIFS(Table1[Agent_name],Table1[[#This Row],[Agent_name]],Table1[Month],Table1[[#This Row],[Month]])/160</f>
        <v>0.65</v>
      </c>
    </row>
    <row r="2396" spans="1:23" x14ac:dyDescent="0.25">
      <c r="A2396">
        <v>2395</v>
      </c>
      <c r="B2396" t="s">
        <v>7878</v>
      </c>
      <c r="C2396" t="s">
        <v>7879</v>
      </c>
      <c r="D2396">
        <v>23</v>
      </c>
      <c r="E2396" t="s">
        <v>29</v>
      </c>
      <c r="F2396" t="s">
        <v>223</v>
      </c>
      <c r="G2396" s="1">
        <v>44131</v>
      </c>
      <c r="H2396" t="s">
        <v>67</v>
      </c>
      <c r="I2396" t="s">
        <v>52</v>
      </c>
      <c r="J2396" s="3" t="s">
        <v>7880</v>
      </c>
      <c r="K2396" t="s">
        <v>39</v>
      </c>
      <c r="L2396" t="s">
        <v>7881</v>
      </c>
      <c r="M2396" t="s">
        <v>89</v>
      </c>
      <c r="N2396" t="s">
        <v>55</v>
      </c>
      <c r="O2396" s="2">
        <v>45077.974282407406</v>
      </c>
      <c r="P2396" s="2">
        <v>45078.568032407406</v>
      </c>
      <c r="Q2396">
        <v>1</v>
      </c>
      <c r="R2396" t="str">
        <f t="shared" ca="1" si="37"/>
        <v>Aisha</v>
      </c>
      <c r="S2396" t="str">
        <f>IFERROR(TEXT(DATEVALUE(LEFT(Table1[[#This Row],[Date of Purchase]],10)), "MMMM"), TEXT(Table1[[#This Row],[Date of Purchase]], "MMMM"))</f>
        <v>October</v>
      </c>
      <c r="T2396" t="str">
        <f>IF(OR(
  AND(Table1[[#This Row],[Ticket Priority]]="Critical", Table1[[#This Row],[Ticket Status]]&lt;&gt;"Closed"),
  AND(Table1[[#This Row],[Ticket Priority]]="High", Table1[[#This Row],[Ticket Status]]="Open")
), "Yes", "No")</f>
        <v>No</v>
      </c>
      <c r="U2396" s="4" t="str">
        <f>IF(Table1[[#This Row],[Ticket Status]]="Closed","Yes","No")</f>
        <v>Yes</v>
      </c>
      <c r="V2396" s="4" t="str">
        <f>IF(Table1[[#This Row],[Ticket Status]]="Pending Customer Response","Yes","No")</f>
        <v>No</v>
      </c>
      <c r="W2396" s="5">
        <f ca="1">COUNTIFS(Table1[Agent_name],Table1[[#This Row],[Agent_name]],Table1[Month],Table1[[#This Row],[Month]])/160</f>
        <v>0.85624999999999996</v>
      </c>
    </row>
    <row r="2397" spans="1:23" x14ac:dyDescent="0.25">
      <c r="A2397">
        <v>2396</v>
      </c>
      <c r="B2397" t="s">
        <v>7882</v>
      </c>
      <c r="C2397" t="s">
        <v>7883</v>
      </c>
      <c r="D2397">
        <v>69</v>
      </c>
      <c r="E2397" t="s">
        <v>19</v>
      </c>
      <c r="F2397" t="s">
        <v>36</v>
      </c>
      <c r="G2397" s="1">
        <v>44334</v>
      </c>
      <c r="H2397" t="s">
        <v>67</v>
      </c>
      <c r="I2397" t="s">
        <v>37</v>
      </c>
      <c r="J2397" s="3" t="s">
        <v>7884</v>
      </c>
      <c r="K2397" t="s">
        <v>24</v>
      </c>
      <c r="M2397" t="s">
        <v>89</v>
      </c>
      <c r="N2397" t="s">
        <v>33</v>
      </c>
      <c r="O2397" s="2">
        <v>45078.749293981484</v>
      </c>
      <c r="Q2397">
        <v>5</v>
      </c>
      <c r="R2397" t="str">
        <f t="shared" ca="1" si="37"/>
        <v>Divya</v>
      </c>
      <c r="S2397" t="str">
        <f>IFERROR(TEXT(DATEVALUE(LEFT(Table1[[#This Row],[Date of Purchase]],10)), "MMMM"), TEXT(Table1[[#This Row],[Date of Purchase]], "MMMM"))</f>
        <v>May</v>
      </c>
      <c r="T2397" t="str">
        <f>IF(OR(
  AND(Table1[[#This Row],[Ticket Priority]]="Critical", Table1[[#This Row],[Ticket Status]]&lt;&gt;"Closed"),
  AND(Table1[[#This Row],[Ticket Priority]]="High", Table1[[#This Row],[Ticket Status]]="Open")
), "Yes", "No")</f>
        <v>No</v>
      </c>
      <c r="U2397" s="4" t="str">
        <f>IF(Table1[[#This Row],[Ticket Status]]="Closed","Yes","No")</f>
        <v>No</v>
      </c>
      <c r="V2397" s="4" t="str">
        <f>IF(Table1[[#This Row],[Ticket Status]]="Pending Customer Response","Yes","No")</f>
        <v>Yes</v>
      </c>
      <c r="W2397" s="5">
        <f ca="1">COUNTIFS(Table1[Agent_name],Table1[[#This Row],[Agent_name]],Table1[Month],Table1[[#This Row],[Month]])/160</f>
        <v>0.23125000000000001</v>
      </c>
    </row>
    <row r="2398" spans="1:23" x14ac:dyDescent="0.25">
      <c r="A2398">
        <v>2397</v>
      </c>
      <c r="B2398" t="s">
        <v>7885</v>
      </c>
      <c r="C2398" t="s">
        <v>7886</v>
      </c>
      <c r="D2398">
        <v>40</v>
      </c>
      <c r="E2398" t="s">
        <v>58</v>
      </c>
      <c r="F2398" t="s">
        <v>51</v>
      </c>
      <c r="G2398" s="1">
        <v>44017</v>
      </c>
      <c r="H2398" t="s">
        <v>45</v>
      </c>
      <c r="I2398" t="s">
        <v>67</v>
      </c>
      <c r="J2398" s="3" t="s">
        <v>7887</v>
      </c>
      <c r="K2398" t="s">
        <v>62</v>
      </c>
      <c r="M2398" t="s">
        <v>25</v>
      </c>
      <c r="N2398" t="s">
        <v>33</v>
      </c>
      <c r="Q2398">
        <v>5</v>
      </c>
      <c r="R2398" t="str">
        <f t="shared" ca="1" si="37"/>
        <v>Aisha</v>
      </c>
      <c r="S2398" t="str">
        <f>IFERROR(TEXT(DATEVALUE(LEFT(Table1[[#This Row],[Date of Purchase]],10)), "MMMM"), TEXT(Table1[[#This Row],[Date of Purchase]], "MMMM"))</f>
        <v>July</v>
      </c>
      <c r="T2398" t="str">
        <f>IF(OR(
  AND(Table1[[#This Row],[Ticket Priority]]="Critical", Table1[[#This Row],[Ticket Status]]&lt;&gt;"Closed"),
  AND(Table1[[#This Row],[Ticket Priority]]="High", Table1[[#This Row],[Ticket Status]]="Open")
), "Yes", "No")</f>
        <v>Yes</v>
      </c>
      <c r="U2398" s="4" t="str">
        <f>IF(Table1[[#This Row],[Ticket Status]]="Closed","Yes","No")</f>
        <v>No</v>
      </c>
      <c r="V2398" s="4" t="str">
        <f>IF(Table1[[#This Row],[Ticket Status]]="Pending Customer Response","Yes","No")</f>
        <v>No</v>
      </c>
      <c r="W2398" s="5">
        <f ca="1">COUNTIFS(Table1[Agent_name],Table1[[#This Row],[Agent_name]],Table1[Month],Table1[[#This Row],[Month]])/160</f>
        <v>0.875</v>
      </c>
    </row>
    <row r="2399" spans="1:23" x14ac:dyDescent="0.25">
      <c r="A2399">
        <v>2398</v>
      </c>
      <c r="B2399" t="s">
        <v>7888</v>
      </c>
      <c r="C2399" t="s">
        <v>7889</v>
      </c>
      <c r="D2399">
        <v>28</v>
      </c>
      <c r="E2399" t="s">
        <v>58</v>
      </c>
      <c r="F2399" t="s">
        <v>149</v>
      </c>
      <c r="G2399" s="1">
        <v>44381</v>
      </c>
      <c r="H2399" t="s">
        <v>67</v>
      </c>
      <c r="I2399" t="s">
        <v>59</v>
      </c>
      <c r="J2399" s="3" t="s">
        <v>7890</v>
      </c>
      <c r="K2399" t="s">
        <v>39</v>
      </c>
      <c r="L2399" t="s">
        <v>7891</v>
      </c>
      <c r="M2399" t="s">
        <v>89</v>
      </c>
      <c r="N2399" t="s">
        <v>55</v>
      </c>
      <c r="O2399" s="2">
        <v>45078.073634259257</v>
      </c>
      <c r="P2399" s="2">
        <v>45077.954189814816</v>
      </c>
      <c r="Q2399">
        <v>1</v>
      </c>
      <c r="R2399" t="str">
        <f t="shared" ca="1" si="37"/>
        <v>Priya</v>
      </c>
      <c r="S2399" t="str">
        <f>IFERROR(TEXT(DATEVALUE(LEFT(Table1[[#This Row],[Date of Purchase]],10)), "MMMM"), TEXT(Table1[[#This Row],[Date of Purchase]], "MMMM"))</f>
        <v>July</v>
      </c>
      <c r="T2399" t="str">
        <f>IF(OR(
  AND(Table1[[#This Row],[Ticket Priority]]="Critical", Table1[[#This Row],[Ticket Status]]&lt;&gt;"Closed"),
  AND(Table1[[#This Row],[Ticket Priority]]="High", Table1[[#This Row],[Ticket Status]]="Open")
), "Yes", "No")</f>
        <v>No</v>
      </c>
      <c r="U2399" s="4" t="str">
        <f>IF(Table1[[#This Row],[Ticket Status]]="Closed","Yes","No")</f>
        <v>Yes</v>
      </c>
      <c r="V2399" s="4" t="str">
        <f>IF(Table1[[#This Row],[Ticket Status]]="Pending Customer Response","Yes","No")</f>
        <v>No</v>
      </c>
      <c r="W2399" s="5">
        <f ca="1">COUNTIFS(Table1[Agent_name],Table1[[#This Row],[Agent_name]],Table1[Month],Table1[[#This Row],[Month]])/160</f>
        <v>0.45</v>
      </c>
    </row>
    <row r="2400" spans="1:23" x14ac:dyDescent="0.25">
      <c r="A2400">
        <v>2399</v>
      </c>
      <c r="B2400" t="s">
        <v>7892</v>
      </c>
      <c r="C2400" t="s">
        <v>7893</v>
      </c>
      <c r="D2400">
        <v>44</v>
      </c>
      <c r="E2400" t="s">
        <v>58</v>
      </c>
      <c r="F2400" t="s">
        <v>157</v>
      </c>
      <c r="G2400" s="1">
        <v>44217</v>
      </c>
      <c r="H2400" t="s">
        <v>21</v>
      </c>
      <c r="I2400" t="s">
        <v>37</v>
      </c>
      <c r="J2400" s="3" t="s">
        <v>7894</v>
      </c>
      <c r="K2400" t="s">
        <v>62</v>
      </c>
      <c r="M2400" t="s">
        <v>25</v>
      </c>
      <c r="N2400" t="s">
        <v>26</v>
      </c>
      <c r="Q2400">
        <v>5</v>
      </c>
      <c r="R2400" t="str">
        <f t="shared" ca="1" si="37"/>
        <v>Karan</v>
      </c>
      <c r="S2400" t="str">
        <f>IFERROR(TEXT(DATEVALUE(LEFT(Table1[[#This Row],[Date of Purchase]],10)), "MMMM"), TEXT(Table1[[#This Row],[Date of Purchase]], "MMMM"))</f>
        <v>January</v>
      </c>
      <c r="T2400" t="str">
        <f>IF(OR(
  AND(Table1[[#This Row],[Ticket Priority]]="Critical", Table1[[#This Row],[Ticket Status]]&lt;&gt;"Closed"),
  AND(Table1[[#This Row],[Ticket Priority]]="High", Table1[[#This Row],[Ticket Status]]="Open")
), "Yes", "No")</f>
        <v>Yes</v>
      </c>
      <c r="U2400" s="4" t="str">
        <f>IF(Table1[[#This Row],[Ticket Status]]="Closed","Yes","No")</f>
        <v>No</v>
      </c>
      <c r="V2400" s="4" t="str">
        <f>IF(Table1[[#This Row],[Ticket Status]]="Pending Customer Response","Yes","No")</f>
        <v>No</v>
      </c>
      <c r="W2400" s="5">
        <f ca="1">COUNTIFS(Table1[Agent_name],Table1[[#This Row],[Agent_name]],Table1[Month],Table1[[#This Row],[Month]])/160</f>
        <v>0.21249999999999999</v>
      </c>
    </row>
    <row r="2401" spans="1:23" x14ac:dyDescent="0.25">
      <c r="A2401">
        <v>2400</v>
      </c>
      <c r="B2401" t="s">
        <v>7895</v>
      </c>
      <c r="C2401" t="s">
        <v>7896</v>
      </c>
      <c r="D2401">
        <v>50</v>
      </c>
      <c r="E2401" t="s">
        <v>19</v>
      </c>
      <c r="F2401" t="s">
        <v>161</v>
      </c>
      <c r="G2401" s="1">
        <v>43987</v>
      </c>
      <c r="H2401" t="s">
        <v>21</v>
      </c>
      <c r="I2401" t="s">
        <v>67</v>
      </c>
      <c r="J2401" s="3" t="s">
        <v>7897</v>
      </c>
      <c r="K2401" t="s">
        <v>24</v>
      </c>
      <c r="M2401" t="s">
        <v>89</v>
      </c>
      <c r="N2401" t="s">
        <v>83</v>
      </c>
      <c r="O2401" s="2">
        <v>45077.95144675926</v>
      </c>
      <c r="R2401" t="str">
        <f t="shared" ca="1" si="37"/>
        <v>Ravi</v>
      </c>
      <c r="S2401" t="str">
        <f>IFERROR(TEXT(DATEVALUE(LEFT(Table1[[#This Row],[Date of Purchase]],10)), "MMMM"), TEXT(Table1[[#This Row],[Date of Purchase]], "MMMM"))</f>
        <v>June</v>
      </c>
      <c r="T2401" t="str">
        <f>IF(OR(
  AND(Table1[[#This Row],[Ticket Priority]]="Critical", Table1[[#This Row],[Ticket Status]]&lt;&gt;"Closed"),
  AND(Table1[[#This Row],[Ticket Priority]]="High", Table1[[#This Row],[Ticket Status]]="Open")
), "Yes", "No")</f>
        <v>No</v>
      </c>
      <c r="U2401" s="4" t="str">
        <f>IF(Table1[[#This Row],[Ticket Status]]="Closed","Yes","No")</f>
        <v>No</v>
      </c>
      <c r="V2401" s="4" t="str">
        <f>IF(Table1[[#This Row],[Ticket Status]]="Pending Customer Response","Yes","No")</f>
        <v>Yes</v>
      </c>
      <c r="W2401" s="5">
        <f ca="1">COUNTIFS(Table1[Agent_name],Table1[[#This Row],[Agent_name]],Table1[Month],Table1[[#This Row],[Month]])/160</f>
        <v>0.58125000000000004</v>
      </c>
    </row>
    <row r="2402" spans="1:23" x14ac:dyDescent="0.25">
      <c r="A2402">
        <v>2401</v>
      </c>
      <c r="B2402" t="s">
        <v>7898</v>
      </c>
      <c r="C2402" t="s">
        <v>7899</v>
      </c>
      <c r="D2402">
        <v>37</v>
      </c>
      <c r="E2402" t="s">
        <v>19</v>
      </c>
      <c r="F2402" t="s">
        <v>112</v>
      </c>
      <c r="G2402" s="1">
        <v>43982</v>
      </c>
      <c r="H2402" t="s">
        <v>67</v>
      </c>
      <c r="I2402" t="s">
        <v>22</v>
      </c>
      <c r="J2402" s="3" t="s">
        <v>7900</v>
      </c>
      <c r="K2402" t="s">
        <v>62</v>
      </c>
      <c r="M2402" t="s">
        <v>25</v>
      </c>
      <c r="N2402" t="s">
        <v>33</v>
      </c>
      <c r="R2402" t="str">
        <f t="shared" ca="1" si="37"/>
        <v>Aisha</v>
      </c>
      <c r="S2402" t="str">
        <f>IFERROR(TEXT(DATEVALUE(LEFT(Table1[[#This Row],[Date of Purchase]],10)), "MMMM"), TEXT(Table1[[#This Row],[Date of Purchase]], "MMMM"))</f>
        <v>May</v>
      </c>
      <c r="T2402" t="str">
        <f>IF(OR(
  AND(Table1[[#This Row],[Ticket Priority]]="Critical", Table1[[#This Row],[Ticket Status]]&lt;&gt;"Closed"),
  AND(Table1[[#This Row],[Ticket Priority]]="High", Table1[[#This Row],[Ticket Status]]="Open")
), "Yes", "No")</f>
        <v>Yes</v>
      </c>
      <c r="U2402" s="4" t="str">
        <f>IF(Table1[[#This Row],[Ticket Status]]="Closed","Yes","No")</f>
        <v>No</v>
      </c>
      <c r="V2402" s="4" t="str">
        <f>IF(Table1[[#This Row],[Ticket Status]]="Pending Customer Response","Yes","No")</f>
        <v>No</v>
      </c>
      <c r="W2402" s="5">
        <f ca="1">COUNTIFS(Table1[Agent_name],Table1[[#This Row],[Agent_name]],Table1[Month],Table1[[#This Row],[Month]])/160</f>
        <v>0.93125000000000002</v>
      </c>
    </row>
    <row r="2403" spans="1:23" x14ac:dyDescent="0.25">
      <c r="A2403">
        <v>2402</v>
      </c>
      <c r="B2403" t="s">
        <v>7901</v>
      </c>
      <c r="C2403" t="s">
        <v>7902</v>
      </c>
      <c r="D2403">
        <v>29</v>
      </c>
      <c r="E2403" t="s">
        <v>29</v>
      </c>
      <c r="F2403" t="s">
        <v>223</v>
      </c>
      <c r="G2403" s="1">
        <v>43867</v>
      </c>
      <c r="H2403" t="s">
        <v>45</v>
      </c>
      <c r="I2403" t="s">
        <v>113</v>
      </c>
      <c r="J2403" s="3" t="s">
        <v>7903</v>
      </c>
      <c r="K2403" t="s">
        <v>39</v>
      </c>
      <c r="L2403" t="s">
        <v>7904</v>
      </c>
      <c r="M2403" t="s">
        <v>143</v>
      </c>
      <c r="N2403" t="s">
        <v>83</v>
      </c>
      <c r="O2403" s="2">
        <v>45078.634108796294</v>
      </c>
      <c r="P2403" s="2">
        <v>45078.648692129631</v>
      </c>
      <c r="Q2403">
        <v>2</v>
      </c>
      <c r="R2403" t="str">
        <f t="shared" ca="1" si="37"/>
        <v>Mohit</v>
      </c>
      <c r="S2403" t="str">
        <f>IFERROR(TEXT(DATEVALUE(LEFT(Table1[[#This Row],[Date of Purchase]],10)), "MMMM"), TEXT(Table1[[#This Row],[Date of Purchase]], "MMMM"))</f>
        <v>February</v>
      </c>
      <c r="T2403" t="str">
        <f>IF(OR(
  AND(Table1[[#This Row],[Ticket Priority]]="Critical", Table1[[#This Row],[Ticket Status]]&lt;&gt;"Closed"),
  AND(Table1[[#This Row],[Ticket Priority]]="High", Table1[[#This Row],[Ticket Status]]="Open")
), "Yes", "No")</f>
        <v>No</v>
      </c>
      <c r="U2403" s="4" t="str">
        <f>IF(Table1[[#This Row],[Ticket Status]]="Closed","Yes","No")</f>
        <v>Yes</v>
      </c>
      <c r="V2403" s="4" t="str">
        <f>IF(Table1[[#This Row],[Ticket Status]]="Pending Customer Response","Yes","No")</f>
        <v>No</v>
      </c>
      <c r="W2403" s="5">
        <f ca="1">COUNTIFS(Table1[Agent_name],Table1[[#This Row],[Agent_name]],Table1[Month],Table1[[#This Row],[Month]])/160</f>
        <v>0.52500000000000002</v>
      </c>
    </row>
    <row r="2404" spans="1:23" x14ac:dyDescent="0.25">
      <c r="A2404">
        <v>2403</v>
      </c>
      <c r="B2404" t="s">
        <v>7905</v>
      </c>
      <c r="C2404" t="s">
        <v>7906</v>
      </c>
      <c r="D2404">
        <v>67</v>
      </c>
      <c r="E2404" t="s">
        <v>29</v>
      </c>
      <c r="F2404" t="s">
        <v>655</v>
      </c>
      <c r="G2404" s="1">
        <v>44198</v>
      </c>
      <c r="H2404" t="s">
        <v>66</v>
      </c>
      <c r="I2404" t="s">
        <v>60</v>
      </c>
      <c r="J2404" s="3" t="s">
        <v>7907</v>
      </c>
      <c r="K2404" t="s">
        <v>39</v>
      </c>
      <c r="L2404" t="s">
        <v>7908</v>
      </c>
      <c r="M2404" t="s">
        <v>41</v>
      </c>
      <c r="N2404" t="s">
        <v>26</v>
      </c>
      <c r="O2404" s="2">
        <v>45078.920243055552</v>
      </c>
      <c r="P2404" s="2">
        <v>45078.870243055557</v>
      </c>
      <c r="Q2404">
        <v>2</v>
      </c>
      <c r="R2404" t="str">
        <f t="shared" ca="1" si="37"/>
        <v>Karan</v>
      </c>
      <c r="S2404" t="str">
        <f>IFERROR(TEXT(DATEVALUE(LEFT(Table1[[#This Row],[Date of Purchase]],10)), "MMMM"), TEXT(Table1[[#This Row],[Date of Purchase]], "MMMM"))</f>
        <v>January</v>
      </c>
      <c r="T2404" t="str">
        <f>IF(OR(
  AND(Table1[[#This Row],[Ticket Priority]]="Critical", Table1[[#This Row],[Ticket Status]]&lt;&gt;"Closed"),
  AND(Table1[[#This Row],[Ticket Priority]]="High", Table1[[#This Row],[Ticket Status]]="Open")
), "Yes", "No")</f>
        <v>No</v>
      </c>
      <c r="U2404" s="4" t="str">
        <f>IF(Table1[[#This Row],[Ticket Status]]="Closed","Yes","No")</f>
        <v>Yes</v>
      </c>
      <c r="V2404" s="4" t="str">
        <f>IF(Table1[[#This Row],[Ticket Status]]="Pending Customer Response","Yes","No")</f>
        <v>No</v>
      </c>
      <c r="W2404" s="5">
        <f ca="1">COUNTIFS(Table1[Agent_name],Table1[[#This Row],[Agent_name]],Table1[Month],Table1[[#This Row],[Month]])/160</f>
        <v>0.21249999999999999</v>
      </c>
    </row>
    <row r="2405" spans="1:23" x14ac:dyDescent="0.25">
      <c r="A2405">
        <v>2404</v>
      </c>
      <c r="B2405" t="s">
        <v>7909</v>
      </c>
      <c r="C2405" t="s">
        <v>7910</v>
      </c>
      <c r="D2405">
        <v>41</v>
      </c>
      <c r="E2405" t="s">
        <v>29</v>
      </c>
      <c r="F2405" t="s">
        <v>431</v>
      </c>
      <c r="G2405" s="1">
        <v>44325</v>
      </c>
      <c r="H2405" t="s">
        <v>67</v>
      </c>
      <c r="I2405" t="s">
        <v>37</v>
      </c>
      <c r="J2405" s="3" t="s">
        <v>7911</v>
      </c>
      <c r="K2405" t="s">
        <v>39</v>
      </c>
      <c r="L2405" t="s">
        <v>7912</v>
      </c>
      <c r="M2405" t="s">
        <v>41</v>
      </c>
      <c r="N2405" t="s">
        <v>55</v>
      </c>
      <c r="O2405" s="2">
        <v>45078.517488425925</v>
      </c>
      <c r="P2405" s="2">
        <v>45077.950127314813</v>
      </c>
      <c r="Q2405">
        <v>2</v>
      </c>
      <c r="R2405" t="str">
        <f t="shared" ca="1" si="37"/>
        <v>Ravi</v>
      </c>
      <c r="S2405" t="str">
        <f>IFERROR(TEXT(DATEVALUE(LEFT(Table1[[#This Row],[Date of Purchase]],10)), "MMMM"), TEXT(Table1[[#This Row],[Date of Purchase]], "MMMM"))</f>
        <v>May</v>
      </c>
      <c r="T2405" t="str">
        <f>IF(OR(
  AND(Table1[[#This Row],[Ticket Priority]]="Critical", Table1[[#This Row],[Ticket Status]]&lt;&gt;"Closed"),
  AND(Table1[[#This Row],[Ticket Priority]]="High", Table1[[#This Row],[Ticket Status]]="Open")
), "Yes", "No")</f>
        <v>No</v>
      </c>
      <c r="U2405" s="4" t="str">
        <f>IF(Table1[[#This Row],[Ticket Status]]="Closed","Yes","No")</f>
        <v>Yes</v>
      </c>
      <c r="V2405" s="4" t="str">
        <f>IF(Table1[[#This Row],[Ticket Status]]="Pending Customer Response","Yes","No")</f>
        <v>No</v>
      </c>
      <c r="W2405" s="5">
        <f ca="1">COUNTIFS(Table1[Agent_name],Table1[[#This Row],[Agent_name]],Table1[Month],Table1[[#This Row],[Month]])/160</f>
        <v>0.67500000000000004</v>
      </c>
    </row>
    <row r="2406" spans="1:23" x14ac:dyDescent="0.25">
      <c r="A2406">
        <v>2405</v>
      </c>
      <c r="B2406" t="s">
        <v>7913</v>
      </c>
      <c r="C2406" t="s">
        <v>7914</v>
      </c>
      <c r="D2406">
        <v>34</v>
      </c>
      <c r="E2406" t="s">
        <v>58</v>
      </c>
      <c r="F2406" t="s">
        <v>249</v>
      </c>
      <c r="G2406" s="1">
        <v>44368</v>
      </c>
      <c r="H2406" t="s">
        <v>59</v>
      </c>
      <c r="I2406" t="s">
        <v>22</v>
      </c>
      <c r="J2406" s="3" t="s">
        <v>7915</v>
      </c>
      <c r="K2406" t="s">
        <v>24</v>
      </c>
      <c r="M2406" t="s">
        <v>41</v>
      </c>
      <c r="N2406" t="s">
        <v>83</v>
      </c>
      <c r="O2406" s="2">
        <v>45078.798055555555</v>
      </c>
      <c r="R2406" t="str">
        <f t="shared" ca="1" si="37"/>
        <v>Rahul</v>
      </c>
      <c r="S2406" t="str">
        <f>IFERROR(TEXT(DATEVALUE(LEFT(Table1[[#This Row],[Date of Purchase]],10)), "MMMM"), TEXT(Table1[[#This Row],[Date of Purchase]], "MMMM"))</f>
        <v>June</v>
      </c>
      <c r="T2406" t="str">
        <f>IF(OR(
  AND(Table1[[#This Row],[Ticket Priority]]="Critical", Table1[[#This Row],[Ticket Status]]&lt;&gt;"Closed"),
  AND(Table1[[#This Row],[Ticket Priority]]="High", Table1[[#This Row],[Ticket Status]]="Open")
), "Yes", "No")</f>
        <v>No</v>
      </c>
      <c r="U2406" s="4" t="str">
        <f>IF(Table1[[#This Row],[Ticket Status]]="Closed","Yes","No")</f>
        <v>No</v>
      </c>
      <c r="V2406" s="4" t="str">
        <f>IF(Table1[[#This Row],[Ticket Status]]="Pending Customer Response","Yes","No")</f>
        <v>Yes</v>
      </c>
      <c r="W2406" s="5">
        <f ca="1">COUNTIFS(Table1[Agent_name],Table1[[#This Row],[Agent_name]],Table1[Month],Table1[[#This Row],[Month]])/160</f>
        <v>0.22500000000000001</v>
      </c>
    </row>
    <row r="2407" spans="1:23" x14ac:dyDescent="0.25">
      <c r="A2407">
        <v>2406</v>
      </c>
      <c r="B2407" t="s">
        <v>7916</v>
      </c>
      <c r="C2407" t="s">
        <v>7917</v>
      </c>
      <c r="D2407">
        <v>69</v>
      </c>
      <c r="E2407" t="s">
        <v>29</v>
      </c>
      <c r="F2407" t="s">
        <v>421</v>
      </c>
      <c r="G2407" s="1">
        <v>43864</v>
      </c>
      <c r="H2407" t="s">
        <v>59</v>
      </c>
      <c r="I2407" t="s">
        <v>59</v>
      </c>
      <c r="J2407" s="3" t="s">
        <v>7918</v>
      </c>
      <c r="K2407" t="s">
        <v>62</v>
      </c>
      <c r="M2407" t="s">
        <v>143</v>
      </c>
      <c r="N2407" t="s">
        <v>83</v>
      </c>
      <c r="R2407" t="str">
        <f t="shared" ca="1" si="37"/>
        <v>Priya</v>
      </c>
      <c r="S2407" t="str">
        <f>IFERROR(TEXT(DATEVALUE(LEFT(Table1[[#This Row],[Date of Purchase]],10)), "MMMM"), TEXT(Table1[[#This Row],[Date of Purchase]], "MMMM"))</f>
        <v>February</v>
      </c>
      <c r="T2407" t="str">
        <f>IF(OR(
  AND(Table1[[#This Row],[Ticket Priority]]="Critical", Table1[[#This Row],[Ticket Status]]&lt;&gt;"Closed"),
  AND(Table1[[#This Row],[Ticket Priority]]="High", Table1[[#This Row],[Ticket Status]]="Open")
), "Yes", "No")</f>
        <v>No</v>
      </c>
      <c r="U2407" s="4" t="str">
        <f>IF(Table1[[#This Row],[Ticket Status]]="Closed","Yes","No")</f>
        <v>No</v>
      </c>
      <c r="V2407" s="4" t="str">
        <f>IF(Table1[[#This Row],[Ticket Status]]="Pending Customer Response","Yes","No")</f>
        <v>No</v>
      </c>
      <c r="W2407" s="5">
        <f ca="1">COUNTIFS(Table1[Agent_name],Table1[[#This Row],[Agent_name]],Table1[Month],Table1[[#This Row],[Month]])/160</f>
        <v>0.44374999999999998</v>
      </c>
    </row>
    <row r="2408" spans="1:23" x14ac:dyDescent="0.25">
      <c r="A2408">
        <v>2407</v>
      </c>
      <c r="B2408" t="s">
        <v>7919</v>
      </c>
      <c r="C2408" t="s">
        <v>7920</v>
      </c>
      <c r="D2408">
        <v>26</v>
      </c>
      <c r="E2408" t="s">
        <v>19</v>
      </c>
      <c r="F2408" t="s">
        <v>242</v>
      </c>
      <c r="G2408" s="1">
        <v>44199</v>
      </c>
      <c r="H2408" t="s">
        <v>67</v>
      </c>
      <c r="I2408" t="s">
        <v>22</v>
      </c>
      <c r="J2408" s="3" t="s">
        <v>7921</v>
      </c>
      <c r="K2408" t="s">
        <v>24</v>
      </c>
      <c r="M2408" t="s">
        <v>143</v>
      </c>
      <c r="N2408" t="s">
        <v>33</v>
      </c>
      <c r="O2408" s="2">
        <v>45078.188356481478</v>
      </c>
      <c r="R2408" t="str">
        <f t="shared" ca="1" si="37"/>
        <v>Mohit</v>
      </c>
      <c r="S2408" t="str">
        <f>IFERROR(TEXT(DATEVALUE(LEFT(Table1[[#This Row],[Date of Purchase]],10)), "MMMM"), TEXT(Table1[[#This Row],[Date of Purchase]], "MMMM"))</f>
        <v>January</v>
      </c>
      <c r="T2408" t="str">
        <f>IF(OR(
  AND(Table1[[#This Row],[Ticket Priority]]="Critical", Table1[[#This Row],[Ticket Status]]&lt;&gt;"Closed"),
  AND(Table1[[#This Row],[Ticket Priority]]="High", Table1[[#This Row],[Ticket Status]]="Open")
), "Yes", "No")</f>
        <v>No</v>
      </c>
      <c r="U2408" s="4" t="str">
        <f>IF(Table1[[#This Row],[Ticket Status]]="Closed","Yes","No")</f>
        <v>No</v>
      </c>
      <c r="V2408" s="4" t="str">
        <f>IF(Table1[[#This Row],[Ticket Status]]="Pending Customer Response","Yes","No")</f>
        <v>Yes</v>
      </c>
      <c r="W2408" s="5">
        <f ca="1">COUNTIFS(Table1[Agent_name],Table1[[#This Row],[Agent_name]],Table1[Month],Table1[[#This Row],[Month]])/160</f>
        <v>0.46250000000000002</v>
      </c>
    </row>
    <row r="2409" spans="1:23" x14ac:dyDescent="0.25">
      <c r="A2409">
        <v>2408</v>
      </c>
      <c r="B2409" t="s">
        <v>7922</v>
      </c>
      <c r="C2409" t="s">
        <v>7923</v>
      </c>
      <c r="D2409">
        <v>23</v>
      </c>
      <c r="E2409" t="s">
        <v>19</v>
      </c>
      <c r="F2409" t="s">
        <v>20</v>
      </c>
      <c r="G2409" s="1">
        <v>44536</v>
      </c>
      <c r="H2409" t="s">
        <v>66</v>
      </c>
      <c r="I2409" t="s">
        <v>77</v>
      </c>
      <c r="J2409" s="3" t="s">
        <v>7924</v>
      </c>
      <c r="K2409" t="s">
        <v>62</v>
      </c>
      <c r="M2409" t="s">
        <v>143</v>
      </c>
      <c r="N2409" t="s">
        <v>26</v>
      </c>
      <c r="R2409" t="str">
        <f t="shared" ca="1" si="37"/>
        <v>Priya</v>
      </c>
      <c r="S2409" t="str">
        <f>IFERROR(TEXT(DATEVALUE(LEFT(Table1[[#This Row],[Date of Purchase]],10)), "MMMM"), TEXT(Table1[[#This Row],[Date of Purchase]], "MMMM"))</f>
        <v>December</v>
      </c>
      <c r="T2409" t="str">
        <f>IF(OR(
  AND(Table1[[#This Row],[Ticket Priority]]="Critical", Table1[[#This Row],[Ticket Status]]&lt;&gt;"Closed"),
  AND(Table1[[#This Row],[Ticket Priority]]="High", Table1[[#This Row],[Ticket Status]]="Open")
), "Yes", "No")</f>
        <v>No</v>
      </c>
      <c r="U2409" s="4" t="str">
        <f>IF(Table1[[#This Row],[Ticket Status]]="Closed","Yes","No")</f>
        <v>No</v>
      </c>
      <c r="V2409" s="4" t="str">
        <f>IF(Table1[[#This Row],[Ticket Status]]="Pending Customer Response","Yes","No")</f>
        <v>No</v>
      </c>
      <c r="W2409" s="5">
        <f ca="1">COUNTIFS(Table1[Agent_name],Table1[[#This Row],[Agent_name]],Table1[Month],Table1[[#This Row],[Month]])/160</f>
        <v>0.48749999999999999</v>
      </c>
    </row>
    <row r="2410" spans="1:23" x14ac:dyDescent="0.25">
      <c r="A2410">
        <v>2409</v>
      </c>
      <c r="B2410" t="s">
        <v>7925</v>
      </c>
      <c r="C2410" t="s">
        <v>7926</v>
      </c>
      <c r="D2410">
        <v>36</v>
      </c>
      <c r="E2410" t="s">
        <v>29</v>
      </c>
      <c r="F2410" t="s">
        <v>107</v>
      </c>
      <c r="G2410" s="1">
        <v>44361</v>
      </c>
      <c r="H2410" t="s">
        <v>21</v>
      </c>
      <c r="I2410" t="s">
        <v>72</v>
      </c>
      <c r="J2410" s="3" t="s">
        <v>7927</v>
      </c>
      <c r="K2410" t="s">
        <v>62</v>
      </c>
      <c r="M2410" t="s">
        <v>25</v>
      </c>
      <c r="N2410" t="s">
        <v>33</v>
      </c>
      <c r="R2410" t="str">
        <f t="shared" ca="1" si="37"/>
        <v>Aisha</v>
      </c>
      <c r="S2410" t="str">
        <f>IFERROR(TEXT(DATEVALUE(LEFT(Table1[[#This Row],[Date of Purchase]],10)), "MMMM"), TEXT(Table1[[#This Row],[Date of Purchase]], "MMMM"))</f>
        <v>June</v>
      </c>
      <c r="T2410" t="str">
        <f>IF(OR(
  AND(Table1[[#This Row],[Ticket Priority]]="Critical", Table1[[#This Row],[Ticket Status]]&lt;&gt;"Closed"),
  AND(Table1[[#This Row],[Ticket Priority]]="High", Table1[[#This Row],[Ticket Status]]="Open")
), "Yes", "No")</f>
        <v>Yes</v>
      </c>
      <c r="U2410" s="4" t="str">
        <f>IF(Table1[[#This Row],[Ticket Status]]="Closed","Yes","No")</f>
        <v>No</v>
      </c>
      <c r="V2410" s="4" t="str">
        <f>IF(Table1[[#This Row],[Ticket Status]]="Pending Customer Response","Yes","No")</f>
        <v>No</v>
      </c>
      <c r="W2410" s="5">
        <f ca="1">COUNTIFS(Table1[Agent_name],Table1[[#This Row],[Agent_name]],Table1[Month],Table1[[#This Row],[Month]])/160</f>
        <v>0.89375000000000004</v>
      </c>
    </row>
    <row r="2411" spans="1:23" x14ac:dyDescent="0.25">
      <c r="A2411">
        <v>2410</v>
      </c>
      <c r="B2411" t="s">
        <v>7928</v>
      </c>
      <c r="C2411" t="s">
        <v>7929</v>
      </c>
      <c r="D2411">
        <v>41</v>
      </c>
      <c r="E2411" t="s">
        <v>19</v>
      </c>
      <c r="F2411" t="s">
        <v>51</v>
      </c>
      <c r="G2411" s="1">
        <v>43893</v>
      </c>
      <c r="H2411" t="s">
        <v>59</v>
      </c>
      <c r="I2411" t="s">
        <v>31</v>
      </c>
      <c r="J2411" s="3" t="s">
        <v>7930</v>
      </c>
      <c r="K2411" t="s">
        <v>39</v>
      </c>
      <c r="L2411" t="s">
        <v>7931</v>
      </c>
      <c r="M2411" t="s">
        <v>41</v>
      </c>
      <c r="N2411" t="s">
        <v>26</v>
      </c>
      <c r="O2411" s="2">
        <v>45078.056469907409</v>
      </c>
      <c r="P2411" s="2">
        <v>45078.812719907408</v>
      </c>
      <c r="Q2411">
        <v>5</v>
      </c>
      <c r="R2411" t="str">
        <f t="shared" ca="1" si="37"/>
        <v>Meera</v>
      </c>
      <c r="S2411" t="str">
        <f>IFERROR(TEXT(DATEVALUE(LEFT(Table1[[#This Row],[Date of Purchase]],10)), "MMMM"), TEXT(Table1[[#This Row],[Date of Purchase]], "MMMM"))</f>
        <v>March</v>
      </c>
      <c r="T2411" t="str">
        <f>IF(OR(
  AND(Table1[[#This Row],[Ticket Priority]]="Critical", Table1[[#This Row],[Ticket Status]]&lt;&gt;"Closed"),
  AND(Table1[[#This Row],[Ticket Priority]]="High", Table1[[#This Row],[Ticket Status]]="Open")
), "Yes", "No")</f>
        <v>No</v>
      </c>
      <c r="U2411" s="4" t="str">
        <f>IF(Table1[[#This Row],[Ticket Status]]="Closed","Yes","No")</f>
        <v>Yes</v>
      </c>
      <c r="V2411" s="4" t="str">
        <f>IF(Table1[[#This Row],[Ticket Status]]="Pending Customer Response","Yes","No")</f>
        <v>No</v>
      </c>
      <c r="W2411" s="5">
        <f ca="1">COUNTIFS(Table1[Agent_name],Table1[[#This Row],[Agent_name]],Table1[Month],Table1[[#This Row],[Month]])/160</f>
        <v>0.21249999999999999</v>
      </c>
    </row>
    <row r="2412" spans="1:23" x14ac:dyDescent="0.25">
      <c r="A2412">
        <v>2411</v>
      </c>
      <c r="B2412" t="s">
        <v>7932</v>
      </c>
      <c r="C2412" t="s">
        <v>7933</v>
      </c>
      <c r="D2412">
        <v>36</v>
      </c>
      <c r="E2412" t="s">
        <v>19</v>
      </c>
      <c r="F2412" t="s">
        <v>81</v>
      </c>
      <c r="G2412" s="1">
        <v>44311</v>
      </c>
      <c r="H2412" t="s">
        <v>21</v>
      </c>
      <c r="I2412" t="s">
        <v>93</v>
      </c>
      <c r="J2412" s="3" t="s">
        <v>7934</v>
      </c>
      <c r="K2412" t="s">
        <v>39</v>
      </c>
      <c r="L2412" t="s">
        <v>7935</v>
      </c>
      <c r="M2412" t="s">
        <v>25</v>
      </c>
      <c r="N2412" t="s">
        <v>83</v>
      </c>
      <c r="O2412" s="2">
        <v>45077.958564814813</v>
      </c>
      <c r="P2412" s="2">
        <v>45078.671759259261</v>
      </c>
      <c r="Q2412">
        <v>5</v>
      </c>
      <c r="R2412" t="str">
        <f t="shared" ca="1" si="37"/>
        <v>Ravi</v>
      </c>
      <c r="S2412" t="str">
        <f>IFERROR(TEXT(DATEVALUE(LEFT(Table1[[#This Row],[Date of Purchase]],10)), "MMMM"), TEXT(Table1[[#This Row],[Date of Purchase]], "MMMM"))</f>
        <v>April</v>
      </c>
      <c r="T2412" t="str">
        <f>IF(OR(
  AND(Table1[[#This Row],[Ticket Priority]]="Critical", Table1[[#This Row],[Ticket Status]]&lt;&gt;"Closed"),
  AND(Table1[[#This Row],[Ticket Priority]]="High", Table1[[#This Row],[Ticket Status]]="Open")
), "Yes", "No")</f>
        <v>No</v>
      </c>
      <c r="U2412" s="4" t="str">
        <f>IF(Table1[[#This Row],[Ticket Status]]="Closed","Yes","No")</f>
        <v>Yes</v>
      </c>
      <c r="V2412" s="4" t="str">
        <f>IF(Table1[[#This Row],[Ticket Status]]="Pending Customer Response","Yes","No")</f>
        <v>No</v>
      </c>
      <c r="W2412" s="5">
        <f ca="1">COUNTIFS(Table1[Agent_name],Table1[[#This Row],[Agent_name]],Table1[Month],Table1[[#This Row],[Month]])/160</f>
        <v>0.625</v>
      </c>
    </row>
    <row r="2413" spans="1:23" x14ac:dyDescent="0.25">
      <c r="A2413">
        <v>2412</v>
      </c>
      <c r="B2413" t="s">
        <v>7936</v>
      </c>
      <c r="C2413" t="s">
        <v>7937</v>
      </c>
      <c r="D2413">
        <v>59</v>
      </c>
      <c r="E2413" t="s">
        <v>58</v>
      </c>
      <c r="F2413" t="s">
        <v>65</v>
      </c>
      <c r="G2413" s="1">
        <v>44165</v>
      </c>
      <c r="H2413" t="s">
        <v>21</v>
      </c>
      <c r="I2413" t="s">
        <v>141</v>
      </c>
      <c r="J2413" s="3" t="s">
        <v>7938</v>
      </c>
      <c r="K2413" t="s">
        <v>39</v>
      </c>
      <c r="L2413" t="s">
        <v>7939</v>
      </c>
      <c r="M2413" t="s">
        <v>143</v>
      </c>
      <c r="N2413" t="s">
        <v>83</v>
      </c>
      <c r="O2413" s="2">
        <v>45078.583564814813</v>
      </c>
      <c r="P2413" s="2">
        <v>45078.646064814813</v>
      </c>
      <c r="Q2413">
        <v>2</v>
      </c>
      <c r="R2413" t="str">
        <f t="shared" ca="1" si="37"/>
        <v>Aisha</v>
      </c>
      <c r="S2413" t="str">
        <f>IFERROR(TEXT(DATEVALUE(LEFT(Table1[[#This Row],[Date of Purchase]],10)), "MMMM"), TEXT(Table1[[#This Row],[Date of Purchase]], "MMMM"))</f>
        <v>November</v>
      </c>
      <c r="T2413" t="str">
        <f>IF(OR(
  AND(Table1[[#This Row],[Ticket Priority]]="Critical", Table1[[#This Row],[Ticket Status]]&lt;&gt;"Closed"),
  AND(Table1[[#This Row],[Ticket Priority]]="High", Table1[[#This Row],[Ticket Status]]="Open")
), "Yes", "No")</f>
        <v>No</v>
      </c>
      <c r="U2413" s="4" t="str">
        <f>IF(Table1[[#This Row],[Ticket Status]]="Closed","Yes","No")</f>
        <v>Yes</v>
      </c>
      <c r="V2413" s="4" t="str">
        <f>IF(Table1[[#This Row],[Ticket Status]]="Pending Customer Response","Yes","No")</f>
        <v>No</v>
      </c>
      <c r="W2413" s="5">
        <f ca="1">COUNTIFS(Table1[Agent_name],Table1[[#This Row],[Agent_name]],Table1[Month],Table1[[#This Row],[Month]])/160</f>
        <v>0.85624999999999996</v>
      </c>
    </row>
    <row r="2414" spans="1:23" x14ac:dyDescent="0.25">
      <c r="A2414">
        <v>2413</v>
      </c>
      <c r="B2414" t="s">
        <v>7940</v>
      </c>
      <c r="C2414" t="s">
        <v>7941</v>
      </c>
      <c r="D2414">
        <v>41</v>
      </c>
      <c r="E2414" t="s">
        <v>29</v>
      </c>
      <c r="F2414" t="s">
        <v>98</v>
      </c>
      <c r="G2414" s="1">
        <v>44554</v>
      </c>
      <c r="H2414" t="s">
        <v>21</v>
      </c>
      <c r="I2414" t="s">
        <v>93</v>
      </c>
      <c r="J2414" s="3" t="s">
        <v>7942</v>
      </c>
      <c r="K2414" t="s">
        <v>39</v>
      </c>
      <c r="L2414" t="s">
        <v>7943</v>
      </c>
      <c r="M2414" t="s">
        <v>89</v>
      </c>
      <c r="N2414" t="s">
        <v>33</v>
      </c>
      <c r="O2414" s="2">
        <v>45078.068298611113</v>
      </c>
      <c r="P2414" s="2">
        <v>45078.570381944446</v>
      </c>
      <c r="Q2414">
        <v>5</v>
      </c>
      <c r="R2414" t="str">
        <f t="shared" ca="1" si="37"/>
        <v>Neha</v>
      </c>
      <c r="S2414" t="str">
        <f>IFERROR(TEXT(DATEVALUE(LEFT(Table1[[#This Row],[Date of Purchase]],10)), "MMMM"), TEXT(Table1[[#This Row],[Date of Purchase]], "MMMM"))</f>
        <v>December</v>
      </c>
      <c r="T2414" t="str">
        <f>IF(OR(
  AND(Table1[[#This Row],[Ticket Priority]]="Critical", Table1[[#This Row],[Ticket Status]]&lt;&gt;"Closed"),
  AND(Table1[[#This Row],[Ticket Priority]]="High", Table1[[#This Row],[Ticket Status]]="Open")
), "Yes", "No")</f>
        <v>No</v>
      </c>
      <c r="U2414" s="4" t="str">
        <f>IF(Table1[[#This Row],[Ticket Status]]="Closed","Yes","No")</f>
        <v>Yes</v>
      </c>
      <c r="V2414" s="4" t="str">
        <f>IF(Table1[[#This Row],[Ticket Status]]="Pending Customer Response","Yes","No")</f>
        <v>No</v>
      </c>
      <c r="W2414" s="5">
        <f ca="1">COUNTIFS(Table1[Agent_name],Table1[[#This Row],[Agent_name]],Table1[Month],Table1[[#This Row],[Month]])/160</f>
        <v>0.1875</v>
      </c>
    </row>
    <row r="2415" spans="1:23" x14ac:dyDescent="0.25">
      <c r="A2415">
        <v>2414</v>
      </c>
      <c r="B2415" t="s">
        <v>7944</v>
      </c>
      <c r="C2415" t="s">
        <v>7945</v>
      </c>
      <c r="D2415">
        <v>26</v>
      </c>
      <c r="E2415" t="s">
        <v>29</v>
      </c>
      <c r="F2415" t="s">
        <v>92</v>
      </c>
      <c r="G2415" s="1">
        <v>44155</v>
      </c>
      <c r="H2415" t="s">
        <v>66</v>
      </c>
      <c r="I2415" t="s">
        <v>141</v>
      </c>
      <c r="J2415" s="3" t="s">
        <v>7946</v>
      </c>
      <c r="K2415" t="s">
        <v>39</v>
      </c>
      <c r="L2415" t="s">
        <v>7947</v>
      </c>
      <c r="M2415" t="s">
        <v>25</v>
      </c>
      <c r="N2415" t="s">
        <v>33</v>
      </c>
      <c r="O2415" s="2">
        <v>45078.744016203702</v>
      </c>
      <c r="P2415" s="2">
        <v>45078.327349537038</v>
      </c>
      <c r="Q2415">
        <v>4</v>
      </c>
      <c r="R2415" t="str">
        <f t="shared" ca="1" si="37"/>
        <v>Aisha</v>
      </c>
      <c r="S2415" t="str">
        <f>IFERROR(TEXT(DATEVALUE(LEFT(Table1[[#This Row],[Date of Purchase]],10)), "MMMM"), TEXT(Table1[[#This Row],[Date of Purchase]], "MMMM"))</f>
        <v>November</v>
      </c>
      <c r="T2415" t="str">
        <f>IF(OR(
  AND(Table1[[#This Row],[Ticket Priority]]="Critical", Table1[[#This Row],[Ticket Status]]&lt;&gt;"Closed"),
  AND(Table1[[#This Row],[Ticket Priority]]="High", Table1[[#This Row],[Ticket Status]]="Open")
), "Yes", "No")</f>
        <v>No</v>
      </c>
      <c r="U2415" s="4" t="str">
        <f>IF(Table1[[#This Row],[Ticket Status]]="Closed","Yes","No")</f>
        <v>Yes</v>
      </c>
      <c r="V2415" s="4" t="str">
        <f>IF(Table1[[#This Row],[Ticket Status]]="Pending Customer Response","Yes","No")</f>
        <v>No</v>
      </c>
      <c r="W2415" s="5">
        <f ca="1">COUNTIFS(Table1[Agent_name],Table1[[#This Row],[Agent_name]],Table1[Month],Table1[[#This Row],[Month]])/160</f>
        <v>0.85624999999999996</v>
      </c>
    </row>
    <row r="2416" spans="1:23" x14ac:dyDescent="0.25">
      <c r="A2416">
        <v>2415</v>
      </c>
      <c r="B2416" t="s">
        <v>7948</v>
      </c>
      <c r="C2416" t="s">
        <v>7949</v>
      </c>
      <c r="D2416">
        <v>57</v>
      </c>
      <c r="E2416" t="s">
        <v>19</v>
      </c>
      <c r="F2416" t="s">
        <v>30</v>
      </c>
      <c r="G2416" s="1">
        <v>44444</v>
      </c>
      <c r="H2416" t="s">
        <v>67</v>
      </c>
      <c r="I2416" t="s">
        <v>67</v>
      </c>
      <c r="J2416" s="3" t="s">
        <v>7950</v>
      </c>
      <c r="K2416" t="s">
        <v>24</v>
      </c>
      <c r="M2416" t="s">
        <v>143</v>
      </c>
      <c r="N2416" t="s">
        <v>83</v>
      </c>
      <c r="O2416" s="2">
        <v>45078.919039351851</v>
      </c>
      <c r="R2416" t="str">
        <f t="shared" ca="1" si="37"/>
        <v>Mohit</v>
      </c>
      <c r="S2416" t="str">
        <f>IFERROR(TEXT(DATEVALUE(LEFT(Table1[[#This Row],[Date of Purchase]],10)), "MMMM"), TEXT(Table1[[#This Row],[Date of Purchase]], "MMMM"))</f>
        <v>September</v>
      </c>
      <c r="T2416" t="str">
        <f>IF(OR(
  AND(Table1[[#This Row],[Ticket Priority]]="Critical", Table1[[#This Row],[Ticket Status]]&lt;&gt;"Closed"),
  AND(Table1[[#This Row],[Ticket Priority]]="High", Table1[[#This Row],[Ticket Status]]="Open")
), "Yes", "No")</f>
        <v>No</v>
      </c>
      <c r="U2416" s="4" t="str">
        <f>IF(Table1[[#This Row],[Ticket Status]]="Closed","Yes","No")</f>
        <v>No</v>
      </c>
      <c r="V2416" s="4" t="str">
        <f>IF(Table1[[#This Row],[Ticket Status]]="Pending Customer Response","Yes","No")</f>
        <v>Yes</v>
      </c>
      <c r="W2416" s="5">
        <f ca="1">COUNTIFS(Table1[Agent_name],Table1[[#This Row],[Agent_name]],Table1[Month],Table1[[#This Row],[Month]])/160</f>
        <v>0.38124999999999998</v>
      </c>
    </row>
    <row r="2417" spans="1:23" x14ac:dyDescent="0.25">
      <c r="A2417">
        <v>2416</v>
      </c>
      <c r="B2417" t="s">
        <v>7951</v>
      </c>
      <c r="C2417" t="s">
        <v>7952</v>
      </c>
      <c r="D2417">
        <v>69</v>
      </c>
      <c r="E2417" t="s">
        <v>19</v>
      </c>
      <c r="F2417" t="s">
        <v>117</v>
      </c>
      <c r="G2417" s="1">
        <v>44034</v>
      </c>
      <c r="H2417" t="s">
        <v>21</v>
      </c>
      <c r="I2417" t="s">
        <v>60</v>
      </c>
      <c r="J2417" s="3" t="s">
        <v>7953</v>
      </c>
      <c r="K2417" t="s">
        <v>39</v>
      </c>
      <c r="L2417" t="s">
        <v>7954</v>
      </c>
      <c r="M2417" t="s">
        <v>41</v>
      </c>
      <c r="N2417" t="s">
        <v>33</v>
      </c>
      <c r="O2417" s="2">
        <v>45078.237800925926</v>
      </c>
      <c r="P2417" s="2">
        <v>45078.816967592589</v>
      </c>
      <c r="Q2417">
        <v>3</v>
      </c>
      <c r="R2417" t="str">
        <f t="shared" ca="1" si="37"/>
        <v>Aisha</v>
      </c>
      <c r="S2417" t="str">
        <f>IFERROR(TEXT(DATEVALUE(LEFT(Table1[[#This Row],[Date of Purchase]],10)), "MMMM"), TEXT(Table1[[#This Row],[Date of Purchase]], "MMMM"))</f>
        <v>July</v>
      </c>
      <c r="T2417" t="str">
        <f>IF(OR(
  AND(Table1[[#This Row],[Ticket Priority]]="Critical", Table1[[#This Row],[Ticket Status]]&lt;&gt;"Closed"),
  AND(Table1[[#This Row],[Ticket Priority]]="High", Table1[[#This Row],[Ticket Status]]="Open")
), "Yes", "No")</f>
        <v>No</v>
      </c>
      <c r="U2417" s="4" t="str">
        <f>IF(Table1[[#This Row],[Ticket Status]]="Closed","Yes","No")</f>
        <v>Yes</v>
      </c>
      <c r="V2417" s="4" t="str">
        <f>IF(Table1[[#This Row],[Ticket Status]]="Pending Customer Response","Yes","No")</f>
        <v>No</v>
      </c>
      <c r="W2417" s="5">
        <f ca="1">COUNTIFS(Table1[Agent_name],Table1[[#This Row],[Agent_name]],Table1[Month],Table1[[#This Row],[Month]])/160</f>
        <v>0.875</v>
      </c>
    </row>
    <row r="2418" spans="1:23" x14ac:dyDescent="0.25">
      <c r="A2418">
        <v>2417</v>
      </c>
      <c r="B2418" t="s">
        <v>7955</v>
      </c>
      <c r="C2418" t="s">
        <v>7956</v>
      </c>
      <c r="D2418">
        <v>66</v>
      </c>
      <c r="E2418" t="s">
        <v>58</v>
      </c>
      <c r="F2418" t="s">
        <v>149</v>
      </c>
      <c r="G2418" s="1">
        <v>43836</v>
      </c>
      <c r="H2418" t="s">
        <v>67</v>
      </c>
      <c r="I2418" t="s">
        <v>59</v>
      </c>
      <c r="J2418" s="3" t="s">
        <v>1004</v>
      </c>
      <c r="K2418" t="s">
        <v>39</v>
      </c>
      <c r="L2418" t="s">
        <v>7957</v>
      </c>
      <c r="M2418" t="s">
        <v>143</v>
      </c>
      <c r="N2418" t="s">
        <v>33</v>
      </c>
      <c r="O2418" s="2">
        <v>45078.811412037037</v>
      </c>
      <c r="P2418" s="2">
        <v>45078.380162037036</v>
      </c>
      <c r="Q2418">
        <v>3</v>
      </c>
      <c r="R2418" t="str">
        <f t="shared" ca="1" si="37"/>
        <v>Divya</v>
      </c>
      <c r="S2418" t="str">
        <f>IFERROR(TEXT(DATEVALUE(LEFT(Table1[[#This Row],[Date of Purchase]],10)), "MMMM"), TEXT(Table1[[#This Row],[Date of Purchase]], "MMMM"))</f>
        <v>January</v>
      </c>
      <c r="T2418" t="str">
        <f>IF(OR(
  AND(Table1[[#This Row],[Ticket Priority]]="Critical", Table1[[#This Row],[Ticket Status]]&lt;&gt;"Closed"),
  AND(Table1[[#This Row],[Ticket Priority]]="High", Table1[[#This Row],[Ticket Status]]="Open")
), "Yes", "No")</f>
        <v>No</v>
      </c>
      <c r="U2418" s="4" t="str">
        <f>IF(Table1[[#This Row],[Ticket Status]]="Closed","Yes","No")</f>
        <v>Yes</v>
      </c>
      <c r="V2418" s="4" t="str">
        <f>IF(Table1[[#This Row],[Ticket Status]]="Pending Customer Response","Yes","No")</f>
        <v>No</v>
      </c>
      <c r="W2418" s="5">
        <f ca="1">COUNTIFS(Table1[Agent_name],Table1[[#This Row],[Agent_name]],Table1[Month],Table1[[#This Row],[Month]])/160</f>
        <v>0.25624999999999998</v>
      </c>
    </row>
    <row r="2419" spans="1:23" x14ac:dyDescent="0.25">
      <c r="A2419">
        <v>2418</v>
      </c>
      <c r="B2419" t="s">
        <v>7958</v>
      </c>
      <c r="C2419" t="s">
        <v>7959</v>
      </c>
      <c r="D2419">
        <v>57</v>
      </c>
      <c r="E2419" t="s">
        <v>19</v>
      </c>
      <c r="F2419" t="s">
        <v>397</v>
      </c>
      <c r="G2419" s="1">
        <v>44490</v>
      </c>
      <c r="H2419" t="s">
        <v>67</v>
      </c>
      <c r="I2419" t="s">
        <v>93</v>
      </c>
      <c r="J2419" s="3" t="s">
        <v>7960</v>
      </c>
      <c r="K2419" t="s">
        <v>62</v>
      </c>
      <c r="M2419" t="s">
        <v>89</v>
      </c>
      <c r="N2419" t="s">
        <v>26</v>
      </c>
      <c r="R2419" t="str">
        <f t="shared" ca="1" si="37"/>
        <v>Sara</v>
      </c>
      <c r="S2419" t="str">
        <f>IFERROR(TEXT(DATEVALUE(LEFT(Table1[[#This Row],[Date of Purchase]],10)), "MMMM"), TEXT(Table1[[#This Row],[Date of Purchase]], "MMMM"))</f>
        <v>October</v>
      </c>
      <c r="T2419" t="str">
        <f>IF(OR(
  AND(Table1[[#This Row],[Ticket Priority]]="Critical", Table1[[#This Row],[Ticket Status]]&lt;&gt;"Closed"),
  AND(Table1[[#This Row],[Ticket Priority]]="High", Table1[[#This Row],[Ticket Status]]="Open")
), "Yes", "No")</f>
        <v>Yes</v>
      </c>
      <c r="U2419" s="4" t="str">
        <f>IF(Table1[[#This Row],[Ticket Status]]="Closed","Yes","No")</f>
        <v>No</v>
      </c>
      <c r="V2419" s="4" t="str">
        <f>IF(Table1[[#This Row],[Ticket Status]]="Pending Customer Response","Yes","No")</f>
        <v>No</v>
      </c>
      <c r="W2419" s="5">
        <f ca="1">COUNTIFS(Table1[Agent_name],Table1[[#This Row],[Agent_name]],Table1[Month],Table1[[#This Row],[Month]])/160</f>
        <v>0.66874999999999996</v>
      </c>
    </row>
    <row r="2420" spans="1:23" x14ac:dyDescent="0.25">
      <c r="A2420">
        <v>2419</v>
      </c>
      <c r="B2420" t="s">
        <v>7961</v>
      </c>
      <c r="C2420" t="s">
        <v>7962</v>
      </c>
      <c r="D2420">
        <v>49</v>
      </c>
      <c r="E2420" t="s">
        <v>58</v>
      </c>
      <c r="F2420" t="s">
        <v>339</v>
      </c>
      <c r="G2420" s="1">
        <v>44254</v>
      </c>
      <c r="H2420" t="s">
        <v>59</v>
      </c>
      <c r="I2420" t="s">
        <v>72</v>
      </c>
      <c r="J2420" s="3" t="s">
        <v>7963</v>
      </c>
      <c r="K2420" t="s">
        <v>62</v>
      </c>
      <c r="M2420" t="s">
        <v>25</v>
      </c>
      <c r="N2420" t="s">
        <v>33</v>
      </c>
      <c r="R2420" t="str">
        <f t="shared" ca="1" si="37"/>
        <v>Aisha</v>
      </c>
      <c r="S2420" t="str">
        <f>IFERROR(TEXT(DATEVALUE(LEFT(Table1[[#This Row],[Date of Purchase]],10)), "MMMM"), TEXT(Table1[[#This Row],[Date of Purchase]], "MMMM"))</f>
        <v>February</v>
      </c>
      <c r="T2420" t="str">
        <f>IF(OR(
  AND(Table1[[#This Row],[Ticket Priority]]="Critical", Table1[[#This Row],[Ticket Status]]&lt;&gt;"Closed"),
  AND(Table1[[#This Row],[Ticket Priority]]="High", Table1[[#This Row],[Ticket Status]]="Open")
), "Yes", "No")</f>
        <v>Yes</v>
      </c>
      <c r="U2420" s="4" t="str">
        <f>IF(Table1[[#This Row],[Ticket Status]]="Closed","Yes","No")</f>
        <v>No</v>
      </c>
      <c r="V2420" s="4" t="str">
        <f>IF(Table1[[#This Row],[Ticket Status]]="Pending Customer Response","Yes","No")</f>
        <v>No</v>
      </c>
      <c r="W2420" s="5">
        <f ca="1">COUNTIFS(Table1[Agent_name],Table1[[#This Row],[Agent_name]],Table1[Month],Table1[[#This Row],[Month]])/160</f>
        <v>0.85624999999999996</v>
      </c>
    </row>
    <row r="2421" spans="1:23" x14ac:dyDescent="0.25">
      <c r="A2421">
        <v>2420</v>
      </c>
      <c r="B2421" t="s">
        <v>7964</v>
      </c>
      <c r="C2421" t="s">
        <v>7965</v>
      </c>
      <c r="D2421">
        <v>52</v>
      </c>
      <c r="E2421" t="s">
        <v>19</v>
      </c>
      <c r="F2421" t="s">
        <v>76</v>
      </c>
      <c r="G2421" s="1">
        <v>44279</v>
      </c>
      <c r="H2421" t="s">
        <v>67</v>
      </c>
      <c r="I2421" t="s">
        <v>46</v>
      </c>
      <c r="J2421" s="3" t="s">
        <v>7966</v>
      </c>
      <c r="K2421" t="s">
        <v>24</v>
      </c>
      <c r="M2421" t="s">
        <v>41</v>
      </c>
      <c r="N2421" t="s">
        <v>33</v>
      </c>
      <c r="O2421" s="2">
        <v>45078.223287037035</v>
      </c>
      <c r="R2421" t="str">
        <f t="shared" ca="1" si="37"/>
        <v>Aisha</v>
      </c>
      <c r="S2421" t="str">
        <f>IFERROR(TEXT(DATEVALUE(LEFT(Table1[[#This Row],[Date of Purchase]],10)), "MMMM"), TEXT(Table1[[#This Row],[Date of Purchase]], "MMMM"))</f>
        <v>March</v>
      </c>
      <c r="T2421" t="str">
        <f>IF(OR(
  AND(Table1[[#This Row],[Ticket Priority]]="Critical", Table1[[#This Row],[Ticket Status]]&lt;&gt;"Closed"),
  AND(Table1[[#This Row],[Ticket Priority]]="High", Table1[[#This Row],[Ticket Status]]="Open")
), "Yes", "No")</f>
        <v>No</v>
      </c>
      <c r="U2421" s="4" t="str">
        <f>IF(Table1[[#This Row],[Ticket Status]]="Closed","Yes","No")</f>
        <v>No</v>
      </c>
      <c r="V2421" s="4" t="str">
        <f>IF(Table1[[#This Row],[Ticket Status]]="Pending Customer Response","Yes","No")</f>
        <v>Yes</v>
      </c>
      <c r="W2421" s="5">
        <f ca="1">COUNTIFS(Table1[Agent_name],Table1[[#This Row],[Agent_name]],Table1[Month],Table1[[#This Row],[Month]])/160</f>
        <v>1.0062500000000001</v>
      </c>
    </row>
    <row r="2422" spans="1:23" x14ac:dyDescent="0.25">
      <c r="A2422">
        <v>2421</v>
      </c>
      <c r="B2422" t="s">
        <v>7967</v>
      </c>
      <c r="C2422" t="s">
        <v>7968</v>
      </c>
      <c r="D2422">
        <v>28</v>
      </c>
      <c r="E2422" t="s">
        <v>58</v>
      </c>
      <c r="F2422" t="s">
        <v>86</v>
      </c>
      <c r="G2422" s="1">
        <v>44524</v>
      </c>
      <c r="H2422" t="s">
        <v>67</v>
      </c>
      <c r="I2422" t="s">
        <v>99</v>
      </c>
      <c r="J2422" s="3" t="s">
        <v>7969</v>
      </c>
      <c r="K2422" t="s">
        <v>39</v>
      </c>
      <c r="L2422" t="s">
        <v>7970</v>
      </c>
      <c r="M2422" t="s">
        <v>41</v>
      </c>
      <c r="N2422" t="s">
        <v>55</v>
      </c>
      <c r="O2422" s="2">
        <v>45078.364270833335</v>
      </c>
      <c r="P2422" s="2">
        <v>45078.339270833334</v>
      </c>
      <c r="Q2422">
        <v>1</v>
      </c>
      <c r="R2422" t="str">
        <f t="shared" ca="1" si="37"/>
        <v>Meera</v>
      </c>
      <c r="S2422" t="str">
        <f>IFERROR(TEXT(DATEVALUE(LEFT(Table1[[#This Row],[Date of Purchase]],10)), "MMMM"), TEXT(Table1[[#This Row],[Date of Purchase]], "MMMM"))</f>
        <v>November</v>
      </c>
      <c r="T2422" t="str">
        <f>IF(OR(
  AND(Table1[[#This Row],[Ticket Priority]]="Critical", Table1[[#This Row],[Ticket Status]]&lt;&gt;"Closed"),
  AND(Table1[[#This Row],[Ticket Priority]]="High", Table1[[#This Row],[Ticket Status]]="Open")
), "Yes", "No")</f>
        <v>No</v>
      </c>
      <c r="U2422" s="4" t="str">
        <f>IF(Table1[[#This Row],[Ticket Status]]="Closed","Yes","No")</f>
        <v>Yes</v>
      </c>
      <c r="V2422" s="4" t="str">
        <f>IF(Table1[[#This Row],[Ticket Status]]="Pending Customer Response","Yes","No")</f>
        <v>No</v>
      </c>
      <c r="W2422" s="5">
        <f ca="1">COUNTIFS(Table1[Agent_name],Table1[[#This Row],[Agent_name]],Table1[Month],Table1[[#This Row],[Month]])/160</f>
        <v>0.23749999999999999</v>
      </c>
    </row>
    <row r="2423" spans="1:23" x14ac:dyDescent="0.25">
      <c r="A2423">
        <v>2422</v>
      </c>
      <c r="B2423" t="s">
        <v>7971</v>
      </c>
      <c r="C2423" t="s">
        <v>7972</v>
      </c>
      <c r="D2423">
        <v>52</v>
      </c>
      <c r="E2423" t="s">
        <v>58</v>
      </c>
      <c r="F2423" t="s">
        <v>249</v>
      </c>
      <c r="G2423" s="1">
        <v>44318</v>
      </c>
      <c r="H2423" t="s">
        <v>59</v>
      </c>
      <c r="I2423" t="s">
        <v>59</v>
      </c>
      <c r="J2423" s="3" t="s">
        <v>7973</v>
      </c>
      <c r="K2423" t="s">
        <v>39</v>
      </c>
      <c r="L2423" t="s">
        <v>7974</v>
      </c>
      <c r="M2423" t="s">
        <v>25</v>
      </c>
      <c r="N2423" t="s">
        <v>55</v>
      </c>
      <c r="O2423" s="2">
        <v>45078.083043981482</v>
      </c>
      <c r="P2423" s="2">
        <v>45078.267071759263</v>
      </c>
      <c r="Q2423">
        <v>3</v>
      </c>
      <c r="R2423" t="str">
        <f t="shared" ca="1" si="37"/>
        <v>Aisha</v>
      </c>
      <c r="S2423" t="str">
        <f>IFERROR(TEXT(DATEVALUE(LEFT(Table1[[#This Row],[Date of Purchase]],10)), "MMMM"), TEXT(Table1[[#This Row],[Date of Purchase]], "MMMM"))</f>
        <v>May</v>
      </c>
      <c r="T2423" t="str">
        <f>IF(OR(
  AND(Table1[[#This Row],[Ticket Priority]]="Critical", Table1[[#This Row],[Ticket Status]]&lt;&gt;"Closed"),
  AND(Table1[[#This Row],[Ticket Priority]]="High", Table1[[#This Row],[Ticket Status]]="Open")
), "Yes", "No")</f>
        <v>No</v>
      </c>
      <c r="U2423" s="4" t="str">
        <f>IF(Table1[[#This Row],[Ticket Status]]="Closed","Yes","No")</f>
        <v>Yes</v>
      </c>
      <c r="V2423" s="4" t="str">
        <f>IF(Table1[[#This Row],[Ticket Status]]="Pending Customer Response","Yes","No")</f>
        <v>No</v>
      </c>
      <c r="W2423" s="5">
        <f ca="1">COUNTIFS(Table1[Agent_name],Table1[[#This Row],[Agent_name]],Table1[Month],Table1[[#This Row],[Month]])/160</f>
        <v>0.93125000000000002</v>
      </c>
    </row>
    <row r="2424" spans="1:23" x14ac:dyDescent="0.25">
      <c r="A2424">
        <v>2423</v>
      </c>
      <c r="B2424" t="s">
        <v>7975</v>
      </c>
      <c r="C2424" t="s">
        <v>7976</v>
      </c>
      <c r="D2424">
        <v>36</v>
      </c>
      <c r="E2424" t="s">
        <v>19</v>
      </c>
      <c r="F2424" t="s">
        <v>249</v>
      </c>
      <c r="G2424" s="1">
        <v>44224</v>
      </c>
      <c r="H2424" t="s">
        <v>45</v>
      </c>
      <c r="I2424" t="s">
        <v>150</v>
      </c>
      <c r="J2424" s="3" t="s">
        <v>7977</v>
      </c>
      <c r="K2424" t="s">
        <v>62</v>
      </c>
      <c r="M2424" t="s">
        <v>143</v>
      </c>
      <c r="N2424" t="s">
        <v>26</v>
      </c>
      <c r="R2424" t="str">
        <f t="shared" ca="1" si="37"/>
        <v>Meera</v>
      </c>
      <c r="S2424" t="str">
        <f>IFERROR(TEXT(DATEVALUE(LEFT(Table1[[#This Row],[Date of Purchase]],10)), "MMMM"), TEXT(Table1[[#This Row],[Date of Purchase]], "MMMM"))</f>
        <v>January</v>
      </c>
      <c r="T2424" t="str">
        <f>IF(OR(
  AND(Table1[[#This Row],[Ticket Priority]]="Critical", Table1[[#This Row],[Ticket Status]]&lt;&gt;"Closed"),
  AND(Table1[[#This Row],[Ticket Priority]]="High", Table1[[#This Row],[Ticket Status]]="Open")
), "Yes", "No")</f>
        <v>No</v>
      </c>
      <c r="U2424" s="4" t="str">
        <f>IF(Table1[[#This Row],[Ticket Status]]="Closed","Yes","No")</f>
        <v>No</v>
      </c>
      <c r="V2424" s="4" t="str">
        <f>IF(Table1[[#This Row],[Ticket Status]]="Pending Customer Response","Yes","No")</f>
        <v>No</v>
      </c>
      <c r="W2424" s="5">
        <f ca="1">COUNTIFS(Table1[Agent_name],Table1[[#This Row],[Agent_name]],Table1[Month],Table1[[#This Row],[Month]])/160</f>
        <v>0.21875</v>
      </c>
    </row>
    <row r="2425" spans="1:23" x14ac:dyDescent="0.25">
      <c r="A2425">
        <v>2424</v>
      </c>
      <c r="B2425" t="s">
        <v>7978</v>
      </c>
      <c r="C2425" t="s">
        <v>7979</v>
      </c>
      <c r="D2425">
        <v>59</v>
      </c>
      <c r="E2425" t="s">
        <v>29</v>
      </c>
      <c r="F2425" t="s">
        <v>125</v>
      </c>
      <c r="G2425" s="1">
        <v>43991</v>
      </c>
      <c r="H2425" t="s">
        <v>45</v>
      </c>
      <c r="I2425" t="s">
        <v>113</v>
      </c>
      <c r="J2425" s="3" t="s">
        <v>7980</v>
      </c>
      <c r="K2425" t="s">
        <v>24</v>
      </c>
      <c r="M2425" t="s">
        <v>41</v>
      </c>
      <c r="N2425" t="s">
        <v>83</v>
      </c>
      <c r="O2425" s="2">
        <v>45078.40111111111</v>
      </c>
      <c r="R2425" t="str">
        <f t="shared" ca="1" si="37"/>
        <v>Ravi</v>
      </c>
      <c r="S2425" t="str">
        <f>IFERROR(TEXT(DATEVALUE(LEFT(Table1[[#This Row],[Date of Purchase]],10)), "MMMM"), TEXT(Table1[[#This Row],[Date of Purchase]], "MMMM"))</f>
        <v>June</v>
      </c>
      <c r="T2425" t="str">
        <f>IF(OR(
  AND(Table1[[#This Row],[Ticket Priority]]="Critical", Table1[[#This Row],[Ticket Status]]&lt;&gt;"Closed"),
  AND(Table1[[#This Row],[Ticket Priority]]="High", Table1[[#This Row],[Ticket Status]]="Open")
), "Yes", "No")</f>
        <v>No</v>
      </c>
      <c r="U2425" s="4" t="str">
        <f>IF(Table1[[#This Row],[Ticket Status]]="Closed","Yes","No")</f>
        <v>No</v>
      </c>
      <c r="V2425" s="4" t="str">
        <f>IF(Table1[[#This Row],[Ticket Status]]="Pending Customer Response","Yes","No")</f>
        <v>Yes</v>
      </c>
      <c r="W2425" s="5">
        <f ca="1">COUNTIFS(Table1[Agent_name],Table1[[#This Row],[Agent_name]],Table1[Month],Table1[[#This Row],[Month]])/160</f>
        <v>0.58125000000000004</v>
      </c>
    </row>
    <row r="2426" spans="1:23" x14ac:dyDescent="0.25">
      <c r="A2426">
        <v>2425</v>
      </c>
      <c r="B2426" t="s">
        <v>7981</v>
      </c>
      <c r="C2426" t="s">
        <v>7982</v>
      </c>
      <c r="D2426">
        <v>34</v>
      </c>
      <c r="E2426" t="s">
        <v>58</v>
      </c>
      <c r="F2426" t="s">
        <v>65</v>
      </c>
      <c r="G2426" s="1">
        <v>43942</v>
      </c>
      <c r="H2426" t="s">
        <v>59</v>
      </c>
      <c r="I2426" t="s">
        <v>93</v>
      </c>
      <c r="J2426" s="3" t="s">
        <v>7983</v>
      </c>
      <c r="K2426" t="s">
        <v>24</v>
      </c>
      <c r="M2426" t="s">
        <v>89</v>
      </c>
      <c r="N2426" t="s">
        <v>33</v>
      </c>
      <c r="O2426" s="2">
        <v>45078.893495370372</v>
      </c>
      <c r="R2426" t="str">
        <f t="shared" ca="1" si="37"/>
        <v>Sara</v>
      </c>
      <c r="S2426" t="str">
        <f>IFERROR(TEXT(DATEVALUE(LEFT(Table1[[#This Row],[Date of Purchase]],10)), "MMMM"), TEXT(Table1[[#This Row],[Date of Purchase]], "MMMM"))</f>
        <v>April</v>
      </c>
      <c r="T2426" t="str">
        <f>IF(OR(
  AND(Table1[[#This Row],[Ticket Priority]]="Critical", Table1[[#This Row],[Ticket Status]]&lt;&gt;"Closed"),
  AND(Table1[[#This Row],[Ticket Priority]]="High", Table1[[#This Row],[Ticket Status]]="Open")
), "Yes", "No")</f>
        <v>No</v>
      </c>
      <c r="U2426" s="4" t="str">
        <f>IF(Table1[[#This Row],[Ticket Status]]="Closed","Yes","No")</f>
        <v>No</v>
      </c>
      <c r="V2426" s="4" t="str">
        <f>IF(Table1[[#This Row],[Ticket Status]]="Pending Customer Response","Yes","No")</f>
        <v>Yes</v>
      </c>
      <c r="W2426" s="5">
        <f ca="1">COUNTIFS(Table1[Agent_name],Table1[[#This Row],[Agent_name]],Table1[Month],Table1[[#This Row],[Month]])/160</f>
        <v>0.75624999999999998</v>
      </c>
    </row>
    <row r="2427" spans="1:23" x14ac:dyDescent="0.25">
      <c r="A2427">
        <v>2426</v>
      </c>
      <c r="B2427" t="s">
        <v>7984</v>
      </c>
      <c r="C2427" t="s">
        <v>7985</v>
      </c>
      <c r="D2427">
        <v>65</v>
      </c>
      <c r="E2427" t="s">
        <v>58</v>
      </c>
      <c r="F2427" t="s">
        <v>317</v>
      </c>
      <c r="G2427" s="1">
        <v>44507</v>
      </c>
      <c r="H2427" t="s">
        <v>66</v>
      </c>
      <c r="I2427" t="s">
        <v>77</v>
      </c>
      <c r="J2427" s="3" t="s">
        <v>7986</v>
      </c>
      <c r="K2427" t="s">
        <v>39</v>
      </c>
      <c r="L2427" t="s">
        <v>7987</v>
      </c>
      <c r="M2427" t="s">
        <v>25</v>
      </c>
      <c r="N2427" t="s">
        <v>55</v>
      </c>
      <c r="O2427" s="2">
        <v>45078.050462962965</v>
      </c>
      <c r="P2427" s="2">
        <v>45078.146296296298</v>
      </c>
      <c r="Q2427">
        <v>3</v>
      </c>
      <c r="R2427" t="str">
        <f t="shared" ca="1" si="37"/>
        <v>Neha</v>
      </c>
      <c r="S2427" t="str">
        <f>IFERROR(TEXT(DATEVALUE(LEFT(Table1[[#This Row],[Date of Purchase]],10)), "MMMM"), TEXT(Table1[[#This Row],[Date of Purchase]], "MMMM"))</f>
        <v>November</v>
      </c>
      <c r="T2427" t="str">
        <f>IF(OR(
  AND(Table1[[#This Row],[Ticket Priority]]="Critical", Table1[[#This Row],[Ticket Status]]&lt;&gt;"Closed"),
  AND(Table1[[#This Row],[Ticket Priority]]="High", Table1[[#This Row],[Ticket Status]]="Open")
), "Yes", "No")</f>
        <v>No</v>
      </c>
      <c r="U2427" s="4" t="str">
        <f>IF(Table1[[#This Row],[Ticket Status]]="Closed","Yes","No")</f>
        <v>Yes</v>
      </c>
      <c r="V2427" s="4" t="str">
        <f>IF(Table1[[#This Row],[Ticket Status]]="Pending Customer Response","Yes","No")</f>
        <v>No</v>
      </c>
      <c r="W2427" s="5">
        <f ca="1">COUNTIFS(Table1[Agent_name],Table1[[#This Row],[Agent_name]],Table1[Month],Table1[[#This Row],[Month]])/160</f>
        <v>0.17499999999999999</v>
      </c>
    </row>
    <row r="2428" spans="1:23" x14ac:dyDescent="0.25">
      <c r="A2428">
        <v>2427</v>
      </c>
      <c r="B2428" t="s">
        <v>7988</v>
      </c>
      <c r="C2428" t="s">
        <v>7989</v>
      </c>
      <c r="D2428">
        <v>29</v>
      </c>
      <c r="E2428" t="s">
        <v>58</v>
      </c>
      <c r="F2428" t="s">
        <v>207</v>
      </c>
      <c r="G2428" s="1">
        <v>44405</v>
      </c>
      <c r="H2428" t="s">
        <v>21</v>
      </c>
      <c r="I2428" t="s">
        <v>72</v>
      </c>
      <c r="J2428" s="3" t="s">
        <v>7990</v>
      </c>
      <c r="K2428" t="s">
        <v>62</v>
      </c>
      <c r="M2428" t="s">
        <v>41</v>
      </c>
      <c r="N2428" t="s">
        <v>26</v>
      </c>
      <c r="R2428" t="str">
        <f t="shared" ca="1" si="37"/>
        <v>Mohit</v>
      </c>
      <c r="S2428" t="str">
        <f>IFERROR(TEXT(DATEVALUE(LEFT(Table1[[#This Row],[Date of Purchase]],10)), "MMMM"), TEXT(Table1[[#This Row],[Date of Purchase]], "MMMM"))</f>
        <v>July</v>
      </c>
      <c r="T2428" t="str">
        <f>IF(OR(
  AND(Table1[[#This Row],[Ticket Priority]]="Critical", Table1[[#This Row],[Ticket Status]]&lt;&gt;"Closed"),
  AND(Table1[[#This Row],[Ticket Priority]]="High", Table1[[#This Row],[Ticket Status]]="Open")
), "Yes", "No")</f>
        <v>No</v>
      </c>
      <c r="U2428" s="4" t="str">
        <f>IF(Table1[[#This Row],[Ticket Status]]="Closed","Yes","No")</f>
        <v>No</v>
      </c>
      <c r="V2428" s="4" t="str">
        <f>IF(Table1[[#This Row],[Ticket Status]]="Pending Customer Response","Yes","No")</f>
        <v>No</v>
      </c>
      <c r="W2428" s="5">
        <f ca="1">COUNTIFS(Table1[Agent_name],Table1[[#This Row],[Agent_name]],Table1[Month],Table1[[#This Row],[Month]])/160</f>
        <v>0.53125</v>
      </c>
    </row>
    <row r="2429" spans="1:23" x14ac:dyDescent="0.25">
      <c r="A2429">
        <v>2428</v>
      </c>
      <c r="B2429" t="s">
        <v>7991</v>
      </c>
      <c r="C2429" t="s">
        <v>7992</v>
      </c>
      <c r="D2429">
        <v>53</v>
      </c>
      <c r="E2429" t="s">
        <v>29</v>
      </c>
      <c r="F2429" t="s">
        <v>51</v>
      </c>
      <c r="G2429" s="1">
        <v>44244</v>
      </c>
      <c r="H2429" t="s">
        <v>21</v>
      </c>
      <c r="I2429" t="s">
        <v>37</v>
      </c>
      <c r="J2429" s="3" t="s">
        <v>7993</v>
      </c>
      <c r="K2429" t="s">
        <v>24</v>
      </c>
      <c r="M2429" t="s">
        <v>25</v>
      </c>
      <c r="N2429" t="s">
        <v>33</v>
      </c>
      <c r="O2429" s="2">
        <v>45078.640069444446</v>
      </c>
      <c r="R2429" t="str">
        <f t="shared" ca="1" si="37"/>
        <v>Meera</v>
      </c>
      <c r="S2429" t="str">
        <f>IFERROR(TEXT(DATEVALUE(LEFT(Table1[[#This Row],[Date of Purchase]],10)), "MMMM"), TEXT(Table1[[#This Row],[Date of Purchase]], "MMMM"))</f>
        <v>February</v>
      </c>
      <c r="T2429" t="str">
        <f>IF(OR(
  AND(Table1[[#This Row],[Ticket Priority]]="Critical", Table1[[#This Row],[Ticket Status]]&lt;&gt;"Closed"),
  AND(Table1[[#This Row],[Ticket Priority]]="High", Table1[[#This Row],[Ticket Status]]="Open")
), "Yes", "No")</f>
        <v>Yes</v>
      </c>
      <c r="U2429" s="4" t="str">
        <f>IF(Table1[[#This Row],[Ticket Status]]="Closed","Yes","No")</f>
        <v>No</v>
      </c>
      <c r="V2429" s="4" t="str">
        <f>IF(Table1[[#This Row],[Ticket Status]]="Pending Customer Response","Yes","No")</f>
        <v>Yes</v>
      </c>
      <c r="W2429" s="5">
        <f ca="1">COUNTIFS(Table1[Agent_name],Table1[[#This Row],[Agent_name]],Table1[Month],Table1[[#This Row],[Month]])/160</f>
        <v>0.21249999999999999</v>
      </c>
    </row>
    <row r="2430" spans="1:23" x14ac:dyDescent="0.25">
      <c r="A2430">
        <v>2429</v>
      </c>
      <c r="B2430" t="s">
        <v>7994</v>
      </c>
      <c r="C2430" t="s">
        <v>7995</v>
      </c>
      <c r="D2430">
        <v>59</v>
      </c>
      <c r="E2430" t="s">
        <v>58</v>
      </c>
      <c r="F2430" t="s">
        <v>655</v>
      </c>
      <c r="G2430" s="1">
        <v>44021</v>
      </c>
      <c r="H2430" t="s">
        <v>66</v>
      </c>
      <c r="I2430" t="s">
        <v>72</v>
      </c>
      <c r="J2430" s="3" t="s">
        <v>7996</v>
      </c>
      <c r="K2430" t="s">
        <v>62</v>
      </c>
      <c r="M2430" t="s">
        <v>41</v>
      </c>
      <c r="N2430" t="s">
        <v>26</v>
      </c>
      <c r="R2430" t="str">
        <f t="shared" ca="1" si="37"/>
        <v>Divya</v>
      </c>
      <c r="S2430" t="str">
        <f>IFERROR(TEXT(DATEVALUE(LEFT(Table1[[#This Row],[Date of Purchase]],10)), "MMMM"), TEXT(Table1[[#This Row],[Date of Purchase]], "MMMM"))</f>
        <v>July</v>
      </c>
      <c r="T2430" t="str">
        <f>IF(OR(
  AND(Table1[[#This Row],[Ticket Priority]]="Critical", Table1[[#This Row],[Ticket Status]]&lt;&gt;"Closed"),
  AND(Table1[[#This Row],[Ticket Priority]]="High", Table1[[#This Row],[Ticket Status]]="Open")
), "Yes", "No")</f>
        <v>No</v>
      </c>
      <c r="U2430" s="4" t="str">
        <f>IF(Table1[[#This Row],[Ticket Status]]="Closed","Yes","No")</f>
        <v>No</v>
      </c>
      <c r="V2430" s="4" t="str">
        <f>IF(Table1[[#This Row],[Ticket Status]]="Pending Customer Response","Yes","No")</f>
        <v>No</v>
      </c>
      <c r="W2430" s="5">
        <f ca="1">COUNTIFS(Table1[Agent_name],Table1[[#This Row],[Agent_name]],Table1[Month],Table1[[#This Row],[Month]])/160</f>
        <v>0.25</v>
      </c>
    </row>
    <row r="2431" spans="1:23" x14ac:dyDescent="0.25">
      <c r="A2431">
        <v>2430</v>
      </c>
      <c r="B2431" t="s">
        <v>7997</v>
      </c>
      <c r="C2431" t="s">
        <v>7998</v>
      </c>
      <c r="D2431">
        <v>28</v>
      </c>
      <c r="E2431" t="s">
        <v>58</v>
      </c>
      <c r="F2431" t="s">
        <v>117</v>
      </c>
      <c r="G2431" s="1">
        <v>44455</v>
      </c>
      <c r="H2431" t="s">
        <v>21</v>
      </c>
      <c r="I2431" t="s">
        <v>72</v>
      </c>
      <c r="J2431" s="3" t="s">
        <v>7999</v>
      </c>
      <c r="K2431" t="s">
        <v>62</v>
      </c>
      <c r="M2431" t="s">
        <v>143</v>
      </c>
      <c r="N2431" t="s">
        <v>55</v>
      </c>
      <c r="R2431" t="str">
        <f t="shared" ca="1" si="37"/>
        <v>Neha</v>
      </c>
      <c r="S2431" t="str">
        <f>IFERROR(TEXT(DATEVALUE(LEFT(Table1[[#This Row],[Date of Purchase]],10)), "MMMM"), TEXT(Table1[[#This Row],[Date of Purchase]], "MMMM"))</f>
        <v>September</v>
      </c>
      <c r="T2431" t="str">
        <f>IF(OR(
  AND(Table1[[#This Row],[Ticket Priority]]="Critical", Table1[[#This Row],[Ticket Status]]&lt;&gt;"Closed"),
  AND(Table1[[#This Row],[Ticket Priority]]="High", Table1[[#This Row],[Ticket Status]]="Open")
), "Yes", "No")</f>
        <v>No</v>
      </c>
      <c r="U2431" s="4" t="str">
        <f>IF(Table1[[#This Row],[Ticket Status]]="Closed","Yes","No")</f>
        <v>No</v>
      </c>
      <c r="V2431" s="4" t="str">
        <f>IF(Table1[[#This Row],[Ticket Status]]="Pending Customer Response","Yes","No")</f>
        <v>No</v>
      </c>
      <c r="W2431" s="5">
        <f ca="1">COUNTIFS(Table1[Agent_name],Table1[[#This Row],[Agent_name]],Table1[Month],Table1[[#This Row],[Month]])/160</f>
        <v>0.21249999999999999</v>
      </c>
    </row>
    <row r="2432" spans="1:23" x14ac:dyDescent="0.25">
      <c r="A2432">
        <v>2431</v>
      </c>
      <c r="B2432" t="s">
        <v>8000</v>
      </c>
      <c r="C2432" t="s">
        <v>8001</v>
      </c>
      <c r="D2432">
        <v>61</v>
      </c>
      <c r="E2432" t="s">
        <v>19</v>
      </c>
      <c r="F2432" t="s">
        <v>161</v>
      </c>
      <c r="G2432" s="1">
        <v>43909</v>
      </c>
      <c r="H2432" t="s">
        <v>67</v>
      </c>
      <c r="I2432" t="s">
        <v>67</v>
      </c>
      <c r="J2432" s="3" t="s">
        <v>8002</v>
      </c>
      <c r="K2432" t="s">
        <v>39</v>
      </c>
      <c r="L2432" t="s">
        <v>8003</v>
      </c>
      <c r="M2432" t="s">
        <v>89</v>
      </c>
      <c r="N2432" t="s">
        <v>83</v>
      </c>
      <c r="O2432" s="2">
        <v>45078.540810185186</v>
      </c>
      <c r="P2432" s="2">
        <v>45078.147060185183</v>
      </c>
      <c r="Q2432">
        <v>3</v>
      </c>
      <c r="R2432" t="str">
        <f t="shared" ca="1" si="37"/>
        <v>Sara</v>
      </c>
      <c r="S2432" t="str">
        <f>IFERROR(TEXT(DATEVALUE(LEFT(Table1[[#This Row],[Date of Purchase]],10)), "MMMM"), TEXT(Table1[[#This Row],[Date of Purchase]], "MMMM"))</f>
        <v>March</v>
      </c>
      <c r="T2432" t="str">
        <f>IF(OR(
  AND(Table1[[#This Row],[Ticket Priority]]="Critical", Table1[[#This Row],[Ticket Status]]&lt;&gt;"Closed"),
  AND(Table1[[#This Row],[Ticket Priority]]="High", Table1[[#This Row],[Ticket Status]]="Open")
), "Yes", "No")</f>
        <v>No</v>
      </c>
      <c r="U2432" s="4" t="str">
        <f>IF(Table1[[#This Row],[Ticket Status]]="Closed","Yes","No")</f>
        <v>Yes</v>
      </c>
      <c r="V2432" s="4" t="str">
        <f>IF(Table1[[#This Row],[Ticket Status]]="Pending Customer Response","Yes","No")</f>
        <v>No</v>
      </c>
      <c r="W2432" s="5">
        <f ca="1">COUNTIFS(Table1[Agent_name],Table1[[#This Row],[Agent_name]],Table1[Month],Table1[[#This Row],[Month]])/160</f>
        <v>0.55625000000000002</v>
      </c>
    </row>
    <row r="2433" spans="1:23" x14ac:dyDescent="0.25">
      <c r="A2433">
        <v>2432</v>
      </c>
      <c r="B2433" t="s">
        <v>8004</v>
      </c>
      <c r="C2433" t="s">
        <v>8005</v>
      </c>
      <c r="D2433">
        <v>44</v>
      </c>
      <c r="E2433" t="s">
        <v>19</v>
      </c>
      <c r="F2433" t="s">
        <v>431</v>
      </c>
      <c r="G2433" s="1">
        <v>44028</v>
      </c>
      <c r="H2433" t="s">
        <v>67</v>
      </c>
      <c r="I2433" t="s">
        <v>37</v>
      </c>
      <c r="J2433" s="3" t="s">
        <v>8006</v>
      </c>
      <c r="K2433" t="s">
        <v>62</v>
      </c>
      <c r="M2433" t="s">
        <v>41</v>
      </c>
      <c r="N2433" t="s">
        <v>83</v>
      </c>
      <c r="R2433" t="str">
        <f t="shared" ca="1" si="37"/>
        <v>Karan</v>
      </c>
      <c r="S2433" t="str">
        <f>IFERROR(TEXT(DATEVALUE(LEFT(Table1[[#This Row],[Date of Purchase]],10)), "MMMM"), TEXT(Table1[[#This Row],[Date of Purchase]], "MMMM"))</f>
        <v>July</v>
      </c>
      <c r="T2433" t="str">
        <f>IF(OR(
  AND(Table1[[#This Row],[Ticket Priority]]="Critical", Table1[[#This Row],[Ticket Status]]&lt;&gt;"Closed"),
  AND(Table1[[#This Row],[Ticket Priority]]="High", Table1[[#This Row],[Ticket Status]]="Open")
), "Yes", "No")</f>
        <v>No</v>
      </c>
      <c r="U2433" s="4" t="str">
        <f>IF(Table1[[#This Row],[Ticket Status]]="Closed","Yes","No")</f>
        <v>No</v>
      </c>
      <c r="V2433" s="4" t="str">
        <f>IF(Table1[[#This Row],[Ticket Status]]="Pending Customer Response","Yes","No")</f>
        <v>No</v>
      </c>
      <c r="W2433" s="5">
        <f ca="1">COUNTIFS(Table1[Agent_name],Table1[[#This Row],[Agent_name]],Table1[Month],Table1[[#This Row],[Month]])/160</f>
        <v>0.21249999999999999</v>
      </c>
    </row>
    <row r="2434" spans="1:23" x14ac:dyDescent="0.25">
      <c r="A2434">
        <v>2433</v>
      </c>
      <c r="B2434" t="s">
        <v>8007</v>
      </c>
      <c r="C2434" t="s">
        <v>8008</v>
      </c>
      <c r="D2434">
        <v>47</v>
      </c>
      <c r="E2434" t="s">
        <v>19</v>
      </c>
      <c r="F2434" t="s">
        <v>65</v>
      </c>
      <c r="G2434" s="1">
        <v>44032</v>
      </c>
      <c r="H2434" t="s">
        <v>66</v>
      </c>
      <c r="I2434" t="s">
        <v>46</v>
      </c>
      <c r="J2434" s="3" t="s">
        <v>8009</v>
      </c>
      <c r="K2434" t="s">
        <v>62</v>
      </c>
      <c r="M2434" t="s">
        <v>143</v>
      </c>
      <c r="N2434" t="s">
        <v>26</v>
      </c>
      <c r="R2434" t="str">
        <f t="shared" ref="R2434:R2497" ca="1" si="38">CHOOSE(
RANDBETWEEN(1,20),
"Aisha","Aisha","Aisha","Aisha",
"Ravi","Ravi","Ravi",
"Sara","Sara","Sara",
"Mohit","Mohit",
"Priya","Priya",
"Arjun",
"Neha","Rahul","Divya","Karan","Meera","Sanjay"
)</f>
        <v>Karan</v>
      </c>
      <c r="S2434" t="str">
        <f>IFERROR(TEXT(DATEVALUE(LEFT(Table1[[#This Row],[Date of Purchase]],10)), "MMMM"), TEXT(Table1[[#This Row],[Date of Purchase]], "MMMM"))</f>
        <v>July</v>
      </c>
      <c r="T2434" t="str">
        <f>IF(OR(
  AND(Table1[[#This Row],[Ticket Priority]]="Critical", Table1[[#This Row],[Ticket Status]]&lt;&gt;"Closed"),
  AND(Table1[[#This Row],[Ticket Priority]]="High", Table1[[#This Row],[Ticket Status]]="Open")
), "Yes", "No")</f>
        <v>No</v>
      </c>
      <c r="U2434" s="4" t="str">
        <f>IF(Table1[[#This Row],[Ticket Status]]="Closed","Yes","No")</f>
        <v>No</v>
      </c>
      <c r="V2434" s="4" t="str">
        <f>IF(Table1[[#This Row],[Ticket Status]]="Pending Customer Response","Yes","No")</f>
        <v>No</v>
      </c>
      <c r="W2434" s="5">
        <f ca="1">COUNTIFS(Table1[Agent_name],Table1[[#This Row],[Agent_name]],Table1[Month],Table1[[#This Row],[Month]])/160</f>
        <v>0.21249999999999999</v>
      </c>
    </row>
    <row r="2435" spans="1:23" x14ac:dyDescent="0.25">
      <c r="A2435">
        <v>2434</v>
      </c>
      <c r="B2435" t="s">
        <v>8010</v>
      </c>
      <c r="C2435" t="s">
        <v>8011</v>
      </c>
      <c r="D2435">
        <v>49</v>
      </c>
      <c r="E2435" t="s">
        <v>58</v>
      </c>
      <c r="F2435" t="s">
        <v>44</v>
      </c>
      <c r="G2435" s="1">
        <v>44001</v>
      </c>
      <c r="H2435" t="s">
        <v>21</v>
      </c>
      <c r="I2435" t="s">
        <v>77</v>
      </c>
      <c r="J2435" s="3" t="s">
        <v>8012</v>
      </c>
      <c r="K2435" t="s">
        <v>24</v>
      </c>
      <c r="M2435" t="s">
        <v>89</v>
      </c>
      <c r="N2435" t="s">
        <v>33</v>
      </c>
      <c r="O2435" s="2">
        <v>45078.742256944446</v>
      </c>
      <c r="R2435" t="str">
        <f t="shared" ca="1" si="38"/>
        <v>Ravi</v>
      </c>
      <c r="S2435" t="str">
        <f>IFERROR(TEXT(DATEVALUE(LEFT(Table1[[#This Row],[Date of Purchase]],10)), "MMMM"), TEXT(Table1[[#This Row],[Date of Purchase]], "MMMM"))</f>
        <v>June</v>
      </c>
      <c r="T2435" t="str">
        <f>IF(OR(
  AND(Table1[[#This Row],[Ticket Priority]]="Critical", Table1[[#This Row],[Ticket Status]]&lt;&gt;"Closed"),
  AND(Table1[[#This Row],[Ticket Priority]]="High", Table1[[#This Row],[Ticket Status]]="Open")
), "Yes", "No")</f>
        <v>No</v>
      </c>
      <c r="U2435" s="4" t="str">
        <f>IF(Table1[[#This Row],[Ticket Status]]="Closed","Yes","No")</f>
        <v>No</v>
      </c>
      <c r="V2435" s="4" t="str">
        <f>IF(Table1[[#This Row],[Ticket Status]]="Pending Customer Response","Yes","No")</f>
        <v>Yes</v>
      </c>
      <c r="W2435" s="5">
        <f ca="1">COUNTIFS(Table1[Agent_name],Table1[[#This Row],[Agent_name]],Table1[Month],Table1[[#This Row],[Month]])/160</f>
        <v>0.58125000000000004</v>
      </c>
    </row>
    <row r="2436" spans="1:23" x14ac:dyDescent="0.25">
      <c r="A2436">
        <v>2435</v>
      </c>
      <c r="B2436" t="s">
        <v>8013</v>
      </c>
      <c r="C2436" t="s">
        <v>8014</v>
      </c>
      <c r="D2436">
        <v>29</v>
      </c>
      <c r="E2436" t="s">
        <v>19</v>
      </c>
      <c r="F2436" t="s">
        <v>30</v>
      </c>
      <c r="G2436" s="1">
        <v>43969</v>
      </c>
      <c r="H2436" t="s">
        <v>45</v>
      </c>
      <c r="I2436" t="s">
        <v>77</v>
      </c>
      <c r="J2436" s="3" t="s">
        <v>8015</v>
      </c>
      <c r="K2436" t="s">
        <v>24</v>
      </c>
      <c r="M2436" t="s">
        <v>143</v>
      </c>
      <c r="N2436" t="s">
        <v>26</v>
      </c>
      <c r="O2436" s="2">
        <v>45078.218668981484</v>
      </c>
      <c r="R2436" t="str">
        <f t="shared" ca="1" si="38"/>
        <v>Neha</v>
      </c>
      <c r="S2436" t="str">
        <f>IFERROR(TEXT(DATEVALUE(LEFT(Table1[[#This Row],[Date of Purchase]],10)), "MMMM"), TEXT(Table1[[#This Row],[Date of Purchase]], "MMMM"))</f>
        <v>May</v>
      </c>
      <c r="T2436" t="str">
        <f>IF(OR(
  AND(Table1[[#This Row],[Ticket Priority]]="Critical", Table1[[#This Row],[Ticket Status]]&lt;&gt;"Closed"),
  AND(Table1[[#This Row],[Ticket Priority]]="High", Table1[[#This Row],[Ticket Status]]="Open")
), "Yes", "No")</f>
        <v>No</v>
      </c>
      <c r="U2436" s="4" t="str">
        <f>IF(Table1[[#This Row],[Ticket Status]]="Closed","Yes","No")</f>
        <v>No</v>
      </c>
      <c r="V2436" s="4" t="str">
        <f>IF(Table1[[#This Row],[Ticket Status]]="Pending Customer Response","Yes","No")</f>
        <v>Yes</v>
      </c>
      <c r="W2436" s="5">
        <f ca="1">COUNTIFS(Table1[Agent_name],Table1[[#This Row],[Agent_name]],Table1[Month],Table1[[#This Row],[Month]])/160</f>
        <v>0.20624999999999999</v>
      </c>
    </row>
    <row r="2437" spans="1:23" x14ac:dyDescent="0.25">
      <c r="A2437">
        <v>2436</v>
      </c>
      <c r="B2437" t="s">
        <v>8016</v>
      </c>
      <c r="C2437" t="s">
        <v>8017</v>
      </c>
      <c r="D2437">
        <v>29</v>
      </c>
      <c r="E2437" t="s">
        <v>29</v>
      </c>
      <c r="F2437" t="s">
        <v>207</v>
      </c>
      <c r="G2437" s="1">
        <v>43853</v>
      </c>
      <c r="H2437" t="s">
        <v>66</v>
      </c>
      <c r="I2437" t="s">
        <v>141</v>
      </c>
      <c r="J2437" s="3" t="s">
        <v>8018</v>
      </c>
      <c r="K2437" t="s">
        <v>62</v>
      </c>
      <c r="M2437" t="s">
        <v>143</v>
      </c>
      <c r="N2437" t="s">
        <v>55</v>
      </c>
      <c r="R2437" t="str">
        <f t="shared" ca="1" si="38"/>
        <v>Arjun</v>
      </c>
      <c r="S2437" t="str">
        <f>IFERROR(TEXT(DATEVALUE(LEFT(Table1[[#This Row],[Date of Purchase]],10)), "MMMM"), TEXT(Table1[[#This Row],[Date of Purchase]], "MMMM"))</f>
        <v>January</v>
      </c>
      <c r="T2437" t="str">
        <f>IF(OR(
  AND(Table1[[#This Row],[Ticket Priority]]="Critical", Table1[[#This Row],[Ticket Status]]&lt;&gt;"Closed"),
  AND(Table1[[#This Row],[Ticket Priority]]="High", Table1[[#This Row],[Ticket Status]]="Open")
), "Yes", "No")</f>
        <v>No</v>
      </c>
      <c r="U2437" s="4" t="str">
        <f>IF(Table1[[#This Row],[Ticket Status]]="Closed","Yes","No")</f>
        <v>No</v>
      </c>
      <c r="V2437" s="4" t="str">
        <f>IF(Table1[[#This Row],[Ticket Status]]="Pending Customer Response","Yes","No")</f>
        <v>No</v>
      </c>
      <c r="W2437" s="5">
        <f ca="1">COUNTIFS(Table1[Agent_name],Table1[[#This Row],[Agent_name]],Table1[Month],Table1[[#This Row],[Month]])/160</f>
        <v>0.20624999999999999</v>
      </c>
    </row>
    <row r="2438" spans="1:23" x14ac:dyDescent="0.25">
      <c r="A2438">
        <v>2437</v>
      </c>
      <c r="B2438" t="s">
        <v>8019</v>
      </c>
      <c r="C2438" t="s">
        <v>8020</v>
      </c>
      <c r="D2438">
        <v>55</v>
      </c>
      <c r="E2438" t="s">
        <v>29</v>
      </c>
      <c r="F2438" t="s">
        <v>92</v>
      </c>
      <c r="G2438" s="1">
        <v>44454</v>
      </c>
      <c r="H2438" t="s">
        <v>45</v>
      </c>
      <c r="I2438" t="s">
        <v>77</v>
      </c>
      <c r="J2438" s="3" t="s">
        <v>8021</v>
      </c>
      <c r="K2438" t="s">
        <v>24</v>
      </c>
      <c r="M2438" t="s">
        <v>41</v>
      </c>
      <c r="N2438" t="s">
        <v>33</v>
      </c>
      <c r="O2438" s="2">
        <v>45078.28398148148</v>
      </c>
      <c r="R2438" t="str">
        <f t="shared" ca="1" si="38"/>
        <v>Priya</v>
      </c>
      <c r="S2438" t="str">
        <f>IFERROR(TEXT(DATEVALUE(LEFT(Table1[[#This Row],[Date of Purchase]],10)), "MMMM"), TEXT(Table1[[#This Row],[Date of Purchase]], "MMMM"))</f>
        <v>September</v>
      </c>
      <c r="T2438" t="str">
        <f>IF(OR(
  AND(Table1[[#This Row],[Ticket Priority]]="Critical", Table1[[#This Row],[Ticket Status]]&lt;&gt;"Closed"),
  AND(Table1[[#This Row],[Ticket Priority]]="High", Table1[[#This Row],[Ticket Status]]="Open")
), "Yes", "No")</f>
        <v>No</v>
      </c>
      <c r="U2438" s="4" t="str">
        <f>IF(Table1[[#This Row],[Ticket Status]]="Closed","Yes","No")</f>
        <v>No</v>
      </c>
      <c r="V2438" s="4" t="str">
        <f>IF(Table1[[#This Row],[Ticket Status]]="Pending Customer Response","Yes","No")</f>
        <v>Yes</v>
      </c>
      <c r="W2438" s="5">
        <f ca="1">COUNTIFS(Table1[Agent_name],Table1[[#This Row],[Agent_name]],Table1[Month],Table1[[#This Row],[Month]])/160</f>
        <v>0.53125</v>
      </c>
    </row>
    <row r="2439" spans="1:23" x14ac:dyDescent="0.25">
      <c r="A2439">
        <v>2438</v>
      </c>
      <c r="B2439" t="s">
        <v>7671</v>
      </c>
      <c r="C2439" t="s">
        <v>8022</v>
      </c>
      <c r="D2439">
        <v>61</v>
      </c>
      <c r="E2439" t="s">
        <v>19</v>
      </c>
      <c r="F2439" t="s">
        <v>249</v>
      </c>
      <c r="G2439" s="1">
        <v>43935</v>
      </c>
      <c r="H2439" t="s">
        <v>45</v>
      </c>
      <c r="I2439" t="s">
        <v>177</v>
      </c>
      <c r="J2439" s="3" t="s">
        <v>8023</v>
      </c>
      <c r="K2439" t="s">
        <v>62</v>
      </c>
      <c r="M2439" t="s">
        <v>25</v>
      </c>
      <c r="N2439" t="s">
        <v>26</v>
      </c>
      <c r="R2439" t="str">
        <f t="shared" ca="1" si="38"/>
        <v>Karan</v>
      </c>
      <c r="S2439" t="str">
        <f>IFERROR(TEXT(DATEVALUE(LEFT(Table1[[#This Row],[Date of Purchase]],10)), "MMMM"), TEXT(Table1[[#This Row],[Date of Purchase]], "MMMM"))</f>
        <v>April</v>
      </c>
      <c r="T2439" t="str">
        <f>IF(OR(
  AND(Table1[[#This Row],[Ticket Priority]]="Critical", Table1[[#This Row],[Ticket Status]]&lt;&gt;"Closed"),
  AND(Table1[[#This Row],[Ticket Priority]]="High", Table1[[#This Row],[Ticket Status]]="Open")
), "Yes", "No")</f>
        <v>Yes</v>
      </c>
      <c r="U2439" s="4" t="str">
        <f>IF(Table1[[#This Row],[Ticket Status]]="Closed","Yes","No")</f>
        <v>No</v>
      </c>
      <c r="V2439" s="4" t="str">
        <f>IF(Table1[[#This Row],[Ticket Status]]="Pending Customer Response","Yes","No")</f>
        <v>No</v>
      </c>
      <c r="W2439" s="5">
        <f ca="1">COUNTIFS(Table1[Agent_name],Table1[[#This Row],[Agent_name]],Table1[Month],Table1[[#This Row],[Month]])/160</f>
        <v>0.29375000000000001</v>
      </c>
    </row>
    <row r="2440" spans="1:23" x14ac:dyDescent="0.25">
      <c r="A2440">
        <v>2439</v>
      </c>
      <c r="B2440" t="s">
        <v>8024</v>
      </c>
      <c r="C2440" t="s">
        <v>8025</v>
      </c>
      <c r="D2440">
        <v>65</v>
      </c>
      <c r="E2440" t="s">
        <v>19</v>
      </c>
      <c r="F2440" t="s">
        <v>20</v>
      </c>
      <c r="G2440" s="1">
        <v>44551</v>
      </c>
      <c r="H2440" t="s">
        <v>67</v>
      </c>
      <c r="I2440" t="s">
        <v>22</v>
      </c>
      <c r="J2440" s="3" t="s">
        <v>8026</v>
      </c>
      <c r="K2440" t="s">
        <v>39</v>
      </c>
      <c r="L2440" t="s">
        <v>8027</v>
      </c>
      <c r="M2440" t="s">
        <v>89</v>
      </c>
      <c r="N2440" t="s">
        <v>33</v>
      </c>
      <c r="O2440" s="2">
        <v>45078.090949074074</v>
      </c>
      <c r="P2440" s="2">
        <v>45078.725671296299</v>
      </c>
      <c r="Q2440">
        <v>5</v>
      </c>
      <c r="R2440" t="str">
        <f t="shared" ca="1" si="38"/>
        <v>Ravi</v>
      </c>
      <c r="S2440" t="str">
        <f>IFERROR(TEXT(DATEVALUE(LEFT(Table1[[#This Row],[Date of Purchase]],10)), "MMMM"), TEXT(Table1[[#This Row],[Date of Purchase]], "MMMM"))</f>
        <v>December</v>
      </c>
      <c r="T2440" t="str">
        <f>IF(OR(
  AND(Table1[[#This Row],[Ticket Priority]]="Critical", Table1[[#This Row],[Ticket Status]]&lt;&gt;"Closed"),
  AND(Table1[[#This Row],[Ticket Priority]]="High", Table1[[#This Row],[Ticket Status]]="Open")
), "Yes", "No")</f>
        <v>No</v>
      </c>
      <c r="U2440" s="4" t="str">
        <f>IF(Table1[[#This Row],[Ticket Status]]="Closed","Yes","No")</f>
        <v>Yes</v>
      </c>
      <c r="V2440" s="4" t="str">
        <f>IF(Table1[[#This Row],[Ticket Status]]="Pending Customer Response","Yes","No")</f>
        <v>No</v>
      </c>
      <c r="W2440" s="5">
        <f ca="1">COUNTIFS(Table1[Agent_name],Table1[[#This Row],[Agent_name]],Table1[Month],Table1[[#This Row],[Month]])/160</f>
        <v>0.66249999999999998</v>
      </c>
    </row>
    <row r="2441" spans="1:23" x14ac:dyDescent="0.25">
      <c r="A2441">
        <v>2440</v>
      </c>
      <c r="B2441" t="s">
        <v>8028</v>
      </c>
      <c r="C2441" t="s">
        <v>8029</v>
      </c>
      <c r="D2441">
        <v>53</v>
      </c>
      <c r="E2441" t="s">
        <v>19</v>
      </c>
      <c r="F2441" t="s">
        <v>286</v>
      </c>
      <c r="G2441" s="1">
        <v>43846</v>
      </c>
      <c r="H2441" t="s">
        <v>67</v>
      </c>
      <c r="I2441" t="s">
        <v>37</v>
      </c>
      <c r="J2441" s="3" t="s">
        <v>1141</v>
      </c>
      <c r="K2441" t="s">
        <v>24</v>
      </c>
      <c r="M2441" t="s">
        <v>25</v>
      </c>
      <c r="N2441" t="s">
        <v>26</v>
      </c>
      <c r="O2441" s="2">
        <v>45078.857615740744</v>
      </c>
      <c r="R2441" t="str">
        <f t="shared" ca="1" si="38"/>
        <v>Priya</v>
      </c>
      <c r="S2441" t="str">
        <f>IFERROR(TEXT(DATEVALUE(LEFT(Table1[[#This Row],[Date of Purchase]],10)), "MMMM"), TEXT(Table1[[#This Row],[Date of Purchase]], "MMMM"))</f>
        <v>January</v>
      </c>
      <c r="T2441" t="str">
        <f>IF(OR(
  AND(Table1[[#This Row],[Ticket Priority]]="Critical", Table1[[#This Row],[Ticket Status]]&lt;&gt;"Closed"),
  AND(Table1[[#This Row],[Ticket Priority]]="High", Table1[[#This Row],[Ticket Status]]="Open")
), "Yes", "No")</f>
        <v>Yes</v>
      </c>
      <c r="U2441" s="4" t="str">
        <f>IF(Table1[[#This Row],[Ticket Status]]="Closed","Yes","No")</f>
        <v>No</v>
      </c>
      <c r="V2441" s="4" t="str">
        <f>IF(Table1[[#This Row],[Ticket Status]]="Pending Customer Response","Yes","No")</f>
        <v>Yes</v>
      </c>
      <c r="W2441" s="5">
        <f ca="1">COUNTIFS(Table1[Agent_name],Table1[[#This Row],[Agent_name]],Table1[Month],Table1[[#This Row],[Month]])/160</f>
        <v>0.51875000000000004</v>
      </c>
    </row>
    <row r="2442" spans="1:23" x14ac:dyDescent="0.25">
      <c r="A2442">
        <v>2441</v>
      </c>
      <c r="B2442" t="s">
        <v>8030</v>
      </c>
      <c r="C2442" t="s">
        <v>8031</v>
      </c>
      <c r="D2442">
        <v>56</v>
      </c>
      <c r="E2442" t="s">
        <v>29</v>
      </c>
      <c r="F2442" t="s">
        <v>36</v>
      </c>
      <c r="G2442" s="1">
        <v>44230</v>
      </c>
      <c r="H2442" t="s">
        <v>66</v>
      </c>
      <c r="I2442" t="s">
        <v>177</v>
      </c>
      <c r="J2442" s="3" t="s">
        <v>8032</v>
      </c>
      <c r="K2442" t="s">
        <v>39</v>
      </c>
      <c r="L2442" t="s">
        <v>8033</v>
      </c>
      <c r="M2442" t="s">
        <v>41</v>
      </c>
      <c r="N2442" t="s">
        <v>55</v>
      </c>
      <c r="O2442" s="2">
        <v>45078.210416666669</v>
      </c>
      <c r="P2442" s="2">
        <v>45078.069444444445</v>
      </c>
      <c r="Q2442">
        <v>3</v>
      </c>
      <c r="R2442" t="str">
        <f t="shared" ca="1" si="38"/>
        <v>Aisha</v>
      </c>
      <c r="S2442" t="str">
        <f>IFERROR(TEXT(DATEVALUE(LEFT(Table1[[#This Row],[Date of Purchase]],10)), "MMMM"), TEXT(Table1[[#This Row],[Date of Purchase]], "MMMM"))</f>
        <v>February</v>
      </c>
      <c r="T2442" t="str">
        <f>IF(OR(
  AND(Table1[[#This Row],[Ticket Priority]]="Critical", Table1[[#This Row],[Ticket Status]]&lt;&gt;"Closed"),
  AND(Table1[[#This Row],[Ticket Priority]]="High", Table1[[#This Row],[Ticket Status]]="Open")
), "Yes", "No")</f>
        <v>No</v>
      </c>
      <c r="U2442" s="4" t="str">
        <f>IF(Table1[[#This Row],[Ticket Status]]="Closed","Yes","No")</f>
        <v>Yes</v>
      </c>
      <c r="V2442" s="4" t="str">
        <f>IF(Table1[[#This Row],[Ticket Status]]="Pending Customer Response","Yes","No")</f>
        <v>No</v>
      </c>
      <c r="W2442" s="5">
        <f ca="1">COUNTIFS(Table1[Agent_name],Table1[[#This Row],[Agent_name]],Table1[Month],Table1[[#This Row],[Month]])/160</f>
        <v>0.85624999999999996</v>
      </c>
    </row>
    <row r="2443" spans="1:23" x14ac:dyDescent="0.25">
      <c r="A2443">
        <v>2442</v>
      </c>
      <c r="B2443" t="s">
        <v>8034</v>
      </c>
      <c r="C2443" t="s">
        <v>8035</v>
      </c>
      <c r="D2443">
        <v>46</v>
      </c>
      <c r="E2443" t="s">
        <v>29</v>
      </c>
      <c r="F2443" t="s">
        <v>655</v>
      </c>
      <c r="G2443" s="1">
        <v>44158</v>
      </c>
      <c r="H2443" t="s">
        <v>59</v>
      </c>
      <c r="I2443" t="s">
        <v>93</v>
      </c>
      <c r="J2443" s="3" t="s">
        <v>8036</v>
      </c>
      <c r="K2443" t="s">
        <v>39</v>
      </c>
      <c r="L2443" t="s">
        <v>8037</v>
      </c>
      <c r="M2443" t="s">
        <v>89</v>
      </c>
      <c r="N2443" t="s">
        <v>33</v>
      </c>
      <c r="O2443" s="2">
        <v>45078.656944444447</v>
      </c>
      <c r="P2443" s="2">
        <v>45078.449305555558</v>
      </c>
      <c r="Q2443">
        <v>3</v>
      </c>
      <c r="R2443" t="str">
        <f t="shared" ca="1" si="38"/>
        <v>Rahul</v>
      </c>
      <c r="S2443" t="str">
        <f>IFERROR(TEXT(DATEVALUE(LEFT(Table1[[#This Row],[Date of Purchase]],10)), "MMMM"), TEXT(Table1[[#This Row],[Date of Purchase]], "MMMM"))</f>
        <v>November</v>
      </c>
      <c r="T2443" t="str">
        <f>IF(OR(
  AND(Table1[[#This Row],[Ticket Priority]]="Critical", Table1[[#This Row],[Ticket Status]]&lt;&gt;"Closed"),
  AND(Table1[[#This Row],[Ticket Priority]]="High", Table1[[#This Row],[Ticket Status]]="Open")
), "Yes", "No")</f>
        <v>No</v>
      </c>
      <c r="U2443" s="4" t="str">
        <f>IF(Table1[[#This Row],[Ticket Status]]="Closed","Yes","No")</f>
        <v>Yes</v>
      </c>
      <c r="V2443" s="4" t="str">
        <f>IF(Table1[[#This Row],[Ticket Status]]="Pending Customer Response","Yes","No")</f>
        <v>No</v>
      </c>
      <c r="W2443" s="5">
        <f ca="1">COUNTIFS(Table1[Agent_name],Table1[[#This Row],[Agent_name]],Table1[Month],Table1[[#This Row],[Month]])/160</f>
        <v>0.2</v>
      </c>
    </row>
    <row r="2444" spans="1:23" x14ac:dyDescent="0.25">
      <c r="A2444">
        <v>2443</v>
      </c>
      <c r="B2444" t="s">
        <v>8038</v>
      </c>
      <c r="C2444" t="s">
        <v>8039</v>
      </c>
      <c r="D2444">
        <v>51</v>
      </c>
      <c r="E2444" t="s">
        <v>19</v>
      </c>
      <c r="F2444" t="s">
        <v>249</v>
      </c>
      <c r="G2444" s="1">
        <v>44069</v>
      </c>
      <c r="H2444" t="s">
        <v>21</v>
      </c>
      <c r="I2444" t="s">
        <v>150</v>
      </c>
      <c r="J2444" s="3" t="s">
        <v>8040</v>
      </c>
      <c r="K2444" t="s">
        <v>24</v>
      </c>
      <c r="M2444" t="s">
        <v>143</v>
      </c>
      <c r="N2444" t="s">
        <v>83</v>
      </c>
      <c r="O2444" s="2">
        <v>45077.969456018516</v>
      </c>
      <c r="R2444" t="str">
        <f t="shared" ca="1" si="38"/>
        <v>Priya</v>
      </c>
      <c r="S2444" t="str">
        <f>IFERROR(TEXT(DATEVALUE(LEFT(Table1[[#This Row],[Date of Purchase]],10)), "MMMM"), TEXT(Table1[[#This Row],[Date of Purchase]], "MMMM"))</f>
        <v>August</v>
      </c>
      <c r="T2444" t="str">
        <f>IF(OR(
  AND(Table1[[#This Row],[Ticket Priority]]="Critical", Table1[[#This Row],[Ticket Status]]&lt;&gt;"Closed"),
  AND(Table1[[#This Row],[Ticket Priority]]="High", Table1[[#This Row],[Ticket Status]]="Open")
), "Yes", "No")</f>
        <v>No</v>
      </c>
      <c r="U2444" s="4" t="str">
        <f>IF(Table1[[#This Row],[Ticket Status]]="Closed","Yes","No")</f>
        <v>No</v>
      </c>
      <c r="V2444" s="4" t="str">
        <f>IF(Table1[[#This Row],[Ticket Status]]="Pending Customer Response","Yes","No")</f>
        <v>Yes</v>
      </c>
      <c r="W2444" s="5">
        <f ca="1">COUNTIFS(Table1[Agent_name],Table1[[#This Row],[Agent_name]],Table1[Month],Table1[[#This Row],[Month]])/160</f>
        <v>0.35</v>
      </c>
    </row>
    <row r="2445" spans="1:23" x14ac:dyDescent="0.25">
      <c r="A2445">
        <v>2444</v>
      </c>
      <c r="B2445" t="s">
        <v>8041</v>
      </c>
      <c r="C2445" t="s">
        <v>8042</v>
      </c>
      <c r="D2445">
        <v>21</v>
      </c>
      <c r="E2445" t="s">
        <v>58</v>
      </c>
      <c r="F2445" t="s">
        <v>129</v>
      </c>
      <c r="G2445" s="1">
        <v>44365</v>
      </c>
      <c r="H2445" t="s">
        <v>66</v>
      </c>
      <c r="I2445" t="s">
        <v>93</v>
      </c>
      <c r="J2445" s="3" t="s">
        <v>8043</v>
      </c>
      <c r="K2445" t="s">
        <v>24</v>
      </c>
      <c r="M2445" t="s">
        <v>25</v>
      </c>
      <c r="N2445" t="s">
        <v>26</v>
      </c>
      <c r="O2445" s="2">
        <v>45078.81322916667</v>
      </c>
      <c r="R2445" t="str">
        <f t="shared" ca="1" si="38"/>
        <v>Ravi</v>
      </c>
      <c r="S2445" t="str">
        <f>IFERROR(TEXT(DATEVALUE(LEFT(Table1[[#This Row],[Date of Purchase]],10)), "MMMM"), TEXT(Table1[[#This Row],[Date of Purchase]], "MMMM"))</f>
        <v>June</v>
      </c>
      <c r="T2445" t="str">
        <f>IF(OR(
  AND(Table1[[#This Row],[Ticket Priority]]="Critical", Table1[[#This Row],[Ticket Status]]&lt;&gt;"Closed"),
  AND(Table1[[#This Row],[Ticket Priority]]="High", Table1[[#This Row],[Ticket Status]]="Open")
), "Yes", "No")</f>
        <v>Yes</v>
      </c>
      <c r="U2445" s="4" t="str">
        <f>IF(Table1[[#This Row],[Ticket Status]]="Closed","Yes","No")</f>
        <v>No</v>
      </c>
      <c r="V2445" s="4" t="str">
        <f>IF(Table1[[#This Row],[Ticket Status]]="Pending Customer Response","Yes","No")</f>
        <v>Yes</v>
      </c>
      <c r="W2445" s="5">
        <f ca="1">COUNTIFS(Table1[Agent_name],Table1[[#This Row],[Agent_name]],Table1[Month],Table1[[#This Row],[Month]])/160</f>
        <v>0.58125000000000004</v>
      </c>
    </row>
    <row r="2446" spans="1:23" x14ac:dyDescent="0.25">
      <c r="A2446">
        <v>2445</v>
      </c>
      <c r="B2446" t="s">
        <v>8044</v>
      </c>
      <c r="C2446" t="s">
        <v>8045</v>
      </c>
      <c r="D2446">
        <v>67</v>
      </c>
      <c r="E2446" t="s">
        <v>58</v>
      </c>
      <c r="F2446" t="s">
        <v>65</v>
      </c>
      <c r="G2446" s="1">
        <v>43918</v>
      </c>
      <c r="H2446" t="s">
        <v>66</v>
      </c>
      <c r="I2446" t="s">
        <v>72</v>
      </c>
      <c r="J2446" s="3" t="s">
        <v>8046</v>
      </c>
      <c r="K2446" t="s">
        <v>24</v>
      </c>
      <c r="M2446" t="s">
        <v>143</v>
      </c>
      <c r="N2446" t="s">
        <v>55</v>
      </c>
      <c r="O2446" s="2">
        <v>45078.831307870372</v>
      </c>
      <c r="R2446" t="str">
        <f t="shared" ca="1" si="38"/>
        <v>Aisha</v>
      </c>
      <c r="S2446" t="str">
        <f>IFERROR(TEXT(DATEVALUE(LEFT(Table1[[#This Row],[Date of Purchase]],10)), "MMMM"), TEXT(Table1[[#This Row],[Date of Purchase]], "MMMM"))</f>
        <v>March</v>
      </c>
      <c r="T2446" t="str">
        <f>IF(OR(
  AND(Table1[[#This Row],[Ticket Priority]]="Critical", Table1[[#This Row],[Ticket Status]]&lt;&gt;"Closed"),
  AND(Table1[[#This Row],[Ticket Priority]]="High", Table1[[#This Row],[Ticket Status]]="Open")
), "Yes", "No")</f>
        <v>No</v>
      </c>
      <c r="U2446" s="4" t="str">
        <f>IF(Table1[[#This Row],[Ticket Status]]="Closed","Yes","No")</f>
        <v>No</v>
      </c>
      <c r="V2446" s="4" t="str">
        <f>IF(Table1[[#This Row],[Ticket Status]]="Pending Customer Response","Yes","No")</f>
        <v>Yes</v>
      </c>
      <c r="W2446" s="5">
        <f ca="1">COUNTIFS(Table1[Agent_name],Table1[[#This Row],[Agent_name]],Table1[Month],Table1[[#This Row],[Month]])/160</f>
        <v>1.0062500000000001</v>
      </c>
    </row>
    <row r="2447" spans="1:23" x14ac:dyDescent="0.25">
      <c r="A2447">
        <v>2446</v>
      </c>
      <c r="B2447" t="s">
        <v>8047</v>
      </c>
      <c r="C2447" t="s">
        <v>8048</v>
      </c>
      <c r="D2447">
        <v>65</v>
      </c>
      <c r="E2447" t="s">
        <v>58</v>
      </c>
      <c r="F2447" t="s">
        <v>211</v>
      </c>
      <c r="G2447" s="1">
        <v>44000</v>
      </c>
      <c r="H2447" t="s">
        <v>59</v>
      </c>
      <c r="I2447" t="s">
        <v>99</v>
      </c>
      <c r="J2447" s="3" t="s">
        <v>8049</v>
      </c>
      <c r="K2447" t="s">
        <v>24</v>
      </c>
      <c r="M2447" t="s">
        <v>41</v>
      </c>
      <c r="N2447" t="s">
        <v>33</v>
      </c>
      <c r="O2447" s="2">
        <v>45078.454942129632</v>
      </c>
      <c r="R2447" t="str">
        <f t="shared" ca="1" si="38"/>
        <v>Neha</v>
      </c>
      <c r="S2447" t="str">
        <f>IFERROR(TEXT(DATEVALUE(LEFT(Table1[[#This Row],[Date of Purchase]],10)), "MMMM"), TEXT(Table1[[#This Row],[Date of Purchase]], "MMMM"))</f>
        <v>June</v>
      </c>
      <c r="T2447" t="str">
        <f>IF(OR(
  AND(Table1[[#This Row],[Ticket Priority]]="Critical", Table1[[#This Row],[Ticket Status]]&lt;&gt;"Closed"),
  AND(Table1[[#This Row],[Ticket Priority]]="High", Table1[[#This Row],[Ticket Status]]="Open")
), "Yes", "No")</f>
        <v>No</v>
      </c>
      <c r="U2447" s="4" t="str">
        <f>IF(Table1[[#This Row],[Ticket Status]]="Closed","Yes","No")</f>
        <v>No</v>
      </c>
      <c r="V2447" s="4" t="str">
        <f>IF(Table1[[#This Row],[Ticket Status]]="Pending Customer Response","Yes","No")</f>
        <v>Yes</v>
      </c>
      <c r="W2447" s="5">
        <f ca="1">COUNTIFS(Table1[Agent_name],Table1[[#This Row],[Agent_name]],Table1[Month],Table1[[#This Row],[Month]])/160</f>
        <v>0.19375000000000001</v>
      </c>
    </row>
    <row r="2448" spans="1:23" x14ac:dyDescent="0.25">
      <c r="A2448">
        <v>2447</v>
      </c>
      <c r="B2448" t="s">
        <v>8050</v>
      </c>
      <c r="C2448" t="s">
        <v>8051</v>
      </c>
      <c r="D2448">
        <v>37</v>
      </c>
      <c r="E2448" t="s">
        <v>58</v>
      </c>
      <c r="F2448" t="s">
        <v>485</v>
      </c>
      <c r="G2448" s="1">
        <v>44235</v>
      </c>
      <c r="H2448" t="s">
        <v>21</v>
      </c>
      <c r="I2448" t="s">
        <v>93</v>
      </c>
      <c r="J2448" s="3" t="s">
        <v>8052</v>
      </c>
      <c r="K2448" t="s">
        <v>62</v>
      </c>
      <c r="M2448" t="s">
        <v>143</v>
      </c>
      <c r="N2448" t="s">
        <v>26</v>
      </c>
      <c r="R2448" t="str">
        <f t="shared" ca="1" si="38"/>
        <v>Mohit</v>
      </c>
      <c r="S2448" t="str">
        <f>IFERROR(TEXT(DATEVALUE(LEFT(Table1[[#This Row],[Date of Purchase]],10)), "MMMM"), TEXT(Table1[[#This Row],[Date of Purchase]], "MMMM"))</f>
        <v>February</v>
      </c>
      <c r="T2448" t="str">
        <f>IF(OR(
  AND(Table1[[#This Row],[Ticket Priority]]="Critical", Table1[[#This Row],[Ticket Status]]&lt;&gt;"Closed"),
  AND(Table1[[#This Row],[Ticket Priority]]="High", Table1[[#This Row],[Ticket Status]]="Open")
), "Yes", "No")</f>
        <v>No</v>
      </c>
      <c r="U2448" s="4" t="str">
        <f>IF(Table1[[#This Row],[Ticket Status]]="Closed","Yes","No")</f>
        <v>No</v>
      </c>
      <c r="V2448" s="4" t="str">
        <f>IF(Table1[[#This Row],[Ticket Status]]="Pending Customer Response","Yes","No")</f>
        <v>No</v>
      </c>
      <c r="W2448" s="5">
        <f ca="1">COUNTIFS(Table1[Agent_name],Table1[[#This Row],[Agent_name]],Table1[Month],Table1[[#This Row],[Month]])/160</f>
        <v>0.52500000000000002</v>
      </c>
    </row>
    <row r="2449" spans="1:23" x14ac:dyDescent="0.25">
      <c r="A2449">
        <v>2448</v>
      </c>
      <c r="B2449" t="s">
        <v>8053</v>
      </c>
      <c r="C2449" t="s">
        <v>8054</v>
      </c>
      <c r="D2449">
        <v>59</v>
      </c>
      <c r="E2449" t="s">
        <v>19</v>
      </c>
      <c r="F2449" t="s">
        <v>317</v>
      </c>
      <c r="G2449" s="1">
        <v>44427</v>
      </c>
      <c r="H2449" t="s">
        <v>59</v>
      </c>
      <c r="I2449" t="s">
        <v>46</v>
      </c>
      <c r="J2449" s="3" t="s">
        <v>8055</v>
      </c>
      <c r="K2449" t="s">
        <v>24</v>
      </c>
      <c r="M2449" t="s">
        <v>41</v>
      </c>
      <c r="N2449" t="s">
        <v>26</v>
      </c>
      <c r="O2449" s="2">
        <v>45078.433449074073</v>
      </c>
      <c r="Q2449">
        <v>5</v>
      </c>
      <c r="R2449" t="str">
        <f t="shared" ca="1" si="38"/>
        <v>Aisha</v>
      </c>
      <c r="S2449" t="str">
        <f>IFERROR(TEXT(DATEVALUE(LEFT(Table1[[#This Row],[Date of Purchase]],10)), "MMMM"), TEXT(Table1[[#This Row],[Date of Purchase]], "MMMM"))</f>
        <v>August</v>
      </c>
      <c r="T2449" t="str">
        <f>IF(OR(
  AND(Table1[[#This Row],[Ticket Priority]]="Critical", Table1[[#This Row],[Ticket Status]]&lt;&gt;"Closed"),
  AND(Table1[[#This Row],[Ticket Priority]]="High", Table1[[#This Row],[Ticket Status]]="Open")
), "Yes", "No")</f>
        <v>No</v>
      </c>
      <c r="U2449" s="4" t="str">
        <f>IF(Table1[[#This Row],[Ticket Status]]="Closed","Yes","No")</f>
        <v>No</v>
      </c>
      <c r="V2449" s="4" t="str">
        <f>IF(Table1[[#This Row],[Ticket Status]]="Pending Customer Response","Yes","No")</f>
        <v>Yes</v>
      </c>
      <c r="W2449" s="5">
        <f ca="1">COUNTIFS(Table1[Agent_name],Table1[[#This Row],[Agent_name]],Table1[Month],Table1[[#This Row],[Month]])/160</f>
        <v>0.86250000000000004</v>
      </c>
    </row>
    <row r="2450" spans="1:23" x14ac:dyDescent="0.25">
      <c r="A2450">
        <v>2449</v>
      </c>
      <c r="B2450" t="s">
        <v>8056</v>
      </c>
      <c r="C2450" t="s">
        <v>8057</v>
      </c>
      <c r="D2450">
        <v>61</v>
      </c>
      <c r="E2450" t="s">
        <v>19</v>
      </c>
      <c r="F2450" t="s">
        <v>81</v>
      </c>
      <c r="G2450" s="1">
        <v>44285</v>
      </c>
      <c r="H2450" t="s">
        <v>67</v>
      </c>
      <c r="I2450" t="s">
        <v>59</v>
      </c>
      <c r="J2450" s="3" t="s">
        <v>8058</v>
      </c>
      <c r="K2450" t="s">
        <v>62</v>
      </c>
      <c r="M2450" t="s">
        <v>41</v>
      </c>
      <c r="N2450" t="s">
        <v>83</v>
      </c>
      <c r="Q2450">
        <v>5</v>
      </c>
      <c r="R2450" t="str">
        <f t="shared" ca="1" si="38"/>
        <v>Divya</v>
      </c>
      <c r="S2450" t="str">
        <f>IFERROR(TEXT(DATEVALUE(LEFT(Table1[[#This Row],[Date of Purchase]],10)), "MMMM"), TEXT(Table1[[#This Row],[Date of Purchase]], "MMMM"))</f>
        <v>March</v>
      </c>
      <c r="T2450" t="str">
        <f>IF(OR(
  AND(Table1[[#This Row],[Ticket Priority]]="Critical", Table1[[#This Row],[Ticket Status]]&lt;&gt;"Closed"),
  AND(Table1[[#This Row],[Ticket Priority]]="High", Table1[[#This Row],[Ticket Status]]="Open")
), "Yes", "No")</f>
        <v>No</v>
      </c>
      <c r="U2450" s="4" t="str">
        <f>IF(Table1[[#This Row],[Ticket Status]]="Closed","Yes","No")</f>
        <v>No</v>
      </c>
      <c r="V2450" s="4" t="str">
        <f>IF(Table1[[#This Row],[Ticket Status]]="Pending Customer Response","Yes","No")</f>
        <v>No</v>
      </c>
      <c r="W2450" s="5">
        <f ca="1">COUNTIFS(Table1[Agent_name],Table1[[#This Row],[Agent_name]],Table1[Month],Table1[[#This Row],[Month]])/160</f>
        <v>0.1875</v>
      </c>
    </row>
    <row r="2451" spans="1:23" x14ac:dyDescent="0.25">
      <c r="A2451">
        <v>2450</v>
      </c>
      <c r="B2451" t="s">
        <v>8059</v>
      </c>
      <c r="C2451" t="s">
        <v>8060</v>
      </c>
      <c r="D2451">
        <v>58</v>
      </c>
      <c r="E2451" t="s">
        <v>29</v>
      </c>
      <c r="F2451" t="s">
        <v>317</v>
      </c>
      <c r="G2451" s="1">
        <v>44402</v>
      </c>
      <c r="H2451" t="s">
        <v>59</v>
      </c>
      <c r="I2451" t="s">
        <v>31</v>
      </c>
      <c r="J2451" s="3" t="s">
        <v>8061</v>
      </c>
      <c r="K2451" t="s">
        <v>39</v>
      </c>
      <c r="L2451" t="s">
        <v>8062</v>
      </c>
      <c r="M2451" t="s">
        <v>41</v>
      </c>
      <c r="N2451" t="s">
        <v>26</v>
      </c>
      <c r="O2451" s="2">
        <v>45078.327222222222</v>
      </c>
      <c r="P2451" s="2">
        <v>45078.431388888886</v>
      </c>
      <c r="Q2451">
        <v>3</v>
      </c>
      <c r="R2451" t="str">
        <f t="shared" ca="1" si="38"/>
        <v>Mohit</v>
      </c>
      <c r="S2451" t="str">
        <f>IFERROR(TEXT(DATEVALUE(LEFT(Table1[[#This Row],[Date of Purchase]],10)), "MMMM"), TEXT(Table1[[#This Row],[Date of Purchase]], "MMMM"))</f>
        <v>July</v>
      </c>
      <c r="T2451" t="str">
        <f>IF(OR(
  AND(Table1[[#This Row],[Ticket Priority]]="Critical", Table1[[#This Row],[Ticket Status]]&lt;&gt;"Closed"),
  AND(Table1[[#This Row],[Ticket Priority]]="High", Table1[[#This Row],[Ticket Status]]="Open")
), "Yes", "No")</f>
        <v>No</v>
      </c>
      <c r="U2451" s="4" t="str">
        <f>IF(Table1[[#This Row],[Ticket Status]]="Closed","Yes","No")</f>
        <v>Yes</v>
      </c>
      <c r="V2451" s="4" t="str">
        <f>IF(Table1[[#This Row],[Ticket Status]]="Pending Customer Response","Yes","No")</f>
        <v>No</v>
      </c>
      <c r="W2451" s="5">
        <f ca="1">COUNTIFS(Table1[Agent_name],Table1[[#This Row],[Agent_name]],Table1[Month],Table1[[#This Row],[Month]])/160</f>
        <v>0.53125</v>
      </c>
    </row>
    <row r="2452" spans="1:23" x14ac:dyDescent="0.25">
      <c r="A2452">
        <v>2451</v>
      </c>
      <c r="B2452" t="s">
        <v>8063</v>
      </c>
      <c r="C2452" t="s">
        <v>8064</v>
      </c>
      <c r="D2452">
        <v>27</v>
      </c>
      <c r="E2452" t="s">
        <v>19</v>
      </c>
      <c r="F2452" t="s">
        <v>655</v>
      </c>
      <c r="G2452" s="1">
        <v>44381</v>
      </c>
      <c r="H2452" t="s">
        <v>66</v>
      </c>
      <c r="I2452" t="s">
        <v>150</v>
      </c>
      <c r="J2452" s="3" t="s">
        <v>8065</v>
      </c>
      <c r="K2452" t="s">
        <v>62</v>
      </c>
      <c r="M2452" t="s">
        <v>25</v>
      </c>
      <c r="N2452" t="s">
        <v>83</v>
      </c>
      <c r="Q2452">
        <v>5</v>
      </c>
      <c r="R2452" t="str">
        <f t="shared" ca="1" si="38"/>
        <v>Ravi</v>
      </c>
      <c r="S2452" t="str">
        <f>IFERROR(TEXT(DATEVALUE(LEFT(Table1[[#This Row],[Date of Purchase]],10)), "MMMM"), TEXT(Table1[[#This Row],[Date of Purchase]], "MMMM"))</f>
        <v>July</v>
      </c>
      <c r="T2452" t="str">
        <f>IF(OR(
  AND(Table1[[#This Row],[Ticket Priority]]="Critical", Table1[[#This Row],[Ticket Status]]&lt;&gt;"Closed"),
  AND(Table1[[#This Row],[Ticket Priority]]="High", Table1[[#This Row],[Ticket Status]]="Open")
), "Yes", "No")</f>
        <v>Yes</v>
      </c>
      <c r="U2452" s="4" t="str">
        <f>IF(Table1[[#This Row],[Ticket Status]]="Closed","Yes","No")</f>
        <v>No</v>
      </c>
      <c r="V2452" s="4" t="str">
        <f>IF(Table1[[#This Row],[Ticket Status]]="Pending Customer Response","Yes","No")</f>
        <v>No</v>
      </c>
      <c r="W2452" s="5">
        <f ca="1">COUNTIFS(Table1[Agent_name],Table1[[#This Row],[Agent_name]],Table1[Month],Table1[[#This Row],[Month]])/160</f>
        <v>0.66249999999999998</v>
      </c>
    </row>
    <row r="2453" spans="1:23" x14ac:dyDescent="0.25">
      <c r="A2453">
        <v>2452</v>
      </c>
      <c r="B2453" t="s">
        <v>8066</v>
      </c>
      <c r="C2453" t="s">
        <v>8067</v>
      </c>
      <c r="D2453">
        <v>47</v>
      </c>
      <c r="E2453" t="s">
        <v>19</v>
      </c>
      <c r="F2453" t="s">
        <v>421</v>
      </c>
      <c r="G2453" s="1">
        <v>44270</v>
      </c>
      <c r="H2453" t="s">
        <v>67</v>
      </c>
      <c r="I2453" t="s">
        <v>177</v>
      </c>
      <c r="J2453" s="3" t="s">
        <v>8068</v>
      </c>
      <c r="K2453" t="s">
        <v>39</v>
      </c>
      <c r="L2453" t="s">
        <v>8069</v>
      </c>
      <c r="M2453" t="s">
        <v>41</v>
      </c>
      <c r="N2453" t="s">
        <v>83</v>
      </c>
      <c r="O2453" s="2">
        <v>45078.768229166664</v>
      </c>
      <c r="P2453" s="2">
        <v>45078.371006944442</v>
      </c>
      <c r="Q2453">
        <v>3</v>
      </c>
      <c r="R2453" t="str">
        <f t="shared" ca="1" si="38"/>
        <v>Karan</v>
      </c>
      <c r="S2453" t="str">
        <f>IFERROR(TEXT(DATEVALUE(LEFT(Table1[[#This Row],[Date of Purchase]],10)), "MMMM"), TEXT(Table1[[#This Row],[Date of Purchase]], "MMMM"))</f>
        <v>March</v>
      </c>
      <c r="T2453" t="str">
        <f>IF(OR(
  AND(Table1[[#This Row],[Ticket Priority]]="Critical", Table1[[#This Row],[Ticket Status]]&lt;&gt;"Closed"),
  AND(Table1[[#This Row],[Ticket Priority]]="High", Table1[[#This Row],[Ticket Status]]="Open")
), "Yes", "No")</f>
        <v>No</v>
      </c>
      <c r="U2453" s="4" t="str">
        <f>IF(Table1[[#This Row],[Ticket Status]]="Closed","Yes","No")</f>
        <v>Yes</v>
      </c>
      <c r="V2453" s="4" t="str">
        <f>IF(Table1[[#This Row],[Ticket Status]]="Pending Customer Response","Yes","No")</f>
        <v>No</v>
      </c>
      <c r="W2453" s="5">
        <f ca="1">COUNTIFS(Table1[Agent_name],Table1[[#This Row],[Agent_name]],Table1[Month],Table1[[#This Row],[Month]])/160</f>
        <v>0.21249999999999999</v>
      </c>
    </row>
    <row r="2454" spans="1:23" x14ac:dyDescent="0.25">
      <c r="A2454">
        <v>2453</v>
      </c>
      <c r="B2454" t="s">
        <v>8070</v>
      </c>
      <c r="C2454" t="s">
        <v>8071</v>
      </c>
      <c r="D2454">
        <v>29</v>
      </c>
      <c r="E2454" t="s">
        <v>58</v>
      </c>
      <c r="F2454" t="s">
        <v>149</v>
      </c>
      <c r="G2454" s="1">
        <v>44152</v>
      </c>
      <c r="H2454" t="s">
        <v>66</v>
      </c>
      <c r="I2454" t="s">
        <v>113</v>
      </c>
      <c r="J2454" s="3" t="s">
        <v>8072</v>
      </c>
      <c r="K2454" t="s">
        <v>24</v>
      </c>
      <c r="M2454" t="s">
        <v>143</v>
      </c>
      <c r="N2454" t="s">
        <v>33</v>
      </c>
      <c r="O2454" s="2">
        <v>45078.209907407407</v>
      </c>
      <c r="Q2454">
        <v>5</v>
      </c>
      <c r="R2454" t="str">
        <f t="shared" ca="1" si="38"/>
        <v>Arjun</v>
      </c>
      <c r="S2454" t="str">
        <f>IFERROR(TEXT(DATEVALUE(LEFT(Table1[[#This Row],[Date of Purchase]],10)), "MMMM"), TEXT(Table1[[#This Row],[Date of Purchase]], "MMMM"))</f>
        <v>November</v>
      </c>
      <c r="T2454" t="str">
        <f>IF(OR(
  AND(Table1[[#This Row],[Ticket Priority]]="Critical", Table1[[#This Row],[Ticket Status]]&lt;&gt;"Closed"),
  AND(Table1[[#This Row],[Ticket Priority]]="High", Table1[[#This Row],[Ticket Status]]="Open")
), "Yes", "No")</f>
        <v>No</v>
      </c>
      <c r="U2454" s="4" t="str">
        <f>IF(Table1[[#This Row],[Ticket Status]]="Closed","Yes","No")</f>
        <v>No</v>
      </c>
      <c r="V2454" s="4" t="str">
        <f>IF(Table1[[#This Row],[Ticket Status]]="Pending Customer Response","Yes","No")</f>
        <v>Yes</v>
      </c>
      <c r="W2454" s="5">
        <f ca="1">COUNTIFS(Table1[Agent_name],Table1[[#This Row],[Agent_name]],Table1[Month],Table1[[#This Row],[Month]])/160</f>
        <v>0.23749999999999999</v>
      </c>
    </row>
    <row r="2455" spans="1:23" x14ac:dyDescent="0.25">
      <c r="A2455">
        <v>2454</v>
      </c>
      <c r="B2455" t="s">
        <v>8073</v>
      </c>
      <c r="C2455" t="s">
        <v>8074</v>
      </c>
      <c r="D2455">
        <v>52</v>
      </c>
      <c r="E2455" t="s">
        <v>19</v>
      </c>
      <c r="F2455" t="s">
        <v>281</v>
      </c>
      <c r="G2455" s="1">
        <v>44493</v>
      </c>
      <c r="H2455" t="s">
        <v>59</v>
      </c>
      <c r="I2455" t="s">
        <v>99</v>
      </c>
      <c r="J2455" s="3" t="s">
        <v>8075</v>
      </c>
      <c r="K2455" t="s">
        <v>39</v>
      </c>
      <c r="L2455" t="s">
        <v>8076</v>
      </c>
      <c r="M2455" t="s">
        <v>89</v>
      </c>
      <c r="N2455" t="s">
        <v>33</v>
      </c>
      <c r="O2455" s="2">
        <v>45078.232141203705</v>
      </c>
      <c r="P2455" s="2">
        <v>45078.085613425923</v>
      </c>
      <c r="Q2455">
        <v>2</v>
      </c>
      <c r="R2455" t="str">
        <f t="shared" ca="1" si="38"/>
        <v>Ravi</v>
      </c>
      <c r="S2455" t="str">
        <f>IFERROR(TEXT(DATEVALUE(LEFT(Table1[[#This Row],[Date of Purchase]],10)), "MMMM"), TEXT(Table1[[#This Row],[Date of Purchase]], "MMMM"))</f>
        <v>October</v>
      </c>
      <c r="T2455" t="str">
        <f>IF(OR(
  AND(Table1[[#This Row],[Ticket Priority]]="Critical", Table1[[#This Row],[Ticket Status]]&lt;&gt;"Closed"),
  AND(Table1[[#This Row],[Ticket Priority]]="High", Table1[[#This Row],[Ticket Status]]="Open")
), "Yes", "No")</f>
        <v>No</v>
      </c>
      <c r="U2455" s="4" t="str">
        <f>IF(Table1[[#This Row],[Ticket Status]]="Closed","Yes","No")</f>
        <v>Yes</v>
      </c>
      <c r="V2455" s="4" t="str">
        <f>IF(Table1[[#This Row],[Ticket Status]]="Pending Customer Response","Yes","No")</f>
        <v>No</v>
      </c>
      <c r="W2455" s="5">
        <f ca="1">COUNTIFS(Table1[Agent_name],Table1[[#This Row],[Agent_name]],Table1[Month],Table1[[#This Row],[Month]])/160</f>
        <v>0.58125000000000004</v>
      </c>
    </row>
    <row r="2456" spans="1:23" x14ac:dyDescent="0.25">
      <c r="A2456">
        <v>2455</v>
      </c>
      <c r="B2456" t="s">
        <v>8077</v>
      </c>
      <c r="C2456" t="s">
        <v>8078</v>
      </c>
      <c r="D2456">
        <v>66</v>
      </c>
      <c r="E2456" t="s">
        <v>29</v>
      </c>
      <c r="F2456" t="s">
        <v>51</v>
      </c>
      <c r="G2456" s="1">
        <v>43972</v>
      </c>
      <c r="H2456" t="s">
        <v>67</v>
      </c>
      <c r="I2456" t="s">
        <v>93</v>
      </c>
      <c r="J2456" s="3" t="s">
        <v>8079</v>
      </c>
      <c r="K2456" t="s">
        <v>62</v>
      </c>
      <c r="M2456" t="s">
        <v>41</v>
      </c>
      <c r="N2456" t="s">
        <v>55</v>
      </c>
      <c r="Q2456">
        <v>5</v>
      </c>
      <c r="R2456" t="str">
        <f t="shared" ca="1" si="38"/>
        <v>Arjun</v>
      </c>
      <c r="S2456" t="str">
        <f>IFERROR(TEXT(DATEVALUE(LEFT(Table1[[#This Row],[Date of Purchase]],10)), "MMMM"), TEXT(Table1[[#This Row],[Date of Purchase]], "MMMM"))</f>
        <v>May</v>
      </c>
      <c r="T2456" t="str">
        <f>IF(OR(
  AND(Table1[[#This Row],[Ticket Priority]]="Critical", Table1[[#This Row],[Ticket Status]]&lt;&gt;"Closed"),
  AND(Table1[[#This Row],[Ticket Priority]]="High", Table1[[#This Row],[Ticket Status]]="Open")
), "Yes", "No")</f>
        <v>No</v>
      </c>
      <c r="U2456" s="4" t="str">
        <f>IF(Table1[[#This Row],[Ticket Status]]="Closed","Yes","No")</f>
        <v>No</v>
      </c>
      <c r="V2456" s="4" t="str">
        <f>IF(Table1[[#This Row],[Ticket Status]]="Pending Customer Response","Yes","No")</f>
        <v>No</v>
      </c>
      <c r="W2456" s="5">
        <f ca="1">COUNTIFS(Table1[Agent_name],Table1[[#This Row],[Agent_name]],Table1[Month],Table1[[#This Row],[Month]])/160</f>
        <v>0.2</v>
      </c>
    </row>
    <row r="2457" spans="1:23" x14ac:dyDescent="0.25">
      <c r="A2457">
        <v>2456</v>
      </c>
      <c r="B2457" t="s">
        <v>8080</v>
      </c>
      <c r="C2457" t="s">
        <v>8081</v>
      </c>
      <c r="D2457">
        <v>51</v>
      </c>
      <c r="E2457" t="s">
        <v>29</v>
      </c>
      <c r="F2457" t="s">
        <v>223</v>
      </c>
      <c r="G2457" s="1">
        <v>43981</v>
      </c>
      <c r="H2457" t="s">
        <v>67</v>
      </c>
      <c r="I2457" t="s">
        <v>141</v>
      </c>
      <c r="J2457" s="3" t="s">
        <v>8082</v>
      </c>
      <c r="K2457" t="s">
        <v>39</v>
      </c>
      <c r="L2457" t="s">
        <v>8083</v>
      </c>
      <c r="M2457" t="s">
        <v>41</v>
      </c>
      <c r="N2457" t="s">
        <v>26</v>
      </c>
      <c r="O2457" s="2">
        <v>45078.799525462964</v>
      </c>
      <c r="P2457" s="2">
        <v>45078.687025462961</v>
      </c>
      <c r="Q2457">
        <v>4</v>
      </c>
      <c r="R2457" t="str">
        <f t="shared" ca="1" si="38"/>
        <v>Sara</v>
      </c>
      <c r="S2457" t="str">
        <f>IFERROR(TEXT(DATEVALUE(LEFT(Table1[[#This Row],[Date of Purchase]],10)), "MMMM"), TEXT(Table1[[#This Row],[Date of Purchase]], "MMMM"))</f>
        <v>May</v>
      </c>
      <c r="T2457" t="str">
        <f>IF(OR(
  AND(Table1[[#This Row],[Ticket Priority]]="Critical", Table1[[#This Row],[Ticket Status]]&lt;&gt;"Closed"),
  AND(Table1[[#This Row],[Ticket Priority]]="High", Table1[[#This Row],[Ticket Status]]="Open")
), "Yes", "No")</f>
        <v>No</v>
      </c>
      <c r="U2457" s="4" t="str">
        <f>IF(Table1[[#This Row],[Ticket Status]]="Closed","Yes","No")</f>
        <v>Yes</v>
      </c>
      <c r="V2457" s="4" t="str">
        <f>IF(Table1[[#This Row],[Ticket Status]]="Pending Customer Response","Yes","No")</f>
        <v>No</v>
      </c>
      <c r="W2457" s="5">
        <f ca="1">COUNTIFS(Table1[Agent_name],Table1[[#This Row],[Agent_name]],Table1[Month],Table1[[#This Row],[Month]])/160</f>
        <v>0.64375000000000004</v>
      </c>
    </row>
    <row r="2458" spans="1:23" x14ac:dyDescent="0.25">
      <c r="A2458">
        <v>2457</v>
      </c>
      <c r="B2458" t="s">
        <v>8084</v>
      </c>
      <c r="C2458" t="s">
        <v>8085</v>
      </c>
      <c r="D2458">
        <v>30</v>
      </c>
      <c r="E2458" t="s">
        <v>29</v>
      </c>
      <c r="F2458" t="s">
        <v>81</v>
      </c>
      <c r="G2458" s="1">
        <v>44454</v>
      </c>
      <c r="H2458" t="s">
        <v>45</v>
      </c>
      <c r="I2458" t="s">
        <v>31</v>
      </c>
      <c r="J2458" s="3" t="s">
        <v>8086</v>
      </c>
      <c r="K2458" t="s">
        <v>62</v>
      </c>
      <c r="M2458" t="s">
        <v>25</v>
      </c>
      <c r="N2458" t="s">
        <v>33</v>
      </c>
      <c r="Q2458">
        <v>5</v>
      </c>
      <c r="R2458" t="str">
        <f t="shared" ca="1" si="38"/>
        <v>Divya</v>
      </c>
      <c r="S2458" t="str">
        <f>IFERROR(TEXT(DATEVALUE(LEFT(Table1[[#This Row],[Date of Purchase]],10)), "MMMM"), TEXT(Table1[[#This Row],[Date of Purchase]], "MMMM"))</f>
        <v>September</v>
      </c>
      <c r="T2458" t="str">
        <f>IF(OR(
  AND(Table1[[#This Row],[Ticket Priority]]="Critical", Table1[[#This Row],[Ticket Status]]&lt;&gt;"Closed"),
  AND(Table1[[#This Row],[Ticket Priority]]="High", Table1[[#This Row],[Ticket Status]]="Open")
), "Yes", "No")</f>
        <v>Yes</v>
      </c>
      <c r="U2458" s="4" t="str">
        <f>IF(Table1[[#This Row],[Ticket Status]]="Closed","Yes","No")</f>
        <v>No</v>
      </c>
      <c r="V2458" s="4" t="str">
        <f>IF(Table1[[#This Row],[Ticket Status]]="Pending Customer Response","Yes","No")</f>
        <v>No</v>
      </c>
      <c r="W2458" s="5">
        <f ca="1">COUNTIFS(Table1[Agent_name],Table1[[#This Row],[Agent_name]],Table1[Month],Table1[[#This Row],[Month]])/160</f>
        <v>0.21875</v>
      </c>
    </row>
    <row r="2459" spans="1:23" x14ac:dyDescent="0.25">
      <c r="A2459">
        <v>2458</v>
      </c>
      <c r="B2459" t="s">
        <v>8087</v>
      </c>
      <c r="C2459" t="s">
        <v>8088</v>
      </c>
      <c r="D2459">
        <v>60</v>
      </c>
      <c r="E2459" t="s">
        <v>19</v>
      </c>
      <c r="F2459" t="s">
        <v>223</v>
      </c>
      <c r="G2459" s="1">
        <v>44181</v>
      </c>
      <c r="H2459" t="s">
        <v>21</v>
      </c>
      <c r="I2459" t="s">
        <v>59</v>
      </c>
      <c r="J2459" s="3" t="s">
        <v>8089</v>
      </c>
      <c r="K2459" t="s">
        <v>62</v>
      </c>
      <c r="M2459" t="s">
        <v>41</v>
      </c>
      <c r="N2459" t="s">
        <v>55</v>
      </c>
      <c r="Q2459">
        <v>5</v>
      </c>
      <c r="R2459" t="str">
        <f t="shared" ca="1" si="38"/>
        <v>Ravi</v>
      </c>
      <c r="S2459" t="str">
        <f>IFERROR(TEXT(DATEVALUE(LEFT(Table1[[#This Row],[Date of Purchase]],10)), "MMMM"), TEXT(Table1[[#This Row],[Date of Purchase]], "MMMM"))</f>
        <v>December</v>
      </c>
      <c r="T2459" t="str">
        <f>IF(OR(
  AND(Table1[[#This Row],[Ticket Priority]]="Critical", Table1[[#This Row],[Ticket Status]]&lt;&gt;"Closed"),
  AND(Table1[[#This Row],[Ticket Priority]]="High", Table1[[#This Row],[Ticket Status]]="Open")
), "Yes", "No")</f>
        <v>No</v>
      </c>
      <c r="U2459" s="4" t="str">
        <f>IF(Table1[[#This Row],[Ticket Status]]="Closed","Yes","No")</f>
        <v>No</v>
      </c>
      <c r="V2459" s="4" t="str">
        <f>IF(Table1[[#This Row],[Ticket Status]]="Pending Customer Response","Yes","No")</f>
        <v>No</v>
      </c>
      <c r="W2459" s="5">
        <f ca="1">COUNTIFS(Table1[Agent_name],Table1[[#This Row],[Agent_name]],Table1[Month],Table1[[#This Row],[Month]])/160</f>
        <v>0.66249999999999998</v>
      </c>
    </row>
    <row r="2460" spans="1:23" x14ac:dyDescent="0.25">
      <c r="A2460">
        <v>2459</v>
      </c>
      <c r="B2460" t="s">
        <v>8090</v>
      </c>
      <c r="C2460" t="s">
        <v>8091</v>
      </c>
      <c r="D2460">
        <v>65</v>
      </c>
      <c r="E2460" t="s">
        <v>58</v>
      </c>
      <c r="F2460" t="s">
        <v>242</v>
      </c>
      <c r="G2460" s="1">
        <v>43891</v>
      </c>
      <c r="H2460" t="s">
        <v>66</v>
      </c>
      <c r="I2460" t="s">
        <v>67</v>
      </c>
      <c r="J2460" s="3" t="s">
        <v>8092</v>
      </c>
      <c r="K2460" t="s">
        <v>24</v>
      </c>
      <c r="M2460" t="s">
        <v>41</v>
      </c>
      <c r="N2460" t="s">
        <v>26</v>
      </c>
      <c r="O2460" s="2">
        <v>45078.171817129631</v>
      </c>
      <c r="Q2460">
        <v>5</v>
      </c>
      <c r="R2460" t="str">
        <f t="shared" ca="1" si="38"/>
        <v>Rahul</v>
      </c>
      <c r="S2460" t="str">
        <f>IFERROR(TEXT(DATEVALUE(LEFT(Table1[[#This Row],[Date of Purchase]],10)), "MMMM"), TEXT(Table1[[#This Row],[Date of Purchase]], "MMMM"))</f>
        <v>March</v>
      </c>
      <c r="T2460" t="str">
        <f>IF(OR(
  AND(Table1[[#This Row],[Ticket Priority]]="Critical", Table1[[#This Row],[Ticket Status]]&lt;&gt;"Closed"),
  AND(Table1[[#This Row],[Ticket Priority]]="High", Table1[[#This Row],[Ticket Status]]="Open")
), "Yes", "No")</f>
        <v>No</v>
      </c>
      <c r="U2460" s="4" t="str">
        <f>IF(Table1[[#This Row],[Ticket Status]]="Closed","Yes","No")</f>
        <v>No</v>
      </c>
      <c r="V2460" s="4" t="str">
        <f>IF(Table1[[#This Row],[Ticket Status]]="Pending Customer Response","Yes","No")</f>
        <v>Yes</v>
      </c>
      <c r="W2460" s="5">
        <f ca="1">COUNTIFS(Table1[Agent_name],Table1[[#This Row],[Agent_name]],Table1[Month],Table1[[#This Row],[Month]])/160</f>
        <v>0.19375000000000001</v>
      </c>
    </row>
    <row r="2461" spans="1:23" x14ac:dyDescent="0.25">
      <c r="A2461">
        <v>2460</v>
      </c>
      <c r="B2461" t="s">
        <v>8093</v>
      </c>
      <c r="C2461" t="s">
        <v>8094</v>
      </c>
      <c r="D2461">
        <v>50</v>
      </c>
      <c r="E2461" t="s">
        <v>58</v>
      </c>
      <c r="F2461" t="s">
        <v>51</v>
      </c>
      <c r="G2461" s="1">
        <v>44140</v>
      </c>
      <c r="H2461" t="s">
        <v>21</v>
      </c>
      <c r="I2461" t="s">
        <v>77</v>
      </c>
      <c r="J2461" s="3" t="s">
        <v>8095</v>
      </c>
      <c r="K2461" t="s">
        <v>24</v>
      </c>
      <c r="M2461" t="s">
        <v>25</v>
      </c>
      <c r="N2461" t="s">
        <v>83</v>
      </c>
      <c r="O2461" s="2">
        <v>45078.337106481478</v>
      </c>
      <c r="Q2461">
        <v>5</v>
      </c>
      <c r="R2461" t="str">
        <f t="shared" ca="1" si="38"/>
        <v>Sara</v>
      </c>
      <c r="S2461" t="str">
        <f>IFERROR(TEXT(DATEVALUE(LEFT(Table1[[#This Row],[Date of Purchase]],10)), "MMMM"), TEXT(Table1[[#This Row],[Date of Purchase]], "MMMM"))</f>
        <v>November</v>
      </c>
      <c r="T2461" t="str">
        <f>IF(OR(
  AND(Table1[[#This Row],[Ticket Priority]]="Critical", Table1[[#This Row],[Ticket Status]]&lt;&gt;"Closed"),
  AND(Table1[[#This Row],[Ticket Priority]]="High", Table1[[#This Row],[Ticket Status]]="Open")
), "Yes", "No")</f>
        <v>Yes</v>
      </c>
      <c r="U2461" s="4" t="str">
        <f>IF(Table1[[#This Row],[Ticket Status]]="Closed","Yes","No")</f>
        <v>No</v>
      </c>
      <c r="V2461" s="4" t="str">
        <f>IF(Table1[[#This Row],[Ticket Status]]="Pending Customer Response","Yes","No")</f>
        <v>Yes</v>
      </c>
      <c r="W2461" s="5">
        <f ca="1">COUNTIFS(Table1[Agent_name],Table1[[#This Row],[Agent_name]],Table1[Month],Table1[[#This Row],[Month]])/160</f>
        <v>0.79374999999999996</v>
      </c>
    </row>
    <row r="2462" spans="1:23" x14ac:dyDescent="0.25">
      <c r="A2462">
        <v>2461</v>
      </c>
      <c r="B2462" t="s">
        <v>8096</v>
      </c>
      <c r="C2462" t="s">
        <v>8097</v>
      </c>
      <c r="D2462">
        <v>37</v>
      </c>
      <c r="E2462" t="s">
        <v>19</v>
      </c>
      <c r="F2462" t="s">
        <v>30</v>
      </c>
      <c r="G2462" s="1">
        <v>44051</v>
      </c>
      <c r="H2462" t="s">
        <v>21</v>
      </c>
      <c r="I2462" t="s">
        <v>177</v>
      </c>
      <c r="J2462" s="3" t="s">
        <v>8098</v>
      </c>
      <c r="K2462" t="s">
        <v>39</v>
      </c>
      <c r="L2462" t="s">
        <v>8099</v>
      </c>
      <c r="M2462" t="s">
        <v>41</v>
      </c>
      <c r="N2462" t="s">
        <v>55</v>
      </c>
      <c r="O2462" s="2">
        <v>45078.691296296296</v>
      </c>
      <c r="P2462" s="2">
        <v>45077.987824074073</v>
      </c>
      <c r="Q2462">
        <v>1</v>
      </c>
      <c r="R2462" t="str">
        <f t="shared" ca="1" si="38"/>
        <v>Aisha</v>
      </c>
      <c r="S2462" t="str">
        <f>IFERROR(TEXT(DATEVALUE(LEFT(Table1[[#This Row],[Date of Purchase]],10)), "MMMM"), TEXT(Table1[[#This Row],[Date of Purchase]], "MMMM"))</f>
        <v>August</v>
      </c>
      <c r="T2462" t="str">
        <f>IF(OR(
  AND(Table1[[#This Row],[Ticket Priority]]="Critical", Table1[[#This Row],[Ticket Status]]&lt;&gt;"Closed"),
  AND(Table1[[#This Row],[Ticket Priority]]="High", Table1[[#This Row],[Ticket Status]]="Open")
), "Yes", "No")</f>
        <v>No</v>
      </c>
      <c r="U2462" s="4" t="str">
        <f>IF(Table1[[#This Row],[Ticket Status]]="Closed","Yes","No")</f>
        <v>Yes</v>
      </c>
      <c r="V2462" s="4" t="str">
        <f>IF(Table1[[#This Row],[Ticket Status]]="Pending Customer Response","Yes","No")</f>
        <v>No</v>
      </c>
      <c r="W2462" s="5">
        <f ca="1">COUNTIFS(Table1[Agent_name],Table1[[#This Row],[Agent_name]],Table1[Month],Table1[[#This Row],[Month]])/160</f>
        <v>0.86250000000000004</v>
      </c>
    </row>
    <row r="2463" spans="1:23" x14ac:dyDescent="0.25">
      <c r="A2463">
        <v>2462</v>
      </c>
      <c r="B2463" t="s">
        <v>8100</v>
      </c>
      <c r="C2463" t="s">
        <v>8101</v>
      </c>
      <c r="D2463">
        <v>44</v>
      </c>
      <c r="E2463" t="s">
        <v>58</v>
      </c>
      <c r="F2463" t="s">
        <v>219</v>
      </c>
      <c r="G2463" s="1">
        <v>44454</v>
      </c>
      <c r="H2463" t="s">
        <v>66</v>
      </c>
      <c r="I2463" t="s">
        <v>93</v>
      </c>
      <c r="J2463" s="3" t="s">
        <v>8102</v>
      </c>
      <c r="K2463" t="s">
        <v>24</v>
      </c>
      <c r="M2463" t="s">
        <v>143</v>
      </c>
      <c r="N2463" t="s">
        <v>83</v>
      </c>
      <c r="O2463" s="2">
        <v>45078.01840277778</v>
      </c>
      <c r="Q2463">
        <v>5</v>
      </c>
      <c r="R2463" t="str">
        <f t="shared" ca="1" si="38"/>
        <v>Aisha</v>
      </c>
      <c r="S2463" t="str">
        <f>IFERROR(TEXT(DATEVALUE(LEFT(Table1[[#This Row],[Date of Purchase]],10)), "MMMM"), TEXT(Table1[[#This Row],[Date of Purchase]], "MMMM"))</f>
        <v>September</v>
      </c>
      <c r="T2463" t="str">
        <f>IF(OR(
  AND(Table1[[#This Row],[Ticket Priority]]="Critical", Table1[[#This Row],[Ticket Status]]&lt;&gt;"Closed"),
  AND(Table1[[#This Row],[Ticket Priority]]="High", Table1[[#This Row],[Ticket Status]]="Open")
), "Yes", "No")</f>
        <v>No</v>
      </c>
      <c r="U2463" s="4" t="str">
        <f>IF(Table1[[#This Row],[Ticket Status]]="Closed","Yes","No")</f>
        <v>No</v>
      </c>
      <c r="V2463" s="4" t="str">
        <f>IF(Table1[[#This Row],[Ticket Status]]="Pending Customer Response","Yes","No")</f>
        <v>Yes</v>
      </c>
      <c r="W2463" s="5">
        <f ca="1">COUNTIFS(Table1[Agent_name],Table1[[#This Row],[Agent_name]],Table1[Month],Table1[[#This Row],[Month]])/160</f>
        <v>0.86250000000000004</v>
      </c>
    </row>
    <row r="2464" spans="1:23" x14ac:dyDescent="0.25">
      <c r="A2464">
        <v>2463</v>
      </c>
      <c r="B2464" t="s">
        <v>8103</v>
      </c>
      <c r="C2464" t="s">
        <v>8104</v>
      </c>
      <c r="D2464">
        <v>55</v>
      </c>
      <c r="E2464" t="s">
        <v>58</v>
      </c>
      <c r="F2464" t="s">
        <v>81</v>
      </c>
      <c r="G2464" s="1">
        <v>43955</v>
      </c>
      <c r="H2464" t="s">
        <v>66</v>
      </c>
      <c r="I2464" t="s">
        <v>59</v>
      </c>
      <c r="J2464" s="3" t="s">
        <v>8105</v>
      </c>
      <c r="K2464" t="s">
        <v>24</v>
      </c>
      <c r="M2464" t="s">
        <v>143</v>
      </c>
      <c r="N2464" t="s">
        <v>33</v>
      </c>
      <c r="O2464" s="2">
        <v>45078.664942129632</v>
      </c>
      <c r="R2464" t="str">
        <f t="shared" ca="1" si="38"/>
        <v>Aisha</v>
      </c>
      <c r="S2464" t="str">
        <f>IFERROR(TEXT(DATEVALUE(LEFT(Table1[[#This Row],[Date of Purchase]],10)), "MMMM"), TEXT(Table1[[#This Row],[Date of Purchase]], "MMMM"))</f>
        <v>May</v>
      </c>
      <c r="T2464" t="str">
        <f>IF(OR(
  AND(Table1[[#This Row],[Ticket Priority]]="Critical", Table1[[#This Row],[Ticket Status]]&lt;&gt;"Closed"),
  AND(Table1[[#This Row],[Ticket Priority]]="High", Table1[[#This Row],[Ticket Status]]="Open")
), "Yes", "No")</f>
        <v>No</v>
      </c>
      <c r="U2464" s="4" t="str">
        <f>IF(Table1[[#This Row],[Ticket Status]]="Closed","Yes","No")</f>
        <v>No</v>
      </c>
      <c r="V2464" s="4" t="str">
        <f>IF(Table1[[#This Row],[Ticket Status]]="Pending Customer Response","Yes","No")</f>
        <v>Yes</v>
      </c>
      <c r="W2464" s="5">
        <f ca="1">COUNTIFS(Table1[Agent_name],Table1[[#This Row],[Agent_name]],Table1[Month],Table1[[#This Row],[Month]])/160</f>
        <v>0.93125000000000002</v>
      </c>
    </row>
    <row r="2465" spans="1:23" x14ac:dyDescent="0.25">
      <c r="A2465">
        <v>2464</v>
      </c>
      <c r="B2465" t="s">
        <v>8106</v>
      </c>
      <c r="C2465" t="s">
        <v>8107</v>
      </c>
      <c r="D2465">
        <v>29</v>
      </c>
      <c r="E2465" t="s">
        <v>29</v>
      </c>
      <c r="F2465" t="s">
        <v>107</v>
      </c>
      <c r="G2465" s="1">
        <v>44299</v>
      </c>
      <c r="H2465" t="s">
        <v>21</v>
      </c>
      <c r="I2465" t="s">
        <v>177</v>
      </c>
      <c r="J2465" s="3" t="s">
        <v>8108</v>
      </c>
      <c r="K2465" t="s">
        <v>24</v>
      </c>
      <c r="M2465" t="s">
        <v>41</v>
      </c>
      <c r="N2465" t="s">
        <v>55</v>
      </c>
      <c r="O2465" s="2">
        <v>45078.935787037037</v>
      </c>
      <c r="R2465" t="str">
        <f t="shared" ca="1" si="38"/>
        <v>Neha</v>
      </c>
      <c r="S2465" t="str">
        <f>IFERROR(TEXT(DATEVALUE(LEFT(Table1[[#This Row],[Date of Purchase]],10)), "MMMM"), TEXT(Table1[[#This Row],[Date of Purchase]], "MMMM"))</f>
        <v>April</v>
      </c>
      <c r="T2465" t="str">
        <f>IF(OR(
  AND(Table1[[#This Row],[Ticket Priority]]="Critical", Table1[[#This Row],[Ticket Status]]&lt;&gt;"Closed"),
  AND(Table1[[#This Row],[Ticket Priority]]="High", Table1[[#This Row],[Ticket Status]]="Open")
), "Yes", "No")</f>
        <v>No</v>
      </c>
      <c r="U2465" s="4" t="str">
        <f>IF(Table1[[#This Row],[Ticket Status]]="Closed","Yes","No")</f>
        <v>No</v>
      </c>
      <c r="V2465" s="4" t="str">
        <f>IF(Table1[[#This Row],[Ticket Status]]="Pending Customer Response","Yes","No")</f>
        <v>Yes</v>
      </c>
      <c r="W2465" s="5">
        <f ca="1">COUNTIFS(Table1[Agent_name],Table1[[#This Row],[Agent_name]],Table1[Month],Table1[[#This Row],[Month]])/160</f>
        <v>0.28749999999999998</v>
      </c>
    </row>
    <row r="2466" spans="1:23" x14ac:dyDescent="0.25">
      <c r="A2466">
        <v>2465</v>
      </c>
      <c r="B2466" t="s">
        <v>8109</v>
      </c>
      <c r="C2466" t="s">
        <v>8110</v>
      </c>
      <c r="D2466">
        <v>50</v>
      </c>
      <c r="E2466" t="s">
        <v>58</v>
      </c>
      <c r="F2466" t="s">
        <v>44</v>
      </c>
      <c r="G2466" s="1">
        <v>44100</v>
      </c>
      <c r="H2466" t="s">
        <v>66</v>
      </c>
      <c r="I2466" t="s">
        <v>93</v>
      </c>
      <c r="J2466" s="3" t="s">
        <v>8111</v>
      </c>
      <c r="K2466" t="s">
        <v>39</v>
      </c>
      <c r="L2466" t="s">
        <v>8112</v>
      </c>
      <c r="M2466" t="s">
        <v>25</v>
      </c>
      <c r="N2466" t="s">
        <v>83</v>
      </c>
      <c r="O2466" s="2">
        <v>45078.211493055554</v>
      </c>
      <c r="P2466" s="2">
        <v>45078.57607638889</v>
      </c>
      <c r="Q2466">
        <v>5</v>
      </c>
      <c r="R2466" t="str">
        <f t="shared" ca="1" si="38"/>
        <v>Aisha</v>
      </c>
      <c r="S2466" t="str">
        <f>IFERROR(TEXT(DATEVALUE(LEFT(Table1[[#This Row],[Date of Purchase]],10)), "MMMM"), TEXT(Table1[[#This Row],[Date of Purchase]], "MMMM"))</f>
        <v>September</v>
      </c>
      <c r="T2466" t="str">
        <f>IF(OR(
  AND(Table1[[#This Row],[Ticket Priority]]="Critical", Table1[[#This Row],[Ticket Status]]&lt;&gt;"Closed"),
  AND(Table1[[#This Row],[Ticket Priority]]="High", Table1[[#This Row],[Ticket Status]]="Open")
), "Yes", "No")</f>
        <v>No</v>
      </c>
      <c r="U2466" s="4" t="str">
        <f>IF(Table1[[#This Row],[Ticket Status]]="Closed","Yes","No")</f>
        <v>Yes</v>
      </c>
      <c r="V2466" s="4" t="str">
        <f>IF(Table1[[#This Row],[Ticket Status]]="Pending Customer Response","Yes","No")</f>
        <v>No</v>
      </c>
      <c r="W2466" s="5">
        <f ca="1">COUNTIFS(Table1[Agent_name],Table1[[#This Row],[Agent_name]],Table1[Month],Table1[[#This Row],[Month]])/160</f>
        <v>0.86250000000000004</v>
      </c>
    </row>
    <row r="2467" spans="1:23" x14ac:dyDescent="0.25">
      <c r="A2467">
        <v>2466</v>
      </c>
      <c r="B2467" t="s">
        <v>8113</v>
      </c>
      <c r="C2467" t="s">
        <v>8114</v>
      </c>
      <c r="D2467">
        <v>21</v>
      </c>
      <c r="E2467" t="s">
        <v>19</v>
      </c>
      <c r="F2467" t="s">
        <v>157</v>
      </c>
      <c r="G2467" s="1">
        <v>44382</v>
      </c>
      <c r="H2467" t="s">
        <v>66</v>
      </c>
      <c r="I2467" t="s">
        <v>177</v>
      </c>
      <c r="J2467" s="3" t="s">
        <v>8115</v>
      </c>
      <c r="K2467" t="s">
        <v>39</v>
      </c>
      <c r="L2467" t="s">
        <v>8116</v>
      </c>
      <c r="M2467" t="s">
        <v>25</v>
      </c>
      <c r="N2467" t="s">
        <v>26</v>
      </c>
      <c r="O2467" s="2">
        <v>45078.38790509259</v>
      </c>
      <c r="P2467" s="2">
        <v>45078.172627314816</v>
      </c>
      <c r="Q2467">
        <v>3</v>
      </c>
      <c r="R2467" t="str">
        <f t="shared" ca="1" si="38"/>
        <v>Ravi</v>
      </c>
      <c r="S2467" t="str">
        <f>IFERROR(TEXT(DATEVALUE(LEFT(Table1[[#This Row],[Date of Purchase]],10)), "MMMM"), TEXT(Table1[[#This Row],[Date of Purchase]], "MMMM"))</f>
        <v>July</v>
      </c>
      <c r="T2467" t="str">
        <f>IF(OR(
  AND(Table1[[#This Row],[Ticket Priority]]="Critical", Table1[[#This Row],[Ticket Status]]&lt;&gt;"Closed"),
  AND(Table1[[#This Row],[Ticket Priority]]="High", Table1[[#This Row],[Ticket Status]]="Open")
), "Yes", "No")</f>
        <v>No</v>
      </c>
      <c r="U2467" s="4" t="str">
        <f>IF(Table1[[#This Row],[Ticket Status]]="Closed","Yes","No")</f>
        <v>Yes</v>
      </c>
      <c r="V2467" s="4" t="str">
        <f>IF(Table1[[#This Row],[Ticket Status]]="Pending Customer Response","Yes","No")</f>
        <v>No</v>
      </c>
      <c r="W2467" s="5">
        <f ca="1">COUNTIFS(Table1[Agent_name],Table1[[#This Row],[Agent_name]],Table1[Month],Table1[[#This Row],[Month]])/160</f>
        <v>0.66249999999999998</v>
      </c>
    </row>
    <row r="2468" spans="1:23" x14ac:dyDescent="0.25">
      <c r="A2468">
        <v>2467</v>
      </c>
      <c r="B2468" t="s">
        <v>8117</v>
      </c>
      <c r="C2468" t="s">
        <v>8118</v>
      </c>
      <c r="D2468">
        <v>68</v>
      </c>
      <c r="E2468" t="s">
        <v>19</v>
      </c>
      <c r="F2468" t="s">
        <v>117</v>
      </c>
      <c r="G2468" s="1">
        <v>44183</v>
      </c>
      <c r="H2468" t="s">
        <v>45</v>
      </c>
      <c r="I2468" t="s">
        <v>77</v>
      </c>
      <c r="J2468" s="3" t="s">
        <v>8119</v>
      </c>
      <c r="K2468" t="s">
        <v>39</v>
      </c>
      <c r="L2468" t="s">
        <v>8120</v>
      </c>
      <c r="M2468" t="s">
        <v>143</v>
      </c>
      <c r="N2468" t="s">
        <v>26</v>
      </c>
      <c r="O2468" s="2">
        <v>45078.194178240738</v>
      </c>
      <c r="P2468" s="2">
        <v>45078.768483796295</v>
      </c>
      <c r="Q2468">
        <v>1</v>
      </c>
      <c r="R2468" t="str">
        <f t="shared" ca="1" si="38"/>
        <v>Sara</v>
      </c>
      <c r="S2468" t="str">
        <f>IFERROR(TEXT(DATEVALUE(LEFT(Table1[[#This Row],[Date of Purchase]],10)), "MMMM"), TEXT(Table1[[#This Row],[Date of Purchase]], "MMMM"))</f>
        <v>December</v>
      </c>
      <c r="T2468" t="str">
        <f>IF(OR(
  AND(Table1[[#This Row],[Ticket Priority]]="Critical", Table1[[#This Row],[Ticket Status]]&lt;&gt;"Closed"),
  AND(Table1[[#This Row],[Ticket Priority]]="High", Table1[[#This Row],[Ticket Status]]="Open")
), "Yes", "No")</f>
        <v>No</v>
      </c>
      <c r="U2468" s="4" t="str">
        <f>IF(Table1[[#This Row],[Ticket Status]]="Closed","Yes","No")</f>
        <v>Yes</v>
      </c>
      <c r="V2468" s="4" t="str">
        <f>IF(Table1[[#This Row],[Ticket Status]]="Pending Customer Response","Yes","No")</f>
        <v>No</v>
      </c>
      <c r="W2468" s="5">
        <f ca="1">COUNTIFS(Table1[Agent_name],Table1[[#This Row],[Agent_name]],Table1[Month],Table1[[#This Row],[Month]])/160</f>
        <v>0.55625000000000002</v>
      </c>
    </row>
    <row r="2469" spans="1:23" x14ac:dyDescent="0.25">
      <c r="A2469">
        <v>2468</v>
      </c>
      <c r="B2469" t="s">
        <v>8121</v>
      </c>
      <c r="C2469" t="s">
        <v>8122</v>
      </c>
      <c r="D2469">
        <v>66</v>
      </c>
      <c r="E2469" t="s">
        <v>19</v>
      </c>
      <c r="F2469" t="s">
        <v>202</v>
      </c>
      <c r="G2469" s="1">
        <v>44162</v>
      </c>
      <c r="H2469" t="s">
        <v>66</v>
      </c>
      <c r="I2469" t="s">
        <v>141</v>
      </c>
      <c r="J2469" s="3" t="s">
        <v>8123</v>
      </c>
      <c r="K2469" t="s">
        <v>39</v>
      </c>
      <c r="L2469" t="s">
        <v>8124</v>
      </c>
      <c r="M2469" t="s">
        <v>25</v>
      </c>
      <c r="N2469" t="s">
        <v>83</v>
      </c>
      <c r="O2469" s="2">
        <v>45078.128912037035</v>
      </c>
      <c r="P2469" s="2">
        <v>45078.043495370373</v>
      </c>
      <c r="Q2469">
        <v>3</v>
      </c>
      <c r="R2469" t="str">
        <f t="shared" ca="1" si="38"/>
        <v>Ravi</v>
      </c>
      <c r="S2469" t="str">
        <f>IFERROR(TEXT(DATEVALUE(LEFT(Table1[[#This Row],[Date of Purchase]],10)), "MMMM"), TEXT(Table1[[#This Row],[Date of Purchase]], "MMMM"))</f>
        <v>November</v>
      </c>
      <c r="T2469" t="str">
        <f>IF(OR(
  AND(Table1[[#This Row],[Ticket Priority]]="Critical", Table1[[#This Row],[Ticket Status]]&lt;&gt;"Closed"),
  AND(Table1[[#This Row],[Ticket Priority]]="High", Table1[[#This Row],[Ticket Status]]="Open")
), "Yes", "No")</f>
        <v>No</v>
      </c>
      <c r="U2469" s="4" t="str">
        <f>IF(Table1[[#This Row],[Ticket Status]]="Closed","Yes","No")</f>
        <v>Yes</v>
      </c>
      <c r="V2469" s="4" t="str">
        <f>IF(Table1[[#This Row],[Ticket Status]]="Pending Customer Response","Yes","No")</f>
        <v>No</v>
      </c>
      <c r="W2469" s="5">
        <f ca="1">COUNTIFS(Table1[Agent_name],Table1[[#This Row],[Agent_name]],Table1[Month],Table1[[#This Row],[Month]])/160</f>
        <v>0.61875000000000002</v>
      </c>
    </row>
    <row r="2470" spans="1:23" x14ac:dyDescent="0.25">
      <c r="A2470">
        <v>2469</v>
      </c>
      <c r="B2470" t="s">
        <v>8125</v>
      </c>
      <c r="C2470" t="s">
        <v>8126</v>
      </c>
      <c r="D2470">
        <v>70</v>
      </c>
      <c r="E2470" t="s">
        <v>58</v>
      </c>
      <c r="F2470" t="s">
        <v>92</v>
      </c>
      <c r="G2470" s="1">
        <v>44011</v>
      </c>
      <c r="H2470" t="s">
        <v>67</v>
      </c>
      <c r="I2470" t="s">
        <v>59</v>
      </c>
      <c r="J2470" s="3" t="s">
        <v>8127</v>
      </c>
      <c r="K2470" t="s">
        <v>62</v>
      </c>
      <c r="M2470" t="s">
        <v>41</v>
      </c>
      <c r="N2470" t="s">
        <v>33</v>
      </c>
      <c r="R2470" t="str">
        <f t="shared" ca="1" si="38"/>
        <v>Karan</v>
      </c>
      <c r="S2470" t="str">
        <f>IFERROR(TEXT(DATEVALUE(LEFT(Table1[[#This Row],[Date of Purchase]],10)), "MMMM"), TEXT(Table1[[#This Row],[Date of Purchase]], "MMMM"))</f>
        <v>June</v>
      </c>
      <c r="T2470" t="str">
        <f>IF(OR(
  AND(Table1[[#This Row],[Ticket Priority]]="Critical", Table1[[#This Row],[Ticket Status]]&lt;&gt;"Closed"),
  AND(Table1[[#This Row],[Ticket Priority]]="High", Table1[[#This Row],[Ticket Status]]="Open")
), "Yes", "No")</f>
        <v>No</v>
      </c>
      <c r="U2470" s="4" t="str">
        <f>IF(Table1[[#This Row],[Ticket Status]]="Closed","Yes","No")</f>
        <v>No</v>
      </c>
      <c r="V2470" s="4" t="str">
        <f>IF(Table1[[#This Row],[Ticket Status]]="Pending Customer Response","Yes","No")</f>
        <v>No</v>
      </c>
      <c r="W2470" s="5">
        <f ca="1">COUNTIFS(Table1[Agent_name],Table1[[#This Row],[Agent_name]],Table1[Month],Table1[[#This Row],[Month]])/160</f>
        <v>0.27500000000000002</v>
      </c>
    </row>
    <row r="2471" spans="1:23" x14ac:dyDescent="0.25">
      <c r="A2471">
        <v>2470</v>
      </c>
      <c r="B2471" t="s">
        <v>8128</v>
      </c>
      <c r="C2471" t="s">
        <v>8129</v>
      </c>
      <c r="D2471">
        <v>62</v>
      </c>
      <c r="E2471" t="s">
        <v>19</v>
      </c>
      <c r="F2471" t="s">
        <v>112</v>
      </c>
      <c r="G2471" s="1">
        <v>43835</v>
      </c>
      <c r="H2471" t="s">
        <v>45</v>
      </c>
      <c r="I2471" t="s">
        <v>150</v>
      </c>
      <c r="J2471" s="3" t="s">
        <v>8130</v>
      </c>
      <c r="K2471" t="s">
        <v>39</v>
      </c>
      <c r="L2471" t="s">
        <v>8131</v>
      </c>
      <c r="M2471" t="s">
        <v>25</v>
      </c>
      <c r="N2471" t="s">
        <v>33</v>
      </c>
      <c r="O2471" s="2">
        <v>45078.486585648148</v>
      </c>
      <c r="P2471" s="2">
        <v>45078.715752314813</v>
      </c>
      <c r="Q2471">
        <v>4</v>
      </c>
      <c r="R2471" t="str">
        <f t="shared" ca="1" si="38"/>
        <v>Sara</v>
      </c>
      <c r="S2471" t="str">
        <f>IFERROR(TEXT(DATEVALUE(LEFT(Table1[[#This Row],[Date of Purchase]],10)), "MMMM"), TEXT(Table1[[#This Row],[Date of Purchase]], "MMMM"))</f>
        <v>January</v>
      </c>
      <c r="T2471" t="str">
        <f>IF(OR(
  AND(Table1[[#This Row],[Ticket Priority]]="Critical", Table1[[#This Row],[Ticket Status]]&lt;&gt;"Closed"),
  AND(Table1[[#This Row],[Ticket Priority]]="High", Table1[[#This Row],[Ticket Status]]="Open")
), "Yes", "No")</f>
        <v>No</v>
      </c>
      <c r="U2471" s="4" t="str">
        <f>IF(Table1[[#This Row],[Ticket Status]]="Closed","Yes","No")</f>
        <v>Yes</v>
      </c>
      <c r="V2471" s="4" t="str">
        <f>IF(Table1[[#This Row],[Ticket Status]]="Pending Customer Response","Yes","No")</f>
        <v>No</v>
      </c>
      <c r="W2471" s="5">
        <f ca="1">COUNTIFS(Table1[Agent_name],Table1[[#This Row],[Agent_name]],Table1[Month],Table1[[#This Row],[Month]])/160</f>
        <v>0.70625000000000004</v>
      </c>
    </row>
    <row r="2472" spans="1:23" x14ac:dyDescent="0.25">
      <c r="A2472">
        <v>2471</v>
      </c>
      <c r="B2472" t="s">
        <v>8132</v>
      </c>
      <c r="C2472" t="s">
        <v>8133</v>
      </c>
      <c r="D2472">
        <v>58</v>
      </c>
      <c r="E2472" t="s">
        <v>58</v>
      </c>
      <c r="F2472" t="s">
        <v>242</v>
      </c>
      <c r="G2472" s="1">
        <v>44485</v>
      </c>
      <c r="H2472" t="s">
        <v>59</v>
      </c>
      <c r="I2472" t="s">
        <v>22</v>
      </c>
      <c r="J2472" s="3" t="s">
        <v>8134</v>
      </c>
      <c r="K2472" t="s">
        <v>39</v>
      </c>
      <c r="L2472" t="s">
        <v>8135</v>
      </c>
      <c r="M2472" t="s">
        <v>41</v>
      </c>
      <c r="N2472" t="s">
        <v>33</v>
      </c>
      <c r="O2472" s="2">
        <v>45078.179652777777</v>
      </c>
      <c r="P2472" s="2">
        <v>45078.655347222222</v>
      </c>
      <c r="Q2472">
        <v>1</v>
      </c>
      <c r="R2472" t="str">
        <f t="shared" ca="1" si="38"/>
        <v>Arjun</v>
      </c>
      <c r="S2472" t="str">
        <f>IFERROR(TEXT(DATEVALUE(LEFT(Table1[[#This Row],[Date of Purchase]],10)), "MMMM"), TEXT(Table1[[#This Row],[Date of Purchase]], "MMMM"))</f>
        <v>October</v>
      </c>
      <c r="T2472" t="str">
        <f>IF(OR(
  AND(Table1[[#This Row],[Ticket Priority]]="Critical", Table1[[#This Row],[Ticket Status]]&lt;&gt;"Closed"),
  AND(Table1[[#This Row],[Ticket Priority]]="High", Table1[[#This Row],[Ticket Status]]="Open")
), "Yes", "No")</f>
        <v>No</v>
      </c>
      <c r="U2472" s="4" t="str">
        <f>IF(Table1[[#This Row],[Ticket Status]]="Closed","Yes","No")</f>
        <v>Yes</v>
      </c>
      <c r="V2472" s="4" t="str">
        <f>IF(Table1[[#This Row],[Ticket Status]]="Pending Customer Response","Yes","No")</f>
        <v>No</v>
      </c>
      <c r="W2472" s="5">
        <f ca="1">COUNTIFS(Table1[Agent_name],Table1[[#This Row],[Agent_name]],Table1[Month],Table1[[#This Row],[Month]])/160</f>
        <v>0.23749999999999999</v>
      </c>
    </row>
    <row r="2473" spans="1:23" x14ac:dyDescent="0.25">
      <c r="A2473">
        <v>2472</v>
      </c>
      <c r="B2473" t="s">
        <v>8136</v>
      </c>
      <c r="C2473" t="s">
        <v>8137</v>
      </c>
      <c r="D2473">
        <v>59</v>
      </c>
      <c r="E2473" t="s">
        <v>19</v>
      </c>
      <c r="F2473" t="s">
        <v>699</v>
      </c>
      <c r="G2473" s="1">
        <v>44121</v>
      </c>
      <c r="H2473" t="s">
        <v>21</v>
      </c>
      <c r="I2473" t="s">
        <v>52</v>
      </c>
      <c r="J2473" s="3" t="s">
        <v>8138</v>
      </c>
      <c r="K2473" t="s">
        <v>39</v>
      </c>
      <c r="L2473" t="s">
        <v>8139</v>
      </c>
      <c r="M2473" t="s">
        <v>143</v>
      </c>
      <c r="N2473" t="s">
        <v>55</v>
      </c>
      <c r="O2473" s="2">
        <v>45077.971342592595</v>
      </c>
      <c r="P2473" s="2">
        <v>45078.059537037036</v>
      </c>
      <c r="Q2473">
        <v>3</v>
      </c>
      <c r="R2473" t="str">
        <f t="shared" ca="1" si="38"/>
        <v>Mohit</v>
      </c>
      <c r="S2473" t="str">
        <f>IFERROR(TEXT(DATEVALUE(LEFT(Table1[[#This Row],[Date of Purchase]],10)), "MMMM"), TEXT(Table1[[#This Row],[Date of Purchase]], "MMMM"))</f>
        <v>October</v>
      </c>
      <c r="T2473" t="str">
        <f>IF(OR(
  AND(Table1[[#This Row],[Ticket Priority]]="Critical", Table1[[#This Row],[Ticket Status]]&lt;&gt;"Closed"),
  AND(Table1[[#This Row],[Ticket Priority]]="High", Table1[[#This Row],[Ticket Status]]="Open")
), "Yes", "No")</f>
        <v>No</v>
      </c>
      <c r="U2473" s="4" t="str">
        <f>IF(Table1[[#This Row],[Ticket Status]]="Closed","Yes","No")</f>
        <v>Yes</v>
      </c>
      <c r="V2473" s="4" t="str">
        <f>IF(Table1[[#This Row],[Ticket Status]]="Pending Customer Response","Yes","No")</f>
        <v>No</v>
      </c>
      <c r="W2473" s="5">
        <f ca="1">COUNTIFS(Table1[Agent_name],Table1[[#This Row],[Agent_name]],Table1[Month],Table1[[#This Row],[Month]])/160</f>
        <v>0.49375000000000002</v>
      </c>
    </row>
    <row r="2474" spans="1:23" x14ac:dyDescent="0.25">
      <c r="A2474">
        <v>2473</v>
      </c>
      <c r="B2474" t="s">
        <v>8140</v>
      </c>
      <c r="C2474" t="s">
        <v>8141</v>
      </c>
      <c r="D2474">
        <v>53</v>
      </c>
      <c r="E2474" t="s">
        <v>29</v>
      </c>
      <c r="F2474" t="s">
        <v>125</v>
      </c>
      <c r="G2474" s="1">
        <v>44488</v>
      </c>
      <c r="H2474" t="s">
        <v>21</v>
      </c>
      <c r="I2474" t="s">
        <v>37</v>
      </c>
      <c r="J2474" s="3" t="s">
        <v>8142</v>
      </c>
      <c r="K2474" t="s">
        <v>39</v>
      </c>
      <c r="L2474" t="s">
        <v>8143</v>
      </c>
      <c r="M2474" t="s">
        <v>89</v>
      </c>
      <c r="N2474" t="s">
        <v>26</v>
      </c>
      <c r="O2474" s="2">
        <v>45078.63108796296</v>
      </c>
      <c r="P2474" s="2">
        <v>45078.649143518516</v>
      </c>
      <c r="Q2474">
        <v>4</v>
      </c>
      <c r="R2474" t="str">
        <f t="shared" ca="1" si="38"/>
        <v>Priya</v>
      </c>
      <c r="S2474" t="str">
        <f>IFERROR(TEXT(DATEVALUE(LEFT(Table1[[#This Row],[Date of Purchase]],10)), "MMMM"), TEXT(Table1[[#This Row],[Date of Purchase]], "MMMM"))</f>
        <v>October</v>
      </c>
      <c r="T2474" t="str">
        <f>IF(OR(
  AND(Table1[[#This Row],[Ticket Priority]]="Critical", Table1[[#This Row],[Ticket Status]]&lt;&gt;"Closed"),
  AND(Table1[[#This Row],[Ticket Priority]]="High", Table1[[#This Row],[Ticket Status]]="Open")
), "Yes", "No")</f>
        <v>No</v>
      </c>
      <c r="U2474" s="4" t="str">
        <f>IF(Table1[[#This Row],[Ticket Status]]="Closed","Yes","No")</f>
        <v>Yes</v>
      </c>
      <c r="V2474" s="4" t="str">
        <f>IF(Table1[[#This Row],[Ticket Status]]="Pending Customer Response","Yes","No")</f>
        <v>No</v>
      </c>
      <c r="W2474" s="5">
        <f ca="1">COUNTIFS(Table1[Agent_name],Table1[[#This Row],[Agent_name]],Table1[Month],Table1[[#This Row],[Month]])/160</f>
        <v>0.58125000000000004</v>
      </c>
    </row>
    <row r="2475" spans="1:23" x14ac:dyDescent="0.25">
      <c r="A2475">
        <v>2474</v>
      </c>
      <c r="B2475" t="s">
        <v>8144</v>
      </c>
      <c r="C2475" t="s">
        <v>8145</v>
      </c>
      <c r="D2475">
        <v>53</v>
      </c>
      <c r="E2475" t="s">
        <v>19</v>
      </c>
      <c r="F2475" t="s">
        <v>219</v>
      </c>
      <c r="G2475" s="1">
        <v>44529</v>
      </c>
      <c r="H2475" t="s">
        <v>21</v>
      </c>
      <c r="I2475" t="s">
        <v>77</v>
      </c>
      <c r="J2475" s="3" t="s">
        <v>8146</v>
      </c>
      <c r="K2475" t="s">
        <v>39</v>
      </c>
      <c r="L2475" t="s">
        <v>8147</v>
      </c>
      <c r="M2475" t="s">
        <v>143</v>
      </c>
      <c r="N2475" t="s">
        <v>83</v>
      </c>
      <c r="O2475" s="2">
        <v>45078.330405092594</v>
      </c>
      <c r="P2475" s="2">
        <v>45078.75818287037</v>
      </c>
      <c r="Q2475">
        <v>4</v>
      </c>
      <c r="R2475" t="str">
        <f t="shared" ca="1" si="38"/>
        <v>Aisha</v>
      </c>
      <c r="S2475" t="str">
        <f>IFERROR(TEXT(DATEVALUE(LEFT(Table1[[#This Row],[Date of Purchase]],10)), "MMMM"), TEXT(Table1[[#This Row],[Date of Purchase]], "MMMM"))</f>
        <v>November</v>
      </c>
      <c r="T2475" t="str">
        <f>IF(OR(
  AND(Table1[[#This Row],[Ticket Priority]]="Critical", Table1[[#This Row],[Ticket Status]]&lt;&gt;"Closed"),
  AND(Table1[[#This Row],[Ticket Priority]]="High", Table1[[#This Row],[Ticket Status]]="Open")
), "Yes", "No")</f>
        <v>No</v>
      </c>
      <c r="U2475" s="4" t="str">
        <f>IF(Table1[[#This Row],[Ticket Status]]="Closed","Yes","No")</f>
        <v>Yes</v>
      </c>
      <c r="V2475" s="4" t="str">
        <f>IF(Table1[[#This Row],[Ticket Status]]="Pending Customer Response","Yes","No")</f>
        <v>No</v>
      </c>
      <c r="W2475" s="5">
        <f ca="1">COUNTIFS(Table1[Agent_name],Table1[[#This Row],[Agent_name]],Table1[Month],Table1[[#This Row],[Month]])/160</f>
        <v>0.85624999999999996</v>
      </c>
    </row>
    <row r="2476" spans="1:23" x14ac:dyDescent="0.25">
      <c r="A2476">
        <v>2475</v>
      </c>
      <c r="B2476" t="s">
        <v>8148</v>
      </c>
      <c r="C2476" t="s">
        <v>8149</v>
      </c>
      <c r="D2476">
        <v>29</v>
      </c>
      <c r="E2476" t="s">
        <v>29</v>
      </c>
      <c r="F2476" t="s">
        <v>207</v>
      </c>
      <c r="G2476" s="1">
        <v>44036</v>
      </c>
      <c r="H2476" t="s">
        <v>67</v>
      </c>
      <c r="I2476" t="s">
        <v>31</v>
      </c>
      <c r="J2476" s="3" t="s">
        <v>8150</v>
      </c>
      <c r="K2476" t="s">
        <v>24</v>
      </c>
      <c r="M2476" t="s">
        <v>89</v>
      </c>
      <c r="N2476" t="s">
        <v>26</v>
      </c>
      <c r="O2476" s="2">
        <v>45078.254027777781</v>
      </c>
      <c r="R2476" t="str">
        <f t="shared" ca="1" si="38"/>
        <v>Mohit</v>
      </c>
      <c r="S2476" t="str">
        <f>IFERROR(TEXT(DATEVALUE(LEFT(Table1[[#This Row],[Date of Purchase]],10)), "MMMM"), TEXT(Table1[[#This Row],[Date of Purchase]], "MMMM"))</f>
        <v>July</v>
      </c>
      <c r="T2476" t="str">
        <f>IF(OR(
  AND(Table1[[#This Row],[Ticket Priority]]="Critical", Table1[[#This Row],[Ticket Status]]&lt;&gt;"Closed"),
  AND(Table1[[#This Row],[Ticket Priority]]="High", Table1[[#This Row],[Ticket Status]]="Open")
), "Yes", "No")</f>
        <v>No</v>
      </c>
      <c r="U2476" s="4" t="str">
        <f>IF(Table1[[#This Row],[Ticket Status]]="Closed","Yes","No")</f>
        <v>No</v>
      </c>
      <c r="V2476" s="4" t="str">
        <f>IF(Table1[[#This Row],[Ticket Status]]="Pending Customer Response","Yes","No")</f>
        <v>Yes</v>
      </c>
      <c r="W2476" s="5">
        <f ca="1">COUNTIFS(Table1[Agent_name],Table1[[#This Row],[Agent_name]],Table1[Month],Table1[[#This Row],[Month]])/160</f>
        <v>0.53125</v>
      </c>
    </row>
    <row r="2477" spans="1:23" x14ac:dyDescent="0.25">
      <c r="A2477">
        <v>2476</v>
      </c>
      <c r="B2477" t="s">
        <v>8151</v>
      </c>
      <c r="C2477" t="s">
        <v>8152</v>
      </c>
      <c r="D2477">
        <v>30</v>
      </c>
      <c r="E2477" t="s">
        <v>58</v>
      </c>
      <c r="F2477" t="s">
        <v>134</v>
      </c>
      <c r="G2477" s="1">
        <v>44223</v>
      </c>
      <c r="H2477" t="s">
        <v>59</v>
      </c>
      <c r="I2477" t="s">
        <v>60</v>
      </c>
      <c r="J2477" s="3" t="s">
        <v>8153</v>
      </c>
      <c r="K2477" t="s">
        <v>62</v>
      </c>
      <c r="M2477" t="s">
        <v>41</v>
      </c>
      <c r="N2477" t="s">
        <v>26</v>
      </c>
      <c r="R2477" t="str">
        <f t="shared" ca="1" si="38"/>
        <v>Mohit</v>
      </c>
      <c r="S2477" t="str">
        <f>IFERROR(TEXT(DATEVALUE(LEFT(Table1[[#This Row],[Date of Purchase]],10)), "MMMM"), TEXT(Table1[[#This Row],[Date of Purchase]], "MMMM"))</f>
        <v>January</v>
      </c>
      <c r="T2477" t="str">
        <f>IF(OR(
  AND(Table1[[#This Row],[Ticket Priority]]="Critical", Table1[[#This Row],[Ticket Status]]&lt;&gt;"Closed"),
  AND(Table1[[#This Row],[Ticket Priority]]="High", Table1[[#This Row],[Ticket Status]]="Open")
), "Yes", "No")</f>
        <v>No</v>
      </c>
      <c r="U2477" s="4" t="str">
        <f>IF(Table1[[#This Row],[Ticket Status]]="Closed","Yes","No")</f>
        <v>No</v>
      </c>
      <c r="V2477" s="4" t="str">
        <f>IF(Table1[[#This Row],[Ticket Status]]="Pending Customer Response","Yes","No")</f>
        <v>No</v>
      </c>
      <c r="W2477" s="5">
        <f ca="1">COUNTIFS(Table1[Agent_name],Table1[[#This Row],[Agent_name]],Table1[Month],Table1[[#This Row],[Month]])/160</f>
        <v>0.46250000000000002</v>
      </c>
    </row>
    <row r="2478" spans="1:23" x14ac:dyDescent="0.25">
      <c r="A2478">
        <v>2477</v>
      </c>
      <c r="B2478" t="s">
        <v>8154</v>
      </c>
      <c r="C2478" t="s">
        <v>8155</v>
      </c>
      <c r="D2478">
        <v>54</v>
      </c>
      <c r="E2478" t="s">
        <v>19</v>
      </c>
      <c r="F2478" t="s">
        <v>117</v>
      </c>
      <c r="G2478" s="1">
        <v>43940</v>
      </c>
      <c r="H2478" t="s">
        <v>67</v>
      </c>
      <c r="I2478" t="s">
        <v>77</v>
      </c>
      <c r="J2478" s="3" t="s">
        <v>8156</v>
      </c>
      <c r="K2478" t="s">
        <v>39</v>
      </c>
      <c r="L2478" t="s">
        <v>8157</v>
      </c>
      <c r="M2478" t="s">
        <v>89</v>
      </c>
      <c r="N2478" t="s">
        <v>55</v>
      </c>
      <c r="O2478" s="2">
        <v>45078.167268518519</v>
      </c>
      <c r="P2478" s="2">
        <v>45078.914490740739</v>
      </c>
      <c r="Q2478">
        <v>2</v>
      </c>
      <c r="R2478" t="str">
        <f t="shared" ca="1" si="38"/>
        <v>Priya</v>
      </c>
      <c r="S2478" t="str">
        <f>IFERROR(TEXT(DATEVALUE(LEFT(Table1[[#This Row],[Date of Purchase]],10)), "MMMM"), TEXT(Table1[[#This Row],[Date of Purchase]], "MMMM"))</f>
        <v>April</v>
      </c>
      <c r="T2478" t="str">
        <f>IF(OR(
  AND(Table1[[#This Row],[Ticket Priority]]="Critical", Table1[[#This Row],[Ticket Status]]&lt;&gt;"Closed"),
  AND(Table1[[#This Row],[Ticket Priority]]="High", Table1[[#This Row],[Ticket Status]]="Open")
), "Yes", "No")</f>
        <v>No</v>
      </c>
      <c r="U2478" s="4" t="str">
        <f>IF(Table1[[#This Row],[Ticket Status]]="Closed","Yes","No")</f>
        <v>Yes</v>
      </c>
      <c r="V2478" s="4" t="str">
        <f>IF(Table1[[#This Row],[Ticket Status]]="Pending Customer Response","Yes","No")</f>
        <v>No</v>
      </c>
      <c r="W2478" s="5">
        <f ca="1">COUNTIFS(Table1[Agent_name],Table1[[#This Row],[Agent_name]],Table1[Month],Table1[[#This Row],[Month]])/160</f>
        <v>0.48749999999999999</v>
      </c>
    </row>
    <row r="2479" spans="1:23" x14ac:dyDescent="0.25">
      <c r="A2479">
        <v>2478</v>
      </c>
      <c r="B2479" t="s">
        <v>8158</v>
      </c>
      <c r="C2479" t="s">
        <v>8159</v>
      </c>
      <c r="D2479">
        <v>61</v>
      </c>
      <c r="E2479" t="s">
        <v>58</v>
      </c>
      <c r="F2479" t="s">
        <v>107</v>
      </c>
      <c r="G2479" s="1">
        <v>44314</v>
      </c>
      <c r="H2479" t="s">
        <v>21</v>
      </c>
      <c r="I2479" t="s">
        <v>46</v>
      </c>
      <c r="J2479" s="3" t="s">
        <v>8160</v>
      </c>
      <c r="K2479" t="s">
        <v>24</v>
      </c>
      <c r="M2479" t="s">
        <v>41</v>
      </c>
      <c r="N2479" t="s">
        <v>33</v>
      </c>
      <c r="O2479" s="2">
        <v>45078.306180555555</v>
      </c>
      <c r="R2479" t="str">
        <f t="shared" ca="1" si="38"/>
        <v>Aisha</v>
      </c>
      <c r="S2479" t="str">
        <f>IFERROR(TEXT(DATEVALUE(LEFT(Table1[[#This Row],[Date of Purchase]],10)), "MMMM"), TEXT(Table1[[#This Row],[Date of Purchase]], "MMMM"))</f>
        <v>April</v>
      </c>
      <c r="T2479" t="str">
        <f>IF(OR(
  AND(Table1[[#This Row],[Ticket Priority]]="Critical", Table1[[#This Row],[Ticket Status]]&lt;&gt;"Closed"),
  AND(Table1[[#This Row],[Ticket Priority]]="High", Table1[[#This Row],[Ticket Status]]="Open")
), "Yes", "No")</f>
        <v>No</v>
      </c>
      <c r="U2479" s="4" t="str">
        <f>IF(Table1[[#This Row],[Ticket Status]]="Closed","Yes","No")</f>
        <v>No</v>
      </c>
      <c r="V2479" s="4" t="str">
        <f>IF(Table1[[#This Row],[Ticket Status]]="Pending Customer Response","Yes","No")</f>
        <v>Yes</v>
      </c>
      <c r="W2479" s="5">
        <f ca="1">COUNTIFS(Table1[Agent_name],Table1[[#This Row],[Agent_name]],Table1[Month],Table1[[#This Row],[Month]])/160</f>
        <v>0.81874999999999998</v>
      </c>
    </row>
    <row r="2480" spans="1:23" x14ac:dyDescent="0.25">
      <c r="A2480">
        <v>2479</v>
      </c>
      <c r="B2480" t="s">
        <v>8161</v>
      </c>
      <c r="C2480" t="s">
        <v>8162</v>
      </c>
      <c r="D2480">
        <v>21</v>
      </c>
      <c r="E2480" t="s">
        <v>29</v>
      </c>
      <c r="F2480" t="s">
        <v>30</v>
      </c>
      <c r="G2480" s="1">
        <v>44333</v>
      </c>
      <c r="H2480" t="s">
        <v>21</v>
      </c>
      <c r="I2480" t="s">
        <v>177</v>
      </c>
      <c r="J2480" s="3" t="s">
        <v>8163</v>
      </c>
      <c r="K2480" t="s">
        <v>39</v>
      </c>
      <c r="L2480" t="s">
        <v>8164</v>
      </c>
      <c r="M2480" t="s">
        <v>143</v>
      </c>
      <c r="N2480" t="s">
        <v>26</v>
      </c>
      <c r="O2480" s="2">
        <v>45078.072870370372</v>
      </c>
      <c r="P2480" s="2">
        <v>45078.26662037037</v>
      </c>
      <c r="Q2480">
        <v>3</v>
      </c>
      <c r="R2480" t="str">
        <f t="shared" ca="1" si="38"/>
        <v>Sara</v>
      </c>
      <c r="S2480" t="str">
        <f>IFERROR(TEXT(DATEVALUE(LEFT(Table1[[#This Row],[Date of Purchase]],10)), "MMMM"), TEXT(Table1[[#This Row],[Date of Purchase]], "MMMM"))</f>
        <v>May</v>
      </c>
      <c r="T2480" t="str">
        <f>IF(OR(
  AND(Table1[[#This Row],[Ticket Priority]]="Critical", Table1[[#This Row],[Ticket Status]]&lt;&gt;"Closed"),
  AND(Table1[[#This Row],[Ticket Priority]]="High", Table1[[#This Row],[Ticket Status]]="Open")
), "Yes", "No")</f>
        <v>No</v>
      </c>
      <c r="U2480" s="4" t="str">
        <f>IF(Table1[[#This Row],[Ticket Status]]="Closed","Yes","No")</f>
        <v>Yes</v>
      </c>
      <c r="V2480" s="4" t="str">
        <f>IF(Table1[[#This Row],[Ticket Status]]="Pending Customer Response","Yes","No")</f>
        <v>No</v>
      </c>
      <c r="W2480" s="5">
        <f ca="1">COUNTIFS(Table1[Agent_name],Table1[[#This Row],[Agent_name]],Table1[Month],Table1[[#This Row],[Month]])/160</f>
        <v>0.64375000000000004</v>
      </c>
    </row>
    <row r="2481" spans="1:23" x14ac:dyDescent="0.25">
      <c r="A2481">
        <v>2480</v>
      </c>
      <c r="B2481" t="s">
        <v>8165</v>
      </c>
      <c r="C2481" t="s">
        <v>8166</v>
      </c>
      <c r="D2481">
        <v>37</v>
      </c>
      <c r="E2481" t="s">
        <v>29</v>
      </c>
      <c r="F2481" t="s">
        <v>173</v>
      </c>
      <c r="G2481" s="1">
        <v>43933</v>
      </c>
      <c r="H2481" t="s">
        <v>66</v>
      </c>
      <c r="I2481" t="s">
        <v>31</v>
      </c>
      <c r="J2481" s="3" t="s">
        <v>8167</v>
      </c>
      <c r="K2481" t="s">
        <v>24</v>
      </c>
      <c r="M2481" t="s">
        <v>41</v>
      </c>
      <c r="N2481" t="s">
        <v>83</v>
      </c>
      <c r="O2481" s="2">
        <v>45078.043726851851</v>
      </c>
      <c r="R2481" t="str">
        <f t="shared" ca="1" si="38"/>
        <v>Neha</v>
      </c>
      <c r="S2481" t="str">
        <f>IFERROR(TEXT(DATEVALUE(LEFT(Table1[[#This Row],[Date of Purchase]],10)), "MMMM"), TEXT(Table1[[#This Row],[Date of Purchase]], "MMMM"))</f>
        <v>April</v>
      </c>
      <c r="T2481" t="str">
        <f>IF(OR(
  AND(Table1[[#This Row],[Ticket Priority]]="Critical", Table1[[#This Row],[Ticket Status]]&lt;&gt;"Closed"),
  AND(Table1[[#This Row],[Ticket Priority]]="High", Table1[[#This Row],[Ticket Status]]="Open")
), "Yes", "No")</f>
        <v>No</v>
      </c>
      <c r="U2481" s="4" t="str">
        <f>IF(Table1[[#This Row],[Ticket Status]]="Closed","Yes","No")</f>
        <v>No</v>
      </c>
      <c r="V2481" s="4" t="str">
        <f>IF(Table1[[#This Row],[Ticket Status]]="Pending Customer Response","Yes","No")</f>
        <v>Yes</v>
      </c>
      <c r="W2481" s="5">
        <f ca="1">COUNTIFS(Table1[Agent_name],Table1[[#This Row],[Agent_name]],Table1[Month],Table1[[#This Row],[Month]])/160</f>
        <v>0.28749999999999998</v>
      </c>
    </row>
    <row r="2482" spans="1:23" x14ac:dyDescent="0.25">
      <c r="A2482">
        <v>2481</v>
      </c>
      <c r="B2482" t="s">
        <v>8168</v>
      </c>
      <c r="C2482" t="s">
        <v>8169</v>
      </c>
      <c r="D2482">
        <v>18</v>
      </c>
      <c r="E2482" t="s">
        <v>19</v>
      </c>
      <c r="F2482" t="s">
        <v>207</v>
      </c>
      <c r="G2482" s="1">
        <v>44394</v>
      </c>
      <c r="H2482" t="s">
        <v>59</v>
      </c>
      <c r="I2482" t="s">
        <v>177</v>
      </c>
      <c r="J2482" s="3" t="s">
        <v>8170</v>
      </c>
      <c r="K2482" t="s">
        <v>62</v>
      </c>
      <c r="M2482" t="s">
        <v>25</v>
      </c>
      <c r="N2482" t="s">
        <v>83</v>
      </c>
      <c r="R2482" t="str">
        <f t="shared" ca="1" si="38"/>
        <v>Priya</v>
      </c>
      <c r="S2482" t="str">
        <f>IFERROR(TEXT(DATEVALUE(LEFT(Table1[[#This Row],[Date of Purchase]],10)), "MMMM"), TEXT(Table1[[#This Row],[Date of Purchase]], "MMMM"))</f>
        <v>July</v>
      </c>
      <c r="T2482" t="str">
        <f>IF(OR(
  AND(Table1[[#This Row],[Ticket Priority]]="Critical", Table1[[#This Row],[Ticket Status]]&lt;&gt;"Closed"),
  AND(Table1[[#This Row],[Ticket Priority]]="High", Table1[[#This Row],[Ticket Status]]="Open")
), "Yes", "No")</f>
        <v>Yes</v>
      </c>
      <c r="U2482" s="4" t="str">
        <f>IF(Table1[[#This Row],[Ticket Status]]="Closed","Yes","No")</f>
        <v>No</v>
      </c>
      <c r="V2482" s="4" t="str">
        <f>IF(Table1[[#This Row],[Ticket Status]]="Pending Customer Response","Yes","No")</f>
        <v>No</v>
      </c>
      <c r="W2482" s="5">
        <f ca="1">COUNTIFS(Table1[Agent_name],Table1[[#This Row],[Agent_name]],Table1[Month],Table1[[#This Row],[Month]])/160</f>
        <v>0.45</v>
      </c>
    </row>
    <row r="2483" spans="1:23" x14ac:dyDescent="0.25">
      <c r="A2483">
        <v>2482</v>
      </c>
      <c r="B2483" t="s">
        <v>8171</v>
      </c>
      <c r="C2483" t="s">
        <v>8172</v>
      </c>
      <c r="D2483">
        <v>56</v>
      </c>
      <c r="E2483" t="s">
        <v>19</v>
      </c>
      <c r="F2483" t="s">
        <v>421</v>
      </c>
      <c r="G2483" s="1">
        <v>44262</v>
      </c>
      <c r="H2483" t="s">
        <v>66</v>
      </c>
      <c r="I2483" t="s">
        <v>52</v>
      </c>
      <c r="J2483" s="3" t="s">
        <v>8173</v>
      </c>
      <c r="K2483" t="s">
        <v>24</v>
      </c>
      <c r="M2483" t="s">
        <v>25</v>
      </c>
      <c r="N2483" t="s">
        <v>83</v>
      </c>
      <c r="O2483" s="2">
        <v>45078.245833333334</v>
      </c>
      <c r="R2483" t="str">
        <f t="shared" ca="1" si="38"/>
        <v>Priya</v>
      </c>
      <c r="S2483" t="str">
        <f>IFERROR(TEXT(DATEVALUE(LEFT(Table1[[#This Row],[Date of Purchase]],10)), "MMMM"), TEXT(Table1[[#This Row],[Date of Purchase]], "MMMM"))</f>
        <v>March</v>
      </c>
      <c r="T2483" t="str">
        <f>IF(OR(
  AND(Table1[[#This Row],[Ticket Priority]]="Critical", Table1[[#This Row],[Ticket Status]]&lt;&gt;"Closed"),
  AND(Table1[[#This Row],[Ticket Priority]]="High", Table1[[#This Row],[Ticket Status]]="Open")
), "Yes", "No")</f>
        <v>Yes</v>
      </c>
      <c r="U2483" s="4" t="str">
        <f>IF(Table1[[#This Row],[Ticket Status]]="Closed","Yes","No")</f>
        <v>No</v>
      </c>
      <c r="V2483" s="4" t="str">
        <f>IF(Table1[[#This Row],[Ticket Status]]="Pending Customer Response","Yes","No")</f>
        <v>Yes</v>
      </c>
      <c r="W2483" s="5">
        <f ca="1">COUNTIFS(Table1[Agent_name],Table1[[#This Row],[Agent_name]],Table1[Month],Table1[[#This Row],[Month]])/160</f>
        <v>0.43125000000000002</v>
      </c>
    </row>
    <row r="2484" spans="1:23" x14ac:dyDescent="0.25">
      <c r="A2484">
        <v>2483</v>
      </c>
      <c r="B2484" t="s">
        <v>8174</v>
      </c>
      <c r="C2484" t="s">
        <v>8175</v>
      </c>
      <c r="D2484">
        <v>26</v>
      </c>
      <c r="E2484" t="s">
        <v>19</v>
      </c>
      <c r="F2484" t="s">
        <v>20</v>
      </c>
      <c r="G2484" s="1">
        <v>44044</v>
      </c>
      <c r="H2484" t="s">
        <v>67</v>
      </c>
      <c r="I2484" t="s">
        <v>77</v>
      </c>
      <c r="J2484" s="3" t="s">
        <v>8176</v>
      </c>
      <c r="K2484" t="s">
        <v>24</v>
      </c>
      <c r="M2484" t="s">
        <v>25</v>
      </c>
      <c r="N2484" t="s">
        <v>33</v>
      </c>
      <c r="O2484" s="2">
        <v>45078.363912037035</v>
      </c>
      <c r="R2484" t="str">
        <f t="shared" ca="1" si="38"/>
        <v>Sara</v>
      </c>
      <c r="S2484" t="str">
        <f>IFERROR(TEXT(DATEVALUE(LEFT(Table1[[#This Row],[Date of Purchase]],10)), "MMMM"), TEXT(Table1[[#This Row],[Date of Purchase]], "MMMM"))</f>
        <v>August</v>
      </c>
      <c r="T2484" t="str">
        <f>IF(OR(
  AND(Table1[[#This Row],[Ticket Priority]]="Critical", Table1[[#This Row],[Ticket Status]]&lt;&gt;"Closed"),
  AND(Table1[[#This Row],[Ticket Priority]]="High", Table1[[#This Row],[Ticket Status]]="Open")
), "Yes", "No")</f>
        <v>Yes</v>
      </c>
      <c r="U2484" s="4" t="str">
        <f>IF(Table1[[#This Row],[Ticket Status]]="Closed","Yes","No")</f>
        <v>No</v>
      </c>
      <c r="V2484" s="4" t="str">
        <f>IF(Table1[[#This Row],[Ticket Status]]="Pending Customer Response","Yes","No")</f>
        <v>Yes</v>
      </c>
      <c r="W2484" s="5">
        <f ca="1">COUNTIFS(Table1[Agent_name],Table1[[#This Row],[Agent_name]],Table1[Month],Table1[[#This Row],[Month]])/160</f>
        <v>0.8</v>
      </c>
    </row>
    <row r="2485" spans="1:23" x14ac:dyDescent="0.25">
      <c r="A2485">
        <v>2484</v>
      </c>
      <c r="B2485" t="s">
        <v>8177</v>
      </c>
      <c r="C2485" t="s">
        <v>8178</v>
      </c>
      <c r="D2485">
        <v>51</v>
      </c>
      <c r="E2485" t="s">
        <v>19</v>
      </c>
      <c r="F2485" t="s">
        <v>456</v>
      </c>
      <c r="G2485" s="1">
        <v>44556</v>
      </c>
      <c r="H2485" t="s">
        <v>21</v>
      </c>
      <c r="I2485" t="s">
        <v>93</v>
      </c>
      <c r="J2485" s="3" t="s">
        <v>8179</v>
      </c>
      <c r="K2485" t="s">
        <v>24</v>
      </c>
      <c r="M2485" t="s">
        <v>143</v>
      </c>
      <c r="N2485" t="s">
        <v>26</v>
      </c>
      <c r="O2485" s="2">
        <v>45078.477812500001</v>
      </c>
      <c r="R2485" t="str">
        <f t="shared" ca="1" si="38"/>
        <v>Sara</v>
      </c>
      <c r="S2485" t="str">
        <f>IFERROR(TEXT(DATEVALUE(LEFT(Table1[[#This Row],[Date of Purchase]],10)), "MMMM"), TEXT(Table1[[#This Row],[Date of Purchase]], "MMMM"))</f>
        <v>December</v>
      </c>
      <c r="T2485" t="str">
        <f>IF(OR(
  AND(Table1[[#This Row],[Ticket Priority]]="Critical", Table1[[#This Row],[Ticket Status]]&lt;&gt;"Closed"),
  AND(Table1[[#This Row],[Ticket Priority]]="High", Table1[[#This Row],[Ticket Status]]="Open")
), "Yes", "No")</f>
        <v>No</v>
      </c>
      <c r="U2485" s="4" t="str">
        <f>IF(Table1[[#This Row],[Ticket Status]]="Closed","Yes","No")</f>
        <v>No</v>
      </c>
      <c r="V2485" s="4" t="str">
        <f>IF(Table1[[#This Row],[Ticket Status]]="Pending Customer Response","Yes","No")</f>
        <v>Yes</v>
      </c>
      <c r="W2485" s="5">
        <f ca="1">COUNTIFS(Table1[Agent_name],Table1[[#This Row],[Agent_name]],Table1[Month],Table1[[#This Row],[Month]])/160</f>
        <v>0.55625000000000002</v>
      </c>
    </row>
    <row r="2486" spans="1:23" x14ac:dyDescent="0.25">
      <c r="A2486">
        <v>2485</v>
      </c>
      <c r="B2486" t="s">
        <v>8180</v>
      </c>
      <c r="C2486" t="s">
        <v>8181</v>
      </c>
      <c r="D2486">
        <v>28</v>
      </c>
      <c r="E2486" t="s">
        <v>58</v>
      </c>
      <c r="F2486" t="s">
        <v>20</v>
      </c>
      <c r="G2486" s="1">
        <v>44407</v>
      </c>
      <c r="H2486" t="s">
        <v>67</v>
      </c>
      <c r="I2486" t="s">
        <v>60</v>
      </c>
      <c r="J2486" s="3" t="s">
        <v>8182</v>
      </c>
      <c r="K2486" t="s">
        <v>24</v>
      </c>
      <c r="M2486" t="s">
        <v>143</v>
      </c>
      <c r="N2486" t="s">
        <v>55</v>
      </c>
      <c r="O2486" s="2">
        <v>45078.539629629631</v>
      </c>
      <c r="R2486" t="str">
        <f t="shared" ca="1" si="38"/>
        <v>Sara</v>
      </c>
      <c r="S2486" t="str">
        <f>IFERROR(TEXT(DATEVALUE(LEFT(Table1[[#This Row],[Date of Purchase]],10)), "MMMM"), TEXT(Table1[[#This Row],[Date of Purchase]], "MMMM"))</f>
        <v>July</v>
      </c>
      <c r="T2486" t="str">
        <f>IF(OR(
  AND(Table1[[#This Row],[Ticket Priority]]="Critical", Table1[[#This Row],[Ticket Status]]&lt;&gt;"Closed"),
  AND(Table1[[#This Row],[Ticket Priority]]="High", Table1[[#This Row],[Ticket Status]]="Open")
), "Yes", "No")</f>
        <v>No</v>
      </c>
      <c r="U2486" s="4" t="str">
        <f>IF(Table1[[#This Row],[Ticket Status]]="Closed","Yes","No")</f>
        <v>No</v>
      </c>
      <c r="V2486" s="4" t="str">
        <f>IF(Table1[[#This Row],[Ticket Status]]="Pending Customer Response","Yes","No")</f>
        <v>Yes</v>
      </c>
      <c r="W2486" s="5">
        <f ca="1">COUNTIFS(Table1[Agent_name],Table1[[#This Row],[Agent_name]],Table1[Month],Table1[[#This Row],[Month]])/160</f>
        <v>0.6875</v>
      </c>
    </row>
    <row r="2487" spans="1:23" x14ac:dyDescent="0.25">
      <c r="A2487">
        <v>2486</v>
      </c>
      <c r="B2487" t="s">
        <v>1049</v>
      </c>
      <c r="C2487" t="s">
        <v>8183</v>
      </c>
      <c r="D2487">
        <v>54</v>
      </c>
      <c r="E2487" t="s">
        <v>29</v>
      </c>
      <c r="F2487" t="s">
        <v>81</v>
      </c>
      <c r="G2487" s="1">
        <v>44489</v>
      </c>
      <c r="H2487" t="s">
        <v>21</v>
      </c>
      <c r="I2487" t="s">
        <v>60</v>
      </c>
      <c r="J2487" s="3" t="s">
        <v>8184</v>
      </c>
      <c r="K2487" t="s">
        <v>39</v>
      </c>
      <c r="L2487" t="s">
        <v>8185</v>
      </c>
      <c r="M2487" t="s">
        <v>89</v>
      </c>
      <c r="N2487" t="s">
        <v>26</v>
      </c>
      <c r="O2487" s="2">
        <v>45078.168124999997</v>
      </c>
      <c r="P2487" s="2">
        <v>45078.322291666664</v>
      </c>
      <c r="Q2487">
        <v>2</v>
      </c>
      <c r="R2487" t="str">
        <f t="shared" ca="1" si="38"/>
        <v>Aisha</v>
      </c>
      <c r="S2487" t="str">
        <f>IFERROR(TEXT(DATEVALUE(LEFT(Table1[[#This Row],[Date of Purchase]],10)), "MMMM"), TEXT(Table1[[#This Row],[Date of Purchase]], "MMMM"))</f>
        <v>October</v>
      </c>
      <c r="T2487" t="str">
        <f>IF(OR(
  AND(Table1[[#This Row],[Ticket Priority]]="Critical", Table1[[#This Row],[Ticket Status]]&lt;&gt;"Closed"),
  AND(Table1[[#This Row],[Ticket Priority]]="High", Table1[[#This Row],[Ticket Status]]="Open")
), "Yes", "No")</f>
        <v>No</v>
      </c>
      <c r="U2487" s="4" t="str">
        <f>IF(Table1[[#This Row],[Ticket Status]]="Closed","Yes","No")</f>
        <v>Yes</v>
      </c>
      <c r="V2487" s="4" t="str">
        <f>IF(Table1[[#This Row],[Ticket Status]]="Pending Customer Response","Yes","No")</f>
        <v>No</v>
      </c>
      <c r="W2487" s="5">
        <f ca="1">COUNTIFS(Table1[Agent_name],Table1[[#This Row],[Agent_name]],Table1[Month],Table1[[#This Row],[Month]])/160</f>
        <v>0.85624999999999996</v>
      </c>
    </row>
    <row r="2488" spans="1:23" x14ac:dyDescent="0.25">
      <c r="A2488">
        <v>2487</v>
      </c>
      <c r="B2488" t="s">
        <v>8186</v>
      </c>
      <c r="C2488" t="s">
        <v>8187</v>
      </c>
      <c r="D2488">
        <v>35</v>
      </c>
      <c r="E2488" t="s">
        <v>58</v>
      </c>
      <c r="F2488" t="s">
        <v>20</v>
      </c>
      <c r="G2488" s="1">
        <v>44324</v>
      </c>
      <c r="H2488" t="s">
        <v>66</v>
      </c>
      <c r="I2488" t="s">
        <v>99</v>
      </c>
      <c r="J2488" s="3" t="s">
        <v>8188</v>
      </c>
      <c r="K2488" t="s">
        <v>62</v>
      </c>
      <c r="M2488" t="s">
        <v>143</v>
      </c>
      <c r="N2488" t="s">
        <v>83</v>
      </c>
      <c r="R2488" t="str">
        <f t="shared" ca="1" si="38"/>
        <v>Neha</v>
      </c>
      <c r="S2488" t="str">
        <f>IFERROR(TEXT(DATEVALUE(LEFT(Table1[[#This Row],[Date of Purchase]],10)), "MMMM"), TEXT(Table1[[#This Row],[Date of Purchase]], "MMMM"))</f>
        <v>May</v>
      </c>
      <c r="T2488" t="str">
        <f>IF(OR(
  AND(Table1[[#This Row],[Ticket Priority]]="Critical", Table1[[#This Row],[Ticket Status]]&lt;&gt;"Closed"),
  AND(Table1[[#This Row],[Ticket Priority]]="High", Table1[[#This Row],[Ticket Status]]="Open")
), "Yes", "No")</f>
        <v>No</v>
      </c>
      <c r="U2488" s="4" t="str">
        <f>IF(Table1[[#This Row],[Ticket Status]]="Closed","Yes","No")</f>
        <v>No</v>
      </c>
      <c r="V2488" s="4" t="str">
        <f>IF(Table1[[#This Row],[Ticket Status]]="Pending Customer Response","Yes","No")</f>
        <v>No</v>
      </c>
      <c r="W2488" s="5">
        <f ca="1">COUNTIFS(Table1[Agent_name],Table1[[#This Row],[Agent_name]],Table1[Month],Table1[[#This Row],[Month]])/160</f>
        <v>0.20624999999999999</v>
      </c>
    </row>
    <row r="2489" spans="1:23" x14ac:dyDescent="0.25">
      <c r="A2489">
        <v>2488</v>
      </c>
      <c r="B2489" t="s">
        <v>8189</v>
      </c>
      <c r="C2489" t="s">
        <v>8190</v>
      </c>
      <c r="D2489">
        <v>20</v>
      </c>
      <c r="E2489" t="s">
        <v>29</v>
      </c>
      <c r="F2489" t="s">
        <v>30</v>
      </c>
      <c r="G2489" s="1">
        <v>44045</v>
      </c>
      <c r="H2489" t="s">
        <v>66</v>
      </c>
      <c r="I2489" t="s">
        <v>37</v>
      </c>
      <c r="J2489" s="3" t="s">
        <v>4173</v>
      </c>
      <c r="K2489" t="s">
        <v>39</v>
      </c>
      <c r="L2489" t="s">
        <v>8191</v>
      </c>
      <c r="M2489" t="s">
        <v>41</v>
      </c>
      <c r="N2489" t="s">
        <v>26</v>
      </c>
      <c r="O2489" s="2">
        <v>45078.727175925924</v>
      </c>
      <c r="P2489" s="2">
        <v>45078.104259259257</v>
      </c>
      <c r="Q2489">
        <v>4</v>
      </c>
      <c r="R2489" t="str">
        <f t="shared" ca="1" si="38"/>
        <v>Sara</v>
      </c>
      <c r="S2489" t="str">
        <f>IFERROR(TEXT(DATEVALUE(LEFT(Table1[[#This Row],[Date of Purchase]],10)), "MMMM"), TEXT(Table1[[#This Row],[Date of Purchase]], "MMMM"))</f>
        <v>August</v>
      </c>
      <c r="T2489" t="str">
        <f>IF(OR(
  AND(Table1[[#This Row],[Ticket Priority]]="Critical", Table1[[#This Row],[Ticket Status]]&lt;&gt;"Closed"),
  AND(Table1[[#This Row],[Ticket Priority]]="High", Table1[[#This Row],[Ticket Status]]="Open")
), "Yes", "No")</f>
        <v>No</v>
      </c>
      <c r="U2489" s="4" t="str">
        <f>IF(Table1[[#This Row],[Ticket Status]]="Closed","Yes","No")</f>
        <v>Yes</v>
      </c>
      <c r="V2489" s="4" t="str">
        <f>IF(Table1[[#This Row],[Ticket Status]]="Pending Customer Response","Yes","No")</f>
        <v>No</v>
      </c>
      <c r="W2489" s="5">
        <f ca="1">COUNTIFS(Table1[Agent_name],Table1[[#This Row],[Agent_name]],Table1[Month],Table1[[#This Row],[Month]])/160</f>
        <v>0.8</v>
      </c>
    </row>
    <row r="2490" spans="1:23" x14ac:dyDescent="0.25">
      <c r="A2490">
        <v>2489</v>
      </c>
      <c r="B2490" t="s">
        <v>8192</v>
      </c>
      <c r="C2490" t="s">
        <v>8193</v>
      </c>
      <c r="D2490">
        <v>30</v>
      </c>
      <c r="E2490" t="s">
        <v>29</v>
      </c>
      <c r="F2490" t="s">
        <v>173</v>
      </c>
      <c r="G2490" s="1">
        <v>44181</v>
      </c>
      <c r="H2490" t="s">
        <v>59</v>
      </c>
      <c r="I2490" t="s">
        <v>72</v>
      </c>
      <c r="J2490" s="3" t="s">
        <v>8194</v>
      </c>
      <c r="K2490" t="s">
        <v>39</v>
      </c>
      <c r="L2490" t="s">
        <v>8195</v>
      </c>
      <c r="M2490" t="s">
        <v>25</v>
      </c>
      <c r="N2490" t="s">
        <v>55</v>
      </c>
      <c r="O2490" s="2">
        <v>45078.584143518521</v>
      </c>
      <c r="P2490" s="2">
        <v>45078.054282407407</v>
      </c>
      <c r="Q2490">
        <v>1</v>
      </c>
      <c r="R2490" t="str">
        <f t="shared" ca="1" si="38"/>
        <v>Sara</v>
      </c>
      <c r="S2490" t="str">
        <f>IFERROR(TEXT(DATEVALUE(LEFT(Table1[[#This Row],[Date of Purchase]],10)), "MMMM"), TEXT(Table1[[#This Row],[Date of Purchase]], "MMMM"))</f>
        <v>December</v>
      </c>
      <c r="T2490" t="str">
        <f>IF(OR(
  AND(Table1[[#This Row],[Ticket Priority]]="Critical", Table1[[#This Row],[Ticket Status]]&lt;&gt;"Closed"),
  AND(Table1[[#This Row],[Ticket Priority]]="High", Table1[[#This Row],[Ticket Status]]="Open")
), "Yes", "No")</f>
        <v>No</v>
      </c>
      <c r="U2490" s="4" t="str">
        <f>IF(Table1[[#This Row],[Ticket Status]]="Closed","Yes","No")</f>
        <v>Yes</v>
      </c>
      <c r="V2490" s="4" t="str">
        <f>IF(Table1[[#This Row],[Ticket Status]]="Pending Customer Response","Yes","No")</f>
        <v>No</v>
      </c>
      <c r="W2490" s="5">
        <f ca="1">COUNTIFS(Table1[Agent_name],Table1[[#This Row],[Agent_name]],Table1[Month],Table1[[#This Row],[Month]])/160</f>
        <v>0.55625000000000002</v>
      </c>
    </row>
    <row r="2491" spans="1:23" x14ac:dyDescent="0.25">
      <c r="A2491">
        <v>2490</v>
      </c>
      <c r="B2491" t="s">
        <v>8196</v>
      </c>
      <c r="C2491" t="s">
        <v>8197</v>
      </c>
      <c r="D2491">
        <v>58</v>
      </c>
      <c r="E2491" t="s">
        <v>58</v>
      </c>
      <c r="F2491" t="s">
        <v>125</v>
      </c>
      <c r="G2491" s="1">
        <v>43836</v>
      </c>
      <c r="H2491" t="s">
        <v>59</v>
      </c>
      <c r="I2491" t="s">
        <v>31</v>
      </c>
      <c r="J2491" s="3" t="s">
        <v>8198</v>
      </c>
      <c r="K2491" t="s">
        <v>24</v>
      </c>
      <c r="M2491" t="s">
        <v>25</v>
      </c>
      <c r="N2491" t="s">
        <v>26</v>
      </c>
      <c r="O2491" s="2">
        <v>45078.57304398148</v>
      </c>
      <c r="R2491" t="str">
        <f t="shared" ca="1" si="38"/>
        <v>Rahul</v>
      </c>
      <c r="S2491" t="str">
        <f>IFERROR(TEXT(DATEVALUE(LEFT(Table1[[#This Row],[Date of Purchase]],10)), "MMMM"), TEXT(Table1[[#This Row],[Date of Purchase]], "MMMM"))</f>
        <v>January</v>
      </c>
      <c r="T2491" t="str">
        <f>IF(OR(
  AND(Table1[[#This Row],[Ticket Priority]]="Critical", Table1[[#This Row],[Ticket Status]]&lt;&gt;"Closed"),
  AND(Table1[[#This Row],[Ticket Priority]]="High", Table1[[#This Row],[Ticket Status]]="Open")
), "Yes", "No")</f>
        <v>Yes</v>
      </c>
      <c r="U2491" s="4" t="str">
        <f>IF(Table1[[#This Row],[Ticket Status]]="Closed","Yes","No")</f>
        <v>No</v>
      </c>
      <c r="V2491" s="4" t="str">
        <f>IF(Table1[[#This Row],[Ticket Status]]="Pending Customer Response","Yes","No")</f>
        <v>Yes</v>
      </c>
      <c r="W2491" s="5">
        <f ca="1">COUNTIFS(Table1[Agent_name],Table1[[#This Row],[Agent_name]],Table1[Month],Table1[[#This Row],[Month]])/160</f>
        <v>0.22500000000000001</v>
      </c>
    </row>
    <row r="2492" spans="1:23" x14ac:dyDescent="0.25">
      <c r="A2492">
        <v>2491</v>
      </c>
      <c r="B2492" t="s">
        <v>8199</v>
      </c>
      <c r="C2492" t="s">
        <v>8200</v>
      </c>
      <c r="D2492">
        <v>19</v>
      </c>
      <c r="E2492" t="s">
        <v>58</v>
      </c>
      <c r="F2492" t="s">
        <v>397</v>
      </c>
      <c r="G2492" s="1">
        <v>44133</v>
      </c>
      <c r="H2492" t="s">
        <v>66</v>
      </c>
      <c r="I2492" t="s">
        <v>67</v>
      </c>
      <c r="J2492" s="3" t="s">
        <v>8201</v>
      </c>
      <c r="K2492" t="s">
        <v>24</v>
      </c>
      <c r="M2492" t="s">
        <v>89</v>
      </c>
      <c r="N2492" t="s">
        <v>26</v>
      </c>
      <c r="O2492" s="2">
        <v>45078.164027777777</v>
      </c>
      <c r="R2492" t="str">
        <f t="shared" ca="1" si="38"/>
        <v>Divya</v>
      </c>
      <c r="S2492" t="str">
        <f>IFERROR(TEXT(DATEVALUE(LEFT(Table1[[#This Row],[Date of Purchase]],10)), "MMMM"), TEXT(Table1[[#This Row],[Date of Purchase]], "MMMM"))</f>
        <v>October</v>
      </c>
      <c r="T2492" t="str">
        <f>IF(OR(
  AND(Table1[[#This Row],[Ticket Priority]]="Critical", Table1[[#This Row],[Ticket Status]]&lt;&gt;"Closed"),
  AND(Table1[[#This Row],[Ticket Priority]]="High", Table1[[#This Row],[Ticket Status]]="Open")
), "Yes", "No")</f>
        <v>No</v>
      </c>
      <c r="U2492" s="4" t="str">
        <f>IF(Table1[[#This Row],[Ticket Status]]="Closed","Yes","No")</f>
        <v>No</v>
      </c>
      <c r="V2492" s="4" t="str">
        <f>IF(Table1[[#This Row],[Ticket Status]]="Pending Customer Response","Yes","No")</f>
        <v>Yes</v>
      </c>
      <c r="W2492" s="5">
        <f ca="1">COUNTIFS(Table1[Agent_name],Table1[[#This Row],[Agent_name]],Table1[Month],Table1[[#This Row],[Month]])/160</f>
        <v>0.25</v>
      </c>
    </row>
    <row r="2493" spans="1:23" x14ac:dyDescent="0.25">
      <c r="A2493">
        <v>2492</v>
      </c>
      <c r="B2493" t="s">
        <v>8202</v>
      </c>
      <c r="C2493" t="s">
        <v>8203</v>
      </c>
      <c r="D2493">
        <v>39</v>
      </c>
      <c r="E2493" t="s">
        <v>29</v>
      </c>
      <c r="F2493" t="s">
        <v>149</v>
      </c>
      <c r="G2493" s="1">
        <v>44027</v>
      </c>
      <c r="H2493" t="s">
        <v>21</v>
      </c>
      <c r="I2493" t="s">
        <v>72</v>
      </c>
      <c r="J2493" s="3" t="s">
        <v>8204</v>
      </c>
      <c r="K2493" t="s">
        <v>39</v>
      </c>
      <c r="L2493" t="s">
        <v>8205</v>
      </c>
      <c r="M2493" t="s">
        <v>143</v>
      </c>
      <c r="N2493" t="s">
        <v>55</v>
      </c>
      <c r="O2493" s="2">
        <v>45078.747384259259</v>
      </c>
      <c r="P2493" s="2">
        <v>45078.243217592593</v>
      </c>
      <c r="Q2493">
        <v>1</v>
      </c>
      <c r="R2493" t="str">
        <f t="shared" ca="1" si="38"/>
        <v>Aisha</v>
      </c>
      <c r="S2493" t="str">
        <f>IFERROR(TEXT(DATEVALUE(LEFT(Table1[[#This Row],[Date of Purchase]],10)), "MMMM"), TEXT(Table1[[#This Row],[Date of Purchase]], "MMMM"))</f>
        <v>July</v>
      </c>
      <c r="T2493" t="str">
        <f>IF(OR(
  AND(Table1[[#This Row],[Ticket Priority]]="Critical", Table1[[#This Row],[Ticket Status]]&lt;&gt;"Closed"),
  AND(Table1[[#This Row],[Ticket Priority]]="High", Table1[[#This Row],[Ticket Status]]="Open")
), "Yes", "No")</f>
        <v>No</v>
      </c>
      <c r="U2493" s="4" t="str">
        <f>IF(Table1[[#This Row],[Ticket Status]]="Closed","Yes","No")</f>
        <v>Yes</v>
      </c>
      <c r="V2493" s="4" t="str">
        <f>IF(Table1[[#This Row],[Ticket Status]]="Pending Customer Response","Yes","No")</f>
        <v>No</v>
      </c>
      <c r="W2493" s="5">
        <f ca="1">COUNTIFS(Table1[Agent_name],Table1[[#This Row],[Agent_name]],Table1[Month],Table1[[#This Row],[Month]])/160</f>
        <v>0.875</v>
      </c>
    </row>
    <row r="2494" spans="1:23" x14ac:dyDescent="0.25">
      <c r="A2494">
        <v>2493</v>
      </c>
      <c r="B2494" t="s">
        <v>8206</v>
      </c>
      <c r="C2494" t="s">
        <v>8207</v>
      </c>
      <c r="D2494">
        <v>35</v>
      </c>
      <c r="E2494" t="s">
        <v>29</v>
      </c>
      <c r="F2494" t="s">
        <v>44</v>
      </c>
      <c r="G2494" s="1">
        <v>44009</v>
      </c>
      <c r="H2494" t="s">
        <v>45</v>
      </c>
      <c r="I2494" t="s">
        <v>177</v>
      </c>
      <c r="J2494" s="3" t="s">
        <v>8208</v>
      </c>
      <c r="K2494" t="s">
        <v>39</v>
      </c>
      <c r="L2494" t="s">
        <v>8209</v>
      </c>
      <c r="M2494" t="s">
        <v>25</v>
      </c>
      <c r="N2494" t="s">
        <v>55</v>
      </c>
      <c r="O2494" s="2">
        <v>45078.05574074074</v>
      </c>
      <c r="P2494" s="2">
        <v>45078.708518518521</v>
      </c>
      <c r="Q2494">
        <v>2</v>
      </c>
      <c r="R2494" t="str">
        <f t="shared" ca="1" si="38"/>
        <v>Sara</v>
      </c>
      <c r="S2494" t="str">
        <f>IFERROR(TEXT(DATEVALUE(LEFT(Table1[[#This Row],[Date of Purchase]],10)), "MMMM"), TEXT(Table1[[#This Row],[Date of Purchase]], "MMMM"))</f>
        <v>June</v>
      </c>
      <c r="T2494" t="str">
        <f>IF(OR(
  AND(Table1[[#This Row],[Ticket Priority]]="Critical", Table1[[#This Row],[Ticket Status]]&lt;&gt;"Closed"),
  AND(Table1[[#This Row],[Ticket Priority]]="High", Table1[[#This Row],[Ticket Status]]="Open")
), "Yes", "No")</f>
        <v>No</v>
      </c>
      <c r="U2494" s="4" t="str">
        <f>IF(Table1[[#This Row],[Ticket Status]]="Closed","Yes","No")</f>
        <v>Yes</v>
      </c>
      <c r="V2494" s="4" t="str">
        <f>IF(Table1[[#This Row],[Ticket Status]]="Pending Customer Response","Yes","No")</f>
        <v>No</v>
      </c>
      <c r="W2494" s="5">
        <f ca="1">COUNTIFS(Table1[Agent_name],Table1[[#This Row],[Agent_name]],Table1[Month],Table1[[#This Row],[Month]])/160</f>
        <v>0.65</v>
      </c>
    </row>
    <row r="2495" spans="1:23" x14ac:dyDescent="0.25">
      <c r="A2495">
        <v>2494</v>
      </c>
      <c r="B2495" t="s">
        <v>8210</v>
      </c>
      <c r="C2495" t="s">
        <v>8211</v>
      </c>
      <c r="D2495">
        <v>53</v>
      </c>
      <c r="E2495" t="s">
        <v>19</v>
      </c>
      <c r="F2495" t="s">
        <v>92</v>
      </c>
      <c r="G2495" s="1">
        <v>44244</v>
      </c>
      <c r="H2495" t="s">
        <v>21</v>
      </c>
      <c r="I2495" t="s">
        <v>46</v>
      </c>
      <c r="J2495" s="3" t="s">
        <v>8212</v>
      </c>
      <c r="K2495" t="s">
        <v>62</v>
      </c>
      <c r="M2495" t="s">
        <v>143</v>
      </c>
      <c r="N2495" t="s">
        <v>55</v>
      </c>
      <c r="R2495" t="str">
        <f t="shared" ca="1" si="38"/>
        <v>Divya</v>
      </c>
      <c r="S2495" t="str">
        <f>IFERROR(TEXT(DATEVALUE(LEFT(Table1[[#This Row],[Date of Purchase]],10)), "MMMM"), TEXT(Table1[[#This Row],[Date of Purchase]], "MMMM"))</f>
        <v>February</v>
      </c>
      <c r="T2495" t="str">
        <f>IF(OR(
  AND(Table1[[#This Row],[Ticket Priority]]="Critical", Table1[[#This Row],[Ticket Status]]&lt;&gt;"Closed"),
  AND(Table1[[#This Row],[Ticket Priority]]="High", Table1[[#This Row],[Ticket Status]]="Open")
), "Yes", "No")</f>
        <v>No</v>
      </c>
      <c r="U2495" s="4" t="str">
        <f>IF(Table1[[#This Row],[Ticket Status]]="Closed","Yes","No")</f>
        <v>No</v>
      </c>
      <c r="V2495" s="4" t="str">
        <f>IF(Table1[[#This Row],[Ticket Status]]="Pending Customer Response","Yes","No")</f>
        <v>No</v>
      </c>
      <c r="W2495" s="5">
        <f ca="1">COUNTIFS(Table1[Agent_name],Table1[[#This Row],[Agent_name]],Table1[Month],Table1[[#This Row],[Month]])/160</f>
        <v>0.25624999999999998</v>
      </c>
    </row>
    <row r="2496" spans="1:23" x14ac:dyDescent="0.25">
      <c r="A2496">
        <v>2495</v>
      </c>
      <c r="B2496" t="s">
        <v>8213</v>
      </c>
      <c r="C2496" t="s">
        <v>8214</v>
      </c>
      <c r="D2496">
        <v>49</v>
      </c>
      <c r="E2496" t="s">
        <v>58</v>
      </c>
      <c r="F2496" t="s">
        <v>485</v>
      </c>
      <c r="G2496" s="1">
        <v>44341</v>
      </c>
      <c r="H2496" t="s">
        <v>59</v>
      </c>
      <c r="I2496" t="s">
        <v>141</v>
      </c>
      <c r="J2496" s="3" t="s">
        <v>8215</v>
      </c>
      <c r="K2496" t="s">
        <v>24</v>
      </c>
      <c r="M2496" t="s">
        <v>25</v>
      </c>
      <c r="N2496" t="s">
        <v>83</v>
      </c>
      <c r="O2496" s="2">
        <v>45078.846747685187</v>
      </c>
      <c r="R2496" t="str">
        <f t="shared" ca="1" si="38"/>
        <v>Meera</v>
      </c>
      <c r="S2496" t="str">
        <f>IFERROR(TEXT(DATEVALUE(LEFT(Table1[[#This Row],[Date of Purchase]],10)), "MMMM"), TEXT(Table1[[#This Row],[Date of Purchase]], "MMMM"))</f>
        <v>May</v>
      </c>
      <c r="T2496" t="str">
        <f>IF(OR(
  AND(Table1[[#This Row],[Ticket Priority]]="Critical", Table1[[#This Row],[Ticket Status]]&lt;&gt;"Closed"),
  AND(Table1[[#This Row],[Ticket Priority]]="High", Table1[[#This Row],[Ticket Status]]="Open")
), "Yes", "No")</f>
        <v>Yes</v>
      </c>
      <c r="U2496" s="4" t="str">
        <f>IF(Table1[[#This Row],[Ticket Status]]="Closed","Yes","No")</f>
        <v>No</v>
      </c>
      <c r="V2496" s="4" t="str">
        <f>IF(Table1[[#This Row],[Ticket Status]]="Pending Customer Response","Yes","No")</f>
        <v>Yes</v>
      </c>
      <c r="W2496" s="5">
        <f ca="1">COUNTIFS(Table1[Agent_name],Table1[[#This Row],[Agent_name]],Table1[Month],Table1[[#This Row],[Month]])/160</f>
        <v>0.26874999999999999</v>
      </c>
    </row>
    <row r="2497" spans="1:23" x14ac:dyDescent="0.25">
      <c r="A2497">
        <v>2496</v>
      </c>
      <c r="B2497" t="s">
        <v>554</v>
      </c>
      <c r="C2497" t="s">
        <v>8216</v>
      </c>
      <c r="D2497">
        <v>55</v>
      </c>
      <c r="E2497" t="s">
        <v>58</v>
      </c>
      <c r="F2497" t="s">
        <v>20</v>
      </c>
      <c r="G2497" s="1">
        <v>44170</v>
      </c>
      <c r="H2497" t="s">
        <v>67</v>
      </c>
      <c r="I2497" t="s">
        <v>52</v>
      </c>
      <c r="J2497" s="3" t="s">
        <v>8217</v>
      </c>
      <c r="K2497" t="s">
        <v>24</v>
      </c>
      <c r="M2497" t="s">
        <v>41</v>
      </c>
      <c r="N2497" t="s">
        <v>26</v>
      </c>
      <c r="O2497" s="2">
        <v>45077.947465277779</v>
      </c>
      <c r="Q2497">
        <v>5</v>
      </c>
      <c r="R2497" t="str">
        <f t="shared" ca="1" si="38"/>
        <v>Mohit</v>
      </c>
      <c r="S2497" t="str">
        <f>IFERROR(TEXT(DATEVALUE(LEFT(Table1[[#This Row],[Date of Purchase]],10)), "MMMM"), TEXT(Table1[[#This Row],[Date of Purchase]], "MMMM"))</f>
        <v>December</v>
      </c>
      <c r="T2497" t="str">
        <f>IF(OR(
  AND(Table1[[#This Row],[Ticket Priority]]="Critical", Table1[[#This Row],[Ticket Status]]&lt;&gt;"Closed"),
  AND(Table1[[#This Row],[Ticket Priority]]="High", Table1[[#This Row],[Ticket Status]]="Open")
), "Yes", "No")</f>
        <v>No</v>
      </c>
      <c r="U2497" s="4" t="str">
        <f>IF(Table1[[#This Row],[Ticket Status]]="Closed","Yes","No")</f>
        <v>No</v>
      </c>
      <c r="V2497" s="4" t="str">
        <f>IF(Table1[[#This Row],[Ticket Status]]="Pending Customer Response","Yes","No")</f>
        <v>Yes</v>
      </c>
      <c r="W2497" s="5">
        <f ca="1">COUNTIFS(Table1[Agent_name],Table1[[#This Row],[Agent_name]],Table1[Month],Table1[[#This Row],[Month]])/160</f>
        <v>0.44374999999999998</v>
      </c>
    </row>
    <row r="2498" spans="1:23" x14ac:dyDescent="0.25">
      <c r="A2498">
        <v>2497</v>
      </c>
      <c r="B2498" t="s">
        <v>8218</v>
      </c>
      <c r="C2498" t="s">
        <v>8219</v>
      </c>
      <c r="D2498">
        <v>47</v>
      </c>
      <c r="E2498" t="s">
        <v>58</v>
      </c>
      <c r="F2498" t="s">
        <v>86</v>
      </c>
      <c r="G2498" s="1">
        <v>44304</v>
      </c>
      <c r="H2498" t="s">
        <v>21</v>
      </c>
      <c r="I2498" t="s">
        <v>93</v>
      </c>
      <c r="J2498" s="3" t="s">
        <v>8220</v>
      </c>
      <c r="K2498" t="s">
        <v>24</v>
      </c>
      <c r="M2498" t="s">
        <v>143</v>
      </c>
      <c r="N2498" t="s">
        <v>26</v>
      </c>
      <c r="O2498" s="2">
        <v>45078.507210648146</v>
      </c>
      <c r="R2498" t="str">
        <f t="shared" ref="R2498:R2561" ca="1" si="39">CHOOSE(
RANDBETWEEN(1,20),
"Aisha","Aisha","Aisha","Aisha",
"Ravi","Ravi","Ravi",
"Sara","Sara","Sara",
"Mohit","Mohit",
"Priya","Priya",
"Arjun",
"Neha","Rahul","Divya","Karan","Meera","Sanjay"
)</f>
        <v>Arjun</v>
      </c>
      <c r="S2498" t="str">
        <f>IFERROR(TEXT(DATEVALUE(LEFT(Table1[[#This Row],[Date of Purchase]],10)), "MMMM"), TEXT(Table1[[#This Row],[Date of Purchase]], "MMMM"))</f>
        <v>April</v>
      </c>
      <c r="T2498" t="str">
        <f>IF(OR(
  AND(Table1[[#This Row],[Ticket Priority]]="Critical", Table1[[#This Row],[Ticket Status]]&lt;&gt;"Closed"),
  AND(Table1[[#This Row],[Ticket Priority]]="High", Table1[[#This Row],[Ticket Status]]="Open")
), "Yes", "No")</f>
        <v>No</v>
      </c>
      <c r="U2498" s="4" t="str">
        <f>IF(Table1[[#This Row],[Ticket Status]]="Closed","Yes","No")</f>
        <v>No</v>
      </c>
      <c r="V2498" s="4" t="str">
        <f>IF(Table1[[#This Row],[Ticket Status]]="Pending Customer Response","Yes","No")</f>
        <v>Yes</v>
      </c>
      <c r="W2498" s="5">
        <f ca="1">COUNTIFS(Table1[Agent_name],Table1[[#This Row],[Agent_name]],Table1[Month],Table1[[#This Row],[Month]])/160</f>
        <v>0.18124999999999999</v>
      </c>
    </row>
    <row r="2499" spans="1:23" x14ac:dyDescent="0.25">
      <c r="A2499">
        <v>2498</v>
      </c>
      <c r="B2499" t="s">
        <v>8221</v>
      </c>
      <c r="C2499" t="s">
        <v>8222</v>
      </c>
      <c r="D2499">
        <v>59</v>
      </c>
      <c r="E2499" t="s">
        <v>19</v>
      </c>
      <c r="F2499" t="s">
        <v>36</v>
      </c>
      <c r="G2499" s="1">
        <v>44034</v>
      </c>
      <c r="H2499" t="s">
        <v>59</v>
      </c>
      <c r="I2499" t="s">
        <v>99</v>
      </c>
      <c r="J2499" s="3" t="s">
        <v>8223</v>
      </c>
      <c r="K2499" t="s">
        <v>24</v>
      </c>
      <c r="M2499" t="s">
        <v>41</v>
      </c>
      <c r="N2499" t="s">
        <v>33</v>
      </c>
      <c r="O2499" s="2">
        <v>45078.186388888891</v>
      </c>
      <c r="R2499" t="str">
        <f t="shared" ca="1" si="39"/>
        <v>Ravi</v>
      </c>
      <c r="S2499" t="str">
        <f>IFERROR(TEXT(DATEVALUE(LEFT(Table1[[#This Row],[Date of Purchase]],10)), "MMMM"), TEXT(Table1[[#This Row],[Date of Purchase]], "MMMM"))</f>
        <v>July</v>
      </c>
      <c r="T2499" t="str">
        <f>IF(OR(
  AND(Table1[[#This Row],[Ticket Priority]]="Critical", Table1[[#This Row],[Ticket Status]]&lt;&gt;"Closed"),
  AND(Table1[[#This Row],[Ticket Priority]]="High", Table1[[#This Row],[Ticket Status]]="Open")
), "Yes", "No")</f>
        <v>No</v>
      </c>
      <c r="U2499" s="4" t="str">
        <f>IF(Table1[[#This Row],[Ticket Status]]="Closed","Yes","No")</f>
        <v>No</v>
      </c>
      <c r="V2499" s="4" t="str">
        <f>IF(Table1[[#This Row],[Ticket Status]]="Pending Customer Response","Yes","No")</f>
        <v>Yes</v>
      </c>
      <c r="W2499" s="5">
        <f ca="1">COUNTIFS(Table1[Agent_name],Table1[[#This Row],[Agent_name]],Table1[Month],Table1[[#This Row],[Month]])/160</f>
        <v>0.66249999999999998</v>
      </c>
    </row>
    <row r="2500" spans="1:23" x14ac:dyDescent="0.25">
      <c r="A2500">
        <v>2499</v>
      </c>
      <c r="B2500" t="s">
        <v>8224</v>
      </c>
      <c r="C2500" t="s">
        <v>8225</v>
      </c>
      <c r="D2500">
        <v>63</v>
      </c>
      <c r="E2500" t="s">
        <v>19</v>
      </c>
      <c r="F2500" t="s">
        <v>286</v>
      </c>
      <c r="G2500" s="1">
        <v>44129</v>
      </c>
      <c r="H2500" t="s">
        <v>45</v>
      </c>
      <c r="I2500" t="s">
        <v>150</v>
      </c>
      <c r="J2500" s="3" t="s">
        <v>8226</v>
      </c>
      <c r="K2500" t="s">
        <v>24</v>
      </c>
      <c r="M2500" t="s">
        <v>143</v>
      </c>
      <c r="N2500" t="s">
        <v>26</v>
      </c>
      <c r="O2500" s="2">
        <v>45078.577384259261</v>
      </c>
      <c r="Q2500">
        <v>5</v>
      </c>
      <c r="R2500" t="str">
        <f t="shared" ca="1" si="39"/>
        <v>Neha</v>
      </c>
      <c r="S2500" t="str">
        <f>IFERROR(TEXT(DATEVALUE(LEFT(Table1[[#This Row],[Date of Purchase]],10)), "MMMM"), TEXT(Table1[[#This Row],[Date of Purchase]], "MMMM"))</f>
        <v>October</v>
      </c>
      <c r="T2500" t="str">
        <f>IF(OR(
  AND(Table1[[#This Row],[Ticket Priority]]="Critical", Table1[[#This Row],[Ticket Status]]&lt;&gt;"Closed"),
  AND(Table1[[#This Row],[Ticket Priority]]="High", Table1[[#This Row],[Ticket Status]]="Open")
), "Yes", "No")</f>
        <v>No</v>
      </c>
      <c r="U2500" s="4" t="str">
        <f>IF(Table1[[#This Row],[Ticket Status]]="Closed","Yes","No")</f>
        <v>No</v>
      </c>
      <c r="V2500" s="4" t="str">
        <f>IF(Table1[[#This Row],[Ticket Status]]="Pending Customer Response","Yes","No")</f>
        <v>Yes</v>
      </c>
      <c r="W2500" s="5">
        <f ca="1">COUNTIFS(Table1[Agent_name],Table1[[#This Row],[Agent_name]],Table1[Month],Table1[[#This Row],[Month]])/160</f>
        <v>0.24374999999999999</v>
      </c>
    </row>
    <row r="2501" spans="1:23" x14ac:dyDescent="0.25">
      <c r="A2501">
        <v>2500</v>
      </c>
      <c r="B2501" t="s">
        <v>8227</v>
      </c>
      <c r="C2501" t="s">
        <v>8228</v>
      </c>
      <c r="D2501">
        <v>29</v>
      </c>
      <c r="E2501" t="s">
        <v>58</v>
      </c>
      <c r="F2501" t="s">
        <v>92</v>
      </c>
      <c r="G2501" s="1">
        <v>44416</v>
      </c>
      <c r="H2501" t="s">
        <v>59</v>
      </c>
      <c r="I2501" t="s">
        <v>22</v>
      </c>
      <c r="J2501" s="3" t="s">
        <v>8229</v>
      </c>
      <c r="K2501" t="s">
        <v>62</v>
      </c>
      <c r="M2501" t="s">
        <v>89</v>
      </c>
      <c r="N2501" t="s">
        <v>33</v>
      </c>
      <c r="Q2501">
        <v>5</v>
      </c>
      <c r="R2501" t="str">
        <f t="shared" ca="1" si="39"/>
        <v>Sara</v>
      </c>
      <c r="S2501" t="str">
        <f>IFERROR(TEXT(DATEVALUE(LEFT(Table1[[#This Row],[Date of Purchase]],10)), "MMMM"), TEXT(Table1[[#This Row],[Date of Purchase]], "MMMM"))</f>
        <v>August</v>
      </c>
      <c r="T2501" t="str">
        <f>IF(OR(
  AND(Table1[[#This Row],[Ticket Priority]]="Critical", Table1[[#This Row],[Ticket Status]]&lt;&gt;"Closed"),
  AND(Table1[[#This Row],[Ticket Priority]]="High", Table1[[#This Row],[Ticket Status]]="Open")
), "Yes", "No")</f>
        <v>Yes</v>
      </c>
      <c r="U2501" s="4" t="str">
        <f>IF(Table1[[#This Row],[Ticket Status]]="Closed","Yes","No")</f>
        <v>No</v>
      </c>
      <c r="V2501" s="4" t="str">
        <f>IF(Table1[[#This Row],[Ticket Status]]="Pending Customer Response","Yes","No")</f>
        <v>No</v>
      </c>
      <c r="W2501" s="5">
        <f ca="1">COUNTIFS(Table1[Agent_name],Table1[[#This Row],[Agent_name]],Table1[Month],Table1[[#This Row],[Month]])/160</f>
        <v>0.8</v>
      </c>
    </row>
    <row r="2502" spans="1:23" x14ac:dyDescent="0.25">
      <c r="A2502">
        <v>2501</v>
      </c>
      <c r="B2502" t="s">
        <v>8230</v>
      </c>
      <c r="C2502" t="s">
        <v>8231</v>
      </c>
      <c r="D2502">
        <v>43</v>
      </c>
      <c r="E2502" t="s">
        <v>19</v>
      </c>
      <c r="F2502" t="s">
        <v>485</v>
      </c>
      <c r="G2502" s="1">
        <v>44196</v>
      </c>
      <c r="H2502" t="s">
        <v>45</v>
      </c>
      <c r="I2502" t="s">
        <v>141</v>
      </c>
      <c r="J2502" s="3" t="s">
        <v>8232</v>
      </c>
      <c r="K2502" t="s">
        <v>62</v>
      </c>
      <c r="M2502" t="s">
        <v>41</v>
      </c>
      <c r="N2502" t="s">
        <v>33</v>
      </c>
      <c r="R2502" t="str">
        <f t="shared" ca="1" si="39"/>
        <v>Aisha</v>
      </c>
      <c r="S2502" t="str">
        <f>IFERROR(TEXT(DATEVALUE(LEFT(Table1[[#This Row],[Date of Purchase]],10)), "MMMM"), TEXT(Table1[[#This Row],[Date of Purchase]], "MMMM"))</f>
        <v>December</v>
      </c>
      <c r="T2502" t="str">
        <f>IF(OR(
  AND(Table1[[#This Row],[Ticket Priority]]="Critical", Table1[[#This Row],[Ticket Status]]&lt;&gt;"Closed"),
  AND(Table1[[#This Row],[Ticket Priority]]="High", Table1[[#This Row],[Ticket Status]]="Open")
), "Yes", "No")</f>
        <v>No</v>
      </c>
      <c r="U2502" s="4" t="str">
        <f>IF(Table1[[#This Row],[Ticket Status]]="Closed","Yes","No")</f>
        <v>No</v>
      </c>
      <c r="V2502" s="4" t="str">
        <f>IF(Table1[[#This Row],[Ticket Status]]="Pending Customer Response","Yes","No")</f>
        <v>No</v>
      </c>
      <c r="W2502" s="5">
        <f ca="1">COUNTIFS(Table1[Agent_name],Table1[[#This Row],[Agent_name]],Table1[Month],Table1[[#This Row],[Month]])/160</f>
        <v>0.91249999999999998</v>
      </c>
    </row>
    <row r="2503" spans="1:23" x14ac:dyDescent="0.25">
      <c r="A2503">
        <v>2502</v>
      </c>
      <c r="B2503" t="s">
        <v>8233</v>
      </c>
      <c r="C2503" t="s">
        <v>8234</v>
      </c>
      <c r="D2503">
        <v>54</v>
      </c>
      <c r="E2503" t="s">
        <v>29</v>
      </c>
      <c r="F2503" t="s">
        <v>699</v>
      </c>
      <c r="G2503" s="1">
        <v>43973</v>
      </c>
      <c r="H2503" t="s">
        <v>66</v>
      </c>
      <c r="I2503" t="s">
        <v>59</v>
      </c>
      <c r="J2503" s="3" t="s">
        <v>8235</v>
      </c>
      <c r="K2503" t="s">
        <v>24</v>
      </c>
      <c r="M2503" t="s">
        <v>41</v>
      </c>
      <c r="N2503" t="s">
        <v>55</v>
      </c>
      <c r="O2503" s="2">
        <v>45078.429502314815</v>
      </c>
      <c r="R2503" t="str">
        <f t="shared" ca="1" si="39"/>
        <v>Sara</v>
      </c>
      <c r="S2503" t="str">
        <f>IFERROR(TEXT(DATEVALUE(LEFT(Table1[[#This Row],[Date of Purchase]],10)), "MMMM"), TEXT(Table1[[#This Row],[Date of Purchase]], "MMMM"))</f>
        <v>May</v>
      </c>
      <c r="T2503" t="str">
        <f>IF(OR(
  AND(Table1[[#This Row],[Ticket Priority]]="Critical", Table1[[#This Row],[Ticket Status]]&lt;&gt;"Closed"),
  AND(Table1[[#This Row],[Ticket Priority]]="High", Table1[[#This Row],[Ticket Status]]="Open")
), "Yes", "No")</f>
        <v>No</v>
      </c>
      <c r="U2503" s="4" t="str">
        <f>IF(Table1[[#This Row],[Ticket Status]]="Closed","Yes","No")</f>
        <v>No</v>
      </c>
      <c r="V2503" s="4" t="str">
        <f>IF(Table1[[#This Row],[Ticket Status]]="Pending Customer Response","Yes","No")</f>
        <v>Yes</v>
      </c>
      <c r="W2503" s="5">
        <f ca="1">COUNTIFS(Table1[Agent_name],Table1[[#This Row],[Agent_name]],Table1[Month],Table1[[#This Row],[Month]])/160</f>
        <v>0.64375000000000004</v>
      </c>
    </row>
    <row r="2504" spans="1:23" x14ac:dyDescent="0.25">
      <c r="A2504">
        <v>2503</v>
      </c>
      <c r="B2504" t="s">
        <v>8236</v>
      </c>
      <c r="C2504" t="s">
        <v>8237</v>
      </c>
      <c r="D2504">
        <v>66</v>
      </c>
      <c r="E2504" t="s">
        <v>58</v>
      </c>
      <c r="F2504" t="s">
        <v>699</v>
      </c>
      <c r="G2504" s="1">
        <v>43914</v>
      </c>
      <c r="H2504" t="s">
        <v>67</v>
      </c>
      <c r="I2504" t="s">
        <v>77</v>
      </c>
      <c r="J2504" s="3" t="s">
        <v>8238</v>
      </c>
      <c r="K2504" t="s">
        <v>62</v>
      </c>
      <c r="M2504" t="s">
        <v>41</v>
      </c>
      <c r="N2504" t="s">
        <v>55</v>
      </c>
      <c r="R2504" t="str">
        <f t="shared" ca="1" si="39"/>
        <v>Aisha</v>
      </c>
      <c r="S2504" t="str">
        <f>IFERROR(TEXT(DATEVALUE(LEFT(Table1[[#This Row],[Date of Purchase]],10)), "MMMM"), TEXT(Table1[[#This Row],[Date of Purchase]], "MMMM"))</f>
        <v>March</v>
      </c>
      <c r="T2504" t="str">
        <f>IF(OR(
  AND(Table1[[#This Row],[Ticket Priority]]="Critical", Table1[[#This Row],[Ticket Status]]&lt;&gt;"Closed"),
  AND(Table1[[#This Row],[Ticket Priority]]="High", Table1[[#This Row],[Ticket Status]]="Open")
), "Yes", "No")</f>
        <v>No</v>
      </c>
      <c r="U2504" s="4" t="str">
        <f>IF(Table1[[#This Row],[Ticket Status]]="Closed","Yes","No")</f>
        <v>No</v>
      </c>
      <c r="V2504" s="4" t="str">
        <f>IF(Table1[[#This Row],[Ticket Status]]="Pending Customer Response","Yes","No")</f>
        <v>No</v>
      </c>
      <c r="W2504" s="5">
        <f ca="1">COUNTIFS(Table1[Agent_name],Table1[[#This Row],[Agent_name]],Table1[Month],Table1[[#This Row],[Month]])/160</f>
        <v>1.0062500000000001</v>
      </c>
    </row>
    <row r="2505" spans="1:23" x14ac:dyDescent="0.25">
      <c r="A2505">
        <v>2504</v>
      </c>
      <c r="B2505" t="s">
        <v>8239</v>
      </c>
      <c r="C2505" t="s">
        <v>8240</v>
      </c>
      <c r="D2505">
        <v>51</v>
      </c>
      <c r="E2505" t="s">
        <v>19</v>
      </c>
      <c r="F2505" t="s">
        <v>655</v>
      </c>
      <c r="G2505" s="1">
        <v>44333</v>
      </c>
      <c r="H2505" t="s">
        <v>21</v>
      </c>
      <c r="I2505" t="s">
        <v>150</v>
      </c>
      <c r="J2505" s="3" t="s">
        <v>8241</v>
      </c>
      <c r="K2505" t="s">
        <v>24</v>
      </c>
      <c r="M2505" t="s">
        <v>41</v>
      </c>
      <c r="N2505" t="s">
        <v>55</v>
      </c>
      <c r="O2505" s="2">
        <v>45078.181631944448</v>
      </c>
      <c r="Q2505">
        <v>5</v>
      </c>
      <c r="R2505" t="str">
        <f t="shared" ca="1" si="39"/>
        <v>Aisha</v>
      </c>
      <c r="S2505" t="str">
        <f>IFERROR(TEXT(DATEVALUE(LEFT(Table1[[#This Row],[Date of Purchase]],10)), "MMMM"), TEXT(Table1[[#This Row],[Date of Purchase]], "MMMM"))</f>
        <v>May</v>
      </c>
      <c r="T2505" t="str">
        <f>IF(OR(
  AND(Table1[[#This Row],[Ticket Priority]]="Critical", Table1[[#This Row],[Ticket Status]]&lt;&gt;"Closed"),
  AND(Table1[[#This Row],[Ticket Priority]]="High", Table1[[#This Row],[Ticket Status]]="Open")
), "Yes", "No")</f>
        <v>No</v>
      </c>
      <c r="U2505" s="4" t="str">
        <f>IF(Table1[[#This Row],[Ticket Status]]="Closed","Yes","No")</f>
        <v>No</v>
      </c>
      <c r="V2505" s="4" t="str">
        <f>IF(Table1[[#This Row],[Ticket Status]]="Pending Customer Response","Yes","No")</f>
        <v>Yes</v>
      </c>
      <c r="W2505" s="5">
        <f ca="1">COUNTIFS(Table1[Agent_name],Table1[[#This Row],[Agent_name]],Table1[Month],Table1[[#This Row],[Month]])/160</f>
        <v>0.93125000000000002</v>
      </c>
    </row>
    <row r="2506" spans="1:23" x14ac:dyDescent="0.25">
      <c r="A2506">
        <v>2505</v>
      </c>
      <c r="B2506" t="s">
        <v>8242</v>
      </c>
      <c r="C2506" t="s">
        <v>8243</v>
      </c>
      <c r="D2506">
        <v>59</v>
      </c>
      <c r="E2506" t="s">
        <v>19</v>
      </c>
      <c r="F2506" t="s">
        <v>242</v>
      </c>
      <c r="G2506" s="1">
        <v>44409</v>
      </c>
      <c r="H2506" t="s">
        <v>59</v>
      </c>
      <c r="I2506" t="s">
        <v>99</v>
      </c>
      <c r="J2506" s="3" t="s">
        <v>8244</v>
      </c>
      <c r="K2506" t="s">
        <v>62</v>
      </c>
      <c r="M2506" t="s">
        <v>41</v>
      </c>
      <c r="N2506" t="s">
        <v>83</v>
      </c>
      <c r="Q2506">
        <v>5</v>
      </c>
      <c r="R2506" t="str">
        <f t="shared" ca="1" si="39"/>
        <v>Arjun</v>
      </c>
      <c r="S2506" t="str">
        <f>IFERROR(TEXT(DATEVALUE(LEFT(Table1[[#This Row],[Date of Purchase]],10)), "MMMM"), TEXT(Table1[[#This Row],[Date of Purchase]], "MMMM"))</f>
        <v>August</v>
      </c>
      <c r="T2506" t="str">
        <f>IF(OR(
  AND(Table1[[#This Row],[Ticket Priority]]="Critical", Table1[[#This Row],[Ticket Status]]&lt;&gt;"Closed"),
  AND(Table1[[#This Row],[Ticket Priority]]="High", Table1[[#This Row],[Ticket Status]]="Open")
), "Yes", "No")</f>
        <v>No</v>
      </c>
      <c r="U2506" s="4" t="str">
        <f>IF(Table1[[#This Row],[Ticket Status]]="Closed","Yes","No")</f>
        <v>No</v>
      </c>
      <c r="V2506" s="4" t="str">
        <f>IF(Table1[[#This Row],[Ticket Status]]="Pending Customer Response","Yes","No")</f>
        <v>No</v>
      </c>
      <c r="W2506" s="5">
        <f ca="1">COUNTIFS(Table1[Agent_name],Table1[[#This Row],[Agent_name]],Table1[Month],Table1[[#This Row],[Month]])/160</f>
        <v>0.20624999999999999</v>
      </c>
    </row>
    <row r="2507" spans="1:23" x14ac:dyDescent="0.25">
      <c r="A2507">
        <v>2506</v>
      </c>
      <c r="B2507" t="s">
        <v>8245</v>
      </c>
      <c r="C2507" t="s">
        <v>8246</v>
      </c>
      <c r="D2507">
        <v>65</v>
      </c>
      <c r="E2507" t="s">
        <v>19</v>
      </c>
      <c r="F2507" t="s">
        <v>107</v>
      </c>
      <c r="G2507" s="1">
        <v>44204</v>
      </c>
      <c r="H2507" t="s">
        <v>45</v>
      </c>
      <c r="I2507" t="s">
        <v>113</v>
      </c>
      <c r="J2507" s="3" t="s">
        <v>8247</v>
      </c>
      <c r="K2507" t="s">
        <v>24</v>
      </c>
      <c r="M2507" t="s">
        <v>89</v>
      </c>
      <c r="N2507" t="s">
        <v>26</v>
      </c>
      <c r="O2507" s="2">
        <v>45078.88652777778</v>
      </c>
      <c r="Q2507">
        <v>5</v>
      </c>
      <c r="R2507" t="str">
        <f t="shared" ca="1" si="39"/>
        <v>Priya</v>
      </c>
      <c r="S2507" t="str">
        <f>IFERROR(TEXT(DATEVALUE(LEFT(Table1[[#This Row],[Date of Purchase]],10)), "MMMM"), TEXT(Table1[[#This Row],[Date of Purchase]], "MMMM"))</f>
        <v>January</v>
      </c>
      <c r="T2507" t="str">
        <f>IF(OR(
  AND(Table1[[#This Row],[Ticket Priority]]="Critical", Table1[[#This Row],[Ticket Status]]&lt;&gt;"Closed"),
  AND(Table1[[#This Row],[Ticket Priority]]="High", Table1[[#This Row],[Ticket Status]]="Open")
), "Yes", "No")</f>
        <v>No</v>
      </c>
      <c r="U2507" s="4" t="str">
        <f>IF(Table1[[#This Row],[Ticket Status]]="Closed","Yes","No")</f>
        <v>No</v>
      </c>
      <c r="V2507" s="4" t="str">
        <f>IF(Table1[[#This Row],[Ticket Status]]="Pending Customer Response","Yes","No")</f>
        <v>Yes</v>
      </c>
      <c r="W2507" s="5">
        <f ca="1">COUNTIFS(Table1[Agent_name],Table1[[#This Row],[Agent_name]],Table1[Month],Table1[[#This Row],[Month]])/160</f>
        <v>0.51875000000000004</v>
      </c>
    </row>
    <row r="2508" spans="1:23" x14ac:dyDescent="0.25">
      <c r="A2508">
        <v>2507</v>
      </c>
      <c r="B2508" t="s">
        <v>8248</v>
      </c>
      <c r="C2508" t="s">
        <v>4353</v>
      </c>
      <c r="D2508">
        <v>24</v>
      </c>
      <c r="E2508" t="s">
        <v>58</v>
      </c>
      <c r="F2508" t="s">
        <v>281</v>
      </c>
      <c r="G2508" s="1">
        <v>44497</v>
      </c>
      <c r="H2508" t="s">
        <v>67</v>
      </c>
      <c r="I2508" t="s">
        <v>37</v>
      </c>
      <c r="J2508" s="3" t="s">
        <v>8249</v>
      </c>
      <c r="K2508" t="s">
        <v>39</v>
      </c>
      <c r="L2508" t="s">
        <v>8250</v>
      </c>
      <c r="M2508" t="s">
        <v>89</v>
      </c>
      <c r="N2508" t="s">
        <v>33</v>
      </c>
      <c r="O2508" s="2">
        <v>45078.078912037039</v>
      </c>
      <c r="P2508" s="2">
        <v>45078.849745370368</v>
      </c>
      <c r="Q2508">
        <v>3</v>
      </c>
      <c r="R2508" t="str">
        <f t="shared" ca="1" si="39"/>
        <v>Aisha</v>
      </c>
      <c r="S2508" t="str">
        <f>IFERROR(TEXT(DATEVALUE(LEFT(Table1[[#This Row],[Date of Purchase]],10)), "MMMM"), TEXT(Table1[[#This Row],[Date of Purchase]], "MMMM"))</f>
        <v>October</v>
      </c>
      <c r="T2508" t="str">
        <f>IF(OR(
  AND(Table1[[#This Row],[Ticket Priority]]="Critical", Table1[[#This Row],[Ticket Status]]&lt;&gt;"Closed"),
  AND(Table1[[#This Row],[Ticket Priority]]="High", Table1[[#This Row],[Ticket Status]]="Open")
), "Yes", "No")</f>
        <v>No</v>
      </c>
      <c r="U2508" s="4" t="str">
        <f>IF(Table1[[#This Row],[Ticket Status]]="Closed","Yes","No")</f>
        <v>Yes</v>
      </c>
      <c r="V2508" s="4" t="str">
        <f>IF(Table1[[#This Row],[Ticket Status]]="Pending Customer Response","Yes","No")</f>
        <v>No</v>
      </c>
      <c r="W2508" s="5">
        <f ca="1">COUNTIFS(Table1[Agent_name],Table1[[#This Row],[Agent_name]],Table1[Month],Table1[[#This Row],[Month]])/160</f>
        <v>0.85624999999999996</v>
      </c>
    </row>
    <row r="2509" spans="1:23" x14ac:dyDescent="0.25">
      <c r="A2509">
        <v>2508</v>
      </c>
      <c r="B2509" t="s">
        <v>8251</v>
      </c>
      <c r="C2509" t="s">
        <v>8252</v>
      </c>
      <c r="D2509">
        <v>44</v>
      </c>
      <c r="E2509" t="s">
        <v>58</v>
      </c>
      <c r="F2509" t="s">
        <v>149</v>
      </c>
      <c r="G2509" s="1">
        <v>43991</v>
      </c>
      <c r="H2509" t="s">
        <v>66</v>
      </c>
      <c r="I2509" t="s">
        <v>37</v>
      </c>
      <c r="J2509" s="3" t="s">
        <v>8253</v>
      </c>
      <c r="K2509" t="s">
        <v>62</v>
      </c>
      <c r="M2509" t="s">
        <v>89</v>
      </c>
      <c r="N2509" t="s">
        <v>26</v>
      </c>
      <c r="R2509" t="str">
        <f t="shared" ca="1" si="39"/>
        <v>Divya</v>
      </c>
      <c r="S2509" t="str">
        <f>IFERROR(TEXT(DATEVALUE(LEFT(Table1[[#This Row],[Date of Purchase]],10)), "MMMM"), TEXT(Table1[[#This Row],[Date of Purchase]], "MMMM"))</f>
        <v>June</v>
      </c>
      <c r="T2509" t="str">
        <f>IF(OR(
  AND(Table1[[#This Row],[Ticket Priority]]="Critical", Table1[[#This Row],[Ticket Status]]&lt;&gt;"Closed"),
  AND(Table1[[#This Row],[Ticket Priority]]="High", Table1[[#This Row],[Ticket Status]]="Open")
), "Yes", "No")</f>
        <v>Yes</v>
      </c>
      <c r="U2509" s="4" t="str">
        <f>IF(Table1[[#This Row],[Ticket Status]]="Closed","Yes","No")</f>
        <v>No</v>
      </c>
      <c r="V2509" s="4" t="str">
        <f>IF(Table1[[#This Row],[Ticket Status]]="Pending Customer Response","Yes","No")</f>
        <v>No</v>
      </c>
      <c r="W2509" s="5">
        <f ca="1">COUNTIFS(Table1[Agent_name],Table1[[#This Row],[Agent_name]],Table1[Month],Table1[[#This Row],[Month]])/160</f>
        <v>0.22500000000000001</v>
      </c>
    </row>
    <row r="2510" spans="1:23" x14ac:dyDescent="0.25">
      <c r="A2510">
        <v>2509</v>
      </c>
      <c r="B2510" t="s">
        <v>8254</v>
      </c>
      <c r="C2510" t="s">
        <v>8255</v>
      </c>
      <c r="D2510">
        <v>50</v>
      </c>
      <c r="E2510" t="s">
        <v>58</v>
      </c>
      <c r="F2510" t="s">
        <v>317</v>
      </c>
      <c r="G2510" s="1">
        <v>44332</v>
      </c>
      <c r="H2510" t="s">
        <v>21</v>
      </c>
      <c r="I2510" t="s">
        <v>72</v>
      </c>
      <c r="J2510" s="3" t="s">
        <v>8256</v>
      </c>
      <c r="K2510" t="s">
        <v>62</v>
      </c>
      <c r="M2510" t="s">
        <v>25</v>
      </c>
      <c r="N2510" t="s">
        <v>55</v>
      </c>
      <c r="R2510" t="str">
        <f t="shared" ca="1" si="39"/>
        <v>Divya</v>
      </c>
      <c r="S2510" t="str">
        <f>IFERROR(TEXT(DATEVALUE(LEFT(Table1[[#This Row],[Date of Purchase]],10)), "MMMM"), TEXT(Table1[[#This Row],[Date of Purchase]], "MMMM"))</f>
        <v>May</v>
      </c>
      <c r="T2510" t="str">
        <f>IF(OR(
  AND(Table1[[#This Row],[Ticket Priority]]="Critical", Table1[[#This Row],[Ticket Status]]&lt;&gt;"Closed"),
  AND(Table1[[#This Row],[Ticket Priority]]="High", Table1[[#This Row],[Ticket Status]]="Open")
), "Yes", "No")</f>
        <v>Yes</v>
      </c>
      <c r="U2510" s="4" t="str">
        <f>IF(Table1[[#This Row],[Ticket Status]]="Closed","Yes","No")</f>
        <v>No</v>
      </c>
      <c r="V2510" s="4" t="str">
        <f>IF(Table1[[#This Row],[Ticket Status]]="Pending Customer Response","Yes","No")</f>
        <v>No</v>
      </c>
      <c r="W2510" s="5">
        <f ca="1">COUNTIFS(Table1[Agent_name],Table1[[#This Row],[Agent_name]],Table1[Month],Table1[[#This Row],[Month]])/160</f>
        <v>0.23125000000000001</v>
      </c>
    </row>
    <row r="2511" spans="1:23" x14ac:dyDescent="0.25">
      <c r="A2511">
        <v>2510</v>
      </c>
      <c r="B2511" t="s">
        <v>8257</v>
      </c>
      <c r="C2511" t="s">
        <v>8258</v>
      </c>
      <c r="D2511">
        <v>52</v>
      </c>
      <c r="E2511" t="s">
        <v>58</v>
      </c>
      <c r="F2511" t="s">
        <v>157</v>
      </c>
      <c r="G2511" s="1">
        <v>44544</v>
      </c>
      <c r="H2511" t="s">
        <v>21</v>
      </c>
      <c r="I2511" t="s">
        <v>46</v>
      </c>
      <c r="J2511" s="3" t="s">
        <v>8259</v>
      </c>
      <c r="K2511" t="s">
        <v>62</v>
      </c>
      <c r="M2511" t="s">
        <v>25</v>
      </c>
      <c r="N2511" t="s">
        <v>55</v>
      </c>
      <c r="R2511" t="str">
        <f t="shared" ca="1" si="39"/>
        <v>Ravi</v>
      </c>
      <c r="S2511" t="str">
        <f>IFERROR(TEXT(DATEVALUE(LEFT(Table1[[#This Row],[Date of Purchase]],10)), "MMMM"), TEXT(Table1[[#This Row],[Date of Purchase]], "MMMM"))</f>
        <v>December</v>
      </c>
      <c r="T2511" t="str">
        <f>IF(OR(
  AND(Table1[[#This Row],[Ticket Priority]]="Critical", Table1[[#This Row],[Ticket Status]]&lt;&gt;"Closed"),
  AND(Table1[[#This Row],[Ticket Priority]]="High", Table1[[#This Row],[Ticket Status]]="Open")
), "Yes", "No")</f>
        <v>Yes</v>
      </c>
      <c r="U2511" s="4" t="str">
        <f>IF(Table1[[#This Row],[Ticket Status]]="Closed","Yes","No")</f>
        <v>No</v>
      </c>
      <c r="V2511" s="4" t="str">
        <f>IF(Table1[[#This Row],[Ticket Status]]="Pending Customer Response","Yes","No")</f>
        <v>No</v>
      </c>
      <c r="W2511" s="5">
        <f ca="1">COUNTIFS(Table1[Agent_name],Table1[[#This Row],[Agent_name]],Table1[Month],Table1[[#This Row],[Month]])/160</f>
        <v>0.66249999999999998</v>
      </c>
    </row>
    <row r="2512" spans="1:23" x14ac:dyDescent="0.25">
      <c r="A2512">
        <v>2511</v>
      </c>
      <c r="B2512" t="s">
        <v>8260</v>
      </c>
      <c r="C2512" t="s">
        <v>8261</v>
      </c>
      <c r="D2512">
        <v>38</v>
      </c>
      <c r="E2512" t="s">
        <v>58</v>
      </c>
      <c r="F2512" t="s">
        <v>76</v>
      </c>
      <c r="G2512" s="1">
        <v>43860</v>
      </c>
      <c r="H2512" t="s">
        <v>59</v>
      </c>
      <c r="I2512" t="s">
        <v>141</v>
      </c>
      <c r="J2512" s="3" t="s">
        <v>445</v>
      </c>
      <c r="K2512" t="s">
        <v>62</v>
      </c>
      <c r="M2512" t="s">
        <v>143</v>
      </c>
      <c r="N2512" t="s">
        <v>83</v>
      </c>
      <c r="R2512" t="str">
        <f t="shared" ca="1" si="39"/>
        <v>Meera</v>
      </c>
      <c r="S2512" t="str">
        <f>IFERROR(TEXT(DATEVALUE(LEFT(Table1[[#This Row],[Date of Purchase]],10)), "MMMM"), TEXT(Table1[[#This Row],[Date of Purchase]], "MMMM"))</f>
        <v>January</v>
      </c>
      <c r="T2512" t="str">
        <f>IF(OR(
  AND(Table1[[#This Row],[Ticket Priority]]="Critical", Table1[[#This Row],[Ticket Status]]&lt;&gt;"Closed"),
  AND(Table1[[#This Row],[Ticket Priority]]="High", Table1[[#This Row],[Ticket Status]]="Open")
), "Yes", "No")</f>
        <v>No</v>
      </c>
      <c r="U2512" s="4" t="str">
        <f>IF(Table1[[#This Row],[Ticket Status]]="Closed","Yes","No")</f>
        <v>No</v>
      </c>
      <c r="V2512" s="4" t="str">
        <f>IF(Table1[[#This Row],[Ticket Status]]="Pending Customer Response","Yes","No")</f>
        <v>No</v>
      </c>
      <c r="W2512" s="5">
        <f ca="1">COUNTIFS(Table1[Agent_name],Table1[[#This Row],[Agent_name]],Table1[Month],Table1[[#This Row],[Month]])/160</f>
        <v>0.21875</v>
      </c>
    </row>
    <row r="2513" spans="1:23" x14ac:dyDescent="0.25">
      <c r="A2513">
        <v>2512</v>
      </c>
      <c r="B2513" t="s">
        <v>8262</v>
      </c>
      <c r="C2513" t="s">
        <v>8263</v>
      </c>
      <c r="D2513">
        <v>68</v>
      </c>
      <c r="E2513" t="s">
        <v>19</v>
      </c>
      <c r="F2513" t="s">
        <v>86</v>
      </c>
      <c r="G2513" s="1">
        <v>44542</v>
      </c>
      <c r="H2513" t="s">
        <v>67</v>
      </c>
      <c r="I2513" t="s">
        <v>46</v>
      </c>
      <c r="J2513" s="3" t="s">
        <v>8264</v>
      </c>
      <c r="K2513" t="s">
        <v>24</v>
      </c>
      <c r="M2513" t="s">
        <v>41</v>
      </c>
      <c r="N2513" t="s">
        <v>55</v>
      </c>
      <c r="O2513" s="2">
        <v>45078.203969907408</v>
      </c>
      <c r="R2513" t="str">
        <f t="shared" ca="1" si="39"/>
        <v>Aisha</v>
      </c>
      <c r="S2513" t="str">
        <f>IFERROR(TEXT(DATEVALUE(LEFT(Table1[[#This Row],[Date of Purchase]],10)), "MMMM"), TEXT(Table1[[#This Row],[Date of Purchase]], "MMMM"))</f>
        <v>December</v>
      </c>
      <c r="T2513" t="str">
        <f>IF(OR(
  AND(Table1[[#This Row],[Ticket Priority]]="Critical", Table1[[#This Row],[Ticket Status]]&lt;&gt;"Closed"),
  AND(Table1[[#This Row],[Ticket Priority]]="High", Table1[[#This Row],[Ticket Status]]="Open")
), "Yes", "No")</f>
        <v>No</v>
      </c>
      <c r="U2513" s="4" t="str">
        <f>IF(Table1[[#This Row],[Ticket Status]]="Closed","Yes","No")</f>
        <v>No</v>
      </c>
      <c r="V2513" s="4" t="str">
        <f>IF(Table1[[#This Row],[Ticket Status]]="Pending Customer Response","Yes","No")</f>
        <v>Yes</v>
      </c>
      <c r="W2513" s="5">
        <f ca="1">COUNTIFS(Table1[Agent_name],Table1[[#This Row],[Agent_name]],Table1[Month],Table1[[#This Row],[Month]])/160</f>
        <v>0.91249999999999998</v>
      </c>
    </row>
    <row r="2514" spans="1:23" x14ac:dyDescent="0.25">
      <c r="A2514">
        <v>2513</v>
      </c>
      <c r="B2514" t="s">
        <v>7356</v>
      </c>
      <c r="C2514" t="s">
        <v>8265</v>
      </c>
      <c r="D2514">
        <v>22</v>
      </c>
      <c r="E2514" t="s">
        <v>19</v>
      </c>
      <c r="F2514" t="s">
        <v>125</v>
      </c>
      <c r="G2514" s="1">
        <v>43869</v>
      </c>
      <c r="H2514" t="s">
        <v>59</v>
      </c>
      <c r="I2514" t="s">
        <v>67</v>
      </c>
      <c r="J2514" s="3" t="s">
        <v>8266</v>
      </c>
      <c r="K2514" t="s">
        <v>62</v>
      </c>
      <c r="M2514" t="s">
        <v>25</v>
      </c>
      <c r="N2514" t="s">
        <v>26</v>
      </c>
      <c r="R2514" t="str">
        <f t="shared" ca="1" si="39"/>
        <v>Aisha</v>
      </c>
      <c r="S2514" t="str">
        <f>IFERROR(TEXT(DATEVALUE(LEFT(Table1[[#This Row],[Date of Purchase]],10)), "MMMM"), TEXT(Table1[[#This Row],[Date of Purchase]], "MMMM"))</f>
        <v>February</v>
      </c>
      <c r="T2514" t="str">
        <f>IF(OR(
  AND(Table1[[#This Row],[Ticket Priority]]="Critical", Table1[[#This Row],[Ticket Status]]&lt;&gt;"Closed"),
  AND(Table1[[#This Row],[Ticket Priority]]="High", Table1[[#This Row],[Ticket Status]]="Open")
), "Yes", "No")</f>
        <v>Yes</v>
      </c>
      <c r="U2514" s="4" t="str">
        <f>IF(Table1[[#This Row],[Ticket Status]]="Closed","Yes","No")</f>
        <v>No</v>
      </c>
      <c r="V2514" s="4" t="str">
        <f>IF(Table1[[#This Row],[Ticket Status]]="Pending Customer Response","Yes","No")</f>
        <v>No</v>
      </c>
      <c r="W2514" s="5">
        <f ca="1">COUNTIFS(Table1[Agent_name],Table1[[#This Row],[Agent_name]],Table1[Month],Table1[[#This Row],[Month]])/160</f>
        <v>0.85624999999999996</v>
      </c>
    </row>
    <row r="2515" spans="1:23" x14ac:dyDescent="0.25">
      <c r="A2515">
        <v>2514</v>
      </c>
      <c r="B2515" t="s">
        <v>8267</v>
      </c>
      <c r="C2515" t="s">
        <v>8268</v>
      </c>
      <c r="D2515">
        <v>47</v>
      </c>
      <c r="E2515" t="s">
        <v>29</v>
      </c>
      <c r="F2515" t="s">
        <v>92</v>
      </c>
      <c r="G2515" s="1">
        <v>43960</v>
      </c>
      <c r="H2515" t="s">
        <v>66</v>
      </c>
      <c r="I2515" t="s">
        <v>113</v>
      </c>
      <c r="J2515" s="3" t="s">
        <v>8269</v>
      </c>
      <c r="K2515" t="s">
        <v>24</v>
      </c>
      <c r="M2515" t="s">
        <v>143</v>
      </c>
      <c r="N2515" t="s">
        <v>83</v>
      </c>
      <c r="O2515" s="2">
        <v>45078.926921296297</v>
      </c>
      <c r="R2515" t="str">
        <f t="shared" ca="1" si="39"/>
        <v>Mohit</v>
      </c>
      <c r="S2515" t="str">
        <f>IFERROR(TEXT(DATEVALUE(LEFT(Table1[[#This Row],[Date of Purchase]],10)), "MMMM"), TEXT(Table1[[#This Row],[Date of Purchase]], "MMMM"))</f>
        <v>May</v>
      </c>
      <c r="T2515" t="str">
        <f>IF(OR(
  AND(Table1[[#This Row],[Ticket Priority]]="Critical", Table1[[#This Row],[Ticket Status]]&lt;&gt;"Closed"),
  AND(Table1[[#This Row],[Ticket Priority]]="High", Table1[[#This Row],[Ticket Status]]="Open")
), "Yes", "No")</f>
        <v>No</v>
      </c>
      <c r="U2515" s="4" t="str">
        <f>IF(Table1[[#This Row],[Ticket Status]]="Closed","Yes","No")</f>
        <v>No</v>
      </c>
      <c r="V2515" s="4" t="str">
        <f>IF(Table1[[#This Row],[Ticket Status]]="Pending Customer Response","Yes","No")</f>
        <v>Yes</v>
      </c>
      <c r="W2515" s="5">
        <f ca="1">COUNTIFS(Table1[Agent_name],Table1[[#This Row],[Agent_name]],Table1[Month],Table1[[#This Row],[Month]])/160</f>
        <v>0.45624999999999999</v>
      </c>
    </row>
    <row r="2516" spans="1:23" x14ac:dyDescent="0.25">
      <c r="A2516">
        <v>2515</v>
      </c>
      <c r="B2516" t="s">
        <v>8270</v>
      </c>
      <c r="C2516" t="s">
        <v>8271</v>
      </c>
      <c r="D2516">
        <v>40</v>
      </c>
      <c r="E2516" t="s">
        <v>29</v>
      </c>
      <c r="F2516" t="s">
        <v>421</v>
      </c>
      <c r="G2516" s="1">
        <v>43876</v>
      </c>
      <c r="H2516" t="s">
        <v>21</v>
      </c>
      <c r="I2516" t="s">
        <v>60</v>
      </c>
      <c r="J2516" s="3" t="s">
        <v>8272</v>
      </c>
      <c r="K2516" t="s">
        <v>24</v>
      </c>
      <c r="M2516" t="s">
        <v>89</v>
      </c>
      <c r="N2516" t="s">
        <v>33</v>
      </c>
      <c r="O2516" s="2">
        <v>45078.660266203704</v>
      </c>
      <c r="R2516" t="str">
        <f t="shared" ca="1" si="39"/>
        <v>Mohit</v>
      </c>
      <c r="S2516" t="str">
        <f>IFERROR(TEXT(DATEVALUE(LEFT(Table1[[#This Row],[Date of Purchase]],10)), "MMMM"), TEXT(Table1[[#This Row],[Date of Purchase]], "MMMM"))</f>
        <v>February</v>
      </c>
      <c r="T2516" t="str">
        <f>IF(OR(
  AND(Table1[[#This Row],[Ticket Priority]]="Critical", Table1[[#This Row],[Ticket Status]]&lt;&gt;"Closed"),
  AND(Table1[[#This Row],[Ticket Priority]]="High", Table1[[#This Row],[Ticket Status]]="Open")
), "Yes", "No")</f>
        <v>No</v>
      </c>
      <c r="U2516" s="4" t="str">
        <f>IF(Table1[[#This Row],[Ticket Status]]="Closed","Yes","No")</f>
        <v>No</v>
      </c>
      <c r="V2516" s="4" t="str">
        <f>IF(Table1[[#This Row],[Ticket Status]]="Pending Customer Response","Yes","No")</f>
        <v>Yes</v>
      </c>
      <c r="W2516" s="5">
        <f ca="1">COUNTIFS(Table1[Agent_name],Table1[[#This Row],[Agent_name]],Table1[Month],Table1[[#This Row],[Month]])/160</f>
        <v>0.52500000000000002</v>
      </c>
    </row>
    <row r="2517" spans="1:23" x14ac:dyDescent="0.25">
      <c r="A2517">
        <v>2516</v>
      </c>
      <c r="B2517" t="s">
        <v>8273</v>
      </c>
      <c r="C2517" t="s">
        <v>8274</v>
      </c>
      <c r="D2517">
        <v>32</v>
      </c>
      <c r="E2517" t="s">
        <v>19</v>
      </c>
      <c r="F2517" t="s">
        <v>699</v>
      </c>
      <c r="G2517" s="1">
        <v>43929</v>
      </c>
      <c r="H2517" t="s">
        <v>59</v>
      </c>
      <c r="I2517" t="s">
        <v>46</v>
      </c>
      <c r="J2517" s="3" t="s">
        <v>8275</v>
      </c>
      <c r="K2517" t="s">
        <v>24</v>
      </c>
      <c r="M2517" t="s">
        <v>41</v>
      </c>
      <c r="N2517" t="s">
        <v>26</v>
      </c>
      <c r="O2517" s="2">
        <v>45078.415150462963</v>
      </c>
      <c r="R2517" t="str">
        <f t="shared" ca="1" si="39"/>
        <v>Sara</v>
      </c>
      <c r="S2517" t="str">
        <f>IFERROR(TEXT(DATEVALUE(LEFT(Table1[[#This Row],[Date of Purchase]],10)), "MMMM"), TEXT(Table1[[#This Row],[Date of Purchase]], "MMMM"))</f>
        <v>April</v>
      </c>
      <c r="T2517" t="str">
        <f>IF(OR(
  AND(Table1[[#This Row],[Ticket Priority]]="Critical", Table1[[#This Row],[Ticket Status]]&lt;&gt;"Closed"),
  AND(Table1[[#This Row],[Ticket Priority]]="High", Table1[[#This Row],[Ticket Status]]="Open")
), "Yes", "No")</f>
        <v>No</v>
      </c>
      <c r="U2517" s="4" t="str">
        <f>IF(Table1[[#This Row],[Ticket Status]]="Closed","Yes","No")</f>
        <v>No</v>
      </c>
      <c r="V2517" s="4" t="str">
        <f>IF(Table1[[#This Row],[Ticket Status]]="Pending Customer Response","Yes","No")</f>
        <v>Yes</v>
      </c>
      <c r="W2517" s="5">
        <f ca="1">COUNTIFS(Table1[Agent_name],Table1[[#This Row],[Agent_name]],Table1[Month],Table1[[#This Row],[Month]])/160</f>
        <v>0.75624999999999998</v>
      </c>
    </row>
    <row r="2518" spans="1:23" x14ac:dyDescent="0.25">
      <c r="A2518">
        <v>2517</v>
      </c>
      <c r="B2518" t="s">
        <v>8276</v>
      </c>
      <c r="C2518" t="s">
        <v>8277</v>
      </c>
      <c r="D2518">
        <v>42</v>
      </c>
      <c r="E2518" t="s">
        <v>29</v>
      </c>
      <c r="F2518" t="s">
        <v>149</v>
      </c>
      <c r="G2518" s="1">
        <v>44540</v>
      </c>
      <c r="H2518" t="s">
        <v>21</v>
      </c>
      <c r="I2518" t="s">
        <v>99</v>
      </c>
      <c r="J2518" s="3" t="s">
        <v>8278</v>
      </c>
      <c r="K2518" t="s">
        <v>39</v>
      </c>
      <c r="L2518" t="s">
        <v>8279</v>
      </c>
      <c r="M2518" t="s">
        <v>41</v>
      </c>
      <c r="N2518" t="s">
        <v>83</v>
      </c>
      <c r="O2518" s="2">
        <v>45078.703356481485</v>
      </c>
      <c r="P2518" s="2">
        <v>45078.660995370374</v>
      </c>
      <c r="Q2518">
        <v>1</v>
      </c>
      <c r="R2518" t="str">
        <f t="shared" ca="1" si="39"/>
        <v>Arjun</v>
      </c>
      <c r="S2518" t="str">
        <f>IFERROR(TEXT(DATEVALUE(LEFT(Table1[[#This Row],[Date of Purchase]],10)), "MMMM"), TEXT(Table1[[#This Row],[Date of Purchase]], "MMMM"))</f>
        <v>December</v>
      </c>
      <c r="T2518" t="str">
        <f>IF(OR(
  AND(Table1[[#This Row],[Ticket Priority]]="Critical", Table1[[#This Row],[Ticket Status]]&lt;&gt;"Closed"),
  AND(Table1[[#This Row],[Ticket Priority]]="High", Table1[[#This Row],[Ticket Status]]="Open")
), "Yes", "No")</f>
        <v>No</v>
      </c>
      <c r="U2518" s="4" t="str">
        <f>IF(Table1[[#This Row],[Ticket Status]]="Closed","Yes","No")</f>
        <v>Yes</v>
      </c>
      <c r="V2518" s="4" t="str">
        <f>IF(Table1[[#This Row],[Ticket Status]]="Pending Customer Response","Yes","No")</f>
        <v>No</v>
      </c>
      <c r="W2518" s="5">
        <f ca="1">COUNTIFS(Table1[Agent_name],Table1[[#This Row],[Agent_name]],Table1[Month],Table1[[#This Row],[Month]])/160</f>
        <v>0.19375000000000001</v>
      </c>
    </row>
    <row r="2519" spans="1:23" x14ac:dyDescent="0.25">
      <c r="A2519">
        <v>2518</v>
      </c>
      <c r="B2519" t="s">
        <v>8280</v>
      </c>
      <c r="C2519" t="s">
        <v>8281</v>
      </c>
      <c r="D2519">
        <v>36</v>
      </c>
      <c r="E2519" t="s">
        <v>58</v>
      </c>
      <c r="F2519" t="s">
        <v>103</v>
      </c>
      <c r="G2519" s="1">
        <v>44443</v>
      </c>
      <c r="H2519" t="s">
        <v>59</v>
      </c>
      <c r="I2519" t="s">
        <v>22</v>
      </c>
      <c r="J2519" s="3" t="s">
        <v>8282</v>
      </c>
      <c r="K2519" t="s">
        <v>39</v>
      </c>
      <c r="L2519" t="s">
        <v>8283</v>
      </c>
      <c r="M2519" t="s">
        <v>143</v>
      </c>
      <c r="N2519" t="s">
        <v>26</v>
      </c>
      <c r="O2519" s="2">
        <v>45078.558923611112</v>
      </c>
      <c r="P2519" s="2">
        <v>45078.215173611112</v>
      </c>
      <c r="Q2519">
        <v>3</v>
      </c>
      <c r="R2519" t="str">
        <f t="shared" ca="1" si="39"/>
        <v>Sara</v>
      </c>
      <c r="S2519" t="str">
        <f>IFERROR(TEXT(DATEVALUE(LEFT(Table1[[#This Row],[Date of Purchase]],10)), "MMMM"), TEXT(Table1[[#This Row],[Date of Purchase]], "MMMM"))</f>
        <v>September</v>
      </c>
      <c r="T2519" t="str">
        <f>IF(OR(
  AND(Table1[[#This Row],[Ticket Priority]]="Critical", Table1[[#This Row],[Ticket Status]]&lt;&gt;"Closed"),
  AND(Table1[[#This Row],[Ticket Priority]]="High", Table1[[#This Row],[Ticket Status]]="Open")
), "Yes", "No")</f>
        <v>No</v>
      </c>
      <c r="U2519" s="4" t="str">
        <f>IF(Table1[[#This Row],[Ticket Status]]="Closed","Yes","No")</f>
        <v>Yes</v>
      </c>
      <c r="V2519" s="4" t="str">
        <f>IF(Table1[[#This Row],[Ticket Status]]="Pending Customer Response","Yes","No")</f>
        <v>No</v>
      </c>
      <c r="W2519" s="5">
        <f ca="1">COUNTIFS(Table1[Agent_name],Table1[[#This Row],[Agent_name]],Table1[Month],Table1[[#This Row],[Month]])/160</f>
        <v>0.65</v>
      </c>
    </row>
    <row r="2520" spans="1:23" x14ac:dyDescent="0.25">
      <c r="A2520">
        <v>2519</v>
      </c>
      <c r="B2520" t="s">
        <v>8284</v>
      </c>
      <c r="C2520" t="s">
        <v>8285</v>
      </c>
      <c r="D2520">
        <v>65</v>
      </c>
      <c r="E2520" t="s">
        <v>19</v>
      </c>
      <c r="F2520" t="s">
        <v>157</v>
      </c>
      <c r="G2520" s="1">
        <v>44380</v>
      </c>
      <c r="H2520" t="s">
        <v>45</v>
      </c>
      <c r="I2520" t="s">
        <v>72</v>
      </c>
      <c r="J2520" s="3" t="s">
        <v>8286</v>
      </c>
      <c r="K2520" t="s">
        <v>62</v>
      </c>
      <c r="M2520" t="s">
        <v>143</v>
      </c>
      <c r="N2520" t="s">
        <v>55</v>
      </c>
      <c r="R2520" t="str">
        <f t="shared" ca="1" si="39"/>
        <v>Aisha</v>
      </c>
      <c r="S2520" t="str">
        <f>IFERROR(TEXT(DATEVALUE(LEFT(Table1[[#This Row],[Date of Purchase]],10)), "MMMM"), TEXT(Table1[[#This Row],[Date of Purchase]], "MMMM"))</f>
        <v>July</v>
      </c>
      <c r="T2520" t="str">
        <f>IF(OR(
  AND(Table1[[#This Row],[Ticket Priority]]="Critical", Table1[[#This Row],[Ticket Status]]&lt;&gt;"Closed"),
  AND(Table1[[#This Row],[Ticket Priority]]="High", Table1[[#This Row],[Ticket Status]]="Open")
), "Yes", "No")</f>
        <v>No</v>
      </c>
      <c r="U2520" s="4" t="str">
        <f>IF(Table1[[#This Row],[Ticket Status]]="Closed","Yes","No")</f>
        <v>No</v>
      </c>
      <c r="V2520" s="4" t="str">
        <f>IF(Table1[[#This Row],[Ticket Status]]="Pending Customer Response","Yes","No")</f>
        <v>No</v>
      </c>
      <c r="W2520" s="5">
        <f ca="1">COUNTIFS(Table1[Agent_name],Table1[[#This Row],[Agent_name]],Table1[Month],Table1[[#This Row],[Month]])/160</f>
        <v>0.875</v>
      </c>
    </row>
    <row r="2521" spans="1:23" x14ac:dyDescent="0.25">
      <c r="A2521">
        <v>2520</v>
      </c>
      <c r="B2521" t="s">
        <v>8287</v>
      </c>
      <c r="C2521" t="s">
        <v>8288</v>
      </c>
      <c r="D2521">
        <v>50</v>
      </c>
      <c r="E2521" t="s">
        <v>58</v>
      </c>
      <c r="F2521" t="s">
        <v>219</v>
      </c>
      <c r="G2521" s="1">
        <v>43931</v>
      </c>
      <c r="H2521" t="s">
        <v>21</v>
      </c>
      <c r="I2521" t="s">
        <v>22</v>
      </c>
      <c r="J2521" s="3" t="s">
        <v>8289</v>
      </c>
      <c r="K2521" t="s">
        <v>24</v>
      </c>
      <c r="M2521" t="s">
        <v>25</v>
      </c>
      <c r="N2521" t="s">
        <v>83</v>
      </c>
      <c r="O2521" s="2">
        <v>45078.340879629628</v>
      </c>
      <c r="Q2521">
        <v>5</v>
      </c>
      <c r="R2521" t="str">
        <f t="shared" ca="1" si="39"/>
        <v>Sara</v>
      </c>
      <c r="S2521" t="str">
        <f>IFERROR(TEXT(DATEVALUE(LEFT(Table1[[#This Row],[Date of Purchase]],10)), "MMMM"), TEXT(Table1[[#This Row],[Date of Purchase]], "MMMM"))</f>
        <v>April</v>
      </c>
      <c r="T2521" t="str">
        <f>IF(OR(
  AND(Table1[[#This Row],[Ticket Priority]]="Critical", Table1[[#This Row],[Ticket Status]]&lt;&gt;"Closed"),
  AND(Table1[[#This Row],[Ticket Priority]]="High", Table1[[#This Row],[Ticket Status]]="Open")
), "Yes", "No")</f>
        <v>Yes</v>
      </c>
      <c r="U2521" s="4" t="str">
        <f>IF(Table1[[#This Row],[Ticket Status]]="Closed","Yes","No")</f>
        <v>No</v>
      </c>
      <c r="V2521" s="4" t="str">
        <f>IF(Table1[[#This Row],[Ticket Status]]="Pending Customer Response","Yes","No")</f>
        <v>Yes</v>
      </c>
      <c r="W2521" s="5">
        <f ca="1">COUNTIFS(Table1[Agent_name],Table1[[#This Row],[Agent_name]],Table1[Month],Table1[[#This Row],[Month]])/160</f>
        <v>0.75624999999999998</v>
      </c>
    </row>
    <row r="2522" spans="1:23" x14ac:dyDescent="0.25">
      <c r="A2522">
        <v>2521</v>
      </c>
      <c r="B2522" t="s">
        <v>8290</v>
      </c>
      <c r="C2522" t="s">
        <v>8291</v>
      </c>
      <c r="D2522">
        <v>41</v>
      </c>
      <c r="E2522" t="s">
        <v>58</v>
      </c>
      <c r="F2522" t="s">
        <v>92</v>
      </c>
      <c r="G2522" s="1">
        <v>43939</v>
      </c>
      <c r="H2522" t="s">
        <v>59</v>
      </c>
      <c r="I2522" t="s">
        <v>59</v>
      </c>
      <c r="J2522" s="3" t="s">
        <v>8292</v>
      </c>
      <c r="K2522" t="s">
        <v>24</v>
      </c>
      <c r="M2522" t="s">
        <v>41</v>
      </c>
      <c r="N2522" t="s">
        <v>83</v>
      </c>
      <c r="O2522" s="2">
        <v>45078.37840277778</v>
      </c>
      <c r="R2522" t="str">
        <f t="shared" ca="1" si="39"/>
        <v>Aisha</v>
      </c>
      <c r="S2522" t="str">
        <f>IFERROR(TEXT(DATEVALUE(LEFT(Table1[[#This Row],[Date of Purchase]],10)), "MMMM"), TEXT(Table1[[#This Row],[Date of Purchase]], "MMMM"))</f>
        <v>April</v>
      </c>
      <c r="T2522" t="str">
        <f>IF(OR(
  AND(Table1[[#This Row],[Ticket Priority]]="Critical", Table1[[#This Row],[Ticket Status]]&lt;&gt;"Closed"),
  AND(Table1[[#This Row],[Ticket Priority]]="High", Table1[[#This Row],[Ticket Status]]="Open")
), "Yes", "No")</f>
        <v>No</v>
      </c>
      <c r="U2522" s="4" t="str">
        <f>IF(Table1[[#This Row],[Ticket Status]]="Closed","Yes","No")</f>
        <v>No</v>
      </c>
      <c r="V2522" s="4" t="str">
        <f>IF(Table1[[#This Row],[Ticket Status]]="Pending Customer Response","Yes","No")</f>
        <v>Yes</v>
      </c>
      <c r="W2522" s="5">
        <f ca="1">COUNTIFS(Table1[Agent_name],Table1[[#This Row],[Agent_name]],Table1[Month],Table1[[#This Row],[Month]])/160</f>
        <v>0.81874999999999998</v>
      </c>
    </row>
    <row r="2523" spans="1:23" x14ac:dyDescent="0.25">
      <c r="A2523">
        <v>2522</v>
      </c>
      <c r="B2523" t="s">
        <v>8293</v>
      </c>
      <c r="C2523" t="s">
        <v>8294</v>
      </c>
      <c r="D2523">
        <v>19</v>
      </c>
      <c r="E2523" t="s">
        <v>19</v>
      </c>
      <c r="F2523" t="s">
        <v>211</v>
      </c>
      <c r="G2523" s="1">
        <v>44153</v>
      </c>
      <c r="H2523" t="s">
        <v>66</v>
      </c>
      <c r="I2523" t="s">
        <v>22</v>
      </c>
      <c r="J2523" s="3" t="s">
        <v>8295</v>
      </c>
      <c r="K2523" t="s">
        <v>24</v>
      </c>
      <c r="M2523" t="s">
        <v>143</v>
      </c>
      <c r="N2523" t="s">
        <v>33</v>
      </c>
      <c r="O2523" s="2">
        <v>45078.355497685188</v>
      </c>
      <c r="R2523" t="str">
        <f t="shared" ca="1" si="39"/>
        <v>Mohit</v>
      </c>
      <c r="S2523" t="str">
        <f>IFERROR(TEXT(DATEVALUE(LEFT(Table1[[#This Row],[Date of Purchase]],10)), "MMMM"), TEXT(Table1[[#This Row],[Date of Purchase]], "MMMM"))</f>
        <v>November</v>
      </c>
      <c r="T2523" t="str">
        <f>IF(OR(
  AND(Table1[[#This Row],[Ticket Priority]]="Critical", Table1[[#This Row],[Ticket Status]]&lt;&gt;"Closed"),
  AND(Table1[[#This Row],[Ticket Priority]]="High", Table1[[#This Row],[Ticket Status]]="Open")
), "Yes", "No")</f>
        <v>No</v>
      </c>
      <c r="U2523" s="4" t="str">
        <f>IF(Table1[[#This Row],[Ticket Status]]="Closed","Yes","No")</f>
        <v>No</v>
      </c>
      <c r="V2523" s="4" t="str">
        <f>IF(Table1[[#This Row],[Ticket Status]]="Pending Customer Response","Yes","No")</f>
        <v>Yes</v>
      </c>
      <c r="W2523" s="5">
        <f ca="1">COUNTIFS(Table1[Agent_name],Table1[[#This Row],[Agent_name]],Table1[Month],Table1[[#This Row],[Month]])/160</f>
        <v>0.4375</v>
      </c>
    </row>
    <row r="2524" spans="1:23" x14ac:dyDescent="0.25">
      <c r="A2524">
        <v>2523</v>
      </c>
      <c r="B2524" t="s">
        <v>8296</v>
      </c>
      <c r="C2524" t="s">
        <v>8297</v>
      </c>
      <c r="D2524">
        <v>32</v>
      </c>
      <c r="E2524" t="s">
        <v>58</v>
      </c>
      <c r="F2524" t="s">
        <v>383</v>
      </c>
      <c r="G2524" s="1">
        <v>44541</v>
      </c>
      <c r="H2524" t="s">
        <v>21</v>
      </c>
      <c r="I2524" t="s">
        <v>22</v>
      </c>
      <c r="J2524" s="3" t="s">
        <v>8298</v>
      </c>
      <c r="K2524" t="s">
        <v>39</v>
      </c>
      <c r="L2524" t="s">
        <v>8299</v>
      </c>
      <c r="M2524" t="s">
        <v>41</v>
      </c>
      <c r="N2524" t="s">
        <v>55</v>
      </c>
      <c r="O2524" s="2">
        <v>45078.438842592594</v>
      </c>
      <c r="P2524" s="2">
        <v>45078.864537037036</v>
      </c>
      <c r="Q2524">
        <v>5</v>
      </c>
      <c r="R2524" t="str">
        <f t="shared" ca="1" si="39"/>
        <v>Sara</v>
      </c>
      <c r="S2524" t="str">
        <f>IFERROR(TEXT(DATEVALUE(LEFT(Table1[[#This Row],[Date of Purchase]],10)), "MMMM"), TEXT(Table1[[#This Row],[Date of Purchase]], "MMMM"))</f>
        <v>December</v>
      </c>
      <c r="T2524" t="str">
        <f>IF(OR(
  AND(Table1[[#This Row],[Ticket Priority]]="Critical", Table1[[#This Row],[Ticket Status]]&lt;&gt;"Closed"),
  AND(Table1[[#This Row],[Ticket Priority]]="High", Table1[[#This Row],[Ticket Status]]="Open")
), "Yes", "No")</f>
        <v>No</v>
      </c>
      <c r="U2524" s="4" t="str">
        <f>IF(Table1[[#This Row],[Ticket Status]]="Closed","Yes","No")</f>
        <v>Yes</v>
      </c>
      <c r="V2524" s="4" t="str">
        <f>IF(Table1[[#This Row],[Ticket Status]]="Pending Customer Response","Yes","No")</f>
        <v>No</v>
      </c>
      <c r="W2524" s="5">
        <f ca="1">COUNTIFS(Table1[Agent_name],Table1[[#This Row],[Agent_name]],Table1[Month],Table1[[#This Row],[Month]])/160</f>
        <v>0.55625000000000002</v>
      </c>
    </row>
    <row r="2525" spans="1:23" x14ac:dyDescent="0.25">
      <c r="A2525">
        <v>2524</v>
      </c>
      <c r="B2525" t="s">
        <v>609</v>
      </c>
      <c r="C2525" t="s">
        <v>8300</v>
      </c>
      <c r="D2525">
        <v>48</v>
      </c>
      <c r="E2525" t="s">
        <v>58</v>
      </c>
      <c r="F2525" t="s">
        <v>249</v>
      </c>
      <c r="G2525" s="1">
        <v>44547</v>
      </c>
      <c r="H2525" t="s">
        <v>66</v>
      </c>
      <c r="I2525" t="s">
        <v>177</v>
      </c>
      <c r="J2525" s="3" t="s">
        <v>845</v>
      </c>
      <c r="K2525" t="s">
        <v>24</v>
      </c>
      <c r="M2525" t="s">
        <v>143</v>
      </c>
      <c r="N2525" t="s">
        <v>33</v>
      </c>
      <c r="O2525" s="2">
        <v>45078.650659722225</v>
      </c>
      <c r="Q2525">
        <v>5</v>
      </c>
      <c r="R2525" t="str">
        <f t="shared" ca="1" si="39"/>
        <v>Aisha</v>
      </c>
      <c r="S2525" t="str">
        <f>IFERROR(TEXT(DATEVALUE(LEFT(Table1[[#This Row],[Date of Purchase]],10)), "MMMM"), TEXT(Table1[[#This Row],[Date of Purchase]], "MMMM"))</f>
        <v>December</v>
      </c>
      <c r="T2525" t="str">
        <f>IF(OR(
  AND(Table1[[#This Row],[Ticket Priority]]="Critical", Table1[[#This Row],[Ticket Status]]&lt;&gt;"Closed"),
  AND(Table1[[#This Row],[Ticket Priority]]="High", Table1[[#This Row],[Ticket Status]]="Open")
), "Yes", "No")</f>
        <v>No</v>
      </c>
      <c r="U2525" s="4" t="str">
        <f>IF(Table1[[#This Row],[Ticket Status]]="Closed","Yes","No")</f>
        <v>No</v>
      </c>
      <c r="V2525" s="4" t="str">
        <f>IF(Table1[[#This Row],[Ticket Status]]="Pending Customer Response","Yes","No")</f>
        <v>Yes</v>
      </c>
      <c r="W2525" s="5">
        <f ca="1">COUNTIFS(Table1[Agent_name],Table1[[#This Row],[Agent_name]],Table1[Month],Table1[[#This Row],[Month]])/160</f>
        <v>0.91249999999999998</v>
      </c>
    </row>
    <row r="2526" spans="1:23" x14ac:dyDescent="0.25">
      <c r="A2526">
        <v>2525</v>
      </c>
      <c r="B2526" t="s">
        <v>8301</v>
      </c>
      <c r="C2526" t="s">
        <v>8302</v>
      </c>
      <c r="D2526">
        <v>40</v>
      </c>
      <c r="E2526" t="s">
        <v>29</v>
      </c>
      <c r="F2526" t="s">
        <v>51</v>
      </c>
      <c r="G2526" s="1">
        <v>44488</v>
      </c>
      <c r="H2526" t="s">
        <v>66</v>
      </c>
      <c r="I2526" t="s">
        <v>141</v>
      </c>
      <c r="J2526" s="3" t="s">
        <v>8303</v>
      </c>
      <c r="K2526" t="s">
        <v>24</v>
      </c>
      <c r="M2526" t="s">
        <v>89</v>
      </c>
      <c r="N2526" t="s">
        <v>33</v>
      </c>
      <c r="O2526" s="2">
        <v>45078.111770833333</v>
      </c>
      <c r="R2526" t="str">
        <f t="shared" ca="1" si="39"/>
        <v>Priya</v>
      </c>
      <c r="S2526" t="str">
        <f>IFERROR(TEXT(DATEVALUE(LEFT(Table1[[#This Row],[Date of Purchase]],10)), "MMMM"), TEXT(Table1[[#This Row],[Date of Purchase]], "MMMM"))</f>
        <v>October</v>
      </c>
      <c r="T2526" t="str">
        <f>IF(OR(
  AND(Table1[[#This Row],[Ticket Priority]]="Critical", Table1[[#This Row],[Ticket Status]]&lt;&gt;"Closed"),
  AND(Table1[[#This Row],[Ticket Priority]]="High", Table1[[#This Row],[Ticket Status]]="Open")
), "Yes", "No")</f>
        <v>No</v>
      </c>
      <c r="U2526" s="4" t="str">
        <f>IF(Table1[[#This Row],[Ticket Status]]="Closed","Yes","No")</f>
        <v>No</v>
      </c>
      <c r="V2526" s="4" t="str">
        <f>IF(Table1[[#This Row],[Ticket Status]]="Pending Customer Response","Yes","No")</f>
        <v>Yes</v>
      </c>
      <c r="W2526" s="5">
        <f ca="1">COUNTIFS(Table1[Agent_name],Table1[[#This Row],[Agent_name]],Table1[Month],Table1[[#This Row],[Month]])/160</f>
        <v>0.58125000000000004</v>
      </c>
    </row>
    <row r="2527" spans="1:23" x14ac:dyDescent="0.25">
      <c r="A2527">
        <v>2526</v>
      </c>
      <c r="B2527" t="s">
        <v>8304</v>
      </c>
      <c r="C2527" t="s">
        <v>8305</v>
      </c>
      <c r="D2527">
        <v>32</v>
      </c>
      <c r="E2527" t="s">
        <v>19</v>
      </c>
      <c r="F2527" t="s">
        <v>134</v>
      </c>
      <c r="G2527" s="1">
        <v>44003</v>
      </c>
      <c r="H2527" t="s">
        <v>59</v>
      </c>
      <c r="I2527" t="s">
        <v>177</v>
      </c>
      <c r="J2527" s="3" t="s">
        <v>8306</v>
      </c>
      <c r="K2527" t="s">
        <v>62</v>
      </c>
      <c r="M2527" t="s">
        <v>89</v>
      </c>
      <c r="N2527" t="s">
        <v>33</v>
      </c>
      <c r="R2527" t="str">
        <f t="shared" ca="1" si="39"/>
        <v>Aisha</v>
      </c>
      <c r="S2527" t="str">
        <f>IFERROR(TEXT(DATEVALUE(LEFT(Table1[[#This Row],[Date of Purchase]],10)), "MMMM"), TEXT(Table1[[#This Row],[Date of Purchase]], "MMMM"))</f>
        <v>June</v>
      </c>
      <c r="T2527" t="str">
        <f>IF(OR(
  AND(Table1[[#This Row],[Ticket Priority]]="Critical", Table1[[#This Row],[Ticket Status]]&lt;&gt;"Closed"),
  AND(Table1[[#This Row],[Ticket Priority]]="High", Table1[[#This Row],[Ticket Status]]="Open")
), "Yes", "No")</f>
        <v>Yes</v>
      </c>
      <c r="U2527" s="4" t="str">
        <f>IF(Table1[[#This Row],[Ticket Status]]="Closed","Yes","No")</f>
        <v>No</v>
      </c>
      <c r="V2527" s="4" t="str">
        <f>IF(Table1[[#This Row],[Ticket Status]]="Pending Customer Response","Yes","No")</f>
        <v>No</v>
      </c>
      <c r="W2527" s="5">
        <f ca="1">COUNTIFS(Table1[Agent_name],Table1[[#This Row],[Agent_name]],Table1[Month],Table1[[#This Row],[Month]])/160</f>
        <v>0.89375000000000004</v>
      </c>
    </row>
    <row r="2528" spans="1:23" x14ac:dyDescent="0.25">
      <c r="A2528">
        <v>2527</v>
      </c>
      <c r="B2528" t="s">
        <v>8307</v>
      </c>
      <c r="C2528" t="s">
        <v>8308</v>
      </c>
      <c r="D2528">
        <v>65</v>
      </c>
      <c r="E2528" t="s">
        <v>58</v>
      </c>
      <c r="F2528" t="s">
        <v>107</v>
      </c>
      <c r="G2528" s="1">
        <v>44320</v>
      </c>
      <c r="H2528" t="s">
        <v>45</v>
      </c>
      <c r="I2528" t="s">
        <v>113</v>
      </c>
      <c r="J2528" s="3" t="s">
        <v>8309</v>
      </c>
      <c r="K2528" t="s">
        <v>24</v>
      </c>
      <c r="M2528" t="s">
        <v>143</v>
      </c>
      <c r="N2528" t="s">
        <v>55</v>
      </c>
      <c r="O2528" s="2">
        <v>45078.628472222219</v>
      </c>
      <c r="R2528" t="str">
        <f t="shared" ca="1" si="39"/>
        <v>Karan</v>
      </c>
      <c r="S2528" t="str">
        <f>IFERROR(TEXT(DATEVALUE(LEFT(Table1[[#This Row],[Date of Purchase]],10)), "MMMM"), TEXT(Table1[[#This Row],[Date of Purchase]], "MMMM"))</f>
        <v>May</v>
      </c>
      <c r="T2528" t="str">
        <f>IF(OR(
  AND(Table1[[#This Row],[Ticket Priority]]="Critical", Table1[[#This Row],[Ticket Status]]&lt;&gt;"Closed"),
  AND(Table1[[#This Row],[Ticket Priority]]="High", Table1[[#This Row],[Ticket Status]]="Open")
), "Yes", "No")</f>
        <v>No</v>
      </c>
      <c r="U2528" s="4" t="str">
        <f>IF(Table1[[#This Row],[Ticket Status]]="Closed","Yes","No")</f>
        <v>No</v>
      </c>
      <c r="V2528" s="4" t="str">
        <f>IF(Table1[[#This Row],[Ticket Status]]="Pending Customer Response","Yes","No")</f>
        <v>Yes</v>
      </c>
      <c r="W2528" s="5">
        <f ca="1">COUNTIFS(Table1[Agent_name],Table1[[#This Row],[Agent_name]],Table1[Month],Table1[[#This Row],[Month]])/160</f>
        <v>0.1875</v>
      </c>
    </row>
    <row r="2529" spans="1:23" x14ac:dyDescent="0.25">
      <c r="A2529">
        <v>2528</v>
      </c>
      <c r="B2529" t="s">
        <v>8310</v>
      </c>
      <c r="C2529" t="s">
        <v>8311</v>
      </c>
      <c r="D2529">
        <v>27</v>
      </c>
      <c r="E2529" t="s">
        <v>19</v>
      </c>
      <c r="F2529" t="s">
        <v>397</v>
      </c>
      <c r="G2529" s="1">
        <v>44536</v>
      </c>
      <c r="H2529" t="s">
        <v>67</v>
      </c>
      <c r="I2529" t="s">
        <v>141</v>
      </c>
      <c r="J2529" s="3" t="s">
        <v>8312</v>
      </c>
      <c r="K2529" t="s">
        <v>24</v>
      </c>
      <c r="M2529" t="s">
        <v>41</v>
      </c>
      <c r="N2529" t="s">
        <v>33</v>
      </c>
      <c r="O2529" s="2">
        <v>45078.540995370371</v>
      </c>
      <c r="Q2529">
        <v>5</v>
      </c>
      <c r="R2529" t="str">
        <f t="shared" ca="1" si="39"/>
        <v>Aisha</v>
      </c>
      <c r="S2529" t="str">
        <f>IFERROR(TEXT(DATEVALUE(LEFT(Table1[[#This Row],[Date of Purchase]],10)), "MMMM"), TEXT(Table1[[#This Row],[Date of Purchase]], "MMMM"))</f>
        <v>December</v>
      </c>
      <c r="T2529" t="str">
        <f>IF(OR(
  AND(Table1[[#This Row],[Ticket Priority]]="Critical", Table1[[#This Row],[Ticket Status]]&lt;&gt;"Closed"),
  AND(Table1[[#This Row],[Ticket Priority]]="High", Table1[[#This Row],[Ticket Status]]="Open")
), "Yes", "No")</f>
        <v>No</v>
      </c>
      <c r="U2529" s="4" t="str">
        <f>IF(Table1[[#This Row],[Ticket Status]]="Closed","Yes","No")</f>
        <v>No</v>
      </c>
      <c r="V2529" s="4" t="str">
        <f>IF(Table1[[#This Row],[Ticket Status]]="Pending Customer Response","Yes","No")</f>
        <v>Yes</v>
      </c>
      <c r="W2529" s="5">
        <f ca="1">COUNTIFS(Table1[Agent_name],Table1[[#This Row],[Agent_name]],Table1[Month],Table1[[#This Row],[Month]])/160</f>
        <v>0.91249999999999998</v>
      </c>
    </row>
    <row r="2530" spans="1:23" x14ac:dyDescent="0.25">
      <c r="A2530">
        <v>2529</v>
      </c>
      <c r="B2530" t="s">
        <v>8313</v>
      </c>
      <c r="C2530" t="s">
        <v>8314</v>
      </c>
      <c r="D2530">
        <v>36</v>
      </c>
      <c r="E2530" t="s">
        <v>29</v>
      </c>
      <c r="F2530" t="s">
        <v>20</v>
      </c>
      <c r="G2530" s="1">
        <v>44542</v>
      </c>
      <c r="H2530" t="s">
        <v>67</v>
      </c>
      <c r="I2530" t="s">
        <v>67</v>
      </c>
      <c r="J2530" s="3" t="s">
        <v>8315</v>
      </c>
      <c r="K2530" t="s">
        <v>24</v>
      </c>
      <c r="M2530" t="s">
        <v>143</v>
      </c>
      <c r="N2530" t="s">
        <v>33</v>
      </c>
      <c r="O2530" s="2">
        <v>45078.464629629627</v>
      </c>
      <c r="Q2530">
        <v>5</v>
      </c>
      <c r="R2530" t="str">
        <f t="shared" ca="1" si="39"/>
        <v>Neha</v>
      </c>
      <c r="S2530" t="str">
        <f>IFERROR(TEXT(DATEVALUE(LEFT(Table1[[#This Row],[Date of Purchase]],10)), "MMMM"), TEXT(Table1[[#This Row],[Date of Purchase]], "MMMM"))</f>
        <v>December</v>
      </c>
      <c r="T2530" t="str">
        <f>IF(OR(
  AND(Table1[[#This Row],[Ticket Priority]]="Critical", Table1[[#This Row],[Ticket Status]]&lt;&gt;"Closed"),
  AND(Table1[[#This Row],[Ticket Priority]]="High", Table1[[#This Row],[Ticket Status]]="Open")
), "Yes", "No")</f>
        <v>No</v>
      </c>
      <c r="U2530" s="4" t="str">
        <f>IF(Table1[[#This Row],[Ticket Status]]="Closed","Yes","No")</f>
        <v>No</v>
      </c>
      <c r="V2530" s="4" t="str">
        <f>IF(Table1[[#This Row],[Ticket Status]]="Pending Customer Response","Yes","No")</f>
        <v>Yes</v>
      </c>
      <c r="W2530" s="5">
        <f ca="1">COUNTIFS(Table1[Agent_name],Table1[[#This Row],[Agent_name]],Table1[Month],Table1[[#This Row],[Month]])/160</f>
        <v>0.1875</v>
      </c>
    </row>
    <row r="2531" spans="1:23" x14ac:dyDescent="0.25">
      <c r="A2531">
        <v>2530</v>
      </c>
      <c r="B2531" t="s">
        <v>8316</v>
      </c>
      <c r="C2531" t="s">
        <v>8317</v>
      </c>
      <c r="D2531">
        <v>21</v>
      </c>
      <c r="E2531" t="s">
        <v>29</v>
      </c>
      <c r="F2531" t="s">
        <v>485</v>
      </c>
      <c r="G2531" s="1">
        <v>43838</v>
      </c>
      <c r="H2531" t="s">
        <v>45</v>
      </c>
      <c r="I2531" t="s">
        <v>52</v>
      </c>
      <c r="J2531" s="3" t="s">
        <v>8318</v>
      </c>
      <c r="K2531" t="s">
        <v>39</v>
      </c>
      <c r="L2531" t="s">
        <v>8319</v>
      </c>
      <c r="M2531" t="s">
        <v>25</v>
      </c>
      <c r="N2531" t="s">
        <v>26</v>
      </c>
      <c r="O2531" s="2">
        <v>45078.787569444445</v>
      </c>
      <c r="P2531" s="2">
        <v>45078.850763888891</v>
      </c>
      <c r="Q2531">
        <v>5</v>
      </c>
      <c r="R2531" t="str">
        <f t="shared" ca="1" si="39"/>
        <v>Ravi</v>
      </c>
      <c r="S2531" t="str">
        <f>IFERROR(TEXT(DATEVALUE(LEFT(Table1[[#This Row],[Date of Purchase]],10)), "MMMM"), TEXT(Table1[[#This Row],[Date of Purchase]], "MMMM"))</f>
        <v>January</v>
      </c>
      <c r="T2531" t="str">
        <f>IF(OR(
  AND(Table1[[#This Row],[Ticket Priority]]="Critical", Table1[[#This Row],[Ticket Status]]&lt;&gt;"Closed"),
  AND(Table1[[#This Row],[Ticket Priority]]="High", Table1[[#This Row],[Ticket Status]]="Open")
), "Yes", "No")</f>
        <v>No</v>
      </c>
      <c r="U2531" s="4" t="str">
        <f>IF(Table1[[#This Row],[Ticket Status]]="Closed","Yes","No")</f>
        <v>Yes</v>
      </c>
      <c r="V2531" s="4" t="str">
        <f>IF(Table1[[#This Row],[Ticket Status]]="Pending Customer Response","Yes","No")</f>
        <v>No</v>
      </c>
      <c r="W2531" s="5">
        <f ca="1">COUNTIFS(Table1[Agent_name],Table1[[#This Row],[Agent_name]],Table1[Month],Table1[[#This Row],[Month]])/160</f>
        <v>0.74375000000000002</v>
      </c>
    </row>
    <row r="2532" spans="1:23" x14ac:dyDescent="0.25">
      <c r="A2532">
        <v>2531</v>
      </c>
      <c r="B2532" t="s">
        <v>8320</v>
      </c>
      <c r="C2532" t="s">
        <v>8321</v>
      </c>
      <c r="D2532">
        <v>49</v>
      </c>
      <c r="E2532" t="s">
        <v>29</v>
      </c>
      <c r="F2532" t="s">
        <v>86</v>
      </c>
      <c r="G2532" s="1">
        <v>44424</v>
      </c>
      <c r="H2532" t="s">
        <v>67</v>
      </c>
      <c r="I2532" t="s">
        <v>99</v>
      </c>
      <c r="J2532" s="3" t="s">
        <v>8322</v>
      </c>
      <c r="K2532" t="s">
        <v>62</v>
      </c>
      <c r="M2532" t="s">
        <v>143</v>
      </c>
      <c r="N2532" t="s">
        <v>55</v>
      </c>
      <c r="R2532" t="str">
        <f t="shared" ca="1" si="39"/>
        <v>Rahul</v>
      </c>
      <c r="S2532" t="str">
        <f>IFERROR(TEXT(DATEVALUE(LEFT(Table1[[#This Row],[Date of Purchase]],10)), "MMMM"), TEXT(Table1[[#This Row],[Date of Purchase]], "MMMM"))</f>
        <v>August</v>
      </c>
      <c r="T2532" t="str">
        <f>IF(OR(
  AND(Table1[[#This Row],[Ticket Priority]]="Critical", Table1[[#This Row],[Ticket Status]]&lt;&gt;"Closed"),
  AND(Table1[[#This Row],[Ticket Priority]]="High", Table1[[#This Row],[Ticket Status]]="Open")
), "Yes", "No")</f>
        <v>No</v>
      </c>
      <c r="U2532" s="4" t="str">
        <f>IF(Table1[[#This Row],[Ticket Status]]="Closed","Yes","No")</f>
        <v>No</v>
      </c>
      <c r="V2532" s="4" t="str">
        <f>IF(Table1[[#This Row],[Ticket Status]]="Pending Customer Response","Yes","No")</f>
        <v>No</v>
      </c>
      <c r="W2532" s="5">
        <f ca="1">COUNTIFS(Table1[Agent_name],Table1[[#This Row],[Agent_name]],Table1[Month],Table1[[#This Row],[Month]])/160</f>
        <v>0.22500000000000001</v>
      </c>
    </row>
    <row r="2533" spans="1:23" x14ac:dyDescent="0.25">
      <c r="A2533">
        <v>2532</v>
      </c>
      <c r="B2533" t="s">
        <v>8323</v>
      </c>
      <c r="C2533" t="s">
        <v>8324</v>
      </c>
      <c r="D2533">
        <v>67</v>
      </c>
      <c r="E2533" t="s">
        <v>19</v>
      </c>
      <c r="F2533" t="s">
        <v>71</v>
      </c>
      <c r="G2533" s="1">
        <v>44303</v>
      </c>
      <c r="H2533" t="s">
        <v>21</v>
      </c>
      <c r="I2533" t="s">
        <v>60</v>
      </c>
      <c r="J2533" s="3" t="s">
        <v>8325</v>
      </c>
      <c r="K2533" t="s">
        <v>39</v>
      </c>
      <c r="L2533" t="s">
        <v>8326</v>
      </c>
      <c r="M2533" t="s">
        <v>25</v>
      </c>
      <c r="N2533" t="s">
        <v>33</v>
      </c>
      <c r="O2533" s="2">
        <v>45078.124409722222</v>
      </c>
      <c r="P2533" s="2">
        <v>45078.143854166665</v>
      </c>
      <c r="Q2533">
        <v>5</v>
      </c>
      <c r="R2533" t="str">
        <f t="shared" ca="1" si="39"/>
        <v>Priya</v>
      </c>
      <c r="S2533" t="str">
        <f>IFERROR(TEXT(DATEVALUE(LEFT(Table1[[#This Row],[Date of Purchase]],10)), "MMMM"), TEXT(Table1[[#This Row],[Date of Purchase]], "MMMM"))</f>
        <v>April</v>
      </c>
      <c r="T2533" t="str">
        <f>IF(OR(
  AND(Table1[[#This Row],[Ticket Priority]]="Critical", Table1[[#This Row],[Ticket Status]]&lt;&gt;"Closed"),
  AND(Table1[[#This Row],[Ticket Priority]]="High", Table1[[#This Row],[Ticket Status]]="Open")
), "Yes", "No")</f>
        <v>No</v>
      </c>
      <c r="U2533" s="4" t="str">
        <f>IF(Table1[[#This Row],[Ticket Status]]="Closed","Yes","No")</f>
        <v>Yes</v>
      </c>
      <c r="V2533" s="4" t="str">
        <f>IF(Table1[[#This Row],[Ticket Status]]="Pending Customer Response","Yes","No")</f>
        <v>No</v>
      </c>
      <c r="W2533" s="5">
        <f ca="1">COUNTIFS(Table1[Agent_name],Table1[[#This Row],[Agent_name]],Table1[Month],Table1[[#This Row],[Month]])/160</f>
        <v>0.48749999999999999</v>
      </c>
    </row>
    <row r="2534" spans="1:23" x14ac:dyDescent="0.25">
      <c r="A2534">
        <v>2533</v>
      </c>
      <c r="B2534" t="s">
        <v>8327</v>
      </c>
      <c r="C2534" t="s">
        <v>8328</v>
      </c>
      <c r="D2534">
        <v>20</v>
      </c>
      <c r="E2534" t="s">
        <v>58</v>
      </c>
      <c r="F2534" t="s">
        <v>86</v>
      </c>
      <c r="G2534" s="1">
        <v>44231</v>
      </c>
      <c r="H2534" t="s">
        <v>45</v>
      </c>
      <c r="I2534" t="s">
        <v>77</v>
      </c>
      <c r="J2534" s="3" t="s">
        <v>8329</v>
      </c>
      <c r="K2534" t="s">
        <v>62</v>
      </c>
      <c r="M2534" t="s">
        <v>41</v>
      </c>
      <c r="N2534" t="s">
        <v>26</v>
      </c>
      <c r="R2534" t="str">
        <f t="shared" ca="1" si="39"/>
        <v>Aisha</v>
      </c>
      <c r="S2534" t="str">
        <f>IFERROR(TEXT(DATEVALUE(LEFT(Table1[[#This Row],[Date of Purchase]],10)), "MMMM"), TEXT(Table1[[#This Row],[Date of Purchase]], "MMMM"))</f>
        <v>February</v>
      </c>
      <c r="T2534" t="str">
        <f>IF(OR(
  AND(Table1[[#This Row],[Ticket Priority]]="Critical", Table1[[#This Row],[Ticket Status]]&lt;&gt;"Closed"),
  AND(Table1[[#This Row],[Ticket Priority]]="High", Table1[[#This Row],[Ticket Status]]="Open")
), "Yes", "No")</f>
        <v>No</v>
      </c>
      <c r="U2534" s="4" t="str">
        <f>IF(Table1[[#This Row],[Ticket Status]]="Closed","Yes","No")</f>
        <v>No</v>
      </c>
      <c r="V2534" s="4" t="str">
        <f>IF(Table1[[#This Row],[Ticket Status]]="Pending Customer Response","Yes","No")</f>
        <v>No</v>
      </c>
      <c r="W2534" s="5">
        <f ca="1">COUNTIFS(Table1[Agent_name],Table1[[#This Row],[Agent_name]],Table1[Month],Table1[[#This Row],[Month]])/160</f>
        <v>0.85624999999999996</v>
      </c>
    </row>
    <row r="2535" spans="1:23" x14ac:dyDescent="0.25">
      <c r="A2535">
        <v>2534</v>
      </c>
      <c r="B2535" t="s">
        <v>8330</v>
      </c>
      <c r="C2535" t="s">
        <v>8331</v>
      </c>
      <c r="D2535">
        <v>50</v>
      </c>
      <c r="E2535" t="s">
        <v>19</v>
      </c>
      <c r="F2535" t="s">
        <v>485</v>
      </c>
      <c r="G2535" s="1">
        <v>44397</v>
      </c>
      <c r="H2535" t="s">
        <v>45</v>
      </c>
      <c r="I2535" t="s">
        <v>141</v>
      </c>
      <c r="J2535" s="3" t="s">
        <v>8332</v>
      </c>
      <c r="K2535" t="s">
        <v>39</v>
      </c>
      <c r="L2535" t="s">
        <v>8333</v>
      </c>
      <c r="M2535" t="s">
        <v>41</v>
      </c>
      <c r="N2535" t="s">
        <v>26</v>
      </c>
      <c r="O2535" s="2">
        <v>45078.627916666665</v>
      </c>
      <c r="P2535" s="2">
        <v>45078.720277777778</v>
      </c>
      <c r="Q2535">
        <v>1</v>
      </c>
      <c r="R2535" t="str">
        <f t="shared" ca="1" si="39"/>
        <v>Priya</v>
      </c>
      <c r="S2535" t="str">
        <f>IFERROR(TEXT(DATEVALUE(LEFT(Table1[[#This Row],[Date of Purchase]],10)), "MMMM"), TEXT(Table1[[#This Row],[Date of Purchase]], "MMMM"))</f>
        <v>July</v>
      </c>
      <c r="T2535" t="str">
        <f>IF(OR(
  AND(Table1[[#This Row],[Ticket Priority]]="Critical", Table1[[#This Row],[Ticket Status]]&lt;&gt;"Closed"),
  AND(Table1[[#This Row],[Ticket Priority]]="High", Table1[[#This Row],[Ticket Status]]="Open")
), "Yes", "No")</f>
        <v>No</v>
      </c>
      <c r="U2535" s="4" t="str">
        <f>IF(Table1[[#This Row],[Ticket Status]]="Closed","Yes","No")</f>
        <v>Yes</v>
      </c>
      <c r="V2535" s="4" t="str">
        <f>IF(Table1[[#This Row],[Ticket Status]]="Pending Customer Response","Yes","No")</f>
        <v>No</v>
      </c>
      <c r="W2535" s="5">
        <f ca="1">COUNTIFS(Table1[Agent_name],Table1[[#This Row],[Agent_name]],Table1[Month],Table1[[#This Row],[Month]])/160</f>
        <v>0.45</v>
      </c>
    </row>
    <row r="2536" spans="1:23" x14ac:dyDescent="0.25">
      <c r="A2536">
        <v>2535</v>
      </c>
      <c r="B2536" t="s">
        <v>8334</v>
      </c>
      <c r="C2536" t="s">
        <v>8335</v>
      </c>
      <c r="D2536">
        <v>63</v>
      </c>
      <c r="E2536" t="s">
        <v>29</v>
      </c>
      <c r="F2536" t="s">
        <v>51</v>
      </c>
      <c r="G2536" s="1">
        <v>44068</v>
      </c>
      <c r="H2536" t="s">
        <v>67</v>
      </c>
      <c r="I2536" t="s">
        <v>141</v>
      </c>
      <c r="J2536" s="3" t="s">
        <v>8336</v>
      </c>
      <c r="K2536" t="s">
        <v>62</v>
      </c>
      <c r="M2536" t="s">
        <v>25</v>
      </c>
      <c r="N2536" t="s">
        <v>55</v>
      </c>
      <c r="R2536" t="str">
        <f t="shared" ca="1" si="39"/>
        <v>Arjun</v>
      </c>
      <c r="S2536" t="str">
        <f>IFERROR(TEXT(DATEVALUE(LEFT(Table1[[#This Row],[Date of Purchase]],10)), "MMMM"), TEXT(Table1[[#This Row],[Date of Purchase]], "MMMM"))</f>
        <v>August</v>
      </c>
      <c r="T2536" t="str">
        <f>IF(OR(
  AND(Table1[[#This Row],[Ticket Priority]]="Critical", Table1[[#This Row],[Ticket Status]]&lt;&gt;"Closed"),
  AND(Table1[[#This Row],[Ticket Priority]]="High", Table1[[#This Row],[Ticket Status]]="Open")
), "Yes", "No")</f>
        <v>Yes</v>
      </c>
      <c r="U2536" s="4" t="str">
        <f>IF(Table1[[#This Row],[Ticket Status]]="Closed","Yes","No")</f>
        <v>No</v>
      </c>
      <c r="V2536" s="4" t="str">
        <f>IF(Table1[[#This Row],[Ticket Status]]="Pending Customer Response","Yes","No")</f>
        <v>No</v>
      </c>
      <c r="W2536" s="5">
        <f ca="1">COUNTIFS(Table1[Agent_name],Table1[[#This Row],[Agent_name]],Table1[Month],Table1[[#This Row],[Month]])/160</f>
        <v>0.20624999999999999</v>
      </c>
    </row>
    <row r="2537" spans="1:23" x14ac:dyDescent="0.25">
      <c r="A2537">
        <v>2536</v>
      </c>
      <c r="B2537" t="s">
        <v>8337</v>
      </c>
      <c r="C2537" t="s">
        <v>8338</v>
      </c>
      <c r="D2537">
        <v>38</v>
      </c>
      <c r="E2537" t="s">
        <v>29</v>
      </c>
      <c r="F2537" t="s">
        <v>98</v>
      </c>
      <c r="G2537" s="1">
        <v>44014</v>
      </c>
      <c r="H2537" t="s">
        <v>59</v>
      </c>
      <c r="I2537" t="s">
        <v>72</v>
      </c>
      <c r="J2537" s="3" t="s">
        <v>8339</v>
      </c>
      <c r="K2537" t="s">
        <v>39</v>
      </c>
      <c r="L2537" t="s">
        <v>8340</v>
      </c>
      <c r="M2537" t="s">
        <v>25</v>
      </c>
      <c r="N2537" t="s">
        <v>83</v>
      </c>
      <c r="O2537" s="2">
        <v>45078.323784722219</v>
      </c>
      <c r="P2537" s="2">
        <v>45078.206423611111</v>
      </c>
      <c r="Q2537">
        <v>4</v>
      </c>
      <c r="R2537" t="str">
        <f t="shared" ca="1" si="39"/>
        <v>Rahul</v>
      </c>
      <c r="S2537" t="str">
        <f>IFERROR(TEXT(DATEVALUE(LEFT(Table1[[#This Row],[Date of Purchase]],10)), "MMMM"), TEXT(Table1[[#This Row],[Date of Purchase]], "MMMM"))</f>
        <v>July</v>
      </c>
      <c r="T2537" t="str">
        <f>IF(OR(
  AND(Table1[[#This Row],[Ticket Priority]]="Critical", Table1[[#This Row],[Ticket Status]]&lt;&gt;"Closed"),
  AND(Table1[[#This Row],[Ticket Priority]]="High", Table1[[#This Row],[Ticket Status]]="Open")
), "Yes", "No")</f>
        <v>No</v>
      </c>
      <c r="U2537" s="4" t="str">
        <f>IF(Table1[[#This Row],[Ticket Status]]="Closed","Yes","No")</f>
        <v>Yes</v>
      </c>
      <c r="V2537" s="4" t="str">
        <f>IF(Table1[[#This Row],[Ticket Status]]="Pending Customer Response","Yes","No")</f>
        <v>No</v>
      </c>
      <c r="W2537" s="5">
        <f ca="1">COUNTIFS(Table1[Agent_name],Table1[[#This Row],[Agent_name]],Table1[Month],Table1[[#This Row],[Month]])/160</f>
        <v>0.21249999999999999</v>
      </c>
    </row>
    <row r="2538" spans="1:23" x14ac:dyDescent="0.25">
      <c r="A2538">
        <v>2537</v>
      </c>
      <c r="B2538" t="s">
        <v>8341</v>
      </c>
      <c r="C2538" t="s">
        <v>8342</v>
      </c>
      <c r="D2538">
        <v>69</v>
      </c>
      <c r="E2538" t="s">
        <v>29</v>
      </c>
      <c r="F2538" t="s">
        <v>223</v>
      </c>
      <c r="G2538" s="1">
        <v>44318</v>
      </c>
      <c r="H2538" t="s">
        <v>66</v>
      </c>
      <c r="I2538" t="s">
        <v>52</v>
      </c>
      <c r="J2538" s="3" t="s">
        <v>8343</v>
      </c>
      <c r="K2538" t="s">
        <v>62</v>
      </c>
      <c r="M2538" t="s">
        <v>143</v>
      </c>
      <c r="N2538" t="s">
        <v>83</v>
      </c>
      <c r="R2538" t="str">
        <f t="shared" ca="1" si="39"/>
        <v>Arjun</v>
      </c>
      <c r="S2538" t="str">
        <f>IFERROR(TEXT(DATEVALUE(LEFT(Table1[[#This Row],[Date of Purchase]],10)), "MMMM"), TEXT(Table1[[#This Row],[Date of Purchase]], "MMMM"))</f>
        <v>May</v>
      </c>
      <c r="T2538" t="str">
        <f>IF(OR(
  AND(Table1[[#This Row],[Ticket Priority]]="Critical", Table1[[#This Row],[Ticket Status]]&lt;&gt;"Closed"),
  AND(Table1[[#This Row],[Ticket Priority]]="High", Table1[[#This Row],[Ticket Status]]="Open")
), "Yes", "No")</f>
        <v>No</v>
      </c>
      <c r="U2538" s="4" t="str">
        <f>IF(Table1[[#This Row],[Ticket Status]]="Closed","Yes","No")</f>
        <v>No</v>
      </c>
      <c r="V2538" s="4" t="str">
        <f>IF(Table1[[#This Row],[Ticket Status]]="Pending Customer Response","Yes","No")</f>
        <v>No</v>
      </c>
      <c r="W2538" s="5">
        <f ca="1">COUNTIFS(Table1[Agent_name],Table1[[#This Row],[Agent_name]],Table1[Month],Table1[[#This Row],[Month]])/160</f>
        <v>0.2</v>
      </c>
    </row>
    <row r="2539" spans="1:23" x14ac:dyDescent="0.25">
      <c r="A2539">
        <v>2538</v>
      </c>
      <c r="B2539" t="s">
        <v>8344</v>
      </c>
      <c r="C2539" t="s">
        <v>8345</v>
      </c>
      <c r="D2539">
        <v>43</v>
      </c>
      <c r="E2539" t="s">
        <v>19</v>
      </c>
      <c r="F2539" t="s">
        <v>211</v>
      </c>
      <c r="G2539" s="1">
        <v>44136</v>
      </c>
      <c r="H2539" t="s">
        <v>67</v>
      </c>
      <c r="I2539" t="s">
        <v>52</v>
      </c>
      <c r="J2539" s="3" t="s">
        <v>8346</v>
      </c>
      <c r="K2539" t="s">
        <v>24</v>
      </c>
      <c r="M2539" t="s">
        <v>89</v>
      </c>
      <c r="N2539" t="s">
        <v>26</v>
      </c>
      <c r="O2539" s="2">
        <v>45078.846030092594</v>
      </c>
      <c r="Q2539">
        <v>5</v>
      </c>
      <c r="R2539" t="str">
        <f t="shared" ca="1" si="39"/>
        <v>Aisha</v>
      </c>
      <c r="S2539" t="str">
        <f>IFERROR(TEXT(DATEVALUE(LEFT(Table1[[#This Row],[Date of Purchase]],10)), "MMMM"), TEXT(Table1[[#This Row],[Date of Purchase]], "MMMM"))</f>
        <v>November</v>
      </c>
      <c r="T2539" t="str">
        <f>IF(OR(
  AND(Table1[[#This Row],[Ticket Priority]]="Critical", Table1[[#This Row],[Ticket Status]]&lt;&gt;"Closed"),
  AND(Table1[[#This Row],[Ticket Priority]]="High", Table1[[#This Row],[Ticket Status]]="Open")
), "Yes", "No")</f>
        <v>No</v>
      </c>
      <c r="U2539" s="4" t="str">
        <f>IF(Table1[[#This Row],[Ticket Status]]="Closed","Yes","No")</f>
        <v>No</v>
      </c>
      <c r="V2539" s="4" t="str">
        <f>IF(Table1[[#This Row],[Ticket Status]]="Pending Customer Response","Yes","No")</f>
        <v>Yes</v>
      </c>
      <c r="W2539" s="5">
        <f ca="1">COUNTIFS(Table1[Agent_name],Table1[[#This Row],[Agent_name]],Table1[Month],Table1[[#This Row],[Month]])/160</f>
        <v>0.85624999999999996</v>
      </c>
    </row>
    <row r="2540" spans="1:23" x14ac:dyDescent="0.25">
      <c r="A2540">
        <v>2539</v>
      </c>
      <c r="B2540" t="s">
        <v>8347</v>
      </c>
      <c r="C2540" t="s">
        <v>8348</v>
      </c>
      <c r="D2540">
        <v>30</v>
      </c>
      <c r="E2540" t="s">
        <v>29</v>
      </c>
      <c r="F2540" t="s">
        <v>223</v>
      </c>
      <c r="G2540" s="1">
        <v>44466</v>
      </c>
      <c r="H2540" t="s">
        <v>67</v>
      </c>
      <c r="I2540" t="s">
        <v>60</v>
      </c>
      <c r="J2540" s="3" t="s">
        <v>8349</v>
      </c>
      <c r="K2540" t="s">
        <v>62</v>
      </c>
      <c r="M2540" t="s">
        <v>143</v>
      </c>
      <c r="N2540" t="s">
        <v>26</v>
      </c>
      <c r="R2540" t="str">
        <f t="shared" ca="1" si="39"/>
        <v>Aisha</v>
      </c>
      <c r="S2540" t="str">
        <f>IFERROR(TEXT(DATEVALUE(LEFT(Table1[[#This Row],[Date of Purchase]],10)), "MMMM"), TEXT(Table1[[#This Row],[Date of Purchase]], "MMMM"))</f>
        <v>September</v>
      </c>
      <c r="T2540" t="str">
        <f>IF(OR(
  AND(Table1[[#This Row],[Ticket Priority]]="Critical", Table1[[#This Row],[Ticket Status]]&lt;&gt;"Closed"),
  AND(Table1[[#This Row],[Ticket Priority]]="High", Table1[[#This Row],[Ticket Status]]="Open")
), "Yes", "No")</f>
        <v>No</v>
      </c>
      <c r="U2540" s="4" t="str">
        <f>IF(Table1[[#This Row],[Ticket Status]]="Closed","Yes","No")</f>
        <v>No</v>
      </c>
      <c r="V2540" s="4" t="str">
        <f>IF(Table1[[#This Row],[Ticket Status]]="Pending Customer Response","Yes","No")</f>
        <v>No</v>
      </c>
      <c r="W2540" s="5">
        <f ca="1">COUNTIFS(Table1[Agent_name],Table1[[#This Row],[Agent_name]],Table1[Month],Table1[[#This Row],[Month]])/160</f>
        <v>0.86250000000000004</v>
      </c>
    </row>
    <row r="2541" spans="1:23" x14ac:dyDescent="0.25">
      <c r="A2541">
        <v>2540</v>
      </c>
      <c r="B2541" t="s">
        <v>8350</v>
      </c>
      <c r="C2541" t="s">
        <v>8351</v>
      </c>
      <c r="D2541">
        <v>59</v>
      </c>
      <c r="E2541" t="s">
        <v>58</v>
      </c>
      <c r="F2541" t="s">
        <v>98</v>
      </c>
      <c r="G2541" s="1">
        <v>43843</v>
      </c>
      <c r="H2541" t="s">
        <v>45</v>
      </c>
      <c r="I2541" t="s">
        <v>177</v>
      </c>
      <c r="J2541" s="3" t="s">
        <v>8352</v>
      </c>
      <c r="K2541" t="s">
        <v>39</v>
      </c>
      <c r="L2541" t="s">
        <v>8353</v>
      </c>
      <c r="M2541" t="s">
        <v>25</v>
      </c>
      <c r="N2541" t="s">
        <v>83</v>
      </c>
      <c r="O2541" s="2">
        <v>45078.007175925923</v>
      </c>
      <c r="P2541" s="2">
        <v>45077.952314814815</v>
      </c>
      <c r="R2541" t="str">
        <f t="shared" ca="1" si="39"/>
        <v>Mohit</v>
      </c>
      <c r="S2541" t="str">
        <f>IFERROR(TEXT(DATEVALUE(LEFT(Table1[[#This Row],[Date of Purchase]],10)), "MMMM"), TEXT(Table1[[#This Row],[Date of Purchase]], "MMMM"))</f>
        <v>January</v>
      </c>
      <c r="T2541" t="str">
        <f>IF(OR(
  AND(Table1[[#This Row],[Ticket Priority]]="Critical", Table1[[#This Row],[Ticket Status]]&lt;&gt;"Closed"),
  AND(Table1[[#This Row],[Ticket Priority]]="High", Table1[[#This Row],[Ticket Status]]="Open")
), "Yes", "No")</f>
        <v>No</v>
      </c>
      <c r="U2541" s="4" t="str">
        <f>IF(Table1[[#This Row],[Ticket Status]]="Closed","Yes","No")</f>
        <v>Yes</v>
      </c>
      <c r="V2541" s="4" t="str">
        <f>IF(Table1[[#This Row],[Ticket Status]]="Pending Customer Response","Yes","No")</f>
        <v>No</v>
      </c>
      <c r="W2541" s="5">
        <f ca="1">COUNTIFS(Table1[Agent_name],Table1[[#This Row],[Agent_name]],Table1[Month],Table1[[#This Row],[Month]])/160</f>
        <v>0.46250000000000002</v>
      </c>
    </row>
    <row r="2542" spans="1:23" x14ac:dyDescent="0.25">
      <c r="A2542">
        <v>2541</v>
      </c>
      <c r="B2542" t="s">
        <v>8354</v>
      </c>
      <c r="C2542" t="s">
        <v>8355</v>
      </c>
      <c r="D2542">
        <v>57</v>
      </c>
      <c r="E2542" t="s">
        <v>29</v>
      </c>
      <c r="F2542" t="s">
        <v>65</v>
      </c>
      <c r="G2542" s="1">
        <v>44219</v>
      </c>
      <c r="H2542" t="s">
        <v>21</v>
      </c>
      <c r="I2542" t="s">
        <v>177</v>
      </c>
      <c r="J2542" s="3" t="s">
        <v>8356</v>
      </c>
      <c r="K2542" t="s">
        <v>39</v>
      </c>
      <c r="L2542" t="s">
        <v>8357</v>
      </c>
      <c r="M2542" t="s">
        <v>41</v>
      </c>
      <c r="N2542" t="s">
        <v>83</v>
      </c>
      <c r="O2542" s="2">
        <v>45078.2106712963</v>
      </c>
      <c r="P2542" s="2">
        <v>45078.128032407411</v>
      </c>
      <c r="Q2542">
        <v>5</v>
      </c>
      <c r="R2542" t="str">
        <f t="shared" ca="1" si="39"/>
        <v>Neha</v>
      </c>
      <c r="S2542" t="str">
        <f>IFERROR(TEXT(DATEVALUE(LEFT(Table1[[#This Row],[Date of Purchase]],10)), "MMMM"), TEXT(Table1[[#This Row],[Date of Purchase]], "MMMM"))</f>
        <v>January</v>
      </c>
      <c r="T2542" t="str">
        <f>IF(OR(
  AND(Table1[[#This Row],[Ticket Priority]]="Critical", Table1[[#This Row],[Ticket Status]]&lt;&gt;"Closed"),
  AND(Table1[[#This Row],[Ticket Priority]]="High", Table1[[#This Row],[Ticket Status]]="Open")
), "Yes", "No")</f>
        <v>No</v>
      </c>
      <c r="U2542" s="4" t="str">
        <f>IF(Table1[[#This Row],[Ticket Status]]="Closed","Yes","No")</f>
        <v>Yes</v>
      </c>
      <c r="V2542" s="4" t="str">
        <f>IF(Table1[[#This Row],[Ticket Status]]="Pending Customer Response","Yes","No")</f>
        <v>No</v>
      </c>
      <c r="W2542" s="5">
        <f ca="1">COUNTIFS(Table1[Agent_name],Table1[[#This Row],[Agent_name]],Table1[Month],Table1[[#This Row],[Month]])/160</f>
        <v>0.21875</v>
      </c>
    </row>
    <row r="2543" spans="1:23" x14ac:dyDescent="0.25">
      <c r="A2543">
        <v>2542</v>
      </c>
      <c r="B2543" t="s">
        <v>8358</v>
      </c>
      <c r="C2543" t="s">
        <v>8359</v>
      </c>
      <c r="D2543">
        <v>48</v>
      </c>
      <c r="E2543" t="s">
        <v>19</v>
      </c>
      <c r="F2543" t="s">
        <v>202</v>
      </c>
      <c r="G2543" s="1">
        <v>44188</v>
      </c>
      <c r="H2543" t="s">
        <v>21</v>
      </c>
      <c r="I2543" t="s">
        <v>67</v>
      </c>
      <c r="J2543" s="3" t="s">
        <v>8360</v>
      </c>
      <c r="K2543" t="s">
        <v>24</v>
      </c>
      <c r="M2543" t="s">
        <v>89</v>
      </c>
      <c r="N2543" t="s">
        <v>26</v>
      </c>
      <c r="O2543" s="2">
        <v>45078.851655092592</v>
      </c>
      <c r="Q2543">
        <v>5</v>
      </c>
      <c r="R2543" t="str">
        <f t="shared" ca="1" si="39"/>
        <v>Aisha</v>
      </c>
      <c r="S2543" t="str">
        <f>IFERROR(TEXT(DATEVALUE(LEFT(Table1[[#This Row],[Date of Purchase]],10)), "MMMM"), TEXT(Table1[[#This Row],[Date of Purchase]], "MMMM"))</f>
        <v>December</v>
      </c>
      <c r="T2543" t="str">
        <f>IF(OR(
  AND(Table1[[#This Row],[Ticket Priority]]="Critical", Table1[[#This Row],[Ticket Status]]&lt;&gt;"Closed"),
  AND(Table1[[#This Row],[Ticket Priority]]="High", Table1[[#This Row],[Ticket Status]]="Open")
), "Yes", "No")</f>
        <v>No</v>
      </c>
      <c r="U2543" s="4" t="str">
        <f>IF(Table1[[#This Row],[Ticket Status]]="Closed","Yes","No")</f>
        <v>No</v>
      </c>
      <c r="V2543" s="4" t="str">
        <f>IF(Table1[[#This Row],[Ticket Status]]="Pending Customer Response","Yes","No")</f>
        <v>Yes</v>
      </c>
      <c r="W2543" s="5">
        <f ca="1">COUNTIFS(Table1[Agent_name],Table1[[#This Row],[Agent_name]],Table1[Month],Table1[[#This Row],[Month]])/160</f>
        <v>0.91249999999999998</v>
      </c>
    </row>
    <row r="2544" spans="1:23" x14ac:dyDescent="0.25">
      <c r="A2544">
        <v>2543</v>
      </c>
      <c r="B2544" t="s">
        <v>8361</v>
      </c>
      <c r="C2544" t="s">
        <v>8362</v>
      </c>
      <c r="D2544">
        <v>51</v>
      </c>
      <c r="E2544" t="s">
        <v>58</v>
      </c>
      <c r="F2544" t="s">
        <v>30</v>
      </c>
      <c r="G2544" s="1">
        <v>44202</v>
      </c>
      <c r="H2544" t="s">
        <v>59</v>
      </c>
      <c r="I2544" t="s">
        <v>93</v>
      </c>
      <c r="J2544" s="3" t="s">
        <v>8363</v>
      </c>
      <c r="K2544" t="s">
        <v>24</v>
      </c>
      <c r="M2544" t="s">
        <v>143</v>
      </c>
      <c r="N2544" t="s">
        <v>55</v>
      </c>
      <c r="O2544" s="2">
        <v>45078.753055555557</v>
      </c>
      <c r="R2544" t="str">
        <f t="shared" ca="1" si="39"/>
        <v>Mohit</v>
      </c>
      <c r="S2544" t="str">
        <f>IFERROR(TEXT(DATEVALUE(LEFT(Table1[[#This Row],[Date of Purchase]],10)), "MMMM"), TEXT(Table1[[#This Row],[Date of Purchase]], "MMMM"))</f>
        <v>January</v>
      </c>
      <c r="T2544" t="str">
        <f>IF(OR(
  AND(Table1[[#This Row],[Ticket Priority]]="Critical", Table1[[#This Row],[Ticket Status]]&lt;&gt;"Closed"),
  AND(Table1[[#This Row],[Ticket Priority]]="High", Table1[[#This Row],[Ticket Status]]="Open")
), "Yes", "No")</f>
        <v>No</v>
      </c>
      <c r="U2544" s="4" t="str">
        <f>IF(Table1[[#This Row],[Ticket Status]]="Closed","Yes","No")</f>
        <v>No</v>
      </c>
      <c r="V2544" s="4" t="str">
        <f>IF(Table1[[#This Row],[Ticket Status]]="Pending Customer Response","Yes","No")</f>
        <v>Yes</v>
      </c>
      <c r="W2544" s="5">
        <f ca="1">COUNTIFS(Table1[Agent_name],Table1[[#This Row],[Agent_name]],Table1[Month],Table1[[#This Row],[Month]])/160</f>
        <v>0.46250000000000002</v>
      </c>
    </row>
    <row r="2545" spans="1:23" x14ac:dyDescent="0.25">
      <c r="A2545">
        <v>2544</v>
      </c>
      <c r="B2545" t="s">
        <v>8364</v>
      </c>
      <c r="C2545" t="s">
        <v>8365</v>
      </c>
      <c r="D2545">
        <v>66</v>
      </c>
      <c r="E2545" t="s">
        <v>58</v>
      </c>
      <c r="F2545" t="s">
        <v>286</v>
      </c>
      <c r="G2545" s="1">
        <v>44212</v>
      </c>
      <c r="H2545" t="s">
        <v>45</v>
      </c>
      <c r="I2545" t="s">
        <v>31</v>
      </c>
      <c r="J2545" s="3" t="s">
        <v>8366</v>
      </c>
      <c r="K2545" t="s">
        <v>24</v>
      </c>
      <c r="M2545" t="s">
        <v>143</v>
      </c>
      <c r="N2545" t="s">
        <v>83</v>
      </c>
      <c r="O2545" s="2">
        <v>45078.309317129628</v>
      </c>
      <c r="R2545" t="str">
        <f t="shared" ca="1" si="39"/>
        <v>Karan</v>
      </c>
      <c r="S2545" t="str">
        <f>IFERROR(TEXT(DATEVALUE(LEFT(Table1[[#This Row],[Date of Purchase]],10)), "MMMM"), TEXT(Table1[[#This Row],[Date of Purchase]], "MMMM"))</f>
        <v>January</v>
      </c>
      <c r="T2545" t="str">
        <f>IF(OR(
  AND(Table1[[#This Row],[Ticket Priority]]="Critical", Table1[[#This Row],[Ticket Status]]&lt;&gt;"Closed"),
  AND(Table1[[#This Row],[Ticket Priority]]="High", Table1[[#This Row],[Ticket Status]]="Open")
), "Yes", "No")</f>
        <v>No</v>
      </c>
      <c r="U2545" s="4" t="str">
        <f>IF(Table1[[#This Row],[Ticket Status]]="Closed","Yes","No")</f>
        <v>No</v>
      </c>
      <c r="V2545" s="4" t="str">
        <f>IF(Table1[[#This Row],[Ticket Status]]="Pending Customer Response","Yes","No")</f>
        <v>Yes</v>
      </c>
      <c r="W2545" s="5">
        <f ca="1">COUNTIFS(Table1[Agent_name],Table1[[#This Row],[Agent_name]],Table1[Month],Table1[[#This Row],[Month]])/160</f>
        <v>0.21249999999999999</v>
      </c>
    </row>
    <row r="2546" spans="1:23" x14ac:dyDescent="0.25">
      <c r="A2546">
        <v>2545</v>
      </c>
      <c r="B2546" t="s">
        <v>8367</v>
      </c>
      <c r="C2546" t="s">
        <v>8368</v>
      </c>
      <c r="D2546">
        <v>63</v>
      </c>
      <c r="E2546" t="s">
        <v>29</v>
      </c>
      <c r="F2546" t="s">
        <v>129</v>
      </c>
      <c r="G2546" s="1">
        <v>44375</v>
      </c>
      <c r="H2546" t="s">
        <v>66</v>
      </c>
      <c r="I2546" t="s">
        <v>46</v>
      </c>
      <c r="J2546" s="3" t="s">
        <v>8369</v>
      </c>
      <c r="K2546" t="s">
        <v>39</v>
      </c>
      <c r="L2546" t="s">
        <v>8370</v>
      </c>
      <c r="M2546" t="s">
        <v>25</v>
      </c>
      <c r="N2546" t="s">
        <v>83</v>
      </c>
      <c r="O2546" s="2">
        <v>45078.717662037037</v>
      </c>
      <c r="P2546" s="2">
        <v>45078.275300925925</v>
      </c>
      <c r="R2546" t="str">
        <f t="shared" ca="1" si="39"/>
        <v>Aisha</v>
      </c>
      <c r="S2546" t="str">
        <f>IFERROR(TEXT(DATEVALUE(LEFT(Table1[[#This Row],[Date of Purchase]],10)), "MMMM"), TEXT(Table1[[#This Row],[Date of Purchase]], "MMMM"))</f>
        <v>June</v>
      </c>
      <c r="T2546" t="str">
        <f>IF(OR(
  AND(Table1[[#This Row],[Ticket Priority]]="Critical", Table1[[#This Row],[Ticket Status]]&lt;&gt;"Closed"),
  AND(Table1[[#This Row],[Ticket Priority]]="High", Table1[[#This Row],[Ticket Status]]="Open")
), "Yes", "No")</f>
        <v>No</v>
      </c>
      <c r="U2546" s="4" t="str">
        <f>IF(Table1[[#This Row],[Ticket Status]]="Closed","Yes","No")</f>
        <v>Yes</v>
      </c>
      <c r="V2546" s="4" t="str">
        <f>IF(Table1[[#This Row],[Ticket Status]]="Pending Customer Response","Yes","No")</f>
        <v>No</v>
      </c>
      <c r="W2546" s="5">
        <f ca="1">COUNTIFS(Table1[Agent_name],Table1[[#This Row],[Agent_name]],Table1[Month],Table1[[#This Row],[Month]])/160</f>
        <v>0.89375000000000004</v>
      </c>
    </row>
    <row r="2547" spans="1:23" x14ac:dyDescent="0.25">
      <c r="A2547">
        <v>2546</v>
      </c>
      <c r="B2547" t="s">
        <v>8371</v>
      </c>
      <c r="C2547" t="s">
        <v>8372</v>
      </c>
      <c r="D2547">
        <v>67</v>
      </c>
      <c r="E2547" t="s">
        <v>19</v>
      </c>
      <c r="F2547" t="s">
        <v>98</v>
      </c>
      <c r="G2547" s="1">
        <v>44340</v>
      </c>
      <c r="H2547" t="s">
        <v>21</v>
      </c>
      <c r="I2547" t="s">
        <v>52</v>
      </c>
      <c r="J2547" s="3" t="s">
        <v>8373</v>
      </c>
      <c r="K2547" t="s">
        <v>24</v>
      </c>
      <c r="M2547" t="s">
        <v>143</v>
      </c>
      <c r="N2547" t="s">
        <v>55</v>
      </c>
      <c r="O2547" s="2">
        <v>45077.955185185187</v>
      </c>
      <c r="Q2547">
        <v>5</v>
      </c>
      <c r="R2547" t="str">
        <f t="shared" ca="1" si="39"/>
        <v>Divya</v>
      </c>
      <c r="S2547" t="str">
        <f>IFERROR(TEXT(DATEVALUE(LEFT(Table1[[#This Row],[Date of Purchase]],10)), "MMMM"), TEXT(Table1[[#This Row],[Date of Purchase]], "MMMM"))</f>
        <v>May</v>
      </c>
      <c r="T2547" t="str">
        <f>IF(OR(
  AND(Table1[[#This Row],[Ticket Priority]]="Critical", Table1[[#This Row],[Ticket Status]]&lt;&gt;"Closed"),
  AND(Table1[[#This Row],[Ticket Priority]]="High", Table1[[#This Row],[Ticket Status]]="Open")
), "Yes", "No")</f>
        <v>No</v>
      </c>
      <c r="U2547" s="4" t="str">
        <f>IF(Table1[[#This Row],[Ticket Status]]="Closed","Yes","No")</f>
        <v>No</v>
      </c>
      <c r="V2547" s="4" t="str">
        <f>IF(Table1[[#This Row],[Ticket Status]]="Pending Customer Response","Yes","No")</f>
        <v>Yes</v>
      </c>
      <c r="W2547" s="5">
        <f ca="1">COUNTIFS(Table1[Agent_name],Table1[[#This Row],[Agent_name]],Table1[Month],Table1[[#This Row],[Month]])/160</f>
        <v>0.23125000000000001</v>
      </c>
    </row>
    <row r="2548" spans="1:23" x14ac:dyDescent="0.25">
      <c r="A2548">
        <v>2547</v>
      </c>
      <c r="B2548" t="s">
        <v>8374</v>
      </c>
      <c r="C2548" t="s">
        <v>8375</v>
      </c>
      <c r="D2548">
        <v>70</v>
      </c>
      <c r="E2548" t="s">
        <v>29</v>
      </c>
      <c r="F2548" t="s">
        <v>65</v>
      </c>
      <c r="G2548" s="1">
        <v>44485</v>
      </c>
      <c r="H2548" t="s">
        <v>59</v>
      </c>
      <c r="I2548" t="s">
        <v>150</v>
      </c>
      <c r="J2548" s="3" t="s">
        <v>8376</v>
      </c>
      <c r="K2548" t="s">
        <v>62</v>
      </c>
      <c r="M2548" t="s">
        <v>41</v>
      </c>
      <c r="N2548" t="s">
        <v>83</v>
      </c>
      <c r="Q2548">
        <v>5</v>
      </c>
      <c r="R2548" t="str">
        <f t="shared" ca="1" si="39"/>
        <v>Neha</v>
      </c>
      <c r="S2548" t="str">
        <f>IFERROR(TEXT(DATEVALUE(LEFT(Table1[[#This Row],[Date of Purchase]],10)), "MMMM"), TEXT(Table1[[#This Row],[Date of Purchase]], "MMMM"))</f>
        <v>October</v>
      </c>
      <c r="T2548" t="str">
        <f>IF(OR(
  AND(Table1[[#This Row],[Ticket Priority]]="Critical", Table1[[#This Row],[Ticket Status]]&lt;&gt;"Closed"),
  AND(Table1[[#This Row],[Ticket Priority]]="High", Table1[[#This Row],[Ticket Status]]="Open")
), "Yes", "No")</f>
        <v>No</v>
      </c>
      <c r="U2548" s="4" t="str">
        <f>IF(Table1[[#This Row],[Ticket Status]]="Closed","Yes","No")</f>
        <v>No</v>
      </c>
      <c r="V2548" s="4" t="str">
        <f>IF(Table1[[#This Row],[Ticket Status]]="Pending Customer Response","Yes","No")</f>
        <v>No</v>
      </c>
      <c r="W2548" s="5">
        <f ca="1">COUNTIFS(Table1[Agent_name],Table1[[#This Row],[Agent_name]],Table1[Month],Table1[[#This Row],[Month]])/160</f>
        <v>0.24374999999999999</v>
      </c>
    </row>
    <row r="2549" spans="1:23" x14ac:dyDescent="0.25">
      <c r="A2549">
        <v>2548</v>
      </c>
      <c r="B2549" t="s">
        <v>8377</v>
      </c>
      <c r="C2549" t="s">
        <v>8378</v>
      </c>
      <c r="D2549">
        <v>48</v>
      </c>
      <c r="E2549" t="s">
        <v>29</v>
      </c>
      <c r="F2549" t="s">
        <v>173</v>
      </c>
      <c r="G2549" s="1">
        <v>43959</v>
      </c>
      <c r="H2549" t="s">
        <v>66</v>
      </c>
      <c r="I2549" t="s">
        <v>150</v>
      </c>
      <c r="J2549" s="3" t="s">
        <v>8379</v>
      </c>
      <c r="K2549" t="s">
        <v>39</v>
      </c>
      <c r="L2549" t="s">
        <v>8380</v>
      </c>
      <c r="M2549" t="s">
        <v>89</v>
      </c>
      <c r="N2549" t="s">
        <v>83</v>
      </c>
      <c r="O2549" s="2">
        <v>45078.628136574072</v>
      </c>
      <c r="P2549" s="2">
        <v>45078.557997685188</v>
      </c>
      <c r="Q2549">
        <v>5</v>
      </c>
      <c r="R2549" t="str">
        <f t="shared" ca="1" si="39"/>
        <v>Sara</v>
      </c>
      <c r="S2549" t="str">
        <f>IFERROR(TEXT(DATEVALUE(LEFT(Table1[[#This Row],[Date of Purchase]],10)), "MMMM"), TEXT(Table1[[#This Row],[Date of Purchase]], "MMMM"))</f>
        <v>May</v>
      </c>
      <c r="T2549" t="str">
        <f>IF(OR(
  AND(Table1[[#This Row],[Ticket Priority]]="Critical", Table1[[#This Row],[Ticket Status]]&lt;&gt;"Closed"),
  AND(Table1[[#This Row],[Ticket Priority]]="High", Table1[[#This Row],[Ticket Status]]="Open")
), "Yes", "No")</f>
        <v>No</v>
      </c>
      <c r="U2549" s="4" t="str">
        <f>IF(Table1[[#This Row],[Ticket Status]]="Closed","Yes","No")</f>
        <v>Yes</v>
      </c>
      <c r="V2549" s="4" t="str">
        <f>IF(Table1[[#This Row],[Ticket Status]]="Pending Customer Response","Yes","No")</f>
        <v>No</v>
      </c>
      <c r="W2549" s="5">
        <f ca="1">COUNTIFS(Table1[Agent_name],Table1[[#This Row],[Agent_name]],Table1[Month],Table1[[#This Row],[Month]])/160</f>
        <v>0.64375000000000004</v>
      </c>
    </row>
    <row r="2550" spans="1:23" x14ac:dyDescent="0.25">
      <c r="A2550">
        <v>2549</v>
      </c>
      <c r="B2550" t="s">
        <v>8381</v>
      </c>
      <c r="C2550" t="s">
        <v>8382</v>
      </c>
      <c r="D2550">
        <v>38</v>
      </c>
      <c r="E2550" t="s">
        <v>19</v>
      </c>
      <c r="F2550" t="s">
        <v>219</v>
      </c>
      <c r="G2550" s="1">
        <v>44536</v>
      </c>
      <c r="H2550" t="s">
        <v>67</v>
      </c>
      <c r="I2550" t="s">
        <v>37</v>
      </c>
      <c r="J2550" s="3" t="s">
        <v>8383</v>
      </c>
      <c r="K2550" t="s">
        <v>39</v>
      </c>
      <c r="L2550" t="s">
        <v>8384</v>
      </c>
      <c r="M2550" t="s">
        <v>41</v>
      </c>
      <c r="N2550" t="s">
        <v>55</v>
      </c>
      <c r="O2550" s="2">
        <v>45078.042048611111</v>
      </c>
      <c r="P2550" s="2">
        <v>45078.423298611109</v>
      </c>
      <c r="Q2550">
        <v>5</v>
      </c>
      <c r="R2550" t="str">
        <f t="shared" ca="1" si="39"/>
        <v>Ravi</v>
      </c>
      <c r="S2550" t="str">
        <f>IFERROR(TEXT(DATEVALUE(LEFT(Table1[[#This Row],[Date of Purchase]],10)), "MMMM"), TEXT(Table1[[#This Row],[Date of Purchase]], "MMMM"))</f>
        <v>December</v>
      </c>
      <c r="T2550" t="str">
        <f>IF(OR(
  AND(Table1[[#This Row],[Ticket Priority]]="Critical", Table1[[#This Row],[Ticket Status]]&lt;&gt;"Closed"),
  AND(Table1[[#This Row],[Ticket Priority]]="High", Table1[[#This Row],[Ticket Status]]="Open")
), "Yes", "No")</f>
        <v>No</v>
      </c>
      <c r="U2550" s="4" t="str">
        <f>IF(Table1[[#This Row],[Ticket Status]]="Closed","Yes","No")</f>
        <v>Yes</v>
      </c>
      <c r="V2550" s="4" t="str">
        <f>IF(Table1[[#This Row],[Ticket Status]]="Pending Customer Response","Yes","No")</f>
        <v>No</v>
      </c>
      <c r="W2550" s="5">
        <f ca="1">COUNTIFS(Table1[Agent_name],Table1[[#This Row],[Agent_name]],Table1[Month],Table1[[#This Row],[Month]])/160</f>
        <v>0.66249999999999998</v>
      </c>
    </row>
    <row r="2551" spans="1:23" x14ac:dyDescent="0.25">
      <c r="A2551">
        <v>2550</v>
      </c>
      <c r="B2551" t="s">
        <v>8385</v>
      </c>
      <c r="C2551" t="s">
        <v>8386</v>
      </c>
      <c r="D2551">
        <v>46</v>
      </c>
      <c r="E2551" t="s">
        <v>58</v>
      </c>
      <c r="F2551" t="s">
        <v>51</v>
      </c>
      <c r="G2551" s="1">
        <v>43865</v>
      </c>
      <c r="H2551" t="s">
        <v>67</v>
      </c>
      <c r="I2551" t="s">
        <v>77</v>
      </c>
      <c r="J2551" s="3" t="s">
        <v>8387</v>
      </c>
      <c r="K2551" t="s">
        <v>62</v>
      </c>
      <c r="M2551" t="s">
        <v>25</v>
      </c>
      <c r="N2551" t="s">
        <v>55</v>
      </c>
      <c r="R2551" t="str">
        <f t="shared" ca="1" si="39"/>
        <v>Aisha</v>
      </c>
      <c r="S2551" t="str">
        <f>IFERROR(TEXT(DATEVALUE(LEFT(Table1[[#This Row],[Date of Purchase]],10)), "MMMM"), TEXT(Table1[[#This Row],[Date of Purchase]], "MMMM"))</f>
        <v>February</v>
      </c>
      <c r="T2551" t="str">
        <f>IF(OR(
  AND(Table1[[#This Row],[Ticket Priority]]="Critical", Table1[[#This Row],[Ticket Status]]&lt;&gt;"Closed"),
  AND(Table1[[#This Row],[Ticket Priority]]="High", Table1[[#This Row],[Ticket Status]]="Open")
), "Yes", "No")</f>
        <v>Yes</v>
      </c>
      <c r="U2551" s="4" t="str">
        <f>IF(Table1[[#This Row],[Ticket Status]]="Closed","Yes","No")</f>
        <v>No</v>
      </c>
      <c r="V2551" s="4" t="str">
        <f>IF(Table1[[#This Row],[Ticket Status]]="Pending Customer Response","Yes","No")</f>
        <v>No</v>
      </c>
      <c r="W2551" s="5">
        <f ca="1">COUNTIFS(Table1[Agent_name],Table1[[#This Row],[Agent_name]],Table1[Month],Table1[[#This Row],[Month]])/160</f>
        <v>0.85624999999999996</v>
      </c>
    </row>
    <row r="2552" spans="1:23" x14ac:dyDescent="0.25">
      <c r="A2552">
        <v>2551</v>
      </c>
      <c r="B2552" t="s">
        <v>8388</v>
      </c>
      <c r="C2552" t="s">
        <v>8389</v>
      </c>
      <c r="D2552">
        <v>53</v>
      </c>
      <c r="E2552" t="s">
        <v>58</v>
      </c>
      <c r="F2552" t="s">
        <v>286</v>
      </c>
      <c r="G2552" s="1">
        <v>44379</v>
      </c>
      <c r="H2552" t="s">
        <v>66</v>
      </c>
      <c r="I2552" t="s">
        <v>177</v>
      </c>
      <c r="J2552" s="3" t="s">
        <v>8390</v>
      </c>
      <c r="K2552" t="s">
        <v>24</v>
      </c>
      <c r="M2552" t="s">
        <v>41</v>
      </c>
      <c r="N2552" t="s">
        <v>33</v>
      </c>
      <c r="O2552" s="2">
        <v>45078.112928240742</v>
      </c>
      <c r="R2552" t="str">
        <f t="shared" ca="1" si="39"/>
        <v>Mohit</v>
      </c>
      <c r="S2552" t="str">
        <f>IFERROR(TEXT(DATEVALUE(LEFT(Table1[[#This Row],[Date of Purchase]],10)), "MMMM"), TEXT(Table1[[#This Row],[Date of Purchase]], "MMMM"))</f>
        <v>July</v>
      </c>
      <c r="T2552" t="str">
        <f>IF(OR(
  AND(Table1[[#This Row],[Ticket Priority]]="Critical", Table1[[#This Row],[Ticket Status]]&lt;&gt;"Closed"),
  AND(Table1[[#This Row],[Ticket Priority]]="High", Table1[[#This Row],[Ticket Status]]="Open")
), "Yes", "No")</f>
        <v>No</v>
      </c>
      <c r="U2552" s="4" t="str">
        <f>IF(Table1[[#This Row],[Ticket Status]]="Closed","Yes","No")</f>
        <v>No</v>
      </c>
      <c r="V2552" s="4" t="str">
        <f>IF(Table1[[#This Row],[Ticket Status]]="Pending Customer Response","Yes","No")</f>
        <v>Yes</v>
      </c>
      <c r="W2552" s="5">
        <f ca="1">COUNTIFS(Table1[Agent_name],Table1[[#This Row],[Agent_name]],Table1[Month],Table1[[#This Row],[Month]])/160</f>
        <v>0.53125</v>
      </c>
    </row>
    <row r="2553" spans="1:23" x14ac:dyDescent="0.25">
      <c r="A2553">
        <v>2552</v>
      </c>
      <c r="B2553" t="s">
        <v>8391</v>
      </c>
      <c r="C2553" t="s">
        <v>8392</v>
      </c>
      <c r="D2553">
        <v>65</v>
      </c>
      <c r="E2553" t="s">
        <v>19</v>
      </c>
      <c r="F2553" t="s">
        <v>202</v>
      </c>
      <c r="G2553" s="1">
        <v>44105</v>
      </c>
      <c r="H2553" t="s">
        <v>21</v>
      </c>
      <c r="I2553" t="s">
        <v>99</v>
      </c>
      <c r="J2553" s="3" t="s">
        <v>8393</v>
      </c>
      <c r="K2553" t="s">
        <v>24</v>
      </c>
      <c r="M2553" t="s">
        <v>25</v>
      </c>
      <c r="N2553" t="s">
        <v>55</v>
      </c>
      <c r="O2553" s="2">
        <v>45078.38795138889</v>
      </c>
      <c r="R2553" t="str">
        <f t="shared" ca="1" si="39"/>
        <v>Ravi</v>
      </c>
      <c r="S2553" t="str">
        <f>IFERROR(TEXT(DATEVALUE(LEFT(Table1[[#This Row],[Date of Purchase]],10)), "MMMM"), TEXT(Table1[[#This Row],[Date of Purchase]], "MMMM"))</f>
        <v>October</v>
      </c>
      <c r="T2553" t="str">
        <f>IF(OR(
  AND(Table1[[#This Row],[Ticket Priority]]="Critical", Table1[[#This Row],[Ticket Status]]&lt;&gt;"Closed"),
  AND(Table1[[#This Row],[Ticket Priority]]="High", Table1[[#This Row],[Ticket Status]]="Open")
), "Yes", "No")</f>
        <v>Yes</v>
      </c>
      <c r="U2553" s="4" t="str">
        <f>IF(Table1[[#This Row],[Ticket Status]]="Closed","Yes","No")</f>
        <v>No</v>
      </c>
      <c r="V2553" s="4" t="str">
        <f>IF(Table1[[#This Row],[Ticket Status]]="Pending Customer Response","Yes","No")</f>
        <v>Yes</v>
      </c>
      <c r="W2553" s="5">
        <f ca="1">COUNTIFS(Table1[Agent_name],Table1[[#This Row],[Agent_name]],Table1[Month],Table1[[#This Row],[Month]])/160</f>
        <v>0.58125000000000004</v>
      </c>
    </row>
    <row r="2554" spans="1:23" x14ac:dyDescent="0.25">
      <c r="A2554">
        <v>2553</v>
      </c>
      <c r="B2554" t="s">
        <v>8394</v>
      </c>
      <c r="C2554" t="s">
        <v>8395</v>
      </c>
      <c r="D2554">
        <v>58</v>
      </c>
      <c r="E2554" t="s">
        <v>58</v>
      </c>
      <c r="F2554" t="s">
        <v>456</v>
      </c>
      <c r="G2554" s="1">
        <v>44282</v>
      </c>
      <c r="H2554" t="s">
        <v>67</v>
      </c>
      <c r="I2554" t="s">
        <v>141</v>
      </c>
      <c r="J2554" s="3" t="s">
        <v>8396</v>
      </c>
      <c r="K2554" t="s">
        <v>62</v>
      </c>
      <c r="M2554" t="s">
        <v>41</v>
      </c>
      <c r="N2554" t="s">
        <v>55</v>
      </c>
      <c r="R2554" t="str">
        <f t="shared" ca="1" si="39"/>
        <v>Arjun</v>
      </c>
      <c r="S2554" t="str">
        <f>IFERROR(TEXT(DATEVALUE(LEFT(Table1[[#This Row],[Date of Purchase]],10)), "MMMM"), TEXT(Table1[[#This Row],[Date of Purchase]], "MMMM"))</f>
        <v>March</v>
      </c>
      <c r="T2554" t="str">
        <f>IF(OR(
  AND(Table1[[#This Row],[Ticket Priority]]="Critical", Table1[[#This Row],[Ticket Status]]&lt;&gt;"Closed"),
  AND(Table1[[#This Row],[Ticket Priority]]="High", Table1[[#This Row],[Ticket Status]]="Open")
), "Yes", "No")</f>
        <v>No</v>
      </c>
      <c r="U2554" s="4" t="str">
        <f>IF(Table1[[#This Row],[Ticket Status]]="Closed","Yes","No")</f>
        <v>No</v>
      </c>
      <c r="V2554" s="4" t="str">
        <f>IF(Table1[[#This Row],[Ticket Status]]="Pending Customer Response","Yes","No")</f>
        <v>No</v>
      </c>
      <c r="W2554" s="5">
        <f ca="1">COUNTIFS(Table1[Agent_name],Table1[[#This Row],[Agent_name]],Table1[Month],Table1[[#This Row],[Month]])/160</f>
        <v>0.23125000000000001</v>
      </c>
    </row>
    <row r="2555" spans="1:23" x14ac:dyDescent="0.25">
      <c r="A2555">
        <v>2554</v>
      </c>
      <c r="B2555" t="s">
        <v>8397</v>
      </c>
      <c r="C2555" t="s">
        <v>8398</v>
      </c>
      <c r="D2555">
        <v>51</v>
      </c>
      <c r="E2555" t="s">
        <v>58</v>
      </c>
      <c r="F2555" t="s">
        <v>20</v>
      </c>
      <c r="G2555" s="1">
        <v>44307</v>
      </c>
      <c r="H2555" t="s">
        <v>67</v>
      </c>
      <c r="I2555" t="s">
        <v>99</v>
      </c>
      <c r="J2555" s="3" t="s">
        <v>8399</v>
      </c>
      <c r="K2555" t="s">
        <v>24</v>
      </c>
      <c r="M2555" t="s">
        <v>25</v>
      </c>
      <c r="N2555" t="s">
        <v>55</v>
      </c>
      <c r="O2555" s="2">
        <v>45078.853946759256</v>
      </c>
      <c r="R2555" t="str">
        <f t="shared" ca="1" si="39"/>
        <v>Rahul</v>
      </c>
      <c r="S2555" t="str">
        <f>IFERROR(TEXT(DATEVALUE(LEFT(Table1[[#This Row],[Date of Purchase]],10)), "MMMM"), TEXT(Table1[[#This Row],[Date of Purchase]], "MMMM"))</f>
        <v>April</v>
      </c>
      <c r="T2555" t="str">
        <f>IF(OR(
  AND(Table1[[#This Row],[Ticket Priority]]="Critical", Table1[[#This Row],[Ticket Status]]&lt;&gt;"Closed"),
  AND(Table1[[#This Row],[Ticket Priority]]="High", Table1[[#This Row],[Ticket Status]]="Open")
), "Yes", "No")</f>
        <v>Yes</v>
      </c>
      <c r="U2555" s="4" t="str">
        <f>IF(Table1[[#This Row],[Ticket Status]]="Closed","Yes","No")</f>
        <v>No</v>
      </c>
      <c r="V2555" s="4" t="str">
        <f>IF(Table1[[#This Row],[Ticket Status]]="Pending Customer Response","Yes","No")</f>
        <v>Yes</v>
      </c>
      <c r="W2555" s="5">
        <f ca="1">COUNTIFS(Table1[Agent_name],Table1[[#This Row],[Agent_name]],Table1[Month],Table1[[#This Row],[Month]])/160</f>
        <v>0.25</v>
      </c>
    </row>
    <row r="2556" spans="1:23" x14ac:dyDescent="0.25">
      <c r="A2556">
        <v>2555</v>
      </c>
      <c r="B2556" t="s">
        <v>8400</v>
      </c>
      <c r="C2556" t="s">
        <v>8401</v>
      </c>
      <c r="D2556">
        <v>51</v>
      </c>
      <c r="E2556" t="s">
        <v>19</v>
      </c>
      <c r="F2556" t="s">
        <v>223</v>
      </c>
      <c r="G2556" s="1">
        <v>44021</v>
      </c>
      <c r="H2556" t="s">
        <v>45</v>
      </c>
      <c r="I2556" t="s">
        <v>77</v>
      </c>
      <c r="J2556" s="3" t="s">
        <v>8402</v>
      </c>
      <c r="K2556" t="s">
        <v>39</v>
      </c>
      <c r="L2556" t="s">
        <v>8403</v>
      </c>
      <c r="M2556" t="s">
        <v>25</v>
      </c>
      <c r="N2556" t="s">
        <v>83</v>
      </c>
      <c r="O2556" s="2">
        <v>45078.881747685184</v>
      </c>
      <c r="P2556" s="2">
        <v>45078.43105324074</v>
      </c>
      <c r="Q2556">
        <v>5</v>
      </c>
      <c r="R2556" t="str">
        <f t="shared" ca="1" si="39"/>
        <v>Divya</v>
      </c>
      <c r="S2556" t="str">
        <f>IFERROR(TEXT(DATEVALUE(LEFT(Table1[[#This Row],[Date of Purchase]],10)), "MMMM"), TEXT(Table1[[#This Row],[Date of Purchase]], "MMMM"))</f>
        <v>July</v>
      </c>
      <c r="T2556" t="str">
        <f>IF(OR(
  AND(Table1[[#This Row],[Ticket Priority]]="Critical", Table1[[#This Row],[Ticket Status]]&lt;&gt;"Closed"),
  AND(Table1[[#This Row],[Ticket Priority]]="High", Table1[[#This Row],[Ticket Status]]="Open")
), "Yes", "No")</f>
        <v>No</v>
      </c>
      <c r="U2556" s="4" t="str">
        <f>IF(Table1[[#This Row],[Ticket Status]]="Closed","Yes","No")</f>
        <v>Yes</v>
      </c>
      <c r="V2556" s="4" t="str">
        <f>IF(Table1[[#This Row],[Ticket Status]]="Pending Customer Response","Yes","No")</f>
        <v>No</v>
      </c>
      <c r="W2556" s="5">
        <f ca="1">COUNTIFS(Table1[Agent_name],Table1[[#This Row],[Agent_name]],Table1[Month],Table1[[#This Row],[Month]])/160</f>
        <v>0.25</v>
      </c>
    </row>
    <row r="2557" spans="1:23" x14ac:dyDescent="0.25">
      <c r="A2557">
        <v>2556</v>
      </c>
      <c r="B2557" t="s">
        <v>8404</v>
      </c>
      <c r="C2557" t="s">
        <v>8405</v>
      </c>
      <c r="D2557">
        <v>47</v>
      </c>
      <c r="E2557" t="s">
        <v>29</v>
      </c>
      <c r="F2557" t="s">
        <v>65</v>
      </c>
      <c r="G2557" s="1">
        <v>44253</v>
      </c>
      <c r="H2557" t="s">
        <v>66</v>
      </c>
      <c r="I2557" t="s">
        <v>59</v>
      </c>
      <c r="J2557" s="3" t="s">
        <v>8406</v>
      </c>
      <c r="K2557" t="s">
        <v>39</v>
      </c>
      <c r="L2557" t="s">
        <v>8407</v>
      </c>
      <c r="M2557" t="s">
        <v>89</v>
      </c>
      <c r="N2557" t="s">
        <v>33</v>
      </c>
      <c r="O2557" s="2">
        <v>45078.110925925925</v>
      </c>
      <c r="P2557" s="2">
        <v>45078.057453703703</v>
      </c>
      <c r="Q2557">
        <v>5</v>
      </c>
      <c r="R2557" t="str">
        <f t="shared" ca="1" si="39"/>
        <v>Karan</v>
      </c>
      <c r="S2557" t="str">
        <f>IFERROR(TEXT(DATEVALUE(LEFT(Table1[[#This Row],[Date of Purchase]],10)), "MMMM"), TEXT(Table1[[#This Row],[Date of Purchase]], "MMMM"))</f>
        <v>February</v>
      </c>
      <c r="T2557" t="str">
        <f>IF(OR(
  AND(Table1[[#This Row],[Ticket Priority]]="Critical", Table1[[#This Row],[Ticket Status]]&lt;&gt;"Closed"),
  AND(Table1[[#This Row],[Ticket Priority]]="High", Table1[[#This Row],[Ticket Status]]="Open")
), "Yes", "No")</f>
        <v>No</v>
      </c>
      <c r="U2557" s="4" t="str">
        <f>IF(Table1[[#This Row],[Ticket Status]]="Closed","Yes","No")</f>
        <v>Yes</v>
      </c>
      <c r="V2557" s="4" t="str">
        <f>IF(Table1[[#This Row],[Ticket Status]]="Pending Customer Response","Yes","No")</f>
        <v>No</v>
      </c>
      <c r="W2557" s="5">
        <f ca="1">COUNTIFS(Table1[Agent_name],Table1[[#This Row],[Agent_name]],Table1[Month],Table1[[#This Row],[Month]])/160</f>
        <v>0.17499999999999999</v>
      </c>
    </row>
    <row r="2558" spans="1:23" x14ac:dyDescent="0.25">
      <c r="A2558">
        <v>2557</v>
      </c>
      <c r="B2558" t="s">
        <v>8408</v>
      </c>
      <c r="C2558" t="s">
        <v>8409</v>
      </c>
      <c r="D2558">
        <v>35</v>
      </c>
      <c r="E2558" t="s">
        <v>29</v>
      </c>
      <c r="F2558" t="s">
        <v>339</v>
      </c>
      <c r="G2558" s="1">
        <v>44528</v>
      </c>
      <c r="H2558" t="s">
        <v>21</v>
      </c>
      <c r="I2558" t="s">
        <v>77</v>
      </c>
      <c r="J2558" s="3" t="s">
        <v>8410</v>
      </c>
      <c r="K2558" t="s">
        <v>39</v>
      </c>
      <c r="L2558" t="s">
        <v>8411</v>
      </c>
      <c r="M2558" t="s">
        <v>89</v>
      </c>
      <c r="N2558" t="s">
        <v>83</v>
      </c>
      <c r="O2558" s="2">
        <v>45078.694976851853</v>
      </c>
      <c r="P2558" s="2">
        <v>45078.274143518516</v>
      </c>
      <c r="Q2558">
        <v>3</v>
      </c>
      <c r="R2558" t="str">
        <f t="shared" ca="1" si="39"/>
        <v>Mohit</v>
      </c>
      <c r="S2558" t="str">
        <f>IFERROR(TEXT(DATEVALUE(LEFT(Table1[[#This Row],[Date of Purchase]],10)), "MMMM"), TEXT(Table1[[#This Row],[Date of Purchase]], "MMMM"))</f>
        <v>November</v>
      </c>
      <c r="T2558" t="str">
        <f>IF(OR(
  AND(Table1[[#This Row],[Ticket Priority]]="Critical", Table1[[#This Row],[Ticket Status]]&lt;&gt;"Closed"),
  AND(Table1[[#This Row],[Ticket Priority]]="High", Table1[[#This Row],[Ticket Status]]="Open")
), "Yes", "No")</f>
        <v>No</v>
      </c>
      <c r="U2558" s="4" t="str">
        <f>IF(Table1[[#This Row],[Ticket Status]]="Closed","Yes","No")</f>
        <v>Yes</v>
      </c>
      <c r="V2558" s="4" t="str">
        <f>IF(Table1[[#This Row],[Ticket Status]]="Pending Customer Response","Yes","No")</f>
        <v>No</v>
      </c>
      <c r="W2558" s="5">
        <f ca="1">COUNTIFS(Table1[Agent_name],Table1[[#This Row],[Agent_name]],Table1[Month],Table1[[#This Row],[Month]])/160</f>
        <v>0.4375</v>
      </c>
    </row>
    <row r="2559" spans="1:23" x14ac:dyDescent="0.25">
      <c r="A2559">
        <v>2558</v>
      </c>
      <c r="B2559" t="s">
        <v>8412</v>
      </c>
      <c r="C2559" t="s">
        <v>8413</v>
      </c>
      <c r="D2559">
        <v>50</v>
      </c>
      <c r="E2559" t="s">
        <v>58</v>
      </c>
      <c r="F2559" t="s">
        <v>107</v>
      </c>
      <c r="G2559" s="1">
        <v>44513</v>
      </c>
      <c r="H2559" t="s">
        <v>45</v>
      </c>
      <c r="I2559" t="s">
        <v>141</v>
      </c>
      <c r="J2559" s="3" t="s">
        <v>8414</v>
      </c>
      <c r="K2559" t="s">
        <v>24</v>
      </c>
      <c r="M2559" t="s">
        <v>25</v>
      </c>
      <c r="N2559" t="s">
        <v>83</v>
      </c>
      <c r="O2559" s="2">
        <v>45078.30263888889</v>
      </c>
      <c r="R2559" t="str">
        <f t="shared" ca="1" si="39"/>
        <v>Ravi</v>
      </c>
      <c r="S2559" t="str">
        <f>IFERROR(TEXT(DATEVALUE(LEFT(Table1[[#This Row],[Date of Purchase]],10)), "MMMM"), TEXT(Table1[[#This Row],[Date of Purchase]], "MMMM"))</f>
        <v>November</v>
      </c>
      <c r="T2559" t="str">
        <f>IF(OR(
  AND(Table1[[#This Row],[Ticket Priority]]="Critical", Table1[[#This Row],[Ticket Status]]&lt;&gt;"Closed"),
  AND(Table1[[#This Row],[Ticket Priority]]="High", Table1[[#This Row],[Ticket Status]]="Open")
), "Yes", "No")</f>
        <v>Yes</v>
      </c>
      <c r="U2559" s="4" t="str">
        <f>IF(Table1[[#This Row],[Ticket Status]]="Closed","Yes","No")</f>
        <v>No</v>
      </c>
      <c r="V2559" s="4" t="str">
        <f>IF(Table1[[#This Row],[Ticket Status]]="Pending Customer Response","Yes","No")</f>
        <v>Yes</v>
      </c>
      <c r="W2559" s="5">
        <f ca="1">COUNTIFS(Table1[Agent_name],Table1[[#This Row],[Agent_name]],Table1[Month],Table1[[#This Row],[Month]])/160</f>
        <v>0.61875000000000002</v>
      </c>
    </row>
    <row r="2560" spans="1:23" x14ac:dyDescent="0.25">
      <c r="A2560">
        <v>2559</v>
      </c>
      <c r="B2560" t="s">
        <v>8415</v>
      </c>
      <c r="C2560" t="s">
        <v>8416</v>
      </c>
      <c r="D2560">
        <v>21</v>
      </c>
      <c r="E2560" t="s">
        <v>58</v>
      </c>
      <c r="F2560" t="s">
        <v>103</v>
      </c>
      <c r="G2560" s="1">
        <v>44147</v>
      </c>
      <c r="H2560" t="s">
        <v>67</v>
      </c>
      <c r="I2560" t="s">
        <v>60</v>
      </c>
      <c r="J2560" s="3" t="s">
        <v>8417</v>
      </c>
      <c r="K2560" t="s">
        <v>62</v>
      </c>
      <c r="M2560" t="s">
        <v>25</v>
      </c>
      <c r="N2560" t="s">
        <v>83</v>
      </c>
      <c r="R2560" t="str">
        <f t="shared" ca="1" si="39"/>
        <v>Meera</v>
      </c>
      <c r="S2560" t="str">
        <f>IFERROR(TEXT(DATEVALUE(LEFT(Table1[[#This Row],[Date of Purchase]],10)), "MMMM"), TEXT(Table1[[#This Row],[Date of Purchase]], "MMMM"))</f>
        <v>November</v>
      </c>
      <c r="T2560" t="str">
        <f>IF(OR(
  AND(Table1[[#This Row],[Ticket Priority]]="Critical", Table1[[#This Row],[Ticket Status]]&lt;&gt;"Closed"),
  AND(Table1[[#This Row],[Ticket Priority]]="High", Table1[[#This Row],[Ticket Status]]="Open")
), "Yes", "No")</f>
        <v>Yes</v>
      </c>
      <c r="U2560" s="4" t="str">
        <f>IF(Table1[[#This Row],[Ticket Status]]="Closed","Yes","No")</f>
        <v>No</v>
      </c>
      <c r="V2560" s="4" t="str">
        <f>IF(Table1[[#This Row],[Ticket Status]]="Pending Customer Response","Yes","No")</f>
        <v>No</v>
      </c>
      <c r="W2560" s="5">
        <f ca="1">COUNTIFS(Table1[Agent_name],Table1[[#This Row],[Agent_name]],Table1[Month],Table1[[#This Row],[Month]])/160</f>
        <v>0.23749999999999999</v>
      </c>
    </row>
    <row r="2561" spans="1:23" x14ac:dyDescent="0.25">
      <c r="A2561">
        <v>2560</v>
      </c>
      <c r="B2561" t="s">
        <v>8418</v>
      </c>
      <c r="C2561" t="s">
        <v>8419</v>
      </c>
      <c r="D2561">
        <v>53</v>
      </c>
      <c r="E2561" t="s">
        <v>58</v>
      </c>
      <c r="F2561" t="s">
        <v>117</v>
      </c>
      <c r="G2561" s="1">
        <v>44420</v>
      </c>
      <c r="H2561" t="s">
        <v>59</v>
      </c>
      <c r="I2561" t="s">
        <v>72</v>
      </c>
      <c r="J2561" s="3" t="s">
        <v>8420</v>
      </c>
      <c r="K2561" t="s">
        <v>24</v>
      </c>
      <c r="M2561" t="s">
        <v>25</v>
      </c>
      <c r="N2561" t="s">
        <v>83</v>
      </c>
      <c r="O2561" s="2">
        <v>45078.251284722224</v>
      </c>
      <c r="R2561" t="str">
        <f t="shared" ca="1" si="39"/>
        <v>Ravi</v>
      </c>
      <c r="S2561" t="str">
        <f>IFERROR(TEXT(DATEVALUE(LEFT(Table1[[#This Row],[Date of Purchase]],10)), "MMMM"), TEXT(Table1[[#This Row],[Date of Purchase]], "MMMM"))</f>
        <v>August</v>
      </c>
      <c r="T2561" t="str">
        <f>IF(OR(
  AND(Table1[[#This Row],[Ticket Priority]]="Critical", Table1[[#This Row],[Ticket Status]]&lt;&gt;"Closed"),
  AND(Table1[[#This Row],[Ticket Priority]]="High", Table1[[#This Row],[Ticket Status]]="Open")
), "Yes", "No")</f>
        <v>Yes</v>
      </c>
      <c r="U2561" s="4" t="str">
        <f>IF(Table1[[#This Row],[Ticket Status]]="Closed","Yes","No")</f>
        <v>No</v>
      </c>
      <c r="V2561" s="4" t="str">
        <f>IF(Table1[[#This Row],[Ticket Status]]="Pending Customer Response","Yes","No")</f>
        <v>Yes</v>
      </c>
      <c r="W2561" s="5">
        <f ca="1">COUNTIFS(Table1[Agent_name],Table1[[#This Row],[Agent_name]],Table1[Month],Table1[[#This Row],[Month]])/160</f>
        <v>0.65625</v>
      </c>
    </row>
    <row r="2562" spans="1:23" x14ac:dyDescent="0.25">
      <c r="A2562">
        <v>2561</v>
      </c>
      <c r="B2562" t="s">
        <v>8421</v>
      </c>
      <c r="C2562" t="s">
        <v>8422</v>
      </c>
      <c r="D2562">
        <v>23</v>
      </c>
      <c r="E2562" t="s">
        <v>58</v>
      </c>
      <c r="F2562" t="s">
        <v>286</v>
      </c>
      <c r="G2562" s="1">
        <v>44324</v>
      </c>
      <c r="H2562" t="s">
        <v>66</v>
      </c>
      <c r="I2562" t="s">
        <v>113</v>
      </c>
      <c r="J2562" s="3" t="s">
        <v>8423</v>
      </c>
      <c r="K2562" t="s">
        <v>24</v>
      </c>
      <c r="M2562" t="s">
        <v>143</v>
      </c>
      <c r="N2562" t="s">
        <v>55</v>
      </c>
      <c r="O2562" s="2">
        <v>45078.493657407409</v>
      </c>
      <c r="R2562" t="str">
        <f t="shared" ref="R2562:R2625" ca="1" si="40">CHOOSE(
RANDBETWEEN(1,20),
"Aisha","Aisha","Aisha","Aisha",
"Ravi","Ravi","Ravi",
"Sara","Sara","Sara",
"Mohit","Mohit",
"Priya","Priya",
"Arjun",
"Neha","Rahul","Divya","Karan","Meera","Sanjay"
)</f>
        <v>Priya</v>
      </c>
      <c r="S2562" t="str">
        <f>IFERROR(TEXT(DATEVALUE(LEFT(Table1[[#This Row],[Date of Purchase]],10)), "MMMM"), TEXT(Table1[[#This Row],[Date of Purchase]], "MMMM"))</f>
        <v>May</v>
      </c>
      <c r="T2562" t="str">
        <f>IF(OR(
  AND(Table1[[#This Row],[Ticket Priority]]="Critical", Table1[[#This Row],[Ticket Status]]&lt;&gt;"Closed"),
  AND(Table1[[#This Row],[Ticket Priority]]="High", Table1[[#This Row],[Ticket Status]]="Open")
), "Yes", "No")</f>
        <v>No</v>
      </c>
      <c r="U2562" s="4" t="str">
        <f>IF(Table1[[#This Row],[Ticket Status]]="Closed","Yes","No")</f>
        <v>No</v>
      </c>
      <c r="V2562" s="4" t="str">
        <f>IF(Table1[[#This Row],[Ticket Status]]="Pending Customer Response","Yes","No")</f>
        <v>Yes</v>
      </c>
      <c r="W2562" s="5">
        <f ca="1">COUNTIFS(Table1[Agent_name],Table1[[#This Row],[Agent_name]],Table1[Month],Table1[[#This Row],[Month]])/160</f>
        <v>0.40625</v>
      </c>
    </row>
    <row r="2563" spans="1:23" x14ac:dyDescent="0.25">
      <c r="A2563">
        <v>2562</v>
      </c>
      <c r="B2563" t="s">
        <v>8424</v>
      </c>
      <c r="C2563" t="s">
        <v>8425</v>
      </c>
      <c r="D2563">
        <v>37</v>
      </c>
      <c r="E2563" t="s">
        <v>58</v>
      </c>
      <c r="F2563" t="s">
        <v>173</v>
      </c>
      <c r="G2563" s="1">
        <v>44538</v>
      </c>
      <c r="H2563" t="s">
        <v>66</v>
      </c>
      <c r="I2563" t="s">
        <v>60</v>
      </c>
      <c r="J2563" s="3" t="s">
        <v>8426</v>
      </c>
      <c r="K2563" t="s">
        <v>24</v>
      </c>
      <c r="M2563" t="s">
        <v>41</v>
      </c>
      <c r="N2563" t="s">
        <v>26</v>
      </c>
      <c r="O2563" s="2">
        <v>45077.985324074078</v>
      </c>
      <c r="R2563" t="str">
        <f t="shared" ca="1" si="40"/>
        <v>Priya</v>
      </c>
      <c r="S2563" t="str">
        <f>IFERROR(TEXT(DATEVALUE(LEFT(Table1[[#This Row],[Date of Purchase]],10)), "MMMM"), TEXT(Table1[[#This Row],[Date of Purchase]], "MMMM"))</f>
        <v>December</v>
      </c>
      <c r="T2563" t="str">
        <f>IF(OR(
  AND(Table1[[#This Row],[Ticket Priority]]="Critical", Table1[[#This Row],[Ticket Status]]&lt;&gt;"Closed"),
  AND(Table1[[#This Row],[Ticket Priority]]="High", Table1[[#This Row],[Ticket Status]]="Open")
), "Yes", "No")</f>
        <v>No</v>
      </c>
      <c r="U2563" s="4" t="str">
        <f>IF(Table1[[#This Row],[Ticket Status]]="Closed","Yes","No")</f>
        <v>No</v>
      </c>
      <c r="V2563" s="4" t="str">
        <f>IF(Table1[[#This Row],[Ticket Status]]="Pending Customer Response","Yes","No")</f>
        <v>Yes</v>
      </c>
      <c r="W2563" s="5">
        <f ca="1">COUNTIFS(Table1[Agent_name],Table1[[#This Row],[Agent_name]],Table1[Month],Table1[[#This Row],[Month]])/160</f>
        <v>0.48749999999999999</v>
      </c>
    </row>
    <row r="2564" spans="1:23" x14ac:dyDescent="0.25">
      <c r="A2564">
        <v>2563</v>
      </c>
      <c r="B2564" t="s">
        <v>8427</v>
      </c>
      <c r="C2564" t="s">
        <v>8428</v>
      </c>
      <c r="D2564">
        <v>50</v>
      </c>
      <c r="E2564" t="s">
        <v>19</v>
      </c>
      <c r="F2564" t="s">
        <v>36</v>
      </c>
      <c r="G2564" s="1">
        <v>44316</v>
      </c>
      <c r="H2564" t="s">
        <v>67</v>
      </c>
      <c r="I2564" t="s">
        <v>22</v>
      </c>
      <c r="J2564" s="3" t="s">
        <v>8429</v>
      </c>
      <c r="K2564" t="s">
        <v>24</v>
      </c>
      <c r="M2564" t="s">
        <v>41</v>
      </c>
      <c r="N2564" t="s">
        <v>55</v>
      </c>
      <c r="O2564" s="2">
        <v>45078.474236111113</v>
      </c>
      <c r="R2564" t="str">
        <f t="shared" ca="1" si="40"/>
        <v>Priya</v>
      </c>
      <c r="S2564" t="str">
        <f>IFERROR(TEXT(DATEVALUE(LEFT(Table1[[#This Row],[Date of Purchase]],10)), "MMMM"), TEXT(Table1[[#This Row],[Date of Purchase]], "MMMM"))</f>
        <v>April</v>
      </c>
      <c r="T2564" t="str">
        <f>IF(OR(
  AND(Table1[[#This Row],[Ticket Priority]]="Critical", Table1[[#This Row],[Ticket Status]]&lt;&gt;"Closed"),
  AND(Table1[[#This Row],[Ticket Priority]]="High", Table1[[#This Row],[Ticket Status]]="Open")
), "Yes", "No")</f>
        <v>No</v>
      </c>
      <c r="U2564" s="4" t="str">
        <f>IF(Table1[[#This Row],[Ticket Status]]="Closed","Yes","No")</f>
        <v>No</v>
      </c>
      <c r="V2564" s="4" t="str">
        <f>IF(Table1[[#This Row],[Ticket Status]]="Pending Customer Response","Yes","No")</f>
        <v>Yes</v>
      </c>
      <c r="W2564" s="5">
        <f ca="1">COUNTIFS(Table1[Agent_name],Table1[[#This Row],[Agent_name]],Table1[Month],Table1[[#This Row],[Month]])/160</f>
        <v>0.48749999999999999</v>
      </c>
    </row>
    <row r="2565" spans="1:23" x14ac:dyDescent="0.25">
      <c r="A2565">
        <v>2564</v>
      </c>
      <c r="B2565" t="s">
        <v>8430</v>
      </c>
      <c r="C2565" t="s">
        <v>8431</v>
      </c>
      <c r="D2565">
        <v>47</v>
      </c>
      <c r="E2565" t="s">
        <v>19</v>
      </c>
      <c r="F2565" t="s">
        <v>485</v>
      </c>
      <c r="G2565" s="1">
        <v>44108</v>
      </c>
      <c r="H2565" t="s">
        <v>59</v>
      </c>
      <c r="I2565" t="s">
        <v>31</v>
      </c>
      <c r="J2565" s="3" t="s">
        <v>8432</v>
      </c>
      <c r="K2565" t="s">
        <v>62</v>
      </c>
      <c r="M2565" t="s">
        <v>143</v>
      </c>
      <c r="N2565" t="s">
        <v>26</v>
      </c>
      <c r="R2565" t="str">
        <f t="shared" ca="1" si="40"/>
        <v>Sara</v>
      </c>
      <c r="S2565" t="str">
        <f>IFERROR(TEXT(DATEVALUE(LEFT(Table1[[#This Row],[Date of Purchase]],10)), "MMMM"), TEXT(Table1[[#This Row],[Date of Purchase]], "MMMM"))</f>
        <v>October</v>
      </c>
      <c r="T2565" t="str">
        <f>IF(OR(
  AND(Table1[[#This Row],[Ticket Priority]]="Critical", Table1[[#This Row],[Ticket Status]]&lt;&gt;"Closed"),
  AND(Table1[[#This Row],[Ticket Priority]]="High", Table1[[#This Row],[Ticket Status]]="Open")
), "Yes", "No")</f>
        <v>No</v>
      </c>
      <c r="U2565" s="4" t="str">
        <f>IF(Table1[[#This Row],[Ticket Status]]="Closed","Yes","No")</f>
        <v>No</v>
      </c>
      <c r="V2565" s="4" t="str">
        <f>IF(Table1[[#This Row],[Ticket Status]]="Pending Customer Response","Yes","No")</f>
        <v>No</v>
      </c>
      <c r="W2565" s="5">
        <f ca="1">COUNTIFS(Table1[Agent_name],Table1[[#This Row],[Agent_name]],Table1[Month],Table1[[#This Row],[Month]])/160</f>
        <v>0.66874999999999996</v>
      </c>
    </row>
    <row r="2566" spans="1:23" x14ac:dyDescent="0.25">
      <c r="A2566">
        <v>2565</v>
      </c>
      <c r="B2566" t="s">
        <v>8433</v>
      </c>
      <c r="C2566" t="s">
        <v>8434</v>
      </c>
      <c r="D2566">
        <v>35</v>
      </c>
      <c r="E2566" t="s">
        <v>19</v>
      </c>
      <c r="F2566" t="s">
        <v>339</v>
      </c>
      <c r="G2566" s="1">
        <v>43831</v>
      </c>
      <c r="H2566" t="s">
        <v>66</v>
      </c>
      <c r="I2566" t="s">
        <v>67</v>
      </c>
      <c r="J2566" s="3" t="s">
        <v>8435</v>
      </c>
      <c r="K2566" t="s">
        <v>62</v>
      </c>
      <c r="M2566" t="s">
        <v>89</v>
      </c>
      <c r="N2566" t="s">
        <v>26</v>
      </c>
      <c r="R2566" t="str">
        <f t="shared" ca="1" si="40"/>
        <v>Ravi</v>
      </c>
      <c r="S2566" t="str">
        <f>IFERROR(TEXT(DATEVALUE(LEFT(Table1[[#This Row],[Date of Purchase]],10)), "MMMM"), TEXT(Table1[[#This Row],[Date of Purchase]], "MMMM"))</f>
        <v>January</v>
      </c>
      <c r="T2566" t="str">
        <f>IF(OR(
  AND(Table1[[#This Row],[Ticket Priority]]="Critical", Table1[[#This Row],[Ticket Status]]&lt;&gt;"Closed"),
  AND(Table1[[#This Row],[Ticket Priority]]="High", Table1[[#This Row],[Ticket Status]]="Open")
), "Yes", "No")</f>
        <v>Yes</v>
      </c>
      <c r="U2566" s="4" t="str">
        <f>IF(Table1[[#This Row],[Ticket Status]]="Closed","Yes","No")</f>
        <v>No</v>
      </c>
      <c r="V2566" s="4" t="str">
        <f>IF(Table1[[#This Row],[Ticket Status]]="Pending Customer Response","Yes","No")</f>
        <v>No</v>
      </c>
      <c r="W2566" s="5">
        <f ca="1">COUNTIFS(Table1[Agent_name],Table1[[#This Row],[Agent_name]],Table1[Month],Table1[[#This Row],[Month]])/160</f>
        <v>0.74375000000000002</v>
      </c>
    </row>
    <row r="2567" spans="1:23" x14ac:dyDescent="0.25">
      <c r="A2567">
        <v>2566</v>
      </c>
      <c r="B2567" t="s">
        <v>8436</v>
      </c>
      <c r="C2567" t="s">
        <v>8437</v>
      </c>
      <c r="D2567">
        <v>30</v>
      </c>
      <c r="E2567" t="s">
        <v>58</v>
      </c>
      <c r="F2567" t="s">
        <v>98</v>
      </c>
      <c r="G2567" s="1">
        <v>44160</v>
      </c>
      <c r="H2567" t="s">
        <v>59</v>
      </c>
      <c r="I2567" t="s">
        <v>99</v>
      </c>
      <c r="J2567" s="3" t="s">
        <v>8438</v>
      </c>
      <c r="K2567" t="s">
        <v>24</v>
      </c>
      <c r="M2567" t="s">
        <v>41</v>
      </c>
      <c r="N2567" t="s">
        <v>33</v>
      </c>
      <c r="O2567" s="2">
        <v>45078.338171296295</v>
      </c>
      <c r="R2567" t="str">
        <f t="shared" ca="1" si="40"/>
        <v>Ravi</v>
      </c>
      <c r="S2567" t="str">
        <f>IFERROR(TEXT(DATEVALUE(LEFT(Table1[[#This Row],[Date of Purchase]],10)), "MMMM"), TEXT(Table1[[#This Row],[Date of Purchase]], "MMMM"))</f>
        <v>November</v>
      </c>
      <c r="T2567" t="str">
        <f>IF(OR(
  AND(Table1[[#This Row],[Ticket Priority]]="Critical", Table1[[#This Row],[Ticket Status]]&lt;&gt;"Closed"),
  AND(Table1[[#This Row],[Ticket Priority]]="High", Table1[[#This Row],[Ticket Status]]="Open")
), "Yes", "No")</f>
        <v>No</v>
      </c>
      <c r="U2567" s="4" t="str">
        <f>IF(Table1[[#This Row],[Ticket Status]]="Closed","Yes","No")</f>
        <v>No</v>
      </c>
      <c r="V2567" s="4" t="str">
        <f>IF(Table1[[#This Row],[Ticket Status]]="Pending Customer Response","Yes","No")</f>
        <v>Yes</v>
      </c>
      <c r="W2567" s="5">
        <f ca="1">COUNTIFS(Table1[Agent_name],Table1[[#This Row],[Agent_name]],Table1[Month],Table1[[#This Row],[Month]])/160</f>
        <v>0.61875000000000002</v>
      </c>
    </row>
    <row r="2568" spans="1:23" x14ac:dyDescent="0.25">
      <c r="A2568">
        <v>2567</v>
      </c>
      <c r="B2568" t="s">
        <v>8439</v>
      </c>
      <c r="C2568" t="s">
        <v>8440</v>
      </c>
      <c r="D2568">
        <v>30</v>
      </c>
      <c r="E2568" t="s">
        <v>29</v>
      </c>
      <c r="F2568" t="s">
        <v>51</v>
      </c>
      <c r="G2568" s="1">
        <v>44184</v>
      </c>
      <c r="H2568" t="s">
        <v>66</v>
      </c>
      <c r="I2568" t="s">
        <v>59</v>
      </c>
      <c r="J2568" s="3" t="s">
        <v>8441</v>
      </c>
      <c r="K2568" t="s">
        <v>62</v>
      </c>
      <c r="M2568" t="s">
        <v>143</v>
      </c>
      <c r="N2568" t="s">
        <v>26</v>
      </c>
      <c r="R2568" t="str">
        <f t="shared" ca="1" si="40"/>
        <v>Meera</v>
      </c>
      <c r="S2568" t="str">
        <f>IFERROR(TEXT(DATEVALUE(LEFT(Table1[[#This Row],[Date of Purchase]],10)), "MMMM"), TEXT(Table1[[#This Row],[Date of Purchase]], "MMMM"))</f>
        <v>December</v>
      </c>
      <c r="T2568" t="str">
        <f>IF(OR(
  AND(Table1[[#This Row],[Ticket Priority]]="Critical", Table1[[#This Row],[Ticket Status]]&lt;&gt;"Closed"),
  AND(Table1[[#This Row],[Ticket Priority]]="High", Table1[[#This Row],[Ticket Status]]="Open")
), "Yes", "No")</f>
        <v>No</v>
      </c>
      <c r="U2568" s="4" t="str">
        <f>IF(Table1[[#This Row],[Ticket Status]]="Closed","Yes","No")</f>
        <v>No</v>
      </c>
      <c r="V2568" s="4" t="str">
        <f>IF(Table1[[#This Row],[Ticket Status]]="Pending Customer Response","Yes","No")</f>
        <v>No</v>
      </c>
      <c r="W2568" s="5">
        <f ca="1">COUNTIFS(Table1[Agent_name],Table1[[#This Row],[Agent_name]],Table1[Month],Table1[[#This Row],[Month]])/160</f>
        <v>0.24374999999999999</v>
      </c>
    </row>
    <row r="2569" spans="1:23" x14ac:dyDescent="0.25">
      <c r="A2569">
        <v>2568</v>
      </c>
      <c r="B2569" t="s">
        <v>8442</v>
      </c>
      <c r="C2569" t="s">
        <v>8443</v>
      </c>
      <c r="D2569">
        <v>63</v>
      </c>
      <c r="E2569" t="s">
        <v>58</v>
      </c>
      <c r="F2569" t="s">
        <v>98</v>
      </c>
      <c r="G2569" s="1">
        <v>44376</v>
      </c>
      <c r="H2569" t="s">
        <v>66</v>
      </c>
      <c r="I2569" t="s">
        <v>141</v>
      </c>
      <c r="J2569" s="3" t="s">
        <v>8444</v>
      </c>
      <c r="K2569" t="s">
        <v>39</v>
      </c>
      <c r="L2569" t="s">
        <v>8445</v>
      </c>
      <c r="M2569" t="s">
        <v>89</v>
      </c>
      <c r="N2569" t="s">
        <v>83</v>
      </c>
      <c r="O2569" s="2">
        <v>45078.099328703705</v>
      </c>
      <c r="P2569" s="2">
        <v>45078.073634259257</v>
      </c>
      <c r="Q2569">
        <v>1</v>
      </c>
      <c r="R2569" t="str">
        <f t="shared" ca="1" si="40"/>
        <v>Rahul</v>
      </c>
      <c r="S2569" t="str">
        <f>IFERROR(TEXT(DATEVALUE(LEFT(Table1[[#This Row],[Date of Purchase]],10)), "MMMM"), TEXT(Table1[[#This Row],[Date of Purchase]], "MMMM"))</f>
        <v>June</v>
      </c>
      <c r="T2569" t="str">
        <f>IF(OR(
  AND(Table1[[#This Row],[Ticket Priority]]="Critical", Table1[[#This Row],[Ticket Status]]&lt;&gt;"Closed"),
  AND(Table1[[#This Row],[Ticket Priority]]="High", Table1[[#This Row],[Ticket Status]]="Open")
), "Yes", "No")</f>
        <v>No</v>
      </c>
      <c r="U2569" s="4" t="str">
        <f>IF(Table1[[#This Row],[Ticket Status]]="Closed","Yes","No")</f>
        <v>Yes</v>
      </c>
      <c r="V2569" s="4" t="str">
        <f>IF(Table1[[#This Row],[Ticket Status]]="Pending Customer Response","Yes","No")</f>
        <v>No</v>
      </c>
      <c r="W2569" s="5">
        <f ca="1">COUNTIFS(Table1[Agent_name],Table1[[#This Row],[Agent_name]],Table1[Month],Table1[[#This Row],[Month]])/160</f>
        <v>0.22500000000000001</v>
      </c>
    </row>
    <row r="2570" spans="1:23" x14ac:dyDescent="0.25">
      <c r="A2570">
        <v>2569</v>
      </c>
      <c r="B2570" t="s">
        <v>8446</v>
      </c>
      <c r="C2570" t="s">
        <v>8447</v>
      </c>
      <c r="D2570">
        <v>18</v>
      </c>
      <c r="E2570" t="s">
        <v>58</v>
      </c>
      <c r="F2570" t="s">
        <v>699</v>
      </c>
      <c r="G2570" s="1">
        <v>44203</v>
      </c>
      <c r="H2570" t="s">
        <v>45</v>
      </c>
      <c r="I2570" t="s">
        <v>31</v>
      </c>
      <c r="J2570" s="3" t="s">
        <v>8448</v>
      </c>
      <c r="K2570" t="s">
        <v>62</v>
      </c>
      <c r="M2570" t="s">
        <v>89</v>
      </c>
      <c r="N2570" t="s">
        <v>83</v>
      </c>
      <c r="R2570" t="str">
        <f t="shared" ca="1" si="40"/>
        <v>Meera</v>
      </c>
      <c r="S2570" t="str">
        <f>IFERROR(TEXT(DATEVALUE(LEFT(Table1[[#This Row],[Date of Purchase]],10)), "MMMM"), TEXT(Table1[[#This Row],[Date of Purchase]], "MMMM"))</f>
        <v>January</v>
      </c>
      <c r="T2570" t="str">
        <f>IF(OR(
  AND(Table1[[#This Row],[Ticket Priority]]="Critical", Table1[[#This Row],[Ticket Status]]&lt;&gt;"Closed"),
  AND(Table1[[#This Row],[Ticket Priority]]="High", Table1[[#This Row],[Ticket Status]]="Open")
), "Yes", "No")</f>
        <v>Yes</v>
      </c>
      <c r="U2570" s="4" t="str">
        <f>IF(Table1[[#This Row],[Ticket Status]]="Closed","Yes","No")</f>
        <v>No</v>
      </c>
      <c r="V2570" s="4" t="str">
        <f>IF(Table1[[#This Row],[Ticket Status]]="Pending Customer Response","Yes","No")</f>
        <v>No</v>
      </c>
      <c r="W2570" s="5">
        <f ca="1">COUNTIFS(Table1[Agent_name],Table1[[#This Row],[Agent_name]],Table1[Month],Table1[[#This Row],[Month]])/160</f>
        <v>0.21875</v>
      </c>
    </row>
    <row r="2571" spans="1:23" x14ac:dyDescent="0.25">
      <c r="A2571">
        <v>2570</v>
      </c>
      <c r="B2571" t="s">
        <v>8449</v>
      </c>
      <c r="C2571" t="s">
        <v>8450</v>
      </c>
      <c r="D2571">
        <v>51</v>
      </c>
      <c r="E2571" t="s">
        <v>58</v>
      </c>
      <c r="F2571" t="s">
        <v>161</v>
      </c>
      <c r="G2571" s="1">
        <v>43946</v>
      </c>
      <c r="H2571" t="s">
        <v>67</v>
      </c>
      <c r="I2571" t="s">
        <v>93</v>
      </c>
      <c r="J2571" s="3" t="s">
        <v>8451</v>
      </c>
      <c r="K2571" t="s">
        <v>24</v>
      </c>
      <c r="M2571" t="s">
        <v>89</v>
      </c>
      <c r="N2571" t="s">
        <v>83</v>
      </c>
      <c r="O2571" s="2">
        <v>45078.479930555557</v>
      </c>
      <c r="R2571" t="str">
        <f t="shared" ca="1" si="40"/>
        <v>Ravi</v>
      </c>
      <c r="S2571" t="str">
        <f>IFERROR(TEXT(DATEVALUE(LEFT(Table1[[#This Row],[Date of Purchase]],10)), "MMMM"), TEXT(Table1[[#This Row],[Date of Purchase]], "MMMM"))</f>
        <v>April</v>
      </c>
      <c r="T2571" t="str">
        <f>IF(OR(
  AND(Table1[[#This Row],[Ticket Priority]]="Critical", Table1[[#This Row],[Ticket Status]]&lt;&gt;"Closed"),
  AND(Table1[[#This Row],[Ticket Priority]]="High", Table1[[#This Row],[Ticket Status]]="Open")
), "Yes", "No")</f>
        <v>No</v>
      </c>
      <c r="U2571" s="4" t="str">
        <f>IF(Table1[[#This Row],[Ticket Status]]="Closed","Yes","No")</f>
        <v>No</v>
      </c>
      <c r="V2571" s="4" t="str">
        <f>IF(Table1[[#This Row],[Ticket Status]]="Pending Customer Response","Yes","No")</f>
        <v>Yes</v>
      </c>
      <c r="W2571" s="5">
        <f ca="1">COUNTIFS(Table1[Agent_name],Table1[[#This Row],[Agent_name]],Table1[Month],Table1[[#This Row],[Month]])/160</f>
        <v>0.625</v>
      </c>
    </row>
    <row r="2572" spans="1:23" x14ac:dyDescent="0.25">
      <c r="A2572">
        <v>2571</v>
      </c>
      <c r="B2572" t="s">
        <v>8452</v>
      </c>
      <c r="C2572" t="s">
        <v>8453</v>
      </c>
      <c r="D2572">
        <v>41</v>
      </c>
      <c r="E2572" t="s">
        <v>29</v>
      </c>
      <c r="F2572" t="s">
        <v>223</v>
      </c>
      <c r="G2572" s="1">
        <v>44303</v>
      </c>
      <c r="H2572" t="s">
        <v>67</v>
      </c>
      <c r="I2572" t="s">
        <v>52</v>
      </c>
      <c r="J2572" s="3" t="s">
        <v>8454</v>
      </c>
      <c r="K2572" t="s">
        <v>24</v>
      </c>
      <c r="M2572" t="s">
        <v>89</v>
      </c>
      <c r="N2572" t="s">
        <v>26</v>
      </c>
      <c r="O2572" s="2">
        <v>45078.587581018517</v>
      </c>
      <c r="R2572" t="str">
        <f t="shared" ca="1" si="40"/>
        <v>Mohit</v>
      </c>
      <c r="S2572" t="str">
        <f>IFERROR(TEXT(DATEVALUE(LEFT(Table1[[#This Row],[Date of Purchase]],10)), "MMMM"), TEXT(Table1[[#This Row],[Date of Purchase]], "MMMM"))</f>
        <v>April</v>
      </c>
      <c r="T2572" t="str">
        <f>IF(OR(
  AND(Table1[[#This Row],[Ticket Priority]]="Critical", Table1[[#This Row],[Ticket Status]]&lt;&gt;"Closed"),
  AND(Table1[[#This Row],[Ticket Priority]]="High", Table1[[#This Row],[Ticket Status]]="Open")
), "Yes", "No")</f>
        <v>No</v>
      </c>
      <c r="U2572" s="4" t="str">
        <f>IF(Table1[[#This Row],[Ticket Status]]="Closed","Yes","No")</f>
        <v>No</v>
      </c>
      <c r="V2572" s="4" t="str">
        <f>IF(Table1[[#This Row],[Ticket Status]]="Pending Customer Response","Yes","No")</f>
        <v>Yes</v>
      </c>
      <c r="W2572" s="5">
        <f ca="1">COUNTIFS(Table1[Agent_name],Table1[[#This Row],[Agent_name]],Table1[Month],Table1[[#This Row],[Month]])/160</f>
        <v>0.45</v>
      </c>
    </row>
    <row r="2573" spans="1:23" x14ac:dyDescent="0.25">
      <c r="A2573">
        <v>2572</v>
      </c>
      <c r="B2573" t="s">
        <v>8455</v>
      </c>
      <c r="C2573" t="s">
        <v>8456</v>
      </c>
      <c r="D2573">
        <v>31</v>
      </c>
      <c r="E2573" t="s">
        <v>29</v>
      </c>
      <c r="F2573" t="s">
        <v>286</v>
      </c>
      <c r="G2573" s="1">
        <v>44037</v>
      </c>
      <c r="H2573" t="s">
        <v>59</v>
      </c>
      <c r="I2573" t="s">
        <v>141</v>
      </c>
      <c r="J2573" s="3" t="s">
        <v>8457</v>
      </c>
      <c r="K2573" t="s">
        <v>24</v>
      </c>
      <c r="M2573" t="s">
        <v>143</v>
      </c>
      <c r="N2573" t="s">
        <v>83</v>
      </c>
      <c r="O2573" s="2">
        <v>45078.734120370369</v>
      </c>
      <c r="R2573" t="str">
        <f t="shared" ca="1" si="40"/>
        <v>Ravi</v>
      </c>
      <c r="S2573" t="str">
        <f>IFERROR(TEXT(DATEVALUE(LEFT(Table1[[#This Row],[Date of Purchase]],10)), "MMMM"), TEXT(Table1[[#This Row],[Date of Purchase]], "MMMM"))</f>
        <v>July</v>
      </c>
      <c r="T2573" t="str">
        <f>IF(OR(
  AND(Table1[[#This Row],[Ticket Priority]]="Critical", Table1[[#This Row],[Ticket Status]]&lt;&gt;"Closed"),
  AND(Table1[[#This Row],[Ticket Priority]]="High", Table1[[#This Row],[Ticket Status]]="Open")
), "Yes", "No")</f>
        <v>No</v>
      </c>
      <c r="U2573" s="4" t="str">
        <f>IF(Table1[[#This Row],[Ticket Status]]="Closed","Yes","No")</f>
        <v>No</v>
      </c>
      <c r="V2573" s="4" t="str">
        <f>IF(Table1[[#This Row],[Ticket Status]]="Pending Customer Response","Yes","No")</f>
        <v>Yes</v>
      </c>
      <c r="W2573" s="5">
        <f ca="1">COUNTIFS(Table1[Agent_name],Table1[[#This Row],[Agent_name]],Table1[Month],Table1[[#This Row],[Month]])/160</f>
        <v>0.66249999999999998</v>
      </c>
    </row>
    <row r="2574" spans="1:23" x14ac:dyDescent="0.25">
      <c r="A2574">
        <v>2573</v>
      </c>
      <c r="B2574" t="s">
        <v>8458</v>
      </c>
      <c r="C2574" t="s">
        <v>8459</v>
      </c>
      <c r="D2574">
        <v>37</v>
      </c>
      <c r="E2574" t="s">
        <v>19</v>
      </c>
      <c r="F2574" t="s">
        <v>397</v>
      </c>
      <c r="G2574" s="1">
        <v>44250</v>
      </c>
      <c r="H2574" t="s">
        <v>45</v>
      </c>
      <c r="I2574" t="s">
        <v>177</v>
      </c>
      <c r="J2574" s="3" t="s">
        <v>8460</v>
      </c>
      <c r="K2574" t="s">
        <v>62</v>
      </c>
      <c r="M2574" t="s">
        <v>25</v>
      </c>
      <c r="N2574" t="s">
        <v>33</v>
      </c>
      <c r="R2574" t="str">
        <f t="shared" ca="1" si="40"/>
        <v>Mohit</v>
      </c>
      <c r="S2574" t="str">
        <f>IFERROR(TEXT(DATEVALUE(LEFT(Table1[[#This Row],[Date of Purchase]],10)), "MMMM"), TEXT(Table1[[#This Row],[Date of Purchase]], "MMMM"))</f>
        <v>February</v>
      </c>
      <c r="T2574" t="str">
        <f>IF(OR(
  AND(Table1[[#This Row],[Ticket Priority]]="Critical", Table1[[#This Row],[Ticket Status]]&lt;&gt;"Closed"),
  AND(Table1[[#This Row],[Ticket Priority]]="High", Table1[[#This Row],[Ticket Status]]="Open")
), "Yes", "No")</f>
        <v>Yes</v>
      </c>
      <c r="U2574" s="4" t="str">
        <f>IF(Table1[[#This Row],[Ticket Status]]="Closed","Yes","No")</f>
        <v>No</v>
      </c>
      <c r="V2574" s="4" t="str">
        <f>IF(Table1[[#This Row],[Ticket Status]]="Pending Customer Response","Yes","No")</f>
        <v>No</v>
      </c>
      <c r="W2574" s="5">
        <f ca="1">COUNTIFS(Table1[Agent_name],Table1[[#This Row],[Agent_name]],Table1[Month],Table1[[#This Row],[Month]])/160</f>
        <v>0.52500000000000002</v>
      </c>
    </row>
    <row r="2575" spans="1:23" x14ac:dyDescent="0.25">
      <c r="A2575">
        <v>2574</v>
      </c>
      <c r="B2575" t="s">
        <v>2059</v>
      </c>
      <c r="C2575" t="s">
        <v>8461</v>
      </c>
      <c r="D2575">
        <v>50</v>
      </c>
      <c r="E2575" t="s">
        <v>29</v>
      </c>
      <c r="F2575" t="s">
        <v>242</v>
      </c>
      <c r="G2575" s="1">
        <v>44535</v>
      </c>
      <c r="H2575" t="s">
        <v>67</v>
      </c>
      <c r="I2575" t="s">
        <v>22</v>
      </c>
      <c r="J2575" s="3" t="s">
        <v>8462</v>
      </c>
      <c r="K2575" t="s">
        <v>39</v>
      </c>
      <c r="L2575" t="s">
        <v>8463</v>
      </c>
      <c r="M2575" t="s">
        <v>25</v>
      </c>
      <c r="N2575" t="s">
        <v>55</v>
      </c>
      <c r="O2575" s="2">
        <v>45078.100127314814</v>
      </c>
      <c r="P2575" s="2">
        <v>45078.427905092591</v>
      </c>
      <c r="Q2575">
        <v>1</v>
      </c>
      <c r="R2575" t="str">
        <f t="shared" ca="1" si="40"/>
        <v>Mohit</v>
      </c>
      <c r="S2575" t="str">
        <f>IFERROR(TEXT(DATEVALUE(LEFT(Table1[[#This Row],[Date of Purchase]],10)), "MMMM"), TEXT(Table1[[#This Row],[Date of Purchase]], "MMMM"))</f>
        <v>December</v>
      </c>
      <c r="T2575" t="str">
        <f>IF(OR(
  AND(Table1[[#This Row],[Ticket Priority]]="Critical", Table1[[#This Row],[Ticket Status]]&lt;&gt;"Closed"),
  AND(Table1[[#This Row],[Ticket Priority]]="High", Table1[[#This Row],[Ticket Status]]="Open")
), "Yes", "No")</f>
        <v>No</v>
      </c>
      <c r="U2575" s="4" t="str">
        <f>IF(Table1[[#This Row],[Ticket Status]]="Closed","Yes","No")</f>
        <v>Yes</v>
      </c>
      <c r="V2575" s="4" t="str">
        <f>IF(Table1[[#This Row],[Ticket Status]]="Pending Customer Response","Yes","No")</f>
        <v>No</v>
      </c>
      <c r="W2575" s="5">
        <f ca="1">COUNTIFS(Table1[Agent_name],Table1[[#This Row],[Agent_name]],Table1[Month],Table1[[#This Row],[Month]])/160</f>
        <v>0.44374999999999998</v>
      </c>
    </row>
    <row r="2576" spans="1:23" x14ac:dyDescent="0.25">
      <c r="A2576">
        <v>2575</v>
      </c>
      <c r="B2576" t="s">
        <v>8464</v>
      </c>
      <c r="C2576" t="s">
        <v>8465</v>
      </c>
      <c r="D2576">
        <v>29</v>
      </c>
      <c r="E2576" t="s">
        <v>29</v>
      </c>
      <c r="F2576" t="s">
        <v>30</v>
      </c>
      <c r="G2576" s="1">
        <v>43994</v>
      </c>
      <c r="H2576" t="s">
        <v>66</v>
      </c>
      <c r="I2576" t="s">
        <v>52</v>
      </c>
      <c r="J2576" s="3" t="s">
        <v>8466</v>
      </c>
      <c r="K2576" t="s">
        <v>62</v>
      </c>
      <c r="M2576" t="s">
        <v>143</v>
      </c>
      <c r="N2576" t="s">
        <v>26</v>
      </c>
      <c r="R2576" t="str">
        <f t="shared" ca="1" si="40"/>
        <v>Aisha</v>
      </c>
      <c r="S2576" t="str">
        <f>IFERROR(TEXT(DATEVALUE(LEFT(Table1[[#This Row],[Date of Purchase]],10)), "MMMM"), TEXT(Table1[[#This Row],[Date of Purchase]], "MMMM"))</f>
        <v>June</v>
      </c>
      <c r="T2576" t="str">
        <f>IF(OR(
  AND(Table1[[#This Row],[Ticket Priority]]="Critical", Table1[[#This Row],[Ticket Status]]&lt;&gt;"Closed"),
  AND(Table1[[#This Row],[Ticket Priority]]="High", Table1[[#This Row],[Ticket Status]]="Open")
), "Yes", "No")</f>
        <v>No</v>
      </c>
      <c r="U2576" s="4" t="str">
        <f>IF(Table1[[#This Row],[Ticket Status]]="Closed","Yes","No")</f>
        <v>No</v>
      </c>
      <c r="V2576" s="4" t="str">
        <f>IF(Table1[[#This Row],[Ticket Status]]="Pending Customer Response","Yes","No")</f>
        <v>No</v>
      </c>
      <c r="W2576" s="5">
        <f ca="1">COUNTIFS(Table1[Agent_name],Table1[[#This Row],[Agent_name]],Table1[Month],Table1[[#This Row],[Month]])/160</f>
        <v>0.89375000000000004</v>
      </c>
    </row>
    <row r="2577" spans="1:23" x14ac:dyDescent="0.25">
      <c r="A2577">
        <v>2576</v>
      </c>
      <c r="B2577" t="s">
        <v>8467</v>
      </c>
      <c r="C2577" t="s">
        <v>8468</v>
      </c>
      <c r="D2577">
        <v>29</v>
      </c>
      <c r="E2577" t="s">
        <v>58</v>
      </c>
      <c r="F2577" t="s">
        <v>211</v>
      </c>
      <c r="G2577" s="1">
        <v>44507</v>
      </c>
      <c r="H2577" t="s">
        <v>59</v>
      </c>
      <c r="I2577" t="s">
        <v>37</v>
      </c>
      <c r="J2577" s="3" t="s">
        <v>3420</v>
      </c>
      <c r="K2577" t="s">
        <v>39</v>
      </c>
      <c r="L2577" t="s">
        <v>8469</v>
      </c>
      <c r="M2577" t="s">
        <v>89</v>
      </c>
      <c r="N2577" t="s">
        <v>33</v>
      </c>
      <c r="O2577" s="2">
        <v>45078.292511574073</v>
      </c>
      <c r="P2577" s="2">
        <v>45078.225844907407</v>
      </c>
      <c r="Q2577">
        <v>4</v>
      </c>
      <c r="R2577" t="str">
        <f t="shared" ca="1" si="40"/>
        <v>Mohit</v>
      </c>
      <c r="S2577" t="str">
        <f>IFERROR(TEXT(DATEVALUE(LEFT(Table1[[#This Row],[Date of Purchase]],10)), "MMMM"), TEXT(Table1[[#This Row],[Date of Purchase]], "MMMM"))</f>
        <v>November</v>
      </c>
      <c r="T2577" t="str">
        <f>IF(OR(
  AND(Table1[[#This Row],[Ticket Priority]]="Critical", Table1[[#This Row],[Ticket Status]]&lt;&gt;"Closed"),
  AND(Table1[[#This Row],[Ticket Priority]]="High", Table1[[#This Row],[Ticket Status]]="Open")
), "Yes", "No")</f>
        <v>No</v>
      </c>
      <c r="U2577" s="4" t="str">
        <f>IF(Table1[[#This Row],[Ticket Status]]="Closed","Yes","No")</f>
        <v>Yes</v>
      </c>
      <c r="V2577" s="4" t="str">
        <f>IF(Table1[[#This Row],[Ticket Status]]="Pending Customer Response","Yes","No")</f>
        <v>No</v>
      </c>
      <c r="W2577" s="5">
        <f ca="1">COUNTIFS(Table1[Agent_name],Table1[[#This Row],[Agent_name]],Table1[Month],Table1[[#This Row],[Month]])/160</f>
        <v>0.4375</v>
      </c>
    </row>
    <row r="2578" spans="1:23" x14ac:dyDescent="0.25">
      <c r="A2578">
        <v>2577</v>
      </c>
      <c r="B2578" t="s">
        <v>8470</v>
      </c>
      <c r="C2578" t="s">
        <v>8471</v>
      </c>
      <c r="D2578">
        <v>34</v>
      </c>
      <c r="E2578" t="s">
        <v>58</v>
      </c>
      <c r="F2578" t="s">
        <v>20</v>
      </c>
      <c r="G2578" s="1">
        <v>44068</v>
      </c>
      <c r="H2578" t="s">
        <v>66</v>
      </c>
      <c r="I2578" t="s">
        <v>67</v>
      </c>
      <c r="J2578" s="3" t="s">
        <v>8472</v>
      </c>
      <c r="K2578" t="s">
        <v>62</v>
      </c>
      <c r="M2578" t="s">
        <v>41</v>
      </c>
      <c r="N2578" t="s">
        <v>83</v>
      </c>
      <c r="R2578" t="str">
        <f t="shared" ca="1" si="40"/>
        <v>Ravi</v>
      </c>
      <c r="S2578" t="str">
        <f>IFERROR(TEXT(DATEVALUE(LEFT(Table1[[#This Row],[Date of Purchase]],10)), "MMMM"), TEXT(Table1[[#This Row],[Date of Purchase]], "MMMM"))</f>
        <v>August</v>
      </c>
      <c r="T2578" t="str">
        <f>IF(OR(
  AND(Table1[[#This Row],[Ticket Priority]]="Critical", Table1[[#This Row],[Ticket Status]]&lt;&gt;"Closed"),
  AND(Table1[[#This Row],[Ticket Priority]]="High", Table1[[#This Row],[Ticket Status]]="Open")
), "Yes", "No")</f>
        <v>No</v>
      </c>
      <c r="U2578" s="4" t="str">
        <f>IF(Table1[[#This Row],[Ticket Status]]="Closed","Yes","No")</f>
        <v>No</v>
      </c>
      <c r="V2578" s="4" t="str">
        <f>IF(Table1[[#This Row],[Ticket Status]]="Pending Customer Response","Yes","No")</f>
        <v>No</v>
      </c>
      <c r="W2578" s="5">
        <f ca="1">COUNTIFS(Table1[Agent_name],Table1[[#This Row],[Agent_name]],Table1[Month],Table1[[#This Row],[Month]])/160</f>
        <v>0.65625</v>
      </c>
    </row>
    <row r="2579" spans="1:23" x14ac:dyDescent="0.25">
      <c r="A2579">
        <v>2578</v>
      </c>
      <c r="B2579" t="s">
        <v>8473</v>
      </c>
      <c r="C2579" t="s">
        <v>8474</v>
      </c>
      <c r="D2579">
        <v>32</v>
      </c>
      <c r="E2579" t="s">
        <v>29</v>
      </c>
      <c r="F2579" t="s">
        <v>207</v>
      </c>
      <c r="G2579" s="1">
        <v>43992</v>
      </c>
      <c r="H2579" t="s">
        <v>67</v>
      </c>
      <c r="I2579" t="s">
        <v>72</v>
      </c>
      <c r="J2579" s="3" t="s">
        <v>8475</v>
      </c>
      <c r="K2579" t="s">
        <v>24</v>
      </c>
      <c r="M2579" t="s">
        <v>41</v>
      </c>
      <c r="N2579" t="s">
        <v>83</v>
      </c>
      <c r="O2579" s="2">
        <v>45078.159895833334</v>
      </c>
      <c r="R2579" t="str">
        <f t="shared" ca="1" si="40"/>
        <v>Ravi</v>
      </c>
      <c r="S2579" t="str">
        <f>IFERROR(TEXT(DATEVALUE(LEFT(Table1[[#This Row],[Date of Purchase]],10)), "MMMM"), TEXT(Table1[[#This Row],[Date of Purchase]], "MMMM"))</f>
        <v>June</v>
      </c>
      <c r="T2579" t="str">
        <f>IF(OR(
  AND(Table1[[#This Row],[Ticket Priority]]="Critical", Table1[[#This Row],[Ticket Status]]&lt;&gt;"Closed"),
  AND(Table1[[#This Row],[Ticket Priority]]="High", Table1[[#This Row],[Ticket Status]]="Open")
), "Yes", "No")</f>
        <v>No</v>
      </c>
      <c r="U2579" s="4" t="str">
        <f>IF(Table1[[#This Row],[Ticket Status]]="Closed","Yes","No")</f>
        <v>No</v>
      </c>
      <c r="V2579" s="4" t="str">
        <f>IF(Table1[[#This Row],[Ticket Status]]="Pending Customer Response","Yes","No")</f>
        <v>Yes</v>
      </c>
      <c r="W2579" s="5">
        <f ca="1">COUNTIFS(Table1[Agent_name],Table1[[#This Row],[Agent_name]],Table1[Month],Table1[[#This Row],[Month]])/160</f>
        <v>0.58125000000000004</v>
      </c>
    </row>
    <row r="2580" spans="1:23" x14ac:dyDescent="0.25">
      <c r="A2580">
        <v>2579</v>
      </c>
      <c r="B2580" t="s">
        <v>8476</v>
      </c>
      <c r="C2580" t="s">
        <v>8477</v>
      </c>
      <c r="D2580">
        <v>34</v>
      </c>
      <c r="E2580" t="s">
        <v>29</v>
      </c>
      <c r="F2580" t="s">
        <v>202</v>
      </c>
      <c r="G2580" s="1">
        <v>44325</v>
      </c>
      <c r="H2580" t="s">
        <v>59</v>
      </c>
      <c r="I2580" t="s">
        <v>46</v>
      </c>
      <c r="J2580" s="3" t="s">
        <v>8478</v>
      </c>
      <c r="K2580" t="s">
        <v>24</v>
      </c>
      <c r="M2580" t="s">
        <v>89</v>
      </c>
      <c r="N2580" t="s">
        <v>26</v>
      </c>
      <c r="O2580" s="2">
        <v>45078.752974537034</v>
      </c>
      <c r="R2580" t="str">
        <f t="shared" ca="1" si="40"/>
        <v>Divya</v>
      </c>
      <c r="S2580" t="str">
        <f>IFERROR(TEXT(DATEVALUE(LEFT(Table1[[#This Row],[Date of Purchase]],10)), "MMMM"), TEXT(Table1[[#This Row],[Date of Purchase]], "MMMM"))</f>
        <v>May</v>
      </c>
      <c r="T2580" t="str">
        <f>IF(OR(
  AND(Table1[[#This Row],[Ticket Priority]]="Critical", Table1[[#This Row],[Ticket Status]]&lt;&gt;"Closed"),
  AND(Table1[[#This Row],[Ticket Priority]]="High", Table1[[#This Row],[Ticket Status]]="Open")
), "Yes", "No")</f>
        <v>No</v>
      </c>
      <c r="U2580" s="4" t="str">
        <f>IF(Table1[[#This Row],[Ticket Status]]="Closed","Yes","No")</f>
        <v>No</v>
      </c>
      <c r="V2580" s="4" t="str">
        <f>IF(Table1[[#This Row],[Ticket Status]]="Pending Customer Response","Yes","No")</f>
        <v>Yes</v>
      </c>
      <c r="W2580" s="5">
        <f ca="1">COUNTIFS(Table1[Agent_name],Table1[[#This Row],[Agent_name]],Table1[Month],Table1[[#This Row],[Month]])/160</f>
        <v>0.23125000000000001</v>
      </c>
    </row>
    <row r="2581" spans="1:23" x14ac:dyDescent="0.25">
      <c r="A2581">
        <v>2580</v>
      </c>
      <c r="B2581" t="s">
        <v>8479</v>
      </c>
      <c r="C2581" t="s">
        <v>8480</v>
      </c>
      <c r="D2581">
        <v>48</v>
      </c>
      <c r="E2581" t="s">
        <v>19</v>
      </c>
      <c r="F2581" t="s">
        <v>107</v>
      </c>
      <c r="G2581" s="1">
        <v>44392</v>
      </c>
      <c r="H2581" t="s">
        <v>21</v>
      </c>
      <c r="I2581" t="s">
        <v>52</v>
      </c>
      <c r="J2581" s="3" t="s">
        <v>8481</v>
      </c>
      <c r="K2581" t="s">
        <v>39</v>
      </c>
      <c r="L2581" t="s">
        <v>8482</v>
      </c>
      <c r="M2581" t="s">
        <v>143</v>
      </c>
      <c r="N2581" t="s">
        <v>33</v>
      </c>
      <c r="O2581" s="2">
        <v>45078.768263888887</v>
      </c>
      <c r="P2581" s="2">
        <v>45078.216874999998</v>
      </c>
      <c r="Q2581">
        <v>3</v>
      </c>
      <c r="R2581" t="str">
        <f t="shared" ca="1" si="40"/>
        <v>Aisha</v>
      </c>
      <c r="S2581" t="str">
        <f>IFERROR(TEXT(DATEVALUE(LEFT(Table1[[#This Row],[Date of Purchase]],10)), "MMMM"), TEXT(Table1[[#This Row],[Date of Purchase]], "MMMM"))</f>
        <v>July</v>
      </c>
      <c r="T2581" t="str">
        <f>IF(OR(
  AND(Table1[[#This Row],[Ticket Priority]]="Critical", Table1[[#This Row],[Ticket Status]]&lt;&gt;"Closed"),
  AND(Table1[[#This Row],[Ticket Priority]]="High", Table1[[#This Row],[Ticket Status]]="Open")
), "Yes", "No")</f>
        <v>No</v>
      </c>
      <c r="U2581" s="4" t="str">
        <f>IF(Table1[[#This Row],[Ticket Status]]="Closed","Yes","No")</f>
        <v>Yes</v>
      </c>
      <c r="V2581" s="4" t="str">
        <f>IF(Table1[[#This Row],[Ticket Status]]="Pending Customer Response","Yes","No")</f>
        <v>No</v>
      </c>
      <c r="W2581" s="5">
        <f ca="1">COUNTIFS(Table1[Agent_name],Table1[[#This Row],[Agent_name]],Table1[Month],Table1[[#This Row],[Month]])/160</f>
        <v>0.875</v>
      </c>
    </row>
    <row r="2582" spans="1:23" x14ac:dyDescent="0.25">
      <c r="A2582">
        <v>2581</v>
      </c>
      <c r="B2582" t="s">
        <v>8483</v>
      </c>
      <c r="C2582" t="s">
        <v>8484</v>
      </c>
      <c r="D2582">
        <v>19</v>
      </c>
      <c r="E2582" t="s">
        <v>58</v>
      </c>
      <c r="F2582" t="s">
        <v>30</v>
      </c>
      <c r="G2582" s="1">
        <v>43971</v>
      </c>
      <c r="H2582" t="s">
        <v>67</v>
      </c>
      <c r="I2582" t="s">
        <v>60</v>
      </c>
      <c r="J2582" s="3" t="s">
        <v>8485</v>
      </c>
      <c r="K2582" t="s">
        <v>24</v>
      </c>
      <c r="M2582" t="s">
        <v>25</v>
      </c>
      <c r="N2582" t="s">
        <v>33</v>
      </c>
      <c r="O2582" s="2">
        <v>45078.929386574076</v>
      </c>
      <c r="R2582" t="str">
        <f t="shared" ca="1" si="40"/>
        <v>Mohit</v>
      </c>
      <c r="S2582" t="str">
        <f>IFERROR(TEXT(DATEVALUE(LEFT(Table1[[#This Row],[Date of Purchase]],10)), "MMMM"), TEXT(Table1[[#This Row],[Date of Purchase]], "MMMM"))</f>
        <v>May</v>
      </c>
      <c r="T2582" t="str">
        <f>IF(OR(
  AND(Table1[[#This Row],[Ticket Priority]]="Critical", Table1[[#This Row],[Ticket Status]]&lt;&gt;"Closed"),
  AND(Table1[[#This Row],[Ticket Priority]]="High", Table1[[#This Row],[Ticket Status]]="Open")
), "Yes", "No")</f>
        <v>Yes</v>
      </c>
      <c r="U2582" s="4" t="str">
        <f>IF(Table1[[#This Row],[Ticket Status]]="Closed","Yes","No")</f>
        <v>No</v>
      </c>
      <c r="V2582" s="4" t="str">
        <f>IF(Table1[[#This Row],[Ticket Status]]="Pending Customer Response","Yes","No")</f>
        <v>Yes</v>
      </c>
      <c r="W2582" s="5">
        <f ca="1">COUNTIFS(Table1[Agent_name],Table1[[#This Row],[Agent_name]],Table1[Month],Table1[[#This Row],[Month]])/160</f>
        <v>0.45624999999999999</v>
      </c>
    </row>
    <row r="2583" spans="1:23" x14ac:dyDescent="0.25">
      <c r="A2583">
        <v>2582</v>
      </c>
      <c r="B2583" t="s">
        <v>8296</v>
      </c>
      <c r="C2583" t="s">
        <v>8486</v>
      </c>
      <c r="D2583">
        <v>20</v>
      </c>
      <c r="E2583" t="s">
        <v>29</v>
      </c>
      <c r="F2583" t="s">
        <v>149</v>
      </c>
      <c r="G2583" s="1">
        <v>44010</v>
      </c>
      <c r="H2583" t="s">
        <v>45</v>
      </c>
      <c r="I2583" t="s">
        <v>150</v>
      </c>
      <c r="J2583" s="3" t="s">
        <v>8487</v>
      </c>
      <c r="K2583" t="s">
        <v>62</v>
      </c>
      <c r="M2583" t="s">
        <v>41</v>
      </c>
      <c r="N2583" t="s">
        <v>33</v>
      </c>
      <c r="R2583" t="str">
        <f t="shared" ca="1" si="40"/>
        <v>Aisha</v>
      </c>
      <c r="S2583" t="str">
        <f>IFERROR(TEXT(DATEVALUE(LEFT(Table1[[#This Row],[Date of Purchase]],10)), "MMMM"), TEXT(Table1[[#This Row],[Date of Purchase]], "MMMM"))</f>
        <v>June</v>
      </c>
      <c r="T2583" t="str">
        <f>IF(OR(
  AND(Table1[[#This Row],[Ticket Priority]]="Critical", Table1[[#This Row],[Ticket Status]]&lt;&gt;"Closed"),
  AND(Table1[[#This Row],[Ticket Priority]]="High", Table1[[#This Row],[Ticket Status]]="Open")
), "Yes", "No")</f>
        <v>No</v>
      </c>
      <c r="U2583" s="4" t="str">
        <f>IF(Table1[[#This Row],[Ticket Status]]="Closed","Yes","No")</f>
        <v>No</v>
      </c>
      <c r="V2583" s="4" t="str">
        <f>IF(Table1[[#This Row],[Ticket Status]]="Pending Customer Response","Yes","No")</f>
        <v>No</v>
      </c>
      <c r="W2583" s="5">
        <f ca="1">COUNTIFS(Table1[Agent_name],Table1[[#This Row],[Agent_name]],Table1[Month],Table1[[#This Row],[Month]])/160</f>
        <v>0.89375000000000004</v>
      </c>
    </row>
    <row r="2584" spans="1:23" x14ac:dyDescent="0.25">
      <c r="A2584">
        <v>2583</v>
      </c>
      <c r="B2584" t="s">
        <v>8488</v>
      </c>
      <c r="C2584" t="s">
        <v>8489</v>
      </c>
      <c r="D2584">
        <v>20</v>
      </c>
      <c r="E2584" t="s">
        <v>19</v>
      </c>
      <c r="F2584" t="s">
        <v>112</v>
      </c>
      <c r="G2584" s="1">
        <v>43878</v>
      </c>
      <c r="H2584" t="s">
        <v>21</v>
      </c>
      <c r="I2584" t="s">
        <v>31</v>
      </c>
      <c r="J2584" s="3" t="s">
        <v>8490</v>
      </c>
      <c r="K2584" t="s">
        <v>62</v>
      </c>
      <c r="M2584" t="s">
        <v>89</v>
      </c>
      <c r="N2584" t="s">
        <v>33</v>
      </c>
      <c r="R2584" t="str">
        <f t="shared" ca="1" si="40"/>
        <v>Aisha</v>
      </c>
      <c r="S2584" t="str">
        <f>IFERROR(TEXT(DATEVALUE(LEFT(Table1[[#This Row],[Date of Purchase]],10)), "MMMM"), TEXT(Table1[[#This Row],[Date of Purchase]], "MMMM"))</f>
        <v>February</v>
      </c>
      <c r="T2584" t="str">
        <f>IF(OR(
  AND(Table1[[#This Row],[Ticket Priority]]="Critical", Table1[[#This Row],[Ticket Status]]&lt;&gt;"Closed"),
  AND(Table1[[#This Row],[Ticket Priority]]="High", Table1[[#This Row],[Ticket Status]]="Open")
), "Yes", "No")</f>
        <v>Yes</v>
      </c>
      <c r="U2584" s="4" t="str">
        <f>IF(Table1[[#This Row],[Ticket Status]]="Closed","Yes","No")</f>
        <v>No</v>
      </c>
      <c r="V2584" s="4" t="str">
        <f>IF(Table1[[#This Row],[Ticket Status]]="Pending Customer Response","Yes","No")</f>
        <v>No</v>
      </c>
      <c r="W2584" s="5">
        <f ca="1">COUNTIFS(Table1[Agent_name],Table1[[#This Row],[Agent_name]],Table1[Month],Table1[[#This Row],[Month]])/160</f>
        <v>0.85624999999999996</v>
      </c>
    </row>
    <row r="2585" spans="1:23" x14ac:dyDescent="0.25">
      <c r="A2585">
        <v>2584</v>
      </c>
      <c r="B2585" t="s">
        <v>8491</v>
      </c>
      <c r="C2585" t="s">
        <v>8492</v>
      </c>
      <c r="D2585">
        <v>63</v>
      </c>
      <c r="E2585" t="s">
        <v>29</v>
      </c>
      <c r="F2585" t="s">
        <v>485</v>
      </c>
      <c r="G2585" s="1">
        <v>44246</v>
      </c>
      <c r="H2585" t="s">
        <v>21</v>
      </c>
      <c r="I2585" t="s">
        <v>77</v>
      </c>
      <c r="J2585" s="3" t="s">
        <v>8493</v>
      </c>
      <c r="K2585" t="s">
        <v>24</v>
      </c>
      <c r="M2585" t="s">
        <v>89</v>
      </c>
      <c r="N2585" t="s">
        <v>33</v>
      </c>
      <c r="O2585" s="2">
        <v>45078.791921296295</v>
      </c>
      <c r="R2585" t="str">
        <f t="shared" ca="1" si="40"/>
        <v>Aisha</v>
      </c>
      <c r="S2585" t="str">
        <f>IFERROR(TEXT(DATEVALUE(LEFT(Table1[[#This Row],[Date of Purchase]],10)), "MMMM"), TEXT(Table1[[#This Row],[Date of Purchase]], "MMMM"))</f>
        <v>February</v>
      </c>
      <c r="T2585" t="str">
        <f>IF(OR(
  AND(Table1[[#This Row],[Ticket Priority]]="Critical", Table1[[#This Row],[Ticket Status]]&lt;&gt;"Closed"),
  AND(Table1[[#This Row],[Ticket Priority]]="High", Table1[[#This Row],[Ticket Status]]="Open")
), "Yes", "No")</f>
        <v>No</v>
      </c>
      <c r="U2585" s="4" t="str">
        <f>IF(Table1[[#This Row],[Ticket Status]]="Closed","Yes","No")</f>
        <v>No</v>
      </c>
      <c r="V2585" s="4" t="str">
        <f>IF(Table1[[#This Row],[Ticket Status]]="Pending Customer Response","Yes","No")</f>
        <v>Yes</v>
      </c>
      <c r="W2585" s="5">
        <f ca="1">COUNTIFS(Table1[Agent_name],Table1[[#This Row],[Agent_name]],Table1[Month],Table1[[#This Row],[Month]])/160</f>
        <v>0.85624999999999996</v>
      </c>
    </row>
    <row r="2586" spans="1:23" x14ac:dyDescent="0.25">
      <c r="A2586">
        <v>2585</v>
      </c>
      <c r="B2586" t="s">
        <v>8494</v>
      </c>
      <c r="C2586" t="s">
        <v>8495</v>
      </c>
      <c r="D2586">
        <v>33</v>
      </c>
      <c r="E2586" t="s">
        <v>19</v>
      </c>
      <c r="F2586" t="s">
        <v>219</v>
      </c>
      <c r="G2586" s="1">
        <v>44214</v>
      </c>
      <c r="H2586" t="s">
        <v>66</v>
      </c>
      <c r="I2586" t="s">
        <v>37</v>
      </c>
      <c r="J2586" s="3" t="s">
        <v>8496</v>
      </c>
      <c r="K2586" t="s">
        <v>62</v>
      </c>
      <c r="M2586" t="s">
        <v>41</v>
      </c>
      <c r="N2586" t="s">
        <v>83</v>
      </c>
      <c r="R2586" t="str">
        <f t="shared" ca="1" si="40"/>
        <v>Sara</v>
      </c>
      <c r="S2586" t="str">
        <f>IFERROR(TEXT(DATEVALUE(LEFT(Table1[[#This Row],[Date of Purchase]],10)), "MMMM"), TEXT(Table1[[#This Row],[Date of Purchase]], "MMMM"))</f>
        <v>January</v>
      </c>
      <c r="T2586" t="str">
        <f>IF(OR(
  AND(Table1[[#This Row],[Ticket Priority]]="Critical", Table1[[#This Row],[Ticket Status]]&lt;&gt;"Closed"),
  AND(Table1[[#This Row],[Ticket Priority]]="High", Table1[[#This Row],[Ticket Status]]="Open")
), "Yes", "No")</f>
        <v>No</v>
      </c>
      <c r="U2586" s="4" t="str">
        <f>IF(Table1[[#This Row],[Ticket Status]]="Closed","Yes","No")</f>
        <v>No</v>
      </c>
      <c r="V2586" s="4" t="str">
        <f>IF(Table1[[#This Row],[Ticket Status]]="Pending Customer Response","Yes","No")</f>
        <v>No</v>
      </c>
      <c r="W2586" s="5">
        <f ca="1">COUNTIFS(Table1[Agent_name],Table1[[#This Row],[Agent_name]],Table1[Month],Table1[[#This Row],[Month]])/160</f>
        <v>0.70625000000000004</v>
      </c>
    </row>
    <row r="2587" spans="1:23" x14ac:dyDescent="0.25">
      <c r="A2587">
        <v>2586</v>
      </c>
      <c r="B2587" t="s">
        <v>8497</v>
      </c>
      <c r="C2587" t="s">
        <v>8498</v>
      </c>
      <c r="D2587">
        <v>45</v>
      </c>
      <c r="E2587" t="s">
        <v>58</v>
      </c>
      <c r="F2587" t="s">
        <v>125</v>
      </c>
      <c r="G2587" s="1">
        <v>44429</v>
      </c>
      <c r="H2587" t="s">
        <v>21</v>
      </c>
      <c r="I2587" t="s">
        <v>31</v>
      </c>
      <c r="J2587" s="3" t="s">
        <v>8499</v>
      </c>
      <c r="K2587" t="s">
        <v>62</v>
      </c>
      <c r="M2587" t="s">
        <v>143</v>
      </c>
      <c r="N2587" t="s">
        <v>33</v>
      </c>
      <c r="R2587" t="str">
        <f t="shared" ca="1" si="40"/>
        <v>Aisha</v>
      </c>
      <c r="S2587" t="str">
        <f>IFERROR(TEXT(DATEVALUE(LEFT(Table1[[#This Row],[Date of Purchase]],10)), "MMMM"), TEXT(Table1[[#This Row],[Date of Purchase]], "MMMM"))</f>
        <v>August</v>
      </c>
      <c r="T2587" t="str">
        <f>IF(OR(
  AND(Table1[[#This Row],[Ticket Priority]]="Critical", Table1[[#This Row],[Ticket Status]]&lt;&gt;"Closed"),
  AND(Table1[[#This Row],[Ticket Priority]]="High", Table1[[#This Row],[Ticket Status]]="Open")
), "Yes", "No")</f>
        <v>No</v>
      </c>
      <c r="U2587" s="4" t="str">
        <f>IF(Table1[[#This Row],[Ticket Status]]="Closed","Yes","No")</f>
        <v>No</v>
      </c>
      <c r="V2587" s="4" t="str">
        <f>IF(Table1[[#This Row],[Ticket Status]]="Pending Customer Response","Yes","No")</f>
        <v>No</v>
      </c>
      <c r="W2587" s="5">
        <f ca="1">COUNTIFS(Table1[Agent_name],Table1[[#This Row],[Agent_name]],Table1[Month],Table1[[#This Row],[Month]])/160</f>
        <v>0.86250000000000004</v>
      </c>
    </row>
    <row r="2588" spans="1:23" x14ac:dyDescent="0.25">
      <c r="A2588">
        <v>2587</v>
      </c>
      <c r="B2588" t="s">
        <v>8500</v>
      </c>
      <c r="C2588" t="s">
        <v>8501</v>
      </c>
      <c r="D2588">
        <v>62</v>
      </c>
      <c r="E2588" t="s">
        <v>58</v>
      </c>
      <c r="F2588" t="s">
        <v>125</v>
      </c>
      <c r="G2588" s="1">
        <v>43908</v>
      </c>
      <c r="H2588" t="s">
        <v>67</v>
      </c>
      <c r="I2588" t="s">
        <v>22</v>
      </c>
      <c r="J2588" s="3" t="s">
        <v>8502</v>
      </c>
      <c r="K2588" t="s">
        <v>39</v>
      </c>
      <c r="L2588" t="s">
        <v>8503</v>
      </c>
      <c r="M2588" t="s">
        <v>143</v>
      </c>
      <c r="N2588" t="s">
        <v>26</v>
      </c>
      <c r="O2588" s="2">
        <v>45078.491273148145</v>
      </c>
      <c r="P2588" s="2">
        <v>45078.732245370367</v>
      </c>
      <c r="Q2588">
        <v>5</v>
      </c>
      <c r="R2588" t="str">
        <f t="shared" ca="1" si="40"/>
        <v>Priya</v>
      </c>
      <c r="S2588" t="str">
        <f>IFERROR(TEXT(DATEVALUE(LEFT(Table1[[#This Row],[Date of Purchase]],10)), "MMMM"), TEXT(Table1[[#This Row],[Date of Purchase]], "MMMM"))</f>
        <v>March</v>
      </c>
      <c r="T2588" t="str">
        <f>IF(OR(
  AND(Table1[[#This Row],[Ticket Priority]]="Critical", Table1[[#This Row],[Ticket Status]]&lt;&gt;"Closed"),
  AND(Table1[[#This Row],[Ticket Priority]]="High", Table1[[#This Row],[Ticket Status]]="Open")
), "Yes", "No")</f>
        <v>No</v>
      </c>
      <c r="U2588" s="4" t="str">
        <f>IF(Table1[[#This Row],[Ticket Status]]="Closed","Yes","No")</f>
        <v>Yes</v>
      </c>
      <c r="V2588" s="4" t="str">
        <f>IF(Table1[[#This Row],[Ticket Status]]="Pending Customer Response","Yes","No")</f>
        <v>No</v>
      </c>
      <c r="W2588" s="5">
        <f ca="1">COUNTIFS(Table1[Agent_name],Table1[[#This Row],[Agent_name]],Table1[Month],Table1[[#This Row],[Month]])/160</f>
        <v>0.43125000000000002</v>
      </c>
    </row>
    <row r="2589" spans="1:23" x14ac:dyDescent="0.25">
      <c r="A2589">
        <v>2588</v>
      </c>
      <c r="B2589" t="s">
        <v>8504</v>
      </c>
      <c r="C2589" t="s">
        <v>8505</v>
      </c>
      <c r="D2589">
        <v>46</v>
      </c>
      <c r="E2589" t="s">
        <v>29</v>
      </c>
      <c r="F2589" t="s">
        <v>317</v>
      </c>
      <c r="G2589" s="1">
        <v>44087</v>
      </c>
      <c r="H2589" t="s">
        <v>67</v>
      </c>
      <c r="I2589" t="s">
        <v>141</v>
      </c>
      <c r="J2589" s="3" t="s">
        <v>8506</v>
      </c>
      <c r="K2589" t="s">
        <v>39</v>
      </c>
      <c r="L2589" t="s">
        <v>8507</v>
      </c>
      <c r="M2589" t="s">
        <v>41</v>
      </c>
      <c r="N2589" t="s">
        <v>33</v>
      </c>
      <c r="O2589" s="2">
        <v>45078.436435185184</v>
      </c>
      <c r="P2589" s="2">
        <v>45078.29546296296</v>
      </c>
      <c r="Q2589">
        <v>5</v>
      </c>
      <c r="R2589" t="str">
        <f t="shared" ca="1" si="40"/>
        <v>Priya</v>
      </c>
      <c r="S2589" t="str">
        <f>IFERROR(TEXT(DATEVALUE(LEFT(Table1[[#This Row],[Date of Purchase]],10)), "MMMM"), TEXT(Table1[[#This Row],[Date of Purchase]], "MMMM"))</f>
        <v>September</v>
      </c>
      <c r="T2589" t="str">
        <f>IF(OR(
  AND(Table1[[#This Row],[Ticket Priority]]="Critical", Table1[[#This Row],[Ticket Status]]&lt;&gt;"Closed"),
  AND(Table1[[#This Row],[Ticket Priority]]="High", Table1[[#This Row],[Ticket Status]]="Open")
), "Yes", "No")</f>
        <v>No</v>
      </c>
      <c r="U2589" s="4" t="str">
        <f>IF(Table1[[#This Row],[Ticket Status]]="Closed","Yes","No")</f>
        <v>Yes</v>
      </c>
      <c r="V2589" s="4" t="str">
        <f>IF(Table1[[#This Row],[Ticket Status]]="Pending Customer Response","Yes","No")</f>
        <v>No</v>
      </c>
      <c r="W2589" s="5">
        <f ca="1">COUNTIFS(Table1[Agent_name],Table1[[#This Row],[Agent_name]],Table1[Month],Table1[[#This Row],[Month]])/160</f>
        <v>0.53125</v>
      </c>
    </row>
    <row r="2590" spans="1:23" x14ac:dyDescent="0.25">
      <c r="A2590">
        <v>2589</v>
      </c>
      <c r="B2590" t="s">
        <v>8508</v>
      </c>
      <c r="C2590" t="s">
        <v>8509</v>
      </c>
      <c r="D2590">
        <v>20</v>
      </c>
      <c r="E2590" t="s">
        <v>29</v>
      </c>
      <c r="F2590" t="s">
        <v>249</v>
      </c>
      <c r="G2590" s="1">
        <v>43995</v>
      </c>
      <c r="H2590" t="s">
        <v>67</v>
      </c>
      <c r="I2590" t="s">
        <v>93</v>
      </c>
      <c r="J2590" s="3" t="s">
        <v>8510</v>
      </c>
      <c r="K2590" t="s">
        <v>39</v>
      </c>
      <c r="L2590" t="s">
        <v>8511</v>
      </c>
      <c r="M2590" t="s">
        <v>41</v>
      </c>
      <c r="N2590" t="s">
        <v>33</v>
      </c>
      <c r="O2590" s="2">
        <v>45078.48296296296</v>
      </c>
      <c r="P2590" s="2">
        <v>45078.285740740743</v>
      </c>
      <c r="Q2590">
        <v>2</v>
      </c>
      <c r="R2590" t="str">
        <f t="shared" ca="1" si="40"/>
        <v>Aisha</v>
      </c>
      <c r="S2590" t="str">
        <f>IFERROR(TEXT(DATEVALUE(LEFT(Table1[[#This Row],[Date of Purchase]],10)), "MMMM"), TEXT(Table1[[#This Row],[Date of Purchase]], "MMMM"))</f>
        <v>June</v>
      </c>
      <c r="T2590" t="str">
        <f>IF(OR(
  AND(Table1[[#This Row],[Ticket Priority]]="Critical", Table1[[#This Row],[Ticket Status]]&lt;&gt;"Closed"),
  AND(Table1[[#This Row],[Ticket Priority]]="High", Table1[[#This Row],[Ticket Status]]="Open")
), "Yes", "No")</f>
        <v>No</v>
      </c>
      <c r="U2590" s="4" t="str">
        <f>IF(Table1[[#This Row],[Ticket Status]]="Closed","Yes","No")</f>
        <v>Yes</v>
      </c>
      <c r="V2590" s="4" t="str">
        <f>IF(Table1[[#This Row],[Ticket Status]]="Pending Customer Response","Yes","No")</f>
        <v>No</v>
      </c>
      <c r="W2590" s="5">
        <f ca="1">COUNTIFS(Table1[Agent_name],Table1[[#This Row],[Agent_name]],Table1[Month],Table1[[#This Row],[Month]])/160</f>
        <v>0.89375000000000004</v>
      </c>
    </row>
    <row r="2591" spans="1:23" x14ac:dyDescent="0.25">
      <c r="A2591">
        <v>2590</v>
      </c>
      <c r="B2591" t="s">
        <v>8512</v>
      </c>
      <c r="C2591" t="s">
        <v>8513</v>
      </c>
      <c r="D2591">
        <v>40</v>
      </c>
      <c r="E2591" t="s">
        <v>29</v>
      </c>
      <c r="F2591" t="s">
        <v>456</v>
      </c>
      <c r="G2591" s="1">
        <v>43840</v>
      </c>
      <c r="H2591" t="s">
        <v>66</v>
      </c>
      <c r="I2591" t="s">
        <v>67</v>
      </c>
      <c r="J2591" s="3" t="s">
        <v>8514</v>
      </c>
      <c r="K2591" t="s">
        <v>39</v>
      </c>
      <c r="L2591" t="s">
        <v>8515</v>
      </c>
      <c r="M2591" t="s">
        <v>143</v>
      </c>
      <c r="N2591" t="s">
        <v>55</v>
      </c>
      <c r="O2591" s="2">
        <v>45078.114930555559</v>
      </c>
      <c r="P2591" s="2">
        <v>45078.646874999999</v>
      </c>
      <c r="Q2591">
        <v>4</v>
      </c>
      <c r="R2591" t="str">
        <f t="shared" ca="1" si="40"/>
        <v>Karan</v>
      </c>
      <c r="S2591" t="str">
        <f>IFERROR(TEXT(DATEVALUE(LEFT(Table1[[#This Row],[Date of Purchase]],10)), "MMMM"), TEXT(Table1[[#This Row],[Date of Purchase]], "MMMM"))</f>
        <v>January</v>
      </c>
      <c r="T2591" t="str">
        <f>IF(OR(
  AND(Table1[[#This Row],[Ticket Priority]]="Critical", Table1[[#This Row],[Ticket Status]]&lt;&gt;"Closed"),
  AND(Table1[[#This Row],[Ticket Priority]]="High", Table1[[#This Row],[Ticket Status]]="Open")
), "Yes", "No")</f>
        <v>No</v>
      </c>
      <c r="U2591" s="4" t="str">
        <f>IF(Table1[[#This Row],[Ticket Status]]="Closed","Yes","No")</f>
        <v>Yes</v>
      </c>
      <c r="V2591" s="4" t="str">
        <f>IF(Table1[[#This Row],[Ticket Status]]="Pending Customer Response","Yes","No")</f>
        <v>No</v>
      </c>
      <c r="W2591" s="5">
        <f ca="1">COUNTIFS(Table1[Agent_name],Table1[[#This Row],[Agent_name]],Table1[Month],Table1[[#This Row],[Month]])/160</f>
        <v>0.21249999999999999</v>
      </c>
    </row>
    <row r="2592" spans="1:23" x14ac:dyDescent="0.25">
      <c r="A2592">
        <v>2591</v>
      </c>
      <c r="B2592" t="s">
        <v>8516</v>
      </c>
      <c r="C2592" t="s">
        <v>8517</v>
      </c>
      <c r="D2592">
        <v>36</v>
      </c>
      <c r="E2592" t="s">
        <v>29</v>
      </c>
      <c r="F2592" t="s">
        <v>249</v>
      </c>
      <c r="G2592" s="1">
        <v>43974</v>
      </c>
      <c r="H2592" t="s">
        <v>66</v>
      </c>
      <c r="I2592" t="s">
        <v>177</v>
      </c>
      <c r="J2592" s="3" t="s">
        <v>8518</v>
      </c>
      <c r="K2592" t="s">
        <v>39</v>
      </c>
      <c r="L2592" t="s">
        <v>8519</v>
      </c>
      <c r="M2592" t="s">
        <v>41</v>
      </c>
      <c r="N2592" t="s">
        <v>83</v>
      </c>
      <c r="O2592" s="2">
        <v>45078.17119212963</v>
      </c>
      <c r="P2592" s="2">
        <v>45078.036469907405</v>
      </c>
      <c r="Q2592">
        <v>3</v>
      </c>
      <c r="R2592" t="str">
        <f t="shared" ca="1" si="40"/>
        <v>Rahul</v>
      </c>
      <c r="S2592" t="str">
        <f>IFERROR(TEXT(DATEVALUE(LEFT(Table1[[#This Row],[Date of Purchase]],10)), "MMMM"), TEXT(Table1[[#This Row],[Date of Purchase]], "MMMM"))</f>
        <v>May</v>
      </c>
      <c r="T2592" t="str">
        <f>IF(OR(
  AND(Table1[[#This Row],[Ticket Priority]]="Critical", Table1[[#This Row],[Ticket Status]]&lt;&gt;"Closed"),
  AND(Table1[[#This Row],[Ticket Priority]]="High", Table1[[#This Row],[Ticket Status]]="Open")
), "Yes", "No")</f>
        <v>No</v>
      </c>
      <c r="U2592" s="4" t="str">
        <f>IF(Table1[[#This Row],[Ticket Status]]="Closed","Yes","No")</f>
        <v>Yes</v>
      </c>
      <c r="V2592" s="4" t="str">
        <f>IF(Table1[[#This Row],[Ticket Status]]="Pending Customer Response","Yes","No")</f>
        <v>No</v>
      </c>
      <c r="W2592" s="5">
        <f ca="1">COUNTIFS(Table1[Agent_name],Table1[[#This Row],[Agent_name]],Table1[Month],Table1[[#This Row],[Month]])/160</f>
        <v>0.17499999999999999</v>
      </c>
    </row>
    <row r="2593" spans="1:23" x14ac:dyDescent="0.25">
      <c r="A2593">
        <v>2592</v>
      </c>
      <c r="B2593" t="s">
        <v>8520</v>
      </c>
      <c r="C2593" t="s">
        <v>8521</v>
      </c>
      <c r="D2593">
        <v>61</v>
      </c>
      <c r="E2593" t="s">
        <v>29</v>
      </c>
      <c r="F2593" t="s">
        <v>30</v>
      </c>
      <c r="G2593" s="1">
        <v>44354</v>
      </c>
      <c r="H2593" t="s">
        <v>21</v>
      </c>
      <c r="I2593" t="s">
        <v>46</v>
      </c>
      <c r="J2593" s="3" t="s">
        <v>8522</v>
      </c>
      <c r="K2593" t="s">
        <v>24</v>
      </c>
      <c r="M2593" t="s">
        <v>41</v>
      </c>
      <c r="N2593" t="s">
        <v>26</v>
      </c>
      <c r="O2593" s="2">
        <v>45078.173993055556</v>
      </c>
      <c r="R2593" t="str">
        <f t="shared" ca="1" si="40"/>
        <v>Arjun</v>
      </c>
      <c r="S2593" t="str">
        <f>IFERROR(TEXT(DATEVALUE(LEFT(Table1[[#This Row],[Date of Purchase]],10)), "MMMM"), TEXT(Table1[[#This Row],[Date of Purchase]], "MMMM"))</f>
        <v>June</v>
      </c>
      <c r="T2593" t="str">
        <f>IF(OR(
  AND(Table1[[#This Row],[Ticket Priority]]="Critical", Table1[[#This Row],[Ticket Status]]&lt;&gt;"Closed"),
  AND(Table1[[#This Row],[Ticket Priority]]="High", Table1[[#This Row],[Ticket Status]]="Open")
), "Yes", "No")</f>
        <v>No</v>
      </c>
      <c r="U2593" s="4" t="str">
        <f>IF(Table1[[#This Row],[Ticket Status]]="Closed","Yes","No")</f>
        <v>No</v>
      </c>
      <c r="V2593" s="4" t="str">
        <f>IF(Table1[[#This Row],[Ticket Status]]="Pending Customer Response","Yes","No")</f>
        <v>Yes</v>
      </c>
      <c r="W2593" s="5">
        <f ca="1">COUNTIFS(Table1[Agent_name],Table1[[#This Row],[Agent_name]],Table1[Month],Table1[[#This Row],[Month]])/160</f>
        <v>0.28749999999999998</v>
      </c>
    </row>
    <row r="2594" spans="1:23" x14ac:dyDescent="0.25">
      <c r="A2594">
        <v>2593</v>
      </c>
      <c r="B2594" t="s">
        <v>8523</v>
      </c>
      <c r="C2594" t="s">
        <v>8524</v>
      </c>
      <c r="D2594">
        <v>38</v>
      </c>
      <c r="E2594" t="s">
        <v>19</v>
      </c>
      <c r="F2594" t="s">
        <v>98</v>
      </c>
      <c r="G2594" s="1">
        <v>44024</v>
      </c>
      <c r="H2594" t="s">
        <v>67</v>
      </c>
      <c r="I2594" t="s">
        <v>52</v>
      </c>
      <c r="J2594" s="3" t="s">
        <v>8525</v>
      </c>
      <c r="K2594" t="s">
        <v>24</v>
      </c>
      <c r="M2594" t="s">
        <v>41</v>
      </c>
      <c r="N2594" t="s">
        <v>33</v>
      </c>
      <c r="O2594" s="2">
        <v>45078.335810185185</v>
      </c>
      <c r="R2594" t="str">
        <f t="shared" ca="1" si="40"/>
        <v>Priya</v>
      </c>
      <c r="S2594" t="str">
        <f>IFERROR(TEXT(DATEVALUE(LEFT(Table1[[#This Row],[Date of Purchase]],10)), "MMMM"), TEXT(Table1[[#This Row],[Date of Purchase]], "MMMM"))</f>
        <v>July</v>
      </c>
      <c r="T2594" t="str">
        <f>IF(OR(
  AND(Table1[[#This Row],[Ticket Priority]]="Critical", Table1[[#This Row],[Ticket Status]]&lt;&gt;"Closed"),
  AND(Table1[[#This Row],[Ticket Priority]]="High", Table1[[#This Row],[Ticket Status]]="Open")
), "Yes", "No")</f>
        <v>No</v>
      </c>
      <c r="U2594" s="4" t="str">
        <f>IF(Table1[[#This Row],[Ticket Status]]="Closed","Yes","No")</f>
        <v>No</v>
      </c>
      <c r="V2594" s="4" t="str">
        <f>IF(Table1[[#This Row],[Ticket Status]]="Pending Customer Response","Yes","No")</f>
        <v>Yes</v>
      </c>
      <c r="W2594" s="5">
        <f ca="1">COUNTIFS(Table1[Agent_name],Table1[[#This Row],[Agent_name]],Table1[Month],Table1[[#This Row],[Month]])/160</f>
        <v>0.45</v>
      </c>
    </row>
    <row r="2595" spans="1:23" x14ac:dyDescent="0.25">
      <c r="A2595">
        <v>2594</v>
      </c>
      <c r="B2595" t="s">
        <v>8526</v>
      </c>
      <c r="C2595" t="s">
        <v>8527</v>
      </c>
      <c r="D2595">
        <v>20</v>
      </c>
      <c r="E2595" t="s">
        <v>19</v>
      </c>
      <c r="F2595" t="s">
        <v>134</v>
      </c>
      <c r="G2595" s="1">
        <v>44189</v>
      </c>
      <c r="H2595" t="s">
        <v>66</v>
      </c>
      <c r="I2595" t="s">
        <v>77</v>
      </c>
      <c r="J2595" s="3" t="s">
        <v>8528</v>
      </c>
      <c r="K2595" t="s">
        <v>24</v>
      </c>
      <c r="M2595" t="s">
        <v>41</v>
      </c>
      <c r="N2595" t="s">
        <v>55</v>
      </c>
      <c r="O2595" s="2">
        <v>45078.52679398148</v>
      </c>
      <c r="R2595" t="str">
        <f t="shared" ca="1" si="40"/>
        <v>Arjun</v>
      </c>
      <c r="S2595" t="str">
        <f>IFERROR(TEXT(DATEVALUE(LEFT(Table1[[#This Row],[Date of Purchase]],10)), "MMMM"), TEXT(Table1[[#This Row],[Date of Purchase]], "MMMM"))</f>
        <v>December</v>
      </c>
      <c r="T2595" t="str">
        <f>IF(OR(
  AND(Table1[[#This Row],[Ticket Priority]]="Critical", Table1[[#This Row],[Ticket Status]]&lt;&gt;"Closed"),
  AND(Table1[[#This Row],[Ticket Priority]]="High", Table1[[#This Row],[Ticket Status]]="Open")
), "Yes", "No")</f>
        <v>No</v>
      </c>
      <c r="U2595" s="4" t="str">
        <f>IF(Table1[[#This Row],[Ticket Status]]="Closed","Yes","No")</f>
        <v>No</v>
      </c>
      <c r="V2595" s="4" t="str">
        <f>IF(Table1[[#This Row],[Ticket Status]]="Pending Customer Response","Yes","No")</f>
        <v>Yes</v>
      </c>
      <c r="W2595" s="5">
        <f ca="1">COUNTIFS(Table1[Agent_name],Table1[[#This Row],[Agent_name]],Table1[Month],Table1[[#This Row],[Month]])/160</f>
        <v>0.19375000000000001</v>
      </c>
    </row>
    <row r="2596" spans="1:23" x14ac:dyDescent="0.25">
      <c r="A2596">
        <v>2595</v>
      </c>
      <c r="B2596" t="s">
        <v>8529</v>
      </c>
      <c r="C2596" t="s">
        <v>8530</v>
      </c>
      <c r="D2596">
        <v>52</v>
      </c>
      <c r="E2596" t="s">
        <v>19</v>
      </c>
      <c r="F2596" t="s">
        <v>44</v>
      </c>
      <c r="G2596" s="1">
        <v>44007</v>
      </c>
      <c r="H2596" t="s">
        <v>67</v>
      </c>
      <c r="I2596" t="s">
        <v>22</v>
      </c>
      <c r="J2596" s="3" t="s">
        <v>8531</v>
      </c>
      <c r="K2596" t="s">
        <v>62</v>
      </c>
      <c r="M2596" t="s">
        <v>41</v>
      </c>
      <c r="N2596" t="s">
        <v>33</v>
      </c>
      <c r="R2596" t="str">
        <f t="shared" ca="1" si="40"/>
        <v>Aisha</v>
      </c>
      <c r="S2596" t="str">
        <f>IFERROR(TEXT(DATEVALUE(LEFT(Table1[[#This Row],[Date of Purchase]],10)), "MMMM"), TEXT(Table1[[#This Row],[Date of Purchase]], "MMMM"))</f>
        <v>June</v>
      </c>
      <c r="T2596" t="str">
        <f>IF(OR(
  AND(Table1[[#This Row],[Ticket Priority]]="Critical", Table1[[#This Row],[Ticket Status]]&lt;&gt;"Closed"),
  AND(Table1[[#This Row],[Ticket Priority]]="High", Table1[[#This Row],[Ticket Status]]="Open")
), "Yes", "No")</f>
        <v>No</v>
      </c>
      <c r="U2596" s="4" t="str">
        <f>IF(Table1[[#This Row],[Ticket Status]]="Closed","Yes","No")</f>
        <v>No</v>
      </c>
      <c r="V2596" s="4" t="str">
        <f>IF(Table1[[#This Row],[Ticket Status]]="Pending Customer Response","Yes","No")</f>
        <v>No</v>
      </c>
      <c r="W2596" s="5">
        <f ca="1">COUNTIFS(Table1[Agent_name],Table1[[#This Row],[Agent_name]],Table1[Month],Table1[[#This Row],[Month]])/160</f>
        <v>0.89375000000000004</v>
      </c>
    </row>
    <row r="2597" spans="1:23" x14ac:dyDescent="0.25">
      <c r="A2597">
        <v>2596</v>
      </c>
      <c r="B2597" t="s">
        <v>8532</v>
      </c>
      <c r="C2597" t="s">
        <v>8533</v>
      </c>
      <c r="D2597">
        <v>66</v>
      </c>
      <c r="E2597" t="s">
        <v>19</v>
      </c>
      <c r="F2597" t="s">
        <v>339</v>
      </c>
      <c r="G2597" s="1">
        <v>44442</v>
      </c>
      <c r="H2597" t="s">
        <v>67</v>
      </c>
      <c r="I2597" t="s">
        <v>31</v>
      </c>
      <c r="J2597" s="3" t="s">
        <v>8534</v>
      </c>
      <c r="K2597" t="s">
        <v>24</v>
      </c>
      <c r="M2597" t="s">
        <v>89</v>
      </c>
      <c r="N2597" t="s">
        <v>33</v>
      </c>
      <c r="O2597" s="2">
        <v>45078.09002314815</v>
      </c>
      <c r="R2597" t="str">
        <f t="shared" ca="1" si="40"/>
        <v>Sara</v>
      </c>
      <c r="S2597" t="str">
        <f>IFERROR(TEXT(DATEVALUE(LEFT(Table1[[#This Row],[Date of Purchase]],10)), "MMMM"), TEXT(Table1[[#This Row],[Date of Purchase]], "MMMM"))</f>
        <v>September</v>
      </c>
      <c r="T2597" t="str">
        <f>IF(OR(
  AND(Table1[[#This Row],[Ticket Priority]]="Critical", Table1[[#This Row],[Ticket Status]]&lt;&gt;"Closed"),
  AND(Table1[[#This Row],[Ticket Priority]]="High", Table1[[#This Row],[Ticket Status]]="Open")
), "Yes", "No")</f>
        <v>No</v>
      </c>
      <c r="U2597" s="4" t="str">
        <f>IF(Table1[[#This Row],[Ticket Status]]="Closed","Yes","No")</f>
        <v>No</v>
      </c>
      <c r="V2597" s="4" t="str">
        <f>IF(Table1[[#This Row],[Ticket Status]]="Pending Customer Response","Yes","No")</f>
        <v>Yes</v>
      </c>
      <c r="W2597" s="5">
        <f ca="1">COUNTIFS(Table1[Agent_name],Table1[[#This Row],[Agent_name]],Table1[Month],Table1[[#This Row],[Month]])/160</f>
        <v>0.65</v>
      </c>
    </row>
    <row r="2598" spans="1:23" x14ac:dyDescent="0.25">
      <c r="A2598">
        <v>2597</v>
      </c>
      <c r="B2598" t="s">
        <v>8535</v>
      </c>
      <c r="C2598" t="s">
        <v>8536</v>
      </c>
      <c r="D2598">
        <v>70</v>
      </c>
      <c r="E2598" t="s">
        <v>58</v>
      </c>
      <c r="F2598" t="s">
        <v>397</v>
      </c>
      <c r="G2598" s="1">
        <v>44040</v>
      </c>
      <c r="H2598" t="s">
        <v>59</v>
      </c>
      <c r="I2598" t="s">
        <v>37</v>
      </c>
      <c r="J2598" s="3" t="s">
        <v>8537</v>
      </c>
      <c r="K2598" t="s">
        <v>39</v>
      </c>
      <c r="L2598" t="s">
        <v>8538</v>
      </c>
      <c r="M2598" t="s">
        <v>41</v>
      </c>
      <c r="N2598" t="s">
        <v>55</v>
      </c>
      <c r="O2598" s="2">
        <v>45078.085173611114</v>
      </c>
      <c r="P2598" s="2">
        <v>45078.373368055552</v>
      </c>
      <c r="Q2598">
        <v>1</v>
      </c>
      <c r="R2598" t="str">
        <f t="shared" ca="1" si="40"/>
        <v>Rahul</v>
      </c>
      <c r="S2598" t="str">
        <f>IFERROR(TEXT(DATEVALUE(LEFT(Table1[[#This Row],[Date of Purchase]],10)), "MMMM"), TEXT(Table1[[#This Row],[Date of Purchase]], "MMMM"))</f>
        <v>July</v>
      </c>
      <c r="T2598" t="str">
        <f>IF(OR(
  AND(Table1[[#This Row],[Ticket Priority]]="Critical", Table1[[#This Row],[Ticket Status]]&lt;&gt;"Closed"),
  AND(Table1[[#This Row],[Ticket Priority]]="High", Table1[[#This Row],[Ticket Status]]="Open")
), "Yes", "No")</f>
        <v>No</v>
      </c>
      <c r="U2598" s="4" t="str">
        <f>IF(Table1[[#This Row],[Ticket Status]]="Closed","Yes","No")</f>
        <v>Yes</v>
      </c>
      <c r="V2598" s="4" t="str">
        <f>IF(Table1[[#This Row],[Ticket Status]]="Pending Customer Response","Yes","No")</f>
        <v>No</v>
      </c>
      <c r="W2598" s="5">
        <f ca="1">COUNTIFS(Table1[Agent_name],Table1[[#This Row],[Agent_name]],Table1[Month],Table1[[#This Row],[Month]])/160</f>
        <v>0.21249999999999999</v>
      </c>
    </row>
    <row r="2599" spans="1:23" x14ac:dyDescent="0.25">
      <c r="A2599">
        <v>2598</v>
      </c>
      <c r="B2599" t="s">
        <v>8539</v>
      </c>
      <c r="C2599" t="s">
        <v>8540</v>
      </c>
      <c r="D2599">
        <v>25</v>
      </c>
      <c r="E2599" t="s">
        <v>29</v>
      </c>
      <c r="F2599" t="s">
        <v>98</v>
      </c>
      <c r="G2599" s="1">
        <v>43879</v>
      </c>
      <c r="H2599" t="s">
        <v>45</v>
      </c>
      <c r="I2599" t="s">
        <v>150</v>
      </c>
      <c r="J2599" s="3" t="s">
        <v>8541</v>
      </c>
      <c r="K2599" t="s">
        <v>24</v>
      </c>
      <c r="M2599" t="s">
        <v>25</v>
      </c>
      <c r="N2599" t="s">
        <v>83</v>
      </c>
      <c r="O2599" s="2">
        <v>45078.924780092595</v>
      </c>
      <c r="R2599" t="str">
        <f t="shared" ca="1" si="40"/>
        <v>Sara</v>
      </c>
      <c r="S2599" t="str">
        <f>IFERROR(TEXT(DATEVALUE(LEFT(Table1[[#This Row],[Date of Purchase]],10)), "MMMM"), TEXT(Table1[[#This Row],[Date of Purchase]], "MMMM"))</f>
        <v>February</v>
      </c>
      <c r="T2599" t="str">
        <f>IF(OR(
  AND(Table1[[#This Row],[Ticket Priority]]="Critical", Table1[[#This Row],[Ticket Status]]&lt;&gt;"Closed"),
  AND(Table1[[#This Row],[Ticket Priority]]="High", Table1[[#This Row],[Ticket Status]]="Open")
), "Yes", "No")</f>
        <v>Yes</v>
      </c>
      <c r="U2599" s="4" t="str">
        <f>IF(Table1[[#This Row],[Ticket Status]]="Closed","Yes","No")</f>
        <v>No</v>
      </c>
      <c r="V2599" s="4" t="str">
        <f>IF(Table1[[#This Row],[Ticket Status]]="Pending Customer Response","Yes","No")</f>
        <v>Yes</v>
      </c>
      <c r="W2599" s="5">
        <f ca="1">COUNTIFS(Table1[Agent_name],Table1[[#This Row],[Agent_name]],Table1[Month],Table1[[#This Row],[Month]])/160</f>
        <v>0.65625</v>
      </c>
    </row>
    <row r="2600" spans="1:23" x14ac:dyDescent="0.25">
      <c r="A2600">
        <v>2599</v>
      </c>
      <c r="B2600" t="s">
        <v>8542</v>
      </c>
      <c r="C2600" t="s">
        <v>8543</v>
      </c>
      <c r="D2600">
        <v>67</v>
      </c>
      <c r="E2600" t="s">
        <v>29</v>
      </c>
      <c r="F2600" t="s">
        <v>76</v>
      </c>
      <c r="G2600" s="1">
        <v>43963</v>
      </c>
      <c r="H2600" t="s">
        <v>67</v>
      </c>
      <c r="I2600" t="s">
        <v>22</v>
      </c>
      <c r="J2600" s="3" t="s">
        <v>8544</v>
      </c>
      <c r="K2600" t="s">
        <v>62</v>
      </c>
      <c r="M2600" t="s">
        <v>143</v>
      </c>
      <c r="N2600" t="s">
        <v>55</v>
      </c>
      <c r="R2600" t="str">
        <f t="shared" ca="1" si="40"/>
        <v>Rahul</v>
      </c>
      <c r="S2600" t="str">
        <f>IFERROR(TEXT(DATEVALUE(LEFT(Table1[[#This Row],[Date of Purchase]],10)), "MMMM"), TEXT(Table1[[#This Row],[Date of Purchase]], "MMMM"))</f>
        <v>May</v>
      </c>
      <c r="T2600" t="str">
        <f>IF(OR(
  AND(Table1[[#This Row],[Ticket Priority]]="Critical", Table1[[#This Row],[Ticket Status]]&lt;&gt;"Closed"),
  AND(Table1[[#This Row],[Ticket Priority]]="High", Table1[[#This Row],[Ticket Status]]="Open")
), "Yes", "No")</f>
        <v>No</v>
      </c>
      <c r="U2600" s="4" t="str">
        <f>IF(Table1[[#This Row],[Ticket Status]]="Closed","Yes","No")</f>
        <v>No</v>
      </c>
      <c r="V2600" s="4" t="str">
        <f>IF(Table1[[#This Row],[Ticket Status]]="Pending Customer Response","Yes","No")</f>
        <v>No</v>
      </c>
      <c r="W2600" s="5">
        <f ca="1">COUNTIFS(Table1[Agent_name],Table1[[#This Row],[Agent_name]],Table1[Month],Table1[[#This Row],[Month]])/160</f>
        <v>0.17499999999999999</v>
      </c>
    </row>
    <row r="2601" spans="1:23" x14ac:dyDescent="0.25">
      <c r="A2601">
        <v>2600</v>
      </c>
      <c r="B2601" t="s">
        <v>8545</v>
      </c>
      <c r="C2601" t="s">
        <v>8546</v>
      </c>
      <c r="D2601">
        <v>32</v>
      </c>
      <c r="E2601" t="s">
        <v>58</v>
      </c>
      <c r="F2601" t="s">
        <v>86</v>
      </c>
      <c r="G2601" s="1">
        <v>44232</v>
      </c>
      <c r="H2601" t="s">
        <v>45</v>
      </c>
      <c r="I2601" t="s">
        <v>60</v>
      </c>
      <c r="J2601" s="3" t="s">
        <v>8547</v>
      </c>
      <c r="K2601" t="s">
        <v>24</v>
      </c>
      <c r="M2601" t="s">
        <v>143</v>
      </c>
      <c r="N2601" t="s">
        <v>55</v>
      </c>
      <c r="O2601" s="2">
        <v>45078.175497685188</v>
      </c>
      <c r="R2601" t="str">
        <f t="shared" ca="1" si="40"/>
        <v>Divya</v>
      </c>
      <c r="S2601" t="str">
        <f>IFERROR(TEXT(DATEVALUE(LEFT(Table1[[#This Row],[Date of Purchase]],10)), "MMMM"), TEXT(Table1[[#This Row],[Date of Purchase]], "MMMM"))</f>
        <v>February</v>
      </c>
      <c r="T2601" t="str">
        <f>IF(OR(
  AND(Table1[[#This Row],[Ticket Priority]]="Critical", Table1[[#This Row],[Ticket Status]]&lt;&gt;"Closed"),
  AND(Table1[[#This Row],[Ticket Priority]]="High", Table1[[#This Row],[Ticket Status]]="Open")
), "Yes", "No")</f>
        <v>No</v>
      </c>
      <c r="U2601" s="4" t="str">
        <f>IF(Table1[[#This Row],[Ticket Status]]="Closed","Yes","No")</f>
        <v>No</v>
      </c>
      <c r="V2601" s="4" t="str">
        <f>IF(Table1[[#This Row],[Ticket Status]]="Pending Customer Response","Yes","No")</f>
        <v>Yes</v>
      </c>
      <c r="W2601" s="5">
        <f ca="1">COUNTIFS(Table1[Agent_name],Table1[[#This Row],[Agent_name]],Table1[Month],Table1[[#This Row],[Month]])/160</f>
        <v>0.25624999999999998</v>
      </c>
    </row>
    <row r="2602" spans="1:23" x14ac:dyDescent="0.25">
      <c r="A2602">
        <v>2601</v>
      </c>
      <c r="B2602" t="s">
        <v>8548</v>
      </c>
      <c r="C2602" t="s">
        <v>8549</v>
      </c>
      <c r="D2602">
        <v>64</v>
      </c>
      <c r="E2602" t="s">
        <v>29</v>
      </c>
      <c r="F2602" t="s">
        <v>125</v>
      </c>
      <c r="G2602" s="1">
        <v>43872</v>
      </c>
      <c r="H2602" t="s">
        <v>67</v>
      </c>
      <c r="I2602" t="s">
        <v>141</v>
      </c>
      <c r="J2602" s="3" t="s">
        <v>8550</v>
      </c>
      <c r="K2602" t="s">
        <v>62</v>
      </c>
      <c r="M2602" t="s">
        <v>143</v>
      </c>
      <c r="N2602" t="s">
        <v>83</v>
      </c>
      <c r="R2602" t="str">
        <f t="shared" ca="1" si="40"/>
        <v>Sara</v>
      </c>
      <c r="S2602" t="str">
        <f>IFERROR(TEXT(DATEVALUE(LEFT(Table1[[#This Row],[Date of Purchase]],10)), "MMMM"), TEXT(Table1[[#This Row],[Date of Purchase]], "MMMM"))</f>
        <v>February</v>
      </c>
      <c r="T2602" t="str">
        <f>IF(OR(
  AND(Table1[[#This Row],[Ticket Priority]]="Critical", Table1[[#This Row],[Ticket Status]]&lt;&gt;"Closed"),
  AND(Table1[[#This Row],[Ticket Priority]]="High", Table1[[#This Row],[Ticket Status]]="Open")
), "Yes", "No")</f>
        <v>No</v>
      </c>
      <c r="U2602" s="4" t="str">
        <f>IF(Table1[[#This Row],[Ticket Status]]="Closed","Yes","No")</f>
        <v>No</v>
      </c>
      <c r="V2602" s="4" t="str">
        <f>IF(Table1[[#This Row],[Ticket Status]]="Pending Customer Response","Yes","No")</f>
        <v>No</v>
      </c>
      <c r="W2602" s="5">
        <f ca="1">COUNTIFS(Table1[Agent_name],Table1[[#This Row],[Agent_name]],Table1[Month],Table1[[#This Row],[Month]])/160</f>
        <v>0.65625</v>
      </c>
    </row>
    <row r="2603" spans="1:23" x14ac:dyDescent="0.25">
      <c r="A2603">
        <v>2602</v>
      </c>
      <c r="B2603" t="s">
        <v>8551</v>
      </c>
      <c r="C2603" t="s">
        <v>8552</v>
      </c>
      <c r="D2603">
        <v>32</v>
      </c>
      <c r="E2603" t="s">
        <v>19</v>
      </c>
      <c r="F2603" t="s">
        <v>383</v>
      </c>
      <c r="G2603" s="1">
        <v>44524</v>
      </c>
      <c r="H2603" t="s">
        <v>66</v>
      </c>
      <c r="I2603" t="s">
        <v>31</v>
      </c>
      <c r="J2603" s="3" t="s">
        <v>8553</v>
      </c>
      <c r="K2603" t="s">
        <v>24</v>
      </c>
      <c r="M2603" t="s">
        <v>143</v>
      </c>
      <c r="N2603" t="s">
        <v>83</v>
      </c>
      <c r="O2603" s="2">
        <v>45078.547060185185</v>
      </c>
      <c r="R2603" t="str">
        <f t="shared" ca="1" si="40"/>
        <v>Meera</v>
      </c>
      <c r="S2603" t="str">
        <f>IFERROR(TEXT(DATEVALUE(LEFT(Table1[[#This Row],[Date of Purchase]],10)), "MMMM"), TEXT(Table1[[#This Row],[Date of Purchase]], "MMMM"))</f>
        <v>November</v>
      </c>
      <c r="T2603" t="str">
        <f>IF(OR(
  AND(Table1[[#This Row],[Ticket Priority]]="Critical", Table1[[#This Row],[Ticket Status]]&lt;&gt;"Closed"),
  AND(Table1[[#This Row],[Ticket Priority]]="High", Table1[[#This Row],[Ticket Status]]="Open")
), "Yes", "No")</f>
        <v>No</v>
      </c>
      <c r="U2603" s="4" t="str">
        <f>IF(Table1[[#This Row],[Ticket Status]]="Closed","Yes","No")</f>
        <v>No</v>
      </c>
      <c r="V2603" s="4" t="str">
        <f>IF(Table1[[#This Row],[Ticket Status]]="Pending Customer Response","Yes","No")</f>
        <v>Yes</v>
      </c>
      <c r="W2603" s="5">
        <f ca="1">COUNTIFS(Table1[Agent_name],Table1[[#This Row],[Agent_name]],Table1[Month],Table1[[#This Row],[Month]])/160</f>
        <v>0.23749999999999999</v>
      </c>
    </row>
    <row r="2604" spans="1:23" x14ac:dyDescent="0.25">
      <c r="A2604">
        <v>2603</v>
      </c>
      <c r="B2604" t="s">
        <v>8554</v>
      </c>
      <c r="C2604" t="s">
        <v>8555</v>
      </c>
      <c r="D2604">
        <v>27</v>
      </c>
      <c r="E2604" t="s">
        <v>19</v>
      </c>
      <c r="F2604" t="s">
        <v>211</v>
      </c>
      <c r="G2604" s="1">
        <v>44188</v>
      </c>
      <c r="H2604" t="s">
        <v>59</v>
      </c>
      <c r="I2604" t="s">
        <v>67</v>
      </c>
      <c r="J2604" s="3" t="s">
        <v>8556</v>
      </c>
      <c r="K2604" t="s">
        <v>24</v>
      </c>
      <c r="M2604" t="s">
        <v>143</v>
      </c>
      <c r="N2604" t="s">
        <v>26</v>
      </c>
      <c r="O2604" s="2">
        <v>45078.88040509259</v>
      </c>
      <c r="R2604" t="str">
        <f t="shared" ca="1" si="40"/>
        <v>Mohit</v>
      </c>
      <c r="S2604" t="str">
        <f>IFERROR(TEXT(DATEVALUE(LEFT(Table1[[#This Row],[Date of Purchase]],10)), "MMMM"), TEXT(Table1[[#This Row],[Date of Purchase]], "MMMM"))</f>
        <v>December</v>
      </c>
      <c r="T2604" t="str">
        <f>IF(OR(
  AND(Table1[[#This Row],[Ticket Priority]]="Critical", Table1[[#This Row],[Ticket Status]]&lt;&gt;"Closed"),
  AND(Table1[[#This Row],[Ticket Priority]]="High", Table1[[#This Row],[Ticket Status]]="Open")
), "Yes", "No")</f>
        <v>No</v>
      </c>
      <c r="U2604" s="4" t="str">
        <f>IF(Table1[[#This Row],[Ticket Status]]="Closed","Yes","No")</f>
        <v>No</v>
      </c>
      <c r="V2604" s="4" t="str">
        <f>IF(Table1[[#This Row],[Ticket Status]]="Pending Customer Response","Yes","No")</f>
        <v>Yes</v>
      </c>
      <c r="W2604" s="5">
        <f ca="1">COUNTIFS(Table1[Agent_name],Table1[[#This Row],[Agent_name]],Table1[Month],Table1[[#This Row],[Month]])/160</f>
        <v>0.44374999999999998</v>
      </c>
    </row>
    <row r="2605" spans="1:23" x14ac:dyDescent="0.25">
      <c r="A2605">
        <v>2604</v>
      </c>
      <c r="B2605" t="s">
        <v>8557</v>
      </c>
      <c r="C2605" t="s">
        <v>8558</v>
      </c>
      <c r="D2605">
        <v>69</v>
      </c>
      <c r="E2605" t="s">
        <v>29</v>
      </c>
      <c r="F2605" t="s">
        <v>44</v>
      </c>
      <c r="G2605" s="1">
        <v>44488</v>
      </c>
      <c r="H2605" t="s">
        <v>21</v>
      </c>
      <c r="I2605" t="s">
        <v>93</v>
      </c>
      <c r="J2605" s="3" t="s">
        <v>8559</v>
      </c>
      <c r="K2605" t="s">
        <v>62</v>
      </c>
      <c r="M2605" t="s">
        <v>41</v>
      </c>
      <c r="N2605" t="s">
        <v>83</v>
      </c>
      <c r="R2605" t="str">
        <f t="shared" ca="1" si="40"/>
        <v>Neha</v>
      </c>
      <c r="S2605" t="str">
        <f>IFERROR(TEXT(DATEVALUE(LEFT(Table1[[#This Row],[Date of Purchase]],10)), "MMMM"), TEXT(Table1[[#This Row],[Date of Purchase]], "MMMM"))</f>
        <v>October</v>
      </c>
      <c r="T2605" t="str">
        <f>IF(OR(
  AND(Table1[[#This Row],[Ticket Priority]]="Critical", Table1[[#This Row],[Ticket Status]]&lt;&gt;"Closed"),
  AND(Table1[[#This Row],[Ticket Priority]]="High", Table1[[#This Row],[Ticket Status]]="Open")
), "Yes", "No")</f>
        <v>No</v>
      </c>
      <c r="U2605" s="4" t="str">
        <f>IF(Table1[[#This Row],[Ticket Status]]="Closed","Yes","No")</f>
        <v>No</v>
      </c>
      <c r="V2605" s="4" t="str">
        <f>IF(Table1[[#This Row],[Ticket Status]]="Pending Customer Response","Yes","No")</f>
        <v>No</v>
      </c>
      <c r="W2605" s="5">
        <f ca="1">COUNTIFS(Table1[Agent_name],Table1[[#This Row],[Agent_name]],Table1[Month],Table1[[#This Row],[Month]])/160</f>
        <v>0.24374999999999999</v>
      </c>
    </row>
    <row r="2606" spans="1:23" x14ac:dyDescent="0.25">
      <c r="A2606">
        <v>2605</v>
      </c>
      <c r="B2606" t="s">
        <v>8560</v>
      </c>
      <c r="C2606" t="s">
        <v>8561</v>
      </c>
      <c r="D2606">
        <v>33</v>
      </c>
      <c r="E2606" t="s">
        <v>19</v>
      </c>
      <c r="F2606" t="s">
        <v>173</v>
      </c>
      <c r="G2606" s="1">
        <v>43877</v>
      </c>
      <c r="H2606" t="s">
        <v>21</v>
      </c>
      <c r="I2606" t="s">
        <v>177</v>
      </c>
      <c r="J2606" s="3" t="s">
        <v>8562</v>
      </c>
      <c r="K2606" t="s">
        <v>24</v>
      </c>
      <c r="M2606" t="s">
        <v>25</v>
      </c>
      <c r="N2606" t="s">
        <v>26</v>
      </c>
      <c r="O2606" s="2">
        <v>45078.813067129631</v>
      </c>
      <c r="R2606" t="str">
        <f t="shared" ca="1" si="40"/>
        <v>Mohit</v>
      </c>
      <c r="S2606" t="str">
        <f>IFERROR(TEXT(DATEVALUE(LEFT(Table1[[#This Row],[Date of Purchase]],10)), "MMMM"), TEXT(Table1[[#This Row],[Date of Purchase]], "MMMM"))</f>
        <v>February</v>
      </c>
      <c r="T2606" t="str">
        <f>IF(OR(
  AND(Table1[[#This Row],[Ticket Priority]]="Critical", Table1[[#This Row],[Ticket Status]]&lt;&gt;"Closed"),
  AND(Table1[[#This Row],[Ticket Priority]]="High", Table1[[#This Row],[Ticket Status]]="Open")
), "Yes", "No")</f>
        <v>Yes</v>
      </c>
      <c r="U2606" s="4" t="str">
        <f>IF(Table1[[#This Row],[Ticket Status]]="Closed","Yes","No")</f>
        <v>No</v>
      </c>
      <c r="V2606" s="4" t="str">
        <f>IF(Table1[[#This Row],[Ticket Status]]="Pending Customer Response","Yes","No")</f>
        <v>Yes</v>
      </c>
      <c r="W2606" s="5">
        <f ca="1">COUNTIFS(Table1[Agent_name],Table1[[#This Row],[Agent_name]],Table1[Month],Table1[[#This Row],[Month]])/160</f>
        <v>0.52500000000000002</v>
      </c>
    </row>
    <row r="2607" spans="1:23" x14ac:dyDescent="0.25">
      <c r="A2607">
        <v>2606</v>
      </c>
      <c r="B2607" t="s">
        <v>8563</v>
      </c>
      <c r="C2607" t="s">
        <v>8564</v>
      </c>
      <c r="D2607">
        <v>42</v>
      </c>
      <c r="E2607" t="s">
        <v>58</v>
      </c>
      <c r="F2607" t="s">
        <v>86</v>
      </c>
      <c r="G2607" s="1">
        <v>44226</v>
      </c>
      <c r="H2607" t="s">
        <v>66</v>
      </c>
      <c r="I2607" t="s">
        <v>46</v>
      </c>
      <c r="J2607" s="3" t="s">
        <v>8565</v>
      </c>
      <c r="K2607" t="s">
        <v>24</v>
      </c>
      <c r="M2607" t="s">
        <v>41</v>
      </c>
      <c r="N2607" t="s">
        <v>83</v>
      </c>
      <c r="O2607" s="2">
        <v>45078.165856481479</v>
      </c>
      <c r="R2607" t="str">
        <f t="shared" ca="1" si="40"/>
        <v>Karan</v>
      </c>
      <c r="S2607" t="str">
        <f>IFERROR(TEXT(DATEVALUE(LEFT(Table1[[#This Row],[Date of Purchase]],10)), "MMMM"), TEXT(Table1[[#This Row],[Date of Purchase]], "MMMM"))</f>
        <v>January</v>
      </c>
      <c r="T2607" t="str">
        <f>IF(OR(
  AND(Table1[[#This Row],[Ticket Priority]]="Critical", Table1[[#This Row],[Ticket Status]]&lt;&gt;"Closed"),
  AND(Table1[[#This Row],[Ticket Priority]]="High", Table1[[#This Row],[Ticket Status]]="Open")
), "Yes", "No")</f>
        <v>No</v>
      </c>
      <c r="U2607" s="4" t="str">
        <f>IF(Table1[[#This Row],[Ticket Status]]="Closed","Yes","No")</f>
        <v>No</v>
      </c>
      <c r="V2607" s="4" t="str">
        <f>IF(Table1[[#This Row],[Ticket Status]]="Pending Customer Response","Yes","No")</f>
        <v>Yes</v>
      </c>
      <c r="W2607" s="5">
        <f ca="1">COUNTIFS(Table1[Agent_name],Table1[[#This Row],[Agent_name]],Table1[Month],Table1[[#This Row],[Month]])/160</f>
        <v>0.21249999999999999</v>
      </c>
    </row>
    <row r="2608" spans="1:23" x14ac:dyDescent="0.25">
      <c r="A2608">
        <v>2607</v>
      </c>
      <c r="B2608" t="s">
        <v>8566</v>
      </c>
      <c r="C2608" t="s">
        <v>8567</v>
      </c>
      <c r="D2608">
        <v>60</v>
      </c>
      <c r="E2608" t="s">
        <v>29</v>
      </c>
      <c r="F2608" t="s">
        <v>157</v>
      </c>
      <c r="G2608" s="1">
        <v>44220</v>
      </c>
      <c r="H2608" t="s">
        <v>59</v>
      </c>
      <c r="I2608" t="s">
        <v>52</v>
      </c>
      <c r="J2608" s="3" t="s">
        <v>8568</v>
      </c>
      <c r="K2608" t="s">
        <v>24</v>
      </c>
      <c r="M2608" t="s">
        <v>25</v>
      </c>
      <c r="N2608" t="s">
        <v>55</v>
      </c>
      <c r="O2608" s="2">
        <v>45078.197824074072</v>
      </c>
      <c r="R2608" t="str">
        <f t="shared" ca="1" si="40"/>
        <v>Sara</v>
      </c>
      <c r="S2608" t="str">
        <f>IFERROR(TEXT(DATEVALUE(LEFT(Table1[[#This Row],[Date of Purchase]],10)), "MMMM"), TEXT(Table1[[#This Row],[Date of Purchase]], "MMMM"))</f>
        <v>January</v>
      </c>
      <c r="T2608" t="str">
        <f>IF(OR(
  AND(Table1[[#This Row],[Ticket Priority]]="Critical", Table1[[#This Row],[Ticket Status]]&lt;&gt;"Closed"),
  AND(Table1[[#This Row],[Ticket Priority]]="High", Table1[[#This Row],[Ticket Status]]="Open")
), "Yes", "No")</f>
        <v>Yes</v>
      </c>
      <c r="U2608" s="4" t="str">
        <f>IF(Table1[[#This Row],[Ticket Status]]="Closed","Yes","No")</f>
        <v>No</v>
      </c>
      <c r="V2608" s="4" t="str">
        <f>IF(Table1[[#This Row],[Ticket Status]]="Pending Customer Response","Yes","No")</f>
        <v>Yes</v>
      </c>
      <c r="W2608" s="5">
        <f ca="1">COUNTIFS(Table1[Agent_name],Table1[[#This Row],[Agent_name]],Table1[Month],Table1[[#This Row],[Month]])/160</f>
        <v>0.70625000000000004</v>
      </c>
    </row>
    <row r="2609" spans="1:23" x14ac:dyDescent="0.25">
      <c r="A2609">
        <v>2608</v>
      </c>
      <c r="B2609" t="s">
        <v>8569</v>
      </c>
      <c r="C2609" t="s">
        <v>8570</v>
      </c>
      <c r="D2609">
        <v>57</v>
      </c>
      <c r="E2609" t="s">
        <v>58</v>
      </c>
      <c r="F2609" t="s">
        <v>103</v>
      </c>
      <c r="G2609" s="1">
        <v>43902</v>
      </c>
      <c r="H2609" t="s">
        <v>67</v>
      </c>
      <c r="I2609" t="s">
        <v>77</v>
      </c>
      <c r="J2609" s="3" t="s">
        <v>8571</v>
      </c>
      <c r="K2609" t="s">
        <v>39</v>
      </c>
      <c r="L2609" t="s">
        <v>8572</v>
      </c>
      <c r="M2609" t="s">
        <v>41</v>
      </c>
      <c r="N2609" t="s">
        <v>55</v>
      </c>
      <c r="O2609" s="2">
        <v>45078.458252314813</v>
      </c>
      <c r="P2609" s="2">
        <v>45078.829085648147</v>
      </c>
      <c r="Q2609">
        <v>3</v>
      </c>
      <c r="R2609" t="str">
        <f t="shared" ca="1" si="40"/>
        <v>Sara</v>
      </c>
      <c r="S2609" t="str">
        <f>IFERROR(TEXT(DATEVALUE(LEFT(Table1[[#This Row],[Date of Purchase]],10)), "MMMM"), TEXT(Table1[[#This Row],[Date of Purchase]], "MMMM"))</f>
        <v>March</v>
      </c>
      <c r="T2609" t="str">
        <f>IF(OR(
  AND(Table1[[#This Row],[Ticket Priority]]="Critical", Table1[[#This Row],[Ticket Status]]&lt;&gt;"Closed"),
  AND(Table1[[#This Row],[Ticket Priority]]="High", Table1[[#This Row],[Ticket Status]]="Open")
), "Yes", "No")</f>
        <v>No</v>
      </c>
      <c r="U2609" s="4" t="str">
        <f>IF(Table1[[#This Row],[Ticket Status]]="Closed","Yes","No")</f>
        <v>Yes</v>
      </c>
      <c r="V2609" s="4" t="str">
        <f>IF(Table1[[#This Row],[Ticket Status]]="Pending Customer Response","Yes","No")</f>
        <v>No</v>
      </c>
      <c r="W2609" s="5">
        <f ca="1">COUNTIFS(Table1[Agent_name],Table1[[#This Row],[Agent_name]],Table1[Month],Table1[[#This Row],[Month]])/160</f>
        <v>0.55625000000000002</v>
      </c>
    </row>
    <row r="2610" spans="1:23" x14ac:dyDescent="0.25">
      <c r="A2610">
        <v>2609</v>
      </c>
      <c r="B2610" t="s">
        <v>8573</v>
      </c>
      <c r="C2610" t="s">
        <v>8574</v>
      </c>
      <c r="D2610">
        <v>27</v>
      </c>
      <c r="E2610" t="s">
        <v>58</v>
      </c>
      <c r="F2610" t="s">
        <v>51</v>
      </c>
      <c r="G2610" s="1">
        <v>43977</v>
      </c>
      <c r="H2610" t="s">
        <v>67</v>
      </c>
      <c r="I2610" t="s">
        <v>113</v>
      </c>
      <c r="J2610" s="3" t="s">
        <v>8575</v>
      </c>
      <c r="K2610" t="s">
        <v>24</v>
      </c>
      <c r="M2610" t="s">
        <v>41</v>
      </c>
      <c r="N2610" t="s">
        <v>83</v>
      </c>
      <c r="O2610" s="2">
        <v>45078.611747685187</v>
      </c>
      <c r="R2610" t="str">
        <f t="shared" ca="1" si="40"/>
        <v>Aisha</v>
      </c>
      <c r="S2610" t="str">
        <f>IFERROR(TEXT(DATEVALUE(LEFT(Table1[[#This Row],[Date of Purchase]],10)), "MMMM"), TEXT(Table1[[#This Row],[Date of Purchase]], "MMMM"))</f>
        <v>May</v>
      </c>
      <c r="T2610" t="str">
        <f>IF(OR(
  AND(Table1[[#This Row],[Ticket Priority]]="Critical", Table1[[#This Row],[Ticket Status]]&lt;&gt;"Closed"),
  AND(Table1[[#This Row],[Ticket Priority]]="High", Table1[[#This Row],[Ticket Status]]="Open")
), "Yes", "No")</f>
        <v>No</v>
      </c>
      <c r="U2610" s="4" t="str">
        <f>IF(Table1[[#This Row],[Ticket Status]]="Closed","Yes","No")</f>
        <v>No</v>
      </c>
      <c r="V2610" s="4" t="str">
        <f>IF(Table1[[#This Row],[Ticket Status]]="Pending Customer Response","Yes","No")</f>
        <v>Yes</v>
      </c>
      <c r="W2610" s="5">
        <f ca="1">COUNTIFS(Table1[Agent_name],Table1[[#This Row],[Agent_name]],Table1[Month],Table1[[#This Row],[Month]])/160</f>
        <v>0.93125000000000002</v>
      </c>
    </row>
    <row r="2611" spans="1:23" x14ac:dyDescent="0.25">
      <c r="A2611">
        <v>2610</v>
      </c>
      <c r="B2611" t="s">
        <v>8576</v>
      </c>
      <c r="C2611" t="s">
        <v>8577</v>
      </c>
      <c r="D2611">
        <v>41</v>
      </c>
      <c r="E2611" t="s">
        <v>19</v>
      </c>
      <c r="F2611" t="s">
        <v>36</v>
      </c>
      <c r="G2611" s="1">
        <v>44052</v>
      </c>
      <c r="H2611" t="s">
        <v>59</v>
      </c>
      <c r="I2611" t="s">
        <v>150</v>
      </c>
      <c r="J2611" s="3" t="s">
        <v>8578</v>
      </c>
      <c r="K2611" t="s">
        <v>39</v>
      </c>
      <c r="L2611" t="s">
        <v>8579</v>
      </c>
      <c r="M2611" t="s">
        <v>41</v>
      </c>
      <c r="N2611" t="s">
        <v>26</v>
      </c>
      <c r="O2611" s="2">
        <v>45078.187465277777</v>
      </c>
      <c r="P2611" s="2">
        <v>45078.427743055552</v>
      </c>
      <c r="Q2611">
        <v>4</v>
      </c>
      <c r="R2611" t="str">
        <f t="shared" ca="1" si="40"/>
        <v>Ravi</v>
      </c>
      <c r="S2611" t="str">
        <f>IFERROR(TEXT(DATEVALUE(LEFT(Table1[[#This Row],[Date of Purchase]],10)), "MMMM"), TEXT(Table1[[#This Row],[Date of Purchase]], "MMMM"))</f>
        <v>August</v>
      </c>
      <c r="T2611" t="str">
        <f>IF(OR(
  AND(Table1[[#This Row],[Ticket Priority]]="Critical", Table1[[#This Row],[Ticket Status]]&lt;&gt;"Closed"),
  AND(Table1[[#This Row],[Ticket Priority]]="High", Table1[[#This Row],[Ticket Status]]="Open")
), "Yes", "No")</f>
        <v>No</v>
      </c>
      <c r="U2611" s="4" t="str">
        <f>IF(Table1[[#This Row],[Ticket Status]]="Closed","Yes","No")</f>
        <v>Yes</v>
      </c>
      <c r="V2611" s="4" t="str">
        <f>IF(Table1[[#This Row],[Ticket Status]]="Pending Customer Response","Yes","No")</f>
        <v>No</v>
      </c>
      <c r="W2611" s="5">
        <f ca="1">COUNTIFS(Table1[Agent_name],Table1[[#This Row],[Agent_name]],Table1[Month],Table1[[#This Row],[Month]])/160</f>
        <v>0.65625</v>
      </c>
    </row>
    <row r="2612" spans="1:23" x14ac:dyDescent="0.25">
      <c r="A2612">
        <v>2611</v>
      </c>
      <c r="B2612" t="s">
        <v>8580</v>
      </c>
      <c r="C2612" t="s">
        <v>8581</v>
      </c>
      <c r="D2612">
        <v>42</v>
      </c>
      <c r="E2612" t="s">
        <v>29</v>
      </c>
      <c r="F2612" t="s">
        <v>157</v>
      </c>
      <c r="G2612" s="1">
        <v>44175</v>
      </c>
      <c r="H2612" t="s">
        <v>21</v>
      </c>
      <c r="I2612" t="s">
        <v>31</v>
      </c>
      <c r="J2612" s="3" t="s">
        <v>8582</v>
      </c>
      <c r="K2612" t="s">
        <v>62</v>
      </c>
      <c r="M2612" t="s">
        <v>143</v>
      </c>
      <c r="N2612" t="s">
        <v>33</v>
      </c>
      <c r="R2612" t="str">
        <f t="shared" ca="1" si="40"/>
        <v>Arjun</v>
      </c>
      <c r="S2612" t="str">
        <f>IFERROR(TEXT(DATEVALUE(LEFT(Table1[[#This Row],[Date of Purchase]],10)), "MMMM"), TEXT(Table1[[#This Row],[Date of Purchase]], "MMMM"))</f>
        <v>December</v>
      </c>
      <c r="T2612" t="str">
        <f>IF(OR(
  AND(Table1[[#This Row],[Ticket Priority]]="Critical", Table1[[#This Row],[Ticket Status]]&lt;&gt;"Closed"),
  AND(Table1[[#This Row],[Ticket Priority]]="High", Table1[[#This Row],[Ticket Status]]="Open")
), "Yes", "No")</f>
        <v>No</v>
      </c>
      <c r="U2612" s="4" t="str">
        <f>IF(Table1[[#This Row],[Ticket Status]]="Closed","Yes","No")</f>
        <v>No</v>
      </c>
      <c r="V2612" s="4" t="str">
        <f>IF(Table1[[#This Row],[Ticket Status]]="Pending Customer Response","Yes","No")</f>
        <v>No</v>
      </c>
      <c r="W2612" s="5">
        <f ca="1">COUNTIFS(Table1[Agent_name],Table1[[#This Row],[Agent_name]],Table1[Month],Table1[[#This Row],[Month]])/160</f>
        <v>0.19375000000000001</v>
      </c>
    </row>
    <row r="2613" spans="1:23" x14ac:dyDescent="0.25">
      <c r="A2613">
        <v>2612</v>
      </c>
      <c r="B2613" t="s">
        <v>8583</v>
      </c>
      <c r="C2613" t="s">
        <v>8584</v>
      </c>
      <c r="D2613">
        <v>64</v>
      </c>
      <c r="E2613" t="s">
        <v>19</v>
      </c>
      <c r="F2613" t="s">
        <v>207</v>
      </c>
      <c r="G2613" s="1">
        <v>43927</v>
      </c>
      <c r="H2613" t="s">
        <v>45</v>
      </c>
      <c r="I2613" t="s">
        <v>52</v>
      </c>
      <c r="J2613" s="3" t="s">
        <v>8585</v>
      </c>
      <c r="K2613" t="s">
        <v>39</v>
      </c>
      <c r="L2613" t="s">
        <v>8586</v>
      </c>
      <c r="M2613" t="s">
        <v>89</v>
      </c>
      <c r="N2613" t="s">
        <v>33</v>
      </c>
      <c r="O2613" s="2">
        <v>45078.942361111112</v>
      </c>
      <c r="P2613" s="2">
        <v>45078.917361111111</v>
      </c>
      <c r="Q2613">
        <v>1</v>
      </c>
      <c r="R2613" t="str">
        <f t="shared" ca="1" si="40"/>
        <v>Sara</v>
      </c>
      <c r="S2613" t="str">
        <f>IFERROR(TEXT(DATEVALUE(LEFT(Table1[[#This Row],[Date of Purchase]],10)), "MMMM"), TEXT(Table1[[#This Row],[Date of Purchase]], "MMMM"))</f>
        <v>April</v>
      </c>
      <c r="T2613" t="str">
        <f>IF(OR(
  AND(Table1[[#This Row],[Ticket Priority]]="Critical", Table1[[#This Row],[Ticket Status]]&lt;&gt;"Closed"),
  AND(Table1[[#This Row],[Ticket Priority]]="High", Table1[[#This Row],[Ticket Status]]="Open")
), "Yes", "No")</f>
        <v>No</v>
      </c>
      <c r="U2613" s="4" t="str">
        <f>IF(Table1[[#This Row],[Ticket Status]]="Closed","Yes","No")</f>
        <v>Yes</v>
      </c>
      <c r="V2613" s="4" t="str">
        <f>IF(Table1[[#This Row],[Ticket Status]]="Pending Customer Response","Yes","No")</f>
        <v>No</v>
      </c>
      <c r="W2613" s="5">
        <f ca="1">COUNTIFS(Table1[Agent_name],Table1[[#This Row],[Agent_name]],Table1[Month],Table1[[#This Row],[Month]])/160</f>
        <v>0.75624999999999998</v>
      </c>
    </row>
    <row r="2614" spans="1:23" x14ac:dyDescent="0.25">
      <c r="A2614">
        <v>2613</v>
      </c>
      <c r="B2614" t="s">
        <v>8587</v>
      </c>
      <c r="C2614" t="s">
        <v>8588</v>
      </c>
      <c r="D2614">
        <v>44</v>
      </c>
      <c r="E2614" t="s">
        <v>19</v>
      </c>
      <c r="F2614" t="s">
        <v>81</v>
      </c>
      <c r="G2614" s="1">
        <v>43940</v>
      </c>
      <c r="H2614" t="s">
        <v>45</v>
      </c>
      <c r="I2614" t="s">
        <v>93</v>
      </c>
      <c r="J2614" s="3" t="s">
        <v>8589</v>
      </c>
      <c r="K2614" t="s">
        <v>39</v>
      </c>
      <c r="L2614" t="s">
        <v>8590</v>
      </c>
      <c r="M2614" t="s">
        <v>25</v>
      </c>
      <c r="N2614" t="s">
        <v>55</v>
      </c>
      <c r="O2614" s="2">
        <v>45078.191678240742</v>
      </c>
      <c r="P2614" s="2">
        <v>45078.115983796299</v>
      </c>
      <c r="Q2614">
        <v>2</v>
      </c>
      <c r="R2614" t="str">
        <f t="shared" ca="1" si="40"/>
        <v>Ravi</v>
      </c>
      <c r="S2614" t="str">
        <f>IFERROR(TEXT(DATEVALUE(LEFT(Table1[[#This Row],[Date of Purchase]],10)), "MMMM"), TEXT(Table1[[#This Row],[Date of Purchase]], "MMMM"))</f>
        <v>April</v>
      </c>
      <c r="T2614" t="str">
        <f>IF(OR(
  AND(Table1[[#This Row],[Ticket Priority]]="Critical", Table1[[#This Row],[Ticket Status]]&lt;&gt;"Closed"),
  AND(Table1[[#This Row],[Ticket Priority]]="High", Table1[[#This Row],[Ticket Status]]="Open")
), "Yes", "No")</f>
        <v>No</v>
      </c>
      <c r="U2614" s="4" t="str">
        <f>IF(Table1[[#This Row],[Ticket Status]]="Closed","Yes","No")</f>
        <v>Yes</v>
      </c>
      <c r="V2614" s="4" t="str">
        <f>IF(Table1[[#This Row],[Ticket Status]]="Pending Customer Response","Yes","No")</f>
        <v>No</v>
      </c>
      <c r="W2614" s="5">
        <f ca="1">COUNTIFS(Table1[Agent_name],Table1[[#This Row],[Agent_name]],Table1[Month],Table1[[#This Row],[Month]])/160</f>
        <v>0.625</v>
      </c>
    </row>
    <row r="2615" spans="1:23" x14ac:dyDescent="0.25">
      <c r="A2615">
        <v>2614</v>
      </c>
      <c r="B2615" t="s">
        <v>8591</v>
      </c>
      <c r="C2615" t="s">
        <v>8592</v>
      </c>
      <c r="D2615">
        <v>23</v>
      </c>
      <c r="E2615" t="s">
        <v>19</v>
      </c>
      <c r="F2615" t="s">
        <v>51</v>
      </c>
      <c r="G2615" s="1">
        <v>43954</v>
      </c>
      <c r="H2615" t="s">
        <v>45</v>
      </c>
      <c r="I2615" t="s">
        <v>72</v>
      </c>
      <c r="J2615" s="3" t="s">
        <v>8593</v>
      </c>
      <c r="K2615" t="s">
        <v>62</v>
      </c>
      <c r="M2615" t="s">
        <v>25</v>
      </c>
      <c r="N2615" t="s">
        <v>55</v>
      </c>
      <c r="R2615" t="str">
        <f t="shared" ca="1" si="40"/>
        <v>Priya</v>
      </c>
      <c r="S2615" t="str">
        <f>IFERROR(TEXT(DATEVALUE(LEFT(Table1[[#This Row],[Date of Purchase]],10)), "MMMM"), TEXT(Table1[[#This Row],[Date of Purchase]], "MMMM"))</f>
        <v>May</v>
      </c>
      <c r="T2615" t="str">
        <f>IF(OR(
  AND(Table1[[#This Row],[Ticket Priority]]="Critical", Table1[[#This Row],[Ticket Status]]&lt;&gt;"Closed"),
  AND(Table1[[#This Row],[Ticket Priority]]="High", Table1[[#This Row],[Ticket Status]]="Open")
), "Yes", "No")</f>
        <v>Yes</v>
      </c>
      <c r="U2615" s="4" t="str">
        <f>IF(Table1[[#This Row],[Ticket Status]]="Closed","Yes","No")</f>
        <v>No</v>
      </c>
      <c r="V2615" s="4" t="str">
        <f>IF(Table1[[#This Row],[Ticket Status]]="Pending Customer Response","Yes","No")</f>
        <v>No</v>
      </c>
      <c r="W2615" s="5">
        <f ca="1">COUNTIFS(Table1[Agent_name],Table1[[#This Row],[Agent_name]],Table1[Month],Table1[[#This Row],[Month]])/160</f>
        <v>0.40625</v>
      </c>
    </row>
    <row r="2616" spans="1:23" x14ac:dyDescent="0.25">
      <c r="A2616">
        <v>2615</v>
      </c>
      <c r="B2616" t="s">
        <v>8594</v>
      </c>
      <c r="C2616" t="s">
        <v>8595</v>
      </c>
      <c r="D2616">
        <v>54</v>
      </c>
      <c r="E2616" t="s">
        <v>58</v>
      </c>
      <c r="F2616" t="s">
        <v>81</v>
      </c>
      <c r="G2616" s="1">
        <v>44092</v>
      </c>
      <c r="H2616" t="s">
        <v>66</v>
      </c>
      <c r="I2616" t="s">
        <v>52</v>
      </c>
      <c r="J2616" s="3" t="s">
        <v>8596</v>
      </c>
      <c r="K2616" t="s">
        <v>24</v>
      </c>
      <c r="M2616" t="s">
        <v>89</v>
      </c>
      <c r="N2616" t="s">
        <v>26</v>
      </c>
      <c r="O2616" s="2">
        <v>45078.900752314818</v>
      </c>
      <c r="R2616" t="str">
        <f t="shared" ca="1" si="40"/>
        <v>Divya</v>
      </c>
      <c r="S2616" t="str">
        <f>IFERROR(TEXT(DATEVALUE(LEFT(Table1[[#This Row],[Date of Purchase]],10)), "MMMM"), TEXT(Table1[[#This Row],[Date of Purchase]], "MMMM"))</f>
        <v>September</v>
      </c>
      <c r="T2616" t="str">
        <f>IF(OR(
  AND(Table1[[#This Row],[Ticket Priority]]="Critical", Table1[[#This Row],[Ticket Status]]&lt;&gt;"Closed"),
  AND(Table1[[#This Row],[Ticket Priority]]="High", Table1[[#This Row],[Ticket Status]]="Open")
), "Yes", "No")</f>
        <v>No</v>
      </c>
      <c r="U2616" s="4" t="str">
        <f>IF(Table1[[#This Row],[Ticket Status]]="Closed","Yes","No")</f>
        <v>No</v>
      </c>
      <c r="V2616" s="4" t="str">
        <f>IF(Table1[[#This Row],[Ticket Status]]="Pending Customer Response","Yes","No")</f>
        <v>Yes</v>
      </c>
      <c r="W2616" s="5">
        <f ca="1">COUNTIFS(Table1[Agent_name],Table1[[#This Row],[Agent_name]],Table1[Month],Table1[[#This Row],[Month]])/160</f>
        <v>0.21875</v>
      </c>
    </row>
    <row r="2617" spans="1:23" x14ac:dyDescent="0.25">
      <c r="A2617">
        <v>2616</v>
      </c>
      <c r="B2617" t="s">
        <v>8597</v>
      </c>
      <c r="C2617" t="s">
        <v>8598</v>
      </c>
      <c r="D2617">
        <v>45</v>
      </c>
      <c r="E2617" t="s">
        <v>29</v>
      </c>
      <c r="F2617" t="s">
        <v>485</v>
      </c>
      <c r="G2617" s="1">
        <v>44214</v>
      </c>
      <c r="H2617" t="s">
        <v>66</v>
      </c>
      <c r="I2617" t="s">
        <v>31</v>
      </c>
      <c r="J2617" s="3" t="s">
        <v>271</v>
      </c>
      <c r="K2617" t="s">
        <v>62</v>
      </c>
      <c r="M2617" t="s">
        <v>41</v>
      </c>
      <c r="N2617" t="s">
        <v>55</v>
      </c>
      <c r="R2617" t="str">
        <f t="shared" ca="1" si="40"/>
        <v>Sara</v>
      </c>
      <c r="S2617" t="str">
        <f>IFERROR(TEXT(DATEVALUE(LEFT(Table1[[#This Row],[Date of Purchase]],10)), "MMMM"), TEXT(Table1[[#This Row],[Date of Purchase]], "MMMM"))</f>
        <v>January</v>
      </c>
      <c r="T2617" t="str">
        <f>IF(OR(
  AND(Table1[[#This Row],[Ticket Priority]]="Critical", Table1[[#This Row],[Ticket Status]]&lt;&gt;"Closed"),
  AND(Table1[[#This Row],[Ticket Priority]]="High", Table1[[#This Row],[Ticket Status]]="Open")
), "Yes", "No")</f>
        <v>No</v>
      </c>
      <c r="U2617" s="4" t="str">
        <f>IF(Table1[[#This Row],[Ticket Status]]="Closed","Yes","No")</f>
        <v>No</v>
      </c>
      <c r="V2617" s="4" t="str">
        <f>IF(Table1[[#This Row],[Ticket Status]]="Pending Customer Response","Yes","No")</f>
        <v>No</v>
      </c>
      <c r="W2617" s="5">
        <f ca="1">COUNTIFS(Table1[Agent_name],Table1[[#This Row],[Agent_name]],Table1[Month],Table1[[#This Row],[Month]])/160</f>
        <v>0.70625000000000004</v>
      </c>
    </row>
    <row r="2618" spans="1:23" x14ac:dyDescent="0.25">
      <c r="A2618">
        <v>2617</v>
      </c>
      <c r="B2618" t="s">
        <v>8599</v>
      </c>
      <c r="C2618" t="s">
        <v>8600</v>
      </c>
      <c r="D2618">
        <v>63</v>
      </c>
      <c r="E2618" t="s">
        <v>58</v>
      </c>
      <c r="F2618" t="s">
        <v>125</v>
      </c>
      <c r="G2618" s="1">
        <v>43883</v>
      </c>
      <c r="H2618" t="s">
        <v>59</v>
      </c>
      <c r="I2618" t="s">
        <v>60</v>
      </c>
      <c r="J2618" s="3" t="s">
        <v>8601</v>
      </c>
      <c r="K2618" t="s">
        <v>62</v>
      </c>
      <c r="M2618" t="s">
        <v>89</v>
      </c>
      <c r="N2618" t="s">
        <v>83</v>
      </c>
      <c r="R2618" t="str">
        <f t="shared" ca="1" si="40"/>
        <v>Sara</v>
      </c>
      <c r="S2618" t="str">
        <f>IFERROR(TEXT(DATEVALUE(LEFT(Table1[[#This Row],[Date of Purchase]],10)), "MMMM"), TEXT(Table1[[#This Row],[Date of Purchase]], "MMMM"))</f>
        <v>February</v>
      </c>
      <c r="T2618" t="str">
        <f>IF(OR(
  AND(Table1[[#This Row],[Ticket Priority]]="Critical", Table1[[#This Row],[Ticket Status]]&lt;&gt;"Closed"),
  AND(Table1[[#This Row],[Ticket Priority]]="High", Table1[[#This Row],[Ticket Status]]="Open")
), "Yes", "No")</f>
        <v>Yes</v>
      </c>
      <c r="U2618" s="4" t="str">
        <f>IF(Table1[[#This Row],[Ticket Status]]="Closed","Yes","No")</f>
        <v>No</v>
      </c>
      <c r="V2618" s="4" t="str">
        <f>IF(Table1[[#This Row],[Ticket Status]]="Pending Customer Response","Yes","No")</f>
        <v>No</v>
      </c>
      <c r="W2618" s="5">
        <f ca="1">COUNTIFS(Table1[Agent_name],Table1[[#This Row],[Agent_name]],Table1[Month],Table1[[#This Row],[Month]])/160</f>
        <v>0.65625</v>
      </c>
    </row>
    <row r="2619" spans="1:23" x14ac:dyDescent="0.25">
      <c r="A2619">
        <v>2618</v>
      </c>
      <c r="B2619" t="s">
        <v>8602</v>
      </c>
      <c r="C2619" t="s">
        <v>8603</v>
      </c>
      <c r="D2619">
        <v>38</v>
      </c>
      <c r="E2619" t="s">
        <v>58</v>
      </c>
      <c r="F2619" t="s">
        <v>207</v>
      </c>
      <c r="G2619" s="1">
        <v>44489</v>
      </c>
      <c r="H2619" t="s">
        <v>59</v>
      </c>
      <c r="I2619" t="s">
        <v>60</v>
      </c>
      <c r="J2619" s="3" t="s">
        <v>8604</v>
      </c>
      <c r="K2619" t="s">
        <v>24</v>
      </c>
      <c r="M2619" t="s">
        <v>25</v>
      </c>
      <c r="N2619" t="s">
        <v>26</v>
      </c>
      <c r="O2619" s="2">
        <v>45078.729247685187</v>
      </c>
      <c r="R2619" t="str">
        <f t="shared" ca="1" si="40"/>
        <v>Sara</v>
      </c>
      <c r="S2619" t="str">
        <f>IFERROR(TEXT(DATEVALUE(LEFT(Table1[[#This Row],[Date of Purchase]],10)), "MMMM"), TEXT(Table1[[#This Row],[Date of Purchase]], "MMMM"))</f>
        <v>October</v>
      </c>
      <c r="T2619" t="str">
        <f>IF(OR(
  AND(Table1[[#This Row],[Ticket Priority]]="Critical", Table1[[#This Row],[Ticket Status]]&lt;&gt;"Closed"),
  AND(Table1[[#This Row],[Ticket Priority]]="High", Table1[[#This Row],[Ticket Status]]="Open")
), "Yes", "No")</f>
        <v>Yes</v>
      </c>
      <c r="U2619" s="4" t="str">
        <f>IF(Table1[[#This Row],[Ticket Status]]="Closed","Yes","No")</f>
        <v>No</v>
      </c>
      <c r="V2619" s="4" t="str">
        <f>IF(Table1[[#This Row],[Ticket Status]]="Pending Customer Response","Yes","No")</f>
        <v>Yes</v>
      </c>
      <c r="W2619" s="5">
        <f ca="1">COUNTIFS(Table1[Agent_name],Table1[[#This Row],[Agent_name]],Table1[Month],Table1[[#This Row],[Month]])/160</f>
        <v>0.66874999999999996</v>
      </c>
    </row>
    <row r="2620" spans="1:23" x14ac:dyDescent="0.25">
      <c r="A2620">
        <v>2619</v>
      </c>
      <c r="B2620" t="s">
        <v>8605</v>
      </c>
      <c r="C2620" t="s">
        <v>8606</v>
      </c>
      <c r="D2620">
        <v>59</v>
      </c>
      <c r="E2620" t="s">
        <v>19</v>
      </c>
      <c r="F2620" t="s">
        <v>117</v>
      </c>
      <c r="G2620" s="1">
        <v>43849</v>
      </c>
      <c r="H2620" t="s">
        <v>45</v>
      </c>
      <c r="I2620" t="s">
        <v>46</v>
      </c>
      <c r="J2620" s="3" t="s">
        <v>8607</v>
      </c>
      <c r="K2620" t="s">
        <v>39</v>
      </c>
      <c r="L2620" t="s">
        <v>8608</v>
      </c>
      <c r="M2620" t="s">
        <v>25</v>
      </c>
      <c r="N2620" t="s">
        <v>55</v>
      </c>
      <c r="O2620" s="2">
        <v>45078.90079861111</v>
      </c>
      <c r="P2620" s="2">
        <v>45078.18204861111</v>
      </c>
      <c r="Q2620">
        <v>3</v>
      </c>
      <c r="R2620" t="str">
        <f t="shared" ca="1" si="40"/>
        <v>Ravi</v>
      </c>
      <c r="S2620" t="str">
        <f>IFERROR(TEXT(DATEVALUE(LEFT(Table1[[#This Row],[Date of Purchase]],10)), "MMMM"), TEXT(Table1[[#This Row],[Date of Purchase]], "MMMM"))</f>
        <v>January</v>
      </c>
      <c r="T2620" t="str">
        <f>IF(OR(
  AND(Table1[[#This Row],[Ticket Priority]]="Critical", Table1[[#This Row],[Ticket Status]]&lt;&gt;"Closed"),
  AND(Table1[[#This Row],[Ticket Priority]]="High", Table1[[#This Row],[Ticket Status]]="Open")
), "Yes", "No")</f>
        <v>No</v>
      </c>
      <c r="U2620" s="4" t="str">
        <f>IF(Table1[[#This Row],[Ticket Status]]="Closed","Yes","No")</f>
        <v>Yes</v>
      </c>
      <c r="V2620" s="4" t="str">
        <f>IF(Table1[[#This Row],[Ticket Status]]="Pending Customer Response","Yes","No")</f>
        <v>No</v>
      </c>
      <c r="W2620" s="5">
        <f ca="1">COUNTIFS(Table1[Agent_name],Table1[[#This Row],[Agent_name]],Table1[Month],Table1[[#This Row],[Month]])/160</f>
        <v>0.74375000000000002</v>
      </c>
    </row>
    <row r="2621" spans="1:23" x14ac:dyDescent="0.25">
      <c r="A2621">
        <v>2620</v>
      </c>
      <c r="B2621" t="s">
        <v>8609</v>
      </c>
      <c r="C2621" t="s">
        <v>8610</v>
      </c>
      <c r="D2621">
        <v>67</v>
      </c>
      <c r="E2621" t="s">
        <v>29</v>
      </c>
      <c r="F2621" t="s">
        <v>219</v>
      </c>
      <c r="G2621" s="1">
        <v>44159</v>
      </c>
      <c r="H2621" t="s">
        <v>45</v>
      </c>
      <c r="I2621" t="s">
        <v>22</v>
      </c>
      <c r="J2621" s="3" t="s">
        <v>8611</v>
      </c>
      <c r="K2621" t="s">
        <v>24</v>
      </c>
      <c r="M2621" t="s">
        <v>25</v>
      </c>
      <c r="N2621" t="s">
        <v>26</v>
      </c>
      <c r="O2621" s="2">
        <v>45078.041087962964</v>
      </c>
      <c r="R2621" t="str">
        <f t="shared" ca="1" si="40"/>
        <v>Sara</v>
      </c>
      <c r="S2621" t="str">
        <f>IFERROR(TEXT(DATEVALUE(LEFT(Table1[[#This Row],[Date of Purchase]],10)), "MMMM"), TEXT(Table1[[#This Row],[Date of Purchase]], "MMMM"))</f>
        <v>November</v>
      </c>
      <c r="T2621" t="str">
        <f>IF(OR(
  AND(Table1[[#This Row],[Ticket Priority]]="Critical", Table1[[#This Row],[Ticket Status]]&lt;&gt;"Closed"),
  AND(Table1[[#This Row],[Ticket Priority]]="High", Table1[[#This Row],[Ticket Status]]="Open")
), "Yes", "No")</f>
        <v>Yes</v>
      </c>
      <c r="U2621" s="4" t="str">
        <f>IF(Table1[[#This Row],[Ticket Status]]="Closed","Yes","No")</f>
        <v>No</v>
      </c>
      <c r="V2621" s="4" t="str">
        <f>IF(Table1[[#This Row],[Ticket Status]]="Pending Customer Response","Yes","No")</f>
        <v>Yes</v>
      </c>
      <c r="W2621" s="5">
        <f ca="1">COUNTIFS(Table1[Agent_name],Table1[[#This Row],[Agent_name]],Table1[Month],Table1[[#This Row],[Month]])/160</f>
        <v>0.79374999999999996</v>
      </c>
    </row>
    <row r="2622" spans="1:23" x14ac:dyDescent="0.25">
      <c r="A2622">
        <v>2621</v>
      </c>
      <c r="B2622" t="s">
        <v>8612</v>
      </c>
      <c r="C2622" t="s">
        <v>8613</v>
      </c>
      <c r="D2622">
        <v>67</v>
      </c>
      <c r="E2622" t="s">
        <v>29</v>
      </c>
      <c r="F2622" t="s">
        <v>207</v>
      </c>
      <c r="G2622" s="1">
        <v>44551</v>
      </c>
      <c r="H2622" t="s">
        <v>45</v>
      </c>
      <c r="I2622" t="s">
        <v>113</v>
      </c>
      <c r="J2622" s="3" t="s">
        <v>8614</v>
      </c>
      <c r="K2622" t="s">
        <v>62</v>
      </c>
      <c r="M2622" t="s">
        <v>89</v>
      </c>
      <c r="N2622" t="s">
        <v>33</v>
      </c>
      <c r="R2622" t="str">
        <f t="shared" ca="1" si="40"/>
        <v>Aisha</v>
      </c>
      <c r="S2622" t="str">
        <f>IFERROR(TEXT(DATEVALUE(LEFT(Table1[[#This Row],[Date of Purchase]],10)), "MMMM"), TEXT(Table1[[#This Row],[Date of Purchase]], "MMMM"))</f>
        <v>December</v>
      </c>
      <c r="T2622" t="str">
        <f>IF(OR(
  AND(Table1[[#This Row],[Ticket Priority]]="Critical", Table1[[#This Row],[Ticket Status]]&lt;&gt;"Closed"),
  AND(Table1[[#This Row],[Ticket Priority]]="High", Table1[[#This Row],[Ticket Status]]="Open")
), "Yes", "No")</f>
        <v>Yes</v>
      </c>
      <c r="U2622" s="4" t="str">
        <f>IF(Table1[[#This Row],[Ticket Status]]="Closed","Yes","No")</f>
        <v>No</v>
      </c>
      <c r="V2622" s="4" t="str">
        <f>IF(Table1[[#This Row],[Ticket Status]]="Pending Customer Response","Yes","No")</f>
        <v>No</v>
      </c>
      <c r="W2622" s="5">
        <f ca="1">COUNTIFS(Table1[Agent_name],Table1[[#This Row],[Agent_name]],Table1[Month],Table1[[#This Row],[Month]])/160</f>
        <v>0.91249999999999998</v>
      </c>
    </row>
    <row r="2623" spans="1:23" x14ac:dyDescent="0.25">
      <c r="A2623">
        <v>2622</v>
      </c>
      <c r="B2623" t="s">
        <v>8615</v>
      </c>
      <c r="C2623" t="s">
        <v>8616</v>
      </c>
      <c r="D2623">
        <v>29</v>
      </c>
      <c r="E2623" t="s">
        <v>19</v>
      </c>
      <c r="F2623" t="s">
        <v>98</v>
      </c>
      <c r="G2623" s="1">
        <v>44314</v>
      </c>
      <c r="H2623" t="s">
        <v>66</v>
      </c>
      <c r="I2623" t="s">
        <v>22</v>
      </c>
      <c r="J2623" s="3" t="s">
        <v>8617</v>
      </c>
      <c r="K2623" t="s">
        <v>39</v>
      </c>
      <c r="L2623" t="s">
        <v>8618</v>
      </c>
      <c r="M2623" t="s">
        <v>41</v>
      </c>
      <c r="N2623" t="s">
        <v>83</v>
      </c>
      <c r="O2623" s="2">
        <v>45078.798067129632</v>
      </c>
      <c r="P2623" s="2">
        <v>45078.375844907408</v>
      </c>
      <c r="Q2623">
        <v>5</v>
      </c>
      <c r="R2623" t="str">
        <f t="shared" ca="1" si="40"/>
        <v>Sara</v>
      </c>
      <c r="S2623" t="str">
        <f>IFERROR(TEXT(DATEVALUE(LEFT(Table1[[#This Row],[Date of Purchase]],10)), "MMMM"), TEXT(Table1[[#This Row],[Date of Purchase]], "MMMM"))</f>
        <v>April</v>
      </c>
      <c r="T2623" t="str">
        <f>IF(OR(
  AND(Table1[[#This Row],[Ticket Priority]]="Critical", Table1[[#This Row],[Ticket Status]]&lt;&gt;"Closed"),
  AND(Table1[[#This Row],[Ticket Priority]]="High", Table1[[#This Row],[Ticket Status]]="Open")
), "Yes", "No")</f>
        <v>No</v>
      </c>
      <c r="U2623" s="4" t="str">
        <f>IF(Table1[[#This Row],[Ticket Status]]="Closed","Yes","No")</f>
        <v>Yes</v>
      </c>
      <c r="V2623" s="4" t="str">
        <f>IF(Table1[[#This Row],[Ticket Status]]="Pending Customer Response","Yes","No")</f>
        <v>No</v>
      </c>
      <c r="W2623" s="5">
        <f ca="1">COUNTIFS(Table1[Agent_name],Table1[[#This Row],[Agent_name]],Table1[Month],Table1[[#This Row],[Month]])/160</f>
        <v>0.75624999999999998</v>
      </c>
    </row>
    <row r="2624" spans="1:23" x14ac:dyDescent="0.25">
      <c r="A2624">
        <v>2623</v>
      </c>
      <c r="B2624" t="s">
        <v>8619</v>
      </c>
      <c r="C2624" t="s">
        <v>8620</v>
      </c>
      <c r="D2624">
        <v>40</v>
      </c>
      <c r="E2624" t="s">
        <v>29</v>
      </c>
      <c r="F2624" t="s">
        <v>71</v>
      </c>
      <c r="G2624" s="1">
        <v>43944</v>
      </c>
      <c r="H2624" t="s">
        <v>59</v>
      </c>
      <c r="I2624" t="s">
        <v>37</v>
      </c>
      <c r="J2624" s="3" t="s">
        <v>8621</v>
      </c>
      <c r="K2624" t="s">
        <v>62</v>
      </c>
      <c r="M2624" t="s">
        <v>143</v>
      </c>
      <c r="N2624" t="s">
        <v>55</v>
      </c>
      <c r="R2624" t="str">
        <f t="shared" ca="1" si="40"/>
        <v>Ravi</v>
      </c>
      <c r="S2624" t="str">
        <f>IFERROR(TEXT(DATEVALUE(LEFT(Table1[[#This Row],[Date of Purchase]],10)), "MMMM"), TEXT(Table1[[#This Row],[Date of Purchase]], "MMMM"))</f>
        <v>April</v>
      </c>
      <c r="T2624" t="str">
        <f>IF(OR(
  AND(Table1[[#This Row],[Ticket Priority]]="Critical", Table1[[#This Row],[Ticket Status]]&lt;&gt;"Closed"),
  AND(Table1[[#This Row],[Ticket Priority]]="High", Table1[[#This Row],[Ticket Status]]="Open")
), "Yes", "No")</f>
        <v>No</v>
      </c>
      <c r="U2624" s="4" t="str">
        <f>IF(Table1[[#This Row],[Ticket Status]]="Closed","Yes","No")</f>
        <v>No</v>
      </c>
      <c r="V2624" s="4" t="str">
        <f>IF(Table1[[#This Row],[Ticket Status]]="Pending Customer Response","Yes","No")</f>
        <v>No</v>
      </c>
      <c r="W2624" s="5">
        <f ca="1">COUNTIFS(Table1[Agent_name],Table1[[#This Row],[Agent_name]],Table1[Month],Table1[[#This Row],[Month]])/160</f>
        <v>0.625</v>
      </c>
    </row>
    <row r="2625" spans="1:23" x14ac:dyDescent="0.25">
      <c r="A2625">
        <v>2624</v>
      </c>
      <c r="B2625" t="s">
        <v>8622</v>
      </c>
      <c r="C2625" t="s">
        <v>8623</v>
      </c>
      <c r="D2625">
        <v>32</v>
      </c>
      <c r="E2625" t="s">
        <v>29</v>
      </c>
      <c r="F2625" t="s">
        <v>219</v>
      </c>
      <c r="G2625" s="1">
        <v>44100</v>
      </c>
      <c r="H2625" t="s">
        <v>59</v>
      </c>
      <c r="I2625" t="s">
        <v>46</v>
      </c>
      <c r="J2625" s="3" t="s">
        <v>8624</v>
      </c>
      <c r="K2625" t="s">
        <v>24</v>
      </c>
      <c r="M2625" t="s">
        <v>41</v>
      </c>
      <c r="N2625" t="s">
        <v>55</v>
      </c>
      <c r="O2625" s="2">
        <v>45078.74046296296</v>
      </c>
      <c r="R2625" t="str">
        <f t="shared" ca="1" si="40"/>
        <v>Aisha</v>
      </c>
      <c r="S2625" t="str">
        <f>IFERROR(TEXT(DATEVALUE(LEFT(Table1[[#This Row],[Date of Purchase]],10)), "MMMM"), TEXT(Table1[[#This Row],[Date of Purchase]], "MMMM"))</f>
        <v>September</v>
      </c>
      <c r="T2625" t="str">
        <f>IF(OR(
  AND(Table1[[#This Row],[Ticket Priority]]="Critical", Table1[[#This Row],[Ticket Status]]&lt;&gt;"Closed"),
  AND(Table1[[#This Row],[Ticket Priority]]="High", Table1[[#This Row],[Ticket Status]]="Open")
), "Yes", "No")</f>
        <v>No</v>
      </c>
      <c r="U2625" s="4" t="str">
        <f>IF(Table1[[#This Row],[Ticket Status]]="Closed","Yes","No")</f>
        <v>No</v>
      </c>
      <c r="V2625" s="4" t="str">
        <f>IF(Table1[[#This Row],[Ticket Status]]="Pending Customer Response","Yes","No")</f>
        <v>Yes</v>
      </c>
      <c r="W2625" s="5">
        <f ca="1">COUNTIFS(Table1[Agent_name],Table1[[#This Row],[Agent_name]],Table1[Month],Table1[[#This Row],[Month]])/160</f>
        <v>0.86250000000000004</v>
      </c>
    </row>
    <row r="2626" spans="1:23" x14ac:dyDescent="0.25">
      <c r="A2626">
        <v>2625</v>
      </c>
      <c r="B2626" t="s">
        <v>8625</v>
      </c>
      <c r="C2626" t="s">
        <v>8626</v>
      </c>
      <c r="D2626">
        <v>51</v>
      </c>
      <c r="E2626" t="s">
        <v>58</v>
      </c>
      <c r="F2626" t="s">
        <v>383</v>
      </c>
      <c r="G2626" s="1">
        <v>44349</v>
      </c>
      <c r="H2626" t="s">
        <v>45</v>
      </c>
      <c r="I2626" t="s">
        <v>59</v>
      </c>
      <c r="J2626" s="3" t="s">
        <v>8627</v>
      </c>
      <c r="K2626" t="s">
        <v>24</v>
      </c>
      <c r="M2626" t="s">
        <v>25</v>
      </c>
      <c r="N2626" t="s">
        <v>33</v>
      </c>
      <c r="O2626" s="2">
        <v>45078.750208333331</v>
      </c>
      <c r="R2626" t="str">
        <f t="shared" ref="R2626:R2689" ca="1" si="41">CHOOSE(
RANDBETWEEN(1,20),
"Aisha","Aisha","Aisha","Aisha",
"Ravi","Ravi","Ravi",
"Sara","Sara","Sara",
"Mohit","Mohit",
"Priya","Priya",
"Arjun",
"Neha","Rahul","Divya","Karan","Meera","Sanjay"
)</f>
        <v>Karan</v>
      </c>
      <c r="S2626" t="str">
        <f>IFERROR(TEXT(DATEVALUE(LEFT(Table1[[#This Row],[Date of Purchase]],10)), "MMMM"), TEXT(Table1[[#This Row],[Date of Purchase]], "MMMM"))</f>
        <v>June</v>
      </c>
      <c r="T2626" t="str">
        <f>IF(OR(
  AND(Table1[[#This Row],[Ticket Priority]]="Critical", Table1[[#This Row],[Ticket Status]]&lt;&gt;"Closed"),
  AND(Table1[[#This Row],[Ticket Priority]]="High", Table1[[#This Row],[Ticket Status]]="Open")
), "Yes", "No")</f>
        <v>Yes</v>
      </c>
      <c r="U2626" s="4" t="str">
        <f>IF(Table1[[#This Row],[Ticket Status]]="Closed","Yes","No")</f>
        <v>No</v>
      </c>
      <c r="V2626" s="4" t="str">
        <f>IF(Table1[[#This Row],[Ticket Status]]="Pending Customer Response","Yes","No")</f>
        <v>Yes</v>
      </c>
      <c r="W2626" s="5">
        <f ca="1">COUNTIFS(Table1[Agent_name],Table1[[#This Row],[Agent_name]],Table1[Month],Table1[[#This Row],[Month]])/160</f>
        <v>0.27500000000000002</v>
      </c>
    </row>
    <row r="2627" spans="1:23" x14ac:dyDescent="0.25">
      <c r="A2627">
        <v>2626</v>
      </c>
      <c r="B2627" t="s">
        <v>8628</v>
      </c>
      <c r="C2627" t="s">
        <v>8629</v>
      </c>
      <c r="D2627">
        <v>42</v>
      </c>
      <c r="E2627" t="s">
        <v>19</v>
      </c>
      <c r="F2627" t="s">
        <v>51</v>
      </c>
      <c r="G2627" s="1">
        <v>44029</v>
      </c>
      <c r="H2627" t="s">
        <v>45</v>
      </c>
      <c r="I2627" t="s">
        <v>59</v>
      </c>
      <c r="J2627" s="3" t="s">
        <v>8630</v>
      </c>
      <c r="K2627" t="s">
        <v>62</v>
      </c>
      <c r="M2627" t="s">
        <v>143</v>
      </c>
      <c r="N2627" t="s">
        <v>83</v>
      </c>
      <c r="R2627" t="str">
        <f t="shared" ca="1" si="41"/>
        <v>Sara</v>
      </c>
      <c r="S2627" t="str">
        <f>IFERROR(TEXT(DATEVALUE(LEFT(Table1[[#This Row],[Date of Purchase]],10)), "MMMM"), TEXT(Table1[[#This Row],[Date of Purchase]], "MMMM"))</f>
        <v>July</v>
      </c>
      <c r="T2627" t="str">
        <f>IF(OR(
  AND(Table1[[#This Row],[Ticket Priority]]="Critical", Table1[[#This Row],[Ticket Status]]&lt;&gt;"Closed"),
  AND(Table1[[#This Row],[Ticket Priority]]="High", Table1[[#This Row],[Ticket Status]]="Open")
), "Yes", "No")</f>
        <v>No</v>
      </c>
      <c r="U2627" s="4" t="str">
        <f>IF(Table1[[#This Row],[Ticket Status]]="Closed","Yes","No")</f>
        <v>No</v>
      </c>
      <c r="V2627" s="4" t="str">
        <f>IF(Table1[[#This Row],[Ticket Status]]="Pending Customer Response","Yes","No")</f>
        <v>No</v>
      </c>
      <c r="W2627" s="5">
        <f ca="1">COUNTIFS(Table1[Agent_name],Table1[[#This Row],[Agent_name]],Table1[Month],Table1[[#This Row],[Month]])/160</f>
        <v>0.6875</v>
      </c>
    </row>
    <row r="2628" spans="1:23" x14ac:dyDescent="0.25">
      <c r="A2628">
        <v>2627</v>
      </c>
      <c r="B2628" t="s">
        <v>8631</v>
      </c>
      <c r="C2628" t="s">
        <v>8632</v>
      </c>
      <c r="D2628">
        <v>68</v>
      </c>
      <c r="E2628" t="s">
        <v>58</v>
      </c>
      <c r="F2628" t="s">
        <v>655</v>
      </c>
      <c r="G2628" s="1">
        <v>44074</v>
      </c>
      <c r="H2628" t="s">
        <v>67</v>
      </c>
      <c r="I2628" t="s">
        <v>31</v>
      </c>
      <c r="J2628" s="3" t="s">
        <v>8633</v>
      </c>
      <c r="K2628" t="s">
        <v>24</v>
      </c>
      <c r="M2628" t="s">
        <v>89</v>
      </c>
      <c r="N2628" t="s">
        <v>55</v>
      </c>
      <c r="O2628" s="2">
        <v>45078.531493055554</v>
      </c>
      <c r="R2628" t="str">
        <f t="shared" ca="1" si="41"/>
        <v>Ravi</v>
      </c>
      <c r="S2628" t="str">
        <f>IFERROR(TEXT(DATEVALUE(LEFT(Table1[[#This Row],[Date of Purchase]],10)), "MMMM"), TEXT(Table1[[#This Row],[Date of Purchase]], "MMMM"))</f>
        <v>August</v>
      </c>
      <c r="T2628" t="str">
        <f>IF(OR(
  AND(Table1[[#This Row],[Ticket Priority]]="Critical", Table1[[#This Row],[Ticket Status]]&lt;&gt;"Closed"),
  AND(Table1[[#This Row],[Ticket Priority]]="High", Table1[[#This Row],[Ticket Status]]="Open")
), "Yes", "No")</f>
        <v>No</v>
      </c>
      <c r="U2628" s="4" t="str">
        <f>IF(Table1[[#This Row],[Ticket Status]]="Closed","Yes","No")</f>
        <v>No</v>
      </c>
      <c r="V2628" s="4" t="str">
        <f>IF(Table1[[#This Row],[Ticket Status]]="Pending Customer Response","Yes","No")</f>
        <v>Yes</v>
      </c>
      <c r="W2628" s="5">
        <f ca="1">COUNTIFS(Table1[Agent_name],Table1[[#This Row],[Agent_name]],Table1[Month],Table1[[#This Row],[Month]])/160</f>
        <v>0.65625</v>
      </c>
    </row>
    <row r="2629" spans="1:23" x14ac:dyDescent="0.25">
      <c r="A2629">
        <v>2628</v>
      </c>
      <c r="B2629" t="s">
        <v>8634</v>
      </c>
      <c r="C2629" t="s">
        <v>8635</v>
      </c>
      <c r="D2629">
        <v>51</v>
      </c>
      <c r="E2629" t="s">
        <v>29</v>
      </c>
      <c r="F2629" t="s">
        <v>397</v>
      </c>
      <c r="G2629" s="1">
        <v>44257</v>
      </c>
      <c r="H2629" t="s">
        <v>21</v>
      </c>
      <c r="I2629" t="s">
        <v>77</v>
      </c>
      <c r="J2629" s="3" t="s">
        <v>8636</v>
      </c>
      <c r="K2629" t="s">
        <v>24</v>
      </c>
      <c r="M2629" t="s">
        <v>41</v>
      </c>
      <c r="N2629" t="s">
        <v>55</v>
      </c>
      <c r="O2629" s="2">
        <v>45078.39261574074</v>
      </c>
      <c r="R2629" t="str">
        <f t="shared" ca="1" si="41"/>
        <v>Meera</v>
      </c>
      <c r="S2629" t="str">
        <f>IFERROR(TEXT(DATEVALUE(LEFT(Table1[[#This Row],[Date of Purchase]],10)), "MMMM"), TEXT(Table1[[#This Row],[Date of Purchase]], "MMMM"))</f>
        <v>March</v>
      </c>
      <c r="T2629" t="str">
        <f>IF(OR(
  AND(Table1[[#This Row],[Ticket Priority]]="Critical", Table1[[#This Row],[Ticket Status]]&lt;&gt;"Closed"),
  AND(Table1[[#This Row],[Ticket Priority]]="High", Table1[[#This Row],[Ticket Status]]="Open")
), "Yes", "No")</f>
        <v>No</v>
      </c>
      <c r="U2629" s="4" t="str">
        <f>IF(Table1[[#This Row],[Ticket Status]]="Closed","Yes","No")</f>
        <v>No</v>
      </c>
      <c r="V2629" s="4" t="str">
        <f>IF(Table1[[#This Row],[Ticket Status]]="Pending Customer Response","Yes","No")</f>
        <v>Yes</v>
      </c>
      <c r="W2629" s="5">
        <f ca="1">COUNTIFS(Table1[Agent_name],Table1[[#This Row],[Agent_name]],Table1[Month],Table1[[#This Row],[Month]])/160</f>
        <v>0.21249999999999999</v>
      </c>
    </row>
    <row r="2630" spans="1:23" x14ac:dyDescent="0.25">
      <c r="A2630">
        <v>2629</v>
      </c>
      <c r="B2630" t="s">
        <v>8637</v>
      </c>
      <c r="C2630" t="s">
        <v>8638</v>
      </c>
      <c r="D2630">
        <v>66</v>
      </c>
      <c r="E2630" t="s">
        <v>29</v>
      </c>
      <c r="F2630" t="s">
        <v>655</v>
      </c>
      <c r="G2630" s="1">
        <v>44516</v>
      </c>
      <c r="H2630" t="s">
        <v>67</v>
      </c>
      <c r="I2630" t="s">
        <v>141</v>
      </c>
      <c r="J2630" s="3" t="s">
        <v>8639</v>
      </c>
      <c r="K2630" t="s">
        <v>39</v>
      </c>
      <c r="L2630" t="s">
        <v>8640</v>
      </c>
      <c r="M2630" t="s">
        <v>89</v>
      </c>
      <c r="N2630" t="s">
        <v>83</v>
      </c>
      <c r="O2630" s="2">
        <v>45078.748182870368</v>
      </c>
      <c r="P2630" s="2">
        <v>45078.054432870369</v>
      </c>
      <c r="Q2630">
        <v>2</v>
      </c>
      <c r="R2630" t="str">
        <f t="shared" ca="1" si="41"/>
        <v>Rahul</v>
      </c>
      <c r="S2630" t="str">
        <f>IFERROR(TEXT(DATEVALUE(LEFT(Table1[[#This Row],[Date of Purchase]],10)), "MMMM"), TEXT(Table1[[#This Row],[Date of Purchase]], "MMMM"))</f>
        <v>November</v>
      </c>
      <c r="T2630" t="str">
        <f>IF(OR(
  AND(Table1[[#This Row],[Ticket Priority]]="Critical", Table1[[#This Row],[Ticket Status]]&lt;&gt;"Closed"),
  AND(Table1[[#This Row],[Ticket Priority]]="High", Table1[[#This Row],[Ticket Status]]="Open")
), "Yes", "No")</f>
        <v>No</v>
      </c>
      <c r="U2630" s="4" t="str">
        <f>IF(Table1[[#This Row],[Ticket Status]]="Closed","Yes","No")</f>
        <v>Yes</v>
      </c>
      <c r="V2630" s="4" t="str">
        <f>IF(Table1[[#This Row],[Ticket Status]]="Pending Customer Response","Yes","No")</f>
        <v>No</v>
      </c>
      <c r="W2630" s="5">
        <f ca="1">COUNTIFS(Table1[Agent_name],Table1[[#This Row],[Agent_name]],Table1[Month],Table1[[#This Row],[Month]])/160</f>
        <v>0.2</v>
      </c>
    </row>
    <row r="2631" spans="1:23" x14ac:dyDescent="0.25">
      <c r="A2631">
        <v>2630</v>
      </c>
      <c r="B2631" t="s">
        <v>8641</v>
      </c>
      <c r="C2631" t="s">
        <v>8642</v>
      </c>
      <c r="D2631">
        <v>69</v>
      </c>
      <c r="E2631" t="s">
        <v>29</v>
      </c>
      <c r="F2631" t="s">
        <v>173</v>
      </c>
      <c r="G2631" s="1">
        <v>44173</v>
      </c>
      <c r="H2631" t="s">
        <v>45</v>
      </c>
      <c r="I2631" t="s">
        <v>59</v>
      </c>
      <c r="J2631" s="3" t="s">
        <v>8643</v>
      </c>
      <c r="K2631" t="s">
        <v>39</v>
      </c>
      <c r="L2631" t="s">
        <v>8644</v>
      </c>
      <c r="M2631" t="s">
        <v>25</v>
      </c>
      <c r="N2631" t="s">
        <v>33</v>
      </c>
      <c r="O2631" s="2">
        <v>45078.592650462961</v>
      </c>
      <c r="P2631" s="2">
        <v>45078.78292824074</v>
      </c>
      <c r="Q2631">
        <v>5</v>
      </c>
      <c r="R2631" t="str">
        <f t="shared" ca="1" si="41"/>
        <v>Divya</v>
      </c>
      <c r="S2631" t="str">
        <f>IFERROR(TEXT(DATEVALUE(LEFT(Table1[[#This Row],[Date of Purchase]],10)), "MMMM"), TEXT(Table1[[#This Row],[Date of Purchase]], "MMMM"))</f>
        <v>December</v>
      </c>
      <c r="T2631" t="str">
        <f>IF(OR(
  AND(Table1[[#This Row],[Ticket Priority]]="Critical", Table1[[#This Row],[Ticket Status]]&lt;&gt;"Closed"),
  AND(Table1[[#This Row],[Ticket Priority]]="High", Table1[[#This Row],[Ticket Status]]="Open")
), "Yes", "No")</f>
        <v>No</v>
      </c>
      <c r="U2631" s="4" t="str">
        <f>IF(Table1[[#This Row],[Ticket Status]]="Closed","Yes","No")</f>
        <v>Yes</v>
      </c>
      <c r="V2631" s="4" t="str">
        <f>IF(Table1[[#This Row],[Ticket Status]]="Pending Customer Response","Yes","No")</f>
        <v>No</v>
      </c>
      <c r="W2631" s="5">
        <f ca="1">COUNTIFS(Table1[Agent_name],Table1[[#This Row],[Agent_name]],Table1[Month],Table1[[#This Row],[Month]])/160</f>
        <v>0.25</v>
      </c>
    </row>
    <row r="2632" spans="1:23" x14ac:dyDescent="0.25">
      <c r="A2632">
        <v>2631</v>
      </c>
      <c r="B2632" t="s">
        <v>8645</v>
      </c>
      <c r="C2632" t="s">
        <v>8646</v>
      </c>
      <c r="D2632">
        <v>45</v>
      </c>
      <c r="E2632" t="s">
        <v>19</v>
      </c>
      <c r="F2632" t="s">
        <v>431</v>
      </c>
      <c r="G2632" s="1">
        <v>44314</v>
      </c>
      <c r="H2632" t="s">
        <v>66</v>
      </c>
      <c r="I2632" t="s">
        <v>150</v>
      </c>
      <c r="J2632" s="3" t="s">
        <v>8647</v>
      </c>
      <c r="K2632" t="s">
        <v>39</v>
      </c>
      <c r="L2632" t="s">
        <v>8648</v>
      </c>
      <c r="M2632" t="s">
        <v>89</v>
      </c>
      <c r="N2632" t="s">
        <v>33</v>
      </c>
      <c r="O2632" s="2">
        <v>45078.855162037034</v>
      </c>
      <c r="P2632" s="2">
        <v>45078.507245370369</v>
      </c>
      <c r="Q2632">
        <v>3</v>
      </c>
      <c r="R2632" t="str">
        <f t="shared" ca="1" si="41"/>
        <v>Aisha</v>
      </c>
      <c r="S2632" t="str">
        <f>IFERROR(TEXT(DATEVALUE(LEFT(Table1[[#This Row],[Date of Purchase]],10)), "MMMM"), TEXT(Table1[[#This Row],[Date of Purchase]], "MMMM"))</f>
        <v>April</v>
      </c>
      <c r="T2632" t="str">
        <f>IF(OR(
  AND(Table1[[#This Row],[Ticket Priority]]="Critical", Table1[[#This Row],[Ticket Status]]&lt;&gt;"Closed"),
  AND(Table1[[#This Row],[Ticket Priority]]="High", Table1[[#This Row],[Ticket Status]]="Open")
), "Yes", "No")</f>
        <v>No</v>
      </c>
      <c r="U2632" s="4" t="str">
        <f>IF(Table1[[#This Row],[Ticket Status]]="Closed","Yes","No")</f>
        <v>Yes</v>
      </c>
      <c r="V2632" s="4" t="str">
        <f>IF(Table1[[#This Row],[Ticket Status]]="Pending Customer Response","Yes","No")</f>
        <v>No</v>
      </c>
      <c r="W2632" s="5">
        <f ca="1">COUNTIFS(Table1[Agent_name],Table1[[#This Row],[Agent_name]],Table1[Month],Table1[[#This Row],[Month]])/160</f>
        <v>0.81874999999999998</v>
      </c>
    </row>
    <row r="2633" spans="1:23" x14ac:dyDescent="0.25">
      <c r="A2633">
        <v>2632</v>
      </c>
      <c r="B2633" t="s">
        <v>8649</v>
      </c>
      <c r="C2633" t="s">
        <v>8650</v>
      </c>
      <c r="D2633">
        <v>66</v>
      </c>
      <c r="E2633" t="s">
        <v>29</v>
      </c>
      <c r="F2633" t="s">
        <v>699</v>
      </c>
      <c r="G2633" s="1">
        <v>43856</v>
      </c>
      <c r="H2633" t="s">
        <v>21</v>
      </c>
      <c r="I2633" t="s">
        <v>46</v>
      </c>
      <c r="J2633" s="3" t="s">
        <v>8651</v>
      </c>
      <c r="K2633" t="s">
        <v>24</v>
      </c>
      <c r="M2633" t="s">
        <v>89</v>
      </c>
      <c r="N2633" t="s">
        <v>83</v>
      </c>
      <c r="O2633" s="2">
        <v>45078.370462962965</v>
      </c>
      <c r="R2633" t="str">
        <f t="shared" ca="1" si="41"/>
        <v>Aisha</v>
      </c>
      <c r="S2633" t="str">
        <f>IFERROR(TEXT(DATEVALUE(LEFT(Table1[[#This Row],[Date of Purchase]],10)), "MMMM"), TEXT(Table1[[#This Row],[Date of Purchase]], "MMMM"))</f>
        <v>January</v>
      </c>
      <c r="T2633" t="str">
        <f>IF(OR(
  AND(Table1[[#This Row],[Ticket Priority]]="Critical", Table1[[#This Row],[Ticket Status]]&lt;&gt;"Closed"),
  AND(Table1[[#This Row],[Ticket Priority]]="High", Table1[[#This Row],[Ticket Status]]="Open")
), "Yes", "No")</f>
        <v>No</v>
      </c>
      <c r="U2633" s="4" t="str">
        <f>IF(Table1[[#This Row],[Ticket Status]]="Closed","Yes","No")</f>
        <v>No</v>
      </c>
      <c r="V2633" s="4" t="str">
        <f>IF(Table1[[#This Row],[Ticket Status]]="Pending Customer Response","Yes","No")</f>
        <v>Yes</v>
      </c>
      <c r="W2633" s="5">
        <f ca="1">COUNTIFS(Table1[Agent_name],Table1[[#This Row],[Agent_name]],Table1[Month],Table1[[#This Row],[Month]])/160</f>
        <v>0.83125000000000004</v>
      </c>
    </row>
    <row r="2634" spans="1:23" x14ac:dyDescent="0.25">
      <c r="A2634">
        <v>2633</v>
      </c>
      <c r="B2634" t="s">
        <v>8652</v>
      </c>
      <c r="C2634" t="s">
        <v>8653</v>
      </c>
      <c r="D2634">
        <v>62</v>
      </c>
      <c r="E2634" t="s">
        <v>58</v>
      </c>
      <c r="F2634" t="s">
        <v>157</v>
      </c>
      <c r="G2634" s="1">
        <v>44088</v>
      </c>
      <c r="H2634" t="s">
        <v>59</v>
      </c>
      <c r="I2634" t="s">
        <v>59</v>
      </c>
      <c r="J2634" s="3" t="s">
        <v>8654</v>
      </c>
      <c r="K2634" t="s">
        <v>62</v>
      </c>
      <c r="M2634" t="s">
        <v>89</v>
      </c>
      <c r="N2634" t="s">
        <v>83</v>
      </c>
      <c r="R2634" t="str">
        <f t="shared" ca="1" si="41"/>
        <v>Priya</v>
      </c>
      <c r="S2634" t="str">
        <f>IFERROR(TEXT(DATEVALUE(LEFT(Table1[[#This Row],[Date of Purchase]],10)), "MMMM"), TEXT(Table1[[#This Row],[Date of Purchase]], "MMMM"))</f>
        <v>September</v>
      </c>
      <c r="T2634" t="str">
        <f>IF(OR(
  AND(Table1[[#This Row],[Ticket Priority]]="Critical", Table1[[#This Row],[Ticket Status]]&lt;&gt;"Closed"),
  AND(Table1[[#This Row],[Ticket Priority]]="High", Table1[[#This Row],[Ticket Status]]="Open")
), "Yes", "No")</f>
        <v>Yes</v>
      </c>
      <c r="U2634" s="4" t="str">
        <f>IF(Table1[[#This Row],[Ticket Status]]="Closed","Yes","No")</f>
        <v>No</v>
      </c>
      <c r="V2634" s="4" t="str">
        <f>IF(Table1[[#This Row],[Ticket Status]]="Pending Customer Response","Yes","No")</f>
        <v>No</v>
      </c>
      <c r="W2634" s="5">
        <f ca="1">COUNTIFS(Table1[Agent_name],Table1[[#This Row],[Agent_name]],Table1[Month],Table1[[#This Row],[Month]])/160</f>
        <v>0.53125</v>
      </c>
    </row>
    <row r="2635" spans="1:23" x14ac:dyDescent="0.25">
      <c r="A2635">
        <v>2634</v>
      </c>
      <c r="B2635" t="s">
        <v>8655</v>
      </c>
      <c r="C2635" t="s">
        <v>8656</v>
      </c>
      <c r="D2635">
        <v>36</v>
      </c>
      <c r="E2635" t="s">
        <v>29</v>
      </c>
      <c r="F2635" t="s">
        <v>655</v>
      </c>
      <c r="G2635" s="1">
        <v>44061</v>
      </c>
      <c r="H2635" t="s">
        <v>66</v>
      </c>
      <c r="I2635" t="s">
        <v>67</v>
      </c>
      <c r="J2635" s="3" t="s">
        <v>8657</v>
      </c>
      <c r="K2635" t="s">
        <v>62</v>
      </c>
      <c r="M2635" t="s">
        <v>89</v>
      </c>
      <c r="N2635" t="s">
        <v>83</v>
      </c>
      <c r="R2635" t="str">
        <f t="shared" ca="1" si="41"/>
        <v>Sara</v>
      </c>
      <c r="S2635" t="str">
        <f>IFERROR(TEXT(DATEVALUE(LEFT(Table1[[#This Row],[Date of Purchase]],10)), "MMMM"), TEXT(Table1[[#This Row],[Date of Purchase]], "MMMM"))</f>
        <v>August</v>
      </c>
      <c r="T2635" t="str">
        <f>IF(OR(
  AND(Table1[[#This Row],[Ticket Priority]]="Critical", Table1[[#This Row],[Ticket Status]]&lt;&gt;"Closed"),
  AND(Table1[[#This Row],[Ticket Priority]]="High", Table1[[#This Row],[Ticket Status]]="Open")
), "Yes", "No")</f>
        <v>Yes</v>
      </c>
      <c r="U2635" s="4" t="str">
        <f>IF(Table1[[#This Row],[Ticket Status]]="Closed","Yes","No")</f>
        <v>No</v>
      </c>
      <c r="V2635" s="4" t="str">
        <f>IF(Table1[[#This Row],[Ticket Status]]="Pending Customer Response","Yes","No")</f>
        <v>No</v>
      </c>
      <c r="W2635" s="5">
        <f ca="1">COUNTIFS(Table1[Agent_name],Table1[[#This Row],[Agent_name]],Table1[Month],Table1[[#This Row],[Month]])/160</f>
        <v>0.8</v>
      </c>
    </row>
    <row r="2636" spans="1:23" x14ac:dyDescent="0.25">
      <c r="A2636">
        <v>2635</v>
      </c>
      <c r="B2636" t="s">
        <v>8658</v>
      </c>
      <c r="C2636" t="s">
        <v>8659</v>
      </c>
      <c r="D2636">
        <v>25</v>
      </c>
      <c r="E2636" t="s">
        <v>58</v>
      </c>
      <c r="F2636" t="s">
        <v>161</v>
      </c>
      <c r="G2636" s="1">
        <v>44420</v>
      </c>
      <c r="H2636" t="s">
        <v>66</v>
      </c>
      <c r="I2636" t="s">
        <v>141</v>
      </c>
      <c r="J2636" s="3" t="s">
        <v>8660</v>
      </c>
      <c r="K2636" t="s">
        <v>62</v>
      </c>
      <c r="M2636" t="s">
        <v>143</v>
      </c>
      <c r="N2636" t="s">
        <v>26</v>
      </c>
      <c r="R2636" t="str">
        <f t="shared" ca="1" si="41"/>
        <v>Ravi</v>
      </c>
      <c r="S2636" t="str">
        <f>IFERROR(TEXT(DATEVALUE(LEFT(Table1[[#This Row],[Date of Purchase]],10)), "MMMM"), TEXT(Table1[[#This Row],[Date of Purchase]], "MMMM"))</f>
        <v>August</v>
      </c>
      <c r="T2636" t="str">
        <f>IF(OR(
  AND(Table1[[#This Row],[Ticket Priority]]="Critical", Table1[[#This Row],[Ticket Status]]&lt;&gt;"Closed"),
  AND(Table1[[#This Row],[Ticket Priority]]="High", Table1[[#This Row],[Ticket Status]]="Open")
), "Yes", "No")</f>
        <v>No</v>
      </c>
      <c r="U2636" s="4" t="str">
        <f>IF(Table1[[#This Row],[Ticket Status]]="Closed","Yes","No")</f>
        <v>No</v>
      </c>
      <c r="V2636" s="4" t="str">
        <f>IF(Table1[[#This Row],[Ticket Status]]="Pending Customer Response","Yes","No")</f>
        <v>No</v>
      </c>
      <c r="W2636" s="5">
        <f ca="1">COUNTIFS(Table1[Agent_name],Table1[[#This Row],[Agent_name]],Table1[Month],Table1[[#This Row],[Month]])/160</f>
        <v>0.65625</v>
      </c>
    </row>
    <row r="2637" spans="1:23" x14ac:dyDescent="0.25">
      <c r="A2637">
        <v>2636</v>
      </c>
      <c r="B2637" t="s">
        <v>8661</v>
      </c>
      <c r="C2637" t="s">
        <v>8662</v>
      </c>
      <c r="D2637">
        <v>30</v>
      </c>
      <c r="E2637" t="s">
        <v>58</v>
      </c>
      <c r="F2637" t="s">
        <v>134</v>
      </c>
      <c r="G2637" s="1">
        <v>44399</v>
      </c>
      <c r="H2637" t="s">
        <v>59</v>
      </c>
      <c r="I2637" t="s">
        <v>93</v>
      </c>
      <c r="J2637" s="3" t="s">
        <v>8663</v>
      </c>
      <c r="K2637" t="s">
        <v>62</v>
      </c>
      <c r="M2637" t="s">
        <v>143</v>
      </c>
      <c r="N2637" t="s">
        <v>26</v>
      </c>
      <c r="R2637" t="str">
        <f t="shared" ca="1" si="41"/>
        <v>Divya</v>
      </c>
      <c r="S2637" t="str">
        <f>IFERROR(TEXT(DATEVALUE(LEFT(Table1[[#This Row],[Date of Purchase]],10)), "MMMM"), TEXT(Table1[[#This Row],[Date of Purchase]], "MMMM"))</f>
        <v>July</v>
      </c>
      <c r="T2637" t="str">
        <f>IF(OR(
  AND(Table1[[#This Row],[Ticket Priority]]="Critical", Table1[[#This Row],[Ticket Status]]&lt;&gt;"Closed"),
  AND(Table1[[#This Row],[Ticket Priority]]="High", Table1[[#This Row],[Ticket Status]]="Open")
), "Yes", "No")</f>
        <v>No</v>
      </c>
      <c r="U2637" s="4" t="str">
        <f>IF(Table1[[#This Row],[Ticket Status]]="Closed","Yes","No")</f>
        <v>No</v>
      </c>
      <c r="V2637" s="4" t="str">
        <f>IF(Table1[[#This Row],[Ticket Status]]="Pending Customer Response","Yes","No")</f>
        <v>No</v>
      </c>
      <c r="W2637" s="5">
        <f ca="1">COUNTIFS(Table1[Agent_name],Table1[[#This Row],[Agent_name]],Table1[Month],Table1[[#This Row],[Month]])/160</f>
        <v>0.25</v>
      </c>
    </row>
    <row r="2638" spans="1:23" x14ac:dyDescent="0.25">
      <c r="A2638">
        <v>2637</v>
      </c>
      <c r="B2638" t="s">
        <v>8664</v>
      </c>
      <c r="C2638" t="s">
        <v>8665</v>
      </c>
      <c r="D2638">
        <v>64</v>
      </c>
      <c r="E2638" t="s">
        <v>19</v>
      </c>
      <c r="F2638" t="s">
        <v>699</v>
      </c>
      <c r="G2638" s="1">
        <v>44185</v>
      </c>
      <c r="H2638" t="s">
        <v>45</v>
      </c>
      <c r="I2638" t="s">
        <v>141</v>
      </c>
      <c r="J2638" s="3" t="s">
        <v>8666</v>
      </c>
      <c r="K2638" t="s">
        <v>39</v>
      </c>
      <c r="L2638" t="s">
        <v>8667</v>
      </c>
      <c r="M2638" t="s">
        <v>143</v>
      </c>
      <c r="N2638" t="s">
        <v>26</v>
      </c>
      <c r="O2638" s="2">
        <v>45078.91914351852</v>
      </c>
      <c r="P2638" s="2">
        <v>45078.514282407406</v>
      </c>
      <c r="Q2638">
        <v>3</v>
      </c>
      <c r="R2638" t="str">
        <f t="shared" ca="1" si="41"/>
        <v>Priya</v>
      </c>
      <c r="S2638" t="str">
        <f>IFERROR(TEXT(DATEVALUE(LEFT(Table1[[#This Row],[Date of Purchase]],10)), "MMMM"), TEXT(Table1[[#This Row],[Date of Purchase]], "MMMM"))</f>
        <v>December</v>
      </c>
      <c r="T2638" t="str">
        <f>IF(OR(
  AND(Table1[[#This Row],[Ticket Priority]]="Critical", Table1[[#This Row],[Ticket Status]]&lt;&gt;"Closed"),
  AND(Table1[[#This Row],[Ticket Priority]]="High", Table1[[#This Row],[Ticket Status]]="Open")
), "Yes", "No")</f>
        <v>No</v>
      </c>
      <c r="U2638" s="4" t="str">
        <f>IF(Table1[[#This Row],[Ticket Status]]="Closed","Yes","No")</f>
        <v>Yes</v>
      </c>
      <c r="V2638" s="4" t="str">
        <f>IF(Table1[[#This Row],[Ticket Status]]="Pending Customer Response","Yes","No")</f>
        <v>No</v>
      </c>
      <c r="W2638" s="5">
        <f ca="1">COUNTIFS(Table1[Agent_name],Table1[[#This Row],[Agent_name]],Table1[Month],Table1[[#This Row],[Month]])/160</f>
        <v>0.48749999999999999</v>
      </c>
    </row>
    <row r="2639" spans="1:23" x14ac:dyDescent="0.25">
      <c r="A2639">
        <v>2638</v>
      </c>
      <c r="B2639" t="s">
        <v>8668</v>
      </c>
      <c r="C2639" t="s">
        <v>8669</v>
      </c>
      <c r="D2639">
        <v>55</v>
      </c>
      <c r="E2639" t="s">
        <v>29</v>
      </c>
      <c r="F2639" t="s">
        <v>219</v>
      </c>
      <c r="G2639" s="1">
        <v>44372</v>
      </c>
      <c r="H2639" t="s">
        <v>67</v>
      </c>
      <c r="I2639" t="s">
        <v>150</v>
      </c>
      <c r="J2639" s="3" t="s">
        <v>8670</v>
      </c>
      <c r="K2639" t="s">
        <v>39</v>
      </c>
      <c r="L2639" t="s">
        <v>8671</v>
      </c>
      <c r="M2639" t="s">
        <v>41</v>
      </c>
      <c r="N2639" t="s">
        <v>26</v>
      </c>
      <c r="O2639" s="2">
        <v>45078.724016203705</v>
      </c>
      <c r="P2639" s="2">
        <v>45078.662905092591</v>
      </c>
      <c r="Q2639">
        <v>2</v>
      </c>
      <c r="R2639" t="str">
        <f t="shared" ca="1" si="41"/>
        <v>Divya</v>
      </c>
      <c r="S2639" t="str">
        <f>IFERROR(TEXT(DATEVALUE(LEFT(Table1[[#This Row],[Date of Purchase]],10)), "MMMM"), TEXT(Table1[[#This Row],[Date of Purchase]], "MMMM"))</f>
        <v>June</v>
      </c>
      <c r="T2639" t="str">
        <f>IF(OR(
  AND(Table1[[#This Row],[Ticket Priority]]="Critical", Table1[[#This Row],[Ticket Status]]&lt;&gt;"Closed"),
  AND(Table1[[#This Row],[Ticket Priority]]="High", Table1[[#This Row],[Ticket Status]]="Open")
), "Yes", "No")</f>
        <v>No</v>
      </c>
      <c r="U2639" s="4" t="str">
        <f>IF(Table1[[#This Row],[Ticket Status]]="Closed","Yes","No")</f>
        <v>Yes</v>
      </c>
      <c r="V2639" s="4" t="str">
        <f>IF(Table1[[#This Row],[Ticket Status]]="Pending Customer Response","Yes","No")</f>
        <v>No</v>
      </c>
      <c r="W2639" s="5">
        <f ca="1">COUNTIFS(Table1[Agent_name],Table1[[#This Row],[Agent_name]],Table1[Month],Table1[[#This Row],[Month]])/160</f>
        <v>0.22500000000000001</v>
      </c>
    </row>
    <row r="2640" spans="1:23" x14ac:dyDescent="0.25">
      <c r="A2640">
        <v>2639</v>
      </c>
      <c r="B2640" t="s">
        <v>8672</v>
      </c>
      <c r="C2640" t="s">
        <v>8673</v>
      </c>
      <c r="D2640">
        <v>51</v>
      </c>
      <c r="E2640" t="s">
        <v>19</v>
      </c>
      <c r="F2640" t="s">
        <v>207</v>
      </c>
      <c r="G2640" s="1">
        <v>43967</v>
      </c>
      <c r="H2640" t="s">
        <v>67</v>
      </c>
      <c r="I2640" t="s">
        <v>77</v>
      </c>
      <c r="J2640" s="3" t="s">
        <v>8674</v>
      </c>
      <c r="K2640" t="s">
        <v>39</v>
      </c>
      <c r="L2640" t="s">
        <v>8675</v>
      </c>
      <c r="M2640" t="s">
        <v>25</v>
      </c>
      <c r="N2640" t="s">
        <v>55</v>
      </c>
      <c r="O2640" s="2">
        <v>45078.075416666667</v>
      </c>
      <c r="P2640" s="2">
        <v>45078.735833333332</v>
      </c>
      <c r="Q2640">
        <v>1</v>
      </c>
      <c r="R2640" t="str">
        <f t="shared" ca="1" si="41"/>
        <v>Mohit</v>
      </c>
      <c r="S2640" t="str">
        <f>IFERROR(TEXT(DATEVALUE(LEFT(Table1[[#This Row],[Date of Purchase]],10)), "MMMM"), TEXT(Table1[[#This Row],[Date of Purchase]], "MMMM"))</f>
        <v>May</v>
      </c>
      <c r="T2640" t="str">
        <f>IF(OR(
  AND(Table1[[#This Row],[Ticket Priority]]="Critical", Table1[[#This Row],[Ticket Status]]&lt;&gt;"Closed"),
  AND(Table1[[#This Row],[Ticket Priority]]="High", Table1[[#This Row],[Ticket Status]]="Open")
), "Yes", "No")</f>
        <v>No</v>
      </c>
      <c r="U2640" s="4" t="str">
        <f>IF(Table1[[#This Row],[Ticket Status]]="Closed","Yes","No")</f>
        <v>Yes</v>
      </c>
      <c r="V2640" s="4" t="str">
        <f>IF(Table1[[#This Row],[Ticket Status]]="Pending Customer Response","Yes","No")</f>
        <v>No</v>
      </c>
      <c r="W2640" s="5">
        <f ca="1">COUNTIFS(Table1[Agent_name],Table1[[#This Row],[Agent_name]],Table1[Month],Table1[[#This Row],[Month]])/160</f>
        <v>0.45624999999999999</v>
      </c>
    </row>
    <row r="2641" spans="1:23" x14ac:dyDescent="0.25">
      <c r="A2641">
        <v>2640</v>
      </c>
      <c r="B2641" t="s">
        <v>8676</v>
      </c>
      <c r="C2641" t="s">
        <v>8677</v>
      </c>
      <c r="D2641">
        <v>25</v>
      </c>
      <c r="E2641" t="s">
        <v>29</v>
      </c>
      <c r="F2641" t="s">
        <v>81</v>
      </c>
      <c r="G2641" s="1">
        <v>44002</v>
      </c>
      <c r="H2641" t="s">
        <v>59</v>
      </c>
      <c r="I2641" t="s">
        <v>177</v>
      </c>
      <c r="J2641" s="3" t="s">
        <v>8678</v>
      </c>
      <c r="K2641" t="s">
        <v>62</v>
      </c>
      <c r="M2641" t="s">
        <v>41</v>
      </c>
      <c r="N2641" t="s">
        <v>83</v>
      </c>
      <c r="R2641" t="str">
        <f t="shared" ca="1" si="41"/>
        <v>Meera</v>
      </c>
      <c r="S2641" t="str">
        <f>IFERROR(TEXT(DATEVALUE(LEFT(Table1[[#This Row],[Date of Purchase]],10)), "MMMM"), TEXT(Table1[[#This Row],[Date of Purchase]], "MMMM"))</f>
        <v>June</v>
      </c>
      <c r="T2641" t="str">
        <f>IF(OR(
  AND(Table1[[#This Row],[Ticket Priority]]="Critical", Table1[[#This Row],[Ticket Status]]&lt;&gt;"Closed"),
  AND(Table1[[#This Row],[Ticket Priority]]="High", Table1[[#This Row],[Ticket Status]]="Open")
), "Yes", "No")</f>
        <v>No</v>
      </c>
      <c r="U2641" s="4" t="str">
        <f>IF(Table1[[#This Row],[Ticket Status]]="Closed","Yes","No")</f>
        <v>No</v>
      </c>
      <c r="V2641" s="4" t="str">
        <f>IF(Table1[[#This Row],[Ticket Status]]="Pending Customer Response","Yes","No")</f>
        <v>No</v>
      </c>
      <c r="W2641" s="5">
        <f ca="1">COUNTIFS(Table1[Agent_name],Table1[[#This Row],[Agent_name]],Table1[Month],Table1[[#This Row],[Month]])/160</f>
        <v>0.13125000000000001</v>
      </c>
    </row>
    <row r="2642" spans="1:23" x14ac:dyDescent="0.25">
      <c r="A2642">
        <v>2641</v>
      </c>
      <c r="B2642" t="s">
        <v>8679</v>
      </c>
      <c r="C2642" t="s">
        <v>8680</v>
      </c>
      <c r="D2642">
        <v>40</v>
      </c>
      <c r="E2642" t="s">
        <v>29</v>
      </c>
      <c r="F2642" t="s">
        <v>65</v>
      </c>
      <c r="G2642" s="1">
        <v>44385</v>
      </c>
      <c r="H2642" t="s">
        <v>45</v>
      </c>
      <c r="I2642" t="s">
        <v>72</v>
      </c>
      <c r="J2642" s="3" t="s">
        <v>8681</v>
      </c>
      <c r="K2642" t="s">
        <v>62</v>
      </c>
      <c r="M2642" t="s">
        <v>89</v>
      </c>
      <c r="N2642" t="s">
        <v>33</v>
      </c>
      <c r="R2642" t="str">
        <f t="shared" ca="1" si="41"/>
        <v>Ravi</v>
      </c>
      <c r="S2642" t="str">
        <f>IFERROR(TEXT(DATEVALUE(LEFT(Table1[[#This Row],[Date of Purchase]],10)), "MMMM"), TEXT(Table1[[#This Row],[Date of Purchase]], "MMMM"))</f>
        <v>July</v>
      </c>
      <c r="T2642" t="str">
        <f>IF(OR(
  AND(Table1[[#This Row],[Ticket Priority]]="Critical", Table1[[#This Row],[Ticket Status]]&lt;&gt;"Closed"),
  AND(Table1[[#This Row],[Ticket Priority]]="High", Table1[[#This Row],[Ticket Status]]="Open")
), "Yes", "No")</f>
        <v>Yes</v>
      </c>
      <c r="U2642" s="4" t="str">
        <f>IF(Table1[[#This Row],[Ticket Status]]="Closed","Yes","No")</f>
        <v>No</v>
      </c>
      <c r="V2642" s="4" t="str">
        <f>IF(Table1[[#This Row],[Ticket Status]]="Pending Customer Response","Yes","No")</f>
        <v>No</v>
      </c>
      <c r="W2642" s="5">
        <f ca="1">COUNTIFS(Table1[Agent_name],Table1[[#This Row],[Agent_name]],Table1[Month],Table1[[#This Row],[Month]])/160</f>
        <v>0.66249999999999998</v>
      </c>
    </row>
    <row r="2643" spans="1:23" x14ac:dyDescent="0.25">
      <c r="A2643">
        <v>2642</v>
      </c>
      <c r="B2643" t="s">
        <v>8682</v>
      </c>
      <c r="C2643" t="s">
        <v>8683</v>
      </c>
      <c r="D2643">
        <v>33</v>
      </c>
      <c r="E2643" t="s">
        <v>58</v>
      </c>
      <c r="F2643" t="s">
        <v>655</v>
      </c>
      <c r="G2643" s="1">
        <v>44300</v>
      </c>
      <c r="H2643" t="s">
        <v>45</v>
      </c>
      <c r="I2643" t="s">
        <v>141</v>
      </c>
      <c r="J2643" s="3" t="s">
        <v>8684</v>
      </c>
      <c r="K2643" t="s">
        <v>62</v>
      </c>
      <c r="M2643" t="s">
        <v>89</v>
      </c>
      <c r="N2643" t="s">
        <v>55</v>
      </c>
      <c r="R2643" t="str">
        <f t="shared" ca="1" si="41"/>
        <v>Aisha</v>
      </c>
      <c r="S2643" t="str">
        <f>IFERROR(TEXT(DATEVALUE(LEFT(Table1[[#This Row],[Date of Purchase]],10)), "MMMM"), TEXT(Table1[[#This Row],[Date of Purchase]], "MMMM"))</f>
        <v>April</v>
      </c>
      <c r="T2643" t="str">
        <f>IF(OR(
  AND(Table1[[#This Row],[Ticket Priority]]="Critical", Table1[[#This Row],[Ticket Status]]&lt;&gt;"Closed"),
  AND(Table1[[#This Row],[Ticket Priority]]="High", Table1[[#This Row],[Ticket Status]]="Open")
), "Yes", "No")</f>
        <v>Yes</v>
      </c>
      <c r="U2643" s="4" t="str">
        <f>IF(Table1[[#This Row],[Ticket Status]]="Closed","Yes","No")</f>
        <v>No</v>
      </c>
      <c r="V2643" s="4" t="str">
        <f>IF(Table1[[#This Row],[Ticket Status]]="Pending Customer Response","Yes","No")</f>
        <v>No</v>
      </c>
      <c r="W2643" s="5">
        <f ca="1">COUNTIFS(Table1[Agent_name],Table1[[#This Row],[Agent_name]],Table1[Month],Table1[[#This Row],[Month]])/160</f>
        <v>0.81874999999999998</v>
      </c>
    </row>
    <row r="2644" spans="1:23" x14ac:dyDescent="0.25">
      <c r="A2644">
        <v>2643</v>
      </c>
      <c r="B2644" t="s">
        <v>8685</v>
      </c>
      <c r="C2644" t="s">
        <v>8686</v>
      </c>
      <c r="D2644">
        <v>25</v>
      </c>
      <c r="E2644" t="s">
        <v>19</v>
      </c>
      <c r="F2644" t="s">
        <v>421</v>
      </c>
      <c r="G2644" s="1">
        <v>44145</v>
      </c>
      <c r="H2644" t="s">
        <v>66</v>
      </c>
      <c r="I2644" t="s">
        <v>67</v>
      </c>
      <c r="J2644" s="3" t="s">
        <v>8687</v>
      </c>
      <c r="K2644" t="s">
        <v>24</v>
      </c>
      <c r="M2644" t="s">
        <v>41</v>
      </c>
      <c r="N2644" t="s">
        <v>33</v>
      </c>
      <c r="O2644" s="2">
        <v>45078.667858796296</v>
      </c>
      <c r="R2644" t="str">
        <f t="shared" ca="1" si="41"/>
        <v>Ravi</v>
      </c>
      <c r="S2644" t="str">
        <f>IFERROR(TEXT(DATEVALUE(LEFT(Table1[[#This Row],[Date of Purchase]],10)), "MMMM"), TEXT(Table1[[#This Row],[Date of Purchase]], "MMMM"))</f>
        <v>November</v>
      </c>
      <c r="T2644" t="str">
        <f>IF(OR(
  AND(Table1[[#This Row],[Ticket Priority]]="Critical", Table1[[#This Row],[Ticket Status]]&lt;&gt;"Closed"),
  AND(Table1[[#This Row],[Ticket Priority]]="High", Table1[[#This Row],[Ticket Status]]="Open")
), "Yes", "No")</f>
        <v>No</v>
      </c>
      <c r="U2644" s="4" t="str">
        <f>IF(Table1[[#This Row],[Ticket Status]]="Closed","Yes","No")</f>
        <v>No</v>
      </c>
      <c r="V2644" s="4" t="str">
        <f>IF(Table1[[#This Row],[Ticket Status]]="Pending Customer Response","Yes","No")</f>
        <v>Yes</v>
      </c>
      <c r="W2644" s="5">
        <f ca="1">COUNTIFS(Table1[Agent_name],Table1[[#This Row],[Agent_name]],Table1[Month],Table1[[#This Row],[Month]])/160</f>
        <v>0.61875000000000002</v>
      </c>
    </row>
    <row r="2645" spans="1:23" x14ac:dyDescent="0.25">
      <c r="A2645">
        <v>2644</v>
      </c>
      <c r="B2645" t="s">
        <v>8688</v>
      </c>
      <c r="C2645" t="s">
        <v>8689</v>
      </c>
      <c r="D2645">
        <v>46</v>
      </c>
      <c r="E2645" t="s">
        <v>19</v>
      </c>
      <c r="F2645" t="s">
        <v>456</v>
      </c>
      <c r="G2645" s="1">
        <v>44411</v>
      </c>
      <c r="H2645" t="s">
        <v>45</v>
      </c>
      <c r="I2645" t="s">
        <v>77</v>
      </c>
      <c r="J2645" s="3" t="s">
        <v>8690</v>
      </c>
      <c r="K2645" t="s">
        <v>39</v>
      </c>
      <c r="L2645" t="s">
        <v>8691</v>
      </c>
      <c r="M2645" t="s">
        <v>89</v>
      </c>
      <c r="N2645" t="s">
        <v>33</v>
      </c>
      <c r="O2645" s="2">
        <v>45078.343576388892</v>
      </c>
      <c r="P2645" s="2">
        <v>45078.178993055553</v>
      </c>
      <c r="Q2645">
        <v>3</v>
      </c>
      <c r="R2645" t="str">
        <f t="shared" ca="1" si="41"/>
        <v>Aisha</v>
      </c>
      <c r="S2645" t="str">
        <f>IFERROR(TEXT(DATEVALUE(LEFT(Table1[[#This Row],[Date of Purchase]],10)), "MMMM"), TEXT(Table1[[#This Row],[Date of Purchase]], "MMMM"))</f>
        <v>August</v>
      </c>
      <c r="T2645" t="str">
        <f>IF(OR(
  AND(Table1[[#This Row],[Ticket Priority]]="Critical", Table1[[#This Row],[Ticket Status]]&lt;&gt;"Closed"),
  AND(Table1[[#This Row],[Ticket Priority]]="High", Table1[[#This Row],[Ticket Status]]="Open")
), "Yes", "No")</f>
        <v>No</v>
      </c>
      <c r="U2645" s="4" t="str">
        <f>IF(Table1[[#This Row],[Ticket Status]]="Closed","Yes","No")</f>
        <v>Yes</v>
      </c>
      <c r="V2645" s="4" t="str">
        <f>IF(Table1[[#This Row],[Ticket Status]]="Pending Customer Response","Yes","No")</f>
        <v>No</v>
      </c>
      <c r="W2645" s="5">
        <f ca="1">COUNTIFS(Table1[Agent_name],Table1[[#This Row],[Agent_name]],Table1[Month],Table1[[#This Row],[Month]])/160</f>
        <v>0.86250000000000004</v>
      </c>
    </row>
    <row r="2646" spans="1:23" x14ac:dyDescent="0.25">
      <c r="A2646">
        <v>2645</v>
      </c>
      <c r="B2646" t="s">
        <v>8692</v>
      </c>
      <c r="C2646" t="s">
        <v>8693</v>
      </c>
      <c r="D2646">
        <v>31</v>
      </c>
      <c r="E2646" t="s">
        <v>58</v>
      </c>
      <c r="F2646" t="s">
        <v>655</v>
      </c>
      <c r="G2646" s="1">
        <v>44232</v>
      </c>
      <c r="H2646" t="s">
        <v>66</v>
      </c>
      <c r="I2646" t="s">
        <v>46</v>
      </c>
      <c r="J2646" s="3" t="s">
        <v>357</v>
      </c>
      <c r="K2646" t="s">
        <v>39</v>
      </c>
      <c r="L2646" t="s">
        <v>8694</v>
      </c>
      <c r="M2646" t="s">
        <v>143</v>
      </c>
      <c r="N2646" t="s">
        <v>26</v>
      </c>
      <c r="O2646" s="2">
        <v>45078.760937500003</v>
      </c>
      <c r="P2646" s="2">
        <v>45078.781770833331</v>
      </c>
      <c r="Q2646">
        <v>1</v>
      </c>
      <c r="R2646" t="str">
        <f t="shared" ca="1" si="41"/>
        <v>Sara</v>
      </c>
      <c r="S2646" t="str">
        <f>IFERROR(TEXT(DATEVALUE(LEFT(Table1[[#This Row],[Date of Purchase]],10)), "MMMM"), TEXT(Table1[[#This Row],[Date of Purchase]], "MMMM"))</f>
        <v>February</v>
      </c>
      <c r="T2646" t="str">
        <f>IF(OR(
  AND(Table1[[#This Row],[Ticket Priority]]="Critical", Table1[[#This Row],[Ticket Status]]&lt;&gt;"Closed"),
  AND(Table1[[#This Row],[Ticket Priority]]="High", Table1[[#This Row],[Ticket Status]]="Open")
), "Yes", "No")</f>
        <v>No</v>
      </c>
      <c r="U2646" s="4" t="str">
        <f>IF(Table1[[#This Row],[Ticket Status]]="Closed","Yes","No")</f>
        <v>Yes</v>
      </c>
      <c r="V2646" s="4" t="str">
        <f>IF(Table1[[#This Row],[Ticket Status]]="Pending Customer Response","Yes","No")</f>
        <v>No</v>
      </c>
      <c r="W2646" s="5">
        <f ca="1">COUNTIFS(Table1[Agent_name],Table1[[#This Row],[Agent_name]],Table1[Month],Table1[[#This Row],[Month]])/160</f>
        <v>0.65625</v>
      </c>
    </row>
    <row r="2647" spans="1:23" x14ac:dyDescent="0.25">
      <c r="A2647">
        <v>2646</v>
      </c>
      <c r="B2647" t="s">
        <v>8695</v>
      </c>
      <c r="C2647" t="s">
        <v>8696</v>
      </c>
      <c r="D2647">
        <v>62</v>
      </c>
      <c r="E2647" t="s">
        <v>58</v>
      </c>
      <c r="F2647" t="s">
        <v>421</v>
      </c>
      <c r="G2647" s="1">
        <v>44176</v>
      </c>
      <c r="H2647" t="s">
        <v>66</v>
      </c>
      <c r="I2647" t="s">
        <v>31</v>
      </c>
      <c r="J2647" s="3" t="s">
        <v>8697</v>
      </c>
      <c r="K2647" t="s">
        <v>39</v>
      </c>
      <c r="L2647" t="s">
        <v>8698</v>
      </c>
      <c r="M2647" t="s">
        <v>41</v>
      </c>
      <c r="N2647" t="s">
        <v>26</v>
      </c>
      <c r="O2647" s="2">
        <v>45078.791504629633</v>
      </c>
      <c r="P2647" s="2">
        <v>45078.934560185182</v>
      </c>
      <c r="Q2647">
        <v>3</v>
      </c>
      <c r="R2647" t="str">
        <f t="shared" ca="1" si="41"/>
        <v>Aisha</v>
      </c>
      <c r="S2647" t="str">
        <f>IFERROR(TEXT(DATEVALUE(LEFT(Table1[[#This Row],[Date of Purchase]],10)), "MMMM"), TEXT(Table1[[#This Row],[Date of Purchase]], "MMMM"))</f>
        <v>December</v>
      </c>
      <c r="T2647" t="str">
        <f>IF(OR(
  AND(Table1[[#This Row],[Ticket Priority]]="Critical", Table1[[#This Row],[Ticket Status]]&lt;&gt;"Closed"),
  AND(Table1[[#This Row],[Ticket Priority]]="High", Table1[[#This Row],[Ticket Status]]="Open")
), "Yes", "No")</f>
        <v>No</v>
      </c>
      <c r="U2647" s="4" t="str">
        <f>IF(Table1[[#This Row],[Ticket Status]]="Closed","Yes","No")</f>
        <v>Yes</v>
      </c>
      <c r="V2647" s="4" t="str">
        <f>IF(Table1[[#This Row],[Ticket Status]]="Pending Customer Response","Yes","No")</f>
        <v>No</v>
      </c>
      <c r="W2647" s="5">
        <f ca="1">COUNTIFS(Table1[Agent_name],Table1[[#This Row],[Agent_name]],Table1[Month],Table1[[#This Row],[Month]])/160</f>
        <v>0.91249999999999998</v>
      </c>
    </row>
    <row r="2648" spans="1:23" x14ac:dyDescent="0.25">
      <c r="A2648">
        <v>2647</v>
      </c>
      <c r="B2648" t="s">
        <v>8699</v>
      </c>
      <c r="C2648" t="s">
        <v>8700</v>
      </c>
      <c r="D2648">
        <v>25</v>
      </c>
      <c r="E2648" t="s">
        <v>29</v>
      </c>
      <c r="F2648" t="s">
        <v>317</v>
      </c>
      <c r="G2648" s="1">
        <v>44538</v>
      </c>
      <c r="H2648" t="s">
        <v>67</v>
      </c>
      <c r="I2648" t="s">
        <v>99</v>
      </c>
      <c r="J2648" s="3" t="s">
        <v>8701</v>
      </c>
      <c r="K2648" t="s">
        <v>62</v>
      </c>
      <c r="M2648" t="s">
        <v>143</v>
      </c>
      <c r="N2648" t="s">
        <v>55</v>
      </c>
      <c r="R2648" t="str">
        <f t="shared" ca="1" si="41"/>
        <v>Priya</v>
      </c>
      <c r="S2648" t="str">
        <f>IFERROR(TEXT(DATEVALUE(LEFT(Table1[[#This Row],[Date of Purchase]],10)), "MMMM"), TEXT(Table1[[#This Row],[Date of Purchase]], "MMMM"))</f>
        <v>December</v>
      </c>
      <c r="T2648" t="str">
        <f>IF(OR(
  AND(Table1[[#This Row],[Ticket Priority]]="Critical", Table1[[#This Row],[Ticket Status]]&lt;&gt;"Closed"),
  AND(Table1[[#This Row],[Ticket Priority]]="High", Table1[[#This Row],[Ticket Status]]="Open")
), "Yes", "No")</f>
        <v>No</v>
      </c>
      <c r="U2648" s="4" t="str">
        <f>IF(Table1[[#This Row],[Ticket Status]]="Closed","Yes","No")</f>
        <v>No</v>
      </c>
      <c r="V2648" s="4" t="str">
        <f>IF(Table1[[#This Row],[Ticket Status]]="Pending Customer Response","Yes","No")</f>
        <v>No</v>
      </c>
      <c r="W2648" s="5">
        <f ca="1">COUNTIFS(Table1[Agent_name],Table1[[#This Row],[Agent_name]],Table1[Month],Table1[[#This Row],[Month]])/160</f>
        <v>0.48749999999999999</v>
      </c>
    </row>
    <row r="2649" spans="1:23" x14ac:dyDescent="0.25">
      <c r="A2649">
        <v>2648</v>
      </c>
      <c r="B2649" t="s">
        <v>8702</v>
      </c>
      <c r="C2649" t="s">
        <v>8703</v>
      </c>
      <c r="D2649">
        <v>65</v>
      </c>
      <c r="E2649" t="s">
        <v>58</v>
      </c>
      <c r="F2649" t="s">
        <v>30</v>
      </c>
      <c r="G2649" s="1">
        <v>43859</v>
      </c>
      <c r="H2649" t="s">
        <v>67</v>
      </c>
      <c r="I2649" t="s">
        <v>31</v>
      </c>
      <c r="J2649" s="3" t="s">
        <v>8704</v>
      </c>
      <c r="K2649" t="s">
        <v>24</v>
      </c>
      <c r="M2649" t="s">
        <v>143</v>
      </c>
      <c r="N2649" t="s">
        <v>33</v>
      </c>
      <c r="O2649" s="2">
        <v>45078.435960648145</v>
      </c>
      <c r="R2649" t="str">
        <f t="shared" ca="1" si="41"/>
        <v>Divya</v>
      </c>
      <c r="S2649" t="str">
        <f>IFERROR(TEXT(DATEVALUE(LEFT(Table1[[#This Row],[Date of Purchase]],10)), "MMMM"), TEXT(Table1[[#This Row],[Date of Purchase]], "MMMM"))</f>
        <v>January</v>
      </c>
      <c r="T2649" t="str">
        <f>IF(OR(
  AND(Table1[[#This Row],[Ticket Priority]]="Critical", Table1[[#This Row],[Ticket Status]]&lt;&gt;"Closed"),
  AND(Table1[[#This Row],[Ticket Priority]]="High", Table1[[#This Row],[Ticket Status]]="Open")
), "Yes", "No")</f>
        <v>No</v>
      </c>
      <c r="U2649" s="4" t="str">
        <f>IF(Table1[[#This Row],[Ticket Status]]="Closed","Yes","No")</f>
        <v>No</v>
      </c>
      <c r="V2649" s="4" t="str">
        <f>IF(Table1[[#This Row],[Ticket Status]]="Pending Customer Response","Yes","No")</f>
        <v>Yes</v>
      </c>
      <c r="W2649" s="5">
        <f ca="1">COUNTIFS(Table1[Agent_name],Table1[[#This Row],[Agent_name]],Table1[Month],Table1[[#This Row],[Month]])/160</f>
        <v>0.25624999999999998</v>
      </c>
    </row>
    <row r="2650" spans="1:23" x14ac:dyDescent="0.25">
      <c r="A2650">
        <v>2649</v>
      </c>
      <c r="B2650" t="s">
        <v>8705</v>
      </c>
      <c r="C2650" t="s">
        <v>8706</v>
      </c>
      <c r="D2650">
        <v>31</v>
      </c>
      <c r="E2650" t="s">
        <v>29</v>
      </c>
      <c r="F2650" t="s">
        <v>207</v>
      </c>
      <c r="G2650" s="1">
        <v>44504</v>
      </c>
      <c r="H2650" t="s">
        <v>45</v>
      </c>
      <c r="I2650" t="s">
        <v>99</v>
      </c>
      <c r="J2650" s="3" t="s">
        <v>8707</v>
      </c>
      <c r="K2650" t="s">
        <v>39</v>
      </c>
      <c r="L2650" t="s">
        <v>8708</v>
      </c>
      <c r="M2650" t="s">
        <v>41</v>
      </c>
      <c r="N2650" t="s">
        <v>26</v>
      </c>
      <c r="O2650" s="2">
        <v>45077.97625</v>
      </c>
      <c r="P2650" s="2">
        <v>45078.905416666668</v>
      </c>
      <c r="Q2650">
        <v>4</v>
      </c>
      <c r="R2650" t="str">
        <f t="shared" ca="1" si="41"/>
        <v>Mohit</v>
      </c>
      <c r="S2650" t="str">
        <f>IFERROR(TEXT(DATEVALUE(LEFT(Table1[[#This Row],[Date of Purchase]],10)), "MMMM"), TEXT(Table1[[#This Row],[Date of Purchase]], "MMMM"))</f>
        <v>November</v>
      </c>
      <c r="T2650" t="str">
        <f>IF(OR(
  AND(Table1[[#This Row],[Ticket Priority]]="Critical", Table1[[#This Row],[Ticket Status]]&lt;&gt;"Closed"),
  AND(Table1[[#This Row],[Ticket Priority]]="High", Table1[[#This Row],[Ticket Status]]="Open")
), "Yes", "No")</f>
        <v>No</v>
      </c>
      <c r="U2650" s="4" t="str">
        <f>IF(Table1[[#This Row],[Ticket Status]]="Closed","Yes","No")</f>
        <v>Yes</v>
      </c>
      <c r="V2650" s="4" t="str">
        <f>IF(Table1[[#This Row],[Ticket Status]]="Pending Customer Response","Yes","No")</f>
        <v>No</v>
      </c>
      <c r="W2650" s="5">
        <f ca="1">COUNTIFS(Table1[Agent_name],Table1[[#This Row],[Agent_name]],Table1[Month],Table1[[#This Row],[Month]])/160</f>
        <v>0.4375</v>
      </c>
    </row>
    <row r="2651" spans="1:23" x14ac:dyDescent="0.25">
      <c r="A2651">
        <v>2650</v>
      </c>
      <c r="B2651" t="s">
        <v>8709</v>
      </c>
      <c r="C2651" t="s">
        <v>8710</v>
      </c>
      <c r="D2651">
        <v>31</v>
      </c>
      <c r="E2651" t="s">
        <v>58</v>
      </c>
      <c r="F2651" t="s">
        <v>202</v>
      </c>
      <c r="G2651" s="1">
        <v>44199</v>
      </c>
      <c r="H2651" t="s">
        <v>66</v>
      </c>
      <c r="I2651" t="s">
        <v>113</v>
      </c>
      <c r="J2651" s="3" t="s">
        <v>8711</v>
      </c>
      <c r="K2651" t="s">
        <v>39</v>
      </c>
      <c r="L2651" t="s">
        <v>8712</v>
      </c>
      <c r="M2651" t="s">
        <v>89</v>
      </c>
      <c r="N2651" t="s">
        <v>26</v>
      </c>
      <c r="O2651" s="2">
        <v>45078.291550925926</v>
      </c>
      <c r="P2651" s="2">
        <v>45078.813773148147</v>
      </c>
      <c r="Q2651">
        <v>3</v>
      </c>
      <c r="R2651" t="str">
        <f t="shared" ca="1" si="41"/>
        <v>Sara</v>
      </c>
      <c r="S2651" t="str">
        <f>IFERROR(TEXT(DATEVALUE(LEFT(Table1[[#This Row],[Date of Purchase]],10)), "MMMM"), TEXT(Table1[[#This Row],[Date of Purchase]], "MMMM"))</f>
        <v>January</v>
      </c>
      <c r="T2651" t="str">
        <f>IF(OR(
  AND(Table1[[#This Row],[Ticket Priority]]="Critical", Table1[[#This Row],[Ticket Status]]&lt;&gt;"Closed"),
  AND(Table1[[#This Row],[Ticket Priority]]="High", Table1[[#This Row],[Ticket Status]]="Open")
), "Yes", "No")</f>
        <v>No</v>
      </c>
      <c r="U2651" s="4" t="str">
        <f>IF(Table1[[#This Row],[Ticket Status]]="Closed","Yes","No")</f>
        <v>Yes</v>
      </c>
      <c r="V2651" s="4" t="str">
        <f>IF(Table1[[#This Row],[Ticket Status]]="Pending Customer Response","Yes","No")</f>
        <v>No</v>
      </c>
      <c r="W2651" s="5">
        <f ca="1">COUNTIFS(Table1[Agent_name],Table1[[#This Row],[Agent_name]],Table1[Month],Table1[[#This Row],[Month]])/160</f>
        <v>0.70625000000000004</v>
      </c>
    </row>
    <row r="2652" spans="1:23" x14ac:dyDescent="0.25">
      <c r="A2652">
        <v>2651</v>
      </c>
      <c r="B2652" t="s">
        <v>8713</v>
      </c>
      <c r="C2652" t="s">
        <v>8714</v>
      </c>
      <c r="D2652">
        <v>32</v>
      </c>
      <c r="E2652" t="s">
        <v>58</v>
      </c>
      <c r="F2652" t="s">
        <v>76</v>
      </c>
      <c r="G2652" s="1">
        <v>44452</v>
      </c>
      <c r="H2652" t="s">
        <v>67</v>
      </c>
      <c r="I2652" t="s">
        <v>22</v>
      </c>
      <c r="J2652" s="3" t="s">
        <v>8715</v>
      </c>
      <c r="K2652" t="s">
        <v>39</v>
      </c>
      <c r="L2652" t="s">
        <v>8716</v>
      </c>
      <c r="M2652" t="s">
        <v>25</v>
      </c>
      <c r="N2652" t="s">
        <v>83</v>
      </c>
      <c r="O2652" s="2">
        <v>45078.502685185187</v>
      </c>
      <c r="P2652" s="2">
        <v>45078.090879629628</v>
      </c>
      <c r="Q2652">
        <v>1</v>
      </c>
      <c r="R2652" t="str">
        <f t="shared" ca="1" si="41"/>
        <v>Sara</v>
      </c>
      <c r="S2652" t="str">
        <f>IFERROR(TEXT(DATEVALUE(LEFT(Table1[[#This Row],[Date of Purchase]],10)), "MMMM"), TEXT(Table1[[#This Row],[Date of Purchase]], "MMMM"))</f>
        <v>September</v>
      </c>
      <c r="T2652" t="str">
        <f>IF(OR(
  AND(Table1[[#This Row],[Ticket Priority]]="Critical", Table1[[#This Row],[Ticket Status]]&lt;&gt;"Closed"),
  AND(Table1[[#This Row],[Ticket Priority]]="High", Table1[[#This Row],[Ticket Status]]="Open")
), "Yes", "No")</f>
        <v>No</v>
      </c>
      <c r="U2652" s="4" t="str">
        <f>IF(Table1[[#This Row],[Ticket Status]]="Closed","Yes","No")</f>
        <v>Yes</v>
      </c>
      <c r="V2652" s="4" t="str">
        <f>IF(Table1[[#This Row],[Ticket Status]]="Pending Customer Response","Yes","No")</f>
        <v>No</v>
      </c>
      <c r="W2652" s="5">
        <f ca="1">COUNTIFS(Table1[Agent_name],Table1[[#This Row],[Agent_name]],Table1[Month],Table1[[#This Row],[Month]])/160</f>
        <v>0.65</v>
      </c>
    </row>
    <row r="2653" spans="1:23" x14ac:dyDescent="0.25">
      <c r="A2653">
        <v>2652</v>
      </c>
      <c r="B2653" t="s">
        <v>8717</v>
      </c>
      <c r="C2653" t="s">
        <v>8718</v>
      </c>
      <c r="D2653">
        <v>36</v>
      </c>
      <c r="E2653" t="s">
        <v>58</v>
      </c>
      <c r="F2653" t="s">
        <v>86</v>
      </c>
      <c r="G2653" s="1">
        <v>43961</v>
      </c>
      <c r="H2653" t="s">
        <v>67</v>
      </c>
      <c r="I2653" t="s">
        <v>72</v>
      </c>
      <c r="J2653" s="3" t="s">
        <v>8719</v>
      </c>
      <c r="K2653" t="s">
        <v>39</v>
      </c>
      <c r="L2653" t="s">
        <v>8720</v>
      </c>
      <c r="M2653" t="s">
        <v>25</v>
      </c>
      <c r="N2653" t="s">
        <v>55</v>
      </c>
      <c r="O2653" s="2">
        <v>45078.931157407409</v>
      </c>
      <c r="P2653" s="2">
        <v>45078.7887962963</v>
      </c>
      <c r="Q2653">
        <v>3</v>
      </c>
      <c r="R2653" t="str">
        <f t="shared" ca="1" si="41"/>
        <v>Sara</v>
      </c>
      <c r="S2653" t="str">
        <f>IFERROR(TEXT(DATEVALUE(LEFT(Table1[[#This Row],[Date of Purchase]],10)), "MMMM"), TEXT(Table1[[#This Row],[Date of Purchase]], "MMMM"))</f>
        <v>May</v>
      </c>
      <c r="T2653" t="str">
        <f>IF(OR(
  AND(Table1[[#This Row],[Ticket Priority]]="Critical", Table1[[#This Row],[Ticket Status]]&lt;&gt;"Closed"),
  AND(Table1[[#This Row],[Ticket Priority]]="High", Table1[[#This Row],[Ticket Status]]="Open")
), "Yes", "No")</f>
        <v>No</v>
      </c>
      <c r="U2653" s="4" t="str">
        <f>IF(Table1[[#This Row],[Ticket Status]]="Closed","Yes","No")</f>
        <v>Yes</v>
      </c>
      <c r="V2653" s="4" t="str">
        <f>IF(Table1[[#This Row],[Ticket Status]]="Pending Customer Response","Yes","No")</f>
        <v>No</v>
      </c>
      <c r="W2653" s="5">
        <f ca="1">COUNTIFS(Table1[Agent_name],Table1[[#This Row],[Agent_name]],Table1[Month],Table1[[#This Row],[Month]])/160</f>
        <v>0.64375000000000004</v>
      </c>
    </row>
    <row r="2654" spans="1:23" x14ac:dyDescent="0.25">
      <c r="A2654">
        <v>2653</v>
      </c>
      <c r="B2654" t="s">
        <v>8721</v>
      </c>
      <c r="C2654" t="s">
        <v>8722</v>
      </c>
      <c r="D2654">
        <v>25</v>
      </c>
      <c r="E2654" t="s">
        <v>58</v>
      </c>
      <c r="F2654" t="s">
        <v>699</v>
      </c>
      <c r="G2654" s="1">
        <v>44373</v>
      </c>
      <c r="H2654" t="s">
        <v>21</v>
      </c>
      <c r="I2654" t="s">
        <v>67</v>
      </c>
      <c r="J2654" s="3" t="s">
        <v>8723</v>
      </c>
      <c r="K2654" t="s">
        <v>62</v>
      </c>
      <c r="M2654" t="s">
        <v>143</v>
      </c>
      <c r="N2654" t="s">
        <v>26</v>
      </c>
      <c r="R2654" t="str">
        <f t="shared" ca="1" si="41"/>
        <v>Ravi</v>
      </c>
      <c r="S2654" t="str">
        <f>IFERROR(TEXT(DATEVALUE(LEFT(Table1[[#This Row],[Date of Purchase]],10)), "MMMM"), TEXT(Table1[[#This Row],[Date of Purchase]], "MMMM"))</f>
        <v>June</v>
      </c>
      <c r="T2654" t="str">
        <f>IF(OR(
  AND(Table1[[#This Row],[Ticket Priority]]="Critical", Table1[[#This Row],[Ticket Status]]&lt;&gt;"Closed"),
  AND(Table1[[#This Row],[Ticket Priority]]="High", Table1[[#This Row],[Ticket Status]]="Open")
), "Yes", "No")</f>
        <v>No</v>
      </c>
      <c r="U2654" s="4" t="str">
        <f>IF(Table1[[#This Row],[Ticket Status]]="Closed","Yes","No")</f>
        <v>No</v>
      </c>
      <c r="V2654" s="4" t="str">
        <f>IF(Table1[[#This Row],[Ticket Status]]="Pending Customer Response","Yes","No")</f>
        <v>No</v>
      </c>
      <c r="W2654" s="5">
        <f ca="1">COUNTIFS(Table1[Agent_name],Table1[[#This Row],[Agent_name]],Table1[Month],Table1[[#This Row],[Month]])/160</f>
        <v>0.58125000000000004</v>
      </c>
    </row>
    <row r="2655" spans="1:23" x14ac:dyDescent="0.25">
      <c r="A2655">
        <v>2654</v>
      </c>
      <c r="B2655" t="s">
        <v>8724</v>
      </c>
      <c r="C2655" t="s">
        <v>8725</v>
      </c>
      <c r="D2655">
        <v>36</v>
      </c>
      <c r="E2655" t="s">
        <v>58</v>
      </c>
      <c r="F2655" t="s">
        <v>383</v>
      </c>
      <c r="G2655" s="1">
        <v>43935</v>
      </c>
      <c r="H2655" t="s">
        <v>67</v>
      </c>
      <c r="I2655" t="s">
        <v>31</v>
      </c>
      <c r="J2655" s="3" t="s">
        <v>357</v>
      </c>
      <c r="K2655" t="s">
        <v>24</v>
      </c>
      <c r="M2655" t="s">
        <v>89</v>
      </c>
      <c r="N2655" t="s">
        <v>55</v>
      </c>
      <c r="O2655" s="2">
        <v>45078.542986111112</v>
      </c>
      <c r="R2655" t="str">
        <f t="shared" ca="1" si="41"/>
        <v>Sara</v>
      </c>
      <c r="S2655" t="str">
        <f>IFERROR(TEXT(DATEVALUE(LEFT(Table1[[#This Row],[Date of Purchase]],10)), "MMMM"), TEXT(Table1[[#This Row],[Date of Purchase]], "MMMM"))</f>
        <v>April</v>
      </c>
      <c r="T2655" t="str">
        <f>IF(OR(
  AND(Table1[[#This Row],[Ticket Priority]]="Critical", Table1[[#This Row],[Ticket Status]]&lt;&gt;"Closed"),
  AND(Table1[[#This Row],[Ticket Priority]]="High", Table1[[#This Row],[Ticket Status]]="Open")
), "Yes", "No")</f>
        <v>No</v>
      </c>
      <c r="U2655" s="4" t="str">
        <f>IF(Table1[[#This Row],[Ticket Status]]="Closed","Yes","No")</f>
        <v>No</v>
      </c>
      <c r="V2655" s="4" t="str">
        <f>IF(Table1[[#This Row],[Ticket Status]]="Pending Customer Response","Yes","No")</f>
        <v>Yes</v>
      </c>
      <c r="W2655" s="5">
        <f ca="1">COUNTIFS(Table1[Agent_name],Table1[[#This Row],[Agent_name]],Table1[Month],Table1[[#This Row],[Month]])/160</f>
        <v>0.75624999999999998</v>
      </c>
    </row>
    <row r="2656" spans="1:23" x14ac:dyDescent="0.25">
      <c r="A2656">
        <v>2655</v>
      </c>
      <c r="B2656" t="s">
        <v>8726</v>
      </c>
      <c r="C2656" t="s">
        <v>8727</v>
      </c>
      <c r="D2656">
        <v>46</v>
      </c>
      <c r="E2656" t="s">
        <v>29</v>
      </c>
      <c r="F2656" t="s">
        <v>157</v>
      </c>
      <c r="G2656" s="1">
        <v>43984</v>
      </c>
      <c r="H2656" t="s">
        <v>21</v>
      </c>
      <c r="I2656" t="s">
        <v>37</v>
      </c>
      <c r="J2656" s="3" t="s">
        <v>8728</v>
      </c>
      <c r="K2656" t="s">
        <v>62</v>
      </c>
      <c r="M2656" t="s">
        <v>41</v>
      </c>
      <c r="N2656" t="s">
        <v>26</v>
      </c>
      <c r="R2656" t="str">
        <f t="shared" ca="1" si="41"/>
        <v>Mohit</v>
      </c>
      <c r="S2656" t="str">
        <f>IFERROR(TEXT(DATEVALUE(LEFT(Table1[[#This Row],[Date of Purchase]],10)), "MMMM"), TEXT(Table1[[#This Row],[Date of Purchase]], "MMMM"))</f>
        <v>June</v>
      </c>
      <c r="T2656" t="str">
        <f>IF(OR(
  AND(Table1[[#This Row],[Ticket Priority]]="Critical", Table1[[#This Row],[Ticket Status]]&lt;&gt;"Closed"),
  AND(Table1[[#This Row],[Ticket Priority]]="High", Table1[[#This Row],[Ticket Status]]="Open")
), "Yes", "No")</f>
        <v>No</v>
      </c>
      <c r="U2656" s="4" t="str">
        <f>IF(Table1[[#This Row],[Ticket Status]]="Closed","Yes","No")</f>
        <v>No</v>
      </c>
      <c r="V2656" s="4" t="str">
        <f>IF(Table1[[#This Row],[Ticket Status]]="Pending Customer Response","Yes","No")</f>
        <v>No</v>
      </c>
      <c r="W2656" s="5">
        <f ca="1">COUNTIFS(Table1[Agent_name],Table1[[#This Row],[Agent_name]],Table1[Month],Table1[[#This Row],[Month]])/160</f>
        <v>0.41875000000000001</v>
      </c>
    </row>
    <row r="2657" spans="1:23" x14ac:dyDescent="0.25">
      <c r="A2657">
        <v>2656</v>
      </c>
      <c r="B2657" t="s">
        <v>8729</v>
      </c>
      <c r="C2657" t="s">
        <v>8730</v>
      </c>
      <c r="D2657">
        <v>28</v>
      </c>
      <c r="E2657" t="s">
        <v>58</v>
      </c>
      <c r="F2657" t="s">
        <v>65</v>
      </c>
      <c r="G2657" s="1">
        <v>43831</v>
      </c>
      <c r="H2657" t="s">
        <v>59</v>
      </c>
      <c r="I2657" t="s">
        <v>72</v>
      </c>
      <c r="J2657" s="3" t="s">
        <v>8731</v>
      </c>
      <c r="K2657" t="s">
        <v>24</v>
      </c>
      <c r="M2657" t="s">
        <v>41</v>
      </c>
      <c r="N2657" t="s">
        <v>55</v>
      </c>
      <c r="O2657" s="2">
        <v>45078.69091435185</v>
      </c>
      <c r="R2657" t="str">
        <f t="shared" ca="1" si="41"/>
        <v>Neha</v>
      </c>
      <c r="S2657" t="str">
        <f>IFERROR(TEXT(DATEVALUE(LEFT(Table1[[#This Row],[Date of Purchase]],10)), "MMMM"), TEXT(Table1[[#This Row],[Date of Purchase]], "MMMM"))</f>
        <v>January</v>
      </c>
      <c r="T2657" t="str">
        <f>IF(OR(
  AND(Table1[[#This Row],[Ticket Priority]]="Critical", Table1[[#This Row],[Ticket Status]]&lt;&gt;"Closed"),
  AND(Table1[[#This Row],[Ticket Priority]]="High", Table1[[#This Row],[Ticket Status]]="Open")
), "Yes", "No")</f>
        <v>No</v>
      </c>
      <c r="U2657" s="4" t="str">
        <f>IF(Table1[[#This Row],[Ticket Status]]="Closed","Yes","No")</f>
        <v>No</v>
      </c>
      <c r="V2657" s="4" t="str">
        <f>IF(Table1[[#This Row],[Ticket Status]]="Pending Customer Response","Yes","No")</f>
        <v>Yes</v>
      </c>
      <c r="W2657" s="5">
        <f ca="1">COUNTIFS(Table1[Agent_name],Table1[[#This Row],[Agent_name]],Table1[Month],Table1[[#This Row],[Month]])/160</f>
        <v>0.21875</v>
      </c>
    </row>
    <row r="2658" spans="1:23" x14ac:dyDescent="0.25">
      <c r="A2658">
        <v>2657</v>
      </c>
      <c r="B2658" t="s">
        <v>8732</v>
      </c>
      <c r="C2658" t="s">
        <v>8733</v>
      </c>
      <c r="D2658">
        <v>18</v>
      </c>
      <c r="E2658" t="s">
        <v>58</v>
      </c>
      <c r="F2658" t="s">
        <v>207</v>
      </c>
      <c r="G2658" s="1">
        <v>44513</v>
      </c>
      <c r="H2658" t="s">
        <v>67</v>
      </c>
      <c r="I2658" t="s">
        <v>59</v>
      </c>
      <c r="J2658" s="3" t="s">
        <v>8734</v>
      </c>
      <c r="K2658" t="s">
        <v>39</v>
      </c>
      <c r="L2658" t="s">
        <v>8735</v>
      </c>
      <c r="M2658" t="s">
        <v>143</v>
      </c>
      <c r="N2658" t="s">
        <v>55</v>
      </c>
      <c r="O2658" s="2">
        <v>45078.020092592589</v>
      </c>
      <c r="P2658" s="2">
        <v>45078.117314814815</v>
      </c>
      <c r="Q2658">
        <v>5</v>
      </c>
      <c r="R2658" t="str">
        <f t="shared" ca="1" si="41"/>
        <v>Aisha</v>
      </c>
      <c r="S2658" t="str">
        <f>IFERROR(TEXT(DATEVALUE(LEFT(Table1[[#This Row],[Date of Purchase]],10)), "MMMM"), TEXT(Table1[[#This Row],[Date of Purchase]], "MMMM"))</f>
        <v>November</v>
      </c>
      <c r="T2658" t="str">
        <f>IF(OR(
  AND(Table1[[#This Row],[Ticket Priority]]="Critical", Table1[[#This Row],[Ticket Status]]&lt;&gt;"Closed"),
  AND(Table1[[#This Row],[Ticket Priority]]="High", Table1[[#This Row],[Ticket Status]]="Open")
), "Yes", "No")</f>
        <v>No</v>
      </c>
      <c r="U2658" s="4" t="str">
        <f>IF(Table1[[#This Row],[Ticket Status]]="Closed","Yes","No")</f>
        <v>Yes</v>
      </c>
      <c r="V2658" s="4" t="str">
        <f>IF(Table1[[#This Row],[Ticket Status]]="Pending Customer Response","Yes","No")</f>
        <v>No</v>
      </c>
      <c r="W2658" s="5">
        <f ca="1">COUNTIFS(Table1[Agent_name],Table1[[#This Row],[Agent_name]],Table1[Month],Table1[[#This Row],[Month]])/160</f>
        <v>0.85624999999999996</v>
      </c>
    </row>
    <row r="2659" spans="1:23" x14ac:dyDescent="0.25">
      <c r="A2659">
        <v>2658</v>
      </c>
      <c r="B2659" t="s">
        <v>8736</v>
      </c>
      <c r="C2659" t="s">
        <v>8737</v>
      </c>
      <c r="D2659">
        <v>63</v>
      </c>
      <c r="E2659" t="s">
        <v>29</v>
      </c>
      <c r="F2659" t="s">
        <v>92</v>
      </c>
      <c r="G2659" s="1">
        <v>44291</v>
      </c>
      <c r="H2659" t="s">
        <v>45</v>
      </c>
      <c r="I2659" t="s">
        <v>60</v>
      </c>
      <c r="J2659" s="3" t="s">
        <v>8738</v>
      </c>
      <c r="K2659" t="s">
        <v>24</v>
      </c>
      <c r="M2659" t="s">
        <v>41</v>
      </c>
      <c r="N2659" t="s">
        <v>55</v>
      </c>
      <c r="O2659" s="2">
        <v>45078.943726851852</v>
      </c>
      <c r="Q2659">
        <v>5</v>
      </c>
      <c r="R2659" t="str">
        <f t="shared" ca="1" si="41"/>
        <v>Aisha</v>
      </c>
      <c r="S2659" t="str">
        <f>IFERROR(TEXT(DATEVALUE(LEFT(Table1[[#This Row],[Date of Purchase]],10)), "MMMM"), TEXT(Table1[[#This Row],[Date of Purchase]], "MMMM"))</f>
        <v>April</v>
      </c>
      <c r="T2659" t="str">
        <f>IF(OR(
  AND(Table1[[#This Row],[Ticket Priority]]="Critical", Table1[[#This Row],[Ticket Status]]&lt;&gt;"Closed"),
  AND(Table1[[#This Row],[Ticket Priority]]="High", Table1[[#This Row],[Ticket Status]]="Open")
), "Yes", "No")</f>
        <v>No</v>
      </c>
      <c r="U2659" s="4" t="str">
        <f>IF(Table1[[#This Row],[Ticket Status]]="Closed","Yes","No")</f>
        <v>No</v>
      </c>
      <c r="V2659" s="4" t="str">
        <f>IF(Table1[[#This Row],[Ticket Status]]="Pending Customer Response","Yes","No")</f>
        <v>Yes</v>
      </c>
      <c r="W2659" s="5">
        <f ca="1">COUNTIFS(Table1[Agent_name],Table1[[#This Row],[Agent_name]],Table1[Month],Table1[[#This Row],[Month]])/160</f>
        <v>0.81874999999999998</v>
      </c>
    </row>
    <row r="2660" spans="1:23" x14ac:dyDescent="0.25">
      <c r="A2660">
        <v>2659</v>
      </c>
      <c r="B2660" t="s">
        <v>8739</v>
      </c>
      <c r="C2660" t="s">
        <v>8740</v>
      </c>
      <c r="D2660">
        <v>41</v>
      </c>
      <c r="E2660" t="s">
        <v>29</v>
      </c>
      <c r="F2660" t="s">
        <v>397</v>
      </c>
      <c r="G2660" s="1">
        <v>44118</v>
      </c>
      <c r="H2660" t="s">
        <v>21</v>
      </c>
      <c r="I2660" t="s">
        <v>141</v>
      </c>
      <c r="J2660" s="3" t="s">
        <v>8741</v>
      </c>
      <c r="K2660" t="s">
        <v>62</v>
      </c>
      <c r="M2660" t="s">
        <v>143</v>
      </c>
      <c r="N2660" t="s">
        <v>33</v>
      </c>
      <c r="R2660" t="str">
        <f t="shared" ca="1" si="41"/>
        <v>Sara</v>
      </c>
      <c r="S2660" t="str">
        <f>IFERROR(TEXT(DATEVALUE(LEFT(Table1[[#This Row],[Date of Purchase]],10)), "MMMM"), TEXT(Table1[[#This Row],[Date of Purchase]], "MMMM"))</f>
        <v>October</v>
      </c>
      <c r="T2660" t="str">
        <f>IF(OR(
  AND(Table1[[#This Row],[Ticket Priority]]="Critical", Table1[[#This Row],[Ticket Status]]&lt;&gt;"Closed"),
  AND(Table1[[#This Row],[Ticket Priority]]="High", Table1[[#This Row],[Ticket Status]]="Open")
), "Yes", "No")</f>
        <v>No</v>
      </c>
      <c r="U2660" s="4" t="str">
        <f>IF(Table1[[#This Row],[Ticket Status]]="Closed","Yes","No")</f>
        <v>No</v>
      </c>
      <c r="V2660" s="4" t="str">
        <f>IF(Table1[[#This Row],[Ticket Status]]="Pending Customer Response","Yes","No")</f>
        <v>No</v>
      </c>
      <c r="W2660" s="5">
        <f ca="1">COUNTIFS(Table1[Agent_name],Table1[[#This Row],[Agent_name]],Table1[Month],Table1[[#This Row],[Month]])/160</f>
        <v>0.66874999999999996</v>
      </c>
    </row>
    <row r="2661" spans="1:23" x14ac:dyDescent="0.25">
      <c r="A2661">
        <v>2660</v>
      </c>
      <c r="B2661" t="s">
        <v>8742</v>
      </c>
      <c r="C2661" t="s">
        <v>8743</v>
      </c>
      <c r="D2661">
        <v>61</v>
      </c>
      <c r="E2661" t="s">
        <v>58</v>
      </c>
      <c r="F2661" t="s">
        <v>86</v>
      </c>
      <c r="G2661" s="1">
        <v>44524</v>
      </c>
      <c r="H2661" t="s">
        <v>66</v>
      </c>
      <c r="I2661" t="s">
        <v>113</v>
      </c>
      <c r="J2661" s="3" t="s">
        <v>8744</v>
      </c>
      <c r="K2661" t="s">
        <v>24</v>
      </c>
      <c r="M2661" t="s">
        <v>41</v>
      </c>
      <c r="N2661" t="s">
        <v>26</v>
      </c>
      <c r="O2661" s="2">
        <v>45078.924317129633</v>
      </c>
      <c r="R2661" t="str">
        <f t="shared" ca="1" si="41"/>
        <v>Arjun</v>
      </c>
      <c r="S2661" t="str">
        <f>IFERROR(TEXT(DATEVALUE(LEFT(Table1[[#This Row],[Date of Purchase]],10)), "MMMM"), TEXT(Table1[[#This Row],[Date of Purchase]], "MMMM"))</f>
        <v>November</v>
      </c>
      <c r="T2661" t="str">
        <f>IF(OR(
  AND(Table1[[#This Row],[Ticket Priority]]="Critical", Table1[[#This Row],[Ticket Status]]&lt;&gt;"Closed"),
  AND(Table1[[#This Row],[Ticket Priority]]="High", Table1[[#This Row],[Ticket Status]]="Open")
), "Yes", "No")</f>
        <v>No</v>
      </c>
      <c r="U2661" s="4" t="str">
        <f>IF(Table1[[#This Row],[Ticket Status]]="Closed","Yes","No")</f>
        <v>No</v>
      </c>
      <c r="V2661" s="4" t="str">
        <f>IF(Table1[[#This Row],[Ticket Status]]="Pending Customer Response","Yes","No")</f>
        <v>Yes</v>
      </c>
      <c r="W2661" s="5">
        <f ca="1">COUNTIFS(Table1[Agent_name],Table1[[#This Row],[Agent_name]],Table1[Month],Table1[[#This Row],[Month]])/160</f>
        <v>0.23749999999999999</v>
      </c>
    </row>
    <row r="2662" spans="1:23" x14ac:dyDescent="0.25">
      <c r="A2662">
        <v>2661</v>
      </c>
      <c r="B2662" t="s">
        <v>8745</v>
      </c>
      <c r="C2662" t="s">
        <v>8746</v>
      </c>
      <c r="D2662">
        <v>28</v>
      </c>
      <c r="E2662" t="s">
        <v>58</v>
      </c>
      <c r="F2662" t="s">
        <v>117</v>
      </c>
      <c r="G2662" s="1">
        <v>44307</v>
      </c>
      <c r="H2662" t="s">
        <v>21</v>
      </c>
      <c r="I2662" t="s">
        <v>77</v>
      </c>
      <c r="J2662" s="3" t="s">
        <v>8747</v>
      </c>
      <c r="K2662" t="s">
        <v>39</v>
      </c>
      <c r="L2662" t="s">
        <v>8748</v>
      </c>
      <c r="M2662" t="s">
        <v>89</v>
      </c>
      <c r="N2662" t="s">
        <v>83</v>
      </c>
      <c r="O2662" s="2">
        <v>45078.78266203704</v>
      </c>
      <c r="P2662" s="2">
        <v>45077.952106481483</v>
      </c>
      <c r="Q2662">
        <v>5</v>
      </c>
      <c r="R2662" t="str">
        <f t="shared" ca="1" si="41"/>
        <v>Rahul</v>
      </c>
      <c r="S2662" t="str">
        <f>IFERROR(TEXT(DATEVALUE(LEFT(Table1[[#This Row],[Date of Purchase]],10)), "MMMM"), TEXT(Table1[[#This Row],[Date of Purchase]], "MMMM"))</f>
        <v>April</v>
      </c>
      <c r="T2662" t="str">
        <f>IF(OR(
  AND(Table1[[#This Row],[Ticket Priority]]="Critical", Table1[[#This Row],[Ticket Status]]&lt;&gt;"Closed"),
  AND(Table1[[#This Row],[Ticket Priority]]="High", Table1[[#This Row],[Ticket Status]]="Open")
), "Yes", "No")</f>
        <v>No</v>
      </c>
      <c r="U2662" s="4" t="str">
        <f>IF(Table1[[#This Row],[Ticket Status]]="Closed","Yes","No")</f>
        <v>Yes</v>
      </c>
      <c r="V2662" s="4" t="str">
        <f>IF(Table1[[#This Row],[Ticket Status]]="Pending Customer Response","Yes","No")</f>
        <v>No</v>
      </c>
      <c r="W2662" s="5">
        <f ca="1">COUNTIFS(Table1[Agent_name],Table1[[#This Row],[Agent_name]],Table1[Month],Table1[[#This Row],[Month]])/160</f>
        <v>0.25</v>
      </c>
    </row>
    <row r="2663" spans="1:23" x14ac:dyDescent="0.25">
      <c r="A2663">
        <v>2662</v>
      </c>
      <c r="B2663" t="s">
        <v>8749</v>
      </c>
      <c r="C2663" t="s">
        <v>8750</v>
      </c>
      <c r="D2663">
        <v>51</v>
      </c>
      <c r="E2663" t="s">
        <v>58</v>
      </c>
      <c r="F2663" t="s">
        <v>65</v>
      </c>
      <c r="G2663" s="1">
        <v>43867</v>
      </c>
      <c r="H2663" t="s">
        <v>59</v>
      </c>
      <c r="I2663" t="s">
        <v>77</v>
      </c>
      <c r="J2663" s="3" t="s">
        <v>8751</v>
      </c>
      <c r="K2663" t="s">
        <v>39</v>
      </c>
      <c r="L2663" t="s">
        <v>8752</v>
      </c>
      <c r="M2663" t="s">
        <v>41</v>
      </c>
      <c r="N2663" t="s">
        <v>83</v>
      </c>
      <c r="O2663" s="2">
        <v>45078.379189814812</v>
      </c>
      <c r="P2663" s="2">
        <v>45078.523634259262</v>
      </c>
      <c r="Q2663">
        <v>5</v>
      </c>
      <c r="R2663" t="str">
        <f t="shared" ca="1" si="41"/>
        <v>Rahul</v>
      </c>
      <c r="S2663" t="str">
        <f>IFERROR(TEXT(DATEVALUE(LEFT(Table1[[#This Row],[Date of Purchase]],10)), "MMMM"), TEXT(Table1[[#This Row],[Date of Purchase]], "MMMM"))</f>
        <v>February</v>
      </c>
      <c r="T2663" t="str">
        <f>IF(OR(
  AND(Table1[[#This Row],[Ticket Priority]]="Critical", Table1[[#This Row],[Ticket Status]]&lt;&gt;"Closed"),
  AND(Table1[[#This Row],[Ticket Priority]]="High", Table1[[#This Row],[Ticket Status]]="Open")
), "Yes", "No")</f>
        <v>No</v>
      </c>
      <c r="U2663" s="4" t="str">
        <f>IF(Table1[[#This Row],[Ticket Status]]="Closed","Yes","No")</f>
        <v>Yes</v>
      </c>
      <c r="V2663" s="4" t="str">
        <f>IF(Table1[[#This Row],[Ticket Status]]="Pending Customer Response","Yes","No")</f>
        <v>No</v>
      </c>
      <c r="W2663" s="5">
        <f ca="1">COUNTIFS(Table1[Agent_name],Table1[[#This Row],[Agent_name]],Table1[Month],Table1[[#This Row],[Month]])/160</f>
        <v>0.30625000000000002</v>
      </c>
    </row>
    <row r="2664" spans="1:23" x14ac:dyDescent="0.25">
      <c r="A2664">
        <v>2663</v>
      </c>
      <c r="B2664" t="s">
        <v>8753</v>
      </c>
      <c r="C2664" t="s">
        <v>8754</v>
      </c>
      <c r="D2664">
        <v>28</v>
      </c>
      <c r="E2664" t="s">
        <v>29</v>
      </c>
      <c r="F2664" t="s">
        <v>161</v>
      </c>
      <c r="G2664" s="1">
        <v>44440</v>
      </c>
      <c r="H2664" t="s">
        <v>21</v>
      </c>
      <c r="I2664" t="s">
        <v>22</v>
      </c>
      <c r="J2664" s="3" t="s">
        <v>8755</v>
      </c>
      <c r="K2664" t="s">
        <v>24</v>
      </c>
      <c r="M2664" t="s">
        <v>41</v>
      </c>
      <c r="N2664" t="s">
        <v>55</v>
      </c>
      <c r="O2664" s="2">
        <v>45078.10837962963</v>
      </c>
      <c r="R2664" t="str">
        <f t="shared" ca="1" si="41"/>
        <v>Rahul</v>
      </c>
      <c r="S2664" t="str">
        <f>IFERROR(TEXT(DATEVALUE(LEFT(Table1[[#This Row],[Date of Purchase]],10)), "MMMM"), TEXT(Table1[[#This Row],[Date of Purchase]], "MMMM"))</f>
        <v>September</v>
      </c>
      <c r="T2664" t="str">
        <f>IF(OR(
  AND(Table1[[#This Row],[Ticket Priority]]="Critical", Table1[[#This Row],[Ticket Status]]&lt;&gt;"Closed"),
  AND(Table1[[#This Row],[Ticket Priority]]="High", Table1[[#This Row],[Ticket Status]]="Open")
), "Yes", "No")</f>
        <v>No</v>
      </c>
      <c r="U2664" s="4" t="str">
        <f>IF(Table1[[#This Row],[Ticket Status]]="Closed","Yes","No")</f>
        <v>No</v>
      </c>
      <c r="V2664" s="4" t="str">
        <f>IF(Table1[[#This Row],[Ticket Status]]="Pending Customer Response","Yes","No")</f>
        <v>Yes</v>
      </c>
      <c r="W2664" s="5">
        <f ca="1">COUNTIFS(Table1[Agent_name],Table1[[#This Row],[Agent_name]],Table1[Month],Table1[[#This Row],[Month]])/160</f>
        <v>0.25</v>
      </c>
    </row>
    <row r="2665" spans="1:23" x14ac:dyDescent="0.25">
      <c r="A2665">
        <v>2664</v>
      </c>
      <c r="B2665" t="s">
        <v>8756</v>
      </c>
      <c r="C2665" t="s">
        <v>8757</v>
      </c>
      <c r="D2665">
        <v>25</v>
      </c>
      <c r="E2665" t="s">
        <v>19</v>
      </c>
      <c r="F2665" t="s">
        <v>117</v>
      </c>
      <c r="G2665" s="1">
        <v>44209</v>
      </c>
      <c r="H2665" t="s">
        <v>21</v>
      </c>
      <c r="I2665" t="s">
        <v>60</v>
      </c>
      <c r="J2665" s="3" t="s">
        <v>8758</v>
      </c>
      <c r="K2665" t="s">
        <v>62</v>
      </c>
      <c r="M2665" t="s">
        <v>143</v>
      </c>
      <c r="N2665" t="s">
        <v>33</v>
      </c>
      <c r="R2665" t="str">
        <f t="shared" ca="1" si="41"/>
        <v>Ravi</v>
      </c>
      <c r="S2665" t="str">
        <f>IFERROR(TEXT(DATEVALUE(LEFT(Table1[[#This Row],[Date of Purchase]],10)), "MMMM"), TEXT(Table1[[#This Row],[Date of Purchase]], "MMMM"))</f>
        <v>January</v>
      </c>
      <c r="T2665" t="str">
        <f>IF(OR(
  AND(Table1[[#This Row],[Ticket Priority]]="Critical", Table1[[#This Row],[Ticket Status]]&lt;&gt;"Closed"),
  AND(Table1[[#This Row],[Ticket Priority]]="High", Table1[[#This Row],[Ticket Status]]="Open")
), "Yes", "No")</f>
        <v>No</v>
      </c>
      <c r="U2665" s="4" t="str">
        <f>IF(Table1[[#This Row],[Ticket Status]]="Closed","Yes","No")</f>
        <v>No</v>
      </c>
      <c r="V2665" s="4" t="str">
        <f>IF(Table1[[#This Row],[Ticket Status]]="Pending Customer Response","Yes","No")</f>
        <v>No</v>
      </c>
      <c r="W2665" s="5">
        <f ca="1">COUNTIFS(Table1[Agent_name],Table1[[#This Row],[Agent_name]],Table1[Month],Table1[[#This Row],[Month]])/160</f>
        <v>0.74375000000000002</v>
      </c>
    </row>
    <row r="2666" spans="1:23" x14ac:dyDescent="0.25">
      <c r="A2666">
        <v>2665</v>
      </c>
      <c r="B2666" t="s">
        <v>8759</v>
      </c>
      <c r="C2666" t="s">
        <v>8760</v>
      </c>
      <c r="D2666">
        <v>46</v>
      </c>
      <c r="E2666" t="s">
        <v>29</v>
      </c>
      <c r="F2666" t="s">
        <v>397</v>
      </c>
      <c r="G2666" s="1">
        <v>44157</v>
      </c>
      <c r="H2666" t="s">
        <v>21</v>
      </c>
      <c r="I2666" t="s">
        <v>59</v>
      </c>
      <c r="J2666" s="3" t="s">
        <v>8761</v>
      </c>
      <c r="K2666" t="s">
        <v>24</v>
      </c>
      <c r="M2666" t="s">
        <v>89</v>
      </c>
      <c r="N2666" t="s">
        <v>26</v>
      </c>
      <c r="O2666" s="2">
        <v>45078.625775462962</v>
      </c>
      <c r="R2666" t="str">
        <f t="shared" ca="1" si="41"/>
        <v>Ravi</v>
      </c>
      <c r="S2666" t="str">
        <f>IFERROR(TEXT(DATEVALUE(LEFT(Table1[[#This Row],[Date of Purchase]],10)), "MMMM"), TEXT(Table1[[#This Row],[Date of Purchase]], "MMMM"))</f>
        <v>November</v>
      </c>
      <c r="T2666" t="str">
        <f>IF(OR(
  AND(Table1[[#This Row],[Ticket Priority]]="Critical", Table1[[#This Row],[Ticket Status]]&lt;&gt;"Closed"),
  AND(Table1[[#This Row],[Ticket Priority]]="High", Table1[[#This Row],[Ticket Status]]="Open")
), "Yes", "No")</f>
        <v>No</v>
      </c>
      <c r="U2666" s="4" t="str">
        <f>IF(Table1[[#This Row],[Ticket Status]]="Closed","Yes","No")</f>
        <v>No</v>
      </c>
      <c r="V2666" s="4" t="str">
        <f>IF(Table1[[#This Row],[Ticket Status]]="Pending Customer Response","Yes","No")</f>
        <v>Yes</v>
      </c>
      <c r="W2666" s="5">
        <f ca="1">COUNTIFS(Table1[Agent_name],Table1[[#This Row],[Agent_name]],Table1[Month],Table1[[#This Row],[Month]])/160</f>
        <v>0.61875000000000002</v>
      </c>
    </row>
    <row r="2667" spans="1:23" x14ac:dyDescent="0.25">
      <c r="A2667">
        <v>2666</v>
      </c>
      <c r="B2667" t="s">
        <v>8762</v>
      </c>
      <c r="C2667" t="s">
        <v>8763</v>
      </c>
      <c r="D2667">
        <v>56</v>
      </c>
      <c r="E2667" t="s">
        <v>19</v>
      </c>
      <c r="F2667" t="s">
        <v>107</v>
      </c>
      <c r="G2667" s="1">
        <v>44339</v>
      </c>
      <c r="H2667" t="s">
        <v>59</v>
      </c>
      <c r="I2667" t="s">
        <v>177</v>
      </c>
      <c r="J2667" s="3" t="s">
        <v>8764</v>
      </c>
      <c r="K2667" t="s">
        <v>24</v>
      </c>
      <c r="M2667" t="s">
        <v>143</v>
      </c>
      <c r="N2667" t="s">
        <v>55</v>
      </c>
      <c r="O2667" s="2">
        <v>45078.607743055552</v>
      </c>
      <c r="Q2667">
        <v>5</v>
      </c>
      <c r="R2667" t="str">
        <f t="shared" ca="1" si="41"/>
        <v>Aisha</v>
      </c>
      <c r="S2667" t="str">
        <f>IFERROR(TEXT(DATEVALUE(LEFT(Table1[[#This Row],[Date of Purchase]],10)), "MMMM"), TEXT(Table1[[#This Row],[Date of Purchase]], "MMMM"))</f>
        <v>May</v>
      </c>
      <c r="T2667" t="str">
        <f>IF(OR(
  AND(Table1[[#This Row],[Ticket Priority]]="Critical", Table1[[#This Row],[Ticket Status]]&lt;&gt;"Closed"),
  AND(Table1[[#This Row],[Ticket Priority]]="High", Table1[[#This Row],[Ticket Status]]="Open")
), "Yes", "No")</f>
        <v>No</v>
      </c>
      <c r="U2667" s="4" t="str">
        <f>IF(Table1[[#This Row],[Ticket Status]]="Closed","Yes","No")</f>
        <v>No</v>
      </c>
      <c r="V2667" s="4" t="str">
        <f>IF(Table1[[#This Row],[Ticket Status]]="Pending Customer Response","Yes","No")</f>
        <v>Yes</v>
      </c>
      <c r="W2667" s="5">
        <f ca="1">COUNTIFS(Table1[Agent_name],Table1[[#This Row],[Agent_name]],Table1[Month],Table1[[#This Row],[Month]])/160</f>
        <v>0.93125000000000002</v>
      </c>
    </row>
    <row r="2668" spans="1:23" x14ac:dyDescent="0.25">
      <c r="A2668">
        <v>2667</v>
      </c>
      <c r="B2668" t="s">
        <v>8765</v>
      </c>
      <c r="C2668" t="s">
        <v>8766</v>
      </c>
      <c r="D2668">
        <v>48</v>
      </c>
      <c r="E2668" t="s">
        <v>19</v>
      </c>
      <c r="F2668" t="s">
        <v>339</v>
      </c>
      <c r="G2668" s="1">
        <v>43862</v>
      </c>
      <c r="H2668" t="s">
        <v>45</v>
      </c>
      <c r="I2668" t="s">
        <v>37</v>
      </c>
      <c r="J2668" s="3" t="s">
        <v>8767</v>
      </c>
      <c r="K2668" t="s">
        <v>62</v>
      </c>
      <c r="M2668" t="s">
        <v>41</v>
      </c>
      <c r="N2668" t="s">
        <v>26</v>
      </c>
      <c r="Q2668">
        <v>5</v>
      </c>
      <c r="R2668" t="str">
        <f t="shared" ca="1" si="41"/>
        <v>Divya</v>
      </c>
      <c r="S2668" t="str">
        <f>IFERROR(TEXT(DATEVALUE(LEFT(Table1[[#This Row],[Date of Purchase]],10)), "MMMM"), TEXT(Table1[[#This Row],[Date of Purchase]], "MMMM"))</f>
        <v>February</v>
      </c>
      <c r="T2668" t="str">
        <f>IF(OR(
  AND(Table1[[#This Row],[Ticket Priority]]="Critical", Table1[[#This Row],[Ticket Status]]&lt;&gt;"Closed"),
  AND(Table1[[#This Row],[Ticket Priority]]="High", Table1[[#This Row],[Ticket Status]]="Open")
), "Yes", "No")</f>
        <v>No</v>
      </c>
      <c r="U2668" s="4" t="str">
        <f>IF(Table1[[#This Row],[Ticket Status]]="Closed","Yes","No")</f>
        <v>No</v>
      </c>
      <c r="V2668" s="4" t="str">
        <f>IF(Table1[[#This Row],[Ticket Status]]="Pending Customer Response","Yes","No")</f>
        <v>No</v>
      </c>
      <c r="W2668" s="5">
        <f ca="1">COUNTIFS(Table1[Agent_name],Table1[[#This Row],[Agent_name]],Table1[Month],Table1[[#This Row],[Month]])/160</f>
        <v>0.25624999999999998</v>
      </c>
    </row>
    <row r="2669" spans="1:23" x14ac:dyDescent="0.25">
      <c r="A2669">
        <v>2668</v>
      </c>
      <c r="B2669" t="s">
        <v>8768</v>
      </c>
      <c r="C2669" t="s">
        <v>2603</v>
      </c>
      <c r="D2669">
        <v>19</v>
      </c>
      <c r="E2669" t="s">
        <v>29</v>
      </c>
      <c r="F2669" t="s">
        <v>286</v>
      </c>
      <c r="G2669" s="1">
        <v>43964</v>
      </c>
      <c r="H2669" t="s">
        <v>67</v>
      </c>
      <c r="I2669" t="s">
        <v>46</v>
      </c>
      <c r="J2669" s="3" t="s">
        <v>8769</v>
      </c>
      <c r="K2669" t="s">
        <v>62</v>
      </c>
      <c r="M2669" t="s">
        <v>89</v>
      </c>
      <c r="N2669" t="s">
        <v>83</v>
      </c>
      <c r="Q2669">
        <v>5</v>
      </c>
      <c r="R2669" t="str">
        <f t="shared" ca="1" si="41"/>
        <v>Arjun</v>
      </c>
      <c r="S2669" t="str">
        <f>IFERROR(TEXT(DATEVALUE(LEFT(Table1[[#This Row],[Date of Purchase]],10)), "MMMM"), TEXT(Table1[[#This Row],[Date of Purchase]], "MMMM"))</f>
        <v>May</v>
      </c>
      <c r="T2669" t="str">
        <f>IF(OR(
  AND(Table1[[#This Row],[Ticket Priority]]="Critical", Table1[[#This Row],[Ticket Status]]&lt;&gt;"Closed"),
  AND(Table1[[#This Row],[Ticket Priority]]="High", Table1[[#This Row],[Ticket Status]]="Open")
), "Yes", "No")</f>
        <v>Yes</v>
      </c>
      <c r="U2669" s="4" t="str">
        <f>IF(Table1[[#This Row],[Ticket Status]]="Closed","Yes","No")</f>
        <v>No</v>
      </c>
      <c r="V2669" s="4" t="str">
        <f>IF(Table1[[#This Row],[Ticket Status]]="Pending Customer Response","Yes","No")</f>
        <v>No</v>
      </c>
      <c r="W2669" s="5">
        <f ca="1">COUNTIFS(Table1[Agent_name],Table1[[#This Row],[Agent_name]],Table1[Month],Table1[[#This Row],[Month]])/160</f>
        <v>0.2</v>
      </c>
    </row>
    <row r="2670" spans="1:23" x14ac:dyDescent="0.25">
      <c r="A2670">
        <v>2669</v>
      </c>
      <c r="B2670" t="s">
        <v>8770</v>
      </c>
      <c r="C2670" t="s">
        <v>8771</v>
      </c>
      <c r="D2670">
        <v>21</v>
      </c>
      <c r="E2670" t="s">
        <v>58</v>
      </c>
      <c r="F2670" t="s">
        <v>219</v>
      </c>
      <c r="G2670" s="1">
        <v>44265</v>
      </c>
      <c r="H2670" t="s">
        <v>21</v>
      </c>
      <c r="I2670" t="s">
        <v>22</v>
      </c>
      <c r="J2670" s="3" t="s">
        <v>8772</v>
      </c>
      <c r="K2670" t="s">
        <v>62</v>
      </c>
      <c r="M2670" t="s">
        <v>89</v>
      </c>
      <c r="N2670" t="s">
        <v>33</v>
      </c>
      <c r="R2670" t="str">
        <f t="shared" ca="1" si="41"/>
        <v>Karan</v>
      </c>
      <c r="S2670" t="str">
        <f>IFERROR(TEXT(DATEVALUE(LEFT(Table1[[#This Row],[Date of Purchase]],10)), "MMMM"), TEXT(Table1[[#This Row],[Date of Purchase]], "MMMM"))</f>
        <v>March</v>
      </c>
      <c r="T2670" t="str">
        <f>IF(OR(
  AND(Table1[[#This Row],[Ticket Priority]]="Critical", Table1[[#This Row],[Ticket Status]]&lt;&gt;"Closed"),
  AND(Table1[[#This Row],[Ticket Priority]]="High", Table1[[#This Row],[Ticket Status]]="Open")
), "Yes", "No")</f>
        <v>Yes</v>
      </c>
      <c r="U2670" s="4" t="str">
        <f>IF(Table1[[#This Row],[Ticket Status]]="Closed","Yes","No")</f>
        <v>No</v>
      </c>
      <c r="V2670" s="4" t="str">
        <f>IF(Table1[[#This Row],[Ticket Status]]="Pending Customer Response","Yes","No")</f>
        <v>No</v>
      </c>
      <c r="W2670" s="5">
        <f ca="1">COUNTIFS(Table1[Agent_name],Table1[[#This Row],[Agent_name]],Table1[Month],Table1[[#This Row],[Month]])/160</f>
        <v>0.21249999999999999</v>
      </c>
    </row>
    <row r="2671" spans="1:23" x14ac:dyDescent="0.25">
      <c r="A2671">
        <v>2670</v>
      </c>
      <c r="B2671" t="s">
        <v>8773</v>
      </c>
      <c r="C2671" t="s">
        <v>8774</v>
      </c>
      <c r="D2671">
        <v>50</v>
      </c>
      <c r="E2671" t="s">
        <v>29</v>
      </c>
      <c r="F2671" t="s">
        <v>242</v>
      </c>
      <c r="G2671" s="1">
        <v>44033</v>
      </c>
      <c r="H2671" t="s">
        <v>21</v>
      </c>
      <c r="I2671" t="s">
        <v>46</v>
      </c>
      <c r="J2671" s="3" t="s">
        <v>8775</v>
      </c>
      <c r="K2671" t="s">
        <v>24</v>
      </c>
      <c r="M2671" t="s">
        <v>25</v>
      </c>
      <c r="N2671" t="s">
        <v>33</v>
      </c>
      <c r="O2671" s="2">
        <v>45077.972395833334</v>
      </c>
      <c r="R2671" t="str">
        <f t="shared" ca="1" si="41"/>
        <v>Neha</v>
      </c>
      <c r="S2671" t="str">
        <f>IFERROR(TEXT(DATEVALUE(LEFT(Table1[[#This Row],[Date of Purchase]],10)), "MMMM"), TEXT(Table1[[#This Row],[Date of Purchase]], "MMMM"))</f>
        <v>July</v>
      </c>
      <c r="T2671" t="str">
        <f>IF(OR(
  AND(Table1[[#This Row],[Ticket Priority]]="Critical", Table1[[#This Row],[Ticket Status]]&lt;&gt;"Closed"),
  AND(Table1[[#This Row],[Ticket Priority]]="High", Table1[[#This Row],[Ticket Status]]="Open")
), "Yes", "No")</f>
        <v>Yes</v>
      </c>
      <c r="U2671" s="4" t="str">
        <f>IF(Table1[[#This Row],[Ticket Status]]="Closed","Yes","No")</f>
        <v>No</v>
      </c>
      <c r="V2671" s="4" t="str">
        <f>IF(Table1[[#This Row],[Ticket Status]]="Pending Customer Response","Yes","No")</f>
        <v>Yes</v>
      </c>
      <c r="W2671" s="5">
        <f ca="1">COUNTIFS(Table1[Agent_name],Table1[[#This Row],[Agent_name]],Table1[Month],Table1[[#This Row],[Month]])/160</f>
        <v>0.23125000000000001</v>
      </c>
    </row>
    <row r="2672" spans="1:23" x14ac:dyDescent="0.25">
      <c r="A2672">
        <v>2671</v>
      </c>
      <c r="B2672" t="s">
        <v>8776</v>
      </c>
      <c r="C2672" t="s">
        <v>8777</v>
      </c>
      <c r="D2672">
        <v>57</v>
      </c>
      <c r="E2672" t="s">
        <v>58</v>
      </c>
      <c r="F2672" t="s">
        <v>86</v>
      </c>
      <c r="G2672" s="1">
        <v>44503</v>
      </c>
      <c r="H2672" t="s">
        <v>59</v>
      </c>
      <c r="I2672" t="s">
        <v>67</v>
      </c>
      <c r="J2672" s="3" t="s">
        <v>8778</v>
      </c>
      <c r="K2672" t="s">
        <v>39</v>
      </c>
      <c r="L2672" t="s">
        <v>8779</v>
      </c>
      <c r="M2672" t="s">
        <v>143</v>
      </c>
      <c r="N2672" t="s">
        <v>83</v>
      </c>
      <c r="O2672" s="2">
        <v>45078.141157407408</v>
      </c>
      <c r="P2672" s="2">
        <v>45078.068935185183</v>
      </c>
      <c r="Q2672">
        <v>2</v>
      </c>
      <c r="R2672" t="str">
        <f t="shared" ca="1" si="41"/>
        <v>Mohit</v>
      </c>
      <c r="S2672" t="str">
        <f>IFERROR(TEXT(DATEVALUE(LEFT(Table1[[#This Row],[Date of Purchase]],10)), "MMMM"), TEXT(Table1[[#This Row],[Date of Purchase]], "MMMM"))</f>
        <v>November</v>
      </c>
      <c r="T2672" t="str">
        <f>IF(OR(
  AND(Table1[[#This Row],[Ticket Priority]]="Critical", Table1[[#This Row],[Ticket Status]]&lt;&gt;"Closed"),
  AND(Table1[[#This Row],[Ticket Priority]]="High", Table1[[#This Row],[Ticket Status]]="Open")
), "Yes", "No")</f>
        <v>No</v>
      </c>
      <c r="U2672" s="4" t="str">
        <f>IF(Table1[[#This Row],[Ticket Status]]="Closed","Yes","No")</f>
        <v>Yes</v>
      </c>
      <c r="V2672" s="4" t="str">
        <f>IF(Table1[[#This Row],[Ticket Status]]="Pending Customer Response","Yes","No")</f>
        <v>No</v>
      </c>
      <c r="W2672" s="5">
        <f ca="1">COUNTIFS(Table1[Agent_name],Table1[[#This Row],[Agent_name]],Table1[Month],Table1[[#This Row],[Month]])/160</f>
        <v>0.4375</v>
      </c>
    </row>
    <row r="2673" spans="1:23" x14ac:dyDescent="0.25">
      <c r="A2673">
        <v>2672</v>
      </c>
      <c r="B2673" t="s">
        <v>8780</v>
      </c>
      <c r="C2673" t="s">
        <v>8781</v>
      </c>
      <c r="D2673">
        <v>45</v>
      </c>
      <c r="E2673" t="s">
        <v>19</v>
      </c>
      <c r="F2673" t="s">
        <v>103</v>
      </c>
      <c r="G2673" s="1">
        <v>44350</v>
      </c>
      <c r="H2673" t="s">
        <v>66</v>
      </c>
      <c r="I2673" t="s">
        <v>177</v>
      </c>
      <c r="J2673" s="3" t="s">
        <v>8782</v>
      </c>
      <c r="K2673" t="s">
        <v>24</v>
      </c>
      <c r="M2673" t="s">
        <v>143</v>
      </c>
      <c r="N2673" t="s">
        <v>33</v>
      </c>
      <c r="O2673" s="2">
        <v>45078.640474537038</v>
      </c>
      <c r="R2673" t="str">
        <f t="shared" ca="1" si="41"/>
        <v>Aisha</v>
      </c>
      <c r="S2673" t="str">
        <f>IFERROR(TEXT(DATEVALUE(LEFT(Table1[[#This Row],[Date of Purchase]],10)), "MMMM"), TEXT(Table1[[#This Row],[Date of Purchase]], "MMMM"))</f>
        <v>June</v>
      </c>
      <c r="T2673" t="str">
        <f>IF(OR(
  AND(Table1[[#This Row],[Ticket Priority]]="Critical", Table1[[#This Row],[Ticket Status]]&lt;&gt;"Closed"),
  AND(Table1[[#This Row],[Ticket Priority]]="High", Table1[[#This Row],[Ticket Status]]="Open")
), "Yes", "No")</f>
        <v>No</v>
      </c>
      <c r="U2673" s="4" t="str">
        <f>IF(Table1[[#This Row],[Ticket Status]]="Closed","Yes","No")</f>
        <v>No</v>
      </c>
      <c r="V2673" s="4" t="str">
        <f>IF(Table1[[#This Row],[Ticket Status]]="Pending Customer Response","Yes","No")</f>
        <v>Yes</v>
      </c>
      <c r="W2673" s="5">
        <f ca="1">COUNTIFS(Table1[Agent_name],Table1[[#This Row],[Agent_name]],Table1[Month],Table1[[#This Row],[Month]])/160</f>
        <v>0.89375000000000004</v>
      </c>
    </row>
    <row r="2674" spans="1:23" x14ac:dyDescent="0.25">
      <c r="A2674">
        <v>2673</v>
      </c>
      <c r="B2674" t="s">
        <v>8783</v>
      </c>
      <c r="C2674" t="s">
        <v>8784</v>
      </c>
      <c r="D2674">
        <v>59</v>
      </c>
      <c r="E2674" t="s">
        <v>29</v>
      </c>
      <c r="F2674" t="s">
        <v>317</v>
      </c>
      <c r="G2674" s="1">
        <v>43924</v>
      </c>
      <c r="H2674" t="s">
        <v>67</v>
      </c>
      <c r="I2674" t="s">
        <v>72</v>
      </c>
      <c r="J2674" s="3" t="s">
        <v>8785</v>
      </c>
      <c r="K2674" t="s">
        <v>24</v>
      </c>
      <c r="M2674" t="s">
        <v>41</v>
      </c>
      <c r="N2674" t="s">
        <v>26</v>
      </c>
      <c r="O2674" s="2">
        <v>45078.701608796298</v>
      </c>
      <c r="R2674" t="str">
        <f t="shared" ca="1" si="41"/>
        <v>Neha</v>
      </c>
      <c r="S2674" t="str">
        <f>IFERROR(TEXT(DATEVALUE(LEFT(Table1[[#This Row],[Date of Purchase]],10)), "MMMM"), TEXT(Table1[[#This Row],[Date of Purchase]], "MMMM"))</f>
        <v>April</v>
      </c>
      <c r="T2674" t="str">
        <f>IF(OR(
  AND(Table1[[#This Row],[Ticket Priority]]="Critical", Table1[[#This Row],[Ticket Status]]&lt;&gt;"Closed"),
  AND(Table1[[#This Row],[Ticket Priority]]="High", Table1[[#This Row],[Ticket Status]]="Open")
), "Yes", "No")</f>
        <v>No</v>
      </c>
      <c r="U2674" s="4" t="str">
        <f>IF(Table1[[#This Row],[Ticket Status]]="Closed","Yes","No")</f>
        <v>No</v>
      </c>
      <c r="V2674" s="4" t="str">
        <f>IF(Table1[[#This Row],[Ticket Status]]="Pending Customer Response","Yes","No")</f>
        <v>Yes</v>
      </c>
      <c r="W2674" s="5">
        <f ca="1">COUNTIFS(Table1[Agent_name],Table1[[#This Row],[Agent_name]],Table1[Month],Table1[[#This Row],[Month]])/160</f>
        <v>0.28749999999999998</v>
      </c>
    </row>
    <row r="2675" spans="1:23" x14ac:dyDescent="0.25">
      <c r="A2675">
        <v>2674</v>
      </c>
      <c r="B2675" t="s">
        <v>8786</v>
      </c>
      <c r="C2675" t="s">
        <v>8787</v>
      </c>
      <c r="D2675">
        <v>62</v>
      </c>
      <c r="E2675" t="s">
        <v>58</v>
      </c>
      <c r="F2675" t="s">
        <v>655</v>
      </c>
      <c r="G2675" s="1">
        <v>44056</v>
      </c>
      <c r="H2675" t="s">
        <v>67</v>
      </c>
      <c r="I2675" t="s">
        <v>177</v>
      </c>
      <c r="J2675" s="3" t="s">
        <v>8788</v>
      </c>
      <c r="K2675" t="s">
        <v>39</v>
      </c>
      <c r="L2675" t="s">
        <v>8789</v>
      </c>
      <c r="M2675" t="s">
        <v>143</v>
      </c>
      <c r="N2675" t="s">
        <v>83</v>
      </c>
      <c r="O2675" s="2">
        <v>45078.355798611112</v>
      </c>
      <c r="P2675" s="2">
        <v>45078.044687499998</v>
      </c>
      <c r="Q2675">
        <v>1</v>
      </c>
      <c r="R2675" t="str">
        <f t="shared" ca="1" si="41"/>
        <v>Aisha</v>
      </c>
      <c r="S2675" t="str">
        <f>IFERROR(TEXT(DATEVALUE(LEFT(Table1[[#This Row],[Date of Purchase]],10)), "MMMM"), TEXT(Table1[[#This Row],[Date of Purchase]], "MMMM"))</f>
        <v>August</v>
      </c>
      <c r="T2675" t="str">
        <f>IF(OR(
  AND(Table1[[#This Row],[Ticket Priority]]="Critical", Table1[[#This Row],[Ticket Status]]&lt;&gt;"Closed"),
  AND(Table1[[#This Row],[Ticket Priority]]="High", Table1[[#This Row],[Ticket Status]]="Open")
), "Yes", "No")</f>
        <v>No</v>
      </c>
      <c r="U2675" s="4" t="str">
        <f>IF(Table1[[#This Row],[Ticket Status]]="Closed","Yes","No")</f>
        <v>Yes</v>
      </c>
      <c r="V2675" s="4" t="str">
        <f>IF(Table1[[#This Row],[Ticket Status]]="Pending Customer Response","Yes","No")</f>
        <v>No</v>
      </c>
      <c r="W2675" s="5">
        <f ca="1">COUNTIFS(Table1[Agent_name],Table1[[#This Row],[Agent_name]],Table1[Month],Table1[[#This Row],[Month]])/160</f>
        <v>0.86250000000000004</v>
      </c>
    </row>
    <row r="2676" spans="1:23" x14ac:dyDescent="0.25">
      <c r="A2676">
        <v>2675</v>
      </c>
      <c r="B2676" t="s">
        <v>8790</v>
      </c>
      <c r="C2676" t="s">
        <v>8791</v>
      </c>
      <c r="D2676">
        <v>52</v>
      </c>
      <c r="E2676" t="s">
        <v>19</v>
      </c>
      <c r="F2676" t="s">
        <v>485</v>
      </c>
      <c r="G2676" s="1">
        <v>43926</v>
      </c>
      <c r="H2676" t="s">
        <v>21</v>
      </c>
      <c r="I2676" t="s">
        <v>72</v>
      </c>
      <c r="J2676" s="3" t="s">
        <v>8792</v>
      </c>
      <c r="K2676" t="s">
        <v>24</v>
      </c>
      <c r="M2676" t="s">
        <v>25</v>
      </c>
      <c r="N2676" t="s">
        <v>33</v>
      </c>
      <c r="O2676" s="2">
        <v>45078.332905092589</v>
      </c>
      <c r="R2676" t="str">
        <f t="shared" ca="1" si="41"/>
        <v>Aisha</v>
      </c>
      <c r="S2676" t="str">
        <f>IFERROR(TEXT(DATEVALUE(LEFT(Table1[[#This Row],[Date of Purchase]],10)), "MMMM"), TEXT(Table1[[#This Row],[Date of Purchase]], "MMMM"))</f>
        <v>April</v>
      </c>
      <c r="T2676" t="str">
        <f>IF(OR(
  AND(Table1[[#This Row],[Ticket Priority]]="Critical", Table1[[#This Row],[Ticket Status]]&lt;&gt;"Closed"),
  AND(Table1[[#This Row],[Ticket Priority]]="High", Table1[[#This Row],[Ticket Status]]="Open")
), "Yes", "No")</f>
        <v>Yes</v>
      </c>
      <c r="U2676" s="4" t="str">
        <f>IF(Table1[[#This Row],[Ticket Status]]="Closed","Yes","No")</f>
        <v>No</v>
      </c>
      <c r="V2676" s="4" t="str">
        <f>IF(Table1[[#This Row],[Ticket Status]]="Pending Customer Response","Yes","No")</f>
        <v>Yes</v>
      </c>
      <c r="W2676" s="5">
        <f ca="1">COUNTIFS(Table1[Agent_name],Table1[[#This Row],[Agent_name]],Table1[Month],Table1[[#This Row],[Month]])/160</f>
        <v>0.81874999999999998</v>
      </c>
    </row>
    <row r="2677" spans="1:23" x14ac:dyDescent="0.25">
      <c r="A2677">
        <v>2676</v>
      </c>
      <c r="B2677" t="s">
        <v>8793</v>
      </c>
      <c r="C2677" t="s">
        <v>8794</v>
      </c>
      <c r="D2677">
        <v>58</v>
      </c>
      <c r="E2677" t="s">
        <v>58</v>
      </c>
      <c r="F2677" t="s">
        <v>125</v>
      </c>
      <c r="G2677" s="1">
        <v>44544</v>
      </c>
      <c r="H2677" t="s">
        <v>21</v>
      </c>
      <c r="I2677" t="s">
        <v>52</v>
      </c>
      <c r="J2677" s="3" t="s">
        <v>8795</v>
      </c>
      <c r="K2677" t="s">
        <v>62</v>
      </c>
      <c r="M2677" t="s">
        <v>143</v>
      </c>
      <c r="N2677" t="s">
        <v>83</v>
      </c>
      <c r="R2677" t="str">
        <f t="shared" ca="1" si="41"/>
        <v>Aisha</v>
      </c>
      <c r="S2677" t="str">
        <f>IFERROR(TEXT(DATEVALUE(LEFT(Table1[[#This Row],[Date of Purchase]],10)), "MMMM"), TEXT(Table1[[#This Row],[Date of Purchase]], "MMMM"))</f>
        <v>December</v>
      </c>
      <c r="T2677" t="str">
        <f>IF(OR(
  AND(Table1[[#This Row],[Ticket Priority]]="Critical", Table1[[#This Row],[Ticket Status]]&lt;&gt;"Closed"),
  AND(Table1[[#This Row],[Ticket Priority]]="High", Table1[[#This Row],[Ticket Status]]="Open")
), "Yes", "No")</f>
        <v>No</v>
      </c>
      <c r="U2677" s="4" t="str">
        <f>IF(Table1[[#This Row],[Ticket Status]]="Closed","Yes","No")</f>
        <v>No</v>
      </c>
      <c r="V2677" s="4" t="str">
        <f>IF(Table1[[#This Row],[Ticket Status]]="Pending Customer Response","Yes","No")</f>
        <v>No</v>
      </c>
      <c r="W2677" s="5">
        <f ca="1">COUNTIFS(Table1[Agent_name],Table1[[#This Row],[Agent_name]],Table1[Month],Table1[[#This Row],[Month]])/160</f>
        <v>0.91249999999999998</v>
      </c>
    </row>
    <row r="2678" spans="1:23" x14ac:dyDescent="0.25">
      <c r="A2678">
        <v>2677</v>
      </c>
      <c r="B2678" t="s">
        <v>8796</v>
      </c>
      <c r="C2678" t="s">
        <v>8797</v>
      </c>
      <c r="D2678">
        <v>69</v>
      </c>
      <c r="E2678" t="s">
        <v>29</v>
      </c>
      <c r="F2678" t="s">
        <v>76</v>
      </c>
      <c r="G2678" s="1">
        <v>43991</v>
      </c>
      <c r="H2678" t="s">
        <v>59</v>
      </c>
      <c r="I2678" t="s">
        <v>59</v>
      </c>
      <c r="J2678" s="3" t="s">
        <v>8798</v>
      </c>
      <c r="K2678" t="s">
        <v>62</v>
      </c>
      <c r="M2678" t="s">
        <v>89</v>
      </c>
      <c r="N2678" t="s">
        <v>26</v>
      </c>
      <c r="R2678" t="str">
        <f t="shared" ca="1" si="41"/>
        <v>Mohit</v>
      </c>
      <c r="S2678" t="str">
        <f>IFERROR(TEXT(DATEVALUE(LEFT(Table1[[#This Row],[Date of Purchase]],10)), "MMMM"), TEXT(Table1[[#This Row],[Date of Purchase]], "MMMM"))</f>
        <v>June</v>
      </c>
      <c r="T2678" t="str">
        <f>IF(OR(
  AND(Table1[[#This Row],[Ticket Priority]]="Critical", Table1[[#This Row],[Ticket Status]]&lt;&gt;"Closed"),
  AND(Table1[[#This Row],[Ticket Priority]]="High", Table1[[#This Row],[Ticket Status]]="Open")
), "Yes", "No")</f>
        <v>Yes</v>
      </c>
      <c r="U2678" s="4" t="str">
        <f>IF(Table1[[#This Row],[Ticket Status]]="Closed","Yes","No")</f>
        <v>No</v>
      </c>
      <c r="V2678" s="4" t="str">
        <f>IF(Table1[[#This Row],[Ticket Status]]="Pending Customer Response","Yes","No")</f>
        <v>No</v>
      </c>
      <c r="W2678" s="5">
        <f ca="1">COUNTIFS(Table1[Agent_name],Table1[[#This Row],[Agent_name]],Table1[Month],Table1[[#This Row],[Month]])/160</f>
        <v>0.41875000000000001</v>
      </c>
    </row>
    <row r="2679" spans="1:23" x14ac:dyDescent="0.25">
      <c r="A2679">
        <v>2678</v>
      </c>
      <c r="B2679" t="s">
        <v>8799</v>
      </c>
      <c r="C2679" t="s">
        <v>8800</v>
      </c>
      <c r="D2679">
        <v>65</v>
      </c>
      <c r="E2679" t="s">
        <v>58</v>
      </c>
      <c r="F2679" t="s">
        <v>211</v>
      </c>
      <c r="G2679" s="1">
        <v>44409</v>
      </c>
      <c r="H2679" t="s">
        <v>45</v>
      </c>
      <c r="I2679" t="s">
        <v>22</v>
      </c>
      <c r="J2679" s="3" t="s">
        <v>8801</v>
      </c>
      <c r="K2679" t="s">
        <v>62</v>
      </c>
      <c r="M2679" t="s">
        <v>41</v>
      </c>
      <c r="N2679" t="s">
        <v>26</v>
      </c>
      <c r="R2679" t="str">
        <f t="shared" ca="1" si="41"/>
        <v>Ravi</v>
      </c>
      <c r="S2679" t="str">
        <f>IFERROR(TEXT(DATEVALUE(LEFT(Table1[[#This Row],[Date of Purchase]],10)), "MMMM"), TEXT(Table1[[#This Row],[Date of Purchase]], "MMMM"))</f>
        <v>August</v>
      </c>
      <c r="T2679" t="str">
        <f>IF(OR(
  AND(Table1[[#This Row],[Ticket Priority]]="Critical", Table1[[#This Row],[Ticket Status]]&lt;&gt;"Closed"),
  AND(Table1[[#This Row],[Ticket Priority]]="High", Table1[[#This Row],[Ticket Status]]="Open")
), "Yes", "No")</f>
        <v>No</v>
      </c>
      <c r="U2679" s="4" t="str">
        <f>IF(Table1[[#This Row],[Ticket Status]]="Closed","Yes","No")</f>
        <v>No</v>
      </c>
      <c r="V2679" s="4" t="str">
        <f>IF(Table1[[#This Row],[Ticket Status]]="Pending Customer Response","Yes","No")</f>
        <v>No</v>
      </c>
      <c r="W2679" s="5">
        <f ca="1">COUNTIFS(Table1[Agent_name],Table1[[#This Row],[Agent_name]],Table1[Month],Table1[[#This Row],[Month]])/160</f>
        <v>0.65625</v>
      </c>
    </row>
    <row r="2680" spans="1:23" x14ac:dyDescent="0.25">
      <c r="A2680">
        <v>2679</v>
      </c>
      <c r="B2680" t="s">
        <v>8802</v>
      </c>
      <c r="C2680" t="s">
        <v>8803</v>
      </c>
      <c r="D2680">
        <v>69</v>
      </c>
      <c r="E2680" t="s">
        <v>19</v>
      </c>
      <c r="F2680" t="s">
        <v>223</v>
      </c>
      <c r="G2680" s="1">
        <v>44375</v>
      </c>
      <c r="H2680" t="s">
        <v>21</v>
      </c>
      <c r="I2680" t="s">
        <v>177</v>
      </c>
      <c r="J2680" s="3" t="s">
        <v>8804</v>
      </c>
      <c r="K2680" t="s">
        <v>39</v>
      </c>
      <c r="L2680" t="s">
        <v>8805</v>
      </c>
      <c r="M2680" t="s">
        <v>25</v>
      </c>
      <c r="N2680" t="s">
        <v>55</v>
      </c>
      <c r="O2680" s="2">
        <v>45077.966979166667</v>
      </c>
      <c r="P2680" s="2">
        <v>45078.582951388889</v>
      </c>
      <c r="Q2680">
        <v>3</v>
      </c>
      <c r="R2680" t="str">
        <f t="shared" ca="1" si="41"/>
        <v>Mohit</v>
      </c>
      <c r="S2680" t="str">
        <f>IFERROR(TEXT(DATEVALUE(LEFT(Table1[[#This Row],[Date of Purchase]],10)), "MMMM"), TEXT(Table1[[#This Row],[Date of Purchase]], "MMMM"))</f>
        <v>June</v>
      </c>
      <c r="T2680" t="str">
        <f>IF(OR(
  AND(Table1[[#This Row],[Ticket Priority]]="Critical", Table1[[#This Row],[Ticket Status]]&lt;&gt;"Closed"),
  AND(Table1[[#This Row],[Ticket Priority]]="High", Table1[[#This Row],[Ticket Status]]="Open")
), "Yes", "No")</f>
        <v>No</v>
      </c>
      <c r="U2680" s="4" t="str">
        <f>IF(Table1[[#This Row],[Ticket Status]]="Closed","Yes","No")</f>
        <v>Yes</v>
      </c>
      <c r="V2680" s="4" t="str">
        <f>IF(Table1[[#This Row],[Ticket Status]]="Pending Customer Response","Yes","No")</f>
        <v>No</v>
      </c>
      <c r="W2680" s="5">
        <f ca="1">COUNTIFS(Table1[Agent_name],Table1[[#This Row],[Agent_name]],Table1[Month],Table1[[#This Row],[Month]])/160</f>
        <v>0.41875000000000001</v>
      </c>
    </row>
    <row r="2681" spans="1:23" x14ac:dyDescent="0.25">
      <c r="A2681">
        <v>2680</v>
      </c>
      <c r="B2681" t="s">
        <v>8806</v>
      </c>
      <c r="C2681" t="s">
        <v>8807</v>
      </c>
      <c r="D2681">
        <v>63</v>
      </c>
      <c r="E2681" t="s">
        <v>19</v>
      </c>
      <c r="F2681" t="s">
        <v>103</v>
      </c>
      <c r="G2681" s="1">
        <v>44147</v>
      </c>
      <c r="H2681" t="s">
        <v>66</v>
      </c>
      <c r="I2681" t="s">
        <v>150</v>
      </c>
      <c r="J2681" s="3" t="s">
        <v>8808</v>
      </c>
      <c r="K2681" t="s">
        <v>39</v>
      </c>
      <c r="L2681" t="s">
        <v>8809</v>
      </c>
      <c r="M2681" t="s">
        <v>41</v>
      </c>
      <c r="N2681" t="s">
        <v>55</v>
      </c>
      <c r="O2681" s="2">
        <v>45078.379490740743</v>
      </c>
      <c r="P2681" s="2">
        <v>45078.804490740738</v>
      </c>
      <c r="Q2681">
        <v>3</v>
      </c>
      <c r="R2681" t="str">
        <f t="shared" ca="1" si="41"/>
        <v>Ravi</v>
      </c>
      <c r="S2681" t="str">
        <f>IFERROR(TEXT(DATEVALUE(LEFT(Table1[[#This Row],[Date of Purchase]],10)), "MMMM"), TEXT(Table1[[#This Row],[Date of Purchase]], "MMMM"))</f>
        <v>November</v>
      </c>
      <c r="T2681" t="str">
        <f>IF(OR(
  AND(Table1[[#This Row],[Ticket Priority]]="Critical", Table1[[#This Row],[Ticket Status]]&lt;&gt;"Closed"),
  AND(Table1[[#This Row],[Ticket Priority]]="High", Table1[[#This Row],[Ticket Status]]="Open")
), "Yes", "No")</f>
        <v>No</v>
      </c>
      <c r="U2681" s="4" t="str">
        <f>IF(Table1[[#This Row],[Ticket Status]]="Closed","Yes","No")</f>
        <v>Yes</v>
      </c>
      <c r="V2681" s="4" t="str">
        <f>IF(Table1[[#This Row],[Ticket Status]]="Pending Customer Response","Yes","No")</f>
        <v>No</v>
      </c>
      <c r="W2681" s="5">
        <f ca="1">COUNTIFS(Table1[Agent_name],Table1[[#This Row],[Agent_name]],Table1[Month],Table1[[#This Row],[Month]])/160</f>
        <v>0.61875000000000002</v>
      </c>
    </row>
    <row r="2682" spans="1:23" x14ac:dyDescent="0.25">
      <c r="A2682">
        <v>2681</v>
      </c>
      <c r="B2682" t="s">
        <v>8810</v>
      </c>
      <c r="C2682" t="s">
        <v>8811</v>
      </c>
      <c r="D2682">
        <v>31</v>
      </c>
      <c r="E2682" t="s">
        <v>29</v>
      </c>
      <c r="F2682" t="s">
        <v>20</v>
      </c>
      <c r="G2682" s="1">
        <v>43899</v>
      </c>
      <c r="H2682" t="s">
        <v>59</v>
      </c>
      <c r="I2682" t="s">
        <v>99</v>
      </c>
      <c r="J2682" s="3" t="s">
        <v>1076</v>
      </c>
      <c r="K2682" t="s">
        <v>62</v>
      </c>
      <c r="M2682" t="s">
        <v>41</v>
      </c>
      <c r="N2682" t="s">
        <v>83</v>
      </c>
      <c r="R2682" t="str">
        <f t="shared" ca="1" si="41"/>
        <v>Sara</v>
      </c>
      <c r="S2682" t="str">
        <f>IFERROR(TEXT(DATEVALUE(LEFT(Table1[[#This Row],[Date of Purchase]],10)), "MMMM"), TEXT(Table1[[#This Row],[Date of Purchase]], "MMMM"))</f>
        <v>March</v>
      </c>
      <c r="T2682" t="str">
        <f>IF(OR(
  AND(Table1[[#This Row],[Ticket Priority]]="Critical", Table1[[#This Row],[Ticket Status]]&lt;&gt;"Closed"),
  AND(Table1[[#This Row],[Ticket Priority]]="High", Table1[[#This Row],[Ticket Status]]="Open")
), "Yes", "No")</f>
        <v>No</v>
      </c>
      <c r="U2682" s="4" t="str">
        <f>IF(Table1[[#This Row],[Ticket Status]]="Closed","Yes","No")</f>
        <v>No</v>
      </c>
      <c r="V2682" s="4" t="str">
        <f>IF(Table1[[#This Row],[Ticket Status]]="Pending Customer Response","Yes","No")</f>
        <v>No</v>
      </c>
      <c r="W2682" s="5">
        <f ca="1">COUNTIFS(Table1[Agent_name],Table1[[#This Row],[Agent_name]],Table1[Month],Table1[[#This Row],[Month]])/160</f>
        <v>0.55625000000000002</v>
      </c>
    </row>
    <row r="2683" spans="1:23" x14ac:dyDescent="0.25">
      <c r="A2683">
        <v>2682</v>
      </c>
      <c r="B2683" t="s">
        <v>8812</v>
      </c>
      <c r="C2683" t="s">
        <v>8813</v>
      </c>
      <c r="D2683">
        <v>34</v>
      </c>
      <c r="E2683" t="s">
        <v>58</v>
      </c>
      <c r="F2683" t="s">
        <v>30</v>
      </c>
      <c r="G2683" s="1">
        <v>44441</v>
      </c>
      <c r="H2683" t="s">
        <v>66</v>
      </c>
      <c r="I2683" t="s">
        <v>37</v>
      </c>
      <c r="J2683" s="3" t="s">
        <v>8814</v>
      </c>
      <c r="K2683" t="s">
        <v>24</v>
      </c>
      <c r="M2683" t="s">
        <v>25</v>
      </c>
      <c r="N2683" t="s">
        <v>55</v>
      </c>
      <c r="O2683" s="2">
        <v>45078.918391203704</v>
      </c>
      <c r="R2683" t="str">
        <f t="shared" ca="1" si="41"/>
        <v>Sara</v>
      </c>
      <c r="S2683" t="str">
        <f>IFERROR(TEXT(DATEVALUE(LEFT(Table1[[#This Row],[Date of Purchase]],10)), "MMMM"), TEXT(Table1[[#This Row],[Date of Purchase]], "MMMM"))</f>
        <v>September</v>
      </c>
      <c r="T2683" t="str">
        <f>IF(OR(
  AND(Table1[[#This Row],[Ticket Priority]]="Critical", Table1[[#This Row],[Ticket Status]]&lt;&gt;"Closed"),
  AND(Table1[[#This Row],[Ticket Priority]]="High", Table1[[#This Row],[Ticket Status]]="Open")
), "Yes", "No")</f>
        <v>Yes</v>
      </c>
      <c r="U2683" s="4" t="str">
        <f>IF(Table1[[#This Row],[Ticket Status]]="Closed","Yes","No")</f>
        <v>No</v>
      </c>
      <c r="V2683" s="4" t="str">
        <f>IF(Table1[[#This Row],[Ticket Status]]="Pending Customer Response","Yes","No")</f>
        <v>Yes</v>
      </c>
      <c r="W2683" s="5">
        <f ca="1">COUNTIFS(Table1[Agent_name],Table1[[#This Row],[Agent_name]],Table1[Month],Table1[[#This Row],[Month]])/160</f>
        <v>0.65</v>
      </c>
    </row>
    <row r="2684" spans="1:23" x14ac:dyDescent="0.25">
      <c r="A2684">
        <v>2683</v>
      </c>
      <c r="B2684" t="s">
        <v>8815</v>
      </c>
      <c r="C2684" t="s">
        <v>8816</v>
      </c>
      <c r="D2684">
        <v>30</v>
      </c>
      <c r="E2684" t="s">
        <v>58</v>
      </c>
      <c r="F2684" t="s">
        <v>339</v>
      </c>
      <c r="G2684" s="1">
        <v>44107</v>
      </c>
      <c r="H2684" t="s">
        <v>66</v>
      </c>
      <c r="I2684" t="s">
        <v>22</v>
      </c>
      <c r="J2684" s="3" t="s">
        <v>8817</v>
      </c>
      <c r="K2684" t="s">
        <v>39</v>
      </c>
      <c r="L2684" t="s">
        <v>8818</v>
      </c>
      <c r="M2684" t="s">
        <v>143</v>
      </c>
      <c r="N2684" t="s">
        <v>33</v>
      </c>
      <c r="O2684" s="2">
        <v>45078.246192129627</v>
      </c>
      <c r="P2684" s="2">
        <v>45078.380219907405</v>
      </c>
      <c r="Q2684">
        <v>2</v>
      </c>
      <c r="R2684" t="str">
        <f t="shared" ca="1" si="41"/>
        <v>Mohit</v>
      </c>
      <c r="S2684" t="str">
        <f>IFERROR(TEXT(DATEVALUE(LEFT(Table1[[#This Row],[Date of Purchase]],10)), "MMMM"), TEXT(Table1[[#This Row],[Date of Purchase]], "MMMM"))</f>
        <v>October</v>
      </c>
      <c r="T2684" t="str">
        <f>IF(OR(
  AND(Table1[[#This Row],[Ticket Priority]]="Critical", Table1[[#This Row],[Ticket Status]]&lt;&gt;"Closed"),
  AND(Table1[[#This Row],[Ticket Priority]]="High", Table1[[#This Row],[Ticket Status]]="Open")
), "Yes", "No")</f>
        <v>No</v>
      </c>
      <c r="U2684" s="4" t="str">
        <f>IF(Table1[[#This Row],[Ticket Status]]="Closed","Yes","No")</f>
        <v>Yes</v>
      </c>
      <c r="V2684" s="4" t="str">
        <f>IF(Table1[[#This Row],[Ticket Status]]="Pending Customer Response","Yes","No")</f>
        <v>No</v>
      </c>
      <c r="W2684" s="5">
        <f ca="1">COUNTIFS(Table1[Agent_name],Table1[[#This Row],[Agent_name]],Table1[Month],Table1[[#This Row],[Month]])/160</f>
        <v>0.49375000000000002</v>
      </c>
    </row>
    <row r="2685" spans="1:23" x14ac:dyDescent="0.25">
      <c r="A2685">
        <v>2684</v>
      </c>
      <c r="B2685" t="s">
        <v>8819</v>
      </c>
      <c r="C2685" t="s">
        <v>8820</v>
      </c>
      <c r="D2685">
        <v>34</v>
      </c>
      <c r="E2685" t="s">
        <v>19</v>
      </c>
      <c r="F2685" t="s">
        <v>76</v>
      </c>
      <c r="G2685" s="1">
        <v>44366</v>
      </c>
      <c r="H2685" t="s">
        <v>45</v>
      </c>
      <c r="I2685" t="s">
        <v>99</v>
      </c>
      <c r="J2685" s="3" t="s">
        <v>8821</v>
      </c>
      <c r="K2685" t="s">
        <v>39</v>
      </c>
      <c r="L2685" t="s">
        <v>8822</v>
      </c>
      <c r="M2685" t="s">
        <v>25</v>
      </c>
      <c r="N2685" t="s">
        <v>26</v>
      </c>
      <c r="O2685" s="2">
        <v>45078.38857638889</v>
      </c>
      <c r="P2685" s="2">
        <v>45078.13857638889</v>
      </c>
      <c r="Q2685">
        <v>4</v>
      </c>
      <c r="R2685" t="str">
        <f t="shared" ca="1" si="41"/>
        <v>Divya</v>
      </c>
      <c r="S2685" t="str">
        <f>IFERROR(TEXT(DATEVALUE(LEFT(Table1[[#This Row],[Date of Purchase]],10)), "MMMM"), TEXT(Table1[[#This Row],[Date of Purchase]], "MMMM"))</f>
        <v>June</v>
      </c>
      <c r="T2685" t="str">
        <f>IF(OR(
  AND(Table1[[#This Row],[Ticket Priority]]="Critical", Table1[[#This Row],[Ticket Status]]&lt;&gt;"Closed"),
  AND(Table1[[#This Row],[Ticket Priority]]="High", Table1[[#This Row],[Ticket Status]]="Open")
), "Yes", "No")</f>
        <v>No</v>
      </c>
      <c r="U2685" s="4" t="str">
        <f>IF(Table1[[#This Row],[Ticket Status]]="Closed","Yes","No")</f>
        <v>Yes</v>
      </c>
      <c r="V2685" s="4" t="str">
        <f>IF(Table1[[#This Row],[Ticket Status]]="Pending Customer Response","Yes","No")</f>
        <v>No</v>
      </c>
      <c r="W2685" s="5">
        <f ca="1">COUNTIFS(Table1[Agent_name],Table1[[#This Row],[Agent_name]],Table1[Month],Table1[[#This Row],[Month]])/160</f>
        <v>0.22500000000000001</v>
      </c>
    </row>
    <row r="2686" spans="1:23" x14ac:dyDescent="0.25">
      <c r="A2686">
        <v>2685</v>
      </c>
      <c r="B2686" t="s">
        <v>8823</v>
      </c>
      <c r="C2686" t="s">
        <v>8824</v>
      </c>
      <c r="D2686">
        <v>48</v>
      </c>
      <c r="E2686" t="s">
        <v>19</v>
      </c>
      <c r="F2686" t="s">
        <v>655</v>
      </c>
      <c r="G2686" s="1">
        <v>44554</v>
      </c>
      <c r="H2686" t="s">
        <v>21</v>
      </c>
      <c r="I2686" t="s">
        <v>37</v>
      </c>
      <c r="J2686" s="3" t="s">
        <v>8825</v>
      </c>
      <c r="K2686" t="s">
        <v>62</v>
      </c>
      <c r="M2686" t="s">
        <v>89</v>
      </c>
      <c r="N2686" t="s">
        <v>26</v>
      </c>
      <c r="R2686" t="str">
        <f t="shared" ca="1" si="41"/>
        <v>Mohit</v>
      </c>
      <c r="S2686" t="str">
        <f>IFERROR(TEXT(DATEVALUE(LEFT(Table1[[#This Row],[Date of Purchase]],10)), "MMMM"), TEXT(Table1[[#This Row],[Date of Purchase]], "MMMM"))</f>
        <v>December</v>
      </c>
      <c r="T2686" t="str">
        <f>IF(OR(
  AND(Table1[[#This Row],[Ticket Priority]]="Critical", Table1[[#This Row],[Ticket Status]]&lt;&gt;"Closed"),
  AND(Table1[[#This Row],[Ticket Priority]]="High", Table1[[#This Row],[Ticket Status]]="Open")
), "Yes", "No")</f>
        <v>Yes</v>
      </c>
      <c r="U2686" s="4" t="str">
        <f>IF(Table1[[#This Row],[Ticket Status]]="Closed","Yes","No")</f>
        <v>No</v>
      </c>
      <c r="V2686" s="4" t="str">
        <f>IF(Table1[[#This Row],[Ticket Status]]="Pending Customer Response","Yes","No")</f>
        <v>No</v>
      </c>
      <c r="W2686" s="5">
        <f ca="1">COUNTIFS(Table1[Agent_name],Table1[[#This Row],[Agent_name]],Table1[Month],Table1[[#This Row],[Month]])/160</f>
        <v>0.44374999999999998</v>
      </c>
    </row>
    <row r="2687" spans="1:23" x14ac:dyDescent="0.25">
      <c r="A2687">
        <v>2686</v>
      </c>
      <c r="B2687" t="s">
        <v>8826</v>
      </c>
      <c r="C2687" t="s">
        <v>8827</v>
      </c>
      <c r="D2687">
        <v>66</v>
      </c>
      <c r="E2687" t="s">
        <v>29</v>
      </c>
      <c r="F2687" t="s">
        <v>317</v>
      </c>
      <c r="G2687" s="1">
        <v>43868</v>
      </c>
      <c r="H2687" t="s">
        <v>45</v>
      </c>
      <c r="I2687" t="s">
        <v>77</v>
      </c>
      <c r="J2687" s="3" t="s">
        <v>8828</v>
      </c>
      <c r="K2687" t="s">
        <v>62</v>
      </c>
      <c r="M2687" t="s">
        <v>89</v>
      </c>
      <c r="N2687" t="s">
        <v>83</v>
      </c>
      <c r="R2687" t="str">
        <f t="shared" ca="1" si="41"/>
        <v>Aisha</v>
      </c>
      <c r="S2687" t="str">
        <f>IFERROR(TEXT(DATEVALUE(LEFT(Table1[[#This Row],[Date of Purchase]],10)), "MMMM"), TEXT(Table1[[#This Row],[Date of Purchase]], "MMMM"))</f>
        <v>February</v>
      </c>
      <c r="T2687" t="str">
        <f>IF(OR(
  AND(Table1[[#This Row],[Ticket Priority]]="Critical", Table1[[#This Row],[Ticket Status]]&lt;&gt;"Closed"),
  AND(Table1[[#This Row],[Ticket Priority]]="High", Table1[[#This Row],[Ticket Status]]="Open")
), "Yes", "No")</f>
        <v>Yes</v>
      </c>
      <c r="U2687" s="4" t="str">
        <f>IF(Table1[[#This Row],[Ticket Status]]="Closed","Yes","No")</f>
        <v>No</v>
      </c>
      <c r="V2687" s="4" t="str">
        <f>IF(Table1[[#This Row],[Ticket Status]]="Pending Customer Response","Yes","No")</f>
        <v>No</v>
      </c>
      <c r="W2687" s="5">
        <f ca="1">COUNTIFS(Table1[Agent_name],Table1[[#This Row],[Agent_name]],Table1[Month],Table1[[#This Row],[Month]])/160</f>
        <v>0.85624999999999996</v>
      </c>
    </row>
    <row r="2688" spans="1:23" x14ac:dyDescent="0.25">
      <c r="A2688">
        <v>2687</v>
      </c>
      <c r="B2688" t="s">
        <v>8829</v>
      </c>
      <c r="C2688" t="s">
        <v>8830</v>
      </c>
      <c r="D2688">
        <v>67</v>
      </c>
      <c r="E2688" t="s">
        <v>58</v>
      </c>
      <c r="F2688" t="s">
        <v>456</v>
      </c>
      <c r="G2688" s="1">
        <v>44257</v>
      </c>
      <c r="H2688" t="s">
        <v>45</v>
      </c>
      <c r="I2688" t="s">
        <v>141</v>
      </c>
      <c r="J2688" s="3" t="s">
        <v>8831</v>
      </c>
      <c r="K2688" t="s">
        <v>39</v>
      </c>
      <c r="L2688" t="s">
        <v>8832</v>
      </c>
      <c r="M2688" t="s">
        <v>89</v>
      </c>
      <c r="N2688" t="s">
        <v>55</v>
      </c>
      <c r="O2688" s="2">
        <v>45078.405995370369</v>
      </c>
      <c r="P2688" s="2">
        <v>45078.280300925922</v>
      </c>
      <c r="Q2688">
        <v>2</v>
      </c>
      <c r="R2688" t="str">
        <f t="shared" ca="1" si="41"/>
        <v>Aisha</v>
      </c>
      <c r="S2688" t="str">
        <f>IFERROR(TEXT(DATEVALUE(LEFT(Table1[[#This Row],[Date of Purchase]],10)), "MMMM"), TEXT(Table1[[#This Row],[Date of Purchase]], "MMMM"))</f>
        <v>March</v>
      </c>
      <c r="T2688" t="str">
        <f>IF(OR(
  AND(Table1[[#This Row],[Ticket Priority]]="Critical", Table1[[#This Row],[Ticket Status]]&lt;&gt;"Closed"),
  AND(Table1[[#This Row],[Ticket Priority]]="High", Table1[[#This Row],[Ticket Status]]="Open")
), "Yes", "No")</f>
        <v>No</v>
      </c>
      <c r="U2688" s="4" t="str">
        <f>IF(Table1[[#This Row],[Ticket Status]]="Closed","Yes","No")</f>
        <v>Yes</v>
      </c>
      <c r="V2688" s="4" t="str">
        <f>IF(Table1[[#This Row],[Ticket Status]]="Pending Customer Response","Yes","No")</f>
        <v>No</v>
      </c>
      <c r="W2688" s="5">
        <f ca="1">COUNTIFS(Table1[Agent_name],Table1[[#This Row],[Agent_name]],Table1[Month],Table1[[#This Row],[Month]])/160</f>
        <v>1.0062500000000001</v>
      </c>
    </row>
    <row r="2689" spans="1:23" x14ac:dyDescent="0.25">
      <c r="A2689">
        <v>2688</v>
      </c>
      <c r="B2689" t="s">
        <v>8833</v>
      </c>
      <c r="C2689" t="s">
        <v>8834</v>
      </c>
      <c r="D2689">
        <v>32</v>
      </c>
      <c r="E2689" t="s">
        <v>29</v>
      </c>
      <c r="F2689" t="s">
        <v>51</v>
      </c>
      <c r="G2689" s="1">
        <v>44339</v>
      </c>
      <c r="H2689" t="s">
        <v>45</v>
      </c>
      <c r="I2689" t="s">
        <v>52</v>
      </c>
      <c r="J2689" s="3" t="s">
        <v>8835</v>
      </c>
      <c r="K2689" t="s">
        <v>24</v>
      </c>
      <c r="M2689" t="s">
        <v>89</v>
      </c>
      <c r="N2689" t="s">
        <v>33</v>
      </c>
      <c r="O2689" s="2">
        <v>45078.764351851853</v>
      </c>
      <c r="R2689" t="str">
        <f t="shared" ca="1" si="41"/>
        <v>Divya</v>
      </c>
      <c r="S2689" t="str">
        <f>IFERROR(TEXT(DATEVALUE(LEFT(Table1[[#This Row],[Date of Purchase]],10)), "MMMM"), TEXT(Table1[[#This Row],[Date of Purchase]], "MMMM"))</f>
        <v>May</v>
      </c>
      <c r="T2689" t="str">
        <f>IF(OR(
  AND(Table1[[#This Row],[Ticket Priority]]="Critical", Table1[[#This Row],[Ticket Status]]&lt;&gt;"Closed"),
  AND(Table1[[#This Row],[Ticket Priority]]="High", Table1[[#This Row],[Ticket Status]]="Open")
), "Yes", "No")</f>
        <v>No</v>
      </c>
      <c r="U2689" s="4" t="str">
        <f>IF(Table1[[#This Row],[Ticket Status]]="Closed","Yes","No")</f>
        <v>No</v>
      </c>
      <c r="V2689" s="4" t="str">
        <f>IF(Table1[[#This Row],[Ticket Status]]="Pending Customer Response","Yes","No")</f>
        <v>Yes</v>
      </c>
      <c r="W2689" s="5">
        <f ca="1">COUNTIFS(Table1[Agent_name],Table1[[#This Row],[Agent_name]],Table1[Month],Table1[[#This Row],[Month]])/160</f>
        <v>0.23125000000000001</v>
      </c>
    </row>
    <row r="2690" spans="1:23" x14ac:dyDescent="0.25">
      <c r="A2690">
        <v>2689</v>
      </c>
      <c r="B2690" t="s">
        <v>8836</v>
      </c>
      <c r="C2690" t="s">
        <v>8837</v>
      </c>
      <c r="D2690">
        <v>60</v>
      </c>
      <c r="E2690" t="s">
        <v>19</v>
      </c>
      <c r="F2690" t="s">
        <v>202</v>
      </c>
      <c r="G2690" s="1">
        <v>44278</v>
      </c>
      <c r="H2690" t="s">
        <v>45</v>
      </c>
      <c r="I2690" t="s">
        <v>93</v>
      </c>
      <c r="J2690" s="3" t="s">
        <v>8838</v>
      </c>
      <c r="K2690" t="s">
        <v>62</v>
      </c>
      <c r="M2690" t="s">
        <v>41</v>
      </c>
      <c r="N2690" t="s">
        <v>55</v>
      </c>
      <c r="R2690" t="str">
        <f t="shared" ref="R2690:R2753" ca="1" si="42">CHOOSE(
RANDBETWEEN(1,20),
"Aisha","Aisha","Aisha","Aisha",
"Ravi","Ravi","Ravi",
"Sara","Sara","Sara",
"Mohit","Mohit",
"Priya","Priya",
"Arjun",
"Neha","Rahul","Divya","Karan","Meera","Sanjay"
)</f>
        <v>Aisha</v>
      </c>
      <c r="S2690" t="str">
        <f>IFERROR(TEXT(DATEVALUE(LEFT(Table1[[#This Row],[Date of Purchase]],10)), "MMMM"), TEXT(Table1[[#This Row],[Date of Purchase]], "MMMM"))</f>
        <v>March</v>
      </c>
      <c r="T2690" t="str">
        <f>IF(OR(
  AND(Table1[[#This Row],[Ticket Priority]]="Critical", Table1[[#This Row],[Ticket Status]]&lt;&gt;"Closed"),
  AND(Table1[[#This Row],[Ticket Priority]]="High", Table1[[#This Row],[Ticket Status]]="Open")
), "Yes", "No")</f>
        <v>No</v>
      </c>
      <c r="U2690" s="4" t="str">
        <f>IF(Table1[[#This Row],[Ticket Status]]="Closed","Yes","No")</f>
        <v>No</v>
      </c>
      <c r="V2690" s="4" t="str">
        <f>IF(Table1[[#This Row],[Ticket Status]]="Pending Customer Response","Yes","No")</f>
        <v>No</v>
      </c>
      <c r="W2690" s="5">
        <f ca="1">COUNTIFS(Table1[Agent_name],Table1[[#This Row],[Agent_name]],Table1[Month],Table1[[#This Row],[Month]])/160</f>
        <v>1.0062500000000001</v>
      </c>
    </row>
    <row r="2691" spans="1:23" x14ac:dyDescent="0.25">
      <c r="A2691">
        <v>2690</v>
      </c>
      <c r="B2691" t="s">
        <v>8839</v>
      </c>
      <c r="C2691" t="s">
        <v>8840</v>
      </c>
      <c r="D2691">
        <v>61</v>
      </c>
      <c r="E2691" t="s">
        <v>58</v>
      </c>
      <c r="F2691" t="s">
        <v>421</v>
      </c>
      <c r="G2691" s="1">
        <v>44075</v>
      </c>
      <c r="H2691" t="s">
        <v>21</v>
      </c>
      <c r="I2691" t="s">
        <v>37</v>
      </c>
      <c r="J2691" s="3" t="s">
        <v>8841</v>
      </c>
      <c r="K2691" t="s">
        <v>62</v>
      </c>
      <c r="M2691" t="s">
        <v>41</v>
      </c>
      <c r="N2691" t="s">
        <v>26</v>
      </c>
      <c r="R2691" t="str">
        <f t="shared" ca="1" si="42"/>
        <v>Priya</v>
      </c>
      <c r="S2691" t="str">
        <f>IFERROR(TEXT(DATEVALUE(LEFT(Table1[[#This Row],[Date of Purchase]],10)), "MMMM"), TEXT(Table1[[#This Row],[Date of Purchase]], "MMMM"))</f>
        <v>September</v>
      </c>
      <c r="T2691" t="str">
        <f>IF(OR(
  AND(Table1[[#This Row],[Ticket Priority]]="Critical", Table1[[#This Row],[Ticket Status]]&lt;&gt;"Closed"),
  AND(Table1[[#This Row],[Ticket Priority]]="High", Table1[[#This Row],[Ticket Status]]="Open")
), "Yes", "No")</f>
        <v>No</v>
      </c>
      <c r="U2691" s="4" t="str">
        <f>IF(Table1[[#This Row],[Ticket Status]]="Closed","Yes","No")</f>
        <v>No</v>
      </c>
      <c r="V2691" s="4" t="str">
        <f>IF(Table1[[#This Row],[Ticket Status]]="Pending Customer Response","Yes","No")</f>
        <v>No</v>
      </c>
      <c r="W2691" s="5">
        <f ca="1">COUNTIFS(Table1[Agent_name],Table1[[#This Row],[Agent_name]],Table1[Month],Table1[[#This Row],[Month]])/160</f>
        <v>0.53125</v>
      </c>
    </row>
    <row r="2692" spans="1:23" x14ac:dyDescent="0.25">
      <c r="A2692">
        <v>2691</v>
      </c>
      <c r="B2692" t="s">
        <v>8842</v>
      </c>
      <c r="C2692" t="s">
        <v>8843</v>
      </c>
      <c r="D2692">
        <v>33</v>
      </c>
      <c r="E2692" t="s">
        <v>29</v>
      </c>
      <c r="F2692" t="s">
        <v>699</v>
      </c>
      <c r="G2692" s="1">
        <v>44004</v>
      </c>
      <c r="H2692" t="s">
        <v>67</v>
      </c>
      <c r="I2692" t="s">
        <v>177</v>
      </c>
      <c r="J2692" s="3" t="s">
        <v>8844</v>
      </c>
      <c r="K2692" t="s">
        <v>62</v>
      </c>
      <c r="M2692" t="s">
        <v>41</v>
      </c>
      <c r="N2692" t="s">
        <v>55</v>
      </c>
      <c r="R2692" t="str">
        <f t="shared" ca="1" si="42"/>
        <v>Aisha</v>
      </c>
      <c r="S2692" t="str">
        <f>IFERROR(TEXT(DATEVALUE(LEFT(Table1[[#This Row],[Date of Purchase]],10)), "MMMM"), TEXT(Table1[[#This Row],[Date of Purchase]], "MMMM"))</f>
        <v>June</v>
      </c>
      <c r="T2692" t="str">
        <f>IF(OR(
  AND(Table1[[#This Row],[Ticket Priority]]="Critical", Table1[[#This Row],[Ticket Status]]&lt;&gt;"Closed"),
  AND(Table1[[#This Row],[Ticket Priority]]="High", Table1[[#This Row],[Ticket Status]]="Open")
), "Yes", "No")</f>
        <v>No</v>
      </c>
      <c r="U2692" s="4" t="str">
        <f>IF(Table1[[#This Row],[Ticket Status]]="Closed","Yes","No")</f>
        <v>No</v>
      </c>
      <c r="V2692" s="4" t="str">
        <f>IF(Table1[[#This Row],[Ticket Status]]="Pending Customer Response","Yes","No")</f>
        <v>No</v>
      </c>
      <c r="W2692" s="5">
        <f ca="1">COUNTIFS(Table1[Agent_name],Table1[[#This Row],[Agent_name]],Table1[Month],Table1[[#This Row],[Month]])/160</f>
        <v>0.89375000000000004</v>
      </c>
    </row>
    <row r="2693" spans="1:23" x14ac:dyDescent="0.25">
      <c r="A2693">
        <v>2692</v>
      </c>
      <c r="B2693" t="s">
        <v>8845</v>
      </c>
      <c r="C2693" t="s">
        <v>8846</v>
      </c>
      <c r="D2693">
        <v>33</v>
      </c>
      <c r="E2693" t="s">
        <v>19</v>
      </c>
      <c r="F2693" t="s">
        <v>112</v>
      </c>
      <c r="G2693" s="1">
        <v>44264</v>
      </c>
      <c r="H2693" t="s">
        <v>59</v>
      </c>
      <c r="I2693" t="s">
        <v>150</v>
      </c>
      <c r="J2693" s="3" t="s">
        <v>8847</v>
      </c>
      <c r="K2693" t="s">
        <v>62</v>
      </c>
      <c r="M2693" t="s">
        <v>89</v>
      </c>
      <c r="N2693" t="s">
        <v>83</v>
      </c>
      <c r="R2693" t="str">
        <f t="shared" ca="1" si="42"/>
        <v>Aisha</v>
      </c>
      <c r="S2693" t="str">
        <f>IFERROR(TEXT(DATEVALUE(LEFT(Table1[[#This Row],[Date of Purchase]],10)), "MMMM"), TEXT(Table1[[#This Row],[Date of Purchase]], "MMMM"))</f>
        <v>March</v>
      </c>
      <c r="T2693" t="str">
        <f>IF(OR(
  AND(Table1[[#This Row],[Ticket Priority]]="Critical", Table1[[#This Row],[Ticket Status]]&lt;&gt;"Closed"),
  AND(Table1[[#This Row],[Ticket Priority]]="High", Table1[[#This Row],[Ticket Status]]="Open")
), "Yes", "No")</f>
        <v>Yes</v>
      </c>
      <c r="U2693" s="4" t="str">
        <f>IF(Table1[[#This Row],[Ticket Status]]="Closed","Yes","No")</f>
        <v>No</v>
      </c>
      <c r="V2693" s="4" t="str">
        <f>IF(Table1[[#This Row],[Ticket Status]]="Pending Customer Response","Yes","No")</f>
        <v>No</v>
      </c>
      <c r="W2693" s="5">
        <f ca="1">COUNTIFS(Table1[Agent_name],Table1[[#This Row],[Agent_name]],Table1[Month],Table1[[#This Row],[Month]])/160</f>
        <v>1.0062500000000001</v>
      </c>
    </row>
    <row r="2694" spans="1:23" x14ac:dyDescent="0.25">
      <c r="A2694">
        <v>2693</v>
      </c>
      <c r="B2694" t="s">
        <v>8848</v>
      </c>
      <c r="C2694" t="s">
        <v>8849</v>
      </c>
      <c r="D2694">
        <v>47</v>
      </c>
      <c r="E2694" t="s">
        <v>58</v>
      </c>
      <c r="F2694" t="s">
        <v>30</v>
      </c>
      <c r="G2694" s="1">
        <v>44545</v>
      </c>
      <c r="H2694" t="s">
        <v>21</v>
      </c>
      <c r="I2694" t="s">
        <v>72</v>
      </c>
      <c r="J2694" s="3" t="s">
        <v>8850</v>
      </c>
      <c r="K2694" t="s">
        <v>24</v>
      </c>
      <c r="M2694" t="s">
        <v>89</v>
      </c>
      <c r="N2694" t="s">
        <v>83</v>
      </c>
      <c r="O2694" s="2">
        <v>45078.188750000001</v>
      </c>
      <c r="R2694" t="str">
        <f t="shared" ca="1" si="42"/>
        <v>Priya</v>
      </c>
      <c r="S2694" t="str">
        <f>IFERROR(TEXT(DATEVALUE(LEFT(Table1[[#This Row],[Date of Purchase]],10)), "MMMM"), TEXT(Table1[[#This Row],[Date of Purchase]], "MMMM"))</f>
        <v>December</v>
      </c>
      <c r="T2694" t="str">
        <f>IF(OR(
  AND(Table1[[#This Row],[Ticket Priority]]="Critical", Table1[[#This Row],[Ticket Status]]&lt;&gt;"Closed"),
  AND(Table1[[#This Row],[Ticket Priority]]="High", Table1[[#This Row],[Ticket Status]]="Open")
), "Yes", "No")</f>
        <v>No</v>
      </c>
      <c r="U2694" s="4" t="str">
        <f>IF(Table1[[#This Row],[Ticket Status]]="Closed","Yes","No")</f>
        <v>No</v>
      </c>
      <c r="V2694" s="4" t="str">
        <f>IF(Table1[[#This Row],[Ticket Status]]="Pending Customer Response","Yes","No")</f>
        <v>Yes</v>
      </c>
      <c r="W2694" s="5">
        <f ca="1">COUNTIFS(Table1[Agent_name],Table1[[#This Row],[Agent_name]],Table1[Month],Table1[[#This Row],[Month]])/160</f>
        <v>0.48749999999999999</v>
      </c>
    </row>
    <row r="2695" spans="1:23" x14ac:dyDescent="0.25">
      <c r="A2695">
        <v>2694</v>
      </c>
      <c r="B2695" t="s">
        <v>8851</v>
      </c>
      <c r="C2695" t="s">
        <v>8852</v>
      </c>
      <c r="D2695">
        <v>47</v>
      </c>
      <c r="E2695" t="s">
        <v>29</v>
      </c>
      <c r="F2695" t="s">
        <v>655</v>
      </c>
      <c r="G2695" s="1">
        <v>44123</v>
      </c>
      <c r="H2695" t="s">
        <v>59</v>
      </c>
      <c r="I2695" t="s">
        <v>52</v>
      </c>
      <c r="J2695" s="3" t="s">
        <v>8853</v>
      </c>
      <c r="K2695" t="s">
        <v>24</v>
      </c>
      <c r="M2695" t="s">
        <v>143</v>
      </c>
      <c r="N2695" t="s">
        <v>33</v>
      </c>
      <c r="O2695" s="2">
        <v>45077.974178240744</v>
      </c>
      <c r="R2695" t="str">
        <f t="shared" ca="1" si="42"/>
        <v>Priya</v>
      </c>
      <c r="S2695" t="str">
        <f>IFERROR(TEXT(DATEVALUE(LEFT(Table1[[#This Row],[Date of Purchase]],10)), "MMMM"), TEXT(Table1[[#This Row],[Date of Purchase]], "MMMM"))</f>
        <v>October</v>
      </c>
      <c r="T2695" t="str">
        <f>IF(OR(
  AND(Table1[[#This Row],[Ticket Priority]]="Critical", Table1[[#This Row],[Ticket Status]]&lt;&gt;"Closed"),
  AND(Table1[[#This Row],[Ticket Priority]]="High", Table1[[#This Row],[Ticket Status]]="Open")
), "Yes", "No")</f>
        <v>No</v>
      </c>
      <c r="U2695" s="4" t="str">
        <f>IF(Table1[[#This Row],[Ticket Status]]="Closed","Yes","No")</f>
        <v>No</v>
      </c>
      <c r="V2695" s="4" t="str">
        <f>IF(Table1[[#This Row],[Ticket Status]]="Pending Customer Response","Yes","No")</f>
        <v>Yes</v>
      </c>
      <c r="W2695" s="5">
        <f ca="1">COUNTIFS(Table1[Agent_name],Table1[[#This Row],[Agent_name]],Table1[Month],Table1[[#This Row],[Month]])/160</f>
        <v>0.58125000000000004</v>
      </c>
    </row>
    <row r="2696" spans="1:23" x14ac:dyDescent="0.25">
      <c r="A2696">
        <v>2695</v>
      </c>
      <c r="B2696" t="s">
        <v>8854</v>
      </c>
      <c r="C2696" t="s">
        <v>8855</v>
      </c>
      <c r="D2696">
        <v>48</v>
      </c>
      <c r="E2696" t="s">
        <v>29</v>
      </c>
      <c r="F2696" t="s">
        <v>129</v>
      </c>
      <c r="G2696" s="1">
        <v>43847</v>
      </c>
      <c r="H2696" t="s">
        <v>67</v>
      </c>
      <c r="I2696" t="s">
        <v>72</v>
      </c>
      <c r="J2696" s="3" t="s">
        <v>8856</v>
      </c>
      <c r="K2696" t="s">
        <v>24</v>
      </c>
      <c r="M2696" t="s">
        <v>89</v>
      </c>
      <c r="N2696" t="s">
        <v>55</v>
      </c>
      <c r="O2696" s="2">
        <v>45078.835300925923</v>
      </c>
      <c r="R2696" t="str">
        <f t="shared" ca="1" si="42"/>
        <v>Priya</v>
      </c>
      <c r="S2696" t="str">
        <f>IFERROR(TEXT(DATEVALUE(LEFT(Table1[[#This Row],[Date of Purchase]],10)), "MMMM"), TEXT(Table1[[#This Row],[Date of Purchase]], "MMMM"))</f>
        <v>January</v>
      </c>
      <c r="T2696" t="str">
        <f>IF(OR(
  AND(Table1[[#This Row],[Ticket Priority]]="Critical", Table1[[#This Row],[Ticket Status]]&lt;&gt;"Closed"),
  AND(Table1[[#This Row],[Ticket Priority]]="High", Table1[[#This Row],[Ticket Status]]="Open")
), "Yes", "No")</f>
        <v>No</v>
      </c>
      <c r="U2696" s="4" t="str">
        <f>IF(Table1[[#This Row],[Ticket Status]]="Closed","Yes","No")</f>
        <v>No</v>
      </c>
      <c r="V2696" s="4" t="str">
        <f>IF(Table1[[#This Row],[Ticket Status]]="Pending Customer Response","Yes","No")</f>
        <v>Yes</v>
      </c>
      <c r="W2696" s="5">
        <f ca="1">COUNTIFS(Table1[Agent_name],Table1[[#This Row],[Agent_name]],Table1[Month],Table1[[#This Row],[Month]])/160</f>
        <v>0.51875000000000004</v>
      </c>
    </row>
    <row r="2697" spans="1:23" x14ac:dyDescent="0.25">
      <c r="A2697">
        <v>2696</v>
      </c>
      <c r="B2697" t="s">
        <v>8857</v>
      </c>
      <c r="C2697" t="s">
        <v>8858</v>
      </c>
      <c r="D2697">
        <v>18</v>
      </c>
      <c r="E2697" t="s">
        <v>58</v>
      </c>
      <c r="F2697" t="s">
        <v>44</v>
      </c>
      <c r="G2697" s="1">
        <v>43933</v>
      </c>
      <c r="H2697" t="s">
        <v>59</v>
      </c>
      <c r="I2697" t="s">
        <v>60</v>
      </c>
      <c r="J2697" s="3" t="s">
        <v>8859</v>
      </c>
      <c r="K2697" t="s">
        <v>39</v>
      </c>
      <c r="L2697" t="s">
        <v>8860</v>
      </c>
      <c r="M2697" t="s">
        <v>143</v>
      </c>
      <c r="N2697" t="s">
        <v>55</v>
      </c>
      <c r="O2697" s="2">
        <v>45078.617268518516</v>
      </c>
      <c r="P2697" s="2">
        <v>45078.711712962962</v>
      </c>
      <c r="Q2697">
        <v>2</v>
      </c>
      <c r="R2697" t="str">
        <f t="shared" ca="1" si="42"/>
        <v>Priya</v>
      </c>
      <c r="S2697" t="str">
        <f>IFERROR(TEXT(DATEVALUE(LEFT(Table1[[#This Row],[Date of Purchase]],10)), "MMMM"), TEXT(Table1[[#This Row],[Date of Purchase]], "MMMM"))</f>
        <v>April</v>
      </c>
      <c r="T2697" t="str">
        <f>IF(OR(
  AND(Table1[[#This Row],[Ticket Priority]]="Critical", Table1[[#This Row],[Ticket Status]]&lt;&gt;"Closed"),
  AND(Table1[[#This Row],[Ticket Priority]]="High", Table1[[#This Row],[Ticket Status]]="Open")
), "Yes", "No")</f>
        <v>No</v>
      </c>
      <c r="U2697" s="4" t="str">
        <f>IF(Table1[[#This Row],[Ticket Status]]="Closed","Yes","No")</f>
        <v>Yes</v>
      </c>
      <c r="V2697" s="4" t="str">
        <f>IF(Table1[[#This Row],[Ticket Status]]="Pending Customer Response","Yes","No")</f>
        <v>No</v>
      </c>
      <c r="W2697" s="5">
        <f ca="1">COUNTIFS(Table1[Agent_name],Table1[[#This Row],[Agent_name]],Table1[Month],Table1[[#This Row],[Month]])/160</f>
        <v>0.48749999999999999</v>
      </c>
    </row>
    <row r="2698" spans="1:23" x14ac:dyDescent="0.25">
      <c r="A2698">
        <v>2697</v>
      </c>
      <c r="B2698" t="s">
        <v>8861</v>
      </c>
      <c r="C2698" t="s">
        <v>8862</v>
      </c>
      <c r="D2698">
        <v>26</v>
      </c>
      <c r="E2698" t="s">
        <v>58</v>
      </c>
      <c r="F2698" t="s">
        <v>30</v>
      </c>
      <c r="G2698" s="1">
        <v>44210</v>
      </c>
      <c r="H2698" t="s">
        <v>66</v>
      </c>
      <c r="I2698" t="s">
        <v>67</v>
      </c>
      <c r="J2698" s="3" t="s">
        <v>8863</v>
      </c>
      <c r="K2698" t="s">
        <v>62</v>
      </c>
      <c r="M2698" t="s">
        <v>143</v>
      </c>
      <c r="N2698" t="s">
        <v>33</v>
      </c>
      <c r="R2698" t="str">
        <f t="shared" ca="1" si="42"/>
        <v>Rahul</v>
      </c>
      <c r="S2698" t="str">
        <f>IFERROR(TEXT(DATEVALUE(LEFT(Table1[[#This Row],[Date of Purchase]],10)), "MMMM"), TEXT(Table1[[#This Row],[Date of Purchase]], "MMMM"))</f>
        <v>January</v>
      </c>
      <c r="T2698" t="str">
        <f>IF(OR(
  AND(Table1[[#This Row],[Ticket Priority]]="Critical", Table1[[#This Row],[Ticket Status]]&lt;&gt;"Closed"),
  AND(Table1[[#This Row],[Ticket Priority]]="High", Table1[[#This Row],[Ticket Status]]="Open")
), "Yes", "No")</f>
        <v>No</v>
      </c>
      <c r="U2698" s="4" t="str">
        <f>IF(Table1[[#This Row],[Ticket Status]]="Closed","Yes","No")</f>
        <v>No</v>
      </c>
      <c r="V2698" s="4" t="str">
        <f>IF(Table1[[#This Row],[Ticket Status]]="Pending Customer Response","Yes","No")</f>
        <v>No</v>
      </c>
      <c r="W2698" s="5">
        <f ca="1">COUNTIFS(Table1[Agent_name],Table1[[#This Row],[Agent_name]],Table1[Month],Table1[[#This Row],[Month]])/160</f>
        <v>0.22500000000000001</v>
      </c>
    </row>
    <row r="2699" spans="1:23" x14ac:dyDescent="0.25">
      <c r="A2699">
        <v>2698</v>
      </c>
      <c r="B2699" t="s">
        <v>8864</v>
      </c>
      <c r="C2699" t="s">
        <v>8865</v>
      </c>
      <c r="D2699">
        <v>25</v>
      </c>
      <c r="E2699" t="s">
        <v>29</v>
      </c>
      <c r="F2699" t="s">
        <v>242</v>
      </c>
      <c r="G2699" s="1">
        <v>43866</v>
      </c>
      <c r="H2699" t="s">
        <v>66</v>
      </c>
      <c r="I2699" t="s">
        <v>77</v>
      </c>
      <c r="J2699" s="3" t="s">
        <v>8866</v>
      </c>
      <c r="K2699" t="s">
        <v>24</v>
      </c>
      <c r="M2699" t="s">
        <v>25</v>
      </c>
      <c r="N2699" t="s">
        <v>26</v>
      </c>
      <c r="O2699" s="2">
        <v>45078.271469907406</v>
      </c>
      <c r="R2699" t="str">
        <f t="shared" ca="1" si="42"/>
        <v>Aisha</v>
      </c>
      <c r="S2699" t="str">
        <f>IFERROR(TEXT(DATEVALUE(LEFT(Table1[[#This Row],[Date of Purchase]],10)), "MMMM"), TEXT(Table1[[#This Row],[Date of Purchase]], "MMMM"))</f>
        <v>February</v>
      </c>
      <c r="T2699" t="str">
        <f>IF(OR(
  AND(Table1[[#This Row],[Ticket Priority]]="Critical", Table1[[#This Row],[Ticket Status]]&lt;&gt;"Closed"),
  AND(Table1[[#This Row],[Ticket Priority]]="High", Table1[[#This Row],[Ticket Status]]="Open")
), "Yes", "No")</f>
        <v>Yes</v>
      </c>
      <c r="U2699" s="4" t="str">
        <f>IF(Table1[[#This Row],[Ticket Status]]="Closed","Yes","No")</f>
        <v>No</v>
      </c>
      <c r="V2699" s="4" t="str">
        <f>IF(Table1[[#This Row],[Ticket Status]]="Pending Customer Response","Yes","No")</f>
        <v>Yes</v>
      </c>
      <c r="W2699" s="5">
        <f ca="1">COUNTIFS(Table1[Agent_name],Table1[[#This Row],[Agent_name]],Table1[Month],Table1[[#This Row],[Month]])/160</f>
        <v>0.85624999999999996</v>
      </c>
    </row>
    <row r="2700" spans="1:23" x14ac:dyDescent="0.25">
      <c r="A2700">
        <v>2699</v>
      </c>
      <c r="B2700" t="s">
        <v>8867</v>
      </c>
      <c r="C2700" t="s">
        <v>8868</v>
      </c>
      <c r="D2700">
        <v>28</v>
      </c>
      <c r="E2700" t="s">
        <v>29</v>
      </c>
      <c r="F2700" t="s">
        <v>65</v>
      </c>
      <c r="G2700" s="1">
        <v>44235</v>
      </c>
      <c r="H2700" t="s">
        <v>66</v>
      </c>
      <c r="I2700" t="s">
        <v>72</v>
      </c>
      <c r="J2700" s="3" t="s">
        <v>8869</v>
      </c>
      <c r="K2700" t="s">
        <v>39</v>
      </c>
      <c r="L2700" t="s">
        <v>8870</v>
      </c>
      <c r="M2700" t="s">
        <v>41</v>
      </c>
      <c r="N2700" t="s">
        <v>83</v>
      </c>
      <c r="O2700" s="2">
        <v>45078.538148148145</v>
      </c>
      <c r="P2700" s="2">
        <v>45077.964537037034</v>
      </c>
      <c r="Q2700">
        <v>2</v>
      </c>
      <c r="R2700" t="str">
        <f t="shared" ca="1" si="42"/>
        <v>Aisha</v>
      </c>
      <c r="S2700" t="str">
        <f>IFERROR(TEXT(DATEVALUE(LEFT(Table1[[#This Row],[Date of Purchase]],10)), "MMMM"), TEXT(Table1[[#This Row],[Date of Purchase]], "MMMM"))</f>
        <v>February</v>
      </c>
      <c r="T2700" t="str">
        <f>IF(OR(
  AND(Table1[[#This Row],[Ticket Priority]]="Critical", Table1[[#This Row],[Ticket Status]]&lt;&gt;"Closed"),
  AND(Table1[[#This Row],[Ticket Priority]]="High", Table1[[#This Row],[Ticket Status]]="Open")
), "Yes", "No")</f>
        <v>No</v>
      </c>
      <c r="U2700" s="4" t="str">
        <f>IF(Table1[[#This Row],[Ticket Status]]="Closed","Yes","No")</f>
        <v>Yes</v>
      </c>
      <c r="V2700" s="4" t="str">
        <f>IF(Table1[[#This Row],[Ticket Status]]="Pending Customer Response","Yes","No")</f>
        <v>No</v>
      </c>
      <c r="W2700" s="5">
        <f ca="1">COUNTIFS(Table1[Agent_name],Table1[[#This Row],[Agent_name]],Table1[Month],Table1[[#This Row],[Month]])/160</f>
        <v>0.85624999999999996</v>
      </c>
    </row>
    <row r="2701" spans="1:23" x14ac:dyDescent="0.25">
      <c r="A2701">
        <v>2700</v>
      </c>
      <c r="B2701" t="s">
        <v>8871</v>
      </c>
      <c r="C2701" t="s">
        <v>1304</v>
      </c>
      <c r="D2701">
        <v>36</v>
      </c>
      <c r="E2701" t="s">
        <v>29</v>
      </c>
      <c r="F2701" t="s">
        <v>161</v>
      </c>
      <c r="G2701" s="1">
        <v>43998</v>
      </c>
      <c r="H2701" t="s">
        <v>21</v>
      </c>
      <c r="I2701" t="s">
        <v>177</v>
      </c>
      <c r="J2701" s="3" t="s">
        <v>445</v>
      </c>
      <c r="K2701" t="s">
        <v>62</v>
      </c>
      <c r="M2701" t="s">
        <v>41</v>
      </c>
      <c r="N2701" t="s">
        <v>83</v>
      </c>
      <c r="R2701" t="str">
        <f t="shared" ca="1" si="42"/>
        <v>Sara</v>
      </c>
      <c r="S2701" t="str">
        <f>IFERROR(TEXT(DATEVALUE(LEFT(Table1[[#This Row],[Date of Purchase]],10)), "MMMM"), TEXT(Table1[[#This Row],[Date of Purchase]], "MMMM"))</f>
        <v>June</v>
      </c>
      <c r="T2701" t="str">
        <f>IF(OR(
  AND(Table1[[#This Row],[Ticket Priority]]="Critical", Table1[[#This Row],[Ticket Status]]&lt;&gt;"Closed"),
  AND(Table1[[#This Row],[Ticket Priority]]="High", Table1[[#This Row],[Ticket Status]]="Open")
), "Yes", "No")</f>
        <v>No</v>
      </c>
      <c r="U2701" s="4" t="str">
        <f>IF(Table1[[#This Row],[Ticket Status]]="Closed","Yes","No")</f>
        <v>No</v>
      </c>
      <c r="V2701" s="4" t="str">
        <f>IF(Table1[[#This Row],[Ticket Status]]="Pending Customer Response","Yes","No")</f>
        <v>No</v>
      </c>
      <c r="W2701" s="5">
        <f ca="1">COUNTIFS(Table1[Agent_name],Table1[[#This Row],[Agent_name]],Table1[Month],Table1[[#This Row],[Month]])/160</f>
        <v>0.65</v>
      </c>
    </row>
    <row r="2702" spans="1:23" x14ac:dyDescent="0.25">
      <c r="A2702">
        <v>2701</v>
      </c>
      <c r="B2702" t="s">
        <v>8872</v>
      </c>
      <c r="C2702" t="s">
        <v>8873</v>
      </c>
      <c r="D2702">
        <v>63</v>
      </c>
      <c r="E2702" t="s">
        <v>29</v>
      </c>
      <c r="F2702" t="s">
        <v>149</v>
      </c>
      <c r="G2702" s="1">
        <v>44399</v>
      </c>
      <c r="H2702" t="s">
        <v>21</v>
      </c>
      <c r="I2702" t="s">
        <v>141</v>
      </c>
      <c r="J2702" s="3" t="s">
        <v>8874</v>
      </c>
      <c r="K2702" t="s">
        <v>39</v>
      </c>
      <c r="L2702" t="s">
        <v>8875</v>
      </c>
      <c r="M2702" t="s">
        <v>25</v>
      </c>
      <c r="N2702" t="s">
        <v>26</v>
      </c>
      <c r="O2702" s="2">
        <v>45078.127060185187</v>
      </c>
      <c r="P2702" s="2">
        <v>45078.565949074073</v>
      </c>
      <c r="Q2702">
        <v>1</v>
      </c>
      <c r="R2702" t="str">
        <f t="shared" ca="1" si="42"/>
        <v>Ravi</v>
      </c>
      <c r="S2702" t="str">
        <f>IFERROR(TEXT(DATEVALUE(LEFT(Table1[[#This Row],[Date of Purchase]],10)), "MMMM"), TEXT(Table1[[#This Row],[Date of Purchase]], "MMMM"))</f>
        <v>July</v>
      </c>
      <c r="T2702" t="str">
        <f>IF(OR(
  AND(Table1[[#This Row],[Ticket Priority]]="Critical", Table1[[#This Row],[Ticket Status]]&lt;&gt;"Closed"),
  AND(Table1[[#This Row],[Ticket Priority]]="High", Table1[[#This Row],[Ticket Status]]="Open")
), "Yes", "No")</f>
        <v>No</v>
      </c>
      <c r="U2702" s="4" t="str">
        <f>IF(Table1[[#This Row],[Ticket Status]]="Closed","Yes","No")</f>
        <v>Yes</v>
      </c>
      <c r="V2702" s="4" t="str">
        <f>IF(Table1[[#This Row],[Ticket Status]]="Pending Customer Response","Yes","No")</f>
        <v>No</v>
      </c>
      <c r="W2702" s="5">
        <f ca="1">COUNTIFS(Table1[Agent_name],Table1[[#This Row],[Agent_name]],Table1[Month],Table1[[#This Row],[Month]])/160</f>
        <v>0.66249999999999998</v>
      </c>
    </row>
    <row r="2703" spans="1:23" x14ac:dyDescent="0.25">
      <c r="A2703">
        <v>2702</v>
      </c>
      <c r="B2703" t="s">
        <v>8876</v>
      </c>
      <c r="C2703" t="s">
        <v>8877</v>
      </c>
      <c r="D2703">
        <v>44</v>
      </c>
      <c r="E2703" t="s">
        <v>58</v>
      </c>
      <c r="F2703" t="s">
        <v>211</v>
      </c>
      <c r="G2703" s="1">
        <v>44032</v>
      </c>
      <c r="H2703" t="s">
        <v>66</v>
      </c>
      <c r="I2703" t="s">
        <v>60</v>
      </c>
      <c r="J2703" s="3" t="s">
        <v>8878</v>
      </c>
      <c r="K2703" t="s">
        <v>39</v>
      </c>
      <c r="L2703" t="s">
        <v>8879</v>
      </c>
      <c r="M2703" t="s">
        <v>25</v>
      </c>
      <c r="N2703" t="s">
        <v>33</v>
      </c>
      <c r="O2703" s="2">
        <v>45078.891643518517</v>
      </c>
      <c r="P2703" s="2">
        <v>45078.240949074076</v>
      </c>
      <c r="Q2703">
        <v>3</v>
      </c>
      <c r="R2703" t="str">
        <f t="shared" ca="1" si="42"/>
        <v>Aisha</v>
      </c>
      <c r="S2703" t="str">
        <f>IFERROR(TEXT(DATEVALUE(LEFT(Table1[[#This Row],[Date of Purchase]],10)), "MMMM"), TEXT(Table1[[#This Row],[Date of Purchase]], "MMMM"))</f>
        <v>July</v>
      </c>
      <c r="T2703" t="str">
        <f>IF(OR(
  AND(Table1[[#This Row],[Ticket Priority]]="Critical", Table1[[#This Row],[Ticket Status]]&lt;&gt;"Closed"),
  AND(Table1[[#This Row],[Ticket Priority]]="High", Table1[[#This Row],[Ticket Status]]="Open")
), "Yes", "No")</f>
        <v>No</v>
      </c>
      <c r="U2703" s="4" t="str">
        <f>IF(Table1[[#This Row],[Ticket Status]]="Closed","Yes","No")</f>
        <v>Yes</v>
      </c>
      <c r="V2703" s="4" t="str">
        <f>IF(Table1[[#This Row],[Ticket Status]]="Pending Customer Response","Yes","No")</f>
        <v>No</v>
      </c>
      <c r="W2703" s="5">
        <f ca="1">COUNTIFS(Table1[Agent_name],Table1[[#This Row],[Agent_name]],Table1[Month],Table1[[#This Row],[Month]])/160</f>
        <v>0.875</v>
      </c>
    </row>
    <row r="2704" spans="1:23" x14ac:dyDescent="0.25">
      <c r="A2704">
        <v>2703</v>
      </c>
      <c r="B2704" t="s">
        <v>8880</v>
      </c>
      <c r="C2704" t="s">
        <v>8881</v>
      </c>
      <c r="D2704">
        <v>39</v>
      </c>
      <c r="E2704" t="s">
        <v>58</v>
      </c>
      <c r="F2704" t="s">
        <v>76</v>
      </c>
      <c r="G2704" s="1">
        <v>44013</v>
      </c>
      <c r="H2704" t="s">
        <v>66</v>
      </c>
      <c r="I2704" t="s">
        <v>31</v>
      </c>
      <c r="J2704" s="3" t="s">
        <v>8882</v>
      </c>
      <c r="K2704" t="s">
        <v>39</v>
      </c>
      <c r="L2704" t="s">
        <v>8883</v>
      </c>
      <c r="M2704" t="s">
        <v>25</v>
      </c>
      <c r="N2704" t="s">
        <v>83</v>
      </c>
      <c r="O2704" s="2">
        <v>45078.918749999997</v>
      </c>
      <c r="P2704" s="2">
        <v>45078.644444444442</v>
      </c>
      <c r="Q2704">
        <v>5</v>
      </c>
      <c r="R2704" t="str">
        <f t="shared" ca="1" si="42"/>
        <v>Mohit</v>
      </c>
      <c r="S2704" t="str">
        <f>IFERROR(TEXT(DATEVALUE(LEFT(Table1[[#This Row],[Date of Purchase]],10)), "MMMM"), TEXT(Table1[[#This Row],[Date of Purchase]], "MMMM"))</f>
        <v>July</v>
      </c>
      <c r="T2704" t="str">
        <f>IF(OR(
  AND(Table1[[#This Row],[Ticket Priority]]="Critical", Table1[[#This Row],[Ticket Status]]&lt;&gt;"Closed"),
  AND(Table1[[#This Row],[Ticket Priority]]="High", Table1[[#This Row],[Ticket Status]]="Open")
), "Yes", "No")</f>
        <v>No</v>
      </c>
      <c r="U2704" s="4" t="str">
        <f>IF(Table1[[#This Row],[Ticket Status]]="Closed","Yes","No")</f>
        <v>Yes</v>
      </c>
      <c r="V2704" s="4" t="str">
        <f>IF(Table1[[#This Row],[Ticket Status]]="Pending Customer Response","Yes","No")</f>
        <v>No</v>
      </c>
      <c r="W2704" s="5">
        <f ca="1">COUNTIFS(Table1[Agent_name],Table1[[#This Row],[Agent_name]],Table1[Month],Table1[[#This Row],[Month]])/160</f>
        <v>0.53125</v>
      </c>
    </row>
    <row r="2705" spans="1:23" x14ac:dyDescent="0.25">
      <c r="A2705">
        <v>2704</v>
      </c>
      <c r="B2705" t="s">
        <v>1289</v>
      </c>
      <c r="C2705" t="s">
        <v>8884</v>
      </c>
      <c r="D2705">
        <v>62</v>
      </c>
      <c r="E2705" t="s">
        <v>58</v>
      </c>
      <c r="F2705" t="s">
        <v>281</v>
      </c>
      <c r="G2705" s="1">
        <v>44472</v>
      </c>
      <c r="H2705" t="s">
        <v>45</v>
      </c>
      <c r="I2705" t="s">
        <v>31</v>
      </c>
      <c r="J2705" s="3" t="s">
        <v>8885</v>
      </c>
      <c r="K2705" t="s">
        <v>24</v>
      </c>
      <c r="M2705" t="s">
        <v>89</v>
      </c>
      <c r="N2705" t="s">
        <v>26</v>
      </c>
      <c r="O2705" s="2">
        <v>45078.855567129627</v>
      </c>
      <c r="R2705" t="str">
        <f t="shared" ca="1" si="42"/>
        <v>Sara</v>
      </c>
      <c r="S2705" t="str">
        <f>IFERROR(TEXT(DATEVALUE(LEFT(Table1[[#This Row],[Date of Purchase]],10)), "MMMM"), TEXT(Table1[[#This Row],[Date of Purchase]], "MMMM"))</f>
        <v>October</v>
      </c>
      <c r="T2705" t="str">
        <f>IF(OR(
  AND(Table1[[#This Row],[Ticket Priority]]="Critical", Table1[[#This Row],[Ticket Status]]&lt;&gt;"Closed"),
  AND(Table1[[#This Row],[Ticket Priority]]="High", Table1[[#This Row],[Ticket Status]]="Open")
), "Yes", "No")</f>
        <v>No</v>
      </c>
      <c r="U2705" s="4" t="str">
        <f>IF(Table1[[#This Row],[Ticket Status]]="Closed","Yes","No")</f>
        <v>No</v>
      </c>
      <c r="V2705" s="4" t="str">
        <f>IF(Table1[[#This Row],[Ticket Status]]="Pending Customer Response","Yes","No")</f>
        <v>Yes</v>
      </c>
      <c r="W2705" s="5">
        <f ca="1">COUNTIFS(Table1[Agent_name],Table1[[#This Row],[Agent_name]],Table1[Month],Table1[[#This Row],[Month]])/160</f>
        <v>0.66874999999999996</v>
      </c>
    </row>
    <row r="2706" spans="1:23" x14ac:dyDescent="0.25">
      <c r="A2706">
        <v>2705</v>
      </c>
      <c r="B2706" t="s">
        <v>8886</v>
      </c>
      <c r="C2706" t="s">
        <v>8887</v>
      </c>
      <c r="D2706">
        <v>29</v>
      </c>
      <c r="E2706" t="s">
        <v>29</v>
      </c>
      <c r="F2706" t="s">
        <v>223</v>
      </c>
      <c r="G2706" s="1">
        <v>44132</v>
      </c>
      <c r="H2706" t="s">
        <v>59</v>
      </c>
      <c r="I2706" t="s">
        <v>150</v>
      </c>
      <c r="J2706" s="3" t="s">
        <v>8888</v>
      </c>
      <c r="K2706" t="s">
        <v>39</v>
      </c>
      <c r="L2706" t="s">
        <v>8889</v>
      </c>
      <c r="M2706" t="s">
        <v>41</v>
      </c>
      <c r="N2706" t="s">
        <v>83</v>
      </c>
      <c r="O2706" s="2">
        <v>45078.065312500003</v>
      </c>
      <c r="P2706" s="2">
        <v>45078.233368055553</v>
      </c>
      <c r="Q2706">
        <v>4</v>
      </c>
      <c r="R2706" t="str">
        <f t="shared" ca="1" si="42"/>
        <v>Sara</v>
      </c>
      <c r="S2706" t="str">
        <f>IFERROR(TEXT(DATEVALUE(LEFT(Table1[[#This Row],[Date of Purchase]],10)), "MMMM"), TEXT(Table1[[#This Row],[Date of Purchase]], "MMMM"))</f>
        <v>October</v>
      </c>
      <c r="T2706" t="str">
        <f>IF(OR(
  AND(Table1[[#This Row],[Ticket Priority]]="Critical", Table1[[#This Row],[Ticket Status]]&lt;&gt;"Closed"),
  AND(Table1[[#This Row],[Ticket Priority]]="High", Table1[[#This Row],[Ticket Status]]="Open")
), "Yes", "No")</f>
        <v>No</v>
      </c>
      <c r="U2706" s="4" t="str">
        <f>IF(Table1[[#This Row],[Ticket Status]]="Closed","Yes","No")</f>
        <v>Yes</v>
      </c>
      <c r="V2706" s="4" t="str">
        <f>IF(Table1[[#This Row],[Ticket Status]]="Pending Customer Response","Yes","No")</f>
        <v>No</v>
      </c>
      <c r="W2706" s="5">
        <f ca="1">COUNTIFS(Table1[Agent_name],Table1[[#This Row],[Agent_name]],Table1[Month],Table1[[#This Row],[Month]])/160</f>
        <v>0.66874999999999996</v>
      </c>
    </row>
    <row r="2707" spans="1:23" x14ac:dyDescent="0.25">
      <c r="A2707">
        <v>2706</v>
      </c>
      <c r="B2707" t="s">
        <v>8890</v>
      </c>
      <c r="C2707" t="s">
        <v>8891</v>
      </c>
      <c r="D2707">
        <v>23</v>
      </c>
      <c r="E2707" t="s">
        <v>58</v>
      </c>
      <c r="F2707" t="s">
        <v>211</v>
      </c>
      <c r="G2707" s="1">
        <v>44202</v>
      </c>
      <c r="H2707" t="s">
        <v>66</v>
      </c>
      <c r="I2707" t="s">
        <v>59</v>
      </c>
      <c r="J2707" s="3" t="s">
        <v>8892</v>
      </c>
      <c r="K2707" t="s">
        <v>62</v>
      </c>
      <c r="M2707" t="s">
        <v>25</v>
      </c>
      <c r="N2707" t="s">
        <v>33</v>
      </c>
      <c r="R2707" t="str">
        <f t="shared" ca="1" si="42"/>
        <v>Ravi</v>
      </c>
      <c r="S2707" t="str">
        <f>IFERROR(TEXT(DATEVALUE(LEFT(Table1[[#This Row],[Date of Purchase]],10)), "MMMM"), TEXT(Table1[[#This Row],[Date of Purchase]], "MMMM"))</f>
        <v>January</v>
      </c>
      <c r="T2707" t="str">
        <f>IF(OR(
  AND(Table1[[#This Row],[Ticket Priority]]="Critical", Table1[[#This Row],[Ticket Status]]&lt;&gt;"Closed"),
  AND(Table1[[#This Row],[Ticket Priority]]="High", Table1[[#This Row],[Ticket Status]]="Open")
), "Yes", "No")</f>
        <v>Yes</v>
      </c>
      <c r="U2707" s="4" t="str">
        <f>IF(Table1[[#This Row],[Ticket Status]]="Closed","Yes","No")</f>
        <v>No</v>
      </c>
      <c r="V2707" s="4" t="str">
        <f>IF(Table1[[#This Row],[Ticket Status]]="Pending Customer Response","Yes","No")</f>
        <v>No</v>
      </c>
      <c r="W2707" s="5">
        <f ca="1">COUNTIFS(Table1[Agent_name],Table1[[#This Row],[Agent_name]],Table1[Month],Table1[[#This Row],[Month]])/160</f>
        <v>0.74375000000000002</v>
      </c>
    </row>
    <row r="2708" spans="1:23" x14ac:dyDescent="0.25">
      <c r="A2708">
        <v>2707</v>
      </c>
      <c r="B2708" t="s">
        <v>8893</v>
      </c>
      <c r="C2708" t="s">
        <v>8894</v>
      </c>
      <c r="D2708">
        <v>61</v>
      </c>
      <c r="E2708" t="s">
        <v>29</v>
      </c>
      <c r="F2708" t="s">
        <v>117</v>
      </c>
      <c r="G2708" s="1">
        <v>44154</v>
      </c>
      <c r="H2708" t="s">
        <v>59</v>
      </c>
      <c r="I2708" t="s">
        <v>67</v>
      </c>
      <c r="J2708" s="3" t="s">
        <v>8895</v>
      </c>
      <c r="K2708" t="s">
        <v>24</v>
      </c>
      <c r="M2708" t="s">
        <v>143</v>
      </c>
      <c r="N2708" t="s">
        <v>55</v>
      </c>
      <c r="O2708" s="2">
        <v>45078.702141203707</v>
      </c>
      <c r="R2708" t="str">
        <f t="shared" ca="1" si="42"/>
        <v>Mohit</v>
      </c>
      <c r="S2708" t="str">
        <f>IFERROR(TEXT(DATEVALUE(LEFT(Table1[[#This Row],[Date of Purchase]],10)), "MMMM"), TEXT(Table1[[#This Row],[Date of Purchase]], "MMMM"))</f>
        <v>November</v>
      </c>
      <c r="T2708" t="str">
        <f>IF(OR(
  AND(Table1[[#This Row],[Ticket Priority]]="Critical", Table1[[#This Row],[Ticket Status]]&lt;&gt;"Closed"),
  AND(Table1[[#This Row],[Ticket Priority]]="High", Table1[[#This Row],[Ticket Status]]="Open")
), "Yes", "No")</f>
        <v>No</v>
      </c>
      <c r="U2708" s="4" t="str">
        <f>IF(Table1[[#This Row],[Ticket Status]]="Closed","Yes","No")</f>
        <v>No</v>
      </c>
      <c r="V2708" s="4" t="str">
        <f>IF(Table1[[#This Row],[Ticket Status]]="Pending Customer Response","Yes","No")</f>
        <v>Yes</v>
      </c>
      <c r="W2708" s="5">
        <f ca="1">COUNTIFS(Table1[Agent_name],Table1[[#This Row],[Agent_name]],Table1[Month],Table1[[#This Row],[Month]])/160</f>
        <v>0.4375</v>
      </c>
    </row>
    <row r="2709" spans="1:23" x14ac:dyDescent="0.25">
      <c r="A2709">
        <v>2708</v>
      </c>
      <c r="B2709" t="s">
        <v>8896</v>
      </c>
      <c r="C2709" t="s">
        <v>8897</v>
      </c>
      <c r="D2709">
        <v>22</v>
      </c>
      <c r="E2709" t="s">
        <v>29</v>
      </c>
      <c r="F2709" t="s">
        <v>103</v>
      </c>
      <c r="G2709" s="1">
        <v>43852</v>
      </c>
      <c r="H2709" t="s">
        <v>45</v>
      </c>
      <c r="I2709" t="s">
        <v>67</v>
      </c>
      <c r="J2709" s="3" t="s">
        <v>8898</v>
      </c>
      <c r="K2709" t="s">
        <v>62</v>
      </c>
      <c r="M2709" t="s">
        <v>25</v>
      </c>
      <c r="N2709" t="s">
        <v>33</v>
      </c>
      <c r="R2709" t="str">
        <f t="shared" ca="1" si="42"/>
        <v>Rahul</v>
      </c>
      <c r="S2709" t="str">
        <f>IFERROR(TEXT(DATEVALUE(LEFT(Table1[[#This Row],[Date of Purchase]],10)), "MMMM"), TEXT(Table1[[#This Row],[Date of Purchase]], "MMMM"))</f>
        <v>January</v>
      </c>
      <c r="T2709" t="str">
        <f>IF(OR(
  AND(Table1[[#This Row],[Ticket Priority]]="Critical", Table1[[#This Row],[Ticket Status]]&lt;&gt;"Closed"),
  AND(Table1[[#This Row],[Ticket Priority]]="High", Table1[[#This Row],[Ticket Status]]="Open")
), "Yes", "No")</f>
        <v>Yes</v>
      </c>
      <c r="U2709" s="4" t="str">
        <f>IF(Table1[[#This Row],[Ticket Status]]="Closed","Yes","No")</f>
        <v>No</v>
      </c>
      <c r="V2709" s="4" t="str">
        <f>IF(Table1[[#This Row],[Ticket Status]]="Pending Customer Response","Yes","No")</f>
        <v>No</v>
      </c>
      <c r="W2709" s="5">
        <f ca="1">COUNTIFS(Table1[Agent_name],Table1[[#This Row],[Agent_name]],Table1[Month],Table1[[#This Row],[Month]])/160</f>
        <v>0.22500000000000001</v>
      </c>
    </row>
    <row r="2710" spans="1:23" x14ac:dyDescent="0.25">
      <c r="A2710">
        <v>2709</v>
      </c>
      <c r="B2710" t="s">
        <v>8899</v>
      </c>
      <c r="C2710" t="s">
        <v>8900</v>
      </c>
      <c r="D2710">
        <v>20</v>
      </c>
      <c r="E2710" t="s">
        <v>19</v>
      </c>
      <c r="F2710" t="s">
        <v>202</v>
      </c>
      <c r="G2710" s="1">
        <v>44394</v>
      </c>
      <c r="H2710" t="s">
        <v>66</v>
      </c>
      <c r="I2710" t="s">
        <v>99</v>
      </c>
      <c r="J2710" s="3" t="s">
        <v>8901</v>
      </c>
      <c r="K2710" t="s">
        <v>62</v>
      </c>
      <c r="M2710" t="s">
        <v>41</v>
      </c>
      <c r="N2710" t="s">
        <v>83</v>
      </c>
      <c r="R2710" t="str">
        <f t="shared" ca="1" si="42"/>
        <v>Ravi</v>
      </c>
      <c r="S2710" t="str">
        <f>IFERROR(TEXT(DATEVALUE(LEFT(Table1[[#This Row],[Date of Purchase]],10)), "MMMM"), TEXT(Table1[[#This Row],[Date of Purchase]], "MMMM"))</f>
        <v>July</v>
      </c>
      <c r="T2710" t="str">
        <f>IF(OR(
  AND(Table1[[#This Row],[Ticket Priority]]="Critical", Table1[[#This Row],[Ticket Status]]&lt;&gt;"Closed"),
  AND(Table1[[#This Row],[Ticket Priority]]="High", Table1[[#This Row],[Ticket Status]]="Open")
), "Yes", "No")</f>
        <v>No</v>
      </c>
      <c r="U2710" s="4" t="str">
        <f>IF(Table1[[#This Row],[Ticket Status]]="Closed","Yes","No")</f>
        <v>No</v>
      </c>
      <c r="V2710" s="4" t="str">
        <f>IF(Table1[[#This Row],[Ticket Status]]="Pending Customer Response","Yes","No")</f>
        <v>No</v>
      </c>
      <c r="W2710" s="5">
        <f ca="1">COUNTIFS(Table1[Agent_name],Table1[[#This Row],[Agent_name]],Table1[Month],Table1[[#This Row],[Month]])/160</f>
        <v>0.66249999999999998</v>
      </c>
    </row>
    <row r="2711" spans="1:23" x14ac:dyDescent="0.25">
      <c r="A2711">
        <v>2710</v>
      </c>
      <c r="B2711" t="s">
        <v>8902</v>
      </c>
      <c r="C2711" t="s">
        <v>8903</v>
      </c>
      <c r="D2711">
        <v>69</v>
      </c>
      <c r="E2711" t="s">
        <v>58</v>
      </c>
      <c r="F2711" t="s">
        <v>249</v>
      </c>
      <c r="G2711" s="1">
        <v>44173</v>
      </c>
      <c r="H2711" t="s">
        <v>59</v>
      </c>
      <c r="I2711" t="s">
        <v>22</v>
      </c>
      <c r="J2711" s="3" t="s">
        <v>8904</v>
      </c>
      <c r="K2711" t="s">
        <v>24</v>
      </c>
      <c r="M2711" t="s">
        <v>25</v>
      </c>
      <c r="N2711" t="s">
        <v>26</v>
      </c>
      <c r="O2711" s="2">
        <v>45078.552893518521</v>
      </c>
      <c r="R2711" t="str">
        <f t="shared" ca="1" si="42"/>
        <v>Rahul</v>
      </c>
      <c r="S2711" t="str">
        <f>IFERROR(TEXT(DATEVALUE(LEFT(Table1[[#This Row],[Date of Purchase]],10)), "MMMM"), TEXT(Table1[[#This Row],[Date of Purchase]], "MMMM"))</f>
        <v>December</v>
      </c>
      <c r="T2711" t="str">
        <f>IF(OR(
  AND(Table1[[#This Row],[Ticket Priority]]="Critical", Table1[[#This Row],[Ticket Status]]&lt;&gt;"Closed"),
  AND(Table1[[#This Row],[Ticket Priority]]="High", Table1[[#This Row],[Ticket Status]]="Open")
), "Yes", "No")</f>
        <v>Yes</v>
      </c>
      <c r="U2711" s="4" t="str">
        <f>IF(Table1[[#This Row],[Ticket Status]]="Closed","Yes","No")</f>
        <v>No</v>
      </c>
      <c r="V2711" s="4" t="str">
        <f>IF(Table1[[#This Row],[Ticket Status]]="Pending Customer Response","Yes","No")</f>
        <v>Yes</v>
      </c>
      <c r="W2711" s="5">
        <f ca="1">COUNTIFS(Table1[Agent_name],Table1[[#This Row],[Agent_name]],Table1[Month],Table1[[#This Row],[Month]])/160</f>
        <v>0.23125000000000001</v>
      </c>
    </row>
    <row r="2712" spans="1:23" x14ac:dyDescent="0.25">
      <c r="A2712">
        <v>2711</v>
      </c>
      <c r="B2712" t="s">
        <v>8905</v>
      </c>
      <c r="C2712" t="s">
        <v>8906</v>
      </c>
      <c r="D2712">
        <v>70</v>
      </c>
      <c r="E2712" t="s">
        <v>29</v>
      </c>
      <c r="F2712" t="s">
        <v>103</v>
      </c>
      <c r="G2712" s="1">
        <v>44484</v>
      </c>
      <c r="H2712" t="s">
        <v>21</v>
      </c>
      <c r="I2712" t="s">
        <v>60</v>
      </c>
      <c r="J2712" s="3" t="s">
        <v>8907</v>
      </c>
      <c r="K2712" t="s">
        <v>24</v>
      </c>
      <c r="M2712" t="s">
        <v>89</v>
      </c>
      <c r="N2712" t="s">
        <v>33</v>
      </c>
      <c r="O2712" s="2">
        <v>45078.768888888888</v>
      </c>
      <c r="R2712" t="str">
        <f t="shared" ca="1" si="42"/>
        <v>Divya</v>
      </c>
      <c r="S2712" t="str">
        <f>IFERROR(TEXT(DATEVALUE(LEFT(Table1[[#This Row],[Date of Purchase]],10)), "MMMM"), TEXT(Table1[[#This Row],[Date of Purchase]], "MMMM"))</f>
        <v>October</v>
      </c>
      <c r="T2712" t="str">
        <f>IF(OR(
  AND(Table1[[#This Row],[Ticket Priority]]="Critical", Table1[[#This Row],[Ticket Status]]&lt;&gt;"Closed"),
  AND(Table1[[#This Row],[Ticket Priority]]="High", Table1[[#This Row],[Ticket Status]]="Open")
), "Yes", "No")</f>
        <v>No</v>
      </c>
      <c r="U2712" s="4" t="str">
        <f>IF(Table1[[#This Row],[Ticket Status]]="Closed","Yes","No")</f>
        <v>No</v>
      </c>
      <c r="V2712" s="4" t="str">
        <f>IF(Table1[[#This Row],[Ticket Status]]="Pending Customer Response","Yes","No")</f>
        <v>Yes</v>
      </c>
      <c r="W2712" s="5">
        <f ca="1">COUNTIFS(Table1[Agent_name],Table1[[#This Row],[Agent_name]],Table1[Month],Table1[[#This Row],[Month]])/160</f>
        <v>0.25</v>
      </c>
    </row>
    <row r="2713" spans="1:23" x14ac:dyDescent="0.25">
      <c r="A2713">
        <v>2712</v>
      </c>
      <c r="B2713" t="s">
        <v>8908</v>
      </c>
      <c r="C2713" t="s">
        <v>8909</v>
      </c>
      <c r="D2713">
        <v>53</v>
      </c>
      <c r="E2713" t="s">
        <v>19</v>
      </c>
      <c r="F2713" t="s">
        <v>485</v>
      </c>
      <c r="G2713" s="1">
        <v>43937</v>
      </c>
      <c r="H2713" t="s">
        <v>45</v>
      </c>
      <c r="I2713" t="s">
        <v>22</v>
      </c>
      <c r="J2713" s="3" t="s">
        <v>8910</v>
      </c>
      <c r="K2713" t="s">
        <v>39</v>
      </c>
      <c r="L2713" t="s">
        <v>8911</v>
      </c>
      <c r="M2713" t="s">
        <v>143</v>
      </c>
      <c r="N2713" t="s">
        <v>33</v>
      </c>
      <c r="O2713" s="2">
        <v>45078.750856481478</v>
      </c>
      <c r="P2713" s="2">
        <v>45078.652245370373</v>
      </c>
      <c r="Q2713">
        <v>3</v>
      </c>
      <c r="R2713" t="str">
        <f t="shared" ca="1" si="42"/>
        <v>Sara</v>
      </c>
      <c r="S2713" t="str">
        <f>IFERROR(TEXT(DATEVALUE(LEFT(Table1[[#This Row],[Date of Purchase]],10)), "MMMM"), TEXT(Table1[[#This Row],[Date of Purchase]], "MMMM"))</f>
        <v>April</v>
      </c>
      <c r="T2713" t="str">
        <f>IF(OR(
  AND(Table1[[#This Row],[Ticket Priority]]="Critical", Table1[[#This Row],[Ticket Status]]&lt;&gt;"Closed"),
  AND(Table1[[#This Row],[Ticket Priority]]="High", Table1[[#This Row],[Ticket Status]]="Open")
), "Yes", "No")</f>
        <v>No</v>
      </c>
      <c r="U2713" s="4" t="str">
        <f>IF(Table1[[#This Row],[Ticket Status]]="Closed","Yes","No")</f>
        <v>Yes</v>
      </c>
      <c r="V2713" s="4" t="str">
        <f>IF(Table1[[#This Row],[Ticket Status]]="Pending Customer Response","Yes","No")</f>
        <v>No</v>
      </c>
      <c r="W2713" s="5">
        <f ca="1">COUNTIFS(Table1[Agent_name],Table1[[#This Row],[Agent_name]],Table1[Month],Table1[[#This Row],[Month]])/160</f>
        <v>0.75624999999999998</v>
      </c>
    </row>
    <row r="2714" spans="1:23" x14ac:dyDescent="0.25">
      <c r="A2714">
        <v>2713</v>
      </c>
      <c r="B2714" t="s">
        <v>8912</v>
      </c>
      <c r="C2714" t="s">
        <v>8913</v>
      </c>
      <c r="D2714">
        <v>40</v>
      </c>
      <c r="E2714" t="s">
        <v>29</v>
      </c>
      <c r="F2714" t="s">
        <v>112</v>
      </c>
      <c r="G2714" s="1">
        <v>43865</v>
      </c>
      <c r="H2714" t="s">
        <v>67</v>
      </c>
      <c r="I2714" t="s">
        <v>60</v>
      </c>
      <c r="J2714" s="3" t="s">
        <v>8914</v>
      </c>
      <c r="K2714" t="s">
        <v>62</v>
      </c>
      <c r="M2714" t="s">
        <v>41</v>
      </c>
      <c r="N2714" t="s">
        <v>83</v>
      </c>
      <c r="R2714" t="str">
        <f t="shared" ca="1" si="42"/>
        <v>Ravi</v>
      </c>
      <c r="S2714" t="str">
        <f>IFERROR(TEXT(DATEVALUE(LEFT(Table1[[#This Row],[Date of Purchase]],10)), "MMMM"), TEXT(Table1[[#This Row],[Date of Purchase]], "MMMM"))</f>
        <v>February</v>
      </c>
      <c r="T2714" t="str">
        <f>IF(OR(
  AND(Table1[[#This Row],[Ticket Priority]]="Critical", Table1[[#This Row],[Ticket Status]]&lt;&gt;"Closed"),
  AND(Table1[[#This Row],[Ticket Priority]]="High", Table1[[#This Row],[Ticket Status]]="Open")
), "Yes", "No")</f>
        <v>No</v>
      </c>
      <c r="U2714" s="4" t="str">
        <f>IF(Table1[[#This Row],[Ticket Status]]="Closed","Yes","No")</f>
        <v>No</v>
      </c>
      <c r="V2714" s="4" t="str">
        <f>IF(Table1[[#This Row],[Ticket Status]]="Pending Customer Response","Yes","No")</f>
        <v>No</v>
      </c>
      <c r="W2714" s="5">
        <f ca="1">COUNTIFS(Table1[Agent_name],Table1[[#This Row],[Agent_name]],Table1[Month],Table1[[#This Row],[Month]])/160</f>
        <v>0.61250000000000004</v>
      </c>
    </row>
    <row r="2715" spans="1:23" x14ac:dyDescent="0.25">
      <c r="A2715">
        <v>2714</v>
      </c>
      <c r="B2715" t="s">
        <v>8915</v>
      </c>
      <c r="C2715" t="s">
        <v>8916</v>
      </c>
      <c r="D2715">
        <v>55</v>
      </c>
      <c r="E2715" t="s">
        <v>29</v>
      </c>
      <c r="F2715" t="s">
        <v>92</v>
      </c>
      <c r="G2715" s="1">
        <v>44422</v>
      </c>
      <c r="H2715" t="s">
        <v>66</v>
      </c>
      <c r="I2715" t="s">
        <v>99</v>
      </c>
      <c r="J2715" s="3" t="s">
        <v>2370</v>
      </c>
      <c r="K2715" t="s">
        <v>62</v>
      </c>
      <c r="M2715" t="s">
        <v>143</v>
      </c>
      <c r="N2715" t="s">
        <v>55</v>
      </c>
      <c r="R2715" t="str">
        <f t="shared" ca="1" si="42"/>
        <v>Divya</v>
      </c>
      <c r="S2715" t="str">
        <f>IFERROR(TEXT(DATEVALUE(LEFT(Table1[[#This Row],[Date of Purchase]],10)), "MMMM"), TEXT(Table1[[#This Row],[Date of Purchase]], "MMMM"))</f>
        <v>August</v>
      </c>
      <c r="T2715" t="str">
        <f>IF(OR(
  AND(Table1[[#This Row],[Ticket Priority]]="Critical", Table1[[#This Row],[Ticket Status]]&lt;&gt;"Closed"),
  AND(Table1[[#This Row],[Ticket Priority]]="High", Table1[[#This Row],[Ticket Status]]="Open")
), "Yes", "No")</f>
        <v>No</v>
      </c>
      <c r="U2715" s="4" t="str">
        <f>IF(Table1[[#This Row],[Ticket Status]]="Closed","Yes","No")</f>
        <v>No</v>
      </c>
      <c r="V2715" s="4" t="str">
        <f>IF(Table1[[#This Row],[Ticket Status]]="Pending Customer Response","Yes","No")</f>
        <v>No</v>
      </c>
      <c r="W2715" s="5">
        <f ca="1">COUNTIFS(Table1[Agent_name],Table1[[#This Row],[Agent_name]],Table1[Month],Table1[[#This Row],[Month]])/160</f>
        <v>0.1875</v>
      </c>
    </row>
    <row r="2716" spans="1:23" x14ac:dyDescent="0.25">
      <c r="A2716">
        <v>2715</v>
      </c>
      <c r="B2716" t="s">
        <v>8917</v>
      </c>
      <c r="C2716" t="s">
        <v>8918</v>
      </c>
      <c r="D2716">
        <v>52</v>
      </c>
      <c r="E2716" t="s">
        <v>29</v>
      </c>
      <c r="F2716" t="s">
        <v>655</v>
      </c>
      <c r="G2716" s="1">
        <v>43873</v>
      </c>
      <c r="H2716" t="s">
        <v>21</v>
      </c>
      <c r="I2716" t="s">
        <v>93</v>
      </c>
      <c r="J2716" s="3" t="s">
        <v>8919</v>
      </c>
      <c r="K2716" t="s">
        <v>24</v>
      </c>
      <c r="M2716" t="s">
        <v>143</v>
      </c>
      <c r="N2716" t="s">
        <v>26</v>
      </c>
      <c r="O2716" s="2">
        <v>45078.589780092596</v>
      </c>
      <c r="R2716" t="str">
        <f t="shared" ca="1" si="42"/>
        <v>Ravi</v>
      </c>
      <c r="S2716" t="str">
        <f>IFERROR(TEXT(DATEVALUE(LEFT(Table1[[#This Row],[Date of Purchase]],10)), "MMMM"), TEXT(Table1[[#This Row],[Date of Purchase]], "MMMM"))</f>
        <v>February</v>
      </c>
      <c r="T2716" t="str">
        <f>IF(OR(
  AND(Table1[[#This Row],[Ticket Priority]]="Critical", Table1[[#This Row],[Ticket Status]]&lt;&gt;"Closed"),
  AND(Table1[[#This Row],[Ticket Priority]]="High", Table1[[#This Row],[Ticket Status]]="Open")
), "Yes", "No")</f>
        <v>No</v>
      </c>
      <c r="U2716" s="4" t="str">
        <f>IF(Table1[[#This Row],[Ticket Status]]="Closed","Yes","No")</f>
        <v>No</v>
      </c>
      <c r="V2716" s="4" t="str">
        <f>IF(Table1[[#This Row],[Ticket Status]]="Pending Customer Response","Yes","No")</f>
        <v>Yes</v>
      </c>
      <c r="W2716" s="5">
        <f ca="1">COUNTIFS(Table1[Agent_name],Table1[[#This Row],[Agent_name]],Table1[Month],Table1[[#This Row],[Month]])/160</f>
        <v>0.61250000000000004</v>
      </c>
    </row>
    <row r="2717" spans="1:23" x14ac:dyDescent="0.25">
      <c r="A2717">
        <v>2716</v>
      </c>
      <c r="B2717" t="s">
        <v>8920</v>
      </c>
      <c r="C2717" t="s">
        <v>8921</v>
      </c>
      <c r="D2717">
        <v>27</v>
      </c>
      <c r="E2717" t="s">
        <v>29</v>
      </c>
      <c r="F2717" t="s">
        <v>211</v>
      </c>
      <c r="G2717" s="1">
        <v>44044</v>
      </c>
      <c r="H2717" t="s">
        <v>21</v>
      </c>
      <c r="I2717" t="s">
        <v>113</v>
      </c>
      <c r="J2717" s="3" t="s">
        <v>8922</v>
      </c>
      <c r="K2717" t="s">
        <v>39</v>
      </c>
      <c r="L2717" t="s">
        <v>8923</v>
      </c>
      <c r="M2717" t="s">
        <v>41</v>
      </c>
      <c r="N2717" t="s">
        <v>55</v>
      </c>
      <c r="O2717" s="2">
        <v>45077.961331018516</v>
      </c>
      <c r="P2717" s="2">
        <v>45078.903692129628</v>
      </c>
      <c r="Q2717">
        <v>3</v>
      </c>
      <c r="R2717" t="str">
        <f t="shared" ca="1" si="42"/>
        <v>Ravi</v>
      </c>
      <c r="S2717" t="str">
        <f>IFERROR(TEXT(DATEVALUE(LEFT(Table1[[#This Row],[Date of Purchase]],10)), "MMMM"), TEXT(Table1[[#This Row],[Date of Purchase]], "MMMM"))</f>
        <v>August</v>
      </c>
      <c r="T2717" t="str">
        <f>IF(OR(
  AND(Table1[[#This Row],[Ticket Priority]]="Critical", Table1[[#This Row],[Ticket Status]]&lt;&gt;"Closed"),
  AND(Table1[[#This Row],[Ticket Priority]]="High", Table1[[#This Row],[Ticket Status]]="Open")
), "Yes", "No")</f>
        <v>No</v>
      </c>
      <c r="U2717" s="4" t="str">
        <f>IF(Table1[[#This Row],[Ticket Status]]="Closed","Yes","No")</f>
        <v>Yes</v>
      </c>
      <c r="V2717" s="4" t="str">
        <f>IF(Table1[[#This Row],[Ticket Status]]="Pending Customer Response","Yes","No")</f>
        <v>No</v>
      </c>
      <c r="W2717" s="5">
        <f ca="1">COUNTIFS(Table1[Agent_name],Table1[[#This Row],[Agent_name]],Table1[Month],Table1[[#This Row],[Month]])/160</f>
        <v>0.65625</v>
      </c>
    </row>
    <row r="2718" spans="1:23" x14ac:dyDescent="0.25">
      <c r="A2718">
        <v>2717</v>
      </c>
      <c r="B2718" t="s">
        <v>8924</v>
      </c>
      <c r="C2718" t="s">
        <v>8925</v>
      </c>
      <c r="D2718">
        <v>44</v>
      </c>
      <c r="E2718" t="s">
        <v>58</v>
      </c>
      <c r="F2718" t="s">
        <v>134</v>
      </c>
      <c r="G2718" s="1">
        <v>44496</v>
      </c>
      <c r="H2718" t="s">
        <v>66</v>
      </c>
      <c r="I2718" t="s">
        <v>31</v>
      </c>
      <c r="J2718" s="3" t="s">
        <v>8926</v>
      </c>
      <c r="K2718" t="s">
        <v>24</v>
      </c>
      <c r="M2718" t="s">
        <v>89</v>
      </c>
      <c r="N2718" t="s">
        <v>55</v>
      </c>
      <c r="O2718" s="2">
        <v>45078.000231481485</v>
      </c>
      <c r="R2718" t="str">
        <f t="shared" ca="1" si="42"/>
        <v>Aisha</v>
      </c>
      <c r="S2718" t="str">
        <f>IFERROR(TEXT(DATEVALUE(LEFT(Table1[[#This Row],[Date of Purchase]],10)), "MMMM"), TEXT(Table1[[#This Row],[Date of Purchase]], "MMMM"))</f>
        <v>October</v>
      </c>
      <c r="T2718" t="str">
        <f>IF(OR(
  AND(Table1[[#This Row],[Ticket Priority]]="Critical", Table1[[#This Row],[Ticket Status]]&lt;&gt;"Closed"),
  AND(Table1[[#This Row],[Ticket Priority]]="High", Table1[[#This Row],[Ticket Status]]="Open")
), "Yes", "No")</f>
        <v>No</v>
      </c>
      <c r="U2718" s="4" t="str">
        <f>IF(Table1[[#This Row],[Ticket Status]]="Closed","Yes","No")</f>
        <v>No</v>
      </c>
      <c r="V2718" s="4" t="str">
        <f>IF(Table1[[#This Row],[Ticket Status]]="Pending Customer Response","Yes","No")</f>
        <v>Yes</v>
      </c>
      <c r="W2718" s="5">
        <f ca="1">COUNTIFS(Table1[Agent_name],Table1[[#This Row],[Agent_name]],Table1[Month],Table1[[#This Row],[Month]])/160</f>
        <v>0.85624999999999996</v>
      </c>
    </row>
    <row r="2719" spans="1:23" x14ac:dyDescent="0.25">
      <c r="A2719">
        <v>2718</v>
      </c>
      <c r="B2719" t="s">
        <v>8927</v>
      </c>
      <c r="C2719" t="s">
        <v>8928</v>
      </c>
      <c r="D2719">
        <v>19</v>
      </c>
      <c r="E2719" t="s">
        <v>29</v>
      </c>
      <c r="F2719" t="s">
        <v>71</v>
      </c>
      <c r="G2719" s="1">
        <v>44400</v>
      </c>
      <c r="H2719" t="s">
        <v>59</v>
      </c>
      <c r="I2719" t="s">
        <v>72</v>
      </c>
      <c r="J2719" s="3" t="s">
        <v>8929</v>
      </c>
      <c r="K2719" t="s">
        <v>39</v>
      </c>
      <c r="L2719" t="s">
        <v>8930</v>
      </c>
      <c r="M2719" t="s">
        <v>25</v>
      </c>
      <c r="N2719" t="s">
        <v>26</v>
      </c>
      <c r="O2719" s="2">
        <v>45078.164826388886</v>
      </c>
      <c r="P2719" s="2">
        <v>45078.346770833334</v>
      </c>
      <c r="Q2719">
        <v>5</v>
      </c>
      <c r="R2719" t="str">
        <f t="shared" ca="1" si="42"/>
        <v>Aisha</v>
      </c>
      <c r="S2719" t="str">
        <f>IFERROR(TEXT(DATEVALUE(LEFT(Table1[[#This Row],[Date of Purchase]],10)), "MMMM"), TEXT(Table1[[#This Row],[Date of Purchase]], "MMMM"))</f>
        <v>July</v>
      </c>
      <c r="T2719" t="str">
        <f>IF(OR(
  AND(Table1[[#This Row],[Ticket Priority]]="Critical", Table1[[#This Row],[Ticket Status]]&lt;&gt;"Closed"),
  AND(Table1[[#This Row],[Ticket Priority]]="High", Table1[[#This Row],[Ticket Status]]="Open")
), "Yes", "No")</f>
        <v>No</v>
      </c>
      <c r="U2719" s="4" t="str">
        <f>IF(Table1[[#This Row],[Ticket Status]]="Closed","Yes","No")</f>
        <v>Yes</v>
      </c>
      <c r="V2719" s="4" t="str">
        <f>IF(Table1[[#This Row],[Ticket Status]]="Pending Customer Response","Yes","No")</f>
        <v>No</v>
      </c>
      <c r="W2719" s="5">
        <f ca="1">COUNTIFS(Table1[Agent_name],Table1[[#This Row],[Agent_name]],Table1[Month],Table1[[#This Row],[Month]])/160</f>
        <v>0.875</v>
      </c>
    </row>
    <row r="2720" spans="1:23" x14ac:dyDescent="0.25">
      <c r="A2720">
        <v>2719</v>
      </c>
      <c r="B2720" t="s">
        <v>5029</v>
      </c>
      <c r="C2720" t="s">
        <v>8931</v>
      </c>
      <c r="D2720">
        <v>26</v>
      </c>
      <c r="E2720" t="s">
        <v>29</v>
      </c>
      <c r="F2720" t="s">
        <v>456</v>
      </c>
      <c r="G2720" s="1">
        <v>44183</v>
      </c>
      <c r="H2720" t="s">
        <v>67</v>
      </c>
      <c r="I2720" t="s">
        <v>60</v>
      </c>
      <c r="J2720" s="3" t="s">
        <v>8932</v>
      </c>
      <c r="K2720" t="s">
        <v>62</v>
      </c>
      <c r="M2720" t="s">
        <v>143</v>
      </c>
      <c r="N2720" t="s">
        <v>55</v>
      </c>
      <c r="R2720" t="str">
        <f t="shared" ca="1" si="42"/>
        <v>Divya</v>
      </c>
      <c r="S2720" t="str">
        <f>IFERROR(TEXT(DATEVALUE(LEFT(Table1[[#This Row],[Date of Purchase]],10)), "MMMM"), TEXT(Table1[[#This Row],[Date of Purchase]], "MMMM"))</f>
        <v>December</v>
      </c>
      <c r="T2720" t="str">
        <f>IF(OR(
  AND(Table1[[#This Row],[Ticket Priority]]="Critical", Table1[[#This Row],[Ticket Status]]&lt;&gt;"Closed"),
  AND(Table1[[#This Row],[Ticket Priority]]="High", Table1[[#This Row],[Ticket Status]]="Open")
), "Yes", "No")</f>
        <v>No</v>
      </c>
      <c r="U2720" s="4" t="str">
        <f>IF(Table1[[#This Row],[Ticket Status]]="Closed","Yes","No")</f>
        <v>No</v>
      </c>
      <c r="V2720" s="4" t="str">
        <f>IF(Table1[[#This Row],[Ticket Status]]="Pending Customer Response","Yes","No")</f>
        <v>No</v>
      </c>
      <c r="W2720" s="5">
        <f ca="1">COUNTIFS(Table1[Agent_name],Table1[[#This Row],[Agent_name]],Table1[Month],Table1[[#This Row],[Month]])/160</f>
        <v>0.25</v>
      </c>
    </row>
    <row r="2721" spans="1:23" x14ac:dyDescent="0.25">
      <c r="A2721">
        <v>2720</v>
      </c>
      <c r="B2721" t="s">
        <v>8933</v>
      </c>
      <c r="C2721" t="s">
        <v>8934</v>
      </c>
      <c r="D2721">
        <v>25</v>
      </c>
      <c r="E2721" t="s">
        <v>29</v>
      </c>
      <c r="F2721" t="s">
        <v>286</v>
      </c>
      <c r="G2721" s="1">
        <v>43923</v>
      </c>
      <c r="H2721" t="s">
        <v>45</v>
      </c>
      <c r="I2721" t="s">
        <v>150</v>
      </c>
      <c r="J2721" s="3" t="s">
        <v>8935</v>
      </c>
      <c r="K2721" t="s">
        <v>62</v>
      </c>
      <c r="M2721" t="s">
        <v>41</v>
      </c>
      <c r="N2721" t="s">
        <v>55</v>
      </c>
      <c r="R2721" t="str">
        <f t="shared" ca="1" si="42"/>
        <v>Divya</v>
      </c>
      <c r="S2721" t="str">
        <f>IFERROR(TEXT(DATEVALUE(LEFT(Table1[[#This Row],[Date of Purchase]],10)), "MMMM"), TEXT(Table1[[#This Row],[Date of Purchase]], "MMMM"))</f>
        <v>April</v>
      </c>
      <c r="T2721" t="str">
        <f>IF(OR(
  AND(Table1[[#This Row],[Ticket Priority]]="Critical", Table1[[#This Row],[Ticket Status]]&lt;&gt;"Closed"),
  AND(Table1[[#This Row],[Ticket Priority]]="High", Table1[[#This Row],[Ticket Status]]="Open")
), "Yes", "No")</f>
        <v>No</v>
      </c>
      <c r="U2721" s="4" t="str">
        <f>IF(Table1[[#This Row],[Ticket Status]]="Closed","Yes","No")</f>
        <v>No</v>
      </c>
      <c r="V2721" s="4" t="str">
        <f>IF(Table1[[#This Row],[Ticket Status]]="Pending Customer Response","Yes","No")</f>
        <v>No</v>
      </c>
      <c r="W2721" s="5">
        <f ca="1">COUNTIFS(Table1[Agent_name],Table1[[#This Row],[Agent_name]],Table1[Month],Table1[[#This Row],[Month]])/160</f>
        <v>0.17499999999999999</v>
      </c>
    </row>
    <row r="2722" spans="1:23" x14ac:dyDescent="0.25">
      <c r="A2722">
        <v>2721</v>
      </c>
      <c r="B2722" t="s">
        <v>8936</v>
      </c>
      <c r="C2722" t="s">
        <v>8937</v>
      </c>
      <c r="D2722">
        <v>33</v>
      </c>
      <c r="E2722" t="s">
        <v>29</v>
      </c>
      <c r="F2722" t="s">
        <v>30</v>
      </c>
      <c r="G2722" s="1">
        <v>44238</v>
      </c>
      <c r="H2722" t="s">
        <v>66</v>
      </c>
      <c r="I2722" t="s">
        <v>141</v>
      </c>
      <c r="J2722" s="3" t="s">
        <v>8938</v>
      </c>
      <c r="K2722" t="s">
        <v>24</v>
      </c>
      <c r="M2722" t="s">
        <v>41</v>
      </c>
      <c r="N2722" t="s">
        <v>55</v>
      </c>
      <c r="O2722" s="2">
        <v>45078.021817129629</v>
      </c>
      <c r="R2722" t="str">
        <f t="shared" ca="1" si="42"/>
        <v>Sara</v>
      </c>
      <c r="S2722" t="str">
        <f>IFERROR(TEXT(DATEVALUE(LEFT(Table1[[#This Row],[Date of Purchase]],10)), "MMMM"), TEXT(Table1[[#This Row],[Date of Purchase]], "MMMM"))</f>
        <v>February</v>
      </c>
      <c r="T2722" t="str">
        <f>IF(OR(
  AND(Table1[[#This Row],[Ticket Priority]]="Critical", Table1[[#This Row],[Ticket Status]]&lt;&gt;"Closed"),
  AND(Table1[[#This Row],[Ticket Priority]]="High", Table1[[#This Row],[Ticket Status]]="Open")
), "Yes", "No")</f>
        <v>No</v>
      </c>
      <c r="U2722" s="4" t="str">
        <f>IF(Table1[[#This Row],[Ticket Status]]="Closed","Yes","No")</f>
        <v>No</v>
      </c>
      <c r="V2722" s="4" t="str">
        <f>IF(Table1[[#This Row],[Ticket Status]]="Pending Customer Response","Yes","No")</f>
        <v>Yes</v>
      </c>
      <c r="W2722" s="5">
        <f ca="1">COUNTIFS(Table1[Agent_name],Table1[[#This Row],[Agent_name]],Table1[Month],Table1[[#This Row],[Month]])/160</f>
        <v>0.65625</v>
      </c>
    </row>
    <row r="2723" spans="1:23" x14ac:dyDescent="0.25">
      <c r="A2723">
        <v>2722</v>
      </c>
      <c r="B2723" t="s">
        <v>8939</v>
      </c>
      <c r="C2723" t="s">
        <v>8940</v>
      </c>
      <c r="D2723">
        <v>33</v>
      </c>
      <c r="E2723" t="s">
        <v>19</v>
      </c>
      <c r="F2723" t="s">
        <v>223</v>
      </c>
      <c r="G2723" s="1">
        <v>43848</v>
      </c>
      <c r="H2723" t="s">
        <v>66</v>
      </c>
      <c r="I2723" t="s">
        <v>31</v>
      </c>
      <c r="J2723" s="3" t="s">
        <v>8941</v>
      </c>
      <c r="K2723" t="s">
        <v>62</v>
      </c>
      <c r="M2723" t="s">
        <v>143</v>
      </c>
      <c r="N2723" t="s">
        <v>83</v>
      </c>
      <c r="R2723" t="str">
        <f t="shared" ca="1" si="42"/>
        <v>Sara</v>
      </c>
      <c r="S2723" t="str">
        <f>IFERROR(TEXT(DATEVALUE(LEFT(Table1[[#This Row],[Date of Purchase]],10)), "MMMM"), TEXT(Table1[[#This Row],[Date of Purchase]], "MMMM"))</f>
        <v>January</v>
      </c>
      <c r="T2723" t="str">
        <f>IF(OR(
  AND(Table1[[#This Row],[Ticket Priority]]="Critical", Table1[[#This Row],[Ticket Status]]&lt;&gt;"Closed"),
  AND(Table1[[#This Row],[Ticket Priority]]="High", Table1[[#This Row],[Ticket Status]]="Open")
), "Yes", "No")</f>
        <v>No</v>
      </c>
      <c r="U2723" s="4" t="str">
        <f>IF(Table1[[#This Row],[Ticket Status]]="Closed","Yes","No")</f>
        <v>No</v>
      </c>
      <c r="V2723" s="4" t="str">
        <f>IF(Table1[[#This Row],[Ticket Status]]="Pending Customer Response","Yes","No")</f>
        <v>No</v>
      </c>
      <c r="W2723" s="5">
        <f ca="1">COUNTIFS(Table1[Agent_name],Table1[[#This Row],[Agent_name]],Table1[Month],Table1[[#This Row],[Month]])/160</f>
        <v>0.70625000000000004</v>
      </c>
    </row>
    <row r="2724" spans="1:23" x14ac:dyDescent="0.25">
      <c r="A2724">
        <v>2723</v>
      </c>
      <c r="B2724" t="s">
        <v>8942</v>
      </c>
      <c r="C2724" t="s">
        <v>8943</v>
      </c>
      <c r="D2724">
        <v>41</v>
      </c>
      <c r="E2724" t="s">
        <v>19</v>
      </c>
      <c r="F2724" t="s">
        <v>699</v>
      </c>
      <c r="G2724" s="1">
        <v>43866</v>
      </c>
      <c r="H2724" t="s">
        <v>45</v>
      </c>
      <c r="I2724" t="s">
        <v>177</v>
      </c>
      <c r="J2724" s="3" t="s">
        <v>8944</v>
      </c>
      <c r="K2724" t="s">
        <v>24</v>
      </c>
      <c r="M2724" t="s">
        <v>41</v>
      </c>
      <c r="N2724" t="s">
        <v>83</v>
      </c>
      <c r="O2724" s="2">
        <v>45078.610046296293</v>
      </c>
      <c r="R2724" t="str">
        <f t="shared" ca="1" si="42"/>
        <v>Aisha</v>
      </c>
      <c r="S2724" t="str">
        <f>IFERROR(TEXT(DATEVALUE(LEFT(Table1[[#This Row],[Date of Purchase]],10)), "MMMM"), TEXT(Table1[[#This Row],[Date of Purchase]], "MMMM"))</f>
        <v>February</v>
      </c>
      <c r="T2724" t="str">
        <f>IF(OR(
  AND(Table1[[#This Row],[Ticket Priority]]="Critical", Table1[[#This Row],[Ticket Status]]&lt;&gt;"Closed"),
  AND(Table1[[#This Row],[Ticket Priority]]="High", Table1[[#This Row],[Ticket Status]]="Open")
), "Yes", "No")</f>
        <v>No</v>
      </c>
      <c r="U2724" s="4" t="str">
        <f>IF(Table1[[#This Row],[Ticket Status]]="Closed","Yes","No")</f>
        <v>No</v>
      </c>
      <c r="V2724" s="4" t="str">
        <f>IF(Table1[[#This Row],[Ticket Status]]="Pending Customer Response","Yes","No")</f>
        <v>Yes</v>
      </c>
      <c r="W2724" s="5">
        <f ca="1">COUNTIFS(Table1[Agent_name],Table1[[#This Row],[Agent_name]],Table1[Month],Table1[[#This Row],[Month]])/160</f>
        <v>0.85624999999999996</v>
      </c>
    </row>
    <row r="2725" spans="1:23" x14ac:dyDescent="0.25">
      <c r="A2725">
        <v>2724</v>
      </c>
      <c r="B2725" t="s">
        <v>8945</v>
      </c>
      <c r="C2725" t="s">
        <v>8946</v>
      </c>
      <c r="D2725">
        <v>21</v>
      </c>
      <c r="E2725" t="s">
        <v>29</v>
      </c>
      <c r="F2725" t="s">
        <v>161</v>
      </c>
      <c r="G2725" s="1">
        <v>44388</v>
      </c>
      <c r="H2725" t="s">
        <v>21</v>
      </c>
      <c r="I2725" t="s">
        <v>46</v>
      </c>
      <c r="J2725" s="3" t="s">
        <v>8947</v>
      </c>
      <c r="K2725" t="s">
        <v>62</v>
      </c>
      <c r="M2725" t="s">
        <v>143</v>
      </c>
      <c r="N2725" t="s">
        <v>26</v>
      </c>
      <c r="R2725" t="str">
        <f t="shared" ca="1" si="42"/>
        <v>Karan</v>
      </c>
      <c r="S2725" t="str">
        <f>IFERROR(TEXT(DATEVALUE(LEFT(Table1[[#This Row],[Date of Purchase]],10)), "MMMM"), TEXT(Table1[[#This Row],[Date of Purchase]], "MMMM"))</f>
        <v>July</v>
      </c>
      <c r="T2725" t="str">
        <f>IF(OR(
  AND(Table1[[#This Row],[Ticket Priority]]="Critical", Table1[[#This Row],[Ticket Status]]&lt;&gt;"Closed"),
  AND(Table1[[#This Row],[Ticket Priority]]="High", Table1[[#This Row],[Ticket Status]]="Open")
), "Yes", "No")</f>
        <v>No</v>
      </c>
      <c r="U2725" s="4" t="str">
        <f>IF(Table1[[#This Row],[Ticket Status]]="Closed","Yes","No")</f>
        <v>No</v>
      </c>
      <c r="V2725" s="4" t="str">
        <f>IF(Table1[[#This Row],[Ticket Status]]="Pending Customer Response","Yes","No")</f>
        <v>No</v>
      </c>
      <c r="W2725" s="5">
        <f ca="1">COUNTIFS(Table1[Agent_name],Table1[[#This Row],[Agent_name]],Table1[Month],Table1[[#This Row],[Month]])/160</f>
        <v>0.21249999999999999</v>
      </c>
    </row>
    <row r="2726" spans="1:23" x14ac:dyDescent="0.25">
      <c r="A2726">
        <v>2725</v>
      </c>
      <c r="B2726" t="s">
        <v>8948</v>
      </c>
      <c r="C2726" t="s">
        <v>8949</v>
      </c>
      <c r="D2726">
        <v>46</v>
      </c>
      <c r="E2726" t="s">
        <v>19</v>
      </c>
      <c r="F2726" t="s">
        <v>20</v>
      </c>
      <c r="G2726" s="1">
        <v>44086</v>
      </c>
      <c r="H2726" t="s">
        <v>45</v>
      </c>
      <c r="I2726" t="s">
        <v>52</v>
      </c>
      <c r="J2726" s="3" t="s">
        <v>8950</v>
      </c>
      <c r="K2726" t="s">
        <v>62</v>
      </c>
      <c r="M2726" t="s">
        <v>89</v>
      </c>
      <c r="N2726" t="s">
        <v>83</v>
      </c>
      <c r="R2726" t="str">
        <f t="shared" ca="1" si="42"/>
        <v>Karan</v>
      </c>
      <c r="S2726" t="str">
        <f>IFERROR(TEXT(DATEVALUE(LEFT(Table1[[#This Row],[Date of Purchase]],10)), "MMMM"), TEXT(Table1[[#This Row],[Date of Purchase]], "MMMM"))</f>
        <v>September</v>
      </c>
      <c r="T2726" t="str">
        <f>IF(OR(
  AND(Table1[[#This Row],[Ticket Priority]]="Critical", Table1[[#This Row],[Ticket Status]]&lt;&gt;"Closed"),
  AND(Table1[[#This Row],[Ticket Priority]]="High", Table1[[#This Row],[Ticket Status]]="Open")
), "Yes", "No")</f>
        <v>Yes</v>
      </c>
      <c r="U2726" s="4" t="str">
        <f>IF(Table1[[#This Row],[Ticket Status]]="Closed","Yes","No")</f>
        <v>No</v>
      </c>
      <c r="V2726" s="4" t="str">
        <f>IF(Table1[[#This Row],[Ticket Status]]="Pending Customer Response","Yes","No")</f>
        <v>No</v>
      </c>
      <c r="W2726" s="5">
        <f ca="1">COUNTIFS(Table1[Agent_name],Table1[[#This Row],[Agent_name]],Table1[Month],Table1[[#This Row],[Month]])/160</f>
        <v>0.24374999999999999</v>
      </c>
    </row>
    <row r="2727" spans="1:23" x14ac:dyDescent="0.25">
      <c r="A2727">
        <v>2726</v>
      </c>
      <c r="B2727" t="s">
        <v>8951</v>
      </c>
      <c r="C2727" t="s">
        <v>8952</v>
      </c>
      <c r="D2727">
        <v>70</v>
      </c>
      <c r="E2727" t="s">
        <v>19</v>
      </c>
      <c r="F2727" t="s">
        <v>71</v>
      </c>
      <c r="G2727" s="1">
        <v>44175</v>
      </c>
      <c r="H2727" t="s">
        <v>21</v>
      </c>
      <c r="I2727" t="s">
        <v>67</v>
      </c>
      <c r="J2727" s="3" t="s">
        <v>8953</v>
      </c>
      <c r="K2727" t="s">
        <v>24</v>
      </c>
      <c r="M2727" t="s">
        <v>143</v>
      </c>
      <c r="N2727" t="s">
        <v>33</v>
      </c>
      <c r="O2727" s="2">
        <v>45078.499675925923</v>
      </c>
      <c r="R2727" t="str">
        <f t="shared" ca="1" si="42"/>
        <v>Priya</v>
      </c>
      <c r="S2727" t="str">
        <f>IFERROR(TEXT(DATEVALUE(LEFT(Table1[[#This Row],[Date of Purchase]],10)), "MMMM"), TEXT(Table1[[#This Row],[Date of Purchase]], "MMMM"))</f>
        <v>December</v>
      </c>
      <c r="T2727" t="str">
        <f>IF(OR(
  AND(Table1[[#This Row],[Ticket Priority]]="Critical", Table1[[#This Row],[Ticket Status]]&lt;&gt;"Closed"),
  AND(Table1[[#This Row],[Ticket Priority]]="High", Table1[[#This Row],[Ticket Status]]="Open")
), "Yes", "No")</f>
        <v>No</v>
      </c>
      <c r="U2727" s="4" t="str">
        <f>IF(Table1[[#This Row],[Ticket Status]]="Closed","Yes","No")</f>
        <v>No</v>
      </c>
      <c r="V2727" s="4" t="str">
        <f>IF(Table1[[#This Row],[Ticket Status]]="Pending Customer Response","Yes","No")</f>
        <v>Yes</v>
      </c>
      <c r="W2727" s="5">
        <f ca="1">COUNTIFS(Table1[Agent_name],Table1[[#This Row],[Agent_name]],Table1[Month],Table1[[#This Row],[Month]])/160</f>
        <v>0.48749999999999999</v>
      </c>
    </row>
    <row r="2728" spans="1:23" x14ac:dyDescent="0.25">
      <c r="A2728">
        <v>2727</v>
      </c>
      <c r="B2728" t="s">
        <v>8954</v>
      </c>
      <c r="C2728" t="s">
        <v>8955</v>
      </c>
      <c r="D2728">
        <v>20</v>
      </c>
      <c r="E2728" t="s">
        <v>29</v>
      </c>
      <c r="F2728" t="s">
        <v>65</v>
      </c>
      <c r="G2728" s="1">
        <v>44557</v>
      </c>
      <c r="H2728" t="s">
        <v>66</v>
      </c>
      <c r="I2728" t="s">
        <v>60</v>
      </c>
      <c r="J2728" s="3" t="s">
        <v>8956</v>
      </c>
      <c r="K2728" t="s">
        <v>39</v>
      </c>
      <c r="L2728" t="s">
        <v>8957</v>
      </c>
      <c r="M2728" t="s">
        <v>143</v>
      </c>
      <c r="N2728" t="s">
        <v>83</v>
      </c>
      <c r="O2728" s="2">
        <v>45078.608726851853</v>
      </c>
      <c r="P2728" s="2">
        <v>45078.026782407411</v>
      </c>
      <c r="Q2728">
        <v>4</v>
      </c>
      <c r="R2728" t="str">
        <f t="shared" ca="1" si="42"/>
        <v>Priya</v>
      </c>
      <c r="S2728" t="str">
        <f>IFERROR(TEXT(DATEVALUE(LEFT(Table1[[#This Row],[Date of Purchase]],10)), "MMMM"), TEXT(Table1[[#This Row],[Date of Purchase]], "MMMM"))</f>
        <v>December</v>
      </c>
      <c r="T2728" t="str">
        <f>IF(OR(
  AND(Table1[[#This Row],[Ticket Priority]]="Critical", Table1[[#This Row],[Ticket Status]]&lt;&gt;"Closed"),
  AND(Table1[[#This Row],[Ticket Priority]]="High", Table1[[#This Row],[Ticket Status]]="Open")
), "Yes", "No")</f>
        <v>No</v>
      </c>
      <c r="U2728" s="4" t="str">
        <f>IF(Table1[[#This Row],[Ticket Status]]="Closed","Yes","No")</f>
        <v>Yes</v>
      </c>
      <c r="V2728" s="4" t="str">
        <f>IF(Table1[[#This Row],[Ticket Status]]="Pending Customer Response","Yes","No")</f>
        <v>No</v>
      </c>
      <c r="W2728" s="5">
        <f ca="1">COUNTIFS(Table1[Agent_name],Table1[[#This Row],[Agent_name]],Table1[Month],Table1[[#This Row],[Month]])/160</f>
        <v>0.48749999999999999</v>
      </c>
    </row>
    <row r="2729" spans="1:23" x14ac:dyDescent="0.25">
      <c r="A2729">
        <v>2728</v>
      </c>
      <c r="B2729" t="s">
        <v>8958</v>
      </c>
      <c r="C2729" t="s">
        <v>8959</v>
      </c>
      <c r="D2729">
        <v>57</v>
      </c>
      <c r="E2729" t="s">
        <v>58</v>
      </c>
      <c r="F2729" t="s">
        <v>149</v>
      </c>
      <c r="G2729" s="1">
        <v>44497</v>
      </c>
      <c r="H2729" t="s">
        <v>45</v>
      </c>
      <c r="I2729" t="s">
        <v>150</v>
      </c>
      <c r="J2729" s="3" t="s">
        <v>8960</v>
      </c>
      <c r="K2729" t="s">
        <v>62</v>
      </c>
      <c r="M2729" t="s">
        <v>41</v>
      </c>
      <c r="N2729" t="s">
        <v>83</v>
      </c>
      <c r="R2729" t="str">
        <f t="shared" ca="1" si="42"/>
        <v>Arjun</v>
      </c>
      <c r="S2729" t="str">
        <f>IFERROR(TEXT(DATEVALUE(LEFT(Table1[[#This Row],[Date of Purchase]],10)), "MMMM"), TEXT(Table1[[#This Row],[Date of Purchase]], "MMMM"))</f>
        <v>October</v>
      </c>
      <c r="T2729" t="str">
        <f>IF(OR(
  AND(Table1[[#This Row],[Ticket Priority]]="Critical", Table1[[#This Row],[Ticket Status]]&lt;&gt;"Closed"),
  AND(Table1[[#This Row],[Ticket Priority]]="High", Table1[[#This Row],[Ticket Status]]="Open")
), "Yes", "No")</f>
        <v>No</v>
      </c>
      <c r="U2729" s="4" t="str">
        <f>IF(Table1[[#This Row],[Ticket Status]]="Closed","Yes","No")</f>
        <v>No</v>
      </c>
      <c r="V2729" s="4" t="str">
        <f>IF(Table1[[#This Row],[Ticket Status]]="Pending Customer Response","Yes","No")</f>
        <v>No</v>
      </c>
      <c r="W2729" s="5">
        <f ca="1">COUNTIFS(Table1[Agent_name],Table1[[#This Row],[Agent_name]],Table1[Month],Table1[[#This Row],[Month]])/160</f>
        <v>0.23749999999999999</v>
      </c>
    </row>
    <row r="2730" spans="1:23" x14ac:dyDescent="0.25">
      <c r="A2730">
        <v>2729</v>
      </c>
      <c r="B2730" t="s">
        <v>8961</v>
      </c>
      <c r="C2730" t="s">
        <v>8962</v>
      </c>
      <c r="D2730">
        <v>19</v>
      </c>
      <c r="E2730" t="s">
        <v>19</v>
      </c>
      <c r="F2730" t="s">
        <v>117</v>
      </c>
      <c r="G2730" s="1">
        <v>44069</v>
      </c>
      <c r="H2730" t="s">
        <v>66</v>
      </c>
      <c r="I2730" t="s">
        <v>67</v>
      </c>
      <c r="J2730" s="3" t="s">
        <v>8963</v>
      </c>
      <c r="K2730" t="s">
        <v>39</v>
      </c>
      <c r="L2730" t="s">
        <v>8964</v>
      </c>
      <c r="M2730" t="s">
        <v>89</v>
      </c>
      <c r="N2730" t="s">
        <v>33</v>
      </c>
      <c r="O2730" s="2">
        <v>45078.694166666668</v>
      </c>
      <c r="P2730" s="2">
        <v>45078.132361111115</v>
      </c>
      <c r="Q2730">
        <v>3</v>
      </c>
      <c r="R2730" t="str">
        <f t="shared" ca="1" si="42"/>
        <v>Sara</v>
      </c>
      <c r="S2730" t="str">
        <f>IFERROR(TEXT(DATEVALUE(LEFT(Table1[[#This Row],[Date of Purchase]],10)), "MMMM"), TEXT(Table1[[#This Row],[Date of Purchase]], "MMMM"))</f>
        <v>August</v>
      </c>
      <c r="T2730" t="str">
        <f>IF(OR(
  AND(Table1[[#This Row],[Ticket Priority]]="Critical", Table1[[#This Row],[Ticket Status]]&lt;&gt;"Closed"),
  AND(Table1[[#This Row],[Ticket Priority]]="High", Table1[[#This Row],[Ticket Status]]="Open")
), "Yes", "No")</f>
        <v>No</v>
      </c>
      <c r="U2730" s="4" t="str">
        <f>IF(Table1[[#This Row],[Ticket Status]]="Closed","Yes","No")</f>
        <v>Yes</v>
      </c>
      <c r="V2730" s="4" t="str">
        <f>IF(Table1[[#This Row],[Ticket Status]]="Pending Customer Response","Yes","No")</f>
        <v>No</v>
      </c>
      <c r="W2730" s="5">
        <f ca="1">COUNTIFS(Table1[Agent_name],Table1[[#This Row],[Agent_name]],Table1[Month],Table1[[#This Row],[Month]])/160</f>
        <v>0.8</v>
      </c>
    </row>
    <row r="2731" spans="1:23" x14ac:dyDescent="0.25">
      <c r="A2731">
        <v>2730</v>
      </c>
      <c r="B2731" t="s">
        <v>8965</v>
      </c>
      <c r="C2731" t="s">
        <v>8966</v>
      </c>
      <c r="D2731">
        <v>28</v>
      </c>
      <c r="E2731" t="s">
        <v>19</v>
      </c>
      <c r="F2731" t="s">
        <v>397</v>
      </c>
      <c r="G2731" s="1">
        <v>44205</v>
      </c>
      <c r="H2731" t="s">
        <v>45</v>
      </c>
      <c r="I2731" t="s">
        <v>52</v>
      </c>
      <c r="J2731" s="3" t="s">
        <v>8967</v>
      </c>
      <c r="K2731" t="s">
        <v>39</v>
      </c>
      <c r="L2731" t="s">
        <v>8968</v>
      </c>
      <c r="M2731" t="s">
        <v>41</v>
      </c>
      <c r="N2731" t="s">
        <v>55</v>
      </c>
      <c r="O2731" s="2">
        <v>45078.935162037036</v>
      </c>
      <c r="P2731" s="2">
        <v>45078.449745370373</v>
      </c>
      <c r="Q2731">
        <v>3</v>
      </c>
      <c r="R2731" t="str">
        <f t="shared" ca="1" si="42"/>
        <v>Rahul</v>
      </c>
      <c r="S2731" t="str">
        <f>IFERROR(TEXT(DATEVALUE(LEFT(Table1[[#This Row],[Date of Purchase]],10)), "MMMM"), TEXT(Table1[[#This Row],[Date of Purchase]], "MMMM"))</f>
        <v>January</v>
      </c>
      <c r="T2731" t="str">
        <f>IF(OR(
  AND(Table1[[#This Row],[Ticket Priority]]="Critical", Table1[[#This Row],[Ticket Status]]&lt;&gt;"Closed"),
  AND(Table1[[#This Row],[Ticket Priority]]="High", Table1[[#This Row],[Ticket Status]]="Open")
), "Yes", "No")</f>
        <v>No</v>
      </c>
      <c r="U2731" s="4" t="str">
        <f>IF(Table1[[#This Row],[Ticket Status]]="Closed","Yes","No")</f>
        <v>Yes</v>
      </c>
      <c r="V2731" s="4" t="str">
        <f>IF(Table1[[#This Row],[Ticket Status]]="Pending Customer Response","Yes","No")</f>
        <v>No</v>
      </c>
      <c r="W2731" s="5">
        <f ca="1">COUNTIFS(Table1[Agent_name],Table1[[#This Row],[Agent_name]],Table1[Month],Table1[[#This Row],[Month]])/160</f>
        <v>0.22500000000000001</v>
      </c>
    </row>
    <row r="2732" spans="1:23" x14ac:dyDescent="0.25">
      <c r="A2732">
        <v>2731</v>
      </c>
      <c r="B2732" t="s">
        <v>8969</v>
      </c>
      <c r="C2732" t="s">
        <v>8970</v>
      </c>
      <c r="D2732">
        <v>43</v>
      </c>
      <c r="E2732" t="s">
        <v>29</v>
      </c>
      <c r="F2732" t="s">
        <v>173</v>
      </c>
      <c r="G2732" s="1">
        <v>44162</v>
      </c>
      <c r="H2732" t="s">
        <v>59</v>
      </c>
      <c r="I2732" t="s">
        <v>60</v>
      </c>
      <c r="J2732" s="3" t="s">
        <v>8971</v>
      </c>
      <c r="K2732" t="s">
        <v>24</v>
      </c>
      <c r="M2732" t="s">
        <v>25</v>
      </c>
      <c r="N2732" t="s">
        <v>83</v>
      </c>
      <c r="O2732" s="2">
        <v>45078.727546296293</v>
      </c>
      <c r="R2732" t="str">
        <f t="shared" ca="1" si="42"/>
        <v>Arjun</v>
      </c>
      <c r="S2732" t="str">
        <f>IFERROR(TEXT(DATEVALUE(LEFT(Table1[[#This Row],[Date of Purchase]],10)), "MMMM"), TEXT(Table1[[#This Row],[Date of Purchase]], "MMMM"))</f>
        <v>November</v>
      </c>
      <c r="T2732" t="str">
        <f>IF(OR(
  AND(Table1[[#This Row],[Ticket Priority]]="Critical", Table1[[#This Row],[Ticket Status]]&lt;&gt;"Closed"),
  AND(Table1[[#This Row],[Ticket Priority]]="High", Table1[[#This Row],[Ticket Status]]="Open")
), "Yes", "No")</f>
        <v>Yes</v>
      </c>
      <c r="U2732" s="4" t="str">
        <f>IF(Table1[[#This Row],[Ticket Status]]="Closed","Yes","No")</f>
        <v>No</v>
      </c>
      <c r="V2732" s="4" t="str">
        <f>IF(Table1[[#This Row],[Ticket Status]]="Pending Customer Response","Yes","No")</f>
        <v>Yes</v>
      </c>
      <c r="W2732" s="5">
        <f ca="1">COUNTIFS(Table1[Agent_name],Table1[[#This Row],[Agent_name]],Table1[Month],Table1[[#This Row],[Month]])/160</f>
        <v>0.23749999999999999</v>
      </c>
    </row>
    <row r="2733" spans="1:23" x14ac:dyDescent="0.25">
      <c r="A2733">
        <v>2732</v>
      </c>
      <c r="B2733" t="s">
        <v>8972</v>
      </c>
      <c r="C2733" t="s">
        <v>8973</v>
      </c>
      <c r="D2733">
        <v>24</v>
      </c>
      <c r="E2733" t="s">
        <v>29</v>
      </c>
      <c r="F2733" t="s">
        <v>65</v>
      </c>
      <c r="G2733" s="1">
        <v>43999</v>
      </c>
      <c r="H2733" t="s">
        <v>67</v>
      </c>
      <c r="I2733" t="s">
        <v>31</v>
      </c>
      <c r="J2733" s="3" t="s">
        <v>8974</v>
      </c>
      <c r="K2733" t="s">
        <v>24</v>
      </c>
      <c r="M2733" t="s">
        <v>143</v>
      </c>
      <c r="N2733" t="s">
        <v>83</v>
      </c>
      <c r="O2733" s="2">
        <v>45078.947696759256</v>
      </c>
      <c r="R2733" t="str">
        <f t="shared" ca="1" si="42"/>
        <v>Arjun</v>
      </c>
      <c r="S2733" t="str">
        <f>IFERROR(TEXT(DATEVALUE(LEFT(Table1[[#This Row],[Date of Purchase]],10)), "MMMM"), TEXT(Table1[[#This Row],[Date of Purchase]], "MMMM"))</f>
        <v>June</v>
      </c>
      <c r="T2733" t="str">
        <f>IF(OR(
  AND(Table1[[#This Row],[Ticket Priority]]="Critical", Table1[[#This Row],[Ticket Status]]&lt;&gt;"Closed"),
  AND(Table1[[#This Row],[Ticket Priority]]="High", Table1[[#This Row],[Ticket Status]]="Open")
), "Yes", "No")</f>
        <v>No</v>
      </c>
      <c r="U2733" s="4" t="str">
        <f>IF(Table1[[#This Row],[Ticket Status]]="Closed","Yes","No")</f>
        <v>No</v>
      </c>
      <c r="V2733" s="4" t="str">
        <f>IF(Table1[[#This Row],[Ticket Status]]="Pending Customer Response","Yes","No")</f>
        <v>Yes</v>
      </c>
      <c r="W2733" s="5">
        <f ca="1">COUNTIFS(Table1[Agent_name],Table1[[#This Row],[Agent_name]],Table1[Month],Table1[[#This Row],[Month]])/160</f>
        <v>0.28749999999999998</v>
      </c>
    </row>
    <row r="2734" spans="1:23" x14ac:dyDescent="0.25">
      <c r="A2734">
        <v>2733</v>
      </c>
      <c r="B2734" t="s">
        <v>8975</v>
      </c>
      <c r="C2734" t="s">
        <v>8976</v>
      </c>
      <c r="D2734">
        <v>70</v>
      </c>
      <c r="E2734" t="s">
        <v>29</v>
      </c>
      <c r="F2734" t="s">
        <v>202</v>
      </c>
      <c r="G2734" s="1">
        <v>44146</v>
      </c>
      <c r="H2734" t="s">
        <v>67</v>
      </c>
      <c r="I2734" t="s">
        <v>177</v>
      </c>
      <c r="J2734" s="3" t="s">
        <v>8977</v>
      </c>
      <c r="K2734" t="s">
        <v>62</v>
      </c>
      <c r="M2734" t="s">
        <v>25</v>
      </c>
      <c r="N2734" t="s">
        <v>26</v>
      </c>
      <c r="R2734" t="str">
        <f t="shared" ca="1" si="42"/>
        <v>Divya</v>
      </c>
      <c r="S2734" t="str">
        <f>IFERROR(TEXT(DATEVALUE(LEFT(Table1[[#This Row],[Date of Purchase]],10)), "MMMM"), TEXT(Table1[[#This Row],[Date of Purchase]], "MMMM"))</f>
        <v>November</v>
      </c>
      <c r="T2734" t="str">
        <f>IF(OR(
  AND(Table1[[#This Row],[Ticket Priority]]="Critical", Table1[[#This Row],[Ticket Status]]&lt;&gt;"Closed"),
  AND(Table1[[#This Row],[Ticket Priority]]="High", Table1[[#This Row],[Ticket Status]]="Open")
), "Yes", "No")</f>
        <v>Yes</v>
      </c>
      <c r="U2734" s="4" t="str">
        <f>IF(Table1[[#This Row],[Ticket Status]]="Closed","Yes","No")</f>
        <v>No</v>
      </c>
      <c r="V2734" s="4" t="str">
        <f>IF(Table1[[#This Row],[Ticket Status]]="Pending Customer Response","Yes","No")</f>
        <v>No</v>
      </c>
      <c r="W2734" s="5">
        <f ca="1">COUNTIFS(Table1[Agent_name],Table1[[#This Row],[Agent_name]],Table1[Month],Table1[[#This Row],[Month]])/160</f>
        <v>0.24374999999999999</v>
      </c>
    </row>
    <row r="2735" spans="1:23" x14ac:dyDescent="0.25">
      <c r="A2735">
        <v>2734</v>
      </c>
      <c r="B2735" t="s">
        <v>8978</v>
      </c>
      <c r="C2735" t="s">
        <v>5224</v>
      </c>
      <c r="D2735">
        <v>30</v>
      </c>
      <c r="E2735" t="s">
        <v>58</v>
      </c>
      <c r="F2735" t="s">
        <v>71</v>
      </c>
      <c r="G2735" s="1">
        <v>43971</v>
      </c>
      <c r="H2735" t="s">
        <v>45</v>
      </c>
      <c r="I2735" t="s">
        <v>59</v>
      </c>
      <c r="J2735" s="3" t="s">
        <v>8979</v>
      </c>
      <c r="K2735" t="s">
        <v>39</v>
      </c>
      <c r="L2735" t="s">
        <v>8980</v>
      </c>
      <c r="M2735" t="s">
        <v>89</v>
      </c>
      <c r="N2735" t="s">
        <v>33</v>
      </c>
      <c r="O2735" s="2">
        <v>45078.299803240741</v>
      </c>
      <c r="P2735" s="2">
        <v>45078.821331018517</v>
      </c>
      <c r="Q2735">
        <v>1</v>
      </c>
      <c r="R2735" t="str">
        <f t="shared" ca="1" si="42"/>
        <v>Meera</v>
      </c>
      <c r="S2735" t="str">
        <f>IFERROR(TEXT(DATEVALUE(LEFT(Table1[[#This Row],[Date of Purchase]],10)), "MMMM"), TEXT(Table1[[#This Row],[Date of Purchase]], "MMMM"))</f>
        <v>May</v>
      </c>
      <c r="T2735" t="str">
        <f>IF(OR(
  AND(Table1[[#This Row],[Ticket Priority]]="Critical", Table1[[#This Row],[Ticket Status]]&lt;&gt;"Closed"),
  AND(Table1[[#This Row],[Ticket Priority]]="High", Table1[[#This Row],[Ticket Status]]="Open")
), "Yes", "No")</f>
        <v>No</v>
      </c>
      <c r="U2735" s="4" t="str">
        <f>IF(Table1[[#This Row],[Ticket Status]]="Closed","Yes","No")</f>
        <v>Yes</v>
      </c>
      <c r="V2735" s="4" t="str">
        <f>IF(Table1[[#This Row],[Ticket Status]]="Pending Customer Response","Yes","No")</f>
        <v>No</v>
      </c>
      <c r="W2735" s="5">
        <f ca="1">COUNTIFS(Table1[Agent_name],Table1[[#This Row],[Agent_name]],Table1[Month],Table1[[#This Row],[Month]])/160</f>
        <v>0.26874999999999999</v>
      </c>
    </row>
    <row r="2736" spans="1:23" x14ac:dyDescent="0.25">
      <c r="A2736">
        <v>2735</v>
      </c>
      <c r="B2736" t="s">
        <v>8981</v>
      </c>
      <c r="C2736" t="s">
        <v>8982</v>
      </c>
      <c r="D2736">
        <v>31</v>
      </c>
      <c r="E2736" t="s">
        <v>58</v>
      </c>
      <c r="F2736" t="s">
        <v>456</v>
      </c>
      <c r="G2736" s="1">
        <v>43989</v>
      </c>
      <c r="H2736" t="s">
        <v>59</v>
      </c>
      <c r="I2736" t="s">
        <v>46</v>
      </c>
      <c r="J2736" s="3" t="s">
        <v>8983</v>
      </c>
      <c r="K2736" t="s">
        <v>24</v>
      </c>
      <c r="M2736" t="s">
        <v>89</v>
      </c>
      <c r="N2736" t="s">
        <v>83</v>
      </c>
      <c r="O2736" s="2">
        <v>45078.056770833333</v>
      </c>
      <c r="R2736" t="str">
        <f t="shared" ca="1" si="42"/>
        <v>Priya</v>
      </c>
      <c r="S2736" t="str">
        <f>IFERROR(TEXT(DATEVALUE(LEFT(Table1[[#This Row],[Date of Purchase]],10)), "MMMM"), TEXT(Table1[[#This Row],[Date of Purchase]], "MMMM"))</f>
        <v>June</v>
      </c>
      <c r="T2736" t="str">
        <f>IF(OR(
  AND(Table1[[#This Row],[Ticket Priority]]="Critical", Table1[[#This Row],[Ticket Status]]&lt;&gt;"Closed"),
  AND(Table1[[#This Row],[Ticket Priority]]="High", Table1[[#This Row],[Ticket Status]]="Open")
), "Yes", "No")</f>
        <v>No</v>
      </c>
      <c r="U2736" s="4" t="str">
        <f>IF(Table1[[#This Row],[Ticket Status]]="Closed","Yes","No")</f>
        <v>No</v>
      </c>
      <c r="V2736" s="4" t="str">
        <f>IF(Table1[[#This Row],[Ticket Status]]="Pending Customer Response","Yes","No")</f>
        <v>Yes</v>
      </c>
      <c r="W2736" s="5">
        <f ca="1">COUNTIFS(Table1[Agent_name],Table1[[#This Row],[Agent_name]],Table1[Month],Table1[[#This Row],[Month]])/160</f>
        <v>0.35625000000000001</v>
      </c>
    </row>
    <row r="2737" spans="1:23" x14ac:dyDescent="0.25">
      <c r="A2737">
        <v>2736</v>
      </c>
      <c r="B2737" t="s">
        <v>8984</v>
      </c>
      <c r="C2737" t="s">
        <v>8985</v>
      </c>
      <c r="D2737">
        <v>46</v>
      </c>
      <c r="E2737" t="s">
        <v>29</v>
      </c>
      <c r="F2737" t="s">
        <v>211</v>
      </c>
      <c r="G2737" s="1">
        <v>44001</v>
      </c>
      <c r="H2737" t="s">
        <v>66</v>
      </c>
      <c r="I2737" t="s">
        <v>93</v>
      </c>
      <c r="J2737" s="3" t="s">
        <v>8986</v>
      </c>
      <c r="K2737" t="s">
        <v>24</v>
      </c>
      <c r="M2737" t="s">
        <v>41</v>
      </c>
      <c r="N2737" t="s">
        <v>33</v>
      </c>
      <c r="O2737" s="2">
        <v>45078.156782407408</v>
      </c>
      <c r="R2737" t="str">
        <f t="shared" ca="1" si="42"/>
        <v>Neha</v>
      </c>
      <c r="S2737" t="str">
        <f>IFERROR(TEXT(DATEVALUE(LEFT(Table1[[#This Row],[Date of Purchase]],10)), "MMMM"), TEXT(Table1[[#This Row],[Date of Purchase]], "MMMM"))</f>
        <v>June</v>
      </c>
      <c r="T2737" t="str">
        <f>IF(OR(
  AND(Table1[[#This Row],[Ticket Priority]]="Critical", Table1[[#This Row],[Ticket Status]]&lt;&gt;"Closed"),
  AND(Table1[[#This Row],[Ticket Priority]]="High", Table1[[#This Row],[Ticket Status]]="Open")
), "Yes", "No")</f>
        <v>No</v>
      </c>
      <c r="U2737" s="4" t="str">
        <f>IF(Table1[[#This Row],[Ticket Status]]="Closed","Yes","No")</f>
        <v>No</v>
      </c>
      <c r="V2737" s="4" t="str">
        <f>IF(Table1[[#This Row],[Ticket Status]]="Pending Customer Response","Yes","No")</f>
        <v>Yes</v>
      </c>
      <c r="W2737" s="5">
        <f ca="1">COUNTIFS(Table1[Agent_name],Table1[[#This Row],[Agent_name]],Table1[Month],Table1[[#This Row],[Month]])/160</f>
        <v>0.19375000000000001</v>
      </c>
    </row>
    <row r="2738" spans="1:23" x14ac:dyDescent="0.25">
      <c r="A2738">
        <v>2737</v>
      </c>
      <c r="B2738" t="s">
        <v>8987</v>
      </c>
      <c r="C2738" t="s">
        <v>8988</v>
      </c>
      <c r="D2738">
        <v>65</v>
      </c>
      <c r="E2738" t="s">
        <v>19</v>
      </c>
      <c r="F2738" t="s">
        <v>107</v>
      </c>
      <c r="G2738" s="1">
        <v>43851</v>
      </c>
      <c r="H2738" t="s">
        <v>66</v>
      </c>
      <c r="I2738" t="s">
        <v>141</v>
      </c>
      <c r="J2738" s="3" t="s">
        <v>8989</v>
      </c>
      <c r="K2738" t="s">
        <v>39</v>
      </c>
      <c r="L2738" t="s">
        <v>8990</v>
      </c>
      <c r="M2738" t="s">
        <v>41</v>
      </c>
      <c r="N2738" t="s">
        <v>55</v>
      </c>
      <c r="O2738" s="2">
        <v>45078.827615740738</v>
      </c>
      <c r="P2738" s="2">
        <v>45078.827615740738</v>
      </c>
      <c r="Q2738">
        <v>2</v>
      </c>
      <c r="R2738" t="str">
        <f t="shared" ca="1" si="42"/>
        <v>Sara</v>
      </c>
      <c r="S2738" t="str">
        <f>IFERROR(TEXT(DATEVALUE(LEFT(Table1[[#This Row],[Date of Purchase]],10)), "MMMM"), TEXT(Table1[[#This Row],[Date of Purchase]], "MMMM"))</f>
        <v>January</v>
      </c>
      <c r="T2738" t="str">
        <f>IF(OR(
  AND(Table1[[#This Row],[Ticket Priority]]="Critical", Table1[[#This Row],[Ticket Status]]&lt;&gt;"Closed"),
  AND(Table1[[#This Row],[Ticket Priority]]="High", Table1[[#This Row],[Ticket Status]]="Open")
), "Yes", "No")</f>
        <v>No</v>
      </c>
      <c r="U2738" s="4" t="str">
        <f>IF(Table1[[#This Row],[Ticket Status]]="Closed","Yes","No")</f>
        <v>Yes</v>
      </c>
      <c r="V2738" s="4" t="str">
        <f>IF(Table1[[#This Row],[Ticket Status]]="Pending Customer Response","Yes","No")</f>
        <v>No</v>
      </c>
      <c r="W2738" s="5">
        <f ca="1">COUNTIFS(Table1[Agent_name],Table1[[#This Row],[Agent_name]],Table1[Month],Table1[[#This Row],[Month]])/160</f>
        <v>0.70625000000000004</v>
      </c>
    </row>
    <row r="2739" spans="1:23" x14ac:dyDescent="0.25">
      <c r="A2739">
        <v>2738</v>
      </c>
      <c r="B2739" t="s">
        <v>8991</v>
      </c>
      <c r="C2739" t="s">
        <v>8992</v>
      </c>
      <c r="D2739">
        <v>47</v>
      </c>
      <c r="E2739" t="s">
        <v>19</v>
      </c>
      <c r="F2739" t="s">
        <v>112</v>
      </c>
      <c r="G2739" s="1">
        <v>44101</v>
      </c>
      <c r="H2739" t="s">
        <v>21</v>
      </c>
      <c r="I2739" t="s">
        <v>60</v>
      </c>
      <c r="J2739" s="3" t="s">
        <v>8993</v>
      </c>
      <c r="K2739" t="s">
        <v>62</v>
      </c>
      <c r="M2739" t="s">
        <v>25</v>
      </c>
      <c r="N2739" t="s">
        <v>26</v>
      </c>
      <c r="R2739" t="str">
        <f t="shared" ca="1" si="42"/>
        <v>Sara</v>
      </c>
      <c r="S2739" t="str">
        <f>IFERROR(TEXT(DATEVALUE(LEFT(Table1[[#This Row],[Date of Purchase]],10)), "MMMM"), TEXT(Table1[[#This Row],[Date of Purchase]], "MMMM"))</f>
        <v>September</v>
      </c>
      <c r="T2739" t="str">
        <f>IF(OR(
  AND(Table1[[#This Row],[Ticket Priority]]="Critical", Table1[[#This Row],[Ticket Status]]&lt;&gt;"Closed"),
  AND(Table1[[#This Row],[Ticket Priority]]="High", Table1[[#This Row],[Ticket Status]]="Open")
), "Yes", "No")</f>
        <v>Yes</v>
      </c>
      <c r="U2739" s="4" t="str">
        <f>IF(Table1[[#This Row],[Ticket Status]]="Closed","Yes","No")</f>
        <v>No</v>
      </c>
      <c r="V2739" s="4" t="str">
        <f>IF(Table1[[#This Row],[Ticket Status]]="Pending Customer Response","Yes","No")</f>
        <v>No</v>
      </c>
      <c r="W2739" s="5">
        <f ca="1">COUNTIFS(Table1[Agent_name],Table1[[#This Row],[Agent_name]],Table1[Month],Table1[[#This Row],[Month]])/160</f>
        <v>0.65</v>
      </c>
    </row>
    <row r="2740" spans="1:23" x14ac:dyDescent="0.25">
      <c r="A2740">
        <v>2739</v>
      </c>
      <c r="B2740" t="s">
        <v>8994</v>
      </c>
      <c r="C2740" t="s">
        <v>8995</v>
      </c>
      <c r="D2740">
        <v>70</v>
      </c>
      <c r="E2740" t="s">
        <v>29</v>
      </c>
      <c r="F2740" t="s">
        <v>81</v>
      </c>
      <c r="G2740" s="1">
        <v>44023</v>
      </c>
      <c r="H2740" t="s">
        <v>59</v>
      </c>
      <c r="I2740" t="s">
        <v>141</v>
      </c>
      <c r="J2740" s="3" t="s">
        <v>8996</v>
      </c>
      <c r="K2740" t="s">
        <v>39</v>
      </c>
      <c r="L2740" t="s">
        <v>8997</v>
      </c>
      <c r="M2740" t="s">
        <v>41</v>
      </c>
      <c r="N2740" t="s">
        <v>33</v>
      </c>
      <c r="O2740" s="2">
        <v>45078.702638888892</v>
      </c>
      <c r="P2740" s="2">
        <v>45078.71166666667</v>
      </c>
      <c r="Q2740">
        <v>5</v>
      </c>
      <c r="R2740" t="str">
        <f t="shared" ca="1" si="42"/>
        <v>Aisha</v>
      </c>
      <c r="S2740" t="str">
        <f>IFERROR(TEXT(DATEVALUE(LEFT(Table1[[#This Row],[Date of Purchase]],10)), "MMMM"), TEXT(Table1[[#This Row],[Date of Purchase]], "MMMM"))</f>
        <v>July</v>
      </c>
      <c r="T2740" t="str">
        <f>IF(OR(
  AND(Table1[[#This Row],[Ticket Priority]]="Critical", Table1[[#This Row],[Ticket Status]]&lt;&gt;"Closed"),
  AND(Table1[[#This Row],[Ticket Priority]]="High", Table1[[#This Row],[Ticket Status]]="Open")
), "Yes", "No")</f>
        <v>No</v>
      </c>
      <c r="U2740" s="4" t="str">
        <f>IF(Table1[[#This Row],[Ticket Status]]="Closed","Yes","No")</f>
        <v>Yes</v>
      </c>
      <c r="V2740" s="4" t="str">
        <f>IF(Table1[[#This Row],[Ticket Status]]="Pending Customer Response","Yes","No")</f>
        <v>No</v>
      </c>
      <c r="W2740" s="5">
        <f ca="1">COUNTIFS(Table1[Agent_name],Table1[[#This Row],[Agent_name]],Table1[Month],Table1[[#This Row],[Month]])/160</f>
        <v>0.875</v>
      </c>
    </row>
    <row r="2741" spans="1:23" x14ac:dyDescent="0.25">
      <c r="A2741">
        <v>2740</v>
      </c>
      <c r="B2741" t="s">
        <v>8998</v>
      </c>
      <c r="C2741" t="s">
        <v>8999</v>
      </c>
      <c r="D2741">
        <v>28</v>
      </c>
      <c r="E2741" t="s">
        <v>29</v>
      </c>
      <c r="F2741" t="s">
        <v>397</v>
      </c>
      <c r="G2741" s="1">
        <v>44173</v>
      </c>
      <c r="H2741" t="s">
        <v>45</v>
      </c>
      <c r="I2741" t="s">
        <v>37</v>
      </c>
      <c r="J2741" s="3" t="s">
        <v>9000</v>
      </c>
      <c r="K2741" t="s">
        <v>39</v>
      </c>
      <c r="L2741" t="s">
        <v>9001</v>
      </c>
      <c r="M2741" t="s">
        <v>143</v>
      </c>
      <c r="N2741" t="s">
        <v>55</v>
      </c>
      <c r="O2741" s="2">
        <v>45078.634594907409</v>
      </c>
      <c r="P2741" s="2">
        <v>45078.676261574074</v>
      </c>
      <c r="Q2741">
        <v>2</v>
      </c>
      <c r="R2741" t="str">
        <f t="shared" ca="1" si="42"/>
        <v>Aisha</v>
      </c>
      <c r="S2741" t="str">
        <f>IFERROR(TEXT(DATEVALUE(LEFT(Table1[[#This Row],[Date of Purchase]],10)), "MMMM"), TEXT(Table1[[#This Row],[Date of Purchase]], "MMMM"))</f>
        <v>December</v>
      </c>
      <c r="T2741" t="str">
        <f>IF(OR(
  AND(Table1[[#This Row],[Ticket Priority]]="Critical", Table1[[#This Row],[Ticket Status]]&lt;&gt;"Closed"),
  AND(Table1[[#This Row],[Ticket Priority]]="High", Table1[[#This Row],[Ticket Status]]="Open")
), "Yes", "No")</f>
        <v>No</v>
      </c>
      <c r="U2741" s="4" t="str">
        <f>IF(Table1[[#This Row],[Ticket Status]]="Closed","Yes","No")</f>
        <v>Yes</v>
      </c>
      <c r="V2741" s="4" t="str">
        <f>IF(Table1[[#This Row],[Ticket Status]]="Pending Customer Response","Yes","No")</f>
        <v>No</v>
      </c>
      <c r="W2741" s="5">
        <f ca="1">COUNTIFS(Table1[Agent_name],Table1[[#This Row],[Agent_name]],Table1[Month],Table1[[#This Row],[Month]])/160</f>
        <v>0.91249999999999998</v>
      </c>
    </row>
    <row r="2742" spans="1:23" x14ac:dyDescent="0.25">
      <c r="A2742">
        <v>2741</v>
      </c>
      <c r="B2742" t="s">
        <v>9002</v>
      </c>
      <c r="C2742" t="s">
        <v>9003</v>
      </c>
      <c r="D2742">
        <v>40</v>
      </c>
      <c r="E2742" t="s">
        <v>29</v>
      </c>
      <c r="F2742" t="s">
        <v>92</v>
      </c>
      <c r="G2742" s="1">
        <v>44427</v>
      </c>
      <c r="H2742" t="s">
        <v>45</v>
      </c>
      <c r="I2742" t="s">
        <v>60</v>
      </c>
      <c r="J2742" s="3" t="s">
        <v>9004</v>
      </c>
      <c r="K2742" t="s">
        <v>62</v>
      </c>
      <c r="M2742" t="s">
        <v>89</v>
      </c>
      <c r="N2742" t="s">
        <v>83</v>
      </c>
      <c r="R2742" t="str">
        <f t="shared" ca="1" si="42"/>
        <v>Sara</v>
      </c>
      <c r="S2742" t="str">
        <f>IFERROR(TEXT(DATEVALUE(LEFT(Table1[[#This Row],[Date of Purchase]],10)), "MMMM"), TEXT(Table1[[#This Row],[Date of Purchase]], "MMMM"))</f>
        <v>August</v>
      </c>
      <c r="T2742" t="str">
        <f>IF(OR(
  AND(Table1[[#This Row],[Ticket Priority]]="Critical", Table1[[#This Row],[Ticket Status]]&lt;&gt;"Closed"),
  AND(Table1[[#This Row],[Ticket Priority]]="High", Table1[[#This Row],[Ticket Status]]="Open")
), "Yes", "No")</f>
        <v>Yes</v>
      </c>
      <c r="U2742" s="4" t="str">
        <f>IF(Table1[[#This Row],[Ticket Status]]="Closed","Yes","No")</f>
        <v>No</v>
      </c>
      <c r="V2742" s="4" t="str">
        <f>IF(Table1[[#This Row],[Ticket Status]]="Pending Customer Response","Yes","No")</f>
        <v>No</v>
      </c>
      <c r="W2742" s="5">
        <f ca="1">COUNTIFS(Table1[Agent_name],Table1[[#This Row],[Agent_name]],Table1[Month],Table1[[#This Row],[Month]])/160</f>
        <v>0.8</v>
      </c>
    </row>
    <row r="2743" spans="1:23" x14ac:dyDescent="0.25">
      <c r="A2743">
        <v>2742</v>
      </c>
      <c r="B2743" t="s">
        <v>9005</v>
      </c>
      <c r="C2743" t="s">
        <v>9006</v>
      </c>
      <c r="D2743">
        <v>62</v>
      </c>
      <c r="E2743" t="s">
        <v>29</v>
      </c>
      <c r="F2743" t="s">
        <v>149</v>
      </c>
      <c r="G2743" s="1">
        <v>44253</v>
      </c>
      <c r="H2743" t="s">
        <v>67</v>
      </c>
      <c r="I2743" t="s">
        <v>93</v>
      </c>
      <c r="J2743" s="3" t="s">
        <v>9007</v>
      </c>
      <c r="K2743" t="s">
        <v>39</v>
      </c>
      <c r="L2743" t="s">
        <v>9008</v>
      </c>
      <c r="M2743" t="s">
        <v>25</v>
      </c>
      <c r="N2743" t="s">
        <v>83</v>
      </c>
      <c r="O2743" s="2">
        <v>45078.926990740743</v>
      </c>
      <c r="P2743" s="2">
        <v>45078.351990740739</v>
      </c>
      <c r="Q2743">
        <v>1</v>
      </c>
      <c r="R2743" t="str">
        <f t="shared" ca="1" si="42"/>
        <v>Priya</v>
      </c>
      <c r="S2743" t="str">
        <f>IFERROR(TEXT(DATEVALUE(LEFT(Table1[[#This Row],[Date of Purchase]],10)), "MMMM"), TEXT(Table1[[#This Row],[Date of Purchase]], "MMMM"))</f>
        <v>February</v>
      </c>
      <c r="T2743" t="str">
        <f>IF(OR(
  AND(Table1[[#This Row],[Ticket Priority]]="Critical", Table1[[#This Row],[Ticket Status]]&lt;&gt;"Closed"),
  AND(Table1[[#This Row],[Ticket Priority]]="High", Table1[[#This Row],[Ticket Status]]="Open")
), "Yes", "No")</f>
        <v>No</v>
      </c>
      <c r="U2743" s="4" t="str">
        <f>IF(Table1[[#This Row],[Ticket Status]]="Closed","Yes","No")</f>
        <v>Yes</v>
      </c>
      <c r="V2743" s="4" t="str">
        <f>IF(Table1[[#This Row],[Ticket Status]]="Pending Customer Response","Yes","No")</f>
        <v>No</v>
      </c>
      <c r="W2743" s="5">
        <f ca="1">COUNTIFS(Table1[Agent_name],Table1[[#This Row],[Agent_name]],Table1[Month],Table1[[#This Row],[Month]])/160</f>
        <v>0.44374999999999998</v>
      </c>
    </row>
    <row r="2744" spans="1:23" x14ac:dyDescent="0.25">
      <c r="A2744">
        <v>2743</v>
      </c>
      <c r="B2744" t="s">
        <v>9009</v>
      </c>
      <c r="C2744" t="s">
        <v>9010</v>
      </c>
      <c r="D2744">
        <v>64</v>
      </c>
      <c r="E2744" t="s">
        <v>19</v>
      </c>
      <c r="F2744" t="s">
        <v>76</v>
      </c>
      <c r="G2744" s="1">
        <v>44042</v>
      </c>
      <c r="H2744" t="s">
        <v>66</v>
      </c>
      <c r="I2744" t="s">
        <v>60</v>
      </c>
      <c r="J2744" s="3" t="s">
        <v>9011</v>
      </c>
      <c r="K2744" t="s">
        <v>24</v>
      </c>
      <c r="M2744" t="s">
        <v>25</v>
      </c>
      <c r="N2744" t="s">
        <v>83</v>
      </c>
      <c r="O2744" s="2">
        <v>45078.483240740738</v>
      </c>
      <c r="R2744" t="str">
        <f t="shared" ca="1" si="42"/>
        <v>Neha</v>
      </c>
      <c r="S2744" t="str">
        <f>IFERROR(TEXT(DATEVALUE(LEFT(Table1[[#This Row],[Date of Purchase]],10)), "MMMM"), TEXT(Table1[[#This Row],[Date of Purchase]], "MMMM"))</f>
        <v>July</v>
      </c>
      <c r="T2744" t="str">
        <f>IF(OR(
  AND(Table1[[#This Row],[Ticket Priority]]="Critical", Table1[[#This Row],[Ticket Status]]&lt;&gt;"Closed"),
  AND(Table1[[#This Row],[Ticket Priority]]="High", Table1[[#This Row],[Ticket Status]]="Open")
), "Yes", "No")</f>
        <v>Yes</v>
      </c>
      <c r="U2744" s="4" t="str">
        <f>IF(Table1[[#This Row],[Ticket Status]]="Closed","Yes","No")</f>
        <v>No</v>
      </c>
      <c r="V2744" s="4" t="str">
        <f>IF(Table1[[#This Row],[Ticket Status]]="Pending Customer Response","Yes","No")</f>
        <v>Yes</v>
      </c>
      <c r="W2744" s="5">
        <f ca="1">COUNTIFS(Table1[Agent_name],Table1[[#This Row],[Agent_name]],Table1[Month],Table1[[#This Row],[Month]])/160</f>
        <v>0.23125000000000001</v>
      </c>
    </row>
    <row r="2745" spans="1:23" x14ac:dyDescent="0.25">
      <c r="A2745">
        <v>2744</v>
      </c>
      <c r="B2745" t="s">
        <v>9012</v>
      </c>
      <c r="C2745" t="s">
        <v>9013</v>
      </c>
      <c r="D2745">
        <v>32</v>
      </c>
      <c r="E2745" t="s">
        <v>29</v>
      </c>
      <c r="F2745" t="s">
        <v>92</v>
      </c>
      <c r="G2745" s="1">
        <v>44437</v>
      </c>
      <c r="H2745" t="s">
        <v>21</v>
      </c>
      <c r="I2745" t="s">
        <v>22</v>
      </c>
      <c r="J2745" s="3" t="s">
        <v>9014</v>
      </c>
      <c r="K2745" t="s">
        <v>24</v>
      </c>
      <c r="M2745" t="s">
        <v>41</v>
      </c>
      <c r="N2745" t="s">
        <v>33</v>
      </c>
      <c r="O2745" s="2">
        <v>45078.918680555558</v>
      </c>
      <c r="R2745" t="str">
        <f t="shared" ca="1" si="42"/>
        <v>Ravi</v>
      </c>
      <c r="S2745" t="str">
        <f>IFERROR(TEXT(DATEVALUE(LEFT(Table1[[#This Row],[Date of Purchase]],10)), "MMMM"), TEXT(Table1[[#This Row],[Date of Purchase]], "MMMM"))</f>
        <v>August</v>
      </c>
      <c r="T2745" t="str">
        <f>IF(OR(
  AND(Table1[[#This Row],[Ticket Priority]]="Critical", Table1[[#This Row],[Ticket Status]]&lt;&gt;"Closed"),
  AND(Table1[[#This Row],[Ticket Priority]]="High", Table1[[#This Row],[Ticket Status]]="Open")
), "Yes", "No")</f>
        <v>No</v>
      </c>
      <c r="U2745" s="4" t="str">
        <f>IF(Table1[[#This Row],[Ticket Status]]="Closed","Yes","No")</f>
        <v>No</v>
      </c>
      <c r="V2745" s="4" t="str">
        <f>IF(Table1[[#This Row],[Ticket Status]]="Pending Customer Response","Yes","No")</f>
        <v>Yes</v>
      </c>
      <c r="W2745" s="5">
        <f ca="1">COUNTIFS(Table1[Agent_name],Table1[[#This Row],[Agent_name]],Table1[Month],Table1[[#This Row],[Month]])/160</f>
        <v>0.65625</v>
      </c>
    </row>
    <row r="2746" spans="1:23" x14ac:dyDescent="0.25">
      <c r="A2746">
        <v>2745</v>
      </c>
      <c r="B2746" t="s">
        <v>9015</v>
      </c>
      <c r="C2746" t="s">
        <v>9016</v>
      </c>
      <c r="D2746">
        <v>26</v>
      </c>
      <c r="E2746" t="s">
        <v>29</v>
      </c>
      <c r="F2746" t="s">
        <v>317</v>
      </c>
      <c r="G2746" s="1">
        <v>43858</v>
      </c>
      <c r="H2746" t="s">
        <v>45</v>
      </c>
      <c r="I2746" t="s">
        <v>59</v>
      </c>
      <c r="J2746" s="3" t="s">
        <v>9017</v>
      </c>
      <c r="K2746" t="s">
        <v>24</v>
      </c>
      <c r="M2746" t="s">
        <v>143</v>
      </c>
      <c r="N2746" t="s">
        <v>55</v>
      </c>
      <c r="O2746" s="2">
        <v>45078.438842592594</v>
      </c>
      <c r="R2746" t="str">
        <f t="shared" ca="1" si="42"/>
        <v>Ravi</v>
      </c>
      <c r="S2746" t="str">
        <f>IFERROR(TEXT(DATEVALUE(LEFT(Table1[[#This Row],[Date of Purchase]],10)), "MMMM"), TEXT(Table1[[#This Row],[Date of Purchase]], "MMMM"))</f>
        <v>January</v>
      </c>
      <c r="T2746" t="str">
        <f>IF(OR(
  AND(Table1[[#This Row],[Ticket Priority]]="Critical", Table1[[#This Row],[Ticket Status]]&lt;&gt;"Closed"),
  AND(Table1[[#This Row],[Ticket Priority]]="High", Table1[[#This Row],[Ticket Status]]="Open")
), "Yes", "No")</f>
        <v>No</v>
      </c>
      <c r="U2746" s="4" t="str">
        <f>IF(Table1[[#This Row],[Ticket Status]]="Closed","Yes","No")</f>
        <v>No</v>
      </c>
      <c r="V2746" s="4" t="str">
        <f>IF(Table1[[#This Row],[Ticket Status]]="Pending Customer Response","Yes","No")</f>
        <v>Yes</v>
      </c>
      <c r="W2746" s="5">
        <f ca="1">COUNTIFS(Table1[Agent_name],Table1[[#This Row],[Agent_name]],Table1[Month],Table1[[#This Row],[Month]])/160</f>
        <v>0.74375000000000002</v>
      </c>
    </row>
    <row r="2747" spans="1:23" x14ac:dyDescent="0.25">
      <c r="A2747">
        <v>2746</v>
      </c>
      <c r="B2747" t="s">
        <v>9018</v>
      </c>
      <c r="C2747" t="s">
        <v>9019</v>
      </c>
      <c r="D2747">
        <v>40</v>
      </c>
      <c r="E2747" t="s">
        <v>58</v>
      </c>
      <c r="F2747" t="s">
        <v>339</v>
      </c>
      <c r="G2747" s="1">
        <v>44038</v>
      </c>
      <c r="H2747" t="s">
        <v>66</v>
      </c>
      <c r="I2747" t="s">
        <v>177</v>
      </c>
      <c r="J2747" s="3" t="s">
        <v>9020</v>
      </c>
      <c r="K2747" t="s">
        <v>24</v>
      </c>
      <c r="M2747" t="s">
        <v>25</v>
      </c>
      <c r="N2747" t="s">
        <v>83</v>
      </c>
      <c r="O2747" s="2">
        <v>45078.413171296299</v>
      </c>
      <c r="R2747" t="str">
        <f t="shared" ca="1" si="42"/>
        <v>Sara</v>
      </c>
      <c r="S2747" t="str">
        <f>IFERROR(TEXT(DATEVALUE(LEFT(Table1[[#This Row],[Date of Purchase]],10)), "MMMM"), TEXT(Table1[[#This Row],[Date of Purchase]], "MMMM"))</f>
        <v>July</v>
      </c>
      <c r="T2747" t="str">
        <f>IF(OR(
  AND(Table1[[#This Row],[Ticket Priority]]="Critical", Table1[[#This Row],[Ticket Status]]&lt;&gt;"Closed"),
  AND(Table1[[#This Row],[Ticket Priority]]="High", Table1[[#This Row],[Ticket Status]]="Open")
), "Yes", "No")</f>
        <v>Yes</v>
      </c>
      <c r="U2747" s="4" t="str">
        <f>IF(Table1[[#This Row],[Ticket Status]]="Closed","Yes","No")</f>
        <v>No</v>
      </c>
      <c r="V2747" s="4" t="str">
        <f>IF(Table1[[#This Row],[Ticket Status]]="Pending Customer Response","Yes","No")</f>
        <v>Yes</v>
      </c>
      <c r="W2747" s="5">
        <f ca="1">COUNTIFS(Table1[Agent_name],Table1[[#This Row],[Agent_name]],Table1[Month],Table1[[#This Row],[Month]])/160</f>
        <v>0.6875</v>
      </c>
    </row>
    <row r="2748" spans="1:23" x14ac:dyDescent="0.25">
      <c r="A2748">
        <v>2747</v>
      </c>
      <c r="B2748" t="s">
        <v>9021</v>
      </c>
      <c r="C2748" t="s">
        <v>9022</v>
      </c>
      <c r="D2748">
        <v>50</v>
      </c>
      <c r="E2748" t="s">
        <v>19</v>
      </c>
      <c r="F2748" t="s">
        <v>317</v>
      </c>
      <c r="G2748" s="1">
        <v>44039</v>
      </c>
      <c r="H2748" t="s">
        <v>45</v>
      </c>
      <c r="I2748" t="s">
        <v>93</v>
      </c>
      <c r="J2748" s="3" t="s">
        <v>9023</v>
      </c>
      <c r="K2748" t="s">
        <v>24</v>
      </c>
      <c r="M2748" t="s">
        <v>143</v>
      </c>
      <c r="N2748" t="s">
        <v>33</v>
      </c>
      <c r="O2748" s="2">
        <v>45078.134016203701</v>
      </c>
      <c r="R2748" t="str">
        <f t="shared" ca="1" si="42"/>
        <v>Ravi</v>
      </c>
      <c r="S2748" t="str">
        <f>IFERROR(TEXT(DATEVALUE(LEFT(Table1[[#This Row],[Date of Purchase]],10)), "MMMM"), TEXT(Table1[[#This Row],[Date of Purchase]], "MMMM"))</f>
        <v>July</v>
      </c>
      <c r="T2748" t="str">
        <f>IF(OR(
  AND(Table1[[#This Row],[Ticket Priority]]="Critical", Table1[[#This Row],[Ticket Status]]&lt;&gt;"Closed"),
  AND(Table1[[#This Row],[Ticket Priority]]="High", Table1[[#This Row],[Ticket Status]]="Open")
), "Yes", "No")</f>
        <v>No</v>
      </c>
      <c r="U2748" s="4" t="str">
        <f>IF(Table1[[#This Row],[Ticket Status]]="Closed","Yes","No")</f>
        <v>No</v>
      </c>
      <c r="V2748" s="4" t="str">
        <f>IF(Table1[[#This Row],[Ticket Status]]="Pending Customer Response","Yes","No")</f>
        <v>Yes</v>
      </c>
      <c r="W2748" s="5">
        <f ca="1">COUNTIFS(Table1[Agent_name],Table1[[#This Row],[Agent_name]],Table1[Month],Table1[[#This Row],[Month]])/160</f>
        <v>0.66249999999999998</v>
      </c>
    </row>
    <row r="2749" spans="1:23" x14ac:dyDescent="0.25">
      <c r="A2749">
        <v>2748</v>
      </c>
      <c r="B2749" t="s">
        <v>9024</v>
      </c>
      <c r="C2749" t="s">
        <v>9025</v>
      </c>
      <c r="D2749">
        <v>19</v>
      </c>
      <c r="E2749" t="s">
        <v>29</v>
      </c>
      <c r="F2749" t="s">
        <v>207</v>
      </c>
      <c r="G2749" s="1">
        <v>44300</v>
      </c>
      <c r="H2749" t="s">
        <v>59</v>
      </c>
      <c r="I2749" t="s">
        <v>93</v>
      </c>
      <c r="J2749" s="3" t="s">
        <v>9026</v>
      </c>
      <c r="K2749" t="s">
        <v>62</v>
      </c>
      <c r="M2749" t="s">
        <v>41</v>
      </c>
      <c r="N2749" t="s">
        <v>26</v>
      </c>
      <c r="R2749" t="str">
        <f t="shared" ca="1" si="42"/>
        <v>Mohit</v>
      </c>
      <c r="S2749" t="str">
        <f>IFERROR(TEXT(DATEVALUE(LEFT(Table1[[#This Row],[Date of Purchase]],10)), "MMMM"), TEXT(Table1[[#This Row],[Date of Purchase]], "MMMM"))</f>
        <v>April</v>
      </c>
      <c r="T2749" t="str">
        <f>IF(OR(
  AND(Table1[[#This Row],[Ticket Priority]]="Critical", Table1[[#This Row],[Ticket Status]]&lt;&gt;"Closed"),
  AND(Table1[[#This Row],[Ticket Priority]]="High", Table1[[#This Row],[Ticket Status]]="Open")
), "Yes", "No")</f>
        <v>No</v>
      </c>
      <c r="U2749" s="4" t="str">
        <f>IF(Table1[[#This Row],[Ticket Status]]="Closed","Yes","No")</f>
        <v>No</v>
      </c>
      <c r="V2749" s="4" t="str">
        <f>IF(Table1[[#This Row],[Ticket Status]]="Pending Customer Response","Yes","No")</f>
        <v>No</v>
      </c>
      <c r="W2749" s="5">
        <f ca="1">COUNTIFS(Table1[Agent_name],Table1[[#This Row],[Agent_name]],Table1[Month],Table1[[#This Row],[Month]])/160</f>
        <v>0.45</v>
      </c>
    </row>
    <row r="2750" spans="1:23" x14ac:dyDescent="0.25">
      <c r="A2750">
        <v>2749</v>
      </c>
      <c r="B2750" t="s">
        <v>9027</v>
      </c>
      <c r="C2750" t="s">
        <v>9028</v>
      </c>
      <c r="D2750">
        <v>52</v>
      </c>
      <c r="E2750" t="s">
        <v>58</v>
      </c>
      <c r="F2750" t="s">
        <v>129</v>
      </c>
      <c r="G2750" s="1">
        <v>44053</v>
      </c>
      <c r="H2750" t="s">
        <v>66</v>
      </c>
      <c r="I2750" t="s">
        <v>22</v>
      </c>
      <c r="J2750" s="3" t="s">
        <v>9029</v>
      </c>
      <c r="K2750" t="s">
        <v>24</v>
      </c>
      <c r="M2750" t="s">
        <v>89</v>
      </c>
      <c r="N2750" t="s">
        <v>55</v>
      </c>
      <c r="O2750" s="2">
        <v>45078.583368055559</v>
      </c>
      <c r="R2750" t="str">
        <f t="shared" ca="1" si="42"/>
        <v>Sara</v>
      </c>
      <c r="S2750" t="str">
        <f>IFERROR(TEXT(DATEVALUE(LEFT(Table1[[#This Row],[Date of Purchase]],10)), "MMMM"), TEXT(Table1[[#This Row],[Date of Purchase]], "MMMM"))</f>
        <v>August</v>
      </c>
      <c r="T2750" t="str">
        <f>IF(OR(
  AND(Table1[[#This Row],[Ticket Priority]]="Critical", Table1[[#This Row],[Ticket Status]]&lt;&gt;"Closed"),
  AND(Table1[[#This Row],[Ticket Priority]]="High", Table1[[#This Row],[Ticket Status]]="Open")
), "Yes", "No")</f>
        <v>No</v>
      </c>
      <c r="U2750" s="4" t="str">
        <f>IF(Table1[[#This Row],[Ticket Status]]="Closed","Yes","No")</f>
        <v>No</v>
      </c>
      <c r="V2750" s="4" t="str">
        <f>IF(Table1[[#This Row],[Ticket Status]]="Pending Customer Response","Yes","No")</f>
        <v>Yes</v>
      </c>
      <c r="W2750" s="5">
        <f ca="1">COUNTIFS(Table1[Agent_name],Table1[[#This Row],[Agent_name]],Table1[Month],Table1[[#This Row],[Month]])/160</f>
        <v>0.8</v>
      </c>
    </row>
    <row r="2751" spans="1:23" x14ac:dyDescent="0.25">
      <c r="A2751">
        <v>2750</v>
      </c>
      <c r="B2751" t="s">
        <v>9030</v>
      </c>
      <c r="C2751" t="s">
        <v>9031</v>
      </c>
      <c r="D2751">
        <v>37</v>
      </c>
      <c r="E2751" t="s">
        <v>58</v>
      </c>
      <c r="F2751" t="s">
        <v>86</v>
      </c>
      <c r="G2751" s="1">
        <v>44495</v>
      </c>
      <c r="H2751" t="s">
        <v>21</v>
      </c>
      <c r="I2751" t="s">
        <v>113</v>
      </c>
      <c r="J2751" s="3" t="s">
        <v>9032</v>
      </c>
      <c r="K2751" t="s">
        <v>24</v>
      </c>
      <c r="M2751" t="s">
        <v>41</v>
      </c>
      <c r="N2751" t="s">
        <v>33</v>
      </c>
      <c r="O2751" s="2">
        <v>45077.989618055559</v>
      </c>
      <c r="R2751" t="str">
        <f t="shared" ca="1" si="42"/>
        <v>Rahul</v>
      </c>
      <c r="S2751" t="str">
        <f>IFERROR(TEXT(DATEVALUE(LEFT(Table1[[#This Row],[Date of Purchase]],10)), "MMMM"), TEXT(Table1[[#This Row],[Date of Purchase]], "MMMM"))</f>
        <v>October</v>
      </c>
      <c r="T2751" t="str">
        <f>IF(OR(
  AND(Table1[[#This Row],[Ticket Priority]]="Critical", Table1[[#This Row],[Ticket Status]]&lt;&gt;"Closed"),
  AND(Table1[[#This Row],[Ticket Priority]]="High", Table1[[#This Row],[Ticket Status]]="Open")
), "Yes", "No")</f>
        <v>No</v>
      </c>
      <c r="U2751" s="4" t="str">
        <f>IF(Table1[[#This Row],[Ticket Status]]="Closed","Yes","No")</f>
        <v>No</v>
      </c>
      <c r="V2751" s="4" t="str">
        <f>IF(Table1[[#This Row],[Ticket Status]]="Pending Customer Response","Yes","No")</f>
        <v>Yes</v>
      </c>
      <c r="W2751" s="5">
        <f ca="1">COUNTIFS(Table1[Agent_name],Table1[[#This Row],[Agent_name]],Table1[Month],Table1[[#This Row],[Month]])/160</f>
        <v>0.23125000000000001</v>
      </c>
    </row>
    <row r="2752" spans="1:23" x14ac:dyDescent="0.25">
      <c r="A2752">
        <v>2751</v>
      </c>
      <c r="B2752" t="s">
        <v>9033</v>
      </c>
      <c r="C2752" t="s">
        <v>9034</v>
      </c>
      <c r="D2752">
        <v>55</v>
      </c>
      <c r="E2752" t="s">
        <v>19</v>
      </c>
      <c r="F2752" t="s">
        <v>129</v>
      </c>
      <c r="G2752" s="1">
        <v>44275</v>
      </c>
      <c r="H2752" t="s">
        <v>67</v>
      </c>
      <c r="I2752" t="s">
        <v>72</v>
      </c>
      <c r="J2752" s="3" t="s">
        <v>9035</v>
      </c>
      <c r="K2752" t="s">
        <v>24</v>
      </c>
      <c r="M2752" t="s">
        <v>25</v>
      </c>
      <c r="N2752" t="s">
        <v>33</v>
      </c>
      <c r="O2752" s="2">
        <v>45078.23269675926</v>
      </c>
      <c r="R2752" t="str">
        <f t="shared" ca="1" si="42"/>
        <v>Sara</v>
      </c>
      <c r="S2752" t="str">
        <f>IFERROR(TEXT(DATEVALUE(LEFT(Table1[[#This Row],[Date of Purchase]],10)), "MMMM"), TEXT(Table1[[#This Row],[Date of Purchase]], "MMMM"))</f>
        <v>March</v>
      </c>
      <c r="T2752" t="str">
        <f>IF(OR(
  AND(Table1[[#This Row],[Ticket Priority]]="Critical", Table1[[#This Row],[Ticket Status]]&lt;&gt;"Closed"),
  AND(Table1[[#This Row],[Ticket Priority]]="High", Table1[[#This Row],[Ticket Status]]="Open")
), "Yes", "No")</f>
        <v>Yes</v>
      </c>
      <c r="U2752" s="4" t="str">
        <f>IF(Table1[[#This Row],[Ticket Status]]="Closed","Yes","No")</f>
        <v>No</v>
      </c>
      <c r="V2752" s="4" t="str">
        <f>IF(Table1[[#This Row],[Ticket Status]]="Pending Customer Response","Yes","No")</f>
        <v>Yes</v>
      </c>
      <c r="W2752" s="5">
        <f ca="1">COUNTIFS(Table1[Agent_name],Table1[[#This Row],[Agent_name]],Table1[Month],Table1[[#This Row],[Month]])/160</f>
        <v>0.55625000000000002</v>
      </c>
    </row>
    <row r="2753" spans="1:23" x14ac:dyDescent="0.25">
      <c r="A2753">
        <v>2752</v>
      </c>
      <c r="B2753" t="s">
        <v>9036</v>
      </c>
      <c r="C2753" t="s">
        <v>9037</v>
      </c>
      <c r="D2753">
        <v>33</v>
      </c>
      <c r="E2753" t="s">
        <v>58</v>
      </c>
      <c r="F2753" t="s">
        <v>655</v>
      </c>
      <c r="G2753" s="1">
        <v>43882</v>
      </c>
      <c r="H2753" t="s">
        <v>66</v>
      </c>
      <c r="I2753" t="s">
        <v>177</v>
      </c>
      <c r="J2753" s="3" t="s">
        <v>9038</v>
      </c>
      <c r="K2753" t="s">
        <v>39</v>
      </c>
      <c r="L2753" t="s">
        <v>9039</v>
      </c>
      <c r="M2753" t="s">
        <v>41</v>
      </c>
      <c r="N2753" t="s">
        <v>33</v>
      </c>
      <c r="O2753" s="2">
        <v>45078.365347222221</v>
      </c>
      <c r="P2753" s="2">
        <v>45078.859097222223</v>
      </c>
      <c r="Q2753">
        <v>4</v>
      </c>
      <c r="R2753" t="str">
        <f t="shared" ca="1" si="42"/>
        <v>Priya</v>
      </c>
      <c r="S2753" t="str">
        <f>IFERROR(TEXT(DATEVALUE(LEFT(Table1[[#This Row],[Date of Purchase]],10)), "MMMM"), TEXT(Table1[[#This Row],[Date of Purchase]], "MMMM"))</f>
        <v>February</v>
      </c>
      <c r="T2753" t="str">
        <f>IF(OR(
  AND(Table1[[#This Row],[Ticket Priority]]="Critical", Table1[[#This Row],[Ticket Status]]&lt;&gt;"Closed"),
  AND(Table1[[#This Row],[Ticket Priority]]="High", Table1[[#This Row],[Ticket Status]]="Open")
), "Yes", "No")</f>
        <v>No</v>
      </c>
      <c r="U2753" s="4" t="str">
        <f>IF(Table1[[#This Row],[Ticket Status]]="Closed","Yes","No")</f>
        <v>Yes</v>
      </c>
      <c r="V2753" s="4" t="str">
        <f>IF(Table1[[#This Row],[Ticket Status]]="Pending Customer Response","Yes","No")</f>
        <v>No</v>
      </c>
      <c r="W2753" s="5">
        <f ca="1">COUNTIFS(Table1[Agent_name],Table1[[#This Row],[Agent_name]],Table1[Month],Table1[[#This Row],[Month]])/160</f>
        <v>0.44374999999999998</v>
      </c>
    </row>
    <row r="2754" spans="1:23" x14ac:dyDescent="0.25">
      <c r="A2754">
        <v>2753</v>
      </c>
      <c r="B2754" t="s">
        <v>9040</v>
      </c>
      <c r="C2754" t="s">
        <v>9041</v>
      </c>
      <c r="D2754">
        <v>44</v>
      </c>
      <c r="E2754" t="s">
        <v>29</v>
      </c>
      <c r="F2754" t="s">
        <v>71</v>
      </c>
      <c r="G2754" s="1">
        <v>44155</v>
      </c>
      <c r="H2754" t="s">
        <v>66</v>
      </c>
      <c r="I2754" t="s">
        <v>46</v>
      </c>
      <c r="J2754" s="3" t="s">
        <v>9042</v>
      </c>
      <c r="K2754" t="s">
        <v>39</v>
      </c>
      <c r="L2754" t="s">
        <v>9043</v>
      </c>
      <c r="M2754" t="s">
        <v>143</v>
      </c>
      <c r="N2754" t="s">
        <v>55</v>
      </c>
      <c r="O2754" s="2">
        <v>45078.529247685183</v>
      </c>
      <c r="P2754" s="2">
        <v>45078.670914351853</v>
      </c>
      <c r="Q2754">
        <v>1</v>
      </c>
      <c r="R2754" t="str">
        <f t="shared" ref="R2754:R2817" ca="1" si="43">CHOOSE(
RANDBETWEEN(1,20),
"Aisha","Aisha","Aisha","Aisha",
"Ravi","Ravi","Ravi",
"Sara","Sara","Sara",
"Mohit","Mohit",
"Priya","Priya",
"Arjun",
"Neha","Rahul","Divya","Karan","Meera","Sanjay"
)</f>
        <v>Aisha</v>
      </c>
      <c r="S2754" t="str">
        <f>IFERROR(TEXT(DATEVALUE(LEFT(Table1[[#This Row],[Date of Purchase]],10)), "MMMM"), TEXT(Table1[[#This Row],[Date of Purchase]], "MMMM"))</f>
        <v>November</v>
      </c>
      <c r="T2754" t="str">
        <f>IF(OR(
  AND(Table1[[#This Row],[Ticket Priority]]="Critical", Table1[[#This Row],[Ticket Status]]&lt;&gt;"Closed"),
  AND(Table1[[#This Row],[Ticket Priority]]="High", Table1[[#This Row],[Ticket Status]]="Open")
), "Yes", "No")</f>
        <v>No</v>
      </c>
      <c r="U2754" s="4" t="str">
        <f>IF(Table1[[#This Row],[Ticket Status]]="Closed","Yes","No")</f>
        <v>Yes</v>
      </c>
      <c r="V2754" s="4" t="str">
        <f>IF(Table1[[#This Row],[Ticket Status]]="Pending Customer Response","Yes","No")</f>
        <v>No</v>
      </c>
      <c r="W2754" s="5">
        <f ca="1">COUNTIFS(Table1[Agent_name],Table1[[#This Row],[Agent_name]],Table1[Month],Table1[[#This Row],[Month]])/160</f>
        <v>0.85624999999999996</v>
      </c>
    </row>
    <row r="2755" spans="1:23" x14ac:dyDescent="0.25">
      <c r="A2755">
        <v>2754</v>
      </c>
      <c r="B2755" t="s">
        <v>9044</v>
      </c>
      <c r="C2755" t="s">
        <v>9045</v>
      </c>
      <c r="D2755">
        <v>39</v>
      </c>
      <c r="E2755" t="s">
        <v>58</v>
      </c>
      <c r="F2755" t="s">
        <v>129</v>
      </c>
      <c r="G2755" s="1">
        <v>43949</v>
      </c>
      <c r="H2755" t="s">
        <v>59</v>
      </c>
      <c r="I2755" t="s">
        <v>99</v>
      </c>
      <c r="J2755" s="3" t="s">
        <v>9046</v>
      </c>
      <c r="K2755" t="s">
        <v>39</v>
      </c>
      <c r="L2755" t="s">
        <v>9047</v>
      </c>
      <c r="M2755" t="s">
        <v>41</v>
      </c>
      <c r="N2755" t="s">
        <v>55</v>
      </c>
      <c r="O2755" s="2">
        <v>45077.970243055555</v>
      </c>
      <c r="P2755" s="2">
        <v>45078.74454861111</v>
      </c>
      <c r="Q2755">
        <v>1</v>
      </c>
      <c r="R2755" t="str">
        <f t="shared" ca="1" si="43"/>
        <v>Sara</v>
      </c>
      <c r="S2755" t="str">
        <f>IFERROR(TEXT(DATEVALUE(LEFT(Table1[[#This Row],[Date of Purchase]],10)), "MMMM"), TEXT(Table1[[#This Row],[Date of Purchase]], "MMMM"))</f>
        <v>April</v>
      </c>
      <c r="T2755" t="str">
        <f>IF(OR(
  AND(Table1[[#This Row],[Ticket Priority]]="Critical", Table1[[#This Row],[Ticket Status]]&lt;&gt;"Closed"),
  AND(Table1[[#This Row],[Ticket Priority]]="High", Table1[[#This Row],[Ticket Status]]="Open")
), "Yes", "No")</f>
        <v>No</v>
      </c>
      <c r="U2755" s="4" t="str">
        <f>IF(Table1[[#This Row],[Ticket Status]]="Closed","Yes","No")</f>
        <v>Yes</v>
      </c>
      <c r="V2755" s="4" t="str">
        <f>IF(Table1[[#This Row],[Ticket Status]]="Pending Customer Response","Yes","No")</f>
        <v>No</v>
      </c>
      <c r="W2755" s="5">
        <f ca="1">COUNTIFS(Table1[Agent_name],Table1[[#This Row],[Agent_name]],Table1[Month],Table1[[#This Row],[Month]])/160</f>
        <v>0.75624999999999998</v>
      </c>
    </row>
    <row r="2756" spans="1:23" x14ac:dyDescent="0.25">
      <c r="A2756">
        <v>2755</v>
      </c>
      <c r="B2756" t="s">
        <v>9048</v>
      </c>
      <c r="C2756" t="s">
        <v>9049</v>
      </c>
      <c r="D2756">
        <v>23</v>
      </c>
      <c r="E2756" t="s">
        <v>29</v>
      </c>
      <c r="F2756" t="s">
        <v>485</v>
      </c>
      <c r="G2756" s="1">
        <v>43857</v>
      </c>
      <c r="H2756" t="s">
        <v>67</v>
      </c>
      <c r="I2756" t="s">
        <v>52</v>
      </c>
      <c r="J2756" s="3" t="s">
        <v>9050</v>
      </c>
      <c r="K2756" t="s">
        <v>39</v>
      </c>
      <c r="L2756" t="s">
        <v>9051</v>
      </c>
      <c r="M2756" t="s">
        <v>25</v>
      </c>
      <c r="N2756" t="s">
        <v>26</v>
      </c>
      <c r="O2756" s="2">
        <v>45078.636238425926</v>
      </c>
      <c r="P2756" s="2">
        <v>45078.752210648148</v>
      </c>
      <c r="Q2756">
        <v>1</v>
      </c>
      <c r="R2756" t="str">
        <f t="shared" ca="1" si="43"/>
        <v>Priya</v>
      </c>
      <c r="S2756" t="str">
        <f>IFERROR(TEXT(DATEVALUE(LEFT(Table1[[#This Row],[Date of Purchase]],10)), "MMMM"), TEXT(Table1[[#This Row],[Date of Purchase]], "MMMM"))</f>
        <v>January</v>
      </c>
      <c r="T2756" t="str">
        <f>IF(OR(
  AND(Table1[[#This Row],[Ticket Priority]]="Critical", Table1[[#This Row],[Ticket Status]]&lt;&gt;"Closed"),
  AND(Table1[[#This Row],[Ticket Priority]]="High", Table1[[#This Row],[Ticket Status]]="Open")
), "Yes", "No")</f>
        <v>No</v>
      </c>
      <c r="U2756" s="4" t="str">
        <f>IF(Table1[[#This Row],[Ticket Status]]="Closed","Yes","No")</f>
        <v>Yes</v>
      </c>
      <c r="V2756" s="4" t="str">
        <f>IF(Table1[[#This Row],[Ticket Status]]="Pending Customer Response","Yes","No")</f>
        <v>No</v>
      </c>
      <c r="W2756" s="5">
        <f ca="1">COUNTIFS(Table1[Agent_name],Table1[[#This Row],[Agent_name]],Table1[Month],Table1[[#This Row],[Month]])/160</f>
        <v>0.51875000000000004</v>
      </c>
    </row>
    <row r="2757" spans="1:23" x14ac:dyDescent="0.25">
      <c r="A2757">
        <v>2756</v>
      </c>
      <c r="B2757" t="s">
        <v>2642</v>
      </c>
      <c r="C2757" t="s">
        <v>9052</v>
      </c>
      <c r="D2757">
        <v>53</v>
      </c>
      <c r="E2757" t="s">
        <v>29</v>
      </c>
      <c r="F2757" t="s">
        <v>242</v>
      </c>
      <c r="G2757" s="1">
        <v>43936</v>
      </c>
      <c r="H2757" t="s">
        <v>45</v>
      </c>
      <c r="I2757" t="s">
        <v>72</v>
      </c>
      <c r="J2757" s="3" t="s">
        <v>9053</v>
      </c>
      <c r="K2757" t="s">
        <v>39</v>
      </c>
      <c r="L2757" t="s">
        <v>9054</v>
      </c>
      <c r="M2757" t="s">
        <v>89</v>
      </c>
      <c r="N2757" t="s">
        <v>83</v>
      </c>
      <c r="O2757" s="2">
        <v>45078.133472222224</v>
      </c>
      <c r="P2757" s="2">
        <v>45078.051527777781</v>
      </c>
      <c r="Q2757">
        <v>5</v>
      </c>
      <c r="R2757" t="str">
        <f t="shared" ca="1" si="43"/>
        <v>Divya</v>
      </c>
      <c r="S2757" t="str">
        <f>IFERROR(TEXT(DATEVALUE(LEFT(Table1[[#This Row],[Date of Purchase]],10)), "MMMM"), TEXT(Table1[[#This Row],[Date of Purchase]], "MMMM"))</f>
        <v>April</v>
      </c>
      <c r="T2757" t="str">
        <f>IF(OR(
  AND(Table1[[#This Row],[Ticket Priority]]="Critical", Table1[[#This Row],[Ticket Status]]&lt;&gt;"Closed"),
  AND(Table1[[#This Row],[Ticket Priority]]="High", Table1[[#This Row],[Ticket Status]]="Open")
), "Yes", "No")</f>
        <v>No</v>
      </c>
      <c r="U2757" s="4" t="str">
        <f>IF(Table1[[#This Row],[Ticket Status]]="Closed","Yes","No")</f>
        <v>Yes</v>
      </c>
      <c r="V2757" s="4" t="str">
        <f>IF(Table1[[#This Row],[Ticket Status]]="Pending Customer Response","Yes","No")</f>
        <v>No</v>
      </c>
      <c r="W2757" s="5">
        <f ca="1">COUNTIFS(Table1[Agent_name],Table1[[#This Row],[Agent_name]],Table1[Month],Table1[[#This Row],[Month]])/160</f>
        <v>0.17499999999999999</v>
      </c>
    </row>
    <row r="2758" spans="1:23" x14ac:dyDescent="0.25">
      <c r="A2758">
        <v>2757</v>
      </c>
      <c r="B2758" t="s">
        <v>9055</v>
      </c>
      <c r="C2758" t="s">
        <v>9056</v>
      </c>
      <c r="D2758">
        <v>61</v>
      </c>
      <c r="E2758" t="s">
        <v>58</v>
      </c>
      <c r="F2758" t="s">
        <v>157</v>
      </c>
      <c r="G2758" s="1">
        <v>44109</v>
      </c>
      <c r="H2758" t="s">
        <v>66</v>
      </c>
      <c r="I2758" t="s">
        <v>37</v>
      </c>
      <c r="J2758" s="3" t="s">
        <v>9057</v>
      </c>
      <c r="K2758" t="s">
        <v>24</v>
      </c>
      <c r="M2758" t="s">
        <v>25</v>
      </c>
      <c r="N2758" t="s">
        <v>33</v>
      </c>
      <c r="O2758" s="2">
        <v>45078.720983796295</v>
      </c>
      <c r="R2758" t="str">
        <f t="shared" ca="1" si="43"/>
        <v>Sara</v>
      </c>
      <c r="S2758" t="str">
        <f>IFERROR(TEXT(DATEVALUE(LEFT(Table1[[#This Row],[Date of Purchase]],10)), "MMMM"), TEXT(Table1[[#This Row],[Date of Purchase]], "MMMM"))</f>
        <v>October</v>
      </c>
      <c r="T2758" t="str">
        <f>IF(OR(
  AND(Table1[[#This Row],[Ticket Priority]]="Critical", Table1[[#This Row],[Ticket Status]]&lt;&gt;"Closed"),
  AND(Table1[[#This Row],[Ticket Priority]]="High", Table1[[#This Row],[Ticket Status]]="Open")
), "Yes", "No")</f>
        <v>Yes</v>
      </c>
      <c r="U2758" s="4" t="str">
        <f>IF(Table1[[#This Row],[Ticket Status]]="Closed","Yes","No")</f>
        <v>No</v>
      </c>
      <c r="V2758" s="4" t="str">
        <f>IF(Table1[[#This Row],[Ticket Status]]="Pending Customer Response","Yes","No")</f>
        <v>Yes</v>
      </c>
      <c r="W2758" s="5">
        <f ca="1">COUNTIFS(Table1[Agent_name],Table1[[#This Row],[Agent_name]],Table1[Month],Table1[[#This Row],[Month]])/160</f>
        <v>0.66874999999999996</v>
      </c>
    </row>
    <row r="2759" spans="1:23" x14ac:dyDescent="0.25">
      <c r="A2759">
        <v>2758</v>
      </c>
      <c r="B2759" t="s">
        <v>9058</v>
      </c>
      <c r="C2759" t="s">
        <v>9059</v>
      </c>
      <c r="D2759">
        <v>66</v>
      </c>
      <c r="E2759" t="s">
        <v>19</v>
      </c>
      <c r="F2759" t="s">
        <v>339</v>
      </c>
      <c r="G2759" s="1">
        <v>43959</v>
      </c>
      <c r="H2759" t="s">
        <v>66</v>
      </c>
      <c r="I2759" t="s">
        <v>46</v>
      </c>
      <c r="J2759" s="3" t="s">
        <v>9060</v>
      </c>
      <c r="K2759" t="s">
        <v>24</v>
      </c>
      <c r="M2759" t="s">
        <v>25</v>
      </c>
      <c r="N2759" t="s">
        <v>33</v>
      </c>
      <c r="O2759" s="2">
        <v>45078.283495370371</v>
      </c>
      <c r="R2759" t="str">
        <f t="shared" ca="1" si="43"/>
        <v>Ravi</v>
      </c>
      <c r="S2759" t="str">
        <f>IFERROR(TEXT(DATEVALUE(LEFT(Table1[[#This Row],[Date of Purchase]],10)), "MMMM"), TEXT(Table1[[#This Row],[Date of Purchase]], "MMMM"))</f>
        <v>May</v>
      </c>
      <c r="T2759" t="str">
        <f>IF(OR(
  AND(Table1[[#This Row],[Ticket Priority]]="Critical", Table1[[#This Row],[Ticket Status]]&lt;&gt;"Closed"),
  AND(Table1[[#This Row],[Ticket Priority]]="High", Table1[[#This Row],[Ticket Status]]="Open")
), "Yes", "No")</f>
        <v>Yes</v>
      </c>
      <c r="U2759" s="4" t="str">
        <f>IF(Table1[[#This Row],[Ticket Status]]="Closed","Yes","No")</f>
        <v>No</v>
      </c>
      <c r="V2759" s="4" t="str">
        <f>IF(Table1[[#This Row],[Ticket Status]]="Pending Customer Response","Yes","No")</f>
        <v>Yes</v>
      </c>
      <c r="W2759" s="5">
        <f ca="1">COUNTIFS(Table1[Agent_name],Table1[[#This Row],[Agent_name]],Table1[Month],Table1[[#This Row],[Month]])/160</f>
        <v>0.67500000000000004</v>
      </c>
    </row>
    <row r="2760" spans="1:23" x14ac:dyDescent="0.25">
      <c r="A2760">
        <v>2759</v>
      </c>
      <c r="B2760" t="s">
        <v>9061</v>
      </c>
      <c r="C2760" t="s">
        <v>9062</v>
      </c>
      <c r="D2760">
        <v>55</v>
      </c>
      <c r="E2760" t="s">
        <v>58</v>
      </c>
      <c r="F2760" t="s">
        <v>149</v>
      </c>
      <c r="G2760" s="1">
        <v>43904</v>
      </c>
      <c r="H2760" t="s">
        <v>59</v>
      </c>
      <c r="I2760" t="s">
        <v>22</v>
      </c>
      <c r="J2760" s="3" t="s">
        <v>9063</v>
      </c>
      <c r="K2760" t="s">
        <v>24</v>
      </c>
      <c r="M2760" t="s">
        <v>143</v>
      </c>
      <c r="N2760" t="s">
        <v>55</v>
      </c>
      <c r="O2760" s="2">
        <v>45078.230034722219</v>
      </c>
      <c r="R2760" t="str">
        <f t="shared" ca="1" si="43"/>
        <v>Mohit</v>
      </c>
      <c r="S2760" t="str">
        <f>IFERROR(TEXT(DATEVALUE(LEFT(Table1[[#This Row],[Date of Purchase]],10)), "MMMM"), TEXT(Table1[[#This Row],[Date of Purchase]], "MMMM"))</f>
        <v>March</v>
      </c>
      <c r="T2760" t="str">
        <f>IF(OR(
  AND(Table1[[#This Row],[Ticket Priority]]="Critical", Table1[[#This Row],[Ticket Status]]&lt;&gt;"Closed"),
  AND(Table1[[#This Row],[Ticket Priority]]="High", Table1[[#This Row],[Ticket Status]]="Open")
), "Yes", "No")</f>
        <v>No</v>
      </c>
      <c r="U2760" s="4" t="str">
        <f>IF(Table1[[#This Row],[Ticket Status]]="Closed","Yes","No")</f>
        <v>No</v>
      </c>
      <c r="V2760" s="4" t="str">
        <f>IF(Table1[[#This Row],[Ticket Status]]="Pending Customer Response","Yes","No")</f>
        <v>Yes</v>
      </c>
      <c r="W2760" s="5">
        <f ca="1">COUNTIFS(Table1[Agent_name],Table1[[#This Row],[Agent_name]],Table1[Month],Table1[[#This Row],[Month]])/160</f>
        <v>0.45624999999999999</v>
      </c>
    </row>
    <row r="2761" spans="1:23" x14ac:dyDescent="0.25">
      <c r="A2761">
        <v>2760</v>
      </c>
      <c r="B2761" t="s">
        <v>9064</v>
      </c>
      <c r="C2761" t="s">
        <v>9065</v>
      </c>
      <c r="D2761">
        <v>22</v>
      </c>
      <c r="E2761" t="s">
        <v>29</v>
      </c>
      <c r="F2761" t="s">
        <v>281</v>
      </c>
      <c r="G2761" s="1">
        <v>44100</v>
      </c>
      <c r="H2761" t="s">
        <v>66</v>
      </c>
      <c r="I2761" t="s">
        <v>46</v>
      </c>
      <c r="J2761" s="3" t="s">
        <v>9066</v>
      </c>
      <c r="K2761" t="s">
        <v>39</v>
      </c>
      <c r="L2761" t="s">
        <v>9067</v>
      </c>
      <c r="M2761" t="s">
        <v>143</v>
      </c>
      <c r="N2761" t="s">
        <v>55</v>
      </c>
      <c r="O2761" s="2">
        <v>45078.309907407405</v>
      </c>
      <c r="P2761" s="2">
        <v>45078.376574074071</v>
      </c>
      <c r="Q2761">
        <v>1</v>
      </c>
      <c r="R2761" t="str">
        <f t="shared" ca="1" si="43"/>
        <v>Mohit</v>
      </c>
      <c r="S2761" t="str">
        <f>IFERROR(TEXT(DATEVALUE(LEFT(Table1[[#This Row],[Date of Purchase]],10)), "MMMM"), TEXT(Table1[[#This Row],[Date of Purchase]], "MMMM"))</f>
        <v>September</v>
      </c>
      <c r="T2761" t="str">
        <f>IF(OR(
  AND(Table1[[#This Row],[Ticket Priority]]="Critical", Table1[[#This Row],[Ticket Status]]&lt;&gt;"Closed"),
  AND(Table1[[#This Row],[Ticket Priority]]="High", Table1[[#This Row],[Ticket Status]]="Open")
), "Yes", "No")</f>
        <v>No</v>
      </c>
      <c r="U2761" s="4" t="str">
        <f>IF(Table1[[#This Row],[Ticket Status]]="Closed","Yes","No")</f>
        <v>Yes</v>
      </c>
      <c r="V2761" s="4" t="str">
        <f>IF(Table1[[#This Row],[Ticket Status]]="Pending Customer Response","Yes","No")</f>
        <v>No</v>
      </c>
      <c r="W2761" s="5">
        <f ca="1">COUNTIFS(Table1[Agent_name],Table1[[#This Row],[Agent_name]],Table1[Month],Table1[[#This Row],[Month]])/160</f>
        <v>0.38124999999999998</v>
      </c>
    </row>
    <row r="2762" spans="1:23" x14ac:dyDescent="0.25">
      <c r="A2762">
        <v>2761</v>
      </c>
      <c r="B2762" t="s">
        <v>9068</v>
      </c>
      <c r="C2762" t="s">
        <v>9069</v>
      </c>
      <c r="D2762">
        <v>43</v>
      </c>
      <c r="E2762" t="s">
        <v>19</v>
      </c>
      <c r="F2762" t="s">
        <v>76</v>
      </c>
      <c r="G2762" s="1">
        <v>43953</v>
      </c>
      <c r="H2762" t="s">
        <v>59</v>
      </c>
      <c r="I2762" t="s">
        <v>37</v>
      </c>
      <c r="J2762" s="3" t="s">
        <v>9070</v>
      </c>
      <c r="K2762" t="s">
        <v>24</v>
      </c>
      <c r="M2762" t="s">
        <v>89</v>
      </c>
      <c r="N2762" t="s">
        <v>33</v>
      </c>
      <c r="O2762" s="2">
        <v>45078.82172453704</v>
      </c>
      <c r="R2762" t="str">
        <f t="shared" ca="1" si="43"/>
        <v>Aisha</v>
      </c>
      <c r="S2762" t="str">
        <f>IFERROR(TEXT(DATEVALUE(LEFT(Table1[[#This Row],[Date of Purchase]],10)), "MMMM"), TEXT(Table1[[#This Row],[Date of Purchase]], "MMMM"))</f>
        <v>May</v>
      </c>
      <c r="T2762" t="str">
        <f>IF(OR(
  AND(Table1[[#This Row],[Ticket Priority]]="Critical", Table1[[#This Row],[Ticket Status]]&lt;&gt;"Closed"),
  AND(Table1[[#This Row],[Ticket Priority]]="High", Table1[[#This Row],[Ticket Status]]="Open")
), "Yes", "No")</f>
        <v>No</v>
      </c>
      <c r="U2762" s="4" t="str">
        <f>IF(Table1[[#This Row],[Ticket Status]]="Closed","Yes","No")</f>
        <v>No</v>
      </c>
      <c r="V2762" s="4" t="str">
        <f>IF(Table1[[#This Row],[Ticket Status]]="Pending Customer Response","Yes","No")</f>
        <v>Yes</v>
      </c>
      <c r="W2762" s="5">
        <f ca="1">COUNTIFS(Table1[Agent_name],Table1[[#This Row],[Agent_name]],Table1[Month],Table1[[#This Row],[Month]])/160</f>
        <v>0.93125000000000002</v>
      </c>
    </row>
    <row r="2763" spans="1:23" x14ac:dyDescent="0.25">
      <c r="A2763">
        <v>2762</v>
      </c>
      <c r="B2763" t="s">
        <v>9071</v>
      </c>
      <c r="C2763" t="s">
        <v>9072</v>
      </c>
      <c r="D2763">
        <v>49</v>
      </c>
      <c r="E2763" t="s">
        <v>58</v>
      </c>
      <c r="F2763" t="s">
        <v>485</v>
      </c>
      <c r="G2763" s="1">
        <v>43953</v>
      </c>
      <c r="H2763" t="s">
        <v>45</v>
      </c>
      <c r="I2763" t="s">
        <v>46</v>
      </c>
      <c r="J2763" s="3" t="s">
        <v>9073</v>
      </c>
      <c r="K2763" t="s">
        <v>24</v>
      </c>
      <c r="M2763" t="s">
        <v>25</v>
      </c>
      <c r="N2763" t="s">
        <v>55</v>
      </c>
      <c r="O2763" s="2">
        <v>45078.681458333333</v>
      </c>
      <c r="R2763" t="str">
        <f t="shared" ca="1" si="43"/>
        <v>Neha</v>
      </c>
      <c r="S2763" t="str">
        <f>IFERROR(TEXT(DATEVALUE(LEFT(Table1[[#This Row],[Date of Purchase]],10)), "MMMM"), TEXT(Table1[[#This Row],[Date of Purchase]], "MMMM"))</f>
        <v>May</v>
      </c>
      <c r="T2763" t="str">
        <f>IF(OR(
  AND(Table1[[#This Row],[Ticket Priority]]="Critical", Table1[[#This Row],[Ticket Status]]&lt;&gt;"Closed"),
  AND(Table1[[#This Row],[Ticket Priority]]="High", Table1[[#This Row],[Ticket Status]]="Open")
), "Yes", "No")</f>
        <v>Yes</v>
      </c>
      <c r="U2763" s="4" t="str">
        <f>IF(Table1[[#This Row],[Ticket Status]]="Closed","Yes","No")</f>
        <v>No</v>
      </c>
      <c r="V2763" s="4" t="str">
        <f>IF(Table1[[#This Row],[Ticket Status]]="Pending Customer Response","Yes","No")</f>
        <v>Yes</v>
      </c>
      <c r="W2763" s="5">
        <f ca="1">COUNTIFS(Table1[Agent_name],Table1[[#This Row],[Agent_name]],Table1[Month],Table1[[#This Row],[Month]])/160</f>
        <v>0.20624999999999999</v>
      </c>
    </row>
    <row r="2764" spans="1:23" x14ac:dyDescent="0.25">
      <c r="A2764">
        <v>2763</v>
      </c>
      <c r="B2764" t="s">
        <v>9074</v>
      </c>
      <c r="C2764" t="s">
        <v>9075</v>
      </c>
      <c r="D2764">
        <v>65</v>
      </c>
      <c r="E2764" t="s">
        <v>58</v>
      </c>
      <c r="F2764" t="s">
        <v>157</v>
      </c>
      <c r="G2764" s="1">
        <v>44246</v>
      </c>
      <c r="H2764" t="s">
        <v>21</v>
      </c>
      <c r="I2764" t="s">
        <v>67</v>
      </c>
      <c r="J2764" s="3" t="s">
        <v>9076</v>
      </c>
      <c r="K2764" t="s">
        <v>39</v>
      </c>
      <c r="L2764" t="s">
        <v>9077</v>
      </c>
      <c r="M2764" t="s">
        <v>89</v>
      </c>
      <c r="N2764" t="s">
        <v>55</v>
      </c>
      <c r="O2764" s="2">
        <v>45078.469664351855</v>
      </c>
      <c r="P2764" s="2">
        <v>45078.924525462964</v>
      </c>
      <c r="Q2764">
        <v>3</v>
      </c>
      <c r="R2764" t="str">
        <f t="shared" ca="1" si="43"/>
        <v>Aisha</v>
      </c>
      <c r="S2764" t="str">
        <f>IFERROR(TEXT(DATEVALUE(LEFT(Table1[[#This Row],[Date of Purchase]],10)), "MMMM"), TEXT(Table1[[#This Row],[Date of Purchase]], "MMMM"))</f>
        <v>February</v>
      </c>
      <c r="T2764" t="str">
        <f>IF(OR(
  AND(Table1[[#This Row],[Ticket Priority]]="Critical", Table1[[#This Row],[Ticket Status]]&lt;&gt;"Closed"),
  AND(Table1[[#This Row],[Ticket Priority]]="High", Table1[[#This Row],[Ticket Status]]="Open")
), "Yes", "No")</f>
        <v>No</v>
      </c>
      <c r="U2764" s="4" t="str">
        <f>IF(Table1[[#This Row],[Ticket Status]]="Closed","Yes","No")</f>
        <v>Yes</v>
      </c>
      <c r="V2764" s="4" t="str">
        <f>IF(Table1[[#This Row],[Ticket Status]]="Pending Customer Response","Yes","No")</f>
        <v>No</v>
      </c>
      <c r="W2764" s="5">
        <f ca="1">COUNTIFS(Table1[Agent_name],Table1[[#This Row],[Agent_name]],Table1[Month],Table1[[#This Row],[Month]])/160</f>
        <v>0.85624999999999996</v>
      </c>
    </row>
    <row r="2765" spans="1:23" x14ac:dyDescent="0.25">
      <c r="A2765">
        <v>2764</v>
      </c>
      <c r="B2765" t="s">
        <v>9078</v>
      </c>
      <c r="C2765" t="s">
        <v>9079</v>
      </c>
      <c r="D2765">
        <v>19</v>
      </c>
      <c r="E2765" t="s">
        <v>58</v>
      </c>
      <c r="F2765" t="s">
        <v>71</v>
      </c>
      <c r="G2765" s="1">
        <v>43993</v>
      </c>
      <c r="H2765" t="s">
        <v>67</v>
      </c>
      <c r="I2765" t="s">
        <v>77</v>
      </c>
      <c r="J2765" s="3" t="s">
        <v>9080</v>
      </c>
      <c r="K2765" t="s">
        <v>24</v>
      </c>
      <c r="M2765" t="s">
        <v>25</v>
      </c>
      <c r="N2765" t="s">
        <v>83</v>
      </c>
      <c r="O2765" s="2">
        <v>45078.365520833337</v>
      </c>
      <c r="R2765" t="str">
        <f t="shared" ca="1" si="43"/>
        <v>Karan</v>
      </c>
      <c r="S2765" t="str">
        <f>IFERROR(TEXT(DATEVALUE(LEFT(Table1[[#This Row],[Date of Purchase]],10)), "MMMM"), TEXT(Table1[[#This Row],[Date of Purchase]], "MMMM"))</f>
        <v>June</v>
      </c>
      <c r="T2765" t="str">
        <f>IF(OR(
  AND(Table1[[#This Row],[Ticket Priority]]="Critical", Table1[[#This Row],[Ticket Status]]&lt;&gt;"Closed"),
  AND(Table1[[#This Row],[Ticket Priority]]="High", Table1[[#This Row],[Ticket Status]]="Open")
), "Yes", "No")</f>
        <v>Yes</v>
      </c>
      <c r="U2765" s="4" t="str">
        <f>IF(Table1[[#This Row],[Ticket Status]]="Closed","Yes","No")</f>
        <v>No</v>
      </c>
      <c r="V2765" s="4" t="str">
        <f>IF(Table1[[#This Row],[Ticket Status]]="Pending Customer Response","Yes","No")</f>
        <v>Yes</v>
      </c>
      <c r="W2765" s="5">
        <f ca="1">COUNTIFS(Table1[Agent_name],Table1[[#This Row],[Agent_name]],Table1[Month],Table1[[#This Row],[Month]])/160</f>
        <v>0.27500000000000002</v>
      </c>
    </row>
    <row r="2766" spans="1:23" x14ac:dyDescent="0.25">
      <c r="A2766">
        <v>2765</v>
      </c>
      <c r="B2766" t="s">
        <v>9081</v>
      </c>
      <c r="C2766" t="s">
        <v>9082</v>
      </c>
      <c r="D2766">
        <v>19</v>
      </c>
      <c r="E2766" t="s">
        <v>58</v>
      </c>
      <c r="F2766" t="s">
        <v>98</v>
      </c>
      <c r="G2766" s="1">
        <v>44373</v>
      </c>
      <c r="H2766" t="s">
        <v>21</v>
      </c>
      <c r="I2766" t="s">
        <v>31</v>
      </c>
      <c r="J2766" s="3" t="s">
        <v>9083</v>
      </c>
      <c r="K2766" t="s">
        <v>24</v>
      </c>
      <c r="M2766" t="s">
        <v>41</v>
      </c>
      <c r="N2766" t="s">
        <v>55</v>
      </c>
      <c r="O2766" s="2">
        <v>45078.235682870371</v>
      </c>
      <c r="R2766" t="str">
        <f t="shared" ca="1" si="43"/>
        <v>Ravi</v>
      </c>
      <c r="S2766" t="str">
        <f>IFERROR(TEXT(DATEVALUE(LEFT(Table1[[#This Row],[Date of Purchase]],10)), "MMMM"), TEXT(Table1[[#This Row],[Date of Purchase]], "MMMM"))</f>
        <v>June</v>
      </c>
      <c r="T2766" t="str">
        <f>IF(OR(
  AND(Table1[[#This Row],[Ticket Priority]]="Critical", Table1[[#This Row],[Ticket Status]]&lt;&gt;"Closed"),
  AND(Table1[[#This Row],[Ticket Priority]]="High", Table1[[#This Row],[Ticket Status]]="Open")
), "Yes", "No")</f>
        <v>No</v>
      </c>
      <c r="U2766" s="4" t="str">
        <f>IF(Table1[[#This Row],[Ticket Status]]="Closed","Yes","No")</f>
        <v>No</v>
      </c>
      <c r="V2766" s="4" t="str">
        <f>IF(Table1[[#This Row],[Ticket Status]]="Pending Customer Response","Yes","No")</f>
        <v>Yes</v>
      </c>
      <c r="W2766" s="5">
        <f ca="1">COUNTIFS(Table1[Agent_name],Table1[[#This Row],[Agent_name]],Table1[Month],Table1[[#This Row],[Month]])/160</f>
        <v>0.58125000000000004</v>
      </c>
    </row>
    <row r="2767" spans="1:23" x14ac:dyDescent="0.25">
      <c r="A2767">
        <v>2766</v>
      </c>
      <c r="B2767" t="s">
        <v>9084</v>
      </c>
      <c r="C2767" t="s">
        <v>9085</v>
      </c>
      <c r="D2767">
        <v>18</v>
      </c>
      <c r="E2767" t="s">
        <v>19</v>
      </c>
      <c r="F2767" t="s">
        <v>485</v>
      </c>
      <c r="G2767" s="1">
        <v>44145</v>
      </c>
      <c r="H2767" t="s">
        <v>66</v>
      </c>
      <c r="I2767" t="s">
        <v>46</v>
      </c>
      <c r="J2767" s="3" t="s">
        <v>9086</v>
      </c>
      <c r="K2767" t="s">
        <v>24</v>
      </c>
      <c r="M2767" t="s">
        <v>41</v>
      </c>
      <c r="N2767" t="s">
        <v>33</v>
      </c>
      <c r="O2767" s="2">
        <v>45078.17597222222</v>
      </c>
      <c r="R2767" t="str">
        <f t="shared" ca="1" si="43"/>
        <v>Aisha</v>
      </c>
      <c r="S2767" t="str">
        <f>IFERROR(TEXT(DATEVALUE(LEFT(Table1[[#This Row],[Date of Purchase]],10)), "MMMM"), TEXT(Table1[[#This Row],[Date of Purchase]], "MMMM"))</f>
        <v>November</v>
      </c>
      <c r="T2767" t="str">
        <f>IF(OR(
  AND(Table1[[#This Row],[Ticket Priority]]="Critical", Table1[[#This Row],[Ticket Status]]&lt;&gt;"Closed"),
  AND(Table1[[#This Row],[Ticket Priority]]="High", Table1[[#This Row],[Ticket Status]]="Open")
), "Yes", "No")</f>
        <v>No</v>
      </c>
      <c r="U2767" s="4" t="str">
        <f>IF(Table1[[#This Row],[Ticket Status]]="Closed","Yes","No")</f>
        <v>No</v>
      </c>
      <c r="V2767" s="4" t="str">
        <f>IF(Table1[[#This Row],[Ticket Status]]="Pending Customer Response","Yes","No")</f>
        <v>Yes</v>
      </c>
      <c r="W2767" s="5">
        <f ca="1">COUNTIFS(Table1[Agent_name],Table1[[#This Row],[Agent_name]],Table1[Month],Table1[[#This Row],[Month]])/160</f>
        <v>0.85624999999999996</v>
      </c>
    </row>
    <row r="2768" spans="1:23" x14ac:dyDescent="0.25">
      <c r="A2768">
        <v>2767</v>
      </c>
      <c r="B2768" t="s">
        <v>9087</v>
      </c>
      <c r="C2768" t="s">
        <v>9088</v>
      </c>
      <c r="D2768">
        <v>31</v>
      </c>
      <c r="E2768" t="s">
        <v>29</v>
      </c>
      <c r="F2768" t="s">
        <v>242</v>
      </c>
      <c r="G2768" s="1">
        <v>44124</v>
      </c>
      <c r="H2768" t="s">
        <v>66</v>
      </c>
      <c r="I2768" t="s">
        <v>93</v>
      </c>
      <c r="J2768" s="3" t="s">
        <v>9089</v>
      </c>
      <c r="K2768" t="s">
        <v>39</v>
      </c>
      <c r="L2768" t="s">
        <v>9090</v>
      </c>
      <c r="M2768" t="s">
        <v>89</v>
      </c>
      <c r="N2768" t="s">
        <v>83</v>
      </c>
      <c r="O2768" s="2">
        <v>45078.370439814818</v>
      </c>
      <c r="P2768" s="2">
        <v>45078.754467592589</v>
      </c>
      <c r="Q2768">
        <v>5</v>
      </c>
      <c r="R2768" t="str">
        <f t="shared" ca="1" si="43"/>
        <v>Neha</v>
      </c>
      <c r="S2768" t="str">
        <f>IFERROR(TEXT(DATEVALUE(LEFT(Table1[[#This Row],[Date of Purchase]],10)), "MMMM"), TEXT(Table1[[#This Row],[Date of Purchase]], "MMMM"))</f>
        <v>October</v>
      </c>
      <c r="T2768" t="str">
        <f>IF(OR(
  AND(Table1[[#This Row],[Ticket Priority]]="Critical", Table1[[#This Row],[Ticket Status]]&lt;&gt;"Closed"),
  AND(Table1[[#This Row],[Ticket Priority]]="High", Table1[[#This Row],[Ticket Status]]="Open")
), "Yes", "No")</f>
        <v>No</v>
      </c>
      <c r="U2768" s="4" t="str">
        <f>IF(Table1[[#This Row],[Ticket Status]]="Closed","Yes","No")</f>
        <v>Yes</v>
      </c>
      <c r="V2768" s="4" t="str">
        <f>IF(Table1[[#This Row],[Ticket Status]]="Pending Customer Response","Yes","No")</f>
        <v>No</v>
      </c>
      <c r="W2768" s="5">
        <f ca="1">COUNTIFS(Table1[Agent_name],Table1[[#This Row],[Agent_name]],Table1[Month],Table1[[#This Row],[Month]])/160</f>
        <v>0.24374999999999999</v>
      </c>
    </row>
    <row r="2769" spans="1:23" x14ac:dyDescent="0.25">
      <c r="A2769">
        <v>2768</v>
      </c>
      <c r="B2769" t="s">
        <v>9091</v>
      </c>
      <c r="C2769" t="s">
        <v>9092</v>
      </c>
      <c r="D2769">
        <v>49</v>
      </c>
      <c r="E2769" t="s">
        <v>58</v>
      </c>
      <c r="F2769" t="s">
        <v>112</v>
      </c>
      <c r="G2769" s="1">
        <v>44505</v>
      </c>
      <c r="H2769" t="s">
        <v>66</v>
      </c>
      <c r="I2769" t="s">
        <v>177</v>
      </c>
      <c r="J2769" s="3" t="s">
        <v>9093</v>
      </c>
      <c r="K2769" t="s">
        <v>24</v>
      </c>
      <c r="M2769" t="s">
        <v>143</v>
      </c>
      <c r="N2769" t="s">
        <v>26</v>
      </c>
      <c r="O2769" s="2">
        <v>45078.50377314815</v>
      </c>
      <c r="R2769" t="str">
        <f t="shared" ca="1" si="43"/>
        <v>Aisha</v>
      </c>
      <c r="S2769" t="str">
        <f>IFERROR(TEXT(DATEVALUE(LEFT(Table1[[#This Row],[Date of Purchase]],10)), "MMMM"), TEXT(Table1[[#This Row],[Date of Purchase]], "MMMM"))</f>
        <v>November</v>
      </c>
      <c r="T2769" t="str">
        <f>IF(OR(
  AND(Table1[[#This Row],[Ticket Priority]]="Critical", Table1[[#This Row],[Ticket Status]]&lt;&gt;"Closed"),
  AND(Table1[[#This Row],[Ticket Priority]]="High", Table1[[#This Row],[Ticket Status]]="Open")
), "Yes", "No")</f>
        <v>No</v>
      </c>
      <c r="U2769" s="4" t="str">
        <f>IF(Table1[[#This Row],[Ticket Status]]="Closed","Yes","No")</f>
        <v>No</v>
      </c>
      <c r="V2769" s="4" t="str">
        <f>IF(Table1[[#This Row],[Ticket Status]]="Pending Customer Response","Yes","No")</f>
        <v>Yes</v>
      </c>
      <c r="W2769" s="5">
        <f ca="1">COUNTIFS(Table1[Agent_name],Table1[[#This Row],[Agent_name]],Table1[Month],Table1[[#This Row],[Month]])/160</f>
        <v>0.85624999999999996</v>
      </c>
    </row>
    <row r="2770" spans="1:23" x14ac:dyDescent="0.25">
      <c r="A2770">
        <v>2769</v>
      </c>
      <c r="B2770" t="s">
        <v>9094</v>
      </c>
      <c r="C2770" t="s">
        <v>9095</v>
      </c>
      <c r="D2770">
        <v>18</v>
      </c>
      <c r="E2770" t="s">
        <v>58</v>
      </c>
      <c r="F2770" t="s">
        <v>103</v>
      </c>
      <c r="G2770" s="1">
        <v>43909</v>
      </c>
      <c r="H2770" t="s">
        <v>66</v>
      </c>
      <c r="I2770" t="s">
        <v>22</v>
      </c>
      <c r="J2770" s="3" t="s">
        <v>9096</v>
      </c>
      <c r="K2770" t="s">
        <v>62</v>
      </c>
      <c r="M2770" t="s">
        <v>143</v>
      </c>
      <c r="N2770" t="s">
        <v>55</v>
      </c>
      <c r="R2770" t="str">
        <f t="shared" ca="1" si="43"/>
        <v>Meera</v>
      </c>
      <c r="S2770" t="str">
        <f>IFERROR(TEXT(DATEVALUE(LEFT(Table1[[#This Row],[Date of Purchase]],10)), "MMMM"), TEXT(Table1[[#This Row],[Date of Purchase]], "MMMM"))</f>
        <v>March</v>
      </c>
      <c r="T2770" t="str">
        <f>IF(OR(
  AND(Table1[[#This Row],[Ticket Priority]]="Critical", Table1[[#This Row],[Ticket Status]]&lt;&gt;"Closed"),
  AND(Table1[[#This Row],[Ticket Priority]]="High", Table1[[#This Row],[Ticket Status]]="Open")
), "Yes", "No")</f>
        <v>No</v>
      </c>
      <c r="U2770" s="4" t="str">
        <f>IF(Table1[[#This Row],[Ticket Status]]="Closed","Yes","No")</f>
        <v>No</v>
      </c>
      <c r="V2770" s="4" t="str">
        <f>IF(Table1[[#This Row],[Ticket Status]]="Pending Customer Response","Yes","No")</f>
        <v>No</v>
      </c>
      <c r="W2770" s="5">
        <f ca="1">COUNTIFS(Table1[Agent_name],Table1[[#This Row],[Agent_name]],Table1[Month],Table1[[#This Row],[Month]])/160</f>
        <v>0.21249999999999999</v>
      </c>
    </row>
    <row r="2771" spans="1:23" x14ac:dyDescent="0.25">
      <c r="A2771">
        <v>2770</v>
      </c>
      <c r="B2771" t="s">
        <v>8113</v>
      </c>
      <c r="C2771" t="s">
        <v>9097</v>
      </c>
      <c r="D2771">
        <v>46</v>
      </c>
      <c r="E2771" t="s">
        <v>29</v>
      </c>
      <c r="F2771" t="s">
        <v>339</v>
      </c>
      <c r="G2771" s="1">
        <v>44559</v>
      </c>
      <c r="H2771" t="s">
        <v>21</v>
      </c>
      <c r="I2771" t="s">
        <v>31</v>
      </c>
      <c r="J2771" s="3" t="s">
        <v>9098</v>
      </c>
      <c r="K2771" t="s">
        <v>62</v>
      </c>
      <c r="M2771" t="s">
        <v>25</v>
      </c>
      <c r="N2771" t="s">
        <v>26</v>
      </c>
      <c r="R2771" t="str">
        <f t="shared" ca="1" si="43"/>
        <v>Arjun</v>
      </c>
      <c r="S2771" t="str">
        <f>IFERROR(TEXT(DATEVALUE(LEFT(Table1[[#This Row],[Date of Purchase]],10)), "MMMM"), TEXT(Table1[[#This Row],[Date of Purchase]], "MMMM"))</f>
        <v>December</v>
      </c>
      <c r="T2771" t="str">
        <f>IF(OR(
  AND(Table1[[#This Row],[Ticket Priority]]="Critical", Table1[[#This Row],[Ticket Status]]&lt;&gt;"Closed"),
  AND(Table1[[#This Row],[Ticket Priority]]="High", Table1[[#This Row],[Ticket Status]]="Open")
), "Yes", "No")</f>
        <v>Yes</v>
      </c>
      <c r="U2771" s="4" t="str">
        <f>IF(Table1[[#This Row],[Ticket Status]]="Closed","Yes","No")</f>
        <v>No</v>
      </c>
      <c r="V2771" s="4" t="str">
        <f>IF(Table1[[#This Row],[Ticket Status]]="Pending Customer Response","Yes","No")</f>
        <v>No</v>
      </c>
      <c r="W2771" s="5">
        <f ca="1">COUNTIFS(Table1[Agent_name],Table1[[#This Row],[Agent_name]],Table1[Month],Table1[[#This Row],[Month]])/160</f>
        <v>0.19375000000000001</v>
      </c>
    </row>
    <row r="2772" spans="1:23" x14ac:dyDescent="0.25">
      <c r="A2772">
        <v>2771</v>
      </c>
      <c r="B2772" t="s">
        <v>9099</v>
      </c>
      <c r="C2772" t="s">
        <v>9100</v>
      </c>
      <c r="D2772">
        <v>22</v>
      </c>
      <c r="E2772" t="s">
        <v>58</v>
      </c>
      <c r="F2772" t="s">
        <v>223</v>
      </c>
      <c r="G2772" s="1">
        <v>44113</v>
      </c>
      <c r="H2772" t="s">
        <v>45</v>
      </c>
      <c r="I2772" t="s">
        <v>77</v>
      </c>
      <c r="J2772" s="3" t="s">
        <v>9101</v>
      </c>
      <c r="K2772" t="s">
        <v>39</v>
      </c>
      <c r="L2772" t="s">
        <v>9102</v>
      </c>
      <c r="M2772" t="s">
        <v>25</v>
      </c>
      <c r="N2772" t="s">
        <v>26</v>
      </c>
      <c r="O2772" s="2">
        <v>45078.150358796294</v>
      </c>
      <c r="P2772" s="2">
        <v>45078.583692129629</v>
      </c>
      <c r="Q2772">
        <v>3</v>
      </c>
      <c r="R2772" t="str">
        <f t="shared" ca="1" si="43"/>
        <v>Mohit</v>
      </c>
      <c r="S2772" t="str">
        <f>IFERROR(TEXT(DATEVALUE(LEFT(Table1[[#This Row],[Date of Purchase]],10)), "MMMM"), TEXT(Table1[[#This Row],[Date of Purchase]], "MMMM"))</f>
        <v>October</v>
      </c>
      <c r="T2772" t="str">
        <f>IF(OR(
  AND(Table1[[#This Row],[Ticket Priority]]="Critical", Table1[[#This Row],[Ticket Status]]&lt;&gt;"Closed"),
  AND(Table1[[#This Row],[Ticket Priority]]="High", Table1[[#This Row],[Ticket Status]]="Open")
), "Yes", "No")</f>
        <v>No</v>
      </c>
      <c r="U2772" s="4" t="str">
        <f>IF(Table1[[#This Row],[Ticket Status]]="Closed","Yes","No")</f>
        <v>Yes</v>
      </c>
      <c r="V2772" s="4" t="str">
        <f>IF(Table1[[#This Row],[Ticket Status]]="Pending Customer Response","Yes","No")</f>
        <v>No</v>
      </c>
      <c r="W2772" s="5">
        <f ca="1">COUNTIFS(Table1[Agent_name],Table1[[#This Row],[Agent_name]],Table1[Month],Table1[[#This Row],[Month]])/160</f>
        <v>0.49375000000000002</v>
      </c>
    </row>
    <row r="2773" spans="1:23" x14ac:dyDescent="0.25">
      <c r="A2773">
        <v>2772</v>
      </c>
      <c r="B2773" t="s">
        <v>9103</v>
      </c>
      <c r="C2773" t="s">
        <v>9104</v>
      </c>
      <c r="D2773">
        <v>50</v>
      </c>
      <c r="E2773" t="s">
        <v>29</v>
      </c>
      <c r="F2773" t="s">
        <v>207</v>
      </c>
      <c r="G2773" s="1">
        <v>44008</v>
      </c>
      <c r="H2773" t="s">
        <v>21</v>
      </c>
      <c r="I2773" t="s">
        <v>22</v>
      </c>
      <c r="J2773" s="3" t="s">
        <v>9105</v>
      </c>
      <c r="K2773" t="s">
        <v>62</v>
      </c>
      <c r="M2773" t="s">
        <v>143</v>
      </c>
      <c r="N2773" t="s">
        <v>26</v>
      </c>
      <c r="R2773" t="str">
        <f t="shared" ca="1" si="43"/>
        <v>Meera</v>
      </c>
      <c r="S2773" t="str">
        <f>IFERROR(TEXT(DATEVALUE(LEFT(Table1[[#This Row],[Date of Purchase]],10)), "MMMM"), TEXT(Table1[[#This Row],[Date of Purchase]], "MMMM"))</f>
        <v>June</v>
      </c>
      <c r="T2773" t="str">
        <f>IF(OR(
  AND(Table1[[#This Row],[Ticket Priority]]="Critical", Table1[[#This Row],[Ticket Status]]&lt;&gt;"Closed"),
  AND(Table1[[#This Row],[Ticket Priority]]="High", Table1[[#This Row],[Ticket Status]]="Open")
), "Yes", "No")</f>
        <v>No</v>
      </c>
      <c r="U2773" s="4" t="str">
        <f>IF(Table1[[#This Row],[Ticket Status]]="Closed","Yes","No")</f>
        <v>No</v>
      </c>
      <c r="V2773" s="4" t="str">
        <f>IF(Table1[[#This Row],[Ticket Status]]="Pending Customer Response","Yes","No")</f>
        <v>No</v>
      </c>
      <c r="W2773" s="5">
        <f ca="1">COUNTIFS(Table1[Agent_name],Table1[[#This Row],[Agent_name]],Table1[Month],Table1[[#This Row],[Month]])/160</f>
        <v>0.13125000000000001</v>
      </c>
    </row>
    <row r="2774" spans="1:23" x14ac:dyDescent="0.25">
      <c r="A2774">
        <v>2773</v>
      </c>
      <c r="B2774" t="s">
        <v>9106</v>
      </c>
      <c r="C2774" t="s">
        <v>9107</v>
      </c>
      <c r="D2774">
        <v>69</v>
      </c>
      <c r="E2774" t="s">
        <v>19</v>
      </c>
      <c r="F2774" t="s">
        <v>202</v>
      </c>
      <c r="G2774" s="1">
        <v>44221</v>
      </c>
      <c r="H2774" t="s">
        <v>21</v>
      </c>
      <c r="I2774" t="s">
        <v>113</v>
      </c>
      <c r="J2774" s="3" t="s">
        <v>9108</v>
      </c>
      <c r="K2774" t="s">
        <v>39</v>
      </c>
      <c r="L2774" t="s">
        <v>9109</v>
      </c>
      <c r="M2774" t="s">
        <v>25</v>
      </c>
      <c r="N2774" t="s">
        <v>83</v>
      </c>
      <c r="O2774" s="2">
        <v>45078.338576388887</v>
      </c>
      <c r="P2774" s="2">
        <v>45078.597604166665</v>
      </c>
      <c r="Q2774">
        <v>5</v>
      </c>
      <c r="R2774" t="str">
        <f t="shared" ca="1" si="43"/>
        <v>Priya</v>
      </c>
      <c r="S2774" t="str">
        <f>IFERROR(TEXT(DATEVALUE(LEFT(Table1[[#This Row],[Date of Purchase]],10)), "MMMM"), TEXT(Table1[[#This Row],[Date of Purchase]], "MMMM"))</f>
        <v>January</v>
      </c>
      <c r="T2774" t="str">
        <f>IF(OR(
  AND(Table1[[#This Row],[Ticket Priority]]="Critical", Table1[[#This Row],[Ticket Status]]&lt;&gt;"Closed"),
  AND(Table1[[#This Row],[Ticket Priority]]="High", Table1[[#This Row],[Ticket Status]]="Open")
), "Yes", "No")</f>
        <v>No</v>
      </c>
      <c r="U2774" s="4" t="str">
        <f>IF(Table1[[#This Row],[Ticket Status]]="Closed","Yes","No")</f>
        <v>Yes</v>
      </c>
      <c r="V2774" s="4" t="str">
        <f>IF(Table1[[#This Row],[Ticket Status]]="Pending Customer Response","Yes","No")</f>
        <v>No</v>
      </c>
      <c r="W2774" s="5">
        <f ca="1">COUNTIFS(Table1[Agent_name],Table1[[#This Row],[Agent_name]],Table1[Month],Table1[[#This Row],[Month]])/160</f>
        <v>0.51875000000000004</v>
      </c>
    </row>
    <row r="2775" spans="1:23" x14ac:dyDescent="0.25">
      <c r="A2775">
        <v>2774</v>
      </c>
      <c r="B2775" t="s">
        <v>9110</v>
      </c>
      <c r="C2775" t="s">
        <v>9111</v>
      </c>
      <c r="D2775">
        <v>58</v>
      </c>
      <c r="E2775" t="s">
        <v>29</v>
      </c>
      <c r="F2775" t="s">
        <v>456</v>
      </c>
      <c r="G2775" s="1">
        <v>44304</v>
      </c>
      <c r="H2775" t="s">
        <v>66</v>
      </c>
      <c r="I2775" t="s">
        <v>93</v>
      </c>
      <c r="J2775" s="3" t="s">
        <v>9112</v>
      </c>
      <c r="K2775" t="s">
        <v>39</v>
      </c>
      <c r="L2775" t="s">
        <v>9113</v>
      </c>
      <c r="M2775" t="s">
        <v>41</v>
      </c>
      <c r="N2775" t="s">
        <v>26</v>
      </c>
      <c r="O2775" s="2">
        <v>45078.326793981483</v>
      </c>
      <c r="P2775" s="2">
        <v>45078.751793981479</v>
      </c>
      <c r="Q2775">
        <v>3</v>
      </c>
      <c r="R2775" t="str">
        <f t="shared" ca="1" si="43"/>
        <v>Divya</v>
      </c>
      <c r="S2775" t="str">
        <f>IFERROR(TEXT(DATEVALUE(LEFT(Table1[[#This Row],[Date of Purchase]],10)), "MMMM"), TEXT(Table1[[#This Row],[Date of Purchase]], "MMMM"))</f>
        <v>April</v>
      </c>
      <c r="T2775" t="str">
        <f>IF(OR(
  AND(Table1[[#This Row],[Ticket Priority]]="Critical", Table1[[#This Row],[Ticket Status]]&lt;&gt;"Closed"),
  AND(Table1[[#This Row],[Ticket Priority]]="High", Table1[[#This Row],[Ticket Status]]="Open")
), "Yes", "No")</f>
        <v>No</v>
      </c>
      <c r="U2775" s="4" t="str">
        <f>IF(Table1[[#This Row],[Ticket Status]]="Closed","Yes","No")</f>
        <v>Yes</v>
      </c>
      <c r="V2775" s="4" t="str">
        <f>IF(Table1[[#This Row],[Ticket Status]]="Pending Customer Response","Yes","No")</f>
        <v>No</v>
      </c>
      <c r="W2775" s="5">
        <f ca="1">COUNTIFS(Table1[Agent_name],Table1[[#This Row],[Agent_name]],Table1[Month],Table1[[#This Row],[Month]])/160</f>
        <v>0.17499999999999999</v>
      </c>
    </row>
    <row r="2776" spans="1:23" x14ac:dyDescent="0.25">
      <c r="A2776">
        <v>2775</v>
      </c>
      <c r="B2776" t="s">
        <v>9114</v>
      </c>
      <c r="C2776" t="s">
        <v>9115</v>
      </c>
      <c r="D2776">
        <v>34</v>
      </c>
      <c r="E2776" t="s">
        <v>58</v>
      </c>
      <c r="F2776" t="s">
        <v>44</v>
      </c>
      <c r="G2776" s="1">
        <v>44403</v>
      </c>
      <c r="H2776" t="s">
        <v>21</v>
      </c>
      <c r="I2776" t="s">
        <v>113</v>
      </c>
      <c r="J2776" s="3" t="s">
        <v>9116</v>
      </c>
      <c r="K2776" t="s">
        <v>24</v>
      </c>
      <c r="M2776" t="s">
        <v>89</v>
      </c>
      <c r="N2776" t="s">
        <v>26</v>
      </c>
      <c r="O2776" s="2">
        <v>45078.32472222222</v>
      </c>
      <c r="R2776" t="str">
        <f t="shared" ca="1" si="43"/>
        <v>Sara</v>
      </c>
      <c r="S2776" t="str">
        <f>IFERROR(TEXT(DATEVALUE(LEFT(Table1[[#This Row],[Date of Purchase]],10)), "MMMM"), TEXT(Table1[[#This Row],[Date of Purchase]], "MMMM"))</f>
        <v>July</v>
      </c>
      <c r="T2776" t="str">
        <f>IF(OR(
  AND(Table1[[#This Row],[Ticket Priority]]="Critical", Table1[[#This Row],[Ticket Status]]&lt;&gt;"Closed"),
  AND(Table1[[#This Row],[Ticket Priority]]="High", Table1[[#This Row],[Ticket Status]]="Open")
), "Yes", "No")</f>
        <v>No</v>
      </c>
      <c r="U2776" s="4" t="str">
        <f>IF(Table1[[#This Row],[Ticket Status]]="Closed","Yes","No")</f>
        <v>No</v>
      </c>
      <c r="V2776" s="4" t="str">
        <f>IF(Table1[[#This Row],[Ticket Status]]="Pending Customer Response","Yes","No")</f>
        <v>Yes</v>
      </c>
      <c r="W2776" s="5">
        <f ca="1">COUNTIFS(Table1[Agent_name],Table1[[#This Row],[Agent_name]],Table1[Month],Table1[[#This Row],[Month]])/160</f>
        <v>0.6875</v>
      </c>
    </row>
    <row r="2777" spans="1:23" x14ac:dyDescent="0.25">
      <c r="A2777">
        <v>2776</v>
      </c>
      <c r="B2777" t="s">
        <v>9117</v>
      </c>
      <c r="C2777" t="s">
        <v>9118</v>
      </c>
      <c r="D2777">
        <v>48</v>
      </c>
      <c r="E2777" t="s">
        <v>19</v>
      </c>
      <c r="F2777" t="s">
        <v>98</v>
      </c>
      <c r="G2777" s="1">
        <v>44280</v>
      </c>
      <c r="H2777" t="s">
        <v>67</v>
      </c>
      <c r="I2777" t="s">
        <v>72</v>
      </c>
      <c r="J2777" s="3" t="s">
        <v>9119</v>
      </c>
      <c r="K2777" t="s">
        <v>24</v>
      </c>
      <c r="M2777" t="s">
        <v>41</v>
      </c>
      <c r="N2777" t="s">
        <v>26</v>
      </c>
      <c r="O2777" s="2">
        <v>45078.244884259257</v>
      </c>
      <c r="R2777" t="str">
        <f t="shared" ca="1" si="43"/>
        <v>Aisha</v>
      </c>
      <c r="S2777" t="str">
        <f>IFERROR(TEXT(DATEVALUE(LEFT(Table1[[#This Row],[Date of Purchase]],10)), "MMMM"), TEXT(Table1[[#This Row],[Date of Purchase]], "MMMM"))</f>
        <v>March</v>
      </c>
      <c r="T2777" t="str">
        <f>IF(OR(
  AND(Table1[[#This Row],[Ticket Priority]]="Critical", Table1[[#This Row],[Ticket Status]]&lt;&gt;"Closed"),
  AND(Table1[[#This Row],[Ticket Priority]]="High", Table1[[#This Row],[Ticket Status]]="Open")
), "Yes", "No")</f>
        <v>No</v>
      </c>
      <c r="U2777" s="4" t="str">
        <f>IF(Table1[[#This Row],[Ticket Status]]="Closed","Yes","No")</f>
        <v>No</v>
      </c>
      <c r="V2777" s="4" t="str">
        <f>IF(Table1[[#This Row],[Ticket Status]]="Pending Customer Response","Yes","No")</f>
        <v>Yes</v>
      </c>
      <c r="W2777" s="5">
        <f ca="1">COUNTIFS(Table1[Agent_name],Table1[[#This Row],[Agent_name]],Table1[Month],Table1[[#This Row],[Month]])/160</f>
        <v>1.0062500000000001</v>
      </c>
    </row>
    <row r="2778" spans="1:23" x14ac:dyDescent="0.25">
      <c r="A2778">
        <v>2777</v>
      </c>
      <c r="B2778" t="s">
        <v>9120</v>
      </c>
      <c r="C2778" t="s">
        <v>9121</v>
      </c>
      <c r="D2778">
        <v>61</v>
      </c>
      <c r="E2778" t="s">
        <v>58</v>
      </c>
      <c r="F2778" t="s">
        <v>86</v>
      </c>
      <c r="G2778" s="1">
        <v>44226</v>
      </c>
      <c r="H2778" t="s">
        <v>21</v>
      </c>
      <c r="I2778" t="s">
        <v>141</v>
      </c>
      <c r="J2778" s="3" t="s">
        <v>9122</v>
      </c>
      <c r="K2778" t="s">
        <v>24</v>
      </c>
      <c r="M2778" t="s">
        <v>41</v>
      </c>
      <c r="N2778" t="s">
        <v>83</v>
      </c>
      <c r="O2778" s="2">
        <v>45078.453229166669</v>
      </c>
      <c r="R2778" t="str">
        <f t="shared" ca="1" si="43"/>
        <v>Divya</v>
      </c>
      <c r="S2778" t="str">
        <f>IFERROR(TEXT(DATEVALUE(LEFT(Table1[[#This Row],[Date of Purchase]],10)), "MMMM"), TEXT(Table1[[#This Row],[Date of Purchase]], "MMMM"))</f>
        <v>January</v>
      </c>
      <c r="T2778" t="str">
        <f>IF(OR(
  AND(Table1[[#This Row],[Ticket Priority]]="Critical", Table1[[#This Row],[Ticket Status]]&lt;&gt;"Closed"),
  AND(Table1[[#This Row],[Ticket Priority]]="High", Table1[[#This Row],[Ticket Status]]="Open")
), "Yes", "No")</f>
        <v>No</v>
      </c>
      <c r="U2778" s="4" t="str">
        <f>IF(Table1[[#This Row],[Ticket Status]]="Closed","Yes","No")</f>
        <v>No</v>
      </c>
      <c r="V2778" s="4" t="str">
        <f>IF(Table1[[#This Row],[Ticket Status]]="Pending Customer Response","Yes","No")</f>
        <v>Yes</v>
      </c>
      <c r="W2778" s="5">
        <f ca="1">COUNTIFS(Table1[Agent_name],Table1[[#This Row],[Agent_name]],Table1[Month],Table1[[#This Row],[Month]])/160</f>
        <v>0.25624999999999998</v>
      </c>
    </row>
    <row r="2779" spans="1:23" x14ac:dyDescent="0.25">
      <c r="A2779">
        <v>2778</v>
      </c>
      <c r="B2779" t="s">
        <v>9123</v>
      </c>
      <c r="C2779" t="s">
        <v>9124</v>
      </c>
      <c r="D2779">
        <v>57</v>
      </c>
      <c r="E2779" t="s">
        <v>58</v>
      </c>
      <c r="F2779" t="s">
        <v>134</v>
      </c>
      <c r="G2779" s="1">
        <v>44266</v>
      </c>
      <c r="H2779" t="s">
        <v>21</v>
      </c>
      <c r="I2779" t="s">
        <v>59</v>
      </c>
      <c r="J2779" s="3" t="s">
        <v>9125</v>
      </c>
      <c r="K2779" t="s">
        <v>62</v>
      </c>
      <c r="M2779" t="s">
        <v>25</v>
      </c>
      <c r="N2779" t="s">
        <v>26</v>
      </c>
      <c r="R2779" t="str">
        <f t="shared" ca="1" si="43"/>
        <v>Arjun</v>
      </c>
      <c r="S2779" t="str">
        <f>IFERROR(TEXT(DATEVALUE(LEFT(Table1[[#This Row],[Date of Purchase]],10)), "MMMM"), TEXT(Table1[[#This Row],[Date of Purchase]], "MMMM"))</f>
        <v>March</v>
      </c>
      <c r="T2779" t="str">
        <f>IF(OR(
  AND(Table1[[#This Row],[Ticket Priority]]="Critical", Table1[[#This Row],[Ticket Status]]&lt;&gt;"Closed"),
  AND(Table1[[#This Row],[Ticket Priority]]="High", Table1[[#This Row],[Ticket Status]]="Open")
), "Yes", "No")</f>
        <v>Yes</v>
      </c>
      <c r="U2779" s="4" t="str">
        <f>IF(Table1[[#This Row],[Ticket Status]]="Closed","Yes","No")</f>
        <v>No</v>
      </c>
      <c r="V2779" s="4" t="str">
        <f>IF(Table1[[#This Row],[Ticket Status]]="Pending Customer Response","Yes","No")</f>
        <v>No</v>
      </c>
      <c r="W2779" s="5">
        <f ca="1">COUNTIFS(Table1[Agent_name],Table1[[#This Row],[Agent_name]],Table1[Month],Table1[[#This Row],[Month]])/160</f>
        <v>0.23125000000000001</v>
      </c>
    </row>
    <row r="2780" spans="1:23" x14ac:dyDescent="0.25">
      <c r="A2780">
        <v>2779</v>
      </c>
      <c r="B2780" t="s">
        <v>9126</v>
      </c>
      <c r="C2780" t="s">
        <v>9127</v>
      </c>
      <c r="D2780">
        <v>34</v>
      </c>
      <c r="E2780" t="s">
        <v>58</v>
      </c>
      <c r="F2780" t="s">
        <v>161</v>
      </c>
      <c r="G2780" s="1">
        <v>44240</v>
      </c>
      <c r="H2780" t="s">
        <v>21</v>
      </c>
      <c r="I2780" t="s">
        <v>60</v>
      </c>
      <c r="J2780" s="3" t="s">
        <v>9128</v>
      </c>
      <c r="K2780" t="s">
        <v>24</v>
      </c>
      <c r="M2780" t="s">
        <v>41</v>
      </c>
      <c r="N2780" t="s">
        <v>83</v>
      </c>
      <c r="O2780" s="2">
        <v>45078.254664351851</v>
      </c>
      <c r="R2780" t="str">
        <f t="shared" ca="1" si="43"/>
        <v>Sara</v>
      </c>
      <c r="S2780" t="str">
        <f>IFERROR(TEXT(DATEVALUE(LEFT(Table1[[#This Row],[Date of Purchase]],10)), "MMMM"), TEXT(Table1[[#This Row],[Date of Purchase]], "MMMM"))</f>
        <v>February</v>
      </c>
      <c r="T2780" t="str">
        <f>IF(OR(
  AND(Table1[[#This Row],[Ticket Priority]]="Critical", Table1[[#This Row],[Ticket Status]]&lt;&gt;"Closed"),
  AND(Table1[[#This Row],[Ticket Priority]]="High", Table1[[#This Row],[Ticket Status]]="Open")
), "Yes", "No")</f>
        <v>No</v>
      </c>
      <c r="U2780" s="4" t="str">
        <f>IF(Table1[[#This Row],[Ticket Status]]="Closed","Yes","No")</f>
        <v>No</v>
      </c>
      <c r="V2780" s="4" t="str">
        <f>IF(Table1[[#This Row],[Ticket Status]]="Pending Customer Response","Yes","No")</f>
        <v>Yes</v>
      </c>
      <c r="W2780" s="5">
        <f ca="1">COUNTIFS(Table1[Agent_name],Table1[[#This Row],[Agent_name]],Table1[Month],Table1[[#This Row],[Month]])/160</f>
        <v>0.65625</v>
      </c>
    </row>
    <row r="2781" spans="1:23" x14ac:dyDescent="0.25">
      <c r="A2781">
        <v>2780</v>
      </c>
      <c r="B2781" t="s">
        <v>9129</v>
      </c>
      <c r="C2781" t="s">
        <v>9130</v>
      </c>
      <c r="D2781">
        <v>41</v>
      </c>
      <c r="E2781" t="s">
        <v>58</v>
      </c>
      <c r="F2781" t="s">
        <v>699</v>
      </c>
      <c r="G2781" s="1">
        <v>43988</v>
      </c>
      <c r="H2781" t="s">
        <v>59</v>
      </c>
      <c r="I2781" t="s">
        <v>93</v>
      </c>
      <c r="J2781" s="3" t="s">
        <v>9131</v>
      </c>
      <c r="K2781" t="s">
        <v>39</v>
      </c>
      <c r="L2781" t="s">
        <v>9132</v>
      </c>
      <c r="M2781" t="s">
        <v>143</v>
      </c>
      <c r="N2781" t="s">
        <v>33</v>
      </c>
      <c r="O2781" s="2">
        <v>45078.71162037037</v>
      </c>
      <c r="P2781" s="2">
        <v>45078.869259259256</v>
      </c>
      <c r="Q2781">
        <v>3</v>
      </c>
      <c r="R2781" t="str">
        <f t="shared" ca="1" si="43"/>
        <v>Aisha</v>
      </c>
      <c r="S2781" t="str">
        <f>IFERROR(TEXT(DATEVALUE(LEFT(Table1[[#This Row],[Date of Purchase]],10)), "MMMM"), TEXT(Table1[[#This Row],[Date of Purchase]], "MMMM"))</f>
        <v>June</v>
      </c>
      <c r="T2781" t="str">
        <f>IF(OR(
  AND(Table1[[#This Row],[Ticket Priority]]="Critical", Table1[[#This Row],[Ticket Status]]&lt;&gt;"Closed"),
  AND(Table1[[#This Row],[Ticket Priority]]="High", Table1[[#This Row],[Ticket Status]]="Open")
), "Yes", "No")</f>
        <v>No</v>
      </c>
      <c r="U2781" s="4" t="str">
        <f>IF(Table1[[#This Row],[Ticket Status]]="Closed","Yes","No")</f>
        <v>Yes</v>
      </c>
      <c r="V2781" s="4" t="str">
        <f>IF(Table1[[#This Row],[Ticket Status]]="Pending Customer Response","Yes","No")</f>
        <v>No</v>
      </c>
      <c r="W2781" s="5">
        <f ca="1">COUNTIFS(Table1[Agent_name],Table1[[#This Row],[Agent_name]],Table1[Month],Table1[[#This Row],[Month]])/160</f>
        <v>0.89375000000000004</v>
      </c>
    </row>
    <row r="2782" spans="1:23" x14ac:dyDescent="0.25">
      <c r="A2782">
        <v>2781</v>
      </c>
      <c r="B2782" t="s">
        <v>9133</v>
      </c>
      <c r="C2782" t="s">
        <v>9134</v>
      </c>
      <c r="D2782">
        <v>41</v>
      </c>
      <c r="E2782" t="s">
        <v>29</v>
      </c>
      <c r="F2782" t="s">
        <v>242</v>
      </c>
      <c r="G2782" s="1">
        <v>44267</v>
      </c>
      <c r="H2782" t="s">
        <v>67</v>
      </c>
      <c r="I2782" t="s">
        <v>59</v>
      </c>
      <c r="J2782" s="3" t="s">
        <v>9135</v>
      </c>
      <c r="K2782" t="s">
        <v>39</v>
      </c>
      <c r="L2782" t="s">
        <v>9136</v>
      </c>
      <c r="M2782" t="s">
        <v>89</v>
      </c>
      <c r="N2782" t="s">
        <v>33</v>
      </c>
      <c r="O2782" s="2">
        <v>45078.032476851855</v>
      </c>
      <c r="P2782" s="2">
        <v>45078.768587962964</v>
      </c>
      <c r="Q2782">
        <v>5</v>
      </c>
      <c r="R2782" t="str">
        <f t="shared" ca="1" si="43"/>
        <v>Aisha</v>
      </c>
      <c r="S2782" t="str">
        <f>IFERROR(TEXT(DATEVALUE(LEFT(Table1[[#This Row],[Date of Purchase]],10)), "MMMM"), TEXT(Table1[[#This Row],[Date of Purchase]], "MMMM"))</f>
        <v>March</v>
      </c>
      <c r="T2782" t="str">
        <f>IF(OR(
  AND(Table1[[#This Row],[Ticket Priority]]="Critical", Table1[[#This Row],[Ticket Status]]&lt;&gt;"Closed"),
  AND(Table1[[#This Row],[Ticket Priority]]="High", Table1[[#This Row],[Ticket Status]]="Open")
), "Yes", "No")</f>
        <v>No</v>
      </c>
      <c r="U2782" s="4" t="str">
        <f>IF(Table1[[#This Row],[Ticket Status]]="Closed","Yes","No")</f>
        <v>Yes</v>
      </c>
      <c r="V2782" s="4" t="str">
        <f>IF(Table1[[#This Row],[Ticket Status]]="Pending Customer Response","Yes","No")</f>
        <v>No</v>
      </c>
      <c r="W2782" s="5">
        <f ca="1">COUNTIFS(Table1[Agent_name],Table1[[#This Row],[Agent_name]],Table1[Month],Table1[[#This Row],[Month]])/160</f>
        <v>1.0062500000000001</v>
      </c>
    </row>
    <row r="2783" spans="1:23" x14ac:dyDescent="0.25">
      <c r="A2783">
        <v>2782</v>
      </c>
      <c r="B2783" t="s">
        <v>9137</v>
      </c>
      <c r="C2783" t="s">
        <v>9138</v>
      </c>
      <c r="D2783">
        <v>35</v>
      </c>
      <c r="E2783" t="s">
        <v>29</v>
      </c>
      <c r="F2783" t="s">
        <v>161</v>
      </c>
      <c r="G2783" s="1">
        <v>44495</v>
      </c>
      <c r="H2783" t="s">
        <v>66</v>
      </c>
      <c r="I2783" t="s">
        <v>46</v>
      </c>
      <c r="J2783" s="3" t="s">
        <v>9139</v>
      </c>
      <c r="K2783" t="s">
        <v>24</v>
      </c>
      <c r="M2783" t="s">
        <v>143</v>
      </c>
      <c r="N2783" t="s">
        <v>55</v>
      </c>
      <c r="O2783" s="2">
        <v>45078.794988425929</v>
      </c>
      <c r="R2783" t="str">
        <f t="shared" ca="1" si="43"/>
        <v>Rahul</v>
      </c>
      <c r="S2783" t="str">
        <f>IFERROR(TEXT(DATEVALUE(LEFT(Table1[[#This Row],[Date of Purchase]],10)), "MMMM"), TEXT(Table1[[#This Row],[Date of Purchase]], "MMMM"))</f>
        <v>October</v>
      </c>
      <c r="T2783" t="str">
        <f>IF(OR(
  AND(Table1[[#This Row],[Ticket Priority]]="Critical", Table1[[#This Row],[Ticket Status]]&lt;&gt;"Closed"),
  AND(Table1[[#This Row],[Ticket Priority]]="High", Table1[[#This Row],[Ticket Status]]="Open")
), "Yes", "No")</f>
        <v>No</v>
      </c>
      <c r="U2783" s="4" t="str">
        <f>IF(Table1[[#This Row],[Ticket Status]]="Closed","Yes","No")</f>
        <v>No</v>
      </c>
      <c r="V2783" s="4" t="str">
        <f>IF(Table1[[#This Row],[Ticket Status]]="Pending Customer Response","Yes","No")</f>
        <v>Yes</v>
      </c>
      <c r="W2783" s="5">
        <f ca="1">COUNTIFS(Table1[Agent_name],Table1[[#This Row],[Agent_name]],Table1[Month],Table1[[#This Row],[Month]])/160</f>
        <v>0.23125000000000001</v>
      </c>
    </row>
    <row r="2784" spans="1:23" x14ac:dyDescent="0.25">
      <c r="A2784">
        <v>2783</v>
      </c>
      <c r="B2784" t="s">
        <v>9140</v>
      </c>
      <c r="C2784" t="s">
        <v>9141</v>
      </c>
      <c r="D2784">
        <v>23</v>
      </c>
      <c r="E2784" t="s">
        <v>19</v>
      </c>
      <c r="F2784" t="s">
        <v>157</v>
      </c>
      <c r="G2784" s="1">
        <v>43962</v>
      </c>
      <c r="H2784" t="s">
        <v>45</v>
      </c>
      <c r="I2784" t="s">
        <v>150</v>
      </c>
      <c r="J2784" s="3" t="s">
        <v>9142</v>
      </c>
      <c r="K2784" t="s">
        <v>62</v>
      </c>
      <c r="M2784" t="s">
        <v>143</v>
      </c>
      <c r="N2784" t="s">
        <v>33</v>
      </c>
      <c r="R2784" t="str">
        <f t="shared" ca="1" si="43"/>
        <v>Aisha</v>
      </c>
      <c r="S2784" t="str">
        <f>IFERROR(TEXT(DATEVALUE(LEFT(Table1[[#This Row],[Date of Purchase]],10)), "MMMM"), TEXT(Table1[[#This Row],[Date of Purchase]], "MMMM"))</f>
        <v>May</v>
      </c>
      <c r="T2784" t="str">
        <f>IF(OR(
  AND(Table1[[#This Row],[Ticket Priority]]="Critical", Table1[[#This Row],[Ticket Status]]&lt;&gt;"Closed"),
  AND(Table1[[#This Row],[Ticket Priority]]="High", Table1[[#This Row],[Ticket Status]]="Open")
), "Yes", "No")</f>
        <v>No</v>
      </c>
      <c r="U2784" s="4" t="str">
        <f>IF(Table1[[#This Row],[Ticket Status]]="Closed","Yes","No")</f>
        <v>No</v>
      </c>
      <c r="V2784" s="4" t="str">
        <f>IF(Table1[[#This Row],[Ticket Status]]="Pending Customer Response","Yes","No")</f>
        <v>No</v>
      </c>
      <c r="W2784" s="5">
        <f ca="1">COUNTIFS(Table1[Agent_name],Table1[[#This Row],[Agent_name]],Table1[Month],Table1[[#This Row],[Month]])/160</f>
        <v>0.93125000000000002</v>
      </c>
    </row>
    <row r="2785" spans="1:23" x14ac:dyDescent="0.25">
      <c r="A2785">
        <v>2784</v>
      </c>
      <c r="B2785" t="s">
        <v>9143</v>
      </c>
      <c r="C2785" t="s">
        <v>9144</v>
      </c>
      <c r="D2785">
        <v>48</v>
      </c>
      <c r="E2785" t="s">
        <v>19</v>
      </c>
      <c r="F2785" t="s">
        <v>173</v>
      </c>
      <c r="G2785" s="1">
        <v>44512</v>
      </c>
      <c r="H2785" t="s">
        <v>66</v>
      </c>
      <c r="I2785" t="s">
        <v>113</v>
      </c>
      <c r="J2785" s="3" t="s">
        <v>9145</v>
      </c>
      <c r="K2785" t="s">
        <v>39</v>
      </c>
      <c r="L2785" t="s">
        <v>9146</v>
      </c>
      <c r="M2785" t="s">
        <v>89</v>
      </c>
      <c r="N2785" t="s">
        <v>26</v>
      </c>
      <c r="O2785" s="2">
        <v>45078.073506944442</v>
      </c>
      <c r="P2785" s="2">
        <v>45078.690868055557</v>
      </c>
      <c r="Q2785">
        <v>5</v>
      </c>
      <c r="R2785" t="str">
        <f t="shared" ca="1" si="43"/>
        <v>Sara</v>
      </c>
      <c r="S2785" t="str">
        <f>IFERROR(TEXT(DATEVALUE(LEFT(Table1[[#This Row],[Date of Purchase]],10)), "MMMM"), TEXT(Table1[[#This Row],[Date of Purchase]], "MMMM"))</f>
        <v>November</v>
      </c>
      <c r="T2785" t="str">
        <f>IF(OR(
  AND(Table1[[#This Row],[Ticket Priority]]="Critical", Table1[[#This Row],[Ticket Status]]&lt;&gt;"Closed"),
  AND(Table1[[#This Row],[Ticket Priority]]="High", Table1[[#This Row],[Ticket Status]]="Open")
), "Yes", "No")</f>
        <v>No</v>
      </c>
      <c r="U2785" s="4" t="str">
        <f>IF(Table1[[#This Row],[Ticket Status]]="Closed","Yes","No")</f>
        <v>Yes</v>
      </c>
      <c r="V2785" s="4" t="str">
        <f>IF(Table1[[#This Row],[Ticket Status]]="Pending Customer Response","Yes","No")</f>
        <v>No</v>
      </c>
      <c r="W2785" s="5">
        <f ca="1">COUNTIFS(Table1[Agent_name],Table1[[#This Row],[Agent_name]],Table1[Month],Table1[[#This Row],[Month]])/160</f>
        <v>0.79374999999999996</v>
      </c>
    </row>
    <row r="2786" spans="1:23" x14ac:dyDescent="0.25">
      <c r="A2786">
        <v>2785</v>
      </c>
      <c r="B2786" t="s">
        <v>9147</v>
      </c>
      <c r="C2786" t="s">
        <v>9148</v>
      </c>
      <c r="D2786">
        <v>63</v>
      </c>
      <c r="E2786" t="s">
        <v>19</v>
      </c>
      <c r="F2786" t="s">
        <v>98</v>
      </c>
      <c r="G2786" s="1">
        <v>43909</v>
      </c>
      <c r="H2786" t="s">
        <v>59</v>
      </c>
      <c r="I2786" t="s">
        <v>46</v>
      </c>
      <c r="J2786" s="3" t="s">
        <v>9149</v>
      </c>
      <c r="K2786" t="s">
        <v>24</v>
      </c>
      <c r="M2786" t="s">
        <v>89</v>
      </c>
      <c r="N2786" t="s">
        <v>33</v>
      </c>
      <c r="O2786" s="2">
        <v>45078.816574074073</v>
      </c>
      <c r="R2786" t="str">
        <f t="shared" ca="1" si="43"/>
        <v>Ravi</v>
      </c>
      <c r="S2786" t="str">
        <f>IFERROR(TEXT(DATEVALUE(LEFT(Table1[[#This Row],[Date of Purchase]],10)), "MMMM"), TEXT(Table1[[#This Row],[Date of Purchase]], "MMMM"))</f>
        <v>March</v>
      </c>
      <c r="T2786" t="str">
        <f>IF(OR(
  AND(Table1[[#This Row],[Ticket Priority]]="Critical", Table1[[#This Row],[Ticket Status]]&lt;&gt;"Closed"),
  AND(Table1[[#This Row],[Ticket Priority]]="High", Table1[[#This Row],[Ticket Status]]="Open")
), "Yes", "No")</f>
        <v>No</v>
      </c>
      <c r="U2786" s="4" t="str">
        <f>IF(Table1[[#This Row],[Ticket Status]]="Closed","Yes","No")</f>
        <v>No</v>
      </c>
      <c r="V2786" s="4" t="str">
        <f>IF(Table1[[#This Row],[Ticket Status]]="Pending Customer Response","Yes","No")</f>
        <v>Yes</v>
      </c>
      <c r="W2786" s="5">
        <f ca="1">COUNTIFS(Table1[Agent_name],Table1[[#This Row],[Agent_name]],Table1[Month],Table1[[#This Row],[Month]])/160</f>
        <v>0.54374999999999996</v>
      </c>
    </row>
    <row r="2787" spans="1:23" x14ac:dyDescent="0.25">
      <c r="A2787">
        <v>2786</v>
      </c>
      <c r="B2787" t="s">
        <v>9150</v>
      </c>
      <c r="C2787" t="s">
        <v>9151</v>
      </c>
      <c r="D2787">
        <v>65</v>
      </c>
      <c r="E2787" t="s">
        <v>29</v>
      </c>
      <c r="F2787" t="s">
        <v>655</v>
      </c>
      <c r="G2787" s="1">
        <v>44399</v>
      </c>
      <c r="H2787" t="s">
        <v>45</v>
      </c>
      <c r="I2787" t="s">
        <v>177</v>
      </c>
      <c r="J2787" s="3" t="s">
        <v>9152</v>
      </c>
      <c r="K2787" t="s">
        <v>62</v>
      </c>
      <c r="M2787" t="s">
        <v>25</v>
      </c>
      <c r="N2787" t="s">
        <v>83</v>
      </c>
      <c r="R2787" t="str">
        <f t="shared" ca="1" si="43"/>
        <v>Rahul</v>
      </c>
      <c r="S2787" t="str">
        <f>IFERROR(TEXT(DATEVALUE(LEFT(Table1[[#This Row],[Date of Purchase]],10)), "MMMM"), TEXT(Table1[[#This Row],[Date of Purchase]], "MMMM"))</f>
        <v>July</v>
      </c>
      <c r="T2787" t="str">
        <f>IF(OR(
  AND(Table1[[#This Row],[Ticket Priority]]="Critical", Table1[[#This Row],[Ticket Status]]&lt;&gt;"Closed"),
  AND(Table1[[#This Row],[Ticket Priority]]="High", Table1[[#This Row],[Ticket Status]]="Open")
), "Yes", "No")</f>
        <v>Yes</v>
      </c>
      <c r="U2787" s="4" t="str">
        <f>IF(Table1[[#This Row],[Ticket Status]]="Closed","Yes","No")</f>
        <v>No</v>
      </c>
      <c r="V2787" s="4" t="str">
        <f>IF(Table1[[#This Row],[Ticket Status]]="Pending Customer Response","Yes","No")</f>
        <v>No</v>
      </c>
      <c r="W2787" s="5">
        <f ca="1">COUNTIFS(Table1[Agent_name],Table1[[#This Row],[Agent_name]],Table1[Month],Table1[[#This Row],[Month]])/160</f>
        <v>0.21249999999999999</v>
      </c>
    </row>
    <row r="2788" spans="1:23" x14ac:dyDescent="0.25">
      <c r="A2788">
        <v>2787</v>
      </c>
      <c r="B2788" t="s">
        <v>9153</v>
      </c>
      <c r="C2788" t="s">
        <v>9154</v>
      </c>
      <c r="D2788">
        <v>52</v>
      </c>
      <c r="E2788" t="s">
        <v>58</v>
      </c>
      <c r="F2788" t="s">
        <v>125</v>
      </c>
      <c r="G2788" s="1">
        <v>43887</v>
      </c>
      <c r="H2788" t="s">
        <v>66</v>
      </c>
      <c r="I2788" t="s">
        <v>59</v>
      </c>
      <c r="J2788" s="3" t="s">
        <v>9155</v>
      </c>
      <c r="K2788" t="s">
        <v>24</v>
      </c>
      <c r="M2788" t="s">
        <v>25</v>
      </c>
      <c r="N2788" t="s">
        <v>83</v>
      </c>
      <c r="O2788" s="2">
        <v>45078.220763888887</v>
      </c>
      <c r="R2788" t="str">
        <f t="shared" ca="1" si="43"/>
        <v>Sara</v>
      </c>
      <c r="S2788" t="str">
        <f>IFERROR(TEXT(DATEVALUE(LEFT(Table1[[#This Row],[Date of Purchase]],10)), "MMMM"), TEXT(Table1[[#This Row],[Date of Purchase]], "MMMM"))</f>
        <v>February</v>
      </c>
      <c r="T2788" t="str">
        <f>IF(OR(
  AND(Table1[[#This Row],[Ticket Priority]]="Critical", Table1[[#This Row],[Ticket Status]]&lt;&gt;"Closed"),
  AND(Table1[[#This Row],[Ticket Priority]]="High", Table1[[#This Row],[Ticket Status]]="Open")
), "Yes", "No")</f>
        <v>Yes</v>
      </c>
      <c r="U2788" s="4" t="str">
        <f>IF(Table1[[#This Row],[Ticket Status]]="Closed","Yes","No")</f>
        <v>No</v>
      </c>
      <c r="V2788" s="4" t="str">
        <f>IF(Table1[[#This Row],[Ticket Status]]="Pending Customer Response","Yes","No")</f>
        <v>Yes</v>
      </c>
      <c r="W2788" s="5">
        <f ca="1">COUNTIFS(Table1[Agent_name],Table1[[#This Row],[Agent_name]],Table1[Month],Table1[[#This Row],[Month]])/160</f>
        <v>0.65625</v>
      </c>
    </row>
    <row r="2789" spans="1:23" x14ac:dyDescent="0.25">
      <c r="A2789">
        <v>2788</v>
      </c>
      <c r="B2789" t="s">
        <v>9156</v>
      </c>
      <c r="C2789" t="s">
        <v>9157</v>
      </c>
      <c r="D2789">
        <v>67</v>
      </c>
      <c r="E2789" t="s">
        <v>29</v>
      </c>
      <c r="F2789" t="s">
        <v>36</v>
      </c>
      <c r="G2789" s="1">
        <v>43903</v>
      </c>
      <c r="H2789" t="s">
        <v>66</v>
      </c>
      <c r="I2789" t="s">
        <v>93</v>
      </c>
      <c r="J2789" s="3" t="s">
        <v>9158</v>
      </c>
      <c r="K2789" t="s">
        <v>39</v>
      </c>
      <c r="L2789" t="s">
        <v>9159</v>
      </c>
      <c r="M2789" t="s">
        <v>25</v>
      </c>
      <c r="N2789" t="s">
        <v>55</v>
      </c>
      <c r="O2789" s="2">
        <v>45078.681203703702</v>
      </c>
      <c r="P2789" s="2">
        <v>45078.236064814817</v>
      </c>
      <c r="Q2789">
        <v>2</v>
      </c>
      <c r="R2789" t="str">
        <f t="shared" ca="1" si="43"/>
        <v>Divya</v>
      </c>
      <c r="S2789" t="str">
        <f>IFERROR(TEXT(DATEVALUE(LEFT(Table1[[#This Row],[Date of Purchase]],10)), "MMMM"), TEXT(Table1[[#This Row],[Date of Purchase]], "MMMM"))</f>
        <v>March</v>
      </c>
      <c r="T2789" t="str">
        <f>IF(OR(
  AND(Table1[[#This Row],[Ticket Priority]]="Critical", Table1[[#This Row],[Ticket Status]]&lt;&gt;"Closed"),
  AND(Table1[[#This Row],[Ticket Priority]]="High", Table1[[#This Row],[Ticket Status]]="Open")
), "Yes", "No")</f>
        <v>No</v>
      </c>
      <c r="U2789" s="4" t="str">
        <f>IF(Table1[[#This Row],[Ticket Status]]="Closed","Yes","No")</f>
        <v>Yes</v>
      </c>
      <c r="V2789" s="4" t="str">
        <f>IF(Table1[[#This Row],[Ticket Status]]="Pending Customer Response","Yes","No")</f>
        <v>No</v>
      </c>
      <c r="W2789" s="5">
        <f ca="1">COUNTIFS(Table1[Agent_name],Table1[[#This Row],[Agent_name]],Table1[Month],Table1[[#This Row],[Month]])/160</f>
        <v>0.1875</v>
      </c>
    </row>
    <row r="2790" spans="1:23" x14ac:dyDescent="0.25">
      <c r="A2790">
        <v>2789</v>
      </c>
      <c r="B2790" t="s">
        <v>9160</v>
      </c>
      <c r="C2790" t="s">
        <v>9161</v>
      </c>
      <c r="D2790">
        <v>48</v>
      </c>
      <c r="E2790" t="s">
        <v>19</v>
      </c>
      <c r="F2790" t="s">
        <v>103</v>
      </c>
      <c r="G2790" s="1">
        <v>44274</v>
      </c>
      <c r="H2790" t="s">
        <v>59</v>
      </c>
      <c r="I2790" t="s">
        <v>141</v>
      </c>
      <c r="J2790" s="3" t="s">
        <v>9162</v>
      </c>
      <c r="K2790" t="s">
        <v>62</v>
      </c>
      <c r="M2790" t="s">
        <v>143</v>
      </c>
      <c r="N2790" t="s">
        <v>83</v>
      </c>
      <c r="R2790" t="str">
        <f t="shared" ca="1" si="43"/>
        <v>Aisha</v>
      </c>
      <c r="S2790" t="str">
        <f>IFERROR(TEXT(DATEVALUE(LEFT(Table1[[#This Row],[Date of Purchase]],10)), "MMMM"), TEXT(Table1[[#This Row],[Date of Purchase]], "MMMM"))</f>
        <v>March</v>
      </c>
      <c r="T2790" t="str">
        <f>IF(OR(
  AND(Table1[[#This Row],[Ticket Priority]]="Critical", Table1[[#This Row],[Ticket Status]]&lt;&gt;"Closed"),
  AND(Table1[[#This Row],[Ticket Priority]]="High", Table1[[#This Row],[Ticket Status]]="Open")
), "Yes", "No")</f>
        <v>No</v>
      </c>
      <c r="U2790" s="4" t="str">
        <f>IF(Table1[[#This Row],[Ticket Status]]="Closed","Yes","No")</f>
        <v>No</v>
      </c>
      <c r="V2790" s="4" t="str">
        <f>IF(Table1[[#This Row],[Ticket Status]]="Pending Customer Response","Yes","No")</f>
        <v>No</v>
      </c>
      <c r="W2790" s="5">
        <f ca="1">COUNTIFS(Table1[Agent_name],Table1[[#This Row],[Agent_name]],Table1[Month],Table1[[#This Row],[Month]])/160</f>
        <v>1.0062500000000001</v>
      </c>
    </row>
    <row r="2791" spans="1:23" x14ac:dyDescent="0.25">
      <c r="A2791">
        <v>2790</v>
      </c>
      <c r="B2791" t="s">
        <v>9163</v>
      </c>
      <c r="C2791" t="s">
        <v>9164</v>
      </c>
      <c r="D2791">
        <v>69</v>
      </c>
      <c r="E2791" t="s">
        <v>58</v>
      </c>
      <c r="F2791" t="s">
        <v>117</v>
      </c>
      <c r="G2791" s="1">
        <v>44508</v>
      </c>
      <c r="H2791" t="s">
        <v>45</v>
      </c>
      <c r="I2791" t="s">
        <v>177</v>
      </c>
      <c r="J2791" s="3" t="s">
        <v>9165</v>
      </c>
      <c r="K2791" t="s">
        <v>62</v>
      </c>
      <c r="M2791" t="s">
        <v>25</v>
      </c>
      <c r="N2791" t="s">
        <v>55</v>
      </c>
      <c r="R2791" t="str">
        <f t="shared" ca="1" si="43"/>
        <v>Divya</v>
      </c>
      <c r="S2791" t="str">
        <f>IFERROR(TEXT(DATEVALUE(LEFT(Table1[[#This Row],[Date of Purchase]],10)), "MMMM"), TEXT(Table1[[#This Row],[Date of Purchase]], "MMMM"))</f>
        <v>November</v>
      </c>
      <c r="T2791" t="str">
        <f>IF(OR(
  AND(Table1[[#This Row],[Ticket Priority]]="Critical", Table1[[#This Row],[Ticket Status]]&lt;&gt;"Closed"),
  AND(Table1[[#This Row],[Ticket Priority]]="High", Table1[[#This Row],[Ticket Status]]="Open")
), "Yes", "No")</f>
        <v>Yes</v>
      </c>
      <c r="U2791" s="4" t="str">
        <f>IF(Table1[[#This Row],[Ticket Status]]="Closed","Yes","No")</f>
        <v>No</v>
      </c>
      <c r="V2791" s="4" t="str">
        <f>IF(Table1[[#This Row],[Ticket Status]]="Pending Customer Response","Yes","No")</f>
        <v>No</v>
      </c>
      <c r="W2791" s="5">
        <f ca="1">COUNTIFS(Table1[Agent_name],Table1[[#This Row],[Agent_name]],Table1[Month],Table1[[#This Row],[Month]])/160</f>
        <v>0.24374999999999999</v>
      </c>
    </row>
    <row r="2792" spans="1:23" x14ac:dyDescent="0.25">
      <c r="A2792">
        <v>2791</v>
      </c>
      <c r="B2792" t="s">
        <v>9166</v>
      </c>
      <c r="C2792" t="s">
        <v>9167</v>
      </c>
      <c r="D2792">
        <v>37</v>
      </c>
      <c r="E2792" t="s">
        <v>58</v>
      </c>
      <c r="F2792" t="s">
        <v>65</v>
      </c>
      <c r="G2792" s="1">
        <v>44139</v>
      </c>
      <c r="H2792" t="s">
        <v>45</v>
      </c>
      <c r="I2792" t="s">
        <v>72</v>
      </c>
      <c r="J2792" s="3" t="s">
        <v>9168</v>
      </c>
      <c r="K2792" t="s">
        <v>62</v>
      </c>
      <c r="M2792" t="s">
        <v>143</v>
      </c>
      <c r="N2792" t="s">
        <v>83</v>
      </c>
      <c r="R2792" t="str">
        <f t="shared" ca="1" si="43"/>
        <v>Sara</v>
      </c>
      <c r="S2792" t="str">
        <f>IFERROR(TEXT(DATEVALUE(LEFT(Table1[[#This Row],[Date of Purchase]],10)), "MMMM"), TEXT(Table1[[#This Row],[Date of Purchase]], "MMMM"))</f>
        <v>November</v>
      </c>
      <c r="T2792" t="str">
        <f>IF(OR(
  AND(Table1[[#This Row],[Ticket Priority]]="Critical", Table1[[#This Row],[Ticket Status]]&lt;&gt;"Closed"),
  AND(Table1[[#This Row],[Ticket Priority]]="High", Table1[[#This Row],[Ticket Status]]="Open")
), "Yes", "No")</f>
        <v>No</v>
      </c>
      <c r="U2792" s="4" t="str">
        <f>IF(Table1[[#This Row],[Ticket Status]]="Closed","Yes","No")</f>
        <v>No</v>
      </c>
      <c r="V2792" s="4" t="str">
        <f>IF(Table1[[#This Row],[Ticket Status]]="Pending Customer Response","Yes","No")</f>
        <v>No</v>
      </c>
      <c r="W2792" s="5">
        <f ca="1">COUNTIFS(Table1[Agent_name],Table1[[#This Row],[Agent_name]],Table1[Month],Table1[[#This Row],[Month]])/160</f>
        <v>0.79374999999999996</v>
      </c>
    </row>
    <row r="2793" spans="1:23" x14ac:dyDescent="0.25">
      <c r="A2793">
        <v>2792</v>
      </c>
      <c r="B2793" t="s">
        <v>9169</v>
      </c>
      <c r="C2793" t="s">
        <v>9170</v>
      </c>
      <c r="D2793">
        <v>67</v>
      </c>
      <c r="E2793" t="s">
        <v>29</v>
      </c>
      <c r="F2793" t="s">
        <v>383</v>
      </c>
      <c r="G2793" s="1">
        <v>44274</v>
      </c>
      <c r="H2793" t="s">
        <v>45</v>
      </c>
      <c r="I2793" t="s">
        <v>46</v>
      </c>
      <c r="J2793" s="3" t="s">
        <v>9171</v>
      </c>
      <c r="K2793" t="s">
        <v>62</v>
      </c>
      <c r="M2793" t="s">
        <v>143</v>
      </c>
      <c r="N2793" t="s">
        <v>26</v>
      </c>
      <c r="R2793" t="str">
        <f t="shared" ca="1" si="43"/>
        <v>Sara</v>
      </c>
      <c r="S2793" t="str">
        <f>IFERROR(TEXT(DATEVALUE(LEFT(Table1[[#This Row],[Date of Purchase]],10)), "MMMM"), TEXT(Table1[[#This Row],[Date of Purchase]], "MMMM"))</f>
        <v>March</v>
      </c>
      <c r="T2793" t="str">
        <f>IF(OR(
  AND(Table1[[#This Row],[Ticket Priority]]="Critical", Table1[[#This Row],[Ticket Status]]&lt;&gt;"Closed"),
  AND(Table1[[#This Row],[Ticket Priority]]="High", Table1[[#This Row],[Ticket Status]]="Open")
), "Yes", "No")</f>
        <v>No</v>
      </c>
      <c r="U2793" s="4" t="str">
        <f>IF(Table1[[#This Row],[Ticket Status]]="Closed","Yes","No")</f>
        <v>No</v>
      </c>
      <c r="V2793" s="4" t="str">
        <f>IF(Table1[[#This Row],[Ticket Status]]="Pending Customer Response","Yes","No")</f>
        <v>No</v>
      </c>
      <c r="W2793" s="5">
        <f ca="1">COUNTIFS(Table1[Agent_name],Table1[[#This Row],[Agent_name]],Table1[Month],Table1[[#This Row],[Month]])/160</f>
        <v>0.55625000000000002</v>
      </c>
    </row>
    <row r="2794" spans="1:23" x14ac:dyDescent="0.25">
      <c r="A2794">
        <v>2793</v>
      </c>
      <c r="B2794" t="s">
        <v>9172</v>
      </c>
      <c r="C2794" t="s">
        <v>9173</v>
      </c>
      <c r="D2794">
        <v>57</v>
      </c>
      <c r="E2794" t="s">
        <v>58</v>
      </c>
      <c r="F2794" t="s">
        <v>36</v>
      </c>
      <c r="G2794" s="1">
        <v>44107</v>
      </c>
      <c r="H2794" t="s">
        <v>66</v>
      </c>
      <c r="I2794" t="s">
        <v>60</v>
      </c>
      <c r="J2794" s="3" t="s">
        <v>9174</v>
      </c>
      <c r="K2794" t="s">
        <v>24</v>
      </c>
      <c r="M2794" t="s">
        <v>25</v>
      </c>
      <c r="N2794" t="s">
        <v>33</v>
      </c>
      <c r="O2794" s="2">
        <v>45078.590983796297</v>
      </c>
      <c r="R2794" t="str">
        <f t="shared" ca="1" si="43"/>
        <v>Aisha</v>
      </c>
      <c r="S2794" t="str">
        <f>IFERROR(TEXT(DATEVALUE(LEFT(Table1[[#This Row],[Date of Purchase]],10)), "MMMM"), TEXT(Table1[[#This Row],[Date of Purchase]], "MMMM"))</f>
        <v>October</v>
      </c>
      <c r="T2794" t="str">
        <f>IF(OR(
  AND(Table1[[#This Row],[Ticket Priority]]="Critical", Table1[[#This Row],[Ticket Status]]&lt;&gt;"Closed"),
  AND(Table1[[#This Row],[Ticket Priority]]="High", Table1[[#This Row],[Ticket Status]]="Open")
), "Yes", "No")</f>
        <v>Yes</v>
      </c>
      <c r="U2794" s="4" t="str">
        <f>IF(Table1[[#This Row],[Ticket Status]]="Closed","Yes","No")</f>
        <v>No</v>
      </c>
      <c r="V2794" s="4" t="str">
        <f>IF(Table1[[#This Row],[Ticket Status]]="Pending Customer Response","Yes","No")</f>
        <v>Yes</v>
      </c>
      <c r="W2794" s="5">
        <f ca="1">COUNTIFS(Table1[Agent_name],Table1[[#This Row],[Agent_name]],Table1[Month],Table1[[#This Row],[Month]])/160</f>
        <v>0.85624999999999996</v>
      </c>
    </row>
    <row r="2795" spans="1:23" x14ac:dyDescent="0.25">
      <c r="A2795">
        <v>2794</v>
      </c>
      <c r="B2795" t="s">
        <v>9175</v>
      </c>
      <c r="C2795" t="s">
        <v>9176</v>
      </c>
      <c r="D2795">
        <v>41</v>
      </c>
      <c r="E2795" t="s">
        <v>19</v>
      </c>
      <c r="F2795" t="s">
        <v>125</v>
      </c>
      <c r="G2795" s="1">
        <v>43866</v>
      </c>
      <c r="H2795" t="s">
        <v>66</v>
      </c>
      <c r="I2795" t="s">
        <v>99</v>
      </c>
      <c r="J2795" s="3" t="s">
        <v>9177</v>
      </c>
      <c r="K2795" t="s">
        <v>62</v>
      </c>
      <c r="M2795" t="s">
        <v>41</v>
      </c>
      <c r="N2795" t="s">
        <v>33</v>
      </c>
      <c r="R2795" t="str">
        <f t="shared" ca="1" si="43"/>
        <v>Ravi</v>
      </c>
      <c r="S2795" t="str">
        <f>IFERROR(TEXT(DATEVALUE(LEFT(Table1[[#This Row],[Date of Purchase]],10)), "MMMM"), TEXT(Table1[[#This Row],[Date of Purchase]], "MMMM"))</f>
        <v>February</v>
      </c>
      <c r="T2795" t="str">
        <f>IF(OR(
  AND(Table1[[#This Row],[Ticket Priority]]="Critical", Table1[[#This Row],[Ticket Status]]&lt;&gt;"Closed"),
  AND(Table1[[#This Row],[Ticket Priority]]="High", Table1[[#This Row],[Ticket Status]]="Open")
), "Yes", "No")</f>
        <v>No</v>
      </c>
      <c r="U2795" s="4" t="str">
        <f>IF(Table1[[#This Row],[Ticket Status]]="Closed","Yes","No")</f>
        <v>No</v>
      </c>
      <c r="V2795" s="4" t="str">
        <f>IF(Table1[[#This Row],[Ticket Status]]="Pending Customer Response","Yes","No")</f>
        <v>No</v>
      </c>
      <c r="W2795" s="5">
        <f ca="1">COUNTIFS(Table1[Agent_name],Table1[[#This Row],[Agent_name]],Table1[Month],Table1[[#This Row],[Month]])/160</f>
        <v>0.61250000000000004</v>
      </c>
    </row>
    <row r="2796" spans="1:23" x14ac:dyDescent="0.25">
      <c r="A2796">
        <v>2795</v>
      </c>
      <c r="B2796" t="s">
        <v>9178</v>
      </c>
      <c r="C2796" t="s">
        <v>9179</v>
      </c>
      <c r="D2796">
        <v>26</v>
      </c>
      <c r="E2796" t="s">
        <v>19</v>
      </c>
      <c r="F2796" t="s">
        <v>36</v>
      </c>
      <c r="G2796" s="1">
        <v>44210</v>
      </c>
      <c r="H2796" t="s">
        <v>59</v>
      </c>
      <c r="I2796" t="s">
        <v>31</v>
      </c>
      <c r="J2796" s="3" t="s">
        <v>9180</v>
      </c>
      <c r="K2796" t="s">
        <v>24</v>
      </c>
      <c r="M2796" t="s">
        <v>143</v>
      </c>
      <c r="N2796" t="s">
        <v>33</v>
      </c>
      <c r="O2796" s="2">
        <v>45078.345879629633</v>
      </c>
      <c r="R2796" t="str">
        <f t="shared" ca="1" si="43"/>
        <v>Neha</v>
      </c>
      <c r="S2796" t="str">
        <f>IFERROR(TEXT(DATEVALUE(LEFT(Table1[[#This Row],[Date of Purchase]],10)), "MMMM"), TEXT(Table1[[#This Row],[Date of Purchase]], "MMMM"))</f>
        <v>January</v>
      </c>
      <c r="T2796" t="str">
        <f>IF(OR(
  AND(Table1[[#This Row],[Ticket Priority]]="Critical", Table1[[#This Row],[Ticket Status]]&lt;&gt;"Closed"),
  AND(Table1[[#This Row],[Ticket Priority]]="High", Table1[[#This Row],[Ticket Status]]="Open")
), "Yes", "No")</f>
        <v>No</v>
      </c>
      <c r="U2796" s="4" t="str">
        <f>IF(Table1[[#This Row],[Ticket Status]]="Closed","Yes","No")</f>
        <v>No</v>
      </c>
      <c r="V2796" s="4" t="str">
        <f>IF(Table1[[#This Row],[Ticket Status]]="Pending Customer Response","Yes","No")</f>
        <v>Yes</v>
      </c>
      <c r="W2796" s="5">
        <f ca="1">COUNTIFS(Table1[Agent_name],Table1[[#This Row],[Agent_name]],Table1[Month],Table1[[#This Row],[Month]])/160</f>
        <v>0.21875</v>
      </c>
    </row>
    <row r="2797" spans="1:23" x14ac:dyDescent="0.25">
      <c r="A2797">
        <v>2796</v>
      </c>
      <c r="B2797" t="s">
        <v>9181</v>
      </c>
      <c r="C2797" t="s">
        <v>9182</v>
      </c>
      <c r="D2797">
        <v>33</v>
      </c>
      <c r="E2797" t="s">
        <v>19</v>
      </c>
      <c r="F2797" t="s">
        <v>383</v>
      </c>
      <c r="G2797" s="1">
        <v>44128</v>
      </c>
      <c r="H2797" t="s">
        <v>21</v>
      </c>
      <c r="I2797" t="s">
        <v>99</v>
      </c>
      <c r="J2797" s="3" t="s">
        <v>9183</v>
      </c>
      <c r="K2797" t="s">
        <v>39</v>
      </c>
      <c r="L2797" t="s">
        <v>9184</v>
      </c>
      <c r="M2797" t="s">
        <v>89</v>
      </c>
      <c r="N2797" t="s">
        <v>26</v>
      </c>
      <c r="O2797" s="2">
        <v>45078.827847222223</v>
      </c>
      <c r="P2797" s="2">
        <v>45078.43409722222</v>
      </c>
      <c r="Q2797">
        <v>5</v>
      </c>
      <c r="R2797" t="str">
        <f t="shared" ca="1" si="43"/>
        <v>Priya</v>
      </c>
      <c r="S2797" t="str">
        <f>IFERROR(TEXT(DATEVALUE(LEFT(Table1[[#This Row],[Date of Purchase]],10)), "MMMM"), TEXT(Table1[[#This Row],[Date of Purchase]], "MMMM"))</f>
        <v>October</v>
      </c>
      <c r="T2797" t="str">
        <f>IF(OR(
  AND(Table1[[#This Row],[Ticket Priority]]="Critical", Table1[[#This Row],[Ticket Status]]&lt;&gt;"Closed"),
  AND(Table1[[#This Row],[Ticket Priority]]="High", Table1[[#This Row],[Ticket Status]]="Open")
), "Yes", "No")</f>
        <v>No</v>
      </c>
      <c r="U2797" s="4" t="str">
        <f>IF(Table1[[#This Row],[Ticket Status]]="Closed","Yes","No")</f>
        <v>Yes</v>
      </c>
      <c r="V2797" s="4" t="str">
        <f>IF(Table1[[#This Row],[Ticket Status]]="Pending Customer Response","Yes","No")</f>
        <v>No</v>
      </c>
      <c r="W2797" s="5">
        <f ca="1">COUNTIFS(Table1[Agent_name],Table1[[#This Row],[Agent_name]],Table1[Month],Table1[[#This Row],[Month]])/160</f>
        <v>0.58125000000000004</v>
      </c>
    </row>
    <row r="2798" spans="1:23" x14ac:dyDescent="0.25">
      <c r="A2798">
        <v>2797</v>
      </c>
      <c r="B2798" t="s">
        <v>9185</v>
      </c>
      <c r="C2798" t="s">
        <v>9186</v>
      </c>
      <c r="D2798">
        <v>50</v>
      </c>
      <c r="E2798" t="s">
        <v>29</v>
      </c>
      <c r="F2798" t="s">
        <v>36</v>
      </c>
      <c r="G2798" s="1">
        <v>44376</v>
      </c>
      <c r="H2798" t="s">
        <v>45</v>
      </c>
      <c r="I2798" t="s">
        <v>46</v>
      </c>
      <c r="J2798" s="3" t="s">
        <v>9187</v>
      </c>
      <c r="K2798" t="s">
        <v>24</v>
      </c>
      <c r="M2798" t="s">
        <v>143</v>
      </c>
      <c r="N2798" t="s">
        <v>83</v>
      </c>
      <c r="O2798" s="2">
        <v>45078.245219907411</v>
      </c>
      <c r="R2798" t="str">
        <f t="shared" ca="1" si="43"/>
        <v>Mohit</v>
      </c>
      <c r="S2798" t="str">
        <f>IFERROR(TEXT(DATEVALUE(LEFT(Table1[[#This Row],[Date of Purchase]],10)), "MMMM"), TEXT(Table1[[#This Row],[Date of Purchase]], "MMMM"))</f>
        <v>June</v>
      </c>
      <c r="T2798" t="str">
        <f>IF(OR(
  AND(Table1[[#This Row],[Ticket Priority]]="Critical", Table1[[#This Row],[Ticket Status]]&lt;&gt;"Closed"),
  AND(Table1[[#This Row],[Ticket Priority]]="High", Table1[[#This Row],[Ticket Status]]="Open")
), "Yes", "No")</f>
        <v>No</v>
      </c>
      <c r="U2798" s="4" t="str">
        <f>IF(Table1[[#This Row],[Ticket Status]]="Closed","Yes","No")</f>
        <v>No</v>
      </c>
      <c r="V2798" s="4" t="str">
        <f>IF(Table1[[#This Row],[Ticket Status]]="Pending Customer Response","Yes","No")</f>
        <v>Yes</v>
      </c>
      <c r="W2798" s="5">
        <f ca="1">COUNTIFS(Table1[Agent_name],Table1[[#This Row],[Agent_name]],Table1[Month],Table1[[#This Row],[Month]])/160</f>
        <v>0.41875000000000001</v>
      </c>
    </row>
    <row r="2799" spans="1:23" x14ac:dyDescent="0.25">
      <c r="A2799">
        <v>2798</v>
      </c>
      <c r="B2799" t="s">
        <v>9188</v>
      </c>
      <c r="C2799" t="s">
        <v>9189</v>
      </c>
      <c r="D2799">
        <v>57</v>
      </c>
      <c r="E2799" t="s">
        <v>19</v>
      </c>
      <c r="F2799" t="s">
        <v>92</v>
      </c>
      <c r="G2799" s="1">
        <v>44360</v>
      </c>
      <c r="H2799" t="s">
        <v>66</v>
      </c>
      <c r="I2799" t="s">
        <v>46</v>
      </c>
      <c r="J2799" s="3" t="s">
        <v>9190</v>
      </c>
      <c r="K2799" t="s">
        <v>24</v>
      </c>
      <c r="M2799" t="s">
        <v>41</v>
      </c>
      <c r="N2799" t="s">
        <v>33</v>
      </c>
      <c r="O2799" s="2">
        <v>45078.778564814813</v>
      </c>
      <c r="R2799" t="str">
        <f t="shared" ca="1" si="43"/>
        <v>Arjun</v>
      </c>
      <c r="S2799" t="str">
        <f>IFERROR(TEXT(DATEVALUE(LEFT(Table1[[#This Row],[Date of Purchase]],10)), "MMMM"), TEXT(Table1[[#This Row],[Date of Purchase]], "MMMM"))</f>
        <v>June</v>
      </c>
      <c r="T2799" t="str">
        <f>IF(OR(
  AND(Table1[[#This Row],[Ticket Priority]]="Critical", Table1[[#This Row],[Ticket Status]]&lt;&gt;"Closed"),
  AND(Table1[[#This Row],[Ticket Priority]]="High", Table1[[#This Row],[Ticket Status]]="Open")
), "Yes", "No")</f>
        <v>No</v>
      </c>
      <c r="U2799" s="4" t="str">
        <f>IF(Table1[[#This Row],[Ticket Status]]="Closed","Yes","No")</f>
        <v>No</v>
      </c>
      <c r="V2799" s="4" t="str">
        <f>IF(Table1[[#This Row],[Ticket Status]]="Pending Customer Response","Yes","No")</f>
        <v>Yes</v>
      </c>
      <c r="W2799" s="5">
        <f ca="1">COUNTIFS(Table1[Agent_name],Table1[[#This Row],[Agent_name]],Table1[Month],Table1[[#This Row],[Month]])/160</f>
        <v>0.28749999999999998</v>
      </c>
    </row>
    <row r="2800" spans="1:23" x14ac:dyDescent="0.25">
      <c r="A2800">
        <v>2799</v>
      </c>
      <c r="B2800" t="s">
        <v>9191</v>
      </c>
      <c r="C2800" t="s">
        <v>9192</v>
      </c>
      <c r="D2800">
        <v>23</v>
      </c>
      <c r="E2800" t="s">
        <v>19</v>
      </c>
      <c r="F2800" t="s">
        <v>129</v>
      </c>
      <c r="G2800" s="1">
        <v>43870</v>
      </c>
      <c r="H2800" t="s">
        <v>59</v>
      </c>
      <c r="I2800" t="s">
        <v>37</v>
      </c>
      <c r="J2800" s="3" t="s">
        <v>9193</v>
      </c>
      <c r="K2800" t="s">
        <v>62</v>
      </c>
      <c r="M2800" t="s">
        <v>89</v>
      </c>
      <c r="N2800" t="s">
        <v>55</v>
      </c>
      <c r="R2800" t="str">
        <f t="shared" ca="1" si="43"/>
        <v>Mohit</v>
      </c>
      <c r="S2800" t="str">
        <f>IFERROR(TEXT(DATEVALUE(LEFT(Table1[[#This Row],[Date of Purchase]],10)), "MMMM"), TEXT(Table1[[#This Row],[Date of Purchase]], "MMMM"))</f>
        <v>February</v>
      </c>
      <c r="T2800" t="str">
        <f>IF(OR(
  AND(Table1[[#This Row],[Ticket Priority]]="Critical", Table1[[#This Row],[Ticket Status]]&lt;&gt;"Closed"),
  AND(Table1[[#This Row],[Ticket Priority]]="High", Table1[[#This Row],[Ticket Status]]="Open")
), "Yes", "No")</f>
        <v>Yes</v>
      </c>
      <c r="U2800" s="4" t="str">
        <f>IF(Table1[[#This Row],[Ticket Status]]="Closed","Yes","No")</f>
        <v>No</v>
      </c>
      <c r="V2800" s="4" t="str">
        <f>IF(Table1[[#This Row],[Ticket Status]]="Pending Customer Response","Yes","No")</f>
        <v>No</v>
      </c>
      <c r="W2800" s="5">
        <f ca="1">COUNTIFS(Table1[Agent_name],Table1[[#This Row],[Agent_name]],Table1[Month],Table1[[#This Row],[Month]])/160</f>
        <v>0.52500000000000002</v>
      </c>
    </row>
    <row r="2801" spans="1:23" x14ac:dyDescent="0.25">
      <c r="A2801">
        <v>2800</v>
      </c>
      <c r="B2801" t="s">
        <v>9194</v>
      </c>
      <c r="C2801" t="s">
        <v>9195</v>
      </c>
      <c r="D2801">
        <v>70</v>
      </c>
      <c r="E2801" t="s">
        <v>19</v>
      </c>
      <c r="F2801" t="s">
        <v>129</v>
      </c>
      <c r="G2801" s="1">
        <v>44456</v>
      </c>
      <c r="H2801" t="s">
        <v>45</v>
      </c>
      <c r="I2801" t="s">
        <v>72</v>
      </c>
      <c r="J2801" s="3" t="s">
        <v>9196</v>
      </c>
      <c r="K2801" t="s">
        <v>24</v>
      </c>
      <c r="M2801" t="s">
        <v>41</v>
      </c>
      <c r="N2801" t="s">
        <v>83</v>
      </c>
      <c r="O2801" s="2">
        <v>45078.611238425925</v>
      </c>
      <c r="R2801" t="str">
        <f t="shared" ca="1" si="43"/>
        <v>Rahul</v>
      </c>
      <c r="S2801" t="str">
        <f>IFERROR(TEXT(DATEVALUE(LEFT(Table1[[#This Row],[Date of Purchase]],10)), "MMMM"), TEXT(Table1[[#This Row],[Date of Purchase]], "MMMM"))</f>
        <v>September</v>
      </c>
      <c r="T2801" t="str">
        <f>IF(OR(
  AND(Table1[[#This Row],[Ticket Priority]]="Critical", Table1[[#This Row],[Ticket Status]]&lt;&gt;"Closed"),
  AND(Table1[[#This Row],[Ticket Priority]]="High", Table1[[#This Row],[Ticket Status]]="Open")
), "Yes", "No")</f>
        <v>No</v>
      </c>
      <c r="U2801" s="4" t="str">
        <f>IF(Table1[[#This Row],[Ticket Status]]="Closed","Yes","No")</f>
        <v>No</v>
      </c>
      <c r="V2801" s="4" t="str">
        <f>IF(Table1[[#This Row],[Ticket Status]]="Pending Customer Response","Yes","No")</f>
        <v>Yes</v>
      </c>
      <c r="W2801" s="5">
        <f ca="1">COUNTIFS(Table1[Agent_name],Table1[[#This Row],[Agent_name]],Table1[Month],Table1[[#This Row],[Month]])/160</f>
        <v>0.25</v>
      </c>
    </row>
    <row r="2802" spans="1:23" x14ac:dyDescent="0.25">
      <c r="A2802">
        <v>2801</v>
      </c>
      <c r="B2802" t="s">
        <v>9197</v>
      </c>
      <c r="C2802" t="s">
        <v>9198</v>
      </c>
      <c r="D2802">
        <v>34</v>
      </c>
      <c r="E2802" t="s">
        <v>58</v>
      </c>
      <c r="F2802" t="s">
        <v>431</v>
      </c>
      <c r="G2802" s="1">
        <v>44520</v>
      </c>
      <c r="H2802" t="s">
        <v>45</v>
      </c>
      <c r="I2802" t="s">
        <v>52</v>
      </c>
      <c r="J2802" s="3" t="s">
        <v>9199</v>
      </c>
      <c r="K2802" t="s">
        <v>39</v>
      </c>
      <c r="L2802" t="s">
        <v>9200</v>
      </c>
      <c r="M2802" t="s">
        <v>41</v>
      </c>
      <c r="N2802" t="s">
        <v>33</v>
      </c>
      <c r="O2802" s="2">
        <v>45078.305694444447</v>
      </c>
      <c r="P2802" s="2">
        <v>45078.63</v>
      </c>
      <c r="Q2802">
        <v>4</v>
      </c>
      <c r="R2802" t="str">
        <f t="shared" ca="1" si="43"/>
        <v>Priya</v>
      </c>
      <c r="S2802" t="str">
        <f>IFERROR(TEXT(DATEVALUE(LEFT(Table1[[#This Row],[Date of Purchase]],10)), "MMMM"), TEXT(Table1[[#This Row],[Date of Purchase]], "MMMM"))</f>
        <v>November</v>
      </c>
      <c r="T2802" t="str">
        <f>IF(OR(
  AND(Table1[[#This Row],[Ticket Priority]]="Critical", Table1[[#This Row],[Ticket Status]]&lt;&gt;"Closed"),
  AND(Table1[[#This Row],[Ticket Priority]]="High", Table1[[#This Row],[Ticket Status]]="Open")
), "Yes", "No")</f>
        <v>No</v>
      </c>
      <c r="U2802" s="4" t="str">
        <f>IF(Table1[[#This Row],[Ticket Status]]="Closed","Yes","No")</f>
        <v>Yes</v>
      </c>
      <c r="V2802" s="4" t="str">
        <f>IF(Table1[[#This Row],[Ticket Status]]="Pending Customer Response","Yes","No")</f>
        <v>No</v>
      </c>
      <c r="W2802" s="5">
        <f ca="1">COUNTIFS(Table1[Agent_name],Table1[[#This Row],[Agent_name]],Table1[Month],Table1[[#This Row],[Month]])/160</f>
        <v>0.41249999999999998</v>
      </c>
    </row>
    <row r="2803" spans="1:23" x14ac:dyDescent="0.25">
      <c r="A2803">
        <v>2802</v>
      </c>
      <c r="B2803" t="s">
        <v>9201</v>
      </c>
      <c r="C2803" t="s">
        <v>9202</v>
      </c>
      <c r="D2803">
        <v>66</v>
      </c>
      <c r="E2803" t="s">
        <v>58</v>
      </c>
      <c r="F2803" t="s">
        <v>173</v>
      </c>
      <c r="G2803" s="1">
        <v>43838</v>
      </c>
      <c r="H2803" t="s">
        <v>59</v>
      </c>
      <c r="I2803" t="s">
        <v>31</v>
      </c>
      <c r="J2803" s="3" t="s">
        <v>9203</v>
      </c>
      <c r="K2803" t="s">
        <v>39</v>
      </c>
      <c r="L2803" t="s">
        <v>9204</v>
      </c>
      <c r="M2803" t="s">
        <v>25</v>
      </c>
      <c r="N2803" t="s">
        <v>55</v>
      </c>
      <c r="O2803" s="2">
        <v>45078.937662037039</v>
      </c>
      <c r="P2803" s="2">
        <v>45078.530023148145</v>
      </c>
      <c r="Q2803">
        <v>5</v>
      </c>
      <c r="R2803" t="str">
        <f t="shared" ca="1" si="43"/>
        <v>Sara</v>
      </c>
      <c r="S2803" t="str">
        <f>IFERROR(TEXT(DATEVALUE(LEFT(Table1[[#This Row],[Date of Purchase]],10)), "MMMM"), TEXT(Table1[[#This Row],[Date of Purchase]], "MMMM"))</f>
        <v>January</v>
      </c>
      <c r="T2803" t="str">
        <f>IF(OR(
  AND(Table1[[#This Row],[Ticket Priority]]="Critical", Table1[[#This Row],[Ticket Status]]&lt;&gt;"Closed"),
  AND(Table1[[#This Row],[Ticket Priority]]="High", Table1[[#This Row],[Ticket Status]]="Open")
), "Yes", "No")</f>
        <v>No</v>
      </c>
      <c r="U2803" s="4" t="str">
        <f>IF(Table1[[#This Row],[Ticket Status]]="Closed","Yes","No")</f>
        <v>Yes</v>
      </c>
      <c r="V2803" s="4" t="str">
        <f>IF(Table1[[#This Row],[Ticket Status]]="Pending Customer Response","Yes","No")</f>
        <v>No</v>
      </c>
      <c r="W2803" s="5">
        <f ca="1">COUNTIFS(Table1[Agent_name],Table1[[#This Row],[Agent_name]],Table1[Month],Table1[[#This Row],[Month]])/160</f>
        <v>0.70625000000000004</v>
      </c>
    </row>
    <row r="2804" spans="1:23" x14ac:dyDescent="0.25">
      <c r="A2804">
        <v>2803</v>
      </c>
      <c r="B2804" t="s">
        <v>9205</v>
      </c>
      <c r="C2804" t="s">
        <v>9206</v>
      </c>
      <c r="D2804">
        <v>61</v>
      </c>
      <c r="E2804" t="s">
        <v>19</v>
      </c>
      <c r="F2804" t="s">
        <v>157</v>
      </c>
      <c r="G2804" s="1">
        <v>43956</v>
      </c>
      <c r="H2804" t="s">
        <v>59</v>
      </c>
      <c r="I2804" t="s">
        <v>31</v>
      </c>
      <c r="J2804" s="3" t="s">
        <v>9207</v>
      </c>
      <c r="K2804" t="s">
        <v>62</v>
      </c>
      <c r="M2804" t="s">
        <v>41</v>
      </c>
      <c r="N2804" t="s">
        <v>55</v>
      </c>
      <c r="R2804" t="str">
        <f t="shared" ca="1" si="43"/>
        <v>Karan</v>
      </c>
      <c r="S2804" t="str">
        <f>IFERROR(TEXT(DATEVALUE(LEFT(Table1[[#This Row],[Date of Purchase]],10)), "MMMM"), TEXT(Table1[[#This Row],[Date of Purchase]], "MMMM"))</f>
        <v>May</v>
      </c>
      <c r="T2804" t="str">
        <f>IF(OR(
  AND(Table1[[#This Row],[Ticket Priority]]="Critical", Table1[[#This Row],[Ticket Status]]&lt;&gt;"Closed"),
  AND(Table1[[#This Row],[Ticket Priority]]="High", Table1[[#This Row],[Ticket Status]]="Open")
), "Yes", "No")</f>
        <v>No</v>
      </c>
      <c r="U2804" s="4" t="str">
        <f>IF(Table1[[#This Row],[Ticket Status]]="Closed","Yes","No")</f>
        <v>No</v>
      </c>
      <c r="V2804" s="4" t="str">
        <f>IF(Table1[[#This Row],[Ticket Status]]="Pending Customer Response","Yes","No")</f>
        <v>No</v>
      </c>
      <c r="W2804" s="5">
        <f ca="1">COUNTIFS(Table1[Agent_name],Table1[[#This Row],[Agent_name]],Table1[Month],Table1[[#This Row],[Month]])/160</f>
        <v>0.1875</v>
      </c>
    </row>
    <row r="2805" spans="1:23" x14ac:dyDescent="0.25">
      <c r="A2805">
        <v>2804</v>
      </c>
      <c r="B2805" t="s">
        <v>9208</v>
      </c>
      <c r="C2805" t="s">
        <v>9209</v>
      </c>
      <c r="D2805">
        <v>53</v>
      </c>
      <c r="E2805" t="s">
        <v>58</v>
      </c>
      <c r="F2805" t="s">
        <v>129</v>
      </c>
      <c r="G2805" s="1">
        <v>44075</v>
      </c>
      <c r="H2805" t="s">
        <v>59</v>
      </c>
      <c r="I2805" t="s">
        <v>141</v>
      </c>
      <c r="J2805" s="3" t="s">
        <v>1230</v>
      </c>
      <c r="K2805" t="s">
        <v>39</v>
      </c>
      <c r="L2805" t="s">
        <v>9210</v>
      </c>
      <c r="M2805" t="s">
        <v>143</v>
      </c>
      <c r="N2805" t="s">
        <v>33</v>
      </c>
      <c r="O2805" s="2">
        <v>45078.148090277777</v>
      </c>
      <c r="P2805" s="2">
        <v>45078.439062500001</v>
      </c>
      <c r="Q2805">
        <v>4</v>
      </c>
      <c r="R2805" t="str">
        <f t="shared" ca="1" si="43"/>
        <v>Aisha</v>
      </c>
      <c r="S2805" t="str">
        <f>IFERROR(TEXT(DATEVALUE(LEFT(Table1[[#This Row],[Date of Purchase]],10)), "MMMM"), TEXT(Table1[[#This Row],[Date of Purchase]], "MMMM"))</f>
        <v>September</v>
      </c>
      <c r="T2805" t="str">
        <f>IF(OR(
  AND(Table1[[#This Row],[Ticket Priority]]="Critical", Table1[[#This Row],[Ticket Status]]&lt;&gt;"Closed"),
  AND(Table1[[#This Row],[Ticket Priority]]="High", Table1[[#This Row],[Ticket Status]]="Open")
), "Yes", "No")</f>
        <v>No</v>
      </c>
      <c r="U2805" s="4" t="str">
        <f>IF(Table1[[#This Row],[Ticket Status]]="Closed","Yes","No")</f>
        <v>Yes</v>
      </c>
      <c r="V2805" s="4" t="str">
        <f>IF(Table1[[#This Row],[Ticket Status]]="Pending Customer Response","Yes","No")</f>
        <v>No</v>
      </c>
      <c r="W2805" s="5">
        <f ca="1">COUNTIFS(Table1[Agent_name],Table1[[#This Row],[Agent_name]],Table1[Month],Table1[[#This Row],[Month]])/160</f>
        <v>0.86250000000000004</v>
      </c>
    </row>
    <row r="2806" spans="1:23" x14ac:dyDescent="0.25">
      <c r="A2806">
        <v>2805</v>
      </c>
      <c r="B2806" t="s">
        <v>9211</v>
      </c>
      <c r="C2806" t="s">
        <v>9212</v>
      </c>
      <c r="D2806">
        <v>35</v>
      </c>
      <c r="E2806" t="s">
        <v>58</v>
      </c>
      <c r="F2806" t="s">
        <v>157</v>
      </c>
      <c r="G2806" s="1">
        <v>44061</v>
      </c>
      <c r="H2806" t="s">
        <v>59</v>
      </c>
      <c r="I2806" t="s">
        <v>93</v>
      </c>
      <c r="J2806" s="3" t="s">
        <v>9213</v>
      </c>
      <c r="K2806" t="s">
        <v>24</v>
      </c>
      <c r="M2806" t="s">
        <v>89</v>
      </c>
      <c r="N2806" t="s">
        <v>83</v>
      </c>
      <c r="O2806" s="2">
        <v>45078.216851851852</v>
      </c>
      <c r="R2806" t="str">
        <f t="shared" ca="1" si="43"/>
        <v>Aisha</v>
      </c>
      <c r="S2806" t="str">
        <f>IFERROR(TEXT(DATEVALUE(LEFT(Table1[[#This Row],[Date of Purchase]],10)), "MMMM"), TEXT(Table1[[#This Row],[Date of Purchase]], "MMMM"))</f>
        <v>August</v>
      </c>
      <c r="T2806" t="str">
        <f>IF(OR(
  AND(Table1[[#This Row],[Ticket Priority]]="Critical", Table1[[#This Row],[Ticket Status]]&lt;&gt;"Closed"),
  AND(Table1[[#This Row],[Ticket Priority]]="High", Table1[[#This Row],[Ticket Status]]="Open")
), "Yes", "No")</f>
        <v>No</v>
      </c>
      <c r="U2806" s="4" t="str">
        <f>IF(Table1[[#This Row],[Ticket Status]]="Closed","Yes","No")</f>
        <v>No</v>
      </c>
      <c r="V2806" s="4" t="str">
        <f>IF(Table1[[#This Row],[Ticket Status]]="Pending Customer Response","Yes","No")</f>
        <v>Yes</v>
      </c>
      <c r="W2806" s="5">
        <f ca="1">COUNTIFS(Table1[Agent_name],Table1[[#This Row],[Agent_name]],Table1[Month],Table1[[#This Row],[Month]])/160</f>
        <v>0.86250000000000004</v>
      </c>
    </row>
    <row r="2807" spans="1:23" x14ac:dyDescent="0.25">
      <c r="A2807">
        <v>2806</v>
      </c>
      <c r="B2807" t="s">
        <v>9214</v>
      </c>
      <c r="C2807" t="s">
        <v>9215</v>
      </c>
      <c r="D2807">
        <v>60</v>
      </c>
      <c r="E2807" t="s">
        <v>58</v>
      </c>
      <c r="F2807" t="s">
        <v>456</v>
      </c>
      <c r="G2807" s="1">
        <v>44224</v>
      </c>
      <c r="H2807" t="s">
        <v>66</v>
      </c>
      <c r="I2807" t="s">
        <v>46</v>
      </c>
      <c r="J2807" s="3" t="s">
        <v>9216</v>
      </c>
      <c r="K2807" t="s">
        <v>24</v>
      </c>
      <c r="M2807" t="s">
        <v>89</v>
      </c>
      <c r="N2807" t="s">
        <v>26</v>
      </c>
      <c r="O2807" s="2">
        <v>45078.871030092596</v>
      </c>
      <c r="R2807" t="str">
        <f t="shared" ca="1" si="43"/>
        <v>Aisha</v>
      </c>
      <c r="S2807" t="str">
        <f>IFERROR(TEXT(DATEVALUE(LEFT(Table1[[#This Row],[Date of Purchase]],10)), "MMMM"), TEXT(Table1[[#This Row],[Date of Purchase]], "MMMM"))</f>
        <v>January</v>
      </c>
      <c r="T2807" t="str">
        <f>IF(OR(
  AND(Table1[[#This Row],[Ticket Priority]]="Critical", Table1[[#This Row],[Ticket Status]]&lt;&gt;"Closed"),
  AND(Table1[[#This Row],[Ticket Priority]]="High", Table1[[#This Row],[Ticket Status]]="Open")
), "Yes", "No")</f>
        <v>No</v>
      </c>
      <c r="U2807" s="4" t="str">
        <f>IF(Table1[[#This Row],[Ticket Status]]="Closed","Yes","No")</f>
        <v>No</v>
      </c>
      <c r="V2807" s="4" t="str">
        <f>IF(Table1[[#This Row],[Ticket Status]]="Pending Customer Response","Yes","No")</f>
        <v>Yes</v>
      </c>
      <c r="W2807" s="5">
        <f ca="1">COUNTIFS(Table1[Agent_name],Table1[[#This Row],[Agent_name]],Table1[Month],Table1[[#This Row],[Month]])/160</f>
        <v>0.83125000000000004</v>
      </c>
    </row>
    <row r="2808" spans="1:23" x14ac:dyDescent="0.25">
      <c r="A2808">
        <v>2807</v>
      </c>
      <c r="B2808" t="s">
        <v>9217</v>
      </c>
      <c r="C2808" t="s">
        <v>9218</v>
      </c>
      <c r="D2808">
        <v>52</v>
      </c>
      <c r="E2808" t="s">
        <v>29</v>
      </c>
      <c r="F2808" t="s">
        <v>65</v>
      </c>
      <c r="G2808" s="1">
        <v>44037</v>
      </c>
      <c r="H2808" t="s">
        <v>66</v>
      </c>
      <c r="I2808" t="s">
        <v>77</v>
      </c>
      <c r="J2808" s="3" t="s">
        <v>1004</v>
      </c>
      <c r="K2808" t="s">
        <v>24</v>
      </c>
      <c r="M2808" t="s">
        <v>41</v>
      </c>
      <c r="N2808" t="s">
        <v>83</v>
      </c>
      <c r="O2808" s="2">
        <v>45078.250891203701</v>
      </c>
      <c r="R2808" t="str">
        <f t="shared" ca="1" si="43"/>
        <v>Ravi</v>
      </c>
      <c r="S2808" t="str">
        <f>IFERROR(TEXT(DATEVALUE(LEFT(Table1[[#This Row],[Date of Purchase]],10)), "MMMM"), TEXT(Table1[[#This Row],[Date of Purchase]], "MMMM"))</f>
        <v>July</v>
      </c>
      <c r="T2808" t="str">
        <f>IF(OR(
  AND(Table1[[#This Row],[Ticket Priority]]="Critical", Table1[[#This Row],[Ticket Status]]&lt;&gt;"Closed"),
  AND(Table1[[#This Row],[Ticket Priority]]="High", Table1[[#This Row],[Ticket Status]]="Open")
), "Yes", "No")</f>
        <v>No</v>
      </c>
      <c r="U2808" s="4" t="str">
        <f>IF(Table1[[#This Row],[Ticket Status]]="Closed","Yes","No")</f>
        <v>No</v>
      </c>
      <c r="V2808" s="4" t="str">
        <f>IF(Table1[[#This Row],[Ticket Status]]="Pending Customer Response","Yes","No")</f>
        <v>Yes</v>
      </c>
      <c r="W2808" s="5">
        <f ca="1">COUNTIFS(Table1[Agent_name],Table1[[#This Row],[Agent_name]],Table1[Month],Table1[[#This Row],[Month]])/160</f>
        <v>0.66249999999999998</v>
      </c>
    </row>
    <row r="2809" spans="1:23" x14ac:dyDescent="0.25">
      <c r="A2809">
        <v>2808</v>
      </c>
      <c r="B2809" t="s">
        <v>9219</v>
      </c>
      <c r="C2809" t="s">
        <v>9220</v>
      </c>
      <c r="D2809">
        <v>56</v>
      </c>
      <c r="E2809" t="s">
        <v>19</v>
      </c>
      <c r="F2809" t="s">
        <v>699</v>
      </c>
      <c r="G2809" s="1">
        <v>44285</v>
      </c>
      <c r="H2809" t="s">
        <v>21</v>
      </c>
      <c r="I2809" t="s">
        <v>99</v>
      </c>
      <c r="J2809" s="3" t="s">
        <v>9221</v>
      </c>
      <c r="K2809" t="s">
        <v>39</v>
      </c>
      <c r="L2809" t="s">
        <v>9222</v>
      </c>
      <c r="M2809" t="s">
        <v>25</v>
      </c>
      <c r="N2809" t="s">
        <v>55</v>
      </c>
      <c r="O2809" s="2">
        <v>45078.299525462964</v>
      </c>
      <c r="P2809" s="2">
        <v>45078.838414351849</v>
      </c>
      <c r="Q2809">
        <v>5</v>
      </c>
      <c r="R2809" t="str">
        <f t="shared" ca="1" si="43"/>
        <v>Sara</v>
      </c>
      <c r="S2809" t="str">
        <f>IFERROR(TEXT(DATEVALUE(LEFT(Table1[[#This Row],[Date of Purchase]],10)), "MMMM"), TEXT(Table1[[#This Row],[Date of Purchase]], "MMMM"))</f>
        <v>March</v>
      </c>
      <c r="T2809" t="str">
        <f>IF(OR(
  AND(Table1[[#This Row],[Ticket Priority]]="Critical", Table1[[#This Row],[Ticket Status]]&lt;&gt;"Closed"),
  AND(Table1[[#This Row],[Ticket Priority]]="High", Table1[[#This Row],[Ticket Status]]="Open")
), "Yes", "No")</f>
        <v>No</v>
      </c>
      <c r="U2809" s="4" t="str">
        <f>IF(Table1[[#This Row],[Ticket Status]]="Closed","Yes","No")</f>
        <v>Yes</v>
      </c>
      <c r="V2809" s="4" t="str">
        <f>IF(Table1[[#This Row],[Ticket Status]]="Pending Customer Response","Yes","No")</f>
        <v>No</v>
      </c>
      <c r="W2809" s="5">
        <f ca="1">COUNTIFS(Table1[Agent_name],Table1[[#This Row],[Agent_name]],Table1[Month],Table1[[#This Row],[Month]])/160</f>
        <v>0.55625000000000002</v>
      </c>
    </row>
    <row r="2810" spans="1:23" x14ac:dyDescent="0.25">
      <c r="A2810">
        <v>2809</v>
      </c>
      <c r="B2810" t="s">
        <v>9223</v>
      </c>
      <c r="C2810" t="s">
        <v>9224</v>
      </c>
      <c r="D2810">
        <v>49</v>
      </c>
      <c r="E2810" t="s">
        <v>29</v>
      </c>
      <c r="F2810" t="s">
        <v>71</v>
      </c>
      <c r="G2810" s="1">
        <v>44307</v>
      </c>
      <c r="H2810" t="s">
        <v>21</v>
      </c>
      <c r="I2810" t="s">
        <v>59</v>
      </c>
      <c r="J2810" s="3" t="s">
        <v>9225</v>
      </c>
      <c r="K2810" t="s">
        <v>39</v>
      </c>
      <c r="L2810" t="s">
        <v>9226</v>
      </c>
      <c r="M2810" t="s">
        <v>25</v>
      </c>
      <c r="N2810" t="s">
        <v>55</v>
      </c>
      <c r="O2810" s="2">
        <v>45078.709270833337</v>
      </c>
      <c r="P2810" s="2">
        <v>45078.778715277775</v>
      </c>
      <c r="Q2810">
        <v>5</v>
      </c>
      <c r="R2810" t="str">
        <f t="shared" ca="1" si="43"/>
        <v>Ravi</v>
      </c>
      <c r="S2810" t="str">
        <f>IFERROR(TEXT(DATEVALUE(LEFT(Table1[[#This Row],[Date of Purchase]],10)), "MMMM"), TEXT(Table1[[#This Row],[Date of Purchase]], "MMMM"))</f>
        <v>April</v>
      </c>
      <c r="T2810" t="str">
        <f>IF(OR(
  AND(Table1[[#This Row],[Ticket Priority]]="Critical", Table1[[#This Row],[Ticket Status]]&lt;&gt;"Closed"),
  AND(Table1[[#This Row],[Ticket Priority]]="High", Table1[[#This Row],[Ticket Status]]="Open")
), "Yes", "No")</f>
        <v>No</v>
      </c>
      <c r="U2810" s="4" t="str">
        <f>IF(Table1[[#This Row],[Ticket Status]]="Closed","Yes","No")</f>
        <v>Yes</v>
      </c>
      <c r="V2810" s="4" t="str">
        <f>IF(Table1[[#This Row],[Ticket Status]]="Pending Customer Response","Yes","No")</f>
        <v>No</v>
      </c>
      <c r="W2810" s="5">
        <f ca="1">COUNTIFS(Table1[Agent_name],Table1[[#This Row],[Agent_name]],Table1[Month],Table1[[#This Row],[Month]])/160</f>
        <v>0.625</v>
      </c>
    </row>
    <row r="2811" spans="1:23" x14ac:dyDescent="0.25">
      <c r="A2811">
        <v>2810</v>
      </c>
      <c r="B2811" t="s">
        <v>9227</v>
      </c>
      <c r="C2811" t="s">
        <v>9228</v>
      </c>
      <c r="D2811">
        <v>54</v>
      </c>
      <c r="E2811" t="s">
        <v>29</v>
      </c>
      <c r="F2811" t="s">
        <v>103</v>
      </c>
      <c r="G2811" s="1">
        <v>44449</v>
      </c>
      <c r="H2811" t="s">
        <v>66</v>
      </c>
      <c r="I2811" t="s">
        <v>99</v>
      </c>
      <c r="J2811" s="3" t="s">
        <v>9229</v>
      </c>
      <c r="K2811" t="s">
        <v>39</v>
      </c>
      <c r="L2811" t="s">
        <v>9230</v>
      </c>
      <c r="M2811" t="s">
        <v>41</v>
      </c>
      <c r="N2811" t="s">
        <v>26</v>
      </c>
      <c r="O2811" s="2">
        <v>45078.429432870369</v>
      </c>
      <c r="P2811" s="2">
        <v>45078.605821759258</v>
      </c>
      <c r="Q2811">
        <v>3</v>
      </c>
      <c r="R2811" t="str">
        <f t="shared" ca="1" si="43"/>
        <v>Ravi</v>
      </c>
      <c r="S2811" t="str">
        <f>IFERROR(TEXT(DATEVALUE(LEFT(Table1[[#This Row],[Date of Purchase]],10)), "MMMM"), TEXT(Table1[[#This Row],[Date of Purchase]], "MMMM"))</f>
        <v>September</v>
      </c>
      <c r="T2811" t="str">
        <f>IF(OR(
  AND(Table1[[#This Row],[Ticket Priority]]="Critical", Table1[[#This Row],[Ticket Status]]&lt;&gt;"Closed"),
  AND(Table1[[#This Row],[Ticket Priority]]="High", Table1[[#This Row],[Ticket Status]]="Open")
), "Yes", "No")</f>
        <v>No</v>
      </c>
      <c r="U2811" s="4" t="str">
        <f>IF(Table1[[#This Row],[Ticket Status]]="Closed","Yes","No")</f>
        <v>Yes</v>
      </c>
      <c r="V2811" s="4" t="str">
        <f>IF(Table1[[#This Row],[Ticket Status]]="Pending Customer Response","Yes","No")</f>
        <v>No</v>
      </c>
      <c r="W2811" s="5">
        <f ca="1">COUNTIFS(Table1[Agent_name],Table1[[#This Row],[Agent_name]],Table1[Month],Table1[[#This Row],[Month]])/160</f>
        <v>0.64375000000000004</v>
      </c>
    </row>
    <row r="2812" spans="1:23" x14ac:dyDescent="0.25">
      <c r="A2812">
        <v>2811</v>
      </c>
      <c r="B2812" t="s">
        <v>9231</v>
      </c>
      <c r="C2812" t="s">
        <v>9232</v>
      </c>
      <c r="D2812">
        <v>34</v>
      </c>
      <c r="E2812" t="s">
        <v>29</v>
      </c>
      <c r="F2812" t="s">
        <v>129</v>
      </c>
      <c r="G2812" s="1">
        <v>44101</v>
      </c>
      <c r="H2812" t="s">
        <v>59</v>
      </c>
      <c r="I2812" t="s">
        <v>113</v>
      </c>
      <c r="J2812" s="3" t="s">
        <v>9233</v>
      </c>
      <c r="K2812" t="s">
        <v>39</v>
      </c>
      <c r="L2812" t="s">
        <v>9234</v>
      </c>
      <c r="M2812" t="s">
        <v>25</v>
      </c>
      <c r="N2812" t="s">
        <v>26</v>
      </c>
      <c r="O2812" s="2">
        <v>45078.478750000002</v>
      </c>
      <c r="P2812" s="2">
        <v>45078.469027777777</v>
      </c>
      <c r="Q2812">
        <v>3</v>
      </c>
      <c r="R2812" t="str">
        <f t="shared" ca="1" si="43"/>
        <v>Sara</v>
      </c>
      <c r="S2812" t="str">
        <f>IFERROR(TEXT(DATEVALUE(LEFT(Table1[[#This Row],[Date of Purchase]],10)), "MMMM"), TEXT(Table1[[#This Row],[Date of Purchase]], "MMMM"))</f>
        <v>September</v>
      </c>
      <c r="T2812" t="str">
        <f>IF(OR(
  AND(Table1[[#This Row],[Ticket Priority]]="Critical", Table1[[#This Row],[Ticket Status]]&lt;&gt;"Closed"),
  AND(Table1[[#This Row],[Ticket Priority]]="High", Table1[[#This Row],[Ticket Status]]="Open")
), "Yes", "No")</f>
        <v>No</v>
      </c>
      <c r="U2812" s="4" t="str">
        <f>IF(Table1[[#This Row],[Ticket Status]]="Closed","Yes","No")</f>
        <v>Yes</v>
      </c>
      <c r="V2812" s="4" t="str">
        <f>IF(Table1[[#This Row],[Ticket Status]]="Pending Customer Response","Yes","No")</f>
        <v>No</v>
      </c>
      <c r="W2812" s="5">
        <f ca="1">COUNTIFS(Table1[Agent_name],Table1[[#This Row],[Agent_name]],Table1[Month],Table1[[#This Row],[Month]])/160</f>
        <v>0.65</v>
      </c>
    </row>
    <row r="2813" spans="1:23" x14ac:dyDescent="0.25">
      <c r="A2813">
        <v>2812</v>
      </c>
      <c r="B2813" t="s">
        <v>9235</v>
      </c>
      <c r="C2813" t="s">
        <v>9236</v>
      </c>
      <c r="D2813">
        <v>19</v>
      </c>
      <c r="E2813" t="s">
        <v>29</v>
      </c>
      <c r="F2813" t="s">
        <v>51</v>
      </c>
      <c r="G2813" s="1">
        <v>44164</v>
      </c>
      <c r="H2813" t="s">
        <v>21</v>
      </c>
      <c r="I2813" t="s">
        <v>22</v>
      </c>
      <c r="J2813" s="3" t="s">
        <v>9237</v>
      </c>
      <c r="K2813" t="s">
        <v>39</v>
      </c>
      <c r="L2813" t="s">
        <v>9238</v>
      </c>
      <c r="M2813" t="s">
        <v>25</v>
      </c>
      <c r="N2813" t="s">
        <v>26</v>
      </c>
      <c r="O2813" s="2">
        <v>45078.303761574076</v>
      </c>
      <c r="P2813" s="2">
        <v>45078.590567129628</v>
      </c>
      <c r="Q2813">
        <v>3</v>
      </c>
      <c r="R2813" t="str">
        <f t="shared" ca="1" si="43"/>
        <v>Sara</v>
      </c>
      <c r="S2813" t="str">
        <f>IFERROR(TEXT(DATEVALUE(LEFT(Table1[[#This Row],[Date of Purchase]],10)), "MMMM"), TEXT(Table1[[#This Row],[Date of Purchase]], "MMMM"))</f>
        <v>November</v>
      </c>
      <c r="T2813" t="str">
        <f>IF(OR(
  AND(Table1[[#This Row],[Ticket Priority]]="Critical", Table1[[#This Row],[Ticket Status]]&lt;&gt;"Closed"),
  AND(Table1[[#This Row],[Ticket Priority]]="High", Table1[[#This Row],[Ticket Status]]="Open")
), "Yes", "No")</f>
        <v>No</v>
      </c>
      <c r="U2813" s="4" t="str">
        <f>IF(Table1[[#This Row],[Ticket Status]]="Closed","Yes","No")</f>
        <v>Yes</v>
      </c>
      <c r="V2813" s="4" t="str">
        <f>IF(Table1[[#This Row],[Ticket Status]]="Pending Customer Response","Yes","No")</f>
        <v>No</v>
      </c>
      <c r="W2813" s="5">
        <f ca="1">COUNTIFS(Table1[Agent_name],Table1[[#This Row],[Agent_name]],Table1[Month],Table1[[#This Row],[Month]])/160</f>
        <v>0.79374999999999996</v>
      </c>
    </row>
    <row r="2814" spans="1:23" x14ac:dyDescent="0.25">
      <c r="A2814">
        <v>2813</v>
      </c>
      <c r="B2814" t="s">
        <v>9239</v>
      </c>
      <c r="C2814" t="s">
        <v>9240</v>
      </c>
      <c r="D2814">
        <v>64</v>
      </c>
      <c r="E2814" t="s">
        <v>19</v>
      </c>
      <c r="F2814" t="s">
        <v>129</v>
      </c>
      <c r="G2814" s="1">
        <v>44337</v>
      </c>
      <c r="H2814" t="s">
        <v>67</v>
      </c>
      <c r="I2814" t="s">
        <v>77</v>
      </c>
      <c r="J2814" s="3" t="s">
        <v>9241</v>
      </c>
      <c r="K2814" t="s">
        <v>62</v>
      </c>
      <c r="M2814" t="s">
        <v>41</v>
      </c>
      <c r="N2814" t="s">
        <v>55</v>
      </c>
      <c r="R2814" t="str">
        <f t="shared" ca="1" si="43"/>
        <v>Rahul</v>
      </c>
      <c r="S2814" t="str">
        <f>IFERROR(TEXT(DATEVALUE(LEFT(Table1[[#This Row],[Date of Purchase]],10)), "MMMM"), TEXT(Table1[[#This Row],[Date of Purchase]], "MMMM"))</f>
        <v>May</v>
      </c>
      <c r="T2814" t="str">
        <f>IF(OR(
  AND(Table1[[#This Row],[Ticket Priority]]="Critical", Table1[[#This Row],[Ticket Status]]&lt;&gt;"Closed"),
  AND(Table1[[#This Row],[Ticket Priority]]="High", Table1[[#This Row],[Ticket Status]]="Open")
), "Yes", "No")</f>
        <v>No</v>
      </c>
      <c r="U2814" s="4" t="str">
        <f>IF(Table1[[#This Row],[Ticket Status]]="Closed","Yes","No")</f>
        <v>No</v>
      </c>
      <c r="V2814" s="4" t="str">
        <f>IF(Table1[[#This Row],[Ticket Status]]="Pending Customer Response","Yes","No")</f>
        <v>No</v>
      </c>
      <c r="W2814" s="5">
        <f ca="1">COUNTIFS(Table1[Agent_name],Table1[[#This Row],[Agent_name]],Table1[Month],Table1[[#This Row],[Month]])/160</f>
        <v>0.17499999999999999</v>
      </c>
    </row>
    <row r="2815" spans="1:23" x14ac:dyDescent="0.25">
      <c r="A2815">
        <v>2814</v>
      </c>
      <c r="B2815" t="s">
        <v>9242</v>
      </c>
      <c r="C2815" t="s">
        <v>9243</v>
      </c>
      <c r="D2815">
        <v>47</v>
      </c>
      <c r="E2815" t="s">
        <v>58</v>
      </c>
      <c r="F2815" t="s">
        <v>112</v>
      </c>
      <c r="G2815" s="1">
        <v>44079</v>
      </c>
      <c r="H2815" t="s">
        <v>67</v>
      </c>
      <c r="I2815" t="s">
        <v>113</v>
      </c>
      <c r="J2815" s="3" t="s">
        <v>9244</v>
      </c>
      <c r="K2815" t="s">
        <v>24</v>
      </c>
      <c r="M2815" t="s">
        <v>41</v>
      </c>
      <c r="N2815" t="s">
        <v>55</v>
      </c>
      <c r="O2815" s="2">
        <v>45078.744768518518</v>
      </c>
      <c r="R2815" t="str">
        <f t="shared" ca="1" si="43"/>
        <v>Sara</v>
      </c>
      <c r="S2815" t="str">
        <f>IFERROR(TEXT(DATEVALUE(LEFT(Table1[[#This Row],[Date of Purchase]],10)), "MMMM"), TEXT(Table1[[#This Row],[Date of Purchase]], "MMMM"))</f>
        <v>September</v>
      </c>
      <c r="T2815" t="str">
        <f>IF(OR(
  AND(Table1[[#This Row],[Ticket Priority]]="Critical", Table1[[#This Row],[Ticket Status]]&lt;&gt;"Closed"),
  AND(Table1[[#This Row],[Ticket Priority]]="High", Table1[[#This Row],[Ticket Status]]="Open")
), "Yes", "No")</f>
        <v>No</v>
      </c>
      <c r="U2815" s="4" t="str">
        <f>IF(Table1[[#This Row],[Ticket Status]]="Closed","Yes","No")</f>
        <v>No</v>
      </c>
      <c r="V2815" s="4" t="str">
        <f>IF(Table1[[#This Row],[Ticket Status]]="Pending Customer Response","Yes","No")</f>
        <v>Yes</v>
      </c>
      <c r="W2815" s="5">
        <f ca="1">COUNTIFS(Table1[Agent_name],Table1[[#This Row],[Agent_name]],Table1[Month],Table1[[#This Row],[Month]])/160</f>
        <v>0.65</v>
      </c>
    </row>
    <row r="2816" spans="1:23" x14ac:dyDescent="0.25">
      <c r="A2816">
        <v>2815</v>
      </c>
      <c r="B2816" t="s">
        <v>9245</v>
      </c>
      <c r="C2816" t="s">
        <v>9246</v>
      </c>
      <c r="D2816">
        <v>30</v>
      </c>
      <c r="E2816" t="s">
        <v>58</v>
      </c>
      <c r="F2816" t="s">
        <v>281</v>
      </c>
      <c r="G2816" s="1">
        <v>44277</v>
      </c>
      <c r="H2816" t="s">
        <v>66</v>
      </c>
      <c r="I2816" t="s">
        <v>22</v>
      </c>
      <c r="J2816" s="3" t="s">
        <v>9247</v>
      </c>
      <c r="K2816" t="s">
        <v>62</v>
      </c>
      <c r="M2816" t="s">
        <v>143</v>
      </c>
      <c r="N2816" t="s">
        <v>33</v>
      </c>
      <c r="R2816" t="str">
        <f t="shared" ca="1" si="43"/>
        <v>Karan</v>
      </c>
      <c r="S2816" t="str">
        <f>IFERROR(TEXT(DATEVALUE(LEFT(Table1[[#This Row],[Date of Purchase]],10)), "MMMM"), TEXT(Table1[[#This Row],[Date of Purchase]], "MMMM"))</f>
        <v>March</v>
      </c>
      <c r="T2816" t="str">
        <f>IF(OR(
  AND(Table1[[#This Row],[Ticket Priority]]="Critical", Table1[[#This Row],[Ticket Status]]&lt;&gt;"Closed"),
  AND(Table1[[#This Row],[Ticket Priority]]="High", Table1[[#This Row],[Ticket Status]]="Open")
), "Yes", "No")</f>
        <v>No</v>
      </c>
      <c r="U2816" s="4" t="str">
        <f>IF(Table1[[#This Row],[Ticket Status]]="Closed","Yes","No")</f>
        <v>No</v>
      </c>
      <c r="V2816" s="4" t="str">
        <f>IF(Table1[[#This Row],[Ticket Status]]="Pending Customer Response","Yes","No")</f>
        <v>No</v>
      </c>
      <c r="W2816" s="5">
        <f ca="1">COUNTIFS(Table1[Agent_name],Table1[[#This Row],[Agent_name]],Table1[Month],Table1[[#This Row],[Month]])/160</f>
        <v>0.21249999999999999</v>
      </c>
    </row>
    <row r="2817" spans="1:23" x14ac:dyDescent="0.25">
      <c r="A2817">
        <v>2816</v>
      </c>
      <c r="B2817" t="s">
        <v>9248</v>
      </c>
      <c r="C2817" t="s">
        <v>9249</v>
      </c>
      <c r="D2817">
        <v>64</v>
      </c>
      <c r="E2817" t="s">
        <v>29</v>
      </c>
      <c r="F2817" t="s">
        <v>149</v>
      </c>
      <c r="G2817" s="1">
        <v>44035</v>
      </c>
      <c r="H2817" t="s">
        <v>45</v>
      </c>
      <c r="I2817" t="s">
        <v>59</v>
      </c>
      <c r="J2817" s="3" t="s">
        <v>9250</v>
      </c>
      <c r="K2817" t="s">
        <v>39</v>
      </c>
      <c r="L2817" t="s">
        <v>9251</v>
      </c>
      <c r="M2817" t="s">
        <v>89</v>
      </c>
      <c r="N2817" t="s">
        <v>33</v>
      </c>
      <c r="O2817" s="2">
        <v>45078.646192129629</v>
      </c>
      <c r="P2817" s="2">
        <v>45078.071192129632</v>
      </c>
      <c r="Q2817">
        <v>1</v>
      </c>
      <c r="R2817" t="str">
        <f t="shared" ca="1" si="43"/>
        <v>Rahul</v>
      </c>
      <c r="S2817" t="str">
        <f>IFERROR(TEXT(DATEVALUE(LEFT(Table1[[#This Row],[Date of Purchase]],10)), "MMMM"), TEXT(Table1[[#This Row],[Date of Purchase]], "MMMM"))</f>
        <v>July</v>
      </c>
      <c r="T2817" t="str">
        <f>IF(OR(
  AND(Table1[[#This Row],[Ticket Priority]]="Critical", Table1[[#This Row],[Ticket Status]]&lt;&gt;"Closed"),
  AND(Table1[[#This Row],[Ticket Priority]]="High", Table1[[#This Row],[Ticket Status]]="Open")
), "Yes", "No")</f>
        <v>No</v>
      </c>
      <c r="U2817" s="4" t="str">
        <f>IF(Table1[[#This Row],[Ticket Status]]="Closed","Yes","No")</f>
        <v>Yes</v>
      </c>
      <c r="V2817" s="4" t="str">
        <f>IF(Table1[[#This Row],[Ticket Status]]="Pending Customer Response","Yes","No")</f>
        <v>No</v>
      </c>
      <c r="W2817" s="5">
        <f ca="1">COUNTIFS(Table1[Agent_name],Table1[[#This Row],[Agent_name]],Table1[Month],Table1[[#This Row],[Month]])/160</f>
        <v>0.21249999999999999</v>
      </c>
    </row>
    <row r="2818" spans="1:23" x14ac:dyDescent="0.25">
      <c r="A2818">
        <v>2817</v>
      </c>
      <c r="B2818" t="s">
        <v>9252</v>
      </c>
      <c r="C2818" t="s">
        <v>9253</v>
      </c>
      <c r="D2818">
        <v>25</v>
      </c>
      <c r="E2818" t="s">
        <v>58</v>
      </c>
      <c r="F2818" t="s">
        <v>107</v>
      </c>
      <c r="G2818" s="1">
        <v>44540</v>
      </c>
      <c r="H2818" t="s">
        <v>59</v>
      </c>
      <c r="I2818" t="s">
        <v>37</v>
      </c>
      <c r="J2818" s="3" t="s">
        <v>9254</v>
      </c>
      <c r="K2818" t="s">
        <v>24</v>
      </c>
      <c r="M2818" t="s">
        <v>41</v>
      </c>
      <c r="N2818" t="s">
        <v>55</v>
      </c>
      <c r="O2818" s="2">
        <v>45078.66982638889</v>
      </c>
      <c r="R2818" t="str">
        <f t="shared" ref="R2818:R2881" ca="1" si="44">CHOOSE(
RANDBETWEEN(1,20),
"Aisha","Aisha","Aisha","Aisha",
"Ravi","Ravi","Ravi",
"Sara","Sara","Sara",
"Mohit","Mohit",
"Priya","Priya",
"Arjun",
"Neha","Rahul","Divya","Karan","Meera","Sanjay"
)</f>
        <v>Ravi</v>
      </c>
      <c r="S2818" t="str">
        <f>IFERROR(TEXT(DATEVALUE(LEFT(Table1[[#This Row],[Date of Purchase]],10)), "MMMM"), TEXT(Table1[[#This Row],[Date of Purchase]], "MMMM"))</f>
        <v>December</v>
      </c>
      <c r="T2818" t="str">
        <f>IF(OR(
  AND(Table1[[#This Row],[Ticket Priority]]="Critical", Table1[[#This Row],[Ticket Status]]&lt;&gt;"Closed"),
  AND(Table1[[#This Row],[Ticket Priority]]="High", Table1[[#This Row],[Ticket Status]]="Open")
), "Yes", "No")</f>
        <v>No</v>
      </c>
      <c r="U2818" s="4" t="str">
        <f>IF(Table1[[#This Row],[Ticket Status]]="Closed","Yes","No")</f>
        <v>No</v>
      </c>
      <c r="V2818" s="4" t="str">
        <f>IF(Table1[[#This Row],[Ticket Status]]="Pending Customer Response","Yes","No")</f>
        <v>Yes</v>
      </c>
      <c r="W2818" s="5">
        <f ca="1">COUNTIFS(Table1[Agent_name],Table1[[#This Row],[Agent_name]],Table1[Month],Table1[[#This Row],[Month]])/160</f>
        <v>0.66249999999999998</v>
      </c>
    </row>
    <row r="2819" spans="1:23" x14ac:dyDescent="0.25">
      <c r="A2819">
        <v>2818</v>
      </c>
      <c r="B2819" t="s">
        <v>9255</v>
      </c>
      <c r="C2819" t="s">
        <v>9256</v>
      </c>
      <c r="D2819">
        <v>70</v>
      </c>
      <c r="E2819" t="s">
        <v>58</v>
      </c>
      <c r="F2819" t="s">
        <v>103</v>
      </c>
      <c r="G2819" s="1">
        <v>44086</v>
      </c>
      <c r="H2819" t="s">
        <v>66</v>
      </c>
      <c r="I2819" t="s">
        <v>141</v>
      </c>
      <c r="J2819" s="3" t="s">
        <v>2443</v>
      </c>
      <c r="K2819" t="s">
        <v>39</v>
      </c>
      <c r="L2819" t="s">
        <v>9257</v>
      </c>
      <c r="M2819" t="s">
        <v>41</v>
      </c>
      <c r="N2819" t="s">
        <v>55</v>
      </c>
      <c r="O2819" s="2">
        <v>45077.978854166664</v>
      </c>
      <c r="P2819" s="2">
        <v>45078.310798611114</v>
      </c>
      <c r="Q2819">
        <v>5</v>
      </c>
      <c r="R2819" t="str">
        <f t="shared" ca="1" si="44"/>
        <v>Priya</v>
      </c>
      <c r="S2819" t="str">
        <f>IFERROR(TEXT(DATEVALUE(LEFT(Table1[[#This Row],[Date of Purchase]],10)), "MMMM"), TEXT(Table1[[#This Row],[Date of Purchase]], "MMMM"))</f>
        <v>September</v>
      </c>
      <c r="T2819" t="str">
        <f>IF(OR(
  AND(Table1[[#This Row],[Ticket Priority]]="Critical", Table1[[#This Row],[Ticket Status]]&lt;&gt;"Closed"),
  AND(Table1[[#This Row],[Ticket Priority]]="High", Table1[[#This Row],[Ticket Status]]="Open")
), "Yes", "No")</f>
        <v>No</v>
      </c>
      <c r="U2819" s="4" t="str">
        <f>IF(Table1[[#This Row],[Ticket Status]]="Closed","Yes","No")</f>
        <v>Yes</v>
      </c>
      <c r="V2819" s="4" t="str">
        <f>IF(Table1[[#This Row],[Ticket Status]]="Pending Customer Response","Yes","No")</f>
        <v>No</v>
      </c>
      <c r="W2819" s="5">
        <f ca="1">COUNTIFS(Table1[Agent_name],Table1[[#This Row],[Agent_name]],Table1[Month],Table1[[#This Row],[Month]])/160</f>
        <v>0.53125</v>
      </c>
    </row>
    <row r="2820" spans="1:23" x14ac:dyDescent="0.25">
      <c r="A2820">
        <v>2819</v>
      </c>
      <c r="B2820" t="s">
        <v>9258</v>
      </c>
      <c r="C2820" t="s">
        <v>9259</v>
      </c>
      <c r="D2820">
        <v>39</v>
      </c>
      <c r="E2820" t="s">
        <v>58</v>
      </c>
      <c r="F2820" t="s">
        <v>81</v>
      </c>
      <c r="G2820" s="1">
        <v>43924</v>
      </c>
      <c r="H2820" t="s">
        <v>21</v>
      </c>
      <c r="I2820" t="s">
        <v>31</v>
      </c>
      <c r="J2820" s="3" t="s">
        <v>9260</v>
      </c>
      <c r="K2820" t="s">
        <v>39</v>
      </c>
      <c r="L2820" t="s">
        <v>9261</v>
      </c>
      <c r="M2820" t="s">
        <v>143</v>
      </c>
      <c r="N2820" t="s">
        <v>26</v>
      </c>
      <c r="O2820" s="2">
        <v>45078.632349537038</v>
      </c>
      <c r="P2820" s="2">
        <v>45078.778182870374</v>
      </c>
      <c r="Q2820">
        <v>3</v>
      </c>
      <c r="R2820" t="str">
        <f t="shared" ca="1" si="44"/>
        <v>Priya</v>
      </c>
      <c r="S2820" t="str">
        <f>IFERROR(TEXT(DATEVALUE(LEFT(Table1[[#This Row],[Date of Purchase]],10)), "MMMM"), TEXT(Table1[[#This Row],[Date of Purchase]], "MMMM"))</f>
        <v>April</v>
      </c>
      <c r="T2820" t="str">
        <f>IF(OR(
  AND(Table1[[#This Row],[Ticket Priority]]="Critical", Table1[[#This Row],[Ticket Status]]&lt;&gt;"Closed"),
  AND(Table1[[#This Row],[Ticket Priority]]="High", Table1[[#This Row],[Ticket Status]]="Open")
), "Yes", "No")</f>
        <v>No</v>
      </c>
      <c r="U2820" s="4" t="str">
        <f>IF(Table1[[#This Row],[Ticket Status]]="Closed","Yes","No")</f>
        <v>Yes</v>
      </c>
      <c r="V2820" s="4" t="str">
        <f>IF(Table1[[#This Row],[Ticket Status]]="Pending Customer Response","Yes","No")</f>
        <v>No</v>
      </c>
      <c r="W2820" s="5">
        <f ca="1">COUNTIFS(Table1[Agent_name],Table1[[#This Row],[Agent_name]],Table1[Month],Table1[[#This Row],[Month]])/160</f>
        <v>0.48749999999999999</v>
      </c>
    </row>
    <row r="2821" spans="1:23" x14ac:dyDescent="0.25">
      <c r="A2821">
        <v>2820</v>
      </c>
      <c r="B2821" t="s">
        <v>9262</v>
      </c>
      <c r="C2821" t="s">
        <v>9263</v>
      </c>
      <c r="D2821">
        <v>23</v>
      </c>
      <c r="E2821" t="s">
        <v>58</v>
      </c>
      <c r="F2821" t="s">
        <v>219</v>
      </c>
      <c r="G2821" s="1">
        <v>44261</v>
      </c>
      <c r="H2821" t="s">
        <v>67</v>
      </c>
      <c r="I2821" t="s">
        <v>60</v>
      </c>
      <c r="J2821" s="3" t="s">
        <v>3826</v>
      </c>
      <c r="K2821" t="s">
        <v>62</v>
      </c>
      <c r="M2821" t="s">
        <v>89</v>
      </c>
      <c r="N2821" t="s">
        <v>26</v>
      </c>
      <c r="R2821" t="str">
        <f t="shared" ca="1" si="44"/>
        <v>Sara</v>
      </c>
      <c r="S2821" t="str">
        <f>IFERROR(TEXT(DATEVALUE(LEFT(Table1[[#This Row],[Date of Purchase]],10)), "MMMM"), TEXT(Table1[[#This Row],[Date of Purchase]], "MMMM"))</f>
        <v>March</v>
      </c>
      <c r="T2821" t="str">
        <f>IF(OR(
  AND(Table1[[#This Row],[Ticket Priority]]="Critical", Table1[[#This Row],[Ticket Status]]&lt;&gt;"Closed"),
  AND(Table1[[#This Row],[Ticket Priority]]="High", Table1[[#This Row],[Ticket Status]]="Open")
), "Yes", "No")</f>
        <v>Yes</v>
      </c>
      <c r="U2821" s="4" t="str">
        <f>IF(Table1[[#This Row],[Ticket Status]]="Closed","Yes","No")</f>
        <v>No</v>
      </c>
      <c r="V2821" s="4" t="str">
        <f>IF(Table1[[#This Row],[Ticket Status]]="Pending Customer Response","Yes","No")</f>
        <v>No</v>
      </c>
      <c r="W2821" s="5">
        <f ca="1">COUNTIFS(Table1[Agent_name],Table1[[#This Row],[Agent_name]],Table1[Month],Table1[[#This Row],[Month]])/160</f>
        <v>0.55625000000000002</v>
      </c>
    </row>
    <row r="2822" spans="1:23" x14ac:dyDescent="0.25">
      <c r="A2822">
        <v>2821</v>
      </c>
      <c r="B2822" t="s">
        <v>9264</v>
      </c>
      <c r="C2822" t="s">
        <v>9265</v>
      </c>
      <c r="D2822">
        <v>56</v>
      </c>
      <c r="E2822" t="s">
        <v>19</v>
      </c>
      <c r="F2822" t="s">
        <v>249</v>
      </c>
      <c r="G2822" s="1">
        <v>44487</v>
      </c>
      <c r="H2822" t="s">
        <v>21</v>
      </c>
      <c r="I2822" t="s">
        <v>99</v>
      </c>
      <c r="J2822" s="3" t="s">
        <v>9266</v>
      </c>
      <c r="K2822" t="s">
        <v>39</v>
      </c>
      <c r="L2822" t="s">
        <v>9267</v>
      </c>
      <c r="M2822" t="s">
        <v>25</v>
      </c>
      <c r="N2822" t="s">
        <v>83</v>
      </c>
      <c r="O2822" s="2">
        <v>45078.824733796297</v>
      </c>
      <c r="P2822" s="2">
        <v>45078.057372685187</v>
      </c>
      <c r="Q2822">
        <v>5</v>
      </c>
      <c r="R2822" t="str">
        <f t="shared" ca="1" si="44"/>
        <v>Priya</v>
      </c>
      <c r="S2822" t="str">
        <f>IFERROR(TEXT(DATEVALUE(LEFT(Table1[[#This Row],[Date of Purchase]],10)), "MMMM"), TEXT(Table1[[#This Row],[Date of Purchase]], "MMMM"))</f>
        <v>October</v>
      </c>
      <c r="T2822" t="str">
        <f>IF(OR(
  AND(Table1[[#This Row],[Ticket Priority]]="Critical", Table1[[#This Row],[Ticket Status]]&lt;&gt;"Closed"),
  AND(Table1[[#This Row],[Ticket Priority]]="High", Table1[[#This Row],[Ticket Status]]="Open")
), "Yes", "No")</f>
        <v>No</v>
      </c>
      <c r="U2822" s="4" t="str">
        <f>IF(Table1[[#This Row],[Ticket Status]]="Closed","Yes","No")</f>
        <v>Yes</v>
      </c>
      <c r="V2822" s="4" t="str">
        <f>IF(Table1[[#This Row],[Ticket Status]]="Pending Customer Response","Yes","No")</f>
        <v>No</v>
      </c>
      <c r="W2822" s="5">
        <f ca="1">COUNTIFS(Table1[Agent_name],Table1[[#This Row],[Agent_name]],Table1[Month],Table1[[#This Row],[Month]])/160</f>
        <v>0.58125000000000004</v>
      </c>
    </row>
    <row r="2823" spans="1:23" x14ac:dyDescent="0.25">
      <c r="A2823">
        <v>2822</v>
      </c>
      <c r="B2823" t="s">
        <v>9268</v>
      </c>
      <c r="C2823" t="s">
        <v>9269</v>
      </c>
      <c r="D2823">
        <v>39</v>
      </c>
      <c r="E2823" t="s">
        <v>29</v>
      </c>
      <c r="F2823" t="s">
        <v>202</v>
      </c>
      <c r="G2823" s="1">
        <v>44318</v>
      </c>
      <c r="H2823" t="s">
        <v>66</v>
      </c>
      <c r="I2823" t="s">
        <v>141</v>
      </c>
      <c r="J2823" s="3" t="s">
        <v>9270</v>
      </c>
      <c r="K2823" t="s">
        <v>62</v>
      </c>
      <c r="M2823" t="s">
        <v>89</v>
      </c>
      <c r="N2823" t="s">
        <v>26</v>
      </c>
      <c r="R2823" t="str">
        <f t="shared" ca="1" si="44"/>
        <v>Rahul</v>
      </c>
      <c r="S2823" t="str">
        <f>IFERROR(TEXT(DATEVALUE(LEFT(Table1[[#This Row],[Date of Purchase]],10)), "MMMM"), TEXT(Table1[[#This Row],[Date of Purchase]], "MMMM"))</f>
        <v>May</v>
      </c>
      <c r="T2823" t="str">
        <f>IF(OR(
  AND(Table1[[#This Row],[Ticket Priority]]="Critical", Table1[[#This Row],[Ticket Status]]&lt;&gt;"Closed"),
  AND(Table1[[#This Row],[Ticket Priority]]="High", Table1[[#This Row],[Ticket Status]]="Open")
), "Yes", "No")</f>
        <v>Yes</v>
      </c>
      <c r="U2823" s="4" t="str">
        <f>IF(Table1[[#This Row],[Ticket Status]]="Closed","Yes","No")</f>
        <v>No</v>
      </c>
      <c r="V2823" s="4" t="str">
        <f>IF(Table1[[#This Row],[Ticket Status]]="Pending Customer Response","Yes","No")</f>
        <v>No</v>
      </c>
      <c r="W2823" s="5">
        <f ca="1">COUNTIFS(Table1[Agent_name],Table1[[#This Row],[Agent_name]],Table1[Month],Table1[[#This Row],[Month]])/160</f>
        <v>0.17499999999999999</v>
      </c>
    </row>
    <row r="2824" spans="1:23" x14ac:dyDescent="0.25">
      <c r="A2824">
        <v>2823</v>
      </c>
      <c r="B2824" t="s">
        <v>9271</v>
      </c>
      <c r="C2824" t="s">
        <v>9272</v>
      </c>
      <c r="D2824">
        <v>52</v>
      </c>
      <c r="E2824" t="s">
        <v>58</v>
      </c>
      <c r="F2824" t="s">
        <v>20</v>
      </c>
      <c r="G2824" s="1">
        <v>44205</v>
      </c>
      <c r="H2824" t="s">
        <v>66</v>
      </c>
      <c r="I2824" t="s">
        <v>22</v>
      </c>
      <c r="J2824" s="3" t="s">
        <v>9273</v>
      </c>
      <c r="K2824" t="s">
        <v>39</v>
      </c>
      <c r="L2824" t="s">
        <v>9274</v>
      </c>
      <c r="M2824" t="s">
        <v>25</v>
      </c>
      <c r="N2824" t="s">
        <v>83</v>
      </c>
      <c r="O2824" s="2">
        <v>45078.08935185185</v>
      </c>
      <c r="P2824" s="2">
        <v>45078.253240740742</v>
      </c>
      <c r="Q2824">
        <v>2</v>
      </c>
      <c r="R2824" t="str">
        <f t="shared" ca="1" si="44"/>
        <v>Aisha</v>
      </c>
      <c r="S2824" t="str">
        <f>IFERROR(TEXT(DATEVALUE(LEFT(Table1[[#This Row],[Date of Purchase]],10)), "MMMM"), TEXT(Table1[[#This Row],[Date of Purchase]], "MMMM"))</f>
        <v>January</v>
      </c>
      <c r="T2824" t="str">
        <f>IF(OR(
  AND(Table1[[#This Row],[Ticket Priority]]="Critical", Table1[[#This Row],[Ticket Status]]&lt;&gt;"Closed"),
  AND(Table1[[#This Row],[Ticket Priority]]="High", Table1[[#This Row],[Ticket Status]]="Open")
), "Yes", "No")</f>
        <v>No</v>
      </c>
      <c r="U2824" s="4" t="str">
        <f>IF(Table1[[#This Row],[Ticket Status]]="Closed","Yes","No")</f>
        <v>Yes</v>
      </c>
      <c r="V2824" s="4" t="str">
        <f>IF(Table1[[#This Row],[Ticket Status]]="Pending Customer Response","Yes","No")</f>
        <v>No</v>
      </c>
      <c r="W2824" s="5">
        <f ca="1">COUNTIFS(Table1[Agent_name],Table1[[#This Row],[Agent_name]],Table1[Month],Table1[[#This Row],[Month]])/160</f>
        <v>0.83125000000000004</v>
      </c>
    </row>
    <row r="2825" spans="1:23" x14ac:dyDescent="0.25">
      <c r="A2825">
        <v>2824</v>
      </c>
      <c r="B2825" t="s">
        <v>9275</v>
      </c>
      <c r="C2825" t="s">
        <v>9276</v>
      </c>
      <c r="D2825">
        <v>46</v>
      </c>
      <c r="E2825" t="s">
        <v>58</v>
      </c>
      <c r="F2825" t="s">
        <v>71</v>
      </c>
      <c r="G2825" s="1">
        <v>44517</v>
      </c>
      <c r="H2825" t="s">
        <v>66</v>
      </c>
      <c r="I2825" t="s">
        <v>93</v>
      </c>
      <c r="J2825" s="3" t="s">
        <v>9277</v>
      </c>
      <c r="K2825" t="s">
        <v>62</v>
      </c>
      <c r="M2825" t="s">
        <v>41</v>
      </c>
      <c r="N2825" t="s">
        <v>26</v>
      </c>
      <c r="R2825" t="str">
        <f t="shared" ca="1" si="44"/>
        <v>Priya</v>
      </c>
      <c r="S2825" t="str">
        <f>IFERROR(TEXT(DATEVALUE(LEFT(Table1[[#This Row],[Date of Purchase]],10)), "MMMM"), TEXT(Table1[[#This Row],[Date of Purchase]], "MMMM"))</f>
        <v>November</v>
      </c>
      <c r="T2825" t="str">
        <f>IF(OR(
  AND(Table1[[#This Row],[Ticket Priority]]="Critical", Table1[[#This Row],[Ticket Status]]&lt;&gt;"Closed"),
  AND(Table1[[#This Row],[Ticket Priority]]="High", Table1[[#This Row],[Ticket Status]]="Open")
), "Yes", "No")</f>
        <v>No</v>
      </c>
      <c r="U2825" s="4" t="str">
        <f>IF(Table1[[#This Row],[Ticket Status]]="Closed","Yes","No")</f>
        <v>No</v>
      </c>
      <c r="V2825" s="4" t="str">
        <f>IF(Table1[[#This Row],[Ticket Status]]="Pending Customer Response","Yes","No")</f>
        <v>No</v>
      </c>
      <c r="W2825" s="5">
        <f ca="1">COUNTIFS(Table1[Agent_name],Table1[[#This Row],[Agent_name]],Table1[Month],Table1[[#This Row],[Month]])/160</f>
        <v>0.41249999999999998</v>
      </c>
    </row>
    <row r="2826" spans="1:23" x14ac:dyDescent="0.25">
      <c r="A2826">
        <v>2825</v>
      </c>
      <c r="B2826" t="s">
        <v>9278</v>
      </c>
      <c r="C2826" t="s">
        <v>9279</v>
      </c>
      <c r="D2826">
        <v>44</v>
      </c>
      <c r="E2826" t="s">
        <v>29</v>
      </c>
      <c r="F2826" t="s">
        <v>51</v>
      </c>
      <c r="G2826" s="1">
        <v>44332</v>
      </c>
      <c r="H2826" t="s">
        <v>67</v>
      </c>
      <c r="I2826" t="s">
        <v>99</v>
      </c>
      <c r="J2826" s="3" t="s">
        <v>9280</v>
      </c>
      <c r="K2826" t="s">
        <v>24</v>
      </c>
      <c r="M2826" t="s">
        <v>143</v>
      </c>
      <c r="N2826" t="s">
        <v>26</v>
      </c>
      <c r="O2826" s="2">
        <v>45078.531759259262</v>
      </c>
      <c r="R2826" t="str">
        <f t="shared" ca="1" si="44"/>
        <v>Aisha</v>
      </c>
      <c r="S2826" t="str">
        <f>IFERROR(TEXT(DATEVALUE(LEFT(Table1[[#This Row],[Date of Purchase]],10)), "MMMM"), TEXT(Table1[[#This Row],[Date of Purchase]], "MMMM"))</f>
        <v>May</v>
      </c>
      <c r="T2826" t="str">
        <f>IF(OR(
  AND(Table1[[#This Row],[Ticket Priority]]="Critical", Table1[[#This Row],[Ticket Status]]&lt;&gt;"Closed"),
  AND(Table1[[#This Row],[Ticket Priority]]="High", Table1[[#This Row],[Ticket Status]]="Open")
), "Yes", "No")</f>
        <v>No</v>
      </c>
      <c r="U2826" s="4" t="str">
        <f>IF(Table1[[#This Row],[Ticket Status]]="Closed","Yes","No")</f>
        <v>No</v>
      </c>
      <c r="V2826" s="4" t="str">
        <f>IF(Table1[[#This Row],[Ticket Status]]="Pending Customer Response","Yes","No")</f>
        <v>Yes</v>
      </c>
      <c r="W2826" s="5">
        <f ca="1">COUNTIFS(Table1[Agent_name],Table1[[#This Row],[Agent_name]],Table1[Month],Table1[[#This Row],[Month]])/160</f>
        <v>0.93125000000000002</v>
      </c>
    </row>
    <row r="2827" spans="1:23" x14ac:dyDescent="0.25">
      <c r="A2827">
        <v>2826</v>
      </c>
      <c r="B2827" t="s">
        <v>9281</v>
      </c>
      <c r="C2827" t="s">
        <v>9282</v>
      </c>
      <c r="D2827">
        <v>64</v>
      </c>
      <c r="E2827" t="s">
        <v>58</v>
      </c>
      <c r="F2827" t="s">
        <v>117</v>
      </c>
      <c r="G2827" s="1">
        <v>44193</v>
      </c>
      <c r="H2827" t="s">
        <v>45</v>
      </c>
      <c r="I2827" t="s">
        <v>150</v>
      </c>
      <c r="J2827" s="3" t="s">
        <v>9283</v>
      </c>
      <c r="K2827" t="s">
        <v>62</v>
      </c>
      <c r="M2827" t="s">
        <v>143</v>
      </c>
      <c r="N2827" t="s">
        <v>55</v>
      </c>
      <c r="R2827" t="str">
        <f t="shared" ca="1" si="44"/>
        <v>Mohit</v>
      </c>
      <c r="S2827" t="str">
        <f>IFERROR(TEXT(DATEVALUE(LEFT(Table1[[#This Row],[Date of Purchase]],10)), "MMMM"), TEXT(Table1[[#This Row],[Date of Purchase]], "MMMM"))</f>
        <v>December</v>
      </c>
      <c r="T2827" t="str">
        <f>IF(OR(
  AND(Table1[[#This Row],[Ticket Priority]]="Critical", Table1[[#This Row],[Ticket Status]]&lt;&gt;"Closed"),
  AND(Table1[[#This Row],[Ticket Priority]]="High", Table1[[#This Row],[Ticket Status]]="Open")
), "Yes", "No")</f>
        <v>No</v>
      </c>
      <c r="U2827" s="4" t="str">
        <f>IF(Table1[[#This Row],[Ticket Status]]="Closed","Yes","No")</f>
        <v>No</v>
      </c>
      <c r="V2827" s="4" t="str">
        <f>IF(Table1[[#This Row],[Ticket Status]]="Pending Customer Response","Yes","No")</f>
        <v>No</v>
      </c>
      <c r="W2827" s="5">
        <f ca="1">COUNTIFS(Table1[Agent_name],Table1[[#This Row],[Agent_name]],Table1[Month],Table1[[#This Row],[Month]])/160</f>
        <v>0.44374999999999998</v>
      </c>
    </row>
    <row r="2828" spans="1:23" x14ac:dyDescent="0.25">
      <c r="A2828">
        <v>2827</v>
      </c>
      <c r="B2828" t="s">
        <v>9284</v>
      </c>
      <c r="C2828" t="s">
        <v>9285</v>
      </c>
      <c r="D2828">
        <v>43</v>
      </c>
      <c r="E2828" t="s">
        <v>19</v>
      </c>
      <c r="F2828" t="s">
        <v>76</v>
      </c>
      <c r="G2828" s="1">
        <v>44305</v>
      </c>
      <c r="H2828" t="s">
        <v>67</v>
      </c>
      <c r="I2828" t="s">
        <v>52</v>
      </c>
      <c r="J2828" s="3" t="s">
        <v>9286</v>
      </c>
      <c r="K2828" t="s">
        <v>62</v>
      </c>
      <c r="M2828" t="s">
        <v>89</v>
      </c>
      <c r="N2828" t="s">
        <v>26</v>
      </c>
      <c r="R2828" t="str">
        <f t="shared" ca="1" si="44"/>
        <v>Ravi</v>
      </c>
      <c r="S2828" t="str">
        <f>IFERROR(TEXT(DATEVALUE(LEFT(Table1[[#This Row],[Date of Purchase]],10)), "MMMM"), TEXT(Table1[[#This Row],[Date of Purchase]], "MMMM"))</f>
        <v>April</v>
      </c>
      <c r="T2828" t="str">
        <f>IF(OR(
  AND(Table1[[#This Row],[Ticket Priority]]="Critical", Table1[[#This Row],[Ticket Status]]&lt;&gt;"Closed"),
  AND(Table1[[#This Row],[Ticket Priority]]="High", Table1[[#This Row],[Ticket Status]]="Open")
), "Yes", "No")</f>
        <v>Yes</v>
      </c>
      <c r="U2828" s="4" t="str">
        <f>IF(Table1[[#This Row],[Ticket Status]]="Closed","Yes","No")</f>
        <v>No</v>
      </c>
      <c r="V2828" s="4" t="str">
        <f>IF(Table1[[#This Row],[Ticket Status]]="Pending Customer Response","Yes","No")</f>
        <v>No</v>
      </c>
      <c r="W2828" s="5">
        <f ca="1">COUNTIFS(Table1[Agent_name],Table1[[#This Row],[Agent_name]],Table1[Month],Table1[[#This Row],[Month]])/160</f>
        <v>0.625</v>
      </c>
    </row>
    <row r="2829" spans="1:23" x14ac:dyDescent="0.25">
      <c r="A2829">
        <v>2828</v>
      </c>
      <c r="B2829" t="s">
        <v>9287</v>
      </c>
      <c r="C2829" t="s">
        <v>9288</v>
      </c>
      <c r="D2829">
        <v>21</v>
      </c>
      <c r="E2829" t="s">
        <v>58</v>
      </c>
      <c r="F2829" t="s">
        <v>699</v>
      </c>
      <c r="G2829" s="1">
        <v>44521</v>
      </c>
      <c r="H2829" t="s">
        <v>67</v>
      </c>
      <c r="I2829" t="s">
        <v>37</v>
      </c>
      <c r="J2829" s="3" t="s">
        <v>9289</v>
      </c>
      <c r="K2829" t="s">
        <v>62</v>
      </c>
      <c r="M2829" t="s">
        <v>89</v>
      </c>
      <c r="N2829" t="s">
        <v>33</v>
      </c>
      <c r="R2829" t="str">
        <f t="shared" ca="1" si="44"/>
        <v>Sara</v>
      </c>
      <c r="S2829" t="str">
        <f>IFERROR(TEXT(DATEVALUE(LEFT(Table1[[#This Row],[Date of Purchase]],10)), "MMMM"), TEXT(Table1[[#This Row],[Date of Purchase]], "MMMM"))</f>
        <v>November</v>
      </c>
      <c r="T2829" t="str">
        <f>IF(OR(
  AND(Table1[[#This Row],[Ticket Priority]]="Critical", Table1[[#This Row],[Ticket Status]]&lt;&gt;"Closed"),
  AND(Table1[[#This Row],[Ticket Priority]]="High", Table1[[#This Row],[Ticket Status]]="Open")
), "Yes", "No")</f>
        <v>Yes</v>
      </c>
      <c r="U2829" s="4" t="str">
        <f>IF(Table1[[#This Row],[Ticket Status]]="Closed","Yes","No")</f>
        <v>No</v>
      </c>
      <c r="V2829" s="4" t="str">
        <f>IF(Table1[[#This Row],[Ticket Status]]="Pending Customer Response","Yes","No")</f>
        <v>No</v>
      </c>
      <c r="W2829" s="5">
        <f ca="1">COUNTIFS(Table1[Agent_name],Table1[[#This Row],[Agent_name]],Table1[Month],Table1[[#This Row],[Month]])/160</f>
        <v>0.79374999999999996</v>
      </c>
    </row>
    <row r="2830" spans="1:23" x14ac:dyDescent="0.25">
      <c r="A2830">
        <v>2829</v>
      </c>
      <c r="B2830" t="s">
        <v>9290</v>
      </c>
      <c r="C2830" t="s">
        <v>9291</v>
      </c>
      <c r="D2830">
        <v>39</v>
      </c>
      <c r="E2830" t="s">
        <v>19</v>
      </c>
      <c r="F2830" t="s">
        <v>207</v>
      </c>
      <c r="G2830" s="1">
        <v>44436</v>
      </c>
      <c r="H2830" t="s">
        <v>21</v>
      </c>
      <c r="I2830" t="s">
        <v>72</v>
      </c>
      <c r="J2830" s="3" t="s">
        <v>9292</v>
      </c>
      <c r="K2830" t="s">
        <v>39</v>
      </c>
      <c r="L2830" t="s">
        <v>9293</v>
      </c>
      <c r="M2830" t="s">
        <v>143</v>
      </c>
      <c r="N2830" t="s">
        <v>33</v>
      </c>
      <c r="O2830" s="2">
        <v>45078.243645833332</v>
      </c>
      <c r="P2830" s="2">
        <v>45078.386701388888</v>
      </c>
      <c r="Q2830">
        <v>3</v>
      </c>
      <c r="R2830" t="str">
        <f t="shared" ca="1" si="44"/>
        <v>Karan</v>
      </c>
      <c r="S2830" t="str">
        <f>IFERROR(TEXT(DATEVALUE(LEFT(Table1[[#This Row],[Date of Purchase]],10)), "MMMM"), TEXT(Table1[[#This Row],[Date of Purchase]], "MMMM"))</f>
        <v>August</v>
      </c>
      <c r="T2830" t="str">
        <f>IF(OR(
  AND(Table1[[#This Row],[Ticket Priority]]="Critical", Table1[[#This Row],[Ticket Status]]&lt;&gt;"Closed"),
  AND(Table1[[#This Row],[Ticket Priority]]="High", Table1[[#This Row],[Ticket Status]]="Open")
), "Yes", "No")</f>
        <v>No</v>
      </c>
      <c r="U2830" s="4" t="str">
        <f>IF(Table1[[#This Row],[Ticket Status]]="Closed","Yes","No")</f>
        <v>Yes</v>
      </c>
      <c r="V2830" s="4" t="str">
        <f>IF(Table1[[#This Row],[Ticket Status]]="Pending Customer Response","Yes","No")</f>
        <v>No</v>
      </c>
      <c r="W2830" s="5">
        <f ca="1">COUNTIFS(Table1[Agent_name],Table1[[#This Row],[Agent_name]],Table1[Month],Table1[[#This Row],[Month]])/160</f>
        <v>0.21875</v>
      </c>
    </row>
    <row r="2831" spans="1:23" x14ac:dyDescent="0.25">
      <c r="A2831">
        <v>2830</v>
      </c>
      <c r="B2831" t="s">
        <v>9294</v>
      </c>
      <c r="C2831" t="s">
        <v>9295</v>
      </c>
      <c r="D2831">
        <v>37</v>
      </c>
      <c r="E2831" t="s">
        <v>19</v>
      </c>
      <c r="F2831" t="s">
        <v>317</v>
      </c>
      <c r="G2831" s="1">
        <v>43965</v>
      </c>
      <c r="H2831" t="s">
        <v>59</v>
      </c>
      <c r="I2831" t="s">
        <v>113</v>
      </c>
      <c r="J2831" s="3" t="s">
        <v>9296</v>
      </c>
      <c r="K2831" t="s">
        <v>24</v>
      </c>
      <c r="M2831" t="s">
        <v>41</v>
      </c>
      <c r="N2831" t="s">
        <v>33</v>
      </c>
      <c r="O2831" s="2">
        <v>45078.004074074073</v>
      </c>
      <c r="R2831" t="str">
        <f t="shared" ca="1" si="44"/>
        <v>Aisha</v>
      </c>
      <c r="S2831" t="str">
        <f>IFERROR(TEXT(DATEVALUE(LEFT(Table1[[#This Row],[Date of Purchase]],10)), "MMMM"), TEXT(Table1[[#This Row],[Date of Purchase]], "MMMM"))</f>
        <v>May</v>
      </c>
      <c r="T2831" t="str">
        <f>IF(OR(
  AND(Table1[[#This Row],[Ticket Priority]]="Critical", Table1[[#This Row],[Ticket Status]]&lt;&gt;"Closed"),
  AND(Table1[[#This Row],[Ticket Priority]]="High", Table1[[#This Row],[Ticket Status]]="Open")
), "Yes", "No")</f>
        <v>No</v>
      </c>
      <c r="U2831" s="4" t="str">
        <f>IF(Table1[[#This Row],[Ticket Status]]="Closed","Yes","No")</f>
        <v>No</v>
      </c>
      <c r="V2831" s="4" t="str">
        <f>IF(Table1[[#This Row],[Ticket Status]]="Pending Customer Response","Yes","No")</f>
        <v>Yes</v>
      </c>
      <c r="W2831" s="5">
        <f ca="1">COUNTIFS(Table1[Agent_name],Table1[[#This Row],[Agent_name]],Table1[Month],Table1[[#This Row],[Month]])/160</f>
        <v>0.93125000000000002</v>
      </c>
    </row>
    <row r="2832" spans="1:23" x14ac:dyDescent="0.25">
      <c r="A2832">
        <v>2831</v>
      </c>
      <c r="B2832" t="s">
        <v>9297</v>
      </c>
      <c r="C2832" t="s">
        <v>9298</v>
      </c>
      <c r="D2832">
        <v>42</v>
      </c>
      <c r="E2832" t="s">
        <v>58</v>
      </c>
      <c r="F2832" t="s">
        <v>485</v>
      </c>
      <c r="G2832" s="1">
        <v>44549</v>
      </c>
      <c r="H2832" t="s">
        <v>45</v>
      </c>
      <c r="I2832" t="s">
        <v>22</v>
      </c>
      <c r="J2832" s="3" t="s">
        <v>1076</v>
      </c>
      <c r="K2832" t="s">
        <v>24</v>
      </c>
      <c r="M2832" t="s">
        <v>25</v>
      </c>
      <c r="N2832" t="s">
        <v>55</v>
      </c>
      <c r="O2832" s="2">
        <v>45078.420740740738</v>
      </c>
      <c r="R2832" t="str">
        <f t="shared" ca="1" si="44"/>
        <v>Aisha</v>
      </c>
      <c r="S2832" t="str">
        <f>IFERROR(TEXT(DATEVALUE(LEFT(Table1[[#This Row],[Date of Purchase]],10)), "MMMM"), TEXT(Table1[[#This Row],[Date of Purchase]], "MMMM"))</f>
        <v>December</v>
      </c>
      <c r="T2832" t="str">
        <f>IF(OR(
  AND(Table1[[#This Row],[Ticket Priority]]="Critical", Table1[[#This Row],[Ticket Status]]&lt;&gt;"Closed"),
  AND(Table1[[#This Row],[Ticket Priority]]="High", Table1[[#This Row],[Ticket Status]]="Open")
), "Yes", "No")</f>
        <v>Yes</v>
      </c>
      <c r="U2832" s="4" t="str">
        <f>IF(Table1[[#This Row],[Ticket Status]]="Closed","Yes","No")</f>
        <v>No</v>
      </c>
      <c r="V2832" s="4" t="str">
        <f>IF(Table1[[#This Row],[Ticket Status]]="Pending Customer Response","Yes","No")</f>
        <v>Yes</v>
      </c>
      <c r="W2832" s="5">
        <f ca="1">COUNTIFS(Table1[Agent_name],Table1[[#This Row],[Agent_name]],Table1[Month],Table1[[#This Row],[Month]])/160</f>
        <v>0.91249999999999998</v>
      </c>
    </row>
    <row r="2833" spans="1:23" x14ac:dyDescent="0.25">
      <c r="A2833">
        <v>2832</v>
      </c>
      <c r="B2833" t="s">
        <v>5038</v>
      </c>
      <c r="C2833" t="s">
        <v>9299</v>
      </c>
      <c r="D2833">
        <v>33</v>
      </c>
      <c r="E2833" t="s">
        <v>58</v>
      </c>
      <c r="F2833" t="s">
        <v>223</v>
      </c>
      <c r="G2833" s="1">
        <v>44447</v>
      </c>
      <c r="H2833" t="s">
        <v>59</v>
      </c>
      <c r="I2833" t="s">
        <v>46</v>
      </c>
      <c r="J2833" s="3" t="s">
        <v>9300</v>
      </c>
      <c r="K2833" t="s">
        <v>62</v>
      </c>
      <c r="M2833" t="s">
        <v>25</v>
      </c>
      <c r="N2833" t="s">
        <v>26</v>
      </c>
      <c r="R2833" t="str">
        <f t="shared" ca="1" si="44"/>
        <v>Mohit</v>
      </c>
      <c r="S2833" t="str">
        <f>IFERROR(TEXT(DATEVALUE(LEFT(Table1[[#This Row],[Date of Purchase]],10)), "MMMM"), TEXT(Table1[[#This Row],[Date of Purchase]], "MMMM"))</f>
        <v>September</v>
      </c>
      <c r="T2833" t="str">
        <f>IF(OR(
  AND(Table1[[#This Row],[Ticket Priority]]="Critical", Table1[[#This Row],[Ticket Status]]&lt;&gt;"Closed"),
  AND(Table1[[#This Row],[Ticket Priority]]="High", Table1[[#This Row],[Ticket Status]]="Open")
), "Yes", "No")</f>
        <v>Yes</v>
      </c>
      <c r="U2833" s="4" t="str">
        <f>IF(Table1[[#This Row],[Ticket Status]]="Closed","Yes","No")</f>
        <v>No</v>
      </c>
      <c r="V2833" s="4" t="str">
        <f>IF(Table1[[#This Row],[Ticket Status]]="Pending Customer Response","Yes","No")</f>
        <v>No</v>
      </c>
      <c r="W2833" s="5">
        <f ca="1">COUNTIFS(Table1[Agent_name],Table1[[#This Row],[Agent_name]],Table1[Month],Table1[[#This Row],[Month]])/160</f>
        <v>0.38124999999999998</v>
      </c>
    </row>
    <row r="2834" spans="1:23" x14ac:dyDescent="0.25">
      <c r="A2834">
        <v>2833</v>
      </c>
      <c r="B2834" t="s">
        <v>9301</v>
      </c>
      <c r="C2834" t="s">
        <v>9302</v>
      </c>
      <c r="D2834">
        <v>56</v>
      </c>
      <c r="E2834" t="s">
        <v>58</v>
      </c>
      <c r="F2834" t="s">
        <v>129</v>
      </c>
      <c r="G2834" s="1">
        <v>43982</v>
      </c>
      <c r="H2834" t="s">
        <v>21</v>
      </c>
      <c r="I2834" t="s">
        <v>93</v>
      </c>
      <c r="J2834" s="3" t="s">
        <v>9303</v>
      </c>
      <c r="K2834" t="s">
        <v>39</v>
      </c>
      <c r="L2834" t="s">
        <v>9304</v>
      </c>
      <c r="M2834" t="s">
        <v>41</v>
      </c>
      <c r="N2834" t="s">
        <v>83</v>
      </c>
      <c r="O2834" s="2">
        <v>45078.555486111109</v>
      </c>
      <c r="P2834" s="2">
        <v>45078.209652777776</v>
      </c>
      <c r="Q2834">
        <v>1</v>
      </c>
      <c r="R2834" t="str">
        <f t="shared" ca="1" si="44"/>
        <v>Mohit</v>
      </c>
      <c r="S2834" t="str">
        <f>IFERROR(TEXT(DATEVALUE(LEFT(Table1[[#This Row],[Date of Purchase]],10)), "MMMM"), TEXT(Table1[[#This Row],[Date of Purchase]], "MMMM"))</f>
        <v>May</v>
      </c>
      <c r="T2834" t="str">
        <f>IF(OR(
  AND(Table1[[#This Row],[Ticket Priority]]="Critical", Table1[[#This Row],[Ticket Status]]&lt;&gt;"Closed"),
  AND(Table1[[#This Row],[Ticket Priority]]="High", Table1[[#This Row],[Ticket Status]]="Open")
), "Yes", "No")</f>
        <v>No</v>
      </c>
      <c r="U2834" s="4" t="str">
        <f>IF(Table1[[#This Row],[Ticket Status]]="Closed","Yes","No")</f>
        <v>Yes</v>
      </c>
      <c r="V2834" s="4" t="str">
        <f>IF(Table1[[#This Row],[Ticket Status]]="Pending Customer Response","Yes","No")</f>
        <v>No</v>
      </c>
      <c r="W2834" s="5">
        <f ca="1">COUNTIFS(Table1[Agent_name],Table1[[#This Row],[Agent_name]],Table1[Month],Table1[[#This Row],[Month]])/160</f>
        <v>0.45624999999999999</v>
      </c>
    </row>
    <row r="2835" spans="1:23" x14ac:dyDescent="0.25">
      <c r="A2835">
        <v>2834</v>
      </c>
      <c r="B2835" t="s">
        <v>9305</v>
      </c>
      <c r="C2835" t="s">
        <v>9306</v>
      </c>
      <c r="D2835">
        <v>41</v>
      </c>
      <c r="E2835" t="s">
        <v>29</v>
      </c>
      <c r="F2835" t="s">
        <v>98</v>
      </c>
      <c r="G2835" s="1">
        <v>44341</v>
      </c>
      <c r="H2835" t="s">
        <v>21</v>
      </c>
      <c r="I2835" t="s">
        <v>46</v>
      </c>
      <c r="J2835" s="3" t="s">
        <v>9307</v>
      </c>
      <c r="K2835" t="s">
        <v>24</v>
      </c>
      <c r="M2835" t="s">
        <v>143</v>
      </c>
      <c r="N2835" t="s">
        <v>33</v>
      </c>
      <c r="O2835" s="2">
        <v>45078.70412037037</v>
      </c>
      <c r="R2835" t="str">
        <f t="shared" ca="1" si="44"/>
        <v>Aisha</v>
      </c>
      <c r="S2835" t="str">
        <f>IFERROR(TEXT(DATEVALUE(LEFT(Table1[[#This Row],[Date of Purchase]],10)), "MMMM"), TEXT(Table1[[#This Row],[Date of Purchase]], "MMMM"))</f>
        <v>May</v>
      </c>
      <c r="T2835" t="str">
        <f>IF(OR(
  AND(Table1[[#This Row],[Ticket Priority]]="Critical", Table1[[#This Row],[Ticket Status]]&lt;&gt;"Closed"),
  AND(Table1[[#This Row],[Ticket Priority]]="High", Table1[[#This Row],[Ticket Status]]="Open")
), "Yes", "No")</f>
        <v>No</v>
      </c>
      <c r="U2835" s="4" t="str">
        <f>IF(Table1[[#This Row],[Ticket Status]]="Closed","Yes","No")</f>
        <v>No</v>
      </c>
      <c r="V2835" s="4" t="str">
        <f>IF(Table1[[#This Row],[Ticket Status]]="Pending Customer Response","Yes","No")</f>
        <v>Yes</v>
      </c>
      <c r="W2835" s="5">
        <f ca="1">COUNTIFS(Table1[Agent_name],Table1[[#This Row],[Agent_name]],Table1[Month],Table1[[#This Row],[Month]])/160</f>
        <v>0.93125000000000002</v>
      </c>
    </row>
    <row r="2836" spans="1:23" x14ac:dyDescent="0.25">
      <c r="A2836">
        <v>2835</v>
      </c>
      <c r="B2836" t="s">
        <v>9308</v>
      </c>
      <c r="C2836" t="s">
        <v>9309</v>
      </c>
      <c r="D2836">
        <v>19</v>
      </c>
      <c r="E2836" t="s">
        <v>19</v>
      </c>
      <c r="F2836" t="s">
        <v>71</v>
      </c>
      <c r="G2836" s="1">
        <v>44515</v>
      </c>
      <c r="H2836" t="s">
        <v>21</v>
      </c>
      <c r="I2836" t="s">
        <v>150</v>
      </c>
      <c r="J2836" s="3" t="s">
        <v>9310</v>
      </c>
      <c r="K2836" t="s">
        <v>62</v>
      </c>
      <c r="M2836" t="s">
        <v>143</v>
      </c>
      <c r="N2836" t="s">
        <v>26</v>
      </c>
      <c r="R2836" t="str">
        <f t="shared" ca="1" si="44"/>
        <v>Aisha</v>
      </c>
      <c r="S2836" t="str">
        <f>IFERROR(TEXT(DATEVALUE(LEFT(Table1[[#This Row],[Date of Purchase]],10)), "MMMM"), TEXT(Table1[[#This Row],[Date of Purchase]], "MMMM"))</f>
        <v>November</v>
      </c>
      <c r="T2836" t="str">
        <f>IF(OR(
  AND(Table1[[#This Row],[Ticket Priority]]="Critical", Table1[[#This Row],[Ticket Status]]&lt;&gt;"Closed"),
  AND(Table1[[#This Row],[Ticket Priority]]="High", Table1[[#This Row],[Ticket Status]]="Open")
), "Yes", "No")</f>
        <v>No</v>
      </c>
      <c r="U2836" s="4" t="str">
        <f>IF(Table1[[#This Row],[Ticket Status]]="Closed","Yes","No")</f>
        <v>No</v>
      </c>
      <c r="V2836" s="4" t="str">
        <f>IF(Table1[[#This Row],[Ticket Status]]="Pending Customer Response","Yes","No")</f>
        <v>No</v>
      </c>
      <c r="W2836" s="5">
        <f ca="1">COUNTIFS(Table1[Agent_name],Table1[[#This Row],[Agent_name]],Table1[Month],Table1[[#This Row],[Month]])/160</f>
        <v>0.85624999999999996</v>
      </c>
    </row>
    <row r="2837" spans="1:23" x14ac:dyDescent="0.25">
      <c r="A2837">
        <v>2836</v>
      </c>
      <c r="B2837" t="s">
        <v>9311</v>
      </c>
      <c r="C2837" t="s">
        <v>9312</v>
      </c>
      <c r="D2837">
        <v>57</v>
      </c>
      <c r="E2837" t="s">
        <v>19</v>
      </c>
      <c r="F2837" t="s">
        <v>30</v>
      </c>
      <c r="G2837" s="1">
        <v>44409</v>
      </c>
      <c r="H2837" t="s">
        <v>59</v>
      </c>
      <c r="I2837" t="s">
        <v>150</v>
      </c>
      <c r="J2837" s="3" t="s">
        <v>9313</v>
      </c>
      <c r="K2837" t="s">
        <v>24</v>
      </c>
      <c r="M2837" t="s">
        <v>143</v>
      </c>
      <c r="N2837" t="s">
        <v>83</v>
      </c>
      <c r="O2837" s="2">
        <v>45078.315960648149</v>
      </c>
      <c r="R2837" t="str">
        <f t="shared" ca="1" si="44"/>
        <v>Sara</v>
      </c>
      <c r="S2837" t="str">
        <f>IFERROR(TEXT(DATEVALUE(LEFT(Table1[[#This Row],[Date of Purchase]],10)), "MMMM"), TEXT(Table1[[#This Row],[Date of Purchase]], "MMMM"))</f>
        <v>August</v>
      </c>
      <c r="T2837" t="str">
        <f>IF(OR(
  AND(Table1[[#This Row],[Ticket Priority]]="Critical", Table1[[#This Row],[Ticket Status]]&lt;&gt;"Closed"),
  AND(Table1[[#This Row],[Ticket Priority]]="High", Table1[[#This Row],[Ticket Status]]="Open")
), "Yes", "No")</f>
        <v>No</v>
      </c>
      <c r="U2837" s="4" t="str">
        <f>IF(Table1[[#This Row],[Ticket Status]]="Closed","Yes","No")</f>
        <v>No</v>
      </c>
      <c r="V2837" s="4" t="str">
        <f>IF(Table1[[#This Row],[Ticket Status]]="Pending Customer Response","Yes","No")</f>
        <v>Yes</v>
      </c>
      <c r="W2837" s="5">
        <f ca="1">COUNTIFS(Table1[Agent_name],Table1[[#This Row],[Agent_name]],Table1[Month],Table1[[#This Row],[Month]])/160</f>
        <v>0.8</v>
      </c>
    </row>
    <row r="2838" spans="1:23" x14ac:dyDescent="0.25">
      <c r="A2838">
        <v>2837</v>
      </c>
      <c r="B2838" t="s">
        <v>9314</v>
      </c>
      <c r="C2838" t="s">
        <v>9315</v>
      </c>
      <c r="D2838">
        <v>65</v>
      </c>
      <c r="E2838" t="s">
        <v>29</v>
      </c>
      <c r="F2838" t="s">
        <v>281</v>
      </c>
      <c r="G2838" s="1">
        <v>43958</v>
      </c>
      <c r="H2838" t="s">
        <v>45</v>
      </c>
      <c r="I2838" t="s">
        <v>31</v>
      </c>
      <c r="J2838" s="3" t="s">
        <v>9316</v>
      </c>
      <c r="K2838" t="s">
        <v>24</v>
      </c>
      <c r="M2838" t="s">
        <v>143</v>
      </c>
      <c r="N2838" t="s">
        <v>33</v>
      </c>
      <c r="O2838" s="2">
        <v>45078.411099537036</v>
      </c>
      <c r="R2838" t="str">
        <f t="shared" ca="1" si="44"/>
        <v>Aisha</v>
      </c>
      <c r="S2838" t="str">
        <f>IFERROR(TEXT(DATEVALUE(LEFT(Table1[[#This Row],[Date of Purchase]],10)), "MMMM"), TEXT(Table1[[#This Row],[Date of Purchase]], "MMMM"))</f>
        <v>May</v>
      </c>
      <c r="T2838" t="str">
        <f>IF(OR(
  AND(Table1[[#This Row],[Ticket Priority]]="Critical", Table1[[#This Row],[Ticket Status]]&lt;&gt;"Closed"),
  AND(Table1[[#This Row],[Ticket Priority]]="High", Table1[[#This Row],[Ticket Status]]="Open")
), "Yes", "No")</f>
        <v>No</v>
      </c>
      <c r="U2838" s="4" t="str">
        <f>IF(Table1[[#This Row],[Ticket Status]]="Closed","Yes","No")</f>
        <v>No</v>
      </c>
      <c r="V2838" s="4" t="str">
        <f>IF(Table1[[#This Row],[Ticket Status]]="Pending Customer Response","Yes","No")</f>
        <v>Yes</v>
      </c>
      <c r="W2838" s="5">
        <f ca="1">COUNTIFS(Table1[Agent_name],Table1[[#This Row],[Agent_name]],Table1[Month],Table1[[#This Row],[Month]])/160</f>
        <v>0.93125000000000002</v>
      </c>
    </row>
    <row r="2839" spans="1:23" x14ac:dyDescent="0.25">
      <c r="A2839">
        <v>2838</v>
      </c>
      <c r="B2839" t="s">
        <v>9317</v>
      </c>
      <c r="C2839" t="s">
        <v>9318</v>
      </c>
      <c r="D2839">
        <v>50</v>
      </c>
      <c r="E2839" t="s">
        <v>29</v>
      </c>
      <c r="F2839" t="s">
        <v>207</v>
      </c>
      <c r="G2839" s="1">
        <v>44498</v>
      </c>
      <c r="H2839" t="s">
        <v>67</v>
      </c>
      <c r="I2839" t="s">
        <v>67</v>
      </c>
      <c r="J2839" s="3" t="s">
        <v>9319</v>
      </c>
      <c r="K2839" t="s">
        <v>24</v>
      </c>
      <c r="M2839" t="s">
        <v>41</v>
      </c>
      <c r="N2839" t="s">
        <v>55</v>
      </c>
      <c r="O2839" s="2">
        <v>45078.734039351853</v>
      </c>
      <c r="R2839" t="str">
        <f t="shared" ca="1" si="44"/>
        <v>Priya</v>
      </c>
      <c r="S2839" t="str">
        <f>IFERROR(TEXT(DATEVALUE(LEFT(Table1[[#This Row],[Date of Purchase]],10)), "MMMM"), TEXT(Table1[[#This Row],[Date of Purchase]], "MMMM"))</f>
        <v>October</v>
      </c>
      <c r="T2839" t="str">
        <f>IF(OR(
  AND(Table1[[#This Row],[Ticket Priority]]="Critical", Table1[[#This Row],[Ticket Status]]&lt;&gt;"Closed"),
  AND(Table1[[#This Row],[Ticket Priority]]="High", Table1[[#This Row],[Ticket Status]]="Open")
), "Yes", "No")</f>
        <v>No</v>
      </c>
      <c r="U2839" s="4" t="str">
        <f>IF(Table1[[#This Row],[Ticket Status]]="Closed","Yes","No")</f>
        <v>No</v>
      </c>
      <c r="V2839" s="4" t="str">
        <f>IF(Table1[[#This Row],[Ticket Status]]="Pending Customer Response","Yes","No")</f>
        <v>Yes</v>
      </c>
      <c r="W2839" s="5">
        <f ca="1">COUNTIFS(Table1[Agent_name],Table1[[#This Row],[Agent_name]],Table1[Month],Table1[[#This Row],[Month]])/160</f>
        <v>0.58125000000000004</v>
      </c>
    </row>
    <row r="2840" spans="1:23" x14ac:dyDescent="0.25">
      <c r="A2840">
        <v>2839</v>
      </c>
      <c r="B2840" t="s">
        <v>9320</v>
      </c>
      <c r="C2840" t="s">
        <v>9321</v>
      </c>
      <c r="D2840">
        <v>52</v>
      </c>
      <c r="E2840" t="s">
        <v>29</v>
      </c>
      <c r="F2840" t="s">
        <v>317</v>
      </c>
      <c r="G2840" s="1">
        <v>44153</v>
      </c>
      <c r="H2840" t="s">
        <v>45</v>
      </c>
      <c r="I2840" t="s">
        <v>60</v>
      </c>
      <c r="J2840" s="3" t="s">
        <v>9322</v>
      </c>
      <c r="K2840" t="s">
        <v>39</v>
      </c>
      <c r="L2840" t="s">
        <v>9323</v>
      </c>
      <c r="M2840" t="s">
        <v>143</v>
      </c>
      <c r="N2840" t="s">
        <v>83</v>
      </c>
      <c r="O2840" s="2">
        <v>45078.087523148148</v>
      </c>
      <c r="P2840" s="2">
        <v>45078.436828703707</v>
      </c>
      <c r="Q2840">
        <v>1</v>
      </c>
      <c r="R2840" t="str">
        <f t="shared" ca="1" si="44"/>
        <v>Mohit</v>
      </c>
      <c r="S2840" t="str">
        <f>IFERROR(TEXT(DATEVALUE(LEFT(Table1[[#This Row],[Date of Purchase]],10)), "MMMM"), TEXT(Table1[[#This Row],[Date of Purchase]], "MMMM"))</f>
        <v>November</v>
      </c>
      <c r="T2840" t="str">
        <f>IF(OR(
  AND(Table1[[#This Row],[Ticket Priority]]="Critical", Table1[[#This Row],[Ticket Status]]&lt;&gt;"Closed"),
  AND(Table1[[#This Row],[Ticket Priority]]="High", Table1[[#This Row],[Ticket Status]]="Open")
), "Yes", "No")</f>
        <v>No</v>
      </c>
      <c r="U2840" s="4" t="str">
        <f>IF(Table1[[#This Row],[Ticket Status]]="Closed","Yes","No")</f>
        <v>Yes</v>
      </c>
      <c r="V2840" s="4" t="str">
        <f>IF(Table1[[#This Row],[Ticket Status]]="Pending Customer Response","Yes","No")</f>
        <v>No</v>
      </c>
      <c r="W2840" s="5">
        <f ca="1">COUNTIFS(Table1[Agent_name],Table1[[#This Row],[Agent_name]],Table1[Month],Table1[[#This Row],[Month]])/160</f>
        <v>0.4375</v>
      </c>
    </row>
    <row r="2841" spans="1:23" x14ac:dyDescent="0.25">
      <c r="A2841">
        <v>2840</v>
      </c>
      <c r="B2841" t="s">
        <v>8563</v>
      </c>
      <c r="C2841" t="s">
        <v>9324</v>
      </c>
      <c r="D2841">
        <v>32</v>
      </c>
      <c r="E2841" t="s">
        <v>19</v>
      </c>
      <c r="F2841" t="s">
        <v>161</v>
      </c>
      <c r="G2841" s="1">
        <v>43839</v>
      </c>
      <c r="H2841" t="s">
        <v>59</v>
      </c>
      <c r="I2841" t="s">
        <v>60</v>
      </c>
      <c r="J2841" s="3" t="s">
        <v>9325</v>
      </c>
      <c r="K2841" t="s">
        <v>39</v>
      </c>
      <c r="L2841" t="s">
        <v>9326</v>
      </c>
      <c r="M2841" t="s">
        <v>89</v>
      </c>
      <c r="N2841" t="s">
        <v>83</v>
      </c>
      <c r="O2841" s="2">
        <v>45078.530590277776</v>
      </c>
      <c r="P2841" s="2">
        <v>45078.234756944446</v>
      </c>
      <c r="Q2841">
        <v>4</v>
      </c>
      <c r="R2841" t="str">
        <f t="shared" ca="1" si="44"/>
        <v>Sara</v>
      </c>
      <c r="S2841" t="str">
        <f>IFERROR(TEXT(DATEVALUE(LEFT(Table1[[#This Row],[Date of Purchase]],10)), "MMMM"), TEXT(Table1[[#This Row],[Date of Purchase]], "MMMM"))</f>
        <v>January</v>
      </c>
      <c r="T2841" t="str">
        <f>IF(OR(
  AND(Table1[[#This Row],[Ticket Priority]]="Critical", Table1[[#This Row],[Ticket Status]]&lt;&gt;"Closed"),
  AND(Table1[[#This Row],[Ticket Priority]]="High", Table1[[#This Row],[Ticket Status]]="Open")
), "Yes", "No")</f>
        <v>No</v>
      </c>
      <c r="U2841" s="4" t="str">
        <f>IF(Table1[[#This Row],[Ticket Status]]="Closed","Yes","No")</f>
        <v>Yes</v>
      </c>
      <c r="V2841" s="4" t="str">
        <f>IF(Table1[[#This Row],[Ticket Status]]="Pending Customer Response","Yes","No")</f>
        <v>No</v>
      </c>
      <c r="W2841" s="5">
        <f ca="1">COUNTIFS(Table1[Agent_name],Table1[[#This Row],[Agent_name]],Table1[Month],Table1[[#This Row],[Month]])/160</f>
        <v>0.70625000000000004</v>
      </c>
    </row>
    <row r="2842" spans="1:23" x14ac:dyDescent="0.25">
      <c r="A2842">
        <v>2841</v>
      </c>
      <c r="B2842" t="s">
        <v>9327</v>
      </c>
      <c r="C2842" t="s">
        <v>9328</v>
      </c>
      <c r="D2842">
        <v>45</v>
      </c>
      <c r="E2842" t="s">
        <v>19</v>
      </c>
      <c r="F2842" t="s">
        <v>655</v>
      </c>
      <c r="G2842" s="1">
        <v>44244</v>
      </c>
      <c r="H2842" t="s">
        <v>67</v>
      </c>
      <c r="I2842" t="s">
        <v>72</v>
      </c>
      <c r="J2842" s="3" t="s">
        <v>9329</v>
      </c>
      <c r="K2842" t="s">
        <v>62</v>
      </c>
      <c r="M2842" t="s">
        <v>143</v>
      </c>
      <c r="N2842" t="s">
        <v>26</v>
      </c>
      <c r="R2842" t="str">
        <f t="shared" ca="1" si="44"/>
        <v>Aisha</v>
      </c>
      <c r="S2842" t="str">
        <f>IFERROR(TEXT(DATEVALUE(LEFT(Table1[[#This Row],[Date of Purchase]],10)), "MMMM"), TEXT(Table1[[#This Row],[Date of Purchase]], "MMMM"))</f>
        <v>February</v>
      </c>
      <c r="T2842" t="str">
        <f>IF(OR(
  AND(Table1[[#This Row],[Ticket Priority]]="Critical", Table1[[#This Row],[Ticket Status]]&lt;&gt;"Closed"),
  AND(Table1[[#This Row],[Ticket Priority]]="High", Table1[[#This Row],[Ticket Status]]="Open")
), "Yes", "No")</f>
        <v>No</v>
      </c>
      <c r="U2842" s="4" t="str">
        <f>IF(Table1[[#This Row],[Ticket Status]]="Closed","Yes","No")</f>
        <v>No</v>
      </c>
      <c r="V2842" s="4" t="str">
        <f>IF(Table1[[#This Row],[Ticket Status]]="Pending Customer Response","Yes","No")</f>
        <v>No</v>
      </c>
      <c r="W2842" s="5">
        <f ca="1">COUNTIFS(Table1[Agent_name],Table1[[#This Row],[Agent_name]],Table1[Month],Table1[[#This Row],[Month]])/160</f>
        <v>0.85624999999999996</v>
      </c>
    </row>
    <row r="2843" spans="1:23" x14ac:dyDescent="0.25">
      <c r="A2843">
        <v>2842</v>
      </c>
      <c r="B2843" t="s">
        <v>9330</v>
      </c>
      <c r="C2843" t="s">
        <v>9331</v>
      </c>
      <c r="D2843">
        <v>65</v>
      </c>
      <c r="E2843" t="s">
        <v>58</v>
      </c>
      <c r="F2843" t="s">
        <v>485</v>
      </c>
      <c r="G2843" s="1">
        <v>44538</v>
      </c>
      <c r="H2843" t="s">
        <v>59</v>
      </c>
      <c r="I2843" t="s">
        <v>37</v>
      </c>
      <c r="J2843" s="3" t="s">
        <v>9332</v>
      </c>
      <c r="K2843" t="s">
        <v>39</v>
      </c>
      <c r="L2843" t="s">
        <v>9333</v>
      </c>
      <c r="M2843" t="s">
        <v>89</v>
      </c>
      <c r="N2843" t="s">
        <v>33</v>
      </c>
      <c r="O2843" s="2">
        <v>45078.88826388889</v>
      </c>
      <c r="P2843" s="2">
        <v>45077.959097222221</v>
      </c>
      <c r="Q2843">
        <v>1</v>
      </c>
      <c r="R2843" t="str">
        <f t="shared" ca="1" si="44"/>
        <v>Aisha</v>
      </c>
      <c r="S2843" t="str">
        <f>IFERROR(TEXT(DATEVALUE(LEFT(Table1[[#This Row],[Date of Purchase]],10)), "MMMM"), TEXT(Table1[[#This Row],[Date of Purchase]], "MMMM"))</f>
        <v>December</v>
      </c>
      <c r="T2843" t="str">
        <f>IF(OR(
  AND(Table1[[#This Row],[Ticket Priority]]="Critical", Table1[[#This Row],[Ticket Status]]&lt;&gt;"Closed"),
  AND(Table1[[#This Row],[Ticket Priority]]="High", Table1[[#This Row],[Ticket Status]]="Open")
), "Yes", "No")</f>
        <v>No</v>
      </c>
      <c r="U2843" s="4" t="str">
        <f>IF(Table1[[#This Row],[Ticket Status]]="Closed","Yes","No")</f>
        <v>Yes</v>
      </c>
      <c r="V2843" s="4" t="str">
        <f>IF(Table1[[#This Row],[Ticket Status]]="Pending Customer Response","Yes","No")</f>
        <v>No</v>
      </c>
      <c r="W2843" s="5">
        <f ca="1">COUNTIFS(Table1[Agent_name],Table1[[#This Row],[Agent_name]],Table1[Month],Table1[[#This Row],[Month]])/160</f>
        <v>0.91249999999999998</v>
      </c>
    </row>
    <row r="2844" spans="1:23" x14ac:dyDescent="0.25">
      <c r="A2844">
        <v>2843</v>
      </c>
      <c r="B2844" t="s">
        <v>9334</v>
      </c>
      <c r="C2844" t="s">
        <v>9335</v>
      </c>
      <c r="D2844">
        <v>39</v>
      </c>
      <c r="E2844" t="s">
        <v>58</v>
      </c>
      <c r="F2844" t="s">
        <v>98</v>
      </c>
      <c r="G2844" s="1">
        <v>44452</v>
      </c>
      <c r="H2844" t="s">
        <v>45</v>
      </c>
      <c r="I2844" t="s">
        <v>31</v>
      </c>
      <c r="J2844" s="3" t="s">
        <v>9336</v>
      </c>
      <c r="K2844" t="s">
        <v>39</v>
      </c>
      <c r="L2844" t="s">
        <v>9337</v>
      </c>
      <c r="M2844" t="s">
        <v>41</v>
      </c>
      <c r="N2844" t="s">
        <v>83</v>
      </c>
      <c r="O2844" s="2">
        <v>45078.309108796297</v>
      </c>
      <c r="P2844" s="2">
        <v>45078.666747685187</v>
      </c>
      <c r="Q2844">
        <v>4</v>
      </c>
      <c r="R2844" t="str">
        <f t="shared" ca="1" si="44"/>
        <v>Karan</v>
      </c>
      <c r="S2844" t="str">
        <f>IFERROR(TEXT(DATEVALUE(LEFT(Table1[[#This Row],[Date of Purchase]],10)), "MMMM"), TEXT(Table1[[#This Row],[Date of Purchase]], "MMMM"))</f>
        <v>September</v>
      </c>
      <c r="T2844" t="str">
        <f>IF(OR(
  AND(Table1[[#This Row],[Ticket Priority]]="Critical", Table1[[#This Row],[Ticket Status]]&lt;&gt;"Closed"),
  AND(Table1[[#This Row],[Ticket Priority]]="High", Table1[[#This Row],[Ticket Status]]="Open")
), "Yes", "No")</f>
        <v>No</v>
      </c>
      <c r="U2844" s="4" t="str">
        <f>IF(Table1[[#This Row],[Ticket Status]]="Closed","Yes","No")</f>
        <v>Yes</v>
      </c>
      <c r="V2844" s="4" t="str">
        <f>IF(Table1[[#This Row],[Ticket Status]]="Pending Customer Response","Yes","No")</f>
        <v>No</v>
      </c>
      <c r="W2844" s="5">
        <f ca="1">COUNTIFS(Table1[Agent_name],Table1[[#This Row],[Agent_name]],Table1[Month],Table1[[#This Row],[Month]])/160</f>
        <v>0.24374999999999999</v>
      </c>
    </row>
    <row r="2845" spans="1:23" x14ac:dyDescent="0.25">
      <c r="A2845">
        <v>2844</v>
      </c>
      <c r="B2845" t="s">
        <v>9338</v>
      </c>
      <c r="C2845" t="s">
        <v>9339</v>
      </c>
      <c r="D2845">
        <v>18</v>
      </c>
      <c r="E2845" t="s">
        <v>58</v>
      </c>
      <c r="F2845" t="s">
        <v>44</v>
      </c>
      <c r="G2845" s="1">
        <v>44350</v>
      </c>
      <c r="H2845" t="s">
        <v>45</v>
      </c>
      <c r="I2845" t="s">
        <v>77</v>
      </c>
      <c r="J2845" s="3" t="s">
        <v>9340</v>
      </c>
      <c r="K2845" t="s">
        <v>24</v>
      </c>
      <c r="M2845" t="s">
        <v>25</v>
      </c>
      <c r="N2845" t="s">
        <v>26</v>
      </c>
      <c r="O2845" s="2">
        <v>45078.940381944441</v>
      </c>
      <c r="R2845" t="str">
        <f t="shared" ca="1" si="44"/>
        <v>Ravi</v>
      </c>
      <c r="S2845" t="str">
        <f>IFERROR(TEXT(DATEVALUE(LEFT(Table1[[#This Row],[Date of Purchase]],10)), "MMMM"), TEXT(Table1[[#This Row],[Date of Purchase]], "MMMM"))</f>
        <v>June</v>
      </c>
      <c r="T2845" t="str">
        <f>IF(OR(
  AND(Table1[[#This Row],[Ticket Priority]]="Critical", Table1[[#This Row],[Ticket Status]]&lt;&gt;"Closed"),
  AND(Table1[[#This Row],[Ticket Priority]]="High", Table1[[#This Row],[Ticket Status]]="Open")
), "Yes", "No")</f>
        <v>Yes</v>
      </c>
      <c r="U2845" s="4" t="str">
        <f>IF(Table1[[#This Row],[Ticket Status]]="Closed","Yes","No")</f>
        <v>No</v>
      </c>
      <c r="V2845" s="4" t="str">
        <f>IF(Table1[[#This Row],[Ticket Status]]="Pending Customer Response","Yes","No")</f>
        <v>Yes</v>
      </c>
      <c r="W2845" s="5">
        <f ca="1">COUNTIFS(Table1[Agent_name],Table1[[#This Row],[Agent_name]],Table1[Month],Table1[[#This Row],[Month]])/160</f>
        <v>0.58125000000000004</v>
      </c>
    </row>
    <row r="2846" spans="1:23" x14ac:dyDescent="0.25">
      <c r="A2846">
        <v>2845</v>
      </c>
      <c r="B2846" t="s">
        <v>9341</v>
      </c>
      <c r="C2846" t="s">
        <v>9342</v>
      </c>
      <c r="D2846">
        <v>62</v>
      </c>
      <c r="E2846" t="s">
        <v>19</v>
      </c>
      <c r="F2846" t="s">
        <v>485</v>
      </c>
      <c r="G2846" s="1">
        <v>44362</v>
      </c>
      <c r="H2846" t="s">
        <v>21</v>
      </c>
      <c r="I2846" t="s">
        <v>177</v>
      </c>
      <c r="J2846" s="3" t="s">
        <v>9343</v>
      </c>
      <c r="K2846" t="s">
        <v>24</v>
      </c>
      <c r="M2846" t="s">
        <v>89</v>
      </c>
      <c r="N2846" t="s">
        <v>55</v>
      </c>
      <c r="O2846" s="2">
        <v>45078.140405092592</v>
      </c>
      <c r="R2846" t="str">
        <f t="shared" ca="1" si="44"/>
        <v>Sara</v>
      </c>
      <c r="S2846" t="str">
        <f>IFERROR(TEXT(DATEVALUE(LEFT(Table1[[#This Row],[Date of Purchase]],10)), "MMMM"), TEXT(Table1[[#This Row],[Date of Purchase]], "MMMM"))</f>
        <v>June</v>
      </c>
      <c r="T2846" t="str">
        <f>IF(OR(
  AND(Table1[[#This Row],[Ticket Priority]]="Critical", Table1[[#This Row],[Ticket Status]]&lt;&gt;"Closed"),
  AND(Table1[[#This Row],[Ticket Priority]]="High", Table1[[#This Row],[Ticket Status]]="Open")
), "Yes", "No")</f>
        <v>No</v>
      </c>
      <c r="U2846" s="4" t="str">
        <f>IF(Table1[[#This Row],[Ticket Status]]="Closed","Yes","No")</f>
        <v>No</v>
      </c>
      <c r="V2846" s="4" t="str">
        <f>IF(Table1[[#This Row],[Ticket Status]]="Pending Customer Response","Yes","No")</f>
        <v>Yes</v>
      </c>
      <c r="W2846" s="5">
        <f ca="1">COUNTIFS(Table1[Agent_name],Table1[[#This Row],[Agent_name]],Table1[Month],Table1[[#This Row],[Month]])/160</f>
        <v>0.65</v>
      </c>
    </row>
    <row r="2847" spans="1:23" x14ac:dyDescent="0.25">
      <c r="A2847">
        <v>2846</v>
      </c>
      <c r="B2847" t="s">
        <v>9344</v>
      </c>
      <c r="C2847" t="s">
        <v>9345</v>
      </c>
      <c r="D2847">
        <v>37</v>
      </c>
      <c r="E2847" t="s">
        <v>19</v>
      </c>
      <c r="F2847" t="s">
        <v>129</v>
      </c>
      <c r="G2847" s="1">
        <v>43851</v>
      </c>
      <c r="H2847" t="s">
        <v>21</v>
      </c>
      <c r="I2847" t="s">
        <v>141</v>
      </c>
      <c r="J2847" s="3" t="s">
        <v>9346</v>
      </c>
      <c r="K2847" t="s">
        <v>39</v>
      </c>
      <c r="L2847" t="s">
        <v>9347</v>
      </c>
      <c r="M2847" t="s">
        <v>89</v>
      </c>
      <c r="N2847" t="s">
        <v>33</v>
      </c>
      <c r="O2847" s="2">
        <v>45078.143888888888</v>
      </c>
      <c r="P2847" s="2">
        <v>45078.346666666665</v>
      </c>
      <c r="Q2847">
        <v>1</v>
      </c>
      <c r="R2847" t="str">
        <f t="shared" ca="1" si="44"/>
        <v>Rahul</v>
      </c>
      <c r="S2847" t="str">
        <f>IFERROR(TEXT(DATEVALUE(LEFT(Table1[[#This Row],[Date of Purchase]],10)), "MMMM"), TEXT(Table1[[#This Row],[Date of Purchase]], "MMMM"))</f>
        <v>January</v>
      </c>
      <c r="T2847" t="str">
        <f>IF(OR(
  AND(Table1[[#This Row],[Ticket Priority]]="Critical", Table1[[#This Row],[Ticket Status]]&lt;&gt;"Closed"),
  AND(Table1[[#This Row],[Ticket Priority]]="High", Table1[[#This Row],[Ticket Status]]="Open")
), "Yes", "No")</f>
        <v>No</v>
      </c>
      <c r="U2847" s="4" t="str">
        <f>IF(Table1[[#This Row],[Ticket Status]]="Closed","Yes","No")</f>
        <v>Yes</v>
      </c>
      <c r="V2847" s="4" t="str">
        <f>IF(Table1[[#This Row],[Ticket Status]]="Pending Customer Response","Yes","No")</f>
        <v>No</v>
      </c>
      <c r="W2847" s="5">
        <f ca="1">COUNTIFS(Table1[Agent_name],Table1[[#This Row],[Agent_name]],Table1[Month],Table1[[#This Row],[Month]])/160</f>
        <v>0.22500000000000001</v>
      </c>
    </row>
    <row r="2848" spans="1:23" x14ac:dyDescent="0.25">
      <c r="A2848">
        <v>2847</v>
      </c>
      <c r="B2848" t="s">
        <v>9348</v>
      </c>
      <c r="C2848" t="s">
        <v>9349</v>
      </c>
      <c r="D2848">
        <v>46</v>
      </c>
      <c r="E2848" t="s">
        <v>29</v>
      </c>
      <c r="F2848" t="s">
        <v>223</v>
      </c>
      <c r="G2848" s="1">
        <v>44048</v>
      </c>
      <c r="H2848" t="s">
        <v>21</v>
      </c>
      <c r="I2848" t="s">
        <v>93</v>
      </c>
      <c r="J2848" s="3" t="s">
        <v>9350</v>
      </c>
      <c r="K2848" t="s">
        <v>62</v>
      </c>
      <c r="M2848" t="s">
        <v>25</v>
      </c>
      <c r="N2848" t="s">
        <v>33</v>
      </c>
      <c r="R2848" t="str">
        <f t="shared" ca="1" si="44"/>
        <v>Arjun</v>
      </c>
      <c r="S2848" t="str">
        <f>IFERROR(TEXT(DATEVALUE(LEFT(Table1[[#This Row],[Date of Purchase]],10)), "MMMM"), TEXT(Table1[[#This Row],[Date of Purchase]], "MMMM"))</f>
        <v>August</v>
      </c>
      <c r="T2848" t="str">
        <f>IF(OR(
  AND(Table1[[#This Row],[Ticket Priority]]="Critical", Table1[[#This Row],[Ticket Status]]&lt;&gt;"Closed"),
  AND(Table1[[#This Row],[Ticket Priority]]="High", Table1[[#This Row],[Ticket Status]]="Open")
), "Yes", "No")</f>
        <v>Yes</v>
      </c>
      <c r="U2848" s="4" t="str">
        <f>IF(Table1[[#This Row],[Ticket Status]]="Closed","Yes","No")</f>
        <v>No</v>
      </c>
      <c r="V2848" s="4" t="str">
        <f>IF(Table1[[#This Row],[Ticket Status]]="Pending Customer Response","Yes","No")</f>
        <v>No</v>
      </c>
      <c r="W2848" s="5">
        <f ca="1">COUNTIFS(Table1[Agent_name],Table1[[#This Row],[Agent_name]],Table1[Month],Table1[[#This Row],[Month]])/160</f>
        <v>0.20624999999999999</v>
      </c>
    </row>
    <row r="2849" spans="1:23" x14ac:dyDescent="0.25">
      <c r="A2849">
        <v>2848</v>
      </c>
      <c r="B2849" t="s">
        <v>9351</v>
      </c>
      <c r="C2849" t="s">
        <v>9352</v>
      </c>
      <c r="D2849">
        <v>45</v>
      </c>
      <c r="E2849" t="s">
        <v>29</v>
      </c>
      <c r="F2849" t="s">
        <v>207</v>
      </c>
      <c r="G2849" s="1">
        <v>44002</v>
      </c>
      <c r="H2849" t="s">
        <v>21</v>
      </c>
      <c r="I2849" t="s">
        <v>46</v>
      </c>
      <c r="J2849" s="3" t="s">
        <v>9353</v>
      </c>
      <c r="K2849" t="s">
        <v>39</v>
      </c>
      <c r="L2849" t="s">
        <v>9354</v>
      </c>
      <c r="M2849" t="s">
        <v>89</v>
      </c>
      <c r="N2849" t="s">
        <v>33</v>
      </c>
      <c r="O2849" s="2">
        <v>45078.112673611111</v>
      </c>
      <c r="P2849" s="2">
        <v>45078.341840277775</v>
      </c>
      <c r="Q2849">
        <v>2</v>
      </c>
      <c r="R2849" t="str">
        <f t="shared" ca="1" si="44"/>
        <v>Aisha</v>
      </c>
      <c r="S2849" t="str">
        <f>IFERROR(TEXT(DATEVALUE(LEFT(Table1[[#This Row],[Date of Purchase]],10)), "MMMM"), TEXT(Table1[[#This Row],[Date of Purchase]], "MMMM"))</f>
        <v>June</v>
      </c>
      <c r="T2849" t="str">
        <f>IF(OR(
  AND(Table1[[#This Row],[Ticket Priority]]="Critical", Table1[[#This Row],[Ticket Status]]&lt;&gt;"Closed"),
  AND(Table1[[#This Row],[Ticket Priority]]="High", Table1[[#This Row],[Ticket Status]]="Open")
), "Yes", "No")</f>
        <v>No</v>
      </c>
      <c r="U2849" s="4" t="str">
        <f>IF(Table1[[#This Row],[Ticket Status]]="Closed","Yes","No")</f>
        <v>Yes</v>
      </c>
      <c r="V2849" s="4" t="str">
        <f>IF(Table1[[#This Row],[Ticket Status]]="Pending Customer Response","Yes","No")</f>
        <v>No</v>
      </c>
      <c r="W2849" s="5">
        <f ca="1">COUNTIFS(Table1[Agent_name],Table1[[#This Row],[Agent_name]],Table1[Month],Table1[[#This Row],[Month]])/160</f>
        <v>0.89375000000000004</v>
      </c>
    </row>
    <row r="2850" spans="1:23" x14ac:dyDescent="0.25">
      <c r="A2850">
        <v>2849</v>
      </c>
      <c r="B2850" t="s">
        <v>9355</v>
      </c>
      <c r="C2850" t="s">
        <v>9356</v>
      </c>
      <c r="D2850">
        <v>70</v>
      </c>
      <c r="E2850" t="s">
        <v>58</v>
      </c>
      <c r="F2850" t="s">
        <v>112</v>
      </c>
      <c r="G2850" s="1">
        <v>43975</v>
      </c>
      <c r="H2850" t="s">
        <v>67</v>
      </c>
      <c r="I2850" t="s">
        <v>150</v>
      </c>
      <c r="J2850" s="3" t="s">
        <v>9357</v>
      </c>
      <c r="K2850" t="s">
        <v>24</v>
      </c>
      <c r="M2850" t="s">
        <v>89</v>
      </c>
      <c r="N2850" t="s">
        <v>33</v>
      </c>
      <c r="O2850" s="2">
        <v>45078.390462962961</v>
      </c>
      <c r="R2850" t="str">
        <f t="shared" ca="1" si="44"/>
        <v>Sara</v>
      </c>
      <c r="S2850" t="str">
        <f>IFERROR(TEXT(DATEVALUE(LEFT(Table1[[#This Row],[Date of Purchase]],10)), "MMMM"), TEXT(Table1[[#This Row],[Date of Purchase]], "MMMM"))</f>
        <v>May</v>
      </c>
      <c r="T2850" t="str">
        <f>IF(OR(
  AND(Table1[[#This Row],[Ticket Priority]]="Critical", Table1[[#This Row],[Ticket Status]]&lt;&gt;"Closed"),
  AND(Table1[[#This Row],[Ticket Priority]]="High", Table1[[#This Row],[Ticket Status]]="Open")
), "Yes", "No")</f>
        <v>No</v>
      </c>
      <c r="U2850" s="4" t="str">
        <f>IF(Table1[[#This Row],[Ticket Status]]="Closed","Yes","No")</f>
        <v>No</v>
      </c>
      <c r="V2850" s="4" t="str">
        <f>IF(Table1[[#This Row],[Ticket Status]]="Pending Customer Response","Yes","No")</f>
        <v>Yes</v>
      </c>
      <c r="W2850" s="5">
        <f ca="1">COUNTIFS(Table1[Agent_name],Table1[[#This Row],[Agent_name]],Table1[Month],Table1[[#This Row],[Month]])/160</f>
        <v>0.64375000000000004</v>
      </c>
    </row>
    <row r="2851" spans="1:23" x14ac:dyDescent="0.25">
      <c r="A2851">
        <v>2850</v>
      </c>
      <c r="B2851" t="s">
        <v>9358</v>
      </c>
      <c r="C2851" t="s">
        <v>9359</v>
      </c>
      <c r="D2851">
        <v>70</v>
      </c>
      <c r="E2851" t="s">
        <v>19</v>
      </c>
      <c r="F2851" t="s">
        <v>202</v>
      </c>
      <c r="G2851" s="1">
        <v>44071</v>
      </c>
      <c r="H2851" t="s">
        <v>67</v>
      </c>
      <c r="I2851" t="s">
        <v>59</v>
      </c>
      <c r="J2851" s="3" t="s">
        <v>9360</v>
      </c>
      <c r="K2851" t="s">
        <v>39</v>
      </c>
      <c r="L2851" t="s">
        <v>9361</v>
      </c>
      <c r="M2851" t="s">
        <v>25</v>
      </c>
      <c r="N2851" t="s">
        <v>33</v>
      </c>
      <c r="O2851" s="2">
        <v>45078.756458333337</v>
      </c>
      <c r="P2851" s="2">
        <v>45078.807847222219</v>
      </c>
      <c r="Q2851">
        <v>3</v>
      </c>
      <c r="R2851" t="str">
        <f t="shared" ca="1" si="44"/>
        <v>Priya</v>
      </c>
      <c r="S2851" t="str">
        <f>IFERROR(TEXT(DATEVALUE(LEFT(Table1[[#This Row],[Date of Purchase]],10)), "MMMM"), TEXT(Table1[[#This Row],[Date of Purchase]], "MMMM"))</f>
        <v>August</v>
      </c>
      <c r="T2851" t="str">
        <f>IF(OR(
  AND(Table1[[#This Row],[Ticket Priority]]="Critical", Table1[[#This Row],[Ticket Status]]&lt;&gt;"Closed"),
  AND(Table1[[#This Row],[Ticket Priority]]="High", Table1[[#This Row],[Ticket Status]]="Open")
), "Yes", "No")</f>
        <v>No</v>
      </c>
      <c r="U2851" s="4" t="str">
        <f>IF(Table1[[#This Row],[Ticket Status]]="Closed","Yes","No")</f>
        <v>Yes</v>
      </c>
      <c r="V2851" s="4" t="str">
        <f>IF(Table1[[#This Row],[Ticket Status]]="Pending Customer Response","Yes","No")</f>
        <v>No</v>
      </c>
      <c r="W2851" s="5">
        <f ca="1">COUNTIFS(Table1[Agent_name],Table1[[#This Row],[Agent_name]],Table1[Month],Table1[[#This Row],[Month]])/160</f>
        <v>0.35</v>
      </c>
    </row>
    <row r="2852" spans="1:23" x14ac:dyDescent="0.25">
      <c r="A2852">
        <v>2851</v>
      </c>
      <c r="B2852" t="s">
        <v>9362</v>
      </c>
      <c r="C2852" t="s">
        <v>9363</v>
      </c>
      <c r="D2852">
        <v>38</v>
      </c>
      <c r="E2852" t="s">
        <v>19</v>
      </c>
      <c r="F2852" t="s">
        <v>76</v>
      </c>
      <c r="G2852" s="1">
        <v>43906</v>
      </c>
      <c r="H2852" t="s">
        <v>66</v>
      </c>
      <c r="I2852" t="s">
        <v>37</v>
      </c>
      <c r="J2852" s="3" t="s">
        <v>9364</v>
      </c>
      <c r="K2852" t="s">
        <v>62</v>
      </c>
      <c r="M2852" t="s">
        <v>25</v>
      </c>
      <c r="N2852" t="s">
        <v>83</v>
      </c>
      <c r="R2852" t="str">
        <f t="shared" ca="1" si="44"/>
        <v>Sara</v>
      </c>
      <c r="S2852" t="str">
        <f>IFERROR(TEXT(DATEVALUE(LEFT(Table1[[#This Row],[Date of Purchase]],10)), "MMMM"), TEXT(Table1[[#This Row],[Date of Purchase]], "MMMM"))</f>
        <v>March</v>
      </c>
      <c r="T2852" t="str">
        <f>IF(OR(
  AND(Table1[[#This Row],[Ticket Priority]]="Critical", Table1[[#This Row],[Ticket Status]]&lt;&gt;"Closed"),
  AND(Table1[[#This Row],[Ticket Priority]]="High", Table1[[#This Row],[Ticket Status]]="Open")
), "Yes", "No")</f>
        <v>Yes</v>
      </c>
      <c r="U2852" s="4" t="str">
        <f>IF(Table1[[#This Row],[Ticket Status]]="Closed","Yes","No")</f>
        <v>No</v>
      </c>
      <c r="V2852" s="4" t="str">
        <f>IF(Table1[[#This Row],[Ticket Status]]="Pending Customer Response","Yes","No")</f>
        <v>No</v>
      </c>
      <c r="W2852" s="5">
        <f ca="1">COUNTIFS(Table1[Agent_name],Table1[[#This Row],[Agent_name]],Table1[Month],Table1[[#This Row],[Month]])/160</f>
        <v>0.55625000000000002</v>
      </c>
    </row>
    <row r="2853" spans="1:23" x14ac:dyDescent="0.25">
      <c r="A2853">
        <v>2852</v>
      </c>
      <c r="B2853" t="s">
        <v>9365</v>
      </c>
      <c r="C2853" t="s">
        <v>9366</v>
      </c>
      <c r="D2853">
        <v>25</v>
      </c>
      <c r="E2853" t="s">
        <v>19</v>
      </c>
      <c r="F2853" t="s">
        <v>317</v>
      </c>
      <c r="G2853" s="1">
        <v>43992</v>
      </c>
      <c r="H2853" t="s">
        <v>67</v>
      </c>
      <c r="I2853" t="s">
        <v>72</v>
      </c>
      <c r="J2853" s="3" t="s">
        <v>9367</v>
      </c>
      <c r="K2853" t="s">
        <v>62</v>
      </c>
      <c r="M2853" t="s">
        <v>143</v>
      </c>
      <c r="N2853" t="s">
        <v>83</v>
      </c>
      <c r="R2853" t="str">
        <f t="shared" ca="1" si="44"/>
        <v>Divya</v>
      </c>
      <c r="S2853" t="str">
        <f>IFERROR(TEXT(DATEVALUE(LEFT(Table1[[#This Row],[Date of Purchase]],10)), "MMMM"), TEXT(Table1[[#This Row],[Date of Purchase]], "MMMM"))</f>
        <v>June</v>
      </c>
      <c r="T2853" t="str">
        <f>IF(OR(
  AND(Table1[[#This Row],[Ticket Priority]]="Critical", Table1[[#This Row],[Ticket Status]]&lt;&gt;"Closed"),
  AND(Table1[[#This Row],[Ticket Priority]]="High", Table1[[#This Row],[Ticket Status]]="Open")
), "Yes", "No")</f>
        <v>No</v>
      </c>
      <c r="U2853" s="4" t="str">
        <f>IF(Table1[[#This Row],[Ticket Status]]="Closed","Yes","No")</f>
        <v>No</v>
      </c>
      <c r="V2853" s="4" t="str">
        <f>IF(Table1[[#This Row],[Ticket Status]]="Pending Customer Response","Yes","No")</f>
        <v>No</v>
      </c>
      <c r="W2853" s="5">
        <f ca="1">COUNTIFS(Table1[Agent_name],Table1[[#This Row],[Agent_name]],Table1[Month],Table1[[#This Row],[Month]])/160</f>
        <v>0.22500000000000001</v>
      </c>
    </row>
    <row r="2854" spans="1:23" x14ac:dyDescent="0.25">
      <c r="A2854">
        <v>2853</v>
      </c>
      <c r="B2854" t="s">
        <v>9368</v>
      </c>
      <c r="C2854" t="s">
        <v>9369</v>
      </c>
      <c r="D2854">
        <v>37</v>
      </c>
      <c r="E2854" t="s">
        <v>29</v>
      </c>
      <c r="F2854" t="s">
        <v>157</v>
      </c>
      <c r="G2854" s="1">
        <v>43844</v>
      </c>
      <c r="H2854" t="s">
        <v>21</v>
      </c>
      <c r="I2854" t="s">
        <v>37</v>
      </c>
      <c r="J2854" s="3" t="s">
        <v>9370</v>
      </c>
      <c r="K2854" t="s">
        <v>62</v>
      </c>
      <c r="M2854" t="s">
        <v>41</v>
      </c>
      <c r="N2854" t="s">
        <v>26</v>
      </c>
      <c r="R2854" t="str">
        <f t="shared" ca="1" si="44"/>
        <v>Rahul</v>
      </c>
      <c r="S2854" t="str">
        <f>IFERROR(TEXT(DATEVALUE(LEFT(Table1[[#This Row],[Date of Purchase]],10)), "MMMM"), TEXT(Table1[[#This Row],[Date of Purchase]], "MMMM"))</f>
        <v>January</v>
      </c>
      <c r="T2854" t="str">
        <f>IF(OR(
  AND(Table1[[#This Row],[Ticket Priority]]="Critical", Table1[[#This Row],[Ticket Status]]&lt;&gt;"Closed"),
  AND(Table1[[#This Row],[Ticket Priority]]="High", Table1[[#This Row],[Ticket Status]]="Open")
), "Yes", "No")</f>
        <v>No</v>
      </c>
      <c r="U2854" s="4" t="str">
        <f>IF(Table1[[#This Row],[Ticket Status]]="Closed","Yes","No")</f>
        <v>No</v>
      </c>
      <c r="V2854" s="4" t="str">
        <f>IF(Table1[[#This Row],[Ticket Status]]="Pending Customer Response","Yes","No")</f>
        <v>No</v>
      </c>
      <c r="W2854" s="5">
        <f ca="1">COUNTIFS(Table1[Agent_name],Table1[[#This Row],[Agent_name]],Table1[Month],Table1[[#This Row],[Month]])/160</f>
        <v>0.22500000000000001</v>
      </c>
    </row>
    <row r="2855" spans="1:23" x14ac:dyDescent="0.25">
      <c r="A2855">
        <v>2854</v>
      </c>
      <c r="B2855" t="s">
        <v>9371</v>
      </c>
      <c r="C2855" t="s">
        <v>9372</v>
      </c>
      <c r="D2855">
        <v>44</v>
      </c>
      <c r="E2855" t="s">
        <v>29</v>
      </c>
      <c r="F2855" t="s">
        <v>134</v>
      </c>
      <c r="G2855" s="1">
        <v>44246</v>
      </c>
      <c r="H2855" t="s">
        <v>67</v>
      </c>
      <c r="I2855" t="s">
        <v>177</v>
      </c>
      <c r="J2855" s="3" t="s">
        <v>9373</v>
      </c>
      <c r="K2855" t="s">
        <v>39</v>
      </c>
      <c r="L2855" t="s">
        <v>9374</v>
      </c>
      <c r="M2855" t="s">
        <v>25</v>
      </c>
      <c r="N2855" t="s">
        <v>33</v>
      </c>
      <c r="O2855" s="2">
        <v>45078.365555555552</v>
      </c>
      <c r="P2855" s="2">
        <v>45078.145416666666</v>
      </c>
      <c r="Q2855">
        <v>2</v>
      </c>
      <c r="R2855" t="str">
        <f t="shared" ca="1" si="44"/>
        <v>Sara</v>
      </c>
      <c r="S2855" t="str">
        <f>IFERROR(TEXT(DATEVALUE(LEFT(Table1[[#This Row],[Date of Purchase]],10)), "MMMM"), TEXT(Table1[[#This Row],[Date of Purchase]], "MMMM"))</f>
        <v>February</v>
      </c>
      <c r="T2855" t="str">
        <f>IF(OR(
  AND(Table1[[#This Row],[Ticket Priority]]="Critical", Table1[[#This Row],[Ticket Status]]&lt;&gt;"Closed"),
  AND(Table1[[#This Row],[Ticket Priority]]="High", Table1[[#This Row],[Ticket Status]]="Open")
), "Yes", "No")</f>
        <v>No</v>
      </c>
      <c r="U2855" s="4" t="str">
        <f>IF(Table1[[#This Row],[Ticket Status]]="Closed","Yes","No")</f>
        <v>Yes</v>
      </c>
      <c r="V2855" s="4" t="str">
        <f>IF(Table1[[#This Row],[Ticket Status]]="Pending Customer Response","Yes","No")</f>
        <v>No</v>
      </c>
      <c r="W2855" s="5">
        <f ca="1">COUNTIFS(Table1[Agent_name],Table1[[#This Row],[Agent_name]],Table1[Month],Table1[[#This Row],[Month]])/160</f>
        <v>0.65625</v>
      </c>
    </row>
    <row r="2856" spans="1:23" x14ac:dyDescent="0.25">
      <c r="A2856">
        <v>2855</v>
      </c>
      <c r="B2856" t="s">
        <v>9375</v>
      </c>
      <c r="C2856" t="s">
        <v>9376</v>
      </c>
      <c r="D2856">
        <v>54</v>
      </c>
      <c r="E2856" t="s">
        <v>29</v>
      </c>
      <c r="F2856" t="s">
        <v>117</v>
      </c>
      <c r="G2856" s="1">
        <v>44258</v>
      </c>
      <c r="H2856" t="s">
        <v>45</v>
      </c>
      <c r="I2856" t="s">
        <v>60</v>
      </c>
      <c r="J2856" s="3" t="s">
        <v>9377</v>
      </c>
      <c r="K2856" t="s">
        <v>39</v>
      </c>
      <c r="L2856" t="s">
        <v>9378</v>
      </c>
      <c r="M2856" t="s">
        <v>89</v>
      </c>
      <c r="N2856" t="s">
        <v>83</v>
      </c>
      <c r="O2856" s="2">
        <v>45078.821122685185</v>
      </c>
      <c r="P2856" s="2">
        <v>45078.146122685182</v>
      </c>
      <c r="Q2856">
        <v>5</v>
      </c>
      <c r="R2856" t="str">
        <f t="shared" ca="1" si="44"/>
        <v>Aisha</v>
      </c>
      <c r="S2856" t="str">
        <f>IFERROR(TEXT(DATEVALUE(LEFT(Table1[[#This Row],[Date of Purchase]],10)), "MMMM"), TEXT(Table1[[#This Row],[Date of Purchase]], "MMMM"))</f>
        <v>March</v>
      </c>
      <c r="T2856" t="str">
        <f>IF(OR(
  AND(Table1[[#This Row],[Ticket Priority]]="Critical", Table1[[#This Row],[Ticket Status]]&lt;&gt;"Closed"),
  AND(Table1[[#This Row],[Ticket Priority]]="High", Table1[[#This Row],[Ticket Status]]="Open")
), "Yes", "No")</f>
        <v>No</v>
      </c>
      <c r="U2856" s="4" t="str">
        <f>IF(Table1[[#This Row],[Ticket Status]]="Closed","Yes","No")</f>
        <v>Yes</v>
      </c>
      <c r="V2856" s="4" t="str">
        <f>IF(Table1[[#This Row],[Ticket Status]]="Pending Customer Response","Yes","No")</f>
        <v>No</v>
      </c>
      <c r="W2856" s="5">
        <f ca="1">COUNTIFS(Table1[Agent_name],Table1[[#This Row],[Agent_name]],Table1[Month],Table1[[#This Row],[Month]])/160</f>
        <v>1.0062500000000001</v>
      </c>
    </row>
    <row r="2857" spans="1:23" x14ac:dyDescent="0.25">
      <c r="A2857">
        <v>2856</v>
      </c>
      <c r="B2857" t="s">
        <v>9379</v>
      </c>
      <c r="C2857" t="s">
        <v>9380</v>
      </c>
      <c r="D2857">
        <v>29</v>
      </c>
      <c r="E2857" t="s">
        <v>19</v>
      </c>
      <c r="F2857" t="s">
        <v>317</v>
      </c>
      <c r="G2857" s="1">
        <v>44540</v>
      </c>
      <c r="H2857" t="s">
        <v>21</v>
      </c>
      <c r="I2857" t="s">
        <v>99</v>
      </c>
      <c r="J2857" s="3" t="s">
        <v>442</v>
      </c>
      <c r="K2857" t="s">
        <v>62</v>
      </c>
      <c r="M2857" t="s">
        <v>143</v>
      </c>
      <c r="N2857" t="s">
        <v>83</v>
      </c>
      <c r="R2857" t="str">
        <f t="shared" ca="1" si="44"/>
        <v>Aisha</v>
      </c>
      <c r="S2857" t="str">
        <f>IFERROR(TEXT(DATEVALUE(LEFT(Table1[[#This Row],[Date of Purchase]],10)), "MMMM"), TEXT(Table1[[#This Row],[Date of Purchase]], "MMMM"))</f>
        <v>December</v>
      </c>
      <c r="T2857" t="str">
        <f>IF(OR(
  AND(Table1[[#This Row],[Ticket Priority]]="Critical", Table1[[#This Row],[Ticket Status]]&lt;&gt;"Closed"),
  AND(Table1[[#This Row],[Ticket Priority]]="High", Table1[[#This Row],[Ticket Status]]="Open")
), "Yes", "No")</f>
        <v>No</v>
      </c>
      <c r="U2857" s="4" t="str">
        <f>IF(Table1[[#This Row],[Ticket Status]]="Closed","Yes","No")</f>
        <v>No</v>
      </c>
      <c r="V2857" s="4" t="str">
        <f>IF(Table1[[#This Row],[Ticket Status]]="Pending Customer Response","Yes","No")</f>
        <v>No</v>
      </c>
      <c r="W2857" s="5">
        <f ca="1">COUNTIFS(Table1[Agent_name],Table1[[#This Row],[Agent_name]],Table1[Month],Table1[[#This Row],[Month]])/160</f>
        <v>0.91249999999999998</v>
      </c>
    </row>
    <row r="2858" spans="1:23" x14ac:dyDescent="0.25">
      <c r="A2858">
        <v>2857</v>
      </c>
      <c r="B2858" t="s">
        <v>9381</v>
      </c>
      <c r="C2858" t="s">
        <v>9382</v>
      </c>
      <c r="D2858">
        <v>27</v>
      </c>
      <c r="E2858" t="s">
        <v>29</v>
      </c>
      <c r="F2858" t="s">
        <v>125</v>
      </c>
      <c r="G2858" s="1">
        <v>44559</v>
      </c>
      <c r="H2858" t="s">
        <v>21</v>
      </c>
      <c r="I2858" t="s">
        <v>52</v>
      </c>
      <c r="J2858" s="3" t="s">
        <v>9383</v>
      </c>
      <c r="K2858" t="s">
        <v>39</v>
      </c>
      <c r="L2858" t="s">
        <v>9384</v>
      </c>
      <c r="M2858" t="s">
        <v>89</v>
      </c>
      <c r="N2858" t="s">
        <v>83</v>
      </c>
      <c r="O2858" s="2">
        <v>45078.247534722221</v>
      </c>
      <c r="P2858" s="2">
        <v>45078.882951388892</v>
      </c>
      <c r="Q2858">
        <v>1</v>
      </c>
      <c r="R2858" t="str">
        <f t="shared" ca="1" si="44"/>
        <v>Sara</v>
      </c>
      <c r="S2858" t="str">
        <f>IFERROR(TEXT(DATEVALUE(LEFT(Table1[[#This Row],[Date of Purchase]],10)), "MMMM"), TEXT(Table1[[#This Row],[Date of Purchase]], "MMMM"))</f>
        <v>December</v>
      </c>
      <c r="T2858" t="str">
        <f>IF(OR(
  AND(Table1[[#This Row],[Ticket Priority]]="Critical", Table1[[#This Row],[Ticket Status]]&lt;&gt;"Closed"),
  AND(Table1[[#This Row],[Ticket Priority]]="High", Table1[[#This Row],[Ticket Status]]="Open")
), "Yes", "No")</f>
        <v>No</v>
      </c>
      <c r="U2858" s="4" t="str">
        <f>IF(Table1[[#This Row],[Ticket Status]]="Closed","Yes","No")</f>
        <v>Yes</v>
      </c>
      <c r="V2858" s="4" t="str">
        <f>IF(Table1[[#This Row],[Ticket Status]]="Pending Customer Response","Yes","No")</f>
        <v>No</v>
      </c>
      <c r="W2858" s="5">
        <f ca="1">COUNTIFS(Table1[Agent_name],Table1[[#This Row],[Agent_name]],Table1[Month],Table1[[#This Row],[Month]])/160</f>
        <v>0.55625000000000002</v>
      </c>
    </row>
    <row r="2859" spans="1:23" x14ac:dyDescent="0.25">
      <c r="A2859">
        <v>2858</v>
      </c>
      <c r="B2859" t="s">
        <v>9385</v>
      </c>
      <c r="C2859" t="s">
        <v>9386</v>
      </c>
      <c r="D2859">
        <v>36</v>
      </c>
      <c r="E2859" t="s">
        <v>58</v>
      </c>
      <c r="F2859" t="s">
        <v>383</v>
      </c>
      <c r="G2859" s="1">
        <v>44559</v>
      </c>
      <c r="H2859" t="s">
        <v>66</v>
      </c>
      <c r="I2859" t="s">
        <v>177</v>
      </c>
      <c r="J2859" s="3" t="s">
        <v>4173</v>
      </c>
      <c r="K2859" t="s">
        <v>62</v>
      </c>
      <c r="M2859" t="s">
        <v>89</v>
      </c>
      <c r="N2859" t="s">
        <v>33</v>
      </c>
      <c r="R2859" t="str">
        <f t="shared" ca="1" si="44"/>
        <v>Karan</v>
      </c>
      <c r="S2859" t="str">
        <f>IFERROR(TEXT(DATEVALUE(LEFT(Table1[[#This Row],[Date of Purchase]],10)), "MMMM"), TEXT(Table1[[#This Row],[Date of Purchase]], "MMMM"))</f>
        <v>December</v>
      </c>
      <c r="T2859" t="str">
        <f>IF(OR(
  AND(Table1[[#This Row],[Ticket Priority]]="Critical", Table1[[#This Row],[Ticket Status]]&lt;&gt;"Closed"),
  AND(Table1[[#This Row],[Ticket Priority]]="High", Table1[[#This Row],[Ticket Status]]="Open")
), "Yes", "No")</f>
        <v>Yes</v>
      </c>
      <c r="U2859" s="4" t="str">
        <f>IF(Table1[[#This Row],[Ticket Status]]="Closed","Yes","No")</f>
        <v>No</v>
      </c>
      <c r="V2859" s="4" t="str">
        <f>IF(Table1[[#This Row],[Ticket Status]]="Pending Customer Response","Yes","No")</f>
        <v>No</v>
      </c>
      <c r="W2859" s="5">
        <f ca="1">COUNTIFS(Table1[Agent_name],Table1[[#This Row],[Agent_name]],Table1[Month],Table1[[#This Row],[Month]])/160</f>
        <v>0.18124999999999999</v>
      </c>
    </row>
    <row r="2860" spans="1:23" x14ac:dyDescent="0.25">
      <c r="A2860">
        <v>2859</v>
      </c>
      <c r="B2860" t="s">
        <v>9387</v>
      </c>
      <c r="C2860" t="s">
        <v>9388</v>
      </c>
      <c r="D2860">
        <v>21</v>
      </c>
      <c r="E2860" t="s">
        <v>29</v>
      </c>
      <c r="F2860" t="s">
        <v>157</v>
      </c>
      <c r="G2860" s="1">
        <v>44391</v>
      </c>
      <c r="H2860" t="s">
        <v>59</v>
      </c>
      <c r="I2860" t="s">
        <v>46</v>
      </c>
      <c r="J2860" s="3" t="s">
        <v>9389</v>
      </c>
      <c r="K2860" t="s">
        <v>62</v>
      </c>
      <c r="M2860" t="s">
        <v>89</v>
      </c>
      <c r="N2860" t="s">
        <v>33</v>
      </c>
      <c r="R2860" t="str">
        <f t="shared" ca="1" si="44"/>
        <v>Meera</v>
      </c>
      <c r="S2860" t="str">
        <f>IFERROR(TEXT(DATEVALUE(LEFT(Table1[[#This Row],[Date of Purchase]],10)), "MMMM"), TEXT(Table1[[#This Row],[Date of Purchase]], "MMMM"))</f>
        <v>July</v>
      </c>
      <c r="T2860" t="str">
        <f>IF(OR(
  AND(Table1[[#This Row],[Ticket Priority]]="Critical", Table1[[#This Row],[Ticket Status]]&lt;&gt;"Closed"),
  AND(Table1[[#This Row],[Ticket Priority]]="High", Table1[[#This Row],[Ticket Status]]="Open")
), "Yes", "No")</f>
        <v>Yes</v>
      </c>
      <c r="U2860" s="4" t="str">
        <f>IF(Table1[[#This Row],[Ticket Status]]="Closed","Yes","No")</f>
        <v>No</v>
      </c>
      <c r="V2860" s="4" t="str">
        <f>IF(Table1[[#This Row],[Ticket Status]]="Pending Customer Response","Yes","No")</f>
        <v>No</v>
      </c>
      <c r="W2860" s="5">
        <f ca="1">COUNTIFS(Table1[Agent_name],Table1[[#This Row],[Agent_name]],Table1[Month],Table1[[#This Row],[Month]])/160</f>
        <v>0.23125000000000001</v>
      </c>
    </row>
    <row r="2861" spans="1:23" x14ac:dyDescent="0.25">
      <c r="A2861">
        <v>2860</v>
      </c>
      <c r="B2861" t="s">
        <v>9390</v>
      </c>
      <c r="C2861" t="s">
        <v>9391</v>
      </c>
      <c r="D2861">
        <v>57</v>
      </c>
      <c r="E2861" t="s">
        <v>19</v>
      </c>
      <c r="F2861" t="s">
        <v>383</v>
      </c>
      <c r="G2861" s="1">
        <v>44369</v>
      </c>
      <c r="H2861" t="s">
        <v>21</v>
      </c>
      <c r="I2861" t="s">
        <v>113</v>
      </c>
      <c r="J2861" s="3" t="s">
        <v>9392</v>
      </c>
      <c r="K2861" t="s">
        <v>39</v>
      </c>
      <c r="L2861" t="s">
        <v>9393</v>
      </c>
      <c r="M2861" t="s">
        <v>89</v>
      </c>
      <c r="N2861" t="s">
        <v>83</v>
      </c>
      <c r="O2861" s="2">
        <v>45078.65730324074</v>
      </c>
      <c r="P2861" s="2">
        <v>45078.408692129633</v>
      </c>
      <c r="Q2861">
        <v>5</v>
      </c>
      <c r="R2861" t="str">
        <f t="shared" ca="1" si="44"/>
        <v>Aisha</v>
      </c>
      <c r="S2861" t="str">
        <f>IFERROR(TEXT(DATEVALUE(LEFT(Table1[[#This Row],[Date of Purchase]],10)), "MMMM"), TEXT(Table1[[#This Row],[Date of Purchase]], "MMMM"))</f>
        <v>June</v>
      </c>
      <c r="T2861" t="str">
        <f>IF(OR(
  AND(Table1[[#This Row],[Ticket Priority]]="Critical", Table1[[#This Row],[Ticket Status]]&lt;&gt;"Closed"),
  AND(Table1[[#This Row],[Ticket Priority]]="High", Table1[[#This Row],[Ticket Status]]="Open")
), "Yes", "No")</f>
        <v>No</v>
      </c>
      <c r="U2861" s="4" t="str">
        <f>IF(Table1[[#This Row],[Ticket Status]]="Closed","Yes","No")</f>
        <v>Yes</v>
      </c>
      <c r="V2861" s="4" t="str">
        <f>IF(Table1[[#This Row],[Ticket Status]]="Pending Customer Response","Yes","No")</f>
        <v>No</v>
      </c>
      <c r="W2861" s="5">
        <f ca="1">COUNTIFS(Table1[Agent_name],Table1[[#This Row],[Agent_name]],Table1[Month],Table1[[#This Row],[Month]])/160</f>
        <v>0.89375000000000004</v>
      </c>
    </row>
    <row r="2862" spans="1:23" x14ac:dyDescent="0.25">
      <c r="A2862">
        <v>2861</v>
      </c>
      <c r="B2862" t="s">
        <v>9394</v>
      </c>
      <c r="C2862" t="s">
        <v>9395</v>
      </c>
      <c r="D2862">
        <v>42</v>
      </c>
      <c r="E2862" t="s">
        <v>19</v>
      </c>
      <c r="F2862" t="s">
        <v>383</v>
      </c>
      <c r="G2862" s="1">
        <v>44243</v>
      </c>
      <c r="H2862" t="s">
        <v>21</v>
      </c>
      <c r="I2862" t="s">
        <v>93</v>
      </c>
      <c r="J2862" s="3" t="s">
        <v>9396</v>
      </c>
      <c r="K2862" t="s">
        <v>24</v>
      </c>
      <c r="M2862" t="s">
        <v>89</v>
      </c>
      <c r="N2862" t="s">
        <v>33</v>
      </c>
      <c r="O2862" s="2">
        <v>45078.387187499997</v>
      </c>
      <c r="R2862" t="str">
        <f t="shared" ca="1" si="44"/>
        <v>Karan</v>
      </c>
      <c r="S2862" t="str">
        <f>IFERROR(TEXT(DATEVALUE(LEFT(Table1[[#This Row],[Date of Purchase]],10)), "MMMM"), TEXT(Table1[[#This Row],[Date of Purchase]], "MMMM"))</f>
        <v>February</v>
      </c>
      <c r="T2862" t="str">
        <f>IF(OR(
  AND(Table1[[#This Row],[Ticket Priority]]="Critical", Table1[[#This Row],[Ticket Status]]&lt;&gt;"Closed"),
  AND(Table1[[#This Row],[Ticket Priority]]="High", Table1[[#This Row],[Ticket Status]]="Open")
), "Yes", "No")</f>
        <v>No</v>
      </c>
      <c r="U2862" s="4" t="str">
        <f>IF(Table1[[#This Row],[Ticket Status]]="Closed","Yes","No")</f>
        <v>No</v>
      </c>
      <c r="V2862" s="4" t="str">
        <f>IF(Table1[[#This Row],[Ticket Status]]="Pending Customer Response","Yes","No")</f>
        <v>Yes</v>
      </c>
      <c r="W2862" s="5">
        <f ca="1">COUNTIFS(Table1[Agent_name],Table1[[#This Row],[Agent_name]],Table1[Month],Table1[[#This Row],[Month]])/160</f>
        <v>0.17499999999999999</v>
      </c>
    </row>
    <row r="2863" spans="1:23" x14ac:dyDescent="0.25">
      <c r="A2863">
        <v>2862</v>
      </c>
      <c r="B2863" t="s">
        <v>9397</v>
      </c>
      <c r="C2863" t="s">
        <v>9398</v>
      </c>
      <c r="D2863">
        <v>55</v>
      </c>
      <c r="E2863" t="s">
        <v>29</v>
      </c>
      <c r="F2863" t="s">
        <v>249</v>
      </c>
      <c r="G2863" s="1">
        <v>44421</v>
      </c>
      <c r="H2863" t="s">
        <v>67</v>
      </c>
      <c r="I2863" t="s">
        <v>37</v>
      </c>
      <c r="J2863" s="3" t="s">
        <v>9399</v>
      </c>
      <c r="K2863" t="s">
        <v>24</v>
      </c>
      <c r="M2863" t="s">
        <v>41</v>
      </c>
      <c r="N2863" t="s">
        <v>33</v>
      </c>
      <c r="O2863" s="2">
        <v>45078.903865740744</v>
      </c>
      <c r="R2863" t="str">
        <f t="shared" ca="1" si="44"/>
        <v>Sara</v>
      </c>
      <c r="S2863" t="str">
        <f>IFERROR(TEXT(DATEVALUE(LEFT(Table1[[#This Row],[Date of Purchase]],10)), "MMMM"), TEXT(Table1[[#This Row],[Date of Purchase]], "MMMM"))</f>
        <v>August</v>
      </c>
      <c r="T2863" t="str">
        <f>IF(OR(
  AND(Table1[[#This Row],[Ticket Priority]]="Critical", Table1[[#This Row],[Ticket Status]]&lt;&gt;"Closed"),
  AND(Table1[[#This Row],[Ticket Priority]]="High", Table1[[#This Row],[Ticket Status]]="Open")
), "Yes", "No")</f>
        <v>No</v>
      </c>
      <c r="U2863" s="4" t="str">
        <f>IF(Table1[[#This Row],[Ticket Status]]="Closed","Yes","No")</f>
        <v>No</v>
      </c>
      <c r="V2863" s="4" t="str">
        <f>IF(Table1[[#This Row],[Ticket Status]]="Pending Customer Response","Yes","No")</f>
        <v>Yes</v>
      </c>
      <c r="W2863" s="5">
        <f ca="1">COUNTIFS(Table1[Agent_name],Table1[[#This Row],[Agent_name]],Table1[Month],Table1[[#This Row],[Month]])/160</f>
        <v>0.8</v>
      </c>
    </row>
    <row r="2864" spans="1:23" x14ac:dyDescent="0.25">
      <c r="A2864">
        <v>2863</v>
      </c>
      <c r="B2864" t="s">
        <v>9400</v>
      </c>
      <c r="C2864" t="s">
        <v>9401</v>
      </c>
      <c r="D2864">
        <v>22</v>
      </c>
      <c r="E2864" t="s">
        <v>58</v>
      </c>
      <c r="F2864" t="s">
        <v>81</v>
      </c>
      <c r="G2864" s="1">
        <v>44222</v>
      </c>
      <c r="H2864" t="s">
        <v>59</v>
      </c>
      <c r="I2864" t="s">
        <v>72</v>
      </c>
      <c r="J2864" s="3" t="s">
        <v>9402</v>
      </c>
      <c r="K2864" t="s">
        <v>39</v>
      </c>
      <c r="L2864" t="s">
        <v>9403</v>
      </c>
      <c r="M2864" t="s">
        <v>143</v>
      </c>
      <c r="N2864" t="s">
        <v>83</v>
      </c>
      <c r="O2864" s="2">
        <v>45078.870555555557</v>
      </c>
      <c r="P2864" s="2">
        <v>45078.069166666668</v>
      </c>
      <c r="Q2864">
        <v>1</v>
      </c>
      <c r="R2864" t="str">
        <f t="shared" ca="1" si="44"/>
        <v>Aisha</v>
      </c>
      <c r="S2864" t="str">
        <f>IFERROR(TEXT(DATEVALUE(LEFT(Table1[[#This Row],[Date of Purchase]],10)), "MMMM"), TEXT(Table1[[#This Row],[Date of Purchase]], "MMMM"))</f>
        <v>January</v>
      </c>
      <c r="T2864" t="str">
        <f>IF(OR(
  AND(Table1[[#This Row],[Ticket Priority]]="Critical", Table1[[#This Row],[Ticket Status]]&lt;&gt;"Closed"),
  AND(Table1[[#This Row],[Ticket Priority]]="High", Table1[[#This Row],[Ticket Status]]="Open")
), "Yes", "No")</f>
        <v>No</v>
      </c>
      <c r="U2864" s="4" t="str">
        <f>IF(Table1[[#This Row],[Ticket Status]]="Closed","Yes","No")</f>
        <v>Yes</v>
      </c>
      <c r="V2864" s="4" t="str">
        <f>IF(Table1[[#This Row],[Ticket Status]]="Pending Customer Response","Yes","No")</f>
        <v>No</v>
      </c>
      <c r="W2864" s="5">
        <f ca="1">COUNTIFS(Table1[Agent_name],Table1[[#This Row],[Agent_name]],Table1[Month],Table1[[#This Row],[Month]])/160</f>
        <v>0.83125000000000004</v>
      </c>
    </row>
    <row r="2865" spans="1:23" x14ac:dyDescent="0.25">
      <c r="A2865">
        <v>2864</v>
      </c>
      <c r="B2865" t="s">
        <v>9404</v>
      </c>
      <c r="C2865" t="s">
        <v>9405</v>
      </c>
      <c r="D2865">
        <v>68</v>
      </c>
      <c r="E2865" t="s">
        <v>19</v>
      </c>
      <c r="F2865" t="s">
        <v>157</v>
      </c>
      <c r="G2865" s="1">
        <v>44239</v>
      </c>
      <c r="H2865" t="s">
        <v>66</v>
      </c>
      <c r="I2865" t="s">
        <v>37</v>
      </c>
      <c r="J2865" s="3" t="s">
        <v>9406</v>
      </c>
      <c r="K2865" t="s">
        <v>62</v>
      </c>
      <c r="M2865" t="s">
        <v>25</v>
      </c>
      <c r="N2865" t="s">
        <v>55</v>
      </c>
      <c r="R2865" t="str">
        <f t="shared" ca="1" si="44"/>
        <v>Aisha</v>
      </c>
      <c r="S2865" t="str">
        <f>IFERROR(TEXT(DATEVALUE(LEFT(Table1[[#This Row],[Date of Purchase]],10)), "MMMM"), TEXT(Table1[[#This Row],[Date of Purchase]], "MMMM"))</f>
        <v>February</v>
      </c>
      <c r="T2865" t="str">
        <f>IF(OR(
  AND(Table1[[#This Row],[Ticket Priority]]="Critical", Table1[[#This Row],[Ticket Status]]&lt;&gt;"Closed"),
  AND(Table1[[#This Row],[Ticket Priority]]="High", Table1[[#This Row],[Ticket Status]]="Open")
), "Yes", "No")</f>
        <v>Yes</v>
      </c>
      <c r="U2865" s="4" t="str">
        <f>IF(Table1[[#This Row],[Ticket Status]]="Closed","Yes","No")</f>
        <v>No</v>
      </c>
      <c r="V2865" s="4" t="str">
        <f>IF(Table1[[#This Row],[Ticket Status]]="Pending Customer Response","Yes","No")</f>
        <v>No</v>
      </c>
      <c r="W2865" s="5">
        <f ca="1">COUNTIFS(Table1[Agent_name],Table1[[#This Row],[Agent_name]],Table1[Month],Table1[[#This Row],[Month]])/160</f>
        <v>0.85624999999999996</v>
      </c>
    </row>
    <row r="2866" spans="1:23" x14ac:dyDescent="0.25">
      <c r="A2866">
        <v>2865</v>
      </c>
      <c r="B2866" t="s">
        <v>9407</v>
      </c>
      <c r="C2866" t="s">
        <v>9408</v>
      </c>
      <c r="D2866">
        <v>70</v>
      </c>
      <c r="E2866" t="s">
        <v>19</v>
      </c>
      <c r="F2866" t="s">
        <v>219</v>
      </c>
      <c r="G2866" s="1">
        <v>44483</v>
      </c>
      <c r="H2866" t="s">
        <v>45</v>
      </c>
      <c r="I2866" t="s">
        <v>37</v>
      </c>
      <c r="J2866" s="3" t="s">
        <v>9409</v>
      </c>
      <c r="K2866" t="s">
        <v>24</v>
      </c>
      <c r="M2866" t="s">
        <v>89</v>
      </c>
      <c r="N2866" t="s">
        <v>55</v>
      </c>
      <c r="O2866" s="2">
        <v>45078.297662037039</v>
      </c>
      <c r="R2866" t="str">
        <f t="shared" ca="1" si="44"/>
        <v>Mohit</v>
      </c>
      <c r="S2866" t="str">
        <f>IFERROR(TEXT(DATEVALUE(LEFT(Table1[[#This Row],[Date of Purchase]],10)), "MMMM"), TEXT(Table1[[#This Row],[Date of Purchase]], "MMMM"))</f>
        <v>October</v>
      </c>
      <c r="T2866" t="str">
        <f>IF(OR(
  AND(Table1[[#This Row],[Ticket Priority]]="Critical", Table1[[#This Row],[Ticket Status]]&lt;&gt;"Closed"),
  AND(Table1[[#This Row],[Ticket Priority]]="High", Table1[[#This Row],[Ticket Status]]="Open")
), "Yes", "No")</f>
        <v>No</v>
      </c>
      <c r="U2866" s="4" t="str">
        <f>IF(Table1[[#This Row],[Ticket Status]]="Closed","Yes","No")</f>
        <v>No</v>
      </c>
      <c r="V2866" s="4" t="str">
        <f>IF(Table1[[#This Row],[Ticket Status]]="Pending Customer Response","Yes","No")</f>
        <v>Yes</v>
      </c>
      <c r="W2866" s="5">
        <f ca="1">COUNTIFS(Table1[Agent_name],Table1[[#This Row],[Agent_name]],Table1[Month],Table1[[#This Row],[Month]])/160</f>
        <v>0.49375000000000002</v>
      </c>
    </row>
    <row r="2867" spans="1:23" x14ac:dyDescent="0.25">
      <c r="A2867">
        <v>2866</v>
      </c>
      <c r="B2867" t="s">
        <v>9410</v>
      </c>
      <c r="C2867" t="s">
        <v>9411</v>
      </c>
      <c r="D2867">
        <v>40</v>
      </c>
      <c r="E2867" t="s">
        <v>29</v>
      </c>
      <c r="F2867" t="s">
        <v>249</v>
      </c>
      <c r="G2867" s="1">
        <v>44232</v>
      </c>
      <c r="H2867" t="s">
        <v>59</v>
      </c>
      <c r="I2867" t="s">
        <v>99</v>
      </c>
      <c r="J2867" s="3" t="s">
        <v>449</v>
      </c>
      <c r="K2867" t="s">
        <v>24</v>
      </c>
      <c r="M2867" t="s">
        <v>25</v>
      </c>
      <c r="N2867" t="s">
        <v>26</v>
      </c>
      <c r="O2867" s="2">
        <v>45078.683078703703</v>
      </c>
      <c r="R2867" t="str">
        <f t="shared" ca="1" si="44"/>
        <v>Aisha</v>
      </c>
      <c r="S2867" t="str">
        <f>IFERROR(TEXT(DATEVALUE(LEFT(Table1[[#This Row],[Date of Purchase]],10)), "MMMM"), TEXT(Table1[[#This Row],[Date of Purchase]], "MMMM"))</f>
        <v>February</v>
      </c>
      <c r="T2867" t="str">
        <f>IF(OR(
  AND(Table1[[#This Row],[Ticket Priority]]="Critical", Table1[[#This Row],[Ticket Status]]&lt;&gt;"Closed"),
  AND(Table1[[#This Row],[Ticket Priority]]="High", Table1[[#This Row],[Ticket Status]]="Open")
), "Yes", "No")</f>
        <v>Yes</v>
      </c>
      <c r="U2867" s="4" t="str">
        <f>IF(Table1[[#This Row],[Ticket Status]]="Closed","Yes","No")</f>
        <v>No</v>
      </c>
      <c r="V2867" s="4" t="str">
        <f>IF(Table1[[#This Row],[Ticket Status]]="Pending Customer Response","Yes","No")</f>
        <v>Yes</v>
      </c>
      <c r="W2867" s="5">
        <f ca="1">COUNTIFS(Table1[Agent_name],Table1[[#This Row],[Agent_name]],Table1[Month],Table1[[#This Row],[Month]])/160</f>
        <v>0.85624999999999996</v>
      </c>
    </row>
    <row r="2868" spans="1:23" x14ac:dyDescent="0.25">
      <c r="A2868">
        <v>2867</v>
      </c>
      <c r="B2868" t="s">
        <v>9412</v>
      </c>
      <c r="C2868" t="s">
        <v>9413</v>
      </c>
      <c r="D2868">
        <v>36</v>
      </c>
      <c r="E2868" t="s">
        <v>58</v>
      </c>
      <c r="F2868" t="s">
        <v>98</v>
      </c>
      <c r="G2868" s="1">
        <v>44306</v>
      </c>
      <c r="H2868" t="s">
        <v>67</v>
      </c>
      <c r="I2868" t="s">
        <v>60</v>
      </c>
      <c r="J2868" s="3" t="s">
        <v>9414</v>
      </c>
      <c r="K2868" t="s">
        <v>62</v>
      </c>
      <c r="M2868" t="s">
        <v>89</v>
      </c>
      <c r="N2868" t="s">
        <v>26</v>
      </c>
      <c r="R2868" t="str">
        <f t="shared" ca="1" si="44"/>
        <v>Sara</v>
      </c>
      <c r="S2868" t="str">
        <f>IFERROR(TEXT(DATEVALUE(LEFT(Table1[[#This Row],[Date of Purchase]],10)), "MMMM"), TEXT(Table1[[#This Row],[Date of Purchase]], "MMMM"))</f>
        <v>April</v>
      </c>
      <c r="T2868" t="str">
        <f>IF(OR(
  AND(Table1[[#This Row],[Ticket Priority]]="Critical", Table1[[#This Row],[Ticket Status]]&lt;&gt;"Closed"),
  AND(Table1[[#This Row],[Ticket Priority]]="High", Table1[[#This Row],[Ticket Status]]="Open")
), "Yes", "No")</f>
        <v>Yes</v>
      </c>
      <c r="U2868" s="4" t="str">
        <f>IF(Table1[[#This Row],[Ticket Status]]="Closed","Yes","No")</f>
        <v>No</v>
      </c>
      <c r="V2868" s="4" t="str">
        <f>IF(Table1[[#This Row],[Ticket Status]]="Pending Customer Response","Yes","No")</f>
        <v>No</v>
      </c>
      <c r="W2868" s="5">
        <f ca="1">COUNTIFS(Table1[Agent_name],Table1[[#This Row],[Agent_name]],Table1[Month],Table1[[#This Row],[Month]])/160</f>
        <v>0.75624999999999998</v>
      </c>
    </row>
    <row r="2869" spans="1:23" x14ac:dyDescent="0.25">
      <c r="A2869">
        <v>2868</v>
      </c>
      <c r="B2869" t="s">
        <v>9415</v>
      </c>
      <c r="C2869" t="s">
        <v>9416</v>
      </c>
      <c r="D2869">
        <v>22</v>
      </c>
      <c r="E2869" t="s">
        <v>58</v>
      </c>
      <c r="F2869" t="s">
        <v>655</v>
      </c>
      <c r="G2869" s="1">
        <v>44084</v>
      </c>
      <c r="H2869" t="s">
        <v>21</v>
      </c>
      <c r="I2869" t="s">
        <v>46</v>
      </c>
      <c r="J2869" s="3" t="s">
        <v>449</v>
      </c>
      <c r="K2869" t="s">
        <v>24</v>
      </c>
      <c r="M2869" t="s">
        <v>89</v>
      </c>
      <c r="N2869" t="s">
        <v>83</v>
      </c>
      <c r="O2869" s="2">
        <v>45078.865034722221</v>
      </c>
      <c r="R2869" t="str">
        <f t="shared" ca="1" si="44"/>
        <v>Aisha</v>
      </c>
      <c r="S2869" t="str">
        <f>IFERROR(TEXT(DATEVALUE(LEFT(Table1[[#This Row],[Date of Purchase]],10)), "MMMM"), TEXT(Table1[[#This Row],[Date of Purchase]], "MMMM"))</f>
        <v>September</v>
      </c>
      <c r="T2869" t="str">
        <f>IF(OR(
  AND(Table1[[#This Row],[Ticket Priority]]="Critical", Table1[[#This Row],[Ticket Status]]&lt;&gt;"Closed"),
  AND(Table1[[#This Row],[Ticket Priority]]="High", Table1[[#This Row],[Ticket Status]]="Open")
), "Yes", "No")</f>
        <v>No</v>
      </c>
      <c r="U2869" s="4" t="str">
        <f>IF(Table1[[#This Row],[Ticket Status]]="Closed","Yes","No")</f>
        <v>No</v>
      </c>
      <c r="V2869" s="4" t="str">
        <f>IF(Table1[[#This Row],[Ticket Status]]="Pending Customer Response","Yes","No")</f>
        <v>Yes</v>
      </c>
      <c r="W2869" s="5">
        <f ca="1">COUNTIFS(Table1[Agent_name],Table1[[#This Row],[Agent_name]],Table1[Month],Table1[[#This Row],[Month]])/160</f>
        <v>0.86250000000000004</v>
      </c>
    </row>
    <row r="2870" spans="1:23" x14ac:dyDescent="0.25">
      <c r="A2870">
        <v>2869</v>
      </c>
      <c r="B2870" t="s">
        <v>9417</v>
      </c>
      <c r="C2870" t="s">
        <v>9418</v>
      </c>
      <c r="D2870">
        <v>43</v>
      </c>
      <c r="E2870" t="s">
        <v>29</v>
      </c>
      <c r="F2870" t="s">
        <v>173</v>
      </c>
      <c r="G2870" s="1">
        <v>44081</v>
      </c>
      <c r="H2870" t="s">
        <v>21</v>
      </c>
      <c r="I2870" t="s">
        <v>59</v>
      </c>
      <c r="J2870" s="3" t="s">
        <v>9419</v>
      </c>
      <c r="K2870" t="s">
        <v>24</v>
      </c>
      <c r="M2870" t="s">
        <v>25</v>
      </c>
      <c r="N2870" t="s">
        <v>33</v>
      </c>
      <c r="O2870" s="2">
        <v>45078.410891203705</v>
      </c>
      <c r="R2870" t="str">
        <f t="shared" ca="1" si="44"/>
        <v>Mohit</v>
      </c>
      <c r="S2870" t="str">
        <f>IFERROR(TEXT(DATEVALUE(LEFT(Table1[[#This Row],[Date of Purchase]],10)), "MMMM"), TEXT(Table1[[#This Row],[Date of Purchase]], "MMMM"))</f>
        <v>September</v>
      </c>
      <c r="T2870" t="str">
        <f>IF(OR(
  AND(Table1[[#This Row],[Ticket Priority]]="Critical", Table1[[#This Row],[Ticket Status]]&lt;&gt;"Closed"),
  AND(Table1[[#This Row],[Ticket Priority]]="High", Table1[[#This Row],[Ticket Status]]="Open")
), "Yes", "No")</f>
        <v>Yes</v>
      </c>
      <c r="U2870" s="4" t="str">
        <f>IF(Table1[[#This Row],[Ticket Status]]="Closed","Yes","No")</f>
        <v>No</v>
      </c>
      <c r="V2870" s="4" t="str">
        <f>IF(Table1[[#This Row],[Ticket Status]]="Pending Customer Response","Yes","No")</f>
        <v>Yes</v>
      </c>
      <c r="W2870" s="5">
        <f ca="1">COUNTIFS(Table1[Agent_name],Table1[[#This Row],[Agent_name]],Table1[Month],Table1[[#This Row],[Month]])/160</f>
        <v>0.38124999999999998</v>
      </c>
    </row>
    <row r="2871" spans="1:23" x14ac:dyDescent="0.25">
      <c r="A2871">
        <v>2870</v>
      </c>
      <c r="B2871" t="s">
        <v>9420</v>
      </c>
      <c r="C2871" t="s">
        <v>9421</v>
      </c>
      <c r="D2871">
        <v>46</v>
      </c>
      <c r="E2871" t="s">
        <v>29</v>
      </c>
      <c r="F2871" t="s">
        <v>30</v>
      </c>
      <c r="G2871" s="1">
        <v>43864</v>
      </c>
      <c r="H2871" t="s">
        <v>45</v>
      </c>
      <c r="I2871" t="s">
        <v>177</v>
      </c>
      <c r="J2871" s="3" t="s">
        <v>9422</v>
      </c>
      <c r="K2871" t="s">
        <v>24</v>
      </c>
      <c r="M2871" t="s">
        <v>25</v>
      </c>
      <c r="N2871" t="s">
        <v>26</v>
      </c>
      <c r="O2871" s="2">
        <v>45078.94908564815</v>
      </c>
      <c r="R2871" t="str">
        <f t="shared" ca="1" si="44"/>
        <v>Sara</v>
      </c>
      <c r="S2871" t="str">
        <f>IFERROR(TEXT(DATEVALUE(LEFT(Table1[[#This Row],[Date of Purchase]],10)), "MMMM"), TEXT(Table1[[#This Row],[Date of Purchase]], "MMMM"))</f>
        <v>February</v>
      </c>
      <c r="T2871" t="str">
        <f>IF(OR(
  AND(Table1[[#This Row],[Ticket Priority]]="Critical", Table1[[#This Row],[Ticket Status]]&lt;&gt;"Closed"),
  AND(Table1[[#This Row],[Ticket Priority]]="High", Table1[[#This Row],[Ticket Status]]="Open")
), "Yes", "No")</f>
        <v>Yes</v>
      </c>
      <c r="U2871" s="4" t="str">
        <f>IF(Table1[[#This Row],[Ticket Status]]="Closed","Yes","No")</f>
        <v>No</v>
      </c>
      <c r="V2871" s="4" t="str">
        <f>IF(Table1[[#This Row],[Ticket Status]]="Pending Customer Response","Yes","No")</f>
        <v>Yes</v>
      </c>
      <c r="W2871" s="5">
        <f ca="1">COUNTIFS(Table1[Agent_name],Table1[[#This Row],[Agent_name]],Table1[Month],Table1[[#This Row],[Month]])/160</f>
        <v>0.65625</v>
      </c>
    </row>
    <row r="2872" spans="1:23" x14ac:dyDescent="0.25">
      <c r="A2872">
        <v>2871</v>
      </c>
      <c r="B2872" t="s">
        <v>9423</v>
      </c>
      <c r="C2872" t="s">
        <v>9424</v>
      </c>
      <c r="D2872">
        <v>46</v>
      </c>
      <c r="E2872" t="s">
        <v>29</v>
      </c>
      <c r="F2872" t="s">
        <v>286</v>
      </c>
      <c r="G2872" s="1">
        <v>43851</v>
      </c>
      <c r="H2872" t="s">
        <v>67</v>
      </c>
      <c r="I2872" t="s">
        <v>113</v>
      </c>
      <c r="J2872" s="3" t="s">
        <v>9425</v>
      </c>
      <c r="K2872" t="s">
        <v>24</v>
      </c>
      <c r="M2872" t="s">
        <v>25</v>
      </c>
      <c r="N2872" t="s">
        <v>55</v>
      </c>
      <c r="O2872" s="2">
        <v>45078.854664351849</v>
      </c>
      <c r="R2872" t="str">
        <f t="shared" ca="1" si="44"/>
        <v>Sara</v>
      </c>
      <c r="S2872" t="str">
        <f>IFERROR(TEXT(DATEVALUE(LEFT(Table1[[#This Row],[Date of Purchase]],10)), "MMMM"), TEXT(Table1[[#This Row],[Date of Purchase]], "MMMM"))</f>
        <v>January</v>
      </c>
      <c r="T2872" t="str">
        <f>IF(OR(
  AND(Table1[[#This Row],[Ticket Priority]]="Critical", Table1[[#This Row],[Ticket Status]]&lt;&gt;"Closed"),
  AND(Table1[[#This Row],[Ticket Priority]]="High", Table1[[#This Row],[Ticket Status]]="Open")
), "Yes", "No")</f>
        <v>Yes</v>
      </c>
      <c r="U2872" s="4" t="str">
        <f>IF(Table1[[#This Row],[Ticket Status]]="Closed","Yes","No")</f>
        <v>No</v>
      </c>
      <c r="V2872" s="4" t="str">
        <f>IF(Table1[[#This Row],[Ticket Status]]="Pending Customer Response","Yes","No")</f>
        <v>Yes</v>
      </c>
      <c r="W2872" s="5">
        <f ca="1">COUNTIFS(Table1[Agent_name],Table1[[#This Row],[Agent_name]],Table1[Month],Table1[[#This Row],[Month]])/160</f>
        <v>0.70625000000000004</v>
      </c>
    </row>
    <row r="2873" spans="1:23" x14ac:dyDescent="0.25">
      <c r="A2873">
        <v>2872</v>
      </c>
      <c r="B2873" t="s">
        <v>9426</v>
      </c>
      <c r="C2873" t="s">
        <v>9427</v>
      </c>
      <c r="D2873">
        <v>42</v>
      </c>
      <c r="E2873" t="s">
        <v>19</v>
      </c>
      <c r="F2873" t="s">
        <v>223</v>
      </c>
      <c r="G2873" s="1">
        <v>44181</v>
      </c>
      <c r="H2873" t="s">
        <v>66</v>
      </c>
      <c r="I2873" t="s">
        <v>60</v>
      </c>
      <c r="J2873" s="3" t="s">
        <v>9428</v>
      </c>
      <c r="K2873" t="s">
        <v>39</v>
      </c>
      <c r="L2873" t="s">
        <v>9429</v>
      </c>
      <c r="M2873" t="s">
        <v>89</v>
      </c>
      <c r="N2873" t="s">
        <v>83</v>
      </c>
      <c r="O2873" s="2">
        <v>45078.627592592595</v>
      </c>
      <c r="P2873" s="2">
        <v>45078.374120370368</v>
      </c>
      <c r="Q2873">
        <v>5</v>
      </c>
      <c r="R2873" t="str">
        <f t="shared" ca="1" si="44"/>
        <v>Mohit</v>
      </c>
      <c r="S2873" t="str">
        <f>IFERROR(TEXT(DATEVALUE(LEFT(Table1[[#This Row],[Date of Purchase]],10)), "MMMM"), TEXT(Table1[[#This Row],[Date of Purchase]], "MMMM"))</f>
        <v>December</v>
      </c>
      <c r="T2873" t="str">
        <f>IF(OR(
  AND(Table1[[#This Row],[Ticket Priority]]="Critical", Table1[[#This Row],[Ticket Status]]&lt;&gt;"Closed"),
  AND(Table1[[#This Row],[Ticket Priority]]="High", Table1[[#This Row],[Ticket Status]]="Open")
), "Yes", "No")</f>
        <v>No</v>
      </c>
      <c r="U2873" s="4" t="str">
        <f>IF(Table1[[#This Row],[Ticket Status]]="Closed","Yes","No")</f>
        <v>Yes</v>
      </c>
      <c r="V2873" s="4" t="str">
        <f>IF(Table1[[#This Row],[Ticket Status]]="Pending Customer Response","Yes","No")</f>
        <v>No</v>
      </c>
      <c r="W2873" s="5">
        <f ca="1">COUNTIFS(Table1[Agent_name],Table1[[#This Row],[Agent_name]],Table1[Month],Table1[[#This Row],[Month]])/160</f>
        <v>0.44374999999999998</v>
      </c>
    </row>
    <row r="2874" spans="1:23" x14ac:dyDescent="0.25">
      <c r="A2874">
        <v>2873</v>
      </c>
      <c r="B2874" t="s">
        <v>9430</v>
      </c>
      <c r="C2874" t="s">
        <v>9431</v>
      </c>
      <c r="D2874">
        <v>68</v>
      </c>
      <c r="E2874" t="s">
        <v>29</v>
      </c>
      <c r="F2874" t="s">
        <v>219</v>
      </c>
      <c r="G2874" s="1">
        <v>44251</v>
      </c>
      <c r="H2874" t="s">
        <v>45</v>
      </c>
      <c r="I2874" t="s">
        <v>46</v>
      </c>
      <c r="J2874" s="3" t="s">
        <v>9432</v>
      </c>
      <c r="K2874" t="s">
        <v>62</v>
      </c>
      <c r="M2874" t="s">
        <v>143</v>
      </c>
      <c r="N2874" t="s">
        <v>55</v>
      </c>
      <c r="R2874" t="str">
        <f t="shared" ca="1" si="44"/>
        <v>Sara</v>
      </c>
      <c r="S2874" t="str">
        <f>IFERROR(TEXT(DATEVALUE(LEFT(Table1[[#This Row],[Date of Purchase]],10)), "MMMM"), TEXT(Table1[[#This Row],[Date of Purchase]], "MMMM"))</f>
        <v>February</v>
      </c>
      <c r="T2874" t="str">
        <f>IF(OR(
  AND(Table1[[#This Row],[Ticket Priority]]="Critical", Table1[[#This Row],[Ticket Status]]&lt;&gt;"Closed"),
  AND(Table1[[#This Row],[Ticket Priority]]="High", Table1[[#This Row],[Ticket Status]]="Open")
), "Yes", "No")</f>
        <v>No</v>
      </c>
      <c r="U2874" s="4" t="str">
        <f>IF(Table1[[#This Row],[Ticket Status]]="Closed","Yes","No")</f>
        <v>No</v>
      </c>
      <c r="V2874" s="4" t="str">
        <f>IF(Table1[[#This Row],[Ticket Status]]="Pending Customer Response","Yes","No")</f>
        <v>No</v>
      </c>
      <c r="W2874" s="5">
        <f ca="1">COUNTIFS(Table1[Agent_name],Table1[[#This Row],[Agent_name]],Table1[Month],Table1[[#This Row],[Month]])/160</f>
        <v>0.65625</v>
      </c>
    </row>
    <row r="2875" spans="1:23" x14ac:dyDescent="0.25">
      <c r="A2875">
        <v>2874</v>
      </c>
      <c r="B2875" t="s">
        <v>9433</v>
      </c>
      <c r="C2875" t="s">
        <v>9434</v>
      </c>
      <c r="D2875">
        <v>18</v>
      </c>
      <c r="E2875" t="s">
        <v>29</v>
      </c>
      <c r="F2875" t="s">
        <v>81</v>
      </c>
      <c r="G2875" s="1">
        <v>44228</v>
      </c>
      <c r="H2875" t="s">
        <v>21</v>
      </c>
      <c r="I2875" t="s">
        <v>67</v>
      </c>
      <c r="J2875" s="3" t="s">
        <v>9435</v>
      </c>
      <c r="K2875" t="s">
        <v>62</v>
      </c>
      <c r="M2875" t="s">
        <v>89</v>
      </c>
      <c r="N2875" t="s">
        <v>26</v>
      </c>
      <c r="R2875" t="str">
        <f t="shared" ca="1" si="44"/>
        <v>Sara</v>
      </c>
      <c r="S2875" t="str">
        <f>IFERROR(TEXT(DATEVALUE(LEFT(Table1[[#This Row],[Date of Purchase]],10)), "MMMM"), TEXT(Table1[[#This Row],[Date of Purchase]], "MMMM"))</f>
        <v>February</v>
      </c>
      <c r="T2875" t="str">
        <f>IF(OR(
  AND(Table1[[#This Row],[Ticket Priority]]="Critical", Table1[[#This Row],[Ticket Status]]&lt;&gt;"Closed"),
  AND(Table1[[#This Row],[Ticket Priority]]="High", Table1[[#This Row],[Ticket Status]]="Open")
), "Yes", "No")</f>
        <v>Yes</v>
      </c>
      <c r="U2875" s="4" t="str">
        <f>IF(Table1[[#This Row],[Ticket Status]]="Closed","Yes","No")</f>
        <v>No</v>
      </c>
      <c r="V2875" s="4" t="str">
        <f>IF(Table1[[#This Row],[Ticket Status]]="Pending Customer Response","Yes","No")</f>
        <v>No</v>
      </c>
      <c r="W2875" s="5">
        <f ca="1">COUNTIFS(Table1[Agent_name],Table1[[#This Row],[Agent_name]],Table1[Month],Table1[[#This Row],[Month]])/160</f>
        <v>0.65625</v>
      </c>
    </row>
    <row r="2876" spans="1:23" x14ac:dyDescent="0.25">
      <c r="A2876">
        <v>2875</v>
      </c>
      <c r="B2876" t="s">
        <v>9436</v>
      </c>
      <c r="C2876" t="s">
        <v>9437</v>
      </c>
      <c r="D2876">
        <v>34</v>
      </c>
      <c r="E2876" t="s">
        <v>19</v>
      </c>
      <c r="F2876" t="s">
        <v>223</v>
      </c>
      <c r="G2876" s="1">
        <v>43925</v>
      </c>
      <c r="H2876" t="s">
        <v>21</v>
      </c>
      <c r="I2876" t="s">
        <v>67</v>
      </c>
      <c r="J2876" s="3" t="s">
        <v>9438</v>
      </c>
      <c r="K2876" t="s">
        <v>39</v>
      </c>
      <c r="L2876" t="s">
        <v>9439</v>
      </c>
      <c r="M2876" t="s">
        <v>143</v>
      </c>
      <c r="N2876" t="s">
        <v>33</v>
      </c>
      <c r="O2876" s="2">
        <v>45078.007511574076</v>
      </c>
      <c r="P2876" s="2">
        <v>45078.631122685183</v>
      </c>
      <c r="Q2876">
        <v>4</v>
      </c>
      <c r="R2876" t="str">
        <f t="shared" ca="1" si="44"/>
        <v>Ravi</v>
      </c>
      <c r="S2876" t="str">
        <f>IFERROR(TEXT(DATEVALUE(LEFT(Table1[[#This Row],[Date of Purchase]],10)), "MMMM"), TEXT(Table1[[#This Row],[Date of Purchase]], "MMMM"))</f>
        <v>April</v>
      </c>
      <c r="T2876" t="str">
        <f>IF(OR(
  AND(Table1[[#This Row],[Ticket Priority]]="Critical", Table1[[#This Row],[Ticket Status]]&lt;&gt;"Closed"),
  AND(Table1[[#This Row],[Ticket Priority]]="High", Table1[[#This Row],[Ticket Status]]="Open")
), "Yes", "No")</f>
        <v>No</v>
      </c>
      <c r="U2876" s="4" t="str">
        <f>IF(Table1[[#This Row],[Ticket Status]]="Closed","Yes","No")</f>
        <v>Yes</v>
      </c>
      <c r="V2876" s="4" t="str">
        <f>IF(Table1[[#This Row],[Ticket Status]]="Pending Customer Response","Yes","No")</f>
        <v>No</v>
      </c>
      <c r="W2876" s="5">
        <f ca="1">COUNTIFS(Table1[Agent_name],Table1[[#This Row],[Agent_name]],Table1[Month],Table1[[#This Row],[Month]])/160</f>
        <v>0.625</v>
      </c>
    </row>
    <row r="2877" spans="1:23" x14ac:dyDescent="0.25">
      <c r="A2877">
        <v>2876</v>
      </c>
      <c r="B2877" t="s">
        <v>9440</v>
      </c>
      <c r="C2877" t="s">
        <v>9441</v>
      </c>
      <c r="D2877">
        <v>69</v>
      </c>
      <c r="E2877" t="s">
        <v>29</v>
      </c>
      <c r="F2877" t="s">
        <v>86</v>
      </c>
      <c r="G2877" s="1">
        <v>44486</v>
      </c>
      <c r="H2877" t="s">
        <v>67</v>
      </c>
      <c r="I2877" t="s">
        <v>177</v>
      </c>
      <c r="J2877" s="3" t="s">
        <v>9442</v>
      </c>
      <c r="K2877" t="s">
        <v>24</v>
      </c>
      <c r="M2877" t="s">
        <v>143</v>
      </c>
      <c r="N2877" t="s">
        <v>26</v>
      </c>
      <c r="O2877" s="2">
        <v>45078.804756944446</v>
      </c>
      <c r="R2877" t="str">
        <f t="shared" ca="1" si="44"/>
        <v>Sara</v>
      </c>
      <c r="S2877" t="str">
        <f>IFERROR(TEXT(DATEVALUE(LEFT(Table1[[#This Row],[Date of Purchase]],10)), "MMMM"), TEXT(Table1[[#This Row],[Date of Purchase]], "MMMM"))</f>
        <v>October</v>
      </c>
      <c r="T2877" t="str">
        <f>IF(OR(
  AND(Table1[[#This Row],[Ticket Priority]]="Critical", Table1[[#This Row],[Ticket Status]]&lt;&gt;"Closed"),
  AND(Table1[[#This Row],[Ticket Priority]]="High", Table1[[#This Row],[Ticket Status]]="Open")
), "Yes", "No")</f>
        <v>No</v>
      </c>
      <c r="U2877" s="4" t="str">
        <f>IF(Table1[[#This Row],[Ticket Status]]="Closed","Yes","No")</f>
        <v>No</v>
      </c>
      <c r="V2877" s="4" t="str">
        <f>IF(Table1[[#This Row],[Ticket Status]]="Pending Customer Response","Yes","No")</f>
        <v>Yes</v>
      </c>
      <c r="W2877" s="5">
        <f ca="1">COUNTIFS(Table1[Agent_name],Table1[[#This Row],[Agent_name]],Table1[Month],Table1[[#This Row],[Month]])/160</f>
        <v>0.66874999999999996</v>
      </c>
    </row>
    <row r="2878" spans="1:23" x14ac:dyDescent="0.25">
      <c r="A2878">
        <v>2877</v>
      </c>
      <c r="B2878" t="s">
        <v>9443</v>
      </c>
      <c r="C2878" t="s">
        <v>9444</v>
      </c>
      <c r="D2878">
        <v>42</v>
      </c>
      <c r="E2878" t="s">
        <v>29</v>
      </c>
      <c r="F2878" t="s">
        <v>81</v>
      </c>
      <c r="G2878" s="1">
        <v>43992</v>
      </c>
      <c r="H2878" t="s">
        <v>67</v>
      </c>
      <c r="I2878" t="s">
        <v>52</v>
      </c>
      <c r="J2878" s="3" t="s">
        <v>9445</v>
      </c>
      <c r="K2878" t="s">
        <v>24</v>
      </c>
      <c r="M2878" t="s">
        <v>143</v>
      </c>
      <c r="N2878" t="s">
        <v>26</v>
      </c>
      <c r="O2878" s="2">
        <v>45078.674907407411</v>
      </c>
      <c r="R2878" t="str">
        <f t="shared" ca="1" si="44"/>
        <v>Rahul</v>
      </c>
      <c r="S2878" t="str">
        <f>IFERROR(TEXT(DATEVALUE(LEFT(Table1[[#This Row],[Date of Purchase]],10)), "MMMM"), TEXT(Table1[[#This Row],[Date of Purchase]], "MMMM"))</f>
        <v>June</v>
      </c>
      <c r="T2878" t="str">
        <f>IF(OR(
  AND(Table1[[#This Row],[Ticket Priority]]="Critical", Table1[[#This Row],[Ticket Status]]&lt;&gt;"Closed"),
  AND(Table1[[#This Row],[Ticket Priority]]="High", Table1[[#This Row],[Ticket Status]]="Open")
), "Yes", "No")</f>
        <v>No</v>
      </c>
      <c r="U2878" s="4" t="str">
        <f>IF(Table1[[#This Row],[Ticket Status]]="Closed","Yes","No")</f>
        <v>No</v>
      </c>
      <c r="V2878" s="4" t="str">
        <f>IF(Table1[[#This Row],[Ticket Status]]="Pending Customer Response","Yes","No")</f>
        <v>Yes</v>
      </c>
      <c r="W2878" s="5">
        <f ca="1">COUNTIFS(Table1[Agent_name],Table1[[#This Row],[Agent_name]],Table1[Month],Table1[[#This Row],[Month]])/160</f>
        <v>0.22500000000000001</v>
      </c>
    </row>
    <row r="2879" spans="1:23" x14ac:dyDescent="0.25">
      <c r="A2879">
        <v>2878</v>
      </c>
      <c r="B2879" t="s">
        <v>9446</v>
      </c>
      <c r="C2879" t="s">
        <v>9447</v>
      </c>
      <c r="D2879">
        <v>42</v>
      </c>
      <c r="E2879" t="s">
        <v>19</v>
      </c>
      <c r="F2879" t="s">
        <v>76</v>
      </c>
      <c r="G2879" s="1">
        <v>43960</v>
      </c>
      <c r="H2879" t="s">
        <v>66</v>
      </c>
      <c r="I2879" t="s">
        <v>150</v>
      </c>
      <c r="J2879" s="3" t="s">
        <v>9448</v>
      </c>
      <c r="K2879" t="s">
        <v>39</v>
      </c>
      <c r="L2879" t="s">
        <v>9449</v>
      </c>
      <c r="M2879" t="s">
        <v>143</v>
      </c>
      <c r="N2879" t="s">
        <v>83</v>
      </c>
      <c r="O2879" s="2">
        <v>45077.993668981479</v>
      </c>
      <c r="P2879" s="2">
        <v>45078.588807870372</v>
      </c>
      <c r="Q2879">
        <v>1</v>
      </c>
      <c r="R2879" t="str">
        <f t="shared" ca="1" si="44"/>
        <v>Aisha</v>
      </c>
      <c r="S2879" t="str">
        <f>IFERROR(TEXT(DATEVALUE(LEFT(Table1[[#This Row],[Date of Purchase]],10)), "MMMM"), TEXT(Table1[[#This Row],[Date of Purchase]], "MMMM"))</f>
        <v>May</v>
      </c>
      <c r="T2879" t="str">
        <f>IF(OR(
  AND(Table1[[#This Row],[Ticket Priority]]="Critical", Table1[[#This Row],[Ticket Status]]&lt;&gt;"Closed"),
  AND(Table1[[#This Row],[Ticket Priority]]="High", Table1[[#This Row],[Ticket Status]]="Open")
), "Yes", "No")</f>
        <v>No</v>
      </c>
      <c r="U2879" s="4" t="str">
        <f>IF(Table1[[#This Row],[Ticket Status]]="Closed","Yes","No")</f>
        <v>Yes</v>
      </c>
      <c r="V2879" s="4" t="str">
        <f>IF(Table1[[#This Row],[Ticket Status]]="Pending Customer Response","Yes","No")</f>
        <v>No</v>
      </c>
      <c r="W2879" s="5">
        <f ca="1">COUNTIFS(Table1[Agent_name],Table1[[#This Row],[Agent_name]],Table1[Month],Table1[[#This Row],[Month]])/160</f>
        <v>0.93125000000000002</v>
      </c>
    </row>
    <row r="2880" spans="1:23" x14ac:dyDescent="0.25">
      <c r="A2880">
        <v>2879</v>
      </c>
      <c r="B2880" t="s">
        <v>9450</v>
      </c>
      <c r="C2880" t="s">
        <v>9451</v>
      </c>
      <c r="D2880">
        <v>47</v>
      </c>
      <c r="E2880" t="s">
        <v>19</v>
      </c>
      <c r="F2880" t="s">
        <v>655</v>
      </c>
      <c r="G2880" s="1">
        <v>44057</v>
      </c>
      <c r="H2880" t="s">
        <v>21</v>
      </c>
      <c r="I2880" t="s">
        <v>77</v>
      </c>
      <c r="J2880" s="3" t="s">
        <v>9452</v>
      </c>
      <c r="K2880" t="s">
        <v>24</v>
      </c>
      <c r="M2880" t="s">
        <v>25</v>
      </c>
      <c r="N2880" t="s">
        <v>83</v>
      </c>
      <c r="O2880" s="2">
        <v>45078.587442129632</v>
      </c>
      <c r="R2880" t="str">
        <f t="shared" ca="1" si="44"/>
        <v>Meera</v>
      </c>
      <c r="S2880" t="str">
        <f>IFERROR(TEXT(DATEVALUE(LEFT(Table1[[#This Row],[Date of Purchase]],10)), "MMMM"), TEXT(Table1[[#This Row],[Date of Purchase]], "MMMM"))</f>
        <v>August</v>
      </c>
      <c r="T2880" t="str">
        <f>IF(OR(
  AND(Table1[[#This Row],[Ticket Priority]]="Critical", Table1[[#This Row],[Ticket Status]]&lt;&gt;"Closed"),
  AND(Table1[[#This Row],[Ticket Priority]]="High", Table1[[#This Row],[Ticket Status]]="Open")
), "Yes", "No")</f>
        <v>Yes</v>
      </c>
      <c r="U2880" s="4" t="str">
        <f>IF(Table1[[#This Row],[Ticket Status]]="Closed","Yes","No")</f>
        <v>No</v>
      </c>
      <c r="V2880" s="4" t="str">
        <f>IF(Table1[[#This Row],[Ticket Status]]="Pending Customer Response","Yes","No")</f>
        <v>Yes</v>
      </c>
      <c r="W2880" s="5">
        <f ca="1">COUNTIFS(Table1[Agent_name],Table1[[#This Row],[Agent_name]],Table1[Month],Table1[[#This Row],[Month]])/160</f>
        <v>0.18124999999999999</v>
      </c>
    </row>
    <row r="2881" spans="1:23" x14ac:dyDescent="0.25">
      <c r="A2881">
        <v>2880</v>
      </c>
      <c r="B2881" t="s">
        <v>9453</v>
      </c>
      <c r="C2881" t="s">
        <v>9454</v>
      </c>
      <c r="D2881">
        <v>30</v>
      </c>
      <c r="E2881" t="s">
        <v>58</v>
      </c>
      <c r="F2881" t="s">
        <v>20</v>
      </c>
      <c r="G2881" s="1">
        <v>44277</v>
      </c>
      <c r="H2881" t="s">
        <v>67</v>
      </c>
      <c r="I2881" t="s">
        <v>37</v>
      </c>
      <c r="J2881" s="3" t="s">
        <v>9455</v>
      </c>
      <c r="K2881" t="s">
        <v>62</v>
      </c>
      <c r="M2881" t="s">
        <v>41</v>
      </c>
      <c r="N2881" t="s">
        <v>55</v>
      </c>
      <c r="R2881" t="str">
        <f t="shared" ca="1" si="44"/>
        <v>Aisha</v>
      </c>
      <c r="S2881" t="str">
        <f>IFERROR(TEXT(DATEVALUE(LEFT(Table1[[#This Row],[Date of Purchase]],10)), "MMMM"), TEXT(Table1[[#This Row],[Date of Purchase]], "MMMM"))</f>
        <v>March</v>
      </c>
      <c r="T2881" t="str">
        <f>IF(OR(
  AND(Table1[[#This Row],[Ticket Priority]]="Critical", Table1[[#This Row],[Ticket Status]]&lt;&gt;"Closed"),
  AND(Table1[[#This Row],[Ticket Priority]]="High", Table1[[#This Row],[Ticket Status]]="Open")
), "Yes", "No")</f>
        <v>No</v>
      </c>
      <c r="U2881" s="4" t="str">
        <f>IF(Table1[[#This Row],[Ticket Status]]="Closed","Yes","No")</f>
        <v>No</v>
      </c>
      <c r="V2881" s="4" t="str">
        <f>IF(Table1[[#This Row],[Ticket Status]]="Pending Customer Response","Yes","No")</f>
        <v>No</v>
      </c>
      <c r="W2881" s="5">
        <f ca="1">COUNTIFS(Table1[Agent_name],Table1[[#This Row],[Agent_name]],Table1[Month],Table1[[#This Row],[Month]])/160</f>
        <v>1.0062500000000001</v>
      </c>
    </row>
    <row r="2882" spans="1:23" x14ac:dyDescent="0.25">
      <c r="A2882">
        <v>2881</v>
      </c>
      <c r="B2882" t="s">
        <v>9456</v>
      </c>
      <c r="C2882" t="s">
        <v>9457</v>
      </c>
      <c r="D2882">
        <v>50</v>
      </c>
      <c r="E2882" t="s">
        <v>58</v>
      </c>
      <c r="F2882" t="s">
        <v>30</v>
      </c>
      <c r="G2882" s="1">
        <v>44028</v>
      </c>
      <c r="H2882" t="s">
        <v>45</v>
      </c>
      <c r="I2882" t="s">
        <v>99</v>
      </c>
      <c r="J2882" s="3" t="s">
        <v>9458</v>
      </c>
      <c r="K2882" t="s">
        <v>39</v>
      </c>
      <c r="L2882" t="s">
        <v>9459</v>
      </c>
      <c r="M2882" t="s">
        <v>41</v>
      </c>
      <c r="N2882" t="s">
        <v>33</v>
      </c>
      <c r="O2882" s="2">
        <v>45078.761770833335</v>
      </c>
      <c r="P2882" s="2">
        <v>45078.272881944446</v>
      </c>
      <c r="Q2882">
        <v>4</v>
      </c>
      <c r="R2882" t="str">
        <f t="shared" ref="R2882:R2945" ca="1" si="45">CHOOSE(
RANDBETWEEN(1,20),
"Aisha","Aisha","Aisha","Aisha",
"Ravi","Ravi","Ravi",
"Sara","Sara","Sara",
"Mohit","Mohit",
"Priya","Priya",
"Arjun",
"Neha","Rahul","Divya","Karan","Meera","Sanjay"
)</f>
        <v>Divya</v>
      </c>
      <c r="S2882" t="str">
        <f>IFERROR(TEXT(DATEVALUE(LEFT(Table1[[#This Row],[Date of Purchase]],10)), "MMMM"), TEXT(Table1[[#This Row],[Date of Purchase]], "MMMM"))</f>
        <v>July</v>
      </c>
      <c r="T2882" t="str">
        <f>IF(OR(
  AND(Table1[[#This Row],[Ticket Priority]]="Critical", Table1[[#This Row],[Ticket Status]]&lt;&gt;"Closed"),
  AND(Table1[[#This Row],[Ticket Priority]]="High", Table1[[#This Row],[Ticket Status]]="Open")
), "Yes", "No")</f>
        <v>No</v>
      </c>
      <c r="U2882" s="4" t="str">
        <f>IF(Table1[[#This Row],[Ticket Status]]="Closed","Yes","No")</f>
        <v>Yes</v>
      </c>
      <c r="V2882" s="4" t="str">
        <f>IF(Table1[[#This Row],[Ticket Status]]="Pending Customer Response","Yes","No")</f>
        <v>No</v>
      </c>
      <c r="W2882" s="5">
        <f ca="1">COUNTIFS(Table1[Agent_name],Table1[[#This Row],[Agent_name]],Table1[Month],Table1[[#This Row],[Month]])/160</f>
        <v>0.25</v>
      </c>
    </row>
    <row r="2883" spans="1:23" x14ac:dyDescent="0.25">
      <c r="A2883">
        <v>2882</v>
      </c>
      <c r="B2883" t="s">
        <v>9460</v>
      </c>
      <c r="C2883" t="s">
        <v>9461</v>
      </c>
      <c r="D2883">
        <v>64</v>
      </c>
      <c r="E2883" t="s">
        <v>58</v>
      </c>
      <c r="F2883" t="s">
        <v>125</v>
      </c>
      <c r="G2883" s="1">
        <v>44341</v>
      </c>
      <c r="H2883" t="s">
        <v>67</v>
      </c>
      <c r="I2883" t="s">
        <v>52</v>
      </c>
      <c r="J2883" s="3" t="s">
        <v>9462</v>
      </c>
      <c r="K2883" t="s">
        <v>62</v>
      </c>
      <c r="M2883" t="s">
        <v>41</v>
      </c>
      <c r="N2883" t="s">
        <v>83</v>
      </c>
      <c r="R2883" t="str">
        <f t="shared" ca="1" si="45"/>
        <v>Mohit</v>
      </c>
      <c r="S2883" t="str">
        <f>IFERROR(TEXT(DATEVALUE(LEFT(Table1[[#This Row],[Date of Purchase]],10)), "MMMM"), TEXT(Table1[[#This Row],[Date of Purchase]], "MMMM"))</f>
        <v>May</v>
      </c>
      <c r="T2883" t="str">
        <f>IF(OR(
  AND(Table1[[#This Row],[Ticket Priority]]="Critical", Table1[[#This Row],[Ticket Status]]&lt;&gt;"Closed"),
  AND(Table1[[#This Row],[Ticket Priority]]="High", Table1[[#This Row],[Ticket Status]]="Open")
), "Yes", "No")</f>
        <v>No</v>
      </c>
      <c r="U2883" s="4" t="str">
        <f>IF(Table1[[#This Row],[Ticket Status]]="Closed","Yes","No")</f>
        <v>No</v>
      </c>
      <c r="V2883" s="4" t="str">
        <f>IF(Table1[[#This Row],[Ticket Status]]="Pending Customer Response","Yes","No")</f>
        <v>No</v>
      </c>
      <c r="W2883" s="5">
        <f ca="1">COUNTIFS(Table1[Agent_name],Table1[[#This Row],[Agent_name]],Table1[Month],Table1[[#This Row],[Month]])/160</f>
        <v>0.45624999999999999</v>
      </c>
    </row>
    <row r="2884" spans="1:23" x14ac:dyDescent="0.25">
      <c r="A2884">
        <v>2883</v>
      </c>
      <c r="B2884" t="s">
        <v>9463</v>
      </c>
      <c r="C2884" t="s">
        <v>9464</v>
      </c>
      <c r="D2884">
        <v>63</v>
      </c>
      <c r="E2884" t="s">
        <v>29</v>
      </c>
      <c r="F2884" t="s">
        <v>149</v>
      </c>
      <c r="G2884" s="1">
        <v>44414</v>
      </c>
      <c r="H2884" t="s">
        <v>66</v>
      </c>
      <c r="I2884" t="s">
        <v>37</v>
      </c>
      <c r="J2884" s="3" t="s">
        <v>9465</v>
      </c>
      <c r="K2884" t="s">
        <v>62</v>
      </c>
      <c r="M2884" t="s">
        <v>89</v>
      </c>
      <c r="N2884" t="s">
        <v>55</v>
      </c>
      <c r="R2884" t="str">
        <f t="shared" ca="1" si="45"/>
        <v>Neha</v>
      </c>
      <c r="S2884" t="str">
        <f>IFERROR(TEXT(DATEVALUE(LEFT(Table1[[#This Row],[Date of Purchase]],10)), "MMMM"), TEXT(Table1[[#This Row],[Date of Purchase]], "MMMM"))</f>
        <v>August</v>
      </c>
      <c r="T2884" t="str">
        <f>IF(OR(
  AND(Table1[[#This Row],[Ticket Priority]]="Critical", Table1[[#This Row],[Ticket Status]]&lt;&gt;"Closed"),
  AND(Table1[[#This Row],[Ticket Priority]]="High", Table1[[#This Row],[Ticket Status]]="Open")
), "Yes", "No")</f>
        <v>Yes</v>
      </c>
      <c r="U2884" s="4" t="str">
        <f>IF(Table1[[#This Row],[Ticket Status]]="Closed","Yes","No")</f>
        <v>No</v>
      </c>
      <c r="V2884" s="4" t="str">
        <f>IF(Table1[[#This Row],[Ticket Status]]="Pending Customer Response","Yes","No")</f>
        <v>No</v>
      </c>
      <c r="W2884" s="5">
        <f ca="1">COUNTIFS(Table1[Agent_name],Table1[[#This Row],[Agent_name]],Table1[Month],Table1[[#This Row],[Month]])/160</f>
        <v>0.16875000000000001</v>
      </c>
    </row>
    <row r="2885" spans="1:23" x14ac:dyDescent="0.25">
      <c r="A2885">
        <v>2884</v>
      </c>
      <c r="B2885" t="s">
        <v>9466</v>
      </c>
      <c r="C2885" t="s">
        <v>9467</v>
      </c>
      <c r="D2885">
        <v>56</v>
      </c>
      <c r="E2885" t="s">
        <v>29</v>
      </c>
      <c r="F2885" t="s">
        <v>339</v>
      </c>
      <c r="G2885" s="1">
        <v>44200</v>
      </c>
      <c r="H2885" t="s">
        <v>59</v>
      </c>
      <c r="I2885" t="s">
        <v>59</v>
      </c>
      <c r="J2885" s="3" t="s">
        <v>9468</v>
      </c>
      <c r="K2885" t="s">
        <v>39</v>
      </c>
      <c r="L2885" t="s">
        <v>9469</v>
      </c>
      <c r="M2885" t="s">
        <v>41</v>
      </c>
      <c r="N2885" t="s">
        <v>33</v>
      </c>
      <c r="O2885" s="2">
        <v>45078.262511574074</v>
      </c>
      <c r="P2885" s="2">
        <v>45078.545844907407</v>
      </c>
      <c r="Q2885">
        <v>2</v>
      </c>
      <c r="R2885" t="str">
        <f t="shared" ca="1" si="45"/>
        <v>Priya</v>
      </c>
      <c r="S2885" t="str">
        <f>IFERROR(TEXT(DATEVALUE(LEFT(Table1[[#This Row],[Date of Purchase]],10)), "MMMM"), TEXT(Table1[[#This Row],[Date of Purchase]], "MMMM"))</f>
        <v>January</v>
      </c>
      <c r="T2885" t="str">
        <f>IF(OR(
  AND(Table1[[#This Row],[Ticket Priority]]="Critical", Table1[[#This Row],[Ticket Status]]&lt;&gt;"Closed"),
  AND(Table1[[#This Row],[Ticket Priority]]="High", Table1[[#This Row],[Ticket Status]]="Open")
), "Yes", "No")</f>
        <v>No</v>
      </c>
      <c r="U2885" s="4" t="str">
        <f>IF(Table1[[#This Row],[Ticket Status]]="Closed","Yes","No")</f>
        <v>Yes</v>
      </c>
      <c r="V2885" s="4" t="str">
        <f>IF(Table1[[#This Row],[Ticket Status]]="Pending Customer Response","Yes","No")</f>
        <v>No</v>
      </c>
      <c r="W2885" s="5">
        <f ca="1">COUNTIFS(Table1[Agent_name],Table1[[#This Row],[Agent_name]],Table1[Month],Table1[[#This Row],[Month]])/160</f>
        <v>0.51875000000000004</v>
      </c>
    </row>
    <row r="2886" spans="1:23" x14ac:dyDescent="0.25">
      <c r="A2886">
        <v>2885</v>
      </c>
      <c r="B2886" t="s">
        <v>9470</v>
      </c>
      <c r="C2886" t="s">
        <v>9471</v>
      </c>
      <c r="D2886">
        <v>32</v>
      </c>
      <c r="E2886" t="s">
        <v>19</v>
      </c>
      <c r="F2886" t="s">
        <v>317</v>
      </c>
      <c r="G2886" s="1">
        <v>43853</v>
      </c>
      <c r="H2886" t="s">
        <v>59</v>
      </c>
      <c r="I2886" t="s">
        <v>67</v>
      </c>
      <c r="J2886" s="3" t="s">
        <v>9472</v>
      </c>
      <c r="K2886" t="s">
        <v>62</v>
      </c>
      <c r="M2886" t="s">
        <v>89</v>
      </c>
      <c r="N2886" t="s">
        <v>83</v>
      </c>
      <c r="R2886" t="str">
        <f t="shared" ca="1" si="45"/>
        <v>Aisha</v>
      </c>
      <c r="S2886" t="str">
        <f>IFERROR(TEXT(DATEVALUE(LEFT(Table1[[#This Row],[Date of Purchase]],10)), "MMMM"), TEXT(Table1[[#This Row],[Date of Purchase]], "MMMM"))</f>
        <v>January</v>
      </c>
      <c r="T2886" t="str">
        <f>IF(OR(
  AND(Table1[[#This Row],[Ticket Priority]]="Critical", Table1[[#This Row],[Ticket Status]]&lt;&gt;"Closed"),
  AND(Table1[[#This Row],[Ticket Priority]]="High", Table1[[#This Row],[Ticket Status]]="Open")
), "Yes", "No")</f>
        <v>Yes</v>
      </c>
      <c r="U2886" s="4" t="str">
        <f>IF(Table1[[#This Row],[Ticket Status]]="Closed","Yes","No")</f>
        <v>No</v>
      </c>
      <c r="V2886" s="4" t="str">
        <f>IF(Table1[[#This Row],[Ticket Status]]="Pending Customer Response","Yes","No")</f>
        <v>No</v>
      </c>
      <c r="W2886" s="5">
        <f ca="1">COUNTIFS(Table1[Agent_name],Table1[[#This Row],[Agent_name]],Table1[Month],Table1[[#This Row],[Month]])/160</f>
        <v>0.83125000000000004</v>
      </c>
    </row>
    <row r="2887" spans="1:23" x14ac:dyDescent="0.25">
      <c r="A2887">
        <v>2886</v>
      </c>
      <c r="B2887" t="s">
        <v>9473</v>
      </c>
      <c r="C2887" t="s">
        <v>9474</v>
      </c>
      <c r="D2887">
        <v>34</v>
      </c>
      <c r="E2887" t="s">
        <v>58</v>
      </c>
      <c r="F2887" t="s">
        <v>456</v>
      </c>
      <c r="G2887" s="1">
        <v>43849</v>
      </c>
      <c r="H2887" t="s">
        <v>67</v>
      </c>
      <c r="I2887" t="s">
        <v>59</v>
      </c>
      <c r="J2887" s="3" t="s">
        <v>9475</v>
      </c>
      <c r="K2887" t="s">
        <v>62</v>
      </c>
      <c r="M2887" t="s">
        <v>25</v>
      </c>
      <c r="N2887" t="s">
        <v>26</v>
      </c>
      <c r="R2887" t="str">
        <f t="shared" ca="1" si="45"/>
        <v>Aisha</v>
      </c>
      <c r="S2887" t="str">
        <f>IFERROR(TEXT(DATEVALUE(LEFT(Table1[[#This Row],[Date of Purchase]],10)), "MMMM"), TEXT(Table1[[#This Row],[Date of Purchase]], "MMMM"))</f>
        <v>January</v>
      </c>
      <c r="T2887" t="str">
        <f>IF(OR(
  AND(Table1[[#This Row],[Ticket Priority]]="Critical", Table1[[#This Row],[Ticket Status]]&lt;&gt;"Closed"),
  AND(Table1[[#This Row],[Ticket Priority]]="High", Table1[[#This Row],[Ticket Status]]="Open")
), "Yes", "No")</f>
        <v>Yes</v>
      </c>
      <c r="U2887" s="4" t="str">
        <f>IF(Table1[[#This Row],[Ticket Status]]="Closed","Yes","No")</f>
        <v>No</v>
      </c>
      <c r="V2887" s="4" t="str">
        <f>IF(Table1[[#This Row],[Ticket Status]]="Pending Customer Response","Yes","No")</f>
        <v>No</v>
      </c>
      <c r="W2887" s="5">
        <f ca="1">COUNTIFS(Table1[Agent_name],Table1[[#This Row],[Agent_name]],Table1[Month],Table1[[#This Row],[Month]])/160</f>
        <v>0.83125000000000004</v>
      </c>
    </row>
    <row r="2888" spans="1:23" x14ac:dyDescent="0.25">
      <c r="A2888">
        <v>2887</v>
      </c>
      <c r="B2888" t="s">
        <v>9476</v>
      </c>
      <c r="C2888" t="s">
        <v>9477</v>
      </c>
      <c r="D2888">
        <v>55</v>
      </c>
      <c r="E2888" t="s">
        <v>58</v>
      </c>
      <c r="F2888" t="s">
        <v>242</v>
      </c>
      <c r="G2888" s="1">
        <v>44086</v>
      </c>
      <c r="H2888" t="s">
        <v>66</v>
      </c>
      <c r="I2888" t="s">
        <v>177</v>
      </c>
      <c r="J2888" s="3" t="s">
        <v>9478</v>
      </c>
      <c r="K2888" t="s">
        <v>62</v>
      </c>
      <c r="M2888" t="s">
        <v>89</v>
      </c>
      <c r="N2888" t="s">
        <v>33</v>
      </c>
      <c r="R2888" t="str">
        <f t="shared" ca="1" si="45"/>
        <v>Aisha</v>
      </c>
      <c r="S2888" t="str">
        <f>IFERROR(TEXT(DATEVALUE(LEFT(Table1[[#This Row],[Date of Purchase]],10)), "MMMM"), TEXT(Table1[[#This Row],[Date of Purchase]], "MMMM"))</f>
        <v>September</v>
      </c>
      <c r="T2888" t="str">
        <f>IF(OR(
  AND(Table1[[#This Row],[Ticket Priority]]="Critical", Table1[[#This Row],[Ticket Status]]&lt;&gt;"Closed"),
  AND(Table1[[#This Row],[Ticket Priority]]="High", Table1[[#This Row],[Ticket Status]]="Open")
), "Yes", "No")</f>
        <v>Yes</v>
      </c>
      <c r="U2888" s="4" t="str">
        <f>IF(Table1[[#This Row],[Ticket Status]]="Closed","Yes","No")</f>
        <v>No</v>
      </c>
      <c r="V2888" s="4" t="str">
        <f>IF(Table1[[#This Row],[Ticket Status]]="Pending Customer Response","Yes","No")</f>
        <v>No</v>
      </c>
      <c r="W2888" s="5">
        <f ca="1">COUNTIFS(Table1[Agent_name],Table1[[#This Row],[Agent_name]],Table1[Month],Table1[[#This Row],[Month]])/160</f>
        <v>0.86250000000000004</v>
      </c>
    </row>
    <row r="2889" spans="1:23" x14ac:dyDescent="0.25">
      <c r="A2889">
        <v>2888</v>
      </c>
      <c r="B2889" t="s">
        <v>9479</v>
      </c>
      <c r="C2889" t="s">
        <v>9480</v>
      </c>
      <c r="D2889">
        <v>19</v>
      </c>
      <c r="E2889" t="s">
        <v>19</v>
      </c>
      <c r="F2889" t="s">
        <v>317</v>
      </c>
      <c r="G2889" s="1">
        <v>44221</v>
      </c>
      <c r="H2889" t="s">
        <v>59</v>
      </c>
      <c r="I2889" t="s">
        <v>93</v>
      </c>
      <c r="J2889" s="3" t="s">
        <v>9481</v>
      </c>
      <c r="K2889" t="s">
        <v>24</v>
      </c>
      <c r="M2889" t="s">
        <v>143</v>
      </c>
      <c r="N2889" t="s">
        <v>83</v>
      </c>
      <c r="O2889" s="2">
        <v>45078.093136574076</v>
      </c>
      <c r="R2889" t="str">
        <f t="shared" ca="1" si="45"/>
        <v>Ravi</v>
      </c>
      <c r="S2889" t="str">
        <f>IFERROR(TEXT(DATEVALUE(LEFT(Table1[[#This Row],[Date of Purchase]],10)), "MMMM"), TEXT(Table1[[#This Row],[Date of Purchase]], "MMMM"))</f>
        <v>January</v>
      </c>
      <c r="T2889" t="str">
        <f>IF(OR(
  AND(Table1[[#This Row],[Ticket Priority]]="Critical", Table1[[#This Row],[Ticket Status]]&lt;&gt;"Closed"),
  AND(Table1[[#This Row],[Ticket Priority]]="High", Table1[[#This Row],[Ticket Status]]="Open")
), "Yes", "No")</f>
        <v>No</v>
      </c>
      <c r="U2889" s="4" t="str">
        <f>IF(Table1[[#This Row],[Ticket Status]]="Closed","Yes","No")</f>
        <v>No</v>
      </c>
      <c r="V2889" s="4" t="str">
        <f>IF(Table1[[#This Row],[Ticket Status]]="Pending Customer Response","Yes","No")</f>
        <v>Yes</v>
      </c>
      <c r="W2889" s="5">
        <f ca="1">COUNTIFS(Table1[Agent_name],Table1[[#This Row],[Agent_name]],Table1[Month],Table1[[#This Row],[Month]])/160</f>
        <v>0.74375000000000002</v>
      </c>
    </row>
    <row r="2890" spans="1:23" x14ac:dyDescent="0.25">
      <c r="A2890">
        <v>2889</v>
      </c>
      <c r="B2890" t="s">
        <v>9482</v>
      </c>
      <c r="C2890" t="s">
        <v>9483</v>
      </c>
      <c r="D2890">
        <v>43</v>
      </c>
      <c r="E2890" t="s">
        <v>58</v>
      </c>
      <c r="F2890" t="s">
        <v>207</v>
      </c>
      <c r="G2890" s="1">
        <v>44183</v>
      </c>
      <c r="H2890" t="s">
        <v>59</v>
      </c>
      <c r="I2890" t="s">
        <v>52</v>
      </c>
      <c r="J2890" s="3" t="s">
        <v>1230</v>
      </c>
      <c r="K2890" t="s">
        <v>24</v>
      </c>
      <c r="M2890" t="s">
        <v>41</v>
      </c>
      <c r="N2890" t="s">
        <v>55</v>
      </c>
      <c r="O2890" s="2">
        <v>45078.952164351853</v>
      </c>
      <c r="R2890" t="str">
        <f t="shared" ca="1" si="45"/>
        <v>Ravi</v>
      </c>
      <c r="S2890" t="str">
        <f>IFERROR(TEXT(DATEVALUE(LEFT(Table1[[#This Row],[Date of Purchase]],10)), "MMMM"), TEXT(Table1[[#This Row],[Date of Purchase]], "MMMM"))</f>
        <v>December</v>
      </c>
      <c r="T2890" t="str">
        <f>IF(OR(
  AND(Table1[[#This Row],[Ticket Priority]]="Critical", Table1[[#This Row],[Ticket Status]]&lt;&gt;"Closed"),
  AND(Table1[[#This Row],[Ticket Priority]]="High", Table1[[#This Row],[Ticket Status]]="Open")
), "Yes", "No")</f>
        <v>No</v>
      </c>
      <c r="U2890" s="4" t="str">
        <f>IF(Table1[[#This Row],[Ticket Status]]="Closed","Yes","No")</f>
        <v>No</v>
      </c>
      <c r="V2890" s="4" t="str">
        <f>IF(Table1[[#This Row],[Ticket Status]]="Pending Customer Response","Yes","No")</f>
        <v>Yes</v>
      </c>
      <c r="W2890" s="5">
        <f ca="1">COUNTIFS(Table1[Agent_name],Table1[[#This Row],[Agent_name]],Table1[Month],Table1[[#This Row],[Month]])/160</f>
        <v>0.66249999999999998</v>
      </c>
    </row>
    <row r="2891" spans="1:23" x14ac:dyDescent="0.25">
      <c r="A2891">
        <v>2890</v>
      </c>
      <c r="B2891" t="s">
        <v>9484</v>
      </c>
      <c r="C2891" t="s">
        <v>9485</v>
      </c>
      <c r="D2891">
        <v>60</v>
      </c>
      <c r="E2891" t="s">
        <v>58</v>
      </c>
      <c r="F2891" t="s">
        <v>98</v>
      </c>
      <c r="G2891" s="1">
        <v>43956</v>
      </c>
      <c r="H2891" t="s">
        <v>67</v>
      </c>
      <c r="I2891" t="s">
        <v>99</v>
      </c>
      <c r="J2891" s="3" t="s">
        <v>9486</v>
      </c>
      <c r="K2891" t="s">
        <v>39</v>
      </c>
      <c r="L2891" t="s">
        <v>9487</v>
      </c>
      <c r="M2891" t="s">
        <v>25</v>
      </c>
      <c r="N2891" t="s">
        <v>83</v>
      </c>
      <c r="O2891" s="2">
        <v>45078.822314814817</v>
      </c>
      <c r="P2891" s="2">
        <v>45078.63689814815</v>
      </c>
      <c r="Q2891">
        <v>5</v>
      </c>
      <c r="R2891" t="str">
        <f t="shared" ca="1" si="45"/>
        <v>Neha</v>
      </c>
      <c r="S2891" t="str">
        <f>IFERROR(TEXT(DATEVALUE(LEFT(Table1[[#This Row],[Date of Purchase]],10)), "MMMM"), TEXT(Table1[[#This Row],[Date of Purchase]], "MMMM"))</f>
        <v>May</v>
      </c>
      <c r="T2891" t="str">
        <f>IF(OR(
  AND(Table1[[#This Row],[Ticket Priority]]="Critical", Table1[[#This Row],[Ticket Status]]&lt;&gt;"Closed"),
  AND(Table1[[#This Row],[Ticket Priority]]="High", Table1[[#This Row],[Ticket Status]]="Open")
), "Yes", "No")</f>
        <v>No</v>
      </c>
      <c r="U2891" s="4" t="str">
        <f>IF(Table1[[#This Row],[Ticket Status]]="Closed","Yes","No")</f>
        <v>Yes</v>
      </c>
      <c r="V2891" s="4" t="str">
        <f>IF(Table1[[#This Row],[Ticket Status]]="Pending Customer Response","Yes","No")</f>
        <v>No</v>
      </c>
      <c r="W2891" s="5">
        <f ca="1">COUNTIFS(Table1[Agent_name],Table1[[#This Row],[Agent_name]],Table1[Month],Table1[[#This Row],[Month]])/160</f>
        <v>0.20624999999999999</v>
      </c>
    </row>
    <row r="2892" spans="1:23" x14ac:dyDescent="0.25">
      <c r="A2892">
        <v>2891</v>
      </c>
      <c r="B2892" t="s">
        <v>9488</v>
      </c>
      <c r="C2892" t="s">
        <v>9489</v>
      </c>
      <c r="D2892">
        <v>28</v>
      </c>
      <c r="E2892" t="s">
        <v>58</v>
      </c>
      <c r="F2892" t="s">
        <v>485</v>
      </c>
      <c r="G2892" s="1">
        <v>44502</v>
      </c>
      <c r="H2892" t="s">
        <v>67</v>
      </c>
      <c r="I2892" t="s">
        <v>77</v>
      </c>
      <c r="J2892" s="3" t="s">
        <v>9490</v>
      </c>
      <c r="K2892" t="s">
        <v>24</v>
      </c>
      <c r="M2892" t="s">
        <v>143</v>
      </c>
      <c r="N2892" t="s">
        <v>55</v>
      </c>
      <c r="O2892" s="2">
        <v>45078.402187500003</v>
      </c>
      <c r="R2892" t="str">
        <f t="shared" ca="1" si="45"/>
        <v>Ravi</v>
      </c>
      <c r="S2892" t="str">
        <f>IFERROR(TEXT(DATEVALUE(LEFT(Table1[[#This Row],[Date of Purchase]],10)), "MMMM"), TEXT(Table1[[#This Row],[Date of Purchase]], "MMMM"))</f>
        <v>November</v>
      </c>
      <c r="T2892" t="str">
        <f>IF(OR(
  AND(Table1[[#This Row],[Ticket Priority]]="Critical", Table1[[#This Row],[Ticket Status]]&lt;&gt;"Closed"),
  AND(Table1[[#This Row],[Ticket Priority]]="High", Table1[[#This Row],[Ticket Status]]="Open")
), "Yes", "No")</f>
        <v>No</v>
      </c>
      <c r="U2892" s="4" t="str">
        <f>IF(Table1[[#This Row],[Ticket Status]]="Closed","Yes","No")</f>
        <v>No</v>
      </c>
      <c r="V2892" s="4" t="str">
        <f>IF(Table1[[#This Row],[Ticket Status]]="Pending Customer Response","Yes","No")</f>
        <v>Yes</v>
      </c>
      <c r="W2892" s="5">
        <f ca="1">COUNTIFS(Table1[Agent_name],Table1[[#This Row],[Agent_name]],Table1[Month],Table1[[#This Row],[Month]])/160</f>
        <v>0.61875000000000002</v>
      </c>
    </row>
    <row r="2893" spans="1:23" x14ac:dyDescent="0.25">
      <c r="A2893">
        <v>2892</v>
      </c>
      <c r="B2893" t="s">
        <v>9491</v>
      </c>
      <c r="C2893" t="s">
        <v>9492</v>
      </c>
      <c r="D2893">
        <v>69</v>
      </c>
      <c r="E2893" t="s">
        <v>58</v>
      </c>
      <c r="F2893" t="s">
        <v>219</v>
      </c>
      <c r="G2893" s="1">
        <v>44151</v>
      </c>
      <c r="H2893" t="s">
        <v>59</v>
      </c>
      <c r="I2893" t="s">
        <v>93</v>
      </c>
      <c r="J2893" s="3" t="s">
        <v>9493</v>
      </c>
      <c r="K2893" t="s">
        <v>24</v>
      </c>
      <c r="M2893" t="s">
        <v>41</v>
      </c>
      <c r="N2893" t="s">
        <v>83</v>
      </c>
      <c r="O2893" s="2">
        <v>45078.418171296296</v>
      </c>
      <c r="R2893" t="str">
        <f t="shared" ca="1" si="45"/>
        <v>Priya</v>
      </c>
      <c r="S2893" t="str">
        <f>IFERROR(TEXT(DATEVALUE(LEFT(Table1[[#This Row],[Date of Purchase]],10)), "MMMM"), TEXT(Table1[[#This Row],[Date of Purchase]], "MMMM"))</f>
        <v>November</v>
      </c>
      <c r="T2893" t="str">
        <f>IF(OR(
  AND(Table1[[#This Row],[Ticket Priority]]="Critical", Table1[[#This Row],[Ticket Status]]&lt;&gt;"Closed"),
  AND(Table1[[#This Row],[Ticket Priority]]="High", Table1[[#This Row],[Ticket Status]]="Open")
), "Yes", "No")</f>
        <v>No</v>
      </c>
      <c r="U2893" s="4" t="str">
        <f>IF(Table1[[#This Row],[Ticket Status]]="Closed","Yes","No")</f>
        <v>No</v>
      </c>
      <c r="V2893" s="4" t="str">
        <f>IF(Table1[[#This Row],[Ticket Status]]="Pending Customer Response","Yes","No")</f>
        <v>Yes</v>
      </c>
      <c r="W2893" s="5">
        <f ca="1">COUNTIFS(Table1[Agent_name],Table1[[#This Row],[Agent_name]],Table1[Month],Table1[[#This Row],[Month]])/160</f>
        <v>0.41249999999999998</v>
      </c>
    </row>
    <row r="2894" spans="1:23" x14ac:dyDescent="0.25">
      <c r="A2894">
        <v>2893</v>
      </c>
      <c r="B2894" t="s">
        <v>8776</v>
      </c>
      <c r="C2894" t="s">
        <v>9494</v>
      </c>
      <c r="D2894">
        <v>54</v>
      </c>
      <c r="E2894" t="s">
        <v>58</v>
      </c>
      <c r="F2894" t="s">
        <v>286</v>
      </c>
      <c r="G2894" s="1">
        <v>44364</v>
      </c>
      <c r="H2894" t="s">
        <v>66</v>
      </c>
      <c r="I2894" t="s">
        <v>37</v>
      </c>
      <c r="J2894" s="3" t="s">
        <v>9495</v>
      </c>
      <c r="K2894" t="s">
        <v>39</v>
      </c>
      <c r="L2894" t="s">
        <v>9496</v>
      </c>
      <c r="M2894" t="s">
        <v>89</v>
      </c>
      <c r="N2894" t="s">
        <v>83</v>
      </c>
      <c r="O2894" s="2">
        <v>45078.783472222225</v>
      </c>
      <c r="P2894" s="2">
        <v>45077.998749999999</v>
      </c>
      <c r="Q2894">
        <v>1</v>
      </c>
      <c r="R2894" t="str">
        <f t="shared" ca="1" si="45"/>
        <v>Ravi</v>
      </c>
      <c r="S2894" t="str">
        <f>IFERROR(TEXT(DATEVALUE(LEFT(Table1[[#This Row],[Date of Purchase]],10)), "MMMM"), TEXT(Table1[[#This Row],[Date of Purchase]], "MMMM"))</f>
        <v>June</v>
      </c>
      <c r="T2894" t="str">
        <f>IF(OR(
  AND(Table1[[#This Row],[Ticket Priority]]="Critical", Table1[[#This Row],[Ticket Status]]&lt;&gt;"Closed"),
  AND(Table1[[#This Row],[Ticket Priority]]="High", Table1[[#This Row],[Ticket Status]]="Open")
), "Yes", "No")</f>
        <v>No</v>
      </c>
      <c r="U2894" s="4" t="str">
        <f>IF(Table1[[#This Row],[Ticket Status]]="Closed","Yes","No")</f>
        <v>Yes</v>
      </c>
      <c r="V2894" s="4" t="str">
        <f>IF(Table1[[#This Row],[Ticket Status]]="Pending Customer Response","Yes","No")</f>
        <v>No</v>
      </c>
      <c r="W2894" s="5">
        <f ca="1">COUNTIFS(Table1[Agent_name],Table1[[#This Row],[Agent_name]],Table1[Month],Table1[[#This Row],[Month]])/160</f>
        <v>0.58125000000000004</v>
      </c>
    </row>
    <row r="2895" spans="1:23" x14ac:dyDescent="0.25">
      <c r="A2895">
        <v>2894</v>
      </c>
      <c r="B2895" t="s">
        <v>9497</v>
      </c>
      <c r="C2895" t="s">
        <v>9498</v>
      </c>
      <c r="D2895">
        <v>40</v>
      </c>
      <c r="E2895" t="s">
        <v>19</v>
      </c>
      <c r="F2895" t="s">
        <v>51</v>
      </c>
      <c r="G2895" s="1">
        <v>44337</v>
      </c>
      <c r="H2895" t="s">
        <v>45</v>
      </c>
      <c r="I2895" t="s">
        <v>60</v>
      </c>
      <c r="J2895" s="3" t="s">
        <v>9499</v>
      </c>
      <c r="K2895" t="s">
        <v>62</v>
      </c>
      <c r="M2895" t="s">
        <v>89</v>
      </c>
      <c r="N2895" t="s">
        <v>83</v>
      </c>
      <c r="R2895" t="str">
        <f t="shared" ca="1" si="45"/>
        <v>Meera</v>
      </c>
      <c r="S2895" t="str">
        <f>IFERROR(TEXT(DATEVALUE(LEFT(Table1[[#This Row],[Date of Purchase]],10)), "MMMM"), TEXT(Table1[[#This Row],[Date of Purchase]], "MMMM"))</f>
        <v>May</v>
      </c>
      <c r="T2895" t="str">
        <f>IF(OR(
  AND(Table1[[#This Row],[Ticket Priority]]="Critical", Table1[[#This Row],[Ticket Status]]&lt;&gt;"Closed"),
  AND(Table1[[#This Row],[Ticket Priority]]="High", Table1[[#This Row],[Ticket Status]]="Open")
), "Yes", "No")</f>
        <v>Yes</v>
      </c>
      <c r="U2895" s="4" t="str">
        <f>IF(Table1[[#This Row],[Ticket Status]]="Closed","Yes","No")</f>
        <v>No</v>
      </c>
      <c r="V2895" s="4" t="str">
        <f>IF(Table1[[#This Row],[Ticket Status]]="Pending Customer Response","Yes","No")</f>
        <v>No</v>
      </c>
      <c r="W2895" s="5">
        <f ca="1">COUNTIFS(Table1[Agent_name],Table1[[#This Row],[Agent_name]],Table1[Month],Table1[[#This Row],[Month]])/160</f>
        <v>0.26874999999999999</v>
      </c>
    </row>
    <row r="2896" spans="1:23" x14ac:dyDescent="0.25">
      <c r="A2896">
        <v>2895</v>
      </c>
      <c r="B2896" t="s">
        <v>9500</v>
      </c>
      <c r="C2896" t="s">
        <v>9501</v>
      </c>
      <c r="D2896">
        <v>58</v>
      </c>
      <c r="E2896" t="s">
        <v>19</v>
      </c>
      <c r="F2896" t="s">
        <v>71</v>
      </c>
      <c r="G2896" s="1">
        <v>43947</v>
      </c>
      <c r="H2896" t="s">
        <v>21</v>
      </c>
      <c r="I2896" t="s">
        <v>52</v>
      </c>
      <c r="J2896" s="3" t="s">
        <v>9502</v>
      </c>
      <c r="K2896" t="s">
        <v>24</v>
      </c>
      <c r="M2896" t="s">
        <v>25</v>
      </c>
      <c r="N2896" t="s">
        <v>26</v>
      </c>
      <c r="O2896" s="2">
        <v>45078.802268518521</v>
      </c>
      <c r="R2896" t="str">
        <f t="shared" ca="1" si="45"/>
        <v>Divya</v>
      </c>
      <c r="S2896" t="str">
        <f>IFERROR(TEXT(DATEVALUE(LEFT(Table1[[#This Row],[Date of Purchase]],10)), "MMMM"), TEXT(Table1[[#This Row],[Date of Purchase]], "MMMM"))</f>
        <v>April</v>
      </c>
      <c r="T2896" t="str">
        <f>IF(OR(
  AND(Table1[[#This Row],[Ticket Priority]]="Critical", Table1[[#This Row],[Ticket Status]]&lt;&gt;"Closed"),
  AND(Table1[[#This Row],[Ticket Priority]]="High", Table1[[#This Row],[Ticket Status]]="Open")
), "Yes", "No")</f>
        <v>Yes</v>
      </c>
      <c r="U2896" s="4" t="str">
        <f>IF(Table1[[#This Row],[Ticket Status]]="Closed","Yes","No")</f>
        <v>No</v>
      </c>
      <c r="V2896" s="4" t="str">
        <f>IF(Table1[[#This Row],[Ticket Status]]="Pending Customer Response","Yes","No")</f>
        <v>Yes</v>
      </c>
      <c r="W2896" s="5">
        <f ca="1">COUNTIFS(Table1[Agent_name],Table1[[#This Row],[Agent_name]],Table1[Month],Table1[[#This Row],[Month]])/160</f>
        <v>0.17499999999999999</v>
      </c>
    </row>
    <row r="2897" spans="1:23" x14ac:dyDescent="0.25">
      <c r="A2897">
        <v>2896</v>
      </c>
      <c r="B2897" t="s">
        <v>6923</v>
      </c>
      <c r="C2897" t="s">
        <v>9503</v>
      </c>
      <c r="D2897">
        <v>49</v>
      </c>
      <c r="E2897" t="s">
        <v>29</v>
      </c>
      <c r="F2897" t="s">
        <v>76</v>
      </c>
      <c r="G2897" s="1">
        <v>44257</v>
      </c>
      <c r="H2897" t="s">
        <v>45</v>
      </c>
      <c r="I2897" t="s">
        <v>113</v>
      </c>
      <c r="J2897" s="3" t="s">
        <v>9504</v>
      </c>
      <c r="K2897" t="s">
        <v>62</v>
      </c>
      <c r="M2897" t="s">
        <v>25</v>
      </c>
      <c r="N2897" t="s">
        <v>33</v>
      </c>
      <c r="R2897" t="str">
        <f t="shared" ca="1" si="45"/>
        <v>Divya</v>
      </c>
      <c r="S2897" t="str">
        <f>IFERROR(TEXT(DATEVALUE(LEFT(Table1[[#This Row],[Date of Purchase]],10)), "MMMM"), TEXT(Table1[[#This Row],[Date of Purchase]], "MMMM"))</f>
        <v>March</v>
      </c>
      <c r="T2897" t="str">
        <f>IF(OR(
  AND(Table1[[#This Row],[Ticket Priority]]="Critical", Table1[[#This Row],[Ticket Status]]&lt;&gt;"Closed"),
  AND(Table1[[#This Row],[Ticket Priority]]="High", Table1[[#This Row],[Ticket Status]]="Open")
), "Yes", "No")</f>
        <v>Yes</v>
      </c>
      <c r="U2897" s="4" t="str">
        <f>IF(Table1[[#This Row],[Ticket Status]]="Closed","Yes","No")</f>
        <v>No</v>
      </c>
      <c r="V2897" s="4" t="str">
        <f>IF(Table1[[#This Row],[Ticket Status]]="Pending Customer Response","Yes","No")</f>
        <v>No</v>
      </c>
      <c r="W2897" s="5">
        <f ca="1">COUNTIFS(Table1[Agent_name],Table1[[#This Row],[Agent_name]],Table1[Month],Table1[[#This Row],[Month]])/160</f>
        <v>0.1875</v>
      </c>
    </row>
    <row r="2898" spans="1:23" x14ac:dyDescent="0.25">
      <c r="A2898">
        <v>2897</v>
      </c>
      <c r="B2898" t="s">
        <v>9505</v>
      </c>
      <c r="C2898" t="s">
        <v>9506</v>
      </c>
      <c r="D2898">
        <v>34</v>
      </c>
      <c r="E2898" t="s">
        <v>29</v>
      </c>
      <c r="F2898" t="s">
        <v>223</v>
      </c>
      <c r="G2898" s="1">
        <v>44366</v>
      </c>
      <c r="H2898" t="s">
        <v>59</v>
      </c>
      <c r="I2898" t="s">
        <v>52</v>
      </c>
      <c r="J2898" s="3" t="s">
        <v>9507</v>
      </c>
      <c r="K2898" t="s">
        <v>24</v>
      </c>
      <c r="M2898" t="s">
        <v>89</v>
      </c>
      <c r="N2898" t="s">
        <v>33</v>
      </c>
      <c r="O2898" s="2">
        <v>45078.529386574075</v>
      </c>
      <c r="R2898" t="str">
        <f t="shared" ca="1" si="45"/>
        <v>Aisha</v>
      </c>
      <c r="S2898" t="str">
        <f>IFERROR(TEXT(DATEVALUE(LEFT(Table1[[#This Row],[Date of Purchase]],10)), "MMMM"), TEXT(Table1[[#This Row],[Date of Purchase]], "MMMM"))</f>
        <v>June</v>
      </c>
      <c r="T2898" t="str">
        <f>IF(OR(
  AND(Table1[[#This Row],[Ticket Priority]]="Critical", Table1[[#This Row],[Ticket Status]]&lt;&gt;"Closed"),
  AND(Table1[[#This Row],[Ticket Priority]]="High", Table1[[#This Row],[Ticket Status]]="Open")
), "Yes", "No")</f>
        <v>No</v>
      </c>
      <c r="U2898" s="4" t="str">
        <f>IF(Table1[[#This Row],[Ticket Status]]="Closed","Yes","No")</f>
        <v>No</v>
      </c>
      <c r="V2898" s="4" t="str">
        <f>IF(Table1[[#This Row],[Ticket Status]]="Pending Customer Response","Yes","No")</f>
        <v>Yes</v>
      </c>
      <c r="W2898" s="5">
        <f ca="1">COUNTIFS(Table1[Agent_name],Table1[[#This Row],[Agent_name]],Table1[Month],Table1[[#This Row],[Month]])/160</f>
        <v>0.89375000000000004</v>
      </c>
    </row>
    <row r="2899" spans="1:23" x14ac:dyDescent="0.25">
      <c r="A2899">
        <v>2898</v>
      </c>
      <c r="B2899" t="s">
        <v>9508</v>
      </c>
      <c r="C2899" t="s">
        <v>9509</v>
      </c>
      <c r="D2899">
        <v>51</v>
      </c>
      <c r="E2899" t="s">
        <v>58</v>
      </c>
      <c r="F2899" t="s">
        <v>81</v>
      </c>
      <c r="G2899" s="1">
        <v>44057</v>
      </c>
      <c r="H2899" t="s">
        <v>67</v>
      </c>
      <c r="I2899" t="s">
        <v>72</v>
      </c>
      <c r="J2899" s="3" t="s">
        <v>9510</v>
      </c>
      <c r="K2899" t="s">
        <v>62</v>
      </c>
      <c r="M2899" t="s">
        <v>25</v>
      </c>
      <c r="N2899" t="s">
        <v>33</v>
      </c>
      <c r="R2899" t="str">
        <f t="shared" ca="1" si="45"/>
        <v>Sara</v>
      </c>
      <c r="S2899" t="str">
        <f>IFERROR(TEXT(DATEVALUE(LEFT(Table1[[#This Row],[Date of Purchase]],10)), "MMMM"), TEXT(Table1[[#This Row],[Date of Purchase]], "MMMM"))</f>
        <v>August</v>
      </c>
      <c r="T2899" t="str">
        <f>IF(OR(
  AND(Table1[[#This Row],[Ticket Priority]]="Critical", Table1[[#This Row],[Ticket Status]]&lt;&gt;"Closed"),
  AND(Table1[[#This Row],[Ticket Priority]]="High", Table1[[#This Row],[Ticket Status]]="Open")
), "Yes", "No")</f>
        <v>Yes</v>
      </c>
      <c r="U2899" s="4" t="str">
        <f>IF(Table1[[#This Row],[Ticket Status]]="Closed","Yes","No")</f>
        <v>No</v>
      </c>
      <c r="V2899" s="4" t="str">
        <f>IF(Table1[[#This Row],[Ticket Status]]="Pending Customer Response","Yes","No")</f>
        <v>No</v>
      </c>
      <c r="W2899" s="5">
        <f ca="1">COUNTIFS(Table1[Agent_name],Table1[[#This Row],[Agent_name]],Table1[Month],Table1[[#This Row],[Month]])/160</f>
        <v>0.8</v>
      </c>
    </row>
    <row r="2900" spans="1:23" x14ac:dyDescent="0.25">
      <c r="A2900">
        <v>2899</v>
      </c>
      <c r="B2900" t="s">
        <v>9511</v>
      </c>
      <c r="C2900" t="s">
        <v>9512</v>
      </c>
      <c r="D2900">
        <v>20</v>
      </c>
      <c r="E2900" t="s">
        <v>19</v>
      </c>
      <c r="F2900" t="s">
        <v>20</v>
      </c>
      <c r="G2900" s="1">
        <v>44417</v>
      </c>
      <c r="H2900" t="s">
        <v>21</v>
      </c>
      <c r="I2900" t="s">
        <v>67</v>
      </c>
      <c r="J2900" s="3" t="s">
        <v>9513</v>
      </c>
      <c r="K2900" t="s">
        <v>62</v>
      </c>
      <c r="M2900" t="s">
        <v>143</v>
      </c>
      <c r="N2900" t="s">
        <v>83</v>
      </c>
      <c r="R2900" t="str">
        <f t="shared" ca="1" si="45"/>
        <v>Mohit</v>
      </c>
      <c r="S2900" t="str">
        <f>IFERROR(TEXT(DATEVALUE(LEFT(Table1[[#This Row],[Date of Purchase]],10)), "MMMM"), TEXT(Table1[[#This Row],[Date of Purchase]], "MMMM"))</f>
        <v>August</v>
      </c>
      <c r="T2900" t="str">
        <f>IF(OR(
  AND(Table1[[#This Row],[Ticket Priority]]="Critical", Table1[[#This Row],[Ticket Status]]&lt;&gt;"Closed"),
  AND(Table1[[#This Row],[Ticket Priority]]="High", Table1[[#This Row],[Ticket Status]]="Open")
), "Yes", "No")</f>
        <v>No</v>
      </c>
      <c r="U2900" s="4" t="str">
        <f>IF(Table1[[#This Row],[Ticket Status]]="Closed","Yes","No")</f>
        <v>No</v>
      </c>
      <c r="V2900" s="4" t="str">
        <f>IF(Table1[[#This Row],[Ticket Status]]="Pending Customer Response","Yes","No")</f>
        <v>No</v>
      </c>
      <c r="W2900" s="5">
        <f ca="1">COUNTIFS(Table1[Agent_name],Table1[[#This Row],[Agent_name]],Table1[Month],Table1[[#This Row],[Month]])/160</f>
        <v>0.46250000000000002</v>
      </c>
    </row>
    <row r="2901" spans="1:23" x14ac:dyDescent="0.25">
      <c r="A2901">
        <v>2900</v>
      </c>
      <c r="B2901" t="s">
        <v>9514</v>
      </c>
      <c r="C2901" t="s">
        <v>463</v>
      </c>
      <c r="D2901">
        <v>70</v>
      </c>
      <c r="E2901" t="s">
        <v>58</v>
      </c>
      <c r="F2901" t="s">
        <v>431</v>
      </c>
      <c r="G2901" s="1">
        <v>44538</v>
      </c>
      <c r="H2901" t="s">
        <v>59</v>
      </c>
      <c r="I2901" t="s">
        <v>150</v>
      </c>
      <c r="J2901" s="3" t="s">
        <v>9515</v>
      </c>
      <c r="K2901" t="s">
        <v>24</v>
      </c>
      <c r="M2901" t="s">
        <v>89</v>
      </c>
      <c r="N2901" t="s">
        <v>33</v>
      </c>
      <c r="O2901" s="2">
        <v>45078.876655092594</v>
      </c>
      <c r="R2901" t="str">
        <f t="shared" ca="1" si="45"/>
        <v>Arjun</v>
      </c>
      <c r="S2901" t="str">
        <f>IFERROR(TEXT(DATEVALUE(LEFT(Table1[[#This Row],[Date of Purchase]],10)), "MMMM"), TEXT(Table1[[#This Row],[Date of Purchase]], "MMMM"))</f>
        <v>December</v>
      </c>
      <c r="T2901" t="str">
        <f>IF(OR(
  AND(Table1[[#This Row],[Ticket Priority]]="Critical", Table1[[#This Row],[Ticket Status]]&lt;&gt;"Closed"),
  AND(Table1[[#This Row],[Ticket Priority]]="High", Table1[[#This Row],[Ticket Status]]="Open")
), "Yes", "No")</f>
        <v>No</v>
      </c>
      <c r="U2901" s="4" t="str">
        <f>IF(Table1[[#This Row],[Ticket Status]]="Closed","Yes","No")</f>
        <v>No</v>
      </c>
      <c r="V2901" s="4" t="str">
        <f>IF(Table1[[#This Row],[Ticket Status]]="Pending Customer Response","Yes","No")</f>
        <v>Yes</v>
      </c>
      <c r="W2901" s="5">
        <f ca="1">COUNTIFS(Table1[Agent_name],Table1[[#This Row],[Agent_name]],Table1[Month],Table1[[#This Row],[Month]])/160</f>
        <v>0.19375000000000001</v>
      </c>
    </row>
    <row r="2902" spans="1:23" x14ac:dyDescent="0.25">
      <c r="A2902">
        <v>2901</v>
      </c>
      <c r="B2902" t="s">
        <v>9516</v>
      </c>
      <c r="C2902" t="s">
        <v>9517</v>
      </c>
      <c r="D2902">
        <v>56</v>
      </c>
      <c r="E2902" t="s">
        <v>19</v>
      </c>
      <c r="F2902" t="s">
        <v>44</v>
      </c>
      <c r="G2902" s="1">
        <v>44470</v>
      </c>
      <c r="H2902" t="s">
        <v>66</v>
      </c>
      <c r="I2902" t="s">
        <v>46</v>
      </c>
      <c r="J2902" s="3" t="s">
        <v>9518</v>
      </c>
      <c r="K2902" t="s">
        <v>39</v>
      </c>
      <c r="L2902" t="s">
        <v>9519</v>
      </c>
      <c r="M2902" t="s">
        <v>41</v>
      </c>
      <c r="N2902" t="s">
        <v>33</v>
      </c>
      <c r="O2902" s="2">
        <v>45078.322511574072</v>
      </c>
      <c r="P2902" s="2">
        <v>45077.953761574077</v>
      </c>
      <c r="Q2902">
        <v>1</v>
      </c>
      <c r="R2902" t="str">
        <f t="shared" ca="1" si="45"/>
        <v>Rahul</v>
      </c>
      <c r="S2902" t="str">
        <f>IFERROR(TEXT(DATEVALUE(LEFT(Table1[[#This Row],[Date of Purchase]],10)), "MMMM"), TEXT(Table1[[#This Row],[Date of Purchase]], "MMMM"))</f>
        <v>October</v>
      </c>
      <c r="T2902" t="str">
        <f>IF(OR(
  AND(Table1[[#This Row],[Ticket Priority]]="Critical", Table1[[#This Row],[Ticket Status]]&lt;&gt;"Closed"),
  AND(Table1[[#This Row],[Ticket Priority]]="High", Table1[[#This Row],[Ticket Status]]="Open")
), "Yes", "No")</f>
        <v>No</v>
      </c>
      <c r="U2902" s="4" t="str">
        <f>IF(Table1[[#This Row],[Ticket Status]]="Closed","Yes","No")</f>
        <v>Yes</v>
      </c>
      <c r="V2902" s="4" t="str">
        <f>IF(Table1[[#This Row],[Ticket Status]]="Pending Customer Response","Yes","No")</f>
        <v>No</v>
      </c>
      <c r="W2902" s="5">
        <f ca="1">COUNTIFS(Table1[Agent_name],Table1[[#This Row],[Agent_name]],Table1[Month],Table1[[#This Row],[Month]])/160</f>
        <v>0.23125000000000001</v>
      </c>
    </row>
    <row r="2903" spans="1:23" x14ac:dyDescent="0.25">
      <c r="A2903">
        <v>2902</v>
      </c>
      <c r="B2903" t="s">
        <v>9520</v>
      </c>
      <c r="C2903" t="s">
        <v>9521</v>
      </c>
      <c r="D2903">
        <v>20</v>
      </c>
      <c r="E2903" t="s">
        <v>58</v>
      </c>
      <c r="F2903" t="s">
        <v>317</v>
      </c>
      <c r="G2903" s="1">
        <v>44190</v>
      </c>
      <c r="H2903" t="s">
        <v>59</v>
      </c>
      <c r="I2903" t="s">
        <v>141</v>
      </c>
      <c r="J2903" s="3" t="s">
        <v>9522</v>
      </c>
      <c r="K2903" t="s">
        <v>24</v>
      </c>
      <c r="M2903" t="s">
        <v>25</v>
      </c>
      <c r="N2903" t="s">
        <v>33</v>
      </c>
      <c r="O2903" s="2">
        <v>45078.26835648148</v>
      </c>
      <c r="R2903" t="str">
        <f t="shared" ca="1" si="45"/>
        <v>Aisha</v>
      </c>
      <c r="S2903" t="str">
        <f>IFERROR(TEXT(DATEVALUE(LEFT(Table1[[#This Row],[Date of Purchase]],10)), "MMMM"), TEXT(Table1[[#This Row],[Date of Purchase]], "MMMM"))</f>
        <v>December</v>
      </c>
      <c r="T2903" t="str">
        <f>IF(OR(
  AND(Table1[[#This Row],[Ticket Priority]]="Critical", Table1[[#This Row],[Ticket Status]]&lt;&gt;"Closed"),
  AND(Table1[[#This Row],[Ticket Priority]]="High", Table1[[#This Row],[Ticket Status]]="Open")
), "Yes", "No")</f>
        <v>Yes</v>
      </c>
      <c r="U2903" s="4" t="str">
        <f>IF(Table1[[#This Row],[Ticket Status]]="Closed","Yes","No")</f>
        <v>No</v>
      </c>
      <c r="V2903" s="4" t="str">
        <f>IF(Table1[[#This Row],[Ticket Status]]="Pending Customer Response","Yes","No")</f>
        <v>Yes</v>
      </c>
      <c r="W2903" s="5">
        <f ca="1">COUNTIFS(Table1[Agent_name],Table1[[#This Row],[Agent_name]],Table1[Month],Table1[[#This Row],[Month]])/160</f>
        <v>0.91249999999999998</v>
      </c>
    </row>
    <row r="2904" spans="1:23" x14ac:dyDescent="0.25">
      <c r="A2904">
        <v>2903</v>
      </c>
      <c r="B2904" t="s">
        <v>9523</v>
      </c>
      <c r="C2904" t="s">
        <v>9524</v>
      </c>
      <c r="D2904">
        <v>35</v>
      </c>
      <c r="E2904" t="s">
        <v>58</v>
      </c>
      <c r="F2904" t="s">
        <v>242</v>
      </c>
      <c r="G2904" s="1">
        <v>44102</v>
      </c>
      <c r="H2904" t="s">
        <v>66</v>
      </c>
      <c r="I2904" t="s">
        <v>141</v>
      </c>
      <c r="J2904" s="3" t="s">
        <v>271</v>
      </c>
      <c r="K2904" t="s">
        <v>24</v>
      </c>
      <c r="M2904" t="s">
        <v>89</v>
      </c>
      <c r="N2904" t="s">
        <v>83</v>
      </c>
      <c r="O2904" s="2">
        <v>45078.432256944441</v>
      </c>
      <c r="R2904" t="str">
        <f t="shared" ca="1" si="45"/>
        <v>Mohit</v>
      </c>
      <c r="S2904" t="str">
        <f>IFERROR(TEXT(DATEVALUE(LEFT(Table1[[#This Row],[Date of Purchase]],10)), "MMMM"), TEXT(Table1[[#This Row],[Date of Purchase]], "MMMM"))</f>
        <v>September</v>
      </c>
      <c r="T2904" t="str">
        <f>IF(OR(
  AND(Table1[[#This Row],[Ticket Priority]]="Critical", Table1[[#This Row],[Ticket Status]]&lt;&gt;"Closed"),
  AND(Table1[[#This Row],[Ticket Priority]]="High", Table1[[#This Row],[Ticket Status]]="Open")
), "Yes", "No")</f>
        <v>No</v>
      </c>
      <c r="U2904" s="4" t="str">
        <f>IF(Table1[[#This Row],[Ticket Status]]="Closed","Yes","No")</f>
        <v>No</v>
      </c>
      <c r="V2904" s="4" t="str">
        <f>IF(Table1[[#This Row],[Ticket Status]]="Pending Customer Response","Yes","No")</f>
        <v>Yes</v>
      </c>
      <c r="W2904" s="5">
        <f ca="1">COUNTIFS(Table1[Agent_name],Table1[[#This Row],[Agent_name]],Table1[Month],Table1[[#This Row],[Month]])/160</f>
        <v>0.38124999999999998</v>
      </c>
    </row>
    <row r="2905" spans="1:23" x14ac:dyDescent="0.25">
      <c r="A2905">
        <v>2904</v>
      </c>
      <c r="B2905" t="s">
        <v>9525</v>
      </c>
      <c r="C2905" t="s">
        <v>9526</v>
      </c>
      <c r="D2905">
        <v>64</v>
      </c>
      <c r="E2905" t="s">
        <v>29</v>
      </c>
      <c r="F2905" t="s">
        <v>81</v>
      </c>
      <c r="G2905" s="1">
        <v>44462</v>
      </c>
      <c r="H2905" t="s">
        <v>45</v>
      </c>
      <c r="I2905" t="s">
        <v>31</v>
      </c>
      <c r="J2905" s="3" t="s">
        <v>9527</v>
      </c>
      <c r="K2905" t="s">
        <v>39</v>
      </c>
      <c r="L2905" t="s">
        <v>9528</v>
      </c>
      <c r="M2905" t="s">
        <v>41</v>
      </c>
      <c r="N2905" t="s">
        <v>33</v>
      </c>
      <c r="O2905" s="2">
        <v>45078.629502314812</v>
      </c>
      <c r="P2905" s="2">
        <v>45078.723946759259</v>
      </c>
      <c r="Q2905">
        <v>5</v>
      </c>
      <c r="R2905" t="str">
        <f t="shared" ca="1" si="45"/>
        <v>Sara</v>
      </c>
      <c r="S2905" t="str">
        <f>IFERROR(TEXT(DATEVALUE(LEFT(Table1[[#This Row],[Date of Purchase]],10)), "MMMM"), TEXT(Table1[[#This Row],[Date of Purchase]], "MMMM"))</f>
        <v>September</v>
      </c>
      <c r="T2905" t="str">
        <f>IF(OR(
  AND(Table1[[#This Row],[Ticket Priority]]="Critical", Table1[[#This Row],[Ticket Status]]&lt;&gt;"Closed"),
  AND(Table1[[#This Row],[Ticket Priority]]="High", Table1[[#This Row],[Ticket Status]]="Open")
), "Yes", "No")</f>
        <v>No</v>
      </c>
      <c r="U2905" s="4" t="str">
        <f>IF(Table1[[#This Row],[Ticket Status]]="Closed","Yes","No")</f>
        <v>Yes</v>
      </c>
      <c r="V2905" s="4" t="str">
        <f>IF(Table1[[#This Row],[Ticket Status]]="Pending Customer Response","Yes","No")</f>
        <v>No</v>
      </c>
      <c r="W2905" s="5">
        <f ca="1">COUNTIFS(Table1[Agent_name],Table1[[#This Row],[Agent_name]],Table1[Month],Table1[[#This Row],[Month]])/160</f>
        <v>0.65</v>
      </c>
    </row>
    <row r="2906" spans="1:23" x14ac:dyDescent="0.25">
      <c r="A2906">
        <v>2905</v>
      </c>
      <c r="B2906" t="s">
        <v>9529</v>
      </c>
      <c r="C2906" t="s">
        <v>9530</v>
      </c>
      <c r="D2906">
        <v>52</v>
      </c>
      <c r="E2906" t="s">
        <v>58</v>
      </c>
      <c r="F2906" t="s">
        <v>485</v>
      </c>
      <c r="G2906" s="1">
        <v>44058</v>
      </c>
      <c r="H2906" t="s">
        <v>67</v>
      </c>
      <c r="I2906" t="s">
        <v>72</v>
      </c>
      <c r="J2906" s="3" t="s">
        <v>9531</v>
      </c>
      <c r="K2906" t="s">
        <v>39</v>
      </c>
      <c r="L2906" t="s">
        <v>9532</v>
      </c>
      <c r="M2906" t="s">
        <v>41</v>
      </c>
      <c r="N2906" t="s">
        <v>26</v>
      </c>
      <c r="O2906" s="2">
        <v>45078.735752314817</v>
      </c>
      <c r="P2906" s="2">
        <v>45078.158668981479</v>
      </c>
      <c r="Q2906">
        <v>2</v>
      </c>
      <c r="R2906" t="str">
        <f t="shared" ca="1" si="45"/>
        <v>Ravi</v>
      </c>
      <c r="S2906" t="str">
        <f>IFERROR(TEXT(DATEVALUE(LEFT(Table1[[#This Row],[Date of Purchase]],10)), "MMMM"), TEXT(Table1[[#This Row],[Date of Purchase]], "MMMM"))</f>
        <v>August</v>
      </c>
      <c r="T2906" t="str">
        <f>IF(OR(
  AND(Table1[[#This Row],[Ticket Priority]]="Critical", Table1[[#This Row],[Ticket Status]]&lt;&gt;"Closed"),
  AND(Table1[[#This Row],[Ticket Priority]]="High", Table1[[#This Row],[Ticket Status]]="Open")
), "Yes", "No")</f>
        <v>No</v>
      </c>
      <c r="U2906" s="4" t="str">
        <f>IF(Table1[[#This Row],[Ticket Status]]="Closed","Yes","No")</f>
        <v>Yes</v>
      </c>
      <c r="V2906" s="4" t="str">
        <f>IF(Table1[[#This Row],[Ticket Status]]="Pending Customer Response","Yes","No")</f>
        <v>No</v>
      </c>
      <c r="W2906" s="5">
        <f ca="1">COUNTIFS(Table1[Agent_name],Table1[[#This Row],[Agent_name]],Table1[Month],Table1[[#This Row],[Month]])/160</f>
        <v>0.65625</v>
      </c>
    </row>
    <row r="2907" spans="1:23" x14ac:dyDescent="0.25">
      <c r="A2907">
        <v>2906</v>
      </c>
      <c r="B2907" t="s">
        <v>9533</v>
      </c>
      <c r="C2907" t="s">
        <v>9534</v>
      </c>
      <c r="D2907">
        <v>20</v>
      </c>
      <c r="E2907" t="s">
        <v>29</v>
      </c>
      <c r="F2907" t="s">
        <v>30</v>
      </c>
      <c r="G2907" s="1">
        <v>44303</v>
      </c>
      <c r="H2907" t="s">
        <v>66</v>
      </c>
      <c r="I2907" t="s">
        <v>141</v>
      </c>
      <c r="J2907" s="3" t="s">
        <v>9535</v>
      </c>
      <c r="K2907" t="s">
        <v>24</v>
      </c>
      <c r="M2907" t="s">
        <v>25</v>
      </c>
      <c r="N2907" t="s">
        <v>26</v>
      </c>
      <c r="O2907" s="2">
        <v>45078.110081018516</v>
      </c>
      <c r="R2907" t="str">
        <f t="shared" ca="1" si="45"/>
        <v>Sara</v>
      </c>
      <c r="S2907" t="str">
        <f>IFERROR(TEXT(DATEVALUE(LEFT(Table1[[#This Row],[Date of Purchase]],10)), "MMMM"), TEXT(Table1[[#This Row],[Date of Purchase]], "MMMM"))</f>
        <v>April</v>
      </c>
      <c r="T2907" t="str">
        <f>IF(OR(
  AND(Table1[[#This Row],[Ticket Priority]]="Critical", Table1[[#This Row],[Ticket Status]]&lt;&gt;"Closed"),
  AND(Table1[[#This Row],[Ticket Priority]]="High", Table1[[#This Row],[Ticket Status]]="Open")
), "Yes", "No")</f>
        <v>Yes</v>
      </c>
      <c r="U2907" s="4" t="str">
        <f>IF(Table1[[#This Row],[Ticket Status]]="Closed","Yes","No")</f>
        <v>No</v>
      </c>
      <c r="V2907" s="4" t="str">
        <f>IF(Table1[[#This Row],[Ticket Status]]="Pending Customer Response","Yes","No")</f>
        <v>Yes</v>
      </c>
      <c r="W2907" s="5">
        <f ca="1">COUNTIFS(Table1[Agent_name],Table1[[#This Row],[Agent_name]],Table1[Month],Table1[[#This Row],[Month]])/160</f>
        <v>0.75624999999999998</v>
      </c>
    </row>
    <row r="2908" spans="1:23" x14ac:dyDescent="0.25">
      <c r="A2908">
        <v>2907</v>
      </c>
      <c r="B2908" t="s">
        <v>9536</v>
      </c>
      <c r="C2908" t="s">
        <v>9537</v>
      </c>
      <c r="D2908">
        <v>45</v>
      </c>
      <c r="E2908" t="s">
        <v>29</v>
      </c>
      <c r="F2908" t="s">
        <v>421</v>
      </c>
      <c r="G2908" s="1">
        <v>44147</v>
      </c>
      <c r="H2908" t="s">
        <v>59</v>
      </c>
      <c r="I2908" t="s">
        <v>60</v>
      </c>
      <c r="J2908" s="3" t="s">
        <v>9538</v>
      </c>
      <c r="K2908" t="s">
        <v>24</v>
      </c>
      <c r="M2908" t="s">
        <v>25</v>
      </c>
      <c r="N2908" t="s">
        <v>33</v>
      </c>
      <c r="O2908" s="2">
        <v>45078.269120370373</v>
      </c>
      <c r="R2908" t="str">
        <f t="shared" ca="1" si="45"/>
        <v>Aisha</v>
      </c>
      <c r="S2908" t="str">
        <f>IFERROR(TEXT(DATEVALUE(LEFT(Table1[[#This Row],[Date of Purchase]],10)), "MMMM"), TEXT(Table1[[#This Row],[Date of Purchase]], "MMMM"))</f>
        <v>November</v>
      </c>
      <c r="T2908" t="str">
        <f>IF(OR(
  AND(Table1[[#This Row],[Ticket Priority]]="Critical", Table1[[#This Row],[Ticket Status]]&lt;&gt;"Closed"),
  AND(Table1[[#This Row],[Ticket Priority]]="High", Table1[[#This Row],[Ticket Status]]="Open")
), "Yes", "No")</f>
        <v>Yes</v>
      </c>
      <c r="U2908" s="4" t="str">
        <f>IF(Table1[[#This Row],[Ticket Status]]="Closed","Yes","No")</f>
        <v>No</v>
      </c>
      <c r="V2908" s="4" t="str">
        <f>IF(Table1[[#This Row],[Ticket Status]]="Pending Customer Response","Yes","No")</f>
        <v>Yes</v>
      </c>
      <c r="W2908" s="5">
        <f ca="1">COUNTIFS(Table1[Agent_name],Table1[[#This Row],[Agent_name]],Table1[Month],Table1[[#This Row],[Month]])/160</f>
        <v>0.85624999999999996</v>
      </c>
    </row>
    <row r="2909" spans="1:23" x14ac:dyDescent="0.25">
      <c r="A2909">
        <v>2908</v>
      </c>
      <c r="B2909" t="s">
        <v>9539</v>
      </c>
      <c r="C2909" t="s">
        <v>9540</v>
      </c>
      <c r="D2909">
        <v>26</v>
      </c>
      <c r="E2909" t="s">
        <v>29</v>
      </c>
      <c r="F2909" t="s">
        <v>456</v>
      </c>
      <c r="G2909" s="1">
        <v>44375</v>
      </c>
      <c r="H2909" t="s">
        <v>21</v>
      </c>
      <c r="I2909" t="s">
        <v>67</v>
      </c>
      <c r="J2909" s="3" t="s">
        <v>357</v>
      </c>
      <c r="K2909" t="s">
        <v>24</v>
      </c>
      <c r="M2909" t="s">
        <v>41</v>
      </c>
      <c r="N2909" t="s">
        <v>33</v>
      </c>
      <c r="O2909" s="2">
        <v>45078.438576388886</v>
      </c>
      <c r="R2909" t="str">
        <f t="shared" ca="1" si="45"/>
        <v>Aisha</v>
      </c>
      <c r="S2909" t="str">
        <f>IFERROR(TEXT(DATEVALUE(LEFT(Table1[[#This Row],[Date of Purchase]],10)), "MMMM"), TEXT(Table1[[#This Row],[Date of Purchase]], "MMMM"))</f>
        <v>June</v>
      </c>
      <c r="T2909" t="str">
        <f>IF(OR(
  AND(Table1[[#This Row],[Ticket Priority]]="Critical", Table1[[#This Row],[Ticket Status]]&lt;&gt;"Closed"),
  AND(Table1[[#This Row],[Ticket Priority]]="High", Table1[[#This Row],[Ticket Status]]="Open")
), "Yes", "No")</f>
        <v>No</v>
      </c>
      <c r="U2909" s="4" t="str">
        <f>IF(Table1[[#This Row],[Ticket Status]]="Closed","Yes","No")</f>
        <v>No</v>
      </c>
      <c r="V2909" s="4" t="str">
        <f>IF(Table1[[#This Row],[Ticket Status]]="Pending Customer Response","Yes","No")</f>
        <v>Yes</v>
      </c>
      <c r="W2909" s="5">
        <f ca="1">COUNTIFS(Table1[Agent_name],Table1[[#This Row],[Agent_name]],Table1[Month],Table1[[#This Row],[Month]])/160</f>
        <v>0.89375000000000004</v>
      </c>
    </row>
    <row r="2910" spans="1:23" x14ac:dyDescent="0.25">
      <c r="A2910">
        <v>2909</v>
      </c>
      <c r="B2910" t="s">
        <v>9541</v>
      </c>
      <c r="C2910" t="s">
        <v>9542</v>
      </c>
      <c r="D2910">
        <v>51</v>
      </c>
      <c r="E2910" t="s">
        <v>19</v>
      </c>
      <c r="F2910" t="s">
        <v>129</v>
      </c>
      <c r="G2910" s="1">
        <v>43867</v>
      </c>
      <c r="H2910" t="s">
        <v>66</v>
      </c>
      <c r="I2910" t="s">
        <v>113</v>
      </c>
      <c r="J2910" s="3" t="s">
        <v>9543</v>
      </c>
      <c r="K2910" t="s">
        <v>39</v>
      </c>
      <c r="L2910" t="s">
        <v>9544</v>
      </c>
      <c r="M2910" t="s">
        <v>89</v>
      </c>
      <c r="N2910" t="s">
        <v>55</v>
      </c>
      <c r="O2910" s="2">
        <v>45078.192048611112</v>
      </c>
      <c r="P2910" s="2">
        <v>45077.967743055553</v>
      </c>
      <c r="Q2910">
        <v>4</v>
      </c>
      <c r="R2910" t="str">
        <f t="shared" ca="1" si="45"/>
        <v>Meera</v>
      </c>
      <c r="S2910" t="str">
        <f>IFERROR(TEXT(DATEVALUE(LEFT(Table1[[#This Row],[Date of Purchase]],10)), "MMMM"), TEXT(Table1[[#This Row],[Date of Purchase]], "MMMM"))</f>
        <v>February</v>
      </c>
      <c r="T2910" t="str">
        <f>IF(OR(
  AND(Table1[[#This Row],[Ticket Priority]]="Critical", Table1[[#This Row],[Ticket Status]]&lt;&gt;"Closed"),
  AND(Table1[[#This Row],[Ticket Priority]]="High", Table1[[#This Row],[Ticket Status]]="Open")
), "Yes", "No")</f>
        <v>No</v>
      </c>
      <c r="U2910" s="4" t="str">
        <f>IF(Table1[[#This Row],[Ticket Status]]="Closed","Yes","No")</f>
        <v>Yes</v>
      </c>
      <c r="V2910" s="4" t="str">
        <f>IF(Table1[[#This Row],[Ticket Status]]="Pending Customer Response","Yes","No")</f>
        <v>No</v>
      </c>
      <c r="W2910" s="5">
        <f ca="1">COUNTIFS(Table1[Agent_name],Table1[[#This Row],[Agent_name]],Table1[Month],Table1[[#This Row],[Month]])/160</f>
        <v>0.21249999999999999</v>
      </c>
    </row>
    <row r="2911" spans="1:23" x14ac:dyDescent="0.25">
      <c r="A2911">
        <v>2910</v>
      </c>
      <c r="B2911" t="s">
        <v>9545</v>
      </c>
      <c r="C2911" t="s">
        <v>9546</v>
      </c>
      <c r="D2911">
        <v>62</v>
      </c>
      <c r="E2911" t="s">
        <v>19</v>
      </c>
      <c r="F2911" t="s">
        <v>161</v>
      </c>
      <c r="G2911" s="1">
        <v>44240</v>
      </c>
      <c r="H2911" t="s">
        <v>21</v>
      </c>
      <c r="I2911" t="s">
        <v>99</v>
      </c>
      <c r="J2911" s="3" t="s">
        <v>9547</v>
      </c>
      <c r="K2911" t="s">
        <v>62</v>
      </c>
      <c r="M2911" t="s">
        <v>41</v>
      </c>
      <c r="N2911" t="s">
        <v>33</v>
      </c>
      <c r="R2911" t="str">
        <f t="shared" ca="1" si="45"/>
        <v>Priya</v>
      </c>
      <c r="S2911" t="str">
        <f>IFERROR(TEXT(DATEVALUE(LEFT(Table1[[#This Row],[Date of Purchase]],10)), "MMMM"), TEXT(Table1[[#This Row],[Date of Purchase]], "MMMM"))</f>
        <v>February</v>
      </c>
      <c r="T2911" t="str">
        <f>IF(OR(
  AND(Table1[[#This Row],[Ticket Priority]]="Critical", Table1[[#This Row],[Ticket Status]]&lt;&gt;"Closed"),
  AND(Table1[[#This Row],[Ticket Priority]]="High", Table1[[#This Row],[Ticket Status]]="Open")
), "Yes", "No")</f>
        <v>No</v>
      </c>
      <c r="U2911" s="4" t="str">
        <f>IF(Table1[[#This Row],[Ticket Status]]="Closed","Yes","No")</f>
        <v>No</v>
      </c>
      <c r="V2911" s="4" t="str">
        <f>IF(Table1[[#This Row],[Ticket Status]]="Pending Customer Response","Yes","No")</f>
        <v>No</v>
      </c>
      <c r="W2911" s="5">
        <f ca="1">COUNTIFS(Table1[Agent_name],Table1[[#This Row],[Agent_name]],Table1[Month],Table1[[#This Row],[Month]])/160</f>
        <v>0.44374999999999998</v>
      </c>
    </row>
    <row r="2912" spans="1:23" x14ac:dyDescent="0.25">
      <c r="A2912">
        <v>2911</v>
      </c>
      <c r="B2912" t="s">
        <v>9548</v>
      </c>
      <c r="C2912" t="s">
        <v>9549</v>
      </c>
      <c r="D2912">
        <v>36</v>
      </c>
      <c r="E2912" t="s">
        <v>19</v>
      </c>
      <c r="F2912" t="s">
        <v>431</v>
      </c>
      <c r="G2912" s="1">
        <v>44433</v>
      </c>
      <c r="H2912" t="s">
        <v>21</v>
      </c>
      <c r="I2912" t="s">
        <v>37</v>
      </c>
      <c r="J2912" s="3" t="s">
        <v>9550</v>
      </c>
      <c r="K2912" t="s">
        <v>39</v>
      </c>
      <c r="L2912" t="s">
        <v>9551</v>
      </c>
      <c r="M2912" t="s">
        <v>41</v>
      </c>
      <c r="N2912" t="s">
        <v>55</v>
      </c>
      <c r="O2912" s="2">
        <v>45078.667083333334</v>
      </c>
      <c r="P2912" s="2">
        <v>45078.04277777778</v>
      </c>
      <c r="Q2912">
        <v>2</v>
      </c>
      <c r="R2912" t="str">
        <f t="shared" ca="1" si="45"/>
        <v>Aisha</v>
      </c>
      <c r="S2912" t="str">
        <f>IFERROR(TEXT(DATEVALUE(LEFT(Table1[[#This Row],[Date of Purchase]],10)), "MMMM"), TEXT(Table1[[#This Row],[Date of Purchase]], "MMMM"))</f>
        <v>August</v>
      </c>
      <c r="T2912" t="str">
        <f>IF(OR(
  AND(Table1[[#This Row],[Ticket Priority]]="Critical", Table1[[#This Row],[Ticket Status]]&lt;&gt;"Closed"),
  AND(Table1[[#This Row],[Ticket Priority]]="High", Table1[[#This Row],[Ticket Status]]="Open")
), "Yes", "No")</f>
        <v>No</v>
      </c>
      <c r="U2912" s="4" t="str">
        <f>IF(Table1[[#This Row],[Ticket Status]]="Closed","Yes","No")</f>
        <v>Yes</v>
      </c>
      <c r="V2912" s="4" t="str">
        <f>IF(Table1[[#This Row],[Ticket Status]]="Pending Customer Response","Yes","No")</f>
        <v>No</v>
      </c>
      <c r="W2912" s="5">
        <f ca="1">COUNTIFS(Table1[Agent_name],Table1[[#This Row],[Agent_name]],Table1[Month],Table1[[#This Row],[Month]])/160</f>
        <v>0.86250000000000004</v>
      </c>
    </row>
    <row r="2913" spans="1:23" x14ac:dyDescent="0.25">
      <c r="A2913">
        <v>2912</v>
      </c>
      <c r="B2913" t="s">
        <v>9552</v>
      </c>
      <c r="C2913" t="s">
        <v>9553</v>
      </c>
      <c r="D2913">
        <v>27</v>
      </c>
      <c r="E2913" t="s">
        <v>29</v>
      </c>
      <c r="F2913" t="s">
        <v>431</v>
      </c>
      <c r="G2913" s="1">
        <v>44020</v>
      </c>
      <c r="H2913" t="s">
        <v>21</v>
      </c>
      <c r="I2913" t="s">
        <v>67</v>
      </c>
      <c r="J2913" s="3" t="s">
        <v>9554</v>
      </c>
      <c r="K2913" t="s">
        <v>62</v>
      </c>
      <c r="M2913" t="s">
        <v>41</v>
      </c>
      <c r="N2913" t="s">
        <v>26</v>
      </c>
      <c r="R2913" t="str">
        <f t="shared" ca="1" si="45"/>
        <v>Mohit</v>
      </c>
      <c r="S2913" t="str">
        <f>IFERROR(TEXT(DATEVALUE(LEFT(Table1[[#This Row],[Date of Purchase]],10)), "MMMM"), TEXT(Table1[[#This Row],[Date of Purchase]], "MMMM"))</f>
        <v>July</v>
      </c>
      <c r="T2913" t="str">
        <f>IF(OR(
  AND(Table1[[#This Row],[Ticket Priority]]="Critical", Table1[[#This Row],[Ticket Status]]&lt;&gt;"Closed"),
  AND(Table1[[#This Row],[Ticket Priority]]="High", Table1[[#This Row],[Ticket Status]]="Open")
), "Yes", "No")</f>
        <v>No</v>
      </c>
      <c r="U2913" s="4" t="str">
        <f>IF(Table1[[#This Row],[Ticket Status]]="Closed","Yes","No")</f>
        <v>No</v>
      </c>
      <c r="V2913" s="4" t="str">
        <f>IF(Table1[[#This Row],[Ticket Status]]="Pending Customer Response","Yes","No")</f>
        <v>No</v>
      </c>
      <c r="W2913" s="5">
        <f ca="1">COUNTIFS(Table1[Agent_name],Table1[[#This Row],[Agent_name]],Table1[Month],Table1[[#This Row],[Month]])/160</f>
        <v>0.53125</v>
      </c>
    </row>
    <row r="2914" spans="1:23" x14ac:dyDescent="0.25">
      <c r="A2914">
        <v>2913</v>
      </c>
      <c r="B2914" t="s">
        <v>9555</v>
      </c>
      <c r="C2914" t="s">
        <v>9556</v>
      </c>
      <c r="D2914">
        <v>29</v>
      </c>
      <c r="E2914" t="s">
        <v>58</v>
      </c>
      <c r="F2914" t="s">
        <v>485</v>
      </c>
      <c r="G2914" s="1">
        <v>44535</v>
      </c>
      <c r="H2914" t="s">
        <v>21</v>
      </c>
      <c r="I2914" t="s">
        <v>72</v>
      </c>
      <c r="J2914" s="3" t="s">
        <v>9557</v>
      </c>
      <c r="K2914" t="s">
        <v>62</v>
      </c>
      <c r="M2914" t="s">
        <v>41</v>
      </c>
      <c r="N2914" t="s">
        <v>33</v>
      </c>
      <c r="R2914" t="str">
        <f t="shared" ca="1" si="45"/>
        <v>Aisha</v>
      </c>
      <c r="S2914" t="str">
        <f>IFERROR(TEXT(DATEVALUE(LEFT(Table1[[#This Row],[Date of Purchase]],10)), "MMMM"), TEXT(Table1[[#This Row],[Date of Purchase]], "MMMM"))</f>
        <v>December</v>
      </c>
      <c r="T2914" t="str">
        <f>IF(OR(
  AND(Table1[[#This Row],[Ticket Priority]]="Critical", Table1[[#This Row],[Ticket Status]]&lt;&gt;"Closed"),
  AND(Table1[[#This Row],[Ticket Priority]]="High", Table1[[#This Row],[Ticket Status]]="Open")
), "Yes", "No")</f>
        <v>No</v>
      </c>
      <c r="U2914" s="4" t="str">
        <f>IF(Table1[[#This Row],[Ticket Status]]="Closed","Yes","No")</f>
        <v>No</v>
      </c>
      <c r="V2914" s="4" t="str">
        <f>IF(Table1[[#This Row],[Ticket Status]]="Pending Customer Response","Yes","No")</f>
        <v>No</v>
      </c>
      <c r="W2914" s="5">
        <f ca="1">COUNTIFS(Table1[Agent_name],Table1[[#This Row],[Agent_name]],Table1[Month],Table1[[#This Row],[Month]])/160</f>
        <v>0.91249999999999998</v>
      </c>
    </row>
    <row r="2915" spans="1:23" x14ac:dyDescent="0.25">
      <c r="A2915">
        <v>2914</v>
      </c>
      <c r="B2915" t="s">
        <v>9558</v>
      </c>
      <c r="C2915" t="s">
        <v>9559</v>
      </c>
      <c r="D2915">
        <v>70</v>
      </c>
      <c r="E2915" t="s">
        <v>29</v>
      </c>
      <c r="F2915" t="s">
        <v>397</v>
      </c>
      <c r="G2915" s="1">
        <v>44505</v>
      </c>
      <c r="H2915" t="s">
        <v>59</v>
      </c>
      <c r="I2915" t="s">
        <v>52</v>
      </c>
      <c r="J2915" s="3" t="s">
        <v>9560</v>
      </c>
      <c r="K2915" t="s">
        <v>39</v>
      </c>
      <c r="L2915" t="s">
        <v>9561</v>
      </c>
      <c r="M2915" t="s">
        <v>89</v>
      </c>
      <c r="N2915" t="s">
        <v>83</v>
      </c>
      <c r="O2915" s="2">
        <v>45078.522013888891</v>
      </c>
      <c r="P2915" s="2">
        <v>45078.487986111111</v>
      </c>
      <c r="Q2915">
        <v>1</v>
      </c>
      <c r="R2915" t="str">
        <f t="shared" ca="1" si="45"/>
        <v>Ravi</v>
      </c>
      <c r="S2915" t="str">
        <f>IFERROR(TEXT(DATEVALUE(LEFT(Table1[[#This Row],[Date of Purchase]],10)), "MMMM"), TEXT(Table1[[#This Row],[Date of Purchase]], "MMMM"))</f>
        <v>November</v>
      </c>
      <c r="T2915" t="str">
        <f>IF(OR(
  AND(Table1[[#This Row],[Ticket Priority]]="Critical", Table1[[#This Row],[Ticket Status]]&lt;&gt;"Closed"),
  AND(Table1[[#This Row],[Ticket Priority]]="High", Table1[[#This Row],[Ticket Status]]="Open")
), "Yes", "No")</f>
        <v>No</v>
      </c>
      <c r="U2915" s="4" t="str">
        <f>IF(Table1[[#This Row],[Ticket Status]]="Closed","Yes","No")</f>
        <v>Yes</v>
      </c>
      <c r="V2915" s="4" t="str">
        <f>IF(Table1[[#This Row],[Ticket Status]]="Pending Customer Response","Yes","No")</f>
        <v>No</v>
      </c>
      <c r="W2915" s="5">
        <f ca="1">COUNTIFS(Table1[Agent_name],Table1[[#This Row],[Agent_name]],Table1[Month],Table1[[#This Row],[Month]])/160</f>
        <v>0.61875000000000002</v>
      </c>
    </row>
    <row r="2916" spans="1:23" x14ac:dyDescent="0.25">
      <c r="A2916">
        <v>2915</v>
      </c>
      <c r="B2916" t="s">
        <v>9562</v>
      </c>
      <c r="C2916" t="s">
        <v>9563</v>
      </c>
      <c r="D2916">
        <v>40</v>
      </c>
      <c r="E2916" t="s">
        <v>29</v>
      </c>
      <c r="F2916" t="s">
        <v>161</v>
      </c>
      <c r="G2916" s="1">
        <v>44055</v>
      </c>
      <c r="H2916" t="s">
        <v>67</v>
      </c>
      <c r="I2916" t="s">
        <v>72</v>
      </c>
      <c r="J2916" s="3" t="s">
        <v>9564</v>
      </c>
      <c r="K2916" t="s">
        <v>39</v>
      </c>
      <c r="L2916" t="s">
        <v>9565</v>
      </c>
      <c r="M2916" t="s">
        <v>41</v>
      </c>
      <c r="N2916" t="s">
        <v>26</v>
      </c>
      <c r="O2916" s="2">
        <v>45078.949108796296</v>
      </c>
      <c r="P2916" s="2">
        <v>45078.619247685187</v>
      </c>
      <c r="Q2916">
        <v>4</v>
      </c>
      <c r="R2916" t="str">
        <f t="shared" ca="1" si="45"/>
        <v>Karan</v>
      </c>
      <c r="S2916" t="str">
        <f>IFERROR(TEXT(DATEVALUE(LEFT(Table1[[#This Row],[Date of Purchase]],10)), "MMMM"), TEXT(Table1[[#This Row],[Date of Purchase]], "MMMM"))</f>
        <v>August</v>
      </c>
      <c r="T2916" t="str">
        <f>IF(OR(
  AND(Table1[[#This Row],[Ticket Priority]]="Critical", Table1[[#This Row],[Ticket Status]]&lt;&gt;"Closed"),
  AND(Table1[[#This Row],[Ticket Priority]]="High", Table1[[#This Row],[Ticket Status]]="Open")
), "Yes", "No")</f>
        <v>No</v>
      </c>
      <c r="U2916" s="4" t="str">
        <f>IF(Table1[[#This Row],[Ticket Status]]="Closed","Yes","No")</f>
        <v>Yes</v>
      </c>
      <c r="V2916" s="4" t="str">
        <f>IF(Table1[[#This Row],[Ticket Status]]="Pending Customer Response","Yes","No")</f>
        <v>No</v>
      </c>
      <c r="W2916" s="5">
        <f ca="1">COUNTIFS(Table1[Agent_name],Table1[[#This Row],[Agent_name]],Table1[Month],Table1[[#This Row],[Month]])/160</f>
        <v>0.21875</v>
      </c>
    </row>
    <row r="2917" spans="1:23" x14ac:dyDescent="0.25">
      <c r="A2917">
        <v>2916</v>
      </c>
      <c r="B2917" t="s">
        <v>9566</v>
      </c>
      <c r="C2917" t="s">
        <v>9567</v>
      </c>
      <c r="D2917">
        <v>33</v>
      </c>
      <c r="E2917" t="s">
        <v>58</v>
      </c>
      <c r="F2917" t="s">
        <v>655</v>
      </c>
      <c r="G2917" s="1">
        <v>44197</v>
      </c>
      <c r="H2917" t="s">
        <v>45</v>
      </c>
      <c r="I2917" t="s">
        <v>60</v>
      </c>
      <c r="J2917" s="3" t="s">
        <v>9568</v>
      </c>
      <c r="K2917" t="s">
        <v>24</v>
      </c>
      <c r="M2917" t="s">
        <v>89</v>
      </c>
      <c r="N2917" t="s">
        <v>26</v>
      </c>
      <c r="O2917" s="2">
        <v>45078.769965277781</v>
      </c>
      <c r="R2917" t="str">
        <f t="shared" ca="1" si="45"/>
        <v>Ravi</v>
      </c>
      <c r="S2917" t="str">
        <f>IFERROR(TEXT(DATEVALUE(LEFT(Table1[[#This Row],[Date of Purchase]],10)), "MMMM"), TEXT(Table1[[#This Row],[Date of Purchase]], "MMMM"))</f>
        <v>January</v>
      </c>
      <c r="T2917" t="str">
        <f>IF(OR(
  AND(Table1[[#This Row],[Ticket Priority]]="Critical", Table1[[#This Row],[Ticket Status]]&lt;&gt;"Closed"),
  AND(Table1[[#This Row],[Ticket Priority]]="High", Table1[[#This Row],[Ticket Status]]="Open")
), "Yes", "No")</f>
        <v>No</v>
      </c>
      <c r="U2917" s="4" t="str">
        <f>IF(Table1[[#This Row],[Ticket Status]]="Closed","Yes","No")</f>
        <v>No</v>
      </c>
      <c r="V2917" s="4" t="str">
        <f>IF(Table1[[#This Row],[Ticket Status]]="Pending Customer Response","Yes","No")</f>
        <v>Yes</v>
      </c>
      <c r="W2917" s="5">
        <f ca="1">COUNTIFS(Table1[Agent_name],Table1[[#This Row],[Agent_name]],Table1[Month],Table1[[#This Row],[Month]])/160</f>
        <v>0.74375000000000002</v>
      </c>
    </row>
    <row r="2918" spans="1:23" x14ac:dyDescent="0.25">
      <c r="A2918">
        <v>2917</v>
      </c>
      <c r="B2918" t="s">
        <v>9569</v>
      </c>
      <c r="C2918" t="s">
        <v>9570</v>
      </c>
      <c r="D2918">
        <v>48</v>
      </c>
      <c r="E2918" t="s">
        <v>29</v>
      </c>
      <c r="F2918" t="s">
        <v>281</v>
      </c>
      <c r="G2918" s="1">
        <v>44077</v>
      </c>
      <c r="H2918" t="s">
        <v>21</v>
      </c>
      <c r="I2918" t="s">
        <v>177</v>
      </c>
      <c r="J2918" s="3" t="s">
        <v>9571</v>
      </c>
      <c r="K2918" t="s">
        <v>24</v>
      </c>
      <c r="M2918" t="s">
        <v>41</v>
      </c>
      <c r="N2918" t="s">
        <v>83</v>
      </c>
      <c r="O2918" s="2">
        <v>45078.909560185188</v>
      </c>
      <c r="R2918" t="str">
        <f t="shared" ca="1" si="45"/>
        <v>Ravi</v>
      </c>
      <c r="S2918" t="str">
        <f>IFERROR(TEXT(DATEVALUE(LEFT(Table1[[#This Row],[Date of Purchase]],10)), "MMMM"), TEXT(Table1[[#This Row],[Date of Purchase]], "MMMM"))</f>
        <v>September</v>
      </c>
      <c r="T2918" t="str">
        <f>IF(OR(
  AND(Table1[[#This Row],[Ticket Priority]]="Critical", Table1[[#This Row],[Ticket Status]]&lt;&gt;"Closed"),
  AND(Table1[[#This Row],[Ticket Priority]]="High", Table1[[#This Row],[Ticket Status]]="Open")
), "Yes", "No")</f>
        <v>No</v>
      </c>
      <c r="U2918" s="4" t="str">
        <f>IF(Table1[[#This Row],[Ticket Status]]="Closed","Yes","No")</f>
        <v>No</v>
      </c>
      <c r="V2918" s="4" t="str">
        <f>IF(Table1[[#This Row],[Ticket Status]]="Pending Customer Response","Yes","No")</f>
        <v>Yes</v>
      </c>
      <c r="W2918" s="5">
        <f ca="1">COUNTIFS(Table1[Agent_name],Table1[[#This Row],[Agent_name]],Table1[Month],Table1[[#This Row],[Month]])/160</f>
        <v>0.64375000000000004</v>
      </c>
    </row>
    <row r="2919" spans="1:23" x14ac:dyDescent="0.25">
      <c r="A2919">
        <v>2918</v>
      </c>
      <c r="B2919" t="s">
        <v>9572</v>
      </c>
      <c r="C2919" t="s">
        <v>9573</v>
      </c>
      <c r="D2919">
        <v>51</v>
      </c>
      <c r="E2919" t="s">
        <v>19</v>
      </c>
      <c r="F2919" t="s">
        <v>71</v>
      </c>
      <c r="G2919" s="1">
        <v>43952</v>
      </c>
      <c r="H2919" t="s">
        <v>59</v>
      </c>
      <c r="I2919" t="s">
        <v>22</v>
      </c>
      <c r="J2919" s="3" t="s">
        <v>9574</v>
      </c>
      <c r="K2919" t="s">
        <v>39</v>
      </c>
      <c r="L2919" t="s">
        <v>9575</v>
      </c>
      <c r="M2919" t="s">
        <v>89</v>
      </c>
      <c r="N2919" t="s">
        <v>33</v>
      </c>
      <c r="O2919" s="2">
        <v>45078.431793981479</v>
      </c>
      <c r="P2919" s="2">
        <v>45078.483182870368</v>
      </c>
      <c r="Q2919">
        <v>1</v>
      </c>
      <c r="R2919" t="str">
        <f t="shared" ca="1" si="45"/>
        <v>Aisha</v>
      </c>
      <c r="S2919" t="str">
        <f>IFERROR(TEXT(DATEVALUE(LEFT(Table1[[#This Row],[Date of Purchase]],10)), "MMMM"), TEXT(Table1[[#This Row],[Date of Purchase]], "MMMM"))</f>
        <v>May</v>
      </c>
      <c r="T2919" t="str">
        <f>IF(OR(
  AND(Table1[[#This Row],[Ticket Priority]]="Critical", Table1[[#This Row],[Ticket Status]]&lt;&gt;"Closed"),
  AND(Table1[[#This Row],[Ticket Priority]]="High", Table1[[#This Row],[Ticket Status]]="Open")
), "Yes", "No")</f>
        <v>No</v>
      </c>
      <c r="U2919" s="4" t="str">
        <f>IF(Table1[[#This Row],[Ticket Status]]="Closed","Yes","No")</f>
        <v>Yes</v>
      </c>
      <c r="V2919" s="4" t="str">
        <f>IF(Table1[[#This Row],[Ticket Status]]="Pending Customer Response","Yes","No")</f>
        <v>No</v>
      </c>
      <c r="W2919" s="5">
        <f ca="1">COUNTIFS(Table1[Agent_name],Table1[[#This Row],[Agent_name]],Table1[Month],Table1[[#This Row],[Month]])/160</f>
        <v>0.93125000000000002</v>
      </c>
    </row>
    <row r="2920" spans="1:23" x14ac:dyDescent="0.25">
      <c r="A2920">
        <v>2919</v>
      </c>
      <c r="B2920" t="s">
        <v>9576</v>
      </c>
      <c r="C2920" t="s">
        <v>9577</v>
      </c>
      <c r="D2920">
        <v>22</v>
      </c>
      <c r="E2920" t="s">
        <v>29</v>
      </c>
      <c r="F2920" t="s">
        <v>431</v>
      </c>
      <c r="G2920" s="1">
        <v>44330</v>
      </c>
      <c r="H2920" t="s">
        <v>66</v>
      </c>
      <c r="I2920" t="s">
        <v>46</v>
      </c>
      <c r="J2920" s="3" t="s">
        <v>9578</v>
      </c>
      <c r="K2920" t="s">
        <v>24</v>
      </c>
      <c r="M2920" t="s">
        <v>25</v>
      </c>
      <c r="N2920" t="s">
        <v>26</v>
      </c>
      <c r="O2920" s="2">
        <v>45078.905416666668</v>
      </c>
      <c r="R2920" t="str">
        <f t="shared" ca="1" si="45"/>
        <v>Priya</v>
      </c>
      <c r="S2920" t="str">
        <f>IFERROR(TEXT(DATEVALUE(LEFT(Table1[[#This Row],[Date of Purchase]],10)), "MMMM"), TEXT(Table1[[#This Row],[Date of Purchase]], "MMMM"))</f>
        <v>May</v>
      </c>
      <c r="T2920" t="str">
        <f>IF(OR(
  AND(Table1[[#This Row],[Ticket Priority]]="Critical", Table1[[#This Row],[Ticket Status]]&lt;&gt;"Closed"),
  AND(Table1[[#This Row],[Ticket Priority]]="High", Table1[[#This Row],[Ticket Status]]="Open")
), "Yes", "No")</f>
        <v>Yes</v>
      </c>
      <c r="U2920" s="4" t="str">
        <f>IF(Table1[[#This Row],[Ticket Status]]="Closed","Yes","No")</f>
        <v>No</v>
      </c>
      <c r="V2920" s="4" t="str">
        <f>IF(Table1[[#This Row],[Ticket Status]]="Pending Customer Response","Yes","No")</f>
        <v>Yes</v>
      </c>
      <c r="W2920" s="5">
        <f ca="1">COUNTIFS(Table1[Agent_name],Table1[[#This Row],[Agent_name]],Table1[Month],Table1[[#This Row],[Month]])/160</f>
        <v>0.40625</v>
      </c>
    </row>
    <row r="2921" spans="1:23" x14ac:dyDescent="0.25">
      <c r="A2921">
        <v>2920</v>
      </c>
      <c r="B2921" t="s">
        <v>9579</v>
      </c>
      <c r="C2921" t="s">
        <v>9580</v>
      </c>
      <c r="D2921">
        <v>70</v>
      </c>
      <c r="E2921" t="s">
        <v>19</v>
      </c>
      <c r="F2921" t="s">
        <v>211</v>
      </c>
      <c r="G2921" s="1">
        <v>43939</v>
      </c>
      <c r="H2921" t="s">
        <v>45</v>
      </c>
      <c r="I2921" t="s">
        <v>77</v>
      </c>
      <c r="J2921" s="3" t="s">
        <v>4727</v>
      </c>
      <c r="K2921" t="s">
        <v>39</v>
      </c>
      <c r="L2921" t="s">
        <v>9581</v>
      </c>
      <c r="M2921" t="s">
        <v>89</v>
      </c>
      <c r="N2921" t="s">
        <v>83</v>
      </c>
      <c r="O2921" s="2">
        <v>45078.605428240742</v>
      </c>
      <c r="P2921" s="2">
        <v>45078.200567129628</v>
      </c>
      <c r="Q2921">
        <v>3</v>
      </c>
      <c r="R2921" t="str">
        <f t="shared" ca="1" si="45"/>
        <v>Mohit</v>
      </c>
      <c r="S2921" t="str">
        <f>IFERROR(TEXT(DATEVALUE(LEFT(Table1[[#This Row],[Date of Purchase]],10)), "MMMM"), TEXT(Table1[[#This Row],[Date of Purchase]], "MMMM"))</f>
        <v>April</v>
      </c>
      <c r="T2921" t="str">
        <f>IF(OR(
  AND(Table1[[#This Row],[Ticket Priority]]="Critical", Table1[[#This Row],[Ticket Status]]&lt;&gt;"Closed"),
  AND(Table1[[#This Row],[Ticket Priority]]="High", Table1[[#This Row],[Ticket Status]]="Open")
), "Yes", "No")</f>
        <v>No</v>
      </c>
      <c r="U2921" s="4" t="str">
        <f>IF(Table1[[#This Row],[Ticket Status]]="Closed","Yes","No")</f>
        <v>Yes</v>
      </c>
      <c r="V2921" s="4" t="str">
        <f>IF(Table1[[#This Row],[Ticket Status]]="Pending Customer Response","Yes","No")</f>
        <v>No</v>
      </c>
      <c r="W2921" s="5">
        <f ca="1">COUNTIFS(Table1[Agent_name],Table1[[#This Row],[Agent_name]],Table1[Month],Table1[[#This Row],[Month]])/160</f>
        <v>0.45</v>
      </c>
    </row>
    <row r="2922" spans="1:23" x14ac:dyDescent="0.25">
      <c r="A2922">
        <v>2921</v>
      </c>
      <c r="B2922" t="s">
        <v>9582</v>
      </c>
      <c r="C2922" t="s">
        <v>9583</v>
      </c>
      <c r="D2922">
        <v>39</v>
      </c>
      <c r="E2922" t="s">
        <v>29</v>
      </c>
      <c r="F2922" t="s">
        <v>219</v>
      </c>
      <c r="G2922" s="1">
        <v>44001</v>
      </c>
      <c r="H2922" t="s">
        <v>21</v>
      </c>
      <c r="I2922" t="s">
        <v>52</v>
      </c>
      <c r="J2922" s="3" t="s">
        <v>9584</v>
      </c>
      <c r="K2922" t="s">
        <v>62</v>
      </c>
      <c r="M2922" t="s">
        <v>89</v>
      </c>
      <c r="N2922" t="s">
        <v>55</v>
      </c>
      <c r="R2922" t="str">
        <f t="shared" ca="1" si="45"/>
        <v>Ravi</v>
      </c>
      <c r="S2922" t="str">
        <f>IFERROR(TEXT(DATEVALUE(LEFT(Table1[[#This Row],[Date of Purchase]],10)), "MMMM"), TEXT(Table1[[#This Row],[Date of Purchase]], "MMMM"))</f>
        <v>June</v>
      </c>
      <c r="T2922" t="str">
        <f>IF(OR(
  AND(Table1[[#This Row],[Ticket Priority]]="Critical", Table1[[#This Row],[Ticket Status]]&lt;&gt;"Closed"),
  AND(Table1[[#This Row],[Ticket Priority]]="High", Table1[[#This Row],[Ticket Status]]="Open")
), "Yes", "No")</f>
        <v>Yes</v>
      </c>
      <c r="U2922" s="4" t="str">
        <f>IF(Table1[[#This Row],[Ticket Status]]="Closed","Yes","No")</f>
        <v>No</v>
      </c>
      <c r="V2922" s="4" t="str">
        <f>IF(Table1[[#This Row],[Ticket Status]]="Pending Customer Response","Yes","No")</f>
        <v>No</v>
      </c>
      <c r="W2922" s="5">
        <f ca="1">COUNTIFS(Table1[Agent_name],Table1[[#This Row],[Agent_name]],Table1[Month],Table1[[#This Row],[Month]])/160</f>
        <v>0.58125000000000004</v>
      </c>
    </row>
    <row r="2923" spans="1:23" x14ac:dyDescent="0.25">
      <c r="A2923">
        <v>2922</v>
      </c>
      <c r="B2923" t="s">
        <v>9585</v>
      </c>
      <c r="C2923" t="s">
        <v>9586</v>
      </c>
      <c r="D2923">
        <v>42</v>
      </c>
      <c r="E2923" t="s">
        <v>29</v>
      </c>
      <c r="F2923" t="s">
        <v>383</v>
      </c>
      <c r="G2923" s="1">
        <v>44182</v>
      </c>
      <c r="H2923" t="s">
        <v>45</v>
      </c>
      <c r="I2923" t="s">
        <v>77</v>
      </c>
      <c r="J2923" s="3" t="s">
        <v>9587</v>
      </c>
      <c r="K2923" t="s">
        <v>39</v>
      </c>
      <c r="L2923" t="s">
        <v>9588</v>
      </c>
      <c r="M2923" t="s">
        <v>41</v>
      </c>
      <c r="N2923" t="s">
        <v>33</v>
      </c>
      <c r="O2923" s="2">
        <v>45077.958935185183</v>
      </c>
      <c r="P2923" s="2">
        <v>45078.268657407411</v>
      </c>
      <c r="Q2923">
        <v>2</v>
      </c>
      <c r="R2923" t="str">
        <f t="shared" ca="1" si="45"/>
        <v>Priya</v>
      </c>
      <c r="S2923" t="str">
        <f>IFERROR(TEXT(DATEVALUE(LEFT(Table1[[#This Row],[Date of Purchase]],10)), "MMMM"), TEXT(Table1[[#This Row],[Date of Purchase]], "MMMM"))</f>
        <v>December</v>
      </c>
      <c r="T2923" t="str">
        <f>IF(OR(
  AND(Table1[[#This Row],[Ticket Priority]]="Critical", Table1[[#This Row],[Ticket Status]]&lt;&gt;"Closed"),
  AND(Table1[[#This Row],[Ticket Priority]]="High", Table1[[#This Row],[Ticket Status]]="Open")
), "Yes", "No")</f>
        <v>No</v>
      </c>
      <c r="U2923" s="4" t="str">
        <f>IF(Table1[[#This Row],[Ticket Status]]="Closed","Yes","No")</f>
        <v>Yes</v>
      </c>
      <c r="V2923" s="4" t="str">
        <f>IF(Table1[[#This Row],[Ticket Status]]="Pending Customer Response","Yes","No")</f>
        <v>No</v>
      </c>
      <c r="W2923" s="5">
        <f ca="1">COUNTIFS(Table1[Agent_name],Table1[[#This Row],[Agent_name]],Table1[Month],Table1[[#This Row],[Month]])/160</f>
        <v>0.48749999999999999</v>
      </c>
    </row>
    <row r="2924" spans="1:23" x14ac:dyDescent="0.25">
      <c r="A2924">
        <v>2923</v>
      </c>
      <c r="B2924" t="s">
        <v>9589</v>
      </c>
      <c r="C2924" t="s">
        <v>9590</v>
      </c>
      <c r="D2924">
        <v>30</v>
      </c>
      <c r="E2924" t="s">
        <v>29</v>
      </c>
      <c r="F2924" t="s">
        <v>211</v>
      </c>
      <c r="G2924" s="1">
        <v>44532</v>
      </c>
      <c r="H2924" t="s">
        <v>66</v>
      </c>
      <c r="I2924" t="s">
        <v>37</v>
      </c>
      <c r="J2924" s="3" t="s">
        <v>9591</v>
      </c>
      <c r="K2924" t="s">
        <v>24</v>
      </c>
      <c r="M2924" t="s">
        <v>143</v>
      </c>
      <c r="N2924" t="s">
        <v>55</v>
      </c>
      <c r="O2924" s="2">
        <v>45078.075601851851</v>
      </c>
      <c r="R2924" t="str">
        <f t="shared" ca="1" si="45"/>
        <v>Divya</v>
      </c>
      <c r="S2924" t="str">
        <f>IFERROR(TEXT(DATEVALUE(LEFT(Table1[[#This Row],[Date of Purchase]],10)), "MMMM"), TEXT(Table1[[#This Row],[Date of Purchase]], "MMMM"))</f>
        <v>December</v>
      </c>
      <c r="T2924" t="str">
        <f>IF(OR(
  AND(Table1[[#This Row],[Ticket Priority]]="Critical", Table1[[#This Row],[Ticket Status]]&lt;&gt;"Closed"),
  AND(Table1[[#This Row],[Ticket Priority]]="High", Table1[[#This Row],[Ticket Status]]="Open")
), "Yes", "No")</f>
        <v>No</v>
      </c>
      <c r="U2924" s="4" t="str">
        <f>IF(Table1[[#This Row],[Ticket Status]]="Closed","Yes","No")</f>
        <v>No</v>
      </c>
      <c r="V2924" s="4" t="str">
        <f>IF(Table1[[#This Row],[Ticket Status]]="Pending Customer Response","Yes","No")</f>
        <v>Yes</v>
      </c>
      <c r="W2924" s="5">
        <f ca="1">COUNTIFS(Table1[Agent_name],Table1[[#This Row],[Agent_name]],Table1[Month],Table1[[#This Row],[Month]])/160</f>
        <v>0.25</v>
      </c>
    </row>
    <row r="2925" spans="1:23" x14ac:dyDescent="0.25">
      <c r="A2925">
        <v>2924</v>
      </c>
      <c r="B2925" t="s">
        <v>9592</v>
      </c>
      <c r="C2925" t="s">
        <v>9593</v>
      </c>
      <c r="D2925">
        <v>34</v>
      </c>
      <c r="E2925" t="s">
        <v>29</v>
      </c>
      <c r="F2925" t="s">
        <v>242</v>
      </c>
      <c r="G2925" s="1">
        <v>44332</v>
      </c>
      <c r="H2925" t="s">
        <v>66</v>
      </c>
      <c r="I2925" t="s">
        <v>37</v>
      </c>
      <c r="J2925" s="3" t="s">
        <v>9594</v>
      </c>
      <c r="K2925" t="s">
        <v>62</v>
      </c>
      <c r="M2925" t="s">
        <v>41</v>
      </c>
      <c r="N2925" t="s">
        <v>26</v>
      </c>
      <c r="R2925" t="str">
        <f t="shared" ca="1" si="45"/>
        <v>Karan</v>
      </c>
      <c r="S2925" t="str">
        <f>IFERROR(TEXT(DATEVALUE(LEFT(Table1[[#This Row],[Date of Purchase]],10)), "MMMM"), TEXT(Table1[[#This Row],[Date of Purchase]], "MMMM"))</f>
        <v>May</v>
      </c>
      <c r="T2925" t="str">
        <f>IF(OR(
  AND(Table1[[#This Row],[Ticket Priority]]="Critical", Table1[[#This Row],[Ticket Status]]&lt;&gt;"Closed"),
  AND(Table1[[#This Row],[Ticket Priority]]="High", Table1[[#This Row],[Ticket Status]]="Open")
), "Yes", "No")</f>
        <v>No</v>
      </c>
      <c r="U2925" s="4" t="str">
        <f>IF(Table1[[#This Row],[Ticket Status]]="Closed","Yes","No")</f>
        <v>No</v>
      </c>
      <c r="V2925" s="4" t="str">
        <f>IF(Table1[[#This Row],[Ticket Status]]="Pending Customer Response","Yes","No")</f>
        <v>No</v>
      </c>
      <c r="W2925" s="5">
        <f ca="1">COUNTIFS(Table1[Agent_name],Table1[[#This Row],[Agent_name]],Table1[Month],Table1[[#This Row],[Month]])/160</f>
        <v>0.1875</v>
      </c>
    </row>
    <row r="2926" spans="1:23" x14ac:dyDescent="0.25">
      <c r="A2926">
        <v>2925</v>
      </c>
      <c r="B2926" t="s">
        <v>9595</v>
      </c>
      <c r="C2926" t="s">
        <v>9596</v>
      </c>
      <c r="D2926">
        <v>48</v>
      </c>
      <c r="E2926" t="s">
        <v>58</v>
      </c>
      <c r="F2926" t="s">
        <v>36</v>
      </c>
      <c r="G2926" s="1">
        <v>44233</v>
      </c>
      <c r="H2926" t="s">
        <v>67</v>
      </c>
      <c r="I2926" t="s">
        <v>59</v>
      </c>
      <c r="J2926" s="3" t="s">
        <v>9597</v>
      </c>
      <c r="K2926" t="s">
        <v>24</v>
      </c>
      <c r="M2926" t="s">
        <v>143</v>
      </c>
      <c r="N2926" t="s">
        <v>83</v>
      </c>
      <c r="O2926" s="2">
        <v>45078.90966435185</v>
      </c>
      <c r="R2926" t="str">
        <f t="shared" ca="1" si="45"/>
        <v>Neha</v>
      </c>
      <c r="S2926" t="str">
        <f>IFERROR(TEXT(DATEVALUE(LEFT(Table1[[#This Row],[Date of Purchase]],10)), "MMMM"), TEXT(Table1[[#This Row],[Date of Purchase]], "MMMM"))</f>
        <v>February</v>
      </c>
      <c r="T2926" t="str">
        <f>IF(OR(
  AND(Table1[[#This Row],[Ticket Priority]]="Critical", Table1[[#This Row],[Ticket Status]]&lt;&gt;"Closed"),
  AND(Table1[[#This Row],[Ticket Priority]]="High", Table1[[#This Row],[Ticket Status]]="Open")
), "Yes", "No")</f>
        <v>No</v>
      </c>
      <c r="U2926" s="4" t="str">
        <f>IF(Table1[[#This Row],[Ticket Status]]="Closed","Yes","No")</f>
        <v>No</v>
      </c>
      <c r="V2926" s="4" t="str">
        <f>IF(Table1[[#This Row],[Ticket Status]]="Pending Customer Response","Yes","No")</f>
        <v>Yes</v>
      </c>
      <c r="W2926" s="5">
        <f ca="1">COUNTIFS(Table1[Agent_name],Table1[[#This Row],[Agent_name]],Table1[Month],Table1[[#This Row],[Month]])/160</f>
        <v>0.19375000000000001</v>
      </c>
    </row>
    <row r="2927" spans="1:23" x14ac:dyDescent="0.25">
      <c r="A2927">
        <v>2926</v>
      </c>
      <c r="B2927" t="s">
        <v>9598</v>
      </c>
      <c r="C2927" t="s">
        <v>9599</v>
      </c>
      <c r="D2927">
        <v>32</v>
      </c>
      <c r="E2927" t="s">
        <v>58</v>
      </c>
      <c r="F2927" t="s">
        <v>202</v>
      </c>
      <c r="G2927" s="1">
        <v>44089</v>
      </c>
      <c r="H2927" t="s">
        <v>66</v>
      </c>
      <c r="I2927" t="s">
        <v>59</v>
      </c>
      <c r="J2927" s="3" t="s">
        <v>9600</v>
      </c>
      <c r="K2927" t="s">
        <v>62</v>
      </c>
      <c r="M2927" t="s">
        <v>89</v>
      </c>
      <c r="N2927" t="s">
        <v>55</v>
      </c>
      <c r="R2927" t="str">
        <f t="shared" ca="1" si="45"/>
        <v>Meera</v>
      </c>
      <c r="S2927" t="str">
        <f>IFERROR(TEXT(DATEVALUE(LEFT(Table1[[#This Row],[Date of Purchase]],10)), "MMMM"), TEXT(Table1[[#This Row],[Date of Purchase]], "MMMM"))</f>
        <v>September</v>
      </c>
      <c r="T2927" t="str">
        <f>IF(OR(
  AND(Table1[[#This Row],[Ticket Priority]]="Critical", Table1[[#This Row],[Ticket Status]]&lt;&gt;"Closed"),
  AND(Table1[[#This Row],[Ticket Priority]]="High", Table1[[#This Row],[Ticket Status]]="Open")
), "Yes", "No")</f>
        <v>Yes</v>
      </c>
      <c r="U2927" s="4" t="str">
        <f>IF(Table1[[#This Row],[Ticket Status]]="Closed","Yes","No")</f>
        <v>No</v>
      </c>
      <c r="V2927" s="4" t="str">
        <f>IF(Table1[[#This Row],[Ticket Status]]="Pending Customer Response","Yes","No")</f>
        <v>No</v>
      </c>
      <c r="W2927" s="5">
        <f ca="1">COUNTIFS(Table1[Agent_name],Table1[[#This Row],[Agent_name]],Table1[Month],Table1[[#This Row],[Month]])/160</f>
        <v>0.16875000000000001</v>
      </c>
    </row>
    <row r="2928" spans="1:23" x14ac:dyDescent="0.25">
      <c r="A2928">
        <v>2927</v>
      </c>
      <c r="B2928" t="s">
        <v>9601</v>
      </c>
      <c r="C2928" t="s">
        <v>9602</v>
      </c>
      <c r="D2928">
        <v>47</v>
      </c>
      <c r="E2928" t="s">
        <v>58</v>
      </c>
      <c r="F2928" t="s">
        <v>30</v>
      </c>
      <c r="G2928" s="1">
        <v>44052</v>
      </c>
      <c r="H2928" t="s">
        <v>45</v>
      </c>
      <c r="I2928" t="s">
        <v>60</v>
      </c>
      <c r="J2928" s="3" t="s">
        <v>9603</v>
      </c>
      <c r="K2928" t="s">
        <v>24</v>
      </c>
      <c r="M2928" t="s">
        <v>25</v>
      </c>
      <c r="N2928" t="s">
        <v>83</v>
      </c>
      <c r="O2928" s="2">
        <v>45077.981226851851</v>
      </c>
      <c r="R2928" t="str">
        <f t="shared" ca="1" si="45"/>
        <v>Priya</v>
      </c>
      <c r="S2928" t="str">
        <f>IFERROR(TEXT(DATEVALUE(LEFT(Table1[[#This Row],[Date of Purchase]],10)), "MMMM"), TEXT(Table1[[#This Row],[Date of Purchase]], "MMMM"))</f>
        <v>August</v>
      </c>
      <c r="T2928" t="str">
        <f>IF(OR(
  AND(Table1[[#This Row],[Ticket Priority]]="Critical", Table1[[#This Row],[Ticket Status]]&lt;&gt;"Closed"),
  AND(Table1[[#This Row],[Ticket Priority]]="High", Table1[[#This Row],[Ticket Status]]="Open")
), "Yes", "No")</f>
        <v>Yes</v>
      </c>
      <c r="U2928" s="4" t="str">
        <f>IF(Table1[[#This Row],[Ticket Status]]="Closed","Yes","No")</f>
        <v>No</v>
      </c>
      <c r="V2928" s="4" t="str">
        <f>IF(Table1[[#This Row],[Ticket Status]]="Pending Customer Response","Yes","No")</f>
        <v>Yes</v>
      </c>
      <c r="W2928" s="5">
        <f ca="1">COUNTIFS(Table1[Agent_name],Table1[[#This Row],[Agent_name]],Table1[Month],Table1[[#This Row],[Month]])/160</f>
        <v>0.35</v>
      </c>
    </row>
    <row r="2929" spans="1:23" x14ac:dyDescent="0.25">
      <c r="A2929">
        <v>2928</v>
      </c>
      <c r="B2929" t="s">
        <v>9604</v>
      </c>
      <c r="C2929" t="s">
        <v>9605</v>
      </c>
      <c r="D2929">
        <v>69</v>
      </c>
      <c r="E2929" t="s">
        <v>29</v>
      </c>
      <c r="F2929" t="s">
        <v>223</v>
      </c>
      <c r="G2929" s="1">
        <v>44459</v>
      </c>
      <c r="H2929" t="s">
        <v>67</v>
      </c>
      <c r="I2929" t="s">
        <v>99</v>
      </c>
      <c r="J2929" s="3" t="s">
        <v>9606</v>
      </c>
      <c r="K2929" t="s">
        <v>39</v>
      </c>
      <c r="L2929" t="s">
        <v>9607</v>
      </c>
      <c r="M2929" t="s">
        <v>41</v>
      </c>
      <c r="N2929" t="s">
        <v>83</v>
      </c>
      <c r="O2929" s="2">
        <v>45078.237500000003</v>
      </c>
      <c r="P2929" s="2">
        <v>45078.076388888891</v>
      </c>
      <c r="Q2929">
        <v>2</v>
      </c>
      <c r="R2929" t="str">
        <f t="shared" ca="1" si="45"/>
        <v>Aisha</v>
      </c>
      <c r="S2929" t="str">
        <f>IFERROR(TEXT(DATEVALUE(LEFT(Table1[[#This Row],[Date of Purchase]],10)), "MMMM"), TEXT(Table1[[#This Row],[Date of Purchase]], "MMMM"))</f>
        <v>September</v>
      </c>
      <c r="T2929" t="str">
        <f>IF(OR(
  AND(Table1[[#This Row],[Ticket Priority]]="Critical", Table1[[#This Row],[Ticket Status]]&lt;&gt;"Closed"),
  AND(Table1[[#This Row],[Ticket Priority]]="High", Table1[[#This Row],[Ticket Status]]="Open")
), "Yes", "No")</f>
        <v>No</v>
      </c>
      <c r="U2929" s="4" t="str">
        <f>IF(Table1[[#This Row],[Ticket Status]]="Closed","Yes","No")</f>
        <v>Yes</v>
      </c>
      <c r="V2929" s="4" t="str">
        <f>IF(Table1[[#This Row],[Ticket Status]]="Pending Customer Response","Yes","No")</f>
        <v>No</v>
      </c>
      <c r="W2929" s="5">
        <f ca="1">COUNTIFS(Table1[Agent_name],Table1[[#This Row],[Agent_name]],Table1[Month],Table1[[#This Row],[Month]])/160</f>
        <v>0.86250000000000004</v>
      </c>
    </row>
    <row r="2930" spans="1:23" x14ac:dyDescent="0.25">
      <c r="A2930">
        <v>2929</v>
      </c>
      <c r="B2930" t="s">
        <v>9608</v>
      </c>
      <c r="C2930" t="s">
        <v>9609</v>
      </c>
      <c r="D2930">
        <v>64</v>
      </c>
      <c r="E2930" t="s">
        <v>19</v>
      </c>
      <c r="F2930" t="s">
        <v>223</v>
      </c>
      <c r="G2930" s="1">
        <v>44361</v>
      </c>
      <c r="H2930" t="s">
        <v>67</v>
      </c>
      <c r="I2930" t="s">
        <v>72</v>
      </c>
      <c r="J2930" s="3" t="s">
        <v>9610</v>
      </c>
      <c r="K2930" t="s">
        <v>39</v>
      </c>
      <c r="L2930" t="s">
        <v>9611</v>
      </c>
      <c r="M2930" t="s">
        <v>41</v>
      </c>
      <c r="N2930" t="s">
        <v>55</v>
      </c>
      <c r="O2930" s="2">
        <v>45078.473634259259</v>
      </c>
      <c r="P2930" s="2">
        <v>45078.877106481479</v>
      </c>
      <c r="Q2930">
        <v>2</v>
      </c>
      <c r="R2930" t="str">
        <f t="shared" ca="1" si="45"/>
        <v>Mohit</v>
      </c>
      <c r="S2930" t="str">
        <f>IFERROR(TEXT(DATEVALUE(LEFT(Table1[[#This Row],[Date of Purchase]],10)), "MMMM"), TEXT(Table1[[#This Row],[Date of Purchase]], "MMMM"))</f>
        <v>June</v>
      </c>
      <c r="T2930" t="str">
        <f>IF(OR(
  AND(Table1[[#This Row],[Ticket Priority]]="Critical", Table1[[#This Row],[Ticket Status]]&lt;&gt;"Closed"),
  AND(Table1[[#This Row],[Ticket Priority]]="High", Table1[[#This Row],[Ticket Status]]="Open")
), "Yes", "No")</f>
        <v>No</v>
      </c>
      <c r="U2930" s="4" t="str">
        <f>IF(Table1[[#This Row],[Ticket Status]]="Closed","Yes","No")</f>
        <v>Yes</v>
      </c>
      <c r="V2930" s="4" t="str">
        <f>IF(Table1[[#This Row],[Ticket Status]]="Pending Customer Response","Yes","No")</f>
        <v>No</v>
      </c>
      <c r="W2930" s="5">
        <f ca="1">COUNTIFS(Table1[Agent_name],Table1[[#This Row],[Agent_name]],Table1[Month],Table1[[#This Row],[Month]])/160</f>
        <v>0.41875000000000001</v>
      </c>
    </row>
    <row r="2931" spans="1:23" x14ac:dyDescent="0.25">
      <c r="A2931">
        <v>2930</v>
      </c>
      <c r="B2931" t="s">
        <v>9612</v>
      </c>
      <c r="C2931" t="s">
        <v>9613</v>
      </c>
      <c r="D2931">
        <v>66</v>
      </c>
      <c r="E2931" t="s">
        <v>58</v>
      </c>
      <c r="F2931" t="s">
        <v>98</v>
      </c>
      <c r="G2931" s="1">
        <v>44270</v>
      </c>
      <c r="H2931" t="s">
        <v>59</v>
      </c>
      <c r="I2931" t="s">
        <v>31</v>
      </c>
      <c r="J2931" s="3" t="s">
        <v>9614</v>
      </c>
      <c r="K2931" t="s">
        <v>39</v>
      </c>
      <c r="L2931" t="s">
        <v>9615</v>
      </c>
      <c r="M2931" t="s">
        <v>89</v>
      </c>
      <c r="N2931" t="s">
        <v>55</v>
      </c>
      <c r="O2931" s="2">
        <v>45078.336157407408</v>
      </c>
      <c r="P2931" s="2">
        <v>45078.726435185185</v>
      </c>
      <c r="Q2931">
        <v>3</v>
      </c>
      <c r="R2931" t="str">
        <f t="shared" ca="1" si="45"/>
        <v>Neha</v>
      </c>
      <c r="S2931" t="str">
        <f>IFERROR(TEXT(DATEVALUE(LEFT(Table1[[#This Row],[Date of Purchase]],10)), "MMMM"), TEXT(Table1[[#This Row],[Date of Purchase]], "MMMM"))</f>
        <v>March</v>
      </c>
      <c r="T2931" t="str">
        <f>IF(OR(
  AND(Table1[[#This Row],[Ticket Priority]]="Critical", Table1[[#This Row],[Ticket Status]]&lt;&gt;"Closed"),
  AND(Table1[[#This Row],[Ticket Priority]]="High", Table1[[#This Row],[Ticket Status]]="Open")
), "Yes", "No")</f>
        <v>No</v>
      </c>
      <c r="U2931" s="4" t="str">
        <f>IF(Table1[[#This Row],[Ticket Status]]="Closed","Yes","No")</f>
        <v>Yes</v>
      </c>
      <c r="V2931" s="4" t="str">
        <f>IF(Table1[[#This Row],[Ticket Status]]="Pending Customer Response","Yes","No")</f>
        <v>No</v>
      </c>
      <c r="W2931" s="5">
        <f ca="1">COUNTIFS(Table1[Agent_name],Table1[[#This Row],[Agent_name]],Table1[Month],Table1[[#This Row],[Month]])/160</f>
        <v>0.16875000000000001</v>
      </c>
    </row>
    <row r="2932" spans="1:23" x14ac:dyDescent="0.25">
      <c r="A2932">
        <v>2931</v>
      </c>
      <c r="B2932" t="s">
        <v>9616</v>
      </c>
      <c r="C2932" t="s">
        <v>9617</v>
      </c>
      <c r="D2932">
        <v>40</v>
      </c>
      <c r="E2932" t="s">
        <v>29</v>
      </c>
      <c r="F2932" t="s">
        <v>86</v>
      </c>
      <c r="G2932" s="1">
        <v>44242</v>
      </c>
      <c r="H2932" t="s">
        <v>21</v>
      </c>
      <c r="I2932" t="s">
        <v>77</v>
      </c>
      <c r="J2932" s="3" t="s">
        <v>9618</v>
      </c>
      <c r="K2932" t="s">
        <v>24</v>
      </c>
      <c r="M2932" t="s">
        <v>89</v>
      </c>
      <c r="N2932" t="s">
        <v>55</v>
      </c>
      <c r="O2932" s="2">
        <v>45078.290324074071</v>
      </c>
      <c r="R2932" t="str">
        <f t="shared" ca="1" si="45"/>
        <v>Aisha</v>
      </c>
      <c r="S2932" t="str">
        <f>IFERROR(TEXT(DATEVALUE(LEFT(Table1[[#This Row],[Date of Purchase]],10)), "MMMM"), TEXT(Table1[[#This Row],[Date of Purchase]], "MMMM"))</f>
        <v>February</v>
      </c>
      <c r="T2932" t="str">
        <f>IF(OR(
  AND(Table1[[#This Row],[Ticket Priority]]="Critical", Table1[[#This Row],[Ticket Status]]&lt;&gt;"Closed"),
  AND(Table1[[#This Row],[Ticket Priority]]="High", Table1[[#This Row],[Ticket Status]]="Open")
), "Yes", "No")</f>
        <v>No</v>
      </c>
      <c r="U2932" s="4" t="str">
        <f>IF(Table1[[#This Row],[Ticket Status]]="Closed","Yes","No")</f>
        <v>No</v>
      </c>
      <c r="V2932" s="4" t="str">
        <f>IF(Table1[[#This Row],[Ticket Status]]="Pending Customer Response","Yes","No")</f>
        <v>Yes</v>
      </c>
      <c r="W2932" s="5">
        <f ca="1">COUNTIFS(Table1[Agent_name],Table1[[#This Row],[Agent_name]],Table1[Month],Table1[[#This Row],[Month]])/160</f>
        <v>0.85624999999999996</v>
      </c>
    </row>
    <row r="2933" spans="1:23" x14ac:dyDescent="0.25">
      <c r="A2933">
        <v>2932</v>
      </c>
      <c r="B2933" t="s">
        <v>9619</v>
      </c>
      <c r="C2933" t="s">
        <v>9620</v>
      </c>
      <c r="D2933">
        <v>34</v>
      </c>
      <c r="E2933" t="s">
        <v>29</v>
      </c>
      <c r="F2933" t="s">
        <v>117</v>
      </c>
      <c r="G2933" s="1">
        <v>44418</v>
      </c>
      <c r="H2933" t="s">
        <v>67</v>
      </c>
      <c r="I2933" t="s">
        <v>99</v>
      </c>
      <c r="J2933" s="3" t="s">
        <v>9621</v>
      </c>
      <c r="K2933" t="s">
        <v>24</v>
      </c>
      <c r="M2933" t="s">
        <v>89</v>
      </c>
      <c r="N2933" t="s">
        <v>26</v>
      </c>
      <c r="O2933" s="2">
        <v>45078.37090277778</v>
      </c>
      <c r="R2933" t="str">
        <f t="shared" ca="1" si="45"/>
        <v>Mohit</v>
      </c>
      <c r="S2933" t="str">
        <f>IFERROR(TEXT(DATEVALUE(LEFT(Table1[[#This Row],[Date of Purchase]],10)), "MMMM"), TEXT(Table1[[#This Row],[Date of Purchase]], "MMMM"))</f>
        <v>August</v>
      </c>
      <c r="T2933" t="str">
        <f>IF(OR(
  AND(Table1[[#This Row],[Ticket Priority]]="Critical", Table1[[#This Row],[Ticket Status]]&lt;&gt;"Closed"),
  AND(Table1[[#This Row],[Ticket Priority]]="High", Table1[[#This Row],[Ticket Status]]="Open")
), "Yes", "No")</f>
        <v>No</v>
      </c>
      <c r="U2933" s="4" t="str">
        <f>IF(Table1[[#This Row],[Ticket Status]]="Closed","Yes","No")</f>
        <v>No</v>
      </c>
      <c r="V2933" s="4" t="str">
        <f>IF(Table1[[#This Row],[Ticket Status]]="Pending Customer Response","Yes","No")</f>
        <v>Yes</v>
      </c>
      <c r="W2933" s="5">
        <f ca="1">COUNTIFS(Table1[Agent_name],Table1[[#This Row],[Agent_name]],Table1[Month],Table1[[#This Row],[Month]])/160</f>
        <v>0.46250000000000002</v>
      </c>
    </row>
    <row r="2934" spans="1:23" x14ac:dyDescent="0.25">
      <c r="A2934">
        <v>2933</v>
      </c>
      <c r="B2934" t="s">
        <v>9622</v>
      </c>
      <c r="C2934" t="s">
        <v>9623</v>
      </c>
      <c r="D2934">
        <v>62</v>
      </c>
      <c r="E2934" t="s">
        <v>58</v>
      </c>
      <c r="F2934" t="s">
        <v>86</v>
      </c>
      <c r="G2934" s="1">
        <v>44360</v>
      </c>
      <c r="H2934" t="s">
        <v>66</v>
      </c>
      <c r="I2934" t="s">
        <v>99</v>
      </c>
      <c r="J2934" s="3" t="s">
        <v>9624</v>
      </c>
      <c r="K2934" t="s">
        <v>62</v>
      </c>
      <c r="M2934" t="s">
        <v>89</v>
      </c>
      <c r="N2934" t="s">
        <v>55</v>
      </c>
      <c r="R2934" t="str">
        <f t="shared" ca="1" si="45"/>
        <v>Sara</v>
      </c>
      <c r="S2934" t="str">
        <f>IFERROR(TEXT(DATEVALUE(LEFT(Table1[[#This Row],[Date of Purchase]],10)), "MMMM"), TEXT(Table1[[#This Row],[Date of Purchase]], "MMMM"))</f>
        <v>June</v>
      </c>
      <c r="T2934" t="str">
        <f>IF(OR(
  AND(Table1[[#This Row],[Ticket Priority]]="Critical", Table1[[#This Row],[Ticket Status]]&lt;&gt;"Closed"),
  AND(Table1[[#This Row],[Ticket Priority]]="High", Table1[[#This Row],[Ticket Status]]="Open")
), "Yes", "No")</f>
        <v>Yes</v>
      </c>
      <c r="U2934" s="4" t="str">
        <f>IF(Table1[[#This Row],[Ticket Status]]="Closed","Yes","No")</f>
        <v>No</v>
      </c>
      <c r="V2934" s="4" t="str">
        <f>IF(Table1[[#This Row],[Ticket Status]]="Pending Customer Response","Yes","No")</f>
        <v>No</v>
      </c>
      <c r="W2934" s="5">
        <f ca="1">COUNTIFS(Table1[Agent_name],Table1[[#This Row],[Agent_name]],Table1[Month],Table1[[#This Row],[Month]])/160</f>
        <v>0.65</v>
      </c>
    </row>
    <row r="2935" spans="1:23" x14ac:dyDescent="0.25">
      <c r="A2935">
        <v>2934</v>
      </c>
      <c r="B2935" t="s">
        <v>7462</v>
      </c>
      <c r="C2935" t="s">
        <v>9625</v>
      </c>
      <c r="D2935">
        <v>44</v>
      </c>
      <c r="E2935" t="s">
        <v>19</v>
      </c>
      <c r="F2935" t="s">
        <v>421</v>
      </c>
      <c r="G2935" s="1">
        <v>44472</v>
      </c>
      <c r="H2935" t="s">
        <v>67</v>
      </c>
      <c r="I2935" t="s">
        <v>46</v>
      </c>
      <c r="J2935" s="3" t="s">
        <v>9626</v>
      </c>
      <c r="K2935" t="s">
        <v>39</v>
      </c>
      <c r="L2935" t="s">
        <v>9627</v>
      </c>
      <c r="M2935" t="s">
        <v>89</v>
      </c>
      <c r="N2935" t="s">
        <v>55</v>
      </c>
      <c r="O2935" s="2">
        <v>45078.061909722222</v>
      </c>
      <c r="P2935" s="2">
        <v>45078.263298611113</v>
      </c>
      <c r="Q2935">
        <v>4</v>
      </c>
      <c r="R2935" t="str">
        <f t="shared" ca="1" si="45"/>
        <v>Mohit</v>
      </c>
      <c r="S2935" t="str">
        <f>IFERROR(TEXT(DATEVALUE(LEFT(Table1[[#This Row],[Date of Purchase]],10)), "MMMM"), TEXT(Table1[[#This Row],[Date of Purchase]], "MMMM"))</f>
        <v>October</v>
      </c>
      <c r="T2935" t="str">
        <f>IF(OR(
  AND(Table1[[#This Row],[Ticket Priority]]="Critical", Table1[[#This Row],[Ticket Status]]&lt;&gt;"Closed"),
  AND(Table1[[#This Row],[Ticket Priority]]="High", Table1[[#This Row],[Ticket Status]]="Open")
), "Yes", "No")</f>
        <v>No</v>
      </c>
      <c r="U2935" s="4" t="str">
        <f>IF(Table1[[#This Row],[Ticket Status]]="Closed","Yes","No")</f>
        <v>Yes</v>
      </c>
      <c r="V2935" s="4" t="str">
        <f>IF(Table1[[#This Row],[Ticket Status]]="Pending Customer Response","Yes","No")</f>
        <v>No</v>
      </c>
      <c r="W2935" s="5">
        <f ca="1">COUNTIFS(Table1[Agent_name],Table1[[#This Row],[Agent_name]],Table1[Month],Table1[[#This Row],[Month]])/160</f>
        <v>0.49375000000000002</v>
      </c>
    </row>
    <row r="2936" spans="1:23" x14ac:dyDescent="0.25">
      <c r="A2936">
        <v>2935</v>
      </c>
      <c r="B2936" t="s">
        <v>9628</v>
      </c>
      <c r="C2936" t="s">
        <v>9629</v>
      </c>
      <c r="D2936">
        <v>50</v>
      </c>
      <c r="E2936" t="s">
        <v>29</v>
      </c>
      <c r="F2936" t="s">
        <v>20</v>
      </c>
      <c r="G2936" s="1">
        <v>44132</v>
      </c>
      <c r="H2936" t="s">
        <v>59</v>
      </c>
      <c r="I2936" t="s">
        <v>52</v>
      </c>
      <c r="J2936" s="3" t="s">
        <v>9630</v>
      </c>
      <c r="K2936" t="s">
        <v>39</v>
      </c>
      <c r="L2936" t="s">
        <v>9631</v>
      </c>
      <c r="M2936" t="s">
        <v>89</v>
      </c>
      <c r="N2936" t="s">
        <v>33</v>
      </c>
      <c r="O2936" s="2">
        <v>45078.079282407409</v>
      </c>
      <c r="P2936" s="2">
        <v>45078.669560185182</v>
      </c>
      <c r="Q2936">
        <v>5</v>
      </c>
      <c r="R2936" t="str">
        <f t="shared" ca="1" si="45"/>
        <v>Sara</v>
      </c>
      <c r="S2936" t="str">
        <f>IFERROR(TEXT(DATEVALUE(LEFT(Table1[[#This Row],[Date of Purchase]],10)), "MMMM"), TEXT(Table1[[#This Row],[Date of Purchase]], "MMMM"))</f>
        <v>October</v>
      </c>
      <c r="T2936" t="str">
        <f>IF(OR(
  AND(Table1[[#This Row],[Ticket Priority]]="Critical", Table1[[#This Row],[Ticket Status]]&lt;&gt;"Closed"),
  AND(Table1[[#This Row],[Ticket Priority]]="High", Table1[[#This Row],[Ticket Status]]="Open")
), "Yes", "No")</f>
        <v>No</v>
      </c>
      <c r="U2936" s="4" t="str">
        <f>IF(Table1[[#This Row],[Ticket Status]]="Closed","Yes","No")</f>
        <v>Yes</v>
      </c>
      <c r="V2936" s="4" t="str">
        <f>IF(Table1[[#This Row],[Ticket Status]]="Pending Customer Response","Yes","No")</f>
        <v>No</v>
      </c>
      <c r="W2936" s="5">
        <f ca="1">COUNTIFS(Table1[Agent_name],Table1[[#This Row],[Agent_name]],Table1[Month],Table1[[#This Row],[Month]])/160</f>
        <v>0.66874999999999996</v>
      </c>
    </row>
    <row r="2937" spans="1:23" x14ac:dyDescent="0.25">
      <c r="A2937">
        <v>2936</v>
      </c>
      <c r="B2937" t="s">
        <v>9632</v>
      </c>
      <c r="C2937" t="s">
        <v>9633</v>
      </c>
      <c r="D2937">
        <v>21</v>
      </c>
      <c r="E2937" t="s">
        <v>58</v>
      </c>
      <c r="F2937" t="s">
        <v>173</v>
      </c>
      <c r="G2937" s="1">
        <v>44026</v>
      </c>
      <c r="H2937" t="s">
        <v>66</v>
      </c>
      <c r="I2937" t="s">
        <v>99</v>
      </c>
      <c r="J2937" s="3" t="s">
        <v>9634</v>
      </c>
      <c r="K2937" t="s">
        <v>62</v>
      </c>
      <c r="M2937" t="s">
        <v>143</v>
      </c>
      <c r="N2937" t="s">
        <v>33</v>
      </c>
      <c r="R2937" t="str">
        <f t="shared" ca="1" si="45"/>
        <v>Priya</v>
      </c>
      <c r="S2937" t="str">
        <f>IFERROR(TEXT(DATEVALUE(LEFT(Table1[[#This Row],[Date of Purchase]],10)), "MMMM"), TEXT(Table1[[#This Row],[Date of Purchase]], "MMMM"))</f>
        <v>July</v>
      </c>
      <c r="T2937" t="str">
        <f>IF(OR(
  AND(Table1[[#This Row],[Ticket Priority]]="Critical", Table1[[#This Row],[Ticket Status]]&lt;&gt;"Closed"),
  AND(Table1[[#This Row],[Ticket Priority]]="High", Table1[[#This Row],[Ticket Status]]="Open")
), "Yes", "No")</f>
        <v>No</v>
      </c>
      <c r="U2937" s="4" t="str">
        <f>IF(Table1[[#This Row],[Ticket Status]]="Closed","Yes","No")</f>
        <v>No</v>
      </c>
      <c r="V2937" s="4" t="str">
        <f>IF(Table1[[#This Row],[Ticket Status]]="Pending Customer Response","Yes","No")</f>
        <v>No</v>
      </c>
      <c r="W2937" s="5">
        <f ca="1">COUNTIFS(Table1[Agent_name],Table1[[#This Row],[Agent_name]],Table1[Month],Table1[[#This Row],[Month]])/160</f>
        <v>0.45</v>
      </c>
    </row>
    <row r="2938" spans="1:23" x14ac:dyDescent="0.25">
      <c r="A2938">
        <v>2937</v>
      </c>
      <c r="B2938" t="s">
        <v>9635</v>
      </c>
      <c r="C2938" t="s">
        <v>9636</v>
      </c>
      <c r="D2938">
        <v>28</v>
      </c>
      <c r="E2938" t="s">
        <v>29</v>
      </c>
      <c r="F2938" t="s">
        <v>71</v>
      </c>
      <c r="G2938" s="1">
        <v>44349</v>
      </c>
      <c r="H2938" t="s">
        <v>67</v>
      </c>
      <c r="I2938" t="s">
        <v>22</v>
      </c>
      <c r="J2938" s="3" t="s">
        <v>9637</v>
      </c>
      <c r="K2938" t="s">
        <v>24</v>
      </c>
      <c r="M2938" t="s">
        <v>41</v>
      </c>
      <c r="N2938" t="s">
        <v>55</v>
      </c>
      <c r="O2938" s="2">
        <v>45078.950138888889</v>
      </c>
      <c r="R2938" t="str">
        <f t="shared" ca="1" si="45"/>
        <v>Arjun</v>
      </c>
      <c r="S2938" t="str">
        <f>IFERROR(TEXT(DATEVALUE(LEFT(Table1[[#This Row],[Date of Purchase]],10)), "MMMM"), TEXT(Table1[[#This Row],[Date of Purchase]], "MMMM"))</f>
        <v>June</v>
      </c>
      <c r="T2938" t="str">
        <f>IF(OR(
  AND(Table1[[#This Row],[Ticket Priority]]="Critical", Table1[[#This Row],[Ticket Status]]&lt;&gt;"Closed"),
  AND(Table1[[#This Row],[Ticket Priority]]="High", Table1[[#This Row],[Ticket Status]]="Open")
), "Yes", "No")</f>
        <v>No</v>
      </c>
      <c r="U2938" s="4" t="str">
        <f>IF(Table1[[#This Row],[Ticket Status]]="Closed","Yes","No")</f>
        <v>No</v>
      </c>
      <c r="V2938" s="4" t="str">
        <f>IF(Table1[[#This Row],[Ticket Status]]="Pending Customer Response","Yes","No")</f>
        <v>Yes</v>
      </c>
      <c r="W2938" s="5">
        <f ca="1">COUNTIFS(Table1[Agent_name],Table1[[#This Row],[Agent_name]],Table1[Month],Table1[[#This Row],[Month]])/160</f>
        <v>0.28749999999999998</v>
      </c>
    </row>
    <row r="2939" spans="1:23" x14ac:dyDescent="0.25">
      <c r="A2939">
        <v>2938</v>
      </c>
      <c r="B2939" t="s">
        <v>9638</v>
      </c>
      <c r="C2939" t="s">
        <v>9639</v>
      </c>
      <c r="D2939">
        <v>20</v>
      </c>
      <c r="E2939" t="s">
        <v>29</v>
      </c>
      <c r="F2939" t="s">
        <v>129</v>
      </c>
      <c r="G2939" s="1">
        <v>44092</v>
      </c>
      <c r="H2939" t="s">
        <v>21</v>
      </c>
      <c r="I2939" t="s">
        <v>37</v>
      </c>
      <c r="J2939" s="3" t="s">
        <v>9640</v>
      </c>
      <c r="K2939" t="s">
        <v>39</v>
      </c>
      <c r="L2939" t="s">
        <v>9641</v>
      </c>
      <c r="M2939" t="s">
        <v>25</v>
      </c>
      <c r="N2939" t="s">
        <v>55</v>
      </c>
      <c r="O2939" s="2">
        <v>45078.41128472222</v>
      </c>
      <c r="P2939" s="2">
        <v>45078.920312499999</v>
      </c>
      <c r="Q2939">
        <v>4</v>
      </c>
      <c r="R2939" t="str">
        <f t="shared" ca="1" si="45"/>
        <v>Sara</v>
      </c>
      <c r="S2939" t="str">
        <f>IFERROR(TEXT(DATEVALUE(LEFT(Table1[[#This Row],[Date of Purchase]],10)), "MMMM"), TEXT(Table1[[#This Row],[Date of Purchase]], "MMMM"))</f>
        <v>September</v>
      </c>
      <c r="T2939" t="str">
        <f>IF(OR(
  AND(Table1[[#This Row],[Ticket Priority]]="Critical", Table1[[#This Row],[Ticket Status]]&lt;&gt;"Closed"),
  AND(Table1[[#This Row],[Ticket Priority]]="High", Table1[[#This Row],[Ticket Status]]="Open")
), "Yes", "No")</f>
        <v>No</v>
      </c>
      <c r="U2939" s="4" t="str">
        <f>IF(Table1[[#This Row],[Ticket Status]]="Closed","Yes","No")</f>
        <v>Yes</v>
      </c>
      <c r="V2939" s="4" t="str">
        <f>IF(Table1[[#This Row],[Ticket Status]]="Pending Customer Response","Yes","No")</f>
        <v>No</v>
      </c>
      <c r="W2939" s="5">
        <f ca="1">COUNTIFS(Table1[Agent_name],Table1[[#This Row],[Agent_name]],Table1[Month],Table1[[#This Row],[Month]])/160</f>
        <v>0.65</v>
      </c>
    </row>
    <row r="2940" spans="1:23" x14ac:dyDescent="0.25">
      <c r="A2940">
        <v>2939</v>
      </c>
      <c r="B2940" t="s">
        <v>9642</v>
      </c>
      <c r="C2940" t="s">
        <v>9643</v>
      </c>
      <c r="D2940">
        <v>34</v>
      </c>
      <c r="E2940" t="s">
        <v>58</v>
      </c>
      <c r="F2940" t="s">
        <v>485</v>
      </c>
      <c r="G2940" s="1">
        <v>44469</v>
      </c>
      <c r="H2940" t="s">
        <v>45</v>
      </c>
      <c r="I2940" t="s">
        <v>77</v>
      </c>
      <c r="J2940" s="3" t="s">
        <v>9644</v>
      </c>
      <c r="K2940" t="s">
        <v>39</v>
      </c>
      <c r="L2940" t="s">
        <v>9645</v>
      </c>
      <c r="M2940" t="s">
        <v>25</v>
      </c>
      <c r="N2940" t="s">
        <v>26</v>
      </c>
      <c r="O2940" s="2">
        <v>45078.412685185183</v>
      </c>
      <c r="P2940" s="2">
        <v>45078.423101851855</v>
      </c>
      <c r="Q2940">
        <v>3</v>
      </c>
      <c r="R2940" t="str">
        <f t="shared" ca="1" si="45"/>
        <v>Sara</v>
      </c>
      <c r="S2940" t="str">
        <f>IFERROR(TEXT(DATEVALUE(LEFT(Table1[[#This Row],[Date of Purchase]],10)), "MMMM"), TEXT(Table1[[#This Row],[Date of Purchase]], "MMMM"))</f>
        <v>September</v>
      </c>
      <c r="T2940" t="str">
        <f>IF(OR(
  AND(Table1[[#This Row],[Ticket Priority]]="Critical", Table1[[#This Row],[Ticket Status]]&lt;&gt;"Closed"),
  AND(Table1[[#This Row],[Ticket Priority]]="High", Table1[[#This Row],[Ticket Status]]="Open")
), "Yes", "No")</f>
        <v>No</v>
      </c>
      <c r="U2940" s="4" t="str">
        <f>IF(Table1[[#This Row],[Ticket Status]]="Closed","Yes","No")</f>
        <v>Yes</v>
      </c>
      <c r="V2940" s="4" t="str">
        <f>IF(Table1[[#This Row],[Ticket Status]]="Pending Customer Response","Yes","No")</f>
        <v>No</v>
      </c>
      <c r="W2940" s="5">
        <f ca="1">COUNTIFS(Table1[Agent_name],Table1[[#This Row],[Agent_name]],Table1[Month],Table1[[#This Row],[Month]])/160</f>
        <v>0.65</v>
      </c>
    </row>
    <row r="2941" spans="1:23" x14ac:dyDescent="0.25">
      <c r="A2941">
        <v>2940</v>
      </c>
      <c r="B2941" t="s">
        <v>9646</v>
      </c>
      <c r="C2941" t="s">
        <v>9647</v>
      </c>
      <c r="D2941">
        <v>63</v>
      </c>
      <c r="E2941" t="s">
        <v>29</v>
      </c>
      <c r="F2941" t="s">
        <v>383</v>
      </c>
      <c r="G2941" s="1">
        <v>44346</v>
      </c>
      <c r="H2941" t="s">
        <v>21</v>
      </c>
      <c r="I2941" t="s">
        <v>59</v>
      </c>
      <c r="J2941" s="3" t="s">
        <v>9648</v>
      </c>
      <c r="K2941" t="s">
        <v>62</v>
      </c>
      <c r="M2941" t="s">
        <v>89</v>
      </c>
      <c r="N2941" t="s">
        <v>26</v>
      </c>
      <c r="R2941" t="str">
        <f t="shared" ca="1" si="45"/>
        <v>Ravi</v>
      </c>
      <c r="S2941" t="str">
        <f>IFERROR(TEXT(DATEVALUE(LEFT(Table1[[#This Row],[Date of Purchase]],10)), "MMMM"), TEXT(Table1[[#This Row],[Date of Purchase]], "MMMM"))</f>
        <v>May</v>
      </c>
      <c r="T2941" t="str">
        <f>IF(OR(
  AND(Table1[[#This Row],[Ticket Priority]]="Critical", Table1[[#This Row],[Ticket Status]]&lt;&gt;"Closed"),
  AND(Table1[[#This Row],[Ticket Priority]]="High", Table1[[#This Row],[Ticket Status]]="Open")
), "Yes", "No")</f>
        <v>Yes</v>
      </c>
      <c r="U2941" s="4" t="str">
        <f>IF(Table1[[#This Row],[Ticket Status]]="Closed","Yes","No")</f>
        <v>No</v>
      </c>
      <c r="V2941" s="4" t="str">
        <f>IF(Table1[[#This Row],[Ticket Status]]="Pending Customer Response","Yes","No")</f>
        <v>No</v>
      </c>
      <c r="W2941" s="5">
        <f ca="1">COUNTIFS(Table1[Agent_name],Table1[[#This Row],[Agent_name]],Table1[Month],Table1[[#This Row],[Month]])/160</f>
        <v>0.67500000000000004</v>
      </c>
    </row>
    <row r="2942" spans="1:23" x14ac:dyDescent="0.25">
      <c r="A2942">
        <v>2941</v>
      </c>
      <c r="B2942" t="s">
        <v>9649</v>
      </c>
      <c r="C2942" t="s">
        <v>9650</v>
      </c>
      <c r="D2942">
        <v>66</v>
      </c>
      <c r="E2942" t="s">
        <v>29</v>
      </c>
      <c r="F2942" t="s">
        <v>317</v>
      </c>
      <c r="G2942" s="1">
        <v>44493</v>
      </c>
      <c r="H2942" t="s">
        <v>59</v>
      </c>
      <c r="I2942" t="s">
        <v>22</v>
      </c>
      <c r="J2942" s="3" t="s">
        <v>9651</v>
      </c>
      <c r="K2942" t="s">
        <v>62</v>
      </c>
      <c r="M2942" t="s">
        <v>143</v>
      </c>
      <c r="N2942" t="s">
        <v>83</v>
      </c>
      <c r="R2942" t="str">
        <f t="shared" ca="1" si="45"/>
        <v>Aisha</v>
      </c>
      <c r="S2942" t="str">
        <f>IFERROR(TEXT(DATEVALUE(LEFT(Table1[[#This Row],[Date of Purchase]],10)), "MMMM"), TEXT(Table1[[#This Row],[Date of Purchase]], "MMMM"))</f>
        <v>October</v>
      </c>
      <c r="T2942" t="str">
        <f>IF(OR(
  AND(Table1[[#This Row],[Ticket Priority]]="Critical", Table1[[#This Row],[Ticket Status]]&lt;&gt;"Closed"),
  AND(Table1[[#This Row],[Ticket Priority]]="High", Table1[[#This Row],[Ticket Status]]="Open")
), "Yes", "No")</f>
        <v>No</v>
      </c>
      <c r="U2942" s="4" t="str">
        <f>IF(Table1[[#This Row],[Ticket Status]]="Closed","Yes","No")</f>
        <v>No</v>
      </c>
      <c r="V2942" s="4" t="str">
        <f>IF(Table1[[#This Row],[Ticket Status]]="Pending Customer Response","Yes","No")</f>
        <v>No</v>
      </c>
      <c r="W2942" s="5">
        <f ca="1">COUNTIFS(Table1[Agent_name],Table1[[#This Row],[Agent_name]],Table1[Month],Table1[[#This Row],[Month]])/160</f>
        <v>0.85624999999999996</v>
      </c>
    </row>
    <row r="2943" spans="1:23" x14ac:dyDescent="0.25">
      <c r="A2943">
        <v>2942</v>
      </c>
      <c r="B2943" t="s">
        <v>9652</v>
      </c>
      <c r="C2943" t="s">
        <v>9653</v>
      </c>
      <c r="D2943">
        <v>42</v>
      </c>
      <c r="E2943" t="s">
        <v>19</v>
      </c>
      <c r="F2943" t="s">
        <v>71</v>
      </c>
      <c r="G2943" s="1">
        <v>44423</v>
      </c>
      <c r="H2943" t="s">
        <v>45</v>
      </c>
      <c r="I2943" t="s">
        <v>59</v>
      </c>
      <c r="J2943" s="3" t="s">
        <v>9654</v>
      </c>
      <c r="K2943" t="s">
        <v>24</v>
      </c>
      <c r="M2943" t="s">
        <v>89</v>
      </c>
      <c r="N2943" t="s">
        <v>55</v>
      </c>
      <c r="O2943" s="2">
        <v>45078.835648148146</v>
      </c>
      <c r="R2943" t="str">
        <f t="shared" ca="1" si="45"/>
        <v>Aisha</v>
      </c>
      <c r="S2943" t="str">
        <f>IFERROR(TEXT(DATEVALUE(LEFT(Table1[[#This Row],[Date of Purchase]],10)), "MMMM"), TEXT(Table1[[#This Row],[Date of Purchase]], "MMMM"))</f>
        <v>August</v>
      </c>
      <c r="T2943" t="str">
        <f>IF(OR(
  AND(Table1[[#This Row],[Ticket Priority]]="Critical", Table1[[#This Row],[Ticket Status]]&lt;&gt;"Closed"),
  AND(Table1[[#This Row],[Ticket Priority]]="High", Table1[[#This Row],[Ticket Status]]="Open")
), "Yes", "No")</f>
        <v>No</v>
      </c>
      <c r="U2943" s="4" t="str">
        <f>IF(Table1[[#This Row],[Ticket Status]]="Closed","Yes","No")</f>
        <v>No</v>
      </c>
      <c r="V2943" s="4" t="str">
        <f>IF(Table1[[#This Row],[Ticket Status]]="Pending Customer Response","Yes","No")</f>
        <v>Yes</v>
      </c>
      <c r="W2943" s="5">
        <f ca="1">COUNTIFS(Table1[Agent_name],Table1[[#This Row],[Agent_name]],Table1[Month],Table1[[#This Row],[Month]])/160</f>
        <v>0.86250000000000004</v>
      </c>
    </row>
    <row r="2944" spans="1:23" x14ac:dyDescent="0.25">
      <c r="A2944">
        <v>2943</v>
      </c>
      <c r="B2944" t="s">
        <v>9655</v>
      </c>
      <c r="C2944" t="s">
        <v>9656</v>
      </c>
      <c r="D2944">
        <v>26</v>
      </c>
      <c r="E2944" t="s">
        <v>19</v>
      </c>
      <c r="F2944" t="s">
        <v>161</v>
      </c>
      <c r="G2944" s="1">
        <v>44258</v>
      </c>
      <c r="H2944" t="s">
        <v>67</v>
      </c>
      <c r="I2944" t="s">
        <v>52</v>
      </c>
      <c r="J2944" s="3" t="s">
        <v>9657</v>
      </c>
      <c r="K2944" t="s">
        <v>62</v>
      </c>
      <c r="M2944" t="s">
        <v>143</v>
      </c>
      <c r="N2944" t="s">
        <v>55</v>
      </c>
      <c r="R2944" t="str">
        <f t="shared" ca="1" si="45"/>
        <v>Aisha</v>
      </c>
      <c r="S2944" t="str">
        <f>IFERROR(TEXT(DATEVALUE(LEFT(Table1[[#This Row],[Date of Purchase]],10)), "MMMM"), TEXT(Table1[[#This Row],[Date of Purchase]], "MMMM"))</f>
        <v>March</v>
      </c>
      <c r="T2944" t="str">
        <f>IF(OR(
  AND(Table1[[#This Row],[Ticket Priority]]="Critical", Table1[[#This Row],[Ticket Status]]&lt;&gt;"Closed"),
  AND(Table1[[#This Row],[Ticket Priority]]="High", Table1[[#This Row],[Ticket Status]]="Open")
), "Yes", "No")</f>
        <v>No</v>
      </c>
      <c r="U2944" s="4" t="str">
        <f>IF(Table1[[#This Row],[Ticket Status]]="Closed","Yes","No")</f>
        <v>No</v>
      </c>
      <c r="V2944" s="4" t="str">
        <f>IF(Table1[[#This Row],[Ticket Status]]="Pending Customer Response","Yes","No")</f>
        <v>No</v>
      </c>
      <c r="W2944" s="5">
        <f ca="1">COUNTIFS(Table1[Agent_name],Table1[[#This Row],[Agent_name]],Table1[Month],Table1[[#This Row],[Month]])/160</f>
        <v>1.0062500000000001</v>
      </c>
    </row>
    <row r="2945" spans="1:23" x14ac:dyDescent="0.25">
      <c r="A2945">
        <v>2944</v>
      </c>
      <c r="B2945" t="s">
        <v>9658</v>
      </c>
      <c r="C2945" t="s">
        <v>9659</v>
      </c>
      <c r="D2945">
        <v>69</v>
      </c>
      <c r="E2945" t="s">
        <v>29</v>
      </c>
      <c r="F2945" t="s">
        <v>485</v>
      </c>
      <c r="G2945" s="1">
        <v>44297</v>
      </c>
      <c r="H2945" t="s">
        <v>66</v>
      </c>
      <c r="I2945" t="s">
        <v>77</v>
      </c>
      <c r="J2945" s="3" t="s">
        <v>9660</v>
      </c>
      <c r="K2945" t="s">
        <v>62</v>
      </c>
      <c r="M2945" t="s">
        <v>25</v>
      </c>
      <c r="N2945" t="s">
        <v>55</v>
      </c>
      <c r="R2945" t="str">
        <f t="shared" ca="1" si="45"/>
        <v>Mohit</v>
      </c>
      <c r="S2945" t="str">
        <f>IFERROR(TEXT(DATEVALUE(LEFT(Table1[[#This Row],[Date of Purchase]],10)), "MMMM"), TEXT(Table1[[#This Row],[Date of Purchase]], "MMMM"))</f>
        <v>April</v>
      </c>
      <c r="T2945" t="str">
        <f>IF(OR(
  AND(Table1[[#This Row],[Ticket Priority]]="Critical", Table1[[#This Row],[Ticket Status]]&lt;&gt;"Closed"),
  AND(Table1[[#This Row],[Ticket Priority]]="High", Table1[[#This Row],[Ticket Status]]="Open")
), "Yes", "No")</f>
        <v>Yes</v>
      </c>
      <c r="U2945" s="4" t="str">
        <f>IF(Table1[[#This Row],[Ticket Status]]="Closed","Yes","No")</f>
        <v>No</v>
      </c>
      <c r="V2945" s="4" t="str">
        <f>IF(Table1[[#This Row],[Ticket Status]]="Pending Customer Response","Yes","No")</f>
        <v>No</v>
      </c>
      <c r="W2945" s="5">
        <f ca="1">COUNTIFS(Table1[Agent_name],Table1[[#This Row],[Agent_name]],Table1[Month],Table1[[#This Row],[Month]])/160</f>
        <v>0.45</v>
      </c>
    </row>
    <row r="2946" spans="1:23" x14ac:dyDescent="0.25">
      <c r="A2946">
        <v>2945</v>
      </c>
      <c r="B2946" t="s">
        <v>9661</v>
      </c>
      <c r="C2946" t="s">
        <v>9662</v>
      </c>
      <c r="D2946">
        <v>58</v>
      </c>
      <c r="E2946" t="s">
        <v>58</v>
      </c>
      <c r="F2946" t="s">
        <v>71</v>
      </c>
      <c r="G2946" s="1">
        <v>44487</v>
      </c>
      <c r="H2946" t="s">
        <v>67</v>
      </c>
      <c r="I2946" t="s">
        <v>37</v>
      </c>
      <c r="J2946" s="3" t="s">
        <v>9663</v>
      </c>
      <c r="K2946" t="s">
        <v>62</v>
      </c>
      <c r="M2946" t="s">
        <v>25</v>
      </c>
      <c r="N2946" t="s">
        <v>55</v>
      </c>
      <c r="R2946" t="str">
        <f t="shared" ref="R2946:R3009" ca="1" si="46">CHOOSE(
RANDBETWEEN(1,20),
"Aisha","Aisha","Aisha","Aisha",
"Ravi","Ravi","Ravi",
"Sara","Sara","Sara",
"Mohit","Mohit",
"Priya","Priya",
"Arjun",
"Neha","Rahul","Divya","Karan","Meera","Sanjay"
)</f>
        <v>Neha</v>
      </c>
      <c r="S2946" t="str">
        <f>IFERROR(TEXT(DATEVALUE(LEFT(Table1[[#This Row],[Date of Purchase]],10)), "MMMM"), TEXT(Table1[[#This Row],[Date of Purchase]], "MMMM"))</f>
        <v>October</v>
      </c>
      <c r="T2946" t="str">
        <f>IF(OR(
  AND(Table1[[#This Row],[Ticket Priority]]="Critical", Table1[[#This Row],[Ticket Status]]&lt;&gt;"Closed"),
  AND(Table1[[#This Row],[Ticket Priority]]="High", Table1[[#This Row],[Ticket Status]]="Open")
), "Yes", "No")</f>
        <v>Yes</v>
      </c>
      <c r="U2946" s="4" t="str">
        <f>IF(Table1[[#This Row],[Ticket Status]]="Closed","Yes","No")</f>
        <v>No</v>
      </c>
      <c r="V2946" s="4" t="str">
        <f>IF(Table1[[#This Row],[Ticket Status]]="Pending Customer Response","Yes","No")</f>
        <v>No</v>
      </c>
      <c r="W2946" s="5">
        <f ca="1">COUNTIFS(Table1[Agent_name],Table1[[#This Row],[Agent_name]],Table1[Month],Table1[[#This Row],[Month]])/160</f>
        <v>0.24374999999999999</v>
      </c>
    </row>
    <row r="2947" spans="1:23" x14ac:dyDescent="0.25">
      <c r="A2947">
        <v>2946</v>
      </c>
      <c r="B2947" t="s">
        <v>9664</v>
      </c>
      <c r="C2947" t="s">
        <v>9665</v>
      </c>
      <c r="D2947">
        <v>27</v>
      </c>
      <c r="E2947" t="s">
        <v>29</v>
      </c>
      <c r="F2947" t="s">
        <v>81</v>
      </c>
      <c r="G2947" s="1">
        <v>44547</v>
      </c>
      <c r="H2947" t="s">
        <v>45</v>
      </c>
      <c r="I2947" t="s">
        <v>31</v>
      </c>
      <c r="J2947" s="3" t="s">
        <v>9666</v>
      </c>
      <c r="K2947" t="s">
        <v>62</v>
      </c>
      <c r="M2947" t="s">
        <v>89</v>
      </c>
      <c r="N2947" t="s">
        <v>26</v>
      </c>
      <c r="R2947" t="str">
        <f t="shared" ca="1" si="46"/>
        <v>Meera</v>
      </c>
      <c r="S2947" t="str">
        <f>IFERROR(TEXT(DATEVALUE(LEFT(Table1[[#This Row],[Date of Purchase]],10)), "MMMM"), TEXT(Table1[[#This Row],[Date of Purchase]], "MMMM"))</f>
        <v>December</v>
      </c>
      <c r="T2947" t="str">
        <f>IF(OR(
  AND(Table1[[#This Row],[Ticket Priority]]="Critical", Table1[[#This Row],[Ticket Status]]&lt;&gt;"Closed"),
  AND(Table1[[#This Row],[Ticket Priority]]="High", Table1[[#This Row],[Ticket Status]]="Open")
), "Yes", "No")</f>
        <v>Yes</v>
      </c>
      <c r="U2947" s="4" t="str">
        <f>IF(Table1[[#This Row],[Ticket Status]]="Closed","Yes","No")</f>
        <v>No</v>
      </c>
      <c r="V2947" s="4" t="str">
        <f>IF(Table1[[#This Row],[Ticket Status]]="Pending Customer Response","Yes","No")</f>
        <v>No</v>
      </c>
      <c r="W2947" s="5">
        <f ca="1">COUNTIFS(Table1[Agent_name],Table1[[#This Row],[Agent_name]],Table1[Month],Table1[[#This Row],[Month]])/160</f>
        <v>0.24374999999999999</v>
      </c>
    </row>
    <row r="2948" spans="1:23" x14ac:dyDescent="0.25">
      <c r="A2948">
        <v>2947</v>
      </c>
      <c r="B2948" t="s">
        <v>9667</v>
      </c>
      <c r="C2948" t="s">
        <v>9668</v>
      </c>
      <c r="D2948">
        <v>39</v>
      </c>
      <c r="E2948" t="s">
        <v>19</v>
      </c>
      <c r="F2948" t="s">
        <v>92</v>
      </c>
      <c r="G2948" s="1">
        <v>44080</v>
      </c>
      <c r="H2948" t="s">
        <v>21</v>
      </c>
      <c r="I2948" t="s">
        <v>37</v>
      </c>
      <c r="J2948" s="3" t="s">
        <v>9669</v>
      </c>
      <c r="K2948" t="s">
        <v>39</v>
      </c>
      <c r="L2948" t="s">
        <v>9670</v>
      </c>
      <c r="M2948" t="s">
        <v>143</v>
      </c>
      <c r="N2948" t="s">
        <v>83</v>
      </c>
      <c r="O2948" s="2">
        <v>45078.47115740741</v>
      </c>
      <c r="P2948" s="2">
        <v>45078.56490740741</v>
      </c>
      <c r="Q2948">
        <v>1</v>
      </c>
      <c r="R2948" t="str">
        <f t="shared" ca="1" si="46"/>
        <v>Karan</v>
      </c>
      <c r="S2948" t="str">
        <f>IFERROR(TEXT(DATEVALUE(LEFT(Table1[[#This Row],[Date of Purchase]],10)), "MMMM"), TEXT(Table1[[#This Row],[Date of Purchase]], "MMMM"))</f>
        <v>September</v>
      </c>
      <c r="T2948" t="str">
        <f>IF(OR(
  AND(Table1[[#This Row],[Ticket Priority]]="Critical", Table1[[#This Row],[Ticket Status]]&lt;&gt;"Closed"),
  AND(Table1[[#This Row],[Ticket Priority]]="High", Table1[[#This Row],[Ticket Status]]="Open")
), "Yes", "No")</f>
        <v>No</v>
      </c>
      <c r="U2948" s="4" t="str">
        <f>IF(Table1[[#This Row],[Ticket Status]]="Closed","Yes","No")</f>
        <v>Yes</v>
      </c>
      <c r="V2948" s="4" t="str">
        <f>IF(Table1[[#This Row],[Ticket Status]]="Pending Customer Response","Yes","No")</f>
        <v>No</v>
      </c>
      <c r="W2948" s="5">
        <f ca="1">COUNTIFS(Table1[Agent_name],Table1[[#This Row],[Agent_name]],Table1[Month],Table1[[#This Row],[Month]])/160</f>
        <v>0.24374999999999999</v>
      </c>
    </row>
    <row r="2949" spans="1:23" x14ac:dyDescent="0.25">
      <c r="A2949">
        <v>2948</v>
      </c>
      <c r="B2949" t="s">
        <v>9671</v>
      </c>
      <c r="C2949" t="s">
        <v>9672</v>
      </c>
      <c r="D2949">
        <v>19</v>
      </c>
      <c r="E2949" t="s">
        <v>58</v>
      </c>
      <c r="F2949" t="s">
        <v>149</v>
      </c>
      <c r="G2949" s="1">
        <v>43930</v>
      </c>
      <c r="H2949" t="s">
        <v>45</v>
      </c>
      <c r="I2949" t="s">
        <v>46</v>
      </c>
      <c r="J2949" s="3" t="s">
        <v>9673</v>
      </c>
      <c r="K2949" t="s">
        <v>62</v>
      </c>
      <c r="M2949" t="s">
        <v>41</v>
      </c>
      <c r="N2949" t="s">
        <v>26</v>
      </c>
      <c r="R2949" t="str">
        <f t="shared" ca="1" si="46"/>
        <v>Aisha</v>
      </c>
      <c r="S2949" t="str">
        <f>IFERROR(TEXT(DATEVALUE(LEFT(Table1[[#This Row],[Date of Purchase]],10)), "MMMM"), TEXT(Table1[[#This Row],[Date of Purchase]], "MMMM"))</f>
        <v>April</v>
      </c>
      <c r="T2949" t="str">
        <f>IF(OR(
  AND(Table1[[#This Row],[Ticket Priority]]="Critical", Table1[[#This Row],[Ticket Status]]&lt;&gt;"Closed"),
  AND(Table1[[#This Row],[Ticket Priority]]="High", Table1[[#This Row],[Ticket Status]]="Open")
), "Yes", "No")</f>
        <v>No</v>
      </c>
      <c r="U2949" s="4" t="str">
        <f>IF(Table1[[#This Row],[Ticket Status]]="Closed","Yes","No")</f>
        <v>No</v>
      </c>
      <c r="V2949" s="4" t="str">
        <f>IF(Table1[[#This Row],[Ticket Status]]="Pending Customer Response","Yes","No")</f>
        <v>No</v>
      </c>
      <c r="W2949" s="5">
        <f ca="1">COUNTIFS(Table1[Agent_name],Table1[[#This Row],[Agent_name]],Table1[Month],Table1[[#This Row],[Month]])/160</f>
        <v>0.81874999999999998</v>
      </c>
    </row>
    <row r="2950" spans="1:23" x14ac:dyDescent="0.25">
      <c r="A2950">
        <v>2949</v>
      </c>
      <c r="B2950" t="s">
        <v>9674</v>
      </c>
      <c r="C2950" t="s">
        <v>9675</v>
      </c>
      <c r="D2950">
        <v>68</v>
      </c>
      <c r="E2950" t="s">
        <v>58</v>
      </c>
      <c r="F2950" t="s">
        <v>211</v>
      </c>
      <c r="G2950" s="1">
        <v>44109</v>
      </c>
      <c r="H2950" t="s">
        <v>45</v>
      </c>
      <c r="I2950" t="s">
        <v>37</v>
      </c>
      <c r="J2950" s="3" t="s">
        <v>9676</v>
      </c>
      <c r="K2950" t="s">
        <v>62</v>
      </c>
      <c r="M2950" t="s">
        <v>143</v>
      </c>
      <c r="N2950" t="s">
        <v>83</v>
      </c>
      <c r="R2950" t="str">
        <f t="shared" ca="1" si="46"/>
        <v>Priya</v>
      </c>
      <c r="S2950" t="str">
        <f>IFERROR(TEXT(DATEVALUE(LEFT(Table1[[#This Row],[Date of Purchase]],10)), "MMMM"), TEXT(Table1[[#This Row],[Date of Purchase]], "MMMM"))</f>
        <v>October</v>
      </c>
      <c r="T2950" t="str">
        <f>IF(OR(
  AND(Table1[[#This Row],[Ticket Priority]]="Critical", Table1[[#This Row],[Ticket Status]]&lt;&gt;"Closed"),
  AND(Table1[[#This Row],[Ticket Priority]]="High", Table1[[#This Row],[Ticket Status]]="Open")
), "Yes", "No")</f>
        <v>No</v>
      </c>
      <c r="U2950" s="4" t="str">
        <f>IF(Table1[[#This Row],[Ticket Status]]="Closed","Yes","No")</f>
        <v>No</v>
      </c>
      <c r="V2950" s="4" t="str">
        <f>IF(Table1[[#This Row],[Ticket Status]]="Pending Customer Response","Yes","No")</f>
        <v>No</v>
      </c>
      <c r="W2950" s="5">
        <f ca="1">COUNTIFS(Table1[Agent_name],Table1[[#This Row],[Agent_name]],Table1[Month],Table1[[#This Row],[Month]])/160</f>
        <v>0.58125000000000004</v>
      </c>
    </row>
    <row r="2951" spans="1:23" x14ac:dyDescent="0.25">
      <c r="A2951">
        <v>2950</v>
      </c>
      <c r="B2951" t="s">
        <v>9677</v>
      </c>
      <c r="C2951" t="s">
        <v>9678</v>
      </c>
      <c r="D2951">
        <v>35</v>
      </c>
      <c r="E2951" t="s">
        <v>19</v>
      </c>
      <c r="F2951" t="s">
        <v>125</v>
      </c>
      <c r="G2951" s="1">
        <v>44483</v>
      </c>
      <c r="H2951" t="s">
        <v>67</v>
      </c>
      <c r="I2951" t="s">
        <v>60</v>
      </c>
      <c r="J2951" s="3" t="s">
        <v>9679</v>
      </c>
      <c r="K2951" t="s">
        <v>24</v>
      </c>
      <c r="M2951" t="s">
        <v>143</v>
      </c>
      <c r="N2951" t="s">
        <v>55</v>
      </c>
      <c r="O2951" s="2">
        <v>45078.398981481485</v>
      </c>
      <c r="R2951" t="str">
        <f t="shared" ca="1" si="46"/>
        <v>Aisha</v>
      </c>
      <c r="S2951" t="str">
        <f>IFERROR(TEXT(DATEVALUE(LEFT(Table1[[#This Row],[Date of Purchase]],10)), "MMMM"), TEXT(Table1[[#This Row],[Date of Purchase]], "MMMM"))</f>
        <v>October</v>
      </c>
      <c r="T2951" t="str">
        <f>IF(OR(
  AND(Table1[[#This Row],[Ticket Priority]]="Critical", Table1[[#This Row],[Ticket Status]]&lt;&gt;"Closed"),
  AND(Table1[[#This Row],[Ticket Priority]]="High", Table1[[#This Row],[Ticket Status]]="Open")
), "Yes", "No")</f>
        <v>No</v>
      </c>
      <c r="U2951" s="4" t="str">
        <f>IF(Table1[[#This Row],[Ticket Status]]="Closed","Yes","No")</f>
        <v>No</v>
      </c>
      <c r="V2951" s="4" t="str">
        <f>IF(Table1[[#This Row],[Ticket Status]]="Pending Customer Response","Yes","No")</f>
        <v>Yes</v>
      </c>
      <c r="W2951" s="5">
        <f ca="1">COUNTIFS(Table1[Agent_name],Table1[[#This Row],[Agent_name]],Table1[Month],Table1[[#This Row],[Month]])/160</f>
        <v>0.85624999999999996</v>
      </c>
    </row>
    <row r="2952" spans="1:23" x14ac:dyDescent="0.25">
      <c r="A2952">
        <v>2951</v>
      </c>
      <c r="B2952" t="s">
        <v>9680</v>
      </c>
      <c r="C2952" t="s">
        <v>9681</v>
      </c>
      <c r="D2952">
        <v>41</v>
      </c>
      <c r="E2952" t="s">
        <v>58</v>
      </c>
      <c r="F2952" t="s">
        <v>456</v>
      </c>
      <c r="G2952" s="1">
        <v>43949</v>
      </c>
      <c r="H2952" t="s">
        <v>59</v>
      </c>
      <c r="I2952" t="s">
        <v>52</v>
      </c>
      <c r="J2952" s="3" t="s">
        <v>9682</v>
      </c>
      <c r="K2952" t="s">
        <v>24</v>
      </c>
      <c r="M2952" t="s">
        <v>41</v>
      </c>
      <c r="N2952" t="s">
        <v>33</v>
      </c>
      <c r="O2952" s="2">
        <v>45078.284421296295</v>
      </c>
      <c r="R2952" t="str">
        <f t="shared" ca="1" si="46"/>
        <v>Aisha</v>
      </c>
      <c r="S2952" t="str">
        <f>IFERROR(TEXT(DATEVALUE(LEFT(Table1[[#This Row],[Date of Purchase]],10)), "MMMM"), TEXT(Table1[[#This Row],[Date of Purchase]], "MMMM"))</f>
        <v>April</v>
      </c>
      <c r="T2952" t="str">
        <f>IF(OR(
  AND(Table1[[#This Row],[Ticket Priority]]="Critical", Table1[[#This Row],[Ticket Status]]&lt;&gt;"Closed"),
  AND(Table1[[#This Row],[Ticket Priority]]="High", Table1[[#This Row],[Ticket Status]]="Open")
), "Yes", "No")</f>
        <v>No</v>
      </c>
      <c r="U2952" s="4" t="str">
        <f>IF(Table1[[#This Row],[Ticket Status]]="Closed","Yes","No")</f>
        <v>No</v>
      </c>
      <c r="V2952" s="4" t="str">
        <f>IF(Table1[[#This Row],[Ticket Status]]="Pending Customer Response","Yes","No")</f>
        <v>Yes</v>
      </c>
      <c r="W2952" s="5">
        <f ca="1">COUNTIFS(Table1[Agent_name],Table1[[#This Row],[Agent_name]],Table1[Month],Table1[[#This Row],[Month]])/160</f>
        <v>0.81874999999999998</v>
      </c>
    </row>
    <row r="2953" spans="1:23" x14ac:dyDescent="0.25">
      <c r="A2953">
        <v>2952</v>
      </c>
      <c r="B2953" t="s">
        <v>9683</v>
      </c>
      <c r="C2953" t="s">
        <v>9684</v>
      </c>
      <c r="D2953">
        <v>33</v>
      </c>
      <c r="E2953" t="s">
        <v>19</v>
      </c>
      <c r="F2953" t="s">
        <v>286</v>
      </c>
      <c r="G2953" s="1">
        <v>44304</v>
      </c>
      <c r="H2953" t="s">
        <v>59</v>
      </c>
      <c r="I2953" t="s">
        <v>52</v>
      </c>
      <c r="J2953" s="3" t="s">
        <v>9685</v>
      </c>
      <c r="K2953" t="s">
        <v>24</v>
      </c>
      <c r="M2953" t="s">
        <v>89</v>
      </c>
      <c r="N2953" t="s">
        <v>83</v>
      </c>
      <c r="O2953" s="2">
        <v>45078.097627314812</v>
      </c>
      <c r="R2953" t="str">
        <f t="shared" ca="1" si="46"/>
        <v>Sara</v>
      </c>
      <c r="S2953" t="str">
        <f>IFERROR(TEXT(DATEVALUE(LEFT(Table1[[#This Row],[Date of Purchase]],10)), "MMMM"), TEXT(Table1[[#This Row],[Date of Purchase]], "MMMM"))</f>
        <v>April</v>
      </c>
      <c r="T2953" t="str">
        <f>IF(OR(
  AND(Table1[[#This Row],[Ticket Priority]]="Critical", Table1[[#This Row],[Ticket Status]]&lt;&gt;"Closed"),
  AND(Table1[[#This Row],[Ticket Priority]]="High", Table1[[#This Row],[Ticket Status]]="Open")
), "Yes", "No")</f>
        <v>No</v>
      </c>
      <c r="U2953" s="4" t="str">
        <f>IF(Table1[[#This Row],[Ticket Status]]="Closed","Yes","No")</f>
        <v>No</v>
      </c>
      <c r="V2953" s="4" t="str">
        <f>IF(Table1[[#This Row],[Ticket Status]]="Pending Customer Response","Yes","No")</f>
        <v>Yes</v>
      </c>
      <c r="W2953" s="5">
        <f ca="1">COUNTIFS(Table1[Agent_name],Table1[[#This Row],[Agent_name]],Table1[Month],Table1[[#This Row],[Month]])/160</f>
        <v>0.75624999999999998</v>
      </c>
    </row>
    <row r="2954" spans="1:23" x14ac:dyDescent="0.25">
      <c r="A2954">
        <v>2953</v>
      </c>
      <c r="B2954" t="s">
        <v>9686</v>
      </c>
      <c r="C2954" t="s">
        <v>9687</v>
      </c>
      <c r="D2954">
        <v>51</v>
      </c>
      <c r="E2954" t="s">
        <v>19</v>
      </c>
      <c r="F2954" t="s">
        <v>173</v>
      </c>
      <c r="G2954" s="1">
        <v>44541</v>
      </c>
      <c r="H2954" t="s">
        <v>59</v>
      </c>
      <c r="I2954" t="s">
        <v>77</v>
      </c>
      <c r="J2954" s="3" t="s">
        <v>9688</v>
      </c>
      <c r="K2954" t="s">
        <v>24</v>
      </c>
      <c r="M2954" t="s">
        <v>89</v>
      </c>
      <c r="N2954" t="s">
        <v>83</v>
      </c>
      <c r="O2954" s="2">
        <v>45078.660150462965</v>
      </c>
      <c r="R2954" t="str">
        <f t="shared" ca="1" si="46"/>
        <v>Arjun</v>
      </c>
      <c r="S2954" t="str">
        <f>IFERROR(TEXT(DATEVALUE(LEFT(Table1[[#This Row],[Date of Purchase]],10)), "MMMM"), TEXT(Table1[[#This Row],[Date of Purchase]], "MMMM"))</f>
        <v>December</v>
      </c>
      <c r="T2954" t="str">
        <f>IF(OR(
  AND(Table1[[#This Row],[Ticket Priority]]="Critical", Table1[[#This Row],[Ticket Status]]&lt;&gt;"Closed"),
  AND(Table1[[#This Row],[Ticket Priority]]="High", Table1[[#This Row],[Ticket Status]]="Open")
), "Yes", "No")</f>
        <v>No</v>
      </c>
      <c r="U2954" s="4" t="str">
        <f>IF(Table1[[#This Row],[Ticket Status]]="Closed","Yes","No")</f>
        <v>No</v>
      </c>
      <c r="V2954" s="4" t="str">
        <f>IF(Table1[[#This Row],[Ticket Status]]="Pending Customer Response","Yes","No")</f>
        <v>Yes</v>
      </c>
      <c r="W2954" s="5">
        <f ca="1">COUNTIFS(Table1[Agent_name],Table1[[#This Row],[Agent_name]],Table1[Month],Table1[[#This Row],[Month]])/160</f>
        <v>0.19375000000000001</v>
      </c>
    </row>
    <row r="2955" spans="1:23" x14ac:dyDescent="0.25">
      <c r="A2955">
        <v>2954</v>
      </c>
      <c r="B2955" t="s">
        <v>9689</v>
      </c>
      <c r="C2955" t="s">
        <v>9690</v>
      </c>
      <c r="D2955">
        <v>70</v>
      </c>
      <c r="E2955" t="s">
        <v>19</v>
      </c>
      <c r="F2955" t="s">
        <v>485</v>
      </c>
      <c r="G2955" s="1">
        <v>43998</v>
      </c>
      <c r="H2955" t="s">
        <v>59</v>
      </c>
      <c r="I2955" t="s">
        <v>59</v>
      </c>
      <c r="J2955" s="3" t="s">
        <v>9691</v>
      </c>
      <c r="K2955" t="s">
        <v>24</v>
      </c>
      <c r="M2955" t="s">
        <v>25</v>
      </c>
      <c r="N2955" t="s">
        <v>55</v>
      </c>
      <c r="O2955" s="2">
        <v>45078.052534722221</v>
      </c>
      <c r="R2955" t="str">
        <f t="shared" ca="1" si="46"/>
        <v>Aisha</v>
      </c>
      <c r="S2955" t="str">
        <f>IFERROR(TEXT(DATEVALUE(LEFT(Table1[[#This Row],[Date of Purchase]],10)), "MMMM"), TEXT(Table1[[#This Row],[Date of Purchase]], "MMMM"))</f>
        <v>June</v>
      </c>
      <c r="T2955" t="str">
        <f>IF(OR(
  AND(Table1[[#This Row],[Ticket Priority]]="Critical", Table1[[#This Row],[Ticket Status]]&lt;&gt;"Closed"),
  AND(Table1[[#This Row],[Ticket Priority]]="High", Table1[[#This Row],[Ticket Status]]="Open")
), "Yes", "No")</f>
        <v>Yes</v>
      </c>
      <c r="U2955" s="4" t="str">
        <f>IF(Table1[[#This Row],[Ticket Status]]="Closed","Yes","No")</f>
        <v>No</v>
      </c>
      <c r="V2955" s="4" t="str">
        <f>IF(Table1[[#This Row],[Ticket Status]]="Pending Customer Response","Yes","No")</f>
        <v>Yes</v>
      </c>
      <c r="W2955" s="5">
        <f ca="1">COUNTIFS(Table1[Agent_name],Table1[[#This Row],[Agent_name]],Table1[Month],Table1[[#This Row],[Month]])/160</f>
        <v>0.89375000000000004</v>
      </c>
    </row>
    <row r="2956" spans="1:23" x14ac:dyDescent="0.25">
      <c r="A2956">
        <v>2955</v>
      </c>
      <c r="B2956" t="s">
        <v>9692</v>
      </c>
      <c r="C2956" t="s">
        <v>9693</v>
      </c>
      <c r="D2956">
        <v>60</v>
      </c>
      <c r="E2956" t="s">
        <v>58</v>
      </c>
      <c r="F2956" t="s">
        <v>71</v>
      </c>
      <c r="G2956" s="1">
        <v>44411</v>
      </c>
      <c r="H2956" t="s">
        <v>21</v>
      </c>
      <c r="I2956" t="s">
        <v>46</v>
      </c>
      <c r="J2956" s="3" t="s">
        <v>9694</v>
      </c>
      <c r="K2956" t="s">
        <v>39</v>
      </c>
      <c r="L2956" t="s">
        <v>9695</v>
      </c>
      <c r="M2956" t="s">
        <v>41</v>
      </c>
      <c r="N2956" t="s">
        <v>55</v>
      </c>
      <c r="O2956" s="2">
        <v>45078.130324074074</v>
      </c>
      <c r="P2956" s="2">
        <v>45078.951851851853</v>
      </c>
      <c r="Q2956">
        <v>1</v>
      </c>
      <c r="R2956" t="str">
        <f t="shared" ca="1" si="46"/>
        <v>Sara</v>
      </c>
      <c r="S2956" t="str">
        <f>IFERROR(TEXT(DATEVALUE(LEFT(Table1[[#This Row],[Date of Purchase]],10)), "MMMM"), TEXT(Table1[[#This Row],[Date of Purchase]], "MMMM"))</f>
        <v>August</v>
      </c>
      <c r="T2956" t="str">
        <f>IF(OR(
  AND(Table1[[#This Row],[Ticket Priority]]="Critical", Table1[[#This Row],[Ticket Status]]&lt;&gt;"Closed"),
  AND(Table1[[#This Row],[Ticket Priority]]="High", Table1[[#This Row],[Ticket Status]]="Open")
), "Yes", "No")</f>
        <v>No</v>
      </c>
      <c r="U2956" s="4" t="str">
        <f>IF(Table1[[#This Row],[Ticket Status]]="Closed","Yes","No")</f>
        <v>Yes</v>
      </c>
      <c r="V2956" s="4" t="str">
        <f>IF(Table1[[#This Row],[Ticket Status]]="Pending Customer Response","Yes","No")</f>
        <v>No</v>
      </c>
      <c r="W2956" s="5">
        <f ca="1">COUNTIFS(Table1[Agent_name],Table1[[#This Row],[Agent_name]],Table1[Month],Table1[[#This Row],[Month]])/160</f>
        <v>0.8</v>
      </c>
    </row>
    <row r="2957" spans="1:23" x14ac:dyDescent="0.25">
      <c r="A2957">
        <v>2956</v>
      </c>
      <c r="B2957" t="s">
        <v>9696</v>
      </c>
      <c r="C2957" t="s">
        <v>9697</v>
      </c>
      <c r="D2957">
        <v>43</v>
      </c>
      <c r="E2957" t="s">
        <v>58</v>
      </c>
      <c r="F2957" t="s">
        <v>281</v>
      </c>
      <c r="G2957" s="1">
        <v>43946</v>
      </c>
      <c r="H2957" t="s">
        <v>66</v>
      </c>
      <c r="I2957" t="s">
        <v>77</v>
      </c>
      <c r="J2957" s="3" t="s">
        <v>9698</v>
      </c>
      <c r="K2957" t="s">
        <v>39</v>
      </c>
      <c r="L2957" t="s">
        <v>9699</v>
      </c>
      <c r="M2957" t="s">
        <v>89</v>
      </c>
      <c r="N2957" t="s">
        <v>33</v>
      </c>
      <c r="O2957" s="2">
        <v>45078.751192129632</v>
      </c>
      <c r="P2957" s="2">
        <v>45078.419942129629</v>
      </c>
      <c r="Q2957">
        <v>1</v>
      </c>
      <c r="R2957" t="str">
        <f t="shared" ca="1" si="46"/>
        <v>Aisha</v>
      </c>
      <c r="S2957" t="str">
        <f>IFERROR(TEXT(DATEVALUE(LEFT(Table1[[#This Row],[Date of Purchase]],10)), "MMMM"), TEXT(Table1[[#This Row],[Date of Purchase]], "MMMM"))</f>
        <v>April</v>
      </c>
      <c r="T2957" t="str">
        <f>IF(OR(
  AND(Table1[[#This Row],[Ticket Priority]]="Critical", Table1[[#This Row],[Ticket Status]]&lt;&gt;"Closed"),
  AND(Table1[[#This Row],[Ticket Priority]]="High", Table1[[#This Row],[Ticket Status]]="Open")
), "Yes", "No")</f>
        <v>No</v>
      </c>
      <c r="U2957" s="4" t="str">
        <f>IF(Table1[[#This Row],[Ticket Status]]="Closed","Yes","No")</f>
        <v>Yes</v>
      </c>
      <c r="V2957" s="4" t="str">
        <f>IF(Table1[[#This Row],[Ticket Status]]="Pending Customer Response","Yes","No")</f>
        <v>No</v>
      </c>
      <c r="W2957" s="5">
        <f ca="1">COUNTIFS(Table1[Agent_name],Table1[[#This Row],[Agent_name]],Table1[Month],Table1[[#This Row],[Month]])/160</f>
        <v>0.81874999999999998</v>
      </c>
    </row>
    <row r="2958" spans="1:23" x14ac:dyDescent="0.25">
      <c r="A2958">
        <v>2957</v>
      </c>
      <c r="B2958" t="s">
        <v>9700</v>
      </c>
      <c r="C2958" t="s">
        <v>9701</v>
      </c>
      <c r="D2958">
        <v>41</v>
      </c>
      <c r="E2958" t="s">
        <v>29</v>
      </c>
      <c r="F2958" t="s">
        <v>117</v>
      </c>
      <c r="G2958" s="1">
        <v>44481</v>
      </c>
      <c r="H2958" t="s">
        <v>67</v>
      </c>
      <c r="I2958" t="s">
        <v>59</v>
      </c>
      <c r="J2958" s="3" t="s">
        <v>9702</v>
      </c>
      <c r="K2958" t="s">
        <v>62</v>
      </c>
      <c r="M2958" t="s">
        <v>41</v>
      </c>
      <c r="N2958" t="s">
        <v>26</v>
      </c>
      <c r="R2958" t="str">
        <f t="shared" ca="1" si="46"/>
        <v>Mohit</v>
      </c>
      <c r="S2958" t="str">
        <f>IFERROR(TEXT(DATEVALUE(LEFT(Table1[[#This Row],[Date of Purchase]],10)), "MMMM"), TEXT(Table1[[#This Row],[Date of Purchase]], "MMMM"))</f>
        <v>October</v>
      </c>
      <c r="T2958" t="str">
        <f>IF(OR(
  AND(Table1[[#This Row],[Ticket Priority]]="Critical", Table1[[#This Row],[Ticket Status]]&lt;&gt;"Closed"),
  AND(Table1[[#This Row],[Ticket Priority]]="High", Table1[[#This Row],[Ticket Status]]="Open")
), "Yes", "No")</f>
        <v>No</v>
      </c>
      <c r="U2958" s="4" t="str">
        <f>IF(Table1[[#This Row],[Ticket Status]]="Closed","Yes","No")</f>
        <v>No</v>
      </c>
      <c r="V2958" s="4" t="str">
        <f>IF(Table1[[#This Row],[Ticket Status]]="Pending Customer Response","Yes","No")</f>
        <v>No</v>
      </c>
      <c r="W2958" s="5">
        <f ca="1">COUNTIFS(Table1[Agent_name],Table1[[#This Row],[Agent_name]],Table1[Month],Table1[[#This Row],[Month]])/160</f>
        <v>0.49375000000000002</v>
      </c>
    </row>
    <row r="2959" spans="1:23" x14ac:dyDescent="0.25">
      <c r="A2959">
        <v>2958</v>
      </c>
      <c r="B2959" t="s">
        <v>9703</v>
      </c>
      <c r="C2959" t="s">
        <v>9704</v>
      </c>
      <c r="D2959">
        <v>70</v>
      </c>
      <c r="E2959" t="s">
        <v>29</v>
      </c>
      <c r="F2959" t="s">
        <v>242</v>
      </c>
      <c r="G2959" s="1">
        <v>44470</v>
      </c>
      <c r="H2959" t="s">
        <v>67</v>
      </c>
      <c r="I2959" t="s">
        <v>59</v>
      </c>
      <c r="J2959" s="3" t="s">
        <v>1076</v>
      </c>
      <c r="K2959" t="s">
        <v>24</v>
      </c>
      <c r="M2959" t="s">
        <v>143</v>
      </c>
      <c r="N2959" t="s">
        <v>26</v>
      </c>
      <c r="O2959" s="2">
        <v>45078.688703703701</v>
      </c>
      <c r="R2959" t="str">
        <f t="shared" ca="1" si="46"/>
        <v>Ravi</v>
      </c>
      <c r="S2959" t="str">
        <f>IFERROR(TEXT(DATEVALUE(LEFT(Table1[[#This Row],[Date of Purchase]],10)), "MMMM"), TEXT(Table1[[#This Row],[Date of Purchase]], "MMMM"))</f>
        <v>October</v>
      </c>
      <c r="T2959" t="str">
        <f>IF(OR(
  AND(Table1[[#This Row],[Ticket Priority]]="Critical", Table1[[#This Row],[Ticket Status]]&lt;&gt;"Closed"),
  AND(Table1[[#This Row],[Ticket Priority]]="High", Table1[[#This Row],[Ticket Status]]="Open")
), "Yes", "No")</f>
        <v>No</v>
      </c>
      <c r="U2959" s="4" t="str">
        <f>IF(Table1[[#This Row],[Ticket Status]]="Closed","Yes","No")</f>
        <v>No</v>
      </c>
      <c r="V2959" s="4" t="str">
        <f>IF(Table1[[#This Row],[Ticket Status]]="Pending Customer Response","Yes","No")</f>
        <v>Yes</v>
      </c>
      <c r="W2959" s="5">
        <f ca="1">COUNTIFS(Table1[Agent_name],Table1[[#This Row],[Agent_name]],Table1[Month],Table1[[#This Row],[Month]])/160</f>
        <v>0.58125000000000004</v>
      </c>
    </row>
    <row r="2960" spans="1:23" x14ac:dyDescent="0.25">
      <c r="A2960">
        <v>2959</v>
      </c>
      <c r="B2960" t="s">
        <v>9705</v>
      </c>
      <c r="C2960" t="s">
        <v>9706</v>
      </c>
      <c r="D2960">
        <v>65</v>
      </c>
      <c r="E2960" t="s">
        <v>29</v>
      </c>
      <c r="F2960" t="s">
        <v>30</v>
      </c>
      <c r="G2960" s="1">
        <v>44234</v>
      </c>
      <c r="H2960" t="s">
        <v>59</v>
      </c>
      <c r="I2960" t="s">
        <v>59</v>
      </c>
      <c r="J2960" s="3" t="s">
        <v>9707</v>
      </c>
      <c r="K2960" t="s">
        <v>24</v>
      </c>
      <c r="M2960" t="s">
        <v>143</v>
      </c>
      <c r="N2960" t="s">
        <v>83</v>
      </c>
      <c r="O2960" s="2">
        <v>45078.466493055559</v>
      </c>
      <c r="R2960" t="str">
        <f t="shared" ca="1" si="46"/>
        <v>Meera</v>
      </c>
      <c r="S2960" t="str">
        <f>IFERROR(TEXT(DATEVALUE(LEFT(Table1[[#This Row],[Date of Purchase]],10)), "MMMM"), TEXT(Table1[[#This Row],[Date of Purchase]], "MMMM"))</f>
        <v>February</v>
      </c>
      <c r="T2960" t="str">
        <f>IF(OR(
  AND(Table1[[#This Row],[Ticket Priority]]="Critical", Table1[[#This Row],[Ticket Status]]&lt;&gt;"Closed"),
  AND(Table1[[#This Row],[Ticket Priority]]="High", Table1[[#This Row],[Ticket Status]]="Open")
), "Yes", "No")</f>
        <v>No</v>
      </c>
      <c r="U2960" s="4" t="str">
        <f>IF(Table1[[#This Row],[Ticket Status]]="Closed","Yes","No")</f>
        <v>No</v>
      </c>
      <c r="V2960" s="4" t="str">
        <f>IF(Table1[[#This Row],[Ticket Status]]="Pending Customer Response","Yes","No")</f>
        <v>Yes</v>
      </c>
      <c r="W2960" s="5">
        <f ca="1">COUNTIFS(Table1[Agent_name],Table1[[#This Row],[Agent_name]],Table1[Month],Table1[[#This Row],[Month]])/160</f>
        <v>0.21249999999999999</v>
      </c>
    </row>
    <row r="2961" spans="1:23" x14ac:dyDescent="0.25">
      <c r="A2961">
        <v>2960</v>
      </c>
      <c r="B2961" t="s">
        <v>9708</v>
      </c>
      <c r="C2961" t="s">
        <v>9709</v>
      </c>
      <c r="D2961">
        <v>45</v>
      </c>
      <c r="E2961" t="s">
        <v>19</v>
      </c>
      <c r="F2961" t="s">
        <v>397</v>
      </c>
      <c r="G2961" s="1">
        <v>44026</v>
      </c>
      <c r="H2961" t="s">
        <v>21</v>
      </c>
      <c r="I2961" t="s">
        <v>113</v>
      </c>
      <c r="J2961" s="3" t="s">
        <v>9710</v>
      </c>
      <c r="K2961" t="s">
        <v>62</v>
      </c>
      <c r="M2961" t="s">
        <v>89</v>
      </c>
      <c r="N2961" t="s">
        <v>33</v>
      </c>
      <c r="R2961" t="str">
        <f t="shared" ca="1" si="46"/>
        <v>Ravi</v>
      </c>
      <c r="S2961" t="str">
        <f>IFERROR(TEXT(DATEVALUE(LEFT(Table1[[#This Row],[Date of Purchase]],10)), "MMMM"), TEXT(Table1[[#This Row],[Date of Purchase]], "MMMM"))</f>
        <v>July</v>
      </c>
      <c r="T2961" t="str">
        <f>IF(OR(
  AND(Table1[[#This Row],[Ticket Priority]]="Critical", Table1[[#This Row],[Ticket Status]]&lt;&gt;"Closed"),
  AND(Table1[[#This Row],[Ticket Priority]]="High", Table1[[#This Row],[Ticket Status]]="Open")
), "Yes", "No")</f>
        <v>Yes</v>
      </c>
      <c r="U2961" s="4" t="str">
        <f>IF(Table1[[#This Row],[Ticket Status]]="Closed","Yes","No")</f>
        <v>No</v>
      </c>
      <c r="V2961" s="4" t="str">
        <f>IF(Table1[[#This Row],[Ticket Status]]="Pending Customer Response","Yes","No")</f>
        <v>No</v>
      </c>
      <c r="W2961" s="5">
        <f ca="1">COUNTIFS(Table1[Agent_name],Table1[[#This Row],[Agent_name]],Table1[Month],Table1[[#This Row],[Month]])/160</f>
        <v>0.66249999999999998</v>
      </c>
    </row>
    <row r="2962" spans="1:23" x14ac:dyDescent="0.25">
      <c r="A2962">
        <v>2961</v>
      </c>
      <c r="B2962" t="s">
        <v>9711</v>
      </c>
      <c r="C2962" t="s">
        <v>9712</v>
      </c>
      <c r="D2962">
        <v>36</v>
      </c>
      <c r="E2962" t="s">
        <v>29</v>
      </c>
      <c r="F2962" t="s">
        <v>202</v>
      </c>
      <c r="G2962" s="1">
        <v>43893</v>
      </c>
      <c r="H2962" t="s">
        <v>21</v>
      </c>
      <c r="I2962" t="s">
        <v>113</v>
      </c>
      <c r="J2962" s="3" t="s">
        <v>9713</v>
      </c>
      <c r="K2962" t="s">
        <v>62</v>
      </c>
      <c r="M2962" t="s">
        <v>41</v>
      </c>
      <c r="N2962" t="s">
        <v>55</v>
      </c>
      <c r="R2962" t="str">
        <f t="shared" ca="1" si="46"/>
        <v>Meera</v>
      </c>
      <c r="S2962" t="str">
        <f>IFERROR(TEXT(DATEVALUE(LEFT(Table1[[#This Row],[Date of Purchase]],10)), "MMMM"), TEXT(Table1[[#This Row],[Date of Purchase]], "MMMM"))</f>
        <v>March</v>
      </c>
      <c r="T2962" t="str">
        <f>IF(OR(
  AND(Table1[[#This Row],[Ticket Priority]]="Critical", Table1[[#This Row],[Ticket Status]]&lt;&gt;"Closed"),
  AND(Table1[[#This Row],[Ticket Priority]]="High", Table1[[#This Row],[Ticket Status]]="Open")
), "Yes", "No")</f>
        <v>No</v>
      </c>
      <c r="U2962" s="4" t="str">
        <f>IF(Table1[[#This Row],[Ticket Status]]="Closed","Yes","No")</f>
        <v>No</v>
      </c>
      <c r="V2962" s="4" t="str">
        <f>IF(Table1[[#This Row],[Ticket Status]]="Pending Customer Response","Yes","No")</f>
        <v>No</v>
      </c>
      <c r="W2962" s="5">
        <f ca="1">COUNTIFS(Table1[Agent_name],Table1[[#This Row],[Agent_name]],Table1[Month],Table1[[#This Row],[Month]])/160</f>
        <v>0.21249999999999999</v>
      </c>
    </row>
    <row r="2963" spans="1:23" x14ac:dyDescent="0.25">
      <c r="A2963">
        <v>2962</v>
      </c>
      <c r="B2963" t="s">
        <v>9714</v>
      </c>
      <c r="C2963" t="s">
        <v>9715</v>
      </c>
      <c r="D2963">
        <v>61</v>
      </c>
      <c r="E2963" t="s">
        <v>29</v>
      </c>
      <c r="F2963" t="s">
        <v>76</v>
      </c>
      <c r="G2963" s="1">
        <v>44309</v>
      </c>
      <c r="H2963" t="s">
        <v>67</v>
      </c>
      <c r="I2963" t="s">
        <v>67</v>
      </c>
      <c r="J2963" s="3" t="s">
        <v>9716</v>
      </c>
      <c r="K2963" t="s">
        <v>24</v>
      </c>
      <c r="M2963" t="s">
        <v>89</v>
      </c>
      <c r="N2963" t="s">
        <v>26</v>
      </c>
      <c r="O2963" s="2">
        <v>45078.233194444445</v>
      </c>
      <c r="R2963" t="str">
        <f t="shared" ca="1" si="46"/>
        <v>Mohit</v>
      </c>
      <c r="S2963" t="str">
        <f>IFERROR(TEXT(DATEVALUE(LEFT(Table1[[#This Row],[Date of Purchase]],10)), "MMMM"), TEXT(Table1[[#This Row],[Date of Purchase]], "MMMM"))</f>
        <v>April</v>
      </c>
      <c r="T2963" t="str">
        <f>IF(OR(
  AND(Table1[[#This Row],[Ticket Priority]]="Critical", Table1[[#This Row],[Ticket Status]]&lt;&gt;"Closed"),
  AND(Table1[[#This Row],[Ticket Priority]]="High", Table1[[#This Row],[Ticket Status]]="Open")
), "Yes", "No")</f>
        <v>No</v>
      </c>
      <c r="U2963" s="4" t="str">
        <f>IF(Table1[[#This Row],[Ticket Status]]="Closed","Yes","No")</f>
        <v>No</v>
      </c>
      <c r="V2963" s="4" t="str">
        <f>IF(Table1[[#This Row],[Ticket Status]]="Pending Customer Response","Yes","No")</f>
        <v>Yes</v>
      </c>
      <c r="W2963" s="5">
        <f ca="1">COUNTIFS(Table1[Agent_name],Table1[[#This Row],[Agent_name]],Table1[Month],Table1[[#This Row],[Month]])/160</f>
        <v>0.45</v>
      </c>
    </row>
    <row r="2964" spans="1:23" x14ac:dyDescent="0.25">
      <c r="A2964">
        <v>2963</v>
      </c>
      <c r="B2964" t="s">
        <v>9717</v>
      </c>
      <c r="C2964" t="s">
        <v>9718</v>
      </c>
      <c r="D2964">
        <v>41</v>
      </c>
      <c r="E2964" t="s">
        <v>29</v>
      </c>
      <c r="F2964" t="s">
        <v>317</v>
      </c>
      <c r="G2964" s="1">
        <v>43986</v>
      </c>
      <c r="H2964" t="s">
        <v>21</v>
      </c>
      <c r="I2964" t="s">
        <v>22</v>
      </c>
      <c r="J2964" s="3" t="s">
        <v>9719</v>
      </c>
      <c r="K2964" t="s">
        <v>24</v>
      </c>
      <c r="M2964" t="s">
        <v>143</v>
      </c>
      <c r="N2964" t="s">
        <v>83</v>
      </c>
      <c r="O2964" s="2">
        <v>45078.857511574075</v>
      </c>
      <c r="R2964" t="str">
        <f t="shared" ca="1" si="46"/>
        <v>Ravi</v>
      </c>
      <c r="S2964" t="str">
        <f>IFERROR(TEXT(DATEVALUE(LEFT(Table1[[#This Row],[Date of Purchase]],10)), "MMMM"), TEXT(Table1[[#This Row],[Date of Purchase]], "MMMM"))</f>
        <v>June</v>
      </c>
      <c r="T2964" t="str">
        <f>IF(OR(
  AND(Table1[[#This Row],[Ticket Priority]]="Critical", Table1[[#This Row],[Ticket Status]]&lt;&gt;"Closed"),
  AND(Table1[[#This Row],[Ticket Priority]]="High", Table1[[#This Row],[Ticket Status]]="Open")
), "Yes", "No")</f>
        <v>No</v>
      </c>
      <c r="U2964" s="4" t="str">
        <f>IF(Table1[[#This Row],[Ticket Status]]="Closed","Yes","No")</f>
        <v>No</v>
      </c>
      <c r="V2964" s="4" t="str">
        <f>IF(Table1[[#This Row],[Ticket Status]]="Pending Customer Response","Yes","No")</f>
        <v>Yes</v>
      </c>
      <c r="W2964" s="5">
        <f ca="1">COUNTIFS(Table1[Agent_name],Table1[[#This Row],[Agent_name]],Table1[Month],Table1[[#This Row],[Month]])/160</f>
        <v>0.58125000000000004</v>
      </c>
    </row>
    <row r="2965" spans="1:23" x14ac:dyDescent="0.25">
      <c r="A2965">
        <v>2964</v>
      </c>
      <c r="B2965" t="s">
        <v>9720</v>
      </c>
      <c r="C2965" t="s">
        <v>9721</v>
      </c>
      <c r="D2965">
        <v>22</v>
      </c>
      <c r="E2965" t="s">
        <v>58</v>
      </c>
      <c r="F2965" t="s">
        <v>103</v>
      </c>
      <c r="G2965" s="1">
        <v>44321</v>
      </c>
      <c r="H2965" t="s">
        <v>45</v>
      </c>
      <c r="I2965" t="s">
        <v>150</v>
      </c>
      <c r="J2965" s="3" t="s">
        <v>9722</v>
      </c>
      <c r="K2965" t="s">
        <v>24</v>
      </c>
      <c r="M2965" t="s">
        <v>143</v>
      </c>
      <c r="N2965" t="s">
        <v>26</v>
      </c>
      <c r="O2965" s="2">
        <v>45078.741550925923</v>
      </c>
      <c r="R2965" t="str">
        <f t="shared" ca="1" si="46"/>
        <v>Mohit</v>
      </c>
      <c r="S2965" t="str">
        <f>IFERROR(TEXT(DATEVALUE(LEFT(Table1[[#This Row],[Date of Purchase]],10)), "MMMM"), TEXT(Table1[[#This Row],[Date of Purchase]], "MMMM"))</f>
        <v>May</v>
      </c>
      <c r="T2965" t="str">
        <f>IF(OR(
  AND(Table1[[#This Row],[Ticket Priority]]="Critical", Table1[[#This Row],[Ticket Status]]&lt;&gt;"Closed"),
  AND(Table1[[#This Row],[Ticket Priority]]="High", Table1[[#This Row],[Ticket Status]]="Open")
), "Yes", "No")</f>
        <v>No</v>
      </c>
      <c r="U2965" s="4" t="str">
        <f>IF(Table1[[#This Row],[Ticket Status]]="Closed","Yes","No")</f>
        <v>No</v>
      </c>
      <c r="V2965" s="4" t="str">
        <f>IF(Table1[[#This Row],[Ticket Status]]="Pending Customer Response","Yes","No")</f>
        <v>Yes</v>
      </c>
      <c r="W2965" s="5">
        <f ca="1">COUNTIFS(Table1[Agent_name],Table1[[#This Row],[Agent_name]],Table1[Month],Table1[[#This Row],[Month]])/160</f>
        <v>0.45624999999999999</v>
      </c>
    </row>
    <row r="2966" spans="1:23" x14ac:dyDescent="0.25">
      <c r="A2966">
        <v>2965</v>
      </c>
      <c r="B2966" t="s">
        <v>9723</v>
      </c>
      <c r="C2966" t="s">
        <v>9724</v>
      </c>
      <c r="D2966">
        <v>56</v>
      </c>
      <c r="E2966" t="s">
        <v>29</v>
      </c>
      <c r="F2966" t="s">
        <v>134</v>
      </c>
      <c r="G2966" s="1">
        <v>44482</v>
      </c>
      <c r="H2966" t="s">
        <v>59</v>
      </c>
      <c r="I2966" t="s">
        <v>60</v>
      </c>
      <c r="J2966" s="3" t="s">
        <v>9725</v>
      </c>
      <c r="K2966" t="s">
        <v>24</v>
      </c>
      <c r="M2966" t="s">
        <v>143</v>
      </c>
      <c r="N2966" t="s">
        <v>26</v>
      </c>
      <c r="O2966" s="2">
        <v>45078.695729166669</v>
      </c>
      <c r="R2966" t="str">
        <f t="shared" ca="1" si="46"/>
        <v>Ravi</v>
      </c>
      <c r="S2966" t="str">
        <f>IFERROR(TEXT(DATEVALUE(LEFT(Table1[[#This Row],[Date of Purchase]],10)), "MMMM"), TEXT(Table1[[#This Row],[Date of Purchase]], "MMMM"))</f>
        <v>October</v>
      </c>
      <c r="T2966" t="str">
        <f>IF(OR(
  AND(Table1[[#This Row],[Ticket Priority]]="Critical", Table1[[#This Row],[Ticket Status]]&lt;&gt;"Closed"),
  AND(Table1[[#This Row],[Ticket Priority]]="High", Table1[[#This Row],[Ticket Status]]="Open")
), "Yes", "No")</f>
        <v>No</v>
      </c>
      <c r="U2966" s="4" t="str">
        <f>IF(Table1[[#This Row],[Ticket Status]]="Closed","Yes","No")</f>
        <v>No</v>
      </c>
      <c r="V2966" s="4" t="str">
        <f>IF(Table1[[#This Row],[Ticket Status]]="Pending Customer Response","Yes","No")</f>
        <v>Yes</v>
      </c>
      <c r="W2966" s="5">
        <f ca="1">COUNTIFS(Table1[Agent_name],Table1[[#This Row],[Agent_name]],Table1[Month],Table1[[#This Row],[Month]])/160</f>
        <v>0.58125000000000004</v>
      </c>
    </row>
    <row r="2967" spans="1:23" x14ac:dyDescent="0.25">
      <c r="A2967">
        <v>2966</v>
      </c>
      <c r="B2967" t="s">
        <v>9726</v>
      </c>
      <c r="C2967" t="s">
        <v>9727</v>
      </c>
      <c r="D2967">
        <v>46</v>
      </c>
      <c r="E2967" t="s">
        <v>19</v>
      </c>
      <c r="F2967" t="s">
        <v>202</v>
      </c>
      <c r="G2967" s="1">
        <v>43872</v>
      </c>
      <c r="H2967" t="s">
        <v>66</v>
      </c>
      <c r="I2967" t="s">
        <v>60</v>
      </c>
      <c r="J2967" s="3" t="s">
        <v>9728</v>
      </c>
      <c r="K2967" t="s">
        <v>24</v>
      </c>
      <c r="M2967" t="s">
        <v>41</v>
      </c>
      <c r="N2967" t="s">
        <v>33</v>
      </c>
      <c r="O2967" s="2">
        <v>45078.592974537038</v>
      </c>
      <c r="R2967" t="str">
        <f t="shared" ca="1" si="46"/>
        <v>Sara</v>
      </c>
      <c r="S2967" t="str">
        <f>IFERROR(TEXT(DATEVALUE(LEFT(Table1[[#This Row],[Date of Purchase]],10)), "MMMM"), TEXT(Table1[[#This Row],[Date of Purchase]], "MMMM"))</f>
        <v>February</v>
      </c>
      <c r="T2967" t="str">
        <f>IF(OR(
  AND(Table1[[#This Row],[Ticket Priority]]="Critical", Table1[[#This Row],[Ticket Status]]&lt;&gt;"Closed"),
  AND(Table1[[#This Row],[Ticket Priority]]="High", Table1[[#This Row],[Ticket Status]]="Open")
), "Yes", "No")</f>
        <v>No</v>
      </c>
      <c r="U2967" s="4" t="str">
        <f>IF(Table1[[#This Row],[Ticket Status]]="Closed","Yes","No")</f>
        <v>No</v>
      </c>
      <c r="V2967" s="4" t="str">
        <f>IF(Table1[[#This Row],[Ticket Status]]="Pending Customer Response","Yes","No")</f>
        <v>Yes</v>
      </c>
      <c r="W2967" s="5">
        <f ca="1">COUNTIFS(Table1[Agent_name],Table1[[#This Row],[Agent_name]],Table1[Month],Table1[[#This Row],[Month]])/160</f>
        <v>0.65625</v>
      </c>
    </row>
    <row r="2968" spans="1:23" x14ac:dyDescent="0.25">
      <c r="A2968">
        <v>2967</v>
      </c>
      <c r="B2968" t="s">
        <v>9729</v>
      </c>
      <c r="C2968" t="s">
        <v>9730</v>
      </c>
      <c r="D2968">
        <v>60</v>
      </c>
      <c r="E2968" t="s">
        <v>58</v>
      </c>
      <c r="F2968" t="s">
        <v>44</v>
      </c>
      <c r="G2968" s="1">
        <v>44125</v>
      </c>
      <c r="H2968" t="s">
        <v>59</v>
      </c>
      <c r="I2968" t="s">
        <v>67</v>
      </c>
      <c r="J2968" s="3" t="s">
        <v>9731</v>
      </c>
      <c r="K2968" t="s">
        <v>39</v>
      </c>
      <c r="L2968" t="s">
        <v>9732</v>
      </c>
      <c r="M2968" t="s">
        <v>25</v>
      </c>
      <c r="N2968" t="s">
        <v>33</v>
      </c>
      <c r="O2968" s="2">
        <v>45078.261041666665</v>
      </c>
      <c r="P2968" s="2">
        <v>45078.881874999999</v>
      </c>
      <c r="Q2968">
        <v>4</v>
      </c>
      <c r="R2968" t="str">
        <f t="shared" ca="1" si="46"/>
        <v>Priya</v>
      </c>
      <c r="S2968" t="str">
        <f>IFERROR(TEXT(DATEVALUE(LEFT(Table1[[#This Row],[Date of Purchase]],10)), "MMMM"), TEXT(Table1[[#This Row],[Date of Purchase]], "MMMM"))</f>
        <v>October</v>
      </c>
      <c r="T2968" t="str">
        <f>IF(OR(
  AND(Table1[[#This Row],[Ticket Priority]]="Critical", Table1[[#This Row],[Ticket Status]]&lt;&gt;"Closed"),
  AND(Table1[[#This Row],[Ticket Priority]]="High", Table1[[#This Row],[Ticket Status]]="Open")
), "Yes", "No")</f>
        <v>No</v>
      </c>
      <c r="U2968" s="4" t="str">
        <f>IF(Table1[[#This Row],[Ticket Status]]="Closed","Yes","No")</f>
        <v>Yes</v>
      </c>
      <c r="V2968" s="4" t="str">
        <f>IF(Table1[[#This Row],[Ticket Status]]="Pending Customer Response","Yes","No")</f>
        <v>No</v>
      </c>
      <c r="W2968" s="5">
        <f ca="1">COUNTIFS(Table1[Agent_name],Table1[[#This Row],[Agent_name]],Table1[Month],Table1[[#This Row],[Month]])/160</f>
        <v>0.58125000000000004</v>
      </c>
    </row>
    <row r="2969" spans="1:23" x14ac:dyDescent="0.25">
      <c r="A2969">
        <v>2968</v>
      </c>
      <c r="B2969" t="s">
        <v>9733</v>
      </c>
      <c r="C2969" t="s">
        <v>9734</v>
      </c>
      <c r="D2969">
        <v>18</v>
      </c>
      <c r="E2969" t="s">
        <v>19</v>
      </c>
      <c r="F2969" t="s">
        <v>317</v>
      </c>
      <c r="G2969" s="1">
        <v>44105</v>
      </c>
      <c r="H2969" t="s">
        <v>21</v>
      </c>
      <c r="I2969" t="s">
        <v>46</v>
      </c>
      <c r="J2969" s="3" t="s">
        <v>9735</v>
      </c>
      <c r="K2969" t="s">
        <v>39</v>
      </c>
      <c r="L2969" t="s">
        <v>9736</v>
      </c>
      <c r="M2969" t="s">
        <v>25</v>
      </c>
      <c r="N2969" t="s">
        <v>26</v>
      </c>
      <c r="O2969" s="2">
        <v>45078.392997685187</v>
      </c>
      <c r="P2969" s="2">
        <v>45078.593692129631</v>
      </c>
      <c r="Q2969">
        <v>2</v>
      </c>
      <c r="R2969" t="str">
        <f t="shared" ca="1" si="46"/>
        <v>Neha</v>
      </c>
      <c r="S2969" t="str">
        <f>IFERROR(TEXT(DATEVALUE(LEFT(Table1[[#This Row],[Date of Purchase]],10)), "MMMM"), TEXT(Table1[[#This Row],[Date of Purchase]], "MMMM"))</f>
        <v>October</v>
      </c>
      <c r="T2969" t="str">
        <f>IF(OR(
  AND(Table1[[#This Row],[Ticket Priority]]="Critical", Table1[[#This Row],[Ticket Status]]&lt;&gt;"Closed"),
  AND(Table1[[#This Row],[Ticket Priority]]="High", Table1[[#This Row],[Ticket Status]]="Open")
), "Yes", "No")</f>
        <v>No</v>
      </c>
      <c r="U2969" s="4" t="str">
        <f>IF(Table1[[#This Row],[Ticket Status]]="Closed","Yes","No")</f>
        <v>Yes</v>
      </c>
      <c r="V2969" s="4" t="str">
        <f>IF(Table1[[#This Row],[Ticket Status]]="Pending Customer Response","Yes","No")</f>
        <v>No</v>
      </c>
      <c r="W2969" s="5">
        <f ca="1">COUNTIFS(Table1[Agent_name],Table1[[#This Row],[Agent_name]],Table1[Month],Table1[[#This Row],[Month]])/160</f>
        <v>0.24374999999999999</v>
      </c>
    </row>
    <row r="2970" spans="1:23" x14ac:dyDescent="0.25">
      <c r="A2970">
        <v>2969</v>
      </c>
      <c r="B2970" t="s">
        <v>9737</v>
      </c>
      <c r="C2970" t="s">
        <v>9738</v>
      </c>
      <c r="D2970">
        <v>45</v>
      </c>
      <c r="E2970" t="s">
        <v>29</v>
      </c>
      <c r="F2970" t="s">
        <v>286</v>
      </c>
      <c r="G2970" s="1">
        <v>44135</v>
      </c>
      <c r="H2970" t="s">
        <v>66</v>
      </c>
      <c r="I2970" t="s">
        <v>46</v>
      </c>
      <c r="J2970" s="3" t="s">
        <v>9739</v>
      </c>
      <c r="K2970" t="s">
        <v>39</v>
      </c>
      <c r="L2970" t="s">
        <v>9740</v>
      </c>
      <c r="M2970" t="s">
        <v>89</v>
      </c>
      <c r="N2970" t="s">
        <v>33</v>
      </c>
      <c r="O2970" s="2">
        <v>45078.412465277775</v>
      </c>
      <c r="P2970" s="2">
        <v>45078.81177083333</v>
      </c>
      <c r="Q2970">
        <v>5</v>
      </c>
      <c r="R2970" t="str">
        <f t="shared" ca="1" si="46"/>
        <v>Mohit</v>
      </c>
      <c r="S2970" t="str">
        <f>IFERROR(TEXT(DATEVALUE(LEFT(Table1[[#This Row],[Date of Purchase]],10)), "MMMM"), TEXT(Table1[[#This Row],[Date of Purchase]], "MMMM"))</f>
        <v>October</v>
      </c>
      <c r="T2970" t="str">
        <f>IF(OR(
  AND(Table1[[#This Row],[Ticket Priority]]="Critical", Table1[[#This Row],[Ticket Status]]&lt;&gt;"Closed"),
  AND(Table1[[#This Row],[Ticket Priority]]="High", Table1[[#This Row],[Ticket Status]]="Open")
), "Yes", "No")</f>
        <v>No</v>
      </c>
      <c r="U2970" s="4" t="str">
        <f>IF(Table1[[#This Row],[Ticket Status]]="Closed","Yes","No")</f>
        <v>Yes</v>
      </c>
      <c r="V2970" s="4" t="str">
        <f>IF(Table1[[#This Row],[Ticket Status]]="Pending Customer Response","Yes","No")</f>
        <v>No</v>
      </c>
      <c r="W2970" s="5">
        <f ca="1">COUNTIFS(Table1[Agent_name],Table1[[#This Row],[Agent_name]],Table1[Month],Table1[[#This Row],[Month]])/160</f>
        <v>0.49375000000000002</v>
      </c>
    </row>
    <row r="2971" spans="1:23" x14ac:dyDescent="0.25">
      <c r="A2971">
        <v>2970</v>
      </c>
      <c r="B2971" t="s">
        <v>9741</v>
      </c>
      <c r="C2971" t="s">
        <v>9742</v>
      </c>
      <c r="D2971">
        <v>33</v>
      </c>
      <c r="E2971" t="s">
        <v>19</v>
      </c>
      <c r="F2971" t="s">
        <v>112</v>
      </c>
      <c r="G2971" s="1">
        <v>44079</v>
      </c>
      <c r="H2971" t="s">
        <v>66</v>
      </c>
      <c r="I2971" t="s">
        <v>177</v>
      </c>
      <c r="J2971" s="3" t="s">
        <v>9743</v>
      </c>
      <c r="K2971" t="s">
        <v>39</v>
      </c>
      <c r="L2971" t="s">
        <v>9744</v>
      </c>
      <c r="M2971" t="s">
        <v>41</v>
      </c>
      <c r="N2971" t="s">
        <v>83</v>
      </c>
      <c r="O2971" s="2">
        <v>45078.081932870373</v>
      </c>
      <c r="P2971" s="2">
        <v>45078.682627314818</v>
      </c>
      <c r="Q2971">
        <v>2</v>
      </c>
      <c r="R2971" t="str">
        <f t="shared" ca="1" si="46"/>
        <v>Divya</v>
      </c>
      <c r="S2971" t="str">
        <f>IFERROR(TEXT(DATEVALUE(LEFT(Table1[[#This Row],[Date of Purchase]],10)), "MMMM"), TEXT(Table1[[#This Row],[Date of Purchase]], "MMMM"))</f>
        <v>September</v>
      </c>
      <c r="T2971" t="str">
        <f>IF(OR(
  AND(Table1[[#This Row],[Ticket Priority]]="Critical", Table1[[#This Row],[Ticket Status]]&lt;&gt;"Closed"),
  AND(Table1[[#This Row],[Ticket Priority]]="High", Table1[[#This Row],[Ticket Status]]="Open")
), "Yes", "No")</f>
        <v>No</v>
      </c>
      <c r="U2971" s="4" t="str">
        <f>IF(Table1[[#This Row],[Ticket Status]]="Closed","Yes","No")</f>
        <v>Yes</v>
      </c>
      <c r="V2971" s="4" t="str">
        <f>IF(Table1[[#This Row],[Ticket Status]]="Pending Customer Response","Yes","No")</f>
        <v>No</v>
      </c>
      <c r="W2971" s="5">
        <f ca="1">COUNTIFS(Table1[Agent_name],Table1[[#This Row],[Agent_name]],Table1[Month],Table1[[#This Row],[Month]])/160</f>
        <v>0.21875</v>
      </c>
    </row>
    <row r="2972" spans="1:23" x14ac:dyDescent="0.25">
      <c r="A2972">
        <v>2971</v>
      </c>
      <c r="B2972" t="s">
        <v>9745</v>
      </c>
      <c r="C2972" t="s">
        <v>9746</v>
      </c>
      <c r="D2972">
        <v>48</v>
      </c>
      <c r="E2972" t="s">
        <v>29</v>
      </c>
      <c r="F2972" t="s">
        <v>421</v>
      </c>
      <c r="G2972" s="1">
        <v>44363</v>
      </c>
      <c r="H2972" t="s">
        <v>45</v>
      </c>
      <c r="I2972" t="s">
        <v>59</v>
      </c>
      <c r="J2972" s="3" t="s">
        <v>9747</v>
      </c>
      <c r="K2972" t="s">
        <v>62</v>
      </c>
      <c r="M2972" t="s">
        <v>143</v>
      </c>
      <c r="N2972" t="s">
        <v>83</v>
      </c>
      <c r="R2972" t="str">
        <f t="shared" ca="1" si="46"/>
        <v>Karan</v>
      </c>
      <c r="S2972" t="str">
        <f>IFERROR(TEXT(DATEVALUE(LEFT(Table1[[#This Row],[Date of Purchase]],10)), "MMMM"), TEXT(Table1[[#This Row],[Date of Purchase]], "MMMM"))</f>
        <v>June</v>
      </c>
      <c r="T2972" t="str">
        <f>IF(OR(
  AND(Table1[[#This Row],[Ticket Priority]]="Critical", Table1[[#This Row],[Ticket Status]]&lt;&gt;"Closed"),
  AND(Table1[[#This Row],[Ticket Priority]]="High", Table1[[#This Row],[Ticket Status]]="Open")
), "Yes", "No")</f>
        <v>No</v>
      </c>
      <c r="U2972" s="4" t="str">
        <f>IF(Table1[[#This Row],[Ticket Status]]="Closed","Yes","No")</f>
        <v>No</v>
      </c>
      <c r="V2972" s="4" t="str">
        <f>IF(Table1[[#This Row],[Ticket Status]]="Pending Customer Response","Yes","No")</f>
        <v>No</v>
      </c>
      <c r="W2972" s="5">
        <f ca="1">COUNTIFS(Table1[Agent_name],Table1[[#This Row],[Agent_name]],Table1[Month],Table1[[#This Row],[Month]])/160</f>
        <v>0.27500000000000002</v>
      </c>
    </row>
    <row r="2973" spans="1:23" x14ac:dyDescent="0.25">
      <c r="A2973">
        <v>2972</v>
      </c>
      <c r="B2973" t="s">
        <v>9748</v>
      </c>
      <c r="C2973" t="s">
        <v>9749</v>
      </c>
      <c r="D2973">
        <v>24</v>
      </c>
      <c r="E2973" t="s">
        <v>58</v>
      </c>
      <c r="F2973" t="s">
        <v>71</v>
      </c>
      <c r="G2973" s="1">
        <v>43907</v>
      </c>
      <c r="H2973" t="s">
        <v>45</v>
      </c>
      <c r="I2973" t="s">
        <v>113</v>
      </c>
      <c r="J2973" s="3" t="s">
        <v>9750</v>
      </c>
      <c r="K2973" t="s">
        <v>62</v>
      </c>
      <c r="M2973" t="s">
        <v>143</v>
      </c>
      <c r="N2973" t="s">
        <v>26</v>
      </c>
      <c r="R2973" t="str">
        <f t="shared" ca="1" si="46"/>
        <v>Mohit</v>
      </c>
      <c r="S2973" t="str">
        <f>IFERROR(TEXT(DATEVALUE(LEFT(Table1[[#This Row],[Date of Purchase]],10)), "MMMM"), TEXT(Table1[[#This Row],[Date of Purchase]], "MMMM"))</f>
        <v>March</v>
      </c>
      <c r="T2973" t="str">
        <f>IF(OR(
  AND(Table1[[#This Row],[Ticket Priority]]="Critical", Table1[[#This Row],[Ticket Status]]&lt;&gt;"Closed"),
  AND(Table1[[#This Row],[Ticket Priority]]="High", Table1[[#This Row],[Ticket Status]]="Open")
), "Yes", "No")</f>
        <v>No</v>
      </c>
      <c r="U2973" s="4" t="str">
        <f>IF(Table1[[#This Row],[Ticket Status]]="Closed","Yes","No")</f>
        <v>No</v>
      </c>
      <c r="V2973" s="4" t="str">
        <f>IF(Table1[[#This Row],[Ticket Status]]="Pending Customer Response","Yes","No")</f>
        <v>No</v>
      </c>
      <c r="W2973" s="5">
        <f ca="1">COUNTIFS(Table1[Agent_name],Table1[[#This Row],[Agent_name]],Table1[Month],Table1[[#This Row],[Month]])/160</f>
        <v>0.45624999999999999</v>
      </c>
    </row>
    <row r="2974" spans="1:23" x14ac:dyDescent="0.25">
      <c r="A2974">
        <v>2973</v>
      </c>
      <c r="B2974" t="s">
        <v>9751</v>
      </c>
      <c r="C2974" t="s">
        <v>9752</v>
      </c>
      <c r="D2974">
        <v>57</v>
      </c>
      <c r="E2974" t="s">
        <v>29</v>
      </c>
      <c r="F2974" t="s">
        <v>223</v>
      </c>
      <c r="G2974" s="1">
        <v>44131</v>
      </c>
      <c r="H2974" t="s">
        <v>67</v>
      </c>
      <c r="I2974" t="s">
        <v>141</v>
      </c>
      <c r="J2974" s="3" t="s">
        <v>9753</v>
      </c>
      <c r="K2974" t="s">
        <v>24</v>
      </c>
      <c r="M2974" t="s">
        <v>143</v>
      </c>
      <c r="N2974" t="s">
        <v>33</v>
      </c>
      <c r="O2974" s="2">
        <v>45078.815300925926</v>
      </c>
      <c r="R2974" t="str">
        <f t="shared" ca="1" si="46"/>
        <v>Karan</v>
      </c>
      <c r="S2974" t="str">
        <f>IFERROR(TEXT(DATEVALUE(LEFT(Table1[[#This Row],[Date of Purchase]],10)), "MMMM"), TEXT(Table1[[#This Row],[Date of Purchase]], "MMMM"))</f>
        <v>October</v>
      </c>
      <c r="T2974" t="str">
        <f>IF(OR(
  AND(Table1[[#This Row],[Ticket Priority]]="Critical", Table1[[#This Row],[Ticket Status]]&lt;&gt;"Closed"),
  AND(Table1[[#This Row],[Ticket Priority]]="High", Table1[[#This Row],[Ticket Status]]="Open")
), "Yes", "No")</f>
        <v>No</v>
      </c>
      <c r="U2974" s="4" t="str">
        <f>IF(Table1[[#This Row],[Ticket Status]]="Closed","Yes","No")</f>
        <v>No</v>
      </c>
      <c r="V2974" s="4" t="str">
        <f>IF(Table1[[#This Row],[Ticket Status]]="Pending Customer Response","Yes","No")</f>
        <v>Yes</v>
      </c>
      <c r="W2974" s="5">
        <f ca="1">COUNTIFS(Table1[Agent_name],Table1[[#This Row],[Agent_name]],Table1[Month],Table1[[#This Row],[Month]])/160</f>
        <v>0.21249999999999999</v>
      </c>
    </row>
    <row r="2975" spans="1:23" x14ac:dyDescent="0.25">
      <c r="A2975">
        <v>2974</v>
      </c>
      <c r="B2975" t="s">
        <v>9754</v>
      </c>
      <c r="C2975" t="s">
        <v>9755</v>
      </c>
      <c r="D2975">
        <v>58</v>
      </c>
      <c r="E2975" t="s">
        <v>58</v>
      </c>
      <c r="F2975" t="s">
        <v>431</v>
      </c>
      <c r="G2975" s="1">
        <v>44301</v>
      </c>
      <c r="H2975" t="s">
        <v>59</v>
      </c>
      <c r="I2975" t="s">
        <v>46</v>
      </c>
      <c r="J2975" s="3" t="s">
        <v>9756</v>
      </c>
      <c r="K2975" t="s">
        <v>24</v>
      </c>
      <c r="M2975" t="s">
        <v>25</v>
      </c>
      <c r="N2975" t="s">
        <v>33</v>
      </c>
      <c r="O2975" s="2">
        <v>45078.613935185182</v>
      </c>
      <c r="R2975" t="str">
        <f t="shared" ca="1" si="46"/>
        <v>Divya</v>
      </c>
      <c r="S2975" t="str">
        <f>IFERROR(TEXT(DATEVALUE(LEFT(Table1[[#This Row],[Date of Purchase]],10)), "MMMM"), TEXT(Table1[[#This Row],[Date of Purchase]], "MMMM"))</f>
        <v>April</v>
      </c>
      <c r="T2975" t="str">
        <f>IF(OR(
  AND(Table1[[#This Row],[Ticket Priority]]="Critical", Table1[[#This Row],[Ticket Status]]&lt;&gt;"Closed"),
  AND(Table1[[#This Row],[Ticket Priority]]="High", Table1[[#This Row],[Ticket Status]]="Open")
), "Yes", "No")</f>
        <v>Yes</v>
      </c>
      <c r="U2975" s="4" t="str">
        <f>IF(Table1[[#This Row],[Ticket Status]]="Closed","Yes","No")</f>
        <v>No</v>
      </c>
      <c r="V2975" s="4" t="str">
        <f>IF(Table1[[#This Row],[Ticket Status]]="Pending Customer Response","Yes","No")</f>
        <v>Yes</v>
      </c>
      <c r="W2975" s="5">
        <f ca="1">COUNTIFS(Table1[Agent_name],Table1[[#This Row],[Agent_name]],Table1[Month],Table1[[#This Row],[Month]])/160</f>
        <v>0.17499999999999999</v>
      </c>
    </row>
    <row r="2976" spans="1:23" x14ac:dyDescent="0.25">
      <c r="A2976">
        <v>2975</v>
      </c>
      <c r="B2976" t="s">
        <v>9757</v>
      </c>
      <c r="C2976" t="s">
        <v>9758</v>
      </c>
      <c r="D2976">
        <v>52</v>
      </c>
      <c r="E2976" t="s">
        <v>58</v>
      </c>
      <c r="F2976" t="s">
        <v>44</v>
      </c>
      <c r="G2976" s="1">
        <v>43874</v>
      </c>
      <c r="H2976" t="s">
        <v>66</v>
      </c>
      <c r="I2976" t="s">
        <v>72</v>
      </c>
      <c r="J2976" s="3" t="s">
        <v>9759</v>
      </c>
      <c r="K2976" t="s">
        <v>39</v>
      </c>
      <c r="L2976" t="s">
        <v>9760</v>
      </c>
      <c r="M2976" t="s">
        <v>89</v>
      </c>
      <c r="N2976" t="s">
        <v>26</v>
      </c>
      <c r="O2976" s="2">
        <v>45078.214641203704</v>
      </c>
      <c r="P2976" s="2">
        <v>45078.352141203701</v>
      </c>
      <c r="Q2976">
        <v>1</v>
      </c>
      <c r="R2976" t="str">
        <f t="shared" ca="1" si="46"/>
        <v>Aisha</v>
      </c>
      <c r="S2976" t="str">
        <f>IFERROR(TEXT(DATEVALUE(LEFT(Table1[[#This Row],[Date of Purchase]],10)), "MMMM"), TEXT(Table1[[#This Row],[Date of Purchase]], "MMMM"))</f>
        <v>February</v>
      </c>
      <c r="T2976" t="str">
        <f>IF(OR(
  AND(Table1[[#This Row],[Ticket Priority]]="Critical", Table1[[#This Row],[Ticket Status]]&lt;&gt;"Closed"),
  AND(Table1[[#This Row],[Ticket Priority]]="High", Table1[[#This Row],[Ticket Status]]="Open")
), "Yes", "No")</f>
        <v>No</v>
      </c>
      <c r="U2976" s="4" t="str">
        <f>IF(Table1[[#This Row],[Ticket Status]]="Closed","Yes","No")</f>
        <v>Yes</v>
      </c>
      <c r="V2976" s="4" t="str">
        <f>IF(Table1[[#This Row],[Ticket Status]]="Pending Customer Response","Yes","No")</f>
        <v>No</v>
      </c>
      <c r="W2976" s="5">
        <f ca="1">COUNTIFS(Table1[Agent_name],Table1[[#This Row],[Agent_name]],Table1[Month],Table1[[#This Row],[Month]])/160</f>
        <v>0.85624999999999996</v>
      </c>
    </row>
    <row r="2977" spans="1:23" x14ac:dyDescent="0.25">
      <c r="A2977">
        <v>2976</v>
      </c>
      <c r="B2977" t="s">
        <v>9761</v>
      </c>
      <c r="C2977" t="s">
        <v>9762</v>
      </c>
      <c r="D2977">
        <v>66</v>
      </c>
      <c r="E2977" t="s">
        <v>19</v>
      </c>
      <c r="F2977" t="s">
        <v>317</v>
      </c>
      <c r="G2977" s="1">
        <v>44357</v>
      </c>
      <c r="H2977" t="s">
        <v>67</v>
      </c>
      <c r="I2977" t="s">
        <v>77</v>
      </c>
      <c r="J2977" s="3" t="s">
        <v>9763</v>
      </c>
      <c r="K2977" t="s">
        <v>39</v>
      </c>
      <c r="L2977" t="s">
        <v>9764</v>
      </c>
      <c r="M2977" t="s">
        <v>41</v>
      </c>
      <c r="N2977" t="s">
        <v>83</v>
      </c>
      <c r="O2977" s="2">
        <v>45077.986168981479</v>
      </c>
      <c r="P2977" s="2">
        <v>45078.30978009259</v>
      </c>
      <c r="Q2977">
        <v>3</v>
      </c>
      <c r="R2977" t="str">
        <f t="shared" ca="1" si="46"/>
        <v>Ravi</v>
      </c>
      <c r="S2977" t="str">
        <f>IFERROR(TEXT(DATEVALUE(LEFT(Table1[[#This Row],[Date of Purchase]],10)), "MMMM"), TEXT(Table1[[#This Row],[Date of Purchase]], "MMMM"))</f>
        <v>June</v>
      </c>
      <c r="T2977" t="str">
        <f>IF(OR(
  AND(Table1[[#This Row],[Ticket Priority]]="Critical", Table1[[#This Row],[Ticket Status]]&lt;&gt;"Closed"),
  AND(Table1[[#This Row],[Ticket Priority]]="High", Table1[[#This Row],[Ticket Status]]="Open")
), "Yes", "No")</f>
        <v>No</v>
      </c>
      <c r="U2977" s="4" t="str">
        <f>IF(Table1[[#This Row],[Ticket Status]]="Closed","Yes","No")</f>
        <v>Yes</v>
      </c>
      <c r="V2977" s="4" t="str">
        <f>IF(Table1[[#This Row],[Ticket Status]]="Pending Customer Response","Yes","No")</f>
        <v>No</v>
      </c>
      <c r="W2977" s="5">
        <f ca="1">COUNTIFS(Table1[Agent_name],Table1[[#This Row],[Agent_name]],Table1[Month],Table1[[#This Row],[Month]])/160</f>
        <v>0.58125000000000004</v>
      </c>
    </row>
    <row r="2978" spans="1:23" x14ac:dyDescent="0.25">
      <c r="A2978">
        <v>2977</v>
      </c>
      <c r="B2978" t="s">
        <v>9765</v>
      </c>
      <c r="C2978" t="s">
        <v>9766</v>
      </c>
      <c r="D2978">
        <v>56</v>
      </c>
      <c r="E2978" t="s">
        <v>29</v>
      </c>
      <c r="F2978" t="s">
        <v>20</v>
      </c>
      <c r="G2978" s="1">
        <v>44087</v>
      </c>
      <c r="H2978" t="s">
        <v>21</v>
      </c>
      <c r="I2978" t="s">
        <v>52</v>
      </c>
      <c r="J2978" s="3" t="s">
        <v>9767</v>
      </c>
      <c r="K2978" t="s">
        <v>24</v>
      </c>
      <c r="M2978" t="s">
        <v>89</v>
      </c>
      <c r="N2978" t="s">
        <v>83</v>
      </c>
      <c r="O2978" s="2">
        <v>45078.225069444445</v>
      </c>
      <c r="R2978" t="str">
        <f t="shared" ca="1" si="46"/>
        <v>Sara</v>
      </c>
      <c r="S2978" t="str">
        <f>IFERROR(TEXT(DATEVALUE(LEFT(Table1[[#This Row],[Date of Purchase]],10)), "MMMM"), TEXT(Table1[[#This Row],[Date of Purchase]], "MMMM"))</f>
        <v>September</v>
      </c>
      <c r="T2978" t="str">
        <f>IF(OR(
  AND(Table1[[#This Row],[Ticket Priority]]="Critical", Table1[[#This Row],[Ticket Status]]&lt;&gt;"Closed"),
  AND(Table1[[#This Row],[Ticket Priority]]="High", Table1[[#This Row],[Ticket Status]]="Open")
), "Yes", "No")</f>
        <v>No</v>
      </c>
      <c r="U2978" s="4" t="str">
        <f>IF(Table1[[#This Row],[Ticket Status]]="Closed","Yes","No")</f>
        <v>No</v>
      </c>
      <c r="V2978" s="4" t="str">
        <f>IF(Table1[[#This Row],[Ticket Status]]="Pending Customer Response","Yes","No")</f>
        <v>Yes</v>
      </c>
      <c r="W2978" s="5">
        <f ca="1">COUNTIFS(Table1[Agent_name],Table1[[#This Row],[Agent_name]],Table1[Month],Table1[[#This Row],[Month]])/160</f>
        <v>0.65</v>
      </c>
    </row>
    <row r="2979" spans="1:23" x14ac:dyDescent="0.25">
      <c r="A2979">
        <v>2978</v>
      </c>
      <c r="B2979" t="s">
        <v>9768</v>
      </c>
      <c r="C2979" t="s">
        <v>9769</v>
      </c>
      <c r="D2979">
        <v>48</v>
      </c>
      <c r="E2979" t="s">
        <v>19</v>
      </c>
      <c r="F2979" t="s">
        <v>98</v>
      </c>
      <c r="G2979" s="1">
        <v>43866</v>
      </c>
      <c r="H2979" t="s">
        <v>21</v>
      </c>
      <c r="I2979" t="s">
        <v>150</v>
      </c>
      <c r="J2979" s="3" t="s">
        <v>845</v>
      </c>
      <c r="K2979" t="s">
        <v>24</v>
      </c>
      <c r="M2979" t="s">
        <v>25</v>
      </c>
      <c r="N2979" t="s">
        <v>33</v>
      </c>
      <c r="O2979" s="2">
        <v>45078.601458333331</v>
      </c>
      <c r="R2979" t="str">
        <f t="shared" ca="1" si="46"/>
        <v>Aisha</v>
      </c>
      <c r="S2979" t="str">
        <f>IFERROR(TEXT(DATEVALUE(LEFT(Table1[[#This Row],[Date of Purchase]],10)), "MMMM"), TEXT(Table1[[#This Row],[Date of Purchase]], "MMMM"))</f>
        <v>February</v>
      </c>
      <c r="T2979" t="str">
        <f>IF(OR(
  AND(Table1[[#This Row],[Ticket Priority]]="Critical", Table1[[#This Row],[Ticket Status]]&lt;&gt;"Closed"),
  AND(Table1[[#This Row],[Ticket Priority]]="High", Table1[[#This Row],[Ticket Status]]="Open")
), "Yes", "No")</f>
        <v>Yes</v>
      </c>
      <c r="U2979" s="4" t="str">
        <f>IF(Table1[[#This Row],[Ticket Status]]="Closed","Yes","No")</f>
        <v>No</v>
      </c>
      <c r="V2979" s="4" t="str">
        <f>IF(Table1[[#This Row],[Ticket Status]]="Pending Customer Response","Yes","No")</f>
        <v>Yes</v>
      </c>
      <c r="W2979" s="5">
        <f ca="1">COUNTIFS(Table1[Agent_name],Table1[[#This Row],[Agent_name]],Table1[Month],Table1[[#This Row],[Month]])/160</f>
        <v>0.85624999999999996</v>
      </c>
    </row>
    <row r="2980" spans="1:23" x14ac:dyDescent="0.25">
      <c r="A2980">
        <v>2979</v>
      </c>
      <c r="B2980" t="s">
        <v>9770</v>
      </c>
      <c r="C2980" t="s">
        <v>1023</v>
      </c>
      <c r="D2980">
        <v>39</v>
      </c>
      <c r="E2980" t="s">
        <v>58</v>
      </c>
      <c r="F2980" t="s">
        <v>125</v>
      </c>
      <c r="G2980" s="1">
        <v>44512</v>
      </c>
      <c r="H2980" t="s">
        <v>67</v>
      </c>
      <c r="I2980" t="s">
        <v>141</v>
      </c>
      <c r="J2980" s="3" t="s">
        <v>9771</v>
      </c>
      <c r="K2980" t="s">
        <v>62</v>
      </c>
      <c r="M2980" t="s">
        <v>143</v>
      </c>
      <c r="N2980" t="s">
        <v>33</v>
      </c>
      <c r="R2980" t="str">
        <f t="shared" ca="1" si="46"/>
        <v>Ravi</v>
      </c>
      <c r="S2980" t="str">
        <f>IFERROR(TEXT(DATEVALUE(LEFT(Table1[[#This Row],[Date of Purchase]],10)), "MMMM"), TEXT(Table1[[#This Row],[Date of Purchase]], "MMMM"))</f>
        <v>November</v>
      </c>
      <c r="T2980" t="str">
        <f>IF(OR(
  AND(Table1[[#This Row],[Ticket Priority]]="Critical", Table1[[#This Row],[Ticket Status]]&lt;&gt;"Closed"),
  AND(Table1[[#This Row],[Ticket Priority]]="High", Table1[[#This Row],[Ticket Status]]="Open")
), "Yes", "No")</f>
        <v>No</v>
      </c>
      <c r="U2980" s="4" t="str">
        <f>IF(Table1[[#This Row],[Ticket Status]]="Closed","Yes","No")</f>
        <v>No</v>
      </c>
      <c r="V2980" s="4" t="str">
        <f>IF(Table1[[#This Row],[Ticket Status]]="Pending Customer Response","Yes","No")</f>
        <v>No</v>
      </c>
      <c r="W2980" s="5">
        <f ca="1">COUNTIFS(Table1[Agent_name],Table1[[#This Row],[Agent_name]],Table1[Month],Table1[[#This Row],[Month]])/160</f>
        <v>0.61875000000000002</v>
      </c>
    </row>
    <row r="2981" spans="1:23" x14ac:dyDescent="0.25">
      <c r="A2981">
        <v>2980</v>
      </c>
      <c r="B2981" t="s">
        <v>9772</v>
      </c>
      <c r="C2981" t="s">
        <v>9773</v>
      </c>
      <c r="D2981">
        <v>29</v>
      </c>
      <c r="E2981" t="s">
        <v>58</v>
      </c>
      <c r="F2981" t="s">
        <v>485</v>
      </c>
      <c r="G2981" s="1">
        <v>43862</v>
      </c>
      <c r="H2981" t="s">
        <v>45</v>
      </c>
      <c r="I2981" t="s">
        <v>99</v>
      </c>
      <c r="J2981" s="3" t="s">
        <v>9774</v>
      </c>
      <c r="K2981" t="s">
        <v>24</v>
      </c>
      <c r="M2981" t="s">
        <v>143</v>
      </c>
      <c r="N2981" t="s">
        <v>33</v>
      </c>
      <c r="O2981" s="2">
        <v>45078.225115740737</v>
      </c>
      <c r="R2981" t="str">
        <f t="shared" ca="1" si="46"/>
        <v>Mohit</v>
      </c>
      <c r="S2981" t="str">
        <f>IFERROR(TEXT(DATEVALUE(LEFT(Table1[[#This Row],[Date of Purchase]],10)), "MMMM"), TEXT(Table1[[#This Row],[Date of Purchase]], "MMMM"))</f>
        <v>February</v>
      </c>
      <c r="T2981" t="str">
        <f>IF(OR(
  AND(Table1[[#This Row],[Ticket Priority]]="Critical", Table1[[#This Row],[Ticket Status]]&lt;&gt;"Closed"),
  AND(Table1[[#This Row],[Ticket Priority]]="High", Table1[[#This Row],[Ticket Status]]="Open")
), "Yes", "No")</f>
        <v>No</v>
      </c>
      <c r="U2981" s="4" t="str">
        <f>IF(Table1[[#This Row],[Ticket Status]]="Closed","Yes","No")</f>
        <v>No</v>
      </c>
      <c r="V2981" s="4" t="str">
        <f>IF(Table1[[#This Row],[Ticket Status]]="Pending Customer Response","Yes","No")</f>
        <v>Yes</v>
      </c>
      <c r="W2981" s="5">
        <f ca="1">COUNTIFS(Table1[Agent_name],Table1[[#This Row],[Agent_name]],Table1[Month],Table1[[#This Row],[Month]])/160</f>
        <v>0.52500000000000002</v>
      </c>
    </row>
    <row r="2982" spans="1:23" x14ac:dyDescent="0.25">
      <c r="A2982">
        <v>2981</v>
      </c>
      <c r="B2982" t="s">
        <v>9775</v>
      </c>
      <c r="C2982" t="s">
        <v>9776</v>
      </c>
      <c r="D2982">
        <v>44</v>
      </c>
      <c r="E2982" t="s">
        <v>58</v>
      </c>
      <c r="F2982" t="s">
        <v>86</v>
      </c>
      <c r="G2982" s="1">
        <v>44100</v>
      </c>
      <c r="H2982" t="s">
        <v>66</v>
      </c>
      <c r="I2982" t="s">
        <v>177</v>
      </c>
      <c r="J2982" s="3" t="s">
        <v>9777</v>
      </c>
      <c r="K2982" t="s">
        <v>62</v>
      </c>
      <c r="M2982" t="s">
        <v>89</v>
      </c>
      <c r="N2982" t="s">
        <v>55</v>
      </c>
      <c r="R2982" t="str">
        <f t="shared" ca="1" si="46"/>
        <v>Ravi</v>
      </c>
      <c r="S2982" t="str">
        <f>IFERROR(TEXT(DATEVALUE(LEFT(Table1[[#This Row],[Date of Purchase]],10)), "MMMM"), TEXT(Table1[[#This Row],[Date of Purchase]], "MMMM"))</f>
        <v>September</v>
      </c>
      <c r="T2982" t="str">
        <f>IF(OR(
  AND(Table1[[#This Row],[Ticket Priority]]="Critical", Table1[[#This Row],[Ticket Status]]&lt;&gt;"Closed"),
  AND(Table1[[#This Row],[Ticket Priority]]="High", Table1[[#This Row],[Ticket Status]]="Open")
), "Yes", "No")</f>
        <v>Yes</v>
      </c>
      <c r="U2982" s="4" t="str">
        <f>IF(Table1[[#This Row],[Ticket Status]]="Closed","Yes","No")</f>
        <v>No</v>
      </c>
      <c r="V2982" s="4" t="str">
        <f>IF(Table1[[#This Row],[Ticket Status]]="Pending Customer Response","Yes","No")</f>
        <v>No</v>
      </c>
      <c r="W2982" s="5">
        <f ca="1">COUNTIFS(Table1[Agent_name],Table1[[#This Row],[Agent_name]],Table1[Month],Table1[[#This Row],[Month]])/160</f>
        <v>0.64375000000000004</v>
      </c>
    </row>
    <row r="2983" spans="1:23" x14ac:dyDescent="0.25">
      <c r="A2983">
        <v>2982</v>
      </c>
      <c r="B2983" t="s">
        <v>9778</v>
      </c>
      <c r="C2983" t="s">
        <v>9779</v>
      </c>
      <c r="D2983">
        <v>33</v>
      </c>
      <c r="E2983" t="s">
        <v>29</v>
      </c>
      <c r="F2983" t="s">
        <v>112</v>
      </c>
      <c r="G2983" s="1">
        <v>44246</v>
      </c>
      <c r="H2983" t="s">
        <v>59</v>
      </c>
      <c r="I2983" t="s">
        <v>59</v>
      </c>
      <c r="J2983" s="3" t="s">
        <v>9780</v>
      </c>
      <c r="K2983" t="s">
        <v>24</v>
      </c>
      <c r="M2983" t="s">
        <v>143</v>
      </c>
      <c r="N2983" t="s">
        <v>26</v>
      </c>
      <c r="O2983" s="2">
        <v>45078.660578703704</v>
      </c>
      <c r="R2983" t="str">
        <f t="shared" ca="1" si="46"/>
        <v>Mohit</v>
      </c>
      <c r="S2983" t="str">
        <f>IFERROR(TEXT(DATEVALUE(LEFT(Table1[[#This Row],[Date of Purchase]],10)), "MMMM"), TEXT(Table1[[#This Row],[Date of Purchase]], "MMMM"))</f>
        <v>February</v>
      </c>
      <c r="T2983" t="str">
        <f>IF(OR(
  AND(Table1[[#This Row],[Ticket Priority]]="Critical", Table1[[#This Row],[Ticket Status]]&lt;&gt;"Closed"),
  AND(Table1[[#This Row],[Ticket Priority]]="High", Table1[[#This Row],[Ticket Status]]="Open")
), "Yes", "No")</f>
        <v>No</v>
      </c>
      <c r="U2983" s="4" t="str">
        <f>IF(Table1[[#This Row],[Ticket Status]]="Closed","Yes","No")</f>
        <v>No</v>
      </c>
      <c r="V2983" s="4" t="str">
        <f>IF(Table1[[#This Row],[Ticket Status]]="Pending Customer Response","Yes","No")</f>
        <v>Yes</v>
      </c>
      <c r="W2983" s="5">
        <f ca="1">COUNTIFS(Table1[Agent_name],Table1[[#This Row],[Agent_name]],Table1[Month],Table1[[#This Row],[Month]])/160</f>
        <v>0.52500000000000002</v>
      </c>
    </row>
    <row r="2984" spans="1:23" x14ac:dyDescent="0.25">
      <c r="A2984">
        <v>2983</v>
      </c>
      <c r="B2984" t="s">
        <v>9781</v>
      </c>
      <c r="C2984" t="s">
        <v>9782</v>
      </c>
      <c r="D2984">
        <v>41</v>
      </c>
      <c r="E2984" t="s">
        <v>58</v>
      </c>
      <c r="F2984" t="s">
        <v>98</v>
      </c>
      <c r="G2984" s="1">
        <v>44298</v>
      </c>
      <c r="H2984" t="s">
        <v>45</v>
      </c>
      <c r="I2984" t="s">
        <v>93</v>
      </c>
      <c r="J2984" s="3" t="s">
        <v>9783</v>
      </c>
      <c r="K2984" t="s">
        <v>24</v>
      </c>
      <c r="M2984" t="s">
        <v>25</v>
      </c>
      <c r="N2984" t="s">
        <v>55</v>
      </c>
      <c r="O2984" s="2">
        <v>45078.292534722219</v>
      </c>
      <c r="R2984" t="str">
        <f t="shared" ca="1" si="46"/>
        <v>Aisha</v>
      </c>
      <c r="S2984" t="str">
        <f>IFERROR(TEXT(DATEVALUE(LEFT(Table1[[#This Row],[Date of Purchase]],10)), "MMMM"), TEXT(Table1[[#This Row],[Date of Purchase]], "MMMM"))</f>
        <v>April</v>
      </c>
      <c r="T2984" t="str">
        <f>IF(OR(
  AND(Table1[[#This Row],[Ticket Priority]]="Critical", Table1[[#This Row],[Ticket Status]]&lt;&gt;"Closed"),
  AND(Table1[[#This Row],[Ticket Priority]]="High", Table1[[#This Row],[Ticket Status]]="Open")
), "Yes", "No")</f>
        <v>Yes</v>
      </c>
      <c r="U2984" s="4" t="str">
        <f>IF(Table1[[#This Row],[Ticket Status]]="Closed","Yes","No")</f>
        <v>No</v>
      </c>
      <c r="V2984" s="4" t="str">
        <f>IF(Table1[[#This Row],[Ticket Status]]="Pending Customer Response","Yes","No")</f>
        <v>Yes</v>
      </c>
      <c r="W2984" s="5">
        <f ca="1">COUNTIFS(Table1[Agent_name],Table1[[#This Row],[Agent_name]],Table1[Month],Table1[[#This Row],[Month]])/160</f>
        <v>0.81874999999999998</v>
      </c>
    </row>
    <row r="2985" spans="1:23" x14ac:dyDescent="0.25">
      <c r="A2985">
        <v>2984</v>
      </c>
      <c r="B2985" t="s">
        <v>9784</v>
      </c>
      <c r="C2985" t="s">
        <v>9785</v>
      </c>
      <c r="D2985">
        <v>59</v>
      </c>
      <c r="E2985" t="s">
        <v>29</v>
      </c>
      <c r="F2985" t="s">
        <v>134</v>
      </c>
      <c r="G2985" s="1">
        <v>43884</v>
      </c>
      <c r="H2985" t="s">
        <v>59</v>
      </c>
      <c r="I2985" t="s">
        <v>52</v>
      </c>
      <c r="J2985" s="3" t="s">
        <v>9786</v>
      </c>
      <c r="K2985" t="s">
        <v>62</v>
      </c>
      <c r="M2985" t="s">
        <v>143</v>
      </c>
      <c r="N2985" t="s">
        <v>26</v>
      </c>
      <c r="R2985" t="str">
        <f t="shared" ca="1" si="46"/>
        <v>Meera</v>
      </c>
      <c r="S2985" t="str">
        <f>IFERROR(TEXT(DATEVALUE(LEFT(Table1[[#This Row],[Date of Purchase]],10)), "MMMM"), TEXT(Table1[[#This Row],[Date of Purchase]], "MMMM"))</f>
        <v>February</v>
      </c>
      <c r="T2985" t="str">
        <f>IF(OR(
  AND(Table1[[#This Row],[Ticket Priority]]="Critical", Table1[[#This Row],[Ticket Status]]&lt;&gt;"Closed"),
  AND(Table1[[#This Row],[Ticket Priority]]="High", Table1[[#This Row],[Ticket Status]]="Open")
), "Yes", "No")</f>
        <v>No</v>
      </c>
      <c r="U2985" s="4" t="str">
        <f>IF(Table1[[#This Row],[Ticket Status]]="Closed","Yes","No")</f>
        <v>No</v>
      </c>
      <c r="V2985" s="4" t="str">
        <f>IF(Table1[[#This Row],[Ticket Status]]="Pending Customer Response","Yes","No")</f>
        <v>No</v>
      </c>
      <c r="W2985" s="5">
        <f ca="1">COUNTIFS(Table1[Agent_name],Table1[[#This Row],[Agent_name]],Table1[Month],Table1[[#This Row],[Month]])/160</f>
        <v>0.21249999999999999</v>
      </c>
    </row>
    <row r="2986" spans="1:23" x14ac:dyDescent="0.25">
      <c r="A2986">
        <v>2985</v>
      </c>
      <c r="B2986" t="s">
        <v>9787</v>
      </c>
      <c r="C2986" t="s">
        <v>9788</v>
      </c>
      <c r="D2986">
        <v>49</v>
      </c>
      <c r="E2986" t="s">
        <v>19</v>
      </c>
      <c r="F2986" t="s">
        <v>207</v>
      </c>
      <c r="G2986" s="1">
        <v>44277</v>
      </c>
      <c r="H2986" t="s">
        <v>45</v>
      </c>
      <c r="I2986" t="s">
        <v>59</v>
      </c>
      <c r="J2986" s="3" t="s">
        <v>9789</v>
      </c>
      <c r="K2986" t="s">
        <v>39</v>
      </c>
      <c r="L2986" t="s">
        <v>9790</v>
      </c>
      <c r="M2986" t="s">
        <v>25</v>
      </c>
      <c r="N2986" t="s">
        <v>26</v>
      </c>
      <c r="O2986" s="2">
        <v>45078.341863425929</v>
      </c>
      <c r="P2986" s="2">
        <v>45078.684918981482</v>
      </c>
      <c r="Q2986">
        <v>1</v>
      </c>
      <c r="R2986" t="str">
        <f t="shared" ca="1" si="46"/>
        <v>Priya</v>
      </c>
      <c r="S2986" t="str">
        <f>IFERROR(TEXT(DATEVALUE(LEFT(Table1[[#This Row],[Date of Purchase]],10)), "MMMM"), TEXT(Table1[[#This Row],[Date of Purchase]], "MMMM"))</f>
        <v>March</v>
      </c>
      <c r="T2986" t="str">
        <f>IF(OR(
  AND(Table1[[#This Row],[Ticket Priority]]="Critical", Table1[[#This Row],[Ticket Status]]&lt;&gt;"Closed"),
  AND(Table1[[#This Row],[Ticket Priority]]="High", Table1[[#This Row],[Ticket Status]]="Open")
), "Yes", "No")</f>
        <v>No</v>
      </c>
      <c r="U2986" s="4" t="str">
        <f>IF(Table1[[#This Row],[Ticket Status]]="Closed","Yes","No")</f>
        <v>Yes</v>
      </c>
      <c r="V2986" s="4" t="str">
        <f>IF(Table1[[#This Row],[Ticket Status]]="Pending Customer Response","Yes","No")</f>
        <v>No</v>
      </c>
      <c r="W2986" s="5">
        <f ca="1">COUNTIFS(Table1[Agent_name],Table1[[#This Row],[Agent_name]],Table1[Month],Table1[[#This Row],[Month]])/160</f>
        <v>0.43125000000000002</v>
      </c>
    </row>
    <row r="2987" spans="1:23" x14ac:dyDescent="0.25">
      <c r="A2987">
        <v>2986</v>
      </c>
      <c r="B2987" t="s">
        <v>9791</v>
      </c>
      <c r="C2987" t="s">
        <v>9792</v>
      </c>
      <c r="D2987">
        <v>43</v>
      </c>
      <c r="E2987" t="s">
        <v>19</v>
      </c>
      <c r="F2987" t="s">
        <v>157</v>
      </c>
      <c r="G2987" s="1">
        <v>43862</v>
      </c>
      <c r="H2987" t="s">
        <v>21</v>
      </c>
      <c r="I2987" t="s">
        <v>177</v>
      </c>
      <c r="J2987" s="3" t="s">
        <v>9793</v>
      </c>
      <c r="K2987" t="s">
        <v>24</v>
      </c>
      <c r="M2987" t="s">
        <v>41</v>
      </c>
      <c r="N2987" t="s">
        <v>33</v>
      </c>
      <c r="O2987" s="2">
        <v>45078.488402777781</v>
      </c>
      <c r="R2987" t="str">
        <f t="shared" ca="1" si="46"/>
        <v>Ravi</v>
      </c>
      <c r="S2987" t="str">
        <f>IFERROR(TEXT(DATEVALUE(LEFT(Table1[[#This Row],[Date of Purchase]],10)), "MMMM"), TEXT(Table1[[#This Row],[Date of Purchase]], "MMMM"))</f>
        <v>February</v>
      </c>
      <c r="T2987" t="str">
        <f>IF(OR(
  AND(Table1[[#This Row],[Ticket Priority]]="Critical", Table1[[#This Row],[Ticket Status]]&lt;&gt;"Closed"),
  AND(Table1[[#This Row],[Ticket Priority]]="High", Table1[[#This Row],[Ticket Status]]="Open")
), "Yes", "No")</f>
        <v>No</v>
      </c>
      <c r="U2987" s="4" t="str">
        <f>IF(Table1[[#This Row],[Ticket Status]]="Closed","Yes","No")</f>
        <v>No</v>
      </c>
      <c r="V2987" s="4" t="str">
        <f>IF(Table1[[#This Row],[Ticket Status]]="Pending Customer Response","Yes","No")</f>
        <v>Yes</v>
      </c>
      <c r="W2987" s="5">
        <f ca="1">COUNTIFS(Table1[Agent_name],Table1[[#This Row],[Agent_name]],Table1[Month],Table1[[#This Row],[Month]])/160</f>
        <v>0.61250000000000004</v>
      </c>
    </row>
    <row r="2988" spans="1:23" x14ac:dyDescent="0.25">
      <c r="A2988">
        <v>2987</v>
      </c>
      <c r="B2988" t="s">
        <v>9794</v>
      </c>
      <c r="C2988" t="s">
        <v>9795</v>
      </c>
      <c r="D2988">
        <v>21</v>
      </c>
      <c r="E2988" t="s">
        <v>58</v>
      </c>
      <c r="F2988" t="s">
        <v>161</v>
      </c>
      <c r="G2988" s="1">
        <v>44161</v>
      </c>
      <c r="H2988" t="s">
        <v>67</v>
      </c>
      <c r="I2988" t="s">
        <v>77</v>
      </c>
      <c r="J2988" s="3" t="s">
        <v>9796</v>
      </c>
      <c r="K2988" t="s">
        <v>62</v>
      </c>
      <c r="M2988" t="s">
        <v>89</v>
      </c>
      <c r="N2988" t="s">
        <v>33</v>
      </c>
      <c r="R2988" t="str">
        <f t="shared" ca="1" si="46"/>
        <v>Sara</v>
      </c>
      <c r="S2988" t="str">
        <f>IFERROR(TEXT(DATEVALUE(LEFT(Table1[[#This Row],[Date of Purchase]],10)), "MMMM"), TEXT(Table1[[#This Row],[Date of Purchase]], "MMMM"))</f>
        <v>November</v>
      </c>
      <c r="T2988" t="str">
        <f>IF(OR(
  AND(Table1[[#This Row],[Ticket Priority]]="Critical", Table1[[#This Row],[Ticket Status]]&lt;&gt;"Closed"),
  AND(Table1[[#This Row],[Ticket Priority]]="High", Table1[[#This Row],[Ticket Status]]="Open")
), "Yes", "No")</f>
        <v>Yes</v>
      </c>
      <c r="U2988" s="4" t="str">
        <f>IF(Table1[[#This Row],[Ticket Status]]="Closed","Yes","No")</f>
        <v>No</v>
      </c>
      <c r="V2988" s="4" t="str">
        <f>IF(Table1[[#This Row],[Ticket Status]]="Pending Customer Response","Yes","No")</f>
        <v>No</v>
      </c>
      <c r="W2988" s="5">
        <f ca="1">COUNTIFS(Table1[Agent_name],Table1[[#This Row],[Agent_name]],Table1[Month],Table1[[#This Row],[Month]])/160</f>
        <v>0.79374999999999996</v>
      </c>
    </row>
    <row r="2989" spans="1:23" x14ac:dyDescent="0.25">
      <c r="A2989">
        <v>2988</v>
      </c>
      <c r="B2989" t="s">
        <v>9797</v>
      </c>
      <c r="C2989" t="s">
        <v>9798</v>
      </c>
      <c r="D2989">
        <v>34</v>
      </c>
      <c r="E2989" t="s">
        <v>29</v>
      </c>
      <c r="F2989" t="s">
        <v>339</v>
      </c>
      <c r="G2989" s="1">
        <v>43972</v>
      </c>
      <c r="H2989" t="s">
        <v>45</v>
      </c>
      <c r="I2989" t="s">
        <v>93</v>
      </c>
      <c r="J2989" s="3" t="s">
        <v>9799</v>
      </c>
      <c r="K2989" t="s">
        <v>39</v>
      </c>
      <c r="L2989" t="s">
        <v>9800</v>
      </c>
      <c r="M2989" t="s">
        <v>25</v>
      </c>
      <c r="N2989" t="s">
        <v>83</v>
      </c>
      <c r="O2989" s="2">
        <v>45078.306469907409</v>
      </c>
      <c r="P2989" s="2">
        <v>45078.196053240739</v>
      </c>
      <c r="Q2989">
        <v>4</v>
      </c>
      <c r="R2989" t="str">
        <f t="shared" ca="1" si="46"/>
        <v>Ravi</v>
      </c>
      <c r="S2989" t="str">
        <f>IFERROR(TEXT(DATEVALUE(LEFT(Table1[[#This Row],[Date of Purchase]],10)), "MMMM"), TEXT(Table1[[#This Row],[Date of Purchase]], "MMMM"))</f>
        <v>May</v>
      </c>
      <c r="T2989" t="str">
        <f>IF(OR(
  AND(Table1[[#This Row],[Ticket Priority]]="Critical", Table1[[#This Row],[Ticket Status]]&lt;&gt;"Closed"),
  AND(Table1[[#This Row],[Ticket Priority]]="High", Table1[[#This Row],[Ticket Status]]="Open")
), "Yes", "No")</f>
        <v>No</v>
      </c>
      <c r="U2989" s="4" t="str">
        <f>IF(Table1[[#This Row],[Ticket Status]]="Closed","Yes","No")</f>
        <v>Yes</v>
      </c>
      <c r="V2989" s="4" t="str">
        <f>IF(Table1[[#This Row],[Ticket Status]]="Pending Customer Response","Yes","No")</f>
        <v>No</v>
      </c>
      <c r="W2989" s="5">
        <f ca="1">COUNTIFS(Table1[Agent_name],Table1[[#This Row],[Agent_name]],Table1[Month],Table1[[#This Row],[Month]])/160</f>
        <v>0.67500000000000004</v>
      </c>
    </row>
    <row r="2990" spans="1:23" x14ac:dyDescent="0.25">
      <c r="A2990">
        <v>2989</v>
      </c>
      <c r="B2990" t="s">
        <v>9801</v>
      </c>
      <c r="C2990" t="s">
        <v>9802</v>
      </c>
      <c r="D2990">
        <v>50</v>
      </c>
      <c r="E2990" t="s">
        <v>29</v>
      </c>
      <c r="F2990" t="s">
        <v>129</v>
      </c>
      <c r="G2990" s="1">
        <v>44130</v>
      </c>
      <c r="H2990" t="s">
        <v>66</v>
      </c>
      <c r="I2990" t="s">
        <v>59</v>
      </c>
      <c r="J2990" s="3" t="s">
        <v>9803</v>
      </c>
      <c r="K2990" t="s">
        <v>39</v>
      </c>
      <c r="L2990" t="s">
        <v>9804</v>
      </c>
      <c r="M2990" t="s">
        <v>25</v>
      </c>
      <c r="N2990" t="s">
        <v>33</v>
      </c>
      <c r="O2990" s="2">
        <v>45078.042604166665</v>
      </c>
      <c r="P2990" s="2">
        <v>45078.856493055559</v>
      </c>
      <c r="Q2990">
        <v>2</v>
      </c>
      <c r="R2990" t="str">
        <f t="shared" ca="1" si="46"/>
        <v>Priya</v>
      </c>
      <c r="S2990" t="str">
        <f>IFERROR(TEXT(DATEVALUE(LEFT(Table1[[#This Row],[Date of Purchase]],10)), "MMMM"), TEXT(Table1[[#This Row],[Date of Purchase]], "MMMM"))</f>
        <v>October</v>
      </c>
      <c r="T2990" t="str">
        <f>IF(OR(
  AND(Table1[[#This Row],[Ticket Priority]]="Critical", Table1[[#This Row],[Ticket Status]]&lt;&gt;"Closed"),
  AND(Table1[[#This Row],[Ticket Priority]]="High", Table1[[#This Row],[Ticket Status]]="Open")
), "Yes", "No")</f>
        <v>No</v>
      </c>
      <c r="U2990" s="4" t="str">
        <f>IF(Table1[[#This Row],[Ticket Status]]="Closed","Yes","No")</f>
        <v>Yes</v>
      </c>
      <c r="V2990" s="4" t="str">
        <f>IF(Table1[[#This Row],[Ticket Status]]="Pending Customer Response","Yes","No")</f>
        <v>No</v>
      </c>
      <c r="W2990" s="5">
        <f ca="1">COUNTIFS(Table1[Agent_name],Table1[[#This Row],[Agent_name]],Table1[Month],Table1[[#This Row],[Month]])/160</f>
        <v>0.58125000000000004</v>
      </c>
    </row>
    <row r="2991" spans="1:23" x14ac:dyDescent="0.25">
      <c r="A2991">
        <v>2990</v>
      </c>
      <c r="B2991" t="s">
        <v>9805</v>
      </c>
      <c r="C2991" t="s">
        <v>9806</v>
      </c>
      <c r="D2991">
        <v>25</v>
      </c>
      <c r="E2991" t="s">
        <v>58</v>
      </c>
      <c r="F2991" t="s">
        <v>286</v>
      </c>
      <c r="G2991" s="1">
        <v>44378</v>
      </c>
      <c r="H2991" t="s">
        <v>21</v>
      </c>
      <c r="I2991" t="s">
        <v>150</v>
      </c>
      <c r="J2991" s="3" t="s">
        <v>9807</v>
      </c>
      <c r="K2991" t="s">
        <v>24</v>
      </c>
      <c r="M2991" t="s">
        <v>143</v>
      </c>
      <c r="N2991" t="s">
        <v>83</v>
      </c>
      <c r="O2991" s="2">
        <v>45078.780821759261</v>
      </c>
      <c r="R2991" t="str">
        <f t="shared" ca="1" si="46"/>
        <v>Priya</v>
      </c>
      <c r="S2991" t="str">
        <f>IFERROR(TEXT(DATEVALUE(LEFT(Table1[[#This Row],[Date of Purchase]],10)), "MMMM"), TEXT(Table1[[#This Row],[Date of Purchase]], "MMMM"))</f>
        <v>July</v>
      </c>
      <c r="T2991" t="str">
        <f>IF(OR(
  AND(Table1[[#This Row],[Ticket Priority]]="Critical", Table1[[#This Row],[Ticket Status]]&lt;&gt;"Closed"),
  AND(Table1[[#This Row],[Ticket Priority]]="High", Table1[[#This Row],[Ticket Status]]="Open")
), "Yes", "No")</f>
        <v>No</v>
      </c>
      <c r="U2991" s="4" t="str">
        <f>IF(Table1[[#This Row],[Ticket Status]]="Closed","Yes","No")</f>
        <v>No</v>
      </c>
      <c r="V2991" s="4" t="str">
        <f>IF(Table1[[#This Row],[Ticket Status]]="Pending Customer Response","Yes","No")</f>
        <v>Yes</v>
      </c>
      <c r="W2991" s="5">
        <f ca="1">COUNTIFS(Table1[Agent_name],Table1[[#This Row],[Agent_name]],Table1[Month],Table1[[#This Row],[Month]])/160</f>
        <v>0.45</v>
      </c>
    </row>
    <row r="2992" spans="1:23" x14ac:dyDescent="0.25">
      <c r="A2992">
        <v>2991</v>
      </c>
      <c r="B2992" t="s">
        <v>9808</v>
      </c>
      <c r="C2992" t="s">
        <v>9809</v>
      </c>
      <c r="D2992">
        <v>48</v>
      </c>
      <c r="E2992" t="s">
        <v>58</v>
      </c>
      <c r="F2992" t="s">
        <v>81</v>
      </c>
      <c r="G2992" s="1">
        <v>44393</v>
      </c>
      <c r="H2992" t="s">
        <v>45</v>
      </c>
      <c r="I2992" t="s">
        <v>113</v>
      </c>
      <c r="J2992" s="3" t="s">
        <v>9810</v>
      </c>
      <c r="K2992" t="s">
        <v>62</v>
      </c>
      <c r="M2992" t="s">
        <v>25</v>
      </c>
      <c r="N2992" t="s">
        <v>83</v>
      </c>
      <c r="R2992" t="str">
        <f t="shared" ca="1" si="46"/>
        <v>Aisha</v>
      </c>
      <c r="S2992" t="str">
        <f>IFERROR(TEXT(DATEVALUE(LEFT(Table1[[#This Row],[Date of Purchase]],10)), "MMMM"), TEXT(Table1[[#This Row],[Date of Purchase]], "MMMM"))</f>
        <v>July</v>
      </c>
      <c r="T2992" t="str">
        <f>IF(OR(
  AND(Table1[[#This Row],[Ticket Priority]]="Critical", Table1[[#This Row],[Ticket Status]]&lt;&gt;"Closed"),
  AND(Table1[[#This Row],[Ticket Priority]]="High", Table1[[#This Row],[Ticket Status]]="Open")
), "Yes", "No")</f>
        <v>Yes</v>
      </c>
      <c r="U2992" s="4" t="str">
        <f>IF(Table1[[#This Row],[Ticket Status]]="Closed","Yes","No")</f>
        <v>No</v>
      </c>
      <c r="V2992" s="4" t="str">
        <f>IF(Table1[[#This Row],[Ticket Status]]="Pending Customer Response","Yes","No")</f>
        <v>No</v>
      </c>
      <c r="W2992" s="5">
        <f ca="1">COUNTIFS(Table1[Agent_name],Table1[[#This Row],[Agent_name]],Table1[Month],Table1[[#This Row],[Month]])/160</f>
        <v>0.875</v>
      </c>
    </row>
    <row r="2993" spans="1:23" x14ac:dyDescent="0.25">
      <c r="A2993">
        <v>2992</v>
      </c>
      <c r="B2993" t="s">
        <v>9811</v>
      </c>
      <c r="C2993" t="s">
        <v>9812</v>
      </c>
      <c r="D2993">
        <v>28</v>
      </c>
      <c r="E2993" t="s">
        <v>19</v>
      </c>
      <c r="F2993" t="s">
        <v>223</v>
      </c>
      <c r="G2993" s="1">
        <v>44469</v>
      </c>
      <c r="H2993" t="s">
        <v>45</v>
      </c>
      <c r="I2993" t="s">
        <v>67</v>
      </c>
      <c r="J2993" s="3" t="s">
        <v>9813</v>
      </c>
      <c r="K2993" t="s">
        <v>24</v>
      </c>
      <c r="M2993" t="s">
        <v>143</v>
      </c>
      <c r="N2993" t="s">
        <v>33</v>
      </c>
      <c r="O2993" s="2">
        <v>45078.505844907406</v>
      </c>
      <c r="R2993" t="str">
        <f t="shared" ca="1" si="46"/>
        <v>Sara</v>
      </c>
      <c r="S2993" t="str">
        <f>IFERROR(TEXT(DATEVALUE(LEFT(Table1[[#This Row],[Date of Purchase]],10)), "MMMM"), TEXT(Table1[[#This Row],[Date of Purchase]], "MMMM"))</f>
        <v>September</v>
      </c>
      <c r="T2993" t="str">
        <f>IF(OR(
  AND(Table1[[#This Row],[Ticket Priority]]="Critical", Table1[[#This Row],[Ticket Status]]&lt;&gt;"Closed"),
  AND(Table1[[#This Row],[Ticket Priority]]="High", Table1[[#This Row],[Ticket Status]]="Open")
), "Yes", "No")</f>
        <v>No</v>
      </c>
      <c r="U2993" s="4" t="str">
        <f>IF(Table1[[#This Row],[Ticket Status]]="Closed","Yes","No")</f>
        <v>No</v>
      </c>
      <c r="V2993" s="4" t="str">
        <f>IF(Table1[[#This Row],[Ticket Status]]="Pending Customer Response","Yes","No")</f>
        <v>Yes</v>
      </c>
      <c r="W2993" s="5">
        <f ca="1">COUNTIFS(Table1[Agent_name],Table1[[#This Row],[Agent_name]],Table1[Month],Table1[[#This Row],[Month]])/160</f>
        <v>0.65</v>
      </c>
    </row>
    <row r="2994" spans="1:23" x14ac:dyDescent="0.25">
      <c r="A2994">
        <v>2993</v>
      </c>
      <c r="B2994" t="s">
        <v>9814</v>
      </c>
      <c r="C2994" t="s">
        <v>9815</v>
      </c>
      <c r="D2994">
        <v>57</v>
      </c>
      <c r="E2994" t="s">
        <v>19</v>
      </c>
      <c r="F2994" t="s">
        <v>149</v>
      </c>
      <c r="G2994" s="1">
        <v>44527</v>
      </c>
      <c r="H2994" t="s">
        <v>67</v>
      </c>
      <c r="I2994" t="s">
        <v>77</v>
      </c>
      <c r="J2994" s="3" t="s">
        <v>9816</v>
      </c>
      <c r="K2994" t="s">
        <v>39</v>
      </c>
      <c r="L2994" t="s">
        <v>9817</v>
      </c>
      <c r="M2994" t="s">
        <v>143</v>
      </c>
      <c r="N2994" t="s">
        <v>26</v>
      </c>
      <c r="O2994" s="2">
        <v>45078.81559027778</v>
      </c>
      <c r="P2994" s="2">
        <v>45078.176701388889</v>
      </c>
      <c r="Q2994">
        <v>4</v>
      </c>
      <c r="R2994" t="str">
        <f t="shared" ca="1" si="46"/>
        <v>Sara</v>
      </c>
      <c r="S2994" t="str">
        <f>IFERROR(TEXT(DATEVALUE(LEFT(Table1[[#This Row],[Date of Purchase]],10)), "MMMM"), TEXT(Table1[[#This Row],[Date of Purchase]], "MMMM"))</f>
        <v>November</v>
      </c>
      <c r="T2994" t="str">
        <f>IF(OR(
  AND(Table1[[#This Row],[Ticket Priority]]="Critical", Table1[[#This Row],[Ticket Status]]&lt;&gt;"Closed"),
  AND(Table1[[#This Row],[Ticket Priority]]="High", Table1[[#This Row],[Ticket Status]]="Open")
), "Yes", "No")</f>
        <v>No</v>
      </c>
      <c r="U2994" s="4" t="str">
        <f>IF(Table1[[#This Row],[Ticket Status]]="Closed","Yes","No")</f>
        <v>Yes</v>
      </c>
      <c r="V2994" s="4" t="str">
        <f>IF(Table1[[#This Row],[Ticket Status]]="Pending Customer Response","Yes","No")</f>
        <v>No</v>
      </c>
      <c r="W2994" s="5">
        <f ca="1">COUNTIFS(Table1[Agent_name],Table1[[#This Row],[Agent_name]],Table1[Month],Table1[[#This Row],[Month]])/160</f>
        <v>0.79374999999999996</v>
      </c>
    </row>
    <row r="2995" spans="1:23" x14ac:dyDescent="0.25">
      <c r="A2995">
        <v>2994</v>
      </c>
      <c r="B2995" t="s">
        <v>9818</v>
      </c>
      <c r="C2995" t="s">
        <v>9819</v>
      </c>
      <c r="D2995">
        <v>38</v>
      </c>
      <c r="E2995" t="s">
        <v>29</v>
      </c>
      <c r="F2995" t="s">
        <v>36</v>
      </c>
      <c r="G2995" s="1">
        <v>44439</v>
      </c>
      <c r="H2995" t="s">
        <v>66</v>
      </c>
      <c r="I2995" t="s">
        <v>67</v>
      </c>
      <c r="J2995" s="3" t="s">
        <v>9820</v>
      </c>
      <c r="K2995" t="s">
        <v>62</v>
      </c>
      <c r="M2995" t="s">
        <v>41</v>
      </c>
      <c r="N2995" t="s">
        <v>83</v>
      </c>
      <c r="R2995" t="str">
        <f t="shared" ca="1" si="46"/>
        <v>Aisha</v>
      </c>
      <c r="S2995" t="str">
        <f>IFERROR(TEXT(DATEVALUE(LEFT(Table1[[#This Row],[Date of Purchase]],10)), "MMMM"), TEXT(Table1[[#This Row],[Date of Purchase]], "MMMM"))</f>
        <v>August</v>
      </c>
      <c r="T2995" t="str">
        <f>IF(OR(
  AND(Table1[[#This Row],[Ticket Priority]]="Critical", Table1[[#This Row],[Ticket Status]]&lt;&gt;"Closed"),
  AND(Table1[[#This Row],[Ticket Priority]]="High", Table1[[#This Row],[Ticket Status]]="Open")
), "Yes", "No")</f>
        <v>No</v>
      </c>
      <c r="U2995" s="4" t="str">
        <f>IF(Table1[[#This Row],[Ticket Status]]="Closed","Yes","No")</f>
        <v>No</v>
      </c>
      <c r="V2995" s="4" t="str">
        <f>IF(Table1[[#This Row],[Ticket Status]]="Pending Customer Response","Yes","No")</f>
        <v>No</v>
      </c>
      <c r="W2995" s="5">
        <f ca="1">COUNTIFS(Table1[Agent_name],Table1[[#This Row],[Agent_name]],Table1[Month],Table1[[#This Row],[Month]])/160</f>
        <v>0.86250000000000004</v>
      </c>
    </row>
    <row r="2996" spans="1:23" x14ac:dyDescent="0.25">
      <c r="A2996">
        <v>2995</v>
      </c>
      <c r="B2996" t="s">
        <v>9821</v>
      </c>
      <c r="C2996" t="s">
        <v>9822</v>
      </c>
      <c r="D2996">
        <v>19</v>
      </c>
      <c r="E2996" t="s">
        <v>58</v>
      </c>
      <c r="F2996" t="s">
        <v>431</v>
      </c>
      <c r="G2996" s="1">
        <v>44197</v>
      </c>
      <c r="H2996" t="s">
        <v>21</v>
      </c>
      <c r="I2996" t="s">
        <v>37</v>
      </c>
      <c r="J2996" s="3" t="s">
        <v>9823</v>
      </c>
      <c r="K2996" t="s">
        <v>62</v>
      </c>
      <c r="M2996" t="s">
        <v>143</v>
      </c>
      <c r="N2996" t="s">
        <v>26</v>
      </c>
      <c r="R2996" t="str">
        <f t="shared" ca="1" si="46"/>
        <v>Aisha</v>
      </c>
      <c r="S2996" t="str">
        <f>IFERROR(TEXT(DATEVALUE(LEFT(Table1[[#This Row],[Date of Purchase]],10)), "MMMM"), TEXT(Table1[[#This Row],[Date of Purchase]], "MMMM"))</f>
        <v>January</v>
      </c>
      <c r="T2996" t="str">
        <f>IF(OR(
  AND(Table1[[#This Row],[Ticket Priority]]="Critical", Table1[[#This Row],[Ticket Status]]&lt;&gt;"Closed"),
  AND(Table1[[#This Row],[Ticket Priority]]="High", Table1[[#This Row],[Ticket Status]]="Open")
), "Yes", "No")</f>
        <v>No</v>
      </c>
      <c r="U2996" s="4" t="str">
        <f>IF(Table1[[#This Row],[Ticket Status]]="Closed","Yes","No")</f>
        <v>No</v>
      </c>
      <c r="V2996" s="4" t="str">
        <f>IF(Table1[[#This Row],[Ticket Status]]="Pending Customer Response","Yes","No")</f>
        <v>No</v>
      </c>
      <c r="W2996" s="5">
        <f ca="1">COUNTIFS(Table1[Agent_name],Table1[[#This Row],[Agent_name]],Table1[Month],Table1[[#This Row],[Month]])/160</f>
        <v>0.83125000000000004</v>
      </c>
    </row>
    <row r="2997" spans="1:23" x14ac:dyDescent="0.25">
      <c r="A2997">
        <v>2996</v>
      </c>
      <c r="B2997" t="s">
        <v>9824</v>
      </c>
      <c r="C2997" t="s">
        <v>9825</v>
      </c>
      <c r="D2997">
        <v>63</v>
      </c>
      <c r="E2997" t="s">
        <v>29</v>
      </c>
      <c r="F2997" t="s">
        <v>281</v>
      </c>
      <c r="G2997" s="1">
        <v>43923</v>
      </c>
      <c r="H2997" t="s">
        <v>21</v>
      </c>
      <c r="I2997" t="s">
        <v>177</v>
      </c>
      <c r="J2997" s="3" t="s">
        <v>9826</v>
      </c>
      <c r="K2997" t="s">
        <v>39</v>
      </c>
      <c r="L2997" t="s">
        <v>9827</v>
      </c>
      <c r="M2997" t="s">
        <v>89</v>
      </c>
      <c r="N2997" t="s">
        <v>33</v>
      </c>
      <c r="O2997" s="2">
        <v>45078.589953703704</v>
      </c>
      <c r="P2997" s="2">
        <v>45078.360092592593</v>
      </c>
      <c r="Q2997">
        <v>4</v>
      </c>
      <c r="R2997" t="str">
        <f t="shared" ca="1" si="46"/>
        <v>Karan</v>
      </c>
      <c r="S2997" t="str">
        <f>IFERROR(TEXT(DATEVALUE(LEFT(Table1[[#This Row],[Date of Purchase]],10)), "MMMM"), TEXT(Table1[[#This Row],[Date of Purchase]], "MMMM"))</f>
        <v>April</v>
      </c>
      <c r="T2997" t="str">
        <f>IF(OR(
  AND(Table1[[#This Row],[Ticket Priority]]="Critical", Table1[[#This Row],[Ticket Status]]&lt;&gt;"Closed"),
  AND(Table1[[#This Row],[Ticket Priority]]="High", Table1[[#This Row],[Ticket Status]]="Open")
), "Yes", "No")</f>
        <v>No</v>
      </c>
      <c r="U2997" s="4" t="str">
        <f>IF(Table1[[#This Row],[Ticket Status]]="Closed","Yes","No")</f>
        <v>Yes</v>
      </c>
      <c r="V2997" s="4" t="str">
        <f>IF(Table1[[#This Row],[Ticket Status]]="Pending Customer Response","Yes","No")</f>
        <v>No</v>
      </c>
      <c r="W2997" s="5">
        <f ca="1">COUNTIFS(Table1[Agent_name],Table1[[#This Row],[Agent_name]],Table1[Month],Table1[[#This Row],[Month]])/160</f>
        <v>0.29375000000000001</v>
      </c>
    </row>
    <row r="2998" spans="1:23" x14ac:dyDescent="0.25">
      <c r="A2998">
        <v>2997</v>
      </c>
      <c r="B2998" t="s">
        <v>9828</v>
      </c>
      <c r="C2998" t="s">
        <v>9829</v>
      </c>
      <c r="D2998">
        <v>19</v>
      </c>
      <c r="E2998" t="s">
        <v>58</v>
      </c>
      <c r="F2998" t="s">
        <v>134</v>
      </c>
      <c r="G2998" s="1">
        <v>44504</v>
      </c>
      <c r="H2998" t="s">
        <v>21</v>
      </c>
      <c r="I2998" t="s">
        <v>77</v>
      </c>
      <c r="J2998" s="3" t="s">
        <v>9830</v>
      </c>
      <c r="K2998" t="s">
        <v>62</v>
      </c>
      <c r="M2998" t="s">
        <v>25</v>
      </c>
      <c r="N2998" t="s">
        <v>26</v>
      </c>
      <c r="R2998" t="str">
        <f t="shared" ca="1" si="46"/>
        <v>Divya</v>
      </c>
      <c r="S2998" t="str">
        <f>IFERROR(TEXT(DATEVALUE(LEFT(Table1[[#This Row],[Date of Purchase]],10)), "MMMM"), TEXT(Table1[[#This Row],[Date of Purchase]], "MMMM"))</f>
        <v>November</v>
      </c>
      <c r="T2998" t="str">
        <f>IF(OR(
  AND(Table1[[#This Row],[Ticket Priority]]="Critical", Table1[[#This Row],[Ticket Status]]&lt;&gt;"Closed"),
  AND(Table1[[#This Row],[Ticket Priority]]="High", Table1[[#This Row],[Ticket Status]]="Open")
), "Yes", "No")</f>
        <v>Yes</v>
      </c>
      <c r="U2998" s="4" t="str">
        <f>IF(Table1[[#This Row],[Ticket Status]]="Closed","Yes","No")</f>
        <v>No</v>
      </c>
      <c r="V2998" s="4" t="str">
        <f>IF(Table1[[#This Row],[Ticket Status]]="Pending Customer Response","Yes","No")</f>
        <v>No</v>
      </c>
      <c r="W2998" s="5">
        <f ca="1">COUNTIFS(Table1[Agent_name],Table1[[#This Row],[Agent_name]],Table1[Month],Table1[[#This Row],[Month]])/160</f>
        <v>0.24374999999999999</v>
      </c>
    </row>
    <row r="2999" spans="1:23" x14ac:dyDescent="0.25">
      <c r="A2999">
        <v>2998</v>
      </c>
      <c r="B2999" t="s">
        <v>9831</v>
      </c>
      <c r="C2999" t="s">
        <v>9832</v>
      </c>
      <c r="D2999">
        <v>42</v>
      </c>
      <c r="E2999" t="s">
        <v>29</v>
      </c>
      <c r="F2999" t="s">
        <v>281</v>
      </c>
      <c r="G2999" s="1">
        <v>44207</v>
      </c>
      <c r="H2999" t="s">
        <v>66</v>
      </c>
      <c r="I2999" t="s">
        <v>67</v>
      </c>
      <c r="J2999" s="3" t="s">
        <v>9833</v>
      </c>
      <c r="K2999" t="s">
        <v>24</v>
      </c>
      <c r="M2999" t="s">
        <v>89</v>
      </c>
      <c r="N2999" t="s">
        <v>83</v>
      </c>
      <c r="O2999" s="2">
        <v>45078.464988425927</v>
      </c>
      <c r="R2999" t="str">
        <f t="shared" ca="1" si="46"/>
        <v>Priya</v>
      </c>
      <c r="S2999" t="str">
        <f>IFERROR(TEXT(DATEVALUE(LEFT(Table1[[#This Row],[Date of Purchase]],10)), "MMMM"), TEXT(Table1[[#This Row],[Date of Purchase]], "MMMM"))</f>
        <v>January</v>
      </c>
      <c r="T2999" t="str">
        <f>IF(OR(
  AND(Table1[[#This Row],[Ticket Priority]]="Critical", Table1[[#This Row],[Ticket Status]]&lt;&gt;"Closed"),
  AND(Table1[[#This Row],[Ticket Priority]]="High", Table1[[#This Row],[Ticket Status]]="Open")
), "Yes", "No")</f>
        <v>No</v>
      </c>
      <c r="U2999" s="4" t="str">
        <f>IF(Table1[[#This Row],[Ticket Status]]="Closed","Yes","No")</f>
        <v>No</v>
      </c>
      <c r="V2999" s="4" t="str">
        <f>IF(Table1[[#This Row],[Ticket Status]]="Pending Customer Response","Yes","No")</f>
        <v>Yes</v>
      </c>
      <c r="W2999" s="5">
        <f ca="1">COUNTIFS(Table1[Agent_name],Table1[[#This Row],[Agent_name]],Table1[Month],Table1[[#This Row],[Month]])/160</f>
        <v>0.51875000000000004</v>
      </c>
    </row>
    <row r="3000" spans="1:23" x14ac:dyDescent="0.25">
      <c r="A3000">
        <v>2999</v>
      </c>
      <c r="B3000" t="s">
        <v>9834</v>
      </c>
      <c r="C3000" t="s">
        <v>9835</v>
      </c>
      <c r="D3000">
        <v>43</v>
      </c>
      <c r="E3000" t="s">
        <v>29</v>
      </c>
      <c r="F3000" t="s">
        <v>211</v>
      </c>
      <c r="G3000" s="1">
        <v>43978</v>
      </c>
      <c r="H3000" t="s">
        <v>45</v>
      </c>
      <c r="I3000" t="s">
        <v>99</v>
      </c>
      <c r="J3000" s="3" t="s">
        <v>9836</v>
      </c>
      <c r="K3000" t="s">
        <v>24</v>
      </c>
      <c r="M3000" t="s">
        <v>143</v>
      </c>
      <c r="N3000" t="s">
        <v>26</v>
      </c>
      <c r="O3000" s="2">
        <v>45078.381678240738</v>
      </c>
      <c r="R3000" t="str">
        <f t="shared" ca="1" si="46"/>
        <v>Aisha</v>
      </c>
      <c r="S3000" t="str">
        <f>IFERROR(TEXT(DATEVALUE(LEFT(Table1[[#This Row],[Date of Purchase]],10)), "MMMM"), TEXT(Table1[[#This Row],[Date of Purchase]], "MMMM"))</f>
        <v>May</v>
      </c>
      <c r="T3000" t="str">
        <f>IF(OR(
  AND(Table1[[#This Row],[Ticket Priority]]="Critical", Table1[[#This Row],[Ticket Status]]&lt;&gt;"Closed"),
  AND(Table1[[#This Row],[Ticket Priority]]="High", Table1[[#This Row],[Ticket Status]]="Open")
), "Yes", "No")</f>
        <v>No</v>
      </c>
      <c r="U3000" s="4" t="str">
        <f>IF(Table1[[#This Row],[Ticket Status]]="Closed","Yes","No")</f>
        <v>No</v>
      </c>
      <c r="V3000" s="4" t="str">
        <f>IF(Table1[[#This Row],[Ticket Status]]="Pending Customer Response","Yes","No")</f>
        <v>Yes</v>
      </c>
      <c r="W3000" s="5">
        <f ca="1">COUNTIFS(Table1[Agent_name],Table1[[#This Row],[Agent_name]],Table1[Month],Table1[[#This Row],[Month]])/160</f>
        <v>0.93125000000000002</v>
      </c>
    </row>
    <row r="3001" spans="1:23" x14ac:dyDescent="0.25">
      <c r="A3001">
        <v>3000</v>
      </c>
      <c r="B3001" t="s">
        <v>9837</v>
      </c>
      <c r="C3001" t="s">
        <v>9838</v>
      </c>
      <c r="D3001">
        <v>44</v>
      </c>
      <c r="E3001" t="s">
        <v>29</v>
      </c>
      <c r="F3001" t="s">
        <v>383</v>
      </c>
      <c r="G3001" s="1">
        <v>43897</v>
      </c>
      <c r="H3001" t="s">
        <v>67</v>
      </c>
      <c r="I3001" t="s">
        <v>99</v>
      </c>
      <c r="J3001" s="3" t="s">
        <v>9839</v>
      </c>
      <c r="K3001" t="s">
        <v>39</v>
      </c>
      <c r="L3001" t="s">
        <v>9840</v>
      </c>
      <c r="M3001" t="s">
        <v>143</v>
      </c>
      <c r="N3001" t="s">
        <v>26</v>
      </c>
      <c r="O3001" s="2">
        <v>45078.526145833333</v>
      </c>
      <c r="P3001" s="2">
        <v>45078.949756944443</v>
      </c>
      <c r="Q3001">
        <v>5</v>
      </c>
      <c r="R3001" t="str">
        <f t="shared" ca="1" si="46"/>
        <v>Priya</v>
      </c>
      <c r="S3001" t="str">
        <f>IFERROR(TEXT(DATEVALUE(LEFT(Table1[[#This Row],[Date of Purchase]],10)), "MMMM"), TEXT(Table1[[#This Row],[Date of Purchase]], "MMMM"))</f>
        <v>March</v>
      </c>
      <c r="T3001" t="str">
        <f>IF(OR(
  AND(Table1[[#This Row],[Ticket Priority]]="Critical", Table1[[#This Row],[Ticket Status]]&lt;&gt;"Closed"),
  AND(Table1[[#This Row],[Ticket Priority]]="High", Table1[[#This Row],[Ticket Status]]="Open")
), "Yes", "No")</f>
        <v>No</v>
      </c>
      <c r="U3001" s="4" t="str">
        <f>IF(Table1[[#This Row],[Ticket Status]]="Closed","Yes","No")</f>
        <v>Yes</v>
      </c>
      <c r="V3001" s="4" t="str">
        <f>IF(Table1[[#This Row],[Ticket Status]]="Pending Customer Response","Yes","No")</f>
        <v>No</v>
      </c>
      <c r="W3001" s="5">
        <f ca="1">COUNTIFS(Table1[Agent_name],Table1[[#This Row],[Agent_name]],Table1[Month],Table1[[#This Row],[Month]])/160</f>
        <v>0.43125000000000002</v>
      </c>
    </row>
    <row r="3002" spans="1:23" x14ac:dyDescent="0.25">
      <c r="A3002">
        <v>3001</v>
      </c>
      <c r="B3002" t="s">
        <v>9841</v>
      </c>
      <c r="C3002" t="s">
        <v>9842</v>
      </c>
      <c r="D3002">
        <v>34</v>
      </c>
      <c r="E3002" t="s">
        <v>19</v>
      </c>
      <c r="F3002" t="s">
        <v>157</v>
      </c>
      <c r="G3002" s="1">
        <v>43949</v>
      </c>
      <c r="H3002" t="s">
        <v>21</v>
      </c>
      <c r="I3002" t="s">
        <v>72</v>
      </c>
      <c r="J3002" s="3" t="s">
        <v>9843</v>
      </c>
      <c r="K3002" t="s">
        <v>39</v>
      </c>
      <c r="L3002" t="s">
        <v>9844</v>
      </c>
      <c r="M3002" t="s">
        <v>41</v>
      </c>
      <c r="N3002" t="s">
        <v>26</v>
      </c>
      <c r="O3002" s="2">
        <v>45078.024074074077</v>
      </c>
      <c r="P3002" s="2">
        <v>45078.287268518521</v>
      </c>
      <c r="Q3002">
        <v>5</v>
      </c>
      <c r="R3002" t="str">
        <f t="shared" ca="1" si="46"/>
        <v>Ravi</v>
      </c>
      <c r="S3002" t="str">
        <f>IFERROR(TEXT(DATEVALUE(LEFT(Table1[[#This Row],[Date of Purchase]],10)), "MMMM"), TEXT(Table1[[#This Row],[Date of Purchase]], "MMMM"))</f>
        <v>April</v>
      </c>
      <c r="T3002" t="str">
        <f>IF(OR(
  AND(Table1[[#This Row],[Ticket Priority]]="Critical", Table1[[#This Row],[Ticket Status]]&lt;&gt;"Closed"),
  AND(Table1[[#This Row],[Ticket Priority]]="High", Table1[[#This Row],[Ticket Status]]="Open")
), "Yes", "No")</f>
        <v>No</v>
      </c>
      <c r="U3002" s="4" t="str">
        <f>IF(Table1[[#This Row],[Ticket Status]]="Closed","Yes","No")</f>
        <v>Yes</v>
      </c>
      <c r="V3002" s="4" t="str">
        <f>IF(Table1[[#This Row],[Ticket Status]]="Pending Customer Response","Yes","No")</f>
        <v>No</v>
      </c>
      <c r="W3002" s="5">
        <f ca="1">COUNTIFS(Table1[Agent_name],Table1[[#This Row],[Agent_name]],Table1[Month],Table1[[#This Row],[Month]])/160</f>
        <v>0.625</v>
      </c>
    </row>
    <row r="3003" spans="1:23" x14ac:dyDescent="0.25">
      <c r="A3003">
        <v>3002</v>
      </c>
      <c r="B3003" t="s">
        <v>9845</v>
      </c>
      <c r="C3003" t="s">
        <v>9846</v>
      </c>
      <c r="D3003">
        <v>26</v>
      </c>
      <c r="E3003" t="s">
        <v>29</v>
      </c>
      <c r="F3003" t="s">
        <v>125</v>
      </c>
      <c r="G3003" s="1">
        <v>44038</v>
      </c>
      <c r="H3003" t="s">
        <v>66</v>
      </c>
      <c r="I3003" t="s">
        <v>52</v>
      </c>
      <c r="J3003" s="3" t="s">
        <v>9847</v>
      </c>
      <c r="K3003" t="s">
        <v>39</v>
      </c>
      <c r="L3003" t="s">
        <v>9848</v>
      </c>
      <c r="M3003" t="s">
        <v>143</v>
      </c>
      <c r="N3003" t="s">
        <v>55</v>
      </c>
      <c r="O3003" s="2">
        <v>45078.254641203705</v>
      </c>
      <c r="P3003" s="2">
        <v>45078.683113425926</v>
      </c>
      <c r="Q3003">
        <v>4</v>
      </c>
      <c r="R3003" t="str">
        <f t="shared" ca="1" si="46"/>
        <v>Ravi</v>
      </c>
      <c r="S3003" t="str">
        <f>IFERROR(TEXT(DATEVALUE(LEFT(Table1[[#This Row],[Date of Purchase]],10)), "MMMM"), TEXT(Table1[[#This Row],[Date of Purchase]], "MMMM"))</f>
        <v>July</v>
      </c>
      <c r="T3003" t="str">
        <f>IF(OR(
  AND(Table1[[#This Row],[Ticket Priority]]="Critical", Table1[[#This Row],[Ticket Status]]&lt;&gt;"Closed"),
  AND(Table1[[#This Row],[Ticket Priority]]="High", Table1[[#This Row],[Ticket Status]]="Open")
), "Yes", "No")</f>
        <v>No</v>
      </c>
      <c r="U3003" s="4" t="str">
        <f>IF(Table1[[#This Row],[Ticket Status]]="Closed","Yes","No")</f>
        <v>Yes</v>
      </c>
      <c r="V3003" s="4" t="str">
        <f>IF(Table1[[#This Row],[Ticket Status]]="Pending Customer Response","Yes","No")</f>
        <v>No</v>
      </c>
      <c r="W3003" s="5">
        <f ca="1">COUNTIFS(Table1[Agent_name],Table1[[#This Row],[Agent_name]],Table1[Month],Table1[[#This Row],[Month]])/160</f>
        <v>0.66249999999999998</v>
      </c>
    </row>
    <row r="3004" spans="1:23" x14ac:dyDescent="0.25">
      <c r="A3004">
        <v>3003</v>
      </c>
      <c r="B3004" t="s">
        <v>9849</v>
      </c>
      <c r="C3004" t="s">
        <v>9850</v>
      </c>
      <c r="D3004">
        <v>57</v>
      </c>
      <c r="E3004" t="s">
        <v>58</v>
      </c>
      <c r="F3004" t="s">
        <v>456</v>
      </c>
      <c r="G3004" s="1">
        <v>43900</v>
      </c>
      <c r="H3004" t="s">
        <v>67</v>
      </c>
      <c r="I3004" t="s">
        <v>59</v>
      </c>
      <c r="J3004" s="3" t="s">
        <v>9851</v>
      </c>
      <c r="K3004" t="s">
        <v>24</v>
      </c>
      <c r="M3004" t="s">
        <v>143</v>
      </c>
      <c r="N3004" t="s">
        <v>55</v>
      </c>
      <c r="O3004" s="2">
        <v>45078.22896990741</v>
      </c>
      <c r="R3004" t="str">
        <f t="shared" ca="1" si="46"/>
        <v>Priya</v>
      </c>
      <c r="S3004" t="str">
        <f>IFERROR(TEXT(DATEVALUE(LEFT(Table1[[#This Row],[Date of Purchase]],10)), "MMMM"), TEXT(Table1[[#This Row],[Date of Purchase]], "MMMM"))</f>
        <v>March</v>
      </c>
      <c r="T3004" t="str">
        <f>IF(OR(
  AND(Table1[[#This Row],[Ticket Priority]]="Critical", Table1[[#This Row],[Ticket Status]]&lt;&gt;"Closed"),
  AND(Table1[[#This Row],[Ticket Priority]]="High", Table1[[#This Row],[Ticket Status]]="Open")
), "Yes", "No")</f>
        <v>No</v>
      </c>
      <c r="U3004" s="4" t="str">
        <f>IF(Table1[[#This Row],[Ticket Status]]="Closed","Yes","No")</f>
        <v>No</v>
      </c>
      <c r="V3004" s="4" t="str">
        <f>IF(Table1[[#This Row],[Ticket Status]]="Pending Customer Response","Yes","No")</f>
        <v>Yes</v>
      </c>
      <c r="W3004" s="5">
        <f ca="1">COUNTIFS(Table1[Agent_name],Table1[[#This Row],[Agent_name]],Table1[Month],Table1[[#This Row],[Month]])/160</f>
        <v>0.43125000000000002</v>
      </c>
    </row>
    <row r="3005" spans="1:23" x14ac:dyDescent="0.25">
      <c r="A3005">
        <v>3004</v>
      </c>
      <c r="B3005" t="s">
        <v>9852</v>
      </c>
      <c r="C3005" t="s">
        <v>9853</v>
      </c>
      <c r="D3005">
        <v>31</v>
      </c>
      <c r="E3005" t="s">
        <v>58</v>
      </c>
      <c r="F3005" t="s">
        <v>20</v>
      </c>
      <c r="G3005" s="1">
        <v>44033</v>
      </c>
      <c r="H3005" t="s">
        <v>67</v>
      </c>
      <c r="I3005" t="s">
        <v>72</v>
      </c>
      <c r="J3005" s="3" t="s">
        <v>9854</v>
      </c>
      <c r="K3005" t="s">
        <v>24</v>
      </c>
      <c r="M3005" t="s">
        <v>89</v>
      </c>
      <c r="N3005" t="s">
        <v>26</v>
      </c>
      <c r="O3005" s="2">
        <v>45078.619259259256</v>
      </c>
      <c r="R3005" t="str">
        <f t="shared" ca="1" si="46"/>
        <v>Mohit</v>
      </c>
      <c r="S3005" t="str">
        <f>IFERROR(TEXT(DATEVALUE(LEFT(Table1[[#This Row],[Date of Purchase]],10)), "MMMM"), TEXT(Table1[[#This Row],[Date of Purchase]], "MMMM"))</f>
        <v>July</v>
      </c>
      <c r="T3005" t="str">
        <f>IF(OR(
  AND(Table1[[#This Row],[Ticket Priority]]="Critical", Table1[[#This Row],[Ticket Status]]&lt;&gt;"Closed"),
  AND(Table1[[#This Row],[Ticket Priority]]="High", Table1[[#This Row],[Ticket Status]]="Open")
), "Yes", "No")</f>
        <v>No</v>
      </c>
      <c r="U3005" s="4" t="str">
        <f>IF(Table1[[#This Row],[Ticket Status]]="Closed","Yes","No")</f>
        <v>No</v>
      </c>
      <c r="V3005" s="4" t="str">
        <f>IF(Table1[[#This Row],[Ticket Status]]="Pending Customer Response","Yes","No")</f>
        <v>Yes</v>
      </c>
      <c r="W3005" s="5">
        <f ca="1">COUNTIFS(Table1[Agent_name],Table1[[#This Row],[Agent_name]],Table1[Month],Table1[[#This Row],[Month]])/160</f>
        <v>0.53125</v>
      </c>
    </row>
    <row r="3006" spans="1:23" x14ac:dyDescent="0.25">
      <c r="A3006">
        <v>3005</v>
      </c>
      <c r="B3006" t="s">
        <v>9855</v>
      </c>
      <c r="C3006" t="s">
        <v>9856</v>
      </c>
      <c r="D3006">
        <v>62</v>
      </c>
      <c r="E3006" t="s">
        <v>29</v>
      </c>
      <c r="F3006" t="s">
        <v>286</v>
      </c>
      <c r="G3006" s="1">
        <v>44210</v>
      </c>
      <c r="H3006" t="s">
        <v>66</v>
      </c>
      <c r="I3006" t="s">
        <v>77</v>
      </c>
      <c r="J3006" s="3" t="s">
        <v>9857</v>
      </c>
      <c r="K3006" t="s">
        <v>24</v>
      </c>
      <c r="M3006" t="s">
        <v>143</v>
      </c>
      <c r="N3006" t="s">
        <v>55</v>
      </c>
      <c r="O3006" s="2">
        <v>45078.483159722222</v>
      </c>
      <c r="R3006" t="str">
        <f t="shared" ca="1" si="46"/>
        <v>Neha</v>
      </c>
      <c r="S3006" t="str">
        <f>IFERROR(TEXT(DATEVALUE(LEFT(Table1[[#This Row],[Date of Purchase]],10)), "MMMM"), TEXT(Table1[[#This Row],[Date of Purchase]], "MMMM"))</f>
        <v>January</v>
      </c>
      <c r="T3006" t="str">
        <f>IF(OR(
  AND(Table1[[#This Row],[Ticket Priority]]="Critical", Table1[[#This Row],[Ticket Status]]&lt;&gt;"Closed"),
  AND(Table1[[#This Row],[Ticket Priority]]="High", Table1[[#This Row],[Ticket Status]]="Open")
), "Yes", "No")</f>
        <v>No</v>
      </c>
      <c r="U3006" s="4" t="str">
        <f>IF(Table1[[#This Row],[Ticket Status]]="Closed","Yes","No")</f>
        <v>No</v>
      </c>
      <c r="V3006" s="4" t="str">
        <f>IF(Table1[[#This Row],[Ticket Status]]="Pending Customer Response","Yes","No")</f>
        <v>Yes</v>
      </c>
      <c r="W3006" s="5">
        <f ca="1">COUNTIFS(Table1[Agent_name],Table1[[#This Row],[Agent_name]],Table1[Month],Table1[[#This Row],[Month]])/160</f>
        <v>0.21875</v>
      </c>
    </row>
    <row r="3007" spans="1:23" x14ac:dyDescent="0.25">
      <c r="A3007">
        <v>3006</v>
      </c>
      <c r="B3007" t="s">
        <v>9858</v>
      </c>
      <c r="C3007" t="s">
        <v>9859</v>
      </c>
      <c r="D3007">
        <v>28</v>
      </c>
      <c r="E3007" t="s">
        <v>29</v>
      </c>
      <c r="F3007" t="s">
        <v>125</v>
      </c>
      <c r="G3007" s="1">
        <v>44275</v>
      </c>
      <c r="H3007" t="s">
        <v>59</v>
      </c>
      <c r="I3007" t="s">
        <v>67</v>
      </c>
      <c r="J3007" s="3" t="s">
        <v>9860</v>
      </c>
      <c r="K3007" t="s">
        <v>39</v>
      </c>
      <c r="L3007" t="s">
        <v>9861</v>
      </c>
      <c r="M3007" t="s">
        <v>25</v>
      </c>
      <c r="N3007" t="s">
        <v>83</v>
      </c>
      <c r="O3007" s="2">
        <v>45078.735243055555</v>
      </c>
      <c r="P3007" s="2">
        <v>45078.219270833331</v>
      </c>
      <c r="Q3007">
        <v>1</v>
      </c>
      <c r="R3007" t="str">
        <f t="shared" ca="1" si="46"/>
        <v>Priya</v>
      </c>
      <c r="S3007" t="str">
        <f>IFERROR(TEXT(DATEVALUE(LEFT(Table1[[#This Row],[Date of Purchase]],10)), "MMMM"), TEXT(Table1[[#This Row],[Date of Purchase]], "MMMM"))</f>
        <v>March</v>
      </c>
      <c r="T3007" t="str">
        <f>IF(OR(
  AND(Table1[[#This Row],[Ticket Priority]]="Critical", Table1[[#This Row],[Ticket Status]]&lt;&gt;"Closed"),
  AND(Table1[[#This Row],[Ticket Priority]]="High", Table1[[#This Row],[Ticket Status]]="Open")
), "Yes", "No")</f>
        <v>No</v>
      </c>
      <c r="U3007" s="4" t="str">
        <f>IF(Table1[[#This Row],[Ticket Status]]="Closed","Yes","No")</f>
        <v>Yes</v>
      </c>
      <c r="V3007" s="4" t="str">
        <f>IF(Table1[[#This Row],[Ticket Status]]="Pending Customer Response","Yes","No")</f>
        <v>No</v>
      </c>
      <c r="W3007" s="5">
        <f ca="1">COUNTIFS(Table1[Agent_name],Table1[[#This Row],[Agent_name]],Table1[Month],Table1[[#This Row],[Month]])/160</f>
        <v>0.43125000000000002</v>
      </c>
    </row>
    <row r="3008" spans="1:23" x14ac:dyDescent="0.25">
      <c r="A3008">
        <v>3007</v>
      </c>
      <c r="B3008" t="s">
        <v>9862</v>
      </c>
      <c r="C3008" t="s">
        <v>9863</v>
      </c>
      <c r="D3008">
        <v>28</v>
      </c>
      <c r="E3008" t="s">
        <v>19</v>
      </c>
      <c r="F3008" t="s">
        <v>397</v>
      </c>
      <c r="G3008" s="1">
        <v>44074</v>
      </c>
      <c r="H3008" t="s">
        <v>67</v>
      </c>
      <c r="I3008" t="s">
        <v>22</v>
      </c>
      <c r="J3008" s="3" t="s">
        <v>9864</v>
      </c>
      <c r="K3008" t="s">
        <v>62</v>
      </c>
      <c r="M3008" t="s">
        <v>143</v>
      </c>
      <c r="N3008" t="s">
        <v>33</v>
      </c>
      <c r="R3008" t="str">
        <f t="shared" ca="1" si="46"/>
        <v>Mohit</v>
      </c>
      <c r="S3008" t="str">
        <f>IFERROR(TEXT(DATEVALUE(LEFT(Table1[[#This Row],[Date of Purchase]],10)), "MMMM"), TEXT(Table1[[#This Row],[Date of Purchase]], "MMMM"))</f>
        <v>August</v>
      </c>
      <c r="T3008" t="str">
        <f>IF(OR(
  AND(Table1[[#This Row],[Ticket Priority]]="Critical", Table1[[#This Row],[Ticket Status]]&lt;&gt;"Closed"),
  AND(Table1[[#This Row],[Ticket Priority]]="High", Table1[[#This Row],[Ticket Status]]="Open")
), "Yes", "No")</f>
        <v>No</v>
      </c>
      <c r="U3008" s="4" t="str">
        <f>IF(Table1[[#This Row],[Ticket Status]]="Closed","Yes","No")</f>
        <v>No</v>
      </c>
      <c r="V3008" s="4" t="str">
        <f>IF(Table1[[#This Row],[Ticket Status]]="Pending Customer Response","Yes","No")</f>
        <v>No</v>
      </c>
      <c r="W3008" s="5">
        <f ca="1">COUNTIFS(Table1[Agent_name],Table1[[#This Row],[Agent_name]],Table1[Month],Table1[[#This Row],[Month]])/160</f>
        <v>0.46250000000000002</v>
      </c>
    </row>
    <row r="3009" spans="1:23" x14ac:dyDescent="0.25">
      <c r="A3009">
        <v>3008</v>
      </c>
      <c r="B3009" t="s">
        <v>9865</v>
      </c>
      <c r="C3009" t="s">
        <v>7301</v>
      </c>
      <c r="D3009">
        <v>44</v>
      </c>
      <c r="E3009" t="s">
        <v>58</v>
      </c>
      <c r="F3009" t="s">
        <v>117</v>
      </c>
      <c r="G3009" s="1">
        <v>44168</v>
      </c>
      <c r="H3009" t="s">
        <v>66</v>
      </c>
      <c r="I3009" t="s">
        <v>59</v>
      </c>
      <c r="J3009" s="3" t="s">
        <v>9866</v>
      </c>
      <c r="K3009" t="s">
        <v>39</v>
      </c>
      <c r="L3009" t="s">
        <v>9867</v>
      </c>
      <c r="M3009" t="s">
        <v>143</v>
      </c>
      <c r="N3009" t="s">
        <v>83</v>
      </c>
      <c r="O3009" s="2">
        <v>45078.042233796295</v>
      </c>
      <c r="P3009" s="2">
        <v>45078.826956018522</v>
      </c>
      <c r="Q3009">
        <v>1</v>
      </c>
      <c r="R3009" t="str">
        <f t="shared" ca="1" si="46"/>
        <v>Sara</v>
      </c>
      <c r="S3009" t="str">
        <f>IFERROR(TEXT(DATEVALUE(LEFT(Table1[[#This Row],[Date of Purchase]],10)), "MMMM"), TEXT(Table1[[#This Row],[Date of Purchase]], "MMMM"))</f>
        <v>December</v>
      </c>
      <c r="T3009" t="str">
        <f>IF(OR(
  AND(Table1[[#This Row],[Ticket Priority]]="Critical", Table1[[#This Row],[Ticket Status]]&lt;&gt;"Closed"),
  AND(Table1[[#This Row],[Ticket Priority]]="High", Table1[[#This Row],[Ticket Status]]="Open")
), "Yes", "No")</f>
        <v>No</v>
      </c>
      <c r="U3009" s="4" t="str">
        <f>IF(Table1[[#This Row],[Ticket Status]]="Closed","Yes","No")</f>
        <v>Yes</v>
      </c>
      <c r="V3009" s="4" t="str">
        <f>IF(Table1[[#This Row],[Ticket Status]]="Pending Customer Response","Yes","No")</f>
        <v>No</v>
      </c>
      <c r="W3009" s="5">
        <f ca="1">COUNTIFS(Table1[Agent_name],Table1[[#This Row],[Agent_name]],Table1[Month],Table1[[#This Row],[Month]])/160</f>
        <v>0.55625000000000002</v>
      </c>
    </row>
    <row r="3010" spans="1:23" x14ac:dyDescent="0.25">
      <c r="A3010">
        <v>3009</v>
      </c>
      <c r="B3010" t="s">
        <v>5774</v>
      </c>
      <c r="C3010" t="s">
        <v>9868</v>
      </c>
      <c r="D3010">
        <v>41</v>
      </c>
      <c r="E3010" t="s">
        <v>29</v>
      </c>
      <c r="F3010" t="s">
        <v>211</v>
      </c>
      <c r="G3010" s="1">
        <v>44370</v>
      </c>
      <c r="H3010" t="s">
        <v>67</v>
      </c>
      <c r="I3010" t="s">
        <v>99</v>
      </c>
      <c r="J3010" s="3" t="s">
        <v>9869</v>
      </c>
      <c r="K3010" t="s">
        <v>39</v>
      </c>
      <c r="L3010" t="s">
        <v>9870</v>
      </c>
      <c r="M3010" t="s">
        <v>41</v>
      </c>
      <c r="N3010" t="s">
        <v>26</v>
      </c>
      <c r="O3010" s="2">
        <v>45078.040856481479</v>
      </c>
      <c r="P3010" s="2">
        <v>45078.904050925928</v>
      </c>
      <c r="Q3010">
        <v>5</v>
      </c>
      <c r="R3010" t="str">
        <f t="shared" ref="R3010:R3073" ca="1" si="47">CHOOSE(
RANDBETWEEN(1,20),
"Aisha","Aisha","Aisha","Aisha",
"Ravi","Ravi","Ravi",
"Sara","Sara","Sara",
"Mohit","Mohit",
"Priya","Priya",
"Arjun",
"Neha","Rahul","Divya","Karan","Meera","Sanjay"
)</f>
        <v>Divya</v>
      </c>
      <c r="S3010" t="str">
        <f>IFERROR(TEXT(DATEVALUE(LEFT(Table1[[#This Row],[Date of Purchase]],10)), "MMMM"), TEXT(Table1[[#This Row],[Date of Purchase]], "MMMM"))</f>
        <v>June</v>
      </c>
      <c r="T3010" t="str">
        <f>IF(OR(
  AND(Table1[[#This Row],[Ticket Priority]]="Critical", Table1[[#This Row],[Ticket Status]]&lt;&gt;"Closed"),
  AND(Table1[[#This Row],[Ticket Priority]]="High", Table1[[#This Row],[Ticket Status]]="Open")
), "Yes", "No")</f>
        <v>No</v>
      </c>
      <c r="U3010" s="4" t="str">
        <f>IF(Table1[[#This Row],[Ticket Status]]="Closed","Yes","No")</f>
        <v>Yes</v>
      </c>
      <c r="V3010" s="4" t="str">
        <f>IF(Table1[[#This Row],[Ticket Status]]="Pending Customer Response","Yes","No")</f>
        <v>No</v>
      </c>
      <c r="W3010" s="5">
        <f ca="1">COUNTIFS(Table1[Agent_name],Table1[[#This Row],[Agent_name]],Table1[Month],Table1[[#This Row],[Month]])/160</f>
        <v>0.22500000000000001</v>
      </c>
    </row>
    <row r="3011" spans="1:23" x14ac:dyDescent="0.25">
      <c r="A3011">
        <v>3010</v>
      </c>
      <c r="B3011" t="s">
        <v>9871</v>
      </c>
      <c r="C3011" t="s">
        <v>9872</v>
      </c>
      <c r="D3011">
        <v>28</v>
      </c>
      <c r="E3011" t="s">
        <v>29</v>
      </c>
      <c r="F3011" t="s">
        <v>421</v>
      </c>
      <c r="G3011" s="1">
        <v>43838</v>
      </c>
      <c r="H3011" t="s">
        <v>66</v>
      </c>
      <c r="I3011" t="s">
        <v>141</v>
      </c>
      <c r="J3011" s="3" t="s">
        <v>9873</v>
      </c>
      <c r="K3011" t="s">
        <v>24</v>
      </c>
      <c r="M3011" t="s">
        <v>89</v>
      </c>
      <c r="N3011" t="s">
        <v>83</v>
      </c>
      <c r="O3011" s="2">
        <v>45078.672824074078</v>
      </c>
      <c r="R3011" t="str">
        <f t="shared" ca="1" si="47"/>
        <v>Meera</v>
      </c>
      <c r="S3011" t="str">
        <f>IFERROR(TEXT(DATEVALUE(LEFT(Table1[[#This Row],[Date of Purchase]],10)), "MMMM"), TEXT(Table1[[#This Row],[Date of Purchase]], "MMMM"))</f>
        <v>January</v>
      </c>
      <c r="T3011" t="str">
        <f>IF(OR(
  AND(Table1[[#This Row],[Ticket Priority]]="Critical", Table1[[#This Row],[Ticket Status]]&lt;&gt;"Closed"),
  AND(Table1[[#This Row],[Ticket Priority]]="High", Table1[[#This Row],[Ticket Status]]="Open")
), "Yes", "No")</f>
        <v>No</v>
      </c>
      <c r="U3011" s="4" t="str">
        <f>IF(Table1[[#This Row],[Ticket Status]]="Closed","Yes","No")</f>
        <v>No</v>
      </c>
      <c r="V3011" s="4" t="str">
        <f>IF(Table1[[#This Row],[Ticket Status]]="Pending Customer Response","Yes","No")</f>
        <v>Yes</v>
      </c>
      <c r="W3011" s="5">
        <f ca="1">COUNTIFS(Table1[Agent_name],Table1[[#This Row],[Agent_name]],Table1[Month],Table1[[#This Row],[Month]])/160</f>
        <v>0.21875</v>
      </c>
    </row>
    <row r="3012" spans="1:23" x14ac:dyDescent="0.25">
      <c r="A3012">
        <v>3011</v>
      </c>
      <c r="B3012" t="s">
        <v>9874</v>
      </c>
      <c r="C3012" t="s">
        <v>9875</v>
      </c>
      <c r="D3012">
        <v>53</v>
      </c>
      <c r="E3012" t="s">
        <v>29</v>
      </c>
      <c r="F3012" t="s">
        <v>51</v>
      </c>
      <c r="G3012" s="1">
        <v>44287</v>
      </c>
      <c r="H3012" t="s">
        <v>67</v>
      </c>
      <c r="I3012" t="s">
        <v>72</v>
      </c>
      <c r="J3012" s="3" t="s">
        <v>9876</v>
      </c>
      <c r="K3012" t="s">
        <v>24</v>
      </c>
      <c r="M3012" t="s">
        <v>89</v>
      </c>
      <c r="N3012" t="s">
        <v>33</v>
      </c>
      <c r="O3012" s="2">
        <v>45078.632569444446</v>
      </c>
      <c r="R3012" t="str">
        <f t="shared" ca="1" si="47"/>
        <v>Aisha</v>
      </c>
      <c r="S3012" t="str">
        <f>IFERROR(TEXT(DATEVALUE(LEFT(Table1[[#This Row],[Date of Purchase]],10)), "MMMM"), TEXT(Table1[[#This Row],[Date of Purchase]], "MMMM"))</f>
        <v>April</v>
      </c>
      <c r="T3012" t="str">
        <f>IF(OR(
  AND(Table1[[#This Row],[Ticket Priority]]="Critical", Table1[[#This Row],[Ticket Status]]&lt;&gt;"Closed"),
  AND(Table1[[#This Row],[Ticket Priority]]="High", Table1[[#This Row],[Ticket Status]]="Open")
), "Yes", "No")</f>
        <v>No</v>
      </c>
      <c r="U3012" s="4" t="str">
        <f>IF(Table1[[#This Row],[Ticket Status]]="Closed","Yes","No")</f>
        <v>No</v>
      </c>
      <c r="V3012" s="4" t="str">
        <f>IF(Table1[[#This Row],[Ticket Status]]="Pending Customer Response","Yes","No")</f>
        <v>Yes</v>
      </c>
      <c r="W3012" s="5">
        <f ca="1">COUNTIFS(Table1[Agent_name],Table1[[#This Row],[Agent_name]],Table1[Month],Table1[[#This Row],[Month]])/160</f>
        <v>0.81874999999999998</v>
      </c>
    </row>
    <row r="3013" spans="1:23" x14ac:dyDescent="0.25">
      <c r="A3013">
        <v>3012</v>
      </c>
      <c r="B3013" t="s">
        <v>9877</v>
      </c>
      <c r="C3013" t="s">
        <v>9878</v>
      </c>
      <c r="D3013">
        <v>27</v>
      </c>
      <c r="E3013" t="s">
        <v>29</v>
      </c>
      <c r="F3013" t="s">
        <v>317</v>
      </c>
      <c r="G3013" s="1">
        <v>43938</v>
      </c>
      <c r="H3013" t="s">
        <v>67</v>
      </c>
      <c r="I3013" t="s">
        <v>60</v>
      </c>
      <c r="J3013" s="3" t="s">
        <v>9879</v>
      </c>
      <c r="K3013" t="s">
        <v>39</v>
      </c>
      <c r="L3013" t="s">
        <v>9880</v>
      </c>
      <c r="M3013" t="s">
        <v>143</v>
      </c>
      <c r="N3013" t="s">
        <v>26</v>
      </c>
      <c r="O3013" s="2">
        <v>45078.609675925924</v>
      </c>
      <c r="P3013" s="2">
        <v>45078.825648148151</v>
      </c>
      <c r="Q3013">
        <v>4</v>
      </c>
      <c r="R3013" t="str">
        <f t="shared" ca="1" si="47"/>
        <v>Aisha</v>
      </c>
      <c r="S3013" t="str">
        <f>IFERROR(TEXT(DATEVALUE(LEFT(Table1[[#This Row],[Date of Purchase]],10)), "MMMM"), TEXT(Table1[[#This Row],[Date of Purchase]], "MMMM"))</f>
        <v>April</v>
      </c>
      <c r="T3013" t="str">
        <f>IF(OR(
  AND(Table1[[#This Row],[Ticket Priority]]="Critical", Table1[[#This Row],[Ticket Status]]&lt;&gt;"Closed"),
  AND(Table1[[#This Row],[Ticket Priority]]="High", Table1[[#This Row],[Ticket Status]]="Open")
), "Yes", "No")</f>
        <v>No</v>
      </c>
      <c r="U3013" s="4" t="str">
        <f>IF(Table1[[#This Row],[Ticket Status]]="Closed","Yes","No")</f>
        <v>Yes</v>
      </c>
      <c r="V3013" s="4" t="str">
        <f>IF(Table1[[#This Row],[Ticket Status]]="Pending Customer Response","Yes","No")</f>
        <v>No</v>
      </c>
      <c r="W3013" s="5">
        <f ca="1">COUNTIFS(Table1[Agent_name],Table1[[#This Row],[Agent_name]],Table1[Month],Table1[[#This Row],[Month]])/160</f>
        <v>0.81874999999999998</v>
      </c>
    </row>
    <row r="3014" spans="1:23" x14ac:dyDescent="0.25">
      <c r="A3014">
        <v>3013</v>
      </c>
      <c r="B3014" t="s">
        <v>9881</v>
      </c>
      <c r="C3014" t="s">
        <v>9882</v>
      </c>
      <c r="D3014">
        <v>43</v>
      </c>
      <c r="E3014" t="s">
        <v>58</v>
      </c>
      <c r="F3014" t="s">
        <v>339</v>
      </c>
      <c r="G3014" s="1">
        <v>43874</v>
      </c>
      <c r="H3014" t="s">
        <v>66</v>
      </c>
      <c r="I3014" t="s">
        <v>60</v>
      </c>
      <c r="J3014" s="3" t="s">
        <v>9883</v>
      </c>
      <c r="K3014" t="s">
        <v>39</v>
      </c>
      <c r="L3014" t="s">
        <v>9884</v>
      </c>
      <c r="M3014" t="s">
        <v>89</v>
      </c>
      <c r="N3014" t="s">
        <v>55</v>
      </c>
      <c r="O3014" s="2">
        <v>45078.198587962965</v>
      </c>
      <c r="P3014" s="2">
        <v>45078.166643518518</v>
      </c>
      <c r="Q3014">
        <v>5</v>
      </c>
      <c r="R3014" t="str">
        <f t="shared" ca="1" si="47"/>
        <v>Aisha</v>
      </c>
      <c r="S3014" t="str">
        <f>IFERROR(TEXT(DATEVALUE(LEFT(Table1[[#This Row],[Date of Purchase]],10)), "MMMM"), TEXT(Table1[[#This Row],[Date of Purchase]], "MMMM"))</f>
        <v>February</v>
      </c>
      <c r="T3014" t="str">
        <f>IF(OR(
  AND(Table1[[#This Row],[Ticket Priority]]="Critical", Table1[[#This Row],[Ticket Status]]&lt;&gt;"Closed"),
  AND(Table1[[#This Row],[Ticket Priority]]="High", Table1[[#This Row],[Ticket Status]]="Open")
), "Yes", "No")</f>
        <v>No</v>
      </c>
      <c r="U3014" s="4" t="str">
        <f>IF(Table1[[#This Row],[Ticket Status]]="Closed","Yes","No")</f>
        <v>Yes</v>
      </c>
      <c r="V3014" s="4" t="str">
        <f>IF(Table1[[#This Row],[Ticket Status]]="Pending Customer Response","Yes","No")</f>
        <v>No</v>
      </c>
      <c r="W3014" s="5">
        <f ca="1">COUNTIFS(Table1[Agent_name],Table1[[#This Row],[Agent_name]],Table1[Month],Table1[[#This Row],[Month]])/160</f>
        <v>0.85624999999999996</v>
      </c>
    </row>
    <row r="3015" spans="1:23" x14ac:dyDescent="0.25">
      <c r="A3015">
        <v>3014</v>
      </c>
      <c r="B3015" t="s">
        <v>9885</v>
      </c>
      <c r="C3015" t="s">
        <v>9886</v>
      </c>
      <c r="D3015">
        <v>24</v>
      </c>
      <c r="E3015" t="s">
        <v>58</v>
      </c>
      <c r="F3015" t="s">
        <v>86</v>
      </c>
      <c r="G3015" s="1">
        <v>44262</v>
      </c>
      <c r="H3015" t="s">
        <v>21</v>
      </c>
      <c r="I3015" t="s">
        <v>93</v>
      </c>
      <c r="J3015" s="3" t="s">
        <v>9887</v>
      </c>
      <c r="K3015" t="s">
        <v>39</v>
      </c>
      <c r="L3015" t="s">
        <v>9888</v>
      </c>
      <c r="M3015" t="s">
        <v>25</v>
      </c>
      <c r="N3015" t="s">
        <v>83</v>
      </c>
      <c r="O3015" s="2">
        <v>45078.010405092595</v>
      </c>
      <c r="P3015" s="2">
        <v>45078.381238425929</v>
      </c>
      <c r="Q3015">
        <v>5</v>
      </c>
      <c r="R3015" t="str">
        <f t="shared" ca="1" si="47"/>
        <v>Divya</v>
      </c>
      <c r="S3015" t="str">
        <f>IFERROR(TEXT(DATEVALUE(LEFT(Table1[[#This Row],[Date of Purchase]],10)), "MMMM"), TEXT(Table1[[#This Row],[Date of Purchase]], "MMMM"))</f>
        <v>March</v>
      </c>
      <c r="T3015" t="str">
        <f>IF(OR(
  AND(Table1[[#This Row],[Ticket Priority]]="Critical", Table1[[#This Row],[Ticket Status]]&lt;&gt;"Closed"),
  AND(Table1[[#This Row],[Ticket Priority]]="High", Table1[[#This Row],[Ticket Status]]="Open")
), "Yes", "No")</f>
        <v>No</v>
      </c>
      <c r="U3015" s="4" t="str">
        <f>IF(Table1[[#This Row],[Ticket Status]]="Closed","Yes","No")</f>
        <v>Yes</v>
      </c>
      <c r="V3015" s="4" t="str">
        <f>IF(Table1[[#This Row],[Ticket Status]]="Pending Customer Response","Yes","No")</f>
        <v>No</v>
      </c>
      <c r="W3015" s="5">
        <f ca="1">COUNTIFS(Table1[Agent_name],Table1[[#This Row],[Agent_name]],Table1[Month],Table1[[#This Row],[Month]])/160</f>
        <v>0.1875</v>
      </c>
    </row>
    <row r="3016" spans="1:23" x14ac:dyDescent="0.25">
      <c r="A3016">
        <v>3015</v>
      </c>
      <c r="B3016" t="s">
        <v>9889</v>
      </c>
      <c r="C3016" t="s">
        <v>9890</v>
      </c>
      <c r="D3016">
        <v>69</v>
      </c>
      <c r="E3016" t="s">
        <v>29</v>
      </c>
      <c r="F3016" t="s">
        <v>65</v>
      </c>
      <c r="G3016" s="1">
        <v>43928</v>
      </c>
      <c r="H3016" t="s">
        <v>67</v>
      </c>
      <c r="I3016" t="s">
        <v>52</v>
      </c>
      <c r="J3016" s="3" t="s">
        <v>9891</v>
      </c>
      <c r="K3016" t="s">
        <v>39</v>
      </c>
      <c r="L3016" t="s">
        <v>9892</v>
      </c>
      <c r="M3016" t="s">
        <v>89</v>
      </c>
      <c r="N3016" t="s">
        <v>83</v>
      </c>
      <c r="O3016" s="2">
        <v>45078.620150462964</v>
      </c>
      <c r="P3016" s="2">
        <v>45077.991678240738</v>
      </c>
      <c r="Q3016">
        <v>5</v>
      </c>
      <c r="R3016" t="str">
        <f t="shared" ca="1" si="47"/>
        <v>Sara</v>
      </c>
      <c r="S3016" t="str">
        <f>IFERROR(TEXT(DATEVALUE(LEFT(Table1[[#This Row],[Date of Purchase]],10)), "MMMM"), TEXT(Table1[[#This Row],[Date of Purchase]], "MMMM"))</f>
        <v>April</v>
      </c>
      <c r="T3016" t="str">
        <f>IF(OR(
  AND(Table1[[#This Row],[Ticket Priority]]="Critical", Table1[[#This Row],[Ticket Status]]&lt;&gt;"Closed"),
  AND(Table1[[#This Row],[Ticket Priority]]="High", Table1[[#This Row],[Ticket Status]]="Open")
), "Yes", "No")</f>
        <v>No</v>
      </c>
      <c r="U3016" s="4" t="str">
        <f>IF(Table1[[#This Row],[Ticket Status]]="Closed","Yes","No")</f>
        <v>Yes</v>
      </c>
      <c r="V3016" s="4" t="str">
        <f>IF(Table1[[#This Row],[Ticket Status]]="Pending Customer Response","Yes","No")</f>
        <v>No</v>
      </c>
      <c r="W3016" s="5">
        <f ca="1">COUNTIFS(Table1[Agent_name],Table1[[#This Row],[Agent_name]],Table1[Month],Table1[[#This Row],[Month]])/160</f>
        <v>0.75624999999999998</v>
      </c>
    </row>
    <row r="3017" spans="1:23" x14ac:dyDescent="0.25">
      <c r="A3017">
        <v>3016</v>
      </c>
      <c r="B3017" t="s">
        <v>9893</v>
      </c>
      <c r="C3017" t="s">
        <v>9894</v>
      </c>
      <c r="D3017">
        <v>59</v>
      </c>
      <c r="E3017" t="s">
        <v>29</v>
      </c>
      <c r="F3017" t="s">
        <v>242</v>
      </c>
      <c r="G3017" s="1">
        <v>44401</v>
      </c>
      <c r="H3017" t="s">
        <v>45</v>
      </c>
      <c r="I3017" t="s">
        <v>177</v>
      </c>
      <c r="J3017" s="3" t="s">
        <v>9895</v>
      </c>
      <c r="K3017" t="s">
        <v>62</v>
      </c>
      <c r="M3017" t="s">
        <v>41</v>
      </c>
      <c r="N3017" t="s">
        <v>55</v>
      </c>
      <c r="R3017" t="str">
        <f t="shared" ca="1" si="47"/>
        <v>Mohit</v>
      </c>
      <c r="S3017" t="str">
        <f>IFERROR(TEXT(DATEVALUE(LEFT(Table1[[#This Row],[Date of Purchase]],10)), "MMMM"), TEXT(Table1[[#This Row],[Date of Purchase]], "MMMM"))</f>
        <v>July</v>
      </c>
      <c r="T3017" t="str">
        <f>IF(OR(
  AND(Table1[[#This Row],[Ticket Priority]]="Critical", Table1[[#This Row],[Ticket Status]]&lt;&gt;"Closed"),
  AND(Table1[[#This Row],[Ticket Priority]]="High", Table1[[#This Row],[Ticket Status]]="Open")
), "Yes", "No")</f>
        <v>No</v>
      </c>
      <c r="U3017" s="4" t="str">
        <f>IF(Table1[[#This Row],[Ticket Status]]="Closed","Yes","No")</f>
        <v>No</v>
      </c>
      <c r="V3017" s="4" t="str">
        <f>IF(Table1[[#This Row],[Ticket Status]]="Pending Customer Response","Yes","No")</f>
        <v>No</v>
      </c>
      <c r="W3017" s="5">
        <f ca="1">COUNTIFS(Table1[Agent_name],Table1[[#This Row],[Agent_name]],Table1[Month],Table1[[#This Row],[Month]])/160</f>
        <v>0.53125</v>
      </c>
    </row>
    <row r="3018" spans="1:23" x14ac:dyDescent="0.25">
      <c r="A3018">
        <v>3017</v>
      </c>
      <c r="B3018" t="s">
        <v>9896</v>
      </c>
      <c r="C3018" t="s">
        <v>9897</v>
      </c>
      <c r="D3018">
        <v>26</v>
      </c>
      <c r="E3018" t="s">
        <v>29</v>
      </c>
      <c r="F3018" t="s">
        <v>129</v>
      </c>
      <c r="G3018" s="1">
        <v>44533</v>
      </c>
      <c r="H3018" t="s">
        <v>67</v>
      </c>
      <c r="I3018" t="s">
        <v>99</v>
      </c>
      <c r="J3018" s="3" t="s">
        <v>357</v>
      </c>
      <c r="K3018" t="s">
        <v>62</v>
      </c>
      <c r="M3018" t="s">
        <v>25</v>
      </c>
      <c r="N3018" t="s">
        <v>26</v>
      </c>
      <c r="R3018" t="str">
        <f t="shared" ca="1" si="47"/>
        <v>Neha</v>
      </c>
      <c r="S3018" t="str">
        <f>IFERROR(TEXT(DATEVALUE(LEFT(Table1[[#This Row],[Date of Purchase]],10)), "MMMM"), TEXT(Table1[[#This Row],[Date of Purchase]], "MMMM"))</f>
        <v>December</v>
      </c>
      <c r="T3018" t="str">
        <f>IF(OR(
  AND(Table1[[#This Row],[Ticket Priority]]="Critical", Table1[[#This Row],[Ticket Status]]&lt;&gt;"Closed"),
  AND(Table1[[#This Row],[Ticket Priority]]="High", Table1[[#This Row],[Ticket Status]]="Open")
), "Yes", "No")</f>
        <v>Yes</v>
      </c>
      <c r="U3018" s="4" t="str">
        <f>IF(Table1[[#This Row],[Ticket Status]]="Closed","Yes","No")</f>
        <v>No</v>
      </c>
      <c r="V3018" s="4" t="str">
        <f>IF(Table1[[#This Row],[Ticket Status]]="Pending Customer Response","Yes","No")</f>
        <v>No</v>
      </c>
      <c r="W3018" s="5">
        <f ca="1">COUNTIFS(Table1[Agent_name],Table1[[#This Row],[Agent_name]],Table1[Month],Table1[[#This Row],[Month]])/160</f>
        <v>0.1875</v>
      </c>
    </row>
    <row r="3019" spans="1:23" x14ac:dyDescent="0.25">
      <c r="A3019">
        <v>3018</v>
      </c>
      <c r="B3019" t="s">
        <v>9898</v>
      </c>
      <c r="C3019" t="s">
        <v>9899</v>
      </c>
      <c r="D3019">
        <v>23</v>
      </c>
      <c r="E3019" t="s">
        <v>58</v>
      </c>
      <c r="F3019" t="s">
        <v>397</v>
      </c>
      <c r="G3019" s="1">
        <v>44406</v>
      </c>
      <c r="H3019" t="s">
        <v>45</v>
      </c>
      <c r="I3019" t="s">
        <v>67</v>
      </c>
      <c r="J3019" s="3" t="s">
        <v>9900</v>
      </c>
      <c r="K3019" t="s">
        <v>62</v>
      </c>
      <c r="M3019" t="s">
        <v>25</v>
      </c>
      <c r="N3019" t="s">
        <v>26</v>
      </c>
      <c r="R3019" t="str">
        <f t="shared" ca="1" si="47"/>
        <v>Neha</v>
      </c>
      <c r="S3019" t="str">
        <f>IFERROR(TEXT(DATEVALUE(LEFT(Table1[[#This Row],[Date of Purchase]],10)), "MMMM"), TEXT(Table1[[#This Row],[Date of Purchase]], "MMMM"))</f>
        <v>July</v>
      </c>
      <c r="T3019" t="str">
        <f>IF(OR(
  AND(Table1[[#This Row],[Ticket Priority]]="Critical", Table1[[#This Row],[Ticket Status]]&lt;&gt;"Closed"),
  AND(Table1[[#This Row],[Ticket Priority]]="High", Table1[[#This Row],[Ticket Status]]="Open")
), "Yes", "No")</f>
        <v>Yes</v>
      </c>
      <c r="U3019" s="4" t="str">
        <f>IF(Table1[[#This Row],[Ticket Status]]="Closed","Yes","No")</f>
        <v>No</v>
      </c>
      <c r="V3019" s="4" t="str">
        <f>IF(Table1[[#This Row],[Ticket Status]]="Pending Customer Response","Yes","No")</f>
        <v>No</v>
      </c>
      <c r="W3019" s="5">
        <f ca="1">COUNTIFS(Table1[Agent_name],Table1[[#This Row],[Agent_name]],Table1[Month],Table1[[#This Row],[Month]])/160</f>
        <v>0.23125000000000001</v>
      </c>
    </row>
    <row r="3020" spans="1:23" x14ac:dyDescent="0.25">
      <c r="A3020">
        <v>3019</v>
      </c>
      <c r="B3020" t="s">
        <v>9901</v>
      </c>
      <c r="C3020" t="s">
        <v>9902</v>
      </c>
      <c r="D3020">
        <v>29</v>
      </c>
      <c r="E3020" t="s">
        <v>19</v>
      </c>
      <c r="F3020" t="s">
        <v>51</v>
      </c>
      <c r="G3020" s="1">
        <v>44090</v>
      </c>
      <c r="H3020" t="s">
        <v>66</v>
      </c>
      <c r="I3020" t="s">
        <v>113</v>
      </c>
      <c r="J3020" s="3" t="s">
        <v>9903</v>
      </c>
      <c r="K3020" t="s">
        <v>62</v>
      </c>
      <c r="M3020" t="s">
        <v>41</v>
      </c>
      <c r="N3020" t="s">
        <v>26</v>
      </c>
      <c r="R3020" t="str">
        <f t="shared" ca="1" si="47"/>
        <v>Aisha</v>
      </c>
      <c r="S3020" t="str">
        <f>IFERROR(TEXT(DATEVALUE(LEFT(Table1[[#This Row],[Date of Purchase]],10)), "MMMM"), TEXT(Table1[[#This Row],[Date of Purchase]], "MMMM"))</f>
        <v>September</v>
      </c>
      <c r="T3020" t="str">
        <f>IF(OR(
  AND(Table1[[#This Row],[Ticket Priority]]="Critical", Table1[[#This Row],[Ticket Status]]&lt;&gt;"Closed"),
  AND(Table1[[#This Row],[Ticket Priority]]="High", Table1[[#This Row],[Ticket Status]]="Open")
), "Yes", "No")</f>
        <v>No</v>
      </c>
      <c r="U3020" s="4" t="str">
        <f>IF(Table1[[#This Row],[Ticket Status]]="Closed","Yes","No")</f>
        <v>No</v>
      </c>
      <c r="V3020" s="4" t="str">
        <f>IF(Table1[[#This Row],[Ticket Status]]="Pending Customer Response","Yes","No")</f>
        <v>No</v>
      </c>
      <c r="W3020" s="5">
        <f ca="1">COUNTIFS(Table1[Agent_name],Table1[[#This Row],[Agent_name]],Table1[Month],Table1[[#This Row],[Month]])/160</f>
        <v>0.86250000000000004</v>
      </c>
    </row>
    <row r="3021" spans="1:23" x14ac:dyDescent="0.25">
      <c r="A3021">
        <v>3020</v>
      </c>
      <c r="B3021" t="s">
        <v>9904</v>
      </c>
      <c r="C3021" t="s">
        <v>9905</v>
      </c>
      <c r="D3021">
        <v>42</v>
      </c>
      <c r="E3021" t="s">
        <v>29</v>
      </c>
      <c r="F3021" t="s">
        <v>456</v>
      </c>
      <c r="G3021" s="1">
        <v>43837</v>
      </c>
      <c r="H3021" t="s">
        <v>59</v>
      </c>
      <c r="I3021" t="s">
        <v>93</v>
      </c>
      <c r="J3021" s="3" t="s">
        <v>9906</v>
      </c>
      <c r="K3021" t="s">
        <v>39</v>
      </c>
      <c r="L3021" t="s">
        <v>9907</v>
      </c>
      <c r="M3021" t="s">
        <v>89</v>
      </c>
      <c r="N3021" t="s">
        <v>33</v>
      </c>
      <c r="O3021" s="2">
        <v>45078.199374999997</v>
      </c>
      <c r="P3021" s="2">
        <v>45078.54173611111</v>
      </c>
      <c r="Q3021">
        <v>2</v>
      </c>
      <c r="R3021" t="str">
        <f t="shared" ca="1" si="47"/>
        <v>Priya</v>
      </c>
      <c r="S3021" t="str">
        <f>IFERROR(TEXT(DATEVALUE(LEFT(Table1[[#This Row],[Date of Purchase]],10)), "MMMM"), TEXT(Table1[[#This Row],[Date of Purchase]], "MMMM"))</f>
        <v>January</v>
      </c>
      <c r="T3021" t="str">
        <f>IF(OR(
  AND(Table1[[#This Row],[Ticket Priority]]="Critical", Table1[[#This Row],[Ticket Status]]&lt;&gt;"Closed"),
  AND(Table1[[#This Row],[Ticket Priority]]="High", Table1[[#This Row],[Ticket Status]]="Open")
), "Yes", "No")</f>
        <v>No</v>
      </c>
      <c r="U3021" s="4" t="str">
        <f>IF(Table1[[#This Row],[Ticket Status]]="Closed","Yes","No")</f>
        <v>Yes</v>
      </c>
      <c r="V3021" s="4" t="str">
        <f>IF(Table1[[#This Row],[Ticket Status]]="Pending Customer Response","Yes","No")</f>
        <v>No</v>
      </c>
      <c r="W3021" s="5">
        <f ca="1">COUNTIFS(Table1[Agent_name],Table1[[#This Row],[Agent_name]],Table1[Month],Table1[[#This Row],[Month]])/160</f>
        <v>0.51875000000000004</v>
      </c>
    </row>
    <row r="3022" spans="1:23" x14ac:dyDescent="0.25">
      <c r="A3022">
        <v>3021</v>
      </c>
      <c r="B3022" t="s">
        <v>9908</v>
      </c>
      <c r="C3022" t="s">
        <v>9909</v>
      </c>
      <c r="D3022">
        <v>58</v>
      </c>
      <c r="E3022" t="s">
        <v>29</v>
      </c>
      <c r="F3022" t="s">
        <v>81</v>
      </c>
      <c r="G3022" s="1">
        <v>43925</v>
      </c>
      <c r="H3022" t="s">
        <v>67</v>
      </c>
      <c r="I3022" t="s">
        <v>177</v>
      </c>
      <c r="J3022" s="3" t="s">
        <v>9910</v>
      </c>
      <c r="K3022" t="s">
        <v>24</v>
      </c>
      <c r="M3022" t="s">
        <v>143</v>
      </c>
      <c r="N3022" t="s">
        <v>26</v>
      </c>
      <c r="O3022" s="2">
        <v>45078.085509259261</v>
      </c>
      <c r="R3022" t="str">
        <f t="shared" ca="1" si="47"/>
        <v>Divya</v>
      </c>
      <c r="S3022" t="str">
        <f>IFERROR(TEXT(DATEVALUE(LEFT(Table1[[#This Row],[Date of Purchase]],10)), "MMMM"), TEXT(Table1[[#This Row],[Date of Purchase]], "MMMM"))</f>
        <v>April</v>
      </c>
      <c r="T3022" t="str">
        <f>IF(OR(
  AND(Table1[[#This Row],[Ticket Priority]]="Critical", Table1[[#This Row],[Ticket Status]]&lt;&gt;"Closed"),
  AND(Table1[[#This Row],[Ticket Priority]]="High", Table1[[#This Row],[Ticket Status]]="Open")
), "Yes", "No")</f>
        <v>No</v>
      </c>
      <c r="U3022" s="4" t="str">
        <f>IF(Table1[[#This Row],[Ticket Status]]="Closed","Yes","No")</f>
        <v>No</v>
      </c>
      <c r="V3022" s="4" t="str">
        <f>IF(Table1[[#This Row],[Ticket Status]]="Pending Customer Response","Yes","No")</f>
        <v>Yes</v>
      </c>
      <c r="W3022" s="5">
        <f ca="1">COUNTIFS(Table1[Agent_name],Table1[[#This Row],[Agent_name]],Table1[Month],Table1[[#This Row],[Month]])/160</f>
        <v>0.17499999999999999</v>
      </c>
    </row>
    <row r="3023" spans="1:23" x14ac:dyDescent="0.25">
      <c r="A3023">
        <v>3022</v>
      </c>
      <c r="B3023" t="s">
        <v>9911</v>
      </c>
      <c r="C3023" t="s">
        <v>9912</v>
      </c>
      <c r="D3023">
        <v>64</v>
      </c>
      <c r="E3023" t="s">
        <v>29</v>
      </c>
      <c r="F3023" t="s">
        <v>699</v>
      </c>
      <c r="G3023" s="1">
        <v>44429</v>
      </c>
      <c r="H3023" t="s">
        <v>59</v>
      </c>
      <c r="I3023" t="s">
        <v>77</v>
      </c>
      <c r="J3023" s="3" t="s">
        <v>9913</v>
      </c>
      <c r="K3023" t="s">
        <v>39</v>
      </c>
      <c r="L3023" t="s">
        <v>9914</v>
      </c>
      <c r="M3023" t="s">
        <v>89</v>
      </c>
      <c r="N3023" t="s">
        <v>83</v>
      </c>
      <c r="O3023" s="2">
        <v>45078.740393518521</v>
      </c>
      <c r="P3023" s="2">
        <v>45078.614699074074</v>
      </c>
      <c r="Q3023">
        <v>5</v>
      </c>
      <c r="R3023" t="str">
        <f t="shared" ca="1" si="47"/>
        <v>Sara</v>
      </c>
      <c r="S3023" t="str">
        <f>IFERROR(TEXT(DATEVALUE(LEFT(Table1[[#This Row],[Date of Purchase]],10)), "MMMM"), TEXT(Table1[[#This Row],[Date of Purchase]], "MMMM"))</f>
        <v>August</v>
      </c>
      <c r="T3023" t="str">
        <f>IF(OR(
  AND(Table1[[#This Row],[Ticket Priority]]="Critical", Table1[[#This Row],[Ticket Status]]&lt;&gt;"Closed"),
  AND(Table1[[#This Row],[Ticket Priority]]="High", Table1[[#This Row],[Ticket Status]]="Open")
), "Yes", "No")</f>
        <v>No</v>
      </c>
      <c r="U3023" s="4" t="str">
        <f>IF(Table1[[#This Row],[Ticket Status]]="Closed","Yes","No")</f>
        <v>Yes</v>
      </c>
      <c r="V3023" s="4" t="str">
        <f>IF(Table1[[#This Row],[Ticket Status]]="Pending Customer Response","Yes","No")</f>
        <v>No</v>
      </c>
      <c r="W3023" s="5">
        <f ca="1">COUNTIFS(Table1[Agent_name],Table1[[#This Row],[Agent_name]],Table1[Month],Table1[[#This Row],[Month]])/160</f>
        <v>0.8</v>
      </c>
    </row>
    <row r="3024" spans="1:23" x14ac:dyDescent="0.25">
      <c r="A3024">
        <v>3023</v>
      </c>
      <c r="B3024" t="s">
        <v>9915</v>
      </c>
      <c r="C3024" t="s">
        <v>9916</v>
      </c>
      <c r="D3024">
        <v>67</v>
      </c>
      <c r="E3024" t="s">
        <v>19</v>
      </c>
      <c r="F3024" t="s">
        <v>431</v>
      </c>
      <c r="G3024" s="1">
        <v>43897</v>
      </c>
      <c r="H3024" t="s">
        <v>59</v>
      </c>
      <c r="I3024" t="s">
        <v>60</v>
      </c>
      <c r="J3024" s="3" t="s">
        <v>9917</v>
      </c>
      <c r="K3024" t="s">
        <v>39</v>
      </c>
      <c r="L3024" t="s">
        <v>9918</v>
      </c>
      <c r="M3024" t="s">
        <v>25</v>
      </c>
      <c r="N3024" t="s">
        <v>83</v>
      </c>
      <c r="O3024" s="2">
        <v>45078.263333333336</v>
      </c>
      <c r="P3024" s="2">
        <v>45078.239027777781</v>
      </c>
      <c r="Q3024">
        <v>1</v>
      </c>
      <c r="R3024" t="str">
        <f t="shared" ca="1" si="47"/>
        <v>Neha</v>
      </c>
      <c r="S3024" t="str">
        <f>IFERROR(TEXT(DATEVALUE(LEFT(Table1[[#This Row],[Date of Purchase]],10)), "MMMM"), TEXT(Table1[[#This Row],[Date of Purchase]], "MMMM"))</f>
        <v>March</v>
      </c>
      <c r="T3024" t="str">
        <f>IF(OR(
  AND(Table1[[#This Row],[Ticket Priority]]="Critical", Table1[[#This Row],[Ticket Status]]&lt;&gt;"Closed"),
  AND(Table1[[#This Row],[Ticket Priority]]="High", Table1[[#This Row],[Ticket Status]]="Open")
), "Yes", "No")</f>
        <v>No</v>
      </c>
      <c r="U3024" s="4" t="str">
        <f>IF(Table1[[#This Row],[Ticket Status]]="Closed","Yes","No")</f>
        <v>Yes</v>
      </c>
      <c r="V3024" s="4" t="str">
        <f>IF(Table1[[#This Row],[Ticket Status]]="Pending Customer Response","Yes","No")</f>
        <v>No</v>
      </c>
      <c r="W3024" s="5">
        <f ca="1">COUNTIFS(Table1[Agent_name],Table1[[#This Row],[Agent_name]],Table1[Month],Table1[[#This Row],[Month]])/160</f>
        <v>0.16875000000000001</v>
      </c>
    </row>
    <row r="3025" spans="1:23" x14ac:dyDescent="0.25">
      <c r="A3025">
        <v>3024</v>
      </c>
      <c r="B3025" t="s">
        <v>9919</v>
      </c>
      <c r="C3025" t="s">
        <v>9920</v>
      </c>
      <c r="D3025">
        <v>58</v>
      </c>
      <c r="E3025" t="s">
        <v>58</v>
      </c>
      <c r="F3025" t="s">
        <v>211</v>
      </c>
      <c r="G3025" s="1">
        <v>43878</v>
      </c>
      <c r="H3025" t="s">
        <v>45</v>
      </c>
      <c r="I3025" t="s">
        <v>72</v>
      </c>
      <c r="J3025" s="3" t="s">
        <v>9921</v>
      </c>
      <c r="K3025" t="s">
        <v>62</v>
      </c>
      <c r="M3025" t="s">
        <v>41</v>
      </c>
      <c r="N3025" t="s">
        <v>83</v>
      </c>
      <c r="R3025" t="str">
        <f t="shared" ca="1" si="47"/>
        <v>Aisha</v>
      </c>
      <c r="S3025" t="str">
        <f>IFERROR(TEXT(DATEVALUE(LEFT(Table1[[#This Row],[Date of Purchase]],10)), "MMMM"), TEXT(Table1[[#This Row],[Date of Purchase]], "MMMM"))</f>
        <v>February</v>
      </c>
      <c r="T3025" t="str">
        <f>IF(OR(
  AND(Table1[[#This Row],[Ticket Priority]]="Critical", Table1[[#This Row],[Ticket Status]]&lt;&gt;"Closed"),
  AND(Table1[[#This Row],[Ticket Priority]]="High", Table1[[#This Row],[Ticket Status]]="Open")
), "Yes", "No")</f>
        <v>No</v>
      </c>
      <c r="U3025" s="4" t="str">
        <f>IF(Table1[[#This Row],[Ticket Status]]="Closed","Yes","No")</f>
        <v>No</v>
      </c>
      <c r="V3025" s="4" t="str">
        <f>IF(Table1[[#This Row],[Ticket Status]]="Pending Customer Response","Yes","No")</f>
        <v>No</v>
      </c>
      <c r="W3025" s="5">
        <f ca="1">COUNTIFS(Table1[Agent_name],Table1[[#This Row],[Agent_name]],Table1[Month],Table1[[#This Row],[Month]])/160</f>
        <v>0.85624999999999996</v>
      </c>
    </row>
    <row r="3026" spans="1:23" x14ac:dyDescent="0.25">
      <c r="A3026">
        <v>3025</v>
      </c>
      <c r="B3026" t="s">
        <v>9922</v>
      </c>
      <c r="C3026" t="s">
        <v>9923</v>
      </c>
      <c r="D3026">
        <v>65</v>
      </c>
      <c r="E3026" t="s">
        <v>29</v>
      </c>
      <c r="F3026" t="s">
        <v>421</v>
      </c>
      <c r="G3026" s="1">
        <v>44018</v>
      </c>
      <c r="H3026" t="s">
        <v>45</v>
      </c>
      <c r="I3026" t="s">
        <v>60</v>
      </c>
      <c r="J3026" s="3" t="s">
        <v>9924</v>
      </c>
      <c r="K3026" t="s">
        <v>24</v>
      </c>
      <c r="M3026" t="s">
        <v>41</v>
      </c>
      <c r="N3026" t="s">
        <v>83</v>
      </c>
      <c r="O3026" s="2">
        <v>45078.907106481478</v>
      </c>
      <c r="R3026" t="str">
        <f t="shared" ca="1" si="47"/>
        <v>Karan</v>
      </c>
      <c r="S3026" t="str">
        <f>IFERROR(TEXT(DATEVALUE(LEFT(Table1[[#This Row],[Date of Purchase]],10)), "MMMM"), TEXT(Table1[[#This Row],[Date of Purchase]], "MMMM"))</f>
        <v>July</v>
      </c>
      <c r="T3026" t="str">
        <f>IF(OR(
  AND(Table1[[#This Row],[Ticket Priority]]="Critical", Table1[[#This Row],[Ticket Status]]&lt;&gt;"Closed"),
  AND(Table1[[#This Row],[Ticket Priority]]="High", Table1[[#This Row],[Ticket Status]]="Open")
), "Yes", "No")</f>
        <v>No</v>
      </c>
      <c r="U3026" s="4" t="str">
        <f>IF(Table1[[#This Row],[Ticket Status]]="Closed","Yes","No")</f>
        <v>No</v>
      </c>
      <c r="V3026" s="4" t="str">
        <f>IF(Table1[[#This Row],[Ticket Status]]="Pending Customer Response","Yes","No")</f>
        <v>Yes</v>
      </c>
      <c r="W3026" s="5">
        <f ca="1">COUNTIFS(Table1[Agent_name],Table1[[#This Row],[Agent_name]],Table1[Month],Table1[[#This Row],[Month]])/160</f>
        <v>0.21249999999999999</v>
      </c>
    </row>
    <row r="3027" spans="1:23" x14ac:dyDescent="0.25">
      <c r="A3027">
        <v>3026</v>
      </c>
      <c r="B3027" t="s">
        <v>9925</v>
      </c>
      <c r="C3027" t="s">
        <v>9926</v>
      </c>
      <c r="D3027">
        <v>52</v>
      </c>
      <c r="E3027" t="s">
        <v>19</v>
      </c>
      <c r="F3027" t="s">
        <v>699</v>
      </c>
      <c r="G3027" s="1">
        <v>44110</v>
      </c>
      <c r="H3027" t="s">
        <v>66</v>
      </c>
      <c r="I3027" t="s">
        <v>31</v>
      </c>
      <c r="J3027" s="3" t="s">
        <v>9927</v>
      </c>
      <c r="K3027" t="s">
        <v>24</v>
      </c>
      <c r="M3027" t="s">
        <v>89</v>
      </c>
      <c r="N3027" t="s">
        <v>33</v>
      </c>
      <c r="O3027" s="2">
        <v>45078.934212962966</v>
      </c>
      <c r="R3027" t="str">
        <f t="shared" ca="1" si="47"/>
        <v>Priya</v>
      </c>
      <c r="S3027" t="str">
        <f>IFERROR(TEXT(DATEVALUE(LEFT(Table1[[#This Row],[Date of Purchase]],10)), "MMMM"), TEXT(Table1[[#This Row],[Date of Purchase]], "MMMM"))</f>
        <v>October</v>
      </c>
      <c r="T3027" t="str">
        <f>IF(OR(
  AND(Table1[[#This Row],[Ticket Priority]]="Critical", Table1[[#This Row],[Ticket Status]]&lt;&gt;"Closed"),
  AND(Table1[[#This Row],[Ticket Priority]]="High", Table1[[#This Row],[Ticket Status]]="Open")
), "Yes", "No")</f>
        <v>No</v>
      </c>
      <c r="U3027" s="4" t="str">
        <f>IF(Table1[[#This Row],[Ticket Status]]="Closed","Yes","No")</f>
        <v>No</v>
      </c>
      <c r="V3027" s="4" t="str">
        <f>IF(Table1[[#This Row],[Ticket Status]]="Pending Customer Response","Yes","No")</f>
        <v>Yes</v>
      </c>
      <c r="W3027" s="5">
        <f ca="1">COUNTIFS(Table1[Agent_name],Table1[[#This Row],[Agent_name]],Table1[Month],Table1[[#This Row],[Month]])/160</f>
        <v>0.58125000000000004</v>
      </c>
    </row>
    <row r="3028" spans="1:23" x14ac:dyDescent="0.25">
      <c r="A3028">
        <v>3027</v>
      </c>
      <c r="B3028" t="s">
        <v>9928</v>
      </c>
      <c r="C3028" t="s">
        <v>9929</v>
      </c>
      <c r="D3028">
        <v>66</v>
      </c>
      <c r="E3028" t="s">
        <v>19</v>
      </c>
      <c r="F3028" t="s">
        <v>431</v>
      </c>
      <c r="G3028" s="1">
        <v>43885</v>
      </c>
      <c r="H3028" t="s">
        <v>59</v>
      </c>
      <c r="I3028" t="s">
        <v>67</v>
      </c>
      <c r="J3028" s="3" t="s">
        <v>9930</v>
      </c>
      <c r="K3028" t="s">
        <v>62</v>
      </c>
      <c r="M3028" t="s">
        <v>25</v>
      </c>
      <c r="N3028" t="s">
        <v>55</v>
      </c>
      <c r="R3028" t="str">
        <f t="shared" ca="1" si="47"/>
        <v>Ravi</v>
      </c>
      <c r="S3028" t="str">
        <f>IFERROR(TEXT(DATEVALUE(LEFT(Table1[[#This Row],[Date of Purchase]],10)), "MMMM"), TEXT(Table1[[#This Row],[Date of Purchase]], "MMMM"))</f>
        <v>February</v>
      </c>
      <c r="T3028" t="str">
        <f>IF(OR(
  AND(Table1[[#This Row],[Ticket Priority]]="Critical", Table1[[#This Row],[Ticket Status]]&lt;&gt;"Closed"),
  AND(Table1[[#This Row],[Ticket Priority]]="High", Table1[[#This Row],[Ticket Status]]="Open")
), "Yes", "No")</f>
        <v>Yes</v>
      </c>
      <c r="U3028" s="4" t="str">
        <f>IF(Table1[[#This Row],[Ticket Status]]="Closed","Yes","No")</f>
        <v>No</v>
      </c>
      <c r="V3028" s="4" t="str">
        <f>IF(Table1[[#This Row],[Ticket Status]]="Pending Customer Response","Yes","No")</f>
        <v>No</v>
      </c>
      <c r="W3028" s="5">
        <f ca="1">COUNTIFS(Table1[Agent_name],Table1[[#This Row],[Agent_name]],Table1[Month],Table1[[#This Row],[Month]])/160</f>
        <v>0.61250000000000004</v>
      </c>
    </row>
    <row r="3029" spans="1:23" x14ac:dyDescent="0.25">
      <c r="A3029">
        <v>3028</v>
      </c>
      <c r="B3029" t="s">
        <v>9931</v>
      </c>
      <c r="C3029" t="s">
        <v>9932</v>
      </c>
      <c r="D3029">
        <v>31</v>
      </c>
      <c r="E3029" t="s">
        <v>19</v>
      </c>
      <c r="F3029" t="s">
        <v>431</v>
      </c>
      <c r="G3029" s="1">
        <v>44493</v>
      </c>
      <c r="H3029" t="s">
        <v>45</v>
      </c>
      <c r="I3029" t="s">
        <v>141</v>
      </c>
      <c r="J3029" s="3" t="s">
        <v>9933</v>
      </c>
      <c r="K3029" t="s">
        <v>24</v>
      </c>
      <c r="M3029" t="s">
        <v>41</v>
      </c>
      <c r="N3029" t="s">
        <v>55</v>
      </c>
      <c r="O3029" s="2">
        <v>45078.534942129627</v>
      </c>
      <c r="R3029" t="str">
        <f t="shared" ca="1" si="47"/>
        <v>Aisha</v>
      </c>
      <c r="S3029" t="str">
        <f>IFERROR(TEXT(DATEVALUE(LEFT(Table1[[#This Row],[Date of Purchase]],10)), "MMMM"), TEXT(Table1[[#This Row],[Date of Purchase]], "MMMM"))</f>
        <v>October</v>
      </c>
      <c r="T3029" t="str">
        <f>IF(OR(
  AND(Table1[[#This Row],[Ticket Priority]]="Critical", Table1[[#This Row],[Ticket Status]]&lt;&gt;"Closed"),
  AND(Table1[[#This Row],[Ticket Priority]]="High", Table1[[#This Row],[Ticket Status]]="Open")
), "Yes", "No")</f>
        <v>No</v>
      </c>
      <c r="U3029" s="4" t="str">
        <f>IF(Table1[[#This Row],[Ticket Status]]="Closed","Yes","No")</f>
        <v>No</v>
      </c>
      <c r="V3029" s="4" t="str">
        <f>IF(Table1[[#This Row],[Ticket Status]]="Pending Customer Response","Yes","No")</f>
        <v>Yes</v>
      </c>
      <c r="W3029" s="5">
        <f ca="1">COUNTIFS(Table1[Agent_name],Table1[[#This Row],[Agent_name]],Table1[Month],Table1[[#This Row],[Month]])/160</f>
        <v>0.85624999999999996</v>
      </c>
    </row>
    <row r="3030" spans="1:23" x14ac:dyDescent="0.25">
      <c r="A3030">
        <v>3029</v>
      </c>
      <c r="B3030" t="s">
        <v>9934</v>
      </c>
      <c r="C3030" t="s">
        <v>9935</v>
      </c>
      <c r="D3030">
        <v>31</v>
      </c>
      <c r="E3030" t="s">
        <v>58</v>
      </c>
      <c r="F3030" t="s">
        <v>125</v>
      </c>
      <c r="G3030" s="1">
        <v>44428</v>
      </c>
      <c r="H3030" t="s">
        <v>45</v>
      </c>
      <c r="I3030" t="s">
        <v>113</v>
      </c>
      <c r="J3030" s="3" t="s">
        <v>9936</v>
      </c>
      <c r="K3030" t="s">
        <v>62</v>
      </c>
      <c r="M3030" t="s">
        <v>89</v>
      </c>
      <c r="N3030" t="s">
        <v>33</v>
      </c>
      <c r="R3030" t="str">
        <f t="shared" ca="1" si="47"/>
        <v>Karan</v>
      </c>
      <c r="S3030" t="str">
        <f>IFERROR(TEXT(DATEVALUE(LEFT(Table1[[#This Row],[Date of Purchase]],10)), "MMMM"), TEXT(Table1[[#This Row],[Date of Purchase]], "MMMM"))</f>
        <v>August</v>
      </c>
      <c r="T3030" t="str">
        <f>IF(OR(
  AND(Table1[[#This Row],[Ticket Priority]]="Critical", Table1[[#This Row],[Ticket Status]]&lt;&gt;"Closed"),
  AND(Table1[[#This Row],[Ticket Priority]]="High", Table1[[#This Row],[Ticket Status]]="Open")
), "Yes", "No")</f>
        <v>Yes</v>
      </c>
      <c r="U3030" s="4" t="str">
        <f>IF(Table1[[#This Row],[Ticket Status]]="Closed","Yes","No")</f>
        <v>No</v>
      </c>
      <c r="V3030" s="4" t="str">
        <f>IF(Table1[[#This Row],[Ticket Status]]="Pending Customer Response","Yes","No")</f>
        <v>No</v>
      </c>
      <c r="W3030" s="5">
        <f ca="1">COUNTIFS(Table1[Agent_name],Table1[[#This Row],[Agent_name]],Table1[Month],Table1[[#This Row],[Month]])/160</f>
        <v>0.21875</v>
      </c>
    </row>
    <row r="3031" spans="1:23" x14ac:dyDescent="0.25">
      <c r="A3031">
        <v>3030</v>
      </c>
      <c r="B3031" t="s">
        <v>9937</v>
      </c>
      <c r="C3031" t="s">
        <v>9938</v>
      </c>
      <c r="D3031">
        <v>67</v>
      </c>
      <c r="E3031" t="s">
        <v>29</v>
      </c>
      <c r="F3031" t="s">
        <v>485</v>
      </c>
      <c r="G3031" s="1">
        <v>44471</v>
      </c>
      <c r="H3031" t="s">
        <v>66</v>
      </c>
      <c r="I3031" t="s">
        <v>37</v>
      </c>
      <c r="J3031" s="3" t="s">
        <v>9939</v>
      </c>
      <c r="K3031" t="s">
        <v>39</v>
      </c>
      <c r="L3031" t="s">
        <v>9940</v>
      </c>
      <c r="M3031" t="s">
        <v>25</v>
      </c>
      <c r="N3031" t="s">
        <v>33</v>
      </c>
      <c r="O3031" s="2">
        <v>45078.791238425925</v>
      </c>
      <c r="P3031" s="2">
        <v>45078.309293981481</v>
      </c>
      <c r="Q3031">
        <v>5</v>
      </c>
      <c r="R3031" t="str">
        <f t="shared" ca="1" si="47"/>
        <v>Rahul</v>
      </c>
      <c r="S3031" t="str">
        <f>IFERROR(TEXT(DATEVALUE(LEFT(Table1[[#This Row],[Date of Purchase]],10)), "MMMM"), TEXT(Table1[[#This Row],[Date of Purchase]], "MMMM"))</f>
        <v>October</v>
      </c>
      <c r="T3031" t="str">
        <f>IF(OR(
  AND(Table1[[#This Row],[Ticket Priority]]="Critical", Table1[[#This Row],[Ticket Status]]&lt;&gt;"Closed"),
  AND(Table1[[#This Row],[Ticket Priority]]="High", Table1[[#This Row],[Ticket Status]]="Open")
), "Yes", "No")</f>
        <v>No</v>
      </c>
      <c r="U3031" s="4" t="str">
        <f>IF(Table1[[#This Row],[Ticket Status]]="Closed","Yes","No")</f>
        <v>Yes</v>
      </c>
      <c r="V3031" s="4" t="str">
        <f>IF(Table1[[#This Row],[Ticket Status]]="Pending Customer Response","Yes","No")</f>
        <v>No</v>
      </c>
      <c r="W3031" s="5">
        <f ca="1">COUNTIFS(Table1[Agent_name],Table1[[#This Row],[Agent_name]],Table1[Month],Table1[[#This Row],[Month]])/160</f>
        <v>0.23125000000000001</v>
      </c>
    </row>
    <row r="3032" spans="1:23" x14ac:dyDescent="0.25">
      <c r="A3032">
        <v>3031</v>
      </c>
      <c r="B3032" t="s">
        <v>9941</v>
      </c>
      <c r="C3032" t="s">
        <v>9942</v>
      </c>
      <c r="D3032">
        <v>29</v>
      </c>
      <c r="E3032" t="s">
        <v>58</v>
      </c>
      <c r="F3032" t="s">
        <v>207</v>
      </c>
      <c r="G3032" s="1">
        <v>44152</v>
      </c>
      <c r="H3032" t="s">
        <v>67</v>
      </c>
      <c r="I3032" t="s">
        <v>113</v>
      </c>
      <c r="J3032" s="3" t="s">
        <v>9943</v>
      </c>
      <c r="K3032" t="s">
        <v>39</v>
      </c>
      <c r="L3032" t="s">
        <v>9944</v>
      </c>
      <c r="M3032" t="s">
        <v>89</v>
      </c>
      <c r="N3032" t="s">
        <v>55</v>
      </c>
      <c r="O3032" s="2">
        <v>45077.967627314814</v>
      </c>
      <c r="P3032" s="2">
        <v>45078.823182870372</v>
      </c>
      <c r="Q3032">
        <v>4</v>
      </c>
      <c r="R3032" t="str">
        <f t="shared" ca="1" si="47"/>
        <v>Aisha</v>
      </c>
      <c r="S3032" t="str">
        <f>IFERROR(TEXT(DATEVALUE(LEFT(Table1[[#This Row],[Date of Purchase]],10)), "MMMM"), TEXT(Table1[[#This Row],[Date of Purchase]], "MMMM"))</f>
        <v>November</v>
      </c>
      <c r="T3032" t="str">
        <f>IF(OR(
  AND(Table1[[#This Row],[Ticket Priority]]="Critical", Table1[[#This Row],[Ticket Status]]&lt;&gt;"Closed"),
  AND(Table1[[#This Row],[Ticket Priority]]="High", Table1[[#This Row],[Ticket Status]]="Open")
), "Yes", "No")</f>
        <v>No</v>
      </c>
      <c r="U3032" s="4" t="str">
        <f>IF(Table1[[#This Row],[Ticket Status]]="Closed","Yes","No")</f>
        <v>Yes</v>
      </c>
      <c r="V3032" s="4" t="str">
        <f>IF(Table1[[#This Row],[Ticket Status]]="Pending Customer Response","Yes","No")</f>
        <v>No</v>
      </c>
      <c r="W3032" s="5">
        <f ca="1">COUNTIFS(Table1[Agent_name],Table1[[#This Row],[Agent_name]],Table1[Month],Table1[[#This Row],[Month]])/160</f>
        <v>0.85624999999999996</v>
      </c>
    </row>
    <row r="3033" spans="1:23" x14ac:dyDescent="0.25">
      <c r="A3033">
        <v>3032</v>
      </c>
      <c r="B3033" t="s">
        <v>9945</v>
      </c>
      <c r="C3033" t="s">
        <v>9946</v>
      </c>
      <c r="D3033">
        <v>38</v>
      </c>
      <c r="E3033" t="s">
        <v>58</v>
      </c>
      <c r="F3033" t="s">
        <v>207</v>
      </c>
      <c r="G3033" s="1">
        <v>44067</v>
      </c>
      <c r="H3033" t="s">
        <v>21</v>
      </c>
      <c r="I3033" t="s">
        <v>99</v>
      </c>
      <c r="J3033" s="3" t="s">
        <v>9947</v>
      </c>
      <c r="K3033" t="s">
        <v>39</v>
      </c>
      <c r="L3033" t="s">
        <v>9948</v>
      </c>
      <c r="M3033" t="s">
        <v>25</v>
      </c>
      <c r="N3033" t="s">
        <v>26</v>
      </c>
      <c r="O3033" s="2">
        <v>45078.84542824074</v>
      </c>
      <c r="P3033" s="2">
        <v>45078.282233796293</v>
      </c>
      <c r="Q3033">
        <v>5</v>
      </c>
      <c r="R3033" t="str">
        <f t="shared" ca="1" si="47"/>
        <v>Karan</v>
      </c>
      <c r="S3033" t="str">
        <f>IFERROR(TEXT(DATEVALUE(LEFT(Table1[[#This Row],[Date of Purchase]],10)), "MMMM"), TEXT(Table1[[#This Row],[Date of Purchase]], "MMMM"))</f>
        <v>August</v>
      </c>
      <c r="T3033" t="str">
        <f>IF(OR(
  AND(Table1[[#This Row],[Ticket Priority]]="Critical", Table1[[#This Row],[Ticket Status]]&lt;&gt;"Closed"),
  AND(Table1[[#This Row],[Ticket Priority]]="High", Table1[[#This Row],[Ticket Status]]="Open")
), "Yes", "No")</f>
        <v>No</v>
      </c>
      <c r="U3033" s="4" t="str">
        <f>IF(Table1[[#This Row],[Ticket Status]]="Closed","Yes","No")</f>
        <v>Yes</v>
      </c>
      <c r="V3033" s="4" t="str">
        <f>IF(Table1[[#This Row],[Ticket Status]]="Pending Customer Response","Yes","No")</f>
        <v>No</v>
      </c>
      <c r="W3033" s="5">
        <f ca="1">COUNTIFS(Table1[Agent_name],Table1[[#This Row],[Agent_name]],Table1[Month],Table1[[#This Row],[Month]])/160</f>
        <v>0.21875</v>
      </c>
    </row>
    <row r="3034" spans="1:23" x14ac:dyDescent="0.25">
      <c r="A3034">
        <v>3033</v>
      </c>
      <c r="B3034" t="s">
        <v>9949</v>
      </c>
      <c r="C3034" t="s">
        <v>9950</v>
      </c>
      <c r="D3034">
        <v>34</v>
      </c>
      <c r="E3034" t="s">
        <v>19</v>
      </c>
      <c r="F3034" t="s">
        <v>30</v>
      </c>
      <c r="G3034" s="1">
        <v>43996</v>
      </c>
      <c r="H3034" t="s">
        <v>45</v>
      </c>
      <c r="I3034" t="s">
        <v>77</v>
      </c>
      <c r="J3034" s="3" t="s">
        <v>9951</v>
      </c>
      <c r="K3034" t="s">
        <v>24</v>
      </c>
      <c r="M3034" t="s">
        <v>89</v>
      </c>
      <c r="N3034" t="s">
        <v>26</v>
      </c>
      <c r="O3034" s="2">
        <v>45078.703090277777</v>
      </c>
      <c r="R3034" t="str">
        <f t="shared" ca="1" si="47"/>
        <v>Priya</v>
      </c>
      <c r="S3034" t="str">
        <f>IFERROR(TEXT(DATEVALUE(LEFT(Table1[[#This Row],[Date of Purchase]],10)), "MMMM"), TEXT(Table1[[#This Row],[Date of Purchase]], "MMMM"))</f>
        <v>June</v>
      </c>
      <c r="T3034" t="str">
        <f>IF(OR(
  AND(Table1[[#This Row],[Ticket Priority]]="Critical", Table1[[#This Row],[Ticket Status]]&lt;&gt;"Closed"),
  AND(Table1[[#This Row],[Ticket Priority]]="High", Table1[[#This Row],[Ticket Status]]="Open")
), "Yes", "No")</f>
        <v>No</v>
      </c>
      <c r="U3034" s="4" t="str">
        <f>IF(Table1[[#This Row],[Ticket Status]]="Closed","Yes","No")</f>
        <v>No</v>
      </c>
      <c r="V3034" s="4" t="str">
        <f>IF(Table1[[#This Row],[Ticket Status]]="Pending Customer Response","Yes","No")</f>
        <v>Yes</v>
      </c>
      <c r="W3034" s="5">
        <f ca="1">COUNTIFS(Table1[Agent_name],Table1[[#This Row],[Agent_name]],Table1[Month],Table1[[#This Row],[Month]])/160</f>
        <v>0.35625000000000001</v>
      </c>
    </row>
    <row r="3035" spans="1:23" x14ac:dyDescent="0.25">
      <c r="A3035">
        <v>3034</v>
      </c>
      <c r="B3035" t="s">
        <v>9952</v>
      </c>
      <c r="C3035" t="s">
        <v>9953</v>
      </c>
      <c r="D3035">
        <v>21</v>
      </c>
      <c r="E3035" t="s">
        <v>29</v>
      </c>
      <c r="F3035" t="s">
        <v>207</v>
      </c>
      <c r="G3035" s="1">
        <v>43846</v>
      </c>
      <c r="H3035" t="s">
        <v>67</v>
      </c>
      <c r="I3035" t="s">
        <v>31</v>
      </c>
      <c r="J3035" s="3" t="s">
        <v>9954</v>
      </c>
      <c r="K3035" t="s">
        <v>39</v>
      </c>
      <c r="L3035" t="s">
        <v>9955</v>
      </c>
      <c r="M3035" t="s">
        <v>89</v>
      </c>
      <c r="N3035" t="s">
        <v>26</v>
      </c>
      <c r="O3035" s="2">
        <v>45078.935046296298</v>
      </c>
      <c r="P3035" s="2">
        <v>45078.841990740744</v>
      </c>
      <c r="Q3035">
        <v>1</v>
      </c>
      <c r="R3035" t="str">
        <f t="shared" ca="1" si="47"/>
        <v>Neha</v>
      </c>
      <c r="S3035" t="str">
        <f>IFERROR(TEXT(DATEVALUE(LEFT(Table1[[#This Row],[Date of Purchase]],10)), "MMMM"), TEXT(Table1[[#This Row],[Date of Purchase]], "MMMM"))</f>
        <v>January</v>
      </c>
      <c r="T3035" t="str">
        <f>IF(OR(
  AND(Table1[[#This Row],[Ticket Priority]]="Critical", Table1[[#This Row],[Ticket Status]]&lt;&gt;"Closed"),
  AND(Table1[[#This Row],[Ticket Priority]]="High", Table1[[#This Row],[Ticket Status]]="Open")
), "Yes", "No")</f>
        <v>No</v>
      </c>
      <c r="U3035" s="4" t="str">
        <f>IF(Table1[[#This Row],[Ticket Status]]="Closed","Yes","No")</f>
        <v>Yes</v>
      </c>
      <c r="V3035" s="4" t="str">
        <f>IF(Table1[[#This Row],[Ticket Status]]="Pending Customer Response","Yes","No")</f>
        <v>No</v>
      </c>
      <c r="W3035" s="5">
        <f ca="1">COUNTIFS(Table1[Agent_name],Table1[[#This Row],[Agent_name]],Table1[Month],Table1[[#This Row],[Month]])/160</f>
        <v>0.21875</v>
      </c>
    </row>
    <row r="3036" spans="1:23" x14ac:dyDescent="0.25">
      <c r="A3036">
        <v>3035</v>
      </c>
      <c r="B3036" t="s">
        <v>9956</v>
      </c>
      <c r="C3036" t="s">
        <v>9957</v>
      </c>
      <c r="D3036">
        <v>65</v>
      </c>
      <c r="E3036" t="s">
        <v>19</v>
      </c>
      <c r="F3036" t="s">
        <v>339</v>
      </c>
      <c r="G3036" s="1">
        <v>44362</v>
      </c>
      <c r="H3036" t="s">
        <v>67</v>
      </c>
      <c r="I3036" t="s">
        <v>37</v>
      </c>
      <c r="J3036" s="3" t="s">
        <v>9958</v>
      </c>
      <c r="K3036" t="s">
        <v>39</v>
      </c>
      <c r="L3036" t="s">
        <v>9959</v>
      </c>
      <c r="M3036" t="s">
        <v>25</v>
      </c>
      <c r="N3036" t="s">
        <v>55</v>
      </c>
      <c r="O3036" s="2">
        <v>45078.670474537037</v>
      </c>
      <c r="P3036" s="2">
        <v>45078.387835648151</v>
      </c>
      <c r="Q3036">
        <v>5</v>
      </c>
      <c r="R3036" t="str">
        <f t="shared" ca="1" si="47"/>
        <v>Neha</v>
      </c>
      <c r="S3036" t="str">
        <f>IFERROR(TEXT(DATEVALUE(LEFT(Table1[[#This Row],[Date of Purchase]],10)), "MMMM"), TEXT(Table1[[#This Row],[Date of Purchase]], "MMMM"))</f>
        <v>June</v>
      </c>
      <c r="T3036" t="str">
        <f>IF(OR(
  AND(Table1[[#This Row],[Ticket Priority]]="Critical", Table1[[#This Row],[Ticket Status]]&lt;&gt;"Closed"),
  AND(Table1[[#This Row],[Ticket Priority]]="High", Table1[[#This Row],[Ticket Status]]="Open")
), "Yes", "No")</f>
        <v>No</v>
      </c>
      <c r="U3036" s="4" t="str">
        <f>IF(Table1[[#This Row],[Ticket Status]]="Closed","Yes","No")</f>
        <v>Yes</v>
      </c>
      <c r="V3036" s="4" t="str">
        <f>IF(Table1[[#This Row],[Ticket Status]]="Pending Customer Response","Yes","No")</f>
        <v>No</v>
      </c>
      <c r="W3036" s="5">
        <f ca="1">COUNTIFS(Table1[Agent_name],Table1[[#This Row],[Agent_name]],Table1[Month],Table1[[#This Row],[Month]])/160</f>
        <v>0.19375000000000001</v>
      </c>
    </row>
    <row r="3037" spans="1:23" x14ac:dyDescent="0.25">
      <c r="A3037">
        <v>3036</v>
      </c>
      <c r="B3037" t="s">
        <v>9960</v>
      </c>
      <c r="C3037" t="s">
        <v>9961</v>
      </c>
      <c r="D3037">
        <v>68</v>
      </c>
      <c r="E3037" t="s">
        <v>29</v>
      </c>
      <c r="F3037" t="s">
        <v>20</v>
      </c>
      <c r="G3037" s="1">
        <v>44349</v>
      </c>
      <c r="H3037" t="s">
        <v>66</v>
      </c>
      <c r="I3037" t="s">
        <v>77</v>
      </c>
      <c r="J3037" s="3" t="s">
        <v>9962</v>
      </c>
      <c r="K3037" t="s">
        <v>24</v>
      </c>
      <c r="M3037" t="s">
        <v>89</v>
      </c>
      <c r="N3037" t="s">
        <v>26</v>
      </c>
      <c r="O3037" s="2">
        <v>45078.819803240738</v>
      </c>
      <c r="R3037" t="str">
        <f t="shared" ca="1" si="47"/>
        <v>Priya</v>
      </c>
      <c r="S3037" t="str">
        <f>IFERROR(TEXT(DATEVALUE(LEFT(Table1[[#This Row],[Date of Purchase]],10)), "MMMM"), TEXT(Table1[[#This Row],[Date of Purchase]], "MMMM"))</f>
        <v>June</v>
      </c>
      <c r="T3037" t="str">
        <f>IF(OR(
  AND(Table1[[#This Row],[Ticket Priority]]="Critical", Table1[[#This Row],[Ticket Status]]&lt;&gt;"Closed"),
  AND(Table1[[#This Row],[Ticket Priority]]="High", Table1[[#This Row],[Ticket Status]]="Open")
), "Yes", "No")</f>
        <v>No</v>
      </c>
      <c r="U3037" s="4" t="str">
        <f>IF(Table1[[#This Row],[Ticket Status]]="Closed","Yes","No")</f>
        <v>No</v>
      </c>
      <c r="V3037" s="4" t="str">
        <f>IF(Table1[[#This Row],[Ticket Status]]="Pending Customer Response","Yes","No")</f>
        <v>Yes</v>
      </c>
      <c r="W3037" s="5">
        <f ca="1">COUNTIFS(Table1[Agent_name],Table1[[#This Row],[Agent_name]],Table1[Month],Table1[[#This Row],[Month]])/160</f>
        <v>0.35625000000000001</v>
      </c>
    </row>
    <row r="3038" spans="1:23" x14ac:dyDescent="0.25">
      <c r="A3038">
        <v>3037</v>
      </c>
      <c r="B3038" t="s">
        <v>9963</v>
      </c>
      <c r="C3038" t="s">
        <v>9964</v>
      </c>
      <c r="D3038">
        <v>34</v>
      </c>
      <c r="E3038" t="s">
        <v>29</v>
      </c>
      <c r="F3038" t="s">
        <v>125</v>
      </c>
      <c r="G3038" s="1">
        <v>44001</v>
      </c>
      <c r="H3038" t="s">
        <v>59</v>
      </c>
      <c r="I3038" t="s">
        <v>113</v>
      </c>
      <c r="J3038" s="3" t="s">
        <v>9965</v>
      </c>
      <c r="K3038" t="s">
        <v>39</v>
      </c>
      <c r="L3038" t="s">
        <v>9966</v>
      </c>
      <c r="M3038" t="s">
        <v>41</v>
      </c>
      <c r="N3038" t="s">
        <v>33</v>
      </c>
      <c r="O3038" s="2">
        <v>45078.053842592592</v>
      </c>
      <c r="P3038" s="2">
        <v>45078.713564814818</v>
      </c>
      <c r="Q3038">
        <v>1</v>
      </c>
      <c r="R3038" t="str">
        <f t="shared" ca="1" si="47"/>
        <v>Meera</v>
      </c>
      <c r="S3038" t="str">
        <f>IFERROR(TEXT(DATEVALUE(LEFT(Table1[[#This Row],[Date of Purchase]],10)), "MMMM"), TEXT(Table1[[#This Row],[Date of Purchase]], "MMMM"))</f>
        <v>June</v>
      </c>
      <c r="T3038" t="str">
        <f>IF(OR(
  AND(Table1[[#This Row],[Ticket Priority]]="Critical", Table1[[#This Row],[Ticket Status]]&lt;&gt;"Closed"),
  AND(Table1[[#This Row],[Ticket Priority]]="High", Table1[[#This Row],[Ticket Status]]="Open")
), "Yes", "No")</f>
        <v>No</v>
      </c>
      <c r="U3038" s="4" t="str">
        <f>IF(Table1[[#This Row],[Ticket Status]]="Closed","Yes","No")</f>
        <v>Yes</v>
      </c>
      <c r="V3038" s="4" t="str">
        <f>IF(Table1[[#This Row],[Ticket Status]]="Pending Customer Response","Yes","No")</f>
        <v>No</v>
      </c>
      <c r="W3038" s="5">
        <f ca="1">COUNTIFS(Table1[Agent_name],Table1[[#This Row],[Agent_name]],Table1[Month],Table1[[#This Row],[Month]])/160</f>
        <v>0.13125000000000001</v>
      </c>
    </row>
    <row r="3039" spans="1:23" x14ac:dyDescent="0.25">
      <c r="A3039">
        <v>3038</v>
      </c>
      <c r="B3039" t="s">
        <v>9967</v>
      </c>
      <c r="C3039" t="s">
        <v>9968</v>
      </c>
      <c r="D3039">
        <v>40</v>
      </c>
      <c r="E3039" t="s">
        <v>29</v>
      </c>
      <c r="F3039" t="s">
        <v>202</v>
      </c>
      <c r="G3039" s="1">
        <v>44417</v>
      </c>
      <c r="H3039" t="s">
        <v>67</v>
      </c>
      <c r="I3039" t="s">
        <v>67</v>
      </c>
      <c r="J3039" s="3" t="s">
        <v>9969</v>
      </c>
      <c r="K3039" t="s">
        <v>62</v>
      </c>
      <c r="M3039" t="s">
        <v>89</v>
      </c>
      <c r="N3039" t="s">
        <v>83</v>
      </c>
      <c r="R3039" t="str">
        <f t="shared" ca="1" si="47"/>
        <v>Ravi</v>
      </c>
      <c r="S3039" t="str">
        <f>IFERROR(TEXT(DATEVALUE(LEFT(Table1[[#This Row],[Date of Purchase]],10)), "MMMM"), TEXT(Table1[[#This Row],[Date of Purchase]], "MMMM"))</f>
        <v>August</v>
      </c>
      <c r="T3039" t="str">
        <f>IF(OR(
  AND(Table1[[#This Row],[Ticket Priority]]="Critical", Table1[[#This Row],[Ticket Status]]&lt;&gt;"Closed"),
  AND(Table1[[#This Row],[Ticket Priority]]="High", Table1[[#This Row],[Ticket Status]]="Open")
), "Yes", "No")</f>
        <v>Yes</v>
      </c>
      <c r="U3039" s="4" t="str">
        <f>IF(Table1[[#This Row],[Ticket Status]]="Closed","Yes","No")</f>
        <v>No</v>
      </c>
      <c r="V3039" s="4" t="str">
        <f>IF(Table1[[#This Row],[Ticket Status]]="Pending Customer Response","Yes","No")</f>
        <v>No</v>
      </c>
      <c r="W3039" s="5">
        <f ca="1">COUNTIFS(Table1[Agent_name],Table1[[#This Row],[Agent_name]],Table1[Month],Table1[[#This Row],[Month]])/160</f>
        <v>0.65625</v>
      </c>
    </row>
    <row r="3040" spans="1:23" x14ac:dyDescent="0.25">
      <c r="A3040">
        <v>3039</v>
      </c>
      <c r="B3040" t="s">
        <v>9970</v>
      </c>
      <c r="C3040" t="s">
        <v>9971</v>
      </c>
      <c r="D3040">
        <v>64</v>
      </c>
      <c r="E3040" t="s">
        <v>29</v>
      </c>
      <c r="F3040" t="s">
        <v>129</v>
      </c>
      <c r="G3040" s="1">
        <v>43879</v>
      </c>
      <c r="H3040" t="s">
        <v>67</v>
      </c>
      <c r="I3040" t="s">
        <v>72</v>
      </c>
      <c r="J3040" s="3" t="s">
        <v>9972</v>
      </c>
      <c r="K3040" t="s">
        <v>62</v>
      </c>
      <c r="M3040" t="s">
        <v>143</v>
      </c>
      <c r="N3040" t="s">
        <v>26</v>
      </c>
      <c r="R3040" t="str">
        <f t="shared" ca="1" si="47"/>
        <v>Arjun</v>
      </c>
      <c r="S3040" t="str">
        <f>IFERROR(TEXT(DATEVALUE(LEFT(Table1[[#This Row],[Date of Purchase]],10)), "MMMM"), TEXT(Table1[[#This Row],[Date of Purchase]], "MMMM"))</f>
        <v>February</v>
      </c>
      <c r="T3040" t="str">
        <f>IF(OR(
  AND(Table1[[#This Row],[Ticket Priority]]="Critical", Table1[[#This Row],[Ticket Status]]&lt;&gt;"Closed"),
  AND(Table1[[#This Row],[Ticket Priority]]="High", Table1[[#This Row],[Ticket Status]]="Open")
), "Yes", "No")</f>
        <v>No</v>
      </c>
      <c r="U3040" s="4" t="str">
        <f>IF(Table1[[#This Row],[Ticket Status]]="Closed","Yes","No")</f>
        <v>No</v>
      </c>
      <c r="V3040" s="4" t="str">
        <f>IF(Table1[[#This Row],[Ticket Status]]="Pending Customer Response","Yes","No")</f>
        <v>No</v>
      </c>
      <c r="W3040" s="5">
        <f ca="1">COUNTIFS(Table1[Agent_name],Table1[[#This Row],[Agent_name]],Table1[Month],Table1[[#This Row],[Month]])/160</f>
        <v>0.23125000000000001</v>
      </c>
    </row>
    <row r="3041" spans="1:23" x14ac:dyDescent="0.25">
      <c r="A3041">
        <v>3040</v>
      </c>
      <c r="B3041" t="s">
        <v>9973</v>
      </c>
      <c r="C3041" t="s">
        <v>9974</v>
      </c>
      <c r="D3041">
        <v>37</v>
      </c>
      <c r="E3041" t="s">
        <v>29</v>
      </c>
      <c r="F3041" t="s">
        <v>339</v>
      </c>
      <c r="G3041" s="1">
        <v>44234</v>
      </c>
      <c r="H3041" t="s">
        <v>66</v>
      </c>
      <c r="I3041" t="s">
        <v>141</v>
      </c>
      <c r="J3041" s="3" t="s">
        <v>9975</v>
      </c>
      <c r="K3041" t="s">
        <v>24</v>
      </c>
      <c r="M3041" t="s">
        <v>25</v>
      </c>
      <c r="N3041" t="s">
        <v>83</v>
      </c>
      <c r="O3041" s="2">
        <v>45078.385833333334</v>
      </c>
      <c r="R3041" t="str">
        <f t="shared" ca="1" si="47"/>
        <v>Priya</v>
      </c>
      <c r="S3041" t="str">
        <f>IFERROR(TEXT(DATEVALUE(LEFT(Table1[[#This Row],[Date of Purchase]],10)), "MMMM"), TEXT(Table1[[#This Row],[Date of Purchase]], "MMMM"))</f>
        <v>February</v>
      </c>
      <c r="T3041" t="str">
        <f>IF(OR(
  AND(Table1[[#This Row],[Ticket Priority]]="Critical", Table1[[#This Row],[Ticket Status]]&lt;&gt;"Closed"),
  AND(Table1[[#This Row],[Ticket Priority]]="High", Table1[[#This Row],[Ticket Status]]="Open")
), "Yes", "No")</f>
        <v>Yes</v>
      </c>
      <c r="U3041" s="4" t="str">
        <f>IF(Table1[[#This Row],[Ticket Status]]="Closed","Yes","No")</f>
        <v>No</v>
      </c>
      <c r="V3041" s="4" t="str">
        <f>IF(Table1[[#This Row],[Ticket Status]]="Pending Customer Response","Yes","No")</f>
        <v>Yes</v>
      </c>
      <c r="W3041" s="5">
        <f ca="1">COUNTIFS(Table1[Agent_name],Table1[[#This Row],[Agent_name]],Table1[Month],Table1[[#This Row],[Month]])/160</f>
        <v>0.44374999999999998</v>
      </c>
    </row>
    <row r="3042" spans="1:23" x14ac:dyDescent="0.25">
      <c r="A3042">
        <v>3041</v>
      </c>
      <c r="B3042" t="s">
        <v>9976</v>
      </c>
      <c r="C3042" t="s">
        <v>9977</v>
      </c>
      <c r="D3042">
        <v>42</v>
      </c>
      <c r="E3042" t="s">
        <v>29</v>
      </c>
      <c r="F3042" t="s">
        <v>383</v>
      </c>
      <c r="G3042" s="1">
        <v>44148</v>
      </c>
      <c r="H3042" t="s">
        <v>67</v>
      </c>
      <c r="I3042" t="s">
        <v>113</v>
      </c>
      <c r="J3042" s="3" t="s">
        <v>9978</v>
      </c>
      <c r="K3042" t="s">
        <v>39</v>
      </c>
      <c r="L3042" t="s">
        <v>9979</v>
      </c>
      <c r="M3042" t="s">
        <v>89</v>
      </c>
      <c r="N3042" t="s">
        <v>55</v>
      </c>
      <c r="O3042" s="2">
        <v>45078.446273148147</v>
      </c>
      <c r="P3042" s="2">
        <v>45078.456689814811</v>
      </c>
      <c r="Q3042">
        <v>3</v>
      </c>
      <c r="R3042" t="str">
        <f t="shared" ca="1" si="47"/>
        <v>Mohit</v>
      </c>
      <c r="S3042" t="str">
        <f>IFERROR(TEXT(DATEVALUE(LEFT(Table1[[#This Row],[Date of Purchase]],10)), "MMMM"), TEXT(Table1[[#This Row],[Date of Purchase]], "MMMM"))</f>
        <v>November</v>
      </c>
      <c r="T3042" t="str">
        <f>IF(OR(
  AND(Table1[[#This Row],[Ticket Priority]]="Critical", Table1[[#This Row],[Ticket Status]]&lt;&gt;"Closed"),
  AND(Table1[[#This Row],[Ticket Priority]]="High", Table1[[#This Row],[Ticket Status]]="Open")
), "Yes", "No")</f>
        <v>No</v>
      </c>
      <c r="U3042" s="4" t="str">
        <f>IF(Table1[[#This Row],[Ticket Status]]="Closed","Yes","No")</f>
        <v>Yes</v>
      </c>
      <c r="V3042" s="4" t="str">
        <f>IF(Table1[[#This Row],[Ticket Status]]="Pending Customer Response","Yes","No")</f>
        <v>No</v>
      </c>
      <c r="W3042" s="5">
        <f ca="1">COUNTIFS(Table1[Agent_name],Table1[[#This Row],[Agent_name]],Table1[Month],Table1[[#This Row],[Month]])/160</f>
        <v>0.4375</v>
      </c>
    </row>
    <row r="3043" spans="1:23" x14ac:dyDescent="0.25">
      <c r="A3043">
        <v>3042</v>
      </c>
      <c r="B3043" t="s">
        <v>4258</v>
      </c>
      <c r="C3043" t="s">
        <v>9980</v>
      </c>
      <c r="D3043">
        <v>57</v>
      </c>
      <c r="E3043" t="s">
        <v>58</v>
      </c>
      <c r="F3043" t="s">
        <v>223</v>
      </c>
      <c r="G3043" s="1">
        <v>43958</v>
      </c>
      <c r="H3043" t="s">
        <v>45</v>
      </c>
      <c r="I3043" t="s">
        <v>177</v>
      </c>
      <c r="J3043" s="3" t="s">
        <v>9981</v>
      </c>
      <c r="K3043" t="s">
        <v>39</v>
      </c>
      <c r="L3043" t="s">
        <v>9982</v>
      </c>
      <c r="M3043" t="s">
        <v>25</v>
      </c>
      <c r="N3043" t="s">
        <v>26</v>
      </c>
      <c r="O3043" s="2">
        <v>45078.385868055557</v>
      </c>
      <c r="P3043" s="2">
        <v>45078.510868055557</v>
      </c>
      <c r="Q3043">
        <v>2</v>
      </c>
      <c r="R3043" t="str">
        <f t="shared" ca="1" si="47"/>
        <v>Sara</v>
      </c>
      <c r="S3043" t="str">
        <f>IFERROR(TEXT(DATEVALUE(LEFT(Table1[[#This Row],[Date of Purchase]],10)), "MMMM"), TEXT(Table1[[#This Row],[Date of Purchase]], "MMMM"))</f>
        <v>May</v>
      </c>
      <c r="T3043" t="str">
        <f>IF(OR(
  AND(Table1[[#This Row],[Ticket Priority]]="Critical", Table1[[#This Row],[Ticket Status]]&lt;&gt;"Closed"),
  AND(Table1[[#This Row],[Ticket Priority]]="High", Table1[[#This Row],[Ticket Status]]="Open")
), "Yes", "No")</f>
        <v>No</v>
      </c>
      <c r="U3043" s="4" t="str">
        <f>IF(Table1[[#This Row],[Ticket Status]]="Closed","Yes","No")</f>
        <v>Yes</v>
      </c>
      <c r="V3043" s="4" t="str">
        <f>IF(Table1[[#This Row],[Ticket Status]]="Pending Customer Response","Yes","No")</f>
        <v>No</v>
      </c>
      <c r="W3043" s="5">
        <f ca="1">COUNTIFS(Table1[Agent_name],Table1[[#This Row],[Agent_name]],Table1[Month],Table1[[#This Row],[Month]])/160</f>
        <v>0.64375000000000004</v>
      </c>
    </row>
    <row r="3044" spans="1:23" x14ac:dyDescent="0.25">
      <c r="A3044">
        <v>3043</v>
      </c>
      <c r="B3044" t="s">
        <v>9983</v>
      </c>
      <c r="C3044" t="s">
        <v>9984</v>
      </c>
      <c r="D3044">
        <v>34</v>
      </c>
      <c r="E3044" t="s">
        <v>58</v>
      </c>
      <c r="F3044" t="s">
        <v>98</v>
      </c>
      <c r="G3044" s="1">
        <v>44115</v>
      </c>
      <c r="H3044" t="s">
        <v>66</v>
      </c>
      <c r="I3044" t="s">
        <v>52</v>
      </c>
      <c r="J3044" s="3" t="s">
        <v>9985</v>
      </c>
      <c r="K3044" t="s">
        <v>24</v>
      </c>
      <c r="M3044" t="s">
        <v>89</v>
      </c>
      <c r="N3044" t="s">
        <v>26</v>
      </c>
      <c r="O3044" s="2">
        <v>45078.279641203706</v>
      </c>
      <c r="R3044" t="str">
        <f t="shared" ca="1" si="47"/>
        <v>Sara</v>
      </c>
      <c r="S3044" t="str">
        <f>IFERROR(TEXT(DATEVALUE(LEFT(Table1[[#This Row],[Date of Purchase]],10)), "MMMM"), TEXT(Table1[[#This Row],[Date of Purchase]], "MMMM"))</f>
        <v>October</v>
      </c>
      <c r="T3044" t="str">
        <f>IF(OR(
  AND(Table1[[#This Row],[Ticket Priority]]="Critical", Table1[[#This Row],[Ticket Status]]&lt;&gt;"Closed"),
  AND(Table1[[#This Row],[Ticket Priority]]="High", Table1[[#This Row],[Ticket Status]]="Open")
), "Yes", "No")</f>
        <v>No</v>
      </c>
      <c r="U3044" s="4" t="str">
        <f>IF(Table1[[#This Row],[Ticket Status]]="Closed","Yes","No")</f>
        <v>No</v>
      </c>
      <c r="V3044" s="4" t="str">
        <f>IF(Table1[[#This Row],[Ticket Status]]="Pending Customer Response","Yes","No")</f>
        <v>Yes</v>
      </c>
      <c r="W3044" s="5">
        <f ca="1">COUNTIFS(Table1[Agent_name],Table1[[#This Row],[Agent_name]],Table1[Month],Table1[[#This Row],[Month]])/160</f>
        <v>0.66874999999999996</v>
      </c>
    </row>
    <row r="3045" spans="1:23" x14ac:dyDescent="0.25">
      <c r="A3045">
        <v>3044</v>
      </c>
      <c r="B3045" t="s">
        <v>9986</v>
      </c>
      <c r="C3045" t="s">
        <v>9987</v>
      </c>
      <c r="D3045">
        <v>60</v>
      </c>
      <c r="E3045" t="s">
        <v>29</v>
      </c>
      <c r="F3045" t="s">
        <v>103</v>
      </c>
      <c r="G3045" s="1">
        <v>43961</v>
      </c>
      <c r="H3045" t="s">
        <v>66</v>
      </c>
      <c r="I3045" t="s">
        <v>77</v>
      </c>
      <c r="J3045" s="3" t="s">
        <v>9988</v>
      </c>
      <c r="K3045" t="s">
        <v>24</v>
      </c>
      <c r="M3045" t="s">
        <v>143</v>
      </c>
      <c r="N3045" t="s">
        <v>55</v>
      </c>
      <c r="O3045" s="2">
        <v>45078.339375000003</v>
      </c>
      <c r="R3045" t="str">
        <f t="shared" ca="1" si="47"/>
        <v>Meera</v>
      </c>
      <c r="S3045" t="str">
        <f>IFERROR(TEXT(DATEVALUE(LEFT(Table1[[#This Row],[Date of Purchase]],10)), "MMMM"), TEXT(Table1[[#This Row],[Date of Purchase]], "MMMM"))</f>
        <v>May</v>
      </c>
      <c r="T3045" t="str">
        <f>IF(OR(
  AND(Table1[[#This Row],[Ticket Priority]]="Critical", Table1[[#This Row],[Ticket Status]]&lt;&gt;"Closed"),
  AND(Table1[[#This Row],[Ticket Priority]]="High", Table1[[#This Row],[Ticket Status]]="Open")
), "Yes", "No")</f>
        <v>No</v>
      </c>
      <c r="U3045" s="4" t="str">
        <f>IF(Table1[[#This Row],[Ticket Status]]="Closed","Yes","No")</f>
        <v>No</v>
      </c>
      <c r="V3045" s="4" t="str">
        <f>IF(Table1[[#This Row],[Ticket Status]]="Pending Customer Response","Yes","No")</f>
        <v>Yes</v>
      </c>
      <c r="W3045" s="5">
        <f ca="1">COUNTIFS(Table1[Agent_name],Table1[[#This Row],[Agent_name]],Table1[Month],Table1[[#This Row],[Month]])/160</f>
        <v>0.26874999999999999</v>
      </c>
    </row>
    <row r="3046" spans="1:23" x14ac:dyDescent="0.25">
      <c r="A3046">
        <v>3045</v>
      </c>
      <c r="B3046" t="s">
        <v>9989</v>
      </c>
      <c r="C3046" t="s">
        <v>9990</v>
      </c>
      <c r="D3046">
        <v>42</v>
      </c>
      <c r="E3046" t="s">
        <v>58</v>
      </c>
      <c r="F3046" t="s">
        <v>157</v>
      </c>
      <c r="G3046" s="1">
        <v>44304</v>
      </c>
      <c r="H3046" t="s">
        <v>66</v>
      </c>
      <c r="I3046" t="s">
        <v>46</v>
      </c>
      <c r="J3046" s="3" t="s">
        <v>9991</v>
      </c>
      <c r="K3046" t="s">
        <v>39</v>
      </c>
      <c r="L3046" t="s">
        <v>9992</v>
      </c>
      <c r="M3046" t="s">
        <v>41</v>
      </c>
      <c r="N3046" t="s">
        <v>55</v>
      </c>
      <c r="O3046" s="2">
        <v>45078.153969907406</v>
      </c>
      <c r="P3046" s="2">
        <v>45078.281053240738</v>
      </c>
      <c r="Q3046">
        <v>4</v>
      </c>
      <c r="R3046" t="str">
        <f t="shared" ca="1" si="47"/>
        <v>Ravi</v>
      </c>
      <c r="S3046" t="str">
        <f>IFERROR(TEXT(DATEVALUE(LEFT(Table1[[#This Row],[Date of Purchase]],10)), "MMMM"), TEXT(Table1[[#This Row],[Date of Purchase]], "MMMM"))</f>
        <v>April</v>
      </c>
      <c r="T3046" t="str">
        <f>IF(OR(
  AND(Table1[[#This Row],[Ticket Priority]]="Critical", Table1[[#This Row],[Ticket Status]]&lt;&gt;"Closed"),
  AND(Table1[[#This Row],[Ticket Priority]]="High", Table1[[#This Row],[Ticket Status]]="Open")
), "Yes", "No")</f>
        <v>No</v>
      </c>
      <c r="U3046" s="4" t="str">
        <f>IF(Table1[[#This Row],[Ticket Status]]="Closed","Yes","No")</f>
        <v>Yes</v>
      </c>
      <c r="V3046" s="4" t="str">
        <f>IF(Table1[[#This Row],[Ticket Status]]="Pending Customer Response","Yes","No")</f>
        <v>No</v>
      </c>
      <c r="W3046" s="5">
        <f ca="1">COUNTIFS(Table1[Agent_name],Table1[[#This Row],[Agent_name]],Table1[Month],Table1[[#This Row],[Month]])/160</f>
        <v>0.625</v>
      </c>
    </row>
    <row r="3047" spans="1:23" x14ac:dyDescent="0.25">
      <c r="A3047">
        <v>3046</v>
      </c>
      <c r="B3047" t="s">
        <v>9993</v>
      </c>
      <c r="C3047" t="s">
        <v>9994</v>
      </c>
      <c r="D3047">
        <v>34</v>
      </c>
      <c r="E3047" t="s">
        <v>58</v>
      </c>
      <c r="F3047" t="s">
        <v>223</v>
      </c>
      <c r="G3047" s="1">
        <v>43872</v>
      </c>
      <c r="H3047" t="s">
        <v>66</v>
      </c>
      <c r="I3047" t="s">
        <v>31</v>
      </c>
      <c r="J3047" s="3" t="s">
        <v>9995</v>
      </c>
      <c r="K3047" t="s">
        <v>39</v>
      </c>
      <c r="L3047" t="s">
        <v>9996</v>
      </c>
      <c r="M3047" t="s">
        <v>143</v>
      </c>
      <c r="N3047" t="s">
        <v>26</v>
      </c>
      <c r="O3047" s="2">
        <v>45078.515798611108</v>
      </c>
      <c r="P3047" s="2">
        <v>45078.701909722222</v>
      </c>
      <c r="Q3047">
        <v>1</v>
      </c>
      <c r="R3047" t="str">
        <f t="shared" ca="1" si="47"/>
        <v>Ravi</v>
      </c>
      <c r="S3047" t="str">
        <f>IFERROR(TEXT(DATEVALUE(LEFT(Table1[[#This Row],[Date of Purchase]],10)), "MMMM"), TEXT(Table1[[#This Row],[Date of Purchase]], "MMMM"))</f>
        <v>February</v>
      </c>
      <c r="T3047" t="str">
        <f>IF(OR(
  AND(Table1[[#This Row],[Ticket Priority]]="Critical", Table1[[#This Row],[Ticket Status]]&lt;&gt;"Closed"),
  AND(Table1[[#This Row],[Ticket Priority]]="High", Table1[[#This Row],[Ticket Status]]="Open")
), "Yes", "No")</f>
        <v>No</v>
      </c>
      <c r="U3047" s="4" t="str">
        <f>IF(Table1[[#This Row],[Ticket Status]]="Closed","Yes","No")</f>
        <v>Yes</v>
      </c>
      <c r="V3047" s="4" t="str">
        <f>IF(Table1[[#This Row],[Ticket Status]]="Pending Customer Response","Yes","No")</f>
        <v>No</v>
      </c>
      <c r="W3047" s="5">
        <f ca="1">COUNTIFS(Table1[Agent_name],Table1[[#This Row],[Agent_name]],Table1[Month],Table1[[#This Row],[Month]])/160</f>
        <v>0.61250000000000004</v>
      </c>
    </row>
    <row r="3048" spans="1:23" x14ac:dyDescent="0.25">
      <c r="A3048">
        <v>3047</v>
      </c>
      <c r="B3048" t="s">
        <v>9997</v>
      </c>
      <c r="C3048" t="s">
        <v>9998</v>
      </c>
      <c r="D3048">
        <v>28</v>
      </c>
      <c r="E3048" t="s">
        <v>29</v>
      </c>
      <c r="F3048" t="s">
        <v>281</v>
      </c>
      <c r="G3048" s="1">
        <v>43958</v>
      </c>
      <c r="H3048" t="s">
        <v>59</v>
      </c>
      <c r="I3048" t="s">
        <v>77</v>
      </c>
      <c r="J3048" s="3" t="s">
        <v>9999</v>
      </c>
      <c r="K3048" t="s">
        <v>24</v>
      </c>
      <c r="M3048" t="s">
        <v>89</v>
      </c>
      <c r="N3048" t="s">
        <v>26</v>
      </c>
      <c r="O3048" s="2">
        <v>45078.06790509259</v>
      </c>
      <c r="R3048" t="str">
        <f t="shared" ca="1" si="47"/>
        <v>Meera</v>
      </c>
      <c r="S3048" t="str">
        <f>IFERROR(TEXT(DATEVALUE(LEFT(Table1[[#This Row],[Date of Purchase]],10)), "MMMM"), TEXT(Table1[[#This Row],[Date of Purchase]], "MMMM"))</f>
        <v>May</v>
      </c>
      <c r="T3048" t="str">
        <f>IF(OR(
  AND(Table1[[#This Row],[Ticket Priority]]="Critical", Table1[[#This Row],[Ticket Status]]&lt;&gt;"Closed"),
  AND(Table1[[#This Row],[Ticket Priority]]="High", Table1[[#This Row],[Ticket Status]]="Open")
), "Yes", "No")</f>
        <v>No</v>
      </c>
      <c r="U3048" s="4" t="str">
        <f>IF(Table1[[#This Row],[Ticket Status]]="Closed","Yes","No")</f>
        <v>No</v>
      </c>
      <c r="V3048" s="4" t="str">
        <f>IF(Table1[[#This Row],[Ticket Status]]="Pending Customer Response","Yes","No")</f>
        <v>Yes</v>
      </c>
      <c r="W3048" s="5">
        <f ca="1">COUNTIFS(Table1[Agent_name],Table1[[#This Row],[Agent_name]],Table1[Month],Table1[[#This Row],[Month]])/160</f>
        <v>0.26874999999999999</v>
      </c>
    </row>
    <row r="3049" spans="1:23" x14ac:dyDescent="0.25">
      <c r="A3049">
        <v>3048</v>
      </c>
      <c r="B3049" t="s">
        <v>10000</v>
      </c>
      <c r="C3049" t="s">
        <v>10001</v>
      </c>
      <c r="D3049">
        <v>42</v>
      </c>
      <c r="E3049" t="s">
        <v>58</v>
      </c>
      <c r="F3049" t="s">
        <v>456</v>
      </c>
      <c r="G3049" s="1">
        <v>44238</v>
      </c>
      <c r="H3049" t="s">
        <v>45</v>
      </c>
      <c r="I3049" t="s">
        <v>177</v>
      </c>
      <c r="J3049" s="3" t="s">
        <v>10002</v>
      </c>
      <c r="K3049" t="s">
        <v>62</v>
      </c>
      <c r="M3049" t="s">
        <v>25</v>
      </c>
      <c r="N3049" t="s">
        <v>33</v>
      </c>
      <c r="R3049" t="str">
        <f t="shared" ca="1" si="47"/>
        <v>Neha</v>
      </c>
      <c r="S3049" t="str">
        <f>IFERROR(TEXT(DATEVALUE(LEFT(Table1[[#This Row],[Date of Purchase]],10)), "MMMM"), TEXT(Table1[[#This Row],[Date of Purchase]], "MMMM"))</f>
        <v>February</v>
      </c>
      <c r="T3049" t="str">
        <f>IF(OR(
  AND(Table1[[#This Row],[Ticket Priority]]="Critical", Table1[[#This Row],[Ticket Status]]&lt;&gt;"Closed"),
  AND(Table1[[#This Row],[Ticket Priority]]="High", Table1[[#This Row],[Ticket Status]]="Open")
), "Yes", "No")</f>
        <v>Yes</v>
      </c>
      <c r="U3049" s="4" t="str">
        <f>IF(Table1[[#This Row],[Ticket Status]]="Closed","Yes","No")</f>
        <v>No</v>
      </c>
      <c r="V3049" s="4" t="str">
        <f>IF(Table1[[#This Row],[Ticket Status]]="Pending Customer Response","Yes","No")</f>
        <v>No</v>
      </c>
      <c r="W3049" s="5">
        <f ca="1">COUNTIFS(Table1[Agent_name],Table1[[#This Row],[Agent_name]],Table1[Month],Table1[[#This Row],[Month]])/160</f>
        <v>0.19375000000000001</v>
      </c>
    </row>
    <row r="3050" spans="1:23" x14ac:dyDescent="0.25">
      <c r="A3050">
        <v>3049</v>
      </c>
      <c r="B3050" t="s">
        <v>10003</v>
      </c>
      <c r="C3050" t="s">
        <v>10004</v>
      </c>
      <c r="D3050">
        <v>61</v>
      </c>
      <c r="E3050" t="s">
        <v>29</v>
      </c>
      <c r="F3050" t="s">
        <v>76</v>
      </c>
      <c r="G3050" s="1">
        <v>43933</v>
      </c>
      <c r="H3050" t="s">
        <v>67</v>
      </c>
      <c r="I3050" t="s">
        <v>22</v>
      </c>
      <c r="J3050" s="3" t="s">
        <v>10005</v>
      </c>
      <c r="K3050" t="s">
        <v>39</v>
      </c>
      <c r="L3050" t="s">
        <v>10006</v>
      </c>
      <c r="M3050" t="s">
        <v>25</v>
      </c>
      <c r="N3050" t="s">
        <v>33</v>
      </c>
      <c r="O3050" s="2">
        <v>45078.370717592596</v>
      </c>
      <c r="P3050" s="2">
        <v>45078.097800925927</v>
      </c>
      <c r="Q3050">
        <v>2</v>
      </c>
      <c r="R3050" t="str">
        <f t="shared" ca="1" si="47"/>
        <v>Aisha</v>
      </c>
      <c r="S3050" t="str">
        <f>IFERROR(TEXT(DATEVALUE(LEFT(Table1[[#This Row],[Date of Purchase]],10)), "MMMM"), TEXT(Table1[[#This Row],[Date of Purchase]], "MMMM"))</f>
        <v>April</v>
      </c>
      <c r="T3050" t="str">
        <f>IF(OR(
  AND(Table1[[#This Row],[Ticket Priority]]="Critical", Table1[[#This Row],[Ticket Status]]&lt;&gt;"Closed"),
  AND(Table1[[#This Row],[Ticket Priority]]="High", Table1[[#This Row],[Ticket Status]]="Open")
), "Yes", "No")</f>
        <v>No</v>
      </c>
      <c r="U3050" s="4" t="str">
        <f>IF(Table1[[#This Row],[Ticket Status]]="Closed","Yes","No")</f>
        <v>Yes</v>
      </c>
      <c r="V3050" s="4" t="str">
        <f>IF(Table1[[#This Row],[Ticket Status]]="Pending Customer Response","Yes","No")</f>
        <v>No</v>
      </c>
      <c r="W3050" s="5">
        <f ca="1">COUNTIFS(Table1[Agent_name],Table1[[#This Row],[Agent_name]],Table1[Month],Table1[[#This Row],[Month]])/160</f>
        <v>0.81874999999999998</v>
      </c>
    </row>
    <row r="3051" spans="1:23" x14ac:dyDescent="0.25">
      <c r="A3051">
        <v>3050</v>
      </c>
      <c r="B3051" t="s">
        <v>10007</v>
      </c>
      <c r="C3051" t="s">
        <v>10008</v>
      </c>
      <c r="D3051">
        <v>53</v>
      </c>
      <c r="E3051" t="s">
        <v>29</v>
      </c>
      <c r="F3051" t="s">
        <v>51</v>
      </c>
      <c r="G3051" s="1">
        <v>43966</v>
      </c>
      <c r="H3051" t="s">
        <v>45</v>
      </c>
      <c r="I3051" t="s">
        <v>67</v>
      </c>
      <c r="J3051" s="3" t="s">
        <v>10009</v>
      </c>
      <c r="K3051" t="s">
        <v>62</v>
      </c>
      <c r="M3051" t="s">
        <v>41</v>
      </c>
      <c r="N3051" t="s">
        <v>33</v>
      </c>
      <c r="R3051" t="str">
        <f t="shared" ca="1" si="47"/>
        <v>Divya</v>
      </c>
      <c r="S3051" t="str">
        <f>IFERROR(TEXT(DATEVALUE(LEFT(Table1[[#This Row],[Date of Purchase]],10)), "MMMM"), TEXT(Table1[[#This Row],[Date of Purchase]], "MMMM"))</f>
        <v>May</v>
      </c>
      <c r="T3051" t="str">
        <f>IF(OR(
  AND(Table1[[#This Row],[Ticket Priority]]="Critical", Table1[[#This Row],[Ticket Status]]&lt;&gt;"Closed"),
  AND(Table1[[#This Row],[Ticket Priority]]="High", Table1[[#This Row],[Ticket Status]]="Open")
), "Yes", "No")</f>
        <v>No</v>
      </c>
      <c r="U3051" s="4" t="str">
        <f>IF(Table1[[#This Row],[Ticket Status]]="Closed","Yes","No")</f>
        <v>No</v>
      </c>
      <c r="V3051" s="4" t="str">
        <f>IF(Table1[[#This Row],[Ticket Status]]="Pending Customer Response","Yes","No")</f>
        <v>No</v>
      </c>
      <c r="W3051" s="5">
        <f ca="1">COUNTIFS(Table1[Agent_name],Table1[[#This Row],[Agent_name]],Table1[Month],Table1[[#This Row],[Month]])/160</f>
        <v>0.23125000000000001</v>
      </c>
    </row>
    <row r="3052" spans="1:23" x14ac:dyDescent="0.25">
      <c r="A3052">
        <v>3051</v>
      </c>
      <c r="B3052" t="s">
        <v>10010</v>
      </c>
      <c r="C3052" t="s">
        <v>10011</v>
      </c>
      <c r="D3052">
        <v>62</v>
      </c>
      <c r="E3052" t="s">
        <v>19</v>
      </c>
      <c r="F3052" t="s">
        <v>161</v>
      </c>
      <c r="G3052" s="1">
        <v>43928</v>
      </c>
      <c r="H3052" t="s">
        <v>21</v>
      </c>
      <c r="I3052" t="s">
        <v>77</v>
      </c>
      <c r="J3052" s="3" t="s">
        <v>10012</v>
      </c>
      <c r="K3052" t="s">
        <v>39</v>
      </c>
      <c r="L3052" t="s">
        <v>10013</v>
      </c>
      <c r="M3052" t="s">
        <v>143</v>
      </c>
      <c r="N3052" t="s">
        <v>83</v>
      </c>
      <c r="O3052" s="2">
        <v>45078.867280092592</v>
      </c>
      <c r="P3052" s="2">
        <v>45078.156168981484</v>
      </c>
      <c r="Q3052">
        <v>2</v>
      </c>
      <c r="R3052" t="str">
        <f t="shared" ca="1" si="47"/>
        <v>Ravi</v>
      </c>
      <c r="S3052" t="str">
        <f>IFERROR(TEXT(DATEVALUE(LEFT(Table1[[#This Row],[Date of Purchase]],10)), "MMMM"), TEXT(Table1[[#This Row],[Date of Purchase]], "MMMM"))</f>
        <v>April</v>
      </c>
      <c r="T3052" t="str">
        <f>IF(OR(
  AND(Table1[[#This Row],[Ticket Priority]]="Critical", Table1[[#This Row],[Ticket Status]]&lt;&gt;"Closed"),
  AND(Table1[[#This Row],[Ticket Priority]]="High", Table1[[#This Row],[Ticket Status]]="Open")
), "Yes", "No")</f>
        <v>No</v>
      </c>
      <c r="U3052" s="4" t="str">
        <f>IF(Table1[[#This Row],[Ticket Status]]="Closed","Yes","No")</f>
        <v>Yes</v>
      </c>
      <c r="V3052" s="4" t="str">
        <f>IF(Table1[[#This Row],[Ticket Status]]="Pending Customer Response","Yes","No")</f>
        <v>No</v>
      </c>
      <c r="W3052" s="5">
        <f ca="1">COUNTIFS(Table1[Agent_name],Table1[[#This Row],[Agent_name]],Table1[Month],Table1[[#This Row],[Month]])/160</f>
        <v>0.625</v>
      </c>
    </row>
    <row r="3053" spans="1:23" x14ac:dyDescent="0.25">
      <c r="A3053">
        <v>3052</v>
      </c>
      <c r="B3053" t="s">
        <v>10014</v>
      </c>
      <c r="C3053" t="s">
        <v>10015</v>
      </c>
      <c r="D3053">
        <v>61</v>
      </c>
      <c r="E3053" t="s">
        <v>58</v>
      </c>
      <c r="F3053" t="s">
        <v>249</v>
      </c>
      <c r="G3053" s="1">
        <v>44551</v>
      </c>
      <c r="H3053" t="s">
        <v>45</v>
      </c>
      <c r="I3053" t="s">
        <v>31</v>
      </c>
      <c r="J3053" s="3" t="s">
        <v>10016</v>
      </c>
      <c r="K3053" t="s">
        <v>62</v>
      </c>
      <c r="M3053" t="s">
        <v>89</v>
      </c>
      <c r="N3053" t="s">
        <v>33</v>
      </c>
      <c r="R3053" t="str">
        <f t="shared" ca="1" si="47"/>
        <v>Mohit</v>
      </c>
      <c r="S3053" t="str">
        <f>IFERROR(TEXT(DATEVALUE(LEFT(Table1[[#This Row],[Date of Purchase]],10)), "MMMM"), TEXT(Table1[[#This Row],[Date of Purchase]], "MMMM"))</f>
        <v>December</v>
      </c>
      <c r="T3053" t="str">
        <f>IF(OR(
  AND(Table1[[#This Row],[Ticket Priority]]="Critical", Table1[[#This Row],[Ticket Status]]&lt;&gt;"Closed"),
  AND(Table1[[#This Row],[Ticket Priority]]="High", Table1[[#This Row],[Ticket Status]]="Open")
), "Yes", "No")</f>
        <v>Yes</v>
      </c>
      <c r="U3053" s="4" t="str">
        <f>IF(Table1[[#This Row],[Ticket Status]]="Closed","Yes","No")</f>
        <v>No</v>
      </c>
      <c r="V3053" s="4" t="str">
        <f>IF(Table1[[#This Row],[Ticket Status]]="Pending Customer Response","Yes","No")</f>
        <v>No</v>
      </c>
      <c r="W3053" s="5">
        <f ca="1">COUNTIFS(Table1[Agent_name],Table1[[#This Row],[Agent_name]],Table1[Month],Table1[[#This Row],[Month]])/160</f>
        <v>0.44374999999999998</v>
      </c>
    </row>
    <row r="3054" spans="1:23" x14ac:dyDescent="0.25">
      <c r="A3054">
        <v>3053</v>
      </c>
      <c r="B3054" t="s">
        <v>10017</v>
      </c>
      <c r="C3054" t="s">
        <v>10018</v>
      </c>
      <c r="D3054">
        <v>34</v>
      </c>
      <c r="E3054" t="s">
        <v>29</v>
      </c>
      <c r="F3054" t="s">
        <v>242</v>
      </c>
      <c r="G3054" s="1">
        <v>43837</v>
      </c>
      <c r="H3054" t="s">
        <v>59</v>
      </c>
      <c r="I3054" t="s">
        <v>22</v>
      </c>
      <c r="J3054" s="3" t="s">
        <v>10019</v>
      </c>
      <c r="K3054" t="s">
        <v>39</v>
      </c>
      <c r="L3054" t="s">
        <v>10020</v>
      </c>
      <c r="M3054" t="s">
        <v>143</v>
      </c>
      <c r="N3054" t="s">
        <v>83</v>
      </c>
      <c r="O3054" s="2">
        <v>45078.049259259256</v>
      </c>
      <c r="P3054" s="2">
        <v>45078.697870370372</v>
      </c>
      <c r="Q3054">
        <v>1</v>
      </c>
      <c r="R3054" t="str">
        <f t="shared" ca="1" si="47"/>
        <v>Mohit</v>
      </c>
      <c r="S3054" t="str">
        <f>IFERROR(TEXT(DATEVALUE(LEFT(Table1[[#This Row],[Date of Purchase]],10)), "MMMM"), TEXT(Table1[[#This Row],[Date of Purchase]], "MMMM"))</f>
        <v>January</v>
      </c>
      <c r="T3054" t="str">
        <f>IF(OR(
  AND(Table1[[#This Row],[Ticket Priority]]="Critical", Table1[[#This Row],[Ticket Status]]&lt;&gt;"Closed"),
  AND(Table1[[#This Row],[Ticket Priority]]="High", Table1[[#This Row],[Ticket Status]]="Open")
), "Yes", "No")</f>
        <v>No</v>
      </c>
      <c r="U3054" s="4" t="str">
        <f>IF(Table1[[#This Row],[Ticket Status]]="Closed","Yes","No")</f>
        <v>Yes</v>
      </c>
      <c r="V3054" s="4" t="str">
        <f>IF(Table1[[#This Row],[Ticket Status]]="Pending Customer Response","Yes","No")</f>
        <v>No</v>
      </c>
      <c r="W3054" s="5">
        <f ca="1">COUNTIFS(Table1[Agent_name],Table1[[#This Row],[Agent_name]],Table1[Month],Table1[[#This Row],[Month]])/160</f>
        <v>0.46250000000000002</v>
      </c>
    </row>
    <row r="3055" spans="1:23" x14ac:dyDescent="0.25">
      <c r="A3055">
        <v>3054</v>
      </c>
      <c r="B3055" t="s">
        <v>10021</v>
      </c>
      <c r="C3055" t="s">
        <v>10022</v>
      </c>
      <c r="D3055">
        <v>68</v>
      </c>
      <c r="E3055" t="s">
        <v>19</v>
      </c>
      <c r="F3055" t="s">
        <v>223</v>
      </c>
      <c r="G3055" s="1">
        <v>44512</v>
      </c>
      <c r="H3055" t="s">
        <v>67</v>
      </c>
      <c r="I3055" t="s">
        <v>31</v>
      </c>
      <c r="J3055" s="3" t="s">
        <v>10023</v>
      </c>
      <c r="K3055" t="s">
        <v>24</v>
      </c>
      <c r="M3055" t="s">
        <v>25</v>
      </c>
      <c r="N3055" t="s">
        <v>83</v>
      </c>
      <c r="O3055" s="2">
        <v>45078.499965277777</v>
      </c>
      <c r="R3055" t="str">
        <f t="shared" ca="1" si="47"/>
        <v>Priya</v>
      </c>
      <c r="S3055" t="str">
        <f>IFERROR(TEXT(DATEVALUE(LEFT(Table1[[#This Row],[Date of Purchase]],10)), "MMMM"), TEXT(Table1[[#This Row],[Date of Purchase]], "MMMM"))</f>
        <v>November</v>
      </c>
      <c r="T3055" t="str">
        <f>IF(OR(
  AND(Table1[[#This Row],[Ticket Priority]]="Critical", Table1[[#This Row],[Ticket Status]]&lt;&gt;"Closed"),
  AND(Table1[[#This Row],[Ticket Priority]]="High", Table1[[#This Row],[Ticket Status]]="Open")
), "Yes", "No")</f>
        <v>Yes</v>
      </c>
      <c r="U3055" s="4" t="str">
        <f>IF(Table1[[#This Row],[Ticket Status]]="Closed","Yes","No")</f>
        <v>No</v>
      </c>
      <c r="V3055" s="4" t="str">
        <f>IF(Table1[[#This Row],[Ticket Status]]="Pending Customer Response","Yes","No")</f>
        <v>Yes</v>
      </c>
      <c r="W3055" s="5">
        <f ca="1">COUNTIFS(Table1[Agent_name],Table1[[#This Row],[Agent_name]],Table1[Month],Table1[[#This Row],[Month]])/160</f>
        <v>0.41249999999999998</v>
      </c>
    </row>
    <row r="3056" spans="1:23" x14ac:dyDescent="0.25">
      <c r="A3056">
        <v>3055</v>
      </c>
      <c r="B3056" t="s">
        <v>10024</v>
      </c>
      <c r="C3056" t="s">
        <v>10025</v>
      </c>
      <c r="D3056">
        <v>31</v>
      </c>
      <c r="E3056" t="s">
        <v>29</v>
      </c>
      <c r="F3056" t="s">
        <v>76</v>
      </c>
      <c r="G3056" s="1">
        <v>44265</v>
      </c>
      <c r="H3056" t="s">
        <v>45</v>
      </c>
      <c r="I3056" t="s">
        <v>60</v>
      </c>
      <c r="J3056" s="3" t="s">
        <v>10026</v>
      </c>
      <c r="K3056" t="s">
        <v>39</v>
      </c>
      <c r="L3056" t="s">
        <v>10027</v>
      </c>
      <c r="M3056" t="s">
        <v>89</v>
      </c>
      <c r="N3056" t="s">
        <v>33</v>
      </c>
      <c r="O3056" s="2">
        <v>45078.900682870371</v>
      </c>
      <c r="P3056" s="2">
        <v>45078.217349537037</v>
      </c>
      <c r="Q3056">
        <v>2</v>
      </c>
      <c r="R3056" t="str">
        <f t="shared" ca="1" si="47"/>
        <v>Aisha</v>
      </c>
      <c r="S3056" t="str">
        <f>IFERROR(TEXT(DATEVALUE(LEFT(Table1[[#This Row],[Date of Purchase]],10)), "MMMM"), TEXT(Table1[[#This Row],[Date of Purchase]], "MMMM"))</f>
        <v>March</v>
      </c>
      <c r="T3056" t="str">
        <f>IF(OR(
  AND(Table1[[#This Row],[Ticket Priority]]="Critical", Table1[[#This Row],[Ticket Status]]&lt;&gt;"Closed"),
  AND(Table1[[#This Row],[Ticket Priority]]="High", Table1[[#This Row],[Ticket Status]]="Open")
), "Yes", "No")</f>
        <v>No</v>
      </c>
      <c r="U3056" s="4" t="str">
        <f>IF(Table1[[#This Row],[Ticket Status]]="Closed","Yes","No")</f>
        <v>Yes</v>
      </c>
      <c r="V3056" s="4" t="str">
        <f>IF(Table1[[#This Row],[Ticket Status]]="Pending Customer Response","Yes","No")</f>
        <v>No</v>
      </c>
      <c r="W3056" s="5">
        <f ca="1">COUNTIFS(Table1[Agent_name],Table1[[#This Row],[Agent_name]],Table1[Month],Table1[[#This Row],[Month]])/160</f>
        <v>1.0062500000000001</v>
      </c>
    </row>
    <row r="3057" spans="1:23" x14ac:dyDescent="0.25">
      <c r="A3057">
        <v>3056</v>
      </c>
      <c r="B3057" t="s">
        <v>10028</v>
      </c>
      <c r="C3057" t="s">
        <v>10029</v>
      </c>
      <c r="D3057">
        <v>45</v>
      </c>
      <c r="E3057" t="s">
        <v>29</v>
      </c>
      <c r="F3057" t="s">
        <v>103</v>
      </c>
      <c r="G3057" s="1">
        <v>44106</v>
      </c>
      <c r="H3057" t="s">
        <v>45</v>
      </c>
      <c r="I3057" t="s">
        <v>141</v>
      </c>
      <c r="J3057" s="3" t="s">
        <v>10030</v>
      </c>
      <c r="K3057" t="s">
        <v>24</v>
      </c>
      <c r="M3057" t="s">
        <v>25</v>
      </c>
      <c r="N3057" t="s">
        <v>26</v>
      </c>
      <c r="O3057" s="2">
        <v>45078.672222222223</v>
      </c>
      <c r="R3057" t="str">
        <f t="shared" ca="1" si="47"/>
        <v>Sara</v>
      </c>
      <c r="S3057" t="str">
        <f>IFERROR(TEXT(DATEVALUE(LEFT(Table1[[#This Row],[Date of Purchase]],10)), "MMMM"), TEXT(Table1[[#This Row],[Date of Purchase]], "MMMM"))</f>
        <v>October</v>
      </c>
      <c r="T3057" t="str">
        <f>IF(OR(
  AND(Table1[[#This Row],[Ticket Priority]]="Critical", Table1[[#This Row],[Ticket Status]]&lt;&gt;"Closed"),
  AND(Table1[[#This Row],[Ticket Priority]]="High", Table1[[#This Row],[Ticket Status]]="Open")
), "Yes", "No")</f>
        <v>Yes</v>
      </c>
      <c r="U3057" s="4" t="str">
        <f>IF(Table1[[#This Row],[Ticket Status]]="Closed","Yes","No")</f>
        <v>No</v>
      </c>
      <c r="V3057" s="4" t="str">
        <f>IF(Table1[[#This Row],[Ticket Status]]="Pending Customer Response","Yes","No")</f>
        <v>Yes</v>
      </c>
      <c r="W3057" s="5">
        <f ca="1">COUNTIFS(Table1[Agent_name],Table1[[#This Row],[Agent_name]],Table1[Month],Table1[[#This Row],[Month]])/160</f>
        <v>0.66874999999999996</v>
      </c>
    </row>
    <row r="3058" spans="1:23" x14ac:dyDescent="0.25">
      <c r="A3058">
        <v>3057</v>
      </c>
      <c r="B3058" t="s">
        <v>10031</v>
      </c>
      <c r="C3058" t="s">
        <v>10032</v>
      </c>
      <c r="D3058">
        <v>56</v>
      </c>
      <c r="E3058" t="s">
        <v>29</v>
      </c>
      <c r="F3058" t="s">
        <v>20</v>
      </c>
      <c r="G3058" s="1">
        <v>44419</v>
      </c>
      <c r="H3058" t="s">
        <v>59</v>
      </c>
      <c r="I3058" t="s">
        <v>77</v>
      </c>
      <c r="J3058" s="3" t="s">
        <v>10033</v>
      </c>
      <c r="K3058" t="s">
        <v>24</v>
      </c>
      <c r="M3058" t="s">
        <v>25</v>
      </c>
      <c r="N3058" t="s">
        <v>55</v>
      </c>
      <c r="O3058" s="2">
        <v>45078.793078703704</v>
      </c>
      <c r="R3058" t="str">
        <f t="shared" ca="1" si="47"/>
        <v>Meera</v>
      </c>
      <c r="S3058" t="str">
        <f>IFERROR(TEXT(DATEVALUE(LEFT(Table1[[#This Row],[Date of Purchase]],10)), "MMMM"), TEXT(Table1[[#This Row],[Date of Purchase]], "MMMM"))</f>
        <v>August</v>
      </c>
      <c r="T3058" t="str">
        <f>IF(OR(
  AND(Table1[[#This Row],[Ticket Priority]]="Critical", Table1[[#This Row],[Ticket Status]]&lt;&gt;"Closed"),
  AND(Table1[[#This Row],[Ticket Priority]]="High", Table1[[#This Row],[Ticket Status]]="Open")
), "Yes", "No")</f>
        <v>Yes</v>
      </c>
      <c r="U3058" s="4" t="str">
        <f>IF(Table1[[#This Row],[Ticket Status]]="Closed","Yes","No")</f>
        <v>No</v>
      </c>
      <c r="V3058" s="4" t="str">
        <f>IF(Table1[[#This Row],[Ticket Status]]="Pending Customer Response","Yes","No")</f>
        <v>Yes</v>
      </c>
      <c r="W3058" s="5">
        <f ca="1">COUNTIFS(Table1[Agent_name],Table1[[#This Row],[Agent_name]],Table1[Month],Table1[[#This Row],[Month]])/160</f>
        <v>0.18124999999999999</v>
      </c>
    </row>
    <row r="3059" spans="1:23" x14ac:dyDescent="0.25">
      <c r="A3059">
        <v>3058</v>
      </c>
      <c r="B3059" t="s">
        <v>10034</v>
      </c>
      <c r="C3059" t="s">
        <v>10035</v>
      </c>
      <c r="D3059">
        <v>66</v>
      </c>
      <c r="E3059" t="s">
        <v>58</v>
      </c>
      <c r="F3059" t="s">
        <v>161</v>
      </c>
      <c r="G3059" s="1">
        <v>44479</v>
      </c>
      <c r="H3059" t="s">
        <v>21</v>
      </c>
      <c r="I3059" t="s">
        <v>59</v>
      </c>
      <c r="J3059" s="3" t="s">
        <v>10036</v>
      </c>
      <c r="K3059" t="s">
        <v>62</v>
      </c>
      <c r="M3059" t="s">
        <v>25</v>
      </c>
      <c r="N3059" t="s">
        <v>83</v>
      </c>
      <c r="R3059" t="str">
        <f t="shared" ca="1" si="47"/>
        <v>Aisha</v>
      </c>
      <c r="S3059" t="str">
        <f>IFERROR(TEXT(DATEVALUE(LEFT(Table1[[#This Row],[Date of Purchase]],10)), "MMMM"), TEXT(Table1[[#This Row],[Date of Purchase]], "MMMM"))</f>
        <v>October</v>
      </c>
      <c r="T3059" t="str">
        <f>IF(OR(
  AND(Table1[[#This Row],[Ticket Priority]]="Critical", Table1[[#This Row],[Ticket Status]]&lt;&gt;"Closed"),
  AND(Table1[[#This Row],[Ticket Priority]]="High", Table1[[#This Row],[Ticket Status]]="Open")
), "Yes", "No")</f>
        <v>Yes</v>
      </c>
      <c r="U3059" s="4" t="str">
        <f>IF(Table1[[#This Row],[Ticket Status]]="Closed","Yes","No")</f>
        <v>No</v>
      </c>
      <c r="V3059" s="4" t="str">
        <f>IF(Table1[[#This Row],[Ticket Status]]="Pending Customer Response","Yes","No")</f>
        <v>No</v>
      </c>
      <c r="W3059" s="5">
        <f ca="1">COUNTIFS(Table1[Agent_name],Table1[[#This Row],[Agent_name]],Table1[Month],Table1[[#This Row],[Month]])/160</f>
        <v>0.85624999999999996</v>
      </c>
    </row>
    <row r="3060" spans="1:23" x14ac:dyDescent="0.25">
      <c r="A3060">
        <v>3059</v>
      </c>
      <c r="B3060" t="s">
        <v>10037</v>
      </c>
      <c r="C3060" t="s">
        <v>10038</v>
      </c>
      <c r="D3060">
        <v>63</v>
      </c>
      <c r="E3060" t="s">
        <v>29</v>
      </c>
      <c r="F3060" t="s">
        <v>112</v>
      </c>
      <c r="G3060" s="1">
        <v>44051</v>
      </c>
      <c r="H3060" t="s">
        <v>66</v>
      </c>
      <c r="I3060" t="s">
        <v>60</v>
      </c>
      <c r="J3060" s="3" t="s">
        <v>10039</v>
      </c>
      <c r="K3060" t="s">
        <v>62</v>
      </c>
      <c r="M3060" t="s">
        <v>41</v>
      </c>
      <c r="N3060" t="s">
        <v>55</v>
      </c>
      <c r="R3060" t="str">
        <f t="shared" ca="1" si="47"/>
        <v>Mohit</v>
      </c>
      <c r="S3060" t="str">
        <f>IFERROR(TEXT(DATEVALUE(LEFT(Table1[[#This Row],[Date of Purchase]],10)), "MMMM"), TEXT(Table1[[#This Row],[Date of Purchase]], "MMMM"))</f>
        <v>August</v>
      </c>
      <c r="T3060" t="str">
        <f>IF(OR(
  AND(Table1[[#This Row],[Ticket Priority]]="Critical", Table1[[#This Row],[Ticket Status]]&lt;&gt;"Closed"),
  AND(Table1[[#This Row],[Ticket Priority]]="High", Table1[[#This Row],[Ticket Status]]="Open")
), "Yes", "No")</f>
        <v>No</v>
      </c>
      <c r="U3060" s="4" t="str">
        <f>IF(Table1[[#This Row],[Ticket Status]]="Closed","Yes","No")</f>
        <v>No</v>
      </c>
      <c r="V3060" s="4" t="str">
        <f>IF(Table1[[#This Row],[Ticket Status]]="Pending Customer Response","Yes","No")</f>
        <v>No</v>
      </c>
      <c r="W3060" s="5">
        <f ca="1">COUNTIFS(Table1[Agent_name],Table1[[#This Row],[Agent_name]],Table1[Month],Table1[[#This Row],[Month]])/160</f>
        <v>0.46250000000000002</v>
      </c>
    </row>
    <row r="3061" spans="1:23" x14ac:dyDescent="0.25">
      <c r="A3061">
        <v>3060</v>
      </c>
      <c r="B3061" t="s">
        <v>10040</v>
      </c>
      <c r="C3061" t="s">
        <v>10041</v>
      </c>
      <c r="D3061">
        <v>52</v>
      </c>
      <c r="E3061" t="s">
        <v>58</v>
      </c>
      <c r="F3061" t="s">
        <v>286</v>
      </c>
      <c r="G3061" s="1">
        <v>44415</v>
      </c>
      <c r="H3061" t="s">
        <v>66</v>
      </c>
      <c r="I3061" t="s">
        <v>22</v>
      </c>
      <c r="J3061" s="3" t="s">
        <v>10042</v>
      </c>
      <c r="K3061" t="s">
        <v>39</v>
      </c>
      <c r="L3061" t="s">
        <v>10043</v>
      </c>
      <c r="M3061" t="s">
        <v>25</v>
      </c>
      <c r="N3061" t="s">
        <v>55</v>
      </c>
      <c r="O3061" s="2">
        <v>45078.412569444445</v>
      </c>
      <c r="P3061" s="2">
        <v>45078.91951388889</v>
      </c>
      <c r="Q3061">
        <v>2</v>
      </c>
      <c r="R3061" t="str">
        <f t="shared" ca="1" si="47"/>
        <v>Aisha</v>
      </c>
      <c r="S3061" t="str">
        <f>IFERROR(TEXT(DATEVALUE(LEFT(Table1[[#This Row],[Date of Purchase]],10)), "MMMM"), TEXT(Table1[[#This Row],[Date of Purchase]], "MMMM"))</f>
        <v>August</v>
      </c>
      <c r="T3061" t="str">
        <f>IF(OR(
  AND(Table1[[#This Row],[Ticket Priority]]="Critical", Table1[[#This Row],[Ticket Status]]&lt;&gt;"Closed"),
  AND(Table1[[#This Row],[Ticket Priority]]="High", Table1[[#This Row],[Ticket Status]]="Open")
), "Yes", "No")</f>
        <v>No</v>
      </c>
      <c r="U3061" s="4" t="str">
        <f>IF(Table1[[#This Row],[Ticket Status]]="Closed","Yes","No")</f>
        <v>Yes</v>
      </c>
      <c r="V3061" s="4" t="str">
        <f>IF(Table1[[#This Row],[Ticket Status]]="Pending Customer Response","Yes","No")</f>
        <v>No</v>
      </c>
      <c r="W3061" s="5">
        <f ca="1">COUNTIFS(Table1[Agent_name],Table1[[#This Row],[Agent_name]],Table1[Month],Table1[[#This Row],[Month]])/160</f>
        <v>0.86250000000000004</v>
      </c>
    </row>
    <row r="3062" spans="1:23" x14ac:dyDescent="0.25">
      <c r="A3062">
        <v>3061</v>
      </c>
      <c r="B3062" t="s">
        <v>10044</v>
      </c>
      <c r="C3062" t="s">
        <v>10045</v>
      </c>
      <c r="D3062">
        <v>54</v>
      </c>
      <c r="E3062" t="s">
        <v>29</v>
      </c>
      <c r="F3062" t="s">
        <v>103</v>
      </c>
      <c r="G3062" s="1">
        <v>44233</v>
      </c>
      <c r="H3062" t="s">
        <v>67</v>
      </c>
      <c r="I3062" t="s">
        <v>141</v>
      </c>
      <c r="J3062" s="3" t="s">
        <v>10046</v>
      </c>
      <c r="K3062" t="s">
        <v>62</v>
      </c>
      <c r="M3062" t="s">
        <v>25</v>
      </c>
      <c r="N3062" t="s">
        <v>83</v>
      </c>
      <c r="R3062" t="str">
        <f t="shared" ca="1" si="47"/>
        <v>Ravi</v>
      </c>
      <c r="S3062" t="str">
        <f>IFERROR(TEXT(DATEVALUE(LEFT(Table1[[#This Row],[Date of Purchase]],10)), "MMMM"), TEXT(Table1[[#This Row],[Date of Purchase]], "MMMM"))</f>
        <v>February</v>
      </c>
      <c r="T3062" t="str">
        <f>IF(OR(
  AND(Table1[[#This Row],[Ticket Priority]]="Critical", Table1[[#This Row],[Ticket Status]]&lt;&gt;"Closed"),
  AND(Table1[[#This Row],[Ticket Priority]]="High", Table1[[#This Row],[Ticket Status]]="Open")
), "Yes", "No")</f>
        <v>Yes</v>
      </c>
      <c r="U3062" s="4" t="str">
        <f>IF(Table1[[#This Row],[Ticket Status]]="Closed","Yes","No")</f>
        <v>No</v>
      </c>
      <c r="V3062" s="4" t="str">
        <f>IF(Table1[[#This Row],[Ticket Status]]="Pending Customer Response","Yes","No")</f>
        <v>No</v>
      </c>
      <c r="W3062" s="5">
        <f ca="1">COUNTIFS(Table1[Agent_name],Table1[[#This Row],[Agent_name]],Table1[Month],Table1[[#This Row],[Month]])/160</f>
        <v>0.61250000000000004</v>
      </c>
    </row>
    <row r="3063" spans="1:23" x14ac:dyDescent="0.25">
      <c r="A3063">
        <v>3062</v>
      </c>
      <c r="B3063" t="s">
        <v>10047</v>
      </c>
      <c r="C3063" t="s">
        <v>10048</v>
      </c>
      <c r="D3063">
        <v>56</v>
      </c>
      <c r="E3063" t="s">
        <v>58</v>
      </c>
      <c r="F3063" t="s">
        <v>112</v>
      </c>
      <c r="G3063" s="1">
        <v>43861</v>
      </c>
      <c r="H3063" t="s">
        <v>59</v>
      </c>
      <c r="I3063" t="s">
        <v>46</v>
      </c>
      <c r="J3063" s="3" t="s">
        <v>10049</v>
      </c>
      <c r="K3063" t="s">
        <v>62</v>
      </c>
      <c r="M3063" t="s">
        <v>41</v>
      </c>
      <c r="N3063" t="s">
        <v>83</v>
      </c>
      <c r="R3063" t="str">
        <f t="shared" ca="1" si="47"/>
        <v>Aisha</v>
      </c>
      <c r="S3063" t="str">
        <f>IFERROR(TEXT(DATEVALUE(LEFT(Table1[[#This Row],[Date of Purchase]],10)), "MMMM"), TEXT(Table1[[#This Row],[Date of Purchase]], "MMMM"))</f>
        <v>January</v>
      </c>
      <c r="T3063" t="str">
        <f>IF(OR(
  AND(Table1[[#This Row],[Ticket Priority]]="Critical", Table1[[#This Row],[Ticket Status]]&lt;&gt;"Closed"),
  AND(Table1[[#This Row],[Ticket Priority]]="High", Table1[[#This Row],[Ticket Status]]="Open")
), "Yes", "No")</f>
        <v>No</v>
      </c>
      <c r="U3063" s="4" t="str">
        <f>IF(Table1[[#This Row],[Ticket Status]]="Closed","Yes","No")</f>
        <v>No</v>
      </c>
      <c r="V3063" s="4" t="str">
        <f>IF(Table1[[#This Row],[Ticket Status]]="Pending Customer Response","Yes","No")</f>
        <v>No</v>
      </c>
      <c r="W3063" s="5">
        <f ca="1">COUNTIFS(Table1[Agent_name],Table1[[#This Row],[Agent_name]],Table1[Month],Table1[[#This Row],[Month]])/160</f>
        <v>0.83125000000000004</v>
      </c>
    </row>
    <row r="3064" spans="1:23" x14ac:dyDescent="0.25">
      <c r="A3064">
        <v>3063</v>
      </c>
      <c r="B3064" t="s">
        <v>10050</v>
      </c>
      <c r="C3064" t="s">
        <v>10051</v>
      </c>
      <c r="D3064">
        <v>59</v>
      </c>
      <c r="E3064" t="s">
        <v>58</v>
      </c>
      <c r="F3064" t="s">
        <v>161</v>
      </c>
      <c r="G3064" s="1">
        <v>43894</v>
      </c>
      <c r="H3064" t="s">
        <v>67</v>
      </c>
      <c r="I3064" t="s">
        <v>93</v>
      </c>
      <c r="J3064" s="3" t="s">
        <v>10052</v>
      </c>
      <c r="K3064" t="s">
        <v>39</v>
      </c>
      <c r="L3064" t="s">
        <v>10053</v>
      </c>
      <c r="M3064" t="s">
        <v>41</v>
      </c>
      <c r="N3064" t="s">
        <v>33</v>
      </c>
      <c r="O3064" s="2">
        <v>45078.943148148152</v>
      </c>
      <c r="P3064" s="2">
        <v>45078.440370370372</v>
      </c>
      <c r="Q3064">
        <v>4</v>
      </c>
      <c r="R3064" t="str">
        <f t="shared" ca="1" si="47"/>
        <v>Aisha</v>
      </c>
      <c r="S3064" t="str">
        <f>IFERROR(TEXT(DATEVALUE(LEFT(Table1[[#This Row],[Date of Purchase]],10)), "MMMM"), TEXT(Table1[[#This Row],[Date of Purchase]], "MMMM"))</f>
        <v>March</v>
      </c>
      <c r="T3064" t="str">
        <f>IF(OR(
  AND(Table1[[#This Row],[Ticket Priority]]="Critical", Table1[[#This Row],[Ticket Status]]&lt;&gt;"Closed"),
  AND(Table1[[#This Row],[Ticket Priority]]="High", Table1[[#This Row],[Ticket Status]]="Open")
), "Yes", "No")</f>
        <v>No</v>
      </c>
      <c r="U3064" s="4" t="str">
        <f>IF(Table1[[#This Row],[Ticket Status]]="Closed","Yes","No")</f>
        <v>Yes</v>
      </c>
      <c r="V3064" s="4" t="str">
        <f>IF(Table1[[#This Row],[Ticket Status]]="Pending Customer Response","Yes","No")</f>
        <v>No</v>
      </c>
      <c r="W3064" s="5">
        <f ca="1">COUNTIFS(Table1[Agent_name],Table1[[#This Row],[Agent_name]],Table1[Month],Table1[[#This Row],[Month]])/160</f>
        <v>1.0062500000000001</v>
      </c>
    </row>
    <row r="3065" spans="1:23" x14ac:dyDescent="0.25">
      <c r="A3065">
        <v>3064</v>
      </c>
      <c r="B3065" t="s">
        <v>10054</v>
      </c>
      <c r="C3065" t="s">
        <v>10055</v>
      </c>
      <c r="D3065">
        <v>34</v>
      </c>
      <c r="E3065" t="s">
        <v>29</v>
      </c>
      <c r="F3065" t="s">
        <v>129</v>
      </c>
      <c r="G3065" s="1">
        <v>44166</v>
      </c>
      <c r="H3065" t="s">
        <v>59</v>
      </c>
      <c r="I3065" t="s">
        <v>77</v>
      </c>
      <c r="J3065" s="3" t="s">
        <v>10056</v>
      </c>
      <c r="K3065" t="s">
        <v>39</v>
      </c>
      <c r="L3065" t="s">
        <v>10057</v>
      </c>
      <c r="M3065" t="s">
        <v>143</v>
      </c>
      <c r="N3065" t="s">
        <v>26</v>
      </c>
      <c r="O3065" s="2">
        <v>45078.475115740737</v>
      </c>
      <c r="P3065" s="2">
        <v>45078.773032407407</v>
      </c>
      <c r="Q3065">
        <v>5</v>
      </c>
      <c r="R3065" t="str">
        <f t="shared" ca="1" si="47"/>
        <v>Aisha</v>
      </c>
      <c r="S3065" t="str">
        <f>IFERROR(TEXT(DATEVALUE(LEFT(Table1[[#This Row],[Date of Purchase]],10)), "MMMM"), TEXT(Table1[[#This Row],[Date of Purchase]], "MMMM"))</f>
        <v>December</v>
      </c>
      <c r="T3065" t="str">
        <f>IF(OR(
  AND(Table1[[#This Row],[Ticket Priority]]="Critical", Table1[[#This Row],[Ticket Status]]&lt;&gt;"Closed"),
  AND(Table1[[#This Row],[Ticket Priority]]="High", Table1[[#This Row],[Ticket Status]]="Open")
), "Yes", "No")</f>
        <v>No</v>
      </c>
      <c r="U3065" s="4" t="str">
        <f>IF(Table1[[#This Row],[Ticket Status]]="Closed","Yes","No")</f>
        <v>Yes</v>
      </c>
      <c r="V3065" s="4" t="str">
        <f>IF(Table1[[#This Row],[Ticket Status]]="Pending Customer Response","Yes","No")</f>
        <v>No</v>
      </c>
      <c r="W3065" s="5">
        <f ca="1">COUNTIFS(Table1[Agent_name],Table1[[#This Row],[Agent_name]],Table1[Month],Table1[[#This Row],[Month]])/160</f>
        <v>0.91249999999999998</v>
      </c>
    </row>
    <row r="3066" spans="1:23" x14ac:dyDescent="0.25">
      <c r="A3066">
        <v>3065</v>
      </c>
      <c r="B3066" t="s">
        <v>10058</v>
      </c>
      <c r="C3066" t="s">
        <v>10059</v>
      </c>
      <c r="D3066">
        <v>24</v>
      </c>
      <c r="E3066" t="s">
        <v>58</v>
      </c>
      <c r="F3066" t="s">
        <v>134</v>
      </c>
      <c r="G3066" s="1">
        <v>44014</v>
      </c>
      <c r="H3066" t="s">
        <v>21</v>
      </c>
      <c r="I3066" t="s">
        <v>177</v>
      </c>
      <c r="J3066" s="3" t="s">
        <v>10060</v>
      </c>
      <c r="K3066" t="s">
        <v>62</v>
      </c>
      <c r="M3066" t="s">
        <v>143</v>
      </c>
      <c r="N3066" t="s">
        <v>83</v>
      </c>
      <c r="R3066" t="str">
        <f t="shared" ca="1" si="47"/>
        <v>Karan</v>
      </c>
      <c r="S3066" t="str">
        <f>IFERROR(TEXT(DATEVALUE(LEFT(Table1[[#This Row],[Date of Purchase]],10)), "MMMM"), TEXT(Table1[[#This Row],[Date of Purchase]], "MMMM"))</f>
        <v>July</v>
      </c>
      <c r="T3066" t="str">
        <f>IF(OR(
  AND(Table1[[#This Row],[Ticket Priority]]="Critical", Table1[[#This Row],[Ticket Status]]&lt;&gt;"Closed"),
  AND(Table1[[#This Row],[Ticket Priority]]="High", Table1[[#This Row],[Ticket Status]]="Open")
), "Yes", "No")</f>
        <v>No</v>
      </c>
      <c r="U3066" s="4" t="str">
        <f>IF(Table1[[#This Row],[Ticket Status]]="Closed","Yes","No")</f>
        <v>No</v>
      </c>
      <c r="V3066" s="4" t="str">
        <f>IF(Table1[[#This Row],[Ticket Status]]="Pending Customer Response","Yes","No")</f>
        <v>No</v>
      </c>
      <c r="W3066" s="5">
        <f ca="1">COUNTIFS(Table1[Agent_name],Table1[[#This Row],[Agent_name]],Table1[Month],Table1[[#This Row],[Month]])/160</f>
        <v>0.21249999999999999</v>
      </c>
    </row>
    <row r="3067" spans="1:23" x14ac:dyDescent="0.25">
      <c r="A3067">
        <v>3066</v>
      </c>
      <c r="B3067" t="s">
        <v>1842</v>
      </c>
      <c r="C3067" t="s">
        <v>10061</v>
      </c>
      <c r="D3067">
        <v>41</v>
      </c>
      <c r="E3067" t="s">
        <v>58</v>
      </c>
      <c r="F3067" t="s">
        <v>421</v>
      </c>
      <c r="G3067" s="1">
        <v>44290</v>
      </c>
      <c r="H3067" t="s">
        <v>21</v>
      </c>
      <c r="I3067" t="s">
        <v>59</v>
      </c>
      <c r="J3067" s="3" t="s">
        <v>10062</v>
      </c>
      <c r="K3067" t="s">
        <v>39</v>
      </c>
      <c r="L3067" t="s">
        <v>10063</v>
      </c>
      <c r="M3067" t="s">
        <v>25</v>
      </c>
      <c r="N3067" t="s">
        <v>33</v>
      </c>
      <c r="O3067" s="2">
        <v>45078.596678240741</v>
      </c>
      <c r="P3067" s="2">
        <v>45078.306400462963</v>
      </c>
      <c r="Q3067">
        <v>5</v>
      </c>
      <c r="R3067" t="str">
        <f t="shared" ca="1" si="47"/>
        <v>Sara</v>
      </c>
      <c r="S3067" t="str">
        <f>IFERROR(TEXT(DATEVALUE(LEFT(Table1[[#This Row],[Date of Purchase]],10)), "MMMM"), TEXT(Table1[[#This Row],[Date of Purchase]], "MMMM"))</f>
        <v>April</v>
      </c>
      <c r="T3067" t="str">
        <f>IF(OR(
  AND(Table1[[#This Row],[Ticket Priority]]="Critical", Table1[[#This Row],[Ticket Status]]&lt;&gt;"Closed"),
  AND(Table1[[#This Row],[Ticket Priority]]="High", Table1[[#This Row],[Ticket Status]]="Open")
), "Yes", "No")</f>
        <v>No</v>
      </c>
      <c r="U3067" s="4" t="str">
        <f>IF(Table1[[#This Row],[Ticket Status]]="Closed","Yes","No")</f>
        <v>Yes</v>
      </c>
      <c r="V3067" s="4" t="str">
        <f>IF(Table1[[#This Row],[Ticket Status]]="Pending Customer Response","Yes","No")</f>
        <v>No</v>
      </c>
      <c r="W3067" s="5">
        <f ca="1">COUNTIFS(Table1[Agent_name],Table1[[#This Row],[Agent_name]],Table1[Month],Table1[[#This Row],[Month]])/160</f>
        <v>0.75624999999999998</v>
      </c>
    </row>
    <row r="3068" spans="1:23" x14ac:dyDescent="0.25">
      <c r="A3068">
        <v>3067</v>
      </c>
      <c r="B3068" t="s">
        <v>10064</v>
      </c>
      <c r="C3068" t="s">
        <v>10065</v>
      </c>
      <c r="D3068">
        <v>62</v>
      </c>
      <c r="E3068" t="s">
        <v>29</v>
      </c>
      <c r="F3068" t="s">
        <v>65</v>
      </c>
      <c r="G3068" s="1">
        <v>43944</v>
      </c>
      <c r="H3068" t="s">
        <v>67</v>
      </c>
      <c r="I3068" t="s">
        <v>77</v>
      </c>
      <c r="J3068" s="3" t="s">
        <v>10066</v>
      </c>
      <c r="K3068" t="s">
        <v>39</v>
      </c>
      <c r="L3068" t="s">
        <v>10067</v>
      </c>
      <c r="M3068" t="s">
        <v>41</v>
      </c>
      <c r="N3068" t="s">
        <v>55</v>
      </c>
      <c r="O3068" s="2">
        <v>45078.465451388889</v>
      </c>
      <c r="P3068" s="2">
        <v>45078.461284722223</v>
      </c>
      <c r="Q3068">
        <v>1</v>
      </c>
      <c r="R3068" t="str">
        <f t="shared" ca="1" si="47"/>
        <v>Sara</v>
      </c>
      <c r="S3068" t="str">
        <f>IFERROR(TEXT(DATEVALUE(LEFT(Table1[[#This Row],[Date of Purchase]],10)), "MMMM"), TEXT(Table1[[#This Row],[Date of Purchase]], "MMMM"))</f>
        <v>April</v>
      </c>
      <c r="T3068" t="str">
        <f>IF(OR(
  AND(Table1[[#This Row],[Ticket Priority]]="Critical", Table1[[#This Row],[Ticket Status]]&lt;&gt;"Closed"),
  AND(Table1[[#This Row],[Ticket Priority]]="High", Table1[[#This Row],[Ticket Status]]="Open")
), "Yes", "No")</f>
        <v>No</v>
      </c>
      <c r="U3068" s="4" t="str">
        <f>IF(Table1[[#This Row],[Ticket Status]]="Closed","Yes","No")</f>
        <v>Yes</v>
      </c>
      <c r="V3068" s="4" t="str">
        <f>IF(Table1[[#This Row],[Ticket Status]]="Pending Customer Response","Yes","No")</f>
        <v>No</v>
      </c>
      <c r="W3068" s="5">
        <f ca="1">COUNTIFS(Table1[Agent_name],Table1[[#This Row],[Agent_name]],Table1[Month],Table1[[#This Row],[Month]])/160</f>
        <v>0.75624999999999998</v>
      </c>
    </row>
    <row r="3069" spans="1:23" x14ac:dyDescent="0.25">
      <c r="A3069">
        <v>3068</v>
      </c>
      <c r="B3069" t="s">
        <v>10068</v>
      </c>
      <c r="C3069" t="s">
        <v>10069</v>
      </c>
      <c r="D3069">
        <v>70</v>
      </c>
      <c r="E3069" t="s">
        <v>58</v>
      </c>
      <c r="F3069" t="s">
        <v>699</v>
      </c>
      <c r="G3069" s="1">
        <v>43865</v>
      </c>
      <c r="H3069" t="s">
        <v>66</v>
      </c>
      <c r="I3069" t="s">
        <v>177</v>
      </c>
      <c r="J3069" s="3" t="s">
        <v>10070</v>
      </c>
      <c r="K3069" t="s">
        <v>62</v>
      </c>
      <c r="M3069" t="s">
        <v>89</v>
      </c>
      <c r="N3069" t="s">
        <v>33</v>
      </c>
      <c r="R3069" t="str">
        <f t="shared" ca="1" si="47"/>
        <v>Ravi</v>
      </c>
      <c r="S3069" t="str">
        <f>IFERROR(TEXT(DATEVALUE(LEFT(Table1[[#This Row],[Date of Purchase]],10)), "MMMM"), TEXT(Table1[[#This Row],[Date of Purchase]], "MMMM"))</f>
        <v>February</v>
      </c>
      <c r="T3069" t="str">
        <f>IF(OR(
  AND(Table1[[#This Row],[Ticket Priority]]="Critical", Table1[[#This Row],[Ticket Status]]&lt;&gt;"Closed"),
  AND(Table1[[#This Row],[Ticket Priority]]="High", Table1[[#This Row],[Ticket Status]]="Open")
), "Yes", "No")</f>
        <v>Yes</v>
      </c>
      <c r="U3069" s="4" t="str">
        <f>IF(Table1[[#This Row],[Ticket Status]]="Closed","Yes","No")</f>
        <v>No</v>
      </c>
      <c r="V3069" s="4" t="str">
        <f>IF(Table1[[#This Row],[Ticket Status]]="Pending Customer Response","Yes","No")</f>
        <v>No</v>
      </c>
      <c r="W3069" s="5">
        <f ca="1">COUNTIFS(Table1[Agent_name],Table1[[#This Row],[Agent_name]],Table1[Month],Table1[[#This Row],[Month]])/160</f>
        <v>0.61250000000000004</v>
      </c>
    </row>
    <row r="3070" spans="1:23" x14ac:dyDescent="0.25">
      <c r="A3070">
        <v>3069</v>
      </c>
      <c r="B3070" t="s">
        <v>10071</v>
      </c>
      <c r="C3070" t="s">
        <v>10072</v>
      </c>
      <c r="D3070">
        <v>27</v>
      </c>
      <c r="E3070" t="s">
        <v>58</v>
      </c>
      <c r="F3070" t="s">
        <v>92</v>
      </c>
      <c r="G3070" s="1">
        <v>43935</v>
      </c>
      <c r="H3070" t="s">
        <v>59</v>
      </c>
      <c r="I3070" t="s">
        <v>67</v>
      </c>
      <c r="J3070" s="3" t="s">
        <v>10073</v>
      </c>
      <c r="K3070" t="s">
        <v>62</v>
      </c>
      <c r="M3070" t="s">
        <v>41</v>
      </c>
      <c r="N3070" t="s">
        <v>55</v>
      </c>
      <c r="R3070" t="str">
        <f t="shared" ca="1" si="47"/>
        <v>Aisha</v>
      </c>
      <c r="S3070" t="str">
        <f>IFERROR(TEXT(DATEVALUE(LEFT(Table1[[#This Row],[Date of Purchase]],10)), "MMMM"), TEXT(Table1[[#This Row],[Date of Purchase]], "MMMM"))</f>
        <v>April</v>
      </c>
      <c r="T3070" t="str">
        <f>IF(OR(
  AND(Table1[[#This Row],[Ticket Priority]]="Critical", Table1[[#This Row],[Ticket Status]]&lt;&gt;"Closed"),
  AND(Table1[[#This Row],[Ticket Priority]]="High", Table1[[#This Row],[Ticket Status]]="Open")
), "Yes", "No")</f>
        <v>No</v>
      </c>
      <c r="U3070" s="4" t="str">
        <f>IF(Table1[[#This Row],[Ticket Status]]="Closed","Yes","No")</f>
        <v>No</v>
      </c>
      <c r="V3070" s="4" t="str">
        <f>IF(Table1[[#This Row],[Ticket Status]]="Pending Customer Response","Yes","No")</f>
        <v>No</v>
      </c>
      <c r="W3070" s="5">
        <f ca="1">COUNTIFS(Table1[Agent_name],Table1[[#This Row],[Agent_name]],Table1[Month],Table1[[#This Row],[Month]])/160</f>
        <v>0.81874999999999998</v>
      </c>
    </row>
    <row r="3071" spans="1:23" x14ac:dyDescent="0.25">
      <c r="A3071">
        <v>3070</v>
      </c>
      <c r="B3071" t="s">
        <v>10074</v>
      </c>
      <c r="C3071" t="s">
        <v>10075</v>
      </c>
      <c r="D3071">
        <v>34</v>
      </c>
      <c r="E3071" t="s">
        <v>19</v>
      </c>
      <c r="F3071" t="s">
        <v>44</v>
      </c>
      <c r="G3071" s="1">
        <v>44155</v>
      </c>
      <c r="H3071" t="s">
        <v>66</v>
      </c>
      <c r="I3071" t="s">
        <v>177</v>
      </c>
      <c r="J3071" s="3" t="s">
        <v>10076</v>
      </c>
      <c r="K3071" t="s">
        <v>39</v>
      </c>
      <c r="L3071" t="s">
        <v>10077</v>
      </c>
      <c r="M3071" t="s">
        <v>25</v>
      </c>
      <c r="N3071" t="s">
        <v>33</v>
      </c>
      <c r="O3071" s="2">
        <v>45078.84951388889</v>
      </c>
      <c r="P3071" s="2">
        <v>45078.002986111111</v>
      </c>
      <c r="Q3071">
        <v>3</v>
      </c>
      <c r="R3071" t="str">
        <f t="shared" ca="1" si="47"/>
        <v>Mohit</v>
      </c>
      <c r="S3071" t="str">
        <f>IFERROR(TEXT(DATEVALUE(LEFT(Table1[[#This Row],[Date of Purchase]],10)), "MMMM"), TEXT(Table1[[#This Row],[Date of Purchase]], "MMMM"))</f>
        <v>November</v>
      </c>
      <c r="T3071" t="str">
        <f>IF(OR(
  AND(Table1[[#This Row],[Ticket Priority]]="Critical", Table1[[#This Row],[Ticket Status]]&lt;&gt;"Closed"),
  AND(Table1[[#This Row],[Ticket Priority]]="High", Table1[[#This Row],[Ticket Status]]="Open")
), "Yes", "No")</f>
        <v>No</v>
      </c>
      <c r="U3071" s="4" t="str">
        <f>IF(Table1[[#This Row],[Ticket Status]]="Closed","Yes","No")</f>
        <v>Yes</v>
      </c>
      <c r="V3071" s="4" t="str">
        <f>IF(Table1[[#This Row],[Ticket Status]]="Pending Customer Response","Yes","No")</f>
        <v>No</v>
      </c>
      <c r="W3071" s="5">
        <f ca="1">COUNTIFS(Table1[Agent_name],Table1[[#This Row],[Agent_name]],Table1[Month],Table1[[#This Row],[Month]])/160</f>
        <v>0.4375</v>
      </c>
    </row>
    <row r="3072" spans="1:23" x14ac:dyDescent="0.25">
      <c r="A3072">
        <v>3071</v>
      </c>
      <c r="B3072" t="s">
        <v>10078</v>
      </c>
      <c r="C3072" t="s">
        <v>10079</v>
      </c>
      <c r="D3072">
        <v>41</v>
      </c>
      <c r="E3072" t="s">
        <v>29</v>
      </c>
      <c r="F3072" t="s">
        <v>107</v>
      </c>
      <c r="G3072" s="1">
        <v>44086</v>
      </c>
      <c r="H3072" t="s">
        <v>45</v>
      </c>
      <c r="I3072" t="s">
        <v>52</v>
      </c>
      <c r="J3072" s="3" t="s">
        <v>10080</v>
      </c>
      <c r="K3072" t="s">
        <v>39</v>
      </c>
      <c r="L3072" t="s">
        <v>10081</v>
      </c>
      <c r="M3072" t="s">
        <v>25</v>
      </c>
      <c r="N3072" t="s">
        <v>26</v>
      </c>
      <c r="O3072" s="2">
        <v>45078.653009259258</v>
      </c>
      <c r="P3072" s="2">
        <v>45078.812731481485</v>
      </c>
      <c r="Q3072">
        <v>4</v>
      </c>
      <c r="R3072" t="str">
        <f t="shared" ca="1" si="47"/>
        <v>Priya</v>
      </c>
      <c r="S3072" t="str">
        <f>IFERROR(TEXT(DATEVALUE(LEFT(Table1[[#This Row],[Date of Purchase]],10)), "MMMM"), TEXT(Table1[[#This Row],[Date of Purchase]], "MMMM"))</f>
        <v>September</v>
      </c>
      <c r="T3072" t="str">
        <f>IF(OR(
  AND(Table1[[#This Row],[Ticket Priority]]="Critical", Table1[[#This Row],[Ticket Status]]&lt;&gt;"Closed"),
  AND(Table1[[#This Row],[Ticket Priority]]="High", Table1[[#This Row],[Ticket Status]]="Open")
), "Yes", "No")</f>
        <v>No</v>
      </c>
      <c r="U3072" s="4" t="str">
        <f>IF(Table1[[#This Row],[Ticket Status]]="Closed","Yes","No")</f>
        <v>Yes</v>
      </c>
      <c r="V3072" s="4" t="str">
        <f>IF(Table1[[#This Row],[Ticket Status]]="Pending Customer Response","Yes","No")</f>
        <v>No</v>
      </c>
      <c r="W3072" s="5">
        <f ca="1">COUNTIFS(Table1[Agent_name],Table1[[#This Row],[Agent_name]],Table1[Month],Table1[[#This Row],[Month]])/160</f>
        <v>0.53125</v>
      </c>
    </row>
    <row r="3073" spans="1:23" x14ac:dyDescent="0.25">
      <c r="A3073">
        <v>3072</v>
      </c>
      <c r="B3073" t="s">
        <v>10082</v>
      </c>
      <c r="C3073" t="s">
        <v>10083</v>
      </c>
      <c r="D3073">
        <v>60</v>
      </c>
      <c r="E3073" t="s">
        <v>19</v>
      </c>
      <c r="F3073" t="s">
        <v>281</v>
      </c>
      <c r="G3073" s="1">
        <v>44340</v>
      </c>
      <c r="H3073" t="s">
        <v>59</v>
      </c>
      <c r="I3073" t="s">
        <v>93</v>
      </c>
      <c r="J3073" s="3" t="s">
        <v>10084</v>
      </c>
      <c r="K3073" t="s">
        <v>24</v>
      </c>
      <c r="M3073" t="s">
        <v>25</v>
      </c>
      <c r="N3073" t="s">
        <v>33</v>
      </c>
      <c r="O3073" s="2">
        <v>45078.105810185189</v>
      </c>
      <c r="R3073" t="str">
        <f t="shared" ca="1" si="47"/>
        <v>Aisha</v>
      </c>
      <c r="S3073" t="str">
        <f>IFERROR(TEXT(DATEVALUE(LEFT(Table1[[#This Row],[Date of Purchase]],10)), "MMMM"), TEXT(Table1[[#This Row],[Date of Purchase]], "MMMM"))</f>
        <v>May</v>
      </c>
      <c r="T3073" t="str">
        <f>IF(OR(
  AND(Table1[[#This Row],[Ticket Priority]]="Critical", Table1[[#This Row],[Ticket Status]]&lt;&gt;"Closed"),
  AND(Table1[[#This Row],[Ticket Priority]]="High", Table1[[#This Row],[Ticket Status]]="Open")
), "Yes", "No")</f>
        <v>Yes</v>
      </c>
      <c r="U3073" s="4" t="str">
        <f>IF(Table1[[#This Row],[Ticket Status]]="Closed","Yes","No")</f>
        <v>No</v>
      </c>
      <c r="V3073" s="4" t="str">
        <f>IF(Table1[[#This Row],[Ticket Status]]="Pending Customer Response","Yes","No")</f>
        <v>Yes</v>
      </c>
      <c r="W3073" s="5">
        <f ca="1">COUNTIFS(Table1[Agent_name],Table1[[#This Row],[Agent_name]],Table1[Month],Table1[[#This Row],[Month]])/160</f>
        <v>0.93125000000000002</v>
      </c>
    </row>
    <row r="3074" spans="1:23" x14ac:dyDescent="0.25">
      <c r="A3074">
        <v>3073</v>
      </c>
      <c r="B3074" t="s">
        <v>10085</v>
      </c>
      <c r="C3074" t="s">
        <v>10086</v>
      </c>
      <c r="D3074">
        <v>61</v>
      </c>
      <c r="E3074" t="s">
        <v>58</v>
      </c>
      <c r="F3074" t="s">
        <v>36</v>
      </c>
      <c r="G3074" s="1">
        <v>44355</v>
      </c>
      <c r="H3074" t="s">
        <v>21</v>
      </c>
      <c r="I3074" t="s">
        <v>177</v>
      </c>
      <c r="J3074" s="3" t="s">
        <v>10087</v>
      </c>
      <c r="K3074" t="s">
        <v>24</v>
      </c>
      <c r="M3074" t="s">
        <v>89</v>
      </c>
      <c r="N3074" t="s">
        <v>26</v>
      </c>
      <c r="O3074" s="2">
        <v>45078.364155092589</v>
      </c>
      <c r="R3074" t="str">
        <f t="shared" ref="R3074:R3137" ca="1" si="48">CHOOSE(
RANDBETWEEN(1,20),
"Aisha","Aisha","Aisha","Aisha",
"Ravi","Ravi","Ravi",
"Sara","Sara","Sara",
"Mohit","Mohit",
"Priya","Priya",
"Arjun",
"Neha","Rahul","Divya","Karan","Meera","Sanjay"
)</f>
        <v>Aisha</v>
      </c>
      <c r="S3074" t="str">
        <f>IFERROR(TEXT(DATEVALUE(LEFT(Table1[[#This Row],[Date of Purchase]],10)), "MMMM"), TEXT(Table1[[#This Row],[Date of Purchase]], "MMMM"))</f>
        <v>June</v>
      </c>
      <c r="T3074" t="str">
        <f>IF(OR(
  AND(Table1[[#This Row],[Ticket Priority]]="Critical", Table1[[#This Row],[Ticket Status]]&lt;&gt;"Closed"),
  AND(Table1[[#This Row],[Ticket Priority]]="High", Table1[[#This Row],[Ticket Status]]="Open")
), "Yes", "No")</f>
        <v>No</v>
      </c>
      <c r="U3074" s="4" t="str">
        <f>IF(Table1[[#This Row],[Ticket Status]]="Closed","Yes","No")</f>
        <v>No</v>
      </c>
      <c r="V3074" s="4" t="str">
        <f>IF(Table1[[#This Row],[Ticket Status]]="Pending Customer Response","Yes","No")</f>
        <v>Yes</v>
      </c>
      <c r="W3074" s="5">
        <f ca="1">COUNTIFS(Table1[Agent_name],Table1[[#This Row],[Agent_name]],Table1[Month],Table1[[#This Row],[Month]])/160</f>
        <v>0.89375000000000004</v>
      </c>
    </row>
    <row r="3075" spans="1:23" x14ac:dyDescent="0.25">
      <c r="A3075">
        <v>3074</v>
      </c>
      <c r="B3075" t="s">
        <v>10088</v>
      </c>
      <c r="C3075" t="s">
        <v>10089</v>
      </c>
      <c r="D3075">
        <v>68</v>
      </c>
      <c r="E3075" t="s">
        <v>58</v>
      </c>
      <c r="F3075" t="s">
        <v>655</v>
      </c>
      <c r="G3075" s="1">
        <v>44537</v>
      </c>
      <c r="H3075" t="s">
        <v>59</v>
      </c>
      <c r="I3075" t="s">
        <v>72</v>
      </c>
      <c r="J3075" s="3" t="s">
        <v>10090</v>
      </c>
      <c r="K3075" t="s">
        <v>62</v>
      </c>
      <c r="M3075" t="s">
        <v>143</v>
      </c>
      <c r="N3075" t="s">
        <v>26</v>
      </c>
      <c r="R3075" t="str">
        <f t="shared" ca="1" si="48"/>
        <v>Ravi</v>
      </c>
      <c r="S3075" t="str">
        <f>IFERROR(TEXT(DATEVALUE(LEFT(Table1[[#This Row],[Date of Purchase]],10)), "MMMM"), TEXT(Table1[[#This Row],[Date of Purchase]], "MMMM"))</f>
        <v>December</v>
      </c>
      <c r="T3075" t="str">
        <f>IF(OR(
  AND(Table1[[#This Row],[Ticket Priority]]="Critical", Table1[[#This Row],[Ticket Status]]&lt;&gt;"Closed"),
  AND(Table1[[#This Row],[Ticket Priority]]="High", Table1[[#This Row],[Ticket Status]]="Open")
), "Yes", "No")</f>
        <v>No</v>
      </c>
      <c r="U3075" s="4" t="str">
        <f>IF(Table1[[#This Row],[Ticket Status]]="Closed","Yes","No")</f>
        <v>No</v>
      </c>
      <c r="V3075" s="4" t="str">
        <f>IF(Table1[[#This Row],[Ticket Status]]="Pending Customer Response","Yes","No")</f>
        <v>No</v>
      </c>
      <c r="W3075" s="5">
        <f ca="1">COUNTIFS(Table1[Agent_name],Table1[[#This Row],[Agent_name]],Table1[Month],Table1[[#This Row],[Month]])/160</f>
        <v>0.66249999999999998</v>
      </c>
    </row>
    <row r="3076" spans="1:23" x14ac:dyDescent="0.25">
      <c r="A3076">
        <v>3075</v>
      </c>
      <c r="B3076" t="s">
        <v>10091</v>
      </c>
      <c r="C3076" t="s">
        <v>10092</v>
      </c>
      <c r="D3076">
        <v>42</v>
      </c>
      <c r="E3076" t="s">
        <v>29</v>
      </c>
      <c r="F3076" t="s">
        <v>223</v>
      </c>
      <c r="G3076" s="1">
        <v>44433</v>
      </c>
      <c r="H3076" t="s">
        <v>59</v>
      </c>
      <c r="I3076" t="s">
        <v>177</v>
      </c>
      <c r="J3076" s="3" t="s">
        <v>10093</v>
      </c>
      <c r="K3076" t="s">
        <v>39</v>
      </c>
      <c r="L3076" t="s">
        <v>10094</v>
      </c>
      <c r="M3076" t="s">
        <v>143</v>
      </c>
      <c r="N3076" t="s">
        <v>26</v>
      </c>
      <c r="O3076" s="2">
        <v>45078.935011574074</v>
      </c>
      <c r="P3076" s="2">
        <v>45078.150983796295</v>
      </c>
      <c r="Q3076">
        <v>1</v>
      </c>
      <c r="R3076" t="str">
        <f t="shared" ca="1" si="48"/>
        <v>Aisha</v>
      </c>
      <c r="S3076" t="str">
        <f>IFERROR(TEXT(DATEVALUE(LEFT(Table1[[#This Row],[Date of Purchase]],10)), "MMMM"), TEXT(Table1[[#This Row],[Date of Purchase]], "MMMM"))</f>
        <v>August</v>
      </c>
      <c r="T3076" t="str">
        <f>IF(OR(
  AND(Table1[[#This Row],[Ticket Priority]]="Critical", Table1[[#This Row],[Ticket Status]]&lt;&gt;"Closed"),
  AND(Table1[[#This Row],[Ticket Priority]]="High", Table1[[#This Row],[Ticket Status]]="Open")
), "Yes", "No")</f>
        <v>No</v>
      </c>
      <c r="U3076" s="4" t="str">
        <f>IF(Table1[[#This Row],[Ticket Status]]="Closed","Yes","No")</f>
        <v>Yes</v>
      </c>
      <c r="V3076" s="4" t="str">
        <f>IF(Table1[[#This Row],[Ticket Status]]="Pending Customer Response","Yes","No")</f>
        <v>No</v>
      </c>
      <c r="W3076" s="5">
        <f ca="1">COUNTIFS(Table1[Agent_name],Table1[[#This Row],[Agent_name]],Table1[Month],Table1[[#This Row],[Month]])/160</f>
        <v>0.86250000000000004</v>
      </c>
    </row>
    <row r="3077" spans="1:23" x14ac:dyDescent="0.25">
      <c r="A3077">
        <v>3076</v>
      </c>
      <c r="B3077" t="s">
        <v>10095</v>
      </c>
      <c r="C3077" t="s">
        <v>10096</v>
      </c>
      <c r="D3077">
        <v>42</v>
      </c>
      <c r="E3077" t="s">
        <v>29</v>
      </c>
      <c r="F3077" t="s">
        <v>30</v>
      </c>
      <c r="G3077" s="1">
        <v>44208</v>
      </c>
      <c r="H3077" t="s">
        <v>66</v>
      </c>
      <c r="I3077" t="s">
        <v>177</v>
      </c>
      <c r="J3077" s="3" t="s">
        <v>10097</v>
      </c>
      <c r="K3077" t="s">
        <v>39</v>
      </c>
      <c r="L3077" t="s">
        <v>10098</v>
      </c>
      <c r="M3077" t="s">
        <v>25</v>
      </c>
      <c r="N3077" t="s">
        <v>83</v>
      </c>
      <c r="O3077" s="2">
        <v>45078.94127314815</v>
      </c>
      <c r="P3077" s="2">
        <v>45078.623217592591</v>
      </c>
      <c r="Q3077">
        <v>1</v>
      </c>
      <c r="R3077" t="str">
        <f t="shared" ca="1" si="48"/>
        <v>Aisha</v>
      </c>
      <c r="S3077" t="str">
        <f>IFERROR(TEXT(DATEVALUE(LEFT(Table1[[#This Row],[Date of Purchase]],10)), "MMMM"), TEXT(Table1[[#This Row],[Date of Purchase]], "MMMM"))</f>
        <v>January</v>
      </c>
      <c r="T3077" t="str">
        <f>IF(OR(
  AND(Table1[[#This Row],[Ticket Priority]]="Critical", Table1[[#This Row],[Ticket Status]]&lt;&gt;"Closed"),
  AND(Table1[[#This Row],[Ticket Priority]]="High", Table1[[#This Row],[Ticket Status]]="Open")
), "Yes", "No")</f>
        <v>No</v>
      </c>
      <c r="U3077" s="4" t="str">
        <f>IF(Table1[[#This Row],[Ticket Status]]="Closed","Yes","No")</f>
        <v>Yes</v>
      </c>
      <c r="V3077" s="4" t="str">
        <f>IF(Table1[[#This Row],[Ticket Status]]="Pending Customer Response","Yes","No")</f>
        <v>No</v>
      </c>
      <c r="W3077" s="5">
        <f ca="1">COUNTIFS(Table1[Agent_name],Table1[[#This Row],[Agent_name]],Table1[Month],Table1[[#This Row],[Month]])/160</f>
        <v>0.83125000000000004</v>
      </c>
    </row>
    <row r="3078" spans="1:23" x14ac:dyDescent="0.25">
      <c r="A3078">
        <v>3077</v>
      </c>
      <c r="B3078" t="s">
        <v>10099</v>
      </c>
      <c r="C3078" t="s">
        <v>10100</v>
      </c>
      <c r="D3078">
        <v>19</v>
      </c>
      <c r="E3078" t="s">
        <v>19</v>
      </c>
      <c r="F3078" t="s">
        <v>223</v>
      </c>
      <c r="G3078" s="1">
        <v>44559</v>
      </c>
      <c r="H3078" t="s">
        <v>59</v>
      </c>
      <c r="I3078" t="s">
        <v>22</v>
      </c>
      <c r="J3078" s="3" t="s">
        <v>10101</v>
      </c>
      <c r="K3078" t="s">
        <v>62</v>
      </c>
      <c r="M3078" t="s">
        <v>41</v>
      </c>
      <c r="N3078" t="s">
        <v>26</v>
      </c>
      <c r="R3078" t="str">
        <f t="shared" ca="1" si="48"/>
        <v>Neha</v>
      </c>
      <c r="S3078" t="str">
        <f>IFERROR(TEXT(DATEVALUE(LEFT(Table1[[#This Row],[Date of Purchase]],10)), "MMMM"), TEXT(Table1[[#This Row],[Date of Purchase]], "MMMM"))</f>
        <v>December</v>
      </c>
      <c r="T3078" t="str">
        <f>IF(OR(
  AND(Table1[[#This Row],[Ticket Priority]]="Critical", Table1[[#This Row],[Ticket Status]]&lt;&gt;"Closed"),
  AND(Table1[[#This Row],[Ticket Priority]]="High", Table1[[#This Row],[Ticket Status]]="Open")
), "Yes", "No")</f>
        <v>No</v>
      </c>
      <c r="U3078" s="4" t="str">
        <f>IF(Table1[[#This Row],[Ticket Status]]="Closed","Yes","No")</f>
        <v>No</v>
      </c>
      <c r="V3078" s="4" t="str">
        <f>IF(Table1[[#This Row],[Ticket Status]]="Pending Customer Response","Yes","No")</f>
        <v>No</v>
      </c>
      <c r="W3078" s="5">
        <f ca="1">COUNTIFS(Table1[Agent_name],Table1[[#This Row],[Agent_name]],Table1[Month],Table1[[#This Row],[Month]])/160</f>
        <v>0.1875</v>
      </c>
    </row>
    <row r="3079" spans="1:23" x14ac:dyDescent="0.25">
      <c r="A3079">
        <v>3078</v>
      </c>
      <c r="B3079" t="s">
        <v>10102</v>
      </c>
      <c r="C3079" t="s">
        <v>10103</v>
      </c>
      <c r="D3079">
        <v>42</v>
      </c>
      <c r="E3079" t="s">
        <v>58</v>
      </c>
      <c r="F3079" t="s">
        <v>242</v>
      </c>
      <c r="G3079" s="1">
        <v>43964</v>
      </c>
      <c r="H3079" t="s">
        <v>67</v>
      </c>
      <c r="I3079" t="s">
        <v>141</v>
      </c>
      <c r="J3079" s="3" t="s">
        <v>10104</v>
      </c>
      <c r="K3079" t="s">
        <v>62</v>
      </c>
      <c r="M3079" t="s">
        <v>89</v>
      </c>
      <c r="N3079" t="s">
        <v>26</v>
      </c>
      <c r="R3079" t="str">
        <f t="shared" ca="1" si="48"/>
        <v>Priya</v>
      </c>
      <c r="S3079" t="str">
        <f>IFERROR(TEXT(DATEVALUE(LEFT(Table1[[#This Row],[Date of Purchase]],10)), "MMMM"), TEXT(Table1[[#This Row],[Date of Purchase]], "MMMM"))</f>
        <v>May</v>
      </c>
      <c r="T3079" t="str">
        <f>IF(OR(
  AND(Table1[[#This Row],[Ticket Priority]]="Critical", Table1[[#This Row],[Ticket Status]]&lt;&gt;"Closed"),
  AND(Table1[[#This Row],[Ticket Priority]]="High", Table1[[#This Row],[Ticket Status]]="Open")
), "Yes", "No")</f>
        <v>Yes</v>
      </c>
      <c r="U3079" s="4" t="str">
        <f>IF(Table1[[#This Row],[Ticket Status]]="Closed","Yes","No")</f>
        <v>No</v>
      </c>
      <c r="V3079" s="4" t="str">
        <f>IF(Table1[[#This Row],[Ticket Status]]="Pending Customer Response","Yes","No")</f>
        <v>No</v>
      </c>
      <c r="W3079" s="5">
        <f ca="1">COUNTIFS(Table1[Agent_name],Table1[[#This Row],[Agent_name]],Table1[Month],Table1[[#This Row],[Month]])/160</f>
        <v>0.40625</v>
      </c>
    </row>
    <row r="3080" spans="1:23" x14ac:dyDescent="0.25">
      <c r="A3080">
        <v>3079</v>
      </c>
      <c r="B3080" t="s">
        <v>2494</v>
      </c>
      <c r="C3080" t="s">
        <v>10105</v>
      </c>
      <c r="D3080">
        <v>28</v>
      </c>
      <c r="E3080" t="s">
        <v>58</v>
      </c>
      <c r="F3080" t="s">
        <v>317</v>
      </c>
      <c r="G3080" s="1">
        <v>44420</v>
      </c>
      <c r="H3080" t="s">
        <v>21</v>
      </c>
      <c r="I3080" t="s">
        <v>177</v>
      </c>
      <c r="J3080" s="3" t="s">
        <v>10106</v>
      </c>
      <c r="K3080" t="s">
        <v>39</v>
      </c>
      <c r="L3080" t="s">
        <v>10107</v>
      </c>
      <c r="M3080" t="s">
        <v>41</v>
      </c>
      <c r="N3080" t="s">
        <v>26</v>
      </c>
      <c r="O3080" s="2">
        <v>45078.522581018522</v>
      </c>
      <c r="P3080" s="2">
        <v>45078.542719907404</v>
      </c>
      <c r="Q3080">
        <v>2</v>
      </c>
      <c r="R3080" t="str">
        <f t="shared" ca="1" si="48"/>
        <v>Aisha</v>
      </c>
      <c r="S3080" t="str">
        <f>IFERROR(TEXT(DATEVALUE(LEFT(Table1[[#This Row],[Date of Purchase]],10)), "MMMM"), TEXT(Table1[[#This Row],[Date of Purchase]], "MMMM"))</f>
        <v>August</v>
      </c>
      <c r="T3080" t="str">
        <f>IF(OR(
  AND(Table1[[#This Row],[Ticket Priority]]="Critical", Table1[[#This Row],[Ticket Status]]&lt;&gt;"Closed"),
  AND(Table1[[#This Row],[Ticket Priority]]="High", Table1[[#This Row],[Ticket Status]]="Open")
), "Yes", "No")</f>
        <v>No</v>
      </c>
      <c r="U3080" s="4" t="str">
        <f>IF(Table1[[#This Row],[Ticket Status]]="Closed","Yes","No")</f>
        <v>Yes</v>
      </c>
      <c r="V3080" s="4" t="str">
        <f>IF(Table1[[#This Row],[Ticket Status]]="Pending Customer Response","Yes","No")</f>
        <v>No</v>
      </c>
      <c r="W3080" s="5">
        <f ca="1">COUNTIFS(Table1[Agent_name],Table1[[#This Row],[Agent_name]],Table1[Month],Table1[[#This Row],[Month]])/160</f>
        <v>0.86250000000000004</v>
      </c>
    </row>
    <row r="3081" spans="1:23" x14ac:dyDescent="0.25">
      <c r="A3081">
        <v>3080</v>
      </c>
      <c r="B3081" t="s">
        <v>10108</v>
      </c>
      <c r="C3081" t="s">
        <v>10109</v>
      </c>
      <c r="D3081">
        <v>30</v>
      </c>
      <c r="E3081" t="s">
        <v>58</v>
      </c>
      <c r="F3081" t="s">
        <v>125</v>
      </c>
      <c r="G3081" s="1">
        <v>44542</v>
      </c>
      <c r="H3081" t="s">
        <v>67</v>
      </c>
      <c r="I3081" t="s">
        <v>150</v>
      </c>
      <c r="J3081" s="3" t="s">
        <v>10110</v>
      </c>
      <c r="K3081" t="s">
        <v>24</v>
      </c>
      <c r="M3081" t="s">
        <v>25</v>
      </c>
      <c r="N3081" t="s">
        <v>83</v>
      </c>
      <c r="O3081" s="2">
        <v>45078.605937499997</v>
      </c>
      <c r="R3081" t="str">
        <f t="shared" ca="1" si="48"/>
        <v>Ravi</v>
      </c>
      <c r="S3081" t="str">
        <f>IFERROR(TEXT(DATEVALUE(LEFT(Table1[[#This Row],[Date of Purchase]],10)), "MMMM"), TEXT(Table1[[#This Row],[Date of Purchase]], "MMMM"))</f>
        <v>December</v>
      </c>
      <c r="T3081" t="str">
        <f>IF(OR(
  AND(Table1[[#This Row],[Ticket Priority]]="Critical", Table1[[#This Row],[Ticket Status]]&lt;&gt;"Closed"),
  AND(Table1[[#This Row],[Ticket Priority]]="High", Table1[[#This Row],[Ticket Status]]="Open")
), "Yes", "No")</f>
        <v>Yes</v>
      </c>
      <c r="U3081" s="4" t="str">
        <f>IF(Table1[[#This Row],[Ticket Status]]="Closed","Yes","No")</f>
        <v>No</v>
      </c>
      <c r="V3081" s="4" t="str">
        <f>IF(Table1[[#This Row],[Ticket Status]]="Pending Customer Response","Yes","No")</f>
        <v>Yes</v>
      </c>
      <c r="W3081" s="5">
        <f ca="1">COUNTIFS(Table1[Agent_name],Table1[[#This Row],[Agent_name]],Table1[Month],Table1[[#This Row],[Month]])/160</f>
        <v>0.66249999999999998</v>
      </c>
    </row>
    <row r="3082" spans="1:23" x14ac:dyDescent="0.25">
      <c r="A3082">
        <v>3081</v>
      </c>
      <c r="B3082" t="s">
        <v>10111</v>
      </c>
      <c r="C3082" t="s">
        <v>10112</v>
      </c>
      <c r="D3082">
        <v>25</v>
      </c>
      <c r="E3082" t="s">
        <v>58</v>
      </c>
      <c r="F3082" t="s">
        <v>317</v>
      </c>
      <c r="G3082" s="1">
        <v>44003</v>
      </c>
      <c r="H3082" t="s">
        <v>67</v>
      </c>
      <c r="I3082" t="s">
        <v>99</v>
      </c>
      <c r="J3082" s="3" t="s">
        <v>10113</v>
      </c>
      <c r="K3082" t="s">
        <v>39</v>
      </c>
      <c r="L3082" t="s">
        <v>10114</v>
      </c>
      <c r="M3082" t="s">
        <v>89</v>
      </c>
      <c r="N3082" t="s">
        <v>83</v>
      </c>
      <c r="O3082" s="2">
        <v>45078.631655092591</v>
      </c>
      <c r="P3082" s="2">
        <v>45078.392071759263</v>
      </c>
      <c r="Q3082">
        <v>5</v>
      </c>
      <c r="R3082" t="str">
        <f t="shared" ca="1" si="48"/>
        <v>Aisha</v>
      </c>
      <c r="S3082" t="str">
        <f>IFERROR(TEXT(DATEVALUE(LEFT(Table1[[#This Row],[Date of Purchase]],10)), "MMMM"), TEXT(Table1[[#This Row],[Date of Purchase]], "MMMM"))</f>
        <v>June</v>
      </c>
      <c r="T3082" t="str">
        <f>IF(OR(
  AND(Table1[[#This Row],[Ticket Priority]]="Critical", Table1[[#This Row],[Ticket Status]]&lt;&gt;"Closed"),
  AND(Table1[[#This Row],[Ticket Priority]]="High", Table1[[#This Row],[Ticket Status]]="Open")
), "Yes", "No")</f>
        <v>No</v>
      </c>
      <c r="U3082" s="4" t="str">
        <f>IF(Table1[[#This Row],[Ticket Status]]="Closed","Yes","No")</f>
        <v>Yes</v>
      </c>
      <c r="V3082" s="4" t="str">
        <f>IF(Table1[[#This Row],[Ticket Status]]="Pending Customer Response","Yes","No")</f>
        <v>No</v>
      </c>
      <c r="W3082" s="5">
        <f ca="1">COUNTIFS(Table1[Agent_name],Table1[[#This Row],[Agent_name]],Table1[Month],Table1[[#This Row],[Month]])/160</f>
        <v>0.89375000000000004</v>
      </c>
    </row>
    <row r="3083" spans="1:23" x14ac:dyDescent="0.25">
      <c r="A3083">
        <v>3082</v>
      </c>
      <c r="B3083" t="s">
        <v>10115</v>
      </c>
      <c r="C3083" t="s">
        <v>10116</v>
      </c>
      <c r="D3083">
        <v>24</v>
      </c>
      <c r="E3083" t="s">
        <v>19</v>
      </c>
      <c r="F3083" t="s">
        <v>129</v>
      </c>
      <c r="G3083" s="1">
        <v>44382</v>
      </c>
      <c r="H3083" t="s">
        <v>45</v>
      </c>
      <c r="I3083" t="s">
        <v>37</v>
      </c>
      <c r="J3083" s="3" t="s">
        <v>10117</v>
      </c>
      <c r="K3083" t="s">
        <v>24</v>
      </c>
      <c r="M3083" t="s">
        <v>89</v>
      </c>
      <c r="N3083" t="s">
        <v>83</v>
      </c>
      <c r="O3083" s="2">
        <v>45078.051122685189</v>
      </c>
      <c r="R3083" t="str">
        <f t="shared" ca="1" si="48"/>
        <v>Aisha</v>
      </c>
      <c r="S3083" t="str">
        <f>IFERROR(TEXT(DATEVALUE(LEFT(Table1[[#This Row],[Date of Purchase]],10)), "MMMM"), TEXT(Table1[[#This Row],[Date of Purchase]], "MMMM"))</f>
        <v>July</v>
      </c>
      <c r="T3083" t="str">
        <f>IF(OR(
  AND(Table1[[#This Row],[Ticket Priority]]="Critical", Table1[[#This Row],[Ticket Status]]&lt;&gt;"Closed"),
  AND(Table1[[#This Row],[Ticket Priority]]="High", Table1[[#This Row],[Ticket Status]]="Open")
), "Yes", "No")</f>
        <v>No</v>
      </c>
      <c r="U3083" s="4" t="str">
        <f>IF(Table1[[#This Row],[Ticket Status]]="Closed","Yes","No")</f>
        <v>No</v>
      </c>
      <c r="V3083" s="4" t="str">
        <f>IF(Table1[[#This Row],[Ticket Status]]="Pending Customer Response","Yes","No")</f>
        <v>Yes</v>
      </c>
      <c r="W3083" s="5">
        <f ca="1">COUNTIFS(Table1[Agent_name],Table1[[#This Row],[Agent_name]],Table1[Month],Table1[[#This Row],[Month]])/160</f>
        <v>0.875</v>
      </c>
    </row>
    <row r="3084" spans="1:23" x14ac:dyDescent="0.25">
      <c r="A3084">
        <v>3083</v>
      </c>
      <c r="B3084" t="s">
        <v>10118</v>
      </c>
      <c r="C3084" t="s">
        <v>10119</v>
      </c>
      <c r="D3084">
        <v>31</v>
      </c>
      <c r="E3084" t="s">
        <v>19</v>
      </c>
      <c r="F3084" t="s">
        <v>107</v>
      </c>
      <c r="G3084" s="1">
        <v>44097</v>
      </c>
      <c r="H3084" t="s">
        <v>66</v>
      </c>
      <c r="I3084" t="s">
        <v>31</v>
      </c>
      <c r="J3084" s="3" t="s">
        <v>10120</v>
      </c>
      <c r="K3084" t="s">
        <v>62</v>
      </c>
      <c r="M3084" t="s">
        <v>25</v>
      </c>
      <c r="N3084" t="s">
        <v>83</v>
      </c>
      <c r="R3084" t="str">
        <f t="shared" ca="1" si="48"/>
        <v>Aisha</v>
      </c>
      <c r="S3084" t="str">
        <f>IFERROR(TEXT(DATEVALUE(LEFT(Table1[[#This Row],[Date of Purchase]],10)), "MMMM"), TEXT(Table1[[#This Row],[Date of Purchase]], "MMMM"))</f>
        <v>September</v>
      </c>
      <c r="T3084" t="str">
        <f>IF(OR(
  AND(Table1[[#This Row],[Ticket Priority]]="Critical", Table1[[#This Row],[Ticket Status]]&lt;&gt;"Closed"),
  AND(Table1[[#This Row],[Ticket Priority]]="High", Table1[[#This Row],[Ticket Status]]="Open")
), "Yes", "No")</f>
        <v>Yes</v>
      </c>
      <c r="U3084" s="4" t="str">
        <f>IF(Table1[[#This Row],[Ticket Status]]="Closed","Yes","No")</f>
        <v>No</v>
      </c>
      <c r="V3084" s="4" t="str">
        <f>IF(Table1[[#This Row],[Ticket Status]]="Pending Customer Response","Yes","No")</f>
        <v>No</v>
      </c>
      <c r="W3084" s="5">
        <f ca="1">COUNTIFS(Table1[Agent_name],Table1[[#This Row],[Agent_name]],Table1[Month],Table1[[#This Row],[Month]])/160</f>
        <v>0.86250000000000004</v>
      </c>
    </row>
    <row r="3085" spans="1:23" x14ac:dyDescent="0.25">
      <c r="A3085">
        <v>3084</v>
      </c>
      <c r="B3085" t="s">
        <v>10121</v>
      </c>
      <c r="C3085" t="s">
        <v>10122</v>
      </c>
      <c r="D3085">
        <v>57</v>
      </c>
      <c r="E3085" t="s">
        <v>19</v>
      </c>
      <c r="F3085" t="s">
        <v>317</v>
      </c>
      <c r="G3085" s="1">
        <v>43880</v>
      </c>
      <c r="H3085" t="s">
        <v>67</v>
      </c>
      <c r="I3085" t="s">
        <v>177</v>
      </c>
      <c r="J3085" s="3" t="s">
        <v>357</v>
      </c>
      <c r="K3085" t="s">
        <v>62</v>
      </c>
      <c r="M3085" t="s">
        <v>41</v>
      </c>
      <c r="N3085" t="s">
        <v>33</v>
      </c>
      <c r="R3085" t="str">
        <f t="shared" ca="1" si="48"/>
        <v>Sara</v>
      </c>
      <c r="S3085" t="str">
        <f>IFERROR(TEXT(DATEVALUE(LEFT(Table1[[#This Row],[Date of Purchase]],10)), "MMMM"), TEXT(Table1[[#This Row],[Date of Purchase]], "MMMM"))</f>
        <v>February</v>
      </c>
      <c r="T3085" t="str">
        <f>IF(OR(
  AND(Table1[[#This Row],[Ticket Priority]]="Critical", Table1[[#This Row],[Ticket Status]]&lt;&gt;"Closed"),
  AND(Table1[[#This Row],[Ticket Priority]]="High", Table1[[#This Row],[Ticket Status]]="Open")
), "Yes", "No")</f>
        <v>No</v>
      </c>
      <c r="U3085" s="4" t="str">
        <f>IF(Table1[[#This Row],[Ticket Status]]="Closed","Yes","No")</f>
        <v>No</v>
      </c>
      <c r="V3085" s="4" t="str">
        <f>IF(Table1[[#This Row],[Ticket Status]]="Pending Customer Response","Yes","No")</f>
        <v>No</v>
      </c>
      <c r="W3085" s="5">
        <f ca="1">COUNTIFS(Table1[Agent_name],Table1[[#This Row],[Agent_name]],Table1[Month],Table1[[#This Row],[Month]])/160</f>
        <v>0.65625</v>
      </c>
    </row>
    <row r="3086" spans="1:23" x14ac:dyDescent="0.25">
      <c r="A3086">
        <v>3085</v>
      </c>
      <c r="B3086" t="s">
        <v>10123</v>
      </c>
      <c r="C3086" t="s">
        <v>10124</v>
      </c>
      <c r="D3086">
        <v>55</v>
      </c>
      <c r="E3086" t="s">
        <v>29</v>
      </c>
      <c r="F3086" t="s">
        <v>98</v>
      </c>
      <c r="G3086" s="1">
        <v>44338</v>
      </c>
      <c r="H3086" t="s">
        <v>66</v>
      </c>
      <c r="I3086" t="s">
        <v>113</v>
      </c>
      <c r="J3086" s="3" t="s">
        <v>4173</v>
      </c>
      <c r="K3086" t="s">
        <v>62</v>
      </c>
      <c r="M3086" t="s">
        <v>25</v>
      </c>
      <c r="N3086" t="s">
        <v>26</v>
      </c>
      <c r="R3086" t="str">
        <f t="shared" ca="1" si="48"/>
        <v>Ravi</v>
      </c>
      <c r="S3086" t="str">
        <f>IFERROR(TEXT(DATEVALUE(LEFT(Table1[[#This Row],[Date of Purchase]],10)), "MMMM"), TEXT(Table1[[#This Row],[Date of Purchase]], "MMMM"))</f>
        <v>May</v>
      </c>
      <c r="T3086" t="str">
        <f>IF(OR(
  AND(Table1[[#This Row],[Ticket Priority]]="Critical", Table1[[#This Row],[Ticket Status]]&lt;&gt;"Closed"),
  AND(Table1[[#This Row],[Ticket Priority]]="High", Table1[[#This Row],[Ticket Status]]="Open")
), "Yes", "No")</f>
        <v>Yes</v>
      </c>
      <c r="U3086" s="4" t="str">
        <f>IF(Table1[[#This Row],[Ticket Status]]="Closed","Yes","No")</f>
        <v>No</v>
      </c>
      <c r="V3086" s="4" t="str">
        <f>IF(Table1[[#This Row],[Ticket Status]]="Pending Customer Response","Yes","No")</f>
        <v>No</v>
      </c>
      <c r="W3086" s="5">
        <f ca="1">COUNTIFS(Table1[Agent_name],Table1[[#This Row],[Agent_name]],Table1[Month],Table1[[#This Row],[Month]])/160</f>
        <v>0.67500000000000004</v>
      </c>
    </row>
    <row r="3087" spans="1:23" x14ac:dyDescent="0.25">
      <c r="A3087">
        <v>3086</v>
      </c>
      <c r="B3087" t="s">
        <v>10125</v>
      </c>
      <c r="C3087" t="s">
        <v>10126</v>
      </c>
      <c r="D3087">
        <v>19</v>
      </c>
      <c r="E3087" t="s">
        <v>58</v>
      </c>
      <c r="F3087" t="s">
        <v>173</v>
      </c>
      <c r="G3087" s="1">
        <v>44099</v>
      </c>
      <c r="H3087" t="s">
        <v>66</v>
      </c>
      <c r="I3087" t="s">
        <v>22</v>
      </c>
      <c r="J3087" s="3" t="s">
        <v>10127</v>
      </c>
      <c r="K3087" t="s">
        <v>24</v>
      </c>
      <c r="M3087" t="s">
        <v>25</v>
      </c>
      <c r="N3087" t="s">
        <v>55</v>
      </c>
      <c r="O3087" s="2">
        <v>45078.722673611112</v>
      </c>
      <c r="R3087" t="str">
        <f t="shared" ca="1" si="48"/>
        <v>Priya</v>
      </c>
      <c r="S3087" t="str">
        <f>IFERROR(TEXT(DATEVALUE(LEFT(Table1[[#This Row],[Date of Purchase]],10)), "MMMM"), TEXT(Table1[[#This Row],[Date of Purchase]], "MMMM"))</f>
        <v>September</v>
      </c>
      <c r="T3087" t="str">
        <f>IF(OR(
  AND(Table1[[#This Row],[Ticket Priority]]="Critical", Table1[[#This Row],[Ticket Status]]&lt;&gt;"Closed"),
  AND(Table1[[#This Row],[Ticket Priority]]="High", Table1[[#This Row],[Ticket Status]]="Open")
), "Yes", "No")</f>
        <v>Yes</v>
      </c>
      <c r="U3087" s="4" t="str">
        <f>IF(Table1[[#This Row],[Ticket Status]]="Closed","Yes","No")</f>
        <v>No</v>
      </c>
      <c r="V3087" s="4" t="str">
        <f>IF(Table1[[#This Row],[Ticket Status]]="Pending Customer Response","Yes","No")</f>
        <v>Yes</v>
      </c>
      <c r="W3087" s="5">
        <f ca="1">COUNTIFS(Table1[Agent_name],Table1[[#This Row],[Agent_name]],Table1[Month],Table1[[#This Row],[Month]])/160</f>
        <v>0.53125</v>
      </c>
    </row>
    <row r="3088" spans="1:23" x14ac:dyDescent="0.25">
      <c r="A3088">
        <v>3087</v>
      </c>
      <c r="B3088" t="s">
        <v>10128</v>
      </c>
      <c r="C3088" t="s">
        <v>10129</v>
      </c>
      <c r="D3088">
        <v>65</v>
      </c>
      <c r="E3088" t="s">
        <v>29</v>
      </c>
      <c r="F3088" t="s">
        <v>129</v>
      </c>
      <c r="G3088" s="1">
        <v>43869</v>
      </c>
      <c r="H3088" t="s">
        <v>67</v>
      </c>
      <c r="I3088" t="s">
        <v>46</v>
      </c>
      <c r="J3088" s="3" t="s">
        <v>10130</v>
      </c>
      <c r="K3088" t="s">
        <v>62</v>
      </c>
      <c r="M3088" t="s">
        <v>143</v>
      </c>
      <c r="N3088" t="s">
        <v>55</v>
      </c>
      <c r="R3088" t="str">
        <f t="shared" ca="1" si="48"/>
        <v>Sara</v>
      </c>
      <c r="S3088" t="str">
        <f>IFERROR(TEXT(DATEVALUE(LEFT(Table1[[#This Row],[Date of Purchase]],10)), "MMMM"), TEXT(Table1[[#This Row],[Date of Purchase]], "MMMM"))</f>
        <v>February</v>
      </c>
      <c r="T3088" t="str">
        <f>IF(OR(
  AND(Table1[[#This Row],[Ticket Priority]]="Critical", Table1[[#This Row],[Ticket Status]]&lt;&gt;"Closed"),
  AND(Table1[[#This Row],[Ticket Priority]]="High", Table1[[#This Row],[Ticket Status]]="Open")
), "Yes", "No")</f>
        <v>No</v>
      </c>
      <c r="U3088" s="4" t="str">
        <f>IF(Table1[[#This Row],[Ticket Status]]="Closed","Yes","No")</f>
        <v>No</v>
      </c>
      <c r="V3088" s="4" t="str">
        <f>IF(Table1[[#This Row],[Ticket Status]]="Pending Customer Response","Yes","No")</f>
        <v>No</v>
      </c>
      <c r="W3088" s="5">
        <f ca="1">COUNTIFS(Table1[Agent_name],Table1[[#This Row],[Agent_name]],Table1[Month],Table1[[#This Row],[Month]])/160</f>
        <v>0.65625</v>
      </c>
    </row>
    <row r="3089" spans="1:23" x14ac:dyDescent="0.25">
      <c r="A3089">
        <v>3088</v>
      </c>
      <c r="B3089" t="s">
        <v>10131</v>
      </c>
      <c r="C3089" t="s">
        <v>10132</v>
      </c>
      <c r="D3089">
        <v>34</v>
      </c>
      <c r="E3089" t="s">
        <v>19</v>
      </c>
      <c r="F3089" t="s">
        <v>81</v>
      </c>
      <c r="G3089" s="1">
        <v>43853</v>
      </c>
      <c r="H3089" t="s">
        <v>21</v>
      </c>
      <c r="I3089" t="s">
        <v>22</v>
      </c>
      <c r="J3089" s="3" t="s">
        <v>10133</v>
      </c>
      <c r="K3089" t="s">
        <v>24</v>
      </c>
      <c r="M3089" t="s">
        <v>143</v>
      </c>
      <c r="N3089" t="s">
        <v>26</v>
      </c>
      <c r="O3089" s="2">
        <v>45078.097719907404</v>
      </c>
      <c r="R3089" t="str">
        <f t="shared" ca="1" si="48"/>
        <v>Aisha</v>
      </c>
      <c r="S3089" t="str">
        <f>IFERROR(TEXT(DATEVALUE(LEFT(Table1[[#This Row],[Date of Purchase]],10)), "MMMM"), TEXT(Table1[[#This Row],[Date of Purchase]], "MMMM"))</f>
        <v>January</v>
      </c>
      <c r="T3089" t="str">
        <f>IF(OR(
  AND(Table1[[#This Row],[Ticket Priority]]="Critical", Table1[[#This Row],[Ticket Status]]&lt;&gt;"Closed"),
  AND(Table1[[#This Row],[Ticket Priority]]="High", Table1[[#This Row],[Ticket Status]]="Open")
), "Yes", "No")</f>
        <v>No</v>
      </c>
      <c r="U3089" s="4" t="str">
        <f>IF(Table1[[#This Row],[Ticket Status]]="Closed","Yes","No")</f>
        <v>No</v>
      </c>
      <c r="V3089" s="4" t="str">
        <f>IF(Table1[[#This Row],[Ticket Status]]="Pending Customer Response","Yes","No")</f>
        <v>Yes</v>
      </c>
      <c r="W3089" s="5">
        <f ca="1">COUNTIFS(Table1[Agent_name],Table1[[#This Row],[Agent_name]],Table1[Month],Table1[[#This Row],[Month]])/160</f>
        <v>0.83125000000000004</v>
      </c>
    </row>
    <row r="3090" spans="1:23" x14ac:dyDescent="0.25">
      <c r="A3090">
        <v>3089</v>
      </c>
      <c r="B3090" t="s">
        <v>10134</v>
      </c>
      <c r="C3090" t="s">
        <v>10135</v>
      </c>
      <c r="D3090">
        <v>62</v>
      </c>
      <c r="E3090" t="s">
        <v>58</v>
      </c>
      <c r="F3090" t="s">
        <v>173</v>
      </c>
      <c r="G3090" s="1">
        <v>44270</v>
      </c>
      <c r="H3090" t="s">
        <v>67</v>
      </c>
      <c r="I3090" t="s">
        <v>141</v>
      </c>
      <c r="J3090" s="3" t="s">
        <v>10136</v>
      </c>
      <c r="K3090" t="s">
        <v>24</v>
      </c>
      <c r="M3090" t="s">
        <v>89</v>
      </c>
      <c r="N3090" t="s">
        <v>33</v>
      </c>
      <c r="O3090" s="2">
        <v>45078.328287037039</v>
      </c>
      <c r="R3090" t="str">
        <f t="shared" ca="1" si="48"/>
        <v>Ravi</v>
      </c>
      <c r="S3090" t="str">
        <f>IFERROR(TEXT(DATEVALUE(LEFT(Table1[[#This Row],[Date of Purchase]],10)), "MMMM"), TEXT(Table1[[#This Row],[Date of Purchase]], "MMMM"))</f>
        <v>March</v>
      </c>
      <c r="T3090" t="str">
        <f>IF(OR(
  AND(Table1[[#This Row],[Ticket Priority]]="Critical", Table1[[#This Row],[Ticket Status]]&lt;&gt;"Closed"),
  AND(Table1[[#This Row],[Ticket Priority]]="High", Table1[[#This Row],[Ticket Status]]="Open")
), "Yes", "No")</f>
        <v>No</v>
      </c>
      <c r="U3090" s="4" t="str">
        <f>IF(Table1[[#This Row],[Ticket Status]]="Closed","Yes","No")</f>
        <v>No</v>
      </c>
      <c r="V3090" s="4" t="str">
        <f>IF(Table1[[#This Row],[Ticket Status]]="Pending Customer Response","Yes","No")</f>
        <v>Yes</v>
      </c>
      <c r="W3090" s="5">
        <f ca="1">COUNTIFS(Table1[Agent_name],Table1[[#This Row],[Agent_name]],Table1[Month],Table1[[#This Row],[Month]])/160</f>
        <v>0.54374999999999996</v>
      </c>
    </row>
    <row r="3091" spans="1:23" x14ac:dyDescent="0.25">
      <c r="A3091">
        <v>3090</v>
      </c>
      <c r="B3091" t="s">
        <v>10137</v>
      </c>
      <c r="C3091" t="s">
        <v>10138</v>
      </c>
      <c r="D3091">
        <v>60</v>
      </c>
      <c r="E3091" t="s">
        <v>29</v>
      </c>
      <c r="F3091" t="s">
        <v>117</v>
      </c>
      <c r="G3091" s="1">
        <v>44051</v>
      </c>
      <c r="H3091" t="s">
        <v>66</v>
      </c>
      <c r="I3091" t="s">
        <v>93</v>
      </c>
      <c r="J3091" s="3" t="s">
        <v>10139</v>
      </c>
      <c r="K3091" t="s">
        <v>24</v>
      </c>
      <c r="M3091" t="s">
        <v>25</v>
      </c>
      <c r="N3091" t="s">
        <v>83</v>
      </c>
      <c r="O3091" s="2">
        <v>45078.760243055556</v>
      </c>
      <c r="R3091" t="str">
        <f t="shared" ca="1" si="48"/>
        <v>Sara</v>
      </c>
      <c r="S3091" t="str">
        <f>IFERROR(TEXT(DATEVALUE(LEFT(Table1[[#This Row],[Date of Purchase]],10)), "MMMM"), TEXT(Table1[[#This Row],[Date of Purchase]], "MMMM"))</f>
        <v>August</v>
      </c>
      <c r="T3091" t="str">
        <f>IF(OR(
  AND(Table1[[#This Row],[Ticket Priority]]="Critical", Table1[[#This Row],[Ticket Status]]&lt;&gt;"Closed"),
  AND(Table1[[#This Row],[Ticket Priority]]="High", Table1[[#This Row],[Ticket Status]]="Open")
), "Yes", "No")</f>
        <v>Yes</v>
      </c>
      <c r="U3091" s="4" t="str">
        <f>IF(Table1[[#This Row],[Ticket Status]]="Closed","Yes","No")</f>
        <v>No</v>
      </c>
      <c r="V3091" s="4" t="str">
        <f>IF(Table1[[#This Row],[Ticket Status]]="Pending Customer Response","Yes","No")</f>
        <v>Yes</v>
      </c>
      <c r="W3091" s="5">
        <f ca="1">COUNTIFS(Table1[Agent_name],Table1[[#This Row],[Agent_name]],Table1[Month],Table1[[#This Row],[Month]])/160</f>
        <v>0.8</v>
      </c>
    </row>
    <row r="3092" spans="1:23" x14ac:dyDescent="0.25">
      <c r="A3092">
        <v>3091</v>
      </c>
      <c r="B3092" t="s">
        <v>10140</v>
      </c>
      <c r="C3092" t="s">
        <v>10141</v>
      </c>
      <c r="D3092">
        <v>68</v>
      </c>
      <c r="E3092" t="s">
        <v>19</v>
      </c>
      <c r="F3092" t="s">
        <v>317</v>
      </c>
      <c r="G3092" s="1">
        <v>43900</v>
      </c>
      <c r="H3092" t="s">
        <v>59</v>
      </c>
      <c r="I3092" t="s">
        <v>141</v>
      </c>
      <c r="J3092" s="3" t="s">
        <v>10142</v>
      </c>
      <c r="K3092" t="s">
        <v>39</v>
      </c>
      <c r="L3092" t="s">
        <v>10143</v>
      </c>
      <c r="M3092" t="s">
        <v>89</v>
      </c>
      <c r="N3092" t="s">
        <v>33</v>
      </c>
      <c r="O3092" s="2">
        <v>45078.819293981483</v>
      </c>
      <c r="P3092" s="2">
        <v>45078.519293981481</v>
      </c>
      <c r="Q3092">
        <v>3</v>
      </c>
      <c r="R3092" t="str">
        <f t="shared" ca="1" si="48"/>
        <v>Aisha</v>
      </c>
      <c r="S3092" t="str">
        <f>IFERROR(TEXT(DATEVALUE(LEFT(Table1[[#This Row],[Date of Purchase]],10)), "MMMM"), TEXT(Table1[[#This Row],[Date of Purchase]], "MMMM"))</f>
        <v>March</v>
      </c>
      <c r="T3092" t="str">
        <f>IF(OR(
  AND(Table1[[#This Row],[Ticket Priority]]="Critical", Table1[[#This Row],[Ticket Status]]&lt;&gt;"Closed"),
  AND(Table1[[#This Row],[Ticket Priority]]="High", Table1[[#This Row],[Ticket Status]]="Open")
), "Yes", "No")</f>
        <v>No</v>
      </c>
      <c r="U3092" s="4" t="str">
        <f>IF(Table1[[#This Row],[Ticket Status]]="Closed","Yes","No")</f>
        <v>Yes</v>
      </c>
      <c r="V3092" s="4" t="str">
        <f>IF(Table1[[#This Row],[Ticket Status]]="Pending Customer Response","Yes","No")</f>
        <v>No</v>
      </c>
      <c r="W3092" s="5">
        <f ca="1">COUNTIFS(Table1[Agent_name],Table1[[#This Row],[Agent_name]],Table1[Month],Table1[[#This Row],[Month]])/160</f>
        <v>1.0062500000000001</v>
      </c>
    </row>
    <row r="3093" spans="1:23" x14ac:dyDescent="0.25">
      <c r="A3093">
        <v>3092</v>
      </c>
      <c r="B3093" t="s">
        <v>10144</v>
      </c>
      <c r="C3093" t="s">
        <v>10145</v>
      </c>
      <c r="D3093">
        <v>24</v>
      </c>
      <c r="E3093" t="s">
        <v>58</v>
      </c>
      <c r="F3093" t="s">
        <v>286</v>
      </c>
      <c r="G3093" s="1">
        <v>44552</v>
      </c>
      <c r="H3093" t="s">
        <v>66</v>
      </c>
      <c r="I3093" t="s">
        <v>99</v>
      </c>
      <c r="J3093" s="3" t="s">
        <v>10146</v>
      </c>
      <c r="K3093" t="s">
        <v>24</v>
      </c>
      <c r="M3093" t="s">
        <v>89</v>
      </c>
      <c r="N3093" t="s">
        <v>33</v>
      </c>
      <c r="O3093" s="2">
        <v>45078.915844907409</v>
      </c>
      <c r="R3093" t="str">
        <f t="shared" ca="1" si="48"/>
        <v>Meera</v>
      </c>
      <c r="S3093" t="str">
        <f>IFERROR(TEXT(DATEVALUE(LEFT(Table1[[#This Row],[Date of Purchase]],10)), "MMMM"), TEXT(Table1[[#This Row],[Date of Purchase]], "MMMM"))</f>
        <v>December</v>
      </c>
      <c r="T3093" t="str">
        <f>IF(OR(
  AND(Table1[[#This Row],[Ticket Priority]]="Critical", Table1[[#This Row],[Ticket Status]]&lt;&gt;"Closed"),
  AND(Table1[[#This Row],[Ticket Priority]]="High", Table1[[#This Row],[Ticket Status]]="Open")
), "Yes", "No")</f>
        <v>No</v>
      </c>
      <c r="U3093" s="4" t="str">
        <f>IF(Table1[[#This Row],[Ticket Status]]="Closed","Yes","No")</f>
        <v>No</v>
      </c>
      <c r="V3093" s="4" t="str">
        <f>IF(Table1[[#This Row],[Ticket Status]]="Pending Customer Response","Yes","No")</f>
        <v>Yes</v>
      </c>
      <c r="W3093" s="5">
        <f ca="1">COUNTIFS(Table1[Agent_name],Table1[[#This Row],[Agent_name]],Table1[Month],Table1[[#This Row],[Month]])/160</f>
        <v>0.24374999999999999</v>
      </c>
    </row>
    <row r="3094" spans="1:23" x14ac:dyDescent="0.25">
      <c r="A3094">
        <v>3093</v>
      </c>
      <c r="B3094" t="s">
        <v>10147</v>
      </c>
      <c r="C3094" t="s">
        <v>10148</v>
      </c>
      <c r="D3094">
        <v>38</v>
      </c>
      <c r="E3094" t="s">
        <v>58</v>
      </c>
      <c r="F3094" t="s">
        <v>286</v>
      </c>
      <c r="G3094" s="1">
        <v>43873</v>
      </c>
      <c r="H3094" t="s">
        <v>59</v>
      </c>
      <c r="I3094" t="s">
        <v>72</v>
      </c>
      <c r="J3094" s="3" t="s">
        <v>10149</v>
      </c>
      <c r="K3094" t="s">
        <v>62</v>
      </c>
      <c r="M3094" t="s">
        <v>143</v>
      </c>
      <c r="N3094" t="s">
        <v>55</v>
      </c>
      <c r="R3094" t="str">
        <f t="shared" ca="1" si="48"/>
        <v>Arjun</v>
      </c>
      <c r="S3094" t="str">
        <f>IFERROR(TEXT(DATEVALUE(LEFT(Table1[[#This Row],[Date of Purchase]],10)), "MMMM"), TEXT(Table1[[#This Row],[Date of Purchase]], "MMMM"))</f>
        <v>February</v>
      </c>
      <c r="T3094" t="str">
        <f>IF(OR(
  AND(Table1[[#This Row],[Ticket Priority]]="Critical", Table1[[#This Row],[Ticket Status]]&lt;&gt;"Closed"),
  AND(Table1[[#This Row],[Ticket Priority]]="High", Table1[[#This Row],[Ticket Status]]="Open")
), "Yes", "No")</f>
        <v>No</v>
      </c>
      <c r="U3094" s="4" t="str">
        <f>IF(Table1[[#This Row],[Ticket Status]]="Closed","Yes","No")</f>
        <v>No</v>
      </c>
      <c r="V3094" s="4" t="str">
        <f>IF(Table1[[#This Row],[Ticket Status]]="Pending Customer Response","Yes","No")</f>
        <v>No</v>
      </c>
      <c r="W3094" s="5">
        <f ca="1">COUNTIFS(Table1[Agent_name],Table1[[#This Row],[Agent_name]],Table1[Month],Table1[[#This Row],[Month]])/160</f>
        <v>0.23125000000000001</v>
      </c>
    </row>
    <row r="3095" spans="1:23" x14ac:dyDescent="0.25">
      <c r="A3095">
        <v>3094</v>
      </c>
      <c r="B3095" t="s">
        <v>10150</v>
      </c>
      <c r="C3095" t="s">
        <v>10151</v>
      </c>
      <c r="D3095">
        <v>52</v>
      </c>
      <c r="E3095" t="s">
        <v>19</v>
      </c>
      <c r="F3095" t="s">
        <v>134</v>
      </c>
      <c r="G3095" s="1">
        <v>44330</v>
      </c>
      <c r="H3095" t="s">
        <v>21</v>
      </c>
      <c r="I3095" t="s">
        <v>67</v>
      </c>
      <c r="J3095" s="3" t="s">
        <v>10152</v>
      </c>
      <c r="K3095" t="s">
        <v>39</v>
      </c>
      <c r="L3095" t="s">
        <v>10153</v>
      </c>
      <c r="M3095" t="s">
        <v>25</v>
      </c>
      <c r="N3095" t="s">
        <v>33</v>
      </c>
      <c r="O3095" s="2">
        <v>45078.427685185183</v>
      </c>
      <c r="P3095" s="2">
        <v>45078.745046296295</v>
      </c>
      <c r="Q3095">
        <v>3</v>
      </c>
      <c r="R3095" t="str">
        <f t="shared" ca="1" si="48"/>
        <v>Ravi</v>
      </c>
      <c r="S3095" t="str">
        <f>IFERROR(TEXT(DATEVALUE(LEFT(Table1[[#This Row],[Date of Purchase]],10)), "MMMM"), TEXT(Table1[[#This Row],[Date of Purchase]], "MMMM"))</f>
        <v>May</v>
      </c>
      <c r="T3095" t="str">
        <f>IF(OR(
  AND(Table1[[#This Row],[Ticket Priority]]="Critical", Table1[[#This Row],[Ticket Status]]&lt;&gt;"Closed"),
  AND(Table1[[#This Row],[Ticket Priority]]="High", Table1[[#This Row],[Ticket Status]]="Open")
), "Yes", "No")</f>
        <v>No</v>
      </c>
      <c r="U3095" s="4" t="str">
        <f>IF(Table1[[#This Row],[Ticket Status]]="Closed","Yes","No")</f>
        <v>Yes</v>
      </c>
      <c r="V3095" s="4" t="str">
        <f>IF(Table1[[#This Row],[Ticket Status]]="Pending Customer Response","Yes","No")</f>
        <v>No</v>
      </c>
      <c r="W3095" s="5">
        <f ca="1">COUNTIFS(Table1[Agent_name],Table1[[#This Row],[Agent_name]],Table1[Month],Table1[[#This Row],[Month]])/160</f>
        <v>0.67500000000000004</v>
      </c>
    </row>
    <row r="3096" spans="1:23" x14ac:dyDescent="0.25">
      <c r="A3096">
        <v>3095</v>
      </c>
      <c r="B3096" t="s">
        <v>10154</v>
      </c>
      <c r="C3096" t="s">
        <v>10155</v>
      </c>
      <c r="D3096">
        <v>36</v>
      </c>
      <c r="E3096" t="s">
        <v>58</v>
      </c>
      <c r="F3096" t="s">
        <v>286</v>
      </c>
      <c r="G3096" s="1">
        <v>44537</v>
      </c>
      <c r="H3096" t="s">
        <v>45</v>
      </c>
      <c r="I3096" t="s">
        <v>93</v>
      </c>
      <c r="J3096" s="3" t="s">
        <v>10156</v>
      </c>
      <c r="K3096" t="s">
        <v>62</v>
      </c>
      <c r="M3096" t="s">
        <v>143</v>
      </c>
      <c r="N3096" t="s">
        <v>83</v>
      </c>
      <c r="R3096" t="str">
        <f t="shared" ca="1" si="48"/>
        <v>Meera</v>
      </c>
      <c r="S3096" t="str">
        <f>IFERROR(TEXT(DATEVALUE(LEFT(Table1[[#This Row],[Date of Purchase]],10)), "MMMM"), TEXT(Table1[[#This Row],[Date of Purchase]], "MMMM"))</f>
        <v>December</v>
      </c>
      <c r="T3096" t="str">
        <f>IF(OR(
  AND(Table1[[#This Row],[Ticket Priority]]="Critical", Table1[[#This Row],[Ticket Status]]&lt;&gt;"Closed"),
  AND(Table1[[#This Row],[Ticket Priority]]="High", Table1[[#This Row],[Ticket Status]]="Open")
), "Yes", "No")</f>
        <v>No</v>
      </c>
      <c r="U3096" s="4" t="str">
        <f>IF(Table1[[#This Row],[Ticket Status]]="Closed","Yes","No")</f>
        <v>No</v>
      </c>
      <c r="V3096" s="4" t="str">
        <f>IF(Table1[[#This Row],[Ticket Status]]="Pending Customer Response","Yes","No")</f>
        <v>No</v>
      </c>
      <c r="W3096" s="5">
        <f ca="1">COUNTIFS(Table1[Agent_name],Table1[[#This Row],[Agent_name]],Table1[Month],Table1[[#This Row],[Month]])/160</f>
        <v>0.24374999999999999</v>
      </c>
    </row>
    <row r="3097" spans="1:23" x14ac:dyDescent="0.25">
      <c r="A3097">
        <v>3096</v>
      </c>
      <c r="B3097" t="s">
        <v>10157</v>
      </c>
      <c r="C3097" t="s">
        <v>10158</v>
      </c>
      <c r="D3097">
        <v>34</v>
      </c>
      <c r="E3097" t="s">
        <v>58</v>
      </c>
      <c r="F3097" t="s">
        <v>81</v>
      </c>
      <c r="G3097" s="1">
        <v>44270</v>
      </c>
      <c r="H3097" t="s">
        <v>66</v>
      </c>
      <c r="I3097" t="s">
        <v>177</v>
      </c>
      <c r="J3097" s="3" t="s">
        <v>10159</v>
      </c>
      <c r="K3097" t="s">
        <v>62</v>
      </c>
      <c r="M3097" t="s">
        <v>89</v>
      </c>
      <c r="N3097" t="s">
        <v>55</v>
      </c>
      <c r="R3097" t="str">
        <f t="shared" ca="1" si="48"/>
        <v>Ravi</v>
      </c>
      <c r="S3097" t="str">
        <f>IFERROR(TEXT(DATEVALUE(LEFT(Table1[[#This Row],[Date of Purchase]],10)), "MMMM"), TEXT(Table1[[#This Row],[Date of Purchase]], "MMMM"))</f>
        <v>March</v>
      </c>
      <c r="T3097" t="str">
        <f>IF(OR(
  AND(Table1[[#This Row],[Ticket Priority]]="Critical", Table1[[#This Row],[Ticket Status]]&lt;&gt;"Closed"),
  AND(Table1[[#This Row],[Ticket Priority]]="High", Table1[[#This Row],[Ticket Status]]="Open")
), "Yes", "No")</f>
        <v>Yes</v>
      </c>
      <c r="U3097" s="4" t="str">
        <f>IF(Table1[[#This Row],[Ticket Status]]="Closed","Yes","No")</f>
        <v>No</v>
      </c>
      <c r="V3097" s="4" t="str">
        <f>IF(Table1[[#This Row],[Ticket Status]]="Pending Customer Response","Yes","No")</f>
        <v>No</v>
      </c>
      <c r="W3097" s="5">
        <f ca="1">COUNTIFS(Table1[Agent_name],Table1[[#This Row],[Agent_name]],Table1[Month],Table1[[#This Row],[Month]])/160</f>
        <v>0.54374999999999996</v>
      </c>
    </row>
    <row r="3098" spans="1:23" x14ac:dyDescent="0.25">
      <c r="A3098">
        <v>3097</v>
      </c>
      <c r="B3098" t="s">
        <v>10160</v>
      </c>
      <c r="C3098" t="s">
        <v>10161</v>
      </c>
      <c r="D3098">
        <v>50</v>
      </c>
      <c r="E3098" t="s">
        <v>58</v>
      </c>
      <c r="F3098" t="s">
        <v>339</v>
      </c>
      <c r="G3098" s="1">
        <v>44022</v>
      </c>
      <c r="H3098" t="s">
        <v>67</v>
      </c>
      <c r="I3098" t="s">
        <v>37</v>
      </c>
      <c r="J3098" s="3" t="s">
        <v>10162</v>
      </c>
      <c r="K3098" t="s">
        <v>62</v>
      </c>
      <c r="M3098" t="s">
        <v>143</v>
      </c>
      <c r="N3098" t="s">
        <v>26</v>
      </c>
      <c r="R3098" t="str">
        <f t="shared" ca="1" si="48"/>
        <v>Ravi</v>
      </c>
      <c r="S3098" t="str">
        <f>IFERROR(TEXT(DATEVALUE(LEFT(Table1[[#This Row],[Date of Purchase]],10)), "MMMM"), TEXT(Table1[[#This Row],[Date of Purchase]], "MMMM"))</f>
        <v>July</v>
      </c>
      <c r="T3098" t="str">
        <f>IF(OR(
  AND(Table1[[#This Row],[Ticket Priority]]="Critical", Table1[[#This Row],[Ticket Status]]&lt;&gt;"Closed"),
  AND(Table1[[#This Row],[Ticket Priority]]="High", Table1[[#This Row],[Ticket Status]]="Open")
), "Yes", "No")</f>
        <v>No</v>
      </c>
      <c r="U3098" s="4" t="str">
        <f>IF(Table1[[#This Row],[Ticket Status]]="Closed","Yes","No")</f>
        <v>No</v>
      </c>
      <c r="V3098" s="4" t="str">
        <f>IF(Table1[[#This Row],[Ticket Status]]="Pending Customer Response","Yes","No")</f>
        <v>No</v>
      </c>
      <c r="W3098" s="5">
        <f ca="1">COUNTIFS(Table1[Agent_name],Table1[[#This Row],[Agent_name]],Table1[Month],Table1[[#This Row],[Month]])/160</f>
        <v>0.66249999999999998</v>
      </c>
    </row>
    <row r="3099" spans="1:23" x14ac:dyDescent="0.25">
      <c r="A3099">
        <v>3098</v>
      </c>
      <c r="B3099" t="s">
        <v>10163</v>
      </c>
      <c r="C3099" t="s">
        <v>10164</v>
      </c>
      <c r="D3099">
        <v>35</v>
      </c>
      <c r="E3099" t="s">
        <v>19</v>
      </c>
      <c r="F3099" t="s">
        <v>219</v>
      </c>
      <c r="G3099" s="1">
        <v>44162</v>
      </c>
      <c r="H3099" t="s">
        <v>21</v>
      </c>
      <c r="I3099" t="s">
        <v>60</v>
      </c>
      <c r="J3099" s="3" t="s">
        <v>10165</v>
      </c>
      <c r="K3099" t="s">
        <v>39</v>
      </c>
      <c r="L3099" t="s">
        <v>10166</v>
      </c>
      <c r="M3099" t="s">
        <v>143</v>
      </c>
      <c r="N3099" t="s">
        <v>26</v>
      </c>
      <c r="O3099" s="2">
        <v>45078.888865740744</v>
      </c>
      <c r="P3099" s="2">
        <v>45078.586782407408</v>
      </c>
      <c r="Q3099">
        <v>3</v>
      </c>
      <c r="R3099" t="str">
        <f t="shared" ca="1" si="48"/>
        <v>Karan</v>
      </c>
      <c r="S3099" t="str">
        <f>IFERROR(TEXT(DATEVALUE(LEFT(Table1[[#This Row],[Date of Purchase]],10)), "MMMM"), TEXT(Table1[[#This Row],[Date of Purchase]], "MMMM"))</f>
        <v>November</v>
      </c>
      <c r="T3099" t="str">
        <f>IF(OR(
  AND(Table1[[#This Row],[Ticket Priority]]="Critical", Table1[[#This Row],[Ticket Status]]&lt;&gt;"Closed"),
  AND(Table1[[#This Row],[Ticket Priority]]="High", Table1[[#This Row],[Ticket Status]]="Open")
), "Yes", "No")</f>
        <v>No</v>
      </c>
      <c r="U3099" s="4" t="str">
        <f>IF(Table1[[#This Row],[Ticket Status]]="Closed","Yes","No")</f>
        <v>Yes</v>
      </c>
      <c r="V3099" s="4" t="str">
        <f>IF(Table1[[#This Row],[Ticket Status]]="Pending Customer Response","Yes","No")</f>
        <v>No</v>
      </c>
      <c r="W3099" s="5">
        <f ca="1">COUNTIFS(Table1[Agent_name],Table1[[#This Row],[Agent_name]],Table1[Month],Table1[[#This Row],[Month]])/160</f>
        <v>0.1875</v>
      </c>
    </row>
    <row r="3100" spans="1:23" x14ac:dyDescent="0.25">
      <c r="A3100">
        <v>3099</v>
      </c>
      <c r="B3100" t="s">
        <v>10167</v>
      </c>
      <c r="C3100" t="s">
        <v>10168</v>
      </c>
      <c r="D3100">
        <v>54</v>
      </c>
      <c r="E3100" t="s">
        <v>29</v>
      </c>
      <c r="F3100" t="s">
        <v>36</v>
      </c>
      <c r="G3100" s="1">
        <v>44335</v>
      </c>
      <c r="H3100" t="s">
        <v>45</v>
      </c>
      <c r="I3100" t="s">
        <v>60</v>
      </c>
      <c r="J3100" s="3" t="s">
        <v>10169</v>
      </c>
      <c r="K3100" t="s">
        <v>24</v>
      </c>
      <c r="M3100" t="s">
        <v>89</v>
      </c>
      <c r="N3100" t="s">
        <v>33</v>
      </c>
      <c r="O3100" s="2">
        <v>45078.659722222219</v>
      </c>
      <c r="R3100" t="str">
        <f t="shared" ca="1" si="48"/>
        <v>Aisha</v>
      </c>
      <c r="S3100" t="str">
        <f>IFERROR(TEXT(DATEVALUE(LEFT(Table1[[#This Row],[Date of Purchase]],10)), "MMMM"), TEXT(Table1[[#This Row],[Date of Purchase]], "MMMM"))</f>
        <v>May</v>
      </c>
      <c r="T3100" t="str">
        <f>IF(OR(
  AND(Table1[[#This Row],[Ticket Priority]]="Critical", Table1[[#This Row],[Ticket Status]]&lt;&gt;"Closed"),
  AND(Table1[[#This Row],[Ticket Priority]]="High", Table1[[#This Row],[Ticket Status]]="Open")
), "Yes", "No")</f>
        <v>No</v>
      </c>
      <c r="U3100" s="4" t="str">
        <f>IF(Table1[[#This Row],[Ticket Status]]="Closed","Yes","No")</f>
        <v>No</v>
      </c>
      <c r="V3100" s="4" t="str">
        <f>IF(Table1[[#This Row],[Ticket Status]]="Pending Customer Response","Yes","No")</f>
        <v>Yes</v>
      </c>
      <c r="W3100" s="5">
        <f ca="1">COUNTIFS(Table1[Agent_name],Table1[[#This Row],[Agent_name]],Table1[Month],Table1[[#This Row],[Month]])/160</f>
        <v>0.93125000000000002</v>
      </c>
    </row>
    <row r="3101" spans="1:23" x14ac:dyDescent="0.25">
      <c r="A3101">
        <v>3100</v>
      </c>
      <c r="B3101" t="s">
        <v>10170</v>
      </c>
      <c r="C3101" t="s">
        <v>10171</v>
      </c>
      <c r="D3101">
        <v>19</v>
      </c>
      <c r="E3101" t="s">
        <v>58</v>
      </c>
      <c r="F3101" t="s">
        <v>202</v>
      </c>
      <c r="G3101" s="1">
        <v>43930</v>
      </c>
      <c r="H3101" t="s">
        <v>67</v>
      </c>
      <c r="I3101" t="s">
        <v>46</v>
      </c>
      <c r="J3101" s="3" t="s">
        <v>10172</v>
      </c>
      <c r="K3101" t="s">
        <v>39</v>
      </c>
      <c r="L3101" t="s">
        <v>10173</v>
      </c>
      <c r="M3101" t="s">
        <v>143</v>
      </c>
      <c r="N3101" t="s">
        <v>26</v>
      </c>
      <c r="O3101" s="2">
        <v>45078.660428240742</v>
      </c>
      <c r="P3101" s="2">
        <v>45077.98265046296</v>
      </c>
      <c r="Q3101">
        <v>2</v>
      </c>
      <c r="R3101" t="str">
        <f t="shared" ca="1" si="48"/>
        <v>Aisha</v>
      </c>
      <c r="S3101" t="str">
        <f>IFERROR(TEXT(DATEVALUE(LEFT(Table1[[#This Row],[Date of Purchase]],10)), "MMMM"), TEXT(Table1[[#This Row],[Date of Purchase]], "MMMM"))</f>
        <v>April</v>
      </c>
      <c r="T3101" t="str">
        <f>IF(OR(
  AND(Table1[[#This Row],[Ticket Priority]]="Critical", Table1[[#This Row],[Ticket Status]]&lt;&gt;"Closed"),
  AND(Table1[[#This Row],[Ticket Priority]]="High", Table1[[#This Row],[Ticket Status]]="Open")
), "Yes", "No")</f>
        <v>No</v>
      </c>
      <c r="U3101" s="4" t="str">
        <f>IF(Table1[[#This Row],[Ticket Status]]="Closed","Yes","No")</f>
        <v>Yes</v>
      </c>
      <c r="V3101" s="4" t="str">
        <f>IF(Table1[[#This Row],[Ticket Status]]="Pending Customer Response","Yes","No")</f>
        <v>No</v>
      </c>
      <c r="W3101" s="5">
        <f ca="1">COUNTIFS(Table1[Agent_name],Table1[[#This Row],[Agent_name]],Table1[Month],Table1[[#This Row],[Month]])/160</f>
        <v>0.81874999999999998</v>
      </c>
    </row>
    <row r="3102" spans="1:23" x14ac:dyDescent="0.25">
      <c r="A3102">
        <v>3101</v>
      </c>
      <c r="B3102" t="s">
        <v>10174</v>
      </c>
      <c r="C3102" t="s">
        <v>10175</v>
      </c>
      <c r="D3102">
        <v>27</v>
      </c>
      <c r="E3102" t="s">
        <v>58</v>
      </c>
      <c r="F3102" t="s">
        <v>223</v>
      </c>
      <c r="G3102" s="1">
        <v>44273</v>
      </c>
      <c r="H3102" t="s">
        <v>59</v>
      </c>
      <c r="I3102" t="s">
        <v>22</v>
      </c>
      <c r="J3102" s="3" t="s">
        <v>10176</v>
      </c>
      <c r="K3102" t="s">
        <v>62</v>
      </c>
      <c r="M3102" t="s">
        <v>143</v>
      </c>
      <c r="N3102" t="s">
        <v>55</v>
      </c>
      <c r="R3102" t="str">
        <f t="shared" ca="1" si="48"/>
        <v>Aisha</v>
      </c>
      <c r="S3102" t="str">
        <f>IFERROR(TEXT(DATEVALUE(LEFT(Table1[[#This Row],[Date of Purchase]],10)), "MMMM"), TEXT(Table1[[#This Row],[Date of Purchase]], "MMMM"))</f>
        <v>March</v>
      </c>
      <c r="T3102" t="str">
        <f>IF(OR(
  AND(Table1[[#This Row],[Ticket Priority]]="Critical", Table1[[#This Row],[Ticket Status]]&lt;&gt;"Closed"),
  AND(Table1[[#This Row],[Ticket Priority]]="High", Table1[[#This Row],[Ticket Status]]="Open")
), "Yes", "No")</f>
        <v>No</v>
      </c>
      <c r="U3102" s="4" t="str">
        <f>IF(Table1[[#This Row],[Ticket Status]]="Closed","Yes","No")</f>
        <v>No</v>
      </c>
      <c r="V3102" s="4" t="str">
        <f>IF(Table1[[#This Row],[Ticket Status]]="Pending Customer Response","Yes","No")</f>
        <v>No</v>
      </c>
      <c r="W3102" s="5">
        <f ca="1">COUNTIFS(Table1[Agent_name],Table1[[#This Row],[Agent_name]],Table1[Month],Table1[[#This Row],[Month]])/160</f>
        <v>1.0062500000000001</v>
      </c>
    </row>
    <row r="3103" spans="1:23" x14ac:dyDescent="0.25">
      <c r="A3103">
        <v>3102</v>
      </c>
      <c r="B3103" t="s">
        <v>10177</v>
      </c>
      <c r="C3103" t="s">
        <v>10178</v>
      </c>
      <c r="D3103">
        <v>36</v>
      </c>
      <c r="E3103" t="s">
        <v>29</v>
      </c>
      <c r="F3103" t="s">
        <v>76</v>
      </c>
      <c r="G3103" s="1">
        <v>44176</v>
      </c>
      <c r="H3103" t="s">
        <v>67</v>
      </c>
      <c r="I3103" t="s">
        <v>77</v>
      </c>
      <c r="J3103" s="3" t="s">
        <v>10179</v>
      </c>
      <c r="K3103" t="s">
        <v>39</v>
      </c>
      <c r="L3103" t="s">
        <v>10180</v>
      </c>
      <c r="M3103" t="s">
        <v>143</v>
      </c>
      <c r="N3103" t="s">
        <v>83</v>
      </c>
      <c r="O3103" s="2">
        <v>45078.085474537038</v>
      </c>
      <c r="P3103" s="2">
        <v>45078.320891203701</v>
      </c>
      <c r="Q3103">
        <v>3</v>
      </c>
      <c r="R3103" t="str">
        <f t="shared" ca="1" si="48"/>
        <v>Rahul</v>
      </c>
      <c r="S3103" t="str">
        <f>IFERROR(TEXT(DATEVALUE(LEFT(Table1[[#This Row],[Date of Purchase]],10)), "MMMM"), TEXT(Table1[[#This Row],[Date of Purchase]], "MMMM"))</f>
        <v>December</v>
      </c>
      <c r="T3103" t="str">
        <f>IF(OR(
  AND(Table1[[#This Row],[Ticket Priority]]="Critical", Table1[[#This Row],[Ticket Status]]&lt;&gt;"Closed"),
  AND(Table1[[#This Row],[Ticket Priority]]="High", Table1[[#This Row],[Ticket Status]]="Open")
), "Yes", "No")</f>
        <v>No</v>
      </c>
      <c r="U3103" s="4" t="str">
        <f>IF(Table1[[#This Row],[Ticket Status]]="Closed","Yes","No")</f>
        <v>Yes</v>
      </c>
      <c r="V3103" s="4" t="str">
        <f>IF(Table1[[#This Row],[Ticket Status]]="Pending Customer Response","Yes","No")</f>
        <v>No</v>
      </c>
      <c r="W3103" s="5">
        <f ca="1">COUNTIFS(Table1[Agent_name],Table1[[#This Row],[Agent_name]],Table1[Month],Table1[[#This Row],[Month]])/160</f>
        <v>0.23125000000000001</v>
      </c>
    </row>
    <row r="3104" spans="1:23" x14ac:dyDescent="0.25">
      <c r="A3104">
        <v>3103</v>
      </c>
      <c r="B3104" t="s">
        <v>10181</v>
      </c>
      <c r="C3104" t="s">
        <v>10182</v>
      </c>
      <c r="D3104">
        <v>32</v>
      </c>
      <c r="E3104" t="s">
        <v>19</v>
      </c>
      <c r="F3104" t="s">
        <v>98</v>
      </c>
      <c r="G3104" s="1">
        <v>43894</v>
      </c>
      <c r="H3104" t="s">
        <v>67</v>
      </c>
      <c r="I3104" t="s">
        <v>150</v>
      </c>
      <c r="J3104" s="3" t="s">
        <v>10183</v>
      </c>
      <c r="K3104" t="s">
        <v>24</v>
      </c>
      <c r="M3104" t="s">
        <v>41</v>
      </c>
      <c r="N3104" t="s">
        <v>83</v>
      </c>
      <c r="O3104" s="2">
        <v>45078.306331018517</v>
      </c>
      <c r="R3104" t="str">
        <f t="shared" ca="1" si="48"/>
        <v>Meera</v>
      </c>
      <c r="S3104" t="str">
        <f>IFERROR(TEXT(DATEVALUE(LEFT(Table1[[#This Row],[Date of Purchase]],10)), "MMMM"), TEXT(Table1[[#This Row],[Date of Purchase]], "MMMM"))</f>
        <v>March</v>
      </c>
      <c r="T3104" t="str">
        <f>IF(OR(
  AND(Table1[[#This Row],[Ticket Priority]]="Critical", Table1[[#This Row],[Ticket Status]]&lt;&gt;"Closed"),
  AND(Table1[[#This Row],[Ticket Priority]]="High", Table1[[#This Row],[Ticket Status]]="Open")
), "Yes", "No")</f>
        <v>No</v>
      </c>
      <c r="U3104" s="4" t="str">
        <f>IF(Table1[[#This Row],[Ticket Status]]="Closed","Yes","No")</f>
        <v>No</v>
      </c>
      <c r="V3104" s="4" t="str">
        <f>IF(Table1[[#This Row],[Ticket Status]]="Pending Customer Response","Yes","No")</f>
        <v>Yes</v>
      </c>
      <c r="W3104" s="5">
        <f ca="1">COUNTIFS(Table1[Agent_name],Table1[[#This Row],[Agent_name]],Table1[Month],Table1[[#This Row],[Month]])/160</f>
        <v>0.21249999999999999</v>
      </c>
    </row>
    <row r="3105" spans="1:23" x14ac:dyDescent="0.25">
      <c r="A3105">
        <v>3104</v>
      </c>
      <c r="B3105" t="s">
        <v>10184</v>
      </c>
      <c r="C3105" t="s">
        <v>10185</v>
      </c>
      <c r="D3105">
        <v>48</v>
      </c>
      <c r="E3105" t="s">
        <v>19</v>
      </c>
      <c r="F3105" t="s">
        <v>134</v>
      </c>
      <c r="G3105" s="1">
        <v>43962</v>
      </c>
      <c r="H3105" t="s">
        <v>59</v>
      </c>
      <c r="I3105" t="s">
        <v>177</v>
      </c>
      <c r="J3105" s="3" t="s">
        <v>10186</v>
      </c>
      <c r="K3105" t="s">
        <v>62</v>
      </c>
      <c r="M3105" t="s">
        <v>143</v>
      </c>
      <c r="N3105" t="s">
        <v>83</v>
      </c>
      <c r="R3105" t="str">
        <f t="shared" ca="1" si="48"/>
        <v>Aisha</v>
      </c>
      <c r="S3105" t="str">
        <f>IFERROR(TEXT(DATEVALUE(LEFT(Table1[[#This Row],[Date of Purchase]],10)), "MMMM"), TEXT(Table1[[#This Row],[Date of Purchase]], "MMMM"))</f>
        <v>May</v>
      </c>
      <c r="T3105" t="str">
        <f>IF(OR(
  AND(Table1[[#This Row],[Ticket Priority]]="Critical", Table1[[#This Row],[Ticket Status]]&lt;&gt;"Closed"),
  AND(Table1[[#This Row],[Ticket Priority]]="High", Table1[[#This Row],[Ticket Status]]="Open")
), "Yes", "No")</f>
        <v>No</v>
      </c>
      <c r="U3105" s="4" t="str">
        <f>IF(Table1[[#This Row],[Ticket Status]]="Closed","Yes","No")</f>
        <v>No</v>
      </c>
      <c r="V3105" s="4" t="str">
        <f>IF(Table1[[#This Row],[Ticket Status]]="Pending Customer Response","Yes","No")</f>
        <v>No</v>
      </c>
      <c r="W3105" s="5">
        <f ca="1">COUNTIFS(Table1[Agent_name],Table1[[#This Row],[Agent_name]],Table1[Month],Table1[[#This Row],[Month]])/160</f>
        <v>0.93125000000000002</v>
      </c>
    </row>
    <row r="3106" spans="1:23" x14ac:dyDescent="0.25">
      <c r="A3106">
        <v>3105</v>
      </c>
      <c r="B3106" t="s">
        <v>4442</v>
      </c>
      <c r="C3106" t="s">
        <v>10187</v>
      </c>
      <c r="D3106">
        <v>37</v>
      </c>
      <c r="E3106" t="s">
        <v>19</v>
      </c>
      <c r="F3106" t="s">
        <v>207</v>
      </c>
      <c r="G3106" s="1">
        <v>44005</v>
      </c>
      <c r="H3106" t="s">
        <v>59</v>
      </c>
      <c r="I3106" t="s">
        <v>60</v>
      </c>
      <c r="J3106" s="3" t="s">
        <v>10188</v>
      </c>
      <c r="K3106" t="s">
        <v>62</v>
      </c>
      <c r="M3106" t="s">
        <v>25</v>
      </c>
      <c r="N3106" t="s">
        <v>83</v>
      </c>
      <c r="R3106" t="str">
        <f t="shared" ca="1" si="48"/>
        <v>Priya</v>
      </c>
      <c r="S3106" t="str">
        <f>IFERROR(TEXT(DATEVALUE(LEFT(Table1[[#This Row],[Date of Purchase]],10)), "MMMM"), TEXT(Table1[[#This Row],[Date of Purchase]], "MMMM"))</f>
        <v>June</v>
      </c>
      <c r="T3106" t="str">
        <f>IF(OR(
  AND(Table1[[#This Row],[Ticket Priority]]="Critical", Table1[[#This Row],[Ticket Status]]&lt;&gt;"Closed"),
  AND(Table1[[#This Row],[Ticket Priority]]="High", Table1[[#This Row],[Ticket Status]]="Open")
), "Yes", "No")</f>
        <v>Yes</v>
      </c>
      <c r="U3106" s="4" t="str">
        <f>IF(Table1[[#This Row],[Ticket Status]]="Closed","Yes","No")</f>
        <v>No</v>
      </c>
      <c r="V3106" s="4" t="str">
        <f>IF(Table1[[#This Row],[Ticket Status]]="Pending Customer Response","Yes","No")</f>
        <v>No</v>
      </c>
      <c r="W3106" s="5">
        <f ca="1">COUNTIFS(Table1[Agent_name],Table1[[#This Row],[Agent_name]],Table1[Month],Table1[[#This Row],[Month]])/160</f>
        <v>0.35625000000000001</v>
      </c>
    </row>
    <row r="3107" spans="1:23" x14ac:dyDescent="0.25">
      <c r="A3107">
        <v>3106</v>
      </c>
      <c r="B3107" t="s">
        <v>10189</v>
      </c>
      <c r="C3107" t="s">
        <v>10190</v>
      </c>
      <c r="D3107">
        <v>39</v>
      </c>
      <c r="E3107" t="s">
        <v>19</v>
      </c>
      <c r="F3107" t="s">
        <v>421</v>
      </c>
      <c r="G3107" s="1">
        <v>44003</v>
      </c>
      <c r="H3107" t="s">
        <v>66</v>
      </c>
      <c r="I3107" t="s">
        <v>177</v>
      </c>
      <c r="J3107" s="3" t="s">
        <v>10191</v>
      </c>
      <c r="K3107" t="s">
        <v>39</v>
      </c>
      <c r="L3107" t="s">
        <v>10192</v>
      </c>
      <c r="M3107" t="s">
        <v>41</v>
      </c>
      <c r="N3107" t="s">
        <v>55</v>
      </c>
      <c r="O3107" s="2">
        <v>45078.627199074072</v>
      </c>
      <c r="P3107" s="2">
        <v>45078.951504629629</v>
      </c>
      <c r="Q3107">
        <v>4</v>
      </c>
      <c r="R3107" t="str">
        <f t="shared" ca="1" si="48"/>
        <v>Sara</v>
      </c>
      <c r="S3107" t="str">
        <f>IFERROR(TEXT(DATEVALUE(LEFT(Table1[[#This Row],[Date of Purchase]],10)), "MMMM"), TEXT(Table1[[#This Row],[Date of Purchase]], "MMMM"))</f>
        <v>June</v>
      </c>
      <c r="T3107" t="str">
        <f>IF(OR(
  AND(Table1[[#This Row],[Ticket Priority]]="Critical", Table1[[#This Row],[Ticket Status]]&lt;&gt;"Closed"),
  AND(Table1[[#This Row],[Ticket Priority]]="High", Table1[[#This Row],[Ticket Status]]="Open")
), "Yes", "No")</f>
        <v>No</v>
      </c>
      <c r="U3107" s="4" t="str">
        <f>IF(Table1[[#This Row],[Ticket Status]]="Closed","Yes","No")</f>
        <v>Yes</v>
      </c>
      <c r="V3107" s="4" t="str">
        <f>IF(Table1[[#This Row],[Ticket Status]]="Pending Customer Response","Yes","No")</f>
        <v>No</v>
      </c>
      <c r="W3107" s="5">
        <f ca="1">COUNTIFS(Table1[Agent_name],Table1[[#This Row],[Agent_name]],Table1[Month],Table1[[#This Row],[Month]])/160</f>
        <v>0.65</v>
      </c>
    </row>
    <row r="3108" spans="1:23" x14ac:dyDescent="0.25">
      <c r="A3108">
        <v>3107</v>
      </c>
      <c r="B3108" t="s">
        <v>10193</v>
      </c>
      <c r="C3108" t="s">
        <v>10194</v>
      </c>
      <c r="D3108">
        <v>69</v>
      </c>
      <c r="E3108" t="s">
        <v>58</v>
      </c>
      <c r="F3108" t="s">
        <v>36</v>
      </c>
      <c r="G3108" s="1">
        <v>44081</v>
      </c>
      <c r="H3108" t="s">
        <v>21</v>
      </c>
      <c r="I3108" t="s">
        <v>93</v>
      </c>
      <c r="J3108" s="3" t="s">
        <v>10195</v>
      </c>
      <c r="K3108" t="s">
        <v>24</v>
      </c>
      <c r="M3108" t="s">
        <v>89</v>
      </c>
      <c r="N3108" t="s">
        <v>55</v>
      </c>
      <c r="O3108" s="2">
        <v>45078.555694444447</v>
      </c>
      <c r="R3108" t="str">
        <f t="shared" ca="1" si="48"/>
        <v>Karan</v>
      </c>
      <c r="S3108" t="str">
        <f>IFERROR(TEXT(DATEVALUE(LEFT(Table1[[#This Row],[Date of Purchase]],10)), "MMMM"), TEXT(Table1[[#This Row],[Date of Purchase]], "MMMM"))</f>
        <v>September</v>
      </c>
      <c r="T3108" t="str">
        <f>IF(OR(
  AND(Table1[[#This Row],[Ticket Priority]]="Critical", Table1[[#This Row],[Ticket Status]]&lt;&gt;"Closed"),
  AND(Table1[[#This Row],[Ticket Priority]]="High", Table1[[#This Row],[Ticket Status]]="Open")
), "Yes", "No")</f>
        <v>No</v>
      </c>
      <c r="U3108" s="4" t="str">
        <f>IF(Table1[[#This Row],[Ticket Status]]="Closed","Yes","No")</f>
        <v>No</v>
      </c>
      <c r="V3108" s="4" t="str">
        <f>IF(Table1[[#This Row],[Ticket Status]]="Pending Customer Response","Yes","No")</f>
        <v>Yes</v>
      </c>
      <c r="W3108" s="5">
        <f ca="1">COUNTIFS(Table1[Agent_name],Table1[[#This Row],[Agent_name]],Table1[Month],Table1[[#This Row],[Month]])/160</f>
        <v>0.24374999999999999</v>
      </c>
    </row>
    <row r="3109" spans="1:23" x14ac:dyDescent="0.25">
      <c r="A3109">
        <v>3108</v>
      </c>
      <c r="B3109" t="s">
        <v>10196</v>
      </c>
      <c r="C3109" t="s">
        <v>10197</v>
      </c>
      <c r="D3109">
        <v>42</v>
      </c>
      <c r="E3109" t="s">
        <v>58</v>
      </c>
      <c r="F3109" t="s">
        <v>242</v>
      </c>
      <c r="G3109" s="1">
        <v>44444</v>
      </c>
      <c r="H3109" t="s">
        <v>59</v>
      </c>
      <c r="I3109" t="s">
        <v>177</v>
      </c>
      <c r="J3109" s="3" t="s">
        <v>10198</v>
      </c>
      <c r="K3109" t="s">
        <v>24</v>
      </c>
      <c r="M3109" t="s">
        <v>25</v>
      </c>
      <c r="N3109" t="s">
        <v>83</v>
      </c>
      <c r="O3109" s="2">
        <v>45078.30641203704</v>
      </c>
      <c r="R3109" t="str">
        <f t="shared" ca="1" si="48"/>
        <v>Aisha</v>
      </c>
      <c r="S3109" t="str">
        <f>IFERROR(TEXT(DATEVALUE(LEFT(Table1[[#This Row],[Date of Purchase]],10)), "MMMM"), TEXT(Table1[[#This Row],[Date of Purchase]], "MMMM"))</f>
        <v>September</v>
      </c>
      <c r="T3109" t="str">
        <f>IF(OR(
  AND(Table1[[#This Row],[Ticket Priority]]="Critical", Table1[[#This Row],[Ticket Status]]&lt;&gt;"Closed"),
  AND(Table1[[#This Row],[Ticket Priority]]="High", Table1[[#This Row],[Ticket Status]]="Open")
), "Yes", "No")</f>
        <v>Yes</v>
      </c>
      <c r="U3109" s="4" t="str">
        <f>IF(Table1[[#This Row],[Ticket Status]]="Closed","Yes","No")</f>
        <v>No</v>
      </c>
      <c r="V3109" s="4" t="str">
        <f>IF(Table1[[#This Row],[Ticket Status]]="Pending Customer Response","Yes","No")</f>
        <v>Yes</v>
      </c>
      <c r="W3109" s="5">
        <f ca="1">COUNTIFS(Table1[Agent_name],Table1[[#This Row],[Agent_name]],Table1[Month],Table1[[#This Row],[Month]])/160</f>
        <v>0.86250000000000004</v>
      </c>
    </row>
    <row r="3110" spans="1:23" x14ac:dyDescent="0.25">
      <c r="A3110">
        <v>3109</v>
      </c>
      <c r="B3110" t="s">
        <v>10199</v>
      </c>
      <c r="C3110" t="s">
        <v>10200</v>
      </c>
      <c r="D3110">
        <v>22</v>
      </c>
      <c r="E3110" t="s">
        <v>19</v>
      </c>
      <c r="F3110" t="s">
        <v>92</v>
      </c>
      <c r="G3110" s="1">
        <v>44556</v>
      </c>
      <c r="H3110" t="s">
        <v>21</v>
      </c>
      <c r="I3110" t="s">
        <v>37</v>
      </c>
      <c r="J3110" s="3" t="s">
        <v>10201</v>
      </c>
      <c r="K3110" t="s">
        <v>62</v>
      </c>
      <c r="M3110" t="s">
        <v>25</v>
      </c>
      <c r="N3110" t="s">
        <v>83</v>
      </c>
      <c r="R3110" t="str">
        <f t="shared" ca="1" si="48"/>
        <v>Sara</v>
      </c>
      <c r="S3110" t="str">
        <f>IFERROR(TEXT(DATEVALUE(LEFT(Table1[[#This Row],[Date of Purchase]],10)), "MMMM"), TEXT(Table1[[#This Row],[Date of Purchase]], "MMMM"))</f>
        <v>December</v>
      </c>
      <c r="T3110" t="str">
        <f>IF(OR(
  AND(Table1[[#This Row],[Ticket Priority]]="Critical", Table1[[#This Row],[Ticket Status]]&lt;&gt;"Closed"),
  AND(Table1[[#This Row],[Ticket Priority]]="High", Table1[[#This Row],[Ticket Status]]="Open")
), "Yes", "No")</f>
        <v>Yes</v>
      </c>
      <c r="U3110" s="4" t="str">
        <f>IF(Table1[[#This Row],[Ticket Status]]="Closed","Yes","No")</f>
        <v>No</v>
      </c>
      <c r="V3110" s="4" t="str">
        <f>IF(Table1[[#This Row],[Ticket Status]]="Pending Customer Response","Yes","No")</f>
        <v>No</v>
      </c>
      <c r="W3110" s="5">
        <f ca="1">COUNTIFS(Table1[Agent_name],Table1[[#This Row],[Agent_name]],Table1[Month],Table1[[#This Row],[Month]])/160</f>
        <v>0.55625000000000002</v>
      </c>
    </row>
    <row r="3111" spans="1:23" x14ac:dyDescent="0.25">
      <c r="A3111">
        <v>3110</v>
      </c>
      <c r="B3111" t="s">
        <v>10202</v>
      </c>
      <c r="C3111" t="s">
        <v>10203</v>
      </c>
      <c r="D3111">
        <v>43</v>
      </c>
      <c r="E3111" t="s">
        <v>58</v>
      </c>
      <c r="F3111" t="s">
        <v>71</v>
      </c>
      <c r="G3111" s="1">
        <v>44140</v>
      </c>
      <c r="H3111" t="s">
        <v>67</v>
      </c>
      <c r="I3111" t="s">
        <v>150</v>
      </c>
      <c r="J3111" s="3" t="s">
        <v>10204</v>
      </c>
      <c r="K3111" t="s">
        <v>62</v>
      </c>
      <c r="M3111" t="s">
        <v>89</v>
      </c>
      <c r="N3111" t="s">
        <v>83</v>
      </c>
      <c r="R3111" t="str">
        <f t="shared" ca="1" si="48"/>
        <v>Ravi</v>
      </c>
      <c r="S3111" t="str">
        <f>IFERROR(TEXT(DATEVALUE(LEFT(Table1[[#This Row],[Date of Purchase]],10)), "MMMM"), TEXT(Table1[[#This Row],[Date of Purchase]], "MMMM"))</f>
        <v>November</v>
      </c>
      <c r="T3111" t="str">
        <f>IF(OR(
  AND(Table1[[#This Row],[Ticket Priority]]="Critical", Table1[[#This Row],[Ticket Status]]&lt;&gt;"Closed"),
  AND(Table1[[#This Row],[Ticket Priority]]="High", Table1[[#This Row],[Ticket Status]]="Open")
), "Yes", "No")</f>
        <v>Yes</v>
      </c>
      <c r="U3111" s="4" t="str">
        <f>IF(Table1[[#This Row],[Ticket Status]]="Closed","Yes","No")</f>
        <v>No</v>
      </c>
      <c r="V3111" s="4" t="str">
        <f>IF(Table1[[#This Row],[Ticket Status]]="Pending Customer Response","Yes","No")</f>
        <v>No</v>
      </c>
      <c r="W3111" s="5">
        <f ca="1">COUNTIFS(Table1[Agent_name],Table1[[#This Row],[Agent_name]],Table1[Month],Table1[[#This Row],[Month]])/160</f>
        <v>0.61875000000000002</v>
      </c>
    </row>
    <row r="3112" spans="1:23" x14ac:dyDescent="0.25">
      <c r="A3112">
        <v>3111</v>
      </c>
      <c r="B3112" t="s">
        <v>10205</v>
      </c>
      <c r="C3112" t="s">
        <v>10206</v>
      </c>
      <c r="D3112">
        <v>32</v>
      </c>
      <c r="E3112" t="s">
        <v>58</v>
      </c>
      <c r="F3112" t="s">
        <v>242</v>
      </c>
      <c r="G3112" s="1">
        <v>43933</v>
      </c>
      <c r="H3112" t="s">
        <v>67</v>
      </c>
      <c r="I3112" t="s">
        <v>113</v>
      </c>
      <c r="J3112" s="3" t="s">
        <v>10207</v>
      </c>
      <c r="K3112" t="s">
        <v>24</v>
      </c>
      <c r="M3112" t="s">
        <v>143</v>
      </c>
      <c r="N3112" t="s">
        <v>83</v>
      </c>
      <c r="O3112" s="2">
        <v>45078.310636574075</v>
      </c>
      <c r="R3112" t="str">
        <f t="shared" ca="1" si="48"/>
        <v>Priya</v>
      </c>
      <c r="S3112" t="str">
        <f>IFERROR(TEXT(DATEVALUE(LEFT(Table1[[#This Row],[Date of Purchase]],10)), "MMMM"), TEXT(Table1[[#This Row],[Date of Purchase]], "MMMM"))</f>
        <v>April</v>
      </c>
      <c r="T3112" t="str">
        <f>IF(OR(
  AND(Table1[[#This Row],[Ticket Priority]]="Critical", Table1[[#This Row],[Ticket Status]]&lt;&gt;"Closed"),
  AND(Table1[[#This Row],[Ticket Priority]]="High", Table1[[#This Row],[Ticket Status]]="Open")
), "Yes", "No")</f>
        <v>No</v>
      </c>
      <c r="U3112" s="4" t="str">
        <f>IF(Table1[[#This Row],[Ticket Status]]="Closed","Yes","No")</f>
        <v>No</v>
      </c>
      <c r="V3112" s="4" t="str">
        <f>IF(Table1[[#This Row],[Ticket Status]]="Pending Customer Response","Yes","No")</f>
        <v>Yes</v>
      </c>
      <c r="W3112" s="5">
        <f ca="1">COUNTIFS(Table1[Agent_name],Table1[[#This Row],[Agent_name]],Table1[Month],Table1[[#This Row],[Month]])/160</f>
        <v>0.48749999999999999</v>
      </c>
    </row>
    <row r="3113" spans="1:23" x14ac:dyDescent="0.25">
      <c r="A3113">
        <v>3112</v>
      </c>
      <c r="B3113" t="s">
        <v>10208</v>
      </c>
      <c r="C3113" t="s">
        <v>10209</v>
      </c>
      <c r="D3113">
        <v>62</v>
      </c>
      <c r="E3113" t="s">
        <v>29</v>
      </c>
      <c r="F3113" t="s">
        <v>431</v>
      </c>
      <c r="G3113" s="1">
        <v>43838</v>
      </c>
      <c r="H3113" t="s">
        <v>59</v>
      </c>
      <c r="I3113" t="s">
        <v>37</v>
      </c>
      <c r="J3113" s="3" t="s">
        <v>10210</v>
      </c>
      <c r="K3113" t="s">
        <v>62</v>
      </c>
      <c r="M3113" t="s">
        <v>41</v>
      </c>
      <c r="N3113" t="s">
        <v>83</v>
      </c>
      <c r="R3113" t="str">
        <f t="shared" ca="1" si="48"/>
        <v>Aisha</v>
      </c>
      <c r="S3113" t="str">
        <f>IFERROR(TEXT(DATEVALUE(LEFT(Table1[[#This Row],[Date of Purchase]],10)), "MMMM"), TEXT(Table1[[#This Row],[Date of Purchase]], "MMMM"))</f>
        <v>January</v>
      </c>
      <c r="T3113" t="str">
        <f>IF(OR(
  AND(Table1[[#This Row],[Ticket Priority]]="Critical", Table1[[#This Row],[Ticket Status]]&lt;&gt;"Closed"),
  AND(Table1[[#This Row],[Ticket Priority]]="High", Table1[[#This Row],[Ticket Status]]="Open")
), "Yes", "No")</f>
        <v>No</v>
      </c>
      <c r="U3113" s="4" t="str">
        <f>IF(Table1[[#This Row],[Ticket Status]]="Closed","Yes","No")</f>
        <v>No</v>
      </c>
      <c r="V3113" s="4" t="str">
        <f>IF(Table1[[#This Row],[Ticket Status]]="Pending Customer Response","Yes","No")</f>
        <v>No</v>
      </c>
      <c r="W3113" s="5">
        <f ca="1">COUNTIFS(Table1[Agent_name],Table1[[#This Row],[Agent_name]],Table1[Month],Table1[[#This Row],[Month]])/160</f>
        <v>0.83125000000000004</v>
      </c>
    </row>
    <row r="3114" spans="1:23" x14ac:dyDescent="0.25">
      <c r="A3114">
        <v>3113</v>
      </c>
      <c r="B3114" t="s">
        <v>10211</v>
      </c>
      <c r="C3114" t="s">
        <v>10212</v>
      </c>
      <c r="D3114">
        <v>24</v>
      </c>
      <c r="E3114" t="s">
        <v>19</v>
      </c>
      <c r="F3114" t="s">
        <v>86</v>
      </c>
      <c r="G3114" s="1">
        <v>44210</v>
      </c>
      <c r="H3114" t="s">
        <v>59</v>
      </c>
      <c r="I3114" t="s">
        <v>67</v>
      </c>
      <c r="J3114" s="3" t="s">
        <v>10213</v>
      </c>
      <c r="K3114" t="s">
        <v>62</v>
      </c>
      <c r="M3114" t="s">
        <v>143</v>
      </c>
      <c r="N3114" t="s">
        <v>33</v>
      </c>
      <c r="R3114" t="str">
        <f t="shared" ca="1" si="48"/>
        <v>Sara</v>
      </c>
      <c r="S3114" t="str">
        <f>IFERROR(TEXT(DATEVALUE(LEFT(Table1[[#This Row],[Date of Purchase]],10)), "MMMM"), TEXT(Table1[[#This Row],[Date of Purchase]], "MMMM"))</f>
        <v>January</v>
      </c>
      <c r="T3114" t="str">
        <f>IF(OR(
  AND(Table1[[#This Row],[Ticket Priority]]="Critical", Table1[[#This Row],[Ticket Status]]&lt;&gt;"Closed"),
  AND(Table1[[#This Row],[Ticket Priority]]="High", Table1[[#This Row],[Ticket Status]]="Open")
), "Yes", "No")</f>
        <v>No</v>
      </c>
      <c r="U3114" s="4" t="str">
        <f>IF(Table1[[#This Row],[Ticket Status]]="Closed","Yes","No")</f>
        <v>No</v>
      </c>
      <c r="V3114" s="4" t="str">
        <f>IF(Table1[[#This Row],[Ticket Status]]="Pending Customer Response","Yes","No")</f>
        <v>No</v>
      </c>
      <c r="W3114" s="5">
        <f ca="1">COUNTIFS(Table1[Agent_name],Table1[[#This Row],[Agent_name]],Table1[Month],Table1[[#This Row],[Month]])/160</f>
        <v>0.70625000000000004</v>
      </c>
    </row>
    <row r="3115" spans="1:23" x14ac:dyDescent="0.25">
      <c r="A3115">
        <v>3114</v>
      </c>
      <c r="B3115" t="s">
        <v>10214</v>
      </c>
      <c r="C3115" t="s">
        <v>10215</v>
      </c>
      <c r="D3115">
        <v>38</v>
      </c>
      <c r="E3115" t="s">
        <v>29</v>
      </c>
      <c r="F3115" t="s">
        <v>421</v>
      </c>
      <c r="G3115" s="1">
        <v>44408</v>
      </c>
      <c r="H3115" t="s">
        <v>67</v>
      </c>
      <c r="I3115" t="s">
        <v>46</v>
      </c>
      <c r="J3115" s="3" t="s">
        <v>10216</v>
      </c>
      <c r="K3115" t="s">
        <v>39</v>
      </c>
      <c r="L3115" t="s">
        <v>10217</v>
      </c>
      <c r="M3115" t="s">
        <v>25</v>
      </c>
      <c r="N3115" t="s">
        <v>83</v>
      </c>
      <c r="O3115" s="2">
        <v>45078.45652777778</v>
      </c>
      <c r="P3115" s="2">
        <v>45078.18986111111</v>
      </c>
      <c r="Q3115">
        <v>2</v>
      </c>
      <c r="R3115" t="str">
        <f t="shared" ca="1" si="48"/>
        <v>Aisha</v>
      </c>
      <c r="S3115" t="str">
        <f>IFERROR(TEXT(DATEVALUE(LEFT(Table1[[#This Row],[Date of Purchase]],10)), "MMMM"), TEXT(Table1[[#This Row],[Date of Purchase]], "MMMM"))</f>
        <v>July</v>
      </c>
      <c r="T3115" t="str">
        <f>IF(OR(
  AND(Table1[[#This Row],[Ticket Priority]]="Critical", Table1[[#This Row],[Ticket Status]]&lt;&gt;"Closed"),
  AND(Table1[[#This Row],[Ticket Priority]]="High", Table1[[#This Row],[Ticket Status]]="Open")
), "Yes", "No")</f>
        <v>No</v>
      </c>
      <c r="U3115" s="4" t="str">
        <f>IF(Table1[[#This Row],[Ticket Status]]="Closed","Yes","No")</f>
        <v>Yes</v>
      </c>
      <c r="V3115" s="4" t="str">
        <f>IF(Table1[[#This Row],[Ticket Status]]="Pending Customer Response","Yes","No")</f>
        <v>No</v>
      </c>
      <c r="W3115" s="5">
        <f ca="1">COUNTIFS(Table1[Agent_name],Table1[[#This Row],[Agent_name]],Table1[Month],Table1[[#This Row],[Month]])/160</f>
        <v>0.875</v>
      </c>
    </row>
    <row r="3116" spans="1:23" x14ac:dyDescent="0.25">
      <c r="A3116">
        <v>3115</v>
      </c>
      <c r="B3116" t="s">
        <v>9235</v>
      </c>
      <c r="C3116" t="s">
        <v>10218</v>
      </c>
      <c r="D3116">
        <v>44</v>
      </c>
      <c r="E3116" t="s">
        <v>29</v>
      </c>
      <c r="F3116" t="s">
        <v>317</v>
      </c>
      <c r="G3116" s="1">
        <v>44091</v>
      </c>
      <c r="H3116" t="s">
        <v>67</v>
      </c>
      <c r="I3116" t="s">
        <v>59</v>
      </c>
      <c r="J3116" s="3" t="s">
        <v>10219</v>
      </c>
      <c r="K3116" t="s">
        <v>24</v>
      </c>
      <c r="M3116" t="s">
        <v>89</v>
      </c>
      <c r="N3116" t="s">
        <v>33</v>
      </c>
      <c r="O3116" s="2">
        <v>45078.619039351855</v>
      </c>
      <c r="R3116" t="str">
        <f t="shared" ca="1" si="48"/>
        <v>Mohit</v>
      </c>
      <c r="S3116" t="str">
        <f>IFERROR(TEXT(DATEVALUE(LEFT(Table1[[#This Row],[Date of Purchase]],10)), "MMMM"), TEXT(Table1[[#This Row],[Date of Purchase]], "MMMM"))</f>
        <v>September</v>
      </c>
      <c r="T3116" t="str">
        <f>IF(OR(
  AND(Table1[[#This Row],[Ticket Priority]]="Critical", Table1[[#This Row],[Ticket Status]]&lt;&gt;"Closed"),
  AND(Table1[[#This Row],[Ticket Priority]]="High", Table1[[#This Row],[Ticket Status]]="Open")
), "Yes", "No")</f>
        <v>No</v>
      </c>
      <c r="U3116" s="4" t="str">
        <f>IF(Table1[[#This Row],[Ticket Status]]="Closed","Yes","No")</f>
        <v>No</v>
      </c>
      <c r="V3116" s="4" t="str">
        <f>IF(Table1[[#This Row],[Ticket Status]]="Pending Customer Response","Yes","No")</f>
        <v>Yes</v>
      </c>
      <c r="W3116" s="5">
        <f ca="1">COUNTIFS(Table1[Agent_name],Table1[[#This Row],[Agent_name]],Table1[Month],Table1[[#This Row],[Month]])/160</f>
        <v>0.38124999999999998</v>
      </c>
    </row>
    <row r="3117" spans="1:23" x14ac:dyDescent="0.25">
      <c r="A3117">
        <v>3116</v>
      </c>
      <c r="B3117" t="s">
        <v>10220</v>
      </c>
      <c r="C3117" t="s">
        <v>10221</v>
      </c>
      <c r="D3117">
        <v>20</v>
      </c>
      <c r="E3117" t="s">
        <v>29</v>
      </c>
      <c r="F3117" t="s">
        <v>103</v>
      </c>
      <c r="G3117" s="1">
        <v>44485</v>
      </c>
      <c r="H3117" t="s">
        <v>66</v>
      </c>
      <c r="I3117" t="s">
        <v>113</v>
      </c>
      <c r="J3117" s="3" t="s">
        <v>10222</v>
      </c>
      <c r="K3117" t="s">
        <v>39</v>
      </c>
      <c r="L3117" t="s">
        <v>10223</v>
      </c>
      <c r="M3117" t="s">
        <v>41</v>
      </c>
      <c r="N3117" t="s">
        <v>33</v>
      </c>
      <c r="O3117" s="2">
        <v>45078.895439814813</v>
      </c>
      <c r="P3117" s="2">
        <v>45078.39266203704</v>
      </c>
      <c r="Q3117">
        <v>2</v>
      </c>
      <c r="R3117" t="str">
        <f t="shared" ca="1" si="48"/>
        <v>Sara</v>
      </c>
      <c r="S3117" t="str">
        <f>IFERROR(TEXT(DATEVALUE(LEFT(Table1[[#This Row],[Date of Purchase]],10)), "MMMM"), TEXT(Table1[[#This Row],[Date of Purchase]], "MMMM"))</f>
        <v>October</v>
      </c>
      <c r="T3117" t="str">
        <f>IF(OR(
  AND(Table1[[#This Row],[Ticket Priority]]="Critical", Table1[[#This Row],[Ticket Status]]&lt;&gt;"Closed"),
  AND(Table1[[#This Row],[Ticket Priority]]="High", Table1[[#This Row],[Ticket Status]]="Open")
), "Yes", "No")</f>
        <v>No</v>
      </c>
      <c r="U3117" s="4" t="str">
        <f>IF(Table1[[#This Row],[Ticket Status]]="Closed","Yes","No")</f>
        <v>Yes</v>
      </c>
      <c r="V3117" s="4" t="str">
        <f>IF(Table1[[#This Row],[Ticket Status]]="Pending Customer Response","Yes","No")</f>
        <v>No</v>
      </c>
      <c r="W3117" s="5">
        <f ca="1">COUNTIFS(Table1[Agent_name],Table1[[#This Row],[Agent_name]],Table1[Month],Table1[[#This Row],[Month]])/160</f>
        <v>0.66874999999999996</v>
      </c>
    </row>
    <row r="3118" spans="1:23" x14ac:dyDescent="0.25">
      <c r="A3118">
        <v>3117</v>
      </c>
      <c r="B3118" t="s">
        <v>10224</v>
      </c>
      <c r="C3118" t="s">
        <v>10225</v>
      </c>
      <c r="D3118">
        <v>21</v>
      </c>
      <c r="E3118" t="s">
        <v>58</v>
      </c>
      <c r="F3118" t="s">
        <v>65</v>
      </c>
      <c r="G3118" s="1">
        <v>44285</v>
      </c>
      <c r="H3118" t="s">
        <v>59</v>
      </c>
      <c r="I3118" t="s">
        <v>177</v>
      </c>
      <c r="J3118" s="3" t="s">
        <v>10226</v>
      </c>
      <c r="K3118" t="s">
        <v>39</v>
      </c>
      <c r="L3118" t="s">
        <v>10227</v>
      </c>
      <c r="M3118" t="s">
        <v>143</v>
      </c>
      <c r="N3118" t="s">
        <v>55</v>
      </c>
      <c r="O3118" s="2">
        <v>45078.375324074077</v>
      </c>
      <c r="P3118" s="2">
        <v>45078.701018518521</v>
      </c>
      <c r="Q3118">
        <v>2</v>
      </c>
      <c r="R3118" t="str">
        <f t="shared" ca="1" si="48"/>
        <v>Aisha</v>
      </c>
      <c r="S3118" t="str">
        <f>IFERROR(TEXT(DATEVALUE(LEFT(Table1[[#This Row],[Date of Purchase]],10)), "MMMM"), TEXT(Table1[[#This Row],[Date of Purchase]], "MMMM"))</f>
        <v>March</v>
      </c>
      <c r="T3118" t="str">
        <f>IF(OR(
  AND(Table1[[#This Row],[Ticket Priority]]="Critical", Table1[[#This Row],[Ticket Status]]&lt;&gt;"Closed"),
  AND(Table1[[#This Row],[Ticket Priority]]="High", Table1[[#This Row],[Ticket Status]]="Open")
), "Yes", "No")</f>
        <v>No</v>
      </c>
      <c r="U3118" s="4" t="str">
        <f>IF(Table1[[#This Row],[Ticket Status]]="Closed","Yes","No")</f>
        <v>Yes</v>
      </c>
      <c r="V3118" s="4" t="str">
        <f>IF(Table1[[#This Row],[Ticket Status]]="Pending Customer Response","Yes","No")</f>
        <v>No</v>
      </c>
      <c r="W3118" s="5">
        <f ca="1">COUNTIFS(Table1[Agent_name],Table1[[#This Row],[Agent_name]],Table1[Month],Table1[[#This Row],[Month]])/160</f>
        <v>1.0062500000000001</v>
      </c>
    </row>
    <row r="3119" spans="1:23" x14ac:dyDescent="0.25">
      <c r="A3119">
        <v>3118</v>
      </c>
      <c r="B3119" t="s">
        <v>10228</v>
      </c>
      <c r="C3119" t="s">
        <v>10229</v>
      </c>
      <c r="D3119">
        <v>63</v>
      </c>
      <c r="E3119" t="s">
        <v>19</v>
      </c>
      <c r="F3119" t="s">
        <v>655</v>
      </c>
      <c r="G3119" s="1">
        <v>44119</v>
      </c>
      <c r="H3119" t="s">
        <v>59</v>
      </c>
      <c r="I3119" t="s">
        <v>150</v>
      </c>
      <c r="J3119" s="3" t="s">
        <v>10230</v>
      </c>
      <c r="K3119" t="s">
        <v>62</v>
      </c>
      <c r="M3119" t="s">
        <v>89</v>
      </c>
      <c r="N3119" t="s">
        <v>55</v>
      </c>
      <c r="R3119" t="str">
        <f t="shared" ca="1" si="48"/>
        <v>Aisha</v>
      </c>
      <c r="S3119" t="str">
        <f>IFERROR(TEXT(DATEVALUE(LEFT(Table1[[#This Row],[Date of Purchase]],10)), "MMMM"), TEXT(Table1[[#This Row],[Date of Purchase]], "MMMM"))</f>
        <v>October</v>
      </c>
      <c r="T3119" t="str">
        <f>IF(OR(
  AND(Table1[[#This Row],[Ticket Priority]]="Critical", Table1[[#This Row],[Ticket Status]]&lt;&gt;"Closed"),
  AND(Table1[[#This Row],[Ticket Priority]]="High", Table1[[#This Row],[Ticket Status]]="Open")
), "Yes", "No")</f>
        <v>Yes</v>
      </c>
      <c r="U3119" s="4" t="str">
        <f>IF(Table1[[#This Row],[Ticket Status]]="Closed","Yes","No")</f>
        <v>No</v>
      </c>
      <c r="V3119" s="4" t="str">
        <f>IF(Table1[[#This Row],[Ticket Status]]="Pending Customer Response","Yes","No")</f>
        <v>No</v>
      </c>
      <c r="W3119" s="5">
        <f ca="1">COUNTIFS(Table1[Agent_name],Table1[[#This Row],[Agent_name]],Table1[Month],Table1[[#This Row],[Month]])/160</f>
        <v>0.85624999999999996</v>
      </c>
    </row>
    <row r="3120" spans="1:23" x14ac:dyDescent="0.25">
      <c r="A3120">
        <v>3119</v>
      </c>
      <c r="B3120" t="s">
        <v>10231</v>
      </c>
      <c r="C3120" t="s">
        <v>10232</v>
      </c>
      <c r="D3120">
        <v>27</v>
      </c>
      <c r="E3120" t="s">
        <v>58</v>
      </c>
      <c r="F3120" t="s">
        <v>36</v>
      </c>
      <c r="G3120" s="1">
        <v>44286</v>
      </c>
      <c r="H3120" t="s">
        <v>67</v>
      </c>
      <c r="I3120" t="s">
        <v>72</v>
      </c>
      <c r="J3120" s="3" t="s">
        <v>10233</v>
      </c>
      <c r="K3120" t="s">
        <v>24</v>
      </c>
      <c r="M3120" t="s">
        <v>89</v>
      </c>
      <c r="N3120" t="s">
        <v>26</v>
      </c>
      <c r="O3120" s="2">
        <v>45078.681608796294</v>
      </c>
      <c r="R3120" t="str">
        <f t="shared" ca="1" si="48"/>
        <v>Aisha</v>
      </c>
      <c r="S3120" t="str">
        <f>IFERROR(TEXT(DATEVALUE(LEFT(Table1[[#This Row],[Date of Purchase]],10)), "MMMM"), TEXT(Table1[[#This Row],[Date of Purchase]], "MMMM"))</f>
        <v>March</v>
      </c>
      <c r="T3120" t="str">
        <f>IF(OR(
  AND(Table1[[#This Row],[Ticket Priority]]="Critical", Table1[[#This Row],[Ticket Status]]&lt;&gt;"Closed"),
  AND(Table1[[#This Row],[Ticket Priority]]="High", Table1[[#This Row],[Ticket Status]]="Open")
), "Yes", "No")</f>
        <v>No</v>
      </c>
      <c r="U3120" s="4" t="str">
        <f>IF(Table1[[#This Row],[Ticket Status]]="Closed","Yes","No")</f>
        <v>No</v>
      </c>
      <c r="V3120" s="4" t="str">
        <f>IF(Table1[[#This Row],[Ticket Status]]="Pending Customer Response","Yes","No")</f>
        <v>Yes</v>
      </c>
      <c r="W3120" s="5">
        <f ca="1">COUNTIFS(Table1[Agent_name],Table1[[#This Row],[Agent_name]],Table1[Month],Table1[[#This Row],[Month]])/160</f>
        <v>1.0062500000000001</v>
      </c>
    </row>
    <row r="3121" spans="1:23" x14ac:dyDescent="0.25">
      <c r="A3121">
        <v>3120</v>
      </c>
      <c r="B3121" t="s">
        <v>10234</v>
      </c>
      <c r="C3121" t="s">
        <v>10235</v>
      </c>
      <c r="D3121">
        <v>59</v>
      </c>
      <c r="E3121" t="s">
        <v>58</v>
      </c>
      <c r="F3121" t="s">
        <v>117</v>
      </c>
      <c r="G3121" s="1">
        <v>43883</v>
      </c>
      <c r="H3121" t="s">
        <v>21</v>
      </c>
      <c r="I3121" t="s">
        <v>67</v>
      </c>
      <c r="J3121" s="3" t="s">
        <v>449</v>
      </c>
      <c r="K3121" t="s">
        <v>62</v>
      </c>
      <c r="M3121" t="s">
        <v>143</v>
      </c>
      <c r="N3121" t="s">
        <v>33</v>
      </c>
      <c r="R3121" t="str">
        <f t="shared" ca="1" si="48"/>
        <v>Aisha</v>
      </c>
      <c r="S3121" t="str">
        <f>IFERROR(TEXT(DATEVALUE(LEFT(Table1[[#This Row],[Date of Purchase]],10)), "MMMM"), TEXT(Table1[[#This Row],[Date of Purchase]], "MMMM"))</f>
        <v>February</v>
      </c>
      <c r="T3121" t="str">
        <f>IF(OR(
  AND(Table1[[#This Row],[Ticket Priority]]="Critical", Table1[[#This Row],[Ticket Status]]&lt;&gt;"Closed"),
  AND(Table1[[#This Row],[Ticket Priority]]="High", Table1[[#This Row],[Ticket Status]]="Open")
), "Yes", "No")</f>
        <v>No</v>
      </c>
      <c r="U3121" s="4" t="str">
        <f>IF(Table1[[#This Row],[Ticket Status]]="Closed","Yes","No")</f>
        <v>No</v>
      </c>
      <c r="V3121" s="4" t="str">
        <f>IF(Table1[[#This Row],[Ticket Status]]="Pending Customer Response","Yes","No")</f>
        <v>No</v>
      </c>
      <c r="W3121" s="5">
        <f ca="1">COUNTIFS(Table1[Agent_name],Table1[[#This Row],[Agent_name]],Table1[Month],Table1[[#This Row],[Month]])/160</f>
        <v>0.85624999999999996</v>
      </c>
    </row>
    <row r="3122" spans="1:23" x14ac:dyDescent="0.25">
      <c r="A3122">
        <v>3121</v>
      </c>
      <c r="B3122" t="s">
        <v>2943</v>
      </c>
      <c r="C3122" t="s">
        <v>10236</v>
      </c>
      <c r="D3122">
        <v>63</v>
      </c>
      <c r="E3122" t="s">
        <v>29</v>
      </c>
      <c r="F3122" t="s">
        <v>383</v>
      </c>
      <c r="G3122" s="1">
        <v>43874</v>
      </c>
      <c r="H3122" t="s">
        <v>45</v>
      </c>
      <c r="I3122" t="s">
        <v>113</v>
      </c>
      <c r="J3122" s="3" t="s">
        <v>10237</v>
      </c>
      <c r="K3122" t="s">
        <v>24</v>
      </c>
      <c r="M3122" t="s">
        <v>25</v>
      </c>
      <c r="N3122" t="s">
        <v>83</v>
      </c>
      <c r="O3122" s="2">
        <v>45078.080231481479</v>
      </c>
      <c r="R3122" t="str">
        <f t="shared" ca="1" si="48"/>
        <v>Mohit</v>
      </c>
      <c r="S3122" t="str">
        <f>IFERROR(TEXT(DATEVALUE(LEFT(Table1[[#This Row],[Date of Purchase]],10)), "MMMM"), TEXT(Table1[[#This Row],[Date of Purchase]], "MMMM"))</f>
        <v>February</v>
      </c>
      <c r="T3122" t="str">
        <f>IF(OR(
  AND(Table1[[#This Row],[Ticket Priority]]="Critical", Table1[[#This Row],[Ticket Status]]&lt;&gt;"Closed"),
  AND(Table1[[#This Row],[Ticket Priority]]="High", Table1[[#This Row],[Ticket Status]]="Open")
), "Yes", "No")</f>
        <v>Yes</v>
      </c>
      <c r="U3122" s="4" t="str">
        <f>IF(Table1[[#This Row],[Ticket Status]]="Closed","Yes","No")</f>
        <v>No</v>
      </c>
      <c r="V3122" s="4" t="str">
        <f>IF(Table1[[#This Row],[Ticket Status]]="Pending Customer Response","Yes","No")</f>
        <v>Yes</v>
      </c>
      <c r="W3122" s="5">
        <f ca="1">COUNTIFS(Table1[Agent_name],Table1[[#This Row],[Agent_name]],Table1[Month],Table1[[#This Row],[Month]])/160</f>
        <v>0.52500000000000002</v>
      </c>
    </row>
    <row r="3123" spans="1:23" x14ac:dyDescent="0.25">
      <c r="A3123">
        <v>3122</v>
      </c>
      <c r="B3123" t="s">
        <v>10238</v>
      </c>
      <c r="C3123" t="s">
        <v>10239</v>
      </c>
      <c r="D3123">
        <v>32</v>
      </c>
      <c r="E3123" t="s">
        <v>19</v>
      </c>
      <c r="F3123" t="s">
        <v>65</v>
      </c>
      <c r="G3123" s="1">
        <v>44303</v>
      </c>
      <c r="H3123" t="s">
        <v>21</v>
      </c>
      <c r="I3123" t="s">
        <v>72</v>
      </c>
      <c r="J3123" s="3" t="s">
        <v>10240</v>
      </c>
      <c r="K3123" t="s">
        <v>39</v>
      </c>
      <c r="L3123" t="s">
        <v>10241</v>
      </c>
      <c r="M3123" t="s">
        <v>41</v>
      </c>
      <c r="N3123" t="s">
        <v>33</v>
      </c>
      <c r="O3123" s="2">
        <v>45078.412199074075</v>
      </c>
      <c r="P3123" s="2">
        <v>45078.396921296298</v>
      </c>
      <c r="Q3123">
        <v>4</v>
      </c>
      <c r="R3123" t="str">
        <f t="shared" ca="1" si="48"/>
        <v>Rahul</v>
      </c>
      <c r="S3123" t="str">
        <f>IFERROR(TEXT(DATEVALUE(LEFT(Table1[[#This Row],[Date of Purchase]],10)), "MMMM"), TEXT(Table1[[#This Row],[Date of Purchase]], "MMMM"))</f>
        <v>April</v>
      </c>
      <c r="T3123" t="str">
        <f>IF(OR(
  AND(Table1[[#This Row],[Ticket Priority]]="Critical", Table1[[#This Row],[Ticket Status]]&lt;&gt;"Closed"),
  AND(Table1[[#This Row],[Ticket Priority]]="High", Table1[[#This Row],[Ticket Status]]="Open")
), "Yes", "No")</f>
        <v>No</v>
      </c>
      <c r="U3123" s="4" t="str">
        <f>IF(Table1[[#This Row],[Ticket Status]]="Closed","Yes","No")</f>
        <v>Yes</v>
      </c>
      <c r="V3123" s="4" t="str">
        <f>IF(Table1[[#This Row],[Ticket Status]]="Pending Customer Response","Yes","No")</f>
        <v>No</v>
      </c>
      <c r="W3123" s="5">
        <f ca="1">COUNTIFS(Table1[Agent_name],Table1[[#This Row],[Agent_name]],Table1[Month],Table1[[#This Row],[Month]])/160</f>
        <v>0.25</v>
      </c>
    </row>
    <row r="3124" spans="1:23" x14ac:dyDescent="0.25">
      <c r="A3124">
        <v>3123</v>
      </c>
      <c r="B3124" t="s">
        <v>10242</v>
      </c>
      <c r="C3124" t="s">
        <v>10243</v>
      </c>
      <c r="D3124">
        <v>31</v>
      </c>
      <c r="E3124" t="s">
        <v>58</v>
      </c>
      <c r="F3124" t="s">
        <v>242</v>
      </c>
      <c r="G3124" s="1">
        <v>44022</v>
      </c>
      <c r="H3124" t="s">
        <v>45</v>
      </c>
      <c r="I3124" t="s">
        <v>77</v>
      </c>
      <c r="J3124" s="3" t="s">
        <v>10244</v>
      </c>
      <c r="K3124" t="s">
        <v>39</v>
      </c>
      <c r="L3124" t="s">
        <v>10245</v>
      </c>
      <c r="M3124" t="s">
        <v>89</v>
      </c>
      <c r="N3124" t="s">
        <v>55</v>
      </c>
      <c r="O3124" s="2">
        <v>45078.103877314818</v>
      </c>
      <c r="P3124" s="2">
        <v>45078.427488425928</v>
      </c>
      <c r="Q3124">
        <v>5</v>
      </c>
      <c r="R3124" t="str">
        <f t="shared" ca="1" si="48"/>
        <v>Sara</v>
      </c>
      <c r="S3124" t="str">
        <f>IFERROR(TEXT(DATEVALUE(LEFT(Table1[[#This Row],[Date of Purchase]],10)), "MMMM"), TEXT(Table1[[#This Row],[Date of Purchase]], "MMMM"))</f>
        <v>July</v>
      </c>
      <c r="T3124" t="str">
        <f>IF(OR(
  AND(Table1[[#This Row],[Ticket Priority]]="Critical", Table1[[#This Row],[Ticket Status]]&lt;&gt;"Closed"),
  AND(Table1[[#This Row],[Ticket Priority]]="High", Table1[[#This Row],[Ticket Status]]="Open")
), "Yes", "No")</f>
        <v>No</v>
      </c>
      <c r="U3124" s="4" t="str">
        <f>IF(Table1[[#This Row],[Ticket Status]]="Closed","Yes","No")</f>
        <v>Yes</v>
      </c>
      <c r="V3124" s="4" t="str">
        <f>IF(Table1[[#This Row],[Ticket Status]]="Pending Customer Response","Yes","No")</f>
        <v>No</v>
      </c>
      <c r="W3124" s="5">
        <f ca="1">COUNTIFS(Table1[Agent_name],Table1[[#This Row],[Agent_name]],Table1[Month],Table1[[#This Row],[Month]])/160</f>
        <v>0.6875</v>
      </c>
    </row>
    <row r="3125" spans="1:23" x14ac:dyDescent="0.25">
      <c r="A3125">
        <v>3124</v>
      </c>
      <c r="B3125" t="s">
        <v>10246</v>
      </c>
      <c r="C3125" t="s">
        <v>10247</v>
      </c>
      <c r="D3125">
        <v>61</v>
      </c>
      <c r="E3125" t="s">
        <v>29</v>
      </c>
      <c r="F3125" t="s">
        <v>129</v>
      </c>
      <c r="G3125" s="1">
        <v>44263</v>
      </c>
      <c r="H3125" t="s">
        <v>21</v>
      </c>
      <c r="I3125" t="s">
        <v>67</v>
      </c>
      <c r="J3125" s="3" t="s">
        <v>10248</v>
      </c>
      <c r="K3125" t="s">
        <v>39</v>
      </c>
      <c r="L3125" t="s">
        <v>10249</v>
      </c>
      <c r="M3125" t="s">
        <v>89</v>
      </c>
      <c r="N3125" t="s">
        <v>83</v>
      </c>
      <c r="O3125" s="2">
        <v>45078.471261574072</v>
      </c>
      <c r="P3125" s="2">
        <v>45078.321956018517</v>
      </c>
      <c r="Q3125">
        <v>3</v>
      </c>
      <c r="R3125" t="str">
        <f t="shared" ca="1" si="48"/>
        <v>Ravi</v>
      </c>
      <c r="S3125" t="str">
        <f>IFERROR(TEXT(DATEVALUE(LEFT(Table1[[#This Row],[Date of Purchase]],10)), "MMMM"), TEXT(Table1[[#This Row],[Date of Purchase]], "MMMM"))</f>
        <v>March</v>
      </c>
      <c r="T3125" t="str">
        <f>IF(OR(
  AND(Table1[[#This Row],[Ticket Priority]]="Critical", Table1[[#This Row],[Ticket Status]]&lt;&gt;"Closed"),
  AND(Table1[[#This Row],[Ticket Priority]]="High", Table1[[#This Row],[Ticket Status]]="Open")
), "Yes", "No")</f>
        <v>No</v>
      </c>
      <c r="U3125" s="4" t="str">
        <f>IF(Table1[[#This Row],[Ticket Status]]="Closed","Yes","No")</f>
        <v>Yes</v>
      </c>
      <c r="V3125" s="4" t="str">
        <f>IF(Table1[[#This Row],[Ticket Status]]="Pending Customer Response","Yes","No")</f>
        <v>No</v>
      </c>
      <c r="W3125" s="5">
        <f ca="1">COUNTIFS(Table1[Agent_name],Table1[[#This Row],[Agent_name]],Table1[Month],Table1[[#This Row],[Month]])/160</f>
        <v>0.54374999999999996</v>
      </c>
    </row>
    <row r="3126" spans="1:23" x14ac:dyDescent="0.25">
      <c r="A3126">
        <v>3125</v>
      </c>
      <c r="B3126" t="s">
        <v>10250</v>
      </c>
      <c r="C3126" t="s">
        <v>10251</v>
      </c>
      <c r="D3126">
        <v>29</v>
      </c>
      <c r="E3126" t="s">
        <v>19</v>
      </c>
      <c r="F3126" t="s">
        <v>202</v>
      </c>
      <c r="G3126" s="1">
        <v>44444</v>
      </c>
      <c r="H3126" t="s">
        <v>66</v>
      </c>
      <c r="I3126" t="s">
        <v>141</v>
      </c>
      <c r="J3126" s="3" t="s">
        <v>10252</v>
      </c>
      <c r="K3126" t="s">
        <v>24</v>
      </c>
      <c r="M3126" t="s">
        <v>41</v>
      </c>
      <c r="N3126" t="s">
        <v>55</v>
      </c>
      <c r="O3126" s="2">
        <v>45078.377534722225</v>
      </c>
      <c r="R3126" t="str">
        <f t="shared" ca="1" si="48"/>
        <v>Ravi</v>
      </c>
      <c r="S3126" t="str">
        <f>IFERROR(TEXT(DATEVALUE(LEFT(Table1[[#This Row],[Date of Purchase]],10)), "MMMM"), TEXT(Table1[[#This Row],[Date of Purchase]], "MMMM"))</f>
        <v>September</v>
      </c>
      <c r="T3126" t="str">
        <f>IF(OR(
  AND(Table1[[#This Row],[Ticket Priority]]="Critical", Table1[[#This Row],[Ticket Status]]&lt;&gt;"Closed"),
  AND(Table1[[#This Row],[Ticket Priority]]="High", Table1[[#This Row],[Ticket Status]]="Open")
), "Yes", "No")</f>
        <v>No</v>
      </c>
      <c r="U3126" s="4" t="str">
        <f>IF(Table1[[#This Row],[Ticket Status]]="Closed","Yes","No")</f>
        <v>No</v>
      </c>
      <c r="V3126" s="4" t="str">
        <f>IF(Table1[[#This Row],[Ticket Status]]="Pending Customer Response","Yes","No")</f>
        <v>Yes</v>
      </c>
      <c r="W3126" s="5">
        <f ca="1">COUNTIFS(Table1[Agent_name],Table1[[#This Row],[Agent_name]],Table1[Month],Table1[[#This Row],[Month]])/160</f>
        <v>0.64375000000000004</v>
      </c>
    </row>
    <row r="3127" spans="1:23" x14ac:dyDescent="0.25">
      <c r="A3127">
        <v>3126</v>
      </c>
      <c r="B3127" t="s">
        <v>10253</v>
      </c>
      <c r="C3127" t="s">
        <v>10254</v>
      </c>
      <c r="D3127">
        <v>56</v>
      </c>
      <c r="E3127" t="s">
        <v>19</v>
      </c>
      <c r="F3127" t="s">
        <v>30</v>
      </c>
      <c r="G3127" s="1">
        <v>43934</v>
      </c>
      <c r="H3127" t="s">
        <v>45</v>
      </c>
      <c r="I3127" t="s">
        <v>177</v>
      </c>
      <c r="J3127" s="3" t="s">
        <v>10255</v>
      </c>
      <c r="K3127" t="s">
        <v>24</v>
      </c>
      <c r="M3127" t="s">
        <v>89</v>
      </c>
      <c r="N3127" t="s">
        <v>26</v>
      </c>
      <c r="O3127" s="2">
        <v>45078.500462962962</v>
      </c>
      <c r="R3127" t="str">
        <f t="shared" ca="1" si="48"/>
        <v>Rahul</v>
      </c>
      <c r="S3127" t="str">
        <f>IFERROR(TEXT(DATEVALUE(LEFT(Table1[[#This Row],[Date of Purchase]],10)), "MMMM"), TEXT(Table1[[#This Row],[Date of Purchase]], "MMMM"))</f>
        <v>April</v>
      </c>
      <c r="T3127" t="str">
        <f>IF(OR(
  AND(Table1[[#This Row],[Ticket Priority]]="Critical", Table1[[#This Row],[Ticket Status]]&lt;&gt;"Closed"),
  AND(Table1[[#This Row],[Ticket Priority]]="High", Table1[[#This Row],[Ticket Status]]="Open")
), "Yes", "No")</f>
        <v>No</v>
      </c>
      <c r="U3127" s="4" t="str">
        <f>IF(Table1[[#This Row],[Ticket Status]]="Closed","Yes","No")</f>
        <v>No</v>
      </c>
      <c r="V3127" s="4" t="str">
        <f>IF(Table1[[#This Row],[Ticket Status]]="Pending Customer Response","Yes","No")</f>
        <v>Yes</v>
      </c>
      <c r="W3127" s="5">
        <f ca="1">COUNTIFS(Table1[Agent_name],Table1[[#This Row],[Agent_name]],Table1[Month],Table1[[#This Row],[Month]])/160</f>
        <v>0.25</v>
      </c>
    </row>
    <row r="3128" spans="1:23" x14ac:dyDescent="0.25">
      <c r="A3128">
        <v>3127</v>
      </c>
      <c r="B3128" t="s">
        <v>10256</v>
      </c>
      <c r="C3128" t="s">
        <v>10257</v>
      </c>
      <c r="D3128">
        <v>41</v>
      </c>
      <c r="E3128" t="s">
        <v>29</v>
      </c>
      <c r="F3128" t="s">
        <v>219</v>
      </c>
      <c r="G3128" s="1">
        <v>44187</v>
      </c>
      <c r="H3128" t="s">
        <v>45</v>
      </c>
      <c r="I3128" t="s">
        <v>141</v>
      </c>
      <c r="J3128" s="3" t="s">
        <v>10258</v>
      </c>
      <c r="K3128" t="s">
        <v>62</v>
      </c>
      <c r="M3128" t="s">
        <v>89</v>
      </c>
      <c r="N3128" t="s">
        <v>55</v>
      </c>
      <c r="Q3128">
        <v>5</v>
      </c>
      <c r="R3128" t="str">
        <f t="shared" ca="1" si="48"/>
        <v>Priya</v>
      </c>
      <c r="S3128" t="str">
        <f>IFERROR(TEXT(DATEVALUE(LEFT(Table1[[#This Row],[Date of Purchase]],10)), "MMMM"), TEXT(Table1[[#This Row],[Date of Purchase]], "MMMM"))</f>
        <v>December</v>
      </c>
      <c r="T3128" t="str">
        <f>IF(OR(
  AND(Table1[[#This Row],[Ticket Priority]]="Critical", Table1[[#This Row],[Ticket Status]]&lt;&gt;"Closed"),
  AND(Table1[[#This Row],[Ticket Priority]]="High", Table1[[#This Row],[Ticket Status]]="Open")
), "Yes", "No")</f>
        <v>Yes</v>
      </c>
      <c r="U3128" s="4" t="str">
        <f>IF(Table1[[#This Row],[Ticket Status]]="Closed","Yes","No")</f>
        <v>No</v>
      </c>
      <c r="V3128" s="4" t="str">
        <f>IF(Table1[[#This Row],[Ticket Status]]="Pending Customer Response","Yes","No")</f>
        <v>No</v>
      </c>
      <c r="W3128" s="5">
        <f ca="1">COUNTIFS(Table1[Agent_name],Table1[[#This Row],[Agent_name]],Table1[Month],Table1[[#This Row],[Month]])/160</f>
        <v>0.48749999999999999</v>
      </c>
    </row>
    <row r="3129" spans="1:23" x14ac:dyDescent="0.25">
      <c r="A3129">
        <v>3128</v>
      </c>
      <c r="B3129" t="s">
        <v>10259</v>
      </c>
      <c r="C3129" t="s">
        <v>10260</v>
      </c>
      <c r="D3129">
        <v>24</v>
      </c>
      <c r="E3129" t="s">
        <v>58</v>
      </c>
      <c r="F3129" t="s">
        <v>30</v>
      </c>
      <c r="G3129" s="1">
        <v>44362</v>
      </c>
      <c r="H3129" t="s">
        <v>59</v>
      </c>
      <c r="I3129" t="s">
        <v>93</v>
      </c>
      <c r="J3129" s="3" t="s">
        <v>10261</v>
      </c>
      <c r="K3129" t="s">
        <v>62</v>
      </c>
      <c r="M3129" t="s">
        <v>25</v>
      </c>
      <c r="N3129" t="s">
        <v>83</v>
      </c>
      <c r="Q3129">
        <v>5</v>
      </c>
      <c r="R3129" t="str">
        <f t="shared" ca="1" si="48"/>
        <v>Aisha</v>
      </c>
      <c r="S3129" t="str">
        <f>IFERROR(TEXT(DATEVALUE(LEFT(Table1[[#This Row],[Date of Purchase]],10)), "MMMM"), TEXT(Table1[[#This Row],[Date of Purchase]], "MMMM"))</f>
        <v>June</v>
      </c>
      <c r="T3129" t="str">
        <f>IF(OR(
  AND(Table1[[#This Row],[Ticket Priority]]="Critical", Table1[[#This Row],[Ticket Status]]&lt;&gt;"Closed"),
  AND(Table1[[#This Row],[Ticket Priority]]="High", Table1[[#This Row],[Ticket Status]]="Open")
), "Yes", "No")</f>
        <v>Yes</v>
      </c>
      <c r="U3129" s="4" t="str">
        <f>IF(Table1[[#This Row],[Ticket Status]]="Closed","Yes","No")</f>
        <v>No</v>
      </c>
      <c r="V3129" s="4" t="str">
        <f>IF(Table1[[#This Row],[Ticket Status]]="Pending Customer Response","Yes","No")</f>
        <v>No</v>
      </c>
      <c r="W3129" s="5">
        <f ca="1">COUNTIFS(Table1[Agent_name],Table1[[#This Row],[Agent_name]],Table1[Month],Table1[[#This Row],[Month]])/160</f>
        <v>0.89375000000000004</v>
      </c>
    </row>
    <row r="3130" spans="1:23" x14ac:dyDescent="0.25">
      <c r="A3130">
        <v>3129</v>
      </c>
      <c r="B3130" t="s">
        <v>10262</v>
      </c>
      <c r="C3130" t="s">
        <v>10263</v>
      </c>
      <c r="D3130">
        <v>70</v>
      </c>
      <c r="E3130" t="s">
        <v>29</v>
      </c>
      <c r="F3130" t="s">
        <v>98</v>
      </c>
      <c r="G3130" s="1">
        <v>44495</v>
      </c>
      <c r="H3130" t="s">
        <v>66</v>
      </c>
      <c r="I3130" t="s">
        <v>113</v>
      </c>
      <c r="J3130" s="3" t="s">
        <v>10264</v>
      </c>
      <c r="K3130" t="s">
        <v>24</v>
      </c>
      <c r="M3130" t="s">
        <v>143</v>
      </c>
      <c r="N3130" t="s">
        <v>83</v>
      </c>
      <c r="O3130" s="2">
        <v>45078.6484375</v>
      </c>
      <c r="R3130" t="str">
        <f t="shared" ca="1" si="48"/>
        <v>Arjun</v>
      </c>
      <c r="S3130" t="str">
        <f>IFERROR(TEXT(DATEVALUE(LEFT(Table1[[#This Row],[Date of Purchase]],10)), "MMMM"), TEXT(Table1[[#This Row],[Date of Purchase]], "MMMM"))</f>
        <v>October</v>
      </c>
      <c r="T3130" t="str">
        <f>IF(OR(
  AND(Table1[[#This Row],[Ticket Priority]]="Critical", Table1[[#This Row],[Ticket Status]]&lt;&gt;"Closed"),
  AND(Table1[[#This Row],[Ticket Priority]]="High", Table1[[#This Row],[Ticket Status]]="Open")
), "Yes", "No")</f>
        <v>No</v>
      </c>
      <c r="U3130" s="4" t="str">
        <f>IF(Table1[[#This Row],[Ticket Status]]="Closed","Yes","No")</f>
        <v>No</v>
      </c>
      <c r="V3130" s="4" t="str">
        <f>IF(Table1[[#This Row],[Ticket Status]]="Pending Customer Response","Yes","No")</f>
        <v>Yes</v>
      </c>
      <c r="W3130" s="5">
        <f ca="1">COUNTIFS(Table1[Agent_name],Table1[[#This Row],[Agent_name]],Table1[Month],Table1[[#This Row],[Month]])/160</f>
        <v>0.23749999999999999</v>
      </c>
    </row>
    <row r="3131" spans="1:23" x14ac:dyDescent="0.25">
      <c r="A3131">
        <v>3130</v>
      </c>
      <c r="B3131" t="s">
        <v>10265</v>
      </c>
      <c r="C3131" t="s">
        <v>10266</v>
      </c>
      <c r="D3131">
        <v>66</v>
      </c>
      <c r="E3131" t="s">
        <v>19</v>
      </c>
      <c r="F3131" t="s">
        <v>129</v>
      </c>
      <c r="G3131" s="1">
        <v>44360</v>
      </c>
      <c r="H3131" t="s">
        <v>67</v>
      </c>
      <c r="I3131" t="s">
        <v>31</v>
      </c>
      <c r="J3131" s="3" t="s">
        <v>10267</v>
      </c>
      <c r="K3131" t="s">
        <v>24</v>
      </c>
      <c r="M3131" t="s">
        <v>25</v>
      </c>
      <c r="N3131" t="s">
        <v>26</v>
      </c>
      <c r="O3131" s="2">
        <v>45078.927604166667</v>
      </c>
      <c r="Q3131">
        <v>5</v>
      </c>
      <c r="R3131" t="str">
        <f t="shared" ca="1" si="48"/>
        <v>Aisha</v>
      </c>
      <c r="S3131" t="str">
        <f>IFERROR(TEXT(DATEVALUE(LEFT(Table1[[#This Row],[Date of Purchase]],10)), "MMMM"), TEXT(Table1[[#This Row],[Date of Purchase]], "MMMM"))</f>
        <v>June</v>
      </c>
      <c r="T3131" t="str">
        <f>IF(OR(
  AND(Table1[[#This Row],[Ticket Priority]]="Critical", Table1[[#This Row],[Ticket Status]]&lt;&gt;"Closed"),
  AND(Table1[[#This Row],[Ticket Priority]]="High", Table1[[#This Row],[Ticket Status]]="Open")
), "Yes", "No")</f>
        <v>Yes</v>
      </c>
      <c r="U3131" s="4" t="str">
        <f>IF(Table1[[#This Row],[Ticket Status]]="Closed","Yes","No")</f>
        <v>No</v>
      </c>
      <c r="V3131" s="4" t="str">
        <f>IF(Table1[[#This Row],[Ticket Status]]="Pending Customer Response","Yes","No")</f>
        <v>Yes</v>
      </c>
      <c r="W3131" s="5">
        <f ca="1">COUNTIFS(Table1[Agent_name],Table1[[#This Row],[Agent_name]],Table1[Month],Table1[[#This Row],[Month]])/160</f>
        <v>0.89375000000000004</v>
      </c>
    </row>
    <row r="3132" spans="1:23" x14ac:dyDescent="0.25">
      <c r="A3132">
        <v>3131</v>
      </c>
      <c r="B3132" t="s">
        <v>10268</v>
      </c>
      <c r="C3132" t="s">
        <v>10269</v>
      </c>
      <c r="D3132">
        <v>70</v>
      </c>
      <c r="E3132" t="s">
        <v>19</v>
      </c>
      <c r="F3132" t="s">
        <v>202</v>
      </c>
      <c r="G3132" s="1">
        <v>43867</v>
      </c>
      <c r="H3132" t="s">
        <v>66</v>
      </c>
      <c r="I3132" t="s">
        <v>59</v>
      </c>
      <c r="J3132" s="3" t="s">
        <v>10270</v>
      </c>
      <c r="K3132" t="s">
        <v>39</v>
      </c>
      <c r="L3132" t="s">
        <v>10271</v>
      </c>
      <c r="M3132" t="s">
        <v>25</v>
      </c>
      <c r="N3132" t="s">
        <v>83</v>
      </c>
      <c r="O3132" s="2">
        <v>45078.592893518522</v>
      </c>
      <c r="P3132" s="2">
        <v>45078.413032407407</v>
      </c>
      <c r="Q3132">
        <v>5</v>
      </c>
      <c r="R3132" t="str">
        <f t="shared" ca="1" si="48"/>
        <v>Aisha</v>
      </c>
      <c r="S3132" t="str">
        <f>IFERROR(TEXT(DATEVALUE(LEFT(Table1[[#This Row],[Date of Purchase]],10)), "MMMM"), TEXT(Table1[[#This Row],[Date of Purchase]], "MMMM"))</f>
        <v>February</v>
      </c>
      <c r="T3132" t="str">
        <f>IF(OR(
  AND(Table1[[#This Row],[Ticket Priority]]="Critical", Table1[[#This Row],[Ticket Status]]&lt;&gt;"Closed"),
  AND(Table1[[#This Row],[Ticket Priority]]="High", Table1[[#This Row],[Ticket Status]]="Open")
), "Yes", "No")</f>
        <v>No</v>
      </c>
      <c r="U3132" s="4" t="str">
        <f>IF(Table1[[#This Row],[Ticket Status]]="Closed","Yes","No")</f>
        <v>Yes</v>
      </c>
      <c r="V3132" s="4" t="str">
        <f>IF(Table1[[#This Row],[Ticket Status]]="Pending Customer Response","Yes","No")</f>
        <v>No</v>
      </c>
      <c r="W3132" s="5">
        <f ca="1">COUNTIFS(Table1[Agent_name],Table1[[#This Row],[Agent_name]],Table1[Month],Table1[[#This Row],[Month]])/160</f>
        <v>0.85624999999999996</v>
      </c>
    </row>
    <row r="3133" spans="1:23" x14ac:dyDescent="0.25">
      <c r="A3133">
        <v>3132</v>
      </c>
      <c r="B3133" t="s">
        <v>10272</v>
      </c>
      <c r="C3133" t="s">
        <v>10273</v>
      </c>
      <c r="D3133">
        <v>54</v>
      </c>
      <c r="E3133" t="s">
        <v>29</v>
      </c>
      <c r="F3133" t="s">
        <v>161</v>
      </c>
      <c r="G3133" s="1">
        <v>44406</v>
      </c>
      <c r="H3133" t="s">
        <v>45</v>
      </c>
      <c r="I3133" t="s">
        <v>93</v>
      </c>
      <c r="J3133" s="3" t="s">
        <v>10274</v>
      </c>
      <c r="K3133" t="s">
        <v>39</v>
      </c>
      <c r="L3133" t="s">
        <v>10275</v>
      </c>
      <c r="M3133" t="s">
        <v>89</v>
      </c>
      <c r="N3133" t="s">
        <v>55</v>
      </c>
      <c r="O3133" s="2">
        <v>45078.725555555553</v>
      </c>
      <c r="P3133" s="2">
        <v>45078.634583333333</v>
      </c>
      <c r="Q3133">
        <v>5</v>
      </c>
      <c r="R3133" t="str">
        <f t="shared" ca="1" si="48"/>
        <v>Ravi</v>
      </c>
      <c r="S3133" t="str">
        <f>IFERROR(TEXT(DATEVALUE(LEFT(Table1[[#This Row],[Date of Purchase]],10)), "MMMM"), TEXT(Table1[[#This Row],[Date of Purchase]], "MMMM"))</f>
        <v>July</v>
      </c>
      <c r="T3133" t="str">
        <f>IF(OR(
  AND(Table1[[#This Row],[Ticket Priority]]="Critical", Table1[[#This Row],[Ticket Status]]&lt;&gt;"Closed"),
  AND(Table1[[#This Row],[Ticket Priority]]="High", Table1[[#This Row],[Ticket Status]]="Open")
), "Yes", "No")</f>
        <v>No</v>
      </c>
      <c r="U3133" s="4" t="str">
        <f>IF(Table1[[#This Row],[Ticket Status]]="Closed","Yes","No")</f>
        <v>Yes</v>
      </c>
      <c r="V3133" s="4" t="str">
        <f>IF(Table1[[#This Row],[Ticket Status]]="Pending Customer Response","Yes","No")</f>
        <v>No</v>
      </c>
      <c r="W3133" s="5">
        <f ca="1">COUNTIFS(Table1[Agent_name],Table1[[#This Row],[Agent_name]],Table1[Month],Table1[[#This Row],[Month]])/160</f>
        <v>0.66249999999999998</v>
      </c>
    </row>
    <row r="3134" spans="1:23" x14ac:dyDescent="0.25">
      <c r="A3134">
        <v>3133</v>
      </c>
      <c r="B3134" t="s">
        <v>10276</v>
      </c>
      <c r="C3134" t="s">
        <v>10277</v>
      </c>
      <c r="D3134">
        <v>27</v>
      </c>
      <c r="E3134" t="s">
        <v>19</v>
      </c>
      <c r="F3134" t="s">
        <v>134</v>
      </c>
      <c r="G3134" s="1">
        <v>43901</v>
      </c>
      <c r="H3134" t="s">
        <v>67</v>
      </c>
      <c r="I3134" t="s">
        <v>72</v>
      </c>
      <c r="J3134" s="3" t="s">
        <v>10278</v>
      </c>
      <c r="K3134" t="s">
        <v>39</v>
      </c>
      <c r="L3134" t="s">
        <v>10279</v>
      </c>
      <c r="M3134" t="s">
        <v>143</v>
      </c>
      <c r="N3134" t="s">
        <v>55</v>
      </c>
      <c r="O3134" s="2">
        <v>45078.459594907406</v>
      </c>
      <c r="P3134" s="2">
        <v>45078.943622685183</v>
      </c>
      <c r="R3134" t="str">
        <f t="shared" ca="1" si="48"/>
        <v>Sara</v>
      </c>
      <c r="S3134" t="str">
        <f>IFERROR(TEXT(DATEVALUE(LEFT(Table1[[#This Row],[Date of Purchase]],10)), "MMMM"), TEXT(Table1[[#This Row],[Date of Purchase]], "MMMM"))</f>
        <v>March</v>
      </c>
      <c r="T3134" t="str">
        <f>IF(OR(
  AND(Table1[[#This Row],[Ticket Priority]]="Critical", Table1[[#This Row],[Ticket Status]]&lt;&gt;"Closed"),
  AND(Table1[[#This Row],[Ticket Priority]]="High", Table1[[#This Row],[Ticket Status]]="Open")
), "Yes", "No")</f>
        <v>No</v>
      </c>
      <c r="U3134" s="4" t="str">
        <f>IF(Table1[[#This Row],[Ticket Status]]="Closed","Yes","No")</f>
        <v>Yes</v>
      </c>
      <c r="V3134" s="4" t="str">
        <f>IF(Table1[[#This Row],[Ticket Status]]="Pending Customer Response","Yes","No")</f>
        <v>No</v>
      </c>
      <c r="W3134" s="5">
        <f ca="1">COUNTIFS(Table1[Agent_name],Table1[[#This Row],[Agent_name]],Table1[Month],Table1[[#This Row],[Month]])/160</f>
        <v>0.55625000000000002</v>
      </c>
    </row>
    <row r="3135" spans="1:23" x14ac:dyDescent="0.25">
      <c r="A3135">
        <v>3134</v>
      </c>
      <c r="B3135" t="s">
        <v>10280</v>
      </c>
      <c r="C3135" t="s">
        <v>10281</v>
      </c>
      <c r="D3135">
        <v>19</v>
      </c>
      <c r="E3135" t="s">
        <v>58</v>
      </c>
      <c r="F3135" t="s">
        <v>71</v>
      </c>
      <c r="G3135" s="1">
        <v>44394</v>
      </c>
      <c r="H3135" t="s">
        <v>59</v>
      </c>
      <c r="I3135" t="s">
        <v>37</v>
      </c>
      <c r="J3135" s="3" t="s">
        <v>10282</v>
      </c>
      <c r="K3135" t="s">
        <v>24</v>
      </c>
      <c r="M3135" t="s">
        <v>25</v>
      </c>
      <c r="N3135" t="s">
        <v>83</v>
      </c>
      <c r="O3135" s="2">
        <v>45078.670023148145</v>
      </c>
      <c r="R3135" t="str">
        <f t="shared" ca="1" si="48"/>
        <v>Neha</v>
      </c>
      <c r="S3135" t="str">
        <f>IFERROR(TEXT(DATEVALUE(LEFT(Table1[[#This Row],[Date of Purchase]],10)), "MMMM"), TEXT(Table1[[#This Row],[Date of Purchase]], "MMMM"))</f>
        <v>July</v>
      </c>
      <c r="T3135" t="str">
        <f>IF(OR(
  AND(Table1[[#This Row],[Ticket Priority]]="Critical", Table1[[#This Row],[Ticket Status]]&lt;&gt;"Closed"),
  AND(Table1[[#This Row],[Ticket Priority]]="High", Table1[[#This Row],[Ticket Status]]="Open")
), "Yes", "No")</f>
        <v>Yes</v>
      </c>
      <c r="U3135" s="4" t="str">
        <f>IF(Table1[[#This Row],[Ticket Status]]="Closed","Yes","No")</f>
        <v>No</v>
      </c>
      <c r="V3135" s="4" t="str">
        <f>IF(Table1[[#This Row],[Ticket Status]]="Pending Customer Response","Yes","No")</f>
        <v>Yes</v>
      </c>
      <c r="W3135" s="5">
        <f ca="1">COUNTIFS(Table1[Agent_name],Table1[[#This Row],[Agent_name]],Table1[Month],Table1[[#This Row],[Month]])/160</f>
        <v>0.23125000000000001</v>
      </c>
    </row>
    <row r="3136" spans="1:23" x14ac:dyDescent="0.25">
      <c r="A3136">
        <v>3135</v>
      </c>
      <c r="B3136" t="s">
        <v>10283</v>
      </c>
      <c r="C3136" t="s">
        <v>10284</v>
      </c>
      <c r="D3136">
        <v>63</v>
      </c>
      <c r="E3136" t="s">
        <v>19</v>
      </c>
      <c r="F3136" t="s">
        <v>281</v>
      </c>
      <c r="G3136" s="1">
        <v>44503</v>
      </c>
      <c r="H3136" t="s">
        <v>45</v>
      </c>
      <c r="I3136" t="s">
        <v>177</v>
      </c>
      <c r="J3136" s="3" t="s">
        <v>10285</v>
      </c>
      <c r="K3136" t="s">
        <v>62</v>
      </c>
      <c r="M3136" t="s">
        <v>41</v>
      </c>
      <c r="N3136" t="s">
        <v>83</v>
      </c>
      <c r="R3136" t="str">
        <f t="shared" ca="1" si="48"/>
        <v>Priya</v>
      </c>
      <c r="S3136" t="str">
        <f>IFERROR(TEXT(DATEVALUE(LEFT(Table1[[#This Row],[Date of Purchase]],10)), "MMMM"), TEXT(Table1[[#This Row],[Date of Purchase]], "MMMM"))</f>
        <v>November</v>
      </c>
      <c r="T3136" t="str">
        <f>IF(OR(
  AND(Table1[[#This Row],[Ticket Priority]]="Critical", Table1[[#This Row],[Ticket Status]]&lt;&gt;"Closed"),
  AND(Table1[[#This Row],[Ticket Priority]]="High", Table1[[#This Row],[Ticket Status]]="Open")
), "Yes", "No")</f>
        <v>No</v>
      </c>
      <c r="U3136" s="4" t="str">
        <f>IF(Table1[[#This Row],[Ticket Status]]="Closed","Yes","No")</f>
        <v>No</v>
      </c>
      <c r="V3136" s="4" t="str">
        <f>IF(Table1[[#This Row],[Ticket Status]]="Pending Customer Response","Yes","No")</f>
        <v>No</v>
      </c>
      <c r="W3136" s="5">
        <f ca="1">COUNTIFS(Table1[Agent_name],Table1[[#This Row],[Agent_name]],Table1[Month],Table1[[#This Row],[Month]])/160</f>
        <v>0.41249999999999998</v>
      </c>
    </row>
    <row r="3137" spans="1:23" x14ac:dyDescent="0.25">
      <c r="A3137">
        <v>3136</v>
      </c>
      <c r="B3137" t="s">
        <v>10286</v>
      </c>
      <c r="C3137" t="s">
        <v>10287</v>
      </c>
      <c r="D3137">
        <v>40</v>
      </c>
      <c r="E3137" t="s">
        <v>19</v>
      </c>
      <c r="F3137" t="s">
        <v>98</v>
      </c>
      <c r="G3137" s="1">
        <v>44392</v>
      </c>
      <c r="H3137" t="s">
        <v>59</v>
      </c>
      <c r="I3137" t="s">
        <v>59</v>
      </c>
      <c r="J3137" s="3" t="s">
        <v>10288</v>
      </c>
      <c r="K3137" t="s">
        <v>24</v>
      </c>
      <c r="M3137" t="s">
        <v>89</v>
      </c>
      <c r="N3137" t="s">
        <v>55</v>
      </c>
      <c r="O3137" s="2">
        <v>45078.655474537038</v>
      </c>
      <c r="Q3137">
        <v>5</v>
      </c>
      <c r="R3137" t="str">
        <f t="shared" ca="1" si="48"/>
        <v>Divya</v>
      </c>
      <c r="S3137" t="str">
        <f>IFERROR(TEXT(DATEVALUE(LEFT(Table1[[#This Row],[Date of Purchase]],10)), "MMMM"), TEXT(Table1[[#This Row],[Date of Purchase]], "MMMM"))</f>
        <v>July</v>
      </c>
      <c r="T3137" t="str">
        <f>IF(OR(
  AND(Table1[[#This Row],[Ticket Priority]]="Critical", Table1[[#This Row],[Ticket Status]]&lt;&gt;"Closed"),
  AND(Table1[[#This Row],[Ticket Priority]]="High", Table1[[#This Row],[Ticket Status]]="Open")
), "Yes", "No")</f>
        <v>No</v>
      </c>
      <c r="U3137" s="4" t="str">
        <f>IF(Table1[[#This Row],[Ticket Status]]="Closed","Yes","No")</f>
        <v>No</v>
      </c>
      <c r="V3137" s="4" t="str">
        <f>IF(Table1[[#This Row],[Ticket Status]]="Pending Customer Response","Yes","No")</f>
        <v>Yes</v>
      </c>
      <c r="W3137" s="5">
        <f ca="1">COUNTIFS(Table1[Agent_name],Table1[[#This Row],[Agent_name]],Table1[Month],Table1[[#This Row],[Month]])/160</f>
        <v>0.25</v>
      </c>
    </row>
    <row r="3138" spans="1:23" x14ac:dyDescent="0.25">
      <c r="A3138">
        <v>3137</v>
      </c>
      <c r="B3138" t="s">
        <v>10289</v>
      </c>
      <c r="C3138" t="s">
        <v>10290</v>
      </c>
      <c r="D3138">
        <v>18</v>
      </c>
      <c r="E3138" t="s">
        <v>29</v>
      </c>
      <c r="F3138" t="s">
        <v>71</v>
      </c>
      <c r="G3138" s="1">
        <v>44381</v>
      </c>
      <c r="H3138" t="s">
        <v>45</v>
      </c>
      <c r="I3138" t="s">
        <v>60</v>
      </c>
      <c r="J3138" s="3" t="s">
        <v>10291</v>
      </c>
      <c r="K3138" t="s">
        <v>39</v>
      </c>
      <c r="L3138" t="s">
        <v>10292</v>
      </c>
      <c r="M3138" t="s">
        <v>25</v>
      </c>
      <c r="N3138" t="s">
        <v>26</v>
      </c>
      <c r="O3138" s="2">
        <v>45078.874247685184</v>
      </c>
      <c r="P3138" s="2">
        <v>45078.48605324074</v>
      </c>
      <c r="Q3138">
        <v>1</v>
      </c>
      <c r="R3138" t="str">
        <f t="shared" ref="R3138:R3201" ca="1" si="49">CHOOSE(
RANDBETWEEN(1,20),
"Aisha","Aisha","Aisha","Aisha",
"Ravi","Ravi","Ravi",
"Sara","Sara","Sara",
"Mohit","Mohit",
"Priya","Priya",
"Arjun",
"Neha","Rahul","Divya","Karan","Meera","Sanjay"
)</f>
        <v>Sara</v>
      </c>
      <c r="S3138" t="str">
        <f>IFERROR(TEXT(DATEVALUE(LEFT(Table1[[#This Row],[Date of Purchase]],10)), "MMMM"), TEXT(Table1[[#This Row],[Date of Purchase]], "MMMM"))</f>
        <v>July</v>
      </c>
      <c r="T3138" t="str">
        <f>IF(OR(
  AND(Table1[[#This Row],[Ticket Priority]]="Critical", Table1[[#This Row],[Ticket Status]]&lt;&gt;"Closed"),
  AND(Table1[[#This Row],[Ticket Priority]]="High", Table1[[#This Row],[Ticket Status]]="Open")
), "Yes", "No")</f>
        <v>No</v>
      </c>
      <c r="U3138" s="4" t="str">
        <f>IF(Table1[[#This Row],[Ticket Status]]="Closed","Yes","No")</f>
        <v>Yes</v>
      </c>
      <c r="V3138" s="4" t="str">
        <f>IF(Table1[[#This Row],[Ticket Status]]="Pending Customer Response","Yes","No")</f>
        <v>No</v>
      </c>
      <c r="W3138" s="5">
        <f ca="1">COUNTIFS(Table1[Agent_name],Table1[[#This Row],[Agent_name]],Table1[Month],Table1[[#This Row],[Month]])/160</f>
        <v>0.6875</v>
      </c>
    </row>
    <row r="3139" spans="1:23" x14ac:dyDescent="0.25">
      <c r="A3139">
        <v>3138</v>
      </c>
      <c r="B3139" t="s">
        <v>10293</v>
      </c>
      <c r="C3139" t="s">
        <v>10294</v>
      </c>
      <c r="D3139">
        <v>42</v>
      </c>
      <c r="E3139" t="s">
        <v>58</v>
      </c>
      <c r="F3139" t="s">
        <v>134</v>
      </c>
      <c r="G3139" s="1">
        <v>44264</v>
      </c>
      <c r="H3139" t="s">
        <v>66</v>
      </c>
      <c r="I3139" t="s">
        <v>77</v>
      </c>
      <c r="J3139" s="3" t="s">
        <v>10295</v>
      </c>
      <c r="K3139" t="s">
        <v>39</v>
      </c>
      <c r="L3139" t="s">
        <v>10296</v>
      </c>
      <c r="M3139" t="s">
        <v>143</v>
      </c>
      <c r="N3139" t="s">
        <v>83</v>
      </c>
      <c r="O3139" s="2">
        <v>45078.231898148151</v>
      </c>
      <c r="P3139" s="2">
        <v>45078.166620370372</v>
      </c>
      <c r="Q3139">
        <v>2</v>
      </c>
      <c r="R3139" t="str">
        <f t="shared" ca="1" si="49"/>
        <v>Arjun</v>
      </c>
      <c r="S3139" t="str">
        <f>IFERROR(TEXT(DATEVALUE(LEFT(Table1[[#This Row],[Date of Purchase]],10)), "MMMM"), TEXT(Table1[[#This Row],[Date of Purchase]], "MMMM"))</f>
        <v>March</v>
      </c>
      <c r="T3139" t="str">
        <f>IF(OR(
  AND(Table1[[#This Row],[Ticket Priority]]="Critical", Table1[[#This Row],[Ticket Status]]&lt;&gt;"Closed"),
  AND(Table1[[#This Row],[Ticket Priority]]="High", Table1[[#This Row],[Ticket Status]]="Open")
), "Yes", "No")</f>
        <v>No</v>
      </c>
      <c r="U3139" s="4" t="str">
        <f>IF(Table1[[#This Row],[Ticket Status]]="Closed","Yes","No")</f>
        <v>Yes</v>
      </c>
      <c r="V3139" s="4" t="str">
        <f>IF(Table1[[#This Row],[Ticket Status]]="Pending Customer Response","Yes","No")</f>
        <v>No</v>
      </c>
      <c r="W3139" s="5">
        <f ca="1">COUNTIFS(Table1[Agent_name],Table1[[#This Row],[Agent_name]],Table1[Month],Table1[[#This Row],[Month]])/160</f>
        <v>0.23125000000000001</v>
      </c>
    </row>
    <row r="3140" spans="1:23" x14ac:dyDescent="0.25">
      <c r="A3140">
        <v>3139</v>
      </c>
      <c r="B3140" t="s">
        <v>10297</v>
      </c>
      <c r="C3140" t="s">
        <v>10298</v>
      </c>
      <c r="D3140">
        <v>20</v>
      </c>
      <c r="E3140" t="s">
        <v>19</v>
      </c>
      <c r="F3140" t="s">
        <v>71</v>
      </c>
      <c r="G3140" s="1">
        <v>44176</v>
      </c>
      <c r="H3140" t="s">
        <v>59</v>
      </c>
      <c r="I3140" t="s">
        <v>93</v>
      </c>
      <c r="J3140" s="3" t="s">
        <v>10299</v>
      </c>
      <c r="K3140" t="s">
        <v>62</v>
      </c>
      <c r="M3140" t="s">
        <v>89</v>
      </c>
      <c r="N3140" t="s">
        <v>55</v>
      </c>
      <c r="R3140" t="str">
        <f t="shared" ca="1" si="49"/>
        <v>Aisha</v>
      </c>
      <c r="S3140" t="str">
        <f>IFERROR(TEXT(DATEVALUE(LEFT(Table1[[#This Row],[Date of Purchase]],10)), "MMMM"), TEXT(Table1[[#This Row],[Date of Purchase]], "MMMM"))</f>
        <v>December</v>
      </c>
      <c r="T3140" t="str">
        <f>IF(OR(
  AND(Table1[[#This Row],[Ticket Priority]]="Critical", Table1[[#This Row],[Ticket Status]]&lt;&gt;"Closed"),
  AND(Table1[[#This Row],[Ticket Priority]]="High", Table1[[#This Row],[Ticket Status]]="Open")
), "Yes", "No")</f>
        <v>Yes</v>
      </c>
      <c r="U3140" s="4" t="str">
        <f>IF(Table1[[#This Row],[Ticket Status]]="Closed","Yes","No")</f>
        <v>No</v>
      </c>
      <c r="V3140" s="4" t="str">
        <f>IF(Table1[[#This Row],[Ticket Status]]="Pending Customer Response","Yes","No")</f>
        <v>No</v>
      </c>
      <c r="W3140" s="5">
        <f ca="1">COUNTIFS(Table1[Agent_name],Table1[[#This Row],[Agent_name]],Table1[Month],Table1[[#This Row],[Month]])/160</f>
        <v>0.91249999999999998</v>
      </c>
    </row>
    <row r="3141" spans="1:23" x14ac:dyDescent="0.25">
      <c r="A3141">
        <v>3140</v>
      </c>
      <c r="B3141" t="s">
        <v>10300</v>
      </c>
      <c r="C3141" t="s">
        <v>10301</v>
      </c>
      <c r="D3141">
        <v>20</v>
      </c>
      <c r="E3141" t="s">
        <v>29</v>
      </c>
      <c r="F3141" t="s">
        <v>103</v>
      </c>
      <c r="G3141" s="1">
        <v>44117</v>
      </c>
      <c r="H3141" t="s">
        <v>66</v>
      </c>
      <c r="I3141" t="s">
        <v>72</v>
      </c>
      <c r="J3141" s="3" t="s">
        <v>10302</v>
      </c>
      <c r="K3141" t="s">
        <v>62</v>
      </c>
      <c r="M3141" t="s">
        <v>25</v>
      </c>
      <c r="N3141" t="s">
        <v>33</v>
      </c>
      <c r="R3141" t="str">
        <f t="shared" ca="1" si="49"/>
        <v>Mohit</v>
      </c>
      <c r="S3141" t="str">
        <f>IFERROR(TEXT(DATEVALUE(LEFT(Table1[[#This Row],[Date of Purchase]],10)), "MMMM"), TEXT(Table1[[#This Row],[Date of Purchase]], "MMMM"))</f>
        <v>October</v>
      </c>
      <c r="T3141" t="str">
        <f>IF(OR(
  AND(Table1[[#This Row],[Ticket Priority]]="Critical", Table1[[#This Row],[Ticket Status]]&lt;&gt;"Closed"),
  AND(Table1[[#This Row],[Ticket Priority]]="High", Table1[[#This Row],[Ticket Status]]="Open")
), "Yes", "No")</f>
        <v>Yes</v>
      </c>
      <c r="U3141" s="4" t="str">
        <f>IF(Table1[[#This Row],[Ticket Status]]="Closed","Yes","No")</f>
        <v>No</v>
      </c>
      <c r="V3141" s="4" t="str">
        <f>IF(Table1[[#This Row],[Ticket Status]]="Pending Customer Response","Yes","No")</f>
        <v>No</v>
      </c>
      <c r="W3141" s="5">
        <f ca="1">COUNTIFS(Table1[Agent_name],Table1[[#This Row],[Agent_name]],Table1[Month],Table1[[#This Row],[Month]])/160</f>
        <v>0.49375000000000002</v>
      </c>
    </row>
    <row r="3142" spans="1:23" x14ac:dyDescent="0.25">
      <c r="A3142">
        <v>3141</v>
      </c>
      <c r="B3142" t="s">
        <v>10303</v>
      </c>
      <c r="C3142" t="s">
        <v>689</v>
      </c>
      <c r="D3142">
        <v>32</v>
      </c>
      <c r="E3142" t="s">
        <v>58</v>
      </c>
      <c r="F3142" t="s">
        <v>112</v>
      </c>
      <c r="G3142" s="1">
        <v>43892</v>
      </c>
      <c r="H3142" t="s">
        <v>66</v>
      </c>
      <c r="I3142" t="s">
        <v>72</v>
      </c>
      <c r="J3142" s="3" t="s">
        <v>10304</v>
      </c>
      <c r="K3142" t="s">
        <v>39</v>
      </c>
      <c r="L3142" t="s">
        <v>10305</v>
      </c>
      <c r="M3142" t="s">
        <v>143</v>
      </c>
      <c r="N3142" t="s">
        <v>83</v>
      </c>
      <c r="O3142" s="2">
        <v>45078.557638888888</v>
      </c>
      <c r="P3142" s="2">
        <v>45078.326388888891</v>
      </c>
      <c r="Q3142">
        <v>4</v>
      </c>
      <c r="R3142" t="str">
        <f t="shared" ca="1" si="49"/>
        <v>Priya</v>
      </c>
      <c r="S3142" t="str">
        <f>IFERROR(TEXT(DATEVALUE(LEFT(Table1[[#This Row],[Date of Purchase]],10)), "MMMM"), TEXT(Table1[[#This Row],[Date of Purchase]], "MMMM"))</f>
        <v>March</v>
      </c>
      <c r="T3142" t="str">
        <f>IF(OR(
  AND(Table1[[#This Row],[Ticket Priority]]="Critical", Table1[[#This Row],[Ticket Status]]&lt;&gt;"Closed"),
  AND(Table1[[#This Row],[Ticket Priority]]="High", Table1[[#This Row],[Ticket Status]]="Open")
), "Yes", "No")</f>
        <v>No</v>
      </c>
      <c r="U3142" s="4" t="str">
        <f>IF(Table1[[#This Row],[Ticket Status]]="Closed","Yes","No")</f>
        <v>Yes</v>
      </c>
      <c r="V3142" s="4" t="str">
        <f>IF(Table1[[#This Row],[Ticket Status]]="Pending Customer Response","Yes","No")</f>
        <v>No</v>
      </c>
      <c r="W3142" s="5">
        <f ca="1">COUNTIFS(Table1[Agent_name],Table1[[#This Row],[Agent_name]],Table1[Month],Table1[[#This Row],[Month]])/160</f>
        <v>0.43125000000000002</v>
      </c>
    </row>
    <row r="3143" spans="1:23" x14ac:dyDescent="0.25">
      <c r="A3143">
        <v>3142</v>
      </c>
      <c r="B3143" t="s">
        <v>3507</v>
      </c>
      <c r="C3143" t="s">
        <v>10306</v>
      </c>
      <c r="D3143">
        <v>43</v>
      </c>
      <c r="E3143" t="s">
        <v>29</v>
      </c>
      <c r="F3143" t="s">
        <v>36</v>
      </c>
      <c r="G3143" s="1">
        <v>44493</v>
      </c>
      <c r="H3143" t="s">
        <v>21</v>
      </c>
      <c r="I3143" t="s">
        <v>31</v>
      </c>
      <c r="J3143" s="3" t="s">
        <v>10307</v>
      </c>
      <c r="K3143" t="s">
        <v>24</v>
      </c>
      <c r="M3143" t="s">
        <v>89</v>
      </c>
      <c r="N3143" t="s">
        <v>26</v>
      </c>
      <c r="O3143" s="2">
        <v>45078.275706018518</v>
      </c>
      <c r="R3143" t="str">
        <f t="shared" ca="1" si="49"/>
        <v>Mohit</v>
      </c>
      <c r="S3143" t="str">
        <f>IFERROR(TEXT(DATEVALUE(LEFT(Table1[[#This Row],[Date of Purchase]],10)), "MMMM"), TEXT(Table1[[#This Row],[Date of Purchase]], "MMMM"))</f>
        <v>October</v>
      </c>
      <c r="T3143" t="str">
        <f>IF(OR(
  AND(Table1[[#This Row],[Ticket Priority]]="Critical", Table1[[#This Row],[Ticket Status]]&lt;&gt;"Closed"),
  AND(Table1[[#This Row],[Ticket Priority]]="High", Table1[[#This Row],[Ticket Status]]="Open")
), "Yes", "No")</f>
        <v>No</v>
      </c>
      <c r="U3143" s="4" t="str">
        <f>IF(Table1[[#This Row],[Ticket Status]]="Closed","Yes","No")</f>
        <v>No</v>
      </c>
      <c r="V3143" s="4" t="str">
        <f>IF(Table1[[#This Row],[Ticket Status]]="Pending Customer Response","Yes","No")</f>
        <v>Yes</v>
      </c>
      <c r="W3143" s="5">
        <f ca="1">COUNTIFS(Table1[Agent_name],Table1[[#This Row],[Agent_name]],Table1[Month],Table1[[#This Row],[Month]])/160</f>
        <v>0.49375000000000002</v>
      </c>
    </row>
    <row r="3144" spans="1:23" x14ac:dyDescent="0.25">
      <c r="A3144">
        <v>3143</v>
      </c>
      <c r="B3144" t="s">
        <v>10308</v>
      </c>
      <c r="C3144" t="s">
        <v>10309</v>
      </c>
      <c r="D3144">
        <v>36</v>
      </c>
      <c r="E3144" t="s">
        <v>58</v>
      </c>
      <c r="F3144" t="s">
        <v>71</v>
      </c>
      <c r="G3144" s="1">
        <v>44438</v>
      </c>
      <c r="H3144" t="s">
        <v>21</v>
      </c>
      <c r="I3144" t="s">
        <v>150</v>
      </c>
      <c r="J3144" s="3" t="s">
        <v>10310</v>
      </c>
      <c r="K3144" t="s">
        <v>39</v>
      </c>
      <c r="L3144" t="s">
        <v>10311</v>
      </c>
      <c r="M3144" t="s">
        <v>25</v>
      </c>
      <c r="N3144" t="s">
        <v>55</v>
      </c>
      <c r="O3144" s="2">
        <v>45078.461145833331</v>
      </c>
      <c r="P3144" s="2">
        <v>45078.351423611108</v>
      </c>
      <c r="Q3144">
        <v>2</v>
      </c>
      <c r="R3144" t="str">
        <f t="shared" ca="1" si="49"/>
        <v>Arjun</v>
      </c>
      <c r="S3144" t="str">
        <f>IFERROR(TEXT(DATEVALUE(LEFT(Table1[[#This Row],[Date of Purchase]],10)), "MMMM"), TEXT(Table1[[#This Row],[Date of Purchase]], "MMMM"))</f>
        <v>August</v>
      </c>
      <c r="T3144" t="str">
        <f>IF(OR(
  AND(Table1[[#This Row],[Ticket Priority]]="Critical", Table1[[#This Row],[Ticket Status]]&lt;&gt;"Closed"),
  AND(Table1[[#This Row],[Ticket Priority]]="High", Table1[[#This Row],[Ticket Status]]="Open")
), "Yes", "No")</f>
        <v>No</v>
      </c>
      <c r="U3144" s="4" t="str">
        <f>IF(Table1[[#This Row],[Ticket Status]]="Closed","Yes","No")</f>
        <v>Yes</v>
      </c>
      <c r="V3144" s="4" t="str">
        <f>IF(Table1[[#This Row],[Ticket Status]]="Pending Customer Response","Yes","No")</f>
        <v>No</v>
      </c>
      <c r="W3144" s="5">
        <f ca="1">COUNTIFS(Table1[Agent_name],Table1[[#This Row],[Agent_name]],Table1[Month],Table1[[#This Row],[Month]])/160</f>
        <v>0.20624999999999999</v>
      </c>
    </row>
    <row r="3145" spans="1:23" x14ac:dyDescent="0.25">
      <c r="A3145">
        <v>3144</v>
      </c>
      <c r="B3145" t="s">
        <v>10312</v>
      </c>
      <c r="C3145" t="s">
        <v>10313</v>
      </c>
      <c r="D3145">
        <v>53</v>
      </c>
      <c r="E3145" t="s">
        <v>58</v>
      </c>
      <c r="F3145" t="s">
        <v>20</v>
      </c>
      <c r="G3145" s="1">
        <v>44281</v>
      </c>
      <c r="H3145" t="s">
        <v>21</v>
      </c>
      <c r="I3145" t="s">
        <v>60</v>
      </c>
      <c r="J3145" s="3" t="s">
        <v>10314</v>
      </c>
      <c r="K3145" t="s">
        <v>24</v>
      </c>
      <c r="M3145" t="s">
        <v>143</v>
      </c>
      <c r="N3145" t="s">
        <v>83</v>
      </c>
      <c r="O3145" s="2">
        <v>45078.737546296295</v>
      </c>
      <c r="R3145" t="str">
        <f t="shared" ca="1" si="49"/>
        <v>Aisha</v>
      </c>
      <c r="S3145" t="str">
        <f>IFERROR(TEXT(DATEVALUE(LEFT(Table1[[#This Row],[Date of Purchase]],10)), "MMMM"), TEXT(Table1[[#This Row],[Date of Purchase]], "MMMM"))</f>
        <v>March</v>
      </c>
      <c r="T3145" t="str">
        <f>IF(OR(
  AND(Table1[[#This Row],[Ticket Priority]]="Critical", Table1[[#This Row],[Ticket Status]]&lt;&gt;"Closed"),
  AND(Table1[[#This Row],[Ticket Priority]]="High", Table1[[#This Row],[Ticket Status]]="Open")
), "Yes", "No")</f>
        <v>No</v>
      </c>
      <c r="U3145" s="4" t="str">
        <f>IF(Table1[[#This Row],[Ticket Status]]="Closed","Yes","No")</f>
        <v>No</v>
      </c>
      <c r="V3145" s="4" t="str">
        <f>IF(Table1[[#This Row],[Ticket Status]]="Pending Customer Response","Yes","No")</f>
        <v>Yes</v>
      </c>
      <c r="W3145" s="5">
        <f ca="1">COUNTIFS(Table1[Agent_name],Table1[[#This Row],[Agent_name]],Table1[Month],Table1[[#This Row],[Month]])/160</f>
        <v>1.0062500000000001</v>
      </c>
    </row>
    <row r="3146" spans="1:23" x14ac:dyDescent="0.25">
      <c r="A3146">
        <v>3145</v>
      </c>
      <c r="B3146" t="s">
        <v>10315</v>
      </c>
      <c r="C3146" t="s">
        <v>10316</v>
      </c>
      <c r="D3146">
        <v>36</v>
      </c>
      <c r="E3146" t="s">
        <v>29</v>
      </c>
      <c r="F3146" t="s">
        <v>44</v>
      </c>
      <c r="G3146" s="1">
        <v>43850</v>
      </c>
      <c r="H3146" t="s">
        <v>45</v>
      </c>
      <c r="I3146" t="s">
        <v>93</v>
      </c>
      <c r="J3146" s="3" t="s">
        <v>10317</v>
      </c>
      <c r="K3146" t="s">
        <v>39</v>
      </c>
      <c r="L3146" t="s">
        <v>10318</v>
      </c>
      <c r="M3146" t="s">
        <v>89</v>
      </c>
      <c r="N3146" t="s">
        <v>26</v>
      </c>
      <c r="O3146" s="2">
        <v>45078.686180555553</v>
      </c>
      <c r="P3146" s="2">
        <v>45078.659791666665</v>
      </c>
      <c r="Q3146">
        <v>4</v>
      </c>
      <c r="R3146" t="str">
        <f t="shared" ca="1" si="49"/>
        <v>Aisha</v>
      </c>
      <c r="S3146" t="str">
        <f>IFERROR(TEXT(DATEVALUE(LEFT(Table1[[#This Row],[Date of Purchase]],10)), "MMMM"), TEXT(Table1[[#This Row],[Date of Purchase]], "MMMM"))</f>
        <v>January</v>
      </c>
      <c r="T3146" t="str">
        <f>IF(OR(
  AND(Table1[[#This Row],[Ticket Priority]]="Critical", Table1[[#This Row],[Ticket Status]]&lt;&gt;"Closed"),
  AND(Table1[[#This Row],[Ticket Priority]]="High", Table1[[#This Row],[Ticket Status]]="Open")
), "Yes", "No")</f>
        <v>No</v>
      </c>
      <c r="U3146" s="4" t="str">
        <f>IF(Table1[[#This Row],[Ticket Status]]="Closed","Yes","No")</f>
        <v>Yes</v>
      </c>
      <c r="V3146" s="4" t="str">
        <f>IF(Table1[[#This Row],[Ticket Status]]="Pending Customer Response","Yes","No")</f>
        <v>No</v>
      </c>
      <c r="W3146" s="5">
        <f ca="1">COUNTIFS(Table1[Agent_name],Table1[[#This Row],[Agent_name]],Table1[Month],Table1[[#This Row],[Month]])/160</f>
        <v>0.83125000000000004</v>
      </c>
    </row>
    <row r="3147" spans="1:23" x14ac:dyDescent="0.25">
      <c r="A3147">
        <v>3146</v>
      </c>
      <c r="B3147" t="s">
        <v>10319</v>
      </c>
      <c r="C3147" t="s">
        <v>10320</v>
      </c>
      <c r="D3147">
        <v>41</v>
      </c>
      <c r="E3147" t="s">
        <v>29</v>
      </c>
      <c r="F3147" t="s">
        <v>125</v>
      </c>
      <c r="G3147" s="1">
        <v>43843</v>
      </c>
      <c r="H3147" t="s">
        <v>45</v>
      </c>
      <c r="I3147" t="s">
        <v>141</v>
      </c>
      <c r="J3147" s="3" t="s">
        <v>10321</v>
      </c>
      <c r="K3147" t="s">
        <v>24</v>
      </c>
      <c r="M3147" t="s">
        <v>25</v>
      </c>
      <c r="N3147" t="s">
        <v>55</v>
      </c>
      <c r="O3147" s="2">
        <v>45078.650092592594</v>
      </c>
      <c r="R3147" t="str">
        <f t="shared" ca="1" si="49"/>
        <v>Rahul</v>
      </c>
      <c r="S3147" t="str">
        <f>IFERROR(TEXT(DATEVALUE(LEFT(Table1[[#This Row],[Date of Purchase]],10)), "MMMM"), TEXT(Table1[[#This Row],[Date of Purchase]], "MMMM"))</f>
        <v>January</v>
      </c>
      <c r="T3147" t="str">
        <f>IF(OR(
  AND(Table1[[#This Row],[Ticket Priority]]="Critical", Table1[[#This Row],[Ticket Status]]&lt;&gt;"Closed"),
  AND(Table1[[#This Row],[Ticket Priority]]="High", Table1[[#This Row],[Ticket Status]]="Open")
), "Yes", "No")</f>
        <v>Yes</v>
      </c>
      <c r="U3147" s="4" t="str">
        <f>IF(Table1[[#This Row],[Ticket Status]]="Closed","Yes","No")</f>
        <v>No</v>
      </c>
      <c r="V3147" s="4" t="str">
        <f>IF(Table1[[#This Row],[Ticket Status]]="Pending Customer Response","Yes","No")</f>
        <v>Yes</v>
      </c>
      <c r="W3147" s="5">
        <f ca="1">COUNTIFS(Table1[Agent_name],Table1[[#This Row],[Agent_name]],Table1[Month],Table1[[#This Row],[Month]])/160</f>
        <v>0.22500000000000001</v>
      </c>
    </row>
    <row r="3148" spans="1:23" x14ac:dyDescent="0.25">
      <c r="A3148">
        <v>3147</v>
      </c>
      <c r="B3148" t="s">
        <v>10322</v>
      </c>
      <c r="C3148" t="s">
        <v>10323</v>
      </c>
      <c r="D3148">
        <v>45</v>
      </c>
      <c r="E3148" t="s">
        <v>58</v>
      </c>
      <c r="F3148" t="s">
        <v>249</v>
      </c>
      <c r="G3148" s="1">
        <v>44447</v>
      </c>
      <c r="H3148" t="s">
        <v>67</v>
      </c>
      <c r="I3148" t="s">
        <v>60</v>
      </c>
      <c r="J3148" s="3" t="s">
        <v>10324</v>
      </c>
      <c r="K3148" t="s">
        <v>39</v>
      </c>
      <c r="L3148" t="s">
        <v>10325</v>
      </c>
      <c r="M3148" t="s">
        <v>89</v>
      </c>
      <c r="N3148" t="s">
        <v>83</v>
      </c>
      <c r="O3148" s="2">
        <v>45078.878576388888</v>
      </c>
      <c r="P3148" s="2">
        <v>45078.132048611114</v>
      </c>
      <c r="Q3148">
        <v>1</v>
      </c>
      <c r="R3148" t="str">
        <f t="shared" ca="1" si="49"/>
        <v>Aisha</v>
      </c>
      <c r="S3148" t="str">
        <f>IFERROR(TEXT(DATEVALUE(LEFT(Table1[[#This Row],[Date of Purchase]],10)), "MMMM"), TEXT(Table1[[#This Row],[Date of Purchase]], "MMMM"))</f>
        <v>September</v>
      </c>
      <c r="T3148" t="str">
        <f>IF(OR(
  AND(Table1[[#This Row],[Ticket Priority]]="Critical", Table1[[#This Row],[Ticket Status]]&lt;&gt;"Closed"),
  AND(Table1[[#This Row],[Ticket Priority]]="High", Table1[[#This Row],[Ticket Status]]="Open")
), "Yes", "No")</f>
        <v>No</v>
      </c>
      <c r="U3148" s="4" t="str">
        <f>IF(Table1[[#This Row],[Ticket Status]]="Closed","Yes","No")</f>
        <v>Yes</v>
      </c>
      <c r="V3148" s="4" t="str">
        <f>IF(Table1[[#This Row],[Ticket Status]]="Pending Customer Response","Yes","No")</f>
        <v>No</v>
      </c>
      <c r="W3148" s="5">
        <f ca="1">COUNTIFS(Table1[Agent_name],Table1[[#This Row],[Agent_name]],Table1[Month],Table1[[#This Row],[Month]])/160</f>
        <v>0.86250000000000004</v>
      </c>
    </row>
    <row r="3149" spans="1:23" x14ac:dyDescent="0.25">
      <c r="A3149">
        <v>3148</v>
      </c>
      <c r="B3149" t="s">
        <v>10326</v>
      </c>
      <c r="C3149" t="s">
        <v>10327</v>
      </c>
      <c r="D3149">
        <v>51</v>
      </c>
      <c r="E3149" t="s">
        <v>29</v>
      </c>
      <c r="F3149" t="s">
        <v>281</v>
      </c>
      <c r="G3149" s="1">
        <v>43893</v>
      </c>
      <c r="H3149" t="s">
        <v>45</v>
      </c>
      <c r="I3149" t="s">
        <v>93</v>
      </c>
      <c r="J3149" s="3" t="s">
        <v>10328</v>
      </c>
      <c r="K3149" t="s">
        <v>24</v>
      </c>
      <c r="M3149" t="s">
        <v>89</v>
      </c>
      <c r="N3149" t="s">
        <v>26</v>
      </c>
      <c r="O3149" s="2">
        <v>45078.948738425926</v>
      </c>
      <c r="R3149" t="str">
        <f t="shared" ca="1" si="49"/>
        <v>Karan</v>
      </c>
      <c r="S3149" t="str">
        <f>IFERROR(TEXT(DATEVALUE(LEFT(Table1[[#This Row],[Date of Purchase]],10)), "MMMM"), TEXT(Table1[[#This Row],[Date of Purchase]], "MMMM"))</f>
        <v>March</v>
      </c>
      <c r="T3149" t="str">
        <f>IF(OR(
  AND(Table1[[#This Row],[Ticket Priority]]="Critical", Table1[[#This Row],[Ticket Status]]&lt;&gt;"Closed"),
  AND(Table1[[#This Row],[Ticket Priority]]="High", Table1[[#This Row],[Ticket Status]]="Open")
), "Yes", "No")</f>
        <v>No</v>
      </c>
      <c r="U3149" s="4" t="str">
        <f>IF(Table1[[#This Row],[Ticket Status]]="Closed","Yes","No")</f>
        <v>No</v>
      </c>
      <c r="V3149" s="4" t="str">
        <f>IF(Table1[[#This Row],[Ticket Status]]="Pending Customer Response","Yes","No")</f>
        <v>Yes</v>
      </c>
      <c r="W3149" s="5">
        <f ca="1">COUNTIFS(Table1[Agent_name],Table1[[#This Row],[Agent_name]],Table1[Month],Table1[[#This Row],[Month]])/160</f>
        <v>0.21249999999999999</v>
      </c>
    </row>
    <row r="3150" spans="1:23" x14ac:dyDescent="0.25">
      <c r="A3150">
        <v>3149</v>
      </c>
      <c r="B3150" t="s">
        <v>10329</v>
      </c>
      <c r="C3150" t="s">
        <v>10330</v>
      </c>
      <c r="D3150">
        <v>51</v>
      </c>
      <c r="E3150" t="s">
        <v>19</v>
      </c>
      <c r="F3150" t="s">
        <v>286</v>
      </c>
      <c r="G3150" s="1">
        <v>44289</v>
      </c>
      <c r="H3150" t="s">
        <v>66</v>
      </c>
      <c r="I3150" t="s">
        <v>141</v>
      </c>
      <c r="J3150" s="3" t="s">
        <v>10331</v>
      </c>
      <c r="K3150" t="s">
        <v>24</v>
      </c>
      <c r="M3150" t="s">
        <v>25</v>
      </c>
      <c r="N3150" t="s">
        <v>83</v>
      </c>
      <c r="O3150" s="2">
        <v>45078.543888888889</v>
      </c>
      <c r="R3150" t="str">
        <f t="shared" ca="1" si="49"/>
        <v>Aisha</v>
      </c>
      <c r="S3150" t="str">
        <f>IFERROR(TEXT(DATEVALUE(LEFT(Table1[[#This Row],[Date of Purchase]],10)), "MMMM"), TEXT(Table1[[#This Row],[Date of Purchase]], "MMMM"))</f>
        <v>April</v>
      </c>
      <c r="T3150" t="str">
        <f>IF(OR(
  AND(Table1[[#This Row],[Ticket Priority]]="Critical", Table1[[#This Row],[Ticket Status]]&lt;&gt;"Closed"),
  AND(Table1[[#This Row],[Ticket Priority]]="High", Table1[[#This Row],[Ticket Status]]="Open")
), "Yes", "No")</f>
        <v>Yes</v>
      </c>
      <c r="U3150" s="4" t="str">
        <f>IF(Table1[[#This Row],[Ticket Status]]="Closed","Yes","No")</f>
        <v>No</v>
      </c>
      <c r="V3150" s="4" t="str">
        <f>IF(Table1[[#This Row],[Ticket Status]]="Pending Customer Response","Yes","No")</f>
        <v>Yes</v>
      </c>
      <c r="W3150" s="5">
        <f ca="1">COUNTIFS(Table1[Agent_name],Table1[[#This Row],[Agent_name]],Table1[Month],Table1[[#This Row],[Month]])/160</f>
        <v>0.81874999999999998</v>
      </c>
    </row>
    <row r="3151" spans="1:23" x14ac:dyDescent="0.25">
      <c r="A3151">
        <v>3150</v>
      </c>
      <c r="B3151" t="s">
        <v>10332</v>
      </c>
      <c r="C3151" t="s">
        <v>10333</v>
      </c>
      <c r="D3151">
        <v>45</v>
      </c>
      <c r="E3151" t="s">
        <v>29</v>
      </c>
      <c r="F3151" t="s">
        <v>286</v>
      </c>
      <c r="G3151" s="1">
        <v>44105</v>
      </c>
      <c r="H3151" t="s">
        <v>21</v>
      </c>
      <c r="I3151" t="s">
        <v>37</v>
      </c>
      <c r="J3151" s="3" t="s">
        <v>10334</v>
      </c>
      <c r="K3151" t="s">
        <v>62</v>
      </c>
      <c r="M3151" t="s">
        <v>143</v>
      </c>
      <c r="N3151" t="s">
        <v>83</v>
      </c>
      <c r="R3151" t="str">
        <f t="shared" ca="1" si="49"/>
        <v>Aisha</v>
      </c>
      <c r="S3151" t="str">
        <f>IFERROR(TEXT(DATEVALUE(LEFT(Table1[[#This Row],[Date of Purchase]],10)), "MMMM"), TEXT(Table1[[#This Row],[Date of Purchase]], "MMMM"))</f>
        <v>October</v>
      </c>
      <c r="T3151" t="str">
        <f>IF(OR(
  AND(Table1[[#This Row],[Ticket Priority]]="Critical", Table1[[#This Row],[Ticket Status]]&lt;&gt;"Closed"),
  AND(Table1[[#This Row],[Ticket Priority]]="High", Table1[[#This Row],[Ticket Status]]="Open")
), "Yes", "No")</f>
        <v>No</v>
      </c>
      <c r="U3151" s="4" t="str">
        <f>IF(Table1[[#This Row],[Ticket Status]]="Closed","Yes","No")</f>
        <v>No</v>
      </c>
      <c r="V3151" s="4" t="str">
        <f>IF(Table1[[#This Row],[Ticket Status]]="Pending Customer Response","Yes","No")</f>
        <v>No</v>
      </c>
      <c r="W3151" s="5">
        <f ca="1">COUNTIFS(Table1[Agent_name],Table1[[#This Row],[Agent_name]],Table1[Month],Table1[[#This Row],[Month]])/160</f>
        <v>0.85624999999999996</v>
      </c>
    </row>
    <row r="3152" spans="1:23" x14ac:dyDescent="0.25">
      <c r="A3152">
        <v>3151</v>
      </c>
      <c r="B3152" t="s">
        <v>10335</v>
      </c>
      <c r="C3152" t="s">
        <v>10336</v>
      </c>
      <c r="D3152">
        <v>54</v>
      </c>
      <c r="E3152" t="s">
        <v>19</v>
      </c>
      <c r="F3152" t="s">
        <v>202</v>
      </c>
      <c r="G3152" s="1">
        <v>44099</v>
      </c>
      <c r="H3152" t="s">
        <v>21</v>
      </c>
      <c r="I3152" t="s">
        <v>177</v>
      </c>
      <c r="J3152" s="3" t="s">
        <v>10337</v>
      </c>
      <c r="K3152" t="s">
        <v>24</v>
      </c>
      <c r="M3152" t="s">
        <v>89</v>
      </c>
      <c r="N3152" t="s">
        <v>83</v>
      </c>
      <c r="O3152" s="2">
        <v>45078.392546296294</v>
      </c>
      <c r="R3152" t="str">
        <f t="shared" ca="1" si="49"/>
        <v>Mohit</v>
      </c>
      <c r="S3152" t="str">
        <f>IFERROR(TEXT(DATEVALUE(LEFT(Table1[[#This Row],[Date of Purchase]],10)), "MMMM"), TEXT(Table1[[#This Row],[Date of Purchase]], "MMMM"))</f>
        <v>September</v>
      </c>
      <c r="T3152" t="str">
        <f>IF(OR(
  AND(Table1[[#This Row],[Ticket Priority]]="Critical", Table1[[#This Row],[Ticket Status]]&lt;&gt;"Closed"),
  AND(Table1[[#This Row],[Ticket Priority]]="High", Table1[[#This Row],[Ticket Status]]="Open")
), "Yes", "No")</f>
        <v>No</v>
      </c>
      <c r="U3152" s="4" t="str">
        <f>IF(Table1[[#This Row],[Ticket Status]]="Closed","Yes","No")</f>
        <v>No</v>
      </c>
      <c r="V3152" s="4" t="str">
        <f>IF(Table1[[#This Row],[Ticket Status]]="Pending Customer Response","Yes","No")</f>
        <v>Yes</v>
      </c>
      <c r="W3152" s="5">
        <f ca="1">COUNTIFS(Table1[Agent_name],Table1[[#This Row],[Agent_name]],Table1[Month],Table1[[#This Row],[Month]])/160</f>
        <v>0.38124999999999998</v>
      </c>
    </row>
    <row r="3153" spans="1:23" x14ac:dyDescent="0.25">
      <c r="A3153">
        <v>3152</v>
      </c>
      <c r="B3153" t="s">
        <v>10338</v>
      </c>
      <c r="C3153" t="s">
        <v>10339</v>
      </c>
      <c r="D3153">
        <v>19</v>
      </c>
      <c r="E3153" t="s">
        <v>19</v>
      </c>
      <c r="F3153" t="s">
        <v>173</v>
      </c>
      <c r="G3153" s="1">
        <v>44334</v>
      </c>
      <c r="H3153" t="s">
        <v>67</v>
      </c>
      <c r="I3153" t="s">
        <v>93</v>
      </c>
      <c r="J3153" s="3" t="s">
        <v>10340</v>
      </c>
      <c r="K3153" t="s">
        <v>39</v>
      </c>
      <c r="L3153" t="s">
        <v>10341</v>
      </c>
      <c r="M3153" t="s">
        <v>89</v>
      </c>
      <c r="N3153" t="s">
        <v>26</v>
      </c>
      <c r="O3153" s="2">
        <v>45078.941874999997</v>
      </c>
      <c r="P3153" s="2">
        <v>45078.019652777781</v>
      </c>
      <c r="Q3153">
        <v>5</v>
      </c>
      <c r="R3153" t="str">
        <f t="shared" ca="1" si="49"/>
        <v>Meera</v>
      </c>
      <c r="S3153" t="str">
        <f>IFERROR(TEXT(DATEVALUE(LEFT(Table1[[#This Row],[Date of Purchase]],10)), "MMMM"), TEXT(Table1[[#This Row],[Date of Purchase]], "MMMM"))</f>
        <v>May</v>
      </c>
      <c r="T3153" t="str">
        <f>IF(OR(
  AND(Table1[[#This Row],[Ticket Priority]]="Critical", Table1[[#This Row],[Ticket Status]]&lt;&gt;"Closed"),
  AND(Table1[[#This Row],[Ticket Priority]]="High", Table1[[#This Row],[Ticket Status]]="Open")
), "Yes", "No")</f>
        <v>No</v>
      </c>
      <c r="U3153" s="4" t="str">
        <f>IF(Table1[[#This Row],[Ticket Status]]="Closed","Yes","No")</f>
        <v>Yes</v>
      </c>
      <c r="V3153" s="4" t="str">
        <f>IF(Table1[[#This Row],[Ticket Status]]="Pending Customer Response","Yes","No")</f>
        <v>No</v>
      </c>
      <c r="W3153" s="5">
        <f ca="1">COUNTIFS(Table1[Agent_name],Table1[[#This Row],[Agent_name]],Table1[Month],Table1[[#This Row],[Month]])/160</f>
        <v>0.26874999999999999</v>
      </c>
    </row>
    <row r="3154" spans="1:23" x14ac:dyDescent="0.25">
      <c r="A3154">
        <v>3153</v>
      </c>
      <c r="B3154" t="s">
        <v>10342</v>
      </c>
      <c r="C3154" t="s">
        <v>10343</v>
      </c>
      <c r="D3154">
        <v>51</v>
      </c>
      <c r="E3154" t="s">
        <v>19</v>
      </c>
      <c r="F3154" t="s">
        <v>219</v>
      </c>
      <c r="G3154" s="1">
        <v>44099</v>
      </c>
      <c r="H3154" t="s">
        <v>66</v>
      </c>
      <c r="I3154" t="s">
        <v>72</v>
      </c>
      <c r="J3154" s="3" t="s">
        <v>10344</v>
      </c>
      <c r="K3154" t="s">
        <v>62</v>
      </c>
      <c r="M3154" t="s">
        <v>143</v>
      </c>
      <c r="N3154" t="s">
        <v>55</v>
      </c>
      <c r="R3154" t="str">
        <f t="shared" ca="1" si="49"/>
        <v>Neha</v>
      </c>
      <c r="S3154" t="str">
        <f>IFERROR(TEXT(DATEVALUE(LEFT(Table1[[#This Row],[Date of Purchase]],10)), "MMMM"), TEXT(Table1[[#This Row],[Date of Purchase]], "MMMM"))</f>
        <v>September</v>
      </c>
      <c r="T3154" t="str">
        <f>IF(OR(
  AND(Table1[[#This Row],[Ticket Priority]]="Critical", Table1[[#This Row],[Ticket Status]]&lt;&gt;"Closed"),
  AND(Table1[[#This Row],[Ticket Priority]]="High", Table1[[#This Row],[Ticket Status]]="Open")
), "Yes", "No")</f>
        <v>No</v>
      </c>
      <c r="U3154" s="4" t="str">
        <f>IF(Table1[[#This Row],[Ticket Status]]="Closed","Yes","No")</f>
        <v>No</v>
      </c>
      <c r="V3154" s="4" t="str">
        <f>IF(Table1[[#This Row],[Ticket Status]]="Pending Customer Response","Yes","No")</f>
        <v>No</v>
      </c>
      <c r="W3154" s="5">
        <f ca="1">COUNTIFS(Table1[Agent_name],Table1[[#This Row],[Agent_name]],Table1[Month],Table1[[#This Row],[Month]])/160</f>
        <v>0.21249999999999999</v>
      </c>
    </row>
    <row r="3155" spans="1:23" x14ac:dyDescent="0.25">
      <c r="A3155">
        <v>3154</v>
      </c>
      <c r="B3155" t="s">
        <v>10345</v>
      </c>
      <c r="C3155" t="s">
        <v>10346</v>
      </c>
      <c r="D3155">
        <v>69</v>
      </c>
      <c r="E3155" t="s">
        <v>58</v>
      </c>
      <c r="F3155" t="s">
        <v>117</v>
      </c>
      <c r="G3155" s="1">
        <v>44556</v>
      </c>
      <c r="H3155" t="s">
        <v>67</v>
      </c>
      <c r="I3155" t="s">
        <v>93</v>
      </c>
      <c r="J3155" s="3" t="s">
        <v>10347</v>
      </c>
      <c r="K3155" t="s">
        <v>62</v>
      </c>
      <c r="M3155" t="s">
        <v>41</v>
      </c>
      <c r="N3155" t="s">
        <v>33</v>
      </c>
      <c r="R3155" t="str">
        <f t="shared" ca="1" si="49"/>
        <v>Priya</v>
      </c>
      <c r="S3155" t="str">
        <f>IFERROR(TEXT(DATEVALUE(LEFT(Table1[[#This Row],[Date of Purchase]],10)), "MMMM"), TEXT(Table1[[#This Row],[Date of Purchase]], "MMMM"))</f>
        <v>December</v>
      </c>
      <c r="T3155" t="str">
        <f>IF(OR(
  AND(Table1[[#This Row],[Ticket Priority]]="Critical", Table1[[#This Row],[Ticket Status]]&lt;&gt;"Closed"),
  AND(Table1[[#This Row],[Ticket Priority]]="High", Table1[[#This Row],[Ticket Status]]="Open")
), "Yes", "No")</f>
        <v>No</v>
      </c>
      <c r="U3155" s="4" t="str">
        <f>IF(Table1[[#This Row],[Ticket Status]]="Closed","Yes","No")</f>
        <v>No</v>
      </c>
      <c r="V3155" s="4" t="str">
        <f>IF(Table1[[#This Row],[Ticket Status]]="Pending Customer Response","Yes","No")</f>
        <v>No</v>
      </c>
      <c r="W3155" s="5">
        <f ca="1">COUNTIFS(Table1[Agent_name],Table1[[#This Row],[Agent_name]],Table1[Month],Table1[[#This Row],[Month]])/160</f>
        <v>0.48749999999999999</v>
      </c>
    </row>
    <row r="3156" spans="1:23" x14ac:dyDescent="0.25">
      <c r="A3156">
        <v>3155</v>
      </c>
      <c r="B3156" t="s">
        <v>10348</v>
      </c>
      <c r="C3156" t="s">
        <v>10349</v>
      </c>
      <c r="D3156">
        <v>52</v>
      </c>
      <c r="E3156" t="s">
        <v>19</v>
      </c>
      <c r="F3156" t="s">
        <v>92</v>
      </c>
      <c r="G3156" s="1">
        <v>44172</v>
      </c>
      <c r="H3156" t="s">
        <v>45</v>
      </c>
      <c r="I3156" t="s">
        <v>77</v>
      </c>
      <c r="J3156" s="3" t="s">
        <v>10350</v>
      </c>
      <c r="K3156" t="s">
        <v>39</v>
      </c>
      <c r="L3156" t="s">
        <v>10351</v>
      </c>
      <c r="M3156" t="s">
        <v>25</v>
      </c>
      <c r="N3156" t="s">
        <v>83</v>
      </c>
      <c r="O3156" s="2">
        <v>45078.062048611115</v>
      </c>
      <c r="P3156" s="2">
        <v>45078.682881944442</v>
      </c>
      <c r="Q3156">
        <v>2</v>
      </c>
      <c r="R3156" t="str">
        <f t="shared" ca="1" si="49"/>
        <v>Mohit</v>
      </c>
      <c r="S3156" t="str">
        <f>IFERROR(TEXT(DATEVALUE(LEFT(Table1[[#This Row],[Date of Purchase]],10)), "MMMM"), TEXT(Table1[[#This Row],[Date of Purchase]], "MMMM"))</f>
        <v>December</v>
      </c>
      <c r="T3156" t="str">
        <f>IF(OR(
  AND(Table1[[#This Row],[Ticket Priority]]="Critical", Table1[[#This Row],[Ticket Status]]&lt;&gt;"Closed"),
  AND(Table1[[#This Row],[Ticket Priority]]="High", Table1[[#This Row],[Ticket Status]]="Open")
), "Yes", "No")</f>
        <v>No</v>
      </c>
      <c r="U3156" s="4" t="str">
        <f>IF(Table1[[#This Row],[Ticket Status]]="Closed","Yes","No")</f>
        <v>Yes</v>
      </c>
      <c r="V3156" s="4" t="str">
        <f>IF(Table1[[#This Row],[Ticket Status]]="Pending Customer Response","Yes","No")</f>
        <v>No</v>
      </c>
      <c r="W3156" s="5">
        <f ca="1">COUNTIFS(Table1[Agent_name],Table1[[#This Row],[Agent_name]],Table1[Month],Table1[[#This Row],[Month]])/160</f>
        <v>0.44374999999999998</v>
      </c>
    </row>
    <row r="3157" spans="1:23" x14ac:dyDescent="0.25">
      <c r="A3157">
        <v>3156</v>
      </c>
      <c r="B3157" t="s">
        <v>10352</v>
      </c>
      <c r="C3157" t="s">
        <v>10353</v>
      </c>
      <c r="D3157">
        <v>30</v>
      </c>
      <c r="E3157" t="s">
        <v>19</v>
      </c>
      <c r="F3157" t="s">
        <v>339</v>
      </c>
      <c r="G3157" s="1">
        <v>44450</v>
      </c>
      <c r="H3157" t="s">
        <v>45</v>
      </c>
      <c r="I3157" t="s">
        <v>77</v>
      </c>
      <c r="J3157" s="3" t="s">
        <v>10354</v>
      </c>
      <c r="K3157" t="s">
        <v>24</v>
      </c>
      <c r="M3157" t="s">
        <v>41</v>
      </c>
      <c r="N3157" t="s">
        <v>55</v>
      </c>
      <c r="O3157" s="2">
        <v>45078.267627314817</v>
      </c>
      <c r="R3157" t="str">
        <f t="shared" ca="1" si="49"/>
        <v>Ravi</v>
      </c>
      <c r="S3157" t="str">
        <f>IFERROR(TEXT(DATEVALUE(LEFT(Table1[[#This Row],[Date of Purchase]],10)), "MMMM"), TEXT(Table1[[#This Row],[Date of Purchase]], "MMMM"))</f>
        <v>September</v>
      </c>
      <c r="T3157" t="str">
        <f>IF(OR(
  AND(Table1[[#This Row],[Ticket Priority]]="Critical", Table1[[#This Row],[Ticket Status]]&lt;&gt;"Closed"),
  AND(Table1[[#This Row],[Ticket Priority]]="High", Table1[[#This Row],[Ticket Status]]="Open")
), "Yes", "No")</f>
        <v>No</v>
      </c>
      <c r="U3157" s="4" t="str">
        <f>IF(Table1[[#This Row],[Ticket Status]]="Closed","Yes","No")</f>
        <v>No</v>
      </c>
      <c r="V3157" s="4" t="str">
        <f>IF(Table1[[#This Row],[Ticket Status]]="Pending Customer Response","Yes","No")</f>
        <v>Yes</v>
      </c>
      <c r="W3157" s="5">
        <f ca="1">COUNTIFS(Table1[Agent_name],Table1[[#This Row],[Agent_name]],Table1[Month],Table1[[#This Row],[Month]])/160</f>
        <v>0.64375000000000004</v>
      </c>
    </row>
    <row r="3158" spans="1:23" x14ac:dyDescent="0.25">
      <c r="A3158">
        <v>3157</v>
      </c>
      <c r="B3158" t="s">
        <v>10355</v>
      </c>
      <c r="C3158" t="s">
        <v>10356</v>
      </c>
      <c r="D3158">
        <v>50</v>
      </c>
      <c r="E3158" t="s">
        <v>29</v>
      </c>
      <c r="F3158" t="s">
        <v>207</v>
      </c>
      <c r="G3158" s="1">
        <v>43897</v>
      </c>
      <c r="H3158" t="s">
        <v>66</v>
      </c>
      <c r="I3158" t="s">
        <v>177</v>
      </c>
      <c r="J3158" s="3" t="s">
        <v>10357</v>
      </c>
      <c r="K3158" t="s">
        <v>39</v>
      </c>
      <c r="L3158" t="s">
        <v>10358</v>
      </c>
      <c r="M3158" t="s">
        <v>89</v>
      </c>
      <c r="N3158" t="s">
        <v>55</v>
      </c>
      <c r="O3158" s="2">
        <v>45078.449594907404</v>
      </c>
      <c r="P3158" s="2">
        <v>45078.478761574072</v>
      </c>
      <c r="Q3158">
        <v>2</v>
      </c>
      <c r="R3158" t="str">
        <f t="shared" ca="1" si="49"/>
        <v>Priya</v>
      </c>
      <c r="S3158" t="str">
        <f>IFERROR(TEXT(DATEVALUE(LEFT(Table1[[#This Row],[Date of Purchase]],10)), "MMMM"), TEXT(Table1[[#This Row],[Date of Purchase]], "MMMM"))</f>
        <v>March</v>
      </c>
      <c r="T3158" t="str">
        <f>IF(OR(
  AND(Table1[[#This Row],[Ticket Priority]]="Critical", Table1[[#This Row],[Ticket Status]]&lt;&gt;"Closed"),
  AND(Table1[[#This Row],[Ticket Priority]]="High", Table1[[#This Row],[Ticket Status]]="Open")
), "Yes", "No")</f>
        <v>No</v>
      </c>
      <c r="U3158" s="4" t="str">
        <f>IF(Table1[[#This Row],[Ticket Status]]="Closed","Yes","No")</f>
        <v>Yes</v>
      </c>
      <c r="V3158" s="4" t="str">
        <f>IF(Table1[[#This Row],[Ticket Status]]="Pending Customer Response","Yes","No")</f>
        <v>No</v>
      </c>
      <c r="W3158" s="5">
        <f ca="1">COUNTIFS(Table1[Agent_name],Table1[[#This Row],[Agent_name]],Table1[Month],Table1[[#This Row],[Month]])/160</f>
        <v>0.43125000000000002</v>
      </c>
    </row>
    <row r="3159" spans="1:23" x14ac:dyDescent="0.25">
      <c r="A3159">
        <v>3158</v>
      </c>
      <c r="B3159" t="s">
        <v>10359</v>
      </c>
      <c r="C3159" t="s">
        <v>10360</v>
      </c>
      <c r="D3159">
        <v>36</v>
      </c>
      <c r="E3159" t="s">
        <v>58</v>
      </c>
      <c r="F3159" t="s">
        <v>485</v>
      </c>
      <c r="G3159" s="1">
        <v>44354</v>
      </c>
      <c r="H3159" t="s">
        <v>67</v>
      </c>
      <c r="I3159" t="s">
        <v>113</v>
      </c>
      <c r="J3159" s="3" t="s">
        <v>10361</v>
      </c>
      <c r="K3159" t="s">
        <v>39</v>
      </c>
      <c r="L3159" t="s">
        <v>10362</v>
      </c>
      <c r="M3159" t="s">
        <v>89</v>
      </c>
      <c r="N3159" t="s">
        <v>33</v>
      </c>
      <c r="O3159" s="2">
        <v>45078.930162037039</v>
      </c>
      <c r="P3159" s="2">
        <v>45078.826689814814</v>
      </c>
      <c r="Q3159">
        <v>5</v>
      </c>
      <c r="R3159" t="str">
        <f t="shared" ca="1" si="49"/>
        <v>Ravi</v>
      </c>
      <c r="S3159" t="str">
        <f>IFERROR(TEXT(DATEVALUE(LEFT(Table1[[#This Row],[Date of Purchase]],10)), "MMMM"), TEXT(Table1[[#This Row],[Date of Purchase]], "MMMM"))</f>
        <v>June</v>
      </c>
      <c r="T3159" t="str">
        <f>IF(OR(
  AND(Table1[[#This Row],[Ticket Priority]]="Critical", Table1[[#This Row],[Ticket Status]]&lt;&gt;"Closed"),
  AND(Table1[[#This Row],[Ticket Priority]]="High", Table1[[#This Row],[Ticket Status]]="Open")
), "Yes", "No")</f>
        <v>No</v>
      </c>
      <c r="U3159" s="4" t="str">
        <f>IF(Table1[[#This Row],[Ticket Status]]="Closed","Yes","No")</f>
        <v>Yes</v>
      </c>
      <c r="V3159" s="4" t="str">
        <f>IF(Table1[[#This Row],[Ticket Status]]="Pending Customer Response","Yes","No")</f>
        <v>No</v>
      </c>
      <c r="W3159" s="5">
        <f ca="1">COUNTIFS(Table1[Agent_name],Table1[[#This Row],[Agent_name]],Table1[Month],Table1[[#This Row],[Month]])/160</f>
        <v>0.58125000000000004</v>
      </c>
    </row>
    <row r="3160" spans="1:23" x14ac:dyDescent="0.25">
      <c r="A3160">
        <v>3159</v>
      </c>
      <c r="B3160" t="s">
        <v>10363</v>
      </c>
      <c r="C3160" t="s">
        <v>10364</v>
      </c>
      <c r="D3160">
        <v>27</v>
      </c>
      <c r="E3160" t="s">
        <v>58</v>
      </c>
      <c r="F3160" t="s">
        <v>202</v>
      </c>
      <c r="G3160" s="1">
        <v>44416</v>
      </c>
      <c r="H3160" t="s">
        <v>21</v>
      </c>
      <c r="I3160" t="s">
        <v>77</v>
      </c>
      <c r="J3160" s="3" t="s">
        <v>10365</v>
      </c>
      <c r="K3160" t="s">
        <v>24</v>
      </c>
      <c r="M3160" t="s">
        <v>143</v>
      </c>
      <c r="N3160" t="s">
        <v>83</v>
      </c>
      <c r="O3160" s="2">
        <v>45078.684351851851</v>
      </c>
      <c r="R3160" t="str">
        <f t="shared" ca="1" si="49"/>
        <v>Sara</v>
      </c>
      <c r="S3160" t="str">
        <f>IFERROR(TEXT(DATEVALUE(LEFT(Table1[[#This Row],[Date of Purchase]],10)), "MMMM"), TEXT(Table1[[#This Row],[Date of Purchase]], "MMMM"))</f>
        <v>August</v>
      </c>
      <c r="T3160" t="str">
        <f>IF(OR(
  AND(Table1[[#This Row],[Ticket Priority]]="Critical", Table1[[#This Row],[Ticket Status]]&lt;&gt;"Closed"),
  AND(Table1[[#This Row],[Ticket Priority]]="High", Table1[[#This Row],[Ticket Status]]="Open")
), "Yes", "No")</f>
        <v>No</v>
      </c>
      <c r="U3160" s="4" t="str">
        <f>IF(Table1[[#This Row],[Ticket Status]]="Closed","Yes","No")</f>
        <v>No</v>
      </c>
      <c r="V3160" s="4" t="str">
        <f>IF(Table1[[#This Row],[Ticket Status]]="Pending Customer Response","Yes","No")</f>
        <v>Yes</v>
      </c>
      <c r="W3160" s="5">
        <f ca="1">COUNTIFS(Table1[Agent_name],Table1[[#This Row],[Agent_name]],Table1[Month],Table1[[#This Row],[Month]])/160</f>
        <v>0.8</v>
      </c>
    </row>
    <row r="3161" spans="1:23" x14ac:dyDescent="0.25">
      <c r="A3161">
        <v>3160</v>
      </c>
      <c r="B3161" t="s">
        <v>10366</v>
      </c>
      <c r="C3161" t="s">
        <v>10367</v>
      </c>
      <c r="D3161">
        <v>52</v>
      </c>
      <c r="E3161" t="s">
        <v>19</v>
      </c>
      <c r="F3161" t="s">
        <v>71</v>
      </c>
      <c r="G3161" s="1">
        <v>44149</v>
      </c>
      <c r="H3161" t="s">
        <v>45</v>
      </c>
      <c r="I3161" t="s">
        <v>31</v>
      </c>
      <c r="J3161" s="3" t="s">
        <v>10368</v>
      </c>
      <c r="K3161" t="s">
        <v>62</v>
      </c>
      <c r="M3161" t="s">
        <v>41</v>
      </c>
      <c r="N3161" t="s">
        <v>33</v>
      </c>
      <c r="R3161" t="str">
        <f t="shared" ca="1" si="49"/>
        <v>Aisha</v>
      </c>
      <c r="S3161" t="str">
        <f>IFERROR(TEXT(DATEVALUE(LEFT(Table1[[#This Row],[Date of Purchase]],10)), "MMMM"), TEXT(Table1[[#This Row],[Date of Purchase]], "MMMM"))</f>
        <v>November</v>
      </c>
      <c r="T3161" t="str">
        <f>IF(OR(
  AND(Table1[[#This Row],[Ticket Priority]]="Critical", Table1[[#This Row],[Ticket Status]]&lt;&gt;"Closed"),
  AND(Table1[[#This Row],[Ticket Priority]]="High", Table1[[#This Row],[Ticket Status]]="Open")
), "Yes", "No")</f>
        <v>No</v>
      </c>
      <c r="U3161" s="4" t="str">
        <f>IF(Table1[[#This Row],[Ticket Status]]="Closed","Yes","No")</f>
        <v>No</v>
      </c>
      <c r="V3161" s="4" t="str">
        <f>IF(Table1[[#This Row],[Ticket Status]]="Pending Customer Response","Yes","No")</f>
        <v>No</v>
      </c>
      <c r="W3161" s="5">
        <f ca="1">COUNTIFS(Table1[Agent_name],Table1[[#This Row],[Agent_name]],Table1[Month],Table1[[#This Row],[Month]])/160</f>
        <v>0.85624999999999996</v>
      </c>
    </row>
    <row r="3162" spans="1:23" x14ac:dyDescent="0.25">
      <c r="A3162">
        <v>3161</v>
      </c>
      <c r="B3162" t="s">
        <v>10369</v>
      </c>
      <c r="C3162" t="s">
        <v>10370</v>
      </c>
      <c r="D3162">
        <v>27</v>
      </c>
      <c r="E3162" t="s">
        <v>58</v>
      </c>
      <c r="F3162" t="s">
        <v>202</v>
      </c>
      <c r="G3162" s="1">
        <v>44488</v>
      </c>
      <c r="H3162" t="s">
        <v>45</v>
      </c>
      <c r="I3162" t="s">
        <v>31</v>
      </c>
      <c r="J3162" s="3" t="s">
        <v>10371</v>
      </c>
      <c r="K3162" t="s">
        <v>24</v>
      </c>
      <c r="M3162" t="s">
        <v>143</v>
      </c>
      <c r="N3162" t="s">
        <v>26</v>
      </c>
      <c r="O3162" s="2">
        <v>45078.248287037037</v>
      </c>
      <c r="R3162" t="str">
        <f t="shared" ca="1" si="49"/>
        <v>Mohit</v>
      </c>
      <c r="S3162" t="str">
        <f>IFERROR(TEXT(DATEVALUE(LEFT(Table1[[#This Row],[Date of Purchase]],10)), "MMMM"), TEXT(Table1[[#This Row],[Date of Purchase]], "MMMM"))</f>
        <v>October</v>
      </c>
      <c r="T3162" t="str">
        <f>IF(OR(
  AND(Table1[[#This Row],[Ticket Priority]]="Critical", Table1[[#This Row],[Ticket Status]]&lt;&gt;"Closed"),
  AND(Table1[[#This Row],[Ticket Priority]]="High", Table1[[#This Row],[Ticket Status]]="Open")
), "Yes", "No")</f>
        <v>No</v>
      </c>
      <c r="U3162" s="4" t="str">
        <f>IF(Table1[[#This Row],[Ticket Status]]="Closed","Yes","No")</f>
        <v>No</v>
      </c>
      <c r="V3162" s="4" t="str">
        <f>IF(Table1[[#This Row],[Ticket Status]]="Pending Customer Response","Yes","No")</f>
        <v>Yes</v>
      </c>
      <c r="W3162" s="5">
        <f ca="1">COUNTIFS(Table1[Agent_name],Table1[[#This Row],[Agent_name]],Table1[Month],Table1[[#This Row],[Month]])/160</f>
        <v>0.49375000000000002</v>
      </c>
    </row>
    <row r="3163" spans="1:23" x14ac:dyDescent="0.25">
      <c r="A3163">
        <v>3162</v>
      </c>
      <c r="B3163" t="s">
        <v>10372</v>
      </c>
      <c r="C3163" t="s">
        <v>10373</v>
      </c>
      <c r="D3163">
        <v>35</v>
      </c>
      <c r="E3163" t="s">
        <v>58</v>
      </c>
      <c r="F3163" t="s">
        <v>207</v>
      </c>
      <c r="G3163" s="1">
        <v>43959</v>
      </c>
      <c r="H3163" t="s">
        <v>21</v>
      </c>
      <c r="I3163" t="s">
        <v>177</v>
      </c>
      <c r="J3163" s="3" t="s">
        <v>10374</v>
      </c>
      <c r="K3163" t="s">
        <v>24</v>
      </c>
      <c r="M3163" t="s">
        <v>143</v>
      </c>
      <c r="N3163" t="s">
        <v>33</v>
      </c>
      <c r="O3163" s="2">
        <v>45078.660787037035</v>
      </c>
      <c r="R3163" t="str">
        <f t="shared" ca="1" si="49"/>
        <v>Ravi</v>
      </c>
      <c r="S3163" t="str">
        <f>IFERROR(TEXT(DATEVALUE(LEFT(Table1[[#This Row],[Date of Purchase]],10)), "MMMM"), TEXT(Table1[[#This Row],[Date of Purchase]], "MMMM"))</f>
        <v>May</v>
      </c>
      <c r="T3163" t="str">
        <f>IF(OR(
  AND(Table1[[#This Row],[Ticket Priority]]="Critical", Table1[[#This Row],[Ticket Status]]&lt;&gt;"Closed"),
  AND(Table1[[#This Row],[Ticket Priority]]="High", Table1[[#This Row],[Ticket Status]]="Open")
), "Yes", "No")</f>
        <v>No</v>
      </c>
      <c r="U3163" s="4" t="str">
        <f>IF(Table1[[#This Row],[Ticket Status]]="Closed","Yes","No")</f>
        <v>No</v>
      </c>
      <c r="V3163" s="4" t="str">
        <f>IF(Table1[[#This Row],[Ticket Status]]="Pending Customer Response","Yes","No")</f>
        <v>Yes</v>
      </c>
      <c r="W3163" s="5">
        <f ca="1">COUNTIFS(Table1[Agent_name],Table1[[#This Row],[Agent_name]],Table1[Month],Table1[[#This Row],[Month]])/160</f>
        <v>0.67500000000000004</v>
      </c>
    </row>
    <row r="3164" spans="1:23" x14ac:dyDescent="0.25">
      <c r="A3164">
        <v>3163</v>
      </c>
      <c r="B3164" t="s">
        <v>10375</v>
      </c>
      <c r="C3164" t="s">
        <v>10376</v>
      </c>
      <c r="D3164">
        <v>33</v>
      </c>
      <c r="E3164" t="s">
        <v>19</v>
      </c>
      <c r="F3164" t="s">
        <v>98</v>
      </c>
      <c r="G3164" s="1">
        <v>44354</v>
      </c>
      <c r="H3164" t="s">
        <v>21</v>
      </c>
      <c r="I3164" t="s">
        <v>67</v>
      </c>
      <c r="J3164" s="3" t="s">
        <v>10377</v>
      </c>
      <c r="K3164" t="s">
        <v>62</v>
      </c>
      <c r="M3164" t="s">
        <v>143</v>
      </c>
      <c r="N3164" t="s">
        <v>83</v>
      </c>
      <c r="R3164" t="str">
        <f t="shared" ca="1" si="49"/>
        <v>Sara</v>
      </c>
      <c r="S3164" t="str">
        <f>IFERROR(TEXT(DATEVALUE(LEFT(Table1[[#This Row],[Date of Purchase]],10)), "MMMM"), TEXT(Table1[[#This Row],[Date of Purchase]], "MMMM"))</f>
        <v>June</v>
      </c>
      <c r="T3164" t="str">
        <f>IF(OR(
  AND(Table1[[#This Row],[Ticket Priority]]="Critical", Table1[[#This Row],[Ticket Status]]&lt;&gt;"Closed"),
  AND(Table1[[#This Row],[Ticket Priority]]="High", Table1[[#This Row],[Ticket Status]]="Open")
), "Yes", "No")</f>
        <v>No</v>
      </c>
      <c r="U3164" s="4" t="str">
        <f>IF(Table1[[#This Row],[Ticket Status]]="Closed","Yes","No")</f>
        <v>No</v>
      </c>
      <c r="V3164" s="4" t="str">
        <f>IF(Table1[[#This Row],[Ticket Status]]="Pending Customer Response","Yes","No")</f>
        <v>No</v>
      </c>
      <c r="W3164" s="5">
        <f ca="1">COUNTIFS(Table1[Agent_name],Table1[[#This Row],[Agent_name]],Table1[Month],Table1[[#This Row],[Month]])/160</f>
        <v>0.65</v>
      </c>
    </row>
    <row r="3165" spans="1:23" x14ac:dyDescent="0.25">
      <c r="A3165">
        <v>3164</v>
      </c>
      <c r="B3165" t="s">
        <v>10378</v>
      </c>
      <c r="C3165" t="s">
        <v>10379</v>
      </c>
      <c r="D3165">
        <v>58</v>
      </c>
      <c r="E3165" t="s">
        <v>29</v>
      </c>
      <c r="F3165" t="s">
        <v>207</v>
      </c>
      <c r="G3165" s="1">
        <v>43877</v>
      </c>
      <c r="H3165" t="s">
        <v>45</v>
      </c>
      <c r="I3165" t="s">
        <v>177</v>
      </c>
      <c r="J3165" s="3" t="s">
        <v>10380</v>
      </c>
      <c r="K3165" t="s">
        <v>62</v>
      </c>
      <c r="M3165" t="s">
        <v>143</v>
      </c>
      <c r="N3165" t="s">
        <v>83</v>
      </c>
      <c r="R3165" t="str">
        <f t="shared" ca="1" si="49"/>
        <v>Ravi</v>
      </c>
      <c r="S3165" t="str">
        <f>IFERROR(TEXT(DATEVALUE(LEFT(Table1[[#This Row],[Date of Purchase]],10)), "MMMM"), TEXT(Table1[[#This Row],[Date of Purchase]], "MMMM"))</f>
        <v>February</v>
      </c>
      <c r="T3165" t="str">
        <f>IF(OR(
  AND(Table1[[#This Row],[Ticket Priority]]="Critical", Table1[[#This Row],[Ticket Status]]&lt;&gt;"Closed"),
  AND(Table1[[#This Row],[Ticket Priority]]="High", Table1[[#This Row],[Ticket Status]]="Open")
), "Yes", "No")</f>
        <v>No</v>
      </c>
      <c r="U3165" s="4" t="str">
        <f>IF(Table1[[#This Row],[Ticket Status]]="Closed","Yes","No")</f>
        <v>No</v>
      </c>
      <c r="V3165" s="4" t="str">
        <f>IF(Table1[[#This Row],[Ticket Status]]="Pending Customer Response","Yes","No")</f>
        <v>No</v>
      </c>
      <c r="W3165" s="5">
        <f ca="1">COUNTIFS(Table1[Agent_name],Table1[[#This Row],[Agent_name]],Table1[Month],Table1[[#This Row],[Month]])/160</f>
        <v>0.61250000000000004</v>
      </c>
    </row>
    <row r="3166" spans="1:23" x14ac:dyDescent="0.25">
      <c r="A3166">
        <v>3165</v>
      </c>
      <c r="B3166" t="s">
        <v>10381</v>
      </c>
      <c r="C3166" t="s">
        <v>10382</v>
      </c>
      <c r="D3166">
        <v>47</v>
      </c>
      <c r="E3166" t="s">
        <v>19</v>
      </c>
      <c r="F3166" t="s">
        <v>173</v>
      </c>
      <c r="G3166" s="1">
        <v>43884</v>
      </c>
      <c r="H3166" t="s">
        <v>67</v>
      </c>
      <c r="I3166" t="s">
        <v>22</v>
      </c>
      <c r="J3166" s="3" t="s">
        <v>10383</v>
      </c>
      <c r="K3166" t="s">
        <v>24</v>
      </c>
      <c r="M3166" t="s">
        <v>89</v>
      </c>
      <c r="N3166" t="s">
        <v>33</v>
      </c>
      <c r="O3166" s="2">
        <v>45078.316388888888</v>
      </c>
      <c r="R3166" t="str">
        <f t="shared" ca="1" si="49"/>
        <v>Mohit</v>
      </c>
      <c r="S3166" t="str">
        <f>IFERROR(TEXT(DATEVALUE(LEFT(Table1[[#This Row],[Date of Purchase]],10)), "MMMM"), TEXT(Table1[[#This Row],[Date of Purchase]], "MMMM"))</f>
        <v>February</v>
      </c>
      <c r="T3166" t="str">
        <f>IF(OR(
  AND(Table1[[#This Row],[Ticket Priority]]="Critical", Table1[[#This Row],[Ticket Status]]&lt;&gt;"Closed"),
  AND(Table1[[#This Row],[Ticket Priority]]="High", Table1[[#This Row],[Ticket Status]]="Open")
), "Yes", "No")</f>
        <v>No</v>
      </c>
      <c r="U3166" s="4" t="str">
        <f>IF(Table1[[#This Row],[Ticket Status]]="Closed","Yes","No")</f>
        <v>No</v>
      </c>
      <c r="V3166" s="4" t="str">
        <f>IF(Table1[[#This Row],[Ticket Status]]="Pending Customer Response","Yes","No")</f>
        <v>Yes</v>
      </c>
      <c r="W3166" s="5">
        <f ca="1">COUNTIFS(Table1[Agent_name],Table1[[#This Row],[Agent_name]],Table1[Month],Table1[[#This Row],[Month]])/160</f>
        <v>0.52500000000000002</v>
      </c>
    </row>
    <row r="3167" spans="1:23" x14ac:dyDescent="0.25">
      <c r="A3167">
        <v>3166</v>
      </c>
      <c r="B3167" t="s">
        <v>3011</v>
      </c>
      <c r="C3167" t="s">
        <v>10384</v>
      </c>
      <c r="D3167">
        <v>25</v>
      </c>
      <c r="E3167" t="s">
        <v>58</v>
      </c>
      <c r="F3167" t="s">
        <v>20</v>
      </c>
      <c r="G3167" s="1">
        <v>44019</v>
      </c>
      <c r="H3167" t="s">
        <v>66</v>
      </c>
      <c r="I3167" t="s">
        <v>72</v>
      </c>
      <c r="J3167" s="3" t="s">
        <v>10385</v>
      </c>
      <c r="K3167" t="s">
        <v>24</v>
      </c>
      <c r="M3167" t="s">
        <v>89</v>
      </c>
      <c r="N3167" t="s">
        <v>83</v>
      </c>
      <c r="O3167" s="2">
        <v>45078.096967592595</v>
      </c>
      <c r="R3167" t="str">
        <f t="shared" ca="1" si="49"/>
        <v>Sara</v>
      </c>
      <c r="S3167" t="str">
        <f>IFERROR(TEXT(DATEVALUE(LEFT(Table1[[#This Row],[Date of Purchase]],10)), "MMMM"), TEXT(Table1[[#This Row],[Date of Purchase]], "MMMM"))</f>
        <v>July</v>
      </c>
      <c r="T3167" t="str">
        <f>IF(OR(
  AND(Table1[[#This Row],[Ticket Priority]]="Critical", Table1[[#This Row],[Ticket Status]]&lt;&gt;"Closed"),
  AND(Table1[[#This Row],[Ticket Priority]]="High", Table1[[#This Row],[Ticket Status]]="Open")
), "Yes", "No")</f>
        <v>No</v>
      </c>
      <c r="U3167" s="4" t="str">
        <f>IF(Table1[[#This Row],[Ticket Status]]="Closed","Yes","No")</f>
        <v>No</v>
      </c>
      <c r="V3167" s="4" t="str">
        <f>IF(Table1[[#This Row],[Ticket Status]]="Pending Customer Response","Yes","No")</f>
        <v>Yes</v>
      </c>
      <c r="W3167" s="5">
        <f ca="1">COUNTIFS(Table1[Agent_name],Table1[[#This Row],[Agent_name]],Table1[Month],Table1[[#This Row],[Month]])/160</f>
        <v>0.6875</v>
      </c>
    </row>
    <row r="3168" spans="1:23" x14ac:dyDescent="0.25">
      <c r="A3168">
        <v>3167</v>
      </c>
      <c r="B3168" t="s">
        <v>10386</v>
      </c>
      <c r="C3168" t="s">
        <v>10387</v>
      </c>
      <c r="D3168">
        <v>59</v>
      </c>
      <c r="E3168" t="s">
        <v>58</v>
      </c>
      <c r="F3168" t="s">
        <v>249</v>
      </c>
      <c r="G3168" s="1">
        <v>44317</v>
      </c>
      <c r="H3168" t="s">
        <v>45</v>
      </c>
      <c r="I3168" t="s">
        <v>113</v>
      </c>
      <c r="J3168" s="3" t="s">
        <v>10388</v>
      </c>
      <c r="K3168" t="s">
        <v>62</v>
      </c>
      <c r="M3168" t="s">
        <v>41</v>
      </c>
      <c r="N3168" t="s">
        <v>26</v>
      </c>
      <c r="R3168" t="str">
        <f t="shared" ca="1" si="49"/>
        <v>Ravi</v>
      </c>
      <c r="S3168" t="str">
        <f>IFERROR(TEXT(DATEVALUE(LEFT(Table1[[#This Row],[Date of Purchase]],10)), "MMMM"), TEXT(Table1[[#This Row],[Date of Purchase]], "MMMM"))</f>
        <v>May</v>
      </c>
      <c r="T3168" t="str">
        <f>IF(OR(
  AND(Table1[[#This Row],[Ticket Priority]]="Critical", Table1[[#This Row],[Ticket Status]]&lt;&gt;"Closed"),
  AND(Table1[[#This Row],[Ticket Priority]]="High", Table1[[#This Row],[Ticket Status]]="Open")
), "Yes", "No")</f>
        <v>No</v>
      </c>
      <c r="U3168" s="4" t="str">
        <f>IF(Table1[[#This Row],[Ticket Status]]="Closed","Yes","No")</f>
        <v>No</v>
      </c>
      <c r="V3168" s="4" t="str">
        <f>IF(Table1[[#This Row],[Ticket Status]]="Pending Customer Response","Yes","No")</f>
        <v>No</v>
      </c>
      <c r="W3168" s="5">
        <f ca="1">COUNTIFS(Table1[Agent_name],Table1[[#This Row],[Agent_name]],Table1[Month],Table1[[#This Row],[Month]])/160</f>
        <v>0.67500000000000004</v>
      </c>
    </row>
    <row r="3169" spans="1:23" x14ac:dyDescent="0.25">
      <c r="A3169">
        <v>3168</v>
      </c>
      <c r="B3169" t="s">
        <v>10389</v>
      </c>
      <c r="C3169" t="s">
        <v>10390</v>
      </c>
      <c r="D3169">
        <v>35</v>
      </c>
      <c r="E3169" t="s">
        <v>19</v>
      </c>
      <c r="F3169" t="s">
        <v>485</v>
      </c>
      <c r="G3169" s="1">
        <v>44354</v>
      </c>
      <c r="H3169" t="s">
        <v>66</v>
      </c>
      <c r="I3169" t="s">
        <v>59</v>
      </c>
      <c r="J3169" s="3" t="s">
        <v>10391</v>
      </c>
      <c r="K3169" t="s">
        <v>24</v>
      </c>
      <c r="M3169" t="s">
        <v>41</v>
      </c>
      <c r="N3169" t="s">
        <v>26</v>
      </c>
      <c r="O3169" s="2">
        <v>45078.560185185182</v>
      </c>
      <c r="R3169" t="str">
        <f t="shared" ca="1" si="49"/>
        <v>Mohit</v>
      </c>
      <c r="S3169" t="str">
        <f>IFERROR(TEXT(DATEVALUE(LEFT(Table1[[#This Row],[Date of Purchase]],10)), "MMMM"), TEXT(Table1[[#This Row],[Date of Purchase]], "MMMM"))</f>
        <v>June</v>
      </c>
      <c r="T3169" t="str">
        <f>IF(OR(
  AND(Table1[[#This Row],[Ticket Priority]]="Critical", Table1[[#This Row],[Ticket Status]]&lt;&gt;"Closed"),
  AND(Table1[[#This Row],[Ticket Priority]]="High", Table1[[#This Row],[Ticket Status]]="Open")
), "Yes", "No")</f>
        <v>No</v>
      </c>
      <c r="U3169" s="4" t="str">
        <f>IF(Table1[[#This Row],[Ticket Status]]="Closed","Yes","No")</f>
        <v>No</v>
      </c>
      <c r="V3169" s="4" t="str">
        <f>IF(Table1[[#This Row],[Ticket Status]]="Pending Customer Response","Yes","No")</f>
        <v>Yes</v>
      </c>
      <c r="W3169" s="5">
        <f ca="1">COUNTIFS(Table1[Agent_name],Table1[[#This Row],[Agent_name]],Table1[Month],Table1[[#This Row],[Month]])/160</f>
        <v>0.41875000000000001</v>
      </c>
    </row>
    <row r="3170" spans="1:23" x14ac:dyDescent="0.25">
      <c r="A3170">
        <v>3169</v>
      </c>
      <c r="B3170" t="s">
        <v>10392</v>
      </c>
      <c r="C3170" t="s">
        <v>10393</v>
      </c>
      <c r="D3170">
        <v>69</v>
      </c>
      <c r="E3170" t="s">
        <v>58</v>
      </c>
      <c r="F3170" t="s">
        <v>202</v>
      </c>
      <c r="G3170" s="1">
        <v>43894</v>
      </c>
      <c r="H3170" t="s">
        <v>67</v>
      </c>
      <c r="I3170" t="s">
        <v>59</v>
      </c>
      <c r="J3170" s="3" t="s">
        <v>10394</v>
      </c>
      <c r="K3170" t="s">
        <v>62</v>
      </c>
      <c r="M3170" t="s">
        <v>89</v>
      </c>
      <c r="N3170" t="s">
        <v>83</v>
      </c>
      <c r="R3170" t="str">
        <f t="shared" ca="1" si="49"/>
        <v>Ravi</v>
      </c>
      <c r="S3170" t="str">
        <f>IFERROR(TEXT(DATEVALUE(LEFT(Table1[[#This Row],[Date of Purchase]],10)), "MMMM"), TEXT(Table1[[#This Row],[Date of Purchase]], "MMMM"))</f>
        <v>March</v>
      </c>
      <c r="T3170" t="str">
        <f>IF(OR(
  AND(Table1[[#This Row],[Ticket Priority]]="Critical", Table1[[#This Row],[Ticket Status]]&lt;&gt;"Closed"),
  AND(Table1[[#This Row],[Ticket Priority]]="High", Table1[[#This Row],[Ticket Status]]="Open")
), "Yes", "No")</f>
        <v>Yes</v>
      </c>
      <c r="U3170" s="4" t="str">
        <f>IF(Table1[[#This Row],[Ticket Status]]="Closed","Yes","No")</f>
        <v>No</v>
      </c>
      <c r="V3170" s="4" t="str">
        <f>IF(Table1[[#This Row],[Ticket Status]]="Pending Customer Response","Yes","No")</f>
        <v>No</v>
      </c>
      <c r="W3170" s="5">
        <f ca="1">COUNTIFS(Table1[Agent_name],Table1[[#This Row],[Agent_name]],Table1[Month],Table1[[#This Row],[Month]])/160</f>
        <v>0.54374999999999996</v>
      </c>
    </row>
    <row r="3171" spans="1:23" x14ac:dyDescent="0.25">
      <c r="A3171">
        <v>3170</v>
      </c>
      <c r="B3171" t="s">
        <v>2682</v>
      </c>
      <c r="C3171" t="s">
        <v>10395</v>
      </c>
      <c r="D3171">
        <v>46</v>
      </c>
      <c r="E3171" t="s">
        <v>19</v>
      </c>
      <c r="F3171" t="s">
        <v>211</v>
      </c>
      <c r="G3171" s="1">
        <v>44378</v>
      </c>
      <c r="H3171" t="s">
        <v>66</v>
      </c>
      <c r="I3171" t="s">
        <v>60</v>
      </c>
      <c r="J3171" s="3" t="s">
        <v>10396</v>
      </c>
      <c r="K3171" t="s">
        <v>24</v>
      </c>
      <c r="M3171" t="s">
        <v>89</v>
      </c>
      <c r="N3171" t="s">
        <v>55</v>
      </c>
      <c r="O3171" s="2">
        <v>45077.96230324074</v>
      </c>
      <c r="R3171" t="str">
        <f t="shared" ca="1" si="49"/>
        <v>Ravi</v>
      </c>
      <c r="S3171" t="str">
        <f>IFERROR(TEXT(DATEVALUE(LEFT(Table1[[#This Row],[Date of Purchase]],10)), "MMMM"), TEXT(Table1[[#This Row],[Date of Purchase]], "MMMM"))</f>
        <v>July</v>
      </c>
      <c r="T3171" t="str">
        <f>IF(OR(
  AND(Table1[[#This Row],[Ticket Priority]]="Critical", Table1[[#This Row],[Ticket Status]]&lt;&gt;"Closed"),
  AND(Table1[[#This Row],[Ticket Priority]]="High", Table1[[#This Row],[Ticket Status]]="Open")
), "Yes", "No")</f>
        <v>No</v>
      </c>
      <c r="U3171" s="4" t="str">
        <f>IF(Table1[[#This Row],[Ticket Status]]="Closed","Yes","No")</f>
        <v>No</v>
      </c>
      <c r="V3171" s="4" t="str">
        <f>IF(Table1[[#This Row],[Ticket Status]]="Pending Customer Response","Yes","No")</f>
        <v>Yes</v>
      </c>
      <c r="W3171" s="5">
        <f ca="1">COUNTIFS(Table1[Agent_name],Table1[[#This Row],[Agent_name]],Table1[Month],Table1[[#This Row],[Month]])/160</f>
        <v>0.66249999999999998</v>
      </c>
    </row>
    <row r="3172" spans="1:23" x14ac:dyDescent="0.25">
      <c r="A3172">
        <v>3171</v>
      </c>
      <c r="B3172" t="s">
        <v>10397</v>
      </c>
      <c r="C3172" t="s">
        <v>10398</v>
      </c>
      <c r="D3172">
        <v>60</v>
      </c>
      <c r="E3172" t="s">
        <v>58</v>
      </c>
      <c r="F3172" t="s">
        <v>103</v>
      </c>
      <c r="G3172" s="1">
        <v>44243</v>
      </c>
      <c r="H3172" t="s">
        <v>21</v>
      </c>
      <c r="I3172" t="s">
        <v>59</v>
      </c>
      <c r="J3172" s="3" t="s">
        <v>10399</v>
      </c>
      <c r="K3172" t="s">
        <v>39</v>
      </c>
      <c r="L3172" t="s">
        <v>10400</v>
      </c>
      <c r="M3172" t="s">
        <v>41</v>
      </c>
      <c r="N3172" t="s">
        <v>26</v>
      </c>
      <c r="O3172" s="2">
        <v>45078.396354166667</v>
      </c>
      <c r="P3172" s="2">
        <v>45078.442881944444</v>
      </c>
      <c r="Q3172">
        <v>5</v>
      </c>
      <c r="R3172" t="str">
        <f t="shared" ca="1" si="49"/>
        <v>Priya</v>
      </c>
      <c r="S3172" t="str">
        <f>IFERROR(TEXT(DATEVALUE(LEFT(Table1[[#This Row],[Date of Purchase]],10)), "MMMM"), TEXT(Table1[[#This Row],[Date of Purchase]], "MMMM"))</f>
        <v>February</v>
      </c>
      <c r="T3172" t="str">
        <f>IF(OR(
  AND(Table1[[#This Row],[Ticket Priority]]="Critical", Table1[[#This Row],[Ticket Status]]&lt;&gt;"Closed"),
  AND(Table1[[#This Row],[Ticket Priority]]="High", Table1[[#This Row],[Ticket Status]]="Open")
), "Yes", "No")</f>
        <v>No</v>
      </c>
      <c r="U3172" s="4" t="str">
        <f>IF(Table1[[#This Row],[Ticket Status]]="Closed","Yes","No")</f>
        <v>Yes</v>
      </c>
      <c r="V3172" s="4" t="str">
        <f>IF(Table1[[#This Row],[Ticket Status]]="Pending Customer Response","Yes","No")</f>
        <v>No</v>
      </c>
      <c r="W3172" s="5">
        <f ca="1">COUNTIFS(Table1[Agent_name],Table1[[#This Row],[Agent_name]],Table1[Month],Table1[[#This Row],[Month]])/160</f>
        <v>0.44374999999999998</v>
      </c>
    </row>
    <row r="3173" spans="1:23" x14ac:dyDescent="0.25">
      <c r="A3173">
        <v>3172</v>
      </c>
      <c r="B3173" t="s">
        <v>10401</v>
      </c>
      <c r="C3173" t="s">
        <v>10402</v>
      </c>
      <c r="D3173">
        <v>36</v>
      </c>
      <c r="E3173" t="s">
        <v>29</v>
      </c>
      <c r="F3173" t="s">
        <v>207</v>
      </c>
      <c r="G3173" s="1">
        <v>43832</v>
      </c>
      <c r="H3173" t="s">
        <v>66</v>
      </c>
      <c r="I3173" t="s">
        <v>52</v>
      </c>
      <c r="J3173" s="3" t="s">
        <v>10403</v>
      </c>
      <c r="K3173" t="s">
        <v>62</v>
      </c>
      <c r="M3173" t="s">
        <v>89</v>
      </c>
      <c r="N3173" t="s">
        <v>33</v>
      </c>
      <c r="R3173" t="str">
        <f t="shared" ca="1" si="49"/>
        <v>Mohit</v>
      </c>
      <c r="S3173" t="str">
        <f>IFERROR(TEXT(DATEVALUE(LEFT(Table1[[#This Row],[Date of Purchase]],10)), "MMMM"), TEXT(Table1[[#This Row],[Date of Purchase]], "MMMM"))</f>
        <v>January</v>
      </c>
      <c r="T3173" t="str">
        <f>IF(OR(
  AND(Table1[[#This Row],[Ticket Priority]]="Critical", Table1[[#This Row],[Ticket Status]]&lt;&gt;"Closed"),
  AND(Table1[[#This Row],[Ticket Priority]]="High", Table1[[#This Row],[Ticket Status]]="Open")
), "Yes", "No")</f>
        <v>Yes</v>
      </c>
      <c r="U3173" s="4" t="str">
        <f>IF(Table1[[#This Row],[Ticket Status]]="Closed","Yes","No")</f>
        <v>No</v>
      </c>
      <c r="V3173" s="4" t="str">
        <f>IF(Table1[[#This Row],[Ticket Status]]="Pending Customer Response","Yes","No")</f>
        <v>No</v>
      </c>
      <c r="W3173" s="5">
        <f ca="1">COUNTIFS(Table1[Agent_name],Table1[[#This Row],[Agent_name]],Table1[Month],Table1[[#This Row],[Month]])/160</f>
        <v>0.46250000000000002</v>
      </c>
    </row>
    <row r="3174" spans="1:23" x14ac:dyDescent="0.25">
      <c r="A3174">
        <v>3173</v>
      </c>
      <c r="B3174" t="s">
        <v>10404</v>
      </c>
      <c r="C3174" t="s">
        <v>10405</v>
      </c>
      <c r="D3174">
        <v>52</v>
      </c>
      <c r="E3174" t="s">
        <v>29</v>
      </c>
      <c r="F3174" t="s">
        <v>223</v>
      </c>
      <c r="G3174" s="1">
        <v>44400</v>
      </c>
      <c r="H3174" t="s">
        <v>21</v>
      </c>
      <c r="I3174" t="s">
        <v>99</v>
      </c>
      <c r="J3174" s="3" t="s">
        <v>10406</v>
      </c>
      <c r="K3174" t="s">
        <v>39</v>
      </c>
      <c r="L3174" t="s">
        <v>10407</v>
      </c>
      <c r="M3174" t="s">
        <v>143</v>
      </c>
      <c r="N3174" t="s">
        <v>83</v>
      </c>
      <c r="O3174" s="2">
        <v>45078.482488425929</v>
      </c>
      <c r="P3174" s="2">
        <v>45078.669293981482</v>
      </c>
      <c r="Q3174">
        <v>1</v>
      </c>
      <c r="R3174" t="str">
        <f t="shared" ca="1" si="49"/>
        <v>Ravi</v>
      </c>
      <c r="S3174" t="str">
        <f>IFERROR(TEXT(DATEVALUE(LEFT(Table1[[#This Row],[Date of Purchase]],10)), "MMMM"), TEXT(Table1[[#This Row],[Date of Purchase]], "MMMM"))</f>
        <v>July</v>
      </c>
      <c r="T3174" t="str">
        <f>IF(OR(
  AND(Table1[[#This Row],[Ticket Priority]]="Critical", Table1[[#This Row],[Ticket Status]]&lt;&gt;"Closed"),
  AND(Table1[[#This Row],[Ticket Priority]]="High", Table1[[#This Row],[Ticket Status]]="Open")
), "Yes", "No")</f>
        <v>No</v>
      </c>
      <c r="U3174" s="4" t="str">
        <f>IF(Table1[[#This Row],[Ticket Status]]="Closed","Yes","No")</f>
        <v>Yes</v>
      </c>
      <c r="V3174" s="4" t="str">
        <f>IF(Table1[[#This Row],[Ticket Status]]="Pending Customer Response","Yes","No")</f>
        <v>No</v>
      </c>
      <c r="W3174" s="5">
        <f ca="1">COUNTIFS(Table1[Agent_name],Table1[[#This Row],[Agent_name]],Table1[Month],Table1[[#This Row],[Month]])/160</f>
        <v>0.66249999999999998</v>
      </c>
    </row>
    <row r="3175" spans="1:23" x14ac:dyDescent="0.25">
      <c r="A3175">
        <v>3174</v>
      </c>
      <c r="B3175" t="s">
        <v>10408</v>
      </c>
      <c r="C3175" t="s">
        <v>10409</v>
      </c>
      <c r="D3175">
        <v>42</v>
      </c>
      <c r="E3175" t="s">
        <v>29</v>
      </c>
      <c r="F3175" t="s">
        <v>76</v>
      </c>
      <c r="G3175" s="1">
        <v>43941</v>
      </c>
      <c r="H3175" t="s">
        <v>59</v>
      </c>
      <c r="I3175" t="s">
        <v>141</v>
      </c>
      <c r="J3175" s="3" t="s">
        <v>10410</v>
      </c>
      <c r="K3175" t="s">
        <v>62</v>
      </c>
      <c r="M3175" t="s">
        <v>41</v>
      </c>
      <c r="N3175" t="s">
        <v>33</v>
      </c>
      <c r="R3175" t="str">
        <f t="shared" ca="1" si="49"/>
        <v>Mohit</v>
      </c>
      <c r="S3175" t="str">
        <f>IFERROR(TEXT(DATEVALUE(LEFT(Table1[[#This Row],[Date of Purchase]],10)), "MMMM"), TEXT(Table1[[#This Row],[Date of Purchase]], "MMMM"))</f>
        <v>April</v>
      </c>
      <c r="T3175" t="str">
        <f>IF(OR(
  AND(Table1[[#This Row],[Ticket Priority]]="Critical", Table1[[#This Row],[Ticket Status]]&lt;&gt;"Closed"),
  AND(Table1[[#This Row],[Ticket Priority]]="High", Table1[[#This Row],[Ticket Status]]="Open")
), "Yes", "No")</f>
        <v>No</v>
      </c>
      <c r="U3175" s="4" t="str">
        <f>IF(Table1[[#This Row],[Ticket Status]]="Closed","Yes","No")</f>
        <v>No</v>
      </c>
      <c r="V3175" s="4" t="str">
        <f>IF(Table1[[#This Row],[Ticket Status]]="Pending Customer Response","Yes","No")</f>
        <v>No</v>
      </c>
      <c r="W3175" s="5">
        <f ca="1">COUNTIFS(Table1[Agent_name],Table1[[#This Row],[Agent_name]],Table1[Month],Table1[[#This Row],[Month]])/160</f>
        <v>0.45</v>
      </c>
    </row>
    <row r="3176" spans="1:23" x14ac:dyDescent="0.25">
      <c r="A3176">
        <v>3175</v>
      </c>
      <c r="B3176" t="s">
        <v>10411</v>
      </c>
      <c r="C3176" t="s">
        <v>10412</v>
      </c>
      <c r="D3176">
        <v>26</v>
      </c>
      <c r="E3176" t="s">
        <v>58</v>
      </c>
      <c r="F3176" t="s">
        <v>117</v>
      </c>
      <c r="G3176" s="1">
        <v>44113</v>
      </c>
      <c r="H3176" t="s">
        <v>67</v>
      </c>
      <c r="I3176" t="s">
        <v>60</v>
      </c>
      <c r="J3176" s="3" t="s">
        <v>10413</v>
      </c>
      <c r="K3176" t="s">
        <v>62</v>
      </c>
      <c r="M3176" t="s">
        <v>25</v>
      </c>
      <c r="N3176" t="s">
        <v>83</v>
      </c>
      <c r="R3176" t="str">
        <f t="shared" ca="1" si="49"/>
        <v>Neha</v>
      </c>
      <c r="S3176" t="str">
        <f>IFERROR(TEXT(DATEVALUE(LEFT(Table1[[#This Row],[Date of Purchase]],10)), "MMMM"), TEXT(Table1[[#This Row],[Date of Purchase]], "MMMM"))</f>
        <v>October</v>
      </c>
      <c r="T3176" t="str">
        <f>IF(OR(
  AND(Table1[[#This Row],[Ticket Priority]]="Critical", Table1[[#This Row],[Ticket Status]]&lt;&gt;"Closed"),
  AND(Table1[[#This Row],[Ticket Priority]]="High", Table1[[#This Row],[Ticket Status]]="Open")
), "Yes", "No")</f>
        <v>Yes</v>
      </c>
      <c r="U3176" s="4" t="str">
        <f>IF(Table1[[#This Row],[Ticket Status]]="Closed","Yes","No")</f>
        <v>No</v>
      </c>
      <c r="V3176" s="4" t="str">
        <f>IF(Table1[[#This Row],[Ticket Status]]="Pending Customer Response","Yes","No")</f>
        <v>No</v>
      </c>
      <c r="W3176" s="5">
        <f ca="1">COUNTIFS(Table1[Agent_name],Table1[[#This Row],[Agent_name]],Table1[Month],Table1[[#This Row],[Month]])/160</f>
        <v>0.24374999999999999</v>
      </c>
    </row>
    <row r="3177" spans="1:23" x14ac:dyDescent="0.25">
      <c r="A3177">
        <v>3176</v>
      </c>
      <c r="B3177" t="s">
        <v>10414</v>
      </c>
      <c r="C3177" t="s">
        <v>10415</v>
      </c>
      <c r="D3177">
        <v>66</v>
      </c>
      <c r="E3177" t="s">
        <v>58</v>
      </c>
      <c r="F3177" t="s">
        <v>51</v>
      </c>
      <c r="G3177" s="1">
        <v>44381</v>
      </c>
      <c r="H3177" t="s">
        <v>67</v>
      </c>
      <c r="I3177" t="s">
        <v>46</v>
      </c>
      <c r="J3177" s="3" t="s">
        <v>10416</v>
      </c>
      <c r="K3177" t="s">
        <v>62</v>
      </c>
      <c r="M3177" t="s">
        <v>41</v>
      </c>
      <c r="N3177" t="s">
        <v>55</v>
      </c>
      <c r="R3177" t="str">
        <f t="shared" ca="1" si="49"/>
        <v>Karan</v>
      </c>
      <c r="S3177" t="str">
        <f>IFERROR(TEXT(DATEVALUE(LEFT(Table1[[#This Row],[Date of Purchase]],10)), "MMMM"), TEXT(Table1[[#This Row],[Date of Purchase]], "MMMM"))</f>
        <v>July</v>
      </c>
      <c r="T3177" t="str">
        <f>IF(OR(
  AND(Table1[[#This Row],[Ticket Priority]]="Critical", Table1[[#This Row],[Ticket Status]]&lt;&gt;"Closed"),
  AND(Table1[[#This Row],[Ticket Priority]]="High", Table1[[#This Row],[Ticket Status]]="Open")
), "Yes", "No")</f>
        <v>No</v>
      </c>
      <c r="U3177" s="4" t="str">
        <f>IF(Table1[[#This Row],[Ticket Status]]="Closed","Yes","No")</f>
        <v>No</v>
      </c>
      <c r="V3177" s="4" t="str">
        <f>IF(Table1[[#This Row],[Ticket Status]]="Pending Customer Response","Yes","No")</f>
        <v>No</v>
      </c>
      <c r="W3177" s="5">
        <f ca="1">COUNTIFS(Table1[Agent_name],Table1[[#This Row],[Agent_name]],Table1[Month],Table1[[#This Row],[Month]])/160</f>
        <v>0.21249999999999999</v>
      </c>
    </row>
    <row r="3178" spans="1:23" x14ac:dyDescent="0.25">
      <c r="A3178">
        <v>3177</v>
      </c>
      <c r="B3178" t="s">
        <v>10417</v>
      </c>
      <c r="C3178" t="s">
        <v>10418</v>
      </c>
      <c r="D3178">
        <v>62</v>
      </c>
      <c r="E3178" t="s">
        <v>19</v>
      </c>
      <c r="F3178" t="s">
        <v>339</v>
      </c>
      <c r="G3178" s="1">
        <v>43909</v>
      </c>
      <c r="H3178" t="s">
        <v>66</v>
      </c>
      <c r="I3178" t="s">
        <v>72</v>
      </c>
      <c r="J3178" s="3" t="s">
        <v>10419</v>
      </c>
      <c r="K3178" t="s">
        <v>62</v>
      </c>
      <c r="M3178" t="s">
        <v>41</v>
      </c>
      <c r="N3178" t="s">
        <v>26</v>
      </c>
      <c r="R3178" t="str">
        <f t="shared" ca="1" si="49"/>
        <v>Mohit</v>
      </c>
      <c r="S3178" t="str">
        <f>IFERROR(TEXT(DATEVALUE(LEFT(Table1[[#This Row],[Date of Purchase]],10)), "MMMM"), TEXT(Table1[[#This Row],[Date of Purchase]], "MMMM"))</f>
        <v>March</v>
      </c>
      <c r="T3178" t="str">
        <f>IF(OR(
  AND(Table1[[#This Row],[Ticket Priority]]="Critical", Table1[[#This Row],[Ticket Status]]&lt;&gt;"Closed"),
  AND(Table1[[#This Row],[Ticket Priority]]="High", Table1[[#This Row],[Ticket Status]]="Open")
), "Yes", "No")</f>
        <v>No</v>
      </c>
      <c r="U3178" s="4" t="str">
        <f>IF(Table1[[#This Row],[Ticket Status]]="Closed","Yes","No")</f>
        <v>No</v>
      </c>
      <c r="V3178" s="4" t="str">
        <f>IF(Table1[[#This Row],[Ticket Status]]="Pending Customer Response","Yes","No")</f>
        <v>No</v>
      </c>
      <c r="W3178" s="5">
        <f ca="1">COUNTIFS(Table1[Agent_name],Table1[[#This Row],[Agent_name]],Table1[Month],Table1[[#This Row],[Month]])/160</f>
        <v>0.45624999999999999</v>
      </c>
    </row>
    <row r="3179" spans="1:23" x14ac:dyDescent="0.25">
      <c r="A3179">
        <v>3178</v>
      </c>
      <c r="B3179" t="s">
        <v>10420</v>
      </c>
      <c r="C3179" t="s">
        <v>10421</v>
      </c>
      <c r="D3179">
        <v>19</v>
      </c>
      <c r="E3179" t="s">
        <v>29</v>
      </c>
      <c r="F3179" t="s">
        <v>81</v>
      </c>
      <c r="G3179" s="1">
        <v>44235</v>
      </c>
      <c r="H3179" t="s">
        <v>21</v>
      </c>
      <c r="I3179" t="s">
        <v>59</v>
      </c>
      <c r="J3179" s="3" t="s">
        <v>10422</v>
      </c>
      <c r="K3179" t="s">
        <v>62</v>
      </c>
      <c r="M3179" t="s">
        <v>25</v>
      </c>
      <c r="N3179" t="s">
        <v>83</v>
      </c>
      <c r="R3179" t="str">
        <f t="shared" ca="1" si="49"/>
        <v>Divya</v>
      </c>
      <c r="S3179" t="str">
        <f>IFERROR(TEXT(DATEVALUE(LEFT(Table1[[#This Row],[Date of Purchase]],10)), "MMMM"), TEXT(Table1[[#This Row],[Date of Purchase]], "MMMM"))</f>
        <v>February</v>
      </c>
      <c r="T3179" t="str">
        <f>IF(OR(
  AND(Table1[[#This Row],[Ticket Priority]]="Critical", Table1[[#This Row],[Ticket Status]]&lt;&gt;"Closed"),
  AND(Table1[[#This Row],[Ticket Priority]]="High", Table1[[#This Row],[Ticket Status]]="Open")
), "Yes", "No")</f>
        <v>Yes</v>
      </c>
      <c r="U3179" s="4" t="str">
        <f>IF(Table1[[#This Row],[Ticket Status]]="Closed","Yes","No")</f>
        <v>No</v>
      </c>
      <c r="V3179" s="4" t="str">
        <f>IF(Table1[[#This Row],[Ticket Status]]="Pending Customer Response","Yes","No")</f>
        <v>No</v>
      </c>
      <c r="W3179" s="5">
        <f ca="1">COUNTIFS(Table1[Agent_name],Table1[[#This Row],[Agent_name]],Table1[Month],Table1[[#This Row],[Month]])/160</f>
        <v>0.25624999999999998</v>
      </c>
    </row>
    <row r="3180" spans="1:23" x14ac:dyDescent="0.25">
      <c r="A3180">
        <v>3179</v>
      </c>
      <c r="B3180" t="s">
        <v>10423</v>
      </c>
      <c r="C3180" t="s">
        <v>10424</v>
      </c>
      <c r="D3180">
        <v>21</v>
      </c>
      <c r="E3180" t="s">
        <v>19</v>
      </c>
      <c r="F3180" t="s">
        <v>149</v>
      </c>
      <c r="G3180" s="1">
        <v>43883</v>
      </c>
      <c r="H3180" t="s">
        <v>21</v>
      </c>
      <c r="I3180" t="s">
        <v>46</v>
      </c>
      <c r="J3180" s="3" t="s">
        <v>10425</v>
      </c>
      <c r="K3180" t="s">
        <v>39</v>
      </c>
      <c r="L3180" t="s">
        <v>10426</v>
      </c>
      <c r="M3180" t="s">
        <v>41</v>
      </c>
      <c r="N3180" t="s">
        <v>26</v>
      </c>
      <c r="O3180" s="2">
        <v>45078.873564814814</v>
      </c>
      <c r="P3180" s="2">
        <v>45078.645787037036</v>
      </c>
      <c r="Q3180">
        <v>1</v>
      </c>
      <c r="R3180" t="str">
        <f t="shared" ca="1" si="49"/>
        <v>Ravi</v>
      </c>
      <c r="S3180" t="str">
        <f>IFERROR(TEXT(DATEVALUE(LEFT(Table1[[#This Row],[Date of Purchase]],10)), "MMMM"), TEXT(Table1[[#This Row],[Date of Purchase]], "MMMM"))</f>
        <v>February</v>
      </c>
      <c r="T3180" t="str">
        <f>IF(OR(
  AND(Table1[[#This Row],[Ticket Priority]]="Critical", Table1[[#This Row],[Ticket Status]]&lt;&gt;"Closed"),
  AND(Table1[[#This Row],[Ticket Priority]]="High", Table1[[#This Row],[Ticket Status]]="Open")
), "Yes", "No")</f>
        <v>No</v>
      </c>
      <c r="U3180" s="4" t="str">
        <f>IF(Table1[[#This Row],[Ticket Status]]="Closed","Yes","No")</f>
        <v>Yes</v>
      </c>
      <c r="V3180" s="4" t="str">
        <f>IF(Table1[[#This Row],[Ticket Status]]="Pending Customer Response","Yes","No")</f>
        <v>No</v>
      </c>
      <c r="W3180" s="5">
        <f ca="1">COUNTIFS(Table1[Agent_name],Table1[[#This Row],[Agent_name]],Table1[Month],Table1[[#This Row],[Month]])/160</f>
        <v>0.61250000000000004</v>
      </c>
    </row>
    <row r="3181" spans="1:23" x14ac:dyDescent="0.25">
      <c r="A3181">
        <v>3180</v>
      </c>
      <c r="B3181" t="s">
        <v>10427</v>
      </c>
      <c r="C3181" t="s">
        <v>10428</v>
      </c>
      <c r="D3181">
        <v>50</v>
      </c>
      <c r="E3181" t="s">
        <v>19</v>
      </c>
      <c r="F3181" t="s">
        <v>421</v>
      </c>
      <c r="G3181" s="1">
        <v>44003</v>
      </c>
      <c r="H3181" t="s">
        <v>45</v>
      </c>
      <c r="I3181" t="s">
        <v>150</v>
      </c>
      <c r="J3181" s="3" t="s">
        <v>10429</v>
      </c>
      <c r="K3181" t="s">
        <v>39</v>
      </c>
      <c r="L3181" t="s">
        <v>10430</v>
      </c>
      <c r="M3181" t="s">
        <v>25</v>
      </c>
      <c r="N3181" t="s">
        <v>26</v>
      </c>
      <c r="O3181" s="2">
        <v>45078.685370370367</v>
      </c>
      <c r="P3181" s="2">
        <v>45078.795092592591</v>
      </c>
      <c r="Q3181">
        <v>2</v>
      </c>
      <c r="R3181" t="str">
        <f t="shared" ca="1" si="49"/>
        <v>Ravi</v>
      </c>
      <c r="S3181" t="str">
        <f>IFERROR(TEXT(DATEVALUE(LEFT(Table1[[#This Row],[Date of Purchase]],10)), "MMMM"), TEXT(Table1[[#This Row],[Date of Purchase]], "MMMM"))</f>
        <v>June</v>
      </c>
      <c r="T3181" t="str">
        <f>IF(OR(
  AND(Table1[[#This Row],[Ticket Priority]]="Critical", Table1[[#This Row],[Ticket Status]]&lt;&gt;"Closed"),
  AND(Table1[[#This Row],[Ticket Priority]]="High", Table1[[#This Row],[Ticket Status]]="Open")
), "Yes", "No")</f>
        <v>No</v>
      </c>
      <c r="U3181" s="4" t="str">
        <f>IF(Table1[[#This Row],[Ticket Status]]="Closed","Yes","No")</f>
        <v>Yes</v>
      </c>
      <c r="V3181" s="4" t="str">
        <f>IF(Table1[[#This Row],[Ticket Status]]="Pending Customer Response","Yes","No")</f>
        <v>No</v>
      </c>
      <c r="W3181" s="5">
        <f ca="1">COUNTIFS(Table1[Agent_name],Table1[[#This Row],[Agent_name]],Table1[Month],Table1[[#This Row],[Month]])/160</f>
        <v>0.58125000000000004</v>
      </c>
    </row>
    <row r="3182" spans="1:23" x14ac:dyDescent="0.25">
      <c r="A3182">
        <v>3181</v>
      </c>
      <c r="B3182" t="s">
        <v>10431</v>
      </c>
      <c r="C3182" t="s">
        <v>10432</v>
      </c>
      <c r="D3182">
        <v>58</v>
      </c>
      <c r="E3182" t="s">
        <v>19</v>
      </c>
      <c r="F3182" t="s">
        <v>125</v>
      </c>
      <c r="G3182" s="1">
        <v>44234</v>
      </c>
      <c r="H3182" t="s">
        <v>45</v>
      </c>
      <c r="I3182" t="s">
        <v>93</v>
      </c>
      <c r="J3182" s="3" t="s">
        <v>10433</v>
      </c>
      <c r="K3182" t="s">
        <v>62</v>
      </c>
      <c r="M3182" t="s">
        <v>143</v>
      </c>
      <c r="N3182" t="s">
        <v>55</v>
      </c>
      <c r="R3182" t="str">
        <f t="shared" ca="1" si="49"/>
        <v>Ravi</v>
      </c>
      <c r="S3182" t="str">
        <f>IFERROR(TEXT(DATEVALUE(LEFT(Table1[[#This Row],[Date of Purchase]],10)), "MMMM"), TEXT(Table1[[#This Row],[Date of Purchase]], "MMMM"))</f>
        <v>February</v>
      </c>
      <c r="T3182" t="str">
        <f>IF(OR(
  AND(Table1[[#This Row],[Ticket Priority]]="Critical", Table1[[#This Row],[Ticket Status]]&lt;&gt;"Closed"),
  AND(Table1[[#This Row],[Ticket Priority]]="High", Table1[[#This Row],[Ticket Status]]="Open")
), "Yes", "No")</f>
        <v>No</v>
      </c>
      <c r="U3182" s="4" t="str">
        <f>IF(Table1[[#This Row],[Ticket Status]]="Closed","Yes","No")</f>
        <v>No</v>
      </c>
      <c r="V3182" s="4" t="str">
        <f>IF(Table1[[#This Row],[Ticket Status]]="Pending Customer Response","Yes","No")</f>
        <v>No</v>
      </c>
      <c r="W3182" s="5">
        <f ca="1">COUNTIFS(Table1[Agent_name],Table1[[#This Row],[Agent_name]],Table1[Month],Table1[[#This Row],[Month]])/160</f>
        <v>0.61250000000000004</v>
      </c>
    </row>
    <row r="3183" spans="1:23" x14ac:dyDescent="0.25">
      <c r="A3183">
        <v>3182</v>
      </c>
      <c r="B3183" t="s">
        <v>10434</v>
      </c>
      <c r="C3183" t="s">
        <v>9905</v>
      </c>
      <c r="D3183">
        <v>25</v>
      </c>
      <c r="E3183" t="s">
        <v>19</v>
      </c>
      <c r="F3183" t="s">
        <v>383</v>
      </c>
      <c r="G3183" s="1">
        <v>44154</v>
      </c>
      <c r="H3183" t="s">
        <v>21</v>
      </c>
      <c r="I3183" t="s">
        <v>31</v>
      </c>
      <c r="J3183" s="3" t="s">
        <v>10435</v>
      </c>
      <c r="K3183" t="s">
        <v>39</v>
      </c>
      <c r="L3183" t="s">
        <v>10436</v>
      </c>
      <c r="M3183" t="s">
        <v>41</v>
      </c>
      <c r="N3183" t="s">
        <v>26</v>
      </c>
      <c r="O3183" s="2">
        <v>45078.209004629629</v>
      </c>
      <c r="P3183" s="2">
        <v>45078.490254629629</v>
      </c>
      <c r="Q3183">
        <v>2</v>
      </c>
      <c r="R3183" t="str">
        <f t="shared" ca="1" si="49"/>
        <v>Sara</v>
      </c>
      <c r="S3183" t="str">
        <f>IFERROR(TEXT(DATEVALUE(LEFT(Table1[[#This Row],[Date of Purchase]],10)), "MMMM"), TEXT(Table1[[#This Row],[Date of Purchase]], "MMMM"))</f>
        <v>November</v>
      </c>
      <c r="T3183" t="str">
        <f>IF(OR(
  AND(Table1[[#This Row],[Ticket Priority]]="Critical", Table1[[#This Row],[Ticket Status]]&lt;&gt;"Closed"),
  AND(Table1[[#This Row],[Ticket Priority]]="High", Table1[[#This Row],[Ticket Status]]="Open")
), "Yes", "No")</f>
        <v>No</v>
      </c>
      <c r="U3183" s="4" t="str">
        <f>IF(Table1[[#This Row],[Ticket Status]]="Closed","Yes","No")</f>
        <v>Yes</v>
      </c>
      <c r="V3183" s="4" t="str">
        <f>IF(Table1[[#This Row],[Ticket Status]]="Pending Customer Response","Yes","No")</f>
        <v>No</v>
      </c>
      <c r="W3183" s="5">
        <f ca="1">COUNTIFS(Table1[Agent_name],Table1[[#This Row],[Agent_name]],Table1[Month],Table1[[#This Row],[Month]])/160</f>
        <v>0.79374999999999996</v>
      </c>
    </row>
    <row r="3184" spans="1:23" x14ac:dyDescent="0.25">
      <c r="A3184">
        <v>3183</v>
      </c>
      <c r="B3184" t="s">
        <v>10437</v>
      </c>
      <c r="C3184" t="s">
        <v>10438</v>
      </c>
      <c r="D3184">
        <v>55</v>
      </c>
      <c r="E3184" t="s">
        <v>19</v>
      </c>
      <c r="F3184" t="s">
        <v>223</v>
      </c>
      <c r="G3184" s="1">
        <v>43920</v>
      </c>
      <c r="H3184" t="s">
        <v>21</v>
      </c>
      <c r="I3184" t="s">
        <v>67</v>
      </c>
      <c r="J3184" s="3" t="s">
        <v>10439</v>
      </c>
      <c r="K3184" t="s">
        <v>39</v>
      </c>
      <c r="L3184" t="s">
        <v>10440</v>
      </c>
      <c r="M3184" t="s">
        <v>89</v>
      </c>
      <c r="N3184" t="s">
        <v>83</v>
      </c>
      <c r="O3184" s="2">
        <v>45078.674293981479</v>
      </c>
      <c r="P3184" s="2">
        <v>45078.016655092593</v>
      </c>
      <c r="Q3184">
        <v>5</v>
      </c>
      <c r="R3184" t="str">
        <f t="shared" ca="1" si="49"/>
        <v>Sara</v>
      </c>
      <c r="S3184" t="str">
        <f>IFERROR(TEXT(DATEVALUE(LEFT(Table1[[#This Row],[Date of Purchase]],10)), "MMMM"), TEXT(Table1[[#This Row],[Date of Purchase]], "MMMM"))</f>
        <v>March</v>
      </c>
      <c r="T3184" t="str">
        <f>IF(OR(
  AND(Table1[[#This Row],[Ticket Priority]]="Critical", Table1[[#This Row],[Ticket Status]]&lt;&gt;"Closed"),
  AND(Table1[[#This Row],[Ticket Priority]]="High", Table1[[#This Row],[Ticket Status]]="Open")
), "Yes", "No")</f>
        <v>No</v>
      </c>
      <c r="U3184" s="4" t="str">
        <f>IF(Table1[[#This Row],[Ticket Status]]="Closed","Yes","No")</f>
        <v>Yes</v>
      </c>
      <c r="V3184" s="4" t="str">
        <f>IF(Table1[[#This Row],[Ticket Status]]="Pending Customer Response","Yes","No")</f>
        <v>No</v>
      </c>
      <c r="W3184" s="5">
        <f ca="1">COUNTIFS(Table1[Agent_name],Table1[[#This Row],[Agent_name]],Table1[Month],Table1[[#This Row],[Month]])/160</f>
        <v>0.55625000000000002</v>
      </c>
    </row>
    <row r="3185" spans="1:23" x14ac:dyDescent="0.25">
      <c r="A3185">
        <v>3184</v>
      </c>
      <c r="B3185" t="s">
        <v>10441</v>
      </c>
      <c r="C3185" t="s">
        <v>10442</v>
      </c>
      <c r="D3185">
        <v>60</v>
      </c>
      <c r="E3185" t="s">
        <v>19</v>
      </c>
      <c r="F3185" t="s">
        <v>339</v>
      </c>
      <c r="G3185" s="1">
        <v>43951</v>
      </c>
      <c r="H3185" t="s">
        <v>21</v>
      </c>
      <c r="I3185" t="s">
        <v>22</v>
      </c>
      <c r="J3185" s="3" t="s">
        <v>10443</v>
      </c>
      <c r="K3185" t="s">
        <v>24</v>
      </c>
      <c r="M3185" t="s">
        <v>25</v>
      </c>
      <c r="N3185" t="s">
        <v>55</v>
      </c>
      <c r="O3185" s="2">
        <v>45078.322905092595</v>
      </c>
      <c r="R3185" t="str">
        <f t="shared" ca="1" si="49"/>
        <v>Karan</v>
      </c>
      <c r="S3185" t="str">
        <f>IFERROR(TEXT(DATEVALUE(LEFT(Table1[[#This Row],[Date of Purchase]],10)), "MMMM"), TEXT(Table1[[#This Row],[Date of Purchase]], "MMMM"))</f>
        <v>April</v>
      </c>
      <c r="T3185" t="str">
        <f>IF(OR(
  AND(Table1[[#This Row],[Ticket Priority]]="Critical", Table1[[#This Row],[Ticket Status]]&lt;&gt;"Closed"),
  AND(Table1[[#This Row],[Ticket Priority]]="High", Table1[[#This Row],[Ticket Status]]="Open")
), "Yes", "No")</f>
        <v>Yes</v>
      </c>
      <c r="U3185" s="4" t="str">
        <f>IF(Table1[[#This Row],[Ticket Status]]="Closed","Yes","No")</f>
        <v>No</v>
      </c>
      <c r="V3185" s="4" t="str">
        <f>IF(Table1[[#This Row],[Ticket Status]]="Pending Customer Response","Yes","No")</f>
        <v>Yes</v>
      </c>
      <c r="W3185" s="5">
        <f ca="1">COUNTIFS(Table1[Agent_name],Table1[[#This Row],[Agent_name]],Table1[Month],Table1[[#This Row],[Month]])/160</f>
        <v>0.29375000000000001</v>
      </c>
    </row>
    <row r="3186" spans="1:23" x14ac:dyDescent="0.25">
      <c r="A3186">
        <v>3185</v>
      </c>
      <c r="B3186" t="s">
        <v>10444</v>
      </c>
      <c r="C3186" t="s">
        <v>10445</v>
      </c>
      <c r="D3186">
        <v>56</v>
      </c>
      <c r="E3186" t="s">
        <v>19</v>
      </c>
      <c r="F3186" t="s">
        <v>281</v>
      </c>
      <c r="G3186" s="1">
        <v>44073</v>
      </c>
      <c r="H3186" t="s">
        <v>45</v>
      </c>
      <c r="I3186" t="s">
        <v>52</v>
      </c>
      <c r="J3186" s="3" t="s">
        <v>10446</v>
      </c>
      <c r="K3186" t="s">
        <v>24</v>
      </c>
      <c r="M3186" t="s">
        <v>41</v>
      </c>
      <c r="N3186" t="s">
        <v>26</v>
      </c>
      <c r="O3186" s="2">
        <v>45078.086805555555</v>
      </c>
      <c r="R3186" t="str">
        <f t="shared" ca="1" si="49"/>
        <v>Mohit</v>
      </c>
      <c r="S3186" t="str">
        <f>IFERROR(TEXT(DATEVALUE(LEFT(Table1[[#This Row],[Date of Purchase]],10)), "MMMM"), TEXT(Table1[[#This Row],[Date of Purchase]], "MMMM"))</f>
        <v>August</v>
      </c>
      <c r="T3186" t="str">
        <f>IF(OR(
  AND(Table1[[#This Row],[Ticket Priority]]="Critical", Table1[[#This Row],[Ticket Status]]&lt;&gt;"Closed"),
  AND(Table1[[#This Row],[Ticket Priority]]="High", Table1[[#This Row],[Ticket Status]]="Open")
), "Yes", "No")</f>
        <v>No</v>
      </c>
      <c r="U3186" s="4" t="str">
        <f>IF(Table1[[#This Row],[Ticket Status]]="Closed","Yes","No")</f>
        <v>No</v>
      </c>
      <c r="V3186" s="4" t="str">
        <f>IF(Table1[[#This Row],[Ticket Status]]="Pending Customer Response","Yes","No")</f>
        <v>Yes</v>
      </c>
      <c r="W3186" s="5">
        <f ca="1">COUNTIFS(Table1[Agent_name],Table1[[#This Row],[Agent_name]],Table1[Month],Table1[[#This Row],[Month]])/160</f>
        <v>0.46250000000000002</v>
      </c>
    </row>
    <row r="3187" spans="1:23" x14ac:dyDescent="0.25">
      <c r="A3187">
        <v>3186</v>
      </c>
      <c r="B3187" t="s">
        <v>10447</v>
      </c>
      <c r="C3187" t="s">
        <v>10448</v>
      </c>
      <c r="D3187">
        <v>55</v>
      </c>
      <c r="E3187" t="s">
        <v>29</v>
      </c>
      <c r="F3187" t="s">
        <v>456</v>
      </c>
      <c r="G3187" s="1">
        <v>44497</v>
      </c>
      <c r="H3187" t="s">
        <v>59</v>
      </c>
      <c r="I3187" t="s">
        <v>99</v>
      </c>
      <c r="J3187" s="3" t="s">
        <v>10449</v>
      </c>
      <c r="K3187" t="s">
        <v>39</v>
      </c>
      <c r="L3187" t="s">
        <v>10450</v>
      </c>
      <c r="M3187" t="s">
        <v>89</v>
      </c>
      <c r="N3187" t="s">
        <v>26</v>
      </c>
      <c r="O3187" s="2">
        <v>45078.167372685188</v>
      </c>
      <c r="P3187" s="2">
        <v>45078.685428240744</v>
      </c>
      <c r="Q3187">
        <v>2</v>
      </c>
      <c r="R3187" t="str">
        <f t="shared" ca="1" si="49"/>
        <v>Arjun</v>
      </c>
      <c r="S3187" t="str">
        <f>IFERROR(TEXT(DATEVALUE(LEFT(Table1[[#This Row],[Date of Purchase]],10)), "MMMM"), TEXT(Table1[[#This Row],[Date of Purchase]], "MMMM"))</f>
        <v>October</v>
      </c>
      <c r="T3187" t="str">
        <f>IF(OR(
  AND(Table1[[#This Row],[Ticket Priority]]="Critical", Table1[[#This Row],[Ticket Status]]&lt;&gt;"Closed"),
  AND(Table1[[#This Row],[Ticket Priority]]="High", Table1[[#This Row],[Ticket Status]]="Open")
), "Yes", "No")</f>
        <v>No</v>
      </c>
      <c r="U3187" s="4" t="str">
        <f>IF(Table1[[#This Row],[Ticket Status]]="Closed","Yes","No")</f>
        <v>Yes</v>
      </c>
      <c r="V3187" s="4" t="str">
        <f>IF(Table1[[#This Row],[Ticket Status]]="Pending Customer Response","Yes","No")</f>
        <v>No</v>
      </c>
      <c r="W3187" s="5">
        <f ca="1">COUNTIFS(Table1[Agent_name],Table1[[#This Row],[Agent_name]],Table1[Month],Table1[[#This Row],[Month]])/160</f>
        <v>0.23749999999999999</v>
      </c>
    </row>
    <row r="3188" spans="1:23" x14ac:dyDescent="0.25">
      <c r="A3188">
        <v>3187</v>
      </c>
      <c r="B3188" t="s">
        <v>10451</v>
      </c>
      <c r="C3188" t="s">
        <v>10452</v>
      </c>
      <c r="D3188">
        <v>46</v>
      </c>
      <c r="E3188" t="s">
        <v>29</v>
      </c>
      <c r="F3188" t="s">
        <v>112</v>
      </c>
      <c r="G3188" s="1">
        <v>44107</v>
      </c>
      <c r="H3188" t="s">
        <v>45</v>
      </c>
      <c r="I3188" t="s">
        <v>31</v>
      </c>
      <c r="J3188" s="3" t="s">
        <v>10453</v>
      </c>
      <c r="K3188" t="s">
        <v>62</v>
      </c>
      <c r="M3188" t="s">
        <v>41</v>
      </c>
      <c r="N3188" t="s">
        <v>26</v>
      </c>
      <c r="R3188" t="str">
        <f t="shared" ca="1" si="49"/>
        <v>Aisha</v>
      </c>
      <c r="S3188" t="str">
        <f>IFERROR(TEXT(DATEVALUE(LEFT(Table1[[#This Row],[Date of Purchase]],10)), "MMMM"), TEXT(Table1[[#This Row],[Date of Purchase]], "MMMM"))</f>
        <v>October</v>
      </c>
      <c r="T3188" t="str">
        <f>IF(OR(
  AND(Table1[[#This Row],[Ticket Priority]]="Critical", Table1[[#This Row],[Ticket Status]]&lt;&gt;"Closed"),
  AND(Table1[[#This Row],[Ticket Priority]]="High", Table1[[#This Row],[Ticket Status]]="Open")
), "Yes", "No")</f>
        <v>No</v>
      </c>
      <c r="U3188" s="4" t="str">
        <f>IF(Table1[[#This Row],[Ticket Status]]="Closed","Yes","No")</f>
        <v>No</v>
      </c>
      <c r="V3188" s="4" t="str">
        <f>IF(Table1[[#This Row],[Ticket Status]]="Pending Customer Response","Yes","No")</f>
        <v>No</v>
      </c>
      <c r="W3188" s="5">
        <f ca="1">COUNTIFS(Table1[Agent_name],Table1[[#This Row],[Agent_name]],Table1[Month],Table1[[#This Row],[Month]])/160</f>
        <v>0.85624999999999996</v>
      </c>
    </row>
    <row r="3189" spans="1:23" x14ac:dyDescent="0.25">
      <c r="A3189">
        <v>3188</v>
      </c>
      <c r="B3189" t="s">
        <v>10454</v>
      </c>
      <c r="C3189" t="s">
        <v>10455</v>
      </c>
      <c r="D3189">
        <v>49</v>
      </c>
      <c r="E3189" t="s">
        <v>29</v>
      </c>
      <c r="F3189" t="s">
        <v>211</v>
      </c>
      <c r="G3189" s="1">
        <v>44410</v>
      </c>
      <c r="H3189" t="s">
        <v>21</v>
      </c>
      <c r="I3189" t="s">
        <v>46</v>
      </c>
      <c r="J3189" s="3" t="s">
        <v>10456</v>
      </c>
      <c r="K3189" t="s">
        <v>39</v>
      </c>
      <c r="L3189" t="s">
        <v>10457</v>
      </c>
      <c r="M3189" t="s">
        <v>25</v>
      </c>
      <c r="N3189" t="s">
        <v>33</v>
      </c>
      <c r="O3189" s="2">
        <v>45077.977835648147</v>
      </c>
      <c r="P3189" s="2">
        <v>45078.790335648147</v>
      </c>
      <c r="Q3189">
        <v>1</v>
      </c>
      <c r="R3189" t="str">
        <f t="shared" ca="1" si="49"/>
        <v>Mohit</v>
      </c>
      <c r="S3189" t="str">
        <f>IFERROR(TEXT(DATEVALUE(LEFT(Table1[[#This Row],[Date of Purchase]],10)), "MMMM"), TEXT(Table1[[#This Row],[Date of Purchase]], "MMMM"))</f>
        <v>August</v>
      </c>
      <c r="T3189" t="str">
        <f>IF(OR(
  AND(Table1[[#This Row],[Ticket Priority]]="Critical", Table1[[#This Row],[Ticket Status]]&lt;&gt;"Closed"),
  AND(Table1[[#This Row],[Ticket Priority]]="High", Table1[[#This Row],[Ticket Status]]="Open")
), "Yes", "No")</f>
        <v>No</v>
      </c>
      <c r="U3189" s="4" t="str">
        <f>IF(Table1[[#This Row],[Ticket Status]]="Closed","Yes","No")</f>
        <v>Yes</v>
      </c>
      <c r="V3189" s="4" t="str">
        <f>IF(Table1[[#This Row],[Ticket Status]]="Pending Customer Response","Yes","No")</f>
        <v>No</v>
      </c>
      <c r="W3189" s="5">
        <f ca="1">COUNTIFS(Table1[Agent_name],Table1[[#This Row],[Agent_name]],Table1[Month],Table1[[#This Row],[Month]])/160</f>
        <v>0.46250000000000002</v>
      </c>
    </row>
    <row r="3190" spans="1:23" x14ac:dyDescent="0.25">
      <c r="A3190">
        <v>3189</v>
      </c>
      <c r="B3190" t="s">
        <v>10458</v>
      </c>
      <c r="C3190" t="s">
        <v>10459</v>
      </c>
      <c r="D3190">
        <v>35</v>
      </c>
      <c r="E3190" t="s">
        <v>58</v>
      </c>
      <c r="F3190" t="s">
        <v>76</v>
      </c>
      <c r="G3190" s="1">
        <v>44399</v>
      </c>
      <c r="H3190" t="s">
        <v>45</v>
      </c>
      <c r="I3190" t="s">
        <v>67</v>
      </c>
      <c r="J3190" s="3" t="s">
        <v>10460</v>
      </c>
      <c r="K3190" t="s">
        <v>39</v>
      </c>
      <c r="L3190" t="s">
        <v>10461</v>
      </c>
      <c r="M3190" t="s">
        <v>143</v>
      </c>
      <c r="N3190" t="s">
        <v>83</v>
      </c>
      <c r="O3190" s="2">
        <v>45078.142418981479</v>
      </c>
      <c r="P3190" s="2">
        <v>45078.083391203705</v>
      </c>
      <c r="Q3190">
        <v>1</v>
      </c>
      <c r="R3190" t="str">
        <f t="shared" ca="1" si="49"/>
        <v>Rahul</v>
      </c>
      <c r="S3190" t="str">
        <f>IFERROR(TEXT(DATEVALUE(LEFT(Table1[[#This Row],[Date of Purchase]],10)), "MMMM"), TEXT(Table1[[#This Row],[Date of Purchase]], "MMMM"))</f>
        <v>July</v>
      </c>
      <c r="T3190" t="str">
        <f>IF(OR(
  AND(Table1[[#This Row],[Ticket Priority]]="Critical", Table1[[#This Row],[Ticket Status]]&lt;&gt;"Closed"),
  AND(Table1[[#This Row],[Ticket Priority]]="High", Table1[[#This Row],[Ticket Status]]="Open")
), "Yes", "No")</f>
        <v>No</v>
      </c>
      <c r="U3190" s="4" t="str">
        <f>IF(Table1[[#This Row],[Ticket Status]]="Closed","Yes","No")</f>
        <v>Yes</v>
      </c>
      <c r="V3190" s="4" t="str">
        <f>IF(Table1[[#This Row],[Ticket Status]]="Pending Customer Response","Yes","No")</f>
        <v>No</v>
      </c>
      <c r="W3190" s="5">
        <f ca="1">COUNTIFS(Table1[Agent_name],Table1[[#This Row],[Agent_name]],Table1[Month],Table1[[#This Row],[Month]])/160</f>
        <v>0.21249999999999999</v>
      </c>
    </row>
    <row r="3191" spans="1:23" x14ac:dyDescent="0.25">
      <c r="A3191">
        <v>3190</v>
      </c>
      <c r="B3191" t="s">
        <v>10462</v>
      </c>
      <c r="C3191" t="s">
        <v>10463</v>
      </c>
      <c r="D3191">
        <v>34</v>
      </c>
      <c r="E3191" t="s">
        <v>19</v>
      </c>
      <c r="F3191" t="s">
        <v>655</v>
      </c>
      <c r="G3191" s="1">
        <v>43887</v>
      </c>
      <c r="H3191" t="s">
        <v>21</v>
      </c>
      <c r="I3191" t="s">
        <v>150</v>
      </c>
      <c r="J3191" s="3" t="s">
        <v>10464</v>
      </c>
      <c r="K3191" t="s">
        <v>62</v>
      </c>
      <c r="M3191" t="s">
        <v>143</v>
      </c>
      <c r="N3191" t="s">
        <v>33</v>
      </c>
      <c r="R3191" t="str">
        <f t="shared" ca="1" si="49"/>
        <v>Priya</v>
      </c>
      <c r="S3191" t="str">
        <f>IFERROR(TEXT(DATEVALUE(LEFT(Table1[[#This Row],[Date of Purchase]],10)), "MMMM"), TEXT(Table1[[#This Row],[Date of Purchase]], "MMMM"))</f>
        <v>February</v>
      </c>
      <c r="T3191" t="str">
        <f>IF(OR(
  AND(Table1[[#This Row],[Ticket Priority]]="Critical", Table1[[#This Row],[Ticket Status]]&lt;&gt;"Closed"),
  AND(Table1[[#This Row],[Ticket Priority]]="High", Table1[[#This Row],[Ticket Status]]="Open")
), "Yes", "No")</f>
        <v>No</v>
      </c>
      <c r="U3191" s="4" t="str">
        <f>IF(Table1[[#This Row],[Ticket Status]]="Closed","Yes","No")</f>
        <v>No</v>
      </c>
      <c r="V3191" s="4" t="str">
        <f>IF(Table1[[#This Row],[Ticket Status]]="Pending Customer Response","Yes","No")</f>
        <v>No</v>
      </c>
      <c r="W3191" s="5">
        <f ca="1">COUNTIFS(Table1[Agent_name],Table1[[#This Row],[Agent_name]],Table1[Month],Table1[[#This Row],[Month]])/160</f>
        <v>0.44374999999999998</v>
      </c>
    </row>
    <row r="3192" spans="1:23" x14ac:dyDescent="0.25">
      <c r="A3192">
        <v>3191</v>
      </c>
      <c r="B3192" t="s">
        <v>10465</v>
      </c>
      <c r="C3192" t="s">
        <v>10466</v>
      </c>
      <c r="D3192">
        <v>34</v>
      </c>
      <c r="E3192" t="s">
        <v>29</v>
      </c>
      <c r="F3192" t="s">
        <v>655</v>
      </c>
      <c r="G3192" s="1">
        <v>44195</v>
      </c>
      <c r="H3192" t="s">
        <v>45</v>
      </c>
      <c r="I3192" t="s">
        <v>59</v>
      </c>
      <c r="J3192" s="3" t="s">
        <v>10467</v>
      </c>
      <c r="K3192" t="s">
        <v>24</v>
      </c>
      <c r="M3192" t="s">
        <v>41</v>
      </c>
      <c r="N3192" t="s">
        <v>26</v>
      </c>
      <c r="O3192" s="2">
        <v>45078.133425925924</v>
      </c>
      <c r="R3192" t="str">
        <f t="shared" ca="1" si="49"/>
        <v>Aisha</v>
      </c>
      <c r="S3192" t="str">
        <f>IFERROR(TEXT(DATEVALUE(LEFT(Table1[[#This Row],[Date of Purchase]],10)), "MMMM"), TEXT(Table1[[#This Row],[Date of Purchase]], "MMMM"))</f>
        <v>December</v>
      </c>
      <c r="T3192" t="str">
        <f>IF(OR(
  AND(Table1[[#This Row],[Ticket Priority]]="Critical", Table1[[#This Row],[Ticket Status]]&lt;&gt;"Closed"),
  AND(Table1[[#This Row],[Ticket Priority]]="High", Table1[[#This Row],[Ticket Status]]="Open")
), "Yes", "No")</f>
        <v>No</v>
      </c>
      <c r="U3192" s="4" t="str">
        <f>IF(Table1[[#This Row],[Ticket Status]]="Closed","Yes","No")</f>
        <v>No</v>
      </c>
      <c r="V3192" s="4" t="str">
        <f>IF(Table1[[#This Row],[Ticket Status]]="Pending Customer Response","Yes","No")</f>
        <v>Yes</v>
      </c>
      <c r="W3192" s="5">
        <f ca="1">COUNTIFS(Table1[Agent_name],Table1[[#This Row],[Agent_name]],Table1[Month],Table1[[#This Row],[Month]])/160</f>
        <v>0.91249999999999998</v>
      </c>
    </row>
    <row r="3193" spans="1:23" x14ac:dyDescent="0.25">
      <c r="A3193">
        <v>3192</v>
      </c>
      <c r="B3193" t="s">
        <v>10468</v>
      </c>
      <c r="C3193" t="s">
        <v>10469</v>
      </c>
      <c r="D3193">
        <v>44</v>
      </c>
      <c r="E3193" t="s">
        <v>58</v>
      </c>
      <c r="F3193" t="s">
        <v>249</v>
      </c>
      <c r="G3193" s="1">
        <v>44021</v>
      </c>
      <c r="H3193" t="s">
        <v>67</v>
      </c>
      <c r="I3193" t="s">
        <v>77</v>
      </c>
      <c r="J3193" s="3" t="s">
        <v>10470</v>
      </c>
      <c r="K3193" t="s">
        <v>39</v>
      </c>
      <c r="L3193" t="s">
        <v>10471</v>
      </c>
      <c r="M3193" t="s">
        <v>41</v>
      </c>
      <c r="N3193" t="s">
        <v>26</v>
      </c>
      <c r="O3193" s="2">
        <v>45078.49523148148</v>
      </c>
      <c r="P3193" s="2">
        <v>45078.400787037041</v>
      </c>
      <c r="Q3193">
        <v>2</v>
      </c>
      <c r="R3193" t="str">
        <f t="shared" ca="1" si="49"/>
        <v>Karan</v>
      </c>
      <c r="S3193" t="str">
        <f>IFERROR(TEXT(DATEVALUE(LEFT(Table1[[#This Row],[Date of Purchase]],10)), "MMMM"), TEXT(Table1[[#This Row],[Date of Purchase]], "MMMM"))</f>
        <v>July</v>
      </c>
      <c r="T3193" t="str">
        <f>IF(OR(
  AND(Table1[[#This Row],[Ticket Priority]]="Critical", Table1[[#This Row],[Ticket Status]]&lt;&gt;"Closed"),
  AND(Table1[[#This Row],[Ticket Priority]]="High", Table1[[#This Row],[Ticket Status]]="Open")
), "Yes", "No")</f>
        <v>No</v>
      </c>
      <c r="U3193" s="4" t="str">
        <f>IF(Table1[[#This Row],[Ticket Status]]="Closed","Yes","No")</f>
        <v>Yes</v>
      </c>
      <c r="V3193" s="4" t="str">
        <f>IF(Table1[[#This Row],[Ticket Status]]="Pending Customer Response","Yes","No")</f>
        <v>No</v>
      </c>
      <c r="W3193" s="5">
        <f ca="1">COUNTIFS(Table1[Agent_name],Table1[[#This Row],[Agent_name]],Table1[Month],Table1[[#This Row],[Month]])/160</f>
        <v>0.21249999999999999</v>
      </c>
    </row>
    <row r="3194" spans="1:23" x14ac:dyDescent="0.25">
      <c r="A3194">
        <v>3193</v>
      </c>
      <c r="B3194" t="s">
        <v>10472</v>
      </c>
      <c r="C3194" t="s">
        <v>10473</v>
      </c>
      <c r="D3194">
        <v>19</v>
      </c>
      <c r="E3194" t="s">
        <v>19</v>
      </c>
      <c r="F3194" t="s">
        <v>129</v>
      </c>
      <c r="G3194" s="1">
        <v>44047</v>
      </c>
      <c r="H3194" t="s">
        <v>66</v>
      </c>
      <c r="I3194" t="s">
        <v>37</v>
      </c>
      <c r="J3194" s="3" t="s">
        <v>10474</v>
      </c>
      <c r="K3194" t="s">
        <v>62</v>
      </c>
      <c r="M3194" t="s">
        <v>41</v>
      </c>
      <c r="N3194" t="s">
        <v>55</v>
      </c>
      <c r="R3194" t="str">
        <f t="shared" ca="1" si="49"/>
        <v>Sara</v>
      </c>
      <c r="S3194" t="str">
        <f>IFERROR(TEXT(DATEVALUE(LEFT(Table1[[#This Row],[Date of Purchase]],10)), "MMMM"), TEXT(Table1[[#This Row],[Date of Purchase]], "MMMM"))</f>
        <v>August</v>
      </c>
      <c r="T3194" t="str">
        <f>IF(OR(
  AND(Table1[[#This Row],[Ticket Priority]]="Critical", Table1[[#This Row],[Ticket Status]]&lt;&gt;"Closed"),
  AND(Table1[[#This Row],[Ticket Priority]]="High", Table1[[#This Row],[Ticket Status]]="Open")
), "Yes", "No")</f>
        <v>No</v>
      </c>
      <c r="U3194" s="4" t="str">
        <f>IF(Table1[[#This Row],[Ticket Status]]="Closed","Yes","No")</f>
        <v>No</v>
      </c>
      <c r="V3194" s="4" t="str">
        <f>IF(Table1[[#This Row],[Ticket Status]]="Pending Customer Response","Yes","No")</f>
        <v>No</v>
      </c>
      <c r="W3194" s="5">
        <f ca="1">COUNTIFS(Table1[Agent_name],Table1[[#This Row],[Agent_name]],Table1[Month],Table1[[#This Row],[Month]])/160</f>
        <v>0.8</v>
      </c>
    </row>
    <row r="3195" spans="1:23" x14ac:dyDescent="0.25">
      <c r="A3195">
        <v>3194</v>
      </c>
      <c r="B3195" t="s">
        <v>10475</v>
      </c>
      <c r="C3195" t="s">
        <v>10476</v>
      </c>
      <c r="D3195">
        <v>32</v>
      </c>
      <c r="E3195" t="s">
        <v>19</v>
      </c>
      <c r="F3195" t="s">
        <v>456</v>
      </c>
      <c r="G3195" s="1">
        <v>44000</v>
      </c>
      <c r="H3195" t="s">
        <v>21</v>
      </c>
      <c r="I3195" t="s">
        <v>177</v>
      </c>
      <c r="J3195" s="3" t="s">
        <v>10477</v>
      </c>
      <c r="K3195" t="s">
        <v>24</v>
      </c>
      <c r="M3195" t="s">
        <v>25</v>
      </c>
      <c r="N3195" t="s">
        <v>33</v>
      </c>
      <c r="O3195" s="2">
        <v>45078.39875</v>
      </c>
      <c r="R3195" t="str">
        <f t="shared" ca="1" si="49"/>
        <v>Mohit</v>
      </c>
      <c r="S3195" t="str">
        <f>IFERROR(TEXT(DATEVALUE(LEFT(Table1[[#This Row],[Date of Purchase]],10)), "MMMM"), TEXT(Table1[[#This Row],[Date of Purchase]], "MMMM"))</f>
        <v>June</v>
      </c>
      <c r="T3195" t="str">
        <f>IF(OR(
  AND(Table1[[#This Row],[Ticket Priority]]="Critical", Table1[[#This Row],[Ticket Status]]&lt;&gt;"Closed"),
  AND(Table1[[#This Row],[Ticket Priority]]="High", Table1[[#This Row],[Ticket Status]]="Open")
), "Yes", "No")</f>
        <v>Yes</v>
      </c>
      <c r="U3195" s="4" t="str">
        <f>IF(Table1[[#This Row],[Ticket Status]]="Closed","Yes","No")</f>
        <v>No</v>
      </c>
      <c r="V3195" s="4" t="str">
        <f>IF(Table1[[#This Row],[Ticket Status]]="Pending Customer Response","Yes","No")</f>
        <v>Yes</v>
      </c>
      <c r="W3195" s="5">
        <f ca="1">COUNTIFS(Table1[Agent_name],Table1[[#This Row],[Agent_name]],Table1[Month],Table1[[#This Row],[Month]])/160</f>
        <v>0.41875000000000001</v>
      </c>
    </row>
    <row r="3196" spans="1:23" x14ac:dyDescent="0.25">
      <c r="A3196">
        <v>3195</v>
      </c>
      <c r="B3196" t="s">
        <v>10478</v>
      </c>
      <c r="C3196" t="s">
        <v>10479</v>
      </c>
      <c r="D3196">
        <v>30</v>
      </c>
      <c r="E3196" t="s">
        <v>29</v>
      </c>
      <c r="F3196" t="s">
        <v>421</v>
      </c>
      <c r="G3196" s="1">
        <v>43985</v>
      </c>
      <c r="H3196" t="s">
        <v>45</v>
      </c>
      <c r="I3196" t="s">
        <v>72</v>
      </c>
      <c r="J3196" s="3" t="s">
        <v>10480</v>
      </c>
      <c r="K3196" t="s">
        <v>39</v>
      </c>
      <c r="L3196" t="s">
        <v>10481</v>
      </c>
      <c r="M3196" t="s">
        <v>25</v>
      </c>
      <c r="N3196" t="s">
        <v>83</v>
      </c>
      <c r="O3196" s="2">
        <v>45078.534884259258</v>
      </c>
      <c r="P3196" s="2">
        <v>45078.096689814818</v>
      </c>
      <c r="Q3196">
        <v>1</v>
      </c>
      <c r="R3196" t="str">
        <f t="shared" ca="1" si="49"/>
        <v>Ravi</v>
      </c>
      <c r="S3196" t="str">
        <f>IFERROR(TEXT(DATEVALUE(LEFT(Table1[[#This Row],[Date of Purchase]],10)), "MMMM"), TEXT(Table1[[#This Row],[Date of Purchase]], "MMMM"))</f>
        <v>June</v>
      </c>
      <c r="T3196" t="str">
        <f>IF(OR(
  AND(Table1[[#This Row],[Ticket Priority]]="Critical", Table1[[#This Row],[Ticket Status]]&lt;&gt;"Closed"),
  AND(Table1[[#This Row],[Ticket Priority]]="High", Table1[[#This Row],[Ticket Status]]="Open")
), "Yes", "No")</f>
        <v>No</v>
      </c>
      <c r="U3196" s="4" t="str">
        <f>IF(Table1[[#This Row],[Ticket Status]]="Closed","Yes","No")</f>
        <v>Yes</v>
      </c>
      <c r="V3196" s="4" t="str">
        <f>IF(Table1[[#This Row],[Ticket Status]]="Pending Customer Response","Yes","No")</f>
        <v>No</v>
      </c>
      <c r="W3196" s="5">
        <f ca="1">COUNTIFS(Table1[Agent_name],Table1[[#This Row],[Agent_name]],Table1[Month],Table1[[#This Row],[Month]])/160</f>
        <v>0.58125000000000004</v>
      </c>
    </row>
    <row r="3197" spans="1:23" x14ac:dyDescent="0.25">
      <c r="A3197">
        <v>3196</v>
      </c>
      <c r="B3197" t="s">
        <v>10482</v>
      </c>
      <c r="C3197" t="s">
        <v>10483</v>
      </c>
      <c r="D3197">
        <v>23</v>
      </c>
      <c r="E3197" t="s">
        <v>58</v>
      </c>
      <c r="F3197" t="s">
        <v>421</v>
      </c>
      <c r="G3197" s="1">
        <v>44407</v>
      </c>
      <c r="H3197" t="s">
        <v>21</v>
      </c>
      <c r="I3197" t="s">
        <v>99</v>
      </c>
      <c r="J3197" s="3" t="s">
        <v>10484</v>
      </c>
      <c r="K3197" t="s">
        <v>62</v>
      </c>
      <c r="M3197" t="s">
        <v>89</v>
      </c>
      <c r="N3197" t="s">
        <v>55</v>
      </c>
      <c r="R3197" t="str">
        <f t="shared" ca="1" si="49"/>
        <v>Priya</v>
      </c>
      <c r="S3197" t="str">
        <f>IFERROR(TEXT(DATEVALUE(LEFT(Table1[[#This Row],[Date of Purchase]],10)), "MMMM"), TEXT(Table1[[#This Row],[Date of Purchase]], "MMMM"))</f>
        <v>July</v>
      </c>
      <c r="T3197" t="str">
        <f>IF(OR(
  AND(Table1[[#This Row],[Ticket Priority]]="Critical", Table1[[#This Row],[Ticket Status]]&lt;&gt;"Closed"),
  AND(Table1[[#This Row],[Ticket Priority]]="High", Table1[[#This Row],[Ticket Status]]="Open")
), "Yes", "No")</f>
        <v>Yes</v>
      </c>
      <c r="U3197" s="4" t="str">
        <f>IF(Table1[[#This Row],[Ticket Status]]="Closed","Yes","No")</f>
        <v>No</v>
      </c>
      <c r="V3197" s="4" t="str">
        <f>IF(Table1[[#This Row],[Ticket Status]]="Pending Customer Response","Yes","No")</f>
        <v>No</v>
      </c>
      <c r="W3197" s="5">
        <f ca="1">COUNTIFS(Table1[Agent_name],Table1[[#This Row],[Agent_name]],Table1[Month],Table1[[#This Row],[Month]])/160</f>
        <v>0.45</v>
      </c>
    </row>
    <row r="3198" spans="1:23" x14ac:dyDescent="0.25">
      <c r="A3198">
        <v>3197</v>
      </c>
      <c r="B3198" t="s">
        <v>10485</v>
      </c>
      <c r="C3198" t="s">
        <v>10486</v>
      </c>
      <c r="D3198">
        <v>62</v>
      </c>
      <c r="E3198" t="s">
        <v>29</v>
      </c>
      <c r="F3198" t="s">
        <v>98</v>
      </c>
      <c r="G3198" s="1">
        <v>44091</v>
      </c>
      <c r="H3198" t="s">
        <v>21</v>
      </c>
      <c r="I3198" t="s">
        <v>46</v>
      </c>
      <c r="J3198" s="3" t="s">
        <v>10487</v>
      </c>
      <c r="K3198" t="s">
        <v>39</v>
      </c>
      <c r="L3198" t="s">
        <v>10488</v>
      </c>
      <c r="M3198" t="s">
        <v>25</v>
      </c>
      <c r="N3198" t="s">
        <v>83</v>
      </c>
      <c r="O3198" s="2">
        <v>45078.627986111111</v>
      </c>
      <c r="P3198" s="2">
        <v>45078.560624999998</v>
      </c>
      <c r="Q3198">
        <v>3</v>
      </c>
      <c r="R3198" t="str">
        <f t="shared" ca="1" si="49"/>
        <v>Aisha</v>
      </c>
      <c r="S3198" t="str">
        <f>IFERROR(TEXT(DATEVALUE(LEFT(Table1[[#This Row],[Date of Purchase]],10)), "MMMM"), TEXT(Table1[[#This Row],[Date of Purchase]], "MMMM"))</f>
        <v>September</v>
      </c>
      <c r="T3198" t="str">
        <f>IF(OR(
  AND(Table1[[#This Row],[Ticket Priority]]="Critical", Table1[[#This Row],[Ticket Status]]&lt;&gt;"Closed"),
  AND(Table1[[#This Row],[Ticket Priority]]="High", Table1[[#This Row],[Ticket Status]]="Open")
), "Yes", "No")</f>
        <v>No</v>
      </c>
      <c r="U3198" s="4" t="str">
        <f>IF(Table1[[#This Row],[Ticket Status]]="Closed","Yes","No")</f>
        <v>Yes</v>
      </c>
      <c r="V3198" s="4" t="str">
        <f>IF(Table1[[#This Row],[Ticket Status]]="Pending Customer Response","Yes","No")</f>
        <v>No</v>
      </c>
      <c r="W3198" s="5">
        <f ca="1">COUNTIFS(Table1[Agent_name],Table1[[#This Row],[Agent_name]],Table1[Month],Table1[[#This Row],[Month]])/160</f>
        <v>0.86250000000000004</v>
      </c>
    </row>
    <row r="3199" spans="1:23" x14ac:dyDescent="0.25">
      <c r="A3199">
        <v>3198</v>
      </c>
      <c r="B3199" t="s">
        <v>10489</v>
      </c>
      <c r="C3199" t="s">
        <v>10490</v>
      </c>
      <c r="D3199">
        <v>40</v>
      </c>
      <c r="E3199" t="s">
        <v>58</v>
      </c>
      <c r="F3199" t="s">
        <v>219</v>
      </c>
      <c r="G3199" s="1">
        <v>44461</v>
      </c>
      <c r="H3199" t="s">
        <v>45</v>
      </c>
      <c r="I3199" t="s">
        <v>59</v>
      </c>
      <c r="J3199" s="3" t="s">
        <v>10491</v>
      </c>
      <c r="K3199" t="s">
        <v>39</v>
      </c>
      <c r="L3199" t="s">
        <v>10492</v>
      </c>
      <c r="M3199" t="s">
        <v>89</v>
      </c>
      <c r="N3199" t="s">
        <v>55</v>
      </c>
      <c r="O3199" s="2">
        <v>45078.034930555557</v>
      </c>
      <c r="P3199" s="2">
        <v>45078.498124999998</v>
      </c>
      <c r="Q3199">
        <v>2</v>
      </c>
      <c r="R3199" t="str">
        <f t="shared" ca="1" si="49"/>
        <v>Rahul</v>
      </c>
      <c r="S3199" t="str">
        <f>IFERROR(TEXT(DATEVALUE(LEFT(Table1[[#This Row],[Date of Purchase]],10)), "MMMM"), TEXT(Table1[[#This Row],[Date of Purchase]], "MMMM"))</f>
        <v>September</v>
      </c>
      <c r="T3199" t="str">
        <f>IF(OR(
  AND(Table1[[#This Row],[Ticket Priority]]="Critical", Table1[[#This Row],[Ticket Status]]&lt;&gt;"Closed"),
  AND(Table1[[#This Row],[Ticket Priority]]="High", Table1[[#This Row],[Ticket Status]]="Open")
), "Yes", "No")</f>
        <v>No</v>
      </c>
      <c r="U3199" s="4" t="str">
        <f>IF(Table1[[#This Row],[Ticket Status]]="Closed","Yes","No")</f>
        <v>Yes</v>
      </c>
      <c r="V3199" s="4" t="str">
        <f>IF(Table1[[#This Row],[Ticket Status]]="Pending Customer Response","Yes","No")</f>
        <v>No</v>
      </c>
      <c r="W3199" s="5">
        <f ca="1">COUNTIFS(Table1[Agent_name],Table1[[#This Row],[Agent_name]],Table1[Month],Table1[[#This Row],[Month]])/160</f>
        <v>0.25</v>
      </c>
    </row>
    <row r="3200" spans="1:23" x14ac:dyDescent="0.25">
      <c r="A3200">
        <v>3199</v>
      </c>
      <c r="B3200" t="s">
        <v>10493</v>
      </c>
      <c r="C3200" t="s">
        <v>10494</v>
      </c>
      <c r="D3200">
        <v>67</v>
      </c>
      <c r="E3200" t="s">
        <v>58</v>
      </c>
      <c r="F3200" t="s">
        <v>107</v>
      </c>
      <c r="G3200" s="1">
        <v>43945</v>
      </c>
      <c r="H3200" t="s">
        <v>59</v>
      </c>
      <c r="I3200" t="s">
        <v>60</v>
      </c>
      <c r="J3200" s="3" t="s">
        <v>10495</v>
      </c>
      <c r="K3200" t="s">
        <v>62</v>
      </c>
      <c r="M3200" t="s">
        <v>143</v>
      </c>
      <c r="N3200" t="s">
        <v>83</v>
      </c>
      <c r="R3200" t="str">
        <f t="shared" ca="1" si="49"/>
        <v>Karan</v>
      </c>
      <c r="S3200" t="str">
        <f>IFERROR(TEXT(DATEVALUE(LEFT(Table1[[#This Row],[Date of Purchase]],10)), "MMMM"), TEXT(Table1[[#This Row],[Date of Purchase]], "MMMM"))</f>
        <v>April</v>
      </c>
      <c r="T3200" t="str">
        <f>IF(OR(
  AND(Table1[[#This Row],[Ticket Priority]]="Critical", Table1[[#This Row],[Ticket Status]]&lt;&gt;"Closed"),
  AND(Table1[[#This Row],[Ticket Priority]]="High", Table1[[#This Row],[Ticket Status]]="Open")
), "Yes", "No")</f>
        <v>No</v>
      </c>
      <c r="U3200" s="4" t="str">
        <f>IF(Table1[[#This Row],[Ticket Status]]="Closed","Yes","No")</f>
        <v>No</v>
      </c>
      <c r="V3200" s="4" t="str">
        <f>IF(Table1[[#This Row],[Ticket Status]]="Pending Customer Response","Yes","No")</f>
        <v>No</v>
      </c>
      <c r="W3200" s="5">
        <f ca="1">COUNTIFS(Table1[Agent_name],Table1[[#This Row],[Agent_name]],Table1[Month],Table1[[#This Row],[Month]])/160</f>
        <v>0.29375000000000001</v>
      </c>
    </row>
    <row r="3201" spans="1:23" x14ac:dyDescent="0.25">
      <c r="A3201">
        <v>3200</v>
      </c>
      <c r="B3201" t="s">
        <v>10496</v>
      </c>
      <c r="C3201" t="s">
        <v>10497</v>
      </c>
      <c r="D3201">
        <v>44</v>
      </c>
      <c r="E3201" t="s">
        <v>19</v>
      </c>
      <c r="F3201" t="s">
        <v>431</v>
      </c>
      <c r="G3201" s="1">
        <v>43904</v>
      </c>
      <c r="H3201" t="s">
        <v>66</v>
      </c>
      <c r="I3201" t="s">
        <v>99</v>
      </c>
      <c r="J3201" s="3" t="s">
        <v>10498</v>
      </c>
      <c r="K3201" t="s">
        <v>62</v>
      </c>
      <c r="M3201" t="s">
        <v>25</v>
      </c>
      <c r="N3201" t="s">
        <v>83</v>
      </c>
      <c r="R3201" t="str">
        <f t="shared" ca="1" si="49"/>
        <v>Aisha</v>
      </c>
      <c r="S3201" t="str">
        <f>IFERROR(TEXT(DATEVALUE(LEFT(Table1[[#This Row],[Date of Purchase]],10)), "MMMM"), TEXT(Table1[[#This Row],[Date of Purchase]], "MMMM"))</f>
        <v>March</v>
      </c>
      <c r="T3201" t="str">
        <f>IF(OR(
  AND(Table1[[#This Row],[Ticket Priority]]="Critical", Table1[[#This Row],[Ticket Status]]&lt;&gt;"Closed"),
  AND(Table1[[#This Row],[Ticket Priority]]="High", Table1[[#This Row],[Ticket Status]]="Open")
), "Yes", "No")</f>
        <v>Yes</v>
      </c>
      <c r="U3201" s="4" t="str">
        <f>IF(Table1[[#This Row],[Ticket Status]]="Closed","Yes","No")</f>
        <v>No</v>
      </c>
      <c r="V3201" s="4" t="str">
        <f>IF(Table1[[#This Row],[Ticket Status]]="Pending Customer Response","Yes","No")</f>
        <v>No</v>
      </c>
      <c r="W3201" s="5">
        <f ca="1">COUNTIFS(Table1[Agent_name],Table1[[#This Row],[Agent_name]],Table1[Month],Table1[[#This Row],[Month]])/160</f>
        <v>1.0062500000000001</v>
      </c>
    </row>
    <row r="3202" spans="1:23" x14ac:dyDescent="0.25">
      <c r="A3202">
        <v>3201</v>
      </c>
      <c r="B3202" t="s">
        <v>10499</v>
      </c>
      <c r="C3202" t="s">
        <v>10500</v>
      </c>
      <c r="D3202">
        <v>19</v>
      </c>
      <c r="E3202" t="s">
        <v>58</v>
      </c>
      <c r="F3202" t="s">
        <v>281</v>
      </c>
      <c r="G3202" s="1">
        <v>44137</v>
      </c>
      <c r="H3202" t="s">
        <v>67</v>
      </c>
      <c r="I3202" t="s">
        <v>77</v>
      </c>
      <c r="J3202" s="3" t="s">
        <v>10501</v>
      </c>
      <c r="K3202" t="s">
        <v>24</v>
      </c>
      <c r="M3202" t="s">
        <v>89</v>
      </c>
      <c r="N3202" t="s">
        <v>26</v>
      </c>
      <c r="O3202" s="2">
        <v>45078.788449074076</v>
      </c>
      <c r="R3202" t="str">
        <f t="shared" ref="R3202:R3265" ca="1" si="50">CHOOSE(
RANDBETWEEN(1,20),
"Aisha","Aisha","Aisha","Aisha",
"Ravi","Ravi","Ravi",
"Sara","Sara","Sara",
"Mohit","Mohit",
"Priya","Priya",
"Arjun",
"Neha","Rahul","Divya","Karan","Meera","Sanjay"
)</f>
        <v>Ravi</v>
      </c>
      <c r="S3202" t="str">
        <f>IFERROR(TEXT(DATEVALUE(LEFT(Table1[[#This Row],[Date of Purchase]],10)), "MMMM"), TEXT(Table1[[#This Row],[Date of Purchase]], "MMMM"))</f>
        <v>November</v>
      </c>
      <c r="T3202" t="str">
        <f>IF(OR(
  AND(Table1[[#This Row],[Ticket Priority]]="Critical", Table1[[#This Row],[Ticket Status]]&lt;&gt;"Closed"),
  AND(Table1[[#This Row],[Ticket Priority]]="High", Table1[[#This Row],[Ticket Status]]="Open")
), "Yes", "No")</f>
        <v>No</v>
      </c>
      <c r="U3202" s="4" t="str">
        <f>IF(Table1[[#This Row],[Ticket Status]]="Closed","Yes","No")</f>
        <v>No</v>
      </c>
      <c r="V3202" s="4" t="str">
        <f>IF(Table1[[#This Row],[Ticket Status]]="Pending Customer Response","Yes","No")</f>
        <v>Yes</v>
      </c>
      <c r="W3202" s="5">
        <f ca="1">COUNTIFS(Table1[Agent_name],Table1[[#This Row],[Agent_name]],Table1[Month],Table1[[#This Row],[Month]])/160</f>
        <v>0.61875000000000002</v>
      </c>
    </row>
    <row r="3203" spans="1:23" x14ac:dyDescent="0.25">
      <c r="A3203">
        <v>3202</v>
      </c>
      <c r="B3203" t="s">
        <v>10502</v>
      </c>
      <c r="C3203" t="s">
        <v>10503</v>
      </c>
      <c r="D3203">
        <v>67</v>
      </c>
      <c r="E3203" t="s">
        <v>19</v>
      </c>
      <c r="F3203" t="s">
        <v>339</v>
      </c>
      <c r="G3203" s="1">
        <v>44443</v>
      </c>
      <c r="H3203" t="s">
        <v>59</v>
      </c>
      <c r="I3203" t="s">
        <v>22</v>
      </c>
      <c r="J3203" s="3" t="s">
        <v>10504</v>
      </c>
      <c r="K3203" t="s">
        <v>62</v>
      </c>
      <c r="M3203" t="s">
        <v>25</v>
      </c>
      <c r="N3203" t="s">
        <v>55</v>
      </c>
      <c r="R3203" t="str">
        <f t="shared" ca="1" si="50"/>
        <v>Mohit</v>
      </c>
      <c r="S3203" t="str">
        <f>IFERROR(TEXT(DATEVALUE(LEFT(Table1[[#This Row],[Date of Purchase]],10)), "MMMM"), TEXT(Table1[[#This Row],[Date of Purchase]], "MMMM"))</f>
        <v>September</v>
      </c>
      <c r="T3203" t="str">
        <f>IF(OR(
  AND(Table1[[#This Row],[Ticket Priority]]="Critical", Table1[[#This Row],[Ticket Status]]&lt;&gt;"Closed"),
  AND(Table1[[#This Row],[Ticket Priority]]="High", Table1[[#This Row],[Ticket Status]]="Open")
), "Yes", "No")</f>
        <v>Yes</v>
      </c>
      <c r="U3203" s="4" t="str">
        <f>IF(Table1[[#This Row],[Ticket Status]]="Closed","Yes","No")</f>
        <v>No</v>
      </c>
      <c r="V3203" s="4" t="str">
        <f>IF(Table1[[#This Row],[Ticket Status]]="Pending Customer Response","Yes","No")</f>
        <v>No</v>
      </c>
      <c r="W3203" s="5">
        <f ca="1">COUNTIFS(Table1[Agent_name],Table1[[#This Row],[Agent_name]],Table1[Month],Table1[[#This Row],[Month]])/160</f>
        <v>0.38124999999999998</v>
      </c>
    </row>
    <row r="3204" spans="1:23" x14ac:dyDescent="0.25">
      <c r="A3204">
        <v>3203</v>
      </c>
      <c r="B3204" t="s">
        <v>10505</v>
      </c>
      <c r="C3204" t="s">
        <v>10506</v>
      </c>
      <c r="D3204">
        <v>42</v>
      </c>
      <c r="E3204" t="s">
        <v>58</v>
      </c>
      <c r="F3204" t="s">
        <v>51</v>
      </c>
      <c r="G3204" s="1">
        <v>43964</v>
      </c>
      <c r="H3204" t="s">
        <v>21</v>
      </c>
      <c r="I3204" t="s">
        <v>52</v>
      </c>
      <c r="J3204" s="3" t="s">
        <v>10507</v>
      </c>
      <c r="K3204" t="s">
        <v>62</v>
      </c>
      <c r="M3204" t="s">
        <v>89</v>
      </c>
      <c r="N3204" t="s">
        <v>83</v>
      </c>
      <c r="R3204" t="str">
        <f t="shared" ca="1" si="50"/>
        <v>Ravi</v>
      </c>
      <c r="S3204" t="str">
        <f>IFERROR(TEXT(DATEVALUE(LEFT(Table1[[#This Row],[Date of Purchase]],10)), "MMMM"), TEXT(Table1[[#This Row],[Date of Purchase]], "MMMM"))</f>
        <v>May</v>
      </c>
      <c r="T3204" t="str">
        <f>IF(OR(
  AND(Table1[[#This Row],[Ticket Priority]]="Critical", Table1[[#This Row],[Ticket Status]]&lt;&gt;"Closed"),
  AND(Table1[[#This Row],[Ticket Priority]]="High", Table1[[#This Row],[Ticket Status]]="Open")
), "Yes", "No")</f>
        <v>Yes</v>
      </c>
      <c r="U3204" s="4" t="str">
        <f>IF(Table1[[#This Row],[Ticket Status]]="Closed","Yes","No")</f>
        <v>No</v>
      </c>
      <c r="V3204" s="4" t="str">
        <f>IF(Table1[[#This Row],[Ticket Status]]="Pending Customer Response","Yes","No")</f>
        <v>No</v>
      </c>
      <c r="W3204" s="5">
        <f ca="1">COUNTIFS(Table1[Agent_name],Table1[[#This Row],[Agent_name]],Table1[Month],Table1[[#This Row],[Month]])/160</f>
        <v>0.67500000000000004</v>
      </c>
    </row>
    <row r="3205" spans="1:23" x14ac:dyDescent="0.25">
      <c r="A3205">
        <v>3204</v>
      </c>
      <c r="B3205" t="s">
        <v>10508</v>
      </c>
      <c r="C3205" t="s">
        <v>10509</v>
      </c>
      <c r="D3205">
        <v>55</v>
      </c>
      <c r="E3205" t="s">
        <v>29</v>
      </c>
      <c r="F3205" t="s">
        <v>98</v>
      </c>
      <c r="G3205" s="1">
        <v>43960</v>
      </c>
      <c r="H3205" t="s">
        <v>66</v>
      </c>
      <c r="I3205" t="s">
        <v>67</v>
      </c>
      <c r="J3205" s="3" t="s">
        <v>10510</v>
      </c>
      <c r="K3205" t="s">
        <v>24</v>
      </c>
      <c r="M3205" t="s">
        <v>25</v>
      </c>
      <c r="N3205" t="s">
        <v>55</v>
      </c>
      <c r="O3205" s="2">
        <v>45078.179479166669</v>
      </c>
      <c r="R3205" t="str">
        <f t="shared" ca="1" si="50"/>
        <v>Meera</v>
      </c>
      <c r="S3205" t="str">
        <f>IFERROR(TEXT(DATEVALUE(LEFT(Table1[[#This Row],[Date of Purchase]],10)), "MMMM"), TEXT(Table1[[#This Row],[Date of Purchase]], "MMMM"))</f>
        <v>May</v>
      </c>
      <c r="T3205" t="str">
        <f>IF(OR(
  AND(Table1[[#This Row],[Ticket Priority]]="Critical", Table1[[#This Row],[Ticket Status]]&lt;&gt;"Closed"),
  AND(Table1[[#This Row],[Ticket Priority]]="High", Table1[[#This Row],[Ticket Status]]="Open")
), "Yes", "No")</f>
        <v>Yes</v>
      </c>
      <c r="U3205" s="4" t="str">
        <f>IF(Table1[[#This Row],[Ticket Status]]="Closed","Yes","No")</f>
        <v>No</v>
      </c>
      <c r="V3205" s="4" t="str">
        <f>IF(Table1[[#This Row],[Ticket Status]]="Pending Customer Response","Yes","No")</f>
        <v>Yes</v>
      </c>
      <c r="W3205" s="5">
        <f ca="1">COUNTIFS(Table1[Agent_name],Table1[[#This Row],[Agent_name]],Table1[Month],Table1[[#This Row],[Month]])/160</f>
        <v>0.26874999999999999</v>
      </c>
    </row>
    <row r="3206" spans="1:23" x14ac:dyDescent="0.25">
      <c r="A3206">
        <v>3205</v>
      </c>
      <c r="B3206" t="s">
        <v>10511</v>
      </c>
      <c r="C3206" t="s">
        <v>10512</v>
      </c>
      <c r="D3206">
        <v>31</v>
      </c>
      <c r="E3206" t="s">
        <v>58</v>
      </c>
      <c r="F3206" t="s">
        <v>117</v>
      </c>
      <c r="G3206" s="1">
        <v>44560</v>
      </c>
      <c r="H3206" t="s">
        <v>59</v>
      </c>
      <c r="I3206" t="s">
        <v>99</v>
      </c>
      <c r="J3206" s="3" t="s">
        <v>10513</v>
      </c>
      <c r="K3206" t="s">
        <v>24</v>
      </c>
      <c r="M3206" t="s">
        <v>143</v>
      </c>
      <c r="N3206" t="s">
        <v>55</v>
      </c>
      <c r="O3206" s="2">
        <v>45078.930891203701</v>
      </c>
      <c r="R3206" t="str">
        <f t="shared" ca="1" si="50"/>
        <v>Mohit</v>
      </c>
      <c r="S3206" t="str">
        <f>IFERROR(TEXT(DATEVALUE(LEFT(Table1[[#This Row],[Date of Purchase]],10)), "MMMM"), TEXT(Table1[[#This Row],[Date of Purchase]], "MMMM"))</f>
        <v>December</v>
      </c>
      <c r="T3206" t="str">
        <f>IF(OR(
  AND(Table1[[#This Row],[Ticket Priority]]="Critical", Table1[[#This Row],[Ticket Status]]&lt;&gt;"Closed"),
  AND(Table1[[#This Row],[Ticket Priority]]="High", Table1[[#This Row],[Ticket Status]]="Open")
), "Yes", "No")</f>
        <v>No</v>
      </c>
      <c r="U3206" s="4" t="str">
        <f>IF(Table1[[#This Row],[Ticket Status]]="Closed","Yes","No")</f>
        <v>No</v>
      </c>
      <c r="V3206" s="4" t="str">
        <f>IF(Table1[[#This Row],[Ticket Status]]="Pending Customer Response","Yes","No")</f>
        <v>Yes</v>
      </c>
      <c r="W3206" s="5">
        <f ca="1">COUNTIFS(Table1[Agent_name],Table1[[#This Row],[Agent_name]],Table1[Month],Table1[[#This Row],[Month]])/160</f>
        <v>0.44374999999999998</v>
      </c>
    </row>
    <row r="3207" spans="1:23" x14ac:dyDescent="0.25">
      <c r="A3207">
        <v>3206</v>
      </c>
      <c r="B3207" t="s">
        <v>1419</v>
      </c>
      <c r="C3207" t="s">
        <v>10514</v>
      </c>
      <c r="D3207">
        <v>18</v>
      </c>
      <c r="E3207" t="s">
        <v>19</v>
      </c>
      <c r="F3207" t="s">
        <v>51</v>
      </c>
      <c r="G3207" s="1">
        <v>44307</v>
      </c>
      <c r="H3207" t="s">
        <v>67</v>
      </c>
      <c r="I3207" t="s">
        <v>37</v>
      </c>
      <c r="J3207" s="3" t="s">
        <v>10515</v>
      </c>
      <c r="K3207" t="s">
        <v>62</v>
      </c>
      <c r="M3207" t="s">
        <v>143</v>
      </c>
      <c r="N3207" t="s">
        <v>83</v>
      </c>
      <c r="R3207" t="str">
        <f t="shared" ca="1" si="50"/>
        <v>Sara</v>
      </c>
      <c r="S3207" t="str">
        <f>IFERROR(TEXT(DATEVALUE(LEFT(Table1[[#This Row],[Date of Purchase]],10)), "MMMM"), TEXT(Table1[[#This Row],[Date of Purchase]], "MMMM"))</f>
        <v>April</v>
      </c>
      <c r="T3207" t="str">
        <f>IF(OR(
  AND(Table1[[#This Row],[Ticket Priority]]="Critical", Table1[[#This Row],[Ticket Status]]&lt;&gt;"Closed"),
  AND(Table1[[#This Row],[Ticket Priority]]="High", Table1[[#This Row],[Ticket Status]]="Open")
), "Yes", "No")</f>
        <v>No</v>
      </c>
      <c r="U3207" s="4" t="str">
        <f>IF(Table1[[#This Row],[Ticket Status]]="Closed","Yes","No")</f>
        <v>No</v>
      </c>
      <c r="V3207" s="4" t="str">
        <f>IF(Table1[[#This Row],[Ticket Status]]="Pending Customer Response","Yes","No")</f>
        <v>No</v>
      </c>
      <c r="W3207" s="5">
        <f ca="1">COUNTIFS(Table1[Agent_name],Table1[[#This Row],[Agent_name]],Table1[Month],Table1[[#This Row],[Month]])/160</f>
        <v>0.75624999999999998</v>
      </c>
    </row>
    <row r="3208" spans="1:23" x14ac:dyDescent="0.25">
      <c r="A3208">
        <v>3207</v>
      </c>
      <c r="B3208" t="s">
        <v>10516</v>
      </c>
      <c r="C3208" t="s">
        <v>10517</v>
      </c>
      <c r="D3208">
        <v>26</v>
      </c>
      <c r="E3208" t="s">
        <v>19</v>
      </c>
      <c r="F3208" t="s">
        <v>71</v>
      </c>
      <c r="G3208" s="1">
        <v>44469</v>
      </c>
      <c r="H3208" t="s">
        <v>59</v>
      </c>
      <c r="I3208" t="s">
        <v>52</v>
      </c>
      <c r="J3208" s="3" t="s">
        <v>10518</v>
      </c>
      <c r="K3208" t="s">
        <v>62</v>
      </c>
      <c r="M3208" t="s">
        <v>25</v>
      </c>
      <c r="N3208" t="s">
        <v>26</v>
      </c>
      <c r="R3208" t="str">
        <f t="shared" ca="1" si="50"/>
        <v>Aisha</v>
      </c>
      <c r="S3208" t="str">
        <f>IFERROR(TEXT(DATEVALUE(LEFT(Table1[[#This Row],[Date of Purchase]],10)), "MMMM"), TEXT(Table1[[#This Row],[Date of Purchase]], "MMMM"))</f>
        <v>September</v>
      </c>
      <c r="T3208" t="str">
        <f>IF(OR(
  AND(Table1[[#This Row],[Ticket Priority]]="Critical", Table1[[#This Row],[Ticket Status]]&lt;&gt;"Closed"),
  AND(Table1[[#This Row],[Ticket Priority]]="High", Table1[[#This Row],[Ticket Status]]="Open")
), "Yes", "No")</f>
        <v>Yes</v>
      </c>
      <c r="U3208" s="4" t="str">
        <f>IF(Table1[[#This Row],[Ticket Status]]="Closed","Yes","No")</f>
        <v>No</v>
      </c>
      <c r="V3208" s="4" t="str">
        <f>IF(Table1[[#This Row],[Ticket Status]]="Pending Customer Response","Yes","No")</f>
        <v>No</v>
      </c>
      <c r="W3208" s="5">
        <f ca="1">COUNTIFS(Table1[Agent_name],Table1[[#This Row],[Agent_name]],Table1[Month],Table1[[#This Row],[Month]])/160</f>
        <v>0.86250000000000004</v>
      </c>
    </row>
    <row r="3209" spans="1:23" x14ac:dyDescent="0.25">
      <c r="A3209">
        <v>3208</v>
      </c>
      <c r="B3209" t="s">
        <v>10519</v>
      </c>
      <c r="C3209" t="s">
        <v>10520</v>
      </c>
      <c r="D3209">
        <v>26</v>
      </c>
      <c r="E3209" t="s">
        <v>29</v>
      </c>
      <c r="F3209" t="s">
        <v>421</v>
      </c>
      <c r="G3209" s="1">
        <v>44529</v>
      </c>
      <c r="H3209" t="s">
        <v>66</v>
      </c>
      <c r="I3209" t="s">
        <v>150</v>
      </c>
      <c r="J3209" s="3" t="s">
        <v>10521</v>
      </c>
      <c r="K3209" t="s">
        <v>62</v>
      </c>
      <c r="M3209" t="s">
        <v>25</v>
      </c>
      <c r="N3209" t="s">
        <v>55</v>
      </c>
      <c r="R3209" t="str">
        <f t="shared" ca="1" si="50"/>
        <v>Ravi</v>
      </c>
      <c r="S3209" t="str">
        <f>IFERROR(TEXT(DATEVALUE(LEFT(Table1[[#This Row],[Date of Purchase]],10)), "MMMM"), TEXT(Table1[[#This Row],[Date of Purchase]], "MMMM"))</f>
        <v>November</v>
      </c>
      <c r="T3209" t="str">
        <f>IF(OR(
  AND(Table1[[#This Row],[Ticket Priority]]="Critical", Table1[[#This Row],[Ticket Status]]&lt;&gt;"Closed"),
  AND(Table1[[#This Row],[Ticket Priority]]="High", Table1[[#This Row],[Ticket Status]]="Open")
), "Yes", "No")</f>
        <v>Yes</v>
      </c>
      <c r="U3209" s="4" t="str">
        <f>IF(Table1[[#This Row],[Ticket Status]]="Closed","Yes","No")</f>
        <v>No</v>
      </c>
      <c r="V3209" s="4" t="str">
        <f>IF(Table1[[#This Row],[Ticket Status]]="Pending Customer Response","Yes","No")</f>
        <v>No</v>
      </c>
      <c r="W3209" s="5">
        <f ca="1">COUNTIFS(Table1[Agent_name],Table1[[#This Row],[Agent_name]],Table1[Month],Table1[[#This Row],[Month]])/160</f>
        <v>0.61875000000000002</v>
      </c>
    </row>
    <row r="3210" spans="1:23" x14ac:dyDescent="0.25">
      <c r="A3210">
        <v>3209</v>
      </c>
      <c r="B3210" t="s">
        <v>10522</v>
      </c>
      <c r="C3210" t="s">
        <v>10523</v>
      </c>
      <c r="D3210">
        <v>58</v>
      </c>
      <c r="E3210" t="s">
        <v>29</v>
      </c>
      <c r="F3210" t="s">
        <v>51</v>
      </c>
      <c r="G3210" s="1">
        <v>43894</v>
      </c>
      <c r="H3210" t="s">
        <v>59</v>
      </c>
      <c r="I3210" t="s">
        <v>99</v>
      </c>
      <c r="J3210" s="3" t="s">
        <v>10524</v>
      </c>
      <c r="K3210" t="s">
        <v>39</v>
      </c>
      <c r="L3210" t="s">
        <v>10525</v>
      </c>
      <c r="M3210" t="s">
        <v>143</v>
      </c>
      <c r="N3210" t="s">
        <v>83</v>
      </c>
      <c r="O3210" s="2">
        <v>45078.405949074076</v>
      </c>
      <c r="P3210" s="2">
        <v>45078.194837962961</v>
      </c>
      <c r="Q3210">
        <v>2</v>
      </c>
      <c r="R3210" t="str">
        <f t="shared" ca="1" si="50"/>
        <v>Sara</v>
      </c>
      <c r="S3210" t="str">
        <f>IFERROR(TEXT(DATEVALUE(LEFT(Table1[[#This Row],[Date of Purchase]],10)), "MMMM"), TEXT(Table1[[#This Row],[Date of Purchase]], "MMMM"))</f>
        <v>March</v>
      </c>
      <c r="T3210" t="str">
        <f>IF(OR(
  AND(Table1[[#This Row],[Ticket Priority]]="Critical", Table1[[#This Row],[Ticket Status]]&lt;&gt;"Closed"),
  AND(Table1[[#This Row],[Ticket Priority]]="High", Table1[[#This Row],[Ticket Status]]="Open")
), "Yes", "No")</f>
        <v>No</v>
      </c>
      <c r="U3210" s="4" t="str">
        <f>IF(Table1[[#This Row],[Ticket Status]]="Closed","Yes","No")</f>
        <v>Yes</v>
      </c>
      <c r="V3210" s="4" t="str">
        <f>IF(Table1[[#This Row],[Ticket Status]]="Pending Customer Response","Yes","No")</f>
        <v>No</v>
      </c>
      <c r="W3210" s="5">
        <f ca="1">COUNTIFS(Table1[Agent_name],Table1[[#This Row],[Agent_name]],Table1[Month],Table1[[#This Row],[Month]])/160</f>
        <v>0.55625000000000002</v>
      </c>
    </row>
    <row r="3211" spans="1:23" x14ac:dyDescent="0.25">
      <c r="A3211">
        <v>3210</v>
      </c>
      <c r="B3211" t="s">
        <v>10526</v>
      </c>
      <c r="C3211" t="s">
        <v>10527</v>
      </c>
      <c r="D3211">
        <v>40</v>
      </c>
      <c r="E3211" t="s">
        <v>29</v>
      </c>
      <c r="F3211" t="s">
        <v>98</v>
      </c>
      <c r="G3211" s="1">
        <v>44423</v>
      </c>
      <c r="H3211" t="s">
        <v>66</v>
      </c>
      <c r="I3211" t="s">
        <v>99</v>
      </c>
      <c r="J3211" s="3" t="s">
        <v>10528</v>
      </c>
      <c r="K3211" t="s">
        <v>39</v>
      </c>
      <c r="L3211" t="s">
        <v>10529</v>
      </c>
      <c r="M3211" t="s">
        <v>25</v>
      </c>
      <c r="N3211" t="s">
        <v>33</v>
      </c>
      <c r="O3211" s="2">
        <v>45078.220543981479</v>
      </c>
      <c r="P3211" s="2">
        <v>45078.586516203701</v>
      </c>
      <c r="Q3211">
        <v>4</v>
      </c>
      <c r="R3211" t="str">
        <f t="shared" ca="1" si="50"/>
        <v>Priya</v>
      </c>
      <c r="S3211" t="str">
        <f>IFERROR(TEXT(DATEVALUE(LEFT(Table1[[#This Row],[Date of Purchase]],10)), "MMMM"), TEXT(Table1[[#This Row],[Date of Purchase]], "MMMM"))</f>
        <v>August</v>
      </c>
      <c r="T3211" t="str">
        <f>IF(OR(
  AND(Table1[[#This Row],[Ticket Priority]]="Critical", Table1[[#This Row],[Ticket Status]]&lt;&gt;"Closed"),
  AND(Table1[[#This Row],[Ticket Priority]]="High", Table1[[#This Row],[Ticket Status]]="Open")
), "Yes", "No")</f>
        <v>No</v>
      </c>
      <c r="U3211" s="4" t="str">
        <f>IF(Table1[[#This Row],[Ticket Status]]="Closed","Yes","No")</f>
        <v>Yes</v>
      </c>
      <c r="V3211" s="4" t="str">
        <f>IF(Table1[[#This Row],[Ticket Status]]="Pending Customer Response","Yes","No")</f>
        <v>No</v>
      </c>
      <c r="W3211" s="5">
        <f ca="1">COUNTIFS(Table1[Agent_name],Table1[[#This Row],[Agent_name]],Table1[Month],Table1[[#This Row],[Month]])/160</f>
        <v>0.35</v>
      </c>
    </row>
    <row r="3212" spans="1:23" x14ac:dyDescent="0.25">
      <c r="A3212">
        <v>3211</v>
      </c>
      <c r="B3212" t="s">
        <v>10530</v>
      </c>
      <c r="C3212" t="s">
        <v>10531</v>
      </c>
      <c r="D3212">
        <v>23</v>
      </c>
      <c r="E3212" t="s">
        <v>19</v>
      </c>
      <c r="F3212" t="s">
        <v>81</v>
      </c>
      <c r="G3212" s="1">
        <v>44294</v>
      </c>
      <c r="H3212" t="s">
        <v>59</v>
      </c>
      <c r="I3212" t="s">
        <v>67</v>
      </c>
      <c r="J3212" s="3" t="s">
        <v>10532</v>
      </c>
      <c r="K3212" t="s">
        <v>39</v>
      </c>
      <c r="L3212" t="s">
        <v>10533</v>
      </c>
      <c r="M3212" t="s">
        <v>25</v>
      </c>
      <c r="N3212" t="s">
        <v>33</v>
      </c>
      <c r="O3212" s="2">
        <v>45078.461539351854</v>
      </c>
      <c r="P3212" s="2">
        <v>45078.242789351854</v>
      </c>
      <c r="Q3212">
        <v>1</v>
      </c>
      <c r="R3212" t="str">
        <f t="shared" ca="1" si="50"/>
        <v>Priya</v>
      </c>
      <c r="S3212" t="str">
        <f>IFERROR(TEXT(DATEVALUE(LEFT(Table1[[#This Row],[Date of Purchase]],10)), "MMMM"), TEXT(Table1[[#This Row],[Date of Purchase]], "MMMM"))</f>
        <v>April</v>
      </c>
      <c r="T3212" t="str">
        <f>IF(OR(
  AND(Table1[[#This Row],[Ticket Priority]]="Critical", Table1[[#This Row],[Ticket Status]]&lt;&gt;"Closed"),
  AND(Table1[[#This Row],[Ticket Priority]]="High", Table1[[#This Row],[Ticket Status]]="Open")
), "Yes", "No")</f>
        <v>No</v>
      </c>
      <c r="U3212" s="4" t="str">
        <f>IF(Table1[[#This Row],[Ticket Status]]="Closed","Yes","No")</f>
        <v>Yes</v>
      </c>
      <c r="V3212" s="4" t="str">
        <f>IF(Table1[[#This Row],[Ticket Status]]="Pending Customer Response","Yes","No")</f>
        <v>No</v>
      </c>
      <c r="W3212" s="5">
        <f ca="1">COUNTIFS(Table1[Agent_name],Table1[[#This Row],[Agent_name]],Table1[Month],Table1[[#This Row],[Month]])/160</f>
        <v>0.48749999999999999</v>
      </c>
    </row>
    <row r="3213" spans="1:23" x14ac:dyDescent="0.25">
      <c r="A3213">
        <v>3212</v>
      </c>
      <c r="B3213" t="s">
        <v>10534</v>
      </c>
      <c r="C3213" t="s">
        <v>7301</v>
      </c>
      <c r="D3213">
        <v>38</v>
      </c>
      <c r="E3213" t="s">
        <v>19</v>
      </c>
      <c r="F3213" t="s">
        <v>383</v>
      </c>
      <c r="G3213" s="1">
        <v>44332</v>
      </c>
      <c r="H3213" t="s">
        <v>45</v>
      </c>
      <c r="I3213" t="s">
        <v>150</v>
      </c>
      <c r="J3213" s="3" t="s">
        <v>10535</v>
      </c>
      <c r="K3213" t="s">
        <v>24</v>
      </c>
      <c r="M3213" t="s">
        <v>41</v>
      </c>
      <c r="N3213" t="s">
        <v>55</v>
      </c>
      <c r="O3213" s="2">
        <v>45078.1018287037</v>
      </c>
      <c r="R3213" t="str">
        <f t="shared" ca="1" si="50"/>
        <v>Ravi</v>
      </c>
      <c r="S3213" t="str">
        <f>IFERROR(TEXT(DATEVALUE(LEFT(Table1[[#This Row],[Date of Purchase]],10)), "MMMM"), TEXT(Table1[[#This Row],[Date of Purchase]], "MMMM"))</f>
        <v>May</v>
      </c>
      <c r="T3213" t="str">
        <f>IF(OR(
  AND(Table1[[#This Row],[Ticket Priority]]="Critical", Table1[[#This Row],[Ticket Status]]&lt;&gt;"Closed"),
  AND(Table1[[#This Row],[Ticket Priority]]="High", Table1[[#This Row],[Ticket Status]]="Open")
), "Yes", "No")</f>
        <v>No</v>
      </c>
      <c r="U3213" s="4" t="str">
        <f>IF(Table1[[#This Row],[Ticket Status]]="Closed","Yes","No")</f>
        <v>No</v>
      </c>
      <c r="V3213" s="4" t="str">
        <f>IF(Table1[[#This Row],[Ticket Status]]="Pending Customer Response","Yes","No")</f>
        <v>Yes</v>
      </c>
      <c r="W3213" s="5">
        <f ca="1">COUNTIFS(Table1[Agent_name],Table1[[#This Row],[Agent_name]],Table1[Month],Table1[[#This Row],[Month]])/160</f>
        <v>0.67500000000000004</v>
      </c>
    </row>
    <row r="3214" spans="1:23" x14ac:dyDescent="0.25">
      <c r="A3214">
        <v>3213</v>
      </c>
      <c r="B3214" t="s">
        <v>10536</v>
      </c>
      <c r="C3214" t="s">
        <v>10537</v>
      </c>
      <c r="D3214">
        <v>41</v>
      </c>
      <c r="E3214" t="s">
        <v>58</v>
      </c>
      <c r="F3214" t="s">
        <v>281</v>
      </c>
      <c r="G3214" s="1">
        <v>43865</v>
      </c>
      <c r="H3214" t="s">
        <v>67</v>
      </c>
      <c r="I3214" t="s">
        <v>67</v>
      </c>
      <c r="J3214" s="3" t="s">
        <v>10538</v>
      </c>
      <c r="K3214" t="s">
        <v>39</v>
      </c>
      <c r="L3214" t="s">
        <v>10539</v>
      </c>
      <c r="M3214" t="s">
        <v>89</v>
      </c>
      <c r="N3214" t="s">
        <v>26</v>
      </c>
      <c r="O3214" s="2">
        <v>45077.967129629629</v>
      </c>
      <c r="P3214" s="2">
        <v>45078.862962962965</v>
      </c>
      <c r="Q3214">
        <v>1</v>
      </c>
      <c r="R3214" t="str">
        <f t="shared" ca="1" si="50"/>
        <v>Ravi</v>
      </c>
      <c r="S3214" t="str">
        <f>IFERROR(TEXT(DATEVALUE(LEFT(Table1[[#This Row],[Date of Purchase]],10)), "MMMM"), TEXT(Table1[[#This Row],[Date of Purchase]], "MMMM"))</f>
        <v>February</v>
      </c>
      <c r="T3214" t="str">
        <f>IF(OR(
  AND(Table1[[#This Row],[Ticket Priority]]="Critical", Table1[[#This Row],[Ticket Status]]&lt;&gt;"Closed"),
  AND(Table1[[#This Row],[Ticket Priority]]="High", Table1[[#This Row],[Ticket Status]]="Open")
), "Yes", "No")</f>
        <v>No</v>
      </c>
      <c r="U3214" s="4" t="str">
        <f>IF(Table1[[#This Row],[Ticket Status]]="Closed","Yes","No")</f>
        <v>Yes</v>
      </c>
      <c r="V3214" s="4" t="str">
        <f>IF(Table1[[#This Row],[Ticket Status]]="Pending Customer Response","Yes","No")</f>
        <v>No</v>
      </c>
      <c r="W3214" s="5">
        <f ca="1">COUNTIFS(Table1[Agent_name],Table1[[#This Row],[Agent_name]],Table1[Month],Table1[[#This Row],[Month]])/160</f>
        <v>0.61250000000000004</v>
      </c>
    </row>
    <row r="3215" spans="1:23" x14ac:dyDescent="0.25">
      <c r="A3215">
        <v>3214</v>
      </c>
      <c r="B3215" t="s">
        <v>10540</v>
      </c>
      <c r="C3215" t="s">
        <v>10541</v>
      </c>
      <c r="D3215">
        <v>35</v>
      </c>
      <c r="E3215" t="s">
        <v>58</v>
      </c>
      <c r="F3215" t="s">
        <v>655</v>
      </c>
      <c r="G3215" s="1">
        <v>43933</v>
      </c>
      <c r="H3215" t="s">
        <v>59</v>
      </c>
      <c r="I3215" t="s">
        <v>67</v>
      </c>
      <c r="J3215" s="3" t="s">
        <v>10542</v>
      </c>
      <c r="K3215" t="s">
        <v>62</v>
      </c>
      <c r="M3215" t="s">
        <v>41</v>
      </c>
      <c r="N3215" t="s">
        <v>26</v>
      </c>
      <c r="R3215" t="str">
        <f t="shared" ca="1" si="50"/>
        <v>Rahul</v>
      </c>
      <c r="S3215" t="str">
        <f>IFERROR(TEXT(DATEVALUE(LEFT(Table1[[#This Row],[Date of Purchase]],10)), "MMMM"), TEXT(Table1[[#This Row],[Date of Purchase]], "MMMM"))</f>
        <v>April</v>
      </c>
      <c r="T3215" t="str">
        <f>IF(OR(
  AND(Table1[[#This Row],[Ticket Priority]]="Critical", Table1[[#This Row],[Ticket Status]]&lt;&gt;"Closed"),
  AND(Table1[[#This Row],[Ticket Priority]]="High", Table1[[#This Row],[Ticket Status]]="Open")
), "Yes", "No")</f>
        <v>No</v>
      </c>
      <c r="U3215" s="4" t="str">
        <f>IF(Table1[[#This Row],[Ticket Status]]="Closed","Yes","No")</f>
        <v>No</v>
      </c>
      <c r="V3215" s="4" t="str">
        <f>IF(Table1[[#This Row],[Ticket Status]]="Pending Customer Response","Yes","No")</f>
        <v>No</v>
      </c>
      <c r="W3215" s="5">
        <f ca="1">COUNTIFS(Table1[Agent_name],Table1[[#This Row],[Agent_name]],Table1[Month],Table1[[#This Row],[Month]])/160</f>
        <v>0.25</v>
      </c>
    </row>
    <row r="3216" spans="1:23" x14ac:dyDescent="0.25">
      <c r="A3216">
        <v>3215</v>
      </c>
      <c r="B3216" t="s">
        <v>10543</v>
      </c>
      <c r="C3216" t="s">
        <v>10544</v>
      </c>
      <c r="D3216">
        <v>63</v>
      </c>
      <c r="E3216" t="s">
        <v>19</v>
      </c>
      <c r="F3216" t="s">
        <v>71</v>
      </c>
      <c r="G3216" s="1">
        <v>44402</v>
      </c>
      <c r="H3216" t="s">
        <v>67</v>
      </c>
      <c r="I3216" t="s">
        <v>93</v>
      </c>
      <c r="J3216" s="3" t="s">
        <v>10545</v>
      </c>
      <c r="K3216" t="s">
        <v>62</v>
      </c>
      <c r="M3216" t="s">
        <v>41</v>
      </c>
      <c r="N3216" t="s">
        <v>33</v>
      </c>
      <c r="R3216" t="str">
        <f t="shared" ca="1" si="50"/>
        <v>Aisha</v>
      </c>
      <c r="S3216" t="str">
        <f>IFERROR(TEXT(DATEVALUE(LEFT(Table1[[#This Row],[Date of Purchase]],10)), "MMMM"), TEXT(Table1[[#This Row],[Date of Purchase]], "MMMM"))</f>
        <v>July</v>
      </c>
      <c r="T3216" t="str">
        <f>IF(OR(
  AND(Table1[[#This Row],[Ticket Priority]]="Critical", Table1[[#This Row],[Ticket Status]]&lt;&gt;"Closed"),
  AND(Table1[[#This Row],[Ticket Priority]]="High", Table1[[#This Row],[Ticket Status]]="Open")
), "Yes", "No")</f>
        <v>No</v>
      </c>
      <c r="U3216" s="4" t="str">
        <f>IF(Table1[[#This Row],[Ticket Status]]="Closed","Yes","No")</f>
        <v>No</v>
      </c>
      <c r="V3216" s="4" t="str">
        <f>IF(Table1[[#This Row],[Ticket Status]]="Pending Customer Response","Yes","No")</f>
        <v>No</v>
      </c>
      <c r="W3216" s="5">
        <f ca="1">COUNTIFS(Table1[Agent_name],Table1[[#This Row],[Agent_name]],Table1[Month],Table1[[#This Row],[Month]])/160</f>
        <v>0.875</v>
      </c>
    </row>
    <row r="3217" spans="1:23" x14ac:dyDescent="0.25">
      <c r="A3217">
        <v>3216</v>
      </c>
      <c r="B3217" t="s">
        <v>10546</v>
      </c>
      <c r="C3217" t="s">
        <v>10547</v>
      </c>
      <c r="D3217">
        <v>51</v>
      </c>
      <c r="E3217" t="s">
        <v>58</v>
      </c>
      <c r="F3217" t="s">
        <v>202</v>
      </c>
      <c r="G3217" s="1">
        <v>44129</v>
      </c>
      <c r="H3217" t="s">
        <v>45</v>
      </c>
      <c r="I3217" t="s">
        <v>46</v>
      </c>
      <c r="J3217" s="3" t="s">
        <v>10548</v>
      </c>
      <c r="K3217" t="s">
        <v>39</v>
      </c>
      <c r="L3217" t="s">
        <v>10549</v>
      </c>
      <c r="M3217" t="s">
        <v>41</v>
      </c>
      <c r="N3217" t="s">
        <v>33</v>
      </c>
      <c r="O3217" s="2">
        <v>45078.674803240741</v>
      </c>
      <c r="P3217" s="2">
        <v>45078.699108796296</v>
      </c>
      <c r="Q3217">
        <v>2</v>
      </c>
      <c r="R3217" t="str">
        <f t="shared" ca="1" si="50"/>
        <v>Aisha</v>
      </c>
      <c r="S3217" t="str">
        <f>IFERROR(TEXT(DATEVALUE(LEFT(Table1[[#This Row],[Date of Purchase]],10)), "MMMM"), TEXT(Table1[[#This Row],[Date of Purchase]], "MMMM"))</f>
        <v>October</v>
      </c>
      <c r="T3217" t="str">
        <f>IF(OR(
  AND(Table1[[#This Row],[Ticket Priority]]="Critical", Table1[[#This Row],[Ticket Status]]&lt;&gt;"Closed"),
  AND(Table1[[#This Row],[Ticket Priority]]="High", Table1[[#This Row],[Ticket Status]]="Open")
), "Yes", "No")</f>
        <v>No</v>
      </c>
      <c r="U3217" s="4" t="str">
        <f>IF(Table1[[#This Row],[Ticket Status]]="Closed","Yes","No")</f>
        <v>Yes</v>
      </c>
      <c r="V3217" s="4" t="str">
        <f>IF(Table1[[#This Row],[Ticket Status]]="Pending Customer Response","Yes","No")</f>
        <v>No</v>
      </c>
      <c r="W3217" s="5">
        <f ca="1">COUNTIFS(Table1[Agent_name],Table1[[#This Row],[Agent_name]],Table1[Month],Table1[[#This Row],[Month]])/160</f>
        <v>0.85624999999999996</v>
      </c>
    </row>
    <row r="3218" spans="1:23" x14ac:dyDescent="0.25">
      <c r="A3218">
        <v>3217</v>
      </c>
      <c r="B3218" t="s">
        <v>10550</v>
      </c>
      <c r="C3218" t="s">
        <v>10551</v>
      </c>
      <c r="D3218">
        <v>49</v>
      </c>
      <c r="E3218" t="s">
        <v>29</v>
      </c>
      <c r="F3218" t="s">
        <v>98</v>
      </c>
      <c r="G3218" s="1">
        <v>44239</v>
      </c>
      <c r="H3218" t="s">
        <v>59</v>
      </c>
      <c r="I3218" t="s">
        <v>37</v>
      </c>
      <c r="J3218" s="3" t="s">
        <v>10552</v>
      </c>
      <c r="K3218" t="s">
        <v>62</v>
      </c>
      <c r="M3218" t="s">
        <v>41</v>
      </c>
      <c r="N3218" t="s">
        <v>26</v>
      </c>
      <c r="R3218" t="str">
        <f t="shared" ca="1" si="50"/>
        <v>Aisha</v>
      </c>
      <c r="S3218" t="str">
        <f>IFERROR(TEXT(DATEVALUE(LEFT(Table1[[#This Row],[Date of Purchase]],10)), "MMMM"), TEXT(Table1[[#This Row],[Date of Purchase]], "MMMM"))</f>
        <v>February</v>
      </c>
      <c r="T3218" t="str">
        <f>IF(OR(
  AND(Table1[[#This Row],[Ticket Priority]]="Critical", Table1[[#This Row],[Ticket Status]]&lt;&gt;"Closed"),
  AND(Table1[[#This Row],[Ticket Priority]]="High", Table1[[#This Row],[Ticket Status]]="Open")
), "Yes", "No")</f>
        <v>No</v>
      </c>
      <c r="U3218" s="4" t="str">
        <f>IF(Table1[[#This Row],[Ticket Status]]="Closed","Yes","No")</f>
        <v>No</v>
      </c>
      <c r="V3218" s="4" t="str">
        <f>IF(Table1[[#This Row],[Ticket Status]]="Pending Customer Response","Yes","No")</f>
        <v>No</v>
      </c>
      <c r="W3218" s="5">
        <f ca="1">COUNTIFS(Table1[Agent_name],Table1[[#This Row],[Agent_name]],Table1[Month],Table1[[#This Row],[Month]])/160</f>
        <v>0.85624999999999996</v>
      </c>
    </row>
    <row r="3219" spans="1:23" x14ac:dyDescent="0.25">
      <c r="A3219">
        <v>3218</v>
      </c>
      <c r="B3219" t="s">
        <v>10553</v>
      </c>
      <c r="C3219" t="s">
        <v>10554</v>
      </c>
      <c r="D3219">
        <v>35</v>
      </c>
      <c r="E3219" t="s">
        <v>58</v>
      </c>
      <c r="F3219" t="s">
        <v>202</v>
      </c>
      <c r="G3219" s="1">
        <v>44065</v>
      </c>
      <c r="H3219" t="s">
        <v>59</v>
      </c>
      <c r="I3219" t="s">
        <v>46</v>
      </c>
      <c r="J3219" s="3" t="s">
        <v>10555</v>
      </c>
      <c r="K3219" t="s">
        <v>24</v>
      </c>
      <c r="M3219" t="s">
        <v>41</v>
      </c>
      <c r="N3219" t="s">
        <v>33</v>
      </c>
      <c r="O3219" s="2">
        <v>45078.088738425926</v>
      </c>
      <c r="R3219" t="str">
        <f t="shared" ca="1" si="50"/>
        <v>Ravi</v>
      </c>
      <c r="S3219" t="str">
        <f>IFERROR(TEXT(DATEVALUE(LEFT(Table1[[#This Row],[Date of Purchase]],10)), "MMMM"), TEXT(Table1[[#This Row],[Date of Purchase]], "MMMM"))</f>
        <v>August</v>
      </c>
      <c r="T3219" t="str">
        <f>IF(OR(
  AND(Table1[[#This Row],[Ticket Priority]]="Critical", Table1[[#This Row],[Ticket Status]]&lt;&gt;"Closed"),
  AND(Table1[[#This Row],[Ticket Priority]]="High", Table1[[#This Row],[Ticket Status]]="Open")
), "Yes", "No")</f>
        <v>No</v>
      </c>
      <c r="U3219" s="4" t="str">
        <f>IF(Table1[[#This Row],[Ticket Status]]="Closed","Yes","No")</f>
        <v>No</v>
      </c>
      <c r="V3219" s="4" t="str">
        <f>IF(Table1[[#This Row],[Ticket Status]]="Pending Customer Response","Yes","No")</f>
        <v>Yes</v>
      </c>
      <c r="W3219" s="5">
        <f ca="1">COUNTIFS(Table1[Agent_name],Table1[[#This Row],[Agent_name]],Table1[Month],Table1[[#This Row],[Month]])/160</f>
        <v>0.65625</v>
      </c>
    </row>
    <row r="3220" spans="1:23" x14ac:dyDescent="0.25">
      <c r="A3220">
        <v>3219</v>
      </c>
      <c r="B3220" t="s">
        <v>10556</v>
      </c>
      <c r="C3220" t="s">
        <v>10557</v>
      </c>
      <c r="D3220">
        <v>37</v>
      </c>
      <c r="E3220" t="s">
        <v>29</v>
      </c>
      <c r="F3220" t="s">
        <v>103</v>
      </c>
      <c r="G3220" s="1">
        <v>44493</v>
      </c>
      <c r="H3220" t="s">
        <v>59</v>
      </c>
      <c r="I3220" t="s">
        <v>177</v>
      </c>
      <c r="J3220" s="3" t="s">
        <v>10558</v>
      </c>
      <c r="K3220" t="s">
        <v>62</v>
      </c>
      <c r="M3220" t="s">
        <v>89</v>
      </c>
      <c r="N3220" t="s">
        <v>33</v>
      </c>
      <c r="R3220" t="str">
        <f t="shared" ca="1" si="50"/>
        <v>Priya</v>
      </c>
      <c r="S3220" t="str">
        <f>IFERROR(TEXT(DATEVALUE(LEFT(Table1[[#This Row],[Date of Purchase]],10)), "MMMM"), TEXT(Table1[[#This Row],[Date of Purchase]], "MMMM"))</f>
        <v>October</v>
      </c>
      <c r="T3220" t="str">
        <f>IF(OR(
  AND(Table1[[#This Row],[Ticket Priority]]="Critical", Table1[[#This Row],[Ticket Status]]&lt;&gt;"Closed"),
  AND(Table1[[#This Row],[Ticket Priority]]="High", Table1[[#This Row],[Ticket Status]]="Open")
), "Yes", "No")</f>
        <v>Yes</v>
      </c>
      <c r="U3220" s="4" t="str">
        <f>IF(Table1[[#This Row],[Ticket Status]]="Closed","Yes","No")</f>
        <v>No</v>
      </c>
      <c r="V3220" s="4" t="str">
        <f>IF(Table1[[#This Row],[Ticket Status]]="Pending Customer Response","Yes","No")</f>
        <v>No</v>
      </c>
      <c r="W3220" s="5">
        <f ca="1">COUNTIFS(Table1[Agent_name],Table1[[#This Row],[Agent_name]],Table1[Month],Table1[[#This Row],[Month]])/160</f>
        <v>0.58125000000000004</v>
      </c>
    </row>
    <row r="3221" spans="1:23" x14ac:dyDescent="0.25">
      <c r="A3221">
        <v>3220</v>
      </c>
      <c r="B3221" t="s">
        <v>10559</v>
      </c>
      <c r="C3221" t="s">
        <v>10560</v>
      </c>
      <c r="D3221">
        <v>37</v>
      </c>
      <c r="E3221" t="s">
        <v>19</v>
      </c>
      <c r="F3221" t="s">
        <v>71</v>
      </c>
      <c r="G3221" s="1">
        <v>44104</v>
      </c>
      <c r="H3221" t="s">
        <v>66</v>
      </c>
      <c r="I3221" t="s">
        <v>22</v>
      </c>
      <c r="J3221" s="3" t="s">
        <v>10561</v>
      </c>
      <c r="K3221" t="s">
        <v>62</v>
      </c>
      <c r="M3221" t="s">
        <v>143</v>
      </c>
      <c r="N3221" t="s">
        <v>33</v>
      </c>
      <c r="R3221" t="str">
        <f t="shared" ca="1" si="50"/>
        <v>Aisha</v>
      </c>
      <c r="S3221" t="str">
        <f>IFERROR(TEXT(DATEVALUE(LEFT(Table1[[#This Row],[Date of Purchase]],10)), "MMMM"), TEXT(Table1[[#This Row],[Date of Purchase]], "MMMM"))</f>
        <v>September</v>
      </c>
      <c r="T3221" t="str">
        <f>IF(OR(
  AND(Table1[[#This Row],[Ticket Priority]]="Critical", Table1[[#This Row],[Ticket Status]]&lt;&gt;"Closed"),
  AND(Table1[[#This Row],[Ticket Priority]]="High", Table1[[#This Row],[Ticket Status]]="Open")
), "Yes", "No")</f>
        <v>No</v>
      </c>
      <c r="U3221" s="4" t="str">
        <f>IF(Table1[[#This Row],[Ticket Status]]="Closed","Yes","No")</f>
        <v>No</v>
      </c>
      <c r="V3221" s="4" t="str">
        <f>IF(Table1[[#This Row],[Ticket Status]]="Pending Customer Response","Yes","No")</f>
        <v>No</v>
      </c>
      <c r="W3221" s="5">
        <f ca="1">COUNTIFS(Table1[Agent_name],Table1[[#This Row],[Agent_name]],Table1[Month],Table1[[#This Row],[Month]])/160</f>
        <v>0.86250000000000004</v>
      </c>
    </row>
    <row r="3222" spans="1:23" x14ac:dyDescent="0.25">
      <c r="A3222">
        <v>3221</v>
      </c>
      <c r="B3222" t="s">
        <v>10562</v>
      </c>
      <c r="C3222" t="s">
        <v>10563</v>
      </c>
      <c r="D3222">
        <v>34</v>
      </c>
      <c r="E3222" t="s">
        <v>29</v>
      </c>
      <c r="F3222" t="s">
        <v>98</v>
      </c>
      <c r="G3222" s="1">
        <v>43838</v>
      </c>
      <c r="H3222" t="s">
        <v>66</v>
      </c>
      <c r="I3222" t="s">
        <v>60</v>
      </c>
      <c r="J3222" s="3" t="s">
        <v>10564</v>
      </c>
      <c r="K3222" t="s">
        <v>62</v>
      </c>
      <c r="M3222" t="s">
        <v>143</v>
      </c>
      <c r="N3222" t="s">
        <v>26</v>
      </c>
      <c r="R3222" t="str">
        <f t="shared" ca="1" si="50"/>
        <v>Sara</v>
      </c>
      <c r="S3222" t="str">
        <f>IFERROR(TEXT(DATEVALUE(LEFT(Table1[[#This Row],[Date of Purchase]],10)), "MMMM"), TEXT(Table1[[#This Row],[Date of Purchase]], "MMMM"))</f>
        <v>January</v>
      </c>
      <c r="T3222" t="str">
        <f>IF(OR(
  AND(Table1[[#This Row],[Ticket Priority]]="Critical", Table1[[#This Row],[Ticket Status]]&lt;&gt;"Closed"),
  AND(Table1[[#This Row],[Ticket Priority]]="High", Table1[[#This Row],[Ticket Status]]="Open")
), "Yes", "No")</f>
        <v>No</v>
      </c>
      <c r="U3222" s="4" t="str">
        <f>IF(Table1[[#This Row],[Ticket Status]]="Closed","Yes","No")</f>
        <v>No</v>
      </c>
      <c r="V3222" s="4" t="str">
        <f>IF(Table1[[#This Row],[Ticket Status]]="Pending Customer Response","Yes","No")</f>
        <v>No</v>
      </c>
      <c r="W3222" s="5">
        <f ca="1">COUNTIFS(Table1[Agent_name],Table1[[#This Row],[Agent_name]],Table1[Month],Table1[[#This Row],[Month]])/160</f>
        <v>0.70625000000000004</v>
      </c>
    </row>
    <row r="3223" spans="1:23" x14ac:dyDescent="0.25">
      <c r="A3223">
        <v>3222</v>
      </c>
      <c r="B3223" t="s">
        <v>10565</v>
      </c>
      <c r="C3223" t="s">
        <v>10566</v>
      </c>
      <c r="D3223">
        <v>56</v>
      </c>
      <c r="E3223" t="s">
        <v>19</v>
      </c>
      <c r="F3223" t="s">
        <v>249</v>
      </c>
      <c r="G3223" s="1">
        <v>44307</v>
      </c>
      <c r="H3223" t="s">
        <v>45</v>
      </c>
      <c r="I3223" t="s">
        <v>99</v>
      </c>
      <c r="J3223" s="3" t="s">
        <v>10567</v>
      </c>
      <c r="K3223" t="s">
        <v>62</v>
      </c>
      <c r="M3223" t="s">
        <v>25</v>
      </c>
      <c r="N3223" t="s">
        <v>26</v>
      </c>
      <c r="R3223" t="str">
        <f t="shared" ca="1" si="50"/>
        <v>Sara</v>
      </c>
      <c r="S3223" t="str">
        <f>IFERROR(TEXT(DATEVALUE(LEFT(Table1[[#This Row],[Date of Purchase]],10)), "MMMM"), TEXT(Table1[[#This Row],[Date of Purchase]], "MMMM"))</f>
        <v>April</v>
      </c>
      <c r="T3223" t="str">
        <f>IF(OR(
  AND(Table1[[#This Row],[Ticket Priority]]="Critical", Table1[[#This Row],[Ticket Status]]&lt;&gt;"Closed"),
  AND(Table1[[#This Row],[Ticket Priority]]="High", Table1[[#This Row],[Ticket Status]]="Open")
), "Yes", "No")</f>
        <v>Yes</v>
      </c>
      <c r="U3223" s="4" t="str">
        <f>IF(Table1[[#This Row],[Ticket Status]]="Closed","Yes","No")</f>
        <v>No</v>
      </c>
      <c r="V3223" s="4" t="str">
        <f>IF(Table1[[#This Row],[Ticket Status]]="Pending Customer Response","Yes","No")</f>
        <v>No</v>
      </c>
      <c r="W3223" s="5">
        <f ca="1">COUNTIFS(Table1[Agent_name],Table1[[#This Row],[Agent_name]],Table1[Month],Table1[[#This Row],[Month]])/160</f>
        <v>0.75624999999999998</v>
      </c>
    </row>
    <row r="3224" spans="1:23" x14ac:dyDescent="0.25">
      <c r="A3224">
        <v>3223</v>
      </c>
      <c r="B3224" t="s">
        <v>10568</v>
      </c>
      <c r="C3224" t="s">
        <v>10569</v>
      </c>
      <c r="D3224">
        <v>57</v>
      </c>
      <c r="E3224" t="s">
        <v>19</v>
      </c>
      <c r="F3224" t="s">
        <v>207</v>
      </c>
      <c r="G3224" s="1">
        <v>43936</v>
      </c>
      <c r="H3224" t="s">
        <v>67</v>
      </c>
      <c r="I3224" t="s">
        <v>60</v>
      </c>
      <c r="J3224" s="3" t="s">
        <v>10570</v>
      </c>
      <c r="K3224" t="s">
        <v>39</v>
      </c>
      <c r="L3224" t="s">
        <v>10571</v>
      </c>
      <c r="M3224" t="s">
        <v>41</v>
      </c>
      <c r="N3224" t="s">
        <v>55</v>
      </c>
      <c r="O3224" s="2">
        <v>45078.163819444446</v>
      </c>
      <c r="P3224" s="2">
        <v>45078.490902777776</v>
      </c>
      <c r="Q3224">
        <v>4</v>
      </c>
      <c r="R3224" t="str">
        <f t="shared" ca="1" si="50"/>
        <v>Meera</v>
      </c>
      <c r="S3224" t="str">
        <f>IFERROR(TEXT(DATEVALUE(LEFT(Table1[[#This Row],[Date of Purchase]],10)), "MMMM"), TEXT(Table1[[#This Row],[Date of Purchase]], "MMMM"))</f>
        <v>April</v>
      </c>
      <c r="T3224" t="str">
        <f>IF(OR(
  AND(Table1[[#This Row],[Ticket Priority]]="Critical", Table1[[#This Row],[Ticket Status]]&lt;&gt;"Closed"),
  AND(Table1[[#This Row],[Ticket Priority]]="High", Table1[[#This Row],[Ticket Status]]="Open")
), "Yes", "No")</f>
        <v>No</v>
      </c>
      <c r="U3224" s="4" t="str">
        <f>IF(Table1[[#This Row],[Ticket Status]]="Closed","Yes","No")</f>
        <v>Yes</v>
      </c>
      <c r="V3224" s="4" t="str">
        <f>IF(Table1[[#This Row],[Ticket Status]]="Pending Customer Response","Yes","No")</f>
        <v>No</v>
      </c>
      <c r="W3224" s="5">
        <f ca="1">COUNTIFS(Table1[Agent_name],Table1[[#This Row],[Agent_name]],Table1[Month],Table1[[#This Row],[Month]])/160</f>
        <v>0.16250000000000001</v>
      </c>
    </row>
    <row r="3225" spans="1:23" x14ac:dyDescent="0.25">
      <c r="A3225">
        <v>3224</v>
      </c>
      <c r="B3225" t="s">
        <v>9814</v>
      </c>
      <c r="C3225" t="s">
        <v>10572</v>
      </c>
      <c r="D3225">
        <v>60</v>
      </c>
      <c r="E3225" t="s">
        <v>19</v>
      </c>
      <c r="F3225" t="s">
        <v>76</v>
      </c>
      <c r="G3225" s="1">
        <v>43942</v>
      </c>
      <c r="H3225" t="s">
        <v>45</v>
      </c>
      <c r="I3225" t="s">
        <v>77</v>
      </c>
      <c r="J3225" s="3" t="s">
        <v>10573</v>
      </c>
      <c r="K3225" t="s">
        <v>24</v>
      </c>
      <c r="M3225" t="s">
        <v>89</v>
      </c>
      <c r="N3225" t="s">
        <v>26</v>
      </c>
      <c r="O3225" s="2">
        <v>45078.754120370373</v>
      </c>
      <c r="R3225" t="str">
        <f t="shared" ca="1" si="50"/>
        <v>Aisha</v>
      </c>
      <c r="S3225" t="str">
        <f>IFERROR(TEXT(DATEVALUE(LEFT(Table1[[#This Row],[Date of Purchase]],10)), "MMMM"), TEXT(Table1[[#This Row],[Date of Purchase]], "MMMM"))</f>
        <v>April</v>
      </c>
      <c r="T3225" t="str">
        <f>IF(OR(
  AND(Table1[[#This Row],[Ticket Priority]]="Critical", Table1[[#This Row],[Ticket Status]]&lt;&gt;"Closed"),
  AND(Table1[[#This Row],[Ticket Priority]]="High", Table1[[#This Row],[Ticket Status]]="Open")
), "Yes", "No")</f>
        <v>No</v>
      </c>
      <c r="U3225" s="4" t="str">
        <f>IF(Table1[[#This Row],[Ticket Status]]="Closed","Yes","No")</f>
        <v>No</v>
      </c>
      <c r="V3225" s="4" t="str">
        <f>IF(Table1[[#This Row],[Ticket Status]]="Pending Customer Response","Yes","No")</f>
        <v>Yes</v>
      </c>
      <c r="W3225" s="5">
        <f ca="1">COUNTIFS(Table1[Agent_name],Table1[[#This Row],[Agent_name]],Table1[Month],Table1[[#This Row],[Month]])/160</f>
        <v>0.81874999999999998</v>
      </c>
    </row>
    <row r="3226" spans="1:23" x14ac:dyDescent="0.25">
      <c r="A3226">
        <v>3225</v>
      </c>
      <c r="B3226" t="s">
        <v>10574</v>
      </c>
      <c r="C3226" t="s">
        <v>10575</v>
      </c>
      <c r="D3226">
        <v>51</v>
      </c>
      <c r="E3226" t="s">
        <v>29</v>
      </c>
      <c r="F3226" t="s">
        <v>202</v>
      </c>
      <c r="G3226" s="1">
        <v>44037</v>
      </c>
      <c r="H3226" t="s">
        <v>66</v>
      </c>
      <c r="I3226" t="s">
        <v>52</v>
      </c>
      <c r="J3226" s="3" t="s">
        <v>10576</v>
      </c>
      <c r="K3226" t="s">
        <v>24</v>
      </c>
      <c r="M3226" t="s">
        <v>143</v>
      </c>
      <c r="N3226" t="s">
        <v>83</v>
      </c>
      <c r="O3226" s="2">
        <v>45078.565254629626</v>
      </c>
      <c r="R3226" t="str">
        <f t="shared" ca="1" si="50"/>
        <v>Karan</v>
      </c>
      <c r="S3226" t="str">
        <f>IFERROR(TEXT(DATEVALUE(LEFT(Table1[[#This Row],[Date of Purchase]],10)), "MMMM"), TEXT(Table1[[#This Row],[Date of Purchase]], "MMMM"))</f>
        <v>July</v>
      </c>
      <c r="T3226" t="str">
        <f>IF(OR(
  AND(Table1[[#This Row],[Ticket Priority]]="Critical", Table1[[#This Row],[Ticket Status]]&lt;&gt;"Closed"),
  AND(Table1[[#This Row],[Ticket Priority]]="High", Table1[[#This Row],[Ticket Status]]="Open")
), "Yes", "No")</f>
        <v>No</v>
      </c>
      <c r="U3226" s="4" t="str">
        <f>IF(Table1[[#This Row],[Ticket Status]]="Closed","Yes","No")</f>
        <v>No</v>
      </c>
      <c r="V3226" s="4" t="str">
        <f>IF(Table1[[#This Row],[Ticket Status]]="Pending Customer Response","Yes","No")</f>
        <v>Yes</v>
      </c>
      <c r="W3226" s="5">
        <f ca="1">COUNTIFS(Table1[Agent_name],Table1[[#This Row],[Agent_name]],Table1[Month],Table1[[#This Row],[Month]])/160</f>
        <v>0.21249999999999999</v>
      </c>
    </row>
    <row r="3227" spans="1:23" x14ac:dyDescent="0.25">
      <c r="A3227">
        <v>3226</v>
      </c>
      <c r="B3227" t="s">
        <v>10577</v>
      </c>
      <c r="C3227" t="s">
        <v>10578</v>
      </c>
      <c r="D3227">
        <v>19</v>
      </c>
      <c r="E3227" t="s">
        <v>29</v>
      </c>
      <c r="F3227" t="s">
        <v>149</v>
      </c>
      <c r="G3227" s="1">
        <v>44230</v>
      </c>
      <c r="H3227" t="s">
        <v>66</v>
      </c>
      <c r="I3227" t="s">
        <v>99</v>
      </c>
      <c r="J3227" s="3" t="s">
        <v>10579</v>
      </c>
      <c r="K3227" t="s">
        <v>39</v>
      </c>
      <c r="L3227" t="s">
        <v>10580</v>
      </c>
      <c r="M3227" t="s">
        <v>25</v>
      </c>
      <c r="N3227" t="s">
        <v>26</v>
      </c>
      <c r="O3227" s="2">
        <v>45077.994444444441</v>
      </c>
      <c r="P3227" s="2">
        <v>45078.638194444444</v>
      </c>
      <c r="Q3227">
        <v>4</v>
      </c>
      <c r="R3227" t="str">
        <f t="shared" ca="1" si="50"/>
        <v>Aisha</v>
      </c>
      <c r="S3227" t="str">
        <f>IFERROR(TEXT(DATEVALUE(LEFT(Table1[[#This Row],[Date of Purchase]],10)), "MMMM"), TEXT(Table1[[#This Row],[Date of Purchase]], "MMMM"))</f>
        <v>February</v>
      </c>
      <c r="T3227" t="str">
        <f>IF(OR(
  AND(Table1[[#This Row],[Ticket Priority]]="Critical", Table1[[#This Row],[Ticket Status]]&lt;&gt;"Closed"),
  AND(Table1[[#This Row],[Ticket Priority]]="High", Table1[[#This Row],[Ticket Status]]="Open")
), "Yes", "No")</f>
        <v>No</v>
      </c>
      <c r="U3227" s="4" t="str">
        <f>IF(Table1[[#This Row],[Ticket Status]]="Closed","Yes","No")</f>
        <v>Yes</v>
      </c>
      <c r="V3227" s="4" t="str">
        <f>IF(Table1[[#This Row],[Ticket Status]]="Pending Customer Response","Yes","No")</f>
        <v>No</v>
      </c>
      <c r="W3227" s="5">
        <f ca="1">COUNTIFS(Table1[Agent_name],Table1[[#This Row],[Agent_name]],Table1[Month],Table1[[#This Row],[Month]])/160</f>
        <v>0.85624999999999996</v>
      </c>
    </row>
    <row r="3228" spans="1:23" x14ac:dyDescent="0.25">
      <c r="A3228">
        <v>3227</v>
      </c>
      <c r="B3228" t="s">
        <v>10581</v>
      </c>
      <c r="C3228" t="s">
        <v>10582</v>
      </c>
      <c r="D3228">
        <v>50</v>
      </c>
      <c r="E3228" t="s">
        <v>58</v>
      </c>
      <c r="F3228" t="s">
        <v>36</v>
      </c>
      <c r="G3228" s="1">
        <v>43884</v>
      </c>
      <c r="H3228" t="s">
        <v>66</v>
      </c>
      <c r="I3228" t="s">
        <v>46</v>
      </c>
      <c r="J3228" s="3" t="s">
        <v>10583</v>
      </c>
      <c r="K3228" t="s">
        <v>24</v>
      </c>
      <c r="M3228" t="s">
        <v>25</v>
      </c>
      <c r="N3228" t="s">
        <v>83</v>
      </c>
      <c r="O3228" s="2">
        <v>45078.580578703702</v>
      </c>
      <c r="R3228" t="str">
        <f t="shared" ca="1" si="50"/>
        <v>Aisha</v>
      </c>
      <c r="S3228" t="str">
        <f>IFERROR(TEXT(DATEVALUE(LEFT(Table1[[#This Row],[Date of Purchase]],10)), "MMMM"), TEXT(Table1[[#This Row],[Date of Purchase]], "MMMM"))</f>
        <v>February</v>
      </c>
      <c r="T3228" t="str">
        <f>IF(OR(
  AND(Table1[[#This Row],[Ticket Priority]]="Critical", Table1[[#This Row],[Ticket Status]]&lt;&gt;"Closed"),
  AND(Table1[[#This Row],[Ticket Priority]]="High", Table1[[#This Row],[Ticket Status]]="Open")
), "Yes", "No")</f>
        <v>Yes</v>
      </c>
      <c r="U3228" s="4" t="str">
        <f>IF(Table1[[#This Row],[Ticket Status]]="Closed","Yes","No")</f>
        <v>No</v>
      </c>
      <c r="V3228" s="4" t="str">
        <f>IF(Table1[[#This Row],[Ticket Status]]="Pending Customer Response","Yes","No")</f>
        <v>Yes</v>
      </c>
      <c r="W3228" s="5">
        <f ca="1">COUNTIFS(Table1[Agent_name],Table1[[#This Row],[Agent_name]],Table1[Month],Table1[[#This Row],[Month]])/160</f>
        <v>0.85624999999999996</v>
      </c>
    </row>
    <row r="3229" spans="1:23" x14ac:dyDescent="0.25">
      <c r="A3229">
        <v>3228</v>
      </c>
      <c r="B3229" t="s">
        <v>10584</v>
      </c>
      <c r="C3229" t="s">
        <v>10585</v>
      </c>
      <c r="D3229">
        <v>27</v>
      </c>
      <c r="E3229" t="s">
        <v>58</v>
      </c>
      <c r="F3229" t="s">
        <v>117</v>
      </c>
      <c r="G3229" s="1">
        <v>44165</v>
      </c>
      <c r="H3229" t="s">
        <v>21</v>
      </c>
      <c r="I3229" t="s">
        <v>99</v>
      </c>
      <c r="J3229" s="3" t="s">
        <v>10586</v>
      </c>
      <c r="K3229" t="s">
        <v>62</v>
      </c>
      <c r="M3229" t="s">
        <v>41</v>
      </c>
      <c r="N3229" t="s">
        <v>33</v>
      </c>
      <c r="R3229" t="str">
        <f t="shared" ca="1" si="50"/>
        <v>Aisha</v>
      </c>
      <c r="S3229" t="str">
        <f>IFERROR(TEXT(DATEVALUE(LEFT(Table1[[#This Row],[Date of Purchase]],10)), "MMMM"), TEXT(Table1[[#This Row],[Date of Purchase]], "MMMM"))</f>
        <v>November</v>
      </c>
      <c r="T3229" t="str">
        <f>IF(OR(
  AND(Table1[[#This Row],[Ticket Priority]]="Critical", Table1[[#This Row],[Ticket Status]]&lt;&gt;"Closed"),
  AND(Table1[[#This Row],[Ticket Priority]]="High", Table1[[#This Row],[Ticket Status]]="Open")
), "Yes", "No")</f>
        <v>No</v>
      </c>
      <c r="U3229" s="4" t="str">
        <f>IF(Table1[[#This Row],[Ticket Status]]="Closed","Yes","No")</f>
        <v>No</v>
      </c>
      <c r="V3229" s="4" t="str">
        <f>IF(Table1[[#This Row],[Ticket Status]]="Pending Customer Response","Yes","No")</f>
        <v>No</v>
      </c>
      <c r="W3229" s="5">
        <f ca="1">COUNTIFS(Table1[Agent_name],Table1[[#This Row],[Agent_name]],Table1[Month],Table1[[#This Row],[Month]])/160</f>
        <v>0.85624999999999996</v>
      </c>
    </row>
    <row r="3230" spans="1:23" x14ac:dyDescent="0.25">
      <c r="A3230">
        <v>3229</v>
      </c>
      <c r="B3230" t="s">
        <v>10587</v>
      </c>
      <c r="C3230" t="s">
        <v>10588</v>
      </c>
      <c r="D3230">
        <v>70</v>
      </c>
      <c r="E3230" t="s">
        <v>19</v>
      </c>
      <c r="F3230" t="s">
        <v>107</v>
      </c>
      <c r="G3230" s="1">
        <v>44280</v>
      </c>
      <c r="H3230" t="s">
        <v>45</v>
      </c>
      <c r="I3230" t="s">
        <v>72</v>
      </c>
      <c r="J3230" s="3" t="s">
        <v>10589</v>
      </c>
      <c r="K3230" t="s">
        <v>62</v>
      </c>
      <c r="M3230" t="s">
        <v>41</v>
      </c>
      <c r="N3230" t="s">
        <v>55</v>
      </c>
      <c r="R3230" t="str">
        <f t="shared" ca="1" si="50"/>
        <v>Ravi</v>
      </c>
      <c r="S3230" t="str">
        <f>IFERROR(TEXT(DATEVALUE(LEFT(Table1[[#This Row],[Date of Purchase]],10)), "MMMM"), TEXT(Table1[[#This Row],[Date of Purchase]], "MMMM"))</f>
        <v>March</v>
      </c>
      <c r="T3230" t="str">
        <f>IF(OR(
  AND(Table1[[#This Row],[Ticket Priority]]="Critical", Table1[[#This Row],[Ticket Status]]&lt;&gt;"Closed"),
  AND(Table1[[#This Row],[Ticket Priority]]="High", Table1[[#This Row],[Ticket Status]]="Open")
), "Yes", "No")</f>
        <v>No</v>
      </c>
      <c r="U3230" s="4" t="str">
        <f>IF(Table1[[#This Row],[Ticket Status]]="Closed","Yes","No")</f>
        <v>No</v>
      </c>
      <c r="V3230" s="4" t="str">
        <f>IF(Table1[[#This Row],[Ticket Status]]="Pending Customer Response","Yes","No")</f>
        <v>No</v>
      </c>
      <c r="W3230" s="5">
        <f ca="1">COUNTIFS(Table1[Agent_name],Table1[[#This Row],[Agent_name]],Table1[Month],Table1[[#This Row],[Month]])/160</f>
        <v>0.54374999999999996</v>
      </c>
    </row>
    <row r="3231" spans="1:23" x14ac:dyDescent="0.25">
      <c r="A3231">
        <v>3230</v>
      </c>
      <c r="B3231" t="s">
        <v>10590</v>
      </c>
      <c r="C3231" t="s">
        <v>10591</v>
      </c>
      <c r="D3231">
        <v>59</v>
      </c>
      <c r="E3231" t="s">
        <v>19</v>
      </c>
      <c r="F3231" t="s">
        <v>65</v>
      </c>
      <c r="G3231" s="1">
        <v>44329</v>
      </c>
      <c r="H3231" t="s">
        <v>66</v>
      </c>
      <c r="I3231" t="s">
        <v>177</v>
      </c>
      <c r="J3231" s="3" t="s">
        <v>10592</v>
      </c>
      <c r="K3231" t="s">
        <v>39</v>
      </c>
      <c r="L3231" t="s">
        <v>10593</v>
      </c>
      <c r="M3231" t="s">
        <v>41</v>
      </c>
      <c r="N3231" t="s">
        <v>26</v>
      </c>
      <c r="O3231" s="2">
        <v>45078.54173611111</v>
      </c>
      <c r="P3231" s="2">
        <v>45078.728541666664</v>
      </c>
      <c r="Q3231">
        <v>2</v>
      </c>
      <c r="R3231" t="str">
        <f t="shared" ca="1" si="50"/>
        <v>Karan</v>
      </c>
      <c r="S3231" t="str">
        <f>IFERROR(TEXT(DATEVALUE(LEFT(Table1[[#This Row],[Date of Purchase]],10)), "MMMM"), TEXT(Table1[[#This Row],[Date of Purchase]], "MMMM"))</f>
        <v>May</v>
      </c>
      <c r="T3231" t="str">
        <f>IF(OR(
  AND(Table1[[#This Row],[Ticket Priority]]="Critical", Table1[[#This Row],[Ticket Status]]&lt;&gt;"Closed"),
  AND(Table1[[#This Row],[Ticket Priority]]="High", Table1[[#This Row],[Ticket Status]]="Open")
), "Yes", "No")</f>
        <v>No</v>
      </c>
      <c r="U3231" s="4" t="str">
        <f>IF(Table1[[#This Row],[Ticket Status]]="Closed","Yes","No")</f>
        <v>Yes</v>
      </c>
      <c r="V3231" s="4" t="str">
        <f>IF(Table1[[#This Row],[Ticket Status]]="Pending Customer Response","Yes","No")</f>
        <v>No</v>
      </c>
      <c r="W3231" s="5">
        <f ca="1">COUNTIFS(Table1[Agent_name],Table1[[#This Row],[Agent_name]],Table1[Month],Table1[[#This Row],[Month]])/160</f>
        <v>0.1875</v>
      </c>
    </row>
    <row r="3232" spans="1:23" x14ac:dyDescent="0.25">
      <c r="A3232">
        <v>3231</v>
      </c>
      <c r="B3232" t="s">
        <v>10594</v>
      </c>
      <c r="C3232" t="s">
        <v>10595</v>
      </c>
      <c r="D3232">
        <v>27</v>
      </c>
      <c r="E3232" t="s">
        <v>58</v>
      </c>
      <c r="F3232" t="s">
        <v>86</v>
      </c>
      <c r="G3232" s="1">
        <v>44011</v>
      </c>
      <c r="H3232" t="s">
        <v>67</v>
      </c>
      <c r="I3232" t="s">
        <v>77</v>
      </c>
      <c r="J3232" s="3" t="s">
        <v>10596</v>
      </c>
      <c r="K3232" t="s">
        <v>24</v>
      </c>
      <c r="M3232" t="s">
        <v>25</v>
      </c>
      <c r="N3232" t="s">
        <v>33</v>
      </c>
      <c r="O3232" s="2">
        <v>45078.336192129631</v>
      </c>
      <c r="R3232" t="str">
        <f t="shared" ca="1" si="50"/>
        <v>Aisha</v>
      </c>
      <c r="S3232" t="str">
        <f>IFERROR(TEXT(DATEVALUE(LEFT(Table1[[#This Row],[Date of Purchase]],10)), "MMMM"), TEXT(Table1[[#This Row],[Date of Purchase]], "MMMM"))</f>
        <v>June</v>
      </c>
      <c r="T3232" t="str">
        <f>IF(OR(
  AND(Table1[[#This Row],[Ticket Priority]]="Critical", Table1[[#This Row],[Ticket Status]]&lt;&gt;"Closed"),
  AND(Table1[[#This Row],[Ticket Priority]]="High", Table1[[#This Row],[Ticket Status]]="Open")
), "Yes", "No")</f>
        <v>Yes</v>
      </c>
      <c r="U3232" s="4" t="str">
        <f>IF(Table1[[#This Row],[Ticket Status]]="Closed","Yes","No")</f>
        <v>No</v>
      </c>
      <c r="V3232" s="4" t="str">
        <f>IF(Table1[[#This Row],[Ticket Status]]="Pending Customer Response","Yes","No")</f>
        <v>Yes</v>
      </c>
      <c r="W3232" s="5">
        <f ca="1">COUNTIFS(Table1[Agent_name],Table1[[#This Row],[Agent_name]],Table1[Month],Table1[[#This Row],[Month]])/160</f>
        <v>0.89375000000000004</v>
      </c>
    </row>
    <row r="3233" spans="1:23" x14ac:dyDescent="0.25">
      <c r="A3233">
        <v>3232</v>
      </c>
      <c r="B3233" t="s">
        <v>10597</v>
      </c>
      <c r="C3233" t="s">
        <v>10598</v>
      </c>
      <c r="D3233">
        <v>48</v>
      </c>
      <c r="E3233" t="s">
        <v>58</v>
      </c>
      <c r="F3233" t="s">
        <v>485</v>
      </c>
      <c r="G3233" s="1">
        <v>43868</v>
      </c>
      <c r="H3233" t="s">
        <v>59</v>
      </c>
      <c r="I3233" t="s">
        <v>113</v>
      </c>
      <c r="J3233" s="3" t="s">
        <v>10599</v>
      </c>
      <c r="K3233" t="s">
        <v>24</v>
      </c>
      <c r="M3233" t="s">
        <v>143</v>
      </c>
      <c r="N3233" t="s">
        <v>55</v>
      </c>
      <c r="O3233" s="2">
        <v>45078.467465277776</v>
      </c>
      <c r="R3233" t="str">
        <f t="shared" ca="1" si="50"/>
        <v>Mohit</v>
      </c>
      <c r="S3233" t="str">
        <f>IFERROR(TEXT(DATEVALUE(LEFT(Table1[[#This Row],[Date of Purchase]],10)), "MMMM"), TEXT(Table1[[#This Row],[Date of Purchase]], "MMMM"))</f>
        <v>February</v>
      </c>
      <c r="T3233" t="str">
        <f>IF(OR(
  AND(Table1[[#This Row],[Ticket Priority]]="Critical", Table1[[#This Row],[Ticket Status]]&lt;&gt;"Closed"),
  AND(Table1[[#This Row],[Ticket Priority]]="High", Table1[[#This Row],[Ticket Status]]="Open")
), "Yes", "No")</f>
        <v>No</v>
      </c>
      <c r="U3233" s="4" t="str">
        <f>IF(Table1[[#This Row],[Ticket Status]]="Closed","Yes","No")</f>
        <v>No</v>
      </c>
      <c r="V3233" s="4" t="str">
        <f>IF(Table1[[#This Row],[Ticket Status]]="Pending Customer Response","Yes","No")</f>
        <v>Yes</v>
      </c>
      <c r="W3233" s="5">
        <f ca="1">COUNTIFS(Table1[Agent_name],Table1[[#This Row],[Agent_name]],Table1[Month],Table1[[#This Row],[Month]])/160</f>
        <v>0.52500000000000002</v>
      </c>
    </row>
    <row r="3234" spans="1:23" x14ac:dyDescent="0.25">
      <c r="A3234">
        <v>3233</v>
      </c>
      <c r="B3234" t="s">
        <v>10600</v>
      </c>
      <c r="C3234" t="s">
        <v>10601</v>
      </c>
      <c r="D3234">
        <v>60</v>
      </c>
      <c r="E3234" t="s">
        <v>29</v>
      </c>
      <c r="F3234" t="s">
        <v>202</v>
      </c>
      <c r="G3234" s="1">
        <v>43938</v>
      </c>
      <c r="H3234" t="s">
        <v>59</v>
      </c>
      <c r="I3234" t="s">
        <v>60</v>
      </c>
      <c r="J3234" s="3" t="s">
        <v>10602</v>
      </c>
      <c r="K3234" t="s">
        <v>24</v>
      </c>
      <c r="M3234" t="s">
        <v>25</v>
      </c>
      <c r="N3234" t="s">
        <v>83</v>
      </c>
      <c r="O3234" s="2">
        <v>45078.30846064815</v>
      </c>
      <c r="R3234" t="str">
        <f t="shared" ca="1" si="50"/>
        <v>Ravi</v>
      </c>
      <c r="S3234" t="str">
        <f>IFERROR(TEXT(DATEVALUE(LEFT(Table1[[#This Row],[Date of Purchase]],10)), "MMMM"), TEXT(Table1[[#This Row],[Date of Purchase]], "MMMM"))</f>
        <v>April</v>
      </c>
      <c r="T3234" t="str">
        <f>IF(OR(
  AND(Table1[[#This Row],[Ticket Priority]]="Critical", Table1[[#This Row],[Ticket Status]]&lt;&gt;"Closed"),
  AND(Table1[[#This Row],[Ticket Priority]]="High", Table1[[#This Row],[Ticket Status]]="Open")
), "Yes", "No")</f>
        <v>Yes</v>
      </c>
      <c r="U3234" s="4" t="str">
        <f>IF(Table1[[#This Row],[Ticket Status]]="Closed","Yes","No")</f>
        <v>No</v>
      </c>
      <c r="V3234" s="4" t="str">
        <f>IF(Table1[[#This Row],[Ticket Status]]="Pending Customer Response","Yes","No")</f>
        <v>Yes</v>
      </c>
      <c r="W3234" s="5">
        <f ca="1">COUNTIFS(Table1[Agent_name],Table1[[#This Row],[Agent_name]],Table1[Month],Table1[[#This Row],[Month]])/160</f>
        <v>0.625</v>
      </c>
    </row>
    <row r="3235" spans="1:23" x14ac:dyDescent="0.25">
      <c r="A3235">
        <v>3234</v>
      </c>
      <c r="B3235" t="s">
        <v>10603</v>
      </c>
      <c r="C3235" t="s">
        <v>10604</v>
      </c>
      <c r="D3235">
        <v>45</v>
      </c>
      <c r="E3235" t="s">
        <v>58</v>
      </c>
      <c r="F3235" t="s">
        <v>86</v>
      </c>
      <c r="G3235" s="1">
        <v>44139</v>
      </c>
      <c r="H3235" t="s">
        <v>45</v>
      </c>
      <c r="I3235" t="s">
        <v>93</v>
      </c>
      <c r="J3235" s="3" t="s">
        <v>10605</v>
      </c>
      <c r="K3235" t="s">
        <v>62</v>
      </c>
      <c r="M3235" t="s">
        <v>143</v>
      </c>
      <c r="N3235" t="s">
        <v>33</v>
      </c>
      <c r="R3235" t="str">
        <f t="shared" ca="1" si="50"/>
        <v>Neha</v>
      </c>
      <c r="S3235" t="str">
        <f>IFERROR(TEXT(DATEVALUE(LEFT(Table1[[#This Row],[Date of Purchase]],10)), "MMMM"), TEXT(Table1[[#This Row],[Date of Purchase]], "MMMM"))</f>
        <v>November</v>
      </c>
      <c r="T3235" t="str">
        <f>IF(OR(
  AND(Table1[[#This Row],[Ticket Priority]]="Critical", Table1[[#This Row],[Ticket Status]]&lt;&gt;"Closed"),
  AND(Table1[[#This Row],[Ticket Priority]]="High", Table1[[#This Row],[Ticket Status]]="Open")
), "Yes", "No")</f>
        <v>No</v>
      </c>
      <c r="U3235" s="4" t="str">
        <f>IF(Table1[[#This Row],[Ticket Status]]="Closed","Yes","No")</f>
        <v>No</v>
      </c>
      <c r="V3235" s="4" t="str">
        <f>IF(Table1[[#This Row],[Ticket Status]]="Pending Customer Response","Yes","No")</f>
        <v>No</v>
      </c>
      <c r="W3235" s="5">
        <f ca="1">COUNTIFS(Table1[Agent_name],Table1[[#This Row],[Agent_name]],Table1[Month],Table1[[#This Row],[Month]])/160</f>
        <v>0.17499999999999999</v>
      </c>
    </row>
    <row r="3236" spans="1:23" x14ac:dyDescent="0.25">
      <c r="A3236">
        <v>3235</v>
      </c>
      <c r="B3236" t="s">
        <v>10606</v>
      </c>
      <c r="C3236" t="s">
        <v>10607</v>
      </c>
      <c r="D3236">
        <v>51</v>
      </c>
      <c r="E3236" t="s">
        <v>19</v>
      </c>
      <c r="F3236" t="s">
        <v>149</v>
      </c>
      <c r="G3236" s="1">
        <v>44116</v>
      </c>
      <c r="H3236" t="s">
        <v>67</v>
      </c>
      <c r="I3236" t="s">
        <v>52</v>
      </c>
      <c r="J3236" s="3" t="s">
        <v>10608</v>
      </c>
      <c r="K3236" t="s">
        <v>39</v>
      </c>
      <c r="L3236" t="s">
        <v>10609</v>
      </c>
      <c r="M3236" t="s">
        <v>143</v>
      </c>
      <c r="N3236" t="s">
        <v>83</v>
      </c>
      <c r="O3236" s="2">
        <v>45078.625150462962</v>
      </c>
      <c r="P3236" s="2">
        <v>45078.055706018517</v>
      </c>
      <c r="Q3236">
        <v>5</v>
      </c>
      <c r="R3236" t="str">
        <f t="shared" ca="1" si="50"/>
        <v>Ravi</v>
      </c>
      <c r="S3236" t="str">
        <f>IFERROR(TEXT(DATEVALUE(LEFT(Table1[[#This Row],[Date of Purchase]],10)), "MMMM"), TEXT(Table1[[#This Row],[Date of Purchase]], "MMMM"))</f>
        <v>October</v>
      </c>
      <c r="T3236" t="str">
        <f>IF(OR(
  AND(Table1[[#This Row],[Ticket Priority]]="Critical", Table1[[#This Row],[Ticket Status]]&lt;&gt;"Closed"),
  AND(Table1[[#This Row],[Ticket Priority]]="High", Table1[[#This Row],[Ticket Status]]="Open")
), "Yes", "No")</f>
        <v>No</v>
      </c>
      <c r="U3236" s="4" t="str">
        <f>IF(Table1[[#This Row],[Ticket Status]]="Closed","Yes","No")</f>
        <v>Yes</v>
      </c>
      <c r="V3236" s="4" t="str">
        <f>IF(Table1[[#This Row],[Ticket Status]]="Pending Customer Response","Yes","No")</f>
        <v>No</v>
      </c>
      <c r="W3236" s="5">
        <f ca="1">COUNTIFS(Table1[Agent_name],Table1[[#This Row],[Agent_name]],Table1[Month],Table1[[#This Row],[Month]])/160</f>
        <v>0.58125000000000004</v>
      </c>
    </row>
    <row r="3237" spans="1:23" x14ac:dyDescent="0.25">
      <c r="A3237">
        <v>3236</v>
      </c>
      <c r="B3237" t="s">
        <v>10610</v>
      </c>
      <c r="C3237" t="s">
        <v>10611</v>
      </c>
      <c r="D3237">
        <v>49</v>
      </c>
      <c r="E3237" t="s">
        <v>19</v>
      </c>
      <c r="F3237" t="s">
        <v>30</v>
      </c>
      <c r="G3237" s="1">
        <v>44495</v>
      </c>
      <c r="H3237" t="s">
        <v>59</v>
      </c>
      <c r="I3237" t="s">
        <v>31</v>
      </c>
      <c r="J3237" s="3" t="s">
        <v>10612</v>
      </c>
      <c r="K3237" t="s">
        <v>62</v>
      </c>
      <c r="M3237" t="s">
        <v>25</v>
      </c>
      <c r="N3237" t="s">
        <v>26</v>
      </c>
      <c r="R3237" t="str">
        <f t="shared" ca="1" si="50"/>
        <v>Sara</v>
      </c>
      <c r="S3237" t="str">
        <f>IFERROR(TEXT(DATEVALUE(LEFT(Table1[[#This Row],[Date of Purchase]],10)), "MMMM"), TEXT(Table1[[#This Row],[Date of Purchase]], "MMMM"))</f>
        <v>October</v>
      </c>
      <c r="T3237" t="str">
        <f>IF(OR(
  AND(Table1[[#This Row],[Ticket Priority]]="Critical", Table1[[#This Row],[Ticket Status]]&lt;&gt;"Closed"),
  AND(Table1[[#This Row],[Ticket Priority]]="High", Table1[[#This Row],[Ticket Status]]="Open")
), "Yes", "No")</f>
        <v>Yes</v>
      </c>
      <c r="U3237" s="4" t="str">
        <f>IF(Table1[[#This Row],[Ticket Status]]="Closed","Yes","No")</f>
        <v>No</v>
      </c>
      <c r="V3237" s="4" t="str">
        <f>IF(Table1[[#This Row],[Ticket Status]]="Pending Customer Response","Yes","No")</f>
        <v>No</v>
      </c>
      <c r="W3237" s="5">
        <f ca="1">COUNTIFS(Table1[Agent_name],Table1[[#This Row],[Agent_name]],Table1[Month],Table1[[#This Row],[Month]])/160</f>
        <v>0.66874999999999996</v>
      </c>
    </row>
    <row r="3238" spans="1:23" x14ac:dyDescent="0.25">
      <c r="A3238">
        <v>3237</v>
      </c>
      <c r="B3238" t="s">
        <v>10613</v>
      </c>
      <c r="C3238" t="s">
        <v>10614</v>
      </c>
      <c r="D3238">
        <v>58</v>
      </c>
      <c r="E3238" t="s">
        <v>58</v>
      </c>
      <c r="F3238" t="s">
        <v>44</v>
      </c>
      <c r="G3238" s="1">
        <v>44016</v>
      </c>
      <c r="H3238" t="s">
        <v>59</v>
      </c>
      <c r="I3238" t="s">
        <v>37</v>
      </c>
      <c r="J3238" s="3" t="s">
        <v>10615</v>
      </c>
      <c r="K3238" t="s">
        <v>24</v>
      </c>
      <c r="M3238" t="s">
        <v>41</v>
      </c>
      <c r="N3238" t="s">
        <v>26</v>
      </c>
      <c r="O3238" s="2">
        <v>45078.781446759262</v>
      </c>
      <c r="R3238" t="str">
        <f t="shared" ca="1" si="50"/>
        <v>Karan</v>
      </c>
      <c r="S3238" t="str">
        <f>IFERROR(TEXT(DATEVALUE(LEFT(Table1[[#This Row],[Date of Purchase]],10)), "MMMM"), TEXT(Table1[[#This Row],[Date of Purchase]], "MMMM"))</f>
        <v>July</v>
      </c>
      <c r="T3238" t="str">
        <f>IF(OR(
  AND(Table1[[#This Row],[Ticket Priority]]="Critical", Table1[[#This Row],[Ticket Status]]&lt;&gt;"Closed"),
  AND(Table1[[#This Row],[Ticket Priority]]="High", Table1[[#This Row],[Ticket Status]]="Open")
), "Yes", "No")</f>
        <v>No</v>
      </c>
      <c r="U3238" s="4" t="str">
        <f>IF(Table1[[#This Row],[Ticket Status]]="Closed","Yes","No")</f>
        <v>No</v>
      </c>
      <c r="V3238" s="4" t="str">
        <f>IF(Table1[[#This Row],[Ticket Status]]="Pending Customer Response","Yes","No")</f>
        <v>Yes</v>
      </c>
      <c r="W3238" s="5">
        <f ca="1">COUNTIFS(Table1[Agent_name],Table1[[#This Row],[Agent_name]],Table1[Month],Table1[[#This Row],[Month]])/160</f>
        <v>0.21249999999999999</v>
      </c>
    </row>
    <row r="3239" spans="1:23" x14ac:dyDescent="0.25">
      <c r="A3239">
        <v>3238</v>
      </c>
      <c r="B3239" t="s">
        <v>10616</v>
      </c>
      <c r="C3239" t="s">
        <v>10617</v>
      </c>
      <c r="D3239">
        <v>33</v>
      </c>
      <c r="E3239" t="s">
        <v>19</v>
      </c>
      <c r="F3239" t="s">
        <v>383</v>
      </c>
      <c r="G3239" s="1">
        <v>43989</v>
      </c>
      <c r="H3239" t="s">
        <v>66</v>
      </c>
      <c r="I3239" t="s">
        <v>99</v>
      </c>
      <c r="J3239" s="3" t="s">
        <v>10618</v>
      </c>
      <c r="K3239" t="s">
        <v>62</v>
      </c>
      <c r="M3239" t="s">
        <v>41</v>
      </c>
      <c r="N3239" t="s">
        <v>33</v>
      </c>
      <c r="R3239" t="str">
        <f t="shared" ca="1" si="50"/>
        <v>Aisha</v>
      </c>
      <c r="S3239" t="str">
        <f>IFERROR(TEXT(DATEVALUE(LEFT(Table1[[#This Row],[Date of Purchase]],10)), "MMMM"), TEXT(Table1[[#This Row],[Date of Purchase]], "MMMM"))</f>
        <v>June</v>
      </c>
      <c r="T3239" t="str">
        <f>IF(OR(
  AND(Table1[[#This Row],[Ticket Priority]]="Critical", Table1[[#This Row],[Ticket Status]]&lt;&gt;"Closed"),
  AND(Table1[[#This Row],[Ticket Priority]]="High", Table1[[#This Row],[Ticket Status]]="Open")
), "Yes", "No")</f>
        <v>No</v>
      </c>
      <c r="U3239" s="4" t="str">
        <f>IF(Table1[[#This Row],[Ticket Status]]="Closed","Yes","No")</f>
        <v>No</v>
      </c>
      <c r="V3239" s="4" t="str">
        <f>IF(Table1[[#This Row],[Ticket Status]]="Pending Customer Response","Yes","No")</f>
        <v>No</v>
      </c>
      <c r="W3239" s="5">
        <f ca="1">COUNTIFS(Table1[Agent_name],Table1[[#This Row],[Agent_name]],Table1[Month],Table1[[#This Row],[Month]])/160</f>
        <v>0.89375000000000004</v>
      </c>
    </row>
    <row r="3240" spans="1:23" x14ac:dyDescent="0.25">
      <c r="A3240">
        <v>3239</v>
      </c>
      <c r="B3240" t="s">
        <v>10619</v>
      </c>
      <c r="C3240" t="s">
        <v>10620</v>
      </c>
      <c r="D3240">
        <v>48</v>
      </c>
      <c r="E3240" t="s">
        <v>19</v>
      </c>
      <c r="F3240" t="s">
        <v>44</v>
      </c>
      <c r="G3240" s="1">
        <v>44482</v>
      </c>
      <c r="H3240" t="s">
        <v>67</v>
      </c>
      <c r="I3240" t="s">
        <v>150</v>
      </c>
      <c r="J3240" s="3" t="s">
        <v>10621</v>
      </c>
      <c r="K3240" t="s">
        <v>62</v>
      </c>
      <c r="M3240" t="s">
        <v>89</v>
      </c>
      <c r="N3240" t="s">
        <v>33</v>
      </c>
      <c r="R3240" t="str">
        <f t="shared" ca="1" si="50"/>
        <v>Karan</v>
      </c>
      <c r="S3240" t="str">
        <f>IFERROR(TEXT(DATEVALUE(LEFT(Table1[[#This Row],[Date of Purchase]],10)), "MMMM"), TEXT(Table1[[#This Row],[Date of Purchase]], "MMMM"))</f>
        <v>October</v>
      </c>
      <c r="T3240" t="str">
        <f>IF(OR(
  AND(Table1[[#This Row],[Ticket Priority]]="Critical", Table1[[#This Row],[Ticket Status]]&lt;&gt;"Closed"),
  AND(Table1[[#This Row],[Ticket Priority]]="High", Table1[[#This Row],[Ticket Status]]="Open")
), "Yes", "No")</f>
        <v>Yes</v>
      </c>
      <c r="U3240" s="4" t="str">
        <f>IF(Table1[[#This Row],[Ticket Status]]="Closed","Yes","No")</f>
        <v>No</v>
      </c>
      <c r="V3240" s="4" t="str">
        <f>IF(Table1[[#This Row],[Ticket Status]]="Pending Customer Response","Yes","No")</f>
        <v>No</v>
      </c>
      <c r="W3240" s="5">
        <f ca="1">COUNTIFS(Table1[Agent_name],Table1[[#This Row],[Agent_name]],Table1[Month],Table1[[#This Row],[Month]])/160</f>
        <v>0.21249999999999999</v>
      </c>
    </row>
    <row r="3241" spans="1:23" x14ac:dyDescent="0.25">
      <c r="A3241">
        <v>3240</v>
      </c>
      <c r="B3241" t="s">
        <v>10622</v>
      </c>
      <c r="C3241" t="s">
        <v>10623</v>
      </c>
      <c r="D3241">
        <v>34</v>
      </c>
      <c r="E3241" t="s">
        <v>29</v>
      </c>
      <c r="F3241" t="s">
        <v>383</v>
      </c>
      <c r="G3241" s="1">
        <v>44551</v>
      </c>
      <c r="H3241" t="s">
        <v>59</v>
      </c>
      <c r="I3241" t="s">
        <v>67</v>
      </c>
      <c r="J3241" s="3" t="s">
        <v>10624</v>
      </c>
      <c r="K3241" t="s">
        <v>62</v>
      </c>
      <c r="M3241" t="s">
        <v>25</v>
      </c>
      <c r="N3241" t="s">
        <v>55</v>
      </c>
      <c r="R3241" t="str">
        <f t="shared" ca="1" si="50"/>
        <v>Aisha</v>
      </c>
      <c r="S3241" t="str">
        <f>IFERROR(TEXT(DATEVALUE(LEFT(Table1[[#This Row],[Date of Purchase]],10)), "MMMM"), TEXT(Table1[[#This Row],[Date of Purchase]], "MMMM"))</f>
        <v>December</v>
      </c>
      <c r="T3241" t="str">
        <f>IF(OR(
  AND(Table1[[#This Row],[Ticket Priority]]="Critical", Table1[[#This Row],[Ticket Status]]&lt;&gt;"Closed"),
  AND(Table1[[#This Row],[Ticket Priority]]="High", Table1[[#This Row],[Ticket Status]]="Open")
), "Yes", "No")</f>
        <v>Yes</v>
      </c>
      <c r="U3241" s="4" t="str">
        <f>IF(Table1[[#This Row],[Ticket Status]]="Closed","Yes","No")</f>
        <v>No</v>
      </c>
      <c r="V3241" s="4" t="str">
        <f>IF(Table1[[#This Row],[Ticket Status]]="Pending Customer Response","Yes","No")</f>
        <v>No</v>
      </c>
      <c r="W3241" s="5">
        <f ca="1">COUNTIFS(Table1[Agent_name],Table1[[#This Row],[Agent_name]],Table1[Month],Table1[[#This Row],[Month]])/160</f>
        <v>0.91249999999999998</v>
      </c>
    </row>
    <row r="3242" spans="1:23" x14ac:dyDescent="0.25">
      <c r="A3242">
        <v>3241</v>
      </c>
      <c r="B3242" t="s">
        <v>10625</v>
      </c>
      <c r="C3242" t="s">
        <v>10626</v>
      </c>
      <c r="D3242">
        <v>30</v>
      </c>
      <c r="E3242" t="s">
        <v>29</v>
      </c>
      <c r="F3242" t="s">
        <v>655</v>
      </c>
      <c r="G3242" s="1">
        <v>43920</v>
      </c>
      <c r="H3242" t="s">
        <v>67</v>
      </c>
      <c r="I3242" t="s">
        <v>46</v>
      </c>
      <c r="J3242" s="3" t="s">
        <v>10627</v>
      </c>
      <c r="K3242" t="s">
        <v>62</v>
      </c>
      <c r="M3242" t="s">
        <v>41</v>
      </c>
      <c r="N3242" t="s">
        <v>83</v>
      </c>
      <c r="R3242" t="str">
        <f t="shared" ca="1" si="50"/>
        <v>Aisha</v>
      </c>
      <c r="S3242" t="str">
        <f>IFERROR(TEXT(DATEVALUE(LEFT(Table1[[#This Row],[Date of Purchase]],10)), "MMMM"), TEXT(Table1[[#This Row],[Date of Purchase]], "MMMM"))</f>
        <v>March</v>
      </c>
      <c r="T3242" t="str">
        <f>IF(OR(
  AND(Table1[[#This Row],[Ticket Priority]]="Critical", Table1[[#This Row],[Ticket Status]]&lt;&gt;"Closed"),
  AND(Table1[[#This Row],[Ticket Priority]]="High", Table1[[#This Row],[Ticket Status]]="Open")
), "Yes", "No")</f>
        <v>No</v>
      </c>
      <c r="U3242" s="4" t="str">
        <f>IF(Table1[[#This Row],[Ticket Status]]="Closed","Yes","No")</f>
        <v>No</v>
      </c>
      <c r="V3242" s="4" t="str">
        <f>IF(Table1[[#This Row],[Ticket Status]]="Pending Customer Response","Yes","No")</f>
        <v>No</v>
      </c>
      <c r="W3242" s="5">
        <f ca="1">COUNTIFS(Table1[Agent_name],Table1[[#This Row],[Agent_name]],Table1[Month],Table1[[#This Row],[Month]])/160</f>
        <v>1.0062500000000001</v>
      </c>
    </row>
    <row r="3243" spans="1:23" x14ac:dyDescent="0.25">
      <c r="A3243">
        <v>3242</v>
      </c>
      <c r="B3243" t="s">
        <v>4258</v>
      </c>
      <c r="C3243" t="s">
        <v>10628</v>
      </c>
      <c r="D3243">
        <v>42</v>
      </c>
      <c r="E3243" t="s">
        <v>19</v>
      </c>
      <c r="F3243" t="s">
        <v>134</v>
      </c>
      <c r="G3243" s="1">
        <v>43951</v>
      </c>
      <c r="H3243" t="s">
        <v>67</v>
      </c>
      <c r="I3243" t="s">
        <v>99</v>
      </c>
      <c r="J3243" s="3" t="s">
        <v>10629</v>
      </c>
      <c r="K3243" t="s">
        <v>24</v>
      </c>
      <c r="M3243" t="s">
        <v>41</v>
      </c>
      <c r="N3243" t="s">
        <v>33</v>
      </c>
      <c r="O3243" s="2">
        <v>45078.651666666665</v>
      </c>
      <c r="R3243" t="str">
        <f t="shared" ca="1" si="50"/>
        <v>Aisha</v>
      </c>
      <c r="S3243" t="str">
        <f>IFERROR(TEXT(DATEVALUE(LEFT(Table1[[#This Row],[Date of Purchase]],10)), "MMMM"), TEXT(Table1[[#This Row],[Date of Purchase]], "MMMM"))</f>
        <v>April</v>
      </c>
      <c r="T3243" t="str">
        <f>IF(OR(
  AND(Table1[[#This Row],[Ticket Priority]]="Critical", Table1[[#This Row],[Ticket Status]]&lt;&gt;"Closed"),
  AND(Table1[[#This Row],[Ticket Priority]]="High", Table1[[#This Row],[Ticket Status]]="Open")
), "Yes", "No")</f>
        <v>No</v>
      </c>
      <c r="U3243" s="4" t="str">
        <f>IF(Table1[[#This Row],[Ticket Status]]="Closed","Yes","No")</f>
        <v>No</v>
      </c>
      <c r="V3243" s="4" t="str">
        <f>IF(Table1[[#This Row],[Ticket Status]]="Pending Customer Response","Yes","No")</f>
        <v>Yes</v>
      </c>
      <c r="W3243" s="5">
        <f ca="1">COUNTIFS(Table1[Agent_name],Table1[[#This Row],[Agent_name]],Table1[Month],Table1[[#This Row],[Month]])/160</f>
        <v>0.81874999999999998</v>
      </c>
    </row>
    <row r="3244" spans="1:23" x14ac:dyDescent="0.25">
      <c r="A3244">
        <v>3243</v>
      </c>
      <c r="B3244" t="s">
        <v>10630</v>
      </c>
      <c r="C3244" t="s">
        <v>10631</v>
      </c>
      <c r="D3244">
        <v>37</v>
      </c>
      <c r="E3244" t="s">
        <v>29</v>
      </c>
      <c r="F3244" t="s">
        <v>36</v>
      </c>
      <c r="G3244" s="1">
        <v>43925</v>
      </c>
      <c r="H3244" t="s">
        <v>45</v>
      </c>
      <c r="I3244" t="s">
        <v>37</v>
      </c>
      <c r="J3244" s="3" t="s">
        <v>10632</v>
      </c>
      <c r="K3244" t="s">
        <v>39</v>
      </c>
      <c r="L3244" t="s">
        <v>10633</v>
      </c>
      <c r="M3244" t="s">
        <v>25</v>
      </c>
      <c r="N3244" t="s">
        <v>26</v>
      </c>
      <c r="O3244" s="2">
        <v>45078.519745370373</v>
      </c>
      <c r="P3244" s="2">
        <v>45078.423217592594</v>
      </c>
      <c r="Q3244">
        <v>4</v>
      </c>
      <c r="R3244" t="str">
        <f t="shared" ca="1" si="50"/>
        <v>Aisha</v>
      </c>
      <c r="S3244" t="str">
        <f>IFERROR(TEXT(DATEVALUE(LEFT(Table1[[#This Row],[Date of Purchase]],10)), "MMMM"), TEXT(Table1[[#This Row],[Date of Purchase]], "MMMM"))</f>
        <v>April</v>
      </c>
      <c r="T3244" t="str">
        <f>IF(OR(
  AND(Table1[[#This Row],[Ticket Priority]]="Critical", Table1[[#This Row],[Ticket Status]]&lt;&gt;"Closed"),
  AND(Table1[[#This Row],[Ticket Priority]]="High", Table1[[#This Row],[Ticket Status]]="Open")
), "Yes", "No")</f>
        <v>No</v>
      </c>
      <c r="U3244" s="4" t="str">
        <f>IF(Table1[[#This Row],[Ticket Status]]="Closed","Yes","No")</f>
        <v>Yes</v>
      </c>
      <c r="V3244" s="4" t="str">
        <f>IF(Table1[[#This Row],[Ticket Status]]="Pending Customer Response","Yes","No")</f>
        <v>No</v>
      </c>
      <c r="W3244" s="5">
        <f ca="1">COUNTIFS(Table1[Agent_name],Table1[[#This Row],[Agent_name]],Table1[Month],Table1[[#This Row],[Month]])/160</f>
        <v>0.81874999999999998</v>
      </c>
    </row>
    <row r="3245" spans="1:23" x14ac:dyDescent="0.25">
      <c r="A3245">
        <v>3244</v>
      </c>
      <c r="B3245" t="s">
        <v>10634</v>
      </c>
      <c r="C3245" t="s">
        <v>10635</v>
      </c>
      <c r="D3245">
        <v>58</v>
      </c>
      <c r="E3245" t="s">
        <v>29</v>
      </c>
      <c r="F3245" t="s">
        <v>383</v>
      </c>
      <c r="G3245" s="1">
        <v>44436</v>
      </c>
      <c r="H3245" t="s">
        <v>45</v>
      </c>
      <c r="I3245" t="s">
        <v>67</v>
      </c>
      <c r="J3245" s="3" t="s">
        <v>10636</v>
      </c>
      <c r="K3245" t="s">
        <v>39</v>
      </c>
      <c r="L3245" t="s">
        <v>10637</v>
      </c>
      <c r="M3245" t="s">
        <v>41</v>
      </c>
      <c r="N3245" t="s">
        <v>55</v>
      </c>
      <c r="O3245" s="2">
        <v>45078.459351851852</v>
      </c>
      <c r="P3245" s="2">
        <v>45078.463518518518</v>
      </c>
      <c r="Q3245">
        <v>1</v>
      </c>
      <c r="R3245" t="str">
        <f t="shared" ca="1" si="50"/>
        <v>Neha</v>
      </c>
      <c r="S3245" t="str">
        <f>IFERROR(TEXT(DATEVALUE(LEFT(Table1[[#This Row],[Date of Purchase]],10)), "MMMM"), TEXT(Table1[[#This Row],[Date of Purchase]], "MMMM"))</f>
        <v>August</v>
      </c>
      <c r="T3245" t="str">
        <f>IF(OR(
  AND(Table1[[#This Row],[Ticket Priority]]="Critical", Table1[[#This Row],[Ticket Status]]&lt;&gt;"Closed"),
  AND(Table1[[#This Row],[Ticket Priority]]="High", Table1[[#This Row],[Ticket Status]]="Open")
), "Yes", "No")</f>
        <v>No</v>
      </c>
      <c r="U3245" s="4" t="str">
        <f>IF(Table1[[#This Row],[Ticket Status]]="Closed","Yes","No")</f>
        <v>Yes</v>
      </c>
      <c r="V3245" s="4" t="str">
        <f>IF(Table1[[#This Row],[Ticket Status]]="Pending Customer Response","Yes","No")</f>
        <v>No</v>
      </c>
      <c r="W3245" s="5">
        <f ca="1">COUNTIFS(Table1[Agent_name],Table1[[#This Row],[Agent_name]],Table1[Month],Table1[[#This Row],[Month]])/160</f>
        <v>0.16875000000000001</v>
      </c>
    </row>
    <row r="3246" spans="1:23" x14ac:dyDescent="0.25">
      <c r="A3246">
        <v>3245</v>
      </c>
      <c r="B3246" t="s">
        <v>10638</v>
      </c>
      <c r="C3246" t="s">
        <v>10639</v>
      </c>
      <c r="D3246">
        <v>44</v>
      </c>
      <c r="E3246" t="s">
        <v>19</v>
      </c>
      <c r="F3246" t="s">
        <v>699</v>
      </c>
      <c r="G3246" s="1">
        <v>43965</v>
      </c>
      <c r="H3246" t="s">
        <v>45</v>
      </c>
      <c r="I3246" t="s">
        <v>46</v>
      </c>
      <c r="J3246" s="3" t="s">
        <v>10640</v>
      </c>
      <c r="K3246" t="s">
        <v>39</v>
      </c>
      <c r="L3246" t="s">
        <v>10641</v>
      </c>
      <c r="M3246" t="s">
        <v>89</v>
      </c>
      <c r="N3246" t="s">
        <v>83</v>
      </c>
      <c r="O3246" s="2">
        <v>45078.176030092596</v>
      </c>
      <c r="P3246" s="2">
        <v>45078.058668981481</v>
      </c>
      <c r="Q3246">
        <v>4</v>
      </c>
      <c r="R3246" t="str">
        <f t="shared" ca="1" si="50"/>
        <v>Aisha</v>
      </c>
      <c r="S3246" t="str">
        <f>IFERROR(TEXT(DATEVALUE(LEFT(Table1[[#This Row],[Date of Purchase]],10)), "MMMM"), TEXT(Table1[[#This Row],[Date of Purchase]], "MMMM"))</f>
        <v>May</v>
      </c>
      <c r="T3246" t="str">
        <f>IF(OR(
  AND(Table1[[#This Row],[Ticket Priority]]="Critical", Table1[[#This Row],[Ticket Status]]&lt;&gt;"Closed"),
  AND(Table1[[#This Row],[Ticket Priority]]="High", Table1[[#This Row],[Ticket Status]]="Open")
), "Yes", "No")</f>
        <v>No</v>
      </c>
      <c r="U3246" s="4" t="str">
        <f>IF(Table1[[#This Row],[Ticket Status]]="Closed","Yes","No")</f>
        <v>Yes</v>
      </c>
      <c r="V3246" s="4" t="str">
        <f>IF(Table1[[#This Row],[Ticket Status]]="Pending Customer Response","Yes","No")</f>
        <v>No</v>
      </c>
      <c r="W3246" s="5">
        <f ca="1">COUNTIFS(Table1[Agent_name],Table1[[#This Row],[Agent_name]],Table1[Month],Table1[[#This Row],[Month]])/160</f>
        <v>0.93125000000000002</v>
      </c>
    </row>
    <row r="3247" spans="1:23" x14ac:dyDescent="0.25">
      <c r="A3247">
        <v>3246</v>
      </c>
      <c r="B3247" t="s">
        <v>10642</v>
      </c>
      <c r="C3247" t="s">
        <v>10643</v>
      </c>
      <c r="D3247">
        <v>18</v>
      </c>
      <c r="E3247" t="s">
        <v>29</v>
      </c>
      <c r="F3247" t="s">
        <v>98</v>
      </c>
      <c r="G3247" s="1">
        <v>44193</v>
      </c>
      <c r="H3247" t="s">
        <v>66</v>
      </c>
      <c r="I3247" t="s">
        <v>141</v>
      </c>
      <c r="J3247" s="3" t="s">
        <v>10644</v>
      </c>
      <c r="K3247" t="s">
        <v>39</v>
      </c>
      <c r="L3247" t="s">
        <v>10645</v>
      </c>
      <c r="M3247" t="s">
        <v>25</v>
      </c>
      <c r="N3247" t="s">
        <v>33</v>
      </c>
      <c r="O3247" s="2">
        <v>45078.822569444441</v>
      </c>
      <c r="P3247" s="2">
        <v>45078.860069444447</v>
      </c>
      <c r="Q3247">
        <v>2</v>
      </c>
      <c r="R3247" t="str">
        <f t="shared" ca="1" si="50"/>
        <v>Meera</v>
      </c>
      <c r="S3247" t="str">
        <f>IFERROR(TEXT(DATEVALUE(LEFT(Table1[[#This Row],[Date of Purchase]],10)), "MMMM"), TEXT(Table1[[#This Row],[Date of Purchase]], "MMMM"))</f>
        <v>December</v>
      </c>
      <c r="T3247" t="str">
        <f>IF(OR(
  AND(Table1[[#This Row],[Ticket Priority]]="Critical", Table1[[#This Row],[Ticket Status]]&lt;&gt;"Closed"),
  AND(Table1[[#This Row],[Ticket Priority]]="High", Table1[[#This Row],[Ticket Status]]="Open")
), "Yes", "No")</f>
        <v>No</v>
      </c>
      <c r="U3247" s="4" t="str">
        <f>IF(Table1[[#This Row],[Ticket Status]]="Closed","Yes","No")</f>
        <v>Yes</v>
      </c>
      <c r="V3247" s="4" t="str">
        <f>IF(Table1[[#This Row],[Ticket Status]]="Pending Customer Response","Yes","No")</f>
        <v>No</v>
      </c>
      <c r="W3247" s="5">
        <f ca="1">COUNTIFS(Table1[Agent_name],Table1[[#This Row],[Agent_name]],Table1[Month],Table1[[#This Row],[Month]])/160</f>
        <v>0.24374999999999999</v>
      </c>
    </row>
    <row r="3248" spans="1:23" x14ac:dyDescent="0.25">
      <c r="A3248">
        <v>3247</v>
      </c>
      <c r="B3248" t="s">
        <v>10646</v>
      </c>
      <c r="C3248" t="s">
        <v>10647</v>
      </c>
      <c r="D3248">
        <v>20</v>
      </c>
      <c r="E3248" t="s">
        <v>58</v>
      </c>
      <c r="F3248" t="s">
        <v>92</v>
      </c>
      <c r="G3248" s="1">
        <v>43950</v>
      </c>
      <c r="H3248" t="s">
        <v>45</v>
      </c>
      <c r="I3248" t="s">
        <v>72</v>
      </c>
      <c r="J3248" s="3" t="s">
        <v>10648</v>
      </c>
      <c r="K3248" t="s">
        <v>62</v>
      </c>
      <c r="M3248" t="s">
        <v>25</v>
      </c>
      <c r="N3248" t="s">
        <v>26</v>
      </c>
      <c r="R3248" t="str">
        <f t="shared" ca="1" si="50"/>
        <v>Sara</v>
      </c>
      <c r="S3248" t="str">
        <f>IFERROR(TEXT(DATEVALUE(LEFT(Table1[[#This Row],[Date of Purchase]],10)), "MMMM"), TEXT(Table1[[#This Row],[Date of Purchase]], "MMMM"))</f>
        <v>April</v>
      </c>
      <c r="T3248" t="str">
        <f>IF(OR(
  AND(Table1[[#This Row],[Ticket Priority]]="Critical", Table1[[#This Row],[Ticket Status]]&lt;&gt;"Closed"),
  AND(Table1[[#This Row],[Ticket Priority]]="High", Table1[[#This Row],[Ticket Status]]="Open")
), "Yes", "No")</f>
        <v>Yes</v>
      </c>
      <c r="U3248" s="4" t="str">
        <f>IF(Table1[[#This Row],[Ticket Status]]="Closed","Yes","No")</f>
        <v>No</v>
      </c>
      <c r="V3248" s="4" t="str">
        <f>IF(Table1[[#This Row],[Ticket Status]]="Pending Customer Response","Yes","No")</f>
        <v>No</v>
      </c>
      <c r="W3248" s="5">
        <f ca="1">COUNTIFS(Table1[Agent_name],Table1[[#This Row],[Agent_name]],Table1[Month],Table1[[#This Row],[Month]])/160</f>
        <v>0.75624999999999998</v>
      </c>
    </row>
    <row r="3249" spans="1:23" x14ac:dyDescent="0.25">
      <c r="A3249">
        <v>3248</v>
      </c>
      <c r="B3249" t="s">
        <v>10649</v>
      </c>
      <c r="C3249" t="s">
        <v>10650</v>
      </c>
      <c r="D3249">
        <v>65</v>
      </c>
      <c r="E3249" t="s">
        <v>29</v>
      </c>
      <c r="F3249" t="s">
        <v>103</v>
      </c>
      <c r="G3249" s="1">
        <v>44350</v>
      </c>
      <c r="H3249" t="s">
        <v>67</v>
      </c>
      <c r="I3249" t="s">
        <v>113</v>
      </c>
      <c r="J3249" s="3" t="s">
        <v>10651</v>
      </c>
      <c r="K3249" t="s">
        <v>24</v>
      </c>
      <c r="M3249" t="s">
        <v>143</v>
      </c>
      <c r="N3249" t="s">
        <v>55</v>
      </c>
      <c r="O3249" s="2">
        <v>45078.914270833331</v>
      </c>
      <c r="R3249" t="str">
        <f t="shared" ca="1" si="50"/>
        <v>Aisha</v>
      </c>
      <c r="S3249" t="str">
        <f>IFERROR(TEXT(DATEVALUE(LEFT(Table1[[#This Row],[Date of Purchase]],10)), "MMMM"), TEXT(Table1[[#This Row],[Date of Purchase]], "MMMM"))</f>
        <v>June</v>
      </c>
      <c r="T3249" t="str">
        <f>IF(OR(
  AND(Table1[[#This Row],[Ticket Priority]]="Critical", Table1[[#This Row],[Ticket Status]]&lt;&gt;"Closed"),
  AND(Table1[[#This Row],[Ticket Priority]]="High", Table1[[#This Row],[Ticket Status]]="Open")
), "Yes", "No")</f>
        <v>No</v>
      </c>
      <c r="U3249" s="4" t="str">
        <f>IF(Table1[[#This Row],[Ticket Status]]="Closed","Yes","No")</f>
        <v>No</v>
      </c>
      <c r="V3249" s="4" t="str">
        <f>IF(Table1[[#This Row],[Ticket Status]]="Pending Customer Response","Yes","No")</f>
        <v>Yes</v>
      </c>
      <c r="W3249" s="5">
        <f ca="1">COUNTIFS(Table1[Agent_name],Table1[[#This Row],[Agent_name]],Table1[Month],Table1[[#This Row],[Month]])/160</f>
        <v>0.89375000000000004</v>
      </c>
    </row>
    <row r="3250" spans="1:23" x14ac:dyDescent="0.25">
      <c r="A3250">
        <v>3249</v>
      </c>
      <c r="B3250" t="s">
        <v>10652</v>
      </c>
      <c r="C3250" t="s">
        <v>10653</v>
      </c>
      <c r="D3250">
        <v>62</v>
      </c>
      <c r="E3250" t="s">
        <v>29</v>
      </c>
      <c r="F3250" t="s">
        <v>456</v>
      </c>
      <c r="G3250" s="1">
        <v>43949</v>
      </c>
      <c r="H3250" t="s">
        <v>21</v>
      </c>
      <c r="I3250" t="s">
        <v>93</v>
      </c>
      <c r="J3250" s="3" t="s">
        <v>10654</v>
      </c>
      <c r="K3250" t="s">
        <v>24</v>
      </c>
      <c r="M3250" t="s">
        <v>143</v>
      </c>
      <c r="N3250" t="s">
        <v>83</v>
      </c>
      <c r="O3250" s="2">
        <v>45078.570543981485</v>
      </c>
      <c r="R3250" t="str">
        <f t="shared" ca="1" si="50"/>
        <v>Rahul</v>
      </c>
      <c r="S3250" t="str">
        <f>IFERROR(TEXT(DATEVALUE(LEFT(Table1[[#This Row],[Date of Purchase]],10)), "MMMM"), TEXT(Table1[[#This Row],[Date of Purchase]], "MMMM"))</f>
        <v>April</v>
      </c>
      <c r="T3250" t="str">
        <f>IF(OR(
  AND(Table1[[#This Row],[Ticket Priority]]="Critical", Table1[[#This Row],[Ticket Status]]&lt;&gt;"Closed"),
  AND(Table1[[#This Row],[Ticket Priority]]="High", Table1[[#This Row],[Ticket Status]]="Open")
), "Yes", "No")</f>
        <v>No</v>
      </c>
      <c r="U3250" s="4" t="str">
        <f>IF(Table1[[#This Row],[Ticket Status]]="Closed","Yes","No")</f>
        <v>No</v>
      </c>
      <c r="V3250" s="4" t="str">
        <f>IF(Table1[[#This Row],[Ticket Status]]="Pending Customer Response","Yes","No")</f>
        <v>Yes</v>
      </c>
      <c r="W3250" s="5">
        <f ca="1">COUNTIFS(Table1[Agent_name],Table1[[#This Row],[Agent_name]],Table1[Month],Table1[[#This Row],[Month]])/160</f>
        <v>0.25</v>
      </c>
    </row>
    <row r="3251" spans="1:23" x14ac:dyDescent="0.25">
      <c r="A3251">
        <v>3250</v>
      </c>
      <c r="B3251" t="s">
        <v>10655</v>
      </c>
      <c r="C3251" t="s">
        <v>10656</v>
      </c>
      <c r="D3251">
        <v>38</v>
      </c>
      <c r="E3251" t="s">
        <v>19</v>
      </c>
      <c r="F3251" t="s">
        <v>211</v>
      </c>
      <c r="G3251" s="1">
        <v>44432</v>
      </c>
      <c r="H3251" t="s">
        <v>21</v>
      </c>
      <c r="I3251" t="s">
        <v>46</v>
      </c>
      <c r="J3251" s="3" t="s">
        <v>10657</v>
      </c>
      <c r="K3251" t="s">
        <v>24</v>
      </c>
      <c r="M3251" t="s">
        <v>25</v>
      </c>
      <c r="N3251" t="s">
        <v>26</v>
      </c>
      <c r="O3251" s="2">
        <v>45078.840682870374</v>
      </c>
      <c r="R3251" t="str">
        <f t="shared" ca="1" si="50"/>
        <v>Mohit</v>
      </c>
      <c r="S3251" t="str">
        <f>IFERROR(TEXT(DATEVALUE(LEFT(Table1[[#This Row],[Date of Purchase]],10)), "MMMM"), TEXT(Table1[[#This Row],[Date of Purchase]], "MMMM"))</f>
        <v>August</v>
      </c>
      <c r="T3251" t="str">
        <f>IF(OR(
  AND(Table1[[#This Row],[Ticket Priority]]="Critical", Table1[[#This Row],[Ticket Status]]&lt;&gt;"Closed"),
  AND(Table1[[#This Row],[Ticket Priority]]="High", Table1[[#This Row],[Ticket Status]]="Open")
), "Yes", "No")</f>
        <v>Yes</v>
      </c>
      <c r="U3251" s="4" t="str">
        <f>IF(Table1[[#This Row],[Ticket Status]]="Closed","Yes","No")</f>
        <v>No</v>
      </c>
      <c r="V3251" s="4" t="str">
        <f>IF(Table1[[#This Row],[Ticket Status]]="Pending Customer Response","Yes","No")</f>
        <v>Yes</v>
      </c>
      <c r="W3251" s="5">
        <f ca="1">COUNTIFS(Table1[Agent_name],Table1[[#This Row],[Agent_name]],Table1[Month],Table1[[#This Row],[Month]])/160</f>
        <v>0.46250000000000002</v>
      </c>
    </row>
    <row r="3252" spans="1:23" x14ac:dyDescent="0.25">
      <c r="A3252">
        <v>3251</v>
      </c>
      <c r="B3252" t="s">
        <v>10658</v>
      </c>
      <c r="C3252" t="s">
        <v>10659</v>
      </c>
      <c r="D3252">
        <v>42</v>
      </c>
      <c r="E3252" t="s">
        <v>19</v>
      </c>
      <c r="F3252" t="s">
        <v>71</v>
      </c>
      <c r="G3252" s="1">
        <v>44132</v>
      </c>
      <c r="H3252" t="s">
        <v>45</v>
      </c>
      <c r="I3252" t="s">
        <v>60</v>
      </c>
      <c r="J3252" s="3" t="s">
        <v>10660</v>
      </c>
      <c r="K3252" t="s">
        <v>39</v>
      </c>
      <c r="L3252" t="s">
        <v>10661</v>
      </c>
      <c r="M3252" t="s">
        <v>143</v>
      </c>
      <c r="N3252" t="s">
        <v>83</v>
      </c>
      <c r="O3252" s="2">
        <v>45078.116400462961</v>
      </c>
      <c r="P3252" s="2">
        <v>45078.755983796298</v>
      </c>
      <c r="Q3252">
        <v>5</v>
      </c>
      <c r="R3252" t="str">
        <f t="shared" ca="1" si="50"/>
        <v>Aisha</v>
      </c>
      <c r="S3252" t="str">
        <f>IFERROR(TEXT(DATEVALUE(LEFT(Table1[[#This Row],[Date of Purchase]],10)), "MMMM"), TEXT(Table1[[#This Row],[Date of Purchase]], "MMMM"))</f>
        <v>October</v>
      </c>
      <c r="T3252" t="str">
        <f>IF(OR(
  AND(Table1[[#This Row],[Ticket Priority]]="Critical", Table1[[#This Row],[Ticket Status]]&lt;&gt;"Closed"),
  AND(Table1[[#This Row],[Ticket Priority]]="High", Table1[[#This Row],[Ticket Status]]="Open")
), "Yes", "No")</f>
        <v>No</v>
      </c>
      <c r="U3252" s="4" t="str">
        <f>IF(Table1[[#This Row],[Ticket Status]]="Closed","Yes","No")</f>
        <v>Yes</v>
      </c>
      <c r="V3252" s="4" t="str">
        <f>IF(Table1[[#This Row],[Ticket Status]]="Pending Customer Response","Yes","No")</f>
        <v>No</v>
      </c>
      <c r="W3252" s="5">
        <f ca="1">COUNTIFS(Table1[Agent_name],Table1[[#This Row],[Agent_name]],Table1[Month],Table1[[#This Row],[Month]])/160</f>
        <v>0.85624999999999996</v>
      </c>
    </row>
    <row r="3253" spans="1:23" x14ac:dyDescent="0.25">
      <c r="A3253">
        <v>3252</v>
      </c>
      <c r="B3253" t="s">
        <v>10662</v>
      </c>
      <c r="C3253" t="s">
        <v>10663</v>
      </c>
      <c r="D3253">
        <v>29</v>
      </c>
      <c r="E3253" t="s">
        <v>58</v>
      </c>
      <c r="F3253" t="s">
        <v>117</v>
      </c>
      <c r="G3253" s="1">
        <v>44386</v>
      </c>
      <c r="H3253" t="s">
        <v>67</v>
      </c>
      <c r="I3253" t="s">
        <v>46</v>
      </c>
      <c r="J3253" s="3" t="s">
        <v>10664</v>
      </c>
      <c r="K3253" t="s">
        <v>39</v>
      </c>
      <c r="L3253" t="s">
        <v>10665</v>
      </c>
      <c r="M3253" t="s">
        <v>143</v>
      </c>
      <c r="N3253" t="s">
        <v>33</v>
      </c>
      <c r="O3253" s="2">
        <v>45078.908090277779</v>
      </c>
      <c r="P3253" s="2">
        <v>45078.952534722222</v>
      </c>
      <c r="Q3253">
        <v>3</v>
      </c>
      <c r="R3253" t="str">
        <f t="shared" ca="1" si="50"/>
        <v>Aisha</v>
      </c>
      <c r="S3253" t="str">
        <f>IFERROR(TEXT(DATEVALUE(LEFT(Table1[[#This Row],[Date of Purchase]],10)), "MMMM"), TEXT(Table1[[#This Row],[Date of Purchase]], "MMMM"))</f>
        <v>July</v>
      </c>
      <c r="T3253" t="str">
        <f>IF(OR(
  AND(Table1[[#This Row],[Ticket Priority]]="Critical", Table1[[#This Row],[Ticket Status]]&lt;&gt;"Closed"),
  AND(Table1[[#This Row],[Ticket Priority]]="High", Table1[[#This Row],[Ticket Status]]="Open")
), "Yes", "No")</f>
        <v>No</v>
      </c>
      <c r="U3253" s="4" t="str">
        <f>IF(Table1[[#This Row],[Ticket Status]]="Closed","Yes","No")</f>
        <v>Yes</v>
      </c>
      <c r="V3253" s="4" t="str">
        <f>IF(Table1[[#This Row],[Ticket Status]]="Pending Customer Response","Yes","No")</f>
        <v>No</v>
      </c>
      <c r="W3253" s="5">
        <f ca="1">COUNTIFS(Table1[Agent_name],Table1[[#This Row],[Agent_name]],Table1[Month],Table1[[#This Row],[Month]])/160</f>
        <v>0.875</v>
      </c>
    </row>
    <row r="3254" spans="1:23" x14ac:dyDescent="0.25">
      <c r="A3254">
        <v>3253</v>
      </c>
      <c r="B3254" t="s">
        <v>10666</v>
      </c>
      <c r="C3254" t="s">
        <v>10667</v>
      </c>
      <c r="D3254">
        <v>22</v>
      </c>
      <c r="E3254" t="s">
        <v>29</v>
      </c>
      <c r="F3254" t="s">
        <v>317</v>
      </c>
      <c r="G3254" s="1">
        <v>43970</v>
      </c>
      <c r="H3254" t="s">
        <v>21</v>
      </c>
      <c r="I3254" t="s">
        <v>67</v>
      </c>
      <c r="J3254" s="3" t="s">
        <v>10668</v>
      </c>
      <c r="K3254" t="s">
        <v>62</v>
      </c>
      <c r="M3254" t="s">
        <v>25</v>
      </c>
      <c r="N3254" t="s">
        <v>55</v>
      </c>
      <c r="R3254" t="str">
        <f t="shared" ca="1" si="50"/>
        <v>Ravi</v>
      </c>
      <c r="S3254" t="str">
        <f>IFERROR(TEXT(DATEVALUE(LEFT(Table1[[#This Row],[Date of Purchase]],10)), "MMMM"), TEXT(Table1[[#This Row],[Date of Purchase]], "MMMM"))</f>
        <v>May</v>
      </c>
      <c r="T3254" t="str">
        <f>IF(OR(
  AND(Table1[[#This Row],[Ticket Priority]]="Critical", Table1[[#This Row],[Ticket Status]]&lt;&gt;"Closed"),
  AND(Table1[[#This Row],[Ticket Priority]]="High", Table1[[#This Row],[Ticket Status]]="Open")
), "Yes", "No")</f>
        <v>Yes</v>
      </c>
      <c r="U3254" s="4" t="str">
        <f>IF(Table1[[#This Row],[Ticket Status]]="Closed","Yes","No")</f>
        <v>No</v>
      </c>
      <c r="V3254" s="4" t="str">
        <f>IF(Table1[[#This Row],[Ticket Status]]="Pending Customer Response","Yes","No")</f>
        <v>No</v>
      </c>
      <c r="W3254" s="5">
        <f ca="1">COUNTIFS(Table1[Agent_name],Table1[[#This Row],[Agent_name]],Table1[Month],Table1[[#This Row],[Month]])/160</f>
        <v>0.67500000000000004</v>
      </c>
    </row>
    <row r="3255" spans="1:23" x14ac:dyDescent="0.25">
      <c r="A3255">
        <v>3254</v>
      </c>
      <c r="B3255" t="s">
        <v>10669</v>
      </c>
      <c r="C3255" t="s">
        <v>10670</v>
      </c>
      <c r="D3255">
        <v>64</v>
      </c>
      <c r="E3255" t="s">
        <v>58</v>
      </c>
      <c r="F3255" t="s">
        <v>65</v>
      </c>
      <c r="G3255" s="1">
        <v>44179</v>
      </c>
      <c r="H3255" t="s">
        <v>21</v>
      </c>
      <c r="I3255" t="s">
        <v>60</v>
      </c>
      <c r="J3255" s="3" t="s">
        <v>1782</v>
      </c>
      <c r="K3255" t="s">
        <v>62</v>
      </c>
      <c r="M3255" t="s">
        <v>25</v>
      </c>
      <c r="N3255" t="s">
        <v>33</v>
      </c>
      <c r="R3255" t="str">
        <f t="shared" ca="1" si="50"/>
        <v>Mohit</v>
      </c>
      <c r="S3255" t="str">
        <f>IFERROR(TEXT(DATEVALUE(LEFT(Table1[[#This Row],[Date of Purchase]],10)), "MMMM"), TEXT(Table1[[#This Row],[Date of Purchase]], "MMMM"))</f>
        <v>December</v>
      </c>
      <c r="T3255" t="str">
        <f>IF(OR(
  AND(Table1[[#This Row],[Ticket Priority]]="Critical", Table1[[#This Row],[Ticket Status]]&lt;&gt;"Closed"),
  AND(Table1[[#This Row],[Ticket Priority]]="High", Table1[[#This Row],[Ticket Status]]="Open")
), "Yes", "No")</f>
        <v>Yes</v>
      </c>
      <c r="U3255" s="4" t="str">
        <f>IF(Table1[[#This Row],[Ticket Status]]="Closed","Yes","No")</f>
        <v>No</v>
      </c>
      <c r="V3255" s="4" t="str">
        <f>IF(Table1[[#This Row],[Ticket Status]]="Pending Customer Response","Yes","No")</f>
        <v>No</v>
      </c>
      <c r="W3255" s="5">
        <f ca="1">COUNTIFS(Table1[Agent_name],Table1[[#This Row],[Agent_name]],Table1[Month],Table1[[#This Row],[Month]])/160</f>
        <v>0.44374999999999998</v>
      </c>
    </row>
    <row r="3256" spans="1:23" x14ac:dyDescent="0.25">
      <c r="A3256">
        <v>3255</v>
      </c>
      <c r="B3256" t="s">
        <v>10671</v>
      </c>
      <c r="C3256" t="s">
        <v>10672</v>
      </c>
      <c r="D3256">
        <v>46</v>
      </c>
      <c r="E3256" t="s">
        <v>19</v>
      </c>
      <c r="F3256" t="s">
        <v>339</v>
      </c>
      <c r="G3256" s="1">
        <v>44183</v>
      </c>
      <c r="H3256" t="s">
        <v>21</v>
      </c>
      <c r="I3256" t="s">
        <v>31</v>
      </c>
      <c r="J3256" s="3" t="s">
        <v>10673</v>
      </c>
      <c r="K3256" t="s">
        <v>62</v>
      </c>
      <c r="M3256" t="s">
        <v>143</v>
      </c>
      <c r="N3256" t="s">
        <v>33</v>
      </c>
      <c r="R3256" t="str">
        <f t="shared" ca="1" si="50"/>
        <v>Aisha</v>
      </c>
      <c r="S3256" t="str">
        <f>IFERROR(TEXT(DATEVALUE(LEFT(Table1[[#This Row],[Date of Purchase]],10)), "MMMM"), TEXT(Table1[[#This Row],[Date of Purchase]], "MMMM"))</f>
        <v>December</v>
      </c>
      <c r="T3256" t="str">
        <f>IF(OR(
  AND(Table1[[#This Row],[Ticket Priority]]="Critical", Table1[[#This Row],[Ticket Status]]&lt;&gt;"Closed"),
  AND(Table1[[#This Row],[Ticket Priority]]="High", Table1[[#This Row],[Ticket Status]]="Open")
), "Yes", "No")</f>
        <v>No</v>
      </c>
      <c r="U3256" s="4" t="str">
        <f>IF(Table1[[#This Row],[Ticket Status]]="Closed","Yes","No")</f>
        <v>No</v>
      </c>
      <c r="V3256" s="4" t="str">
        <f>IF(Table1[[#This Row],[Ticket Status]]="Pending Customer Response","Yes","No")</f>
        <v>No</v>
      </c>
      <c r="W3256" s="5">
        <f ca="1">COUNTIFS(Table1[Agent_name],Table1[[#This Row],[Agent_name]],Table1[Month],Table1[[#This Row],[Month]])/160</f>
        <v>0.91249999999999998</v>
      </c>
    </row>
    <row r="3257" spans="1:23" x14ac:dyDescent="0.25">
      <c r="A3257">
        <v>3256</v>
      </c>
      <c r="B3257" t="s">
        <v>10674</v>
      </c>
      <c r="C3257" t="s">
        <v>10675</v>
      </c>
      <c r="D3257">
        <v>58</v>
      </c>
      <c r="E3257" t="s">
        <v>29</v>
      </c>
      <c r="F3257" t="s">
        <v>81</v>
      </c>
      <c r="G3257" s="1">
        <v>44225</v>
      </c>
      <c r="H3257" t="s">
        <v>66</v>
      </c>
      <c r="I3257" t="s">
        <v>72</v>
      </c>
      <c r="J3257" s="3" t="s">
        <v>10676</v>
      </c>
      <c r="K3257" t="s">
        <v>39</v>
      </c>
      <c r="L3257" t="s">
        <v>10677</v>
      </c>
      <c r="M3257" t="s">
        <v>41</v>
      </c>
      <c r="N3257" t="s">
        <v>33</v>
      </c>
      <c r="O3257" s="2">
        <v>45078.949108796296</v>
      </c>
      <c r="P3257" s="2">
        <v>45078.477581018517</v>
      </c>
      <c r="Q3257">
        <v>2</v>
      </c>
      <c r="R3257" t="str">
        <f t="shared" ca="1" si="50"/>
        <v>Karan</v>
      </c>
      <c r="S3257" t="str">
        <f>IFERROR(TEXT(DATEVALUE(LEFT(Table1[[#This Row],[Date of Purchase]],10)), "MMMM"), TEXT(Table1[[#This Row],[Date of Purchase]], "MMMM"))</f>
        <v>January</v>
      </c>
      <c r="T3257" t="str">
        <f>IF(OR(
  AND(Table1[[#This Row],[Ticket Priority]]="Critical", Table1[[#This Row],[Ticket Status]]&lt;&gt;"Closed"),
  AND(Table1[[#This Row],[Ticket Priority]]="High", Table1[[#This Row],[Ticket Status]]="Open")
), "Yes", "No")</f>
        <v>No</v>
      </c>
      <c r="U3257" s="4" t="str">
        <f>IF(Table1[[#This Row],[Ticket Status]]="Closed","Yes","No")</f>
        <v>Yes</v>
      </c>
      <c r="V3257" s="4" t="str">
        <f>IF(Table1[[#This Row],[Ticket Status]]="Pending Customer Response","Yes","No")</f>
        <v>No</v>
      </c>
      <c r="W3257" s="5">
        <f ca="1">COUNTIFS(Table1[Agent_name],Table1[[#This Row],[Agent_name]],Table1[Month],Table1[[#This Row],[Month]])/160</f>
        <v>0.21249999999999999</v>
      </c>
    </row>
    <row r="3258" spans="1:23" x14ac:dyDescent="0.25">
      <c r="A3258">
        <v>3257</v>
      </c>
      <c r="B3258" t="s">
        <v>10678</v>
      </c>
      <c r="C3258" t="s">
        <v>10679</v>
      </c>
      <c r="D3258">
        <v>55</v>
      </c>
      <c r="E3258" t="s">
        <v>29</v>
      </c>
      <c r="F3258" t="s">
        <v>107</v>
      </c>
      <c r="G3258" s="1">
        <v>44177</v>
      </c>
      <c r="H3258" t="s">
        <v>59</v>
      </c>
      <c r="I3258" t="s">
        <v>99</v>
      </c>
      <c r="J3258" s="3" t="s">
        <v>10680</v>
      </c>
      <c r="K3258" t="s">
        <v>24</v>
      </c>
      <c r="M3258" t="s">
        <v>89</v>
      </c>
      <c r="N3258" t="s">
        <v>83</v>
      </c>
      <c r="O3258" s="2">
        <v>45078.592175925929</v>
      </c>
      <c r="R3258" t="str">
        <f t="shared" ca="1" si="50"/>
        <v>Mohit</v>
      </c>
      <c r="S3258" t="str">
        <f>IFERROR(TEXT(DATEVALUE(LEFT(Table1[[#This Row],[Date of Purchase]],10)), "MMMM"), TEXT(Table1[[#This Row],[Date of Purchase]], "MMMM"))</f>
        <v>December</v>
      </c>
      <c r="T3258" t="str">
        <f>IF(OR(
  AND(Table1[[#This Row],[Ticket Priority]]="Critical", Table1[[#This Row],[Ticket Status]]&lt;&gt;"Closed"),
  AND(Table1[[#This Row],[Ticket Priority]]="High", Table1[[#This Row],[Ticket Status]]="Open")
), "Yes", "No")</f>
        <v>No</v>
      </c>
      <c r="U3258" s="4" t="str">
        <f>IF(Table1[[#This Row],[Ticket Status]]="Closed","Yes","No")</f>
        <v>No</v>
      </c>
      <c r="V3258" s="4" t="str">
        <f>IF(Table1[[#This Row],[Ticket Status]]="Pending Customer Response","Yes","No")</f>
        <v>Yes</v>
      </c>
      <c r="W3258" s="5">
        <f ca="1">COUNTIFS(Table1[Agent_name],Table1[[#This Row],[Agent_name]],Table1[Month],Table1[[#This Row],[Month]])/160</f>
        <v>0.44374999999999998</v>
      </c>
    </row>
    <row r="3259" spans="1:23" x14ac:dyDescent="0.25">
      <c r="A3259">
        <v>3258</v>
      </c>
      <c r="B3259" t="s">
        <v>10681</v>
      </c>
      <c r="C3259" t="s">
        <v>10682</v>
      </c>
      <c r="D3259">
        <v>33</v>
      </c>
      <c r="E3259" t="s">
        <v>29</v>
      </c>
      <c r="F3259" t="s">
        <v>36</v>
      </c>
      <c r="G3259" s="1">
        <v>43984</v>
      </c>
      <c r="H3259" t="s">
        <v>66</v>
      </c>
      <c r="I3259" t="s">
        <v>113</v>
      </c>
      <c r="J3259" s="3" t="s">
        <v>10683</v>
      </c>
      <c r="K3259" t="s">
        <v>62</v>
      </c>
      <c r="M3259" t="s">
        <v>89</v>
      </c>
      <c r="N3259" t="s">
        <v>33</v>
      </c>
      <c r="R3259" t="str">
        <f t="shared" ca="1" si="50"/>
        <v>Neha</v>
      </c>
      <c r="S3259" t="str">
        <f>IFERROR(TEXT(DATEVALUE(LEFT(Table1[[#This Row],[Date of Purchase]],10)), "MMMM"), TEXT(Table1[[#This Row],[Date of Purchase]], "MMMM"))</f>
        <v>June</v>
      </c>
      <c r="T3259" t="str">
        <f>IF(OR(
  AND(Table1[[#This Row],[Ticket Priority]]="Critical", Table1[[#This Row],[Ticket Status]]&lt;&gt;"Closed"),
  AND(Table1[[#This Row],[Ticket Priority]]="High", Table1[[#This Row],[Ticket Status]]="Open")
), "Yes", "No")</f>
        <v>Yes</v>
      </c>
      <c r="U3259" s="4" t="str">
        <f>IF(Table1[[#This Row],[Ticket Status]]="Closed","Yes","No")</f>
        <v>No</v>
      </c>
      <c r="V3259" s="4" t="str">
        <f>IF(Table1[[#This Row],[Ticket Status]]="Pending Customer Response","Yes","No")</f>
        <v>No</v>
      </c>
      <c r="W3259" s="5">
        <f ca="1">COUNTIFS(Table1[Agent_name],Table1[[#This Row],[Agent_name]],Table1[Month],Table1[[#This Row],[Month]])/160</f>
        <v>0.19375000000000001</v>
      </c>
    </row>
    <row r="3260" spans="1:23" x14ac:dyDescent="0.25">
      <c r="A3260">
        <v>3259</v>
      </c>
      <c r="B3260" t="s">
        <v>10684</v>
      </c>
      <c r="C3260" t="s">
        <v>10685</v>
      </c>
      <c r="D3260">
        <v>46</v>
      </c>
      <c r="E3260" t="s">
        <v>19</v>
      </c>
      <c r="F3260" t="s">
        <v>103</v>
      </c>
      <c r="G3260" s="1">
        <v>44091</v>
      </c>
      <c r="H3260" t="s">
        <v>59</v>
      </c>
      <c r="I3260" t="s">
        <v>177</v>
      </c>
      <c r="J3260" s="3" t="s">
        <v>10686</v>
      </c>
      <c r="K3260" t="s">
        <v>39</v>
      </c>
      <c r="L3260" t="s">
        <v>10687</v>
      </c>
      <c r="M3260" t="s">
        <v>25</v>
      </c>
      <c r="N3260" t="s">
        <v>33</v>
      </c>
      <c r="O3260" s="2">
        <v>45078.752627314818</v>
      </c>
      <c r="P3260" s="2">
        <v>45078.16443287037</v>
      </c>
      <c r="Q3260">
        <v>2</v>
      </c>
      <c r="R3260" t="str">
        <f t="shared" ca="1" si="50"/>
        <v>Divya</v>
      </c>
      <c r="S3260" t="str">
        <f>IFERROR(TEXT(DATEVALUE(LEFT(Table1[[#This Row],[Date of Purchase]],10)), "MMMM"), TEXT(Table1[[#This Row],[Date of Purchase]], "MMMM"))</f>
        <v>September</v>
      </c>
      <c r="T3260" t="str">
        <f>IF(OR(
  AND(Table1[[#This Row],[Ticket Priority]]="Critical", Table1[[#This Row],[Ticket Status]]&lt;&gt;"Closed"),
  AND(Table1[[#This Row],[Ticket Priority]]="High", Table1[[#This Row],[Ticket Status]]="Open")
), "Yes", "No")</f>
        <v>No</v>
      </c>
      <c r="U3260" s="4" t="str">
        <f>IF(Table1[[#This Row],[Ticket Status]]="Closed","Yes","No")</f>
        <v>Yes</v>
      </c>
      <c r="V3260" s="4" t="str">
        <f>IF(Table1[[#This Row],[Ticket Status]]="Pending Customer Response","Yes","No")</f>
        <v>No</v>
      </c>
      <c r="W3260" s="5">
        <f ca="1">COUNTIFS(Table1[Agent_name],Table1[[#This Row],[Agent_name]],Table1[Month],Table1[[#This Row],[Month]])/160</f>
        <v>0.21875</v>
      </c>
    </row>
    <row r="3261" spans="1:23" x14ac:dyDescent="0.25">
      <c r="A3261">
        <v>3260</v>
      </c>
      <c r="B3261" t="s">
        <v>10688</v>
      </c>
      <c r="C3261" t="s">
        <v>10689</v>
      </c>
      <c r="D3261">
        <v>26</v>
      </c>
      <c r="E3261" t="s">
        <v>19</v>
      </c>
      <c r="F3261" t="s">
        <v>211</v>
      </c>
      <c r="G3261" s="1">
        <v>44346</v>
      </c>
      <c r="H3261" t="s">
        <v>59</v>
      </c>
      <c r="I3261" t="s">
        <v>177</v>
      </c>
      <c r="J3261" s="3" t="s">
        <v>10690</v>
      </c>
      <c r="K3261" t="s">
        <v>62</v>
      </c>
      <c r="M3261" t="s">
        <v>25</v>
      </c>
      <c r="N3261" t="s">
        <v>55</v>
      </c>
      <c r="R3261" t="str">
        <f t="shared" ca="1" si="50"/>
        <v>Sara</v>
      </c>
      <c r="S3261" t="str">
        <f>IFERROR(TEXT(DATEVALUE(LEFT(Table1[[#This Row],[Date of Purchase]],10)), "MMMM"), TEXT(Table1[[#This Row],[Date of Purchase]], "MMMM"))</f>
        <v>May</v>
      </c>
      <c r="T3261" t="str">
        <f>IF(OR(
  AND(Table1[[#This Row],[Ticket Priority]]="Critical", Table1[[#This Row],[Ticket Status]]&lt;&gt;"Closed"),
  AND(Table1[[#This Row],[Ticket Priority]]="High", Table1[[#This Row],[Ticket Status]]="Open")
), "Yes", "No")</f>
        <v>Yes</v>
      </c>
      <c r="U3261" s="4" t="str">
        <f>IF(Table1[[#This Row],[Ticket Status]]="Closed","Yes","No")</f>
        <v>No</v>
      </c>
      <c r="V3261" s="4" t="str">
        <f>IF(Table1[[#This Row],[Ticket Status]]="Pending Customer Response","Yes","No")</f>
        <v>No</v>
      </c>
      <c r="W3261" s="5">
        <f ca="1">COUNTIFS(Table1[Agent_name],Table1[[#This Row],[Agent_name]],Table1[Month],Table1[[#This Row],[Month]])/160</f>
        <v>0.64375000000000004</v>
      </c>
    </row>
    <row r="3262" spans="1:23" x14ac:dyDescent="0.25">
      <c r="A3262">
        <v>3261</v>
      </c>
      <c r="B3262" t="s">
        <v>10622</v>
      </c>
      <c r="C3262" t="s">
        <v>10691</v>
      </c>
      <c r="D3262">
        <v>48</v>
      </c>
      <c r="E3262" t="s">
        <v>29</v>
      </c>
      <c r="F3262" t="s">
        <v>71</v>
      </c>
      <c r="G3262" s="1">
        <v>44045</v>
      </c>
      <c r="H3262" t="s">
        <v>21</v>
      </c>
      <c r="I3262" t="s">
        <v>52</v>
      </c>
      <c r="J3262" s="3" t="s">
        <v>10692</v>
      </c>
      <c r="K3262" t="s">
        <v>62</v>
      </c>
      <c r="M3262" t="s">
        <v>25</v>
      </c>
      <c r="N3262" t="s">
        <v>33</v>
      </c>
      <c r="R3262" t="str">
        <f t="shared" ca="1" si="50"/>
        <v>Aisha</v>
      </c>
      <c r="S3262" t="str">
        <f>IFERROR(TEXT(DATEVALUE(LEFT(Table1[[#This Row],[Date of Purchase]],10)), "MMMM"), TEXT(Table1[[#This Row],[Date of Purchase]], "MMMM"))</f>
        <v>August</v>
      </c>
      <c r="T3262" t="str">
        <f>IF(OR(
  AND(Table1[[#This Row],[Ticket Priority]]="Critical", Table1[[#This Row],[Ticket Status]]&lt;&gt;"Closed"),
  AND(Table1[[#This Row],[Ticket Priority]]="High", Table1[[#This Row],[Ticket Status]]="Open")
), "Yes", "No")</f>
        <v>Yes</v>
      </c>
      <c r="U3262" s="4" t="str">
        <f>IF(Table1[[#This Row],[Ticket Status]]="Closed","Yes","No")</f>
        <v>No</v>
      </c>
      <c r="V3262" s="4" t="str">
        <f>IF(Table1[[#This Row],[Ticket Status]]="Pending Customer Response","Yes","No")</f>
        <v>No</v>
      </c>
      <c r="W3262" s="5">
        <f ca="1">COUNTIFS(Table1[Agent_name],Table1[[#This Row],[Agent_name]],Table1[Month],Table1[[#This Row],[Month]])/160</f>
        <v>0.86250000000000004</v>
      </c>
    </row>
    <row r="3263" spans="1:23" x14ac:dyDescent="0.25">
      <c r="A3263">
        <v>3262</v>
      </c>
      <c r="B3263" t="s">
        <v>10693</v>
      </c>
      <c r="C3263" t="s">
        <v>10694</v>
      </c>
      <c r="D3263">
        <v>58</v>
      </c>
      <c r="E3263" t="s">
        <v>29</v>
      </c>
      <c r="F3263" t="s">
        <v>456</v>
      </c>
      <c r="G3263" s="1">
        <v>44224</v>
      </c>
      <c r="H3263" t="s">
        <v>59</v>
      </c>
      <c r="I3263" t="s">
        <v>150</v>
      </c>
      <c r="J3263" s="3" t="s">
        <v>10695</v>
      </c>
      <c r="K3263" t="s">
        <v>39</v>
      </c>
      <c r="L3263" t="s">
        <v>10696</v>
      </c>
      <c r="M3263" t="s">
        <v>25</v>
      </c>
      <c r="N3263" t="s">
        <v>33</v>
      </c>
      <c r="O3263" s="2">
        <v>45078.599212962959</v>
      </c>
      <c r="P3263" s="2">
        <v>45078.145046296297</v>
      </c>
      <c r="Q3263">
        <v>4</v>
      </c>
      <c r="R3263" t="str">
        <f t="shared" ca="1" si="50"/>
        <v>Ravi</v>
      </c>
      <c r="S3263" t="str">
        <f>IFERROR(TEXT(DATEVALUE(LEFT(Table1[[#This Row],[Date of Purchase]],10)), "MMMM"), TEXT(Table1[[#This Row],[Date of Purchase]], "MMMM"))</f>
        <v>January</v>
      </c>
      <c r="T3263" t="str">
        <f>IF(OR(
  AND(Table1[[#This Row],[Ticket Priority]]="Critical", Table1[[#This Row],[Ticket Status]]&lt;&gt;"Closed"),
  AND(Table1[[#This Row],[Ticket Priority]]="High", Table1[[#This Row],[Ticket Status]]="Open")
), "Yes", "No")</f>
        <v>No</v>
      </c>
      <c r="U3263" s="4" t="str">
        <f>IF(Table1[[#This Row],[Ticket Status]]="Closed","Yes","No")</f>
        <v>Yes</v>
      </c>
      <c r="V3263" s="4" t="str">
        <f>IF(Table1[[#This Row],[Ticket Status]]="Pending Customer Response","Yes","No")</f>
        <v>No</v>
      </c>
      <c r="W3263" s="5">
        <f ca="1">COUNTIFS(Table1[Agent_name],Table1[[#This Row],[Agent_name]],Table1[Month],Table1[[#This Row],[Month]])/160</f>
        <v>0.74375000000000002</v>
      </c>
    </row>
    <row r="3264" spans="1:23" x14ac:dyDescent="0.25">
      <c r="A3264">
        <v>3263</v>
      </c>
      <c r="B3264" t="s">
        <v>10697</v>
      </c>
      <c r="C3264" t="s">
        <v>10698</v>
      </c>
      <c r="D3264">
        <v>57</v>
      </c>
      <c r="E3264" t="s">
        <v>19</v>
      </c>
      <c r="F3264" t="s">
        <v>161</v>
      </c>
      <c r="G3264" s="1">
        <v>43998</v>
      </c>
      <c r="H3264" t="s">
        <v>67</v>
      </c>
      <c r="I3264" t="s">
        <v>113</v>
      </c>
      <c r="J3264" s="3" t="s">
        <v>10699</v>
      </c>
      <c r="K3264" t="s">
        <v>24</v>
      </c>
      <c r="M3264" t="s">
        <v>41</v>
      </c>
      <c r="N3264" t="s">
        <v>83</v>
      </c>
      <c r="O3264" s="2">
        <v>45078.62908564815</v>
      </c>
      <c r="R3264" t="str">
        <f t="shared" ca="1" si="50"/>
        <v>Sara</v>
      </c>
      <c r="S3264" t="str">
        <f>IFERROR(TEXT(DATEVALUE(LEFT(Table1[[#This Row],[Date of Purchase]],10)), "MMMM"), TEXT(Table1[[#This Row],[Date of Purchase]], "MMMM"))</f>
        <v>June</v>
      </c>
      <c r="T3264" t="str">
        <f>IF(OR(
  AND(Table1[[#This Row],[Ticket Priority]]="Critical", Table1[[#This Row],[Ticket Status]]&lt;&gt;"Closed"),
  AND(Table1[[#This Row],[Ticket Priority]]="High", Table1[[#This Row],[Ticket Status]]="Open")
), "Yes", "No")</f>
        <v>No</v>
      </c>
      <c r="U3264" s="4" t="str">
        <f>IF(Table1[[#This Row],[Ticket Status]]="Closed","Yes","No")</f>
        <v>No</v>
      </c>
      <c r="V3264" s="4" t="str">
        <f>IF(Table1[[#This Row],[Ticket Status]]="Pending Customer Response","Yes","No")</f>
        <v>Yes</v>
      </c>
      <c r="W3264" s="5">
        <f ca="1">COUNTIFS(Table1[Agent_name],Table1[[#This Row],[Agent_name]],Table1[Month],Table1[[#This Row],[Month]])/160</f>
        <v>0.65</v>
      </c>
    </row>
    <row r="3265" spans="1:23" x14ac:dyDescent="0.25">
      <c r="A3265">
        <v>3264</v>
      </c>
      <c r="B3265" t="s">
        <v>10700</v>
      </c>
      <c r="C3265" t="s">
        <v>3293</v>
      </c>
      <c r="D3265">
        <v>29</v>
      </c>
      <c r="E3265" t="s">
        <v>29</v>
      </c>
      <c r="F3265" t="s">
        <v>30</v>
      </c>
      <c r="G3265" s="1">
        <v>44147</v>
      </c>
      <c r="H3265" t="s">
        <v>66</v>
      </c>
      <c r="I3265" t="s">
        <v>77</v>
      </c>
      <c r="J3265" s="3" t="s">
        <v>10701</v>
      </c>
      <c r="K3265" t="s">
        <v>39</v>
      </c>
      <c r="L3265" t="s">
        <v>10702</v>
      </c>
      <c r="M3265" t="s">
        <v>89</v>
      </c>
      <c r="N3265" t="s">
        <v>83</v>
      </c>
      <c r="O3265" s="2">
        <v>45078.480497685188</v>
      </c>
      <c r="P3265" s="2">
        <v>45078.843692129631</v>
      </c>
      <c r="Q3265">
        <v>2</v>
      </c>
      <c r="R3265" t="str">
        <f t="shared" ca="1" si="50"/>
        <v>Priya</v>
      </c>
      <c r="S3265" t="str">
        <f>IFERROR(TEXT(DATEVALUE(LEFT(Table1[[#This Row],[Date of Purchase]],10)), "MMMM"), TEXT(Table1[[#This Row],[Date of Purchase]], "MMMM"))</f>
        <v>November</v>
      </c>
      <c r="T3265" t="str">
        <f>IF(OR(
  AND(Table1[[#This Row],[Ticket Priority]]="Critical", Table1[[#This Row],[Ticket Status]]&lt;&gt;"Closed"),
  AND(Table1[[#This Row],[Ticket Priority]]="High", Table1[[#This Row],[Ticket Status]]="Open")
), "Yes", "No")</f>
        <v>No</v>
      </c>
      <c r="U3265" s="4" t="str">
        <f>IF(Table1[[#This Row],[Ticket Status]]="Closed","Yes","No")</f>
        <v>Yes</v>
      </c>
      <c r="V3265" s="4" t="str">
        <f>IF(Table1[[#This Row],[Ticket Status]]="Pending Customer Response","Yes","No")</f>
        <v>No</v>
      </c>
      <c r="W3265" s="5">
        <f ca="1">COUNTIFS(Table1[Agent_name],Table1[[#This Row],[Agent_name]],Table1[Month],Table1[[#This Row],[Month]])/160</f>
        <v>0.41249999999999998</v>
      </c>
    </row>
    <row r="3266" spans="1:23" x14ac:dyDescent="0.25">
      <c r="A3266">
        <v>3265</v>
      </c>
      <c r="B3266" t="s">
        <v>10703</v>
      </c>
      <c r="C3266" t="s">
        <v>10704</v>
      </c>
      <c r="D3266">
        <v>69</v>
      </c>
      <c r="E3266" t="s">
        <v>19</v>
      </c>
      <c r="F3266" t="s">
        <v>161</v>
      </c>
      <c r="G3266" s="1">
        <v>44304</v>
      </c>
      <c r="H3266" t="s">
        <v>21</v>
      </c>
      <c r="I3266" t="s">
        <v>113</v>
      </c>
      <c r="J3266" s="3" t="s">
        <v>357</v>
      </c>
      <c r="K3266" t="s">
        <v>62</v>
      </c>
      <c r="M3266" t="s">
        <v>41</v>
      </c>
      <c r="N3266" t="s">
        <v>33</v>
      </c>
      <c r="R3266" t="str">
        <f t="shared" ref="R3266:R3329" ca="1" si="51">CHOOSE(
RANDBETWEEN(1,20),
"Aisha","Aisha","Aisha","Aisha",
"Ravi","Ravi","Ravi",
"Sara","Sara","Sara",
"Mohit","Mohit",
"Priya","Priya",
"Arjun",
"Neha","Rahul","Divya","Karan","Meera","Sanjay"
)</f>
        <v>Aisha</v>
      </c>
      <c r="S3266" t="str">
        <f>IFERROR(TEXT(DATEVALUE(LEFT(Table1[[#This Row],[Date of Purchase]],10)), "MMMM"), TEXT(Table1[[#This Row],[Date of Purchase]], "MMMM"))</f>
        <v>April</v>
      </c>
      <c r="T3266" t="str">
        <f>IF(OR(
  AND(Table1[[#This Row],[Ticket Priority]]="Critical", Table1[[#This Row],[Ticket Status]]&lt;&gt;"Closed"),
  AND(Table1[[#This Row],[Ticket Priority]]="High", Table1[[#This Row],[Ticket Status]]="Open")
), "Yes", "No")</f>
        <v>No</v>
      </c>
      <c r="U3266" s="4" t="str">
        <f>IF(Table1[[#This Row],[Ticket Status]]="Closed","Yes","No")</f>
        <v>No</v>
      </c>
      <c r="V3266" s="4" t="str">
        <f>IF(Table1[[#This Row],[Ticket Status]]="Pending Customer Response","Yes","No")</f>
        <v>No</v>
      </c>
      <c r="W3266" s="5">
        <f ca="1">COUNTIFS(Table1[Agent_name],Table1[[#This Row],[Agent_name]],Table1[Month],Table1[[#This Row],[Month]])/160</f>
        <v>0.81874999999999998</v>
      </c>
    </row>
    <row r="3267" spans="1:23" x14ac:dyDescent="0.25">
      <c r="A3267">
        <v>3266</v>
      </c>
      <c r="B3267" t="s">
        <v>10705</v>
      </c>
      <c r="C3267" t="s">
        <v>10706</v>
      </c>
      <c r="D3267">
        <v>29</v>
      </c>
      <c r="E3267" t="s">
        <v>19</v>
      </c>
      <c r="F3267" t="s">
        <v>103</v>
      </c>
      <c r="G3267" s="1">
        <v>44317</v>
      </c>
      <c r="H3267" t="s">
        <v>59</v>
      </c>
      <c r="I3267" t="s">
        <v>67</v>
      </c>
      <c r="J3267" s="3" t="s">
        <v>10707</v>
      </c>
      <c r="K3267" t="s">
        <v>62</v>
      </c>
      <c r="M3267" t="s">
        <v>89</v>
      </c>
      <c r="N3267" t="s">
        <v>83</v>
      </c>
      <c r="R3267" t="str">
        <f t="shared" ca="1" si="51"/>
        <v>Aisha</v>
      </c>
      <c r="S3267" t="str">
        <f>IFERROR(TEXT(DATEVALUE(LEFT(Table1[[#This Row],[Date of Purchase]],10)), "MMMM"), TEXT(Table1[[#This Row],[Date of Purchase]], "MMMM"))</f>
        <v>May</v>
      </c>
      <c r="T3267" t="str">
        <f>IF(OR(
  AND(Table1[[#This Row],[Ticket Priority]]="Critical", Table1[[#This Row],[Ticket Status]]&lt;&gt;"Closed"),
  AND(Table1[[#This Row],[Ticket Priority]]="High", Table1[[#This Row],[Ticket Status]]="Open")
), "Yes", "No")</f>
        <v>Yes</v>
      </c>
      <c r="U3267" s="4" t="str">
        <f>IF(Table1[[#This Row],[Ticket Status]]="Closed","Yes","No")</f>
        <v>No</v>
      </c>
      <c r="V3267" s="4" t="str">
        <f>IF(Table1[[#This Row],[Ticket Status]]="Pending Customer Response","Yes","No")</f>
        <v>No</v>
      </c>
      <c r="W3267" s="5">
        <f ca="1">COUNTIFS(Table1[Agent_name],Table1[[#This Row],[Agent_name]],Table1[Month],Table1[[#This Row],[Month]])/160</f>
        <v>0.93125000000000002</v>
      </c>
    </row>
    <row r="3268" spans="1:23" x14ac:dyDescent="0.25">
      <c r="A3268">
        <v>3267</v>
      </c>
      <c r="B3268" t="s">
        <v>10708</v>
      </c>
      <c r="C3268" t="s">
        <v>10709</v>
      </c>
      <c r="D3268">
        <v>60</v>
      </c>
      <c r="E3268" t="s">
        <v>29</v>
      </c>
      <c r="F3268" t="s">
        <v>20</v>
      </c>
      <c r="G3268" s="1">
        <v>44232</v>
      </c>
      <c r="H3268" t="s">
        <v>45</v>
      </c>
      <c r="I3268" t="s">
        <v>67</v>
      </c>
      <c r="J3268" s="3" t="s">
        <v>10710</v>
      </c>
      <c r="K3268" t="s">
        <v>24</v>
      </c>
      <c r="M3268" t="s">
        <v>25</v>
      </c>
      <c r="N3268" t="s">
        <v>55</v>
      </c>
      <c r="O3268" s="2">
        <v>45078.81386574074</v>
      </c>
      <c r="R3268" t="str">
        <f t="shared" ca="1" si="51"/>
        <v>Mohit</v>
      </c>
      <c r="S3268" t="str">
        <f>IFERROR(TEXT(DATEVALUE(LEFT(Table1[[#This Row],[Date of Purchase]],10)), "MMMM"), TEXT(Table1[[#This Row],[Date of Purchase]], "MMMM"))</f>
        <v>February</v>
      </c>
      <c r="T3268" t="str">
        <f>IF(OR(
  AND(Table1[[#This Row],[Ticket Priority]]="Critical", Table1[[#This Row],[Ticket Status]]&lt;&gt;"Closed"),
  AND(Table1[[#This Row],[Ticket Priority]]="High", Table1[[#This Row],[Ticket Status]]="Open")
), "Yes", "No")</f>
        <v>Yes</v>
      </c>
      <c r="U3268" s="4" t="str">
        <f>IF(Table1[[#This Row],[Ticket Status]]="Closed","Yes","No")</f>
        <v>No</v>
      </c>
      <c r="V3268" s="4" t="str">
        <f>IF(Table1[[#This Row],[Ticket Status]]="Pending Customer Response","Yes","No")</f>
        <v>Yes</v>
      </c>
      <c r="W3268" s="5">
        <f ca="1">COUNTIFS(Table1[Agent_name],Table1[[#This Row],[Agent_name]],Table1[Month],Table1[[#This Row],[Month]])/160</f>
        <v>0.52500000000000002</v>
      </c>
    </row>
    <row r="3269" spans="1:23" x14ac:dyDescent="0.25">
      <c r="A3269">
        <v>3268</v>
      </c>
      <c r="B3269" t="s">
        <v>10711</v>
      </c>
      <c r="C3269" t="s">
        <v>10712</v>
      </c>
      <c r="D3269">
        <v>55</v>
      </c>
      <c r="E3269" t="s">
        <v>58</v>
      </c>
      <c r="F3269" t="s">
        <v>65</v>
      </c>
      <c r="G3269" s="1">
        <v>44058</v>
      </c>
      <c r="H3269" t="s">
        <v>67</v>
      </c>
      <c r="I3269" t="s">
        <v>31</v>
      </c>
      <c r="J3269" s="3" t="s">
        <v>791</v>
      </c>
      <c r="K3269" t="s">
        <v>39</v>
      </c>
      <c r="L3269" t="s">
        <v>10713</v>
      </c>
      <c r="M3269" t="s">
        <v>143</v>
      </c>
      <c r="N3269" t="s">
        <v>55</v>
      </c>
      <c r="O3269" s="2">
        <v>45078.708321759259</v>
      </c>
      <c r="P3269" s="2">
        <v>45078.432627314818</v>
      </c>
      <c r="Q3269">
        <v>2</v>
      </c>
      <c r="R3269" t="str">
        <f t="shared" ca="1" si="51"/>
        <v>Neha</v>
      </c>
      <c r="S3269" t="str">
        <f>IFERROR(TEXT(DATEVALUE(LEFT(Table1[[#This Row],[Date of Purchase]],10)), "MMMM"), TEXT(Table1[[#This Row],[Date of Purchase]], "MMMM"))</f>
        <v>August</v>
      </c>
      <c r="T3269" t="str">
        <f>IF(OR(
  AND(Table1[[#This Row],[Ticket Priority]]="Critical", Table1[[#This Row],[Ticket Status]]&lt;&gt;"Closed"),
  AND(Table1[[#This Row],[Ticket Priority]]="High", Table1[[#This Row],[Ticket Status]]="Open")
), "Yes", "No")</f>
        <v>No</v>
      </c>
      <c r="U3269" s="4" t="str">
        <f>IF(Table1[[#This Row],[Ticket Status]]="Closed","Yes","No")</f>
        <v>Yes</v>
      </c>
      <c r="V3269" s="4" t="str">
        <f>IF(Table1[[#This Row],[Ticket Status]]="Pending Customer Response","Yes","No")</f>
        <v>No</v>
      </c>
      <c r="W3269" s="5">
        <f ca="1">COUNTIFS(Table1[Agent_name],Table1[[#This Row],[Agent_name]],Table1[Month],Table1[[#This Row],[Month]])/160</f>
        <v>0.16875000000000001</v>
      </c>
    </row>
    <row r="3270" spans="1:23" x14ac:dyDescent="0.25">
      <c r="A3270">
        <v>3269</v>
      </c>
      <c r="B3270" t="s">
        <v>10714</v>
      </c>
      <c r="C3270" t="s">
        <v>10715</v>
      </c>
      <c r="D3270">
        <v>66</v>
      </c>
      <c r="E3270" t="s">
        <v>29</v>
      </c>
      <c r="F3270" t="s">
        <v>149</v>
      </c>
      <c r="G3270" s="1">
        <v>44506</v>
      </c>
      <c r="H3270" t="s">
        <v>67</v>
      </c>
      <c r="I3270" t="s">
        <v>93</v>
      </c>
      <c r="J3270" s="3" t="s">
        <v>10716</v>
      </c>
      <c r="K3270" t="s">
        <v>24</v>
      </c>
      <c r="M3270" t="s">
        <v>41</v>
      </c>
      <c r="N3270" t="s">
        <v>55</v>
      </c>
      <c r="O3270" s="2">
        <v>45078.880543981482</v>
      </c>
      <c r="R3270" t="str">
        <f t="shared" ca="1" si="51"/>
        <v>Karan</v>
      </c>
      <c r="S3270" t="str">
        <f>IFERROR(TEXT(DATEVALUE(LEFT(Table1[[#This Row],[Date of Purchase]],10)), "MMMM"), TEXT(Table1[[#This Row],[Date of Purchase]], "MMMM"))</f>
        <v>November</v>
      </c>
      <c r="T3270" t="str">
        <f>IF(OR(
  AND(Table1[[#This Row],[Ticket Priority]]="Critical", Table1[[#This Row],[Ticket Status]]&lt;&gt;"Closed"),
  AND(Table1[[#This Row],[Ticket Priority]]="High", Table1[[#This Row],[Ticket Status]]="Open")
), "Yes", "No")</f>
        <v>No</v>
      </c>
      <c r="U3270" s="4" t="str">
        <f>IF(Table1[[#This Row],[Ticket Status]]="Closed","Yes","No")</f>
        <v>No</v>
      </c>
      <c r="V3270" s="4" t="str">
        <f>IF(Table1[[#This Row],[Ticket Status]]="Pending Customer Response","Yes","No")</f>
        <v>Yes</v>
      </c>
      <c r="W3270" s="5">
        <f ca="1">COUNTIFS(Table1[Agent_name],Table1[[#This Row],[Agent_name]],Table1[Month],Table1[[#This Row],[Month]])/160</f>
        <v>0.1875</v>
      </c>
    </row>
    <row r="3271" spans="1:23" x14ac:dyDescent="0.25">
      <c r="A3271">
        <v>3270</v>
      </c>
      <c r="B3271" t="s">
        <v>10717</v>
      </c>
      <c r="C3271" t="s">
        <v>10718</v>
      </c>
      <c r="D3271">
        <v>68</v>
      </c>
      <c r="E3271" t="s">
        <v>29</v>
      </c>
      <c r="F3271" t="s">
        <v>44</v>
      </c>
      <c r="G3271" s="1">
        <v>44050</v>
      </c>
      <c r="H3271" t="s">
        <v>21</v>
      </c>
      <c r="I3271" t="s">
        <v>31</v>
      </c>
      <c r="J3271" s="3" t="s">
        <v>10719</v>
      </c>
      <c r="K3271" t="s">
        <v>24</v>
      </c>
      <c r="M3271" t="s">
        <v>89</v>
      </c>
      <c r="N3271" t="s">
        <v>83</v>
      </c>
      <c r="O3271" s="2">
        <v>45078.689583333333</v>
      </c>
      <c r="R3271" t="str">
        <f t="shared" ca="1" si="51"/>
        <v>Aisha</v>
      </c>
      <c r="S3271" t="str">
        <f>IFERROR(TEXT(DATEVALUE(LEFT(Table1[[#This Row],[Date of Purchase]],10)), "MMMM"), TEXT(Table1[[#This Row],[Date of Purchase]], "MMMM"))</f>
        <v>August</v>
      </c>
      <c r="T3271" t="str">
        <f>IF(OR(
  AND(Table1[[#This Row],[Ticket Priority]]="Critical", Table1[[#This Row],[Ticket Status]]&lt;&gt;"Closed"),
  AND(Table1[[#This Row],[Ticket Priority]]="High", Table1[[#This Row],[Ticket Status]]="Open")
), "Yes", "No")</f>
        <v>No</v>
      </c>
      <c r="U3271" s="4" t="str">
        <f>IF(Table1[[#This Row],[Ticket Status]]="Closed","Yes","No")</f>
        <v>No</v>
      </c>
      <c r="V3271" s="4" t="str">
        <f>IF(Table1[[#This Row],[Ticket Status]]="Pending Customer Response","Yes","No")</f>
        <v>Yes</v>
      </c>
      <c r="W3271" s="5">
        <f ca="1">COUNTIFS(Table1[Agent_name],Table1[[#This Row],[Agent_name]],Table1[Month],Table1[[#This Row],[Month]])/160</f>
        <v>0.86250000000000004</v>
      </c>
    </row>
    <row r="3272" spans="1:23" x14ac:dyDescent="0.25">
      <c r="A3272">
        <v>3271</v>
      </c>
      <c r="B3272" t="s">
        <v>10720</v>
      </c>
      <c r="C3272" t="s">
        <v>10721</v>
      </c>
      <c r="D3272">
        <v>52</v>
      </c>
      <c r="E3272" t="s">
        <v>19</v>
      </c>
      <c r="F3272" t="s">
        <v>173</v>
      </c>
      <c r="G3272" s="1">
        <v>43940</v>
      </c>
      <c r="H3272" t="s">
        <v>21</v>
      </c>
      <c r="I3272" t="s">
        <v>31</v>
      </c>
      <c r="J3272" s="3" t="s">
        <v>10722</v>
      </c>
      <c r="K3272" t="s">
        <v>62</v>
      </c>
      <c r="M3272" t="s">
        <v>25</v>
      </c>
      <c r="N3272" t="s">
        <v>33</v>
      </c>
      <c r="R3272" t="str">
        <f t="shared" ca="1" si="51"/>
        <v>Aisha</v>
      </c>
      <c r="S3272" t="str">
        <f>IFERROR(TEXT(DATEVALUE(LEFT(Table1[[#This Row],[Date of Purchase]],10)), "MMMM"), TEXT(Table1[[#This Row],[Date of Purchase]], "MMMM"))</f>
        <v>April</v>
      </c>
      <c r="T3272" t="str">
        <f>IF(OR(
  AND(Table1[[#This Row],[Ticket Priority]]="Critical", Table1[[#This Row],[Ticket Status]]&lt;&gt;"Closed"),
  AND(Table1[[#This Row],[Ticket Priority]]="High", Table1[[#This Row],[Ticket Status]]="Open")
), "Yes", "No")</f>
        <v>Yes</v>
      </c>
      <c r="U3272" s="4" t="str">
        <f>IF(Table1[[#This Row],[Ticket Status]]="Closed","Yes","No")</f>
        <v>No</v>
      </c>
      <c r="V3272" s="4" t="str">
        <f>IF(Table1[[#This Row],[Ticket Status]]="Pending Customer Response","Yes","No")</f>
        <v>No</v>
      </c>
      <c r="W3272" s="5">
        <f ca="1">COUNTIFS(Table1[Agent_name],Table1[[#This Row],[Agent_name]],Table1[Month],Table1[[#This Row],[Month]])/160</f>
        <v>0.81874999999999998</v>
      </c>
    </row>
    <row r="3273" spans="1:23" x14ac:dyDescent="0.25">
      <c r="A3273">
        <v>3272</v>
      </c>
      <c r="B3273" t="s">
        <v>10723</v>
      </c>
      <c r="C3273" t="s">
        <v>10724</v>
      </c>
      <c r="D3273">
        <v>53</v>
      </c>
      <c r="E3273" t="s">
        <v>29</v>
      </c>
      <c r="F3273" t="s">
        <v>129</v>
      </c>
      <c r="G3273" s="1">
        <v>44116</v>
      </c>
      <c r="H3273" t="s">
        <v>45</v>
      </c>
      <c r="I3273" t="s">
        <v>22</v>
      </c>
      <c r="J3273" s="3" t="s">
        <v>10725</v>
      </c>
      <c r="K3273" t="s">
        <v>39</v>
      </c>
      <c r="L3273" t="s">
        <v>10726</v>
      </c>
      <c r="M3273" t="s">
        <v>41</v>
      </c>
      <c r="N3273" t="s">
        <v>83</v>
      </c>
      <c r="O3273" s="2">
        <v>45078.306273148148</v>
      </c>
      <c r="P3273" s="2">
        <v>45077.994467592594</v>
      </c>
      <c r="Q3273">
        <v>3</v>
      </c>
      <c r="R3273" t="str">
        <f t="shared" ca="1" si="51"/>
        <v>Priya</v>
      </c>
      <c r="S3273" t="str">
        <f>IFERROR(TEXT(DATEVALUE(LEFT(Table1[[#This Row],[Date of Purchase]],10)), "MMMM"), TEXT(Table1[[#This Row],[Date of Purchase]], "MMMM"))</f>
        <v>October</v>
      </c>
      <c r="T3273" t="str">
        <f>IF(OR(
  AND(Table1[[#This Row],[Ticket Priority]]="Critical", Table1[[#This Row],[Ticket Status]]&lt;&gt;"Closed"),
  AND(Table1[[#This Row],[Ticket Priority]]="High", Table1[[#This Row],[Ticket Status]]="Open")
), "Yes", "No")</f>
        <v>No</v>
      </c>
      <c r="U3273" s="4" t="str">
        <f>IF(Table1[[#This Row],[Ticket Status]]="Closed","Yes","No")</f>
        <v>Yes</v>
      </c>
      <c r="V3273" s="4" t="str">
        <f>IF(Table1[[#This Row],[Ticket Status]]="Pending Customer Response","Yes","No")</f>
        <v>No</v>
      </c>
      <c r="W3273" s="5">
        <f ca="1">COUNTIFS(Table1[Agent_name],Table1[[#This Row],[Agent_name]],Table1[Month],Table1[[#This Row],[Month]])/160</f>
        <v>0.58125000000000004</v>
      </c>
    </row>
    <row r="3274" spans="1:23" x14ac:dyDescent="0.25">
      <c r="A3274">
        <v>3273</v>
      </c>
      <c r="B3274" t="s">
        <v>10727</v>
      </c>
      <c r="C3274" t="s">
        <v>10728</v>
      </c>
      <c r="D3274">
        <v>20</v>
      </c>
      <c r="E3274" t="s">
        <v>29</v>
      </c>
      <c r="F3274" t="s">
        <v>161</v>
      </c>
      <c r="G3274" s="1">
        <v>44001</v>
      </c>
      <c r="H3274" t="s">
        <v>59</v>
      </c>
      <c r="I3274" t="s">
        <v>99</v>
      </c>
      <c r="J3274" s="3" t="s">
        <v>10729</v>
      </c>
      <c r="K3274" t="s">
        <v>62</v>
      </c>
      <c r="M3274" t="s">
        <v>41</v>
      </c>
      <c r="N3274" t="s">
        <v>33</v>
      </c>
      <c r="R3274" t="str">
        <f t="shared" ca="1" si="51"/>
        <v>Sara</v>
      </c>
      <c r="S3274" t="str">
        <f>IFERROR(TEXT(DATEVALUE(LEFT(Table1[[#This Row],[Date of Purchase]],10)), "MMMM"), TEXT(Table1[[#This Row],[Date of Purchase]], "MMMM"))</f>
        <v>June</v>
      </c>
      <c r="T3274" t="str">
        <f>IF(OR(
  AND(Table1[[#This Row],[Ticket Priority]]="Critical", Table1[[#This Row],[Ticket Status]]&lt;&gt;"Closed"),
  AND(Table1[[#This Row],[Ticket Priority]]="High", Table1[[#This Row],[Ticket Status]]="Open")
), "Yes", "No")</f>
        <v>No</v>
      </c>
      <c r="U3274" s="4" t="str">
        <f>IF(Table1[[#This Row],[Ticket Status]]="Closed","Yes","No")</f>
        <v>No</v>
      </c>
      <c r="V3274" s="4" t="str">
        <f>IF(Table1[[#This Row],[Ticket Status]]="Pending Customer Response","Yes","No")</f>
        <v>No</v>
      </c>
      <c r="W3274" s="5">
        <f ca="1">COUNTIFS(Table1[Agent_name],Table1[[#This Row],[Agent_name]],Table1[Month],Table1[[#This Row],[Month]])/160</f>
        <v>0.65</v>
      </c>
    </row>
    <row r="3275" spans="1:23" x14ac:dyDescent="0.25">
      <c r="A3275">
        <v>3274</v>
      </c>
      <c r="B3275" t="s">
        <v>10730</v>
      </c>
      <c r="C3275" t="s">
        <v>10731</v>
      </c>
      <c r="D3275">
        <v>27</v>
      </c>
      <c r="E3275" t="s">
        <v>29</v>
      </c>
      <c r="F3275" t="s">
        <v>134</v>
      </c>
      <c r="G3275" s="1">
        <v>44191</v>
      </c>
      <c r="H3275" t="s">
        <v>67</v>
      </c>
      <c r="I3275" t="s">
        <v>59</v>
      </c>
      <c r="J3275" s="3" t="s">
        <v>10732</v>
      </c>
      <c r="K3275" t="s">
        <v>39</v>
      </c>
      <c r="L3275" t="s">
        <v>10733</v>
      </c>
      <c r="M3275" t="s">
        <v>41</v>
      </c>
      <c r="N3275" t="s">
        <v>83</v>
      </c>
      <c r="O3275" s="2">
        <v>45078.650752314818</v>
      </c>
      <c r="P3275" s="2">
        <v>45078.595891203702</v>
      </c>
      <c r="Q3275">
        <v>2</v>
      </c>
      <c r="R3275" t="str">
        <f t="shared" ca="1" si="51"/>
        <v>Divya</v>
      </c>
      <c r="S3275" t="str">
        <f>IFERROR(TEXT(DATEVALUE(LEFT(Table1[[#This Row],[Date of Purchase]],10)), "MMMM"), TEXT(Table1[[#This Row],[Date of Purchase]], "MMMM"))</f>
        <v>December</v>
      </c>
      <c r="T3275" t="str">
        <f>IF(OR(
  AND(Table1[[#This Row],[Ticket Priority]]="Critical", Table1[[#This Row],[Ticket Status]]&lt;&gt;"Closed"),
  AND(Table1[[#This Row],[Ticket Priority]]="High", Table1[[#This Row],[Ticket Status]]="Open")
), "Yes", "No")</f>
        <v>No</v>
      </c>
      <c r="U3275" s="4" t="str">
        <f>IF(Table1[[#This Row],[Ticket Status]]="Closed","Yes","No")</f>
        <v>Yes</v>
      </c>
      <c r="V3275" s="4" t="str">
        <f>IF(Table1[[#This Row],[Ticket Status]]="Pending Customer Response","Yes","No")</f>
        <v>No</v>
      </c>
      <c r="W3275" s="5">
        <f ca="1">COUNTIFS(Table1[Agent_name],Table1[[#This Row],[Agent_name]],Table1[Month],Table1[[#This Row],[Month]])/160</f>
        <v>0.25</v>
      </c>
    </row>
    <row r="3276" spans="1:23" x14ac:dyDescent="0.25">
      <c r="A3276">
        <v>3275</v>
      </c>
      <c r="B3276" t="s">
        <v>9723</v>
      </c>
      <c r="C3276" t="s">
        <v>10734</v>
      </c>
      <c r="D3276">
        <v>23</v>
      </c>
      <c r="E3276" t="s">
        <v>29</v>
      </c>
      <c r="F3276" t="s">
        <v>107</v>
      </c>
      <c r="G3276" s="1">
        <v>44209</v>
      </c>
      <c r="H3276" t="s">
        <v>45</v>
      </c>
      <c r="I3276" t="s">
        <v>59</v>
      </c>
      <c r="J3276" s="3" t="s">
        <v>10735</v>
      </c>
      <c r="K3276" t="s">
        <v>62</v>
      </c>
      <c r="M3276" t="s">
        <v>25</v>
      </c>
      <c r="N3276" t="s">
        <v>83</v>
      </c>
      <c r="R3276" t="str">
        <f t="shared" ca="1" si="51"/>
        <v>Divya</v>
      </c>
      <c r="S3276" t="str">
        <f>IFERROR(TEXT(DATEVALUE(LEFT(Table1[[#This Row],[Date of Purchase]],10)), "MMMM"), TEXT(Table1[[#This Row],[Date of Purchase]], "MMMM"))</f>
        <v>January</v>
      </c>
      <c r="T3276" t="str">
        <f>IF(OR(
  AND(Table1[[#This Row],[Ticket Priority]]="Critical", Table1[[#This Row],[Ticket Status]]&lt;&gt;"Closed"),
  AND(Table1[[#This Row],[Ticket Priority]]="High", Table1[[#This Row],[Ticket Status]]="Open")
), "Yes", "No")</f>
        <v>Yes</v>
      </c>
      <c r="U3276" s="4" t="str">
        <f>IF(Table1[[#This Row],[Ticket Status]]="Closed","Yes","No")</f>
        <v>No</v>
      </c>
      <c r="V3276" s="4" t="str">
        <f>IF(Table1[[#This Row],[Ticket Status]]="Pending Customer Response","Yes","No")</f>
        <v>No</v>
      </c>
      <c r="W3276" s="5">
        <f ca="1">COUNTIFS(Table1[Agent_name],Table1[[#This Row],[Agent_name]],Table1[Month],Table1[[#This Row],[Month]])/160</f>
        <v>0.25624999999999998</v>
      </c>
    </row>
    <row r="3277" spans="1:23" x14ac:dyDescent="0.25">
      <c r="A3277">
        <v>3276</v>
      </c>
      <c r="B3277" t="s">
        <v>10736</v>
      </c>
      <c r="C3277" t="s">
        <v>10737</v>
      </c>
      <c r="D3277">
        <v>58</v>
      </c>
      <c r="E3277" t="s">
        <v>29</v>
      </c>
      <c r="F3277" t="s">
        <v>107</v>
      </c>
      <c r="G3277" s="1">
        <v>43993</v>
      </c>
      <c r="H3277" t="s">
        <v>67</v>
      </c>
      <c r="I3277" t="s">
        <v>177</v>
      </c>
      <c r="J3277" s="3" t="s">
        <v>10738</v>
      </c>
      <c r="K3277" t="s">
        <v>39</v>
      </c>
      <c r="L3277" t="s">
        <v>10739</v>
      </c>
      <c r="M3277" t="s">
        <v>25</v>
      </c>
      <c r="N3277" t="s">
        <v>33</v>
      </c>
      <c r="O3277" s="2">
        <v>45078.186909722222</v>
      </c>
      <c r="P3277" s="2">
        <v>45078.141770833332</v>
      </c>
      <c r="Q3277">
        <v>4</v>
      </c>
      <c r="R3277" t="str">
        <f t="shared" ca="1" si="51"/>
        <v>Ravi</v>
      </c>
      <c r="S3277" t="str">
        <f>IFERROR(TEXT(DATEVALUE(LEFT(Table1[[#This Row],[Date of Purchase]],10)), "MMMM"), TEXT(Table1[[#This Row],[Date of Purchase]], "MMMM"))</f>
        <v>June</v>
      </c>
      <c r="T3277" t="str">
        <f>IF(OR(
  AND(Table1[[#This Row],[Ticket Priority]]="Critical", Table1[[#This Row],[Ticket Status]]&lt;&gt;"Closed"),
  AND(Table1[[#This Row],[Ticket Priority]]="High", Table1[[#This Row],[Ticket Status]]="Open")
), "Yes", "No")</f>
        <v>No</v>
      </c>
      <c r="U3277" s="4" t="str">
        <f>IF(Table1[[#This Row],[Ticket Status]]="Closed","Yes","No")</f>
        <v>Yes</v>
      </c>
      <c r="V3277" s="4" t="str">
        <f>IF(Table1[[#This Row],[Ticket Status]]="Pending Customer Response","Yes","No")</f>
        <v>No</v>
      </c>
      <c r="W3277" s="5">
        <f ca="1">COUNTIFS(Table1[Agent_name],Table1[[#This Row],[Agent_name]],Table1[Month],Table1[[#This Row],[Month]])/160</f>
        <v>0.58125000000000004</v>
      </c>
    </row>
    <row r="3278" spans="1:23" x14ac:dyDescent="0.25">
      <c r="A3278">
        <v>3277</v>
      </c>
      <c r="B3278" t="s">
        <v>10740</v>
      </c>
      <c r="C3278" t="s">
        <v>10741</v>
      </c>
      <c r="D3278">
        <v>30</v>
      </c>
      <c r="E3278" t="s">
        <v>29</v>
      </c>
      <c r="F3278" t="s">
        <v>281</v>
      </c>
      <c r="G3278" s="1">
        <v>44076</v>
      </c>
      <c r="H3278" t="s">
        <v>67</v>
      </c>
      <c r="I3278" t="s">
        <v>37</v>
      </c>
      <c r="J3278" s="3" t="s">
        <v>10742</v>
      </c>
      <c r="K3278" t="s">
        <v>24</v>
      </c>
      <c r="M3278" t="s">
        <v>25</v>
      </c>
      <c r="N3278" t="s">
        <v>83</v>
      </c>
      <c r="O3278" s="2">
        <v>45078.344571759262</v>
      </c>
      <c r="R3278" t="str">
        <f t="shared" ca="1" si="51"/>
        <v>Karan</v>
      </c>
      <c r="S3278" t="str">
        <f>IFERROR(TEXT(DATEVALUE(LEFT(Table1[[#This Row],[Date of Purchase]],10)), "MMMM"), TEXT(Table1[[#This Row],[Date of Purchase]], "MMMM"))</f>
        <v>September</v>
      </c>
      <c r="T3278" t="str">
        <f>IF(OR(
  AND(Table1[[#This Row],[Ticket Priority]]="Critical", Table1[[#This Row],[Ticket Status]]&lt;&gt;"Closed"),
  AND(Table1[[#This Row],[Ticket Priority]]="High", Table1[[#This Row],[Ticket Status]]="Open")
), "Yes", "No")</f>
        <v>Yes</v>
      </c>
      <c r="U3278" s="4" t="str">
        <f>IF(Table1[[#This Row],[Ticket Status]]="Closed","Yes","No")</f>
        <v>No</v>
      </c>
      <c r="V3278" s="4" t="str">
        <f>IF(Table1[[#This Row],[Ticket Status]]="Pending Customer Response","Yes","No")</f>
        <v>Yes</v>
      </c>
      <c r="W3278" s="5">
        <f ca="1">COUNTIFS(Table1[Agent_name],Table1[[#This Row],[Agent_name]],Table1[Month],Table1[[#This Row],[Month]])/160</f>
        <v>0.24374999999999999</v>
      </c>
    </row>
    <row r="3279" spans="1:23" x14ac:dyDescent="0.25">
      <c r="A3279">
        <v>3278</v>
      </c>
      <c r="B3279" t="s">
        <v>10743</v>
      </c>
      <c r="C3279" t="s">
        <v>10744</v>
      </c>
      <c r="D3279">
        <v>47</v>
      </c>
      <c r="E3279" t="s">
        <v>58</v>
      </c>
      <c r="F3279" t="s">
        <v>107</v>
      </c>
      <c r="G3279" s="1">
        <v>43865</v>
      </c>
      <c r="H3279" t="s">
        <v>66</v>
      </c>
      <c r="I3279" t="s">
        <v>93</v>
      </c>
      <c r="J3279" s="3" t="s">
        <v>10745</v>
      </c>
      <c r="K3279" t="s">
        <v>62</v>
      </c>
      <c r="M3279" t="s">
        <v>89</v>
      </c>
      <c r="N3279" t="s">
        <v>33</v>
      </c>
      <c r="R3279" t="str">
        <f t="shared" ca="1" si="51"/>
        <v>Aisha</v>
      </c>
      <c r="S3279" t="str">
        <f>IFERROR(TEXT(DATEVALUE(LEFT(Table1[[#This Row],[Date of Purchase]],10)), "MMMM"), TEXT(Table1[[#This Row],[Date of Purchase]], "MMMM"))</f>
        <v>February</v>
      </c>
      <c r="T3279" t="str">
        <f>IF(OR(
  AND(Table1[[#This Row],[Ticket Priority]]="Critical", Table1[[#This Row],[Ticket Status]]&lt;&gt;"Closed"),
  AND(Table1[[#This Row],[Ticket Priority]]="High", Table1[[#This Row],[Ticket Status]]="Open")
), "Yes", "No")</f>
        <v>Yes</v>
      </c>
      <c r="U3279" s="4" t="str">
        <f>IF(Table1[[#This Row],[Ticket Status]]="Closed","Yes","No")</f>
        <v>No</v>
      </c>
      <c r="V3279" s="4" t="str">
        <f>IF(Table1[[#This Row],[Ticket Status]]="Pending Customer Response","Yes","No")</f>
        <v>No</v>
      </c>
      <c r="W3279" s="5">
        <f ca="1">COUNTIFS(Table1[Agent_name],Table1[[#This Row],[Agent_name]],Table1[Month],Table1[[#This Row],[Month]])/160</f>
        <v>0.85624999999999996</v>
      </c>
    </row>
    <row r="3280" spans="1:23" x14ac:dyDescent="0.25">
      <c r="A3280">
        <v>3279</v>
      </c>
      <c r="B3280" t="s">
        <v>10746</v>
      </c>
      <c r="C3280" t="s">
        <v>10747</v>
      </c>
      <c r="D3280">
        <v>44</v>
      </c>
      <c r="E3280" t="s">
        <v>19</v>
      </c>
      <c r="F3280" t="s">
        <v>92</v>
      </c>
      <c r="G3280" s="1">
        <v>44321</v>
      </c>
      <c r="H3280" t="s">
        <v>59</v>
      </c>
      <c r="I3280" t="s">
        <v>72</v>
      </c>
      <c r="J3280" s="3" t="s">
        <v>10748</v>
      </c>
      <c r="K3280" t="s">
        <v>24</v>
      </c>
      <c r="M3280" t="s">
        <v>25</v>
      </c>
      <c r="N3280" t="s">
        <v>55</v>
      </c>
      <c r="O3280" s="2">
        <v>45078.659178240741</v>
      </c>
      <c r="R3280" t="str">
        <f t="shared" ca="1" si="51"/>
        <v>Arjun</v>
      </c>
      <c r="S3280" t="str">
        <f>IFERROR(TEXT(DATEVALUE(LEFT(Table1[[#This Row],[Date of Purchase]],10)), "MMMM"), TEXT(Table1[[#This Row],[Date of Purchase]], "MMMM"))</f>
        <v>May</v>
      </c>
      <c r="T3280" t="str">
        <f>IF(OR(
  AND(Table1[[#This Row],[Ticket Priority]]="Critical", Table1[[#This Row],[Ticket Status]]&lt;&gt;"Closed"),
  AND(Table1[[#This Row],[Ticket Priority]]="High", Table1[[#This Row],[Ticket Status]]="Open")
), "Yes", "No")</f>
        <v>Yes</v>
      </c>
      <c r="U3280" s="4" t="str">
        <f>IF(Table1[[#This Row],[Ticket Status]]="Closed","Yes","No")</f>
        <v>No</v>
      </c>
      <c r="V3280" s="4" t="str">
        <f>IF(Table1[[#This Row],[Ticket Status]]="Pending Customer Response","Yes","No")</f>
        <v>Yes</v>
      </c>
      <c r="W3280" s="5">
        <f ca="1">COUNTIFS(Table1[Agent_name],Table1[[#This Row],[Agent_name]],Table1[Month],Table1[[#This Row],[Month]])/160</f>
        <v>0.2</v>
      </c>
    </row>
    <row r="3281" spans="1:23" x14ac:dyDescent="0.25">
      <c r="A3281">
        <v>3280</v>
      </c>
      <c r="B3281" t="s">
        <v>10749</v>
      </c>
      <c r="C3281" t="s">
        <v>10750</v>
      </c>
      <c r="D3281">
        <v>29</v>
      </c>
      <c r="E3281" t="s">
        <v>58</v>
      </c>
      <c r="F3281" t="s">
        <v>397</v>
      </c>
      <c r="G3281" s="1">
        <v>43911</v>
      </c>
      <c r="H3281" t="s">
        <v>66</v>
      </c>
      <c r="I3281" t="s">
        <v>22</v>
      </c>
      <c r="J3281" s="3" t="s">
        <v>10751</v>
      </c>
      <c r="K3281" t="s">
        <v>24</v>
      </c>
      <c r="M3281" t="s">
        <v>143</v>
      </c>
      <c r="N3281" t="s">
        <v>55</v>
      </c>
      <c r="O3281" s="2">
        <v>45078.514745370368</v>
      </c>
      <c r="R3281" t="str">
        <f t="shared" ca="1" si="51"/>
        <v>Aisha</v>
      </c>
      <c r="S3281" t="str">
        <f>IFERROR(TEXT(DATEVALUE(LEFT(Table1[[#This Row],[Date of Purchase]],10)), "MMMM"), TEXT(Table1[[#This Row],[Date of Purchase]], "MMMM"))</f>
        <v>March</v>
      </c>
      <c r="T3281" t="str">
        <f>IF(OR(
  AND(Table1[[#This Row],[Ticket Priority]]="Critical", Table1[[#This Row],[Ticket Status]]&lt;&gt;"Closed"),
  AND(Table1[[#This Row],[Ticket Priority]]="High", Table1[[#This Row],[Ticket Status]]="Open")
), "Yes", "No")</f>
        <v>No</v>
      </c>
      <c r="U3281" s="4" t="str">
        <f>IF(Table1[[#This Row],[Ticket Status]]="Closed","Yes","No")</f>
        <v>No</v>
      </c>
      <c r="V3281" s="4" t="str">
        <f>IF(Table1[[#This Row],[Ticket Status]]="Pending Customer Response","Yes","No")</f>
        <v>Yes</v>
      </c>
      <c r="W3281" s="5">
        <f ca="1">COUNTIFS(Table1[Agent_name],Table1[[#This Row],[Agent_name]],Table1[Month],Table1[[#This Row],[Month]])/160</f>
        <v>1.0062500000000001</v>
      </c>
    </row>
    <row r="3282" spans="1:23" x14ac:dyDescent="0.25">
      <c r="A3282">
        <v>3281</v>
      </c>
      <c r="B3282" t="s">
        <v>10752</v>
      </c>
      <c r="C3282" t="s">
        <v>10753</v>
      </c>
      <c r="D3282">
        <v>64</v>
      </c>
      <c r="E3282" t="s">
        <v>29</v>
      </c>
      <c r="F3282" t="s">
        <v>86</v>
      </c>
      <c r="G3282" s="1">
        <v>43839</v>
      </c>
      <c r="H3282" t="s">
        <v>67</v>
      </c>
      <c r="I3282" t="s">
        <v>113</v>
      </c>
      <c r="J3282" s="3" t="s">
        <v>10754</v>
      </c>
      <c r="K3282" t="s">
        <v>39</v>
      </c>
      <c r="L3282" t="s">
        <v>10755</v>
      </c>
      <c r="M3282" t="s">
        <v>25</v>
      </c>
      <c r="N3282" t="s">
        <v>26</v>
      </c>
      <c r="O3282" s="2">
        <v>45078.050879629627</v>
      </c>
      <c r="P3282" s="2">
        <v>45078.764768518522</v>
      </c>
      <c r="Q3282">
        <v>3</v>
      </c>
      <c r="R3282" t="str">
        <f t="shared" ca="1" si="51"/>
        <v>Sara</v>
      </c>
      <c r="S3282" t="str">
        <f>IFERROR(TEXT(DATEVALUE(LEFT(Table1[[#This Row],[Date of Purchase]],10)), "MMMM"), TEXT(Table1[[#This Row],[Date of Purchase]], "MMMM"))</f>
        <v>January</v>
      </c>
      <c r="T3282" t="str">
        <f>IF(OR(
  AND(Table1[[#This Row],[Ticket Priority]]="Critical", Table1[[#This Row],[Ticket Status]]&lt;&gt;"Closed"),
  AND(Table1[[#This Row],[Ticket Priority]]="High", Table1[[#This Row],[Ticket Status]]="Open")
), "Yes", "No")</f>
        <v>No</v>
      </c>
      <c r="U3282" s="4" t="str">
        <f>IF(Table1[[#This Row],[Ticket Status]]="Closed","Yes","No")</f>
        <v>Yes</v>
      </c>
      <c r="V3282" s="4" t="str">
        <f>IF(Table1[[#This Row],[Ticket Status]]="Pending Customer Response","Yes","No")</f>
        <v>No</v>
      </c>
      <c r="W3282" s="5">
        <f ca="1">COUNTIFS(Table1[Agent_name],Table1[[#This Row],[Agent_name]],Table1[Month],Table1[[#This Row],[Month]])/160</f>
        <v>0.70625000000000004</v>
      </c>
    </row>
    <row r="3283" spans="1:23" x14ac:dyDescent="0.25">
      <c r="A3283">
        <v>3282</v>
      </c>
      <c r="B3283" t="s">
        <v>10756</v>
      </c>
      <c r="C3283" t="s">
        <v>10757</v>
      </c>
      <c r="D3283">
        <v>28</v>
      </c>
      <c r="E3283" t="s">
        <v>58</v>
      </c>
      <c r="F3283" t="s">
        <v>397</v>
      </c>
      <c r="G3283" s="1">
        <v>44013</v>
      </c>
      <c r="H3283" t="s">
        <v>59</v>
      </c>
      <c r="I3283" t="s">
        <v>59</v>
      </c>
      <c r="J3283" s="3" t="s">
        <v>10758</v>
      </c>
      <c r="K3283" t="s">
        <v>62</v>
      </c>
      <c r="M3283" t="s">
        <v>143</v>
      </c>
      <c r="N3283" t="s">
        <v>83</v>
      </c>
      <c r="R3283" t="str">
        <f t="shared" ca="1" si="51"/>
        <v>Meera</v>
      </c>
      <c r="S3283" t="str">
        <f>IFERROR(TEXT(DATEVALUE(LEFT(Table1[[#This Row],[Date of Purchase]],10)), "MMMM"), TEXT(Table1[[#This Row],[Date of Purchase]], "MMMM"))</f>
        <v>July</v>
      </c>
      <c r="T3283" t="str">
        <f>IF(OR(
  AND(Table1[[#This Row],[Ticket Priority]]="Critical", Table1[[#This Row],[Ticket Status]]&lt;&gt;"Closed"),
  AND(Table1[[#This Row],[Ticket Priority]]="High", Table1[[#This Row],[Ticket Status]]="Open")
), "Yes", "No")</f>
        <v>No</v>
      </c>
      <c r="U3283" s="4" t="str">
        <f>IF(Table1[[#This Row],[Ticket Status]]="Closed","Yes","No")</f>
        <v>No</v>
      </c>
      <c r="V3283" s="4" t="str">
        <f>IF(Table1[[#This Row],[Ticket Status]]="Pending Customer Response","Yes","No")</f>
        <v>No</v>
      </c>
      <c r="W3283" s="5">
        <f ca="1">COUNTIFS(Table1[Agent_name],Table1[[#This Row],[Agent_name]],Table1[Month],Table1[[#This Row],[Month]])/160</f>
        <v>0.23125000000000001</v>
      </c>
    </row>
    <row r="3284" spans="1:23" x14ac:dyDescent="0.25">
      <c r="A3284">
        <v>3283</v>
      </c>
      <c r="B3284" t="s">
        <v>10759</v>
      </c>
      <c r="C3284" t="s">
        <v>10760</v>
      </c>
      <c r="D3284">
        <v>24</v>
      </c>
      <c r="E3284" t="s">
        <v>19</v>
      </c>
      <c r="F3284" t="s">
        <v>36</v>
      </c>
      <c r="G3284" s="1">
        <v>43916</v>
      </c>
      <c r="H3284" t="s">
        <v>59</v>
      </c>
      <c r="I3284" t="s">
        <v>46</v>
      </c>
      <c r="J3284" s="3" t="s">
        <v>10761</v>
      </c>
      <c r="K3284" t="s">
        <v>62</v>
      </c>
      <c r="M3284" t="s">
        <v>41</v>
      </c>
      <c r="N3284" t="s">
        <v>55</v>
      </c>
      <c r="R3284" t="str">
        <f t="shared" ca="1" si="51"/>
        <v>Sara</v>
      </c>
      <c r="S3284" t="str">
        <f>IFERROR(TEXT(DATEVALUE(LEFT(Table1[[#This Row],[Date of Purchase]],10)), "MMMM"), TEXT(Table1[[#This Row],[Date of Purchase]], "MMMM"))</f>
        <v>March</v>
      </c>
      <c r="T3284" t="str">
        <f>IF(OR(
  AND(Table1[[#This Row],[Ticket Priority]]="Critical", Table1[[#This Row],[Ticket Status]]&lt;&gt;"Closed"),
  AND(Table1[[#This Row],[Ticket Priority]]="High", Table1[[#This Row],[Ticket Status]]="Open")
), "Yes", "No")</f>
        <v>No</v>
      </c>
      <c r="U3284" s="4" t="str">
        <f>IF(Table1[[#This Row],[Ticket Status]]="Closed","Yes","No")</f>
        <v>No</v>
      </c>
      <c r="V3284" s="4" t="str">
        <f>IF(Table1[[#This Row],[Ticket Status]]="Pending Customer Response","Yes","No")</f>
        <v>No</v>
      </c>
      <c r="W3284" s="5">
        <f ca="1">COUNTIFS(Table1[Agent_name],Table1[[#This Row],[Agent_name]],Table1[Month],Table1[[#This Row],[Month]])/160</f>
        <v>0.55625000000000002</v>
      </c>
    </row>
    <row r="3285" spans="1:23" x14ac:dyDescent="0.25">
      <c r="A3285">
        <v>3284</v>
      </c>
      <c r="B3285" t="s">
        <v>10762</v>
      </c>
      <c r="C3285" t="s">
        <v>10763</v>
      </c>
      <c r="D3285">
        <v>34</v>
      </c>
      <c r="E3285" t="s">
        <v>19</v>
      </c>
      <c r="F3285" t="s">
        <v>107</v>
      </c>
      <c r="G3285" s="1">
        <v>44036</v>
      </c>
      <c r="H3285" t="s">
        <v>45</v>
      </c>
      <c r="I3285" t="s">
        <v>99</v>
      </c>
      <c r="J3285" s="3" t="s">
        <v>10764</v>
      </c>
      <c r="K3285" t="s">
        <v>24</v>
      </c>
      <c r="M3285" t="s">
        <v>89</v>
      </c>
      <c r="N3285" t="s">
        <v>26</v>
      </c>
      <c r="O3285" s="2">
        <v>45078.685648148145</v>
      </c>
      <c r="R3285" t="str">
        <f t="shared" ca="1" si="51"/>
        <v>Ravi</v>
      </c>
      <c r="S3285" t="str">
        <f>IFERROR(TEXT(DATEVALUE(LEFT(Table1[[#This Row],[Date of Purchase]],10)), "MMMM"), TEXT(Table1[[#This Row],[Date of Purchase]], "MMMM"))</f>
        <v>July</v>
      </c>
      <c r="T3285" t="str">
        <f>IF(OR(
  AND(Table1[[#This Row],[Ticket Priority]]="Critical", Table1[[#This Row],[Ticket Status]]&lt;&gt;"Closed"),
  AND(Table1[[#This Row],[Ticket Priority]]="High", Table1[[#This Row],[Ticket Status]]="Open")
), "Yes", "No")</f>
        <v>No</v>
      </c>
      <c r="U3285" s="4" t="str">
        <f>IF(Table1[[#This Row],[Ticket Status]]="Closed","Yes","No")</f>
        <v>No</v>
      </c>
      <c r="V3285" s="4" t="str">
        <f>IF(Table1[[#This Row],[Ticket Status]]="Pending Customer Response","Yes","No")</f>
        <v>Yes</v>
      </c>
      <c r="W3285" s="5">
        <f ca="1">COUNTIFS(Table1[Agent_name],Table1[[#This Row],[Agent_name]],Table1[Month],Table1[[#This Row],[Month]])/160</f>
        <v>0.66249999999999998</v>
      </c>
    </row>
    <row r="3286" spans="1:23" x14ac:dyDescent="0.25">
      <c r="A3286">
        <v>3285</v>
      </c>
      <c r="B3286" t="s">
        <v>10765</v>
      </c>
      <c r="C3286" t="s">
        <v>10766</v>
      </c>
      <c r="D3286">
        <v>50</v>
      </c>
      <c r="E3286" t="s">
        <v>58</v>
      </c>
      <c r="F3286" t="s">
        <v>655</v>
      </c>
      <c r="G3286" s="1">
        <v>44058</v>
      </c>
      <c r="H3286" t="s">
        <v>59</v>
      </c>
      <c r="I3286" t="s">
        <v>177</v>
      </c>
      <c r="J3286" s="3" t="s">
        <v>10767</v>
      </c>
      <c r="K3286" t="s">
        <v>39</v>
      </c>
      <c r="L3286" t="s">
        <v>10768</v>
      </c>
      <c r="M3286" t="s">
        <v>89</v>
      </c>
      <c r="N3286" t="s">
        <v>83</v>
      </c>
      <c r="O3286" s="2">
        <v>45078.439837962964</v>
      </c>
      <c r="P3286" s="2">
        <v>45078.181504629632</v>
      </c>
      <c r="Q3286">
        <v>1</v>
      </c>
      <c r="R3286" t="str">
        <f t="shared" ca="1" si="51"/>
        <v>Karan</v>
      </c>
      <c r="S3286" t="str">
        <f>IFERROR(TEXT(DATEVALUE(LEFT(Table1[[#This Row],[Date of Purchase]],10)), "MMMM"), TEXT(Table1[[#This Row],[Date of Purchase]], "MMMM"))</f>
        <v>August</v>
      </c>
      <c r="T3286" t="str">
        <f>IF(OR(
  AND(Table1[[#This Row],[Ticket Priority]]="Critical", Table1[[#This Row],[Ticket Status]]&lt;&gt;"Closed"),
  AND(Table1[[#This Row],[Ticket Priority]]="High", Table1[[#This Row],[Ticket Status]]="Open")
), "Yes", "No")</f>
        <v>No</v>
      </c>
      <c r="U3286" s="4" t="str">
        <f>IF(Table1[[#This Row],[Ticket Status]]="Closed","Yes","No")</f>
        <v>Yes</v>
      </c>
      <c r="V3286" s="4" t="str">
        <f>IF(Table1[[#This Row],[Ticket Status]]="Pending Customer Response","Yes","No")</f>
        <v>No</v>
      </c>
      <c r="W3286" s="5">
        <f ca="1">COUNTIFS(Table1[Agent_name],Table1[[#This Row],[Agent_name]],Table1[Month],Table1[[#This Row],[Month]])/160</f>
        <v>0.21875</v>
      </c>
    </row>
    <row r="3287" spans="1:23" x14ac:dyDescent="0.25">
      <c r="A3287">
        <v>3286</v>
      </c>
      <c r="B3287" t="s">
        <v>10769</v>
      </c>
      <c r="C3287" t="s">
        <v>10770</v>
      </c>
      <c r="D3287">
        <v>58</v>
      </c>
      <c r="E3287" t="s">
        <v>29</v>
      </c>
      <c r="F3287" t="s">
        <v>71</v>
      </c>
      <c r="G3287" s="1">
        <v>44079</v>
      </c>
      <c r="H3287" t="s">
        <v>59</v>
      </c>
      <c r="I3287" t="s">
        <v>141</v>
      </c>
      <c r="J3287" s="3" t="s">
        <v>10771</v>
      </c>
      <c r="K3287" t="s">
        <v>39</v>
      </c>
      <c r="L3287" t="s">
        <v>10772</v>
      </c>
      <c r="M3287" t="s">
        <v>89</v>
      </c>
      <c r="N3287" t="s">
        <v>33</v>
      </c>
      <c r="O3287" s="2">
        <v>45078.365555555552</v>
      </c>
      <c r="P3287" s="2">
        <v>45078.857916666668</v>
      </c>
      <c r="Q3287">
        <v>1</v>
      </c>
      <c r="R3287" t="str">
        <f t="shared" ca="1" si="51"/>
        <v>Meera</v>
      </c>
      <c r="S3287" t="str">
        <f>IFERROR(TEXT(DATEVALUE(LEFT(Table1[[#This Row],[Date of Purchase]],10)), "MMMM"), TEXT(Table1[[#This Row],[Date of Purchase]], "MMMM"))</f>
        <v>September</v>
      </c>
      <c r="T3287" t="str">
        <f>IF(OR(
  AND(Table1[[#This Row],[Ticket Priority]]="Critical", Table1[[#This Row],[Ticket Status]]&lt;&gt;"Closed"),
  AND(Table1[[#This Row],[Ticket Priority]]="High", Table1[[#This Row],[Ticket Status]]="Open")
), "Yes", "No")</f>
        <v>No</v>
      </c>
      <c r="U3287" s="4" t="str">
        <f>IF(Table1[[#This Row],[Ticket Status]]="Closed","Yes","No")</f>
        <v>Yes</v>
      </c>
      <c r="V3287" s="4" t="str">
        <f>IF(Table1[[#This Row],[Ticket Status]]="Pending Customer Response","Yes","No")</f>
        <v>No</v>
      </c>
      <c r="W3287" s="5">
        <f ca="1">COUNTIFS(Table1[Agent_name],Table1[[#This Row],[Agent_name]],Table1[Month],Table1[[#This Row],[Month]])/160</f>
        <v>0.16875000000000001</v>
      </c>
    </row>
    <row r="3288" spans="1:23" x14ac:dyDescent="0.25">
      <c r="A3288">
        <v>3287</v>
      </c>
      <c r="B3288" t="s">
        <v>10773</v>
      </c>
      <c r="C3288" t="s">
        <v>10774</v>
      </c>
      <c r="D3288">
        <v>48</v>
      </c>
      <c r="E3288" t="s">
        <v>58</v>
      </c>
      <c r="F3288" t="s">
        <v>219</v>
      </c>
      <c r="G3288" s="1">
        <v>44132</v>
      </c>
      <c r="H3288" t="s">
        <v>21</v>
      </c>
      <c r="I3288" t="s">
        <v>72</v>
      </c>
      <c r="J3288" s="3" t="s">
        <v>10775</v>
      </c>
      <c r="K3288" t="s">
        <v>62</v>
      </c>
      <c r="M3288" t="s">
        <v>89</v>
      </c>
      <c r="N3288" t="s">
        <v>55</v>
      </c>
      <c r="R3288" t="str">
        <f t="shared" ca="1" si="51"/>
        <v>Sara</v>
      </c>
      <c r="S3288" t="str">
        <f>IFERROR(TEXT(DATEVALUE(LEFT(Table1[[#This Row],[Date of Purchase]],10)), "MMMM"), TEXT(Table1[[#This Row],[Date of Purchase]], "MMMM"))</f>
        <v>October</v>
      </c>
      <c r="T3288" t="str">
        <f>IF(OR(
  AND(Table1[[#This Row],[Ticket Priority]]="Critical", Table1[[#This Row],[Ticket Status]]&lt;&gt;"Closed"),
  AND(Table1[[#This Row],[Ticket Priority]]="High", Table1[[#This Row],[Ticket Status]]="Open")
), "Yes", "No")</f>
        <v>Yes</v>
      </c>
      <c r="U3288" s="4" t="str">
        <f>IF(Table1[[#This Row],[Ticket Status]]="Closed","Yes","No")</f>
        <v>No</v>
      </c>
      <c r="V3288" s="4" t="str">
        <f>IF(Table1[[#This Row],[Ticket Status]]="Pending Customer Response","Yes","No")</f>
        <v>No</v>
      </c>
      <c r="W3288" s="5">
        <f ca="1">COUNTIFS(Table1[Agent_name],Table1[[#This Row],[Agent_name]],Table1[Month],Table1[[#This Row],[Month]])/160</f>
        <v>0.66874999999999996</v>
      </c>
    </row>
    <row r="3289" spans="1:23" x14ac:dyDescent="0.25">
      <c r="A3289">
        <v>3288</v>
      </c>
      <c r="B3289" t="s">
        <v>10776</v>
      </c>
      <c r="C3289" t="s">
        <v>10777</v>
      </c>
      <c r="D3289">
        <v>62</v>
      </c>
      <c r="E3289" t="s">
        <v>19</v>
      </c>
      <c r="F3289" t="s">
        <v>211</v>
      </c>
      <c r="G3289" s="1">
        <v>43898</v>
      </c>
      <c r="H3289" t="s">
        <v>45</v>
      </c>
      <c r="I3289" t="s">
        <v>150</v>
      </c>
      <c r="J3289" s="3" t="s">
        <v>10778</v>
      </c>
      <c r="K3289" t="s">
        <v>24</v>
      </c>
      <c r="M3289" t="s">
        <v>143</v>
      </c>
      <c r="N3289" t="s">
        <v>55</v>
      </c>
      <c r="O3289" s="2">
        <v>45078.880173611113</v>
      </c>
      <c r="R3289" t="str">
        <f t="shared" ca="1" si="51"/>
        <v>Sara</v>
      </c>
      <c r="S3289" t="str">
        <f>IFERROR(TEXT(DATEVALUE(LEFT(Table1[[#This Row],[Date of Purchase]],10)), "MMMM"), TEXT(Table1[[#This Row],[Date of Purchase]], "MMMM"))</f>
        <v>March</v>
      </c>
      <c r="T3289" t="str">
        <f>IF(OR(
  AND(Table1[[#This Row],[Ticket Priority]]="Critical", Table1[[#This Row],[Ticket Status]]&lt;&gt;"Closed"),
  AND(Table1[[#This Row],[Ticket Priority]]="High", Table1[[#This Row],[Ticket Status]]="Open")
), "Yes", "No")</f>
        <v>No</v>
      </c>
      <c r="U3289" s="4" t="str">
        <f>IF(Table1[[#This Row],[Ticket Status]]="Closed","Yes","No")</f>
        <v>No</v>
      </c>
      <c r="V3289" s="4" t="str">
        <f>IF(Table1[[#This Row],[Ticket Status]]="Pending Customer Response","Yes","No")</f>
        <v>Yes</v>
      </c>
      <c r="W3289" s="5">
        <f ca="1">COUNTIFS(Table1[Agent_name],Table1[[#This Row],[Agent_name]],Table1[Month],Table1[[#This Row],[Month]])/160</f>
        <v>0.55625000000000002</v>
      </c>
    </row>
    <row r="3290" spans="1:23" x14ac:dyDescent="0.25">
      <c r="A3290">
        <v>3289</v>
      </c>
      <c r="B3290" t="s">
        <v>10779</v>
      </c>
      <c r="C3290" t="s">
        <v>10780</v>
      </c>
      <c r="D3290">
        <v>47</v>
      </c>
      <c r="E3290" t="s">
        <v>19</v>
      </c>
      <c r="F3290" t="s">
        <v>98</v>
      </c>
      <c r="G3290" s="1">
        <v>43850</v>
      </c>
      <c r="H3290" t="s">
        <v>21</v>
      </c>
      <c r="I3290" t="s">
        <v>113</v>
      </c>
      <c r="J3290" s="3" t="s">
        <v>10781</v>
      </c>
      <c r="K3290" t="s">
        <v>62</v>
      </c>
      <c r="M3290" t="s">
        <v>89</v>
      </c>
      <c r="N3290" t="s">
        <v>33</v>
      </c>
      <c r="R3290" t="str">
        <f t="shared" ca="1" si="51"/>
        <v>Priya</v>
      </c>
      <c r="S3290" t="str">
        <f>IFERROR(TEXT(DATEVALUE(LEFT(Table1[[#This Row],[Date of Purchase]],10)), "MMMM"), TEXT(Table1[[#This Row],[Date of Purchase]], "MMMM"))</f>
        <v>January</v>
      </c>
      <c r="T3290" t="str">
        <f>IF(OR(
  AND(Table1[[#This Row],[Ticket Priority]]="Critical", Table1[[#This Row],[Ticket Status]]&lt;&gt;"Closed"),
  AND(Table1[[#This Row],[Ticket Priority]]="High", Table1[[#This Row],[Ticket Status]]="Open")
), "Yes", "No")</f>
        <v>Yes</v>
      </c>
      <c r="U3290" s="4" t="str">
        <f>IF(Table1[[#This Row],[Ticket Status]]="Closed","Yes","No")</f>
        <v>No</v>
      </c>
      <c r="V3290" s="4" t="str">
        <f>IF(Table1[[#This Row],[Ticket Status]]="Pending Customer Response","Yes","No")</f>
        <v>No</v>
      </c>
      <c r="W3290" s="5">
        <f ca="1">COUNTIFS(Table1[Agent_name],Table1[[#This Row],[Agent_name]],Table1[Month],Table1[[#This Row],[Month]])/160</f>
        <v>0.51875000000000004</v>
      </c>
    </row>
    <row r="3291" spans="1:23" x14ac:dyDescent="0.25">
      <c r="A3291">
        <v>3290</v>
      </c>
      <c r="B3291" t="s">
        <v>10782</v>
      </c>
      <c r="C3291" t="s">
        <v>10783</v>
      </c>
      <c r="D3291">
        <v>39</v>
      </c>
      <c r="E3291" t="s">
        <v>19</v>
      </c>
      <c r="F3291" t="s">
        <v>339</v>
      </c>
      <c r="G3291" s="1">
        <v>44491</v>
      </c>
      <c r="H3291" t="s">
        <v>21</v>
      </c>
      <c r="I3291" t="s">
        <v>60</v>
      </c>
      <c r="J3291" s="3" t="s">
        <v>10784</v>
      </c>
      <c r="K3291" t="s">
        <v>39</v>
      </c>
      <c r="L3291" t="s">
        <v>10785</v>
      </c>
      <c r="M3291" t="s">
        <v>89</v>
      </c>
      <c r="N3291" t="s">
        <v>33</v>
      </c>
      <c r="O3291" s="2">
        <v>45078.185081018521</v>
      </c>
      <c r="P3291" s="2">
        <v>45078.922581018516</v>
      </c>
      <c r="Q3291">
        <v>1</v>
      </c>
      <c r="R3291" t="str">
        <f t="shared" ca="1" si="51"/>
        <v>Aisha</v>
      </c>
      <c r="S3291" t="str">
        <f>IFERROR(TEXT(DATEVALUE(LEFT(Table1[[#This Row],[Date of Purchase]],10)), "MMMM"), TEXT(Table1[[#This Row],[Date of Purchase]], "MMMM"))</f>
        <v>October</v>
      </c>
      <c r="T3291" t="str">
        <f>IF(OR(
  AND(Table1[[#This Row],[Ticket Priority]]="Critical", Table1[[#This Row],[Ticket Status]]&lt;&gt;"Closed"),
  AND(Table1[[#This Row],[Ticket Priority]]="High", Table1[[#This Row],[Ticket Status]]="Open")
), "Yes", "No")</f>
        <v>No</v>
      </c>
      <c r="U3291" s="4" t="str">
        <f>IF(Table1[[#This Row],[Ticket Status]]="Closed","Yes","No")</f>
        <v>Yes</v>
      </c>
      <c r="V3291" s="4" t="str">
        <f>IF(Table1[[#This Row],[Ticket Status]]="Pending Customer Response","Yes","No")</f>
        <v>No</v>
      </c>
      <c r="W3291" s="5">
        <f ca="1">COUNTIFS(Table1[Agent_name],Table1[[#This Row],[Agent_name]],Table1[Month],Table1[[#This Row],[Month]])/160</f>
        <v>0.85624999999999996</v>
      </c>
    </row>
    <row r="3292" spans="1:23" x14ac:dyDescent="0.25">
      <c r="A3292">
        <v>3291</v>
      </c>
      <c r="B3292" t="s">
        <v>10786</v>
      </c>
      <c r="C3292" t="s">
        <v>10787</v>
      </c>
      <c r="D3292">
        <v>52</v>
      </c>
      <c r="E3292" t="s">
        <v>58</v>
      </c>
      <c r="F3292" t="s">
        <v>421</v>
      </c>
      <c r="G3292" s="1">
        <v>44432</v>
      </c>
      <c r="H3292" t="s">
        <v>59</v>
      </c>
      <c r="I3292" t="s">
        <v>31</v>
      </c>
      <c r="J3292" s="3" t="s">
        <v>10788</v>
      </c>
      <c r="K3292" t="s">
        <v>62</v>
      </c>
      <c r="M3292" t="s">
        <v>41</v>
      </c>
      <c r="N3292" t="s">
        <v>33</v>
      </c>
      <c r="R3292" t="str">
        <f t="shared" ca="1" si="51"/>
        <v>Ravi</v>
      </c>
      <c r="S3292" t="str">
        <f>IFERROR(TEXT(DATEVALUE(LEFT(Table1[[#This Row],[Date of Purchase]],10)), "MMMM"), TEXT(Table1[[#This Row],[Date of Purchase]], "MMMM"))</f>
        <v>August</v>
      </c>
      <c r="T3292" t="str">
        <f>IF(OR(
  AND(Table1[[#This Row],[Ticket Priority]]="Critical", Table1[[#This Row],[Ticket Status]]&lt;&gt;"Closed"),
  AND(Table1[[#This Row],[Ticket Priority]]="High", Table1[[#This Row],[Ticket Status]]="Open")
), "Yes", "No")</f>
        <v>No</v>
      </c>
      <c r="U3292" s="4" t="str">
        <f>IF(Table1[[#This Row],[Ticket Status]]="Closed","Yes","No")</f>
        <v>No</v>
      </c>
      <c r="V3292" s="4" t="str">
        <f>IF(Table1[[#This Row],[Ticket Status]]="Pending Customer Response","Yes","No")</f>
        <v>No</v>
      </c>
      <c r="W3292" s="5">
        <f ca="1">COUNTIFS(Table1[Agent_name],Table1[[#This Row],[Agent_name]],Table1[Month],Table1[[#This Row],[Month]])/160</f>
        <v>0.65625</v>
      </c>
    </row>
    <row r="3293" spans="1:23" x14ac:dyDescent="0.25">
      <c r="A3293">
        <v>3292</v>
      </c>
      <c r="B3293" t="s">
        <v>10789</v>
      </c>
      <c r="C3293" t="s">
        <v>10790</v>
      </c>
      <c r="D3293">
        <v>63</v>
      </c>
      <c r="E3293" t="s">
        <v>58</v>
      </c>
      <c r="F3293" t="s">
        <v>20</v>
      </c>
      <c r="G3293" s="1">
        <v>44084</v>
      </c>
      <c r="H3293" t="s">
        <v>21</v>
      </c>
      <c r="I3293" t="s">
        <v>46</v>
      </c>
      <c r="J3293" s="3" t="s">
        <v>10791</v>
      </c>
      <c r="K3293" t="s">
        <v>39</v>
      </c>
      <c r="L3293" t="s">
        <v>10792</v>
      </c>
      <c r="M3293" t="s">
        <v>89</v>
      </c>
      <c r="N3293" t="s">
        <v>55</v>
      </c>
      <c r="O3293" s="2">
        <v>45078.854548611111</v>
      </c>
      <c r="P3293" s="2">
        <v>45077.978854166664</v>
      </c>
      <c r="Q3293">
        <v>4</v>
      </c>
      <c r="R3293" t="str">
        <f t="shared" ca="1" si="51"/>
        <v>Rahul</v>
      </c>
      <c r="S3293" t="str">
        <f>IFERROR(TEXT(DATEVALUE(LEFT(Table1[[#This Row],[Date of Purchase]],10)), "MMMM"), TEXT(Table1[[#This Row],[Date of Purchase]], "MMMM"))</f>
        <v>September</v>
      </c>
      <c r="T3293" t="str">
        <f>IF(OR(
  AND(Table1[[#This Row],[Ticket Priority]]="Critical", Table1[[#This Row],[Ticket Status]]&lt;&gt;"Closed"),
  AND(Table1[[#This Row],[Ticket Priority]]="High", Table1[[#This Row],[Ticket Status]]="Open")
), "Yes", "No")</f>
        <v>No</v>
      </c>
      <c r="U3293" s="4" t="str">
        <f>IF(Table1[[#This Row],[Ticket Status]]="Closed","Yes","No")</f>
        <v>Yes</v>
      </c>
      <c r="V3293" s="4" t="str">
        <f>IF(Table1[[#This Row],[Ticket Status]]="Pending Customer Response","Yes","No")</f>
        <v>No</v>
      </c>
      <c r="W3293" s="5">
        <f ca="1">COUNTIFS(Table1[Agent_name],Table1[[#This Row],[Agent_name]],Table1[Month],Table1[[#This Row],[Month]])/160</f>
        <v>0.25</v>
      </c>
    </row>
    <row r="3294" spans="1:23" x14ac:dyDescent="0.25">
      <c r="A3294">
        <v>3293</v>
      </c>
      <c r="B3294" t="s">
        <v>8433</v>
      </c>
      <c r="C3294" t="s">
        <v>10793</v>
      </c>
      <c r="D3294">
        <v>43</v>
      </c>
      <c r="E3294" t="s">
        <v>29</v>
      </c>
      <c r="F3294" t="s">
        <v>219</v>
      </c>
      <c r="G3294" s="1">
        <v>44524</v>
      </c>
      <c r="H3294" t="s">
        <v>59</v>
      </c>
      <c r="I3294" t="s">
        <v>60</v>
      </c>
      <c r="J3294" s="3" t="s">
        <v>10794</v>
      </c>
      <c r="K3294" t="s">
        <v>39</v>
      </c>
      <c r="L3294" t="s">
        <v>10795</v>
      </c>
      <c r="M3294" t="s">
        <v>41</v>
      </c>
      <c r="N3294" t="s">
        <v>55</v>
      </c>
      <c r="O3294" s="2">
        <v>45078.761516203704</v>
      </c>
      <c r="P3294" s="2">
        <v>45078.908738425926</v>
      </c>
      <c r="Q3294">
        <v>5</v>
      </c>
      <c r="R3294" t="str">
        <f t="shared" ca="1" si="51"/>
        <v>Ravi</v>
      </c>
      <c r="S3294" t="str">
        <f>IFERROR(TEXT(DATEVALUE(LEFT(Table1[[#This Row],[Date of Purchase]],10)), "MMMM"), TEXT(Table1[[#This Row],[Date of Purchase]], "MMMM"))</f>
        <v>November</v>
      </c>
      <c r="T3294" t="str">
        <f>IF(OR(
  AND(Table1[[#This Row],[Ticket Priority]]="Critical", Table1[[#This Row],[Ticket Status]]&lt;&gt;"Closed"),
  AND(Table1[[#This Row],[Ticket Priority]]="High", Table1[[#This Row],[Ticket Status]]="Open")
), "Yes", "No")</f>
        <v>No</v>
      </c>
      <c r="U3294" s="4" t="str">
        <f>IF(Table1[[#This Row],[Ticket Status]]="Closed","Yes","No")</f>
        <v>Yes</v>
      </c>
      <c r="V3294" s="4" t="str">
        <f>IF(Table1[[#This Row],[Ticket Status]]="Pending Customer Response","Yes","No")</f>
        <v>No</v>
      </c>
      <c r="W3294" s="5">
        <f ca="1">COUNTIFS(Table1[Agent_name],Table1[[#This Row],[Agent_name]],Table1[Month],Table1[[#This Row],[Month]])/160</f>
        <v>0.61875000000000002</v>
      </c>
    </row>
    <row r="3295" spans="1:23" x14ac:dyDescent="0.25">
      <c r="A3295">
        <v>3294</v>
      </c>
      <c r="B3295" t="s">
        <v>10796</v>
      </c>
      <c r="C3295" t="s">
        <v>10797</v>
      </c>
      <c r="D3295">
        <v>34</v>
      </c>
      <c r="E3295" t="s">
        <v>58</v>
      </c>
      <c r="F3295" t="s">
        <v>129</v>
      </c>
      <c r="G3295" s="1">
        <v>44014</v>
      </c>
      <c r="H3295" t="s">
        <v>66</v>
      </c>
      <c r="I3295" t="s">
        <v>150</v>
      </c>
      <c r="J3295" s="3" t="s">
        <v>10798</v>
      </c>
      <c r="K3295" t="s">
        <v>39</v>
      </c>
      <c r="L3295" t="s">
        <v>10799</v>
      </c>
      <c r="M3295" t="s">
        <v>143</v>
      </c>
      <c r="N3295" t="s">
        <v>26</v>
      </c>
      <c r="O3295" s="2">
        <v>45078.342789351853</v>
      </c>
      <c r="P3295" s="2">
        <v>45078.194872685184</v>
      </c>
      <c r="Q3295">
        <v>5</v>
      </c>
      <c r="R3295" t="str">
        <f t="shared" ca="1" si="51"/>
        <v>Divya</v>
      </c>
      <c r="S3295" t="str">
        <f>IFERROR(TEXT(DATEVALUE(LEFT(Table1[[#This Row],[Date of Purchase]],10)), "MMMM"), TEXT(Table1[[#This Row],[Date of Purchase]], "MMMM"))</f>
        <v>July</v>
      </c>
      <c r="T3295" t="str">
        <f>IF(OR(
  AND(Table1[[#This Row],[Ticket Priority]]="Critical", Table1[[#This Row],[Ticket Status]]&lt;&gt;"Closed"),
  AND(Table1[[#This Row],[Ticket Priority]]="High", Table1[[#This Row],[Ticket Status]]="Open")
), "Yes", "No")</f>
        <v>No</v>
      </c>
      <c r="U3295" s="4" t="str">
        <f>IF(Table1[[#This Row],[Ticket Status]]="Closed","Yes","No")</f>
        <v>Yes</v>
      </c>
      <c r="V3295" s="4" t="str">
        <f>IF(Table1[[#This Row],[Ticket Status]]="Pending Customer Response","Yes","No")</f>
        <v>No</v>
      </c>
      <c r="W3295" s="5">
        <f ca="1">COUNTIFS(Table1[Agent_name],Table1[[#This Row],[Agent_name]],Table1[Month],Table1[[#This Row],[Month]])/160</f>
        <v>0.25</v>
      </c>
    </row>
    <row r="3296" spans="1:23" x14ac:dyDescent="0.25">
      <c r="A3296">
        <v>3295</v>
      </c>
      <c r="B3296" t="s">
        <v>10800</v>
      </c>
      <c r="C3296" t="s">
        <v>10801</v>
      </c>
      <c r="D3296">
        <v>44</v>
      </c>
      <c r="E3296" t="s">
        <v>29</v>
      </c>
      <c r="F3296" t="s">
        <v>51</v>
      </c>
      <c r="G3296" s="1">
        <v>44119</v>
      </c>
      <c r="H3296" t="s">
        <v>59</v>
      </c>
      <c r="I3296" t="s">
        <v>113</v>
      </c>
      <c r="J3296" s="3" t="s">
        <v>10802</v>
      </c>
      <c r="K3296" t="s">
        <v>24</v>
      </c>
      <c r="M3296" t="s">
        <v>25</v>
      </c>
      <c r="N3296" t="s">
        <v>83</v>
      </c>
      <c r="O3296" s="2">
        <v>45078.424745370372</v>
      </c>
      <c r="R3296" t="str">
        <f t="shared" ca="1" si="51"/>
        <v>Arjun</v>
      </c>
      <c r="S3296" t="str">
        <f>IFERROR(TEXT(DATEVALUE(LEFT(Table1[[#This Row],[Date of Purchase]],10)), "MMMM"), TEXT(Table1[[#This Row],[Date of Purchase]], "MMMM"))</f>
        <v>October</v>
      </c>
      <c r="T3296" t="str">
        <f>IF(OR(
  AND(Table1[[#This Row],[Ticket Priority]]="Critical", Table1[[#This Row],[Ticket Status]]&lt;&gt;"Closed"),
  AND(Table1[[#This Row],[Ticket Priority]]="High", Table1[[#This Row],[Ticket Status]]="Open")
), "Yes", "No")</f>
        <v>Yes</v>
      </c>
      <c r="U3296" s="4" t="str">
        <f>IF(Table1[[#This Row],[Ticket Status]]="Closed","Yes","No")</f>
        <v>No</v>
      </c>
      <c r="V3296" s="4" t="str">
        <f>IF(Table1[[#This Row],[Ticket Status]]="Pending Customer Response","Yes","No")</f>
        <v>Yes</v>
      </c>
      <c r="W3296" s="5">
        <f ca="1">COUNTIFS(Table1[Agent_name],Table1[[#This Row],[Agent_name]],Table1[Month],Table1[[#This Row],[Month]])/160</f>
        <v>0.23749999999999999</v>
      </c>
    </row>
    <row r="3297" spans="1:23" x14ac:dyDescent="0.25">
      <c r="A3297">
        <v>3296</v>
      </c>
      <c r="B3297" t="s">
        <v>10803</v>
      </c>
      <c r="C3297" t="s">
        <v>10804</v>
      </c>
      <c r="D3297">
        <v>69</v>
      </c>
      <c r="E3297" t="s">
        <v>58</v>
      </c>
      <c r="F3297" t="s">
        <v>397</v>
      </c>
      <c r="G3297" s="1">
        <v>43985</v>
      </c>
      <c r="H3297" t="s">
        <v>59</v>
      </c>
      <c r="I3297" t="s">
        <v>72</v>
      </c>
      <c r="J3297" s="3" t="s">
        <v>10805</v>
      </c>
      <c r="K3297" t="s">
        <v>24</v>
      </c>
      <c r="M3297" t="s">
        <v>89</v>
      </c>
      <c r="N3297" t="s">
        <v>33</v>
      </c>
      <c r="O3297" s="2">
        <v>45077.973379629628</v>
      </c>
      <c r="R3297" t="str">
        <f t="shared" ca="1" si="51"/>
        <v>Aisha</v>
      </c>
      <c r="S3297" t="str">
        <f>IFERROR(TEXT(DATEVALUE(LEFT(Table1[[#This Row],[Date of Purchase]],10)), "MMMM"), TEXT(Table1[[#This Row],[Date of Purchase]], "MMMM"))</f>
        <v>June</v>
      </c>
      <c r="T3297" t="str">
        <f>IF(OR(
  AND(Table1[[#This Row],[Ticket Priority]]="Critical", Table1[[#This Row],[Ticket Status]]&lt;&gt;"Closed"),
  AND(Table1[[#This Row],[Ticket Priority]]="High", Table1[[#This Row],[Ticket Status]]="Open")
), "Yes", "No")</f>
        <v>No</v>
      </c>
      <c r="U3297" s="4" t="str">
        <f>IF(Table1[[#This Row],[Ticket Status]]="Closed","Yes","No")</f>
        <v>No</v>
      </c>
      <c r="V3297" s="4" t="str">
        <f>IF(Table1[[#This Row],[Ticket Status]]="Pending Customer Response","Yes","No")</f>
        <v>Yes</v>
      </c>
      <c r="W3297" s="5">
        <f ca="1">COUNTIFS(Table1[Agent_name],Table1[[#This Row],[Agent_name]],Table1[Month],Table1[[#This Row],[Month]])/160</f>
        <v>0.89375000000000004</v>
      </c>
    </row>
    <row r="3298" spans="1:23" x14ac:dyDescent="0.25">
      <c r="A3298">
        <v>3297</v>
      </c>
      <c r="B3298" t="s">
        <v>10806</v>
      </c>
      <c r="C3298" t="s">
        <v>10807</v>
      </c>
      <c r="D3298">
        <v>41</v>
      </c>
      <c r="E3298" t="s">
        <v>29</v>
      </c>
      <c r="F3298" t="s">
        <v>383</v>
      </c>
      <c r="G3298" s="1">
        <v>43941</v>
      </c>
      <c r="H3298" t="s">
        <v>21</v>
      </c>
      <c r="I3298" t="s">
        <v>52</v>
      </c>
      <c r="J3298" s="3" t="s">
        <v>10808</v>
      </c>
      <c r="K3298" t="s">
        <v>62</v>
      </c>
      <c r="M3298" t="s">
        <v>89</v>
      </c>
      <c r="N3298" t="s">
        <v>33</v>
      </c>
      <c r="R3298" t="str">
        <f t="shared" ca="1" si="51"/>
        <v>Neha</v>
      </c>
      <c r="S3298" t="str">
        <f>IFERROR(TEXT(DATEVALUE(LEFT(Table1[[#This Row],[Date of Purchase]],10)), "MMMM"), TEXT(Table1[[#This Row],[Date of Purchase]], "MMMM"))</f>
        <v>April</v>
      </c>
      <c r="T3298" t="str">
        <f>IF(OR(
  AND(Table1[[#This Row],[Ticket Priority]]="Critical", Table1[[#This Row],[Ticket Status]]&lt;&gt;"Closed"),
  AND(Table1[[#This Row],[Ticket Priority]]="High", Table1[[#This Row],[Ticket Status]]="Open")
), "Yes", "No")</f>
        <v>Yes</v>
      </c>
      <c r="U3298" s="4" t="str">
        <f>IF(Table1[[#This Row],[Ticket Status]]="Closed","Yes","No")</f>
        <v>No</v>
      </c>
      <c r="V3298" s="4" t="str">
        <f>IF(Table1[[#This Row],[Ticket Status]]="Pending Customer Response","Yes","No")</f>
        <v>No</v>
      </c>
      <c r="W3298" s="5">
        <f ca="1">COUNTIFS(Table1[Agent_name],Table1[[#This Row],[Agent_name]],Table1[Month],Table1[[#This Row],[Month]])/160</f>
        <v>0.28749999999999998</v>
      </c>
    </row>
    <row r="3299" spans="1:23" x14ac:dyDescent="0.25">
      <c r="A3299">
        <v>3298</v>
      </c>
      <c r="B3299" t="s">
        <v>10809</v>
      </c>
      <c r="C3299" t="s">
        <v>10810</v>
      </c>
      <c r="D3299">
        <v>63</v>
      </c>
      <c r="E3299" t="s">
        <v>19</v>
      </c>
      <c r="F3299" t="s">
        <v>286</v>
      </c>
      <c r="G3299" s="1">
        <v>43881</v>
      </c>
      <c r="H3299" t="s">
        <v>67</v>
      </c>
      <c r="I3299" t="s">
        <v>113</v>
      </c>
      <c r="J3299" s="3" t="s">
        <v>10811</v>
      </c>
      <c r="K3299" t="s">
        <v>39</v>
      </c>
      <c r="L3299" t="s">
        <v>10812</v>
      </c>
      <c r="M3299" t="s">
        <v>143</v>
      </c>
      <c r="N3299" t="s">
        <v>83</v>
      </c>
      <c r="O3299" s="2">
        <v>45078.149108796293</v>
      </c>
      <c r="P3299" s="2">
        <v>45078.958136574074</v>
      </c>
      <c r="Q3299">
        <v>4</v>
      </c>
      <c r="R3299" t="str">
        <f t="shared" ca="1" si="51"/>
        <v>Arjun</v>
      </c>
      <c r="S3299" t="str">
        <f>IFERROR(TEXT(DATEVALUE(LEFT(Table1[[#This Row],[Date of Purchase]],10)), "MMMM"), TEXT(Table1[[#This Row],[Date of Purchase]], "MMMM"))</f>
        <v>February</v>
      </c>
      <c r="T3299" t="str">
        <f>IF(OR(
  AND(Table1[[#This Row],[Ticket Priority]]="Critical", Table1[[#This Row],[Ticket Status]]&lt;&gt;"Closed"),
  AND(Table1[[#This Row],[Ticket Priority]]="High", Table1[[#This Row],[Ticket Status]]="Open")
), "Yes", "No")</f>
        <v>No</v>
      </c>
      <c r="U3299" s="4" t="str">
        <f>IF(Table1[[#This Row],[Ticket Status]]="Closed","Yes","No")</f>
        <v>Yes</v>
      </c>
      <c r="V3299" s="4" t="str">
        <f>IF(Table1[[#This Row],[Ticket Status]]="Pending Customer Response","Yes","No")</f>
        <v>No</v>
      </c>
      <c r="W3299" s="5">
        <f ca="1">COUNTIFS(Table1[Agent_name],Table1[[#This Row],[Agent_name]],Table1[Month],Table1[[#This Row],[Month]])/160</f>
        <v>0.23125000000000001</v>
      </c>
    </row>
    <row r="3300" spans="1:23" x14ac:dyDescent="0.25">
      <c r="A3300">
        <v>3299</v>
      </c>
      <c r="B3300" t="s">
        <v>10813</v>
      </c>
      <c r="C3300" t="s">
        <v>10814</v>
      </c>
      <c r="D3300">
        <v>55</v>
      </c>
      <c r="E3300" t="s">
        <v>19</v>
      </c>
      <c r="F3300" t="s">
        <v>207</v>
      </c>
      <c r="G3300" s="1">
        <v>44460</v>
      </c>
      <c r="H3300" t="s">
        <v>45</v>
      </c>
      <c r="I3300" t="s">
        <v>60</v>
      </c>
      <c r="J3300" s="3" t="s">
        <v>10815</v>
      </c>
      <c r="K3300" t="s">
        <v>39</v>
      </c>
      <c r="L3300" t="s">
        <v>10816</v>
      </c>
      <c r="M3300" t="s">
        <v>25</v>
      </c>
      <c r="N3300" t="s">
        <v>26</v>
      </c>
      <c r="O3300" s="2">
        <v>45078.669259259259</v>
      </c>
      <c r="P3300" s="2">
        <v>45078.79078703704</v>
      </c>
      <c r="Q3300">
        <v>4</v>
      </c>
      <c r="R3300" t="str">
        <f t="shared" ca="1" si="51"/>
        <v>Ravi</v>
      </c>
      <c r="S3300" t="str">
        <f>IFERROR(TEXT(DATEVALUE(LEFT(Table1[[#This Row],[Date of Purchase]],10)), "MMMM"), TEXT(Table1[[#This Row],[Date of Purchase]], "MMMM"))</f>
        <v>September</v>
      </c>
      <c r="T3300" t="str">
        <f>IF(OR(
  AND(Table1[[#This Row],[Ticket Priority]]="Critical", Table1[[#This Row],[Ticket Status]]&lt;&gt;"Closed"),
  AND(Table1[[#This Row],[Ticket Priority]]="High", Table1[[#This Row],[Ticket Status]]="Open")
), "Yes", "No")</f>
        <v>No</v>
      </c>
      <c r="U3300" s="4" t="str">
        <f>IF(Table1[[#This Row],[Ticket Status]]="Closed","Yes","No")</f>
        <v>Yes</v>
      </c>
      <c r="V3300" s="4" t="str">
        <f>IF(Table1[[#This Row],[Ticket Status]]="Pending Customer Response","Yes","No")</f>
        <v>No</v>
      </c>
      <c r="W3300" s="5">
        <f ca="1">COUNTIFS(Table1[Agent_name],Table1[[#This Row],[Agent_name]],Table1[Month],Table1[[#This Row],[Month]])/160</f>
        <v>0.64375000000000004</v>
      </c>
    </row>
    <row r="3301" spans="1:23" x14ac:dyDescent="0.25">
      <c r="A3301">
        <v>3300</v>
      </c>
      <c r="B3301" t="s">
        <v>10817</v>
      </c>
      <c r="C3301" t="s">
        <v>10818</v>
      </c>
      <c r="D3301">
        <v>22</v>
      </c>
      <c r="E3301" t="s">
        <v>19</v>
      </c>
      <c r="F3301" t="s">
        <v>655</v>
      </c>
      <c r="G3301" s="1">
        <v>44360</v>
      </c>
      <c r="H3301" t="s">
        <v>67</v>
      </c>
      <c r="I3301" t="s">
        <v>99</v>
      </c>
      <c r="J3301" s="3" t="s">
        <v>10819</v>
      </c>
      <c r="K3301" t="s">
        <v>62</v>
      </c>
      <c r="M3301" t="s">
        <v>41</v>
      </c>
      <c r="N3301" t="s">
        <v>33</v>
      </c>
      <c r="R3301" t="str">
        <f t="shared" ca="1" si="51"/>
        <v>Ravi</v>
      </c>
      <c r="S3301" t="str">
        <f>IFERROR(TEXT(DATEVALUE(LEFT(Table1[[#This Row],[Date of Purchase]],10)), "MMMM"), TEXT(Table1[[#This Row],[Date of Purchase]], "MMMM"))</f>
        <v>June</v>
      </c>
      <c r="T3301" t="str">
        <f>IF(OR(
  AND(Table1[[#This Row],[Ticket Priority]]="Critical", Table1[[#This Row],[Ticket Status]]&lt;&gt;"Closed"),
  AND(Table1[[#This Row],[Ticket Priority]]="High", Table1[[#This Row],[Ticket Status]]="Open")
), "Yes", "No")</f>
        <v>No</v>
      </c>
      <c r="U3301" s="4" t="str">
        <f>IF(Table1[[#This Row],[Ticket Status]]="Closed","Yes","No")</f>
        <v>No</v>
      </c>
      <c r="V3301" s="4" t="str">
        <f>IF(Table1[[#This Row],[Ticket Status]]="Pending Customer Response","Yes","No")</f>
        <v>No</v>
      </c>
      <c r="W3301" s="5">
        <f ca="1">COUNTIFS(Table1[Agent_name],Table1[[#This Row],[Agent_name]],Table1[Month],Table1[[#This Row],[Month]])/160</f>
        <v>0.58125000000000004</v>
      </c>
    </row>
    <row r="3302" spans="1:23" x14ac:dyDescent="0.25">
      <c r="A3302">
        <v>3301</v>
      </c>
      <c r="B3302" t="s">
        <v>10820</v>
      </c>
      <c r="C3302" t="s">
        <v>10821</v>
      </c>
      <c r="D3302">
        <v>45</v>
      </c>
      <c r="E3302" t="s">
        <v>19</v>
      </c>
      <c r="F3302" t="s">
        <v>249</v>
      </c>
      <c r="G3302" s="1">
        <v>44550</v>
      </c>
      <c r="H3302" t="s">
        <v>21</v>
      </c>
      <c r="I3302" t="s">
        <v>93</v>
      </c>
      <c r="J3302" s="3" t="s">
        <v>10822</v>
      </c>
      <c r="K3302" t="s">
        <v>24</v>
      </c>
      <c r="M3302" t="s">
        <v>143</v>
      </c>
      <c r="N3302" t="s">
        <v>26</v>
      </c>
      <c r="O3302" s="2">
        <v>45077.994988425926</v>
      </c>
      <c r="Q3302">
        <v>5</v>
      </c>
      <c r="R3302" t="str">
        <f t="shared" ca="1" si="51"/>
        <v>Aisha</v>
      </c>
      <c r="S3302" t="str">
        <f>IFERROR(TEXT(DATEVALUE(LEFT(Table1[[#This Row],[Date of Purchase]],10)), "MMMM"), TEXT(Table1[[#This Row],[Date of Purchase]], "MMMM"))</f>
        <v>December</v>
      </c>
      <c r="T3302" t="str">
        <f>IF(OR(
  AND(Table1[[#This Row],[Ticket Priority]]="Critical", Table1[[#This Row],[Ticket Status]]&lt;&gt;"Closed"),
  AND(Table1[[#This Row],[Ticket Priority]]="High", Table1[[#This Row],[Ticket Status]]="Open")
), "Yes", "No")</f>
        <v>No</v>
      </c>
      <c r="U3302" s="4" t="str">
        <f>IF(Table1[[#This Row],[Ticket Status]]="Closed","Yes","No")</f>
        <v>No</v>
      </c>
      <c r="V3302" s="4" t="str">
        <f>IF(Table1[[#This Row],[Ticket Status]]="Pending Customer Response","Yes","No")</f>
        <v>Yes</v>
      </c>
      <c r="W3302" s="5">
        <f ca="1">COUNTIFS(Table1[Agent_name],Table1[[#This Row],[Agent_name]],Table1[Month],Table1[[#This Row],[Month]])/160</f>
        <v>0.91249999999999998</v>
      </c>
    </row>
    <row r="3303" spans="1:23" x14ac:dyDescent="0.25">
      <c r="A3303">
        <v>3302</v>
      </c>
      <c r="B3303" t="s">
        <v>10823</v>
      </c>
      <c r="C3303" t="s">
        <v>10824</v>
      </c>
      <c r="D3303">
        <v>59</v>
      </c>
      <c r="E3303" t="s">
        <v>19</v>
      </c>
      <c r="F3303" t="s">
        <v>51</v>
      </c>
      <c r="G3303" s="1">
        <v>44006</v>
      </c>
      <c r="H3303" t="s">
        <v>59</v>
      </c>
      <c r="I3303" t="s">
        <v>59</v>
      </c>
      <c r="J3303" s="3" t="s">
        <v>10825</v>
      </c>
      <c r="K3303" t="s">
        <v>62</v>
      </c>
      <c r="M3303" t="s">
        <v>89</v>
      </c>
      <c r="N3303" t="s">
        <v>33</v>
      </c>
      <c r="Q3303">
        <v>5</v>
      </c>
      <c r="R3303" t="str">
        <f t="shared" ca="1" si="51"/>
        <v>Rahul</v>
      </c>
      <c r="S3303" t="str">
        <f>IFERROR(TEXT(DATEVALUE(LEFT(Table1[[#This Row],[Date of Purchase]],10)), "MMMM"), TEXT(Table1[[#This Row],[Date of Purchase]], "MMMM"))</f>
        <v>June</v>
      </c>
      <c r="T3303" t="str">
        <f>IF(OR(
  AND(Table1[[#This Row],[Ticket Priority]]="Critical", Table1[[#This Row],[Ticket Status]]&lt;&gt;"Closed"),
  AND(Table1[[#This Row],[Ticket Priority]]="High", Table1[[#This Row],[Ticket Status]]="Open")
), "Yes", "No")</f>
        <v>Yes</v>
      </c>
      <c r="U3303" s="4" t="str">
        <f>IF(Table1[[#This Row],[Ticket Status]]="Closed","Yes","No")</f>
        <v>No</v>
      </c>
      <c r="V3303" s="4" t="str">
        <f>IF(Table1[[#This Row],[Ticket Status]]="Pending Customer Response","Yes","No")</f>
        <v>No</v>
      </c>
      <c r="W3303" s="5">
        <f ca="1">COUNTIFS(Table1[Agent_name],Table1[[#This Row],[Agent_name]],Table1[Month],Table1[[#This Row],[Month]])/160</f>
        <v>0.22500000000000001</v>
      </c>
    </row>
    <row r="3304" spans="1:23" x14ac:dyDescent="0.25">
      <c r="A3304">
        <v>3303</v>
      </c>
      <c r="B3304" t="s">
        <v>10826</v>
      </c>
      <c r="C3304" t="s">
        <v>10827</v>
      </c>
      <c r="D3304">
        <v>66</v>
      </c>
      <c r="E3304" t="s">
        <v>29</v>
      </c>
      <c r="F3304" t="s">
        <v>86</v>
      </c>
      <c r="G3304" s="1">
        <v>43853</v>
      </c>
      <c r="H3304" t="s">
        <v>21</v>
      </c>
      <c r="I3304" t="s">
        <v>150</v>
      </c>
      <c r="J3304" s="3" t="s">
        <v>10828</v>
      </c>
      <c r="K3304" t="s">
        <v>39</v>
      </c>
      <c r="L3304" t="s">
        <v>10829</v>
      </c>
      <c r="M3304" t="s">
        <v>41</v>
      </c>
      <c r="N3304" t="s">
        <v>83</v>
      </c>
      <c r="O3304" s="2">
        <v>45078.17765046296</v>
      </c>
      <c r="P3304" s="2">
        <v>45078.061678240738</v>
      </c>
      <c r="R3304" t="str">
        <f t="shared" ca="1" si="51"/>
        <v>Sara</v>
      </c>
      <c r="S3304" t="str">
        <f>IFERROR(TEXT(DATEVALUE(LEFT(Table1[[#This Row],[Date of Purchase]],10)), "MMMM"), TEXT(Table1[[#This Row],[Date of Purchase]], "MMMM"))</f>
        <v>January</v>
      </c>
      <c r="T3304" t="str">
        <f>IF(OR(
  AND(Table1[[#This Row],[Ticket Priority]]="Critical", Table1[[#This Row],[Ticket Status]]&lt;&gt;"Closed"),
  AND(Table1[[#This Row],[Ticket Priority]]="High", Table1[[#This Row],[Ticket Status]]="Open")
), "Yes", "No")</f>
        <v>No</v>
      </c>
      <c r="U3304" s="4" t="str">
        <f>IF(Table1[[#This Row],[Ticket Status]]="Closed","Yes","No")</f>
        <v>Yes</v>
      </c>
      <c r="V3304" s="4" t="str">
        <f>IF(Table1[[#This Row],[Ticket Status]]="Pending Customer Response","Yes","No")</f>
        <v>No</v>
      </c>
      <c r="W3304" s="5">
        <f ca="1">COUNTIFS(Table1[Agent_name],Table1[[#This Row],[Agent_name]],Table1[Month],Table1[[#This Row],[Month]])/160</f>
        <v>0.70625000000000004</v>
      </c>
    </row>
    <row r="3305" spans="1:23" x14ac:dyDescent="0.25">
      <c r="A3305">
        <v>3304</v>
      </c>
      <c r="B3305" t="s">
        <v>10830</v>
      </c>
      <c r="C3305" t="s">
        <v>10831</v>
      </c>
      <c r="D3305">
        <v>60</v>
      </c>
      <c r="E3305" t="s">
        <v>58</v>
      </c>
      <c r="F3305" t="s">
        <v>249</v>
      </c>
      <c r="G3305" s="1">
        <v>44271</v>
      </c>
      <c r="H3305" t="s">
        <v>66</v>
      </c>
      <c r="I3305" t="s">
        <v>113</v>
      </c>
      <c r="J3305" s="3" t="s">
        <v>10832</v>
      </c>
      <c r="K3305" t="s">
        <v>39</v>
      </c>
      <c r="L3305" t="s">
        <v>10833</v>
      </c>
      <c r="M3305" t="s">
        <v>41</v>
      </c>
      <c r="N3305" t="s">
        <v>83</v>
      </c>
      <c r="O3305" s="2">
        <v>45078.871400462966</v>
      </c>
      <c r="P3305" s="2">
        <v>45078.435289351852</v>
      </c>
      <c r="Q3305">
        <v>5</v>
      </c>
      <c r="R3305" t="str">
        <f t="shared" ca="1" si="51"/>
        <v>Priya</v>
      </c>
      <c r="S3305" t="str">
        <f>IFERROR(TEXT(DATEVALUE(LEFT(Table1[[#This Row],[Date of Purchase]],10)), "MMMM"), TEXT(Table1[[#This Row],[Date of Purchase]], "MMMM"))</f>
        <v>March</v>
      </c>
      <c r="T3305" t="str">
        <f>IF(OR(
  AND(Table1[[#This Row],[Ticket Priority]]="Critical", Table1[[#This Row],[Ticket Status]]&lt;&gt;"Closed"),
  AND(Table1[[#This Row],[Ticket Priority]]="High", Table1[[#This Row],[Ticket Status]]="Open")
), "Yes", "No")</f>
        <v>No</v>
      </c>
      <c r="U3305" s="4" t="str">
        <f>IF(Table1[[#This Row],[Ticket Status]]="Closed","Yes","No")</f>
        <v>Yes</v>
      </c>
      <c r="V3305" s="4" t="str">
        <f>IF(Table1[[#This Row],[Ticket Status]]="Pending Customer Response","Yes","No")</f>
        <v>No</v>
      </c>
      <c r="W3305" s="5">
        <f ca="1">COUNTIFS(Table1[Agent_name],Table1[[#This Row],[Agent_name]],Table1[Month],Table1[[#This Row],[Month]])/160</f>
        <v>0.43125000000000002</v>
      </c>
    </row>
    <row r="3306" spans="1:23" x14ac:dyDescent="0.25">
      <c r="A3306">
        <v>3305</v>
      </c>
      <c r="B3306" t="s">
        <v>10834</v>
      </c>
      <c r="C3306" t="s">
        <v>10835</v>
      </c>
      <c r="D3306">
        <v>67</v>
      </c>
      <c r="E3306" t="s">
        <v>29</v>
      </c>
      <c r="F3306" t="s">
        <v>383</v>
      </c>
      <c r="G3306" s="1">
        <v>44505</v>
      </c>
      <c r="H3306" t="s">
        <v>66</v>
      </c>
      <c r="I3306" t="s">
        <v>93</v>
      </c>
      <c r="J3306" s="3" t="s">
        <v>10836</v>
      </c>
      <c r="K3306" t="s">
        <v>62</v>
      </c>
      <c r="M3306" t="s">
        <v>41</v>
      </c>
      <c r="N3306" t="s">
        <v>26</v>
      </c>
      <c r="Q3306">
        <v>5</v>
      </c>
      <c r="R3306" t="str">
        <f t="shared" ca="1" si="51"/>
        <v>Divya</v>
      </c>
      <c r="S3306" t="str">
        <f>IFERROR(TEXT(DATEVALUE(LEFT(Table1[[#This Row],[Date of Purchase]],10)), "MMMM"), TEXT(Table1[[#This Row],[Date of Purchase]], "MMMM"))</f>
        <v>November</v>
      </c>
      <c r="T3306" t="str">
        <f>IF(OR(
  AND(Table1[[#This Row],[Ticket Priority]]="Critical", Table1[[#This Row],[Ticket Status]]&lt;&gt;"Closed"),
  AND(Table1[[#This Row],[Ticket Priority]]="High", Table1[[#This Row],[Ticket Status]]="Open")
), "Yes", "No")</f>
        <v>No</v>
      </c>
      <c r="U3306" s="4" t="str">
        <f>IF(Table1[[#This Row],[Ticket Status]]="Closed","Yes","No")</f>
        <v>No</v>
      </c>
      <c r="V3306" s="4" t="str">
        <f>IF(Table1[[#This Row],[Ticket Status]]="Pending Customer Response","Yes","No")</f>
        <v>No</v>
      </c>
      <c r="W3306" s="5">
        <f ca="1">COUNTIFS(Table1[Agent_name],Table1[[#This Row],[Agent_name]],Table1[Month],Table1[[#This Row],[Month]])/160</f>
        <v>0.24374999999999999</v>
      </c>
    </row>
    <row r="3307" spans="1:23" x14ac:dyDescent="0.25">
      <c r="A3307">
        <v>3306</v>
      </c>
      <c r="B3307" t="s">
        <v>10837</v>
      </c>
      <c r="C3307" t="s">
        <v>10838</v>
      </c>
      <c r="D3307">
        <v>48</v>
      </c>
      <c r="E3307" t="s">
        <v>29</v>
      </c>
      <c r="F3307" t="s">
        <v>207</v>
      </c>
      <c r="G3307" s="1">
        <v>44054</v>
      </c>
      <c r="H3307" t="s">
        <v>67</v>
      </c>
      <c r="I3307" t="s">
        <v>59</v>
      </c>
      <c r="J3307" s="3" t="s">
        <v>10839</v>
      </c>
      <c r="K3307" t="s">
        <v>24</v>
      </c>
      <c r="M3307" t="s">
        <v>25</v>
      </c>
      <c r="N3307" t="s">
        <v>33</v>
      </c>
      <c r="O3307" s="2">
        <v>45078.121446759258</v>
      </c>
      <c r="Q3307">
        <v>5</v>
      </c>
      <c r="R3307" t="str">
        <f t="shared" ca="1" si="51"/>
        <v>Neha</v>
      </c>
      <c r="S3307" t="str">
        <f>IFERROR(TEXT(DATEVALUE(LEFT(Table1[[#This Row],[Date of Purchase]],10)), "MMMM"), TEXT(Table1[[#This Row],[Date of Purchase]], "MMMM"))</f>
        <v>August</v>
      </c>
      <c r="T3307" t="str">
        <f>IF(OR(
  AND(Table1[[#This Row],[Ticket Priority]]="Critical", Table1[[#This Row],[Ticket Status]]&lt;&gt;"Closed"),
  AND(Table1[[#This Row],[Ticket Priority]]="High", Table1[[#This Row],[Ticket Status]]="Open")
), "Yes", "No")</f>
        <v>Yes</v>
      </c>
      <c r="U3307" s="4" t="str">
        <f>IF(Table1[[#This Row],[Ticket Status]]="Closed","Yes","No")</f>
        <v>No</v>
      </c>
      <c r="V3307" s="4" t="str">
        <f>IF(Table1[[#This Row],[Ticket Status]]="Pending Customer Response","Yes","No")</f>
        <v>Yes</v>
      </c>
      <c r="W3307" s="5">
        <f ca="1">COUNTIFS(Table1[Agent_name],Table1[[#This Row],[Agent_name]],Table1[Month],Table1[[#This Row],[Month]])/160</f>
        <v>0.16875000000000001</v>
      </c>
    </row>
    <row r="3308" spans="1:23" x14ac:dyDescent="0.25">
      <c r="A3308">
        <v>3307</v>
      </c>
      <c r="B3308" t="s">
        <v>10840</v>
      </c>
      <c r="C3308" t="s">
        <v>10841</v>
      </c>
      <c r="D3308">
        <v>57</v>
      </c>
      <c r="E3308" t="s">
        <v>58</v>
      </c>
      <c r="F3308" t="s">
        <v>86</v>
      </c>
      <c r="G3308" s="1">
        <v>43991</v>
      </c>
      <c r="H3308" t="s">
        <v>67</v>
      </c>
      <c r="I3308" t="s">
        <v>37</v>
      </c>
      <c r="J3308" s="3" t="s">
        <v>10842</v>
      </c>
      <c r="K3308" t="s">
        <v>24</v>
      </c>
      <c r="M3308" t="s">
        <v>89</v>
      </c>
      <c r="N3308" t="s">
        <v>26</v>
      </c>
      <c r="O3308" s="2">
        <v>45078.785358796296</v>
      </c>
      <c r="R3308" t="str">
        <f t="shared" ca="1" si="51"/>
        <v>Sara</v>
      </c>
      <c r="S3308" t="str">
        <f>IFERROR(TEXT(DATEVALUE(LEFT(Table1[[#This Row],[Date of Purchase]],10)), "MMMM"), TEXT(Table1[[#This Row],[Date of Purchase]], "MMMM"))</f>
        <v>June</v>
      </c>
      <c r="T3308" t="str">
        <f>IF(OR(
  AND(Table1[[#This Row],[Ticket Priority]]="Critical", Table1[[#This Row],[Ticket Status]]&lt;&gt;"Closed"),
  AND(Table1[[#This Row],[Ticket Priority]]="High", Table1[[#This Row],[Ticket Status]]="Open")
), "Yes", "No")</f>
        <v>No</v>
      </c>
      <c r="U3308" s="4" t="str">
        <f>IF(Table1[[#This Row],[Ticket Status]]="Closed","Yes","No")</f>
        <v>No</v>
      </c>
      <c r="V3308" s="4" t="str">
        <f>IF(Table1[[#This Row],[Ticket Status]]="Pending Customer Response","Yes","No")</f>
        <v>Yes</v>
      </c>
      <c r="W3308" s="5">
        <f ca="1">COUNTIFS(Table1[Agent_name],Table1[[#This Row],[Agent_name]],Table1[Month],Table1[[#This Row],[Month]])/160</f>
        <v>0.65</v>
      </c>
    </row>
    <row r="3309" spans="1:23" x14ac:dyDescent="0.25">
      <c r="A3309">
        <v>3308</v>
      </c>
      <c r="B3309" t="s">
        <v>10843</v>
      </c>
      <c r="C3309" t="s">
        <v>10844</v>
      </c>
      <c r="D3309">
        <v>39</v>
      </c>
      <c r="E3309" t="s">
        <v>29</v>
      </c>
      <c r="F3309" t="s">
        <v>20</v>
      </c>
      <c r="G3309" s="1">
        <v>44388</v>
      </c>
      <c r="H3309" t="s">
        <v>21</v>
      </c>
      <c r="I3309" t="s">
        <v>60</v>
      </c>
      <c r="J3309" s="3" t="s">
        <v>10845</v>
      </c>
      <c r="K3309" t="s">
        <v>24</v>
      </c>
      <c r="M3309" t="s">
        <v>89</v>
      </c>
      <c r="N3309" t="s">
        <v>26</v>
      </c>
      <c r="O3309" s="2">
        <v>45078.630520833336</v>
      </c>
      <c r="R3309" t="str">
        <f t="shared" ca="1" si="51"/>
        <v>Neha</v>
      </c>
      <c r="S3309" t="str">
        <f>IFERROR(TEXT(DATEVALUE(LEFT(Table1[[#This Row],[Date of Purchase]],10)), "MMMM"), TEXT(Table1[[#This Row],[Date of Purchase]], "MMMM"))</f>
        <v>July</v>
      </c>
      <c r="T3309" t="str">
        <f>IF(OR(
  AND(Table1[[#This Row],[Ticket Priority]]="Critical", Table1[[#This Row],[Ticket Status]]&lt;&gt;"Closed"),
  AND(Table1[[#This Row],[Ticket Priority]]="High", Table1[[#This Row],[Ticket Status]]="Open")
), "Yes", "No")</f>
        <v>No</v>
      </c>
      <c r="U3309" s="4" t="str">
        <f>IF(Table1[[#This Row],[Ticket Status]]="Closed","Yes","No")</f>
        <v>No</v>
      </c>
      <c r="V3309" s="4" t="str">
        <f>IF(Table1[[#This Row],[Ticket Status]]="Pending Customer Response","Yes","No")</f>
        <v>Yes</v>
      </c>
      <c r="W3309" s="5">
        <f ca="1">COUNTIFS(Table1[Agent_name],Table1[[#This Row],[Agent_name]],Table1[Month],Table1[[#This Row],[Month]])/160</f>
        <v>0.23125000000000001</v>
      </c>
    </row>
    <row r="3310" spans="1:23" x14ac:dyDescent="0.25">
      <c r="A3310">
        <v>3309</v>
      </c>
      <c r="B3310" t="s">
        <v>10846</v>
      </c>
      <c r="C3310" t="s">
        <v>10847</v>
      </c>
      <c r="D3310">
        <v>38</v>
      </c>
      <c r="E3310" t="s">
        <v>58</v>
      </c>
      <c r="F3310" t="s">
        <v>107</v>
      </c>
      <c r="G3310" s="1">
        <v>44183</v>
      </c>
      <c r="H3310" t="s">
        <v>59</v>
      </c>
      <c r="I3310" t="s">
        <v>31</v>
      </c>
      <c r="J3310" s="3" t="s">
        <v>10848</v>
      </c>
      <c r="K3310" t="s">
        <v>24</v>
      </c>
      <c r="M3310" t="s">
        <v>41</v>
      </c>
      <c r="N3310" t="s">
        <v>26</v>
      </c>
      <c r="O3310" s="2">
        <v>45078.435393518521</v>
      </c>
      <c r="R3310" t="str">
        <f t="shared" ca="1" si="51"/>
        <v>Rahul</v>
      </c>
      <c r="S3310" t="str">
        <f>IFERROR(TEXT(DATEVALUE(LEFT(Table1[[#This Row],[Date of Purchase]],10)), "MMMM"), TEXT(Table1[[#This Row],[Date of Purchase]], "MMMM"))</f>
        <v>December</v>
      </c>
      <c r="T3310" t="str">
        <f>IF(OR(
  AND(Table1[[#This Row],[Ticket Priority]]="Critical", Table1[[#This Row],[Ticket Status]]&lt;&gt;"Closed"),
  AND(Table1[[#This Row],[Ticket Priority]]="High", Table1[[#This Row],[Ticket Status]]="Open")
), "Yes", "No")</f>
        <v>No</v>
      </c>
      <c r="U3310" s="4" t="str">
        <f>IF(Table1[[#This Row],[Ticket Status]]="Closed","Yes","No")</f>
        <v>No</v>
      </c>
      <c r="V3310" s="4" t="str">
        <f>IF(Table1[[#This Row],[Ticket Status]]="Pending Customer Response","Yes","No")</f>
        <v>Yes</v>
      </c>
      <c r="W3310" s="5">
        <f ca="1">COUNTIFS(Table1[Agent_name],Table1[[#This Row],[Agent_name]],Table1[Month],Table1[[#This Row],[Month]])/160</f>
        <v>0.23125000000000001</v>
      </c>
    </row>
    <row r="3311" spans="1:23" x14ac:dyDescent="0.25">
      <c r="A3311">
        <v>3310</v>
      </c>
      <c r="B3311" t="s">
        <v>10849</v>
      </c>
      <c r="C3311" t="s">
        <v>10850</v>
      </c>
      <c r="D3311">
        <v>55</v>
      </c>
      <c r="E3311" t="s">
        <v>19</v>
      </c>
      <c r="F3311" t="s">
        <v>125</v>
      </c>
      <c r="G3311" s="1">
        <v>44164</v>
      </c>
      <c r="H3311" t="s">
        <v>67</v>
      </c>
      <c r="I3311" t="s">
        <v>46</v>
      </c>
      <c r="J3311" s="3" t="s">
        <v>10851</v>
      </c>
      <c r="K3311" t="s">
        <v>62</v>
      </c>
      <c r="M3311" t="s">
        <v>25</v>
      </c>
      <c r="N3311" t="s">
        <v>55</v>
      </c>
      <c r="Q3311">
        <v>5</v>
      </c>
      <c r="R3311" t="str">
        <f t="shared" ca="1" si="51"/>
        <v>Meera</v>
      </c>
      <c r="S3311" t="str">
        <f>IFERROR(TEXT(DATEVALUE(LEFT(Table1[[#This Row],[Date of Purchase]],10)), "MMMM"), TEXT(Table1[[#This Row],[Date of Purchase]], "MMMM"))</f>
        <v>November</v>
      </c>
      <c r="T3311" t="str">
        <f>IF(OR(
  AND(Table1[[#This Row],[Ticket Priority]]="Critical", Table1[[#This Row],[Ticket Status]]&lt;&gt;"Closed"),
  AND(Table1[[#This Row],[Ticket Priority]]="High", Table1[[#This Row],[Ticket Status]]="Open")
), "Yes", "No")</f>
        <v>Yes</v>
      </c>
      <c r="U3311" s="4" t="str">
        <f>IF(Table1[[#This Row],[Ticket Status]]="Closed","Yes","No")</f>
        <v>No</v>
      </c>
      <c r="V3311" s="4" t="str">
        <f>IF(Table1[[#This Row],[Ticket Status]]="Pending Customer Response","Yes","No")</f>
        <v>No</v>
      </c>
      <c r="W3311" s="5">
        <f ca="1">COUNTIFS(Table1[Agent_name],Table1[[#This Row],[Agent_name]],Table1[Month],Table1[[#This Row],[Month]])/160</f>
        <v>0.23749999999999999</v>
      </c>
    </row>
    <row r="3312" spans="1:23" x14ac:dyDescent="0.25">
      <c r="A3312">
        <v>3311</v>
      </c>
      <c r="B3312" t="s">
        <v>10852</v>
      </c>
      <c r="C3312" t="s">
        <v>10853</v>
      </c>
      <c r="D3312">
        <v>30</v>
      </c>
      <c r="E3312" t="s">
        <v>29</v>
      </c>
      <c r="F3312" t="s">
        <v>129</v>
      </c>
      <c r="G3312" s="1">
        <v>44430</v>
      </c>
      <c r="H3312" t="s">
        <v>66</v>
      </c>
      <c r="I3312" t="s">
        <v>60</v>
      </c>
      <c r="J3312" s="3" t="s">
        <v>10854</v>
      </c>
      <c r="K3312" t="s">
        <v>24</v>
      </c>
      <c r="M3312" t="s">
        <v>25</v>
      </c>
      <c r="N3312" t="s">
        <v>83</v>
      </c>
      <c r="O3312" s="2">
        <v>45078.510428240741</v>
      </c>
      <c r="R3312" t="str">
        <f t="shared" ca="1" si="51"/>
        <v>Mohit</v>
      </c>
      <c r="S3312" t="str">
        <f>IFERROR(TEXT(DATEVALUE(LEFT(Table1[[#This Row],[Date of Purchase]],10)), "MMMM"), TEXT(Table1[[#This Row],[Date of Purchase]], "MMMM"))</f>
        <v>August</v>
      </c>
      <c r="T3312" t="str">
        <f>IF(OR(
  AND(Table1[[#This Row],[Ticket Priority]]="Critical", Table1[[#This Row],[Ticket Status]]&lt;&gt;"Closed"),
  AND(Table1[[#This Row],[Ticket Priority]]="High", Table1[[#This Row],[Ticket Status]]="Open")
), "Yes", "No")</f>
        <v>Yes</v>
      </c>
      <c r="U3312" s="4" t="str">
        <f>IF(Table1[[#This Row],[Ticket Status]]="Closed","Yes","No")</f>
        <v>No</v>
      </c>
      <c r="V3312" s="4" t="str">
        <f>IF(Table1[[#This Row],[Ticket Status]]="Pending Customer Response","Yes","No")</f>
        <v>Yes</v>
      </c>
      <c r="W3312" s="5">
        <f ca="1">COUNTIFS(Table1[Agent_name],Table1[[#This Row],[Agent_name]],Table1[Month],Table1[[#This Row],[Month]])/160</f>
        <v>0.46250000000000002</v>
      </c>
    </row>
    <row r="3313" spans="1:23" x14ac:dyDescent="0.25">
      <c r="A3313">
        <v>3312</v>
      </c>
      <c r="B3313" t="s">
        <v>4654</v>
      </c>
      <c r="C3313" t="s">
        <v>10855</v>
      </c>
      <c r="D3313">
        <v>36</v>
      </c>
      <c r="E3313" t="s">
        <v>58</v>
      </c>
      <c r="F3313" t="s">
        <v>281</v>
      </c>
      <c r="G3313" s="1">
        <v>44487</v>
      </c>
      <c r="H3313" t="s">
        <v>59</v>
      </c>
      <c r="I3313" t="s">
        <v>52</v>
      </c>
      <c r="J3313" s="3" t="s">
        <v>10856</v>
      </c>
      <c r="K3313" t="s">
        <v>39</v>
      </c>
      <c r="L3313" t="s">
        <v>10857</v>
      </c>
      <c r="M3313" t="s">
        <v>41</v>
      </c>
      <c r="N3313" t="s">
        <v>83</v>
      </c>
      <c r="O3313" s="2">
        <v>45078.291006944448</v>
      </c>
      <c r="P3313" s="2">
        <v>45078.931284722225</v>
      </c>
      <c r="Q3313">
        <v>1</v>
      </c>
      <c r="R3313" t="str">
        <f t="shared" ca="1" si="51"/>
        <v>Meera</v>
      </c>
      <c r="S3313" t="str">
        <f>IFERROR(TEXT(DATEVALUE(LEFT(Table1[[#This Row],[Date of Purchase]],10)), "MMMM"), TEXT(Table1[[#This Row],[Date of Purchase]], "MMMM"))</f>
        <v>October</v>
      </c>
      <c r="T3313" t="str">
        <f>IF(OR(
  AND(Table1[[#This Row],[Ticket Priority]]="Critical", Table1[[#This Row],[Ticket Status]]&lt;&gt;"Closed"),
  AND(Table1[[#This Row],[Ticket Priority]]="High", Table1[[#This Row],[Ticket Status]]="Open")
), "Yes", "No")</f>
        <v>No</v>
      </c>
      <c r="U3313" s="4" t="str">
        <f>IF(Table1[[#This Row],[Ticket Status]]="Closed","Yes","No")</f>
        <v>Yes</v>
      </c>
      <c r="V3313" s="4" t="str">
        <f>IF(Table1[[#This Row],[Ticket Status]]="Pending Customer Response","Yes","No")</f>
        <v>No</v>
      </c>
      <c r="W3313" s="5">
        <f ca="1">COUNTIFS(Table1[Agent_name],Table1[[#This Row],[Agent_name]],Table1[Month],Table1[[#This Row],[Month]])/160</f>
        <v>0.23749999999999999</v>
      </c>
    </row>
    <row r="3314" spans="1:23" x14ac:dyDescent="0.25">
      <c r="A3314">
        <v>3313</v>
      </c>
      <c r="B3314" t="s">
        <v>10858</v>
      </c>
      <c r="C3314" t="s">
        <v>10859</v>
      </c>
      <c r="D3314">
        <v>59</v>
      </c>
      <c r="E3314" t="s">
        <v>58</v>
      </c>
      <c r="F3314" t="s">
        <v>125</v>
      </c>
      <c r="G3314" s="1">
        <v>44002</v>
      </c>
      <c r="H3314" t="s">
        <v>45</v>
      </c>
      <c r="I3314" t="s">
        <v>60</v>
      </c>
      <c r="J3314" s="3" t="s">
        <v>10860</v>
      </c>
      <c r="K3314" t="s">
        <v>24</v>
      </c>
      <c r="M3314" t="s">
        <v>25</v>
      </c>
      <c r="N3314" t="s">
        <v>26</v>
      </c>
      <c r="O3314" s="2">
        <v>45078.06046296296</v>
      </c>
      <c r="R3314" t="str">
        <f t="shared" ca="1" si="51"/>
        <v>Mohit</v>
      </c>
      <c r="S3314" t="str">
        <f>IFERROR(TEXT(DATEVALUE(LEFT(Table1[[#This Row],[Date of Purchase]],10)), "MMMM"), TEXT(Table1[[#This Row],[Date of Purchase]], "MMMM"))</f>
        <v>June</v>
      </c>
      <c r="T3314" t="str">
        <f>IF(OR(
  AND(Table1[[#This Row],[Ticket Priority]]="Critical", Table1[[#This Row],[Ticket Status]]&lt;&gt;"Closed"),
  AND(Table1[[#This Row],[Ticket Priority]]="High", Table1[[#This Row],[Ticket Status]]="Open")
), "Yes", "No")</f>
        <v>Yes</v>
      </c>
      <c r="U3314" s="4" t="str">
        <f>IF(Table1[[#This Row],[Ticket Status]]="Closed","Yes","No")</f>
        <v>No</v>
      </c>
      <c r="V3314" s="4" t="str">
        <f>IF(Table1[[#This Row],[Ticket Status]]="Pending Customer Response","Yes","No")</f>
        <v>Yes</v>
      </c>
      <c r="W3314" s="5">
        <f ca="1">COUNTIFS(Table1[Agent_name],Table1[[#This Row],[Agent_name]],Table1[Month],Table1[[#This Row],[Month]])/160</f>
        <v>0.41875000000000001</v>
      </c>
    </row>
    <row r="3315" spans="1:23" x14ac:dyDescent="0.25">
      <c r="A3315">
        <v>3314</v>
      </c>
      <c r="B3315" t="s">
        <v>10861</v>
      </c>
      <c r="C3315" t="s">
        <v>10862</v>
      </c>
      <c r="D3315">
        <v>24</v>
      </c>
      <c r="E3315" t="s">
        <v>29</v>
      </c>
      <c r="F3315" t="s">
        <v>129</v>
      </c>
      <c r="G3315" s="1">
        <v>44031</v>
      </c>
      <c r="H3315" t="s">
        <v>66</v>
      </c>
      <c r="I3315" t="s">
        <v>150</v>
      </c>
      <c r="J3315" s="3" t="s">
        <v>10863</v>
      </c>
      <c r="K3315" t="s">
        <v>39</v>
      </c>
      <c r="L3315" t="s">
        <v>10864</v>
      </c>
      <c r="M3315" t="s">
        <v>89</v>
      </c>
      <c r="N3315" t="s">
        <v>26</v>
      </c>
      <c r="O3315" s="2">
        <v>45078.934791666667</v>
      </c>
      <c r="P3315" s="2">
        <v>45078.795208333337</v>
      </c>
      <c r="Q3315">
        <v>3</v>
      </c>
      <c r="R3315" t="str">
        <f t="shared" ca="1" si="51"/>
        <v>Rahul</v>
      </c>
      <c r="S3315" t="str">
        <f>IFERROR(TEXT(DATEVALUE(LEFT(Table1[[#This Row],[Date of Purchase]],10)), "MMMM"), TEXT(Table1[[#This Row],[Date of Purchase]], "MMMM"))</f>
        <v>July</v>
      </c>
      <c r="T3315" t="str">
        <f>IF(OR(
  AND(Table1[[#This Row],[Ticket Priority]]="Critical", Table1[[#This Row],[Ticket Status]]&lt;&gt;"Closed"),
  AND(Table1[[#This Row],[Ticket Priority]]="High", Table1[[#This Row],[Ticket Status]]="Open")
), "Yes", "No")</f>
        <v>No</v>
      </c>
      <c r="U3315" s="4" t="str">
        <f>IF(Table1[[#This Row],[Ticket Status]]="Closed","Yes","No")</f>
        <v>Yes</v>
      </c>
      <c r="V3315" s="4" t="str">
        <f>IF(Table1[[#This Row],[Ticket Status]]="Pending Customer Response","Yes","No")</f>
        <v>No</v>
      </c>
      <c r="W3315" s="5">
        <f ca="1">COUNTIFS(Table1[Agent_name],Table1[[#This Row],[Agent_name]],Table1[Month],Table1[[#This Row],[Month]])/160</f>
        <v>0.21249999999999999</v>
      </c>
    </row>
    <row r="3316" spans="1:23" x14ac:dyDescent="0.25">
      <c r="A3316">
        <v>3315</v>
      </c>
      <c r="B3316" t="s">
        <v>10865</v>
      </c>
      <c r="C3316" t="s">
        <v>10866</v>
      </c>
      <c r="D3316">
        <v>57</v>
      </c>
      <c r="E3316" t="s">
        <v>29</v>
      </c>
      <c r="F3316" t="s">
        <v>134</v>
      </c>
      <c r="G3316" s="1">
        <v>44224</v>
      </c>
      <c r="H3316" t="s">
        <v>67</v>
      </c>
      <c r="I3316" t="s">
        <v>72</v>
      </c>
      <c r="J3316" s="3" t="s">
        <v>10867</v>
      </c>
      <c r="K3316" t="s">
        <v>24</v>
      </c>
      <c r="M3316" t="s">
        <v>41</v>
      </c>
      <c r="N3316" t="s">
        <v>55</v>
      </c>
      <c r="O3316" s="2">
        <v>45078.193136574075</v>
      </c>
      <c r="R3316" t="str">
        <f t="shared" ca="1" si="51"/>
        <v>Ravi</v>
      </c>
      <c r="S3316" t="str">
        <f>IFERROR(TEXT(DATEVALUE(LEFT(Table1[[#This Row],[Date of Purchase]],10)), "MMMM"), TEXT(Table1[[#This Row],[Date of Purchase]], "MMMM"))</f>
        <v>January</v>
      </c>
      <c r="T3316" t="str">
        <f>IF(OR(
  AND(Table1[[#This Row],[Ticket Priority]]="Critical", Table1[[#This Row],[Ticket Status]]&lt;&gt;"Closed"),
  AND(Table1[[#This Row],[Ticket Priority]]="High", Table1[[#This Row],[Ticket Status]]="Open")
), "Yes", "No")</f>
        <v>No</v>
      </c>
      <c r="U3316" s="4" t="str">
        <f>IF(Table1[[#This Row],[Ticket Status]]="Closed","Yes","No")</f>
        <v>No</v>
      </c>
      <c r="V3316" s="4" t="str">
        <f>IF(Table1[[#This Row],[Ticket Status]]="Pending Customer Response","Yes","No")</f>
        <v>Yes</v>
      </c>
      <c r="W3316" s="5">
        <f ca="1">COUNTIFS(Table1[Agent_name],Table1[[#This Row],[Agent_name]],Table1[Month],Table1[[#This Row],[Month]])/160</f>
        <v>0.74375000000000002</v>
      </c>
    </row>
    <row r="3317" spans="1:23" x14ac:dyDescent="0.25">
      <c r="A3317">
        <v>3316</v>
      </c>
      <c r="B3317" t="s">
        <v>10868</v>
      </c>
      <c r="C3317" t="s">
        <v>10869</v>
      </c>
      <c r="D3317">
        <v>36</v>
      </c>
      <c r="E3317" t="s">
        <v>29</v>
      </c>
      <c r="F3317" t="s">
        <v>112</v>
      </c>
      <c r="G3317" s="1">
        <v>44385</v>
      </c>
      <c r="H3317" t="s">
        <v>67</v>
      </c>
      <c r="I3317" t="s">
        <v>22</v>
      </c>
      <c r="J3317" s="3" t="s">
        <v>10870</v>
      </c>
      <c r="K3317" t="s">
        <v>39</v>
      </c>
      <c r="L3317" t="s">
        <v>10871</v>
      </c>
      <c r="M3317" t="s">
        <v>143</v>
      </c>
      <c r="N3317" t="s">
        <v>26</v>
      </c>
      <c r="O3317" s="2">
        <v>45078.252187500002</v>
      </c>
      <c r="P3317" s="2">
        <v>45078.206354166665</v>
      </c>
      <c r="Q3317">
        <v>3</v>
      </c>
      <c r="R3317" t="str">
        <f t="shared" ca="1" si="51"/>
        <v>Meera</v>
      </c>
      <c r="S3317" t="str">
        <f>IFERROR(TEXT(DATEVALUE(LEFT(Table1[[#This Row],[Date of Purchase]],10)), "MMMM"), TEXT(Table1[[#This Row],[Date of Purchase]], "MMMM"))</f>
        <v>July</v>
      </c>
      <c r="T3317" t="str">
        <f>IF(OR(
  AND(Table1[[#This Row],[Ticket Priority]]="Critical", Table1[[#This Row],[Ticket Status]]&lt;&gt;"Closed"),
  AND(Table1[[#This Row],[Ticket Priority]]="High", Table1[[#This Row],[Ticket Status]]="Open")
), "Yes", "No")</f>
        <v>No</v>
      </c>
      <c r="U3317" s="4" t="str">
        <f>IF(Table1[[#This Row],[Ticket Status]]="Closed","Yes","No")</f>
        <v>Yes</v>
      </c>
      <c r="V3317" s="4" t="str">
        <f>IF(Table1[[#This Row],[Ticket Status]]="Pending Customer Response","Yes","No")</f>
        <v>No</v>
      </c>
      <c r="W3317" s="5">
        <f ca="1">COUNTIFS(Table1[Agent_name],Table1[[#This Row],[Agent_name]],Table1[Month],Table1[[#This Row],[Month]])/160</f>
        <v>0.23125000000000001</v>
      </c>
    </row>
    <row r="3318" spans="1:23" x14ac:dyDescent="0.25">
      <c r="A3318">
        <v>3317</v>
      </c>
      <c r="B3318" t="s">
        <v>10872</v>
      </c>
      <c r="C3318" t="s">
        <v>10873</v>
      </c>
      <c r="D3318">
        <v>54</v>
      </c>
      <c r="E3318" t="s">
        <v>58</v>
      </c>
      <c r="F3318" t="s">
        <v>157</v>
      </c>
      <c r="G3318" s="1">
        <v>44033</v>
      </c>
      <c r="H3318" t="s">
        <v>21</v>
      </c>
      <c r="I3318" t="s">
        <v>60</v>
      </c>
      <c r="J3318" s="3" t="s">
        <v>10874</v>
      </c>
      <c r="K3318" t="s">
        <v>62</v>
      </c>
      <c r="M3318" t="s">
        <v>25</v>
      </c>
      <c r="N3318" t="s">
        <v>33</v>
      </c>
      <c r="R3318" t="str">
        <f t="shared" ca="1" si="51"/>
        <v>Meera</v>
      </c>
      <c r="S3318" t="str">
        <f>IFERROR(TEXT(DATEVALUE(LEFT(Table1[[#This Row],[Date of Purchase]],10)), "MMMM"), TEXT(Table1[[#This Row],[Date of Purchase]], "MMMM"))</f>
        <v>July</v>
      </c>
      <c r="T3318" t="str">
        <f>IF(OR(
  AND(Table1[[#This Row],[Ticket Priority]]="Critical", Table1[[#This Row],[Ticket Status]]&lt;&gt;"Closed"),
  AND(Table1[[#This Row],[Ticket Priority]]="High", Table1[[#This Row],[Ticket Status]]="Open")
), "Yes", "No")</f>
        <v>Yes</v>
      </c>
      <c r="U3318" s="4" t="str">
        <f>IF(Table1[[#This Row],[Ticket Status]]="Closed","Yes","No")</f>
        <v>No</v>
      </c>
      <c r="V3318" s="4" t="str">
        <f>IF(Table1[[#This Row],[Ticket Status]]="Pending Customer Response","Yes","No")</f>
        <v>No</v>
      </c>
      <c r="W3318" s="5">
        <f ca="1">COUNTIFS(Table1[Agent_name],Table1[[#This Row],[Agent_name]],Table1[Month],Table1[[#This Row],[Month]])/160</f>
        <v>0.23125000000000001</v>
      </c>
    </row>
    <row r="3319" spans="1:23" x14ac:dyDescent="0.25">
      <c r="A3319">
        <v>3318</v>
      </c>
      <c r="B3319" t="s">
        <v>10875</v>
      </c>
      <c r="C3319" t="s">
        <v>10876</v>
      </c>
      <c r="D3319">
        <v>68</v>
      </c>
      <c r="E3319" t="s">
        <v>58</v>
      </c>
      <c r="F3319" t="s">
        <v>92</v>
      </c>
      <c r="G3319" s="1">
        <v>44158</v>
      </c>
      <c r="H3319" t="s">
        <v>21</v>
      </c>
      <c r="I3319" t="s">
        <v>67</v>
      </c>
      <c r="J3319" s="3" t="s">
        <v>1076</v>
      </c>
      <c r="K3319" t="s">
        <v>39</v>
      </c>
      <c r="L3319" t="s">
        <v>10877</v>
      </c>
      <c r="M3319" t="s">
        <v>143</v>
      </c>
      <c r="N3319" t="s">
        <v>55</v>
      </c>
      <c r="O3319" s="2">
        <v>45078.489016203705</v>
      </c>
      <c r="P3319" s="2">
        <v>45078.807071759256</v>
      </c>
      <c r="Q3319">
        <v>2</v>
      </c>
      <c r="R3319" t="str">
        <f t="shared" ca="1" si="51"/>
        <v>Divya</v>
      </c>
      <c r="S3319" t="str">
        <f>IFERROR(TEXT(DATEVALUE(LEFT(Table1[[#This Row],[Date of Purchase]],10)), "MMMM"), TEXT(Table1[[#This Row],[Date of Purchase]], "MMMM"))</f>
        <v>November</v>
      </c>
      <c r="T3319" t="str">
        <f>IF(OR(
  AND(Table1[[#This Row],[Ticket Priority]]="Critical", Table1[[#This Row],[Ticket Status]]&lt;&gt;"Closed"),
  AND(Table1[[#This Row],[Ticket Priority]]="High", Table1[[#This Row],[Ticket Status]]="Open")
), "Yes", "No")</f>
        <v>No</v>
      </c>
      <c r="U3319" s="4" t="str">
        <f>IF(Table1[[#This Row],[Ticket Status]]="Closed","Yes","No")</f>
        <v>Yes</v>
      </c>
      <c r="V3319" s="4" t="str">
        <f>IF(Table1[[#This Row],[Ticket Status]]="Pending Customer Response","Yes","No")</f>
        <v>No</v>
      </c>
      <c r="W3319" s="5">
        <f ca="1">COUNTIFS(Table1[Agent_name],Table1[[#This Row],[Agent_name]],Table1[Month],Table1[[#This Row],[Month]])/160</f>
        <v>0.24374999999999999</v>
      </c>
    </row>
    <row r="3320" spans="1:23" x14ac:dyDescent="0.25">
      <c r="A3320">
        <v>3319</v>
      </c>
      <c r="B3320" t="s">
        <v>10878</v>
      </c>
      <c r="C3320" t="s">
        <v>10879</v>
      </c>
      <c r="D3320">
        <v>34</v>
      </c>
      <c r="E3320" t="s">
        <v>29</v>
      </c>
      <c r="F3320" t="s">
        <v>242</v>
      </c>
      <c r="G3320" s="1">
        <v>43877</v>
      </c>
      <c r="H3320" t="s">
        <v>45</v>
      </c>
      <c r="I3320" t="s">
        <v>60</v>
      </c>
      <c r="J3320" s="3" t="s">
        <v>10880</v>
      </c>
      <c r="K3320" t="s">
        <v>24</v>
      </c>
      <c r="M3320" t="s">
        <v>89</v>
      </c>
      <c r="N3320" t="s">
        <v>55</v>
      </c>
      <c r="O3320" s="2">
        <v>45078.039027777777</v>
      </c>
      <c r="R3320" t="str">
        <f t="shared" ca="1" si="51"/>
        <v>Sara</v>
      </c>
      <c r="S3320" t="str">
        <f>IFERROR(TEXT(DATEVALUE(LEFT(Table1[[#This Row],[Date of Purchase]],10)), "MMMM"), TEXT(Table1[[#This Row],[Date of Purchase]], "MMMM"))</f>
        <v>February</v>
      </c>
      <c r="T3320" t="str">
        <f>IF(OR(
  AND(Table1[[#This Row],[Ticket Priority]]="Critical", Table1[[#This Row],[Ticket Status]]&lt;&gt;"Closed"),
  AND(Table1[[#This Row],[Ticket Priority]]="High", Table1[[#This Row],[Ticket Status]]="Open")
), "Yes", "No")</f>
        <v>No</v>
      </c>
      <c r="U3320" s="4" t="str">
        <f>IF(Table1[[#This Row],[Ticket Status]]="Closed","Yes","No")</f>
        <v>No</v>
      </c>
      <c r="V3320" s="4" t="str">
        <f>IF(Table1[[#This Row],[Ticket Status]]="Pending Customer Response","Yes","No")</f>
        <v>Yes</v>
      </c>
      <c r="W3320" s="5">
        <f ca="1">COUNTIFS(Table1[Agent_name],Table1[[#This Row],[Agent_name]],Table1[Month],Table1[[#This Row],[Month]])/160</f>
        <v>0.65625</v>
      </c>
    </row>
    <row r="3321" spans="1:23" x14ac:dyDescent="0.25">
      <c r="A3321">
        <v>3320</v>
      </c>
      <c r="B3321" t="s">
        <v>10881</v>
      </c>
      <c r="C3321" t="s">
        <v>10882</v>
      </c>
      <c r="D3321">
        <v>31</v>
      </c>
      <c r="E3321" t="s">
        <v>29</v>
      </c>
      <c r="F3321" t="s">
        <v>249</v>
      </c>
      <c r="G3321" s="1">
        <v>44000</v>
      </c>
      <c r="H3321" t="s">
        <v>45</v>
      </c>
      <c r="I3321" t="s">
        <v>113</v>
      </c>
      <c r="J3321" s="3" t="s">
        <v>10883</v>
      </c>
      <c r="K3321" t="s">
        <v>62</v>
      </c>
      <c r="M3321" t="s">
        <v>143</v>
      </c>
      <c r="N3321" t="s">
        <v>26</v>
      </c>
      <c r="R3321" t="str">
        <f t="shared" ca="1" si="51"/>
        <v>Ravi</v>
      </c>
      <c r="S3321" t="str">
        <f>IFERROR(TEXT(DATEVALUE(LEFT(Table1[[#This Row],[Date of Purchase]],10)), "MMMM"), TEXT(Table1[[#This Row],[Date of Purchase]], "MMMM"))</f>
        <v>June</v>
      </c>
      <c r="T3321" t="str">
        <f>IF(OR(
  AND(Table1[[#This Row],[Ticket Priority]]="Critical", Table1[[#This Row],[Ticket Status]]&lt;&gt;"Closed"),
  AND(Table1[[#This Row],[Ticket Priority]]="High", Table1[[#This Row],[Ticket Status]]="Open")
), "Yes", "No")</f>
        <v>No</v>
      </c>
      <c r="U3321" s="4" t="str">
        <f>IF(Table1[[#This Row],[Ticket Status]]="Closed","Yes","No")</f>
        <v>No</v>
      </c>
      <c r="V3321" s="4" t="str">
        <f>IF(Table1[[#This Row],[Ticket Status]]="Pending Customer Response","Yes","No")</f>
        <v>No</v>
      </c>
      <c r="W3321" s="5">
        <f ca="1">COUNTIFS(Table1[Agent_name],Table1[[#This Row],[Agent_name]],Table1[Month],Table1[[#This Row],[Month]])/160</f>
        <v>0.58125000000000004</v>
      </c>
    </row>
    <row r="3322" spans="1:23" x14ac:dyDescent="0.25">
      <c r="A3322">
        <v>3321</v>
      </c>
      <c r="B3322" t="s">
        <v>10884</v>
      </c>
      <c r="C3322" t="s">
        <v>10885</v>
      </c>
      <c r="D3322">
        <v>34</v>
      </c>
      <c r="E3322" t="s">
        <v>29</v>
      </c>
      <c r="F3322" t="s">
        <v>125</v>
      </c>
      <c r="G3322" s="1">
        <v>43935</v>
      </c>
      <c r="H3322" t="s">
        <v>67</v>
      </c>
      <c r="I3322" t="s">
        <v>60</v>
      </c>
      <c r="J3322" s="3" t="s">
        <v>10886</v>
      </c>
      <c r="K3322" t="s">
        <v>62</v>
      </c>
      <c r="M3322" t="s">
        <v>89</v>
      </c>
      <c r="N3322" t="s">
        <v>33</v>
      </c>
      <c r="R3322" t="str">
        <f t="shared" ca="1" si="51"/>
        <v>Sara</v>
      </c>
      <c r="S3322" t="str">
        <f>IFERROR(TEXT(DATEVALUE(LEFT(Table1[[#This Row],[Date of Purchase]],10)), "MMMM"), TEXT(Table1[[#This Row],[Date of Purchase]], "MMMM"))</f>
        <v>April</v>
      </c>
      <c r="T3322" t="str">
        <f>IF(OR(
  AND(Table1[[#This Row],[Ticket Priority]]="Critical", Table1[[#This Row],[Ticket Status]]&lt;&gt;"Closed"),
  AND(Table1[[#This Row],[Ticket Priority]]="High", Table1[[#This Row],[Ticket Status]]="Open")
), "Yes", "No")</f>
        <v>Yes</v>
      </c>
      <c r="U3322" s="4" t="str">
        <f>IF(Table1[[#This Row],[Ticket Status]]="Closed","Yes","No")</f>
        <v>No</v>
      </c>
      <c r="V3322" s="4" t="str">
        <f>IF(Table1[[#This Row],[Ticket Status]]="Pending Customer Response","Yes","No")</f>
        <v>No</v>
      </c>
      <c r="W3322" s="5">
        <f ca="1">COUNTIFS(Table1[Agent_name],Table1[[#This Row],[Agent_name]],Table1[Month],Table1[[#This Row],[Month]])/160</f>
        <v>0.75624999999999998</v>
      </c>
    </row>
    <row r="3323" spans="1:23" x14ac:dyDescent="0.25">
      <c r="A3323">
        <v>3322</v>
      </c>
      <c r="B3323" t="s">
        <v>10887</v>
      </c>
      <c r="C3323" t="s">
        <v>10888</v>
      </c>
      <c r="D3323">
        <v>19</v>
      </c>
      <c r="E3323" t="s">
        <v>19</v>
      </c>
      <c r="F3323" t="s">
        <v>286</v>
      </c>
      <c r="G3323" s="1">
        <v>44020</v>
      </c>
      <c r="H3323" t="s">
        <v>67</v>
      </c>
      <c r="I3323" t="s">
        <v>113</v>
      </c>
      <c r="J3323" s="3" t="s">
        <v>10889</v>
      </c>
      <c r="K3323" t="s">
        <v>39</v>
      </c>
      <c r="L3323" t="s">
        <v>10890</v>
      </c>
      <c r="M3323" t="s">
        <v>25</v>
      </c>
      <c r="N3323" t="s">
        <v>83</v>
      </c>
      <c r="O3323" s="2">
        <v>45078.468252314815</v>
      </c>
      <c r="P3323" s="2">
        <v>45078.959918981483</v>
      </c>
      <c r="Q3323">
        <v>3</v>
      </c>
      <c r="R3323" t="str">
        <f t="shared" ca="1" si="51"/>
        <v>Arjun</v>
      </c>
      <c r="S3323" t="str">
        <f>IFERROR(TEXT(DATEVALUE(LEFT(Table1[[#This Row],[Date of Purchase]],10)), "MMMM"), TEXT(Table1[[#This Row],[Date of Purchase]], "MMMM"))</f>
        <v>July</v>
      </c>
      <c r="T3323" t="str">
        <f>IF(OR(
  AND(Table1[[#This Row],[Ticket Priority]]="Critical", Table1[[#This Row],[Ticket Status]]&lt;&gt;"Closed"),
  AND(Table1[[#This Row],[Ticket Priority]]="High", Table1[[#This Row],[Ticket Status]]="Open")
), "Yes", "No")</f>
        <v>No</v>
      </c>
      <c r="U3323" s="4" t="str">
        <f>IF(Table1[[#This Row],[Ticket Status]]="Closed","Yes","No")</f>
        <v>Yes</v>
      </c>
      <c r="V3323" s="4" t="str">
        <f>IF(Table1[[#This Row],[Ticket Status]]="Pending Customer Response","Yes","No")</f>
        <v>No</v>
      </c>
      <c r="W3323" s="5">
        <f ca="1">COUNTIFS(Table1[Agent_name],Table1[[#This Row],[Agent_name]],Table1[Month],Table1[[#This Row],[Month]])/160</f>
        <v>0.2</v>
      </c>
    </row>
    <row r="3324" spans="1:23" x14ac:dyDescent="0.25">
      <c r="A3324">
        <v>3323</v>
      </c>
      <c r="B3324" t="s">
        <v>10891</v>
      </c>
      <c r="C3324" t="s">
        <v>10892</v>
      </c>
      <c r="D3324">
        <v>35</v>
      </c>
      <c r="E3324" t="s">
        <v>29</v>
      </c>
      <c r="F3324" t="s">
        <v>134</v>
      </c>
      <c r="G3324" s="1">
        <v>44096</v>
      </c>
      <c r="H3324" t="s">
        <v>21</v>
      </c>
      <c r="I3324" t="s">
        <v>72</v>
      </c>
      <c r="J3324" s="3" t="s">
        <v>10893</v>
      </c>
      <c r="K3324" t="s">
        <v>62</v>
      </c>
      <c r="M3324" t="s">
        <v>143</v>
      </c>
      <c r="N3324" t="s">
        <v>83</v>
      </c>
      <c r="R3324" t="str">
        <f t="shared" ca="1" si="51"/>
        <v>Aisha</v>
      </c>
      <c r="S3324" t="str">
        <f>IFERROR(TEXT(DATEVALUE(LEFT(Table1[[#This Row],[Date of Purchase]],10)), "MMMM"), TEXT(Table1[[#This Row],[Date of Purchase]], "MMMM"))</f>
        <v>September</v>
      </c>
      <c r="T3324" t="str">
        <f>IF(OR(
  AND(Table1[[#This Row],[Ticket Priority]]="Critical", Table1[[#This Row],[Ticket Status]]&lt;&gt;"Closed"),
  AND(Table1[[#This Row],[Ticket Priority]]="High", Table1[[#This Row],[Ticket Status]]="Open")
), "Yes", "No")</f>
        <v>No</v>
      </c>
      <c r="U3324" s="4" t="str">
        <f>IF(Table1[[#This Row],[Ticket Status]]="Closed","Yes","No")</f>
        <v>No</v>
      </c>
      <c r="V3324" s="4" t="str">
        <f>IF(Table1[[#This Row],[Ticket Status]]="Pending Customer Response","Yes","No")</f>
        <v>No</v>
      </c>
      <c r="W3324" s="5">
        <f ca="1">COUNTIFS(Table1[Agent_name],Table1[[#This Row],[Agent_name]],Table1[Month],Table1[[#This Row],[Month]])/160</f>
        <v>0.86250000000000004</v>
      </c>
    </row>
    <row r="3325" spans="1:23" x14ac:dyDescent="0.25">
      <c r="A3325">
        <v>3324</v>
      </c>
      <c r="B3325" t="s">
        <v>10894</v>
      </c>
      <c r="C3325" t="s">
        <v>10895</v>
      </c>
      <c r="D3325">
        <v>38</v>
      </c>
      <c r="E3325" t="s">
        <v>29</v>
      </c>
      <c r="F3325" t="s">
        <v>92</v>
      </c>
      <c r="G3325" s="1">
        <v>43906</v>
      </c>
      <c r="H3325" t="s">
        <v>45</v>
      </c>
      <c r="I3325" t="s">
        <v>67</v>
      </c>
      <c r="J3325" s="3" t="s">
        <v>10896</v>
      </c>
      <c r="K3325" t="s">
        <v>62</v>
      </c>
      <c r="M3325" t="s">
        <v>25</v>
      </c>
      <c r="N3325" t="s">
        <v>83</v>
      </c>
      <c r="R3325" t="str">
        <f t="shared" ca="1" si="51"/>
        <v>Mohit</v>
      </c>
      <c r="S3325" t="str">
        <f>IFERROR(TEXT(DATEVALUE(LEFT(Table1[[#This Row],[Date of Purchase]],10)), "MMMM"), TEXT(Table1[[#This Row],[Date of Purchase]], "MMMM"))</f>
        <v>March</v>
      </c>
      <c r="T3325" t="str">
        <f>IF(OR(
  AND(Table1[[#This Row],[Ticket Priority]]="Critical", Table1[[#This Row],[Ticket Status]]&lt;&gt;"Closed"),
  AND(Table1[[#This Row],[Ticket Priority]]="High", Table1[[#This Row],[Ticket Status]]="Open")
), "Yes", "No")</f>
        <v>Yes</v>
      </c>
      <c r="U3325" s="4" t="str">
        <f>IF(Table1[[#This Row],[Ticket Status]]="Closed","Yes","No")</f>
        <v>No</v>
      </c>
      <c r="V3325" s="4" t="str">
        <f>IF(Table1[[#This Row],[Ticket Status]]="Pending Customer Response","Yes","No")</f>
        <v>No</v>
      </c>
      <c r="W3325" s="5">
        <f ca="1">COUNTIFS(Table1[Agent_name],Table1[[#This Row],[Agent_name]],Table1[Month],Table1[[#This Row],[Month]])/160</f>
        <v>0.45624999999999999</v>
      </c>
    </row>
    <row r="3326" spans="1:23" x14ac:dyDescent="0.25">
      <c r="A3326">
        <v>3325</v>
      </c>
      <c r="B3326" t="s">
        <v>10897</v>
      </c>
      <c r="C3326" t="s">
        <v>10898</v>
      </c>
      <c r="D3326">
        <v>37</v>
      </c>
      <c r="E3326" t="s">
        <v>29</v>
      </c>
      <c r="F3326" t="s">
        <v>421</v>
      </c>
      <c r="G3326" s="1">
        <v>43978</v>
      </c>
      <c r="H3326" t="s">
        <v>66</v>
      </c>
      <c r="I3326" t="s">
        <v>141</v>
      </c>
      <c r="J3326" s="3" t="s">
        <v>10899</v>
      </c>
      <c r="K3326" t="s">
        <v>24</v>
      </c>
      <c r="M3326" t="s">
        <v>143</v>
      </c>
      <c r="N3326" t="s">
        <v>33</v>
      </c>
      <c r="O3326" s="2">
        <v>45077.996076388888</v>
      </c>
      <c r="R3326" t="str">
        <f t="shared" ca="1" si="51"/>
        <v>Ravi</v>
      </c>
      <c r="S3326" t="str">
        <f>IFERROR(TEXT(DATEVALUE(LEFT(Table1[[#This Row],[Date of Purchase]],10)), "MMMM"), TEXT(Table1[[#This Row],[Date of Purchase]], "MMMM"))</f>
        <v>May</v>
      </c>
      <c r="T3326" t="str">
        <f>IF(OR(
  AND(Table1[[#This Row],[Ticket Priority]]="Critical", Table1[[#This Row],[Ticket Status]]&lt;&gt;"Closed"),
  AND(Table1[[#This Row],[Ticket Priority]]="High", Table1[[#This Row],[Ticket Status]]="Open")
), "Yes", "No")</f>
        <v>No</v>
      </c>
      <c r="U3326" s="4" t="str">
        <f>IF(Table1[[#This Row],[Ticket Status]]="Closed","Yes","No")</f>
        <v>No</v>
      </c>
      <c r="V3326" s="4" t="str">
        <f>IF(Table1[[#This Row],[Ticket Status]]="Pending Customer Response","Yes","No")</f>
        <v>Yes</v>
      </c>
      <c r="W3326" s="5">
        <f ca="1">COUNTIFS(Table1[Agent_name],Table1[[#This Row],[Agent_name]],Table1[Month],Table1[[#This Row],[Month]])/160</f>
        <v>0.67500000000000004</v>
      </c>
    </row>
    <row r="3327" spans="1:23" x14ac:dyDescent="0.25">
      <c r="A3327">
        <v>3326</v>
      </c>
      <c r="B3327" t="s">
        <v>10900</v>
      </c>
      <c r="C3327" t="s">
        <v>10901</v>
      </c>
      <c r="D3327">
        <v>45</v>
      </c>
      <c r="E3327" t="s">
        <v>29</v>
      </c>
      <c r="F3327" t="s">
        <v>36</v>
      </c>
      <c r="G3327" s="1">
        <v>43855</v>
      </c>
      <c r="H3327" t="s">
        <v>45</v>
      </c>
      <c r="I3327" t="s">
        <v>72</v>
      </c>
      <c r="J3327" s="3" t="s">
        <v>10902</v>
      </c>
      <c r="K3327" t="s">
        <v>62</v>
      </c>
      <c r="M3327" t="s">
        <v>143</v>
      </c>
      <c r="N3327" t="s">
        <v>55</v>
      </c>
      <c r="R3327" t="str">
        <f t="shared" ca="1" si="51"/>
        <v>Mohit</v>
      </c>
      <c r="S3327" t="str">
        <f>IFERROR(TEXT(DATEVALUE(LEFT(Table1[[#This Row],[Date of Purchase]],10)), "MMMM"), TEXT(Table1[[#This Row],[Date of Purchase]], "MMMM"))</f>
        <v>January</v>
      </c>
      <c r="T3327" t="str">
        <f>IF(OR(
  AND(Table1[[#This Row],[Ticket Priority]]="Critical", Table1[[#This Row],[Ticket Status]]&lt;&gt;"Closed"),
  AND(Table1[[#This Row],[Ticket Priority]]="High", Table1[[#This Row],[Ticket Status]]="Open")
), "Yes", "No")</f>
        <v>No</v>
      </c>
      <c r="U3327" s="4" t="str">
        <f>IF(Table1[[#This Row],[Ticket Status]]="Closed","Yes","No")</f>
        <v>No</v>
      </c>
      <c r="V3327" s="4" t="str">
        <f>IF(Table1[[#This Row],[Ticket Status]]="Pending Customer Response","Yes","No")</f>
        <v>No</v>
      </c>
      <c r="W3327" s="5">
        <f ca="1">COUNTIFS(Table1[Agent_name],Table1[[#This Row],[Agent_name]],Table1[Month],Table1[[#This Row],[Month]])/160</f>
        <v>0.46250000000000002</v>
      </c>
    </row>
    <row r="3328" spans="1:23" x14ac:dyDescent="0.25">
      <c r="A3328">
        <v>3327</v>
      </c>
      <c r="B3328" t="s">
        <v>10903</v>
      </c>
      <c r="C3328" t="s">
        <v>10904</v>
      </c>
      <c r="D3328">
        <v>56</v>
      </c>
      <c r="E3328" t="s">
        <v>19</v>
      </c>
      <c r="F3328" t="s">
        <v>431</v>
      </c>
      <c r="G3328" s="1">
        <v>44314</v>
      </c>
      <c r="H3328" t="s">
        <v>59</v>
      </c>
      <c r="I3328" t="s">
        <v>31</v>
      </c>
      <c r="J3328" s="3" t="s">
        <v>10905</v>
      </c>
      <c r="K3328" t="s">
        <v>62</v>
      </c>
      <c r="M3328" t="s">
        <v>89</v>
      </c>
      <c r="N3328" t="s">
        <v>83</v>
      </c>
      <c r="R3328" t="str">
        <f t="shared" ca="1" si="51"/>
        <v>Mohit</v>
      </c>
      <c r="S3328" t="str">
        <f>IFERROR(TEXT(DATEVALUE(LEFT(Table1[[#This Row],[Date of Purchase]],10)), "MMMM"), TEXT(Table1[[#This Row],[Date of Purchase]], "MMMM"))</f>
        <v>April</v>
      </c>
      <c r="T3328" t="str">
        <f>IF(OR(
  AND(Table1[[#This Row],[Ticket Priority]]="Critical", Table1[[#This Row],[Ticket Status]]&lt;&gt;"Closed"),
  AND(Table1[[#This Row],[Ticket Priority]]="High", Table1[[#This Row],[Ticket Status]]="Open")
), "Yes", "No")</f>
        <v>Yes</v>
      </c>
      <c r="U3328" s="4" t="str">
        <f>IF(Table1[[#This Row],[Ticket Status]]="Closed","Yes","No")</f>
        <v>No</v>
      </c>
      <c r="V3328" s="4" t="str">
        <f>IF(Table1[[#This Row],[Ticket Status]]="Pending Customer Response","Yes","No")</f>
        <v>No</v>
      </c>
      <c r="W3328" s="5">
        <f ca="1">COUNTIFS(Table1[Agent_name],Table1[[#This Row],[Agent_name]],Table1[Month],Table1[[#This Row],[Month]])/160</f>
        <v>0.45</v>
      </c>
    </row>
    <row r="3329" spans="1:23" x14ac:dyDescent="0.25">
      <c r="A3329">
        <v>3328</v>
      </c>
      <c r="B3329" t="s">
        <v>10906</v>
      </c>
      <c r="C3329" t="s">
        <v>10907</v>
      </c>
      <c r="D3329">
        <v>70</v>
      </c>
      <c r="E3329" t="s">
        <v>29</v>
      </c>
      <c r="F3329" t="s">
        <v>44</v>
      </c>
      <c r="G3329" s="1">
        <v>44160</v>
      </c>
      <c r="H3329" t="s">
        <v>66</v>
      </c>
      <c r="I3329" t="s">
        <v>52</v>
      </c>
      <c r="J3329" s="3" t="s">
        <v>10908</v>
      </c>
      <c r="K3329" t="s">
        <v>39</v>
      </c>
      <c r="L3329" t="s">
        <v>10909</v>
      </c>
      <c r="M3329" t="s">
        <v>25</v>
      </c>
      <c r="N3329" t="s">
        <v>26</v>
      </c>
      <c r="O3329" s="2">
        <v>45078.085023148145</v>
      </c>
      <c r="P3329" s="2">
        <v>45078.952384259261</v>
      </c>
      <c r="Q3329">
        <v>5</v>
      </c>
      <c r="R3329" t="str">
        <f t="shared" ca="1" si="51"/>
        <v>Sara</v>
      </c>
      <c r="S3329" t="str">
        <f>IFERROR(TEXT(DATEVALUE(LEFT(Table1[[#This Row],[Date of Purchase]],10)), "MMMM"), TEXT(Table1[[#This Row],[Date of Purchase]], "MMMM"))</f>
        <v>November</v>
      </c>
      <c r="T3329" t="str">
        <f>IF(OR(
  AND(Table1[[#This Row],[Ticket Priority]]="Critical", Table1[[#This Row],[Ticket Status]]&lt;&gt;"Closed"),
  AND(Table1[[#This Row],[Ticket Priority]]="High", Table1[[#This Row],[Ticket Status]]="Open")
), "Yes", "No")</f>
        <v>No</v>
      </c>
      <c r="U3329" s="4" t="str">
        <f>IF(Table1[[#This Row],[Ticket Status]]="Closed","Yes","No")</f>
        <v>Yes</v>
      </c>
      <c r="V3329" s="4" t="str">
        <f>IF(Table1[[#This Row],[Ticket Status]]="Pending Customer Response","Yes","No")</f>
        <v>No</v>
      </c>
      <c r="W3329" s="5">
        <f ca="1">COUNTIFS(Table1[Agent_name],Table1[[#This Row],[Agent_name]],Table1[Month],Table1[[#This Row],[Month]])/160</f>
        <v>0.79374999999999996</v>
      </c>
    </row>
    <row r="3330" spans="1:23" x14ac:dyDescent="0.25">
      <c r="A3330">
        <v>3329</v>
      </c>
      <c r="B3330" t="s">
        <v>10910</v>
      </c>
      <c r="C3330" t="s">
        <v>10911</v>
      </c>
      <c r="D3330">
        <v>60</v>
      </c>
      <c r="E3330" t="s">
        <v>19</v>
      </c>
      <c r="F3330" t="s">
        <v>112</v>
      </c>
      <c r="G3330" s="1">
        <v>44089</v>
      </c>
      <c r="H3330" t="s">
        <v>45</v>
      </c>
      <c r="I3330" t="s">
        <v>72</v>
      </c>
      <c r="J3330" s="3" t="s">
        <v>10912</v>
      </c>
      <c r="K3330" t="s">
        <v>62</v>
      </c>
      <c r="M3330" t="s">
        <v>143</v>
      </c>
      <c r="N3330" t="s">
        <v>26</v>
      </c>
      <c r="R3330" t="str">
        <f t="shared" ref="R3330:R3393" ca="1" si="52">CHOOSE(
RANDBETWEEN(1,20),
"Aisha","Aisha","Aisha","Aisha",
"Ravi","Ravi","Ravi",
"Sara","Sara","Sara",
"Mohit","Mohit",
"Priya","Priya",
"Arjun",
"Neha","Rahul","Divya","Karan","Meera","Sanjay"
)</f>
        <v>Aisha</v>
      </c>
      <c r="S3330" t="str">
        <f>IFERROR(TEXT(DATEVALUE(LEFT(Table1[[#This Row],[Date of Purchase]],10)), "MMMM"), TEXT(Table1[[#This Row],[Date of Purchase]], "MMMM"))</f>
        <v>September</v>
      </c>
      <c r="T3330" t="str">
        <f>IF(OR(
  AND(Table1[[#This Row],[Ticket Priority]]="Critical", Table1[[#This Row],[Ticket Status]]&lt;&gt;"Closed"),
  AND(Table1[[#This Row],[Ticket Priority]]="High", Table1[[#This Row],[Ticket Status]]="Open")
), "Yes", "No")</f>
        <v>No</v>
      </c>
      <c r="U3330" s="4" t="str">
        <f>IF(Table1[[#This Row],[Ticket Status]]="Closed","Yes","No")</f>
        <v>No</v>
      </c>
      <c r="V3330" s="4" t="str">
        <f>IF(Table1[[#This Row],[Ticket Status]]="Pending Customer Response","Yes","No")</f>
        <v>No</v>
      </c>
      <c r="W3330" s="5">
        <f ca="1">COUNTIFS(Table1[Agent_name],Table1[[#This Row],[Agent_name]],Table1[Month],Table1[[#This Row],[Month]])/160</f>
        <v>0.86250000000000004</v>
      </c>
    </row>
    <row r="3331" spans="1:23" x14ac:dyDescent="0.25">
      <c r="A3331">
        <v>3330</v>
      </c>
      <c r="B3331" t="s">
        <v>10913</v>
      </c>
      <c r="C3331" t="s">
        <v>10914</v>
      </c>
      <c r="D3331">
        <v>19</v>
      </c>
      <c r="E3331" t="s">
        <v>19</v>
      </c>
      <c r="F3331" t="s">
        <v>117</v>
      </c>
      <c r="G3331" s="1">
        <v>43944</v>
      </c>
      <c r="H3331" t="s">
        <v>21</v>
      </c>
      <c r="I3331" t="s">
        <v>59</v>
      </c>
      <c r="J3331" s="3" t="s">
        <v>10915</v>
      </c>
      <c r="K3331" t="s">
        <v>39</v>
      </c>
      <c r="L3331" t="s">
        <v>10916</v>
      </c>
      <c r="M3331" t="s">
        <v>41</v>
      </c>
      <c r="N3331" t="s">
        <v>55</v>
      </c>
      <c r="O3331" s="2">
        <v>45078.233668981484</v>
      </c>
      <c r="P3331" s="2">
        <v>45078.09269675926</v>
      </c>
      <c r="Q3331">
        <v>3</v>
      </c>
      <c r="R3331" t="str">
        <f t="shared" ca="1" si="52"/>
        <v>Rahul</v>
      </c>
      <c r="S3331" t="str">
        <f>IFERROR(TEXT(DATEVALUE(LEFT(Table1[[#This Row],[Date of Purchase]],10)), "MMMM"), TEXT(Table1[[#This Row],[Date of Purchase]], "MMMM"))</f>
        <v>April</v>
      </c>
      <c r="T3331" t="str">
        <f>IF(OR(
  AND(Table1[[#This Row],[Ticket Priority]]="Critical", Table1[[#This Row],[Ticket Status]]&lt;&gt;"Closed"),
  AND(Table1[[#This Row],[Ticket Priority]]="High", Table1[[#This Row],[Ticket Status]]="Open")
), "Yes", "No")</f>
        <v>No</v>
      </c>
      <c r="U3331" s="4" t="str">
        <f>IF(Table1[[#This Row],[Ticket Status]]="Closed","Yes","No")</f>
        <v>Yes</v>
      </c>
      <c r="V3331" s="4" t="str">
        <f>IF(Table1[[#This Row],[Ticket Status]]="Pending Customer Response","Yes","No")</f>
        <v>No</v>
      </c>
      <c r="W3331" s="5">
        <f ca="1">COUNTIFS(Table1[Agent_name],Table1[[#This Row],[Agent_name]],Table1[Month],Table1[[#This Row],[Month]])/160</f>
        <v>0.25</v>
      </c>
    </row>
    <row r="3332" spans="1:23" x14ac:dyDescent="0.25">
      <c r="A3332">
        <v>3331</v>
      </c>
      <c r="B3332" t="s">
        <v>10917</v>
      </c>
      <c r="C3332" t="s">
        <v>10918</v>
      </c>
      <c r="D3332">
        <v>58</v>
      </c>
      <c r="E3332" t="s">
        <v>58</v>
      </c>
      <c r="F3332" t="s">
        <v>431</v>
      </c>
      <c r="G3332" s="1">
        <v>44425</v>
      </c>
      <c r="H3332" t="s">
        <v>45</v>
      </c>
      <c r="I3332" t="s">
        <v>141</v>
      </c>
      <c r="J3332" s="3" t="s">
        <v>10919</v>
      </c>
      <c r="K3332" t="s">
        <v>24</v>
      </c>
      <c r="M3332" t="s">
        <v>143</v>
      </c>
      <c r="N3332" t="s">
        <v>55</v>
      </c>
      <c r="O3332" s="2">
        <v>45078.638541666667</v>
      </c>
      <c r="R3332" t="str">
        <f t="shared" ca="1" si="52"/>
        <v>Meera</v>
      </c>
      <c r="S3332" t="str">
        <f>IFERROR(TEXT(DATEVALUE(LEFT(Table1[[#This Row],[Date of Purchase]],10)), "MMMM"), TEXT(Table1[[#This Row],[Date of Purchase]], "MMMM"))</f>
        <v>August</v>
      </c>
      <c r="T3332" t="str">
        <f>IF(OR(
  AND(Table1[[#This Row],[Ticket Priority]]="Critical", Table1[[#This Row],[Ticket Status]]&lt;&gt;"Closed"),
  AND(Table1[[#This Row],[Ticket Priority]]="High", Table1[[#This Row],[Ticket Status]]="Open")
), "Yes", "No")</f>
        <v>No</v>
      </c>
      <c r="U3332" s="4" t="str">
        <f>IF(Table1[[#This Row],[Ticket Status]]="Closed","Yes","No")</f>
        <v>No</v>
      </c>
      <c r="V3332" s="4" t="str">
        <f>IF(Table1[[#This Row],[Ticket Status]]="Pending Customer Response","Yes","No")</f>
        <v>Yes</v>
      </c>
      <c r="W3332" s="5">
        <f ca="1">COUNTIFS(Table1[Agent_name],Table1[[#This Row],[Agent_name]],Table1[Month],Table1[[#This Row],[Month]])/160</f>
        <v>0.18124999999999999</v>
      </c>
    </row>
    <row r="3333" spans="1:23" x14ac:dyDescent="0.25">
      <c r="A3333">
        <v>3332</v>
      </c>
      <c r="B3333" t="s">
        <v>10920</v>
      </c>
      <c r="C3333" t="s">
        <v>10921</v>
      </c>
      <c r="D3333">
        <v>45</v>
      </c>
      <c r="E3333" t="s">
        <v>58</v>
      </c>
      <c r="F3333" t="s">
        <v>211</v>
      </c>
      <c r="G3333" s="1">
        <v>43886</v>
      </c>
      <c r="H3333" t="s">
        <v>21</v>
      </c>
      <c r="I3333" t="s">
        <v>37</v>
      </c>
      <c r="J3333" s="3" t="s">
        <v>10922</v>
      </c>
      <c r="K3333" t="s">
        <v>24</v>
      </c>
      <c r="M3333" t="s">
        <v>89</v>
      </c>
      <c r="N3333" t="s">
        <v>26</v>
      </c>
      <c r="O3333" s="2">
        <v>45078.588564814818</v>
      </c>
      <c r="R3333" t="str">
        <f t="shared" ca="1" si="52"/>
        <v>Aisha</v>
      </c>
      <c r="S3333" t="str">
        <f>IFERROR(TEXT(DATEVALUE(LEFT(Table1[[#This Row],[Date of Purchase]],10)), "MMMM"), TEXT(Table1[[#This Row],[Date of Purchase]], "MMMM"))</f>
        <v>February</v>
      </c>
      <c r="T3333" t="str">
        <f>IF(OR(
  AND(Table1[[#This Row],[Ticket Priority]]="Critical", Table1[[#This Row],[Ticket Status]]&lt;&gt;"Closed"),
  AND(Table1[[#This Row],[Ticket Priority]]="High", Table1[[#This Row],[Ticket Status]]="Open")
), "Yes", "No")</f>
        <v>No</v>
      </c>
      <c r="U3333" s="4" t="str">
        <f>IF(Table1[[#This Row],[Ticket Status]]="Closed","Yes","No")</f>
        <v>No</v>
      </c>
      <c r="V3333" s="4" t="str">
        <f>IF(Table1[[#This Row],[Ticket Status]]="Pending Customer Response","Yes","No")</f>
        <v>Yes</v>
      </c>
      <c r="W3333" s="5">
        <f ca="1">COUNTIFS(Table1[Agent_name],Table1[[#This Row],[Agent_name]],Table1[Month],Table1[[#This Row],[Month]])/160</f>
        <v>0.85624999999999996</v>
      </c>
    </row>
    <row r="3334" spans="1:23" x14ac:dyDescent="0.25">
      <c r="A3334">
        <v>3333</v>
      </c>
      <c r="B3334" t="s">
        <v>10923</v>
      </c>
      <c r="C3334" t="s">
        <v>10924</v>
      </c>
      <c r="D3334">
        <v>19</v>
      </c>
      <c r="E3334" t="s">
        <v>58</v>
      </c>
      <c r="F3334" t="s">
        <v>76</v>
      </c>
      <c r="G3334" s="1">
        <v>43873</v>
      </c>
      <c r="H3334" t="s">
        <v>67</v>
      </c>
      <c r="I3334" t="s">
        <v>67</v>
      </c>
      <c r="J3334" s="3" t="s">
        <v>10925</v>
      </c>
      <c r="K3334" t="s">
        <v>24</v>
      </c>
      <c r="M3334" t="s">
        <v>143</v>
      </c>
      <c r="N3334" t="s">
        <v>83</v>
      </c>
      <c r="O3334" s="2">
        <v>45078.164282407408</v>
      </c>
      <c r="R3334" t="str">
        <f t="shared" ca="1" si="52"/>
        <v>Aisha</v>
      </c>
      <c r="S3334" t="str">
        <f>IFERROR(TEXT(DATEVALUE(LEFT(Table1[[#This Row],[Date of Purchase]],10)), "MMMM"), TEXT(Table1[[#This Row],[Date of Purchase]], "MMMM"))</f>
        <v>February</v>
      </c>
      <c r="T3334" t="str">
        <f>IF(OR(
  AND(Table1[[#This Row],[Ticket Priority]]="Critical", Table1[[#This Row],[Ticket Status]]&lt;&gt;"Closed"),
  AND(Table1[[#This Row],[Ticket Priority]]="High", Table1[[#This Row],[Ticket Status]]="Open")
), "Yes", "No")</f>
        <v>No</v>
      </c>
      <c r="U3334" s="4" t="str">
        <f>IF(Table1[[#This Row],[Ticket Status]]="Closed","Yes","No")</f>
        <v>No</v>
      </c>
      <c r="V3334" s="4" t="str">
        <f>IF(Table1[[#This Row],[Ticket Status]]="Pending Customer Response","Yes","No")</f>
        <v>Yes</v>
      </c>
      <c r="W3334" s="5">
        <f ca="1">COUNTIFS(Table1[Agent_name],Table1[[#This Row],[Agent_name]],Table1[Month],Table1[[#This Row],[Month]])/160</f>
        <v>0.85624999999999996</v>
      </c>
    </row>
    <row r="3335" spans="1:23" x14ac:dyDescent="0.25">
      <c r="A3335">
        <v>3334</v>
      </c>
      <c r="B3335" t="s">
        <v>10926</v>
      </c>
      <c r="C3335" t="s">
        <v>9815</v>
      </c>
      <c r="D3335">
        <v>40</v>
      </c>
      <c r="E3335" t="s">
        <v>19</v>
      </c>
      <c r="F3335" t="s">
        <v>485</v>
      </c>
      <c r="G3335" s="1">
        <v>44424</v>
      </c>
      <c r="H3335" t="s">
        <v>59</v>
      </c>
      <c r="I3335" t="s">
        <v>72</v>
      </c>
      <c r="J3335" s="3" t="s">
        <v>10927</v>
      </c>
      <c r="K3335" t="s">
        <v>62</v>
      </c>
      <c r="M3335" t="s">
        <v>89</v>
      </c>
      <c r="N3335" t="s">
        <v>83</v>
      </c>
      <c r="R3335" t="str">
        <f t="shared" ca="1" si="52"/>
        <v>Aisha</v>
      </c>
      <c r="S3335" t="str">
        <f>IFERROR(TEXT(DATEVALUE(LEFT(Table1[[#This Row],[Date of Purchase]],10)), "MMMM"), TEXT(Table1[[#This Row],[Date of Purchase]], "MMMM"))</f>
        <v>August</v>
      </c>
      <c r="T3335" t="str">
        <f>IF(OR(
  AND(Table1[[#This Row],[Ticket Priority]]="Critical", Table1[[#This Row],[Ticket Status]]&lt;&gt;"Closed"),
  AND(Table1[[#This Row],[Ticket Priority]]="High", Table1[[#This Row],[Ticket Status]]="Open")
), "Yes", "No")</f>
        <v>Yes</v>
      </c>
      <c r="U3335" s="4" t="str">
        <f>IF(Table1[[#This Row],[Ticket Status]]="Closed","Yes","No")</f>
        <v>No</v>
      </c>
      <c r="V3335" s="4" t="str">
        <f>IF(Table1[[#This Row],[Ticket Status]]="Pending Customer Response","Yes","No")</f>
        <v>No</v>
      </c>
      <c r="W3335" s="5">
        <f ca="1">COUNTIFS(Table1[Agent_name],Table1[[#This Row],[Agent_name]],Table1[Month],Table1[[#This Row],[Month]])/160</f>
        <v>0.86250000000000004</v>
      </c>
    </row>
    <row r="3336" spans="1:23" x14ac:dyDescent="0.25">
      <c r="A3336">
        <v>3335</v>
      </c>
      <c r="B3336" t="s">
        <v>10928</v>
      </c>
      <c r="C3336" t="s">
        <v>10929</v>
      </c>
      <c r="D3336">
        <v>42</v>
      </c>
      <c r="E3336" t="s">
        <v>29</v>
      </c>
      <c r="F3336" t="s">
        <v>456</v>
      </c>
      <c r="G3336" s="1">
        <v>44089</v>
      </c>
      <c r="H3336" t="s">
        <v>66</v>
      </c>
      <c r="I3336" t="s">
        <v>59</v>
      </c>
      <c r="J3336" s="3" t="s">
        <v>10930</v>
      </c>
      <c r="K3336" t="s">
        <v>39</v>
      </c>
      <c r="L3336" t="s">
        <v>10931</v>
      </c>
      <c r="M3336" t="s">
        <v>41</v>
      </c>
      <c r="N3336" t="s">
        <v>33</v>
      </c>
      <c r="O3336" s="2">
        <v>45078.23238425926</v>
      </c>
      <c r="P3336" s="2">
        <v>45078.606689814813</v>
      </c>
      <c r="Q3336">
        <v>4</v>
      </c>
      <c r="R3336" t="str">
        <f t="shared" ca="1" si="52"/>
        <v>Sara</v>
      </c>
      <c r="S3336" t="str">
        <f>IFERROR(TEXT(DATEVALUE(LEFT(Table1[[#This Row],[Date of Purchase]],10)), "MMMM"), TEXT(Table1[[#This Row],[Date of Purchase]], "MMMM"))</f>
        <v>September</v>
      </c>
      <c r="T3336" t="str">
        <f>IF(OR(
  AND(Table1[[#This Row],[Ticket Priority]]="Critical", Table1[[#This Row],[Ticket Status]]&lt;&gt;"Closed"),
  AND(Table1[[#This Row],[Ticket Priority]]="High", Table1[[#This Row],[Ticket Status]]="Open")
), "Yes", "No")</f>
        <v>No</v>
      </c>
      <c r="U3336" s="4" t="str">
        <f>IF(Table1[[#This Row],[Ticket Status]]="Closed","Yes","No")</f>
        <v>Yes</v>
      </c>
      <c r="V3336" s="4" t="str">
        <f>IF(Table1[[#This Row],[Ticket Status]]="Pending Customer Response","Yes","No")</f>
        <v>No</v>
      </c>
      <c r="W3336" s="5">
        <f ca="1">COUNTIFS(Table1[Agent_name],Table1[[#This Row],[Agent_name]],Table1[Month],Table1[[#This Row],[Month]])/160</f>
        <v>0.65</v>
      </c>
    </row>
    <row r="3337" spans="1:23" x14ac:dyDescent="0.25">
      <c r="A3337">
        <v>3336</v>
      </c>
      <c r="B3337" t="s">
        <v>10932</v>
      </c>
      <c r="C3337" t="s">
        <v>10933</v>
      </c>
      <c r="D3337">
        <v>52</v>
      </c>
      <c r="E3337" t="s">
        <v>19</v>
      </c>
      <c r="F3337" t="s">
        <v>317</v>
      </c>
      <c r="G3337" s="1">
        <v>43841</v>
      </c>
      <c r="H3337" t="s">
        <v>67</v>
      </c>
      <c r="I3337" t="s">
        <v>22</v>
      </c>
      <c r="J3337" s="3" t="s">
        <v>10934</v>
      </c>
      <c r="K3337" t="s">
        <v>39</v>
      </c>
      <c r="L3337" t="s">
        <v>10935</v>
      </c>
      <c r="M3337" t="s">
        <v>143</v>
      </c>
      <c r="N3337" t="s">
        <v>55</v>
      </c>
      <c r="O3337" s="2">
        <v>45078.161550925928</v>
      </c>
      <c r="P3337" s="2">
        <v>45077.977523148147</v>
      </c>
      <c r="Q3337">
        <v>1</v>
      </c>
      <c r="R3337" t="str">
        <f t="shared" ca="1" si="52"/>
        <v>Divya</v>
      </c>
      <c r="S3337" t="str">
        <f>IFERROR(TEXT(DATEVALUE(LEFT(Table1[[#This Row],[Date of Purchase]],10)), "MMMM"), TEXT(Table1[[#This Row],[Date of Purchase]], "MMMM"))</f>
        <v>January</v>
      </c>
      <c r="T3337" t="str">
        <f>IF(OR(
  AND(Table1[[#This Row],[Ticket Priority]]="Critical", Table1[[#This Row],[Ticket Status]]&lt;&gt;"Closed"),
  AND(Table1[[#This Row],[Ticket Priority]]="High", Table1[[#This Row],[Ticket Status]]="Open")
), "Yes", "No")</f>
        <v>No</v>
      </c>
      <c r="U3337" s="4" t="str">
        <f>IF(Table1[[#This Row],[Ticket Status]]="Closed","Yes","No")</f>
        <v>Yes</v>
      </c>
      <c r="V3337" s="4" t="str">
        <f>IF(Table1[[#This Row],[Ticket Status]]="Pending Customer Response","Yes","No")</f>
        <v>No</v>
      </c>
      <c r="W3337" s="5">
        <f ca="1">COUNTIFS(Table1[Agent_name],Table1[[#This Row],[Agent_name]],Table1[Month],Table1[[#This Row],[Month]])/160</f>
        <v>0.25624999999999998</v>
      </c>
    </row>
    <row r="3338" spans="1:23" x14ac:dyDescent="0.25">
      <c r="A3338">
        <v>3337</v>
      </c>
      <c r="B3338" t="s">
        <v>10936</v>
      </c>
      <c r="C3338" t="s">
        <v>10937</v>
      </c>
      <c r="D3338">
        <v>23</v>
      </c>
      <c r="E3338" t="s">
        <v>19</v>
      </c>
      <c r="F3338" t="s">
        <v>173</v>
      </c>
      <c r="G3338" s="1">
        <v>44116</v>
      </c>
      <c r="H3338" t="s">
        <v>21</v>
      </c>
      <c r="I3338" t="s">
        <v>22</v>
      </c>
      <c r="J3338" s="3" t="s">
        <v>10938</v>
      </c>
      <c r="K3338" t="s">
        <v>39</v>
      </c>
      <c r="L3338" t="s">
        <v>10939</v>
      </c>
      <c r="M3338" t="s">
        <v>41</v>
      </c>
      <c r="N3338" t="s">
        <v>55</v>
      </c>
      <c r="O3338" s="2">
        <v>45078.01295138889</v>
      </c>
      <c r="P3338" s="2">
        <v>45078.542812500003</v>
      </c>
      <c r="Q3338">
        <v>4</v>
      </c>
      <c r="R3338" t="str">
        <f t="shared" ca="1" si="52"/>
        <v>Ravi</v>
      </c>
      <c r="S3338" t="str">
        <f>IFERROR(TEXT(DATEVALUE(LEFT(Table1[[#This Row],[Date of Purchase]],10)), "MMMM"), TEXT(Table1[[#This Row],[Date of Purchase]], "MMMM"))</f>
        <v>October</v>
      </c>
      <c r="T3338" t="str">
        <f>IF(OR(
  AND(Table1[[#This Row],[Ticket Priority]]="Critical", Table1[[#This Row],[Ticket Status]]&lt;&gt;"Closed"),
  AND(Table1[[#This Row],[Ticket Priority]]="High", Table1[[#This Row],[Ticket Status]]="Open")
), "Yes", "No")</f>
        <v>No</v>
      </c>
      <c r="U3338" s="4" t="str">
        <f>IF(Table1[[#This Row],[Ticket Status]]="Closed","Yes","No")</f>
        <v>Yes</v>
      </c>
      <c r="V3338" s="4" t="str">
        <f>IF(Table1[[#This Row],[Ticket Status]]="Pending Customer Response","Yes","No")</f>
        <v>No</v>
      </c>
      <c r="W3338" s="5">
        <f ca="1">COUNTIFS(Table1[Agent_name],Table1[[#This Row],[Agent_name]],Table1[Month],Table1[[#This Row],[Month]])/160</f>
        <v>0.58125000000000004</v>
      </c>
    </row>
    <row r="3339" spans="1:23" x14ac:dyDescent="0.25">
      <c r="A3339">
        <v>3338</v>
      </c>
      <c r="B3339" t="s">
        <v>10940</v>
      </c>
      <c r="C3339" t="s">
        <v>10941</v>
      </c>
      <c r="D3339">
        <v>23</v>
      </c>
      <c r="E3339" t="s">
        <v>29</v>
      </c>
      <c r="F3339" t="s">
        <v>317</v>
      </c>
      <c r="G3339" s="1">
        <v>44015</v>
      </c>
      <c r="H3339" t="s">
        <v>67</v>
      </c>
      <c r="I3339" t="s">
        <v>150</v>
      </c>
      <c r="J3339" s="3" t="s">
        <v>10942</v>
      </c>
      <c r="K3339" t="s">
        <v>62</v>
      </c>
      <c r="M3339" t="s">
        <v>25</v>
      </c>
      <c r="N3339" t="s">
        <v>33</v>
      </c>
      <c r="R3339" t="str">
        <f t="shared" ca="1" si="52"/>
        <v>Mohit</v>
      </c>
      <c r="S3339" t="str">
        <f>IFERROR(TEXT(DATEVALUE(LEFT(Table1[[#This Row],[Date of Purchase]],10)), "MMMM"), TEXT(Table1[[#This Row],[Date of Purchase]], "MMMM"))</f>
        <v>July</v>
      </c>
      <c r="T3339" t="str">
        <f>IF(OR(
  AND(Table1[[#This Row],[Ticket Priority]]="Critical", Table1[[#This Row],[Ticket Status]]&lt;&gt;"Closed"),
  AND(Table1[[#This Row],[Ticket Priority]]="High", Table1[[#This Row],[Ticket Status]]="Open")
), "Yes", "No")</f>
        <v>Yes</v>
      </c>
      <c r="U3339" s="4" t="str">
        <f>IF(Table1[[#This Row],[Ticket Status]]="Closed","Yes","No")</f>
        <v>No</v>
      </c>
      <c r="V3339" s="4" t="str">
        <f>IF(Table1[[#This Row],[Ticket Status]]="Pending Customer Response","Yes","No")</f>
        <v>No</v>
      </c>
      <c r="W3339" s="5">
        <f ca="1">COUNTIFS(Table1[Agent_name],Table1[[#This Row],[Agent_name]],Table1[Month],Table1[[#This Row],[Month]])/160</f>
        <v>0.53125</v>
      </c>
    </row>
    <row r="3340" spans="1:23" x14ac:dyDescent="0.25">
      <c r="A3340">
        <v>3339</v>
      </c>
      <c r="B3340" t="s">
        <v>10943</v>
      </c>
      <c r="C3340" t="s">
        <v>10944</v>
      </c>
      <c r="D3340">
        <v>31</v>
      </c>
      <c r="E3340" t="s">
        <v>29</v>
      </c>
      <c r="F3340" t="s">
        <v>281</v>
      </c>
      <c r="G3340" s="1">
        <v>43907</v>
      </c>
      <c r="H3340" t="s">
        <v>66</v>
      </c>
      <c r="I3340" t="s">
        <v>177</v>
      </c>
      <c r="J3340" s="3" t="s">
        <v>10945</v>
      </c>
      <c r="K3340" t="s">
        <v>39</v>
      </c>
      <c r="L3340" t="s">
        <v>10946</v>
      </c>
      <c r="M3340" t="s">
        <v>143</v>
      </c>
      <c r="N3340" t="s">
        <v>26</v>
      </c>
      <c r="O3340" s="2">
        <v>45078.13380787037</v>
      </c>
      <c r="P3340" s="2">
        <v>45078.065057870372</v>
      </c>
      <c r="Q3340">
        <v>4</v>
      </c>
      <c r="R3340" t="str">
        <f t="shared" ca="1" si="52"/>
        <v>Neha</v>
      </c>
      <c r="S3340" t="str">
        <f>IFERROR(TEXT(DATEVALUE(LEFT(Table1[[#This Row],[Date of Purchase]],10)), "MMMM"), TEXT(Table1[[#This Row],[Date of Purchase]], "MMMM"))</f>
        <v>March</v>
      </c>
      <c r="T3340" t="str">
        <f>IF(OR(
  AND(Table1[[#This Row],[Ticket Priority]]="Critical", Table1[[#This Row],[Ticket Status]]&lt;&gt;"Closed"),
  AND(Table1[[#This Row],[Ticket Priority]]="High", Table1[[#This Row],[Ticket Status]]="Open")
), "Yes", "No")</f>
        <v>No</v>
      </c>
      <c r="U3340" s="4" t="str">
        <f>IF(Table1[[#This Row],[Ticket Status]]="Closed","Yes","No")</f>
        <v>Yes</v>
      </c>
      <c r="V3340" s="4" t="str">
        <f>IF(Table1[[#This Row],[Ticket Status]]="Pending Customer Response","Yes","No")</f>
        <v>No</v>
      </c>
      <c r="W3340" s="5">
        <f ca="1">COUNTIFS(Table1[Agent_name],Table1[[#This Row],[Agent_name]],Table1[Month],Table1[[#This Row],[Month]])/160</f>
        <v>0.16875000000000001</v>
      </c>
    </row>
    <row r="3341" spans="1:23" x14ac:dyDescent="0.25">
      <c r="A3341">
        <v>3340</v>
      </c>
      <c r="B3341" t="s">
        <v>10947</v>
      </c>
      <c r="C3341" t="s">
        <v>10948</v>
      </c>
      <c r="D3341">
        <v>18</v>
      </c>
      <c r="E3341" t="s">
        <v>19</v>
      </c>
      <c r="F3341" t="s">
        <v>81</v>
      </c>
      <c r="G3341" s="1">
        <v>44118</v>
      </c>
      <c r="H3341" t="s">
        <v>45</v>
      </c>
      <c r="I3341" t="s">
        <v>72</v>
      </c>
      <c r="J3341" s="3" t="s">
        <v>10949</v>
      </c>
      <c r="K3341" t="s">
        <v>24</v>
      </c>
      <c r="M3341" t="s">
        <v>41</v>
      </c>
      <c r="N3341" t="s">
        <v>33</v>
      </c>
      <c r="O3341" s="2">
        <v>45078.494942129626</v>
      </c>
      <c r="R3341" t="str">
        <f t="shared" ca="1" si="52"/>
        <v>Sara</v>
      </c>
      <c r="S3341" t="str">
        <f>IFERROR(TEXT(DATEVALUE(LEFT(Table1[[#This Row],[Date of Purchase]],10)), "MMMM"), TEXT(Table1[[#This Row],[Date of Purchase]], "MMMM"))</f>
        <v>October</v>
      </c>
      <c r="T3341" t="str">
        <f>IF(OR(
  AND(Table1[[#This Row],[Ticket Priority]]="Critical", Table1[[#This Row],[Ticket Status]]&lt;&gt;"Closed"),
  AND(Table1[[#This Row],[Ticket Priority]]="High", Table1[[#This Row],[Ticket Status]]="Open")
), "Yes", "No")</f>
        <v>No</v>
      </c>
      <c r="U3341" s="4" t="str">
        <f>IF(Table1[[#This Row],[Ticket Status]]="Closed","Yes","No")</f>
        <v>No</v>
      </c>
      <c r="V3341" s="4" t="str">
        <f>IF(Table1[[#This Row],[Ticket Status]]="Pending Customer Response","Yes","No")</f>
        <v>Yes</v>
      </c>
      <c r="W3341" s="5">
        <f ca="1">COUNTIFS(Table1[Agent_name],Table1[[#This Row],[Agent_name]],Table1[Month],Table1[[#This Row],[Month]])/160</f>
        <v>0.66874999999999996</v>
      </c>
    </row>
    <row r="3342" spans="1:23" x14ac:dyDescent="0.25">
      <c r="A3342">
        <v>3341</v>
      </c>
      <c r="B3342" t="s">
        <v>10950</v>
      </c>
      <c r="C3342" t="s">
        <v>10951</v>
      </c>
      <c r="D3342">
        <v>40</v>
      </c>
      <c r="E3342" t="s">
        <v>58</v>
      </c>
      <c r="F3342" t="s">
        <v>281</v>
      </c>
      <c r="G3342" s="1">
        <v>44427</v>
      </c>
      <c r="H3342" t="s">
        <v>45</v>
      </c>
      <c r="I3342" t="s">
        <v>46</v>
      </c>
      <c r="J3342" s="3" t="s">
        <v>10952</v>
      </c>
      <c r="K3342" t="s">
        <v>39</v>
      </c>
      <c r="L3342" t="s">
        <v>10953</v>
      </c>
      <c r="M3342" t="s">
        <v>89</v>
      </c>
      <c r="N3342" t="s">
        <v>26</v>
      </c>
      <c r="O3342" s="2">
        <v>45078.07203703704</v>
      </c>
      <c r="P3342" s="2">
        <v>45078.44425925926</v>
      </c>
      <c r="Q3342">
        <v>3</v>
      </c>
      <c r="R3342" t="str">
        <f t="shared" ca="1" si="52"/>
        <v>Ravi</v>
      </c>
      <c r="S3342" t="str">
        <f>IFERROR(TEXT(DATEVALUE(LEFT(Table1[[#This Row],[Date of Purchase]],10)), "MMMM"), TEXT(Table1[[#This Row],[Date of Purchase]], "MMMM"))</f>
        <v>August</v>
      </c>
      <c r="T3342" t="str">
        <f>IF(OR(
  AND(Table1[[#This Row],[Ticket Priority]]="Critical", Table1[[#This Row],[Ticket Status]]&lt;&gt;"Closed"),
  AND(Table1[[#This Row],[Ticket Priority]]="High", Table1[[#This Row],[Ticket Status]]="Open")
), "Yes", "No")</f>
        <v>No</v>
      </c>
      <c r="U3342" s="4" t="str">
        <f>IF(Table1[[#This Row],[Ticket Status]]="Closed","Yes","No")</f>
        <v>Yes</v>
      </c>
      <c r="V3342" s="4" t="str">
        <f>IF(Table1[[#This Row],[Ticket Status]]="Pending Customer Response","Yes","No")</f>
        <v>No</v>
      </c>
      <c r="W3342" s="5">
        <f ca="1">COUNTIFS(Table1[Agent_name],Table1[[#This Row],[Agent_name]],Table1[Month],Table1[[#This Row],[Month]])/160</f>
        <v>0.65625</v>
      </c>
    </row>
    <row r="3343" spans="1:23" x14ac:dyDescent="0.25">
      <c r="A3343">
        <v>3342</v>
      </c>
      <c r="B3343" t="s">
        <v>10954</v>
      </c>
      <c r="C3343" t="s">
        <v>10955</v>
      </c>
      <c r="D3343">
        <v>25</v>
      </c>
      <c r="E3343" t="s">
        <v>19</v>
      </c>
      <c r="F3343" t="s">
        <v>20</v>
      </c>
      <c r="G3343" s="1">
        <v>43837</v>
      </c>
      <c r="H3343" t="s">
        <v>59</v>
      </c>
      <c r="I3343" t="s">
        <v>37</v>
      </c>
      <c r="J3343" s="3" t="s">
        <v>10956</v>
      </c>
      <c r="K3343" t="s">
        <v>24</v>
      </c>
      <c r="M3343" t="s">
        <v>89</v>
      </c>
      <c r="N3343" t="s">
        <v>83</v>
      </c>
      <c r="O3343" s="2">
        <v>45078.860254629632</v>
      </c>
      <c r="R3343" t="str">
        <f t="shared" ca="1" si="52"/>
        <v>Aisha</v>
      </c>
      <c r="S3343" t="str">
        <f>IFERROR(TEXT(DATEVALUE(LEFT(Table1[[#This Row],[Date of Purchase]],10)), "MMMM"), TEXT(Table1[[#This Row],[Date of Purchase]], "MMMM"))</f>
        <v>January</v>
      </c>
      <c r="T3343" t="str">
        <f>IF(OR(
  AND(Table1[[#This Row],[Ticket Priority]]="Critical", Table1[[#This Row],[Ticket Status]]&lt;&gt;"Closed"),
  AND(Table1[[#This Row],[Ticket Priority]]="High", Table1[[#This Row],[Ticket Status]]="Open")
), "Yes", "No")</f>
        <v>No</v>
      </c>
      <c r="U3343" s="4" t="str">
        <f>IF(Table1[[#This Row],[Ticket Status]]="Closed","Yes","No")</f>
        <v>No</v>
      </c>
      <c r="V3343" s="4" t="str">
        <f>IF(Table1[[#This Row],[Ticket Status]]="Pending Customer Response","Yes","No")</f>
        <v>Yes</v>
      </c>
      <c r="W3343" s="5">
        <f ca="1">COUNTIFS(Table1[Agent_name],Table1[[#This Row],[Agent_name]],Table1[Month],Table1[[#This Row],[Month]])/160</f>
        <v>0.83125000000000004</v>
      </c>
    </row>
    <row r="3344" spans="1:23" x14ac:dyDescent="0.25">
      <c r="A3344">
        <v>3343</v>
      </c>
      <c r="B3344" t="s">
        <v>10957</v>
      </c>
      <c r="C3344" t="s">
        <v>10958</v>
      </c>
      <c r="D3344">
        <v>18</v>
      </c>
      <c r="E3344" t="s">
        <v>29</v>
      </c>
      <c r="F3344" t="s">
        <v>223</v>
      </c>
      <c r="G3344" s="1">
        <v>44362</v>
      </c>
      <c r="H3344" t="s">
        <v>59</v>
      </c>
      <c r="I3344" t="s">
        <v>60</v>
      </c>
      <c r="J3344" s="3" t="s">
        <v>10959</v>
      </c>
      <c r="K3344" t="s">
        <v>24</v>
      </c>
      <c r="M3344" t="s">
        <v>143</v>
      </c>
      <c r="N3344" t="s">
        <v>33</v>
      </c>
      <c r="O3344" s="2">
        <v>45078.544999999998</v>
      </c>
      <c r="R3344" t="str">
        <f t="shared" ca="1" si="52"/>
        <v>Ravi</v>
      </c>
      <c r="S3344" t="str">
        <f>IFERROR(TEXT(DATEVALUE(LEFT(Table1[[#This Row],[Date of Purchase]],10)), "MMMM"), TEXT(Table1[[#This Row],[Date of Purchase]], "MMMM"))</f>
        <v>June</v>
      </c>
      <c r="T3344" t="str">
        <f>IF(OR(
  AND(Table1[[#This Row],[Ticket Priority]]="Critical", Table1[[#This Row],[Ticket Status]]&lt;&gt;"Closed"),
  AND(Table1[[#This Row],[Ticket Priority]]="High", Table1[[#This Row],[Ticket Status]]="Open")
), "Yes", "No")</f>
        <v>No</v>
      </c>
      <c r="U3344" s="4" t="str">
        <f>IF(Table1[[#This Row],[Ticket Status]]="Closed","Yes","No")</f>
        <v>No</v>
      </c>
      <c r="V3344" s="4" t="str">
        <f>IF(Table1[[#This Row],[Ticket Status]]="Pending Customer Response","Yes","No")</f>
        <v>Yes</v>
      </c>
      <c r="W3344" s="5">
        <f ca="1">COUNTIFS(Table1[Agent_name],Table1[[#This Row],[Agent_name]],Table1[Month],Table1[[#This Row],[Month]])/160</f>
        <v>0.58125000000000004</v>
      </c>
    </row>
    <row r="3345" spans="1:23" x14ac:dyDescent="0.25">
      <c r="A3345">
        <v>3344</v>
      </c>
      <c r="B3345" t="s">
        <v>10960</v>
      </c>
      <c r="C3345" t="s">
        <v>10961</v>
      </c>
      <c r="D3345">
        <v>36</v>
      </c>
      <c r="E3345" t="s">
        <v>19</v>
      </c>
      <c r="F3345" t="s">
        <v>112</v>
      </c>
      <c r="G3345" s="1">
        <v>44175</v>
      </c>
      <c r="H3345" t="s">
        <v>66</v>
      </c>
      <c r="I3345" t="s">
        <v>46</v>
      </c>
      <c r="J3345" s="3" t="s">
        <v>10962</v>
      </c>
      <c r="K3345" t="s">
        <v>24</v>
      </c>
      <c r="M3345" t="s">
        <v>89</v>
      </c>
      <c r="N3345" t="s">
        <v>83</v>
      </c>
      <c r="O3345" s="2">
        <v>45078.706111111111</v>
      </c>
      <c r="R3345" t="str">
        <f t="shared" ca="1" si="52"/>
        <v>Divya</v>
      </c>
      <c r="S3345" t="str">
        <f>IFERROR(TEXT(DATEVALUE(LEFT(Table1[[#This Row],[Date of Purchase]],10)), "MMMM"), TEXT(Table1[[#This Row],[Date of Purchase]], "MMMM"))</f>
        <v>December</v>
      </c>
      <c r="T3345" t="str">
        <f>IF(OR(
  AND(Table1[[#This Row],[Ticket Priority]]="Critical", Table1[[#This Row],[Ticket Status]]&lt;&gt;"Closed"),
  AND(Table1[[#This Row],[Ticket Priority]]="High", Table1[[#This Row],[Ticket Status]]="Open")
), "Yes", "No")</f>
        <v>No</v>
      </c>
      <c r="U3345" s="4" t="str">
        <f>IF(Table1[[#This Row],[Ticket Status]]="Closed","Yes","No")</f>
        <v>No</v>
      </c>
      <c r="V3345" s="4" t="str">
        <f>IF(Table1[[#This Row],[Ticket Status]]="Pending Customer Response","Yes","No")</f>
        <v>Yes</v>
      </c>
      <c r="W3345" s="5">
        <f ca="1">COUNTIFS(Table1[Agent_name],Table1[[#This Row],[Agent_name]],Table1[Month],Table1[[#This Row],[Month]])/160</f>
        <v>0.25</v>
      </c>
    </row>
    <row r="3346" spans="1:23" x14ac:dyDescent="0.25">
      <c r="A3346">
        <v>3345</v>
      </c>
      <c r="B3346" t="s">
        <v>10963</v>
      </c>
      <c r="C3346" t="s">
        <v>10964</v>
      </c>
      <c r="D3346">
        <v>48</v>
      </c>
      <c r="E3346" t="s">
        <v>29</v>
      </c>
      <c r="F3346" t="s">
        <v>112</v>
      </c>
      <c r="G3346" s="1">
        <v>44445</v>
      </c>
      <c r="H3346" t="s">
        <v>21</v>
      </c>
      <c r="I3346" t="s">
        <v>72</v>
      </c>
      <c r="J3346" s="3" t="s">
        <v>10965</v>
      </c>
      <c r="K3346" t="s">
        <v>62</v>
      </c>
      <c r="M3346" t="s">
        <v>25</v>
      </c>
      <c r="N3346" t="s">
        <v>26</v>
      </c>
      <c r="R3346" t="str">
        <f t="shared" ca="1" si="52"/>
        <v>Aisha</v>
      </c>
      <c r="S3346" t="str">
        <f>IFERROR(TEXT(DATEVALUE(LEFT(Table1[[#This Row],[Date of Purchase]],10)), "MMMM"), TEXT(Table1[[#This Row],[Date of Purchase]], "MMMM"))</f>
        <v>September</v>
      </c>
      <c r="T3346" t="str">
        <f>IF(OR(
  AND(Table1[[#This Row],[Ticket Priority]]="Critical", Table1[[#This Row],[Ticket Status]]&lt;&gt;"Closed"),
  AND(Table1[[#This Row],[Ticket Priority]]="High", Table1[[#This Row],[Ticket Status]]="Open")
), "Yes", "No")</f>
        <v>Yes</v>
      </c>
      <c r="U3346" s="4" t="str">
        <f>IF(Table1[[#This Row],[Ticket Status]]="Closed","Yes","No")</f>
        <v>No</v>
      </c>
      <c r="V3346" s="4" t="str">
        <f>IF(Table1[[#This Row],[Ticket Status]]="Pending Customer Response","Yes","No")</f>
        <v>No</v>
      </c>
      <c r="W3346" s="5">
        <f ca="1">COUNTIFS(Table1[Agent_name],Table1[[#This Row],[Agent_name]],Table1[Month],Table1[[#This Row],[Month]])/160</f>
        <v>0.86250000000000004</v>
      </c>
    </row>
    <row r="3347" spans="1:23" x14ac:dyDescent="0.25">
      <c r="A3347">
        <v>3346</v>
      </c>
      <c r="B3347" t="s">
        <v>10966</v>
      </c>
      <c r="C3347" t="s">
        <v>10967</v>
      </c>
      <c r="D3347">
        <v>41</v>
      </c>
      <c r="E3347" t="s">
        <v>29</v>
      </c>
      <c r="F3347" t="s">
        <v>207</v>
      </c>
      <c r="G3347" s="1">
        <v>44407</v>
      </c>
      <c r="H3347" t="s">
        <v>59</v>
      </c>
      <c r="I3347" t="s">
        <v>177</v>
      </c>
      <c r="J3347" s="3" t="s">
        <v>10968</v>
      </c>
      <c r="K3347" t="s">
        <v>24</v>
      </c>
      <c r="M3347" t="s">
        <v>41</v>
      </c>
      <c r="N3347" t="s">
        <v>33</v>
      </c>
      <c r="O3347" s="2">
        <v>45078.951296296298</v>
      </c>
      <c r="R3347" t="str">
        <f t="shared" ca="1" si="52"/>
        <v>Aisha</v>
      </c>
      <c r="S3347" t="str">
        <f>IFERROR(TEXT(DATEVALUE(LEFT(Table1[[#This Row],[Date of Purchase]],10)), "MMMM"), TEXT(Table1[[#This Row],[Date of Purchase]], "MMMM"))</f>
        <v>July</v>
      </c>
      <c r="T3347" t="str">
        <f>IF(OR(
  AND(Table1[[#This Row],[Ticket Priority]]="Critical", Table1[[#This Row],[Ticket Status]]&lt;&gt;"Closed"),
  AND(Table1[[#This Row],[Ticket Priority]]="High", Table1[[#This Row],[Ticket Status]]="Open")
), "Yes", "No")</f>
        <v>No</v>
      </c>
      <c r="U3347" s="4" t="str">
        <f>IF(Table1[[#This Row],[Ticket Status]]="Closed","Yes","No")</f>
        <v>No</v>
      </c>
      <c r="V3347" s="4" t="str">
        <f>IF(Table1[[#This Row],[Ticket Status]]="Pending Customer Response","Yes","No")</f>
        <v>Yes</v>
      </c>
      <c r="W3347" s="5">
        <f ca="1">COUNTIFS(Table1[Agent_name],Table1[[#This Row],[Agent_name]],Table1[Month],Table1[[#This Row],[Month]])/160</f>
        <v>0.875</v>
      </c>
    </row>
    <row r="3348" spans="1:23" x14ac:dyDescent="0.25">
      <c r="A3348">
        <v>3347</v>
      </c>
      <c r="B3348" t="s">
        <v>10969</v>
      </c>
      <c r="C3348" t="s">
        <v>10970</v>
      </c>
      <c r="D3348">
        <v>65</v>
      </c>
      <c r="E3348" t="s">
        <v>58</v>
      </c>
      <c r="F3348" t="s">
        <v>51</v>
      </c>
      <c r="G3348" s="1">
        <v>44257</v>
      </c>
      <c r="H3348" t="s">
        <v>67</v>
      </c>
      <c r="I3348" t="s">
        <v>77</v>
      </c>
      <c r="J3348" s="3" t="s">
        <v>10971</v>
      </c>
      <c r="K3348" t="s">
        <v>39</v>
      </c>
      <c r="L3348" t="s">
        <v>10972</v>
      </c>
      <c r="M3348" t="s">
        <v>25</v>
      </c>
      <c r="N3348" t="s">
        <v>26</v>
      </c>
      <c r="O3348" s="2">
        <v>45078.733946759261</v>
      </c>
      <c r="P3348" s="2">
        <v>45078.588807870372</v>
      </c>
      <c r="Q3348">
        <v>3</v>
      </c>
      <c r="R3348" t="str">
        <f t="shared" ca="1" si="52"/>
        <v>Mohit</v>
      </c>
      <c r="S3348" t="str">
        <f>IFERROR(TEXT(DATEVALUE(LEFT(Table1[[#This Row],[Date of Purchase]],10)), "MMMM"), TEXT(Table1[[#This Row],[Date of Purchase]], "MMMM"))</f>
        <v>March</v>
      </c>
      <c r="T3348" t="str">
        <f>IF(OR(
  AND(Table1[[#This Row],[Ticket Priority]]="Critical", Table1[[#This Row],[Ticket Status]]&lt;&gt;"Closed"),
  AND(Table1[[#This Row],[Ticket Priority]]="High", Table1[[#This Row],[Ticket Status]]="Open")
), "Yes", "No")</f>
        <v>No</v>
      </c>
      <c r="U3348" s="4" t="str">
        <f>IF(Table1[[#This Row],[Ticket Status]]="Closed","Yes","No")</f>
        <v>Yes</v>
      </c>
      <c r="V3348" s="4" t="str">
        <f>IF(Table1[[#This Row],[Ticket Status]]="Pending Customer Response","Yes","No")</f>
        <v>No</v>
      </c>
      <c r="W3348" s="5">
        <f ca="1">COUNTIFS(Table1[Agent_name],Table1[[#This Row],[Agent_name]],Table1[Month],Table1[[#This Row],[Month]])/160</f>
        <v>0.45624999999999999</v>
      </c>
    </row>
    <row r="3349" spans="1:23" x14ac:dyDescent="0.25">
      <c r="A3349">
        <v>3348</v>
      </c>
      <c r="B3349" t="s">
        <v>10973</v>
      </c>
      <c r="C3349" t="s">
        <v>10974</v>
      </c>
      <c r="D3349">
        <v>22</v>
      </c>
      <c r="E3349" t="s">
        <v>58</v>
      </c>
      <c r="F3349" t="s">
        <v>383</v>
      </c>
      <c r="G3349" s="1">
        <v>44262</v>
      </c>
      <c r="H3349" t="s">
        <v>66</v>
      </c>
      <c r="I3349" t="s">
        <v>93</v>
      </c>
      <c r="J3349" s="3" t="s">
        <v>1076</v>
      </c>
      <c r="K3349" t="s">
        <v>24</v>
      </c>
      <c r="M3349" t="s">
        <v>25</v>
      </c>
      <c r="N3349" t="s">
        <v>26</v>
      </c>
      <c r="O3349" s="2">
        <v>45078.80269675926</v>
      </c>
      <c r="R3349" t="str">
        <f t="shared" ca="1" si="52"/>
        <v>Rahul</v>
      </c>
      <c r="S3349" t="str">
        <f>IFERROR(TEXT(DATEVALUE(LEFT(Table1[[#This Row],[Date of Purchase]],10)), "MMMM"), TEXT(Table1[[#This Row],[Date of Purchase]], "MMMM"))</f>
        <v>March</v>
      </c>
      <c r="T3349" t="str">
        <f>IF(OR(
  AND(Table1[[#This Row],[Ticket Priority]]="Critical", Table1[[#This Row],[Ticket Status]]&lt;&gt;"Closed"),
  AND(Table1[[#This Row],[Ticket Priority]]="High", Table1[[#This Row],[Ticket Status]]="Open")
), "Yes", "No")</f>
        <v>Yes</v>
      </c>
      <c r="U3349" s="4" t="str">
        <f>IF(Table1[[#This Row],[Ticket Status]]="Closed","Yes","No")</f>
        <v>No</v>
      </c>
      <c r="V3349" s="4" t="str">
        <f>IF(Table1[[#This Row],[Ticket Status]]="Pending Customer Response","Yes","No")</f>
        <v>Yes</v>
      </c>
      <c r="W3349" s="5">
        <f ca="1">COUNTIFS(Table1[Agent_name],Table1[[#This Row],[Agent_name]],Table1[Month],Table1[[#This Row],[Month]])/160</f>
        <v>0.19375000000000001</v>
      </c>
    </row>
    <row r="3350" spans="1:23" x14ac:dyDescent="0.25">
      <c r="A3350">
        <v>3349</v>
      </c>
      <c r="B3350" t="s">
        <v>10975</v>
      </c>
      <c r="C3350" t="s">
        <v>10976</v>
      </c>
      <c r="D3350">
        <v>65</v>
      </c>
      <c r="E3350" t="s">
        <v>19</v>
      </c>
      <c r="F3350" t="s">
        <v>249</v>
      </c>
      <c r="G3350" s="1">
        <v>44015</v>
      </c>
      <c r="H3350" t="s">
        <v>66</v>
      </c>
      <c r="I3350" t="s">
        <v>113</v>
      </c>
      <c r="J3350" s="3" t="s">
        <v>10977</v>
      </c>
      <c r="K3350" t="s">
        <v>39</v>
      </c>
      <c r="L3350" t="s">
        <v>10978</v>
      </c>
      <c r="M3350" t="s">
        <v>143</v>
      </c>
      <c r="N3350" t="s">
        <v>26</v>
      </c>
      <c r="O3350" s="2">
        <v>45078.831886574073</v>
      </c>
      <c r="P3350" s="2">
        <v>45078.347858796296</v>
      </c>
      <c r="Q3350">
        <v>3</v>
      </c>
      <c r="R3350" t="str">
        <f t="shared" ca="1" si="52"/>
        <v>Aisha</v>
      </c>
      <c r="S3350" t="str">
        <f>IFERROR(TEXT(DATEVALUE(LEFT(Table1[[#This Row],[Date of Purchase]],10)), "MMMM"), TEXT(Table1[[#This Row],[Date of Purchase]], "MMMM"))</f>
        <v>July</v>
      </c>
      <c r="T3350" t="str">
        <f>IF(OR(
  AND(Table1[[#This Row],[Ticket Priority]]="Critical", Table1[[#This Row],[Ticket Status]]&lt;&gt;"Closed"),
  AND(Table1[[#This Row],[Ticket Priority]]="High", Table1[[#This Row],[Ticket Status]]="Open")
), "Yes", "No")</f>
        <v>No</v>
      </c>
      <c r="U3350" s="4" t="str">
        <f>IF(Table1[[#This Row],[Ticket Status]]="Closed","Yes","No")</f>
        <v>Yes</v>
      </c>
      <c r="V3350" s="4" t="str">
        <f>IF(Table1[[#This Row],[Ticket Status]]="Pending Customer Response","Yes","No")</f>
        <v>No</v>
      </c>
      <c r="W3350" s="5">
        <f ca="1">COUNTIFS(Table1[Agent_name],Table1[[#This Row],[Agent_name]],Table1[Month],Table1[[#This Row],[Month]])/160</f>
        <v>0.875</v>
      </c>
    </row>
    <row r="3351" spans="1:23" x14ac:dyDescent="0.25">
      <c r="A3351">
        <v>3350</v>
      </c>
      <c r="B3351" t="s">
        <v>10979</v>
      </c>
      <c r="C3351" t="s">
        <v>10980</v>
      </c>
      <c r="D3351">
        <v>61</v>
      </c>
      <c r="E3351" t="s">
        <v>19</v>
      </c>
      <c r="F3351" t="s">
        <v>211</v>
      </c>
      <c r="G3351" s="1">
        <v>44113</v>
      </c>
      <c r="H3351" t="s">
        <v>66</v>
      </c>
      <c r="I3351" t="s">
        <v>113</v>
      </c>
      <c r="J3351" s="3" t="s">
        <v>10981</v>
      </c>
      <c r="K3351" t="s">
        <v>62</v>
      </c>
      <c r="M3351" t="s">
        <v>143</v>
      </c>
      <c r="N3351" t="s">
        <v>55</v>
      </c>
      <c r="R3351" t="str">
        <f t="shared" ca="1" si="52"/>
        <v>Ravi</v>
      </c>
      <c r="S3351" t="str">
        <f>IFERROR(TEXT(DATEVALUE(LEFT(Table1[[#This Row],[Date of Purchase]],10)), "MMMM"), TEXT(Table1[[#This Row],[Date of Purchase]], "MMMM"))</f>
        <v>October</v>
      </c>
      <c r="T3351" t="str">
        <f>IF(OR(
  AND(Table1[[#This Row],[Ticket Priority]]="Critical", Table1[[#This Row],[Ticket Status]]&lt;&gt;"Closed"),
  AND(Table1[[#This Row],[Ticket Priority]]="High", Table1[[#This Row],[Ticket Status]]="Open")
), "Yes", "No")</f>
        <v>No</v>
      </c>
      <c r="U3351" s="4" t="str">
        <f>IF(Table1[[#This Row],[Ticket Status]]="Closed","Yes","No")</f>
        <v>No</v>
      </c>
      <c r="V3351" s="4" t="str">
        <f>IF(Table1[[#This Row],[Ticket Status]]="Pending Customer Response","Yes","No")</f>
        <v>No</v>
      </c>
      <c r="W3351" s="5">
        <f ca="1">COUNTIFS(Table1[Agent_name],Table1[[#This Row],[Agent_name]],Table1[Month],Table1[[#This Row],[Month]])/160</f>
        <v>0.58125000000000004</v>
      </c>
    </row>
    <row r="3352" spans="1:23" x14ac:dyDescent="0.25">
      <c r="A3352">
        <v>3351</v>
      </c>
      <c r="B3352" t="s">
        <v>10982</v>
      </c>
      <c r="C3352" t="s">
        <v>10983</v>
      </c>
      <c r="D3352">
        <v>18</v>
      </c>
      <c r="E3352" t="s">
        <v>58</v>
      </c>
      <c r="F3352" t="s">
        <v>161</v>
      </c>
      <c r="G3352" s="1">
        <v>44154</v>
      </c>
      <c r="H3352" t="s">
        <v>67</v>
      </c>
      <c r="I3352" t="s">
        <v>72</v>
      </c>
      <c r="J3352" s="3" t="s">
        <v>10984</v>
      </c>
      <c r="K3352" t="s">
        <v>39</v>
      </c>
      <c r="L3352" t="s">
        <v>10985</v>
      </c>
      <c r="M3352" t="s">
        <v>25</v>
      </c>
      <c r="N3352" t="s">
        <v>55</v>
      </c>
      <c r="O3352" s="2">
        <v>45078.388171296298</v>
      </c>
      <c r="P3352" s="2">
        <v>45078.870810185188</v>
      </c>
      <c r="Q3352">
        <v>5</v>
      </c>
      <c r="R3352" t="str">
        <f t="shared" ca="1" si="52"/>
        <v>Ravi</v>
      </c>
      <c r="S3352" t="str">
        <f>IFERROR(TEXT(DATEVALUE(LEFT(Table1[[#This Row],[Date of Purchase]],10)), "MMMM"), TEXT(Table1[[#This Row],[Date of Purchase]], "MMMM"))</f>
        <v>November</v>
      </c>
      <c r="T3352" t="str">
        <f>IF(OR(
  AND(Table1[[#This Row],[Ticket Priority]]="Critical", Table1[[#This Row],[Ticket Status]]&lt;&gt;"Closed"),
  AND(Table1[[#This Row],[Ticket Priority]]="High", Table1[[#This Row],[Ticket Status]]="Open")
), "Yes", "No")</f>
        <v>No</v>
      </c>
      <c r="U3352" s="4" t="str">
        <f>IF(Table1[[#This Row],[Ticket Status]]="Closed","Yes","No")</f>
        <v>Yes</v>
      </c>
      <c r="V3352" s="4" t="str">
        <f>IF(Table1[[#This Row],[Ticket Status]]="Pending Customer Response","Yes","No")</f>
        <v>No</v>
      </c>
      <c r="W3352" s="5">
        <f ca="1">COUNTIFS(Table1[Agent_name],Table1[[#This Row],[Agent_name]],Table1[Month],Table1[[#This Row],[Month]])/160</f>
        <v>0.61875000000000002</v>
      </c>
    </row>
    <row r="3353" spans="1:23" x14ac:dyDescent="0.25">
      <c r="A3353">
        <v>3352</v>
      </c>
      <c r="B3353" t="s">
        <v>10986</v>
      </c>
      <c r="C3353" t="s">
        <v>10987</v>
      </c>
      <c r="D3353">
        <v>65</v>
      </c>
      <c r="E3353" t="s">
        <v>29</v>
      </c>
      <c r="F3353" t="s">
        <v>397</v>
      </c>
      <c r="G3353" s="1">
        <v>44286</v>
      </c>
      <c r="H3353" t="s">
        <v>67</v>
      </c>
      <c r="I3353" t="s">
        <v>46</v>
      </c>
      <c r="J3353" s="3" t="s">
        <v>10988</v>
      </c>
      <c r="K3353" t="s">
        <v>62</v>
      </c>
      <c r="M3353" t="s">
        <v>41</v>
      </c>
      <c r="N3353" t="s">
        <v>83</v>
      </c>
      <c r="R3353" t="str">
        <f t="shared" ca="1" si="52"/>
        <v>Ravi</v>
      </c>
      <c r="S3353" t="str">
        <f>IFERROR(TEXT(DATEVALUE(LEFT(Table1[[#This Row],[Date of Purchase]],10)), "MMMM"), TEXT(Table1[[#This Row],[Date of Purchase]], "MMMM"))</f>
        <v>March</v>
      </c>
      <c r="T3353" t="str">
        <f>IF(OR(
  AND(Table1[[#This Row],[Ticket Priority]]="Critical", Table1[[#This Row],[Ticket Status]]&lt;&gt;"Closed"),
  AND(Table1[[#This Row],[Ticket Priority]]="High", Table1[[#This Row],[Ticket Status]]="Open")
), "Yes", "No")</f>
        <v>No</v>
      </c>
      <c r="U3353" s="4" t="str">
        <f>IF(Table1[[#This Row],[Ticket Status]]="Closed","Yes","No")</f>
        <v>No</v>
      </c>
      <c r="V3353" s="4" t="str">
        <f>IF(Table1[[#This Row],[Ticket Status]]="Pending Customer Response","Yes","No")</f>
        <v>No</v>
      </c>
      <c r="W3353" s="5">
        <f ca="1">COUNTIFS(Table1[Agent_name],Table1[[#This Row],[Agent_name]],Table1[Month],Table1[[#This Row],[Month]])/160</f>
        <v>0.54374999999999996</v>
      </c>
    </row>
    <row r="3354" spans="1:23" x14ac:dyDescent="0.25">
      <c r="A3354">
        <v>3353</v>
      </c>
      <c r="B3354" t="s">
        <v>10989</v>
      </c>
      <c r="C3354" t="s">
        <v>10990</v>
      </c>
      <c r="D3354">
        <v>65</v>
      </c>
      <c r="E3354" t="s">
        <v>58</v>
      </c>
      <c r="F3354" t="s">
        <v>431</v>
      </c>
      <c r="G3354" s="1">
        <v>44000</v>
      </c>
      <c r="H3354" t="s">
        <v>66</v>
      </c>
      <c r="I3354" t="s">
        <v>31</v>
      </c>
      <c r="J3354" s="3" t="s">
        <v>10991</v>
      </c>
      <c r="K3354" t="s">
        <v>39</v>
      </c>
      <c r="L3354" t="s">
        <v>10992</v>
      </c>
      <c r="M3354" t="s">
        <v>89</v>
      </c>
      <c r="N3354" t="s">
        <v>33</v>
      </c>
      <c r="O3354" s="2">
        <v>45078.631956018522</v>
      </c>
      <c r="P3354" s="2">
        <v>45078.010428240741</v>
      </c>
      <c r="Q3354">
        <v>4</v>
      </c>
      <c r="R3354" t="str">
        <f t="shared" ca="1" si="52"/>
        <v>Aisha</v>
      </c>
      <c r="S3354" t="str">
        <f>IFERROR(TEXT(DATEVALUE(LEFT(Table1[[#This Row],[Date of Purchase]],10)), "MMMM"), TEXT(Table1[[#This Row],[Date of Purchase]], "MMMM"))</f>
        <v>June</v>
      </c>
      <c r="T3354" t="str">
        <f>IF(OR(
  AND(Table1[[#This Row],[Ticket Priority]]="Critical", Table1[[#This Row],[Ticket Status]]&lt;&gt;"Closed"),
  AND(Table1[[#This Row],[Ticket Priority]]="High", Table1[[#This Row],[Ticket Status]]="Open")
), "Yes", "No")</f>
        <v>No</v>
      </c>
      <c r="U3354" s="4" t="str">
        <f>IF(Table1[[#This Row],[Ticket Status]]="Closed","Yes","No")</f>
        <v>Yes</v>
      </c>
      <c r="V3354" s="4" t="str">
        <f>IF(Table1[[#This Row],[Ticket Status]]="Pending Customer Response","Yes","No")</f>
        <v>No</v>
      </c>
      <c r="W3354" s="5">
        <f ca="1">COUNTIFS(Table1[Agent_name],Table1[[#This Row],[Agent_name]],Table1[Month],Table1[[#This Row],[Month]])/160</f>
        <v>0.89375000000000004</v>
      </c>
    </row>
    <row r="3355" spans="1:23" x14ac:dyDescent="0.25">
      <c r="A3355">
        <v>3354</v>
      </c>
      <c r="B3355" t="s">
        <v>10993</v>
      </c>
      <c r="C3355" t="s">
        <v>10994</v>
      </c>
      <c r="D3355">
        <v>23</v>
      </c>
      <c r="E3355" t="s">
        <v>19</v>
      </c>
      <c r="F3355" t="s">
        <v>92</v>
      </c>
      <c r="G3355" s="1">
        <v>44015</v>
      </c>
      <c r="H3355" t="s">
        <v>59</v>
      </c>
      <c r="I3355" t="s">
        <v>77</v>
      </c>
      <c r="J3355" s="3" t="s">
        <v>10995</v>
      </c>
      <c r="K3355" t="s">
        <v>24</v>
      </c>
      <c r="M3355" t="s">
        <v>89</v>
      </c>
      <c r="N3355" t="s">
        <v>26</v>
      </c>
      <c r="O3355" s="2">
        <v>45078.177106481482</v>
      </c>
      <c r="R3355" t="str">
        <f t="shared" ca="1" si="52"/>
        <v>Aisha</v>
      </c>
      <c r="S3355" t="str">
        <f>IFERROR(TEXT(DATEVALUE(LEFT(Table1[[#This Row],[Date of Purchase]],10)), "MMMM"), TEXT(Table1[[#This Row],[Date of Purchase]], "MMMM"))</f>
        <v>July</v>
      </c>
      <c r="T3355" t="str">
        <f>IF(OR(
  AND(Table1[[#This Row],[Ticket Priority]]="Critical", Table1[[#This Row],[Ticket Status]]&lt;&gt;"Closed"),
  AND(Table1[[#This Row],[Ticket Priority]]="High", Table1[[#This Row],[Ticket Status]]="Open")
), "Yes", "No")</f>
        <v>No</v>
      </c>
      <c r="U3355" s="4" t="str">
        <f>IF(Table1[[#This Row],[Ticket Status]]="Closed","Yes","No")</f>
        <v>No</v>
      </c>
      <c r="V3355" s="4" t="str">
        <f>IF(Table1[[#This Row],[Ticket Status]]="Pending Customer Response","Yes","No")</f>
        <v>Yes</v>
      </c>
      <c r="W3355" s="5">
        <f ca="1">COUNTIFS(Table1[Agent_name],Table1[[#This Row],[Agent_name]],Table1[Month],Table1[[#This Row],[Month]])/160</f>
        <v>0.875</v>
      </c>
    </row>
    <row r="3356" spans="1:23" x14ac:dyDescent="0.25">
      <c r="A3356">
        <v>3355</v>
      </c>
      <c r="B3356" t="s">
        <v>10996</v>
      </c>
      <c r="C3356" t="s">
        <v>10997</v>
      </c>
      <c r="D3356">
        <v>64</v>
      </c>
      <c r="E3356" t="s">
        <v>29</v>
      </c>
      <c r="F3356" t="s">
        <v>339</v>
      </c>
      <c r="G3356" s="1">
        <v>44208</v>
      </c>
      <c r="H3356" t="s">
        <v>21</v>
      </c>
      <c r="I3356" t="s">
        <v>22</v>
      </c>
      <c r="J3356" s="3" t="s">
        <v>10998</v>
      </c>
      <c r="K3356" t="s">
        <v>62</v>
      </c>
      <c r="M3356" t="s">
        <v>89</v>
      </c>
      <c r="N3356" t="s">
        <v>33</v>
      </c>
      <c r="R3356" t="str">
        <f t="shared" ca="1" si="52"/>
        <v>Mohit</v>
      </c>
      <c r="S3356" t="str">
        <f>IFERROR(TEXT(DATEVALUE(LEFT(Table1[[#This Row],[Date of Purchase]],10)), "MMMM"), TEXT(Table1[[#This Row],[Date of Purchase]], "MMMM"))</f>
        <v>January</v>
      </c>
      <c r="T3356" t="str">
        <f>IF(OR(
  AND(Table1[[#This Row],[Ticket Priority]]="Critical", Table1[[#This Row],[Ticket Status]]&lt;&gt;"Closed"),
  AND(Table1[[#This Row],[Ticket Priority]]="High", Table1[[#This Row],[Ticket Status]]="Open")
), "Yes", "No")</f>
        <v>Yes</v>
      </c>
      <c r="U3356" s="4" t="str">
        <f>IF(Table1[[#This Row],[Ticket Status]]="Closed","Yes","No")</f>
        <v>No</v>
      </c>
      <c r="V3356" s="4" t="str">
        <f>IF(Table1[[#This Row],[Ticket Status]]="Pending Customer Response","Yes","No")</f>
        <v>No</v>
      </c>
      <c r="W3356" s="5">
        <f ca="1">COUNTIFS(Table1[Agent_name],Table1[[#This Row],[Agent_name]],Table1[Month],Table1[[#This Row],[Month]])/160</f>
        <v>0.46250000000000002</v>
      </c>
    </row>
    <row r="3357" spans="1:23" x14ac:dyDescent="0.25">
      <c r="A3357">
        <v>3356</v>
      </c>
      <c r="B3357" t="s">
        <v>10999</v>
      </c>
      <c r="C3357" t="s">
        <v>11000</v>
      </c>
      <c r="D3357">
        <v>52</v>
      </c>
      <c r="E3357" t="s">
        <v>29</v>
      </c>
      <c r="F3357" t="s">
        <v>71</v>
      </c>
      <c r="G3357" s="1">
        <v>44199</v>
      </c>
      <c r="H3357" t="s">
        <v>67</v>
      </c>
      <c r="I3357" t="s">
        <v>72</v>
      </c>
      <c r="J3357" s="3" t="s">
        <v>11001</v>
      </c>
      <c r="K3357" t="s">
        <v>39</v>
      </c>
      <c r="L3357" t="s">
        <v>11002</v>
      </c>
      <c r="M3357" t="s">
        <v>41</v>
      </c>
      <c r="N3357" t="s">
        <v>26</v>
      </c>
      <c r="O3357" s="2">
        <v>45078.235486111109</v>
      </c>
      <c r="P3357" s="2">
        <v>45077.977847222224</v>
      </c>
      <c r="Q3357">
        <v>1</v>
      </c>
      <c r="R3357" t="str">
        <f t="shared" ca="1" si="52"/>
        <v>Meera</v>
      </c>
      <c r="S3357" t="str">
        <f>IFERROR(TEXT(DATEVALUE(LEFT(Table1[[#This Row],[Date of Purchase]],10)), "MMMM"), TEXT(Table1[[#This Row],[Date of Purchase]], "MMMM"))</f>
        <v>January</v>
      </c>
      <c r="T3357" t="str">
        <f>IF(OR(
  AND(Table1[[#This Row],[Ticket Priority]]="Critical", Table1[[#This Row],[Ticket Status]]&lt;&gt;"Closed"),
  AND(Table1[[#This Row],[Ticket Priority]]="High", Table1[[#This Row],[Ticket Status]]="Open")
), "Yes", "No")</f>
        <v>No</v>
      </c>
      <c r="U3357" s="4" t="str">
        <f>IF(Table1[[#This Row],[Ticket Status]]="Closed","Yes","No")</f>
        <v>Yes</v>
      </c>
      <c r="V3357" s="4" t="str">
        <f>IF(Table1[[#This Row],[Ticket Status]]="Pending Customer Response","Yes","No")</f>
        <v>No</v>
      </c>
      <c r="W3357" s="5">
        <f ca="1">COUNTIFS(Table1[Agent_name],Table1[[#This Row],[Agent_name]],Table1[Month],Table1[[#This Row],[Month]])/160</f>
        <v>0.21875</v>
      </c>
    </row>
    <row r="3358" spans="1:23" x14ac:dyDescent="0.25">
      <c r="A3358">
        <v>3357</v>
      </c>
      <c r="B3358" t="s">
        <v>2704</v>
      </c>
      <c r="C3358" t="s">
        <v>11003</v>
      </c>
      <c r="D3358">
        <v>42</v>
      </c>
      <c r="E3358" t="s">
        <v>29</v>
      </c>
      <c r="F3358" t="s">
        <v>161</v>
      </c>
      <c r="G3358" s="1">
        <v>44018</v>
      </c>
      <c r="H3358" t="s">
        <v>66</v>
      </c>
      <c r="I3358" t="s">
        <v>177</v>
      </c>
      <c r="J3358" s="3" t="s">
        <v>11004</v>
      </c>
      <c r="K3358" t="s">
        <v>24</v>
      </c>
      <c r="M3358" t="s">
        <v>41</v>
      </c>
      <c r="N3358" t="s">
        <v>55</v>
      </c>
      <c r="O3358" s="2">
        <v>45078.552164351851</v>
      </c>
      <c r="R3358" t="str">
        <f t="shared" ca="1" si="52"/>
        <v>Aisha</v>
      </c>
      <c r="S3358" t="str">
        <f>IFERROR(TEXT(DATEVALUE(LEFT(Table1[[#This Row],[Date of Purchase]],10)), "MMMM"), TEXT(Table1[[#This Row],[Date of Purchase]], "MMMM"))</f>
        <v>July</v>
      </c>
      <c r="T3358" t="str">
        <f>IF(OR(
  AND(Table1[[#This Row],[Ticket Priority]]="Critical", Table1[[#This Row],[Ticket Status]]&lt;&gt;"Closed"),
  AND(Table1[[#This Row],[Ticket Priority]]="High", Table1[[#This Row],[Ticket Status]]="Open")
), "Yes", "No")</f>
        <v>No</v>
      </c>
      <c r="U3358" s="4" t="str">
        <f>IF(Table1[[#This Row],[Ticket Status]]="Closed","Yes","No")</f>
        <v>No</v>
      </c>
      <c r="V3358" s="4" t="str">
        <f>IF(Table1[[#This Row],[Ticket Status]]="Pending Customer Response","Yes","No")</f>
        <v>Yes</v>
      </c>
      <c r="W3358" s="5">
        <f ca="1">COUNTIFS(Table1[Agent_name],Table1[[#This Row],[Agent_name]],Table1[Month],Table1[[#This Row],[Month]])/160</f>
        <v>0.875</v>
      </c>
    </row>
    <row r="3359" spans="1:23" x14ac:dyDescent="0.25">
      <c r="A3359">
        <v>3358</v>
      </c>
      <c r="B3359" t="s">
        <v>11005</v>
      </c>
      <c r="C3359" t="s">
        <v>11006</v>
      </c>
      <c r="D3359">
        <v>38</v>
      </c>
      <c r="E3359" t="s">
        <v>29</v>
      </c>
      <c r="F3359" t="s">
        <v>86</v>
      </c>
      <c r="G3359" s="1">
        <v>43922</v>
      </c>
      <c r="H3359" t="s">
        <v>45</v>
      </c>
      <c r="I3359" t="s">
        <v>93</v>
      </c>
      <c r="J3359" s="3" t="s">
        <v>11007</v>
      </c>
      <c r="K3359" t="s">
        <v>24</v>
      </c>
      <c r="M3359" t="s">
        <v>143</v>
      </c>
      <c r="N3359" t="s">
        <v>83</v>
      </c>
      <c r="O3359" s="2">
        <v>45078.551493055558</v>
      </c>
      <c r="R3359" t="str">
        <f t="shared" ca="1" si="52"/>
        <v>Karan</v>
      </c>
      <c r="S3359" t="str">
        <f>IFERROR(TEXT(DATEVALUE(LEFT(Table1[[#This Row],[Date of Purchase]],10)), "MMMM"), TEXT(Table1[[#This Row],[Date of Purchase]], "MMMM"))</f>
        <v>April</v>
      </c>
      <c r="T3359" t="str">
        <f>IF(OR(
  AND(Table1[[#This Row],[Ticket Priority]]="Critical", Table1[[#This Row],[Ticket Status]]&lt;&gt;"Closed"),
  AND(Table1[[#This Row],[Ticket Priority]]="High", Table1[[#This Row],[Ticket Status]]="Open")
), "Yes", "No")</f>
        <v>No</v>
      </c>
      <c r="U3359" s="4" t="str">
        <f>IF(Table1[[#This Row],[Ticket Status]]="Closed","Yes","No")</f>
        <v>No</v>
      </c>
      <c r="V3359" s="4" t="str">
        <f>IF(Table1[[#This Row],[Ticket Status]]="Pending Customer Response","Yes","No")</f>
        <v>Yes</v>
      </c>
      <c r="W3359" s="5">
        <f ca="1">COUNTIFS(Table1[Agent_name],Table1[[#This Row],[Agent_name]],Table1[Month],Table1[[#This Row],[Month]])/160</f>
        <v>0.29375000000000001</v>
      </c>
    </row>
    <row r="3360" spans="1:23" x14ac:dyDescent="0.25">
      <c r="A3360">
        <v>3359</v>
      </c>
      <c r="B3360" t="s">
        <v>11008</v>
      </c>
      <c r="C3360" t="s">
        <v>11009</v>
      </c>
      <c r="D3360">
        <v>38</v>
      </c>
      <c r="E3360" t="s">
        <v>19</v>
      </c>
      <c r="F3360" t="s">
        <v>207</v>
      </c>
      <c r="G3360" s="1">
        <v>44494</v>
      </c>
      <c r="H3360" t="s">
        <v>21</v>
      </c>
      <c r="I3360" t="s">
        <v>37</v>
      </c>
      <c r="J3360" s="3" t="s">
        <v>10832</v>
      </c>
      <c r="K3360" t="s">
        <v>62</v>
      </c>
      <c r="M3360" t="s">
        <v>143</v>
      </c>
      <c r="N3360" t="s">
        <v>55</v>
      </c>
      <c r="R3360" t="str">
        <f t="shared" ca="1" si="52"/>
        <v>Sara</v>
      </c>
      <c r="S3360" t="str">
        <f>IFERROR(TEXT(DATEVALUE(LEFT(Table1[[#This Row],[Date of Purchase]],10)), "MMMM"), TEXT(Table1[[#This Row],[Date of Purchase]], "MMMM"))</f>
        <v>October</v>
      </c>
      <c r="T3360" t="str">
        <f>IF(OR(
  AND(Table1[[#This Row],[Ticket Priority]]="Critical", Table1[[#This Row],[Ticket Status]]&lt;&gt;"Closed"),
  AND(Table1[[#This Row],[Ticket Priority]]="High", Table1[[#This Row],[Ticket Status]]="Open")
), "Yes", "No")</f>
        <v>No</v>
      </c>
      <c r="U3360" s="4" t="str">
        <f>IF(Table1[[#This Row],[Ticket Status]]="Closed","Yes","No")</f>
        <v>No</v>
      </c>
      <c r="V3360" s="4" t="str">
        <f>IF(Table1[[#This Row],[Ticket Status]]="Pending Customer Response","Yes","No")</f>
        <v>No</v>
      </c>
      <c r="W3360" s="5">
        <f ca="1">COUNTIFS(Table1[Agent_name],Table1[[#This Row],[Agent_name]],Table1[Month],Table1[[#This Row],[Month]])/160</f>
        <v>0.66874999999999996</v>
      </c>
    </row>
    <row r="3361" spans="1:23" x14ac:dyDescent="0.25">
      <c r="A3361">
        <v>3360</v>
      </c>
      <c r="B3361" t="s">
        <v>11010</v>
      </c>
      <c r="C3361" t="s">
        <v>11011</v>
      </c>
      <c r="D3361">
        <v>35</v>
      </c>
      <c r="E3361" t="s">
        <v>29</v>
      </c>
      <c r="F3361" t="s">
        <v>149</v>
      </c>
      <c r="G3361" s="1">
        <v>44505</v>
      </c>
      <c r="H3361" t="s">
        <v>21</v>
      </c>
      <c r="I3361" t="s">
        <v>67</v>
      </c>
      <c r="J3361" s="3" t="s">
        <v>11012</v>
      </c>
      <c r="K3361" t="s">
        <v>39</v>
      </c>
      <c r="L3361" t="s">
        <v>11013</v>
      </c>
      <c r="M3361" t="s">
        <v>143</v>
      </c>
      <c r="N3361" t="s">
        <v>55</v>
      </c>
      <c r="O3361" s="2">
        <v>45078.611226851855</v>
      </c>
      <c r="P3361" s="2">
        <v>45078.642476851855</v>
      </c>
      <c r="Q3361">
        <v>3</v>
      </c>
      <c r="R3361" t="str">
        <f t="shared" ca="1" si="52"/>
        <v>Neha</v>
      </c>
      <c r="S3361" t="str">
        <f>IFERROR(TEXT(DATEVALUE(LEFT(Table1[[#This Row],[Date of Purchase]],10)), "MMMM"), TEXT(Table1[[#This Row],[Date of Purchase]], "MMMM"))</f>
        <v>November</v>
      </c>
      <c r="T3361" t="str">
        <f>IF(OR(
  AND(Table1[[#This Row],[Ticket Priority]]="Critical", Table1[[#This Row],[Ticket Status]]&lt;&gt;"Closed"),
  AND(Table1[[#This Row],[Ticket Priority]]="High", Table1[[#This Row],[Ticket Status]]="Open")
), "Yes", "No")</f>
        <v>No</v>
      </c>
      <c r="U3361" s="4" t="str">
        <f>IF(Table1[[#This Row],[Ticket Status]]="Closed","Yes","No")</f>
        <v>Yes</v>
      </c>
      <c r="V3361" s="4" t="str">
        <f>IF(Table1[[#This Row],[Ticket Status]]="Pending Customer Response","Yes","No")</f>
        <v>No</v>
      </c>
      <c r="W3361" s="5">
        <f ca="1">COUNTIFS(Table1[Agent_name],Table1[[#This Row],[Agent_name]],Table1[Month],Table1[[#This Row],[Month]])/160</f>
        <v>0.17499999999999999</v>
      </c>
    </row>
    <row r="3362" spans="1:23" x14ac:dyDescent="0.25">
      <c r="A3362">
        <v>3361</v>
      </c>
      <c r="B3362" t="s">
        <v>11014</v>
      </c>
      <c r="C3362" t="s">
        <v>11015</v>
      </c>
      <c r="D3362">
        <v>19</v>
      </c>
      <c r="E3362" t="s">
        <v>19</v>
      </c>
      <c r="F3362" t="s">
        <v>223</v>
      </c>
      <c r="G3362" s="1">
        <v>44540</v>
      </c>
      <c r="H3362" t="s">
        <v>45</v>
      </c>
      <c r="I3362" t="s">
        <v>22</v>
      </c>
      <c r="J3362" s="3" t="s">
        <v>11016</v>
      </c>
      <c r="K3362" t="s">
        <v>24</v>
      </c>
      <c r="M3362" t="s">
        <v>25</v>
      </c>
      <c r="N3362" t="s">
        <v>33</v>
      </c>
      <c r="O3362" s="2">
        <v>45078.218182870369</v>
      </c>
      <c r="R3362" t="str">
        <f t="shared" ca="1" si="52"/>
        <v>Meera</v>
      </c>
      <c r="S3362" t="str">
        <f>IFERROR(TEXT(DATEVALUE(LEFT(Table1[[#This Row],[Date of Purchase]],10)), "MMMM"), TEXT(Table1[[#This Row],[Date of Purchase]], "MMMM"))</f>
        <v>December</v>
      </c>
      <c r="T3362" t="str">
        <f>IF(OR(
  AND(Table1[[#This Row],[Ticket Priority]]="Critical", Table1[[#This Row],[Ticket Status]]&lt;&gt;"Closed"),
  AND(Table1[[#This Row],[Ticket Priority]]="High", Table1[[#This Row],[Ticket Status]]="Open")
), "Yes", "No")</f>
        <v>Yes</v>
      </c>
      <c r="U3362" s="4" t="str">
        <f>IF(Table1[[#This Row],[Ticket Status]]="Closed","Yes","No")</f>
        <v>No</v>
      </c>
      <c r="V3362" s="4" t="str">
        <f>IF(Table1[[#This Row],[Ticket Status]]="Pending Customer Response","Yes","No")</f>
        <v>Yes</v>
      </c>
      <c r="W3362" s="5">
        <f ca="1">COUNTIFS(Table1[Agent_name],Table1[[#This Row],[Agent_name]],Table1[Month],Table1[[#This Row],[Month]])/160</f>
        <v>0.24374999999999999</v>
      </c>
    </row>
    <row r="3363" spans="1:23" x14ac:dyDescent="0.25">
      <c r="A3363">
        <v>3362</v>
      </c>
      <c r="B3363" t="s">
        <v>11017</v>
      </c>
      <c r="C3363" t="s">
        <v>11018</v>
      </c>
      <c r="D3363">
        <v>62</v>
      </c>
      <c r="E3363" t="s">
        <v>19</v>
      </c>
      <c r="F3363" t="s">
        <v>98</v>
      </c>
      <c r="G3363" s="1">
        <v>44001</v>
      </c>
      <c r="H3363" t="s">
        <v>67</v>
      </c>
      <c r="I3363" t="s">
        <v>113</v>
      </c>
      <c r="J3363" s="3" t="s">
        <v>11019</v>
      </c>
      <c r="K3363" t="s">
        <v>39</v>
      </c>
      <c r="L3363" t="s">
        <v>11020</v>
      </c>
      <c r="M3363" t="s">
        <v>89</v>
      </c>
      <c r="N3363" t="s">
        <v>33</v>
      </c>
      <c r="O3363" s="2">
        <v>45078.921678240738</v>
      </c>
      <c r="P3363" s="2">
        <v>45078.394594907404</v>
      </c>
      <c r="Q3363">
        <v>5</v>
      </c>
      <c r="R3363" t="str">
        <f t="shared" ca="1" si="52"/>
        <v>Karan</v>
      </c>
      <c r="S3363" t="str">
        <f>IFERROR(TEXT(DATEVALUE(LEFT(Table1[[#This Row],[Date of Purchase]],10)), "MMMM"), TEXT(Table1[[#This Row],[Date of Purchase]], "MMMM"))</f>
        <v>June</v>
      </c>
      <c r="T3363" t="str">
        <f>IF(OR(
  AND(Table1[[#This Row],[Ticket Priority]]="Critical", Table1[[#This Row],[Ticket Status]]&lt;&gt;"Closed"),
  AND(Table1[[#This Row],[Ticket Priority]]="High", Table1[[#This Row],[Ticket Status]]="Open")
), "Yes", "No")</f>
        <v>No</v>
      </c>
      <c r="U3363" s="4" t="str">
        <f>IF(Table1[[#This Row],[Ticket Status]]="Closed","Yes","No")</f>
        <v>Yes</v>
      </c>
      <c r="V3363" s="4" t="str">
        <f>IF(Table1[[#This Row],[Ticket Status]]="Pending Customer Response","Yes","No")</f>
        <v>No</v>
      </c>
      <c r="W3363" s="5">
        <f ca="1">COUNTIFS(Table1[Agent_name],Table1[[#This Row],[Agent_name]],Table1[Month],Table1[[#This Row],[Month]])/160</f>
        <v>0.27500000000000002</v>
      </c>
    </row>
    <row r="3364" spans="1:23" x14ac:dyDescent="0.25">
      <c r="A3364">
        <v>3363</v>
      </c>
      <c r="B3364" t="s">
        <v>11021</v>
      </c>
      <c r="C3364" t="s">
        <v>11022</v>
      </c>
      <c r="D3364">
        <v>26</v>
      </c>
      <c r="E3364" t="s">
        <v>58</v>
      </c>
      <c r="F3364" t="s">
        <v>44</v>
      </c>
      <c r="G3364" s="1">
        <v>43976</v>
      </c>
      <c r="H3364" t="s">
        <v>67</v>
      </c>
      <c r="I3364" t="s">
        <v>99</v>
      </c>
      <c r="J3364" s="3" t="s">
        <v>11023</v>
      </c>
      <c r="K3364" t="s">
        <v>39</v>
      </c>
      <c r="L3364" t="s">
        <v>11024</v>
      </c>
      <c r="M3364" t="s">
        <v>89</v>
      </c>
      <c r="N3364" t="s">
        <v>83</v>
      </c>
      <c r="O3364" s="2">
        <v>45078.274467592593</v>
      </c>
      <c r="P3364" s="2">
        <v>45078.930023148147</v>
      </c>
      <c r="Q3364">
        <v>1</v>
      </c>
      <c r="R3364" t="str">
        <f t="shared" ca="1" si="52"/>
        <v>Neha</v>
      </c>
      <c r="S3364" t="str">
        <f>IFERROR(TEXT(DATEVALUE(LEFT(Table1[[#This Row],[Date of Purchase]],10)), "MMMM"), TEXT(Table1[[#This Row],[Date of Purchase]], "MMMM"))</f>
        <v>May</v>
      </c>
      <c r="T3364" t="str">
        <f>IF(OR(
  AND(Table1[[#This Row],[Ticket Priority]]="Critical", Table1[[#This Row],[Ticket Status]]&lt;&gt;"Closed"),
  AND(Table1[[#This Row],[Ticket Priority]]="High", Table1[[#This Row],[Ticket Status]]="Open")
), "Yes", "No")</f>
        <v>No</v>
      </c>
      <c r="U3364" s="4" t="str">
        <f>IF(Table1[[#This Row],[Ticket Status]]="Closed","Yes","No")</f>
        <v>Yes</v>
      </c>
      <c r="V3364" s="4" t="str">
        <f>IF(Table1[[#This Row],[Ticket Status]]="Pending Customer Response","Yes","No")</f>
        <v>No</v>
      </c>
      <c r="W3364" s="5">
        <f ca="1">COUNTIFS(Table1[Agent_name],Table1[[#This Row],[Agent_name]],Table1[Month],Table1[[#This Row],[Month]])/160</f>
        <v>0.20624999999999999</v>
      </c>
    </row>
    <row r="3365" spans="1:23" x14ac:dyDescent="0.25">
      <c r="A3365">
        <v>3364</v>
      </c>
      <c r="B3365" t="s">
        <v>11025</v>
      </c>
      <c r="C3365" t="s">
        <v>11026</v>
      </c>
      <c r="D3365">
        <v>49</v>
      </c>
      <c r="E3365" t="s">
        <v>29</v>
      </c>
      <c r="F3365" t="s">
        <v>44</v>
      </c>
      <c r="G3365" s="1">
        <v>44387</v>
      </c>
      <c r="H3365" t="s">
        <v>45</v>
      </c>
      <c r="I3365" t="s">
        <v>46</v>
      </c>
      <c r="J3365" s="3" t="s">
        <v>11027</v>
      </c>
      <c r="K3365" t="s">
        <v>24</v>
      </c>
      <c r="M3365" t="s">
        <v>41</v>
      </c>
      <c r="N3365" t="s">
        <v>33</v>
      </c>
      <c r="O3365" s="2">
        <v>45078.520300925928</v>
      </c>
      <c r="R3365" t="str">
        <f t="shared" ca="1" si="52"/>
        <v>Rahul</v>
      </c>
      <c r="S3365" t="str">
        <f>IFERROR(TEXT(DATEVALUE(LEFT(Table1[[#This Row],[Date of Purchase]],10)), "MMMM"), TEXT(Table1[[#This Row],[Date of Purchase]], "MMMM"))</f>
        <v>July</v>
      </c>
      <c r="T3365" t="str">
        <f>IF(OR(
  AND(Table1[[#This Row],[Ticket Priority]]="Critical", Table1[[#This Row],[Ticket Status]]&lt;&gt;"Closed"),
  AND(Table1[[#This Row],[Ticket Priority]]="High", Table1[[#This Row],[Ticket Status]]="Open")
), "Yes", "No")</f>
        <v>No</v>
      </c>
      <c r="U3365" s="4" t="str">
        <f>IF(Table1[[#This Row],[Ticket Status]]="Closed","Yes","No")</f>
        <v>No</v>
      </c>
      <c r="V3365" s="4" t="str">
        <f>IF(Table1[[#This Row],[Ticket Status]]="Pending Customer Response","Yes","No")</f>
        <v>Yes</v>
      </c>
      <c r="W3365" s="5">
        <f ca="1">COUNTIFS(Table1[Agent_name],Table1[[#This Row],[Agent_name]],Table1[Month],Table1[[#This Row],[Month]])/160</f>
        <v>0.21249999999999999</v>
      </c>
    </row>
    <row r="3366" spans="1:23" x14ac:dyDescent="0.25">
      <c r="A3366">
        <v>3365</v>
      </c>
      <c r="B3366" t="s">
        <v>11028</v>
      </c>
      <c r="C3366" t="s">
        <v>11029</v>
      </c>
      <c r="D3366">
        <v>45</v>
      </c>
      <c r="E3366" t="s">
        <v>58</v>
      </c>
      <c r="F3366" t="s">
        <v>655</v>
      </c>
      <c r="G3366" s="1">
        <v>44073</v>
      </c>
      <c r="H3366" t="s">
        <v>59</v>
      </c>
      <c r="I3366" t="s">
        <v>77</v>
      </c>
      <c r="J3366" s="3" t="s">
        <v>11030</v>
      </c>
      <c r="K3366" t="s">
        <v>24</v>
      </c>
      <c r="M3366" t="s">
        <v>89</v>
      </c>
      <c r="N3366" t="s">
        <v>33</v>
      </c>
      <c r="O3366" s="2">
        <v>45078.120312500003</v>
      </c>
      <c r="R3366" t="str">
        <f t="shared" ca="1" si="52"/>
        <v>Priya</v>
      </c>
      <c r="S3366" t="str">
        <f>IFERROR(TEXT(DATEVALUE(LEFT(Table1[[#This Row],[Date of Purchase]],10)), "MMMM"), TEXT(Table1[[#This Row],[Date of Purchase]], "MMMM"))</f>
        <v>August</v>
      </c>
      <c r="T3366" t="str">
        <f>IF(OR(
  AND(Table1[[#This Row],[Ticket Priority]]="Critical", Table1[[#This Row],[Ticket Status]]&lt;&gt;"Closed"),
  AND(Table1[[#This Row],[Ticket Priority]]="High", Table1[[#This Row],[Ticket Status]]="Open")
), "Yes", "No")</f>
        <v>No</v>
      </c>
      <c r="U3366" s="4" t="str">
        <f>IF(Table1[[#This Row],[Ticket Status]]="Closed","Yes","No")</f>
        <v>No</v>
      </c>
      <c r="V3366" s="4" t="str">
        <f>IF(Table1[[#This Row],[Ticket Status]]="Pending Customer Response","Yes","No")</f>
        <v>Yes</v>
      </c>
      <c r="W3366" s="5">
        <f ca="1">COUNTIFS(Table1[Agent_name],Table1[[#This Row],[Agent_name]],Table1[Month],Table1[[#This Row],[Month]])/160</f>
        <v>0.35</v>
      </c>
    </row>
    <row r="3367" spans="1:23" x14ac:dyDescent="0.25">
      <c r="A3367">
        <v>3366</v>
      </c>
      <c r="B3367" t="s">
        <v>11031</v>
      </c>
      <c r="C3367" t="s">
        <v>11032</v>
      </c>
      <c r="D3367">
        <v>55</v>
      </c>
      <c r="E3367" t="s">
        <v>58</v>
      </c>
      <c r="F3367" t="s">
        <v>76</v>
      </c>
      <c r="G3367" s="1">
        <v>43946</v>
      </c>
      <c r="H3367" t="s">
        <v>59</v>
      </c>
      <c r="I3367" t="s">
        <v>113</v>
      </c>
      <c r="J3367" s="3" t="s">
        <v>11033</v>
      </c>
      <c r="K3367" t="s">
        <v>39</v>
      </c>
      <c r="L3367" t="s">
        <v>11034</v>
      </c>
      <c r="M3367" t="s">
        <v>25</v>
      </c>
      <c r="N3367" t="s">
        <v>83</v>
      </c>
      <c r="O3367" s="2">
        <v>45078.564780092594</v>
      </c>
      <c r="P3367" s="2">
        <v>45078.634918981479</v>
      </c>
      <c r="Q3367">
        <v>1</v>
      </c>
      <c r="R3367" t="str">
        <f t="shared" ca="1" si="52"/>
        <v>Neha</v>
      </c>
      <c r="S3367" t="str">
        <f>IFERROR(TEXT(DATEVALUE(LEFT(Table1[[#This Row],[Date of Purchase]],10)), "MMMM"), TEXT(Table1[[#This Row],[Date of Purchase]], "MMMM"))</f>
        <v>April</v>
      </c>
      <c r="T3367" t="str">
        <f>IF(OR(
  AND(Table1[[#This Row],[Ticket Priority]]="Critical", Table1[[#This Row],[Ticket Status]]&lt;&gt;"Closed"),
  AND(Table1[[#This Row],[Ticket Priority]]="High", Table1[[#This Row],[Ticket Status]]="Open")
), "Yes", "No")</f>
        <v>No</v>
      </c>
      <c r="U3367" s="4" t="str">
        <f>IF(Table1[[#This Row],[Ticket Status]]="Closed","Yes","No")</f>
        <v>Yes</v>
      </c>
      <c r="V3367" s="4" t="str">
        <f>IF(Table1[[#This Row],[Ticket Status]]="Pending Customer Response","Yes","No")</f>
        <v>No</v>
      </c>
      <c r="W3367" s="5">
        <f ca="1">COUNTIFS(Table1[Agent_name],Table1[[#This Row],[Agent_name]],Table1[Month],Table1[[#This Row],[Month]])/160</f>
        <v>0.28749999999999998</v>
      </c>
    </row>
    <row r="3368" spans="1:23" x14ac:dyDescent="0.25">
      <c r="A3368">
        <v>3367</v>
      </c>
      <c r="B3368" t="s">
        <v>11035</v>
      </c>
      <c r="C3368" t="s">
        <v>11036</v>
      </c>
      <c r="D3368">
        <v>67</v>
      </c>
      <c r="E3368" t="s">
        <v>58</v>
      </c>
      <c r="F3368" t="s">
        <v>242</v>
      </c>
      <c r="G3368" s="1">
        <v>44484</v>
      </c>
      <c r="H3368" t="s">
        <v>21</v>
      </c>
      <c r="I3368" t="s">
        <v>99</v>
      </c>
      <c r="J3368" s="3" t="s">
        <v>11037</v>
      </c>
      <c r="K3368" t="s">
        <v>24</v>
      </c>
      <c r="M3368" t="s">
        <v>25</v>
      </c>
      <c r="N3368" t="s">
        <v>83</v>
      </c>
      <c r="O3368" s="2">
        <v>45078.161319444444</v>
      </c>
      <c r="R3368" t="str">
        <f t="shared" ca="1" si="52"/>
        <v>Aisha</v>
      </c>
      <c r="S3368" t="str">
        <f>IFERROR(TEXT(DATEVALUE(LEFT(Table1[[#This Row],[Date of Purchase]],10)), "MMMM"), TEXT(Table1[[#This Row],[Date of Purchase]], "MMMM"))</f>
        <v>October</v>
      </c>
      <c r="T3368" t="str">
        <f>IF(OR(
  AND(Table1[[#This Row],[Ticket Priority]]="Critical", Table1[[#This Row],[Ticket Status]]&lt;&gt;"Closed"),
  AND(Table1[[#This Row],[Ticket Priority]]="High", Table1[[#This Row],[Ticket Status]]="Open")
), "Yes", "No")</f>
        <v>Yes</v>
      </c>
      <c r="U3368" s="4" t="str">
        <f>IF(Table1[[#This Row],[Ticket Status]]="Closed","Yes","No")</f>
        <v>No</v>
      </c>
      <c r="V3368" s="4" t="str">
        <f>IF(Table1[[#This Row],[Ticket Status]]="Pending Customer Response","Yes","No")</f>
        <v>Yes</v>
      </c>
      <c r="W3368" s="5">
        <f ca="1">COUNTIFS(Table1[Agent_name],Table1[[#This Row],[Agent_name]],Table1[Month],Table1[[#This Row],[Month]])/160</f>
        <v>0.85624999999999996</v>
      </c>
    </row>
    <row r="3369" spans="1:23" x14ac:dyDescent="0.25">
      <c r="A3369">
        <v>3368</v>
      </c>
      <c r="B3369" t="s">
        <v>11038</v>
      </c>
      <c r="C3369" t="s">
        <v>11039</v>
      </c>
      <c r="D3369">
        <v>61</v>
      </c>
      <c r="E3369" t="s">
        <v>29</v>
      </c>
      <c r="F3369" t="s">
        <v>211</v>
      </c>
      <c r="G3369" s="1">
        <v>43969</v>
      </c>
      <c r="H3369" t="s">
        <v>45</v>
      </c>
      <c r="I3369" t="s">
        <v>22</v>
      </c>
      <c r="J3369" s="3" t="s">
        <v>11040</v>
      </c>
      <c r="K3369" t="s">
        <v>24</v>
      </c>
      <c r="M3369" t="s">
        <v>89</v>
      </c>
      <c r="N3369" t="s">
        <v>55</v>
      </c>
      <c r="O3369" s="2">
        <v>45078.443287037036</v>
      </c>
      <c r="R3369" t="str">
        <f t="shared" ca="1" si="52"/>
        <v>Aisha</v>
      </c>
      <c r="S3369" t="str">
        <f>IFERROR(TEXT(DATEVALUE(LEFT(Table1[[#This Row],[Date of Purchase]],10)), "MMMM"), TEXT(Table1[[#This Row],[Date of Purchase]], "MMMM"))</f>
        <v>May</v>
      </c>
      <c r="T3369" t="str">
        <f>IF(OR(
  AND(Table1[[#This Row],[Ticket Priority]]="Critical", Table1[[#This Row],[Ticket Status]]&lt;&gt;"Closed"),
  AND(Table1[[#This Row],[Ticket Priority]]="High", Table1[[#This Row],[Ticket Status]]="Open")
), "Yes", "No")</f>
        <v>No</v>
      </c>
      <c r="U3369" s="4" t="str">
        <f>IF(Table1[[#This Row],[Ticket Status]]="Closed","Yes","No")</f>
        <v>No</v>
      </c>
      <c r="V3369" s="4" t="str">
        <f>IF(Table1[[#This Row],[Ticket Status]]="Pending Customer Response","Yes","No")</f>
        <v>Yes</v>
      </c>
      <c r="W3369" s="5">
        <f ca="1">COUNTIFS(Table1[Agent_name],Table1[[#This Row],[Agent_name]],Table1[Month],Table1[[#This Row],[Month]])/160</f>
        <v>0.93125000000000002</v>
      </c>
    </row>
    <row r="3370" spans="1:23" x14ac:dyDescent="0.25">
      <c r="A3370">
        <v>3369</v>
      </c>
      <c r="B3370" t="s">
        <v>11041</v>
      </c>
      <c r="C3370" t="s">
        <v>11042</v>
      </c>
      <c r="D3370">
        <v>40</v>
      </c>
      <c r="E3370" t="s">
        <v>19</v>
      </c>
      <c r="F3370" t="s">
        <v>339</v>
      </c>
      <c r="G3370" s="1">
        <v>44115</v>
      </c>
      <c r="H3370" t="s">
        <v>59</v>
      </c>
      <c r="I3370" t="s">
        <v>150</v>
      </c>
      <c r="J3370" s="3" t="s">
        <v>11043</v>
      </c>
      <c r="K3370" t="s">
        <v>24</v>
      </c>
      <c r="M3370" t="s">
        <v>143</v>
      </c>
      <c r="N3370" t="s">
        <v>55</v>
      </c>
      <c r="O3370" s="2">
        <v>45078.291215277779</v>
      </c>
      <c r="R3370" t="str">
        <f t="shared" ca="1" si="52"/>
        <v>Ravi</v>
      </c>
      <c r="S3370" t="str">
        <f>IFERROR(TEXT(DATEVALUE(LEFT(Table1[[#This Row],[Date of Purchase]],10)), "MMMM"), TEXT(Table1[[#This Row],[Date of Purchase]], "MMMM"))</f>
        <v>October</v>
      </c>
      <c r="T3370" t="str">
        <f>IF(OR(
  AND(Table1[[#This Row],[Ticket Priority]]="Critical", Table1[[#This Row],[Ticket Status]]&lt;&gt;"Closed"),
  AND(Table1[[#This Row],[Ticket Priority]]="High", Table1[[#This Row],[Ticket Status]]="Open")
), "Yes", "No")</f>
        <v>No</v>
      </c>
      <c r="U3370" s="4" t="str">
        <f>IF(Table1[[#This Row],[Ticket Status]]="Closed","Yes","No")</f>
        <v>No</v>
      </c>
      <c r="V3370" s="4" t="str">
        <f>IF(Table1[[#This Row],[Ticket Status]]="Pending Customer Response","Yes","No")</f>
        <v>Yes</v>
      </c>
      <c r="W3370" s="5">
        <f ca="1">COUNTIFS(Table1[Agent_name],Table1[[#This Row],[Agent_name]],Table1[Month],Table1[[#This Row],[Month]])/160</f>
        <v>0.58125000000000004</v>
      </c>
    </row>
    <row r="3371" spans="1:23" x14ac:dyDescent="0.25">
      <c r="A3371">
        <v>3370</v>
      </c>
      <c r="B3371" t="s">
        <v>11044</v>
      </c>
      <c r="C3371" t="s">
        <v>11045</v>
      </c>
      <c r="D3371">
        <v>57</v>
      </c>
      <c r="E3371" t="s">
        <v>19</v>
      </c>
      <c r="F3371" t="s">
        <v>86</v>
      </c>
      <c r="G3371" s="1">
        <v>44523</v>
      </c>
      <c r="H3371" t="s">
        <v>45</v>
      </c>
      <c r="I3371" t="s">
        <v>22</v>
      </c>
      <c r="J3371" s="3" t="s">
        <v>11046</v>
      </c>
      <c r="K3371" t="s">
        <v>39</v>
      </c>
      <c r="L3371" t="s">
        <v>11047</v>
      </c>
      <c r="M3371" t="s">
        <v>41</v>
      </c>
      <c r="N3371" t="s">
        <v>33</v>
      </c>
      <c r="O3371" s="2">
        <v>45078.05096064815</v>
      </c>
      <c r="P3371" s="2">
        <v>45078.618321759262</v>
      </c>
      <c r="Q3371">
        <v>2</v>
      </c>
      <c r="R3371" t="str">
        <f t="shared" ca="1" si="52"/>
        <v>Karan</v>
      </c>
      <c r="S3371" t="str">
        <f>IFERROR(TEXT(DATEVALUE(LEFT(Table1[[#This Row],[Date of Purchase]],10)), "MMMM"), TEXT(Table1[[#This Row],[Date of Purchase]], "MMMM"))</f>
        <v>November</v>
      </c>
      <c r="T3371" t="str">
        <f>IF(OR(
  AND(Table1[[#This Row],[Ticket Priority]]="Critical", Table1[[#This Row],[Ticket Status]]&lt;&gt;"Closed"),
  AND(Table1[[#This Row],[Ticket Priority]]="High", Table1[[#This Row],[Ticket Status]]="Open")
), "Yes", "No")</f>
        <v>No</v>
      </c>
      <c r="U3371" s="4" t="str">
        <f>IF(Table1[[#This Row],[Ticket Status]]="Closed","Yes","No")</f>
        <v>Yes</v>
      </c>
      <c r="V3371" s="4" t="str">
        <f>IF(Table1[[#This Row],[Ticket Status]]="Pending Customer Response","Yes","No")</f>
        <v>No</v>
      </c>
      <c r="W3371" s="5">
        <f ca="1">COUNTIFS(Table1[Agent_name],Table1[[#This Row],[Agent_name]],Table1[Month],Table1[[#This Row],[Month]])/160</f>
        <v>0.1875</v>
      </c>
    </row>
    <row r="3372" spans="1:23" x14ac:dyDescent="0.25">
      <c r="A3372">
        <v>3371</v>
      </c>
      <c r="B3372" t="s">
        <v>11048</v>
      </c>
      <c r="C3372" t="s">
        <v>11049</v>
      </c>
      <c r="D3372">
        <v>34</v>
      </c>
      <c r="E3372" t="s">
        <v>29</v>
      </c>
      <c r="F3372" t="s">
        <v>92</v>
      </c>
      <c r="G3372" s="1">
        <v>44112</v>
      </c>
      <c r="H3372" t="s">
        <v>59</v>
      </c>
      <c r="I3372" t="s">
        <v>52</v>
      </c>
      <c r="J3372" s="3" t="s">
        <v>11050</v>
      </c>
      <c r="K3372" t="s">
        <v>39</v>
      </c>
      <c r="L3372" t="s">
        <v>11051</v>
      </c>
      <c r="M3372" t="s">
        <v>41</v>
      </c>
      <c r="N3372" t="s">
        <v>26</v>
      </c>
      <c r="O3372" s="2">
        <v>45078.154444444444</v>
      </c>
      <c r="P3372" s="2">
        <v>45078.73777777778</v>
      </c>
      <c r="Q3372">
        <v>2</v>
      </c>
      <c r="R3372" t="str">
        <f t="shared" ca="1" si="52"/>
        <v>Ravi</v>
      </c>
      <c r="S3372" t="str">
        <f>IFERROR(TEXT(DATEVALUE(LEFT(Table1[[#This Row],[Date of Purchase]],10)), "MMMM"), TEXT(Table1[[#This Row],[Date of Purchase]], "MMMM"))</f>
        <v>October</v>
      </c>
      <c r="T3372" t="str">
        <f>IF(OR(
  AND(Table1[[#This Row],[Ticket Priority]]="Critical", Table1[[#This Row],[Ticket Status]]&lt;&gt;"Closed"),
  AND(Table1[[#This Row],[Ticket Priority]]="High", Table1[[#This Row],[Ticket Status]]="Open")
), "Yes", "No")</f>
        <v>No</v>
      </c>
      <c r="U3372" s="4" t="str">
        <f>IF(Table1[[#This Row],[Ticket Status]]="Closed","Yes","No")</f>
        <v>Yes</v>
      </c>
      <c r="V3372" s="4" t="str">
        <f>IF(Table1[[#This Row],[Ticket Status]]="Pending Customer Response","Yes","No")</f>
        <v>No</v>
      </c>
      <c r="W3372" s="5">
        <f ca="1">COUNTIFS(Table1[Agent_name],Table1[[#This Row],[Agent_name]],Table1[Month],Table1[[#This Row],[Month]])/160</f>
        <v>0.58125000000000004</v>
      </c>
    </row>
    <row r="3373" spans="1:23" x14ac:dyDescent="0.25">
      <c r="A3373">
        <v>3372</v>
      </c>
      <c r="B3373" t="s">
        <v>11052</v>
      </c>
      <c r="C3373" t="s">
        <v>11053</v>
      </c>
      <c r="D3373">
        <v>41</v>
      </c>
      <c r="E3373" t="s">
        <v>58</v>
      </c>
      <c r="F3373" t="s">
        <v>157</v>
      </c>
      <c r="G3373" s="1">
        <v>44497</v>
      </c>
      <c r="H3373" t="s">
        <v>21</v>
      </c>
      <c r="I3373" t="s">
        <v>37</v>
      </c>
      <c r="J3373" s="3" t="s">
        <v>11054</v>
      </c>
      <c r="K3373" t="s">
        <v>24</v>
      </c>
      <c r="M3373" t="s">
        <v>143</v>
      </c>
      <c r="N3373" t="s">
        <v>33</v>
      </c>
      <c r="O3373" s="2">
        <v>45078.869733796295</v>
      </c>
      <c r="R3373" t="str">
        <f t="shared" ca="1" si="52"/>
        <v>Aisha</v>
      </c>
      <c r="S3373" t="str">
        <f>IFERROR(TEXT(DATEVALUE(LEFT(Table1[[#This Row],[Date of Purchase]],10)), "MMMM"), TEXT(Table1[[#This Row],[Date of Purchase]], "MMMM"))</f>
        <v>October</v>
      </c>
      <c r="T3373" t="str">
        <f>IF(OR(
  AND(Table1[[#This Row],[Ticket Priority]]="Critical", Table1[[#This Row],[Ticket Status]]&lt;&gt;"Closed"),
  AND(Table1[[#This Row],[Ticket Priority]]="High", Table1[[#This Row],[Ticket Status]]="Open")
), "Yes", "No")</f>
        <v>No</v>
      </c>
      <c r="U3373" s="4" t="str">
        <f>IF(Table1[[#This Row],[Ticket Status]]="Closed","Yes","No")</f>
        <v>No</v>
      </c>
      <c r="V3373" s="4" t="str">
        <f>IF(Table1[[#This Row],[Ticket Status]]="Pending Customer Response","Yes","No")</f>
        <v>Yes</v>
      </c>
      <c r="W3373" s="5">
        <f ca="1">COUNTIFS(Table1[Agent_name],Table1[[#This Row],[Agent_name]],Table1[Month],Table1[[#This Row],[Month]])/160</f>
        <v>0.85624999999999996</v>
      </c>
    </row>
    <row r="3374" spans="1:23" x14ac:dyDescent="0.25">
      <c r="A3374">
        <v>3373</v>
      </c>
      <c r="B3374" t="s">
        <v>11055</v>
      </c>
      <c r="C3374" t="s">
        <v>11056</v>
      </c>
      <c r="D3374">
        <v>67</v>
      </c>
      <c r="E3374" t="s">
        <v>29</v>
      </c>
      <c r="F3374" t="s">
        <v>339</v>
      </c>
      <c r="G3374" s="1">
        <v>44553</v>
      </c>
      <c r="H3374" t="s">
        <v>21</v>
      </c>
      <c r="I3374" t="s">
        <v>99</v>
      </c>
      <c r="J3374" s="3" t="s">
        <v>11057</v>
      </c>
      <c r="K3374" t="s">
        <v>24</v>
      </c>
      <c r="M3374" t="s">
        <v>89</v>
      </c>
      <c r="N3374" t="s">
        <v>55</v>
      </c>
      <c r="O3374" s="2">
        <v>45078.56559027778</v>
      </c>
      <c r="R3374" t="str">
        <f t="shared" ca="1" si="52"/>
        <v>Mohit</v>
      </c>
      <c r="S3374" t="str">
        <f>IFERROR(TEXT(DATEVALUE(LEFT(Table1[[#This Row],[Date of Purchase]],10)), "MMMM"), TEXT(Table1[[#This Row],[Date of Purchase]], "MMMM"))</f>
        <v>December</v>
      </c>
      <c r="T3374" t="str">
        <f>IF(OR(
  AND(Table1[[#This Row],[Ticket Priority]]="Critical", Table1[[#This Row],[Ticket Status]]&lt;&gt;"Closed"),
  AND(Table1[[#This Row],[Ticket Priority]]="High", Table1[[#This Row],[Ticket Status]]="Open")
), "Yes", "No")</f>
        <v>No</v>
      </c>
      <c r="U3374" s="4" t="str">
        <f>IF(Table1[[#This Row],[Ticket Status]]="Closed","Yes","No")</f>
        <v>No</v>
      </c>
      <c r="V3374" s="4" t="str">
        <f>IF(Table1[[#This Row],[Ticket Status]]="Pending Customer Response","Yes","No")</f>
        <v>Yes</v>
      </c>
      <c r="W3374" s="5">
        <f ca="1">COUNTIFS(Table1[Agent_name],Table1[[#This Row],[Agent_name]],Table1[Month],Table1[[#This Row],[Month]])/160</f>
        <v>0.44374999999999998</v>
      </c>
    </row>
    <row r="3375" spans="1:23" x14ac:dyDescent="0.25">
      <c r="A3375">
        <v>3374</v>
      </c>
      <c r="B3375" t="s">
        <v>11058</v>
      </c>
      <c r="C3375" t="s">
        <v>11059</v>
      </c>
      <c r="D3375">
        <v>54</v>
      </c>
      <c r="E3375" t="s">
        <v>19</v>
      </c>
      <c r="F3375" t="s">
        <v>207</v>
      </c>
      <c r="G3375" s="1">
        <v>44056</v>
      </c>
      <c r="H3375" t="s">
        <v>66</v>
      </c>
      <c r="I3375" t="s">
        <v>177</v>
      </c>
      <c r="J3375" s="3" t="s">
        <v>11060</v>
      </c>
      <c r="K3375" t="s">
        <v>24</v>
      </c>
      <c r="M3375" t="s">
        <v>89</v>
      </c>
      <c r="N3375" t="s">
        <v>33</v>
      </c>
      <c r="O3375" s="2">
        <v>45078.926018518519</v>
      </c>
      <c r="R3375" t="str">
        <f t="shared" ca="1" si="52"/>
        <v>Aisha</v>
      </c>
      <c r="S3375" t="str">
        <f>IFERROR(TEXT(DATEVALUE(LEFT(Table1[[#This Row],[Date of Purchase]],10)), "MMMM"), TEXT(Table1[[#This Row],[Date of Purchase]], "MMMM"))</f>
        <v>August</v>
      </c>
      <c r="T3375" t="str">
        <f>IF(OR(
  AND(Table1[[#This Row],[Ticket Priority]]="Critical", Table1[[#This Row],[Ticket Status]]&lt;&gt;"Closed"),
  AND(Table1[[#This Row],[Ticket Priority]]="High", Table1[[#This Row],[Ticket Status]]="Open")
), "Yes", "No")</f>
        <v>No</v>
      </c>
      <c r="U3375" s="4" t="str">
        <f>IF(Table1[[#This Row],[Ticket Status]]="Closed","Yes","No")</f>
        <v>No</v>
      </c>
      <c r="V3375" s="4" t="str">
        <f>IF(Table1[[#This Row],[Ticket Status]]="Pending Customer Response","Yes","No")</f>
        <v>Yes</v>
      </c>
      <c r="W3375" s="5">
        <f ca="1">COUNTIFS(Table1[Agent_name],Table1[[#This Row],[Agent_name]],Table1[Month],Table1[[#This Row],[Month]])/160</f>
        <v>0.86250000000000004</v>
      </c>
    </row>
    <row r="3376" spans="1:23" x14ac:dyDescent="0.25">
      <c r="A3376">
        <v>3375</v>
      </c>
      <c r="B3376" t="s">
        <v>11061</v>
      </c>
      <c r="C3376" t="s">
        <v>11062</v>
      </c>
      <c r="D3376">
        <v>47</v>
      </c>
      <c r="E3376" t="s">
        <v>19</v>
      </c>
      <c r="F3376" t="s">
        <v>149</v>
      </c>
      <c r="G3376" s="1">
        <v>44236</v>
      </c>
      <c r="H3376" t="s">
        <v>21</v>
      </c>
      <c r="I3376" t="s">
        <v>46</v>
      </c>
      <c r="J3376" s="3" t="s">
        <v>11063</v>
      </c>
      <c r="K3376" t="s">
        <v>39</v>
      </c>
      <c r="L3376" t="s">
        <v>11064</v>
      </c>
      <c r="M3376" t="s">
        <v>25</v>
      </c>
      <c r="N3376" t="s">
        <v>26</v>
      </c>
      <c r="O3376" s="2">
        <v>45078.390613425923</v>
      </c>
      <c r="P3376" s="2">
        <v>45078.907280092593</v>
      </c>
      <c r="Q3376">
        <v>1</v>
      </c>
      <c r="R3376" t="str">
        <f t="shared" ca="1" si="52"/>
        <v>Arjun</v>
      </c>
      <c r="S3376" t="str">
        <f>IFERROR(TEXT(DATEVALUE(LEFT(Table1[[#This Row],[Date of Purchase]],10)), "MMMM"), TEXT(Table1[[#This Row],[Date of Purchase]], "MMMM"))</f>
        <v>February</v>
      </c>
      <c r="T3376" t="str">
        <f>IF(OR(
  AND(Table1[[#This Row],[Ticket Priority]]="Critical", Table1[[#This Row],[Ticket Status]]&lt;&gt;"Closed"),
  AND(Table1[[#This Row],[Ticket Priority]]="High", Table1[[#This Row],[Ticket Status]]="Open")
), "Yes", "No")</f>
        <v>No</v>
      </c>
      <c r="U3376" s="4" t="str">
        <f>IF(Table1[[#This Row],[Ticket Status]]="Closed","Yes","No")</f>
        <v>Yes</v>
      </c>
      <c r="V3376" s="4" t="str">
        <f>IF(Table1[[#This Row],[Ticket Status]]="Pending Customer Response","Yes","No")</f>
        <v>No</v>
      </c>
      <c r="W3376" s="5">
        <f ca="1">COUNTIFS(Table1[Agent_name],Table1[[#This Row],[Agent_name]],Table1[Month],Table1[[#This Row],[Month]])/160</f>
        <v>0.23125000000000001</v>
      </c>
    </row>
    <row r="3377" spans="1:23" x14ac:dyDescent="0.25">
      <c r="A3377">
        <v>3376</v>
      </c>
      <c r="B3377" t="s">
        <v>11065</v>
      </c>
      <c r="C3377" t="s">
        <v>11066</v>
      </c>
      <c r="D3377">
        <v>42</v>
      </c>
      <c r="E3377" t="s">
        <v>29</v>
      </c>
      <c r="F3377" t="s">
        <v>281</v>
      </c>
      <c r="G3377" s="1">
        <v>44092</v>
      </c>
      <c r="H3377" t="s">
        <v>59</v>
      </c>
      <c r="I3377" t="s">
        <v>93</v>
      </c>
      <c r="J3377" s="3" t="s">
        <v>11067</v>
      </c>
      <c r="K3377" t="s">
        <v>62</v>
      </c>
      <c r="M3377" t="s">
        <v>25</v>
      </c>
      <c r="N3377" t="s">
        <v>26</v>
      </c>
      <c r="R3377" t="str">
        <f t="shared" ca="1" si="52"/>
        <v>Arjun</v>
      </c>
      <c r="S3377" t="str">
        <f>IFERROR(TEXT(DATEVALUE(LEFT(Table1[[#This Row],[Date of Purchase]],10)), "MMMM"), TEXT(Table1[[#This Row],[Date of Purchase]], "MMMM"))</f>
        <v>September</v>
      </c>
      <c r="T3377" t="str">
        <f>IF(OR(
  AND(Table1[[#This Row],[Ticket Priority]]="Critical", Table1[[#This Row],[Ticket Status]]&lt;&gt;"Closed"),
  AND(Table1[[#This Row],[Ticket Priority]]="High", Table1[[#This Row],[Ticket Status]]="Open")
), "Yes", "No")</f>
        <v>Yes</v>
      </c>
      <c r="U3377" s="4" t="str">
        <f>IF(Table1[[#This Row],[Ticket Status]]="Closed","Yes","No")</f>
        <v>No</v>
      </c>
      <c r="V3377" s="4" t="str">
        <f>IF(Table1[[#This Row],[Ticket Status]]="Pending Customer Response","Yes","No")</f>
        <v>No</v>
      </c>
      <c r="W3377" s="5">
        <f ca="1">COUNTIFS(Table1[Agent_name],Table1[[#This Row],[Agent_name]],Table1[Month],Table1[[#This Row],[Month]])/160</f>
        <v>0.1875</v>
      </c>
    </row>
    <row r="3378" spans="1:23" x14ac:dyDescent="0.25">
      <c r="A3378">
        <v>3377</v>
      </c>
      <c r="B3378" t="s">
        <v>11068</v>
      </c>
      <c r="C3378" t="s">
        <v>11069</v>
      </c>
      <c r="D3378">
        <v>48</v>
      </c>
      <c r="E3378" t="s">
        <v>29</v>
      </c>
      <c r="F3378" t="s">
        <v>242</v>
      </c>
      <c r="G3378" s="1">
        <v>43938</v>
      </c>
      <c r="H3378" t="s">
        <v>21</v>
      </c>
      <c r="I3378" t="s">
        <v>52</v>
      </c>
      <c r="J3378" s="3" t="s">
        <v>2648</v>
      </c>
      <c r="K3378" t="s">
        <v>39</v>
      </c>
      <c r="L3378" t="s">
        <v>11070</v>
      </c>
      <c r="M3378" t="s">
        <v>41</v>
      </c>
      <c r="N3378" t="s">
        <v>26</v>
      </c>
      <c r="O3378" s="2">
        <v>45078.144791666666</v>
      </c>
      <c r="P3378" s="2">
        <v>45078.892013888886</v>
      </c>
      <c r="Q3378">
        <v>1</v>
      </c>
      <c r="R3378" t="str">
        <f t="shared" ca="1" si="52"/>
        <v>Ravi</v>
      </c>
      <c r="S3378" t="str">
        <f>IFERROR(TEXT(DATEVALUE(LEFT(Table1[[#This Row],[Date of Purchase]],10)), "MMMM"), TEXT(Table1[[#This Row],[Date of Purchase]], "MMMM"))</f>
        <v>April</v>
      </c>
      <c r="T3378" t="str">
        <f>IF(OR(
  AND(Table1[[#This Row],[Ticket Priority]]="Critical", Table1[[#This Row],[Ticket Status]]&lt;&gt;"Closed"),
  AND(Table1[[#This Row],[Ticket Priority]]="High", Table1[[#This Row],[Ticket Status]]="Open")
), "Yes", "No")</f>
        <v>No</v>
      </c>
      <c r="U3378" s="4" t="str">
        <f>IF(Table1[[#This Row],[Ticket Status]]="Closed","Yes","No")</f>
        <v>Yes</v>
      </c>
      <c r="V3378" s="4" t="str">
        <f>IF(Table1[[#This Row],[Ticket Status]]="Pending Customer Response","Yes","No")</f>
        <v>No</v>
      </c>
      <c r="W3378" s="5">
        <f ca="1">COUNTIFS(Table1[Agent_name],Table1[[#This Row],[Agent_name]],Table1[Month],Table1[[#This Row],[Month]])/160</f>
        <v>0.625</v>
      </c>
    </row>
    <row r="3379" spans="1:23" x14ac:dyDescent="0.25">
      <c r="A3379">
        <v>3378</v>
      </c>
      <c r="B3379" t="s">
        <v>11071</v>
      </c>
      <c r="C3379" t="s">
        <v>11072</v>
      </c>
      <c r="D3379">
        <v>22</v>
      </c>
      <c r="E3379" t="s">
        <v>58</v>
      </c>
      <c r="F3379" t="s">
        <v>117</v>
      </c>
      <c r="G3379" s="1">
        <v>43969</v>
      </c>
      <c r="H3379" t="s">
        <v>21</v>
      </c>
      <c r="I3379" t="s">
        <v>77</v>
      </c>
      <c r="J3379" s="3" t="s">
        <v>11073</v>
      </c>
      <c r="K3379" t="s">
        <v>24</v>
      </c>
      <c r="M3379" t="s">
        <v>143</v>
      </c>
      <c r="N3379" t="s">
        <v>33</v>
      </c>
      <c r="O3379" s="2">
        <v>45078.869108796294</v>
      </c>
      <c r="R3379" t="str">
        <f t="shared" ca="1" si="52"/>
        <v>Ravi</v>
      </c>
      <c r="S3379" t="str">
        <f>IFERROR(TEXT(DATEVALUE(LEFT(Table1[[#This Row],[Date of Purchase]],10)), "MMMM"), TEXT(Table1[[#This Row],[Date of Purchase]], "MMMM"))</f>
        <v>May</v>
      </c>
      <c r="T3379" t="str">
        <f>IF(OR(
  AND(Table1[[#This Row],[Ticket Priority]]="Critical", Table1[[#This Row],[Ticket Status]]&lt;&gt;"Closed"),
  AND(Table1[[#This Row],[Ticket Priority]]="High", Table1[[#This Row],[Ticket Status]]="Open")
), "Yes", "No")</f>
        <v>No</v>
      </c>
      <c r="U3379" s="4" t="str">
        <f>IF(Table1[[#This Row],[Ticket Status]]="Closed","Yes","No")</f>
        <v>No</v>
      </c>
      <c r="V3379" s="4" t="str">
        <f>IF(Table1[[#This Row],[Ticket Status]]="Pending Customer Response","Yes","No")</f>
        <v>Yes</v>
      </c>
      <c r="W3379" s="5">
        <f ca="1">COUNTIFS(Table1[Agent_name],Table1[[#This Row],[Agent_name]],Table1[Month],Table1[[#This Row],[Month]])/160</f>
        <v>0.67500000000000004</v>
      </c>
    </row>
    <row r="3380" spans="1:23" x14ac:dyDescent="0.25">
      <c r="A3380">
        <v>3379</v>
      </c>
      <c r="B3380" t="s">
        <v>6158</v>
      </c>
      <c r="C3380" t="s">
        <v>11074</v>
      </c>
      <c r="D3380">
        <v>27</v>
      </c>
      <c r="E3380" t="s">
        <v>58</v>
      </c>
      <c r="F3380" t="s">
        <v>421</v>
      </c>
      <c r="G3380" s="1">
        <v>44453</v>
      </c>
      <c r="H3380" t="s">
        <v>66</v>
      </c>
      <c r="I3380" t="s">
        <v>177</v>
      </c>
      <c r="J3380" s="3" t="s">
        <v>11075</v>
      </c>
      <c r="K3380" t="s">
        <v>39</v>
      </c>
      <c r="L3380" t="s">
        <v>11076</v>
      </c>
      <c r="M3380" t="s">
        <v>89</v>
      </c>
      <c r="N3380" t="s">
        <v>83</v>
      </c>
      <c r="O3380" s="2">
        <v>45078.618437500001</v>
      </c>
      <c r="P3380" s="2">
        <v>45078.745520833334</v>
      </c>
      <c r="Q3380">
        <v>3</v>
      </c>
      <c r="R3380" t="str">
        <f t="shared" ca="1" si="52"/>
        <v>Aisha</v>
      </c>
      <c r="S3380" t="str">
        <f>IFERROR(TEXT(DATEVALUE(LEFT(Table1[[#This Row],[Date of Purchase]],10)), "MMMM"), TEXT(Table1[[#This Row],[Date of Purchase]], "MMMM"))</f>
        <v>September</v>
      </c>
      <c r="T3380" t="str">
        <f>IF(OR(
  AND(Table1[[#This Row],[Ticket Priority]]="Critical", Table1[[#This Row],[Ticket Status]]&lt;&gt;"Closed"),
  AND(Table1[[#This Row],[Ticket Priority]]="High", Table1[[#This Row],[Ticket Status]]="Open")
), "Yes", "No")</f>
        <v>No</v>
      </c>
      <c r="U3380" s="4" t="str">
        <f>IF(Table1[[#This Row],[Ticket Status]]="Closed","Yes","No")</f>
        <v>Yes</v>
      </c>
      <c r="V3380" s="4" t="str">
        <f>IF(Table1[[#This Row],[Ticket Status]]="Pending Customer Response","Yes","No")</f>
        <v>No</v>
      </c>
      <c r="W3380" s="5">
        <f ca="1">COUNTIFS(Table1[Agent_name],Table1[[#This Row],[Agent_name]],Table1[Month],Table1[[#This Row],[Month]])/160</f>
        <v>0.86250000000000004</v>
      </c>
    </row>
    <row r="3381" spans="1:23" x14ac:dyDescent="0.25">
      <c r="A3381">
        <v>3380</v>
      </c>
      <c r="B3381" t="s">
        <v>11077</v>
      </c>
      <c r="C3381" t="s">
        <v>11078</v>
      </c>
      <c r="D3381">
        <v>35</v>
      </c>
      <c r="E3381" t="s">
        <v>19</v>
      </c>
      <c r="F3381" t="s">
        <v>219</v>
      </c>
      <c r="G3381" s="1">
        <v>44543</v>
      </c>
      <c r="H3381" t="s">
        <v>67</v>
      </c>
      <c r="I3381" t="s">
        <v>141</v>
      </c>
      <c r="J3381" s="3" t="s">
        <v>11079</v>
      </c>
      <c r="K3381" t="s">
        <v>39</v>
      </c>
      <c r="L3381" t="s">
        <v>11080</v>
      </c>
      <c r="M3381" t="s">
        <v>143</v>
      </c>
      <c r="N3381" t="s">
        <v>83</v>
      </c>
      <c r="O3381" s="2">
        <v>45078.717766203707</v>
      </c>
      <c r="P3381" s="2">
        <v>45078.910821759258</v>
      </c>
      <c r="Q3381">
        <v>4</v>
      </c>
      <c r="R3381" t="str">
        <f t="shared" ca="1" si="52"/>
        <v>Ravi</v>
      </c>
      <c r="S3381" t="str">
        <f>IFERROR(TEXT(DATEVALUE(LEFT(Table1[[#This Row],[Date of Purchase]],10)), "MMMM"), TEXT(Table1[[#This Row],[Date of Purchase]], "MMMM"))</f>
        <v>December</v>
      </c>
      <c r="T3381" t="str">
        <f>IF(OR(
  AND(Table1[[#This Row],[Ticket Priority]]="Critical", Table1[[#This Row],[Ticket Status]]&lt;&gt;"Closed"),
  AND(Table1[[#This Row],[Ticket Priority]]="High", Table1[[#This Row],[Ticket Status]]="Open")
), "Yes", "No")</f>
        <v>No</v>
      </c>
      <c r="U3381" s="4" t="str">
        <f>IF(Table1[[#This Row],[Ticket Status]]="Closed","Yes","No")</f>
        <v>Yes</v>
      </c>
      <c r="V3381" s="4" t="str">
        <f>IF(Table1[[#This Row],[Ticket Status]]="Pending Customer Response","Yes","No")</f>
        <v>No</v>
      </c>
      <c r="W3381" s="5">
        <f ca="1">COUNTIFS(Table1[Agent_name],Table1[[#This Row],[Agent_name]],Table1[Month],Table1[[#This Row],[Month]])/160</f>
        <v>0.66249999999999998</v>
      </c>
    </row>
    <row r="3382" spans="1:23" x14ac:dyDescent="0.25">
      <c r="A3382">
        <v>3381</v>
      </c>
      <c r="B3382" t="s">
        <v>11081</v>
      </c>
      <c r="C3382" t="s">
        <v>11082</v>
      </c>
      <c r="D3382">
        <v>35</v>
      </c>
      <c r="E3382" t="s">
        <v>58</v>
      </c>
      <c r="F3382" t="s">
        <v>30</v>
      </c>
      <c r="G3382" s="1">
        <v>44548</v>
      </c>
      <c r="H3382" t="s">
        <v>45</v>
      </c>
      <c r="I3382" t="s">
        <v>46</v>
      </c>
      <c r="J3382" s="3" t="s">
        <v>11083</v>
      </c>
      <c r="K3382" t="s">
        <v>62</v>
      </c>
      <c r="M3382" t="s">
        <v>25</v>
      </c>
      <c r="N3382" t="s">
        <v>26</v>
      </c>
      <c r="R3382" t="str">
        <f t="shared" ca="1" si="52"/>
        <v>Aisha</v>
      </c>
      <c r="S3382" t="str">
        <f>IFERROR(TEXT(DATEVALUE(LEFT(Table1[[#This Row],[Date of Purchase]],10)), "MMMM"), TEXT(Table1[[#This Row],[Date of Purchase]], "MMMM"))</f>
        <v>December</v>
      </c>
      <c r="T3382" t="str">
        <f>IF(OR(
  AND(Table1[[#This Row],[Ticket Priority]]="Critical", Table1[[#This Row],[Ticket Status]]&lt;&gt;"Closed"),
  AND(Table1[[#This Row],[Ticket Priority]]="High", Table1[[#This Row],[Ticket Status]]="Open")
), "Yes", "No")</f>
        <v>Yes</v>
      </c>
      <c r="U3382" s="4" t="str">
        <f>IF(Table1[[#This Row],[Ticket Status]]="Closed","Yes","No")</f>
        <v>No</v>
      </c>
      <c r="V3382" s="4" t="str">
        <f>IF(Table1[[#This Row],[Ticket Status]]="Pending Customer Response","Yes","No")</f>
        <v>No</v>
      </c>
      <c r="W3382" s="5">
        <f ca="1">COUNTIFS(Table1[Agent_name],Table1[[#This Row],[Agent_name]],Table1[Month],Table1[[#This Row],[Month]])/160</f>
        <v>0.91249999999999998</v>
      </c>
    </row>
    <row r="3383" spans="1:23" x14ac:dyDescent="0.25">
      <c r="A3383">
        <v>3382</v>
      </c>
      <c r="B3383" t="s">
        <v>11084</v>
      </c>
      <c r="C3383" t="s">
        <v>11085</v>
      </c>
      <c r="D3383">
        <v>65</v>
      </c>
      <c r="E3383" t="s">
        <v>58</v>
      </c>
      <c r="F3383" t="s">
        <v>103</v>
      </c>
      <c r="G3383" s="1">
        <v>44241</v>
      </c>
      <c r="H3383" t="s">
        <v>59</v>
      </c>
      <c r="I3383" t="s">
        <v>59</v>
      </c>
      <c r="J3383" s="3" t="s">
        <v>11086</v>
      </c>
      <c r="K3383" t="s">
        <v>39</v>
      </c>
      <c r="L3383" t="s">
        <v>11087</v>
      </c>
      <c r="M3383" t="s">
        <v>25</v>
      </c>
      <c r="N3383" t="s">
        <v>55</v>
      </c>
      <c r="O3383" s="2">
        <v>45078.514328703706</v>
      </c>
      <c r="P3383" s="2">
        <v>45078.833773148152</v>
      </c>
      <c r="Q3383">
        <v>1</v>
      </c>
      <c r="R3383" t="str">
        <f t="shared" ca="1" si="52"/>
        <v>Mohit</v>
      </c>
      <c r="S3383" t="str">
        <f>IFERROR(TEXT(DATEVALUE(LEFT(Table1[[#This Row],[Date of Purchase]],10)), "MMMM"), TEXT(Table1[[#This Row],[Date of Purchase]], "MMMM"))</f>
        <v>February</v>
      </c>
      <c r="T3383" t="str">
        <f>IF(OR(
  AND(Table1[[#This Row],[Ticket Priority]]="Critical", Table1[[#This Row],[Ticket Status]]&lt;&gt;"Closed"),
  AND(Table1[[#This Row],[Ticket Priority]]="High", Table1[[#This Row],[Ticket Status]]="Open")
), "Yes", "No")</f>
        <v>No</v>
      </c>
      <c r="U3383" s="4" t="str">
        <f>IF(Table1[[#This Row],[Ticket Status]]="Closed","Yes","No")</f>
        <v>Yes</v>
      </c>
      <c r="V3383" s="4" t="str">
        <f>IF(Table1[[#This Row],[Ticket Status]]="Pending Customer Response","Yes","No")</f>
        <v>No</v>
      </c>
      <c r="W3383" s="5">
        <f ca="1">COUNTIFS(Table1[Agent_name],Table1[[#This Row],[Agent_name]],Table1[Month],Table1[[#This Row],[Month]])/160</f>
        <v>0.52500000000000002</v>
      </c>
    </row>
    <row r="3384" spans="1:23" x14ac:dyDescent="0.25">
      <c r="A3384">
        <v>3383</v>
      </c>
      <c r="B3384" t="s">
        <v>11088</v>
      </c>
      <c r="C3384" t="s">
        <v>11089</v>
      </c>
      <c r="D3384">
        <v>57</v>
      </c>
      <c r="E3384" t="s">
        <v>19</v>
      </c>
      <c r="F3384" t="s">
        <v>173</v>
      </c>
      <c r="G3384" s="1">
        <v>44134</v>
      </c>
      <c r="H3384" t="s">
        <v>59</v>
      </c>
      <c r="I3384" t="s">
        <v>67</v>
      </c>
      <c r="J3384" s="3" t="s">
        <v>11090</v>
      </c>
      <c r="K3384" t="s">
        <v>39</v>
      </c>
      <c r="L3384" t="s">
        <v>11091</v>
      </c>
      <c r="M3384" t="s">
        <v>143</v>
      </c>
      <c r="N3384" t="s">
        <v>33</v>
      </c>
      <c r="O3384" s="2">
        <v>45078.90184027778</v>
      </c>
      <c r="P3384" s="2">
        <v>45078.875451388885</v>
      </c>
      <c r="Q3384">
        <v>1</v>
      </c>
      <c r="R3384" t="str">
        <f t="shared" ca="1" si="52"/>
        <v>Aisha</v>
      </c>
      <c r="S3384" t="str">
        <f>IFERROR(TEXT(DATEVALUE(LEFT(Table1[[#This Row],[Date of Purchase]],10)), "MMMM"), TEXT(Table1[[#This Row],[Date of Purchase]], "MMMM"))</f>
        <v>October</v>
      </c>
      <c r="T3384" t="str">
        <f>IF(OR(
  AND(Table1[[#This Row],[Ticket Priority]]="Critical", Table1[[#This Row],[Ticket Status]]&lt;&gt;"Closed"),
  AND(Table1[[#This Row],[Ticket Priority]]="High", Table1[[#This Row],[Ticket Status]]="Open")
), "Yes", "No")</f>
        <v>No</v>
      </c>
      <c r="U3384" s="4" t="str">
        <f>IF(Table1[[#This Row],[Ticket Status]]="Closed","Yes","No")</f>
        <v>Yes</v>
      </c>
      <c r="V3384" s="4" t="str">
        <f>IF(Table1[[#This Row],[Ticket Status]]="Pending Customer Response","Yes","No")</f>
        <v>No</v>
      </c>
      <c r="W3384" s="5">
        <f ca="1">COUNTIFS(Table1[Agent_name],Table1[[#This Row],[Agent_name]],Table1[Month],Table1[[#This Row],[Month]])/160</f>
        <v>0.85624999999999996</v>
      </c>
    </row>
    <row r="3385" spans="1:23" x14ac:dyDescent="0.25">
      <c r="A3385">
        <v>3384</v>
      </c>
      <c r="B3385" t="s">
        <v>11092</v>
      </c>
      <c r="C3385" t="s">
        <v>11093</v>
      </c>
      <c r="D3385">
        <v>53</v>
      </c>
      <c r="E3385" t="s">
        <v>29</v>
      </c>
      <c r="F3385" t="s">
        <v>431</v>
      </c>
      <c r="G3385" s="1">
        <v>44502</v>
      </c>
      <c r="H3385" t="s">
        <v>67</v>
      </c>
      <c r="I3385" t="s">
        <v>31</v>
      </c>
      <c r="J3385" s="3" t="s">
        <v>11094</v>
      </c>
      <c r="K3385" t="s">
        <v>24</v>
      </c>
      <c r="M3385" t="s">
        <v>89</v>
      </c>
      <c r="N3385" t="s">
        <v>33</v>
      </c>
      <c r="O3385" s="2">
        <v>45078.226863425924</v>
      </c>
      <c r="R3385" t="str">
        <f t="shared" ca="1" si="52"/>
        <v>Meera</v>
      </c>
      <c r="S3385" t="str">
        <f>IFERROR(TEXT(DATEVALUE(LEFT(Table1[[#This Row],[Date of Purchase]],10)), "MMMM"), TEXT(Table1[[#This Row],[Date of Purchase]], "MMMM"))</f>
        <v>November</v>
      </c>
      <c r="T3385" t="str">
        <f>IF(OR(
  AND(Table1[[#This Row],[Ticket Priority]]="Critical", Table1[[#This Row],[Ticket Status]]&lt;&gt;"Closed"),
  AND(Table1[[#This Row],[Ticket Priority]]="High", Table1[[#This Row],[Ticket Status]]="Open")
), "Yes", "No")</f>
        <v>No</v>
      </c>
      <c r="U3385" s="4" t="str">
        <f>IF(Table1[[#This Row],[Ticket Status]]="Closed","Yes","No")</f>
        <v>No</v>
      </c>
      <c r="V3385" s="4" t="str">
        <f>IF(Table1[[#This Row],[Ticket Status]]="Pending Customer Response","Yes","No")</f>
        <v>Yes</v>
      </c>
      <c r="W3385" s="5">
        <f ca="1">COUNTIFS(Table1[Agent_name],Table1[[#This Row],[Agent_name]],Table1[Month],Table1[[#This Row],[Month]])/160</f>
        <v>0.23749999999999999</v>
      </c>
    </row>
    <row r="3386" spans="1:23" x14ac:dyDescent="0.25">
      <c r="A3386">
        <v>3385</v>
      </c>
      <c r="B3386" t="s">
        <v>11095</v>
      </c>
      <c r="C3386" t="s">
        <v>11096</v>
      </c>
      <c r="D3386">
        <v>23</v>
      </c>
      <c r="E3386" t="s">
        <v>29</v>
      </c>
      <c r="F3386" t="s">
        <v>81</v>
      </c>
      <c r="G3386" s="1">
        <v>44227</v>
      </c>
      <c r="H3386" t="s">
        <v>45</v>
      </c>
      <c r="I3386" t="s">
        <v>93</v>
      </c>
      <c r="J3386" s="3" t="s">
        <v>11097</v>
      </c>
      <c r="K3386" t="s">
        <v>39</v>
      </c>
      <c r="L3386" t="s">
        <v>11098</v>
      </c>
      <c r="M3386" t="s">
        <v>143</v>
      </c>
      <c r="N3386" t="s">
        <v>33</v>
      </c>
      <c r="O3386" s="2">
        <v>45078.374803240738</v>
      </c>
      <c r="P3386" s="2">
        <v>45078.646331018521</v>
      </c>
      <c r="Q3386">
        <v>4</v>
      </c>
      <c r="R3386" t="str">
        <f t="shared" ca="1" si="52"/>
        <v>Sara</v>
      </c>
      <c r="S3386" t="str">
        <f>IFERROR(TEXT(DATEVALUE(LEFT(Table1[[#This Row],[Date of Purchase]],10)), "MMMM"), TEXT(Table1[[#This Row],[Date of Purchase]], "MMMM"))</f>
        <v>January</v>
      </c>
      <c r="T3386" t="str">
        <f>IF(OR(
  AND(Table1[[#This Row],[Ticket Priority]]="Critical", Table1[[#This Row],[Ticket Status]]&lt;&gt;"Closed"),
  AND(Table1[[#This Row],[Ticket Priority]]="High", Table1[[#This Row],[Ticket Status]]="Open")
), "Yes", "No")</f>
        <v>No</v>
      </c>
      <c r="U3386" s="4" t="str">
        <f>IF(Table1[[#This Row],[Ticket Status]]="Closed","Yes","No")</f>
        <v>Yes</v>
      </c>
      <c r="V3386" s="4" t="str">
        <f>IF(Table1[[#This Row],[Ticket Status]]="Pending Customer Response","Yes","No")</f>
        <v>No</v>
      </c>
      <c r="W3386" s="5">
        <f ca="1">COUNTIFS(Table1[Agent_name],Table1[[#This Row],[Agent_name]],Table1[Month],Table1[[#This Row],[Month]])/160</f>
        <v>0.70625000000000004</v>
      </c>
    </row>
    <row r="3387" spans="1:23" x14ac:dyDescent="0.25">
      <c r="A3387">
        <v>3386</v>
      </c>
      <c r="B3387" t="s">
        <v>11099</v>
      </c>
      <c r="C3387" t="s">
        <v>11100</v>
      </c>
      <c r="D3387">
        <v>70</v>
      </c>
      <c r="E3387" t="s">
        <v>29</v>
      </c>
      <c r="F3387" t="s">
        <v>36</v>
      </c>
      <c r="G3387" s="1">
        <v>44552</v>
      </c>
      <c r="H3387" t="s">
        <v>66</v>
      </c>
      <c r="I3387" t="s">
        <v>99</v>
      </c>
      <c r="J3387" s="3" t="s">
        <v>11101</v>
      </c>
      <c r="K3387" t="s">
        <v>62</v>
      </c>
      <c r="M3387" t="s">
        <v>25</v>
      </c>
      <c r="N3387" t="s">
        <v>83</v>
      </c>
      <c r="Q3387">
        <v>5</v>
      </c>
      <c r="R3387" t="str">
        <f t="shared" ca="1" si="52"/>
        <v>Priya</v>
      </c>
      <c r="S3387" t="str">
        <f>IFERROR(TEXT(DATEVALUE(LEFT(Table1[[#This Row],[Date of Purchase]],10)), "MMMM"), TEXT(Table1[[#This Row],[Date of Purchase]], "MMMM"))</f>
        <v>December</v>
      </c>
      <c r="T3387" t="str">
        <f>IF(OR(
  AND(Table1[[#This Row],[Ticket Priority]]="Critical", Table1[[#This Row],[Ticket Status]]&lt;&gt;"Closed"),
  AND(Table1[[#This Row],[Ticket Priority]]="High", Table1[[#This Row],[Ticket Status]]="Open")
), "Yes", "No")</f>
        <v>Yes</v>
      </c>
      <c r="U3387" s="4" t="str">
        <f>IF(Table1[[#This Row],[Ticket Status]]="Closed","Yes","No")</f>
        <v>No</v>
      </c>
      <c r="V3387" s="4" t="str">
        <f>IF(Table1[[#This Row],[Ticket Status]]="Pending Customer Response","Yes","No")</f>
        <v>No</v>
      </c>
      <c r="W3387" s="5">
        <f ca="1">COUNTIFS(Table1[Agent_name],Table1[[#This Row],[Agent_name]],Table1[Month],Table1[[#This Row],[Month]])/160</f>
        <v>0.48749999999999999</v>
      </c>
    </row>
    <row r="3388" spans="1:23" x14ac:dyDescent="0.25">
      <c r="A3388">
        <v>3387</v>
      </c>
      <c r="B3388" t="s">
        <v>11102</v>
      </c>
      <c r="C3388" t="s">
        <v>11103</v>
      </c>
      <c r="D3388">
        <v>51</v>
      </c>
      <c r="E3388" t="s">
        <v>58</v>
      </c>
      <c r="F3388" t="s">
        <v>281</v>
      </c>
      <c r="G3388" s="1">
        <v>44051</v>
      </c>
      <c r="H3388" t="s">
        <v>21</v>
      </c>
      <c r="I3388" t="s">
        <v>46</v>
      </c>
      <c r="J3388" s="3" t="s">
        <v>11104</v>
      </c>
      <c r="K3388" t="s">
        <v>24</v>
      </c>
      <c r="M3388" t="s">
        <v>89</v>
      </c>
      <c r="N3388" t="s">
        <v>33</v>
      </c>
      <c r="O3388" s="2">
        <v>45078.320671296293</v>
      </c>
      <c r="Q3388">
        <v>5</v>
      </c>
      <c r="R3388" t="str">
        <f t="shared" ca="1" si="52"/>
        <v>Sara</v>
      </c>
      <c r="S3388" t="str">
        <f>IFERROR(TEXT(DATEVALUE(LEFT(Table1[[#This Row],[Date of Purchase]],10)), "MMMM"), TEXT(Table1[[#This Row],[Date of Purchase]], "MMMM"))</f>
        <v>August</v>
      </c>
      <c r="T3388" t="str">
        <f>IF(OR(
  AND(Table1[[#This Row],[Ticket Priority]]="Critical", Table1[[#This Row],[Ticket Status]]&lt;&gt;"Closed"),
  AND(Table1[[#This Row],[Ticket Priority]]="High", Table1[[#This Row],[Ticket Status]]="Open")
), "Yes", "No")</f>
        <v>No</v>
      </c>
      <c r="U3388" s="4" t="str">
        <f>IF(Table1[[#This Row],[Ticket Status]]="Closed","Yes","No")</f>
        <v>No</v>
      </c>
      <c r="V3388" s="4" t="str">
        <f>IF(Table1[[#This Row],[Ticket Status]]="Pending Customer Response","Yes","No")</f>
        <v>Yes</v>
      </c>
      <c r="W3388" s="5">
        <f ca="1">COUNTIFS(Table1[Agent_name],Table1[[#This Row],[Agent_name]],Table1[Month],Table1[[#This Row],[Month]])/160</f>
        <v>0.8</v>
      </c>
    </row>
    <row r="3389" spans="1:23" x14ac:dyDescent="0.25">
      <c r="A3389">
        <v>3388</v>
      </c>
      <c r="B3389" t="s">
        <v>11105</v>
      </c>
      <c r="C3389" t="s">
        <v>11106</v>
      </c>
      <c r="D3389">
        <v>62</v>
      </c>
      <c r="E3389" t="s">
        <v>58</v>
      </c>
      <c r="F3389" t="s">
        <v>112</v>
      </c>
      <c r="G3389" s="1">
        <v>43984</v>
      </c>
      <c r="H3389" t="s">
        <v>67</v>
      </c>
      <c r="I3389" t="s">
        <v>99</v>
      </c>
      <c r="J3389" s="3" t="s">
        <v>11107</v>
      </c>
      <c r="K3389" t="s">
        <v>39</v>
      </c>
      <c r="L3389" t="s">
        <v>11108</v>
      </c>
      <c r="M3389" t="s">
        <v>25</v>
      </c>
      <c r="N3389" t="s">
        <v>33</v>
      </c>
      <c r="O3389" s="2">
        <v>45078.487361111111</v>
      </c>
      <c r="P3389" s="2">
        <v>45078.014444444445</v>
      </c>
      <c r="R3389" t="str">
        <f t="shared" ca="1" si="52"/>
        <v>Aisha</v>
      </c>
      <c r="S3389" t="str">
        <f>IFERROR(TEXT(DATEVALUE(LEFT(Table1[[#This Row],[Date of Purchase]],10)), "MMMM"), TEXT(Table1[[#This Row],[Date of Purchase]], "MMMM"))</f>
        <v>June</v>
      </c>
      <c r="T3389" t="str">
        <f>IF(OR(
  AND(Table1[[#This Row],[Ticket Priority]]="Critical", Table1[[#This Row],[Ticket Status]]&lt;&gt;"Closed"),
  AND(Table1[[#This Row],[Ticket Priority]]="High", Table1[[#This Row],[Ticket Status]]="Open")
), "Yes", "No")</f>
        <v>No</v>
      </c>
      <c r="U3389" s="4" t="str">
        <f>IF(Table1[[#This Row],[Ticket Status]]="Closed","Yes","No")</f>
        <v>Yes</v>
      </c>
      <c r="V3389" s="4" t="str">
        <f>IF(Table1[[#This Row],[Ticket Status]]="Pending Customer Response","Yes","No")</f>
        <v>No</v>
      </c>
      <c r="W3389" s="5">
        <f ca="1">COUNTIFS(Table1[Agent_name],Table1[[#This Row],[Agent_name]],Table1[Month],Table1[[#This Row],[Month]])/160</f>
        <v>0.89375000000000004</v>
      </c>
    </row>
    <row r="3390" spans="1:23" x14ac:dyDescent="0.25">
      <c r="A3390">
        <v>3389</v>
      </c>
      <c r="B3390" t="s">
        <v>11109</v>
      </c>
      <c r="C3390" t="s">
        <v>11110</v>
      </c>
      <c r="D3390">
        <v>52</v>
      </c>
      <c r="E3390" t="s">
        <v>29</v>
      </c>
      <c r="F3390" t="s">
        <v>36</v>
      </c>
      <c r="G3390" s="1">
        <v>44199</v>
      </c>
      <c r="H3390" t="s">
        <v>66</v>
      </c>
      <c r="I3390" t="s">
        <v>59</v>
      </c>
      <c r="J3390" s="3" t="s">
        <v>11111</v>
      </c>
      <c r="K3390" t="s">
        <v>62</v>
      </c>
      <c r="M3390" t="s">
        <v>25</v>
      </c>
      <c r="N3390" t="s">
        <v>26</v>
      </c>
      <c r="Q3390">
        <v>5</v>
      </c>
      <c r="R3390" t="str">
        <f t="shared" ca="1" si="52"/>
        <v>Priya</v>
      </c>
      <c r="S3390" t="str">
        <f>IFERROR(TEXT(DATEVALUE(LEFT(Table1[[#This Row],[Date of Purchase]],10)), "MMMM"), TEXT(Table1[[#This Row],[Date of Purchase]], "MMMM"))</f>
        <v>January</v>
      </c>
      <c r="T3390" t="str">
        <f>IF(OR(
  AND(Table1[[#This Row],[Ticket Priority]]="Critical", Table1[[#This Row],[Ticket Status]]&lt;&gt;"Closed"),
  AND(Table1[[#This Row],[Ticket Priority]]="High", Table1[[#This Row],[Ticket Status]]="Open")
), "Yes", "No")</f>
        <v>Yes</v>
      </c>
      <c r="U3390" s="4" t="str">
        <f>IF(Table1[[#This Row],[Ticket Status]]="Closed","Yes","No")</f>
        <v>No</v>
      </c>
      <c r="V3390" s="4" t="str">
        <f>IF(Table1[[#This Row],[Ticket Status]]="Pending Customer Response","Yes","No")</f>
        <v>No</v>
      </c>
      <c r="W3390" s="5">
        <f ca="1">COUNTIFS(Table1[Agent_name],Table1[[#This Row],[Agent_name]],Table1[Month],Table1[[#This Row],[Month]])/160</f>
        <v>0.51875000000000004</v>
      </c>
    </row>
    <row r="3391" spans="1:23" x14ac:dyDescent="0.25">
      <c r="A3391">
        <v>3390</v>
      </c>
      <c r="B3391" t="s">
        <v>11112</v>
      </c>
      <c r="C3391" t="s">
        <v>11113</v>
      </c>
      <c r="D3391">
        <v>53</v>
      </c>
      <c r="E3391" t="s">
        <v>19</v>
      </c>
      <c r="F3391" t="s">
        <v>149</v>
      </c>
      <c r="G3391" s="1">
        <v>44045</v>
      </c>
      <c r="H3391" t="s">
        <v>21</v>
      </c>
      <c r="I3391" t="s">
        <v>59</v>
      </c>
      <c r="J3391" s="3" t="s">
        <v>1885</v>
      </c>
      <c r="K3391" t="s">
        <v>39</v>
      </c>
      <c r="L3391" t="s">
        <v>11114</v>
      </c>
      <c r="M3391" t="s">
        <v>25</v>
      </c>
      <c r="N3391" t="s">
        <v>55</v>
      </c>
      <c r="O3391" s="2">
        <v>45078.33252314815</v>
      </c>
      <c r="P3391" s="2">
        <v>45078.40960648148</v>
      </c>
      <c r="Q3391">
        <v>5</v>
      </c>
      <c r="R3391" t="str">
        <f t="shared" ca="1" si="52"/>
        <v>Ravi</v>
      </c>
      <c r="S3391" t="str">
        <f>IFERROR(TEXT(DATEVALUE(LEFT(Table1[[#This Row],[Date of Purchase]],10)), "MMMM"), TEXT(Table1[[#This Row],[Date of Purchase]], "MMMM"))</f>
        <v>August</v>
      </c>
      <c r="T3391" t="str">
        <f>IF(OR(
  AND(Table1[[#This Row],[Ticket Priority]]="Critical", Table1[[#This Row],[Ticket Status]]&lt;&gt;"Closed"),
  AND(Table1[[#This Row],[Ticket Priority]]="High", Table1[[#This Row],[Ticket Status]]="Open")
), "Yes", "No")</f>
        <v>No</v>
      </c>
      <c r="U3391" s="4" t="str">
        <f>IF(Table1[[#This Row],[Ticket Status]]="Closed","Yes","No")</f>
        <v>Yes</v>
      </c>
      <c r="V3391" s="4" t="str">
        <f>IF(Table1[[#This Row],[Ticket Status]]="Pending Customer Response","Yes","No")</f>
        <v>No</v>
      </c>
      <c r="W3391" s="5">
        <f ca="1">COUNTIFS(Table1[Agent_name],Table1[[#This Row],[Agent_name]],Table1[Month],Table1[[#This Row],[Month]])/160</f>
        <v>0.65625</v>
      </c>
    </row>
    <row r="3392" spans="1:23" x14ac:dyDescent="0.25">
      <c r="A3392">
        <v>3391</v>
      </c>
      <c r="B3392" t="s">
        <v>11115</v>
      </c>
      <c r="C3392" t="s">
        <v>11116</v>
      </c>
      <c r="D3392">
        <v>57</v>
      </c>
      <c r="E3392" t="s">
        <v>58</v>
      </c>
      <c r="F3392" t="s">
        <v>281</v>
      </c>
      <c r="G3392" s="1">
        <v>44178</v>
      </c>
      <c r="H3392" t="s">
        <v>45</v>
      </c>
      <c r="I3392" t="s">
        <v>31</v>
      </c>
      <c r="J3392" s="3" t="s">
        <v>11117</v>
      </c>
      <c r="K3392" t="s">
        <v>39</v>
      </c>
      <c r="L3392" t="s">
        <v>11118</v>
      </c>
      <c r="M3392" t="s">
        <v>143</v>
      </c>
      <c r="N3392" t="s">
        <v>83</v>
      </c>
      <c r="O3392" s="2">
        <v>45078.032534722224</v>
      </c>
      <c r="P3392" s="2">
        <v>45078.793645833335</v>
      </c>
      <c r="Q3392">
        <v>5</v>
      </c>
      <c r="R3392" t="str">
        <f t="shared" ca="1" si="52"/>
        <v>Neha</v>
      </c>
      <c r="S3392" t="str">
        <f>IFERROR(TEXT(DATEVALUE(LEFT(Table1[[#This Row],[Date of Purchase]],10)), "MMMM"), TEXT(Table1[[#This Row],[Date of Purchase]], "MMMM"))</f>
        <v>December</v>
      </c>
      <c r="T3392" t="str">
        <f>IF(OR(
  AND(Table1[[#This Row],[Ticket Priority]]="Critical", Table1[[#This Row],[Ticket Status]]&lt;&gt;"Closed"),
  AND(Table1[[#This Row],[Ticket Priority]]="High", Table1[[#This Row],[Ticket Status]]="Open")
), "Yes", "No")</f>
        <v>No</v>
      </c>
      <c r="U3392" s="4" t="str">
        <f>IF(Table1[[#This Row],[Ticket Status]]="Closed","Yes","No")</f>
        <v>Yes</v>
      </c>
      <c r="V3392" s="4" t="str">
        <f>IF(Table1[[#This Row],[Ticket Status]]="Pending Customer Response","Yes","No")</f>
        <v>No</v>
      </c>
      <c r="W3392" s="5">
        <f ca="1">COUNTIFS(Table1[Agent_name],Table1[[#This Row],[Agent_name]],Table1[Month],Table1[[#This Row],[Month]])/160</f>
        <v>0.1875</v>
      </c>
    </row>
    <row r="3393" spans="1:23" x14ac:dyDescent="0.25">
      <c r="A3393">
        <v>3392</v>
      </c>
      <c r="B3393" t="s">
        <v>11119</v>
      </c>
      <c r="C3393" t="s">
        <v>11120</v>
      </c>
      <c r="D3393">
        <v>49</v>
      </c>
      <c r="E3393" t="s">
        <v>29</v>
      </c>
      <c r="F3393" t="s">
        <v>655</v>
      </c>
      <c r="G3393" s="1">
        <v>44230</v>
      </c>
      <c r="H3393" t="s">
        <v>66</v>
      </c>
      <c r="I3393" t="s">
        <v>77</v>
      </c>
      <c r="J3393" s="3" t="s">
        <v>11121</v>
      </c>
      <c r="K3393" t="s">
        <v>62</v>
      </c>
      <c r="M3393" t="s">
        <v>143</v>
      </c>
      <c r="N3393" t="s">
        <v>55</v>
      </c>
      <c r="R3393" t="str">
        <f t="shared" ca="1" si="52"/>
        <v>Priya</v>
      </c>
      <c r="S3393" t="str">
        <f>IFERROR(TEXT(DATEVALUE(LEFT(Table1[[#This Row],[Date of Purchase]],10)), "MMMM"), TEXT(Table1[[#This Row],[Date of Purchase]], "MMMM"))</f>
        <v>February</v>
      </c>
      <c r="T3393" t="str">
        <f>IF(OR(
  AND(Table1[[#This Row],[Ticket Priority]]="Critical", Table1[[#This Row],[Ticket Status]]&lt;&gt;"Closed"),
  AND(Table1[[#This Row],[Ticket Priority]]="High", Table1[[#This Row],[Ticket Status]]="Open")
), "Yes", "No")</f>
        <v>No</v>
      </c>
      <c r="U3393" s="4" t="str">
        <f>IF(Table1[[#This Row],[Ticket Status]]="Closed","Yes","No")</f>
        <v>No</v>
      </c>
      <c r="V3393" s="4" t="str">
        <f>IF(Table1[[#This Row],[Ticket Status]]="Pending Customer Response","Yes","No")</f>
        <v>No</v>
      </c>
      <c r="W3393" s="5">
        <f ca="1">COUNTIFS(Table1[Agent_name],Table1[[#This Row],[Agent_name]],Table1[Month],Table1[[#This Row],[Month]])/160</f>
        <v>0.44374999999999998</v>
      </c>
    </row>
    <row r="3394" spans="1:23" x14ac:dyDescent="0.25">
      <c r="A3394">
        <v>3393</v>
      </c>
      <c r="B3394" t="s">
        <v>11122</v>
      </c>
      <c r="C3394" t="s">
        <v>11123</v>
      </c>
      <c r="D3394">
        <v>56</v>
      </c>
      <c r="E3394" t="s">
        <v>19</v>
      </c>
      <c r="F3394" t="s">
        <v>317</v>
      </c>
      <c r="G3394" s="1">
        <v>43844</v>
      </c>
      <c r="H3394" t="s">
        <v>67</v>
      </c>
      <c r="I3394" t="s">
        <v>22</v>
      </c>
      <c r="J3394" s="3" t="s">
        <v>11124</v>
      </c>
      <c r="K3394" t="s">
        <v>39</v>
      </c>
      <c r="L3394" t="s">
        <v>11125</v>
      </c>
      <c r="M3394" t="s">
        <v>143</v>
      </c>
      <c r="N3394" t="s">
        <v>33</v>
      </c>
      <c r="O3394" s="2">
        <v>45078.324942129628</v>
      </c>
      <c r="P3394" s="2">
        <v>45078.310358796298</v>
      </c>
      <c r="R3394" t="str">
        <f t="shared" ref="R3394:R3457" ca="1" si="53">CHOOSE(
RANDBETWEEN(1,20),
"Aisha","Aisha","Aisha","Aisha",
"Ravi","Ravi","Ravi",
"Sara","Sara","Sara",
"Mohit","Mohit",
"Priya","Priya",
"Arjun",
"Neha","Rahul","Divya","Karan","Meera","Sanjay"
)</f>
        <v>Aisha</v>
      </c>
      <c r="S3394" t="str">
        <f>IFERROR(TEXT(DATEVALUE(LEFT(Table1[[#This Row],[Date of Purchase]],10)), "MMMM"), TEXT(Table1[[#This Row],[Date of Purchase]], "MMMM"))</f>
        <v>January</v>
      </c>
      <c r="T3394" t="str">
        <f>IF(OR(
  AND(Table1[[#This Row],[Ticket Priority]]="Critical", Table1[[#This Row],[Ticket Status]]&lt;&gt;"Closed"),
  AND(Table1[[#This Row],[Ticket Priority]]="High", Table1[[#This Row],[Ticket Status]]="Open")
), "Yes", "No")</f>
        <v>No</v>
      </c>
      <c r="U3394" s="4" t="str">
        <f>IF(Table1[[#This Row],[Ticket Status]]="Closed","Yes","No")</f>
        <v>Yes</v>
      </c>
      <c r="V3394" s="4" t="str">
        <f>IF(Table1[[#This Row],[Ticket Status]]="Pending Customer Response","Yes","No")</f>
        <v>No</v>
      </c>
      <c r="W3394" s="5">
        <f ca="1">COUNTIFS(Table1[Agent_name],Table1[[#This Row],[Agent_name]],Table1[Month],Table1[[#This Row],[Month]])/160</f>
        <v>0.83125000000000004</v>
      </c>
    </row>
    <row r="3395" spans="1:23" x14ac:dyDescent="0.25">
      <c r="A3395">
        <v>3394</v>
      </c>
      <c r="B3395" t="s">
        <v>11126</v>
      </c>
      <c r="C3395" t="s">
        <v>11127</v>
      </c>
      <c r="D3395">
        <v>40</v>
      </c>
      <c r="E3395" t="s">
        <v>58</v>
      </c>
      <c r="F3395" t="s">
        <v>125</v>
      </c>
      <c r="G3395" s="1">
        <v>44539</v>
      </c>
      <c r="H3395" t="s">
        <v>59</v>
      </c>
      <c r="I3395" t="s">
        <v>72</v>
      </c>
      <c r="J3395" s="3" t="s">
        <v>11128</v>
      </c>
      <c r="K3395" t="s">
        <v>24</v>
      </c>
      <c r="M3395" t="s">
        <v>25</v>
      </c>
      <c r="N3395" t="s">
        <v>55</v>
      </c>
      <c r="O3395" s="2">
        <v>45078.171481481484</v>
      </c>
      <c r="R3395" t="str">
        <f t="shared" ca="1" si="53"/>
        <v>Neha</v>
      </c>
      <c r="S3395" t="str">
        <f>IFERROR(TEXT(DATEVALUE(LEFT(Table1[[#This Row],[Date of Purchase]],10)), "MMMM"), TEXT(Table1[[#This Row],[Date of Purchase]], "MMMM"))</f>
        <v>December</v>
      </c>
      <c r="T3395" t="str">
        <f>IF(OR(
  AND(Table1[[#This Row],[Ticket Priority]]="Critical", Table1[[#This Row],[Ticket Status]]&lt;&gt;"Closed"),
  AND(Table1[[#This Row],[Ticket Priority]]="High", Table1[[#This Row],[Ticket Status]]="Open")
), "Yes", "No")</f>
        <v>Yes</v>
      </c>
      <c r="U3395" s="4" t="str">
        <f>IF(Table1[[#This Row],[Ticket Status]]="Closed","Yes","No")</f>
        <v>No</v>
      </c>
      <c r="V3395" s="4" t="str">
        <f>IF(Table1[[#This Row],[Ticket Status]]="Pending Customer Response","Yes","No")</f>
        <v>Yes</v>
      </c>
      <c r="W3395" s="5">
        <f ca="1">COUNTIFS(Table1[Agent_name],Table1[[#This Row],[Agent_name]],Table1[Month],Table1[[#This Row],[Month]])/160</f>
        <v>0.1875</v>
      </c>
    </row>
    <row r="3396" spans="1:23" x14ac:dyDescent="0.25">
      <c r="A3396">
        <v>3395</v>
      </c>
      <c r="B3396" t="s">
        <v>11129</v>
      </c>
      <c r="C3396" t="s">
        <v>11130</v>
      </c>
      <c r="D3396">
        <v>23</v>
      </c>
      <c r="E3396" t="s">
        <v>19</v>
      </c>
      <c r="F3396" t="s">
        <v>207</v>
      </c>
      <c r="G3396" s="1">
        <v>43876</v>
      </c>
      <c r="H3396" t="s">
        <v>59</v>
      </c>
      <c r="I3396" t="s">
        <v>93</v>
      </c>
      <c r="J3396" s="3" t="s">
        <v>11131</v>
      </c>
      <c r="K3396" t="s">
        <v>24</v>
      </c>
      <c r="M3396" t="s">
        <v>143</v>
      </c>
      <c r="N3396" t="s">
        <v>83</v>
      </c>
      <c r="O3396" s="2">
        <v>45078.487476851849</v>
      </c>
      <c r="Q3396">
        <v>5</v>
      </c>
      <c r="R3396" t="str">
        <f t="shared" ca="1" si="53"/>
        <v>Mohit</v>
      </c>
      <c r="S3396" t="str">
        <f>IFERROR(TEXT(DATEVALUE(LEFT(Table1[[#This Row],[Date of Purchase]],10)), "MMMM"), TEXT(Table1[[#This Row],[Date of Purchase]], "MMMM"))</f>
        <v>February</v>
      </c>
      <c r="T3396" t="str">
        <f>IF(OR(
  AND(Table1[[#This Row],[Ticket Priority]]="Critical", Table1[[#This Row],[Ticket Status]]&lt;&gt;"Closed"),
  AND(Table1[[#This Row],[Ticket Priority]]="High", Table1[[#This Row],[Ticket Status]]="Open")
), "Yes", "No")</f>
        <v>No</v>
      </c>
      <c r="U3396" s="4" t="str">
        <f>IF(Table1[[#This Row],[Ticket Status]]="Closed","Yes","No")</f>
        <v>No</v>
      </c>
      <c r="V3396" s="4" t="str">
        <f>IF(Table1[[#This Row],[Ticket Status]]="Pending Customer Response","Yes","No")</f>
        <v>Yes</v>
      </c>
      <c r="W3396" s="5">
        <f ca="1">COUNTIFS(Table1[Agent_name],Table1[[#This Row],[Agent_name]],Table1[Month],Table1[[#This Row],[Month]])/160</f>
        <v>0.52500000000000002</v>
      </c>
    </row>
    <row r="3397" spans="1:23" x14ac:dyDescent="0.25">
      <c r="A3397">
        <v>3396</v>
      </c>
      <c r="B3397" t="s">
        <v>11132</v>
      </c>
      <c r="C3397" t="s">
        <v>11133</v>
      </c>
      <c r="D3397">
        <v>65</v>
      </c>
      <c r="E3397" t="s">
        <v>29</v>
      </c>
      <c r="F3397" t="s">
        <v>161</v>
      </c>
      <c r="G3397" s="1">
        <v>44328</v>
      </c>
      <c r="H3397" t="s">
        <v>59</v>
      </c>
      <c r="I3397" t="s">
        <v>141</v>
      </c>
      <c r="J3397" s="3" t="s">
        <v>11134</v>
      </c>
      <c r="K3397" t="s">
        <v>39</v>
      </c>
      <c r="L3397" t="s">
        <v>11135</v>
      </c>
      <c r="M3397" t="s">
        <v>89</v>
      </c>
      <c r="N3397" t="s">
        <v>26</v>
      </c>
      <c r="O3397" s="2">
        <v>45078.1875</v>
      </c>
      <c r="P3397" s="2">
        <v>45078.24722222222</v>
      </c>
      <c r="Q3397">
        <v>1</v>
      </c>
      <c r="R3397" t="str">
        <f t="shared" ca="1" si="53"/>
        <v>Ravi</v>
      </c>
      <c r="S3397" t="str">
        <f>IFERROR(TEXT(DATEVALUE(LEFT(Table1[[#This Row],[Date of Purchase]],10)), "MMMM"), TEXT(Table1[[#This Row],[Date of Purchase]], "MMMM"))</f>
        <v>May</v>
      </c>
      <c r="T3397" t="str">
        <f>IF(OR(
  AND(Table1[[#This Row],[Ticket Priority]]="Critical", Table1[[#This Row],[Ticket Status]]&lt;&gt;"Closed"),
  AND(Table1[[#This Row],[Ticket Priority]]="High", Table1[[#This Row],[Ticket Status]]="Open")
), "Yes", "No")</f>
        <v>No</v>
      </c>
      <c r="U3397" s="4" t="str">
        <f>IF(Table1[[#This Row],[Ticket Status]]="Closed","Yes","No")</f>
        <v>Yes</v>
      </c>
      <c r="V3397" s="4" t="str">
        <f>IF(Table1[[#This Row],[Ticket Status]]="Pending Customer Response","Yes","No")</f>
        <v>No</v>
      </c>
      <c r="W3397" s="5">
        <f ca="1">COUNTIFS(Table1[Agent_name],Table1[[#This Row],[Agent_name]],Table1[Month],Table1[[#This Row],[Month]])/160</f>
        <v>0.67500000000000004</v>
      </c>
    </row>
    <row r="3398" spans="1:23" x14ac:dyDescent="0.25">
      <c r="A3398">
        <v>3397</v>
      </c>
      <c r="B3398" t="s">
        <v>11136</v>
      </c>
      <c r="C3398" t="s">
        <v>11137</v>
      </c>
      <c r="D3398">
        <v>60</v>
      </c>
      <c r="E3398" t="s">
        <v>29</v>
      </c>
      <c r="F3398" t="s">
        <v>249</v>
      </c>
      <c r="G3398" s="1">
        <v>44063</v>
      </c>
      <c r="H3398" t="s">
        <v>45</v>
      </c>
      <c r="I3398" t="s">
        <v>52</v>
      </c>
      <c r="J3398" s="3" t="s">
        <v>11138</v>
      </c>
      <c r="K3398" t="s">
        <v>62</v>
      </c>
      <c r="M3398" t="s">
        <v>25</v>
      </c>
      <c r="N3398" t="s">
        <v>83</v>
      </c>
      <c r="R3398" t="str">
        <f t="shared" ca="1" si="53"/>
        <v>Sara</v>
      </c>
      <c r="S3398" t="str">
        <f>IFERROR(TEXT(DATEVALUE(LEFT(Table1[[#This Row],[Date of Purchase]],10)), "MMMM"), TEXT(Table1[[#This Row],[Date of Purchase]], "MMMM"))</f>
        <v>August</v>
      </c>
      <c r="T3398" t="str">
        <f>IF(OR(
  AND(Table1[[#This Row],[Ticket Priority]]="Critical", Table1[[#This Row],[Ticket Status]]&lt;&gt;"Closed"),
  AND(Table1[[#This Row],[Ticket Priority]]="High", Table1[[#This Row],[Ticket Status]]="Open")
), "Yes", "No")</f>
        <v>Yes</v>
      </c>
      <c r="U3398" s="4" t="str">
        <f>IF(Table1[[#This Row],[Ticket Status]]="Closed","Yes","No")</f>
        <v>No</v>
      </c>
      <c r="V3398" s="4" t="str">
        <f>IF(Table1[[#This Row],[Ticket Status]]="Pending Customer Response","Yes","No")</f>
        <v>No</v>
      </c>
      <c r="W3398" s="5">
        <f ca="1">COUNTIFS(Table1[Agent_name],Table1[[#This Row],[Agent_name]],Table1[Month],Table1[[#This Row],[Month]])/160</f>
        <v>0.8</v>
      </c>
    </row>
    <row r="3399" spans="1:23" x14ac:dyDescent="0.25">
      <c r="A3399">
        <v>3398</v>
      </c>
      <c r="B3399" t="s">
        <v>11139</v>
      </c>
      <c r="C3399" t="s">
        <v>11140</v>
      </c>
      <c r="D3399">
        <v>49</v>
      </c>
      <c r="E3399" t="s">
        <v>58</v>
      </c>
      <c r="F3399" t="s">
        <v>125</v>
      </c>
      <c r="G3399" s="1">
        <v>44326</v>
      </c>
      <c r="H3399" t="s">
        <v>59</v>
      </c>
      <c r="I3399" t="s">
        <v>141</v>
      </c>
      <c r="J3399" s="3" t="s">
        <v>11141</v>
      </c>
      <c r="K3399" t="s">
        <v>39</v>
      </c>
      <c r="L3399" t="s">
        <v>11142</v>
      </c>
      <c r="M3399" t="s">
        <v>25</v>
      </c>
      <c r="N3399" t="s">
        <v>83</v>
      </c>
      <c r="O3399" s="2">
        <v>45078.156273148146</v>
      </c>
      <c r="P3399" s="2">
        <v>45078.802800925929</v>
      </c>
      <c r="Q3399">
        <v>2</v>
      </c>
      <c r="R3399" t="str">
        <f t="shared" ca="1" si="53"/>
        <v>Ravi</v>
      </c>
      <c r="S3399" t="str">
        <f>IFERROR(TEXT(DATEVALUE(LEFT(Table1[[#This Row],[Date of Purchase]],10)), "MMMM"), TEXT(Table1[[#This Row],[Date of Purchase]], "MMMM"))</f>
        <v>May</v>
      </c>
      <c r="T3399" t="str">
        <f>IF(OR(
  AND(Table1[[#This Row],[Ticket Priority]]="Critical", Table1[[#This Row],[Ticket Status]]&lt;&gt;"Closed"),
  AND(Table1[[#This Row],[Ticket Priority]]="High", Table1[[#This Row],[Ticket Status]]="Open")
), "Yes", "No")</f>
        <v>No</v>
      </c>
      <c r="U3399" s="4" t="str">
        <f>IF(Table1[[#This Row],[Ticket Status]]="Closed","Yes","No")</f>
        <v>Yes</v>
      </c>
      <c r="V3399" s="4" t="str">
        <f>IF(Table1[[#This Row],[Ticket Status]]="Pending Customer Response","Yes","No")</f>
        <v>No</v>
      </c>
      <c r="W3399" s="5">
        <f ca="1">COUNTIFS(Table1[Agent_name],Table1[[#This Row],[Agent_name]],Table1[Month],Table1[[#This Row],[Month]])/160</f>
        <v>0.67500000000000004</v>
      </c>
    </row>
    <row r="3400" spans="1:23" x14ac:dyDescent="0.25">
      <c r="A3400">
        <v>3399</v>
      </c>
      <c r="B3400" t="s">
        <v>11143</v>
      </c>
      <c r="C3400" t="s">
        <v>11144</v>
      </c>
      <c r="D3400">
        <v>60</v>
      </c>
      <c r="E3400" t="s">
        <v>29</v>
      </c>
      <c r="F3400" t="s">
        <v>202</v>
      </c>
      <c r="G3400" s="1">
        <v>44173</v>
      </c>
      <c r="H3400" t="s">
        <v>66</v>
      </c>
      <c r="I3400" t="s">
        <v>113</v>
      </c>
      <c r="J3400" s="3" t="s">
        <v>11145</v>
      </c>
      <c r="K3400" t="s">
        <v>39</v>
      </c>
      <c r="L3400" t="s">
        <v>11146</v>
      </c>
      <c r="M3400" t="s">
        <v>41</v>
      </c>
      <c r="N3400" t="s">
        <v>26</v>
      </c>
      <c r="O3400" s="2">
        <v>45078.816712962966</v>
      </c>
      <c r="P3400" s="2">
        <v>45078.565324074072</v>
      </c>
      <c r="Q3400">
        <v>3</v>
      </c>
      <c r="R3400" t="str">
        <f t="shared" ca="1" si="53"/>
        <v>Aisha</v>
      </c>
      <c r="S3400" t="str">
        <f>IFERROR(TEXT(DATEVALUE(LEFT(Table1[[#This Row],[Date of Purchase]],10)), "MMMM"), TEXT(Table1[[#This Row],[Date of Purchase]], "MMMM"))</f>
        <v>December</v>
      </c>
      <c r="T3400" t="str">
        <f>IF(OR(
  AND(Table1[[#This Row],[Ticket Priority]]="Critical", Table1[[#This Row],[Ticket Status]]&lt;&gt;"Closed"),
  AND(Table1[[#This Row],[Ticket Priority]]="High", Table1[[#This Row],[Ticket Status]]="Open")
), "Yes", "No")</f>
        <v>No</v>
      </c>
      <c r="U3400" s="4" t="str">
        <f>IF(Table1[[#This Row],[Ticket Status]]="Closed","Yes","No")</f>
        <v>Yes</v>
      </c>
      <c r="V3400" s="4" t="str">
        <f>IF(Table1[[#This Row],[Ticket Status]]="Pending Customer Response","Yes","No")</f>
        <v>No</v>
      </c>
      <c r="W3400" s="5">
        <f ca="1">COUNTIFS(Table1[Agent_name],Table1[[#This Row],[Agent_name]],Table1[Month],Table1[[#This Row],[Month]])/160</f>
        <v>0.91249999999999998</v>
      </c>
    </row>
    <row r="3401" spans="1:23" x14ac:dyDescent="0.25">
      <c r="A3401">
        <v>3400</v>
      </c>
      <c r="B3401" t="s">
        <v>11147</v>
      </c>
      <c r="C3401" t="s">
        <v>11148</v>
      </c>
      <c r="D3401">
        <v>53</v>
      </c>
      <c r="E3401" t="s">
        <v>19</v>
      </c>
      <c r="F3401" t="s">
        <v>86</v>
      </c>
      <c r="G3401" s="1">
        <v>44387</v>
      </c>
      <c r="H3401" t="s">
        <v>67</v>
      </c>
      <c r="I3401" t="s">
        <v>52</v>
      </c>
      <c r="J3401" s="3" t="s">
        <v>11149</v>
      </c>
      <c r="K3401" t="s">
        <v>39</v>
      </c>
      <c r="L3401" t="s">
        <v>11150</v>
      </c>
      <c r="M3401" t="s">
        <v>25</v>
      </c>
      <c r="N3401" t="s">
        <v>55</v>
      </c>
      <c r="O3401" s="2">
        <v>45078.363946759258</v>
      </c>
      <c r="P3401" s="2">
        <v>45078.472280092596</v>
      </c>
      <c r="Q3401">
        <v>1</v>
      </c>
      <c r="R3401" t="str">
        <f t="shared" ca="1" si="53"/>
        <v>Aisha</v>
      </c>
      <c r="S3401" t="str">
        <f>IFERROR(TEXT(DATEVALUE(LEFT(Table1[[#This Row],[Date of Purchase]],10)), "MMMM"), TEXT(Table1[[#This Row],[Date of Purchase]], "MMMM"))</f>
        <v>July</v>
      </c>
      <c r="T3401" t="str">
        <f>IF(OR(
  AND(Table1[[#This Row],[Ticket Priority]]="Critical", Table1[[#This Row],[Ticket Status]]&lt;&gt;"Closed"),
  AND(Table1[[#This Row],[Ticket Priority]]="High", Table1[[#This Row],[Ticket Status]]="Open")
), "Yes", "No")</f>
        <v>No</v>
      </c>
      <c r="U3401" s="4" t="str">
        <f>IF(Table1[[#This Row],[Ticket Status]]="Closed","Yes","No")</f>
        <v>Yes</v>
      </c>
      <c r="V3401" s="4" t="str">
        <f>IF(Table1[[#This Row],[Ticket Status]]="Pending Customer Response","Yes","No")</f>
        <v>No</v>
      </c>
      <c r="W3401" s="5">
        <f ca="1">COUNTIFS(Table1[Agent_name],Table1[[#This Row],[Agent_name]],Table1[Month],Table1[[#This Row],[Month]])/160</f>
        <v>0.875</v>
      </c>
    </row>
    <row r="3402" spans="1:23" x14ac:dyDescent="0.25">
      <c r="A3402">
        <v>3401</v>
      </c>
      <c r="B3402" t="s">
        <v>11151</v>
      </c>
      <c r="C3402" t="s">
        <v>11152</v>
      </c>
      <c r="D3402">
        <v>55</v>
      </c>
      <c r="E3402" t="s">
        <v>19</v>
      </c>
      <c r="F3402" t="s">
        <v>98</v>
      </c>
      <c r="G3402" s="1">
        <v>43966</v>
      </c>
      <c r="H3402" t="s">
        <v>66</v>
      </c>
      <c r="I3402" t="s">
        <v>31</v>
      </c>
      <c r="J3402" s="3" t="s">
        <v>11153</v>
      </c>
      <c r="K3402" t="s">
        <v>24</v>
      </c>
      <c r="M3402" t="s">
        <v>89</v>
      </c>
      <c r="N3402" t="s">
        <v>33</v>
      </c>
      <c r="O3402" s="2">
        <v>45078.692442129628</v>
      </c>
      <c r="R3402" t="str">
        <f t="shared" ca="1" si="53"/>
        <v>Neha</v>
      </c>
      <c r="S3402" t="str">
        <f>IFERROR(TEXT(DATEVALUE(LEFT(Table1[[#This Row],[Date of Purchase]],10)), "MMMM"), TEXT(Table1[[#This Row],[Date of Purchase]], "MMMM"))</f>
        <v>May</v>
      </c>
      <c r="T3402" t="str">
        <f>IF(OR(
  AND(Table1[[#This Row],[Ticket Priority]]="Critical", Table1[[#This Row],[Ticket Status]]&lt;&gt;"Closed"),
  AND(Table1[[#This Row],[Ticket Priority]]="High", Table1[[#This Row],[Ticket Status]]="Open")
), "Yes", "No")</f>
        <v>No</v>
      </c>
      <c r="U3402" s="4" t="str">
        <f>IF(Table1[[#This Row],[Ticket Status]]="Closed","Yes","No")</f>
        <v>No</v>
      </c>
      <c r="V3402" s="4" t="str">
        <f>IF(Table1[[#This Row],[Ticket Status]]="Pending Customer Response","Yes","No")</f>
        <v>Yes</v>
      </c>
      <c r="W3402" s="5">
        <f ca="1">COUNTIFS(Table1[Agent_name],Table1[[#This Row],[Agent_name]],Table1[Month],Table1[[#This Row],[Month]])/160</f>
        <v>0.20624999999999999</v>
      </c>
    </row>
    <row r="3403" spans="1:23" x14ac:dyDescent="0.25">
      <c r="A3403">
        <v>3402</v>
      </c>
      <c r="B3403" t="s">
        <v>11154</v>
      </c>
      <c r="C3403" t="s">
        <v>11155</v>
      </c>
      <c r="D3403">
        <v>31</v>
      </c>
      <c r="E3403" t="s">
        <v>29</v>
      </c>
      <c r="F3403" t="s">
        <v>125</v>
      </c>
      <c r="G3403" s="1">
        <v>44008</v>
      </c>
      <c r="H3403" t="s">
        <v>59</v>
      </c>
      <c r="I3403" t="s">
        <v>113</v>
      </c>
      <c r="J3403" s="3" t="s">
        <v>11156</v>
      </c>
      <c r="K3403" t="s">
        <v>24</v>
      </c>
      <c r="M3403" t="s">
        <v>25</v>
      </c>
      <c r="N3403" t="s">
        <v>33</v>
      </c>
      <c r="O3403" s="2">
        <v>45078.250798611109</v>
      </c>
      <c r="R3403" t="str">
        <f t="shared" ca="1" si="53"/>
        <v>Arjun</v>
      </c>
      <c r="S3403" t="str">
        <f>IFERROR(TEXT(DATEVALUE(LEFT(Table1[[#This Row],[Date of Purchase]],10)), "MMMM"), TEXT(Table1[[#This Row],[Date of Purchase]], "MMMM"))</f>
        <v>June</v>
      </c>
      <c r="T3403" t="str">
        <f>IF(OR(
  AND(Table1[[#This Row],[Ticket Priority]]="Critical", Table1[[#This Row],[Ticket Status]]&lt;&gt;"Closed"),
  AND(Table1[[#This Row],[Ticket Priority]]="High", Table1[[#This Row],[Ticket Status]]="Open")
), "Yes", "No")</f>
        <v>Yes</v>
      </c>
      <c r="U3403" s="4" t="str">
        <f>IF(Table1[[#This Row],[Ticket Status]]="Closed","Yes","No")</f>
        <v>No</v>
      </c>
      <c r="V3403" s="4" t="str">
        <f>IF(Table1[[#This Row],[Ticket Status]]="Pending Customer Response","Yes","No")</f>
        <v>Yes</v>
      </c>
      <c r="W3403" s="5">
        <f ca="1">COUNTIFS(Table1[Agent_name],Table1[[#This Row],[Agent_name]],Table1[Month],Table1[[#This Row],[Month]])/160</f>
        <v>0.28749999999999998</v>
      </c>
    </row>
    <row r="3404" spans="1:23" x14ac:dyDescent="0.25">
      <c r="A3404">
        <v>3403</v>
      </c>
      <c r="B3404" t="s">
        <v>11157</v>
      </c>
      <c r="C3404" t="s">
        <v>11158</v>
      </c>
      <c r="D3404">
        <v>28</v>
      </c>
      <c r="E3404" t="s">
        <v>29</v>
      </c>
      <c r="F3404" t="s">
        <v>383</v>
      </c>
      <c r="G3404" s="1">
        <v>44545</v>
      </c>
      <c r="H3404" t="s">
        <v>66</v>
      </c>
      <c r="I3404" t="s">
        <v>150</v>
      </c>
      <c r="J3404" s="3" t="s">
        <v>11159</v>
      </c>
      <c r="K3404" t="s">
        <v>24</v>
      </c>
      <c r="M3404" t="s">
        <v>143</v>
      </c>
      <c r="N3404" t="s">
        <v>83</v>
      </c>
      <c r="O3404" s="2">
        <v>45078.471643518518</v>
      </c>
      <c r="R3404" t="str">
        <f t="shared" ca="1" si="53"/>
        <v>Aisha</v>
      </c>
      <c r="S3404" t="str">
        <f>IFERROR(TEXT(DATEVALUE(LEFT(Table1[[#This Row],[Date of Purchase]],10)), "MMMM"), TEXT(Table1[[#This Row],[Date of Purchase]], "MMMM"))</f>
        <v>December</v>
      </c>
      <c r="T3404" t="str">
        <f>IF(OR(
  AND(Table1[[#This Row],[Ticket Priority]]="Critical", Table1[[#This Row],[Ticket Status]]&lt;&gt;"Closed"),
  AND(Table1[[#This Row],[Ticket Priority]]="High", Table1[[#This Row],[Ticket Status]]="Open")
), "Yes", "No")</f>
        <v>No</v>
      </c>
      <c r="U3404" s="4" t="str">
        <f>IF(Table1[[#This Row],[Ticket Status]]="Closed","Yes","No")</f>
        <v>No</v>
      </c>
      <c r="V3404" s="4" t="str">
        <f>IF(Table1[[#This Row],[Ticket Status]]="Pending Customer Response","Yes","No")</f>
        <v>Yes</v>
      </c>
      <c r="W3404" s="5">
        <f ca="1">COUNTIFS(Table1[Agent_name],Table1[[#This Row],[Agent_name]],Table1[Month],Table1[[#This Row],[Month]])/160</f>
        <v>0.91249999999999998</v>
      </c>
    </row>
    <row r="3405" spans="1:23" x14ac:dyDescent="0.25">
      <c r="A3405">
        <v>3404</v>
      </c>
      <c r="B3405" t="s">
        <v>11160</v>
      </c>
      <c r="C3405" t="s">
        <v>11161</v>
      </c>
      <c r="D3405">
        <v>38</v>
      </c>
      <c r="E3405" t="s">
        <v>58</v>
      </c>
      <c r="F3405" t="s">
        <v>383</v>
      </c>
      <c r="G3405" s="1">
        <v>44472</v>
      </c>
      <c r="H3405" t="s">
        <v>21</v>
      </c>
      <c r="I3405" t="s">
        <v>113</v>
      </c>
      <c r="J3405" s="3" t="s">
        <v>11162</v>
      </c>
      <c r="K3405" t="s">
        <v>62</v>
      </c>
      <c r="M3405" t="s">
        <v>143</v>
      </c>
      <c r="N3405" t="s">
        <v>26</v>
      </c>
      <c r="R3405" t="str">
        <f t="shared" ca="1" si="53"/>
        <v>Ravi</v>
      </c>
      <c r="S3405" t="str">
        <f>IFERROR(TEXT(DATEVALUE(LEFT(Table1[[#This Row],[Date of Purchase]],10)), "MMMM"), TEXT(Table1[[#This Row],[Date of Purchase]], "MMMM"))</f>
        <v>October</v>
      </c>
      <c r="T3405" t="str">
        <f>IF(OR(
  AND(Table1[[#This Row],[Ticket Priority]]="Critical", Table1[[#This Row],[Ticket Status]]&lt;&gt;"Closed"),
  AND(Table1[[#This Row],[Ticket Priority]]="High", Table1[[#This Row],[Ticket Status]]="Open")
), "Yes", "No")</f>
        <v>No</v>
      </c>
      <c r="U3405" s="4" t="str">
        <f>IF(Table1[[#This Row],[Ticket Status]]="Closed","Yes","No")</f>
        <v>No</v>
      </c>
      <c r="V3405" s="4" t="str">
        <f>IF(Table1[[#This Row],[Ticket Status]]="Pending Customer Response","Yes","No")</f>
        <v>No</v>
      </c>
      <c r="W3405" s="5">
        <f ca="1">COUNTIFS(Table1[Agent_name],Table1[[#This Row],[Agent_name]],Table1[Month],Table1[[#This Row],[Month]])/160</f>
        <v>0.58125000000000004</v>
      </c>
    </row>
    <row r="3406" spans="1:23" x14ac:dyDescent="0.25">
      <c r="A3406">
        <v>3405</v>
      </c>
      <c r="B3406" t="s">
        <v>11163</v>
      </c>
      <c r="C3406" t="s">
        <v>11164</v>
      </c>
      <c r="D3406">
        <v>24</v>
      </c>
      <c r="E3406" t="s">
        <v>19</v>
      </c>
      <c r="F3406" t="s">
        <v>107</v>
      </c>
      <c r="G3406" s="1">
        <v>44430</v>
      </c>
      <c r="H3406" t="s">
        <v>67</v>
      </c>
      <c r="I3406" t="s">
        <v>150</v>
      </c>
      <c r="J3406" s="3" t="s">
        <v>11165</v>
      </c>
      <c r="K3406" t="s">
        <v>39</v>
      </c>
      <c r="L3406" t="s">
        <v>11166</v>
      </c>
      <c r="M3406" t="s">
        <v>89</v>
      </c>
      <c r="N3406" t="s">
        <v>83</v>
      </c>
      <c r="O3406" s="2">
        <v>45078.618900462963</v>
      </c>
      <c r="P3406" s="2">
        <v>45078.150150462963</v>
      </c>
      <c r="Q3406">
        <v>1</v>
      </c>
      <c r="R3406" t="str">
        <f t="shared" ca="1" si="53"/>
        <v>Sara</v>
      </c>
      <c r="S3406" t="str">
        <f>IFERROR(TEXT(DATEVALUE(LEFT(Table1[[#This Row],[Date of Purchase]],10)), "MMMM"), TEXT(Table1[[#This Row],[Date of Purchase]], "MMMM"))</f>
        <v>August</v>
      </c>
      <c r="T3406" t="str">
        <f>IF(OR(
  AND(Table1[[#This Row],[Ticket Priority]]="Critical", Table1[[#This Row],[Ticket Status]]&lt;&gt;"Closed"),
  AND(Table1[[#This Row],[Ticket Priority]]="High", Table1[[#This Row],[Ticket Status]]="Open")
), "Yes", "No")</f>
        <v>No</v>
      </c>
      <c r="U3406" s="4" t="str">
        <f>IF(Table1[[#This Row],[Ticket Status]]="Closed","Yes","No")</f>
        <v>Yes</v>
      </c>
      <c r="V3406" s="4" t="str">
        <f>IF(Table1[[#This Row],[Ticket Status]]="Pending Customer Response","Yes","No")</f>
        <v>No</v>
      </c>
      <c r="W3406" s="5">
        <f ca="1">COUNTIFS(Table1[Agent_name],Table1[[#This Row],[Agent_name]],Table1[Month],Table1[[#This Row],[Month]])/160</f>
        <v>0.8</v>
      </c>
    </row>
    <row r="3407" spans="1:23" x14ac:dyDescent="0.25">
      <c r="A3407">
        <v>3406</v>
      </c>
      <c r="B3407" t="s">
        <v>11167</v>
      </c>
      <c r="C3407" t="s">
        <v>11168</v>
      </c>
      <c r="D3407">
        <v>62</v>
      </c>
      <c r="E3407" t="s">
        <v>29</v>
      </c>
      <c r="F3407" t="s">
        <v>103</v>
      </c>
      <c r="G3407" s="1">
        <v>44473</v>
      </c>
      <c r="H3407" t="s">
        <v>59</v>
      </c>
      <c r="I3407" t="s">
        <v>46</v>
      </c>
      <c r="J3407" s="3" t="s">
        <v>11169</v>
      </c>
      <c r="K3407" t="s">
        <v>24</v>
      </c>
      <c r="M3407" t="s">
        <v>143</v>
      </c>
      <c r="N3407" t="s">
        <v>55</v>
      </c>
      <c r="O3407" s="2">
        <v>45078.821006944447</v>
      </c>
      <c r="R3407" t="str">
        <f t="shared" ca="1" si="53"/>
        <v>Mohit</v>
      </c>
      <c r="S3407" t="str">
        <f>IFERROR(TEXT(DATEVALUE(LEFT(Table1[[#This Row],[Date of Purchase]],10)), "MMMM"), TEXT(Table1[[#This Row],[Date of Purchase]], "MMMM"))</f>
        <v>October</v>
      </c>
      <c r="T3407" t="str">
        <f>IF(OR(
  AND(Table1[[#This Row],[Ticket Priority]]="Critical", Table1[[#This Row],[Ticket Status]]&lt;&gt;"Closed"),
  AND(Table1[[#This Row],[Ticket Priority]]="High", Table1[[#This Row],[Ticket Status]]="Open")
), "Yes", "No")</f>
        <v>No</v>
      </c>
      <c r="U3407" s="4" t="str">
        <f>IF(Table1[[#This Row],[Ticket Status]]="Closed","Yes","No")</f>
        <v>No</v>
      </c>
      <c r="V3407" s="4" t="str">
        <f>IF(Table1[[#This Row],[Ticket Status]]="Pending Customer Response","Yes","No")</f>
        <v>Yes</v>
      </c>
      <c r="W3407" s="5">
        <f ca="1">COUNTIFS(Table1[Agent_name],Table1[[#This Row],[Agent_name]],Table1[Month],Table1[[#This Row],[Month]])/160</f>
        <v>0.49375000000000002</v>
      </c>
    </row>
    <row r="3408" spans="1:23" x14ac:dyDescent="0.25">
      <c r="A3408">
        <v>3407</v>
      </c>
      <c r="B3408" t="s">
        <v>11170</v>
      </c>
      <c r="C3408" t="s">
        <v>11171</v>
      </c>
      <c r="D3408">
        <v>62</v>
      </c>
      <c r="E3408" t="s">
        <v>19</v>
      </c>
      <c r="F3408" t="s">
        <v>456</v>
      </c>
      <c r="G3408" s="1">
        <v>44550</v>
      </c>
      <c r="H3408" t="s">
        <v>67</v>
      </c>
      <c r="I3408" t="s">
        <v>141</v>
      </c>
      <c r="J3408" s="3" t="s">
        <v>11172</v>
      </c>
      <c r="K3408" t="s">
        <v>24</v>
      </c>
      <c r="M3408" t="s">
        <v>89</v>
      </c>
      <c r="N3408" t="s">
        <v>26</v>
      </c>
      <c r="O3408" s="2">
        <v>45078.407835648148</v>
      </c>
      <c r="Q3408">
        <v>5</v>
      </c>
      <c r="R3408" t="str">
        <f t="shared" ca="1" si="53"/>
        <v>Sara</v>
      </c>
      <c r="S3408" t="str">
        <f>IFERROR(TEXT(DATEVALUE(LEFT(Table1[[#This Row],[Date of Purchase]],10)), "MMMM"), TEXT(Table1[[#This Row],[Date of Purchase]], "MMMM"))</f>
        <v>December</v>
      </c>
      <c r="T3408" t="str">
        <f>IF(OR(
  AND(Table1[[#This Row],[Ticket Priority]]="Critical", Table1[[#This Row],[Ticket Status]]&lt;&gt;"Closed"),
  AND(Table1[[#This Row],[Ticket Priority]]="High", Table1[[#This Row],[Ticket Status]]="Open")
), "Yes", "No")</f>
        <v>No</v>
      </c>
      <c r="U3408" s="4" t="str">
        <f>IF(Table1[[#This Row],[Ticket Status]]="Closed","Yes","No")</f>
        <v>No</v>
      </c>
      <c r="V3408" s="4" t="str">
        <f>IF(Table1[[#This Row],[Ticket Status]]="Pending Customer Response","Yes","No")</f>
        <v>Yes</v>
      </c>
      <c r="W3408" s="5">
        <f ca="1">COUNTIFS(Table1[Agent_name],Table1[[#This Row],[Agent_name]],Table1[Month],Table1[[#This Row],[Month]])/160</f>
        <v>0.55625000000000002</v>
      </c>
    </row>
    <row r="3409" spans="1:23" x14ac:dyDescent="0.25">
      <c r="A3409">
        <v>3408</v>
      </c>
      <c r="B3409" t="s">
        <v>11173</v>
      </c>
      <c r="C3409" t="s">
        <v>11174</v>
      </c>
      <c r="D3409">
        <v>60</v>
      </c>
      <c r="E3409" t="s">
        <v>29</v>
      </c>
      <c r="F3409" t="s">
        <v>51</v>
      </c>
      <c r="G3409" s="1">
        <v>44421</v>
      </c>
      <c r="H3409" t="s">
        <v>67</v>
      </c>
      <c r="I3409" t="s">
        <v>22</v>
      </c>
      <c r="J3409" s="3" t="s">
        <v>11175</v>
      </c>
      <c r="K3409" t="s">
        <v>39</v>
      </c>
      <c r="L3409" t="s">
        <v>11176</v>
      </c>
      <c r="M3409" t="s">
        <v>143</v>
      </c>
      <c r="N3409" t="s">
        <v>55</v>
      </c>
      <c r="O3409" s="2">
        <v>45078.914097222223</v>
      </c>
      <c r="P3409" s="2">
        <v>45078.932847222219</v>
      </c>
      <c r="Q3409">
        <v>5</v>
      </c>
      <c r="R3409" t="str">
        <f t="shared" ca="1" si="53"/>
        <v>Aisha</v>
      </c>
      <c r="S3409" t="str">
        <f>IFERROR(TEXT(DATEVALUE(LEFT(Table1[[#This Row],[Date of Purchase]],10)), "MMMM"), TEXT(Table1[[#This Row],[Date of Purchase]], "MMMM"))</f>
        <v>August</v>
      </c>
      <c r="T3409" t="str">
        <f>IF(OR(
  AND(Table1[[#This Row],[Ticket Priority]]="Critical", Table1[[#This Row],[Ticket Status]]&lt;&gt;"Closed"),
  AND(Table1[[#This Row],[Ticket Priority]]="High", Table1[[#This Row],[Ticket Status]]="Open")
), "Yes", "No")</f>
        <v>No</v>
      </c>
      <c r="U3409" s="4" t="str">
        <f>IF(Table1[[#This Row],[Ticket Status]]="Closed","Yes","No")</f>
        <v>Yes</v>
      </c>
      <c r="V3409" s="4" t="str">
        <f>IF(Table1[[#This Row],[Ticket Status]]="Pending Customer Response","Yes","No")</f>
        <v>No</v>
      </c>
      <c r="W3409" s="5">
        <f ca="1">COUNTIFS(Table1[Agent_name],Table1[[#This Row],[Agent_name]],Table1[Month],Table1[[#This Row],[Month]])/160</f>
        <v>0.86250000000000004</v>
      </c>
    </row>
    <row r="3410" spans="1:23" x14ac:dyDescent="0.25">
      <c r="A3410">
        <v>3409</v>
      </c>
      <c r="B3410" t="s">
        <v>11177</v>
      </c>
      <c r="C3410" t="s">
        <v>11178</v>
      </c>
      <c r="D3410">
        <v>59</v>
      </c>
      <c r="E3410" t="s">
        <v>19</v>
      </c>
      <c r="F3410" t="s">
        <v>117</v>
      </c>
      <c r="G3410" s="1">
        <v>43934</v>
      </c>
      <c r="H3410" t="s">
        <v>21</v>
      </c>
      <c r="I3410" t="s">
        <v>77</v>
      </c>
      <c r="J3410" s="3" t="s">
        <v>11179</v>
      </c>
      <c r="K3410" t="s">
        <v>24</v>
      </c>
      <c r="M3410" t="s">
        <v>25</v>
      </c>
      <c r="N3410" t="s">
        <v>83</v>
      </c>
      <c r="O3410" s="2">
        <v>45077.978692129633</v>
      </c>
      <c r="R3410" t="str">
        <f t="shared" ca="1" si="53"/>
        <v>Aisha</v>
      </c>
      <c r="S3410" t="str">
        <f>IFERROR(TEXT(DATEVALUE(LEFT(Table1[[#This Row],[Date of Purchase]],10)), "MMMM"), TEXT(Table1[[#This Row],[Date of Purchase]], "MMMM"))</f>
        <v>April</v>
      </c>
      <c r="T3410" t="str">
        <f>IF(OR(
  AND(Table1[[#This Row],[Ticket Priority]]="Critical", Table1[[#This Row],[Ticket Status]]&lt;&gt;"Closed"),
  AND(Table1[[#This Row],[Ticket Priority]]="High", Table1[[#This Row],[Ticket Status]]="Open")
), "Yes", "No")</f>
        <v>Yes</v>
      </c>
      <c r="U3410" s="4" t="str">
        <f>IF(Table1[[#This Row],[Ticket Status]]="Closed","Yes","No")</f>
        <v>No</v>
      </c>
      <c r="V3410" s="4" t="str">
        <f>IF(Table1[[#This Row],[Ticket Status]]="Pending Customer Response","Yes","No")</f>
        <v>Yes</v>
      </c>
      <c r="W3410" s="5">
        <f ca="1">COUNTIFS(Table1[Agent_name],Table1[[#This Row],[Agent_name]],Table1[Month],Table1[[#This Row],[Month]])/160</f>
        <v>0.81874999999999998</v>
      </c>
    </row>
    <row r="3411" spans="1:23" x14ac:dyDescent="0.25">
      <c r="A3411">
        <v>3410</v>
      </c>
      <c r="B3411" t="s">
        <v>11180</v>
      </c>
      <c r="C3411" t="s">
        <v>11181</v>
      </c>
      <c r="D3411">
        <v>44</v>
      </c>
      <c r="E3411" t="s">
        <v>29</v>
      </c>
      <c r="F3411" t="s">
        <v>20</v>
      </c>
      <c r="G3411" s="1">
        <v>44481</v>
      </c>
      <c r="H3411" t="s">
        <v>59</v>
      </c>
      <c r="I3411" t="s">
        <v>60</v>
      </c>
      <c r="J3411" s="3" t="s">
        <v>11182</v>
      </c>
      <c r="K3411" t="s">
        <v>24</v>
      </c>
      <c r="M3411" t="s">
        <v>143</v>
      </c>
      <c r="N3411" t="s">
        <v>55</v>
      </c>
      <c r="O3411" s="2">
        <v>45078.116203703707</v>
      </c>
      <c r="Q3411">
        <v>5</v>
      </c>
      <c r="R3411" t="str">
        <f t="shared" ca="1" si="53"/>
        <v>Mohit</v>
      </c>
      <c r="S3411" t="str">
        <f>IFERROR(TEXT(DATEVALUE(LEFT(Table1[[#This Row],[Date of Purchase]],10)), "MMMM"), TEXT(Table1[[#This Row],[Date of Purchase]], "MMMM"))</f>
        <v>October</v>
      </c>
      <c r="T3411" t="str">
        <f>IF(OR(
  AND(Table1[[#This Row],[Ticket Priority]]="Critical", Table1[[#This Row],[Ticket Status]]&lt;&gt;"Closed"),
  AND(Table1[[#This Row],[Ticket Priority]]="High", Table1[[#This Row],[Ticket Status]]="Open")
), "Yes", "No")</f>
        <v>No</v>
      </c>
      <c r="U3411" s="4" t="str">
        <f>IF(Table1[[#This Row],[Ticket Status]]="Closed","Yes","No")</f>
        <v>No</v>
      </c>
      <c r="V3411" s="4" t="str">
        <f>IF(Table1[[#This Row],[Ticket Status]]="Pending Customer Response","Yes","No")</f>
        <v>Yes</v>
      </c>
      <c r="W3411" s="5">
        <f ca="1">COUNTIFS(Table1[Agent_name],Table1[[#This Row],[Agent_name]],Table1[Month],Table1[[#This Row],[Month]])/160</f>
        <v>0.49375000000000002</v>
      </c>
    </row>
    <row r="3412" spans="1:23" x14ac:dyDescent="0.25">
      <c r="A3412">
        <v>3411</v>
      </c>
      <c r="B3412" t="s">
        <v>11183</v>
      </c>
      <c r="C3412" t="s">
        <v>11184</v>
      </c>
      <c r="D3412">
        <v>62</v>
      </c>
      <c r="E3412" t="s">
        <v>19</v>
      </c>
      <c r="F3412" t="s">
        <v>339</v>
      </c>
      <c r="G3412" s="1">
        <v>44123</v>
      </c>
      <c r="H3412" t="s">
        <v>66</v>
      </c>
      <c r="I3412" t="s">
        <v>60</v>
      </c>
      <c r="J3412" s="3" t="s">
        <v>11185</v>
      </c>
      <c r="K3412" t="s">
        <v>24</v>
      </c>
      <c r="M3412" t="s">
        <v>143</v>
      </c>
      <c r="N3412" t="s">
        <v>55</v>
      </c>
      <c r="O3412" s="2">
        <v>45078.094687500001</v>
      </c>
      <c r="Q3412">
        <v>5</v>
      </c>
      <c r="R3412" t="str">
        <f t="shared" ca="1" si="53"/>
        <v>Sara</v>
      </c>
      <c r="S3412" t="str">
        <f>IFERROR(TEXT(DATEVALUE(LEFT(Table1[[#This Row],[Date of Purchase]],10)), "MMMM"), TEXT(Table1[[#This Row],[Date of Purchase]], "MMMM"))</f>
        <v>October</v>
      </c>
      <c r="T3412" t="str">
        <f>IF(OR(
  AND(Table1[[#This Row],[Ticket Priority]]="Critical", Table1[[#This Row],[Ticket Status]]&lt;&gt;"Closed"),
  AND(Table1[[#This Row],[Ticket Priority]]="High", Table1[[#This Row],[Ticket Status]]="Open")
), "Yes", "No")</f>
        <v>No</v>
      </c>
      <c r="U3412" s="4" t="str">
        <f>IF(Table1[[#This Row],[Ticket Status]]="Closed","Yes","No")</f>
        <v>No</v>
      </c>
      <c r="V3412" s="4" t="str">
        <f>IF(Table1[[#This Row],[Ticket Status]]="Pending Customer Response","Yes","No")</f>
        <v>Yes</v>
      </c>
      <c r="W3412" s="5">
        <f ca="1">COUNTIFS(Table1[Agent_name],Table1[[#This Row],[Agent_name]],Table1[Month],Table1[[#This Row],[Month]])/160</f>
        <v>0.66874999999999996</v>
      </c>
    </row>
    <row r="3413" spans="1:23" x14ac:dyDescent="0.25">
      <c r="A3413">
        <v>3412</v>
      </c>
      <c r="B3413" t="s">
        <v>11186</v>
      </c>
      <c r="C3413" t="s">
        <v>11187</v>
      </c>
      <c r="D3413">
        <v>23</v>
      </c>
      <c r="E3413" t="s">
        <v>29</v>
      </c>
      <c r="F3413" t="s">
        <v>397</v>
      </c>
      <c r="G3413" s="1">
        <v>44396</v>
      </c>
      <c r="H3413" t="s">
        <v>67</v>
      </c>
      <c r="I3413" t="s">
        <v>141</v>
      </c>
      <c r="J3413" s="3" t="s">
        <v>11188</v>
      </c>
      <c r="K3413" t="s">
        <v>24</v>
      </c>
      <c r="M3413" t="s">
        <v>41</v>
      </c>
      <c r="N3413" t="s">
        <v>55</v>
      </c>
      <c r="O3413" s="2">
        <v>45078.314837962964</v>
      </c>
      <c r="Q3413">
        <v>5</v>
      </c>
      <c r="R3413" t="str">
        <f t="shared" ca="1" si="53"/>
        <v>Mohit</v>
      </c>
      <c r="S3413" t="str">
        <f>IFERROR(TEXT(DATEVALUE(LEFT(Table1[[#This Row],[Date of Purchase]],10)), "MMMM"), TEXT(Table1[[#This Row],[Date of Purchase]], "MMMM"))</f>
        <v>July</v>
      </c>
      <c r="T3413" t="str">
        <f>IF(OR(
  AND(Table1[[#This Row],[Ticket Priority]]="Critical", Table1[[#This Row],[Ticket Status]]&lt;&gt;"Closed"),
  AND(Table1[[#This Row],[Ticket Priority]]="High", Table1[[#This Row],[Ticket Status]]="Open")
), "Yes", "No")</f>
        <v>No</v>
      </c>
      <c r="U3413" s="4" t="str">
        <f>IF(Table1[[#This Row],[Ticket Status]]="Closed","Yes","No")</f>
        <v>No</v>
      </c>
      <c r="V3413" s="4" t="str">
        <f>IF(Table1[[#This Row],[Ticket Status]]="Pending Customer Response","Yes","No")</f>
        <v>Yes</v>
      </c>
      <c r="W3413" s="5">
        <f ca="1">COUNTIFS(Table1[Agent_name],Table1[[#This Row],[Agent_name]],Table1[Month],Table1[[#This Row],[Month]])/160</f>
        <v>0.53125</v>
      </c>
    </row>
    <row r="3414" spans="1:23" x14ac:dyDescent="0.25">
      <c r="A3414">
        <v>3413</v>
      </c>
      <c r="B3414" t="s">
        <v>11189</v>
      </c>
      <c r="C3414" t="s">
        <v>11190</v>
      </c>
      <c r="D3414">
        <v>65</v>
      </c>
      <c r="E3414" t="s">
        <v>58</v>
      </c>
      <c r="F3414" t="s">
        <v>71</v>
      </c>
      <c r="G3414" s="1">
        <v>44322</v>
      </c>
      <c r="H3414" t="s">
        <v>45</v>
      </c>
      <c r="I3414" t="s">
        <v>31</v>
      </c>
      <c r="J3414" s="3" t="s">
        <v>11191</v>
      </c>
      <c r="K3414" t="s">
        <v>39</v>
      </c>
      <c r="L3414" t="s">
        <v>11192</v>
      </c>
      <c r="M3414" t="s">
        <v>143</v>
      </c>
      <c r="N3414" t="s">
        <v>33</v>
      </c>
      <c r="O3414" s="2">
        <v>45078.008599537039</v>
      </c>
      <c r="P3414" s="2">
        <v>45078.391238425924</v>
      </c>
      <c r="R3414" t="str">
        <f t="shared" ca="1" si="53"/>
        <v>Ravi</v>
      </c>
      <c r="S3414" t="str">
        <f>IFERROR(TEXT(DATEVALUE(LEFT(Table1[[#This Row],[Date of Purchase]],10)), "MMMM"), TEXT(Table1[[#This Row],[Date of Purchase]], "MMMM"))</f>
        <v>May</v>
      </c>
      <c r="T3414" t="str">
        <f>IF(OR(
  AND(Table1[[#This Row],[Ticket Priority]]="Critical", Table1[[#This Row],[Ticket Status]]&lt;&gt;"Closed"),
  AND(Table1[[#This Row],[Ticket Priority]]="High", Table1[[#This Row],[Ticket Status]]="Open")
), "Yes", "No")</f>
        <v>No</v>
      </c>
      <c r="U3414" s="4" t="str">
        <f>IF(Table1[[#This Row],[Ticket Status]]="Closed","Yes","No")</f>
        <v>Yes</v>
      </c>
      <c r="V3414" s="4" t="str">
        <f>IF(Table1[[#This Row],[Ticket Status]]="Pending Customer Response","Yes","No")</f>
        <v>No</v>
      </c>
      <c r="W3414" s="5">
        <f ca="1">COUNTIFS(Table1[Agent_name],Table1[[#This Row],[Agent_name]],Table1[Month],Table1[[#This Row],[Month]])/160</f>
        <v>0.67500000000000004</v>
      </c>
    </row>
    <row r="3415" spans="1:23" x14ac:dyDescent="0.25">
      <c r="A3415">
        <v>3414</v>
      </c>
      <c r="B3415" t="s">
        <v>11193</v>
      </c>
      <c r="C3415" t="s">
        <v>11194</v>
      </c>
      <c r="D3415">
        <v>29</v>
      </c>
      <c r="E3415" t="s">
        <v>19</v>
      </c>
      <c r="F3415" t="s">
        <v>339</v>
      </c>
      <c r="G3415" s="1">
        <v>43857</v>
      </c>
      <c r="H3415" t="s">
        <v>67</v>
      </c>
      <c r="I3415" t="s">
        <v>46</v>
      </c>
      <c r="J3415" s="3" t="s">
        <v>11195</v>
      </c>
      <c r="K3415" t="s">
        <v>62</v>
      </c>
      <c r="M3415" t="s">
        <v>143</v>
      </c>
      <c r="N3415" t="s">
        <v>83</v>
      </c>
      <c r="R3415" t="str">
        <f t="shared" ca="1" si="53"/>
        <v>Karan</v>
      </c>
      <c r="S3415" t="str">
        <f>IFERROR(TEXT(DATEVALUE(LEFT(Table1[[#This Row],[Date of Purchase]],10)), "MMMM"), TEXT(Table1[[#This Row],[Date of Purchase]], "MMMM"))</f>
        <v>January</v>
      </c>
      <c r="T3415" t="str">
        <f>IF(OR(
  AND(Table1[[#This Row],[Ticket Priority]]="Critical", Table1[[#This Row],[Ticket Status]]&lt;&gt;"Closed"),
  AND(Table1[[#This Row],[Ticket Priority]]="High", Table1[[#This Row],[Ticket Status]]="Open")
), "Yes", "No")</f>
        <v>No</v>
      </c>
      <c r="U3415" s="4" t="str">
        <f>IF(Table1[[#This Row],[Ticket Status]]="Closed","Yes","No")</f>
        <v>No</v>
      </c>
      <c r="V3415" s="4" t="str">
        <f>IF(Table1[[#This Row],[Ticket Status]]="Pending Customer Response","Yes","No")</f>
        <v>No</v>
      </c>
      <c r="W3415" s="5">
        <f ca="1">COUNTIFS(Table1[Agent_name],Table1[[#This Row],[Agent_name]],Table1[Month],Table1[[#This Row],[Month]])/160</f>
        <v>0.21249999999999999</v>
      </c>
    </row>
    <row r="3416" spans="1:23" x14ac:dyDescent="0.25">
      <c r="A3416">
        <v>3415</v>
      </c>
      <c r="B3416" t="s">
        <v>11196</v>
      </c>
      <c r="C3416" t="s">
        <v>11197</v>
      </c>
      <c r="D3416">
        <v>67</v>
      </c>
      <c r="E3416" t="s">
        <v>58</v>
      </c>
      <c r="F3416" t="s">
        <v>71</v>
      </c>
      <c r="G3416" s="1">
        <v>44061</v>
      </c>
      <c r="H3416" t="s">
        <v>21</v>
      </c>
      <c r="I3416" t="s">
        <v>141</v>
      </c>
      <c r="J3416" s="3" t="s">
        <v>11198</v>
      </c>
      <c r="K3416" t="s">
        <v>62</v>
      </c>
      <c r="M3416" t="s">
        <v>25</v>
      </c>
      <c r="N3416" t="s">
        <v>33</v>
      </c>
      <c r="R3416" t="str">
        <f t="shared" ca="1" si="53"/>
        <v>Neha</v>
      </c>
      <c r="S3416" t="str">
        <f>IFERROR(TEXT(DATEVALUE(LEFT(Table1[[#This Row],[Date of Purchase]],10)), "MMMM"), TEXT(Table1[[#This Row],[Date of Purchase]], "MMMM"))</f>
        <v>August</v>
      </c>
      <c r="T3416" t="str">
        <f>IF(OR(
  AND(Table1[[#This Row],[Ticket Priority]]="Critical", Table1[[#This Row],[Ticket Status]]&lt;&gt;"Closed"),
  AND(Table1[[#This Row],[Ticket Priority]]="High", Table1[[#This Row],[Ticket Status]]="Open")
), "Yes", "No")</f>
        <v>Yes</v>
      </c>
      <c r="U3416" s="4" t="str">
        <f>IF(Table1[[#This Row],[Ticket Status]]="Closed","Yes","No")</f>
        <v>No</v>
      </c>
      <c r="V3416" s="4" t="str">
        <f>IF(Table1[[#This Row],[Ticket Status]]="Pending Customer Response","Yes","No")</f>
        <v>No</v>
      </c>
      <c r="W3416" s="5">
        <f ca="1">COUNTIFS(Table1[Agent_name],Table1[[#This Row],[Agent_name]],Table1[Month],Table1[[#This Row],[Month]])/160</f>
        <v>0.16875000000000001</v>
      </c>
    </row>
    <row r="3417" spans="1:23" x14ac:dyDescent="0.25">
      <c r="A3417">
        <v>3416</v>
      </c>
      <c r="B3417" t="s">
        <v>11199</v>
      </c>
      <c r="C3417" t="s">
        <v>11200</v>
      </c>
      <c r="D3417">
        <v>28</v>
      </c>
      <c r="E3417" t="s">
        <v>19</v>
      </c>
      <c r="F3417" t="s">
        <v>129</v>
      </c>
      <c r="G3417" s="1">
        <v>44490</v>
      </c>
      <c r="H3417" t="s">
        <v>45</v>
      </c>
      <c r="I3417" t="s">
        <v>52</v>
      </c>
      <c r="J3417" s="3" t="s">
        <v>11201</v>
      </c>
      <c r="K3417" t="s">
        <v>62</v>
      </c>
      <c r="M3417" t="s">
        <v>41</v>
      </c>
      <c r="N3417" t="s">
        <v>83</v>
      </c>
      <c r="Q3417">
        <v>5</v>
      </c>
      <c r="R3417" t="str">
        <f t="shared" ca="1" si="53"/>
        <v>Rahul</v>
      </c>
      <c r="S3417" t="str">
        <f>IFERROR(TEXT(DATEVALUE(LEFT(Table1[[#This Row],[Date of Purchase]],10)), "MMMM"), TEXT(Table1[[#This Row],[Date of Purchase]], "MMMM"))</f>
        <v>October</v>
      </c>
      <c r="T3417" t="str">
        <f>IF(OR(
  AND(Table1[[#This Row],[Ticket Priority]]="Critical", Table1[[#This Row],[Ticket Status]]&lt;&gt;"Closed"),
  AND(Table1[[#This Row],[Ticket Priority]]="High", Table1[[#This Row],[Ticket Status]]="Open")
), "Yes", "No")</f>
        <v>No</v>
      </c>
      <c r="U3417" s="4" t="str">
        <f>IF(Table1[[#This Row],[Ticket Status]]="Closed","Yes","No")</f>
        <v>No</v>
      </c>
      <c r="V3417" s="4" t="str">
        <f>IF(Table1[[#This Row],[Ticket Status]]="Pending Customer Response","Yes","No")</f>
        <v>No</v>
      </c>
      <c r="W3417" s="5">
        <f ca="1">COUNTIFS(Table1[Agent_name],Table1[[#This Row],[Agent_name]],Table1[Month],Table1[[#This Row],[Month]])/160</f>
        <v>0.23125000000000001</v>
      </c>
    </row>
    <row r="3418" spans="1:23" x14ac:dyDescent="0.25">
      <c r="A3418">
        <v>3417</v>
      </c>
      <c r="B3418" t="s">
        <v>11202</v>
      </c>
      <c r="C3418" t="s">
        <v>11203</v>
      </c>
      <c r="D3418">
        <v>26</v>
      </c>
      <c r="E3418" t="s">
        <v>29</v>
      </c>
      <c r="F3418" t="s">
        <v>286</v>
      </c>
      <c r="G3418" s="1">
        <v>44055</v>
      </c>
      <c r="H3418" t="s">
        <v>21</v>
      </c>
      <c r="I3418" t="s">
        <v>77</v>
      </c>
      <c r="J3418" s="3" t="s">
        <v>11204</v>
      </c>
      <c r="K3418" t="s">
        <v>24</v>
      </c>
      <c r="M3418" t="s">
        <v>89</v>
      </c>
      <c r="N3418" t="s">
        <v>55</v>
      </c>
      <c r="O3418" s="2">
        <v>45077.966990740744</v>
      </c>
      <c r="R3418" t="str">
        <f t="shared" ca="1" si="53"/>
        <v>Aisha</v>
      </c>
      <c r="S3418" t="str">
        <f>IFERROR(TEXT(DATEVALUE(LEFT(Table1[[#This Row],[Date of Purchase]],10)), "MMMM"), TEXT(Table1[[#This Row],[Date of Purchase]], "MMMM"))</f>
        <v>August</v>
      </c>
      <c r="T3418" t="str">
        <f>IF(OR(
  AND(Table1[[#This Row],[Ticket Priority]]="Critical", Table1[[#This Row],[Ticket Status]]&lt;&gt;"Closed"),
  AND(Table1[[#This Row],[Ticket Priority]]="High", Table1[[#This Row],[Ticket Status]]="Open")
), "Yes", "No")</f>
        <v>No</v>
      </c>
      <c r="U3418" s="4" t="str">
        <f>IF(Table1[[#This Row],[Ticket Status]]="Closed","Yes","No")</f>
        <v>No</v>
      </c>
      <c r="V3418" s="4" t="str">
        <f>IF(Table1[[#This Row],[Ticket Status]]="Pending Customer Response","Yes","No")</f>
        <v>Yes</v>
      </c>
      <c r="W3418" s="5">
        <f ca="1">COUNTIFS(Table1[Agent_name],Table1[[#This Row],[Agent_name]],Table1[Month],Table1[[#This Row],[Month]])/160</f>
        <v>0.86250000000000004</v>
      </c>
    </row>
    <row r="3419" spans="1:23" x14ac:dyDescent="0.25">
      <c r="A3419">
        <v>3418</v>
      </c>
      <c r="B3419" t="s">
        <v>11205</v>
      </c>
      <c r="C3419" t="s">
        <v>11206</v>
      </c>
      <c r="D3419">
        <v>33</v>
      </c>
      <c r="E3419" t="s">
        <v>58</v>
      </c>
      <c r="F3419" t="s">
        <v>125</v>
      </c>
      <c r="G3419" s="1">
        <v>43913</v>
      </c>
      <c r="H3419" t="s">
        <v>67</v>
      </c>
      <c r="I3419" t="s">
        <v>37</v>
      </c>
      <c r="J3419" s="3" t="s">
        <v>11207</v>
      </c>
      <c r="K3419" t="s">
        <v>39</v>
      </c>
      <c r="L3419" t="s">
        <v>11208</v>
      </c>
      <c r="M3419" t="s">
        <v>89</v>
      </c>
      <c r="N3419" t="s">
        <v>55</v>
      </c>
      <c r="O3419" s="2">
        <v>45078.612835648149</v>
      </c>
      <c r="P3419" s="2">
        <v>45078.544085648151</v>
      </c>
      <c r="Q3419">
        <v>5</v>
      </c>
      <c r="R3419" t="str">
        <f t="shared" ca="1" si="53"/>
        <v>Priya</v>
      </c>
      <c r="S3419" t="str">
        <f>IFERROR(TEXT(DATEVALUE(LEFT(Table1[[#This Row],[Date of Purchase]],10)), "MMMM"), TEXT(Table1[[#This Row],[Date of Purchase]], "MMMM"))</f>
        <v>March</v>
      </c>
      <c r="T3419" t="str">
        <f>IF(OR(
  AND(Table1[[#This Row],[Ticket Priority]]="Critical", Table1[[#This Row],[Ticket Status]]&lt;&gt;"Closed"),
  AND(Table1[[#This Row],[Ticket Priority]]="High", Table1[[#This Row],[Ticket Status]]="Open")
), "Yes", "No")</f>
        <v>No</v>
      </c>
      <c r="U3419" s="4" t="str">
        <f>IF(Table1[[#This Row],[Ticket Status]]="Closed","Yes","No")</f>
        <v>Yes</v>
      </c>
      <c r="V3419" s="4" t="str">
        <f>IF(Table1[[#This Row],[Ticket Status]]="Pending Customer Response","Yes","No")</f>
        <v>No</v>
      </c>
      <c r="W3419" s="5">
        <f ca="1">COUNTIFS(Table1[Agent_name],Table1[[#This Row],[Agent_name]],Table1[Month],Table1[[#This Row],[Month]])/160</f>
        <v>0.43125000000000002</v>
      </c>
    </row>
    <row r="3420" spans="1:23" x14ac:dyDescent="0.25">
      <c r="A3420">
        <v>3419</v>
      </c>
      <c r="B3420" t="s">
        <v>11209</v>
      </c>
      <c r="C3420" t="s">
        <v>11210</v>
      </c>
      <c r="D3420">
        <v>33</v>
      </c>
      <c r="E3420" t="s">
        <v>58</v>
      </c>
      <c r="F3420" t="s">
        <v>76</v>
      </c>
      <c r="G3420" s="1">
        <v>43838</v>
      </c>
      <c r="H3420" t="s">
        <v>45</v>
      </c>
      <c r="I3420" t="s">
        <v>37</v>
      </c>
      <c r="J3420" s="3" t="s">
        <v>11211</v>
      </c>
      <c r="K3420" t="s">
        <v>62</v>
      </c>
      <c r="M3420" t="s">
        <v>25</v>
      </c>
      <c r="N3420" t="s">
        <v>26</v>
      </c>
      <c r="R3420" t="str">
        <f t="shared" ca="1" si="53"/>
        <v>Ravi</v>
      </c>
      <c r="S3420" t="str">
        <f>IFERROR(TEXT(DATEVALUE(LEFT(Table1[[#This Row],[Date of Purchase]],10)), "MMMM"), TEXT(Table1[[#This Row],[Date of Purchase]], "MMMM"))</f>
        <v>January</v>
      </c>
      <c r="T3420" t="str">
        <f>IF(OR(
  AND(Table1[[#This Row],[Ticket Priority]]="Critical", Table1[[#This Row],[Ticket Status]]&lt;&gt;"Closed"),
  AND(Table1[[#This Row],[Ticket Priority]]="High", Table1[[#This Row],[Ticket Status]]="Open")
), "Yes", "No")</f>
        <v>Yes</v>
      </c>
      <c r="U3420" s="4" t="str">
        <f>IF(Table1[[#This Row],[Ticket Status]]="Closed","Yes","No")</f>
        <v>No</v>
      </c>
      <c r="V3420" s="4" t="str">
        <f>IF(Table1[[#This Row],[Ticket Status]]="Pending Customer Response","Yes","No")</f>
        <v>No</v>
      </c>
      <c r="W3420" s="5">
        <f ca="1">COUNTIFS(Table1[Agent_name],Table1[[#This Row],[Agent_name]],Table1[Month],Table1[[#This Row],[Month]])/160</f>
        <v>0.74375000000000002</v>
      </c>
    </row>
    <row r="3421" spans="1:23" x14ac:dyDescent="0.25">
      <c r="A3421">
        <v>3420</v>
      </c>
      <c r="B3421" t="s">
        <v>11212</v>
      </c>
      <c r="C3421" t="s">
        <v>11213</v>
      </c>
      <c r="D3421">
        <v>65</v>
      </c>
      <c r="E3421" t="s">
        <v>58</v>
      </c>
      <c r="F3421" t="s">
        <v>76</v>
      </c>
      <c r="G3421" s="1">
        <v>44217</v>
      </c>
      <c r="H3421" t="s">
        <v>45</v>
      </c>
      <c r="I3421" t="s">
        <v>150</v>
      </c>
      <c r="J3421" s="3" t="s">
        <v>11214</v>
      </c>
      <c r="K3421" t="s">
        <v>24</v>
      </c>
      <c r="M3421" t="s">
        <v>143</v>
      </c>
      <c r="N3421" t="s">
        <v>55</v>
      </c>
      <c r="O3421" s="2">
        <v>45078.786458333336</v>
      </c>
      <c r="R3421" t="str">
        <f t="shared" ca="1" si="53"/>
        <v>Sara</v>
      </c>
      <c r="S3421" t="str">
        <f>IFERROR(TEXT(DATEVALUE(LEFT(Table1[[#This Row],[Date of Purchase]],10)), "MMMM"), TEXT(Table1[[#This Row],[Date of Purchase]], "MMMM"))</f>
        <v>January</v>
      </c>
      <c r="T3421" t="str">
        <f>IF(OR(
  AND(Table1[[#This Row],[Ticket Priority]]="Critical", Table1[[#This Row],[Ticket Status]]&lt;&gt;"Closed"),
  AND(Table1[[#This Row],[Ticket Priority]]="High", Table1[[#This Row],[Ticket Status]]="Open")
), "Yes", "No")</f>
        <v>No</v>
      </c>
      <c r="U3421" s="4" t="str">
        <f>IF(Table1[[#This Row],[Ticket Status]]="Closed","Yes","No")</f>
        <v>No</v>
      </c>
      <c r="V3421" s="4" t="str">
        <f>IF(Table1[[#This Row],[Ticket Status]]="Pending Customer Response","Yes","No")</f>
        <v>Yes</v>
      </c>
      <c r="W3421" s="5">
        <f ca="1">COUNTIFS(Table1[Agent_name],Table1[[#This Row],[Agent_name]],Table1[Month],Table1[[#This Row],[Month]])/160</f>
        <v>0.70625000000000004</v>
      </c>
    </row>
    <row r="3422" spans="1:23" x14ac:dyDescent="0.25">
      <c r="A3422">
        <v>3421</v>
      </c>
      <c r="B3422" t="s">
        <v>11215</v>
      </c>
      <c r="C3422" t="s">
        <v>11216</v>
      </c>
      <c r="D3422">
        <v>33</v>
      </c>
      <c r="E3422" t="s">
        <v>29</v>
      </c>
      <c r="F3422" t="s">
        <v>431</v>
      </c>
      <c r="G3422" s="1">
        <v>44190</v>
      </c>
      <c r="H3422" t="s">
        <v>21</v>
      </c>
      <c r="I3422" t="s">
        <v>22</v>
      </c>
      <c r="J3422" s="3" t="s">
        <v>11217</v>
      </c>
      <c r="K3422" t="s">
        <v>39</v>
      </c>
      <c r="L3422" t="s">
        <v>11218</v>
      </c>
      <c r="M3422" t="s">
        <v>143</v>
      </c>
      <c r="N3422" t="s">
        <v>55</v>
      </c>
      <c r="O3422" s="2">
        <v>45078.040648148148</v>
      </c>
      <c r="P3422" s="2">
        <v>45078.808703703704</v>
      </c>
      <c r="Q3422">
        <v>4</v>
      </c>
      <c r="R3422" t="str">
        <f t="shared" ca="1" si="53"/>
        <v>Ravi</v>
      </c>
      <c r="S3422" t="str">
        <f>IFERROR(TEXT(DATEVALUE(LEFT(Table1[[#This Row],[Date of Purchase]],10)), "MMMM"), TEXT(Table1[[#This Row],[Date of Purchase]], "MMMM"))</f>
        <v>December</v>
      </c>
      <c r="T3422" t="str">
        <f>IF(OR(
  AND(Table1[[#This Row],[Ticket Priority]]="Critical", Table1[[#This Row],[Ticket Status]]&lt;&gt;"Closed"),
  AND(Table1[[#This Row],[Ticket Priority]]="High", Table1[[#This Row],[Ticket Status]]="Open")
), "Yes", "No")</f>
        <v>No</v>
      </c>
      <c r="U3422" s="4" t="str">
        <f>IF(Table1[[#This Row],[Ticket Status]]="Closed","Yes","No")</f>
        <v>Yes</v>
      </c>
      <c r="V3422" s="4" t="str">
        <f>IF(Table1[[#This Row],[Ticket Status]]="Pending Customer Response","Yes","No")</f>
        <v>No</v>
      </c>
      <c r="W3422" s="5">
        <f ca="1">COUNTIFS(Table1[Agent_name],Table1[[#This Row],[Agent_name]],Table1[Month],Table1[[#This Row],[Month]])/160</f>
        <v>0.66249999999999998</v>
      </c>
    </row>
    <row r="3423" spans="1:23" x14ac:dyDescent="0.25">
      <c r="A3423">
        <v>3422</v>
      </c>
      <c r="B3423" t="s">
        <v>11219</v>
      </c>
      <c r="C3423" t="s">
        <v>11220</v>
      </c>
      <c r="D3423">
        <v>34</v>
      </c>
      <c r="E3423" t="s">
        <v>19</v>
      </c>
      <c r="F3423" t="s">
        <v>44</v>
      </c>
      <c r="G3423" s="1">
        <v>43835</v>
      </c>
      <c r="H3423" t="s">
        <v>45</v>
      </c>
      <c r="I3423" t="s">
        <v>141</v>
      </c>
      <c r="J3423" s="3" t="s">
        <v>11221</v>
      </c>
      <c r="K3423" t="s">
        <v>24</v>
      </c>
      <c r="M3423" t="s">
        <v>41</v>
      </c>
      <c r="N3423" t="s">
        <v>26</v>
      </c>
      <c r="O3423" s="2">
        <v>45078.005243055559</v>
      </c>
      <c r="R3423" t="str">
        <f t="shared" ca="1" si="53"/>
        <v>Arjun</v>
      </c>
      <c r="S3423" t="str">
        <f>IFERROR(TEXT(DATEVALUE(LEFT(Table1[[#This Row],[Date of Purchase]],10)), "MMMM"), TEXT(Table1[[#This Row],[Date of Purchase]], "MMMM"))</f>
        <v>January</v>
      </c>
      <c r="T3423" t="str">
        <f>IF(OR(
  AND(Table1[[#This Row],[Ticket Priority]]="Critical", Table1[[#This Row],[Ticket Status]]&lt;&gt;"Closed"),
  AND(Table1[[#This Row],[Ticket Priority]]="High", Table1[[#This Row],[Ticket Status]]="Open")
), "Yes", "No")</f>
        <v>No</v>
      </c>
      <c r="U3423" s="4" t="str">
        <f>IF(Table1[[#This Row],[Ticket Status]]="Closed","Yes","No")</f>
        <v>No</v>
      </c>
      <c r="V3423" s="4" t="str">
        <f>IF(Table1[[#This Row],[Ticket Status]]="Pending Customer Response","Yes","No")</f>
        <v>Yes</v>
      </c>
      <c r="W3423" s="5">
        <f ca="1">COUNTIFS(Table1[Agent_name],Table1[[#This Row],[Agent_name]],Table1[Month],Table1[[#This Row],[Month]])/160</f>
        <v>0.20624999999999999</v>
      </c>
    </row>
    <row r="3424" spans="1:23" x14ac:dyDescent="0.25">
      <c r="A3424">
        <v>3423</v>
      </c>
      <c r="B3424" t="s">
        <v>11222</v>
      </c>
      <c r="C3424" t="s">
        <v>11223</v>
      </c>
      <c r="D3424">
        <v>56</v>
      </c>
      <c r="E3424" t="s">
        <v>29</v>
      </c>
      <c r="F3424" t="s">
        <v>103</v>
      </c>
      <c r="G3424" s="1">
        <v>44092</v>
      </c>
      <c r="H3424" t="s">
        <v>21</v>
      </c>
      <c r="I3424" t="s">
        <v>93</v>
      </c>
      <c r="J3424" s="3" t="s">
        <v>11224</v>
      </c>
      <c r="K3424" t="s">
        <v>24</v>
      </c>
      <c r="M3424" t="s">
        <v>41</v>
      </c>
      <c r="N3424" t="s">
        <v>55</v>
      </c>
      <c r="O3424" s="2">
        <v>45078.959421296298</v>
      </c>
      <c r="R3424" t="str">
        <f t="shared" ca="1" si="53"/>
        <v>Ravi</v>
      </c>
      <c r="S3424" t="str">
        <f>IFERROR(TEXT(DATEVALUE(LEFT(Table1[[#This Row],[Date of Purchase]],10)), "MMMM"), TEXT(Table1[[#This Row],[Date of Purchase]], "MMMM"))</f>
        <v>September</v>
      </c>
      <c r="T3424" t="str">
        <f>IF(OR(
  AND(Table1[[#This Row],[Ticket Priority]]="Critical", Table1[[#This Row],[Ticket Status]]&lt;&gt;"Closed"),
  AND(Table1[[#This Row],[Ticket Priority]]="High", Table1[[#This Row],[Ticket Status]]="Open")
), "Yes", "No")</f>
        <v>No</v>
      </c>
      <c r="U3424" s="4" t="str">
        <f>IF(Table1[[#This Row],[Ticket Status]]="Closed","Yes","No")</f>
        <v>No</v>
      </c>
      <c r="V3424" s="4" t="str">
        <f>IF(Table1[[#This Row],[Ticket Status]]="Pending Customer Response","Yes","No")</f>
        <v>Yes</v>
      </c>
      <c r="W3424" s="5">
        <f ca="1">COUNTIFS(Table1[Agent_name],Table1[[#This Row],[Agent_name]],Table1[Month],Table1[[#This Row],[Month]])/160</f>
        <v>0.64375000000000004</v>
      </c>
    </row>
    <row r="3425" spans="1:23" x14ac:dyDescent="0.25">
      <c r="A3425">
        <v>3424</v>
      </c>
      <c r="B3425" t="s">
        <v>11225</v>
      </c>
      <c r="C3425" t="s">
        <v>11226</v>
      </c>
      <c r="D3425">
        <v>54</v>
      </c>
      <c r="E3425" t="s">
        <v>58</v>
      </c>
      <c r="F3425" t="s">
        <v>20</v>
      </c>
      <c r="G3425" s="1">
        <v>44336</v>
      </c>
      <c r="H3425" t="s">
        <v>59</v>
      </c>
      <c r="I3425" t="s">
        <v>77</v>
      </c>
      <c r="J3425" s="3" t="s">
        <v>11227</v>
      </c>
      <c r="K3425" t="s">
        <v>39</v>
      </c>
      <c r="L3425" t="s">
        <v>11228</v>
      </c>
      <c r="M3425" t="s">
        <v>89</v>
      </c>
      <c r="N3425" t="s">
        <v>26</v>
      </c>
      <c r="O3425" s="2">
        <v>45078.046238425923</v>
      </c>
      <c r="P3425" s="2">
        <v>45078.814988425926</v>
      </c>
      <c r="Q3425">
        <v>5</v>
      </c>
      <c r="R3425" t="str">
        <f t="shared" ca="1" si="53"/>
        <v>Mohit</v>
      </c>
      <c r="S3425" t="str">
        <f>IFERROR(TEXT(DATEVALUE(LEFT(Table1[[#This Row],[Date of Purchase]],10)), "MMMM"), TEXT(Table1[[#This Row],[Date of Purchase]], "MMMM"))</f>
        <v>May</v>
      </c>
      <c r="T3425" t="str">
        <f>IF(OR(
  AND(Table1[[#This Row],[Ticket Priority]]="Critical", Table1[[#This Row],[Ticket Status]]&lt;&gt;"Closed"),
  AND(Table1[[#This Row],[Ticket Priority]]="High", Table1[[#This Row],[Ticket Status]]="Open")
), "Yes", "No")</f>
        <v>No</v>
      </c>
      <c r="U3425" s="4" t="str">
        <f>IF(Table1[[#This Row],[Ticket Status]]="Closed","Yes","No")</f>
        <v>Yes</v>
      </c>
      <c r="V3425" s="4" t="str">
        <f>IF(Table1[[#This Row],[Ticket Status]]="Pending Customer Response","Yes","No")</f>
        <v>No</v>
      </c>
      <c r="W3425" s="5">
        <f ca="1">COUNTIFS(Table1[Agent_name],Table1[[#This Row],[Agent_name]],Table1[Month],Table1[[#This Row],[Month]])/160</f>
        <v>0.45624999999999999</v>
      </c>
    </row>
    <row r="3426" spans="1:23" x14ac:dyDescent="0.25">
      <c r="A3426">
        <v>3425</v>
      </c>
      <c r="B3426" t="s">
        <v>11229</v>
      </c>
      <c r="C3426" t="s">
        <v>11230</v>
      </c>
      <c r="D3426">
        <v>60</v>
      </c>
      <c r="E3426" t="s">
        <v>58</v>
      </c>
      <c r="F3426" t="s">
        <v>202</v>
      </c>
      <c r="G3426" s="1">
        <v>43917</v>
      </c>
      <c r="H3426" t="s">
        <v>21</v>
      </c>
      <c r="I3426" t="s">
        <v>93</v>
      </c>
      <c r="J3426" s="3" t="s">
        <v>11231</v>
      </c>
      <c r="K3426" t="s">
        <v>24</v>
      </c>
      <c r="M3426" t="s">
        <v>143</v>
      </c>
      <c r="N3426" t="s">
        <v>26</v>
      </c>
      <c r="O3426" s="2">
        <v>45077.986527777779</v>
      </c>
      <c r="R3426" t="str">
        <f t="shared" ca="1" si="53"/>
        <v>Neha</v>
      </c>
      <c r="S3426" t="str">
        <f>IFERROR(TEXT(DATEVALUE(LEFT(Table1[[#This Row],[Date of Purchase]],10)), "MMMM"), TEXT(Table1[[#This Row],[Date of Purchase]], "MMMM"))</f>
        <v>March</v>
      </c>
      <c r="T3426" t="str">
        <f>IF(OR(
  AND(Table1[[#This Row],[Ticket Priority]]="Critical", Table1[[#This Row],[Ticket Status]]&lt;&gt;"Closed"),
  AND(Table1[[#This Row],[Ticket Priority]]="High", Table1[[#This Row],[Ticket Status]]="Open")
), "Yes", "No")</f>
        <v>No</v>
      </c>
      <c r="U3426" s="4" t="str">
        <f>IF(Table1[[#This Row],[Ticket Status]]="Closed","Yes","No")</f>
        <v>No</v>
      </c>
      <c r="V3426" s="4" t="str">
        <f>IF(Table1[[#This Row],[Ticket Status]]="Pending Customer Response","Yes","No")</f>
        <v>Yes</v>
      </c>
      <c r="W3426" s="5">
        <f ca="1">COUNTIFS(Table1[Agent_name],Table1[[#This Row],[Agent_name]],Table1[Month],Table1[[#This Row],[Month]])/160</f>
        <v>0.16875000000000001</v>
      </c>
    </row>
    <row r="3427" spans="1:23" x14ac:dyDescent="0.25">
      <c r="A3427">
        <v>3426</v>
      </c>
      <c r="B3427" t="s">
        <v>11232</v>
      </c>
      <c r="C3427" t="s">
        <v>11233</v>
      </c>
      <c r="D3427">
        <v>49</v>
      </c>
      <c r="E3427" t="s">
        <v>19</v>
      </c>
      <c r="F3427" t="s">
        <v>30</v>
      </c>
      <c r="G3427" s="1">
        <v>44028</v>
      </c>
      <c r="H3427" t="s">
        <v>67</v>
      </c>
      <c r="I3427" t="s">
        <v>31</v>
      </c>
      <c r="J3427" s="3" t="s">
        <v>11234</v>
      </c>
      <c r="K3427" t="s">
        <v>39</v>
      </c>
      <c r="L3427" t="s">
        <v>11235</v>
      </c>
      <c r="M3427" t="s">
        <v>89</v>
      </c>
      <c r="N3427" t="s">
        <v>33</v>
      </c>
      <c r="O3427" s="2">
        <v>45078.933078703703</v>
      </c>
      <c r="P3427" s="2">
        <v>45078.230995370373</v>
      </c>
      <c r="Q3427">
        <v>5</v>
      </c>
      <c r="R3427" t="str">
        <f t="shared" ca="1" si="53"/>
        <v>Sara</v>
      </c>
      <c r="S3427" t="str">
        <f>IFERROR(TEXT(DATEVALUE(LEFT(Table1[[#This Row],[Date of Purchase]],10)), "MMMM"), TEXT(Table1[[#This Row],[Date of Purchase]], "MMMM"))</f>
        <v>July</v>
      </c>
      <c r="T3427" t="str">
        <f>IF(OR(
  AND(Table1[[#This Row],[Ticket Priority]]="Critical", Table1[[#This Row],[Ticket Status]]&lt;&gt;"Closed"),
  AND(Table1[[#This Row],[Ticket Priority]]="High", Table1[[#This Row],[Ticket Status]]="Open")
), "Yes", "No")</f>
        <v>No</v>
      </c>
      <c r="U3427" s="4" t="str">
        <f>IF(Table1[[#This Row],[Ticket Status]]="Closed","Yes","No")</f>
        <v>Yes</v>
      </c>
      <c r="V3427" s="4" t="str">
        <f>IF(Table1[[#This Row],[Ticket Status]]="Pending Customer Response","Yes","No")</f>
        <v>No</v>
      </c>
      <c r="W3427" s="5">
        <f ca="1">COUNTIFS(Table1[Agent_name],Table1[[#This Row],[Agent_name]],Table1[Month],Table1[[#This Row],[Month]])/160</f>
        <v>0.6875</v>
      </c>
    </row>
    <row r="3428" spans="1:23" x14ac:dyDescent="0.25">
      <c r="A3428">
        <v>3427</v>
      </c>
      <c r="B3428" t="s">
        <v>11236</v>
      </c>
      <c r="C3428" t="s">
        <v>11237</v>
      </c>
      <c r="D3428">
        <v>42</v>
      </c>
      <c r="E3428" t="s">
        <v>58</v>
      </c>
      <c r="F3428" t="s">
        <v>20</v>
      </c>
      <c r="G3428" s="1">
        <v>44456</v>
      </c>
      <c r="H3428" t="s">
        <v>59</v>
      </c>
      <c r="I3428" t="s">
        <v>67</v>
      </c>
      <c r="J3428" s="3" t="s">
        <v>11238</v>
      </c>
      <c r="K3428" t="s">
        <v>39</v>
      </c>
      <c r="L3428" t="s">
        <v>11239</v>
      </c>
      <c r="M3428" t="s">
        <v>143</v>
      </c>
      <c r="N3428" t="s">
        <v>83</v>
      </c>
      <c r="O3428" s="2">
        <v>45078.331018518518</v>
      </c>
      <c r="P3428" s="2">
        <v>45078.074074074073</v>
      </c>
      <c r="Q3428">
        <v>3</v>
      </c>
      <c r="R3428" t="str">
        <f t="shared" ca="1" si="53"/>
        <v>Divya</v>
      </c>
      <c r="S3428" t="str">
        <f>IFERROR(TEXT(DATEVALUE(LEFT(Table1[[#This Row],[Date of Purchase]],10)), "MMMM"), TEXT(Table1[[#This Row],[Date of Purchase]], "MMMM"))</f>
        <v>September</v>
      </c>
      <c r="T3428" t="str">
        <f>IF(OR(
  AND(Table1[[#This Row],[Ticket Priority]]="Critical", Table1[[#This Row],[Ticket Status]]&lt;&gt;"Closed"),
  AND(Table1[[#This Row],[Ticket Priority]]="High", Table1[[#This Row],[Ticket Status]]="Open")
), "Yes", "No")</f>
        <v>No</v>
      </c>
      <c r="U3428" s="4" t="str">
        <f>IF(Table1[[#This Row],[Ticket Status]]="Closed","Yes","No")</f>
        <v>Yes</v>
      </c>
      <c r="V3428" s="4" t="str">
        <f>IF(Table1[[#This Row],[Ticket Status]]="Pending Customer Response","Yes","No")</f>
        <v>No</v>
      </c>
      <c r="W3428" s="5">
        <f ca="1">COUNTIFS(Table1[Agent_name],Table1[[#This Row],[Agent_name]],Table1[Month],Table1[[#This Row],[Month]])/160</f>
        <v>0.21875</v>
      </c>
    </row>
    <row r="3429" spans="1:23" x14ac:dyDescent="0.25">
      <c r="A3429">
        <v>3428</v>
      </c>
      <c r="B3429" t="s">
        <v>11240</v>
      </c>
      <c r="C3429" t="s">
        <v>11241</v>
      </c>
      <c r="D3429">
        <v>61</v>
      </c>
      <c r="E3429" t="s">
        <v>29</v>
      </c>
      <c r="F3429" t="s">
        <v>51</v>
      </c>
      <c r="G3429" s="1">
        <v>43974</v>
      </c>
      <c r="H3429" t="s">
        <v>67</v>
      </c>
      <c r="I3429" t="s">
        <v>77</v>
      </c>
      <c r="J3429" s="3" t="s">
        <v>11242</v>
      </c>
      <c r="K3429" t="s">
        <v>62</v>
      </c>
      <c r="M3429" t="s">
        <v>89</v>
      </c>
      <c r="N3429" t="s">
        <v>33</v>
      </c>
      <c r="R3429" t="str">
        <f t="shared" ca="1" si="53"/>
        <v>Meera</v>
      </c>
      <c r="S3429" t="str">
        <f>IFERROR(TEXT(DATEVALUE(LEFT(Table1[[#This Row],[Date of Purchase]],10)), "MMMM"), TEXT(Table1[[#This Row],[Date of Purchase]], "MMMM"))</f>
        <v>May</v>
      </c>
      <c r="T3429" t="str">
        <f>IF(OR(
  AND(Table1[[#This Row],[Ticket Priority]]="Critical", Table1[[#This Row],[Ticket Status]]&lt;&gt;"Closed"),
  AND(Table1[[#This Row],[Ticket Priority]]="High", Table1[[#This Row],[Ticket Status]]="Open")
), "Yes", "No")</f>
        <v>Yes</v>
      </c>
      <c r="U3429" s="4" t="str">
        <f>IF(Table1[[#This Row],[Ticket Status]]="Closed","Yes","No")</f>
        <v>No</v>
      </c>
      <c r="V3429" s="4" t="str">
        <f>IF(Table1[[#This Row],[Ticket Status]]="Pending Customer Response","Yes","No")</f>
        <v>No</v>
      </c>
      <c r="W3429" s="5">
        <f ca="1">COUNTIFS(Table1[Agent_name],Table1[[#This Row],[Agent_name]],Table1[Month],Table1[[#This Row],[Month]])/160</f>
        <v>0.26874999999999999</v>
      </c>
    </row>
    <row r="3430" spans="1:23" x14ac:dyDescent="0.25">
      <c r="A3430">
        <v>3429</v>
      </c>
      <c r="B3430" t="s">
        <v>11243</v>
      </c>
      <c r="C3430" t="s">
        <v>11244</v>
      </c>
      <c r="D3430">
        <v>50</v>
      </c>
      <c r="E3430" t="s">
        <v>19</v>
      </c>
      <c r="F3430" t="s">
        <v>161</v>
      </c>
      <c r="G3430" s="1">
        <v>43992</v>
      </c>
      <c r="H3430" t="s">
        <v>45</v>
      </c>
      <c r="I3430" t="s">
        <v>72</v>
      </c>
      <c r="J3430" s="3" t="s">
        <v>11245</v>
      </c>
      <c r="K3430" t="s">
        <v>62</v>
      </c>
      <c r="M3430" t="s">
        <v>143</v>
      </c>
      <c r="N3430" t="s">
        <v>55</v>
      </c>
      <c r="R3430" t="str">
        <f t="shared" ca="1" si="53"/>
        <v>Aisha</v>
      </c>
      <c r="S3430" t="str">
        <f>IFERROR(TEXT(DATEVALUE(LEFT(Table1[[#This Row],[Date of Purchase]],10)), "MMMM"), TEXT(Table1[[#This Row],[Date of Purchase]], "MMMM"))</f>
        <v>June</v>
      </c>
      <c r="T3430" t="str">
        <f>IF(OR(
  AND(Table1[[#This Row],[Ticket Priority]]="Critical", Table1[[#This Row],[Ticket Status]]&lt;&gt;"Closed"),
  AND(Table1[[#This Row],[Ticket Priority]]="High", Table1[[#This Row],[Ticket Status]]="Open")
), "Yes", "No")</f>
        <v>No</v>
      </c>
      <c r="U3430" s="4" t="str">
        <f>IF(Table1[[#This Row],[Ticket Status]]="Closed","Yes","No")</f>
        <v>No</v>
      </c>
      <c r="V3430" s="4" t="str">
        <f>IF(Table1[[#This Row],[Ticket Status]]="Pending Customer Response","Yes","No")</f>
        <v>No</v>
      </c>
      <c r="W3430" s="5">
        <f ca="1">COUNTIFS(Table1[Agent_name],Table1[[#This Row],[Agent_name]],Table1[Month],Table1[[#This Row],[Month]])/160</f>
        <v>0.89375000000000004</v>
      </c>
    </row>
    <row r="3431" spans="1:23" x14ac:dyDescent="0.25">
      <c r="A3431">
        <v>3430</v>
      </c>
      <c r="B3431" t="s">
        <v>11246</v>
      </c>
      <c r="C3431" t="s">
        <v>11247</v>
      </c>
      <c r="D3431">
        <v>63</v>
      </c>
      <c r="E3431" t="s">
        <v>19</v>
      </c>
      <c r="F3431" t="s">
        <v>81</v>
      </c>
      <c r="G3431" s="1">
        <v>44298</v>
      </c>
      <c r="H3431" t="s">
        <v>66</v>
      </c>
      <c r="I3431" t="s">
        <v>72</v>
      </c>
      <c r="J3431" s="3" t="s">
        <v>11248</v>
      </c>
      <c r="K3431" t="s">
        <v>24</v>
      </c>
      <c r="M3431" t="s">
        <v>25</v>
      </c>
      <c r="N3431" t="s">
        <v>26</v>
      </c>
      <c r="O3431" s="2">
        <v>45078.274814814817</v>
      </c>
      <c r="R3431" t="str">
        <f t="shared" ca="1" si="53"/>
        <v>Rahul</v>
      </c>
      <c r="S3431" t="str">
        <f>IFERROR(TEXT(DATEVALUE(LEFT(Table1[[#This Row],[Date of Purchase]],10)), "MMMM"), TEXT(Table1[[#This Row],[Date of Purchase]], "MMMM"))</f>
        <v>April</v>
      </c>
      <c r="T3431" t="str">
        <f>IF(OR(
  AND(Table1[[#This Row],[Ticket Priority]]="Critical", Table1[[#This Row],[Ticket Status]]&lt;&gt;"Closed"),
  AND(Table1[[#This Row],[Ticket Priority]]="High", Table1[[#This Row],[Ticket Status]]="Open")
), "Yes", "No")</f>
        <v>Yes</v>
      </c>
      <c r="U3431" s="4" t="str">
        <f>IF(Table1[[#This Row],[Ticket Status]]="Closed","Yes","No")</f>
        <v>No</v>
      </c>
      <c r="V3431" s="4" t="str">
        <f>IF(Table1[[#This Row],[Ticket Status]]="Pending Customer Response","Yes","No")</f>
        <v>Yes</v>
      </c>
      <c r="W3431" s="5">
        <f ca="1">COUNTIFS(Table1[Agent_name],Table1[[#This Row],[Agent_name]],Table1[Month],Table1[[#This Row],[Month]])/160</f>
        <v>0.25</v>
      </c>
    </row>
    <row r="3432" spans="1:23" x14ac:dyDescent="0.25">
      <c r="A3432">
        <v>3431</v>
      </c>
      <c r="B3432" t="s">
        <v>11249</v>
      </c>
      <c r="C3432" t="s">
        <v>11250</v>
      </c>
      <c r="D3432">
        <v>45</v>
      </c>
      <c r="E3432" t="s">
        <v>29</v>
      </c>
      <c r="F3432" t="s">
        <v>317</v>
      </c>
      <c r="G3432" s="1">
        <v>44464</v>
      </c>
      <c r="H3432" t="s">
        <v>67</v>
      </c>
      <c r="I3432" t="s">
        <v>52</v>
      </c>
      <c r="J3432" s="3" t="s">
        <v>11251</v>
      </c>
      <c r="K3432" t="s">
        <v>62</v>
      </c>
      <c r="M3432" t="s">
        <v>41</v>
      </c>
      <c r="N3432" t="s">
        <v>26</v>
      </c>
      <c r="R3432" t="str">
        <f t="shared" ca="1" si="53"/>
        <v>Priya</v>
      </c>
      <c r="S3432" t="str">
        <f>IFERROR(TEXT(DATEVALUE(LEFT(Table1[[#This Row],[Date of Purchase]],10)), "MMMM"), TEXT(Table1[[#This Row],[Date of Purchase]], "MMMM"))</f>
        <v>September</v>
      </c>
      <c r="T3432" t="str">
        <f>IF(OR(
  AND(Table1[[#This Row],[Ticket Priority]]="Critical", Table1[[#This Row],[Ticket Status]]&lt;&gt;"Closed"),
  AND(Table1[[#This Row],[Ticket Priority]]="High", Table1[[#This Row],[Ticket Status]]="Open")
), "Yes", "No")</f>
        <v>No</v>
      </c>
      <c r="U3432" s="4" t="str">
        <f>IF(Table1[[#This Row],[Ticket Status]]="Closed","Yes","No")</f>
        <v>No</v>
      </c>
      <c r="V3432" s="4" t="str">
        <f>IF(Table1[[#This Row],[Ticket Status]]="Pending Customer Response","Yes","No")</f>
        <v>No</v>
      </c>
      <c r="W3432" s="5">
        <f ca="1">COUNTIFS(Table1[Agent_name],Table1[[#This Row],[Agent_name]],Table1[Month],Table1[[#This Row],[Month]])/160</f>
        <v>0.53125</v>
      </c>
    </row>
    <row r="3433" spans="1:23" x14ac:dyDescent="0.25">
      <c r="A3433">
        <v>3432</v>
      </c>
      <c r="B3433" t="s">
        <v>11252</v>
      </c>
      <c r="C3433" t="s">
        <v>11253</v>
      </c>
      <c r="D3433">
        <v>32</v>
      </c>
      <c r="E3433" t="s">
        <v>19</v>
      </c>
      <c r="F3433" t="s">
        <v>86</v>
      </c>
      <c r="G3433" s="1">
        <v>44346</v>
      </c>
      <c r="H3433" t="s">
        <v>45</v>
      </c>
      <c r="I3433" t="s">
        <v>99</v>
      </c>
      <c r="J3433" s="3" t="s">
        <v>11254</v>
      </c>
      <c r="K3433" t="s">
        <v>62</v>
      </c>
      <c r="M3433" t="s">
        <v>41</v>
      </c>
      <c r="N3433" t="s">
        <v>33</v>
      </c>
      <c r="R3433" t="str">
        <f t="shared" ca="1" si="53"/>
        <v>Rahul</v>
      </c>
      <c r="S3433" t="str">
        <f>IFERROR(TEXT(DATEVALUE(LEFT(Table1[[#This Row],[Date of Purchase]],10)), "MMMM"), TEXT(Table1[[#This Row],[Date of Purchase]], "MMMM"))</f>
        <v>May</v>
      </c>
      <c r="T3433" t="str">
        <f>IF(OR(
  AND(Table1[[#This Row],[Ticket Priority]]="Critical", Table1[[#This Row],[Ticket Status]]&lt;&gt;"Closed"),
  AND(Table1[[#This Row],[Ticket Priority]]="High", Table1[[#This Row],[Ticket Status]]="Open")
), "Yes", "No")</f>
        <v>No</v>
      </c>
      <c r="U3433" s="4" t="str">
        <f>IF(Table1[[#This Row],[Ticket Status]]="Closed","Yes","No")</f>
        <v>No</v>
      </c>
      <c r="V3433" s="4" t="str">
        <f>IF(Table1[[#This Row],[Ticket Status]]="Pending Customer Response","Yes","No")</f>
        <v>No</v>
      </c>
      <c r="W3433" s="5">
        <f ca="1">COUNTIFS(Table1[Agent_name],Table1[[#This Row],[Agent_name]],Table1[Month],Table1[[#This Row],[Month]])/160</f>
        <v>0.17499999999999999</v>
      </c>
    </row>
    <row r="3434" spans="1:23" x14ac:dyDescent="0.25">
      <c r="A3434">
        <v>3433</v>
      </c>
      <c r="B3434" t="s">
        <v>11255</v>
      </c>
      <c r="C3434" t="s">
        <v>11256</v>
      </c>
      <c r="D3434">
        <v>21</v>
      </c>
      <c r="E3434" t="s">
        <v>58</v>
      </c>
      <c r="F3434" t="s">
        <v>456</v>
      </c>
      <c r="G3434" s="1">
        <v>43886</v>
      </c>
      <c r="H3434" t="s">
        <v>59</v>
      </c>
      <c r="I3434" t="s">
        <v>52</v>
      </c>
      <c r="J3434" s="3" t="s">
        <v>11257</v>
      </c>
      <c r="K3434" t="s">
        <v>39</v>
      </c>
      <c r="L3434" t="s">
        <v>11258</v>
      </c>
      <c r="M3434" t="s">
        <v>25</v>
      </c>
      <c r="N3434" t="s">
        <v>26</v>
      </c>
      <c r="O3434" s="2">
        <v>45078.735254629632</v>
      </c>
      <c r="P3434" s="2">
        <v>45078.378310185188</v>
      </c>
      <c r="Q3434">
        <v>4</v>
      </c>
      <c r="R3434" t="str">
        <f t="shared" ca="1" si="53"/>
        <v>Rahul</v>
      </c>
      <c r="S3434" t="str">
        <f>IFERROR(TEXT(DATEVALUE(LEFT(Table1[[#This Row],[Date of Purchase]],10)), "MMMM"), TEXT(Table1[[#This Row],[Date of Purchase]], "MMMM"))</f>
        <v>February</v>
      </c>
      <c r="T3434" t="str">
        <f>IF(OR(
  AND(Table1[[#This Row],[Ticket Priority]]="Critical", Table1[[#This Row],[Ticket Status]]&lt;&gt;"Closed"),
  AND(Table1[[#This Row],[Ticket Priority]]="High", Table1[[#This Row],[Ticket Status]]="Open")
), "Yes", "No")</f>
        <v>No</v>
      </c>
      <c r="U3434" s="4" t="str">
        <f>IF(Table1[[#This Row],[Ticket Status]]="Closed","Yes","No")</f>
        <v>Yes</v>
      </c>
      <c r="V3434" s="4" t="str">
        <f>IF(Table1[[#This Row],[Ticket Status]]="Pending Customer Response","Yes","No")</f>
        <v>No</v>
      </c>
      <c r="W3434" s="5">
        <f ca="1">COUNTIFS(Table1[Agent_name],Table1[[#This Row],[Agent_name]],Table1[Month],Table1[[#This Row],[Month]])/160</f>
        <v>0.30625000000000002</v>
      </c>
    </row>
    <row r="3435" spans="1:23" x14ac:dyDescent="0.25">
      <c r="A3435">
        <v>3434</v>
      </c>
      <c r="B3435" t="s">
        <v>11259</v>
      </c>
      <c r="C3435" t="s">
        <v>11260</v>
      </c>
      <c r="D3435">
        <v>20</v>
      </c>
      <c r="E3435" t="s">
        <v>29</v>
      </c>
      <c r="F3435" t="s">
        <v>51</v>
      </c>
      <c r="G3435" s="1">
        <v>44417</v>
      </c>
      <c r="H3435" t="s">
        <v>59</v>
      </c>
      <c r="I3435" t="s">
        <v>59</v>
      </c>
      <c r="J3435" s="3" t="s">
        <v>11261</v>
      </c>
      <c r="K3435" t="s">
        <v>24</v>
      </c>
      <c r="M3435" t="s">
        <v>41</v>
      </c>
      <c r="N3435" t="s">
        <v>55</v>
      </c>
      <c r="O3435" s="2">
        <v>45078.394999999997</v>
      </c>
      <c r="R3435" t="str">
        <f t="shared" ca="1" si="53"/>
        <v>Karan</v>
      </c>
      <c r="S3435" t="str">
        <f>IFERROR(TEXT(DATEVALUE(LEFT(Table1[[#This Row],[Date of Purchase]],10)), "MMMM"), TEXT(Table1[[#This Row],[Date of Purchase]], "MMMM"))</f>
        <v>August</v>
      </c>
      <c r="T3435" t="str">
        <f>IF(OR(
  AND(Table1[[#This Row],[Ticket Priority]]="Critical", Table1[[#This Row],[Ticket Status]]&lt;&gt;"Closed"),
  AND(Table1[[#This Row],[Ticket Priority]]="High", Table1[[#This Row],[Ticket Status]]="Open")
), "Yes", "No")</f>
        <v>No</v>
      </c>
      <c r="U3435" s="4" t="str">
        <f>IF(Table1[[#This Row],[Ticket Status]]="Closed","Yes","No")</f>
        <v>No</v>
      </c>
      <c r="V3435" s="4" t="str">
        <f>IF(Table1[[#This Row],[Ticket Status]]="Pending Customer Response","Yes","No")</f>
        <v>Yes</v>
      </c>
      <c r="W3435" s="5">
        <f ca="1">COUNTIFS(Table1[Agent_name],Table1[[#This Row],[Agent_name]],Table1[Month],Table1[[#This Row],[Month]])/160</f>
        <v>0.21875</v>
      </c>
    </row>
    <row r="3436" spans="1:23" x14ac:dyDescent="0.25">
      <c r="A3436">
        <v>3435</v>
      </c>
      <c r="B3436" t="s">
        <v>11262</v>
      </c>
      <c r="C3436" t="s">
        <v>11263</v>
      </c>
      <c r="D3436">
        <v>55</v>
      </c>
      <c r="E3436" t="s">
        <v>19</v>
      </c>
      <c r="F3436" t="s">
        <v>317</v>
      </c>
      <c r="G3436" s="1">
        <v>44151</v>
      </c>
      <c r="H3436" t="s">
        <v>45</v>
      </c>
      <c r="I3436" t="s">
        <v>77</v>
      </c>
      <c r="J3436" s="3" t="s">
        <v>11264</v>
      </c>
      <c r="K3436" t="s">
        <v>24</v>
      </c>
      <c r="M3436" t="s">
        <v>143</v>
      </c>
      <c r="N3436" t="s">
        <v>33</v>
      </c>
      <c r="O3436" s="2">
        <v>45078.104733796295</v>
      </c>
      <c r="R3436" t="str">
        <f t="shared" ca="1" si="53"/>
        <v>Sara</v>
      </c>
      <c r="S3436" t="str">
        <f>IFERROR(TEXT(DATEVALUE(LEFT(Table1[[#This Row],[Date of Purchase]],10)), "MMMM"), TEXT(Table1[[#This Row],[Date of Purchase]], "MMMM"))</f>
        <v>November</v>
      </c>
      <c r="T3436" t="str">
        <f>IF(OR(
  AND(Table1[[#This Row],[Ticket Priority]]="Critical", Table1[[#This Row],[Ticket Status]]&lt;&gt;"Closed"),
  AND(Table1[[#This Row],[Ticket Priority]]="High", Table1[[#This Row],[Ticket Status]]="Open")
), "Yes", "No")</f>
        <v>No</v>
      </c>
      <c r="U3436" s="4" t="str">
        <f>IF(Table1[[#This Row],[Ticket Status]]="Closed","Yes","No")</f>
        <v>No</v>
      </c>
      <c r="V3436" s="4" t="str">
        <f>IF(Table1[[#This Row],[Ticket Status]]="Pending Customer Response","Yes","No")</f>
        <v>Yes</v>
      </c>
      <c r="W3436" s="5">
        <f ca="1">COUNTIFS(Table1[Agent_name],Table1[[#This Row],[Agent_name]],Table1[Month],Table1[[#This Row],[Month]])/160</f>
        <v>0.79374999999999996</v>
      </c>
    </row>
    <row r="3437" spans="1:23" x14ac:dyDescent="0.25">
      <c r="A3437">
        <v>3436</v>
      </c>
      <c r="B3437" t="s">
        <v>11265</v>
      </c>
      <c r="C3437" t="s">
        <v>11266</v>
      </c>
      <c r="D3437">
        <v>46</v>
      </c>
      <c r="E3437" t="s">
        <v>29</v>
      </c>
      <c r="F3437" t="s">
        <v>173</v>
      </c>
      <c r="G3437" s="1">
        <v>44260</v>
      </c>
      <c r="H3437" t="s">
        <v>21</v>
      </c>
      <c r="I3437" t="s">
        <v>31</v>
      </c>
      <c r="J3437" s="3" t="s">
        <v>11267</v>
      </c>
      <c r="K3437" t="s">
        <v>62</v>
      </c>
      <c r="M3437" t="s">
        <v>25</v>
      </c>
      <c r="N3437" t="s">
        <v>33</v>
      </c>
      <c r="R3437" t="str">
        <f t="shared" ca="1" si="53"/>
        <v>Ravi</v>
      </c>
      <c r="S3437" t="str">
        <f>IFERROR(TEXT(DATEVALUE(LEFT(Table1[[#This Row],[Date of Purchase]],10)), "MMMM"), TEXT(Table1[[#This Row],[Date of Purchase]], "MMMM"))</f>
        <v>March</v>
      </c>
      <c r="T3437" t="str">
        <f>IF(OR(
  AND(Table1[[#This Row],[Ticket Priority]]="Critical", Table1[[#This Row],[Ticket Status]]&lt;&gt;"Closed"),
  AND(Table1[[#This Row],[Ticket Priority]]="High", Table1[[#This Row],[Ticket Status]]="Open")
), "Yes", "No")</f>
        <v>Yes</v>
      </c>
      <c r="U3437" s="4" t="str">
        <f>IF(Table1[[#This Row],[Ticket Status]]="Closed","Yes","No")</f>
        <v>No</v>
      </c>
      <c r="V3437" s="4" t="str">
        <f>IF(Table1[[#This Row],[Ticket Status]]="Pending Customer Response","Yes","No")</f>
        <v>No</v>
      </c>
      <c r="W3437" s="5">
        <f ca="1">COUNTIFS(Table1[Agent_name],Table1[[#This Row],[Agent_name]],Table1[Month],Table1[[#This Row],[Month]])/160</f>
        <v>0.54374999999999996</v>
      </c>
    </row>
    <row r="3438" spans="1:23" x14ac:dyDescent="0.25">
      <c r="A3438">
        <v>3437</v>
      </c>
      <c r="B3438" t="s">
        <v>11268</v>
      </c>
      <c r="C3438" t="s">
        <v>11269</v>
      </c>
      <c r="D3438">
        <v>65</v>
      </c>
      <c r="E3438" t="s">
        <v>58</v>
      </c>
      <c r="F3438" t="s">
        <v>281</v>
      </c>
      <c r="G3438" s="1">
        <v>44520</v>
      </c>
      <c r="H3438" t="s">
        <v>21</v>
      </c>
      <c r="I3438" t="s">
        <v>72</v>
      </c>
      <c r="J3438" s="3" t="s">
        <v>357</v>
      </c>
      <c r="K3438" t="s">
        <v>24</v>
      </c>
      <c r="M3438" t="s">
        <v>25</v>
      </c>
      <c r="N3438" t="s">
        <v>33</v>
      </c>
      <c r="O3438" s="2">
        <v>45078.370729166665</v>
      </c>
      <c r="R3438" t="str">
        <f t="shared" ca="1" si="53"/>
        <v>Ravi</v>
      </c>
      <c r="S3438" t="str">
        <f>IFERROR(TEXT(DATEVALUE(LEFT(Table1[[#This Row],[Date of Purchase]],10)), "MMMM"), TEXT(Table1[[#This Row],[Date of Purchase]], "MMMM"))</f>
        <v>November</v>
      </c>
      <c r="T3438" t="str">
        <f>IF(OR(
  AND(Table1[[#This Row],[Ticket Priority]]="Critical", Table1[[#This Row],[Ticket Status]]&lt;&gt;"Closed"),
  AND(Table1[[#This Row],[Ticket Priority]]="High", Table1[[#This Row],[Ticket Status]]="Open")
), "Yes", "No")</f>
        <v>Yes</v>
      </c>
      <c r="U3438" s="4" t="str">
        <f>IF(Table1[[#This Row],[Ticket Status]]="Closed","Yes","No")</f>
        <v>No</v>
      </c>
      <c r="V3438" s="4" t="str">
        <f>IF(Table1[[#This Row],[Ticket Status]]="Pending Customer Response","Yes","No")</f>
        <v>Yes</v>
      </c>
      <c r="W3438" s="5">
        <f ca="1">COUNTIFS(Table1[Agent_name],Table1[[#This Row],[Agent_name]],Table1[Month],Table1[[#This Row],[Month]])/160</f>
        <v>0.61875000000000002</v>
      </c>
    </row>
    <row r="3439" spans="1:23" x14ac:dyDescent="0.25">
      <c r="A3439">
        <v>3438</v>
      </c>
      <c r="B3439" t="s">
        <v>11270</v>
      </c>
      <c r="C3439" t="s">
        <v>11271</v>
      </c>
      <c r="D3439">
        <v>23</v>
      </c>
      <c r="E3439" t="s">
        <v>58</v>
      </c>
      <c r="F3439" t="s">
        <v>51</v>
      </c>
      <c r="G3439" s="1">
        <v>44116</v>
      </c>
      <c r="H3439" t="s">
        <v>21</v>
      </c>
      <c r="I3439" t="s">
        <v>93</v>
      </c>
      <c r="J3439" s="3" t="s">
        <v>11272</v>
      </c>
      <c r="K3439" t="s">
        <v>62</v>
      </c>
      <c r="M3439" t="s">
        <v>41</v>
      </c>
      <c r="N3439" t="s">
        <v>33</v>
      </c>
      <c r="R3439" t="str">
        <f t="shared" ca="1" si="53"/>
        <v>Aisha</v>
      </c>
      <c r="S3439" t="str">
        <f>IFERROR(TEXT(DATEVALUE(LEFT(Table1[[#This Row],[Date of Purchase]],10)), "MMMM"), TEXT(Table1[[#This Row],[Date of Purchase]], "MMMM"))</f>
        <v>October</v>
      </c>
      <c r="T3439" t="str">
        <f>IF(OR(
  AND(Table1[[#This Row],[Ticket Priority]]="Critical", Table1[[#This Row],[Ticket Status]]&lt;&gt;"Closed"),
  AND(Table1[[#This Row],[Ticket Priority]]="High", Table1[[#This Row],[Ticket Status]]="Open")
), "Yes", "No")</f>
        <v>No</v>
      </c>
      <c r="U3439" s="4" t="str">
        <f>IF(Table1[[#This Row],[Ticket Status]]="Closed","Yes","No")</f>
        <v>No</v>
      </c>
      <c r="V3439" s="4" t="str">
        <f>IF(Table1[[#This Row],[Ticket Status]]="Pending Customer Response","Yes","No")</f>
        <v>No</v>
      </c>
      <c r="W3439" s="5">
        <f ca="1">COUNTIFS(Table1[Agent_name],Table1[[#This Row],[Agent_name]],Table1[Month],Table1[[#This Row],[Month]])/160</f>
        <v>0.85624999999999996</v>
      </c>
    </row>
    <row r="3440" spans="1:23" x14ac:dyDescent="0.25">
      <c r="A3440">
        <v>3439</v>
      </c>
      <c r="B3440" t="s">
        <v>11273</v>
      </c>
      <c r="C3440" t="s">
        <v>11274</v>
      </c>
      <c r="D3440">
        <v>28</v>
      </c>
      <c r="E3440" t="s">
        <v>58</v>
      </c>
      <c r="F3440" t="s">
        <v>107</v>
      </c>
      <c r="G3440" s="1">
        <v>44068</v>
      </c>
      <c r="H3440" t="s">
        <v>66</v>
      </c>
      <c r="I3440" t="s">
        <v>99</v>
      </c>
      <c r="J3440" s="3" t="s">
        <v>11275</v>
      </c>
      <c r="K3440" t="s">
        <v>62</v>
      </c>
      <c r="M3440" t="s">
        <v>41</v>
      </c>
      <c r="N3440" t="s">
        <v>26</v>
      </c>
      <c r="R3440" t="str">
        <f t="shared" ca="1" si="53"/>
        <v>Priya</v>
      </c>
      <c r="S3440" t="str">
        <f>IFERROR(TEXT(DATEVALUE(LEFT(Table1[[#This Row],[Date of Purchase]],10)), "MMMM"), TEXT(Table1[[#This Row],[Date of Purchase]], "MMMM"))</f>
        <v>August</v>
      </c>
      <c r="T3440" t="str">
        <f>IF(OR(
  AND(Table1[[#This Row],[Ticket Priority]]="Critical", Table1[[#This Row],[Ticket Status]]&lt;&gt;"Closed"),
  AND(Table1[[#This Row],[Ticket Priority]]="High", Table1[[#This Row],[Ticket Status]]="Open")
), "Yes", "No")</f>
        <v>No</v>
      </c>
      <c r="U3440" s="4" t="str">
        <f>IF(Table1[[#This Row],[Ticket Status]]="Closed","Yes","No")</f>
        <v>No</v>
      </c>
      <c r="V3440" s="4" t="str">
        <f>IF(Table1[[#This Row],[Ticket Status]]="Pending Customer Response","Yes","No")</f>
        <v>No</v>
      </c>
      <c r="W3440" s="5">
        <f ca="1">COUNTIFS(Table1[Agent_name],Table1[[#This Row],[Agent_name]],Table1[Month],Table1[[#This Row],[Month]])/160</f>
        <v>0.35</v>
      </c>
    </row>
    <row r="3441" spans="1:23" x14ac:dyDescent="0.25">
      <c r="A3441">
        <v>3440</v>
      </c>
      <c r="B3441" t="s">
        <v>11276</v>
      </c>
      <c r="C3441" t="s">
        <v>11277</v>
      </c>
      <c r="D3441">
        <v>33</v>
      </c>
      <c r="E3441" t="s">
        <v>58</v>
      </c>
      <c r="F3441" t="s">
        <v>134</v>
      </c>
      <c r="G3441" s="1">
        <v>44481</v>
      </c>
      <c r="H3441" t="s">
        <v>66</v>
      </c>
      <c r="I3441" t="s">
        <v>22</v>
      </c>
      <c r="J3441" s="3" t="s">
        <v>11278</v>
      </c>
      <c r="K3441" t="s">
        <v>39</v>
      </c>
      <c r="L3441" t="s">
        <v>11279</v>
      </c>
      <c r="M3441" t="s">
        <v>25</v>
      </c>
      <c r="N3441" t="s">
        <v>83</v>
      </c>
      <c r="O3441" s="2">
        <v>45078.383969907409</v>
      </c>
      <c r="P3441" s="2">
        <v>45078.464525462965</v>
      </c>
      <c r="Q3441">
        <v>1</v>
      </c>
      <c r="R3441" t="str">
        <f t="shared" ca="1" si="53"/>
        <v>Aisha</v>
      </c>
      <c r="S3441" t="str">
        <f>IFERROR(TEXT(DATEVALUE(LEFT(Table1[[#This Row],[Date of Purchase]],10)), "MMMM"), TEXT(Table1[[#This Row],[Date of Purchase]], "MMMM"))</f>
        <v>October</v>
      </c>
      <c r="T3441" t="str">
        <f>IF(OR(
  AND(Table1[[#This Row],[Ticket Priority]]="Critical", Table1[[#This Row],[Ticket Status]]&lt;&gt;"Closed"),
  AND(Table1[[#This Row],[Ticket Priority]]="High", Table1[[#This Row],[Ticket Status]]="Open")
), "Yes", "No")</f>
        <v>No</v>
      </c>
      <c r="U3441" s="4" t="str">
        <f>IF(Table1[[#This Row],[Ticket Status]]="Closed","Yes","No")</f>
        <v>Yes</v>
      </c>
      <c r="V3441" s="4" t="str">
        <f>IF(Table1[[#This Row],[Ticket Status]]="Pending Customer Response","Yes","No")</f>
        <v>No</v>
      </c>
      <c r="W3441" s="5">
        <f ca="1">COUNTIFS(Table1[Agent_name],Table1[[#This Row],[Agent_name]],Table1[Month],Table1[[#This Row],[Month]])/160</f>
        <v>0.85624999999999996</v>
      </c>
    </row>
    <row r="3442" spans="1:23" x14ac:dyDescent="0.25">
      <c r="A3442">
        <v>3441</v>
      </c>
      <c r="B3442" t="s">
        <v>11280</v>
      </c>
      <c r="C3442" t="s">
        <v>11281</v>
      </c>
      <c r="D3442">
        <v>37</v>
      </c>
      <c r="E3442" t="s">
        <v>19</v>
      </c>
      <c r="F3442" t="s">
        <v>421</v>
      </c>
      <c r="G3442" s="1">
        <v>44449</v>
      </c>
      <c r="H3442" t="s">
        <v>21</v>
      </c>
      <c r="I3442" t="s">
        <v>113</v>
      </c>
      <c r="J3442" s="3" t="s">
        <v>3826</v>
      </c>
      <c r="K3442" t="s">
        <v>24</v>
      </c>
      <c r="M3442" t="s">
        <v>89</v>
      </c>
      <c r="N3442" t="s">
        <v>83</v>
      </c>
      <c r="O3442" s="2">
        <v>45078.535358796296</v>
      </c>
      <c r="R3442" t="str">
        <f t="shared" ca="1" si="53"/>
        <v>Karan</v>
      </c>
      <c r="S3442" t="str">
        <f>IFERROR(TEXT(DATEVALUE(LEFT(Table1[[#This Row],[Date of Purchase]],10)), "MMMM"), TEXT(Table1[[#This Row],[Date of Purchase]], "MMMM"))</f>
        <v>September</v>
      </c>
      <c r="T3442" t="str">
        <f>IF(OR(
  AND(Table1[[#This Row],[Ticket Priority]]="Critical", Table1[[#This Row],[Ticket Status]]&lt;&gt;"Closed"),
  AND(Table1[[#This Row],[Ticket Priority]]="High", Table1[[#This Row],[Ticket Status]]="Open")
), "Yes", "No")</f>
        <v>No</v>
      </c>
      <c r="U3442" s="4" t="str">
        <f>IF(Table1[[#This Row],[Ticket Status]]="Closed","Yes","No")</f>
        <v>No</v>
      </c>
      <c r="V3442" s="4" t="str">
        <f>IF(Table1[[#This Row],[Ticket Status]]="Pending Customer Response","Yes","No")</f>
        <v>Yes</v>
      </c>
      <c r="W3442" s="5">
        <f ca="1">COUNTIFS(Table1[Agent_name],Table1[[#This Row],[Agent_name]],Table1[Month],Table1[[#This Row],[Month]])/160</f>
        <v>0.24374999999999999</v>
      </c>
    </row>
    <row r="3443" spans="1:23" x14ac:dyDescent="0.25">
      <c r="A3443">
        <v>3442</v>
      </c>
      <c r="B3443" t="s">
        <v>11282</v>
      </c>
      <c r="C3443" t="s">
        <v>11283</v>
      </c>
      <c r="D3443">
        <v>65</v>
      </c>
      <c r="E3443" t="s">
        <v>58</v>
      </c>
      <c r="F3443" t="s">
        <v>134</v>
      </c>
      <c r="G3443" s="1">
        <v>43897</v>
      </c>
      <c r="H3443" t="s">
        <v>67</v>
      </c>
      <c r="I3443" t="s">
        <v>77</v>
      </c>
      <c r="J3443" s="3" t="s">
        <v>11284</v>
      </c>
      <c r="K3443" t="s">
        <v>62</v>
      </c>
      <c r="M3443" t="s">
        <v>41</v>
      </c>
      <c r="N3443" t="s">
        <v>26</v>
      </c>
      <c r="R3443" t="str">
        <f t="shared" ca="1" si="53"/>
        <v>Aisha</v>
      </c>
      <c r="S3443" t="str">
        <f>IFERROR(TEXT(DATEVALUE(LEFT(Table1[[#This Row],[Date of Purchase]],10)), "MMMM"), TEXT(Table1[[#This Row],[Date of Purchase]], "MMMM"))</f>
        <v>March</v>
      </c>
      <c r="T3443" t="str">
        <f>IF(OR(
  AND(Table1[[#This Row],[Ticket Priority]]="Critical", Table1[[#This Row],[Ticket Status]]&lt;&gt;"Closed"),
  AND(Table1[[#This Row],[Ticket Priority]]="High", Table1[[#This Row],[Ticket Status]]="Open")
), "Yes", "No")</f>
        <v>No</v>
      </c>
      <c r="U3443" s="4" t="str">
        <f>IF(Table1[[#This Row],[Ticket Status]]="Closed","Yes","No")</f>
        <v>No</v>
      </c>
      <c r="V3443" s="4" t="str">
        <f>IF(Table1[[#This Row],[Ticket Status]]="Pending Customer Response","Yes","No")</f>
        <v>No</v>
      </c>
      <c r="W3443" s="5">
        <f ca="1">COUNTIFS(Table1[Agent_name],Table1[[#This Row],[Agent_name]],Table1[Month],Table1[[#This Row],[Month]])/160</f>
        <v>1.0062500000000001</v>
      </c>
    </row>
    <row r="3444" spans="1:23" x14ac:dyDescent="0.25">
      <c r="A3444">
        <v>3443</v>
      </c>
      <c r="B3444" t="s">
        <v>11285</v>
      </c>
      <c r="C3444" t="s">
        <v>11286</v>
      </c>
      <c r="D3444">
        <v>19</v>
      </c>
      <c r="E3444" t="s">
        <v>19</v>
      </c>
      <c r="F3444" t="s">
        <v>36</v>
      </c>
      <c r="G3444" s="1">
        <v>44180</v>
      </c>
      <c r="H3444" t="s">
        <v>66</v>
      </c>
      <c r="I3444" t="s">
        <v>31</v>
      </c>
      <c r="J3444" s="3" t="s">
        <v>11287</v>
      </c>
      <c r="K3444" t="s">
        <v>62</v>
      </c>
      <c r="M3444" t="s">
        <v>41</v>
      </c>
      <c r="N3444" t="s">
        <v>55</v>
      </c>
      <c r="R3444" t="str">
        <f t="shared" ca="1" si="53"/>
        <v>Neha</v>
      </c>
      <c r="S3444" t="str">
        <f>IFERROR(TEXT(DATEVALUE(LEFT(Table1[[#This Row],[Date of Purchase]],10)), "MMMM"), TEXT(Table1[[#This Row],[Date of Purchase]], "MMMM"))</f>
        <v>December</v>
      </c>
      <c r="T3444" t="str">
        <f>IF(OR(
  AND(Table1[[#This Row],[Ticket Priority]]="Critical", Table1[[#This Row],[Ticket Status]]&lt;&gt;"Closed"),
  AND(Table1[[#This Row],[Ticket Priority]]="High", Table1[[#This Row],[Ticket Status]]="Open")
), "Yes", "No")</f>
        <v>No</v>
      </c>
      <c r="U3444" s="4" t="str">
        <f>IF(Table1[[#This Row],[Ticket Status]]="Closed","Yes","No")</f>
        <v>No</v>
      </c>
      <c r="V3444" s="4" t="str">
        <f>IF(Table1[[#This Row],[Ticket Status]]="Pending Customer Response","Yes","No")</f>
        <v>No</v>
      </c>
      <c r="W3444" s="5">
        <f ca="1">COUNTIFS(Table1[Agent_name],Table1[[#This Row],[Agent_name]],Table1[Month],Table1[[#This Row],[Month]])/160</f>
        <v>0.1875</v>
      </c>
    </row>
    <row r="3445" spans="1:23" x14ac:dyDescent="0.25">
      <c r="A3445">
        <v>3444</v>
      </c>
      <c r="B3445" t="s">
        <v>11288</v>
      </c>
      <c r="C3445" t="s">
        <v>11289</v>
      </c>
      <c r="D3445">
        <v>42</v>
      </c>
      <c r="E3445" t="s">
        <v>29</v>
      </c>
      <c r="F3445" t="s">
        <v>286</v>
      </c>
      <c r="G3445" s="1">
        <v>44440</v>
      </c>
      <c r="H3445" t="s">
        <v>66</v>
      </c>
      <c r="I3445" t="s">
        <v>72</v>
      </c>
      <c r="J3445" s="3" t="s">
        <v>11290</v>
      </c>
      <c r="K3445" t="s">
        <v>39</v>
      </c>
      <c r="L3445" t="s">
        <v>11291</v>
      </c>
      <c r="M3445" t="s">
        <v>143</v>
      </c>
      <c r="N3445" t="s">
        <v>83</v>
      </c>
      <c r="O3445" s="2">
        <v>45078.510381944441</v>
      </c>
      <c r="P3445" s="2">
        <v>45078.004826388889</v>
      </c>
      <c r="Q3445">
        <v>5</v>
      </c>
      <c r="R3445" t="str">
        <f t="shared" ca="1" si="53"/>
        <v>Priya</v>
      </c>
      <c r="S3445" t="str">
        <f>IFERROR(TEXT(DATEVALUE(LEFT(Table1[[#This Row],[Date of Purchase]],10)), "MMMM"), TEXT(Table1[[#This Row],[Date of Purchase]], "MMMM"))</f>
        <v>September</v>
      </c>
      <c r="T3445" t="str">
        <f>IF(OR(
  AND(Table1[[#This Row],[Ticket Priority]]="Critical", Table1[[#This Row],[Ticket Status]]&lt;&gt;"Closed"),
  AND(Table1[[#This Row],[Ticket Priority]]="High", Table1[[#This Row],[Ticket Status]]="Open")
), "Yes", "No")</f>
        <v>No</v>
      </c>
      <c r="U3445" s="4" t="str">
        <f>IF(Table1[[#This Row],[Ticket Status]]="Closed","Yes","No")</f>
        <v>Yes</v>
      </c>
      <c r="V3445" s="4" t="str">
        <f>IF(Table1[[#This Row],[Ticket Status]]="Pending Customer Response","Yes","No")</f>
        <v>No</v>
      </c>
      <c r="W3445" s="5">
        <f ca="1">COUNTIFS(Table1[Agent_name],Table1[[#This Row],[Agent_name]],Table1[Month],Table1[[#This Row],[Month]])/160</f>
        <v>0.53125</v>
      </c>
    </row>
    <row r="3446" spans="1:23" x14ac:dyDescent="0.25">
      <c r="A3446">
        <v>3445</v>
      </c>
      <c r="B3446" t="s">
        <v>11292</v>
      </c>
      <c r="C3446" t="s">
        <v>11293</v>
      </c>
      <c r="D3446">
        <v>47</v>
      </c>
      <c r="E3446" t="s">
        <v>19</v>
      </c>
      <c r="F3446" t="s">
        <v>71</v>
      </c>
      <c r="G3446" s="1">
        <v>44458</v>
      </c>
      <c r="H3446" t="s">
        <v>59</v>
      </c>
      <c r="I3446" t="s">
        <v>37</v>
      </c>
      <c r="J3446" s="3" t="s">
        <v>11294</v>
      </c>
      <c r="K3446" t="s">
        <v>24</v>
      </c>
      <c r="M3446" t="s">
        <v>25</v>
      </c>
      <c r="N3446" t="s">
        <v>83</v>
      </c>
      <c r="O3446" s="2">
        <v>45078.328460648147</v>
      </c>
      <c r="R3446" t="str">
        <f t="shared" ca="1" si="53"/>
        <v>Priya</v>
      </c>
      <c r="S3446" t="str">
        <f>IFERROR(TEXT(DATEVALUE(LEFT(Table1[[#This Row],[Date of Purchase]],10)), "MMMM"), TEXT(Table1[[#This Row],[Date of Purchase]], "MMMM"))</f>
        <v>September</v>
      </c>
      <c r="T3446" t="str">
        <f>IF(OR(
  AND(Table1[[#This Row],[Ticket Priority]]="Critical", Table1[[#This Row],[Ticket Status]]&lt;&gt;"Closed"),
  AND(Table1[[#This Row],[Ticket Priority]]="High", Table1[[#This Row],[Ticket Status]]="Open")
), "Yes", "No")</f>
        <v>Yes</v>
      </c>
      <c r="U3446" s="4" t="str">
        <f>IF(Table1[[#This Row],[Ticket Status]]="Closed","Yes","No")</f>
        <v>No</v>
      </c>
      <c r="V3446" s="4" t="str">
        <f>IF(Table1[[#This Row],[Ticket Status]]="Pending Customer Response","Yes","No")</f>
        <v>Yes</v>
      </c>
      <c r="W3446" s="5">
        <f ca="1">COUNTIFS(Table1[Agent_name],Table1[[#This Row],[Agent_name]],Table1[Month],Table1[[#This Row],[Month]])/160</f>
        <v>0.53125</v>
      </c>
    </row>
    <row r="3447" spans="1:23" x14ac:dyDescent="0.25">
      <c r="A3447">
        <v>3446</v>
      </c>
      <c r="B3447" t="s">
        <v>11295</v>
      </c>
      <c r="C3447" t="s">
        <v>11296</v>
      </c>
      <c r="D3447">
        <v>68</v>
      </c>
      <c r="E3447" t="s">
        <v>58</v>
      </c>
      <c r="F3447" t="s">
        <v>281</v>
      </c>
      <c r="G3447" s="1">
        <v>44531</v>
      </c>
      <c r="H3447" t="s">
        <v>45</v>
      </c>
      <c r="I3447" t="s">
        <v>59</v>
      </c>
      <c r="J3447" s="3" t="s">
        <v>11297</v>
      </c>
      <c r="K3447" t="s">
        <v>62</v>
      </c>
      <c r="M3447" t="s">
        <v>25</v>
      </c>
      <c r="N3447" t="s">
        <v>26</v>
      </c>
      <c r="R3447" t="str">
        <f t="shared" ca="1" si="53"/>
        <v>Priya</v>
      </c>
      <c r="S3447" t="str">
        <f>IFERROR(TEXT(DATEVALUE(LEFT(Table1[[#This Row],[Date of Purchase]],10)), "MMMM"), TEXT(Table1[[#This Row],[Date of Purchase]], "MMMM"))</f>
        <v>December</v>
      </c>
      <c r="T3447" t="str">
        <f>IF(OR(
  AND(Table1[[#This Row],[Ticket Priority]]="Critical", Table1[[#This Row],[Ticket Status]]&lt;&gt;"Closed"),
  AND(Table1[[#This Row],[Ticket Priority]]="High", Table1[[#This Row],[Ticket Status]]="Open")
), "Yes", "No")</f>
        <v>Yes</v>
      </c>
      <c r="U3447" s="4" t="str">
        <f>IF(Table1[[#This Row],[Ticket Status]]="Closed","Yes","No")</f>
        <v>No</v>
      </c>
      <c r="V3447" s="4" t="str">
        <f>IF(Table1[[#This Row],[Ticket Status]]="Pending Customer Response","Yes","No")</f>
        <v>No</v>
      </c>
      <c r="W3447" s="5">
        <f ca="1">COUNTIFS(Table1[Agent_name],Table1[[#This Row],[Agent_name]],Table1[Month],Table1[[#This Row],[Month]])/160</f>
        <v>0.48749999999999999</v>
      </c>
    </row>
    <row r="3448" spans="1:23" x14ac:dyDescent="0.25">
      <c r="A3448">
        <v>3447</v>
      </c>
      <c r="B3448" t="s">
        <v>11298</v>
      </c>
      <c r="C3448" t="s">
        <v>11299</v>
      </c>
      <c r="D3448">
        <v>69</v>
      </c>
      <c r="E3448" t="s">
        <v>19</v>
      </c>
      <c r="F3448" t="s">
        <v>107</v>
      </c>
      <c r="G3448" s="1">
        <v>44358</v>
      </c>
      <c r="H3448" t="s">
        <v>66</v>
      </c>
      <c r="I3448" t="s">
        <v>31</v>
      </c>
      <c r="J3448" s="3" t="s">
        <v>1885</v>
      </c>
      <c r="K3448" t="s">
        <v>39</v>
      </c>
      <c r="L3448" t="s">
        <v>11300</v>
      </c>
      <c r="M3448" t="s">
        <v>89</v>
      </c>
      <c r="N3448" t="s">
        <v>55</v>
      </c>
      <c r="O3448" s="2">
        <v>45078.273634259262</v>
      </c>
      <c r="P3448" s="2">
        <v>45078.714606481481</v>
      </c>
      <c r="Q3448">
        <v>3</v>
      </c>
      <c r="R3448" t="str">
        <f t="shared" ca="1" si="53"/>
        <v>Neha</v>
      </c>
      <c r="S3448" t="str">
        <f>IFERROR(TEXT(DATEVALUE(LEFT(Table1[[#This Row],[Date of Purchase]],10)), "MMMM"), TEXT(Table1[[#This Row],[Date of Purchase]], "MMMM"))</f>
        <v>June</v>
      </c>
      <c r="T3448" t="str">
        <f>IF(OR(
  AND(Table1[[#This Row],[Ticket Priority]]="Critical", Table1[[#This Row],[Ticket Status]]&lt;&gt;"Closed"),
  AND(Table1[[#This Row],[Ticket Priority]]="High", Table1[[#This Row],[Ticket Status]]="Open")
), "Yes", "No")</f>
        <v>No</v>
      </c>
      <c r="U3448" s="4" t="str">
        <f>IF(Table1[[#This Row],[Ticket Status]]="Closed","Yes","No")</f>
        <v>Yes</v>
      </c>
      <c r="V3448" s="4" t="str">
        <f>IF(Table1[[#This Row],[Ticket Status]]="Pending Customer Response","Yes","No")</f>
        <v>No</v>
      </c>
      <c r="W3448" s="5">
        <f ca="1">COUNTIFS(Table1[Agent_name],Table1[[#This Row],[Agent_name]],Table1[Month],Table1[[#This Row],[Month]])/160</f>
        <v>0.19375000000000001</v>
      </c>
    </row>
    <row r="3449" spans="1:23" x14ac:dyDescent="0.25">
      <c r="A3449">
        <v>3448</v>
      </c>
      <c r="B3449" t="s">
        <v>11301</v>
      </c>
      <c r="C3449" t="s">
        <v>11302</v>
      </c>
      <c r="D3449">
        <v>54</v>
      </c>
      <c r="E3449" t="s">
        <v>58</v>
      </c>
      <c r="F3449" t="s">
        <v>211</v>
      </c>
      <c r="G3449" s="1">
        <v>44481</v>
      </c>
      <c r="H3449" t="s">
        <v>59</v>
      </c>
      <c r="I3449" t="s">
        <v>37</v>
      </c>
      <c r="J3449" s="3" t="s">
        <v>11303</v>
      </c>
      <c r="K3449" t="s">
        <v>62</v>
      </c>
      <c r="M3449" t="s">
        <v>143</v>
      </c>
      <c r="N3449" t="s">
        <v>83</v>
      </c>
      <c r="R3449" t="str">
        <f t="shared" ca="1" si="53"/>
        <v>Neha</v>
      </c>
      <c r="S3449" t="str">
        <f>IFERROR(TEXT(DATEVALUE(LEFT(Table1[[#This Row],[Date of Purchase]],10)), "MMMM"), TEXT(Table1[[#This Row],[Date of Purchase]], "MMMM"))</f>
        <v>October</v>
      </c>
      <c r="T3449" t="str">
        <f>IF(OR(
  AND(Table1[[#This Row],[Ticket Priority]]="Critical", Table1[[#This Row],[Ticket Status]]&lt;&gt;"Closed"),
  AND(Table1[[#This Row],[Ticket Priority]]="High", Table1[[#This Row],[Ticket Status]]="Open")
), "Yes", "No")</f>
        <v>No</v>
      </c>
      <c r="U3449" s="4" t="str">
        <f>IF(Table1[[#This Row],[Ticket Status]]="Closed","Yes","No")</f>
        <v>No</v>
      </c>
      <c r="V3449" s="4" t="str">
        <f>IF(Table1[[#This Row],[Ticket Status]]="Pending Customer Response","Yes","No")</f>
        <v>No</v>
      </c>
      <c r="W3449" s="5">
        <f ca="1">COUNTIFS(Table1[Agent_name],Table1[[#This Row],[Agent_name]],Table1[Month],Table1[[#This Row],[Month]])/160</f>
        <v>0.24374999999999999</v>
      </c>
    </row>
    <row r="3450" spans="1:23" x14ac:dyDescent="0.25">
      <c r="A3450">
        <v>3449</v>
      </c>
      <c r="B3450" t="s">
        <v>11304</v>
      </c>
      <c r="C3450" t="s">
        <v>11305</v>
      </c>
      <c r="D3450">
        <v>29</v>
      </c>
      <c r="E3450" t="s">
        <v>58</v>
      </c>
      <c r="F3450" t="s">
        <v>76</v>
      </c>
      <c r="G3450" s="1">
        <v>44016</v>
      </c>
      <c r="H3450" t="s">
        <v>67</v>
      </c>
      <c r="I3450" t="s">
        <v>67</v>
      </c>
      <c r="J3450" s="3" t="s">
        <v>11306</v>
      </c>
      <c r="K3450" t="s">
        <v>24</v>
      </c>
      <c r="M3450" t="s">
        <v>25</v>
      </c>
      <c r="N3450" t="s">
        <v>26</v>
      </c>
      <c r="O3450" s="2">
        <v>45077.98060185185</v>
      </c>
      <c r="R3450" t="str">
        <f t="shared" ca="1" si="53"/>
        <v>Sara</v>
      </c>
      <c r="S3450" t="str">
        <f>IFERROR(TEXT(DATEVALUE(LEFT(Table1[[#This Row],[Date of Purchase]],10)), "MMMM"), TEXT(Table1[[#This Row],[Date of Purchase]], "MMMM"))</f>
        <v>July</v>
      </c>
      <c r="T3450" t="str">
        <f>IF(OR(
  AND(Table1[[#This Row],[Ticket Priority]]="Critical", Table1[[#This Row],[Ticket Status]]&lt;&gt;"Closed"),
  AND(Table1[[#This Row],[Ticket Priority]]="High", Table1[[#This Row],[Ticket Status]]="Open")
), "Yes", "No")</f>
        <v>Yes</v>
      </c>
      <c r="U3450" s="4" t="str">
        <f>IF(Table1[[#This Row],[Ticket Status]]="Closed","Yes","No")</f>
        <v>No</v>
      </c>
      <c r="V3450" s="4" t="str">
        <f>IF(Table1[[#This Row],[Ticket Status]]="Pending Customer Response","Yes","No")</f>
        <v>Yes</v>
      </c>
      <c r="W3450" s="5">
        <f ca="1">COUNTIFS(Table1[Agent_name],Table1[[#This Row],[Agent_name]],Table1[Month],Table1[[#This Row],[Month]])/160</f>
        <v>0.6875</v>
      </c>
    </row>
    <row r="3451" spans="1:23" x14ac:dyDescent="0.25">
      <c r="A3451">
        <v>3450</v>
      </c>
      <c r="B3451" t="s">
        <v>11307</v>
      </c>
      <c r="C3451" t="s">
        <v>11308</v>
      </c>
      <c r="D3451">
        <v>51</v>
      </c>
      <c r="E3451" t="s">
        <v>19</v>
      </c>
      <c r="F3451" t="s">
        <v>36</v>
      </c>
      <c r="G3451" s="1">
        <v>44206</v>
      </c>
      <c r="H3451" t="s">
        <v>67</v>
      </c>
      <c r="I3451" t="s">
        <v>141</v>
      </c>
      <c r="J3451" s="3" t="s">
        <v>11309</v>
      </c>
      <c r="K3451" t="s">
        <v>62</v>
      </c>
      <c r="M3451" t="s">
        <v>89</v>
      </c>
      <c r="N3451" t="s">
        <v>33</v>
      </c>
      <c r="R3451" t="str">
        <f t="shared" ca="1" si="53"/>
        <v>Sara</v>
      </c>
      <c r="S3451" t="str">
        <f>IFERROR(TEXT(DATEVALUE(LEFT(Table1[[#This Row],[Date of Purchase]],10)), "MMMM"), TEXT(Table1[[#This Row],[Date of Purchase]], "MMMM"))</f>
        <v>January</v>
      </c>
      <c r="T3451" t="str">
        <f>IF(OR(
  AND(Table1[[#This Row],[Ticket Priority]]="Critical", Table1[[#This Row],[Ticket Status]]&lt;&gt;"Closed"),
  AND(Table1[[#This Row],[Ticket Priority]]="High", Table1[[#This Row],[Ticket Status]]="Open")
), "Yes", "No")</f>
        <v>Yes</v>
      </c>
      <c r="U3451" s="4" t="str">
        <f>IF(Table1[[#This Row],[Ticket Status]]="Closed","Yes","No")</f>
        <v>No</v>
      </c>
      <c r="V3451" s="4" t="str">
        <f>IF(Table1[[#This Row],[Ticket Status]]="Pending Customer Response","Yes","No")</f>
        <v>No</v>
      </c>
      <c r="W3451" s="5">
        <f ca="1">COUNTIFS(Table1[Agent_name],Table1[[#This Row],[Agent_name]],Table1[Month],Table1[[#This Row],[Month]])/160</f>
        <v>0.70625000000000004</v>
      </c>
    </row>
    <row r="3452" spans="1:23" x14ac:dyDescent="0.25">
      <c r="A3452">
        <v>3451</v>
      </c>
      <c r="B3452" t="s">
        <v>11310</v>
      </c>
      <c r="C3452" t="s">
        <v>11311</v>
      </c>
      <c r="D3452">
        <v>26</v>
      </c>
      <c r="E3452" t="s">
        <v>19</v>
      </c>
      <c r="F3452" t="s">
        <v>125</v>
      </c>
      <c r="G3452" s="1">
        <v>44479</v>
      </c>
      <c r="H3452" t="s">
        <v>45</v>
      </c>
      <c r="I3452" t="s">
        <v>177</v>
      </c>
      <c r="J3452" s="3" t="s">
        <v>11312</v>
      </c>
      <c r="K3452" t="s">
        <v>62</v>
      </c>
      <c r="M3452" t="s">
        <v>143</v>
      </c>
      <c r="N3452" t="s">
        <v>83</v>
      </c>
      <c r="R3452" t="str">
        <f t="shared" ca="1" si="53"/>
        <v>Aisha</v>
      </c>
      <c r="S3452" t="str">
        <f>IFERROR(TEXT(DATEVALUE(LEFT(Table1[[#This Row],[Date of Purchase]],10)), "MMMM"), TEXT(Table1[[#This Row],[Date of Purchase]], "MMMM"))</f>
        <v>October</v>
      </c>
      <c r="T3452" t="str">
        <f>IF(OR(
  AND(Table1[[#This Row],[Ticket Priority]]="Critical", Table1[[#This Row],[Ticket Status]]&lt;&gt;"Closed"),
  AND(Table1[[#This Row],[Ticket Priority]]="High", Table1[[#This Row],[Ticket Status]]="Open")
), "Yes", "No")</f>
        <v>No</v>
      </c>
      <c r="U3452" s="4" t="str">
        <f>IF(Table1[[#This Row],[Ticket Status]]="Closed","Yes","No")</f>
        <v>No</v>
      </c>
      <c r="V3452" s="4" t="str">
        <f>IF(Table1[[#This Row],[Ticket Status]]="Pending Customer Response","Yes","No")</f>
        <v>No</v>
      </c>
      <c r="W3452" s="5">
        <f ca="1">COUNTIFS(Table1[Agent_name],Table1[[#This Row],[Agent_name]],Table1[Month],Table1[[#This Row],[Month]])/160</f>
        <v>0.85624999999999996</v>
      </c>
    </row>
    <row r="3453" spans="1:23" x14ac:dyDescent="0.25">
      <c r="A3453">
        <v>3452</v>
      </c>
      <c r="B3453" t="s">
        <v>11313</v>
      </c>
      <c r="C3453" t="s">
        <v>11314</v>
      </c>
      <c r="D3453">
        <v>69</v>
      </c>
      <c r="E3453" t="s">
        <v>58</v>
      </c>
      <c r="F3453" t="s">
        <v>242</v>
      </c>
      <c r="G3453" s="1">
        <v>44204</v>
      </c>
      <c r="H3453" t="s">
        <v>45</v>
      </c>
      <c r="I3453" t="s">
        <v>22</v>
      </c>
      <c r="J3453" s="3" t="s">
        <v>11315</v>
      </c>
      <c r="K3453" t="s">
        <v>62</v>
      </c>
      <c r="M3453" t="s">
        <v>25</v>
      </c>
      <c r="N3453" t="s">
        <v>83</v>
      </c>
      <c r="R3453" t="str">
        <f t="shared" ca="1" si="53"/>
        <v>Karan</v>
      </c>
      <c r="S3453" t="str">
        <f>IFERROR(TEXT(DATEVALUE(LEFT(Table1[[#This Row],[Date of Purchase]],10)), "MMMM"), TEXT(Table1[[#This Row],[Date of Purchase]], "MMMM"))</f>
        <v>January</v>
      </c>
      <c r="T3453" t="str">
        <f>IF(OR(
  AND(Table1[[#This Row],[Ticket Priority]]="Critical", Table1[[#This Row],[Ticket Status]]&lt;&gt;"Closed"),
  AND(Table1[[#This Row],[Ticket Priority]]="High", Table1[[#This Row],[Ticket Status]]="Open")
), "Yes", "No")</f>
        <v>Yes</v>
      </c>
      <c r="U3453" s="4" t="str">
        <f>IF(Table1[[#This Row],[Ticket Status]]="Closed","Yes","No")</f>
        <v>No</v>
      </c>
      <c r="V3453" s="4" t="str">
        <f>IF(Table1[[#This Row],[Ticket Status]]="Pending Customer Response","Yes","No")</f>
        <v>No</v>
      </c>
      <c r="W3453" s="5">
        <f ca="1">COUNTIFS(Table1[Agent_name],Table1[[#This Row],[Agent_name]],Table1[Month],Table1[[#This Row],[Month]])/160</f>
        <v>0.21249999999999999</v>
      </c>
    </row>
    <row r="3454" spans="1:23" x14ac:dyDescent="0.25">
      <c r="A3454">
        <v>3453</v>
      </c>
      <c r="B3454" t="s">
        <v>11316</v>
      </c>
      <c r="C3454" t="s">
        <v>11317</v>
      </c>
      <c r="D3454">
        <v>36</v>
      </c>
      <c r="E3454" t="s">
        <v>58</v>
      </c>
      <c r="F3454" t="s">
        <v>30</v>
      </c>
      <c r="G3454" s="1">
        <v>44550</v>
      </c>
      <c r="H3454" t="s">
        <v>59</v>
      </c>
      <c r="I3454" t="s">
        <v>59</v>
      </c>
      <c r="J3454" s="3" t="s">
        <v>11318</v>
      </c>
      <c r="K3454" t="s">
        <v>62</v>
      </c>
      <c r="M3454" t="s">
        <v>41</v>
      </c>
      <c r="N3454" t="s">
        <v>26</v>
      </c>
      <c r="R3454" t="str">
        <f t="shared" ca="1" si="53"/>
        <v>Aisha</v>
      </c>
      <c r="S3454" t="str">
        <f>IFERROR(TEXT(DATEVALUE(LEFT(Table1[[#This Row],[Date of Purchase]],10)), "MMMM"), TEXT(Table1[[#This Row],[Date of Purchase]], "MMMM"))</f>
        <v>December</v>
      </c>
      <c r="T3454" t="str">
        <f>IF(OR(
  AND(Table1[[#This Row],[Ticket Priority]]="Critical", Table1[[#This Row],[Ticket Status]]&lt;&gt;"Closed"),
  AND(Table1[[#This Row],[Ticket Priority]]="High", Table1[[#This Row],[Ticket Status]]="Open")
), "Yes", "No")</f>
        <v>No</v>
      </c>
      <c r="U3454" s="4" t="str">
        <f>IF(Table1[[#This Row],[Ticket Status]]="Closed","Yes","No")</f>
        <v>No</v>
      </c>
      <c r="V3454" s="4" t="str">
        <f>IF(Table1[[#This Row],[Ticket Status]]="Pending Customer Response","Yes","No")</f>
        <v>No</v>
      </c>
      <c r="W3454" s="5">
        <f ca="1">COUNTIFS(Table1[Agent_name],Table1[[#This Row],[Agent_name]],Table1[Month],Table1[[#This Row],[Month]])/160</f>
        <v>0.91249999999999998</v>
      </c>
    </row>
    <row r="3455" spans="1:23" x14ac:dyDescent="0.25">
      <c r="A3455">
        <v>3454</v>
      </c>
      <c r="B3455" t="s">
        <v>11319</v>
      </c>
      <c r="C3455" t="s">
        <v>11320</v>
      </c>
      <c r="D3455">
        <v>65</v>
      </c>
      <c r="E3455" t="s">
        <v>19</v>
      </c>
      <c r="F3455" t="s">
        <v>202</v>
      </c>
      <c r="G3455" s="1">
        <v>44255</v>
      </c>
      <c r="H3455" t="s">
        <v>59</v>
      </c>
      <c r="I3455" t="s">
        <v>37</v>
      </c>
      <c r="J3455" s="3" t="s">
        <v>11321</v>
      </c>
      <c r="K3455" t="s">
        <v>62</v>
      </c>
      <c r="M3455" t="s">
        <v>89</v>
      </c>
      <c r="N3455" t="s">
        <v>26</v>
      </c>
      <c r="R3455" t="str">
        <f t="shared" ca="1" si="53"/>
        <v>Meera</v>
      </c>
      <c r="S3455" t="str">
        <f>IFERROR(TEXT(DATEVALUE(LEFT(Table1[[#This Row],[Date of Purchase]],10)), "MMMM"), TEXT(Table1[[#This Row],[Date of Purchase]], "MMMM"))</f>
        <v>February</v>
      </c>
      <c r="T3455" t="str">
        <f>IF(OR(
  AND(Table1[[#This Row],[Ticket Priority]]="Critical", Table1[[#This Row],[Ticket Status]]&lt;&gt;"Closed"),
  AND(Table1[[#This Row],[Ticket Priority]]="High", Table1[[#This Row],[Ticket Status]]="Open")
), "Yes", "No")</f>
        <v>Yes</v>
      </c>
      <c r="U3455" s="4" t="str">
        <f>IF(Table1[[#This Row],[Ticket Status]]="Closed","Yes","No")</f>
        <v>No</v>
      </c>
      <c r="V3455" s="4" t="str">
        <f>IF(Table1[[#This Row],[Ticket Status]]="Pending Customer Response","Yes","No")</f>
        <v>No</v>
      </c>
      <c r="W3455" s="5">
        <f ca="1">COUNTIFS(Table1[Agent_name],Table1[[#This Row],[Agent_name]],Table1[Month],Table1[[#This Row],[Month]])/160</f>
        <v>0.21249999999999999</v>
      </c>
    </row>
    <row r="3456" spans="1:23" x14ac:dyDescent="0.25">
      <c r="A3456">
        <v>3455</v>
      </c>
      <c r="B3456" t="s">
        <v>11322</v>
      </c>
      <c r="C3456" t="s">
        <v>11323</v>
      </c>
      <c r="D3456">
        <v>30</v>
      </c>
      <c r="E3456" t="s">
        <v>58</v>
      </c>
      <c r="F3456" t="s">
        <v>223</v>
      </c>
      <c r="G3456" s="1">
        <v>44532</v>
      </c>
      <c r="H3456" t="s">
        <v>67</v>
      </c>
      <c r="I3456" t="s">
        <v>77</v>
      </c>
      <c r="J3456" s="3" t="s">
        <v>11324</v>
      </c>
      <c r="K3456" t="s">
        <v>62</v>
      </c>
      <c r="M3456" t="s">
        <v>25</v>
      </c>
      <c r="N3456" t="s">
        <v>26</v>
      </c>
      <c r="R3456" t="str">
        <f t="shared" ca="1" si="53"/>
        <v>Priya</v>
      </c>
      <c r="S3456" t="str">
        <f>IFERROR(TEXT(DATEVALUE(LEFT(Table1[[#This Row],[Date of Purchase]],10)), "MMMM"), TEXT(Table1[[#This Row],[Date of Purchase]], "MMMM"))</f>
        <v>December</v>
      </c>
      <c r="T3456" t="str">
        <f>IF(OR(
  AND(Table1[[#This Row],[Ticket Priority]]="Critical", Table1[[#This Row],[Ticket Status]]&lt;&gt;"Closed"),
  AND(Table1[[#This Row],[Ticket Priority]]="High", Table1[[#This Row],[Ticket Status]]="Open")
), "Yes", "No")</f>
        <v>Yes</v>
      </c>
      <c r="U3456" s="4" t="str">
        <f>IF(Table1[[#This Row],[Ticket Status]]="Closed","Yes","No")</f>
        <v>No</v>
      </c>
      <c r="V3456" s="4" t="str">
        <f>IF(Table1[[#This Row],[Ticket Status]]="Pending Customer Response","Yes","No")</f>
        <v>No</v>
      </c>
      <c r="W3456" s="5">
        <f ca="1">COUNTIFS(Table1[Agent_name],Table1[[#This Row],[Agent_name]],Table1[Month],Table1[[#This Row],[Month]])/160</f>
        <v>0.48749999999999999</v>
      </c>
    </row>
    <row r="3457" spans="1:23" x14ac:dyDescent="0.25">
      <c r="A3457">
        <v>3456</v>
      </c>
      <c r="B3457" t="s">
        <v>11325</v>
      </c>
      <c r="C3457" t="s">
        <v>11326</v>
      </c>
      <c r="D3457">
        <v>69</v>
      </c>
      <c r="E3457" t="s">
        <v>29</v>
      </c>
      <c r="F3457" t="s">
        <v>223</v>
      </c>
      <c r="G3457" s="1">
        <v>43992</v>
      </c>
      <c r="H3457" t="s">
        <v>59</v>
      </c>
      <c r="I3457" t="s">
        <v>150</v>
      </c>
      <c r="J3457" s="3" t="s">
        <v>11327</v>
      </c>
      <c r="K3457" t="s">
        <v>24</v>
      </c>
      <c r="M3457" t="s">
        <v>25</v>
      </c>
      <c r="N3457" t="s">
        <v>55</v>
      </c>
      <c r="O3457" s="2">
        <v>45078.186261574076</v>
      </c>
      <c r="R3457" t="str">
        <f t="shared" ca="1" si="53"/>
        <v>Ravi</v>
      </c>
      <c r="S3457" t="str">
        <f>IFERROR(TEXT(DATEVALUE(LEFT(Table1[[#This Row],[Date of Purchase]],10)), "MMMM"), TEXT(Table1[[#This Row],[Date of Purchase]], "MMMM"))</f>
        <v>June</v>
      </c>
      <c r="T3457" t="str">
        <f>IF(OR(
  AND(Table1[[#This Row],[Ticket Priority]]="Critical", Table1[[#This Row],[Ticket Status]]&lt;&gt;"Closed"),
  AND(Table1[[#This Row],[Ticket Priority]]="High", Table1[[#This Row],[Ticket Status]]="Open")
), "Yes", "No")</f>
        <v>Yes</v>
      </c>
      <c r="U3457" s="4" t="str">
        <f>IF(Table1[[#This Row],[Ticket Status]]="Closed","Yes","No")</f>
        <v>No</v>
      </c>
      <c r="V3457" s="4" t="str">
        <f>IF(Table1[[#This Row],[Ticket Status]]="Pending Customer Response","Yes","No")</f>
        <v>Yes</v>
      </c>
      <c r="W3457" s="5">
        <f ca="1">COUNTIFS(Table1[Agent_name],Table1[[#This Row],[Agent_name]],Table1[Month],Table1[[#This Row],[Month]])/160</f>
        <v>0.58125000000000004</v>
      </c>
    </row>
    <row r="3458" spans="1:23" x14ac:dyDescent="0.25">
      <c r="A3458">
        <v>3457</v>
      </c>
      <c r="B3458" t="s">
        <v>11328</v>
      </c>
      <c r="C3458" t="s">
        <v>11329</v>
      </c>
      <c r="D3458">
        <v>47</v>
      </c>
      <c r="E3458" t="s">
        <v>58</v>
      </c>
      <c r="F3458" t="s">
        <v>655</v>
      </c>
      <c r="G3458" s="1">
        <v>44277</v>
      </c>
      <c r="H3458" t="s">
        <v>67</v>
      </c>
      <c r="I3458" t="s">
        <v>99</v>
      </c>
      <c r="J3458" s="3" t="s">
        <v>11330</v>
      </c>
      <c r="K3458" t="s">
        <v>62</v>
      </c>
      <c r="M3458" t="s">
        <v>41</v>
      </c>
      <c r="N3458" t="s">
        <v>55</v>
      </c>
      <c r="R3458" t="str">
        <f t="shared" ref="R3458:R3521" ca="1" si="54">CHOOSE(
RANDBETWEEN(1,20),
"Aisha","Aisha","Aisha","Aisha",
"Ravi","Ravi","Ravi",
"Sara","Sara","Sara",
"Mohit","Mohit",
"Priya","Priya",
"Arjun",
"Neha","Rahul","Divya","Karan","Meera","Sanjay"
)</f>
        <v>Aisha</v>
      </c>
      <c r="S3458" t="str">
        <f>IFERROR(TEXT(DATEVALUE(LEFT(Table1[[#This Row],[Date of Purchase]],10)), "MMMM"), TEXT(Table1[[#This Row],[Date of Purchase]], "MMMM"))</f>
        <v>March</v>
      </c>
      <c r="T3458" t="str">
        <f>IF(OR(
  AND(Table1[[#This Row],[Ticket Priority]]="Critical", Table1[[#This Row],[Ticket Status]]&lt;&gt;"Closed"),
  AND(Table1[[#This Row],[Ticket Priority]]="High", Table1[[#This Row],[Ticket Status]]="Open")
), "Yes", "No")</f>
        <v>No</v>
      </c>
      <c r="U3458" s="4" t="str">
        <f>IF(Table1[[#This Row],[Ticket Status]]="Closed","Yes","No")</f>
        <v>No</v>
      </c>
      <c r="V3458" s="4" t="str">
        <f>IF(Table1[[#This Row],[Ticket Status]]="Pending Customer Response","Yes","No")</f>
        <v>No</v>
      </c>
      <c r="W3458" s="5">
        <f ca="1">COUNTIFS(Table1[Agent_name],Table1[[#This Row],[Agent_name]],Table1[Month],Table1[[#This Row],[Month]])/160</f>
        <v>1.0062500000000001</v>
      </c>
    </row>
    <row r="3459" spans="1:23" x14ac:dyDescent="0.25">
      <c r="A3459">
        <v>3458</v>
      </c>
      <c r="B3459" t="s">
        <v>11331</v>
      </c>
      <c r="C3459" t="s">
        <v>11332</v>
      </c>
      <c r="D3459">
        <v>44</v>
      </c>
      <c r="E3459" t="s">
        <v>58</v>
      </c>
      <c r="F3459" t="s">
        <v>456</v>
      </c>
      <c r="G3459" s="1">
        <v>43874</v>
      </c>
      <c r="H3459" t="s">
        <v>67</v>
      </c>
      <c r="I3459" t="s">
        <v>72</v>
      </c>
      <c r="J3459" s="3" t="s">
        <v>11333</v>
      </c>
      <c r="K3459" t="s">
        <v>24</v>
      </c>
      <c r="M3459" t="s">
        <v>41</v>
      </c>
      <c r="N3459" t="s">
        <v>33</v>
      </c>
      <c r="O3459" s="2">
        <v>45078.048807870371</v>
      </c>
      <c r="R3459" t="str">
        <f t="shared" ca="1" si="54"/>
        <v>Aisha</v>
      </c>
      <c r="S3459" t="str">
        <f>IFERROR(TEXT(DATEVALUE(LEFT(Table1[[#This Row],[Date of Purchase]],10)), "MMMM"), TEXT(Table1[[#This Row],[Date of Purchase]], "MMMM"))</f>
        <v>February</v>
      </c>
      <c r="T3459" t="str">
        <f>IF(OR(
  AND(Table1[[#This Row],[Ticket Priority]]="Critical", Table1[[#This Row],[Ticket Status]]&lt;&gt;"Closed"),
  AND(Table1[[#This Row],[Ticket Priority]]="High", Table1[[#This Row],[Ticket Status]]="Open")
), "Yes", "No")</f>
        <v>No</v>
      </c>
      <c r="U3459" s="4" t="str">
        <f>IF(Table1[[#This Row],[Ticket Status]]="Closed","Yes","No")</f>
        <v>No</v>
      </c>
      <c r="V3459" s="4" t="str">
        <f>IF(Table1[[#This Row],[Ticket Status]]="Pending Customer Response","Yes","No")</f>
        <v>Yes</v>
      </c>
      <c r="W3459" s="5">
        <f ca="1">COUNTIFS(Table1[Agent_name],Table1[[#This Row],[Agent_name]],Table1[Month],Table1[[#This Row],[Month]])/160</f>
        <v>0.85624999999999996</v>
      </c>
    </row>
    <row r="3460" spans="1:23" x14ac:dyDescent="0.25">
      <c r="A3460">
        <v>3459</v>
      </c>
      <c r="B3460" t="s">
        <v>11334</v>
      </c>
      <c r="C3460" t="s">
        <v>11335</v>
      </c>
      <c r="D3460">
        <v>43</v>
      </c>
      <c r="E3460" t="s">
        <v>29</v>
      </c>
      <c r="F3460" t="s">
        <v>36</v>
      </c>
      <c r="G3460" s="1">
        <v>44378</v>
      </c>
      <c r="H3460" t="s">
        <v>21</v>
      </c>
      <c r="I3460" t="s">
        <v>77</v>
      </c>
      <c r="J3460" s="3" t="s">
        <v>11336</v>
      </c>
      <c r="K3460" t="s">
        <v>62</v>
      </c>
      <c r="M3460" t="s">
        <v>89</v>
      </c>
      <c r="N3460" t="s">
        <v>26</v>
      </c>
      <c r="R3460" t="str">
        <f t="shared" ca="1" si="54"/>
        <v>Divya</v>
      </c>
      <c r="S3460" t="str">
        <f>IFERROR(TEXT(DATEVALUE(LEFT(Table1[[#This Row],[Date of Purchase]],10)), "MMMM"), TEXT(Table1[[#This Row],[Date of Purchase]], "MMMM"))</f>
        <v>July</v>
      </c>
      <c r="T3460" t="str">
        <f>IF(OR(
  AND(Table1[[#This Row],[Ticket Priority]]="Critical", Table1[[#This Row],[Ticket Status]]&lt;&gt;"Closed"),
  AND(Table1[[#This Row],[Ticket Priority]]="High", Table1[[#This Row],[Ticket Status]]="Open")
), "Yes", "No")</f>
        <v>Yes</v>
      </c>
      <c r="U3460" s="4" t="str">
        <f>IF(Table1[[#This Row],[Ticket Status]]="Closed","Yes","No")</f>
        <v>No</v>
      </c>
      <c r="V3460" s="4" t="str">
        <f>IF(Table1[[#This Row],[Ticket Status]]="Pending Customer Response","Yes","No")</f>
        <v>No</v>
      </c>
      <c r="W3460" s="5">
        <f ca="1">COUNTIFS(Table1[Agent_name],Table1[[#This Row],[Agent_name]],Table1[Month],Table1[[#This Row],[Month]])/160</f>
        <v>0.25</v>
      </c>
    </row>
    <row r="3461" spans="1:23" x14ac:dyDescent="0.25">
      <c r="A3461">
        <v>3460</v>
      </c>
      <c r="B3461" t="s">
        <v>11337</v>
      </c>
      <c r="C3461" t="s">
        <v>11338</v>
      </c>
      <c r="D3461">
        <v>20</v>
      </c>
      <c r="E3461" t="s">
        <v>29</v>
      </c>
      <c r="F3461" t="s">
        <v>281</v>
      </c>
      <c r="G3461" s="1">
        <v>44324</v>
      </c>
      <c r="H3461" t="s">
        <v>66</v>
      </c>
      <c r="I3461" t="s">
        <v>72</v>
      </c>
      <c r="J3461" s="3" t="s">
        <v>11339</v>
      </c>
      <c r="K3461" t="s">
        <v>39</v>
      </c>
      <c r="L3461" t="s">
        <v>11340</v>
      </c>
      <c r="M3461" t="s">
        <v>89</v>
      </c>
      <c r="N3461" t="s">
        <v>33</v>
      </c>
      <c r="O3461" s="2">
        <v>45078.771747685183</v>
      </c>
      <c r="P3461" s="2">
        <v>45078.658553240741</v>
      </c>
      <c r="Q3461">
        <v>4</v>
      </c>
      <c r="R3461" t="str">
        <f t="shared" ca="1" si="54"/>
        <v>Divya</v>
      </c>
      <c r="S3461" t="str">
        <f>IFERROR(TEXT(DATEVALUE(LEFT(Table1[[#This Row],[Date of Purchase]],10)), "MMMM"), TEXT(Table1[[#This Row],[Date of Purchase]], "MMMM"))</f>
        <v>May</v>
      </c>
      <c r="T3461" t="str">
        <f>IF(OR(
  AND(Table1[[#This Row],[Ticket Priority]]="Critical", Table1[[#This Row],[Ticket Status]]&lt;&gt;"Closed"),
  AND(Table1[[#This Row],[Ticket Priority]]="High", Table1[[#This Row],[Ticket Status]]="Open")
), "Yes", "No")</f>
        <v>No</v>
      </c>
      <c r="U3461" s="4" t="str">
        <f>IF(Table1[[#This Row],[Ticket Status]]="Closed","Yes","No")</f>
        <v>Yes</v>
      </c>
      <c r="V3461" s="4" t="str">
        <f>IF(Table1[[#This Row],[Ticket Status]]="Pending Customer Response","Yes","No")</f>
        <v>No</v>
      </c>
      <c r="W3461" s="5">
        <f ca="1">COUNTIFS(Table1[Agent_name],Table1[[#This Row],[Agent_name]],Table1[Month],Table1[[#This Row],[Month]])/160</f>
        <v>0.23125000000000001</v>
      </c>
    </row>
    <row r="3462" spans="1:23" x14ac:dyDescent="0.25">
      <c r="A3462">
        <v>3461</v>
      </c>
      <c r="B3462" t="s">
        <v>6341</v>
      </c>
      <c r="C3462" t="s">
        <v>11341</v>
      </c>
      <c r="D3462">
        <v>39</v>
      </c>
      <c r="E3462" t="s">
        <v>58</v>
      </c>
      <c r="F3462" t="s">
        <v>134</v>
      </c>
      <c r="G3462" s="1">
        <v>44075</v>
      </c>
      <c r="H3462" t="s">
        <v>21</v>
      </c>
      <c r="I3462" t="s">
        <v>22</v>
      </c>
      <c r="J3462" s="3" t="s">
        <v>11342</v>
      </c>
      <c r="K3462" t="s">
        <v>39</v>
      </c>
      <c r="L3462" t="s">
        <v>11343</v>
      </c>
      <c r="M3462" t="s">
        <v>143</v>
      </c>
      <c r="N3462" t="s">
        <v>26</v>
      </c>
      <c r="O3462" s="2">
        <v>45078.042604166665</v>
      </c>
      <c r="P3462" s="2">
        <v>45078.125937500001</v>
      </c>
      <c r="Q3462">
        <v>5</v>
      </c>
      <c r="R3462" t="str">
        <f t="shared" ca="1" si="54"/>
        <v>Aisha</v>
      </c>
      <c r="S3462" t="str">
        <f>IFERROR(TEXT(DATEVALUE(LEFT(Table1[[#This Row],[Date of Purchase]],10)), "MMMM"), TEXT(Table1[[#This Row],[Date of Purchase]], "MMMM"))</f>
        <v>September</v>
      </c>
      <c r="T3462" t="str">
        <f>IF(OR(
  AND(Table1[[#This Row],[Ticket Priority]]="Critical", Table1[[#This Row],[Ticket Status]]&lt;&gt;"Closed"),
  AND(Table1[[#This Row],[Ticket Priority]]="High", Table1[[#This Row],[Ticket Status]]="Open")
), "Yes", "No")</f>
        <v>No</v>
      </c>
      <c r="U3462" s="4" t="str">
        <f>IF(Table1[[#This Row],[Ticket Status]]="Closed","Yes","No")</f>
        <v>Yes</v>
      </c>
      <c r="V3462" s="4" t="str">
        <f>IF(Table1[[#This Row],[Ticket Status]]="Pending Customer Response","Yes","No")</f>
        <v>No</v>
      </c>
      <c r="W3462" s="5">
        <f ca="1">COUNTIFS(Table1[Agent_name],Table1[[#This Row],[Agent_name]],Table1[Month],Table1[[#This Row],[Month]])/160</f>
        <v>0.86250000000000004</v>
      </c>
    </row>
    <row r="3463" spans="1:23" x14ac:dyDescent="0.25">
      <c r="A3463">
        <v>3462</v>
      </c>
      <c r="B3463" t="s">
        <v>11344</v>
      </c>
      <c r="C3463" t="s">
        <v>11345</v>
      </c>
      <c r="D3463">
        <v>24</v>
      </c>
      <c r="E3463" t="s">
        <v>58</v>
      </c>
      <c r="F3463" t="s">
        <v>71</v>
      </c>
      <c r="G3463" s="1">
        <v>44350</v>
      </c>
      <c r="H3463" t="s">
        <v>21</v>
      </c>
      <c r="I3463" t="s">
        <v>52</v>
      </c>
      <c r="J3463" s="3" t="s">
        <v>11346</v>
      </c>
      <c r="K3463" t="s">
        <v>62</v>
      </c>
      <c r="M3463" t="s">
        <v>89</v>
      </c>
      <c r="N3463" t="s">
        <v>55</v>
      </c>
      <c r="R3463" t="str">
        <f t="shared" ca="1" si="54"/>
        <v>Divya</v>
      </c>
      <c r="S3463" t="str">
        <f>IFERROR(TEXT(DATEVALUE(LEFT(Table1[[#This Row],[Date of Purchase]],10)), "MMMM"), TEXT(Table1[[#This Row],[Date of Purchase]], "MMMM"))</f>
        <v>June</v>
      </c>
      <c r="T3463" t="str">
        <f>IF(OR(
  AND(Table1[[#This Row],[Ticket Priority]]="Critical", Table1[[#This Row],[Ticket Status]]&lt;&gt;"Closed"),
  AND(Table1[[#This Row],[Ticket Priority]]="High", Table1[[#This Row],[Ticket Status]]="Open")
), "Yes", "No")</f>
        <v>Yes</v>
      </c>
      <c r="U3463" s="4" t="str">
        <f>IF(Table1[[#This Row],[Ticket Status]]="Closed","Yes","No")</f>
        <v>No</v>
      </c>
      <c r="V3463" s="4" t="str">
        <f>IF(Table1[[#This Row],[Ticket Status]]="Pending Customer Response","Yes","No")</f>
        <v>No</v>
      </c>
      <c r="W3463" s="5">
        <f ca="1">COUNTIFS(Table1[Agent_name],Table1[[#This Row],[Agent_name]],Table1[Month],Table1[[#This Row],[Month]])/160</f>
        <v>0.22500000000000001</v>
      </c>
    </row>
    <row r="3464" spans="1:23" x14ac:dyDescent="0.25">
      <c r="A3464">
        <v>3463</v>
      </c>
      <c r="B3464" t="s">
        <v>11347</v>
      </c>
      <c r="C3464" t="s">
        <v>11348</v>
      </c>
      <c r="D3464">
        <v>54</v>
      </c>
      <c r="E3464" t="s">
        <v>19</v>
      </c>
      <c r="F3464" t="s">
        <v>149</v>
      </c>
      <c r="G3464" s="1">
        <v>43989</v>
      </c>
      <c r="H3464" t="s">
        <v>21</v>
      </c>
      <c r="I3464" t="s">
        <v>141</v>
      </c>
      <c r="J3464" s="3" t="s">
        <v>11349</v>
      </c>
      <c r="K3464" t="s">
        <v>62</v>
      </c>
      <c r="M3464" t="s">
        <v>143</v>
      </c>
      <c r="N3464" t="s">
        <v>33</v>
      </c>
      <c r="R3464" t="str">
        <f t="shared" ca="1" si="54"/>
        <v>Divya</v>
      </c>
      <c r="S3464" t="str">
        <f>IFERROR(TEXT(DATEVALUE(LEFT(Table1[[#This Row],[Date of Purchase]],10)), "MMMM"), TEXT(Table1[[#This Row],[Date of Purchase]], "MMMM"))</f>
        <v>June</v>
      </c>
      <c r="T3464" t="str">
        <f>IF(OR(
  AND(Table1[[#This Row],[Ticket Priority]]="Critical", Table1[[#This Row],[Ticket Status]]&lt;&gt;"Closed"),
  AND(Table1[[#This Row],[Ticket Priority]]="High", Table1[[#This Row],[Ticket Status]]="Open")
), "Yes", "No")</f>
        <v>No</v>
      </c>
      <c r="U3464" s="4" t="str">
        <f>IF(Table1[[#This Row],[Ticket Status]]="Closed","Yes","No")</f>
        <v>No</v>
      </c>
      <c r="V3464" s="4" t="str">
        <f>IF(Table1[[#This Row],[Ticket Status]]="Pending Customer Response","Yes","No")</f>
        <v>No</v>
      </c>
      <c r="W3464" s="5">
        <f ca="1">COUNTIFS(Table1[Agent_name],Table1[[#This Row],[Agent_name]],Table1[Month],Table1[[#This Row],[Month]])/160</f>
        <v>0.22500000000000001</v>
      </c>
    </row>
    <row r="3465" spans="1:23" x14ac:dyDescent="0.25">
      <c r="A3465">
        <v>3464</v>
      </c>
      <c r="B3465" t="s">
        <v>11350</v>
      </c>
      <c r="C3465" t="s">
        <v>11351</v>
      </c>
      <c r="D3465">
        <v>43</v>
      </c>
      <c r="E3465" t="s">
        <v>58</v>
      </c>
      <c r="F3465" t="s">
        <v>107</v>
      </c>
      <c r="G3465" s="1">
        <v>44015</v>
      </c>
      <c r="H3465" t="s">
        <v>67</v>
      </c>
      <c r="I3465" t="s">
        <v>31</v>
      </c>
      <c r="J3465" s="3" t="s">
        <v>11352</v>
      </c>
      <c r="K3465" t="s">
        <v>24</v>
      </c>
      <c r="M3465" t="s">
        <v>41</v>
      </c>
      <c r="N3465" t="s">
        <v>55</v>
      </c>
      <c r="O3465" s="2">
        <v>45078.5468287037</v>
      </c>
      <c r="R3465" t="str">
        <f t="shared" ca="1" si="54"/>
        <v>Divya</v>
      </c>
      <c r="S3465" t="str">
        <f>IFERROR(TEXT(DATEVALUE(LEFT(Table1[[#This Row],[Date of Purchase]],10)), "MMMM"), TEXT(Table1[[#This Row],[Date of Purchase]], "MMMM"))</f>
        <v>July</v>
      </c>
      <c r="T3465" t="str">
        <f>IF(OR(
  AND(Table1[[#This Row],[Ticket Priority]]="Critical", Table1[[#This Row],[Ticket Status]]&lt;&gt;"Closed"),
  AND(Table1[[#This Row],[Ticket Priority]]="High", Table1[[#This Row],[Ticket Status]]="Open")
), "Yes", "No")</f>
        <v>No</v>
      </c>
      <c r="U3465" s="4" t="str">
        <f>IF(Table1[[#This Row],[Ticket Status]]="Closed","Yes","No")</f>
        <v>No</v>
      </c>
      <c r="V3465" s="4" t="str">
        <f>IF(Table1[[#This Row],[Ticket Status]]="Pending Customer Response","Yes","No")</f>
        <v>Yes</v>
      </c>
      <c r="W3465" s="5">
        <f ca="1">COUNTIFS(Table1[Agent_name],Table1[[#This Row],[Agent_name]],Table1[Month],Table1[[#This Row],[Month]])/160</f>
        <v>0.25</v>
      </c>
    </row>
    <row r="3466" spans="1:23" x14ac:dyDescent="0.25">
      <c r="A3466">
        <v>3465</v>
      </c>
      <c r="B3466" t="s">
        <v>11353</v>
      </c>
      <c r="C3466" t="s">
        <v>11354</v>
      </c>
      <c r="D3466">
        <v>48</v>
      </c>
      <c r="E3466" t="s">
        <v>19</v>
      </c>
      <c r="F3466" t="s">
        <v>117</v>
      </c>
      <c r="G3466" s="1">
        <v>44290</v>
      </c>
      <c r="H3466" t="s">
        <v>21</v>
      </c>
      <c r="I3466" t="s">
        <v>93</v>
      </c>
      <c r="J3466" s="3" t="s">
        <v>11355</v>
      </c>
      <c r="K3466" t="s">
        <v>62</v>
      </c>
      <c r="M3466" t="s">
        <v>89</v>
      </c>
      <c r="N3466" t="s">
        <v>83</v>
      </c>
      <c r="R3466" t="str">
        <f t="shared" ca="1" si="54"/>
        <v>Ravi</v>
      </c>
      <c r="S3466" t="str">
        <f>IFERROR(TEXT(DATEVALUE(LEFT(Table1[[#This Row],[Date of Purchase]],10)), "MMMM"), TEXT(Table1[[#This Row],[Date of Purchase]], "MMMM"))</f>
        <v>April</v>
      </c>
      <c r="T3466" t="str">
        <f>IF(OR(
  AND(Table1[[#This Row],[Ticket Priority]]="Critical", Table1[[#This Row],[Ticket Status]]&lt;&gt;"Closed"),
  AND(Table1[[#This Row],[Ticket Priority]]="High", Table1[[#This Row],[Ticket Status]]="Open")
), "Yes", "No")</f>
        <v>Yes</v>
      </c>
      <c r="U3466" s="4" t="str">
        <f>IF(Table1[[#This Row],[Ticket Status]]="Closed","Yes","No")</f>
        <v>No</v>
      </c>
      <c r="V3466" s="4" t="str">
        <f>IF(Table1[[#This Row],[Ticket Status]]="Pending Customer Response","Yes","No")</f>
        <v>No</v>
      </c>
      <c r="W3466" s="5">
        <f ca="1">COUNTIFS(Table1[Agent_name],Table1[[#This Row],[Agent_name]],Table1[Month],Table1[[#This Row],[Month]])/160</f>
        <v>0.625</v>
      </c>
    </row>
    <row r="3467" spans="1:23" x14ac:dyDescent="0.25">
      <c r="A3467">
        <v>3466</v>
      </c>
      <c r="B3467" t="s">
        <v>11356</v>
      </c>
      <c r="C3467" t="s">
        <v>11357</v>
      </c>
      <c r="D3467">
        <v>59</v>
      </c>
      <c r="E3467" t="s">
        <v>19</v>
      </c>
      <c r="F3467" t="s">
        <v>456</v>
      </c>
      <c r="G3467" s="1">
        <v>44488</v>
      </c>
      <c r="H3467" t="s">
        <v>21</v>
      </c>
      <c r="I3467" t="s">
        <v>60</v>
      </c>
      <c r="J3467" s="3" t="s">
        <v>11358</v>
      </c>
      <c r="K3467" t="s">
        <v>62</v>
      </c>
      <c r="M3467" t="s">
        <v>143</v>
      </c>
      <c r="N3467" t="s">
        <v>83</v>
      </c>
      <c r="R3467" t="str">
        <f t="shared" ca="1" si="54"/>
        <v>Aisha</v>
      </c>
      <c r="S3467" t="str">
        <f>IFERROR(TEXT(DATEVALUE(LEFT(Table1[[#This Row],[Date of Purchase]],10)), "MMMM"), TEXT(Table1[[#This Row],[Date of Purchase]], "MMMM"))</f>
        <v>October</v>
      </c>
      <c r="T3467" t="str">
        <f>IF(OR(
  AND(Table1[[#This Row],[Ticket Priority]]="Critical", Table1[[#This Row],[Ticket Status]]&lt;&gt;"Closed"),
  AND(Table1[[#This Row],[Ticket Priority]]="High", Table1[[#This Row],[Ticket Status]]="Open")
), "Yes", "No")</f>
        <v>No</v>
      </c>
      <c r="U3467" s="4" t="str">
        <f>IF(Table1[[#This Row],[Ticket Status]]="Closed","Yes","No")</f>
        <v>No</v>
      </c>
      <c r="V3467" s="4" t="str">
        <f>IF(Table1[[#This Row],[Ticket Status]]="Pending Customer Response","Yes","No")</f>
        <v>No</v>
      </c>
      <c r="W3467" s="5">
        <f ca="1">COUNTIFS(Table1[Agent_name],Table1[[#This Row],[Agent_name]],Table1[Month],Table1[[#This Row],[Month]])/160</f>
        <v>0.85624999999999996</v>
      </c>
    </row>
    <row r="3468" spans="1:23" x14ac:dyDescent="0.25">
      <c r="A3468">
        <v>3467</v>
      </c>
      <c r="B3468" t="s">
        <v>11359</v>
      </c>
      <c r="C3468" t="s">
        <v>11360</v>
      </c>
      <c r="D3468">
        <v>18</v>
      </c>
      <c r="E3468" t="s">
        <v>29</v>
      </c>
      <c r="F3468" t="s">
        <v>20</v>
      </c>
      <c r="G3468" s="1">
        <v>44382</v>
      </c>
      <c r="H3468" t="s">
        <v>67</v>
      </c>
      <c r="I3468" t="s">
        <v>150</v>
      </c>
      <c r="J3468" s="3" t="s">
        <v>11361</v>
      </c>
      <c r="K3468" t="s">
        <v>39</v>
      </c>
      <c r="L3468" t="s">
        <v>11362</v>
      </c>
      <c r="M3468" t="s">
        <v>41</v>
      </c>
      <c r="N3468" t="s">
        <v>26</v>
      </c>
      <c r="O3468" s="2">
        <v>45078.651724537034</v>
      </c>
      <c r="P3468" s="2">
        <v>45078.413530092592</v>
      </c>
      <c r="Q3468">
        <v>4</v>
      </c>
      <c r="R3468" t="str">
        <f t="shared" ca="1" si="54"/>
        <v>Neha</v>
      </c>
      <c r="S3468" t="str">
        <f>IFERROR(TEXT(DATEVALUE(LEFT(Table1[[#This Row],[Date of Purchase]],10)), "MMMM"), TEXT(Table1[[#This Row],[Date of Purchase]], "MMMM"))</f>
        <v>July</v>
      </c>
      <c r="T3468" t="str">
        <f>IF(OR(
  AND(Table1[[#This Row],[Ticket Priority]]="Critical", Table1[[#This Row],[Ticket Status]]&lt;&gt;"Closed"),
  AND(Table1[[#This Row],[Ticket Priority]]="High", Table1[[#This Row],[Ticket Status]]="Open")
), "Yes", "No")</f>
        <v>No</v>
      </c>
      <c r="U3468" s="4" t="str">
        <f>IF(Table1[[#This Row],[Ticket Status]]="Closed","Yes","No")</f>
        <v>Yes</v>
      </c>
      <c r="V3468" s="4" t="str">
        <f>IF(Table1[[#This Row],[Ticket Status]]="Pending Customer Response","Yes","No")</f>
        <v>No</v>
      </c>
      <c r="W3468" s="5">
        <f ca="1">COUNTIFS(Table1[Agent_name],Table1[[#This Row],[Agent_name]],Table1[Month],Table1[[#This Row],[Month]])/160</f>
        <v>0.23125000000000001</v>
      </c>
    </row>
    <row r="3469" spans="1:23" x14ac:dyDescent="0.25">
      <c r="A3469">
        <v>3468</v>
      </c>
      <c r="B3469" t="s">
        <v>11363</v>
      </c>
      <c r="C3469" t="s">
        <v>11364</v>
      </c>
      <c r="D3469">
        <v>38</v>
      </c>
      <c r="E3469" t="s">
        <v>29</v>
      </c>
      <c r="F3469" t="s">
        <v>383</v>
      </c>
      <c r="G3469" s="1">
        <v>44307</v>
      </c>
      <c r="H3469" t="s">
        <v>45</v>
      </c>
      <c r="I3469" t="s">
        <v>72</v>
      </c>
      <c r="J3469" s="3" t="s">
        <v>11365</v>
      </c>
      <c r="K3469" t="s">
        <v>62</v>
      </c>
      <c r="M3469" t="s">
        <v>41</v>
      </c>
      <c r="N3469" t="s">
        <v>55</v>
      </c>
      <c r="R3469" t="str">
        <f t="shared" ca="1" si="54"/>
        <v>Neha</v>
      </c>
      <c r="S3469" t="str">
        <f>IFERROR(TEXT(DATEVALUE(LEFT(Table1[[#This Row],[Date of Purchase]],10)), "MMMM"), TEXT(Table1[[#This Row],[Date of Purchase]], "MMMM"))</f>
        <v>April</v>
      </c>
      <c r="T3469" t="str">
        <f>IF(OR(
  AND(Table1[[#This Row],[Ticket Priority]]="Critical", Table1[[#This Row],[Ticket Status]]&lt;&gt;"Closed"),
  AND(Table1[[#This Row],[Ticket Priority]]="High", Table1[[#This Row],[Ticket Status]]="Open")
), "Yes", "No")</f>
        <v>No</v>
      </c>
      <c r="U3469" s="4" t="str">
        <f>IF(Table1[[#This Row],[Ticket Status]]="Closed","Yes","No")</f>
        <v>No</v>
      </c>
      <c r="V3469" s="4" t="str">
        <f>IF(Table1[[#This Row],[Ticket Status]]="Pending Customer Response","Yes","No")</f>
        <v>No</v>
      </c>
      <c r="W3469" s="5">
        <f ca="1">COUNTIFS(Table1[Agent_name],Table1[[#This Row],[Agent_name]],Table1[Month],Table1[[#This Row],[Month]])/160</f>
        <v>0.28749999999999998</v>
      </c>
    </row>
    <row r="3470" spans="1:23" x14ac:dyDescent="0.25">
      <c r="A3470">
        <v>3469</v>
      </c>
      <c r="B3470" t="s">
        <v>11366</v>
      </c>
      <c r="C3470" t="s">
        <v>11367</v>
      </c>
      <c r="D3470">
        <v>43</v>
      </c>
      <c r="E3470" t="s">
        <v>58</v>
      </c>
      <c r="F3470" t="s">
        <v>397</v>
      </c>
      <c r="G3470" s="1">
        <v>44399</v>
      </c>
      <c r="H3470" t="s">
        <v>66</v>
      </c>
      <c r="I3470" t="s">
        <v>59</v>
      </c>
      <c r="J3470" s="3" t="s">
        <v>11368</v>
      </c>
      <c r="K3470" t="s">
        <v>24</v>
      </c>
      <c r="M3470" t="s">
        <v>89</v>
      </c>
      <c r="N3470" t="s">
        <v>83</v>
      </c>
      <c r="O3470" s="2">
        <v>45078.79896990741</v>
      </c>
      <c r="R3470" t="str">
        <f t="shared" ca="1" si="54"/>
        <v>Meera</v>
      </c>
      <c r="S3470" t="str">
        <f>IFERROR(TEXT(DATEVALUE(LEFT(Table1[[#This Row],[Date of Purchase]],10)), "MMMM"), TEXT(Table1[[#This Row],[Date of Purchase]], "MMMM"))</f>
        <v>July</v>
      </c>
      <c r="T3470" t="str">
        <f>IF(OR(
  AND(Table1[[#This Row],[Ticket Priority]]="Critical", Table1[[#This Row],[Ticket Status]]&lt;&gt;"Closed"),
  AND(Table1[[#This Row],[Ticket Priority]]="High", Table1[[#This Row],[Ticket Status]]="Open")
), "Yes", "No")</f>
        <v>No</v>
      </c>
      <c r="U3470" s="4" t="str">
        <f>IF(Table1[[#This Row],[Ticket Status]]="Closed","Yes","No")</f>
        <v>No</v>
      </c>
      <c r="V3470" s="4" t="str">
        <f>IF(Table1[[#This Row],[Ticket Status]]="Pending Customer Response","Yes","No")</f>
        <v>Yes</v>
      </c>
      <c r="W3470" s="5">
        <f ca="1">COUNTIFS(Table1[Agent_name],Table1[[#This Row],[Agent_name]],Table1[Month],Table1[[#This Row],[Month]])/160</f>
        <v>0.23125000000000001</v>
      </c>
    </row>
    <row r="3471" spans="1:23" x14ac:dyDescent="0.25">
      <c r="A3471">
        <v>3470</v>
      </c>
      <c r="B3471" t="s">
        <v>11369</v>
      </c>
      <c r="C3471" t="s">
        <v>11370</v>
      </c>
      <c r="D3471">
        <v>50</v>
      </c>
      <c r="E3471" t="s">
        <v>29</v>
      </c>
      <c r="F3471" t="s">
        <v>125</v>
      </c>
      <c r="G3471" s="1">
        <v>44379</v>
      </c>
      <c r="H3471" t="s">
        <v>21</v>
      </c>
      <c r="I3471" t="s">
        <v>141</v>
      </c>
      <c r="J3471" s="3" t="s">
        <v>11371</v>
      </c>
      <c r="K3471" t="s">
        <v>62</v>
      </c>
      <c r="M3471" t="s">
        <v>25</v>
      </c>
      <c r="N3471" t="s">
        <v>55</v>
      </c>
      <c r="R3471" t="str">
        <f t="shared" ca="1" si="54"/>
        <v>Aisha</v>
      </c>
      <c r="S3471" t="str">
        <f>IFERROR(TEXT(DATEVALUE(LEFT(Table1[[#This Row],[Date of Purchase]],10)), "MMMM"), TEXT(Table1[[#This Row],[Date of Purchase]], "MMMM"))</f>
        <v>July</v>
      </c>
      <c r="T3471" t="str">
        <f>IF(OR(
  AND(Table1[[#This Row],[Ticket Priority]]="Critical", Table1[[#This Row],[Ticket Status]]&lt;&gt;"Closed"),
  AND(Table1[[#This Row],[Ticket Priority]]="High", Table1[[#This Row],[Ticket Status]]="Open")
), "Yes", "No")</f>
        <v>Yes</v>
      </c>
      <c r="U3471" s="4" t="str">
        <f>IF(Table1[[#This Row],[Ticket Status]]="Closed","Yes","No")</f>
        <v>No</v>
      </c>
      <c r="V3471" s="4" t="str">
        <f>IF(Table1[[#This Row],[Ticket Status]]="Pending Customer Response","Yes","No")</f>
        <v>No</v>
      </c>
      <c r="W3471" s="5">
        <f ca="1">COUNTIFS(Table1[Agent_name],Table1[[#This Row],[Agent_name]],Table1[Month],Table1[[#This Row],[Month]])/160</f>
        <v>0.875</v>
      </c>
    </row>
    <row r="3472" spans="1:23" x14ac:dyDescent="0.25">
      <c r="A3472">
        <v>3471</v>
      </c>
      <c r="B3472" t="s">
        <v>11372</v>
      </c>
      <c r="C3472" t="s">
        <v>11373</v>
      </c>
      <c r="D3472">
        <v>32</v>
      </c>
      <c r="E3472" t="s">
        <v>29</v>
      </c>
      <c r="F3472" t="s">
        <v>129</v>
      </c>
      <c r="G3472" s="1">
        <v>43975</v>
      </c>
      <c r="H3472" t="s">
        <v>45</v>
      </c>
      <c r="I3472" t="s">
        <v>77</v>
      </c>
      <c r="J3472" s="3" t="s">
        <v>11374</v>
      </c>
      <c r="K3472" t="s">
        <v>39</v>
      </c>
      <c r="L3472" t="s">
        <v>11375</v>
      </c>
      <c r="M3472" t="s">
        <v>25</v>
      </c>
      <c r="N3472" t="s">
        <v>33</v>
      </c>
      <c r="O3472" s="2">
        <v>45078.785798611112</v>
      </c>
      <c r="P3472" s="2">
        <v>45078.275381944448</v>
      </c>
      <c r="Q3472">
        <v>3</v>
      </c>
      <c r="R3472" t="str">
        <f t="shared" ca="1" si="54"/>
        <v>Rahul</v>
      </c>
      <c r="S3472" t="str">
        <f>IFERROR(TEXT(DATEVALUE(LEFT(Table1[[#This Row],[Date of Purchase]],10)), "MMMM"), TEXT(Table1[[#This Row],[Date of Purchase]], "MMMM"))</f>
        <v>May</v>
      </c>
      <c r="T3472" t="str">
        <f>IF(OR(
  AND(Table1[[#This Row],[Ticket Priority]]="Critical", Table1[[#This Row],[Ticket Status]]&lt;&gt;"Closed"),
  AND(Table1[[#This Row],[Ticket Priority]]="High", Table1[[#This Row],[Ticket Status]]="Open")
), "Yes", "No")</f>
        <v>No</v>
      </c>
      <c r="U3472" s="4" t="str">
        <f>IF(Table1[[#This Row],[Ticket Status]]="Closed","Yes","No")</f>
        <v>Yes</v>
      </c>
      <c r="V3472" s="4" t="str">
        <f>IF(Table1[[#This Row],[Ticket Status]]="Pending Customer Response","Yes","No")</f>
        <v>No</v>
      </c>
      <c r="W3472" s="5">
        <f ca="1">COUNTIFS(Table1[Agent_name],Table1[[#This Row],[Agent_name]],Table1[Month],Table1[[#This Row],[Month]])/160</f>
        <v>0.17499999999999999</v>
      </c>
    </row>
    <row r="3473" spans="1:23" x14ac:dyDescent="0.25">
      <c r="A3473">
        <v>3472</v>
      </c>
      <c r="B3473" t="s">
        <v>11376</v>
      </c>
      <c r="C3473" t="s">
        <v>11377</v>
      </c>
      <c r="D3473">
        <v>45</v>
      </c>
      <c r="E3473" t="s">
        <v>29</v>
      </c>
      <c r="F3473" t="s">
        <v>339</v>
      </c>
      <c r="G3473" s="1">
        <v>44263</v>
      </c>
      <c r="H3473" t="s">
        <v>66</v>
      </c>
      <c r="I3473" t="s">
        <v>93</v>
      </c>
      <c r="J3473" s="3" t="s">
        <v>11378</v>
      </c>
      <c r="K3473" t="s">
        <v>62</v>
      </c>
      <c r="M3473" t="s">
        <v>41</v>
      </c>
      <c r="N3473" t="s">
        <v>83</v>
      </c>
      <c r="R3473" t="str">
        <f t="shared" ca="1" si="54"/>
        <v>Priya</v>
      </c>
      <c r="S3473" t="str">
        <f>IFERROR(TEXT(DATEVALUE(LEFT(Table1[[#This Row],[Date of Purchase]],10)), "MMMM"), TEXT(Table1[[#This Row],[Date of Purchase]], "MMMM"))</f>
        <v>March</v>
      </c>
      <c r="T3473" t="str">
        <f>IF(OR(
  AND(Table1[[#This Row],[Ticket Priority]]="Critical", Table1[[#This Row],[Ticket Status]]&lt;&gt;"Closed"),
  AND(Table1[[#This Row],[Ticket Priority]]="High", Table1[[#This Row],[Ticket Status]]="Open")
), "Yes", "No")</f>
        <v>No</v>
      </c>
      <c r="U3473" s="4" t="str">
        <f>IF(Table1[[#This Row],[Ticket Status]]="Closed","Yes","No")</f>
        <v>No</v>
      </c>
      <c r="V3473" s="4" t="str">
        <f>IF(Table1[[#This Row],[Ticket Status]]="Pending Customer Response","Yes","No")</f>
        <v>No</v>
      </c>
      <c r="W3473" s="5">
        <f ca="1">COUNTIFS(Table1[Agent_name],Table1[[#This Row],[Agent_name]],Table1[Month],Table1[[#This Row],[Month]])/160</f>
        <v>0.43125000000000002</v>
      </c>
    </row>
    <row r="3474" spans="1:23" x14ac:dyDescent="0.25">
      <c r="A3474">
        <v>3473</v>
      </c>
      <c r="B3474" t="s">
        <v>11379</v>
      </c>
      <c r="C3474" t="s">
        <v>11380</v>
      </c>
      <c r="D3474">
        <v>55</v>
      </c>
      <c r="E3474" t="s">
        <v>58</v>
      </c>
      <c r="F3474" t="s">
        <v>81</v>
      </c>
      <c r="G3474" s="1">
        <v>44345</v>
      </c>
      <c r="H3474" t="s">
        <v>21</v>
      </c>
      <c r="I3474" t="s">
        <v>113</v>
      </c>
      <c r="J3474" s="3" t="s">
        <v>11381</v>
      </c>
      <c r="K3474" t="s">
        <v>62</v>
      </c>
      <c r="M3474" t="s">
        <v>25</v>
      </c>
      <c r="N3474" t="s">
        <v>55</v>
      </c>
      <c r="R3474" t="str">
        <f t="shared" ca="1" si="54"/>
        <v>Ravi</v>
      </c>
      <c r="S3474" t="str">
        <f>IFERROR(TEXT(DATEVALUE(LEFT(Table1[[#This Row],[Date of Purchase]],10)), "MMMM"), TEXT(Table1[[#This Row],[Date of Purchase]], "MMMM"))</f>
        <v>May</v>
      </c>
      <c r="T3474" t="str">
        <f>IF(OR(
  AND(Table1[[#This Row],[Ticket Priority]]="Critical", Table1[[#This Row],[Ticket Status]]&lt;&gt;"Closed"),
  AND(Table1[[#This Row],[Ticket Priority]]="High", Table1[[#This Row],[Ticket Status]]="Open")
), "Yes", "No")</f>
        <v>Yes</v>
      </c>
      <c r="U3474" s="4" t="str">
        <f>IF(Table1[[#This Row],[Ticket Status]]="Closed","Yes","No")</f>
        <v>No</v>
      </c>
      <c r="V3474" s="4" t="str">
        <f>IF(Table1[[#This Row],[Ticket Status]]="Pending Customer Response","Yes","No")</f>
        <v>No</v>
      </c>
      <c r="W3474" s="5">
        <f ca="1">COUNTIFS(Table1[Agent_name],Table1[[#This Row],[Agent_name]],Table1[Month],Table1[[#This Row],[Month]])/160</f>
        <v>0.67500000000000004</v>
      </c>
    </row>
    <row r="3475" spans="1:23" x14ac:dyDescent="0.25">
      <c r="A3475">
        <v>3474</v>
      </c>
      <c r="B3475" t="s">
        <v>11382</v>
      </c>
      <c r="C3475" t="s">
        <v>11383</v>
      </c>
      <c r="D3475">
        <v>54</v>
      </c>
      <c r="E3475" t="s">
        <v>19</v>
      </c>
      <c r="F3475" t="s">
        <v>219</v>
      </c>
      <c r="G3475" s="1">
        <v>43913</v>
      </c>
      <c r="H3475" t="s">
        <v>66</v>
      </c>
      <c r="I3475" t="s">
        <v>177</v>
      </c>
      <c r="J3475" s="3" t="s">
        <v>11384</v>
      </c>
      <c r="K3475" t="s">
        <v>39</v>
      </c>
      <c r="L3475" t="s">
        <v>11385</v>
      </c>
      <c r="M3475" t="s">
        <v>25</v>
      </c>
      <c r="N3475" t="s">
        <v>33</v>
      </c>
      <c r="O3475" s="2">
        <v>45078.942777777775</v>
      </c>
      <c r="P3475" s="2">
        <v>45078.844166666669</v>
      </c>
      <c r="Q3475">
        <v>5</v>
      </c>
      <c r="R3475" t="str">
        <f t="shared" ca="1" si="54"/>
        <v>Meera</v>
      </c>
      <c r="S3475" t="str">
        <f>IFERROR(TEXT(DATEVALUE(LEFT(Table1[[#This Row],[Date of Purchase]],10)), "MMMM"), TEXT(Table1[[#This Row],[Date of Purchase]], "MMMM"))</f>
        <v>March</v>
      </c>
      <c r="T3475" t="str">
        <f>IF(OR(
  AND(Table1[[#This Row],[Ticket Priority]]="Critical", Table1[[#This Row],[Ticket Status]]&lt;&gt;"Closed"),
  AND(Table1[[#This Row],[Ticket Priority]]="High", Table1[[#This Row],[Ticket Status]]="Open")
), "Yes", "No")</f>
        <v>No</v>
      </c>
      <c r="U3475" s="4" t="str">
        <f>IF(Table1[[#This Row],[Ticket Status]]="Closed","Yes","No")</f>
        <v>Yes</v>
      </c>
      <c r="V3475" s="4" t="str">
        <f>IF(Table1[[#This Row],[Ticket Status]]="Pending Customer Response","Yes","No")</f>
        <v>No</v>
      </c>
      <c r="W3475" s="5">
        <f ca="1">COUNTIFS(Table1[Agent_name],Table1[[#This Row],[Agent_name]],Table1[Month],Table1[[#This Row],[Month]])/160</f>
        <v>0.21249999999999999</v>
      </c>
    </row>
    <row r="3476" spans="1:23" x14ac:dyDescent="0.25">
      <c r="A3476">
        <v>3475</v>
      </c>
      <c r="B3476" t="s">
        <v>11386</v>
      </c>
      <c r="C3476" t="s">
        <v>11387</v>
      </c>
      <c r="D3476">
        <v>50</v>
      </c>
      <c r="E3476" t="s">
        <v>29</v>
      </c>
      <c r="F3476" t="s">
        <v>286</v>
      </c>
      <c r="G3476" s="1">
        <v>43941</v>
      </c>
      <c r="H3476" t="s">
        <v>67</v>
      </c>
      <c r="I3476" t="s">
        <v>46</v>
      </c>
      <c r="J3476" s="3" t="s">
        <v>11388</v>
      </c>
      <c r="K3476" t="s">
        <v>62</v>
      </c>
      <c r="M3476" t="s">
        <v>89</v>
      </c>
      <c r="N3476" t="s">
        <v>26</v>
      </c>
      <c r="R3476" t="str">
        <f t="shared" ca="1" si="54"/>
        <v>Sara</v>
      </c>
      <c r="S3476" t="str">
        <f>IFERROR(TEXT(DATEVALUE(LEFT(Table1[[#This Row],[Date of Purchase]],10)), "MMMM"), TEXT(Table1[[#This Row],[Date of Purchase]], "MMMM"))</f>
        <v>April</v>
      </c>
      <c r="T3476" t="str">
        <f>IF(OR(
  AND(Table1[[#This Row],[Ticket Priority]]="Critical", Table1[[#This Row],[Ticket Status]]&lt;&gt;"Closed"),
  AND(Table1[[#This Row],[Ticket Priority]]="High", Table1[[#This Row],[Ticket Status]]="Open")
), "Yes", "No")</f>
        <v>Yes</v>
      </c>
      <c r="U3476" s="4" t="str">
        <f>IF(Table1[[#This Row],[Ticket Status]]="Closed","Yes","No")</f>
        <v>No</v>
      </c>
      <c r="V3476" s="4" t="str">
        <f>IF(Table1[[#This Row],[Ticket Status]]="Pending Customer Response","Yes","No")</f>
        <v>No</v>
      </c>
      <c r="W3476" s="5">
        <f ca="1">COUNTIFS(Table1[Agent_name],Table1[[#This Row],[Agent_name]],Table1[Month],Table1[[#This Row],[Month]])/160</f>
        <v>0.75624999999999998</v>
      </c>
    </row>
    <row r="3477" spans="1:23" x14ac:dyDescent="0.25">
      <c r="A3477">
        <v>3476</v>
      </c>
      <c r="B3477" t="s">
        <v>11389</v>
      </c>
      <c r="C3477" t="s">
        <v>11390</v>
      </c>
      <c r="D3477">
        <v>24</v>
      </c>
      <c r="E3477" t="s">
        <v>29</v>
      </c>
      <c r="F3477" t="s">
        <v>112</v>
      </c>
      <c r="G3477" s="1">
        <v>44186</v>
      </c>
      <c r="H3477" t="s">
        <v>45</v>
      </c>
      <c r="I3477" t="s">
        <v>22</v>
      </c>
      <c r="J3477" s="3" t="s">
        <v>11391</v>
      </c>
      <c r="K3477" t="s">
        <v>62</v>
      </c>
      <c r="M3477" t="s">
        <v>89</v>
      </c>
      <c r="N3477" t="s">
        <v>55</v>
      </c>
      <c r="R3477" t="str">
        <f t="shared" ca="1" si="54"/>
        <v>Divya</v>
      </c>
      <c r="S3477" t="str">
        <f>IFERROR(TEXT(DATEVALUE(LEFT(Table1[[#This Row],[Date of Purchase]],10)), "MMMM"), TEXT(Table1[[#This Row],[Date of Purchase]], "MMMM"))</f>
        <v>December</v>
      </c>
      <c r="T3477" t="str">
        <f>IF(OR(
  AND(Table1[[#This Row],[Ticket Priority]]="Critical", Table1[[#This Row],[Ticket Status]]&lt;&gt;"Closed"),
  AND(Table1[[#This Row],[Ticket Priority]]="High", Table1[[#This Row],[Ticket Status]]="Open")
), "Yes", "No")</f>
        <v>Yes</v>
      </c>
      <c r="U3477" s="4" t="str">
        <f>IF(Table1[[#This Row],[Ticket Status]]="Closed","Yes","No")</f>
        <v>No</v>
      </c>
      <c r="V3477" s="4" t="str">
        <f>IF(Table1[[#This Row],[Ticket Status]]="Pending Customer Response","Yes","No")</f>
        <v>No</v>
      </c>
      <c r="W3477" s="5">
        <f ca="1">COUNTIFS(Table1[Agent_name],Table1[[#This Row],[Agent_name]],Table1[Month],Table1[[#This Row],[Month]])/160</f>
        <v>0.25</v>
      </c>
    </row>
    <row r="3478" spans="1:23" x14ac:dyDescent="0.25">
      <c r="A3478">
        <v>3477</v>
      </c>
      <c r="B3478" t="s">
        <v>11392</v>
      </c>
      <c r="C3478" t="s">
        <v>11393</v>
      </c>
      <c r="D3478">
        <v>32</v>
      </c>
      <c r="E3478" t="s">
        <v>29</v>
      </c>
      <c r="F3478" t="s">
        <v>281</v>
      </c>
      <c r="G3478" s="1">
        <v>44271</v>
      </c>
      <c r="H3478" t="s">
        <v>45</v>
      </c>
      <c r="I3478" t="s">
        <v>52</v>
      </c>
      <c r="J3478" s="3" t="s">
        <v>11394</v>
      </c>
      <c r="K3478" t="s">
        <v>39</v>
      </c>
      <c r="L3478" t="s">
        <v>11395</v>
      </c>
      <c r="M3478" t="s">
        <v>41</v>
      </c>
      <c r="N3478" t="s">
        <v>55</v>
      </c>
      <c r="O3478" s="2">
        <v>45077.989363425928</v>
      </c>
      <c r="P3478" s="2">
        <v>45078.499085648145</v>
      </c>
      <c r="Q3478">
        <v>3</v>
      </c>
      <c r="R3478" t="str">
        <f t="shared" ca="1" si="54"/>
        <v>Rahul</v>
      </c>
      <c r="S3478" t="str">
        <f>IFERROR(TEXT(DATEVALUE(LEFT(Table1[[#This Row],[Date of Purchase]],10)), "MMMM"), TEXT(Table1[[#This Row],[Date of Purchase]], "MMMM"))</f>
        <v>March</v>
      </c>
      <c r="T3478" t="str">
        <f>IF(OR(
  AND(Table1[[#This Row],[Ticket Priority]]="Critical", Table1[[#This Row],[Ticket Status]]&lt;&gt;"Closed"),
  AND(Table1[[#This Row],[Ticket Priority]]="High", Table1[[#This Row],[Ticket Status]]="Open")
), "Yes", "No")</f>
        <v>No</v>
      </c>
      <c r="U3478" s="4" t="str">
        <f>IF(Table1[[#This Row],[Ticket Status]]="Closed","Yes","No")</f>
        <v>Yes</v>
      </c>
      <c r="V3478" s="4" t="str">
        <f>IF(Table1[[#This Row],[Ticket Status]]="Pending Customer Response","Yes","No")</f>
        <v>No</v>
      </c>
      <c r="W3478" s="5">
        <f ca="1">COUNTIFS(Table1[Agent_name],Table1[[#This Row],[Agent_name]],Table1[Month],Table1[[#This Row],[Month]])/160</f>
        <v>0.19375000000000001</v>
      </c>
    </row>
    <row r="3479" spans="1:23" x14ac:dyDescent="0.25">
      <c r="A3479">
        <v>3478</v>
      </c>
      <c r="B3479" t="s">
        <v>11396</v>
      </c>
      <c r="C3479" t="s">
        <v>11397</v>
      </c>
      <c r="D3479">
        <v>34</v>
      </c>
      <c r="E3479" t="s">
        <v>19</v>
      </c>
      <c r="F3479" t="s">
        <v>98</v>
      </c>
      <c r="G3479" s="1">
        <v>44188</v>
      </c>
      <c r="H3479" t="s">
        <v>67</v>
      </c>
      <c r="I3479" t="s">
        <v>60</v>
      </c>
      <c r="J3479" s="3" t="s">
        <v>11398</v>
      </c>
      <c r="K3479" t="s">
        <v>39</v>
      </c>
      <c r="L3479" t="s">
        <v>11399</v>
      </c>
      <c r="M3479" t="s">
        <v>25</v>
      </c>
      <c r="N3479" t="s">
        <v>83</v>
      </c>
      <c r="O3479" s="2">
        <v>45078.569236111114</v>
      </c>
      <c r="P3479" s="2">
        <v>45078.467847222222</v>
      </c>
      <c r="Q3479">
        <v>5</v>
      </c>
      <c r="R3479" t="str">
        <f t="shared" ca="1" si="54"/>
        <v>Sara</v>
      </c>
      <c r="S3479" t="str">
        <f>IFERROR(TEXT(DATEVALUE(LEFT(Table1[[#This Row],[Date of Purchase]],10)), "MMMM"), TEXT(Table1[[#This Row],[Date of Purchase]], "MMMM"))</f>
        <v>December</v>
      </c>
      <c r="T3479" t="str">
        <f>IF(OR(
  AND(Table1[[#This Row],[Ticket Priority]]="Critical", Table1[[#This Row],[Ticket Status]]&lt;&gt;"Closed"),
  AND(Table1[[#This Row],[Ticket Priority]]="High", Table1[[#This Row],[Ticket Status]]="Open")
), "Yes", "No")</f>
        <v>No</v>
      </c>
      <c r="U3479" s="4" t="str">
        <f>IF(Table1[[#This Row],[Ticket Status]]="Closed","Yes","No")</f>
        <v>Yes</v>
      </c>
      <c r="V3479" s="4" t="str">
        <f>IF(Table1[[#This Row],[Ticket Status]]="Pending Customer Response","Yes","No")</f>
        <v>No</v>
      </c>
      <c r="W3479" s="5">
        <f ca="1">COUNTIFS(Table1[Agent_name],Table1[[#This Row],[Agent_name]],Table1[Month],Table1[[#This Row],[Month]])/160</f>
        <v>0.55625000000000002</v>
      </c>
    </row>
    <row r="3480" spans="1:23" x14ac:dyDescent="0.25">
      <c r="A3480">
        <v>3479</v>
      </c>
      <c r="B3480" t="s">
        <v>11400</v>
      </c>
      <c r="C3480" t="s">
        <v>11401</v>
      </c>
      <c r="D3480">
        <v>33</v>
      </c>
      <c r="E3480" t="s">
        <v>58</v>
      </c>
      <c r="F3480" t="s">
        <v>71</v>
      </c>
      <c r="G3480" s="1">
        <v>44362</v>
      </c>
      <c r="H3480" t="s">
        <v>67</v>
      </c>
      <c r="I3480" t="s">
        <v>93</v>
      </c>
      <c r="J3480" s="3" t="s">
        <v>11402</v>
      </c>
      <c r="K3480" t="s">
        <v>39</v>
      </c>
      <c r="L3480" t="s">
        <v>11403</v>
      </c>
      <c r="M3480" t="s">
        <v>25</v>
      </c>
      <c r="N3480" t="s">
        <v>26</v>
      </c>
      <c r="O3480" s="2">
        <v>45078.401898148149</v>
      </c>
      <c r="P3480" s="2">
        <v>45078.91578703704</v>
      </c>
      <c r="Q3480">
        <v>5</v>
      </c>
      <c r="R3480" t="str">
        <f t="shared" ca="1" si="54"/>
        <v>Arjun</v>
      </c>
      <c r="S3480" t="str">
        <f>IFERROR(TEXT(DATEVALUE(LEFT(Table1[[#This Row],[Date of Purchase]],10)), "MMMM"), TEXT(Table1[[#This Row],[Date of Purchase]], "MMMM"))</f>
        <v>June</v>
      </c>
      <c r="T3480" t="str">
        <f>IF(OR(
  AND(Table1[[#This Row],[Ticket Priority]]="Critical", Table1[[#This Row],[Ticket Status]]&lt;&gt;"Closed"),
  AND(Table1[[#This Row],[Ticket Priority]]="High", Table1[[#This Row],[Ticket Status]]="Open")
), "Yes", "No")</f>
        <v>No</v>
      </c>
      <c r="U3480" s="4" t="str">
        <f>IF(Table1[[#This Row],[Ticket Status]]="Closed","Yes","No")</f>
        <v>Yes</v>
      </c>
      <c r="V3480" s="4" t="str">
        <f>IF(Table1[[#This Row],[Ticket Status]]="Pending Customer Response","Yes","No")</f>
        <v>No</v>
      </c>
      <c r="W3480" s="5">
        <f ca="1">COUNTIFS(Table1[Agent_name],Table1[[#This Row],[Agent_name]],Table1[Month],Table1[[#This Row],[Month]])/160</f>
        <v>0.28749999999999998</v>
      </c>
    </row>
    <row r="3481" spans="1:23" x14ac:dyDescent="0.25">
      <c r="A3481">
        <v>3480</v>
      </c>
      <c r="B3481" t="s">
        <v>11404</v>
      </c>
      <c r="C3481" t="s">
        <v>11405</v>
      </c>
      <c r="D3481">
        <v>21</v>
      </c>
      <c r="E3481" t="s">
        <v>19</v>
      </c>
      <c r="F3481" t="s">
        <v>129</v>
      </c>
      <c r="G3481" s="1">
        <v>44090</v>
      </c>
      <c r="H3481" t="s">
        <v>59</v>
      </c>
      <c r="I3481" t="s">
        <v>72</v>
      </c>
      <c r="J3481" s="3" t="s">
        <v>11406</v>
      </c>
      <c r="K3481" t="s">
        <v>39</v>
      </c>
      <c r="L3481" t="s">
        <v>11407</v>
      </c>
      <c r="M3481" t="s">
        <v>143</v>
      </c>
      <c r="N3481" t="s">
        <v>26</v>
      </c>
      <c r="O3481" s="2">
        <v>45078.842199074075</v>
      </c>
      <c r="P3481" s="2">
        <v>45078.033171296294</v>
      </c>
      <c r="Q3481">
        <v>1</v>
      </c>
      <c r="R3481" t="str">
        <f t="shared" ca="1" si="54"/>
        <v>Neha</v>
      </c>
      <c r="S3481" t="str">
        <f>IFERROR(TEXT(DATEVALUE(LEFT(Table1[[#This Row],[Date of Purchase]],10)), "MMMM"), TEXT(Table1[[#This Row],[Date of Purchase]], "MMMM"))</f>
        <v>September</v>
      </c>
      <c r="T3481" t="str">
        <f>IF(OR(
  AND(Table1[[#This Row],[Ticket Priority]]="Critical", Table1[[#This Row],[Ticket Status]]&lt;&gt;"Closed"),
  AND(Table1[[#This Row],[Ticket Priority]]="High", Table1[[#This Row],[Ticket Status]]="Open")
), "Yes", "No")</f>
        <v>No</v>
      </c>
      <c r="U3481" s="4" t="str">
        <f>IF(Table1[[#This Row],[Ticket Status]]="Closed","Yes","No")</f>
        <v>Yes</v>
      </c>
      <c r="V3481" s="4" t="str">
        <f>IF(Table1[[#This Row],[Ticket Status]]="Pending Customer Response","Yes","No")</f>
        <v>No</v>
      </c>
      <c r="W3481" s="5">
        <f ca="1">COUNTIFS(Table1[Agent_name],Table1[[#This Row],[Agent_name]],Table1[Month],Table1[[#This Row],[Month]])/160</f>
        <v>0.21249999999999999</v>
      </c>
    </row>
    <row r="3482" spans="1:23" x14ac:dyDescent="0.25">
      <c r="A3482">
        <v>3481</v>
      </c>
      <c r="B3482" t="s">
        <v>11408</v>
      </c>
      <c r="C3482" t="s">
        <v>11409</v>
      </c>
      <c r="D3482">
        <v>63</v>
      </c>
      <c r="E3482" t="s">
        <v>19</v>
      </c>
      <c r="F3482" t="s">
        <v>456</v>
      </c>
      <c r="G3482" s="1">
        <v>44052</v>
      </c>
      <c r="H3482" t="s">
        <v>21</v>
      </c>
      <c r="I3482" t="s">
        <v>60</v>
      </c>
      <c r="J3482" s="3" t="s">
        <v>11410</v>
      </c>
      <c r="K3482" t="s">
        <v>24</v>
      </c>
      <c r="M3482" t="s">
        <v>89</v>
      </c>
      <c r="N3482" t="s">
        <v>55</v>
      </c>
      <c r="O3482" s="2">
        <v>45078.312349537038</v>
      </c>
      <c r="R3482" t="str">
        <f t="shared" ca="1" si="54"/>
        <v>Priya</v>
      </c>
      <c r="S3482" t="str">
        <f>IFERROR(TEXT(DATEVALUE(LEFT(Table1[[#This Row],[Date of Purchase]],10)), "MMMM"), TEXT(Table1[[#This Row],[Date of Purchase]], "MMMM"))</f>
        <v>August</v>
      </c>
      <c r="T3482" t="str">
        <f>IF(OR(
  AND(Table1[[#This Row],[Ticket Priority]]="Critical", Table1[[#This Row],[Ticket Status]]&lt;&gt;"Closed"),
  AND(Table1[[#This Row],[Ticket Priority]]="High", Table1[[#This Row],[Ticket Status]]="Open")
), "Yes", "No")</f>
        <v>No</v>
      </c>
      <c r="U3482" s="4" t="str">
        <f>IF(Table1[[#This Row],[Ticket Status]]="Closed","Yes","No")</f>
        <v>No</v>
      </c>
      <c r="V3482" s="4" t="str">
        <f>IF(Table1[[#This Row],[Ticket Status]]="Pending Customer Response","Yes","No")</f>
        <v>Yes</v>
      </c>
      <c r="W3482" s="5">
        <f ca="1">COUNTIFS(Table1[Agent_name],Table1[[#This Row],[Agent_name]],Table1[Month],Table1[[#This Row],[Month]])/160</f>
        <v>0.35</v>
      </c>
    </row>
    <row r="3483" spans="1:23" x14ac:dyDescent="0.25">
      <c r="A3483">
        <v>3482</v>
      </c>
      <c r="B3483" t="s">
        <v>7964</v>
      </c>
      <c r="C3483" t="s">
        <v>11411</v>
      </c>
      <c r="D3483">
        <v>70</v>
      </c>
      <c r="E3483" t="s">
        <v>29</v>
      </c>
      <c r="F3483" t="s">
        <v>129</v>
      </c>
      <c r="G3483" s="1">
        <v>44261</v>
      </c>
      <c r="H3483" t="s">
        <v>59</v>
      </c>
      <c r="I3483" t="s">
        <v>46</v>
      </c>
      <c r="J3483" s="3" t="s">
        <v>11412</v>
      </c>
      <c r="K3483" t="s">
        <v>62</v>
      </c>
      <c r="M3483" t="s">
        <v>143</v>
      </c>
      <c r="N3483" t="s">
        <v>83</v>
      </c>
      <c r="R3483" t="str">
        <f t="shared" ca="1" si="54"/>
        <v>Sara</v>
      </c>
      <c r="S3483" t="str">
        <f>IFERROR(TEXT(DATEVALUE(LEFT(Table1[[#This Row],[Date of Purchase]],10)), "MMMM"), TEXT(Table1[[#This Row],[Date of Purchase]], "MMMM"))</f>
        <v>March</v>
      </c>
      <c r="T3483" t="str">
        <f>IF(OR(
  AND(Table1[[#This Row],[Ticket Priority]]="Critical", Table1[[#This Row],[Ticket Status]]&lt;&gt;"Closed"),
  AND(Table1[[#This Row],[Ticket Priority]]="High", Table1[[#This Row],[Ticket Status]]="Open")
), "Yes", "No")</f>
        <v>No</v>
      </c>
      <c r="U3483" s="4" t="str">
        <f>IF(Table1[[#This Row],[Ticket Status]]="Closed","Yes","No")</f>
        <v>No</v>
      </c>
      <c r="V3483" s="4" t="str">
        <f>IF(Table1[[#This Row],[Ticket Status]]="Pending Customer Response","Yes","No")</f>
        <v>No</v>
      </c>
      <c r="W3483" s="5">
        <f ca="1">COUNTIFS(Table1[Agent_name],Table1[[#This Row],[Agent_name]],Table1[Month],Table1[[#This Row],[Month]])/160</f>
        <v>0.55625000000000002</v>
      </c>
    </row>
    <row r="3484" spans="1:23" x14ac:dyDescent="0.25">
      <c r="A3484">
        <v>3483</v>
      </c>
      <c r="B3484" t="s">
        <v>11413</v>
      </c>
      <c r="C3484" t="s">
        <v>11414</v>
      </c>
      <c r="D3484">
        <v>26</v>
      </c>
      <c r="E3484" t="s">
        <v>29</v>
      </c>
      <c r="F3484" t="s">
        <v>421</v>
      </c>
      <c r="G3484" s="1">
        <v>43950</v>
      </c>
      <c r="H3484" t="s">
        <v>45</v>
      </c>
      <c r="I3484" t="s">
        <v>67</v>
      </c>
      <c r="J3484" s="3" t="s">
        <v>2370</v>
      </c>
      <c r="K3484" t="s">
        <v>24</v>
      </c>
      <c r="M3484" t="s">
        <v>25</v>
      </c>
      <c r="N3484" t="s">
        <v>83</v>
      </c>
      <c r="O3484" s="2">
        <v>45078.72278935185</v>
      </c>
      <c r="R3484" t="str">
        <f t="shared" ca="1" si="54"/>
        <v>Ravi</v>
      </c>
      <c r="S3484" t="str">
        <f>IFERROR(TEXT(DATEVALUE(LEFT(Table1[[#This Row],[Date of Purchase]],10)), "MMMM"), TEXT(Table1[[#This Row],[Date of Purchase]], "MMMM"))</f>
        <v>April</v>
      </c>
      <c r="T3484" t="str">
        <f>IF(OR(
  AND(Table1[[#This Row],[Ticket Priority]]="Critical", Table1[[#This Row],[Ticket Status]]&lt;&gt;"Closed"),
  AND(Table1[[#This Row],[Ticket Priority]]="High", Table1[[#This Row],[Ticket Status]]="Open")
), "Yes", "No")</f>
        <v>Yes</v>
      </c>
      <c r="U3484" s="4" t="str">
        <f>IF(Table1[[#This Row],[Ticket Status]]="Closed","Yes","No")</f>
        <v>No</v>
      </c>
      <c r="V3484" s="4" t="str">
        <f>IF(Table1[[#This Row],[Ticket Status]]="Pending Customer Response","Yes","No")</f>
        <v>Yes</v>
      </c>
      <c r="W3484" s="5">
        <f ca="1">COUNTIFS(Table1[Agent_name],Table1[[#This Row],[Agent_name]],Table1[Month],Table1[[#This Row],[Month]])/160</f>
        <v>0.625</v>
      </c>
    </row>
    <row r="3485" spans="1:23" x14ac:dyDescent="0.25">
      <c r="A3485">
        <v>3484</v>
      </c>
      <c r="B3485" t="s">
        <v>11415</v>
      </c>
      <c r="C3485" t="s">
        <v>11416</v>
      </c>
      <c r="D3485">
        <v>37</v>
      </c>
      <c r="E3485" t="s">
        <v>58</v>
      </c>
      <c r="F3485" t="s">
        <v>655</v>
      </c>
      <c r="G3485" s="1">
        <v>44190</v>
      </c>
      <c r="H3485" t="s">
        <v>21</v>
      </c>
      <c r="I3485" t="s">
        <v>150</v>
      </c>
      <c r="J3485" s="3" t="s">
        <v>1885</v>
      </c>
      <c r="K3485" t="s">
        <v>39</v>
      </c>
      <c r="L3485" t="s">
        <v>11417</v>
      </c>
      <c r="M3485" t="s">
        <v>89</v>
      </c>
      <c r="N3485" t="s">
        <v>26</v>
      </c>
      <c r="O3485" s="2">
        <v>45078.28806712963</v>
      </c>
      <c r="P3485" s="2">
        <v>45078.630428240744</v>
      </c>
      <c r="Q3485">
        <v>5</v>
      </c>
      <c r="R3485" t="str">
        <f t="shared" ca="1" si="54"/>
        <v>Mohit</v>
      </c>
      <c r="S3485" t="str">
        <f>IFERROR(TEXT(DATEVALUE(LEFT(Table1[[#This Row],[Date of Purchase]],10)), "MMMM"), TEXT(Table1[[#This Row],[Date of Purchase]], "MMMM"))</f>
        <v>December</v>
      </c>
      <c r="T3485" t="str">
        <f>IF(OR(
  AND(Table1[[#This Row],[Ticket Priority]]="Critical", Table1[[#This Row],[Ticket Status]]&lt;&gt;"Closed"),
  AND(Table1[[#This Row],[Ticket Priority]]="High", Table1[[#This Row],[Ticket Status]]="Open")
), "Yes", "No")</f>
        <v>No</v>
      </c>
      <c r="U3485" s="4" t="str">
        <f>IF(Table1[[#This Row],[Ticket Status]]="Closed","Yes","No")</f>
        <v>Yes</v>
      </c>
      <c r="V3485" s="4" t="str">
        <f>IF(Table1[[#This Row],[Ticket Status]]="Pending Customer Response","Yes","No")</f>
        <v>No</v>
      </c>
      <c r="W3485" s="5">
        <f ca="1">COUNTIFS(Table1[Agent_name],Table1[[#This Row],[Agent_name]],Table1[Month],Table1[[#This Row],[Month]])/160</f>
        <v>0.44374999999999998</v>
      </c>
    </row>
    <row r="3486" spans="1:23" x14ac:dyDescent="0.25">
      <c r="A3486">
        <v>3485</v>
      </c>
      <c r="B3486" t="s">
        <v>11418</v>
      </c>
      <c r="C3486" t="s">
        <v>11419</v>
      </c>
      <c r="D3486">
        <v>27</v>
      </c>
      <c r="E3486" t="s">
        <v>29</v>
      </c>
      <c r="F3486" t="s">
        <v>157</v>
      </c>
      <c r="G3486" s="1">
        <v>44481</v>
      </c>
      <c r="H3486" t="s">
        <v>67</v>
      </c>
      <c r="I3486" t="s">
        <v>52</v>
      </c>
      <c r="J3486" s="3" t="s">
        <v>11420</v>
      </c>
      <c r="K3486" t="s">
        <v>24</v>
      </c>
      <c r="M3486" t="s">
        <v>89</v>
      </c>
      <c r="N3486" t="s">
        <v>26</v>
      </c>
      <c r="O3486" s="2">
        <v>45078.268634259257</v>
      </c>
      <c r="R3486" t="str">
        <f t="shared" ca="1" si="54"/>
        <v>Neha</v>
      </c>
      <c r="S3486" t="str">
        <f>IFERROR(TEXT(DATEVALUE(LEFT(Table1[[#This Row],[Date of Purchase]],10)), "MMMM"), TEXT(Table1[[#This Row],[Date of Purchase]], "MMMM"))</f>
        <v>October</v>
      </c>
      <c r="T3486" t="str">
        <f>IF(OR(
  AND(Table1[[#This Row],[Ticket Priority]]="Critical", Table1[[#This Row],[Ticket Status]]&lt;&gt;"Closed"),
  AND(Table1[[#This Row],[Ticket Priority]]="High", Table1[[#This Row],[Ticket Status]]="Open")
), "Yes", "No")</f>
        <v>No</v>
      </c>
      <c r="U3486" s="4" t="str">
        <f>IF(Table1[[#This Row],[Ticket Status]]="Closed","Yes","No")</f>
        <v>No</v>
      </c>
      <c r="V3486" s="4" t="str">
        <f>IF(Table1[[#This Row],[Ticket Status]]="Pending Customer Response","Yes","No")</f>
        <v>Yes</v>
      </c>
      <c r="W3486" s="5">
        <f ca="1">COUNTIFS(Table1[Agent_name],Table1[[#This Row],[Agent_name]],Table1[Month],Table1[[#This Row],[Month]])/160</f>
        <v>0.24374999999999999</v>
      </c>
    </row>
    <row r="3487" spans="1:23" x14ac:dyDescent="0.25">
      <c r="A3487">
        <v>3486</v>
      </c>
      <c r="B3487" t="s">
        <v>11421</v>
      </c>
      <c r="C3487" t="s">
        <v>11422</v>
      </c>
      <c r="D3487">
        <v>26</v>
      </c>
      <c r="E3487" t="s">
        <v>29</v>
      </c>
      <c r="F3487" t="s">
        <v>339</v>
      </c>
      <c r="G3487" s="1">
        <v>44182</v>
      </c>
      <c r="H3487" t="s">
        <v>21</v>
      </c>
      <c r="I3487" t="s">
        <v>37</v>
      </c>
      <c r="J3487" s="3" t="s">
        <v>11423</v>
      </c>
      <c r="K3487" t="s">
        <v>24</v>
      </c>
      <c r="M3487" t="s">
        <v>25</v>
      </c>
      <c r="N3487" t="s">
        <v>55</v>
      </c>
      <c r="O3487" s="2">
        <v>45078.765173611115</v>
      </c>
      <c r="R3487" t="str">
        <f t="shared" ca="1" si="54"/>
        <v>Ravi</v>
      </c>
      <c r="S3487" t="str">
        <f>IFERROR(TEXT(DATEVALUE(LEFT(Table1[[#This Row],[Date of Purchase]],10)), "MMMM"), TEXT(Table1[[#This Row],[Date of Purchase]], "MMMM"))</f>
        <v>December</v>
      </c>
      <c r="T3487" t="str">
        <f>IF(OR(
  AND(Table1[[#This Row],[Ticket Priority]]="Critical", Table1[[#This Row],[Ticket Status]]&lt;&gt;"Closed"),
  AND(Table1[[#This Row],[Ticket Priority]]="High", Table1[[#This Row],[Ticket Status]]="Open")
), "Yes", "No")</f>
        <v>Yes</v>
      </c>
      <c r="U3487" s="4" t="str">
        <f>IF(Table1[[#This Row],[Ticket Status]]="Closed","Yes","No")</f>
        <v>No</v>
      </c>
      <c r="V3487" s="4" t="str">
        <f>IF(Table1[[#This Row],[Ticket Status]]="Pending Customer Response","Yes","No")</f>
        <v>Yes</v>
      </c>
      <c r="W3487" s="5">
        <f ca="1">COUNTIFS(Table1[Agent_name],Table1[[#This Row],[Agent_name]],Table1[Month],Table1[[#This Row],[Month]])/160</f>
        <v>0.66249999999999998</v>
      </c>
    </row>
    <row r="3488" spans="1:23" x14ac:dyDescent="0.25">
      <c r="A3488">
        <v>3487</v>
      </c>
      <c r="B3488" t="s">
        <v>11424</v>
      </c>
      <c r="C3488" t="s">
        <v>11425</v>
      </c>
      <c r="D3488">
        <v>40</v>
      </c>
      <c r="E3488" t="s">
        <v>29</v>
      </c>
      <c r="F3488" t="s">
        <v>383</v>
      </c>
      <c r="G3488" s="1">
        <v>44291</v>
      </c>
      <c r="H3488" t="s">
        <v>67</v>
      </c>
      <c r="I3488" t="s">
        <v>141</v>
      </c>
      <c r="J3488" s="3" t="s">
        <v>11426</v>
      </c>
      <c r="K3488" t="s">
        <v>62</v>
      </c>
      <c r="M3488" t="s">
        <v>89</v>
      </c>
      <c r="N3488" t="s">
        <v>83</v>
      </c>
      <c r="R3488" t="str">
        <f t="shared" ca="1" si="54"/>
        <v>Sara</v>
      </c>
      <c r="S3488" t="str">
        <f>IFERROR(TEXT(DATEVALUE(LEFT(Table1[[#This Row],[Date of Purchase]],10)), "MMMM"), TEXT(Table1[[#This Row],[Date of Purchase]], "MMMM"))</f>
        <v>April</v>
      </c>
      <c r="T3488" t="str">
        <f>IF(OR(
  AND(Table1[[#This Row],[Ticket Priority]]="Critical", Table1[[#This Row],[Ticket Status]]&lt;&gt;"Closed"),
  AND(Table1[[#This Row],[Ticket Priority]]="High", Table1[[#This Row],[Ticket Status]]="Open")
), "Yes", "No")</f>
        <v>Yes</v>
      </c>
      <c r="U3488" s="4" t="str">
        <f>IF(Table1[[#This Row],[Ticket Status]]="Closed","Yes","No")</f>
        <v>No</v>
      </c>
      <c r="V3488" s="4" t="str">
        <f>IF(Table1[[#This Row],[Ticket Status]]="Pending Customer Response","Yes","No")</f>
        <v>No</v>
      </c>
      <c r="W3488" s="5">
        <f ca="1">COUNTIFS(Table1[Agent_name],Table1[[#This Row],[Agent_name]],Table1[Month],Table1[[#This Row],[Month]])/160</f>
        <v>0.75624999999999998</v>
      </c>
    </row>
    <row r="3489" spans="1:23" x14ac:dyDescent="0.25">
      <c r="A3489">
        <v>3488</v>
      </c>
      <c r="B3489" t="s">
        <v>11427</v>
      </c>
      <c r="C3489" t="s">
        <v>11428</v>
      </c>
      <c r="D3489">
        <v>55</v>
      </c>
      <c r="E3489" t="s">
        <v>29</v>
      </c>
      <c r="F3489" t="s">
        <v>36</v>
      </c>
      <c r="G3489" s="1">
        <v>44009</v>
      </c>
      <c r="H3489" t="s">
        <v>45</v>
      </c>
      <c r="I3489" t="s">
        <v>31</v>
      </c>
      <c r="J3489" s="3" t="s">
        <v>11429</v>
      </c>
      <c r="K3489" t="s">
        <v>24</v>
      </c>
      <c r="M3489" t="s">
        <v>143</v>
      </c>
      <c r="N3489" t="s">
        <v>33</v>
      </c>
      <c r="O3489" s="2">
        <v>45078.280462962961</v>
      </c>
      <c r="R3489" t="str">
        <f t="shared" ca="1" si="54"/>
        <v>Sara</v>
      </c>
      <c r="S3489" t="str">
        <f>IFERROR(TEXT(DATEVALUE(LEFT(Table1[[#This Row],[Date of Purchase]],10)), "MMMM"), TEXT(Table1[[#This Row],[Date of Purchase]], "MMMM"))</f>
        <v>June</v>
      </c>
      <c r="T3489" t="str">
        <f>IF(OR(
  AND(Table1[[#This Row],[Ticket Priority]]="Critical", Table1[[#This Row],[Ticket Status]]&lt;&gt;"Closed"),
  AND(Table1[[#This Row],[Ticket Priority]]="High", Table1[[#This Row],[Ticket Status]]="Open")
), "Yes", "No")</f>
        <v>No</v>
      </c>
      <c r="U3489" s="4" t="str">
        <f>IF(Table1[[#This Row],[Ticket Status]]="Closed","Yes","No")</f>
        <v>No</v>
      </c>
      <c r="V3489" s="4" t="str">
        <f>IF(Table1[[#This Row],[Ticket Status]]="Pending Customer Response","Yes","No")</f>
        <v>Yes</v>
      </c>
      <c r="W3489" s="5">
        <f ca="1">COUNTIFS(Table1[Agent_name],Table1[[#This Row],[Agent_name]],Table1[Month],Table1[[#This Row],[Month]])/160</f>
        <v>0.65</v>
      </c>
    </row>
    <row r="3490" spans="1:23" x14ac:dyDescent="0.25">
      <c r="A3490">
        <v>3489</v>
      </c>
      <c r="B3490" t="s">
        <v>3332</v>
      </c>
      <c r="C3490" t="s">
        <v>11430</v>
      </c>
      <c r="D3490">
        <v>56</v>
      </c>
      <c r="E3490" t="s">
        <v>29</v>
      </c>
      <c r="F3490" t="s">
        <v>317</v>
      </c>
      <c r="G3490" s="1">
        <v>43864</v>
      </c>
      <c r="H3490" t="s">
        <v>45</v>
      </c>
      <c r="I3490" t="s">
        <v>31</v>
      </c>
      <c r="J3490" s="3" t="s">
        <v>271</v>
      </c>
      <c r="K3490" t="s">
        <v>62</v>
      </c>
      <c r="M3490" t="s">
        <v>41</v>
      </c>
      <c r="N3490" t="s">
        <v>26</v>
      </c>
      <c r="R3490" t="str">
        <f t="shared" ca="1" si="54"/>
        <v>Ravi</v>
      </c>
      <c r="S3490" t="str">
        <f>IFERROR(TEXT(DATEVALUE(LEFT(Table1[[#This Row],[Date of Purchase]],10)), "MMMM"), TEXT(Table1[[#This Row],[Date of Purchase]], "MMMM"))</f>
        <v>February</v>
      </c>
      <c r="T3490" t="str">
        <f>IF(OR(
  AND(Table1[[#This Row],[Ticket Priority]]="Critical", Table1[[#This Row],[Ticket Status]]&lt;&gt;"Closed"),
  AND(Table1[[#This Row],[Ticket Priority]]="High", Table1[[#This Row],[Ticket Status]]="Open")
), "Yes", "No")</f>
        <v>No</v>
      </c>
      <c r="U3490" s="4" t="str">
        <f>IF(Table1[[#This Row],[Ticket Status]]="Closed","Yes","No")</f>
        <v>No</v>
      </c>
      <c r="V3490" s="4" t="str">
        <f>IF(Table1[[#This Row],[Ticket Status]]="Pending Customer Response","Yes","No")</f>
        <v>No</v>
      </c>
      <c r="W3490" s="5">
        <f ca="1">COUNTIFS(Table1[Agent_name],Table1[[#This Row],[Agent_name]],Table1[Month],Table1[[#This Row],[Month]])/160</f>
        <v>0.61250000000000004</v>
      </c>
    </row>
    <row r="3491" spans="1:23" x14ac:dyDescent="0.25">
      <c r="A3491">
        <v>3490</v>
      </c>
      <c r="B3491" t="s">
        <v>11431</v>
      </c>
      <c r="C3491" t="s">
        <v>11432</v>
      </c>
      <c r="D3491">
        <v>33</v>
      </c>
      <c r="E3491" t="s">
        <v>19</v>
      </c>
      <c r="F3491" t="s">
        <v>456</v>
      </c>
      <c r="G3491" s="1">
        <v>43891</v>
      </c>
      <c r="H3491" t="s">
        <v>21</v>
      </c>
      <c r="I3491" t="s">
        <v>177</v>
      </c>
      <c r="J3491" s="3" t="s">
        <v>11433</v>
      </c>
      <c r="K3491" t="s">
        <v>39</v>
      </c>
      <c r="L3491" t="s">
        <v>11434</v>
      </c>
      <c r="M3491" t="s">
        <v>143</v>
      </c>
      <c r="N3491" t="s">
        <v>26</v>
      </c>
      <c r="O3491" s="2">
        <v>45078.800625000003</v>
      </c>
      <c r="P3491" s="2">
        <v>45077.963819444441</v>
      </c>
      <c r="Q3491">
        <v>2</v>
      </c>
      <c r="R3491" t="str">
        <f t="shared" ca="1" si="54"/>
        <v>Arjun</v>
      </c>
      <c r="S3491" t="str">
        <f>IFERROR(TEXT(DATEVALUE(LEFT(Table1[[#This Row],[Date of Purchase]],10)), "MMMM"), TEXT(Table1[[#This Row],[Date of Purchase]], "MMMM"))</f>
        <v>March</v>
      </c>
      <c r="T3491" t="str">
        <f>IF(OR(
  AND(Table1[[#This Row],[Ticket Priority]]="Critical", Table1[[#This Row],[Ticket Status]]&lt;&gt;"Closed"),
  AND(Table1[[#This Row],[Ticket Priority]]="High", Table1[[#This Row],[Ticket Status]]="Open")
), "Yes", "No")</f>
        <v>No</v>
      </c>
      <c r="U3491" s="4" t="str">
        <f>IF(Table1[[#This Row],[Ticket Status]]="Closed","Yes","No")</f>
        <v>Yes</v>
      </c>
      <c r="V3491" s="4" t="str">
        <f>IF(Table1[[#This Row],[Ticket Status]]="Pending Customer Response","Yes","No")</f>
        <v>No</v>
      </c>
      <c r="W3491" s="5">
        <f ca="1">COUNTIFS(Table1[Agent_name],Table1[[#This Row],[Agent_name]],Table1[Month],Table1[[#This Row],[Month]])/160</f>
        <v>0.23125000000000001</v>
      </c>
    </row>
    <row r="3492" spans="1:23" x14ac:dyDescent="0.25">
      <c r="A3492">
        <v>3491</v>
      </c>
      <c r="B3492" t="s">
        <v>11435</v>
      </c>
      <c r="C3492" t="s">
        <v>11436</v>
      </c>
      <c r="D3492">
        <v>60</v>
      </c>
      <c r="E3492" t="s">
        <v>58</v>
      </c>
      <c r="F3492" t="s">
        <v>107</v>
      </c>
      <c r="G3492" s="1">
        <v>44482</v>
      </c>
      <c r="H3492" t="s">
        <v>66</v>
      </c>
      <c r="I3492" t="s">
        <v>22</v>
      </c>
      <c r="J3492" s="3" t="s">
        <v>11437</v>
      </c>
      <c r="K3492" t="s">
        <v>24</v>
      </c>
      <c r="M3492" t="s">
        <v>41</v>
      </c>
      <c r="N3492" t="s">
        <v>55</v>
      </c>
      <c r="O3492" s="2">
        <v>45078.037453703706</v>
      </c>
      <c r="R3492" t="str">
        <f t="shared" ca="1" si="54"/>
        <v>Ravi</v>
      </c>
      <c r="S3492" t="str">
        <f>IFERROR(TEXT(DATEVALUE(LEFT(Table1[[#This Row],[Date of Purchase]],10)), "MMMM"), TEXT(Table1[[#This Row],[Date of Purchase]], "MMMM"))</f>
        <v>October</v>
      </c>
      <c r="T3492" t="str">
        <f>IF(OR(
  AND(Table1[[#This Row],[Ticket Priority]]="Critical", Table1[[#This Row],[Ticket Status]]&lt;&gt;"Closed"),
  AND(Table1[[#This Row],[Ticket Priority]]="High", Table1[[#This Row],[Ticket Status]]="Open")
), "Yes", "No")</f>
        <v>No</v>
      </c>
      <c r="U3492" s="4" t="str">
        <f>IF(Table1[[#This Row],[Ticket Status]]="Closed","Yes","No")</f>
        <v>No</v>
      </c>
      <c r="V3492" s="4" t="str">
        <f>IF(Table1[[#This Row],[Ticket Status]]="Pending Customer Response","Yes","No")</f>
        <v>Yes</v>
      </c>
      <c r="W3492" s="5">
        <f ca="1">COUNTIFS(Table1[Agent_name],Table1[[#This Row],[Agent_name]],Table1[Month],Table1[[#This Row],[Month]])/160</f>
        <v>0.58125000000000004</v>
      </c>
    </row>
    <row r="3493" spans="1:23" x14ac:dyDescent="0.25">
      <c r="A3493">
        <v>3492</v>
      </c>
      <c r="B3493" t="s">
        <v>11438</v>
      </c>
      <c r="C3493" t="s">
        <v>11439</v>
      </c>
      <c r="D3493">
        <v>19</v>
      </c>
      <c r="E3493" t="s">
        <v>29</v>
      </c>
      <c r="F3493" t="s">
        <v>76</v>
      </c>
      <c r="G3493" s="1">
        <v>44305</v>
      </c>
      <c r="H3493" t="s">
        <v>66</v>
      </c>
      <c r="I3493" t="s">
        <v>93</v>
      </c>
      <c r="J3493" s="3" t="s">
        <v>11440</v>
      </c>
      <c r="K3493" t="s">
        <v>24</v>
      </c>
      <c r="M3493" t="s">
        <v>143</v>
      </c>
      <c r="N3493" t="s">
        <v>55</v>
      </c>
      <c r="O3493" s="2">
        <v>45078.309004629627</v>
      </c>
      <c r="R3493" t="str">
        <f t="shared" ca="1" si="54"/>
        <v>Aisha</v>
      </c>
      <c r="S3493" t="str">
        <f>IFERROR(TEXT(DATEVALUE(LEFT(Table1[[#This Row],[Date of Purchase]],10)), "MMMM"), TEXT(Table1[[#This Row],[Date of Purchase]], "MMMM"))</f>
        <v>April</v>
      </c>
      <c r="T3493" t="str">
        <f>IF(OR(
  AND(Table1[[#This Row],[Ticket Priority]]="Critical", Table1[[#This Row],[Ticket Status]]&lt;&gt;"Closed"),
  AND(Table1[[#This Row],[Ticket Priority]]="High", Table1[[#This Row],[Ticket Status]]="Open")
), "Yes", "No")</f>
        <v>No</v>
      </c>
      <c r="U3493" s="4" t="str">
        <f>IF(Table1[[#This Row],[Ticket Status]]="Closed","Yes","No")</f>
        <v>No</v>
      </c>
      <c r="V3493" s="4" t="str">
        <f>IF(Table1[[#This Row],[Ticket Status]]="Pending Customer Response","Yes","No")</f>
        <v>Yes</v>
      </c>
      <c r="W3493" s="5">
        <f ca="1">COUNTIFS(Table1[Agent_name],Table1[[#This Row],[Agent_name]],Table1[Month],Table1[[#This Row],[Month]])/160</f>
        <v>0.81874999999999998</v>
      </c>
    </row>
    <row r="3494" spans="1:23" x14ac:dyDescent="0.25">
      <c r="A3494">
        <v>3493</v>
      </c>
      <c r="B3494" t="s">
        <v>11441</v>
      </c>
      <c r="C3494" t="s">
        <v>11442</v>
      </c>
      <c r="D3494">
        <v>49</v>
      </c>
      <c r="E3494" t="s">
        <v>58</v>
      </c>
      <c r="F3494" t="s">
        <v>134</v>
      </c>
      <c r="G3494" s="1">
        <v>43875</v>
      </c>
      <c r="H3494" t="s">
        <v>66</v>
      </c>
      <c r="I3494" t="s">
        <v>93</v>
      </c>
      <c r="J3494" s="3" t="s">
        <v>11443</v>
      </c>
      <c r="K3494" t="s">
        <v>24</v>
      </c>
      <c r="M3494" t="s">
        <v>143</v>
      </c>
      <c r="N3494" t="s">
        <v>55</v>
      </c>
      <c r="O3494" s="2">
        <v>45078.583333333336</v>
      </c>
      <c r="R3494" t="str">
        <f t="shared" ca="1" si="54"/>
        <v>Priya</v>
      </c>
      <c r="S3494" t="str">
        <f>IFERROR(TEXT(DATEVALUE(LEFT(Table1[[#This Row],[Date of Purchase]],10)), "MMMM"), TEXT(Table1[[#This Row],[Date of Purchase]], "MMMM"))</f>
        <v>February</v>
      </c>
      <c r="T3494" t="str">
        <f>IF(OR(
  AND(Table1[[#This Row],[Ticket Priority]]="Critical", Table1[[#This Row],[Ticket Status]]&lt;&gt;"Closed"),
  AND(Table1[[#This Row],[Ticket Priority]]="High", Table1[[#This Row],[Ticket Status]]="Open")
), "Yes", "No")</f>
        <v>No</v>
      </c>
      <c r="U3494" s="4" t="str">
        <f>IF(Table1[[#This Row],[Ticket Status]]="Closed","Yes","No")</f>
        <v>No</v>
      </c>
      <c r="V3494" s="4" t="str">
        <f>IF(Table1[[#This Row],[Ticket Status]]="Pending Customer Response","Yes","No")</f>
        <v>Yes</v>
      </c>
      <c r="W3494" s="5">
        <f ca="1">COUNTIFS(Table1[Agent_name],Table1[[#This Row],[Agent_name]],Table1[Month],Table1[[#This Row],[Month]])/160</f>
        <v>0.44374999999999998</v>
      </c>
    </row>
    <row r="3495" spans="1:23" x14ac:dyDescent="0.25">
      <c r="A3495">
        <v>3494</v>
      </c>
      <c r="B3495" t="s">
        <v>11444</v>
      </c>
      <c r="C3495" t="s">
        <v>11445</v>
      </c>
      <c r="D3495">
        <v>64</v>
      </c>
      <c r="E3495" t="s">
        <v>58</v>
      </c>
      <c r="F3495" t="s">
        <v>286</v>
      </c>
      <c r="G3495" s="1">
        <v>44117</v>
      </c>
      <c r="H3495" t="s">
        <v>45</v>
      </c>
      <c r="I3495" t="s">
        <v>37</v>
      </c>
      <c r="J3495" s="3" t="s">
        <v>11446</v>
      </c>
      <c r="K3495" t="s">
        <v>24</v>
      </c>
      <c r="M3495" t="s">
        <v>143</v>
      </c>
      <c r="N3495" t="s">
        <v>33</v>
      </c>
      <c r="O3495" s="2">
        <v>45078.059050925927</v>
      </c>
      <c r="R3495" t="str">
        <f t="shared" ca="1" si="54"/>
        <v>Aisha</v>
      </c>
      <c r="S3495" t="str">
        <f>IFERROR(TEXT(DATEVALUE(LEFT(Table1[[#This Row],[Date of Purchase]],10)), "MMMM"), TEXT(Table1[[#This Row],[Date of Purchase]], "MMMM"))</f>
        <v>October</v>
      </c>
      <c r="T3495" t="str">
        <f>IF(OR(
  AND(Table1[[#This Row],[Ticket Priority]]="Critical", Table1[[#This Row],[Ticket Status]]&lt;&gt;"Closed"),
  AND(Table1[[#This Row],[Ticket Priority]]="High", Table1[[#This Row],[Ticket Status]]="Open")
), "Yes", "No")</f>
        <v>No</v>
      </c>
      <c r="U3495" s="4" t="str">
        <f>IF(Table1[[#This Row],[Ticket Status]]="Closed","Yes","No")</f>
        <v>No</v>
      </c>
      <c r="V3495" s="4" t="str">
        <f>IF(Table1[[#This Row],[Ticket Status]]="Pending Customer Response","Yes","No")</f>
        <v>Yes</v>
      </c>
      <c r="W3495" s="5">
        <f ca="1">COUNTIFS(Table1[Agent_name],Table1[[#This Row],[Agent_name]],Table1[Month],Table1[[#This Row],[Month]])/160</f>
        <v>0.85624999999999996</v>
      </c>
    </row>
    <row r="3496" spans="1:23" x14ac:dyDescent="0.25">
      <c r="A3496">
        <v>3495</v>
      </c>
      <c r="B3496" t="s">
        <v>11447</v>
      </c>
      <c r="C3496" t="s">
        <v>11448</v>
      </c>
      <c r="D3496">
        <v>61</v>
      </c>
      <c r="E3496" t="s">
        <v>29</v>
      </c>
      <c r="F3496" t="s">
        <v>655</v>
      </c>
      <c r="G3496" s="1">
        <v>44133</v>
      </c>
      <c r="H3496" t="s">
        <v>45</v>
      </c>
      <c r="I3496" t="s">
        <v>22</v>
      </c>
      <c r="J3496" s="3" t="s">
        <v>11449</v>
      </c>
      <c r="K3496" t="s">
        <v>24</v>
      </c>
      <c r="M3496" t="s">
        <v>89</v>
      </c>
      <c r="N3496" t="s">
        <v>55</v>
      </c>
      <c r="O3496" s="2">
        <v>45078.534062500003</v>
      </c>
      <c r="R3496" t="str">
        <f t="shared" ca="1" si="54"/>
        <v>Sara</v>
      </c>
      <c r="S3496" t="str">
        <f>IFERROR(TEXT(DATEVALUE(LEFT(Table1[[#This Row],[Date of Purchase]],10)), "MMMM"), TEXT(Table1[[#This Row],[Date of Purchase]], "MMMM"))</f>
        <v>October</v>
      </c>
      <c r="T3496" t="str">
        <f>IF(OR(
  AND(Table1[[#This Row],[Ticket Priority]]="Critical", Table1[[#This Row],[Ticket Status]]&lt;&gt;"Closed"),
  AND(Table1[[#This Row],[Ticket Priority]]="High", Table1[[#This Row],[Ticket Status]]="Open")
), "Yes", "No")</f>
        <v>No</v>
      </c>
      <c r="U3496" s="4" t="str">
        <f>IF(Table1[[#This Row],[Ticket Status]]="Closed","Yes","No")</f>
        <v>No</v>
      </c>
      <c r="V3496" s="4" t="str">
        <f>IF(Table1[[#This Row],[Ticket Status]]="Pending Customer Response","Yes","No")</f>
        <v>Yes</v>
      </c>
      <c r="W3496" s="5">
        <f ca="1">COUNTIFS(Table1[Agent_name],Table1[[#This Row],[Agent_name]],Table1[Month],Table1[[#This Row],[Month]])/160</f>
        <v>0.66874999999999996</v>
      </c>
    </row>
    <row r="3497" spans="1:23" x14ac:dyDescent="0.25">
      <c r="A3497">
        <v>3496</v>
      </c>
      <c r="B3497" t="s">
        <v>11450</v>
      </c>
      <c r="C3497" t="s">
        <v>11451</v>
      </c>
      <c r="D3497">
        <v>18</v>
      </c>
      <c r="E3497" t="s">
        <v>19</v>
      </c>
      <c r="F3497" t="s">
        <v>249</v>
      </c>
      <c r="G3497" s="1">
        <v>44403</v>
      </c>
      <c r="H3497" t="s">
        <v>67</v>
      </c>
      <c r="I3497" t="s">
        <v>141</v>
      </c>
      <c r="J3497" s="3" t="s">
        <v>11452</v>
      </c>
      <c r="K3497" t="s">
        <v>62</v>
      </c>
      <c r="M3497" t="s">
        <v>25</v>
      </c>
      <c r="N3497" t="s">
        <v>33</v>
      </c>
      <c r="R3497" t="str">
        <f t="shared" ca="1" si="54"/>
        <v>Mohit</v>
      </c>
      <c r="S3497" t="str">
        <f>IFERROR(TEXT(DATEVALUE(LEFT(Table1[[#This Row],[Date of Purchase]],10)), "MMMM"), TEXT(Table1[[#This Row],[Date of Purchase]], "MMMM"))</f>
        <v>July</v>
      </c>
      <c r="T3497" t="str">
        <f>IF(OR(
  AND(Table1[[#This Row],[Ticket Priority]]="Critical", Table1[[#This Row],[Ticket Status]]&lt;&gt;"Closed"),
  AND(Table1[[#This Row],[Ticket Priority]]="High", Table1[[#This Row],[Ticket Status]]="Open")
), "Yes", "No")</f>
        <v>Yes</v>
      </c>
      <c r="U3497" s="4" t="str">
        <f>IF(Table1[[#This Row],[Ticket Status]]="Closed","Yes","No")</f>
        <v>No</v>
      </c>
      <c r="V3497" s="4" t="str">
        <f>IF(Table1[[#This Row],[Ticket Status]]="Pending Customer Response","Yes","No")</f>
        <v>No</v>
      </c>
      <c r="W3497" s="5">
        <f ca="1">COUNTIFS(Table1[Agent_name],Table1[[#This Row],[Agent_name]],Table1[Month],Table1[[#This Row],[Month]])/160</f>
        <v>0.53125</v>
      </c>
    </row>
    <row r="3498" spans="1:23" x14ac:dyDescent="0.25">
      <c r="A3498">
        <v>3497</v>
      </c>
      <c r="B3498" t="s">
        <v>11453</v>
      </c>
      <c r="C3498" t="s">
        <v>11454</v>
      </c>
      <c r="D3498">
        <v>41</v>
      </c>
      <c r="E3498" t="s">
        <v>19</v>
      </c>
      <c r="F3498" t="s">
        <v>129</v>
      </c>
      <c r="G3498" s="1">
        <v>43933</v>
      </c>
      <c r="H3498" t="s">
        <v>67</v>
      </c>
      <c r="I3498" t="s">
        <v>99</v>
      </c>
      <c r="J3498" s="3" t="s">
        <v>11455</v>
      </c>
      <c r="K3498" t="s">
        <v>62</v>
      </c>
      <c r="M3498" t="s">
        <v>89</v>
      </c>
      <c r="N3498" t="s">
        <v>83</v>
      </c>
      <c r="R3498" t="str">
        <f t="shared" ca="1" si="54"/>
        <v>Aisha</v>
      </c>
      <c r="S3498" t="str">
        <f>IFERROR(TEXT(DATEVALUE(LEFT(Table1[[#This Row],[Date of Purchase]],10)), "MMMM"), TEXT(Table1[[#This Row],[Date of Purchase]], "MMMM"))</f>
        <v>April</v>
      </c>
      <c r="T3498" t="str">
        <f>IF(OR(
  AND(Table1[[#This Row],[Ticket Priority]]="Critical", Table1[[#This Row],[Ticket Status]]&lt;&gt;"Closed"),
  AND(Table1[[#This Row],[Ticket Priority]]="High", Table1[[#This Row],[Ticket Status]]="Open")
), "Yes", "No")</f>
        <v>Yes</v>
      </c>
      <c r="U3498" s="4" t="str">
        <f>IF(Table1[[#This Row],[Ticket Status]]="Closed","Yes","No")</f>
        <v>No</v>
      </c>
      <c r="V3498" s="4" t="str">
        <f>IF(Table1[[#This Row],[Ticket Status]]="Pending Customer Response","Yes","No")</f>
        <v>No</v>
      </c>
      <c r="W3498" s="5">
        <f ca="1">COUNTIFS(Table1[Agent_name],Table1[[#This Row],[Agent_name]],Table1[Month],Table1[[#This Row],[Month]])/160</f>
        <v>0.81874999999999998</v>
      </c>
    </row>
    <row r="3499" spans="1:23" x14ac:dyDescent="0.25">
      <c r="A3499">
        <v>3498</v>
      </c>
      <c r="B3499" t="s">
        <v>11456</v>
      </c>
      <c r="C3499" t="s">
        <v>11457</v>
      </c>
      <c r="D3499">
        <v>56</v>
      </c>
      <c r="E3499" t="s">
        <v>58</v>
      </c>
      <c r="F3499" t="s">
        <v>286</v>
      </c>
      <c r="G3499" s="1">
        <v>43850</v>
      </c>
      <c r="H3499" t="s">
        <v>66</v>
      </c>
      <c r="I3499" t="s">
        <v>31</v>
      </c>
      <c r="J3499" s="3" t="s">
        <v>11458</v>
      </c>
      <c r="K3499" t="s">
        <v>24</v>
      </c>
      <c r="M3499" t="s">
        <v>25</v>
      </c>
      <c r="N3499" t="s">
        <v>33</v>
      </c>
      <c r="O3499" s="2">
        <v>45078.490347222221</v>
      </c>
      <c r="R3499" t="str">
        <f t="shared" ca="1" si="54"/>
        <v>Aisha</v>
      </c>
      <c r="S3499" t="str">
        <f>IFERROR(TEXT(DATEVALUE(LEFT(Table1[[#This Row],[Date of Purchase]],10)), "MMMM"), TEXT(Table1[[#This Row],[Date of Purchase]], "MMMM"))</f>
        <v>January</v>
      </c>
      <c r="T3499" t="str">
        <f>IF(OR(
  AND(Table1[[#This Row],[Ticket Priority]]="Critical", Table1[[#This Row],[Ticket Status]]&lt;&gt;"Closed"),
  AND(Table1[[#This Row],[Ticket Priority]]="High", Table1[[#This Row],[Ticket Status]]="Open")
), "Yes", "No")</f>
        <v>Yes</v>
      </c>
      <c r="U3499" s="4" t="str">
        <f>IF(Table1[[#This Row],[Ticket Status]]="Closed","Yes","No")</f>
        <v>No</v>
      </c>
      <c r="V3499" s="4" t="str">
        <f>IF(Table1[[#This Row],[Ticket Status]]="Pending Customer Response","Yes","No")</f>
        <v>Yes</v>
      </c>
      <c r="W3499" s="5">
        <f ca="1">COUNTIFS(Table1[Agent_name],Table1[[#This Row],[Agent_name]],Table1[Month],Table1[[#This Row],[Month]])/160</f>
        <v>0.83125000000000004</v>
      </c>
    </row>
    <row r="3500" spans="1:23" x14ac:dyDescent="0.25">
      <c r="A3500">
        <v>3499</v>
      </c>
      <c r="B3500" t="s">
        <v>11459</v>
      </c>
      <c r="C3500" t="s">
        <v>11460</v>
      </c>
      <c r="D3500">
        <v>37</v>
      </c>
      <c r="E3500" t="s">
        <v>19</v>
      </c>
      <c r="F3500" t="s">
        <v>161</v>
      </c>
      <c r="G3500" s="1">
        <v>44091</v>
      </c>
      <c r="H3500" t="s">
        <v>21</v>
      </c>
      <c r="I3500" t="s">
        <v>177</v>
      </c>
      <c r="J3500" s="3" t="s">
        <v>11461</v>
      </c>
      <c r="K3500" t="s">
        <v>24</v>
      </c>
      <c r="M3500" t="s">
        <v>25</v>
      </c>
      <c r="N3500" t="s">
        <v>33</v>
      </c>
      <c r="O3500" s="2">
        <v>45078.940358796295</v>
      </c>
      <c r="R3500" t="str">
        <f t="shared" ca="1" si="54"/>
        <v>Aisha</v>
      </c>
      <c r="S3500" t="str">
        <f>IFERROR(TEXT(DATEVALUE(LEFT(Table1[[#This Row],[Date of Purchase]],10)), "MMMM"), TEXT(Table1[[#This Row],[Date of Purchase]], "MMMM"))</f>
        <v>September</v>
      </c>
      <c r="T3500" t="str">
        <f>IF(OR(
  AND(Table1[[#This Row],[Ticket Priority]]="Critical", Table1[[#This Row],[Ticket Status]]&lt;&gt;"Closed"),
  AND(Table1[[#This Row],[Ticket Priority]]="High", Table1[[#This Row],[Ticket Status]]="Open")
), "Yes", "No")</f>
        <v>Yes</v>
      </c>
      <c r="U3500" s="4" t="str">
        <f>IF(Table1[[#This Row],[Ticket Status]]="Closed","Yes","No")</f>
        <v>No</v>
      </c>
      <c r="V3500" s="4" t="str">
        <f>IF(Table1[[#This Row],[Ticket Status]]="Pending Customer Response","Yes","No")</f>
        <v>Yes</v>
      </c>
      <c r="W3500" s="5">
        <f ca="1">COUNTIFS(Table1[Agent_name],Table1[[#This Row],[Agent_name]],Table1[Month],Table1[[#This Row],[Month]])/160</f>
        <v>0.86250000000000004</v>
      </c>
    </row>
    <row r="3501" spans="1:23" x14ac:dyDescent="0.25">
      <c r="A3501">
        <v>3500</v>
      </c>
      <c r="B3501" t="s">
        <v>11462</v>
      </c>
      <c r="C3501" t="s">
        <v>11463</v>
      </c>
      <c r="D3501">
        <v>42</v>
      </c>
      <c r="E3501" t="s">
        <v>29</v>
      </c>
      <c r="F3501" t="s">
        <v>281</v>
      </c>
      <c r="G3501" s="1">
        <v>44087</v>
      </c>
      <c r="H3501" t="s">
        <v>21</v>
      </c>
      <c r="I3501" t="s">
        <v>77</v>
      </c>
      <c r="J3501" s="3" t="s">
        <v>11464</v>
      </c>
      <c r="K3501" t="s">
        <v>24</v>
      </c>
      <c r="M3501" t="s">
        <v>41</v>
      </c>
      <c r="N3501" t="s">
        <v>55</v>
      </c>
      <c r="O3501" s="2">
        <v>45078.811203703706</v>
      </c>
      <c r="R3501" t="str">
        <f t="shared" ca="1" si="54"/>
        <v>Divya</v>
      </c>
      <c r="S3501" t="str">
        <f>IFERROR(TEXT(DATEVALUE(LEFT(Table1[[#This Row],[Date of Purchase]],10)), "MMMM"), TEXT(Table1[[#This Row],[Date of Purchase]], "MMMM"))</f>
        <v>September</v>
      </c>
      <c r="T3501" t="str">
        <f>IF(OR(
  AND(Table1[[#This Row],[Ticket Priority]]="Critical", Table1[[#This Row],[Ticket Status]]&lt;&gt;"Closed"),
  AND(Table1[[#This Row],[Ticket Priority]]="High", Table1[[#This Row],[Ticket Status]]="Open")
), "Yes", "No")</f>
        <v>No</v>
      </c>
      <c r="U3501" s="4" t="str">
        <f>IF(Table1[[#This Row],[Ticket Status]]="Closed","Yes","No")</f>
        <v>No</v>
      </c>
      <c r="V3501" s="4" t="str">
        <f>IF(Table1[[#This Row],[Ticket Status]]="Pending Customer Response","Yes","No")</f>
        <v>Yes</v>
      </c>
      <c r="W3501" s="5">
        <f ca="1">COUNTIFS(Table1[Agent_name],Table1[[#This Row],[Agent_name]],Table1[Month],Table1[[#This Row],[Month]])/160</f>
        <v>0.21875</v>
      </c>
    </row>
    <row r="3502" spans="1:23" x14ac:dyDescent="0.25">
      <c r="A3502">
        <v>3501</v>
      </c>
      <c r="B3502" t="s">
        <v>11465</v>
      </c>
      <c r="C3502" t="s">
        <v>11466</v>
      </c>
      <c r="D3502">
        <v>41</v>
      </c>
      <c r="E3502" t="s">
        <v>19</v>
      </c>
      <c r="F3502" t="s">
        <v>71</v>
      </c>
      <c r="G3502" s="1">
        <v>44112</v>
      </c>
      <c r="H3502" t="s">
        <v>21</v>
      </c>
      <c r="I3502" t="s">
        <v>52</v>
      </c>
      <c r="J3502" s="3" t="s">
        <v>11467</v>
      </c>
      <c r="K3502" t="s">
        <v>62</v>
      </c>
      <c r="M3502" t="s">
        <v>143</v>
      </c>
      <c r="N3502" t="s">
        <v>26</v>
      </c>
      <c r="R3502" t="str">
        <f t="shared" ca="1" si="54"/>
        <v>Divya</v>
      </c>
      <c r="S3502" t="str">
        <f>IFERROR(TEXT(DATEVALUE(LEFT(Table1[[#This Row],[Date of Purchase]],10)), "MMMM"), TEXT(Table1[[#This Row],[Date of Purchase]], "MMMM"))</f>
        <v>October</v>
      </c>
      <c r="T3502" t="str">
        <f>IF(OR(
  AND(Table1[[#This Row],[Ticket Priority]]="Critical", Table1[[#This Row],[Ticket Status]]&lt;&gt;"Closed"),
  AND(Table1[[#This Row],[Ticket Priority]]="High", Table1[[#This Row],[Ticket Status]]="Open")
), "Yes", "No")</f>
        <v>No</v>
      </c>
      <c r="U3502" s="4" t="str">
        <f>IF(Table1[[#This Row],[Ticket Status]]="Closed","Yes","No")</f>
        <v>No</v>
      </c>
      <c r="V3502" s="4" t="str">
        <f>IF(Table1[[#This Row],[Ticket Status]]="Pending Customer Response","Yes","No")</f>
        <v>No</v>
      </c>
      <c r="W3502" s="5">
        <f ca="1">COUNTIFS(Table1[Agent_name],Table1[[#This Row],[Agent_name]],Table1[Month],Table1[[#This Row],[Month]])/160</f>
        <v>0.25</v>
      </c>
    </row>
    <row r="3503" spans="1:23" x14ac:dyDescent="0.25">
      <c r="A3503">
        <v>3502</v>
      </c>
      <c r="B3503" t="s">
        <v>11468</v>
      </c>
      <c r="C3503" t="s">
        <v>11469</v>
      </c>
      <c r="D3503">
        <v>34</v>
      </c>
      <c r="E3503" t="s">
        <v>29</v>
      </c>
      <c r="F3503" t="s">
        <v>44</v>
      </c>
      <c r="G3503" s="1">
        <v>44503</v>
      </c>
      <c r="H3503" t="s">
        <v>67</v>
      </c>
      <c r="I3503" t="s">
        <v>67</v>
      </c>
      <c r="J3503" s="3" t="s">
        <v>11470</v>
      </c>
      <c r="K3503" t="s">
        <v>24</v>
      </c>
      <c r="M3503" t="s">
        <v>25</v>
      </c>
      <c r="N3503" t="s">
        <v>83</v>
      </c>
      <c r="O3503" s="2">
        <v>45078.879305555558</v>
      </c>
      <c r="R3503" t="str">
        <f t="shared" ca="1" si="54"/>
        <v>Ravi</v>
      </c>
      <c r="S3503" t="str">
        <f>IFERROR(TEXT(DATEVALUE(LEFT(Table1[[#This Row],[Date of Purchase]],10)), "MMMM"), TEXT(Table1[[#This Row],[Date of Purchase]], "MMMM"))</f>
        <v>November</v>
      </c>
      <c r="T3503" t="str">
        <f>IF(OR(
  AND(Table1[[#This Row],[Ticket Priority]]="Critical", Table1[[#This Row],[Ticket Status]]&lt;&gt;"Closed"),
  AND(Table1[[#This Row],[Ticket Priority]]="High", Table1[[#This Row],[Ticket Status]]="Open")
), "Yes", "No")</f>
        <v>Yes</v>
      </c>
      <c r="U3503" s="4" t="str">
        <f>IF(Table1[[#This Row],[Ticket Status]]="Closed","Yes","No")</f>
        <v>No</v>
      </c>
      <c r="V3503" s="4" t="str">
        <f>IF(Table1[[#This Row],[Ticket Status]]="Pending Customer Response","Yes","No")</f>
        <v>Yes</v>
      </c>
      <c r="W3503" s="5">
        <f ca="1">COUNTIFS(Table1[Agent_name],Table1[[#This Row],[Agent_name]],Table1[Month],Table1[[#This Row],[Month]])/160</f>
        <v>0.61875000000000002</v>
      </c>
    </row>
    <row r="3504" spans="1:23" x14ac:dyDescent="0.25">
      <c r="A3504">
        <v>3503</v>
      </c>
      <c r="B3504" t="s">
        <v>11471</v>
      </c>
      <c r="C3504" t="s">
        <v>11472</v>
      </c>
      <c r="D3504">
        <v>62</v>
      </c>
      <c r="E3504" t="s">
        <v>58</v>
      </c>
      <c r="F3504" t="s">
        <v>161</v>
      </c>
      <c r="G3504" s="1">
        <v>44166</v>
      </c>
      <c r="H3504" t="s">
        <v>59</v>
      </c>
      <c r="I3504" t="s">
        <v>46</v>
      </c>
      <c r="J3504" s="3" t="s">
        <v>11473</v>
      </c>
      <c r="K3504" t="s">
        <v>62</v>
      </c>
      <c r="M3504" t="s">
        <v>143</v>
      </c>
      <c r="N3504" t="s">
        <v>26</v>
      </c>
      <c r="R3504" t="str">
        <f t="shared" ca="1" si="54"/>
        <v>Arjun</v>
      </c>
      <c r="S3504" t="str">
        <f>IFERROR(TEXT(DATEVALUE(LEFT(Table1[[#This Row],[Date of Purchase]],10)), "MMMM"), TEXT(Table1[[#This Row],[Date of Purchase]], "MMMM"))</f>
        <v>December</v>
      </c>
      <c r="T3504" t="str">
        <f>IF(OR(
  AND(Table1[[#This Row],[Ticket Priority]]="Critical", Table1[[#This Row],[Ticket Status]]&lt;&gt;"Closed"),
  AND(Table1[[#This Row],[Ticket Priority]]="High", Table1[[#This Row],[Ticket Status]]="Open")
), "Yes", "No")</f>
        <v>No</v>
      </c>
      <c r="U3504" s="4" t="str">
        <f>IF(Table1[[#This Row],[Ticket Status]]="Closed","Yes","No")</f>
        <v>No</v>
      </c>
      <c r="V3504" s="4" t="str">
        <f>IF(Table1[[#This Row],[Ticket Status]]="Pending Customer Response","Yes","No")</f>
        <v>No</v>
      </c>
      <c r="W3504" s="5">
        <f ca="1">COUNTIFS(Table1[Agent_name],Table1[[#This Row],[Agent_name]],Table1[Month],Table1[[#This Row],[Month]])/160</f>
        <v>0.19375000000000001</v>
      </c>
    </row>
    <row r="3505" spans="1:23" x14ac:dyDescent="0.25">
      <c r="A3505">
        <v>3504</v>
      </c>
      <c r="B3505" t="s">
        <v>11474</v>
      </c>
      <c r="C3505" t="s">
        <v>11475</v>
      </c>
      <c r="D3505">
        <v>66</v>
      </c>
      <c r="E3505" t="s">
        <v>19</v>
      </c>
      <c r="F3505" t="s">
        <v>103</v>
      </c>
      <c r="G3505" s="1">
        <v>43849</v>
      </c>
      <c r="H3505" t="s">
        <v>59</v>
      </c>
      <c r="I3505" t="s">
        <v>31</v>
      </c>
      <c r="J3505" s="3" t="s">
        <v>11476</v>
      </c>
      <c r="K3505" t="s">
        <v>24</v>
      </c>
      <c r="M3505" t="s">
        <v>143</v>
      </c>
      <c r="N3505" t="s">
        <v>83</v>
      </c>
      <c r="O3505" s="2">
        <v>45078.326574074075</v>
      </c>
      <c r="R3505" t="str">
        <f t="shared" ca="1" si="54"/>
        <v>Sara</v>
      </c>
      <c r="S3505" t="str">
        <f>IFERROR(TEXT(DATEVALUE(LEFT(Table1[[#This Row],[Date of Purchase]],10)), "MMMM"), TEXT(Table1[[#This Row],[Date of Purchase]], "MMMM"))</f>
        <v>January</v>
      </c>
      <c r="T3505" t="str">
        <f>IF(OR(
  AND(Table1[[#This Row],[Ticket Priority]]="Critical", Table1[[#This Row],[Ticket Status]]&lt;&gt;"Closed"),
  AND(Table1[[#This Row],[Ticket Priority]]="High", Table1[[#This Row],[Ticket Status]]="Open")
), "Yes", "No")</f>
        <v>No</v>
      </c>
      <c r="U3505" s="4" t="str">
        <f>IF(Table1[[#This Row],[Ticket Status]]="Closed","Yes","No")</f>
        <v>No</v>
      </c>
      <c r="V3505" s="4" t="str">
        <f>IF(Table1[[#This Row],[Ticket Status]]="Pending Customer Response","Yes","No")</f>
        <v>Yes</v>
      </c>
      <c r="W3505" s="5">
        <f ca="1">COUNTIFS(Table1[Agent_name],Table1[[#This Row],[Agent_name]],Table1[Month],Table1[[#This Row],[Month]])/160</f>
        <v>0.70625000000000004</v>
      </c>
    </row>
    <row r="3506" spans="1:23" x14ac:dyDescent="0.25">
      <c r="A3506">
        <v>3505</v>
      </c>
      <c r="B3506" t="s">
        <v>11477</v>
      </c>
      <c r="C3506" t="s">
        <v>11478</v>
      </c>
      <c r="D3506">
        <v>23</v>
      </c>
      <c r="E3506" t="s">
        <v>29</v>
      </c>
      <c r="F3506" t="s">
        <v>30</v>
      </c>
      <c r="G3506" s="1">
        <v>43995</v>
      </c>
      <c r="H3506" t="s">
        <v>21</v>
      </c>
      <c r="I3506" t="s">
        <v>141</v>
      </c>
      <c r="J3506" s="3" t="s">
        <v>11479</v>
      </c>
      <c r="K3506" t="s">
        <v>62</v>
      </c>
      <c r="M3506" t="s">
        <v>143</v>
      </c>
      <c r="N3506" t="s">
        <v>26</v>
      </c>
      <c r="R3506" t="str">
        <f t="shared" ca="1" si="54"/>
        <v>Ravi</v>
      </c>
      <c r="S3506" t="str">
        <f>IFERROR(TEXT(DATEVALUE(LEFT(Table1[[#This Row],[Date of Purchase]],10)), "MMMM"), TEXT(Table1[[#This Row],[Date of Purchase]], "MMMM"))</f>
        <v>June</v>
      </c>
      <c r="T3506" t="str">
        <f>IF(OR(
  AND(Table1[[#This Row],[Ticket Priority]]="Critical", Table1[[#This Row],[Ticket Status]]&lt;&gt;"Closed"),
  AND(Table1[[#This Row],[Ticket Priority]]="High", Table1[[#This Row],[Ticket Status]]="Open")
), "Yes", "No")</f>
        <v>No</v>
      </c>
      <c r="U3506" s="4" t="str">
        <f>IF(Table1[[#This Row],[Ticket Status]]="Closed","Yes","No")</f>
        <v>No</v>
      </c>
      <c r="V3506" s="4" t="str">
        <f>IF(Table1[[#This Row],[Ticket Status]]="Pending Customer Response","Yes","No")</f>
        <v>No</v>
      </c>
      <c r="W3506" s="5">
        <f ca="1">COUNTIFS(Table1[Agent_name],Table1[[#This Row],[Agent_name]],Table1[Month],Table1[[#This Row],[Month]])/160</f>
        <v>0.58125000000000004</v>
      </c>
    </row>
    <row r="3507" spans="1:23" x14ac:dyDescent="0.25">
      <c r="A3507">
        <v>3506</v>
      </c>
      <c r="B3507" t="s">
        <v>11480</v>
      </c>
      <c r="C3507" t="s">
        <v>11481</v>
      </c>
      <c r="D3507">
        <v>69</v>
      </c>
      <c r="E3507" t="s">
        <v>58</v>
      </c>
      <c r="F3507" t="s">
        <v>397</v>
      </c>
      <c r="G3507" s="1">
        <v>44084</v>
      </c>
      <c r="H3507" t="s">
        <v>45</v>
      </c>
      <c r="I3507" t="s">
        <v>60</v>
      </c>
      <c r="J3507" s="3" t="s">
        <v>11482</v>
      </c>
      <c r="K3507" t="s">
        <v>39</v>
      </c>
      <c r="L3507" t="s">
        <v>11483</v>
      </c>
      <c r="M3507" t="s">
        <v>25</v>
      </c>
      <c r="N3507" t="s">
        <v>33</v>
      </c>
      <c r="O3507" s="2">
        <v>45078.934247685182</v>
      </c>
      <c r="P3507" s="2">
        <v>45078.246053240742</v>
      </c>
      <c r="Q3507">
        <v>2</v>
      </c>
      <c r="R3507" t="str">
        <f t="shared" ca="1" si="54"/>
        <v>Meera</v>
      </c>
      <c r="S3507" t="str">
        <f>IFERROR(TEXT(DATEVALUE(LEFT(Table1[[#This Row],[Date of Purchase]],10)), "MMMM"), TEXT(Table1[[#This Row],[Date of Purchase]], "MMMM"))</f>
        <v>September</v>
      </c>
      <c r="T3507" t="str">
        <f>IF(OR(
  AND(Table1[[#This Row],[Ticket Priority]]="Critical", Table1[[#This Row],[Ticket Status]]&lt;&gt;"Closed"),
  AND(Table1[[#This Row],[Ticket Priority]]="High", Table1[[#This Row],[Ticket Status]]="Open")
), "Yes", "No")</f>
        <v>No</v>
      </c>
      <c r="U3507" s="4" t="str">
        <f>IF(Table1[[#This Row],[Ticket Status]]="Closed","Yes","No")</f>
        <v>Yes</v>
      </c>
      <c r="V3507" s="4" t="str">
        <f>IF(Table1[[#This Row],[Ticket Status]]="Pending Customer Response","Yes","No")</f>
        <v>No</v>
      </c>
      <c r="W3507" s="5">
        <f ca="1">COUNTIFS(Table1[Agent_name],Table1[[#This Row],[Agent_name]],Table1[Month],Table1[[#This Row],[Month]])/160</f>
        <v>0.16875000000000001</v>
      </c>
    </row>
    <row r="3508" spans="1:23" x14ac:dyDescent="0.25">
      <c r="A3508">
        <v>3507</v>
      </c>
      <c r="B3508" t="s">
        <v>11484</v>
      </c>
      <c r="C3508" t="s">
        <v>11485</v>
      </c>
      <c r="D3508">
        <v>40</v>
      </c>
      <c r="E3508" t="s">
        <v>19</v>
      </c>
      <c r="F3508" t="s">
        <v>223</v>
      </c>
      <c r="G3508" s="1">
        <v>44024</v>
      </c>
      <c r="H3508" t="s">
        <v>66</v>
      </c>
      <c r="I3508" t="s">
        <v>60</v>
      </c>
      <c r="J3508" s="3" t="s">
        <v>11486</v>
      </c>
      <c r="K3508" t="s">
        <v>24</v>
      </c>
      <c r="M3508" t="s">
        <v>143</v>
      </c>
      <c r="N3508" t="s">
        <v>83</v>
      </c>
      <c r="O3508" s="2">
        <v>45078.618981481479</v>
      </c>
      <c r="R3508" t="str">
        <f t="shared" ca="1" si="54"/>
        <v>Ravi</v>
      </c>
      <c r="S3508" t="str">
        <f>IFERROR(TEXT(DATEVALUE(LEFT(Table1[[#This Row],[Date of Purchase]],10)), "MMMM"), TEXT(Table1[[#This Row],[Date of Purchase]], "MMMM"))</f>
        <v>July</v>
      </c>
      <c r="T3508" t="str">
        <f>IF(OR(
  AND(Table1[[#This Row],[Ticket Priority]]="Critical", Table1[[#This Row],[Ticket Status]]&lt;&gt;"Closed"),
  AND(Table1[[#This Row],[Ticket Priority]]="High", Table1[[#This Row],[Ticket Status]]="Open")
), "Yes", "No")</f>
        <v>No</v>
      </c>
      <c r="U3508" s="4" t="str">
        <f>IF(Table1[[#This Row],[Ticket Status]]="Closed","Yes","No")</f>
        <v>No</v>
      </c>
      <c r="V3508" s="4" t="str">
        <f>IF(Table1[[#This Row],[Ticket Status]]="Pending Customer Response","Yes","No")</f>
        <v>Yes</v>
      </c>
      <c r="W3508" s="5">
        <f ca="1">COUNTIFS(Table1[Agent_name],Table1[[#This Row],[Agent_name]],Table1[Month],Table1[[#This Row],[Month]])/160</f>
        <v>0.66249999999999998</v>
      </c>
    </row>
    <row r="3509" spans="1:23" x14ac:dyDescent="0.25">
      <c r="A3509">
        <v>3508</v>
      </c>
      <c r="B3509" t="s">
        <v>11487</v>
      </c>
      <c r="C3509" t="s">
        <v>11488</v>
      </c>
      <c r="D3509">
        <v>55</v>
      </c>
      <c r="E3509" t="s">
        <v>58</v>
      </c>
      <c r="F3509" t="s">
        <v>286</v>
      </c>
      <c r="G3509" s="1">
        <v>44207</v>
      </c>
      <c r="H3509" t="s">
        <v>66</v>
      </c>
      <c r="I3509" t="s">
        <v>52</v>
      </c>
      <c r="J3509" s="3" t="s">
        <v>11489</v>
      </c>
      <c r="K3509" t="s">
        <v>24</v>
      </c>
      <c r="M3509" t="s">
        <v>143</v>
      </c>
      <c r="N3509" t="s">
        <v>26</v>
      </c>
      <c r="O3509" s="2">
        <v>45078.657893518517</v>
      </c>
      <c r="R3509" t="str">
        <f t="shared" ca="1" si="54"/>
        <v>Priya</v>
      </c>
      <c r="S3509" t="str">
        <f>IFERROR(TEXT(DATEVALUE(LEFT(Table1[[#This Row],[Date of Purchase]],10)), "MMMM"), TEXT(Table1[[#This Row],[Date of Purchase]], "MMMM"))</f>
        <v>January</v>
      </c>
      <c r="T3509" t="str">
        <f>IF(OR(
  AND(Table1[[#This Row],[Ticket Priority]]="Critical", Table1[[#This Row],[Ticket Status]]&lt;&gt;"Closed"),
  AND(Table1[[#This Row],[Ticket Priority]]="High", Table1[[#This Row],[Ticket Status]]="Open")
), "Yes", "No")</f>
        <v>No</v>
      </c>
      <c r="U3509" s="4" t="str">
        <f>IF(Table1[[#This Row],[Ticket Status]]="Closed","Yes","No")</f>
        <v>No</v>
      </c>
      <c r="V3509" s="4" t="str">
        <f>IF(Table1[[#This Row],[Ticket Status]]="Pending Customer Response","Yes","No")</f>
        <v>Yes</v>
      </c>
      <c r="W3509" s="5">
        <f ca="1">COUNTIFS(Table1[Agent_name],Table1[[#This Row],[Agent_name]],Table1[Month],Table1[[#This Row],[Month]])/160</f>
        <v>0.51875000000000004</v>
      </c>
    </row>
    <row r="3510" spans="1:23" x14ac:dyDescent="0.25">
      <c r="A3510">
        <v>3509</v>
      </c>
      <c r="B3510" t="s">
        <v>11490</v>
      </c>
      <c r="C3510" t="s">
        <v>11491</v>
      </c>
      <c r="D3510">
        <v>19</v>
      </c>
      <c r="E3510" t="s">
        <v>58</v>
      </c>
      <c r="F3510" t="s">
        <v>202</v>
      </c>
      <c r="G3510" s="1">
        <v>44324</v>
      </c>
      <c r="H3510" t="s">
        <v>59</v>
      </c>
      <c r="I3510" t="s">
        <v>59</v>
      </c>
      <c r="J3510" s="3" t="s">
        <v>11492</v>
      </c>
      <c r="K3510" t="s">
        <v>62</v>
      </c>
      <c r="M3510" t="s">
        <v>143</v>
      </c>
      <c r="N3510" t="s">
        <v>26</v>
      </c>
      <c r="R3510" t="str">
        <f t="shared" ca="1" si="54"/>
        <v>Ravi</v>
      </c>
      <c r="S3510" t="str">
        <f>IFERROR(TEXT(DATEVALUE(LEFT(Table1[[#This Row],[Date of Purchase]],10)), "MMMM"), TEXT(Table1[[#This Row],[Date of Purchase]], "MMMM"))</f>
        <v>May</v>
      </c>
      <c r="T3510" t="str">
        <f>IF(OR(
  AND(Table1[[#This Row],[Ticket Priority]]="Critical", Table1[[#This Row],[Ticket Status]]&lt;&gt;"Closed"),
  AND(Table1[[#This Row],[Ticket Priority]]="High", Table1[[#This Row],[Ticket Status]]="Open")
), "Yes", "No")</f>
        <v>No</v>
      </c>
      <c r="U3510" s="4" t="str">
        <f>IF(Table1[[#This Row],[Ticket Status]]="Closed","Yes","No")</f>
        <v>No</v>
      </c>
      <c r="V3510" s="4" t="str">
        <f>IF(Table1[[#This Row],[Ticket Status]]="Pending Customer Response","Yes","No")</f>
        <v>No</v>
      </c>
      <c r="W3510" s="5">
        <f ca="1">COUNTIFS(Table1[Agent_name],Table1[[#This Row],[Agent_name]],Table1[Month],Table1[[#This Row],[Month]])/160</f>
        <v>0.67500000000000004</v>
      </c>
    </row>
    <row r="3511" spans="1:23" x14ac:dyDescent="0.25">
      <c r="A3511">
        <v>3510</v>
      </c>
      <c r="B3511" t="s">
        <v>11493</v>
      </c>
      <c r="C3511" t="s">
        <v>11494</v>
      </c>
      <c r="D3511">
        <v>61</v>
      </c>
      <c r="E3511" t="s">
        <v>58</v>
      </c>
      <c r="F3511" t="s">
        <v>173</v>
      </c>
      <c r="G3511" s="1">
        <v>44243</v>
      </c>
      <c r="H3511" t="s">
        <v>67</v>
      </c>
      <c r="I3511" t="s">
        <v>113</v>
      </c>
      <c r="J3511" s="3" t="s">
        <v>11495</v>
      </c>
      <c r="K3511" t="s">
        <v>62</v>
      </c>
      <c r="M3511" t="s">
        <v>25</v>
      </c>
      <c r="N3511" t="s">
        <v>33</v>
      </c>
      <c r="R3511" t="str">
        <f t="shared" ca="1" si="54"/>
        <v>Aisha</v>
      </c>
      <c r="S3511" t="str">
        <f>IFERROR(TEXT(DATEVALUE(LEFT(Table1[[#This Row],[Date of Purchase]],10)), "MMMM"), TEXT(Table1[[#This Row],[Date of Purchase]], "MMMM"))</f>
        <v>February</v>
      </c>
      <c r="T3511" t="str">
        <f>IF(OR(
  AND(Table1[[#This Row],[Ticket Priority]]="Critical", Table1[[#This Row],[Ticket Status]]&lt;&gt;"Closed"),
  AND(Table1[[#This Row],[Ticket Priority]]="High", Table1[[#This Row],[Ticket Status]]="Open")
), "Yes", "No")</f>
        <v>Yes</v>
      </c>
      <c r="U3511" s="4" t="str">
        <f>IF(Table1[[#This Row],[Ticket Status]]="Closed","Yes","No")</f>
        <v>No</v>
      </c>
      <c r="V3511" s="4" t="str">
        <f>IF(Table1[[#This Row],[Ticket Status]]="Pending Customer Response","Yes","No")</f>
        <v>No</v>
      </c>
      <c r="W3511" s="5">
        <f ca="1">COUNTIFS(Table1[Agent_name],Table1[[#This Row],[Agent_name]],Table1[Month],Table1[[#This Row],[Month]])/160</f>
        <v>0.85624999999999996</v>
      </c>
    </row>
    <row r="3512" spans="1:23" x14ac:dyDescent="0.25">
      <c r="A3512">
        <v>3511</v>
      </c>
      <c r="B3512" t="s">
        <v>11496</v>
      </c>
      <c r="C3512" t="s">
        <v>11497</v>
      </c>
      <c r="D3512">
        <v>29</v>
      </c>
      <c r="E3512" t="s">
        <v>58</v>
      </c>
      <c r="F3512" t="s">
        <v>65</v>
      </c>
      <c r="G3512" s="1">
        <v>44049</v>
      </c>
      <c r="H3512" t="s">
        <v>59</v>
      </c>
      <c r="I3512" t="s">
        <v>150</v>
      </c>
      <c r="J3512" s="3" t="s">
        <v>11498</v>
      </c>
      <c r="K3512" t="s">
        <v>39</v>
      </c>
      <c r="L3512" t="s">
        <v>11499</v>
      </c>
      <c r="M3512" t="s">
        <v>41</v>
      </c>
      <c r="N3512" t="s">
        <v>26</v>
      </c>
      <c r="O3512" s="2">
        <v>45078.632951388892</v>
      </c>
      <c r="P3512" s="2">
        <v>45078.010034722225</v>
      </c>
      <c r="Q3512">
        <v>5</v>
      </c>
      <c r="R3512" t="str">
        <f t="shared" ca="1" si="54"/>
        <v>Aisha</v>
      </c>
      <c r="S3512" t="str">
        <f>IFERROR(TEXT(DATEVALUE(LEFT(Table1[[#This Row],[Date of Purchase]],10)), "MMMM"), TEXT(Table1[[#This Row],[Date of Purchase]], "MMMM"))</f>
        <v>August</v>
      </c>
      <c r="T3512" t="str">
        <f>IF(OR(
  AND(Table1[[#This Row],[Ticket Priority]]="Critical", Table1[[#This Row],[Ticket Status]]&lt;&gt;"Closed"),
  AND(Table1[[#This Row],[Ticket Priority]]="High", Table1[[#This Row],[Ticket Status]]="Open")
), "Yes", "No")</f>
        <v>No</v>
      </c>
      <c r="U3512" s="4" t="str">
        <f>IF(Table1[[#This Row],[Ticket Status]]="Closed","Yes","No")</f>
        <v>Yes</v>
      </c>
      <c r="V3512" s="4" t="str">
        <f>IF(Table1[[#This Row],[Ticket Status]]="Pending Customer Response","Yes","No")</f>
        <v>No</v>
      </c>
      <c r="W3512" s="5">
        <f ca="1">COUNTIFS(Table1[Agent_name],Table1[[#This Row],[Agent_name]],Table1[Month],Table1[[#This Row],[Month]])/160</f>
        <v>0.86250000000000004</v>
      </c>
    </row>
    <row r="3513" spans="1:23" x14ac:dyDescent="0.25">
      <c r="A3513">
        <v>3512</v>
      </c>
      <c r="B3513" t="s">
        <v>11500</v>
      </c>
      <c r="C3513" t="s">
        <v>11501</v>
      </c>
      <c r="D3513">
        <v>25</v>
      </c>
      <c r="E3513" t="s">
        <v>19</v>
      </c>
      <c r="F3513" t="s">
        <v>421</v>
      </c>
      <c r="G3513" s="1">
        <v>44051</v>
      </c>
      <c r="H3513" t="s">
        <v>21</v>
      </c>
      <c r="I3513" t="s">
        <v>31</v>
      </c>
      <c r="J3513" s="3" t="s">
        <v>11502</v>
      </c>
      <c r="K3513" t="s">
        <v>24</v>
      </c>
      <c r="M3513" t="s">
        <v>89</v>
      </c>
      <c r="N3513" t="s">
        <v>26</v>
      </c>
      <c r="O3513" s="2">
        <v>45078.855185185188</v>
      </c>
      <c r="R3513" t="str">
        <f t="shared" ca="1" si="54"/>
        <v>Sara</v>
      </c>
      <c r="S3513" t="str">
        <f>IFERROR(TEXT(DATEVALUE(LEFT(Table1[[#This Row],[Date of Purchase]],10)), "MMMM"), TEXT(Table1[[#This Row],[Date of Purchase]], "MMMM"))</f>
        <v>August</v>
      </c>
      <c r="T3513" t="str">
        <f>IF(OR(
  AND(Table1[[#This Row],[Ticket Priority]]="Critical", Table1[[#This Row],[Ticket Status]]&lt;&gt;"Closed"),
  AND(Table1[[#This Row],[Ticket Priority]]="High", Table1[[#This Row],[Ticket Status]]="Open")
), "Yes", "No")</f>
        <v>No</v>
      </c>
      <c r="U3513" s="4" t="str">
        <f>IF(Table1[[#This Row],[Ticket Status]]="Closed","Yes","No")</f>
        <v>No</v>
      </c>
      <c r="V3513" s="4" t="str">
        <f>IF(Table1[[#This Row],[Ticket Status]]="Pending Customer Response","Yes","No")</f>
        <v>Yes</v>
      </c>
      <c r="W3513" s="5">
        <f ca="1">COUNTIFS(Table1[Agent_name],Table1[[#This Row],[Agent_name]],Table1[Month],Table1[[#This Row],[Month]])/160</f>
        <v>0.8</v>
      </c>
    </row>
    <row r="3514" spans="1:23" x14ac:dyDescent="0.25">
      <c r="A3514">
        <v>3513</v>
      </c>
      <c r="B3514" t="s">
        <v>11503</v>
      </c>
      <c r="C3514" t="s">
        <v>11504</v>
      </c>
      <c r="D3514">
        <v>61</v>
      </c>
      <c r="E3514" t="s">
        <v>19</v>
      </c>
      <c r="F3514" t="s">
        <v>161</v>
      </c>
      <c r="G3514" s="1">
        <v>43856</v>
      </c>
      <c r="H3514" t="s">
        <v>21</v>
      </c>
      <c r="I3514" t="s">
        <v>141</v>
      </c>
      <c r="J3514" s="3" t="s">
        <v>11505</v>
      </c>
      <c r="K3514" t="s">
        <v>39</v>
      </c>
      <c r="L3514" t="s">
        <v>11506</v>
      </c>
      <c r="M3514" t="s">
        <v>89</v>
      </c>
      <c r="N3514" t="s">
        <v>26</v>
      </c>
      <c r="O3514" s="2">
        <v>45078.639907407407</v>
      </c>
      <c r="P3514" s="2">
        <v>45078.201018518521</v>
      </c>
      <c r="Q3514">
        <v>1</v>
      </c>
      <c r="R3514" t="str">
        <f t="shared" ca="1" si="54"/>
        <v>Sara</v>
      </c>
      <c r="S3514" t="str">
        <f>IFERROR(TEXT(DATEVALUE(LEFT(Table1[[#This Row],[Date of Purchase]],10)), "MMMM"), TEXT(Table1[[#This Row],[Date of Purchase]], "MMMM"))</f>
        <v>January</v>
      </c>
      <c r="T3514" t="str">
        <f>IF(OR(
  AND(Table1[[#This Row],[Ticket Priority]]="Critical", Table1[[#This Row],[Ticket Status]]&lt;&gt;"Closed"),
  AND(Table1[[#This Row],[Ticket Priority]]="High", Table1[[#This Row],[Ticket Status]]="Open")
), "Yes", "No")</f>
        <v>No</v>
      </c>
      <c r="U3514" s="4" t="str">
        <f>IF(Table1[[#This Row],[Ticket Status]]="Closed","Yes","No")</f>
        <v>Yes</v>
      </c>
      <c r="V3514" s="4" t="str">
        <f>IF(Table1[[#This Row],[Ticket Status]]="Pending Customer Response","Yes","No")</f>
        <v>No</v>
      </c>
      <c r="W3514" s="5">
        <f ca="1">COUNTIFS(Table1[Agent_name],Table1[[#This Row],[Agent_name]],Table1[Month],Table1[[#This Row],[Month]])/160</f>
        <v>0.70625000000000004</v>
      </c>
    </row>
    <row r="3515" spans="1:23" x14ac:dyDescent="0.25">
      <c r="A3515">
        <v>3514</v>
      </c>
      <c r="B3515" t="s">
        <v>11507</v>
      </c>
      <c r="C3515" t="s">
        <v>11508</v>
      </c>
      <c r="D3515">
        <v>61</v>
      </c>
      <c r="E3515" t="s">
        <v>29</v>
      </c>
      <c r="F3515" t="s">
        <v>281</v>
      </c>
      <c r="G3515" s="1">
        <v>44348</v>
      </c>
      <c r="H3515" t="s">
        <v>21</v>
      </c>
      <c r="I3515" t="s">
        <v>31</v>
      </c>
      <c r="J3515" s="3" t="s">
        <v>11509</v>
      </c>
      <c r="K3515" t="s">
        <v>39</v>
      </c>
      <c r="L3515" t="s">
        <v>11510</v>
      </c>
      <c r="M3515" t="s">
        <v>41</v>
      </c>
      <c r="N3515" t="s">
        <v>83</v>
      </c>
      <c r="O3515" s="2">
        <v>45078.728113425925</v>
      </c>
      <c r="P3515" s="2">
        <v>45078.777418981481</v>
      </c>
      <c r="Q3515">
        <v>1</v>
      </c>
      <c r="R3515" t="str">
        <f t="shared" ca="1" si="54"/>
        <v>Divya</v>
      </c>
      <c r="S3515" t="str">
        <f>IFERROR(TEXT(DATEVALUE(LEFT(Table1[[#This Row],[Date of Purchase]],10)), "MMMM"), TEXT(Table1[[#This Row],[Date of Purchase]], "MMMM"))</f>
        <v>June</v>
      </c>
      <c r="T3515" t="str">
        <f>IF(OR(
  AND(Table1[[#This Row],[Ticket Priority]]="Critical", Table1[[#This Row],[Ticket Status]]&lt;&gt;"Closed"),
  AND(Table1[[#This Row],[Ticket Priority]]="High", Table1[[#This Row],[Ticket Status]]="Open")
), "Yes", "No")</f>
        <v>No</v>
      </c>
      <c r="U3515" s="4" t="str">
        <f>IF(Table1[[#This Row],[Ticket Status]]="Closed","Yes","No")</f>
        <v>Yes</v>
      </c>
      <c r="V3515" s="4" t="str">
        <f>IF(Table1[[#This Row],[Ticket Status]]="Pending Customer Response","Yes","No")</f>
        <v>No</v>
      </c>
      <c r="W3515" s="5">
        <f ca="1">COUNTIFS(Table1[Agent_name],Table1[[#This Row],[Agent_name]],Table1[Month],Table1[[#This Row],[Month]])/160</f>
        <v>0.22500000000000001</v>
      </c>
    </row>
    <row r="3516" spans="1:23" x14ac:dyDescent="0.25">
      <c r="A3516">
        <v>3515</v>
      </c>
      <c r="B3516" t="s">
        <v>11511</v>
      </c>
      <c r="C3516" t="s">
        <v>11512</v>
      </c>
      <c r="D3516">
        <v>22</v>
      </c>
      <c r="E3516" t="s">
        <v>29</v>
      </c>
      <c r="F3516" t="s">
        <v>421</v>
      </c>
      <c r="G3516" s="1">
        <v>44221</v>
      </c>
      <c r="H3516" t="s">
        <v>45</v>
      </c>
      <c r="I3516" t="s">
        <v>141</v>
      </c>
      <c r="J3516" s="3" t="s">
        <v>11513</v>
      </c>
      <c r="K3516" t="s">
        <v>62</v>
      </c>
      <c r="M3516" t="s">
        <v>143</v>
      </c>
      <c r="N3516" t="s">
        <v>83</v>
      </c>
      <c r="R3516" t="str">
        <f t="shared" ca="1" si="54"/>
        <v>Ravi</v>
      </c>
      <c r="S3516" t="str">
        <f>IFERROR(TEXT(DATEVALUE(LEFT(Table1[[#This Row],[Date of Purchase]],10)), "MMMM"), TEXT(Table1[[#This Row],[Date of Purchase]], "MMMM"))</f>
        <v>January</v>
      </c>
      <c r="T3516" t="str">
        <f>IF(OR(
  AND(Table1[[#This Row],[Ticket Priority]]="Critical", Table1[[#This Row],[Ticket Status]]&lt;&gt;"Closed"),
  AND(Table1[[#This Row],[Ticket Priority]]="High", Table1[[#This Row],[Ticket Status]]="Open")
), "Yes", "No")</f>
        <v>No</v>
      </c>
      <c r="U3516" s="4" t="str">
        <f>IF(Table1[[#This Row],[Ticket Status]]="Closed","Yes","No")</f>
        <v>No</v>
      </c>
      <c r="V3516" s="4" t="str">
        <f>IF(Table1[[#This Row],[Ticket Status]]="Pending Customer Response","Yes","No")</f>
        <v>No</v>
      </c>
      <c r="W3516" s="5">
        <f ca="1">COUNTIFS(Table1[Agent_name],Table1[[#This Row],[Agent_name]],Table1[Month],Table1[[#This Row],[Month]])/160</f>
        <v>0.74375000000000002</v>
      </c>
    </row>
    <row r="3517" spans="1:23" x14ac:dyDescent="0.25">
      <c r="A3517">
        <v>3516</v>
      </c>
      <c r="B3517" t="s">
        <v>11514</v>
      </c>
      <c r="C3517" t="s">
        <v>11515</v>
      </c>
      <c r="D3517">
        <v>54</v>
      </c>
      <c r="E3517" t="s">
        <v>19</v>
      </c>
      <c r="F3517" t="s">
        <v>281</v>
      </c>
      <c r="G3517" s="1">
        <v>44437</v>
      </c>
      <c r="H3517" t="s">
        <v>59</v>
      </c>
      <c r="I3517" t="s">
        <v>93</v>
      </c>
      <c r="J3517" s="3" t="s">
        <v>11516</v>
      </c>
      <c r="K3517" t="s">
        <v>24</v>
      </c>
      <c r="M3517" t="s">
        <v>89</v>
      </c>
      <c r="N3517" t="s">
        <v>26</v>
      </c>
      <c r="O3517" s="2">
        <v>45078.223287037035</v>
      </c>
      <c r="R3517" t="str">
        <f t="shared" ca="1" si="54"/>
        <v>Ravi</v>
      </c>
      <c r="S3517" t="str">
        <f>IFERROR(TEXT(DATEVALUE(LEFT(Table1[[#This Row],[Date of Purchase]],10)), "MMMM"), TEXT(Table1[[#This Row],[Date of Purchase]], "MMMM"))</f>
        <v>August</v>
      </c>
      <c r="T3517" t="str">
        <f>IF(OR(
  AND(Table1[[#This Row],[Ticket Priority]]="Critical", Table1[[#This Row],[Ticket Status]]&lt;&gt;"Closed"),
  AND(Table1[[#This Row],[Ticket Priority]]="High", Table1[[#This Row],[Ticket Status]]="Open")
), "Yes", "No")</f>
        <v>No</v>
      </c>
      <c r="U3517" s="4" t="str">
        <f>IF(Table1[[#This Row],[Ticket Status]]="Closed","Yes","No")</f>
        <v>No</v>
      </c>
      <c r="V3517" s="4" t="str">
        <f>IF(Table1[[#This Row],[Ticket Status]]="Pending Customer Response","Yes","No")</f>
        <v>Yes</v>
      </c>
      <c r="W3517" s="5">
        <f ca="1">COUNTIFS(Table1[Agent_name],Table1[[#This Row],[Agent_name]],Table1[Month],Table1[[#This Row],[Month]])/160</f>
        <v>0.65625</v>
      </c>
    </row>
    <row r="3518" spans="1:23" x14ac:dyDescent="0.25">
      <c r="A3518">
        <v>3517</v>
      </c>
      <c r="B3518" t="s">
        <v>11517</v>
      </c>
      <c r="C3518" t="s">
        <v>11518</v>
      </c>
      <c r="D3518">
        <v>23</v>
      </c>
      <c r="E3518" t="s">
        <v>19</v>
      </c>
      <c r="F3518" t="s">
        <v>242</v>
      </c>
      <c r="G3518" s="1">
        <v>44536</v>
      </c>
      <c r="H3518" t="s">
        <v>21</v>
      </c>
      <c r="I3518" t="s">
        <v>37</v>
      </c>
      <c r="J3518" s="3" t="s">
        <v>11519</v>
      </c>
      <c r="K3518" t="s">
        <v>24</v>
      </c>
      <c r="M3518" t="s">
        <v>143</v>
      </c>
      <c r="N3518" t="s">
        <v>33</v>
      </c>
      <c r="O3518" s="2">
        <v>45078.788576388892</v>
      </c>
      <c r="R3518" t="str">
        <f t="shared" ca="1" si="54"/>
        <v>Aisha</v>
      </c>
      <c r="S3518" t="str">
        <f>IFERROR(TEXT(DATEVALUE(LEFT(Table1[[#This Row],[Date of Purchase]],10)), "MMMM"), TEXT(Table1[[#This Row],[Date of Purchase]], "MMMM"))</f>
        <v>December</v>
      </c>
      <c r="T3518" t="str">
        <f>IF(OR(
  AND(Table1[[#This Row],[Ticket Priority]]="Critical", Table1[[#This Row],[Ticket Status]]&lt;&gt;"Closed"),
  AND(Table1[[#This Row],[Ticket Priority]]="High", Table1[[#This Row],[Ticket Status]]="Open")
), "Yes", "No")</f>
        <v>No</v>
      </c>
      <c r="U3518" s="4" t="str">
        <f>IF(Table1[[#This Row],[Ticket Status]]="Closed","Yes","No")</f>
        <v>No</v>
      </c>
      <c r="V3518" s="4" t="str">
        <f>IF(Table1[[#This Row],[Ticket Status]]="Pending Customer Response","Yes","No")</f>
        <v>Yes</v>
      </c>
      <c r="W3518" s="5">
        <f ca="1">COUNTIFS(Table1[Agent_name],Table1[[#This Row],[Agent_name]],Table1[Month],Table1[[#This Row],[Month]])/160</f>
        <v>0.91249999999999998</v>
      </c>
    </row>
    <row r="3519" spans="1:23" x14ac:dyDescent="0.25">
      <c r="A3519">
        <v>3518</v>
      </c>
      <c r="B3519" t="s">
        <v>11520</v>
      </c>
      <c r="C3519" t="s">
        <v>11521</v>
      </c>
      <c r="D3519">
        <v>33</v>
      </c>
      <c r="E3519" t="s">
        <v>19</v>
      </c>
      <c r="F3519" t="s">
        <v>98</v>
      </c>
      <c r="G3519" s="1">
        <v>44551</v>
      </c>
      <c r="H3519" t="s">
        <v>21</v>
      </c>
      <c r="I3519" t="s">
        <v>59</v>
      </c>
      <c r="J3519" s="3" t="s">
        <v>11522</v>
      </c>
      <c r="K3519" t="s">
        <v>24</v>
      </c>
      <c r="M3519" t="s">
        <v>41</v>
      </c>
      <c r="N3519" t="s">
        <v>83</v>
      </c>
      <c r="O3519" s="2">
        <v>45078.601793981485</v>
      </c>
      <c r="Q3519">
        <v>5</v>
      </c>
      <c r="R3519" t="str">
        <f t="shared" ca="1" si="54"/>
        <v>Aisha</v>
      </c>
      <c r="S3519" t="str">
        <f>IFERROR(TEXT(DATEVALUE(LEFT(Table1[[#This Row],[Date of Purchase]],10)), "MMMM"), TEXT(Table1[[#This Row],[Date of Purchase]], "MMMM"))</f>
        <v>December</v>
      </c>
      <c r="T3519" t="str">
        <f>IF(OR(
  AND(Table1[[#This Row],[Ticket Priority]]="Critical", Table1[[#This Row],[Ticket Status]]&lt;&gt;"Closed"),
  AND(Table1[[#This Row],[Ticket Priority]]="High", Table1[[#This Row],[Ticket Status]]="Open")
), "Yes", "No")</f>
        <v>No</v>
      </c>
      <c r="U3519" s="4" t="str">
        <f>IF(Table1[[#This Row],[Ticket Status]]="Closed","Yes","No")</f>
        <v>No</v>
      </c>
      <c r="V3519" s="4" t="str">
        <f>IF(Table1[[#This Row],[Ticket Status]]="Pending Customer Response","Yes","No")</f>
        <v>Yes</v>
      </c>
      <c r="W3519" s="5">
        <f ca="1">COUNTIFS(Table1[Agent_name],Table1[[#This Row],[Agent_name]],Table1[Month],Table1[[#This Row],[Month]])/160</f>
        <v>0.91249999999999998</v>
      </c>
    </row>
    <row r="3520" spans="1:23" x14ac:dyDescent="0.25">
      <c r="A3520">
        <v>3519</v>
      </c>
      <c r="B3520" t="s">
        <v>11523</v>
      </c>
      <c r="C3520" t="s">
        <v>11524</v>
      </c>
      <c r="D3520">
        <v>58</v>
      </c>
      <c r="E3520" t="s">
        <v>19</v>
      </c>
      <c r="F3520" t="s">
        <v>456</v>
      </c>
      <c r="G3520" s="1">
        <v>44316</v>
      </c>
      <c r="H3520" t="s">
        <v>21</v>
      </c>
      <c r="I3520" t="s">
        <v>60</v>
      </c>
      <c r="J3520" s="3" t="s">
        <v>11525</v>
      </c>
      <c r="K3520" t="s">
        <v>39</v>
      </c>
      <c r="L3520" t="s">
        <v>11526</v>
      </c>
      <c r="M3520" t="s">
        <v>25</v>
      </c>
      <c r="N3520" t="s">
        <v>83</v>
      </c>
      <c r="O3520" s="2">
        <v>45078.565000000002</v>
      </c>
      <c r="P3520" s="2">
        <v>45078.767083333332</v>
      </c>
      <c r="Q3520">
        <v>5</v>
      </c>
      <c r="R3520" t="str">
        <f t="shared" ca="1" si="54"/>
        <v>Neha</v>
      </c>
      <c r="S3520" t="str">
        <f>IFERROR(TEXT(DATEVALUE(LEFT(Table1[[#This Row],[Date of Purchase]],10)), "MMMM"), TEXT(Table1[[#This Row],[Date of Purchase]], "MMMM"))</f>
        <v>April</v>
      </c>
      <c r="T3520" t="str">
        <f>IF(OR(
  AND(Table1[[#This Row],[Ticket Priority]]="Critical", Table1[[#This Row],[Ticket Status]]&lt;&gt;"Closed"),
  AND(Table1[[#This Row],[Ticket Priority]]="High", Table1[[#This Row],[Ticket Status]]="Open")
), "Yes", "No")</f>
        <v>No</v>
      </c>
      <c r="U3520" s="4" t="str">
        <f>IF(Table1[[#This Row],[Ticket Status]]="Closed","Yes","No")</f>
        <v>Yes</v>
      </c>
      <c r="V3520" s="4" t="str">
        <f>IF(Table1[[#This Row],[Ticket Status]]="Pending Customer Response","Yes","No")</f>
        <v>No</v>
      </c>
      <c r="W3520" s="5">
        <f ca="1">COUNTIFS(Table1[Agent_name],Table1[[#This Row],[Agent_name]],Table1[Month],Table1[[#This Row],[Month]])/160</f>
        <v>0.28749999999999998</v>
      </c>
    </row>
    <row r="3521" spans="1:23" x14ac:dyDescent="0.25">
      <c r="A3521">
        <v>3520</v>
      </c>
      <c r="B3521" t="s">
        <v>11527</v>
      </c>
      <c r="C3521" t="s">
        <v>11528</v>
      </c>
      <c r="D3521">
        <v>50</v>
      </c>
      <c r="E3521" t="s">
        <v>58</v>
      </c>
      <c r="F3521" t="s">
        <v>51</v>
      </c>
      <c r="G3521" s="1">
        <v>44164</v>
      </c>
      <c r="H3521" t="s">
        <v>45</v>
      </c>
      <c r="I3521" t="s">
        <v>177</v>
      </c>
      <c r="J3521" s="3" t="s">
        <v>11529</v>
      </c>
      <c r="K3521" t="s">
        <v>39</v>
      </c>
      <c r="L3521" t="s">
        <v>11530</v>
      </c>
      <c r="M3521" t="s">
        <v>25</v>
      </c>
      <c r="N3521" t="s">
        <v>33</v>
      </c>
      <c r="O3521" s="2">
        <v>45078.278217592589</v>
      </c>
      <c r="P3521" s="2">
        <v>45078.4143287037</v>
      </c>
      <c r="R3521" t="str">
        <f t="shared" ca="1" si="54"/>
        <v>Aisha</v>
      </c>
      <c r="S3521" t="str">
        <f>IFERROR(TEXT(DATEVALUE(LEFT(Table1[[#This Row],[Date of Purchase]],10)), "MMMM"), TEXT(Table1[[#This Row],[Date of Purchase]], "MMMM"))</f>
        <v>November</v>
      </c>
      <c r="T3521" t="str">
        <f>IF(OR(
  AND(Table1[[#This Row],[Ticket Priority]]="Critical", Table1[[#This Row],[Ticket Status]]&lt;&gt;"Closed"),
  AND(Table1[[#This Row],[Ticket Priority]]="High", Table1[[#This Row],[Ticket Status]]="Open")
), "Yes", "No")</f>
        <v>No</v>
      </c>
      <c r="U3521" s="4" t="str">
        <f>IF(Table1[[#This Row],[Ticket Status]]="Closed","Yes","No")</f>
        <v>Yes</v>
      </c>
      <c r="V3521" s="4" t="str">
        <f>IF(Table1[[#This Row],[Ticket Status]]="Pending Customer Response","Yes","No")</f>
        <v>No</v>
      </c>
      <c r="W3521" s="5">
        <f ca="1">COUNTIFS(Table1[Agent_name],Table1[[#This Row],[Agent_name]],Table1[Month],Table1[[#This Row],[Month]])/160</f>
        <v>0.85624999999999996</v>
      </c>
    </row>
    <row r="3522" spans="1:23" x14ac:dyDescent="0.25">
      <c r="A3522">
        <v>3521</v>
      </c>
      <c r="B3522" t="s">
        <v>11531</v>
      </c>
      <c r="C3522" t="s">
        <v>11532</v>
      </c>
      <c r="D3522">
        <v>44</v>
      </c>
      <c r="E3522" t="s">
        <v>19</v>
      </c>
      <c r="F3522" t="s">
        <v>112</v>
      </c>
      <c r="G3522" s="1">
        <v>44372</v>
      </c>
      <c r="H3522" t="s">
        <v>67</v>
      </c>
      <c r="I3522" t="s">
        <v>67</v>
      </c>
      <c r="J3522" s="3" t="s">
        <v>11533</v>
      </c>
      <c r="K3522" t="s">
        <v>62</v>
      </c>
      <c r="M3522" t="s">
        <v>25</v>
      </c>
      <c r="N3522" t="s">
        <v>26</v>
      </c>
      <c r="Q3522">
        <v>5</v>
      </c>
      <c r="R3522" t="str">
        <f t="shared" ref="R3522:R3585" ca="1" si="55">CHOOSE(
RANDBETWEEN(1,20),
"Aisha","Aisha","Aisha","Aisha",
"Ravi","Ravi","Ravi",
"Sara","Sara","Sara",
"Mohit","Mohit",
"Priya","Priya",
"Arjun",
"Neha","Rahul","Divya","Karan","Meera","Sanjay"
)</f>
        <v>Karan</v>
      </c>
      <c r="S3522" t="str">
        <f>IFERROR(TEXT(DATEVALUE(LEFT(Table1[[#This Row],[Date of Purchase]],10)), "MMMM"), TEXT(Table1[[#This Row],[Date of Purchase]], "MMMM"))</f>
        <v>June</v>
      </c>
      <c r="T3522" t="str">
        <f>IF(OR(
  AND(Table1[[#This Row],[Ticket Priority]]="Critical", Table1[[#This Row],[Ticket Status]]&lt;&gt;"Closed"),
  AND(Table1[[#This Row],[Ticket Priority]]="High", Table1[[#This Row],[Ticket Status]]="Open")
), "Yes", "No")</f>
        <v>Yes</v>
      </c>
      <c r="U3522" s="4" t="str">
        <f>IF(Table1[[#This Row],[Ticket Status]]="Closed","Yes","No")</f>
        <v>No</v>
      </c>
      <c r="V3522" s="4" t="str">
        <f>IF(Table1[[#This Row],[Ticket Status]]="Pending Customer Response","Yes","No")</f>
        <v>No</v>
      </c>
      <c r="W3522" s="5">
        <f ca="1">COUNTIFS(Table1[Agent_name],Table1[[#This Row],[Agent_name]],Table1[Month],Table1[[#This Row],[Month]])/160</f>
        <v>0.27500000000000002</v>
      </c>
    </row>
    <row r="3523" spans="1:23" x14ac:dyDescent="0.25">
      <c r="A3523">
        <v>3522</v>
      </c>
      <c r="B3523" t="s">
        <v>11534</v>
      </c>
      <c r="C3523" t="s">
        <v>11535</v>
      </c>
      <c r="D3523">
        <v>45</v>
      </c>
      <c r="E3523" t="s">
        <v>58</v>
      </c>
      <c r="F3523" t="s">
        <v>44</v>
      </c>
      <c r="G3523" s="1">
        <v>44436</v>
      </c>
      <c r="H3523" t="s">
        <v>45</v>
      </c>
      <c r="I3523" t="s">
        <v>77</v>
      </c>
      <c r="J3523" s="3" t="s">
        <v>11536</v>
      </c>
      <c r="K3523" t="s">
        <v>62</v>
      </c>
      <c r="M3523" t="s">
        <v>143</v>
      </c>
      <c r="N3523" t="s">
        <v>83</v>
      </c>
      <c r="Q3523">
        <v>5</v>
      </c>
      <c r="R3523" t="str">
        <f t="shared" ca="1" si="55"/>
        <v>Priya</v>
      </c>
      <c r="S3523" t="str">
        <f>IFERROR(TEXT(DATEVALUE(LEFT(Table1[[#This Row],[Date of Purchase]],10)), "MMMM"), TEXT(Table1[[#This Row],[Date of Purchase]], "MMMM"))</f>
        <v>August</v>
      </c>
      <c r="T3523" t="str">
        <f>IF(OR(
  AND(Table1[[#This Row],[Ticket Priority]]="Critical", Table1[[#This Row],[Ticket Status]]&lt;&gt;"Closed"),
  AND(Table1[[#This Row],[Ticket Priority]]="High", Table1[[#This Row],[Ticket Status]]="Open")
), "Yes", "No")</f>
        <v>No</v>
      </c>
      <c r="U3523" s="4" t="str">
        <f>IF(Table1[[#This Row],[Ticket Status]]="Closed","Yes","No")</f>
        <v>No</v>
      </c>
      <c r="V3523" s="4" t="str">
        <f>IF(Table1[[#This Row],[Ticket Status]]="Pending Customer Response","Yes","No")</f>
        <v>No</v>
      </c>
      <c r="W3523" s="5">
        <f ca="1">COUNTIFS(Table1[Agent_name],Table1[[#This Row],[Agent_name]],Table1[Month],Table1[[#This Row],[Month]])/160</f>
        <v>0.35</v>
      </c>
    </row>
    <row r="3524" spans="1:23" x14ac:dyDescent="0.25">
      <c r="A3524">
        <v>3523</v>
      </c>
      <c r="B3524" t="s">
        <v>11537</v>
      </c>
      <c r="C3524" t="s">
        <v>11538</v>
      </c>
      <c r="D3524">
        <v>63</v>
      </c>
      <c r="E3524" t="s">
        <v>58</v>
      </c>
      <c r="F3524" t="s">
        <v>485</v>
      </c>
      <c r="G3524" s="1">
        <v>44362</v>
      </c>
      <c r="H3524" t="s">
        <v>21</v>
      </c>
      <c r="I3524" t="s">
        <v>52</v>
      </c>
      <c r="J3524" s="3" t="s">
        <v>11539</v>
      </c>
      <c r="K3524" t="s">
        <v>39</v>
      </c>
      <c r="L3524" t="s">
        <v>11540</v>
      </c>
      <c r="M3524" t="s">
        <v>41</v>
      </c>
      <c r="N3524" t="s">
        <v>55</v>
      </c>
      <c r="O3524" s="2">
        <v>45078.169247685182</v>
      </c>
      <c r="P3524" s="2">
        <v>45078.044247685182</v>
      </c>
      <c r="Q3524">
        <v>5</v>
      </c>
      <c r="R3524" t="str">
        <f t="shared" ca="1" si="55"/>
        <v>Mohit</v>
      </c>
      <c r="S3524" t="str">
        <f>IFERROR(TEXT(DATEVALUE(LEFT(Table1[[#This Row],[Date of Purchase]],10)), "MMMM"), TEXT(Table1[[#This Row],[Date of Purchase]], "MMMM"))</f>
        <v>June</v>
      </c>
      <c r="T3524" t="str">
        <f>IF(OR(
  AND(Table1[[#This Row],[Ticket Priority]]="Critical", Table1[[#This Row],[Ticket Status]]&lt;&gt;"Closed"),
  AND(Table1[[#This Row],[Ticket Priority]]="High", Table1[[#This Row],[Ticket Status]]="Open")
), "Yes", "No")</f>
        <v>No</v>
      </c>
      <c r="U3524" s="4" t="str">
        <f>IF(Table1[[#This Row],[Ticket Status]]="Closed","Yes","No")</f>
        <v>Yes</v>
      </c>
      <c r="V3524" s="4" t="str">
        <f>IF(Table1[[#This Row],[Ticket Status]]="Pending Customer Response","Yes","No")</f>
        <v>No</v>
      </c>
      <c r="W3524" s="5">
        <f ca="1">COUNTIFS(Table1[Agent_name],Table1[[#This Row],[Agent_name]],Table1[Month],Table1[[#This Row],[Month]])/160</f>
        <v>0.41875000000000001</v>
      </c>
    </row>
    <row r="3525" spans="1:23" x14ac:dyDescent="0.25">
      <c r="A3525">
        <v>3524</v>
      </c>
      <c r="B3525" t="s">
        <v>11541</v>
      </c>
      <c r="C3525" t="s">
        <v>11542</v>
      </c>
      <c r="D3525">
        <v>23</v>
      </c>
      <c r="E3525" t="s">
        <v>58</v>
      </c>
      <c r="F3525" t="s">
        <v>202</v>
      </c>
      <c r="G3525" s="1">
        <v>43955</v>
      </c>
      <c r="H3525" t="s">
        <v>66</v>
      </c>
      <c r="I3525" t="s">
        <v>37</v>
      </c>
      <c r="J3525" s="3" t="s">
        <v>11543</v>
      </c>
      <c r="K3525" t="s">
        <v>39</v>
      </c>
      <c r="L3525" t="s">
        <v>11544</v>
      </c>
      <c r="M3525" t="s">
        <v>25</v>
      </c>
      <c r="N3525" t="s">
        <v>55</v>
      </c>
      <c r="O3525" s="2">
        <v>45078.514398148145</v>
      </c>
      <c r="P3525" s="2">
        <v>45078.268564814818</v>
      </c>
      <c r="R3525" t="str">
        <f t="shared" ca="1" si="55"/>
        <v>Aisha</v>
      </c>
      <c r="S3525" t="str">
        <f>IFERROR(TEXT(DATEVALUE(LEFT(Table1[[#This Row],[Date of Purchase]],10)), "MMMM"), TEXT(Table1[[#This Row],[Date of Purchase]], "MMMM"))</f>
        <v>May</v>
      </c>
      <c r="T3525" t="str">
        <f>IF(OR(
  AND(Table1[[#This Row],[Ticket Priority]]="Critical", Table1[[#This Row],[Ticket Status]]&lt;&gt;"Closed"),
  AND(Table1[[#This Row],[Ticket Priority]]="High", Table1[[#This Row],[Ticket Status]]="Open")
), "Yes", "No")</f>
        <v>No</v>
      </c>
      <c r="U3525" s="4" t="str">
        <f>IF(Table1[[#This Row],[Ticket Status]]="Closed","Yes","No")</f>
        <v>Yes</v>
      </c>
      <c r="V3525" s="4" t="str">
        <f>IF(Table1[[#This Row],[Ticket Status]]="Pending Customer Response","Yes","No")</f>
        <v>No</v>
      </c>
      <c r="W3525" s="5">
        <f ca="1">COUNTIFS(Table1[Agent_name],Table1[[#This Row],[Agent_name]],Table1[Month],Table1[[#This Row],[Month]])/160</f>
        <v>0.93125000000000002</v>
      </c>
    </row>
    <row r="3526" spans="1:23" x14ac:dyDescent="0.25">
      <c r="A3526">
        <v>3525</v>
      </c>
      <c r="B3526" t="s">
        <v>11545</v>
      </c>
      <c r="C3526" t="s">
        <v>11546</v>
      </c>
      <c r="D3526">
        <v>21</v>
      </c>
      <c r="E3526" t="s">
        <v>58</v>
      </c>
      <c r="F3526" t="s">
        <v>161</v>
      </c>
      <c r="G3526" s="1">
        <v>43851</v>
      </c>
      <c r="H3526" t="s">
        <v>59</v>
      </c>
      <c r="I3526" t="s">
        <v>77</v>
      </c>
      <c r="J3526" s="3" t="s">
        <v>11547</v>
      </c>
      <c r="K3526" t="s">
        <v>39</v>
      </c>
      <c r="L3526" t="s">
        <v>11548</v>
      </c>
      <c r="M3526" t="s">
        <v>89</v>
      </c>
      <c r="N3526" t="s">
        <v>26</v>
      </c>
      <c r="O3526" s="2">
        <v>45078.472048611111</v>
      </c>
      <c r="P3526" s="2">
        <v>45078.712326388886</v>
      </c>
      <c r="R3526" t="str">
        <f t="shared" ca="1" si="55"/>
        <v>Neha</v>
      </c>
      <c r="S3526" t="str">
        <f>IFERROR(TEXT(DATEVALUE(LEFT(Table1[[#This Row],[Date of Purchase]],10)), "MMMM"), TEXT(Table1[[#This Row],[Date of Purchase]], "MMMM"))</f>
        <v>January</v>
      </c>
      <c r="T3526" t="str">
        <f>IF(OR(
  AND(Table1[[#This Row],[Ticket Priority]]="Critical", Table1[[#This Row],[Ticket Status]]&lt;&gt;"Closed"),
  AND(Table1[[#This Row],[Ticket Priority]]="High", Table1[[#This Row],[Ticket Status]]="Open")
), "Yes", "No")</f>
        <v>No</v>
      </c>
      <c r="U3526" s="4" t="str">
        <f>IF(Table1[[#This Row],[Ticket Status]]="Closed","Yes","No")</f>
        <v>Yes</v>
      </c>
      <c r="V3526" s="4" t="str">
        <f>IF(Table1[[#This Row],[Ticket Status]]="Pending Customer Response","Yes","No")</f>
        <v>No</v>
      </c>
      <c r="W3526" s="5">
        <f ca="1">COUNTIFS(Table1[Agent_name],Table1[[#This Row],[Agent_name]],Table1[Month],Table1[[#This Row],[Month]])/160</f>
        <v>0.21875</v>
      </c>
    </row>
    <row r="3527" spans="1:23" x14ac:dyDescent="0.25">
      <c r="A3527">
        <v>3526</v>
      </c>
      <c r="B3527" t="s">
        <v>11549</v>
      </c>
      <c r="C3527" t="s">
        <v>11550</v>
      </c>
      <c r="D3527">
        <v>19</v>
      </c>
      <c r="E3527" t="s">
        <v>19</v>
      </c>
      <c r="F3527" t="s">
        <v>125</v>
      </c>
      <c r="G3527" s="1">
        <v>44415</v>
      </c>
      <c r="H3527" t="s">
        <v>67</v>
      </c>
      <c r="I3527" t="s">
        <v>46</v>
      </c>
      <c r="J3527" s="3" t="s">
        <v>11551</v>
      </c>
      <c r="K3527" t="s">
        <v>24</v>
      </c>
      <c r="M3527" t="s">
        <v>25</v>
      </c>
      <c r="N3527" t="s">
        <v>33</v>
      </c>
      <c r="O3527" s="2">
        <v>45078.010949074072</v>
      </c>
      <c r="R3527" t="str">
        <f t="shared" ca="1" si="55"/>
        <v>Sara</v>
      </c>
      <c r="S3527" t="str">
        <f>IFERROR(TEXT(DATEVALUE(LEFT(Table1[[#This Row],[Date of Purchase]],10)), "MMMM"), TEXT(Table1[[#This Row],[Date of Purchase]], "MMMM"))</f>
        <v>August</v>
      </c>
      <c r="T3527" t="str">
        <f>IF(OR(
  AND(Table1[[#This Row],[Ticket Priority]]="Critical", Table1[[#This Row],[Ticket Status]]&lt;&gt;"Closed"),
  AND(Table1[[#This Row],[Ticket Priority]]="High", Table1[[#This Row],[Ticket Status]]="Open")
), "Yes", "No")</f>
        <v>Yes</v>
      </c>
      <c r="U3527" s="4" t="str">
        <f>IF(Table1[[#This Row],[Ticket Status]]="Closed","Yes","No")</f>
        <v>No</v>
      </c>
      <c r="V3527" s="4" t="str">
        <f>IF(Table1[[#This Row],[Ticket Status]]="Pending Customer Response","Yes","No")</f>
        <v>Yes</v>
      </c>
      <c r="W3527" s="5">
        <f ca="1">COUNTIFS(Table1[Agent_name],Table1[[#This Row],[Agent_name]],Table1[Month],Table1[[#This Row],[Month]])/160</f>
        <v>0.8</v>
      </c>
    </row>
    <row r="3528" spans="1:23" x14ac:dyDescent="0.25">
      <c r="A3528">
        <v>3527</v>
      </c>
      <c r="B3528" t="s">
        <v>3672</v>
      </c>
      <c r="C3528" t="s">
        <v>11552</v>
      </c>
      <c r="D3528">
        <v>36</v>
      </c>
      <c r="E3528" t="s">
        <v>19</v>
      </c>
      <c r="F3528" t="s">
        <v>699</v>
      </c>
      <c r="G3528" s="1">
        <v>44338</v>
      </c>
      <c r="H3528" t="s">
        <v>21</v>
      </c>
      <c r="I3528" t="s">
        <v>52</v>
      </c>
      <c r="J3528" s="3" t="s">
        <v>11553</v>
      </c>
      <c r="K3528" t="s">
        <v>39</v>
      </c>
      <c r="L3528" t="s">
        <v>11554</v>
      </c>
      <c r="M3528" t="s">
        <v>89</v>
      </c>
      <c r="N3528" t="s">
        <v>26</v>
      </c>
      <c r="O3528" s="2">
        <v>45078.058865740742</v>
      </c>
      <c r="P3528" s="2">
        <v>45078.103310185186</v>
      </c>
      <c r="Q3528">
        <v>5</v>
      </c>
      <c r="R3528" t="str">
        <f t="shared" ca="1" si="55"/>
        <v>Aisha</v>
      </c>
      <c r="S3528" t="str">
        <f>IFERROR(TEXT(DATEVALUE(LEFT(Table1[[#This Row],[Date of Purchase]],10)), "MMMM"), TEXT(Table1[[#This Row],[Date of Purchase]], "MMMM"))</f>
        <v>May</v>
      </c>
      <c r="T3528" t="str">
        <f>IF(OR(
  AND(Table1[[#This Row],[Ticket Priority]]="Critical", Table1[[#This Row],[Ticket Status]]&lt;&gt;"Closed"),
  AND(Table1[[#This Row],[Ticket Priority]]="High", Table1[[#This Row],[Ticket Status]]="Open")
), "Yes", "No")</f>
        <v>No</v>
      </c>
      <c r="U3528" s="4" t="str">
        <f>IF(Table1[[#This Row],[Ticket Status]]="Closed","Yes","No")</f>
        <v>Yes</v>
      </c>
      <c r="V3528" s="4" t="str">
        <f>IF(Table1[[#This Row],[Ticket Status]]="Pending Customer Response","Yes","No")</f>
        <v>No</v>
      </c>
      <c r="W3528" s="5">
        <f ca="1">COUNTIFS(Table1[Agent_name],Table1[[#This Row],[Agent_name]],Table1[Month],Table1[[#This Row],[Month]])/160</f>
        <v>0.93125000000000002</v>
      </c>
    </row>
    <row r="3529" spans="1:23" x14ac:dyDescent="0.25">
      <c r="A3529">
        <v>3528</v>
      </c>
      <c r="B3529" t="s">
        <v>11555</v>
      </c>
      <c r="C3529" t="s">
        <v>11556</v>
      </c>
      <c r="D3529">
        <v>68</v>
      </c>
      <c r="E3529" t="s">
        <v>19</v>
      </c>
      <c r="F3529" t="s">
        <v>317</v>
      </c>
      <c r="G3529" s="1">
        <v>44416</v>
      </c>
      <c r="H3529" t="s">
        <v>66</v>
      </c>
      <c r="I3529" t="s">
        <v>72</v>
      </c>
      <c r="J3529" s="3" t="s">
        <v>11557</v>
      </c>
      <c r="K3529" t="s">
        <v>39</v>
      </c>
      <c r="L3529" t="s">
        <v>11558</v>
      </c>
      <c r="M3529" t="s">
        <v>25</v>
      </c>
      <c r="N3529" t="s">
        <v>55</v>
      </c>
      <c r="O3529" s="2">
        <v>45078.93109953704</v>
      </c>
      <c r="P3529" s="2">
        <v>45078.481793981482</v>
      </c>
      <c r="Q3529">
        <v>2</v>
      </c>
      <c r="R3529" t="str">
        <f t="shared" ca="1" si="55"/>
        <v>Aisha</v>
      </c>
      <c r="S3529" t="str">
        <f>IFERROR(TEXT(DATEVALUE(LEFT(Table1[[#This Row],[Date of Purchase]],10)), "MMMM"), TEXT(Table1[[#This Row],[Date of Purchase]], "MMMM"))</f>
        <v>August</v>
      </c>
      <c r="T3529" t="str">
        <f>IF(OR(
  AND(Table1[[#This Row],[Ticket Priority]]="Critical", Table1[[#This Row],[Ticket Status]]&lt;&gt;"Closed"),
  AND(Table1[[#This Row],[Ticket Priority]]="High", Table1[[#This Row],[Ticket Status]]="Open")
), "Yes", "No")</f>
        <v>No</v>
      </c>
      <c r="U3529" s="4" t="str">
        <f>IF(Table1[[#This Row],[Ticket Status]]="Closed","Yes","No")</f>
        <v>Yes</v>
      </c>
      <c r="V3529" s="4" t="str">
        <f>IF(Table1[[#This Row],[Ticket Status]]="Pending Customer Response","Yes","No")</f>
        <v>No</v>
      </c>
      <c r="W3529" s="5">
        <f ca="1">COUNTIFS(Table1[Agent_name],Table1[[#This Row],[Agent_name]],Table1[Month],Table1[[#This Row],[Month]])/160</f>
        <v>0.86250000000000004</v>
      </c>
    </row>
    <row r="3530" spans="1:23" x14ac:dyDescent="0.25">
      <c r="A3530">
        <v>3529</v>
      </c>
      <c r="B3530" t="s">
        <v>11559</v>
      </c>
      <c r="C3530" t="s">
        <v>11560</v>
      </c>
      <c r="D3530">
        <v>24</v>
      </c>
      <c r="E3530" t="s">
        <v>58</v>
      </c>
      <c r="F3530" t="s">
        <v>339</v>
      </c>
      <c r="G3530" s="1">
        <v>43903</v>
      </c>
      <c r="H3530" t="s">
        <v>67</v>
      </c>
      <c r="I3530" t="s">
        <v>99</v>
      </c>
      <c r="J3530" s="3" t="s">
        <v>11561</v>
      </c>
      <c r="K3530" t="s">
        <v>62</v>
      </c>
      <c r="M3530" t="s">
        <v>25</v>
      </c>
      <c r="N3530" t="s">
        <v>26</v>
      </c>
      <c r="R3530" t="str">
        <f t="shared" ca="1" si="55"/>
        <v>Aisha</v>
      </c>
      <c r="S3530" t="str">
        <f>IFERROR(TEXT(DATEVALUE(LEFT(Table1[[#This Row],[Date of Purchase]],10)), "MMMM"), TEXT(Table1[[#This Row],[Date of Purchase]], "MMMM"))</f>
        <v>March</v>
      </c>
      <c r="T3530" t="str">
        <f>IF(OR(
  AND(Table1[[#This Row],[Ticket Priority]]="Critical", Table1[[#This Row],[Ticket Status]]&lt;&gt;"Closed"),
  AND(Table1[[#This Row],[Ticket Priority]]="High", Table1[[#This Row],[Ticket Status]]="Open")
), "Yes", "No")</f>
        <v>Yes</v>
      </c>
      <c r="U3530" s="4" t="str">
        <f>IF(Table1[[#This Row],[Ticket Status]]="Closed","Yes","No")</f>
        <v>No</v>
      </c>
      <c r="V3530" s="4" t="str">
        <f>IF(Table1[[#This Row],[Ticket Status]]="Pending Customer Response","Yes","No")</f>
        <v>No</v>
      </c>
      <c r="W3530" s="5">
        <f ca="1">COUNTIFS(Table1[Agent_name],Table1[[#This Row],[Agent_name]],Table1[Month],Table1[[#This Row],[Month]])/160</f>
        <v>1.0062500000000001</v>
      </c>
    </row>
    <row r="3531" spans="1:23" x14ac:dyDescent="0.25">
      <c r="A3531">
        <v>3530</v>
      </c>
      <c r="B3531" t="s">
        <v>11562</v>
      </c>
      <c r="C3531" t="s">
        <v>11563</v>
      </c>
      <c r="D3531">
        <v>37</v>
      </c>
      <c r="E3531" t="s">
        <v>19</v>
      </c>
      <c r="F3531" t="s">
        <v>383</v>
      </c>
      <c r="G3531" s="1">
        <v>44491</v>
      </c>
      <c r="H3531" t="s">
        <v>21</v>
      </c>
      <c r="I3531" t="s">
        <v>59</v>
      </c>
      <c r="J3531" s="3" t="s">
        <v>11564</v>
      </c>
      <c r="K3531" t="s">
        <v>62</v>
      </c>
      <c r="M3531" t="s">
        <v>41</v>
      </c>
      <c r="N3531" t="s">
        <v>83</v>
      </c>
      <c r="R3531" t="str">
        <f t="shared" ca="1" si="55"/>
        <v>Arjun</v>
      </c>
      <c r="S3531" t="str">
        <f>IFERROR(TEXT(DATEVALUE(LEFT(Table1[[#This Row],[Date of Purchase]],10)), "MMMM"), TEXT(Table1[[#This Row],[Date of Purchase]], "MMMM"))</f>
        <v>October</v>
      </c>
      <c r="T3531" t="str">
        <f>IF(OR(
  AND(Table1[[#This Row],[Ticket Priority]]="Critical", Table1[[#This Row],[Ticket Status]]&lt;&gt;"Closed"),
  AND(Table1[[#This Row],[Ticket Priority]]="High", Table1[[#This Row],[Ticket Status]]="Open")
), "Yes", "No")</f>
        <v>No</v>
      </c>
      <c r="U3531" s="4" t="str">
        <f>IF(Table1[[#This Row],[Ticket Status]]="Closed","Yes","No")</f>
        <v>No</v>
      </c>
      <c r="V3531" s="4" t="str">
        <f>IF(Table1[[#This Row],[Ticket Status]]="Pending Customer Response","Yes","No")</f>
        <v>No</v>
      </c>
      <c r="W3531" s="5">
        <f ca="1">COUNTIFS(Table1[Agent_name],Table1[[#This Row],[Agent_name]],Table1[Month],Table1[[#This Row],[Month]])/160</f>
        <v>0.23749999999999999</v>
      </c>
    </row>
    <row r="3532" spans="1:23" x14ac:dyDescent="0.25">
      <c r="A3532">
        <v>3531</v>
      </c>
      <c r="B3532" t="s">
        <v>11565</v>
      </c>
      <c r="C3532" t="s">
        <v>11566</v>
      </c>
      <c r="D3532">
        <v>32</v>
      </c>
      <c r="E3532" t="s">
        <v>19</v>
      </c>
      <c r="F3532" t="s">
        <v>173</v>
      </c>
      <c r="G3532" s="1">
        <v>44338</v>
      </c>
      <c r="H3532" t="s">
        <v>21</v>
      </c>
      <c r="I3532" t="s">
        <v>177</v>
      </c>
      <c r="J3532" s="3" t="s">
        <v>11567</v>
      </c>
      <c r="K3532" t="s">
        <v>24</v>
      </c>
      <c r="M3532" t="s">
        <v>41</v>
      </c>
      <c r="N3532" t="s">
        <v>26</v>
      </c>
      <c r="O3532" s="2">
        <v>45078.330451388887</v>
      </c>
      <c r="R3532" t="str">
        <f t="shared" ca="1" si="55"/>
        <v>Arjun</v>
      </c>
      <c r="S3532" t="str">
        <f>IFERROR(TEXT(DATEVALUE(LEFT(Table1[[#This Row],[Date of Purchase]],10)), "MMMM"), TEXT(Table1[[#This Row],[Date of Purchase]], "MMMM"))</f>
        <v>May</v>
      </c>
      <c r="T3532" t="str">
        <f>IF(OR(
  AND(Table1[[#This Row],[Ticket Priority]]="Critical", Table1[[#This Row],[Ticket Status]]&lt;&gt;"Closed"),
  AND(Table1[[#This Row],[Ticket Priority]]="High", Table1[[#This Row],[Ticket Status]]="Open")
), "Yes", "No")</f>
        <v>No</v>
      </c>
      <c r="U3532" s="4" t="str">
        <f>IF(Table1[[#This Row],[Ticket Status]]="Closed","Yes","No")</f>
        <v>No</v>
      </c>
      <c r="V3532" s="4" t="str">
        <f>IF(Table1[[#This Row],[Ticket Status]]="Pending Customer Response","Yes","No")</f>
        <v>Yes</v>
      </c>
      <c r="W3532" s="5">
        <f ca="1">COUNTIFS(Table1[Agent_name],Table1[[#This Row],[Agent_name]],Table1[Month],Table1[[#This Row],[Month]])/160</f>
        <v>0.2</v>
      </c>
    </row>
    <row r="3533" spans="1:23" x14ac:dyDescent="0.25">
      <c r="A3533">
        <v>3532</v>
      </c>
      <c r="B3533" t="s">
        <v>11568</v>
      </c>
      <c r="C3533" t="s">
        <v>4456</v>
      </c>
      <c r="D3533">
        <v>21</v>
      </c>
      <c r="E3533" t="s">
        <v>58</v>
      </c>
      <c r="F3533" t="s">
        <v>456</v>
      </c>
      <c r="G3533" s="1">
        <v>44209</v>
      </c>
      <c r="H3533" t="s">
        <v>45</v>
      </c>
      <c r="I3533" t="s">
        <v>113</v>
      </c>
      <c r="J3533" s="3" t="s">
        <v>11569</v>
      </c>
      <c r="K3533" t="s">
        <v>39</v>
      </c>
      <c r="L3533" t="s">
        <v>11570</v>
      </c>
      <c r="M3533" t="s">
        <v>41</v>
      </c>
      <c r="N3533" t="s">
        <v>83</v>
      </c>
      <c r="O3533" s="2">
        <v>45078.7658912037</v>
      </c>
      <c r="P3533" s="2">
        <v>45078.326307870368</v>
      </c>
      <c r="Q3533">
        <v>1</v>
      </c>
      <c r="R3533" t="str">
        <f t="shared" ca="1" si="55"/>
        <v>Sara</v>
      </c>
      <c r="S3533" t="str">
        <f>IFERROR(TEXT(DATEVALUE(LEFT(Table1[[#This Row],[Date of Purchase]],10)), "MMMM"), TEXT(Table1[[#This Row],[Date of Purchase]], "MMMM"))</f>
        <v>January</v>
      </c>
      <c r="T3533" t="str">
        <f>IF(OR(
  AND(Table1[[#This Row],[Ticket Priority]]="Critical", Table1[[#This Row],[Ticket Status]]&lt;&gt;"Closed"),
  AND(Table1[[#This Row],[Ticket Priority]]="High", Table1[[#This Row],[Ticket Status]]="Open")
), "Yes", "No")</f>
        <v>No</v>
      </c>
      <c r="U3533" s="4" t="str">
        <f>IF(Table1[[#This Row],[Ticket Status]]="Closed","Yes","No")</f>
        <v>Yes</v>
      </c>
      <c r="V3533" s="4" t="str">
        <f>IF(Table1[[#This Row],[Ticket Status]]="Pending Customer Response","Yes","No")</f>
        <v>No</v>
      </c>
      <c r="W3533" s="5">
        <f ca="1">COUNTIFS(Table1[Agent_name],Table1[[#This Row],[Agent_name]],Table1[Month],Table1[[#This Row],[Month]])/160</f>
        <v>0.70625000000000004</v>
      </c>
    </row>
    <row r="3534" spans="1:23" x14ac:dyDescent="0.25">
      <c r="A3534">
        <v>3533</v>
      </c>
      <c r="B3534" t="s">
        <v>11571</v>
      </c>
      <c r="C3534" t="s">
        <v>11572</v>
      </c>
      <c r="D3534">
        <v>22</v>
      </c>
      <c r="E3534" t="s">
        <v>19</v>
      </c>
      <c r="F3534" t="s">
        <v>485</v>
      </c>
      <c r="G3534" s="1">
        <v>44007</v>
      </c>
      <c r="H3534" t="s">
        <v>45</v>
      </c>
      <c r="I3534" t="s">
        <v>22</v>
      </c>
      <c r="J3534" s="3" t="s">
        <v>11573</v>
      </c>
      <c r="K3534" t="s">
        <v>24</v>
      </c>
      <c r="M3534" t="s">
        <v>89</v>
      </c>
      <c r="N3534" t="s">
        <v>33</v>
      </c>
      <c r="O3534" s="2">
        <v>45078.254108796296</v>
      </c>
      <c r="R3534" t="str">
        <f t="shared" ca="1" si="55"/>
        <v>Ravi</v>
      </c>
      <c r="S3534" t="str">
        <f>IFERROR(TEXT(DATEVALUE(LEFT(Table1[[#This Row],[Date of Purchase]],10)), "MMMM"), TEXT(Table1[[#This Row],[Date of Purchase]], "MMMM"))</f>
        <v>June</v>
      </c>
      <c r="T3534" t="str">
        <f>IF(OR(
  AND(Table1[[#This Row],[Ticket Priority]]="Critical", Table1[[#This Row],[Ticket Status]]&lt;&gt;"Closed"),
  AND(Table1[[#This Row],[Ticket Priority]]="High", Table1[[#This Row],[Ticket Status]]="Open")
), "Yes", "No")</f>
        <v>No</v>
      </c>
      <c r="U3534" s="4" t="str">
        <f>IF(Table1[[#This Row],[Ticket Status]]="Closed","Yes","No")</f>
        <v>No</v>
      </c>
      <c r="V3534" s="4" t="str">
        <f>IF(Table1[[#This Row],[Ticket Status]]="Pending Customer Response","Yes","No")</f>
        <v>Yes</v>
      </c>
      <c r="W3534" s="5">
        <f ca="1">COUNTIFS(Table1[Agent_name],Table1[[#This Row],[Agent_name]],Table1[Month],Table1[[#This Row],[Month]])/160</f>
        <v>0.58125000000000004</v>
      </c>
    </row>
    <row r="3535" spans="1:23" x14ac:dyDescent="0.25">
      <c r="A3535">
        <v>3534</v>
      </c>
      <c r="B3535" t="s">
        <v>11574</v>
      </c>
      <c r="C3535" t="s">
        <v>11575</v>
      </c>
      <c r="D3535">
        <v>39</v>
      </c>
      <c r="E3535" t="s">
        <v>58</v>
      </c>
      <c r="F3535" t="s">
        <v>36</v>
      </c>
      <c r="G3535" s="1">
        <v>44234</v>
      </c>
      <c r="H3535" t="s">
        <v>45</v>
      </c>
      <c r="I3535" t="s">
        <v>177</v>
      </c>
      <c r="J3535" s="3" t="s">
        <v>11576</v>
      </c>
      <c r="K3535" t="s">
        <v>39</v>
      </c>
      <c r="L3535" t="s">
        <v>11577</v>
      </c>
      <c r="M3535" t="s">
        <v>89</v>
      </c>
      <c r="N3535" t="s">
        <v>83</v>
      </c>
      <c r="O3535" s="2">
        <v>45078.281215277777</v>
      </c>
      <c r="P3535" s="2">
        <v>45078.536770833336</v>
      </c>
      <c r="Q3535">
        <v>1</v>
      </c>
      <c r="R3535" t="str">
        <f t="shared" ca="1" si="55"/>
        <v>Priya</v>
      </c>
      <c r="S3535" t="str">
        <f>IFERROR(TEXT(DATEVALUE(LEFT(Table1[[#This Row],[Date of Purchase]],10)), "MMMM"), TEXT(Table1[[#This Row],[Date of Purchase]], "MMMM"))</f>
        <v>February</v>
      </c>
      <c r="T3535" t="str">
        <f>IF(OR(
  AND(Table1[[#This Row],[Ticket Priority]]="Critical", Table1[[#This Row],[Ticket Status]]&lt;&gt;"Closed"),
  AND(Table1[[#This Row],[Ticket Priority]]="High", Table1[[#This Row],[Ticket Status]]="Open")
), "Yes", "No")</f>
        <v>No</v>
      </c>
      <c r="U3535" s="4" t="str">
        <f>IF(Table1[[#This Row],[Ticket Status]]="Closed","Yes","No")</f>
        <v>Yes</v>
      </c>
      <c r="V3535" s="4" t="str">
        <f>IF(Table1[[#This Row],[Ticket Status]]="Pending Customer Response","Yes","No")</f>
        <v>No</v>
      </c>
      <c r="W3535" s="5">
        <f ca="1">COUNTIFS(Table1[Agent_name],Table1[[#This Row],[Agent_name]],Table1[Month],Table1[[#This Row],[Month]])/160</f>
        <v>0.44374999999999998</v>
      </c>
    </row>
    <row r="3536" spans="1:23" x14ac:dyDescent="0.25">
      <c r="A3536">
        <v>3535</v>
      </c>
      <c r="B3536" t="s">
        <v>11578</v>
      </c>
      <c r="C3536" t="s">
        <v>11579</v>
      </c>
      <c r="D3536">
        <v>35</v>
      </c>
      <c r="E3536" t="s">
        <v>58</v>
      </c>
      <c r="F3536" t="s">
        <v>655</v>
      </c>
      <c r="G3536" s="1">
        <v>44282</v>
      </c>
      <c r="H3536" t="s">
        <v>45</v>
      </c>
      <c r="I3536" t="s">
        <v>59</v>
      </c>
      <c r="J3536" s="3" t="s">
        <v>11580</v>
      </c>
      <c r="K3536" t="s">
        <v>62</v>
      </c>
      <c r="M3536" t="s">
        <v>41</v>
      </c>
      <c r="N3536" t="s">
        <v>33</v>
      </c>
      <c r="R3536" t="str">
        <f t="shared" ca="1" si="55"/>
        <v>Neha</v>
      </c>
      <c r="S3536" t="str">
        <f>IFERROR(TEXT(DATEVALUE(LEFT(Table1[[#This Row],[Date of Purchase]],10)), "MMMM"), TEXT(Table1[[#This Row],[Date of Purchase]], "MMMM"))</f>
        <v>March</v>
      </c>
      <c r="T3536" t="str">
        <f>IF(OR(
  AND(Table1[[#This Row],[Ticket Priority]]="Critical", Table1[[#This Row],[Ticket Status]]&lt;&gt;"Closed"),
  AND(Table1[[#This Row],[Ticket Priority]]="High", Table1[[#This Row],[Ticket Status]]="Open")
), "Yes", "No")</f>
        <v>No</v>
      </c>
      <c r="U3536" s="4" t="str">
        <f>IF(Table1[[#This Row],[Ticket Status]]="Closed","Yes","No")</f>
        <v>No</v>
      </c>
      <c r="V3536" s="4" t="str">
        <f>IF(Table1[[#This Row],[Ticket Status]]="Pending Customer Response","Yes","No")</f>
        <v>No</v>
      </c>
      <c r="W3536" s="5">
        <f ca="1">COUNTIFS(Table1[Agent_name],Table1[[#This Row],[Agent_name]],Table1[Month],Table1[[#This Row],[Month]])/160</f>
        <v>0.16875000000000001</v>
      </c>
    </row>
    <row r="3537" spans="1:23" x14ac:dyDescent="0.25">
      <c r="A3537">
        <v>3536</v>
      </c>
      <c r="B3537" t="s">
        <v>11581</v>
      </c>
      <c r="C3537" t="s">
        <v>11582</v>
      </c>
      <c r="D3537">
        <v>34</v>
      </c>
      <c r="E3537" t="s">
        <v>58</v>
      </c>
      <c r="F3537" t="s">
        <v>421</v>
      </c>
      <c r="G3537" s="1">
        <v>44145</v>
      </c>
      <c r="H3537" t="s">
        <v>67</v>
      </c>
      <c r="I3537" t="s">
        <v>177</v>
      </c>
      <c r="J3537" s="3" t="s">
        <v>11583</v>
      </c>
      <c r="K3537" t="s">
        <v>62</v>
      </c>
      <c r="M3537" t="s">
        <v>89</v>
      </c>
      <c r="N3537" t="s">
        <v>83</v>
      </c>
      <c r="R3537" t="str">
        <f t="shared" ca="1" si="55"/>
        <v>Arjun</v>
      </c>
      <c r="S3537" t="str">
        <f>IFERROR(TEXT(DATEVALUE(LEFT(Table1[[#This Row],[Date of Purchase]],10)), "MMMM"), TEXT(Table1[[#This Row],[Date of Purchase]], "MMMM"))</f>
        <v>November</v>
      </c>
      <c r="T3537" t="str">
        <f>IF(OR(
  AND(Table1[[#This Row],[Ticket Priority]]="Critical", Table1[[#This Row],[Ticket Status]]&lt;&gt;"Closed"),
  AND(Table1[[#This Row],[Ticket Priority]]="High", Table1[[#This Row],[Ticket Status]]="Open")
), "Yes", "No")</f>
        <v>Yes</v>
      </c>
      <c r="U3537" s="4" t="str">
        <f>IF(Table1[[#This Row],[Ticket Status]]="Closed","Yes","No")</f>
        <v>No</v>
      </c>
      <c r="V3537" s="4" t="str">
        <f>IF(Table1[[#This Row],[Ticket Status]]="Pending Customer Response","Yes","No")</f>
        <v>No</v>
      </c>
      <c r="W3537" s="5">
        <f ca="1">COUNTIFS(Table1[Agent_name],Table1[[#This Row],[Agent_name]],Table1[Month],Table1[[#This Row],[Month]])/160</f>
        <v>0.23749999999999999</v>
      </c>
    </row>
    <row r="3538" spans="1:23" x14ac:dyDescent="0.25">
      <c r="A3538">
        <v>3537</v>
      </c>
      <c r="B3538" t="s">
        <v>11584</v>
      </c>
      <c r="C3538" t="s">
        <v>11585</v>
      </c>
      <c r="D3538">
        <v>44</v>
      </c>
      <c r="E3538" t="s">
        <v>29</v>
      </c>
      <c r="F3538" t="s">
        <v>157</v>
      </c>
      <c r="G3538" s="1">
        <v>43848</v>
      </c>
      <c r="H3538" t="s">
        <v>45</v>
      </c>
      <c r="I3538" t="s">
        <v>113</v>
      </c>
      <c r="J3538" s="3" t="s">
        <v>11586</v>
      </c>
      <c r="K3538" t="s">
        <v>24</v>
      </c>
      <c r="M3538" t="s">
        <v>89</v>
      </c>
      <c r="N3538" t="s">
        <v>33</v>
      </c>
      <c r="O3538" s="2">
        <v>45078.240972222222</v>
      </c>
      <c r="R3538" t="str">
        <f t="shared" ca="1" si="55"/>
        <v>Karan</v>
      </c>
      <c r="S3538" t="str">
        <f>IFERROR(TEXT(DATEVALUE(LEFT(Table1[[#This Row],[Date of Purchase]],10)), "MMMM"), TEXT(Table1[[#This Row],[Date of Purchase]], "MMMM"))</f>
        <v>January</v>
      </c>
      <c r="T3538" t="str">
        <f>IF(OR(
  AND(Table1[[#This Row],[Ticket Priority]]="Critical", Table1[[#This Row],[Ticket Status]]&lt;&gt;"Closed"),
  AND(Table1[[#This Row],[Ticket Priority]]="High", Table1[[#This Row],[Ticket Status]]="Open")
), "Yes", "No")</f>
        <v>No</v>
      </c>
      <c r="U3538" s="4" t="str">
        <f>IF(Table1[[#This Row],[Ticket Status]]="Closed","Yes","No")</f>
        <v>No</v>
      </c>
      <c r="V3538" s="4" t="str">
        <f>IF(Table1[[#This Row],[Ticket Status]]="Pending Customer Response","Yes","No")</f>
        <v>Yes</v>
      </c>
      <c r="W3538" s="5">
        <f ca="1">COUNTIFS(Table1[Agent_name],Table1[[#This Row],[Agent_name]],Table1[Month],Table1[[#This Row],[Month]])/160</f>
        <v>0.21249999999999999</v>
      </c>
    </row>
    <row r="3539" spans="1:23" x14ac:dyDescent="0.25">
      <c r="A3539">
        <v>3538</v>
      </c>
      <c r="B3539" t="s">
        <v>11587</v>
      </c>
      <c r="C3539" t="s">
        <v>11588</v>
      </c>
      <c r="D3539">
        <v>62</v>
      </c>
      <c r="E3539" t="s">
        <v>58</v>
      </c>
      <c r="F3539" t="s">
        <v>286</v>
      </c>
      <c r="G3539" s="1">
        <v>44110</v>
      </c>
      <c r="H3539" t="s">
        <v>45</v>
      </c>
      <c r="I3539" t="s">
        <v>177</v>
      </c>
      <c r="J3539" s="3" t="s">
        <v>11589</v>
      </c>
      <c r="K3539" t="s">
        <v>62</v>
      </c>
      <c r="M3539" t="s">
        <v>89</v>
      </c>
      <c r="N3539" t="s">
        <v>83</v>
      </c>
      <c r="R3539" t="str">
        <f t="shared" ca="1" si="55"/>
        <v>Sara</v>
      </c>
      <c r="S3539" t="str">
        <f>IFERROR(TEXT(DATEVALUE(LEFT(Table1[[#This Row],[Date of Purchase]],10)), "MMMM"), TEXT(Table1[[#This Row],[Date of Purchase]], "MMMM"))</f>
        <v>October</v>
      </c>
      <c r="T3539" t="str">
        <f>IF(OR(
  AND(Table1[[#This Row],[Ticket Priority]]="Critical", Table1[[#This Row],[Ticket Status]]&lt;&gt;"Closed"),
  AND(Table1[[#This Row],[Ticket Priority]]="High", Table1[[#This Row],[Ticket Status]]="Open")
), "Yes", "No")</f>
        <v>Yes</v>
      </c>
      <c r="U3539" s="4" t="str">
        <f>IF(Table1[[#This Row],[Ticket Status]]="Closed","Yes","No")</f>
        <v>No</v>
      </c>
      <c r="V3539" s="4" t="str">
        <f>IF(Table1[[#This Row],[Ticket Status]]="Pending Customer Response","Yes","No")</f>
        <v>No</v>
      </c>
      <c r="W3539" s="5">
        <f ca="1">COUNTIFS(Table1[Agent_name],Table1[[#This Row],[Agent_name]],Table1[Month],Table1[[#This Row],[Month]])/160</f>
        <v>0.66874999999999996</v>
      </c>
    </row>
    <row r="3540" spans="1:23" x14ac:dyDescent="0.25">
      <c r="A3540">
        <v>3539</v>
      </c>
      <c r="B3540" t="s">
        <v>11590</v>
      </c>
      <c r="C3540" t="s">
        <v>11591</v>
      </c>
      <c r="D3540">
        <v>44</v>
      </c>
      <c r="E3540" t="s">
        <v>29</v>
      </c>
      <c r="F3540" t="s">
        <v>383</v>
      </c>
      <c r="G3540" s="1">
        <v>44394</v>
      </c>
      <c r="H3540" t="s">
        <v>45</v>
      </c>
      <c r="I3540" t="s">
        <v>113</v>
      </c>
      <c r="J3540" s="3" t="s">
        <v>11592</v>
      </c>
      <c r="K3540" t="s">
        <v>39</v>
      </c>
      <c r="L3540" t="s">
        <v>11593</v>
      </c>
      <c r="M3540" t="s">
        <v>41</v>
      </c>
      <c r="N3540" t="s">
        <v>33</v>
      </c>
      <c r="O3540" s="2">
        <v>45078.082662037035</v>
      </c>
      <c r="P3540" s="2">
        <v>45078.377800925926</v>
      </c>
      <c r="Q3540">
        <v>3</v>
      </c>
      <c r="R3540" t="str">
        <f t="shared" ca="1" si="55"/>
        <v>Sara</v>
      </c>
      <c r="S3540" t="str">
        <f>IFERROR(TEXT(DATEVALUE(LEFT(Table1[[#This Row],[Date of Purchase]],10)), "MMMM"), TEXT(Table1[[#This Row],[Date of Purchase]], "MMMM"))</f>
        <v>July</v>
      </c>
      <c r="T3540" t="str">
        <f>IF(OR(
  AND(Table1[[#This Row],[Ticket Priority]]="Critical", Table1[[#This Row],[Ticket Status]]&lt;&gt;"Closed"),
  AND(Table1[[#This Row],[Ticket Priority]]="High", Table1[[#This Row],[Ticket Status]]="Open")
), "Yes", "No")</f>
        <v>No</v>
      </c>
      <c r="U3540" s="4" t="str">
        <f>IF(Table1[[#This Row],[Ticket Status]]="Closed","Yes","No")</f>
        <v>Yes</v>
      </c>
      <c r="V3540" s="4" t="str">
        <f>IF(Table1[[#This Row],[Ticket Status]]="Pending Customer Response","Yes","No")</f>
        <v>No</v>
      </c>
      <c r="W3540" s="5">
        <f ca="1">COUNTIFS(Table1[Agent_name],Table1[[#This Row],[Agent_name]],Table1[Month],Table1[[#This Row],[Month]])/160</f>
        <v>0.6875</v>
      </c>
    </row>
    <row r="3541" spans="1:23" x14ac:dyDescent="0.25">
      <c r="A3541">
        <v>3540</v>
      </c>
      <c r="B3541" t="s">
        <v>11594</v>
      </c>
      <c r="C3541" t="s">
        <v>11595</v>
      </c>
      <c r="D3541">
        <v>48</v>
      </c>
      <c r="E3541" t="s">
        <v>19</v>
      </c>
      <c r="F3541" t="s">
        <v>281</v>
      </c>
      <c r="G3541" s="1">
        <v>44317</v>
      </c>
      <c r="H3541" t="s">
        <v>21</v>
      </c>
      <c r="I3541" t="s">
        <v>150</v>
      </c>
      <c r="J3541" s="3" t="s">
        <v>1076</v>
      </c>
      <c r="K3541" t="s">
        <v>24</v>
      </c>
      <c r="M3541" t="s">
        <v>25</v>
      </c>
      <c r="N3541" t="s">
        <v>26</v>
      </c>
      <c r="O3541" s="2">
        <v>45078.011134259257</v>
      </c>
      <c r="R3541" t="str">
        <f t="shared" ca="1" si="55"/>
        <v>Meera</v>
      </c>
      <c r="S3541" t="str">
        <f>IFERROR(TEXT(DATEVALUE(LEFT(Table1[[#This Row],[Date of Purchase]],10)), "MMMM"), TEXT(Table1[[#This Row],[Date of Purchase]], "MMMM"))</f>
        <v>May</v>
      </c>
      <c r="T3541" t="str">
        <f>IF(OR(
  AND(Table1[[#This Row],[Ticket Priority]]="Critical", Table1[[#This Row],[Ticket Status]]&lt;&gt;"Closed"),
  AND(Table1[[#This Row],[Ticket Priority]]="High", Table1[[#This Row],[Ticket Status]]="Open")
), "Yes", "No")</f>
        <v>Yes</v>
      </c>
      <c r="U3541" s="4" t="str">
        <f>IF(Table1[[#This Row],[Ticket Status]]="Closed","Yes","No")</f>
        <v>No</v>
      </c>
      <c r="V3541" s="4" t="str">
        <f>IF(Table1[[#This Row],[Ticket Status]]="Pending Customer Response","Yes","No")</f>
        <v>Yes</v>
      </c>
      <c r="W3541" s="5">
        <f ca="1">COUNTIFS(Table1[Agent_name],Table1[[#This Row],[Agent_name]],Table1[Month],Table1[[#This Row],[Month]])/160</f>
        <v>0.26874999999999999</v>
      </c>
    </row>
    <row r="3542" spans="1:23" x14ac:dyDescent="0.25">
      <c r="A3542">
        <v>3541</v>
      </c>
      <c r="B3542" t="s">
        <v>11596</v>
      </c>
      <c r="C3542" t="s">
        <v>11597</v>
      </c>
      <c r="D3542">
        <v>54</v>
      </c>
      <c r="E3542" t="s">
        <v>29</v>
      </c>
      <c r="F3542" t="s">
        <v>286</v>
      </c>
      <c r="G3542" s="1">
        <v>43859</v>
      </c>
      <c r="H3542" t="s">
        <v>66</v>
      </c>
      <c r="I3542" t="s">
        <v>46</v>
      </c>
      <c r="J3542" s="3" t="s">
        <v>11598</v>
      </c>
      <c r="K3542" t="s">
        <v>39</v>
      </c>
      <c r="L3542" t="s">
        <v>11599</v>
      </c>
      <c r="M3542" t="s">
        <v>41</v>
      </c>
      <c r="N3542" t="s">
        <v>55</v>
      </c>
      <c r="O3542" s="2">
        <v>45078.294479166667</v>
      </c>
      <c r="P3542" s="2">
        <v>45078.782673611109</v>
      </c>
      <c r="Q3542">
        <v>5</v>
      </c>
      <c r="R3542" t="str">
        <f t="shared" ca="1" si="55"/>
        <v>Aisha</v>
      </c>
      <c r="S3542" t="str">
        <f>IFERROR(TEXT(DATEVALUE(LEFT(Table1[[#This Row],[Date of Purchase]],10)), "MMMM"), TEXT(Table1[[#This Row],[Date of Purchase]], "MMMM"))</f>
        <v>January</v>
      </c>
      <c r="T3542" t="str">
        <f>IF(OR(
  AND(Table1[[#This Row],[Ticket Priority]]="Critical", Table1[[#This Row],[Ticket Status]]&lt;&gt;"Closed"),
  AND(Table1[[#This Row],[Ticket Priority]]="High", Table1[[#This Row],[Ticket Status]]="Open")
), "Yes", "No")</f>
        <v>No</v>
      </c>
      <c r="U3542" s="4" t="str">
        <f>IF(Table1[[#This Row],[Ticket Status]]="Closed","Yes","No")</f>
        <v>Yes</v>
      </c>
      <c r="V3542" s="4" t="str">
        <f>IF(Table1[[#This Row],[Ticket Status]]="Pending Customer Response","Yes","No")</f>
        <v>No</v>
      </c>
      <c r="W3542" s="5">
        <f ca="1">COUNTIFS(Table1[Agent_name],Table1[[#This Row],[Agent_name]],Table1[Month],Table1[[#This Row],[Month]])/160</f>
        <v>0.83125000000000004</v>
      </c>
    </row>
    <row r="3543" spans="1:23" x14ac:dyDescent="0.25">
      <c r="A3543">
        <v>3542</v>
      </c>
      <c r="B3543" t="s">
        <v>4505</v>
      </c>
      <c r="C3543" t="s">
        <v>11600</v>
      </c>
      <c r="D3543">
        <v>65</v>
      </c>
      <c r="E3543" t="s">
        <v>19</v>
      </c>
      <c r="F3543" t="s">
        <v>202</v>
      </c>
      <c r="G3543" s="1">
        <v>44324</v>
      </c>
      <c r="H3543" t="s">
        <v>59</v>
      </c>
      <c r="I3543" t="s">
        <v>177</v>
      </c>
      <c r="J3543" s="3" t="s">
        <v>11601</v>
      </c>
      <c r="K3543" t="s">
        <v>39</v>
      </c>
      <c r="L3543" t="s">
        <v>11602</v>
      </c>
      <c r="M3543" t="s">
        <v>25</v>
      </c>
      <c r="N3543" t="s">
        <v>55</v>
      </c>
      <c r="O3543" s="2">
        <v>45078.94866898148</v>
      </c>
      <c r="P3543" s="2">
        <v>45078.843807870369</v>
      </c>
      <c r="Q3543">
        <v>3</v>
      </c>
      <c r="R3543" t="str">
        <f t="shared" ca="1" si="55"/>
        <v>Meera</v>
      </c>
      <c r="S3543" t="str">
        <f>IFERROR(TEXT(DATEVALUE(LEFT(Table1[[#This Row],[Date of Purchase]],10)), "MMMM"), TEXT(Table1[[#This Row],[Date of Purchase]], "MMMM"))</f>
        <v>May</v>
      </c>
      <c r="T3543" t="str">
        <f>IF(OR(
  AND(Table1[[#This Row],[Ticket Priority]]="Critical", Table1[[#This Row],[Ticket Status]]&lt;&gt;"Closed"),
  AND(Table1[[#This Row],[Ticket Priority]]="High", Table1[[#This Row],[Ticket Status]]="Open")
), "Yes", "No")</f>
        <v>No</v>
      </c>
      <c r="U3543" s="4" t="str">
        <f>IF(Table1[[#This Row],[Ticket Status]]="Closed","Yes","No")</f>
        <v>Yes</v>
      </c>
      <c r="V3543" s="4" t="str">
        <f>IF(Table1[[#This Row],[Ticket Status]]="Pending Customer Response","Yes","No")</f>
        <v>No</v>
      </c>
      <c r="W3543" s="5">
        <f ca="1">COUNTIFS(Table1[Agent_name],Table1[[#This Row],[Agent_name]],Table1[Month],Table1[[#This Row],[Month]])/160</f>
        <v>0.26874999999999999</v>
      </c>
    </row>
    <row r="3544" spans="1:23" x14ac:dyDescent="0.25">
      <c r="A3544">
        <v>3543</v>
      </c>
      <c r="B3544" t="s">
        <v>6543</v>
      </c>
      <c r="C3544" t="s">
        <v>11603</v>
      </c>
      <c r="D3544">
        <v>58</v>
      </c>
      <c r="E3544" t="s">
        <v>19</v>
      </c>
      <c r="F3544" t="s">
        <v>699</v>
      </c>
      <c r="G3544" s="1">
        <v>44033</v>
      </c>
      <c r="H3544" t="s">
        <v>66</v>
      </c>
      <c r="I3544" t="s">
        <v>72</v>
      </c>
      <c r="J3544" s="3" t="s">
        <v>11604</v>
      </c>
      <c r="K3544" t="s">
        <v>24</v>
      </c>
      <c r="M3544" t="s">
        <v>143</v>
      </c>
      <c r="N3544" t="s">
        <v>83</v>
      </c>
      <c r="O3544" s="2">
        <v>45078.299363425926</v>
      </c>
      <c r="R3544" t="str">
        <f t="shared" ca="1" si="55"/>
        <v>Ravi</v>
      </c>
      <c r="S3544" t="str">
        <f>IFERROR(TEXT(DATEVALUE(LEFT(Table1[[#This Row],[Date of Purchase]],10)), "MMMM"), TEXT(Table1[[#This Row],[Date of Purchase]], "MMMM"))</f>
        <v>July</v>
      </c>
      <c r="T3544" t="str">
        <f>IF(OR(
  AND(Table1[[#This Row],[Ticket Priority]]="Critical", Table1[[#This Row],[Ticket Status]]&lt;&gt;"Closed"),
  AND(Table1[[#This Row],[Ticket Priority]]="High", Table1[[#This Row],[Ticket Status]]="Open")
), "Yes", "No")</f>
        <v>No</v>
      </c>
      <c r="U3544" s="4" t="str">
        <f>IF(Table1[[#This Row],[Ticket Status]]="Closed","Yes","No")</f>
        <v>No</v>
      </c>
      <c r="V3544" s="4" t="str">
        <f>IF(Table1[[#This Row],[Ticket Status]]="Pending Customer Response","Yes","No")</f>
        <v>Yes</v>
      </c>
      <c r="W3544" s="5">
        <f ca="1">COUNTIFS(Table1[Agent_name],Table1[[#This Row],[Agent_name]],Table1[Month],Table1[[#This Row],[Month]])/160</f>
        <v>0.66249999999999998</v>
      </c>
    </row>
    <row r="3545" spans="1:23" x14ac:dyDescent="0.25">
      <c r="A3545">
        <v>3544</v>
      </c>
      <c r="B3545" t="s">
        <v>11605</v>
      </c>
      <c r="C3545" t="s">
        <v>7801</v>
      </c>
      <c r="D3545">
        <v>36</v>
      </c>
      <c r="E3545" t="s">
        <v>58</v>
      </c>
      <c r="F3545" t="s">
        <v>71</v>
      </c>
      <c r="G3545" s="1">
        <v>43970</v>
      </c>
      <c r="H3545" t="s">
        <v>59</v>
      </c>
      <c r="I3545" t="s">
        <v>72</v>
      </c>
      <c r="J3545" s="3" t="s">
        <v>11606</v>
      </c>
      <c r="K3545" t="s">
        <v>24</v>
      </c>
      <c r="M3545" t="s">
        <v>89</v>
      </c>
      <c r="N3545" t="s">
        <v>83</v>
      </c>
      <c r="O3545" s="2">
        <v>45078.334097222221</v>
      </c>
      <c r="R3545" t="str">
        <f t="shared" ca="1" si="55"/>
        <v>Neha</v>
      </c>
      <c r="S3545" t="str">
        <f>IFERROR(TEXT(DATEVALUE(LEFT(Table1[[#This Row],[Date of Purchase]],10)), "MMMM"), TEXT(Table1[[#This Row],[Date of Purchase]], "MMMM"))</f>
        <v>May</v>
      </c>
      <c r="T3545" t="str">
        <f>IF(OR(
  AND(Table1[[#This Row],[Ticket Priority]]="Critical", Table1[[#This Row],[Ticket Status]]&lt;&gt;"Closed"),
  AND(Table1[[#This Row],[Ticket Priority]]="High", Table1[[#This Row],[Ticket Status]]="Open")
), "Yes", "No")</f>
        <v>No</v>
      </c>
      <c r="U3545" s="4" t="str">
        <f>IF(Table1[[#This Row],[Ticket Status]]="Closed","Yes","No")</f>
        <v>No</v>
      </c>
      <c r="V3545" s="4" t="str">
        <f>IF(Table1[[#This Row],[Ticket Status]]="Pending Customer Response","Yes","No")</f>
        <v>Yes</v>
      </c>
      <c r="W3545" s="5">
        <f ca="1">COUNTIFS(Table1[Agent_name],Table1[[#This Row],[Agent_name]],Table1[Month],Table1[[#This Row],[Month]])/160</f>
        <v>0.20624999999999999</v>
      </c>
    </row>
    <row r="3546" spans="1:23" x14ac:dyDescent="0.25">
      <c r="A3546">
        <v>3545</v>
      </c>
      <c r="B3546" t="s">
        <v>11607</v>
      </c>
      <c r="C3546" t="s">
        <v>11608</v>
      </c>
      <c r="D3546">
        <v>34</v>
      </c>
      <c r="E3546" t="s">
        <v>58</v>
      </c>
      <c r="F3546" t="s">
        <v>456</v>
      </c>
      <c r="G3546" s="1">
        <v>44186</v>
      </c>
      <c r="H3546" t="s">
        <v>59</v>
      </c>
      <c r="I3546" t="s">
        <v>59</v>
      </c>
      <c r="J3546" s="3" t="s">
        <v>11609</v>
      </c>
      <c r="K3546" t="s">
        <v>39</v>
      </c>
      <c r="L3546" t="s">
        <v>11610</v>
      </c>
      <c r="M3546" t="s">
        <v>41</v>
      </c>
      <c r="N3546" t="s">
        <v>26</v>
      </c>
      <c r="O3546" s="2">
        <v>45078.732037037036</v>
      </c>
      <c r="P3546" s="2">
        <v>45078.108425925922</v>
      </c>
      <c r="Q3546">
        <v>4</v>
      </c>
      <c r="R3546" t="str">
        <f t="shared" ca="1" si="55"/>
        <v>Mohit</v>
      </c>
      <c r="S3546" t="str">
        <f>IFERROR(TEXT(DATEVALUE(LEFT(Table1[[#This Row],[Date of Purchase]],10)), "MMMM"), TEXT(Table1[[#This Row],[Date of Purchase]], "MMMM"))</f>
        <v>December</v>
      </c>
      <c r="T3546" t="str">
        <f>IF(OR(
  AND(Table1[[#This Row],[Ticket Priority]]="Critical", Table1[[#This Row],[Ticket Status]]&lt;&gt;"Closed"),
  AND(Table1[[#This Row],[Ticket Priority]]="High", Table1[[#This Row],[Ticket Status]]="Open")
), "Yes", "No")</f>
        <v>No</v>
      </c>
      <c r="U3546" s="4" t="str">
        <f>IF(Table1[[#This Row],[Ticket Status]]="Closed","Yes","No")</f>
        <v>Yes</v>
      </c>
      <c r="V3546" s="4" t="str">
        <f>IF(Table1[[#This Row],[Ticket Status]]="Pending Customer Response","Yes","No")</f>
        <v>No</v>
      </c>
      <c r="W3546" s="5">
        <f ca="1">COUNTIFS(Table1[Agent_name],Table1[[#This Row],[Agent_name]],Table1[Month],Table1[[#This Row],[Month]])/160</f>
        <v>0.44374999999999998</v>
      </c>
    </row>
    <row r="3547" spans="1:23" x14ac:dyDescent="0.25">
      <c r="A3547">
        <v>3546</v>
      </c>
      <c r="B3547" t="s">
        <v>11611</v>
      </c>
      <c r="C3547" t="s">
        <v>11612</v>
      </c>
      <c r="D3547">
        <v>27</v>
      </c>
      <c r="E3547" t="s">
        <v>58</v>
      </c>
      <c r="F3547" t="s">
        <v>173</v>
      </c>
      <c r="G3547" s="1">
        <v>44535</v>
      </c>
      <c r="H3547" t="s">
        <v>66</v>
      </c>
      <c r="I3547" t="s">
        <v>93</v>
      </c>
      <c r="J3547" s="3" t="s">
        <v>11613</v>
      </c>
      <c r="K3547" t="s">
        <v>39</v>
      </c>
      <c r="L3547" t="s">
        <v>11614</v>
      </c>
      <c r="M3547" t="s">
        <v>143</v>
      </c>
      <c r="N3547" t="s">
        <v>26</v>
      </c>
      <c r="O3547" s="2">
        <v>45078.462604166663</v>
      </c>
      <c r="P3547" s="2">
        <v>45078.005659722221</v>
      </c>
      <c r="Q3547">
        <v>3</v>
      </c>
      <c r="R3547" t="str">
        <f t="shared" ca="1" si="55"/>
        <v>Meera</v>
      </c>
      <c r="S3547" t="str">
        <f>IFERROR(TEXT(DATEVALUE(LEFT(Table1[[#This Row],[Date of Purchase]],10)), "MMMM"), TEXT(Table1[[#This Row],[Date of Purchase]], "MMMM"))</f>
        <v>December</v>
      </c>
      <c r="T3547" t="str">
        <f>IF(OR(
  AND(Table1[[#This Row],[Ticket Priority]]="Critical", Table1[[#This Row],[Ticket Status]]&lt;&gt;"Closed"),
  AND(Table1[[#This Row],[Ticket Priority]]="High", Table1[[#This Row],[Ticket Status]]="Open")
), "Yes", "No")</f>
        <v>No</v>
      </c>
      <c r="U3547" s="4" t="str">
        <f>IF(Table1[[#This Row],[Ticket Status]]="Closed","Yes","No")</f>
        <v>Yes</v>
      </c>
      <c r="V3547" s="4" t="str">
        <f>IF(Table1[[#This Row],[Ticket Status]]="Pending Customer Response","Yes","No")</f>
        <v>No</v>
      </c>
      <c r="W3547" s="5">
        <f ca="1">COUNTIFS(Table1[Agent_name],Table1[[#This Row],[Agent_name]],Table1[Month],Table1[[#This Row],[Month]])/160</f>
        <v>0.24374999999999999</v>
      </c>
    </row>
    <row r="3548" spans="1:23" x14ac:dyDescent="0.25">
      <c r="A3548">
        <v>3547</v>
      </c>
      <c r="B3548" t="s">
        <v>11615</v>
      </c>
      <c r="C3548" t="s">
        <v>11616</v>
      </c>
      <c r="D3548">
        <v>67</v>
      </c>
      <c r="E3548" t="s">
        <v>58</v>
      </c>
      <c r="F3548" t="s">
        <v>103</v>
      </c>
      <c r="G3548" s="1">
        <v>44112</v>
      </c>
      <c r="H3548" t="s">
        <v>21</v>
      </c>
      <c r="I3548" t="s">
        <v>177</v>
      </c>
      <c r="J3548" s="3" t="s">
        <v>11617</v>
      </c>
      <c r="K3548" t="s">
        <v>62</v>
      </c>
      <c r="M3548" t="s">
        <v>143</v>
      </c>
      <c r="N3548" t="s">
        <v>83</v>
      </c>
      <c r="R3548" t="str">
        <f t="shared" ca="1" si="55"/>
        <v>Sara</v>
      </c>
      <c r="S3548" t="str">
        <f>IFERROR(TEXT(DATEVALUE(LEFT(Table1[[#This Row],[Date of Purchase]],10)), "MMMM"), TEXT(Table1[[#This Row],[Date of Purchase]], "MMMM"))</f>
        <v>October</v>
      </c>
      <c r="T3548" t="str">
        <f>IF(OR(
  AND(Table1[[#This Row],[Ticket Priority]]="Critical", Table1[[#This Row],[Ticket Status]]&lt;&gt;"Closed"),
  AND(Table1[[#This Row],[Ticket Priority]]="High", Table1[[#This Row],[Ticket Status]]="Open")
), "Yes", "No")</f>
        <v>No</v>
      </c>
      <c r="U3548" s="4" t="str">
        <f>IF(Table1[[#This Row],[Ticket Status]]="Closed","Yes","No")</f>
        <v>No</v>
      </c>
      <c r="V3548" s="4" t="str">
        <f>IF(Table1[[#This Row],[Ticket Status]]="Pending Customer Response","Yes","No")</f>
        <v>No</v>
      </c>
      <c r="W3548" s="5">
        <f ca="1">COUNTIFS(Table1[Agent_name],Table1[[#This Row],[Agent_name]],Table1[Month],Table1[[#This Row],[Month]])/160</f>
        <v>0.66874999999999996</v>
      </c>
    </row>
    <row r="3549" spans="1:23" x14ac:dyDescent="0.25">
      <c r="A3549">
        <v>3548</v>
      </c>
      <c r="B3549" t="s">
        <v>11618</v>
      </c>
      <c r="C3549" t="s">
        <v>11619</v>
      </c>
      <c r="D3549">
        <v>67</v>
      </c>
      <c r="E3549" t="s">
        <v>58</v>
      </c>
      <c r="F3549" t="s">
        <v>161</v>
      </c>
      <c r="G3549" s="1">
        <v>43890</v>
      </c>
      <c r="H3549" t="s">
        <v>59</v>
      </c>
      <c r="I3549" t="s">
        <v>77</v>
      </c>
      <c r="J3549" s="3" t="s">
        <v>11620</v>
      </c>
      <c r="K3549" t="s">
        <v>24</v>
      </c>
      <c r="M3549" t="s">
        <v>89</v>
      </c>
      <c r="N3549" t="s">
        <v>26</v>
      </c>
      <c r="O3549" s="2">
        <v>45078.884155092594</v>
      </c>
      <c r="R3549" t="str">
        <f t="shared" ca="1" si="55"/>
        <v>Sara</v>
      </c>
      <c r="S3549" t="str">
        <f>IFERROR(TEXT(DATEVALUE(LEFT(Table1[[#This Row],[Date of Purchase]],10)), "MMMM"), TEXT(Table1[[#This Row],[Date of Purchase]], "MMMM"))</f>
        <v>February</v>
      </c>
      <c r="T3549" t="str">
        <f>IF(OR(
  AND(Table1[[#This Row],[Ticket Priority]]="Critical", Table1[[#This Row],[Ticket Status]]&lt;&gt;"Closed"),
  AND(Table1[[#This Row],[Ticket Priority]]="High", Table1[[#This Row],[Ticket Status]]="Open")
), "Yes", "No")</f>
        <v>No</v>
      </c>
      <c r="U3549" s="4" t="str">
        <f>IF(Table1[[#This Row],[Ticket Status]]="Closed","Yes","No")</f>
        <v>No</v>
      </c>
      <c r="V3549" s="4" t="str">
        <f>IF(Table1[[#This Row],[Ticket Status]]="Pending Customer Response","Yes","No")</f>
        <v>Yes</v>
      </c>
      <c r="W3549" s="5">
        <f ca="1">COUNTIFS(Table1[Agent_name],Table1[[#This Row],[Agent_name]],Table1[Month],Table1[[#This Row],[Month]])/160</f>
        <v>0.65625</v>
      </c>
    </row>
    <row r="3550" spans="1:23" x14ac:dyDescent="0.25">
      <c r="A3550">
        <v>3549</v>
      </c>
      <c r="B3550" t="s">
        <v>11621</v>
      </c>
      <c r="C3550" t="s">
        <v>11622</v>
      </c>
      <c r="D3550">
        <v>40</v>
      </c>
      <c r="E3550" t="s">
        <v>29</v>
      </c>
      <c r="F3550" t="s">
        <v>211</v>
      </c>
      <c r="G3550" s="1">
        <v>44534</v>
      </c>
      <c r="H3550" t="s">
        <v>67</v>
      </c>
      <c r="I3550" t="s">
        <v>31</v>
      </c>
      <c r="J3550" s="3" t="s">
        <v>11623</v>
      </c>
      <c r="K3550" t="s">
        <v>39</v>
      </c>
      <c r="L3550" t="s">
        <v>11624</v>
      </c>
      <c r="M3550" t="s">
        <v>41</v>
      </c>
      <c r="N3550" t="s">
        <v>83</v>
      </c>
      <c r="O3550" s="2">
        <v>45078.36959490741</v>
      </c>
      <c r="P3550" s="2">
        <v>45078.695289351854</v>
      </c>
      <c r="Q3550">
        <v>4</v>
      </c>
      <c r="R3550" t="str">
        <f t="shared" ca="1" si="55"/>
        <v>Sara</v>
      </c>
      <c r="S3550" t="str">
        <f>IFERROR(TEXT(DATEVALUE(LEFT(Table1[[#This Row],[Date of Purchase]],10)), "MMMM"), TEXT(Table1[[#This Row],[Date of Purchase]], "MMMM"))</f>
        <v>December</v>
      </c>
      <c r="T3550" t="str">
        <f>IF(OR(
  AND(Table1[[#This Row],[Ticket Priority]]="Critical", Table1[[#This Row],[Ticket Status]]&lt;&gt;"Closed"),
  AND(Table1[[#This Row],[Ticket Priority]]="High", Table1[[#This Row],[Ticket Status]]="Open")
), "Yes", "No")</f>
        <v>No</v>
      </c>
      <c r="U3550" s="4" t="str">
        <f>IF(Table1[[#This Row],[Ticket Status]]="Closed","Yes","No")</f>
        <v>Yes</v>
      </c>
      <c r="V3550" s="4" t="str">
        <f>IF(Table1[[#This Row],[Ticket Status]]="Pending Customer Response","Yes","No")</f>
        <v>No</v>
      </c>
      <c r="W3550" s="5">
        <f ca="1">COUNTIFS(Table1[Agent_name],Table1[[#This Row],[Agent_name]],Table1[Month],Table1[[#This Row],[Month]])/160</f>
        <v>0.55625000000000002</v>
      </c>
    </row>
    <row r="3551" spans="1:23" x14ac:dyDescent="0.25">
      <c r="A3551">
        <v>3550</v>
      </c>
      <c r="B3551" t="s">
        <v>11625</v>
      </c>
      <c r="C3551" t="s">
        <v>11626</v>
      </c>
      <c r="D3551">
        <v>42</v>
      </c>
      <c r="E3551" t="s">
        <v>19</v>
      </c>
      <c r="F3551" t="s">
        <v>149</v>
      </c>
      <c r="G3551" s="1">
        <v>44138</v>
      </c>
      <c r="H3551" t="s">
        <v>66</v>
      </c>
      <c r="I3551" t="s">
        <v>113</v>
      </c>
      <c r="J3551" s="3" t="s">
        <v>11627</v>
      </c>
      <c r="K3551" t="s">
        <v>24</v>
      </c>
      <c r="M3551" t="s">
        <v>143</v>
      </c>
      <c r="N3551" t="s">
        <v>33</v>
      </c>
      <c r="O3551" s="2">
        <v>45078.046701388892</v>
      </c>
      <c r="Q3551">
        <v>5</v>
      </c>
      <c r="R3551" t="str">
        <f t="shared" ca="1" si="55"/>
        <v>Aisha</v>
      </c>
      <c r="S3551" t="str">
        <f>IFERROR(TEXT(DATEVALUE(LEFT(Table1[[#This Row],[Date of Purchase]],10)), "MMMM"), TEXT(Table1[[#This Row],[Date of Purchase]], "MMMM"))</f>
        <v>November</v>
      </c>
      <c r="T3551" t="str">
        <f>IF(OR(
  AND(Table1[[#This Row],[Ticket Priority]]="Critical", Table1[[#This Row],[Ticket Status]]&lt;&gt;"Closed"),
  AND(Table1[[#This Row],[Ticket Priority]]="High", Table1[[#This Row],[Ticket Status]]="Open")
), "Yes", "No")</f>
        <v>No</v>
      </c>
      <c r="U3551" s="4" t="str">
        <f>IF(Table1[[#This Row],[Ticket Status]]="Closed","Yes","No")</f>
        <v>No</v>
      </c>
      <c r="V3551" s="4" t="str">
        <f>IF(Table1[[#This Row],[Ticket Status]]="Pending Customer Response","Yes","No")</f>
        <v>Yes</v>
      </c>
      <c r="W3551" s="5">
        <f ca="1">COUNTIFS(Table1[Agent_name],Table1[[#This Row],[Agent_name]],Table1[Month],Table1[[#This Row],[Month]])/160</f>
        <v>0.85624999999999996</v>
      </c>
    </row>
    <row r="3552" spans="1:23" x14ac:dyDescent="0.25">
      <c r="A3552">
        <v>3551</v>
      </c>
      <c r="B3552" t="s">
        <v>11628</v>
      </c>
      <c r="C3552" t="s">
        <v>11629</v>
      </c>
      <c r="D3552">
        <v>42</v>
      </c>
      <c r="E3552" t="s">
        <v>19</v>
      </c>
      <c r="F3552" t="s">
        <v>86</v>
      </c>
      <c r="G3552" s="1">
        <v>44039</v>
      </c>
      <c r="H3552" t="s">
        <v>21</v>
      </c>
      <c r="I3552" t="s">
        <v>150</v>
      </c>
      <c r="J3552" s="3" t="s">
        <v>5901</v>
      </c>
      <c r="K3552" t="s">
        <v>24</v>
      </c>
      <c r="M3552" t="s">
        <v>143</v>
      </c>
      <c r="N3552" t="s">
        <v>33</v>
      </c>
      <c r="O3552" s="2">
        <v>45078.620312500003</v>
      </c>
      <c r="Q3552">
        <v>5</v>
      </c>
      <c r="R3552" t="str">
        <f t="shared" ca="1" si="55"/>
        <v>Divya</v>
      </c>
      <c r="S3552" t="str">
        <f>IFERROR(TEXT(DATEVALUE(LEFT(Table1[[#This Row],[Date of Purchase]],10)), "MMMM"), TEXT(Table1[[#This Row],[Date of Purchase]], "MMMM"))</f>
        <v>July</v>
      </c>
      <c r="T3552" t="str">
        <f>IF(OR(
  AND(Table1[[#This Row],[Ticket Priority]]="Critical", Table1[[#This Row],[Ticket Status]]&lt;&gt;"Closed"),
  AND(Table1[[#This Row],[Ticket Priority]]="High", Table1[[#This Row],[Ticket Status]]="Open")
), "Yes", "No")</f>
        <v>No</v>
      </c>
      <c r="U3552" s="4" t="str">
        <f>IF(Table1[[#This Row],[Ticket Status]]="Closed","Yes","No")</f>
        <v>No</v>
      </c>
      <c r="V3552" s="4" t="str">
        <f>IF(Table1[[#This Row],[Ticket Status]]="Pending Customer Response","Yes","No")</f>
        <v>Yes</v>
      </c>
      <c r="W3552" s="5">
        <f ca="1">COUNTIFS(Table1[Agent_name],Table1[[#This Row],[Agent_name]],Table1[Month],Table1[[#This Row],[Month]])/160</f>
        <v>0.25</v>
      </c>
    </row>
    <row r="3553" spans="1:23" x14ac:dyDescent="0.25">
      <c r="A3553">
        <v>3552</v>
      </c>
      <c r="B3553" t="s">
        <v>11630</v>
      </c>
      <c r="C3553" t="s">
        <v>11631</v>
      </c>
      <c r="D3553">
        <v>43</v>
      </c>
      <c r="E3553" t="s">
        <v>58</v>
      </c>
      <c r="F3553" t="s">
        <v>281</v>
      </c>
      <c r="G3553" s="1">
        <v>43978</v>
      </c>
      <c r="H3553" t="s">
        <v>21</v>
      </c>
      <c r="I3553" t="s">
        <v>59</v>
      </c>
      <c r="J3553" s="3" t="s">
        <v>11632</v>
      </c>
      <c r="K3553" t="s">
        <v>39</v>
      </c>
      <c r="L3553" t="s">
        <v>11633</v>
      </c>
      <c r="M3553" t="s">
        <v>25</v>
      </c>
      <c r="N3553" t="s">
        <v>33</v>
      </c>
      <c r="O3553" s="2">
        <v>45078.807129629633</v>
      </c>
      <c r="P3553" s="2">
        <v>45078.739768518521</v>
      </c>
      <c r="R3553" t="str">
        <f t="shared" ca="1" si="55"/>
        <v>Priya</v>
      </c>
      <c r="S3553" t="str">
        <f>IFERROR(TEXT(DATEVALUE(LEFT(Table1[[#This Row],[Date of Purchase]],10)), "MMMM"), TEXT(Table1[[#This Row],[Date of Purchase]], "MMMM"))</f>
        <v>May</v>
      </c>
      <c r="T3553" t="str">
        <f>IF(OR(
  AND(Table1[[#This Row],[Ticket Priority]]="Critical", Table1[[#This Row],[Ticket Status]]&lt;&gt;"Closed"),
  AND(Table1[[#This Row],[Ticket Priority]]="High", Table1[[#This Row],[Ticket Status]]="Open")
), "Yes", "No")</f>
        <v>No</v>
      </c>
      <c r="U3553" s="4" t="str">
        <f>IF(Table1[[#This Row],[Ticket Status]]="Closed","Yes","No")</f>
        <v>Yes</v>
      </c>
      <c r="V3553" s="4" t="str">
        <f>IF(Table1[[#This Row],[Ticket Status]]="Pending Customer Response","Yes","No")</f>
        <v>No</v>
      </c>
      <c r="W3553" s="5">
        <f ca="1">COUNTIFS(Table1[Agent_name],Table1[[#This Row],[Agent_name]],Table1[Month],Table1[[#This Row],[Month]])/160</f>
        <v>0.40625</v>
      </c>
    </row>
    <row r="3554" spans="1:23" x14ac:dyDescent="0.25">
      <c r="A3554">
        <v>3553</v>
      </c>
      <c r="B3554" t="s">
        <v>11634</v>
      </c>
      <c r="C3554" t="s">
        <v>11635</v>
      </c>
      <c r="D3554">
        <v>51</v>
      </c>
      <c r="E3554" t="s">
        <v>19</v>
      </c>
      <c r="F3554" t="s">
        <v>431</v>
      </c>
      <c r="G3554" s="1">
        <v>44547</v>
      </c>
      <c r="H3554" t="s">
        <v>66</v>
      </c>
      <c r="I3554" t="s">
        <v>46</v>
      </c>
      <c r="J3554" s="3" t="s">
        <v>11636</v>
      </c>
      <c r="K3554" t="s">
        <v>24</v>
      </c>
      <c r="M3554" t="s">
        <v>41</v>
      </c>
      <c r="N3554" t="s">
        <v>26</v>
      </c>
      <c r="O3554" s="2">
        <v>45078.663391203707</v>
      </c>
      <c r="Q3554">
        <v>5</v>
      </c>
      <c r="R3554" t="str">
        <f t="shared" ca="1" si="55"/>
        <v>Aisha</v>
      </c>
      <c r="S3554" t="str">
        <f>IFERROR(TEXT(DATEVALUE(LEFT(Table1[[#This Row],[Date of Purchase]],10)), "MMMM"), TEXT(Table1[[#This Row],[Date of Purchase]], "MMMM"))</f>
        <v>December</v>
      </c>
      <c r="T3554" t="str">
        <f>IF(OR(
  AND(Table1[[#This Row],[Ticket Priority]]="Critical", Table1[[#This Row],[Ticket Status]]&lt;&gt;"Closed"),
  AND(Table1[[#This Row],[Ticket Priority]]="High", Table1[[#This Row],[Ticket Status]]="Open")
), "Yes", "No")</f>
        <v>No</v>
      </c>
      <c r="U3554" s="4" t="str">
        <f>IF(Table1[[#This Row],[Ticket Status]]="Closed","Yes","No")</f>
        <v>No</v>
      </c>
      <c r="V3554" s="4" t="str">
        <f>IF(Table1[[#This Row],[Ticket Status]]="Pending Customer Response","Yes","No")</f>
        <v>Yes</v>
      </c>
      <c r="W3554" s="5">
        <f ca="1">COUNTIFS(Table1[Agent_name],Table1[[#This Row],[Agent_name]],Table1[Month],Table1[[#This Row],[Month]])/160</f>
        <v>0.91249999999999998</v>
      </c>
    </row>
    <row r="3555" spans="1:23" x14ac:dyDescent="0.25">
      <c r="A3555">
        <v>3554</v>
      </c>
      <c r="B3555" t="s">
        <v>11637</v>
      </c>
      <c r="C3555" t="s">
        <v>11638</v>
      </c>
      <c r="D3555">
        <v>26</v>
      </c>
      <c r="E3555" t="s">
        <v>19</v>
      </c>
      <c r="F3555" t="s">
        <v>242</v>
      </c>
      <c r="G3555" s="1">
        <v>44377</v>
      </c>
      <c r="H3555" t="s">
        <v>59</v>
      </c>
      <c r="I3555" t="s">
        <v>72</v>
      </c>
      <c r="J3555" s="3" t="s">
        <v>11639</v>
      </c>
      <c r="K3555" t="s">
        <v>39</v>
      </c>
      <c r="L3555" t="s">
        <v>11640</v>
      </c>
      <c r="M3555" t="s">
        <v>41</v>
      </c>
      <c r="N3555" t="s">
        <v>33</v>
      </c>
      <c r="O3555" s="2">
        <v>45078.171053240738</v>
      </c>
      <c r="P3555" s="2">
        <v>45078.475914351853</v>
      </c>
      <c r="Q3555">
        <v>5</v>
      </c>
      <c r="R3555" t="str">
        <f t="shared" ca="1" si="55"/>
        <v>Sara</v>
      </c>
      <c r="S3555" t="str">
        <f>IFERROR(TEXT(DATEVALUE(LEFT(Table1[[#This Row],[Date of Purchase]],10)), "MMMM"), TEXT(Table1[[#This Row],[Date of Purchase]], "MMMM"))</f>
        <v>June</v>
      </c>
      <c r="T3555" t="str">
        <f>IF(OR(
  AND(Table1[[#This Row],[Ticket Priority]]="Critical", Table1[[#This Row],[Ticket Status]]&lt;&gt;"Closed"),
  AND(Table1[[#This Row],[Ticket Priority]]="High", Table1[[#This Row],[Ticket Status]]="Open")
), "Yes", "No")</f>
        <v>No</v>
      </c>
      <c r="U3555" s="4" t="str">
        <f>IF(Table1[[#This Row],[Ticket Status]]="Closed","Yes","No")</f>
        <v>Yes</v>
      </c>
      <c r="V3555" s="4" t="str">
        <f>IF(Table1[[#This Row],[Ticket Status]]="Pending Customer Response","Yes","No")</f>
        <v>No</v>
      </c>
      <c r="W3555" s="5">
        <f ca="1">COUNTIFS(Table1[Agent_name],Table1[[#This Row],[Agent_name]],Table1[Month],Table1[[#This Row],[Month]])/160</f>
        <v>0.65</v>
      </c>
    </row>
    <row r="3556" spans="1:23" x14ac:dyDescent="0.25">
      <c r="A3556">
        <v>3555</v>
      </c>
      <c r="B3556" t="s">
        <v>11641</v>
      </c>
      <c r="C3556" t="s">
        <v>11566</v>
      </c>
      <c r="D3556">
        <v>44</v>
      </c>
      <c r="E3556" t="s">
        <v>58</v>
      </c>
      <c r="F3556" t="s">
        <v>112</v>
      </c>
      <c r="G3556" s="1">
        <v>44280</v>
      </c>
      <c r="H3556" t="s">
        <v>45</v>
      </c>
      <c r="I3556" t="s">
        <v>113</v>
      </c>
      <c r="J3556" s="3" t="s">
        <v>11642</v>
      </c>
      <c r="K3556" t="s">
        <v>62</v>
      </c>
      <c r="M3556" t="s">
        <v>143</v>
      </c>
      <c r="N3556" t="s">
        <v>55</v>
      </c>
      <c r="Q3556">
        <v>5</v>
      </c>
      <c r="R3556" t="str">
        <f t="shared" ca="1" si="55"/>
        <v>Ravi</v>
      </c>
      <c r="S3556" t="str">
        <f>IFERROR(TEXT(DATEVALUE(LEFT(Table1[[#This Row],[Date of Purchase]],10)), "MMMM"), TEXT(Table1[[#This Row],[Date of Purchase]], "MMMM"))</f>
        <v>March</v>
      </c>
      <c r="T3556" t="str">
        <f>IF(OR(
  AND(Table1[[#This Row],[Ticket Priority]]="Critical", Table1[[#This Row],[Ticket Status]]&lt;&gt;"Closed"),
  AND(Table1[[#This Row],[Ticket Priority]]="High", Table1[[#This Row],[Ticket Status]]="Open")
), "Yes", "No")</f>
        <v>No</v>
      </c>
      <c r="U3556" s="4" t="str">
        <f>IF(Table1[[#This Row],[Ticket Status]]="Closed","Yes","No")</f>
        <v>No</v>
      </c>
      <c r="V3556" s="4" t="str">
        <f>IF(Table1[[#This Row],[Ticket Status]]="Pending Customer Response","Yes","No")</f>
        <v>No</v>
      </c>
      <c r="W3556" s="5">
        <f ca="1">COUNTIFS(Table1[Agent_name],Table1[[#This Row],[Agent_name]],Table1[Month],Table1[[#This Row],[Month]])/160</f>
        <v>0.54374999999999996</v>
      </c>
    </row>
    <row r="3557" spans="1:23" x14ac:dyDescent="0.25">
      <c r="A3557">
        <v>3556</v>
      </c>
      <c r="B3557" t="s">
        <v>11643</v>
      </c>
      <c r="C3557" t="s">
        <v>11644</v>
      </c>
      <c r="D3557">
        <v>64</v>
      </c>
      <c r="E3557" t="s">
        <v>58</v>
      </c>
      <c r="F3557" t="s">
        <v>339</v>
      </c>
      <c r="G3557" s="1">
        <v>44196</v>
      </c>
      <c r="H3557" t="s">
        <v>67</v>
      </c>
      <c r="I3557" t="s">
        <v>59</v>
      </c>
      <c r="J3557" s="3" t="s">
        <v>11645</v>
      </c>
      <c r="K3557" t="s">
        <v>62</v>
      </c>
      <c r="M3557" t="s">
        <v>143</v>
      </c>
      <c r="N3557" t="s">
        <v>33</v>
      </c>
      <c r="R3557" t="str">
        <f t="shared" ca="1" si="55"/>
        <v>Priya</v>
      </c>
      <c r="S3557" t="str">
        <f>IFERROR(TEXT(DATEVALUE(LEFT(Table1[[#This Row],[Date of Purchase]],10)), "MMMM"), TEXT(Table1[[#This Row],[Date of Purchase]], "MMMM"))</f>
        <v>December</v>
      </c>
      <c r="T3557" t="str">
        <f>IF(OR(
  AND(Table1[[#This Row],[Ticket Priority]]="Critical", Table1[[#This Row],[Ticket Status]]&lt;&gt;"Closed"),
  AND(Table1[[#This Row],[Ticket Priority]]="High", Table1[[#This Row],[Ticket Status]]="Open")
), "Yes", "No")</f>
        <v>No</v>
      </c>
      <c r="U3557" s="4" t="str">
        <f>IF(Table1[[#This Row],[Ticket Status]]="Closed","Yes","No")</f>
        <v>No</v>
      </c>
      <c r="V3557" s="4" t="str">
        <f>IF(Table1[[#This Row],[Ticket Status]]="Pending Customer Response","Yes","No")</f>
        <v>No</v>
      </c>
      <c r="W3557" s="5">
        <f ca="1">COUNTIFS(Table1[Agent_name],Table1[[#This Row],[Agent_name]],Table1[Month],Table1[[#This Row],[Month]])/160</f>
        <v>0.48749999999999999</v>
      </c>
    </row>
    <row r="3558" spans="1:23" x14ac:dyDescent="0.25">
      <c r="A3558">
        <v>3557</v>
      </c>
      <c r="B3558" t="s">
        <v>11646</v>
      </c>
      <c r="C3558" t="s">
        <v>11647</v>
      </c>
      <c r="D3558">
        <v>60</v>
      </c>
      <c r="E3558" t="s">
        <v>29</v>
      </c>
      <c r="F3558" t="s">
        <v>103</v>
      </c>
      <c r="G3558" s="1">
        <v>44220</v>
      </c>
      <c r="H3558" t="s">
        <v>67</v>
      </c>
      <c r="I3558" t="s">
        <v>150</v>
      </c>
      <c r="J3558" s="3" t="s">
        <v>11648</v>
      </c>
      <c r="K3558" t="s">
        <v>24</v>
      </c>
      <c r="M3558" t="s">
        <v>25</v>
      </c>
      <c r="N3558" t="s">
        <v>26</v>
      </c>
      <c r="O3558" s="2">
        <v>45078.133599537039</v>
      </c>
      <c r="R3558" t="str">
        <f t="shared" ca="1" si="55"/>
        <v>Ravi</v>
      </c>
      <c r="S3558" t="str">
        <f>IFERROR(TEXT(DATEVALUE(LEFT(Table1[[#This Row],[Date of Purchase]],10)), "MMMM"), TEXT(Table1[[#This Row],[Date of Purchase]], "MMMM"))</f>
        <v>January</v>
      </c>
      <c r="T3558" t="str">
        <f>IF(OR(
  AND(Table1[[#This Row],[Ticket Priority]]="Critical", Table1[[#This Row],[Ticket Status]]&lt;&gt;"Closed"),
  AND(Table1[[#This Row],[Ticket Priority]]="High", Table1[[#This Row],[Ticket Status]]="Open")
), "Yes", "No")</f>
        <v>Yes</v>
      </c>
      <c r="U3558" s="4" t="str">
        <f>IF(Table1[[#This Row],[Ticket Status]]="Closed","Yes","No")</f>
        <v>No</v>
      </c>
      <c r="V3558" s="4" t="str">
        <f>IF(Table1[[#This Row],[Ticket Status]]="Pending Customer Response","Yes","No")</f>
        <v>Yes</v>
      </c>
      <c r="W3558" s="5">
        <f ca="1">COUNTIFS(Table1[Agent_name],Table1[[#This Row],[Agent_name]],Table1[Month],Table1[[#This Row],[Month]])/160</f>
        <v>0.74375000000000002</v>
      </c>
    </row>
    <row r="3559" spans="1:23" x14ac:dyDescent="0.25">
      <c r="A3559">
        <v>3558</v>
      </c>
      <c r="B3559" t="s">
        <v>11649</v>
      </c>
      <c r="C3559" t="s">
        <v>11650</v>
      </c>
      <c r="D3559">
        <v>47</v>
      </c>
      <c r="E3559" t="s">
        <v>29</v>
      </c>
      <c r="F3559" t="s">
        <v>339</v>
      </c>
      <c r="G3559" s="1">
        <v>44549</v>
      </c>
      <c r="H3559" t="s">
        <v>59</v>
      </c>
      <c r="I3559" t="s">
        <v>150</v>
      </c>
      <c r="J3559" s="3" t="s">
        <v>11651</v>
      </c>
      <c r="K3559" t="s">
        <v>24</v>
      </c>
      <c r="M3559" t="s">
        <v>41</v>
      </c>
      <c r="N3559" t="s">
        <v>83</v>
      </c>
      <c r="O3559" s="2">
        <v>45078.933622685188</v>
      </c>
      <c r="R3559" t="str">
        <f t="shared" ca="1" si="55"/>
        <v>Meera</v>
      </c>
      <c r="S3559" t="str">
        <f>IFERROR(TEXT(DATEVALUE(LEFT(Table1[[#This Row],[Date of Purchase]],10)), "MMMM"), TEXT(Table1[[#This Row],[Date of Purchase]], "MMMM"))</f>
        <v>December</v>
      </c>
      <c r="T3559" t="str">
        <f>IF(OR(
  AND(Table1[[#This Row],[Ticket Priority]]="Critical", Table1[[#This Row],[Ticket Status]]&lt;&gt;"Closed"),
  AND(Table1[[#This Row],[Ticket Priority]]="High", Table1[[#This Row],[Ticket Status]]="Open")
), "Yes", "No")</f>
        <v>No</v>
      </c>
      <c r="U3559" s="4" t="str">
        <f>IF(Table1[[#This Row],[Ticket Status]]="Closed","Yes","No")</f>
        <v>No</v>
      </c>
      <c r="V3559" s="4" t="str">
        <f>IF(Table1[[#This Row],[Ticket Status]]="Pending Customer Response","Yes","No")</f>
        <v>Yes</v>
      </c>
      <c r="W3559" s="5">
        <f ca="1">COUNTIFS(Table1[Agent_name],Table1[[#This Row],[Agent_name]],Table1[Month],Table1[[#This Row],[Month]])/160</f>
        <v>0.24374999999999999</v>
      </c>
    </row>
    <row r="3560" spans="1:23" x14ac:dyDescent="0.25">
      <c r="A3560">
        <v>3559</v>
      </c>
      <c r="B3560" t="s">
        <v>11652</v>
      </c>
      <c r="C3560" t="s">
        <v>11653</v>
      </c>
      <c r="D3560">
        <v>60</v>
      </c>
      <c r="E3560" t="s">
        <v>58</v>
      </c>
      <c r="F3560" t="s">
        <v>286</v>
      </c>
      <c r="G3560" s="1">
        <v>43928</v>
      </c>
      <c r="H3560" t="s">
        <v>66</v>
      </c>
      <c r="I3560" t="s">
        <v>67</v>
      </c>
      <c r="J3560" s="3" t="s">
        <v>11654</v>
      </c>
      <c r="K3560" t="s">
        <v>39</v>
      </c>
      <c r="L3560" t="s">
        <v>11655</v>
      </c>
      <c r="M3560" t="s">
        <v>25</v>
      </c>
      <c r="N3560" t="s">
        <v>26</v>
      </c>
      <c r="O3560" s="2">
        <v>45078.44127314815</v>
      </c>
      <c r="P3560" s="2">
        <v>45078.589884259258</v>
      </c>
      <c r="Q3560">
        <v>5</v>
      </c>
      <c r="R3560" t="str">
        <f t="shared" ca="1" si="55"/>
        <v>Sara</v>
      </c>
      <c r="S3560" t="str">
        <f>IFERROR(TEXT(DATEVALUE(LEFT(Table1[[#This Row],[Date of Purchase]],10)), "MMMM"), TEXT(Table1[[#This Row],[Date of Purchase]], "MMMM"))</f>
        <v>April</v>
      </c>
      <c r="T3560" t="str">
        <f>IF(OR(
  AND(Table1[[#This Row],[Ticket Priority]]="Critical", Table1[[#This Row],[Ticket Status]]&lt;&gt;"Closed"),
  AND(Table1[[#This Row],[Ticket Priority]]="High", Table1[[#This Row],[Ticket Status]]="Open")
), "Yes", "No")</f>
        <v>No</v>
      </c>
      <c r="U3560" s="4" t="str">
        <f>IF(Table1[[#This Row],[Ticket Status]]="Closed","Yes","No")</f>
        <v>Yes</v>
      </c>
      <c r="V3560" s="4" t="str">
        <f>IF(Table1[[#This Row],[Ticket Status]]="Pending Customer Response","Yes","No")</f>
        <v>No</v>
      </c>
      <c r="W3560" s="5">
        <f ca="1">COUNTIFS(Table1[Agent_name],Table1[[#This Row],[Agent_name]],Table1[Month],Table1[[#This Row],[Month]])/160</f>
        <v>0.75624999999999998</v>
      </c>
    </row>
    <row r="3561" spans="1:23" x14ac:dyDescent="0.25">
      <c r="A3561">
        <v>3560</v>
      </c>
      <c r="B3561" t="s">
        <v>11656</v>
      </c>
      <c r="C3561" t="s">
        <v>11657</v>
      </c>
      <c r="D3561">
        <v>23</v>
      </c>
      <c r="E3561" t="s">
        <v>19</v>
      </c>
      <c r="F3561" t="s">
        <v>223</v>
      </c>
      <c r="G3561" s="1">
        <v>43937</v>
      </c>
      <c r="H3561" t="s">
        <v>45</v>
      </c>
      <c r="I3561" t="s">
        <v>59</v>
      </c>
      <c r="J3561" s="3" t="s">
        <v>11658</v>
      </c>
      <c r="K3561" t="s">
        <v>62</v>
      </c>
      <c r="M3561" t="s">
        <v>143</v>
      </c>
      <c r="N3561" t="s">
        <v>55</v>
      </c>
      <c r="R3561" t="str">
        <f t="shared" ca="1" si="55"/>
        <v>Priya</v>
      </c>
      <c r="S3561" t="str">
        <f>IFERROR(TEXT(DATEVALUE(LEFT(Table1[[#This Row],[Date of Purchase]],10)), "MMMM"), TEXT(Table1[[#This Row],[Date of Purchase]], "MMMM"))</f>
        <v>April</v>
      </c>
      <c r="T3561" t="str">
        <f>IF(OR(
  AND(Table1[[#This Row],[Ticket Priority]]="Critical", Table1[[#This Row],[Ticket Status]]&lt;&gt;"Closed"),
  AND(Table1[[#This Row],[Ticket Priority]]="High", Table1[[#This Row],[Ticket Status]]="Open")
), "Yes", "No")</f>
        <v>No</v>
      </c>
      <c r="U3561" s="4" t="str">
        <f>IF(Table1[[#This Row],[Ticket Status]]="Closed","Yes","No")</f>
        <v>No</v>
      </c>
      <c r="V3561" s="4" t="str">
        <f>IF(Table1[[#This Row],[Ticket Status]]="Pending Customer Response","Yes","No")</f>
        <v>No</v>
      </c>
      <c r="W3561" s="5">
        <f ca="1">COUNTIFS(Table1[Agent_name],Table1[[#This Row],[Agent_name]],Table1[Month],Table1[[#This Row],[Month]])/160</f>
        <v>0.48749999999999999</v>
      </c>
    </row>
    <row r="3562" spans="1:23" x14ac:dyDescent="0.25">
      <c r="A3562">
        <v>3561</v>
      </c>
      <c r="B3562" t="s">
        <v>11659</v>
      </c>
      <c r="C3562" t="s">
        <v>11660</v>
      </c>
      <c r="D3562">
        <v>20</v>
      </c>
      <c r="E3562" t="s">
        <v>58</v>
      </c>
      <c r="F3562" t="s">
        <v>103</v>
      </c>
      <c r="G3562" s="1">
        <v>43861</v>
      </c>
      <c r="H3562" t="s">
        <v>59</v>
      </c>
      <c r="I3562" t="s">
        <v>22</v>
      </c>
      <c r="J3562" s="3" t="s">
        <v>11661</v>
      </c>
      <c r="K3562" t="s">
        <v>39</v>
      </c>
      <c r="L3562" t="s">
        <v>11662</v>
      </c>
      <c r="M3562" t="s">
        <v>89</v>
      </c>
      <c r="N3562" t="s">
        <v>26</v>
      </c>
      <c r="O3562" s="2">
        <v>45078.293391203704</v>
      </c>
      <c r="P3562" s="2">
        <v>45078.368391203701</v>
      </c>
      <c r="Q3562">
        <v>5</v>
      </c>
      <c r="R3562" t="str">
        <f t="shared" ca="1" si="55"/>
        <v>Ravi</v>
      </c>
      <c r="S3562" t="str">
        <f>IFERROR(TEXT(DATEVALUE(LEFT(Table1[[#This Row],[Date of Purchase]],10)), "MMMM"), TEXT(Table1[[#This Row],[Date of Purchase]], "MMMM"))</f>
        <v>January</v>
      </c>
      <c r="T3562" t="str">
        <f>IF(OR(
  AND(Table1[[#This Row],[Ticket Priority]]="Critical", Table1[[#This Row],[Ticket Status]]&lt;&gt;"Closed"),
  AND(Table1[[#This Row],[Ticket Priority]]="High", Table1[[#This Row],[Ticket Status]]="Open")
), "Yes", "No")</f>
        <v>No</v>
      </c>
      <c r="U3562" s="4" t="str">
        <f>IF(Table1[[#This Row],[Ticket Status]]="Closed","Yes","No")</f>
        <v>Yes</v>
      </c>
      <c r="V3562" s="4" t="str">
        <f>IF(Table1[[#This Row],[Ticket Status]]="Pending Customer Response","Yes","No")</f>
        <v>No</v>
      </c>
      <c r="W3562" s="5">
        <f ca="1">COUNTIFS(Table1[Agent_name],Table1[[#This Row],[Agent_name]],Table1[Month],Table1[[#This Row],[Month]])/160</f>
        <v>0.74375000000000002</v>
      </c>
    </row>
    <row r="3563" spans="1:23" x14ac:dyDescent="0.25">
      <c r="A3563">
        <v>3562</v>
      </c>
      <c r="B3563" t="s">
        <v>11663</v>
      </c>
      <c r="C3563" t="s">
        <v>11664</v>
      </c>
      <c r="D3563">
        <v>27</v>
      </c>
      <c r="E3563" t="s">
        <v>58</v>
      </c>
      <c r="F3563" t="s">
        <v>107</v>
      </c>
      <c r="G3563" s="1">
        <v>43998</v>
      </c>
      <c r="H3563" t="s">
        <v>67</v>
      </c>
      <c r="I3563" t="s">
        <v>93</v>
      </c>
      <c r="J3563" s="3" t="s">
        <v>11665</v>
      </c>
      <c r="K3563" t="s">
        <v>62</v>
      </c>
      <c r="M3563" t="s">
        <v>41</v>
      </c>
      <c r="N3563" t="s">
        <v>26</v>
      </c>
      <c r="R3563" t="str">
        <f t="shared" ca="1" si="55"/>
        <v>Sara</v>
      </c>
      <c r="S3563" t="str">
        <f>IFERROR(TEXT(DATEVALUE(LEFT(Table1[[#This Row],[Date of Purchase]],10)), "MMMM"), TEXT(Table1[[#This Row],[Date of Purchase]], "MMMM"))</f>
        <v>June</v>
      </c>
      <c r="T3563" t="str">
        <f>IF(OR(
  AND(Table1[[#This Row],[Ticket Priority]]="Critical", Table1[[#This Row],[Ticket Status]]&lt;&gt;"Closed"),
  AND(Table1[[#This Row],[Ticket Priority]]="High", Table1[[#This Row],[Ticket Status]]="Open")
), "Yes", "No")</f>
        <v>No</v>
      </c>
      <c r="U3563" s="4" t="str">
        <f>IF(Table1[[#This Row],[Ticket Status]]="Closed","Yes","No")</f>
        <v>No</v>
      </c>
      <c r="V3563" s="4" t="str">
        <f>IF(Table1[[#This Row],[Ticket Status]]="Pending Customer Response","Yes","No")</f>
        <v>No</v>
      </c>
      <c r="W3563" s="5">
        <f ca="1">COUNTIFS(Table1[Agent_name],Table1[[#This Row],[Agent_name]],Table1[Month],Table1[[#This Row],[Month]])/160</f>
        <v>0.65</v>
      </c>
    </row>
    <row r="3564" spans="1:23" x14ac:dyDescent="0.25">
      <c r="A3564">
        <v>3563</v>
      </c>
      <c r="B3564" t="s">
        <v>11666</v>
      </c>
      <c r="C3564" t="s">
        <v>11667</v>
      </c>
      <c r="D3564">
        <v>52</v>
      </c>
      <c r="E3564" t="s">
        <v>19</v>
      </c>
      <c r="F3564" t="s">
        <v>86</v>
      </c>
      <c r="G3564" s="1">
        <v>44070</v>
      </c>
      <c r="H3564" t="s">
        <v>66</v>
      </c>
      <c r="I3564" t="s">
        <v>67</v>
      </c>
      <c r="J3564" s="3" t="s">
        <v>11668</v>
      </c>
      <c r="K3564" t="s">
        <v>62</v>
      </c>
      <c r="M3564" t="s">
        <v>89</v>
      </c>
      <c r="N3564" t="s">
        <v>33</v>
      </c>
      <c r="R3564" t="str">
        <f t="shared" ca="1" si="55"/>
        <v>Mohit</v>
      </c>
      <c r="S3564" t="str">
        <f>IFERROR(TEXT(DATEVALUE(LEFT(Table1[[#This Row],[Date of Purchase]],10)), "MMMM"), TEXT(Table1[[#This Row],[Date of Purchase]], "MMMM"))</f>
        <v>August</v>
      </c>
      <c r="T3564" t="str">
        <f>IF(OR(
  AND(Table1[[#This Row],[Ticket Priority]]="Critical", Table1[[#This Row],[Ticket Status]]&lt;&gt;"Closed"),
  AND(Table1[[#This Row],[Ticket Priority]]="High", Table1[[#This Row],[Ticket Status]]="Open")
), "Yes", "No")</f>
        <v>Yes</v>
      </c>
      <c r="U3564" s="4" t="str">
        <f>IF(Table1[[#This Row],[Ticket Status]]="Closed","Yes","No")</f>
        <v>No</v>
      </c>
      <c r="V3564" s="4" t="str">
        <f>IF(Table1[[#This Row],[Ticket Status]]="Pending Customer Response","Yes","No")</f>
        <v>No</v>
      </c>
      <c r="W3564" s="5">
        <f ca="1">COUNTIFS(Table1[Agent_name],Table1[[#This Row],[Agent_name]],Table1[Month],Table1[[#This Row],[Month]])/160</f>
        <v>0.46250000000000002</v>
      </c>
    </row>
    <row r="3565" spans="1:23" x14ac:dyDescent="0.25">
      <c r="A3565">
        <v>3564</v>
      </c>
      <c r="B3565" t="s">
        <v>11669</v>
      </c>
      <c r="C3565" t="s">
        <v>11670</v>
      </c>
      <c r="D3565">
        <v>22</v>
      </c>
      <c r="E3565" t="s">
        <v>29</v>
      </c>
      <c r="F3565" t="s">
        <v>456</v>
      </c>
      <c r="G3565" s="1">
        <v>44437</v>
      </c>
      <c r="H3565" t="s">
        <v>21</v>
      </c>
      <c r="I3565" t="s">
        <v>177</v>
      </c>
      <c r="J3565" s="3" t="s">
        <v>11671</v>
      </c>
      <c r="K3565" t="s">
        <v>39</v>
      </c>
      <c r="L3565" t="s">
        <v>11672</v>
      </c>
      <c r="M3565" t="s">
        <v>89</v>
      </c>
      <c r="N3565" t="s">
        <v>33</v>
      </c>
      <c r="O3565" s="2">
        <v>45078.645509259259</v>
      </c>
      <c r="P3565" s="2">
        <v>45078.662870370368</v>
      </c>
      <c r="Q3565">
        <v>1</v>
      </c>
      <c r="R3565" t="str">
        <f t="shared" ca="1" si="55"/>
        <v>Ravi</v>
      </c>
      <c r="S3565" t="str">
        <f>IFERROR(TEXT(DATEVALUE(LEFT(Table1[[#This Row],[Date of Purchase]],10)), "MMMM"), TEXT(Table1[[#This Row],[Date of Purchase]], "MMMM"))</f>
        <v>August</v>
      </c>
      <c r="T3565" t="str">
        <f>IF(OR(
  AND(Table1[[#This Row],[Ticket Priority]]="Critical", Table1[[#This Row],[Ticket Status]]&lt;&gt;"Closed"),
  AND(Table1[[#This Row],[Ticket Priority]]="High", Table1[[#This Row],[Ticket Status]]="Open")
), "Yes", "No")</f>
        <v>No</v>
      </c>
      <c r="U3565" s="4" t="str">
        <f>IF(Table1[[#This Row],[Ticket Status]]="Closed","Yes","No")</f>
        <v>Yes</v>
      </c>
      <c r="V3565" s="4" t="str">
        <f>IF(Table1[[#This Row],[Ticket Status]]="Pending Customer Response","Yes","No")</f>
        <v>No</v>
      </c>
      <c r="W3565" s="5">
        <f ca="1">COUNTIFS(Table1[Agent_name],Table1[[#This Row],[Agent_name]],Table1[Month],Table1[[#This Row],[Month]])/160</f>
        <v>0.65625</v>
      </c>
    </row>
    <row r="3566" spans="1:23" x14ac:dyDescent="0.25">
      <c r="A3566">
        <v>3565</v>
      </c>
      <c r="B3566" t="s">
        <v>11673</v>
      </c>
      <c r="C3566" t="s">
        <v>11674</v>
      </c>
      <c r="D3566">
        <v>30</v>
      </c>
      <c r="E3566" t="s">
        <v>19</v>
      </c>
      <c r="F3566" t="s">
        <v>242</v>
      </c>
      <c r="G3566" s="1">
        <v>44443</v>
      </c>
      <c r="H3566" t="s">
        <v>67</v>
      </c>
      <c r="I3566" t="s">
        <v>59</v>
      </c>
      <c r="J3566" s="3" t="s">
        <v>11675</v>
      </c>
      <c r="K3566" t="s">
        <v>62</v>
      </c>
      <c r="M3566" t="s">
        <v>89</v>
      </c>
      <c r="N3566" t="s">
        <v>33</v>
      </c>
      <c r="R3566" t="str">
        <f t="shared" ca="1" si="55"/>
        <v>Ravi</v>
      </c>
      <c r="S3566" t="str">
        <f>IFERROR(TEXT(DATEVALUE(LEFT(Table1[[#This Row],[Date of Purchase]],10)), "MMMM"), TEXT(Table1[[#This Row],[Date of Purchase]], "MMMM"))</f>
        <v>September</v>
      </c>
      <c r="T3566" t="str">
        <f>IF(OR(
  AND(Table1[[#This Row],[Ticket Priority]]="Critical", Table1[[#This Row],[Ticket Status]]&lt;&gt;"Closed"),
  AND(Table1[[#This Row],[Ticket Priority]]="High", Table1[[#This Row],[Ticket Status]]="Open")
), "Yes", "No")</f>
        <v>Yes</v>
      </c>
      <c r="U3566" s="4" t="str">
        <f>IF(Table1[[#This Row],[Ticket Status]]="Closed","Yes","No")</f>
        <v>No</v>
      </c>
      <c r="V3566" s="4" t="str">
        <f>IF(Table1[[#This Row],[Ticket Status]]="Pending Customer Response","Yes","No")</f>
        <v>No</v>
      </c>
      <c r="W3566" s="5">
        <f ca="1">COUNTIFS(Table1[Agent_name],Table1[[#This Row],[Agent_name]],Table1[Month],Table1[[#This Row],[Month]])/160</f>
        <v>0.64375000000000004</v>
      </c>
    </row>
    <row r="3567" spans="1:23" x14ac:dyDescent="0.25">
      <c r="A3567">
        <v>3566</v>
      </c>
      <c r="B3567" t="s">
        <v>10740</v>
      </c>
      <c r="C3567" t="s">
        <v>11676</v>
      </c>
      <c r="D3567">
        <v>67</v>
      </c>
      <c r="E3567" t="s">
        <v>29</v>
      </c>
      <c r="F3567" t="s">
        <v>223</v>
      </c>
      <c r="G3567" s="1">
        <v>43958</v>
      </c>
      <c r="H3567" t="s">
        <v>45</v>
      </c>
      <c r="I3567" t="s">
        <v>99</v>
      </c>
      <c r="J3567" s="3" t="s">
        <v>11677</v>
      </c>
      <c r="K3567" t="s">
        <v>24</v>
      </c>
      <c r="M3567" t="s">
        <v>25</v>
      </c>
      <c r="N3567" t="s">
        <v>26</v>
      </c>
      <c r="O3567" s="2">
        <v>45078.930254629631</v>
      </c>
      <c r="R3567" t="str">
        <f t="shared" ca="1" si="55"/>
        <v>Mohit</v>
      </c>
      <c r="S3567" t="str">
        <f>IFERROR(TEXT(DATEVALUE(LEFT(Table1[[#This Row],[Date of Purchase]],10)), "MMMM"), TEXT(Table1[[#This Row],[Date of Purchase]], "MMMM"))</f>
        <v>May</v>
      </c>
      <c r="T3567" t="str">
        <f>IF(OR(
  AND(Table1[[#This Row],[Ticket Priority]]="Critical", Table1[[#This Row],[Ticket Status]]&lt;&gt;"Closed"),
  AND(Table1[[#This Row],[Ticket Priority]]="High", Table1[[#This Row],[Ticket Status]]="Open")
), "Yes", "No")</f>
        <v>Yes</v>
      </c>
      <c r="U3567" s="4" t="str">
        <f>IF(Table1[[#This Row],[Ticket Status]]="Closed","Yes","No")</f>
        <v>No</v>
      </c>
      <c r="V3567" s="4" t="str">
        <f>IF(Table1[[#This Row],[Ticket Status]]="Pending Customer Response","Yes","No")</f>
        <v>Yes</v>
      </c>
      <c r="W3567" s="5">
        <f ca="1">COUNTIFS(Table1[Agent_name],Table1[[#This Row],[Agent_name]],Table1[Month],Table1[[#This Row],[Month]])/160</f>
        <v>0.45624999999999999</v>
      </c>
    </row>
    <row r="3568" spans="1:23" x14ac:dyDescent="0.25">
      <c r="A3568">
        <v>3567</v>
      </c>
      <c r="B3568" t="s">
        <v>11678</v>
      </c>
      <c r="C3568" t="s">
        <v>11679</v>
      </c>
      <c r="D3568">
        <v>52</v>
      </c>
      <c r="E3568" t="s">
        <v>29</v>
      </c>
      <c r="F3568" t="s">
        <v>107</v>
      </c>
      <c r="G3568" s="1">
        <v>43937</v>
      </c>
      <c r="H3568" t="s">
        <v>21</v>
      </c>
      <c r="I3568" t="s">
        <v>22</v>
      </c>
      <c r="J3568" s="3" t="s">
        <v>11680</v>
      </c>
      <c r="K3568" t="s">
        <v>24</v>
      </c>
      <c r="M3568" t="s">
        <v>25</v>
      </c>
      <c r="N3568" t="s">
        <v>26</v>
      </c>
      <c r="O3568" s="2">
        <v>45078.869166666664</v>
      </c>
      <c r="R3568" t="str">
        <f t="shared" ca="1" si="55"/>
        <v>Aisha</v>
      </c>
      <c r="S3568" t="str">
        <f>IFERROR(TEXT(DATEVALUE(LEFT(Table1[[#This Row],[Date of Purchase]],10)), "MMMM"), TEXT(Table1[[#This Row],[Date of Purchase]], "MMMM"))</f>
        <v>April</v>
      </c>
      <c r="T3568" t="str">
        <f>IF(OR(
  AND(Table1[[#This Row],[Ticket Priority]]="Critical", Table1[[#This Row],[Ticket Status]]&lt;&gt;"Closed"),
  AND(Table1[[#This Row],[Ticket Priority]]="High", Table1[[#This Row],[Ticket Status]]="Open")
), "Yes", "No")</f>
        <v>Yes</v>
      </c>
      <c r="U3568" s="4" t="str">
        <f>IF(Table1[[#This Row],[Ticket Status]]="Closed","Yes","No")</f>
        <v>No</v>
      </c>
      <c r="V3568" s="4" t="str">
        <f>IF(Table1[[#This Row],[Ticket Status]]="Pending Customer Response","Yes","No")</f>
        <v>Yes</v>
      </c>
      <c r="W3568" s="5">
        <f ca="1">COUNTIFS(Table1[Agent_name],Table1[[#This Row],[Agent_name]],Table1[Month],Table1[[#This Row],[Month]])/160</f>
        <v>0.81874999999999998</v>
      </c>
    </row>
    <row r="3569" spans="1:23" x14ac:dyDescent="0.25">
      <c r="A3569">
        <v>3568</v>
      </c>
      <c r="B3569" t="s">
        <v>11681</v>
      </c>
      <c r="C3569" t="s">
        <v>11682</v>
      </c>
      <c r="D3569">
        <v>54</v>
      </c>
      <c r="E3569" t="s">
        <v>19</v>
      </c>
      <c r="F3569" t="s">
        <v>242</v>
      </c>
      <c r="G3569" s="1">
        <v>44400</v>
      </c>
      <c r="H3569" t="s">
        <v>21</v>
      </c>
      <c r="I3569" t="s">
        <v>99</v>
      </c>
      <c r="J3569" s="3" t="s">
        <v>11683</v>
      </c>
      <c r="K3569" t="s">
        <v>24</v>
      </c>
      <c r="M3569" t="s">
        <v>25</v>
      </c>
      <c r="N3569" t="s">
        <v>55</v>
      </c>
      <c r="O3569" s="2">
        <v>45078.366412037038</v>
      </c>
      <c r="R3569" t="str">
        <f t="shared" ca="1" si="55"/>
        <v>Meera</v>
      </c>
      <c r="S3569" t="str">
        <f>IFERROR(TEXT(DATEVALUE(LEFT(Table1[[#This Row],[Date of Purchase]],10)), "MMMM"), TEXT(Table1[[#This Row],[Date of Purchase]], "MMMM"))</f>
        <v>July</v>
      </c>
      <c r="T3569" t="str">
        <f>IF(OR(
  AND(Table1[[#This Row],[Ticket Priority]]="Critical", Table1[[#This Row],[Ticket Status]]&lt;&gt;"Closed"),
  AND(Table1[[#This Row],[Ticket Priority]]="High", Table1[[#This Row],[Ticket Status]]="Open")
), "Yes", "No")</f>
        <v>Yes</v>
      </c>
      <c r="U3569" s="4" t="str">
        <f>IF(Table1[[#This Row],[Ticket Status]]="Closed","Yes","No")</f>
        <v>No</v>
      </c>
      <c r="V3569" s="4" t="str">
        <f>IF(Table1[[#This Row],[Ticket Status]]="Pending Customer Response","Yes","No")</f>
        <v>Yes</v>
      </c>
      <c r="W3569" s="5">
        <f ca="1">COUNTIFS(Table1[Agent_name],Table1[[#This Row],[Agent_name]],Table1[Month],Table1[[#This Row],[Month]])/160</f>
        <v>0.23125000000000001</v>
      </c>
    </row>
    <row r="3570" spans="1:23" x14ac:dyDescent="0.25">
      <c r="A3570">
        <v>3569</v>
      </c>
      <c r="B3570" t="s">
        <v>11684</v>
      </c>
      <c r="C3570" t="s">
        <v>11685</v>
      </c>
      <c r="D3570">
        <v>59</v>
      </c>
      <c r="E3570" t="s">
        <v>29</v>
      </c>
      <c r="F3570" t="s">
        <v>339</v>
      </c>
      <c r="G3570" s="1">
        <v>43947</v>
      </c>
      <c r="H3570" t="s">
        <v>66</v>
      </c>
      <c r="I3570" t="s">
        <v>37</v>
      </c>
      <c r="J3570" s="3" t="s">
        <v>11686</v>
      </c>
      <c r="K3570" t="s">
        <v>39</v>
      </c>
      <c r="L3570" t="s">
        <v>11687</v>
      </c>
      <c r="M3570" t="s">
        <v>143</v>
      </c>
      <c r="N3570" t="s">
        <v>26</v>
      </c>
      <c r="O3570" s="2">
        <v>45078.347685185188</v>
      </c>
      <c r="P3570" s="2">
        <v>45078.765740740739</v>
      </c>
      <c r="Q3570">
        <v>3</v>
      </c>
      <c r="R3570" t="str">
        <f t="shared" ca="1" si="55"/>
        <v>Aisha</v>
      </c>
      <c r="S3570" t="str">
        <f>IFERROR(TEXT(DATEVALUE(LEFT(Table1[[#This Row],[Date of Purchase]],10)), "MMMM"), TEXT(Table1[[#This Row],[Date of Purchase]], "MMMM"))</f>
        <v>April</v>
      </c>
      <c r="T3570" t="str">
        <f>IF(OR(
  AND(Table1[[#This Row],[Ticket Priority]]="Critical", Table1[[#This Row],[Ticket Status]]&lt;&gt;"Closed"),
  AND(Table1[[#This Row],[Ticket Priority]]="High", Table1[[#This Row],[Ticket Status]]="Open")
), "Yes", "No")</f>
        <v>No</v>
      </c>
      <c r="U3570" s="4" t="str">
        <f>IF(Table1[[#This Row],[Ticket Status]]="Closed","Yes","No")</f>
        <v>Yes</v>
      </c>
      <c r="V3570" s="4" t="str">
        <f>IF(Table1[[#This Row],[Ticket Status]]="Pending Customer Response","Yes","No")</f>
        <v>No</v>
      </c>
      <c r="W3570" s="5">
        <f ca="1">COUNTIFS(Table1[Agent_name],Table1[[#This Row],[Agent_name]],Table1[Month],Table1[[#This Row],[Month]])/160</f>
        <v>0.81874999999999998</v>
      </c>
    </row>
    <row r="3571" spans="1:23" x14ac:dyDescent="0.25">
      <c r="A3571">
        <v>3570</v>
      </c>
      <c r="B3571" t="s">
        <v>11688</v>
      </c>
      <c r="C3571" t="s">
        <v>11689</v>
      </c>
      <c r="D3571">
        <v>42</v>
      </c>
      <c r="E3571" t="s">
        <v>29</v>
      </c>
      <c r="F3571" t="s">
        <v>98</v>
      </c>
      <c r="G3571" s="1">
        <v>44157</v>
      </c>
      <c r="H3571" t="s">
        <v>67</v>
      </c>
      <c r="I3571" t="s">
        <v>150</v>
      </c>
      <c r="J3571" s="3" t="s">
        <v>271</v>
      </c>
      <c r="K3571" t="s">
        <v>62</v>
      </c>
      <c r="M3571" t="s">
        <v>41</v>
      </c>
      <c r="N3571" t="s">
        <v>83</v>
      </c>
      <c r="R3571" t="str">
        <f t="shared" ca="1" si="55"/>
        <v>Sara</v>
      </c>
      <c r="S3571" t="str">
        <f>IFERROR(TEXT(DATEVALUE(LEFT(Table1[[#This Row],[Date of Purchase]],10)), "MMMM"), TEXT(Table1[[#This Row],[Date of Purchase]], "MMMM"))</f>
        <v>November</v>
      </c>
      <c r="T3571" t="str">
        <f>IF(OR(
  AND(Table1[[#This Row],[Ticket Priority]]="Critical", Table1[[#This Row],[Ticket Status]]&lt;&gt;"Closed"),
  AND(Table1[[#This Row],[Ticket Priority]]="High", Table1[[#This Row],[Ticket Status]]="Open")
), "Yes", "No")</f>
        <v>No</v>
      </c>
      <c r="U3571" s="4" t="str">
        <f>IF(Table1[[#This Row],[Ticket Status]]="Closed","Yes","No")</f>
        <v>No</v>
      </c>
      <c r="V3571" s="4" t="str">
        <f>IF(Table1[[#This Row],[Ticket Status]]="Pending Customer Response","Yes","No")</f>
        <v>No</v>
      </c>
      <c r="W3571" s="5">
        <f ca="1">COUNTIFS(Table1[Agent_name],Table1[[#This Row],[Agent_name]],Table1[Month],Table1[[#This Row],[Month]])/160</f>
        <v>0.79374999999999996</v>
      </c>
    </row>
    <row r="3572" spans="1:23" x14ac:dyDescent="0.25">
      <c r="A3572">
        <v>3571</v>
      </c>
      <c r="B3572" t="s">
        <v>11690</v>
      </c>
      <c r="C3572" t="s">
        <v>11691</v>
      </c>
      <c r="D3572">
        <v>52</v>
      </c>
      <c r="E3572" t="s">
        <v>58</v>
      </c>
      <c r="F3572" t="s">
        <v>699</v>
      </c>
      <c r="G3572" s="1">
        <v>44035</v>
      </c>
      <c r="H3572" t="s">
        <v>21</v>
      </c>
      <c r="I3572" t="s">
        <v>177</v>
      </c>
      <c r="J3572" s="3" t="s">
        <v>11692</v>
      </c>
      <c r="K3572" t="s">
        <v>62</v>
      </c>
      <c r="M3572" t="s">
        <v>41</v>
      </c>
      <c r="N3572" t="s">
        <v>83</v>
      </c>
      <c r="R3572" t="str">
        <f t="shared" ca="1" si="55"/>
        <v>Sara</v>
      </c>
      <c r="S3572" t="str">
        <f>IFERROR(TEXT(DATEVALUE(LEFT(Table1[[#This Row],[Date of Purchase]],10)), "MMMM"), TEXT(Table1[[#This Row],[Date of Purchase]], "MMMM"))</f>
        <v>July</v>
      </c>
      <c r="T3572" t="str">
        <f>IF(OR(
  AND(Table1[[#This Row],[Ticket Priority]]="Critical", Table1[[#This Row],[Ticket Status]]&lt;&gt;"Closed"),
  AND(Table1[[#This Row],[Ticket Priority]]="High", Table1[[#This Row],[Ticket Status]]="Open")
), "Yes", "No")</f>
        <v>No</v>
      </c>
      <c r="U3572" s="4" t="str">
        <f>IF(Table1[[#This Row],[Ticket Status]]="Closed","Yes","No")</f>
        <v>No</v>
      </c>
      <c r="V3572" s="4" t="str">
        <f>IF(Table1[[#This Row],[Ticket Status]]="Pending Customer Response","Yes","No")</f>
        <v>No</v>
      </c>
      <c r="W3572" s="5">
        <f ca="1">COUNTIFS(Table1[Agent_name],Table1[[#This Row],[Agent_name]],Table1[Month],Table1[[#This Row],[Month]])/160</f>
        <v>0.6875</v>
      </c>
    </row>
    <row r="3573" spans="1:23" x14ac:dyDescent="0.25">
      <c r="A3573">
        <v>3572</v>
      </c>
      <c r="B3573" t="s">
        <v>11693</v>
      </c>
      <c r="C3573" t="s">
        <v>11694</v>
      </c>
      <c r="D3573">
        <v>54</v>
      </c>
      <c r="E3573" t="s">
        <v>29</v>
      </c>
      <c r="F3573" t="s">
        <v>20</v>
      </c>
      <c r="G3573" s="1">
        <v>44076</v>
      </c>
      <c r="H3573" t="s">
        <v>45</v>
      </c>
      <c r="I3573" t="s">
        <v>141</v>
      </c>
      <c r="J3573" s="3" t="s">
        <v>11695</v>
      </c>
      <c r="K3573" t="s">
        <v>39</v>
      </c>
      <c r="L3573" t="s">
        <v>11696</v>
      </c>
      <c r="M3573" t="s">
        <v>41</v>
      </c>
      <c r="N3573" t="s">
        <v>55</v>
      </c>
      <c r="O3573" s="2">
        <v>45078.86509259259</v>
      </c>
      <c r="P3573" s="2">
        <v>45078.803981481484</v>
      </c>
      <c r="Q3573">
        <v>2</v>
      </c>
      <c r="R3573" t="str">
        <f t="shared" ca="1" si="55"/>
        <v>Aisha</v>
      </c>
      <c r="S3573" t="str">
        <f>IFERROR(TEXT(DATEVALUE(LEFT(Table1[[#This Row],[Date of Purchase]],10)), "MMMM"), TEXT(Table1[[#This Row],[Date of Purchase]], "MMMM"))</f>
        <v>September</v>
      </c>
      <c r="T3573" t="str">
        <f>IF(OR(
  AND(Table1[[#This Row],[Ticket Priority]]="Critical", Table1[[#This Row],[Ticket Status]]&lt;&gt;"Closed"),
  AND(Table1[[#This Row],[Ticket Priority]]="High", Table1[[#This Row],[Ticket Status]]="Open")
), "Yes", "No")</f>
        <v>No</v>
      </c>
      <c r="U3573" s="4" t="str">
        <f>IF(Table1[[#This Row],[Ticket Status]]="Closed","Yes","No")</f>
        <v>Yes</v>
      </c>
      <c r="V3573" s="4" t="str">
        <f>IF(Table1[[#This Row],[Ticket Status]]="Pending Customer Response","Yes","No")</f>
        <v>No</v>
      </c>
      <c r="W3573" s="5">
        <f ca="1">COUNTIFS(Table1[Agent_name],Table1[[#This Row],[Agent_name]],Table1[Month],Table1[[#This Row],[Month]])/160</f>
        <v>0.86250000000000004</v>
      </c>
    </row>
    <row r="3574" spans="1:23" x14ac:dyDescent="0.25">
      <c r="A3574">
        <v>3573</v>
      </c>
      <c r="B3574" t="s">
        <v>11697</v>
      </c>
      <c r="C3574" t="s">
        <v>11698</v>
      </c>
      <c r="D3574">
        <v>53</v>
      </c>
      <c r="E3574" t="s">
        <v>29</v>
      </c>
      <c r="F3574" t="s">
        <v>157</v>
      </c>
      <c r="G3574" s="1">
        <v>44450</v>
      </c>
      <c r="H3574" t="s">
        <v>21</v>
      </c>
      <c r="I3574" t="s">
        <v>37</v>
      </c>
      <c r="J3574" s="3" t="s">
        <v>11699</v>
      </c>
      <c r="K3574" t="s">
        <v>62</v>
      </c>
      <c r="M3574" t="s">
        <v>25</v>
      </c>
      <c r="N3574" t="s">
        <v>55</v>
      </c>
      <c r="R3574" t="str">
        <f t="shared" ca="1" si="55"/>
        <v>Priya</v>
      </c>
      <c r="S3574" t="str">
        <f>IFERROR(TEXT(DATEVALUE(LEFT(Table1[[#This Row],[Date of Purchase]],10)), "MMMM"), TEXT(Table1[[#This Row],[Date of Purchase]], "MMMM"))</f>
        <v>September</v>
      </c>
      <c r="T3574" t="str">
        <f>IF(OR(
  AND(Table1[[#This Row],[Ticket Priority]]="Critical", Table1[[#This Row],[Ticket Status]]&lt;&gt;"Closed"),
  AND(Table1[[#This Row],[Ticket Priority]]="High", Table1[[#This Row],[Ticket Status]]="Open")
), "Yes", "No")</f>
        <v>Yes</v>
      </c>
      <c r="U3574" s="4" t="str">
        <f>IF(Table1[[#This Row],[Ticket Status]]="Closed","Yes","No")</f>
        <v>No</v>
      </c>
      <c r="V3574" s="4" t="str">
        <f>IF(Table1[[#This Row],[Ticket Status]]="Pending Customer Response","Yes","No")</f>
        <v>No</v>
      </c>
      <c r="W3574" s="5">
        <f ca="1">COUNTIFS(Table1[Agent_name],Table1[[#This Row],[Agent_name]],Table1[Month],Table1[[#This Row],[Month]])/160</f>
        <v>0.53125</v>
      </c>
    </row>
    <row r="3575" spans="1:23" x14ac:dyDescent="0.25">
      <c r="A3575">
        <v>3574</v>
      </c>
      <c r="B3575" t="s">
        <v>11700</v>
      </c>
      <c r="C3575" t="s">
        <v>11701</v>
      </c>
      <c r="D3575">
        <v>48</v>
      </c>
      <c r="E3575" t="s">
        <v>58</v>
      </c>
      <c r="F3575" t="s">
        <v>117</v>
      </c>
      <c r="G3575" s="1">
        <v>44521</v>
      </c>
      <c r="H3575" t="s">
        <v>66</v>
      </c>
      <c r="I3575" t="s">
        <v>113</v>
      </c>
      <c r="J3575" s="3" t="s">
        <v>11702</v>
      </c>
      <c r="K3575" t="s">
        <v>62</v>
      </c>
      <c r="M3575" t="s">
        <v>89</v>
      </c>
      <c r="N3575" t="s">
        <v>83</v>
      </c>
      <c r="R3575" t="str">
        <f t="shared" ca="1" si="55"/>
        <v>Priya</v>
      </c>
      <c r="S3575" t="str">
        <f>IFERROR(TEXT(DATEVALUE(LEFT(Table1[[#This Row],[Date of Purchase]],10)), "MMMM"), TEXT(Table1[[#This Row],[Date of Purchase]], "MMMM"))</f>
        <v>November</v>
      </c>
      <c r="T3575" t="str">
        <f>IF(OR(
  AND(Table1[[#This Row],[Ticket Priority]]="Critical", Table1[[#This Row],[Ticket Status]]&lt;&gt;"Closed"),
  AND(Table1[[#This Row],[Ticket Priority]]="High", Table1[[#This Row],[Ticket Status]]="Open")
), "Yes", "No")</f>
        <v>Yes</v>
      </c>
      <c r="U3575" s="4" t="str">
        <f>IF(Table1[[#This Row],[Ticket Status]]="Closed","Yes","No")</f>
        <v>No</v>
      </c>
      <c r="V3575" s="4" t="str">
        <f>IF(Table1[[#This Row],[Ticket Status]]="Pending Customer Response","Yes","No")</f>
        <v>No</v>
      </c>
      <c r="W3575" s="5">
        <f ca="1">COUNTIFS(Table1[Agent_name],Table1[[#This Row],[Agent_name]],Table1[Month],Table1[[#This Row],[Month]])/160</f>
        <v>0.41249999999999998</v>
      </c>
    </row>
    <row r="3576" spans="1:23" x14ac:dyDescent="0.25">
      <c r="A3576">
        <v>3575</v>
      </c>
      <c r="B3576" t="s">
        <v>11703</v>
      </c>
      <c r="C3576" t="s">
        <v>11704</v>
      </c>
      <c r="D3576">
        <v>32</v>
      </c>
      <c r="E3576" t="s">
        <v>58</v>
      </c>
      <c r="F3576" t="s">
        <v>207</v>
      </c>
      <c r="G3576" s="1">
        <v>44132</v>
      </c>
      <c r="H3576" t="s">
        <v>21</v>
      </c>
      <c r="I3576" t="s">
        <v>67</v>
      </c>
      <c r="J3576" s="3" t="s">
        <v>11705</v>
      </c>
      <c r="K3576" t="s">
        <v>24</v>
      </c>
      <c r="M3576" t="s">
        <v>89</v>
      </c>
      <c r="N3576" t="s">
        <v>26</v>
      </c>
      <c r="O3576" s="2">
        <v>45078.000555555554</v>
      </c>
      <c r="R3576" t="str">
        <f t="shared" ca="1" si="55"/>
        <v>Aisha</v>
      </c>
      <c r="S3576" t="str">
        <f>IFERROR(TEXT(DATEVALUE(LEFT(Table1[[#This Row],[Date of Purchase]],10)), "MMMM"), TEXT(Table1[[#This Row],[Date of Purchase]], "MMMM"))</f>
        <v>October</v>
      </c>
      <c r="T3576" t="str">
        <f>IF(OR(
  AND(Table1[[#This Row],[Ticket Priority]]="Critical", Table1[[#This Row],[Ticket Status]]&lt;&gt;"Closed"),
  AND(Table1[[#This Row],[Ticket Priority]]="High", Table1[[#This Row],[Ticket Status]]="Open")
), "Yes", "No")</f>
        <v>No</v>
      </c>
      <c r="U3576" s="4" t="str">
        <f>IF(Table1[[#This Row],[Ticket Status]]="Closed","Yes","No")</f>
        <v>No</v>
      </c>
      <c r="V3576" s="4" t="str">
        <f>IF(Table1[[#This Row],[Ticket Status]]="Pending Customer Response","Yes","No")</f>
        <v>Yes</v>
      </c>
      <c r="W3576" s="5">
        <f ca="1">COUNTIFS(Table1[Agent_name],Table1[[#This Row],[Agent_name]],Table1[Month],Table1[[#This Row],[Month]])/160</f>
        <v>0.85624999999999996</v>
      </c>
    </row>
    <row r="3577" spans="1:23" x14ac:dyDescent="0.25">
      <c r="A3577">
        <v>3576</v>
      </c>
      <c r="B3577" t="s">
        <v>11706</v>
      </c>
      <c r="C3577" t="s">
        <v>11707</v>
      </c>
      <c r="D3577">
        <v>38</v>
      </c>
      <c r="E3577" t="s">
        <v>58</v>
      </c>
      <c r="F3577" t="s">
        <v>107</v>
      </c>
      <c r="G3577" s="1">
        <v>44042</v>
      </c>
      <c r="H3577" t="s">
        <v>67</v>
      </c>
      <c r="I3577" t="s">
        <v>113</v>
      </c>
      <c r="J3577" s="3" t="s">
        <v>11708</v>
      </c>
      <c r="K3577" t="s">
        <v>39</v>
      </c>
      <c r="L3577" t="s">
        <v>11709</v>
      </c>
      <c r="M3577" t="s">
        <v>41</v>
      </c>
      <c r="N3577" t="s">
        <v>55</v>
      </c>
      <c r="O3577" s="2">
        <v>45077.965150462966</v>
      </c>
      <c r="P3577" s="2">
        <v>45078.754733796297</v>
      </c>
      <c r="Q3577">
        <v>5</v>
      </c>
      <c r="R3577" t="str">
        <f t="shared" ca="1" si="55"/>
        <v>Divya</v>
      </c>
      <c r="S3577" t="str">
        <f>IFERROR(TEXT(DATEVALUE(LEFT(Table1[[#This Row],[Date of Purchase]],10)), "MMMM"), TEXT(Table1[[#This Row],[Date of Purchase]], "MMMM"))</f>
        <v>July</v>
      </c>
      <c r="T3577" t="str">
        <f>IF(OR(
  AND(Table1[[#This Row],[Ticket Priority]]="Critical", Table1[[#This Row],[Ticket Status]]&lt;&gt;"Closed"),
  AND(Table1[[#This Row],[Ticket Priority]]="High", Table1[[#This Row],[Ticket Status]]="Open")
), "Yes", "No")</f>
        <v>No</v>
      </c>
      <c r="U3577" s="4" t="str">
        <f>IF(Table1[[#This Row],[Ticket Status]]="Closed","Yes","No")</f>
        <v>Yes</v>
      </c>
      <c r="V3577" s="4" t="str">
        <f>IF(Table1[[#This Row],[Ticket Status]]="Pending Customer Response","Yes","No")</f>
        <v>No</v>
      </c>
      <c r="W3577" s="5">
        <f ca="1">COUNTIFS(Table1[Agent_name],Table1[[#This Row],[Agent_name]],Table1[Month],Table1[[#This Row],[Month]])/160</f>
        <v>0.25</v>
      </c>
    </row>
    <row r="3578" spans="1:23" x14ac:dyDescent="0.25">
      <c r="A3578">
        <v>3577</v>
      </c>
      <c r="B3578" t="s">
        <v>11710</v>
      </c>
      <c r="C3578" t="s">
        <v>11711</v>
      </c>
      <c r="D3578">
        <v>33</v>
      </c>
      <c r="E3578" t="s">
        <v>19</v>
      </c>
      <c r="F3578" t="s">
        <v>44</v>
      </c>
      <c r="G3578" s="1">
        <v>44540</v>
      </c>
      <c r="H3578" t="s">
        <v>67</v>
      </c>
      <c r="I3578" t="s">
        <v>93</v>
      </c>
      <c r="J3578" s="3" t="s">
        <v>11712</v>
      </c>
      <c r="K3578" t="s">
        <v>39</v>
      </c>
      <c r="L3578" t="s">
        <v>11713</v>
      </c>
      <c r="M3578" t="s">
        <v>143</v>
      </c>
      <c r="N3578" t="s">
        <v>55</v>
      </c>
      <c r="O3578" s="2">
        <v>45078.484618055554</v>
      </c>
      <c r="P3578" s="2">
        <v>45078.190868055557</v>
      </c>
      <c r="Q3578">
        <v>4</v>
      </c>
      <c r="R3578" t="str">
        <f t="shared" ca="1" si="55"/>
        <v>Mohit</v>
      </c>
      <c r="S3578" t="str">
        <f>IFERROR(TEXT(DATEVALUE(LEFT(Table1[[#This Row],[Date of Purchase]],10)), "MMMM"), TEXT(Table1[[#This Row],[Date of Purchase]], "MMMM"))</f>
        <v>December</v>
      </c>
      <c r="T3578" t="str">
        <f>IF(OR(
  AND(Table1[[#This Row],[Ticket Priority]]="Critical", Table1[[#This Row],[Ticket Status]]&lt;&gt;"Closed"),
  AND(Table1[[#This Row],[Ticket Priority]]="High", Table1[[#This Row],[Ticket Status]]="Open")
), "Yes", "No")</f>
        <v>No</v>
      </c>
      <c r="U3578" s="4" t="str">
        <f>IF(Table1[[#This Row],[Ticket Status]]="Closed","Yes","No")</f>
        <v>Yes</v>
      </c>
      <c r="V3578" s="4" t="str">
        <f>IF(Table1[[#This Row],[Ticket Status]]="Pending Customer Response","Yes","No")</f>
        <v>No</v>
      </c>
      <c r="W3578" s="5">
        <f ca="1">COUNTIFS(Table1[Agent_name],Table1[[#This Row],[Agent_name]],Table1[Month],Table1[[#This Row],[Month]])/160</f>
        <v>0.44374999999999998</v>
      </c>
    </row>
    <row r="3579" spans="1:23" x14ac:dyDescent="0.25">
      <c r="A3579">
        <v>3578</v>
      </c>
      <c r="B3579" t="s">
        <v>11714</v>
      </c>
      <c r="C3579" t="s">
        <v>11715</v>
      </c>
      <c r="D3579">
        <v>45</v>
      </c>
      <c r="E3579" t="s">
        <v>29</v>
      </c>
      <c r="F3579" t="s">
        <v>98</v>
      </c>
      <c r="G3579" s="1">
        <v>44009</v>
      </c>
      <c r="H3579" t="s">
        <v>67</v>
      </c>
      <c r="I3579" t="s">
        <v>93</v>
      </c>
      <c r="J3579" s="3" t="s">
        <v>11716</v>
      </c>
      <c r="K3579" t="s">
        <v>24</v>
      </c>
      <c r="M3579" t="s">
        <v>143</v>
      </c>
      <c r="N3579" t="s">
        <v>33</v>
      </c>
      <c r="O3579" s="2">
        <v>45078.141585648147</v>
      </c>
      <c r="R3579" t="str">
        <f t="shared" ca="1" si="55"/>
        <v>Karan</v>
      </c>
      <c r="S3579" t="str">
        <f>IFERROR(TEXT(DATEVALUE(LEFT(Table1[[#This Row],[Date of Purchase]],10)), "MMMM"), TEXT(Table1[[#This Row],[Date of Purchase]], "MMMM"))</f>
        <v>June</v>
      </c>
      <c r="T3579" t="str">
        <f>IF(OR(
  AND(Table1[[#This Row],[Ticket Priority]]="Critical", Table1[[#This Row],[Ticket Status]]&lt;&gt;"Closed"),
  AND(Table1[[#This Row],[Ticket Priority]]="High", Table1[[#This Row],[Ticket Status]]="Open")
), "Yes", "No")</f>
        <v>No</v>
      </c>
      <c r="U3579" s="4" t="str">
        <f>IF(Table1[[#This Row],[Ticket Status]]="Closed","Yes","No")</f>
        <v>No</v>
      </c>
      <c r="V3579" s="4" t="str">
        <f>IF(Table1[[#This Row],[Ticket Status]]="Pending Customer Response","Yes","No")</f>
        <v>Yes</v>
      </c>
      <c r="W3579" s="5">
        <f ca="1">COUNTIFS(Table1[Agent_name],Table1[[#This Row],[Agent_name]],Table1[Month],Table1[[#This Row],[Month]])/160</f>
        <v>0.27500000000000002</v>
      </c>
    </row>
    <row r="3580" spans="1:23" x14ac:dyDescent="0.25">
      <c r="A3580">
        <v>3579</v>
      </c>
      <c r="B3580" t="s">
        <v>11717</v>
      </c>
      <c r="C3580" t="s">
        <v>11718</v>
      </c>
      <c r="D3580">
        <v>30</v>
      </c>
      <c r="E3580" t="s">
        <v>19</v>
      </c>
      <c r="F3580" t="s">
        <v>44</v>
      </c>
      <c r="G3580" s="1">
        <v>44030</v>
      </c>
      <c r="H3580" t="s">
        <v>59</v>
      </c>
      <c r="I3580" t="s">
        <v>60</v>
      </c>
      <c r="J3580" s="3" t="s">
        <v>11719</v>
      </c>
      <c r="K3580" t="s">
        <v>39</v>
      </c>
      <c r="L3580" t="s">
        <v>11720</v>
      </c>
      <c r="M3580" t="s">
        <v>25</v>
      </c>
      <c r="N3580" t="s">
        <v>83</v>
      </c>
      <c r="O3580" s="2">
        <v>45077.978414351855</v>
      </c>
      <c r="P3580" s="2">
        <v>45078.547858796293</v>
      </c>
      <c r="Q3580">
        <v>4</v>
      </c>
      <c r="R3580" t="str">
        <f t="shared" ca="1" si="55"/>
        <v>Sara</v>
      </c>
      <c r="S3580" t="str">
        <f>IFERROR(TEXT(DATEVALUE(LEFT(Table1[[#This Row],[Date of Purchase]],10)), "MMMM"), TEXT(Table1[[#This Row],[Date of Purchase]], "MMMM"))</f>
        <v>July</v>
      </c>
      <c r="T3580" t="str">
        <f>IF(OR(
  AND(Table1[[#This Row],[Ticket Priority]]="Critical", Table1[[#This Row],[Ticket Status]]&lt;&gt;"Closed"),
  AND(Table1[[#This Row],[Ticket Priority]]="High", Table1[[#This Row],[Ticket Status]]="Open")
), "Yes", "No")</f>
        <v>No</v>
      </c>
      <c r="U3580" s="4" t="str">
        <f>IF(Table1[[#This Row],[Ticket Status]]="Closed","Yes","No")</f>
        <v>Yes</v>
      </c>
      <c r="V3580" s="4" t="str">
        <f>IF(Table1[[#This Row],[Ticket Status]]="Pending Customer Response","Yes","No")</f>
        <v>No</v>
      </c>
      <c r="W3580" s="5">
        <f ca="1">COUNTIFS(Table1[Agent_name],Table1[[#This Row],[Agent_name]],Table1[Month],Table1[[#This Row],[Month]])/160</f>
        <v>0.6875</v>
      </c>
    </row>
    <row r="3581" spans="1:23" x14ac:dyDescent="0.25">
      <c r="A3581">
        <v>3580</v>
      </c>
      <c r="B3581" t="s">
        <v>9048</v>
      </c>
      <c r="C3581" t="s">
        <v>11721</v>
      </c>
      <c r="D3581">
        <v>55</v>
      </c>
      <c r="E3581" t="s">
        <v>29</v>
      </c>
      <c r="F3581" t="s">
        <v>317</v>
      </c>
      <c r="G3581" s="1">
        <v>44212</v>
      </c>
      <c r="H3581" t="s">
        <v>67</v>
      </c>
      <c r="I3581" t="s">
        <v>59</v>
      </c>
      <c r="J3581" s="3" t="s">
        <v>11722</v>
      </c>
      <c r="K3581" t="s">
        <v>39</v>
      </c>
      <c r="L3581" t="s">
        <v>11723</v>
      </c>
      <c r="M3581" t="s">
        <v>25</v>
      </c>
      <c r="N3581" t="s">
        <v>33</v>
      </c>
      <c r="O3581" s="2">
        <v>45078.347175925926</v>
      </c>
      <c r="P3581" s="2">
        <v>45078.417314814818</v>
      </c>
      <c r="Q3581">
        <v>3</v>
      </c>
      <c r="R3581" t="str">
        <f t="shared" ca="1" si="55"/>
        <v>Karan</v>
      </c>
      <c r="S3581" t="str">
        <f>IFERROR(TEXT(DATEVALUE(LEFT(Table1[[#This Row],[Date of Purchase]],10)), "MMMM"), TEXT(Table1[[#This Row],[Date of Purchase]], "MMMM"))</f>
        <v>January</v>
      </c>
      <c r="T3581" t="str">
        <f>IF(OR(
  AND(Table1[[#This Row],[Ticket Priority]]="Critical", Table1[[#This Row],[Ticket Status]]&lt;&gt;"Closed"),
  AND(Table1[[#This Row],[Ticket Priority]]="High", Table1[[#This Row],[Ticket Status]]="Open")
), "Yes", "No")</f>
        <v>No</v>
      </c>
      <c r="U3581" s="4" t="str">
        <f>IF(Table1[[#This Row],[Ticket Status]]="Closed","Yes","No")</f>
        <v>Yes</v>
      </c>
      <c r="V3581" s="4" t="str">
        <f>IF(Table1[[#This Row],[Ticket Status]]="Pending Customer Response","Yes","No")</f>
        <v>No</v>
      </c>
      <c r="W3581" s="5">
        <f ca="1">COUNTIFS(Table1[Agent_name],Table1[[#This Row],[Agent_name]],Table1[Month],Table1[[#This Row],[Month]])/160</f>
        <v>0.21249999999999999</v>
      </c>
    </row>
    <row r="3582" spans="1:23" x14ac:dyDescent="0.25">
      <c r="A3582">
        <v>3581</v>
      </c>
      <c r="B3582" t="s">
        <v>11724</v>
      </c>
      <c r="C3582" t="s">
        <v>11725</v>
      </c>
      <c r="D3582">
        <v>54</v>
      </c>
      <c r="E3582" t="s">
        <v>29</v>
      </c>
      <c r="F3582" t="s">
        <v>161</v>
      </c>
      <c r="G3582" s="1">
        <v>44125</v>
      </c>
      <c r="H3582" t="s">
        <v>45</v>
      </c>
      <c r="I3582" t="s">
        <v>177</v>
      </c>
      <c r="J3582" s="3" t="s">
        <v>11726</v>
      </c>
      <c r="K3582" t="s">
        <v>24</v>
      </c>
      <c r="M3582" t="s">
        <v>41</v>
      </c>
      <c r="N3582" t="s">
        <v>55</v>
      </c>
      <c r="O3582" s="2">
        <v>45078.604143518518</v>
      </c>
      <c r="R3582" t="str">
        <f t="shared" ca="1" si="55"/>
        <v>Aisha</v>
      </c>
      <c r="S3582" t="str">
        <f>IFERROR(TEXT(DATEVALUE(LEFT(Table1[[#This Row],[Date of Purchase]],10)), "MMMM"), TEXT(Table1[[#This Row],[Date of Purchase]], "MMMM"))</f>
        <v>October</v>
      </c>
      <c r="T3582" t="str">
        <f>IF(OR(
  AND(Table1[[#This Row],[Ticket Priority]]="Critical", Table1[[#This Row],[Ticket Status]]&lt;&gt;"Closed"),
  AND(Table1[[#This Row],[Ticket Priority]]="High", Table1[[#This Row],[Ticket Status]]="Open")
), "Yes", "No")</f>
        <v>No</v>
      </c>
      <c r="U3582" s="4" t="str">
        <f>IF(Table1[[#This Row],[Ticket Status]]="Closed","Yes","No")</f>
        <v>No</v>
      </c>
      <c r="V3582" s="4" t="str">
        <f>IF(Table1[[#This Row],[Ticket Status]]="Pending Customer Response","Yes","No")</f>
        <v>Yes</v>
      </c>
      <c r="W3582" s="5">
        <f ca="1">COUNTIFS(Table1[Agent_name],Table1[[#This Row],[Agent_name]],Table1[Month],Table1[[#This Row],[Month]])/160</f>
        <v>0.85624999999999996</v>
      </c>
    </row>
    <row r="3583" spans="1:23" x14ac:dyDescent="0.25">
      <c r="A3583">
        <v>3582</v>
      </c>
      <c r="B3583" t="s">
        <v>11727</v>
      </c>
      <c r="C3583" t="s">
        <v>11728</v>
      </c>
      <c r="D3583">
        <v>67</v>
      </c>
      <c r="E3583" t="s">
        <v>58</v>
      </c>
      <c r="F3583" t="s">
        <v>134</v>
      </c>
      <c r="G3583" s="1">
        <v>43951</v>
      </c>
      <c r="H3583" t="s">
        <v>21</v>
      </c>
      <c r="I3583" t="s">
        <v>31</v>
      </c>
      <c r="J3583" s="3" t="s">
        <v>11729</v>
      </c>
      <c r="K3583" t="s">
        <v>39</v>
      </c>
      <c r="L3583" t="s">
        <v>11730</v>
      </c>
      <c r="M3583" t="s">
        <v>41</v>
      </c>
      <c r="N3583" t="s">
        <v>33</v>
      </c>
      <c r="O3583" s="2">
        <v>45078.895833333336</v>
      </c>
      <c r="P3583" s="2">
        <v>45078.438888888886</v>
      </c>
      <c r="Q3583">
        <v>5</v>
      </c>
      <c r="R3583" t="str">
        <f t="shared" ca="1" si="55"/>
        <v>Divya</v>
      </c>
      <c r="S3583" t="str">
        <f>IFERROR(TEXT(DATEVALUE(LEFT(Table1[[#This Row],[Date of Purchase]],10)), "MMMM"), TEXT(Table1[[#This Row],[Date of Purchase]], "MMMM"))</f>
        <v>April</v>
      </c>
      <c r="T3583" t="str">
        <f>IF(OR(
  AND(Table1[[#This Row],[Ticket Priority]]="Critical", Table1[[#This Row],[Ticket Status]]&lt;&gt;"Closed"),
  AND(Table1[[#This Row],[Ticket Priority]]="High", Table1[[#This Row],[Ticket Status]]="Open")
), "Yes", "No")</f>
        <v>No</v>
      </c>
      <c r="U3583" s="4" t="str">
        <f>IF(Table1[[#This Row],[Ticket Status]]="Closed","Yes","No")</f>
        <v>Yes</v>
      </c>
      <c r="V3583" s="4" t="str">
        <f>IF(Table1[[#This Row],[Ticket Status]]="Pending Customer Response","Yes","No")</f>
        <v>No</v>
      </c>
      <c r="W3583" s="5">
        <f ca="1">COUNTIFS(Table1[Agent_name],Table1[[#This Row],[Agent_name]],Table1[Month],Table1[[#This Row],[Month]])/160</f>
        <v>0.17499999999999999</v>
      </c>
    </row>
    <row r="3584" spans="1:23" x14ac:dyDescent="0.25">
      <c r="A3584">
        <v>3583</v>
      </c>
      <c r="B3584" t="s">
        <v>11731</v>
      </c>
      <c r="C3584" t="s">
        <v>11732</v>
      </c>
      <c r="D3584">
        <v>18</v>
      </c>
      <c r="E3584" t="s">
        <v>29</v>
      </c>
      <c r="F3584" t="s">
        <v>92</v>
      </c>
      <c r="G3584" s="1">
        <v>44536</v>
      </c>
      <c r="H3584" t="s">
        <v>21</v>
      </c>
      <c r="I3584" t="s">
        <v>67</v>
      </c>
      <c r="J3584" s="3" t="s">
        <v>11733</v>
      </c>
      <c r="K3584" t="s">
        <v>39</v>
      </c>
      <c r="L3584" t="s">
        <v>11734</v>
      </c>
      <c r="M3584" t="s">
        <v>89</v>
      </c>
      <c r="N3584" t="s">
        <v>55</v>
      </c>
      <c r="O3584" s="2">
        <v>45078.777789351851</v>
      </c>
      <c r="P3584" s="2">
        <v>45078.831956018519</v>
      </c>
      <c r="Q3584">
        <v>4</v>
      </c>
      <c r="R3584" t="str">
        <f t="shared" ca="1" si="55"/>
        <v>Ravi</v>
      </c>
      <c r="S3584" t="str">
        <f>IFERROR(TEXT(DATEVALUE(LEFT(Table1[[#This Row],[Date of Purchase]],10)), "MMMM"), TEXT(Table1[[#This Row],[Date of Purchase]], "MMMM"))</f>
        <v>December</v>
      </c>
      <c r="T3584" t="str">
        <f>IF(OR(
  AND(Table1[[#This Row],[Ticket Priority]]="Critical", Table1[[#This Row],[Ticket Status]]&lt;&gt;"Closed"),
  AND(Table1[[#This Row],[Ticket Priority]]="High", Table1[[#This Row],[Ticket Status]]="Open")
), "Yes", "No")</f>
        <v>No</v>
      </c>
      <c r="U3584" s="4" t="str">
        <f>IF(Table1[[#This Row],[Ticket Status]]="Closed","Yes","No")</f>
        <v>Yes</v>
      </c>
      <c r="V3584" s="4" t="str">
        <f>IF(Table1[[#This Row],[Ticket Status]]="Pending Customer Response","Yes","No")</f>
        <v>No</v>
      </c>
      <c r="W3584" s="5">
        <f ca="1">COUNTIFS(Table1[Agent_name],Table1[[#This Row],[Agent_name]],Table1[Month],Table1[[#This Row],[Month]])/160</f>
        <v>0.66249999999999998</v>
      </c>
    </row>
    <row r="3585" spans="1:23" x14ac:dyDescent="0.25">
      <c r="A3585">
        <v>3584</v>
      </c>
      <c r="B3585" t="s">
        <v>11735</v>
      </c>
      <c r="C3585" t="s">
        <v>11736</v>
      </c>
      <c r="D3585">
        <v>54</v>
      </c>
      <c r="E3585" t="s">
        <v>19</v>
      </c>
      <c r="F3585" t="s">
        <v>134</v>
      </c>
      <c r="G3585" s="1">
        <v>44046</v>
      </c>
      <c r="H3585" t="s">
        <v>66</v>
      </c>
      <c r="I3585" t="s">
        <v>31</v>
      </c>
      <c r="J3585" s="3" t="s">
        <v>11737</v>
      </c>
      <c r="K3585" t="s">
        <v>24</v>
      </c>
      <c r="M3585" t="s">
        <v>89</v>
      </c>
      <c r="N3585" t="s">
        <v>26</v>
      </c>
      <c r="O3585" s="2">
        <v>45078.375023148146</v>
      </c>
      <c r="R3585" t="str">
        <f t="shared" ca="1" si="55"/>
        <v>Mohit</v>
      </c>
      <c r="S3585" t="str">
        <f>IFERROR(TEXT(DATEVALUE(LEFT(Table1[[#This Row],[Date of Purchase]],10)), "MMMM"), TEXT(Table1[[#This Row],[Date of Purchase]], "MMMM"))</f>
        <v>August</v>
      </c>
      <c r="T3585" t="str">
        <f>IF(OR(
  AND(Table1[[#This Row],[Ticket Priority]]="Critical", Table1[[#This Row],[Ticket Status]]&lt;&gt;"Closed"),
  AND(Table1[[#This Row],[Ticket Priority]]="High", Table1[[#This Row],[Ticket Status]]="Open")
), "Yes", "No")</f>
        <v>No</v>
      </c>
      <c r="U3585" s="4" t="str">
        <f>IF(Table1[[#This Row],[Ticket Status]]="Closed","Yes","No")</f>
        <v>No</v>
      </c>
      <c r="V3585" s="4" t="str">
        <f>IF(Table1[[#This Row],[Ticket Status]]="Pending Customer Response","Yes","No")</f>
        <v>Yes</v>
      </c>
      <c r="W3585" s="5">
        <f ca="1">COUNTIFS(Table1[Agent_name],Table1[[#This Row],[Agent_name]],Table1[Month],Table1[[#This Row],[Month]])/160</f>
        <v>0.46250000000000002</v>
      </c>
    </row>
    <row r="3586" spans="1:23" x14ac:dyDescent="0.25">
      <c r="A3586">
        <v>3585</v>
      </c>
      <c r="B3586" t="s">
        <v>11738</v>
      </c>
      <c r="C3586" t="s">
        <v>11739</v>
      </c>
      <c r="D3586">
        <v>61</v>
      </c>
      <c r="E3586" t="s">
        <v>29</v>
      </c>
      <c r="F3586" t="s">
        <v>339</v>
      </c>
      <c r="G3586" s="1">
        <v>44019</v>
      </c>
      <c r="H3586" t="s">
        <v>45</v>
      </c>
      <c r="I3586" t="s">
        <v>67</v>
      </c>
      <c r="J3586" s="3" t="s">
        <v>11740</v>
      </c>
      <c r="K3586" t="s">
        <v>39</v>
      </c>
      <c r="L3586" t="s">
        <v>11741</v>
      </c>
      <c r="M3586" t="s">
        <v>25</v>
      </c>
      <c r="N3586" t="s">
        <v>83</v>
      </c>
      <c r="O3586" s="2">
        <v>45078.461840277778</v>
      </c>
      <c r="P3586" s="2">
        <v>45078.080590277779</v>
      </c>
      <c r="Q3586">
        <v>2</v>
      </c>
      <c r="R3586" t="str">
        <f t="shared" ref="R3586:R3649" ca="1" si="56">CHOOSE(
RANDBETWEEN(1,20),
"Aisha","Aisha","Aisha","Aisha",
"Ravi","Ravi","Ravi",
"Sara","Sara","Sara",
"Mohit","Mohit",
"Priya","Priya",
"Arjun",
"Neha","Rahul","Divya","Karan","Meera","Sanjay"
)</f>
        <v>Sara</v>
      </c>
      <c r="S3586" t="str">
        <f>IFERROR(TEXT(DATEVALUE(LEFT(Table1[[#This Row],[Date of Purchase]],10)), "MMMM"), TEXT(Table1[[#This Row],[Date of Purchase]], "MMMM"))</f>
        <v>July</v>
      </c>
      <c r="T3586" t="str">
        <f>IF(OR(
  AND(Table1[[#This Row],[Ticket Priority]]="Critical", Table1[[#This Row],[Ticket Status]]&lt;&gt;"Closed"),
  AND(Table1[[#This Row],[Ticket Priority]]="High", Table1[[#This Row],[Ticket Status]]="Open")
), "Yes", "No")</f>
        <v>No</v>
      </c>
      <c r="U3586" s="4" t="str">
        <f>IF(Table1[[#This Row],[Ticket Status]]="Closed","Yes","No")</f>
        <v>Yes</v>
      </c>
      <c r="V3586" s="4" t="str">
        <f>IF(Table1[[#This Row],[Ticket Status]]="Pending Customer Response","Yes","No")</f>
        <v>No</v>
      </c>
      <c r="W3586" s="5">
        <f ca="1">COUNTIFS(Table1[Agent_name],Table1[[#This Row],[Agent_name]],Table1[Month],Table1[[#This Row],[Month]])/160</f>
        <v>0.6875</v>
      </c>
    </row>
    <row r="3587" spans="1:23" x14ac:dyDescent="0.25">
      <c r="A3587">
        <v>3586</v>
      </c>
      <c r="B3587" t="s">
        <v>11742</v>
      </c>
      <c r="C3587" t="s">
        <v>11743</v>
      </c>
      <c r="D3587">
        <v>69</v>
      </c>
      <c r="E3587" t="s">
        <v>19</v>
      </c>
      <c r="F3587" t="s">
        <v>36</v>
      </c>
      <c r="G3587" s="1">
        <v>44011</v>
      </c>
      <c r="H3587" t="s">
        <v>67</v>
      </c>
      <c r="I3587" t="s">
        <v>60</v>
      </c>
      <c r="J3587" s="3" t="s">
        <v>985</v>
      </c>
      <c r="K3587" t="s">
        <v>62</v>
      </c>
      <c r="M3587" t="s">
        <v>41</v>
      </c>
      <c r="N3587" t="s">
        <v>83</v>
      </c>
      <c r="R3587" t="str">
        <f t="shared" ca="1" si="56"/>
        <v>Karan</v>
      </c>
      <c r="S3587" t="str">
        <f>IFERROR(TEXT(DATEVALUE(LEFT(Table1[[#This Row],[Date of Purchase]],10)), "MMMM"), TEXT(Table1[[#This Row],[Date of Purchase]], "MMMM"))</f>
        <v>June</v>
      </c>
      <c r="T3587" t="str">
        <f>IF(OR(
  AND(Table1[[#This Row],[Ticket Priority]]="Critical", Table1[[#This Row],[Ticket Status]]&lt;&gt;"Closed"),
  AND(Table1[[#This Row],[Ticket Priority]]="High", Table1[[#This Row],[Ticket Status]]="Open")
), "Yes", "No")</f>
        <v>No</v>
      </c>
      <c r="U3587" s="4" t="str">
        <f>IF(Table1[[#This Row],[Ticket Status]]="Closed","Yes","No")</f>
        <v>No</v>
      </c>
      <c r="V3587" s="4" t="str">
        <f>IF(Table1[[#This Row],[Ticket Status]]="Pending Customer Response","Yes","No")</f>
        <v>No</v>
      </c>
      <c r="W3587" s="5">
        <f ca="1">COUNTIFS(Table1[Agent_name],Table1[[#This Row],[Agent_name]],Table1[Month],Table1[[#This Row],[Month]])/160</f>
        <v>0.27500000000000002</v>
      </c>
    </row>
    <row r="3588" spans="1:23" x14ac:dyDescent="0.25">
      <c r="A3588">
        <v>3587</v>
      </c>
      <c r="B3588" t="s">
        <v>11744</v>
      </c>
      <c r="C3588" t="s">
        <v>11745</v>
      </c>
      <c r="D3588">
        <v>41</v>
      </c>
      <c r="E3588" t="s">
        <v>19</v>
      </c>
      <c r="F3588" t="s">
        <v>117</v>
      </c>
      <c r="G3588" s="1">
        <v>44133</v>
      </c>
      <c r="H3588" t="s">
        <v>59</v>
      </c>
      <c r="I3588" t="s">
        <v>93</v>
      </c>
      <c r="J3588" s="3" t="s">
        <v>11746</v>
      </c>
      <c r="K3588" t="s">
        <v>39</v>
      </c>
      <c r="L3588" t="s">
        <v>11747</v>
      </c>
      <c r="M3588" t="s">
        <v>143</v>
      </c>
      <c r="N3588" t="s">
        <v>33</v>
      </c>
      <c r="O3588" s="2">
        <v>45078.172974537039</v>
      </c>
      <c r="P3588" s="2">
        <v>45078.147974537038</v>
      </c>
      <c r="Q3588">
        <v>5</v>
      </c>
      <c r="R3588" t="str">
        <f t="shared" ca="1" si="56"/>
        <v>Rahul</v>
      </c>
      <c r="S3588" t="str">
        <f>IFERROR(TEXT(DATEVALUE(LEFT(Table1[[#This Row],[Date of Purchase]],10)), "MMMM"), TEXT(Table1[[#This Row],[Date of Purchase]], "MMMM"))</f>
        <v>October</v>
      </c>
      <c r="T3588" t="str">
        <f>IF(OR(
  AND(Table1[[#This Row],[Ticket Priority]]="Critical", Table1[[#This Row],[Ticket Status]]&lt;&gt;"Closed"),
  AND(Table1[[#This Row],[Ticket Priority]]="High", Table1[[#This Row],[Ticket Status]]="Open")
), "Yes", "No")</f>
        <v>No</v>
      </c>
      <c r="U3588" s="4" t="str">
        <f>IF(Table1[[#This Row],[Ticket Status]]="Closed","Yes","No")</f>
        <v>Yes</v>
      </c>
      <c r="V3588" s="4" t="str">
        <f>IF(Table1[[#This Row],[Ticket Status]]="Pending Customer Response","Yes","No")</f>
        <v>No</v>
      </c>
      <c r="W3588" s="5">
        <f ca="1">COUNTIFS(Table1[Agent_name],Table1[[#This Row],[Agent_name]],Table1[Month],Table1[[#This Row],[Month]])/160</f>
        <v>0.23125000000000001</v>
      </c>
    </row>
    <row r="3589" spans="1:23" x14ac:dyDescent="0.25">
      <c r="A3589">
        <v>3588</v>
      </c>
      <c r="B3589" t="s">
        <v>1262</v>
      </c>
      <c r="C3589" t="s">
        <v>11748</v>
      </c>
      <c r="D3589">
        <v>62</v>
      </c>
      <c r="E3589" t="s">
        <v>58</v>
      </c>
      <c r="F3589" t="s">
        <v>157</v>
      </c>
      <c r="G3589" s="1">
        <v>44043</v>
      </c>
      <c r="H3589" t="s">
        <v>67</v>
      </c>
      <c r="I3589" t="s">
        <v>141</v>
      </c>
      <c r="J3589" s="3" t="s">
        <v>11749</v>
      </c>
      <c r="K3589" t="s">
        <v>24</v>
      </c>
      <c r="M3589" t="s">
        <v>41</v>
      </c>
      <c r="N3589" t="s">
        <v>26</v>
      </c>
      <c r="O3589" s="2">
        <v>45078.364664351851</v>
      </c>
      <c r="R3589" t="str">
        <f t="shared" ca="1" si="56"/>
        <v>Divya</v>
      </c>
      <c r="S3589" t="str">
        <f>IFERROR(TEXT(DATEVALUE(LEFT(Table1[[#This Row],[Date of Purchase]],10)), "MMMM"), TEXT(Table1[[#This Row],[Date of Purchase]], "MMMM"))</f>
        <v>July</v>
      </c>
      <c r="T3589" t="str">
        <f>IF(OR(
  AND(Table1[[#This Row],[Ticket Priority]]="Critical", Table1[[#This Row],[Ticket Status]]&lt;&gt;"Closed"),
  AND(Table1[[#This Row],[Ticket Priority]]="High", Table1[[#This Row],[Ticket Status]]="Open")
), "Yes", "No")</f>
        <v>No</v>
      </c>
      <c r="U3589" s="4" t="str">
        <f>IF(Table1[[#This Row],[Ticket Status]]="Closed","Yes","No")</f>
        <v>No</v>
      </c>
      <c r="V3589" s="4" t="str">
        <f>IF(Table1[[#This Row],[Ticket Status]]="Pending Customer Response","Yes","No")</f>
        <v>Yes</v>
      </c>
      <c r="W3589" s="5">
        <f ca="1">COUNTIFS(Table1[Agent_name],Table1[[#This Row],[Agent_name]],Table1[Month],Table1[[#This Row],[Month]])/160</f>
        <v>0.25</v>
      </c>
    </row>
    <row r="3590" spans="1:23" x14ac:dyDescent="0.25">
      <c r="A3590">
        <v>3589</v>
      </c>
      <c r="B3590" t="s">
        <v>11750</v>
      </c>
      <c r="C3590" t="s">
        <v>11751</v>
      </c>
      <c r="D3590">
        <v>34</v>
      </c>
      <c r="E3590" t="s">
        <v>19</v>
      </c>
      <c r="F3590" t="s">
        <v>36</v>
      </c>
      <c r="G3590" s="1">
        <v>44303</v>
      </c>
      <c r="H3590" t="s">
        <v>67</v>
      </c>
      <c r="I3590" t="s">
        <v>52</v>
      </c>
      <c r="J3590" s="3" t="s">
        <v>11752</v>
      </c>
      <c r="K3590" t="s">
        <v>62</v>
      </c>
      <c r="M3590" t="s">
        <v>89</v>
      </c>
      <c r="N3590" t="s">
        <v>26</v>
      </c>
      <c r="R3590" t="str">
        <f t="shared" ca="1" si="56"/>
        <v>Sara</v>
      </c>
      <c r="S3590" t="str">
        <f>IFERROR(TEXT(DATEVALUE(LEFT(Table1[[#This Row],[Date of Purchase]],10)), "MMMM"), TEXT(Table1[[#This Row],[Date of Purchase]], "MMMM"))</f>
        <v>April</v>
      </c>
      <c r="T3590" t="str">
        <f>IF(OR(
  AND(Table1[[#This Row],[Ticket Priority]]="Critical", Table1[[#This Row],[Ticket Status]]&lt;&gt;"Closed"),
  AND(Table1[[#This Row],[Ticket Priority]]="High", Table1[[#This Row],[Ticket Status]]="Open")
), "Yes", "No")</f>
        <v>Yes</v>
      </c>
      <c r="U3590" s="4" t="str">
        <f>IF(Table1[[#This Row],[Ticket Status]]="Closed","Yes","No")</f>
        <v>No</v>
      </c>
      <c r="V3590" s="4" t="str">
        <f>IF(Table1[[#This Row],[Ticket Status]]="Pending Customer Response","Yes","No")</f>
        <v>No</v>
      </c>
      <c r="W3590" s="5">
        <f ca="1">COUNTIFS(Table1[Agent_name],Table1[[#This Row],[Agent_name]],Table1[Month],Table1[[#This Row],[Month]])/160</f>
        <v>0.75624999999999998</v>
      </c>
    </row>
    <row r="3591" spans="1:23" x14ac:dyDescent="0.25">
      <c r="A3591">
        <v>3590</v>
      </c>
      <c r="B3591" t="s">
        <v>11753</v>
      </c>
      <c r="C3591" t="s">
        <v>11754</v>
      </c>
      <c r="D3591">
        <v>37</v>
      </c>
      <c r="E3591" t="s">
        <v>29</v>
      </c>
      <c r="F3591" t="s">
        <v>207</v>
      </c>
      <c r="G3591" s="1">
        <v>44269</v>
      </c>
      <c r="H3591" t="s">
        <v>67</v>
      </c>
      <c r="I3591" t="s">
        <v>46</v>
      </c>
      <c r="J3591" s="3" t="s">
        <v>11755</v>
      </c>
      <c r="K3591" t="s">
        <v>39</v>
      </c>
      <c r="L3591" t="s">
        <v>11756</v>
      </c>
      <c r="M3591" t="s">
        <v>41</v>
      </c>
      <c r="N3591" t="s">
        <v>55</v>
      </c>
      <c r="O3591" s="2">
        <v>45078.826504629629</v>
      </c>
      <c r="P3591" s="2">
        <v>45078.826504629629</v>
      </c>
      <c r="Q3591">
        <v>2</v>
      </c>
      <c r="R3591" t="str">
        <f t="shared" ca="1" si="56"/>
        <v>Aisha</v>
      </c>
      <c r="S3591" t="str">
        <f>IFERROR(TEXT(DATEVALUE(LEFT(Table1[[#This Row],[Date of Purchase]],10)), "MMMM"), TEXT(Table1[[#This Row],[Date of Purchase]], "MMMM"))</f>
        <v>March</v>
      </c>
      <c r="T3591" t="str">
        <f>IF(OR(
  AND(Table1[[#This Row],[Ticket Priority]]="Critical", Table1[[#This Row],[Ticket Status]]&lt;&gt;"Closed"),
  AND(Table1[[#This Row],[Ticket Priority]]="High", Table1[[#This Row],[Ticket Status]]="Open")
), "Yes", "No")</f>
        <v>No</v>
      </c>
      <c r="U3591" s="4" t="str">
        <f>IF(Table1[[#This Row],[Ticket Status]]="Closed","Yes","No")</f>
        <v>Yes</v>
      </c>
      <c r="V3591" s="4" t="str">
        <f>IF(Table1[[#This Row],[Ticket Status]]="Pending Customer Response","Yes","No")</f>
        <v>No</v>
      </c>
      <c r="W3591" s="5">
        <f ca="1">COUNTIFS(Table1[Agent_name],Table1[[#This Row],[Agent_name]],Table1[Month],Table1[[#This Row],[Month]])/160</f>
        <v>1.0062500000000001</v>
      </c>
    </row>
    <row r="3592" spans="1:23" x14ac:dyDescent="0.25">
      <c r="A3592">
        <v>3591</v>
      </c>
      <c r="B3592" t="s">
        <v>11757</v>
      </c>
      <c r="C3592" t="s">
        <v>11758</v>
      </c>
      <c r="D3592">
        <v>46</v>
      </c>
      <c r="E3592" t="s">
        <v>19</v>
      </c>
      <c r="F3592" t="s">
        <v>161</v>
      </c>
      <c r="G3592" s="1">
        <v>44142</v>
      </c>
      <c r="H3592" t="s">
        <v>45</v>
      </c>
      <c r="I3592" t="s">
        <v>93</v>
      </c>
      <c r="J3592" s="3" t="s">
        <v>11759</v>
      </c>
      <c r="K3592" t="s">
        <v>24</v>
      </c>
      <c r="M3592" t="s">
        <v>41</v>
      </c>
      <c r="N3592" t="s">
        <v>83</v>
      </c>
      <c r="O3592" s="2">
        <v>45078.386944444443</v>
      </c>
      <c r="R3592" t="str">
        <f t="shared" ca="1" si="56"/>
        <v>Sara</v>
      </c>
      <c r="S3592" t="str">
        <f>IFERROR(TEXT(DATEVALUE(LEFT(Table1[[#This Row],[Date of Purchase]],10)), "MMMM"), TEXT(Table1[[#This Row],[Date of Purchase]], "MMMM"))</f>
        <v>November</v>
      </c>
      <c r="T3592" t="str">
        <f>IF(OR(
  AND(Table1[[#This Row],[Ticket Priority]]="Critical", Table1[[#This Row],[Ticket Status]]&lt;&gt;"Closed"),
  AND(Table1[[#This Row],[Ticket Priority]]="High", Table1[[#This Row],[Ticket Status]]="Open")
), "Yes", "No")</f>
        <v>No</v>
      </c>
      <c r="U3592" s="4" t="str">
        <f>IF(Table1[[#This Row],[Ticket Status]]="Closed","Yes","No")</f>
        <v>No</v>
      </c>
      <c r="V3592" s="4" t="str">
        <f>IF(Table1[[#This Row],[Ticket Status]]="Pending Customer Response","Yes","No")</f>
        <v>Yes</v>
      </c>
      <c r="W3592" s="5">
        <f ca="1">COUNTIFS(Table1[Agent_name],Table1[[#This Row],[Agent_name]],Table1[Month],Table1[[#This Row],[Month]])/160</f>
        <v>0.79374999999999996</v>
      </c>
    </row>
    <row r="3593" spans="1:23" x14ac:dyDescent="0.25">
      <c r="A3593">
        <v>3592</v>
      </c>
      <c r="B3593" t="s">
        <v>11760</v>
      </c>
      <c r="C3593" t="s">
        <v>11761</v>
      </c>
      <c r="D3593">
        <v>62</v>
      </c>
      <c r="E3593" t="s">
        <v>19</v>
      </c>
      <c r="F3593" t="s">
        <v>30</v>
      </c>
      <c r="G3593" s="1">
        <v>44145</v>
      </c>
      <c r="H3593" t="s">
        <v>67</v>
      </c>
      <c r="I3593" t="s">
        <v>60</v>
      </c>
      <c r="J3593" s="3" t="s">
        <v>11762</v>
      </c>
      <c r="K3593" t="s">
        <v>39</v>
      </c>
      <c r="L3593" t="s">
        <v>11763</v>
      </c>
      <c r="M3593" t="s">
        <v>41</v>
      </c>
      <c r="N3593" t="s">
        <v>83</v>
      </c>
      <c r="O3593" s="2">
        <v>45078.533495370371</v>
      </c>
      <c r="P3593" s="2">
        <v>45078.873773148145</v>
      </c>
      <c r="Q3593">
        <v>2</v>
      </c>
      <c r="R3593" t="str">
        <f t="shared" ca="1" si="56"/>
        <v>Ravi</v>
      </c>
      <c r="S3593" t="str">
        <f>IFERROR(TEXT(DATEVALUE(LEFT(Table1[[#This Row],[Date of Purchase]],10)), "MMMM"), TEXT(Table1[[#This Row],[Date of Purchase]], "MMMM"))</f>
        <v>November</v>
      </c>
      <c r="T3593" t="str">
        <f>IF(OR(
  AND(Table1[[#This Row],[Ticket Priority]]="Critical", Table1[[#This Row],[Ticket Status]]&lt;&gt;"Closed"),
  AND(Table1[[#This Row],[Ticket Priority]]="High", Table1[[#This Row],[Ticket Status]]="Open")
), "Yes", "No")</f>
        <v>No</v>
      </c>
      <c r="U3593" s="4" t="str">
        <f>IF(Table1[[#This Row],[Ticket Status]]="Closed","Yes","No")</f>
        <v>Yes</v>
      </c>
      <c r="V3593" s="4" t="str">
        <f>IF(Table1[[#This Row],[Ticket Status]]="Pending Customer Response","Yes","No")</f>
        <v>No</v>
      </c>
      <c r="W3593" s="5">
        <f ca="1">COUNTIFS(Table1[Agent_name],Table1[[#This Row],[Agent_name]],Table1[Month],Table1[[#This Row],[Month]])/160</f>
        <v>0.61875000000000002</v>
      </c>
    </row>
    <row r="3594" spans="1:23" x14ac:dyDescent="0.25">
      <c r="A3594">
        <v>3593</v>
      </c>
      <c r="B3594" t="s">
        <v>11764</v>
      </c>
      <c r="C3594" t="s">
        <v>11765</v>
      </c>
      <c r="D3594">
        <v>58</v>
      </c>
      <c r="E3594" t="s">
        <v>19</v>
      </c>
      <c r="F3594" t="s">
        <v>655</v>
      </c>
      <c r="G3594" s="1">
        <v>44259</v>
      </c>
      <c r="H3594" t="s">
        <v>45</v>
      </c>
      <c r="I3594" t="s">
        <v>99</v>
      </c>
      <c r="J3594" s="3" t="s">
        <v>11766</v>
      </c>
      <c r="K3594" t="s">
        <v>24</v>
      </c>
      <c r="M3594" t="s">
        <v>25</v>
      </c>
      <c r="N3594" t="s">
        <v>83</v>
      </c>
      <c r="O3594" s="2">
        <v>45078.011967592596</v>
      </c>
      <c r="R3594" t="str">
        <f t="shared" ca="1" si="56"/>
        <v>Priya</v>
      </c>
      <c r="S3594" t="str">
        <f>IFERROR(TEXT(DATEVALUE(LEFT(Table1[[#This Row],[Date of Purchase]],10)), "MMMM"), TEXT(Table1[[#This Row],[Date of Purchase]], "MMMM"))</f>
        <v>March</v>
      </c>
      <c r="T3594" t="str">
        <f>IF(OR(
  AND(Table1[[#This Row],[Ticket Priority]]="Critical", Table1[[#This Row],[Ticket Status]]&lt;&gt;"Closed"),
  AND(Table1[[#This Row],[Ticket Priority]]="High", Table1[[#This Row],[Ticket Status]]="Open")
), "Yes", "No")</f>
        <v>Yes</v>
      </c>
      <c r="U3594" s="4" t="str">
        <f>IF(Table1[[#This Row],[Ticket Status]]="Closed","Yes","No")</f>
        <v>No</v>
      </c>
      <c r="V3594" s="4" t="str">
        <f>IF(Table1[[#This Row],[Ticket Status]]="Pending Customer Response","Yes","No")</f>
        <v>Yes</v>
      </c>
      <c r="W3594" s="5">
        <f ca="1">COUNTIFS(Table1[Agent_name],Table1[[#This Row],[Agent_name]],Table1[Month],Table1[[#This Row],[Month]])/160</f>
        <v>0.43125000000000002</v>
      </c>
    </row>
    <row r="3595" spans="1:23" x14ac:dyDescent="0.25">
      <c r="A3595">
        <v>3594</v>
      </c>
      <c r="B3595" t="s">
        <v>11767</v>
      </c>
      <c r="C3595" t="s">
        <v>11768</v>
      </c>
      <c r="D3595">
        <v>51</v>
      </c>
      <c r="E3595" t="s">
        <v>29</v>
      </c>
      <c r="F3595" t="s">
        <v>211</v>
      </c>
      <c r="G3595" s="1">
        <v>44473</v>
      </c>
      <c r="H3595" t="s">
        <v>66</v>
      </c>
      <c r="I3595" t="s">
        <v>77</v>
      </c>
      <c r="J3595" s="3" t="s">
        <v>11769</v>
      </c>
      <c r="K3595" t="s">
        <v>24</v>
      </c>
      <c r="M3595" t="s">
        <v>25</v>
      </c>
      <c r="N3595" t="s">
        <v>55</v>
      </c>
      <c r="O3595" s="2">
        <v>45078.29115740741</v>
      </c>
      <c r="R3595" t="str">
        <f t="shared" ca="1" si="56"/>
        <v>Aisha</v>
      </c>
      <c r="S3595" t="str">
        <f>IFERROR(TEXT(DATEVALUE(LEFT(Table1[[#This Row],[Date of Purchase]],10)), "MMMM"), TEXT(Table1[[#This Row],[Date of Purchase]], "MMMM"))</f>
        <v>October</v>
      </c>
      <c r="T3595" t="str">
        <f>IF(OR(
  AND(Table1[[#This Row],[Ticket Priority]]="Critical", Table1[[#This Row],[Ticket Status]]&lt;&gt;"Closed"),
  AND(Table1[[#This Row],[Ticket Priority]]="High", Table1[[#This Row],[Ticket Status]]="Open")
), "Yes", "No")</f>
        <v>Yes</v>
      </c>
      <c r="U3595" s="4" t="str">
        <f>IF(Table1[[#This Row],[Ticket Status]]="Closed","Yes","No")</f>
        <v>No</v>
      </c>
      <c r="V3595" s="4" t="str">
        <f>IF(Table1[[#This Row],[Ticket Status]]="Pending Customer Response","Yes","No")</f>
        <v>Yes</v>
      </c>
      <c r="W3595" s="5">
        <f ca="1">COUNTIFS(Table1[Agent_name],Table1[[#This Row],[Agent_name]],Table1[Month],Table1[[#This Row],[Month]])/160</f>
        <v>0.85624999999999996</v>
      </c>
    </row>
    <row r="3596" spans="1:23" x14ac:dyDescent="0.25">
      <c r="A3596">
        <v>3595</v>
      </c>
      <c r="B3596" t="s">
        <v>11770</v>
      </c>
      <c r="C3596" t="s">
        <v>11771</v>
      </c>
      <c r="D3596">
        <v>59</v>
      </c>
      <c r="E3596" t="s">
        <v>19</v>
      </c>
      <c r="F3596" t="s">
        <v>485</v>
      </c>
      <c r="G3596" s="1">
        <v>44230</v>
      </c>
      <c r="H3596" t="s">
        <v>45</v>
      </c>
      <c r="I3596" t="s">
        <v>177</v>
      </c>
      <c r="J3596" s="3" t="s">
        <v>11772</v>
      </c>
      <c r="K3596" t="s">
        <v>39</v>
      </c>
      <c r="L3596" t="s">
        <v>11773</v>
      </c>
      <c r="M3596" t="s">
        <v>41</v>
      </c>
      <c r="N3596" t="s">
        <v>83</v>
      </c>
      <c r="O3596" s="2">
        <v>45078.957129629627</v>
      </c>
      <c r="P3596" s="2">
        <v>45078.004351851851</v>
      </c>
      <c r="Q3596">
        <v>5</v>
      </c>
      <c r="R3596" t="str">
        <f t="shared" ca="1" si="56"/>
        <v>Ravi</v>
      </c>
      <c r="S3596" t="str">
        <f>IFERROR(TEXT(DATEVALUE(LEFT(Table1[[#This Row],[Date of Purchase]],10)), "MMMM"), TEXT(Table1[[#This Row],[Date of Purchase]], "MMMM"))</f>
        <v>February</v>
      </c>
      <c r="T3596" t="str">
        <f>IF(OR(
  AND(Table1[[#This Row],[Ticket Priority]]="Critical", Table1[[#This Row],[Ticket Status]]&lt;&gt;"Closed"),
  AND(Table1[[#This Row],[Ticket Priority]]="High", Table1[[#This Row],[Ticket Status]]="Open")
), "Yes", "No")</f>
        <v>No</v>
      </c>
      <c r="U3596" s="4" t="str">
        <f>IF(Table1[[#This Row],[Ticket Status]]="Closed","Yes","No")</f>
        <v>Yes</v>
      </c>
      <c r="V3596" s="4" t="str">
        <f>IF(Table1[[#This Row],[Ticket Status]]="Pending Customer Response","Yes","No")</f>
        <v>No</v>
      </c>
      <c r="W3596" s="5">
        <f ca="1">COUNTIFS(Table1[Agent_name],Table1[[#This Row],[Agent_name]],Table1[Month],Table1[[#This Row],[Month]])/160</f>
        <v>0.61250000000000004</v>
      </c>
    </row>
    <row r="3597" spans="1:23" x14ac:dyDescent="0.25">
      <c r="A3597">
        <v>3596</v>
      </c>
      <c r="B3597" t="s">
        <v>11774</v>
      </c>
      <c r="C3597" t="s">
        <v>11775</v>
      </c>
      <c r="D3597">
        <v>55</v>
      </c>
      <c r="E3597" t="s">
        <v>58</v>
      </c>
      <c r="F3597" t="s">
        <v>98</v>
      </c>
      <c r="G3597" s="1">
        <v>44197</v>
      </c>
      <c r="H3597" t="s">
        <v>66</v>
      </c>
      <c r="I3597" t="s">
        <v>72</v>
      </c>
      <c r="J3597" s="3" t="s">
        <v>11776</v>
      </c>
      <c r="K3597" t="s">
        <v>24</v>
      </c>
      <c r="M3597" t="s">
        <v>143</v>
      </c>
      <c r="N3597" t="s">
        <v>83</v>
      </c>
      <c r="O3597" s="2">
        <v>45078.464791666665</v>
      </c>
      <c r="R3597" t="str">
        <f t="shared" ca="1" si="56"/>
        <v>Rahul</v>
      </c>
      <c r="S3597" t="str">
        <f>IFERROR(TEXT(DATEVALUE(LEFT(Table1[[#This Row],[Date of Purchase]],10)), "MMMM"), TEXT(Table1[[#This Row],[Date of Purchase]], "MMMM"))</f>
        <v>January</v>
      </c>
      <c r="T3597" t="str">
        <f>IF(OR(
  AND(Table1[[#This Row],[Ticket Priority]]="Critical", Table1[[#This Row],[Ticket Status]]&lt;&gt;"Closed"),
  AND(Table1[[#This Row],[Ticket Priority]]="High", Table1[[#This Row],[Ticket Status]]="Open")
), "Yes", "No")</f>
        <v>No</v>
      </c>
      <c r="U3597" s="4" t="str">
        <f>IF(Table1[[#This Row],[Ticket Status]]="Closed","Yes","No")</f>
        <v>No</v>
      </c>
      <c r="V3597" s="4" t="str">
        <f>IF(Table1[[#This Row],[Ticket Status]]="Pending Customer Response","Yes","No")</f>
        <v>Yes</v>
      </c>
      <c r="W3597" s="5">
        <f ca="1">COUNTIFS(Table1[Agent_name],Table1[[#This Row],[Agent_name]],Table1[Month],Table1[[#This Row],[Month]])/160</f>
        <v>0.22500000000000001</v>
      </c>
    </row>
    <row r="3598" spans="1:23" x14ac:dyDescent="0.25">
      <c r="A3598">
        <v>3597</v>
      </c>
      <c r="B3598" t="s">
        <v>11777</v>
      </c>
      <c r="C3598" t="s">
        <v>11778</v>
      </c>
      <c r="D3598">
        <v>48</v>
      </c>
      <c r="E3598" t="s">
        <v>58</v>
      </c>
      <c r="F3598" t="s">
        <v>98</v>
      </c>
      <c r="G3598" s="1">
        <v>44192</v>
      </c>
      <c r="H3598" t="s">
        <v>67</v>
      </c>
      <c r="I3598" t="s">
        <v>77</v>
      </c>
      <c r="J3598" s="3" t="s">
        <v>11779</v>
      </c>
      <c r="K3598" t="s">
        <v>24</v>
      </c>
      <c r="M3598" t="s">
        <v>89</v>
      </c>
      <c r="N3598" t="s">
        <v>26</v>
      </c>
      <c r="O3598" s="2">
        <v>45078.040497685186</v>
      </c>
      <c r="R3598" t="str">
        <f t="shared" ca="1" si="56"/>
        <v>Ravi</v>
      </c>
      <c r="S3598" t="str">
        <f>IFERROR(TEXT(DATEVALUE(LEFT(Table1[[#This Row],[Date of Purchase]],10)), "MMMM"), TEXT(Table1[[#This Row],[Date of Purchase]], "MMMM"))</f>
        <v>December</v>
      </c>
      <c r="T3598" t="str">
        <f>IF(OR(
  AND(Table1[[#This Row],[Ticket Priority]]="Critical", Table1[[#This Row],[Ticket Status]]&lt;&gt;"Closed"),
  AND(Table1[[#This Row],[Ticket Priority]]="High", Table1[[#This Row],[Ticket Status]]="Open")
), "Yes", "No")</f>
        <v>No</v>
      </c>
      <c r="U3598" s="4" t="str">
        <f>IF(Table1[[#This Row],[Ticket Status]]="Closed","Yes","No")</f>
        <v>No</v>
      </c>
      <c r="V3598" s="4" t="str">
        <f>IF(Table1[[#This Row],[Ticket Status]]="Pending Customer Response","Yes","No")</f>
        <v>Yes</v>
      </c>
      <c r="W3598" s="5">
        <f ca="1">COUNTIFS(Table1[Agent_name],Table1[[#This Row],[Agent_name]],Table1[Month],Table1[[#This Row],[Month]])/160</f>
        <v>0.66249999999999998</v>
      </c>
    </row>
    <row r="3599" spans="1:23" x14ac:dyDescent="0.25">
      <c r="A3599">
        <v>3598</v>
      </c>
      <c r="B3599" t="s">
        <v>11780</v>
      </c>
      <c r="C3599" t="s">
        <v>11781</v>
      </c>
      <c r="D3599">
        <v>40</v>
      </c>
      <c r="E3599" t="s">
        <v>58</v>
      </c>
      <c r="F3599" t="s">
        <v>223</v>
      </c>
      <c r="G3599" s="1">
        <v>44320</v>
      </c>
      <c r="H3599" t="s">
        <v>21</v>
      </c>
      <c r="I3599" t="s">
        <v>52</v>
      </c>
      <c r="J3599" s="3" t="s">
        <v>11782</v>
      </c>
      <c r="K3599" t="s">
        <v>24</v>
      </c>
      <c r="M3599" t="s">
        <v>143</v>
      </c>
      <c r="N3599" t="s">
        <v>83</v>
      </c>
      <c r="O3599" s="2">
        <v>45078.343298611115</v>
      </c>
      <c r="R3599" t="str">
        <f t="shared" ca="1" si="56"/>
        <v>Mohit</v>
      </c>
      <c r="S3599" t="str">
        <f>IFERROR(TEXT(DATEVALUE(LEFT(Table1[[#This Row],[Date of Purchase]],10)), "MMMM"), TEXT(Table1[[#This Row],[Date of Purchase]], "MMMM"))</f>
        <v>May</v>
      </c>
      <c r="T3599" t="str">
        <f>IF(OR(
  AND(Table1[[#This Row],[Ticket Priority]]="Critical", Table1[[#This Row],[Ticket Status]]&lt;&gt;"Closed"),
  AND(Table1[[#This Row],[Ticket Priority]]="High", Table1[[#This Row],[Ticket Status]]="Open")
), "Yes", "No")</f>
        <v>No</v>
      </c>
      <c r="U3599" s="4" t="str">
        <f>IF(Table1[[#This Row],[Ticket Status]]="Closed","Yes","No")</f>
        <v>No</v>
      </c>
      <c r="V3599" s="4" t="str">
        <f>IF(Table1[[#This Row],[Ticket Status]]="Pending Customer Response","Yes","No")</f>
        <v>Yes</v>
      </c>
      <c r="W3599" s="5">
        <f ca="1">COUNTIFS(Table1[Agent_name],Table1[[#This Row],[Agent_name]],Table1[Month],Table1[[#This Row],[Month]])/160</f>
        <v>0.45624999999999999</v>
      </c>
    </row>
    <row r="3600" spans="1:23" x14ac:dyDescent="0.25">
      <c r="A3600">
        <v>3599</v>
      </c>
      <c r="B3600" t="s">
        <v>11783</v>
      </c>
      <c r="C3600" t="s">
        <v>11784</v>
      </c>
      <c r="D3600">
        <v>55</v>
      </c>
      <c r="E3600" t="s">
        <v>29</v>
      </c>
      <c r="F3600" t="s">
        <v>431</v>
      </c>
      <c r="G3600" s="1">
        <v>43877</v>
      </c>
      <c r="H3600" t="s">
        <v>59</v>
      </c>
      <c r="I3600" t="s">
        <v>22</v>
      </c>
      <c r="J3600" s="3" t="s">
        <v>11785</v>
      </c>
      <c r="K3600" t="s">
        <v>39</v>
      </c>
      <c r="L3600" t="s">
        <v>11786</v>
      </c>
      <c r="M3600" t="s">
        <v>89</v>
      </c>
      <c r="N3600" t="s">
        <v>83</v>
      </c>
      <c r="O3600" s="2">
        <v>45078.453738425924</v>
      </c>
      <c r="P3600" s="2">
        <v>45078.0940162037</v>
      </c>
      <c r="Q3600">
        <v>5</v>
      </c>
      <c r="R3600" t="str">
        <f t="shared" ca="1" si="56"/>
        <v>Ravi</v>
      </c>
      <c r="S3600" t="str">
        <f>IFERROR(TEXT(DATEVALUE(LEFT(Table1[[#This Row],[Date of Purchase]],10)), "MMMM"), TEXT(Table1[[#This Row],[Date of Purchase]], "MMMM"))</f>
        <v>February</v>
      </c>
      <c r="T3600" t="str">
        <f>IF(OR(
  AND(Table1[[#This Row],[Ticket Priority]]="Critical", Table1[[#This Row],[Ticket Status]]&lt;&gt;"Closed"),
  AND(Table1[[#This Row],[Ticket Priority]]="High", Table1[[#This Row],[Ticket Status]]="Open")
), "Yes", "No")</f>
        <v>No</v>
      </c>
      <c r="U3600" s="4" t="str">
        <f>IF(Table1[[#This Row],[Ticket Status]]="Closed","Yes","No")</f>
        <v>Yes</v>
      </c>
      <c r="V3600" s="4" t="str">
        <f>IF(Table1[[#This Row],[Ticket Status]]="Pending Customer Response","Yes","No")</f>
        <v>No</v>
      </c>
      <c r="W3600" s="5">
        <f ca="1">COUNTIFS(Table1[Agent_name],Table1[[#This Row],[Agent_name]],Table1[Month],Table1[[#This Row],[Month]])/160</f>
        <v>0.61250000000000004</v>
      </c>
    </row>
    <row r="3601" spans="1:23" x14ac:dyDescent="0.25">
      <c r="A3601">
        <v>3600</v>
      </c>
      <c r="B3601" t="s">
        <v>11787</v>
      </c>
      <c r="C3601" t="s">
        <v>11788</v>
      </c>
      <c r="D3601">
        <v>57</v>
      </c>
      <c r="E3601" t="s">
        <v>29</v>
      </c>
      <c r="F3601" t="s">
        <v>485</v>
      </c>
      <c r="G3601" s="1">
        <v>44287</v>
      </c>
      <c r="H3601" t="s">
        <v>59</v>
      </c>
      <c r="I3601" t="s">
        <v>37</v>
      </c>
      <c r="J3601" s="3" t="s">
        <v>11789</v>
      </c>
      <c r="K3601" t="s">
        <v>62</v>
      </c>
      <c r="M3601" t="s">
        <v>89</v>
      </c>
      <c r="N3601" t="s">
        <v>55</v>
      </c>
      <c r="R3601" t="str">
        <f t="shared" ca="1" si="56"/>
        <v>Karan</v>
      </c>
      <c r="S3601" t="str">
        <f>IFERROR(TEXT(DATEVALUE(LEFT(Table1[[#This Row],[Date of Purchase]],10)), "MMMM"), TEXT(Table1[[#This Row],[Date of Purchase]], "MMMM"))</f>
        <v>April</v>
      </c>
      <c r="T3601" t="str">
        <f>IF(OR(
  AND(Table1[[#This Row],[Ticket Priority]]="Critical", Table1[[#This Row],[Ticket Status]]&lt;&gt;"Closed"),
  AND(Table1[[#This Row],[Ticket Priority]]="High", Table1[[#This Row],[Ticket Status]]="Open")
), "Yes", "No")</f>
        <v>Yes</v>
      </c>
      <c r="U3601" s="4" t="str">
        <f>IF(Table1[[#This Row],[Ticket Status]]="Closed","Yes","No")</f>
        <v>No</v>
      </c>
      <c r="V3601" s="4" t="str">
        <f>IF(Table1[[#This Row],[Ticket Status]]="Pending Customer Response","Yes","No")</f>
        <v>No</v>
      </c>
      <c r="W3601" s="5">
        <f ca="1">COUNTIFS(Table1[Agent_name],Table1[[#This Row],[Agent_name]],Table1[Month],Table1[[#This Row],[Month]])/160</f>
        <v>0.29375000000000001</v>
      </c>
    </row>
    <row r="3602" spans="1:23" x14ac:dyDescent="0.25">
      <c r="A3602">
        <v>3601</v>
      </c>
      <c r="B3602" t="s">
        <v>11790</v>
      </c>
      <c r="C3602" t="s">
        <v>11791</v>
      </c>
      <c r="D3602">
        <v>60</v>
      </c>
      <c r="E3602" t="s">
        <v>58</v>
      </c>
      <c r="F3602" t="s">
        <v>173</v>
      </c>
      <c r="G3602" s="1">
        <v>44272</v>
      </c>
      <c r="H3602" t="s">
        <v>21</v>
      </c>
      <c r="I3602" t="s">
        <v>22</v>
      </c>
      <c r="J3602" s="3" t="s">
        <v>11792</v>
      </c>
      <c r="K3602" t="s">
        <v>39</v>
      </c>
      <c r="L3602" t="s">
        <v>11793</v>
      </c>
      <c r="M3602" t="s">
        <v>25</v>
      </c>
      <c r="N3602" t="s">
        <v>33</v>
      </c>
      <c r="O3602" s="2">
        <v>45078.737800925926</v>
      </c>
      <c r="P3602" s="2">
        <v>45078.557245370372</v>
      </c>
      <c r="Q3602">
        <v>5</v>
      </c>
      <c r="R3602" t="str">
        <f t="shared" ca="1" si="56"/>
        <v>Karan</v>
      </c>
      <c r="S3602" t="str">
        <f>IFERROR(TEXT(DATEVALUE(LEFT(Table1[[#This Row],[Date of Purchase]],10)), "MMMM"), TEXT(Table1[[#This Row],[Date of Purchase]], "MMMM"))</f>
        <v>March</v>
      </c>
      <c r="T3602" t="str">
        <f>IF(OR(
  AND(Table1[[#This Row],[Ticket Priority]]="Critical", Table1[[#This Row],[Ticket Status]]&lt;&gt;"Closed"),
  AND(Table1[[#This Row],[Ticket Priority]]="High", Table1[[#This Row],[Ticket Status]]="Open")
), "Yes", "No")</f>
        <v>No</v>
      </c>
      <c r="U3602" s="4" t="str">
        <f>IF(Table1[[#This Row],[Ticket Status]]="Closed","Yes","No")</f>
        <v>Yes</v>
      </c>
      <c r="V3602" s="4" t="str">
        <f>IF(Table1[[#This Row],[Ticket Status]]="Pending Customer Response","Yes","No")</f>
        <v>No</v>
      </c>
      <c r="W3602" s="5">
        <f ca="1">COUNTIFS(Table1[Agent_name],Table1[[#This Row],[Agent_name]],Table1[Month],Table1[[#This Row],[Month]])/160</f>
        <v>0.21249999999999999</v>
      </c>
    </row>
    <row r="3603" spans="1:23" x14ac:dyDescent="0.25">
      <c r="A3603">
        <v>3602</v>
      </c>
      <c r="B3603" t="s">
        <v>11794</v>
      </c>
      <c r="C3603" t="s">
        <v>11795</v>
      </c>
      <c r="D3603">
        <v>69</v>
      </c>
      <c r="E3603" t="s">
        <v>19</v>
      </c>
      <c r="F3603" t="s">
        <v>86</v>
      </c>
      <c r="G3603" s="1">
        <v>44395</v>
      </c>
      <c r="H3603" t="s">
        <v>59</v>
      </c>
      <c r="I3603" t="s">
        <v>150</v>
      </c>
      <c r="J3603" s="3" t="s">
        <v>11796</v>
      </c>
      <c r="K3603" t="s">
        <v>62</v>
      </c>
      <c r="M3603" t="s">
        <v>143</v>
      </c>
      <c r="N3603" t="s">
        <v>55</v>
      </c>
      <c r="R3603" t="str">
        <f t="shared" ca="1" si="56"/>
        <v>Divya</v>
      </c>
      <c r="S3603" t="str">
        <f>IFERROR(TEXT(DATEVALUE(LEFT(Table1[[#This Row],[Date of Purchase]],10)), "MMMM"), TEXT(Table1[[#This Row],[Date of Purchase]], "MMMM"))</f>
        <v>July</v>
      </c>
      <c r="T3603" t="str">
        <f>IF(OR(
  AND(Table1[[#This Row],[Ticket Priority]]="Critical", Table1[[#This Row],[Ticket Status]]&lt;&gt;"Closed"),
  AND(Table1[[#This Row],[Ticket Priority]]="High", Table1[[#This Row],[Ticket Status]]="Open")
), "Yes", "No")</f>
        <v>No</v>
      </c>
      <c r="U3603" s="4" t="str">
        <f>IF(Table1[[#This Row],[Ticket Status]]="Closed","Yes","No")</f>
        <v>No</v>
      </c>
      <c r="V3603" s="4" t="str">
        <f>IF(Table1[[#This Row],[Ticket Status]]="Pending Customer Response","Yes","No")</f>
        <v>No</v>
      </c>
      <c r="W3603" s="5">
        <f ca="1">COUNTIFS(Table1[Agent_name],Table1[[#This Row],[Agent_name]],Table1[Month],Table1[[#This Row],[Month]])/160</f>
        <v>0.25</v>
      </c>
    </row>
    <row r="3604" spans="1:23" x14ac:dyDescent="0.25">
      <c r="A3604">
        <v>3603</v>
      </c>
      <c r="B3604" t="s">
        <v>11797</v>
      </c>
      <c r="C3604" t="s">
        <v>11798</v>
      </c>
      <c r="D3604">
        <v>40</v>
      </c>
      <c r="E3604" t="s">
        <v>19</v>
      </c>
      <c r="F3604" t="s">
        <v>71</v>
      </c>
      <c r="G3604" s="1">
        <v>43946</v>
      </c>
      <c r="H3604" t="s">
        <v>21</v>
      </c>
      <c r="I3604" t="s">
        <v>59</v>
      </c>
      <c r="J3604" s="3" t="s">
        <v>11799</v>
      </c>
      <c r="K3604" t="s">
        <v>62</v>
      </c>
      <c r="M3604" t="s">
        <v>25</v>
      </c>
      <c r="N3604" t="s">
        <v>26</v>
      </c>
      <c r="R3604" t="str">
        <f t="shared" ca="1" si="56"/>
        <v>Rahul</v>
      </c>
      <c r="S3604" t="str">
        <f>IFERROR(TEXT(DATEVALUE(LEFT(Table1[[#This Row],[Date of Purchase]],10)), "MMMM"), TEXT(Table1[[#This Row],[Date of Purchase]], "MMMM"))</f>
        <v>April</v>
      </c>
      <c r="T3604" t="str">
        <f>IF(OR(
  AND(Table1[[#This Row],[Ticket Priority]]="Critical", Table1[[#This Row],[Ticket Status]]&lt;&gt;"Closed"),
  AND(Table1[[#This Row],[Ticket Priority]]="High", Table1[[#This Row],[Ticket Status]]="Open")
), "Yes", "No")</f>
        <v>Yes</v>
      </c>
      <c r="U3604" s="4" t="str">
        <f>IF(Table1[[#This Row],[Ticket Status]]="Closed","Yes","No")</f>
        <v>No</v>
      </c>
      <c r="V3604" s="4" t="str">
        <f>IF(Table1[[#This Row],[Ticket Status]]="Pending Customer Response","Yes","No")</f>
        <v>No</v>
      </c>
      <c r="W3604" s="5">
        <f ca="1">COUNTIFS(Table1[Agent_name],Table1[[#This Row],[Agent_name]],Table1[Month],Table1[[#This Row],[Month]])/160</f>
        <v>0.25</v>
      </c>
    </row>
    <row r="3605" spans="1:23" x14ac:dyDescent="0.25">
      <c r="A3605">
        <v>3604</v>
      </c>
      <c r="B3605" t="s">
        <v>11800</v>
      </c>
      <c r="C3605" t="s">
        <v>11801</v>
      </c>
      <c r="D3605">
        <v>65</v>
      </c>
      <c r="E3605" t="s">
        <v>29</v>
      </c>
      <c r="F3605" t="s">
        <v>223</v>
      </c>
      <c r="G3605" s="1">
        <v>44348</v>
      </c>
      <c r="H3605" t="s">
        <v>67</v>
      </c>
      <c r="I3605" t="s">
        <v>31</v>
      </c>
      <c r="J3605" s="3" t="s">
        <v>11802</v>
      </c>
      <c r="K3605" t="s">
        <v>24</v>
      </c>
      <c r="M3605" t="s">
        <v>25</v>
      </c>
      <c r="N3605" t="s">
        <v>83</v>
      </c>
      <c r="O3605" s="2">
        <v>45078.406608796293</v>
      </c>
      <c r="R3605" t="str">
        <f t="shared" ca="1" si="56"/>
        <v>Aisha</v>
      </c>
      <c r="S3605" t="str">
        <f>IFERROR(TEXT(DATEVALUE(LEFT(Table1[[#This Row],[Date of Purchase]],10)), "MMMM"), TEXT(Table1[[#This Row],[Date of Purchase]], "MMMM"))</f>
        <v>June</v>
      </c>
      <c r="T3605" t="str">
        <f>IF(OR(
  AND(Table1[[#This Row],[Ticket Priority]]="Critical", Table1[[#This Row],[Ticket Status]]&lt;&gt;"Closed"),
  AND(Table1[[#This Row],[Ticket Priority]]="High", Table1[[#This Row],[Ticket Status]]="Open")
), "Yes", "No")</f>
        <v>Yes</v>
      </c>
      <c r="U3605" s="4" t="str">
        <f>IF(Table1[[#This Row],[Ticket Status]]="Closed","Yes","No")</f>
        <v>No</v>
      </c>
      <c r="V3605" s="4" t="str">
        <f>IF(Table1[[#This Row],[Ticket Status]]="Pending Customer Response","Yes","No")</f>
        <v>Yes</v>
      </c>
      <c r="W3605" s="5">
        <f ca="1">COUNTIFS(Table1[Agent_name],Table1[[#This Row],[Agent_name]],Table1[Month],Table1[[#This Row],[Month]])/160</f>
        <v>0.89375000000000004</v>
      </c>
    </row>
    <row r="3606" spans="1:23" x14ac:dyDescent="0.25">
      <c r="A3606">
        <v>3605</v>
      </c>
      <c r="B3606" t="s">
        <v>11803</v>
      </c>
      <c r="C3606" t="s">
        <v>11804</v>
      </c>
      <c r="D3606">
        <v>36</v>
      </c>
      <c r="E3606" t="s">
        <v>58</v>
      </c>
      <c r="F3606" t="s">
        <v>44</v>
      </c>
      <c r="G3606" s="1">
        <v>44009</v>
      </c>
      <c r="H3606" t="s">
        <v>21</v>
      </c>
      <c r="I3606" t="s">
        <v>59</v>
      </c>
      <c r="J3606" s="3" t="s">
        <v>11805</v>
      </c>
      <c r="K3606" t="s">
        <v>39</v>
      </c>
      <c r="L3606" t="s">
        <v>11806</v>
      </c>
      <c r="M3606" t="s">
        <v>25</v>
      </c>
      <c r="N3606" t="s">
        <v>26</v>
      </c>
      <c r="O3606" s="2">
        <v>45078.821203703701</v>
      </c>
      <c r="P3606" s="2">
        <v>45078.863564814812</v>
      </c>
      <c r="Q3606">
        <v>3</v>
      </c>
      <c r="R3606" t="str">
        <f t="shared" ca="1" si="56"/>
        <v>Aisha</v>
      </c>
      <c r="S3606" t="str">
        <f>IFERROR(TEXT(DATEVALUE(LEFT(Table1[[#This Row],[Date of Purchase]],10)), "MMMM"), TEXT(Table1[[#This Row],[Date of Purchase]], "MMMM"))</f>
        <v>June</v>
      </c>
      <c r="T3606" t="str">
        <f>IF(OR(
  AND(Table1[[#This Row],[Ticket Priority]]="Critical", Table1[[#This Row],[Ticket Status]]&lt;&gt;"Closed"),
  AND(Table1[[#This Row],[Ticket Priority]]="High", Table1[[#This Row],[Ticket Status]]="Open")
), "Yes", "No")</f>
        <v>No</v>
      </c>
      <c r="U3606" s="4" t="str">
        <f>IF(Table1[[#This Row],[Ticket Status]]="Closed","Yes","No")</f>
        <v>Yes</v>
      </c>
      <c r="V3606" s="4" t="str">
        <f>IF(Table1[[#This Row],[Ticket Status]]="Pending Customer Response","Yes","No")</f>
        <v>No</v>
      </c>
      <c r="W3606" s="5">
        <f ca="1">COUNTIFS(Table1[Agent_name],Table1[[#This Row],[Agent_name]],Table1[Month],Table1[[#This Row],[Month]])/160</f>
        <v>0.89375000000000004</v>
      </c>
    </row>
    <row r="3607" spans="1:23" x14ac:dyDescent="0.25">
      <c r="A3607">
        <v>3606</v>
      </c>
      <c r="B3607" t="s">
        <v>11807</v>
      </c>
      <c r="C3607" t="s">
        <v>11808</v>
      </c>
      <c r="D3607">
        <v>37</v>
      </c>
      <c r="E3607" t="s">
        <v>29</v>
      </c>
      <c r="F3607" t="s">
        <v>456</v>
      </c>
      <c r="G3607" s="1">
        <v>44343</v>
      </c>
      <c r="H3607" t="s">
        <v>66</v>
      </c>
      <c r="I3607" t="s">
        <v>52</v>
      </c>
      <c r="J3607" s="3" t="s">
        <v>11809</v>
      </c>
      <c r="K3607" t="s">
        <v>62</v>
      </c>
      <c r="M3607" t="s">
        <v>89</v>
      </c>
      <c r="N3607" t="s">
        <v>83</v>
      </c>
      <c r="R3607" t="str">
        <f t="shared" ca="1" si="56"/>
        <v>Aisha</v>
      </c>
      <c r="S3607" t="str">
        <f>IFERROR(TEXT(DATEVALUE(LEFT(Table1[[#This Row],[Date of Purchase]],10)), "MMMM"), TEXT(Table1[[#This Row],[Date of Purchase]], "MMMM"))</f>
        <v>May</v>
      </c>
      <c r="T3607" t="str">
        <f>IF(OR(
  AND(Table1[[#This Row],[Ticket Priority]]="Critical", Table1[[#This Row],[Ticket Status]]&lt;&gt;"Closed"),
  AND(Table1[[#This Row],[Ticket Priority]]="High", Table1[[#This Row],[Ticket Status]]="Open")
), "Yes", "No")</f>
        <v>Yes</v>
      </c>
      <c r="U3607" s="4" t="str">
        <f>IF(Table1[[#This Row],[Ticket Status]]="Closed","Yes","No")</f>
        <v>No</v>
      </c>
      <c r="V3607" s="4" t="str">
        <f>IF(Table1[[#This Row],[Ticket Status]]="Pending Customer Response","Yes","No")</f>
        <v>No</v>
      </c>
      <c r="W3607" s="5">
        <f ca="1">COUNTIFS(Table1[Agent_name],Table1[[#This Row],[Agent_name]],Table1[Month],Table1[[#This Row],[Month]])/160</f>
        <v>0.93125000000000002</v>
      </c>
    </row>
    <row r="3608" spans="1:23" x14ac:dyDescent="0.25">
      <c r="A3608">
        <v>3607</v>
      </c>
      <c r="B3608" t="s">
        <v>11810</v>
      </c>
      <c r="C3608" t="s">
        <v>11811</v>
      </c>
      <c r="D3608">
        <v>39</v>
      </c>
      <c r="E3608" t="s">
        <v>29</v>
      </c>
      <c r="F3608" t="s">
        <v>125</v>
      </c>
      <c r="G3608" s="1">
        <v>44039</v>
      </c>
      <c r="H3608" t="s">
        <v>45</v>
      </c>
      <c r="I3608" t="s">
        <v>37</v>
      </c>
      <c r="J3608" s="3" t="s">
        <v>11812</v>
      </c>
      <c r="K3608" t="s">
        <v>62</v>
      </c>
      <c r="M3608" t="s">
        <v>143</v>
      </c>
      <c r="N3608" t="s">
        <v>83</v>
      </c>
      <c r="R3608" t="str">
        <f t="shared" ca="1" si="56"/>
        <v>Ravi</v>
      </c>
      <c r="S3608" t="str">
        <f>IFERROR(TEXT(DATEVALUE(LEFT(Table1[[#This Row],[Date of Purchase]],10)), "MMMM"), TEXT(Table1[[#This Row],[Date of Purchase]], "MMMM"))</f>
        <v>July</v>
      </c>
      <c r="T3608" t="str">
        <f>IF(OR(
  AND(Table1[[#This Row],[Ticket Priority]]="Critical", Table1[[#This Row],[Ticket Status]]&lt;&gt;"Closed"),
  AND(Table1[[#This Row],[Ticket Priority]]="High", Table1[[#This Row],[Ticket Status]]="Open")
), "Yes", "No")</f>
        <v>No</v>
      </c>
      <c r="U3608" s="4" t="str">
        <f>IF(Table1[[#This Row],[Ticket Status]]="Closed","Yes","No")</f>
        <v>No</v>
      </c>
      <c r="V3608" s="4" t="str">
        <f>IF(Table1[[#This Row],[Ticket Status]]="Pending Customer Response","Yes","No")</f>
        <v>No</v>
      </c>
      <c r="W3608" s="5">
        <f ca="1">COUNTIFS(Table1[Agent_name],Table1[[#This Row],[Agent_name]],Table1[Month],Table1[[#This Row],[Month]])/160</f>
        <v>0.66249999999999998</v>
      </c>
    </row>
    <row r="3609" spans="1:23" x14ac:dyDescent="0.25">
      <c r="A3609">
        <v>3608</v>
      </c>
      <c r="B3609" t="s">
        <v>11813</v>
      </c>
      <c r="C3609" t="s">
        <v>11814</v>
      </c>
      <c r="D3609">
        <v>18</v>
      </c>
      <c r="E3609" t="s">
        <v>19</v>
      </c>
      <c r="F3609" t="s">
        <v>421</v>
      </c>
      <c r="G3609" s="1">
        <v>44038</v>
      </c>
      <c r="H3609" t="s">
        <v>67</v>
      </c>
      <c r="I3609" t="s">
        <v>150</v>
      </c>
      <c r="J3609" s="3" t="s">
        <v>11815</v>
      </c>
      <c r="K3609" t="s">
        <v>62</v>
      </c>
      <c r="M3609" t="s">
        <v>89</v>
      </c>
      <c r="N3609" t="s">
        <v>26</v>
      </c>
      <c r="R3609" t="str">
        <f t="shared" ca="1" si="56"/>
        <v>Neha</v>
      </c>
      <c r="S3609" t="str">
        <f>IFERROR(TEXT(DATEVALUE(LEFT(Table1[[#This Row],[Date of Purchase]],10)), "MMMM"), TEXT(Table1[[#This Row],[Date of Purchase]], "MMMM"))</f>
        <v>July</v>
      </c>
      <c r="T3609" t="str">
        <f>IF(OR(
  AND(Table1[[#This Row],[Ticket Priority]]="Critical", Table1[[#This Row],[Ticket Status]]&lt;&gt;"Closed"),
  AND(Table1[[#This Row],[Ticket Priority]]="High", Table1[[#This Row],[Ticket Status]]="Open")
), "Yes", "No")</f>
        <v>Yes</v>
      </c>
      <c r="U3609" s="4" t="str">
        <f>IF(Table1[[#This Row],[Ticket Status]]="Closed","Yes","No")</f>
        <v>No</v>
      </c>
      <c r="V3609" s="4" t="str">
        <f>IF(Table1[[#This Row],[Ticket Status]]="Pending Customer Response","Yes","No")</f>
        <v>No</v>
      </c>
      <c r="W3609" s="5">
        <f ca="1">COUNTIFS(Table1[Agent_name],Table1[[#This Row],[Agent_name]],Table1[Month],Table1[[#This Row],[Month]])/160</f>
        <v>0.23125000000000001</v>
      </c>
    </row>
    <row r="3610" spans="1:23" x14ac:dyDescent="0.25">
      <c r="A3610">
        <v>3609</v>
      </c>
      <c r="B3610" t="s">
        <v>11816</v>
      </c>
      <c r="C3610" t="s">
        <v>11817</v>
      </c>
      <c r="D3610">
        <v>52</v>
      </c>
      <c r="E3610" t="s">
        <v>58</v>
      </c>
      <c r="F3610" t="s">
        <v>36</v>
      </c>
      <c r="G3610" s="1">
        <v>43961</v>
      </c>
      <c r="H3610" t="s">
        <v>66</v>
      </c>
      <c r="I3610" t="s">
        <v>77</v>
      </c>
      <c r="J3610" s="3" t="s">
        <v>11818</v>
      </c>
      <c r="K3610" t="s">
        <v>62</v>
      </c>
      <c r="M3610" t="s">
        <v>41</v>
      </c>
      <c r="N3610" t="s">
        <v>26</v>
      </c>
      <c r="R3610" t="str">
        <f t="shared" ca="1" si="56"/>
        <v>Sara</v>
      </c>
      <c r="S3610" t="str">
        <f>IFERROR(TEXT(DATEVALUE(LEFT(Table1[[#This Row],[Date of Purchase]],10)), "MMMM"), TEXT(Table1[[#This Row],[Date of Purchase]], "MMMM"))</f>
        <v>May</v>
      </c>
      <c r="T3610" t="str">
        <f>IF(OR(
  AND(Table1[[#This Row],[Ticket Priority]]="Critical", Table1[[#This Row],[Ticket Status]]&lt;&gt;"Closed"),
  AND(Table1[[#This Row],[Ticket Priority]]="High", Table1[[#This Row],[Ticket Status]]="Open")
), "Yes", "No")</f>
        <v>No</v>
      </c>
      <c r="U3610" s="4" t="str">
        <f>IF(Table1[[#This Row],[Ticket Status]]="Closed","Yes","No")</f>
        <v>No</v>
      </c>
      <c r="V3610" s="4" t="str">
        <f>IF(Table1[[#This Row],[Ticket Status]]="Pending Customer Response","Yes","No")</f>
        <v>No</v>
      </c>
      <c r="W3610" s="5">
        <f ca="1">COUNTIFS(Table1[Agent_name],Table1[[#This Row],[Agent_name]],Table1[Month],Table1[[#This Row],[Month]])/160</f>
        <v>0.64375000000000004</v>
      </c>
    </row>
    <row r="3611" spans="1:23" x14ac:dyDescent="0.25">
      <c r="A3611">
        <v>3610</v>
      </c>
      <c r="B3611" t="s">
        <v>11819</v>
      </c>
      <c r="C3611" t="s">
        <v>11820</v>
      </c>
      <c r="D3611">
        <v>48</v>
      </c>
      <c r="E3611" t="s">
        <v>58</v>
      </c>
      <c r="F3611" t="s">
        <v>211</v>
      </c>
      <c r="G3611" s="1">
        <v>44089</v>
      </c>
      <c r="H3611" t="s">
        <v>45</v>
      </c>
      <c r="I3611" t="s">
        <v>177</v>
      </c>
      <c r="J3611" s="3" t="s">
        <v>11821</v>
      </c>
      <c r="K3611" t="s">
        <v>39</v>
      </c>
      <c r="L3611" t="s">
        <v>11822</v>
      </c>
      <c r="M3611" t="s">
        <v>89</v>
      </c>
      <c r="N3611" t="s">
        <v>26</v>
      </c>
      <c r="O3611" s="2">
        <v>45078.783807870372</v>
      </c>
      <c r="P3611" s="2">
        <v>45078.493530092594</v>
      </c>
      <c r="Q3611">
        <v>2</v>
      </c>
      <c r="R3611" t="str">
        <f t="shared" ca="1" si="56"/>
        <v>Aisha</v>
      </c>
      <c r="S3611" t="str">
        <f>IFERROR(TEXT(DATEVALUE(LEFT(Table1[[#This Row],[Date of Purchase]],10)), "MMMM"), TEXT(Table1[[#This Row],[Date of Purchase]], "MMMM"))</f>
        <v>September</v>
      </c>
      <c r="T3611" t="str">
        <f>IF(OR(
  AND(Table1[[#This Row],[Ticket Priority]]="Critical", Table1[[#This Row],[Ticket Status]]&lt;&gt;"Closed"),
  AND(Table1[[#This Row],[Ticket Priority]]="High", Table1[[#This Row],[Ticket Status]]="Open")
), "Yes", "No")</f>
        <v>No</v>
      </c>
      <c r="U3611" s="4" t="str">
        <f>IF(Table1[[#This Row],[Ticket Status]]="Closed","Yes","No")</f>
        <v>Yes</v>
      </c>
      <c r="V3611" s="4" t="str">
        <f>IF(Table1[[#This Row],[Ticket Status]]="Pending Customer Response","Yes","No")</f>
        <v>No</v>
      </c>
      <c r="W3611" s="5">
        <f ca="1">COUNTIFS(Table1[Agent_name],Table1[[#This Row],[Agent_name]],Table1[Month],Table1[[#This Row],[Month]])/160</f>
        <v>0.86250000000000004</v>
      </c>
    </row>
    <row r="3612" spans="1:23" x14ac:dyDescent="0.25">
      <c r="A3612">
        <v>3611</v>
      </c>
      <c r="B3612" t="s">
        <v>11823</v>
      </c>
      <c r="C3612" t="s">
        <v>11824</v>
      </c>
      <c r="D3612">
        <v>56</v>
      </c>
      <c r="E3612" t="s">
        <v>58</v>
      </c>
      <c r="F3612" t="s">
        <v>249</v>
      </c>
      <c r="G3612" s="1">
        <v>44070</v>
      </c>
      <c r="H3612" t="s">
        <v>67</v>
      </c>
      <c r="I3612" t="s">
        <v>37</v>
      </c>
      <c r="J3612" s="3" t="s">
        <v>11825</v>
      </c>
      <c r="K3612" t="s">
        <v>24</v>
      </c>
      <c r="M3612" t="s">
        <v>143</v>
      </c>
      <c r="N3612" t="s">
        <v>33</v>
      </c>
      <c r="O3612" s="2">
        <v>45078.076180555552</v>
      </c>
      <c r="R3612" t="str">
        <f t="shared" ca="1" si="56"/>
        <v>Arjun</v>
      </c>
      <c r="S3612" t="str">
        <f>IFERROR(TEXT(DATEVALUE(LEFT(Table1[[#This Row],[Date of Purchase]],10)), "MMMM"), TEXT(Table1[[#This Row],[Date of Purchase]], "MMMM"))</f>
        <v>August</v>
      </c>
      <c r="T3612" t="str">
        <f>IF(OR(
  AND(Table1[[#This Row],[Ticket Priority]]="Critical", Table1[[#This Row],[Ticket Status]]&lt;&gt;"Closed"),
  AND(Table1[[#This Row],[Ticket Priority]]="High", Table1[[#This Row],[Ticket Status]]="Open")
), "Yes", "No")</f>
        <v>No</v>
      </c>
      <c r="U3612" s="4" t="str">
        <f>IF(Table1[[#This Row],[Ticket Status]]="Closed","Yes","No")</f>
        <v>No</v>
      </c>
      <c r="V3612" s="4" t="str">
        <f>IF(Table1[[#This Row],[Ticket Status]]="Pending Customer Response","Yes","No")</f>
        <v>Yes</v>
      </c>
      <c r="W3612" s="5">
        <f ca="1">COUNTIFS(Table1[Agent_name],Table1[[#This Row],[Agent_name]],Table1[Month],Table1[[#This Row],[Month]])/160</f>
        <v>0.20624999999999999</v>
      </c>
    </row>
    <row r="3613" spans="1:23" x14ac:dyDescent="0.25">
      <c r="A3613">
        <v>3612</v>
      </c>
      <c r="B3613" t="s">
        <v>11826</v>
      </c>
      <c r="C3613" t="s">
        <v>11827</v>
      </c>
      <c r="D3613">
        <v>68</v>
      </c>
      <c r="E3613" t="s">
        <v>58</v>
      </c>
      <c r="F3613" t="s">
        <v>431</v>
      </c>
      <c r="G3613" s="1">
        <v>44265</v>
      </c>
      <c r="H3613" t="s">
        <v>59</v>
      </c>
      <c r="I3613" t="s">
        <v>150</v>
      </c>
      <c r="J3613" s="3" t="s">
        <v>11828</v>
      </c>
      <c r="K3613" t="s">
        <v>62</v>
      </c>
      <c r="M3613" t="s">
        <v>41</v>
      </c>
      <c r="N3613" t="s">
        <v>83</v>
      </c>
      <c r="R3613" t="str">
        <f t="shared" ca="1" si="56"/>
        <v>Mohit</v>
      </c>
      <c r="S3613" t="str">
        <f>IFERROR(TEXT(DATEVALUE(LEFT(Table1[[#This Row],[Date of Purchase]],10)), "MMMM"), TEXT(Table1[[#This Row],[Date of Purchase]], "MMMM"))</f>
        <v>March</v>
      </c>
      <c r="T3613" t="str">
        <f>IF(OR(
  AND(Table1[[#This Row],[Ticket Priority]]="Critical", Table1[[#This Row],[Ticket Status]]&lt;&gt;"Closed"),
  AND(Table1[[#This Row],[Ticket Priority]]="High", Table1[[#This Row],[Ticket Status]]="Open")
), "Yes", "No")</f>
        <v>No</v>
      </c>
      <c r="U3613" s="4" t="str">
        <f>IF(Table1[[#This Row],[Ticket Status]]="Closed","Yes","No")</f>
        <v>No</v>
      </c>
      <c r="V3613" s="4" t="str">
        <f>IF(Table1[[#This Row],[Ticket Status]]="Pending Customer Response","Yes","No")</f>
        <v>No</v>
      </c>
      <c r="W3613" s="5">
        <f ca="1">COUNTIFS(Table1[Agent_name],Table1[[#This Row],[Agent_name]],Table1[Month],Table1[[#This Row],[Month]])/160</f>
        <v>0.45624999999999999</v>
      </c>
    </row>
    <row r="3614" spans="1:23" x14ac:dyDescent="0.25">
      <c r="A3614">
        <v>3613</v>
      </c>
      <c r="B3614" t="s">
        <v>11829</v>
      </c>
      <c r="C3614" t="s">
        <v>11830</v>
      </c>
      <c r="D3614">
        <v>40</v>
      </c>
      <c r="E3614" t="s">
        <v>58</v>
      </c>
      <c r="F3614" t="s">
        <v>117</v>
      </c>
      <c r="G3614" s="1">
        <v>44503</v>
      </c>
      <c r="H3614" t="s">
        <v>45</v>
      </c>
      <c r="I3614" t="s">
        <v>60</v>
      </c>
      <c r="J3614" s="3" t="s">
        <v>11831</v>
      </c>
      <c r="K3614" t="s">
        <v>24</v>
      </c>
      <c r="M3614" t="s">
        <v>41</v>
      </c>
      <c r="N3614" t="s">
        <v>55</v>
      </c>
      <c r="O3614" s="2">
        <v>45078.240115740744</v>
      </c>
      <c r="R3614" t="str">
        <f t="shared" ca="1" si="56"/>
        <v>Arjun</v>
      </c>
      <c r="S3614" t="str">
        <f>IFERROR(TEXT(DATEVALUE(LEFT(Table1[[#This Row],[Date of Purchase]],10)), "MMMM"), TEXT(Table1[[#This Row],[Date of Purchase]], "MMMM"))</f>
        <v>November</v>
      </c>
      <c r="T3614" t="str">
        <f>IF(OR(
  AND(Table1[[#This Row],[Ticket Priority]]="Critical", Table1[[#This Row],[Ticket Status]]&lt;&gt;"Closed"),
  AND(Table1[[#This Row],[Ticket Priority]]="High", Table1[[#This Row],[Ticket Status]]="Open")
), "Yes", "No")</f>
        <v>No</v>
      </c>
      <c r="U3614" s="4" t="str">
        <f>IF(Table1[[#This Row],[Ticket Status]]="Closed","Yes","No")</f>
        <v>No</v>
      </c>
      <c r="V3614" s="4" t="str">
        <f>IF(Table1[[#This Row],[Ticket Status]]="Pending Customer Response","Yes","No")</f>
        <v>Yes</v>
      </c>
      <c r="W3614" s="5">
        <f ca="1">COUNTIFS(Table1[Agent_name],Table1[[#This Row],[Agent_name]],Table1[Month],Table1[[#This Row],[Month]])/160</f>
        <v>0.23749999999999999</v>
      </c>
    </row>
    <row r="3615" spans="1:23" x14ac:dyDescent="0.25">
      <c r="A3615">
        <v>3614</v>
      </c>
      <c r="B3615" t="s">
        <v>11832</v>
      </c>
      <c r="C3615" t="s">
        <v>11833</v>
      </c>
      <c r="D3615">
        <v>50</v>
      </c>
      <c r="E3615" t="s">
        <v>19</v>
      </c>
      <c r="F3615" t="s">
        <v>339</v>
      </c>
      <c r="G3615" s="1">
        <v>44036</v>
      </c>
      <c r="H3615" t="s">
        <v>66</v>
      </c>
      <c r="I3615" t="s">
        <v>37</v>
      </c>
      <c r="J3615" s="3" t="s">
        <v>11834</v>
      </c>
      <c r="K3615" t="s">
        <v>24</v>
      </c>
      <c r="M3615" t="s">
        <v>143</v>
      </c>
      <c r="N3615" t="s">
        <v>33</v>
      </c>
      <c r="O3615" s="2">
        <v>45078.856087962966</v>
      </c>
      <c r="R3615" t="str">
        <f t="shared" ca="1" si="56"/>
        <v>Aisha</v>
      </c>
      <c r="S3615" t="str">
        <f>IFERROR(TEXT(DATEVALUE(LEFT(Table1[[#This Row],[Date of Purchase]],10)), "MMMM"), TEXT(Table1[[#This Row],[Date of Purchase]], "MMMM"))</f>
        <v>July</v>
      </c>
      <c r="T3615" t="str">
        <f>IF(OR(
  AND(Table1[[#This Row],[Ticket Priority]]="Critical", Table1[[#This Row],[Ticket Status]]&lt;&gt;"Closed"),
  AND(Table1[[#This Row],[Ticket Priority]]="High", Table1[[#This Row],[Ticket Status]]="Open")
), "Yes", "No")</f>
        <v>No</v>
      </c>
      <c r="U3615" s="4" t="str">
        <f>IF(Table1[[#This Row],[Ticket Status]]="Closed","Yes","No")</f>
        <v>No</v>
      </c>
      <c r="V3615" s="4" t="str">
        <f>IF(Table1[[#This Row],[Ticket Status]]="Pending Customer Response","Yes","No")</f>
        <v>Yes</v>
      </c>
      <c r="W3615" s="5">
        <f ca="1">COUNTIFS(Table1[Agent_name],Table1[[#This Row],[Agent_name]],Table1[Month],Table1[[#This Row],[Month]])/160</f>
        <v>0.875</v>
      </c>
    </row>
    <row r="3616" spans="1:23" x14ac:dyDescent="0.25">
      <c r="A3616">
        <v>3615</v>
      </c>
      <c r="B3616" t="s">
        <v>11835</v>
      </c>
      <c r="C3616" t="s">
        <v>11836</v>
      </c>
      <c r="D3616">
        <v>20</v>
      </c>
      <c r="E3616" t="s">
        <v>58</v>
      </c>
      <c r="F3616" t="s">
        <v>98</v>
      </c>
      <c r="G3616" s="1">
        <v>44394</v>
      </c>
      <c r="H3616" t="s">
        <v>21</v>
      </c>
      <c r="I3616" t="s">
        <v>67</v>
      </c>
      <c r="J3616" s="3" t="s">
        <v>11837</v>
      </c>
      <c r="K3616" t="s">
        <v>62</v>
      </c>
      <c r="M3616" t="s">
        <v>89</v>
      </c>
      <c r="N3616" t="s">
        <v>26</v>
      </c>
      <c r="R3616" t="str">
        <f t="shared" ca="1" si="56"/>
        <v>Aisha</v>
      </c>
      <c r="S3616" t="str">
        <f>IFERROR(TEXT(DATEVALUE(LEFT(Table1[[#This Row],[Date of Purchase]],10)), "MMMM"), TEXT(Table1[[#This Row],[Date of Purchase]], "MMMM"))</f>
        <v>July</v>
      </c>
      <c r="T3616" t="str">
        <f>IF(OR(
  AND(Table1[[#This Row],[Ticket Priority]]="Critical", Table1[[#This Row],[Ticket Status]]&lt;&gt;"Closed"),
  AND(Table1[[#This Row],[Ticket Priority]]="High", Table1[[#This Row],[Ticket Status]]="Open")
), "Yes", "No")</f>
        <v>Yes</v>
      </c>
      <c r="U3616" s="4" t="str">
        <f>IF(Table1[[#This Row],[Ticket Status]]="Closed","Yes","No")</f>
        <v>No</v>
      </c>
      <c r="V3616" s="4" t="str">
        <f>IF(Table1[[#This Row],[Ticket Status]]="Pending Customer Response","Yes","No")</f>
        <v>No</v>
      </c>
      <c r="W3616" s="5">
        <f ca="1">COUNTIFS(Table1[Agent_name],Table1[[#This Row],[Agent_name]],Table1[Month],Table1[[#This Row],[Month]])/160</f>
        <v>0.875</v>
      </c>
    </row>
    <row r="3617" spans="1:23" x14ac:dyDescent="0.25">
      <c r="A3617">
        <v>3616</v>
      </c>
      <c r="B3617" t="s">
        <v>11838</v>
      </c>
      <c r="C3617" t="s">
        <v>11839</v>
      </c>
      <c r="D3617">
        <v>35</v>
      </c>
      <c r="E3617" t="s">
        <v>29</v>
      </c>
      <c r="F3617" t="s">
        <v>339</v>
      </c>
      <c r="G3617" s="1">
        <v>44491</v>
      </c>
      <c r="H3617" t="s">
        <v>21</v>
      </c>
      <c r="I3617" t="s">
        <v>59</v>
      </c>
      <c r="J3617" s="3" t="s">
        <v>11840</v>
      </c>
      <c r="K3617" t="s">
        <v>62</v>
      </c>
      <c r="M3617" t="s">
        <v>143</v>
      </c>
      <c r="N3617" t="s">
        <v>83</v>
      </c>
      <c r="R3617" t="str">
        <f t="shared" ca="1" si="56"/>
        <v>Mohit</v>
      </c>
      <c r="S3617" t="str">
        <f>IFERROR(TEXT(DATEVALUE(LEFT(Table1[[#This Row],[Date of Purchase]],10)), "MMMM"), TEXT(Table1[[#This Row],[Date of Purchase]], "MMMM"))</f>
        <v>October</v>
      </c>
      <c r="T3617" t="str">
        <f>IF(OR(
  AND(Table1[[#This Row],[Ticket Priority]]="Critical", Table1[[#This Row],[Ticket Status]]&lt;&gt;"Closed"),
  AND(Table1[[#This Row],[Ticket Priority]]="High", Table1[[#This Row],[Ticket Status]]="Open")
), "Yes", "No")</f>
        <v>No</v>
      </c>
      <c r="U3617" s="4" t="str">
        <f>IF(Table1[[#This Row],[Ticket Status]]="Closed","Yes","No")</f>
        <v>No</v>
      </c>
      <c r="V3617" s="4" t="str">
        <f>IF(Table1[[#This Row],[Ticket Status]]="Pending Customer Response","Yes","No")</f>
        <v>No</v>
      </c>
      <c r="W3617" s="5">
        <f ca="1">COUNTIFS(Table1[Agent_name],Table1[[#This Row],[Agent_name]],Table1[Month],Table1[[#This Row],[Month]])/160</f>
        <v>0.49375000000000002</v>
      </c>
    </row>
    <row r="3618" spans="1:23" x14ac:dyDescent="0.25">
      <c r="A3618">
        <v>3617</v>
      </c>
      <c r="B3618" t="s">
        <v>11841</v>
      </c>
      <c r="C3618" t="s">
        <v>11842</v>
      </c>
      <c r="D3618">
        <v>69</v>
      </c>
      <c r="E3618" t="s">
        <v>29</v>
      </c>
      <c r="F3618" t="s">
        <v>173</v>
      </c>
      <c r="G3618" s="1">
        <v>44353</v>
      </c>
      <c r="H3618" t="s">
        <v>67</v>
      </c>
      <c r="I3618" t="s">
        <v>59</v>
      </c>
      <c r="J3618" s="3" t="s">
        <v>11843</v>
      </c>
      <c r="K3618" t="s">
        <v>62</v>
      </c>
      <c r="M3618" t="s">
        <v>89</v>
      </c>
      <c r="N3618" t="s">
        <v>83</v>
      </c>
      <c r="R3618" t="str">
        <f t="shared" ca="1" si="56"/>
        <v>Karan</v>
      </c>
      <c r="S3618" t="str">
        <f>IFERROR(TEXT(DATEVALUE(LEFT(Table1[[#This Row],[Date of Purchase]],10)), "MMMM"), TEXT(Table1[[#This Row],[Date of Purchase]], "MMMM"))</f>
        <v>June</v>
      </c>
      <c r="T3618" t="str">
        <f>IF(OR(
  AND(Table1[[#This Row],[Ticket Priority]]="Critical", Table1[[#This Row],[Ticket Status]]&lt;&gt;"Closed"),
  AND(Table1[[#This Row],[Ticket Priority]]="High", Table1[[#This Row],[Ticket Status]]="Open")
), "Yes", "No")</f>
        <v>Yes</v>
      </c>
      <c r="U3618" s="4" t="str">
        <f>IF(Table1[[#This Row],[Ticket Status]]="Closed","Yes","No")</f>
        <v>No</v>
      </c>
      <c r="V3618" s="4" t="str">
        <f>IF(Table1[[#This Row],[Ticket Status]]="Pending Customer Response","Yes","No")</f>
        <v>No</v>
      </c>
      <c r="W3618" s="5">
        <f ca="1">COUNTIFS(Table1[Agent_name],Table1[[#This Row],[Agent_name]],Table1[Month],Table1[[#This Row],[Month]])/160</f>
        <v>0.27500000000000002</v>
      </c>
    </row>
    <row r="3619" spans="1:23" x14ac:dyDescent="0.25">
      <c r="A3619">
        <v>3618</v>
      </c>
      <c r="B3619" t="s">
        <v>11844</v>
      </c>
      <c r="C3619" t="s">
        <v>11845</v>
      </c>
      <c r="D3619">
        <v>48</v>
      </c>
      <c r="E3619" t="s">
        <v>19</v>
      </c>
      <c r="F3619" t="s">
        <v>36</v>
      </c>
      <c r="G3619" s="1">
        <v>44439</v>
      </c>
      <c r="H3619" t="s">
        <v>59</v>
      </c>
      <c r="I3619" t="s">
        <v>72</v>
      </c>
      <c r="J3619" s="3" t="s">
        <v>11846</v>
      </c>
      <c r="K3619" t="s">
        <v>39</v>
      </c>
      <c r="L3619" t="s">
        <v>11847</v>
      </c>
      <c r="M3619" t="s">
        <v>41</v>
      </c>
      <c r="N3619" t="s">
        <v>55</v>
      </c>
      <c r="O3619" s="2">
        <v>45078.479768518519</v>
      </c>
      <c r="P3619" s="2">
        <v>45078.197824074072</v>
      </c>
      <c r="Q3619">
        <v>1</v>
      </c>
      <c r="R3619" t="str">
        <f t="shared" ca="1" si="56"/>
        <v>Ravi</v>
      </c>
      <c r="S3619" t="str">
        <f>IFERROR(TEXT(DATEVALUE(LEFT(Table1[[#This Row],[Date of Purchase]],10)), "MMMM"), TEXT(Table1[[#This Row],[Date of Purchase]], "MMMM"))</f>
        <v>August</v>
      </c>
      <c r="T3619" t="str">
        <f>IF(OR(
  AND(Table1[[#This Row],[Ticket Priority]]="Critical", Table1[[#This Row],[Ticket Status]]&lt;&gt;"Closed"),
  AND(Table1[[#This Row],[Ticket Priority]]="High", Table1[[#This Row],[Ticket Status]]="Open")
), "Yes", "No")</f>
        <v>No</v>
      </c>
      <c r="U3619" s="4" t="str">
        <f>IF(Table1[[#This Row],[Ticket Status]]="Closed","Yes","No")</f>
        <v>Yes</v>
      </c>
      <c r="V3619" s="4" t="str">
        <f>IF(Table1[[#This Row],[Ticket Status]]="Pending Customer Response","Yes","No")</f>
        <v>No</v>
      </c>
      <c r="W3619" s="5">
        <f ca="1">COUNTIFS(Table1[Agent_name],Table1[[#This Row],[Agent_name]],Table1[Month],Table1[[#This Row],[Month]])/160</f>
        <v>0.65625</v>
      </c>
    </row>
    <row r="3620" spans="1:23" x14ac:dyDescent="0.25">
      <c r="A3620">
        <v>3619</v>
      </c>
      <c r="B3620" t="s">
        <v>11848</v>
      </c>
      <c r="C3620" t="s">
        <v>11849</v>
      </c>
      <c r="D3620">
        <v>64</v>
      </c>
      <c r="E3620" t="s">
        <v>19</v>
      </c>
      <c r="F3620" t="s">
        <v>112</v>
      </c>
      <c r="G3620" s="1">
        <v>44388</v>
      </c>
      <c r="H3620" t="s">
        <v>67</v>
      </c>
      <c r="I3620" t="s">
        <v>72</v>
      </c>
      <c r="J3620" s="3" t="s">
        <v>11850</v>
      </c>
      <c r="K3620" t="s">
        <v>24</v>
      </c>
      <c r="M3620" t="s">
        <v>143</v>
      </c>
      <c r="N3620" t="s">
        <v>55</v>
      </c>
      <c r="O3620" s="2">
        <v>45078.807557870372</v>
      </c>
      <c r="R3620" t="str">
        <f t="shared" ca="1" si="56"/>
        <v>Ravi</v>
      </c>
      <c r="S3620" t="str">
        <f>IFERROR(TEXT(DATEVALUE(LEFT(Table1[[#This Row],[Date of Purchase]],10)), "MMMM"), TEXT(Table1[[#This Row],[Date of Purchase]], "MMMM"))</f>
        <v>July</v>
      </c>
      <c r="T3620" t="str">
        <f>IF(OR(
  AND(Table1[[#This Row],[Ticket Priority]]="Critical", Table1[[#This Row],[Ticket Status]]&lt;&gt;"Closed"),
  AND(Table1[[#This Row],[Ticket Priority]]="High", Table1[[#This Row],[Ticket Status]]="Open")
), "Yes", "No")</f>
        <v>No</v>
      </c>
      <c r="U3620" s="4" t="str">
        <f>IF(Table1[[#This Row],[Ticket Status]]="Closed","Yes","No")</f>
        <v>No</v>
      </c>
      <c r="V3620" s="4" t="str">
        <f>IF(Table1[[#This Row],[Ticket Status]]="Pending Customer Response","Yes","No")</f>
        <v>Yes</v>
      </c>
      <c r="W3620" s="5">
        <f ca="1">COUNTIFS(Table1[Agent_name],Table1[[#This Row],[Agent_name]],Table1[Month],Table1[[#This Row],[Month]])/160</f>
        <v>0.66249999999999998</v>
      </c>
    </row>
    <row r="3621" spans="1:23" x14ac:dyDescent="0.25">
      <c r="A3621">
        <v>3620</v>
      </c>
      <c r="B3621" t="s">
        <v>11851</v>
      </c>
      <c r="C3621" t="s">
        <v>11852</v>
      </c>
      <c r="D3621">
        <v>55</v>
      </c>
      <c r="E3621" t="s">
        <v>19</v>
      </c>
      <c r="F3621" t="s">
        <v>30</v>
      </c>
      <c r="G3621" s="1">
        <v>44367</v>
      </c>
      <c r="H3621" t="s">
        <v>66</v>
      </c>
      <c r="I3621" t="s">
        <v>37</v>
      </c>
      <c r="J3621" s="3" t="s">
        <v>11853</v>
      </c>
      <c r="K3621" t="s">
        <v>24</v>
      </c>
      <c r="M3621" t="s">
        <v>25</v>
      </c>
      <c r="N3621" t="s">
        <v>55</v>
      </c>
      <c r="O3621" s="2">
        <v>45078.328402777777</v>
      </c>
      <c r="R3621" t="str">
        <f t="shared" ca="1" si="56"/>
        <v>Sara</v>
      </c>
      <c r="S3621" t="str">
        <f>IFERROR(TEXT(DATEVALUE(LEFT(Table1[[#This Row],[Date of Purchase]],10)), "MMMM"), TEXT(Table1[[#This Row],[Date of Purchase]], "MMMM"))</f>
        <v>June</v>
      </c>
      <c r="T3621" t="str">
        <f>IF(OR(
  AND(Table1[[#This Row],[Ticket Priority]]="Critical", Table1[[#This Row],[Ticket Status]]&lt;&gt;"Closed"),
  AND(Table1[[#This Row],[Ticket Priority]]="High", Table1[[#This Row],[Ticket Status]]="Open")
), "Yes", "No")</f>
        <v>Yes</v>
      </c>
      <c r="U3621" s="4" t="str">
        <f>IF(Table1[[#This Row],[Ticket Status]]="Closed","Yes","No")</f>
        <v>No</v>
      </c>
      <c r="V3621" s="4" t="str">
        <f>IF(Table1[[#This Row],[Ticket Status]]="Pending Customer Response","Yes","No")</f>
        <v>Yes</v>
      </c>
      <c r="W3621" s="5">
        <f ca="1">COUNTIFS(Table1[Agent_name],Table1[[#This Row],[Agent_name]],Table1[Month],Table1[[#This Row],[Month]])/160</f>
        <v>0.65</v>
      </c>
    </row>
    <row r="3622" spans="1:23" x14ac:dyDescent="0.25">
      <c r="A3622">
        <v>3621</v>
      </c>
      <c r="B3622" t="s">
        <v>11854</v>
      </c>
      <c r="C3622" t="s">
        <v>11855</v>
      </c>
      <c r="D3622">
        <v>26</v>
      </c>
      <c r="E3622" t="s">
        <v>58</v>
      </c>
      <c r="F3622" t="s">
        <v>20</v>
      </c>
      <c r="G3622" s="1">
        <v>43973</v>
      </c>
      <c r="H3622" t="s">
        <v>59</v>
      </c>
      <c r="I3622" t="s">
        <v>67</v>
      </c>
      <c r="J3622" s="3" t="s">
        <v>11856</v>
      </c>
      <c r="K3622" t="s">
        <v>24</v>
      </c>
      <c r="M3622" t="s">
        <v>143</v>
      </c>
      <c r="N3622" t="s">
        <v>26</v>
      </c>
      <c r="O3622" s="2">
        <v>45078.553414351853</v>
      </c>
      <c r="R3622" t="str">
        <f t="shared" ca="1" si="56"/>
        <v>Sara</v>
      </c>
      <c r="S3622" t="str">
        <f>IFERROR(TEXT(DATEVALUE(LEFT(Table1[[#This Row],[Date of Purchase]],10)), "MMMM"), TEXT(Table1[[#This Row],[Date of Purchase]], "MMMM"))</f>
        <v>May</v>
      </c>
      <c r="T3622" t="str">
        <f>IF(OR(
  AND(Table1[[#This Row],[Ticket Priority]]="Critical", Table1[[#This Row],[Ticket Status]]&lt;&gt;"Closed"),
  AND(Table1[[#This Row],[Ticket Priority]]="High", Table1[[#This Row],[Ticket Status]]="Open")
), "Yes", "No")</f>
        <v>No</v>
      </c>
      <c r="U3622" s="4" t="str">
        <f>IF(Table1[[#This Row],[Ticket Status]]="Closed","Yes","No")</f>
        <v>No</v>
      </c>
      <c r="V3622" s="4" t="str">
        <f>IF(Table1[[#This Row],[Ticket Status]]="Pending Customer Response","Yes","No")</f>
        <v>Yes</v>
      </c>
      <c r="W3622" s="5">
        <f ca="1">COUNTIFS(Table1[Agent_name],Table1[[#This Row],[Agent_name]],Table1[Month],Table1[[#This Row],[Month]])/160</f>
        <v>0.64375000000000004</v>
      </c>
    </row>
    <row r="3623" spans="1:23" x14ac:dyDescent="0.25">
      <c r="A3623">
        <v>3622</v>
      </c>
      <c r="B3623" t="s">
        <v>11857</v>
      </c>
      <c r="C3623" t="s">
        <v>11858</v>
      </c>
      <c r="D3623">
        <v>46</v>
      </c>
      <c r="E3623" t="s">
        <v>58</v>
      </c>
      <c r="F3623" t="s">
        <v>107</v>
      </c>
      <c r="G3623" s="1">
        <v>44280</v>
      </c>
      <c r="H3623" t="s">
        <v>21</v>
      </c>
      <c r="I3623" t="s">
        <v>22</v>
      </c>
      <c r="J3623" s="3" t="s">
        <v>11859</v>
      </c>
      <c r="K3623" t="s">
        <v>39</v>
      </c>
      <c r="L3623" t="s">
        <v>11860</v>
      </c>
      <c r="M3623" t="s">
        <v>89</v>
      </c>
      <c r="N3623" t="s">
        <v>83</v>
      </c>
      <c r="O3623" s="2">
        <v>45078.756898148145</v>
      </c>
      <c r="P3623" s="2">
        <v>45078.444398148145</v>
      </c>
      <c r="Q3623">
        <v>3</v>
      </c>
      <c r="R3623" t="str">
        <f t="shared" ca="1" si="56"/>
        <v>Sara</v>
      </c>
      <c r="S3623" t="str">
        <f>IFERROR(TEXT(DATEVALUE(LEFT(Table1[[#This Row],[Date of Purchase]],10)), "MMMM"), TEXT(Table1[[#This Row],[Date of Purchase]], "MMMM"))</f>
        <v>March</v>
      </c>
      <c r="T3623" t="str">
        <f>IF(OR(
  AND(Table1[[#This Row],[Ticket Priority]]="Critical", Table1[[#This Row],[Ticket Status]]&lt;&gt;"Closed"),
  AND(Table1[[#This Row],[Ticket Priority]]="High", Table1[[#This Row],[Ticket Status]]="Open")
), "Yes", "No")</f>
        <v>No</v>
      </c>
      <c r="U3623" s="4" t="str">
        <f>IF(Table1[[#This Row],[Ticket Status]]="Closed","Yes","No")</f>
        <v>Yes</v>
      </c>
      <c r="V3623" s="4" t="str">
        <f>IF(Table1[[#This Row],[Ticket Status]]="Pending Customer Response","Yes","No")</f>
        <v>No</v>
      </c>
      <c r="W3623" s="5">
        <f ca="1">COUNTIFS(Table1[Agent_name],Table1[[#This Row],[Agent_name]],Table1[Month],Table1[[#This Row],[Month]])/160</f>
        <v>0.55625000000000002</v>
      </c>
    </row>
    <row r="3624" spans="1:23" x14ac:dyDescent="0.25">
      <c r="A3624">
        <v>3623</v>
      </c>
      <c r="B3624" t="s">
        <v>11861</v>
      </c>
      <c r="C3624" t="s">
        <v>11862</v>
      </c>
      <c r="D3624">
        <v>22</v>
      </c>
      <c r="E3624" t="s">
        <v>58</v>
      </c>
      <c r="F3624" t="s">
        <v>281</v>
      </c>
      <c r="G3624" s="1">
        <v>44334</v>
      </c>
      <c r="H3624" t="s">
        <v>67</v>
      </c>
      <c r="I3624" t="s">
        <v>37</v>
      </c>
      <c r="J3624" s="3" t="s">
        <v>11863</v>
      </c>
      <c r="K3624" t="s">
        <v>62</v>
      </c>
      <c r="M3624" t="s">
        <v>41</v>
      </c>
      <c r="N3624" t="s">
        <v>55</v>
      </c>
      <c r="R3624" t="str">
        <f t="shared" ca="1" si="56"/>
        <v>Priya</v>
      </c>
      <c r="S3624" t="str">
        <f>IFERROR(TEXT(DATEVALUE(LEFT(Table1[[#This Row],[Date of Purchase]],10)), "MMMM"), TEXT(Table1[[#This Row],[Date of Purchase]], "MMMM"))</f>
        <v>May</v>
      </c>
      <c r="T3624" t="str">
        <f>IF(OR(
  AND(Table1[[#This Row],[Ticket Priority]]="Critical", Table1[[#This Row],[Ticket Status]]&lt;&gt;"Closed"),
  AND(Table1[[#This Row],[Ticket Priority]]="High", Table1[[#This Row],[Ticket Status]]="Open")
), "Yes", "No")</f>
        <v>No</v>
      </c>
      <c r="U3624" s="4" t="str">
        <f>IF(Table1[[#This Row],[Ticket Status]]="Closed","Yes","No")</f>
        <v>No</v>
      </c>
      <c r="V3624" s="4" t="str">
        <f>IF(Table1[[#This Row],[Ticket Status]]="Pending Customer Response","Yes","No")</f>
        <v>No</v>
      </c>
      <c r="W3624" s="5">
        <f ca="1">COUNTIFS(Table1[Agent_name],Table1[[#This Row],[Agent_name]],Table1[Month],Table1[[#This Row],[Month]])/160</f>
        <v>0.40625</v>
      </c>
    </row>
    <row r="3625" spans="1:23" x14ac:dyDescent="0.25">
      <c r="A3625">
        <v>3624</v>
      </c>
      <c r="B3625" t="s">
        <v>11864</v>
      </c>
      <c r="C3625" t="s">
        <v>11865</v>
      </c>
      <c r="D3625">
        <v>44</v>
      </c>
      <c r="E3625" t="s">
        <v>58</v>
      </c>
      <c r="F3625" t="s">
        <v>223</v>
      </c>
      <c r="G3625" s="1">
        <v>44100</v>
      </c>
      <c r="H3625" t="s">
        <v>59</v>
      </c>
      <c r="I3625" t="s">
        <v>37</v>
      </c>
      <c r="J3625" s="3" t="s">
        <v>11866</v>
      </c>
      <c r="K3625" t="s">
        <v>39</v>
      </c>
      <c r="L3625" t="s">
        <v>11867</v>
      </c>
      <c r="M3625" t="s">
        <v>143</v>
      </c>
      <c r="N3625" t="s">
        <v>33</v>
      </c>
      <c r="O3625" s="2">
        <v>45078.880532407406</v>
      </c>
      <c r="P3625" s="2">
        <v>45078.59233796296</v>
      </c>
      <c r="Q3625">
        <v>3</v>
      </c>
      <c r="R3625" t="str">
        <f t="shared" ca="1" si="56"/>
        <v>Karan</v>
      </c>
      <c r="S3625" t="str">
        <f>IFERROR(TEXT(DATEVALUE(LEFT(Table1[[#This Row],[Date of Purchase]],10)), "MMMM"), TEXT(Table1[[#This Row],[Date of Purchase]], "MMMM"))</f>
        <v>September</v>
      </c>
      <c r="T3625" t="str">
        <f>IF(OR(
  AND(Table1[[#This Row],[Ticket Priority]]="Critical", Table1[[#This Row],[Ticket Status]]&lt;&gt;"Closed"),
  AND(Table1[[#This Row],[Ticket Priority]]="High", Table1[[#This Row],[Ticket Status]]="Open")
), "Yes", "No")</f>
        <v>No</v>
      </c>
      <c r="U3625" s="4" t="str">
        <f>IF(Table1[[#This Row],[Ticket Status]]="Closed","Yes","No")</f>
        <v>Yes</v>
      </c>
      <c r="V3625" s="4" t="str">
        <f>IF(Table1[[#This Row],[Ticket Status]]="Pending Customer Response","Yes","No")</f>
        <v>No</v>
      </c>
      <c r="W3625" s="5">
        <f ca="1">COUNTIFS(Table1[Agent_name],Table1[[#This Row],[Agent_name]],Table1[Month],Table1[[#This Row],[Month]])/160</f>
        <v>0.24374999999999999</v>
      </c>
    </row>
    <row r="3626" spans="1:23" x14ac:dyDescent="0.25">
      <c r="A3626">
        <v>3625</v>
      </c>
      <c r="B3626" t="s">
        <v>11868</v>
      </c>
      <c r="C3626" t="s">
        <v>11869</v>
      </c>
      <c r="D3626">
        <v>22</v>
      </c>
      <c r="E3626" t="s">
        <v>29</v>
      </c>
      <c r="F3626" t="s">
        <v>134</v>
      </c>
      <c r="G3626" s="1">
        <v>44073</v>
      </c>
      <c r="H3626" t="s">
        <v>66</v>
      </c>
      <c r="I3626" t="s">
        <v>77</v>
      </c>
      <c r="J3626" s="3" t="s">
        <v>11870</v>
      </c>
      <c r="K3626" t="s">
        <v>62</v>
      </c>
      <c r="M3626" t="s">
        <v>89</v>
      </c>
      <c r="N3626" t="s">
        <v>26</v>
      </c>
      <c r="R3626" t="str">
        <f t="shared" ca="1" si="56"/>
        <v>Aisha</v>
      </c>
      <c r="S3626" t="str">
        <f>IFERROR(TEXT(DATEVALUE(LEFT(Table1[[#This Row],[Date of Purchase]],10)), "MMMM"), TEXT(Table1[[#This Row],[Date of Purchase]], "MMMM"))</f>
        <v>August</v>
      </c>
      <c r="T3626" t="str">
        <f>IF(OR(
  AND(Table1[[#This Row],[Ticket Priority]]="Critical", Table1[[#This Row],[Ticket Status]]&lt;&gt;"Closed"),
  AND(Table1[[#This Row],[Ticket Priority]]="High", Table1[[#This Row],[Ticket Status]]="Open")
), "Yes", "No")</f>
        <v>Yes</v>
      </c>
      <c r="U3626" s="4" t="str">
        <f>IF(Table1[[#This Row],[Ticket Status]]="Closed","Yes","No")</f>
        <v>No</v>
      </c>
      <c r="V3626" s="4" t="str">
        <f>IF(Table1[[#This Row],[Ticket Status]]="Pending Customer Response","Yes","No")</f>
        <v>No</v>
      </c>
      <c r="W3626" s="5">
        <f ca="1">COUNTIFS(Table1[Agent_name],Table1[[#This Row],[Agent_name]],Table1[Month],Table1[[#This Row],[Month]])/160</f>
        <v>0.86250000000000004</v>
      </c>
    </row>
    <row r="3627" spans="1:23" x14ac:dyDescent="0.25">
      <c r="A3627">
        <v>3626</v>
      </c>
      <c r="B3627" t="s">
        <v>11871</v>
      </c>
      <c r="C3627" t="s">
        <v>11872</v>
      </c>
      <c r="D3627">
        <v>20</v>
      </c>
      <c r="E3627" t="s">
        <v>19</v>
      </c>
      <c r="F3627" t="s">
        <v>456</v>
      </c>
      <c r="G3627" s="1">
        <v>44067</v>
      </c>
      <c r="H3627" t="s">
        <v>45</v>
      </c>
      <c r="I3627" t="s">
        <v>22</v>
      </c>
      <c r="J3627" s="3" t="s">
        <v>11873</v>
      </c>
      <c r="K3627" t="s">
        <v>62</v>
      </c>
      <c r="M3627" t="s">
        <v>25</v>
      </c>
      <c r="N3627" t="s">
        <v>83</v>
      </c>
      <c r="R3627" t="str">
        <f t="shared" ca="1" si="56"/>
        <v>Aisha</v>
      </c>
      <c r="S3627" t="str">
        <f>IFERROR(TEXT(DATEVALUE(LEFT(Table1[[#This Row],[Date of Purchase]],10)), "MMMM"), TEXT(Table1[[#This Row],[Date of Purchase]], "MMMM"))</f>
        <v>August</v>
      </c>
      <c r="T3627" t="str">
        <f>IF(OR(
  AND(Table1[[#This Row],[Ticket Priority]]="Critical", Table1[[#This Row],[Ticket Status]]&lt;&gt;"Closed"),
  AND(Table1[[#This Row],[Ticket Priority]]="High", Table1[[#This Row],[Ticket Status]]="Open")
), "Yes", "No")</f>
        <v>Yes</v>
      </c>
      <c r="U3627" s="4" t="str">
        <f>IF(Table1[[#This Row],[Ticket Status]]="Closed","Yes","No")</f>
        <v>No</v>
      </c>
      <c r="V3627" s="4" t="str">
        <f>IF(Table1[[#This Row],[Ticket Status]]="Pending Customer Response","Yes","No")</f>
        <v>No</v>
      </c>
      <c r="W3627" s="5">
        <f ca="1">COUNTIFS(Table1[Agent_name],Table1[[#This Row],[Agent_name]],Table1[Month],Table1[[#This Row],[Month]])/160</f>
        <v>0.86250000000000004</v>
      </c>
    </row>
    <row r="3628" spans="1:23" x14ac:dyDescent="0.25">
      <c r="A3628">
        <v>3627</v>
      </c>
      <c r="B3628" t="s">
        <v>11874</v>
      </c>
      <c r="C3628" t="s">
        <v>11875</v>
      </c>
      <c r="D3628">
        <v>55</v>
      </c>
      <c r="E3628" t="s">
        <v>19</v>
      </c>
      <c r="F3628" t="s">
        <v>207</v>
      </c>
      <c r="G3628" s="1">
        <v>44270</v>
      </c>
      <c r="H3628" t="s">
        <v>21</v>
      </c>
      <c r="I3628" t="s">
        <v>52</v>
      </c>
      <c r="J3628" s="3" t="s">
        <v>11876</v>
      </c>
      <c r="K3628" t="s">
        <v>24</v>
      </c>
      <c r="M3628" t="s">
        <v>89</v>
      </c>
      <c r="N3628" t="s">
        <v>26</v>
      </c>
      <c r="O3628" s="2">
        <v>45078.777106481481</v>
      </c>
      <c r="R3628" t="str">
        <f t="shared" ca="1" si="56"/>
        <v>Mohit</v>
      </c>
      <c r="S3628" t="str">
        <f>IFERROR(TEXT(DATEVALUE(LEFT(Table1[[#This Row],[Date of Purchase]],10)), "MMMM"), TEXT(Table1[[#This Row],[Date of Purchase]], "MMMM"))</f>
        <v>March</v>
      </c>
      <c r="T3628" t="str">
        <f>IF(OR(
  AND(Table1[[#This Row],[Ticket Priority]]="Critical", Table1[[#This Row],[Ticket Status]]&lt;&gt;"Closed"),
  AND(Table1[[#This Row],[Ticket Priority]]="High", Table1[[#This Row],[Ticket Status]]="Open")
), "Yes", "No")</f>
        <v>No</v>
      </c>
      <c r="U3628" s="4" t="str">
        <f>IF(Table1[[#This Row],[Ticket Status]]="Closed","Yes","No")</f>
        <v>No</v>
      </c>
      <c r="V3628" s="4" t="str">
        <f>IF(Table1[[#This Row],[Ticket Status]]="Pending Customer Response","Yes","No")</f>
        <v>Yes</v>
      </c>
      <c r="W3628" s="5">
        <f ca="1">COUNTIFS(Table1[Agent_name],Table1[[#This Row],[Agent_name]],Table1[Month],Table1[[#This Row],[Month]])/160</f>
        <v>0.45624999999999999</v>
      </c>
    </row>
    <row r="3629" spans="1:23" x14ac:dyDescent="0.25">
      <c r="A3629">
        <v>3628</v>
      </c>
      <c r="B3629" t="s">
        <v>11877</v>
      </c>
      <c r="C3629" t="s">
        <v>6771</v>
      </c>
      <c r="D3629">
        <v>44</v>
      </c>
      <c r="E3629" t="s">
        <v>19</v>
      </c>
      <c r="F3629" t="s">
        <v>242</v>
      </c>
      <c r="G3629" s="1">
        <v>44373</v>
      </c>
      <c r="H3629" t="s">
        <v>67</v>
      </c>
      <c r="I3629" t="s">
        <v>46</v>
      </c>
      <c r="J3629" s="3" t="s">
        <v>11878</v>
      </c>
      <c r="K3629" t="s">
        <v>39</v>
      </c>
      <c r="L3629" t="s">
        <v>11879</v>
      </c>
      <c r="M3629" t="s">
        <v>89</v>
      </c>
      <c r="N3629" t="s">
        <v>33</v>
      </c>
      <c r="O3629" s="2">
        <v>45078.300046296295</v>
      </c>
      <c r="P3629" s="2">
        <v>45078.607685185183</v>
      </c>
      <c r="Q3629">
        <v>5</v>
      </c>
      <c r="R3629" t="str">
        <f t="shared" ca="1" si="56"/>
        <v>Aisha</v>
      </c>
      <c r="S3629" t="str">
        <f>IFERROR(TEXT(DATEVALUE(LEFT(Table1[[#This Row],[Date of Purchase]],10)), "MMMM"), TEXT(Table1[[#This Row],[Date of Purchase]], "MMMM"))</f>
        <v>June</v>
      </c>
      <c r="T3629" t="str">
        <f>IF(OR(
  AND(Table1[[#This Row],[Ticket Priority]]="Critical", Table1[[#This Row],[Ticket Status]]&lt;&gt;"Closed"),
  AND(Table1[[#This Row],[Ticket Priority]]="High", Table1[[#This Row],[Ticket Status]]="Open")
), "Yes", "No")</f>
        <v>No</v>
      </c>
      <c r="U3629" s="4" t="str">
        <f>IF(Table1[[#This Row],[Ticket Status]]="Closed","Yes","No")</f>
        <v>Yes</v>
      </c>
      <c r="V3629" s="4" t="str">
        <f>IF(Table1[[#This Row],[Ticket Status]]="Pending Customer Response","Yes","No")</f>
        <v>No</v>
      </c>
      <c r="W3629" s="5">
        <f ca="1">COUNTIFS(Table1[Agent_name],Table1[[#This Row],[Agent_name]],Table1[Month],Table1[[#This Row],[Month]])/160</f>
        <v>0.89375000000000004</v>
      </c>
    </row>
    <row r="3630" spans="1:23" x14ac:dyDescent="0.25">
      <c r="A3630">
        <v>3629</v>
      </c>
      <c r="B3630" t="s">
        <v>11880</v>
      </c>
      <c r="C3630" t="s">
        <v>11881</v>
      </c>
      <c r="D3630">
        <v>56</v>
      </c>
      <c r="E3630" t="s">
        <v>19</v>
      </c>
      <c r="F3630" t="s">
        <v>92</v>
      </c>
      <c r="G3630" s="1">
        <v>44327</v>
      </c>
      <c r="H3630" t="s">
        <v>59</v>
      </c>
      <c r="I3630" t="s">
        <v>77</v>
      </c>
      <c r="J3630" s="3" t="s">
        <v>11882</v>
      </c>
      <c r="K3630" t="s">
        <v>62</v>
      </c>
      <c r="M3630" t="s">
        <v>25</v>
      </c>
      <c r="N3630" t="s">
        <v>26</v>
      </c>
      <c r="R3630" t="str">
        <f t="shared" ca="1" si="56"/>
        <v>Mohit</v>
      </c>
      <c r="S3630" t="str">
        <f>IFERROR(TEXT(DATEVALUE(LEFT(Table1[[#This Row],[Date of Purchase]],10)), "MMMM"), TEXT(Table1[[#This Row],[Date of Purchase]], "MMMM"))</f>
        <v>May</v>
      </c>
      <c r="T3630" t="str">
        <f>IF(OR(
  AND(Table1[[#This Row],[Ticket Priority]]="Critical", Table1[[#This Row],[Ticket Status]]&lt;&gt;"Closed"),
  AND(Table1[[#This Row],[Ticket Priority]]="High", Table1[[#This Row],[Ticket Status]]="Open")
), "Yes", "No")</f>
        <v>Yes</v>
      </c>
      <c r="U3630" s="4" t="str">
        <f>IF(Table1[[#This Row],[Ticket Status]]="Closed","Yes","No")</f>
        <v>No</v>
      </c>
      <c r="V3630" s="4" t="str">
        <f>IF(Table1[[#This Row],[Ticket Status]]="Pending Customer Response","Yes","No")</f>
        <v>No</v>
      </c>
      <c r="W3630" s="5">
        <f ca="1">COUNTIFS(Table1[Agent_name],Table1[[#This Row],[Agent_name]],Table1[Month],Table1[[#This Row],[Month]])/160</f>
        <v>0.45624999999999999</v>
      </c>
    </row>
    <row r="3631" spans="1:23" x14ac:dyDescent="0.25">
      <c r="A3631">
        <v>3630</v>
      </c>
      <c r="B3631" t="s">
        <v>11883</v>
      </c>
      <c r="C3631" t="s">
        <v>11884</v>
      </c>
      <c r="D3631">
        <v>44</v>
      </c>
      <c r="E3631" t="s">
        <v>29</v>
      </c>
      <c r="F3631" t="s">
        <v>86</v>
      </c>
      <c r="G3631" s="1">
        <v>44527</v>
      </c>
      <c r="H3631" t="s">
        <v>67</v>
      </c>
      <c r="I3631" t="s">
        <v>177</v>
      </c>
      <c r="J3631" s="3" t="s">
        <v>11885</v>
      </c>
      <c r="K3631" t="s">
        <v>62</v>
      </c>
      <c r="M3631" t="s">
        <v>89</v>
      </c>
      <c r="N3631" t="s">
        <v>83</v>
      </c>
      <c r="R3631" t="str">
        <f t="shared" ca="1" si="56"/>
        <v>Meera</v>
      </c>
      <c r="S3631" t="str">
        <f>IFERROR(TEXT(DATEVALUE(LEFT(Table1[[#This Row],[Date of Purchase]],10)), "MMMM"), TEXT(Table1[[#This Row],[Date of Purchase]], "MMMM"))</f>
        <v>November</v>
      </c>
      <c r="T3631" t="str">
        <f>IF(OR(
  AND(Table1[[#This Row],[Ticket Priority]]="Critical", Table1[[#This Row],[Ticket Status]]&lt;&gt;"Closed"),
  AND(Table1[[#This Row],[Ticket Priority]]="High", Table1[[#This Row],[Ticket Status]]="Open")
), "Yes", "No")</f>
        <v>Yes</v>
      </c>
      <c r="U3631" s="4" t="str">
        <f>IF(Table1[[#This Row],[Ticket Status]]="Closed","Yes","No")</f>
        <v>No</v>
      </c>
      <c r="V3631" s="4" t="str">
        <f>IF(Table1[[#This Row],[Ticket Status]]="Pending Customer Response","Yes","No")</f>
        <v>No</v>
      </c>
      <c r="W3631" s="5">
        <f ca="1">COUNTIFS(Table1[Agent_name],Table1[[#This Row],[Agent_name]],Table1[Month],Table1[[#This Row],[Month]])/160</f>
        <v>0.23749999999999999</v>
      </c>
    </row>
    <row r="3632" spans="1:23" x14ac:dyDescent="0.25">
      <c r="A3632">
        <v>3631</v>
      </c>
      <c r="B3632" t="s">
        <v>11886</v>
      </c>
      <c r="C3632" t="s">
        <v>11887</v>
      </c>
      <c r="D3632">
        <v>67</v>
      </c>
      <c r="E3632" t="s">
        <v>29</v>
      </c>
      <c r="F3632" t="s">
        <v>249</v>
      </c>
      <c r="G3632" s="1">
        <v>44210</v>
      </c>
      <c r="H3632" t="s">
        <v>67</v>
      </c>
      <c r="I3632" t="s">
        <v>31</v>
      </c>
      <c r="J3632" s="3" t="s">
        <v>11888</v>
      </c>
      <c r="K3632" t="s">
        <v>24</v>
      </c>
      <c r="M3632" t="s">
        <v>89</v>
      </c>
      <c r="N3632" t="s">
        <v>55</v>
      </c>
      <c r="O3632" s="2">
        <v>45078.848715277774</v>
      </c>
      <c r="R3632" t="str">
        <f t="shared" ca="1" si="56"/>
        <v>Sara</v>
      </c>
      <c r="S3632" t="str">
        <f>IFERROR(TEXT(DATEVALUE(LEFT(Table1[[#This Row],[Date of Purchase]],10)), "MMMM"), TEXT(Table1[[#This Row],[Date of Purchase]], "MMMM"))</f>
        <v>January</v>
      </c>
      <c r="T3632" t="str">
        <f>IF(OR(
  AND(Table1[[#This Row],[Ticket Priority]]="Critical", Table1[[#This Row],[Ticket Status]]&lt;&gt;"Closed"),
  AND(Table1[[#This Row],[Ticket Priority]]="High", Table1[[#This Row],[Ticket Status]]="Open")
), "Yes", "No")</f>
        <v>No</v>
      </c>
      <c r="U3632" s="4" t="str">
        <f>IF(Table1[[#This Row],[Ticket Status]]="Closed","Yes","No")</f>
        <v>No</v>
      </c>
      <c r="V3632" s="4" t="str">
        <f>IF(Table1[[#This Row],[Ticket Status]]="Pending Customer Response","Yes","No")</f>
        <v>Yes</v>
      </c>
      <c r="W3632" s="5">
        <f ca="1">COUNTIFS(Table1[Agent_name],Table1[[#This Row],[Agent_name]],Table1[Month],Table1[[#This Row],[Month]])/160</f>
        <v>0.70625000000000004</v>
      </c>
    </row>
    <row r="3633" spans="1:23" x14ac:dyDescent="0.25">
      <c r="A3633">
        <v>3632</v>
      </c>
      <c r="B3633" t="s">
        <v>11889</v>
      </c>
      <c r="C3633" t="s">
        <v>11890</v>
      </c>
      <c r="D3633">
        <v>41</v>
      </c>
      <c r="E3633" t="s">
        <v>19</v>
      </c>
      <c r="F3633" t="s">
        <v>149</v>
      </c>
      <c r="G3633" s="1">
        <v>43881</v>
      </c>
      <c r="H3633" t="s">
        <v>59</v>
      </c>
      <c r="I3633" t="s">
        <v>67</v>
      </c>
      <c r="J3633" s="3" t="s">
        <v>11891</v>
      </c>
      <c r="K3633" t="s">
        <v>24</v>
      </c>
      <c r="M3633" t="s">
        <v>25</v>
      </c>
      <c r="N3633" t="s">
        <v>55</v>
      </c>
      <c r="O3633" s="2">
        <v>45078.770960648151</v>
      </c>
      <c r="R3633" t="str">
        <f t="shared" ca="1" si="56"/>
        <v>Mohit</v>
      </c>
      <c r="S3633" t="str">
        <f>IFERROR(TEXT(DATEVALUE(LEFT(Table1[[#This Row],[Date of Purchase]],10)), "MMMM"), TEXT(Table1[[#This Row],[Date of Purchase]], "MMMM"))</f>
        <v>February</v>
      </c>
      <c r="T3633" t="str">
        <f>IF(OR(
  AND(Table1[[#This Row],[Ticket Priority]]="Critical", Table1[[#This Row],[Ticket Status]]&lt;&gt;"Closed"),
  AND(Table1[[#This Row],[Ticket Priority]]="High", Table1[[#This Row],[Ticket Status]]="Open")
), "Yes", "No")</f>
        <v>Yes</v>
      </c>
      <c r="U3633" s="4" t="str">
        <f>IF(Table1[[#This Row],[Ticket Status]]="Closed","Yes","No")</f>
        <v>No</v>
      </c>
      <c r="V3633" s="4" t="str">
        <f>IF(Table1[[#This Row],[Ticket Status]]="Pending Customer Response","Yes","No")</f>
        <v>Yes</v>
      </c>
      <c r="W3633" s="5">
        <f ca="1">COUNTIFS(Table1[Agent_name],Table1[[#This Row],[Agent_name]],Table1[Month],Table1[[#This Row],[Month]])/160</f>
        <v>0.52500000000000002</v>
      </c>
    </row>
    <row r="3634" spans="1:23" x14ac:dyDescent="0.25">
      <c r="A3634">
        <v>3633</v>
      </c>
      <c r="B3634" t="s">
        <v>11892</v>
      </c>
      <c r="C3634" t="s">
        <v>11893</v>
      </c>
      <c r="D3634">
        <v>70</v>
      </c>
      <c r="E3634" t="s">
        <v>29</v>
      </c>
      <c r="F3634" t="s">
        <v>207</v>
      </c>
      <c r="G3634" s="1">
        <v>43891</v>
      </c>
      <c r="H3634" t="s">
        <v>59</v>
      </c>
      <c r="I3634" t="s">
        <v>93</v>
      </c>
      <c r="J3634" s="3" t="s">
        <v>11894</v>
      </c>
      <c r="K3634" t="s">
        <v>62</v>
      </c>
      <c r="M3634" t="s">
        <v>89</v>
      </c>
      <c r="N3634" t="s">
        <v>33</v>
      </c>
      <c r="R3634" t="str">
        <f t="shared" ca="1" si="56"/>
        <v>Aisha</v>
      </c>
      <c r="S3634" t="str">
        <f>IFERROR(TEXT(DATEVALUE(LEFT(Table1[[#This Row],[Date of Purchase]],10)), "MMMM"), TEXT(Table1[[#This Row],[Date of Purchase]], "MMMM"))</f>
        <v>March</v>
      </c>
      <c r="T3634" t="str">
        <f>IF(OR(
  AND(Table1[[#This Row],[Ticket Priority]]="Critical", Table1[[#This Row],[Ticket Status]]&lt;&gt;"Closed"),
  AND(Table1[[#This Row],[Ticket Priority]]="High", Table1[[#This Row],[Ticket Status]]="Open")
), "Yes", "No")</f>
        <v>Yes</v>
      </c>
      <c r="U3634" s="4" t="str">
        <f>IF(Table1[[#This Row],[Ticket Status]]="Closed","Yes","No")</f>
        <v>No</v>
      </c>
      <c r="V3634" s="4" t="str">
        <f>IF(Table1[[#This Row],[Ticket Status]]="Pending Customer Response","Yes","No")</f>
        <v>No</v>
      </c>
      <c r="W3634" s="5">
        <f ca="1">COUNTIFS(Table1[Agent_name],Table1[[#This Row],[Agent_name]],Table1[Month],Table1[[#This Row],[Month]])/160</f>
        <v>1.0062500000000001</v>
      </c>
    </row>
    <row r="3635" spans="1:23" x14ac:dyDescent="0.25">
      <c r="A3635">
        <v>3634</v>
      </c>
      <c r="B3635" t="s">
        <v>11895</v>
      </c>
      <c r="C3635" t="s">
        <v>11896</v>
      </c>
      <c r="D3635">
        <v>22</v>
      </c>
      <c r="E3635" t="s">
        <v>58</v>
      </c>
      <c r="F3635" t="s">
        <v>44</v>
      </c>
      <c r="G3635" s="1">
        <v>44273</v>
      </c>
      <c r="H3635" t="s">
        <v>59</v>
      </c>
      <c r="I3635" t="s">
        <v>60</v>
      </c>
      <c r="J3635" s="3" t="s">
        <v>11897</v>
      </c>
      <c r="K3635" t="s">
        <v>24</v>
      </c>
      <c r="M3635" t="s">
        <v>143</v>
      </c>
      <c r="N3635" t="s">
        <v>83</v>
      </c>
      <c r="O3635" s="2">
        <v>45078.02584490741</v>
      </c>
      <c r="R3635" t="str">
        <f t="shared" ca="1" si="56"/>
        <v>Meera</v>
      </c>
      <c r="S3635" t="str">
        <f>IFERROR(TEXT(DATEVALUE(LEFT(Table1[[#This Row],[Date of Purchase]],10)), "MMMM"), TEXT(Table1[[#This Row],[Date of Purchase]], "MMMM"))</f>
        <v>March</v>
      </c>
      <c r="T3635" t="str">
        <f>IF(OR(
  AND(Table1[[#This Row],[Ticket Priority]]="Critical", Table1[[#This Row],[Ticket Status]]&lt;&gt;"Closed"),
  AND(Table1[[#This Row],[Ticket Priority]]="High", Table1[[#This Row],[Ticket Status]]="Open")
), "Yes", "No")</f>
        <v>No</v>
      </c>
      <c r="U3635" s="4" t="str">
        <f>IF(Table1[[#This Row],[Ticket Status]]="Closed","Yes","No")</f>
        <v>No</v>
      </c>
      <c r="V3635" s="4" t="str">
        <f>IF(Table1[[#This Row],[Ticket Status]]="Pending Customer Response","Yes","No")</f>
        <v>Yes</v>
      </c>
      <c r="W3635" s="5">
        <f ca="1">COUNTIFS(Table1[Agent_name],Table1[[#This Row],[Agent_name]],Table1[Month],Table1[[#This Row],[Month]])/160</f>
        <v>0.21249999999999999</v>
      </c>
    </row>
    <row r="3636" spans="1:23" x14ac:dyDescent="0.25">
      <c r="A3636">
        <v>3635</v>
      </c>
      <c r="B3636" t="s">
        <v>11898</v>
      </c>
      <c r="C3636" t="s">
        <v>11899</v>
      </c>
      <c r="D3636">
        <v>26</v>
      </c>
      <c r="E3636" t="s">
        <v>19</v>
      </c>
      <c r="F3636" t="s">
        <v>76</v>
      </c>
      <c r="G3636" s="1">
        <v>44506</v>
      </c>
      <c r="H3636" t="s">
        <v>66</v>
      </c>
      <c r="I3636" t="s">
        <v>141</v>
      </c>
      <c r="J3636" s="3" t="s">
        <v>11900</v>
      </c>
      <c r="K3636" t="s">
        <v>39</v>
      </c>
      <c r="L3636" t="s">
        <v>11901</v>
      </c>
      <c r="M3636" t="s">
        <v>25</v>
      </c>
      <c r="N3636" t="s">
        <v>55</v>
      </c>
      <c r="O3636" s="2">
        <v>45078.489050925928</v>
      </c>
      <c r="P3636" s="2">
        <v>45078.780023148145</v>
      </c>
      <c r="Q3636">
        <v>3</v>
      </c>
      <c r="R3636" t="str">
        <f t="shared" ca="1" si="56"/>
        <v>Priya</v>
      </c>
      <c r="S3636" t="str">
        <f>IFERROR(TEXT(DATEVALUE(LEFT(Table1[[#This Row],[Date of Purchase]],10)), "MMMM"), TEXT(Table1[[#This Row],[Date of Purchase]], "MMMM"))</f>
        <v>November</v>
      </c>
      <c r="T3636" t="str">
        <f>IF(OR(
  AND(Table1[[#This Row],[Ticket Priority]]="Critical", Table1[[#This Row],[Ticket Status]]&lt;&gt;"Closed"),
  AND(Table1[[#This Row],[Ticket Priority]]="High", Table1[[#This Row],[Ticket Status]]="Open")
), "Yes", "No")</f>
        <v>No</v>
      </c>
      <c r="U3636" s="4" t="str">
        <f>IF(Table1[[#This Row],[Ticket Status]]="Closed","Yes","No")</f>
        <v>Yes</v>
      </c>
      <c r="V3636" s="4" t="str">
        <f>IF(Table1[[#This Row],[Ticket Status]]="Pending Customer Response","Yes","No")</f>
        <v>No</v>
      </c>
      <c r="W3636" s="5">
        <f ca="1">COUNTIFS(Table1[Agent_name],Table1[[#This Row],[Agent_name]],Table1[Month],Table1[[#This Row],[Month]])/160</f>
        <v>0.41249999999999998</v>
      </c>
    </row>
    <row r="3637" spans="1:23" x14ac:dyDescent="0.25">
      <c r="A3637">
        <v>3636</v>
      </c>
      <c r="B3637" t="s">
        <v>11902</v>
      </c>
      <c r="C3637" t="s">
        <v>11903</v>
      </c>
      <c r="D3637">
        <v>52</v>
      </c>
      <c r="E3637" t="s">
        <v>58</v>
      </c>
      <c r="F3637" t="s">
        <v>699</v>
      </c>
      <c r="G3637" s="1">
        <v>43887</v>
      </c>
      <c r="H3637" t="s">
        <v>59</v>
      </c>
      <c r="I3637" t="s">
        <v>22</v>
      </c>
      <c r="J3637" s="3" t="s">
        <v>11904</v>
      </c>
      <c r="K3637" t="s">
        <v>62</v>
      </c>
      <c r="M3637" t="s">
        <v>143</v>
      </c>
      <c r="N3637" t="s">
        <v>55</v>
      </c>
      <c r="R3637" t="str">
        <f t="shared" ca="1" si="56"/>
        <v>Ravi</v>
      </c>
      <c r="S3637" t="str">
        <f>IFERROR(TEXT(DATEVALUE(LEFT(Table1[[#This Row],[Date of Purchase]],10)), "MMMM"), TEXT(Table1[[#This Row],[Date of Purchase]], "MMMM"))</f>
        <v>February</v>
      </c>
      <c r="T3637" t="str">
        <f>IF(OR(
  AND(Table1[[#This Row],[Ticket Priority]]="Critical", Table1[[#This Row],[Ticket Status]]&lt;&gt;"Closed"),
  AND(Table1[[#This Row],[Ticket Priority]]="High", Table1[[#This Row],[Ticket Status]]="Open")
), "Yes", "No")</f>
        <v>No</v>
      </c>
      <c r="U3637" s="4" t="str">
        <f>IF(Table1[[#This Row],[Ticket Status]]="Closed","Yes","No")</f>
        <v>No</v>
      </c>
      <c r="V3637" s="4" t="str">
        <f>IF(Table1[[#This Row],[Ticket Status]]="Pending Customer Response","Yes","No")</f>
        <v>No</v>
      </c>
      <c r="W3637" s="5">
        <f ca="1">COUNTIFS(Table1[Agent_name],Table1[[#This Row],[Agent_name]],Table1[Month],Table1[[#This Row],[Month]])/160</f>
        <v>0.61250000000000004</v>
      </c>
    </row>
    <row r="3638" spans="1:23" x14ac:dyDescent="0.25">
      <c r="A3638">
        <v>3637</v>
      </c>
      <c r="B3638" t="s">
        <v>11905</v>
      </c>
      <c r="C3638" t="s">
        <v>11906</v>
      </c>
      <c r="D3638">
        <v>44</v>
      </c>
      <c r="E3638" t="s">
        <v>19</v>
      </c>
      <c r="F3638" t="s">
        <v>134</v>
      </c>
      <c r="G3638" s="1">
        <v>43859</v>
      </c>
      <c r="H3638" t="s">
        <v>45</v>
      </c>
      <c r="I3638" t="s">
        <v>67</v>
      </c>
      <c r="J3638" s="3" t="s">
        <v>11907</v>
      </c>
      <c r="K3638" t="s">
        <v>39</v>
      </c>
      <c r="L3638" t="s">
        <v>11908</v>
      </c>
      <c r="M3638" t="s">
        <v>41</v>
      </c>
      <c r="N3638" t="s">
        <v>55</v>
      </c>
      <c r="O3638" s="2">
        <v>45078.462002314816</v>
      </c>
      <c r="P3638" s="2">
        <v>45078.525891203702</v>
      </c>
      <c r="Q3638">
        <v>1</v>
      </c>
      <c r="R3638" t="str">
        <f t="shared" ca="1" si="56"/>
        <v>Ravi</v>
      </c>
      <c r="S3638" t="str">
        <f>IFERROR(TEXT(DATEVALUE(LEFT(Table1[[#This Row],[Date of Purchase]],10)), "MMMM"), TEXT(Table1[[#This Row],[Date of Purchase]], "MMMM"))</f>
        <v>January</v>
      </c>
      <c r="T3638" t="str">
        <f>IF(OR(
  AND(Table1[[#This Row],[Ticket Priority]]="Critical", Table1[[#This Row],[Ticket Status]]&lt;&gt;"Closed"),
  AND(Table1[[#This Row],[Ticket Priority]]="High", Table1[[#This Row],[Ticket Status]]="Open")
), "Yes", "No")</f>
        <v>No</v>
      </c>
      <c r="U3638" s="4" t="str">
        <f>IF(Table1[[#This Row],[Ticket Status]]="Closed","Yes","No")</f>
        <v>Yes</v>
      </c>
      <c r="V3638" s="4" t="str">
        <f>IF(Table1[[#This Row],[Ticket Status]]="Pending Customer Response","Yes","No")</f>
        <v>No</v>
      </c>
      <c r="W3638" s="5">
        <f ca="1">COUNTIFS(Table1[Agent_name],Table1[[#This Row],[Agent_name]],Table1[Month],Table1[[#This Row],[Month]])/160</f>
        <v>0.74375000000000002</v>
      </c>
    </row>
    <row r="3639" spans="1:23" x14ac:dyDescent="0.25">
      <c r="A3639">
        <v>3638</v>
      </c>
      <c r="B3639" t="s">
        <v>11909</v>
      </c>
      <c r="C3639" t="s">
        <v>11910</v>
      </c>
      <c r="D3639">
        <v>45</v>
      </c>
      <c r="E3639" t="s">
        <v>19</v>
      </c>
      <c r="F3639" t="s">
        <v>81</v>
      </c>
      <c r="G3639" s="1">
        <v>43955</v>
      </c>
      <c r="H3639" t="s">
        <v>21</v>
      </c>
      <c r="I3639" t="s">
        <v>141</v>
      </c>
      <c r="J3639" s="3" t="s">
        <v>11911</v>
      </c>
      <c r="K3639" t="s">
        <v>62</v>
      </c>
      <c r="M3639" t="s">
        <v>25</v>
      </c>
      <c r="N3639" t="s">
        <v>26</v>
      </c>
      <c r="R3639" t="str">
        <f t="shared" ca="1" si="56"/>
        <v>Meera</v>
      </c>
      <c r="S3639" t="str">
        <f>IFERROR(TEXT(DATEVALUE(LEFT(Table1[[#This Row],[Date of Purchase]],10)), "MMMM"), TEXT(Table1[[#This Row],[Date of Purchase]], "MMMM"))</f>
        <v>May</v>
      </c>
      <c r="T3639" t="str">
        <f>IF(OR(
  AND(Table1[[#This Row],[Ticket Priority]]="Critical", Table1[[#This Row],[Ticket Status]]&lt;&gt;"Closed"),
  AND(Table1[[#This Row],[Ticket Priority]]="High", Table1[[#This Row],[Ticket Status]]="Open")
), "Yes", "No")</f>
        <v>Yes</v>
      </c>
      <c r="U3639" s="4" t="str">
        <f>IF(Table1[[#This Row],[Ticket Status]]="Closed","Yes","No")</f>
        <v>No</v>
      </c>
      <c r="V3639" s="4" t="str">
        <f>IF(Table1[[#This Row],[Ticket Status]]="Pending Customer Response","Yes","No")</f>
        <v>No</v>
      </c>
      <c r="W3639" s="5">
        <f ca="1">COUNTIFS(Table1[Agent_name],Table1[[#This Row],[Agent_name]],Table1[Month],Table1[[#This Row],[Month]])/160</f>
        <v>0.26874999999999999</v>
      </c>
    </row>
    <row r="3640" spans="1:23" x14ac:dyDescent="0.25">
      <c r="A3640">
        <v>3639</v>
      </c>
      <c r="B3640" t="s">
        <v>11912</v>
      </c>
      <c r="C3640" t="s">
        <v>11913</v>
      </c>
      <c r="D3640">
        <v>31</v>
      </c>
      <c r="E3640" t="s">
        <v>19</v>
      </c>
      <c r="F3640" t="s">
        <v>173</v>
      </c>
      <c r="G3640" s="1">
        <v>44033</v>
      </c>
      <c r="H3640" t="s">
        <v>66</v>
      </c>
      <c r="I3640" t="s">
        <v>52</v>
      </c>
      <c r="J3640" s="3" t="s">
        <v>11914</v>
      </c>
      <c r="K3640" t="s">
        <v>24</v>
      </c>
      <c r="M3640" t="s">
        <v>143</v>
      </c>
      <c r="N3640" t="s">
        <v>83</v>
      </c>
      <c r="O3640" s="2">
        <v>45078.291203703702</v>
      </c>
      <c r="R3640" t="str">
        <f t="shared" ca="1" si="56"/>
        <v>Meera</v>
      </c>
      <c r="S3640" t="str">
        <f>IFERROR(TEXT(DATEVALUE(LEFT(Table1[[#This Row],[Date of Purchase]],10)), "MMMM"), TEXT(Table1[[#This Row],[Date of Purchase]], "MMMM"))</f>
        <v>July</v>
      </c>
      <c r="T3640" t="str">
        <f>IF(OR(
  AND(Table1[[#This Row],[Ticket Priority]]="Critical", Table1[[#This Row],[Ticket Status]]&lt;&gt;"Closed"),
  AND(Table1[[#This Row],[Ticket Priority]]="High", Table1[[#This Row],[Ticket Status]]="Open")
), "Yes", "No")</f>
        <v>No</v>
      </c>
      <c r="U3640" s="4" t="str">
        <f>IF(Table1[[#This Row],[Ticket Status]]="Closed","Yes","No")</f>
        <v>No</v>
      </c>
      <c r="V3640" s="4" t="str">
        <f>IF(Table1[[#This Row],[Ticket Status]]="Pending Customer Response","Yes","No")</f>
        <v>Yes</v>
      </c>
      <c r="W3640" s="5">
        <f ca="1">COUNTIFS(Table1[Agent_name],Table1[[#This Row],[Agent_name]],Table1[Month],Table1[[#This Row],[Month]])/160</f>
        <v>0.23125000000000001</v>
      </c>
    </row>
    <row r="3641" spans="1:23" x14ac:dyDescent="0.25">
      <c r="A3641">
        <v>3640</v>
      </c>
      <c r="B3641" t="s">
        <v>11915</v>
      </c>
      <c r="C3641" t="s">
        <v>11916</v>
      </c>
      <c r="D3641">
        <v>22</v>
      </c>
      <c r="E3641" t="s">
        <v>58</v>
      </c>
      <c r="F3641" t="s">
        <v>103</v>
      </c>
      <c r="G3641" s="1">
        <v>44503</v>
      </c>
      <c r="H3641" t="s">
        <v>67</v>
      </c>
      <c r="I3641" t="s">
        <v>31</v>
      </c>
      <c r="J3641" s="3" t="s">
        <v>11917</v>
      </c>
      <c r="K3641" t="s">
        <v>24</v>
      </c>
      <c r="M3641" t="s">
        <v>25</v>
      </c>
      <c r="N3641" t="s">
        <v>33</v>
      </c>
      <c r="O3641" s="2">
        <v>45078.762037037035</v>
      </c>
      <c r="R3641" t="str">
        <f t="shared" ca="1" si="56"/>
        <v>Ravi</v>
      </c>
      <c r="S3641" t="str">
        <f>IFERROR(TEXT(DATEVALUE(LEFT(Table1[[#This Row],[Date of Purchase]],10)), "MMMM"), TEXT(Table1[[#This Row],[Date of Purchase]], "MMMM"))</f>
        <v>November</v>
      </c>
      <c r="T3641" t="str">
        <f>IF(OR(
  AND(Table1[[#This Row],[Ticket Priority]]="Critical", Table1[[#This Row],[Ticket Status]]&lt;&gt;"Closed"),
  AND(Table1[[#This Row],[Ticket Priority]]="High", Table1[[#This Row],[Ticket Status]]="Open")
), "Yes", "No")</f>
        <v>Yes</v>
      </c>
      <c r="U3641" s="4" t="str">
        <f>IF(Table1[[#This Row],[Ticket Status]]="Closed","Yes","No")</f>
        <v>No</v>
      </c>
      <c r="V3641" s="4" t="str">
        <f>IF(Table1[[#This Row],[Ticket Status]]="Pending Customer Response","Yes","No")</f>
        <v>Yes</v>
      </c>
      <c r="W3641" s="5">
        <f ca="1">COUNTIFS(Table1[Agent_name],Table1[[#This Row],[Agent_name]],Table1[Month],Table1[[#This Row],[Month]])/160</f>
        <v>0.61875000000000002</v>
      </c>
    </row>
    <row r="3642" spans="1:23" x14ac:dyDescent="0.25">
      <c r="A3642">
        <v>3641</v>
      </c>
      <c r="B3642" t="s">
        <v>11918</v>
      </c>
      <c r="C3642" t="s">
        <v>11919</v>
      </c>
      <c r="D3642">
        <v>59</v>
      </c>
      <c r="E3642" t="s">
        <v>19</v>
      </c>
      <c r="F3642" t="s">
        <v>339</v>
      </c>
      <c r="G3642" s="1">
        <v>44228</v>
      </c>
      <c r="H3642" t="s">
        <v>67</v>
      </c>
      <c r="I3642" t="s">
        <v>72</v>
      </c>
      <c r="J3642" s="3" t="s">
        <v>11920</v>
      </c>
      <c r="K3642" t="s">
        <v>62</v>
      </c>
      <c r="M3642" t="s">
        <v>25</v>
      </c>
      <c r="N3642" t="s">
        <v>26</v>
      </c>
      <c r="R3642" t="str">
        <f t="shared" ca="1" si="56"/>
        <v>Priya</v>
      </c>
      <c r="S3642" t="str">
        <f>IFERROR(TEXT(DATEVALUE(LEFT(Table1[[#This Row],[Date of Purchase]],10)), "MMMM"), TEXT(Table1[[#This Row],[Date of Purchase]], "MMMM"))</f>
        <v>February</v>
      </c>
      <c r="T3642" t="str">
        <f>IF(OR(
  AND(Table1[[#This Row],[Ticket Priority]]="Critical", Table1[[#This Row],[Ticket Status]]&lt;&gt;"Closed"),
  AND(Table1[[#This Row],[Ticket Priority]]="High", Table1[[#This Row],[Ticket Status]]="Open")
), "Yes", "No")</f>
        <v>Yes</v>
      </c>
      <c r="U3642" s="4" t="str">
        <f>IF(Table1[[#This Row],[Ticket Status]]="Closed","Yes","No")</f>
        <v>No</v>
      </c>
      <c r="V3642" s="4" t="str">
        <f>IF(Table1[[#This Row],[Ticket Status]]="Pending Customer Response","Yes","No")</f>
        <v>No</v>
      </c>
      <c r="W3642" s="5">
        <f ca="1">COUNTIFS(Table1[Agent_name],Table1[[#This Row],[Agent_name]],Table1[Month],Table1[[#This Row],[Month]])/160</f>
        <v>0.44374999999999998</v>
      </c>
    </row>
    <row r="3643" spans="1:23" x14ac:dyDescent="0.25">
      <c r="A3643">
        <v>3642</v>
      </c>
      <c r="B3643" t="s">
        <v>11921</v>
      </c>
      <c r="C3643" t="s">
        <v>11922</v>
      </c>
      <c r="D3643">
        <v>46</v>
      </c>
      <c r="E3643" t="s">
        <v>19</v>
      </c>
      <c r="F3643" t="s">
        <v>219</v>
      </c>
      <c r="G3643" s="1">
        <v>44333</v>
      </c>
      <c r="H3643" t="s">
        <v>59</v>
      </c>
      <c r="I3643" t="s">
        <v>177</v>
      </c>
      <c r="J3643" s="3" t="s">
        <v>11923</v>
      </c>
      <c r="K3643" t="s">
        <v>24</v>
      </c>
      <c r="M3643" t="s">
        <v>25</v>
      </c>
      <c r="N3643" t="s">
        <v>55</v>
      </c>
      <c r="O3643" s="2">
        <v>45078.122499999998</v>
      </c>
      <c r="R3643" t="str">
        <f t="shared" ca="1" si="56"/>
        <v>Aisha</v>
      </c>
      <c r="S3643" t="str">
        <f>IFERROR(TEXT(DATEVALUE(LEFT(Table1[[#This Row],[Date of Purchase]],10)), "MMMM"), TEXT(Table1[[#This Row],[Date of Purchase]], "MMMM"))</f>
        <v>May</v>
      </c>
      <c r="T3643" t="str">
        <f>IF(OR(
  AND(Table1[[#This Row],[Ticket Priority]]="Critical", Table1[[#This Row],[Ticket Status]]&lt;&gt;"Closed"),
  AND(Table1[[#This Row],[Ticket Priority]]="High", Table1[[#This Row],[Ticket Status]]="Open")
), "Yes", "No")</f>
        <v>Yes</v>
      </c>
      <c r="U3643" s="4" t="str">
        <f>IF(Table1[[#This Row],[Ticket Status]]="Closed","Yes","No")</f>
        <v>No</v>
      </c>
      <c r="V3643" s="4" t="str">
        <f>IF(Table1[[#This Row],[Ticket Status]]="Pending Customer Response","Yes","No")</f>
        <v>Yes</v>
      </c>
      <c r="W3643" s="5">
        <f ca="1">COUNTIFS(Table1[Agent_name],Table1[[#This Row],[Agent_name]],Table1[Month],Table1[[#This Row],[Month]])/160</f>
        <v>0.93125000000000002</v>
      </c>
    </row>
    <row r="3644" spans="1:23" x14ac:dyDescent="0.25">
      <c r="A3644">
        <v>3643</v>
      </c>
      <c r="B3644" t="s">
        <v>11924</v>
      </c>
      <c r="C3644" t="s">
        <v>11925</v>
      </c>
      <c r="D3644">
        <v>37</v>
      </c>
      <c r="E3644" t="s">
        <v>58</v>
      </c>
      <c r="F3644" t="s">
        <v>117</v>
      </c>
      <c r="G3644" s="1">
        <v>43895</v>
      </c>
      <c r="H3644" t="s">
        <v>67</v>
      </c>
      <c r="I3644" t="s">
        <v>37</v>
      </c>
      <c r="J3644" s="3" t="s">
        <v>11926</v>
      </c>
      <c r="K3644" t="s">
        <v>24</v>
      </c>
      <c r="M3644" t="s">
        <v>41</v>
      </c>
      <c r="N3644" t="s">
        <v>26</v>
      </c>
      <c r="O3644" s="2">
        <v>45078.019733796296</v>
      </c>
      <c r="R3644" t="str">
        <f t="shared" ca="1" si="56"/>
        <v>Aisha</v>
      </c>
      <c r="S3644" t="str">
        <f>IFERROR(TEXT(DATEVALUE(LEFT(Table1[[#This Row],[Date of Purchase]],10)), "MMMM"), TEXT(Table1[[#This Row],[Date of Purchase]], "MMMM"))</f>
        <v>March</v>
      </c>
      <c r="T3644" t="str">
        <f>IF(OR(
  AND(Table1[[#This Row],[Ticket Priority]]="Critical", Table1[[#This Row],[Ticket Status]]&lt;&gt;"Closed"),
  AND(Table1[[#This Row],[Ticket Priority]]="High", Table1[[#This Row],[Ticket Status]]="Open")
), "Yes", "No")</f>
        <v>No</v>
      </c>
      <c r="U3644" s="4" t="str">
        <f>IF(Table1[[#This Row],[Ticket Status]]="Closed","Yes","No")</f>
        <v>No</v>
      </c>
      <c r="V3644" s="4" t="str">
        <f>IF(Table1[[#This Row],[Ticket Status]]="Pending Customer Response","Yes","No")</f>
        <v>Yes</v>
      </c>
      <c r="W3644" s="5">
        <f ca="1">COUNTIFS(Table1[Agent_name],Table1[[#This Row],[Agent_name]],Table1[Month],Table1[[#This Row],[Month]])/160</f>
        <v>1.0062500000000001</v>
      </c>
    </row>
    <row r="3645" spans="1:23" x14ac:dyDescent="0.25">
      <c r="A3645">
        <v>3644</v>
      </c>
      <c r="B3645" t="s">
        <v>11927</v>
      </c>
      <c r="C3645" t="s">
        <v>11928</v>
      </c>
      <c r="D3645">
        <v>40</v>
      </c>
      <c r="E3645" t="s">
        <v>19</v>
      </c>
      <c r="F3645" t="s">
        <v>44</v>
      </c>
      <c r="G3645" s="1">
        <v>44484</v>
      </c>
      <c r="H3645" t="s">
        <v>59</v>
      </c>
      <c r="I3645" t="s">
        <v>150</v>
      </c>
      <c r="J3645" s="3" t="s">
        <v>11929</v>
      </c>
      <c r="K3645" t="s">
        <v>62</v>
      </c>
      <c r="M3645" t="s">
        <v>41</v>
      </c>
      <c r="N3645" t="s">
        <v>26</v>
      </c>
      <c r="R3645" t="str">
        <f t="shared" ca="1" si="56"/>
        <v>Priya</v>
      </c>
      <c r="S3645" t="str">
        <f>IFERROR(TEXT(DATEVALUE(LEFT(Table1[[#This Row],[Date of Purchase]],10)), "MMMM"), TEXT(Table1[[#This Row],[Date of Purchase]], "MMMM"))</f>
        <v>October</v>
      </c>
      <c r="T3645" t="str">
        <f>IF(OR(
  AND(Table1[[#This Row],[Ticket Priority]]="Critical", Table1[[#This Row],[Ticket Status]]&lt;&gt;"Closed"),
  AND(Table1[[#This Row],[Ticket Priority]]="High", Table1[[#This Row],[Ticket Status]]="Open")
), "Yes", "No")</f>
        <v>No</v>
      </c>
      <c r="U3645" s="4" t="str">
        <f>IF(Table1[[#This Row],[Ticket Status]]="Closed","Yes","No")</f>
        <v>No</v>
      </c>
      <c r="V3645" s="4" t="str">
        <f>IF(Table1[[#This Row],[Ticket Status]]="Pending Customer Response","Yes","No")</f>
        <v>No</v>
      </c>
      <c r="W3645" s="5">
        <f ca="1">COUNTIFS(Table1[Agent_name],Table1[[#This Row],[Agent_name]],Table1[Month],Table1[[#This Row],[Month]])/160</f>
        <v>0.58125000000000004</v>
      </c>
    </row>
    <row r="3646" spans="1:23" x14ac:dyDescent="0.25">
      <c r="A3646">
        <v>3645</v>
      </c>
      <c r="B3646" t="s">
        <v>11930</v>
      </c>
      <c r="C3646" t="s">
        <v>11931</v>
      </c>
      <c r="D3646">
        <v>55</v>
      </c>
      <c r="E3646" t="s">
        <v>58</v>
      </c>
      <c r="F3646" t="s">
        <v>281</v>
      </c>
      <c r="G3646" s="1">
        <v>44403</v>
      </c>
      <c r="H3646" t="s">
        <v>59</v>
      </c>
      <c r="I3646" t="s">
        <v>113</v>
      </c>
      <c r="J3646" s="3" t="s">
        <v>11932</v>
      </c>
      <c r="K3646" t="s">
        <v>62</v>
      </c>
      <c r="M3646" t="s">
        <v>143</v>
      </c>
      <c r="N3646" t="s">
        <v>55</v>
      </c>
      <c r="R3646" t="str">
        <f t="shared" ca="1" si="56"/>
        <v>Neha</v>
      </c>
      <c r="S3646" t="str">
        <f>IFERROR(TEXT(DATEVALUE(LEFT(Table1[[#This Row],[Date of Purchase]],10)), "MMMM"), TEXT(Table1[[#This Row],[Date of Purchase]], "MMMM"))</f>
        <v>July</v>
      </c>
      <c r="T3646" t="str">
        <f>IF(OR(
  AND(Table1[[#This Row],[Ticket Priority]]="Critical", Table1[[#This Row],[Ticket Status]]&lt;&gt;"Closed"),
  AND(Table1[[#This Row],[Ticket Priority]]="High", Table1[[#This Row],[Ticket Status]]="Open")
), "Yes", "No")</f>
        <v>No</v>
      </c>
      <c r="U3646" s="4" t="str">
        <f>IF(Table1[[#This Row],[Ticket Status]]="Closed","Yes","No")</f>
        <v>No</v>
      </c>
      <c r="V3646" s="4" t="str">
        <f>IF(Table1[[#This Row],[Ticket Status]]="Pending Customer Response","Yes","No")</f>
        <v>No</v>
      </c>
      <c r="W3646" s="5">
        <f ca="1">COUNTIFS(Table1[Agent_name],Table1[[#This Row],[Agent_name]],Table1[Month],Table1[[#This Row],[Month]])/160</f>
        <v>0.23125000000000001</v>
      </c>
    </row>
    <row r="3647" spans="1:23" x14ac:dyDescent="0.25">
      <c r="A3647">
        <v>3646</v>
      </c>
      <c r="B3647" t="s">
        <v>11933</v>
      </c>
      <c r="C3647" t="s">
        <v>9164</v>
      </c>
      <c r="D3647">
        <v>22</v>
      </c>
      <c r="E3647" t="s">
        <v>58</v>
      </c>
      <c r="F3647" t="s">
        <v>112</v>
      </c>
      <c r="G3647" s="1">
        <v>43906</v>
      </c>
      <c r="H3647" t="s">
        <v>66</v>
      </c>
      <c r="I3647" t="s">
        <v>60</v>
      </c>
      <c r="J3647" s="3" t="s">
        <v>11934</v>
      </c>
      <c r="K3647" t="s">
        <v>39</v>
      </c>
      <c r="L3647" t="s">
        <v>11935</v>
      </c>
      <c r="M3647" t="s">
        <v>41</v>
      </c>
      <c r="N3647" t="s">
        <v>26</v>
      </c>
      <c r="O3647" s="2">
        <v>45078.403807870367</v>
      </c>
      <c r="P3647" s="2">
        <v>45078.517002314817</v>
      </c>
      <c r="Q3647">
        <v>3</v>
      </c>
      <c r="R3647" t="str">
        <f t="shared" ca="1" si="56"/>
        <v>Sara</v>
      </c>
      <c r="S3647" t="str">
        <f>IFERROR(TEXT(DATEVALUE(LEFT(Table1[[#This Row],[Date of Purchase]],10)), "MMMM"), TEXT(Table1[[#This Row],[Date of Purchase]], "MMMM"))</f>
        <v>March</v>
      </c>
      <c r="T3647" t="str">
        <f>IF(OR(
  AND(Table1[[#This Row],[Ticket Priority]]="Critical", Table1[[#This Row],[Ticket Status]]&lt;&gt;"Closed"),
  AND(Table1[[#This Row],[Ticket Priority]]="High", Table1[[#This Row],[Ticket Status]]="Open")
), "Yes", "No")</f>
        <v>No</v>
      </c>
      <c r="U3647" s="4" t="str">
        <f>IF(Table1[[#This Row],[Ticket Status]]="Closed","Yes","No")</f>
        <v>Yes</v>
      </c>
      <c r="V3647" s="4" t="str">
        <f>IF(Table1[[#This Row],[Ticket Status]]="Pending Customer Response","Yes","No")</f>
        <v>No</v>
      </c>
      <c r="W3647" s="5">
        <f ca="1">COUNTIFS(Table1[Agent_name],Table1[[#This Row],[Agent_name]],Table1[Month],Table1[[#This Row],[Month]])/160</f>
        <v>0.55625000000000002</v>
      </c>
    </row>
    <row r="3648" spans="1:23" x14ac:dyDescent="0.25">
      <c r="A3648">
        <v>3647</v>
      </c>
      <c r="B3648" t="s">
        <v>11936</v>
      </c>
      <c r="C3648" t="s">
        <v>11937</v>
      </c>
      <c r="D3648">
        <v>36</v>
      </c>
      <c r="E3648" t="s">
        <v>58</v>
      </c>
      <c r="F3648" t="s">
        <v>249</v>
      </c>
      <c r="G3648" s="1">
        <v>44120</v>
      </c>
      <c r="H3648" t="s">
        <v>66</v>
      </c>
      <c r="I3648" t="s">
        <v>67</v>
      </c>
      <c r="J3648" s="3" t="s">
        <v>11938</v>
      </c>
      <c r="K3648" t="s">
        <v>24</v>
      </c>
      <c r="M3648" t="s">
        <v>25</v>
      </c>
      <c r="N3648" t="s">
        <v>83</v>
      </c>
      <c r="O3648" s="2">
        <v>45078.193414351852</v>
      </c>
      <c r="R3648" t="str">
        <f t="shared" ca="1" si="56"/>
        <v>Meera</v>
      </c>
      <c r="S3648" t="str">
        <f>IFERROR(TEXT(DATEVALUE(LEFT(Table1[[#This Row],[Date of Purchase]],10)), "MMMM"), TEXT(Table1[[#This Row],[Date of Purchase]], "MMMM"))</f>
        <v>October</v>
      </c>
      <c r="T3648" t="str">
        <f>IF(OR(
  AND(Table1[[#This Row],[Ticket Priority]]="Critical", Table1[[#This Row],[Ticket Status]]&lt;&gt;"Closed"),
  AND(Table1[[#This Row],[Ticket Priority]]="High", Table1[[#This Row],[Ticket Status]]="Open")
), "Yes", "No")</f>
        <v>Yes</v>
      </c>
      <c r="U3648" s="4" t="str">
        <f>IF(Table1[[#This Row],[Ticket Status]]="Closed","Yes","No")</f>
        <v>No</v>
      </c>
      <c r="V3648" s="4" t="str">
        <f>IF(Table1[[#This Row],[Ticket Status]]="Pending Customer Response","Yes","No")</f>
        <v>Yes</v>
      </c>
      <c r="W3648" s="5">
        <f ca="1">COUNTIFS(Table1[Agent_name],Table1[[#This Row],[Agent_name]],Table1[Month],Table1[[#This Row],[Month]])/160</f>
        <v>0.23749999999999999</v>
      </c>
    </row>
    <row r="3649" spans="1:23" x14ac:dyDescent="0.25">
      <c r="A3649">
        <v>3648</v>
      </c>
      <c r="B3649" t="s">
        <v>11939</v>
      </c>
      <c r="C3649" t="s">
        <v>11940</v>
      </c>
      <c r="D3649">
        <v>51</v>
      </c>
      <c r="E3649" t="s">
        <v>58</v>
      </c>
      <c r="F3649" t="s">
        <v>456</v>
      </c>
      <c r="G3649" s="1">
        <v>44154</v>
      </c>
      <c r="H3649" t="s">
        <v>45</v>
      </c>
      <c r="I3649" t="s">
        <v>93</v>
      </c>
      <c r="J3649" s="3" t="s">
        <v>11941</v>
      </c>
      <c r="K3649" t="s">
        <v>62</v>
      </c>
      <c r="M3649" t="s">
        <v>143</v>
      </c>
      <c r="N3649" t="s">
        <v>33</v>
      </c>
      <c r="R3649" t="str">
        <f t="shared" ca="1" si="56"/>
        <v>Karan</v>
      </c>
      <c r="S3649" t="str">
        <f>IFERROR(TEXT(DATEVALUE(LEFT(Table1[[#This Row],[Date of Purchase]],10)), "MMMM"), TEXT(Table1[[#This Row],[Date of Purchase]], "MMMM"))</f>
        <v>November</v>
      </c>
      <c r="T3649" t="str">
        <f>IF(OR(
  AND(Table1[[#This Row],[Ticket Priority]]="Critical", Table1[[#This Row],[Ticket Status]]&lt;&gt;"Closed"),
  AND(Table1[[#This Row],[Ticket Priority]]="High", Table1[[#This Row],[Ticket Status]]="Open")
), "Yes", "No")</f>
        <v>No</v>
      </c>
      <c r="U3649" s="4" t="str">
        <f>IF(Table1[[#This Row],[Ticket Status]]="Closed","Yes","No")</f>
        <v>No</v>
      </c>
      <c r="V3649" s="4" t="str">
        <f>IF(Table1[[#This Row],[Ticket Status]]="Pending Customer Response","Yes","No")</f>
        <v>No</v>
      </c>
      <c r="W3649" s="5">
        <f ca="1">COUNTIFS(Table1[Agent_name],Table1[[#This Row],[Agent_name]],Table1[Month],Table1[[#This Row],[Month]])/160</f>
        <v>0.1875</v>
      </c>
    </row>
    <row r="3650" spans="1:23" x14ac:dyDescent="0.25">
      <c r="A3650">
        <v>3649</v>
      </c>
      <c r="B3650" t="s">
        <v>11942</v>
      </c>
      <c r="C3650" t="s">
        <v>11943</v>
      </c>
      <c r="D3650">
        <v>65</v>
      </c>
      <c r="E3650" t="s">
        <v>58</v>
      </c>
      <c r="F3650" t="s">
        <v>211</v>
      </c>
      <c r="G3650" s="1">
        <v>43950</v>
      </c>
      <c r="H3650" t="s">
        <v>59</v>
      </c>
      <c r="I3650" t="s">
        <v>31</v>
      </c>
      <c r="J3650" s="3" t="s">
        <v>11944</v>
      </c>
      <c r="K3650" t="s">
        <v>39</v>
      </c>
      <c r="L3650" t="s">
        <v>11945</v>
      </c>
      <c r="M3650" t="s">
        <v>89</v>
      </c>
      <c r="N3650" t="s">
        <v>33</v>
      </c>
      <c r="O3650" s="2">
        <v>45078.244814814818</v>
      </c>
      <c r="P3650" s="2">
        <v>45078.510092592594</v>
      </c>
      <c r="Q3650">
        <v>3</v>
      </c>
      <c r="R3650" t="str">
        <f t="shared" ref="R3650:R3713" ca="1" si="57">CHOOSE(
RANDBETWEEN(1,20),
"Aisha","Aisha","Aisha","Aisha",
"Ravi","Ravi","Ravi",
"Sara","Sara","Sara",
"Mohit","Mohit",
"Priya","Priya",
"Arjun",
"Neha","Rahul","Divya","Karan","Meera","Sanjay"
)</f>
        <v>Sara</v>
      </c>
      <c r="S3650" t="str">
        <f>IFERROR(TEXT(DATEVALUE(LEFT(Table1[[#This Row],[Date of Purchase]],10)), "MMMM"), TEXT(Table1[[#This Row],[Date of Purchase]], "MMMM"))</f>
        <v>April</v>
      </c>
      <c r="T3650" t="str">
        <f>IF(OR(
  AND(Table1[[#This Row],[Ticket Priority]]="Critical", Table1[[#This Row],[Ticket Status]]&lt;&gt;"Closed"),
  AND(Table1[[#This Row],[Ticket Priority]]="High", Table1[[#This Row],[Ticket Status]]="Open")
), "Yes", "No")</f>
        <v>No</v>
      </c>
      <c r="U3650" s="4" t="str">
        <f>IF(Table1[[#This Row],[Ticket Status]]="Closed","Yes","No")</f>
        <v>Yes</v>
      </c>
      <c r="V3650" s="4" t="str">
        <f>IF(Table1[[#This Row],[Ticket Status]]="Pending Customer Response","Yes","No")</f>
        <v>No</v>
      </c>
      <c r="W3650" s="5">
        <f ca="1">COUNTIFS(Table1[Agent_name],Table1[[#This Row],[Agent_name]],Table1[Month],Table1[[#This Row],[Month]])/160</f>
        <v>0.75624999999999998</v>
      </c>
    </row>
    <row r="3651" spans="1:23" x14ac:dyDescent="0.25">
      <c r="A3651">
        <v>3650</v>
      </c>
      <c r="B3651" t="s">
        <v>11946</v>
      </c>
      <c r="C3651" t="s">
        <v>11947</v>
      </c>
      <c r="D3651">
        <v>38</v>
      </c>
      <c r="E3651" t="s">
        <v>58</v>
      </c>
      <c r="F3651" t="s">
        <v>249</v>
      </c>
      <c r="G3651" s="1">
        <v>44167</v>
      </c>
      <c r="H3651" t="s">
        <v>59</v>
      </c>
      <c r="I3651" t="s">
        <v>77</v>
      </c>
      <c r="J3651" s="3" t="s">
        <v>11948</v>
      </c>
      <c r="K3651" t="s">
        <v>39</v>
      </c>
      <c r="L3651" t="s">
        <v>11949</v>
      </c>
      <c r="M3651" t="s">
        <v>143</v>
      </c>
      <c r="N3651" t="s">
        <v>33</v>
      </c>
      <c r="O3651" s="2">
        <v>45078.287893518522</v>
      </c>
      <c r="P3651" s="2">
        <v>45078.344837962963</v>
      </c>
      <c r="Q3651">
        <v>5</v>
      </c>
      <c r="R3651" t="str">
        <f t="shared" ca="1" si="57"/>
        <v>Priya</v>
      </c>
      <c r="S3651" t="str">
        <f>IFERROR(TEXT(DATEVALUE(LEFT(Table1[[#This Row],[Date of Purchase]],10)), "MMMM"), TEXT(Table1[[#This Row],[Date of Purchase]], "MMMM"))</f>
        <v>December</v>
      </c>
      <c r="T3651" t="str">
        <f>IF(OR(
  AND(Table1[[#This Row],[Ticket Priority]]="Critical", Table1[[#This Row],[Ticket Status]]&lt;&gt;"Closed"),
  AND(Table1[[#This Row],[Ticket Priority]]="High", Table1[[#This Row],[Ticket Status]]="Open")
), "Yes", "No")</f>
        <v>No</v>
      </c>
      <c r="U3651" s="4" t="str">
        <f>IF(Table1[[#This Row],[Ticket Status]]="Closed","Yes","No")</f>
        <v>Yes</v>
      </c>
      <c r="V3651" s="4" t="str">
        <f>IF(Table1[[#This Row],[Ticket Status]]="Pending Customer Response","Yes","No")</f>
        <v>No</v>
      </c>
      <c r="W3651" s="5">
        <f ca="1">COUNTIFS(Table1[Agent_name],Table1[[#This Row],[Agent_name]],Table1[Month],Table1[[#This Row],[Month]])/160</f>
        <v>0.48749999999999999</v>
      </c>
    </row>
    <row r="3652" spans="1:23" x14ac:dyDescent="0.25">
      <c r="A3652">
        <v>3651</v>
      </c>
      <c r="B3652" t="s">
        <v>11950</v>
      </c>
      <c r="C3652" t="s">
        <v>11951</v>
      </c>
      <c r="D3652">
        <v>20</v>
      </c>
      <c r="E3652" t="s">
        <v>58</v>
      </c>
      <c r="F3652" t="s">
        <v>71</v>
      </c>
      <c r="G3652" s="1">
        <v>44470</v>
      </c>
      <c r="H3652" t="s">
        <v>66</v>
      </c>
      <c r="I3652" t="s">
        <v>150</v>
      </c>
      <c r="J3652" s="3" t="s">
        <v>11952</v>
      </c>
      <c r="K3652" t="s">
        <v>24</v>
      </c>
      <c r="M3652" t="s">
        <v>143</v>
      </c>
      <c r="N3652" t="s">
        <v>26</v>
      </c>
      <c r="O3652" s="2">
        <v>45078.267083333332</v>
      </c>
      <c r="R3652" t="str">
        <f t="shared" ca="1" si="57"/>
        <v>Arjun</v>
      </c>
      <c r="S3652" t="str">
        <f>IFERROR(TEXT(DATEVALUE(LEFT(Table1[[#This Row],[Date of Purchase]],10)), "MMMM"), TEXT(Table1[[#This Row],[Date of Purchase]], "MMMM"))</f>
        <v>October</v>
      </c>
      <c r="T3652" t="str">
        <f>IF(OR(
  AND(Table1[[#This Row],[Ticket Priority]]="Critical", Table1[[#This Row],[Ticket Status]]&lt;&gt;"Closed"),
  AND(Table1[[#This Row],[Ticket Priority]]="High", Table1[[#This Row],[Ticket Status]]="Open")
), "Yes", "No")</f>
        <v>No</v>
      </c>
      <c r="U3652" s="4" t="str">
        <f>IF(Table1[[#This Row],[Ticket Status]]="Closed","Yes","No")</f>
        <v>No</v>
      </c>
      <c r="V3652" s="4" t="str">
        <f>IF(Table1[[#This Row],[Ticket Status]]="Pending Customer Response","Yes","No")</f>
        <v>Yes</v>
      </c>
      <c r="W3652" s="5">
        <f ca="1">COUNTIFS(Table1[Agent_name],Table1[[#This Row],[Agent_name]],Table1[Month],Table1[[#This Row],[Month]])/160</f>
        <v>0.23749999999999999</v>
      </c>
    </row>
    <row r="3653" spans="1:23" x14ac:dyDescent="0.25">
      <c r="A3653">
        <v>3652</v>
      </c>
      <c r="B3653" t="s">
        <v>11953</v>
      </c>
      <c r="C3653" t="s">
        <v>11954</v>
      </c>
      <c r="D3653">
        <v>22</v>
      </c>
      <c r="E3653" t="s">
        <v>29</v>
      </c>
      <c r="F3653" t="s">
        <v>44</v>
      </c>
      <c r="G3653" s="1">
        <v>44183</v>
      </c>
      <c r="H3653" t="s">
        <v>67</v>
      </c>
      <c r="I3653" t="s">
        <v>150</v>
      </c>
      <c r="J3653" s="3" t="s">
        <v>11955</v>
      </c>
      <c r="K3653" t="s">
        <v>39</v>
      </c>
      <c r="L3653" t="s">
        <v>11956</v>
      </c>
      <c r="M3653" t="s">
        <v>41</v>
      </c>
      <c r="N3653" t="s">
        <v>55</v>
      </c>
      <c r="O3653" s="2">
        <v>45078.646956018521</v>
      </c>
      <c r="P3653" s="2">
        <v>45078.121261574073</v>
      </c>
      <c r="Q3653">
        <v>2</v>
      </c>
      <c r="R3653" t="str">
        <f t="shared" ca="1" si="57"/>
        <v>Ravi</v>
      </c>
      <c r="S3653" t="str">
        <f>IFERROR(TEXT(DATEVALUE(LEFT(Table1[[#This Row],[Date of Purchase]],10)), "MMMM"), TEXT(Table1[[#This Row],[Date of Purchase]], "MMMM"))</f>
        <v>December</v>
      </c>
      <c r="T3653" t="str">
        <f>IF(OR(
  AND(Table1[[#This Row],[Ticket Priority]]="Critical", Table1[[#This Row],[Ticket Status]]&lt;&gt;"Closed"),
  AND(Table1[[#This Row],[Ticket Priority]]="High", Table1[[#This Row],[Ticket Status]]="Open")
), "Yes", "No")</f>
        <v>No</v>
      </c>
      <c r="U3653" s="4" t="str">
        <f>IF(Table1[[#This Row],[Ticket Status]]="Closed","Yes","No")</f>
        <v>Yes</v>
      </c>
      <c r="V3653" s="4" t="str">
        <f>IF(Table1[[#This Row],[Ticket Status]]="Pending Customer Response","Yes","No")</f>
        <v>No</v>
      </c>
      <c r="W3653" s="5">
        <f ca="1">COUNTIFS(Table1[Agent_name],Table1[[#This Row],[Agent_name]],Table1[Month],Table1[[#This Row],[Month]])/160</f>
        <v>0.66249999999999998</v>
      </c>
    </row>
    <row r="3654" spans="1:23" x14ac:dyDescent="0.25">
      <c r="A3654">
        <v>3653</v>
      </c>
      <c r="B3654" t="s">
        <v>11957</v>
      </c>
      <c r="C3654" t="s">
        <v>11958</v>
      </c>
      <c r="D3654">
        <v>18</v>
      </c>
      <c r="E3654" t="s">
        <v>58</v>
      </c>
      <c r="F3654" t="s">
        <v>71</v>
      </c>
      <c r="G3654" s="1">
        <v>44344</v>
      </c>
      <c r="H3654" t="s">
        <v>66</v>
      </c>
      <c r="I3654" t="s">
        <v>52</v>
      </c>
      <c r="J3654" s="3" t="s">
        <v>11959</v>
      </c>
      <c r="K3654" t="s">
        <v>39</v>
      </c>
      <c r="L3654" t="s">
        <v>11960</v>
      </c>
      <c r="M3654" t="s">
        <v>143</v>
      </c>
      <c r="N3654" t="s">
        <v>83</v>
      </c>
      <c r="O3654" s="2">
        <v>45078.188645833332</v>
      </c>
      <c r="P3654" s="2">
        <v>45078.428229166668</v>
      </c>
      <c r="Q3654">
        <v>5</v>
      </c>
      <c r="R3654" t="str">
        <f t="shared" ca="1" si="57"/>
        <v>Sara</v>
      </c>
      <c r="S3654" t="str">
        <f>IFERROR(TEXT(DATEVALUE(LEFT(Table1[[#This Row],[Date of Purchase]],10)), "MMMM"), TEXT(Table1[[#This Row],[Date of Purchase]], "MMMM"))</f>
        <v>May</v>
      </c>
      <c r="T3654" t="str">
        <f>IF(OR(
  AND(Table1[[#This Row],[Ticket Priority]]="Critical", Table1[[#This Row],[Ticket Status]]&lt;&gt;"Closed"),
  AND(Table1[[#This Row],[Ticket Priority]]="High", Table1[[#This Row],[Ticket Status]]="Open")
), "Yes", "No")</f>
        <v>No</v>
      </c>
      <c r="U3654" s="4" t="str">
        <f>IF(Table1[[#This Row],[Ticket Status]]="Closed","Yes","No")</f>
        <v>Yes</v>
      </c>
      <c r="V3654" s="4" t="str">
        <f>IF(Table1[[#This Row],[Ticket Status]]="Pending Customer Response","Yes","No")</f>
        <v>No</v>
      </c>
      <c r="W3654" s="5">
        <f ca="1">COUNTIFS(Table1[Agent_name],Table1[[#This Row],[Agent_name]],Table1[Month],Table1[[#This Row],[Month]])/160</f>
        <v>0.64375000000000004</v>
      </c>
    </row>
    <row r="3655" spans="1:23" x14ac:dyDescent="0.25">
      <c r="A3655">
        <v>3654</v>
      </c>
      <c r="B3655" t="s">
        <v>11961</v>
      </c>
      <c r="C3655" t="s">
        <v>11962</v>
      </c>
      <c r="D3655">
        <v>68</v>
      </c>
      <c r="E3655" t="s">
        <v>58</v>
      </c>
      <c r="F3655" t="s">
        <v>117</v>
      </c>
      <c r="G3655" s="1">
        <v>44407</v>
      </c>
      <c r="H3655" t="s">
        <v>21</v>
      </c>
      <c r="I3655" t="s">
        <v>99</v>
      </c>
      <c r="J3655" s="3" t="s">
        <v>11963</v>
      </c>
      <c r="K3655" t="s">
        <v>62</v>
      </c>
      <c r="M3655" t="s">
        <v>41</v>
      </c>
      <c r="N3655" t="s">
        <v>83</v>
      </c>
      <c r="R3655" t="str">
        <f t="shared" ca="1" si="57"/>
        <v>Karan</v>
      </c>
      <c r="S3655" t="str">
        <f>IFERROR(TEXT(DATEVALUE(LEFT(Table1[[#This Row],[Date of Purchase]],10)), "MMMM"), TEXT(Table1[[#This Row],[Date of Purchase]], "MMMM"))</f>
        <v>July</v>
      </c>
      <c r="T3655" t="str">
        <f>IF(OR(
  AND(Table1[[#This Row],[Ticket Priority]]="Critical", Table1[[#This Row],[Ticket Status]]&lt;&gt;"Closed"),
  AND(Table1[[#This Row],[Ticket Priority]]="High", Table1[[#This Row],[Ticket Status]]="Open")
), "Yes", "No")</f>
        <v>No</v>
      </c>
      <c r="U3655" s="4" t="str">
        <f>IF(Table1[[#This Row],[Ticket Status]]="Closed","Yes","No")</f>
        <v>No</v>
      </c>
      <c r="V3655" s="4" t="str">
        <f>IF(Table1[[#This Row],[Ticket Status]]="Pending Customer Response","Yes","No")</f>
        <v>No</v>
      </c>
      <c r="W3655" s="5">
        <f ca="1">COUNTIFS(Table1[Agent_name],Table1[[#This Row],[Agent_name]],Table1[Month],Table1[[#This Row],[Month]])/160</f>
        <v>0.21249999999999999</v>
      </c>
    </row>
    <row r="3656" spans="1:23" x14ac:dyDescent="0.25">
      <c r="A3656">
        <v>3655</v>
      </c>
      <c r="B3656" t="s">
        <v>11964</v>
      </c>
      <c r="C3656" t="s">
        <v>11965</v>
      </c>
      <c r="D3656">
        <v>26</v>
      </c>
      <c r="E3656" t="s">
        <v>58</v>
      </c>
      <c r="F3656" t="s">
        <v>76</v>
      </c>
      <c r="G3656" s="1">
        <v>44528</v>
      </c>
      <c r="H3656" t="s">
        <v>45</v>
      </c>
      <c r="I3656" t="s">
        <v>141</v>
      </c>
      <c r="J3656" s="3" t="s">
        <v>11966</v>
      </c>
      <c r="K3656" t="s">
        <v>39</v>
      </c>
      <c r="L3656" t="s">
        <v>11967</v>
      </c>
      <c r="M3656" t="s">
        <v>143</v>
      </c>
      <c r="N3656" t="s">
        <v>33</v>
      </c>
      <c r="O3656" s="2">
        <v>45078.067847222221</v>
      </c>
      <c r="P3656" s="2">
        <v>45078.811597222222</v>
      </c>
      <c r="Q3656">
        <v>3</v>
      </c>
      <c r="R3656" t="str">
        <f t="shared" ca="1" si="57"/>
        <v>Mohit</v>
      </c>
      <c r="S3656" t="str">
        <f>IFERROR(TEXT(DATEVALUE(LEFT(Table1[[#This Row],[Date of Purchase]],10)), "MMMM"), TEXT(Table1[[#This Row],[Date of Purchase]], "MMMM"))</f>
        <v>November</v>
      </c>
      <c r="T3656" t="str">
        <f>IF(OR(
  AND(Table1[[#This Row],[Ticket Priority]]="Critical", Table1[[#This Row],[Ticket Status]]&lt;&gt;"Closed"),
  AND(Table1[[#This Row],[Ticket Priority]]="High", Table1[[#This Row],[Ticket Status]]="Open")
), "Yes", "No")</f>
        <v>No</v>
      </c>
      <c r="U3656" s="4" t="str">
        <f>IF(Table1[[#This Row],[Ticket Status]]="Closed","Yes","No")</f>
        <v>Yes</v>
      </c>
      <c r="V3656" s="4" t="str">
        <f>IF(Table1[[#This Row],[Ticket Status]]="Pending Customer Response","Yes","No")</f>
        <v>No</v>
      </c>
      <c r="W3656" s="5">
        <f ca="1">COUNTIFS(Table1[Agent_name],Table1[[#This Row],[Agent_name]],Table1[Month],Table1[[#This Row],[Month]])/160</f>
        <v>0.4375</v>
      </c>
    </row>
    <row r="3657" spans="1:23" x14ac:dyDescent="0.25">
      <c r="A3657">
        <v>3656</v>
      </c>
      <c r="B3657" t="s">
        <v>11968</v>
      </c>
      <c r="C3657" t="s">
        <v>11969</v>
      </c>
      <c r="D3657">
        <v>29</v>
      </c>
      <c r="E3657" t="s">
        <v>19</v>
      </c>
      <c r="F3657" t="s">
        <v>456</v>
      </c>
      <c r="G3657" s="1">
        <v>44423</v>
      </c>
      <c r="H3657" t="s">
        <v>21</v>
      </c>
      <c r="I3657" t="s">
        <v>37</v>
      </c>
      <c r="J3657" s="3" t="s">
        <v>11970</v>
      </c>
      <c r="K3657" t="s">
        <v>24</v>
      </c>
      <c r="M3657" t="s">
        <v>143</v>
      </c>
      <c r="N3657" t="s">
        <v>55</v>
      </c>
      <c r="O3657" s="2">
        <v>45078.063703703701</v>
      </c>
      <c r="R3657" t="str">
        <f t="shared" ca="1" si="57"/>
        <v>Meera</v>
      </c>
      <c r="S3657" t="str">
        <f>IFERROR(TEXT(DATEVALUE(LEFT(Table1[[#This Row],[Date of Purchase]],10)), "MMMM"), TEXT(Table1[[#This Row],[Date of Purchase]], "MMMM"))</f>
        <v>August</v>
      </c>
      <c r="T3657" t="str">
        <f>IF(OR(
  AND(Table1[[#This Row],[Ticket Priority]]="Critical", Table1[[#This Row],[Ticket Status]]&lt;&gt;"Closed"),
  AND(Table1[[#This Row],[Ticket Priority]]="High", Table1[[#This Row],[Ticket Status]]="Open")
), "Yes", "No")</f>
        <v>No</v>
      </c>
      <c r="U3657" s="4" t="str">
        <f>IF(Table1[[#This Row],[Ticket Status]]="Closed","Yes","No")</f>
        <v>No</v>
      </c>
      <c r="V3657" s="4" t="str">
        <f>IF(Table1[[#This Row],[Ticket Status]]="Pending Customer Response","Yes","No")</f>
        <v>Yes</v>
      </c>
      <c r="W3657" s="5">
        <f ca="1">COUNTIFS(Table1[Agent_name],Table1[[#This Row],[Agent_name]],Table1[Month],Table1[[#This Row],[Month]])/160</f>
        <v>0.18124999999999999</v>
      </c>
    </row>
    <row r="3658" spans="1:23" x14ac:dyDescent="0.25">
      <c r="A3658">
        <v>3657</v>
      </c>
      <c r="B3658" t="s">
        <v>11971</v>
      </c>
      <c r="C3658" t="s">
        <v>11972</v>
      </c>
      <c r="D3658">
        <v>69</v>
      </c>
      <c r="E3658" t="s">
        <v>19</v>
      </c>
      <c r="F3658" t="s">
        <v>655</v>
      </c>
      <c r="G3658" s="1">
        <v>44228</v>
      </c>
      <c r="H3658" t="s">
        <v>21</v>
      </c>
      <c r="I3658" t="s">
        <v>52</v>
      </c>
      <c r="J3658" s="3" t="s">
        <v>11973</v>
      </c>
      <c r="K3658" t="s">
        <v>39</v>
      </c>
      <c r="L3658" t="s">
        <v>11974</v>
      </c>
      <c r="M3658" t="s">
        <v>89</v>
      </c>
      <c r="N3658" t="s">
        <v>33</v>
      </c>
      <c r="O3658" s="2">
        <v>45078.6171875</v>
      </c>
      <c r="P3658" s="2">
        <v>45078.633159722223</v>
      </c>
      <c r="Q3658">
        <v>3</v>
      </c>
      <c r="R3658" t="str">
        <f t="shared" ca="1" si="57"/>
        <v>Aisha</v>
      </c>
      <c r="S3658" t="str">
        <f>IFERROR(TEXT(DATEVALUE(LEFT(Table1[[#This Row],[Date of Purchase]],10)), "MMMM"), TEXT(Table1[[#This Row],[Date of Purchase]], "MMMM"))</f>
        <v>February</v>
      </c>
      <c r="T3658" t="str">
        <f>IF(OR(
  AND(Table1[[#This Row],[Ticket Priority]]="Critical", Table1[[#This Row],[Ticket Status]]&lt;&gt;"Closed"),
  AND(Table1[[#This Row],[Ticket Priority]]="High", Table1[[#This Row],[Ticket Status]]="Open")
), "Yes", "No")</f>
        <v>No</v>
      </c>
      <c r="U3658" s="4" t="str">
        <f>IF(Table1[[#This Row],[Ticket Status]]="Closed","Yes","No")</f>
        <v>Yes</v>
      </c>
      <c r="V3658" s="4" t="str">
        <f>IF(Table1[[#This Row],[Ticket Status]]="Pending Customer Response","Yes","No")</f>
        <v>No</v>
      </c>
      <c r="W3658" s="5">
        <f ca="1">COUNTIFS(Table1[Agent_name],Table1[[#This Row],[Agent_name]],Table1[Month],Table1[[#This Row],[Month]])/160</f>
        <v>0.85624999999999996</v>
      </c>
    </row>
    <row r="3659" spans="1:23" x14ac:dyDescent="0.25">
      <c r="A3659">
        <v>3658</v>
      </c>
      <c r="B3659" t="s">
        <v>11975</v>
      </c>
      <c r="C3659" t="s">
        <v>11976</v>
      </c>
      <c r="D3659">
        <v>53</v>
      </c>
      <c r="E3659" t="s">
        <v>29</v>
      </c>
      <c r="F3659" t="s">
        <v>397</v>
      </c>
      <c r="G3659" s="1">
        <v>44314</v>
      </c>
      <c r="H3659" t="s">
        <v>66</v>
      </c>
      <c r="I3659" t="s">
        <v>177</v>
      </c>
      <c r="J3659" s="3" t="s">
        <v>11977</v>
      </c>
      <c r="K3659" t="s">
        <v>39</v>
      </c>
      <c r="L3659" t="s">
        <v>11978</v>
      </c>
      <c r="M3659" t="s">
        <v>41</v>
      </c>
      <c r="N3659" t="s">
        <v>83</v>
      </c>
      <c r="O3659" s="2">
        <v>45078.054016203707</v>
      </c>
      <c r="P3659" s="2">
        <v>45077.990127314813</v>
      </c>
      <c r="Q3659">
        <v>1</v>
      </c>
      <c r="R3659" t="str">
        <f t="shared" ca="1" si="57"/>
        <v>Karan</v>
      </c>
      <c r="S3659" t="str">
        <f>IFERROR(TEXT(DATEVALUE(LEFT(Table1[[#This Row],[Date of Purchase]],10)), "MMMM"), TEXT(Table1[[#This Row],[Date of Purchase]], "MMMM"))</f>
        <v>April</v>
      </c>
      <c r="T3659" t="str">
        <f>IF(OR(
  AND(Table1[[#This Row],[Ticket Priority]]="Critical", Table1[[#This Row],[Ticket Status]]&lt;&gt;"Closed"),
  AND(Table1[[#This Row],[Ticket Priority]]="High", Table1[[#This Row],[Ticket Status]]="Open")
), "Yes", "No")</f>
        <v>No</v>
      </c>
      <c r="U3659" s="4" t="str">
        <f>IF(Table1[[#This Row],[Ticket Status]]="Closed","Yes","No")</f>
        <v>Yes</v>
      </c>
      <c r="V3659" s="4" t="str">
        <f>IF(Table1[[#This Row],[Ticket Status]]="Pending Customer Response","Yes","No")</f>
        <v>No</v>
      </c>
      <c r="W3659" s="5">
        <f ca="1">COUNTIFS(Table1[Agent_name],Table1[[#This Row],[Agent_name]],Table1[Month],Table1[[#This Row],[Month]])/160</f>
        <v>0.29375000000000001</v>
      </c>
    </row>
    <row r="3660" spans="1:23" x14ac:dyDescent="0.25">
      <c r="A3660">
        <v>3659</v>
      </c>
      <c r="B3660" t="s">
        <v>11979</v>
      </c>
      <c r="C3660" t="s">
        <v>11980</v>
      </c>
      <c r="D3660">
        <v>61</v>
      </c>
      <c r="E3660" t="s">
        <v>19</v>
      </c>
      <c r="F3660" t="s">
        <v>485</v>
      </c>
      <c r="G3660" s="1">
        <v>44212</v>
      </c>
      <c r="H3660" t="s">
        <v>21</v>
      </c>
      <c r="I3660" t="s">
        <v>99</v>
      </c>
      <c r="J3660" s="3" t="s">
        <v>11981</v>
      </c>
      <c r="K3660" t="s">
        <v>24</v>
      </c>
      <c r="M3660" t="s">
        <v>143</v>
      </c>
      <c r="N3660" t="s">
        <v>33</v>
      </c>
      <c r="O3660" s="2">
        <v>45078.834583333337</v>
      </c>
      <c r="R3660" t="str">
        <f t="shared" ca="1" si="57"/>
        <v>Aisha</v>
      </c>
      <c r="S3660" t="str">
        <f>IFERROR(TEXT(DATEVALUE(LEFT(Table1[[#This Row],[Date of Purchase]],10)), "MMMM"), TEXT(Table1[[#This Row],[Date of Purchase]], "MMMM"))</f>
        <v>January</v>
      </c>
      <c r="T3660" t="str">
        <f>IF(OR(
  AND(Table1[[#This Row],[Ticket Priority]]="Critical", Table1[[#This Row],[Ticket Status]]&lt;&gt;"Closed"),
  AND(Table1[[#This Row],[Ticket Priority]]="High", Table1[[#This Row],[Ticket Status]]="Open")
), "Yes", "No")</f>
        <v>No</v>
      </c>
      <c r="U3660" s="4" t="str">
        <f>IF(Table1[[#This Row],[Ticket Status]]="Closed","Yes","No")</f>
        <v>No</v>
      </c>
      <c r="V3660" s="4" t="str">
        <f>IF(Table1[[#This Row],[Ticket Status]]="Pending Customer Response","Yes","No")</f>
        <v>Yes</v>
      </c>
      <c r="W3660" s="5">
        <f ca="1">COUNTIFS(Table1[Agent_name],Table1[[#This Row],[Agent_name]],Table1[Month],Table1[[#This Row],[Month]])/160</f>
        <v>0.83125000000000004</v>
      </c>
    </row>
    <row r="3661" spans="1:23" x14ac:dyDescent="0.25">
      <c r="A3661">
        <v>3660</v>
      </c>
      <c r="B3661" t="s">
        <v>11982</v>
      </c>
      <c r="C3661" t="s">
        <v>11983</v>
      </c>
      <c r="D3661">
        <v>19</v>
      </c>
      <c r="E3661" t="s">
        <v>29</v>
      </c>
      <c r="F3661" t="s">
        <v>107</v>
      </c>
      <c r="G3661" s="1">
        <v>44406</v>
      </c>
      <c r="H3661" t="s">
        <v>67</v>
      </c>
      <c r="I3661" t="s">
        <v>150</v>
      </c>
      <c r="J3661" s="3" t="s">
        <v>11984</v>
      </c>
      <c r="K3661" t="s">
        <v>62</v>
      </c>
      <c r="M3661" t="s">
        <v>89</v>
      </c>
      <c r="N3661" t="s">
        <v>83</v>
      </c>
      <c r="R3661" t="str">
        <f t="shared" ca="1" si="57"/>
        <v>Neha</v>
      </c>
      <c r="S3661" t="str">
        <f>IFERROR(TEXT(DATEVALUE(LEFT(Table1[[#This Row],[Date of Purchase]],10)), "MMMM"), TEXT(Table1[[#This Row],[Date of Purchase]], "MMMM"))</f>
        <v>July</v>
      </c>
      <c r="T3661" t="str">
        <f>IF(OR(
  AND(Table1[[#This Row],[Ticket Priority]]="Critical", Table1[[#This Row],[Ticket Status]]&lt;&gt;"Closed"),
  AND(Table1[[#This Row],[Ticket Priority]]="High", Table1[[#This Row],[Ticket Status]]="Open")
), "Yes", "No")</f>
        <v>Yes</v>
      </c>
      <c r="U3661" s="4" t="str">
        <f>IF(Table1[[#This Row],[Ticket Status]]="Closed","Yes","No")</f>
        <v>No</v>
      </c>
      <c r="V3661" s="4" t="str">
        <f>IF(Table1[[#This Row],[Ticket Status]]="Pending Customer Response","Yes","No")</f>
        <v>No</v>
      </c>
      <c r="W3661" s="5">
        <f ca="1">COUNTIFS(Table1[Agent_name],Table1[[#This Row],[Agent_name]],Table1[Month],Table1[[#This Row],[Month]])/160</f>
        <v>0.23125000000000001</v>
      </c>
    </row>
    <row r="3662" spans="1:23" x14ac:dyDescent="0.25">
      <c r="A3662">
        <v>3661</v>
      </c>
      <c r="B3662" t="s">
        <v>11985</v>
      </c>
      <c r="C3662" t="s">
        <v>11986</v>
      </c>
      <c r="D3662">
        <v>56</v>
      </c>
      <c r="E3662" t="s">
        <v>58</v>
      </c>
      <c r="F3662" t="s">
        <v>112</v>
      </c>
      <c r="G3662" s="1">
        <v>44179</v>
      </c>
      <c r="H3662" t="s">
        <v>66</v>
      </c>
      <c r="I3662" t="s">
        <v>22</v>
      </c>
      <c r="J3662" s="3" t="s">
        <v>11987</v>
      </c>
      <c r="K3662" t="s">
        <v>62</v>
      </c>
      <c r="M3662" t="s">
        <v>25</v>
      </c>
      <c r="N3662" t="s">
        <v>26</v>
      </c>
      <c r="R3662" t="str">
        <f t="shared" ca="1" si="57"/>
        <v>Ravi</v>
      </c>
      <c r="S3662" t="str">
        <f>IFERROR(TEXT(DATEVALUE(LEFT(Table1[[#This Row],[Date of Purchase]],10)), "MMMM"), TEXT(Table1[[#This Row],[Date of Purchase]], "MMMM"))</f>
        <v>December</v>
      </c>
      <c r="T3662" t="str">
        <f>IF(OR(
  AND(Table1[[#This Row],[Ticket Priority]]="Critical", Table1[[#This Row],[Ticket Status]]&lt;&gt;"Closed"),
  AND(Table1[[#This Row],[Ticket Priority]]="High", Table1[[#This Row],[Ticket Status]]="Open")
), "Yes", "No")</f>
        <v>Yes</v>
      </c>
      <c r="U3662" s="4" t="str">
        <f>IF(Table1[[#This Row],[Ticket Status]]="Closed","Yes","No")</f>
        <v>No</v>
      </c>
      <c r="V3662" s="4" t="str">
        <f>IF(Table1[[#This Row],[Ticket Status]]="Pending Customer Response","Yes","No")</f>
        <v>No</v>
      </c>
      <c r="W3662" s="5">
        <f ca="1">COUNTIFS(Table1[Agent_name],Table1[[#This Row],[Agent_name]],Table1[Month],Table1[[#This Row],[Month]])/160</f>
        <v>0.66249999999999998</v>
      </c>
    </row>
    <row r="3663" spans="1:23" x14ac:dyDescent="0.25">
      <c r="A3663">
        <v>3662</v>
      </c>
      <c r="B3663" t="s">
        <v>11988</v>
      </c>
      <c r="C3663" t="s">
        <v>11989</v>
      </c>
      <c r="D3663">
        <v>18</v>
      </c>
      <c r="E3663" t="s">
        <v>29</v>
      </c>
      <c r="F3663" t="s">
        <v>161</v>
      </c>
      <c r="G3663" s="1">
        <v>44017</v>
      </c>
      <c r="H3663" t="s">
        <v>21</v>
      </c>
      <c r="I3663" t="s">
        <v>113</v>
      </c>
      <c r="J3663" s="3" t="s">
        <v>11990</v>
      </c>
      <c r="K3663" t="s">
        <v>62</v>
      </c>
      <c r="M3663" t="s">
        <v>25</v>
      </c>
      <c r="N3663" t="s">
        <v>33</v>
      </c>
      <c r="R3663" t="str">
        <f t="shared" ca="1" si="57"/>
        <v>Mohit</v>
      </c>
      <c r="S3663" t="str">
        <f>IFERROR(TEXT(DATEVALUE(LEFT(Table1[[#This Row],[Date of Purchase]],10)), "MMMM"), TEXT(Table1[[#This Row],[Date of Purchase]], "MMMM"))</f>
        <v>July</v>
      </c>
      <c r="T3663" t="str">
        <f>IF(OR(
  AND(Table1[[#This Row],[Ticket Priority]]="Critical", Table1[[#This Row],[Ticket Status]]&lt;&gt;"Closed"),
  AND(Table1[[#This Row],[Ticket Priority]]="High", Table1[[#This Row],[Ticket Status]]="Open")
), "Yes", "No")</f>
        <v>Yes</v>
      </c>
      <c r="U3663" s="4" t="str">
        <f>IF(Table1[[#This Row],[Ticket Status]]="Closed","Yes","No")</f>
        <v>No</v>
      </c>
      <c r="V3663" s="4" t="str">
        <f>IF(Table1[[#This Row],[Ticket Status]]="Pending Customer Response","Yes","No")</f>
        <v>No</v>
      </c>
      <c r="W3663" s="5">
        <f ca="1">COUNTIFS(Table1[Agent_name],Table1[[#This Row],[Agent_name]],Table1[Month],Table1[[#This Row],[Month]])/160</f>
        <v>0.53125</v>
      </c>
    </row>
    <row r="3664" spans="1:23" x14ac:dyDescent="0.25">
      <c r="A3664">
        <v>3663</v>
      </c>
      <c r="B3664" t="s">
        <v>11991</v>
      </c>
      <c r="C3664" t="s">
        <v>11992</v>
      </c>
      <c r="D3664">
        <v>21</v>
      </c>
      <c r="E3664" t="s">
        <v>58</v>
      </c>
      <c r="F3664" t="s">
        <v>219</v>
      </c>
      <c r="G3664" s="1">
        <v>44505</v>
      </c>
      <c r="H3664" t="s">
        <v>21</v>
      </c>
      <c r="I3664" t="s">
        <v>31</v>
      </c>
      <c r="J3664" s="3" t="s">
        <v>4727</v>
      </c>
      <c r="K3664" t="s">
        <v>24</v>
      </c>
      <c r="M3664" t="s">
        <v>25</v>
      </c>
      <c r="N3664" t="s">
        <v>33</v>
      </c>
      <c r="O3664" s="2">
        <v>45078.427685185183</v>
      </c>
      <c r="R3664" t="str">
        <f t="shared" ca="1" si="57"/>
        <v>Ravi</v>
      </c>
      <c r="S3664" t="str">
        <f>IFERROR(TEXT(DATEVALUE(LEFT(Table1[[#This Row],[Date of Purchase]],10)), "MMMM"), TEXT(Table1[[#This Row],[Date of Purchase]], "MMMM"))</f>
        <v>November</v>
      </c>
      <c r="T3664" t="str">
        <f>IF(OR(
  AND(Table1[[#This Row],[Ticket Priority]]="Critical", Table1[[#This Row],[Ticket Status]]&lt;&gt;"Closed"),
  AND(Table1[[#This Row],[Ticket Priority]]="High", Table1[[#This Row],[Ticket Status]]="Open")
), "Yes", "No")</f>
        <v>Yes</v>
      </c>
      <c r="U3664" s="4" t="str">
        <f>IF(Table1[[#This Row],[Ticket Status]]="Closed","Yes","No")</f>
        <v>No</v>
      </c>
      <c r="V3664" s="4" t="str">
        <f>IF(Table1[[#This Row],[Ticket Status]]="Pending Customer Response","Yes","No")</f>
        <v>Yes</v>
      </c>
      <c r="W3664" s="5">
        <f ca="1">COUNTIFS(Table1[Agent_name],Table1[[#This Row],[Agent_name]],Table1[Month],Table1[[#This Row],[Month]])/160</f>
        <v>0.61875000000000002</v>
      </c>
    </row>
    <row r="3665" spans="1:23" x14ac:dyDescent="0.25">
      <c r="A3665">
        <v>3664</v>
      </c>
      <c r="B3665" t="s">
        <v>11993</v>
      </c>
      <c r="C3665" t="s">
        <v>11994</v>
      </c>
      <c r="D3665">
        <v>62</v>
      </c>
      <c r="E3665" t="s">
        <v>19</v>
      </c>
      <c r="F3665" t="s">
        <v>397</v>
      </c>
      <c r="G3665" s="1">
        <v>43860</v>
      </c>
      <c r="H3665" t="s">
        <v>67</v>
      </c>
      <c r="I3665" t="s">
        <v>31</v>
      </c>
      <c r="J3665" s="3" t="s">
        <v>11995</v>
      </c>
      <c r="K3665" t="s">
        <v>62</v>
      </c>
      <c r="M3665" t="s">
        <v>143</v>
      </c>
      <c r="N3665" t="s">
        <v>55</v>
      </c>
      <c r="R3665" t="str">
        <f t="shared" ca="1" si="57"/>
        <v>Aisha</v>
      </c>
      <c r="S3665" t="str">
        <f>IFERROR(TEXT(DATEVALUE(LEFT(Table1[[#This Row],[Date of Purchase]],10)), "MMMM"), TEXT(Table1[[#This Row],[Date of Purchase]], "MMMM"))</f>
        <v>January</v>
      </c>
      <c r="T3665" t="str">
        <f>IF(OR(
  AND(Table1[[#This Row],[Ticket Priority]]="Critical", Table1[[#This Row],[Ticket Status]]&lt;&gt;"Closed"),
  AND(Table1[[#This Row],[Ticket Priority]]="High", Table1[[#This Row],[Ticket Status]]="Open")
), "Yes", "No")</f>
        <v>No</v>
      </c>
      <c r="U3665" s="4" t="str">
        <f>IF(Table1[[#This Row],[Ticket Status]]="Closed","Yes","No")</f>
        <v>No</v>
      </c>
      <c r="V3665" s="4" t="str">
        <f>IF(Table1[[#This Row],[Ticket Status]]="Pending Customer Response","Yes","No")</f>
        <v>No</v>
      </c>
      <c r="W3665" s="5">
        <f ca="1">COUNTIFS(Table1[Agent_name],Table1[[#This Row],[Agent_name]],Table1[Month],Table1[[#This Row],[Month]])/160</f>
        <v>0.83125000000000004</v>
      </c>
    </row>
    <row r="3666" spans="1:23" x14ac:dyDescent="0.25">
      <c r="A3666">
        <v>3665</v>
      </c>
      <c r="B3666" t="s">
        <v>11996</v>
      </c>
      <c r="C3666" t="s">
        <v>11997</v>
      </c>
      <c r="D3666">
        <v>22</v>
      </c>
      <c r="E3666" t="s">
        <v>29</v>
      </c>
      <c r="F3666" t="s">
        <v>431</v>
      </c>
      <c r="G3666" s="1">
        <v>44475</v>
      </c>
      <c r="H3666" t="s">
        <v>59</v>
      </c>
      <c r="I3666" t="s">
        <v>141</v>
      </c>
      <c r="J3666" s="3" t="s">
        <v>445</v>
      </c>
      <c r="K3666" t="s">
        <v>24</v>
      </c>
      <c r="M3666" t="s">
        <v>89</v>
      </c>
      <c r="N3666" t="s">
        <v>83</v>
      </c>
      <c r="O3666" s="2">
        <v>45078.193680555552</v>
      </c>
      <c r="R3666" t="str">
        <f t="shared" ca="1" si="57"/>
        <v>Ravi</v>
      </c>
      <c r="S3666" t="str">
        <f>IFERROR(TEXT(DATEVALUE(LEFT(Table1[[#This Row],[Date of Purchase]],10)), "MMMM"), TEXT(Table1[[#This Row],[Date of Purchase]], "MMMM"))</f>
        <v>October</v>
      </c>
      <c r="T3666" t="str">
        <f>IF(OR(
  AND(Table1[[#This Row],[Ticket Priority]]="Critical", Table1[[#This Row],[Ticket Status]]&lt;&gt;"Closed"),
  AND(Table1[[#This Row],[Ticket Priority]]="High", Table1[[#This Row],[Ticket Status]]="Open")
), "Yes", "No")</f>
        <v>No</v>
      </c>
      <c r="U3666" s="4" t="str">
        <f>IF(Table1[[#This Row],[Ticket Status]]="Closed","Yes","No")</f>
        <v>No</v>
      </c>
      <c r="V3666" s="4" t="str">
        <f>IF(Table1[[#This Row],[Ticket Status]]="Pending Customer Response","Yes","No")</f>
        <v>Yes</v>
      </c>
      <c r="W3666" s="5">
        <f ca="1">COUNTIFS(Table1[Agent_name],Table1[[#This Row],[Agent_name]],Table1[Month],Table1[[#This Row],[Month]])/160</f>
        <v>0.58125000000000004</v>
      </c>
    </row>
    <row r="3667" spans="1:23" x14ac:dyDescent="0.25">
      <c r="A3667">
        <v>3666</v>
      </c>
      <c r="B3667" t="s">
        <v>11998</v>
      </c>
      <c r="C3667" t="s">
        <v>11999</v>
      </c>
      <c r="D3667">
        <v>42</v>
      </c>
      <c r="E3667" t="s">
        <v>58</v>
      </c>
      <c r="F3667" t="s">
        <v>98</v>
      </c>
      <c r="G3667" s="1">
        <v>44224</v>
      </c>
      <c r="H3667" t="s">
        <v>67</v>
      </c>
      <c r="I3667" t="s">
        <v>52</v>
      </c>
      <c r="J3667" s="3" t="s">
        <v>985</v>
      </c>
      <c r="K3667" t="s">
        <v>62</v>
      </c>
      <c r="M3667" t="s">
        <v>89</v>
      </c>
      <c r="N3667" t="s">
        <v>55</v>
      </c>
      <c r="R3667" t="str">
        <f t="shared" ca="1" si="57"/>
        <v>Ravi</v>
      </c>
      <c r="S3667" t="str">
        <f>IFERROR(TEXT(DATEVALUE(LEFT(Table1[[#This Row],[Date of Purchase]],10)), "MMMM"), TEXT(Table1[[#This Row],[Date of Purchase]], "MMMM"))</f>
        <v>January</v>
      </c>
      <c r="T3667" t="str">
        <f>IF(OR(
  AND(Table1[[#This Row],[Ticket Priority]]="Critical", Table1[[#This Row],[Ticket Status]]&lt;&gt;"Closed"),
  AND(Table1[[#This Row],[Ticket Priority]]="High", Table1[[#This Row],[Ticket Status]]="Open")
), "Yes", "No")</f>
        <v>Yes</v>
      </c>
      <c r="U3667" s="4" t="str">
        <f>IF(Table1[[#This Row],[Ticket Status]]="Closed","Yes","No")</f>
        <v>No</v>
      </c>
      <c r="V3667" s="4" t="str">
        <f>IF(Table1[[#This Row],[Ticket Status]]="Pending Customer Response","Yes","No")</f>
        <v>No</v>
      </c>
      <c r="W3667" s="5">
        <f ca="1">COUNTIFS(Table1[Agent_name],Table1[[#This Row],[Agent_name]],Table1[Month],Table1[[#This Row],[Month]])/160</f>
        <v>0.74375000000000002</v>
      </c>
    </row>
    <row r="3668" spans="1:23" x14ac:dyDescent="0.25">
      <c r="A3668">
        <v>3667</v>
      </c>
      <c r="B3668" t="s">
        <v>12000</v>
      </c>
      <c r="C3668" t="s">
        <v>12001</v>
      </c>
      <c r="D3668">
        <v>36</v>
      </c>
      <c r="E3668" t="s">
        <v>29</v>
      </c>
      <c r="F3668" t="s">
        <v>30</v>
      </c>
      <c r="G3668" s="1">
        <v>44208</v>
      </c>
      <c r="H3668" t="s">
        <v>67</v>
      </c>
      <c r="I3668" t="s">
        <v>77</v>
      </c>
      <c r="J3668" s="3" t="s">
        <v>12002</v>
      </c>
      <c r="K3668" t="s">
        <v>62</v>
      </c>
      <c r="M3668" t="s">
        <v>25</v>
      </c>
      <c r="N3668" t="s">
        <v>33</v>
      </c>
      <c r="R3668" t="str">
        <f t="shared" ca="1" si="57"/>
        <v>Aisha</v>
      </c>
      <c r="S3668" t="str">
        <f>IFERROR(TEXT(DATEVALUE(LEFT(Table1[[#This Row],[Date of Purchase]],10)), "MMMM"), TEXT(Table1[[#This Row],[Date of Purchase]], "MMMM"))</f>
        <v>January</v>
      </c>
      <c r="T3668" t="str">
        <f>IF(OR(
  AND(Table1[[#This Row],[Ticket Priority]]="Critical", Table1[[#This Row],[Ticket Status]]&lt;&gt;"Closed"),
  AND(Table1[[#This Row],[Ticket Priority]]="High", Table1[[#This Row],[Ticket Status]]="Open")
), "Yes", "No")</f>
        <v>Yes</v>
      </c>
      <c r="U3668" s="4" t="str">
        <f>IF(Table1[[#This Row],[Ticket Status]]="Closed","Yes","No")</f>
        <v>No</v>
      </c>
      <c r="V3668" s="4" t="str">
        <f>IF(Table1[[#This Row],[Ticket Status]]="Pending Customer Response","Yes","No")</f>
        <v>No</v>
      </c>
      <c r="W3668" s="5">
        <f ca="1">COUNTIFS(Table1[Agent_name],Table1[[#This Row],[Agent_name]],Table1[Month],Table1[[#This Row],[Month]])/160</f>
        <v>0.83125000000000004</v>
      </c>
    </row>
    <row r="3669" spans="1:23" x14ac:dyDescent="0.25">
      <c r="A3669">
        <v>3668</v>
      </c>
      <c r="B3669" t="s">
        <v>12003</v>
      </c>
      <c r="C3669" t="s">
        <v>12004</v>
      </c>
      <c r="D3669">
        <v>38</v>
      </c>
      <c r="E3669" t="s">
        <v>58</v>
      </c>
      <c r="F3669" t="s">
        <v>161</v>
      </c>
      <c r="G3669" s="1">
        <v>44399</v>
      </c>
      <c r="H3669" t="s">
        <v>66</v>
      </c>
      <c r="I3669" t="s">
        <v>37</v>
      </c>
      <c r="J3669" s="3" t="s">
        <v>12005</v>
      </c>
      <c r="K3669" t="s">
        <v>39</v>
      </c>
      <c r="L3669" t="s">
        <v>12006</v>
      </c>
      <c r="M3669" t="s">
        <v>25</v>
      </c>
      <c r="N3669" t="s">
        <v>26</v>
      </c>
      <c r="O3669" s="2">
        <v>45078.83121527778</v>
      </c>
      <c r="P3669" s="2">
        <v>45078.930520833332</v>
      </c>
      <c r="Q3669">
        <v>3</v>
      </c>
      <c r="R3669" t="str">
        <f t="shared" ca="1" si="57"/>
        <v>Aisha</v>
      </c>
      <c r="S3669" t="str">
        <f>IFERROR(TEXT(DATEVALUE(LEFT(Table1[[#This Row],[Date of Purchase]],10)), "MMMM"), TEXT(Table1[[#This Row],[Date of Purchase]], "MMMM"))</f>
        <v>July</v>
      </c>
      <c r="T3669" t="str">
        <f>IF(OR(
  AND(Table1[[#This Row],[Ticket Priority]]="Critical", Table1[[#This Row],[Ticket Status]]&lt;&gt;"Closed"),
  AND(Table1[[#This Row],[Ticket Priority]]="High", Table1[[#This Row],[Ticket Status]]="Open")
), "Yes", "No")</f>
        <v>No</v>
      </c>
      <c r="U3669" s="4" t="str">
        <f>IF(Table1[[#This Row],[Ticket Status]]="Closed","Yes","No")</f>
        <v>Yes</v>
      </c>
      <c r="V3669" s="4" t="str">
        <f>IF(Table1[[#This Row],[Ticket Status]]="Pending Customer Response","Yes","No")</f>
        <v>No</v>
      </c>
      <c r="W3669" s="5">
        <f ca="1">COUNTIFS(Table1[Agent_name],Table1[[#This Row],[Agent_name]],Table1[Month],Table1[[#This Row],[Month]])/160</f>
        <v>0.875</v>
      </c>
    </row>
    <row r="3670" spans="1:23" x14ac:dyDescent="0.25">
      <c r="A3670">
        <v>3669</v>
      </c>
      <c r="B3670" t="s">
        <v>12007</v>
      </c>
      <c r="C3670" t="s">
        <v>12008</v>
      </c>
      <c r="D3670">
        <v>63</v>
      </c>
      <c r="E3670" t="s">
        <v>29</v>
      </c>
      <c r="F3670" t="s">
        <v>117</v>
      </c>
      <c r="G3670" s="1">
        <v>44398</v>
      </c>
      <c r="H3670" t="s">
        <v>67</v>
      </c>
      <c r="I3670" t="s">
        <v>141</v>
      </c>
      <c r="J3670" s="3" t="s">
        <v>442</v>
      </c>
      <c r="K3670" t="s">
        <v>39</v>
      </c>
      <c r="L3670" t="s">
        <v>12009</v>
      </c>
      <c r="M3670" t="s">
        <v>41</v>
      </c>
      <c r="N3670" t="s">
        <v>26</v>
      </c>
      <c r="O3670" s="2">
        <v>45078.224270833336</v>
      </c>
      <c r="P3670" s="2">
        <v>45078.913159722222</v>
      </c>
      <c r="Q3670">
        <v>2</v>
      </c>
      <c r="R3670" t="str">
        <f t="shared" ca="1" si="57"/>
        <v>Aisha</v>
      </c>
      <c r="S3670" t="str">
        <f>IFERROR(TEXT(DATEVALUE(LEFT(Table1[[#This Row],[Date of Purchase]],10)), "MMMM"), TEXT(Table1[[#This Row],[Date of Purchase]], "MMMM"))</f>
        <v>July</v>
      </c>
      <c r="T3670" t="str">
        <f>IF(OR(
  AND(Table1[[#This Row],[Ticket Priority]]="Critical", Table1[[#This Row],[Ticket Status]]&lt;&gt;"Closed"),
  AND(Table1[[#This Row],[Ticket Priority]]="High", Table1[[#This Row],[Ticket Status]]="Open")
), "Yes", "No")</f>
        <v>No</v>
      </c>
      <c r="U3670" s="4" t="str">
        <f>IF(Table1[[#This Row],[Ticket Status]]="Closed","Yes","No")</f>
        <v>Yes</v>
      </c>
      <c r="V3670" s="4" t="str">
        <f>IF(Table1[[#This Row],[Ticket Status]]="Pending Customer Response","Yes","No")</f>
        <v>No</v>
      </c>
      <c r="W3670" s="5">
        <f ca="1">COUNTIFS(Table1[Agent_name],Table1[[#This Row],[Agent_name]],Table1[Month],Table1[[#This Row],[Month]])/160</f>
        <v>0.875</v>
      </c>
    </row>
    <row r="3671" spans="1:23" x14ac:dyDescent="0.25">
      <c r="A3671">
        <v>3670</v>
      </c>
      <c r="B3671" t="s">
        <v>12010</v>
      </c>
      <c r="C3671" t="s">
        <v>12011</v>
      </c>
      <c r="D3671">
        <v>18</v>
      </c>
      <c r="E3671" t="s">
        <v>19</v>
      </c>
      <c r="F3671" t="s">
        <v>207</v>
      </c>
      <c r="G3671" s="1">
        <v>44530</v>
      </c>
      <c r="H3671" t="s">
        <v>21</v>
      </c>
      <c r="I3671" t="s">
        <v>93</v>
      </c>
      <c r="J3671" s="3" t="s">
        <v>12012</v>
      </c>
      <c r="K3671" t="s">
        <v>62</v>
      </c>
      <c r="M3671" t="s">
        <v>89</v>
      </c>
      <c r="N3671" t="s">
        <v>26</v>
      </c>
      <c r="Q3671">
        <v>5</v>
      </c>
      <c r="R3671" t="str">
        <f t="shared" ca="1" si="57"/>
        <v>Ravi</v>
      </c>
      <c r="S3671" t="str">
        <f>IFERROR(TEXT(DATEVALUE(LEFT(Table1[[#This Row],[Date of Purchase]],10)), "MMMM"), TEXT(Table1[[#This Row],[Date of Purchase]], "MMMM"))</f>
        <v>November</v>
      </c>
      <c r="T3671" t="str">
        <f>IF(OR(
  AND(Table1[[#This Row],[Ticket Priority]]="Critical", Table1[[#This Row],[Ticket Status]]&lt;&gt;"Closed"),
  AND(Table1[[#This Row],[Ticket Priority]]="High", Table1[[#This Row],[Ticket Status]]="Open")
), "Yes", "No")</f>
        <v>Yes</v>
      </c>
      <c r="U3671" s="4" t="str">
        <f>IF(Table1[[#This Row],[Ticket Status]]="Closed","Yes","No")</f>
        <v>No</v>
      </c>
      <c r="V3671" s="4" t="str">
        <f>IF(Table1[[#This Row],[Ticket Status]]="Pending Customer Response","Yes","No")</f>
        <v>No</v>
      </c>
      <c r="W3671" s="5">
        <f ca="1">COUNTIFS(Table1[Agent_name],Table1[[#This Row],[Agent_name]],Table1[Month],Table1[[#This Row],[Month]])/160</f>
        <v>0.61875000000000002</v>
      </c>
    </row>
    <row r="3672" spans="1:23" x14ac:dyDescent="0.25">
      <c r="A3672">
        <v>3671</v>
      </c>
      <c r="B3672" t="s">
        <v>12013</v>
      </c>
      <c r="C3672" t="s">
        <v>12014</v>
      </c>
      <c r="D3672">
        <v>44</v>
      </c>
      <c r="E3672" t="s">
        <v>29</v>
      </c>
      <c r="F3672" t="s">
        <v>65</v>
      </c>
      <c r="G3672" s="1">
        <v>43946</v>
      </c>
      <c r="H3672" t="s">
        <v>67</v>
      </c>
      <c r="I3672" t="s">
        <v>141</v>
      </c>
      <c r="J3672" s="3" t="s">
        <v>12015</v>
      </c>
      <c r="K3672" t="s">
        <v>24</v>
      </c>
      <c r="M3672" t="s">
        <v>143</v>
      </c>
      <c r="N3672" t="s">
        <v>33</v>
      </c>
      <c r="O3672" s="2">
        <v>45078.025011574071</v>
      </c>
      <c r="Q3672">
        <v>5</v>
      </c>
      <c r="R3672" t="str">
        <f t="shared" ca="1" si="57"/>
        <v>Ravi</v>
      </c>
      <c r="S3672" t="str">
        <f>IFERROR(TEXT(DATEVALUE(LEFT(Table1[[#This Row],[Date of Purchase]],10)), "MMMM"), TEXT(Table1[[#This Row],[Date of Purchase]], "MMMM"))</f>
        <v>April</v>
      </c>
      <c r="T3672" t="str">
        <f>IF(OR(
  AND(Table1[[#This Row],[Ticket Priority]]="Critical", Table1[[#This Row],[Ticket Status]]&lt;&gt;"Closed"),
  AND(Table1[[#This Row],[Ticket Priority]]="High", Table1[[#This Row],[Ticket Status]]="Open")
), "Yes", "No")</f>
        <v>No</v>
      </c>
      <c r="U3672" s="4" t="str">
        <f>IF(Table1[[#This Row],[Ticket Status]]="Closed","Yes","No")</f>
        <v>No</v>
      </c>
      <c r="V3672" s="4" t="str">
        <f>IF(Table1[[#This Row],[Ticket Status]]="Pending Customer Response","Yes","No")</f>
        <v>Yes</v>
      </c>
      <c r="W3672" s="5">
        <f ca="1">COUNTIFS(Table1[Agent_name],Table1[[#This Row],[Agent_name]],Table1[Month],Table1[[#This Row],[Month]])/160</f>
        <v>0.625</v>
      </c>
    </row>
    <row r="3673" spans="1:23" x14ac:dyDescent="0.25">
      <c r="A3673">
        <v>3672</v>
      </c>
      <c r="B3673" t="s">
        <v>12016</v>
      </c>
      <c r="C3673" t="s">
        <v>12017</v>
      </c>
      <c r="D3673">
        <v>59</v>
      </c>
      <c r="E3673" t="s">
        <v>58</v>
      </c>
      <c r="F3673" t="s">
        <v>76</v>
      </c>
      <c r="G3673" s="1">
        <v>43898</v>
      </c>
      <c r="H3673" t="s">
        <v>59</v>
      </c>
      <c r="I3673" t="s">
        <v>99</v>
      </c>
      <c r="J3673" s="3" t="s">
        <v>12018</v>
      </c>
      <c r="K3673" t="s">
        <v>24</v>
      </c>
      <c r="M3673" t="s">
        <v>41</v>
      </c>
      <c r="N3673" t="s">
        <v>26</v>
      </c>
      <c r="O3673" s="2">
        <v>45078.494467592594</v>
      </c>
      <c r="R3673" t="str">
        <f t="shared" ca="1" si="57"/>
        <v>Sara</v>
      </c>
      <c r="S3673" t="str">
        <f>IFERROR(TEXT(DATEVALUE(LEFT(Table1[[#This Row],[Date of Purchase]],10)), "MMMM"), TEXT(Table1[[#This Row],[Date of Purchase]], "MMMM"))</f>
        <v>March</v>
      </c>
      <c r="T3673" t="str">
        <f>IF(OR(
  AND(Table1[[#This Row],[Ticket Priority]]="Critical", Table1[[#This Row],[Ticket Status]]&lt;&gt;"Closed"),
  AND(Table1[[#This Row],[Ticket Priority]]="High", Table1[[#This Row],[Ticket Status]]="Open")
), "Yes", "No")</f>
        <v>No</v>
      </c>
      <c r="U3673" s="4" t="str">
        <f>IF(Table1[[#This Row],[Ticket Status]]="Closed","Yes","No")</f>
        <v>No</v>
      </c>
      <c r="V3673" s="4" t="str">
        <f>IF(Table1[[#This Row],[Ticket Status]]="Pending Customer Response","Yes","No")</f>
        <v>Yes</v>
      </c>
      <c r="W3673" s="5">
        <f ca="1">COUNTIFS(Table1[Agent_name],Table1[[#This Row],[Agent_name]],Table1[Month],Table1[[#This Row],[Month]])/160</f>
        <v>0.55625000000000002</v>
      </c>
    </row>
    <row r="3674" spans="1:23" x14ac:dyDescent="0.25">
      <c r="A3674">
        <v>3673</v>
      </c>
      <c r="B3674" t="s">
        <v>12019</v>
      </c>
      <c r="C3674" t="s">
        <v>12020</v>
      </c>
      <c r="D3674">
        <v>18</v>
      </c>
      <c r="E3674" t="s">
        <v>29</v>
      </c>
      <c r="F3674" t="s">
        <v>202</v>
      </c>
      <c r="G3674" s="1">
        <v>44534</v>
      </c>
      <c r="H3674" t="s">
        <v>45</v>
      </c>
      <c r="I3674" t="s">
        <v>46</v>
      </c>
      <c r="J3674" s="3" t="s">
        <v>12021</v>
      </c>
      <c r="K3674" t="s">
        <v>39</v>
      </c>
      <c r="L3674" t="s">
        <v>12022</v>
      </c>
      <c r="M3674" t="s">
        <v>25</v>
      </c>
      <c r="N3674" t="s">
        <v>83</v>
      </c>
      <c r="O3674" s="2">
        <v>45078.370185185187</v>
      </c>
      <c r="P3674" s="2">
        <v>45078.731296296297</v>
      </c>
      <c r="Q3674">
        <v>5</v>
      </c>
      <c r="R3674" t="str">
        <f t="shared" ca="1" si="57"/>
        <v>Meera</v>
      </c>
      <c r="S3674" t="str">
        <f>IFERROR(TEXT(DATEVALUE(LEFT(Table1[[#This Row],[Date of Purchase]],10)), "MMMM"), TEXT(Table1[[#This Row],[Date of Purchase]], "MMMM"))</f>
        <v>December</v>
      </c>
      <c r="T3674" t="str">
        <f>IF(OR(
  AND(Table1[[#This Row],[Ticket Priority]]="Critical", Table1[[#This Row],[Ticket Status]]&lt;&gt;"Closed"),
  AND(Table1[[#This Row],[Ticket Priority]]="High", Table1[[#This Row],[Ticket Status]]="Open")
), "Yes", "No")</f>
        <v>No</v>
      </c>
      <c r="U3674" s="4" t="str">
        <f>IF(Table1[[#This Row],[Ticket Status]]="Closed","Yes","No")</f>
        <v>Yes</v>
      </c>
      <c r="V3674" s="4" t="str">
        <f>IF(Table1[[#This Row],[Ticket Status]]="Pending Customer Response","Yes","No")</f>
        <v>No</v>
      </c>
      <c r="W3674" s="5">
        <f ca="1">COUNTIFS(Table1[Agent_name],Table1[[#This Row],[Agent_name]],Table1[Month],Table1[[#This Row],[Month]])/160</f>
        <v>0.24374999999999999</v>
      </c>
    </row>
    <row r="3675" spans="1:23" x14ac:dyDescent="0.25">
      <c r="A3675">
        <v>3674</v>
      </c>
      <c r="B3675" t="s">
        <v>12023</v>
      </c>
      <c r="C3675" t="s">
        <v>12024</v>
      </c>
      <c r="D3675">
        <v>49</v>
      </c>
      <c r="E3675" t="s">
        <v>58</v>
      </c>
      <c r="F3675" t="s">
        <v>157</v>
      </c>
      <c r="G3675" s="1">
        <v>44024</v>
      </c>
      <c r="H3675" t="s">
        <v>67</v>
      </c>
      <c r="I3675" t="s">
        <v>72</v>
      </c>
      <c r="J3675" s="3" t="s">
        <v>12025</v>
      </c>
      <c r="K3675" t="s">
        <v>39</v>
      </c>
      <c r="L3675" t="s">
        <v>12026</v>
      </c>
      <c r="M3675" t="s">
        <v>25</v>
      </c>
      <c r="N3675" t="s">
        <v>55</v>
      </c>
      <c r="O3675" s="2">
        <v>45078.71465277778</v>
      </c>
      <c r="P3675" s="2">
        <v>45078.615347222221</v>
      </c>
      <c r="Q3675">
        <v>5</v>
      </c>
      <c r="R3675" t="str">
        <f t="shared" ca="1" si="57"/>
        <v>Sara</v>
      </c>
      <c r="S3675" t="str">
        <f>IFERROR(TEXT(DATEVALUE(LEFT(Table1[[#This Row],[Date of Purchase]],10)), "MMMM"), TEXT(Table1[[#This Row],[Date of Purchase]], "MMMM"))</f>
        <v>July</v>
      </c>
      <c r="T3675" t="str">
        <f>IF(OR(
  AND(Table1[[#This Row],[Ticket Priority]]="Critical", Table1[[#This Row],[Ticket Status]]&lt;&gt;"Closed"),
  AND(Table1[[#This Row],[Ticket Priority]]="High", Table1[[#This Row],[Ticket Status]]="Open")
), "Yes", "No")</f>
        <v>No</v>
      </c>
      <c r="U3675" s="4" t="str">
        <f>IF(Table1[[#This Row],[Ticket Status]]="Closed","Yes","No")</f>
        <v>Yes</v>
      </c>
      <c r="V3675" s="4" t="str">
        <f>IF(Table1[[#This Row],[Ticket Status]]="Pending Customer Response","Yes","No")</f>
        <v>No</v>
      </c>
      <c r="W3675" s="5">
        <f ca="1">COUNTIFS(Table1[Agent_name],Table1[[#This Row],[Agent_name]],Table1[Month],Table1[[#This Row],[Month]])/160</f>
        <v>0.6875</v>
      </c>
    </row>
    <row r="3676" spans="1:23" x14ac:dyDescent="0.25">
      <c r="A3676">
        <v>3675</v>
      </c>
      <c r="B3676" t="s">
        <v>12027</v>
      </c>
      <c r="C3676" t="s">
        <v>12028</v>
      </c>
      <c r="D3676">
        <v>34</v>
      </c>
      <c r="E3676" t="s">
        <v>19</v>
      </c>
      <c r="F3676" t="s">
        <v>207</v>
      </c>
      <c r="G3676" s="1">
        <v>44544</v>
      </c>
      <c r="H3676" t="s">
        <v>67</v>
      </c>
      <c r="I3676" t="s">
        <v>72</v>
      </c>
      <c r="J3676" s="3" t="s">
        <v>12029</v>
      </c>
      <c r="K3676" t="s">
        <v>39</v>
      </c>
      <c r="L3676" t="s">
        <v>12030</v>
      </c>
      <c r="M3676" t="s">
        <v>89</v>
      </c>
      <c r="N3676" t="s">
        <v>26</v>
      </c>
      <c r="O3676" s="2">
        <v>45077.979942129627</v>
      </c>
      <c r="P3676" s="2">
        <v>45078.404247685183</v>
      </c>
      <c r="Q3676">
        <v>5</v>
      </c>
      <c r="R3676" t="str">
        <f t="shared" ca="1" si="57"/>
        <v>Meera</v>
      </c>
      <c r="S3676" t="str">
        <f>IFERROR(TEXT(DATEVALUE(LEFT(Table1[[#This Row],[Date of Purchase]],10)), "MMMM"), TEXT(Table1[[#This Row],[Date of Purchase]], "MMMM"))</f>
        <v>December</v>
      </c>
      <c r="T3676" t="str">
        <f>IF(OR(
  AND(Table1[[#This Row],[Ticket Priority]]="Critical", Table1[[#This Row],[Ticket Status]]&lt;&gt;"Closed"),
  AND(Table1[[#This Row],[Ticket Priority]]="High", Table1[[#This Row],[Ticket Status]]="Open")
), "Yes", "No")</f>
        <v>No</v>
      </c>
      <c r="U3676" s="4" t="str">
        <f>IF(Table1[[#This Row],[Ticket Status]]="Closed","Yes","No")</f>
        <v>Yes</v>
      </c>
      <c r="V3676" s="4" t="str">
        <f>IF(Table1[[#This Row],[Ticket Status]]="Pending Customer Response","Yes","No")</f>
        <v>No</v>
      </c>
      <c r="W3676" s="5">
        <f ca="1">COUNTIFS(Table1[Agent_name],Table1[[#This Row],[Agent_name]],Table1[Month],Table1[[#This Row],[Month]])/160</f>
        <v>0.24374999999999999</v>
      </c>
    </row>
    <row r="3677" spans="1:23" x14ac:dyDescent="0.25">
      <c r="A3677">
        <v>3676</v>
      </c>
      <c r="B3677" t="s">
        <v>12031</v>
      </c>
      <c r="C3677" t="s">
        <v>12032</v>
      </c>
      <c r="D3677">
        <v>30</v>
      </c>
      <c r="E3677" t="s">
        <v>19</v>
      </c>
      <c r="F3677" t="s">
        <v>149</v>
      </c>
      <c r="G3677" s="1">
        <v>44310</v>
      </c>
      <c r="H3677" t="s">
        <v>59</v>
      </c>
      <c r="I3677" t="s">
        <v>141</v>
      </c>
      <c r="J3677" s="3" t="s">
        <v>12033</v>
      </c>
      <c r="K3677" t="s">
        <v>39</v>
      </c>
      <c r="L3677" t="s">
        <v>12034</v>
      </c>
      <c r="M3677" t="s">
        <v>143</v>
      </c>
      <c r="N3677" t="s">
        <v>26</v>
      </c>
      <c r="O3677" s="2">
        <v>45078.834826388891</v>
      </c>
      <c r="P3677" s="2">
        <v>45078.768159722225</v>
      </c>
      <c r="R3677" t="str">
        <f t="shared" ca="1" si="57"/>
        <v>Rahul</v>
      </c>
      <c r="S3677" t="str">
        <f>IFERROR(TEXT(DATEVALUE(LEFT(Table1[[#This Row],[Date of Purchase]],10)), "MMMM"), TEXT(Table1[[#This Row],[Date of Purchase]], "MMMM"))</f>
        <v>April</v>
      </c>
      <c r="T3677" t="str">
        <f>IF(OR(
  AND(Table1[[#This Row],[Ticket Priority]]="Critical", Table1[[#This Row],[Ticket Status]]&lt;&gt;"Closed"),
  AND(Table1[[#This Row],[Ticket Priority]]="High", Table1[[#This Row],[Ticket Status]]="Open")
), "Yes", "No")</f>
        <v>No</v>
      </c>
      <c r="U3677" s="4" t="str">
        <f>IF(Table1[[#This Row],[Ticket Status]]="Closed","Yes","No")</f>
        <v>Yes</v>
      </c>
      <c r="V3677" s="4" t="str">
        <f>IF(Table1[[#This Row],[Ticket Status]]="Pending Customer Response","Yes","No")</f>
        <v>No</v>
      </c>
      <c r="W3677" s="5">
        <f ca="1">COUNTIFS(Table1[Agent_name],Table1[[#This Row],[Agent_name]],Table1[Month],Table1[[#This Row],[Month]])/160</f>
        <v>0.25</v>
      </c>
    </row>
    <row r="3678" spans="1:23" x14ac:dyDescent="0.25">
      <c r="A3678">
        <v>3677</v>
      </c>
      <c r="B3678" t="s">
        <v>12035</v>
      </c>
      <c r="C3678" t="s">
        <v>12036</v>
      </c>
      <c r="D3678">
        <v>46</v>
      </c>
      <c r="E3678" t="s">
        <v>29</v>
      </c>
      <c r="F3678" t="s">
        <v>65</v>
      </c>
      <c r="G3678" s="1">
        <v>44167</v>
      </c>
      <c r="H3678" t="s">
        <v>45</v>
      </c>
      <c r="I3678" t="s">
        <v>46</v>
      </c>
      <c r="J3678" s="3" t="s">
        <v>12037</v>
      </c>
      <c r="K3678" t="s">
        <v>62</v>
      </c>
      <c r="M3678" t="s">
        <v>41</v>
      </c>
      <c r="N3678" t="s">
        <v>33</v>
      </c>
      <c r="Q3678">
        <v>5</v>
      </c>
      <c r="R3678" t="str">
        <f t="shared" ca="1" si="57"/>
        <v>Meera</v>
      </c>
      <c r="S3678" t="str">
        <f>IFERROR(TEXT(DATEVALUE(LEFT(Table1[[#This Row],[Date of Purchase]],10)), "MMMM"), TEXT(Table1[[#This Row],[Date of Purchase]], "MMMM"))</f>
        <v>December</v>
      </c>
      <c r="T3678" t="str">
        <f>IF(OR(
  AND(Table1[[#This Row],[Ticket Priority]]="Critical", Table1[[#This Row],[Ticket Status]]&lt;&gt;"Closed"),
  AND(Table1[[#This Row],[Ticket Priority]]="High", Table1[[#This Row],[Ticket Status]]="Open")
), "Yes", "No")</f>
        <v>No</v>
      </c>
      <c r="U3678" s="4" t="str">
        <f>IF(Table1[[#This Row],[Ticket Status]]="Closed","Yes","No")</f>
        <v>No</v>
      </c>
      <c r="V3678" s="4" t="str">
        <f>IF(Table1[[#This Row],[Ticket Status]]="Pending Customer Response","Yes","No")</f>
        <v>No</v>
      </c>
      <c r="W3678" s="5">
        <f ca="1">COUNTIFS(Table1[Agent_name],Table1[[#This Row],[Agent_name]],Table1[Month],Table1[[#This Row],[Month]])/160</f>
        <v>0.24374999999999999</v>
      </c>
    </row>
    <row r="3679" spans="1:23" x14ac:dyDescent="0.25">
      <c r="A3679">
        <v>3678</v>
      </c>
      <c r="B3679" t="s">
        <v>12038</v>
      </c>
      <c r="C3679" t="s">
        <v>12039</v>
      </c>
      <c r="D3679">
        <v>36</v>
      </c>
      <c r="E3679" t="s">
        <v>29</v>
      </c>
      <c r="F3679" t="s">
        <v>249</v>
      </c>
      <c r="G3679" s="1">
        <v>44154</v>
      </c>
      <c r="H3679" t="s">
        <v>59</v>
      </c>
      <c r="I3679" t="s">
        <v>72</v>
      </c>
      <c r="J3679" s="3" t="s">
        <v>12040</v>
      </c>
      <c r="K3679" t="s">
        <v>24</v>
      </c>
      <c r="M3679" t="s">
        <v>89</v>
      </c>
      <c r="N3679" t="s">
        <v>83</v>
      </c>
      <c r="O3679" s="2">
        <v>45078.409155092595</v>
      </c>
      <c r="Q3679">
        <v>5</v>
      </c>
      <c r="R3679" t="str">
        <f t="shared" ca="1" si="57"/>
        <v>Aisha</v>
      </c>
      <c r="S3679" t="str">
        <f>IFERROR(TEXT(DATEVALUE(LEFT(Table1[[#This Row],[Date of Purchase]],10)), "MMMM"), TEXT(Table1[[#This Row],[Date of Purchase]], "MMMM"))</f>
        <v>November</v>
      </c>
      <c r="T3679" t="str">
        <f>IF(OR(
  AND(Table1[[#This Row],[Ticket Priority]]="Critical", Table1[[#This Row],[Ticket Status]]&lt;&gt;"Closed"),
  AND(Table1[[#This Row],[Ticket Priority]]="High", Table1[[#This Row],[Ticket Status]]="Open")
), "Yes", "No")</f>
        <v>No</v>
      </c>
      <c r="U3679" s="4" t="str">
        <f>IF(Table1[[#This Row],[Ticket Status]]="Closed","Yes","No")</f>
        <v>No</v>
      </c>
      <c r="V3679" s="4" t="str">
        <f>IF(Table1[[#This Row],[Ticket Status]]="Pending Customer Response","Yes","No")</f>
        <v>Yes</v>
      </c>
      <c r="W3679" s="5">
        <f ca="1">COUNTIFS(Table1[Agent_name],Table1[[#This Row],[Agent_name]],Table1[Month],Table1[[#This Row],[Month]])/160</f>
        <v>0.85624999999999996</v>
      </c>
    </row>
    <row r="3680" spans="1:23" x14ac:dyDescent="0.25">
      <c r="A3680">
        <v>3679</v>
      </c>
      <c r="B3680" t="s">
        <v>12041</v>
      </c>
      <c r="C3680" t="s">
        <v>12042</v>
      </c>
      <c r="D3680">
        <v>22</v>
      </c>
      <c r="E3680" t="s">
        <v>19</v>
      </c>
      <c r="F3680" t="s">
        <v>92</v>
      </c>
      <c r="G3680" s="1">
        <v>44030</v>
      </c>
      <c r="H3680" t="s">
        <v>45</v>
      </c>
      <c r="I3680" t="s">
        <v>72</v>
      </c>
      <c r="J3680" s="3" t="s">
        <v>12043</v>
      </c>
      <c r="K3680" t="s">
        <v>24</v>
      </c>
      <c r="M3680" t="s">
        <v>89</v>
      </c>
      <c r="N3680" t="s">
        <v>55</v>
      </c>
      <c r="O3680" s="2">
        <v>45078.136250000003</v>
      </c>
      <c r="R3680" t="str">
        <f t="shared" ca="1" si="57"/>
        <v>Aisha</v>
      </c>
      <c r="S3680" t="str">
        <f>IFERROR(TEXT(DATEVALUE(LEFT(Table1[[#This Row],[Date of Purchase]],10)), "MMMM"), TEXT(Table1[[#This Row],[Date of Purchase]], "MMMM"))</f>
        <v>July</v>
      </c>
      <c r="T3680" t="str">
        <f>IF(OR(
  AND(Table1[[#This Row],[Ticket Priority]]="Critical", Table1[[#This Row],[Ticket Status]]&lt;&gt;"Closed"),
  AND(Table1[[#This Row],[Ticket Priority]]="High", Table1[[#This Row],[Ticket Status]]="Open")
), "Yes", "No")</f>
        <v>No</v>
      </c>
      <c r="U3680" s="4" t="str">
        <f>IF(Table1[[#This Row],[Ticket Status]]="Closed","Yes","No")</f>
        <v>No</v>
      </c>
      <c r="V3680" s="4" t="str">
        <f>IF(Table1[[#This Row],[Ticket Status]]="Pending Customer Response","Yes","No")</f>
        <v>Yes</v>
      </c>
      <c r="W3680" s="5">
        <f ca="1">COUNTIFS(Table1[Agent_name],Table1[[#This Row],[Agent_name]],Table1[Month],Table1[[#This Row],[Month]])/160</f>
        <v>0.875</v>
      </c>
    </row>
    <row r="3681" spans="1:23" x14ac:dyDescent="0.25">
      <c r="A3681">
        <v>3680</v>
      </c>
      <c r="B3681" t="s">
        <v>12044</v>
      </c>
      <c r="C3681" t="s">
        <v>12045</v>
      </c>
      <c r="D3681">
        <v>65</v>
      </c>
      <c r="E3681" t="s">
        <v>58</v>
      </c>
      <c r="F3681" t="s">
        <v>51</v>
      </c>
      <c r="G3681" s="1">
        <v>43895</v>
      </c>
      <c r="H3681" t="s">
        <v>59</v>
      </c>
      <c r="I3681" t="s">
        <v>93</v>
      </c>
      <c r="J3681" s="3" t="s">
        <v>12046</v>
      </c>
      <c r="K3681" t="s">
        <v>62</v>
      </c>
      <c r="M3681" t="s">
        <v>143</v>
      </c>
      <c r="N3681" t="s">
        <v>33</v>
      </c>
      <c r="Q3681">
        <v>5</v>
      </c>
      <c r="R3681" t="str">
        <f t="shared" ca="1" si="57"/>
        <v>Ravi</v>
      </c>
      <c r="S3681" t="str">
        <f>IFERROR(TEXT(DATEVALUE(LEFT(Table1[[#This Row],[Date of Purchase]],10)), "MMMM"), TEXT(Table1[[#This Row],[Date of Purchase]], "MMMM"))</f>
        <v>March</v>
      </c>
      <c r="T3681" t="str">
        <f>IF(OR(
  AND(Table1[[#This Row],[Ticket Priority]]="Critical", Table1[[#This Row],[Ticket Status]]&lt;&gt;"Closed"),
  AND(Table1[[#This Row],[Ticket Priority]]="High", Table1[[#This Row],[Ticket Status]]="Open")
), "Yes", "No")</f>
        <v>No</v>
      </c>
      <c r="U3681" s="4" t="str">
        <f>IF(Table1[[#This Row],[Ticket Status]]="Closed","Yes","No")</f>
        <v>No</v>
      </c>
      <c r="V3681" s="4" t="str">
        <f>IF(Table1[[#This Row],[Ticket Status]]="Pending Customer Response","Yes","No")</f>
        <v>No</v>
      </c>
      <c r="W3681" s="5">
        <f ca="1">COUNTIFS(Table1[Agent_name],Table1[[#This Row],[Agent_name]],Table1[Month],Table1[[#This Row],[Month]])/160</f>
        <v>0.54374999999999996</v>
      </c>
    </row>
    <row r="3682" spans="1:23" x14ac:dyDescent="0.25">
      <c r="A3682">
        <v>3681</v>
      </c>
      <c r="B3682" t="s">
        <v>12047</v>
      </c>
      <c r="C3682" t="s">
        <v>12048</v>
      </c>
      <c r="D3682">
        <v>20</v>
      </c>
      <c r="E3682" t="s">
        <v>19</v>
      </c>
      <c r="F3682" t="s">
        <v>397</v>
      </c>
      <c r="G3682" s="1">
        <v>44054</v>
      </c>
      <c r="H3682" t="s">
        <v>21</v>
      </c>
      <c r="I3682" t="s">
        <v>22</v>
      </c>
      <c r="J3682" s="3" t="s">
        <v>12049</v>
      </c>
      <c r="K3682" t="s">
        <v>39</v>
      </c>
      <c r="L3682" t="s">
        <v>12050</v>
      </c>
      <c r="M3682" t="s">
        <v>25</v>
      </c>
      <c r="N3682" t="s">
        <v>55</v>
      </c>
      <c r="O3682" s="2">
        <v>45078.752962962964</v>
      </c>
      <c r="P3682" s="2">
        <v>45078.820324074077</v>
      </c>
      <c r="Q3682">
        <v>5</v>
      </c>
      <c r="R3682" t="str">
        <f t="shared" ca="1" si="57"/>
        <v>Meera</v>
      </c>
      <c r="S3682" t="str">
        <f>IFERROR(TEXT(DATEVALUE(LEFT(Table1[[#This Row],[Date of Purchase]],10)), "MMMM"), TEXT(Table1[[#This Row],[Date of Purchase]], "MMMM"))</f>
        <v>August</v>
      </c>
      <c r="T3682" t="str">
        <f>IF(OR(
  AND(Table1[[#This Row],[Ticket Priority]]="Critical", Table1[[#This Row],[Ticket Status]]&lt;&gt;"Closed"),
  AND(Table1[[#This Row],[Ticket Priority]]="High", Table1[[#This Row],[Ticket Status]]="Open")
), "Yes", "No")</f>
        <v>No</v>
      </c>
      <c r="U3682" s="4" t="str">
        <f>IF(Table1[[#This Row],[Ticket Status]]="Closed","Yes","No")</f>
        <v>Yes</v>
      </c>
      <c r="V3682" s="4" t="str">
        <f>IF(Table1[[#This Row],[Ticket Status]]="Pending Customer Response","Yes","No")</f>
        <v>No</v>
      </c>
      <c r="W3682" s="5">
        <f ca="1">COUNTIFS(Table1[Agent_name],Table1[[#This Row],[Agent_name]],Table1[Month],Table1[[#This Row],[Month]])/160</f>
        <v>0.18124999999999999</v>
      </c>
    </row>
    <row r="3683" spans="1:23" x14ac:dyDescent="0.25">
      <c r="A3683">
        <v>3682</v>
      </c>
      <c r="B3683" t="s">
        <v>12051</v>
      </c>
      <c r="C3683" t="s">
        <v>12052</v>
      </c>
      <c r="D3683">
        <v>36</v>
      </c>
      <c r="E3683" t="s">
        <v>19</v>
      </c>
      <c r="F3683" t="s">
        <v>699</v>
      </c>
      <c r="G3683" s="1">
        <v>44032</v>
      </c>
      <c r="H3683" t="s">
        <v>45</v>
      </c>
      <c r="I3683" t="s">
        <v>150</v>
      </c>
      <c r="J3683" s="3" t="s">
        <v>12053</v>
      </c>
      <c r="K3683" t="s">
        <v>39</v>
      </c>
      <c r="L3683" t="s">
        <v>12054</v>
      </c>
      <c r="M3683" t="s">
        <v>25</v>
      </c>
      <c r="N3683" t="s">
        <v>83</v>
      </c>
      <c r="O3683" s="2">
        <v>45078.077974537038</v>
      </c>
      <c r="P3683" s="2">
        <v>45078.676585648151</v>
      </c>
      <c r="Q3683">
        <v>5</v>
      </c>
      <c r="R3683" t="str">
        <f t="shared" ca="1" si="57"/>
        <v>Neha</v>
      </c>
      <c r="S3683" t="str">
        <f>IFERROR(TEXT(DATEVALUE(LEFT(Table1[[#This Row],[Date of Purchase]],10)), "MMMM"), TEXT(Table1[[#This Row],[Date of Purchase]], "MMMM"))</f>
        <v>July</v>
      </c>
      <c r="T3683" t="str">
        <f>IF(OR(
  AND(Table1[[#This Row],[Ticket Priority]]="Critical", Table1[[#This Row],[Ticket Status]]&lt;&gt;"Closed"),
  AND(Table1[[#This Row],[Ticket Priority]]="High", Table1[[#This Row],[Ticket Status]]="Open")
), "Yes", "No")</f>
        <v>No</v>
      </c>
      <c r="U3683" s="4" t="str">
        <f>IF(Table1[[#This Row],[Ticket Status]]="Closed","Yes","No")</f>
        <v>Yes</v>
      </c>
      <c r="V3683" s="4" t="str">
        <f>IF(Table1[[#This Row],[Ticket Status]]="Pending Customer Response","Yes","No")</f>
        <v>No</v>
      </c>
      <c r="W3683" s="5">
        <f ca="1">COUNTIFS(Table1[Agent_name],Table1[[#This Row],[Agent_name]],Table1[Month],Table1[[#This Row],[Month]])/160</f>
        <v>0.23125000000000001</v>
      </c>
    </row>
    <row r="3684" spans="1:23" x14ac:dyDescent="0.25">
      <c r="A3684">
        <v>3683</v>
      </c>
      <c r="B3684" t="s">
        <v>12055</v>
      </c>
      <c r="C3684" t="s">
        <v>12056</v>
      </c>
      <c r="D3684">
        <v>35</v>
      </c>
      <c r="E3684" t="s">
        <v>29</v>
      </c>
      <c r="F3684" t="s">
        <v>20</v>
      </c>
      <c r="G3684" s="1">
        <v>44497</v>
      </c>
      <c r="H3684" t="s">
        <v>66</v>
      </c>
      <c r="I3684" t="s">
        <v>59</v>
      </c>
      <c r="J3684" s="3" t="s">
        <v>985</v>
      </c>
      <c r="K3684" t="s">
        <v>24</v>
      </c>
      <c r="M3684" t="s">
        <v>89</v>
      </c>
      <c r="N3684" t="s">
        <v>55</v>
      </c>
      <c r="O3684" s="2">
        <v>45078.097418981481</v>
      </c>
      <c r="R3684" t="str">
        <f t="shared" ca="1" si="57"/>
        <v>Ravi</v>
      </c>
      <c r="S3684" t="str">
        <f>IFERROR(TEXT(DATEVALUE(LEFT(Table1[[#This Row],[Date of Purchase]],10)), "MMMM"), TEXT(Table1[[#This Row],[Date of Purchase]], "MMMM"))</f>
        <v>October</v>
      </c>
      <c r="T3684" t="str">
        <f>IF(OR(
  AND(Table1[[#This Row],[Ticket Priority]]="Critical", Table1[[#This Row],[Ticket Status]]&lt;&gt;"Closed"),
  AND(Table1[[#This Row],[Ticket Priority]]="High", Table1[[#This Row],[Ticket Status]]="Open")
), "Yes", "No")</f>
        <v>No</v>
      </c>
      <c r="U3684" s="4" t="str">
        <f>IF(Table1[[#This Row],[Ticket Status]]="Closed","Yes","No")</f>
        <v>No</v>
      </c>
      <c r="V3684" s="4" t="str">
        <f>IF(Table1[[#This Row],[Ticket Status]]="Pending Customer Response","Yes","No")</f>
        <v>Yes</v>
      </c>
      <c r="W3684" s="5">
        <f ca="1">COUNTIFS(Table1[Agent_name],Table1[[#This Row],[Agent_name]],Table1[Month],Table1[[#This Row],[Month]])/160</f>
        <v>0.58125000000000004</v>
      </c>
    </row>
    <row r="3685" spans="1:23" x14ac:dyDescent="0.25">
      <c r="A3685">
        <v>3684</v>
      </c>
      <c r="B3685" t="s">
        <v>12057</v>
      </c>
      <c r="C3685" t="s">
        <v>12058</v>
      </c>
      <c r="D3685">
        <v>46</v>
      </c>
      <c r="E3685" t="s">
        <v>29</v>
      </c>
      <c r="F3685" t="s">
        <v>173</v>
      </c>
      <c r="G3685" s="1">
        <v>43941</v>
      </c>
      <c r="H3685" t="s">
        <v>45</v>
      </c>
      <c r="I3685" t="s">
        <v>99</v>
      </c>
      <c r="J3685" s="3" t="s">
        <v>12059</v>
      </c>
      <c r="K3685" t="s">
        <v>62</v>
      </c>
      <c r="M3685" t="s">
        <v>143</v>
      </c>
      <c r="N3685" t="s">
        <v>55</v>
      </c>
      <c r="R3685" t="str">
        <f t="shared" ca="1" si="57"/>
        <v>Aisha</v>
      </c>
      <c r="S3685" t="str">
        <f>IFERROR(TEXT(DATEVALUE(LEFT(Table1[[#This Row],[Date of Purchase]],10)), "MMMM"), TEXT(Table1[[#This Row],[Date of Purchase]], "MMMM"))</f>
        <v>April</v>
      </c>
      <c r="T3685" t="str">
        <f>IF(OR(
  AND(Table1[[#This Row],[Ticket Priority]]="Critical", Table1[[#This Row],[Ticket Status]]&lt;&gt;"Closed"),
  AND(Table1[[#This Row],[Ticket Priority]]="High", Table1[[#This Row],[Ticket Status]]="Open")
), "Yes", "No")</f>
        <v>No</v>
      </c>
      <c r="U3685" s="4" t="str">
        <f>IF(Table1[[#This Row],[Ticket Status]]="Closed","Yes","No")</f>
        <v>No</v>
      </c>
      <c r="V3685" s="4" t="str">
        <f>IF(Table1[[#This Row],[Ticket Status]]="Pending Customer Response","Yes","No")</f>
        <v>No</v>
      </c>
      <c r="W3685" s="5">
        <f ca="1">COUNTIFS(Table1[Agent_name],Table1[[#This Row],[Agent_name]],Table1[Month],Table1[[#This Row],[Month]])/160</f>
        <v>0.81874999999999998</v>
      </c>
    </row>
    <row r="3686" spans="1:23" x14ac:dyDescent="0.25">
      <c r="A3686">
        <v>3685</v>
      </c>
      <c r="B3686" t="s">
        <v>12060</v>
      </c>
      <c r="C3686" t="s">
        <v>12061</v>
      </c>
      <c r="D3686">
        <v>20</v>
      </c>
      <c r="E3686" t="s">
        <v>58</v>
      </c>
      <c r="F3686" t="s">
        <v>202</v>
      </c>
      <c r="G3686" s="1">
        <v>43970</v>
      </c>
      <c r="H3686" t="s">
        <v>59</v>
      </c>
      <c r="I3686" t="s">
        <v>37</v>
      </c>
      <c r="J3686" s="3" t="s">
        <v>12062</v>
      </c>
      <c r="K3686" t="s">
        <v>24</v>
      </c>
      <c r="M3686" t="s">
        <v>25</v>
      </c>
      <c r="N3686" t="s">
        <v>33</v>
      </c>
      <c r="O3686" s="2">
        <v>45078.363425925927</v>
      </c>
      <c r="R3686" t="str">
        <f t="shared" ca="1" si="57"/>
        <v>Mohit</v>
      </c>
      <c r="S3686" t="str">
        <f>IFERROR(TEXT(DATEVALUE(LEFT(Table1[[#This Row],[Date of Purchase]],10)), "MMMM"), TEXT(Table1[[#This Row],[Date of Purchase]], "MMMM"))</f>
        <v>May</v>
      </c>
      <c r="T3686" t="str">
        <f>IF(OR(
  AND(Table1[[#This Row],[Ticket Priority]]="Critical", Table1[[#This Row],[Ticket Status]]&lt;&gt;"Closed"),
  AND(Table1[[#This Row],[Ticket Priority]]="High", Table1[[#This Row],[Ticket Status]]="Open")
), "Yes", "No")</f>
        <v>Yes</v>
      </c>
      <c r="U3686" s="4" t="str">
        <f>IF(Table1[[#This Row],[Ticket Status]]="Closed","Yes","No")</f>
        <v>No</v>
      </c>
      <c r="V3686" s="4" t="str">
        <f>IF(Table1[[#This Row],[Ticket Status]]="Pending Customer Response","Yes","No")</f>
        <v>Yes</v>
      </c>
      <c r="W3686" s="5">
        <f ca="1">COUNTIFS(Table1[Agent_name],Table1[[#This Row],[Agent_name]],Table1[Month],Table1[[#This Row],[Month]])/160</f>
        <v>0.45624999999999999</v>
      </c>
    </row>
    <row r="3687" spans="1:23" x14ac:dyDescent="0.25">
      <c r="A3687">
        <v>3686</v>
      </c>
      <c r="B3687" t="s">
        <v>12063</v>
      </c>
      <c r="C3687" t="s">
        <v>12064</v>
      </c>
      <c r="D3687">
        <v>31</v>
      </c>
      <c r="E3687" t="s">
        <v>19</v>
      </c>
      <c r="F3687" t="s">
        <v>81</v>
      </c>
      <c r="G3687" s="1">
        <v>44018</v>
      </c>
      <c r="H3687" t="s">
        <v>21</v>
      </c>
      <c r="I3687" t="s">
        <v>22</v>
      </c>
      <c r="J3687" s="3" t="s">
        <v>12065</v>
      </c>
      <c r="K3687" t="s">
        <v>62</v>
      </c>
      <c r="M3687" t="s">
        <v>25</v>
      </c>
      <c r="N3687" t="s">
        <v>33</v>
      </c>
      <c r="Q3687">
        <v>5</v>
      </c>
      <c r="R3687" t="str">
        <f t="shared" ca="1" si="57"/>
        <v>Aisha</v>
      </c>
      <c r="S3687" t="str">
        <f>IFERROR(TEXT(DATEVALUE(LEFT(Table1[[#This Row],[Date of Purchase]],10)), "MMMM"), TEXT(Table1[[#This Row],[Date of Purchase]], "MMMM"))</f>
        <v>July</v>
      </c>
      <c r="T3687" t="str">
        <f>IF(OR(
  AND(Table1[[#This Row],[Ticket Priority]]="Critical", Table1[[#This Row],[Ticket Status]]&lt;&gt;"Closed"),
  AND(Table1[[#This Row],[Ticket Priority]]="High", Table1[[#This Row],[Ticket Status]]="Open")
), "Yes", "No")</f>
        <v>Yes</v>
      </c>
      <c r="U3687" s="4" t="str">
        <f>IF(Table1[[#This Row],[Ticket Status]]="Closed","Yes","No")</f>
        <v>No</v>
      </c>
      <c r="V3687" s="4" t="str">
        <f>IF(Table1[[#This Row],[Ticket Status]]="Pending Customer Response","Yes","No")</f>
        <v>No</v>
      </c>
      <c r="W3687" s="5">
        <f ca="1">COUNTIFS(Table1[Agent_name],Table1[[#This Row],[Agent_name]],Table1[Month],Table1[[#This Row],[Month]])/160</f>
        <v>0.875</v>
      </c>
    </row>
    <row r="3688" spans="1:23" x14ac:dyDescent="0.25">
      <c r="A3688">
        <v>3687</v>
      </c>
      <c r="B3688" t="s">
        <v>649</v>
      </c>
      <c r="C3688" t="s">
        <v>12066</v>
      </c>
      <c r="D3688">
        <v>37</v>
      </c>
      <c r="E3688" t="s">
        <v>29</v>
      </c>
      <c r="F3688" t="s">
        <v>92</v>
      </c>
      <c r="G3688" s="1">
        <v>44375</v>
      </c>
      <c r="H3688" t="s">
        <v>67</v>
      </c>
      <c r="I3688" t="s">
        <v>31</v>
      </c>
      <c r="J3688" s="3" t="s">
        <v>12067</v>
      </c>
      <c r="K3688" t="s">
        <v>24</v>
      </c>
      <c r="M3688" t="s">
        <v>143</v>
      </c>
      <c r="N3688" t="s">
        <v>26</v>
      </c>
      <c r="O3688" s="2">
        <v>45078.211365740739</v>
      </c>
      <c r="R3688" t="str">
        <f t="shared" ca="1" si="57"/>
        <v>Aisha</v>
      </c>
      <c r="S3688" t="str">
        <f>IFERROR(TEXT(DATEVALUE(LEFT(Table1[[#This Row],[Date of Purchase]],10)), "MMMM"), TEXT(Table1[[#This Row],[Date of Purchase]], "MMMM"))</f>
        <v>June</v>
      </c>
      <c r="T3688" t="str">
        <f>IF(OR(
  AND(Table1[[#This Row],[Ticket Priority]]="Critical", Table1[[#This Row],[Ticket Status]]&lt;&gt;"Closed"),
  AND(Table1[[#This Row],[Ticket Priority]]="High", Table1[[#This Row],[Ticket Status]]="Open")
), "Yes", "No")</f>
        <v>No</v>
      </c>
      <c r="U3688" s="4" t="str">
        <f>IF(Table1[[#This Row],[Ticket Status]]="Closed","Yes","No")</f>
        <v>No</v>
      </c>
      <c r="V3688" s="4" t="str">
        <f>IF(Table1[[#This Row],[Ticket Status]]="Pending Customer Response","Yes","No")</f>
        <v>Yes</v>
      </c>
      <c r="W3688" s="5">
        <f ca="1">COUNTIFS(Table1[Agent_name],Table1[[#This Row],[Agent_name]],Table1[Month],Table1[[#This Row],[Month]])/160</f>
        <v>0.89375000000000004</v>
      </c>
    </row>
    <row r="3689" spans="1:23" x14ac:dyDescent="0.25">
      <c r="A3689">
        <v>3688</v>
      </c>
      <c r="B3689" t="s">
        <v>12068</v>
      </c>
      <c r="C3689" t="s">
        <v>12069</v>
      </c>
      <c r="D3689">
        <v>28</v>
      </c>
      <c r="E3689" t="s">
        <v>29</v>
      </c>
      <c r="F3689" t="s">
        <v>286</v>
      </c>
      <c r="G3689" s="1">
        <v>44028</v>
      </c>
      <c r="H3689" t="s">
        <v>67</v>
      </c>
      <c r="I3689" t="s">
        <v>60</v>
      </c>
      <c r="J3689" s="3" t="s">
        <v>12070</v>
      </c>
      <c r="K3689" t="s">
        <v>62</v>
      </c>
      <c r="M3689" t="s">
        <v>89</v>
      </c>
      <c r="N3689" t="s">
        <v>26</v>
      </c>
      <c r="R3689" t="str">
        <f t="shared" ca="1" si="57"/>
        <v>Ravi</v>
      </c>
      <c r="S3689" t="str">
        <f>IFERROR(TEXT(DATEVALUE(LEFT(Table1[[#This Row],[Date of Purchase]],10)), "MMMM"), TEXT(Table1[[#This Row],[Date of Purchase]], "MMMM"))</f>
        <v>July</v>
      </c>
      <c r="T3689" t="str">
        <f>IF(OR(
  AND(Table1[[#This Row],[Ticket Priority]]="Critical", Table1[[#This Row],[Ticket Status]]&lt;&gt;"Closed"),
  AND(Table1[[#This Row],[Ticket Priority]]="High", Table1[[#This Row],[Ticket Status]]="Open")
), "Yes", "No")</f>
        <v>Yes</v>
      </c>
      <c r="U3689" s="4" t="str">
        <f>IF(Table1[[#This Row],[Ticket Status]]="Closed","Yes","No")</f>
        <v>No</v>
      </c>
      <c r="V3689" s="4" t="str">
        <f>IF(Table1[[#This Row],[Ticket Status]]="Pending Customer Response","Yes","No")</f>
        <v>No</v>
      </c>
      <c r="W3689" s="5">
        <f ca="1">COUNTIFS(Table1[Agent_name],Table1[[#This Row],[Agent_name]],Table1[Month],Table1[[#This Row],[Month]])/160</f>
        <v>0.66249999999999998</v>
      </c>
    </row>
    <row r="3690" spans="1:23" x14ac:dyDescent="0.25">
      <c r="A3690">
        <v>3689</v>
      </c>
      <c r="B3690" t="s">
        <v>12071</v>
      </c>
      <c r="C3690" t="s">
        <v>12072</v>
      </c>
      <c r="D3690">
        <v>20</v>
      </c>
      <c r="E3690" t="s">
        <v>19</v>
      </c>
      <c r="F3690" t="s">
        <v>421</v>
      </c>
      <c r="G3690" s="1">
        <v>44280</v>
      </c>
      <c r="H3690" t="s">
        <v>45</v>
      </c>
      <c r="I3690" t="s">
        <v>46</v>
      </c>
      <c r="J3690" s="3" t="s">
        <v>12073</v>
      </c>
      <c r="K3690" t="s">
        <v>62</v>
      </c>
      <c r="M3690" t="s">
        <v>25</v>
      </c>
      <c r="N3690" t="s">
        <v>33</v>
      </c>
      <c r="R3690" t="str">
        <f t="shared" ca="1" si="57"/>
        <v>Aisha</v>
      </c>
      <c r="S3690" t="str">
        <f>IFERROR(TEXT(DATEVALUE(LEFT(Table1[[#This Row],[Date of Purchase]],10)), "MMMM"), TEXT(Table1[[#This Row],[Date of Purchase]], "MMMM"))</f>
        <v>March</v>
      </c>
      <c r="T3690" t="str">
        <f>IF(OR(
  AND(Table1[[#This Row],[Ticket Priority]]="Critical", Table1[[#This Row],[Ticket Status]]&lt;&gt;"Closed"),
  AND(Table1[[#This Row],[Ticket Priority]]="High", Table1[[#This Row],[Ticket Status]]="Open")
), "Yes", "No")</f>
        <v>Yes</v>
      </c>
      <c r="U3690" s="4" t="str">
        <f>IF(Table1[[#This Row],[Ticket Status]]="Closed","Yes","No")</f>
        <v>No</v>
      </c>
      <c r="V3690" s="4" t="str">
        <f>IF(Table1[[#This Row],[Ticket Status]]="Pending Customer Response","Yes","No")</f>
        <v>No</v>
      </c>
      <c r="W3690" s="5">
        <f ca="1">COUNTIFS(Table1[Agent_name],Table1[[#This Row],[Agent_name]],Table1[Month],Table1[[#This Row],[Month]])/160</f>
        <v>1.0062500000000001</v>
      </c>
    </row>
    <row r="3691" spans="1:23" x14ac:dyDescent="0.25">
      <c r="A3691">
        <v>3690</v>
      </c>
      <c r="B3691" t="s">
        <v>12074</v>
      </c>
      <c r="C3691" t="s">
        <v>12075</v>
      </c>
      <c r="D3691">
        <v>30</v>
      </c>
      <c r="E3691" t="s">
        <v>58</v>
      </c>
      <c r="F3691" t="s">
        <v>20</v>
      </c>
      <c r="G3691" s="1">
        <v>44275</v>
      </c>
      <c r="H3691" t="s">
        <v>67</v>
      </c>
      <c r="I3691" t="s">
        <v>113</v>
      </c>
      <c r="J3691" s="3" t="s">
        <v>12076</v>
      </c>
      <c r="K3691" t="s">
        <v>62</v>
      </c>
      <c r="M3691" t="s">
        <v>41</v>
      </c>
      <c r="N3691" t="s">
        <v>33</v>
      </c>
      <c r="R3691" t="str">
        <f t="shared" ca="1" si="57"/>
        <v>Sara</v>
      </c>
      <c r="S3691" t="str">
        <f>IFERROR(TEXT(DATEVALUE(LEFT(Table1[[#This Row],[Date of Purchase]],10)), "MMMM"), TEXT(Table1[[#This Row],[Date of Purchase]], "MMMM"))</f>
        <v>March</v>
      </c>
      <c r="T3691" t="str">
        <f>IF(OR(
  AND(Table1[[#This Row],[Ticket Priority]]="Critical", Table1[[#This Row],[Ticket Status]]&lt;&gt;"Closed"),
  AND(Table1[[#This Row],[Ticket Priority]]="High", Table1[[#This Row],[Ticket Status]]="Open")
), "Yes", "No")</f>
        <v>No</v>
      </c>
      <c r="U3691" s="4" t="str">
        <f>IF(Table1[[#This Row],[Ticket Status]]="Closed","Yes","No")</f>
        <v>No</v>
      </c>
      <c r="V3691" s="4" t="str">
        <f>IF(Table1[[#This Row],[Ticket Status]]="Pending Customer Response","Yes","No")</f>
        <v>No</v>
      </c>
      <c r="W3691" s="5">
        <f ca="1">COUNTIFS(Table1[Agent_name],Table1[[#This Row],[Agent_name]],Table1[Month],Table1[[#This Row],[Month]])/160</f>
        <v>0.55625000000000002</v>
      </c>
    </row>
    <row r="3692" spans="1:23" x14ac:dyDescent="0.25">
      <c r="A3692">
        <v>3691</v>
      </c>
      <c r="B3692" t="s">
        <v>12077</v>
      </c>
      <c r="C3692" t="s">
        <v>12078</v>
      </c>
      <c r="D3692">
        <v>70</v>
      </c>
      <c r="E3692" t="s">
        <v>19</v>
      </c>
      <c r="F3692" t="s">
        <v>421</v>
      </c>
      <c r="G3692" s="1">
        <v>44293</v>
      </c>
      <c r="H3692" t="s">
        <v>59</v>
      </c>
      <c r="I3692" t="s">
        <v>60</v>
      </c>
      <c r="J3692" s="3" t="s">
        <v>12079</v>
      </c>
      <c r="K3692" t="s">
        <v>62</v>
      </c>
      <c r="M3692" t="s">
        <v>143</v>
      </c>
      <c r="N3692" t="s">
        <v>33</v>
      </c>
      <c r="Q3692">
        <v>5</v>
      </c>
      <c r="R3692" t="str">
        <f t="shared" ca="1" si="57"/>
        <v>Neha</v>
      </c>
      <c r="S3692" t="str">
        <f>IFERROR(TEXT(DATEVALUE(LEFT(Table1[[#This Row],[Date of Purchase]],10)), "MMMM"), TEXT(Table1[[#This Row],[Date of Purchase]], "MMMM"))</f>
        <v>April</v>
      </c>
      <c r="T3692" t="str">
        <f>IF(OR(
  AND(Table1[[#This Row],[Ticket Priority]]="Critical", Table1[[#This Row],[Ticket Status]]&lt;&gt;"Closed"),
  AND(Table1[[#This Row],[Ticket Priority]]="High", Table1[[#This Row],[Ticket Status]]="Open")
), "Yes", "No")</f>
        <v>No</v>
      </c>
      <c r="U3692" s="4" t="str">
        <f>IF(Table1[[#This Row],[Ticket Status]]="Closed","Yes","No")</f>
        <v>No</v>
      </c>
      <c r="V3692" s="4" t="str">
        <f>IF(Table1[[#This Row],[Ticket Status]]="Pending Customer Response","Yes","No")</f>
        <v>No</v>
      </c>
      <c r="W3692" s="5">
        <f ca="1">COUNTIFS(Table1[Agent_name],Table1[[#This Row],[Agent_name]],Table1[Month],Table1[[#This Row],[Month]])/160</f>
        <v>0.28749999999999998</v>
      </c>
    </row>
    <row r="3693" spans="1:23" x14ac:dyDescent="0.25">
      <c r="A3693">
        <v>3692</v>
      </c>
      <c r="B3693" t="s">
        <v>12080</v>
      </c>
      <c r="C3693" t="s">
        <v>12081</v>
      </c>
      <c r="D3693">
        <v>20</v>
      </c>
      <c r="E3693" t="s">
        <v>29</v>
      </c>
      <c r="F3693" t="s">
        <v>699</v>
      </c>
      <c r="G3693" s="1">
        <v>44153</v>
      </c>
      <c r="H3693" t="s">
        <v>66</v>
      </c>
      <c r="I3693" t="s">
        <v>72</v>
      </c>
      <c r="J3693" s="3" t="s">
        <v>12082</v>
      </c>
      <c r="K3693" t="s">
        <v>62</v>
      </c>
      <c r="M3693" t="s">
        <v>143</v>
      </c>
      <c r="N3693" t="s">
        <v>83</v>
      </c>
      <c r="Q3693">
        <v>5</v>
      </c>
      <c r="R3693" t="str">
        <f t="shared" ca="1" si="57"/>
        <v>Mohit</v>
      </c>
      <c r="S3693" t="str">
        <f>IFERROR(TEXT(DATEVALUE(LEFT(Table1[[#This Row],[Date of Purchase]],10)), "MMMM"), TEXT(Table1[[#This Row],[Date of Purchase]], "MMMM"))</f>
        <v>November</v>
      </c>
      <c r="T3693" t="str">
        <f>IF(OR(
  AND(Table1[[#This Row],[Ticket Priority]]="Critical", Table1[[#This Row],[Ticket Status]]&lt;&gt;"Closed"),
  AND(Table1[[#This Row],[Ticket Priority]]="High", Table1[[#This Row],[Ticket Status]]="Open")
), "Yes", "No")</f>
        <v>No</v>
      </c>
      <c r="U3693" s="4" t="str">
        <f>IF(Table1[[#This Row],[Ticket Status]]="Closed","Yes","No")</f>
        <v>No</v>
      </c>
      <c r="V3693" s="4" t="str">
        <f>IF(Table1[[#This Row],[Ticket Status]]="Pending Customer Response","Yes","No")</f>
        <v>No</v>
      </c>
      <c r="W3693" s="5">
        <f ca="1">COUNTIFS(Table1[Agent_name],Table1[[#This Row],[Agent_name]],Table1[Month],Table1[[#This Row],[Month]])/160</f>
        <v>0.4375</v>
      </c>
    </row>
    <row r="3694" spans="1:23" x14ac:dyDescent="0.25">
      <c r="A3694">
        <v>3693</v>
      </c>
      <c r="B3694" t="s">
        <v>12083</v>
      </c>
      <c r="C3694" t="s">
        <v>12084</v>
      </c>
      <c r="D3694">
        <v>43</v>
      </c>
      <c r="E3694" t="s">
        <v>19</v>
      </c>
      <c r="F3694" t="s">
        <v>36</v>
      </c>
      <c r="G3694" s="1">
        <v>44176</v>
      </c>
      <c r="H3694" t="s">
        <v>66</v>
      </c>
      <c r="I3694" t="s">
        <v>52</v>
      </c>
      <c r="J3694" s="3" t="s">
        <v>12085</v>
      </c>
      <c r="K3694" t="s">
        <v>39</v>
      </c>
      <c r="L3694" t="s">
        <v>12086</v>
      </c>
      <c r="M3694" t="s">
        <v>41</v>
      </c>
      <c r="N3694" t="s">
        <v>55</v>
      </c>
      <c r="O3694" s="2">
        <v>45078.656608796293</v>
      </c>
      <c r="P3694" s="2">
        <v>45078.259386574071</v>
      </c>
      <c r="R3694" t="str">
        <f t="shared" ca="1" si="57"/>
        <v>Karan</v>
      </c>
      <c r="S3694" t="str">
        <f>IFERROR(TEXT(DATEVALUE(LEFT(Table1[[#This Row],[Date of Purchase]],10)), "MMMM"), TEXT(Table1[[#This Row],[Date of Purchase]], "MMMM"))</f>
        <v>December</v>
      </c>
      <c r="T3694" t="str">
        <f>IF(OR(
  AND(Table1[[#This Row],[Ticket Priority]]="Critical", Table1[[#This Row],[Ticket Status]]&lt;&gt;"Closed"),
  AND(Table1[[#This Row],[Ticket Priority]]="High", Table1[[#This Row],[Ticket Status]]="Open")
), "Yes", "No")</f>
        <v>No</v>
      </c>
      <c r="U3694" s="4" t="str">
        <f>IF(Table1[[#This Row],[Ticket Status]]="Closed","Yes","No")</f>
        <v>Yes</v>
      </c>
      <c r="V3694" s="4" t="str">
        <f>IF(Table1[[#This Row],[Ticket Status]]="Pending Customer Response","Yes","No")</f>
        <v>No</v>
      </c>
      <c r="W3694" s="5">
        <f ca="1">COUNTIFS(Table1[Agent_name],Table1[[#This Row],[Agent_name]],Table1[Month],Table1[[#This Row],[Month]])/160</f>
        <v>0.18124999999999999</v>
      </c>
    </row>
    <row r="3695" spans="1:23" x14ac:dyDescent="0.25">
      <c r="A3695">
        <v>3694</v>
      </c>
      <c r="B3695" t="s">
        <v>12087</v>
      </c>
      <c r="C3695" t="s">
        <v>12088</v>
      </c>
      <c r="D3695">
        <v>39</v>
      </c>
      <c r="E3695" t="s">
        <v>58</v>
      </c>
      <c r="F3695" t="s">
        <v>36</v>
      </c>
      <c r="G3695" s="1">
        <v>43970</v>
      </c>
      <c r="H3695" t="s">
        <v>21</v>
      </c>
      <c r="I3695" t="s">
        <v>141</v>
      </c>
      <c r="J3695" s="3" t="s">
        <v>1949</v>
      </c>
      <c r="K3695" t="s">
        <v>24</v>
      </c>
      <c r="M3695" t="s">
        <v>143</v>
      </c>
      <c r="N3695" t="s">
        <v>33</v>
      </c>
      <c r="O3695" s="2">
        <v>45078.509386574071</v>
      </c>
      <c r="Q3695">
        <v>5</v>
      </c>
      <c r="R3695" t="str">
        <f t="shared" ca="1" si="57"/>
        <v>Sara</v>
      </c>
      <c r="S3695" t="str">
        <f>IFERROR(TEXT(DATEVALUE(LEFT(Table1[[#This Row],[Date of Purchase]],10)), "MMMM"), TEXT(Table1[[#This Row],[Date of Purchase]], "MMMM"))</f>
        <v>May</v>
      </c>
      <c r="T3695" t="str">
        <f>IF(OR(
  AND(Table1[[#This Row],[Ticket Priority]]="Critical", Table1[[#This Row],[Ticket Status]]&lt;&gt;"Closed"),
  AND(Table1[[#This Row],[Ticket Priority]]="High", Table1[[#This Row],[Ticket Status]]="Open")
), "Yes", "No")</f>
        <v>No</v>
      </c>
      <c r="U3695" s="4" t="str">
        <f>IF(Table1[[#This Row],[Ticket Status]]="Closed","Yes","No")</f>
        <v>No</v>
      </c>
      <c r="V3695" s="4" t="str">
        <f>IF(Table1[[#This Row],[Ticket Status]]="Pending Customer Response","Yes","No")</f>
        <v>Yes</v>
      </c>
      <c r="W3695" s="5">
        <f ca="1">COUNTIFS(Table1[Agent_name],Table1[[#This Row],[Agent_name]],Table1[Month],Table1[[#This Row],[Month]])/160</f>
        <v>0.64375000000000004</v>
      </c>
    </row>
    <row r="3696" spans="1:23" x14ac:dyDescent="0.25">
      <c r="A3696">
        <v>3695</v>
      </c>
      <c r="B3696" t="s">
        <v>5022</v>
      </c>
      <c r="C3696" t="s">
        <v>11478</v>
      </c>
      <c r="D3696">
        <v>21</v>
      </c>
      <c r="E3696" t="s">
        <v>29</v>
      </c>
      <c r="F3696" t="s">
        <v>86</v>
      </c>
      <c r="G3696" s="1">
        <v>43833</v>
      </c>
      <c r="H3696" t="s">
        <v>66</v>
      </c>
      <c r="I3696" t="s">
        <v>72</v>
      </c>
      <c r="J3696" s="3" t="s">
        <v>12089</v>
      </c>
      <c r="K3696" t="s">
        <v>39</v>
      </c>
      <c r="L3696" t="s">
        <v>12090</v>
      </c>
      <c r="M3696" t="s">
        <v>25</v>
      </c>
      <c r="N3696" t="s">
        <v>33</v>
      </c>
      <c r="O3696" s="2">
        <v>45078.952453703707</v>
      </c>
      <c r="P3696" s="2">
        <v>45078.392731481479</v>
      </c>
      <c r="Q3696">
        <v>5</v>
      </c>
      <c r="R3696" t="str">
        <f t="shared" ca="1" si="57"/>
        <v>Karan</v>
      </c>
      <c r="S3696" t="str">
        <f>IFERROR(TEXT(DATEVALUE(LEFT(Table1[[#This Row],[Date of Purchase]],10)), "MMMM"), TEXT(Table1[[#This Row],[Date of Purchase]], "MMMM"))</f>
        <v>January</v>
      </c>
      <c r="T3696" t="str">
        <f>IF(OR(
  AND(Table1[[#This Row],[Ticket Priority]]="Critical", Table1[[#This Row],[Ticket Status]]&lt;&gt;"Closed"),
  AND(Table1[[#This Row],[Ticket Priority]]="High", Table1[[#This Row],[Ticket Status]]="Open")
), "Yes", "No")</f>
        <v>No</v>
      </c>
      <c r="U3696" s="4" t="str">
        <f>IF(Table1[[#This Row],[Ticket Status]]="Closed","Yes","No")</f>
        <v>Yes</v>
      </c>
      <c r="V3696" s="4" t="str">
        <f>IF(Table1[[#This Row],[Ticket Status]]="Pending Customer Response","Yes","No")</f>
        <v>No</v>
      </c>
      <c r="W3696" s="5">
        <f ca="1">COUNTIFS(Table1[Agent_name],Table1[[#This Row],[Agent_name]],Table1[Month],Table1[[#This Row],[Month]])/160</f>
        <v>0.21249999999999999</v>
      </c>
    </row>
    <row r="3697" spans="1:23" x14ac:dyDescent="0.25">
      <c r="A3697">
        <v>3696</v>
      </c>
      <c r="B3697" t="s">
        <v>12091</v>
      </c>
      <c r="C3697" t="s">
        <v>12092</v>
      </c>
      <c r="D3697">
        <v>33</v>
      </c>
      <c r="E3697" t="s">
        <v>58</v>
      </c>
      <c r="F3697" t="s">
        <v>129</v>
      </c>
      <c r="G3697" s="1">
        <v>44529</v>
      </c>
      <c r="H3697" t="s">
        <v>21</v>
      </c>
      <c r="I3697" t="s">
        <v>31</v>
      </c>
      <c r="J3697" s="3" t="s">
        <v>12093</v>
      </c>
      <c r="K3697" t="s">
        <v>62</v>
      </c>
      <c r="M3697" t="s">
        <v>89</v>
      </c>
      <c r="N3697" t="s">
        <v>55</v>
      </c>
      <c r="Q3697">
        <v>5</v>
      </c>
      <c r="R3697" t="str">
        <f t="shared" ca="1" si="57"/>
        <v>Divya</v>
      </c>
      <c r="S3697" t="str">
        <f>IFERROR(TEXT(DATEVALUE(LEFT(Table1[[#This Row],[Date of Purchase]],10)), "MMMM"), TEXT(Table1[[#This Row],[Date of Purchase]], "MMMM"))</f>
        <v>November</v>
      </c>
      <c r="T3697" t="str">
        <f>IF(OR(
  AND(Table1[[#This Row],[Ticket Priority]]="Critical", Table1[[#This Row],[Ticket Status]]&lt;&gt;"Closed"),
  AND(Table1[[#This Row],[Ticket Priority]]="High", Table1[[#This Row],[Ticket Status]]="Open")
), "Yes", "No")</f>
        <v>Yes</v>
      </c>
      <c r="U3697" s="4" t="str">
        <f>IF(Table1[[#This Row],[Ticket Status]]="Closed","Yes","No")</f>
        <v>No</v>
      </c>
      <c r="V3697" s="4" t="str">
        <f>IF(Table1[[#This Row],[Ticket Status]]="Pending Customer Response","Yes","No")</f>
        <v>No</v>
      </c>
      <c r="W3697" s="5">
        <f ca="1">COUNTIFS(Table1[Agent_name],Table1[[#This Row],[Agent_name]],Table1[Month],Table1[[#This Row],[Month]])/160</f>
        <v>0.24374999999999999</v>
      </c>
    </row>
    <row r="3698" spans="1:23" x14ac:dyDescent="0.25">
      <c r="A3698">
        <v>3697</v>
      </c>
      <c r="B3698" t="s">
        <v>12094</v>
      </c>
      <c r="C3698" t="s">
        <v>12095</v>
      </c>
      <c r="D3698">
        <v>32</v>
      </c>
      <c r="E3698" t="s">
        <v>29</v>
      </c>
      <c r="F3698" t="s">
        <v>699</v>
      </c>
      <c r="G3698" s="1">
        <v>44381</v>
      </c>
      <c r="H3698" t="s">
        <v>66</v>
      </c>
      <c r="I3698" t="s">
        <v>72</v>
      </c>
      <c r="J3698" s="3" t="s">
        <v>12096</v>
      </c>
      <c r="K3698" t="s">
        <v>24</v>
      </c>
      <c r="M3698" t="s">
        <v>25</v>
      </c>
      <c r="N3698" t="s">
        <v>83</v>
      </c>
      <c r="O3698" s="2">
        <v>45078.323321759257</v>
      </c>
      <c r="Q3698">
        <v>5</v>
      </c>
      <c r="R3698" t="str">
        <f t="shared" ca="1" si="57"/>
        <v>Aisha</v>
      </c>
      <c r="S3698" t="str">
        <f>IFERROR(TEXT(DATEVALUE(LEFT(Table1[[#This Row],[Date of Purchase]],10)), "MMMM"), TEXT(Table1[[#This Row],[Date of Purchase]], "MMMM"))</f>
        <v>July</v>
      </c>
      <c r="T3698" t="str">
        <f>IF(OR(
  AND(Table1[[#This Row],[Ticket Priority]]="Critical", Table1[[#This Row],[Ticket Status]]&lt;&gt;"Closed"),
  AND(Table1[[#This Row],[Ticket Priority]]="High", Table1[[#This Row],[Ticket Status]]="Open")
), "Yes", "No")</f>
        <v>Yes</v>
      </c>
      <c r="U3698" s="4" t="str">
        <f>IF(Table1[[#This Row],[Ticket Status]]="Closed","Yes","No")</f>
        <v>No</v>
      </c>
      <c r="V3698" s="4" t="str">
        <f>IF(Table1[[#This Row],[Ticket Status]]="Pending Customer Response","Yes","No")</f>
        <v>Yes</v>
      </c>
      <c r="W3698" s="5">
        <f ca="1">COUNTIFS(Table1[Agent_name],Table1[[#This Row],[Agent_name]],Table1[Month],Table1[[#This Row],[Month]])/160</f>
        <v>0.875</v>
      </c>
    </row>
    <row r="3699" spans="1:23" x14ac:dyDescent="0.25">
      <c r="A3699">
        <v>3698</v>
      </c>
      <c r="B3699" t="s">
        <v>12097</v>
      </c>
      <c r="C3699" t="s">
        <v>12098</v>
      </c>
      <c r="D3699">
        <v>70</v>
      </c>
      <c r="E3699" t="s">
        <v>29</v>
      </c>
      <c r="F3699" t="s">
        <v>281</v>
      </c>
      <c r="G3699" s="1">
        <v>44504</v>
      </c>
      <c r="H3699" t="s">
        <v>21</v>
      </c>
      <c r="I3699" t="s">
        <v>60</v>
      </c>
      <c r="J3699" s="3" t="s">
        <v>12099</v>
      </c>
      <c r="K3699" t="s">
        <v>39</v>
      </c>
      <c r="L3699" t="s">
        <v>12100</v>
      </c>
      <c r="M3699" t="s">
        <v>143</v>
      </c>
      <c r="N3699" t="s">
        <v>26</v>
      </c>
      <c r="O3699" s="2">
        <v>45078.555972222224</v>
      </c>
      <c r="P3699" s="2">
        <v>45078.91847222222</v>
      </c>
      <c r="R3699" t="str">
        <f t="shared" ca="1" si="57"/>
        <v>Divya</v>
      </c>
      <c r="S3699" t="str">
        <f>IFERROR(TEXT(DATEVALUE(LEFT(Table1[[#This Row],[Date of Purchase]],10)), "MMMM"), TEXT(Table1[[#This Row],[Date of Purchase]], "MMMM"))</f>
        <v>November</v>
      </c>
      <c r="T3699" t="str">
        <f>IF(OR(
  AND(Table1[[#This Row],[Ticket Priority]]="Critical", Table1[[#This Row],[Ticket Status]]&lt;&gt;"Closed"),
  AND(Table1[[#This Row],[Ticket Priority]]="High", Table1[[#This Row],[Ticket Status]]="Open")
), "Yes", "No")</f>
        <v>No</v>
      </c>
      <c r="U3699" s="4" t="str">
        <f>IF(Table1[[#This Row],[Ticket Status]]="Closed","Yes","No")</f>
        <v>Yes</v>
      </c>
      <c r="V3699" s="4" t="str">
        <f>IF(Table1[[#This Row],[Ticket Status]]="Pending Customer Response","Yes","No")</f>
        <v>No</v>
      </c>
      <c r="W3699" s="5">
        <f ca="1">COUNTIFS(Table1[Agent_name],Table1[[#This Row],[Agent_name]],Table1[Month],Table1[[#This Row],[Month]])/160</f>
        <v>0.24374999999999999</v>
      </c>
    </row>
    <row r="3700" spans="1:23" x14ac:dyDescent="0.25">
      <c r="A3700">
        <v>3699</v>
      </c>
      <c r="B3700" t="s">
        <v>12101</v>
      </c>
      <c r="C3700" t="s">
        <v>12102</v>
      </c>
      <c r="D3700">
        <v>56</v>
      </c>
      <c r="E3700" t="s">
        <v>58</v>
      </c>
      <c r="F3700" t="s">
        <v>92</v>
      </c>
      <c r="G3700" s="1">
        <v>44219</v>
      </c>
      <c r="H3700" t="s">
        <v>59</v>
      </c>
      <c r="I3700" t="s">
        <v>31</v>
      </c>
      <c r="J3700" s="3" t="s">
        <v>12103</v>
      </c>
      <c r="K3700" t="s">
        <v>62</v>
      </c>
      <c r="M3700" t="s">
        <v>41</v>
      </c>
      <c r="N3700" t="s">
        <v>83</v>
      </c>
      <c r="Q3700">
        <v>5</v>
      </c>
      <c r="R3700" t="str">
        <f t="shared" ca="1" si="57"/>
        <v>Aisha</v>
      </c>
      <c r="S3700" t="str">
        <f>IFERROR(TEXT(DATEVALUE(LEFT(Table1[[#This Row],[Date of Purchase]],10)), "MMMM"), TEXT(Table1[[#This Row],[Date of Purchase]], "MMMM"))</f>
        <v>January</v>
      </c>
      <c r="T3700" t="str">
        <f>IF(OR(
  AND(Table1[[#This Row],[Ticket Priority]]="Critical", Table1[[#This Row],[Ticket Status]]&lt;&gt;"Closed"),
  AND(Table1[[#This Row],[Ticket Priority]]="High", Table1[[#This Row],[Ticket Status]]="Open")
), "Yes", "No")</f>
        <v>No</v>
      </c>
      <c r="U3700" s="4" t="str">
        <f>IF(Table1[[#This Row],[Ticket Status]]="Closed","Yes","No")</f>
        <v>No</v>
      </c>
      <c r="V3700" s="4" t="str">
        <f>IF(Table1[[#This Row],[Ticket Status]]="Pending Customer Response","Yes","No")</f>
        <v>No</v>
      </c>
      <c r="W3700" s="5">
        <f ca="1">COUNTIFS(Table1[Agent_name],Table1[[#This Row],[Agent_name]],Table1[Month],Table1[[#This Row],[Month]])/160</f>
        <v>0.83125000000000004</v>
      </c>
    </row>
    <row r="3701" spans="1:23" x14ac:dyDescent="0.25">
      <c r="A3701">
        <v>3700</v>
      </c>
      <c r="B3701" t="s">
        <v>12104</v>
      </c>
      <c r="C3701" t="s">
        <v>12105</v>
      </c>
      <c r="D3701">
        <v>51</v>
      </c>
      <c r="E3701" t="s">
        <v>58</v>
      </c>
      <c r="F3701" t="s">
        <v>112</v>
      </c>
      <c r="G3701" s="1">
        <v>43924</v>
      </c>
      <c r="H3701" t="s">
        <v>59</v>
      </c>
      <c r="I3701" t="s">
        <v>177</v>
      </c>
      <c r="J3701" s="3" t="s">
        <v>12106</v>
      </c>
      <c r="K3701" t="s">
        <v>24</v>
      </c>
      <c r="M3701" t="s">
        <v>25</v>
      </c>
      <c r="N3701" t="s">
        <v>26</v>
      </c>
      <c r="O3701" s="2">
        <v>45078.772662037038</v>
      </c>
      <c r="Q3701">
        <v>5</v>
      </c>
      <c r="R3701" t="str">
        <f t="shared" ca="1" si="57"/>
        <v>Karan</v>
      </c>
      <c r="S3701" t="str">
        <f>IFERROR(TEXT(DATEVALUE(LEFT(Table1[[#This Row],[Date of Purchase]],10)), "MMMM"), TEXT(Table1[[#This Row],[Date of Purchase]], "MMMM"))</f>
        <v>April</v>
      </c>
      <c r="T3701" t="str">
        <f>IF(OR(
  AND(Table1[[#This Row],[Ticket Priority]]="Critical", Table1[[#This Row],[Ticket Status]]&lt;&gt;"Closed"),
  AND(Table1[[#This Row],[Ticket Priority]]="High", Table1[[#This Row],[Ticket Status]]="Open")
), "Yes", "No")</f>
        <v>Yes</v>
      </c>
      <c r="U3701" s="4" t="str">
        <f>IF(Table1[[#This Row],[Ticket Status]]="Closed","Yes","No")</f>
        <v>No</v>
      </c>
      <c r="V3701" s="4" t="str">
        <f>IF(Table1[[#This Row],[Ticket Status]]="Pending Customer Response","Yes","No")</f>
        <v>Yes</v>
      </c>
      <c r="W3701" s="5">
        <f ca="1">COUNTIFS(Table1[Agent_name],Table1[[#This Row],[Agent_name]],Table1[Month],Table1[[#This Row],[Month]])/160</f>
        <v>0.29375000000000001</v>
      </c>
    </row>
    <row r="3702" spans="1:23" x14ac:dyDescent="0.25">
      <c r="A3702">
        <v>3701</v>
      </c>
      <c r="B3702" t="s">
        <v>12107</v>
      </c>
      <c r="C3702" t="s">
        <v>12108</v>
      </c>
      <c r="D3702">
        <v>47</v>
      </c>
      <c r="E3702" t="s">
        <v>58</v>
      </c>
      <c r="F3702" t="s">
        <v>98</v>
      </c>
      <c r="G3702" s="1">
        <v>44010</v>
      </c>
      <c r="H3702" t="s">
        <v>66</v>
      </c>
      <c r="I3702" t="s">
        <v>46</v>
      </c>
      <c r="J3702" s="3" t="s">
        <v>12109</v>
      </c>
      <c r="K3702" t="s">
        <v>39</v>
      </c>
      <c r="L3702" t="s">
        <v>12110</v>
      </c>
      <c r="M3702" t="s">
        <v>89</v>
      </c>
      <c r="N3702" t="s">
        <v>55</v>
      </c>
      <c r="O3702" s="2">
        <v>45078.513645833336</v>
      </c>
      <c r="P3702" s="2">
        <v>45078.137256944443</v>
      </c>
      <c r="Q3702">
        <v>5</v>
      </c>
      <c r="R3702" t="str">
        <f t="shared" ca="1" si="57"/>
        <v>Priya</v>
      </c>
      <c r="S3702" t="str">
        <f>IFERROR(TEXT(DATEVALUE(LEFT(Table1[[#This Row],[Date of Purchase]],10)), "MMMM"), TEXT(Table1[[#This Row],[Date of Purchase]], "MMMM"))</f>
        <v>June</v>
      </c>
      <c r="T3702" t="str">
        <f>IF(OR(
  AND(Table1[[#This Row],[Ticket Priority]]="Critical", Table1[[#This Row],[Ticket Status]]&lt;&gt;"Closed"),
  AND(Table1[[#This Row],[Ticket Priority]]="High", Table1[[#This Row],[Ticket Status]]="Open")
), "Yes", "No")</f>
        <v>No</v>
      </c>
      <c r="U3702" s="4" t="str">
        <f>IF(Table1[[#This Row],[Ticket Status]]="Closed","Yes","No")</f>
        <v>Yes</v>
      </c>
      <c r="V3702" s="4" t="str">
        <f>IF(Table1[[#This Row],[Ticket Status]]="Pending Customer Response","Yes","No")</f>
        <v>No</v>
      </c>
      <c r="W3702" s="5">
        <f ca="1">COUNTIFS(Table1[Agent_name],Table1[[#This Row],[Agent_name]],Table1[Month],Table1[[#This Row],[Month]])/160</f>
        <v>0.35625000000000001</v>
      </c>
    </row>
    <row r="3703" spans="1:23" x14ac:dyDescent="0.25">
      <c r="A3703">
        <v>3702</v>
      </c>
      <c r="B3703" t="s">
        <v>12111</v>
      </c>
      <c r="C3703" t="s">
        <v>12112</v>
      </c>
      <c r="D3703">
        <v>59</v>
      </c>
      <c r="E3703" t="s">
        <v>19</v>
      </c>
      <c r="F3703" t="s">
        <v>456</v>
      </c>
      <c r="G3703" s="1">
        <v>44095</v>
      </c>
      <c r="H3703" t="s">
        <v>21</v>
      </c>
      <c r="I3703" t="s">
        <v>113</v>
      </c>
      <c r="J3703" s="3" t="s">
        <v>12113</v>
      </c>
      <c r="K3703" t="s">
        <v>39</v>
      </c>
      <c r="L3703" t="s">
        <v>12114</v>
      </c>
      <c r="M3703" t="s">
        <v>25</v>
      </c>
      <c r="N3703" t="s">
        <v>83</v>
      </c>
      <c r="O3703" s="2">
        <v>45078.449074074073</v>
      </c>
      <c r="P3703" s="2">
        <v>45078.149074074077</v>
      </c>
      <c r="R3703" t="str">
        <f t="shared" ca="1" si="57"/>
        <v>Neha</v>
      </c>
      <c r="S3703" t="str">
        <f>IFERROR(TEXT(DATEVALUE(LEFT(Table1[[#This Row],[Date of Purchase]],10)), "MMMM"), TEXT(Table1[[#This Row],[Date of Purchase]], "MMMM"))</f>
        <v>September</v>
      </c>
      <c r="T3703" t="str">
        <f>IF(OR(
  AND(Table1[[#This Row],[Ticket Priority]]="Critical", Table1[[#This Row],[Ticket Status]]&lt;&gt;"Closed"),
  AND(Table1[[#This Row],[Ticket Priority]]="High", Table1[[#This Row],[Ticket Status]]="Open")
), "Yes", "No")</f>
        <v>No</v>
      </c>
      <c r="U3703" s="4" t="str">
        <f>IF(Table1[[#This Row],[Ticket Status]]="Closed","Yes","No")</f>
        <v>Yes</v>
      </c>
      <c r="V3703" s="4" t="str">
        <f>IF(Table1[[#This Row],[Ticket Status]]="Pending Customer Response","Yes","No")</f>
        <v>No</v>
      </c>
      <c r="W3703" s="5">
        <f ca="1">COUNTIFS(Table1[Agent_name],Table1[[#This Row],[Agent_name]],Table1[Month],Table1[[#This Row],[Month]])/160</f>
        <v>0.21249999999999999</v>
      </c>
    </row>
    <row r="3704" spans="1:23" x14ac:dyDescent="0.25">
      <c r="A3704">
        <v>3703</v>
      </c>
      <c r="B3704" t="s">
        <v>12115</v>
      </c>
      <c r="C3704" t="s">
        <v>12116</v>
      </c>
      <c r="D3704">
        <v>53</v>
      </c>
      <c r="E3704" t="s">
        <v>29</v>
      </c>
      <c r="F3704" t="s">
        <v>173</v>
      </c>
      <c r="G3704" s="1">
        <v>44217</v>
      </c>
      <c r="H3704" t="s">
        <v>67</v>
      </c>
      <c r="I3704" t="s">
        <v>22</v>
      </c>
      <c r="J3704" s="3" t="s">
        <v>12117</v>
      </c>
      <c r="K3704" t="s">
        <v>24</v>
      </c>
      <c r="M3704" t="s">
        <v>25</v>
      </c>
      <c r="N3704" t="s">
        <v>83</v>
      </c>
      <c r="O3704" s="2">
        <v>45078.77548611111</v>
      </c>
      <c r="R3704" t="str">
        <f t="shared" ca="1" si="57"/>
        <v>Divya</v>
      </c>
      <c r="S3704" t="str">
        <f>IFERROR(TEXT(DATEVALUE(LEFT(Table1[[#This Row],[Date of Purchase]],10)), "MMMM"), TEXT(Table1[[#This Row],[Date of Purchase]], "MMMM"))</f>
        <v>January</v>
      </c>
      <c r="T3704" t="str">
        <f>IF(OR(
  AND(Table1[[#This Row],[Ticket Priority]]="Critical", Table1[[#This Row],[Ticket Status]]&lt;&gt;"Closed"),
  AND(Table1[[#This Row],[Ticket Priority]]="High", Table1[[#This Row],[Ticket Status]]="Open")
), "Yes", "No")</f>
        <v>Yes</v>
      </c>
      <c r="U3704" s="4" t="str">
        <f>IF(Table1[[#This Row],[Ticket Status]]="Closed","Yes","No")</f>
        <v>No</v>
      </c>
      <c r="V3704" s="4" t="str">
        <f>IF(Table1[[#This Row],[Ticket Status]]="Pending Customer Response","Yes","No")</f>
        <v>Yes</v>
      </c>
      <c r="W3704" s="5">
        <f ca="1">COUNTIFS(Table1[Agent_name],Table1[[#This Row],[Agent_name]],Table1[Month],Table1[[#This Row],[Month]])/160</f>
        <v>0.25624999999999998</v>
      </c>
    </row>
    <row r="3705" spans="1:23" x14ac:dyDescent="0.25">
      <c r="A3705">
        <v>3704</v>
      </c>
      <c r="B3705" t="s">
        <v>8695</v>
      </c>
      <c r="C3705" t="s">
        <v>12118</v>
      </c>
      <c r="D3705">
        <v>27</v>
      </c>
      <c r="E3705" t="s">
        <v>58</v>
      </c>
      <c r="F3705" t="s">
        <v>65</v>
      </c>
      <c r="G3705" s="1">
        <v>44212</v>
      </c>
      <c r="H3705" t="s">
        <v>67</v>
      </c>
      <c r="I3705" t="s">
        <v>60</v>
      </c>
      <c r="J3705" s="3" t="s">
        <v>12119</v>
      </c>
      <c r="K3705" t="s">
        <v>24</v>
      </c>
      <c r="M3705" t="s">
        <v>41</v>
      </c>
      <c r="N3705" t="s">
        <v>26</v>
      </c>
      <c r="O3705" s="2">
        <v>45078.734513888892</v>
      </c>
      <c r="R3705" t="str">
        <f t="shared" ca="1" si="57"/>
        <v>Divya</v>
      </c>
      <c r="S3705" t="str">
        <f>IFERROR(TEXT(DATEVALUE(LEFT(Table1[[#This Row],[Date of Purchase]],10)), "MMMM"), TEXT(Table1[[#This Row],[Date of Purchase]], "MMMM"))</f>
        <v>January</v>
      </c>
      <c r="T3705" t="str">
        <f>IF(OR(
  AND(Table1[[#This Row],[Ticket Priority]]="Critical", Table1[[#This Row],[Ticket Status]]&lt;&gt;"Closed"),
  AND(Table1[[#This Row],[Ticket Priority]]="High", Table1[[#This Row],[Ticket Status]]="Open")
), "Yes", "No")</f>
        <v>No</v>
      </c>
      <c r="U3705" s="4" t="str">
        <f>IF(Table1[[#This Row],[Ticket Status]]="Closed","Yes","No")</f>
        <v>No</v>
      </c>
      <c r="V3705" s="4" t="str">
        <f>IF(Table1[[#This Row],[Ticket Status]]="Pending Customer Response","Yes","No")</f>
        <v>Yes</v>
      </c>
      <c r="W3705" s="5">
        <f ca="1">COUNTIFS(Table1[Agent_name],Table1[[#This Row],[Agent_name]],Table1[Month],Table1[[#This Row],[Month]])/160</f>
        <v>0.25624999999999998</v>
      </c>
    </row>
    <row r="3706" spans="1:23" x14ac:dyDescent="0.25">
      <c r="A3706">
        <v>3705</v>
      </c>
      <c r="B3706" t="s">
        <v>12120</v>
      </c>
      <c r="C3706" t="s">
        <v>12121</v>
      </c>
      <c r="D3706">
        <v>31</v>
      </c>
      <c r="E3706" t="s">
        <v>19</v>
      </c>
      <c r="F3706" t="s">
        <v>173</v>
      </c>
      <c r="G3706" s="1">
        <v>44330</v>
      </c>
      <c r="H3706" t="s">
        <v>66</v>
      </c>
      <c r="I3706" t="s">
        <v>60</v>
      </c>
      <c r="J3706" s="3" t="s">
        <v>12122</v>
      </c>
      <c r="K3706" t="s">
        <v>62</v>
      </c>
      <c r="M3706" t="s">
        <v>41</v>
      </c>
      <c r="N3706" t="s">
        <v>26</v>
      </c>
      <c r="Q3706">
        <v>5</v>
      </c>
      <c r="R3706" t="str">
        <f t="shared" ca="1" si="57"/>
        <v>Divya</v>
      </c>
      <c r="S3706" t="str">
        <f>IFERROR(TEXT(DATEVALUE(LEFT(Table1[[#This Row],[Date of Purchase]],10)), "MMMM"), TEXT(Table1[[#This Row],[Date of Purchase]], "MMMM"))</f>
        <v>May</v>
      </c>
      <c r="T3706" t="str">
        <f>IF(OR(
  AND(Table1[[#This Row],[Ticket Priority]]="Critical", Table1[[#This Row],[Ticket Status]]&lt;&gt;"Closed"),
  AND(Table1[[#This Row],[Ticket Priority]]="High", Table1[[#This Row],[Ticket Status]]="Open")
), "Yes", "No")</f>
        <v>No</v>
      </c>
      <c r="U3706" s="4" t="str">
        <f>IF(Table1[[#This Row],[Ticket Status]]="Closed","Yes","No")</f>
        <v>No</v>
      </c>
      <c r="V3706" s="4" t="str">
        <f>IF(Table1[[#This Row],[Ticket Status]]="Pending Customer Response","Yes","No")</f>
        <v>No</v>
      </c>
      <c r="W3706" s="5">
        <f ca="1">COUNTIFS(Table1[Agent_name],Table1[[#This Row],[Agent_name]],Table1[Month],Table1[[#This Row],[Month]])/160</f>
        <v>0.23125000000000001</v>
      </c>
    </row>
    <row r="3707" spans="1:23" x14ac:dyDescent="0.25">
      <c r="A3707">
        <v>3706</v>
      </c>
      <c r="B3707" t="s">
        <v>12123</v>
      </c>
      <c r="C3707" t="s">
        <v>12124</v>
      </c>
      <c r="D3707">
        <v>31</v>
      </c>
      <c r="E3707" t="s">
        <v>29</v>
      </c>
      <c r="F3707" t="s">
        <v>242</v>
      </c>
      <c r="G3707" s="1">
        <v>44022</v>
      </c>
      <c r="H3707" t="s">
        <v>66</v>
      </c>
      <c r="I3707" t="s">
        <v>67</v>
      </c>
      <c r="J3707" s="3" t="s">
        <v>12125</v>
      </c>
      <c r="K3707" t="s">
        <v>24</v>
      </c>
      <c r="M3707" t="s">
        <v>89</v>
      </c>
      <c r="N3707" t="s">
        <v>83</v>
      </c>
      <c r="O3707" s="2">
        <v>45078.416493055556</v>
      </c>
      <c r="R3707" t="str">
        <f t="shared" ca="1" si="57"/>
        <v>Aisha</v>
      </c>
      <c r="S3707" t="str">
        <f>IFERROR(TEXT(DATEVALUE(LEFT(Table1[[#This Row],[Date of Purchase]],10)), "MMMM"), TEXT(Table1[[#This Row],[Date of Purchase]], "MMMM"))</f>
        <v>July</v>
      </c>
      <c r="T3707" t="str">
        <f>IF(OR(
  AND(Table1[[#This Row],[Ticket Priority]]="Critical", Table1[[#This Row],[Ticket Status]]&lt;&gt;"Closed"),
  AND(Table1[[#This Row],[Ticket Priority]]="High", Table1[[#This Row],[Ticket Status]]="Open")
), "Yes", "No")</f>
        <v>No</v>
      </c>
      <c r="U3707" s="4" t="str">
        <f>IF(Table1[[#This Row],[Ticket Status]]="Closed","Yes","No")</f>
        <v>No</v>
      </c>
      <c r="V3707" s="4" t="str">
        <f>IF(Table1[[#This Row],[Ticket Status]]="Pending Customer Response","Yes","No")</f>
        <v>Yes</v>
      </c>
      <c r="W3707" s="5">
        <f ca="1">COUNTIFS(Table1[Agent_name],Table1[[#This Row],[Agent_name]],Table1[Month],Table1[[#This Row],[Month]])/160</f>
        <v>0.875</v>
      </c>
    </row>
    <row r="3708" spans="1:23" x14ac:dyDescent="0.25">
      <c r="A3708">
        <v>3707</v>
      </c>
      <c r="B3708" t="s">
        <v>12126</v>
      </c>
      <c r="C3708" t="s">
        <v>12127</v>
      </c>
      <c r="D3708">
        <v>43</v>
      </c>
      <c r="E3708" t="s">
        <v>19</v>
      </c>
      <c r="F3708" t="s">
        <v>286</v>
      </c>
      <c r="G3708" s="1">
        <v>43945</v>
      </c>
      <c r="H3708" t="s">
        <v>21</v>
      </c>
      <c r="I3708" t="s">
        <v>77</v>
      </c>
      <c r="J3708" s="3" t="s">
        <v>12128</v>
      </c>
      <c r="K3708" t="s">
        <v>62</v>
      </c>
      <c r="M3708" t="s">
        <v>25</v>
      </c>
      <c r="N3708" t="s">
        <v>83</v>
      </c>
      <c r="R3708" t="str">
        <f t="shared" ca="1" si="57"/>
        <v>Neha</v>
      </c>
      <c r="S3708" t="str">
        <f>IFERROR(TEXT(DATEVALUE(LEFT(Table1[[#This Row],[Date of Purchase]],10)), "MMMM"), TEXT(Table1[[#This Row],[Date of Purchase]], "MMMM"))</f>
        <v>April</v>
      </c>
      <c r="T3708" t="str">
        <f>IF(OR(
  AND(Table1[[#This Row],[Ticket Priority]]="Critical", Table1[[#This Row],[Ticket Status]]&lt;&gt;"Closed"),
  AND(Table1[[#This Row],[Ticket Priority]]="High", Table1[[#This Row],[Ticket Status]]="Open")
), "Yes", "No")</f>
        <v>Yes</v>
      </c>
      <c r="U3708" s="4" t="str">
        <f>IF(Table1[[#This Row],[Ticket Status]]="Closed","Yes","No")</f>
        <v>No</v>
      </c>
      <c r="V3708" s="4" t="str">
        <f>IF(Table1[[#This Row],[Ticket Status]]="Pending Customer Response","Yes","No")</f>
        <v>No</v>
      </c>
      <c r="W3708" s="5">
        <f ca="1">COUNTIFS(Table1[Agent_name],Table1[[#This Row],[Agent_name]],Table1[Month],Table1[[#This Row],[Month]])/160</f>
        <v>0.28749999999999998</v>
      </c>
    </row>
    <row r="3709" spans="1:23" x14ac:dyDescent="0.25">
      <c r="A3709">
        <v>3708</v>
      </c>
      <c r="B3709" t="s">
        <v>12129</v>
      </c>
      <c r="C3709" t="s">
        <v>12130</v>
      </c>
      <c r="D3709">
        <v>19</v>
      </c>
      <c r="E3709" t="s">
        <v>19</v>
      </c>
      <c r="F3709" t="s">
        <v>202</v>
      </c>
      <c r="G3709" s="1">
        <v>44310</v>
      </c>
      <c r="H3709" t="s">
        <v>59</v>
      </c>
      <c r="I3709" t="s">
        <v>46</v>
      </c>
      <c r="J3709" s="3" t="s">
        <v>12131</v>
      </c>
      <c r="K3709" t="s">
        <v>39</v>
      </c>
      <c r="L3709" t="s">
        <v>12132</v>
      </c>
      <c r="M3709" t="s">
        <v>41</v>
      </c>
      <c r="N3709" t="s">
        <v>33</v>
      </c>
      <c r="O3709" s="2">
        <v>45078.941527777781</v>
      </c>
      <c r="P3709" s="2">
        <v>45078.516527777778</v>
      </c>
      <c r="Q3709">
        <v>3</v>
      </c>
      <c r="R3709" t="str">
        <f t="shared" ca="1" si="57"/>
        <v>Sara</v>
      </c>
      <c r="S3709" t="str">
        <f>IFERROR(TEXT(DATEVALUE(LEFT(Table1[[#This Row],[Date of Purchase]],10)), "MMMM"), TEXT(Table1[[#This Row],[Date of Purchase]], "MMMM"))</f>
        <v>April</v>
      </c>
      <c r="T3709" t="str">
        <f>IF(OR(
  AND(Table1[[#This Row],[Ticket Priority]]="Critical", Table1[[#This Row],[Ticket Status]]&lt;&gt;"Closed"),
  AND(Table1[[#This Row],[Ticket Priority]]="High", Table1[[#This Row],[Ticket Status]]="Open")
), "Yes", "No")</f>
        <v>No</v>
      </c>
      <c r="U3709" s="4" t="str">
        <f>IF(Table1[[#This Row],[Ticket Status]]="Closed","Yes","No")</f>
        <v>Yes</v>
      </c>
      <c r="V3709" s="4" t="str">
        <f>IF(Table1[[#This Row],[Ticket Status]]="Pending Customer Response","Yes","No")</f>
        <v>No</v>
      </c>
      <c r="W3709" s="5">
        <f ca="1">COUNTIFS(Table1[Agent_name],Table1[[#This Row],[Agent_name]],Table1[Month],Table1[[#This Row],[Month]])/160</f>
        <v>0.75624999999999998</v>
      </c>
    </row>
    <row r="3710" spans="1:23" x14ac:dyDescent="0.25">
      <c r="A3710">
        <v>3709</v>
      </c>
      <c r="B3710" t="s">
        <v>12133</v>
      </c>
      <c r="C3710" t="s">
        <v>12134</v>
      </c>
      <c r="D3710">
        <v>20</v>
      </c>
      <c r="E3710" t="s">
        <v>29</v>
      </c>
      <c r="F3710" t="s">
        <v>397</v>
      </c>
      <c r="G3710" s="1">
        <v>44518</v>
      </c>
      <c r="H3710" t="s">
        <v>45</v>
      </c>
      <c r="I3710" t="s">
        <v>141</v>
      </c>
      <c r="J3710" s="3" t="s">
        <v>4173</v>
      </c>
      <c r="K3710" t="s">
        <v>62</v>
      </c>
      <c r="M3710" t="s">
        <v>143</v>
      </c>
      <c r="N3710" t="s">
        <v>55</v>
      </c>
      <c r="R3710" t="str">
        <f t="shared" ca="1" si="57"/>
        <v>Priya</v>
      </c>
      <c r="S3710" t="str">
        <f>IFERROR(TEXT(DATEVALUE(LEFT(Table1[[#This Row],[Date of Purchase]],10)), "MMMM"), TEXT(Table1[[#This Row],[Date of Purchase]], "MMMM"))</f>
        <v>November</v>
      </c>
      <c r="T3710" t="str">
        <f>IF(OR(
  AND(Table1[[#This Row],[Ticket Priority]]="Critical", Table1[[#This Row],[Ticket Status]]&lt;&gt;"Closed"),
  AND(Table1[[#This Row],[Ticket Priority]]="High", Table1[[#This Row],[Ticket Status]]="Open")
), "Yes", "No")</f>
        <v>No</v>
      </c>
      <c r="U3710" s="4" t="str">
        <f>IF(Table1[[#This Row],[Ticket Status]]="Closed","Yes","No")</f>
        <v>No</v>
      </c>
      <c r="V3710" s="4" t="str">
        <f>IF(Table1[[#This Row],[Ticket Status]]="Pending Customer Response","Yes","No")</f>
        <v>No</v>
      </c>
      <c r="W3710" s="5">
        <f ca="1">COUNTIFS(Table1[Agent_name],Table1[[#This Row],[Agent_name]],Table1[Month],Table1[[#This Row],[Month]])/160</f>
        <v>0.41249999999999998</v>
      </c>
    </row>
    <row r="3711" spans="1:23" x14ac:dyDescent="0.25">
      <c r="A3711">
        <v>3710</v>
      </c>
      <c r="B3711" t="s">
        <v>12135</v>
      </c>
      <c r="C3711" t="s">
        <v>12136</v>
      </c>
      <c r="D3711">
        <v>48</v>
      </c>
      <c r="E3711" t="s">
        <v>58</v>
      </c>
      <c r="F3711" t="s">
        <v>207</v>
      </c>
      <c r="G3711" s="1">
        <v>44484</v>
      </c>
      <c r="H3711" t="s">
        <v>59</v>
      </c>
      <c r="I3711" t="s">
        <v>59</v>
      </c>
      <c r="J3711" s="3" t="s">
        <v>12137</v>
      </c>
      <c r="K3711" t="s">
        <v>39</v>
      </c>
      <c r="L3711" t="s">
        <v>12138</v>
      </c>
      <c r="M3711" t="s">
        <v>143</v>
      </c>
      <c r="N3711" t="s">
        <v>55</v>
      </c>
      <c r="O3711" s="2">
        <v>45078.645011574074</v>
      </c>
      <c r="P3711" s="2">
        <v>45078.755428240744</v>
      </c>
      <c r="Q3711">
        <v>3</v>
      </c>
      <c r="R3711" t="str">
        <f t="shared" ca="1" si="57"/>
        <v>Priya</v>
      </c>
      <c r="S3711" t="str">
        <f>IFERROR(TEXT(DATEVALUE(LEFT(Table1[[#This Row],[Date of Purchase]],10)), "MMMM"), TEXT(Table1[[#This Row],[Date of Purchase]], "MMMM"))</f>
        <v>October</v>
      </c>
      <c r="T3711" t="str">
        <f>IF(OR(
  AND(Table1[[#This Row],[Ticket Priority]]="Critical", Table1[[#This Row],[Ticket Status]]&lt;&gt;"Closed"),
  AND(Table1[[#This Row],[Ticket Priority]]="High", Table1[[#This Row],[Ticket Status]]="Open")
), "Yes", "No")</f>
        <v>No</v>
      </c>
      <c r="U3711" s="4" t="str">
        <f>IF(Table1[[#This Row],[Ticket Status]]="Closed","Yes","No")</f>
        <v>Yes</v>
      </c>
      <c r="V3711" s="4" t="str">
        <f>IF(Table1[[#This Row],[Ticket Status]]="Pending Customer Response","Yes","No")</f>
        <v>No</v>
      </c>
      <c r="W3711" s="5">
        <f ca="1">COUNTIFS(Table1[Agent_name],Table1[[#This Row],[Agent_name]],Table1[Month],Table1[[#This Row],[Month]])/160</f>
        <v>0.58125000000000004</v>
      </c>
    </row>
    <row r="3712" spans="1:23" x14ac:dyDescent="0.25">
      <c r="A3712">
        <v>3711</v>
      </c>
      <c r="B3712" t="s">
        <v>12139</v>
      </c>
      <c r="C3712" t="s">
        <v>12140</v>
      </c>
      <c r="D3712">
        <v>32</v>
      </c>
      <c r="E3712" t="s">
        <v>19</v>
      </c>
      <c r="F3712" t="s">
        <v>383</v>
      </c>
      <c r="G3712" s="1">
        <v>44234</v>
      </c>
      <c r="H3712" t="s">
        <v>59</v>
      </c>
      <c r="I3712" t="s">
        <v>113</v>
      </c>
      <c r="J3712" s="3" t="s">
        <v>12141</v>
      </c>
      <c r="K3712" t="s">
        <v>62</v>
      </c>
      <c r="M3712" t="s">
        <v>25</v>
      </c>
      <c r="N3712" t="s">
        <v>33</v>
      </c>
      <c r="R3712" t="str">
        <f t="shared" ca="1" si="57"/>
        <v>Aisha</v>
      </c>
      <c r="S3712" t="str">
        <f>IFERROR(TEXT(DATEVALUE(LEFT(Table1[[#This Row],[Date of Purchase]],10)), "MMMM"), TEXT(Table1[[#This Row],[Date of Purchase]], "MMMM"))</f>
        <v>February</v>
      </c>
      <c r="T3712" t="str">
        <f>IF(OR(
  AND(Table1[[#This Row],[Ticket Priority]]="Critical", Table1[[#This Row],[Ticket Status]]&lt;&gt;"Closed"),
  AND(Table1[[#This Row],[Ticket Priority]]="High", Table1[[#This Row],[Ticket Status]]="Open")
), "Yes", "No")</f>
        <v>Yes</v>
      </c>
      <c r="U3712" s="4" t="str">
        <f>IF(Table1[[#This Row],[Ticket Status]]="Closed","Yes","No")</f>
        <v>No</v>
      </c>
      <c r="V3712" s="4" t="str">
        <f>IF(Table1[[#This Row],[Ticket Status]]="Pending Customer Response","Yes","No")</f>
        <v>No</v>
      </c>
      <c r="W3712" s="5">
        <f ca="1">COUNTIFS(Table1[Agent_name],Table1[[#This Row],[Agent_name]],Table1[Month],Table1[[#This Row],[Month]])/160</f>
        <v>0.85624999999999996</v>
      </c>
    </row>
    <row r="3713" spans="1:23" x14ac:dyDescent="0.25">
      <c r="A3713">
        <v>3712</v>
      </c>
      <c r="B3713" t="s">
        <v>12142</v>
      </c>
      <c r="C3713" t="s">
        <v>12143</v>
      </c>
      <c r="D3713">
        <v>47</v>
      </c>
      <c r="E3713" t="s">
        <v>58</v>
      </c>
      <c r="F3713" t="s">
        <v>134</v>
      </c>
      <c r="G3713" s="1">
        <v>44250</v>
      </c>
      <c r="H3713" t="s">
        <v>67</v>
      </c>
      <c r="I3713" t="s">
        <v>59</v>
      </c>
      <c r="J3713" s="3" t="s">
        <v>12144</v>
      </c>
      <c r="K3713" t="s">
        <v>62</v>
      </c>
      <c r="M3713" t="s">
        <v>41</v>
      </c>
      <c r="N3713" t="s">
        <v>26</v>
      </c>
      <c r="R3713" t="str">
        <f t="shared" ca="1" si="57"/>
        <v>Sara</v>
      </c>
      <c r="S3713" t="str">
        <f>IFERROR(TEXT(DATEVALUE(LEFT(Table1[[#This Row],[Date of Purchase]],10)), "MMMM"), TEXT(Table1[[#This Row],[Date of Purchase]], "MMMM"))</f>
        <v>February</v>
      </c>
      <c r="T3713" t="str">
        <f>IF(OR(
  AND(Table1[[#This Row],[Ticket Priority]]="Critical", Table1[[#This Row],[Ticket Status]]&lt;&gt;"Closed"),
  AND(Table1[[#This Row],[Ticket Priority]]="High", Table1[[#This Row],[Ticket Status]]="Open")
), "Yes", "No")</f>
        <v>No</v>
      </c>
      <c r="U3713" s="4" t="str">
        <f>IF(Table1[[#This Row],[Ticket Status]]="Closed","Yes","No")</f>
        <v>No</v>
      </c>
      <c r="V3713" s="4" t="str">
        <f>IF(Table1[[#This Row],[Ticket Status]]="Pending Customer Response","Yes","No")</f>
        <v>No</v>
      </c>
      <c r="W3713" s="5">
        <f ca="1">COUNTIFS(Table1[Agent_name],Table1[[#This Row],[Agent_name]],Table1[Month],Table1[[#This Row],[Month]])/160</f>
        <v>0.65625</v>
      </c>
    </row>
    <row r="3714" spans="1:23" x14ac:dyDescent="0.25">
      <c r="A3714">
        <v>3713</v>
      </c>
      <c r="B3714" t="s">
        <v>12145</v>
      </c>
      <c r="C3714" t="s">
        <v>12146</v>
      </c>
      <c r="D3714">
        <v>34</v>
      </c>
      <c r="E3714" t="s">
        <v>29</v>
      </c>
      <c r="F3714" t="s">
        <v>103</v>
      </c>
      <c r="G3714" s="1">
        <v>43949</v>
      </c>
      <c r="H3714" t="s">
        <v>66</v>
      </c>
      <c r="I3714" t="s">
        <v>141</v>
      </c>
      <c r="J3714" s="3" t="s">
        <v>12147</v>
      </c>
      <c r="K3714" t="s">
        <v>24</v>
      </c>
      <c r="M3714" t="s">
        <v>89</v>
      </c>
      <c r="N3714" t="s">
        <v>55</v>
      </c>
      <c r="O3714" s="2">
        <v>45078.70894675926</v>
      </c>
      <c r="R3714" t="str">
        <f t="shared" ref="R3714:R3777" ca="1" si="58">CHOOSE(
RANDBETWEEN(1,20),
"Aisha","Aisha","Aisha","Aisha",
"Ravi","Ravi","Ravi",
"Sara","Sara","Sara",
"Mohit","Mohit",
"Priya","Priya",
"Arjun",
"Neha","Rahul","Divya","Karan","Meera","Sanjay"
)</f>
        <v>Karan</v>
      </c>
      <c r="S3714" t="str">
        <f>IFERROR(TEXT(DATEVALUE(LEFT(Table1[[#This Row],[Date of Purchase]],10)), "MMMM"), TEXT(Table1[[#This Row],[Date of Purchase]], "MMMM"))</f>
        <v>April</v>
      </c>
      <c r="T3714" t="str">
        <f>IF(OR(
  AND(Table1[[#This Row],[Ticket Priority]]="Critical", Table1[[#This Row],[Ticket Status]]&lt;&gt;"Closed"),
  AND(Table1[[#This Row],[Ticket Priority]]="High", Table1[[#This Row],[Ticket Status]]="Open")
), "Yes", "No")</f>
        <v>No</v>
      </c>
      <c r="U3714" s="4" t="str">
        <f>IF(Table1[[#This Row],[Ticket Status]]="Closed","Yes","No")</f>
        <v>No</v>
      </c>
      <c r="V3714" s="4" t="str">
        <f>IF(Table1[[#This Row],[Ticket Status]]="Pending Customer Response","Yes","No")</f>
        <v>Yes</v>
      </c>
      <c r="W3714" s="5">
        <f ca="1">COUNTIFS(Table1[Agent_name],Table1[[#This Row],[Agent_name]],Table1[Month],Table1[[#This Row],[Month]])/160</f>
        <v>0.29375000000000001</v>
      </c>
    </row>
    <row r="3715" spans="1:23" x14ac:dyDescent="0.25">
      <c r="A3715">
        <v>3714</v>
      </c>
      <c r="B3715" t="s">
        <v>12148</v>
      </c>
      <c r="C3715" t="s">
        <v>12149</v>
      </c>
      <c r="D3715">
        <v>61</v>
      </c>
      <c r="E3715" t="s">
        <v>58</v>
      </c>
      <c r="F3715" t="s">
        <v>20</v>
      </c>
      <c r="G3715" s="1">
        <v>43864</v>
      </c>
      <c r="H3715" t="s">
        <v>59</v>
      </c>
      <c r="I3715" t="s">
        <v>141</v>
      </c>
      <c r="J3715" s="3" t="s">
        <v>12150</v>
      </c>
      <c r="K3715" t="s">
        <v>24</v>
      </c>
      <c r="M3715" t="s">
        <v>143</v>
      </c>
      <c r="N3715" t="s">
        <v>83</v>
      </c>
      <c r="O3715" s="2">
        <v>45078.865914351853</v>
      </c>
      <c r="R3715" t="str">
        <f t="shared" ca="1" si="58"/>
        <v>Divya</v>
      </c>
      <c r="S3715" t="str">
        <f>IFERROR(TEXT(DATEVALUE(LEFT(Table1[[#This Row],[Date of Purchase]],10)), "MMMM"), TEXT(Table1[[#This Row],[Date of Purchase]], "MMMM"))</f>
        <v>February</v>
      </c>
      <c r="T3715" t="str">
        <f>IF(OR(
  AND(Table1[[#This Row],[Ticket Priority]]="Critical", Table1[[#This Row],[Ticket Status]]&lt;&gt;"Closed"),
  AND(Table1[[#This Row],[Ticket Priority]]="High", Table1[[#This Row],[Ticket Status]]="Open")
), "Yes", "No")</f>
        <v>No</v>
      </c>
      <c r="U3715" s="4" t="str">
        <f>IF(Table1[[#This Row],[Ticket Status]]="Closed","Yes","No")</f>
        <v>No</v>
      </c>
      <c r="V3715" s="4" t="str">
        <f>IF(Table1[[#This Row],[Ticket Status]]="Pending Customer Response","Yes","No")</f>
        <v>Yes</v>
      </c>
      <c r="W3715" s="5">
        <f ca="1">COUNTIFS(Table1[Agent_name],Table1[[#This Row],[Agent_name]],Table1[Month],Table1[[#This Row],[Month]])/160</f>
        <v>0.25624999999999998</v>
      </c>
    </row>
    <row r="3716" spans="1:23" x14ac:dyDescent="0.25">
      <c r="A3716">
        <v>3715</v>
      </c>
      <c r="B3716" t="s">
        <v>12151</v>
      </c>
      <c r="C3716" t="s">
        <v>12152</v>
      </c>
      <c r="D3716">
        <v>50</v>
      </c>
      <c r="E3716" t="s">
        <v>19</v>
      </c>
      <c r="F3716" t="s">
        <v>30</v>
      </c>
      <c r="G3716" s="1">
        <v>44207</v>
      </c>
      <c r="H3716" t="s">
        <v>45</v>
      </c>
      <c r="I3716" t="s">
        <v>141</v>
      </c>
      <c r="J3716" s="3" t="s">
        <v>12153</v>
      </c>
      <c r="K3716" t="s">
        <v>62</v>
      </c>
      <c r="M3716" t="s">
        <v>41</v>
      </c>
      <c r="N3716" t="s">
        <v>55</v>
      </c>
      <c r="R3716" t="str">
        <f t="shared" ca="1" si="58"/>
        <v>Aisha</v>
      </c>
      <c r="S3716" t="str">
        <f>IFERROR(TEXT(DATEVALUE(LEFT(Table1[[#This Row],[Date of Purchase]],10)), "MMMM"), TEXT(Table1[[#This Row],[Date of Purchase]], "MMMM"))</f>
        <v>January</v>
      </c>
      <c r="T3716" t="str">
        <f>IF(OR(
  AND(Table1[[#This Row],[Ticket Priority]]="Critical", Table1[[#This Row],[Ticket Status]]&lt;&gt;"Closed"),
  AND(Table1[[#This Row],[Ticket Priority]]="High", Table1[[#This Row],[Ticket Status]]="Open")
), "Yes", "No")</f>
        <v>No</v>
      </c>
      <c r="U3716" s="4" t="str">
        <f>IF(Table1[[#This Row],[Ticket Status]]="Closed","Yes","No")</f>
        <v>No</v>
      </c>
      <c r="V3716" s="4" t="str">
        <f>IF(Table1[[#This Row],[Ticket Status]]="Pending Customer Response","Yes","No")</f>
        <v>No</v>
      </c>
      <c r="W3716" s="5">
        <f ca="1">COUNTIFS(Table1[Agent_name],Table1[[#This Row],[Agent_name]],Table1[Month],Table1[[#This Row],[Month]])/160</f>
        <v>0.83125000000000004</v>
      </c>
    </row>
    <row r="3717" spans="1:23" x14ac:dyDescent="0.25">
      <c r="A3717">
        <v>3716</v>
      </c>
      <c r="B3717" t="s">
        <v>12154</v>
      </c>
      <c r="C3717" t="s">
        <v>12155</v>
      </c>
      <c r="D3717">
        <v>40</v>
      </c>
      <c r="E3717" t="s">
        <v>58</v>
      </c>
      <c r="F3717" t="s">
        <v>71</v>
      </c>
      <c r="G3717" s="1">
        <v>44513</v>
      </c>
      <c r="H3717" t="s">
        <v>45</v>
      </c>
      <c r="I3717" t="s">
        <v>52</v>
      </c>
      <c r="J3717" s="3" t="s">
        <v>12156</v>
      </c>
      <c r="K3717" t="s">
        <v>24</v>
      </c>
      <c r="M3717" t="s">
        <v>25</v>
      </c>
      <c r="N3717" t="s">
        <v>26</v>
      </c>
      <c r="O3717" s="2">
        <v>45078.028449074074</v>
      </c>
      <c r="R3717" t="str">
        <f t="shared" ca="1" si="58"/>
        <v>Divya</v>
      </c>
      <c r="S3717" t="str">
        <f>IFERROR(TEXT(DATEVALUE(LEFT(Table1[[#This Row],[Date of Purchase]],10)), "MMMM"), TEXT(Table1[[#This Row],[Date of Purchase]], "MMMM"))</f>
        <v>November</v>
      </c>
      <c r="T3717" t="str">
        <f>IF(OR(
  AND(Table1[[#This Row],[Ticket Priority]]="Critical", Table1[[#This Row],[Ticket Status]]&lt;&gt;"Closed"),
  AND(Table1[[#This Row],[Ticket Priority]]="High", Table1[[#This Row],[Ticket Status]]="Open")
), "Yes", "No")</f>
        <v>Yes</v>
      </c>
      <c r="U3717" s="4" t="str">
        <f>IF(Table1[[#This Row],[Ticket Status]]="Closed","Yes","No")</f>
        <v>No</v>
      </c>
      <c r="V3717" s="4" t="str">
        <f>IF(Table1[[#This Row],[Ticket Status]]="Pending Customer Response","Yes","No")</f>
        <v>Yes</v>
      </c>
      <c r="W3717" s="5">
        <f ca="1">COUNTIFS(Table1[Agent_name],Table1[[#This Row],[Agent_name]],Table1[Month],Table1[[#This Row],[Month]])/160</f>
        <v>0.24374999999999999</v>
      </c>
    </row>
    <row r="3718" spans="1:23" x14ac:dyDescent="0.25">
      <c r="A3718">
        <v>3717</v>
      </c>
      <c r="B3718" t="s">
        <v>12157</v>
      </c>
      <c r="C3718" t="s">
        <v>12158</v>
      </c>
      <c r="D3718">
        <v>26</v>
      </c>
      <c r="E3718" t="s">
        <v>58</v>
      </c>
      <c r="F3718" t="s">
        <v>161</v>
      </c>
      <c r="G3718" s="1">
        <v>44115</v>
      </c>
      <c r="H3718" t="s">
        <v>59</v>
      </c>
      <c r="I3718" t="s">
        <v>59</v>
      </c>
      <c r="J3718" s="3" t="s">
        <v>12159</v>
      </c>
      <c r="K3718" t="s">
        <v>62</v>
      </c>
      <c r="M3718" t="s">
        <v>89</v>
      </c>
      <c r="N3718" t="s">
        <v>55</v>
      </c>
      <c r="R3718" t="str">
        <f t="shared" ca="1" si="58"/>
        <v>Aisha</v>
      </c>
      <c r="S3718" t="str">
        <f>IFERROR(TEXT(DATEVALUE(LEFT(Table1[[#This Row],[Date of Purchase]],10)), "MMMM"), TEXT(Table1[[#This Row],[Date of Purchase]], "MMMM"))</f>
        <v>October</v>
      </c>
      <c r="T3718" t="str">
        <f>IF(OR(
  AND(Table1[[#This Row],[Ticket Priority]]="Critical", Table1[[#This Row],[Ticket Status]]&lt;&gt;"Closed"),
  AND(Table1[[#This Row],[Ticket Priority]]="High", Table1[[#This Row],[Ticket Status]]="Open")
), "Yes", "No")</f>
        <v>Yes</v>
      </c>
      <c r="U3718" s="4" t="str">
        <f>IF(Table1[[#This Row],[Ticket Status]]="Closed","Yes","No")</f>
        <v>No</v>
      </c>
      <c r="V3718" s="4" t="str">
        <f>IF(Table1[[#This Row],[Ticket Status]]="Pending Customer Response","Yes","No")</f>
        <v>No</v>
      </c>
      <c r="W3718" s="5">
        <f ca="1">COUNTIFS(Table1[Agent_name],Table1[[#This Row],[Agent_name]],Table1[Month],Table1[[#This Row],[Month]])/160</f>
        <v>0.85624999999999996</v>
      </c>
    </row>
    <row r="3719" spans="1:23" x14ac:dyDescent="0.25">
      <c r="A3719">
        <v>3718</v>
      </c>
      <c r="B3719" t="s">
        <v>12160</v>
      </c>
      <c r="C3719" t="s">
        <v>12161</v>
      </c>
      <c r="D3719">
        <v>24</v>
      </c>
      <c r="E3719" t="s">
        <v>58</v>
      </c>
      <c r="F3719" t="s">
        <v>219</v>
      </c>
      <c r="G3719" s="1">
        <v>43836</v>
      </c>
      <c r="H3719" t="s">
        <v>45</v>
      </c>
      <c r="I3719" t="s">
        <v>77</v>
      </c>
      <c r="J3719" s="3" t="s">
        <v>12162</v>
      </c>
      <c r="K3719" t="s">
        <v>62</v>
      </c>
      <c r="M3719" t="s">
        <v>25</v>
      </c>
      <c r="N3719" t="s">
        <v>55</v>
      </c>
      <c r="R3719" t="str">
        <f t="shared" ca="1" si="58"/>
        <v>Priya</v>
      </c>
      <c r="S3719" t="str">
        <f>IFERROR(TEXT(DATEVALUE(LEFT(Table1[[#This Row],[Date of Purchase]],10)), "MMMM"), TEXT(Table1[[#This Row],[Date of Purchase]], "MMMM"))</f>
        <v>January</v>
      </c>
      <c r="T3719" t="str">
        <f>IF(OR(
  AND(Table1[[#This Row],[Ticket Priority]]="Critical", Table1[[#This Row],[Ticket Status]]&lt;&gt;"Closed"),
  AND(Table1[[#This Row],[Ticket Priority]]="High", Table1[[#This Row],[Ticket Status]]="Open")
), "Yes", "No")</f>
        <v>Yes</v>
      </c>
      <c r="U3719" s="4" t="str">
        <f>IF(Table1[[#This Row],[Ticket Status]]="Closed","Yes","No")</f>
        <v>No</v>
      </c>
      <c r="V3719" s="4" t="str">
        <f>IF(Table1[[#This Row],[Ticket Status]]="Pending Customer Response","Yes","No")</f>
        <v>No</v>
      </c>
      <c r="W3719" s="5">
        <f ca="1">COUNTIFS(Table1[Agent_name],Table1[[#This Row],[Agent_name]],Table1[Month],Table1[[#This Row],[Month]])/160</f>
        <v>0.51875000000000004</v>
      </c>
    </row>
    <row r="3720" spans="1:23" x14ac:dyDescent="0.25">
      <c r="A3720">
        <v>3719</v>
      </c>
      <c r="B3720" t="s">
        <v>12163</v>
      </c>
      <c r="C3720" t="s">
        <v>12164</v>
      </c>
      <c r="D3720">
        <v>20</v>
      </c>
      <c r="E3720" t="s">
        <v>29</v>
      </c>
      <c r="F3720" t="s">
        <v>157</v>
      </c>
      <c r="G3720" s="1">
        <v>44192</v>
      </c>
      <c r="H3720" t="s">
        <v>67</v>
      </c>
      <c r="I3720" t="s">
        <v>52</v>
      </c>
      <c r="J3720" s="3" t="s">
        <v>12165</v>
      </c>
      <c r="K3720" t="s">
        <v>62</v>
      </c>
      <c r="M3720" t="s">
        <v>143</v>
      </c>
      <c r="N3720" t="s">
        <v>26</v>
      </c>
      <c r="R3720" t="str">
        <f t="shared" ca="1" si="58"/>
        <v>Aisha</v>
      </c>
      <c r="S3720" t="str">
        <f>IFERROR(TEXT(DATEVALUE(LEFT(Table1[[#This Row],[Date of Purchase]],10)), "MMMM"), TEXT(Table1[[#This Row],[Date of Purchase]], "MMMM"))</f>
        <v>December</v>
      </c>
      <c r="T3720" t="str">
        <f>IF(OR(
  AND(Table1[[#This Row],[Ticket Priority]]="Critical", Table1[[#This Row],[Ticket Status]]&lt;&gt;"Closed"),
  AND(Table1[[#This Row],[Ticket Priority]]="High", Table1[[#This Row],[Ticket Status]]="Open")
), "Yes", "No")</f>
        <v>No</v>
      </c>
      <c r="U3720" s="4" t="str">
        <f>IF(Table1[[#This Row],[Ticket Status]]="Closed","Yes","No")</f>
        <v>No</v>
      </c>
      <c r="V3720" s="4" t="str">
        <f>IF(Table1[[#This Row],[Ticket Status]]="Pending Customer Response","Yes","No")</f>
        <v>No</v>
      </c>
      <c r="W3720" s="5">
        <f ca="1">COUNTIFS(Table1[Agent_name],Table1[[#This Row],[Agent_name]],Table1[Month],Table1[[#This Row],[Month]])/160</f>
        <v>0.91249999999999998</v>
      </c>
    </row>
    <row r="3721" spans="1:23" x14ac:dyDescent="0.25">
      <c r="A3721">
        <v>3720</v>
      </c>
      <c r="B3721" t="s">
        <v>12166</v>
      </c>
      <c r="C3721" t="s">
        <v>12167</v>
      </c>
      <c r="D3721">
        <v>56</v>
      </c>
      <c r="E3721" t="s">
        <v>58</v>
      </c>
      <c r="F3721" t="s">
        <v>112</v>
      </c>
      <c r="G3721" s="1">
        <v>44485</v>
      </c>
      <c r="H3721" t="s">
        <v>59</v>
      </c>
      <c r="I3721" t="s">
        <v>37</v>
      </c>
      <c r="J3721" s="3" t="s">
        <v>12168</v>
      </c>
      <c r="K3721" t="s">
        <v>39</v>
      </c>
      <c r="L3721" t="s">
        <v>12169</v>
      </c>
      <c r="M3721" t="s">
        <v>25</v>
      </c>
      <c r="N3721" t="s">
        <v>83</v>
      </c>
      <c r="O3721" s="2">
        <v>45078.175046296295</v>
      </c>
      <c r="P3721" s="2">
        <v>45078.383379629631</v>
      </c>
      <c r="Q3721">
        <v>3</v>
      </c>
      <c r="R3721" t="str">
        <f t="shared" ca="1" si="58"/>
        <v>Aisha</v>
      </c>
      <c r="S3721" t="str">
        <f>IFERROR(TEXT(DATEVALUE(LEFT(Table1[[#This Row],[Date of Purchase]],10)), "MMMM"), TEXT(Table1[[#This Row],[Date of Purchase]], "MMMM"))</f>
        <v>October</v>
      </c>
      <c r="T3721" t="str">
        <f>IF(OR(
  AND(Table1[[#This Row],[Ticket Priority]]="Critical", Table1[[#This Row],[Ticket Status]]&lt;&gt;"Closed"),
  AND(Table1[[#This Row],[Ticket Priority]]="High", Table1[[#This Row],[Ticket Status]]="Open")
), "Yes", "No")</f>
        <v>No</v>
      </c>
      <c r="U3721" s="4" t="str">
        <f>IF(Table1[[#This Row],[Ticket Status]]="Closed","Yes","No")</f>
        <v>Yes</v>
      </c>
      <c r="V3721" s="4" t="str">
        <f>IF(Table1[[#This Row],[Ticket Status]]="Pending Customer Response","Yes","No")</f>
        <v>No</v>
      </c>
      <c r="W3721" s="5">
        <f ca="1">COUNTIFS(Table1[Agent_name],Table1[[#This Row],[Agent_name]],Table1[Month],Table1[[#This Row],[Month]])/160</f>
        <v>0.85624999999999996</v>
      </c>
    </row>
    <row r="3722" spans="1:23" x14ac:dyDescent="0.25">
      <c r="A3722">
        <v>3721</v>
      </c>
      <c r="B3722" t="s">
        <v>12170</v>
      </c>
      <c r="C3722" t="s">
        <v>12171</v>
      </c>
      <c r="D3722">
        <v>46</v>
      </c>
      <c r="E3722" t="s">
        <v>29</v>
      </c>
      <c r="F3722" t="s">
        <v>202</v>
      </c>
      <c r="G3722" s="1">
        <v>44099</v>
      </c>
      <c r="H3722" t="s">
        <v>66</v>
      </c>
      <c r="I3722" t="s">
        <v>93</v>
      </c>
      <c r="J3722" s="3" t="s">
        <v>12172</v>
      </c>
      <c r="K3722" t="s">
        <v>62</v>
      </c>
      <c r="M3722" t="s">
        <v>25</v>
      </c>
      <c r="N3722" t="s">
        <v>26</v>
      </c>
      <c r="R3722" t="str">
        <f t="shared" ca="1" si="58"/>
        <v>Sara</v>
      </c>
      <c r="S3722" t="str">
        <f>IFERROR(TEXT(DATEVALUE(LEFT(Table1[[#This Row],[Date of Purchase]],10)), "MMMM"), TEXT(Table1[[#This Row],[Date of Purchase]], "MMMM"))</f>
        <v>September</v>
      </c>
      <c r="T3722" t="str">
        <f>IF(OR(
  AND(Table1[[#This Row],[Ticket Priority]]="Critical", Table1[[#This Row],[Ticket Status]]&lt;&gt;"Closed"),
  AND(Table1[[#This Row],[Ticket Priority]]="High", Table1[[#This Row],[Ticket Status]]="Open")
), "Yes", "No")</f>
        <v>Yes</v>
      </c>
      <c r="U3722" s="4" t="str">
        <f>IF(Table1[[#This Row],[Ticket Status]]="Closed","Yes","No")</f>
        <v>No</v>
      </c>
      <c r="V3722" s="4" t="str">
        <f>IF(Table1[[#This Row],[Ticket Status]]="Pending Customer Response","Yes","No")</f>
        <v>No</v>
      </c>
      <c r="W3722" s="5">
        <f ca="1">COUNTIFS(Table1[Agent_name],Table1[[#This Row],[Agent_name]],Table1[Month],Table1[[#This Row],[Month]])/160</f>
        <v>0.65</v>
      </c>
    </row>
    <row r="3723" spans="1:23" x14ac:dyDescent="0.25">
      <c r="A3723">
        <v>3722</v>
      </c>
      <c r="B3723" t="s">
        <v>12173</v>
      </c>
      <c r="C3723" t="s">
        <v>12174</v>
      </c>
      <c r="D3723">
        <v>53</v>
      </c>
      <c r="E3723" t="s">
        <v>19</v>
      </c>
      <c r="F3723" t="s">
        <v>699</v>
      </c>
      <c r="G3723" s="1">
        <v>44518</v>
      </c>
      <c r="H3723" t="s">
        <v>66</v>
      </c>
      <c r="I3723" t="s">
        <v>93</v>
      </c>
      <c r="J3723" s="3" t="s">
        <v>12175</v>
      </c>
      <c r="K3723" t="s">
        <v>39</v>
      </c>
      <c r="L3723" t="s">
        <v>12176</v>
      </c>
      <c r="M3723" t="s">
        <v>143</v>
      </c>
      <c r="N3723" t="s">
        <v>55</v>
      </c>
      <c r="O3723" s="2">
        <v>45077.976469907408</v>
      </c>
      <c r="P3723" s="2">
        <v>45078.7028587963</v>
      </c>
      <c r="Q3723">
        <v>4</v>
      </c>
      <c r="R3723" t="str">
        <f t="shared" ca="1" si="58"/>
        <v>Neha</v>
      </c>
      <c r="S3723" t="str">
        <f>IFERROR(TEXT(DATEVALUE(LEFT(Table1[[#This Row],[Date of Purchase]],10)), "MMMM"), TEXT(Table1[[#This Row],[Date of Purchase]], "MMMM"))</f>
        <v>November</v>
      </c>
      <c r="T3723" t="str">
        <f>IF(OR(
  AND(Table1[[#This Row],[Ticket Priority]]="Critical", Table1[[#This Row],[Ticket Status]]&lt;&gt;"Closed"),
  AND(Table1[[#This Row],[Ticket Priority]]="High", Table1[[#This Row],[Ticket Status]]="Open")
), "Yes", "No")</f>
        <v>No</v>
      </c>
      <c r="U3723" s="4" t="str">
        <f>IF(Table1[[#This Row],[Ticket Status]]="Closed","Yes","No")</f>
        <v>Yes</v>
      </c>
      <c r="V3723" s="4" t="str">
        <f>IF(Table1[[#This Row],[Ticket Status]]="Pending Customer Response","Yes","No")</f>
        <v>No</v>
      </c>
      <c r="W3723" s="5">
        <f ca="1">COUNTIFS(Table1[Agent_name],Table1[[#This Row],[Agent_name]],Table1[Month],Table1[[#This Row],[Month]])/160</f>
        <v>0.17499999999999999</v>
      </c>
    </row>
    <row r="3724" spans="1:23" x14ac:dyDescent="0.25">
      <c r="A3724">
        <v>3723</v>
      </c>
      <c r="B3724" t="s">
        <v>12177</v>
      </c>
      <c r="C3724" t="s">
        <v>12178</v>
      </c>
      <c r="D3724">
        <v>55</v>
      </c>
      <c r="E3724" t="s">
        <v>58</v>
      </c>
      <c r="F3724" t="s">
        <v>456</v>
      </c>
      <c r="G3724" s="1">
        <v>44390</v>
      </c>
      <c r="H3724" t="s">
        <v>21</v>
      </c>
      <c r="I3724" t="s">
        <v>31</v>
      </c>
      <c r="J3724" s="3" t="s">
        <v>12179</v>
      </c>
      <c r="K3724" t="s">
        <v>62</v>
      </c>
      <c r="M3724" t="s">
        <v>25</v>
      </c>
      <c r="N3724" t="s">
        <v>26</v>
      </c>
      <c r="R3724" t="str">
        <f t="shared" ca="1" si="58"/>
        <v>Neha</v>
      </c>
      <c r="S3724" t="str">
        <f>IFERROR(TEXT(DATEVALUE(LEFT(Table1[[#This Row],[Date of Purchase]],10)), "MMMM"), TEXT(Table1[[#This Row],[Date of Purchase]], "MMMM"))</f>
        <v>July</v>
      </c>
      <c r="T3724" t="str">
        <f>IF(OR(
  AND(Table1[[#This Row],[Ticket Priority]]="Critical", Table1[[#This Row],[Ticket Status]]&lt;&gt;"Closed"),
  AND(Table1[[#This Row],[Ticket Priority]]="High", Table1[[#This Row],[Ticket Status]]="Open")
), "Yes", "No")</f>
        <v>Yes</v>
      </c>
      <c r="U3724" s="4" t="str">
        <f>IF(Table1[[#This Row],[Ticket Status]]="Closed","Yes","No")</f>
        <v>No</v>
      </c>
      <c r="V3724" s="4" t="str">
        <f>IF(Table1[[#This Row],[Ticket Status]]="Pending Customer Response","Yes","No")</f>
        <v>No</v>
      </c>
      <c r="W3724" s="5">
        <f ca="1">COUNTIFS(Table1[Agent_name],Table1[[#This Row],[Agent_name]],Table1[Month],Table1[[#This Row],[Month]])/160</f>
        <v>0.23125000000000001</v>
      </c>
    </row>
    <row r="3725" spans="1:23" x14ac:dyDescent="0.25">
      <c r="A3725">
        <v>3724</v>
      </c>
      <c r="B3725" t="s">
        <v>12180</v>
      </c>
      <c r="C3725" t="s">
        <v>12181</v>
      </c>
      <c r="D3725">
        <v>68</v>
      </c>
      <c r="E3725" t="s">
        <v>29</v>
      </c>
      <c r="F3725" t="s">
        <v>211</v>
      </c>
      <c r="G3725" s="1">
        <v>43849</v>
      </c>
      <c r="H3725" t="s">
        <v>66</v>
      </c>
      <c r="I3725" t="s">
        <v>31</v>
      </c>
      <c r="J3725" s="3" t="s">
        <v>12182</v>
      </c>
      <c r="K3725" t="s">
        <v>62</v>
      </c>
      <c r="M3725" t="s">
        <v>143</v>
      </c>
      <c r="N3725" t="s">
        <v>33</v>
      </c>
      <c r="R3725" t="str">
        <f t="shared" ca="1" si="58"/>
        <v>Ravi</v>
      </c>
      <c r="S3725" t="str">
        <f>IFERROR(TEXT(DATEVALUE(LEFT(Table1[[#This Row],[Date of Purchase]],10)), "MMMM"), TEXT(Table1[[#This Row],[Date of Purchase]], "MMMM"))</f>
        <v>January</v>
      </c>
      <c r="T3725" t="str">
        <f>IF(OR(
  AND(Table1[[#This Row],[Ticket Priority]]="Critical", Table1[[#This Row],[Ticket Status]]&lt;&gt;"Closed"),
  AND(Table1[[#This Row],[Ticket Priority]]="High", Table1[[#This Row],[Ticket Status]]="Open")
), "Yes", "No")</f>
        <v>No</v>
      </c>
      <c r="U3725" s="4" t="str">
        <f>IF(Table1[[#This Row],[Ticket Status]]="Closed","Yes","No")</f>
        <v>No</v>
      </c>
      <c r="V3725" s="4" t="str">
        <f>IF(Table1[[#This Row],[Ticket Status]]="Pending Customer Response","Yes","No")</f>
        <v>No</v>
      </c>
      <c r="W3725" s="5">
        <f ca="1">COUNTIFS(Table1[Agent_name],Table1[[#This Row],[Agent_name]],Table1[Month],Table1[[#This Row],[Month]])/160</f>
        <v>0.74375000000000002</v>
      </c>
    </row>
    <row r="3726" spans="1:23" x14ac:dyDescent="0.25">
      <c r="A3726">
        <v>3725</v>
      </c>
      <c r="B3726" t="s">
        <v>12183</v>
      </c>
      <c r="C3726" t="s">
        <v>12184</v>
      </c>
      <c r="D3726">
        <v>62</v>
      </c>
      <c r="E3726" t="s">
        <v>58</v>
      </c>
      <c r="F3726" t="s">
        <v>44</v>
      </c>
      <c r="G3726" s="1">
        <v>44281</v>
      </c>
      <c r="H3726" t="s">
        <v>59</v>
      </c>
      <c r="I3726" t="s">
        <v>113</v>
      </c>
      <c r="J3726" s="3" t="s">
        <v>12185</v>
      </c>
      <c r="K3726" t="s">
        <v>24</v>
      </c>
      <c r="M3726" t="s">
        <v>89</v>
      </c>
      <c r="N3726" t="s">
        <v>55</v>
      </c>
      <c r="O3726" s="2">
        <v>45078.424444444441</v>
      </c>
      <c r="R3726" t="str">
        <f t="shared" ca="1" si="58"/>
        <v>Priya</v>
      </c>
      <c r="S3726" t="str">
        <f>IFERROR(TEXT(DATEVALUE(LEFT(Table1[[#This Row],[Date of Purchase]],10)), "MMMM"), TEXT(Table1[[#This Row],[Date of Purchase]], "MMMM"))</f>
        <v>March</v>
      </c>
      <c r="T3726" t="str">
        <f>IF(OR(
  AND(Table1[[#This Row],[Ticket Priority]]="Critical", Table1[[#This Row],[Ticket Status]]&lt;&gt;"Closed"),
  AND(Table1[[#This Row],[Ticket Priority]]="High", Table1[[#This Row],[Ticket Status]]="Open")
), "Yes", "No")</f>
        <v>No</v>
      </c>
      <c r="U3726" s="4" t="str">
        <f>IF(Table1[[#This Row],[Ticket Status]]="Closed","Yes","No")</f>
        <v>No</v>
      </c>
      <c r="V3726" s="4" t="str">
        <f>IF(Table1[[#This Row],[Ticket Status]]="Pending Customer Response","Yes","No")</f>
        <v>Yes</v>
      </c>
      <c r="W3726" s="5">
        <f ca="1">COUNTIFS(Table1[Agent_name],Table1[[#This Row],[Agent_name]],Table1[Month],Table1[[#This Row],[Month]])/160</f>
        <v>0.43125000000000002</v>
      </c>
    </row>
    <row r="3727" spans="1:23" x14ac:dyDescent="0.25">
      <c r="A3727">
        <v>3726</v>
      </c>
      <c r="B3727" t="s">
        <v>12186</v>
      </c>
      <c r="C3727" t="s">
        <v>12187</v>
      </c>
      <c r="D3727">
        <v>46</v>
      </c>
      <c r="E3727" t="s">
        <v>19</v>
      </c>
      <c r="F3727" t="s">
        <v>655</v>
      </c>
      <c r="G3727" s="1">
        <v>44238</v>
      </c>
      <c r="H3727" t="s">
        <v>45</v>
      </c>
      <c r="I3727" t="s">
        <v>72</v>
      </c>
      <c r="J3727" s="3" t="s">
        <v>12188</v>
      </c>
      <c r="K3727" t="s">
        <v>24</v>
      </c>
      <c r="M3727" t="s">
        <v>89</v>
      </c>
      <c r="N3727" t="s">
        <v>33</v>
      </c>
      <c r="O3727" s="2">
        <v>45078.185578703706</v>
      </c>
      <c r="R3727" t="str">
        <f t="shared" ca="1" si="58"/>
        <v>Sara</v>
      </c>
      <c r="S3727" t="str">
        <f>IFERROR(TEXT(DATEVALUE(LEFT(Table1[[#This Row],[Date of Purchase]],10)), "MMMM"), TEXT(Table1[[#This Row],[Date of Purchase]], "MMMM"))</f>
        <v>February</v>
      </c>
      <c r="T3727" t="str">
        <f>IF(OR(
  AND(Table1[[#This Row],[Ticket Priority]]="Critical", Table1[[#This Row],[Ticket Status]]&lt;&gt;"Closed"),
  AND(Table1[[#This Row],[Ticket Priority]]="High", Table1[[#This Row],[Ticket Status]]="Open")
), "Yes", "No")</f>
        <v>No</v>
      </c>
      <c r="U3727" s="4" t="str">
        <f>IF(Table1[[#This Row],[Ticket Status]]="Closed","Yes","No")</f>
        <v>No</v>
      </c>
      <c r="V3727" s="4" t="str">
        <f>IF(Table1[[#This Row],[Ticket Status]]="Pending Customer Response","Yes","No")</f>
        <v>Yes</v>
      </c>
      <c r="W3727" s="5">
        <f ca="1">COUNTIFS(Table1[Agent_name],Table1[[#This Row],[Agent_name]],Table1[Month],Table1[[#This Row],[Month]])/160</f>
        <v>0.65625</v>
      </c>
    </row>
    <row r="3728" spans="1:23" x14ac:dyDescent="0.25">
      <c r="A3728">
        <v>3727</v>
      </c>
      <c r="B3728" t="s">
        <v>12189</v>
      </c>
      <c r="C3728" t="s">
        <v>12190</v>
      </c>
      <c r="D3728">
        <v>58</v>
      </c>
      <c r="E3728" t="s">
        <v>29</v>
      </c>
      <c r="F3728" t="s">
        <v>65</v>
      </c>
      <c r="G3728" s="1">
        <v>44146</v>
      </c>
      <c r="H3728" t="s">
        <v>21</v>
      </c>
      <c r="I3728" t="s">
        <v>60</v>
      </c>
      <c r="J3728" s="3" t="s">
        <v>12191</v>
      </c>
      <c r="K3728" t="s">
        <v>39</v>
      </c>
      <c r="L3728" t="s">
        <v>12192</v>
      </c>
      <c r="M3728" t="s">
        <v>143</v>
      </c>
      <c r="N3728" t="s">
        <v>55</v>
      </c>
      <c r="O3728" s="2">
        <v>45078.112685185188</v>
      </c>
      <c r="P3728" s="2">
        <v>45078.173101851855</v>
      </c>
      <c r="Q3728">
        <v>3</v>
      </c>
      <c r="R3728" t="str">
        <f t="shared" ca="1" si="58"/>
        <v>Aisha</v>
      </c>
      <c r="S3728" t="str">
        <f>IFERROR(TEXT(DATEVALUE(LEFT(Table1[[#This Row],[Date of Purchase]],10)), "MMMM"), TEXT(Table1[[#This Row],[Date of Purchase]], "MMMM"))</f>
        <v>November</v>
      </c>
      <c r="T3728" t="str">
        <f>IF(OR(
  AND(Table1[[#This Row],[Ticket Priority]]="Critical", Table1[[#This Row],[Ticket Status]]&lt;&gt;"Closed"),
  AND(Table1[[#This Row],[Ticket Priority]]="High", Table1[[#This Row],[Ticket Status]]="Open")
), "Yes", "No")</f>
        <v>No</v>
      </c>
      <c r="U3728" s="4" t="str">
        <f>IF(Table1[[#This Row],[Ticket Status]]="Closed","Yes","No")</f>
        <v>Yes</v>
      </c>
      <c r="V3728" s="4" t="str">
        <f>IF(Table1[[#This Row],[Ticket Status]]="Pending Customer Response","Yes","No")</f>
        <v>No</v>
      </c>
      <c r="W3728" s="5">
        <f ca="1">COUNTIFS(Table1[Agent_name],Table1[[#This Row],[Agent_name]],Table1[Month],Table1[[#This Row],[Month]])/160</f>
        <v>0.85624999999999996</v>
      </c>
    </row>
    <row r="3729" spans="1:23" x14ac:dyDescent="0.25">
      <c r="A3729">
        <v>3728</v>
      </c>
      <c r="B3729" t="s">
        <v>12193</v>
      </c>
      <c r="C3729" t="s">
        <v>12194</v>
      </c>
      <c r="D3729">
        <v>49</v>
      </c>
      <c r="E3729" t="s">
        <v>29</v>
      </c>
      <c r="F3729" t="s">
        <v>76</v>
      </c>
      <c r="G3729" s="1">
        <v>44465</v>
      </c>
      <c r="H3729" t="s">
        <v>45</v>
      </c>
      <c r="I3729" t="s">
        <v>46</v>
      </c>
      <c r="J3729" s="3" t="s">
        <v>271</v>
      </c>
      <c r="K3729" t="s">
        <v>39</v>
      </c>
      <c r="L3729" t="s">
        <v>12195</v>
      </c>
      <c r="M3729" t="s">
        <v>143</v>
      </c>
      <c r="N3729" t="s">
        <v>33</v>
      </c>
      <c r="O3729" s="2">
        <v>45078.257824074077</v>
      </c>
      <c r="P3729" s="2">
        <v>45078.225185185183</v>
      </c>
      <c r="Q3729">
        <v>3</v>
      </c>
      <c r="R3729" t="str">
        <f t="shared" ca="1" si="58"/>
        <v>Ravi</v>
      </c>
      <c r="S3729" t="str">
        <f>IFERROR(TEXT(DATEVALUE(LEFT(Table1[[#This Row],[Date of Purchase]],10)), "MMMM"), TEXT(Table1[[#This Row],[Date of Purchase]], "MMMM"))</f>
        <v>September</v>
      </c>
      <c r="T3729" t="str">
        <f>IF(OR(
  AND(Table1[[#This Row],[Ticket Priority]]="Critical", Table1[[#This Row],[Ticket Status]]&lt;&gt;"Closed"),
  AND(Table1[[#This Row],[Ticket Priority]]="High", Table1[[#This Row],[Ticket Status]]="Open")
), "Yes", "No")</f>
        <v>No</v>
      </c>
      <c r="U3729" s="4" t="str">
        <f>IF(Table1[[#This Row],[Ticket Status]]="Closed","Yes","No")</f>
        <v>Yes</v>
      </c>
      <c r="V3729" s="4" t="str">
        <f>IF(Table1[[#This Row],[Ticket Status]]="Pending Customer Response","Yes","No")</f>
        <v>No</v>
      </c>
      <c r="W3729" s="5">
        <f ca="1">COUNTIFS(Table1[Agent_name],Table1[[#This Row],[Agent_name]],Table1[Month],Table1[[#This Row],[Month]])/160</f>
        <v>0.64375000000000004</v>
      </c>
    </row>
    <row r="3730" spans="1:23" x14ac:dyDescent="0.25">
      <c r="A3730">
        <v>3729</v>
      </c>
      <c r="B3730" t="s">
        <v>12196</v>
      </c>
      <c r="C3730" t="s">
        <v>12197</v>
      </c>
      <c r="D3730">
        <v>62</v>
      </c>
      <c r="E3730" t="s">
        <v>19</v>
      </c>
      <c r="F3730" t="s">
        <v>30</v>
      </c>
      <c r="G3730" s="1">
        <v>44143</v>
      </c>
      <c r="H3730" t="s">
        <v>21</v>
      </c>
      <c r="I3730" t="s">
        <v>93</v>
      </c>
      <c r="J3730" s="3" t="s">
        <v>12198</v>
      </c>
      <c r="K3730" t="s">
        <v>62</v>
      </c>
      <c r="M3730" t="s">
        <v>89</v>
      </c>
      <c r="N3730" t="s">
        <v>33</v>
      </c>
      <c r="R3730" t="str">
        <f t="shared" ca="1" si="58"/>
        <v>Ravi</v>
      </c>
      <c r="S3730" t="str">
        <f>IFERROR(TEXT(DATEVALUE(LEFT(Table1[[#This Row],[Date of Purchase]],10)), "MMMM"), TEXT(Table1[[#This Row],[Date of Purchase]], "MMMM"))</f>
        <v>November</v>
      </c>
      <c r="T3730" t="str">
        <f>IF(OR(
  AND(Table1[[#This Row],[Ticket Priority]]="Critical", Table1[[#This Row],[Ticket Status]]&lt;&gt;"Closed"),
  AND(Table1[[#This Row],[Ticket Priority]]="High", Table1[[#This Row],[Ticket Status]]="Open")
), "Yes", "No")</f>
        <v>Yes</v>
      </c>
      <c r="U3730" s="4" t="str">
        <f>IF(Table1[[#This Row],[Ticket Status]]="Closed","Yes","No")</f>
        <v>No</v>
      </c>
      <c r="V3730" s="4" t="str">
        <f>IF(Table1[[#This Row],[Ticket Status]]="Pending Customer Response","Yes","No")</f>
        <v>No</v>
      </c>
      <c r="W3730" s="5">
        <f ca="1">COUNTIFS(Table1[Agent_name],Table1[[#This Row],[Agent_name]],Table1[Month],Table1[[#This Row],[Month]])/160</f>
        <v>0.61875000000000002</v>
      </c>
    </row>
    <row r="3731" spans="1:23" x14ac:dyDescent="0.25">
      <c r="A3731">
        <v>3730</v>
      </c>
      <c r="B3731" t="s">
        <v>12199</v>
      </c>
      <c r="C3731" t="s">
        <v>12200</v>
      </c>
      <c r="D3731">
        <v>43</v>
      </c>
      <c r="E3731" t="s">
        <v>58</v>
      </c>
      <c r="F3731" t="s">
        <v>36</v>
      </c>
      <c r="G3731" s="1">
        <v>43940</v>
      </c>
      <c r="H3731" t="s">
        <v>21</v>
      </c>
      <c r="I3731" t="s">
        <v>113</v>
      </c>
      <c r="J3731" s="3" t="s">
        <v>12201</v>
      </c>
      <c r="K3731" t="s">
        <v>24</v>
      </c>
      <c r="M3731" t="s">
        <v>25</v>
      </c>
      <c r="N3731" t="s">
        <v>83</v>
      </c>
      <c r="O3731" s="2">
        <v>45078.826608796298</v>
      </c>
      <c r="R3731" t="str">
        <f t="shared" ca="1" si="58"/>
        <v>Priya</v>
      </c>
      <c r="S3731" t="str">
        <f>IFERROR(TEXT(DATEVALUE(LEFT(Table1[[#This Row],[Date of Purchase]],10)), "MMMM"), TEXT(Table1[[#This Row],[Date of Purchase]], "MMMM"))</f>
        <v>April</v>
      </c>
      <c r="T3731" t="str">
        <f>IF(OR(
  AND(Table1[[#This Row],[Ticket Priority]]="Critical", Table1[[#This Row],[Ticket Status]]&lt;&gt;"Closed"),
  AND(Table1[[#This Row],[Ticket Priority]]="High", Table1[[#This Row],[Ticket Status]]="Open")
), "Yes", "No")</f>
        <v>Yes</v>
      </c>
      <c r="U3731" s="4" t="str">
        <f>IF(Table1[[#This Row],[Ticket Status]]="Closed","Yes","No")</f>
        <v>No</v>
      </c>
      <c r="V3731" s="4" t="str">
        <f>IF(Table1[[#This Row],[Ticket Status]]="Pending Customer Response","Yes","No")</f>
        <v>Yes</v>
      </c>
      <c r="W3731" s="5">
        <f ca="1">COUNTIFS(Table1[Agent_name],Table1[[#This Row],[Agent_name]],Table1[Month],Table1[[#This Row],[Month]])/160</f>
        <v>0.48749999999999999</v>
      </c>
    </row>
    <row r="3732" spans="1:23" x14ac:dyDescent="0.25">
      <c r="A3732">
        <v>3731</v>
      </c>
      <c r="B3732" t="s">
        <v>12202</v>
      </c>
      <c r="C3732" t="s">
        <v>12203</v>
      </c>
      <c r="D3732">
        <v>25</v>
      </c>
      <c r="E3732" t="s">
        <v>58</v>
      </c>
      <c r="F3732" t="s">
        <v>51</v>
      </c>
      <c r="G3732" s="1">
        <v>44007</v>
      </c>
      <c r="H3732" t="s">
        <v>21</v>
      </c>
      <c r="I3732" t="s">
        <v>177</v>
      </c>
      <c r="J3732" s="3" t="s">
        <v>12204</v>
      </c>
      <c r="K3732" t="s">
        <v>24</v>
      </c>
      <c r="M3732" t="s">
        <v>25</v>
      </c>
      <c r="N3732" t="s">
        <v>26</v>
      </c>
      <c r="O3732" s="2">
        <v>45078.543993055559</v>
      </c>
      <c r="R3732" t="str">
        <f t="shared" ca="1" si="58"/>
        <v>Arjun</v>
      </c>
      <c r="S3732" t="str">
        <f>IFERROR(TEXT(DATEVALUE(LEFT(Table1[[#This Row],[Date of Purchase]],10)), "MMMM"), TEXT(Table1[[#This Row],[Date of Purchase]], "MMMM"))</f>
        <v>June</v>
      </c>
      <c r="T3732" t="str">
        <f>IF(OR(
  AND(Table1[[#This Row],[Ticket Priority]]="Critical", Table1[[#This Row],[Ticket Status]]&lt;&gt;"Closed"),
  AND(Table1[[#This Row],[Ticket Priority]]="High", Table1[[#This Row],[Ticket Status]]="Open")
), "Yes", "No")</f>
        <v>Yes</v>
      </c>
      <c r="U3732" s="4" t="str">
        <f>IF(Table1[[#This Row],[Ticket Status]]="Closed","Yes","No")</f>
        <v>No</v>
      </c>
      <c r="V3732" s="4" t="str">
        <f>IF(Table1[[#This Row],[Ticket Status]]="Pending Customer Response","Yes","No")</f>
        <v>Yes</v>
      </c>
      <c r="W3732" s="5">
        <f ca="1">COUNTIFS(Table1[Agent_name],Table1[[#This Row],[Agent_name]],Table1[Month],Table1[[#This Row],[Month]])/160</f>
        <v>0.28749999999999998</v>
      </c>
    </row>
    <row r="3733" spans="1:23" x14ac:dyDescent="0.25">
      <c r="A3733">
        <v>3732</v>
      </c>
      <c r="B3733" t="s">
        <v>12205</v>
      </c>
      <c r="C3733" t="s">
        <v>12206</v>
      </c>
      <c r="D3733">
        <v>69</v>
      </c>
      <c r="E3733" t="s">
        <v>58</v>
      </c>
      <c r="F3733" t="s">
        <v>71</v>
      </c>
      <c r="G3733" s="1">
        <v>43998</v>
      </c>
      <c r="H3733" t="s">
        <v>45</v>
      </c>
      <c r="I3733" t="s">
        <v>46</v>
      </c>
      <c r="J3733" s="3" t="s">
        <v>12207</v>
      </c>
      <c r="K3733" t="s">
        <v>39</v>
      </c>
      <c r="L3733" t="s">
        <v>12208</v>
      </c>
      <c r="M3733" t="s">
        <v>25</v>
      </c>
      <c r="N3733" t="s">
        <v>26</v>
      </c>
      <c r="O3733" s="2">
        <v>45078.094004629631</v>
      </c>
      <c r="P3733" s="2">
        <v>45078.934282407405</v>
      </c>
      <c r="Q3733">
        <v>3</v>
      </c>
      <c r="R3733" t="str">
        <f t="shared" ca="1" si="58"/>
        <v>Ravi</v>
      </c>
      <c r="S3733" t="str">
        <f>IFERROR(TEXT(DATEVALUE(LEFT(Table1[[#This Row],[Date of Purchase]],10)), "MMMM"), TEXT(Table1[[#This Row],[Date of Purchase]], "MMMM"))</f>
        <v>June</v>
      </c>
      <c r="T3733" t="str">
        <f>IF(OR(
  AND(Table1[[#This Row],[Ticket Priority]]="Critical", Table1[[#This Row],[Ticket Status]]&lt;&gt;"Closed"),
  AND(Table1[[#This Row],[Ticket Priority]]="High", Table1[[#This Row],[Ticket Status]]="Open")
), "Yes", "No")</f>
        <v>No</v>
      </c>
      <c r="U3733" s="4" t="str">
        <f>IF(Table1[[#This Row],[Ticket Status]]="Closed","Yes","No")</f>
        <v>Yes</v>
      </c>
      <c r="V3733" s="4" t="str">
        <f>IF(Table1[[#This Row],[Ticket Status]]="Pending Customer Response","Yes","No")</f>
        <v>No</v>
      </c>
      <c r="W3733" s="5">
        <f ca="1">COUNTIFS(Table1[Agent_name],Table1[[#This Row],[Agent_name]],Table1[Month],Table1[[#This Row],[Month]])/160</f>
        <v>0.58125000000000004</v>
      </c>
    </row>
    <row r="3734" spans="1:23" x14ac:dyDescent="0.25">
      <c r="A3734">
        <v>3733</v>
      </c>
      <c r="B3734" t="s">
        <v>12209</v>
      </c>
      <c r="C3734" t="s">
        <v>12210</v>
      </c>
      <c r="D3734">
        <v>20</v>
      </c>
      <c r="E3734" t="s">
        <v>29</v>
      </c>
      <c r="F3734" t="s">
        <v>173</v>
      </c>
      <c r="G3734" s="1">
        <v>43929</v>
      </c>
      <c r="H3734" t="s">
        <v>66</v>
      </c>
      <c r="I3734" t="s">
        <v>93</v>
      </c>
      <c r="J3734" s="3" t="s">
        <v>12211</v>
      </c>
      <c r="K3734" t="s">
        <v>24</v>
      </c>
      <c r="M3734" t="s">
        <v>143</v>
      </c>
      <c r="N3734" t="s">
        <v>55</v>
      </c>
      <c r="O3734" s="2">
        <v>45078.171793981484</v>
      </c>
      <c r="R3734" t="str">
        <f t="shared" ca="1" si="58"/>
        <v>Mohit</v>
      </c>
      <c r="S3734" t="str">
        <f>IFERROR(TEXT(DATEVALUE(LEFT(Table1[[#This Row],[Date of Purchase]],10)), "MMMM"), TEXT(Table1[[#This Row],[Date of Purchase]], "MMMM"))</f>
        <v>April</v>
      </c>
      <c r="T3734" t="str">
        <f>IF(OR(
  AND(Table1[[#This Row],[Ticket Priority]]="Critical", Table1[[#This Row],[Ticket Status]]&lt;&gt;"Closed"),
  AND(Table1[[#This Row],[Ticket Priority]]="High", Table1[[#This Row],[Ticket Status]]="Open")
), "Yes", "No")</f>
        <v>No</v>
      </c>
      <c r="U3734" s="4" t="str">
        <f>IF(Table1[[#This Row],[Ticket Status]]="Closed","Yes","No")</f>
        <v>No</v>
      </c>
      <c r="V3734" s="4" t="str">
        <f>IF(Table1[[#This Row],[Ticket Status]]="Pending Customer Response","Yes","No")</f>
        <v>Yes</v>
      </c>
      <c r="W3734" s="5">
        <f ca="1">COUNTIFS(Table1[Agent_name],Table1[[#This Row],[Agent_name]],Table1[Month],Table1[[#This Row],[Month]])/160</f>
        <v>0.45</v>
      </c>
    </row>
    <row r="3735" spans="1:23" x14ac:dyDescent="0.25">
      <c r="A3735">
        <v>3734</v>
      </c>
      <c r="B3735" t="s">
        <v>12212</v>
      </c>
      <c r="C3735" t="s">
        <v>12213</v>
      </c>
      <c r="D3735">
        <v>46</v>
      </c>
      <c r="E3735" t="s">
        <v>19</v>
      </c>
      <c r="F3735" t="s">
        <v>161</v>
      </c>
      <c r="G3735" s="1">
        <v>44084</v>
      </c>
      <c r="H3735" t="s">
        <v>66</v>
      </c>
      <c r="I3735" t="s">
        <v>99</v>
      </c>
      <c r="J3735" s="3" t="s">
        <v>12214</v>
      </c>
      <c r="K3735" t="s">
        <v>24</v>
      </c>
      <c r="M3735" t="s">
        <v>41</v>
      </c>
      <c r="N3735" t="s">
        <v>83</v>
      </c>
      <c r="O3735" s="2">
        <v>45078.478761574072</v>
      </c>
      <c r="R3735" t="str">
        <f t="shared" ca="1" si="58"/>
        <v>Ravi</v>
      </c>
      <c r="S3735" t="str">
        <f>IFERROR(TEXT(DATEVALUE(LEFT(Table1[[#This Row],[Date of Purchase]],10)), "MMMM"), TEXT(Table1[[#This Row],[Date of Purchase]], "MMMM"))</f>
        <v>September</v>
      </c>
      <c r="T3735" t="str">
        <f>IF(OR(
  AND(Table1[[#This Row],[Ticket Priority]]="Critical", Table1[[#This Row],[Ticket Status]]&lt;&gt;"Closed"),
  AND(Table1[[#This Row],[Ticket Priority]]="High", Table1[[#This Row],[Ticket Status]]="Open")
), "Yes", "No")</f>
        <v>No</v>
      </c>
      <c r="U3735" s="4" t="str">
        <f>IF(Table1[[#This Row],[Ticket Status]]="Closed","Yes","No")</f>
        <v>No</v>
      </c>
      <c r="V3735" s="4" t="str">
        <f>IF(Table1[[#This Row],[Ticket Status]]="Pending Customer Response","Yes","No")</f>
        <v>Yes</v>
      </c>
      <c r="W3735" s="5">
        <f ca="1">COUNTIFS(Table1[Agent_name],Table1[[#This Row],[Agent_name]],Table1[Month],Table1[[#This Row],[Month]])/160</f>
        <v>0.64375000000000004</v>
      </c>
    </row>
    <row r="3736" spans="1:23" x14ac:dyDescent="0.25">
      <c r="A3736">
        <v>3735</v>
      </c>
      <c r="B3736" t="s">
        <v>12215</v>
      </c>
      <c r="C3736" t="s">
        <v>12216</v>
      </c>
      <c r="D3736">
        <v>44</v>
      </c>
      <c r="E3736" t="s">
        <v>19</v>
      </c>
      <c r="F3736" t="s">
        <v>44</v>
      </c>
      <c r="G3736" s="1">
        <v>44537</v>
      </c>
      <c r="H3736" t="s">
        <v>21</v>
      </c>
      <c r="I3736" t="s">
        <v>52</v>
      </c>
      <c r="J3736" s="3" t="s">
        <v>12217</v>
      </c>
      <c r="K3736" t="s">
        <v>24</v>
      </c>
      <c r="M3736" t="s">
        <v>41</v>
      </c>
      <c r="N3736" t="s">
        <v>55</v>
      </c>
      <c r="O3736" s="2">
        <v>45078.458634259259</v>
      </c>
      <c r="R3736" t="str">
        <f t="shared" ca="1" si="58"/>
        <v>Sara</v>
      </c>
      <c r="S3736" t="str">
        <f>IFERROR(TEXT(DATEVALUE(LEFT(Table1[[#This Row],[Date of Purchase]],10)), "MMMM"), TEXT(Table1[[#This Row],[Date of Purchase]], "MMMM"))</f>
        <v>December</v>
      </c>
      <c r="T3736" t="str">
        <f>IF(OR(
  AND(Table1[[#This Row],[Ticket Priority]]="Critical", Table1[[#This Row],[Ticket Status]]&lt;&gt;"Closed"),
  AND(Table1[[#This Row],[Ticket Priority]]="High", Table1[[#This Row],[Ticket Status]]="Open")
), "Yes", "No")</f>
        <v>No</v>
      </c>
      <c r="U3736" s="4" t="str">
        <f>IF(Table1[[#This Row],[Ticket Status]]="Closed","Yes","No")</f>
        <v>No</v>
      </c>
      <c r="V3736" s="4" t="str">
        <f>IF(Table1[[#This Row],[Ticket Status]]="Pending Customer Response","Yes","No")</f>
        <v>Yes</v>
      </c>
      <c r="W3736" s="5">
        <f ca="1">COUNTIFS(Table1[Agent_name],Table1[[#This Row],[Agent_name]],Table1[Month],Table1[[#This Row],[Month]])/160</f>
        <v>0.55625000000000002</v>
      </c>
    </row>
    <row r="3737" spans="1:23" x14ac:dyDescent="0.25">
      <c r="A3737">
        <v>3736</v>
      </c>
      <c r="B3737" t="s">
        <v>12218</v>
      </c>
      <c r="C3737" t="s">
        <v>12219</v>
      </c>
      <c r="D3737">
        <v>46</v>
      </c>
      <c r="E3737" t="s">
        <v>29</v>
      </c>
      <c r="F3737" t="s">
        <v>242</v>
      </c>
      <c r="G3737" s="1">
        <v>44499</v>
      </c>
      <c r="H3737" t="s">
        <v>45</v>
      </c>
      <c r="I3737" t="s">
        <v>72</v>
      </c>
      <c r="J3737" s="3" t="s">
        <v>12220</v>
      </c>
      <c r="K3737" t="s">
        <v>24</v>
      </c>
      <c r="M3737" t="s">
        <v>143</v>
      </c>
      <c r="N3737" t="s">
        <v>26</v>
      </c>
      <c r="O3737" s="2">
        <v>45078.365601851852</v>
      </c>
      <c r="R3737" t="str">
        <f t="shared" ca="1" si="58"/>
        <v>Aisha</v>
      </c>
      <c r="S3737" t="str">
        <f>IFERROR(TEXT(DATEVALUE(LEFT(Table1[[#This Row],[Date of Purchase]],10)), "MMMM"), TEXT(Table1[[#This Row],[Date of Purchase]], "MMMM"))</f>
        <v>October</v>
      </c>
      <c r="T3737" t="str">
        <f>IF(OR(
  AND(Table1[[#This Row],[Ticket Priority]]="Critical", Table1[[#This Row],[Ticket Status]]&lt;&gt;"Closed"),
  AND(Table1[[#This Row],[Ticket Priority]]="High", Table1[[#This Row],[Ticket Status]]="Open")
), "Yes", "No")</f>
        <v>No</v>
      </c>
      <c r="U3737" s="4" t="str">
        <f>IF(Table1[[#This Row],[Ticket Status]]="Closed","Yes","No")</f>
        <v>No</v>
      </c>
      <c r="V3737" s="4" t="str">
        <f>IF(Table1[[#This Row],[Ticket Status]]="Pending Customer Response","Yes","No")</f>
        <v>Yes</v>
      </c>
      <c r="W3737" s="5">
        <f ca="1">COUNTIFS(Table1[Agent_name],Table1[[#This Row],[Agent_name]],Table1[Month],Table1[[#This Row],[Month]])/160</f>
        <v>0.85624999999999996</v>
      </c>
    </row>
    <row r="3738" spans="1:23" x14ac:dyDescent="0.25">
      <c r="A3738">
        <v>3737</v>
      </c>
      <c r="B3738" t="s">
        <v>12221</v>
      </c>
      <c r="C3738" t="s">
        <v>12222</v>
      </c>
      <c r="D3738">
        <v>33</v>
      </c>
      <c r="E3738" t="s">
        <v>58</v>
      </c>
      <c r="F3738" t="s">
        <v>202</v>
      </c>
      <c r="G3738" s="1">
        <v>44105</v>
      </c>
      <c r="H3738" t="s">
        <v>67</v>
      </c>
      <c r="I3738" t="s">
        <v>22</v>
      </c>
      <c r="J3738" s="3" t="s">
        <v>12223</v>
      </c>
      <c r="K3738" t="s">
        <v>62</v>
      </c>
      <c r="M3738" t="s">
        <v>143</v>
      </c>
      <c r="N3738" t="s">
        <v>26</v>
      </c>
      <c r="R3738" t="str">
        <f t="shared" ca="1" si="58"/>
        <v>Mohit</v>
      </c>
      <c r="S3738" t="str">
        <f>IFERROR(TEXT(DATEVALUE(LEFT(Table1[[#This Row],[Date of Purchase]],10)), "MMMM"), TEXT(Table1[[#This Row],[Date of Purchase]], "MMMM"))</f>
        <v>October</v>
      </c>
      <c r="T3738" t="str">
        <f>IF(OR(
  AND(Table1[[#This Row],[Ticket Priority]]="Critical", Table1[[#This Row],[Ticket Status]]&lt;&gt;"Closed"),
  AND(Table1[[#This Row],[Ticket Priority]]="High", Table1[[#This Row],[Ticket Status]]="Open")
), "Yes", "No")</f>
        <v>No</v>
      </c>
      <c r="U3738" s="4" t="str">
        <f>IF(Table1[[#This Row],[Ticket Status]]="Closed","Yes","No")</f>
        <v>No</v>
      </c>
      <c r="V3738" s="4" t="str">
        <f>IF(Table1[[#This Row],[Ticket Status]]="Pending Customer Response","Yes","No")</f>
        <v>No</v>
      </c>
      <c r="W3738" s="5">
        <f ca="1">COUNTIFS(Table1[Agent_name],Table1[[#This Row],[Agent_name]],Table1[Month],Table1[[#This Row],[Month]])/160</f>
        <v>0.49375000000000002</v>
      </c>
    </row>
    <row r="3739" spans="1:23" x14ac:dyDescent="0.25">
      <c r="A3739">
        <v>3738</v>
      </c>
      <c r="B3739" t="s">
        <v>12224</v>
      </c>
      <c r="C3739" t="s">
        <v>12225</v>
      </c>
      <c r="D3739">
        <v>52</v>
      </c>
      <c r="E3739" t="s">
        <v>29</v>
      </c>
      <c r="F3739" t="s">
        <v>202</v>
      </c>
      <c r="G3739" s="1">
        <v>44161</v>
      </c>
      <c r="H3739" t="s">
        <v>59</v>
      </c>
      <c r="I3739" t="s">
        <v>59</v>
      </c>
      <c r="J3739" s="3" t="s">
        <v>12226</v>
      </c>
      <c r="K3739" t="s">
        <v>62</v>
      </c>
      <c r="M3739" t="s">
        <v>25</v>
      </c>
      <c r="N3739" t="s">
        <v>26</v>
      </c>
      <c r="R3739" t="str">
        <f t="shared" ca="1" si="58"/>
        <v>Neha</v>
      </c>
      <c r="S3739" t="str">
        <f>IFERROR(TEXT(DATEVALUE(LEFT(Table1[[#This Row],[Date of Purchase]],10)), "MMMM"), TEXT(Table1[[#This Row],[Date of Purchase]], "MMMM"))</f>
        <v>November</v>
      </c>
      <c r="T3739" t="str">
        <f>IF(OR(
  AND(Table1[[#This Row],[Ticket Priority]]="Critical", Table1[[#This Row],[Ticket Status]]&lt;&gt;"Closed"),
  AND(Table1[[#This Row],[Ticket Priority]]="High", Table1[[#This Row],[Ticket Status]]="Open")
), "Yes", "No")</f>
        <v>Yes</v>
      </c>
      <c r="U3739" s="4" t="str">
        <f>IF(Table1[[#This Row],[Ticket Status]]="Closed","Yes","No")</f>
        <v>No</v>
      </c>
      <c r="V3739" s="4" t="str">
        <f>IF(Table1[[#This Row],[Ticket Status]]="Pending Customer Response","Yes","No")</f>
        <v>No</v>
      </c>
      <c r="W3739" s="5">
        <f ca="1">COUNTIFS(Table1[Agent_name],Table1[[#This Row],[Agent_name]],Table1[Month],Table1[[#This Row],[Month]])/160</f>
        <v>0.17499999999999999</v>
      </c>
    </row>
    <row r="3740" spans="1:23" x14ac:dyDescent="0.25">
      <c r="A3740">
        <v>3739</v>
      </c>
      <c r="B3740" t="s">
        <v>12227</v>
      </c>
      <c r="C3740" t="s">
        <v>12228</v>
      </c>
      <c r="D3740">
        <v>67</v>
      </c>
      <c r="E3740" t="s">
        <v>29</v>
      </c>
      <c r="F3740" t="s">
        <v>30</v>
      </c>
      <c r="G3740" s="1">
        <v>44061</v>
      </c>
      <c r="H3740" t="s">
        <v>66</v>
      </c>
      <c r="I3740" t="s">
        <v>72</v>
      </c>
      <c r="J3740" s="3" t="s">
        <v>12229</v>
      </c>
      <c r="K3740" t="s">
        <v>39</v>
      </c>
      <c r="L3740" t="s">
        <v>12230</v>
      </c>
      <c r="M3740" t="s">
        <v>41</v>
      </c>
      <c r="N3740" t="s">
        <v>55</v>
      </c>
      <c r="O3740" s="2">
        <v>45078.897604166668</v>
      </c>
      <c r="P3740" s="2">
        <v>45078.896909722222</v>
      </c>
      <c r="Q3740">
        <v>1</v>
      </c>
      <c r="R3740" t="str">
        <f t="shared" ca="1" si="58"/>
        <v>Ravi</v>
      </c>
      <c r="S3740" t="str">
        <f>IFERROR(TEXT(DATEVALUE(LEFT(Table1[[#This Row],[Date of Purchase]],10)), "MMMM"), TEXT(Table1[[#This Row],[Date of Purchase]], "MMMM"))</f>
        <v>August</v>
      </c>
      <c r="T3740" t="str">
        <f>IF(OR(
  AND(Table1[[#This Row],[Ticket Priority]]="Critical", Table1[[#This Row],[Ticket Status]]&lt;&gt;"Closed"),
  AND(Table1[[#This Row],[Ticket Priority]]="High", Table1[[#This Row],[Ticket Status]]="Open")
), "Yes", "No")</f>
        <v>No</v>
      </c>
      <c r="U3740" s="4" t="str">
        <f>IF(Table1[[#This Row],[Ticket Status]]="Closed","Yes","No")</f>
        <v>Yes</v>
      </c>
      <c r="V3740" s="4" t="str">
        <f>IF(Table1[[#This Row],[Ticket Status]]="Pending Customer Response","Yes","No")</f>
        <v>No</v>
      </c>
      <c r="W3740" s="5">
        <f ca="1">COUNTIFS(Table1[Agent_name],Table1[[#This Row],[Agent_name]],Table1[Month],Table1[[#This Row],[Month]])/160</f>
        <v>0.65625</v>
      </c>
    </row>
    <row r="3741" spans="1:23" x14ac:dyDescent="0.25">
      <c r="A3741">
        <v>3740</v>
      </c>
      <c r="B3741" t="s">
        <v>4703</v>
      </c>
      <c r="C3741" t="s">
        <v>12231</v>
      </c>
      <c r="D3741">
        <v>59</v>
      </c>
      <c r="E3741" t="s">
        <v>29</v>
      </c>
      <c r="F3741" t="s">
        <v>211</v>
      </c>
      <c r="G3741" s="1">
        <v>44560</v>
      </c>
      <c r="H3741" t="s">
        <v>45</v>
      </c>
      <c r="I3741" t="s">
        <v>60</v>
      </c>
      <c r="J3741" s="3" t="s">
        <v>12232</v>
      </c>
      <c r="K3741" t="s">
        <v>24</v>
      </c>
      <c r="M3741" t="s">
        <v>143</v>
      </c>
      <c r="N3741" t="s">
        <v>83</v>
      </c>
      <c r="O3741" s="2">
        <v>45078.685810185183</v>
      </c>
      <c r="R3741" t="str">
        <f t="shared" ca="1" si="58"/>
        <v>Aisha</v>
      </c>
      <c r="S3741" t="str">
        <f>IFERROR(TEXT(DATEVALUE(LEFT(Table1[[#This Row],[Date of Purchase]],10)), "MMMM"), TEXT(Table1[[#This Row],[Date of Purchase]], "MMMM"))</f>
        <v>December</v>
      </c>
      <c r="T3741" t="str">
        <f>IF(OR(
  AND(Table1[[#This Row],[Ticket Priority]]="Critical", Table1[[#This Row],[Ticket Status]]&lt;&gt;"Closed"),
  AND(Table1[[#This Row],[Ticket Priority]]="High", Table1[[#This Row],[Ticket Status]]="Open")
), "Yes", "No")</f>
        <v>No</v>
      </c>
      <c r="U3741" s="4" t="str">
        <f>IF(Table1[[#This Row],[Ticket Status]]="Closed","Yes","No")</f>
        <v>No</v>
      </c>
      <c r="V3741" s="4" t="str">
        <f>IF(Table1[[#This Row],[Ticket Status]]="Pending Customer Response","Yes","No")</f>
        <v>Yes</v>
      </c>
      <c r="W3741" s="5">
        <f ca="1">COUNTIFS(Table1[Agent_name],Table1[[#This Row],[Agent_name]],Table1[Month],Table1[[#This Row],[Month]])/160</f>
        <v>0.91249999999999998</v>
      </c>
    </row>
    <row r="3742" spans="1:23" x14ac:dyDescent="0.25">
      <c r="A3742">
        <v>3741</v>
      </c>
      <c r="B3742" t="s">
        <v>12233</v>
      </c>
      <c r="C3742" t="s">
        <v>12234</v>
      </c>
      <c r="D3742">
        <v>18</v>
      </c>
      <c r="E3742" t="s">
        <v>29</v>
      </c>
      <c r="F3742" t="s">
        <v>223</v>
      </c>
      <c r="G3742" s="1">
        <v>44397</v>
      </c>
      <c r="H3742" t="s">
        <v>59</v>
      </c>
      <c r="I3742" t="s">
        <v>72</v>
      </c>
      <c r="J3742" s="3" t="s">
        <v>12235</v>
      </c>
      <c r="K3742" t="s">
        <v>24</v>
      </c>
      <c r="M3742" t="s">
        <v>25</v>
      </c>
      <c r="N3742" t="s">
        <v>26</v>
      </c>
      <c r="O3742" s="2">
        <v>45078.527488425927</v>
      </c>
      <c r="R3742" t="str">
        <f t="shared" ca="1" si="58"/>
        <v>Mohit</v>
      </c>
      <c r="S3742" t="str">
        <f>IFERROR(TEXT(DATEVALUE(LEFT(Table1[[#This Row],[Date of Purchase]],10)), "MMMM"), TEXT(Table1[[#This Row],[Date of Purchase]], "MMMM"))</f>
        <v>July</v>
      </c>
      <c r="T3742" t="str">
        <f>IF(OR(
  AND(Table1[[#This Row],[Ticket Priority]]="Critical", Table1[[#This Row],[Ticket Status]]&lt;&gt;"Closed"),
  AND(Table1[[#This Row],[Ticket Priority]]="High", Table1[[#This Row],[Ticket Status]]="Open")
), "Yes", "No")</f>
        <v>Yes</v>
      </c>
      <c r="U3742" s="4" t="str">
        <f>IF(Table1[[#This Row],[Ticket Status]]="Closed","Yes","No")</f>
        <v>No</v>
      </c>
      <c r="V3742" s="4" t="str">
        <f>IF(Table1[[#This Row],[Ticket Status]]="Pending Customer Response","Yes","No")</f>
        <v>Yes</v>
      </c>
      <c r="W3742" s="5">
        <f ca="1">COUNTIFS(Table1[Agent_name],Table1[[#This Row],[Agent_name]],Table1[Month],Table1[[#This Row],[Month]])/160</f>
        <v>0.53125</v>
      </c>
    </row>
    <row r="3743" spans="1:23" x14ac:dyDescent="0.25">
      <c r="A3743">
        <v>3742</v>
      </c>
      <c r="B3743" t="s">
        <v>12236</v>
      </c>
      <c r="C3743" t="s">
        <v>12237</v>
      </c>
      <c r="D3743">
        <v>52</v>
      </c>
      <c r="E3743" t="s">
        <v>58</v>
      </c>
      <c r="F3743" t="s">
        <v>44</v>
      </c>
      <c r="G3743" s="1">
        <v>44049</v>
      </c>
      <c r="H3743" t="s">
        <v>66</v>
      </c>
      <c r="I3743" t="s">
        <v>37</v>
      </c>
      <c r="J3743" s="3" t="s">
        <v>12238</v>
      </c>
      <c r="K3743" t="s">
        <v>62</v>
      </c>
      <c r="M3743" t="s">
        <v>41</v>
      </c>
      <c r="N3743" t="s">
        <v>33</v>
      </c>
      <c r="R3743" t="str">
        <f t="shared" ca="1" si="58"/>
        <v>Arjun</v>
      </c>
      <c r="S3743" t="str">
        <f>IFERROR(TEXT(DATEVALUE(LEFT(Table1[[#This Row],[Date of Purchase]],10)), "MMMM"), TEXT(Table1[[#This Row],[Date of Purchase]], "MMMM"))</f>
        <v>August</v>
      </c>
      <c r="T3743" t="str">
        <f>IF(OR(
  AND(Table1[[#This Row],[Ticket Priority]]="Critical", Table1[[#This Row],[Ticket Status]]&lt;&gt;"Closed"),
  AND(Table1[[#This Row],[Ticket Priority]]="High", Table1[[#This Row],[Ticket Status]]="Open")
), "Yes", "No")</f>
        <v>No</v>
      </c>
      <c r="U3743" s="4" t="str">
        <f>IF(Table1[[#This Row],[Ticket Status]]="Closed","Yes","No")</f>
        <v>No</v>
      </c>
      <c r="V3743" s="4" t="str">
        <f>IF(Table1[[#This Row],[Ticket Status]]="Pending Customer Response","Yes","No")</f>
        <v>No</v>
      </c>
      <c r="W3743" s="5">
        <f ca="1">COUNTIFS(Table1[Agent_name],Table1[[#This Row],[Agent_name]],Table1[Month],Table1[[#This Row],[Month]])/160</f>
        <v>0.20624999999999999</v>
      </c>
    </row>
    <row r="3744" spans="1:23" x14ac:dyDescent="0.25">
      <c r="A3744">
        <v>3743</v>
      </c>
      <c r="B3744" t="s">
        <v>12239</v>
      </c>
      <c r="C3744" t="s">
        <v>12240</v>
      </c>
      <c r="D3744">
        <v>38</v>
      </c>
      <c r="E3744" t="s">
        <v>19</v>
      </c>
      <c r="F3744" t="s">
        <v>655</v>
      </c>
      <c r="G3744" s="1">
        <v>44499</v>
      </c>
      <c r="H3744" t="s">
        <v>21</v>
      </c>
      <c r="I3744" t="s">
        <v>99</v>
      </c>
      <c r="J3744" s="3" t="s">
        <v>12241</v>
      </c>
      <c r="K3744" t="s">
        <v>24</v>
      </c>
      <c r="M3744" t="s">
        <v>25</v>
      </c>
      <c r="N3744" t="s">
        <v>83</v>
      </c>
      <c r="O3744" s="2">
        <v>45078.205289351848</v>
      </c>
      <c r="R3744" t="str">
        <f t="shared" ca="1" si="58"/>
        <v>Rahul</v>
      </c>
      <c r="S3744" t="str">
        <f>IFERROR(TEXT(DATEVALUE(LEFT(Table1[[#This Row],[Date of Purchase]],10)), "MMMM"), TEXT(Table1[[#This Row],[Date of Purchase]], "MMMM"))</f>
        <v>October</v>
      </c>
      <c r="T3744" t="str">
        <f>IF(OR(
  AND(Table1[[#This Row],[Ticket Priority]]="Critical", Table1[[#This Row],[Ticket Status]]&lt;&gt;"Closed"),
  AND(Table1[[#This Row],[Ticket Priority]]="High", Table1[[#This Row],[Ticket Status]]="Open")
), "Yes", "No")</f>
        <v>Yes</v>
      </c>
      <c r="U3744" s="4" t="str">
        <f>IF(Table1[[#This Row],[Ticket Status]]="Closed","Yes","No")</f>
        <v>No</v>
      </c>
      <c r="V3744" s="4" t="str">
        <f>IF(Table1[[#This Row],[Ticket Status]]="Pending Customer Response","Yes","No")</f>
        <v>Yes</v>
      </c>
      <c r="W3744" s="5">
        <f ca="1">COUNTIFS(Table1[Agent_name],Table1[[#This Row],[Agent_name]],Table1[Month],Table1[[#This Row],[Month]])/160</f>
        <v>0.23125000000000001</v>
      </c>
    </row>
    <row r="3745" spans="1:23" x14ac:dyDescent="0.25">
      <c r="A3745">
        <v>3744</v>
      </c>
      <c r="B3745" t="s">
        <v>12242</v>
      </c>
      <c r="C3745" t="s">
        <v>12243</v>
      </c>
      <c r="D3745">
        <v>35</v>
      </c>
      <c r="E3745" t="s">
        <v>29</v>
      </c>
      <c r="F3745" t="s">
        <v>655</v>
      </c>
      <c r="G3745" s="1">
        <v>44370</v>
      </c>
      <c r="H3745" t="s">
        <v>67</v>
      </c>
      <c r="I3745" t="s">
        <v>99</v>
      </c>
      <c r="J3745" s="3" t="s">
        <v>12244</v>
      </c>
      <c r="K3745" t="s">
        <v>39</v>
      </c>
      <c r="L3745" t="s">
        <v>12245</v>
      </c>
      <c r="M3745" t="s">
        <v>41</v>
      </c>
      <c r="N3745" t="s">
        <v>33</v>
      </c>
      <c r="O3745" s="2">
        <v>45078.816412037035</v>
      </c>
      <c r="P3745" s="2">
        <v>45078.299745370372</v>
      </c>
      <c r="Q3745">
        <v>3</v>
      </c>
      <c r="R3745" t="str">
        <f t="shared" ca="1" si="58"/>
        <v>Karan</v>
      </c>
      <c r="S3745" t="str">
        <f>IFERROR(TEXT(DATEVALUE(LEFT(Table1[[#This Row],[Date of Purchase]],10)), "MMMM"), TEXT(Table1[[#This Row],[Date of Purchase]], "MMMM"))</f>
        <v>June</v>
      </c>
      <c r="T3745" t="str">
        <f>IF(OR(
  AND(Table1[[#This Row],[Ticket Priority]]="Critical", Table1[[#This Row],[Ticket Status]]&lt;&gt;"Closed"),
  AND(Table1[[#This Row],[Ticket Priority]]="High", Table1[[#This Row],[Ticket Status]]="Open")
), "Yes", "No")</f>
        <v>No</v>
      </c>
      <c r="U3745" s="4" t="str">
        <f>IF(Table1[[#This Row],[Ticket Status]]="Closed","Yes","No")</f>
        <v>Yes</v>
      </c>
      <c r="V3745" s="4" t="str">
        <f>IF(Table1[[#This Row],[Ticket Status]]="Pending Customer Response","Yes","No")</f>
        <v>No</v>
      </c>
      <c r="W3745" s="5">
        <f ca="1">COUNTIFS(Table1[Agent_name],Table1[[#This Row],[Agent_name]],Table1[Month],Table1[[#This Row],[Month]])/160</f>
        <v>0.27500000000000002</v>
      </c>
    </row>
    <row r="3746" spans="1:23" x14ac:dyDescent="0.25">
      <c r="A3746">
        <v>3745</v>
      </c>
      <c r="B3746" t="s">
        <v>12246</v>
      </c>
      <c r="C3746" t="s">
        <v>12247</v>
      </c>
      <c r="D3746">
        <v>70</v>
      </c>
      <c r="E3746" t="s">
        <v>19</v>
      </c>
      <c r="F3746" t="s">
        <v>161</v>
      </c>
      <c r="G3746" s="1">
        <v>44091</v>
      </c>
      <c r="H3746" t="s">
        <v>59</v>
      </c>
      <c r="I3746" t="s">
        <v>177</v>
      </c>
      <c r="J3746" s="3" t="s">
        <v>12248</v>
      </c>
      <c r="K3746" t="s">
        <v>39</v>
      </c>
      <c r="L3746" t="s">
        <v>12249</v>
      </c>
      <c r="M3746" t="s">
        <v>41</v>
      </c>
      <c r="N3746" t="s">
        <v>83</v>
      </c>
      <c r="O3746" s="2">
        <v>45078.762256944443</v>
      </c>
      <c r="P3746" s="2">
        <v>45078.328923611109</v>
      </c>
      <c r="Q3746">
        <v>3</v>
      </c>
      <c r="R3746" t="str">
        <f t="shared" ca="1" si="58"/>
        <v>Priya</v>
      </c>
      <c r="S3746" t="str">
        <f>IFERROR(TEXT(DATEVALUE(LEFT(Table1[[#This Row],[Date of Purchase]],10)), "MMMM"), TEXT(Table1[[#This Row],[Date of Purchase]], "MMMM"))</f>
        <v>September</v>
      </c>
      <c r="T3746" t="str">
        <f>IF(OR(
  AND(Table1[[#This Row],[Ticket Priority]]="Critical", Table1[[#This Row],[Ticket Status]]&lt;&gt;"Closed"),
  AND(Table1[[#This Row],[Ticket Priority]]="High", Table1[[#This Row],[Ticket Status]]="Open")
), "Yes", "No")</f>
        <v>No</v>
      </c>
      <c r="U3746" s="4" t="str">
        <f>IF(Table1[[#This Row],[Ticket Status]]="Closed","Yes","No")</f>
        <v>Yes</v>
      </c>
      <c r="V3746" s="4" t="str">
        <f>IF(Table1[[#This Row],[Ticket Status]]="Pending Customer Response","Yes","No")</f>
        <v>No</v>
      </c>
      <c r="W3746" s="5">
        <f ca="1">COUNTIFS(Table1[Agent_name],Table1[[#This Row],[Agent_name]],Table1[Month],Table1[[#This Row],[Month]])/160</f>
        <v>0.53125</v>
      </c>
    </row>
    <row r="3747" spans="1:23" x14ac:dyDescent="0.25">
      <c r="A3747">
        <v>3746</v>
      </c>
      <c r="B3747" t="s">
        <v>12250</v>
      </c>
      <c r="C3747" t="s">
        <v>12251</v>
      </c>
      <c r="D3747">
        <v>63</v>
      </c>
      <c r="E3747" t="s">
        <v>29</v>
      </c>
      <c r="F3747" t="s">
        <v>149</v>
      </c>
      <c r="G3747" s="1">
        <v>44102</v>
      </c>
      <c r="H3747" t="s">
        <v>45</v>
      </c>
      <c r="I3747" t="s">
        <v>60</v>
      </c>
      <c r="J3747" s="3" t="s">
        <v>12252</v>
      </c>
      <c r="K3747" t="s">
        <v>24</v>
      </c>
      <c r="M3747" t="s">
        <v>25</v>
      </c>
      <c r="N3747" t="s">
        <v>26</v>
      </c>
      <c r="O3747" s="2">
        <v>45078.734502314815</v>
      </c>
      <c r="R3747" t="str">
        <f t="shared" ca="1" si="58"/>
        <v>Rahul</v>
      </c>
      <c r="S3747" t="str">
        <f>IFERROR(TEXT(DATEVALUE(LEFT(Table1[[#This Row],[Date of Purchase]],10)), "MMMM"), TEXT(Table1[[#This Row],[Date of Purchase]], "MMMM"))</f>
        <v>September</v>
      </c>
      <c r="T3747" t="str">
        <f>IF(OR(
  AND(Table1[[#This Row],[Ticket Priority]]="Critical", Table1[[#This Row],[Ticket Status]]&lt;&gt;"Closed"),
  AND(Table1[[#This Row],[Ticket Priority]]="High", Table1[[#This Row],[Ticket Status]]="Open")
), "Yes", "No")</f>
        <v>Yes</v>
      </c>
      <c r="U3747" s="4" t="str">
        <f>IF(Table1[[#This Row],[Ticket Status]]="Closed","Yes","No")</f>
        <v>No</v>
      </c>
      <c r="V3747" s="4" t="str">
        <f>IF(Table1[[#This Row],[Ticket Status]]="Pending Customer Response","Yes","No")</f>
        <v>Yes</v>
      </c>
      <c r="W3747" s="5">
        <f ca="1">COUNTIFS(Table1[Agent_name],Table1[[#This Row],[Agent_name]],Table1[Month],Table1[[#This Row],[Month]])/160</f>
        <v>0.25</v>
      </c>
    </row>
    <row r="3748" spans="1:23" x14ac:dyDescent="0.25">
      <c r="A3748">
        <v>3747</v>
      </c>
      <c r="B3748" t="s">
        <v>5098</v>
      </c>
      <c r="C3748" t="s">
        <v>12253</v>
      </c>
      <c r="D3748">
        <v>45</v>
      </c>
      <c r="E3748" t="s">
        <v>58</v>
      </c>
      <c r="F3748" t="s">
        <v>242</v>
      </c>
      <c r="G3748" s="1">
        <v>43875</v>
      </c>
      <c r="H3748" t="s">
        <v>66</v>
      </c>
      <c r="I3748" t="s">
        <v>141</v>
      </c>
      <c r="J3748" s="3" t="s">
        <v>12254</v>
      </c>
      <c r="K3748" t="s">
        <v>62</v>
      </c>
      <c r="M3748" t="s">
        <v>41</v>
      </c>
      <c r="N3748" t="s">
        <v>33</v>
      </c>
      <c r="R3748" t="str">
        <f t="shared" ca="1" si="58"/>
        <v>Sara</v>
      </c>
      <c r="S3748" t="str">
        <f>IFERROR(TEXT(DATEVALUE(LEFT(Table1[[#This Row],[Date of Purchase]],10)), "MMMM"), TEXT(Table1[[#This Row],[Date of Purchase]], "MMMM"))</f>
        <v>February</v>
      </c>
      <c r="T3748" t="str">
        <f>IF(OR(
  AND(Table1[[#This Row],[Ticket Priority]]="Critical", Table1[[#This Row],[Ticket Status]]&lt;&gt;"Closed"),
  AND(Table1[[#This Row],[Ticket Priority]]="High", Table1[[#This Row],[Ticket Status]]="Open")
), "Yes", "No")</f>
        <v>No</v>
      </c>
      <c r="U3748" s="4" t="str">
        <f>IF(Table1[[#This Row],[Ticket Status]]="Closed","Yes","No")</f>
        <v>No</v>
      </c>
      <c r="V3748" s="4" t="str">
        <f>IF(Table1[[#This Row],[Ticket Status]]="Pending Customer Response","Yes","No")</f>
        <v>No</v>
      </c>
      <c r="W3748" s="5">
        <f ca="1">COUNTIFS(Table1[Agent_name],Table1[[#This Row],[Agent_name]],Table1[Month],Table1[[#This Row],[Month]])/160</f>
        <v>0.65625</v>
      </c>
    </row>
    <row r="3749" spans="1:23" x14ac:dyDescent="0.25">
      <c r="A3749">
        <v>3748</v>
      </c>
      <c r="B3749" t="s">
        <v>12255</v>
      </c>
      <c r="C3749" t="s">
        <v>12256</v>
      </c>
      <c r="D3749">
        <v>67</v>
      </c>
      <c r="E3749" t="s">
        <v>19</v>
      </c>
      <c r="F3749" t="s">
        <v>699</v>
      </c>
      <c r="G3749" s="1">
        <v>44084</v>
      </c>
      <c r="H3749" t="s">
        <v>66</v>
      </c>
      <c r="I3749" t="s">
        <v>177</v>
      </c>
      <c r="J3749" s="3" t="s">
        <v>12257</v>
      </c>
      <c r="K3749" t="s">
        <v>39</v>
      </c>
      <c r="L3749" t="s">
        <v>12258</v>
      </c>
      <c r="M3749" t="s">
        <v>89</v>
      </c>
      <c r="N3749" t="s">
        <v>83</v>
      </c>
      <c r="O3749" s="2">
        <v>45078.049826388888</v>
      </c>
      <c r="P3749" s="2">
        <v>45078.845659722225</v>
      </c>
      <c r="Q3749">
        <v>2</v>
      </c>
      <c r="R3749" t="str">
        <f t="shared" ca="1" si="58"/>
        <v>Mohit</v>
      </c>
      <c r="S3749" t="str">
        <f>IFERROR(TEXT(DATEVALUE(LEFT(Table1[[#This Row],[Date of Purchase]],10)), "MMMM"), TEXT(Table1[[#This Row],[Date of Purchase]], "MMMM"))</f>
        <v>September</v>
      </c>
      <c r="T3749" t="str">
        <f>IF(OR(
  AND(Table1[[#This Row],[Ticket Priority]]="Critical", Table1[[#This Row],[Ticket Status]]&lt;&gt;"Closed"),
  AND(Table1[[#This Row],[Ticket Priority]]="High", Table1[[#This Row],[Ticket Status]]="Open")
), "Yes", "No")</f>
        <v>No</v>
      </c>
      <c r="U3749" s="4" t="str">
        <f>IF(Table1[[#This Row],[Ticket Status]]="Closed","Yes","No")</f>
        <v>Yes</v>
      </c>
      <c r="V3749" s="4" t="str">
        <f>IF(Table1[[#This Row],[Ticket Status]]="Pending Customer Response","Yes","No")</f>
        <v>No</v>
      </c>
      <c r="W3749" s="5">
        <f ca="1">COUNTIFS(Table1[Agent_name],Table1[[#This Row],[Agent_name]],Table1[Month],Table1[[#This Row],[Month]])/160</f>
        <v>0.38124999999999998</v>
      </c>
    </row>
    <row r="3750" spans="1:23" x14ac:dyDescent="0.25">
      <c r="A3750">
        <v>3749</v>
      </c>
      <c r="B3750" t="s">
        <v>12259</v>
      </c>
      <c r="C3750" t="s">
        <v>12260</v>
      </c>
      <c r="D3750">
        <v>53</v>
      </c>
      <c r="E3750" t="s">
        <v>29</v>
      </c>
      <c r="F3750" t="s">
        <v>219</v>
      </c>
      <c r="G3750" s="1">
        <v>44491</v>
      </c>
      <c r="H3750" t="s">
        <v>45</v>
      </c>
      <c r="I3750" t="s">
        <v>99</v>
      </c>
      <c r="J3750" s="3" t="s">
        <v>12261</v>
      </c>
      <c r="K3750" t="s">
        <v>24</v>
      </c>
      <c r="M3750" t="s">
        <v>89</v>
      </c>
      <c r="N3750" t="s">
        <v>55</v>
      </c>
      <c r="O3750" s="2">
        <v>45078.143587962964</v>
      </c>
      <c r="R3750" t="str">
        <f t="shared" ca="1" si="58"/>
        <v>Aisha</v>
      </c>
      <c r="S3750" t="str">
        <f>IFERROR(TEXT(DATEVALUE(LEFT(Table1[[#This Row],[Date of Purchase]],10)), "MMMM"), TEXT(Table1[[#This Row],[Date of Purchase]], "MMMM"))</f>
        <v>October</v>
      </c>
      <c r="T3750" t="str">
        <f>IF(OR(
  AND(Table1[[#This Row],[Ticket Priority]]="Critical", Table1[[#This Row],[Ticket Status]]&lt;&gt;"Closed"),
  AND(Table1[[#This Row],[Ticket Priority]]="High", Table1[[#This Row],[Ticket Status]]="Open")
), "Yes", "No")</f>
        <v>No</v>
      </c>
      <c r="U3750" s="4" t="str">
        <f>IF(Table1[[#This Row],[Ticket Status]]="Closed","Yes","No")</f>
        <v>No</v>
      </c>
      <c r="V3750" s="4" t="str">
        <f>IF(Table1[[#This Row],[Ticket Status]]="Pending Customer Response","Yes","No")</f>
        <v>Yes</v>
      </c>
      <c r="W3750" s="5">
        <f ca="1">COUNTIFS(Table1[Agent_name],Table1[[#This Row],[Agent_name]],Table1[Month],Table1[[#This Row],[Month]])/160</f>
        <v>0.85624999999999996</v>
      </c>
    </row>
    <row r="3751" spans="1:23" x14ac:dyDescent="0.25">
      <c r="A3751">
        <v>3750</v>
      </c>
      <c r="B3751" t="s">
        <v>12262</v>
      </c>
      <c r="C3751" t="s">
        <v>12263</v>
      </c>
      <c r="D3751">
        <v>67</v>
      </c>
      <c r="E3751" t="s">
        <v>19</v>
      </c>
      <c r="F3751" t="s">
        <v>207</v>
      </c>
      <c r="G3751" s="1">
        <v>44541</v>
      </c>
      <c r="H3751" t="s">
        <v>59</v>
      </c>
      <c r="I3751" t="s">
        <v>113</v>
      </c>
      <c r="J3751" s="3" t="s">
        <v>12264</v>
      </c>
      <c r="K3751" t="s">
        <v>39</v>
      </c>
      <c r="L3751" t="s">
        <v>12265</v>
      </c>
      <c r="M3751" t="s">
        <v>25</v>
      </c>
      <c r="N3751" t="s">
        <v>55</v>
      </c>
      <c r="O3751" s="2">
        <v>45078.889421296299</v>
      </c>
      <c r="P3751" s="2">
        <v>45078.656087962961</v>
      </c>
      <c r="Q3751">
        <v>5</v>
      </c>
      <c r="R3751" t="str">
        <f t="shared" ca="1" si="58"/>
        <v>Ravi</v>
      </c>
      <c r="S3751" t="str">
        <f>IFERROR(TEXT(DATEVALUE(LEFT(Table1[[#This Row],[Date of Purchase]],10)), "MMMM"), TEXT(Table1[[#This Row],[Date of Purchase]], "MMMM"))</f>
        <v>December</v>
      </c>
      <c r="T3751" t="str">
        <f>IF(OR(
  AND(Table1[[#This Row],[Ticket Priority]]="Critical", Table1[[#This Row],[Ticket Status]]&lt;&gt;"Closed"),
  AND(Table1[[#This Row],[Ticket Priority]]="High", Table1[[#This Row],[Ticket Status]]="Open")
), "Yes", "No")</f>
        <v>No</v>
      </c>
      <c r="U3751" s="4" t="str">
        <f>IF(Table1[[#This Row],[Ticket Status]]="Closed","Yes","No")</f>
        <v>Yes</v>
      </c>
      <c r="V3751" s="4" t="str">
        <f>IF(Table1[[#This Row],[Ticket Status]]="Pending Customer Response","Yes","No")</f>
        <v>No</v>
      </c>
      <c r="W3751" s="5">
        <f ca="1">COUNTIFS(Table1[Agent_name],Table1[[#This Row],[Agent_name]],Table1[Month],Table1[[#This Row],[Month]])/160</f>
        <v>0.66249999999999998</v>
      </c>
    </row>
    <row r="3752" spans="1:23" x14ac:dyDescent="0.25">
      <c r="A3752">
        <v>3751</v>
      </c>
      <c r="B3752" t="s">
        <v>12266</v>
      </c>
      <c r="C3752" t="s">
        <v>12267</v>
      </c>
      <c r="D3752">
        <v>24</v>
      </c>
      <c r="E3752" t="s">
        <v>29</v>
      </c>
      <c r="F3752" t="s">
        <v>103</v>
      </c>
      <c r="G3752" s="1">
        <v>44159</v>
      </c>
      <c r="H3752" t="s">
        <v>45</v>
      </c>
      <c r="I3752" t="s">
        <v>37</v>
      </c>
      <c r="J3752" s="3" t="s">
        <v>12268</v>
      </c>
      <c r="K3752" t="s">
        <v>39</v>
      </c>
      <c r="L3752" t="s">
        <v>12269</v>
      </c>
      <c r="M3752" t="s">
        <v>25</v>
      </c>
      <c r="N3752" t="s">
        <v>26</v>
      </c>
      <c r="O3752" s="2">
        <v>45078.472777777781</v>
      </c>
      <c r="P3752" s="2">
        <v>45077.967916666668</v>
      </c>
      <c r="Q3752">
        <v>1</v>
      </c>
      <c r="R3752" t="str">
        <f t="shared" ca="1" si="58"/>
        <v>Ravi</v>
      </c>
      <c r="S3752" t="str">
        <f>IFERROR(TEXT(DATEVALUE(LEFT(Table1[[#This Row],[Date of Purchase]],10)), "MMMM"), TEXT(Table1[[#This Row],[Date of Purchase]], "MMMM"))</f>
        <v>November</v>
      </c>
      <c r="T3752" t="str">
        <f>IF(OR(
  AND(Table1[[#This Row],[Ticket Priority]]="Critical", Table1[[#This Row],[Ticket Status]]&lt;&gt;"Closed"),
  AND(Table1[[#This Row],[Ticket Priority]]="High", Table1[[#This Row],[Ticket Status]]="Open")
), "Yes", "No")</f>
        <v>No</v>
      </c>
      <c r="U3752" s="4" t="str">
        <f>IF(Table1[[#This Row],[Ticket Status]]="Closed","Yes","No")</f>
        <v>Yes</v>
      </c>
      <c r="V3752" s="4" t="str">
        <f>IF(Table1[[#This Row],[Ticket Status]]="Pending Customer Response","Yes","No")</f>
        <v>No</v>
      </c>
      <c r="W3752" s="5">
        <f ca="1">COUNTIFS(Table1[Agent_name],Table1[[#This Row],[Agent_name]],Table1[Month],Table1[[#This Row],[Month]])/160</f>
        <v>0.61875000000000002</v>
      </c>
    </row>
    <row r="3753" spans="1:23" x14ac:dyDescent="0.25">
      <c r="A3753">
        <v>3752</v>
      </c>
      <c r="B3753" t="s">
        <v>12270</v>
      </c>
      <c r="C3753" t="s">
        <v>12271</v>
      </c>
      <c r="D3753">
        <v>63</v>
      </c>
      <c r="E3753" t="s">
        <v>19</v>
      </c>
      <c r="F3753" t="s">
        <v>107</v>
      </c>
      <c r="G3753" s="1">
        <v>44467</v>
      </c>
      <c r="H3753" t="s">
        <v>67</v>
      </c>
      <c r="I3753" t="s">
        <v>141</v>
      </c>
      <c r="J3753" s="3" t="s">
        <v>12272</v>
      </c>
      <c r="K3753" t="s">
        <v>24</v>
      </c>
      <c r="M3753" t="s">
        <v>25</v>
      </c>
      <c r="N3753" t="s">
        <v>33</v>
      </c>
      <c r="O3753" s="2">
        <v>45078.1172337963</v>
      </c>
      <c r="R3753" t="str">
        <f t="shared" ca="1" si="58"/>
        <v>Aisha</v>
      </c>
      <c r="S3753" t="str">
        <f>IFERROR(TEXT(DATEVALUE(LEFT(Table1[[#This Row],[Date of Purchase]],10)), "MMMM"), TEXT(Table1[[#This Row],[Date of Purchase]], "MMMM"))</f>
        <v>September</v>
      </c>
      <c r="T3753" t="str">
        <f>IF(OR(
  AND(Table1[[#This Row],[Ticket Priority]]="Critical", Table1[[#This Row],[Ticket Status]]&lt;&gt;"Closed"),
  AND(Table1[[#This Row],[Ticket Priority]]="High", Table1[[#This Row],[Ticket Status]]="Open")
), "Yes", "No")</f>
        <v>Yes</v>
      </c>
      <c r="U3753" s="4" t="str">
        <f>IF(Table1[[#This Row],[Ticket Status]]="Closed","Yes","No")</f>
        <v>No</v>
      </c>
      <c r="V3753" s="4" t="str">
        <f>IF(Table1[[#This Row],[Ticket Status]]="Pending Customer Response","Yes","No")</f>
        <v>Yes</v>
      </c>
      <c r="W3753" s="5">
        <f ca="1">COUNTIFS(Table1[Agent_name],Table1[[#This Row],[Agent_name]],Table1[Month],Table1[[#This Row],[Month]])/160</f>
        <v>0.86250000000000004</v>
      </c>
    </row>
    <row r="3754" spans="1:23" x14ac:dyDescent="0.25">
      <c r="A3754">
        <v>3753</v>
      </c>
      <c r="B3754" t="s">
        <v>12273</v>
      </c>
      <c r="C3754" t="s">
        <v>12274</v>
      </c>
      <c r="D3754">
        <v>28</v>
      </c>
      <c r="E3754" t="s">
        <v>58</v>
      </c>
      <c r="F3754" t="s">
        <v>161</v>
      </c>
      <c r="G3754" s="1">
        <v>43960</v>
      </c>
      <c r="H3754" t="s">
        <v>59</v>
      </c>
      <c r="I3754" t="s">
        <v>77</v>
      </c>
      <c r="J3754" s="3" t="s">
        <v>12275</v>
      </c>
      <c r="K3754" t="s">
        <v>24</v>
      </c>
      <c r="M3754" t="s">
        <v>25</v>
      </c>
      <c r="N3754" t="s">
        <v>26</v>
      </c>
      <c r="O3754" s="2">
        <v>45078.024884259263</v>
      </c>
      <c r="R3754" t="str">
        <f t="shared" ca="1" si="58"/>
        <v>Neha</v>
      </c>
      <c r="S3754" t="str">
        <f>IFERROR(TEXT(DATEVALUE(LEFT(Table1[[#This Row],[Date of Purchase]],10)), "MMMM"), TEXT(Table1[[#This Row],[Date of Purchase]], "MMMM"))</f>
        <v>May</v>
      </c>
      <c r="T3754" t="str">
        <f>IF(OR(
  AND(Table1[[#This Row],[Ticket Priority]]="Critical", Table1[[#This Row],[Ticket Status]]&lt;&gt;"Closed"),
  AND(Table1[[#This Row],[Ticket Priority]]="High", Table1[[#This Row],[Ticket Status]]="Open")
), "Yes", "No")</f>
        <v>Yes</v>
      </c>
      <c r="U3754" s="4" t="str">
        <f>IF(Table1[[#This Row],[Ticket Status]]="Closed","Yes","No")</f>
        <v>No</v>
      </c>
      <c r="V3754" s="4" t="str">
        <f>IF(Table1[[#This Row],[Ticket Status]]="Pending Customer Response","Yes","No")</f>
        <v>Yes</v>
      </c>
      <c r="W3754" s="5">
        <f ca="1">COUNTIFS(Table1[Agent_name],Table1[[#This Row],[Agent_name]],Table1[Month],Table1[[#This Row],[Month]])/160</f>
        <v>0.20624999999999999</v>
      </c>
    </row>
    <row r="3755" spans="1:23" x14ac:dyDescent="0.25">
      <c r="A3755">
        <v>3754</v>
      </c>
      <c r="B3755" t="s">
        <v>12276</v>
      </c>
      <c r="C3755" t="s">
        <v>12277</v>
      </c>
      <c r="D3755">
        <v>40</v>
      </c>
      <c r="E3755" t="s">
        <v>58</v>
      </c>
      <c r="F3755" t="s">
        <v>173</v>
      </c>
      <c r="G3755" s="1">
        <v>44405</v>
      </c>
      <c r="H3755" t="s">
        <v>21</v>
      </c>
      <c r="I3755" t="s">
        <v>59</v>
      </c>
      <c r="J3755" s="3" t="s">
        <v>12278</v>
      </c>
      <c r="K3755" t="s">
        <v>62</v>
      </c>
      <c r="M3755" t="s">
        <v>89</v>
      </c>
      <c r="N3755" t="s">
        <v>26</v>
      </c>
      <c r="R3755" t="str">
        <f t="shared" ca="1" si="58"/>
        <v>Aisha</v>
      </c>
      <c r="S3755" t="str">
        <f>IFERROR(TEXT(DATEVALUE(LEFT(Table1[[#This Row],[Date of Purchase]],10)), "MMMM"), TEXT(Table1[[#This Row],[Date of Purchase]], "MMMM"))</f>
        <v>July</v>
      </c>
      <c r="T3755" t="str">
        <f>IF(OR(
  AND(Table1[[#This Row],[Ticket Priority]]="Critical", Table1[[#This Row],[Ticket Status]]&lt;&gt;"Closed"),
  AND(Table1[[#This Row],[Ticket Priority]]="High", Table1[[#This Row],[Ticket Status]]="Open")
), "Yes", "No")</f>
        <v>Yes</v>
      </c>
      <c r="U3755" s="4" t="str">
        <f>IF(Table1[[#This Row],[Ticket Status]]="Closed","Yes","No")</f>
        <v>No</v>
      </c>
      <c r="V3755" s="4" t="str">
        <f>IF(Table1[[#This Row],[Ticket Status]]="Pending Customer Response","Yes","No")</f>
        <v>No</v>
      </c>
      <c r="W3755" s="5">
        <f ca="1">COUNTIFS(Table1[Agent_name],Table1[[#This Row],[Agent_name]],Table1[Month],Table1[[#This Row],[Month]])/160</f>
        <v>0.875</v>
      </c>
    </row>
    <row r="3756" spans="1:23" x14ac:dyDescent="0.25">
      <c r="A3756">
        <v>3755</v>
      </c>
      <c r="B3756" t="s">
        <v>12279</v>
      </c>
      <c r="C3756" t="s">
        <v>12280</v>
      </c>
      <c r="D3756">
        <v>49</v>
      </c>
      <c r="E3756" t="s">
        <v>58</v>
      </c>
      <c r="F3756" t="s">
        <v>36</v>
      </c>
      <c r="G3756" s="1">
        <v>44249</v>
      </c>
      <c r="H3756" t="s">
        <v>21</v>
      </c>
      <c r="I3756" t="s">
        <v>22</v>
      </c>
      <c r="J3756" s="3" t="s">
        <v>12281</v>
      </c>
      <c r="K3756" t="s">
        <v>24</v>
      </c>
      <c r="M3756" t="s">
        <v>41</v>
      </c>
      <c r="N3756" t="s">
        <v>26</v>
      </c>
      <c r="O3756" s="2">
        <v>45078.599907407406</v>
      </c>
      <c r="R3756" t="str">
        <f t="shared" ca="1" si="58"/>
        <v>Ravi</v>
      </c>
      <c r="S3756" t="str">
        <f>IFERROR(TEXT(DATEVALUE(LEFT(Table1[[#This Row],[Date of Purchase]],10)), "MMMM"), TEXT(Table1[[#This Row],[Date of Purchase]], "MMMM"))</f>
        <v>February</v>
      </c>
      <c r="T3756" t="str">
        <f>IF(OR(
  AND(Table1[[#This Row],[Ticket Priority]]="Critical", Table1[[#This Row],[Ticket Status]]&lt;&gt;"Closed"),
  AND(Table1[[#This Row],[Ticket Priority]]="High", Table1[[#This Row],[Ticket Status]]="Open")
), "Yes", "No")</f>
        <v>No</v>
      </c>
      <c r="U3756" s="4" t="str">
        <f>IF(Table1[[#This Row],[Ticket Status]]="Closed","Yes","No")</f>
        <v>No</v>
      </c>
      <c r="V3756" s="4" t="str">
        <f>IF(Table1[[#This Row],[Ticket Status]]="Pending Customer Response","Yes","No")</f>
        <v>Yes</v>
      </c>
      <c r="W3756" s="5">
        <f ca="1">COUNTIFS(Table1[Agent_name],Table1[[#This Row],[Agent_name]],Table1[Month],Table1[[#This Row],[Month]])/160</f>
        <v>0.61250000000000004</v>
      </c>
    </row>
    <row r="3757" spans="1:23" x14ac:dyDescent="0.25">
      <c r="A3757">
        <v>3756</v>
      </c>
      <c r="B3757" t="s">
        <v>12282</v>
      </c>
      <c r="C3757" t="s">
        <v>12283</v>
      </c>
      <c r="D3757">
        <v>50</v>
      </c>
      <c r="E3757" t="s">
        <v>19</v>
      </c>
      <c r="F3757" t="s">
        <v>421</v>
      </c>
      <c r="G3757" s="1">
        <v>44422</v>
      </c>
      <c r="H3757" t="s">
        <v>45</v>
      </c>
      <c r="I3757" t="s">
        <v>31</v>
      </c>
      <c r="J3757" s="3" t="s">
        <v>12284</v>
      </c>
      <c r="K3757" t="s">
        <v>24</v>
      </c>
      <c r="M3757" t="s">
        <v>89</v>
      </c>
      <c r="N3757" t="s">
        <v>33</v>
      </c>
      <c r="O3757" s="2">
        <v>45078.192291666666</v>
      </c>
      <c r="R3757" t="str">
        <f t="shared" ca="1" si="58"/>
        <v>Aisha</v>
      </c>
      <c r="S3757" t="str">
        <f>IFERROR(TEXT(DATEVALUE(LEFT(Table1[[#This Row],[Date of Purchase]],10)), "MMMM"), TEXT(Table1[[#This Row],[Date of Purchase]], "MMMM"))</f>
        <v>August</v>
      </c>
      <c r="T3757" t="str">
        <f>IF(OR(
  AND(Table1[[#This Row],[Ticket Priority]]="Critical", Table1[[#This Row],[Ticket Status]]&lt;&gt;"Closed"),
  AND(Table1[[#This Row],[Ticket Priority]]="High", Table1[[#This Row],[Ticket Status]]="Open")
), "Yes", "No")</f>
        <v>No</v>
      </c>
      <c r="U3757" s="4" t="str">
        <f>IF(Table1[[#This Row],[Ticket Status]]="Closed","Yes","No")</f>
        <v>No</v>
      </c>
      <c r="V3757" s="4" t="str">
        <f>IF(Table1[[#This Row],[Ticket Status]]="Pending Customer Response","Yes","No")</f>
        <v>Yes</v>
      </c>
      <c r="W3757" s="5">
        <f ca="1">COUNTIFS(Table1[Agent_name],Table1[[#This Row],[Agent_name]],Table1[Month],Table1[[#This Row],[Month]])/160</f>
        <v>0.86250000000000004</v>
      </c>
    </row>
    <row r="3758" spans="1:23" x14ac:dyDescent="0.25">
      <c r="A3758">
        <v>3757</v>
      </c>
      <c r="B3758" t="s">
        <v>12285</v>
      </c>
      <c r="C3758" t="s">
        <v>12286</v>
      </c>
      <c r="D3758">
        <v>39</v>
      </c>
      <c r="E3758" t="s">
        <v>19</v>
      </c>
      <c r="F3758" t="s">
        <v>485</v>
      </c>
      <c r="G3758" s="1">
        <v>43889</v>
      </c>
      <c r="H3758" t="s">
        <v>45</v>
      </c>
      <c r="I3758" t="s">
        <v>52</v>
      </c>
      <c r="J3758" s="3" t="s">
        <v>12287</v>
      </c>
      <c r="K3758" t="s">
        <v>62</v>
      </c>
      <c r="M3758" t="s">
        <v>143</v>
      </c>
      <c r="N3758" t="s">
        <v>83</v>
      </c>
      <c r="R3758" t="str">
        <f t="shared" ca="1" si="58"/>
        <v>Rahul</v>
      </c>
      <c r="S3758" t="str">
        <f>IFERROR(TEXT(DATEVALUE(LEFT(Table1[[#This Row],[Date of Purchase]],10)), "MMMM"), TEXT(Table1[[#This Row],[Date of Purchase]], "MMMM"))</f>
        <v>February</v>
      </c>
      <c r="T3758" t="str">
        <f>IF(OR(
  AND(Table1[[#This Row],[Ticket Priority]]="Critical", Table1[[#This Row],[Ticket Status]]&lt;&gt;"Closed"),
  AND(Table1[[#This Row],[Ticket Priority]]="High", Table1[[#This Row],[Ticket Status]]="Open")
), "Yes", "No")</f>
        <v>No</v>
      </c>
      <c r="U3758" s="4" t="str">
        <f>IF(Table1[[#This Row],[Ticket Status]]="Closed","Yes","No")</f>
        <v>No</v>
      </c>
      <c r="V3758" s="4" t="str">
        <f>IF(Table1[[#This Row],[Ticket Status]]="Pending Customer Response","Yes","No")</f>
        <v>No</v>
      </c>
      <c r="W3758" s="5">
        <f ca="1">COUNTIFS(Table1[Agent_name],Table1[[#This Row],[Agent_name]],Table1[Month],Table1[[#This Row],[Month]])/160</f>
        <v>0.30625000000000002</v>
      </c>
    </row>
    <row r="3759" spans="1:23" x14ac:dyDescent="0.25">
      <c r="A3759">
        <v>3758</v>
      </c>
      <c r="B3759" t="s">
        <v>12288</v>
      </c>
      <c r="C3759" t="s">
        <v>12289</v>
      </c>
      <c r="D3759">
        <v>53</v>
      </c>
      <c r="E3759" t="s">
        <v>29</v>
      </c>
      <c r="F3759" t="s">
        <v>98</v>
      </c>
      <c r="G3759" s="1">
        <v>43887</v>
      </c>
      <c r="H3759" t="s">
        <v>45</v>
      </c>
      <c r="I3759" t="s">
        <v>72</v>
      </c>
      <c r="J3759" s="3" t="s">
        <v>12290</v>
      </c>
      <c r="K3759" t="s">
        <v>24</v>
      </c>
      <c r="M3759" t="s">
        <v>89</v>
      </c>
      <c r="N3759" t="s">
        <v>55</v>
      </c>
      <c r="O3759" s="2">
        <v>45078.084699074076</v>
      </c>
      <c r="R3759" t="str">
        <f t="shared" ca="1" si="58"/>
        <v>Ravi</v>
      </c>
      <c r="S3759" t="str">
        <f>IFERROR(TEXT(DATEVALUE(LEFT(Table1[[#This Row],[Date of Purchase]],10)), "MMMM"), TEXT(Table1[[#This Row],[Date of Purchase]], "MMMM"))</f>
        <v>February</v>
      </c>
      <c r="T3759" t="str">
        <f>IF(OR(
  AND(Table1[[#This Row],[Ticket Priority]]="Critical", Table1[[#This Row],[Ticket Status]]&lt;&gt;"Closed"),
  AND(Table1[[#This Row],[Ticket Priority]]="High", Table1[[#This Row],[Ticket Status]]="Open")
), "Yes", "No")</f>
        <v>No</v>
      </c>
      <c r="U3759" s="4" t="str">
        <f>IF(Table1[[#This Row],[Ticket Status]]="Closed","Yes","No")</f>
        <v>No</v>
      </c>
      <c r="V3759" s="4" t="str">
        <f>IF(Table1[[#This Row],[Ticket Status]]="Pending Customer Response","Yes","No")</f>
        <v>Yes</v>
      </c>
      <c r="W3759" s="5">
        <f ca="1">COUNTIFS(Table1[Agent_name],Table1[[#This Row],[Agent_name]],Table1[Month],Table1[[#This Row],[Month]])/160</f>
        <v>0.61250000000000004</v>
      </c>
    </row>
    <row r="3760" spans="1:23" x14ac:dyDescent="0.25">
      <c r="A3760">
        <v>3759</v>
      </c>
      <c r="B3760" t="s">
        <v>12291</v>
      </c>
      <c r="C3760" t="s">
        <v>12292</v>
      </c>
      <c r="D3760">
        <v>25</v>
      </c>
      <c r="E3760" t="s">
        <v>29</v>
      </c>
      <c r="F3760" t="s">
        <v>317</v>
      </c>
      <c r="G3760" s="1">
        <v>44072</v>
      </c>
      <c r="H3760" t="s">
        <v>67</v>
      </c>
      <c r="I3760" t="s">
        <v>60</v>
      </c>
      <c r="J3760" s="3" t="s">
        <v>12293</v>
      </c>
      <c r="K3760" t="s">
        <v>24</v>
      </c>
      <c r="M3760" t="s">
        <v>25</v>
      </c>
      <c r="N3760" t="s">
        <v>33</v>
      </c>
      <c r="O3760" s="2">
        <v>45078.795127314814</v>
      </c>
      <c r="R3760" t="str">
        <f t="shared" ca="1" si="58"/>
        <v>Priya</v>
      </c>
      <c r="S3760" t="str">
        <f>IFERROR(TEXT(DATEVALUE(LEFT(Table1[[#This Row],[Date of Purchase]],10)), "MMMM"), TEXT(Table1[[#This Row],[Date of Purchase]], "MMMM"))</f>
        <v>August</v>
      </c>
      <c r="T3760" t="str">
        <f>IF(OR(
  AND(Table1[[#This Row],[Ticket Priority]]="Critical", Table1[[#This Row],[Ticket Status]]&lt;&gt;"Closed"),
  AND(Table1[[#This Row],[Ticket Priority]]="High", Table1[[#This Row],[Ticket Status]]="Open")
), "Yes", "No")</f>
        <v>Yes</v>
      </c>
      <c r="U3760" s="4" t="str">
        <f>IF(Table1[[#This Row],[Ticket Status]]="Closed","Yes","No")</f>
        <v>No</v>
      </c>
      <c r="V3760" s="4" t="str">
        <f>IF(Table1[[#This Row],[Ticket Status]]="Pending Customer Response","Yes","No")</f>
        <v>Yes</v>
      </c>
      <c r="W3760" s="5">
        <f ca="1">COUNTIFS(Table1[Agent_name],Table1[[#This Row],[Agent_name]],Table1[Month],Table1[[#This Row],[Month]])/160</f>
        <v>0.35</v>
      </c>
    </row>
    <row r="3761" spans="1:23" x14ac:dyDescent="0.25">
      <c r="A3761">
        <v>3760</v>
      </c>
      <c r="B3761" t="s">
        <v>12294</v>
      </c>
      <c r="C3761" t="s">
        <v>444</v>
      </c>
      <c r="D3761">
        <v>29</v>
      </c>
      <c r="E3761" t="s">
        <v>19</v>
      </c>
      <c r="F3761" t="s">
        <v>149</v>
      </c>
      <c r="G3761" s="1">
        <v>44168</v>
      </c>
      <c r="H3761" t="s">
        <v>45</v>
      </c>
      <c r="I3761" t="s">
        <v>177</v>
      </c>
      <c r="J3761" s="3" t="s">
        <v>12295</v>
      </c>
      <c r="K3761" t="s">
        <v>39</v>
      </c>
      <c r="L3761" t="s">
        <v>12296</v>
      </c>
      <c r="M3761" t="s">
        <v>25</v>
      </c>
      <c r="N3761" t="s">
        <v>55</v>
      </c>
      <c r="O3761" s="2">
        <v>45078.146527777775</v>
      </c>
      <c r="P3761" s="2">
        <v>45078.331944444442</v>
      </c>
      <c r="Q3761">
        <v>4</v>
      </c>
      <c r="R3761" t="str">
        <f t="shared" ca="1" si="58"/>
        <v>Neha</v>
      </c>
      <c r="S3761" t="str">
        <f>IFERROR(TEXT(DATEVALUE(LEFT(Table1[[#This Row],[Date of Purchase]],10)), "MMMM"), TEXT(Table1[[#This Row],[Date of Purchase]], "MMMM"))</f>
        <v>December</v>
      </c>
      <c r="T3761" t="str">
        <f>IF(OR(
  AND(Table1[[#This Row],[Ticket Priority]]="Critical", Table1[[#This Row],[Ticket Status]]&lt;&gt;"Closed"),
  AND(Table1[[#This Row],[Ticket Priority]]="High", Table1[[#This Row],[Ticket Status]]="Open")
), "Yes", "No")</f>
        <v>No</v>
      </c>
      <c r="U3761" s="4" t="str">
        <f>IF(Table1[[#This Row],[Ticket Status]]="Closed","Yes","No")</f>
        <v>Yes</v>
      </c>
      <c r="V3761" s="4" t="str">
        <f>IF(Table1[[#This Row],[Ticket Status]]="Pending Customer Response","Yes","No")</f>
        <v>No</v>
      </c>
      <c r="W3761" s="5">
        <f ca="1">COUNTIFS(Table1[Agent_name],Table1[[#This Row],[Agent_name]],Table1[Month],Table1[[#This Row],[Month]])/160</f>
        <v>0.1875</v>
      </c>
    </row>
    <row r="3762" spans="1:23" x14ac:dyDescent="0.25">
      <c r="A3762">
        <v>3761</v>
      </c>
      <c r="B3762" t="s">
        <v>12297</v>
      </c>
      <c r="C3762" t="s">
        <v>12298</v>
      </c>
      <c r="D3762">
        <v>52</v>
      </c>
      <c r="E3762" t="s">
        <v>19</v>
      </c>
      <c r="F3762" t="s">
        <v>125</v>
      </c>
      <c r="G3762" s="1">
        <v>44367</v>
      </c>
      <c r="H3762" t="s">
        <v>45</v>
      </c>
      <c r="I3762" t="s">
        <v>22</v>
      </c>
      <c r="J3762" s="3" t="s">
        <v>12299</v>
      </c>
      <c r="K3762" t="s">
        <v>24</v>
      </c>
      <c r="M3762" t="s">
        <v>25</v>
      </c>
      <c r="N3762" t="s">
        <v>33</v>
      </c>
      <c r="O3762" s="2">
        <v>45078.145856481482</v>
      </c>
      <c r="R3762" t="str">
        <f t="shared" ca="1" si="58"/>
        <v>Karan</v>
      </c>
      <c r="S3762" t="str">
        <f>IFERROR(TEXT(DATEVALUE(LEFT(Table1[[#This Row],[Date of Purchase]],10)), "MMMM"), TEXT(Table1[[#This Row],[Date of Purchase]], "MMMM"))</f>
        <v>June</v>
      </c>
      <c r="T3762" t="str">
        <f>IF(OR(
  AND(Table1[[#This Row],[Ticket Priority]]="Critical", Table1[[#This Row],[Ticket Status]]&lt;&gt;"Closed"),
  AND(Table1[[#This Row],[Ticket Priority]]="High", Table1[[#This Row],[Ticket Status]]="Open")
), "Yes", "No")</f>
        <v>Yes</v>
      </c>
      <c r="U3762" s="4" t="str">
        <f>IF(Table1[[#This Row],[Ticket Status]]="Closed","Yes","No")</f>
        <v>No</v>
      </c>
      <c r="V3762" s="4" t="str">
        <f>IF(Table1[[#This Row],[Ticket Status]]="Pending Customer Response","Yes","No")</f>
        <v>Yes</v>
      </c>
      <c r="W3762" s="5">
        <f ca="1">COUNTIFS(Table1[Agent_name],Table1[[#This Row],[Agent_name]],Table1[Month],Table1[[#This Row],[Month]])/160</f>
        <v>0.27500000000000002</v>
      </c>
    </row>
    <row r="3763" spans="1:23" x14ac:dyDescent="0.25">
      <c r="A3763">
        <v>3762</v>
      </c>
      <c r="B3763" t="s">
        <v>12300</v>
      </c>
      <c r="C3763" t="s">
        <v>12301</v>
      </c>
      <c r="D3763">
        <v>18</v>
      </c>
      <c r="E3763" t="s">
        <v>19</v>
      </c>
      <c r="F3763" t="s">
        <v>117</v>
      </c>
      <c r="G3763" s="1">
        <v>44016</v>
      </c>
      <c r="H3763" t="s">
        <v>45</v>
      </c>
      <c r="I3763" t="s">
        <v>46</v>
      </c>
      <c r="J3763" s="3" t="s">
        <v>12302</v>
      </c>
      <c r="K3763" t="s">
        <v>62</v>
      </c>
      <c r="M3763" t="s">
        <v>89</v>
      </c>
      <c r="N3763" t="s">
        <v>26</v>
      </c>
      <c r="R3763" t="str">
        <f t="shared" ca="1" si="58"/>
        <v>Karan</v>
      </c>
      <c r="S3763" t="str">
        <f>IFERROR(TEXT(DATEVALUE(LEFT(Table1[[#This Row],[Date of Purchase]],10)), "MMMM"), TEXT(Table1[[#This Row],[Date of Purchase]], "MMMM"))</f>
        <v>July</v>
      </c>
      <c r="T3763" t="str">
        <f>IF(OR(
  AND(Table1[[#This Row],[Ticket Priority]]="Critical", Table1[[#This Row],[Ticket Status]]&lt;&gt;"Closed"),
  AND(Table1[[#This Row],[Ticket Priority]]="High", Table1[[#This Row],[Ticket Status]]="Open")
), "Yes", "No")</f>
        <v>Yes</v>
      </c>
      <c r="U3763" s="4" t="str">
        <f>IF(Table1[[#This Row],[Ticket Status]]="Closed","Yes","No")</f>
        <v>No</v>
      </c>
      <c r="V3763" s="4" t="str">
        <f>IF(Table1[[#This Row],[Ticket Status]]="Pending Customer Response","Yes","No")</f>
        <v>No</v>
      </c>
      <c r="W3763" s="5">
        <f ca="1">COUNTIFS(Table1[Agent_name],Table1[[#This Row],[Agent_name]],Table1[Month],Table1[[#This Row],[Month]])/160</f>
        <v>0.21249999999999999</v>
      </c>
    </row>
    <row r="3764" spans="1:23" x14ac:dyDescent="0.25">
      <c r="A3764">
        <v>3763</v>
      </c>
      <c r="B3764" t="s">
        <v>12303</v>
      </c>
      <c r="C3764" t="s">
        <v>12304</v>
      </c>
      <c r="D3764">
        <v>53</v>
      </c>
      <c r="E3764" t="s">
        <v>29</v>
      </c>
      <c r="F3764" t="s">
        <v>223</v>
      </c>
      <c r="G3764" s="1">
        <v>44033</v>
      </c>
      <c r="H3764" t="s">
        <v>21</v>
      </c>
      <c r="I3764" t="s">
        <v>52</v>
      </c>
      <c r="J3764" s="3" t="s">
        <v>12305</v>
      </c>
      <c r="K3764" t="s">
        <v>39</v>
      </c>
      <c r="L3764" t="s">
        <v>12306</v>
      </c>
      <c r="M3764" t="s">
        <v>89</v>
      </c>
      <c r="N3764" t="s">
        <v>83</v>
      </c>
      <c r="O3764" s="2">
        <v>45078.48269675926</v>
      </c>
      <c r="P3764" s="2">
        <v>45078.499363425923</v>
      </c>
      <c r="Q3764">
        <v>1</v>
      </c>
      <c r="R3764" t="str">
        <f t="shared" ca="1" si="58"/>
        <v>Aisha</v>
      </c>
      <c r="S3764" t="str">
        <f>IFERROR(TEXT(DATEVALUE(LEFT(Table1[[#This Row],[Date of Purchase]],10)), "MMMM"), TEXT(Table1[[#This Row],[Date of Purchase]], "MMMM"))</f>
        <v>July</v>
      </c>
      <c r="T3764" t="str">
        <f>IF(OR(
  AND(Table1[[#This Row],[Ticket Priority]]="Critical", Table1[[#This Row],[Ticket Status]]&lt;&gt;"Closed"),
  AND(Table1[[#This Row],[Ticket Priority]]="High", Table1[[#This Row],[Ticket Status]]="Open")
), "Yes", "No")</f>
        <v>No</v>
      </c>
      <c r="U3764" s="4" t="str">
        <f>IF(Table1[[#This Row],[Ticket Status]]="Closed","Yes","No")</f>
        <v>Yes</v>
      </c>
      <c r="V3764" s="4" t="str">
        <f>IF(Table1[[#This Row],[Ticket Status]]="Pending Customer Response","Yes","No")</f>
        <v>No</v>
      </c>
      <c r="W3764" s="5">
        <f ca="1">COUNTIFS(Table1[Agent_name],Table1[[#This Row],[Agent_name]],Table1[Month],Table1[[#This Row],[Month]])/160</f>
        <v>0.875</v>
      </c>
    </row>
    <row r="3765" spans="1:23" x14ac:dyDescent="0.25">
      <c r="A3765">
        <v>3764</v>
      </c>
      <c r="B3765" t="s">
        <v>12307</v>
      </c>
      <c r="C3765" t="s">
        <v>12308</v>
      </c>
      <c r="D3765">
        <v>49</v>
      </c>
      <c r="E3765" t="s">
        <v>29</v>
      </c>
      <c r="F3765" t="s">
        <v>219</v>
      </c>
      <c r="G3765" s="1">
        <v>44074</v>
      </c>
      <c r="H3765" t="s">
        <v>45</v>
      </c>
      <c r="I3765" t="s">
        <v>99</v>
      </c>
      <c r="J3765" s="3" t="s">
        <v>12309</v>
      </c>
      <c r="K3765" t="s">
        <v>62</v>
      </c>
      <c r="M3765" t="s">
        <v>25</v>
      </c>
      <c r="N3765" t="s">
        <v>33</v>
      </c>
      <c r="R3765" t="str">
        <f t="shared" ca="1" si="58"/>
        <v>Aisha</v>
      </c>
      <c r="S3765" t="str">
        <f>IFERROR(TEXT(DATEVALUE(LEFT(Table1[[#This Row],[Date of Purchase]],10)), "MMMM"), TEXT(Table1[[#This Row],[Date of Purchase]], "MMMM"))</f>
        <v>August</v>
      </c>
      <c r="T3765" t="str">
        <f>IF(OR(
  AND(Table1[[#This Row],[Ticket Priority]]="Critical", Table1[[#This Row],[Ticket Status]]&lt;&gt;"Closed"),
  AND(Table1[[#This Row],[Ticket Priority]]="High", Table1[[#This Row],[Ticket Status]]="Open")
), "Yes", "No")</f>
        <v>Yes</v>
      </c>
      <c r="U3765" s="4" t="str">
        <f>IF(Table1[[#This Row],[Ticket Status]]="Closed","Yes","No")</f>
        <v>No</v>
      </c>
      <c r="V3765" s="4" t="str">
        <f>IF(Table1[[#This Row],[Ticket Status]]="Pending Customer Response","Yes","No")</f>
        <v>No</v>
      </c>
      <c r="W3765" s="5">
        <f ca="1">COUNTIFS(Table1[Agent_name],Table1[[#This Row],[Agent_name]],Table1[Month],Table1[[#This Row],[Month]])/160</f>
        <v>0.86250000000000004</v>
      </c>
    </row>
    <row r="3766" spans="1:23" x14ac:dyDescent="0.25">
      <c r="A3766">
        <v>3765</v>
      </c>
      <c r="B3766" t="s">
        <v>12310</v>
      </c>
      <c r="C3766" t="s">
        <v>12311</v>
      </c>
      <c r="D3766">
        <v>44</v>
      </c>
      <c r="E3766" t="s">
        <v>58</v>
      </c>
      <c r="F3766" t="s">
        <v>107</v>
      </c>
      <c r="G3766" s="1">
        <v>44210</v>
      </c>
      <c r="H3766" t="s">
        <v>21</v>
      </c>
      <c r="I3766" t="s">
        <v>52</v>
      </c>
      <c r="J3766" s="3" t="s">
        <v>12312</v>
      </c>
      <c r="K3766" t="s">
        <v>24</v>
      </c>
      <c r="M3766" t="s">
        <v>25</v>
      </c>
      <c r="N3766" t="s">
        <v>33</v>
      </c>
      <c r="O3766" s="2">
        <v>45078.299386574072</v>
      </c>
      <c r="R3766" t="str">
        <f t="shared" ca="1" si="58"/>
        <v>Aisha</v>
      </c>
      <c r="S3766" t="str">
        <f>IFERROR(TEXT(DATEVALUE(LEFT(Table1[[#This Row],[Date of Purchase]],10)), "MMMM"), TEXT(Table1[[#This Row],[Date of Purchase]], "MMMM"))</f>
        <v>January</v>
      </c>
      <c r="T3766" t="str">
        <f>IF(OR(
  AND(Table1[[#This Row],[Ticket Priority]]="Critical", Table1[[#This Row],[Ticket Status]]&lt;&gt;"Closed"),
  AND(Table1[[#This Row],[Ticket Priority]]="High", Table1[[#This Row],[Ticket Status]]="Open")
), "Yes", "No")</f>
        <v>Yes</v>
      </c>
      <c r="U3766" s="4" t="str">
        <f>IF(Table1[[#This Row],[Ticket Status]]="Closed","Yes","No")</f>
        <v>No</v>
      </c>
      <c r="V3766" s="4" t="str">
        <f>IF(Table1[[#This Row],[Ticket Status]]="Pending Customer Response","Yes","No")</f>
        <v>Yes</v>
      </c>
      <c r="W3766" s="5">
        <f ca="1">COUNTIFS(Table1[Agent_name],Table1[[#This Row],[Agent_name]],Table1[Month],Table1[[#This Row],[Month]])/160</f>
        <v>0.83125000000000004</v>
      </c>
    </row>
    <row r="3767" spans="1:23" x14ac:dyDescent="0.25">
      <c r="A3767">
        <v>3766</v>
      </c>
      <c r="B3767" t="s">
        <v>12313</v>
      </c>
      <c r="C3767" t="s">
        <v>12314</v>
      </c>
      <c r="D3767">
        <v>69</v>
      </c>
      <c r="E3767" t="s">
        <v>58</v>
      </c>
      <c r="F3767" t="s">
        <v>223</v>
      </c>
      <c r="G3767" s="1">
        <v>44472</v>
      </c>
      <c r="H3767" t="s">
        <v>45</v>
      </c>
      <c r="I3767" t="s">
        <v>59</v>
      </c>
      <c r="J3767" s="3" t="s">
        <v>12315</v>
      </c>
      <c r="K3767" t="s">
        <v>39</v>
      </c>
      <c r="L3767" t="s">
        <v>12316</v>
      </c>
      <c r="M3767" t="s">
        <v>143</v>
      </c>
      <c r="N3767" t="s">
        <v>26</v>
      </c>
      <c r="O3767" s="2">
        <v>45078.241064814814</v>
      </c>
      <c r="P3767" s="2">
        <v>45078.907731481479</v>
      </c>
      <c r="Q3767">
        <v>2</v>
      </c>
      <c r="R3767" t="str">
        <f t="shared" ca="1" si="58"/>
        <v>Neha</v>
      </c>
      <c r="S3767" t="str">
        <f>IFERROR(TEXT(DATEVALUE(LEFT(Table1[[#This Row],[Date of Purchase]],10)), "MMMM"), TEXT(Table1[[#This Row],[Date of Purchase]], "MMMM"))</f>
        <v>October</v>
      </c>
      <c r="T3767" t="str">
        <f>IF(OR(
  AND(Table1[[#This Row],[Ticket Priority]]="Critical", Table1[[#This Row],[Ticket Status]]&lt;&gt;"Closed"),
  AND(Table1[[#This Row],[Ticket Priority]]="High", Table1[[#This Row],[Ticket Status]]="Open")
), "Yes", "No")</f>
        <v>No</v>
      </c>
      <c r="U3767" s="4" t="str">
        <f>IF(Table1[[#This Row],[Ticket Status]]="Closed","Yes","No")</f>
        <v>Yes</v>
      </c>
      <c r="V3767" s="4" t="str">
        <f>IF(Table1[[#This Row],[Ticket Status]]="Pending Customer Response","Yes","No")</f>
        <v>No</v>
      </c>
      <c r="W3767" s="5">
        <f ca="1">COUNTIFS(Table1[Agent_name],Table1[[#This Row],[Agent_name]],Table1[Month],Table1[[#This Row],[Month]])/160</f>
        <v>0.24374999999999999</v>
      </c>
    </row>
    <row r="3768" spans="1:23" x14ac:dyDescent="0.25">
      <c r="A3768">
        <v>3767</v>
      </c>
      <c r="B3768" t="s">
        <v>12317</v>
      </c>
      <c r="C3768" t="s">
        <v>12318</v>
      </c>
      <c r="D3768">
        <v>64</v>
      </c>
      <c r="E3768" t="s">
        <v>19</v>
      </c>
      <c r="F3768" t="s">
        <v>431</v>
      </c>
      <c r="G3768" s="1">
        <v>44444</v>
      </c>
      <c r="H3768" t="s">
        <v>59</v>
      </c>
      <c r="I3768" t="s">
        <v>67</v>
      </c>
      <c r="J3768" s="3" t="s">
        <v>12319</v>
      </c>
      <c r="K3768" t="s">
        <v>62</v>
      </c>
      <c r="M3768" t="s">
        <v>41</v>
      </c>
      <c r="N3768" t="s">
        <v>83</v>
      </c>
      <c r="R3768" t="str">
        <f t="shared" ca="1" si="58"/>
        <v>Ravi</v>
      </c>
      <c r="S3768" t="str">
        <f>IFERROR(TEXT(DATEVALUE(LEFT(Table1[[#This Row],[Date of Purchase]],10)), "MMMM"), TEXT(Table1[[#This Row],[Date of Purchase]], "MMMM"))</f>
        <v>September</v>
      </c>
      <c r="T3768" t="str">
        <f>IF(OR(
  AND(Table1[[#This Row],[Ticket Priority]]="Critical", Table1[[#This Row],[Ticket Status]]&lt;&gt;"Closed"),
  AND(Table1[[#This Row],[Ticket Priority]]="High", Table1[[#This Row],[Ticket Status]]="Open")
), "Yes", "No")</f>
        <v>No</v>
      </c>
      <c r="U3768" s="4" t="str">
        <f>IF(Table1[[#This Row],[Ticket Status]]="Closed","Yes","No")</f>
        <v>No</v>
      </c>
      <c r="V3768" s="4" t="str">
        <f>IF(Table1[[#This Row],[Ticket Status]]="Pending Customer Response","Yes","No")</f>
        <v>No</v>
      </c>
      <c r="W3768" s="5">
        <f ca="1">COUNTIFS(Table1[Agent_name],Table1[[#This Row],[Agent_name]],Table1[Month],Table1[[#This Row],[Month]])/160</f>
        <v>0.64375000000000004</v>
      </c>
    </row>
    <row r="3769" spans="1:23" x14ac:dyDescent="0.25">
      <c r="A3769">
        <v>3768</v>
      </c>
      <c r="B3769" t="s">
        <v>12320</v>
      </c>
      <c r="C3769" t="s">
        <v>12321</v>
      </c>
      <c r="D3769">
        <v>38</v>
      </c>
      <c r="E3769" t="s">
        <v>58</v>
      </c>
      <c r="F3769" t="s">
        <v>281</v>
      </c>
      <c r="G3769" s="1">
        <v>44221</v>
      </c>
      <c r="H3769" t="s">
        <v>45</v>
      </c>
      <c r="I3769" t="s">
        <v>93</v>
      </c>
      <c r="J3769" s="3" t="s">
        <v>12322</v>
      </c>
      <c r="K3769" t="s">
        <v>24</v>
      </c>
      <c r="M3769" t="s">
        <v>143</v>
      </c>
      <c r="N3769" t="s">
        <v>33</v>
      </c>
      <c r="O3769" s="2">
        <v>45078.009837962964</v>
      </c>
      <c r="R3769" t="str">
        <f t="shared" ca="1" si="58"/>
        <v>Priya</v>
      </c>
      <c r="S3769" t="str">
        <f>IFERROR(TEXT(DATEVALUE(LEFT(Table1[[#This Row],[Date of Purchase]],10)), "MMMM"), TEXT(Table1[[#This Row],[Date of Purchase]], "MMMM"))</f>
        <v>January</v>
      </c>
      <c r="T3769" t="str">
        <f>IF(OR(
  AND(Table1[[#This Row],[Ticket Priority]]="Critical", Table1[[#This Row],[Ticket Status]]&lt;&gt;"Closed"),
  AND(Table1[[#This Row],[Ticket Priority]]="High", Table1[[#This Row],[Ticket Status]]="Open")
), "Yes", "No")</f>
        <v>No</v>
      </c>
      <c r="U3769" s="4" t="str">
        <f>IF(Table1[[#This Row],[Ticket Status]]="Closed","Yes","No")</f>
        <v>No</v>
      </c>
      <c r="V3769" s="4" t="str">
        <f>IF(Table1[[#This Row],[Ticket Status]]="Pending Customer Response","Yes","No")</f>
        <v>Yes</v>
      </c>
      <c r="W3769" s="5">
        <f ca="1">COUNTIFS(Table1[Agent_name],Table1[[#This Row],[Agent_name]],Table1[Month],Table1[[#This Row],[Month]])/160</f>
        <v>0.51875000000000004</v>
      </c>
    </row>
    <row r="3770" spans="1:23" x14ac:dyDescent="0.25">
      <c r="A3770">
        <v>3769</v>
      </c>
      <c r="B3770" t="s">
        <v>12323</v>
      </c>
      <c r="C3770" t="s">
        <v>12324</v>
      </c>
      <c r="D3770">
        <v>53</v>
      </c>
      <c r="E3770" t="s">
        <v>58</v>
      </c>
      <c r="F3770" t="s">
        <v>242</v>
      </c>
      <c r="G3770" s="1">
        <v>44382</v>
      </c>
      <c r="H3770" t="s">
        <v>21</v>
      </c>
      <c r="I3770" t="s">
        <v>52</v>
      </c>
      <c r="J3770" s="3" t="s">
        <v>12325</v>
      </c>
      <c r="K3770" t="s">
        <v>62</v>
      </c>
      <c r="M3770" t="s">
        <v>89</v>
      </c>
      <c r="N3770" t="s">
        <v>83</v>
      </c>
      <c r="R3770" t="str">
        <f t="shared" ca="1" si="58"/>
        <v>Ravi</v>
      </c>
      <c r="S3770" t="str">
        <f>IFERROR(TEXT(DATEVALUE(LEFT(Table1[[#This Row],[Date of Purchase]],10)), "MMMM"), TEXT(Table1[[#This Row],[Date of Purchase]], "MMMM"))</f>
        <v>July</v>
      </c>
      <c r="T3770" t="str">
        <f>IF(OR(
  AND(Table1[[#This Row],[Ticket Priority]]="Critical", Table1[[#This Row],[Ticket Status]]&lt;&gt;"Closed"),
  AND(Table1[[#This Row],[Ticket Priority]]="High", Table1[[#This Row],[Ticket Status]]="Open")
), "Yes", "No")</f>
        <v>Yes</v>
      </c>
      <c r="U3770" s="4" t="str">
        <f>IF(Table1[[#This Row],[Ticket Status]]="Closed","Yes","No")</f>
        <v>No</v>
      </c>
      <c r="V3770" s="4" t="str">
        <f>IF(Table1[[#This Row],[Ticket Status]]="Pending Customer Response","Yes","No")</f>
        <v>No</v>
      </c>
      <c r="W3770" s="5">
        <f ca="1">COUNTIFS(Table1[Agent_name],Table1[[#This Row],[Agent_name]],Table1[Month],Table1[[#This Row],[Month]])/160</f>
        <v>0.66249999999999998</v>
      </c>
    </row>
    <row r="3771" spans="1:23" x14ac:dyDescent="0.25">
      <c r="A3771">
        <v>3770</v>
      </c>
      <c r="B3771" t="s">
        <v>12326</v>
      </c>
      <c r="C3771" t="s">
        <v>12327</v>
      </c>
      <c r="D3771">
        <v>67</v>
      </c>
      <c r="E3771" t="s">
        <v>29</v>
      </c>
      <c r="F3771" t="s">
        <v>219</v>
      </c>
      <c r="G3771" s="1">
        <v>44090</v>
      </c>
      <c r="H3771" t="s">
        <v>67</v>
      </c>
      <c r="I3771" t="s">
        <v>99</v>
      </c>
      <c r="J3771" s="3" t="s">
        <v>12328</v>
      </c>
      <c r="K3771" t="s">
        <v>39</v>
      </c>
      <c r="L3771" t="s">
        <v>12329</v>
      </c>
      <c r="M3771" t="s">
        <v>89</v>
      </c>
      <c r="N3771" t="s">
        <v>33</v>
      </c>
      <c r="O3771" s="2">
        <v>45078.389039351852</v>
      </c>
      <c r="P3771" s="2">
        <v>45078.848761574074</v>
      </c>
      <c r="Q3771">
        <v>3</v>
      </c>
      <c r="R3771" t="str">
        <f t="shared" ca="1" si="58"/>
        <v>Ravi</v>
      </c>
      <c r="S3771" t="str">
        <f>IFERROR(TEXT(DATEVALUE(LEFT(Table1[[#This Row],[Date of Purchase]],10)), "MMMM"), TEXT(Table1[[#This Row],[Date of Purchase]], "MMMM"))</f>
        <v>September</v>
      </c>
      <c r="T3771" t="str">
        <f>IF(OR(
  AND(Table1[[#This Row],[Ticket Priority]]="Critical", Table1[[#This Row],[Ticket Status]]&lt;&gt;"Closed"),
  AND(Table1[[#This Row],[Ticket Priority]]="High", Table1[[#This Row],[Ticket Status]]="Open")
), "Yes", "No")</f>
        <v>No</v>
      </c>
      <c r="U3771" s="4" t="str">
        <f>IF(Table1[[#This Row],[Ticket Status]]="Closed","Yes","No")</f>
        <v>Yes</v>
      </c>
      <c r="V3771" s="4" t="str">
        <f>IF(Table1[[#This Row],[Ticket Status]]="Pending Customer Response","Yes","No")</f>
        <v>No</v>
      </c>
      <c r="W3771" s="5">
        <f ca="1">COUNTIFS(Table1[Agent_name],Table1[[#This Row],[Agent_name]],Table1[Month],Table1[[#This Row],[Month]])/160</f>
        <v>0.64375000000000004</v>
      </c>
    </row>
    <row r="3772" spans="1:23" x14ac:dyDescent="0.25">
      <c r="A3772">
        <v>3771</v>
      </c>
      <c r="B3772" t="s">
        <v>12330</v>
      </c>
      <c r="C3772" t="s">
        <v>12331</v>
      </c>
      <c r="D3772">
        <v>40</v>
      </c>
      <c r="E3772" t="s">
        <v>29</v>
      </c>
      <c r="F3772" t="s">
        <v>211</v>
      </c>
      <c r="G3772" s="1">
        <v>44525</v>
      </c>
      <c r="H3772" t="s">
        <v>21</v>
      </c>
      <c r="I3772" t="s">
        <v>22</v>
      </c>
      <c r="J3772" s="3" t="s">
        <v>12332</v>
      </c>
      <c r="K3772" t="s">
        <v>39</v>
      </c>
      <c r="L3772" t="s">
        <v>12333</v>
      </c>
      <c r="M3772" t="s">
        <v>89</v>
      </c>
      <c r="N3772" t="s">
        <v>55</v>
      </c>
      <c r="O3772" s="2">
        <v>45078.148090277777</v>
      </c>
      <c r="P3772" s="2">
        <v>45078.321006944447</v>
      </c>
      <c r="Q3772">
        <v>2</v>
      </c>
      <c r="R3772" t="str">
        <f t="shared" ca="1" si="58"/>
        <v>Priya</v>
      </c>
      <c r="S3772" t="str">
        <f>IFERROR(TEXT(DATEVALUE(LEFT(Table1[[#This Row],[Date of Purchase]],10)), "MMMM"), TEXT(Table1[[#This Row],[Date of Purchase]], "MMMM"))</f>
        <v>November</v>
      </c>
      <c r="T3772" t="str">
        <f>IF(OR(
  AND(Table1[[#This Row],[Ticket Priority]]="Critical", Table1[[#This Row],[Ticket Status]]&lt;&gt;"Closed"),
  AND(Table1[[#This Row],[Ticket Priority]]="High", Table1[[#This Row],[Ticket Status]]="Open")
), "Yes", "No")</f>
        <v>No</v>
      </c>
      <c r="U3772" s="4" t="str">
        <f>IF(Table1[[#This Row],[Ticket Status]]="Closed","Yes","No")</f>
        <v>Yes</v>
      </c>
      <c r="V3772" s="4" t="str">
        <f>IF(Table1[[#This Row],[Ticket Status]]="Pending Customer Response","Yes","No")</f>
        <v>No</v>
      </c>
      <c r="W3772" s="5">
        <f ca="1">COUNTIFS(Table1[Agent_name],Table1[[#This Row],[Agent_name]],Table1[Month],Table1[[#This Row],[Month]])/160</f>
        <v>0.41249999999999998</v>
      </c>
    </row>
    <row r="3773" spans="1:23" x14ac:dyDescent="0.25">
      <c r="A3773">
        <v>3772</v>
      </c>
      <c r="B3773" t="s">
        <v>12334</v>
      </c>
      <c r="C3773" t="s">
        <v>12335</v>
      </c>
      <c r="D3773">
        <v>26</v>
      </c>
      <c r="E3773" t="s">
        <v>29</v>
      </c>
      <c r="F3773" t="s">
        <v>71</v>
      </c>
      <c r="G3773" s="1">
        <v>44446</v>
      </c>
      <c r="H3773" t="s">
        <v>59</v>
      </c>
      <c r="I3773" t="s">
        <v>31</v>
      </c>
      <c r="J3773" s="3" t="s">
        <v>12336</v>
      </c>
      <c r="K3773" t="s">
        <v>24</v>
      </c>
      <c r="M3773" t="s">
        <v>143</v>
      </c>
      <c r="N3773" t="s">
        <v>33</v>
      </c>
      <c r="O3773" s="2">
        <v>45078.405046296299</v>
      </c>
      <c r="R3773" t="str">
        <f t="shared" ca="1" si="58"/>
        <v>Sara</v>
      </c>
      <c r="S3773" t="str">
        <f>IFERROR(TEXT(DATEVALUE(LEFT(Table1[[#This Row],[Date of Purchase]],10)), "MMMM"), TEXT(Table1[[#This Row],[Date of Purchase]], "MMMM"))</f>
        <v>September</v>
      </c>
      <c r="T3773" t="str">
        <f>IF(OR(
  AND(Table1[[#This Row],[Ticket Priority]]="Critical", Table1[[#This Row],[Ticket Status]]&lt;&gt;"Closed"),
  AND(Table1[[#This Row],[Ticket Priority]]="High", Table1[[#This Row],[Ticket Status]]="Open")
), "Yes", "No")</f>
        <v>No</v>
      </c>
      <c r="U3773" s="4" t="str">
        <f>IF(Table1[[#This Row],[Ticket Status]]="Closed","Yes","No")</f>
        <v>No</v>
      </c>
      <c r="V3773" s="4" t="str">
        <f>IF(Table1[[#This Row],[Ticket Status]]="Pending Customer Response","Yes","No")</f>
        <v>Yes</v>
      </c>
      <c r="W3773" s="5">
        <f ca="1">COUNTIFS(Table1[Agent_name],Table1[[#This Row],[Agent_name]],Table1[Month],Table1[[#This Row],[Month]])/160</f>
        <v>0.65</v>
      </c>
    </row>
    <row r="3774" spans="1:23" x14ac:dyDescent="0.25">
      <c r="A3774">
        <v>3773</v>
      </c>
      <c r="B3774" t="s">
        <v>12337</v>
      </c>
      <c r="C3774" t="s">
        <v>12338</v>
      </c>
      <c r="D3774">
        <v>46</v>
      </c>
      <c r="E3774" t="s">
        <v>58</v>
      </c>
      <c r="F3774" t="s">
        <v>286</v>
      </c>
      <c r="G3774" s="1">
        <v>43881</v>
      </c>
      <c r="H3774" t="s">
        <v>45</v>
      </c>
      <c r="I3774" t="s">
        <v>141</v>
      </c>
      <c r="J3774" s="3" t="s">
        <v>12339</v>
      </c>
      <c r="K3774" t="s">
        <v>39</v>
      </c>
      <c r="L3774" t="s">
        <v>12340</v>
      </c>
      <c r="M3774" t="s">
        <v>89</v>
      </c>
      <c r="N3774" t="s">
        <v>33</v>
      </c>
      <c r="O3774" s="2">
        <v>45078.959918981483</v>
      </c>
      <c r="P3774" s="2">
        <v>45078.579363425924</v>
      </c>
      <c r="Q3774">
        <v>5</v>
      </c>
      <c r="R3774" t="str">
        <f t="shared" ca="1" si="58"/>
        <v>Aisha</v>
      </c>
      <c r="S3774" t="str">
        <f>IFERROR(TEXT(DATEVALUE(LEFT(Table1[[#This Row],[Date of Purchase]],10)), "MMMM"), TEXT(Table1[[#This Row],[Date of Purchase]], "MMMM"))</f>
        <v>February</v>
      </c>
      <c r="T3774" t="str">
        <f>IF(OR(
  AND(Table1[[#This Row],[Ticket Priority]]="Critical", Table1[[#This Row],[Ticket Status]]&lt;&gt;"Closed"),
  AND(Table1[[#This Row],[Ticket Priority]]="High", Table1[[#This Row],[Ticket Status]]="Open")
), "Yes", "No")</f>
        <v>No</v>
      </c>
      <c r="U3774" s="4" t="str">
        <f>IF(Table1[[#This Row],[Ticket Status]]="Closed","Yes","No")</f>
        <v>Yes</v>
      </c>
      <c r="V3774" s="4" t="str">
        <f>IF(Table1[[#This Row],[Ticket Status]]="Pending Customer Response","Yes","No")</f>
        <v>No</v>
      </c>
      <c r="W3774" s="5">
        <f ca="1">COUNTIFS(Table1[Agent_name],Table1[[#This Row],[Agent_name]],Table1[Month],Table1[[#This Row],[Month]])/160</f>
        <v>0.85624999999999996</v>
      </c>
    </row>
    <row r="3775" spans="1:23" x14ac:dyDescent="0.25">
      <c r="A3775">
        <v>3774</v>
      </c>
      <c r="B3775" t="s">
        <v>12341</v>
      </c>
      <c r="C3775" t="s">
        <v>12342</v>
      </c>
      <c r="D3775">
        <v>67</v>
      </c>
      <c r="E3775" t="s">
        <v>29</v>
      </c>
      <c r="F3775" t="s">
        <v>157</v>
      </c>
      <c r="G3775" s="1">
        <v>44210</v>
      </c>
      <c r="H3775" t="s">
        <v>66</v>
      </c>
      <c r="I3775" t="s">
        <v>22</v>
      </c>
      <c r="J3775" s="3" t="s">
        <v>12343</v>
      </c>
      <c r="K3775" t="s">
        <v>39</v>
      </c>
      <c r="L3775" t="s">
        <v>12344</v>
      </c>
      <c r="M3775" t="s">
        <v>143</v>
      </c>
      <c r="N3775" t="s">
        <v>26</v>
      </c>
      <c r="O3775" s="2">
        <v>45078.879374999997</v>
      </c>
      <c r="P3775" s="2">
        <v>45078.786319444444</v>
      </c>
      <c r="Q3775">
        <v>2</v>
      </c>
      <c r="R3775" t="str">
        <f t="shared" ca="1" si="58"/>
        <v>Sara</v>
      </c>
      <c r="S3775" t="str">
        <f>IFERROR(TEXT(DATEVALUE(LEFT(Table1[[#This Row],[Date of Purchase]],10)), "MMMM"), TEXT(Table1[[#This Row],[Date of Purchase]], "MMMM"))</f>
        <v>January</v>
      </c>
      <c r="T3775" t="str">
        <f>IF(OR(
  AND(Table1[[#This Row],[Ticket Priority]]="Critical", Table1[[#This Row],[Ticket Status]]&lt;&gt;"Closed"),
  AND(Table1[[#This Row],[Ticket Priority]]="High", Table1[[#This Row],[Ticket Status]]="Open")
), "Yes", "No")</f>
        <v>No</v>
      </c>
      <c r="U3775" s="4" t="str">
        <f>IF(Table1[[#This Row],[Ticket Status]]="Closed","Yes","No")</f>
        <v>Yes</v>
      </c>
      <c r="V3775" s="4" t="str">
        <f>IF(Table1[[#This Row],[Ticket Status]]="Pending Customer Response","Yes","No")</f>
        <v>No</v>
      </c>
      <c r="W3775" s="5">
        <f ca="1">COUNTIFS(Table1[Agent_name],Table1[[#This Row],[Agent_name]],Table1[Month],Table1[[#This Row],[Month]])/160</f>
        <v>0.70625000000000004</v>
      </c>
    </row>
    <row r="3776" spans="1:23" x14ac:dyDescent="0.25">
      <c r="A3776">
        <v>3775</v>
      </c>
      <c r="B3776" t="s">
        <v>12345</v>
      </c>
      <c r="C3776" t="s">
        <v>12346</v>
      </c>
      <c r="D3776">
        <v>35</v>
      </c>
      <c r="E3776" t="s">
        <v>58</v>
      </c>
      <c r="F3776" t="s">
        <v>134</v>
      </c>
      <c r="G3776" s="1">
        <v>44405</v>
      </c>
      <c r="H3776" t="s">
        <v>59</v>
      </c>
      <c r="I3776" t="s">
        <v>59</v>
      </c>
      <c r="J3776" s="3" t="s">
        <v>12347</v>
      </c>
      <c r="K3776" t="s">
        <v>24</v>
      </c>
      <c r="M3776" t="s">
        <v>89</v>
      </c>
      <c r="N3776" t="s">
        <v>26</v>
      </c>
      <c r="O3776" s="2">
        <v>45078.087025462963</v>
      </c>
      <c r="R3776" t="str">
        <f t="shared" ca="1" si="58"/>
        <v>Priya</v>
      </c>
      <c r="S3776" t="str">
        <f>IFERROR(TEXT(DATEVALUE(LEFT(Table1[[#This Row],[Date of Purchase]],10)), "MMMM"), TEXT(Table1[[#This Row],[Date of Purchase]], "MMMM"))</f>
        <v>July</v>
      </c>
      <c r="T3776" t="str">
        <f>IF(OR(
  AND(Table1[[#This Row],[Ticket Priority]]="Critical", Table1[[#This Row],[Ticket Status]]&lt;&gt;"Closed"),
  AND(Table1[[#This Row],[Ticket Priority]]="High", Table1[[#This Row],[Ticket Status]]="Open")
), "Yes", "No")</f>
        <v>No</v>
      </c>
      <c r="U3776" s="4" t="str">
        <f>IF(Table1[[#This Row],[Ticket Status]]="Closed","Yes","No")</f>
        <v>No</v>
      </c>
      <c r="V3776" s="4" t="str">
        <f>IF(Table1[[#This Row],[Ticket Status]]="Pending Customer Response","Yes","No")</f>
        <v>Yes</v>
      </c>
      <c r="W3776" s="5">
        <f ca="1">COUNTIFS(Table1[Agent_name],Table1[[#This Row],[Agent_name]],Table1[Month],Table1[[#This Row],[Month]])/160</f>
        <v>0.45</v>
      </c>
    </row>
    <row r="3777" spans="1:23" x14ac:dyDescent="0.25">
      <c r="A3777">
        <v>3776</v>
      </c>
      <c r="B3777" t="s">
        <v>12348</v>
      </c>
      <c r="C3777" t="s">
        <v>12349</v>
      </c>
      <c r="D3777">
        <v>23</v>
      </c>
      <c r="E3777" t="s">
        <v>19</v>
      </c>
      <c r="F3777" t="s">
        <v>281</v>
      </c>
      <c r="G3777" s="1">
        <v>44378</v>
      </c>
      <c r="H3777" t="s">
        <v>67</v>
      </c>
      <c r="I3777" t="s">
        <v>177</v>
      </c>
      <c r="J3777" s="3" t="s">
        <v>12350</v>
      </c>
      <c r="K3777" t="s">
        <v>62</v>
      </c>
      <c r="M3777" t="s">
        <v>89</v>
      </c>
      <c r="N3777" t="s">
        <v>83</v>
      </c>
      <c r="R3777" t="str">
        <f t="shared" ca="1" si="58"/>
        <v>Priya</v>
      </c>
      <c r="S3777" t="str">
        <f>IFERROR(TEXT(DATEVALUE(LEFT(Table1[[#This Row],[Date of Purchase]],10)), "MMMM"), TEXT(Table1[[#This Row],[Date of Purchase]], "MMMM"))</f>
        <v>July</v>
      </c>
      <c r="T3777" t="str">
        <f>IF(OR(
  AND(Table1[[#This Row],[Ticket Priority]]="Critical", Table1[[#This Row],[Ticket Status]]&lt;&gt;"Closed"),
  AND(Table1[[#This Row],[Ticket Priority]]="High", Table1[[#This Row],[Ticket Status]]="Open")
), "Yes", "No")</f>
        <v>Yes</v>
      </c>
      <c r="U3777" s="4" t="str">
        <f>IF(Table1[[#This Row],[Ticket Status]]="Closed","Yes","No")</f>
        <v>No</v>
      </c>
      <c r="V3777" s="4" t="str">
        <f>IF(Table1[[#This Row],[Ticket Status]]="Pending Customer Response","Yes","No")</f>
        <v>No</v>
      </c>
      <c r="W3777" s="5">
        <f ca="1">COUNTIFS(Table1[Agent_name],Table1[[#This Row],[Agent_name]],Table1[Month],Table1[[#This Row],[Month]])/160</f>
        <v>0.45</v>
      </c>
    </row>
    <row r="3778" spans="1:23" x14ac:dyDescent="0.25">
      <c r="A3778">
        <v>3777</v>
      </c>
      <c r="B3778" t="s">
        <v>12351</v>
      </c>
      <c r="C3778" t="s">
        <v>12352</v>
      </c>
      <c r="D3778">
        <v>44</v>
      </c>
      <c r="E3778" t="s">
        <v>29</v>
      </c>
      <c r="F3778" t="s">
        <v>223</v>
      </c>
      <c r="G3778" s="1">
        <v>44045</v>
      </c>
      <c r="H3778" t="s">
        <v>66</v>
      </c>
      <c r="I3778" t="s">
        <v>67</v>
      </c>
      <c r="J3778" s="3" t="s">
        <v>12353</v>
      </c>
      <c r="K3778" t="s">
        <v>62</v>
      </c>
      <c r="M3778" t="s">
        <v>89</v>
      </c>
      <c r="N3778" t="s">
        <v>26</v>
      </c>
      <c r="R3778" t="str">
        <f t="shared" ref="R3778:R3841" ca="1" si="59">CHOOSE(
RANDBETWEEN(1,20),
"Aisha","Aisha","Aisha","Aisha",
"Ravi","Ravi","Ravi",
"Sara","Sara","Sara",
"Mohit","Mohit",
"Priya","Priya",
"Arjun",
"Neha","Rahul","Divya","Karan","Meera","Sanjay"
)</f>
        <v>Mohit</v>
      </c>
      <c r="S3778" t="str">
        <f>IFERROR(TEXT(DATEVALUE(LEFT(Table1[[#This Row],[Date of Purchase]],10)), "MMMM"), TEXT(Table1[[#This Row],[Date of Purchase]], "MMMM"))</f>
        <v>August</v>
      </c>
      <c r="T3778" t="str">
        <f>IF(OR(
  AND(Table1[[#This Row],[Ticket Priority]]="Critical", Table1[[#This Row],[Ticket Status]]&lt;&gt;"Closed"),
  AND(Table1[[#This Row],[Ticket Priority]]="High", Table1[[#This Row],[Ticket Status]]="Open")
), "Yes", "No")</f>
        <v>Yes</v>
      </c>
      <c r="U3778" s="4" t="str">
        <f>IF(Table1[[#This Row],[Ticket Status]]="Closed","Yes","No")</f>
        <v>No</v>
      </c>
      <c r="V3778" s="4" t="str">
        <f>IF(Table1[[#This Row],[Ticket Status]]="Pending Customer Response","Yes","No")</f>
        <v>No</v>
      </c>
      <c r="W3778" s="5">
        <f ca="1">COUNTIFS(Table1[Agent_name],Table1[[#This Row],[Agent_name]],Table1[Month],Table1[[#This Row],[Month]])/160</f>
        <v>0.46250000000000002</v>
      </c>
    </row>
    <row r="3779" spans="1:23" x14ac:dyDescent="0.25">
      <c r="A3779">
        <v>3778</v>
      </c>
      <c r="B3779" t="s">
        <v>12354</v>
      </c>
      <c r="C3779" t="s">
        <v>12355</v>
      </c>
      <c r="D3779">
        <v>48</v>
      </c>
      <c r="E3779" t="s">
        <v>58</v>
      </c>
      <c r="F3779" t="s">
        <v>51</v>
      </c>
      <c r="G3779" s="1">
        <v>44312</v>
      </c>
      <c r="H3779" t="s">
        <v>59</v>
      </c>
      <c r="I3779" t="s">
        <v>46</v>
      </c>
      <c r="J3779" s="3" t="s">
        <v>12356</v>
      </c>
      <c r="K3779" t="s">
        <v>62</v>
      </c>
      <c r="M3779" t="s">
        <v>89</v>
      </c>
      <c r="N3779" t="s">
        <v>55</v>
      </c>
      <c r="R3779" t="str">
        <f t="shared" ca="1" si="59"/>
        <v>Priya</v>
      </c>
      <c r="S3779" t="str">
        <f>IFERROR(TEXT(DATEVALUE(LEFT(Table1[[#This Row],[Date of Purchase]],10)), "MMMM"), TEXT(Table1[[#This Row],[Date of Purchase]], "MMMM"))</f>
        <v>April</v>
      </c>
      <c r="T3779" t="str">
        <f>IF(OR(
  AND(Table1[[#This Row],[Ticket Priority]]="Critical", Table1[[#This Row],[Ticket Status]]&lt;&gt;"Closed"),
  AND(Table1[[#This Row],[Ticket Priority]]="High", Table1[[#This Row],[Ticket Status]]="Open")
), "Yes", "No")</f>
        <v>Yes</v>
      </c>
      <c r="U3779" s="4" t="str">
        <f>IF(Table1[[#This Row],[Ticket Status]]="Closed","Yes","No")</f>
        <v>No</v>
      </c>
      <c r="V3779" s="4" t="str">
        <f>IF(Table1[[#This Row],[Ticket Status]]="Pending Customer Response","Yes","No")</f>
        <v>No</v>
      </c>
      <c r="W3779" s="5">
        <f ca="1">COUNTIFS(Table1[Agent_name],Table1[[#This Row],[Agent_name]],Table1[Month],Table1[[#This Row],[Month]])/160</f>
        <v>0.48749999999999999</v>
      </c>
    </row>
    <row r="3780" spans="1:23" x14ac:dyDescent="0.25">
      <c r="A3780">
        <v>3779</v>
      </c>
      <c r="B3780" t="s">
        <v>12357</v>
      </c>
      <c r="C3780" t="s">
        <v>12358</v>
      </c>
      <c r="D3780">
        <v>26</v>
      </c>
      <c r="E3780" t="s">
        <v>58</v>
      </c>
      <c r="F3780" t="s">
        <v>129</v>
      </c>
      <c r="G3780" s="1">
        <v>44114</v>
      </c>
      <c r="H3780" t="s">
        <v>45</v>
      </c>
      <c r="I3780" t="s">
        <v>46</v>
      </c>
      <c r="J3780" s="3" t="s">
        <v>12359</v>
      </c>
      <c r="K3780" t="s">
        <v>62</v>
      </c>
      <c r="M3780" t="s">
        <v>89</v>
      </c>
      <c r="N3780" t="s">
        <v>55</v>
      </c>
      <c r="R3780" t="str">
        <f t="shared" ca="1" si="59"/>
        <v>Aisha</v>
      </c>
      <c r="S3780" t="str">
        <f>IFERROR(TEXT(DATEVALUE(LEFT(Table1[[#This Row],[Date of Purchase]],10)), "MMMM"), TEXT(Table1[[#This Row],[Date of Purchase]], "MMMM"))</f>
        <v>October</v>
      </c>
      <c r="T3780" t="str">
        <f>IF(OR(
  AND(Table1[[#This Row],[Ticket Priority]]="Critical", Table1[[#This Row],[Ticket Status]]&lt;&gt;"Closed"),
  AND(Table1[[#This Row],[Ticket Priority]]="High", Table1[[#This Row],[Ticket Status]]="Open")
), "Yes", "No")</f>
        <v>Yes</v>
      </c>
      <c r="U3780" s="4" t="str">
        <f>IF(Table1[[#This Row],[Ticket Status]]="Closed","Yes","No")</f>
        <v>No</v>
      </c>
      <c r="V3780" s="4" t="str">
        <f>IF(Table1[[#This Row],[Ticket Status]]="Pending Customer Response","Yes","No")</f>
        <v>No</v>
      </c>
      <c r="W3780" s="5">
        <f ca="1">COUNTIFS(Table1[Agent_name],Table1[[#This Row],[Agent_name]],Table1[Month],Table1[[#This Row],[Month]])/160</f>
        <v>0.85624999999999996</v>
      </c>
    </row>
    <row r="3781" spans="1:23" x14ac:dyDescent="0.25">
      <c r="A3781">
        <v>3780</v>
      </c>
      <c r="B3781" t="s">
        <v>12360</v>
      </c>
      <c r="C3781" t="s">
        <v>12361</v>
      </c>
      <c r="D3781">
        <v>65</v>
      </c>
      <c r="E3781" t="s">
        <v>19</v>
      </c>
      <c r="F3781" t="s">
        <v>286</v>
      </c>
      <c r="G3781" s="1">
        <v>44472</v>
      </c>
      <c r="H3781" t="s">
        <v>21</v>
      </c>
      <c r="I3781" t="s">
        <v>67</v>
      </c>
      <c r="J3781" s="3" t="s">
        <v>12362</v>
      </c>
      <c r="K3781" t="s">
        <v>62</v>
      </c>
      <c r="M3781" t="s">
        <v>41</v>
      </c>
      <c r="N3781" t="s">
        <v>55</v>
      </c>
      <c r="R3781" t="str">
        <f t="shared" ca="1" si="59"/>
        <v>Neha</v>
      </c>
      <c r="S3781" t="str">
        <f>IFERROR(TEXT(DATEVALUE(LEFT(Table1[[#This Row],[Date of Purchase]],10)), "MMMM"), TEXT(Table1[[#This Row],[Date of Purchase]], "MMMM"))</f>
        <v>October</v>
      </c>
      <c r="T3781" t="str">
        <f>IF(OR(
  AND(Table1[[#This Row],[Ticket Priority]]="Critical", Table1[[#This Row],[Ticket Status]]&lt;&gt;"Closed"),
  AND(Table1[[#This Row],[Ticket Priority]]="High", Table1[[#This Row],[Ticket Status]]="Open")
), "Yes", "No")</f>
        <v>No</v>
      </c>
      <c r="U3781" s="4" t="str">
        <f>IF(Table1[[#This Row],[Ticket Status]]="Closed","Yes","No")</f>
        <v>No</v>
      </c>
      <c r="V3781" s="4" t="str">
        <f>IF(Table1[[#This Row],[Ticket Status]]="Pending Customer Response","Yes","No")</f>
        <v>No</v>
      </c>
      <c r="W3781" s="5">
        <f ca="1">COUNTIFS(Table1[Agent_name],Table1[[#This Row],[Agent_name]],Table1[Month],Table1[[#This Row],[Month]])/160</f>
        <v>0.24374999999999999</v>
      </c>
    </row>
    <row r="3782" spans="1:23" x14ac:dyDescent="0.25">
      <c r="A3782">
        <v>3781</v>
      </c>
      <c r="B3782" t="s">
        <v>10519</v>
      </c>
      <c r="C3782" t="s">
        <v>12363</v>
      </c>
      <c r="D3782">
        <v>35</v>
      </c>
      <c r="E3782" t="s">
        <v>29</v>
      </c>
      <c r="F3782" t="s">
        <v>125</v>
      </c>
      <c r="G3782" s="1">
        <v>43967</v>
      </c>
      <c r="H3782" t="s">
        <v>21</v>
      </c>
      <c r="I3782" t="s">
        <v>93</v>
      </c>
      <c r="J3782" s="3" t="s">
        <v>12364</v>
      </c>
      <c r="K3782" t="s">
        <v>24</v>
      </c>
      <c r="M3782" t="s">
        <v>41</v>
      </c>
      <c r="N3782" t="s">
        <v>33</v>
      </c>
      <c r="O3782" s="2">
        <v>45078.301006944443</v>
      </c>
      <c r="R3782" t="str">
        <f t="shared" ca="1" si="59"/>
        <v>Ravi</v>
      </c>
      <c r="S3782" t="str">
        <f>IFERROR(TEXT(DATEVALUE(LEFT(Table1[[#This Row],[Date of Purchase]],10)), "MMMM"), TEXT(Table1[[#This Row],[Date of Purchase]], "MMMM"))</f>
        <v>May</v>
      </c>
      <c r="T3782" t="str">
        <f>IF(OR(
  AND(Table1[[#This Row],[Ticket Priority]]="Critical", Table1[[#This Row],[Ticket Status]]&lt;&gt;"Closed"),
  AND(Table1[[#This Row],[Ticket Priority]]="High", Table1[[#This Row],[Ticket Status]]="Open")
), "Yes", "No")</f>
        <v>No</v>
      </c>
      <c r="U3782" s="4" t="str">
        <f>IF(Table1[[#This Row],[Ticket Status]]="Closed","Yes","No")</f>
        <v>No</v>
      </c>
      <c r="V3782" s="4" t="str">
        <f>IF(Table1[[#This Row],[Ticket Status]]="Pending Customer Response","Yes","No")</f>
        <v>Yes</v>
      </c>
      <c r="W3782" s="5">
        <f ca="1">COUNTIFS(Table1[Agent_name],Table1[[#This Row],[Agent_name]],Table1[Month],Table1[[#This Row],[Month]])/160</f>
        <v>0.67500000000000004</v>
      </c>
    </row>
    <row r="3783" spans="1:23" x14ac:dyDescent="0.25">
      <c r="A3783">
        <v>3782</v>
      </c>
      <c r="B3783" t="s">
        <v>12365</v>
      </c>
      <c r="C3783" t="s">
        <v>12366</v>
      </c>
      <c r="D3783">
        <v>18</v>
      </c>
      <c r="E3783" t="s">
        <v>29</v>
      </c>
      <c r="F3783" t="s">
        <v>485</v>
      </c>
      <c r="G3783" s="1">
        <v>44033</v>
      </c>
      <c r="H3783" t="s">
        <v>45</v>
      </c>
      <c r="I3783" t="s">
        <v>177</v>
      </c>
      <c r="J3783" s="3" t="s">
        <v>12367</v>
      </c>
      <c r="K3783" t="s">
        <v>39</v>
      </c>
      <c r="L3783" t="s">
        <v>12368</v>
      </c>
      <c r="M3783" t="s">
        <v>143</v>
      </c>
      <c r="N3783" t="s">
        <v>55</v>
      </c>
      <c r="O3783" s="2">
        <v>45078.45103009259</v>
      </c>
      <c r="P3783" s="2">
        <v>45078.241307870368</v>
      </c>
      <c r="Q3783">
        <v>3</v>
      </c>
      <c r="R3783" t="str">
        <f t="shared" ca="1" si="59"/>
        <v>Aisha</v>
      </c>
      <c r="S3783" t="str">
        <f>IFERROR(TEXT(DATEVALUE(LEFT(Table1[[#This Row],[Date of Purchase]],10)), "MMMM"), TEXT(Table1[[#This Row],[Date of Purchase]], "MMMM"))</f>
        <v>July</v>
      </c>
      <c r="T3783" t="str">
        <f>IF(OR(
  AND(Table1[[#This Row],[Ticket Priority]]="Critical", Table1[[#This Row],[Ticket Status]]&lt;&gt;"Closed"),
  AND(Table1[[#This Row],[Ticket Priority]]="High", Table1[[#This Row],[Ticket Status]]="Open")
), "Yes", "No")</f>
        <v>No</v>
      </c>
      <c r="U3783" s="4" t="str">
        <f>IF(Table1[[#This Row],[Ticket Status]]="Closed","Yes","No")</f>
        <v>Yes</v>
      </c>
      <c r="V3783" s="4" t="str">
        <f>IF(Table1[[#This Row],[Ticket Status]]="Pending Customer Response","Yes","No")</f>
        <v>No</v>
      </c>
      <c r="W3783" s="5">
        <f ca="1">COUNTIFS(Table1[Agent_name],Table1[[#This Row],[Agent_name]],Table1[Month],Table1[[#This Row],[Month]])/160</f>
        <v>0.875</v>
      </c>
    </row>
    <row r="3784" spans="1:23" x14ac:dyDescent="0.25">
      <c r="A3784">
        <v>3783</v>
      </c>
      <c r="B3784" t="s">
        <v>12369</v>
      </c>
      <c r="C3784" t="s">
        <v>12370</v>
      </c>
      <c r="D3784">
        <v>56</v>
      </c>
      <c r="E3784" t="s">
        <v>58</v>
      </c>
      <c r="F3784" t="s">
        <v>134</v>
      </c>
      <c r="G3784" s="1">
        <v>43901</v>
      </c>
      <c r="H3784" t="s">
        <v>59</v>
      </c>
      <c r="I3784" t="s">
        <v>177</v>
      </c>
      <c r="J3784" s="3" t="s">
        <v>12371</v>
      </c>
      <c r="K3784" t="s">
        <v>62</v>
      </c>
      <c r="M3784" t="s">
        <v>41</v>
      </c>
      <c r="N3784" t="s">
        <v>26</v>
      </c>
      <c r="R3784" t="str">
        <f t="shared" ca="1" si="59"/>
        <v>Aisha</v>
      </c>
      <c r="S3784" t="str">
        <f>IFERROR(TEXT(DATEVALUE(LEFT(Table1[[#This Row],[Date of Purchase]],10)), "MMMM"), TEXT(Table1[[#This Row],[Date of Purchase]], "MMMM"))</f>
        <v>March</v>
      </c>
      <c r="T3784" t="str">
        <f>IF(OR(
  AND(Table1[[#This Row],[Ticket Priority]]="Critical", Table1[[#This Row],[Ticket Status]]&lt;&gt;"Closed"),
  AND(Table1[[#This Row],[Ticket Priority]]="High", Table1[[#This Row],[Ticket Status]]="Open")
), "Yes", "No")</f>
        <v>No</v>
      </c>
      <c r="U3784" s="4" t="str">
        <f>IF(Table1[[#This Row],[Ticket Status]]="Closed","Yes","No")</f>
        <v>No</v>
      </c>
      <c r="V3784" s="4" t="str">
        <f>IF(Table1[[#This Row],[Ticket Status]]="Pending Customer Response","Yes","No")</f>
        <v>No</v>
      </c>
      <c r="W3784" s="5">
        <f ca="1">COUNTIFS(Table1[Agent_name],Table1[[#This Row],[Agent_name]],Table1[Month],Table1[[#This Row],[Month]])/160</f>
        <v>1.0062500000000001</v>
      </c>
    </row>
    <row r="3785" spans="1:23" x14ac:dyDescent="0.25">
      <c r="A3785">
        <v>3784</v>
      </c>
      <c r="B3785" t="s">
        <v>12372</v>
      </c>
      <c r="C3785" t="s">
        <v>12373</v>
      </c>
      <c r="D3785">
        <v>58</v>
      </c>
      <c r="E3785" t="s">
        <v>19</v>
      </c>
      <c r="F3785" t="s">
        <v>149</v>
      </c>
      <c r="G3785" s="1">
        <v>44087</v>
      </c>
      <c r="H3785" t="s">
        <v>45</v>
      </c>
      <c r="I3785" t="s">
        <v>67</v>
      </c>
      <c r="J3785" s="3" t="s">
        <v>12374</v>
      </c>
      <c r="K3785" t="s">
        <v>24</v>
      </c>
      <c r="M3785" t="s">
        <v>143</v>
      </c>
      <c r="N3785" t="s">
        <v>33</v>
      </c>
      <c r="O3785" s="2">
        <v>45078.343414351853</v>
      </c>
      <c r="R3785" t="str">
        <f t="shared" ca="1" si="59"/>
        <v>Priya</v>
      </c>
      <c r="S3785" t="str">
        <f>IFERROR(TEXT(DATEVALUE(LEFT(Table1[[#This Row],[Date of Purchase]],10)), "MMMM"), TEXT(Table1[[#This Row],[Date of Purchase]], "MMMM"))</f>
        <v>September</v>
      </c>
      <c r="T3785" t="str">
        <f>IF(OR(
  AND(Table1[[#This Row],[Ticket Priority]]="Critical", Table1[[#This Row],[Ticket Status]]&lt;&gt;"Closed"),
  AND(Table1[[#This Row],[Ticket Priority]]="High", Table1[[#This Row],[Ticket Status]]="Open")
), "Yes", "No")</f>
        <v>No</v>
      </c>
      <c r="U3785" s="4" t="str">
        <f>IF(Table1[[#This Row],[Ticket Status]]="Closed","Yes","No")</f>
        <v>No</v>
      </c>
      <c r="V3785" s="4" t="str">
        <f>IF(Table1[[#This Row],[Ticket Status]]="Pending Customer Response","Yes","No")</f>
        <v>Yes</v>
      </c>
      <c r="W3785" s="5">
        <f ca="1">COUNTIFS(Table1[Agent_name],Table1[[#This Row],[Agent_name]],Table1[Month],Table1[[#This Row],[Month]])/160</f>
        <v>0.53125</v>
      </c>
    </row>
    <row r="3786" spans="1:23" x14ac:dyDescent="0.25">
      <c r="A3786">
        <v>3785</v>
      </c>
      <c r="B3786" t="s">
        <v>12375</v>
      </c>
      <c r="C3786" t="s">
        <v>12376</v>
      </c>
      <c r="D3786">
        <v>28</v>
      </c>
      <c r="E3786" t="s">
        <v>29</v>
      </c>
      <c r="F3786" t="s">
        <v>485</v>
      </c>
      <c r="G3786" s="1">
        <v>43987</v>
      </c>
      <c r="H3786" t="s">
        <v>66</v>
      </c>
      <c r="I3786" t="s">
        <v>31</v>
      </c>
      <c r="J3786" s="3" t="s">
        <v>12377</v>
      </c>
      <c r="K3786" t="s">
        <v>24</v>
      </c>
      <c r="M3786" t="s">
        <v>89</v>
      </c>
      <c r="N3786" t="s">
        <v>26</v>
      </c>
      <c r="O3786" s="2">
        <v>45078.178159722222</v>
      </c>
      <c r="R3786" t="str">
        <f t="shared" ca="1" si="59"/>
        <v>Mohit</v>
      </c>
      <c r="S3786" t="str">
        <f>IFERROR(TEXT(DATEVALUE(LEFT(Table1[[#This Row],[Date of Purchase]],10)), "MMMM"), TEXT(Table1[[#This Row],[Date of Purchase]], "MMMM"))</f>
        <v>June</v>
      </c>
      <c r="T3786" t="str">
        <f>IF(OR(
  AND(Table1[[#This Row],[Ticket Priority]]="Critical", Table1[[#This Row],[Ticket Status]]&lt;&gt;"Closed"),
  AND(Table1[[#This Row],[Ticket Priority]]="High", Table1[[#This Row],[Ticket Status]]="Open")
), "Yes", "No")</f>
        <v>No</v>
      </c>
      <c r="U3786" s="4" t="str">
        <f>IF(Table1[[#This Row],[Ticket Status]]="Closed","Yes","No")</f>
        <v>No</v>
      </c>
      <c r="V3786" s="4" t="str">
        <f>IF(Table1[[#This Row],[Ticket Status]]="Pending Customer Response","Yes","No")</f>
        <v>Yes</v>
      </c>
      <c r="W3786" s="5">
        <f ca="1">COUNTIFS(Table1[Agent_name],Table1[[#This Row],[Agent_name]],Table1[Month],Table1[[#This Row],[Month]])/160</f>
        <v>0.41875000000000001</v>
      </c>
    </row>
    <row r="3787" spans="1:23" x14ac:dyDescent="0.25">
      <c r="A3787">
        <v>3786</v>
      </c>
      <c r="B3787" t="s">
        <v>12378</v>
      </c>
      <c r="C3787" t="s">
        <v>12379</v>
      </c>
      <c r="D3787">
        <v>62</v>
      </c>
      <c r="E3787" t="s">
        <v>29</v>
      </c>
      <c r="F3787" t="s">
        <v>20</v>
      </c>
      <c r="G3787" s="1">
        <v>44532</v>
      </c>
      <c r="H3787" t="s">
        <v>66</v>
      </c>
      <c r="I3787" t="s">
        <v>37</v>
      </c>
      <c r="J3787" s="3" t="s">
        <v>12380</v>
      </c>
      <c r="K3787" t="s">
        <v>62</v>
      </c>
      <c r="M3787" t="s">
        <v>25</v>
      </c>
      <c r="N3787" t="s">
        <v>83</v>
      </c>
      <c r="R3787" t="str">
        <f t="shared" ca="1" si="59"/>
        <v>Ravi</v>
      </c>
      <c r="S3787" t="str">
        <f>IFERROR(TEXT(DATEVALUE(LEFT(Table1[[#This Row],[Date of Purchase]],10)), "MMMM"), TEXT(Table1[[#This Row],[Date of Purchase]], "MMMM"))</f>
        <v>December</v>
      </c>
      <c r="T3787" t="str">
        <f>IF(OR(
  AND(Table1[[#This Row],[Ticket Priority]]="Critical", Table1[[#This Row],[Ticket Status]]&lt;&gt;"Closed"),
  AND(Table1[[#This Row],[Ticket Priority]]="High", Table1[[#This Row],[Ticket Status]]="Open")
), "Yes", "No")</f>
        <v>Yes</v>
      </c>
      <c r="U3787" s="4" t="str">
        <f>IF(Table1[[#This Row],[Ticket Status]]="Closed","Yes","No")</f>
        <v>No</v>
      </c>
      <c r="V3787" s="4" t="str">
        <f>IF(Table1[[#This Row],[Ticket Status]]="Pending Customer Response","Yes","No")</f>
        <v>No</v>
      </c>
      <c r="W3787" s="5">
        <f ca="1">COUNTIFS(Table1[Agent_name],Table1[[#This Row],[Agent_name]],Table1[Month],Table1[[#This Row],[Month]])/160</f>
        <v>0.66249999999999998</v>
      </c>
    </row>
    <row r="3788" spans="1:23" x14ac:dyDescent="0.25">
      <c r="A3788">
        <v>3787</v>
      </c>
      <c r="B3788" t="s">
        <v>12381</v>
      </c>
      <c r="C3788" t="s">
        <v>12382</v>
      </c>
      <c r="D3788">
        <v>58</v>
      </c>
      <c r="E3788" t="s">
        <v>19</v>
      </c>
      <c r="F3788" t="s">
        <v>655</v>
      </c>
      <c r="G3788" s="1">
        <v>43883</v>
      </c>
      <c r="H3788" t="s">
        <v>66</v>
      </c>
      <c r="I3788" t="s">
        <v>72</v>
      </c>
      <c r="J3788" s="3" t="s">
        <v>12383</v>
      </c>
      <c r="K3788" t="s">
        <v>39</v>
      </c>
      <c r="L3788" t="s">
        <v>12384</v>
      </c>
      <c r="M3788" t="s">
        <v>143</v>
      </c>
      <c r="N3788" t="s">
        <v>26</v>
      </c>
      <c r="O3788" s="2">
        <v>45078.739988425928</v>
      </c>
      <c r="P3788" s="2">
        <v>45078.114988425928</v>
      </c>
      <c r="Q3788">
        <v>2</v>
      </c>
      <c r="R3788" t="str">
        <f t="shared" ca="1" si="59"/>
        <v>Mohit</v>
      </c>
      <c r="S3788" t="str">
        <f>IFERROR(TEXT(DATEVALUE(LEFT(Table1[[#This Row],[Date of Purchase]],10)), "MMMM"), TEXT(Table1[[#This Row],[Date of Purchase]], "MMMM"))</f>
        <v>February</v>
      </c>
      <c r="T3788" t="str">
        <f>IF(OR(
  AND(Table1[[#This Row],[Ticket Priority]]="Critical", Table1[[#This Row],[Ticket Status]]&lt;&gt;"Closed"),
  AND(Table1[[#This Row],[Ticket Priority]]="High", Table1[[#This Row],[Ticket Status]]="Open")
), "Yes", "No")</f>
        <v>No</v>
      </c>
      <c r="U3788" s="4" t="str">
        <f>IF(Table1[[#This Row],[Ticket Status]]="Closed","Yes","No")</f>
        <v>Yes</v>
      </c>
      <c r="V3788" s="4" t="str">
        <f>IF(Table1[[#This Row],[Ticket Status]]="Pending Customer Response","Yes","No")</f>
        <v>No</v>
      </c>
      <c r="W3788" s="5">
        <f ca="1">COUNTIFS(Table1[Agent_name],Table1[[#This Row],[Agent_name]],Table1[Month],Table1[[#This Row],[Month]])/160</f>
        <v>0.52500000000000002</v>
      </c>
    </row>
    <row r="3789" spans="1:23" x14ac:dyDescent="0.25">
      <c r="A3789">
        <v>3788</v>
      </c>
      <c r="B3789" t="s">
        <v>12385</v>
      </c>
      <c r="C3789" t="s">
        <v>12386</v>
      </c>
      <c r="D3789">
        <v>62</v>
      </c>
      <c r="E3789" t="s">
        <v>58</v>
      </c>
      <c r="F3789" t="s">
        <v>655</v>
      </c>
      <c r="G3789" s="1">
        <v>43879</v>
      </c>
      <c r="H3789" t="s">
        <v>66</v>
      </c>
      <c r="I3789" t="s">
        <v>22</v>
      </c>
      <c r="J3789" s="3" t="s">
        <v>12387</v>
      </c>
      <c r="K3789" t="s">
        <v>24</v>
      </c>
      <c r="M3789" t="s">
        <v>41</v>
      </c>
      <c r="N3789" t="s">
        <v>55</v>
      </c>
      <c r="O3789" s="2">
        <v>45078.62195601852</v>
      </c>
      <c r="R3789" t="str">
        <f t="shared" ca="1" si="59"/>
        <v>Arjun</v>
      </c>
      <c r="S3789" t="str">
        <f>IFERROR(TEXT(DATEVALUE(LEFT(Table1[[#This Row],[Date of Purchase]],10)), "MMMM"), TEXT(Table1[[#This Row],[Date of Purchase]], "MMMM"))</f>
        <v>February</v>
      </c>
      <c r="T3789" t="str">
        <f>IF(OR(
  AND(Table1[[#This Row],[Ticket Priority]]="Critical", Table1[[#This Row],[Ticket Status]]&lt;&gt;"Closed"),
  AND(Table1[[#This Row],[Ticket Priority]]="High", Table1[[#This Row],[Ticket Status]]="Open")
), "Yes", "No")</f>
        <v>No</v>
      </c>
      <c r="U3789" s="4" t="str">
        <f>IF(Table1[[#This Row],[Ticket Status]]="Closed","Yes","No")</f>
        <v>No</v>
      </c>
      <c r="V3789" s="4" t="str">
        <f>IF(Table1[[#This Row],[Ticket Status]]="Pending Customer Response","Yes","No")</f>
        <v>Yes</v>
      </c>
      <c r="W3789" s="5">
        <f ca="1">COUNTIFS(Table1[Agent_name],Table1[[#This Row],[Agent_name]],Table1[Month],Table1[[#This Row],[Month]])/160</f>
        <v>0.23125000000000001</v>
      </c>
    </row>
    <row r="3790" spans="1:23" x14ac:dyDescent="0.25">
      <c r="A3790">
        <v>3789</v>
      </c>
      <c r="B3790" t="s">
        <v>12388</v>
      </c>
      <c r="C3790" t="s">
        <v>12389</v>
      </c>
      <c r="D3790">
        <v>64</v>
      </c>
      <c r="E3790" t="s">
        <v>29</v>
      </c>
      <c r="F3790" t="s">
        <v>207</v>
      </c>
      <c r="G3790" s="1">
        <v>44037</v>
      </c>
      <c r="H3790" t="s">
        <v>59</v>
      </c>
      <c r="I3790" t="s">
        <v>59</v>
      </c>
      <c r="J3790" s="3" t="s">
        <v>12390</v>
      </c>
      <c r="K3790" t="s">
        <v>39</v>
      </c>
      <c r="L3790" t="s">
        <v>12391</v>
      </c>
      <c r="M3790" t="s">
        <v>143</v>
      </c>
      <c r="N3790" t="s">
        <v>33</v>
      </c>
      <c r="O3790" s="2">
        <v>45078.893506944441</v>
      </c>
      <c r="P3790" s="2">
        <v>45078.001145833332</v>
      </c>
      <c r="Q3790">
        <v>4</v>
      </c>
      <c r="R3790" t="str">
        <f t="shared" ca="1" si="59"/>
        <v>Mohit</v>
      </c>
      <c r="S3790" t="str">
        <f>IFERROR(TEXT(DATEVALUE(LEFT(Table1[[#This Row],[Date of Purchase]],10)), "MMMM"), TEXT(Table1[[#This Row],[Date of Purchase]], "MMMM"))</f>
        <v>July</v>
      </c>
      <c r="T3790" t="str">
        <f>IF(OR(
  AND(Table1[[#This Row],[Ticket Priority]]="Critical", Table1[[#This Row],[Ticket Status]]&lt;&gt;"Closed"),
  AND(Table1[[#This Row],[Ticket Priority]]="High", Table1[[#This Row],[Ticket Status]]="Open")
), "Yes", "No")</f>
        <v>No</v>
      </c>
      <c r="U3790" s="4" t="str">
        <f>IF(Table1[[#This Row],[Ticket Status]]="Closed","Yes","No")</f>
        <v>Yes</v>
      </c>
      <c r="V3790" s="4" t="str">
        <f>IF(Table1[[#This Row],[Ticket Status]]="Pending Customer Response","Yes","No")</f>
        <v>No</v>
      </c>
      <c r="W3790" s="5">
        <f ca="1">COUNTIFS(Table1[Agent_name],Table1[[#This Row],[Agent_name]],Table1[Month],Table1[[#This Row],[Month]])/160</f>
        <v>0.53125</v>
      </c>
    </row>
    <row r="3791" spans="1:23" x14ac:dyDescent="0.25">
      <c r="A3791">
        <v>3790</v>
      </c>
      <c r="B3791" t="s">
        <v>12392</v>
      </c>
      <c r="C3791" t="s">
        <v>12393</v>
      </c>
      <c r="D3791">
        <v>54</v>
      </c>
      <c r="E3791" t="s">
        <v>58</v>
      </c>
      <c r="F3791" t="s">
        <v>383</v>
      </c>
      <c r="G3791" s="1">
        <v>43900</v>
      </c>
      <c r="H3791" t="s">
        <v>66</v>
      </c>
      <c r="I3791" t="s">
        <v>72</v>
      </c>
      <c r="J3791" s="3" t="s">
        <v>12394</v>
      </c>
      <c r="K3791" t="s">
        <v>39</v>
      </c>
      <c r="L3791" t="s">
        <v>12395</v>
      </c>
      <c r="M3791" t="s">
        <v>41</v>
      </c>
      <c r="N3791" t="s">
        <v>33</v>
      </c>
      <c r="O3791" s="2">
        <v>45078.781701388885</v>
      </c>
      <c r="P3791" s="2">
        <v>45078.721284722225</v>
      </c>
      <c r="Q3791">
        <v>2</v>
      </c>
      <c r="R3791" t="str">
        <f t="shared" ca="1" si="59"/>
        <v>Sara</v>
      </c>
      <c r="S3791" t="str">
        <f>IFERROR(TEXT(DATEVALUE(LEFT(Table1[[#This Row],[Date of Purchase]],10)), "MMMM"), TEXT(Table1[[#This Row],[Date of Purchase]], "MMMM"))</f>
        <v>March</v>
      </c>
      <c r="T3791" t="str">
        <f>IF(OR(
  AND(Table1[[#This Row],[Ticket Priority]]="Critical", Table1[[#This Row],[Ticket Status]]&lt;&gt;"Closed"),
  AND(Table1[[#This Row],[Ticket Priority]]="High", Table1[[#This Row],[Ticket Status]]="Open")
), "Yes", "No")</f>
        <v>No</v>
      </c>
      <c r="U3791" s="4" t="str">
        <f>IF(Table1[[#This Row],[Ticket Status]]="Closed","Yes","No")</f>
        <v>Yes</v>
      </c>
      <c r="V3791" s="4" t="str">
        <f>IF(Table1[[#This Row],[Ticket Status]]="Pending Customer Response","Yes","No")</f>
        <v>No</v>
      </c>
      <c r="W3791" s="5">
        <f ca="1">COUNTIFS(Table1[Agent_name],Table1[[#This Row],[Agent_name]],Table1[Month],Table1[[#This Row],[Month]])/160</f>
        <v>0.55625000000000002</v>
      </c>
    </row>
    <row r="3792" spans="1:23" x14ac:dyDescent="0.25">
      <c r="A3792">
        <v>3791</v>
      </c>
      <c r="B3792" t="s">
        <v>12396</v>
      </c>
      <c r="C3792" t="s">
        <v>12397</v>
      </c>
      <c r="D3792">
        <v>69</v>
      </c>
      <c r="E3792" t="s">
        <v>58</v>
      </c>
      <c r="F3792" t="s">
        <v>92</v>
      </c>
      <c r="G3792" s="1">
        <v>44198</v>
      </c>
      <c r="H3792" t="s">
        <v>59</v>
      </c>
      <c r="I3792" t="s">
        <v>141</v>
      </c>
      <c r="J3792" s="3" t="s">
        <v>12398</v>
      </c>
      <c r="K3792" t="s">
        <v>39</v>
      </c>
      <c r="L3792" t="s">
        <v>12399</v>
      </c>
      <c r="M3792" t="s">
        <v>25</v>
      </c>
      <c r="N3792" t="s">
        <v>55</v>
      </c>
      <c r="O3792" s="2">
        <v>45078.156030092592</v>
      </c>
      <c r="P3792" s="2">
        <v>45078.617835648147</v>
      </c>
      <c r="Q3792">
        <v>4</v>
      </c>
      <c r="R3792" t="str">
        <f t="shared" ca="1" si="59"/>
        <v>Priya</v>
      </c>
      <c r="S3792" t="str">
        <f>IFERROR(TEXT(DATEVALUE(LEFT(Table1[[#This Row],[Date of Purchase]],10)), "MMMM"), TEXT(Table1[[#This Row],[Date of Purchase]], "MMMM"))</f>
        <v>January</v>
      </c>
      <c r="T3792" t="str">
        <f>IF(OR(
  AND(Table1[[#This Row],[Ticket Priority]]="Critical", Table1[[#This Row],[Ticket Status]]&lt;&gt;"Closed"),
  AND(Table1[[#This Row],[Ticket Priority]]="High", Table1[[#This Row],[Ticket Status]]="Open")
), "Yes", "No")</f>
        <v>No</v>
      </c>
      <c r="U3792" s="4" t="str">
        <f>IF(Table1[[#This Row],[Ticket Status]]="Closed","Yes","No")</f>
        <v>Yes</v>
      </c>
      <c r="V3792" s="4" t="str">
        <f>IF(Table1[[#This Row],[Ticket Status]]="Pending Customer Response","Yes","No")</f>
        <v>No</v>
      </c>
      <c r="W3792" s="5">
        <f ca="1">COUNTIFS(Table1[Agent_name],Table1[[#This Row],[Agent_name]],Table1[Month],Table1[[#This Row],[Month]])/160</f>
        <v>0.51875000000000004</v>
      </c>
    </row>
    <row r="3793" spans="1:23" x14ac:dyDescent="0.25">
      <c r="A3793">
        <v>3792</v>
      </c>
      <c r="B3793" t="s">
        <v>12400</v>
      </c>
      <c r="C3793" t="s">
        <v>12401</v>
      </c>
      <c r="D3793">
        <v>42</v>
      </c>
      <c r="E3793" t="s">
        <v>19</v>
      </c>
      <c r="F3793" t="s">
        <v>211</v>
      </c>
      <c r="G3793" s="1">
        <v>43942</v>
      </c>
      <c r="H3793" t="s">
        <v>67</v>
      </c>
      <c r="I3793" t="s">
        <v>59</v>
      </c>
      <c r="J3793" s="3" t="s">
        <v>12402</v>
      </c>
      <c r="K3793" t="s">
        <v>62</v>
      </c>
      <c r="M3793" t="s">
        <v>41</v>
      </c>
      <c r="N3793" t="s">
        <v>26</v>
      </c>
      <c r="R3793" t="str">
        <f t="shared" ca="1" si="59"/>
        <v>Mohit</v>
      </c>
      <c r="S3793" t="str">
        <f>IFERROR(TEXT(DATEVALUE(LEFT(Table1[[#This Row],[Date of Purchase]],10)), "MMMM"), TEXT(Table1[[#This Row],[Date of Purchase]], "MMMM"))</f>
        <v>April</v>
      </c>
      <c r="T3793" t="str">
        <f>IF(OR(
  AND(Table1[[#This Row],[Ticket Priority]]="Critical", Table1[[#This Row],[Ticket Status]]&lt;&gt;"Closed"),
  AND(Table1[[#This Row],[Ticket Priority]]="High", Table1[[#This Row],[Ticket Status]]="Open")
), "Yes", "No")</f>
        <v>No</v>
      </c>
      <c r="U3793" s="4" t="str">
        <f>IF(Table1[[#This Row],[Ticket Status]]="Closed","Yes","No")</f>
        <v>No</v>
      </c>
      <c r="V3793" s="4" t="str">
        <f>IF(Table1[[#This Row],[Ticket Status]]="Pending Customer Response","Yes","No")</f>
        <v>No</v>
      </c>
      <c r="W3793" s="5">
        <f ca="1">COUNTIFS(Table1[Agent_name],Table1[[#This Row],[Agent_name]],Table1[Month],Table1[[#This Row],[Month]])/160</f>
        <v>0.45</v>
      </c>
    </row>
    <row r="3794" spans="1:23" x14ac:dyDescent="0.25">
      <c r="A3794">
        <v>3793</v>
      </c>
      <c r="B3794" t="s">
        <v>12403</v>
      </c>
      <c r="C3794" t="s">
        <v>12404</v>
      </c>
      <c r="D3794">
        <v>55</v>
      </c>
      <c r="E3794" t="s">
        <v>29</v>
      </c>
      <c r="F3794" t="s">
        <v>249</v>
      </c>
      <c r="G3794" s="1">
        <v>44311</v>
      </c>
      <c r="H3794" t="s">
        <v>67</v>
      </c>
      <c r="I3794" t="s">
        <v>37</v>
      </c>
      <c r="J3794" s="3" t="s">
        <v>12405</v>
      </c>
      <c r="K3794" t="s">
        <v>39</v>
      </c>
      <c r="L3794" t="s">
        <v>12406</v>
      </c>
      <c r="M3794" t="s">
        <v>89</v>
      </c>
      <c r="N3794" t="s">
        <v>26</v>
      </c>
      <c r="O3794" s="2">
        <v>45078.726215277777</v>
      </c>
      <c r="P3794" s="2">
        <v>45078.403298611112</v>
      </c>
      <c r="Q3794">
        <v>3</v>
      </c>
      <c r="R3794" t="str">
        <f t="shared" ca="1" si="59"/>
        <v>Aisha</v>
      </c>
      <c r="S3794" t="str">
        <f>IFERROR(TEXT(DATEVALUE(LEFT(Table1[[#This Row],[Date of Purchase]],10)), "MMMM"), TEXT(Table1[[#This Row],[Date of Purchase]], "MMMM"))</f>
        <v>April</v>
      </c>
      <c r="T3794" t="str">
        <f>IF(OR(
  AND(Table1[[#This Row],[Ticket Priority]]="Critical", Table1[[#This Row],[Ticket Status]]&lt;&gt;"Closed"),
  AND(Table1[[#This Row],[Ticket Priority]]="High", Table1[[#This Row],[Ticket Status]]="Open")
), "Yes", "No")</f>
        <v>No</v>
      </c>
      <c r="U3794" s="4" t="str">
        <f>IF(Table1[[#This Row],[Ticket Status]]="Closed","Yes","No")</f>
        <v>Yes</v>
      </c>
      <c r="V3794" s="4" t="str">
        <f>IF(Table1[[#This Row],[Ticket Status]]="Pending Customer Response","Yes","No")</f>
        <v>No</v>
      </c>
      <c r="W3794" s="5">
        <f ca="1">COUNTIFS(Table1[Agent_name],Table1[[#This Row],[Agent_name]],Table1[Month],Table1[[#This Row],[Month]])/160</f>
        <v>0.81874999999999998</v>
      </c>
    </row>
    <row r="3795" spans="1:23" x14ac:dyDescent="0.25">
      <c r="A3795">
        <v>3794</v>
      </c>
      <c r="B3795" t="s">
        <v>12407</v>
      </c>
      <c r="C3795" t="s">
        <v>12408</v>
      </c>
      <c r="D3795">
        <v>20</v>
      </c>
      <c r="E3795" t="s">
        <v>29</v>
      </c>
      <c r="F3795" t="s">
        <v>485</v>
      </c>
      <c r="G3795" s="1">
        <v>44148</v>
      </c>
      <c r="H3795" t="s">
        <v>59</v>
      </c>
      <c r="I3795" t="s">
        <v>52</v>
      </c>
      <c r="J3795" s="3" t="s">
        <v>12409</v>
      </c>
      <c r="K3795" t="s">
        <v>62</v>
      </c>
      <c r="M3795" t="s">
        <v>89</v>
      </c>
      <c r="N3795" t="s">
        <v>55</v>
      </c>
      <c r="R3795" t="str">
        <f t="shared" ca="1" si="59"/>
        <v>Meera</v>
      </c>
      <c r="S3795" t="str">
        <f>IFERROR(TEXT(DATEVALUE(LEFT(Table1[[#This Row],[Date of Purchase]],10)), "MMMM"), TEXT(Table1[[#This Row],[Date of Purchase]], "MMMM"))</f>
        <v>November</v>
      </c>
      <c r="T3795" t="str">
        <f>IF(OR(
  AND(Table1[[#This Row],[Ticket Priority]]="Critical", Table1[[#This Row],[Ticket Status]]&lt;&gt;"Closed"),
  AND(Table1[[#This Row],[Ticket Priority]]="High", Table1[[#This Row],[Ticket Status]]="Open")
), "Yes", "No")</f>
        <v>Yes</v>
      </c>
      <c r="U3795" s="4" t="str">
        <f>IF(Table1[[#This Row],[Ticket Status]]="Closed","Yes","No")</f>
        <v>No</v>
      </c>
      <c r="V3795" s="4" t="str">
        <f>IF(Table1[[#This Row],[Ticket Status]]="Pending Customer Response","Yes","No")</f>
        <v>No</v>
      </c>
      <c r="W3795" s="5">
        <f ca="1">COUNTIFS(Table1[Agent_name],Table1[[#This Row],[Agent_name]],Table1[Month],Table1[[#This Row],[Month]])/160</f>
        <v>0.23749999999999999</v>
      </c>
    </row>
    <row r="3796" spans="1:23" x14ac:dyDescent="0.25">
      <c r="A3796">
        <v>3795</v>
      </c>
      <c r="B3796" t="s">
        <v>12410</v>
      </c>
      <c r="C3796" t="s">
        <v>12411</v>
      </c>
      <c r="D3796">
        <v>24</v>
      </c>
      <c r="E3796" t="s">
        <v>58</v>
      </c>
      <c r="F3796" t="s">
        <v>161</v>
      </c>
      <c r="G3796" s="1">
        <v>44326</v>
      </c>
      <c r="H3796" t="s">
        <v>66</v>
      </c>
      <c r="I3796" t="s">
        <v>113</v>
      </c>
      <c r="J3796" s="3" t="s">
        <v>12412</v>
      </c>
      <c r="K3796" t="s">
        <v>39</v>
      </c>
      <c r="L3796" t="s">
        <v>12413</v>
      </c>
      <c r="M3796" t="s">
        <v>41</v>
      </c>
      <c r="N3796" t="s">
        <v>83</v>
      </c>
      <c r="O3796" s="2">
        <v>45078.150555555556</v>
      </c>
      <c r="P3796" s="2">
        <v>45078.335972222223</v>
      </c>
      <c r="Q3796">
        <v>1</v>
      </c>
      <c r="R3796" t="str">
        <f t="shared" ca="1" si="59"/>
        <v>Mohit</v>
      </c>
      <c r="S3796" t="str">
        <f>IFERROR(TEXT(DATEVALUE(LEFT(Table1[[#This Row],[Date of Purchase]],10)), "MMMM"), TEXT(Table1[[#This Row],[Date of Purchase]], "MMMM"))</f>
        <v>May</v>
      </c>
      <c r="T3796" t="str">
        <f>IF(OR(
  AND(Table1[[#This Row],[Ticket Priority]]="Critical", Table1[[#This Row],[Ticket Status]]&lt;&gt;"Closed"),
  AND(Table1[[#This Row],[Ticket Priority]]="High", Table1[[#This Row],[Ticket Status]]="Open")
), "Yes", "No")</f>
        <v>No</v>
      </c>
      <c r="U3796" s="4" t="str">
        <f>IF(Table1[[#This Row],[Ticket Status]]="Closed","Yes","No")</f>
        <v>Yes</v>
      </c>
      <c r="V3796" s="4" t="str">
        <f>IF(Table1[[#This Row],[Ticket Status]]="Pending Customer Response","Yes","No")</f>
        <v>No</v>
      </c>
      <c r="W3796" s="5">
        <f ca="1">COUNTIFS(Table1[Agent_name],Table1[[#This Row],[Agent_name]],Table1[Month],Table1[[#This Row],[Month]])/160</f>
        <v>0.45624999999999999</v>
      </c>
    </row>
    <row r="3797" spans="1:23" x14ac:dyDescent="0.25">
      <c r="A3797">
        <v>3796</v>
      </c>
      <c r="B3797" t="s">
        <v>12414</v>
      </c>
      <c r="C3797" t="s">
        <v>12415</v>
      </c>
      <c r="D3797">
        <v>59</v>
      </c>
      <c r="E3797" t="s">
        <v>19</v>
      </c>
      <c r="F3797" t="s">
        <v>281</v>
      </c>
      <c r="G3797" s="1">
        <v>44031</v>
      </c>
      <c r="H3797" t="s">
        <v>45</v>
      </c>
      <c r="I3797" t="s">
        <v>22</v>
      </c>
      <c r="J3797" s="3" t="s">
        <v>12416</v>
      </c>
      <c r="K3797" t="s">
        <v>39</v>
      </c>
      <c r="L3797" t="s">
        <v>12417</v>
      </c>
      <c r="M3797" t="s">
        <v>143</v>
      </c>
      <c r="N3797" t="s">
        <v>33</v>
      </c>
      <c r="O3797" s="2">
        <v>45078.289467592593</v>
      </c>
      <c r="P3797" s="2">
        <v>45078.842939814815</v>
      </c>
      <c r="Q3797">
        <v>1</v>
      </c>
      <c r="R3797" t="str">
        <f t="shared" ca="1" si="59"/>
        <v>Sara</v>
      </c>
      <c r="S3797" t="str">
        <f>IFERROR(TEXT(DATEVALUE(LEFT(Table1[[#This Row],[Date of Purchase]],10)), "MMMM"), TEXT(Table1[[#This Row],[Date of Purchase]], "MMMM"))</f>
        <v>July</v>
      </c>
      <c r="T3797" t="str">
        <f>IF(OR(
  AND(Table1[[#This Row],[Ticket Priority]]="Critical", Table1[[#This Row],[Ticket Status]]&lt;&gt;"Closed"),
  AND(Table1[[#This Row],[Ticket Priority]]="High", Table1[[#This Row],[Ticket Status]]="Open")
), "Yes", "No")</f>
        <v>No</v>
      </c>
      <c r="U3797" s="4" t="str">
        <f>IF(Table1[[#This Row],[Ticket Status]]="Closed","Yes","No")</f>
        <v>Yes</v>
      </c>
      <c r="V3797" s="4" t="str">
        <f>IF(Table1[[#This Row],[Ticket Status]]="Pending Customer Response","Yes","No")</f>
        <v>No</v>
      </c>
      <c r="W3797" s="5">
        <f ca="1">COUNTIFS(Table1[Agent_name],Table1[[#This Row],[Agent_name]],Table1[Month],Table1[[#This Row],[Month]])/160</f>
        <v>0.6875</v>
      </c>
    </row>
    <row r="3798" spans="1:23" x14ac:dyDescent="0.25">
      <c r="A3798">
        <v>3797</v>
      </c>
      <c r="B3798" t="s">
        <v>12418</v>
      </c>
      <c r="C3798" t="s">
        <v>12419</v>
      </c>
      <c r="D3798">
        <v>56</v>
      </c>
      <c r="E3798" t="s">
        <v>58</v>
      </c>
      <c r="F3798" t="s">
        <v>129</v>
      </c>
      <c r="G3798" s="1">
        <v>44121</v>
      </c>
      <c r="H3798" t="s">
        <v>66</v>
      </c>
      <c r="I3798" t="s">
        <v>67</v>
      </c>
      <c r="J3798" s="3" t="s">
        <v>12420</v>
      </c>
      <c r="K3798" t="s">
        <v>62</v>
      </c>
      <c r="M3798" t="s">
        <v>41</v>
      </c>
      <c r="N3798" t="s">
        <v>83</v>
      </c>
      <c r="R3798" t="str">
        <f t="shared" ca="1" si="59"/>
        <v>Meera</v>
      </c>
      <c r="S3798" t="str">
        <f>IFERROR(TEXT(DATEVALUE(LEFT(Table1[[#This Row],[Date of Purchase]],10)), "MMMM"), TEXT(Table1[[#This Row],[Date of Purchase]], "MMMM"))</f>
        <v>October</v>
      </c>
      <c r="T3798" t="str">
        <f>IF(OR(
  AND(Table1[[#This Row],[Ticket Priority]]="Critical", Table1[[#This Row],[Ticket Status]]&lt;&gt;"Closed"),
  AND(Table1[[#This Row],[Ticket Priority]]="High", Table1[[#This Row],[Ticket Status]]="Open")
), "Yes", "No")</f>
        <v>No</v>
      </c>
      <c r="U3798" s="4" t="str">
        <f>IF(Table1[[#This Row],[Ticket Status]]="Closed","Yes","No")</f>
        <v>No</v>
      </c>
      <c r="V3798" s="4" t="str">
        <f>IF(Table1[[#This Row],[Ticket Status]]="Pending Customer Response","Yes","No")</f>
        <v>No</v>
      </c>
      <c r="W3798" s="5">
        <f ca="1">COUNTIFS(Table1[Agent_name],Table1[[#This Row],[Agent_name]],Table1[Month],Table1[[#This Row],[Month]])/160</f>
        <v>0.23749999999999999</v>
      </c>
    </row>
    <row r="3799" spans="1:23" x14ac:dyDescent="0.25">
      <c r="A3799">
        <v>3798</v>
      </c>
      <c r="B3799" t="s">
        <v>12421</v>
      </c>
      <c r="C3799" t="s">
        <v>12422</v>
      </c>
      <c r="D3799">
        <v>70</v>
      </c>
      <c r="E3799" t="s">
        <v>58</v>
      </c>
      <c r="F3799" t="s">
        <v>149</v>
      </c>
      <c r="G3799" s="1">
        <v>44544</v>
      </c>
      <c r="H3799" t="s">
        <v>67</v>
      </c>
      <c r="I3799" t="s">
        <v>177</v>
      </c>
      <c r="J3799" s="3" t="s">
        <v>12423</v>
      </c>
      <c r="K3799" t="s">
        <v>62</v>
      </c>
      <c r="M3799" t="s">
        <v>143</v>
      </c>
      <c r="N3799" t="s">
        <v>33</v>
      </c>
      <c r="R3799" t="str">
        <f t="shared" ca="1" si="59"/>
        <v>Karan</v>
      </c>
      <c r="S3799" t="str">
        <f>IFERROR(TEXT(DATEVALUE(LEFT(Table1[[#This Row],[Date of Purchase]],10)), "MMMM"), TEXT(Table1[[#This Row],[Date of Purchase]], "MMMM"))</f>
        <v>December</v>
      </c>
      <c r="T3799" t="str">
        <f>IF(OR(
  AND(Table1[[#This Row],[Ticket Priority]]="Critical", Table1[[#This Row],[Ticket Status]]&lt;&gt;"Closed"),
  AND(Table1[[#This Row],[Ticket Priority]]="High", Table1[[#This Row],[Ticket Status]]="Open")
), "Yes", "No")</f>
        <v>No</v>
      </c>
      <c r="U3799" s="4" t="str">
        <f>IF(Table1[[#This Row],[Ticket Status]]="Closed","Yes","No")</f>
        <v>No</v>
      </c>
      <c r="V3799" s="4" t="str">
        <f>IF(Table1[[#This Row],[Ticket Status]]="Pending Customer Response","Yes","No")</f>
        <v>No</v>
      </c>
      <c r="W3799" s="5">
        <f ca="1">COUNTIFS(Table1[Agent_name],Table1[[#This Row],[Agent_name]],Table1[Month],Table1[[#This Row],[Month]])/160</f>
        <v>0.18124999999999999</v>
      </c>
    </row>
    <row r="3800" spans="1:23" x14ac:dyDescent="0.25">
      <c r="A3800">
        <v>3799</v>
      </c>
      <c r="B3800" t="s">
        <v>12424</v>
      </c>
      <c r="C3800" t="s">
        <v>12425</v>
      </c>
      <c r="D3800">
        <v>34</v>
      </c>
      <c r="E3800" t="s">
        <v>29</v>
      </c>
      <c r="F3800" t="s">
        <v>98</v>
      </c>
      <c r="G3800" s="1">
        <v>43976</v>
      </c>
      <c r="H3800" t="s">
        <v>59</v>
      </c>
      <c r="I3800" t="s">
        <v>113</v>
      </c>
      <c r="J3800" s="3" t="s">
        <v>12426</v>
      </c>
      <c r="K3800" t="s">
        <v>39</v>
      </c>
      <c r="L3800" t="s">
        <v>12427</v>
      </c>
      <c r="M3800" t="s">
        <v>41</v>
      </c>
      <c r="N3800" t="s">
        <v>33</v>
      </c>
      <c r="O3800" s="2">
        <v>45078.033263888887</v>
      </c>
      <c r="P3800" s="2">
        <v>45078.34715277778</v>
      </c>
      <c r="Q3800">
        <v>2</v>
      </c>
      <c r="R3800" t="str">
        <f t="shared" ca="1" si="59"/>
        <v>Meera</v>
      </c>
      <c r="S3800" t="str">
        <f>IFERROR(TEXT(DATEVALUE(LEFT(Table1[[#This Row],[Date of Purchase]],10)), "MMMM"), TEXT(Table1[[#This Row],[Date of Purchase]], "MMMM"))</f>
        <v>May</v>
      </c>
      <c r="T3800" t="str">
        <f>IF(OR(
  AND(Table1[[#This Row],[Ticket Priority]]="Critical", Table1[[#This Row],[Ticket Status]]&lt;&gt;"Closed"),
  AND(Table1[[#This Row],[Ticket Priority]]="High", Table1[[#This Row],[Ticket Status]]="Open")
), "Yes", "No")</f>
        <v>No</v>
      </c>
      <c r="U3800" s="4" t="str">
        <f>IF(Table1[[#This Row],[Ticket Status]]="Closed","Yes","No")</f>
        <v>Yes</v>
      </c>
      <c r="V3800" s="4" t="str">
        <f>IF(Table1[[#This Row],[Ticket Status]]="Pending Customer Response","Yes","No")</f>
        <v>No</v>
      </c>
      <c r="W3800" s="5">
        <f ca="1">COUNTIFS(Table1[Agent_name],Table1[[#This Row],[Agent_name]],Table1[Month],Table1[[#This Row],[Month]])/160</f>
        <v>0.26874999999999999</v>
      </c>
    </row>
    <row r="3801" spans="1:23" x14ac:dyDescent="0.25">
      <c r="A3801">
        <v>3800</v>
      </c>
      <c r="B3801" t="s">
        <v>12428</v>
      </c>
      <c r="C3801" t="s">
        <v>12429</v>
      </c>
      <c r="D3801">
        <v>18</v>
      </c>
      <c r="E3801" t="s">
        <v>19</v>
      </c>
      <c r="F3801" t="s">
        <v>485</v>
      </c>
      <c r="G3801" s="1">
        <v>44208</v>
      </c>
      <c r="H3801" t="s">
        <v>66</v>
      </c>
      <c r="I3801" t="s">
        <v>150</v>
      </c>
      <c r="J3801" s="3" t="s">
        <v>12430</v>
      </c>
      <c r="K3801" t="s">
        <v>39</v>
      </c>
      <c r="L3801" t="s">
        <v>12431</v>
      </c>
      <c r="M3801" t="s">
        <v>89</v>
      </c>
      <c r="N3801" t="s">
        <v>55</v>
      </c>
      <c r="O3801" s="2">
        <v>45078.825648148151</v>
      </c>
      <c r="P3801" s="2">
        <v>45078.355509259258</v>
      </c>
      <c r="Q3801">
        <v>4</v>
      </c>
      <c r="R3801" t="str">
        <f t="shared" ca="1" si="59"/>
        <v>Mohit</v>
      </c>
      <c r="S3801" t="str">
        <f>IFERROR(TEXT(DATEVALUE(LEFT(Table1[[#This Row],[Date of Purchase]],10)), "MMMM"), TEXT(Table1[[#This Row],[Date of Purchase]], "MMMM"))</f>
        <v>January</v>
      </c>
      <c r="T3801" t="str">
        <f>IF(OR(
  AND(Table1[[#This Row],[Ticket Priority]]="Critical", Table1[[#This Row],[Ticket Status]]&lt;&gt;"Closed"),
  AND(Table1[[#This Row],[Ticket Priority]]="High", Table1[[#This Row],[Ticket Status]]="Open")
), "Yes", "No")</f>
        <v>No</v>
      </c>
      <c r="U3801" s="4" t="str">
        <f>IF(Table1[[#This Row],[Ticket Status]]="Closed","Yes","No")</f>
        <v>Yes</v>
      </c>
      <c r="V3801" s="4" t="str">
        <f>IF(Table1[[#This Row],[Ticket Status]]="Pending Customer Response","Yes","No")</f>
        <v>No</v>
      </c>
      <c r="W3801" s="5">
        <f ca="1">COUNTIFS(Table1[Agent_name],Table1[[#This Row],[Agent_name]],Table1[Month],Table1[[#This Row],[Month]])/160</f>
        <v>0.46250000000000002</v>
      </c>
    </row>
    <row r="3802" spans="1:23" x14ac:dyDescent="0.25">
      <c r="A3802">
        <v>3801</v>
      </c>
      <c r="B3802" t="s">
        <v>12432</v>
      </c>
      <c r="C3802" t="s">
        <v>12433</v>
      </c>
      <c r="D3802">
        <v>59</v>
      </c>
      <c r="E3802" t="s">
        <v>58</v>
      </c>
      <c r="F3802" t="s">
        <v>655</v>
      </c>
      <c r="G3802" s="1">
        <v>44083</v>
      </c>
      <c r="H3802" t="s">
        <v>45</v>
      </c>
      <c r="I3802" t="s">
        <v>93</v>
      </c>
      <c r="J3802" s="3" t="s">
        <v>12434</v>
      </c>
      <c r="K3802" t="s">
        <v>24</v>
      </c>
      <c r="M3802" t="s">
        <v>25</v>
      </c>
      <c r="N3802" t="s">
        <v>33</v>
      </c>
      <c r="O3802" s="2">
        <v>45078.670115740744</v>
      </c>
      <c r="R3802" t="str">
        <f t="shared" ca="1" si="59"/>
        <v>Karan</v>
      </c>
      <c r="S3802" t="str">
        <f>IFERROR(TEXT(DATEVALUE(LEFT(Table1[[#This Row],[Date of Purchase]],10)), "MMMM"), TEXT(Table1[[#This Row],[Date of Purchase]], "MMMM"))</f>
        <v>September</v>
      </c>
      <c r="T3802" t="str">
        <f>IF(OR(
  AND(Table1[[#This Row],[Ticket Priority]]="Critical", Table1[[#This Row],[Ticket Status]]&lt;&gt;"Closed"),
  AND(Table1[[#This Row],[Ticket Priority]]="High", Table1[[#This Row],[Ticket Status]]="Open")
), "Yes", "No")</f>
        <v>Yes</v>
      </c>
      <c r="U3802" s="4" t="str">
        <f>IF(Table1[[#This Row],[Ticket Status]]="Closed","Yes","No")</f>
        <v>No</v>
      </c>
      <c r="V3802" s="4" t="str">
        <f>IF(Table1[[#This Row],[Ticket Status]]="Pending Customer Response","Yes","No")</f>
        <v>Yes</v>
      </c>
      <c r="W3802" s="5">
        <f ca="1">COUNTIFS(Table1[Agent_name],Table1[[#This Row],[Agent_name]],Table1[Month],Table1[[#This Row],[Month]])/160</f>
        <v>0.24374999999999999</v>
      </c>
    </row>
    <row r="3803" spans="1:23" x14ac:dyDescent="0.25">
      <c r="A3803">
        <v>3802</v>
      </c>
      <c r="B3803" t="s">
        <v>12435</v>
      </c>
      <c r="C3803" t="s">
        <v>12436</v>
      </c>
      <c r="D3803">
        <v>69</v>
      </c>
      <c r="E3803" t="s">
        <v>29</v>
      </c>
      <c r="F3803" t="s">
        <v>112</v>
      </c>
      <c r="G3803" s="1">
        <v>44268</v>
      </c>
      <c r="H3803" t="s">
        <v>67</v>
      </c>
      <c r="I3803" t="s">
        <v>37</v>
      </c>
      <c r="J3803" s="3" t="s">
        <v>12437</v>
      </c>
      <c r="K3803" t="s">
        <v>62</v>
      </c>
      <c r="M3803" t="s">
        <v>89</v>
      </c>
      <c r="N3803" t="s">
        <v>33</v>
      </c>
      <c r="R3803" t="str">
        <f t="shared" ca="1" si="59"/>
        <v>Sara</v>
      </c>
      <c r="S3803" t="str">
        <f>IFERROR(TEXT(DATEVALUE(LEFT(Table1[[#This Row],[Date of Purchase]],10)), "MMMM"), TEXT(Table1[[#This Row],[Date of Purchase]], "MMMM"))</f>
        <v>March</v>
      </c>
      <c r="T3803" t="str">
        <f>IF(OR(
  AND(Table1[[#This Row],[Ticket Priority]]="Critical", Table1[[#This Row],[Ticket Status]]&lt;&gt;"Closed"),
  AND(Table1[[#This Row],[Ticket Priority]]="High", Table1[[#This Row],[Ticket Status]]="Open")
), "Yes", "No")</f>
        <v>Yes</v>
      </c>
      <c r="U3803" s="4" t="str">
        <f>IF(Table1[[#This Row],[Ticket Status]]="Closed","Yes","No")</f>
        <v>No</v>
      </c>
      <c r="V3803" s="4" t="str">
        <f>IF(Table1[[#This Row],[Ticket Status]]="Pending Customer Response","Yes","No")</f>
        <v>No</v>
      </c>
      <c r="W3803" s="5">
        <f ca="1">COUNTIFS(Table1[Agent_name],Table1[[#This Row],[Agent_name]],Table1[Month],Table1[[#This Row],[Month]])/160</f>
        <v>0.55625000000000002</v>
      </c>
    </row>
    <row r="3804" spans="1:23" x14ac:dyDescent="0.25">
      <c r="A3804">
        <v>3803</v>
      </c>
      <c r="B3804" t="s">
        <v>12438</v>
      </c>
      <c r="C3804" t="s">
        <v>12439</v>
      </c>
      <c r="D3804">
        <v>43</v>
      </c>
      <c r="E3804" t="s">
        <v>19</v>
      </c>
      <c r="F3804" t="s">
        <v>44</v>
      </c>
      <c r="G3804" s="1">
        <v>44136</v>
      </c>
      <c r="H3804" t="s">
        <v>67</v>
      </c>
      <c r="I3804" t="s">
        <v>99</v>
      </c>
      <c r="J3804" s="3" t="s">
        <v>12440</v>
      </c>
      <c r="K3804" t="s">
        <v>24</v>
      </c>
      <c r="M3804" t="s">
        <v>41</v>
      </c>
      <c r="N3804" t="s">
        <v>55</v>
      </c>
      <c r="O3804" s="2">
        <v>45078.481249999997</v>
      </c>
      <c r="R3804" t="str">
        <f t="shared" ca="1" si="59"/>
        <v>Priya</v>
      </c>
      <c r="S3804" t="str">
        <f>IFERROR(TEXT(DATEVALUE(LEFT(Table1[[#This Row],[Date of Purchase]],10)), "MMMM"), TEXT(Table1[[#This Row],[Date of Purchase]], "MMMM"))</f>
        <v>November</v>
      </c>
      <c r="T3804" t="str">
        <f>IF(OR(
  AND(Table1[[#This Row],[Ticket Priority]]="Critical", Table1[[#This Row],[Ticket Status]]&lt;&gt;"Closed"),
  AND(Table1[[#This Row],[Ticket Priority]]="High", Table1[[#This Row],[Ticket Status]]="Open")
), "Yes", "No")</f>
        <v>No</v>
      </c>
      <c r="U3804" s="4" t="str">
        <f>IF(Table1[[#This Row],[Ticket Status]]="Closed","Yes","No")</f>
        <v>No</v>
      </c>
      <c r="V3804" s="4" t="str">
        <f>IF(Table1[[#This Row],[Ticket Status]]="Pending Customer Response","Yes","No")</f>
        <v>Yes</v>
      </c>
      <c r="W3804" s="5">
        <f ca="1">COUNTIFS(Table1[Agent_name],Table1[[#This Row],[Agent_name]],Table1[Month],Table1[[#This Row],[Month]])/160</f>
        <v>0.41249999999999998</v>
      </c>
    </row>
    <row r="3805" spans="1:23" x14ac:dyDescent="0.25">
      <c r="A3805">
        <v>3804</v>
      </c>
      <c r="B3805" t="s">
        <v>12441</v>
      </c>
      <c r="C3805" t="s">
        <v>12442</v>
      </c>
      <c r="D3805">
        <v>33</v>
      </c>
      <c r="E3805" t="s">
        <v>19</v>
      </c>
      <c r="F3805" t="s">
        <v>161</v>
      </c>
      <c r="G3805" s="1">
        <v>44340</v>
      </c>
      <c r="H3805" t="s">
        <v>66</v>
      </c>
      <c r="I3805" t="s">
        <v>52</v>
      </c>
      <c r="J3805" s="3" t="s">
        <v>12443</v>
      </c>
      <c r="K3805" t="s">
        <v>24</v>
      </c>
      <c r="M3805" t="s">
        <v>25</v>
      </c>
      <c r="N3805" t="s">
        <v>55</v>
      </c>
      <c r="O3805" s="2">
        <v>45078.428495370368</v>
      </c>
      <c r="R3805" t="str">
        <f t="shared" ca="1" si="59"/>
        <v>Arjun</v>
      </c>
      <c r="S3805" t="str">
        <f>IFERROR(TEXT(DATEVALUE(LEFT(Table1[[#This Row],[Date of Purchase]],10)), "MMMM"), TEXT(Table1[[#This Row],[Date of Purchase]], "MMMM"))</f>
        <v>May</v>
      </c>
      <c r="T3805" t="str">
        <f>IF(OR(
  AND(Table1[[#This Row],[Ticket Priority]]="Critical", Table1[[#This Row],[Ticket Status]]&lt;&gt;"Closed"),
  AND(Table1[[#This Row],[Ticket Priority]]="High", Table1[[#This Row],[Ticket Status]]="Open")
), "Yes", "No")</f>
        <v>Yes</v>
      </c>
      <c r="U3805" s="4" t="str">
        <f>IF(Table1[[#This Row],[Ticket Status]]="Closed","Yes","No")</f>
        <v>No</v>
      </c>
      <c r="V3805" s="4" t="str">
        <f>IF(Table1[[#This Row],[Ticket Status]]="Pending Customer Response","Yes","No")</f>
        <v>Yes</v>
      </c>
      <c r="W3805" s="5">
        <f ca="1">COUNTIFS(Table1[Agent_name],Table1[[#This Row],[Agent_name]],Table1[Month],Table1[[#This Row],[Month]])/160</f>
        <v>0.2</v>
      </c>
    </row>
    <row r="3806" spans="1:23" x14ac:dyDescent="0.25">
      <c r="A3806">
        <v>3805</v>
      </c>
      <c r="B3806" t="s">
        <v>12444</v>
      </c>
      <c r="C3806" t="s">
        <v>12445</v>
      </c>
      <c r="D3806">
        <v>52</v>
      </c>
      <c r="E3806" t="s">
        <v>29</v>
      </c>
      <c r="F3806" t="s">
        <v>65</v>
      </c>
      <c r="G3806" s="1">
        <v>44240</v>
      </c>
      <c r="H3806" t="s">
        <v>21</v>
      </c>
      <c r="I3806" t="s">
        <v>52</v>
      </c>
      <c r="J3806" s="3" t="s">
        <v>12446</v>
      </c>
      <c r="K3806" t="s">
        <v>24</v>
      </c>
      <c r="M3806" t="s">
        <v>25</v>
      </c>
      <c r="N3806" t="s">
        <v>83</v>
      </c>
      <c r="O3806" s="2">
        <v>45078.318796296298</v>
      </c>
      <c r="R3806" t="str">
        <f t="shared" ca="1" si="59"/>
        <v>Ravi</v>
      </c>
      <c r="S3806" t="str">
        <f>IFERROR(TEXT(DATEVALUE(LEFT(Table1[[#This Row],[Date of Purchase]],10)), "MMMM"), TEXT(Table1[[#This Row],[Date of Purchase]], "MMMM"))</f>
        <v>February</v>
      </c>
      <c r="T3806" t="str">
        <f>IF(OR(
  AND(Table1[[#This Row],[Ticket Priority]]="Critical", Table1[[#This Row],[Ticket Status]]&lt;&gt;"Closed"),
  AND(Table1[[#This Row],[Ticket Priority]]="High", Table1[[#This Row],[Ticket Status]]="Open")
), "Yes", "No")</f>
        <v>Yes</v>
      </c>
      <c r="U3806" s="4" t="str">
        <f>IF(Table1[[#This Row],[Ticket Status]]="Closed","Yes","No")</f>
        <v>No</v>
      </c>
      <c r="V3806" s="4" t="str">
        <f>IF(Table1[[#This Row],[Ticket Status]]="Pending Customer Response","Yes","No")</f>
        <v>Yes</v>
      </c>
      <c r="W3806" s="5">
        <f ca="1">COUNTIFS(Table1[Agent_name],Table1[[#This Row],[Agent_name]],Table1[Month],Table1[[#This Row],[Month]])/160</f>
        <v>0.61250000000000004</v>
      </c>
    </row>
    <row r="3807" spans="1:23" x14ac:dyDescent="0.25">
      <c r="A3807">
        <v>3806</v>
      </c>
      <c r="B3807" t="s">
        <v>12447</v>
      </c>
      <c r="C3807" t="s">
        <v>12448</v>
      </c>
      <c r="D3807">
        <v>19</v>
      </c>
      <c r="E3807" t="s">
        <v>19</v>
      </c>
      <c r="F3807" t="s">
        <v>281</v>
      </c>
      <c r="G3807" s="1">
        <v>43944</v>
      </c>
      <c r="H3807" t="s">
        <v>45</v>
      </c>
      <c r="I3807" t="s">
        <v>77</v>
      </c>
      <c r="J3807" s="3" t="s">
        <v>12449</v>
      </c>
      <c r="K3807" t="s">
        <v>39</v>
      </c>
      <c r="L3807" t="s">
        <v>12450</v>
      </c>
      <c r="M3807" t="s">
        <v>41</v>
      </c>
      <c r="N3807" t="s">
        <v>26</v>
      </c>
      <c r="O3807" s="2">
        <v>45078.554918981485</v>
      </c>
      <c r="P3807" s="2">
        <v>45078.220891203702</v>
      </c>
      <c r="Q3807">
        <v>1</v>
      </c>
      <c r="R3807" t="str">
        <f t="shared" ca="1" si="59"/>
        <v>Aisha</v>
      </c>
      <c r="S3807" t="str">
        <f>IFERROR(TEXT(DATEVALUE(LEFT(Table1[[#This Row],[Date of Purchase]],10)), "MMMM"), TEXT(Table1[[#This Row],[Date of Purchase]], "MMMM"))</f>
        <v>April</v>
      </c>
      <c r="T3807" t="str">
        <f>IF(OR(
  AND(Table1[[#This Row],[Ticket Priority]]="Critical", Table1[[#This Row],[Ticket Status]]&lt;&gt;"Closed"),
  AND(Table1[[#This Row],[Ticket Priority]]="High", Table1[[#This Row],[Ticket Status]]="Open")
), "Yes", "No")</f>
        <v>No</v>
      </c>
      <c r="U3807" s="4" t="str">
        <f>IF(Table1[[#This Row],[Ticket Status]]="Closed","Yes","No")</f>
        <v>Yes</v>
      </c>
      <c r="V3807" s="4" t="str">
        <f>IF(Table1[[#This Row],[Ticket Status]]="Pending Customer Response","Yes","No")</f>
        <v>No</v>
      </c>
      <c r="W3807" s="5">
        <f ca="1">COUNTIFS(Table1[Agent_name],Table1[[#This Row],[Agent_name]],Table1[Month],Table1[[#This Row],[Month]])/160</f>
        <v>0.81874999999999998</v>
      </c>
    </row>
    <row r="3808" spans="1:23" x14ac:dyDescent="0.25">
      <c r="A3808">
        <v>3807</v>
      </c>
      <c r="B3808" t="s">
        <v>12451</v>
      </c>
      <c r="C3808" t="s">
        <v>12452</v>
      </c>
      <c r="D3808">
        <v>27</v>
      </c>
      <c r="E3808" t="s">
        <v>19</v>
      </c>
      <c r="F3808" t="s">
        <v>125</v>
      </c>
      <c r="G3808" s="1">
        <v>44502</v>
      </c>
      <c r="H3808" t="s">
        <v>66</v>
      </c>
      <c r="I3808" t="s">
        <v>59</v>
      </c>
      <c r="J3808" s="3" t="s">
        <v>12453</v>
      </c>
      <c r="K3808" t="s">
        <v>24</v>
      </c>
      <c r="M3808" t="s">
        <v>89</v>
      </c>
      <c r="N3808" t="s">
        <v>83</v>
      </c>
      <c r="O3808" s="2">
        <v>45078.322997685187</v>
      </c>
      <c r="R3808" t="str">
        <f t="shared" ca="1" si="59"/>
        <v>Aisha</v>
      </c>
      <c r="S3808" t="str">
        <f>IFERROR(TEXT(DATEVALUE(LEFT(Table1[[#This Row],[Date of Purchase]],10)), "MMMM"), TEXT(Table1[[#This Row],[Date of Purchase]], "MMMM"))</f>
        <v>November</v>
      </c>
      <c r="T3808" t="str">
        <f>IF(OR(
  AND(Table1[[#This Row],[Ticket Priority]]="Critical", Table1[[#This Row],[Ticket Status]]&lt;&gt;"Closed"),
  AND(Table1[[#This Row],[Ticket Priority]]="High", Table1[[#This Row],[Ticket Status]]="Open")
), "Yes", "No")</f>
        <v>No</v>
      </c>
      <c r="U3808" s="4" t="str">
        <f>IF(Table1[[#This Row],[Ticket Status]]="Closed","Yes","No")</f>
        <v>No</v>
      </c>
      <c r="V3808" s="4" t="str">
        <f>IF(Table1[[#This Row],[Ticket Status]]="Pending Customer Response","Yes","No")</f>
        <v>Yes</v>
      </c>
      <c r="W3808" s="5">
        <f ca="1">COUNTIFS(Table1[Agent_name],Table1[[#This Row],[Agent_name]],Table1[Month],Table1[[#This Row],[Month]])/160</f>
        <v>0.85624999999999996</v>
      </c>
    </row>
    <row r="3809" spans="1:23" x14ac:dyDescent="0.25">
      <c r="A3809">
        <v>3808</v>
      </c>
      <c r="B3809" t="s">
        <v>12454</v>
      </c>
      <c r="C3809" t="s">
        <v>12455</v>
      </c>
      <c r="D3809">
        <v>41</v>
      </c>
      <c r="E3809" t="s">
        <v>29</v>
      </c>
      <c r="F3809" t="s">
        <v>242</v>
      </c>
      <c r="G3809" s="1">
        <v>44199</v>
      </c>
      <c r="H3809" t="s">
        <v>59</v>
      </c>
      <c r="I3809" t="s">
        <v>77</v>
      </c>
      <c r="J3809" s="3" t="s">
        <v>12456</v>
      </c>
      <c r="K3809" t="s">
        <v>62</v>
      </c>
      <c r="M3809" t="s">
        <v>25</v>
      </c>
      <c r="N3809" t="s">
        <v>55</v>
      </c>
      <c r="R3809" t="str">
        <f t="shared" ca="1" si="59"/>
        <v>Aisha</v>
      </c>
      <c r="S3809" t="str">
        <f>IFERROR(TEXT(DATEVALUE(LEFT(Table1[[#This Row],[Date of Purchase]],10)), "MMMM"), TEXT(Table1[[#This Row],[Date of Purchase]], "MMMM"))</f>
        <v>January</v>
      </c>
      <c r="T3809" t="str">
        <f>IF(OR(
  AND(Table1[[#This Row],[Ticket Priority]]="Critical", Table1[[#This Row],[Ticket Status]]&lt;&gt;"Closed"),
  AND(Table1[[#This Row],[Ticket Priority]]="High", Table1[[#This Row],[Ticket Status]]="Open")
), "Yes", "No")</f>
        <v>Yes</v>
      </c>
      <c r="U3809" s="4" t="str">
        <f>IF(Table1[[#This Row],[Ticket Status]]="Closed","Yes","No")</f>
        <v>No</v>
      </c>
      <c r="V3809" s="4" t="str">
        <f>IF(Table1[[#This Row],[Ticket Status]]="Pending Customer Response","Yes","No")</f>
        <v>No</v>
      </c>
      <c r="W3809" s="5">
        <f ca="1">COUNTIFS(Table1[Agent_name],Table1[[#This Row],[Agent_name]],Table1[Month],Table1[[#This Row],[Month]])/160</f>
        <v>0.83125000000000004</v>
      </c>
    </row>
    <row r="3810" spans="1:23" x14ac:dyDescent="0.25">
      <c r="A3810">
        <v>3809</v>
      </c>
      <c r="B3810" t="s">
        <v>12457</v>
      </c>
      <c r="C3810" t="s">
        <v>12458</v>
      </c>
      <c r="D3810">
        <v>24</v>
      </c>
      <c r="E3810" t="s">
        <v>58</v>
      </c>
      <c r="F3810" t="s">
        <v>125</v>
      </c>
      <c r="G3810" s="1">
        <v>43943</v>
      </c>
      <c r="H3810" t="s">
        <v>59</v>
      </c>
      <c r="I3810" t="s">
        <v>113</v>
      </c>
      <c r="J3810" s="3" t="s">
        <v>12459</v>
      </c>
      <c r="K3810" t="s">
        <v>24</v>
      </c>
      <c r="M3810" t="s">
        <v>25</v>
      </c>
      <c r="N3810" t="s">
        <v>55</v>
      </c>
      <c r="O3810" s="2">
        <v>45078.559131944443</v>
      </c>
      <c r="R3810" t="str">
        <f t="shared" ca="1" si="59"/>
        <v>Ravi</v>
      </c>
      <c r="S3810" t="str">
        <f>IFERROR(TEXT(DATEVALUE(LEFT(Table1[[#This Row],[Date of Purchase]],10)), "MMMM"), TEXT(Table1[[#This Row],[Date of Purchase]], "MMMM"))</f>
        <v>April</v>
      </c>
      <c r="T3810" t="str">
        <f>IF(OR(
  AND(Table1[[#This Row],[Ticket Priority]]="Critical", Table1[[#This Row],[Ticket Status]]&lt;&gt;"Closed"),
  AND(Table1[[#This Row],[Ticket Priority]]="High", Table1[[#This Row],[Ticket Status]]="Open")
), "Yes", "No")</f>
        <v>Yes</v>
      </c>
      <c r="U3810" s="4" t="str">
        <f>IF(Table1[[#This Row],[Ticket Status]]="Closed","Yes","No")</f>
        <v>No</v>
      </c>
      <c r="V3810" s="4" t="str">
        <f>IF(Table1[[#This Row],[Ticket Status]]="Pending Customer Response","Yes","No")</f>
        <v>Yes</v>
      </c>
      <c r="W3810" s="5">
        <f ca="1">COUNTIFS(Table1[Agent_name],Table1[[#This Row],[Agent_name]],Table1[Month],Table1[[#This Row],[Month]])/160</f>
        <v>0.625</v>
      </c>
    </row>
    <row r="3811" spans="1:23" x14ac:dyDescent="0.25">
      <c r="A3811">
        <v>3810</v>
      </c>
      <c r="B3811" t="s">
        <v>12460</v>
      </c>
      <c r="C3811" t="s">
        <v>12461</v>
      </c>
      <c r="D3811">
        <v>44</v>
      </c>
      <c r="E3811" t="s">
        <v>58</v>
      </c>
      <c r="F3811" t="s">
        <v>286</v>
      </c>
      <c r="G3811" s="1">
        <v>44238</v>
      </c>
      <c r="H3811" t="s">
        <v>59</v>
      </c>
      <c r="I3811" t="s">
        <v>52</v>
      </c>
      <c r="J3811" s="3" t="s">
        <v>12462</v>
      </c>
      <c r="K3811" t="s">
        <v>62</v>
      </c>
      <c r="M3811" t="s">
        <v>25</v>
      </c>
      <c r="N3811" t="s">
        <v>55</v>
      </c>
      <c r="R3811" t="str">
        <f t="shared" ca="1" si="59"/>
        <v>Rahul</v>
      </c>
      <c r="S3811" t="str">
        <f>IFERROR(TEXT(DATEVALUE(LEFT(Table1[[#This Row],[Date of Purchase]],10)), "MMMM"), TEXT(Table1[[#This Row],[Date of Purchase]], "MMMM"))</f>
        <v>February</v>
      </c>
      <c r="T3811" t="str">
        <f>IF(OR(
  AND(Table1[[#This Row],[Ticket Priority]]="Critical", Table1[[#This Row],[Ticket Status]]&lt;&gt;"Closed"),
  AND(Table1[[#This Row],[Ticket Priority]]="High", Table1[[#This Row],[Ticket Status]]="Open")
), "Yes", "No")</f>
        <v>Yes</v>
      </c>
      <c r="U3811" s="4" t="str">
        <f>IF(Table1[[#This Row],[Ticket Status]]="Closed","Yes","No")</f>
        <v>No</v>
      </c>
      <c r="V3811" s="4" t="str">
        <f>IF(Table1[[#This Row],[Ticket Status]]="Pending Customer Response","Yes","No")</f>
        <v>No</v>
      </c>
      <c r="W3811" s="5">
        <f ca="1">COUNTIFS(Table1[Agent_name],Table1[[#This Row],[Agent_name]],Table1[Month],Table1[[#This Row],[Month]])/160</f>
        <v>0.30625000000000002</v>
      </c>
    </row>
    <row r="3812" spans="1:23" x14ac:dyDescent="0.25">
      <c r="A3812">
        <v>3811</v>
      </c>
      <c r="B3812" t="s">
        <v>12463</v>
      </c>
      <c r="C3812" t="s">
        <v>12464</v>
      </c>
      <c r="D3812">
        <v>66</v>
      </c>
      <c r="E3812" t="s">
        <v>29</v>
      </c>
      <c r="F3812" t="s">
        <v>103</v>
      </c>
      <c r="G3812" s="1">
        <v>44389</v>
      </c>
      <c r="H3812" t="s">
        <v>66</v>
      </c>
      <c r="I3812" t="s">
        <v>59</v>
      </c>
      <c r="J3812" s="3" t="s">
        <v>12465</v>
      </c>
      <c r="K3812" t="s">
        <v>39</v>
      </c>
      <c r="L3812" t="s">
        <v>12466</v>
      </c>
      <c r="M3812" t="s">
        <v>25</v>
      </c>
      <c r="N3812" t="s">
        <v>26</v>
      </c>
      <c r="O3812" s="2">
        <v>45078.868888888886</v>
      </c>
      <c r="P3812" s="2">
        <v>45078.408472222225</v>
      </c>
      <c r="Q3812">
        <v>1</v>
      </c>
      <c r="R3812" t="str">
        <f t="shared" ca="1" si="59"/>
        <v>Arjun</v>
      </c>
      <c r="S3812" t="str">
        <f>IFERROR(TEXT(DATEVALUE(LEFT(Table1[[#This Row],[Date of Purchase]],10)), "MMMM"), TEXT(Table1[[#This Row],[Date of Purchase]], "MMMM"))</f>
        <v>July</v>
      </c>
      <c r="T3812" t="str">
        <f>IF(OR(
  AND(Table1[[#This Row],[Ticket Priority]]="Critical", Table1[[#This Row],[Ticket Status]]&lt;&gt;"Closed"),
  AND(Table1[[#This Row],[Ticket Priority]]="High", Table1[[#This Row],[Ticket Status]]="Open")
), "Yes", "No")</f>
        <v>No</v>
      </c>
      <c r="U3812" s="4" t="str">
        <f>IF(Table1[[#This Row],[Ticket Status]]="Closed","Yes","No")</f>
        <v>Yes</v>
      </c>
      <c r="V3812" s="4" t="str">
        <f>IF(Table1[[#This Row],[Ticket Status]]="Pending Customer Response","Yes","No")</f>
        <v>No</v>
      </c>
      <c r="W3812" s="5">
        <f ca="1">COUNTIFS(Table1[Agent_name],Table1[[#This Row],[Agent_name]],Table1[Month],Table1[[#This Row],[Month]])/160</f>
        <v>0.2</v>
      </c>
    </row>
    <row r="3813" spans="1:23" x14ac:dyDescent="0.25">
      <c r="A3813">
        <v>3812</v>
      </c>
      <c r="B3813" t="s">
        <v>12467</v>
      </c>
      <c r="C3813" t="s">
        <v>12468</v>
      </c>
      <c r="D3813">
        <v>66</v>
      </c>
      <c r="E3813" t="s">
        <v>29</v>
      </c>
      <c r="F3813" t="s">
        <v>44</v>
      </c>
      <c r="G3813" s="1">
        <v>44430</v>
      </c>
      <c r="H3813" t="s">
        <v>66</v>
      </c>
      <c r="I3813" t="s">
        <v>77</v>
      </c>
      <c r="J3813" s="3" t="s">
        <v>12469</v>
      </c>
      <c r="K3813" t="s">
        <v>62</v>
      </c>
      <c r="M3813" t="s">
        <v>25</v>
      </c>
      <c r="N3813" t="s">
        <v>26</v>
      </c>
      <c r="R3813" t="str">
        <f t="shared" ca="1" si="59"/>
        <v>Meera</v>
      </c>
      <c r="S3813" t="str">
        <f>IFERROR(TEXT(DATEVALUE(LEFT(Table1[[#This Row],[Date of Purchase]],10)), "MMMM"), TEXT(Table1[[#This Row],[Date of Purchase]], "MMMM"))</f>
        <v>August</v>
      </c>
      <c r="T3813" t="str">
        <f>IF(OR(
  AND(Table1[[#This Row],[Ticket Priority]]="Critical", Table1[[#This Row],[Ticket Status]]&lt;&gt;"Closed"),
  AND(Table1[[#This Row],[Ticket Priority]]="High", Table1[[#This Row],[Ticket Status]]="Open")
), "Yes", "No")</f>
        <v>Yes</v>
      </c>
      <c r="U3813" s="4" t="str">
        <f>IF(Table1[[#This Row],[Ticket Status]]="Closed","Yes","No")</f>
        <v>No</v>
      </c>
      <c r="V3813" s="4" t="str">
        <f>IF(Table1[[#This Row],[Ticket Status]]="Pending Customer Response","Yes","No")</f>
        <v>No</v>
      </c>
      <c r="W3813" s="5">
        <f ca="1">COUNTIFS(Table1[Agent_name],Table1[[#This Row],[Agent_name]],Table1[Month],Table1[[#This Row],[Month]])/160</f>
        <v>0.18124999999999999</v>
      </c>
    </row>
    <row r="3814" spans="1:23" x14ac:dyDescent="0.25">
      <c r="A3814">
        <v>3813</v>
      </c>
      <c r="B3814" t="s">
        <v>12470</v>
      </c>
      <c r="C3814" t="s">
        <v>12471</v>
      </c>
      <c r="D3814">
        <v>46</v>
      </c>
      <c r="E3814" t="s">
        <v>58</v>
      </c>
      <c r="F3814" t="s">
        <v>211</v>
      </c>
      <c r="G3814" s="1">
        <v>43878</v>
      </c>
      <c r="H3814" t="s">
        <v>45</v>
      </c>
      <c r="I3814" t="s">
        <v>113</v>
      </c>
      <c r="J3814" s="3" t="s">
        <v>12472</v>
      </c>
      <c r="K3814" t="s">
        <v>62</v>
      </c>
      <c r="M3814" t="s">
        <v>89</v>
      </c>
      <c r="N3814" t="s">
        <v>83</v>
      </c>
      <c r="R3814" t="str">
        <f t="shared" ca="1" si="59"/>
        <v>Aisha</v>
      </c>
      <c r="S3814" t="str">
        <f>IFERROR(TEXT(DATEVALUE(LEFT(Table1[[#This Row],[Date of Purchase]],10)), "MMMM"), TEXT(Table1[[#This Row],[Date of Purchase]], "MMMM"))</f>
        <v>February</v>
      </c>
      <c r="T3814" t="str">
        <f>IF(OR(
  AND(Table1[[#This Row],[Ticket Priority]]="Critical", Table1[[#This Row],[Ticket Status]]&lt;&gt;"Closed"),
  AND(Table1[[#This Row],[Ticket Priority]]="High", Table1[[#This Row],[Ticket Status]]="Open")
), "Yes", "No")</f>
        <v>Yes</v>
      </c>
      <c r="U3814" s="4" t="str">
        <f>IF(Table1[[#This Row],[Ticket Status]]="Closed","Yes","No")</f>
        <v>No</v>
      </c>
      <c r="V3814" s="4" t="str">
        <f>IF(Table1[[#This Row],[Ticket Status]]="Pending Customer Response","Yes","No")</f>
        <v>No</v>
      </c>
      <c r="W3814" s="5">
        <f ca="1">COUNTIFS(Table1[Agent_name],Table1[[#This Row],[Agent_name]],Table1[Month],Table1[[#This Row],[Month]])/160</f>
        <v>0.85624999999999996</v>
      </c>
    </row>
    <row r="3815" spans="1:23" x14ac:dyDescent="0.25">
      <c r="A3815">
        <v>3814</v>
      </c>
      <c r="B3815" t="s">
        <v>4851</v>
      </c>
      <c r="C3815" t="s">
        <v>12473</v>
      </c>
      <c r="D3815">
        <v>48</v>
      </c>
      <c r="E3815" t="s">
        <v>58</v>
      </c>
      <c r="F3815" t="s">
        <v>249</v>
      </c>
      <c r="G3815" s="1">
        <v>43934</v>
      </c>
      <c r="H3815" t="s">
        <v>59</v>
      </c>
      <c r="I3815" t="s">
        <v>150</v>
      </c>
      <c r="J3815" s="3" t="s">
        <v>12474</v>
      </c>
      <c r="K3815" t="s">
        <v>24</v>
      </c>
      <c r="M3815" t="s">
        <v>25</v>
      </c>
      <c r="N3815" t="s">
        <v>26</v>
      </c>
      <c r="O3815" s="2">
        <v>45078.643946759257</v>
      </c>
      <c r="R3815" t="str">
        <f t="shared" ca="1" si="59"/>
        <v>Aisha</v>
      </c>
      <c r="S3815" t="str">
        <f>IFERROR(TEXT(DATEVALUE(LEFT(Table1[[#This Row],[Date of Purchase]],10)), "MMMM"), TEXT(Table1[[#This Row],[Date of Purchase]], "MMMM"))</f>
        <v>April</v>
      </c>
      <c r="T3815" t="str">
        <f>IF(OR(
  AND(Table1[[#This Row],[Ticket Priority]]="Critical", Table1[[#This Row],[Ticket Status]]&lt;&gt;"Closed"),
  AND(Table1[[#This Row],[Ticket Priority]]="High", Table1[[#This Row],[Ticket Status]]="Open")
), "Yes", "No")</f>
        <v>Yes</v>
      </c>
      <c r="U3815" s="4" t="str">
        <f>IF(Table1[[#This Row],[Ticket Status]]="Closed","Yes","No")</f>
        <v>No</v>
      </c>
      <c r="V3815" s="4" t="str">
        <f>IF(Table1[[#This Row],[Ticket Status]]="Pending Customer Response","Yes","No")</f>
        <v>Yes</v>
      </c>
      <c r="W3815" s="5">
        <f ca="1">COUNTIFS(Table1[Agent_name],Table1[[#This Row],[Agent_name]],Table1[Month],Table1[[#This Row],[Month]])/160</f>
        <v>0.81874999999999998</v>
      </c>
    </row>
    <row r="3816" spans="1:23" x14ac:dyDescent="0.25">
      <c r="A3816">
        <v>3815</v>
      </c>
      <c r="B3816" t="s">
        <v>12475</v>
      </c>
      <c r="C3816" t="s">
        <v>12476</v>
      </c>
      <c r="D3816">
        <v>62</v>
      </c>
      <c r="E3816" t="s">
        <v>58</v>
      </c>
      <c r="F3816" t="s">
        <v>98</v>
      </c>
      <c r="G3816" s="1">
        <v>44466</v>
      </c>
      <c r="H3816" t="s">
        <v>45</v>
      </c>
      <c r="I3816" t="s">
        <v>113</v>
      </c>
      <c r="J3816" s="3" t="s">
        <v>12477</v>
      </c>
      <c r="K3816" t="s">
        <v>62</v>
      </c>
      <c r="M3816" t="s">
        <v>25</v>
      </c>
      <c r="N3816" t="s">
        <v>33</v>
      </c>
      <c r="R3816" t="str">
        <f t="shared" ca="1" si="59"/>
        <v>Ravi</v>
      </c>
      <c r="S3816" t="str">
        <f>IFERROR(TEXT(DATEVALUE(LEFT(Table1[[#This Row],[Date of Purchase]],10)), "MMMM"), TEXT(Table1[[#This Row],[Date of Purchase]], "MMMM"))</f>
        <v>September</v>
      </c>
      <c r="T3816" t="str">
        <f>IF(OR(
  AND(Table1[[#This Row],[Ticket Priority]]="Critical", Table1[[#This Row],[Ticket Status]]&lt;&gt;"Closed"),
  AND(Table1[[#This Row],[Ticket Priority]]="High", Table1[[#This Row],[Ticket Status]]="Open")
), "Yes", "No")</f>
        <v>Yes</v>
      </c>
      <c r="U3816" s="4" t="str">
        <f>IF(Table1[[#This Row],[Ticket Status]]="Closed","Yes","No")</f>
        <v>No</v>
      </c>
      <c r="V3816" s="4" t="str">
        <f>IF(Table1[[#This Row],[Ticket Status]]="Pending Customer Response","Yes","No")</f>
        <v>No</v>
      </c>
      <c r="W3816" s="5">
        <f ca="1">COUNTIFS(Table1[Agent_name],Table1[[#This Row],[Agent_name]],Table1[Month],Table1[[#This Row],[Month]])/160</f>
        <v>0.64375000000000004</v>
      </c>
    </row>
    <row r="3817" spans="1:23" x14ac:dyDescent="0.25">
      <c r="A3817">
        <v>3816</v>
      </c>
      <c r="B3817" t="s">
        <v>12478</v>
      </c>
      <c r="C3817" t="s">
        <v>12479</v>
      </c>
      <c r="D3817">
        <v>58</v>
      </c>
      <c r="E3817" t="s">
        <v>29</v>
      </c>
      <c r="F3817" t="s">
        <v>431</v>
      </c>
      <c r="G3817" s="1">
        <v>44429</v>
      </c>
      <c r="H3817" t="s">
        <v>66</v>
      </c>
      <c r="I3817" t="s">
        <v>141</v>
      </c>
      <c r="J3817" s="3" t="s">
        <v>12480</v>
      </c>
      <c r="K3817" t="s">
        <v>39</v>
      </c>
      <c r="L3817" t="s">
        <v>12481</v>
      </c>
      <c r="M3817" t="s">
        <v>89</v>
      </c>
      <c r="N3817" t="s">
        <v>33</v>
      </c>
      <c r="O3817" s="2">
        <v>45078.590509259258</v>
      </c>
      <c r="P3817" s="2">
        <v>45078.150925925926</v>
      </c>
      <c r="Q3817">
        <v>1</v>
      </c>
      <c r="R3817" t="str">
        <f t="shared" ca="1" si="59"/>
        <v>Ravi</v>
      </c>
      <c r="S3817" t="str">
        <f>IFERROR(TEXT(DATEVALUE(LEFT(Table1[[#This Row],[Date of Purchase]],10)), "MMMM"), TEXT(Table1[[#This Row],[Date of Purchase]], "MMMM"))</f>
        <v>August</v>
      </c>
      <c r="T3817" t="str">
        <f>IF(OR(
  AND(Table1[[#This Row],[Ticket Priority]]="Critical", Table1[[#This Row],[Ticket Status]]&lt;&gt;"Closed"),
  AND(Table1[[#This Row],[Ticket Priority]]="High", Table1[[#This Row],[Ticket Status]]="Open")
), "Yes", "No")</f>
        <v>No</v>
      </c>
      <c r="U3817" s="4" t="str">
        <f>IF(Table1[[#This Row],[Ticket Status]]="Closed","Yes","No")</f>
        <v>Yes</v>
      </c>
      <c r="V3817" s="4" t="str">
        <f>IF(Table1[[#This Row],[Ticket Status]]="Pending Customer Response","Yes","No")</f>
        <v>No</v>
      </c>
      <c r="W3817" s="5">
        <f ca="1">COUNTIFS(Table1[Agent_name],Table1[[#This Row],[Agent_name]],Table1[Month],Table1[[#This Row],[Month]])/160</f>
        <v>0.65625</v>
      </c>
    </row>
    <row r="3818" spans="1:23" x14ac:dyDescent="0.25">
      <c r="A3818">
        <v>3817</v>
      </c>
      <c r="B3818" t="s">
        <v>12482</v>
      </c>
      <c r="C3818" t="s">
        <v>12483</v>
      </c>
      <c r="D3818">
        <v>63</v>
      </c>
      <c r="E3818" t="s">
        <v>29</v>
      </c>
      <c r="F3818" t="s">
        <v>431</v>
      </c>
      <c r="G3818" s="1">
        <v>44384</v>
      </c>
      <c r="H3818" t="s">
        <v>66</v>
      </c>
      <c r="I3818" t="s">
        <v>177</v>
      </c>
      <c r="J3818" s="3" t="s">
        <v>12484</v>
      </c>
      <c r="K3818" t="s">
        <v>62</v>
      </c>
      <c r="M3818" t="s">
        <v>143</v>
      </c>
      <c r="N3818" t="s">
        <v>55</v>
      </c>
      <c r="R3818" t="str">
        <f t="shared" ca="1" si="59"/>
        <v>Neha</v>
      </c>
      <c r="S3818" t="str">
        <f>IFERROR(TEXT(DATEVALUE(LEFT(Table1[[#This Row],[Date of Purchase]],10)), "MMMM"), TEXT(Table1[[#This Row],[Date of Purchase]], "MMMM"))</f>
        <v>July</v>
      </c>
      <c r="T3818" t="str">
        <f>IF(OR(
  AND(Table1[[#This Row],[Ticket Priority]]="Critical", Table1[[#This Row],[Ticket Status]]&lt;&gt;"Closed"),
  AND(Table1[[#This Row],[Ticket Priority]]="High", Table1[[#This Row],[Ticket Status]]="Open")
), "Yes", "No")</f>
        <v>No</v>
      </c>
      <c r="U3818" s="4" t="str">
        <f>IF(Table1[[#This Row],[Ticket Status]]="Closed","Yes","No")</f>
        <v>No</v>
      </c>
      <c r="V3818" s="4" t="str">
        <f>IF(Table1[[#This Row],[Ticket Status]]="Pending Customer Response","Yes","No")</f>
        <v>No</v>
      </c>
      <c r="W3818" s="5">
        <f ca="1">COUNTIFS(Table1[Agent_name],Table1[[#This Row],[Agent_name]],Table1[Month],Table1[[#This Row],[Month]])/160</f>
        <v>0.23125000000000001</v>
      </c>
    </row>
    <row r="3819" spans="1:23" x14ac:dyDescent="0.25">
      <c r="A3819">
        <v>3818</v>
      </c>
      <c r="B3819" t="s">
        <v>12485</v>
      </c>
      <c r="C3819" t="s">
        <v>12486</v>
      </c>
      <c r="D3819">
        <v>50</v>
      </c>
      <c r="E3819" t="s">
        <v>58</v>
      </c>
      <c r="F3819" t="s">
        <v>51</v>
      </c>
      <c r="G3819" s="1">
        <v>43869</v>
      </c>
      <c r="H3819" t="s">
        <v>67</v>
      </c>
      <c r="I3819" t="s">
        <v>31</v>
      </c>
      <c r="J3819" s="3" t="s">
        <v>12487</v>
      </c>
      <c r="K3819" t="s">
        <v>24</v>
      </c>
      <c r="M3819" t="s">
        <v>89</v>
      </c>
      <c r="N3819" t="s">
        <v>33</v>
      </c>
      <c r="O3819" s="2">
        <v>45078.957916666666</v>
      </c>
      <c r="R3819" t="str">
        <f t="shared" ca="1" si="59"/>
        <v>Ravi</v>
      </c>
      <c r="S3819" t="str">
        <f>IFERROR(TEXT(DATEVALUE(LEFT(Table1[[#This Row],[Date of Purchase]],10)), "MMMM"), TEXT(Table1[[#This Row],[Date of Purchase]], "MMMM"))</f>
        <v>February</v>
      </c>
      <c r="T3819" t="str">
        <f>IF(OR(
  AND(Table1[[#This Row],[Ticket Priority]]="Critical", Table1[[#This Row],[Ticket Status]]&lt;&gt;"Closed"),
  AND(Table1[[#This Row],[Ticket Priority]]="High", Table1[[#This Row],[Ticket Status]]="Open")
), "Yes", "No")</f>
        <v>No</v>
      </c>
      <c r="U3819" s="4" t="str">
        <f>IF(Table1[[#This Row],[Ticket Status]]="Closed","Yes","No")</f>
        <v>No</v>
      </c>
      <c r="V3819" s="4" t="str">
        <f>IF(Table1[[#This Row],[Ticket Status]]="Pending Customer Response","Yes","No")</f>
        <v>Yes</v>
      </c>
      <c r="W3819" s="5">
        <f ca="1">COUNTIFS(Table1[Agent_name],Table1[[#This Row],[Agent_name]],Table1[Month],Table1[[#This Row],[Month]])/160</f>
        <v>0.61250000000000004</v>
      </c>
    </row>
    <row r="3820" spans="1:23" x14ac:dyDescent="0.25">
      <c r="A3820">
        <v>3819</v>
      </c>
      <c r="B3820" t="s">
        <v>12488</v>
      </c>
      <c r="C3820" t="s">
        <v>12489</v>
      </c>
      <c r="D3820">
        <v>25</v>
      </c>
      <c r="E3820" t="s">
        <v>19</v>
      </c>
      <c r="F3820" t="s">
        <v>129</v>
      </c>
      <c r="G3820" s="1">
        <v>44545</v>
      </c>
      <c r="H3820" t="s">
        <v>21</v>
      </c>
      <c r="I3820" t="s">
        <v>31</v>
      </c>
      <c r="J3820" s="3" t="s">
        <v>12490</v>
      </c>
      <c r="K3820" t="s">
        <v>24</v>
      </c>
      <c r="M3820" t="s">
        <v>25</v>
      </c>
      <c r="N3820" t="s">
        <v>33</v>
      </c>
      <c r="O3820" s="2">
        <v>45078.280162037037</v>
      </c>
      <c r="R3820" t="str">
        <f t="shared" ca="1" si="59"/>
        <v>Aisha</v>
      </c>
      <c r="S3820" t="str">
        <f>IFERROR(TEXT(DATEVALUE(LEFT(Table1[[#This Row],[Date of Purchase]],10)), "MMMM"), TEXT(Table1[[#This Row],[Date of Purchase]], "MMMM"))</f>
        <v>December</v>
      </c>
      <c r="T3820" t="str">
        <f>IF(OR(
  AND(Table1[[#This Row],[Ticket Priority]]="Critical", Table1[[#This Row],[Ticket Status]]&lt;&gt;"Closed"),
  AND(Table1[[#This Row],[Ticket Priority]]="High", Table1[[#This Row],[Ticket Status]]="Open")
), "Yes", "No")</f>
        <v>Yes</v>
      </c>
      <c r="U3820" s="4" t="str">
        <f>IF(Table1[[#This Row],[Ticket Status]]="Closed","Yes","No")</f>
        <v>No</v>
      </c>
      <c r="V3820" s="4" t="str">
        <f>IF(Table1[[#This Row],[Ticket Status]]="Pending Customer Response","Yes","No")</f>
        <v>Yes</v>
      </c>
      <c r="W3820" s="5">
        <f ca="1">COUNTIFS(Table1[Agent_name],Table1[[#This Row],[Agent_name]],Table1[Month],Table1[[#This Row],[Month]])/160</f>
        <v>0.91249999999999998</v>
      </c>
    </row>
    <row r="3821" spans="1:23" x14ac:dyDescent="0.25">
      <c r="A3821">
        <v>3820</v>
      </c>
      <c r="B3821" t="s">
        <v>12491</v>
      </c>
      <c r="C3821" t="s">
        <v>12492</v>
      </c>
      <c r="D3821">
        <v>52</v>
      </c>
      <c r="E3821" t="s">
        <v>19</v>
      </c>
      <c r="F3821" t="s">
        <v>20</v>
      </c>
      <c r="G3821" s="1">
        <v>44117</v>
      </c>
      <c r="H3821" t="s">
        <v>45</v>
      </c>
      <c r="I3821" t="s">
        <v>141</v>
      </c>
      <c r="J3821" s="3" t="s">
        <v>12493</v>
      </c>
      <c r="K3821" t="s">
        <v>39</v>
      </c>
      <c r="L3821" t="s">
        <v>12494</v>
      </c>
      <c r="M3821" t="s">
        <v>89</v>
      </c>
      <c r="N3821" t="s">
        <v>83</v>
      </c>
      <c r="O3821" s="2">
        <v>45078.330185185187</v>
      </c>
      <c r="P3821" s="2">
        <v>45078.26699074074</v>
      </c>
      <c r="Q3821">
        <v>2</v>
      </c>
      <c r="R3821" t="str">
        <f t="shared" ca="1" si="59"/>
        <v>Ravi</v>
      </c>
      <c r="S3821" t="str">
        <f>IFERROR(TEXT(DATEVALUE(LEFT(Table1[[#This Row],[Date of Purchase]],10)), "MMMM"), TEXT(Table1[[#This Row],[Date of Purchase]], "MMMM"))</f>
        <v>October</v>
      </c>
      <c r="T3821" t="str">
        <f>IF(OR(
  AND(Table1[[#This Row],[Ticket Priority]]="Critical", Table1[[#This Row],[Ticket Status]]&lt;&gt;"Closed"),
  AND(Table1[[#This Row],[Ticket Priority]]="High", Table1[[#This Row],[Ticket Status]]="Open")
), "Yes", "No")</f>
        <v>No</v>
      </c>
      <c r="U3821" s="4" t="str">
        <f>IF(Table1[[#This Row],[Ticket Status]]="Closed","Yes","No")</f>
        <v>Yes</v>
      </c>
      <c r="V3821" s="4" t="str">
        <f>IF(Table1[[#This Row],[Ticket Status]]="Pending Customer Response","Yes","No")</f>
        <v>No</v>
      </c>
      <c r="W3821" s="5">
        <f ca="1">COUNTIFS(Table1[Agent_name],Table1[[#This Row],[Agent_name]],Table1[Month],Table1[[#This Row],[Month]])/160</f>
        <v>0.58125000000000004</v>
      </c>
    </row>
    <row r="3822" spans="1:23" x14ac:dyDescent="0.25">
      <c r="A3822">
        <v>3821</v>
      </c>
      <c r="B3822" t="s">
        <v>12495</v>
      </c>
      <c r="C3822" t="s">
        <v>12496</v>
      </c>
      <c r="D3822">
        <v>66</v>
      </c>
      <c r="E3822" t="s">
        <v>19</v>
      </c>
      <c r="F3822" t="s">
        <v>157</v>
      </c>
      <c r="G3822" s="1">
        <v>44282</v>
      </c>
      <c r="H3822" t="s">
        <v>59</v>
      </c>
      <c r="I3822" t="s">
        <v>67</v>
      </c>
      <c r="J3822" s="3" t="s">
        <v>12497</v>
      </c>
      <c r="K3822" t="s">
        <v>62</v>
      </c>
      <c r="M3822" t="s">
        <v>89</v>
      </c>
      <c r="N3822" t="s">
        <v>33</v>
      </c>
      <c r="R3822" t="str">
        <f t="shared" ca="1" si="59"/>
        <v>Karan</v>
      </c>
      <c r="S3822" t="str">
        <f>IFERROR(TEXT(DATEVALUE(LEFT(Table1[[#This Row],[Date of Purchase]],10)), "MMMM"), TEXT(Table1[[#This Row],[Date of Purchase]], "MMMM"))</f>
        <v>March</v>
      </c>
      <c r="T3822" t="str">
        <f>IF(OR(
  AND(Table1[[#This Row],[Ticket Priority]]="Critical", Table1[[#This Row],[Ticket Status]]&lt;&gt;"Closed"),
  AND(Table1[[#This Row],[Ticket Priority]]="High", Table1[[#This Row],[Ticket Status]]="Open")
), "Yes", "No")</f>
        <v>Yes</v>
      </c>
      <c r="U3822" s="4" t="str">
        <f>IF(Table1[[#This Row],[Ticket Status]]="Closed","Yes","No")</f>
        <v>No</v>
      </c>
      <c r="V3822" s="4" t="str">
        <f>IF(Table1[[#This Row],[Ticket Status]]="Pending Customer Response","Yes","No")</f>
        <v>No</v>
      </c>
      <c r="W3822" s="5">
        <f ca="1">COUNTIFS(Table1[Agent_name],Table1[[#This Row],[Agent_name]],Table1[Month],Table1[[#This Row],[Month]])/160</f>
        <v>0.21249999999999999</v>
      </c>
    </row>
    <row r="3823" spans="1:23" x14ac:dyDescent="0.25">
      <c r="A3823">
        <v>3822</v>
      </c>
      <c r="B3823" t="s">
        <v>12498</v>
      </c>
      <c r="C3823" t="s">
        <v>12499</v>
      </c>
      <c r="D3823">
        <v>18</v>
      </c>
      <c r="E3823" t="s">
        <v>19</v>
      </c>
      <c r="F3823" t="s">
        <v>242</v>
      </c>
      <c r="G3823" s="1">
        <v>44069</v>
      </c>
      <c r="H3823" t="s">
        <v>59</v>
      </c>
      <c r="I3823" t="s">
        <v>77</v>
      </c>
      <c r="J3823" s="3" t="s">
        <v>12500</v>
      </c>
      <c r="K3823" t="s">
        <v>39</v>
      </c>
      <c r="L3823" t="s">
        <v>12501</v>
      </c>
      <c r="M3823" t="s">
        <v>41</v>
      </c>
      <c r="N3823" t="s">
        <v>33</v>
      </c>
      <c r="O3823" s="2">
        <v>45078.788541666669</v>
      </c>
      <c r="P3823" s="2">
        <v>45078.941319444442</v>
      </c>
      <c r="Q3823">
        <v>3</v>
      </c>
      <c r="R3823" t="str">
        <f t="shared" ca="1" si="59"/>
        <v>Neha</v>
      </c>
      <c r="S3823" t="str">
        <f>IFERROR(TEXT(DATEVALUE(LEFT(Table1[[#This Row],[Date of Purchase]],10)), "MMMM"), TEXT(Table1[[#This Row],[Date of Purchase]], "MMMM"))</f>
        <v>August</v>
      </c>
      <c r="T3823" t="str">
        <f>IF(OR(
  AND(Table1[[#This Row],[Ticket Priority]]="Critical", Table1[[#This Row],[Ticket Status]]&lt;&gt;"Closed"),
  AND(Table1[[#This Row],[Ticket Priority]]="High", Table1[[#This Row],[Ticket Status]]="Open")
), "Yes", "No")</f>
        <v>No</v>
      </c>
      <c r="U3823" s="4" t="str">
        <f>IF(Table1[[#This Row],[Ticket Status]]="Closed","Yes","No")</f>
        <v>Yes</v>
      </c>
      <c r="V3823" s="4" t="str">
        <f>IF(Table1[[#This Row],[Ticket Status]]="Pending Customer Response","Yes","No")</f>
        <v>No</v>
      </c>
      <c r="W3823" s="5">
        <f ca="1">COUNTIFS(Table1[Agent_name],Table1[[#This Row],[Agent_name]],Table1[Month],Table1[[#This Row],[Month]])/160</f>
        <v>0.16875000000000001</v>
      </c>
    </row>
    <row r="3824" spans="1:23" x14ac:dyDescent="0.25">
      <c r="A3824">
        <v>3823</v>
      </c>
      <c r="B3824" t="s">
        <v>12502</v>
      </c>
      <c r="C3824" t="s">
        <v>12503</v>
      </c>
      <c r="D3824">
        <v>45</v>
      </c>
      <c r="E3824" t="s">
        <v>29</v>
      </c>
      <c r="F3824" t="s">
        <v>36</v>
      </c>
      <c r="G3824" s="1">
        <v>44164</v>
      </c>
      <c r="H3824" t="s">
        <v>67</v>
      </c>
      <c r="I3824" t="s">
        <v>99</v>
      </c>
      <c r="J3824" s="3" t="s">
        <v>12504</v>
      </c>
      <c r="K3824" t="s">
        <v>62</v>
      </c>
      <c r="M3824" t="s">
        <v>25</v>
      </c>
      <c r="N3824" t="s">
        <v>83</v>
      </c>
      <c r="R3824" t="str">
        <f t="shared" ca="1" si="59"/>
        <v>Ravi</v>
      </c>
      <c r="S3824" t="str">
        <f>IFERROR(TEXT(DATEVALUE(LEFT(Table1[[#This Row],[Date of Purchase]],10)), "MMMM"), TEXT(Table1[[#This Row],[Date of Purchase]], "MMMM"))</f>
        <v>November</v>
      </c>
      <c r="T3824" t="str">
        <f>IF(OR(
  AND(Table1[[#This Row],[Ticket Priority]]="Critical", Table1[[#This Row],[Ticket Status]]&lt;&gt;"Closed"),
  AND(Table1[[#This Row],[Ticket Priority]]="High", Table1[[#This Row],[Ticket Status]]="Open")
), "Yes", "No")</f>
        <v>Yes</v>
      </c>
      <c r="U3824" s="4" t="str">
        <f>IF(Table1[[#This Row],[Ticket Status]]="Closed","Yes","No")</f>
        <v>No</v>
      </c>
      <c r="V3824" s="4" t="str">
        <f>IF(Table1[[#This Row],[Ticket Status]]="Pending Customer Response","Yes","No")</f>
        <v>No</v>
      </c>
      <c r="W3824" s="5">
        <f ca="1">COUNTIFS(Table1[Agent_name],Table1[[#This Row],[Agent_name]],Table1[Month],Table1[[#This Row],[Month]])/160</f>
        <v>0.61875000000000002</v>
      </c>
    </row>
    <row r="3825" spans="1:23" x14ac:dyDescent="0.25">
      <c r="A3825">
        <v>3824</v>
      </c>
      <c r="B3825" t="s">
        <v>12505</v>
      </c>
      <c r="C3825" t="s">
        <v>12506</v>
      </c>
      <c r="D3825">
        <v>70</v>
      </c>
      <c r="E3825" t="s">
        <v>19</v>
      </c>
      <c r="F3825" t="s">
        <v>157</v>
      </c>
      <c r="G3825" s="1">
        <v>43899</v>
      </c>
      <c r="H3825" t="s">
        <v>45</v>
      </c>
      <c r="I3825" t="s">
        <v>113</v>
      </c>
      <c r="J3825" s="3" t="s">
        <v>12507</v>
      </c>
      <c r="K3825" t="s">
        <v>62</v>
      </c>
      <c r="M3825" t="s">
        <v>41</v>
      </c>
      <c r="N3825" t="s">
        <v>26</v>
      </c>
      <c r="R3825" t="str">
        <f t="shared" ca="1" si="59"/>
        <v>Mohit</v>
      </c>
      <c r="S3825" t="str">
        <f>IFERROR(TEXT(DATEVALUE(LEFT(Table1[[#This Row],[Date of Purchase]],10)), "MMMM"), TEXT(Table1[[#This Row],[Date of Purchase]], "MMMM"))</f>
        <v>March</v>
      </c>
      <c r="T3825" t="str">
        <f>IF(OR(
  AND(Table1[[#This Row],[Ticket Priority]]="Critical", Table1[[#This Row],[Ticket Status]]&lt;&gt;"Closed"),
  AND(Table1[[#This Row],[Ticket Priority]]="High", Table1[[#This Row],[Ticket Status]]="Open")
), "Yes", "No")</f>
        <v>No</v>
      </c>
      <c r="U3825" s="4" t="str">
        <f>IF(Table1[[#This Row],[Ticket Status]]="Closed","Yes","No")</f>
        <v>No</v>
      </c>
      <c r="V3825" s="4" t="str">
        <f>IF(Table1[[#This Row],[Ticket Status]]="Pending Customer Response","Yes","No")</f>
        <v>No</v>
      </c>
      <c r="W3825" s="5">
        <f ca="1">COUNTIFS(Table1[Agent_name],Table1[[#This Row],[Agent_name]],Table1[Month],Table1[[#This Row],[Month]])/160</f>
        <v>0.45624999999999999</v>
      </c>
    </row>
    <row r="3826" spans="1:23" x14ac:dyDescent="0.25">
      <c r="A3826">
        <v>3825</v>
      </c>
      <c r="B3826" t="s">
        <v>3259</v>
      </c>
      <c r="C3826" t="s">
        <v>12508</v>
      </c>
      <c r="D3826">
        <v>31</v>
      </c>
      <c r="E3826" t="s">
        <v>19</v>
      </c>
      <c r="F3826" t="s">
        <v>149</v>
      </c>
      <c r="G3826" s="1">
        <v>44424</v>
      </c>
      <c r="H3826" t="s">
        <v>21</v>
      </c>
      <c r="I3826" t="s">
        <v>72</v>
      </c>
      <c r="J3826" s="3" t="s">
        <v>12509</v>
      </c>
      <c r="K3826" t="s">
        <v>39</v>
      </c>
      <c r="L3826" t="s">
        <v>12510</v>
      </c>
      <c r="M3826" t="s">
        <v>41</v>
      </c>
      <c r="N3826" t="s">
        <v>83</v>
      </c>
      <c r="O3826" s="2">
        <v>45078.852476851855</v>
      </c>
      <c r="P3826" s="2">
        <v>45078.318449074075</v>
      </c>
      <c r="Q3826">
        <v>2</v>
      </c>
      <c r="R3826" t="str">
        <f t="shared" ca="1" si="59"/>
        <v>Mohit</v>
      </c>
      <c r="S3826" t="str">
        <f>IFERROR(TEXT(DATEVALUE(LEFT(Table1[[#This Row],[Date of Purchase]],10)), "MMMM"), TEXT(Table1[[#This Row],[Date of Purchase]], "MMMM"))</f>
        <v>August</v>
      </c>
      <c r="T3826" t="str">
        <f>IF(OR(
  AND(Table1[[#This Row],[Ticket Priority]]="Critical", Table1[[#This Row],[Ticket Status]]&lt;&gt;"Closed"),
  AND(Table1[[#This Row],[Ticket Priority]]="High", Table1[[#This Row],[Ticket Status]]="Open")
), "Yes", "No")</f>
        <v>No</v>
      </c>
      <c r="U3826" s="4" t="str">
        <f>IF(Table1[[#This Row],[Ticket Status]]="Closed","Yes","No")</f>
        <v>Yes</v>
      </c>
      <c r="V3826" s="4" t="str">
        <f>IF(Table1[[#This Row],[Ticket Status]]="Pending Customer Response","Yes","No")</f>
        <v>No</v>
      </c>
      <c r="W3826" s="5">
        <f ca="1">COUNTIFS(Table1[Agent_name],Table1[[#This Row],[Agent_name]],Table1[Month],Table1[[#This Row],[Month]])/160</f>
        <v>0.46250000000000002</v>
      </c>
    </row>
    <row r="3827" spans="1:23" x14ac:dyDescent="0.25">
      <c r="A3827">
        <v>3826</v>
      </c>
      <c r="B3827" t="s">
        <v>12511</v>
      </c>
      <c r="C3827" t="s">
        <v>12512</v>
      </c>
      <c r="D3827">
        <v>57</v>
      </c>
      <c r="E3827" t="s">
        <v>29</v>
      </c>
      <c r="F3827" t="s">
        <v>30</v>
      </c>
      <c r="G3827" s="1">
        <v>44058</v>
      </c>
      <c r="H3827" t="s">
        <v>67</v>
      </c>
      <c r="I3827" t="s">
        <v>177</v>
      </c>
      <c r="J3827" s="3" t="s">
        <v>12513</v>
      </c>
      <c r="K3827" t="s">
        <v>62</v>
      </c>
      <c r="M3827" t="s">
        <v>25</v>
      </c>
      <c r="N3827" t="s">
        <v>33</v>
      </c>
      <c r="R3827" t="str">
        <f t="shared" ca="1" si="59"/>
        <v>Mohit</v>
      </c>
      <c r="S3827" t="str">
        <f>IFERROR(TEXT(DATEVALUE(LEFT(Table1[[#This Row],[Date of Purchase]],10)), "MMMM"), TEXT(Table1[[#This Row],[Date of Purchase]], "MMMM"))</f>
        <v>August</v>
      </c>
      <c r="T3827" t="str">
        <f>IF(OR(
  AND(Table1[[#This Row],[Ticket Priority]]="Critical", Table1[[#This Row],[Ticket Status]]&lt;&gt;"Closed"),
  AND(Table1[[#This Row],[Ticket Priority]]="High", Table1[[#This Row],[Ticket Status]]="Open")
), "Yes", "No")</f>
        <v>Yes</v>
      </c>
      <c r="U3827" s="4" t="str">
        <f>IF(Table1[[#This Row],[Ticket Status]]="Closed","Yes","No")</f>
        <v>No</v>
      </c>
      <c r="V3827" s="4" t="str">
        <f>IF(Table1[[#This Row],[Ticket Status]]="Pending Customer Response","Yes","No")</f>
        <v>No</v>
      </c>
      <c r="W3827" s="5">
        <f ca="1">COUNTIFS(Table1[Agent_name],Table1[[#This Row],[Agent_name]],Table1[Month],Table1[[#This Row],[Month]])/160</f>
        <v>0.46250000000000002</v>
      </c>
    </row>
    <row r="3828" spans="1:23" x14ac:dyDescent="0.25">
      <c r="A3828">
        <v>3827</v>
      </c>
      <c r="B3828" t="s">
        <v>12514</v>
      </c>
      <c r="C3828" t="s">
        <v>12515</v>
      </c>
      <c r="D3828">
        <v>32</v>
      </c>
      <c r="E3828" t="s">
        <v>29</v>
      </c>
      <c r="F3828" t="s">
        <v>281</v>
      </c>
      <c r="G3828" s="1">
        <v>43841</v>
      </c>
      <c r="H3828" t="s">
        <v>45</v>
      </c>
      <c r="I3828" t="s">
        <v>177</v>
      </c>
      <c r="J3828" s="3" t="s">
        <v>12516</v>
      </c>
      <c r="K3828" t="s">
        <v>39</v>
      </c>
      <c r="L3828" t="s">
        <v>12517</v>
      </c>
      <c r="M3828" t="s">
        <v>25</v>
      </c>
      <c r="N3828" t="s">
        <v>33</v>
      </c>
      <c r="O3828" s="2">
        <v>45078.115011574075</v>
      </c>
      <c r="P3828" s="2">
        <v>45078.737928240742</v>
      </c>
      <c r="Q3828">
        <v>3</v>
      </c>
      <c r="R3828" t="str">
        <f t="shared" ca="1" si="59"/>
        <v>Karan</v>
      </c>
      <c r="S3828" t="str">
        <f>IFERROR(TEXT(DATEVALUE(LEFT(Table1[[#This Row],[Date of Purchase]],10)), "MMMM"), TEXT(Table1[[#This Row],[Date of Purchase]], "MMMM"))</f>
        <v>January</v>
      </c>
      <c r="T3828" t="str">
        <f>IF(OR(
  AND(Table1[[#This Row],[Ticket Priority]]="Critical", Table1[[#This Row],[Ticket Status]]&lt;&gt;"Closed"),
  AND(Table1[[#This Row],[Ticket Priority]]="High", Table1[[#This Row],[Ticket Status]]="Open")
), "Yes", "No")</f>
        <v>No</v>
      </c>
      <c r="U3828" s="4" t="str">
        <f>IF(Table1[[#This Row],[Ticket Status]]="Closed","Yes","No")</f>
        <v>Yes</v>
      </c>
      <c r="V3828" s="4" t="str">
        <f>IF(Table1[[#This Row],[Ticket Status]]="Pending Customer Response","Yes","No")</f>
        <v>No</v>
      </c>
      <c r="W3828" s="5">
        <f ca="1">COUNTIFS(Table1[Agent_name],Table1[[#This Row],[Agent_name]],Table1[Month],Table1[[#This Row],[Month]])/160</f>
        <v>0.21249999999999999</v>
      </c>
    </row>
    <row r="3829" spans="1:23" x14ac:dyDescent="0.25">
      <c r="A3829">
        <v>3828</v>
      </c>
      <c r="B3829" t="s">
        <v>12518</v>
      </c>
      <c r="C3829" t="s">
        <v>12519</v>
      </c>
      <c r="D3829">
        <v>62</v>
      </c>
      <c r="E3829" t="s">
        <v>29</v>
      </c>
      <c r="F3829" t="s">
        <v>125</v>
      </c>
      <c r="G3829" s="1">
        <v>44255</v>
      </c>
      <c r="H3829" t="s">
        <v>67</v>
      </c>
      <c r="I3829" t="s">
        <v>150</v>
      </c>
      <c r="J3829" s="3" t="s">
        <v>271</v>
      </c>
      <c r="K3829" t="s">
        <v>39</v>
      </c>
      <c r="L3829" t="s">
        <v>12520</v>
      </c>
      <c r="M3829" t="s">
        <v>89</v>
      </c>
      <c r="N3829" t="s">
        <v>83</v>
      </c>
      <c r="O3829" s="2">
        <v>45078.471261574072</v>
      </c>
      <c r="P3829" s="2">
        <v>45078.047650462962</v>
      </c>
      <c r="Q3829">
        <v>3</v>
      </c>
      <c r="R3829" t="str">
        <f t="shared" ca="1" si="59"/>
        <v>Arjun</v>
      </c>
      <c r="S3829" t="str">
        <f>IFERROR(TEXT(DATEVALUE(LEFT(Table1[[#This Row],[Date of Purchase]],10)), "MMMM"), TEXT(Table1[[#This Row],[Date of Purchase]], "MMMM"))</f>
        <v>February</v>
      </c>
      <c r="T3829" t="str">
        <f>IF(OR(
  AND(Table1[[#This Row],[Ticket Priority]]="Critical", Table1[[#This Row],[Ticket Status]]&lt;&gt;"Closed"),
  AND(Table1[[#This Row],[Ticket Priority]]="High", Table1[[#This Row],[Ticket Status]]="Open")
), "Yes", "No")</f>
        <v>No</v>
      </c>
      <c r="U3829" s="4" t="str">
        <f>IF(Table1[[#This Row],[Ticket Status]]="Closed","Yes","No")</f>
        <v>Yes</v>
      </c>
      <c r="V3829" s="4" t="str">
        <f>IF(Table1[[#This Row],[Ticket Status]]="Pending Customer Response","Yes","No")</f>
        <v>No</v>
      </c>
      <c r="W3829" s="5">
        <f ca="1">COUNTIFS(Table1[Agent_name],Table1[[#This Row],[Agent_name]],Table1[Month],Table1[[#This Row],[Month]])/160</f>
        <v>0.23125000000000001</v>
      </c>
    </row>
    <row r="3830" spans="1:23" x14ac:dyDescent="0.25">
      <c r="A3830">
        <v>3829</v>
      </c>
      <c r="B3830" t="s">
        <v>12521</v>
      </c>
      <c r="C3830" t="s">
        <v>12522</v>
      </c>
      <c r="D3830">
        <v>32</v>
      </c>
      <c r="E3830" t="s">
        <v>58</v>
      </c>
      <c r="F3830" t="s">
        <v>149</v>
      </c>
      <c r="G3830" s="1">
        <v>44212</v>
      </c>
      <c r="H3830" t="s">
        <v>67</v>
      </c>
      <c r="I3830" t="s">
        <v>93</v>
      </c>
      <c r="J3830" s="3" t="s">
        <v>12523</v>
      </c>
      <c r="K3830" t="s">
        <v>24</v>
      </c>
      <c r="M3830" t="s">
        <v>143</v>
      </c>
      <c r="N3830" t="s">
        <v>26</v>
      </c>
      <c r="O3830" s="2">
        <v>45078.443495370368</v>
      </c>
      <c r="R3830" t="str">
        <f t="shared" ca="1" si="59"/>
        <v>Karan</v>
      </c>
      <c r="S3830" t="str">
        <f>IFERROR(TEXT(DATEVALUE(LEFT(Table1[[#This Row],[Date of Purchase]],10)), "MMMM"), TEXT(Table1[[#This Row],[Date of Purchase]], "MMMM"))</f>
        <v>January</v>
      </c>
      <c r="T3830" t="str">
        <f>IF(OR(
  AND(Table1[[#This Row],[Ticket Priority]]="Critical", Table1[[#This Row],[Ticket Status]]&lt;&gt;"Closed"),
  AND(Table1[[#This Row],[Ticket Priority]]="High", Table1[[#This Row],[Ticket Status]]="Open")
), "Yes", "No")</f>
        <v>No</v>
      </c>
      <c r="U3830" s="4" t="str">
        <f>IF(Table1[[#This Row],[Ticket Status]]="Closed","Yes","No")</f>
        <v>No</v>
      </c>
      <c r="V3830" s="4" t="str">
        <f>IF(Table1[[#This Row],[Ticket Status]]="Pending Customer Response","Yes","No")</f>
        <v>Yes</v>
      </c>
      <c r="W3830" s="5">
        <f ca="1">COUNTIFS(Table1[Agent_name],Table1[[#This Row],[Agent_name]],Table1[Month],Table1[[#This Row],[Month]])/160</f>
        <v>0.21249999999999999</v>
      </c>
    </row>
    <row r="3831" spans="1:23" x14ac:dyDescent="0.25">
      <c r="A3831">
        <v>3830</v>
      </c>
      <c r="B3831" t="s">
        <v>12524</v>
      </c>
      <c r="C3831" t="s">
        <v>12525</v>
      </c>
      <c r="D3831">
        <v>35</v>
      </c>
      <c r="E3831" t="s">
        <v>58</v>
      </c>
      <c r="F3831" t="s">
        <v>397</v>
      </c>
      <c r="G3831" s="1">
        <v>43924</v>
      </c>
      <c r="H3831" t="s">
        <v>45</v>
      </c>
      <c r="I3831" t="s">
        <v>177</v>
      </c>
      <c r="J3831" s="3" t="s">
        <v>12526</v>
      </c>
      <c r="K3831" t="s">
        <v>39</v>
      </c>
      <c r="L3831" t="s">
        <v>12527</v>
      </c>
      <c r="M3831" t="s">
        <v>89</v>
      </c>
      <c r="N3831" t="s">
        <v>55</v>
      </c>
      <c r="O3831" s="2">
        <v>45078.065046296295</v>
      </c>
      <c r="P3831" s="2">
        <v>45078.601851851854</v>
      </c>
      <c r="Q3831">
        <v>5</v>
      </c>
      <c r="R3831" t="str">
        <f t="shared" ca="1" si="59"/>
        <v>Divya</v>
      </c>
      <c r="S3831" t="str">
        <f>IFERROR(TEXT(DATEVALUE(LEFT(Table1[[#This Row],[Date of Purchase]],10)), "MMMM"), TEXT(Table1[[#This Row],[Date of Purchase]], "MMMM"))</f>
        <v>April</v>
      </c>
      <c r="T3831" t="str">
        <f>IF(OR(
  AND(Table1[[#This Row],[Ticket Priority]]="Critical", Table1[[#This Row],[Ticket Status]]&lt;&gt;"Closed"),
  AND(Table1[[#This Row],[Ticket Priority]]="High", Table1[[#This Row],[Ticket Status]]="Open")
), "Yes", "No")</f>
        <v>No</v>
      </c>
      <c r="U3831" s="4" t="str">
        <f>IF(Table1[[#This Row],[Ticket Status]]="Closed","Yes","No")</f>
        <v>Yes</v>
      </c>
      <c r="V3831" s="4" t="str">
        <f>IF(Table1[[#This Row],[Ticket Status]]="Pending Customer Response","Yes","No")</f>
        <v>No</v>
      </c>
      <c r="W3831" s="5">
        <f ca="1">COUNTIFS(Table1[Agent_name],Table1[[#This Row],[Agent_name]],Table1[Month],Table1[[#This Row],[Month]])/160</f>
        <v>0.17499999999999999</v>
      </c>
    </row>
    <row r="3832" spans="1:23" x14ac:dyDescent="0.25">
      <c r="A3832">
        <v>3831</v>
      </c>
      <c r="B3832" t="s">
        <v>12528</v>
      </c>
      <c r="C3832" t="s">
        <v>12529</v>
      </c>
      <c r="D3832">
        <v>63</v>
      </c>
      <c r="E3832" t="s">
        <v>58</v>
      </c>
      <c r="F3832" t="s">
        <v>383</v>
      </c>
      <c r="G3832" s="1">
        <v>44287</v>
      </c>
      <c r="H3832" t="s">
        <v>45</v>
      </c>
      <c r="I3832" t="s">
        <v>150</v>
      </c>
      <c r="J3832" s="3" t="s">
        <v>12530</v>
      </c>
      <c r="K3832" t="s">
        <v>39</v>
      </c>
      <c r="L3832" t="s">
        <v>12531</v>
      </c>
      <c r="M3832" t="s">
        <v>41</v>
      </c>
      <c r="N3832" t="s">
        <v>33</v>
      </c>
      <c r="O3832" s="2">
        <v>45078.289375</v>
      </c>
      <c r="P3832" s="2">
        <v>45078.594930555555</v>
      </c>
      <c r="Q3832">
        <v>5</v>
      </c>
      <c r="R3832" t="str">
        <f t="shared" ca="1" si="59"/>
        <v>Mohit</v>
      </c>
      <c r="S3832" t="str">
        <f>IFERROR(TEXT(DATEVALUE(LEFT(Table1[[#This Row],[Date of Purchase]],10)), "MMMM"), TEXT(Table1[[#This Row],[Date of Purchase]], "MMMM"))</f>
        <v>April</v>
      </c>
      <c r="T3832" t="str">
        <f>IF(OR(
  AND(Table1[[#This Row],[Ticket Priority]]="Critical", Table1[[#This Row],[Ticket Status]]&lt;&gt;"Closed"),
  AND(Table1[[#This Row],[Ticket Priority]]="High", Table1[[#This Row],[Ticket Status]]="Open")
), "Yes", "No")</f>
        <v>No</v>
      </c>
      <c r="U3832" s="4" t="str">
        <f>IF(Table1[[#This Row],[Ticket Status]]="Closed","Yes","No")</f>
        <v>Yes</v>
      </c>
      <c r="V3832" s="4" t="str">
        <f>IF(Table1[[#This Row],[Ticket Status]]="Pending Customer Response","Yes","No")</f>
        <v>No</v>
      </c>
      <c r="W3832" s="5">
        <f ca="1">COUNTIFS(Table1[Agent_name],Table1[[#This Row],[Agent_name]],Table1[Month],Table1[[#This Row],[Month]])/160</f>
        <v>0.45</v>
      </c>
    </row>
    <row r="3833" spans="1:23" x14ac:dyDescent="0.25">
      <c r="A3833">
        <v>3832</v>
      </c>
      <c r="B3833" t="s">
        <v>12532</v>
      </c>
      <c r="C3833" t="s">
        <v>12533</v>
      </c>
      <c r="D3833">
        <v>45</v>
      </c>
      <c r="E3833" t="s">
        <v>29</v>
      </c>
      <c r="F3833" t="s">
        <v>103</v>
      </c>
      <c r="G3833" s="1">
        <v>44272</v>
      </c>
      <c r="H3833" t="s">
        <v>21</v>
      </c>
      <c r="I3833" t="s">
        <v>60</v>
      </c>
      <c r="J3833" s="3" t="s">
        <v>12534</v>
      </c>
      <c r="K3833" t="s">
        <v>62</v>
      </c>
      <c r="M3833" t="s">
        <v>89</v>
      </c>
      <c r="N3833" t="s">
        <v>26</v>
      </c>
      <c r="R3833" t="str">
        <f t="shared" ca="1" si="59"/>
        <v>Karan</v>
      </c>
      <c r="S3833" t="str">
        <f>IFERROR(TEXT(DATEVALUE(LEFT(Table1[[#This Row],[Date of Purchase]],10)), "MMMM"), TEXT(Table1[[#This Row],[Date of Purchase]], "MMMM"))</f>
        <v>March</v>
      </c>
      <c r="T3833" t="str">
        <f>IF(OR(
  AND(Table1[[#This Row],[Ticket Priority]]="Critical", Table1[[#This Row],[Ticket Status]]&lt;&gt;"Closed"),
  AND(Table1[[#This Row],[Ticket Priority]]="High", Table1[[#This Row],[Ticket Status]]="Open")
), "Yes", "No")</f>
        <v>Yes</v>
      </c>
      <c r="U3833" s="4" t="str">
        <f>IF(Table1[[#This Row],[Ticket Status]]="Closed","Yes","No")</f>
        <v>No</v>
      </c>
      <c r="V3833" s="4" t="str">
        <f>IF(Table1[[#This Row],[Ticket Status]]="Pending Customer Response","Yes","No")</f>
        <v>No</v>
      </c>
      <c r="W3833" s="5">
        <f ca="1">COUNTIFS(Table1[Agent_name],Table1[[#This Row],[Agent_name]],Table1[Month],Table1[[#This Row],[Month]])/160</f>
        <v>0.21249999999999999</v>
      </c>
    </row>
    <row r="3834" spans="1:23" x14ac:dyDescent="0.25">
      <c r="A3834">
        <v>3833</v>
      </c>
      <c r="B3834" t="s">
        <v>12535</v>
      </c>
      <c r="C3834" t="s">
        <v>12536</v>
      </c>
      <c r="D3834">
        <v>59</v>
      </c>
      <c r="E3834" t="s">
        <v>29</v>
      </c>
      <c r="F3834" t="s">
        <v>112</v>
      </c>
      <c r="G3834" s="1">
        <v>44513</v>
      </c>
      <c r="H3834" t="s">
        <v>59</v>
      </c>
      <c r="I3834" t="s">
        <v>46</v>
      </c>
      <c r="J3834" s="3" t="s">
        <v>12537</v>
      </c>
      <c r="K3834" t="s">
        <v>39</v>
      </c>
      <c r="L3834" t="s">
        <v>12538</v>
      </c>
      <c r="M3834" t="s">
        <v>143</v>
      </c>
      <c r="N3834" t="s">
        <v>33</v>
      </c>
      <c r="O3834" s="2">
        <v>45078.869259259256</v>
      </c>
      <c r="P3834" s="2">
        <v>45078.52412037037</v>
      </c>
      <c r="Q3834">
        <v>2</v>
      </c>
      <c r="R3834" t="str">
        <f t="shared" ca="1" si="59"/>
        <v>Meera</v>
      </c>
      <c r="S3834" t="str">
        <f>IFERROR(TEXT(DATEVALUE(LEFT(Table1[[#This Row],[Date of Purchase]],10)), "MMMM"), TEXT(Table1[[#This Row],[Date of Purchase]], "MMMM"))</f>
        <v>November</v>
      </c>
      <c r="T3834" t="str">
        <f>IF(OR(
  AND(Table1[[#This Row],[Ticket Priority]]="Critical", Table1[[#This Row],[Ticket Status]]&lt;&gt;"Closed"),
  AND(Table1[[#This Row],[Ticket Priority]]="High", Table1[[#This Row],[Ticket Status]]="Open")
), "Yes", "No")</f>
        <v>No</v>
      </c>
      <c r="U3834" s="4" t="str">
        <f>IF(Table1[[#This Row],[Ticket Status]]="Closed","Yes","No")</f>
        <v>Yes</v>
      </c>
      <c r="V3834" s="4" t="str">
        <f>IF(Table1[[#This Row],[Ticket Status]]="Pending Customer Response","Yes","No")</f>
        <v>No</v>
      </c>
      <c r="W3834" s="5">
        <f ca="1">COUNTIFS(Table1[Agent_name],Table1[[#This Row],[Agent_name]],Table1[Month],Table1[[#This Row],[Month]])/160</f>
        <v>0.23749999999999999</v>
      </c>
    </row>
    <row r="3835" spans="1:23" x14ac:dyDescent="0.25">
      <c r="A3835">
        <v>3834</v>
      </c>
      <c r="B3835" t="s">
        <v>12539</v>
      </c>
      <c r="C3835" t="s">
        <v>12540</v>
      </c>
      <c r="D3835">
        <v>43</v>
      </c>
      <c r="E3835" t="s">
        <v>19</v>
      </c>
      <c r="F3835" t="s">
        <v>242</v>
      </c>
      <c r="G3835" s="1">
        <v>43847</v>
      </c>
      <c r="H3835" t="s">
        <v>66</v>
      </c>
      <c r="I3835" t="s">
        <v>150</v>
      </c>
      <c r="J3835" s="3" t="s">
        <v>12541</v>
      </c>
      <c r="K3835" t="s">
        <v>39</v>
      </c>
      <c r="L3835" t="s">
        <v>12542</v>
      </c>
      <c r="M3835" t="s">
        <v>25</v>
      </c>
      <c r="N3835" t="s">
        <v>83</v>
      </c>
      <c r="O3835" s="2">
        <v>45078.25608796296</v>
      </c>
      <c r="P3835" s="2">
        <v>45078.543587962966</v>
      </c>
      <c r="Q3835">
        <v>1</v>
      </c>
      <c r="R3835" t="str">
        <f t="shared" ca="1" si="59"/>
        <v>Ravi</v>
      </c>
      <c r="S3835" t="str">
        <f>IFERROR(TEXT(DATEVALUE(LEFT(Table1[[#This Row],[Date of Purchase]],10)), "MMMM"), TEXT(Table1[[#This Row],[Date of Purchase]], "MMMM"))</f>
        <v>January</v>
      </c>
      <c r="T3835" t="str">
        <f>IF(OR(
  AND(Table1[[#This Row],[Ticket Priority]]="Critical", Table1[[#This Row],[Ticket Status]]&lt;&gt;"Closed"),
  AND(Table1[[#This Row],[Ticket Priority]]="High", Table1[[#This Row],[Ticket Status]]="Open")
), "Yes", "No")</f>
        <v>No</v>
      </c>
      <c r="U3835" s="4" t="str">
        <f>IF(Table1[[#This Row],[Ticket Status]]="Closed","Yes","No")</f>
        <v>Yes</v>
      </c>
      <c r="V3835" s="4" t="str">
        <f>IF(Table1[[#This Row],[Ticket Status]]="Pending Customer Response","Yes","No")</f>
        <v>No</v>
      </c>
      <c r="W3835" s="5">
        <f ca="1">COUNTIFS(Table1[Agent_name],Table1[[#This Row],[Agent_name]],Table1[Month],Table1[[#This Row],[Month]])/160</f>
        <v>0.74375000000000002</v>
      </c>
    </row>
    <row r="3836" spans="1:23" x14ac:dyDescent="0.25">
      <c r="A3836">
        <v>3835</v>
      </c>
      <c r="B3836" t="s">
        <v>12543</v>
      </c>
      <c r="C3836" t="s">
        <v>12544</v>
      </c>
      <c r="D3836">
        <v>27</v>
      </c>
      <c r="E3836" t="s">
        <v>29</v>
      </c>
      <c r="F3836" t="s">
        <v>103</v>
      </c>
      <c r="G3836" s="1">
        <v>44176</v>
      </c>
      <c r="H3836" t="s">
        <v>67</v>
      </c>
      <c r="I3836" t="s">
        <v>177</v>
      </c>
      <c r="J3836" s="3" t="s">
        <v>12545</v>
      </c>
      <c r="K3836" t="s">
        <v>39</v>
      </c>
      <c r="L3836" t="s">
        <v>12546</v>
      </c>
      <c r="M3836" t="s">
        <v>41</v>
      </c>
      <c r="N3836" t="s">
        <v>83</v>
      </c>
      <c r="O3836" s="2">
        <v>45078.481793981482</v>
      </c>
      <c r="P3836" s="2">
        <v>45078.494988425926</v>
      </c>
      <c r="Q3836">
        <v>3</v>
      </c>
      <c r="R3836" t="str">
        <f t="shared" ca="1" si="59"/>
        <v>Ravi</v>
      </c>
      <c r="S3836" t="str">
        <f>IFERROR(TEXT(DATEVALUE(LEFT(Table1[[#This Row],[Date of Purchase]],10)), "MMMM"), TEXT(Table1[[#This Row],[Date of Purchase]], "MMMM"))</f>
        <v>December</v>
      </c>
      <c r="T3836" t="str">
        <f>IF(OR(
  AND(Table1[[#This Row],[Ticket Priority]]="Critical", Table1[[#This Row],[Ticket Status]]&lt;&gt;"Closed"),
  AND(Table1[[#This Row],[Ticket Priority]]="High", Table1[[#This Row],[Ticket Status]]="Open")
), "Yes", "No")</f>
        <v>No</v>
      </c>
      <c r="U3836" s="4" t="str">
        <f>IF(Table1[[#This Row],[Ticket Status]]="Closed","Yes","No")</f>
        <v>Yes</v>
      </c>
      <c r="V3836" s="4" t="str">
        <f>IF(Table1[[#This Row],[Ticket Status]]="Pending Customer Response","Yes","No")</f>
        <v>No</v>
      </c>
      <c r="W3836" s="5">
        <f ca="1">COUNTIFS(Table1[Agent_name],Table1[[#This Row],[Agent_name]],Table1[Month],Table1[[#This Row],[Month]])/160</f>
        <v>0.66249999999999998</v>
      </c>
    </row>
    <row r="3837" spans="1:23" x14ac:dyDescent="0.25">
      <c r="A3837">
        <v>3836</v>
      </c>
      <c r="B3837" t="s">
        <v>12547</v>
      </c>
      <c r="C3837" t="s">
        <v>12548</v>
      </c>
      <c r="D3837">
        <v>40</v>
      </c>
      <c r="E3837" t="s">
        <v>19</v>
      </c>
      <c r="F3837" t="s">
        <v>249</v>
      </c>
      <c r="G3837" s="1">
        <v>44392</v>
      </c>
      <c r="H3837" t="s">
        <v>21</v>
      </c>
      <c r="I3837" t="s">
        <v>59</v>
      </c>
      <c r="J3837" s="3" t="s">
        <v>12549</v>
      </c>
      <c r="K3837" t="s">
        <v>24</v>
      </c>
      <c r="M3837" t="s">
        <v>25</v>
      </c>
      <c r="N3837" t="s">
        <v>33</v>
      </c>
      <c r="O3837" s="2">
        <v>45078.829710648148</v>
      </c>
      <c r="R3837" t="str">
        <f t="shared" ca="1" si="59"/>
        <v>Neha</v>
      </c>
      <c r="S3837" t="str">
        <f>IFERROR(TEXT(DATEVALUE(LEFT(Table1[[#This Row],[Date of Purchase]],10)), "MMMM"), TEXT(Table1[[#This Row],[Date of Purchase]], "MMMM"))</f>
        <v>July</v>
      </c>
      <c r="T3837" t="str">
        <f>IF(OR(
  AND(Table1[[#This Row],[Ticket Priority]]="Critical", Table1[[#This Row],[Ticket Status]]&lt;&gt;"Closed"),
  AND(Table1[[#This Row],[Ticket Priority]]="High", Table1[[#This Row],[Ticket Status]]="Open")
), "Yes", "No")</f>
        <v>Yes</v>
      </c>
      <c r="U3837" s="4" t="str">
        <f>IF(Table1[[#This Row],[Ticket Status]]="Closed","Yes","No")</f>
        <v>No</v>
      </c>
      <c r="V3837" s="4" t="str">
        <f>IF(Table1[[#This Row],[Ticket Status]]="Pending Customer Response","Yes","No")</f>
        <v>Yes</v>
      </c>
      <c r="W3837" s="5">
        <f ca="1">COUNTIFS(Table1[Agent_name],Table1[[#This Row],[Agent_name]],Table1[Month],Table1[[#This Row],[Month]])/160</f>
        <v>0.23125000000000001</v>
      </c>
    </row>
    <row r="3838" spans="1:23" x14ac:dyDescent="0.25">
      <c r="A3838">
        <v>3837</v>
      </c>
      <c r="B3838" t="s">
        <v>12550</v>
      </c>
      <c r="C3838" t="s">
        <v>12551</v>
      </c>
      <c r="D3838">
        <v>23</v>
      </c>
      <c r="E3838" t="s">
        <v>58</v>
      </c>
      <c r="F3838" t="s">
        <v>431</v>
      </c>
      <c r="G3838" s="1">
        <v>44199</v>
      </c>
      <c r="H3838" t="s">
        <v>67</v>
      </c>
      <c r="I3838" t="s">
        <v>67</v>
      </c>
      <c r="J3838" s="3" t="s">
        <v>12552</v>
      </c>
      <c r="K3838" t="s">
        <v>39</v>
      </c>
      <c r="L3838" t="s">
        <v>12553</v>
      </c>
      <c r="M3838" t="s">
        <v>143</v>
      </c>
      <c r="N3838" t="s">
        <v>55</v>
      </c>
      <c r="O3838" s="2">
        <v>45078.794999999998</v>
      </c>
      <c r="P3838" s="2">
        <v>45078.062361111108</v>
      </c>
      <c r="Q3838">
        <v>2</v>
      </c>
      <c r="R3838" t="str">
        <f t="shared" ca="1" si="59"/>
        <v>Sara</v>
      </c>
      <c r="S3838" t="str">
        <f>IFERROR(TEXT(DATEVALUE(LEFT(Table1[[#This Row],[Date of Purchase]],10)), "MMMM"), TEXT(Table1[[#This Row],[Date of Purchase]], "MMMM"))</f>
        <v>January</v>
      </c>
      <c r="T3838" t="str">
        <f>IF(OR(
  AND(Table1[[#This Row],[Ticket Priority]]="Critical", Table1[[#This Row],[Ticket Status]]&lt;&gt;"Closed"),
  AND(Table1[[#This Row],[Ticket Priority]]="High", Table1[[#This Row],[Ticket Status]]="Open")
), "Yes", "No")</f>
        <v>No</v>
      </c>
      <c r="U3838" s="4" t="str">
        <f>IF(Table1[[#This Row],[Ticket Status]]="Closed","Yes","No")</f>
        <v>Yes</v>
      </c>
      <c r="V3838" s="4" t="str">
        <f>IF(Table1[[#This Row],[Ticket Status]]="Pending Customer Response","Yes","No")</f>
        <v>No</v>
      </c>
      <c r="W3838" s="5">
        <f ca="1">COUNTIFS(Table1[Agent_name],Table1[[#This Row],[Agent_name]],Table1[Month],Table1[[#This Row],[Month]])/160</f>
        <v>0.70625000000000004</v>
      </c>
    </row>
    <row r="3839" spans="1:23" x14ac:dyDescent="0.25">
      <c r="A3839">
        <v>3838</v>
      </c>
      <c r="B3839" t="s">
        <v>12554</v>
      </c>
      <c r="C3839" t="s">
        <v>12555</v>
      </c>
      <c r="D3839">
        <v>46</v>
      </c>
      <c r="E3839" t="s">
        <v>19</v>
      </c>
      <c r="F3839" t="s">
        <v>249</v>
      </c>
      <c r="G3839" s="1">
        <v>44304</v>
      </c>
      <c r="H3839" t="s">
        <v>67</v>
      </c>
      <c r="I3839" t="s">
        <v>177</v>
      </c>
      <c r="J3839" s="3" t="s">
        <v>12556</v>
      </c>
      <c r="K3839" t="s">
        <v>62</v>
      </c>
      <c r="M3839" t="s">
        <v>89</v>
      </c>
      <c r="N3839" t="s">
        <v>33</v>
      </c>
      <c r="R3839" t="str">
        <f t="shared" ca="1" si="59"/>
        <v>Ravi</v>
      </c>
      <c r="S3839" t="str">
        <f>IFERROR(TEXT(DATEVALUE(LEFT(Table1[[#This Row],[Date of Purchase]],10)), "MMMM"), TEXT(Table1[[#This Row],[Date of Purchase]], "MMMM"))</f>
        <v>April</v>
      </c>
      <c r="T3839" t="str">
        <f>IF(OR(
  AND(Table1[[#This Row],[Ticket Priority]]="Critical", Table1[[#This Row],[Ticket Status]]&lt;&gt;"Closed"),
  AND(Table1[[#This Row],[Ticket Priority]]="High", Table1[[#This Row],[Ticket Status]]="Open")
), "Yes", "No")</f>
        <v>Yes</v>
      </c>
      <c r="U3839" s="4" t="str">
        <f>IF(Table1[[#This Row],[Ticket Status]]="Closed","Yes","No")</f>
        <v>No</v>
      </c>
      <c r="V3839" s="4" t="str">
        <f>IF(Table1[[#This Row],[Ticket Status]]="Pending Customer Response","Yes","No")</f>
        <v>No</v>
      </c>
      <c r="W3839" s="5">
        <f ca="1">COUNTIFS(Table1[Agent_name],Table1[[#This Row],[Agent_name]],Table1[Month],Table1[[#This Row],[Month]])/160</f>
        <v>0.625</v>
      </c>
    </row>
    <row r="3840" spans="1:23" x14ac:dyDescent="0.25">
      <c r="A3840">
        <v>3839</v>
      </c>
      <c r="B3840" t="s">
        <v>12557</v>
      </c>
      <c r="C3840" t="s">
        <v>12558</v>
      </c>
      <c r="D3840">
        <v>65</v>
      </c>
      <c r="E3840" t="s">
        <v>29</v>
      </c>
      <c r="F3840" t="s">
        <v>20</v>
      </c>
      <c r="G3840" s="1">
        <v>44539</v>
      </c>
      <c r="H3840" t="s">
        <v>45</v>
      </c>
      <c r="I3840" t="s">
        <v>60</v>
      </c>
      <c r="J3840" s="3" t="s">
        <v>12559</v>
      </c>
      <c r="K3840" t="s">
        <v>62</v>
      </c>
      <c r="M3840" t="s">
        <v>89</v>
      </c>
      <c r="N3840" t="s">
        <v>26</v>
      </c>
      <c r="R3840" t="str">
        <f t="shared" ca="1" si="59"/>
        <v>Neha</v>
      </c>
      <c r="S3840" t="str">
        <f>IFERROR(TEXT(DATEVALUE(LEFT(Table1[[#This Row],[Date of Purchase]],10)), "MMMM"), TEXT(Table1[[#This Row],[Date of Purchase]], "MMMM"))</f>
        <v>December</v>
      </c>
      <c r="T3840" t="str">
        <f>IF(OR(
  AND(Table1[[#This Row],[Ticket Priority]]="Critical", Table1[[#This Row],[Ticket Status]]&lt;&gt;"Closed"),
  AND(Table1[[#This Row],[Ticket Priority]]="High", Table1[[#This Row],[Ticket Status]]="Open")
), "Yes", "No")</f>
        <v>Yes</v>
      </c>
      <c r="U3840" s="4" t="str">
        <f>IF(Table1[[#This Row],[Ticket Status]]="Closed","Yes","No")</f>
        <v>No</v>
      </c>
      <c r="V3840" s="4" t="str">
        <f>IF(Table1[[#This Row],[Ticket Status]]="Pending Customer Response","Yes","No")</f>
        <v>No</v>
      </c>
      <c r="W3840" s="5">
        <f ca="1">COUNTIFS(Table1[Agent_name],Table1[[#This Row],[Agent_name]],Table1[Month],Table1[[#This Row],[Month]])/160</f>
        <v>0.1875</v>
      </c>
    </row>
    <row r="3841" spans="1:23" x14ac:dyDescent="0.25">
      <c r="A3841">
        <v>3840</v>
      </c>
      <c r="B3841" t="s">
        <v>12560</v>
      </c>
      <c r="C3841" t="s">
        <v>12561</v>
      </c>
      <c r="D3841">
        <v>44</v>
      </c>
      <c r="E3841" t="s">
        <v>29</v>
      </c>
      <c r="F3841" t="s">
        <v>161</v>
      </c>
      <c r="G3841" s="1">
        <v>44062</v>
      </c>
      <c r="H3841" t="s">
        <v>21</v>
      </c>
      <c r="I3841" t="s">
        <v>141</v>
      </c>
      <c r="J3841" s="3" t="s">
        <v>12562</v>
      </c>
      <c r="K3841" t="s">
        <v>24</v>
      </c>
      <c r="M3841" t="s">
        <v>41</v>
      </c>
      <c r="N3841" t="s">
        <v>33</v>
      </c>
      <c r="O3841" s="2">
        <v>45078.497824074075</v>
      </c>
      <c r="R3841" t="str">
        <f t="shared" ca="1" si="59"/>
        <v>Aisha</v>
      </c>
      <c r="S3841" t="str">
        <f>IFERROR(TEXT(DATEVALUE(LEFT(Table1[[#This Row],[Date of Purchase]],10)), "MMMM"), TEXT(Table1[[#This Row],[Date of Purchase]], "MMMM"))</f>
        <v>August</v>
      </c>
      <c r="T3841" t="str">
        <f>IF(OR(
  AND(Table1[[#This Row],[Ticket Priority]]="Critical", Table1[[#This Row],[Ticket Status]]&lt;&gt;"Closed"),
  AND(Table1[[#This Row],[Ticket Priority]]="High", Table1[[#This Row],[Ticket Status]]="Open")
), "Yes", "No")</f>
        <v>No</v>
      </c>
      <c r="U3841" s="4" t="str">
        <f>IF(Table1[[#This Row],[Ticket Status]]="Closed","Yes","No")</f>
        <v>No</v>
      </c>
      <c r="V3841" s="4" t="str">
        <f>IF(Table1[[#This Row],[Ticket Status]]="Pending Customer Response","Yes","No")</f>
        <v>Yes</v>
      </c>
      <c r="W3841" s="5">
        <f ca="1">COUNTIFS(Table1[Agent_name],Table1[[#This Row],[Agent_name]],Table1[Month],Table1[[#This Row],[Month]])/160</f>
        <v>0.86250000000000004</v>
      </c>
    </row>
    <row r="3842" spans="1:23" x14ac:dyDescent="0.25">
      <c r="A3842">
        <v>3841</v>
      </c>
      <c r="B3842" t="s">
        <v>12563</v>
      </c>
      <c r="C3842" t="s">
        <v>12564</v>
      </c>
      <c r="D3842">
        <v>21</v>
      </c>
      <c r="E3842" t="s">
        <v>29</v>
      </c>
      <c r="F3842" t="s">
        <v>431</v>
      </c>
      <c r="G3842" s="1">
        <v>44409</v>
      </c>
      <c r="H3842" t="s">
        <v>66</v>
      </c>
      <c r="I3842" t="s">
        <v>93</v>
      </c>
      <c r="J3842" s="3" t="s">
        <v>12565</v>
      </c>
      <c r="K3842" t="s">
        <v>24</v>
      </c>
      <c r="M3842" t="s">
        <v>89</v>
      </c>
      <c r="N3842" t="s">
        <v>83</v>
      </c>
      <c r="O3842" s="2">
        <v>45078.745763888888</v>
      </c>
      <c r="R3842" t="str">
        <f t="shared" ref="R3842:R3905" ca="1" si="60">CHOOSE(
RANDBETWEEN(1,20),
"Aisha","Aisha","Aisha","Aisha",
"Ravi","Ravi","Ravi",
"Sara","Sara","Sara",
"Mohit","Mohit",
"Priya","Priya",
"Arjun",
"Neha","Rahul","Divya","Karan","Meera","Sanjay"
)</f>
        <v>Karan</v>
      </c>
      <c r="S3842" t="str">
        <f>IFERROR(TEXT(DATEVALUE(LEFT(Table1[[#This Row],[Date of Purchase]],10)), "MMMM"), TEXT(Table1[[#This Row],[Date of Purchase]], "MMMM"))</f>
        <v>August</v>
      </c>
      <c r="T3842" t="str">
        <f>IF(OR(
  AND(Table1[[#This Row],[Ticket Priority]]="Critical", Table1[[#This Row],[Ticket Status]]&lt;&gt;"Closed"),
  AND(Table1[[#This Row],[Ticket Priority]]="High", Table1[[#This Row],[Ticket Status]]="Open")
), "Yes", "No")</f>
        <v>No</v>
      </c>
      <c r="U3842" s="4" t="str">
        <f>IF(Table1[[#This Row],[Ticket Status]]="Closed","Yes","No")</f>
        <v>No</v>
      </c>
      <c r="V3842" s="4" t="str">
        <f>IF(Table1[[#This Row],[Ticket Status]]="Pending Customer Response","Yes","No")</f>
        <v>Yes</v>
      </c>
      <c r="W3842" s="5">
        <f ca="1">COUNTIFS(Table1[Agent_name],Table1[[#This Row],[Agent_name]],Table1[Month],Table1[[#This Row],[Month]])/160</f>
        <v>0.21875</v>
      </c>
    </row>
    <row r="3843" spans="1:23" x14ac:dyDescent="0.25">
      <c r="A3843">
        <v>3842</v>
      </c>
      <c r="B3843" t="s">
        <v>12566</v>
      </c>
      <c r="C3843" t="s">
        <v>12567</v>
      </c>
      <c r="D3843">
        <v>62</v>
      </c>
      <c r="E3843" t="s">
        <v>58</v>
      </c>
      <c r="F3843" t="s">
        <v>157</v>
      </c>
      <c r="G3843" s="1">
        <v>44521</v>
      </c>
      <c r="H3843" t="s">
        <v>45</v>
      </c>
      <c r="I3843" t="s">
        <v>46</v>
      </c>
      <c r="J3843" s="3" t="s">
        <v>12568</v>
      </c>
      <c r="K3843" t="s">
        <v>24</v>
      </c>
      <c r="M3843" t="s">
        <v>25</v>
      </c>
      <c r="N3843" t="s">
        <v>26</v>
      </c>
      <c r="O3843" s="2">
        <v>45078.733275462961</v>
      </c>
      <c r="R3843" t="str">
        <f t="shared" ca="1" si="60"/>
        <v>Aisha</v>
      </c>
      <c r="S3843" t="str">
        <f>IFERROR(TEXT(DATEVALUE(LEFT(Table1[[#This Row],[Date of Purchase]],10)), "MMMM"), TEXT(Table1[[#This Row],[Date of Purchase]], "MMMM"))</f>
        <v>November</v>
      </c>
      <c r="T3843" t="str">
        <f>IF(OR(
  AND(Table1[[#This Row],[Ticket Priority]]="Critical", Table1[[#This Row],[Ticket Status]]&lt;&gt;"Closed"),
  AND(Table1[[#This Row],[Ticket Priority]]="High", Table1[[#This Row],[Ticket Status]]="Open")
), "Yes", "No")</f>
        <v>Yes</v>
      </c>
      <c r="U3843" s="4" t="str">
        <f>IF(Table1[[#This Row],[Ticket Status]]="Closed","Yes","No")</f>
        <v>No</v>
      </c>
      <c r="V3843" s="4" t="str">
        <f>IF(Table1[[#This Row],[Ticket Status]]="Pending Customer Response","Yes","No")</f>
        <v>Yes</v>
      </c>
      <c r="W3843" s="5">
        <f ca="1">COUNTIFS(Table1[Agent_name],Table1[[#This Row],[Agent_name]],Table1[Month],Table1[[#This Row],[Month]])/160</f>
        <v>0.85624999999999996</v>
      </c>
    </row>
    <row r="3844" spans="1:23" x14ac:dyDescent="0.25">
      <c r="A3844">
        <v>3843</v>
      </c>
      <c r="B3844" t="s">
        <v>8676</v>
      </c>
      <c r="C3844" t="s">
        <v>12569</v>
      </c>
      <c r="D3844">
        <v>20</v>
      </c>
      <c r="E3844" t="s">
        <v>29</v>
      </c>
      <c r="F3844" t="s">
        <v>134</v>
      </c>
      <c r="G3844" s="1">
        <v>44202</v>
      </c>
      <c r="H3844" t="s">
        <v>45</v>
      </c>
      <c r="I3844" t="s">
        <v>52</v>
      </c>
      <c r="J3844" s="3" t="s">
        <v>12570</v>
      </c>
      <c r="K3844" t="s">
        <v>62</v>
      </c>
      <c r="M3844" t="s">
        <v>89</v>
      </c>
      <c r="N3844" t="s">
        <v>55</v>
      </c>
      <c r="R3844" t="str">
        <f t="shared" ca="1" si="60"/>
        <v>Sara</v>
      </c>
      <c r="S3844" t="str">
        <f>IFERROR(TEXT(DATEVALUE(LEFT(Table1[[#This Row],[Date of Purchase]],10)), "MMMM"), TEXT(Table1[[#This Row],[Date of Purchase]], "MMMM"))</f>
        <v>January</v>
      </c>
      <c r="T3844" t="str">
        <f>IF(OR(
  AND(Table1[[#This Row],[Ticket Priority]]="Critical", Table1[[#This Row],[Ticket Status]]&lt;&gt;"Closed"),
  AND(Table1[[#This Row],[Ticket Priority]]="High", Table1[[#This Row],[Ticket Status]]="Open")
), "Yes", "No")</f>
        <v>Yes</v>
      </c>
      <c r="U3844" s="4" t="str">
        <f>IF(Table1[[#This Row],[Ticket Status]]="Closed","Yes","No")</f>
        <v>No</v>
      </c>
      <c r="V3844" s="4" t="str">
        <f>IF(Table1[[#This Row],[Ticket Status]]="Pending Customer Response","Yes","No")</f>
        <v>No</v>
      </c>
      <c r="W3844" s="5">
        <f ca="1">COUNTIFS(Table1[Agent_name],Table1[[#This Row],[Agent_name]],Table1[Month],Table1[[#This Row],[Month]])/160</f>
        <v>0.70625000000000004</v>
      </c>
    </row>
    <row r="3845" spans="1:23" x14ac:dyDescent="0.25">
      <c r="A3845">
        <v>3844</v>
      </c>
      <c r="B3845" t="s">
        <v>12571</v>
      </c>
      <c r="C3845" t="s">
        <v>12572</v>
      </c>
      <c r="D3845">
        <v>55</v>
      </c>
      <c r="E3845" t="s">
        <v>19</v>
      </c>
      <c r="F3845" t="s">
        <v>129</v>
      </c>
      <c r="G3845" s="1">
        <v>44074</v>
      </c>
      <c r="H3845" t="s">
        <v>66</v>
      </c>
      <c r="I3845" t="s">
        <v>31</v>
      </c>
      <c r="J3845" s="3" t="s">
        <v>12573</v>
      </c>
      <c r="K3845" t="s">
        <v>39</v>
      </c>
      <c r="L3845" t="s">
        <v>12574</v>
      </c>
      <c r="M3845" t="s">
        <v>25</v>
      </c>
      <c r="N3845" t="s">
        <v>83</v>
      </c>
      <c r="O3845" s="2">
        <v>45078.207627314812</v>
      </c>
      <c r="P3845" s="2">
        <v>45078.751377314817</v>
      </c>
      <c r="Q3845">
        <v>3</v>
      </c>
      <c r="R3845" t="str">
        <f t="shared" ca="1" si="60"/>
        <v>Meera</v>
      </c>
      <c r="S3845" t="str">
        <f>IFERROR(TEXT(DATEVALUE(LEFT(Table1[[#This Row],[Date of Purchase]],10)), "MMMM"), TEXT(Table1[[#This Row],[Date of Purchase]], "MMMM"))</f>
        <v>August</v>
      </c>
      <c r="T3845" t="str">
        <f>IF(OR(
  AND(Table1[[#This Row],[Ticket Priority]]="Critical", Table1[[#This Row],[Ticket Status]]&lt;&gt;"Closed"),
  AND(Table1[[#This Row],[Ticket Priority]]="High", Table1[[#This Row],[Ticket Status]]="Open")
), "Yes", "No")</f>
        <v>No</v>
      </c>
      <c r="U3845" s="4" t="str">
        <f>IF(Table1[[#This Row],[Ticket Status]]="Closed","Yes","No")</f>
        <v>Yes</v>
      </c>
      <c r="V3845" s="4" t="str">
        <f>IF(Table1[[#This Row],[Ticket Status]]="Pending Customer Response","Yes","No")</f>
        <v>No</v>
      </c>
      <c r="W3845" s="5">
        <f ca="1">COUNTIFS(Table1[Agent_name],Table1[[#This Row],[Agent_name]],Table1[Month],Table1[[#This Row],[Month]])/160</f>
        <v>0.18124999999999999</v>
      </c>
    </row>
    <row r="3846" spans="1:23" x14ac:dyDescent="0.25">
      <c r="A3846">
        <v>3845</v>
      </c>
      <c r="B3846" t="s">
        <v>12575</v>
      </c>
      <c r="C3846" t="s">
        <v>12576</v>
      </c>
      <c r="D3846">
        <v>32</v>
      </c>
      <c r="E3846" t="s">
        <v>58</v>
      </c>
      <c r="F3846" t="s">
        <v>98</v>
      </c>
      <c r="G3846" s="1">
        <v>44493</v>
      </c>
      <c r="H3846" t="s">
        <v>59</v>
      </c>
      <c r="I3846" t="s">
        <v>31</v>
      </c>
      <c r="J3846" s="3" t="s">
        <v>12577</v>
      </c>
      <c r="K3846" t="s">
        <v>39</v>
      </c>
      <c r="L3846" t="s">
        <v>12578</v>
      </c>
      <c r="M3846" t="s">
        <v>143</v>
      </c>
      <c r="N3846" t="s">
        <v>55</v>
      </c>
      <c r="O3846" s="2">
        <v>45078.344444444447</v>
      </c>
      <c r="P3846" s="2">
        <v>45078.725694444445</v>
      </c>
      <c r="Q3846">
        <v>3</v>
      </c>
      <c r="R3846" t="str">
        <f t="shared" ca="1" si="60"/>
        <v>Ravi</v>
      </c>
      <c r="S3846" t="str">
        <f>IFERROR(TEXT(DATEVALUE(LEFT(Table1[[#This Row],[Date of Purchase]],10)), "MMMM"), TEXT(Table1[[#This Row],[Date of Purchase]], "MMMM"))</f>
        <v>October</v>
      </c>
      <c r="T3846" t="str">
        <f>IF(OR(
  AND(Table1[[#This Row],[Ticket Priority]]="Critical", Table1[[#This Row],[Ticket Status]]&lt;&gt;"Closed"),
  AND(Table1[[#This Row],[Ticket Priority]]="High", Table1[[#This Row],[Ticket Status]]="Open")
), "Yes", "No")</f>
        <v>No</v>
      </c>
      <c r="U3846" s="4" t="str">
        <f>IF(Table1[[#This Row],[Ticket Status]]="Closed","Yes","No")</f>
        <v>Yes</v>
      </c>
      <c r="V3846" s="4" t="str">
        <f>IF(Table1[[#This Row],[Ticket Status]]="Pending Customer Response","Yes","No")</f>
        <v>No</v>
      </c>
      <c r="W3846" s="5">
        <f ca="1">COUNTIFS(Table1[Agent_name],Table1[[#This Row],[Agent_name]],Table1[Month],Table1[[#This Row],[Month]])/160</f>
        <v>0.58125000000000004</v>
      </c>
    </row>
    <row r="3847" spans="1:23" x14ac:dyDescent="0.25">
      <c r="A3847">
        <v>3846</v>
      </c>
      <c r="B3847" t="s">
        <v>12579</v>
      </c>
      <c r="C3847" t="s">
        <v>12580</v>
      </c>
      <c r="D3847">
        <v>37</v>
      </c>
      <c r="E3847" t="s">
        <v>58</v>
      </c>
      <c r="F3847" t="s">
        <v>92</v>
      </c>
      <c r="G3847" s="1">
        <v>44390</v>
      </c>
      <c r="H3847" t="s">
        <v>67</v>
      </c>
      <c r="I3847" t="s">
        <v>59</v>
      </c>
      <c r="J3847" s="3" t="s">
        <v>12581</v>
      </c>
      <c r="K3847" t="s">
        <v>62</v>
      </c>
      <c r="M3847" t="s">
        <v>143</v>
      </c>
      <c r="N3847" t="s">
        <v>83</v>
      </c>
      <c r="R3847" t="str">
        <f t="shared" ca="1" si="60"/>
        <v>Divya</v>
      </c>
      <c r="S3847" t="str">
        <f>IFERROR(TEXT(DATEVALUE(LEFT(Table1[[#This Row],[Date of Purchase]],10)), "MMMM"), TEXT(Table1[[#This Row],[Date of Purchase]], "MMMM"))</f>
        <v>July</v>
      </c>
      <c r="T3847" t="str">
        <f>IF(OR(
  AND(Table1[[#This Row],[Ticket Priority]]="Critical", Table1[[#This Row],[Ticket Status]]&lt;&gt;"Closed"),
  AND(Table1[[#This Row],[Ticket Priority]]="High", Table1[[#This Row],[Ticket Status]]="Open")
), "Yes", "No")</f>
        <v>No</v>
      </c>
      <c r="U3847" s="4" t="str">
        <f>IF(Table1[[#This Row],[Ticket Status]]="Closed","Yes","No")</f>
        <v>No</v>
      </c>
      <c r="V3847" s="4" t="str">
        <f>IF(Table1[[#This Row],[Ticket Status]]="Pending Customer Response","Yes","No")</f>
        <v>No</v>
      </c>
      <c r="W3847" s="5">
        <f ca="1">COUNTIFS(Table1[Agent_name],Table1[[#This Row],[Agent_name]],Table1[Month],Table1[[#This Row],[Month]])/160</f>
        <v>0.25</v>
      </c>
    </row>
    <row r="3848" spans="1:23" x14ac:dyDescent="0.25">
      <c r="A3848">
        <v>3847</v>
      </c>
      <c r="B3848" t="s">
        <v>12582</v>
      </c>
      <c r="C3848" t="s">
        <v>12583</v>
      </c>
      <c r="D3848">
        <v>31</v>
      </c>
      <c r="E3848" t="s">
        <v>19</v>
      </c>
      <c r="F3848" t="s">
        <v>134</v>
      </c>
      <c r="G3848" s="1">
        <v>44260</v>
      </c>
      <c r="H3848" t="s">
        <v>59</v>
      </c>
      <c r="I3848" t="s">
        <v>67</v>
      </c>
      <c r="J3848" s="3" t="s">
        <v>12584</v>
      </c>
      <c r="K3848" t="s">
        <v>62</v>
      </c>
      <c r="M3848" t="s">
        <v>89</v>
      </c>
      <c r="N3848" t="s">
        <v>33</v>
      </c>
      <c r="R3848" t="str">
        <f t="shared" ca="1" si="60"/>
        <v>Divya</v>
      </c>
      <c r="S3848" t="str">
        <f>IFERROR(TEXT(DATEVALUE(LEFT(Table1[[#This Row],[Date of Purchase]],10)), "MMMM"), TEXT(Table1[[#This Row],[Date of Purchase]], "MMMM"))</f>
        <v>March</v>
      </c>
      <c r="T3848" t="str">
        <f>IF(OR(
  AND(Table1[[#This Row],[Ticket Priority]]="Critical", Table1[[#This Row],[Ticket Status]]&lt;&gt;"Closed"),
  AND(Table1[[#This Row],[Ticket Priority]]="High", Table1[[#This Row],[Ticket Status]]="Open")
), "Yes", "No")</f>
        <v>Yes</v>
      </c>
      <c r="U3848" s="4" t="str">
        <f>IF(Table1[[#This Row],[Ticket Status]]="Closed","Yes","No")</f>
        <v>No</v>
      </c>
      <c r="V3848" s="4" t="str">
        <f>IF(Table1[[#This Row],[Ticket Status]]="Pending Customer Response","Yes","No")</f>
        <v>No</v>
      </c>
      <c r="W3848" s="5">
        <f ca="1">COUNTIFS(Table1[Agent_name],Table1[[#This Row],[Agent_name]],Table1[Month],Table1[[#This Row],[Month]])/160</f>
        <v>0.1875</v>
      </c>
    </row>
    <row r="3849" spans="1:23" x14ac:dyDescent="0.25">
      <c r="A3849">
        <v>3848</v>
      </c>
      <c r="B3849" t="s">
        <v>12585</v>
      </c>
      <c r="C3849" t="s">
        <v>12586</v>
      </c>
      <c r="D3849">
        <v>31</v>
      </c>
      <c r="E3849" t="s">
        <v>29</v>
      </c>
      <c r="F3849" t="s">
        <v>202</v>
      </c>
      <c r="G3849" s="1">
        <v>44001</v>
      </c>
      <c r="H3849" t="s">
        <v>21</v>
      </c>
      <c r="I3849" t="s">
        <v>99</v>
      </c>
      <c r="J3849" s="3" t="s">
        <v>12587</v>
      </c>
      <c r="K3849" t="s">
        <v>39</v>
      </c>
      <c r="L3849" t="s">
        <v>12588</v>
      </c>
      <c r="M3849" t="s">
        <v>25</v>
      </c>
      <c r="N3849" t="s">
        <v>55</v>
      </c>
      <c r="O3849" s="2">
        <v>45078.647268518522</v>
      </c>
      <c r="P3849" s="2">
        <v>45078.113935185182</v>
      </c>
      <c r="Q3849">
        <v>3</v>
      </c>
      <c r="R3849" t="str">
        <f t="shared" ca="1" si="60"/>
        <v>Sara</v>
      </c>
      <c r="S3849" t="str">
        <f>IFERROR(TEXT(DATEVALUE(LEFT(Table1[[#This Row],[Date of Purchase]],10)), "MMMM"), TEXT(Table1[[#This Row],[Date of Purchase]], "MMMM"))</f>
        <v>June</v>
      </c>
      <c r="T3849" t="str">
        <f>IF(OR(
  AND(Table1[[#This Row],[Ticket Priority]]="Critical", Table1[[#This Row],[Ticket Status]]&lt;&gt;"Closed"),
  AND(Table1[[#This Row],[Ticket Priority]]="High", Table1[[#This Row],[Ticket Status]]="Open")
), "Yes", "No")</f>
        <v>No</v>
      </c>
      <c r="U3849" s="4" t="str">
        <f>IF(Table1[[#This Row],[Ticket Status]]="Closed","Yes","No")</f>
        <v>Yes</v>
      </c>
      <c r="V3849" s="4" t="str">
        <f>IF(Table1[[#This Row],[Ticket Status]]="Pending Customer Response","Yes","No")</f>
        <v>No</v>
      </c>
      <c r="W3849" s="5">
        <f ca="1">COUNTIFS(Table1[Agent_name],Table1[[#This Row],[Agent_name]],Table1[Month],Table1[[#This Row],[Month]])/160</f>
        <v>0.65</v>
      </c>
    </row>
    <row r="3850" spans="1:23" x14ac:dyDescent="0.25">
      <c r="A3850">
        <v>3849</v>
      </c>
      <c r="B3850" t="s">
        <v>12589</v>
      </c>
      <c r="C3850" t="s">
        <v>12590</v>
      </c>
      <c r="D3850">
        <v>55</v>
      </c>
      <c r="E3850" t="s">
        <v>58</v>
      </c>
      <c r="F3850" t="s">
        <v>76</v>
      </c>
      <c r="G3850" s="1">
        <v>44493</v>
      </c>
      <c r="H3850" t="s">
        <v>66</v>
      </c>
      <c r="I3850" t="s">
        <v>31</v>
      </c>
      <c r="J3850" s="3" t="s">
        <v>12591</v>
      </c>
      <c r="K3850" t="s">
        <v>62</v>
      </c>
      <c r="M3850" t="s">
        <v>89</v>
      </c>
      <c r="N3850" t="s">
        <v>83</v>
      </c>
      <c r="R3850" t="str">
        <f t="shared" ca="1" si="60"/>
        <v>Ravi</v>
      </c>
      <c r="S3850" t="str">
        <f>IFERROR(TEXT(DATEVALUE(LEFT(Table1[[#This Row],[Date of Purchase]],10)), "MMMM"), TEXT(Table1[[#This Row],[Date of Purchase]], "MMMM"))</f>
        <v>October</v>
      </c>
      <c r="T3850" t="str">
        <f>IF(OR(
  AND(Table1[[#This Row],[Ticket Priority]]="Critical", Table1[[#This Row],[Ticket Status]]&lt;&gt;"Closed"),
  AND(Table1[[#This Row],[Ticket Priority]]="High", Table1[[#This Row],[Ticket Status]]="Open")
), "Yes", "No")</f>
        <v>Yes</v>
      </c>
      <c r="U3850" s="4" t="str">
        <f>IF(Table1[[#This Row],[Ticket Status]]="Closed","Yes","No")</f>
        <v>No</v>
      </c>
      <c r="V3850" s="4" t="str">
        <f>IF(Table1[[#This Row],[Ticket Status]]="Pending Customer Response","Yes","No")</f>
        <v>No</v>
      </c>
      <c r="W3850" s="5">
        <f ca="1">COUNTIFS(Table1[Agent_name],Table1[[#This Row],[Agent_name]],Table1[Month],Table1[[#This Row],[Month]])/160</f>
        <v>0.58125000000000004</v>
      </c>
    </row>
    <row r="3851" spans="1:23" x14ac:dyDescent="0.25">
      <c r="A3851">
        <v>3850</v>
      </c>
      <c r="B3851" t="s">
        <v>12592</v>
      </c>
      <c r="C3851" t="s">
        <v>12593</v>
      </c>
      <c r="D3851">
        <v>18</v>
      </c>
      <c r="E3851" t="s">
        <v>29</v>
      </c>
      <c r="F3851" t="s">
        <v>211</v>
      </c>
      <c r="G3851" s="1">
        <v>44355</v>
      </c>
      <c r="H3851" t="s">
        <v>59</v>
      </c>
      <c r="I3851" t="s">
        <v>177</v>
      </c>
      <c r="J3851" s="3" t="s">
        <v>442</v>
      </c>
      <c r="K3851" t="s">
        <v>24</v>
      </c>
      <c r="M3851" t="s">
        <v>41</v>
      </c>
      <c r="N3851" t="s">
        <v>33</v>
      </c>
      <c r="O3851" s="2">
        <v>45078.262569444443</v>
      </c>
      <c r="R3851" t="str">
        <f t="shared" ca="1" si="60"/>
        <v>Aisha</v>
      </c>
      <c r="S3851" t="str">
        <f>IFERROR(TEXT(DATEVALUE(LEFT(Table1[[#This Row],[Date of Purchase]],10)), "MMMM"), TEXT(Table1[[#This Row],[Date of Purchase]], "MMMM"))</f>
        <v>June</v>
      </c>
      <c r="T3851" t="str">
        <f>IF(OR(
  AND(Table1[[#This Row],[Ticket Priority]]="Critical", Table1[[#This Row],[Ticket Status]]&lt;&gt;"Closed"),
  AND(Table1[[#This Row],[Ticket Priority]]="High", Table1[[#This Row],[Ticket Status]]="Open")
), "Yes", "No")</f>
        <v>No</v>
      </c>
      <c r="U3851" s="4" t="str">
        <f>IF(Table1[[#This Row],[Ticket Status]]="Closed","Yes","No")</f>
        <v>No</v>
      </c>
      <c r="V3851" s="4" t="str">
        <f>IF(Table1[[#This Row],[Ticket Status]]="Pending Customer Response","Yes","No")</f>
        <v>Yes</v>
      </c>
      <c r="W3851" s="5">
        <f ca="1">COUNTIFS(Table1[Agent_name],Table1[[#This Row],[Agent_name]],Table1[Month],Table1[[#This Row],[Month]])/160</f>
        <v>0.89375000000000004</v>
      </c>
    </row>
    <row r="3852" spans="1:23" x14ac:dyDescent="0.25">
      <c r="A3852">
        <v>3851</v>
      </c>
      <c r="B3852" t="s">
        <v>12594</v>
      </c>
      <c r="C3852" t="s">
        <v>12595</v>
      </c>
      <c r="D3852">
        <v>42</v>
      </c>
      <c r="E3852" t="s">
        <v>29</v>
      </c>
      <c r="F3852" t="s">
        <v>173</v>
      </c>
      <c r="G3852" s="1">
        <v>44125</v>
      </c>
      <c r="H3852" t="s">
        <v>59</v>
      </c>
      <c r="I3852" t="s">
        <v>141</v>
      </c>
      <c r="J3852" s="3" t="s">
        <v>12596</v>
      </c>
      <c r="K3852" t="s">
        <v>24</v>
      </c>
      <c r="M3852" t="s">
        <v>25</v>
      </c>
      <c r="N3852" t="s">
        <v>55</v>
      </c>
      <c r="O3852" s="2">
        <v>45078.554259259261</v>
      </c>
      <c r="R3852" t="str">
        <f t="shared" ca="1" si="60"/>
        <v>Mohit</v>
      </c>
      <c r="S3852" t="str">
        <f>IFERROR(TEXT(DATEVALUE(LEFT(Table1[[#This Row],[Date of Purchase]],10)), "MMMM"), TEXT(Table1[[#This Row],[Date of Purchase]], "MMMM"))</f>
        <v>October</v>
      </c>
      <c r="T3852" t="str">
        <f>IF(OR(
  AND(Table1[[#This Row],[Ticket Priority]]="Critical", Table1[[#This Row],[Ticket Status]]&lt;&gt;"Closed"),
  AND(Table1[[#This Row],[Ticket Priority]]="High", Table1[[#This Row],[Ticket Status]]="Open")
), "Yes", "No")</f>
        <v>Yes</v>
      </c>
      <c r="U3852" s="4" t="str">
        <f>IF(Table1[[#This Row],[Ticket Status]]="Closed","Yes","No")</f>
        <v>No</v>
      </c>
      <c r="V3852" s="4" t="str">
        <f>IF(Table1[[#This Row],[Ticket Status]]="Pending Customer Response","Yes","No")</f>
        <v>Yes</v>
      </c>
      <c r="W3852" s="5">
        <f ca="1">COUNTIFS(Table1[Agent_name],Table1[[#This Row],[Agent_name]],Table1[Month],Table1[[#This Row],[Month]])/160</f>
        <v>0.49375000000000002</v>
      </c>
    </row>
    <row r="3853" spans="1:23" x14ac:dyDescent="0.25">
      <c r="A3853">
        <v>3852</v>
      </c>
      <c r="B3853" t="s">
        <v>12597</v>
      </c>
      <c r="C3853" t="s">
        <v>12598</v>
      </c>
      <c r="D3853">
        <v>40</v>
      </c>
      <c r="E3853" t="s">
        <v>58</v>
      </c>
      <c r="F3853" t="s">
        <v>129</v>
      </c>
      <c r="G3853" s="1">
        <v>44552</v>
      </c>
      <c r="H3853" t="s">
        <v>67</v>
      </c>
      <c r="I3853" t="s">
        <v>37</v>
      </c>
      <c r="J3853" s="3" t="s">
        <v>12599</v>
      </c>
      <c r="K3853" t="s">
        <v>39</v>
      </c>
      <c r="L3853" t="s">
        <v>12600</v>
      </c>
      <c r="M3853" t="s">
        <v>89</v>
      </c>
      <c r="N3853" t="s">
        <v>55</v>
      </c>
      <c r="O3853" s="2">
        <v>45078.05914351852</v>
      </c>
      <c r="P3853" s="2">
        <v>45078.377199074072</v>
      </c>
      <c r="Q3853">
        <v>4</v>
      </c>
      <c r="R3853" t="str">
        <f t="shared" ca="1" si="60"/>
        <v>Aisha</v>
      </c>
      <c r="S3853" t="str">
        <f>IFERROR(TEXT(DATEVALUE(LEFT(Table1[[#This Row],[Date of Purchase]],10)), "MMMM"), TEXT(Table1[[#This Row],[Date of Purchase]], "MMMM"))</f>
        <v>December</v>
      </c>
      <c r="T3853" t="str">
        <f>IF(OR(
  AND(Table1[[#This Row],[Ticket Priority]]="Critical", Table1[[#This Row],[Ticket Status]]&lt;&gt;"Closed"),
  AND(Table1[[#This Row],[Ticket Priority]]="High", Table1[[#This Row],[Ticket Status]]="Open")
), "Yes", "No")</f>
        <v>No</v>
      </c>
      <c r="U3853" s="4" t="str">
        <f>IF(Table1[[#This Row],[Ticket Status]]="Closed","Yes","No")</f>
        <v>Yes</v>
      </c>
      <c r="V3853" s="4" t="str">
        <f>IF(Table1[[#This Row],[Ticket Status]]="Pending Customer Response","Yes","No")</f>
        <v>No</v>
      </c>
      <c r="W3853" s="5">
        <f ca="1">COUNTIFS(Table1[Agent_name],Table1[[#This Row],[Agent_name]],Table1[Month],Table1[[#This Row],[Month]])/160</f>
        <v>0.91249999999999998</v>
      </c>
    </row>
    <row r="3854" spans="1:23" x14ac:dyDescent="0.25">
      <c r="A3854">
        <v>3853</v>
      </c>
      <c r="B3854" t="s">
        <v>12601</v>
      </c>
      <c r="C3854" t="s">
        <v>12602</v>
      </c>
      <c r="D3854">
        <v>41</v>
      </c>
      <c r="E3854" t="s">
        <v>19</v>
      </c>
      <c r="F3854" t="s">
        <v>36</v>
      </c>
      <c r="G3854" s="1">
        <v>44225</v>
      </c>
      <c r="H3854" t="s">
        <v>66</v>
      </c>
      <c r="I3854" t="s">
        <v>37</v>
      </c>
      <c r="J3854" s="3" t="s">
        <v>12603</v>
      </c>
      <c r="K3854" t="s">
        <v>24</v>
      </c>
      <c r="M3854" t="s">
        <v>143</v>
      </c>
      <c r="N3854" t="s">
        <v>33</v>
      </c>
      <c r="O3854" s="2">
        <v>45078.293182870373</v>
      </c>
      <c r="R3854" t="str">
        <f t="shared" ca="1" si="60"/>
        <v>Ravi</v>
      </c>
      <c r="S3854" t="str">
        <f>IFERROR(TEXT(DATEVALUE(LEFT(Table1[[#This Row],[Date of Purchase]],10)), "MMMM"), TEXT(Table1[[#This Row],[Date of Purchase]], "MMMM"))</f>
        <v>January</v>
      </c>
      <c r="T3854" t="str">
        <f>IF(OR(
  AND(Table1[[#This Row],[Ticket Priority]]="Critical", Table1[[#This Row],[Ticket Status]]&lt;&gt;"Closed"),
  AND(Table1[[#This Row],[Ticket Priority]]="High", Table1[[#This Row],[Ticket Status]]="Open")
), "Yes", "No")</f>
        <v>No</v>
      </c>
      <c r="U3854" s="4" t="str">
        <f>IF(Table1[[#This Row],[Ticket Status]]="Closed","Yes","No")</f>
        <v>No</v>
      </c>
      <c r="V3854" s="4" t="str">
        <f>IF(Table1[[#This Row],[Ticket Status]]="Pending Customer Response","Yes","No")</f>
        <v>Yes</v>
      </c>
      <c r="W3854" s="5">
        <f ca="1">COUNTIFS(Table1[Agent_name],Table1[[#This Row],[Agent_name]],Table1[Month],Table1[[#This Row],[Month]])/160</f>
        <v>0.74375000000000002</v>
      </c>
    </row>
    <row r="3855" spans="1:23" x14ac:dyDescent="0.25">
      <c r="A3855">
        <v>3854</v>
      </c>
      <c r="B3855" t="s">
        <v>12604</v>
      </c>
      <c r="C3855" t="s">
        <v>12605</v>
      </c>
      <c r="D3855">
        <v>41</v>
      </c>
      <c r="E3855" t="s">
        <v>58</v>
      </c>
      <c r="F3855" t="s">
        <v>76</v>
      </c>
      <c r="G3855" s="1">
        <v>44099</v>
      </c>
      <c r="H3855" t="s">
        <v>66</v>
      </c>
      <c r="I3855" t="s">
        <v>67</v>
      </c>
      <c r="J3855" s="3" t="s">
        <v>12606</v>
      </c>
      <c r="K3855" t="s">
        <v>39</v>
      </c>
      <c r="L3855" t="s">
        <v>12607</v>
      </c>
      <c r="M3855" t="s">
        <v>41</v>
      </c>
      <c r="N3855" t="s">
        <v>33</v>
      </c>
      <c r="O3855" s="2">
        <v>45078.078611111108</v>
      </c>
      <c r="P3855" s="2">
        <v>45078.207777777781</v>
      </c>
      <c r="Q3855">
        <v>2</v>
      </c>
      <c r="R3855" t="str">
        <f t="shared" ca="1" si="60"/>
        <v>Arjun</v>
      </c>
      <c r="S3855" t="str">
        <f>IFERROR(TEXT(DATEVALUE(LEFT(Table1[[#This Row],[Date of Purchase]],10)), "MMMM"), TEXT(Table1[[#This Row],[Date of Purchase]], "MMMM"))</f>
        <v>September</v>
      </c>
      <c r="T3855" t="str">
        <f>IF(OR(
  AND(Table1[[#This Row],[Ticket Priority]]="Critical", Table1[[#This Row],[Ticket Status]]&lt;&gt;"Closed"),
  AND(Table1[[#This Row],[Ticket Priority]]="High", Table1[[#This Row],[Ticket Status]]="Open")
), "Yes", "No")</f>
        <v>No</v>
      </c>
      <c r="U3855" s="4" t="str">
        <f>IF(Table1[[#This Row],[Ticket Status]]="Closed","Yes","No")</f>
        <v>Yes</v>
      </c>
      <c r="V3855" s="4" t="str">
        <f>IF(Table1[[#This Row],[Ticket Status]]="Pending Customer Response","Yes","No")</f>
        <v>No</v>
      </c>
      <c r="W3855" s="5">
        <f ca="1">COUNTIFS(Table1[Agent_name],Table1[[#This Row],[Agent_name]],Table1[Month],Table1[[#This Row],[Month]])/160</f>
        <v>0.1875</v>
      </c>
    </row>
    <row r="3856" spans="1:23" x14ac:dyDescent="0.25">
      <c r="A3856">
        <v>3855</v>
      </c>
      <c r="B3856" t="s">
        <v>12608</v>
      </c>
      <c r="C3856" t="s">
        <v>12609</v>
      </c>
      <c r="D3856">
        <v>53</v>
      </c>
      <c r="E3856" t="s">
        <v>58</v>
      </c>
      <c r="F3856" t="s">
        <v>281</v>
      </c>
      <c r="G3856" s="1">
        <v>44482</v>
      </c>
      <c r="H3856" t="s">
        <v>45</v>
      </c>
      <c r="I3856" t="s">
        <v>22</v>
      </c>
      <c r="J3856" s="3" t="s">
        <v>12610</v>
      </c>
      <c r="K3856" t="s">
        <v>62</v>
      </c>
      <c r="M3856" t="s">
        <v>25</v>
      </c>
      <c r="N3856" t="s">
        <v>33</v>
      </c>
      <c r="R3856" t="str">
        <f t="shared" ca="1" si="60"/>
        <v>Ravi</v>
      </c>
      <c r="S3856" t="str">
        <f>IFERROR(TEXT(DATEVALUE(LEFT(Table1[[#This Row],[Date of Purchase]],10)), "MMMM"), TEXT(Table1[[#This Row],[Date of Purchase]], "MMMM"))</f>
        <v>October</v>
      </c>
      <c r="T3856" t="str">
        <f>IF(OR(
  AND(Table1[[#This Row],[Ticket Priority]]="Critical", Table1[[#This Row],[Ticket Status]]&lt;&gt;"Closed"),
  AND(Table1[[#This Row],[Ticket Priority]]="High", Table1[[#This Row],[Ticket Status]]="Open")
), "Yes", "No")</f>
        <v>Yes</v>
      </c>
      <c r="U3856" s="4" t="str">
        <f>IF(Table1[[#This Row],[Ticket Status]]="Closed","Yes","No")</f>
        <v>No</v>
      </c>
      <c r="V3856" s="4" t="str">
        <f>IF(Table1[[#This Row],[Ticket Status]]="Pending Customer Response","Yes","No")</f>
        <v>No</v>
      </c>
      <c r="W3856" s="5">
        <f ca="1">COUNTIFS(Table1[Agent_name],Table1[[#This Row],[Agent_name]],Table1[Month],Table1[[#This Row],[Month]])/160</f>
        <v>0.58125000000000004</v>
      </c>
    </row>
    <row r="3857" spans="1:23" x14ac:dyDescent="0.25">
      <c r="A3857">
        <v>3856</v>
      </c>
      <c r="B3857" t="s">
        <v>4307</v>
      </c>
      <c r="C3857" t="s">
        <v>12611</v>
      </c>
      <c r="D3857">
        <v>42</v>
      </c>
      <c r="E3857" t="s">
        <v>19</v>
      </c>
      <c r="F3857" t="s">
        <v>249</v>
      </c>
      <c r="G3857" s="1">
        <v>44309</v>
      </c>
      <c r="H3857" t="s">
        <v>67</v>
      </c>
      <c r="I3857" t="s">
        <v>99</v>
      </c>
      <c r="J3857" s="3" t="s">
        <v>12612</v>
      </c>
      <c r="K3857" t="s">
        <v>62</v>
      </c>
      <c r="M3857" t="s">
        <v>25</v>
      </c>
      <c r="N3857" t="s">
        <v>33</v>
      </c>
      <c r="R3857" t="str">
        <f t="shared" ca="1" si="60"/>
        <v>Aisha</v>
      </c>
      <c r="S3857" t="str">
        <f>IFERROR(TEXT(DATEVALUE(LEFT(Table1[[#This Row],[Date of Purchase]],10)), "MMMM"), TEXT(Table1[[#This Row],[Date of Purchase]], "MMMM"))</f>
        <v>April</v>
      </c>
      <c r="T3857" t="str">
        <f>IF(OR(
  AND(Table1[[#This Row],[Ticket Priority]]="Critical", Table1[[#This Row],[Ticket Status]]&lt;&gt;"Closed"),
  AND(Table1[[#This Row],[Ticket Priority]]="High", Table1[[#This Row],[Ticket Status]]="Open")
), "Yes", "No")</f>
        <v>Yes</v>
      </c>
      <c r="U3857" s="4" t="str">
        <f>IF(Table1[[#This Row],[Ticket Status]]="Closed","Yes","No")</f>
        <v>No</v>
      </c>
      <c r="V3857" s="4" t="str">
        <f>IF(Table1[[#This Row],[Ticket Status]]="Pending Customer Response","Yes","No")</f>
        <v>No</v>
      </c>
      <c r="W3857" s="5">
        <f ca="1">COUNTIFS(Table1[Agent_name],Table1[[#This Row],[Agent_name]],Table1[Month],Table1[[#This Row],[Month]])/160</f>
        <v>0.81874999999999998</v>
      </c>
    </row>
    <row r="3858" spans="1:23" x14ac:dyDescent="0.25">
      <c r="A3858">
        <v>3857</v>
      </c>
      <c r="B3858" t="s">
        <v>12613</v>
      </c>
      <c r="C3858" t="s">
        <v>12614</v>
      </c>
      <c r="D3858">
        <v>67</v>
      </c>
      <c r="E3858" t="s">
        <v>58</v>
      </c>
      <c r="F3858" t="s">
        <v>44</v>
      </c>
      <c r="G3858" s="1">
        <v>44538</v>
      </c>
      <c r="H3858" t="s">
        <v>67</v>
      </c>
      <c r="I3858" t="s">
        <v>37</v>
      </c>
      <c r="J3858" s="3" t="s">
        <v>12615</v>
      </c>
      <c r="K3858" t="s">
        <v>62</v>
      </c>
      <c r="M3858" t="s">
        <v>143</v>
      </c>
      <c r="N3858" t="s">
        <v>33</v>
      </c>
      <c r="R3858" t="str">
        <f t="shared" ca="1" si="60"/>
        <v>Rahul</v>
      </c>
      <c r="S3858" t="str">
        <f>IFERROR(TEXT(DATEVALUE(LEFT(Table1[[#This Row],[Date of Purchase]],10)), "MMMM"), TEXT(Table1[[#This Row],[Date of Purchase]], "MMMM"))</f>
        <v>December</v>
      </c>
      <c r="T3858" t="str">
        <f>IF(OR(
  AND(Table1[[#This Row],[Ticket Priority]]="Critical", Table1[[#This Row],[Ticket Status]]&lt;&gt;"Closed"),
  AND(Table1[[#This Row],[Ticket Priority]]="High", Table1[[#This Row],[Ticket Status]]="Open")
), "Yes", "No")</f>
        <v>No</v>
      </c>
      <c r="U3858" s="4" t="str">
        <f>IF(Table1[[#This Row],[Ticket Status]]="Closed","Yes","No")</f>
        <v>No</v>
      </c>
      <c r="V3858" s="4" t="str">
        <f>IF(Table1[[#This Row],[Ticket Status]]="Pending Customer Response","Yes","No")</f>
        <v>No</v>
      </c>
      <c r="W3858" s="5">
        <f ca="1">COUNTIFS(Table1[Agent_name],Table1[[#This Row],[Agent_name]],Table1[Month],Table1[[#This Row],[Month]])/160</f>
        <v>0.23125000000000001</v>
      </c>
    </row>
    <row r="3859" spans="1:23" x14ac:dyDescent="0.25">
      <c r="A3859">
        <v>3858</v>
      </c>
      <c r="B3859" t="s">
        <v>12616</v>
      </c>
      <c r="C3859" t="s">
        <v>12617</v>
      </c>
      <c r="D3859">
        <v>51</v>
      </c>
      <c r="E3859" t="s">
        <v>58</v>
      </c>
      <c r="F3859" t="s">
        <v>202</v>
      </c>
      <c r="G3859" s="1">
        <v>43847</v>
      </c>
      <c r="H3859" t="s">
        <v>59</v>
      </c>
      <c r="I3859" t="s">
        <v>177</v>
      </c>
      <c r="J3859" s="3" t="s">
        <v>12618</v>
      </c>
      <c r="K3859" t="s">
        <v>24</v>
      </c>
      <c r="M3859" t="s">
        <v>89</v>
      </c>
      <c r="N3859" t="s">
        <v>26</v>
      </c>
      <c r="O3859" s="2">
        <v>45077.996724537035</v>
      </c>
      <c r="R3859" t="str">
        <f t="shared" ca="1" si="60"/>
        <v>Aisha</v>
      </c>
      <c r="S3859" t="str">
        <f>IFERROR(TEXT(DATEVALUE(LEFT(Table1[[#This Row],[Date of Purchase]],10)), "MMMM"), TEXT(Table1[[#This Row],[Date of Purchase]], "MMMM"))</f>
        <v>January</v>
      </c>
      <c r="T3859" t="str">
        <f>IF(OR(
  AND(Table1[[#This Row],[Ticket Priority]]="Critical", Table1[[#This Row],[Ticket Status]]&lt;&gt;"Closed"),
  AND(Table1[[#This Row],[Ticket Priority]]="High", Table1[[#This Row],[Ticket Status]]="Open")
), "Yes", "No")</f>
        <v>No</v>
      </c>
      <c r="U3859" s="4" t="str">
        <f>IF(Table1[[#This Row],[Ticket Status]]="Closed","Yes","No")</f>
        <v>No</v>
      </c>
      <c r="V3859" s="4" t="str">
        <f>IF(Table1[[#This Row],[Ticket Status]]="Pending Customer Response","Yes","No")</f>
        <v>Yes</v>
      </c>
      <c r="W3859" s="5">
        <f ca="1">COUNTIFS(Table1[Agent_name],Table1[[#This Row],[Agent_name]],Table1[Month],Table1[[#This Row],[Month]])/160</f>
        <v>0.83125000000000004</v>
      </c>
    </row>
    <row r="3860" spans="1:23" x14ac:dyDescent="0.25">
      <c r="A3860">
        <v>3859</v>
      </c>
      <c r="B3860" t="s">
        <v>12619</v>
      </c>
      <c r="C3860" t="s">
        <v>12620</v>
      </c>
      <c r="D3860">
        <v>67</v>
      </c>
      <c r="E3860" t="s">
        <v>19</v>
      </c>
      <c r="F3860" t="s">
        <v>173</v>
      </c>
      <c r="G3860" s="1">
        <v>44122</v>
      </c>
      <c r="H3860" t="s">
        <v>59</v>
      </c>
      <c r="I3860" t="s">
        <v>77</v>
      </c>
      <c r="J3860" s="3" t="s">
        <v>12621</v>
      </c>
      <c r="K3860" t="s">
        <v>39</v>
      </c>
      <c r="L3860" t="s">
        <v>12622</v>
      </c>
      <c r="M3860" t="s">
        <v>143</v>
      </c>
      <c r="N3860" t="s">
        <v>55</v>
      </c>
      <c r="O3860" s="2">
        <v>45078.296747685185</v>
      </c>
      <c r="P3860" s="2">
        <v>45078.359942129631</v>
      </c>
      <c r="Q3860">
        <v>3</v>
      </c>
      <c r="R3860" t="str">
        <f t="shared" ca="1" si="60"/>
        <v>Mohit</v>
      </c>
      <c r="S3860" t="str">
        <f>IFERROR(TEXT(DATEVALUE(LEFT(Table1[[#This Row],[Date of Purchase]],10)), "MMMM"), TEXT(Table1[[#This Row],[Date of Purchase]], "MMMM"))</f>
        <v>October</v>
      </c>
      <c r="T3860" t="str">
        <f>IF(OR(
  AND(Table1[[#This Row],[Ticket Priority]]="Critical", Table1[[#This Row],[Ticket Status]]&lt;&gt;"Closed"),
  AND(Table1[[#This Row],[Ticket Priority]]="High", Table1[[#This Row],[Ticket Status]]="Open")
), "Yes", "No")</f>
        <v>No</v>
      </c>
      <c r="U3860" s="4" t="str">
        <f>IF(Table1[[#This Row],[Ticket Status]]="Closed","Yes","No")</f>
        <v>Yes</v>
      </c>
      <c r="V3860" s="4" t="str">
        <f>IF(Table1[[#This Row],[Ticket Status]]="Pending Customer Response","Yes","No")</f>
        <v>No</v>
      </c>
      <c r="W3860" s="5">
        <f ca="1">COUNTIFS(Table1[Agent_name],Table1[[#This Row],[Agent_name]],Table1[Month],Table1[[#This Row],[Month]])/160</f>
        <v>0.49375000000000002</v>
      </c>
    </row>
    <row r="3861" spans="1:23" x14ac:dyDescent="0.25">
      <c r="A3861">
        <v>3860</v>
      </c>
      <c r="B3861" t="s">
        <v>12623</v>
      </c>
      <c r="C3861" t="s">
        <v>12624</v>
      </c>
      <c r="D3861">
        <v>46</v>
      </c>
      <c r="E3861" t="s">
        <v>19</v>
      </c>
      <c r="F3861" t="s">
        <v>134</v>
      </c>
      <c r="G3861" s="1">
        <v>43942</v>
      </c>
      <c r="H3861" t="s">
        <v>67</v>
      </c>
      <c r="I3861" t="s">
        <v>67</v>
      </c>
      <c r="J3861" s="3" t="s">
        <v>12625</v>
      </c>
      <c r="K3861" t="s">
        <v>39</v>
      </c>
      <c r="L3861" t="s">
        <v>12626</v>
      </c>
      <c r="M3861" t="s">
        <v>89</v>
      </c>
      <c r="N3861" t="s">
        <v>55</v>
      </c>
      <c r="O3861" s="2">
        <v>45078.804409722223</v>
      </c>
      <c r="P3861" s="2">
        <v>45078.154409722221</v>
      </c>
      <c r="Q3861">
        <v>2</v>
      </c>
      <c r="R3861" t="str">
        <f t="shared" ca="1" si="60"/>
        <v>Ravi</v>
      </c>
      <c r="S3861" t="str">
        <f>IFERROR(TEXT(DATEVALUE(LEFT(Table1[[#This Row],[Date of Purchase]],10)), "MMMM"), TEXT(Table1[[#This Row],[Date of Purchase]], "MMMM"))</f>
        <v>April</v>
      </c>
      <c r="T3861" t="str">
        <f>IF(OR(
  AND(Table1[[#This Row],[Ticket Priority]]="Critical", Table1[[#This Row],[Ticket Status]]&lt;&gt;"Closed"),
  AND(Table1[[#This Row],[Ticket Priority]]="High", Table1[[#This Row],[Ticket Status]]="Open")
), "Yes", "No")</f>
        <v>No</v>
      </c>
      <c r="U3861" s="4" t="str">
        <f>IF(Table1[[#This Row],[Ticket Status]]="Closed","Yes","No")</f>
        <v>Yes</v>
      </c>
      <c r="V3861" s="4" t="str">
        <f>IF(Table1[[#This Row],[Ticket Status]]="Pending Customer Response","Yes","No")</f>
        <v>No</v>
      </c>
      <c r="W3861" s="5">
        <f ca="1">COUNTIFS(Table1[Agent_name],Table1[[#This Row],[Agent_name]],Table1[Month],Table1[[#This Row],[Month]])/160</f>
        <v>0.625</v>
      </c>
    </row>
    <row r="3862" spans="1:23" x14ac:dyDescent="0.25">
      <c r="A3862">
        <v>3861</v>
      </c>
      <c r="B3862" t="s">
        <v>12627</v>
      </c>
      <c r="C3862" t="s">
        <v>12628</v>
      </c>
      <c r="D3862">
        <v>65</v>
      </c>
      <c r="E3862" t="s">
        <v>58</v>
      </c>
      <c r="F3862" t="s">
        <v>107</v>
      </c>
      <c r="G3862" s="1">
        <v>44361</v>
      </c>
      <c r="H3862" t="s">
        <v>66</v>
      </c>
      <c r="I3862" t="s">
        <v>59</v>
      </c>
      <c r="J3862" s="3" t="s">
        <v>2443</v>
      </c>
      <c r="K3862" t="s">
        <v>39</v>
      </c>
      <c r="L3862" t="s">
        <v>12629</v>
      </c>
      <c r="M3862" t="s">
        <v>25</v>
      </c>
      <c r="N3862" t="s">
        <v>26</v>
      </c>
      <c r="O3862" s="2">
        <v>45078.29954861111</v>
      </c>
      <c r="P3862" s="2">
        <v>45078.023854166669</v>
      </c>
      <c r="Q3862">
        <v>2</v>
      </c>
      <c r="R3862" t="str">
        <f t="shared" ca="1" si="60"/>
        <v>Arjun</v>
      </c>
      <c r="S3862" t="str">
        <f>IFERROR(TEXT(DATEVALUE(LEFT(Table1[[#This Row],[Date of Purchase]],10)), "MMMM"), TEXT(Table1[[#This Row],[Date of Purchase]], "MMMM"))</f>
        <v>June</v>
      </c>
      <c r="T3862" t="str">
        <f>IF(OR(
  AND(Table1[[#This Row],[Ticket Priority]]="Critical", Table1[[#This Row],[Ticket Status]]&lt;&gt;"Closed"),
  AND(Table1[[#This Row],[Ticket Priority]]="High", Table1[[#This Row],[Ticket Status]]="Open")
), "Yes", "No")</f>
        <v>No</v>
      </c>
      <c r="U3862" s="4" t="str">
        <f>IF(Table1[[#This Row],[Ticket Status]]="Closed","Yes","No")</f>
        <v>Yes</v>
      </c>
      <c r="V3862" s="4" t="str">
        <f>IF(Table1[[#This Row],[Ticket Status]]="Pending Customer Response","Yes","No")</f>
        <v>No</v>
      </c>
      <c r="W3862" s="5">
        <f ca="1">COUNTIFS(Table1[Agent_name],Table1[[#This Row],[Agent_name]],Table1[Month],Table1[[#This Row],[Month]])/160</f>
        <v>0.28749999999999998</v>
      </c>
    </row>
    <row r="3863" spans="1:23" x14ac:dyDescent="0.25">
      <c r="A3863">
        <v>3862</v>
      </c>
      <c r="B3863" t="s">
        <v>12630</v>
      </c>
      <c r="C3863" t="s">
        <v>12631</v>
      </c>
      <c r="D3863">
        <v>55</v>
      </c>
      <c r="E3863" t="s">
        <v>29</v>
      </c>
      <c r="F3863" t="s">
        <v>71</v>
      </c>
      <c r="G3863" s="1">
        <v>44330</v>
      </c>
      <c r="H3863" t="s">
        <v>59</v>
      </c>
      <c r="I3863" t="s">
        <v>67</v>
      </c>
      <c r="J3863" s="3" t="s">
        <v>12632</v>
      </c>
      <c r="K3863" t="s">
        <v>62</v>
      </c>
      <c r="M3863" t="s">
        <v>143</v>
      </c>
      <c r="N3863" t="s">
        <v>83</v>
      </c>
      <c r="R3863" t="str">
        <f t="shared" ca="1" si="60"/>
        <v>Ravi</v>
      </c>
      <c r="S3863" t="str">
        <f>IFERROR(TEXT(DATEVALUE(LEFT(Table1[[#This Row],[Date of Purchase]],10)), "MMMM"), TEXT(Table1[[#This Row],[Date of Purchase]], "MMMM"))</f>
        <v>May</v>
      </c>
      <c r="T3863" t="str">
        <f>IF(OR(
  AND(Table1[[#This Row],[Ticket Priority]]="Critical", Table1[[#This Row],[Ticket Status]]&lt;&gt;"Closed"),
  AND(Table1[[#This Row],[Ticket Priority]]="High", Table1[[#This Row],[Ticket Status]]="Open")
), "Yes", "No")</f>
        <v>No</v>
      </c>
      <c r="U3863" s="4" t="str">
        <f>IF(Table1[[#This Row],[Ticket Status]]="Closed","Yes","No")</f>
        <v>No</v>
      </c>
      <c r="V3863" s="4" t="str">
        <f>IF(Table1[[#This Row],[Ticket Status]]="Pending Customer Response","Yes","No")</f>
        <v>No</v>
      </c>
      <c r="W3863" s="5">
        <f ca="1">COUNTIFS(Table1[Agent_name],Table1[[#This Row],[Agent_name]],Table1[Month],Table1[[#This Row],[Month]])/160</f>
        <v>0.67500000000000004</v>
      </c>
    </row>
    <row r="3864" spans="1:23" x14ac:dyDescent="0.25">
      <c r="A3864">
        <v>3863</v>
      </c>
      <c r="B3864" t="s">
        <v>12633</v>
      </c>
      <c r="C3864" t="s">
        <v>12634</v>
      </c>
      <c r="D3864">
        <v>34</v>
      </c>
      <c r="E3864" t="s">
        <v>19</v>
      </c>
      <c r="F3864" t="s">
        <v>103</v>
      </c>
      <c r="G3864" s="1">
        <v>44339</v>
      </c>
      <c r="H3864" t="s">
        <v>67</v>
      </c>
      <c r="I3864" t="s">
        <v>31</v>
      </c>
      <c r="J3864" s="3" t="s">
        <v>12635</v>
      </c>
      <c r="K3864" t="s">
        <v>39</v>
      </c>
      <c r="L3864" t="s">
        <v>12636</v>
      </c>
      <c r="M3864" t="s">
        <v>25</v>
      </c>
      <c r="N3864" t="s">
        <v>83</v>
      </c>
      <c r="O3864" s="2">
        <v>45078.639861111114</v>
      </c>
      <c r="P3864" s="2">
        <v>45078.426666666666</v>
      </c>
      <c r="Q3864">
        <v>2</v>
      </c>
      <c r="R3864" t="str">
        <f t="shared" ca="1" si="60"/>
        <v>Aisha</v>
      </c>
      <c r="S3864" t="str">
        <f>IFERROR(TEXT(DATEVALUE(LEFT(Table1[[#This Row],[Date of Purchase]],10)), "MMMM"), TEXT(Table1[[#This Row],[Date of Purchase]], "MMMM"))</f>
        <v>May</v>
      </c>
      <c r="T3864" t="str">
        <f>IF(OR(
  AND(Table1[[#This Row],[Ticket Priority]]="Critical", Table1[[#This Row],[Ticket Status]]&lt;&gt;"Closed"),
  AND(Table1[[#This Row],[Ticket Priority]]="High", Table1[[#This Row],[Ticket Status]]="Open")
), "Yes", "No")</f>
        <v>No</v>
      </c>
      <c r="U3864" s="4" t="str">
        <f>IF(Table1[[#This Row],[Ticket Status]]="Closed","Yes","No")</f>
        <v>Yes</v>
      </c>
      <c r="V3864" s="4" t="str">
        <f>IF(Table1[[#This Row],[Ticket Status]]="Pending Customer Response","Yes","No")</f>
        <v>No</v>
      </c>
      <c r="W3864" s="5">
        <f ca="1">COUNTIFS(Table1[Agent_name],Table1[[#This Row],[Agent_name]],Table1[Month],Table1[[#This Row],[Month]])/160</f>
        <v>0.93125000000000002</v>
      </c>
    </row>
    <row r="3865" spans="1:23" x14ac:dyDescent="0.25">
      <c r="A3865">
        <v>3864</v>
      </c>
      <c r="B3865" t="s">
        <v>12637</v>
      </c>
      <c r="C3865" t="s">
        <v>12638</v>
      </c>
      <c r="D3865">
        <v>18</v>
      </c>
      <c r="E3865" t="s">
        <v>29</v>
      </c>
      <c r="F3865" t="s">
        <v>112</v>
      </c>
      <c r="G3865" s="1">
        <v>44386</v>
      </c>
      <c r="H3865" t="s">
        <v>21</v>
      </c>
      <c r="I3865" t="s">
        <v>99</v>
      </c>
      <c r="J3865" s="3" t="s">
        <v>12639</v>
      </c>
      <c r="K3865" t="s">
        <v>39</v>
      </c>
      <c r="L3865" t="s">
        <v>12640</v>
      </c>
      <c r="M3865" t="s">
        <v>41</v>
      </c>
      <c r="N3865" t="s">
        <v>26</v>
      </c>
      <c r="O3865" s="2">
        <v>45078.225289351853</v>
      </c>
      <c r="P3865" s="2">
        <v>45078.51903935185</v>
      </c>
      <c r="Q3865">
        <v>2</v>
      </c>
      <c r="R3865" t="str">
        <f t="shared" ca="1" si="60"/>
        <v>Rahul</v>
      </c>
      <c r="S3865" t="str">
        <f>IFERROR(TEXT(DATEVALUE(LEFT(Table1[[#This Row],[Date of Purchase]],10)), "MMMM"), TEXT(Table1[[#This Row],[Date of Purchase]], "MMMM"))</f>
        <v>July</v>
      </c>
      <c r="T3865" t="str">
        <f>IF(OR(
  AND(Table1[[#This Row],[Ticket Priority]]="Critical", Table1[[#This Row],[Ticket Status]]&lt;&gt;"Closed"),
  AND(Table1[[#This Row],[Ticket Priority]]="High", Table1[[#This Row],[Ticket Status]]="Open")
), "Yes", "No")</f>
        <v>No</v>
      </c>
      <c r="U3865" s="4" t="str">
        <f>IF(Table1[[#This Row],[Ticket Status]]="Closed","Yes","No")</f>
        <v>Yes</v>
      </c>
      <c r="V3865" s="4" t="str">
        <f>IF(Table1[[#This Row],[Ticket Status]]="Pending Customer Response","Yes","No")</f>
        <v>No</v>
      </c>
      <c r="W3865" s="5">
        <f ca="1">COUNTIFS(Table1[Agent_name],Table1[[#This Row],[Agent_name]],Table1[Month],Table1[[#This Row],[Month]])/160</f>
        <v>0.21249999999999999</v>
      </c>
    </row>
    <row r="3866" spans="1:23" x14ac:dyDescent="0.25">
      <c r="A3866">
        <v>3865</v>
      </c>
      <c r="B3866" t="s">
        <v>12641</v>
      </c>
      <c r="C3866" t="s">
        <v>12642</v>
      </c>
      <c r="D3866">
        <v>50</v>
      </c>
      <c r="E3866" t="s">
        <v>19</v>
      </c>
      <c r="F3866" t="s">
        <v>107</v>
      </c>
      <c r="G3866" s="1">
        <v>44264</v>
      </c>
      <c r="H3866" t="s">
        <v>45</v>
      </c>
      <c r="I3866" t="s">
        <v>177</v>
      </c>
      <c r="J3866" s="3" t="s">
        <v>12643</v>
      </c>
      <c r="K3866" t="s">
        <v>62</v>
      </c>
      <c r="M3866" t="s">
        <v>25</v>
      </c>
      <c r="N3866" t="s">
        <v>55</v>
      </c>
      <c r="R3866" t="str">
        <f t="shared" ca="1" si="60"/>
        <v>Arjun</v>
      </c>
      <c r="S3866" t="str">
        <f>IFERROR(TEXT(DATEVALUE(LEFT(Table1[[#This Row],[Date of Purchase]],10)), "MMMM"), TEXT(Table1[[#This Row],[Date of Purchase]], "MMMM"))</f>
        <v>March</v>
      </c>
      <c r="T3866" t="str">
        <f>IF(OR(
  AND(Table1[[#This Row],[Ticket Priority]]="Critical", Table1[[#This Row],[Ticket Status]]&lt;&gt;"Closed"),
  AND(Table1[[#This Row],[Ticket Priority]]="High", Table1[[#This Row],[Ticket Status]]="Open")
), "Yes", "No")</f>
        <v>Yes</v>
      </c>
      <c r="U3866" s="4" t="str">
        <f>IF(Table1[[#This Row],[Ticket Status]]="Closed","Yes","No")</f>
        <v>No</v>
      </c>
      <c r="V3866" s="4" t="str">
        <f>IF(Table1[[#This Row],[Ticket Status]]="Pending Customer Response","Yes","No")</f>
        <v>No</v>
      </c>
      <c r="W3866" s="5">
        <f ca="1">COUNTIFS(Table1[Agent_name],Table1[[#This Row],[Agent_name]],Table1[Month],Table1[[#This Row],[Month]])/160</f>
        <v>0.23125000000000001</v>
      </c>
    </row>
    <row r="3867" spans="1:23" x14ac:dyDescent="0.25">
      <c r="A3867">
        <v>3866</v>
      </c>
      <c r="B3867" t="s">
        <v>12644</v>
      </c>
      <c r="C3867" t="s">
        <v>12645</v>
      </c>
      <c r="D3867">
        <v>55</v>
      </c>
      <c r="E3867" t="s">
        <v>58</v>
      </c>
      <c r="F3867" t="s">
        <v>286</v>
      </c>
      <c r="G3867" s="1">
        <v>43907</v>
      </c>
      <c r="H3867" t="s">
        <v>67</v>
      </c>
      <c r="I3867" t="s">
        <v>177</v>
      </c>
      <c r="J3867" s="3" t="s">
        <v>12353</v>
      </c>
      <c r="K3867" t="s">
        <v>24</v>
      </c>
      <c r="M3867" t="s">
        <v>89</v>
      </c>
      <c r="N3867" t="s">
        <v>83</v>
      </c>
      <c r="O3867" s="2">
        <v>45078.264201388891</v>
      </c>
      <c r="R3867" t="str">
        <f t="shared" ca="1" si="60"/>
        <v>Ravi</v>
      </c>
      <c r="S3867" t="str">
        <f>IFERROR(TEXT(DATEVALUE(LEFT(Table1[[#This Row],[Date of Purchase]],10)), "MMMM"), TEXT(Table1[[#This Row],[Date of Purchase]], "MMMM"))</f>
        <v>March</v>
      </c>
      <c r="T3867" t="str">
        <f>IF(OR(
  AND(Table1[[#This Row],[Ticket Priority]]="Critical", Table1[[#This Row],[Ticket Status]]&lt;&gt;"Closed"),
  AND(Table1[[#This Row],[Ticket Priority]]="High", Table1[[#This Row],[Ticket Status]]="Open")
), "Yes", "No")</f>
        <v>No</v>
      </c>
      <c r="U3867" s="4" t="str">
        <f>IF(Table1[[#This Row],[Ticket Status]]="Closed","Yes","No")</f>
        <v>No</v>
      </c>
      <c r="V3867" s="4" t="str">
        <f>IF(Table1[[#This Row],[Ticket Status]]="Pending Customer Response","Yes","No")</f>
        <v>Yes</v>
      </c>
      <c r="W3867" s="5">
        <f ca="1">COUNTIFS(Table1[Agent_name],Table1[[#This Row],[Agent_name]],Table1[Month],Table1[[#This Row],[Month]])/160</f>
        <v>0.54374999999999996</v>
      </c>
    </row>
    <row r="3868" spans="1:23" x14ac:dyDescent="0.25">
      <c r="A3868">
        <v>3867</v>
      </c>
      <c r="B3868" t="s">
        <v>12646</v>
      </c>
      <c r="C3868" t="s">
        <v>12647</v>
      </c>
      <c r="D3868">
        <v>33</v>
      </c>
      <c r="E3868" t="s">
        <v>58</v>
      </c>
      <c r="F3868" t="s">
        <v>242</v>
      </c>
      <c r="G3868" s="1">
        <v>44092</v>
      </c>
      <c r="H3868" t="s">
        <v>59</v>
      </c>
      <c r="I3868" t="s">
        <v>31</v>
      </c>
      <c r="J3868" s="3" t="s">
        <v>12648</v>
      </c>
      <c r="K3868" t="s">
        <v>39</v>
      </c>
      <c r="L3868" t="s">
        <v>12649</v>
      </c>
      <c r="M3868" t="s">
        <v>41</v>
      </c>
      <c r="N3868" t="s">
        <v>26</v>
      </c>
      <c r="O3868" s="2">
        <v>45078.659351851849</v>
      </c>
      <c r="P3868" s="2">
        <v>45078.577407407407</v>
      </c>
      <c r="Q3868">
        <v>2</v>
      </c>
      <c r="R3868" t="str">
        <f t="shared" ca="1" si="60"/>
        <v>Ravi</v>
      </c>
      <c r="S3868" t="str">
        <f>IFERROR(TEXT(DATEVALUE(LEFT(Table1[[#This Row],[Date of Purchase]],10)), "MMMM"), TEXT(Table1[[#This Row],[Date of Purchase]], "MMMM"))</f>
        <v>September</v>
      </c>
      <c r="T3868" t="str">
        <f>IF(OR(
  AND(Table1[[#This Row],[Ticket Priority]]="Critical", Table1[[#This Row],[Ticket Status]]&lt;&gt;"Closed"),
  AND(Table1[[#This Row],[Ticket Priority]]="High", Table1[[#This Row],[Ticket Status]]="Open")
), "Yes", "No")</f>
        <v>No</v>
      </c>
      <c r="U3868" s="4" t="str">
        <f>IF(Table1[[#This Row],[Ticket Status]]="Closed","Yes","No")</f>
        <v>Yes</v>
      </c>
      <c r="V3868" s="4" t="str">
        <f>IF(Table1[[#This Row],[Ticket Status]]="Pending Customer Response","Yes","No")</f>
        <v>No</v>
      </c>
      <c r="W3868" s="5">
        <f ca="1">COUNTIFS(Table1[Agent_name],Table1[[#This Row],[Agent_name]],Table1[Month],Table1[[#This Row],[Month]])/160</f>
        <v>0.64375000000000004</v>
      </c>
    </row>
    <row r="3869" spans="1:23" x14ac:dyDescent="0.25">
      <c r="A3869">
        <v>3868</v>
      </c>
      <c r="B3869" t="s">
        <v>12650</v>
      </c>
      <c r="C3869" t="s">
        <v>12651</v>
      </c>
      <c r="D3869">
        <v>44</v>
      </c>
      <c r="E3869" t="s">
        <v>29</v>
      </c>
      <c r="F3869" t="s">
        <v>421</v>
      </c>
      <c r="G3869" s="1">
        <v>44016</v>
      </c>
      <c r="H3869" t="s">
        <v>45</v>
      </c>
      <c r="I3869" t="s">
        <v>22</v>
      </c>
      <c r="J3869" s="3" t="s">
        <v>12652</v>
      </c>
      <c r="K3869" t="s">
        <v>39</v>
      </c>
      <c r="L3869" t="s">
        <v>12653</v>
      </c>
      <c r="M3869" t="s">
        <v>143</v>
      </c>
      <c r="N3869" t="s">
        <v>83</v>
      </c>
      <c r="O3869" s="2">
        <v>45078.419791666667</v>
      </c>
      <c r="P3869" s="2">
        <v>45078.507986111108</v>
      </c>
      <c r="Q3869">
        <v>4</v>
      </c>
      <c r="R3869" t="str">
        <f t="shared" ca="1" si="60"/>
        <v>Aisha</v>
      </c>
      <c r="S3869" t="str">
        <f>IFERROR(TEXT(DATEVALUE(LEFT(Table1[[#This Row],[Date of Purchase]],10)), "MMMM"), TEXT(Table1[[#This Row],[Date of Purchase]], "MMMM"))</f>
        <v>July</v>
      </c>
      <c r="T3869" t="str">
        <f>IF(OR(
  AND(Table1[[#This Row],[Ticket Priority]]="Critical", Table1[[#This Row],[Ticket Status]]&lt;&gt;"Closed"),
  AND(Table1[[#This Row],[Ticket Priority]]="High", Table1[[#This Row],[Ticket Status]]="Open")
), "Yes", "No")</f>
        <v>No</v>
      </c>
      <c r="U3869" s="4" t="str">
        <f>IF(Table1[[#This Row],[Ticket Status]]="Closed","Yes","No")</f>
        <v>Yes</v>
      </c>
      <c r="V3869" s="4" t="str">
        <f>IF(Table1[[#This Row],[Ticket Status]]="Pending Customer Response","Yes","No")</f>
        <v>No</v>
      </c>
      <c r="W3869" s="5">
        <f ca="1">COUNTIFS(Table1[Agent_name],Table1[[#This Row],[Agent_name]],Table1[Month],Table1[[#This Row],[Month]])/160</f>
        <v>0.875</v>
      </c>
    </row>
    <row r="3870" spans="1:23" x14ac:dyDescent="0.25">
      <c r="A3870">
        <v>3869</v>
      </c>
      <c r="B3870" t="s">
        <v>12654</v>
      </c>
      <c r="C3870" t="s">
        <v>12655</v>
      </c>
      <c r="D3870">
        <v>32</v>
      </c>
      <c r="E3870" t="s">
        <v>29</v>
      </c>
      <c r="F3870" t="s">
        <v>173</v>
      </c>
      <c r="G3870" s="1">
        <v>44339</v>
      </c>
      <c r="H3870" t="s">
        <v>67</v>
      </c>
      <c r="I3870" t="s">
        <v>52</v>
      </c>
      <c r="J3870" s="3" t="s">
        <v>12656</v>
      </c>
      <c r="K3870" t="s">
        <v>62</v>
      </c>
      <c r="M3870" t="s">
        <v>89</v>
      </c>
      <c r="N3870" t="s">
        <v>26</v>
      </c>
      <c r="R3870" t="str">
        <f t="shared" ca="1" si="60"/>
        <v>Priya</v>
      </c>
      <c r="S3870" t="str">
        <f>IFERROR(TEXT(DATEVALUE(LEFT(Table1[[#This Row],[Date of Purchase]],10)), "MMMM"), TEXT(Table1[[#This Row],[Date of Purchase]], "MMMM"))</f>
        <v>May</v>
      </c>
      <c r="T3870" t="str">
        <f>IF(OR(
  AND(Table1[[#This Row],[Ticket Priority]]="Critical", Table1[[#This Row],[Ticket Status]]&lt;&gt;"Closed"),
  AND(Table1[[#This Row],[Ticket Priority]]="High", Table1[[#This Row],[Ticket Status]]="Open")
), "Yes", "No")</f>
        <v>Yes</v>
      </c>
      <c r="U3870" s="4" t="str">
        <f>IF(Table1[[#This Row],[Ticket Status]]="Closed","Yes","No")</f>
        <v>No</v>
      </c>
      <c r="V3870" s="4" t="str">
        <f>IF(Table1[[#This Row],[Ticket Status]]="Pending Customer Response","Yes","No")</f>
        <v>No</v>
      </c>
      <c r="W3870" s="5">
        <f ca="1">COUNTIFS(Table1[Agent_name],Table1[[#This Row],[Agent_name]],Table1[Month],Table1[[#This Row],[Month]])/160</f>
        <v>0.40625</v>
      </c>
    </row>
    <row r="3871" spans="1:23" x14ac:dyDescent="0.25">
      <c r="A3871">
        <v>3870</v>
      </c>
      <c r="B3871" t="s">
        <v>12657</v>
      </c>
      <c r="C3871" t="s">
        <v>12658</v>
      </c>
      <c r="D3871">
        <v>65</v>
      </c>
      <c r="E3871" t="s">
        <v>58</v>
      </c>
      <c r="F3871" t="s">
        <v>65</v>
      </c>
      <c r="G3871" s="1">
        <v>44106</v>
      </c>
      <c r="H3871" t="s">
        <v>66</v>
      </c>
      <c r="I3871" t="s">
        <v>60</v>
      </c>
      <c r="J3871" s="3" t="s">
        <v>12659</v>
      </c>
      <c r="K3871" t="s">
        <v>24</v>
      </c>
      <c r="M3871" t="s">
        <v>41</v>
      </c>
      <c r="N3871" t="s">
        <v>55</v>
      </c>
      <c r="O3871" s="2">
        <v>45078.401759259257</v>
      </c>
      <c r="R3871" t="str">
        <f t="shared" ca="1" si="60"/>
        <v>Priya</v>
      </c>
      <c r="S3871" t="str">
        <f>IFERROR(TEXT(DATEVALUE(LEFT(Table1[[#This Row],[Date of Purchase]],10)), "MMMM"), TEXT(Table1[[#This Row],[Date of Purchase]], "MMMM"))</f>
        <v>October</v>
      </c>
      <c r="T3871" t="str">
        <f>IF(OR(
  AND(Table1[[#This Row],[Ticket Priority]]="Critical", Table1[[#This Row],[Ticket Status]]&lt;&gt;"Closed"),
  AND(Table1[[#This Row],[Ticket Priority]]="High", Table1[[#This Row],[Ticket Status]]="Open")
), "Yes", "No")</f>
        <v>No</v>
      </c>
      <c r="U3871" s="4" t="str">
        <f>IF(Table1[[#This Row],[Ticket Status]]="Closed","Yes","No")</f>
        <v>No</v>
      </c>
      <c r="V3871" s="4" t="str">
        <f>IF(Table1[[#This Row],[Ticket Status]]="Pending Customer Response","Yes","No")</f>
        <v>Yes</v>
      </c>
      <c r="W3871" s="5">
        <f ca="1">COUNTIFS(Table1[Agent_name],Table1[[#This Row],[Agent_name]],Table1[Month],Table1[[#This Row],[Month]])/160</f>
        <v>0.58125000000000004</v>
      </c>
    </row>
    <row r="3872" spans="1:23" x14ac:dyDescent="0.25">
      <c r="A3872">
        <v>3871</v>
      </c>
      <c r="B3872" t="s">
        <v>12660</v>
      </c>
      <c r="C3872" t="s">
        <v>12661</v>
      </c>
      <c r="D3872">
        <v>51</v>
      </c>
      <c r="E3872" t="s">
        <v>19</v>
      </c>
      <c r="F3872" t="s">
        <v>421</v>
      </c>
      <c r="G3872" s="1">
        <v>43886</v>
      </c>
      <c r="H3872" t="s">
        <v>45</v>
      </c>
      <c r="I3872" t="s">
        <v>60</v>
      </c>
      <c r="J3872" s="3" t="s">
        <v>12662</v>
      </c>
      <c r="K3872" t="s">
        <v>39</v>
      </c>
      <c r="L3872" t="s">
        <v>12663</v>
      </c>
      <c r="M3872" t="s">
        <v>25</v>
      </c>
      <c r="N3872" t="s">
        <v>33</v>
      </c>
      <c r="O3872" s="2">
        <v>45078.683032407411</v>
      </c>
      <c r="P3872" s="2">
        <v>45078.29483796296</v>
      </c>
      <c r="Q3872">
        <v>5</v>
      </c>
      <c r="R3872" t="str">
        <f t="shared" ca="1" si="60"/>
        <v>Arjun</v>
      </c>
      <c r="S3872" t="str">
        <f>IFERROR(TEXT(DATEVALUE(LEFT(Table1[[#This Row],[Date of Purchase]],10)), "MMMM"), TEXT(Table1[[#This Row],[Date of Purchase]], "MMMM"))</f>
        <v>February</v>
      </c>
      <c r="T3872" t="str">
        <f>IF(OR(
  AND(Table1[[#This Row],[Ticket Priority]]="Critical", Table1[[#This Row],[Ticket Status]]&lt;&gt;"Closed"),
  AND(Table1[[#This Row],[Ticket Priority]]="High", Table1[[#This Row],[Ticket Status]]="Open")
), "Yes", "No")</f>
        <v>No</v>
      </c>
      <c r="U3872" s="4" t="str">
        <f>IF(Table1[[#This Row],[Ticket Status]]="Closed","Yes","No")</f>
        <v>Yes</v>
      </c>
      <c r="V3872" s="4" t="str">
        <f>IF(Table1[[#This Row],[Ticket Status]]="Pending Customer Response","Yes","No")</f>
        <v>No</v>
      </c>
      <c r="W3872" s="5">
        <f ca="1">COUNTIFS(Table1[Agent_name],Table1[[#This Row],[Agent_name]],Table1[Month],Table1[[#This Row],[Month]])/160</f>
        <v>0.23125000000000001</v>
      </c>
    </row>
    <row r="3873" spans="1:23" x14ac:dyDescent="0.25">
      <c r="A3873">
        <v>3872</v>
      </c>
      <c r="B3873" t="s">
        <v>12664</v>
      </c>
      <c r="C3873" t="s">
        <v>12665</v>
      </c>
      <c r="D3873">
        <v>24</v>
      </c>
      <c r="E3873" t="s">
        <v>29</v>
      </c>
      <c r="F3873" t="s">
        <v>207</v>
      </c>
      <c r="G3873" s="1">
        <v>44023</v>
      </c>
      <c r="H3873" t="s">
        <v>59</v>
      </c>
      <c r="I3873" t="s">
        <v>150</v>
      </c>
      <c r="J3873" s="3" t="s">
        <v>12666</v>
      </c>
      <c r="K3873" t="s">
        <v>62</v>
      </c>
      <c r="M3873" t="s">
        <v>41</v>
      </c>
      <c r="N3873" t="s">
        <v>83</v>
      </c>
      <c r="R3873" t="str">
        <f t="shared" ca="1" si="60"/>
        <v>Ravi</v>
      </c>
      <c r="S3873" t="str">
        <f>IFERROR(TEXT(DATEVALUE(LEFT(Table1[[#This Row],[Date of Purchase]],10)), "MMMM"), TEXT(Table1[[#This Row],[Date of Purchase]], "MMMM"))</f>
        <v>July</v>
      </c>
      <c r="T3873" t="str">
        <f>IF(OR(
  AND(Table1[[#This Row],[Ticket Priority]]="Critical", Table1[[#This Row],[Ticket Status]]&lt;&gt;"Closed"),
  AND(Table1[[#This Row],[Ticket Priority]]="High", Table1[[#This Row],[Ticket Status]]="Open")
), "Yes", "No")</f>
        <v>No</v>
      </c>
      <c r="U3873" s="4" t="str">
        <f>IF(Table1[[#This Row],[Ticket Status]]="Closed","Yes","No")</f>
        <v>No</v>
      </c>
      <c r="V3873" s="4" t="str">
        <f>IF(Table1[[#This Row],[Ticket Status]]="Pending Customer Response","Yes","No")</f>
        <v>No</v>
      </c>
      <c r="W3873" s="5">
        <f ca="1">COUNTIFS(Table1[Agent_name],Table1[[#This Row],[Agent_name]],Table1[Month],Table1[[#This Row],[Month]])/160</f>
        <v>0.66249999999999998</v>
      </c>
    </row>
    <row r="3874" spans="1:23" x14ac:dyDescent="0.25">
      <c r="A3874">
        <v>3873</v>
      </c>
      <c r="B3874" t="s">
        <v>12667</v>
      </c>
      <c r="C3874" t="s">
        <v>12668</v>
      </c>
      <c r="D3874">
        <v>36</v>
      </c>
      <c r="E3874" t="s">
        <v>19</v>
      </c>
      <c r="F3874" t="s">
        <v>281</v>
      </c>
      <c r="G3874" s="1">
        <v>44494</v>
      </c>
      <c r="H3874" t="s">
        <v>45</v>
      </c>
      <c r="I3874" t="s">
        <v>113</v>
      </c>
      <c r="J3874" s="3" t="s">
        <v>12669</v>
      </c>
      <c r="K3874" t="s">
        <v>39</v>
      </c>
      <c r="L3874" t="s">
        <v>12670</v>
      </c>
      <c r="M3874" t="s">
        <v>143</v>
      </c>
      <c r="N3874" t="s">
        <v>55</v>
      </c>
      <c r="O3874" s="2">
        <v>45078.73238425926</v>
      </c>
      <c r="P3874" s="2">
        <v>45078.724050925928</v>
      </c>
      <c r="Q3874">
        <v>2</v>
      </c>
      <c r="R3874" t="str">
        <f t="shared" ca="1" si="60"/>
        <v>Priya</v>
      </c>
      <c r="S3874" t="str">
        <f>IFERROR(TEXT(DATEVALUE(LEFT(Table1[[#This Row],[Date of Purchase]],10)), "MMMM"), TEXT(Table1[[#This Row],[Date of Purchase]], "MMMM"))</f>
        <v>October</v>
      </c>
      <c r="T3874" t="str">
        <f>IF(OR(
  AND(Table1[[#This Row],[Ticket Priority]]="Critical", Table1[[#This Row],[Ticket Status]]&lt;&gt;"Closed"),
  AND(Table1[[#This Row],[Ticket Priority]]="High", Table1[[#This Row],[Ticket Status]]="Open")
), "Yes", "No")</f>
        <v>No</v>
      </c>
      <c r="U3874" s="4" t="str">
        <f>IF(Table1[[#This Row],[Ticket Status]]="Closed","Yes","No")</f>
        <v>Yes</v>
      </c>
      <c r="V3874" s="4" t="str">
        <f>IF(Table1[[#This Row],[Ticket Status]]="Pending Customer Response","Yes","No")</f>
        <v>No</v>
      </c>
      <c r="W3874" s="5">
        <f ca="1">COUNTIFS(Table1[Agent_name],Table1[[#This Row],[Agent_name]],Table1[Month],Table1[[#This Row],[Month]])/160</f>
        <v>0.58125000000000004</v>
      </c>
    </row>
    <row r="3875" spans="1:23" x14ac:dyDescent="0.25">
      <c r="A3875">
        <v>3874</v>
      </c>
      <c r="B3875" t="s">
        <v>12671</v>
      </c>
      <c r="C3875" t="s">
        <v>3222</v>
      </c>
      <c r="D3875">
        <v>50</v>
      </c>
      <c r="E3875" t="s">
        <v>29</v>
      </c>
      <c r="F3875" t="s">
        <v>117</v>
      </c>
      <c r="G3875" s="1">
        <v>44418</v>
      </c>
      <c r="H3875" t="s">
        <v>45</v>
      </c>
      <c r="I3875" t="s">
        <v>99</v>
      </c>
      <c r="J3875" s="3" t="s">
        <v>12672</v>
      </c>
      <c r="K3875" t="s">
        <v>62</v>
      </c>
      <c r="M3875" t="s">
        <v>41</v>
      </c>
      <c r="N3875" t="s">
        <v>55</v>
      </c>
      <c r="R3875" t="str">
        <f t="shared" ca="1" si="60"/>
        <v>Sara</v>
      </c>
      <c r="S3875" t="str">
        <f>IFERROR(TEXT(DATEVALUE(LEFT(Table1[[#This Row],[Date of Purchase]],10)), "MMMM"), TEXT(Table1[[#This Row],[Date of Purchase]], "MMMM"))</f>
        <v>August</v>
      </c>
      <c r="T3875" t="str">
        <f>IF(OR(
  AND(Table1[[#This Row],[Ticket Priority]]="Critical", Table1[[#This Row],[Ticket Status]]&lt;&gt;"Closed"),
  AND(Table1[[#This Row],[Ticket Priority]]="High", Table1[[#This Row],[Ticket Status]]="Open")
), "Yes", "No")</f>
        <v>No</v>
      </c>
      <c r="U3875" s="4" t="str">
        <f>IF(Table1[[#This Row],[Ticket Status]]="Closed","Yes","No")</f>
        <v>No</v>
      </c>
      <c r="V3875" s="4" t="str">
        <f>IF(Table1[[#This Row],[Ticket Status]]="Pending Customer Response","Yes","No")</f>
        <v>No</v>
      </c>
      <c r="W3875" s="5">
        <f ca="1">COUNTIFS(Table1[Agent_name],Table1[[#This Row],[Agent_name]],Table1[Month],Table1[[#This Row],[Month]])/160</f>
        <v>0.8</v>
      </c>
    </row>
    <row r="3876" spans="1:23" x14ac:dyDescent="0.25">
      <c r="A3876">
        <v>3875</v>
      </c>
      <c r="B3876" t="s">
        <v>12673</v>
      </c>
      <c r="C3876" t="s">
        <v>12674</v>
      </c>
      <c r="D3876">
        <v>70</v>
      </c>
      <c r="E3876" t="s">
        <v>29</v>
      </c>
      <c r="F3876" t="s">
        <v>339</v>
      </c>
      <c r="G3876" s="1">
        <v>43937</v>
      </c>
      <c r="H3876" t="s">
        <v>45</v>
      </c>
      <c r="I3876" t="s">
        <v>52</v>
      </c>
      <c r="J3876" s="3" t="s">
        <v>12675</v>
      </c>
      <c r="K3876" t="s">
        <v>39</v>
      </c>
      <c r="L3876" t="s">
        <v>12676</v>
      </c>
      <c r="M3876" t="s">
        <v>41</v>
      </c>
      <c r="N3876" t="s">
        <v>55</v>
      </c>
      <c r="O3876" s="2">
        <v>45078.408796296295</v>
      </c>
      <c r="P3876" s="2">
        <v>45078.178935185184</v>
      </c>
      <c r="Q3876">
        <v>4</v>
      </c>
      <c r="R3876" t="str">
        <f t="shared" ca="1" si="60"/>
        <v>Sara</v>
      </c>
      <c r="S3876" t="str">
        <f>IFERROR(TEXT(DATEVALUE(LEFT(Table1[[#This Row],[Date of Purchase]],10)), "MMMM"), TEXT(Table1[[#This Row],[Date of Purchase]], "MMMM"))</f>
        <v>April</v>
      </c>
      <c r="T3876" t="str">
        <f>IF(OR(
  AND(Table1[[#This Row],[Ticket Priority]]="Critical", Table1[[#This Row],[Ticket Status]]&lt;&gt;"Closed"),
  AND(Table1[[#This Row],[Ticket Priority]]="High", Table1[[#This Row],[Ticket Status]]="Open")
), "Yes", "No")</f>
        <v>No</v>
      </c>
      <c r="U3876" s="4" t="str">
        <f>IF(Table1[[#This Row],[Ticket Status]]="Closed","Yes","No")</f>
        <v>Yes</v>
      </c>
      <c r="V3876" s="4" t="str">
        <f>IF(Table1[[#This Row],[Ticket Status]]="Pending Customer Response","Yes","No")</f>
        <v>No</v>
      </c>
      <c r="W3876" s="5">
        <f ca="1">COUNTIFS(Table1[Agent_name],Table1[[#This Row],[Agent_name]],Table1[Month],Table1[[#This Row],[Month]])/160</f>
        <v>0.75624999999999998</v>
      </c>
    </row>
    <row r="3877" spans="1:23" x14ac:dyDescent="0.25">
      <c r="A3877">
        <v>3876</v>
      </c>
      <c r="B3877" t="s">
        <v>12677</v>
      </c>
      <c r="C3877" t="s">
        <v>12678</v>
      </c>
      <c r="D3877">
        <v>18</v>
      </c>
      <c r="E3877" t="s">
        <v>58</v>
      </c>
      <c r="F3877" t="s">
        <v>173</v>
      </c>
      <c r="G3877" s="1">
        <v>44355</v>
      </c>
      <c r="H3877" t="s">
        <v>21</v>
      </c>
      <c r="I3877" t="s">
        <v>93</v>
      </c>
      <c r="J3877" s="3" t="s">
        <v>12679</v>
      </c>
      <c r="K3877" t="s">
        <v>62</v>
      </c>
      <c r="M3877" t="s">
        <v>41</v>
      </c>
      <c r="N3877" t="s">
        <v>26</v>
      </c>
      <c r="R3877" t="str">
        <f t="shared" ca="1" si="60"/>
        <v>Sara</v>
      </c>
      <c r="S3877" t="str">
        <f>IFERROR(TEXT(DATEVALUE(LEFT(Table1[[#This Row],[Date of Purchase]],10)), "MMMM"), TEXT(Table1[[#This Row],[Date of Purchase]], "MMMM"))</f>
        <v>June</v>
      </c>
      <c r="T3877" t="str">
        <f>IF(OR(
  AND(Table1[[#This Row],[Ticket Priority]]="Critical", Table1[[#This Row],[Ticket Status]]&lt;&gt;"Closed"),
  AND(Table1[[#This Row],[Ticket Priority]]="High", Table1[[#This Row],[Ticket Status]]="Open")
), "Yes", "No")</f>
        <v>No</v>
      </c>
      <c r="U3877" s="4" t="str">
        <f>IF(Table1[[#This Row],[Ticket Status]]="Closed","Yes","No")</f>
        <v>No</v>
      </c>
      <c r="V3877" s="4" t="str">
        <f>IF(Table1[[#This Row],[Ticket Status]]="Pending Customer Response","Yes","No")</f>
        <v>No</v>
      </c>
      <c r="W3877" s="5">
        <f ca="1">COUNTIFS(Table1[Agent_name],Table1[[#This Row],[Agent_name]],Table1[Month],Table1[[#This Row],[Month]])/160</f>
        <v>0.65</v>
      </c>
    </row>
    <row r="3878" spans="1:23" x14ac:dyDescent="0.25">
      <c r="A3878">
        <v>3877</v>
      </c>
      <c r="B3878" t="s">
        <v>12680</v>
      </c>
      <c r="C3878" t="s">
        <v>12681</v>
      </c>
      <c r="D3878">
        <v>53</v>
      </c>
      <c r="E3878" t="s">
        <v>29</v>
      </c>
      <c r="F3878" t="s">
        <v>129</v>
      </c>
      <c r="G3878" s="1">
        <v>44098</v>
      </c>
      <c r="H3878" t="s">
        <v>66</v>
      </c>
      <c r="I3878" t="s">
        <v>52</v>
      </c>
      <c r="J3878" s="3" t="s">
        <v>12682</v>
      </c>
      <c r="K3878" t="s">
        <v>39</v>
      </c>
      <c r="L3878" t="s">
        <v>12683</v>
      </c>
      <c r="M3878" t="s">
        <v>25</v>
      </c>
      <c r="N3878" t="s">
        <v>55</v>
      </c>
      <c r="O3878" s="2">
        <v>45078.297719907408</v>
      </c>
      <c r="P3878" s="2">
        <v>45078.689386574071</v>
      </c>
      <c r="Q3878">
        <v>1</v>
      </c>
      <c r="R3878" t="str">
        <f t="shared" ca="1" si="60"/>
        <v>Priya</v>
      </c>
      <c r="S3878" t="str">
        <f>IFERROR(TEXT(DATEVALUE(LEFT(Table1[[#This Row],[Date of Purchase]],10)), "MMMM"), TEXT(Table1[[#This Row],[Date of Purchase]], "MMMM"))</f>
        <v>September</v>
      </c>
      <c r="T3878" t="str">
        <f>IF(OR(
  AND(Table1[[#This Row],[Ticket Priority]]="Critical", Table1[[#This Row],[Ticket Status]]&lt;&gt;"Closed"),
  AND(Table1[[#This Row],[Ticket Priority]]="High", Table1[[#This Row],[Ticket Status]]="Open")
), "Yes", "No")</f>
        <v>No</v>
      </c>
      <c r="U3878" s="4" t="str">
        <f>IF(Table1[[#This Row],[Ticket Status]]="Closed","Yes","No")</f>
        <v>Yes</v>
      </c>
      <c r="V3878" s="4" t="str">
        <f>IF(Table1[[#This Row],[Ticket Status]]="Pending Customer Response","Yes","No")</f>
        <v>No</v>
      </c>
      <c r="W3878" s="5">
        <f ca="1">COUNTIFS(Table1[Agent_name],Table1[[#This Row],[Agent_name]],Table1[Month],Table1[[#This Row],[Month]])/160</f>
        <v>0.53125</v>
      </c>
    </row>
    <row r="3879" spans="1:23" x14ac:dyDescent="0.25">
      <c r="A3879">
        <v>3878</v>
      </c>
      <c r="B3879" t="s">
        <v>12684</v>
      </c>
      <c r="C3879" t="s">
        <v>12685</v>
      </c>
      <c r="D3879">
        <v>70</v>
      </c>
      <c r="E3879" t="s">
        <v>58</v>
      </c>
      <c r="F3879" t="s">
        <v>161</v>
      </c>
      <c r="G3879" s="1">
        <v>44036</v>
      </c>
      <c r="H3879" t="s">
        <v>66</v>
      </c>
      <c r="I3879" t="s">
        <v>177</v>
      </c>
      <c r="J3879" s="3" t="s">
        <v>12686</v>
      </c>
      <c r="K3879" t="s">
        <v>62</v>
      </c>
      <c r="M3879" t="s">
        <v>25</v>
      </c>
      <c r="N3879" t="s">
        <v>33</v>
      </c>
      <c r="R3879" t="str">
        <f t="shared" ca="1" si="60"/>
        <v>Neha</v>
      </c>
      <c r="S3879" t="str">
        <f>IFERROR(TEXT(DATEVALUE(LEFT(Table1[[#This Row],[Date of Purchase]],10)), "MMMM"), TEXT(Table1[[#This Row],[Date of Purchase]], "MMMM"))</f>
        <v>July</v>
      </c>
      <c r="T3879" t="str">
        <f>IF(OR(
  AND(Table1[[#This Row],[Ticket Priority]]="Critical", Table1[[#This Row],[Ticket Status]]&lt;&gt;"Closed"),
  AND(Table1[[#This Row],[Ticket Priority]]="High", Table1[[#This Row],[Ticket Status]]="Open")
), "Yes", "No")</f>
        <v>Yes</v>
      </c>
      <c r="U3879" s="4" t="str">
        <f>IF(Table1[[#This Row],[Ticket Status]]="Closed","Yes","No")</f>
        <v>No</v>
      </c>
      <c r="V3879" s="4" t="str">
        <f>IF(Table1[[#This Row],[Ticket Status]]="Pending Customer Response","Yes","No")</f>
        <v>No</v>
      </c>
      <c r="W3879" s="5">
        <f ca="1">COUNTIFS(Table1[Agent_name],Table1[[#This Row],[Agent_name]],Table1[Month],Table1[[#This Row],[Month]])/160</f>
        <v>0.23125000000000001</v>
      </c>
    </row>
    <row r="3880" spans="1:23" x14ac:dyDescent="0.25">
      <c r="A3880">
        <v>3879</v>
      </c>
      <c r="B3880" t="s">
        <v>12687</v>
      </c>
      <c r="C3880" t="s">
        <v>12688</v>
      </c>
      <c r="D3880">
        <v>31</v>
      </c>
      <c r="E3880" t="s">
        <v>58</v>
      </c>
      <c r="F3880" t="s">
        <v>107</v>
      </c>
      <c r="G3880" s="1">
        <v>44116</v>
      </c>
      <c r="H3880" t="s">
        <v>66</v>
      </c>
      <c r="I3880" t="s">
        <v>60</v>
      </c>
      <c r="J3880" s="3" t="s">
        <v>12689</v>
      </c>
      <c r="K3880" t="s">
        <v>24</v>
      </c>
      <c r="M3880" t="s">
        <v>25</v>
      </c>
      <c r="N3880" t="s">
        <v>83</v>
      </c>
      <c r="O3880" s="2">
        <v>45078.090092592596</v>
      </c>
      <c r="R3880" t="str">
        <f t="shared" ca="1" si="60"/>
        <v>Rahul</v>
      </c>
      <c r="S3880" t="str">
        <f>IFERROR(TEXT(DATEVALUE(LEFT(Table1[[#This Row],[Date of Purchase]],10)), "MMMM"), TEXT(Table1[[#This Row],[Date of Purchase]], "MMMM"))</f>
        <v>October</v>
      </c>
      <c r="T3880" t="str">
        <f>IF(OR(
  AND(Table1[[#This Row],[Ticket Priority]]="Critical", Table1[[#This Row],[Ticket Status]]&lt;&gt;"Closed"),
  AND(Table1[[#This Row],[Ticket Priority]]="High", Table1[[#This Row],[Ticket Status]]="Open")
), "Yes", "No")</f>
        <v>Yes</v>
      </c>
      <c r="U3880" s="4" t="str">
        <f>IF(Table1[[#This Row],[Ticket Status]]="Closed","Yes","No")</f>
        <v>No</v>
      </c>
      <c r="V3880" s="4" t="str">
        <f>IF(Table1[[#This Row],[Ticket Status]]="Pending Customer Response","Yes","No")</f>
        <v>Yes</v>
      </c>
      <c r="W3880" s="5">
        <f ca="1">COUNTIFS(Table1[Agent_name],Table1[[#This Row],[Agent_name]],Table1[Month],Table1[[#This Row],[Month]])/160</f>
        <v>0.23125000000000001</v>
      </c>
    </row>
    <row r="3881" spans="1:23" x14ac:dyDescent="0.25">
      <c r="A3881">
        <v>3880</v>
      </c>
      <c r="B3881" t="s">
        <v>12690</v>
      </c>
      <c r="C3881" t="s">
        <v>12691</v>
      </c>
      <c r="D3881">
        <v>53</v>
      </c>
      <c r="E3881" t="s">
        <v>58</v>
      </c>
      <c r="F3881" t="s">
        <v>699</v>
      </c>
      <c r="G3881" s="1">
        <v>44353</v>
      </c>
      <c r="H3881" t="s">
        <v>67</v>
      </c>
      <c r="I3881" t="s">
        <v>177</v>
      </c>
      <c r="J3881" s="3" t="s">
        <v>12692</v>
      </c>
      <c r="K3881" t="s">
        <v>62</v>
      </c>
      <c r="M3881" t="s">
        <v>25</v>
      </c>
      <c r="N3881" t="s">
        <v>33</v>
      </c>
      <c r="R3881" t="str">
        <f t="shared" ca="1" si="60"/>
        <v>Aisha</v>
      </c>
      <c r="S3881" t="str">
        <f>IFERROR(TEXT(DATEVALUE(LEFT(Table1[[#This Row],[Date of Purchase]],10)), "MMMM"), TEXT(Table1[[#This Row],[Date of Purchase]], "MMMM"))</f>
        <v>June</v>
      </c>
      <c r="T3881" t="str">
        <f>IF(OR(
  AND(Table1[[#This Row],[Ticket Priority]]="Critical", Table1[[#This Row],[Ticket Status]]&lt;&gt;"Closed"),
  AND(Table1[[#This Row],[Ticket Priority]]="High", Table1[[#This Row],[Ticket Status]]="Open")
), "Yes", "No")</f>
        <v>Yes</v>
      </c>
      <c r="U3881" s="4" t="str">
        <f>IF(Table1[[#This Row],[Ticket Status]]="Closed","Yes","No")</f>
        <v>No</v>
      </c>
      <c r="V3881" s="4" t="str">
        <f>IF(Table1[[#This Row],[Ticket Status]]="Pending Customer Response","Yes","No")</f>
        <v>No</v>
      </c>
      <c r="W3881" s="5">
        <f ca="1">COUNTIFS(Table1[Agent_name],Table1[[#This Row],[Agent_name]],Table1[Month],Table1[[#This Row],[Month]])/160</f>
        <v>0.89375000000000004</v>
      </c>
    </row>
    <row r="3882" spans="1:23" x14ac:dyDescent="0.25">
      <c r="A3882">
        <v>3881</v>
      </c>
      <c r="B3882" t="s">
        <v>12693</v>
      </c>
      <c r="C3882" t="s">
        <v>12694</v>
      </c>
      <c r="D3882">
        <v>18</v>
      </c>
      <c r="E3882" t="s">
        <v>29</v>
      </c>
      <c r="F3882" t="s">
        <v>112</v>
      </c>
      <c r="G3882" s="1">
        <v>44440</v>
      </c>
      <c r="H3882" t="s">
        <v>66</v>
      </c>
      <c r="I3882" t="s">
        <v>60</v>
      </c>
      <c r="J3882" s="3" t="s">
        <v>12695</v>
      </c>
      <c r="K3882" t="s">
        <v>62</v>
      </c>
      <c r="M3882" t="s">
        <v>41</v>
      </c>
      <c r="N3882" t="s">
        <v>83</v>
      </c>
      <c r="R3882" t="str">
        <f t="shared" ca="1" si="60"/>
        <v>Ravi</v>
      </c>
      <c r="S3882" t="str">
        <f>IFERROR(TEXT(DATEVALUE(LEFT(Table1[[#This Row],[Date of Purchase]],10)), "MMMM"), TEXT(Table1[[#This Row],[Date of Purchase]], "MMMM"))</f>
        <v>September</v>
      </c>
      <c r="T3882" t="str">
        <f>IF(OR(
  AND(Table1[[#This Row],[Ticket Priority]]="Critical", Table1[[#This Row],[Ticket Status]]&lt;&gt;"Closed"),
  AND(Table1[[#This Row],[Ticket Priority]]="High", Table1[[#This Row],[Ticket Status]]="Open")
), "Yes", "No")</f>
        <v>No</v>
      </c>
      <c r="U3882" s="4" t="str">
        <f>IF(Table1[[#This Row],[Ticket Status]]="Closed","Yes","No")</f>
        <v>No</v>
      </c>
      <c r="V3882" s="4" t="str">
        <f>IF(Table1[[#This Row],[Ticket Status]]="Pending Customer Response","Yes","No")</f>
        <v>No</v>
      </c>
      <c r="W3882" s="5">
        <f ca="1">COUNTIFS(Table1[Agent_name],Table1[[#This Row],[Agent_name]],Table1[Month],Table1[[#This Row],[Month]])/160</f>
        <v>0.64375000000000004</v>
      </c>
    </row>
    <row r="3883" spans="1:23" x14ac:dyDescent="0.25">
      <c r="A3883">
        <v>3882</v>
      </c>
      <c r="B3883" t="s">
        <v>12696</v>
      </c>
      <c r="C3883" t="s">
        <v>12697</v>
      </c>
      <c r="D3883">
        <v>49</v>
      </c>
      <c r="E3883" t="s">
        <v>29</v>
      </c>
      <c r="F3883" t="s">
        <v>161</v>
      </c>
      <c r="G3883" s="1">
        <v>43832</v>
      </c>
      <c r="H3883" t="s">
        <v>67</v>
      </c>
      <c r="I3883" t="s">
        <v>141</v>
      </c>
      <c r="J3883" s="3" t="s">
        <v>12698</v>
      </c>
      <c r="K3883" t="s">
        <v>39</v>
      </c>
      <c r="L3883" t="s">
        <v>12699</v>
      </c>
      <c r="M3883" t="s">
        <v>89</v>
      </c>
      <c r="N3883" t="s">
        <v>33</v>
      </c>
      <c r="O3883" s="2">
        <v>45078.475543981483</v>
      </c>
      <c r="P3883" s="2">
        <v>45078.268599537034</v>
      </c>
      <c r="Q3883">
        <v>5</v>
      </c>
      <c r="R3883" t="str">
        <f t="shared" ca="1" si="60"/>
        <v>Ravi</v>
      </c>
      <c r="S3883" t="str">
        <f>IFERROR(TEXT(DATEVALUE(LEFT(Table1[[#This Row],[Date of Purchase]],10)), "MMMM"), TEXT(Table1[[#This Row],[Date of Purchase]], "MMMM"))</f>
        <v>January</v>
      </c>
      <c r="T3883" t="str">
        <f>IF(OR(
  AND(Table1[[#This Row],[Ticket Priority]]="Critical", Table1[[#This Row],[Ticket Status]]&lt;&gt;"Closed"),
  AND(Table1[[#This Row],[Ticket Priority]]="High", Table1[[#This Row],[Ticket Status]]="Open")
), "Yes", "No")</f>
        <v>No</v>
      </c>
      <c r="U3883" s="4" t="str">
        <f>IF(Table1[[#This Row],[Ticket Status]]="Closed","Yes","No")</f>
        <v>Yes</v>
      </c>
      <c r="V3883" s="4" t="str">
        <f>IF(Table1[[#This Row],[Ticket Status]]="Pending Customer Response","Yes","No")</f>
        <v>No</v>
      </c>
      <c r="W3883" s="5">
        <f ca="1">COUNTIFS(Table1[Agent_name],Table1[[#This Row],[Agent_name]],Table1[Month],Table1[[#This Row],[Month]])/160</f>
        <v>0.74375000000000002</v>
      </c>
    </row>
    <row r="3884" spans="1:23" x14ac:dyDescent="0.25">
      <c r="A3884">
        <v>3883</v>
      </c>
      <c r="B3884" t="s">
        <v>12700</v>
      </c>
      <c r="C3884" t="s">
        <v>12701</v>
      </c>
      <c r="D3884">
        <v>53</v>
      </c>
      <c r="E3884" t="s">
        <v>19</v>
      </c>
      <c r="F3884" t="s">
        <v>20</v>
      </c>
      <c r="G3884" s="1">
        <v>44299</v>
      </c>
      <c r="H3884" t="s">
        <v>59</v>
      </c>
      <c r="I3884" t="s">
        <v>59</v>
      </c>
      <c r="J3884" s="3" t="s">
        <v>12702</v>
      </c>
      <c r="K3884" t="s">
        <v>24</v>
      </c>
      <c r="M3884" t="s">
        <v>41</v>
      </c>
      <c r="N3884" t="s">
        <v>26</v>
      </c>
      <c r="O3884" s="2">
        <v>45078.138067129628</v>
      </c>
      <c r="R3884" t="str">
        <f t="shared" ca="1" si="60"/>
        <v>Mohit</v>
      </c>
      <c r="S3884" t="str">
        <f>IFERROR(TEXT(DATEVALUE(LEFT(Table1[[#This Row],[Date of Purchase]],10)), "MMMM"), TEXT(Table1[[#This Row],[Date of Purchase]], "MMMM"))</f>
        <v>April</v>
      </c>
      <c r="T3884" t="str">
        <f>IF(OR(
  AND(Table1[[#This Row],[Ticket Priority]]="Critical", Table1[[#This Row],[Ticket Status]]&lt;&gt;"Closed"),
  AND(Table1[[#This Row],[Ticket Priority]]="High", Table1[[#This Row],[Ticket Status]]="Open")
), "Yes", "No")</f>
        <v>No</v>
      </c>
      <c r="U3884" s="4" t="str">
        <f>IF(Table1[[#This Row],[Ticket Status]]="Closed","Yes","No")</f>
        <v>No</v>
      </c>
      <c r="V3884" s="4" t="str">
        <f>IF(Table1[[#This Row],[Ticket Status]]="Pending Customer Response","Yes","No")</f>
        <v>Yes</v>
      </c>
      <c r="W3884" s="5">
        <f ca="1">COUNTIFS(Table1[Agent_name],Table1[[#This Row],[Agent_name]],Table1[Month],Table1[[#This Row],[Month]])/160</f>
        <v>0.45</v>
      </c>
    </row>
    <row r="3885" spans="1:23" x14ac:dyDescent="0.25">
      <c r="A3885">
        <v>3884</v>
      </c>
      <c r="B3885" t="s">
        <v>12703</v>
      </c>
      <c r="C3885" t="s">
        <v>12704</v>
      </c>
      <c r="D3885">
        <v>20</v>
      </c>
      <c r="E3885" t="s">
        <v>29</v>
      </c>
      <c r="F3885" t="s">
        <v>699</v>
      </c>
      <c r="G3885" s="1">
        <v>43877</v>
      </c>
      <c r="H3885" t="s">
        <v>59</v>
      </c>
      <c r="I3885" t="s">
        <v>59</v>
      </c>
      <c r="J3885" s="3" t="s">
        <v>4173</v>
      </c>
      <c r="K3885" t="s">
        <v>62</v>
      </c>
      <c r="M3885" t="s">
        <v>143</v>
      </c>
      <c r="N3885" t="s">
        <v>83</v>
      </c>
      <c r="R3885" t="str">
        <f t="shared" ca="1" si="60"/>
        <v>Aisha</v>
      </c>
      <c r="S3885" t="str">
        <f>IFERROR(TEXT(DATEVALUE(LEFT(Table1[[#This Row],[Date of Purchase]],10)), "MMMM"), TEXT(Table1[[#This Row],[Date of Purchase]], "MMMM"))</f>
        <v>February</v>
      </c>
      <c r="T3885" t="str">
        <f>IF(OR(
  AND(Table1[[#This Row],[Ticket Priority]]="Critical", Table1[[#This Row],[Ticket Status]]&lt;&gt;"Closed"),
  AND(Table1[[#This Row],[Ticket Priority]]="High", Table1[[#This Row],[Ticket Status]]="Open")
), "Yes", "No")</f>
        <v>No</v>
      </c>
      <c r="U3885" s="4" t="str">
        <f>IF(Table1[[#This Row],[Ticket Status]]="Closed","Yes","No")</f>
        <v>No</v>
      </c>
      <c r="V3885" s="4" t="str">
        <f>IF(Table1[[#This Row],[Ticket Status]]="Pending Customer Response","Yes","No")</f>
        <v>No</v>
      </c>
      <c r="W3885" s="5">
        <f ca="1">COUNTIFS(Table1[Agent_name],Table1[[#This Row],[Agent_name]],Table1[Month],Table1[[#This Row],[Month]])/160</f>
        <v>0.85624999999999996</v>
      </c>
    </row>
    <row r="3886" spans="1:23" x14ac:dyDescent="0.25">
      <c r="A3886">
        <v>3885</v>
      </c>
      <c r="B3886" t="s">
        <v>12705</v>
      </c>
      <c r="C3886" t="s">
        <v>12706</v>
      </c>
      <c r="D3886">
        <v>56</v>
      </c>
      <c r="E3886" t="s">
        <v>29</v>
      </c>
      <c r="F3886" t="s">
        <v>219</v>
      </c>
      <c r="G3886" s="1">
        <v>44152</v>
      </c>
      <c r="H3886" t="s">
        <v>66</v>
      </c>
      <c r="I3886" t="s">
        <v>52</v>
      </c>
      <c r="J3886" s="3" t="s">
        <v>12707</v>
      </c>
      <c r="K3886" t="s">
        <v>24</v>
      </c>
      <c r="M3886" t="s">
        <v>89</v>
      </c>
      <c r="N3886" t="s">
        <v>26</v>
      </c>
      <c r="O3886" s="2">
        <v>45078.799201388887</v>
      </c>
      <c r="R3886" t="str">
        <f t="shared" ca="1" si="60"/>
        <v>Rahul</v>
      </c>
      <c r="S3886" t="str">
        <f>IFERROR(TEXT(DATEVALUE(LEFT(Table1[[#This Row],[Date of Purchase]],10)), "MMMM"), TEXT(Table1[[#This Row],[Date of Purchase]], "MMMM"))</f>
        <v>November</v>
      </c>
      <c r="T3886" t="str">
        <f>IF(OR(
  AND(Table1[[#This Row],[Ticket Priority]]="Critical", Table1[[#This Row],[Ticket Status]]&lt;&gt;"Closed"),
  AND(Table1[[#This Row],[Ticket Priority]]="High", Table1[[#This Row],[Ticket Status]]="Open")
), "Yes", "No")</f>
        <v>No</v>
      </c>
      <c r="U3886" s="4" t="str">
        <f>IF(Table1[[#This Row],[Ticket Status]]="Closed","Yes","No")</f>
        <v>No</v>
      </c>
      <c r="V3886" s="4" t="str">
        <f>IF(Table1[[#This Row],[Ticket Status]]="Pending Customer Response","Yes","No")</f>
        <v>Yes</v>
      </c>
      <c r="W3886" s="5">
        <f ca="1">COUNTIFS(Table1[Agent_name],Table1[[#This Row],[Agent_name]],Table1[Month],Table1[[#This Row],[Month]])/160</f>
        <v>0.2</v>
      </c>
    </row>
    <row r="3887" spans="1:23" x14ac:dyDescent="0.25">
      <c r="A3887">
        <v>3886</v>
      </c>
      <c r="B3887" t="s">
        <v>12708</v>
      </c>
      <c r="C3887" t="s">
        <v>12709</v>
      </c>
      <c r="D3887">
        <v>62</v>
      </c>
      <c r="E3887" t="s">
        <v>19</v>
      </c>
      <c r="F3887" t="s">
        <v>249</v>
      </c>
      <c r="G3887" s="1">
        <v>44244</v>
      </c>
      <c r="H3887" t="s">
        <v>59</v>
      </c>
      <c r="I3887" t="s">
        <v>31</v>
      </c>
      <c r="J3887" s="3" t="s">
        <v>12710</v>
      </c>
      <c r="K3887" t="s">
        <v>62</v>
      </c>
      <c r="M3887" t="s">
        <v>143</v>
      </c>
      <c r="N3887" t="s">
        <v>55</v>
      </c>
      <c r="R3887" t="str">
        <f t="shared" ca="1" si="60"/>
        <v>Ravi</v>
      </c>
      <c r="S3887" t="str">
        <f>IFERROR(TEXT(DATEVALUE(LEFT(Table1[[#This Row],[Date of Purchase]],10)), "MMMM"), TEXT(Table1[[#This Row],[Date of Purchase]], "MMMM"))</f>
        <v>February</v>
      </c>
      <c r="T3887" t="str">
        <f>IF(OR(
  AND(Table1[[#This Row],[Ticket Priority]]="Critical", Table1[[#This Row],[Ticket Status]]&lt;&gt;"Closed"),
  AND(Table1[[#This Row],[Ticket Priority]]="High", Table1[[#This Row],[Ticket Status]]="Open")
), "Yes", "No")</f>
        <v>No</v>
      </c>
      <c r="U3887" s="4" t="str">
        <f>IF(Table1[[#This Row],[Ticket Status]]="Closed","Yes","No")</f>
        <v>No</v>
      </c>
      <c r="V3887" s="4" t="str">
        <f>IF(Table1[[#This Row],[Ticket Status]]="Pending Customer Response","Yes","No")</f>
        <v>No</v>
      </c>
      <c r="W3887" s="5">
        <f ca="1">COUNTIFS(Table1[Agent_name],Table1[[#This Row],[Agent_name]],Table1[Month],Table1[[#This Row],[Month]])/160</f>
        <v>0.61250000000000004</v>
      </c>
    </row>
    <row r="3888" spans="1:23" x14ac:dyDescent="0.25">
      <c r="A3888">
        <v>3887</v>
      </c>
      <c r="B3888" t="s">
        <v>12711</v>
      </c>
      <c r="C3888" t="s">
        <v>12712</v>
      </c>
      <c r="D3888">
        <v>20</v>
      </c>
      <c r="E3888" t="s">
        <v>29</v>
      </c>
      <c r="F3888" t="s">
        <v>339</v>
      </c>
      <c r="G3888" s="1">
        <v>44040</v>
      </c>
      <c r="H3888" t="s">
        <v>59</v>
      </c>
      <c r="I3888" t="s">
        <v>67</v>
      </c>
      <c r="J3888" s="3" t="s">
        <v>12713</v>
      </c>
      <c r="K3888" t="s">
        <v>62</v>
      </c>
      <c r="M3888" t="s">
        <v>41</v>
      </c>
      <c r="N3888" t="s">
        <v>26</v>
      </c>
      <c r="R3888" t="str">
        <f t="shared" ca="1" si="60"/>
        <v>Sara</v>
      </c>
      <c r="S3888" t="str">
        <f>IFERROR(TEXT(DATEVALUE(LEFT(Table1[[#This Row],[Date of Purchase]],10)), "MMMM"), TEXT(Table1[[#This Row],[Date of Purchase]], "MMMM"))</f>
        <v>July</v>
      </c>
      <c r="T3888" t="str">
        <f>IF(OR(
  AND(Table1[[#This Row],[Ticket Priority]]="Critical", Table1[[#This Row],[Ticket Status]]&lt;&gt;"Closed"),
  AND(Table1[[#This Row],[Ticket Priority]]="High", Table1[[#This Row],[Ticket Status]]="Open")
), "Yes", "No")</f>
        <v>No</v>
      </c>
      <c r="U3888" s="4" t="str">
        <f>IF(Table1[[#This Row],[Ticket Status]]="Closed","Yes","No")</f>
        <v>No</v>
      </c>
      <c r="V3888" s="4" t="str">
        <f>IF(Table1[[#This Row],[Ticket Status]]="Pending Customer Response","Yes","No")</f>
        <v>No</v>
      </c>
      <c r="W3888" s="5">
        <f ca="1">COUNTIFS(Table1[Agent_name],Table1[[#This Row],[Agent_name]],Table1[Month],Table1[[#This Row],[Month]])/160</f>
        <v>0.6875</v>
      </c>
    </row>
    <row r="3889" spans="1:23" x14ac:dyDescent="0.25">
      <c r="A3889">
        <v>3888</v>
      </c>
      <c r="B3889" t="s">
        <v>12714</v>
      </c>
      <c r="C3889" t="s">
        <v>12715</v>
      </c>
      <c r="D3889">
        <v>62</v>
      </c>
      <c r="E3889" t="s">
        <v>58</v>
      </c>
      <c r="F3889" t="s">
        <v>157</v>
      </c>
      <c r="G3889" s="1">
        <v>43859</v>
      </c>
      <c r="H3889" t="s">
        <v>67</v>
      </c>
      <c r="I3889" t="s">
        <v>99</v>
      </c>
      <c r="J3889" s="3" t="s">
        <v>12716</v>
      </c>
      <c r="K3889" t="s">
        <v>39</v>
      </c>
      <c r="L3889" t="s">
        <v>12717</v>
      </c>
      <c r="M3889" t="s">
        <v>41</v>
      </c>
      <c r="N3889" t="s">
        <v>55</v>
      </c>
      <c r="O3889" s="2">
        <v>45078.708275462966</v>
      </c>
      <c r="P3889" s="2">
        <v>45078.479803240742</v>
      </c>
      <c r="Q3889">
        <v>2</v>
      </c>
      <c r="R3889" t="str">
        <f t="shared" ca="1" si="60"/>
        <v>Mohit</v>
      </c>
      <c r="S3889" t="str">
        <f>IFERROR(TEXT(DATEVALUE(LEFT(Table1[[#This Row],[Date of Purchase]],10)), "MMMM"), TEXT(Table1[[#This Row],[Date of Purchase]], "MMMM"))</f>
        <v>January</v>
      </c>
      <c r="T3889" t="str">
        <f>IF(OR(
  AND(Table1[[#This Row],[Ticket Priority]]="Critical", Table1[[#This Row],[Ticket Status]]&lt;&gt;"Closed"),
  AND(Table1[[#This Row],[Ticket Priority]]="High", Table1[[#This Row],[Ticket Status]]="Open")
), "Yes", "No")</f>
        <v>No</v>
      </c>
      <c r="U3889" s="4" t="str">
        <f>IF(Table1[[#This Row],[Ticket Status]]="Closed","Yes","No")</f>
        <v>Yes</v>
      </c>
      <c r="V3889" s="4" t="str">
        <f>IF(Table1[[#This Row],[Ticket Status]]="Pending Customer Response","Yes","No")</f>
        <v>No</v>
      </c>
      <c r="W3889" s="5">
        <f ca="1">COUNTIFS(Table1[Agent_name],Table1[[#This Row],[Agent_name]],Table1[Month],Table1[[#This Row],[Month]])/160</f>
        <v>0.46250000000000002</v>
      </c>
    </row>
    <row r="3890" spans="1:23" x14ac:dyDescent="0.25">
      <c r="A3890">
        <v>3889</v>
      </c>
      <c r="B3890" t="s">
        <v>12718</v>
      </c>
      <c r="C3890" t="s">
        <v>12719</v>
      </c>
      <c r="D3890">
        <v>69</v>
      </c>
      <c r="E3890" t="s">
        <v>29</v>
      </c>
      <c r="F3890" t="s">
        <v>161</v>
      </c>
      <c r="G3890" s="1">
        <v>44071</v>
      </c>
      <c r="H3890" t="s">
        <v>66</v>
      </c>
      <c r="I3890" t="s">
        <v>99</v>
      </c>
      <c r="J3890" s="3" t="s">
        <v>12720</v>
      </c>
      <c r="K3890" t="s">
        <v>39</v>
      </c>
      <c r="L3890" t="s">
        <v>12721</v>
      </c>
      <c r="M3890" t="s">
        <v>25</v>
      </c>
      <c r="N3890" t="s">
        <v>83</v>
      </c>
      <c r="O3890" s="2">
        <v>45078.101354166669</v>
      </c>
      <c r="P3890" s="2">
        <v>45078.708993055552</v>
      </c>
      <c r="Q3890">
        <v>4</v>
      </c>
      <c r="R3890" t="str">
        <f t="shared" ca="1" si="60"/>
        <v>Karan</v>
      </c>
      <c r="S3890" t="str">
        <f>IFERROR(TEXT(DATEVALUE(LEFT(Table1[[#This Row],[Date of Purchase]],10)), "MMMM"), TEXT(Table1[[#This Row],[Date of Purchase]], "MMMM"))</f>
        <v>August</v>
      </c>
      <c r="T3890" t="str">
        <f>IF(OR(
  AND(Table1[[#This Row],[Ticket Priority]]="Critical", Table1[[#This Row],[Ticket Status]]&lt;&gt;"Closed"),
  AND(Table1[[#This Row],[Ticket Priority]]="High", Table1[[#This Row],[Ticket Status]]="Open")
), "Yes", "No")</f>
        <v>No</v>
      </c>
      <c r="U3890" s="4" t="str">
        <f>IF(Table1[[#This Row],[Ticket Status]]="Closed","Yes","No")</f>
        <v>Yes</v>
      </c>
      <c r="V3890" s="4" t="str">
        <f>IF(Table1[[#This Row],[Ticket Status]]="Pending Customer Response","Yes","No")</f>
        <v>No</v>
      </c>
      <c r="W3890" s="5">
        <f ca="1">COUNTIFS(Table1[Agent_name],Table1[[#This Row],[Agent_name]],Table1[Month],Table1[[#This Row],[Month]])/160</f>
        <v>0.21875</v>
      </c>
    </row>
    <row r="3891" spans="1:23" x14ac:dyDescent="0.25">
      <c r="A3891">
        <v>3890</v>
      </c>
      <c r="B3891" t="s">
        <v>12722</v>
      </c>
      <c r="C3891" t="s">
        <v>12723</v>
      </c>
      <c r="D3891">
        <v>25</v>
      </c>
      <c r="E3891" t="s">
        <v>19</v>
      </c>
      <c r="F3891" t="s">
        <v>44</v>
      </c>
      <c r="G3891" s="1">
        <v>43848</v>
      </c>
      <c r="H3891" t="s">
        <v>45</v>
      </c>
      <c r="I3891" t="s">
        <v>141</v>
      </c>
      <c r="J3891" s="3" t="s">
        <v>12724</v>
      </c>
      <c r="K3891" t="s">
        <v>39</v>
      </c>
      <c r="L3891" t="s">
        <v>12725</v>
      </c>
      <c r="M3891" t="s">
        <v>143</v>
      </c>
      <c r="N3891" t="s">
        <v>55</v>
      </c>
      <c r="O3891" s="2">
        <v>45078.746516203704</v>
      </c>
      <c r="P3891" s="2">
        <v>45078.964571759258</v>
      </c>
      <c r="Q3891">
        <v>1</v>
      </c>
      <c r="R3891" t="str">
        <f t="shared" ca="1" si="60"/>
        <v>Aisha</v>
      </c>
      <c r="S3891" t="str">
        <f>IFERROR(TEXT(DATEVALUE(LEFT(Table1[[#This Row],[Date of Purchase]],10)), "MMMM"), TEXT(Table1[[#This Row],[Date of Purchase]], "MMMM"))</f>
        <v>January</v>
      </c>
      <c r="T3891" t="str">
        <f>IF(OR(
  AND(Table1[[#This Row],[Ticket Priority]]="Critical", Table1[[#This Row],[Ticket Status]]&lt;&gt;"Closed"),
  AND(Table1[[#This Row],[Ticket Priority]]="High", Table1[[#This Row],[Ticket Status]]="Open")
), "Yes", "No")</f>
        <v>No</v>
      </c>
      <c r="U3891" s="4" t="str">
        <f>IF(Table1[[#This Row],[Ticket Status]]="Closed","Yes","No")</f>
        <v>Yes</v>
      </c>
      <c r="V3891" s="4" t="str">
        <f>IF(Table1[[#This Row],[Ticket Status]]="Pending Customer Response","Yes","No")</f>
        <v>No</v>
      </c>
      <c r="W3891" s="5">
        <f ca="1">COUNTIFS(Table1[Agent_name],Table1[[#This Row],[Agent_name]],Table1[Month],Table1[[#This Row],[Month]])/160</f>
        <v>0.83125000000000004</v>
      </c>
    </row>
    <row r="3892" spans="1:23" x14ac:dyDescent="0.25">
      <c r="A3892">
        <v>3891</v>
      </c>
      <c r="B3892" t="s">
        <v>12726</v>
      </c>
      <c r="C3892" t="s">
        <v>12727</v>
      </c>
      <c r="D3892">
        <v>42</v>
      </c>
      <c r="E3892" t="s">
        <v>29</v>
      </c>
      <c r="F3892" t="s">
        <v>134</v>
      </c>
      <c r="G3892" s="1">
        <v>44292</v>
      </c>
      <c r="H3892" t="s">
        <v>66</v>
      </c>
      <c r="I3892" t="s">
        <v>72</v>
      </c>
      <c r="J3892" s="3" t="s">
        <v>12728</v>
      </c>
      <c r="K3892" t="s">
        <v>24</v>
      </c>
      <c r="M3892" t="s">
        <v>89</v>
      </c>
      <c r="N3892" t="s">
        <v>55</v>
      </c>
      <c r="O3892" s="2">
        <v>45078.2</v>
      </c>
      <c r="R3892" t="str">
        <f t="shared" ca="1" si="60"/>
        <v>Rahul</v>
      </c>
      <c r="S3892" t="str">
        <f>IFERROR(TEXT(DATEVALUE(LEFT(Table1[[#This Row],[Date of Purchase]],10)), "MMMM"), TEXT(Table1[[#This Row],[Date of Purchase]], "MMMM"))</f>
        <v>April</v>
      </c>
      <c r="T3892" t="str">
        <f>IF(OR(
  AND(Table1[[#This Row],[Ticket Priority]]="Critical", Table1[[#This Row],[Ticket Status]]&lt;&gt;"Closed"),
  AND(Table1[[#This Row],[Ticket Priority]]="High", Table1[[#This Row],[Ticket Status]]="Open")
), "Yes", "No")</f>
        <v>No</v>
      </c>
      <c r="U3892" s="4" t="str">
        <f>IF(Table1[[#This Row],[Ticket Status]]="Closed","Yes","No")</f>
        <v>No</v>
      </c>
      <c r="V3892" s="4" t="str">
        <f>IF(Table1[[#This Row],[Ticket Status]]="Pending Customer Response","Yes","No")</f>
        <v>Yes</v>
      </c>
      <c r="W3892" s="5">
        <f ca="1">COUNTIFS(Table1[Agent_name],Table1[[#This Row],[Agent_name]],Table1[Month],Table1[[#This Row],[Month]])/160</f>
        <v>0.25</v>
      </c>
    </row>
    <row r="3893" spans="1:23" x14ac:dyDescent="0.25">
      <c r="A3893">
        <v>3892</v>
      </c>
      <c r="B3893" t="s">
        <v>12729</v>
      </c>
      <c r="C3893" t="s">
        <v>12730</v>
      </c>
      <c r="D3893">
        <v>43</v>
      </c>
      <c r="E3893" t="s">
        <v>29</v>
      </c>
      <c r="F3893" t="s">
        <v>92</v>
      </c>
      <c r="G3893" s="1">
        <v>44064</v>
      </c>
      <c r="H3893" t="s">
        <v>67</v>
      </c>
      <c r="I3893" t="s">
        <v>93</v>
      </c>
      <c r="J3893" s="3" t="s">
        <v>12731</v>
      </c>
      <c r="K3893" t="s">
        <v>39</v>
      </c>
      <c r="L3893" t="s">
        <v>12732</v>
      </c>
      <c r="M3893" t="s">
        <v>143</v>
      </c>
      <c r="N3893" t="s">
        <v>55</v>
      </c>
      <c r="O3893" s="2">
        <v>45077.975023148145</v>
      </c>
      <c r="P3893" s="2">
        <v>45078.091689814813</v>
      </c>
      <c r="Q3893">
        <v>1</v>
      </c>
      <c r="R3893" t="str">
        <f t="shared" ca="1" si="60"/>
        <v>Mohit</v>
      </c>
      <c r="S3893" t="str">
        <f>IFERROR(TEXT(DATEVALUE(LEFT(Table1[[#This Row],[Date of Purchase]],10)), "MMMM"), TEXT(Table1[[#This Row],[Date of Purchase]], "MMMM"))</f>
        <v>August</v>
      </c>
      <c r="T3893" t="str">
        <f>IF(OR(
  AND(Table1[[#This Row],[Ticket Priority]]="Critical", Table1[[#This Row],[Ticket Status]]&lt;&gt;"Closed"),
  AND(Table1[[#This Row],[Ticket Priority]]="High", Table1[[#This Row],[Ticket Status]]="Open")
), "Yes", "No")</f>
        <v>No</v>
      </c>
      <c r="U3893" s="4" t="str">
        <f>IF(Table1[[#This Row],[Ticket Status]]="Closed","Yes","No")</f>
        <v>Yes</v>
      </c>
      <c r="V3893" s="4" t="str">
        <f>IF(Table1[[#This Row],[Ticket Status]]="Pending Customer Response","Yes","No")</f>
        <v>No</v>
      </c>
      <c r="W3893" s="5">
        <f ca="1">COUNTIFS(Table1[Agent_name],Table1[[#This Row],[Agent_name]],Table1[Month],Table1[[#This Row],[Month]])/160</f>
        <v>0.46250000000000002</v>
      </c>
    </row>
    <row r="3894" spans="1:23" x14ac:dyDescent="0.25">
      <c r="A3894">
        <v>3893</v>
      </c>
      <c r="B3894" t="s">
        <v>12733</v>
      </c>
      <c r="C3894" t="s">
        <v>12734</v>
      </c>
      <c r="D3894">
        <v>39</v>
      </c>
      <c r="E3894" t="s">
        <v>58</v>
      </c>
      <c r="F3894" t="s">
        <v>456</v>
      </c>
      <c r="G3894" s="1">
        <v>44281</v>
      </c>
      <c r="H3894" t="s">
        <v>21</v>
      </c>
      <c r="I3894" t="s">
        <v>141</v>
      </c>
      <c r="J3894" s="3" t="s">
        <v>12735</v>
      </c>
      <c r="K3894" t="s">
        <v>24</v>
      </c>
      <c r="M3894" t="s">
        <v>25</v>
      </c>
      <c r="N3894" t="s">
        <v>26</v>
      </c>
      <c r="O3894" s="2">
        <v>45078.519479166665</v>
      </c>
      <c r="R3894" t="str">
        <f t="shared" ca="1" si="60"/>
        <v>Aisha</v>
      </c>
      <c r="S3894" t="str">
        <f>IFERROR(TEXT(DATEVALUE(LEFT(Table1[[#This Row],[Date of Purchase]],10)), "MMMM"), TEXT(Table1[[#This Row],[Date of Purchase]], "MMMM"))</f>
        <v>March</v>
      </c>
      <c r="T3894" t="str">
        <f>IF(OR(
  AND(Table1[[#This Row],[Ticket Priority]]="Critical", Table1[[#This Row],[Ticket Status]]&lt;&gt;"Closed"),
  AND(Table1[[#This Row],[Ticket Priority]]="High", Table1[[#This Row],[Ticket Status]]="Open")
), "Yes", "No")</f>
        <v>Yes</v>
      </c>
      <c r="U3894" s="4" t="str">
        <f>IF(Table1[[#This Row],[Ticket Status]]="Closed","Yes","No")</f>
        <v>No</v>
      </c>
      <c r="V3894" s="4" t="str">
        <f>IF(Table1[[#This Row],[Ticket Status]]="Pending Customer Response","Yes","No")</f>
        <v>Yes</v>
      </c>
      <c r="W3894" s="5">
        <f ca="1">COUNTIFS(Table1[Agent_name],Table1[[#This Row],[Agent_name]],Table1[Month],Table1[[#This Row],[Month]])/160</f>
        <v>1.0062500000000001</v>
      </c>
    </row>
    <row r="3895" spans="1:23" x14ac:dyDescent="0.25">
      <c r="A3895">
        <v>3894</v>
      </c>
      <c r="B3895" t="s">
        <v>12736</v>
      </c>
      <c r="C3895" t="s">
        <v>12737</v>
      </c>
      <c r="D3895">
        <v>68</v>
      </c>
      <c r="E3895" t="s">
        <v>58</v>
      </c>
      <c r="F3895" t="s">
        <v>421</v>
      </c>
      <c r="G3895" s="1">
        <v>44503</v>
      </c>
      <c r="H3895" t="s">
        <v>67</v>
      </c>
      <c r="I3895" t="s">
        <v>113</v>
      </c>
      <c r="J3895" s="3" t="s">
        <v>12738</v>
      </c>
      <c r="K3895" t="s">
        <v>39</v>
      </c>
      <c r="L3895" t="s">
        <v>12739</v>
      </c>
      <c r="M3895" t="s">
        <v>25</v>
      </c>
      <c r="N3895" t="s">
        <v>55</v>
      </c>
      <c r="O3895" s="2">
        <v>45078.502835648149</v>
      </c>
      <c r="P3895" s="2">
        <v>45078.499363425923</v>
      </c>
      <c r="Q3895">
        <v>4</v>
      </c>
      <c r="R3895" t="str">
        <f t="shared" ca="1" si="60"/>
        <v>Ravi</v>
      </c>
      <c r="S3895" t="str">
        <f>IFERROR(TEXT(DATEVALUE(LEFT(Table1[[#This Row],[Date of Purchase]],10)), "MMMM"), TEXT(Table1[[#This Row],[Date of Purchase]], "MMMM"))</f>
        <v>November</v>
      </c>
      <c r="T3895" t="str">
        <f>IF(OR(
  AND(Table1[[#This Row],[Ticket Priority]]="Critical", Table1[[#This Row],[Ticket Status]]&lt;&gt;"Closed"),
  AND(Table1[[#This Row],[Ticket Priority]]="High", Table1[[#This Row],[Ticket Status]]="Open")
), "Yes", "No")</f>
        <v>No</v>
      </c>
      <c r="U3895" s="4" t="str">
        <f>IF(Table1[[#This Row],[Ticket Status]]="Closed","Yes","No")</f>
        <v>Yes</v>
      </c>
      <c r="V3895" s="4" t="str">
        <f>IF(Table1[[#This Row],[Ticket Status]]="Pending Customer Response","Yes","No")</f>
        <v>No</v>
      </c>
      <c r="W3895" s="5">
        <f ca="1">COUNTIFS(Table1[Agent_name],Table1[[#This Row],[Agent_name]],Table1[Month],Table1[[#This Row],[Month]])/160</f>
        <v>0.61875000000000002</v>
      </c>
    </row>
    <row r="3896" spans="1:23" x14ac:dyDescent="0.25">
      <c r="A3896">
        <v>3895</v>
      </c>
      <c r="B3896" t="s">
        <v>12740</v>
      </c>
      <c r="C3896" t="s">
        <v>12741</v>
      </c>
      <c r="D3896">
        <v>35</v>
      </c>
      <c r="E3896" t="s">
        <v>19</v>
      </c>
      <c r="F3896" t="s">
        <v>161</v>
      </c>
      <c r="G3896" s="1">
        <v>44211</v>
      </c>
      <c r="H3896" t="s">
        <v>45</v>
      </c>
      <c r="I3896" t="s">
        <v>99</v>
      </c>
      <c r="J3896" s="3" t="s">
        <v>12742</v>
      </c>
      <c r="K3896" t="s">
        <v>62</v>
      </c>
      <c r="M3896" t="s">
        <v>25</v>
      </c>
      <c r="N3896" t="s">
        <v>83</v>
      </c>
      <c r="R3896" t="str">
        <f t="shared" ca="1" si="60"/>
        <v>Priya</v>
      </c>
      <c r="S3896" t="str">
        <f>IFERROR(TEXT(DATEVALUE(LEFT(Table1[[#This Row],[Date of Purchase]],10)), "MMMM"), TEXT(Table1[[#This Row],[Date of Purchase]], "MMMM"))</f>
        <v>January</v>
      </c>
      <c r="T3896" t="str">
        <f>IF(OR(
  AND(Table1[[#This Row],[Ticket Priority]]="Critical", Table1[[#This Row],[Ticket Status]]&lt;&gt;"Closed"),
  AND(Table1[[#This Row],[Ticket Priority]]="High", Table1[[#This Row],[Ticket Status]]="Open")
), "Yes", "No")</f>
        <v>Yes</v>
      </c>
      <c r="U3896" s="4" t="str">
        <f>IF(Table1[[#This Row],[Ticket Status]]="Closed","Yes","No")</f>
        <v>No</v>
      </c>
      <c r="V3896" s="4" t="str">
        <f>IF(Table1[[#This Row],[Ticket Status]]="Pending Customer Response","Yes","No")</f>
        <v>No</v>
      </c>
      <c r="W3896" s="5">
        <f ca="1">COUNTIFS(Table1[Agent_name],Table1[[#This Row],[Agent_name]],Table1[Month],Table1[[#This Row],[Month]])/160</f>
        <v>0.51875000000000004</v>
      </c>
    </row>
    <row r="3897" spans="1:23" x14ac:dyDescent="0.25">
      <c r="A3897">
        <v>3896</v>
      </c>
      <c r="B3897" t="s">
        <v>12743</v>
      </c>
      <c r="C3897" t="s">
        <v>12744</v>
      </c>
      <c r="D3897">
        <v>49</v>
      </c>
      <c r="E3897" t="s">
        <v>19</v>
      </c>
      <c r="F3897" t="s">
        <v>86</v>
      </c>
      <c r="G3897" s="1">
        <v>44421</v>
      </c>
      <c r="H3897" t="s">
        <v>66</v>
      </c>
      <c r="I3897" t="s">
        <v>59</v>
      </c>
      <c r="J3897" s="3" t="s">
        <v>12745</v>
      </c>
      <c r="K3897" t="s">
        <v>39</v>
      </c>
      <c r="L3897" t="s">
        <v>12746</v>
      </c>
      <c r="M3897" t="s">
        <v>89</v>
      </c>
      <c r="N3897" t="s">
        <v>55</v>
      </c>
      <c r="O3897" s="2">
        <v>45078.317442129628</v>
      </c>
      <c r="P3897" s="2">
        <v>45077.974386574075</v>
      </c>
      <c r="Q3897">
        <v>4</v>
      </c>
      <c r="R3897" t="str">
        <f t="shared" ca="1" si="60"/>
        <v>Karan</v>
      </c>
      <c r="S3897" t="str">
        <f>IFERROR(TEXT(DATEVALUE(LEFT(Table1[[#This Row],[Date of Purchase]],10)), "MMMM"), TEXT(Table1[[#This Row],[Date of Purchase]], "MMMM"))</f>
        <v>August</v>
      </c>
      <c r="T3897" t="str">
        <f>IF(OR(
  AND(Table1[[#This Row],[Ticket Priority]]="Critical", Table1[[#This Row],[Ticket Status]]&lt;&gt;"Closed"),
  AND(Table1[[#This Row],[Ticket Priority]]="High", Table1[[#This Row],[Ticket Status]]="Open")
), "Yes", "No")</f>
        <v>No</v>
      </c>
      <c r="U3897" s="4" t="str">
        <f>IF(Table1[[#This Row],[Ticket Status]]="Closed","Yes","No")</f>
        <v>Yes</v>
      </c>
      <c r="V3897" s="4" t="str">
        <f>IF(Table1[[#This Row],[Ticket Status]]="Pending Customer Response","Yes","No")</f>
        <v>No</v>
      </c>
      <c r="W3897" s="5">
        <f ca="1">COUNTIFS(Table1[Agent_name],Table1[[#This Row],[Agent_name]],Table1[Month],Table1[[#This Row],[Month]])/160</f>
        <v>0.21875</v>
      </c>
    </row>
    <row r="3898" spans="1:23" x14ac:dyDescent="0.25">
      <c r="A3898">
        <v>3897</v>
      </c>
      <c r="B3898" t="s">
        <v>12747</v>
      </c>
      <c r="C3898" t="s">
        <v>12748</v>
      </c>
      <c r="D3898">
        <v>30</v>
      </c>
      <c r="E3898" t="s">
        <v>58</v>
      </c>
      <c r="F3898" t="s">
        <v>699</v>
      </c>
      <c r="G3898" s="1">
        <v>43843</v>
      </c>
      <c r="H3898" t="s">
        <v>45</v>
      </c>
      <c r="I3898" t="s">
        <v>177</v>
      </c>
      <c r="J3898" s="3" t="s">
        <v>12749</v>
      </c>
      <c r="K3898" t="s">
        <v>62</v>
      </c>
      <c r="M3898" t="s">
        <v>89</v>
      </c>
      <c r="N3898" t="s">
        <v>55</v>
      </c>
      <c r="R3898" t="str">
        <f t="shared" ca="1" si="60"/>
        <v>Aisha</v>
      </c>
      <c r="S3898" t="str">
        <f>IFERROR(TEXT(DATEVALUE(LEFT(Table1[[#This Row],[Date of Purchase]],10)), "MMMM"), TEXT(Table1[[#This Row],[Date of Purchase]], "MMMM"))</f>
        <v>January</v>
      </c>
      <c r="T3898" t="str">
        <f>IF(OR(
  AND(Table1[[#This Row],[Ticket Priority]]="Critical", Table1[[#This Row],[Ticket Status]]&lt;&gt;"Closed"),
  AND(Table1[[#This Row],[Ticket Priority]]="High", Table1[[#This Row],[Ticket Status]]="Open")
), "Yes", "No")</f>
        <v>Yes</v>
      </c>
      <c r="U3898" s="4" t="str">
        <f>IF(Table1[[#This Row],[Ticket Status]]="Closed","Yes","No")</f>
        <v>No</v>
      </c>
      <c r="V3898" s="4" t="str">
        <f>IF(Table1[[#This Row],[Ticket Status]]="Pending Customer Response","Yes","No")</f>
        <v>No</v>
      </c>
      <c r="W3898" s="5">
        <f ca="1">COUNTIFS(Table1[Agent_name],Table1[[#This Row],[Agent_name]],Table1[Month],Table1[[#This Row],[Month]])/160</f>
        <v>0.83125000000000004</v>
      </c>
    </row>
    <row r="3899" spans="1:23" x14ac:dyDescent="0.25">
      <c r="A3899">
        <v>3898</v>
      </c>
      <c r="B3899" t="s">
        <v>12750</v>
      </c>
      <c r="C3899" t="s">
        <v>12751</v>
      </c>
      <c r="D3899">
        <v>63</v>
      </c>
      <c r="E3899" t="s">
        <v>19</v>
      </c>
      <c r="F3899" t="s">
        <v>431</v>
      </c>
      <c r="G3899" s="1">
        <v>43992</v>
      </c>
      <c r="H3899" t="s">
        <v>21</v>
      </c>
      <c r="I3899" t="s">
        <v>177</v>
      </c>
      <c r="J3899" s="3" t="s">
        <v>12752</v>
      </c>
      <c r="K3899" t="s">
        <v>39</v>
      </c>
      <c r="L3899" t="s">
        <v>12753</v>
      </c>
      <c r="M3899" t="s">
        <v>143</v>
      </c>
      <c r="N3899" t="s">
        <v>26</v>
      </c>
      <c r="O3899" s="2">
        <v>45078.445960648147</v>
      </c>
      <c r="P3899" s="2">
        <v>45078.21193287037</v>
      </c>
      <c r="Q3899">
        <v>1</v>
      </c>
      <c r="R3899" t="str">
        <f t="shared" ca="1" si="60"/>
        <v>Arjun</v>
      </c>
      <c r="S3899" t="str">
        <f>IFERROR(TEXT(DATEVALUE(LEFT(Table1[[#This Row],[Date of Purchase]],10)), "MMMM"), TEXT(Table1[[#This Row],[Date of Purchase]], "MMMM"))</f>
        <v>June</v>
      </c>
      <c r="T3899" t="str">
        <f>IF(OR(
  AND(Table1[[#This Row],[Ticket Priority]]="Critical", Table1[[#This Row],[Ticket Status]]&lt;&gt;"Closed"),
  AND(Table1[[#This Row],[Ticket Priority]]="High", Table1[[#This Row],[Ticket Status]]="Open")
), "Yes", "No")</f>
        <v>No</v>
      </c>
      <c r="U3899" s="4" t="str">
        <f>IF(Table1[[#This Row],[Ticket Status]]="Closed","Yes","No")</f>
        <v>Yes</v>
      </c>
      <c r="V3899" s="4" t="str">
        <f>IF(Table1[[#This Row],[Ticket Status]]="Pending Customer Response","Yes","No")</f>
        <v>No</v>
      </c>
      <c r="W3899" s="5">
        <f ca="1">COUNTIFS(Table1[Agent_name],Table1[[#This Row],[Agent_name]],Table1[Month],Table1[[#This Row],[Month]])/160</f>
        <v>0.28749999999999998</v>
      </c>
    </row>
    <row r="3900" spans="1:23" x14ac:dyDescent="0.25">
      <c r="A3900">
        <v>3899</v>
      </c>
      <c r="B3900" t="s">
        <v>12754</v>
      </c>
      <c r="C3900" t="s">
        <v>12755</v>
      </c>
      <c r="D3900">
        <v>60</v>
      </c>
      <c r="E3900" t="s">
        <v>58</v>
      </c>
      <c r="F3900" t="s">
        <v>699</v>
      </c>
      <c r="G3900" s="1">
        <v>43978</v>
      </c>
      <c r="H3900" t="s">
        <v>21</v>
      </c>
      <c r="I3900" t="s">
        <v>99</v>
      </c>
      <c r="J3900" s="3" t="s">
        <v>12756</v>
      </c>
      <c r="K3900" t="s">
        <v>24</v>
      </c>
      <c r="M3900" t="s">
        <v>41</v>
      </c>
      <c r="N3900" t="s">
        <v>83</v>
      </c>
      <c r="O3900" s="2">
        <v>45078.764722222222</v>
      </c>
      <c r="R3900" t="str">
        <f t="shared" ca="1" si="60"/>
        <v>Ravi</v>
      </c>
      <c r="S3900" t="str">
        <f>IFERROR(TEXT(DATEVALUE(LEFT(Table1[[#This Row],[Date of Purchase]],10)), "MMMM"), TEXT(Table1[[#This Row],[Date of Purchase]], "MMMM"))</f>
        <v>May</v>
      </c>
      <c r="T3900" t="str">
        <f>IF(OR(
  AND(Table1[[#This Row],[Ticket Priority]]="Critical", Table1[[#This Row],[Ticket Status]]&lt;&gt;"Closed"),
  AND(Table1[[#This Row],[Ticket Priority]]="High", Table1[[#This Row],[Ticket Status]]="Open")
), "Yes", "No")</f>
        <v>No</v>
      </c>
      <c r="U3900" s="4" t="str">
        <f>IF(Table1[[#This Row],[Ticket Status]]="Closed","Yes","No")</f>
        <v>No</v>
      </c>
      <c r="V3900" s="4" t="str">
        <f>IF(Table1[[#This Row],[Ticket Status]]="Pending Customer Response","Yes","No")</f>
        <v>Yes</v>
      </c>
      <c r="W3900" s="5">
        <f ca="1">COUNTIFS(Table1[Agent_name],Table1[[#This Row],[Agent_name]],Table1[Month],Table1[[#This Row],[Month]])/160</f>
        <v>0.67500000000000004</v>
      </c>
    </row>
    <row r="3901" spans="1:23" x14ac:dyDescent="0.25">
      <c r="A3901">
        <v>3900</v>
      </c>
      <c r="B3901" t="s">
        <v>12757</v>
      </c>
      <c r="C3901" t="s">
        <v>12758</v>
      </c>
      <c r="D3901">
        <v>24</v>
      </c>
      <c r="E3901" t="s">
        <v>19</v>
      </c>
      <c r="F3901" t="s">
        <v>431</v>
      </c>
      <c r="G3901" s="1">
        <v>44060</v>
      </c>
      <c r="H3901" t="s">
        <v>66</v>
      </c>
      <c r="I3901" t="s">
        <v>67</v>
      </c>
      <c r="J3901" s="3" t="s">
        <v>12759</v>
      </c>
      <c r="K3901" t="s">
        <v>24</v>
      </c>
      <c r="M3901" t="s">
        <v>89</v>
      </c>
      <c r="N3901" t="s">
        <v>83</v>
      </c>
      <c r="O3901" s="2">
        <v>45078.033495370371</v>
      </c>
      <c r="R3901" t="str">
        <f t="shared" ca="1" si="60"/>
        <v>Ravi</v>
      </c>
      <c r="S3901" t="str">
        <f>IFERROR(TEXT(DATEVALUE(LEFT(Table1[[#This Row],[Date of Purchase]],10)), "MMMM"), TEXT(Table1[[#This Row],[Date of Purchase]], "MMMM"))</f>
        <v>August</v>
      </c>
      <c r="T3901" t="str">
        <f>IF(OR(
  AND(Table1[[#This Row],[Ticket Priority]]="Critical", Table1[[#This Row],[Ticket Status]]&lt;&gt;"Closed"),
  AND(Table1[[#This Row],[Ticket Priority]]="High", Table1[[#This Row],[Ticket Status]]="Open")
), "Yes", "No")</f>
        <v>No</v>
      </c>
      <c r="U3901" s="4" t="str">
        <f>IF(Table1[[#This Row],[Ticket Status]]="Closed","Yes","No")</f>
        <v>No</v>
      </c>
      <c r="V3901" s="4" t="str">
        <f>IF(Table1[[#This Row],[Ticket Status]]="Pending Customer Response","Yes","No")</f>
        <v>Yes</v>
      </c>
      <c r="W3901" s="5">
        <f ca="1">COUNTIFS(Table1[Agent_name],Table1[[#This Row],[Agent_name]],Table1[Month],Table1[[#This Row],[Month]])/160</f>
        <v>0.65625</v>
      </c>
    </row>
    <row r="3902" spans="1:23" x14ac:dyDescent="0.25">
      <c r="A3902">
        <v>3901</v>
      </c>
      <c r="B3902" t="s">
        <v>12760</v>
      </c>
      <c r="C3902" t="s">
        <v>12761</v>
      </c>
      <c r="D3902">
        <v>53</v>
      </c>
      <c r="E3902" t="s">
        <v>29</v>
      </c>
      <c r="F3902" t="s">
        <v>134</v>
      </c>
      <c r="G3902" s="1">
        <v>44304</v>
      </c>
      <c r="H3902" t="s">
        <v>66</v>
      </c>
      <c r="I3902" t="s">
        <v>60</v>
      </c>
      <c r="J3902" s="3" t="s">
        <v>12762</v>
      </c>
      <c r="K3902" t="s">
        <v>62</v>
      </c>
      <c r="M3902" t="s">
        <v>143</v>
      </c>
      <c r="N3902" t="s">
        <v>26</v>
      </c>
      <c r="R3902" t="str">
        <f t="shared" ca="1" si="60"/>
        <v>Meera</v>
      </c>
      <c r="S3902" t="str">
        <f>IFERROR(TEXT(DATEVALUE(LEFT(Table1[[#This Row],[Date of Purchase]],10)), "MMMM"), TEXT(Table1[[#This Row],[Date of Purchase]], "MMMM"))</f>
        <v>April</v>
      </c>
      <c r="T3902" t="str">
        <f>IF(OR(
  AND(Table1[[#This Row],[Ticket Priority]]="Critical", Table1[[#This Row],[Ticket Status]]&lt;&gt;"Closed"),
  AND(Table1[[#This Row],[Ticket Priority]]="High", Table1[[#This Row],[Ticket Status]]="Open")
), "Yes", "No")</f>
        <v>No</v>
      </c>
      <c r="U3902" s="4" t="str">
        <f>IF(Table1[[#This Row],[Ticket Status]]="Closed","Yes","No")</f>
        <v>No</v>
      </c>
      <c r="V3902" s="4" t="str">
        <f>IF(Table1[[#This Row],[Ticket Status]]="Pending Customer Response","Yes","No")</f>
        <v>No</v>
      </c>
      <c r="W3902" s="5">
        <f ca="1">COUNTIFS(Table1[Agent_name],Table1[[#This Row],[Agent_name]],Table1[Month],Table1[[#This Row],[Month]])/160</f>
        <v>0.16250000000000001</v>
      </c>
    </row>
    <row r="3903" spans="1:23" x14ac:dyDescent="0.25">
      <c r="A3903">
        <v>3902</v>
      </c>
      <c r="B3903" t="s">
        <v>12763</v>
      </c>
      <c r="C3903" t="s">
        <v>12764</v>
      </c>
      <c r="D3903">
        <v>68</v>
      </c>
      <c r="E3903" t="s">
        <v>29</v>
      </c>
      <c r="F3903" t="s">
        <v>249</v>
      </c>
      <c r="G3903" s="1">
        <v>44125</v>
      </c>
      <c r="H3903" t="s">
        <v>67</v>
      </c>
      <c r="I3903" t="s">
        <v>99</v>
      </c>
      <c r="J3903" s="3" t="s">
        <v>12765</v>
      </c>
      <c r="K3903" t="s">
        <v>24</v>
      </c>
      <c r="M3903" t="s">
        <v>89</v>
      </c>
      <c r="N3903" t="s">
        <v>55</v>
      </c>
      <c r="O3903" s="2">
        <v>45078.373113425929</v>
      </c>
      <c r="R3903" t="str">
        <f t="shared" ca="1" si="60"/>
        <v>Meera</v>
      </c>
      <c r="S3903" t="str">
        <f>IFERROR(TEXT(DATEVALUE(LEFT(Table1[[#This Row],[Date of Purchase]],10)), "MMMM"), TEXT(Table1[[#This Row],[Date of Purchase]], "MMMM"))</f>
        <v>October</v>
      </c>
      <c r="T3903" t="str">
        <f>IF(OR(
  AND(Table1[[#This Row],[Ticket Priority]]="Critical", Table1[[#This Row],[Ticket Status]]&lt;&gt;"Closed"),
  AND(Table1[[#This Row],[Ticket Priority]]="High", Table1[[#This Row],[Ticket Status]]="Open")
), "Yes", "No")</f>
        <v>No</v>
      </c>
      <c r="U3903" s="4" t="str">
        <f>IF(Table1[[#This Row],[Ticket Status]]="Closed","Yes","No")</f>
        <v>No</v>
      </c>
      <c r="V3903" s="4" t="str">
        <f>IF(Table1[[#This Row],[Ticket Status]]="Pending Customer Response","Yes","No")</f>
        <v>Yes</v>
      </c>
      <c r="W3903" s="5">
        <f ca="1">COUNTIFS(Table1[Agent_name],Table1[[#This Row],[Agent_name]],Table1[Month],Table1[[#This Row],[Month]])/160</f>
        <v>0.23749999999999999</v>
      </c>
    </row>
    <row r="3904" spans="1:23" x14ac:dyDescent="0.25">
      <c r="A3904">
        <v>3903</v>
      </c>
      <c r="B3904" t="s">
        <v>12766</v>
      </c>
      <c r="C3904" t="s">
        <v>12767</v>
      </c>
      <c r="D3904">
        <v>51</v>
      </c>
      <c r="E3904" t="s">
        <v>58</v>
      </c>
      <c r="F3904" t="s">
        <v>655</v>
      </c>
      <c r="G3904" s="1">
        <v>43871</v>
      </c>
      <c r="H3904" t="s">
        <v>67</v>
      </c>
      <c r="I3904" t="s">
        <v>72</v>
      </c>
      <c r="J3904" s="3" t="s">
        <v>12768</v>
      </c>
      <c r="K3904" t="s">
        <v>62</v>
      </c>
      <c r="M3904" t="s">
        <v>25</v>
      </c>
      <c r="N3904" t="s">
        <v>83</v>
      </c>
      <c r="R3904" t="str">
        <f t="shared" ca="1" si="60"/>
        <v>Arjun</v>
      </c>
      <c r="S3904" t="str">
        <f>IFERROR(TEXT(DATEVALUE(LEFT(Table1[[#This Row],[Date of Purchase]],10)), "MMMM"), TEXT(Table1[[#This Row],[Date of Purchase]], "MMMM"))</f>
        <v>February</v>
      </c>
      <c r="T3904" t="str">
        <f>IF(OR(
  AND(Table1[[#This Row],[Ticket Priority]]="Critical", Table1[[#This Row],[Ticket Status]]&lt;&gt;"Closed"),
  AND(Table1[[#This Row],[Ticket Priority]]="High", Table1[[#This Row],[Ticket Status]]="Open")
), "Yes", "No")</f>
        <v>Yes</v>
      </c>
      <c r="U3904" s="4" t="str">
        <f>IF(Table1[[#This Row],[Ticket Status]]="Closed","Yes","No")</f>
        <v>No</v>
      </c>
      <c r="V3904" s="4" t="str">
        <f>IF(Table1[[#This Row],[Ticket Status]]="Pending Customer Response","Yes","No")</f>
        <v>No</v>
      </c>
      <c r="W3904" s="5">
        <f ca="1">COUNTIFS(Table1[Agent_name],Table1[[#This Row],[Agent_name]],Table1[Month],Table1[[#This Row],[Month]])/160</f>
        <v>0.23125000000000001</v>
      </c>
    </row>
    <row r="3905" spans="1:23" x14ac:dyDescent="0.25">
      <c r="A3905">
        <v>3904</v>
      </c>
      <c r="B3905" t="s">
        <v>12769</v>
      </c>
      <c r="C3905" t="s">
        <v>12770</v>
      </c>
      <c r="D3905">
        <v>70</v>
      </c>
      <c r="E3905" t="s">
        <v>29</v>
      </c>
      <c r="F3905" t="s">
        <v>317</v>
      </c>
      <c r="G3905" s="1">
        <v>44529</v>
      </c>
      <c r="H3905" t="s">
        <v>21</v>
      </c>
      <c r="I3905" t="s">
        <v>141</v>
      </c>
      <c r="J3905" s="3" t="s">
        <v>12771</v>
      </c>
      <c r="K3905" t="s">
        <v>39</v>
      </c>
      <c r="L3905" t="s">
        <v>12772</v>
      </c>
      <c r="M3905" t="s">
        <v>25</v>
      </c>
      <c r="N3905" t="s">
        <v>55</v>
      </c>
      <c r="O3905" s="2">
        <v>45078.523831018516</v>
      </c>
      <c r="P3905" s="2">
        <v>45078.432164351849</v>
      </c>
      <c r="Q3905">
        <v>1</v>
      </c>
      <c r="R3905" t="str">
        <f t="shared" ca="1" si="60"/>
        <v>Rahul</v>
      </c>
      <c r="S3905" t="str">
        <f>IFERROR(TEXT(DATEVALUE(LEFT(Table1[[#This Row],[Date of Purchase]],10)), "MMMM"), TEXT(Table1[[#This Row],[Date of Purchase]], "MMMM"))</f>
        <v>November</v>
      </c>
      <c r="T3905" t="str">
        <f>IF(OR(
  AND(Table1[[#This Row],[Ticket Priority]]="Critical", Table1[[#This Row],[Ticket Status]]&lt;&gt;"Closed"),
  AND(Table1[[#This Row],[Ticket Priority]]="High", Table1[[#This Row],[Ticket Status]]="Open")
), "Yes", "No")</f>
        <v>No</v>
      </c>
      <c r="U3905" s="4" t="str">
        <f>IF(Table1[[#This Row],[Ticket Status]]="Closed","Yes","No")</f>
        <v>Yes</v>
      </c>
      <c r="V3905" s="4" t="str">
        <f>IF(Table1[[#This Row],[Ticket Status]]="Pending Customer Response","Yes","No")</f>
        <v>No</v>
      </c>
      <c r="W3905" s="5">
        <f ca="1">COUNTIFS(Table1[Agent_name],Table1[[#This Row],[Agent_name]],Table1[Month],Table1[[#This Row],[Month]])/160</f>
        <v>0.2</v>
      </c>
    </row>
    <row r="3906" spans="1:23" x14ac:dyDescent="0.25">
      <c r="A3906">
        <v>3905</v>
      </c>
      <c r="B3906" t="s">
        <v>12773</v>
      </c>
      <c r="C3906" t="s">
        <v>12774</v>
      </c>
      <c r="D3906">
        <v>51</v>
      </c>
      <c r="E3906" t="s">
        <v>19</v>
      </c>
      <c r="F3906" t="s">
        <v>485</v>
      </c>
      <c r="G3906" s="1">
        <v>44107</v>
      </c>
      <c r="H3906" t="s">
        <v>59</v>
      </c>
      <c r="I3906" t="s">
        <v>52</v>
      </c>
      <c r="J3906" s="3" t="s">
        <v>12775</v>
      </c>
      <c r="K3906" t="s">
        <v>24</v>
      </c>
      <c r="M3906" t="s">
        <v>25</v>
      </c>
      <c r="N3906" t="s">
        <v>33</v>
      </c>
      <c r="O3906" s="2">
        <v>45078.668298611112</v>
      </c>
      <c r="R3906" t="str">
        <f t="shared" ref="R3906:R3969" ca="1" si="61">CHOOSE(
RANDBETWEEN(1,20),
"Aisha","Aisha","Aisha","Aisha",
"Ravi","Ravi","Ravi",
"Sara","Sara","Sara",
"Mohit","Mohit",
"Priya","Priya",
"Arjun",
"Neha","Rahul","Divya","Karan","Meera","Sanjay"
)</f>
        <v>Ravi</v>
      </c>
      <c r="S3906" t="str">
        <f>IFERROR(TEXT(DATEVALUE(LEFT(Table1[[#This Row],[Date of Purchase]],10)), "MMMM"), TEXT(Table1[[#This Row],[Date of Purchase]], "MMMM"))</f>
        <v>October</v>
      </c>
      <c r="T3906" t="str">
        <f>IF(OR(
  AND(Table1[[#This Row],[Ticket Priority]]="Critical", Table1[[#This Row],[Ticket Status]]&lt;&gt;"Closed"),
  AND(Table1[[#This Row],[Ticket Priority]]="High", Table1[[#This Row],[Ticket Status]]="Open")
), "Yes", "No")</f>
        <v>Yes</v>
      </c>
      <c r="U3906" s="4" t="str">
        <f>IF(Table1[[#This Row],[Ticket Status]]="Closed","Yes","No")</f>
        <v>No</v>
      </c>
      <c r="V3906" s="4" t="str">
        <f>IF(Table1[[#This Row],[Ticket Status]]="Pending Customer Response","Yes","No")</f>
        <v>Yes</v>
      </c>
      <c r="W3906" s="5">
        <f ca="1">COUNTIFS(Table1[Agent_name],Table1[[#This Row],[Agent_name]],Table1[Month],Table1[[#This Row],[Month]])/160</f>
        <v>0.58125000000000004</v>
      </c>
    </row>
    <row r="3907" spans="1:23" x14ac:dyDescent="0.25">
      <c r="A3907">
        <v>3906</v>
      </c>
      <c r="B3907" t="s">
        <v>12776</v>
      </c>
      <c r="C3907" t="s">
        <v>12777</v>
      </c>
      <c r="D3907">
        <v>39</v>
      </c>
      <c r="E3907" t="s">
        <v>29</v>
      </c>
      <c r="F3907" t="s">
        <v>129</v>
      </c>
      <c r="G3907" s="1">
        <v>44213</v>
      </c>
      <c r="H3907" t="s">
        <v>66</v>
      </c>
      <c r="I3907" t="s">
        <v>59</v>
      </c>
      <c r="J3907" s="3" t="s">
        <v>12778</v>
      </c>
      <c r="K3907" t="s">
        <v>39</v>
      </c>
      <c r="L3907" t="s">
        <v>12779</v>
      </c>
      <c r="M3907" t="s">
        <v>25</v>
      </c>
      <c r="N3907" t="s">
        <v>55</v>
      </c>
      <c r="O3907" s="2">
        <v>45078.760682870372</v>
      </c>
      <c r="P3907" s="2">
        <v>45078.124571759261</v>
      </c>
      <c r="Q3907">
        <v>4</v>
      </c>
      <c r="R3907" t="str">
        <f t="shared" ca="1" si="61"/>
        <v>Neha</v>
      </c>
      <c r="S3907" t="str">
        <f>IFERROR(TEXT(DATEVALUE(LEFT(Table1[[#This Row],[Date of Purchase]],10)), "MMMM"), TEXT(Table1[[#This Row],[Date of Purchase]], "MMMM"))</f>
        <v>January</v>
      </c>
      <c r="T3907" t="str">
        <f>IF(OR(
  AND(Table1[[#This Row],[Ticket Priority]]="Critical", Table1[[#This Row],[Ticket Status]]&lt;&gt;"Closed"),
  AND(Table1[[#This Row],[Ticket Priority]]="High", Table1[[#This Row],[Ticket Status]]="Open")
), "Yes", "No")</f>
        <v>No</v>
      </c>
      <c r="U3907" s="4" t="str">
        <f>IF(Table1[[#This Row],[Ticket Status]]="Closed","Yes","No")</f>
        <v>Yes</v>
      </c>
      <c r="V3907" s="4" t="str">
        <f>IF(Table1[[#This Row],[Ticket Status]]="Pending Customer Response","Yes","No")</f>
        <v>No</v>
      </c>
      <c r="W3907" s="5">
        <f ca="1">COUNTIFS(Table1[Agent_name],Table1[[#This Row],[Agent_name]],Table1[Month],Table1[[#This Row],[Month]])/160</f>
        <v>0.21875</v>
      </c>
    </row>
    <row r="3908" spans="1:23" x14ac:dyDescent="0.25">
      <c r="A3908">
        <v>3907</v>
      </c>
      <c r="B3908" t="s">
        <v>12780</v>
      </c>
      <c r="C3908" t="s">
        <v>12781</v>
      </c>
      <c r="D3908">
        <v>68</v>
      </c>
      <c r="E3908" t="s">
        <v>19</v>
      </c>
      <c r="F3908" t="s">
        <v>242</v>
      </c>
      <c r="G3908" s="1">
        <v>43861</v>
      </c>
      <c r="H3908" t="s">
        <v>21</v>
      </c>
      <c r="I3908" t="s">
        <v>177</v>
      </c>
      <c r="J3908" s="3" t="s">
        <v>3826</v>
      </c>
      <c r="K3908" t="s">
        <v>39</v>
      </c>
      <c r="L3908" t="s">
        <v>12782</v>
      </c>
      <c r="M3908" t="s">
        <v>25</v>
      </c>
      <c r="N3908" t="s">
        <v>26</v>
      </c>
      <c r="O3908" s="2">
        <v>45078.42596064815</v>
      </c>
      <c r="P3908" s="2">
        <v>45078.752349537041</v>
      </c>
      <c r="Q3908">
        <v>5</v>
      </c>
      <c r="R3908" t="str">
        <f t="shared" ca="1" si="61"/>
        <v>Mohit</v>
      </c>
      <c r="S3908" t="str">
        <f>IFERROR(TEXT(DATEVALUE(LEFT(Table1[[#This Row],[Date of Purchase]],10)), "MMMM"), TEXT(Table1[[#This Row],[Date of Purchase]], "MMMM"))</f>
        <v>January</v>
      </c>
      <c r="T3908" t="str">
        <f>IF(OR(
  AND(Table1[[#This Row],[Ticket Priority]]="Critical", Table1[[#This Row],[Ticket Status]]&lt;&gt;"Closed"),
  AND(Table1[[#This Row],[Ticket Priority]]="High", Table1[[#This Row],[Ticket Status]]="Open")
), "Yes", "No")</f>
        <v>No</v>
      </c>
      <c r="U3908" s="4" t="str">
        <f>IF(Table1[[#This Row],[Ticket Status]]="Closed","Yes","No")</f>
        <v>Yes</v>
      </c>
      <c r="V3908" s="4" t="str">
        <f>IF(Table1[[#This Row],[Ticket Status]]="Pending Customer Response","Yes","No")</f>
        <v>No</v>
      </c>
      <c r="W3908" s="5">
        <f ca="1">COUNTIFS(Table1[Agent_name],Table1[[#This Row],[Agent_name]],Table1[Month],Table1[[#This Row],[Month]])/160</f>
        <v>0.46250000000000002</v>
      </c>
    </row>
    <row r="3909" spans="1:23" x14ac:dyDescent="0.25">
      <c r="A3909">
        <v>3908</v>
      </c>
      <c r="B3909" t="s">
        <v>12783</v>
      </c>
      <c r="C3909" t="s">
        <v>12784</v>
      </c>
      <c r="D3909">
        <v>68</v>
      </c>
      <c r="E3909" t="s">
        <v>29</v>
      </c>
      <c r="F3909" t="s">
        <v>421</v>
      </c>
      <c r="G3909" s="1">
        <v>44073</v>
      </c>
      <c r="H3909" t="s">
        <v>66</v>
      </c>
      <c r="I3909" t="s">
        <v>46</v>
      </c>
      <c r="J3909" s="3" t="s">
        <v>12785</v>
      </c>
      <c r="K3909" t="s">
        <v>62</v>
      </c>
      <c r="M3909" t="s">
        <v>89</v>
      </c>
      <c r="N3909" t="s">
        <v>33</v>
      </c>
      <c r="R3909" t="str">
        <f t="shared" ca="1" si="61"/>
        <v>Arjun</v>
      </c>
      <c r="S3909" t="str">
        <f>IFERROR(TEXT(DATEVALUE(LEFT(Table1[[#This Row],[Date of Purchase]],10)), "MMMM"), TEXT(Table1[[#This Row],[Date of Purchase]], "MMMM"))</f>
        <v>August</v>
      </c>
      <c r="T3909" t="str">
        <f>IF(OR(
  AND(Table1[[#This Row],[Ticket Priority]]="Critical", Table1[[#This Row],[Ticket Status]]&lt;&gt;"Closed"),
  AND(Table1[[#This Row],[Ticket Priority]]="High", Table1[[#This Row],[Ticket Status]]="Open")
), "Yes", "No")</f>
        <v>Yes</v>
      </c>
      <c r="U3909" s="4" t="str">
        <f>IF(Table1[[#This Row],[Ticket Status]]="Closed","Yes","No")</f>
        <v>No</v>
      </c>
      <c r="V3909" s="4" t="str">
        <f>IF(Table1[[#This Row],[Ticket Status]]="Pending Customer Response","Yes","No")</f>
        <v>No</v>
      </c>
      <c r="W3909" s="5">
        <f ca="1">COUNTIFS(Table1[Agent_name],Table1[[#This Row],[Agent_name]],Table1[Month],Table1[[#This Row],[Month]])/160</f>
        <v>0.20624999999999999</v>
      </c>
    </row>
    <row r="3910" spans="1:23" x14ac:dyDescent="0.25">
      <c r="A3910">
        <v>3909</v>
      </c>
      <c r="B3910" t="s">
        <v>12786</v>
      </c>
      <c r="C3910" t="s">
        <v>12787</v>
      </c>
      <c r="D3910">
        <v>61</v>
      </c>
      <c r="E3910" t="s">
        <v>58</v>
      </c>
      <c r="F3910" t="s">
        <v>202</v>
      </c>
      <c r="G3910" s="1">
        <v>44266</v>
      </c>
      <c r="H3910" t="s">
        <v>21</v>
      </c>
      <c r="I3910" t="s">
        <v>52</v>
      </c>
      <c r="J3910" s="3" t="s">
        <v>12788</v>
      </c>
      <c r="K3910" t="s">
        <v>39</v>
      </c>
      <c r="L3910" t="s">
        <v>12789</v>
      </c>
      <c r="M3910" t="s">
        <v>89</v>
      </c>
      <c r="N3910" t="s">
        <v>26</v>
      </c>
      <c r="O3910" s="2">
        <v>45078.110011574077</v>
      </c>
      <c r="P3910" s="2">
        <v>45078.321817129632</v>
      </c>
      <c r="Q3910">
        <v>1</v>
      </c>
      <c r="R3910" t="str">
        <f t="shared" ca="1" si="61"/>
        <v>Neha</v>
      </c>
      <c r="S3910" t="str">
        <f>IFERROR(TEXT(DATEVALUE(LEFT(Table1[[#This Row],[Date of Purchase]],10)), "MMMM"), TEXT(Table1[[#This Row],[Date of Purchase]], "MMMM"))</f>
        <v>March</v>
      </c>
      <c r="T3910" t="str">
        <f>IF(OR(
  AND(Table1[[#This Row],[Ticket Priority]]="Critical", Table1[[#This Row],[Ticket Status]]&lt;&gt;"Closed"),
  AND(Table1[[#This Row],[Ticket Priority]]="High", Table1[[#This Row],[Ticket Status]]="Open")
), "Yes", "No")</f>
        <v>No</v>
      </c>
      <c r="U3910" s="4" t="str">
        <f>IF(Table1[[#This Row],[Ticket Status]]="Closed","Yes","No")</f>
        <v>Yes</v>
      </c>
      <c r="V3910" s="4" t="str">
        <f>IF(Table1[[#This Row],[Ticket Status]]="Pending Customer Response","Yes","No")</f>
        <v>No</v>
      </c>
      <c r="W3910" s="5">
        <f ca="1">COUNTIFS(Table1[Agent_name],Table1[[#This Row],[Agent_name]],Table1[Month],Table1[[#This Row],[Month]])/160</f>
        <v>0.16875000000000001</v>
      </c>
    </row>
    <row r="3911" spans="1:23" x14ac:dyDescent="0.25">
      <c r="A3911">
        <v>3910</v>
      </c>
      <c r="B3911" t="s">
        <v>12790</v>
      </c>
      <c r="C3911" t="s">
        <v>12791</v>
      </c>
      <c r="D3911">
        <v>59</v>
      </c>
      <c r="E3911" t="s">
        <v>58</v>
      </c>
      <c r="F3911" t="s">
        <v>383</v>
      </c>
      <c r="G3911" s="1">
        <v>44434</v>
      </c>
      <c r="H3911" t="s">
        <v>67</v>
      </c>
      <c r="I3911" t="s">
        <v>77</v>
      </c>
      <c r="J3911" s="3" t="s">
        <v>12792</v>
      </c>
      <c r="K3911" t="s">
        <v>39</v>
      </c>
      <c r="L3911" t="s">
        <v>12793</v>
      </c>
      <c r="M3911" t="s">
        <v>89</v>
      </c>
      <c r="N3911" t="s">
        <v>26</v>
      </c>
      <c r="O3911" s="2">
        <v>45078.927384259259</v>
      </c>
      <c r="P3911" s="2">
        <v>45078.81627314815</v>
      </c>
      <c r="Q3911">
        <v>1</v>
      </c>
      <c r="R3911" t="str">
        <f t="shared" ca="1" si="61"/>
        <v>Priya</v>
      </c>
      <c r="S3911" t="str">
        <f>IFERROR(TEXT(DATEVALUE(LEFT(Table1[[#This Row],[Date of Purchase]],10)), "MMMM"), TEXT(Table1[[#This Row],[Date of Purchase]], "MMMM"))</f>
        <v>August</v>
      </c>
      <c r="T3911" t="str">
        <f>IF(OR(
  AND(Table1[[#This Row],[Ticket Priority]]="Critical", Table1[[#This Row],[Ticket Status]]&lt;&gt;"Closed"),
  AND(Table1[[#This Row],[Ticket Priority]]="High", Table1[[#This Row],[Ticket Status]]="Open")
), "Yes", "No")</f>
        <v>No</v>
      </c>
      <c r="U3911" s="4" t="str">
        <f>IF(Table1[[#This Row],[Ticket Status]]="Closed","Yes","No")</f>
        <v>Yes</v>
      </c>
      <c r="V3911" s="4" t="str">
        <f>IF(Table1[[#This Row],[Ticket Status]]="Pending Customer Response","Yes","No")</f>
        <v>No</v>
      </c>
      <c r="W3911" s="5">
        <f ca="1">COUNTIFS(Table1[Agent_name],Table1[[#This Row],[Agent_name]],Table1[Month],Table1[[#This Row],[Month]])/160</f>
        <v>0.35</v>
      </c>
    </row>
    <row r="3912" spans="1:23" x14ac:dyDescent="0.25">
      <c r="A3912">
        <v>3911</v>
      </c>
      <c r="B3912" t="s">
        <v>12794</v>
      </c>
      <c r="C3912" t="s">
        <v>12795</v>
      </c>
      <c r="D3912">
        <v>18</v>
      </c>
      <c r="E3912" t="s">
        <v>58</v>
      </c>
      <c r="F3912" t="s">
        <v>286</v>
      </c>
      <c r="G3912" s="1">
        <v>44236</v>
      </c>
      <c r="H3912" t="s">
        <v>45</v>
      </c>
      <c r="I3912" t="s">
        <v>67</v>
      </c>
      <c r="J3912" s="3" t="s">
        <v>12796</v>
      </c>
      <c r="K3912" t="s">
        <v>39</v>
      </c>
      <c r="L3912" t="s">
        <v>12797</v>
      </c>
      <c r="M3912" t="s">
        <v>25</v>
      </c>
      <c r="N3912" t="s">
        <v>33</v>
      </c>
      <c r="O3912" s="2">
        <v>45078.23364583333</v>
      </c>
      <c r="P3912" s="2">
        <v>45078.055868055555</v>
      </c>
      <c r="Q3912">
        <v>5</v>
      </c>
      <c r="R3912" t="str">
        <f t="shared" ca="1" si="61"/>
        <v>Mohit</v>
      </c>
      <c r="S3912" t="str">
        <f>IFERROR(TEXT(DATEVALUE(LEFT(Table1[[#This Row],[Date of Purchase]],10)), "MMMM"), TEXT(Table1[[#This Row],[Date of Purchase]], "MMMM"))</f>
        <v>February</v>
      </c>
      <c r="T3912" t="str">
        <f>IF(OR(
  AND(Table1[[#This Row],[Ticket Priority]]="Critical", Table1[[#This Row],[Ticket Status]]&lt;&gt;"Closed"),
  AND(Table1[[#This Row],[Ticket Priority]]="High", Table1[[#This Row],[Ticket Status]]="Open")
), "Yes", "No")</f>
        <v>No</v>
      </c>
      <c r="U3912" s="4" t="str">
        <f>IF(Table1[[#This Row],[Ticket Status]]="Closed","Yes","No")</f>
        <v>Yes</v>
      </c>
      <c r="V3912" s="4" t="str">
        <f>IF(Table1[[#This Row],[Ticket Status]]="Pending Customer Response","Yes","No")</f>
        <v>No</v>
      </c>
      <c r="W3912" s="5">
        <f ca="1">COUNTIFS(Table1[Agent_name],Table1[[#This Row],[Agent_name]],Table1[Month],Table1[[#This Row],[Month]])/160</f>
        <v>0.52500000000000002</v>
      </c>
    </row>
    <row r="3913" spans="1:23" x14ac:dyDescent="0.25">
      <c r="A3913">
        <v>3912</v>
      </c>
      <c r="B3913" t="s">
        <v>12798</v>
      </c>
      <c r="C3913" t="s">
        <v>12799</v>
      </c>
      <c r="D3913">
        <v>48</v>
      </c>
      <c r="E3913" t="s">
        <v>29</v>
      </c>
      <c r="F3913" t="s">
        <v>207</v>
      </c>
      <c r="G3913" s="1">
        <v>44290</v>
      </c>
      <c r="H3913" t="s">
        <v>66</v>
      </c>
      <c r="I3913" t="s">
        <v>67</v>
      </c>
      <c r="J3913" s="3" t="s">
        <v>12800</v>
      </c>
      <c r="K3913" t="s">
        <v>62</v>
      </c>
      <c r="M3913" t="s">
        <v>41</v>
      </c>
      <c r="N3913" t="s">
        <v>33</v>
      </c>
      <c r="R3913" t="str">
        <f t="shared" ca="1" si="61"/>
        <v>Sara</v>
      </c>
      <c r="S3913" t="str">
        <f>IFERROR(TEXT(DATEVALUE(LEFT(Table1[[#This Row],[Date of Purchase]],10)), "MMMM"), TEXT(Table1[[#This Row],[Date of Purchase]], "MMMM"))</f>
        <v>April</v>
      </c>
      <c r="T3913" t="str">
        <f>IF(OR(
  AND(Table1[[#This Row],[Ticket Priority]]="Critical", Table1[[#This Row],[Ticket Status]]&lt;&gt;"Closed"),
  AND(Table1[[#This Row],[Ticket Priority]]="High", Table1[[#This Row],[Ticket Status]]="Open")
), "Yes", "No")</f>
        <v>No</v>
      </c>
      <c r="U3913" s="4" t="str">
        <f>IF(Table1[[#This Row],[Ticket Status]]="Closed","Yes","No")</f>
        <v>No</v>
      </c>
      <c r="V3913" s="4" t="str">
        <f>IF(Table1[[#This Row],[Ticket Status]]="Pending Customer Response","Yes","No")</f>
        <v>No</v>
      </c>
      <c r="W3913" s="5">
        <f ca="1">COUNTIFS(Table1[Agent_name],Table1[[#This Row],[Agent_name]],Table1[Month],Table1[[#This Row],[Month]])/160</f>
        <v>0.75624999999999998</v>
      </c>
    </row>
    <row r="3914" spans="1:23" x14ac:dyDescent="0.25">
      <c r="A3914">
        <v>3913</v>
      </c>
      <c r="B3914" t="s">
        <v>12801</v>
      </c>
      <c r="C3914" t="s">
        <v>12802</v>
      </c>
      <c r="D3914">
        <v>60</v>
      </c>
      <c r="E3914" t="s">
        <v>29</v>
      </c>
      <c r="F3914" t="s">
        <v>149</v>
      </c>
      <c r="G3914" s="1">
        <v>43860</v>
      </c>
      <c r="H3914" t="s">
        <v>66</v>
      </c>
      <c r="I3914" t="s">
        <v>177</v>
      </c>
      <c r="J3914" s="3" t="s">
        <v>12803</v>
      </c>
      <c r="K3914" t="s">
        <v>39</v>
      </c>
      <c r="L3914" t="s">
        <v>12804</v>
      </c>
      <c r="M3914" t="s">
        <v>89</v>
      </c>
      <c r="N3914" t="s">
        <v>55</v>
      </c>
      <c r="O3914" s="2">
        <v>45078.786458333336</v>
      </c>
      <c r="P3914" s="2">
        <v>45078.850347222222</v>
      </c>
      <c r="Q3914">
        <v>5</v>
      </c>
      <c r="R3914" t="str">
        <f t="shared" ca="1" si="61"/>
        <v>Priya</v>
      </c>
      <c r="S3914" t="str">
        <f>IFERROR(TEXT(DATEVALUE(LEFT(Table1[[#This Row],[Date of Purchase]],10)), "MMMM"), TEXT(Table1[[#This Row],[Date of Purchase]], "MMMM"))</f>
        <v>January</v>
      </c>
      <c r="T3914" t="str">
        <f>IF(OR(
  AND(Table1[[#This Row],[Ticket Priority]]="Critical", Table1[[#This Row],[Ticket Status]]&lt;&gt;"Closed"),
  AND(Table1[[#This Row],[Ticket Priority]]="High", Table1[[#This Row],[Ticket Status]]="Open")
), "Yes", "No")</f>
        <v>No</v>
      </c>
      <c r="U3914" s="4" t="str">
        <f>IF(Table1[[#This Row],[Ticket Status]]="Closed","Yes","No")</f>
        <v>Yes</v>
      </c>
      <c r="V3914" s="4" t="str">
        <f>IF(Table1[[#This Row],[Ticket Status]]="Pending Customer Response","Yes","No")</f>
        <v>No</v>
      </c>
      <c r="W3914" s="5">
        <f ca="1">COUNTIFS(Table1[Agent_name],Table1[[#This Row],[Agent_name]],Table1[Month],Table1[[#This Row],[Month]])/160</f>
        <v>0.51875000000000004</v>
      </c>
    </row>
    <row r="3915" spans="1:23" x14ac:dyDescent="0.25">
      <c r="A3915">
        <v>3914</v>
      </c>
      <c r="B3915" t="s">
        <v>12805</v>
      </c>
      <c r="C3915" t="s">
        <v>12806</v>
      </c>
      <c r="D3915">
        <v>36</v>
      </c>
      <c r="E3915" t="s">
        <v>29</v>
      </c>
      <c r="F3915" t="s">
        <v>20</v>
      </c>
      <c r="G3915" s="1">
        <v>44286</v>
      </c>
      <c r="H3915" t="s">
        <v>21</v>
      </c>
      <c r="I3915" t="s">
        <v>37</v>
      </c>
      <c r="J3915" s="3" t="s">
        <v>12807</v>
      </c>
      <c r="K3915" t="s">
        <v>39</v>
      </c>
      <c r="L3915" t="s">
        <v>12808</v>
      </c>
      <c r="M3915" t="s">
        <v>89</v>
      </c>
      <c r="N3915" t="s">
        <v>26</v>
      </c>
      <c r="O3915" s="2">
        <v>45078.082303240742</v>
      </c>
      <c r="P3915" s="2">
        <v>45078.373969907407</v>
      </c>
      <c r="Q3915">
        <v>3</v>
      </c>
      <c r="R3915" t="str">
        <f t="shared" ca="1" si="61"/>
        <v>Aisha</v>
      </c>
      <c r="S3915" t="str">
        <f>IFERROR(TEXT(DATEVALUE(LEFT(Table1[[#This Row],[Date of Purchase]],10)), "MMMM"), TEXT(Table1[[#This Row],[Date of Purchase]], "MMMM"))</f>
        <v>March</v>
      </c>
      <c r="T3915" t="str">
        <f>IF(OR(
  AND(Table1[[#This Row],[Ticket Priority]]="Critical", Table1[[#This Row],[Ticket Status]]&lt;&gt;"Closed"),
  AND(Table1[[#This Row],[Ticket Priority]]="High", Table1[[#This Row],[Ticket Status]]="Open")
), "Yes", "No")</f>
        <v>No</v>
      </c>
      <c r="U3915" s="4" t="str">
        <f>IF(Table1[[#This Row],[Ticket Status]]="Closed","Yes","No")</f>
        <v>Yes</v>
      </c>
      <c r="V3915" s="4" t="str">
        <f>IF(Table1[[#This Row],[Ticket Status]]="Pending Customer Response","Yes","No")</f>
        <v>No</v>
      </c>
      <c r="W3915" s="5">
        <f ca="1">COUNTIFS(Table1[Agent_name],Table1[[#This Row],[Agent_name]],Table1[Month],Table1[[#This Row],[Month]])/160</f>
        <v>1.0062500000000001</v>
      </c>
    </row>
    <row r="3916" spans="1:23" x14ac:dyDescent="0.25">
      <c r="A3916">
        <v>3915</v>
      </c>
      <c r="B3916" t="s">
        <v>12809</v>
      </c>
      <c r="C3916" t="s">
        <v>12810</v>
      </c>
      <c r="D3916">
        <v>63</v>
      </c>
      <c r="E3916" t="s">
        <v>19</v>
      </c>
      <c r="F3916" t="s">
        <v>129</v>
      </c>
      <c r="G3916" s="1">
        <v>43869</v>
      </c>
      <c r="H3916" t="s">
        <v>45</v>
      </c>
      <c r="I3916" t="s">
        <v>113</v>
      </c>
      <c r="J3916" s="3" t="s">
        <v>12811</v>
      </c>
      <c r="K3916" t="s">
        <v>24</v>
      </c>
      <c r="M3916" t="s">
        <v>89</v>
      </c>
      <c r="N3916" t="s">
        <v>26</v>
      </c>
      <c r="O3916" s="2">
        <v>45078.835798611108</v>
      </c>
      <c r="R3916" t="str">
        <f t="shared" ca="1" si="61"/>
        <v>Sara</v>
      </c>
      <c r="S3916" t="str">
        <f>IFERROR(TEXT(DATEVALUE(LEFT(Table1[[#This Row],[Date of Purchase]],10)), "MMMM"), TEXT(Table1[[#This Row],[Date of Purchase]], "MMMM"))</f>
        <v>February</v>
      </c>
      <c r="T3916" t="str">
        <f>IF(OR(
  AND(Table1[[#This Row],[Ticket Priority]]="Critical", Table1[[#This Row],[Ticket Status]]&lt;&gt;"Closed"),
  AND(Table1[[#This Row],[Ticket Priority]]="High", Table1[[#This Row],[Ticket Status]]="Open")
), "Yes", "No")</f>
        <v>No</v>
      </c>
      <c r="U3916" s="4" t="str">
        <f>IF(Table1[[#This Row],[Ticket Status]]="Closed","Yes","No")</f>
        <v>No</v>
      </c>
      <c r="V3916" s="4" t="str">
        <f>IF(Table1[[#This Row],[Ticket Status]]="Pending Customer Response","Yes","No")</f>
        <v>Yes</v>
      </c>
      <c r="W3916" s="5">
        <f ca="1">COUNTIFS(Table1[Agent_name],Table1[[#This Row],[Agent_name]],Table1[Month],Table1[[#This Row],[Month]])/160</f>
        <v>0.65625</v>
      </c>
    </row>
    <row r="3917" spans="1:23" x14ac:dyDescent="0.25">
      <c r="A3917">
        <v>3916</v>
      </c>
      <c r="B3917" t="s">
        <v>12812</v>
      </c>
      <c r="C3917" t="s">
        <v>12813</v>
      </c>
      <c r="D3917">
        <v>36</v>
      </c>
      <c r="E3917" t="s">
        <v>19</v>
      </c>
      <c r="F3917" t="s">
        <v>112</v>
      </c>
      <c r="G3917" s="1">
        <v>44175</v>
      </c>
      <c r="H3917" t="s">
        <v>66</v>
      </c>
      <c r="I3917" t="s">
        <v>93</v>
      </c>
      <c r="J3917" s="3" t="s">
        <v>12814</v>
      </c>
      <c r="K3917" t="s">
        <v>62</v>
      </c>
      <c r="M3917" t="s">
        <v>41</v>
      </c>
      <c r="N3917" t="s">
        <v>83</v>
      </c>
      <c r="R3917" t="str">
        <f t="shared" ca="1" si="61"/>
        <v>Mohit</v>
      </c>
      <c r="S3917" t="str">
        <f>IFERROR(TEXT(DATEVALUE(LEFT(Table1[[#This Row],[Date of Purchase]],10)), "MMMM"), TEXT(Table1[[#This Row],[Date of Purchase]], "MMMM"))</f>
        <v>December</v>
      </c>
      <c r="T3917" t="str">
        <f>IF(OR(
  AND(Table1[[#This Row],[Ticket Priority]]="Critical", Table1[[#This Row],[Ticket Status]]&lt;&gt;"Closed"),
  AND(Table1[[#This Row],[Ticket Priority]]="High", Table1[[#This Row],[Ticket Status]]="Open")
), "Yes", "No")</f>
        <v>No</v>
      </c>
      <c r="U3917" s="4" t="str">
        <f>IF(Table1[[#This Row],[Ticket Status]]="Closed","Yes","No")</f>
        <v>No</v>
      </c>
      <c r="V3917" s="4" t="str">
        <f>IF(Table1[[#This Row],[Ticket Status]]="Pending Customer Response","Yes","No")</f>
        <v>No</v>
      </c>
      <c r="W3917" s="5">
        <f ca="1">COUNTIFS(Table1[Agent_name],Table1[[#This Row],[Agent_name]],Table1[Month],Table1[[#This Row],[Month]])/160</f>
        <v>0.44374999999999998</v>
      </c>
    </row>
    <row r="3918" spans="1:23" x14ac:dyDescent="0.25">
      <c r="A3918">
        <v>3917</v>
      </c>
      <c r="B3918" t="s">
        <v>12815</v>
      </c>
      <c r="C3918" t="s">
        <v>12816</v>
      </c>
      <c r="D3918">
        <v>65</v>
      </c>
      <c r="E3918" t="s">
        <v>19</v>
      </c>
      <c r="F3918" t="s">
        <v>339</v>
      </c>
      <c r="G3918" s="1">
        <v>44043</v>
      </c>
      <c r="H3918" t="s">
        <v>21</v>
      </c>
      <c r="I3918" t="s">
        <v>67</v>
      </c>
      <c r="J3918" s="3" t="s">
        <v>1782</v>
      </c>
      <c r="K3918" t="s">
        <v>39</v>
      </c>
      <c r="L3918" t="s">
        <v>12817</v>
      </c>
      <c r="M3918" t="s">
        <v>25</v>
      </c>
      <c r="N3918" t="s">
        <v>55</v>
      </c>
      <c r="O3918" s="2">
        <v>45078.236516203702</v>
      </c>
      <c r="P3918" s="2">
        <v>45078.608738425923</v>
      </c>
      <c r="Q3918">
        <v>4</v>
      </c>
      <c r="R3918" t="str">
        <f t="shared" ca="1" si="61"/>
        <v>Mohit</v>
      </c>
      <c r="S3918" t="str">
        <f>IFERROR(TEXT(DATEVALUE(LEFT(Table1[[#This Row],[Date of Purchase]],10)), "MMMM"), TEXT(Table1[[#This Row],[Date of Purchase]], "MMMM"))</f>
        <v>July</v>
      </c>
      <c r="T3918" t="str">
        <f>IF(OR(
  AND(Table1[[#This Row],[Ticket Priority]]="Critical", Table1[[#This Row],[Ticket Status]]&lt;&gt;"Closed"),
  AND(Table1[[#This Row],[Ticket Priority]]="High", Table1[[#This Row],[Ticket Status]]="Open")
), "Yes", "No")</f>
        <v>No</v>
      </c>
      <c r="U3918" s="4" t="str">
        <f>IF(Table1[[#This Row],[Ticket Status]]="Closed","Yes","No")</f>
        <v>Yes</v>
      </c>
      <c r="V3918" s="4" t="str">
        <f>IF(Table1[[#This Row],[Ticket Status]]="Pending Customer Response","Yes","No")</f>
        <v>No</v>
      </c>
      <c r="W3918" s="5">
        <f ca="1">COUNTIFS(Table1[Agent_name],Table1[[#This Row],[Agent_name]],Table1[Month],Table1[[#This Row],[Month]])/160</f>
        <v>0.53125</v>
      </c>
    </row>
    <row r="3919" spans="1:23" x14ac:dyDescent="0.25">
      <c r="A3919">
        <v>3918</v>
      </c>
      <c r="B3919" t="s">
        <v>12818</v>
      </c>
      <c r="C3919" t="s">
        <v>12819</v>
      </c>
      <c r="D3919">
        <v>18</v>
      </c>
      <c r="E3919" t="s">
        <v>58</v>
      </c>
      <c r="F3919" t="s">
        <v>655</v>
      </c>
      <c r="G3919" s="1">
        <v>43871</v>
      </c>
      <c r="H3919" t="s">
        <v>67</v>
      </c>
      <c r="I3919" t="s">
        <v>77</v>
      </c>
      <c r="J3919" s="3" t="s">
        <v>12820</v>
      </c>
      <c r="K3919" t="s">
        <v>39</v>
      </c>
      <c r="L3919" t="s">
        <v>12821</v>
      </c>
      <c r="M3919" t="s">
        <v>143</v>
      </c>
      <c r="N3919" t="s">
        <v>33</v>
      </c>
      <c r="O3919" s="2">
        <v>45078.468472222223</v>
      </c>
      <c r="P3919" s="2">
        <v>45078.130277777775</v>
      </c>
      <c r="Q3919">
        <v>1</v>
      </c>
      <c r="R3919" t="str">
        <f t="shared" ca="1" si="61"/>
        <v>Arjun</v>
      </c>
      <c r="S3919" t="str">
        <f>IFERROR(TEXT(DATEVALUE(LEFT(Table1[[#This Row],[Date of Purchase]],10)), "MMMM"), TEXT(Table1[[#This Row],[Date of Purchase]], "MMMM"))</f>
        <v>February</v>
      </c>
      <c r="T3919" t="str">
        <f>IF(OR(
  AND(Table1[[#This Row],[Ticket Priority]]="Critical", Table1[[#This Row],[Ticket Status]]&lt;&gt;"Closed"),
  AND(Table1[[#This Row],[Ticket Priority]]="High", Table1[[#This Row],[Ticket Status]]="Open")
), "Yes", "No")</f>
        <v>No</v>
      </c>
      <c r="U3919" s="4" t="str">
        <f>IF(Table1[[#This Row],[Ticket Status]]="Closed","Yes","No")</f>
        <v>Yes</v>
      </c>
      <c r="V3919" s="4" t="str">
        <f>IF(Table1[[#This Row],[Ticket Status]]="Pending Customer Response","Yes","No")</f>
        <v>No</v>
      </c>
      <c r="W3919" s="5">
        <f ca="1">COUNTIFS(Table1[Agent_name],Table1[[#This Row],[Agent_name]],Table1[Month],Table1[[#This Row],[Month]])/160</f>
        <v>0.23125000000000001</v>
      </c>
    </row>
    <row r="3920" spans="1:23" x14ac:dyDescent="0.25">
      <c r="A3920">
        <v>3919</v>
      </c>
      <c r="B3920" t="s">
        <v>12822</v>
      </c>
      <c r="C3920" t="s">
        <v>12823</v>
      </c>
      <c r="D3920">
        <v>56</v>
      </c>
      <c r="E3920" t="s">
        <v>19</v>
      </c>
      <c r="F3920" t="s">
        <v>149</v>
      </c>
      <c r="G3920" s="1">
        <v>43941</v>
      </c>
      <c r="H3920" t="s">
        <v>59</v>
      </c>
      <c r="I3920" t="s">
        <v>67</v>
      </c>
      <c r="J3920" s="3" t="s">
        <v>12824</v>
      </c>
      <c r="K3920" t="s">
        <v>62</v>
      </c>
      <c r="M3920" t="s">
        <v>89</v>
      </c>
      <c r="N3920" t="s">
        <v>33</v>
      </c>
      <c r="R3920" t="str">
        <f t="shared" ca="1" si="61"/>
        <v>Priya</v>
      </c>
      <c r="S3920" t="str">
        <f>IFERROR(TEXT(DATEVALUE(LEFT(Table1[[#This Row],[Date of Purchase]],10)), "MMMM"), TEXT(Table1[[#This Row],[Date of Purchase]], "MMMM"))</f>
        <v>April</v>
      </c>
      <c r="T3920" t="str">
        <f>IF(OR(
  AND(Table1[[#This Row],[Ticket Priority]]="Critical", Table1[[#This Row],[Ticket Status]]&lt;&gt;"Closed"),
  AND(Table1[[#This Row],[Ticket Priority]]="High", Table1[[#This Row],[Ticket Status]]="Open")
), "Yes", "No")</f>
        <v>Yes</v>
      </c>
      <c r="U3920" s="4" t="str">
        <f>IF(Table1[[#This Row],[Ticket Status]]="Closed","Yes","No")</f>
        <v>No</v>
      </c>
      <c r="V3920" s="4" t="str">
        <f>IF(Table1[[#This Row],[Ticket Status]]="Pending Customer Response","Yes","No")</f>
        <v>No</v>
      </c>
      <c r="W3920" s="5">
        <f ca="1">COUNTIFS(Table1[Agent_name],Table1[[#This Row],[Agent_name]],Table1[Month],Table1[[#This Row],[Month]])/160</f>
        <v>0.48749999999999999</v>
      </c>
    </row>
    <row r="3921" spans="1:23" x14ac:dyDescent="0.25">
      <c r="A3921">
        <v>3920</v>
      </c>
      <c r="B3921" t="s">
        <v>12825</v>
      </c>
      <c r="C3921" t="s">
        <v>12826</v>
      </c>
      <c r="D3921">
        <v>48</v>
      </c>
      <c r="E3921" t="s">
        <v>58</v>
      </c>
      <c r="F3921" t="s">
        <v>383</v>
      </c>
      <c r="G3921" s="1">
        <v>44099</v>
      </c>
      <c r="H3921" t="s">
        <v>45</v>
      </c>
      <c r="I3921" t="s">
        <v>59</v>
      </c>
      <c r="J3921" s="3" t="s">
        <v>12827</v>
      </c>
      <c r="K3921" t="s">
        <v>39</v>
      </c>
      <c r="L3921" t="s">
        <v>12828</v>
      </c>
      <c r="M3921" t="s">
        <v>143</v>
      </c>
      <c r="N3921" t="s">
        <v>83</v>
      </c>
      <c r="O3921" s="2">
        <v>45078.707395833335</v>
      </c>
      <c r="P3921" s="2">
        <v>45078.26295138889</v>
      </c>
      <c r="Q3921">
        <v>3</v>
      </c>
      <c r="R3921" t="str">
        <f t="shared" ca="1" si="61"/>
        <v>Ravi</v>
      </c>
      <c r="S3921" t="str">
        <f>IFERROR(TEXT(DATEVALUE(LEFT(Table1[[#This Row],[Date of Purchase]],10)), "MMMM"), TEXT(Table1[[#This Row],[Date of Purchase]], "MMMM"))</f>
        <v>September</v>
      </c>
      <c r="T3921" t="str">
        <f>IF(OR(
  AND(Table1[[#This Row],[Ticket Priority]]="Critical", Table1[[#This Row],[Ticket Status]]&lt;&gt;"Closed"),
  AND(Table1[[#This Row],[Ticket Priority]]="High", Table1[[#This Row],[Ticket Status]]="Open")
), "Yes", "No")</f>
        <v>No</v>
      </c>
      <c r="U3921" s="4" t="str">
        <f>IF(Table1[[#This Row],[Ticket Status]]="Closed","Yes","No")</f>
        <v>Yes</v>
      </c>
      <c r="V3921" s="4" t="str">
        <f>IF(Table1[[#This Row],[Ticket Status]]="Pending Customer Response","Yes","No")</f>
        <v>No</v>
      </c>
      <c r="W3921" s="5">
        <f ca="1">COUNTIFS(Table1[Agent_name],Table1[[#This Row],[Agent_name]],Table1[Month],Table1[[#This Row],[Month]])/160</f>
        <v>0.64375000000000004</v>
      </c>
    </row>
    <row r="3922" spans="1:23" x14ac:dyDescent="0.25">
      <c r="A3922">
        <v>3921</v>
      </c>
      <c r="B3922" t="s">
        <v>12829</v>
      </c>
      <c r="C3922" t="s">
        <v>6628</v>
      </c>
      <c r="D3922">
        <v>68</v>
      </c>
      <c r="E3922" t="s">
        <v>19</v>
      </c>
      <c r="F3922" t="s">
        <v>81</v>
      </c>
      <c r="G3922" s="1">
        <v>44395</v>
      </c>
      <c r="H3922" t="s">
        <v>59</v>
      </c>
      <c r="I3922" t="s">
        <v>150</v>
      </c>
      <c r="J3922" s="3" t="s">
        <v>12830</v>
      </c>
      <c r="K3922" t="s">
        <v>62</v>
      </c>
      <c r="M3922" t="s">
        <v>143</v>
      </c>
      <c r="N3922" t="s">
        <v>26</v>
      </c>
      <c r="R3922" t="str">
        <f t="shared" ca="1" si="61"/>
        <v>Karan</v>
      </c>
      <c r="S3922" t="str">
        <f>IFERROR(TEXT(DATEVALUE(LEFT(Table1[[#This Row],[Date of Purchase]],10)), "MMMM"), TEXT(Table1[[#This Row],[Date of Purchase]], "MMMM"))</f>
        <v>July</v>
      </c>
      <c r="T3922" t="str">
        <f>IF(OR(
  AND(Table1[[#This Row],[Ticket Priority]]="Critical", Table1[[#This Row],[Ticket Status]]&lt;&gt;"Closed"),
  AND(Table1[[#This Row],[Ticket Priority]]="High", Table1[[#This Row],[Ticket Status]]="Open")
), "Yes", "No")</f>
        <v>No</v>
      </c>
      <c r="U3922" s="4" t="str">
        <f>IF(Table1[[#This Row],[Ticket Status]]="Closed","Yes","No")</f>
        <v>No</v>
      </c>
      <c r="V3922" s="4" t="str">
        <f>IF(Table1[[#This Row],[Ticket Status]]="Pending Customer Response","Yes","No")</f>
        <v>No</v>
      </c>
      <c r="W3922" s="5">
        <f ca="1">COUNTIFS(Table1[Agent_name],Table1[[#This Row],[Agent_name]],Table1[Month],Table1[[#This Row],[Month]])/160</f>
        <v>0.21249999999999999</v>
      </c>
    </row>
    <row r="3923" spans="1:23" x14ac:dyDescent="0.25">
      <c r="A3923">
        <v>3922</v>
      </c>
      <c r="B3923" t="s">
        <v>12831</v>
      </c>
      <c r="C3923" t="s">
        <v>12832</v>
      </c>
      <c r="D3923">
        <v>36</v>
      </c>
      <c r="E3923" t="s">
        <v>29</v>
      </c>
      <c r="F3923" t="s">
        <v>223</v>
      </c>
      <c r="G3923" s="1">
        <v>44245</v>
      </c>
      <c r="H3923" t="s">
        <v>66</v>
      </c>
      <c r="I3923" t="s">
        <v>177</v>
      </c>
      <c r="J3923" s="3" t="s">
        <v>3826</v>
      </c>
      <c r="K3923" t="s">
        <v>24</v>
      </c>
      <c r="M3923" t="s">
        <v>143</v>
      </c>
      <c r="N3923" t="s">
        <v>33</v>
      </c>
      <c r="O3923" s="2">
        <v>45078.818530092591</v>
      </c>
      <c r="R3923" t="str">
        <f t="shared" ca="1" si="61"/>
        <v>Priya</v>
      </c>
      <c r="S3923" t="str">
        <f>IFERROR(TEXT(DATEVALUE(LEFT(Table1[[#This Row],[Date of Purchase]],10)), "MMMM"), TEXT(Table1[[#This Row],[Date of Purchase]], "MMMM"))</f>
        <v>February</v>
      </c>
      <c r="T3923" t="str">
        <f>IF(OR(
  AND(Table1[[#This Row],[Ticket Priority]]="Critical", Table1[[#This Row],[Ticket Status]]&lt;&gt;"Closed"),
  AND(Table1[[#This Row],[Ticket Priority]]="High", Table1[[#This Row],[Ticket Status]]="Open")
), "Yes", "No")</f>
        <v>No</v>
      </c>
      <c r="U3923" s="4" t="str">
        <f>IF(Table1[[#This Row],[Ticket Status]]="Closed","Yes","No")</f>
        <v>No</v>
      </c>
      <c r="V3923" s="4" t="str">
        <f>IF(Table1[[#This Row],[Ticket Status]]="Pending Customer Response","Yes","No")</f>
        <v>Yes</v>
      </c>
      <c r="W3923" s="5">
        <f ca="1">COUNTIFS(Table1[Agent_name],Table1[[#This Row],[Agent_name]],Table1[Month],Table1[[#This Row],[Month]])/160</f>
        <v>0.44374999999999998</v>
      </c>
    </row>
    <row r="3924" spans="1:23" x14ac:dyDescent="0.25">
      <c r="A3924">
        <v>3923</v>
      </c>
      <c r="B3924" t="s">
        <v>12833</v>
      </c>
      <c r="C3924" t="s">
        <v>12834</v>
      </c>
      <c r="D3924">
        <v>31</v>
      </c>
      <c r="E3924" t="s">
        <v>19</v>
      </c>
      <c r="F3924" t="s">
        <v>485</v>
      </c>
      <c r="G3924" s="1">
        <v>44066</v>
      </c>
      <c r="H3924" t="s">
        <v>59</v>
      </c>
      <c r="I3924" t="s">
        <v>60</v>
      </c>
      <c r="J3924" s="3" t="s">
        <v>12835</v>
      </c>
      <c r="K3924" t="s">
        <v>24</v>
      </c>
      <c r="M3924" t="s">
        <v>41</v>
      </c>
      <c r="N3924" t="s">
        <v>83</v>
      </c>
      <c r="O3924" s="2">
        <v>45078.446319444447</v>
      </c>
      <c r="R3924" t="str">
        <f t="shared" ca="1" si="61"/>
        <v>Ravi</v>
      </c>
      <c r="S3924" t="str">
        <f>IFERROR(TEXT(DATEVALUE(LEFT(Table1[[#This Row],[Date of Purchase]],10)), "MMMM"), TEXT(Table1[[#This Row],[Date of Purchase]], "MMMM"))</f>
        <v>August</v>
      </c>
      <c r="T3924" t="str">
        <f>IF(OR(
  AND(Table1[[#This Row],[Ticket Priority]]="Critical", Table1[[#This Row],[Ticket Status]]&lt;&gt;"Closed"),
  AND(Table1[[#This Row],[Ticket Priority]]="High", Table1[[#This Row],[Ticket Status]]="Open")
), "Yes", "No")</f>
        <v>No</v>
      </c>
      <c r="U3924" s="4" t="str">
        <f>IF(Table1[[#This Row],[Ticket Status]]="Closed","Yes","No")</f>
        <v>No</v>
      </c>
      <c r="V3924" s="4" t="str">
        <f>IF(Table1[[#This Row],[Ticket Status]]="Pending Customer Response","Yes","No")</f>
        <v>Yes</v>
      </c>
      <c r="W3924" s="5">
        <f ca="1">COUNTIFS(Table1[Agent_name],Table1[[#This Row],[Agent_name]],Table1[Month],Table1[[#This Row],[Month]])/160</f>
        <v>0.65625</v>
      </c>
    </row>
    <row r="3925" spans="1:23" x14ac:dyDescent="0.25">
      <c r="A3925">
        <v>3924</v>
      </c>
      <c r="B3925" t="s">
        <v>12836</v>
      </c>
      <c r="C3925" t="s">
        <v>12837</v>
      </c>
      <c r="D3925">
        <v>49</v>
      </c>
      <c r="E3925" t="s">
        <v>29</v>
      </c>
      <c r="F3925" t="s">
        <v>211</v>
      </c>
      <c r="G3925" s="1">
        <v>44372</v>
      </c>
      <c r="H3925" t="s">
        <v>66</v>
      </c>
      <c r="I3925" t="s">
        <v>37</v>
      </c>
      <c r="J3925" s="3" t="s">
        <v>12838</v>
      </c>
      <c r="K3925" t="s">
        <v>62</v>
      </c>
      <c r="M3925" t="s">
        <v>143</v>
      </c>
      <c r="N3925" t="s">
        <v>83</v>
      </c>
      <c r="R3925" t="str">
        <f t="shared" ca="1" si="61"/>
        <v>Ravi</v>
      </c>
      <c r="S3925" t="str">
        <f>IFERROR(TEXT(DATEVALUE(LEFT(Table1[[#This Row],[Date of Purchase]],10)), "MMMM"), TEXT(Table1[[#This Row],[Date of Purchase]], "MMMM"))</f>
        <v>June</v>
      </c>
      <c r="T3925" t="str">
        <f>IF(OR(
  AND(Table1[[#This Row],[Ticket Priority]]="Critical", Table1[[#This Row],[Ticket Status]]&lt;&gt;"Closed"),
  AND(Table1[[#This Row],[Ticket Priority]]="High", Table1[[#This Row],[Ticket Status]]="Open")
), "Yes", "No")</f>
        <v>No</v>
      </c>
      <c r="U3925" s="4" t="str">
        <f>IF(Table1[[#This Row],[Ticket Status]]="Closed","Yes","No")</f>
        <v>No</v>
      </c>
      <c r="V3925" s="4" t="str">
        <f>IF(Table1[[#This Row],[Ticket Status]]="Pending Customer Response","Yes","No")</f>
        <v>No</v>
      </c>
      <c r="W3925" s="5">
        <f ca="1">COUNTIFS(Table1[Agent_name],Table1[[#This Row],[Agent_name]],Table1[Month],Table1[[#This Row],[Month]])/160</f>
        <v>0.58125000000000004</v>
      </c>
    </row>
    <row r="3926" spans="1:23" x14ac:dyDescent="0.25">
      <c r="A3926">
        <v>3925</v>
      </c>
      <c r="B3926" t="s">
        <v>12839</v>
      </c>
      <c r="C3926" t="s">
        <v>12840</v>
      </c>
      <c r="D3926">
        <v>62</v>
      </c>
      <c r="E3926" t="s">
        <v>58</v>
      </c>
      <c r="F3926" t="s">
        <v>112</v>
      </c>
      <c r="G3926" s="1">
        <v>44013</v>
      </c>
      <c r="H3926" t="s">
        <v>59</v>
      </c>
      <c r="I3926" t="s">
        <v>72</v>
      </c>
      <c r="J3926" s="3" t="s">
        <v>12841</v>
      </c>
      <c r="K3926" t="s">
        <v>24</v>
      </c>
      <c r="M3926" t="s">
        <v>143</v>
      </c>
      <c r="N3926" t="s">
        <v>26</v>
      </c>
      <c r="O3926" s="2">
        <v>45078.317187499997</v>
      </c>
      <c r="R3926" t="str">
        <f t="shared" ca="1" si="61"/>
        <v>Priya</v>
      </c>
      <c r="S3926" t="str">
        <f>IFERROR(TEXT(DATEVALUE(LEFT(Table1[[#This Row],[Date of Purchase]],10)), "MMMM"), TEXT(Table1[[#This Row],[Date of Purchase]], "MMMM"))</f>
        <v>July</v>
      </c>
      <c r="T3926" t="str">
        <f>IF(OR(
  AND(Table1[[#This Row],[Ticket Priority]]="Critical", Table1[[#This Row],[Ticket Status]]&lt;&gt;"Closed"),
  AND(Table1[[#This Row],[Ticket Priority]]="High", Table1[[#This Row],[Ticket Status]]="Open")
), "Yes", "No")</f>
        <v>No</v>
      </c>
      <c r="U3926" s="4" t="str">
        <f>IF(Table1[[#This Row],[Ticket Status]]="Closed","Yes","No")</f>
        <v>No</v>
      </c>
      <c r="V3926" s="4" t="str">
        <f>IF(Table1[[#This Row],[Ticket Status]]="Pending Customer Response","Yes","No")</f>
        <v>Yes</v>
      </c>
      <c r="W3926" s="5">
        <f ca="1">COUNTIFS(Table1[Agent_name],Table1[[#This Row],[Agent_name]],Table1[Month],Table1[[#This Row],[Month]])/160</f>
        <v>0.45</v>
      </c>
    </row>
    <row r="3927" spans="1:23" x14ac:dyDescent="0.25">
      <c r="A3927">
        <v>3926</v>
      </c>
      <c r="B3927" t="s">
        <v>12842</v>
      </c>
      <c r="C3927" t="s">
        <v>12843</v>
      </c>
      <c r="D3927">
        <v>67</v>
      </c>
      <c r="E3927" t="s">
        <v>19</v>
      </c>
      <c r="F3927" t="s">
        <v>456</v>
      </c>
      <c r="G3927" s="1">
        <v>44208</v>
      </c>
      <c r="H3927" t="s">
        <v>67</v>
      </c>
      <c r="I3927" t="s">
        <v>77</v>
      </c>
      <c r="J3927" s="3" t="s">
        <v>12844</v>
      </c>
      <c r="K3927" t="s">
        <v>24</v>
      </c>
      <c r="M3927" t="s">
        <v>41</v>
      </c>
      <c r="N3927" t="s">
        <v>33</v>
      </c>
      <c r="O3927" s="2">
        <v>45078.935960648145</v>
      </c>
      <c r="R3927" t="str">
        <f t="shared" ca="1" si="61"/>
        <v>Sara</v>
      </c>
      <c r="S3927" t="str">
        <f>IFERROR(TEXT(DATEVALUE(LEFT(Table1[[#This Row],[Date of Purchase]],10)), "MMMM"), TEXT(Table1[[#This Row],[Date of Purchase]], "MMMM"))</f>
        <v>January</v>
      </c>
      <c r="T3927" t="str">
        <f>IF(OR(
  AND(Table1[[#This Row],[Ticket Priority]]="Critical", Table1[[#This Row],[Ticket Status]]&lt;&gt;"Closed"),
  AND(Table1[[#This Row],[Ticket Priority]]="High", Table1[[#This Row],[Ticket Status]]="Open")
), "Yes", "No")</f>
        <v>No</v>
      </c>
      <c r="U3927" s="4" t="str">
        <f>IF(Table1[[#This Row],[Ticket Status]]="Closed","Yes","No")</f>
        <v>No</v>
      </c>
      <c r="V3927" s="4" t="str">
        <f>IF(Table1[[#This Row],[Ticket Status]]="Pending Customer Response","Yes","No")</f>
        <v>Yes</v>
      </c>
      <c r="W3927" s="5">
        <f ca="1">COUNTIFS(Table1[Agent_name],Table1[[#This Row],[Agent_name]],Table1[Month],Table1[[#This Row],[Month]])/160</f>
        <v>0.70625000000000004</v>
      </c>
    </row>
    <row r="3928" spans="1:23" x14ac:dyDescent="0.25">
      <c r="A3928">
        <v>3927</v>
      </c>
      <c r="B3928" t="s">
        <v>12845</v>
      </c>
      <c r="C3928" t="s">
        <v>12846</v>
      </c>
      <c r="D3928">
        <v>20</v>
      </c>
      <c r="E3928" t="s">
        <v>19</v>
      </c>
      <c r="F3928" t="s">
        <v>103</v>
      </c>
      <c r="G3928" s="1">
        <v>44058</v>
      </c>
      <c r="H3928" t="s">
        <v>21</v>
      </c>
      <c r="I3928" t="s">
        <v>31</v>
      </c>
      <c r="J3928" s="3" t="s">
        <v>12847</v>
      </c>
      <c r="K3928" t="s">
        <v>39</v>
      </c>
      <c r="L3928" t="s">
        <v>12848</v>
      </c>
      <c r="M3928" t="s">
        <v>25</v>
      </c>
      <c r="N3928" t="s">
        <v>26</v>
      </c>
      <c r="O3928" s="2">
        <v>45078.241527777776</v>
      </c>
      <c r="P3928" s="2">
        <v>45078.483888888892</v>
      </c>
      <c r="Q3928">
        <v>3</v>
      </c>
      <c r="R3928" t="str">
        <f t="shared" ca="1" si="61"/>
        <v>Priya</v>
      </c>
      <c r="S3928" t="str">
        <f>IFERROR(TEXT(DATEVALUE(LEFT(Table1[[#This Row],[Date of Purchase]],10)), "MMMM"), TEXT(Table1[[#This Row],[Date of Purchase]], "MMMM"))</f>
        <v>August</v>
      </c>
      <c r="T3928" t="str">
        <f>IF(OR(
  AND(Table1[[#This Row],[Ticket Priority]]="Critical", Table1[[#This Row],[Ticket Status]]&lt;&gt;"Closed"),
  AND(Table1[[#This Row],[Ticket Priority]]="High", Table1[[#This Row],[Ticket Status]]="Open")
), "Yes", "No")</f>
        <v>No</v>
      </c>
      <c r="U3928" s="4" t="str">
        <f>IF(Table1[[#This Row],[Ticket Status]]="Closed","Yes","No")</f>
        <v>Yes</v>
      </c>
      <c r="V3928" s="4" t="str">
        <f>IF(Table1[[#This Row],[Ticket Status]]="Pending Customer Response","Yes","No")</f>
        <v>No</v>
      </c>
      <c r="W3928" s="5">
        <f ca="1">COUNTIFS(Table1[Agent_name],Table1[[#This Row],[Agent_name]],Table1[Month],Table1[[#This Row],[Month]])/160</f>
        <v>0.35</v>
      </c>
    </row>
    <row r="3929" spans="1:23" x14ac:dyDescent="0.25">
      <c r="A3929">
        <v>3928</v>
      </c>
      <c r="B3929" t="s">
        <v>12849</v>
      </c>
      <c r="C3929" t="s">
        <v>12850</v>
      </c>
      <c r="D3929">
        <v>39</v>
      </c>
      <c r="E3929" t="s">
        <v>58</v>
      </c>
      <c r="F3929" t="s">
        <v>107</v>
      </c>
      <c r="G3929" s="1">
        <v>44173</v>
      </c>
      <c r="H3929" t="s">
        <v>67</v>
      </c>
      <c r="I3929" t="s">
        <v>113</v>
      </c>
      <c r="J3929" s="3" t="s">
        <v>12851</v>
      </c>
      <c r="K3929" t="s">
        <v>24</v>
      </c>
      <c r="M3929" t="s">
        <v>41</v>
      </c>
      <c r="N3929" t="s">
        <v>55</v>
      </c>
      <c r="O3929" s="2">
        <v>45078.470717592594</v>
      </c>
      <c r="R3929" t="str">
        <f t="shared" ca="1" si="61"/>
        <v>Mohit</v>
      </c>
      <c r="S3929" t="str">
        <f>IFERROR(TEXT(DATEVALUE(LEFT(Table1[[#This Row],[Date of Purchase]],10)), "MMMM"), TEXT(Table1[[#This Row],[Date of Purchase]], "MMMM"))</f>
        <v>December</v>
      </c>
      <c r="T3929" t="str">
        <f>IF(OR(
  AND(Table1[[#This Row],[Ticket Priority]]="Critical", Table1[[#This Row],[Ticket Status]]&lt;&gt;"Closed"),
  AND(Table1[[#This Row],[Ticket Priority]]="High", Table1[[#This Row],[Ticket Status]]="Open")
), "Yes", "No")</f>
        <v>No</v>
      </c>
      <c r="U3929" s="4" t="str">
        <f>IF(Table1[[#This Row],[Ticket Status]]="Closed","Yes","No")</f>
        <v>No</v>
      </c>
      <c r="V3929" s="4" t="str">
        <f>IF(Table1[[#This Row],[Ticket Status]]="Pending Customer Response","Yes","No")</f>
        <v>Yes</v>
      </c>
      <c r="W3929" s="5">
        <f ca="1">COUNTIFS(Table1[Agent_name],Table1[[#This Row],[Agent_name]],Table1[Month],Table1[[#This Row],[Month]])/160</f>
        <v>0.44374999999999998</v>
      </c>
    </row>
    <row r="3930" spans="1:23" x14ac:dyDescent="0.25">
      <c r="A3930">
        <v>3929</v>
      </c>
      <c r="B3930" t="s">
        <v>12852</v>
      </c>
      <c r="C3930" t="s">
        <v>12853</v>
      </c>
      <c r="D3930">
        <v>63</v>
      </c>
      <c r="E3930" t="s">
        <v>19</v>
      </c>
      <c r="F3930" t="s">
        <v>219</v>
      </c>
      <c r="G3930" s="1">
        <v>44037</v>
      </c>
      <c r="H3930" t="s">
        <v>66</v>
      </c>
      <c r="I3930" t="s">
        <v>67</v>
      </c>
      <c r="J3930" s="3" t="s">
        <v>12854</v>
      </c>
      <c r="K3930" t="s">
        <v>24</v>
      </c>
      <c r="M3930" t="s">
        <v>41</v>
      </c>
      <c r="N3930" t="s">
        <v>33</v>
      </c>
      <c r="O3930" s="2">
        <v>45078.467268518521</v>
      </c>
      <c r="R3930" t="str">
        <f t="shared" ca="1" si="61"/>
        <v>Sara</v>
      </c>
      <c r="S3930" t="str">
        <f>IFERROR(TEXT(DATEVALUE(LEFT(Table1[[#This Row],[Date of Purchase]],10)), "MMMM"), TEXT(Table1[[#This Row],[Date of Purchase]], "MMMM"))</f>
        <v>July</v>
      </c>
      <c r="T3930" t="str">
        <f>IF(OR(
  AND(Table1[[#This Row],[Ticket Priority]]="Critical", Table1[[#This Row],[Ticket Status]]&lt;&gt;"Closed"),
  AND(Table1[[#This Row],[Ticket Priority]]="High", Table1[[#This Row],[Ticket Status]]="Open")
), "Yes", "No")</f>
        <v>No</v>
      </c>
      <c r="U3930" s="4" t="str">
        <f>IF(Table1[[#This Row],[Ticket Status]]="Closed","Yes","No")</f>
        <v>No</v>
      </c>
      <c r="V3930" s="4" t="str">
        <f>IF(Table1[[#This Row],[Ticket Status]]="Pending Customer Response","Yes","No")</f>
        <v>Yes</v>
      </c>
      <c r="W3930" s="5">
        <f ca="1">COUNTIFS(Table1[Agent_name],Table1[[#This Row],[Agent_name]],Table1[Month],Table1[[#This Row],[Month]])/160</f>
        <v>0.6875</v>
      </c>
    </row>
    <row r="3931" spans="1:23" x14ac:dyDescent="0.25">
      <c r="A3931">
        <v>3930</v>
      </c>
      <c r="B3931" t="s">
        <v>12855</v>
      </c>
      <c r="C3931" t="s">
        <v>12856</v>
      </c>
      <c r="D3931">
        <v>64</v>
      </c>
      <c r="E3931" t="s">
        <v>19</v>
      </c>
      <c r="F3931" t="s">
        <v>86</v>
      </c>
      <c r="G3931" s="1">
        <v>44498</v>
      </c>
      <c r="H3931" t="s">
        <v>45</v>
      </c>
      <c r="I3931" t="s">
        <v>99</v>
      </c>
      <c r="J3931" s="3" t="s">
        <v>12857</v>
      </c>
      <c r="K3931" t="s">
        <v>62</v>
      </c>
      <c r="M3931" t="s">
        <v>25</v>
      </c>
      <c r="N3931" t="s">
        <v>55</v>
      </c>
      <c r="R3931" t="str">
        <f t="shared" ca="1" si="61"/>
        <v>Ravi</v>
      </c>
      <c r="S3931" t="str">
        <f>IFERROR(TEXT(DATEVALUE(LEFT(Table1[[#This Row],[Date of Purchase]],10)), "MMMM"), TEXT(Table1[[#This Row],[Date of Purchase]], "MMMM"))</f>
        <v>October</v>
      </c>
      <c r="T3931" t="str">
        <f>IF(OR(
  AND(Table1[[#This Row],[Ticket Priority]]="Critical", Table1[[#This Row],[Ticket Status]]&lt;&gt;"Closed"),
  AND(Table1[[#This Row],[Ticket Priority]]="High", Table1[[#This Row],[Ticket Status]]="Open")
), "Yes", "No")</f>
        <v>Yes</v>
      </c>
      <c r="U3931" s="4" t="str">
        <f>IF(Table1[[#This Row],[Ticket Status]]="Closed","Yes","No")</f>
        <v>No</v>
      </c>
      <c r="V3931" s="4" t="str">
        <f>IF(Table1[[#This Row],[Ticket Status]]="Pending Customer Response","Yes","No")</f>
        <v>No</v>
      </c>
      <c r="W3931" s="5">
        <f ca="1">COUNTIFS(Table1[Agent_name],Table1[[#This Row],[Agent_name]],Table1[Month],Table1[[#This Row],[Month]])/160</f>
        <v>0.58125000000000004</v>
      </c>
    </row>
    <row r="3932" spans="1:23" x14ac:dyDescent="0.25">
      <c r="A3932">
        <v>3931</v>
      </c>
      <c r="B3932" t="s">
        <v>12858</v>
      </c>
      <c r="C3932" t="s">
        <v>12859</v>
      </c>
      <c r="D3932">
        <v>31</v>
      </c>
      <c r="E3932" t="s">
        <v>29</v>
      </c>
      <c r="F3932" t="s">
        <v>249</v>
      </c>
      <c r="G3932" s="1">
        <v>44267</v>
      </c>
      <c r="H3932" t="s">
        <v>59</v>
      </c>
      <c r="I3932" t="s">
        <v>141</v>
      </c>
      <c r="J3932" s="3" t="s">
        <v>12860</v>
      </c>
      <c r="K3932" t="s">
        <v>62</v>
      </c>
      <c r="M3932" t="s">
        <v>41</v>
      </c>
      <c r="N3932" t="s">
        <v>33</v>
      </c>
      <c r="R3932" t="str">
        <f t="shared" ca="1" si="61"/>
        <v>Mohit</v>
      </c>
      <c r="S3932" t="str">
        <f>IFERROR(TEXT(DATEVALUE(LEFT(Table1[[#This Row],[Date of Purchase]],10)), "MMMM"), TEXT(Table1[[#This Row],[Date of Purchase]], "MMMM"))</f>
        <v>March</v>
      </c>
      <c r="T3932" t="str">
        <f>IF(OR(
  AND(Table1[[#This Row],[Ticket Priority]]="Critical", Table1[[#This Row],[Ticket Status]]&lt;&gt;"Closed"),
  AND(Table1[[#This Row],[Ticket Priority]]="High", Table1[[#This Row],[Ticket Status]]="Open")
), "Yes", "No")</f>
        <v>No</v>
      </c>
      <c r="U3932" s="4" t="str">
        <f>IF(Table1[[#This Row],[Ticket Status]]="Closed","Yes","No")</f>
        <v>No</v>
      </c>
      <c r="V3932" s="4" t="str">
        <f>IF(Table1[[#This Row],[Ticket Status]]="Pending Customer Response","Yes","No")</f>
        <v>No</v>
      </c>
      <c r="W3932" s="5">
        <f ca="1">COUNTIFS(Table1[Agent_name],Table1[[#This Row],[Agent_name]],Table1[Month],Table1[[#This Row],[Month]])/160</f>
        <v>0.45624999999999999</v>
      </c>
    </row>
    <row r="3933" spans="1:23" x14ac:dyDescent="0.25">
      <c r="A3933">
        <v>3932</v>
      </c>
      <c r="B3933" t="s">
        <v>12861</v>
      </c>
      <c r="C3933" t="s">
        <v>12862</v>
      </c>
      <c r="D3933">
        <v>60</v>
      </c>
      <c r="E3933" t="s">
        <v>58</v>
      </c>
      <c r="F3933" t="s">
        <v>281</v>
      </c>
      <c r="G3933" s="1">
        <v>44422</v>
      </c>
      <c r="H3933" t="s">
        <v>21</v>
      </c>
      <c r="I3933" t="s">
        <v>150</v>
      </c>
      <c r="J3933" s="3" t="s">
        <v>12863</v>
      </c>
      <c r="K3933" t="s">
        <v>39</v>
      </c>
      <c r="L3933" t="s">
        <v>12864</v>
      </c>
      <c r="M3933" t="s">
        <v>89</v>
      </c>
      <c r="N3933" t="s">
        <v>83</v>
      </c>
      <c r="O3933" s="2">
        <v>45078.299953703703</v>
      </c>
      <c r="P3933" s="2">
        <v>45078.466620370367</v>
      </c>
      <c r="Q3933">
        <v>5</v>
      </c>
      <c r="R3933" t="str">
        <f t="shared" ca="1" si="61"/>
        <v>Aisha</v>
      </c>
      <c r="S3933" t="str">
        <f>IFERROR(TEXT(DATEVALUE(LEFT(Table1[[#This Row],[Date of Purchase]],10)), "MMMM"), TEXT(Table1[[#This Row],[Date of Purchase]], "MMMM"))</f>
        <v>August</v>
      </c>
      <c r="T3933" t="str">
        <f>IF(OR(
  AND(Table1[[#This Row],[Ticket Priority]]="Critical", Table1[[#This Row],[Ticket Status]]&lt;&gt;"Closed"),
  AND(Table1[[#This Row],[Ticket Priority]]="High", Table1[[#This Row],[Ticket Status]]="Open")
), "Yes", "No")</f>
        <v>No</v>
      </c>
      <c r="U3933" s="4" t="str">
        <f>IF(Table1[[#This Row],[Ticket Status]]="Closed","Yes","No")</f>
        <v>Yes</v>
      </c>
      <c r="V3933" s="4" t="str">
        <f>IF(Table1[[#This Row],[Ticket Status]]="Pending Customer Response","Yes","No")</f>
        <v>No</v>
      </c>
      <c r="W3933" s="5">
        <f ca="1">COUNTIFS(Table1[Agent_name],Table1[[#This Row],[Agent_name]],Table1[Month],Table1[[#This Row],[Month]])/160</f>
        <v>0.86250000000000004</v>
      </c>
    </row>
    <row r="3934" spans="1:23" x14ac:dyDescent="0.25">
      <c r="A3934">
        <v>3933</v>
      </c>
      <c r="B3934" t="s">
        <v>12865</v>
      </c>
      <c r="C3934" t="s">
        <v>12866</v>
      </c>
      <c r="D3934">
        <v>65</v>
      </c>
      <c r="E3934" t="s">
        <v>19</v>
      </c>
      <c r="F3934" t="s">
        <v>65</v>
      </c>
      <c r="G3934" s="1">
        <v>44109</v>
      </c>
      <c r="H3934" t="s">
        <v>45</v>
      </c>
      <c r="I3934" t="s">
        <v>52</v>
      </c>
      <c r="J3934" s="3" t="s">
        <v>12867</v>
      </c>
      <c r="K3934" t="s">
        <v>62</v>
      </c>
      <c r="M3934" t="s">
        <v>89</v>
      </c>
      <c r="N3934" t="s">
        <v>33</v>
      </c>
      <c r="R3934" t="str">
        <f t="shared" ca="1" si="61"/>
        <v>Rahul</v>
      </c>
      <c r="S3934" t="str">
        <f>IFERROR(TEXT(DATEVALUE(LEFT(Table1[[#This Row],[Date of Purchase]],10)), "MMMM"), TEXT(Table1[[#This Row],[Date of Purchase]], "MMMM"))</f>
        <v>October</v>
      </c>
      <c r="T3934" t="str">
        <f>IF(OR(
  AND(Table1[[#This Row],[Ticket Priority]]="Critical", Table1[[#This Row],[Ticket Status]]&lt;&gt;"Closed"),
  AND(Table1[[#This Row],[Ticket Priority]]="High", Table1[[#This Row],[Ticket Status]]="Open")
), "Yes", "No")</f>
        <v>Yes</v>
      </c>
      <c r="U3934" s="4" t="str">
        <f>IF(Table1[[#This Row],[Ticket Status]]="Closed","Yes","No")</f>
        <v>No</v>
      </c>
      <c r="V3934" s="4" t="str">
        <f>IF(Table1[[#This Row],[Ticket Status]]="Pending Customer Response","Yes","No")</f>
        <v>No</v>
      </c>
      <c r="W3934" s="5">
        <f ca="1">COUNTIFS(Table1[Agent_name],Table1[[#This Row],[Agent_name]],Table1[Month],Table1[[#This Row],[Month]])/160</f>
        <v>0.23125000000000001</v>
      </c>
    </row>
    <row r="3935" spans="1:23" x14ac:dyDescent="0.25">
      <c r="A3935">
        <v>3934</v>
      </c>
      <c r="B3935" t="s">
        <v>12868</v>
      </c>
      <c r="C3935" t="s">
        <v>12869</v>
      </c>
      <c r="D3935">
        <v>26</v>
      </c>
      <c r="E3935" t="s">
        <v>19</v>
      </c>
      <c r="F3935" t="s">
        <v>44</v>
      </c>
      <c r="G3935" s="1">
        <v>44329</v>
      </c>
      <c r="H3935" t="s">
        <v>21</v>
      </c>
      <c r="I3935" t="s">
        <v>31</v>
      </c>
      <c r="J3935" s="3" t="s">
        <v>12870</v>
      </c>
      <c r="K3935" t="s">
        <v>24</v>
      </c>
      <c r="M3935" t="s">
        <v>143</v>
      </c>
      <c r="N3935" t="s">
        <v>55</v>
      </c>
      <c r="O3935" s="2">
        <v>45078.398599537039</v>
      </c>
      <c r="R3935" t="str">
        <f t="shared" ca="1" si="61"/>
        <v>Aisha</v>
      </c>
      <c r="S3935" t="str">
        <f>IFERROR(TEXT(DATEVALUE(LEFT(Table1[[#This Row],[Date of Purchase]],10)), "MMMM"), TEXT(Table1[[#This Row],[Date of Purchase]], "MMMM"))</f>
        <v>May</v>
      </c>
      <c r="T3935" t="str">
        <f>IF(OR(
  AND(Table1[[#This Row],[Ticket Priority]]="Critical", Table1[[#This Row],[Ticket Status]]&lt;&gt;"Closed"),
  AND(Table1[[#This Row],[Ticket Priority]]="High", Table1[[#This Row],[Ticket Status]]="Open")
), "Yes", "No")</f>
        <v>No</v>
      </c>
      <c r="U3935" s="4" t="str">
        <f>IF(Table1[[#This Row],[Ticket Status]]="Closed","Yes","No")</f>
        <v>No</v>
      </c>
      <c r="V3935" s="4" t="str">
        <f>IF(Table1[[#This Row],[Ticket Status]]="Pending Customer Response","Yes","No")</f>
        <v>Yes</v>
      </c>
      <c r="W3935" s="5">
        <f ca="1">COUNTIFS(Table1[Agent_name],Table1[[#This Row],[Agent_name]],Table1[Month],Table1[[#This Row],[Month]])/160</f>
        <v>0.93125000000000002</v>
      </c>
    </row>
    <row r="3936" spans="1:23" x14ac:dyDescent="0.25">
      <c r="A3936">
        <v>3935</v>
      </c>
      <c r="B3936" t="s">
        <v>10381</v>
      </c>
      <c r="C3936" t="s">
        <v>12871</v>
      </c>
      <c r="D3936">
        <v>49</v>
      </c>
      <c r="E3936" t="s">
        <v>29</v>
      </c>
      <c r="F3936" t="s">
        <v>71</v>
      </c>
      <c r="G3936" s="1">
        <v>44114</v>
      </c>
      <c r="H3936" t="s">
        <v>59</v>
      </c>
      <c r="I3936" t="s">
        <v>177</v>
      </c>
      <c r="J3936" s="3" t="s">
        <v>12872</v>
      </c>
      <c r="K3936" t="s">
        <v>24</v>
      </c>
      <c r="M3936" t="s">
        <v>143</v>
      </c>
      <c r="N3936" t="s">
        <v>26</v>
      </c>
      <c r="O3936" s="2">
        <v>45078.338888888888</v>
      </c>
      <c r="R3936" t="str">
        <f t="shared" ca="1" si="61"/>
        <v>Divya</v>
      </c>
      <c r="S3936" t="str">
        <f>IFERROR(TEXT(DATEVALUE(LEFT(Table1[[#This Row],[Date of Purchase]],10)), "MMMM"), TEXT(Table1[[#This Row],[Date of Purchase]], "MMMM"))</f>
        <v>October</v>
      </c>
      <c r="T3936" t="str">
        <f>IF(OR(
  AND(Table1[[#This Row],[Ticket Priority]]="Critical", Table1[[#This Row],[Ticket Status]]&lt;&gt;"Closed"),
  AND(Table1[[#This Row],[Ticket Priority]]="High", Table1[[#This Row],[Ticket Status]]="Open")
), "Yes", "No")</f>
        <v>No</v>
      </c>
      <c r="U3936" s="4" t="str">
        <f>IF(Table1[[#This Row],[Ticket Status]]="Closed","Yes","No")</f>
        <v>No</v>
      </c>
      <c r="V3936" s="4" t="str">
        <f>IF(Table1[[#This Row],[Ticket Status]]="Pending Customer Response","Yes","No")</f>
        <v>Yes</v>
      </c>
      <c r="W3936" s="5">
        <f ca="1">COUNTIFS(Table1[Agent_name],Table1[[#This Row],[Agent_name]],Table1[Month],Table1[[#This Row],[Month]])/160</f>
        <v>0.25</v>
      </c>
    </row>
    <row r="3937" spans="1:23" x14ac:dyDescent="0.25">
      <c r="A3937">
        <v>3936</v>
      </c>
      <c r="B3937" t="s">
        <v>12873</v>
      </c>
      <c r="C3937" t="s">
        <v>12874</v>
      </c>
      <c r="D3937">
        <v>53</v>
      </c>
      <c r="E3937" t="s">
        <v>29</v>
      </c>
      <c r="F3937" t="s">
        <v>202</v>
      </c>
      <c r="G3937" s="1">
        <v>43941</v>
      </c>
      <c r="H3937" t="s">
        <v>59</v>
      </c>
      <c r="I3937" t="s">
        <v>31</v>
      </c>
      <c r="J3937" s="3" t="s">
        <v>12875</v>
      </c>
      <c r="K3937" t="s">
        <v>24</v>
      </c>
      <c r="M3937" t="s">
        <v>25</v>
      </c>
      <c r="N3937" t="s">
        <v>26</v>
      </c>
      <c r="O3937" s="2">
        <v>45078.684050925927</v>
      </c>
      <c r="R3937" t="str">
        <f t="shared" ca="1" si="61"/>
        <v>Arjun</v>
      </c>
      <c r="S3937" t="str">
        <f>IFERROR(TEXT(DATEVALUE(LEFT(Table1[[#This Row],[Date of Purchase]],10)), "MMMM"), TEXT(Table1[[#This Row],[Date of Purchase]], "MMMM"))</f>
        <v>April</v>
      </c>
      <c r="T3937" t="str">
        <f>IF(OR(
  AND(Table1[[#This Row],[Ticket Priority]]="Critical", Table1[[#This Row],[Ticket Status]]&lt;&gt;"Closed"),
  AND(Table1[[#This Row],[Ticket Priority]]="High", Table1[[#This Row],[Ticket Status]]="Open")
), "Yes", "No")</f>
        <v>Yes</v>
      </c>
      <c r="U3937" s="4" t="str">
        <f>IF(Table1[[#This Row],[Ticket Status]]="Closed","Yes","No")</f>
        <v>No</v>
      </c>
      <c r="V3937" s="4" t="str">
        <f>IF(Table1[[#This Row],[Ticket Status]]="Pending Customer Response","Yes","No")</f>
        <v>Yes</v>
      </c>
      <c r="W3937" s="5">
        <f ca="1">COUNTIFS(Table1[Agent_name],Table1[[#This Row],[Agent_name]],Table1[Month],Table1[[#This Row],[Month]])/160</f>
        <v>0.18124999999999999</v>
      </c>
    </row>
    <row r="3938" spans="1:23" x14ac:dyDescent="0.25">
      <c r="A3938">
        <v>3937</v>
      </c>
      <c r="B3938" t="s">
        <v>12876</v>
      </c>
      <c r="C3938" t="s">
        <v>12877</v>
      </c>
      <c r="D3938">
        <v>35</v>
      </c>
      <c r="E3938" t="s">
        <v>19</v>
      </c>
      <c r="F3938" t="s">
        <v>655</v>
      </c>
      <c r="G3938" s="1">
        <v>44097</v>
      </c>
      <c r="H3938" t="s">
        <v>66</v>
      </c>
      <c r="I3938" t="s">
        <v>93</v>
      </c>
      <c r="J3938" s="3" t="s">
        <v>12878</v>
      </c>
      <c r="K3938" t="s">
        <v>24</v>
      </c>
      <c r="M3938" t="s">
        <v>89</v>
      </c>
      <c r="N3938" t="s">
        <v>26</v>
      </c>
      <c r="O3938" s="2">
        <v>45078.635462962964</v>
      </c>
      <c r="R3938" t="str">
        <f t="shared" ca="1" si="61"/>
        <v>Aisha</v>
      </c>
      <c r="S3938" t="str">
        <f>IFERROR(TEXT(DATEVALUE(LEFT(Table1[[#This Row],[Date of Purchase]],10)), "MMMM"), TEXT(Table1[[#This Row],[Date of Purchase]], "MMMM"))</f>
        <v>September</v>
      </c>
      <c r="T3938" t="str">
        <f>IF(OR(
  AND(Table1[[#This Row],[Ticket Priority]]="Critical", Table1[[#This Row],[Ticket Status]]&lt;&gt;"Closed"),
  AND(Table1[[#This Row],[Ticket Priority]]="High", Table1[[#This Row],[Ticket Status]]="Open")
), "Yes", "No")</f>
        <v>No</v>
      </c>
      <c r="U3938" s="4" t="str">
        <f>IF(Table1[[#This Row],[Ticket Status]]="Closed","Yes","No")</f>
        <v>No</v>
      </c>
      <c r="V3938" s="4" t="str">
        <f>IF(Table1[[#This Row],[Ticket Status]]="Pending Customer Response","Yes","No")</f>
        <v>Yes</v>
      </c>
      <c r="W3938" s="5">
        <f ca="1">COUNTIFS(Table1[Agent_name],Table1[[#This Row],[Agent_name]],Table1[Month],Table1[[#This Row],[Month]])/160</f>
        <v>0.86250000000000004</v>
      </c>
    </row>
    <row r="3939" spans="1:23" x14ac:dyDescent="0.25">
      <c r="A3939">
        <v>3938</v>
      </c>
      <c r="B3939" t="s">
        <v>12879</v>
      </c>
      <c r="C3939" t="s">
        <v>12880</v>
      </c>
      <c r="D3939">
        <v>41</v>
      </c>
      <c r="E3939" t="s">
        <v>19</v>
      </c>
      <c r="F3939" t="s">
        <v>242</v>
      </c>
      <c r="G3939" s="1">
        <v>44107</v>
      </c>
      <c r="H3939" t="s">
        <v>66</v>
      </c>
      <c r="I3939" t="s">
        <v>67</v>
      </c>
      <c r="J3939" s="3" t="s">
        <v>12881</v>
      </c>
      <c r="K3939" t="s">
        <v>39</v>
      </c>
      <c r="L3939" t="s">
        <v>12882</v>
      </c>
      <c r="M3939" t="s">
        <v>143</v>
      </c>
      <c r="N3939" t="s">
        <v>33</v>
      </c>
      <c r="O3939" s="2">
        <v>45078.595891203702</v>
      </c>
      <c r="P3939" s="2">
        <v>45078.301446759258</v>
      </c>
      <c r="Q3939">
        <v>2</v>
      </c>
      <c r="R3939" t="str">
        <f t="shared" ca="1" si="61"/>
        <v>Mohit</v>
      </c>
      <c r="S3939" t="str">
        <f>IFERROR(TEXT(DATEVALUE(LEFT(Table1[[#This Row],[Date of Purchase]],10)), "MMMM"), TEXT(Table1[[#This Row],[Date of Purchase]], "MMMM"))</f>
        <v>October</v>
      </c>
      <c r="T3939" t="str">
        <f>IF(OR(
  AND(Table1[[#This Row],[Ticket Priority]]="Critical", Table1[[#This Row],[Ticket Status]]&lt;&gt;"Closed"),
  AND(Table1[[#This Row],[Ticket Priority]]="High", Table1[[#This Row],[Ticket Status]]="Open")
), "Yes", "No")</f>
        <v>No</v>
      </c>
      <c r="U3939" s="4" t="str">
        <f>IF(Table1[[#This Row],[Ticket Status]]="Closed","Yes","No")</f>
        <v>Yes</v>
      </c>
      <c r="V3939" s="4" t="str">
        <f>IF(Table1[[#This Row],[Ticket Status]]="Pending Customer Response","Yes","No")</f>
        <v>No</v>
      </c>
      <c r="W3939" s="5">
        <f ca="1">COUNTIFS(Table1[Agent_name],Table1[[#This Row],[Agent_name]],Table1[Month],Table1[[#This Row],[Month]])/160</f>
        <v>0.49375000000000002</v>
      </c>
    </row>
    <row r="3940" spans="1:23" x14ac:dyDescent="0.25">
      <c r="A3940">
        <v>3939</v>
      </c>
      <c r="B3940" t="s">
        <v>4943</v>
      </c>
      <c r="C3940" t="s">
        <v>12883</v>
      </c>
      <c r="D3940">
        <v>39</v>
      </c>
      <c r="E3940" t="s">
        <v>58</v>
      </c>
      <c r="F3940" t="s">
        <v>129</v>
      </c>
      <c r="G3940" s="1">
        <v>44102</v>
      </c>
      <c r="H3940" t="s">
        <v>59</v>
      </c>
      <c r="I3940" t="s">
        <v>77</v>
      </c>
      <c r="J3940" s="3" t="s">
        <v>12884</v>
      </c>
      <c r="K3940" t="s">
        <v>62</v>
      </c>
      <c r="M3940" t="s">
        <v>89</v>
      </c>
      <c r="N3940" t="s">
        <v>83</v>
      </c>
      <c r="R3940" t="str">
        <f t="shared" ca="1" si="61"/>
        <v>Sara</v>
      </c>
      <c r="S3940" t="str">
        <f>IFERROR(TEXT(DATEVALUE(LEFT(Table1[[#This Row],[Date of Purchase]],10)), "MMMM"), TEXT(Table1[[#This Row],[Date of Purchase]], "MMMM"))</f>
        <v>September</v>
      </c>
      <c r="T3940" t="str">
        <f>IF(OR(
  AND(Table1[[#This Row],[Ticket Priority]]="Critical", Table1[[#This Row],[Ticket Status]]&lt;&gt;"Closed"),
  AND(Table1[[#This Row],[Ticket Priority]]="High", Table1[[#This Row],[Ticket Status]]="Open")
), "Yes", "No")</f>
        <v>Yes</v>
      </c>
      <c r="U3940" s="4" t="str">
        <f>IF(Table1[[#This Row],[Ticket Status]]="Closed","Yes","No")</f>
        <v>No</v>
      </c>
      <c r="V3940" s="4" t="str">
        <f>IF(Table1[[#This Row],[Ticket Status]]="Pending Customer Response","Yes","No")</f>
        <v>No</v>
      </c>
      <c r="W3940" s="5">
        <f ca="1">COUNTIFS(Table1[Agent_name],Table1[[#This Row],[Agent_name]],Table1[Month],Table1[[#This Row],[Month]])/160</f>
        <v>0.65</v>
      </c>
    </row>
    <row r="3941" spans="1:23" x14ac:dyDescent="0.25">
      <c r="A3941">
        <v>3940</v>
      </c>
      <c r="B3941" t="s">
        <v>12885</v>
      </c>
      <c r="C3941" t="s">
        <v>12886</v>
      </c>
      <c r="D3941">
        <v>50</v>
      </c>
      <c r="E3941" t="s">
        <v>19</v>
      </c>
      <c r="F3941" t="s">
        <v>249</v>
      </c>
      <c r="G3941" s="1">
        <v>43990</v>
      </c>
      <c r="H3941" t="s">
        <v>67</v>
      </c>
      <c r="I3941" t="s">
        <v>113</v>
      </c>
      <c r="J3941" s="3" t="s">
        <v>12887</v>
      </c>
      <c r="K3941" t="s">
        <v>39</v>
      </c>
      <c r="L3941" t="s">
        <v>12888</v>
      </c>
      <c r="M3941" t="s">
        <v>25</v>
      </c>
      <c r="N3941" t="s">
        <v>33</v>
      </c>
      <c r="O3941" s="2">
        <v>45078.431331018517</v>
      </c>
      <c r="P3941" s="2">
        <v>45078.575775462959</v>
      </c>
      <c r="Q3941">
        <v>4</v>
      </c>
      <c r="R3941" t="str">
        <f t="shared" ca="1" si="61"/>
        <v>Aisha</v>
      </c>
      <c r="S3941" t="str">
        <f>IFERROR(TEXT(DATEVALUE(LEFT(Table1[[#This Row],[Date of Purchase]],10)), "MMMM"), TEXT(Table1[[#This Row],[Date of Purchase]], "MMMM"))</f>
        <v>June</v>
      </c>
      <c r="T3941" t="str">
        <f>IF(OR(
  AND(Table1[[#This Row],[Ticket Priority]]="Critical", Table1[[#This Row],[Ticket Status]]&lt;&gt;"Closed"),
  AND(Table1[[#This Row],[Ticket Priority]]="High", Table1[[#This Row],[Ticket Status]]="Open")
), "Yes", "No")</f>
        <v>No</v>
      </c>
      <c r="U3941" s="4" t="str">
        <f>IF(Table1[[#This Row],[Ticket Status]]="Closed","Yes","No")</f>
        <v>Yes</v>
      </c>
      <c r="V3941" s="4" t="str">
        <f>IF(Table1[[#This Row],[Ticket Status]]="Pending Customer Response","Yes","No")</f>
        <v>No</v>
      </c>
      <c r="W3941" s="5">
        <f ca="1">COUNTIFS(Table1[Agent_name],Table1[[#This Row],[Agent_name]],Table1[Month],Table1[[#This Row],[Month]])/160</f>
        <v>0.89375000000000004</v>
      </c>
    </row>
    <row r="3942" spans="1:23" x14ac:dyDescent="0.25">
      <c r="A3942">
        <v>3941</v>
      </c>
      <c r="B3942" t="s">
        <v>12889</v>
      </c>
      <c r="C3942" t="s">
        <v>12890</v>
      </c>
      <c r="D3942">
        <v>37</v>
      </c>
      <c r="E3942" t="s">
        <v>58</v>
      </c>
      <c r="F3942" t="s">
        <v>112</v>
      </c>
      <c r="G3942" s="1">
        <v>44128</v>
      </c>
      <c r="H3942" t="s">
        <v>67</v>
      </c>
      <c r="I3942" t="s">
        <v>72</v>
      </c>
      <c r="J3942" s="3" t="s">
        <v>12891</v>
      </c>
      <c r="K3942" t="s">
        <v>62</v>
      </c>
      <c r="M3942" t="s">
        <v>41</v>
      </c>
      <c r="N3942" t="s">
        <v>55</v>
      </c>
      <c r="R3942" t="str">
        <f t="shared" ca="1" si="61"/>
        <v>Priya</v>
      </c>
      <c r="S3942" t="str">
        <f>IFERROR(TEXT(DATEVALUE(LEFT(Table1[[#This Row],[Date of Purchase]],10)), "MMMM"), TEXT(Table1[[#This Row],[Date of Purchase]], "MMMM"))</f>
        <v>October</v>
      </c>
      <c r="T3942" t="str">
        <f>IF(OR(
  AND(Table1[[#This Row],[Ticket Priority]]="Critical", Table1[[#This Row],[Ticket Status]]&lt;&gt;"Closed"),
  AND(Table1[[#This Row],[Ticket Priority]]="High", Table1[[#This Row],[Ticket Status]]="Open")
), "Yes", "No")</f>
        <v>No</v>
      </c>
      <c r="U3942" s="4" t="str">
        <f>IF(Table1[[#This Row],[Ticket Status]]="Closed","Yes","No")</f>
        <v>No</v>
      </c>
      <c r="V3942" s="4" t="str">
        <f>IF(Table1[[#This Row],[Ticket Status]]="Pending Customer Response","Yes","No")</f>
        <v>No</v>
      </c>
      <c r="W3942" s="5">
        <f ca="1">COUNTIFS(Table1[Agent_name],Table1[[#This Row],[Agent_name]],Table1[Month],Table1[[#This Row],[Month]])/160</f>
        <v>0.58125000000000004</v>
      </c>
    </row>
    <row r="3943" spans="1:23" x14ac:dyDescent="0.25">
      <c r="A3943">
        <v>3942</v>
      </c>
      <c r="B3943" t="s">
        <v>12892</v>
      </c>
      <c r="C3943" t="s">
        <v>12893</v>
      </c>
      <c r="D3943">
        <v>59</v>
      </c>
      <c r="E3943" t="s">
        <v>58</v>
      </c>
      <c r="F3943" t="s">
        <v>421</v>
      </c>
      <c r="G3943" s="1">
        <v>44299</v>
      </c>
      <c r="H3943" t="s">
        <v>21</v>
      </c>
      <c r="I3943" t="s">
        <v>99</v>
      </c>
      <c r="J3943" s="3" t="s">
        <v>12894</v>
      </c>
      <c r="K3943" t="s">
        <v>39</v>
      </c>
      <c r="L3943" t="s">
        <v>12895</v>
      </c>
      <c r="M3943" t="s">
        <v>89</v>
      </c>
      <c r="N3943" t="s">
        <v>55</v>
      </c>
      <c r="O3943" s="2">
        <v>45078.297337962962</v>
      </c>
      <c r="P3943" s="2">
        <v>45078.595254629632</v>
      </c>
      <c r="Q3943">
        <v>4</v>
      </c>
      <c r="R3943" t="str">
        <f t="shared" ca="1" si="61"/>
        <v>Aisha</v>
      </c>
      <c r="S3943" t="str">
        <f>IFERROR(TEXT(DATEVALUE(LEFT(Table1[[#This Row],[Date of Purchase]],10)), "MMMM"), TEXT(Table1[[#This Row],[Date of Purchase]], "MMMM"))</f>
        <v>April</v>
      </c>
      <c r="T3943" t="str">
        <f>IF(OR(
  AND(Table1[[#This Row],[Ticket Priority]]="Critical", Table1[[#This Row],[Ticket Status]]&lt;&gt;"Closed"),
  AND(Table1[[#This Row],[Ticket Priority]]="High", Table1[[#This Row],[Ticket Status]]="Open")
), "Yes", "No")</f>
        <v>No</v>
      </c>
      <c r="U3943" s="4" t="str">
        <f>IF(Table1[[#This Row],[Ticket Status]]="Closed","Yes","No")</f>
        <v>Yes</v>
      </c>
      <c r="V3943" s="4" t="str">
        <f>IF(Table1[[#This Row],[Ticket Status]]="Pending Customer Response","Yes","No")</f>
        <v>No</v>
      </c>
      <c r="W3943" s="5">
        <f ca="1">COUNTIFS(Table1[Agent_name],Table1[[#This Row],[Agent_name]],Table1[Month],Table1[[#This Row],[Month]])/160</f>
        <v>0.81874999999999998</v>
      </c>
    </row>
    <row r="3944" spans="1:23" x14ac:dyDescent="0.25">
      <c r="A3944">
        <v>3943</v>
      </c>
      <c r="B3944" t="s">
        <v>12896</v>
      </c>
      <c r="C3944" t="s">
        <v>12897</v>
      </c>
      <c r="D3944">
        <v>45</v>
      </c>
      <c r="E3944" t="s">
        <v>58</v>
      </c>
      <c r="F3944" t="s">
        <v>149</v>
      </c>
      <c r="G3944" s="1">
        <v>44355</v>
      </c>
      <c r="H3944" t="s">
        <v>45</v>
      </c>
      <c r="I3944" t="s">
        <v>141</v>
      </c>
      <c r="J3944" s="3" t="s">
        <v>12898</v>
      </c>
      <c r="K3944" t="s">
        <v>24</v>
      </c>
      <c r="M3944" t="s">
        <v>25</v>
      </c>
      <c r="N3944" t="s">
        <v>55</v>
      </c>
      <c r="O3944" s="2">
        <v>45078.3675</v>
      </c>
      <c r="R3944" t="str">
        <f t="shared" ca="1" si="61"/>
        <v>Arjun</v>
      </c>
      <c r="S3944" t="str">
        <f>IFERROR(TEXT(DATEVALUE(LEFT(Table1[[#This Row],[Date of Purchase]],10)), "MMMM"), TEXT(Table1[[#This Row],[Date of Purchase]], "MMMM"))</f>
        <v>June</v>
      </c>
      <c r="T3944" t="str">
        <f>IF(OR(
  AND(Table1[[#This Row],[Ticket Priority]]="Critical", Table1[[#This Row],[Ticket Status]]&lt;&gt;"Closed"),
  AND(Table1[[#This Row],[Ticket Priority]]="High", Table1[[#This Row],[Ticket Status]]="Open")
), "Yes", "No")</f>
        <v>Yes</v>
      </c>
      <c r="U3944" s="4" t="str">
        <f>IF(Table1[[#This Row],[Ticket Status]]="Closed","Yes","No")</f>
        <v>No</v>
      </c>
      <c r="V3944" s="4" t="str">
        <f>IF(Table1[[#This Row],[Ticket Status]]="Pending Customer Response","Yes","No")</f>
        <v>Yes</v>
      </c>
      <c r="W3944" s="5">
        <f ca="1">COUNTIFS(Table1[Agent_name],Table1[[#This Row],[Agent_name]],Table1[Month],Table1[[#This Row],[Month]])/160</f>
        <v>0.28749999999999998</v>
      </c>
    </row>
    <row r="3945" spans="1:23" x14ac:dyDescent="0.25">
      <c r="A3945">
        <v>3944</v>
      </c>
      <c r="B3945" t="s">
        <v>12899</v>
      </c>
      <c r="C3945" t="s">
        <v>12900</v>
      </c>
      <c r="D3945">
        <v>65</v>
      </c>
      <c r="E3945" t="s">
        <v>58</v>
      </c>
      <c r="F3945" t="s">
        <v>249</v>
      </c>
      <c r="G3945" s="1">
        <v>43904</v>
      </c>
      <c r="H3945" t="s">
        <v>67</v>
      </c>
      <c r="I3945" t="s">
        <v>37</v>
      </c>
      <c r="J3945" s="3" t="s">
        <v>12901</v>
      </c>
      <c r="K3945" t="s">
        <v>39</v>
      </c>
      <c r="L3945" t="s">
        <v>12902</v>
      </c>
      <c r="M3945" t="s">
        <v>89</v>
      </c>
      <c r="N3945" t="s">
        <v>26</v>
      </c>
      <c r="O3945" s="2">
        <v>45078.183483796296</v>
      </c>
      <c r="P3945" s="2">
        <v>45078.902233796296</v>
      </c>
      <c r="Q3945">
        <v>4</v>
      </c>
      <c r="R3945" t="str">
        <f t="shared" ca="1" si="61"/>
        <v>Aisha</v>
      </c>
      <c r="S3945" t="str">
        <f>IFERROR(TEXT(DATEVALUE(LEFT(Table1[[#This Row],[Date of Purchase]],10)), "MMMM"), TEXT(Table1[[#This Row],[Date of Purchase]], "MMMM"))</f>
        <v>March</v>
      </c>
      <c r="T3945" t="str">
        <f>IF(OR(
  AND(Table1[[#This Row],[Ticket Priority]]="Critical", Table1[[#This Row],[Ticket Status]]&lt;&gt;"Closed"),
  AND(Table1[[#This Row],[Ticket Priority]]="High", Table1[[#This Row],[Ticket Status]]="Open")
), "Yes", "No")</f>
        <v>No</v>
      </c>
      <c r="U3945" s="4" t="str">
        <f>IF(Table1[[#This Row],[Ticket Status]]="Closed","Yes","No")</f>
        <v>Yes</v>
      </c>
      <c r="V3945" s="4" t="str">
        <f>IF(Table1[[#This Row],[Ticket Status]]="Pending Customer Response","Yes","No")</f>
        <v>No</v>
      </c>
      <c r="W3945" s="5">
        <f ca="1">COUNTIFS(Table1[Agent_name],Table1[[#This Row],[Agent_name]],Table1[Month],Table1[[#This Row],[Month]])/160</f>
        <v>1.0062500000000001</v>
      </c>
    </row>
    <row r="3946" spans="1:23" x14ac:dyDescent="0.25">
      <c r="A3946">
        <v>3945</v>
      </c>
      <c r="B3946" t="s">
        <v>12903</v>
      </c>
      <c r="C3946" t="s">
        <v>12904</v>
      </c>
      <c r="D3946">
        <v>41</v>
      </c>
      <c r="E3946" t="s">
        <v>58</v>
      </c>
      <c r="F3946" t="s">
        <v>202</v>
      </c>
      <c r="G3946" s="1">
        <v>43974</v>
      </c>
      <c r="H3946" t="s">
        <v>59</v>
      </c>
      <c r="I3946" t="s">
        <v>72</v>
      </c>
      <c r="J3946" s="3" t="s">
        <v>12905</v>
      </c>
      <c r="K3946" t="s">
        <v>39</v>
      </c>
      <c r="L3946" t="s">
        <v>12906</v>
      </c>
      <c r="M3946" t="s">
        <v>25</v>
      </c>
      <c r="N3946" t="s">
        <v>26</v>
      </c>
      <c r="O3946" s="2">
        <v>45078.964062500003</v>
      </c>
      <c r="P3946" s="2">
        <v>45078.176562499997</v>
      </c>
      <c r="Q3946">
        <v>5</v>
      </c>
      <c r="R3946" t="str">
        <f t="shared" ca="1" si="61"/>
        <v>Arjun</v>
      </c>
      <c r="S3946" t="str">
        <f>IFERROR(TEXT(DATEVALUE(LEFT(Table1[[#This Row],[Date of Purchase]],10)), "MMMM"), TEXT(Table1[[#This Row],[Date of Purchase]], "MMMM"))</f>
        <v>May</v>
      </c>
      <c r="T3946" t="str">
        <f>IF(OR(
  AND(Table1[[#This Row],[Ticket Priority]]="Critical", Table1[[#This Row],[Ticket Status]]&lt;&gt;"Closed"),
  AND(Table1[[#This Row],[Ticket Priority]]="High", Table1[[#This Row],[Ticket Status]]="Open")
), "Yes", "No")</f>
        <v>No</v>
      </c>
      <c r="U3946" s="4" t="str">
        <f>IF(Table1[[#This Row],[Ticket Status]]="Closed","Yes","No")</f>
        <v>Yes</v>
      </c>
      <c r="V3946" s="4" t="str">
        <f>IF(Table1[[#This Row],[Ticket Status]]="Pending Customer Response","Yes","No")</f>
        <v>No</v>
      </c>
      <c r="W3946" s="5">
        <f ca="1">COUNTIFS(Table1[Agent_name],Table1[[#This Row],[Agent_name]],Table1[Month],Table1[[#This Row],[Month]])/160</f>
        <v>0.2</v>
      </c>
    </row>
    <row r="3947" spans="1:23" x14ac:dyDescent="0.25">
      <c r="A3947">
        <v>3946</v>
      </c>
      <c r="B3947" t="s">
        <v>12907</v>
      </c>
      <c r="C3947" t="s">
        <v>12908</v>
      </c>
      <c r="D3947">
        <v>44</v>
      </c>
      <c r="E3947" t="s">
        <v>58</v>
      </c>
      <c r="F3947" t="s">
        <v>207</v>
      </c>
      <c r="G3947" s="1">
        <v>43916</v>
      </c>
      <c r="H3947" t="s">
        <v>66</v>
      </c>
      <c r="I3947" t="s">
        <v>150</v>
      </c>
      <c r="J3947" s="3" t="s">
        <v>12909</v>
      </c>
      <c r="K3947" t="s">
        <v>39</v>
      </c>
      <c r="L3947" t="s">
        <v>12910</v>
      </c>
      <c r="M3947" t="s">
        <v>89</v>
      </c>
      <c r="N3947" t="s">
        <v>83</v>
      </c>
      <c r="O3947" s="2">
        <v>45078.148113425923</v>
      </c>
      <c r="P3947" s="2">
        <v>45078.679363425923</v>
      </c>
      <c r="Q3947">
        <v>3</v>
      </c>
      <c r="R3947" t="str">
        <f t="shared" ca="1" si="61"/>
        <v>Priya</v>
      </c>
      <c r="S3947" t="str">
        <f>IFERROR(TEXT(DATEVALUE(LEFT(Table1[[#This Row],[Date of Purchase]],10)), "MMMM"), TEXT(Table1[[#This Row],[Date of Purchase]], "MMMM"))</f>
        <v>March</v>
      </c>
      <c r="T3947" t="str">
        <f>IF(OR(
  AND(Table1[[#This Row],[Ticket Priority]]="Critical", Table1[[#This Row],[Ticket Status]]&lt;&gt;"Closed"),
  AND(Table1[[#This Row],[Ticket Priority]]="High", Table1[[#This Row],[Ticket Status]]="Open")
), "Yes", "No")</f>
        <v>No</v>
      </c>
      <c r="U3947" s="4" t="str">
        <f>IF(Table1[[#This Row],[Ticket Status]]="Closed","Yes","No")</f>
        <v>Yes</v>
      </c>
      <c r="V3947" s="4" t="str">
        <f>IF(Table1[[#This Row],[Ticket Status]]="Pending Customer Response","Yes","No")</f>
        <v>No</v>
      </c>
      <c r="W3947" s="5">
        <f ca="1">COUNTIFS(Table1[Agent_name],Table1[[#This Row],[Agent_name]],Table1[Month],Table1[[#This Row],[Month]])/160</f>
        <v>0.43125000000000002</v>
      </c>
    </row>
    <row r="3948" spans="1:23" x14ac:dyDescent="0.25">
      <c r="A3948">
        <v>3947</v>
      </c>
      <c r="B3948" t="s">
        <v>12911</v>
      </c>
      <c r="C3948" t="s">
        <v>12912</v>
      </c>
      <c r="D3948">
        <v>54</v>
      </c>
      <c r="E3948" t="s">
        <v>29</v>
      </c>
      <c r="F3948" t="s">
        <v>107</v>
      </c>
      <c r="G3948" s="1">
        <v>44349</v>
      </c>
      <c r="H3948" t="s">
        <v>45</v>
      </c>
      <c r="I3948" t="s">
        <v>177</v>
      </c>
      <c r="J3948" s="3" t="s">
        <v>12913</v>
      </c>
      <c r="K3948" t="s">
        <v>39</v>
      </c>
      <c r="L3948" t="s">
        <v>12914</v>
      </c>
      <c r="M3948" t="s">
        <v>89</v>
      </c>
      <c r="N3948" t="s">
        <v>26</v>
      </c>
      <c r="O3948" s="2">
        <v>45078.277303240742</v>
      </c>
      <c r="P3948" s="2">
        <v>45078.39466435185</v>
      </c>
      <c r="Q3948">
        <v>5</v>
      </c>
      <c r="R3948" t="str">
        <f t="shared" ca="1" si="61"/>
        <v>Mohit</v>
      </c>
      <c r="S3948" t="str">
        <f>IFERROR(TEXT(DATEVALUE(LEFT(Table1[[#This Row],[Date of Purchase]],10)), "MMMM"), TEXT(Table1[[#This Row],[Date of Purchase]], "MMMM"))</f>
        <v>June</v>
      </c>
      <c r="T3948" t="str">
        <f>IF(OR(
  AND(Table1[[#This Row],[Ticket Priority]]="Critical", Table1[[#This Row],[Ticket Status]]&lt;&gt;"Closed"),
  AND(Table1[[#This Row],[Ticket Priority]]="High", Table1[[#This Row],[Ticket Status]]="Open")
), "Yes", "No")</f>
        <v>No</v>
      </c>
      <c r="U3948" s="4" t="str">
        <f>IF(Table1[[#This Row],[Ticket Status]]="Closed","Yes","No")</f>
        <v>Yes</v>
      </c>
      <c r="V3948" s="4" t="str">
        <f>IF(Table1[[#This Row],[Ticket Status]]="Pending Customer Response","Yes","No")</f>
        <v>No</v>
      </c>
      <c r="W3948" s="5">
        <f ca="1">COUNTIFS(Table1[Agent_name],Table1[[#This Row],[Agent_name]],Table1[Month],Table1[[#This Row],[Month]])/160</f>
        <v>0.41875000000000001</v>
      </c>
    </row>
    <row r="3949" spans="1:23" x14ac:dyDescent="0.25">
      <c r="A3949">
        <v>3948</v>
      </c>
      <c r="B3949" t="s">
        <v>12915</v>
      </c>
      <c r="C3949" t="s">
        <v>12916</v>
      </c>
      <c r="D3949">
        <v>53</v>
      </c>
      <c r="E3949" t="s">
        <v>29</v>
      </c>
      <c r="F3949" t="s">
        <v>125</v>
      </c>
      <c r="G3949" s="1">
        <v>44301</v>
      </c>
      <c r="H3949" t="s">
        <v>45</v>
      </c>
      <c r="I3949" t="s">
        <v>37</v>
      </c>
      <c r="J3949" s="3" t="s">
        <v>12917</v>
      </c>
      <c r="K3949" t="s">
        <v>62</v>
      </c>
      <c r="M3949" t="s">
        <v>143</v>
      </c>
      <c r="N3949" t="s">
        <v>55</v>
      </c>
      <c r="R3949" t="str">
        <f t="shared" ca="1" si="61"/>
        <v>Ravi</v>
      </c>
      <c r="S3949" t="str">
        <f>IFERROR(TEXT(DATEVALUE(LEFT(Table1[[#This Row],[Date of Purchase]],10)), "MMMM"), TEXT(Table1[[#This Row],[Date of Purchase]], "MMMM"))</f>
        <v>April</v>
      </c>
      <c r="T3949" t="str">
        <f>IF(OR(
  AND(Table1[[#This Row],[Ticket Priority]]="Critical", Table1[[#This Row],[Ticket Status]]&lt;&gt;"Closed"),
  AND(Table1[[#This Row],[Ticket Priority]]="High", Table1[[#This Row],[Ticket Status]]="Open")
), "Yes", "No")</f>
        <v>No</v>
      </c>
      <c r="U3949" s="4" t="str">
        <f>IF(Table1[[#This Row],[Ticket Status]]="Closed","Yes","No")</f>
        <v>No</v>
      </c>
      <c r="V3949" s="4" t="str">
        <f>IF(Table1[[#This Row],[Ticket Status]]="Pending Customer Response","Yes","No")</f>
        <v>No</v>
      </c>
      <c r="W3949" s="5">
        <f ca="1">COUNTIFS(Table1[Agent_name],Table1[[#This Row],[Agent_name]],Table1[Month],Table1[[#This Row],[Month]])/160</f>
        <v>0.625</v>
      </c>
    </row>
    <row r="3950" spans="1:23" x14ac:dyDescent="0.25">
      <c r="A3950">
        <v>3949</v>
      </c>
      <c r="B3950" t="s">
        <v>12918</v>
      </c>
      <c r="C3950" t="s">
        <v>12919</v>
      </c>
      <c r="D3950">
        <v>20</v>
      </c>
      <c r="E3950" t="s">
        <v>29</v>
      </c>
      <c r="F3950" t="s">
        <v>81</v>
      </c>
      <c r="G3950" s="1">
        <v>44401</v>
      </c>
      <c r="H3950" t="s">
        <v>67</v>
      </c>
      <c r="I3950" t="s">
        <v>93</v>
      </c>
      <c r="J3950" s="3" t="s">
        <v>12920</v>
      </c>
      <c r="K3950" t="s">
        <v>39</v>
      </c>
      <c r="L3950" t="s">
        <v>12921</v>
      </c>
      <c r="M3950" t="s">
        <v>89</v>
      </c>
      <c r="N3950" t="s">
        <v>55</v>
      </c>
      <c r="O3950" s="2">
        <v>45078.713449074072</v>
      </c>
      <c r="P3950" s="2">
        <v>45078.296782407408</v>
      </c>
      <c r="Q3950">
        <v>4</v>
      </c>
      <c r="R3950" t="str">
        <f t="shared" ca="1" si="61"/>
        <v>Aisha</v>
      </c>
      <c r="S3950" t="str">
        <f>IFERROR(TEXT(DATEVALUE(LEFT(Table1[[#This Row],[Date of Purchase]],10)), "MMMM"), TEXT(Table1[[#This Row],[Date of Purchase]], "MMMM"))</f>
        <v>July</v>
      </c>
      <c r="T3950" t="str">
        <f>IF(OR(
  AND(Table1[[#This Row],[Ticket Priority]]="Critical", Table1[[#This Row],[Ticket Status]]&lt;&gt;"Closed"),
  AND(Table1[[#This Row],[Ticket Priority]]="High", Table1[[#This Row],[Ticket Status]]="Open")
), "Yes", "No")</f>
        <v>No</v>
      </c>
      <c r="U3950" s="4" t="str">
        <f>IF(Table1[[#This Row],[Ticket Status]]="Closed","Yes","No")</f>
        <v>Yes</v>
      </c>
      <c r="V3950" s="4" t="str">
        <f>IF(Table1[[#This Row],[Ticket Status]]="Pending Customer Response","Yes","No")</f>
        <v>No</v>
      </c>
      <c r="W3950" s="5">
        <f ca="1">COUNTIFS(Table1[Agent_name],Table1[[#This Row],[Agent_name]],Table1[Month],Table1[[#This Row],[Month]])/160</f>
        <v>0.875</v>
      </c>
    </row>
    <row r="3951" spans="1:23" x14ac:dyDescent="0.25">
      <c r="A3951">
        <v>3950</v>
      </c>
      <c r="B3951" t="s">
        <v>12922</v>
      </c>
      <c r="C3951" t="s">
        <v>12923</v>
      </c>
      <c r="D3951">
        <v>63</v>
      </c>
      <c r="E3951" t="s">
        <v>19</v>
      </c>
      <c r="F3951" t="s">
        <v>107</v>
      </c>
      <c r="G3951" s="1">
        <v>44405</v>
      </c>
      <c r="H3951" t="s">
        <v>67</v>
      </c>
      <c r="I3951" t="s">
        <v>31</v>
      </c>
      <c r="J3951" s="3" t="s">
        <v>12924</v>
      </c>
      <c r="K3951" t="s">
        <v>24</v>
      </c>
      <c r="M3951" t="s">
        <v>25</v>
      </c>
      <c r="N3951" t="s">
        <v>33</v>
      </c>
      <c r="O3951" s="2">
        <v>45078.958611111113</v>
      </c>
      <c r="R3951" t="str">
        <f t="shared" ca="1" si="61"/>
        <v>Rahul</v>
      </c>
      <c r="S3951" t="str">
        <f>IFERROR(TEXT(DATEVALUE(LEFT(Table1[[#This Row],[Date of Purchase]],10)), "MMMM"), TEXT(Table1[[#This Row],[Date of Purchase]], "MMMM"))</f>
        <v>July</v>
      </c>
      <c r="T3951" t="str">
        <f>IF(OR(
  AND(Table1[[#This Row],[Ticket Priority]]="Critical", Table1[[#This Row],[Ticket Status]]&lt;&gt;"Closed"),
  AND(Table1[[#This Row],[Ticket Priority]]="High", Table1[[#This Row],[Ticket Status]]="Open")
), "Yes", "No")</f>
        <v>Yes</v>
      </c>
      <c r="U3951" s="4" t="str">
        <f>IF(Table1[[#This Row],[Ticket Status]]="Closed","Yes","No")</f>
        <v>No</v>
      </c>
      <c r="V3951" s="4" t="str">
        <f>IF(Table1[[#This Row],[Ticket Status]]="Pending Customer Response","Yes","No")</f>
        <v>Yes</v>
      </c>
      <c r="W3951" s="5">
        <f ca="1">COUNTIFS(Table1[Agent_name],Table1[[#This Row],[Agent_name]],Table1[Month],Table1[[#This Row],[Month]])/160</f>
        <v>0.21249999999999999</v>
      </c>
    </row>
    <row r="3952" spans="1:23" x14ac:dyDescent="0.25">
      <c r="A3952">
        <v>3951</v>
      </c>
      <c r="B3952" t="s">
        <v>12925</v>
      </c>
      <c r="C3952" t="s">
        <v>12926</v>
      </c>
      <c r="D3952">
        <v>52</v>
      </c>
      <c r="E3952" t="s">
        <v>19</v>
      </c>
      <c r="F3952" t="s">
        <v>36</v>
      </c>
      <c r="G3952" s="1">
        <v>44222</v>
      </c>
      <c r="H3952" t="s">
        <v>21</v>
      </c>
      <c r="I3952" t="s">
        <v>99</v>
      </c>
      <c r="J3952" s="3" t="s">
        <v>12927</v>
      </c>
      <c r="K3952" t="s">
        <v>39</v>
      </c>
      <c r="L3952" t="s">
        <v>12928</v>
      </c>
      <c r="M3952" t="s">
        <v>143</v>
      </c>
      <c r="N3952" t="s">
        <v>83</v>
      </c>
      <c r="O3952" s="2">
        <v>45078.398206018515</v>
      </c>
      <c r="P3952" s="2">
        <v>45078.693344907406</v>
      </c>
      <c r="Q3952">
        <v>4</v>
      </c>
      <c r="R3952" t="str">
        <f t="shared" ca="1" si="61"/>
        <v>Aisha</v>
      </c>
      <c r="S3952" t="str">
        <f>IFERROR(TEXT(DATEVALUE(LEFT(Table1[[#This Row],[Date of Purchase]],10)), "MMMM"), TEXT(Table1[[#This Row],[Date of Purchase]], "MMMM"))</f>
        <v>January</v>
      </c>
      <c r="T3952" t="str">
        <f>IF(OR(
  AND(Table1[[#This Row],[Ticket Priority]]="Critical", Table1[[#This Row],[Ticket Status]]&lt;&gt;"Closed"),
  AND(Table1[[#This Row],[Ticket Priority]]="High", Table1[[#This Row],[Ticket Status]]="Open")
), "Yes", "No")</f>
        <v>No</v>
      </c>
      <c r="U3952" s="4" t="str">
        <f>IF(Table1[[#This Row],[Ticket Status]]="Closed","Yes","No")</f>
        <v>Yes</v>
      </c>
      <c r="V3952" s="4" t="str">
        <f>IF(Table1[[#This Row],[Ticket Status]]="Pending Customer Response","Yes","No")</f>
        <v>No</v>
      </c>
      <c r="W3952" s="5">
        <f ca="1">COUNTIFS(Table1[Agent_name],Table1[[#This Row],[Agent_name]],Table1[Month],Table1[[#This Row],[Month]])/160</f>
        <v>0.83125000000000004</v>
      </c>
    </row>
    <row r="3953" spans="1:23" x14ac:dyDescent="0.25">
      <c r="A3953">
        <v>3952</v>
      </c>
      <c r="B3953" t="s">
        <v>12929</v>
      </c>
      <c r="C3953" t="s">
        <v>12930</v>
      </c>
      <c r="D3953">
        <v>66</v>
      </c>
      <c r="E3953" t="s">
        <v>58</v>
      </c>
      <c r="F3953" t="s">
        <v>249</v>
      </c>
      <c r="G3953" s="1">
        <v>44327</v>
      </c>
      <c r="H3953" t="s">
        <v>59</v>
      </c>
      <c r="I3953" t="s">
        <v>60</v>
      </c>
      <c r="J3953" s="3" t="s">
        <v>12931</v>
      </c>
      <c r="K3953" t="s">
        <v>62</v>
      </c>
      <c r="M3953" t="s">
        <v>143</v>
      </c>
      <c r="N3953" t="s">
        <v>33</v>
      </c>
      <c r="R3953" t="str">
        <f t="shared" ca="1" si="61"/>
        <v>Ravi</v>
      </c>
      <c r="S3953" t="str">
        <f>IFERROR(TEXT(DATEVALUE(LEFT(Table1[[#This Row],[Date of Purchase]],10)), "MMMM"), TEXT(Table1[[#This Row],[Date of Purchase]], "MMMM"))</f>
        <v>May</v>
      </c>
      <c r="T3953" t="str">
        <f>IF(OR(
  AND(Table1[[#This Row],[Ticket Priority]]="Critical", Table1[[#This Row],[Ticket Status]]&lt;&gt;"Closed"),
  AND(Table1[[#This Row],[Ticket Priority]]="High", Table1[[#This Row],[Ticket Status]]="Open")
), "Yes", "No")</f>
        <v>No</v>
      </c>
      <c r="U3953" s="4" t="str">
        <f>IF(Table1[[#This Row],[Ticket Status]]="Closed","Yes","No")</f>
        <v>No</v>
      </c>
      <c r="V3953" s="4" t="str">
        <f>IF(Table1[[#This Row],[Ticket Status]]="Pending Customer Response","Yes","No")</f>
        <v>No</v>
      </c>
      <c r="W3953" s="5">
        <f ca="1">COUNTIFS(Table1[Agent_name],Table1[[#This Row],[Agent_name]],Table1[Month],Table1[[#This Row],[Month]])/160</f>
        <v>0.67500000000000004</v>
      </c>
    </row>
    <row r="3954" spans="1:23" x14ac:dyDescent="0.25">
      <c r="A3954">
        <v>3953</v>
      </c>
      <c r="B3954" t="s">
        <v>12932</v>
      </c>
      <c r="C3954" t="s">
        <v>12933</v>
      </c>
      <c r="D3954">
        <v>59</v>
      </c>
      <c r="E3954" t="s">
        <v>19</v>
      </c>
      <c r="F3954" t="s">
        <v>161</v>
      </c>
      <c r="G3954" s="1">
        <v>44209</v>
      </c>
      <c r="H3954" t="s">
        <v>67</v>
      </c>
      <c r="I3954" t="s">
        <v>72</v>
      </c>
      <c r="J3954" s="3" t="s">
        <v>12934</v>
      </c>
      <c r="K3954" t="s">
        <v>24</v>
      </c>
      <c r="M3954" t="s">
        <v>143</v>
      </c>
      <c r="N3954" t="s">
        <v>26</v>
      </c>
      <c r="O3954" s="2">
        <v>45078.271828703706</v>
      </c>
      <c r="R3954" t="str">
        <f t="shared" ca="1" si="61"/>
        <v>Meera</v>
      </c>
      <c r="S3954" t="str">
        <f>IFERROR(TEXT(DATEVALUE(LEFT(Table1[[#This Row],[Date of Purchase]],10)), "MMMM"), TEXT(Table1[[#This Row],[Date of Purchase]], "MMMM"))</f>
        <v>January</v>
      </c>
      <c r="T3954" t="str">
        <f>IF(OR(
  AND(Table1[[#This Row],[Ticket Priority]]="Critical", Table1[[#This Row],[Ticket Status]]&lt;&gt;"Closed"),
  AND(Table1[[#This Row],[Ticket Priority]]="High", Table1[[#This Row],[Ticket Status]]="Open")
), "Yes", "No")</f>
        <v>No</v>
      </c>
      <c r="U3954" s="4" t="str">
        <f>IF(Table1[[#This Row],[Ticket Status]]="Closed","Yes","No")</f>
        <v>No</v>
      </c>
      <c r="V3954" s="4" t="str">
        <f>IF(Table1[[#This Row],[Ticket Status]]="Pending Customer Response","Yes","No")</f>
        <v>Yes</v>
      </c>
      <c r="W3954" s="5">
        <f ca="1">COUNTIFS(Table1[Agent_name],Table1[[#This Row],[Agent_name]],Table1[Month],Table1[[#This Row],[Month]])/160</f>
        <v>0.21875</v>
      </c>
    </row>
    <row r="3955" spans="1:23" x14ac:dyDescent="0.25">
      <c r="A3955">
        <v>3954</v>
      </c>
      <c r="B3955" t="s">
        <v>12935</v>
      </c>
      <c r="C3955" t="s">
        <v>12936</v>
      </c>
      <c r="D3955">
        <v>25</v>
      </c>
      <c r="E3955" t="s">
        <v>58</v>
      </c>
      <c r="F3955" t="s">
        <v>71</v>
      </c>
      <c r="G3955" s="1">
        <v>44126</v>
      </c>
      <c r="H3955" t="s">
        <v>67</v>
      </c>
      <c r="I3955" t="s">
        <v>67</v>
      </c>
      <c r="J3955" s="3" t="s">
        <v>12937</v>
      </c>
      <c r="K3955" t="s">
        <v>62</v>
      </c>
      <c r="M3955" t="s">
        <v>143</v>
      </c>
      <c r="N3955" t="s">
        <v>83</v>
      </c>
      <c r="R3955" t="str">
        <f t="shared" ca="1" si="61"/>
        <v>Sara</v>
      </c>
      <c r="S3955" t="str">
        <f>IFERROR(TEXT(DATEVALUE(LEFT(Table1[[#This Row],[Date of Purchase]],10)), "MMMM"), TEXT(Table1[[#This Row],[Date of Purchase]], "MMMM"))</f>
        <v>October</v>
      </c>
      <c r="T3955" t="str">
        <f>IF(OR(
  AND(Table1[[#This Row],[Ticket Priority]]="Critical", Table1[[#This Row],[Ticket Status]]&lt;&gt;"Closed"),
  AND(Table1[[#This Row],[Ticket Priority]]="High", Table1[[#This Row],[Ticket Status]]="Open")
), "Yes", "No")</f>
        <v>No</v>
      </c>
      <c r="U3955" s="4" t="str">
        <f>IF(Table1[[#This Row],[Ticket Status]]="Closed","Yes","No")</f>
        <v>No</v>
      </c>
      <c r="V3955" s="4" t="str">
        <f>IF(Table1[[#This Row],[Ticket Status]]="Pending Customer Response","Yes","No")</f>
        <v>No</v>
      </c>
      <c r="W3955" s="5">
        <f ca="1">COUNTIFS(Table1[Agent_name],Table1[[#This Row],[Agent_name]],Table1[Month],Table1[[#This Row],[Month]])/160</f>
        <v>0.66874999999999996</v>
      </c>
    </row>
    <row r="3956" spans="1:23" x14ac:dyDescent="0.25">
      <c r="A3956">
        <v>3955</v>
      </c>
      <c r="B3956" t="s">
        <v>12938</v>
      </c>
      <c r="C3956" t="s">
        <v>12939</v>
      </c>
      <c r="D3956">
        <v>58</v>
      </c>
      <c r="E3956" t="s">
        <v>58</v>
      </c>
      <c r="F3956" t="s">
        <v>249</v>
      </c>
      <c r="G3956" s="1">
        <v>44446</v>
      </c>
      <c r="H3956" t="s">
        <v>67</v>
      </c>
      <c r="I3956" t="s">
        <v>60</v>
      </c>
      <c r="J3956" s="3" t="s">
        <v>12940</v>
      </c>
      <c r="K3956" t="s">
        <v>39</v>
      </c>
      <c r="L3956" t="s">
        <v>12941</v>
      </c>
      <c r="M3956" t="s">
        <v>89</v>
      </c>
      <c r="N3956" t="s">
        <v>26</v>
      </c>
      <c r="O3956" s="2">
        <v>45078.062847222223</v>
      </c>
      <c r="P3956" s="2">
        <v>45078.146180555559</v>
      </c>
      <c r="Q3956">
        <v>2</v>
      </c>
      <c r="R3956" t="str">
        <f t="shared" ca="1" si="61"/>
        <v>Priya</v>
      </c>
      <c r="S3956" t="str">
        <f>IFERROR(TEXT(DATEVALUE(LEFT(Table1[[#This Row],[Date of Purchase]],10)), "MMMM"), TEXT(Table1[[#This Row],[Date of Purchase]], "MMMM"))</f>
        <v>September</v>
      </c>
      <c r="T3956" t="str">
        <f>IF(OR(
  AND(Table1[[#This Row],[Ticket Priority]]="Critical", Table1[[#This Row],[Ticket Status]]&lt;&gt;"Closed"),
  AND(Table1[[#This Row],[Ticket Priority]]="High", Table1[[#This Row],[Ticket Status]]="Open")
), "Yes", "No")</f>
        <v>No</v>
      </c>
      <c r="U3956" s="4" t="str">
        <f>IF(Table1[[#This Row],[Ticket Status]]="Closed","Yes","No")</f>
        <v>Yes</v>
      </c>
      <c r="V3956" s="4" t="str">
        <f>IF(Table1[[#This Row],[Ticket Status]]="Pending Customer Response","Yes","No")</f>
        <v>No</v>
      </c>
      <c r="W3956" s="5">
        <f ca="1">COUNTIFS(Table1[Agent_name],Table1[[#This Row],[Agent_name]],Table1[Month],Table1[[#This Row],[Month]])/160</f>
        <v>0.53125</v>
      </c>
    </row>
    <row r="3957" spans="1:23" x14ac:dyDescent="0.25">
      <c r="A3957">
        <v>3956</v>
      </c>
      <c r="B3957" t="s">
        <v>12942</v>
      </c>
      <c r="C3957" t="s">
        <v>10801</v>
      </c>
      <c r="D3957">
        <v>66</v>
      </c>
      <c r="E3957" t="s">
        <v>19</v>
      </c>
      <c r="F3957" t="s">
        <v>421</v>
      </c>
      <c r="G3957" s="1">
        <v>44469</v>
      </c>
      <c r="H3957" t="s">
        <v>45</v>
      </c>
      <c r="I3957" t="s">
        <v>59</v>
      </c>
      <c r="J3957" s="3" t="s">
        <v>12943</v>
      </c>
      <c r="K3957" t="s">
        <v>24</v>
      </c>
      <c r="M3957" t="s">
        <v>143</v>
      </c>
      <c r="N3957" t="s">
        <v>26</v>
      </c>
      <c r="O3957" s="2">
        <v>45078.522592592592</v>
      </c>
      <c r="R3957" t="str">
        <f t="shared" ca="1" si="61"/>
        <v>Priya</v>
      </c>
      <c r="S3957" t="str">
        <f>IFERROR(TEXT(DATEVALUE(LEFT(Table1[[#This Row],[Date of Purchase]],10)), "MMMM"), TEXT(Table1[[#This Row],[Date of Purchase]], "MMMM"))</f>
        <v>September</v>
      </c>
      <c r="T3957" t="str">
        <f>IF(OR(
  AND(Table1[[#This Row],[Ticket Priority]]="Critical", Table1[[#This Row],[Ticket Status]]&lt;&gt;"Closed"),
  AND(Table1[[#This Row],[Ticket Priority]]="High", Table1[[#This Row],[Ticket Status]]="Open")
), "Yes", "No")</f>
        <v>No</v>
      </c>
      <c r="U3957" s="4" t="str">
        <f>IF(Table1[[#This Row],[Ticket Status]]="Closed","Yes","No")</f>
        <v>No</v>
      </c>
      <c r="V3957" s="4" t="str">
        <f>IF(Table1[[#This Row],[Ticket Status]]="Pending Customer Response","Yes","No")</f>
        <v>Yes</v>
      </c>
      <c r="W3957" s="5">
        <f ca="1">COUNTIFS(Table1[Agent_name],Table1[[#This Row],[Agent_name]],Table1[Month],Table1[[#This Row],[Month]])/160</f>
        <v>0.53125</v>
      </c>
    </row>
    <row r="3958" spans="1:23" x14ac:dyDescent="0.25">
      <c r="A3958">
        <v>3957</v>
      </c>
      <c r="B3958" t="s">
        <v>12944</v>
      </c>
      <c r="C3958" t="s">
        <v>12945</v>
      </c>
      <c r="D3958">
        <v>42</v>
      </c>
      <c r="E3958" t="s">
        <v>29</v>
      </c>
      <c r="F3958" t="s">
        <v>397</v>
      </c>
      <c r="G3958" s="1">
        <v>44393</v>
      </c>
      <c r="H3958" t="s">
        <v>45</v>
      </c>
      <c r="I3958" t="s">
        <v>141</v>
      </c>
      <c r="J3958" s="3" t="s">
        <v>12946</v>
      </c>
      <c r="K3958" t="s">
        <v>62</v>
      </c>
      <c r="M3958" t="s">
        <v>89</v>
      </c>
      <c r="N3958" t="s">
        <v>33</v>
      </c>
      <c r="R3958" t="str">
        <f t="shared" ca="1" si="61"/>
        <v>Aisha</v>
      </c>
      <c r="S3958" t="str">
        <f>IFERROR(TEXT(DATEVALUE(LEFT(Table1[[#This Row],[Date of Purchase]],10)), "MMMM"), TEXT(Table1[[#This Row],[Date of Purchase]], "MMMM"))</f>
        <v>July</v>
      </c>
      <c r="T3958" t="str">
        <f>IF(OR(
  AND(Table1[[#This Row],[Ticket Priority]]="Critical", Table1[[#This Row],[Ticket Status]]&lt;&gt;"Closed"),
  AND(Table1[[#This Row],[Ticket Priority]]="High", Table1[[#This Row],[Ticket Status]]="Open")
), "Yes", "No")</f>
        <v>Yes</v>
      </c>
      <c r="U3958" s="4" t="str">
        <f>IF(Table1[[#This Row],[Ticket Status]]="Closed","Yes","No")</f>
        <v>No</v>
      </c>
      <c r="V3958" s="4" t="str">
        <f>IF(Table1[[#This Row],[Ticket Status]]="Pending Customer Response","Yes","No")</f>
        <v>No</v>
      </c>
      <c r="W3958" s="5">
        <f ca="1">COUNTIFS(Table1[Agent_name],Table1[[#This Row],[Agent_name]],Table1[Month],Table1[[#This Row],[Month]])/160</f>
        <v>0.875</v>
      </c>
    </row>
    <row r="3959" spans="1:23" x14ac:dyDescent="0.25">
      <c r="A3959">
        <v>3958</v>
      </c>
      <c r="B3959" t="s">
        <v>12947</v>
      </c>
      <c r="C3959" t="s">
        <v>12948</v>
      </c>
      <c r="D3959">
        <v>44</v>
      </c>
      <c r="E3959" t="s">
        <v>58</v>
      </c>
      <c r="F3959" t="s">
        <v>202</v>
      </c>
      <c r="G3959" s="1">
        <v>44161</v>
      </c>
      <c r="H3959" t="s">
        <v>67</v>
      </c>
      <c r="I3959" t="s">
        <v>31</v>
      </c>
      <c r="J3959" s="3" t="s">
        <v>12949</v>
      </c>
      <c r="K3959" t="s">
        <v>39</v>
      </c>
      <c r="L3959" t="s">
        <v>12950</v>
      </c>
      <c r="M3959" t="s">
        <v>89</v>
      </c>
      <c r="N3959" t="s">
        <v>55</v>
      </c>
      <c r="O3959" s="2">
        <v>45078.471238425926</v>
      </c>
      <c r="P3959" s="2">
        <v>45078.165682870371</v>
      </c>
      <c r="Q3959">
        <v>1</v>
      </c>
      <c r="R3959" t="str">
        <f t="shared" ca="1" si="61"/>
        <v>Sara</v>
      </c>
      <c r="S3959" t="str">
        <f>IFERROR(TEXT(DATEVALUE(LEFT(Table1[[#This Row],[Date of Purchase]],10)), "MMMM"), TEXT(Table1[[#This Row],[Date of Purchase]], "MMMM"))</f>
        <v>November</v>
      </c>
      <c r="T3959" t="str">
        <f>IF(OR(
  AND(Table1[[#This Row],[Ticket Priority]]="Critical", Table1[[#This Row],[Ticket Status]]&lt;&gt;"Closed"),
  AND(Table1[[#This Row],[Ticket Priority]]="High", Table1[[#This Row],[Ticket Status]]="Open")
), "Yes", "No")</f>
        <v>No</v>
      </c>
      <c r="U3959" s="4" t="str">
        <f>IF(Table1[[#This Row],[Ticket Status]]="Closed","Yes","No")</f>
        <v>Yes</v>
      </c>
      <c r="V3959" s="4" t="str">
        <f>IF(Table1[[#This Row],[Ticket Status]]="Pending Customer Response","Yes","No")</f>
        <v>No</v>
      </c>
      <c r="W3959" s="5">
        <f ca="1">COUNTIFS(Table1[Agent_name],Table1[[#This Row],[Agent_name]],Table1[Month],Table1[[#This Row],[Month]])/160</f>
        <v>0.79374999999999996</v>
      </c>
    </row>
    <row r="3960" spans="1:23" x14ac:dyDescent="0.25">
      <c r="A3960">
        <v>3959</v>
      </c>
      <c r="B3960" t="s">
        <v>12951</v>
      </c>
      <c r="C3960" t="s">
        <v>12952</v>
      </c>
      <c r="D3960">
        <v>55</v>
      </c>
      <c r="E3960" t="s">
        <v>58</v>
      </c>
      <c r="F3960" t="s">
        <v>71</v>
      </c>
      <c r="G3960" s="1">
        <v>43834</v>
      </c>
      <c r="H3960" t="s">
        <v>59</v>
      </c>
      <c r="I3960" t="s">
        <v>141</v>
      </c>
      <c r="J3960" s="3" t="s">
        <v>12953</v>
      </c>
      <c r="K3960" t="s">
        <v>62</v>
      </c>
      <c r="M3960" t="s">
        <v>41</v>
      </c>
      <c r="N3960" t="s">
        <v>33</v>
      </c>
      <c r="R3960" t="str">
        <f t="shared" ca="1" si="61"/>
        <v>Ravi</v>
      </c>
      <c r="S3960" t="str">
        <f>IFERROR(TEXT(DATEVALUE(LEFT(Table1[[#This Row],[Date of Purchase]],10)), "MMMM"), TEXT(Table1[[#This Row],[Date of Purchase]], "MMMM"))</f>
        <v>January</v>
      </c>
      <c r="T3960" t="str">
        <f>IF(OR(
  AND(Table1[[#This Row],[Ticket Priority]]="Critical", Table1[[#This Row],[Ticket Status]]&lt;&gt;"Closed"),
  AND(Table1[[#This Row],[Ticket Priority]]="High", Table1[[#This Row],[Ticket Status]]="Open")
), "Yes", "No")</f>
        <v>No</v>
      </c>
      <c r="U3960" s="4" t="str">
        <f>IF(Table1[[#This Row],[Ticket Status]]="Closed","Yes","No")</f>
        <v>No</v>
      </c>
      <c r="V3960" s="4" t="str">
        <f>IF(Table1[[#This Row],[Ticket Status]]="Pending Customer Response","Yes","No")</f>
        <v>No</v>
      </c>
      <c r="W3960" s="5">
        <f ca="1">COUNTIFS(Table1[Agent_name],Table1[[#This Row],[Agent_name]],Table1[Month],Table1[[#This Row],[Month]])/160</f>
        <v>0.74375000000000002</v>
      </c>
    </row>
    <row r="3961" spans="1:23" x14ac:dyDescent="0.25">
      <c r="A3961">
        <v>3960</v>
      </c>
      <c r="B3961" t="s">
        <v>12954</v>
      </c>
      <c r="C3961" t="s">
        <v>12955</v>
      </c>
      <c r="D3961">
        <v>64</v>
      </c>
      <c r="E3961" t="s">
        <v>58</v>
      </c>
      <c r="F3961" t="s">
        <v>202</v>
      </c>
      <c r="G3961" s="1">
        <v>44354</v>
      </c>
      <c r="H3961" t="s">
        <v>66</v>
      </c>
      <c r="I3961" t="s">
        <v>22</v>
      </c>
      <c r="J3961" s="3" t="s">
        <v>12956</v>
      </c>
      <c r="K3961" t="s">
        <v>62</v>
      </c>
      <c r="M3961" t="s">
        <v>25</v>
      </c>
      <c r="N3961" t="s">
        <v>83</v>
      </c>
      <c r="R3961" t="str">
        <f t="shared" ca="1" si="61"/>
        <v>Ravi</v>
      </c>
      <c r="S3961" t="str">
        <f>IFERROR(TEXT(DATEVALUE(LEFT(Table1[[#This Row],[Date of Purchase]],10)), "MMMM"), TEXT(Table1[[#This Row],[Date of Purchase]], "MMMM"))</f>
        <v>June</v>
      </c>
      <c r="T3961" t="str">
        <f>IF(OR(
  AND(Table1[[#This Row],[Ticket Priority]]="Critical", Table1[[#This Row],[Ticket Status]]&lt;&gt;"Closed"),
  AND(Table1[[#This Row],[Ticket Priority]]="High", Table1[[#This Row],[Ticket Status]]="Open")
), "Yes", "No")</f>
        <v>Yes</v>
      </c>
      <c r="U3961" s="4" t="str">
        <f>IF(Table1[[#This Row],[Ticket Status]]="Closed","Yes","No")</f>
        <v>No</v>
      </c>
      <c r="V3961" s="4" t="str">
        <f>IF(Table1[[#This Row],[Ticket Status]]="Pending Customer Response","Yes","No")</f>
        <v>No</v>
      </c>
      <c r="W3961" s="5">
        <f ca="1">COUNTIFS(Table1[Agent_name],Table1[[#This Row],[Agent_name]],Table1[Month],Table1[[#This Row],[Month]])/160</f>
        <v>0.58125000000000004</v>
      </c>
    </row>
    <row r="3962" spans="1:23" x14ac:dyDescent="0.25">
      <c r="A3962">
        <v>3961</v>
      </c>
      <c r="B3962" t="s">
        <v>12957</v>
      </c>
      <c r="C3962" t="s">
        <v>12958</v>
      </c>
      <c r="D3962">
        <v>61</v>
      </c>
      <c r="E3962" t="s">
        <v>58</v>
      </c>
      <c r="F3962" t="s">
        <v>65</v>
      </c>
      <c r="G3962" s="1">
        <v>44440</v>
      </c>
      <c r="H3962" t="s">
        <v>59</v>
      </c>
      <c r="I3962" t="s">
        <v>150</v>
      </c>
      <c r="J3962" s="3" t="s">
        <v>12959</v>
      </c>
      <c r="K3962" t="s">
        <v>39</v>
      </c>
      <c r="L3962" t="s">
        <v>12960</v>
      </c>
      <c r="M3962" t="s">
        <v>25</v>
      </c>
      <c r="N3962" t="s">
        <v>26</v>
      </c>
      <c r="O3962" s="2">
        <v>45078.582418981481</v>
      </c>
      <c r="P3962" s="2">
        <v>45078.9296412037</v>
      </c>
      <c r="Q3962">
        <v>2</v>
      </c>
      <c r="R3962" t="str">
        <f t="shared" ca="1" si="61"/>
        <v>Mohit</v>
      </c>
      <c r="S3962" t="str">
        <f>IFERROR(TEXT(DATEVALUE(LEFT(Table1[[#This Row],[Date of Purchase]],10)), "MMMM"), TEXT(Table1[[#This Row],[Date of Purchase]], "MMMM"))</f>
        <v>September</v>
      </c>
      <c r="T3962" t="str">
        <f>IF(OR(
  AND(Table1[[#This Row],[Ticket Priority]]="Critical", Table1[[#This Row],[Ticket Status]]&lt;&gt;"Closed"),
  AND(Table1[[#This Row],[Ticket Priority]]="High", Table1[[#This Row],[Ticket Status]]="Open")
), "Yes", "No")</f>
        <v>No</v>
      </c>
      <c r="U3962" s="4" t="str">
        <f>IF(Table1[[#This Row],[Ticket Status]]="Closed","Yes","No")</f>
        <v>Yes</v>
      </c>
      <c r="V3962" s="4" t="str">
        <f>IF(Table1[[#This Row],[Ticket Status]]="Pending Customer Response","Yes","No")</f>
        <v>No</v>
      </c>
      <c r="W3962" s="5">
        <f ca="1">COUNTIFS(Table1[Agent_name],Table1[[#This Row],[Agent_name]],Table1[Month],Table1[[#This Row],[Month]])/160</f>
        <v>0.38124999999999998</v>
      </c>
    </row>
    <row r="3963" spans="1:23" x14ac:dyDescent="0.25">
      <c r="A3963">
        <v>3962</v>
      </c>
      <c r="B3963" t="s">
        <v>12961</v>
      </c>
      <c r="C3963" t="s">
        <v>12962</v>
      </c>
      <c r="D3963">
        <v>30</v>
      </c>
      <c r="E3963" t="s">
        <v>19</v>
      </c>
      <c r="F3963" t="s">
        <v>71</v>
      </c>
      <c r="G3963" s="1">
        <v>43835</v>
      </c>
      <c r="H3963" t="s">
        <v>21</v>
      </c>
      <c r="I3963" t="s">
        <v>93</v>
      </c>
      <c r="J3963" s="3" t="s">
        <v>12963</v>
      </c>
      <c r="K3963" t="s">
        <v>62</v>
      </c>
      <c r="M3963" t="s">
        <v>143</v>
      </c>
      <c r="N3963" t="s">
        <v>26</v>
      </c>
      <c r="R3963" t="str">
        <f t="shared" ca="1" si="61"/>
        <v>Aisha</v>
      </c>
      <c r="S3963" t="str">
        <f>IFERROR(TEXT(DATEVALUE(LEFT(Table1[[#This Row],[Date of Purchase]],10)), "MMMM"), TEXT(Table1[[#This Row],[Date of Purchase]], "MMMM"))</f>
        <v>January</v>
      </c>
      <c r="T3963" t="str">
        <f>IF(OR(
  AND(Table1[[#This Row],[Ticket Priority]]="Critical", Table1[[#This Row],[Ticket Status]]&lt;&gt;"Closed"),
  AND(Table1[[#This Row],[Ticket Priority]]="High", Table1[[#This Row],[Ticket Status]]="Open")
), "Yes", "No")</f>
        <v>No</v>
      </c>
      <c r="U3963" s="4" t="str">
        <f>IF(Table1[[#This Row],[Ticket Status]]="Closed","Yes","No")</f>
        <v>No</v>
      </c>
      <c r="V3963" s="4" t="str">
        <f>IF(Table1[[#This Row],[Ticket Status]]="Pending Customer Response","Yes","No")</f>
        <v>No</v>
      </c>
      <c r="W3963" s="5">
        <f ca="1">COUNTIFS(Table1[Agent_name],Table1[[#This Row],[Agent_name]],Table1[Month],Table1[[#This Row],[Month]])/160</f>
        <v>0.83125000000000004</v>
      </c>
    </row>
    <row r="3964" spans="1:23" x14ac:dyDescent="0.25">
      <c r="A3964">
        <v>3963</v>
      </c>
      <c r="B3964" t="s">
        <v>12964</v>
      </c>
      <c r="C3964" t="s">
        <v>12965</v>
      </c>
      <c r="D3964">
        <v>34</v>
      </c>
      <c r="E3964" t="s">
        <v>19</v>
      </c>
      <c r="F3964" t="s">
        <v>107</v>
      </c>
      <c r="G3964" s="1">
        <v>44444</v>
      </c>
      <c r="H3964" t="s">
        <v>21</v>
      </c>
      <c r="I3964" t="s">
        <v>59</v>
      </c>
      <c r="J3964" s="3" t="s">
        <v>12966</v>
      </c>
      <c r="K3964" t="s">
        <v>62</v>
      </c>
      <c r="M3964" t="s">
        <v>41</v>
      </c>
      <c r="N3964" t="s">
        <v>26</v>
      </c>
      <c r="R3964" t="str">
        <f t="shared" ca="1" si="61"/>
        <v>Neha</v>
      </c>
      <c r="S3964" t="str">
        <f>IFERROR(TEXT(DATEVALUE(LEFT(Table1[[#This Row],[Date of Purchase]],10)), "MMMM"), TEXT(Table1[[#This Row],[Date of Purchase]], "MMMM"))</f>
        <v>September</v>
      </c>
      <c r="T3964" t="str">
        <f>IF(OR(
  AND(Table1[[#This Row],[Ticket Priority]]="Critical", Table1[[#This Row],[Ticket Status]]&lt;&gt;"Closed"),
  AND(Table1[[#This Row],[Ticket Priority]]="High", Table1[[#This Row],[Ticket Status]]="Open")
), "Yes", "No")</f>
        <v>No</v>
      </c>
      <c r="U3964" s="4" t="str">
        <f>IF(Table1[[#This Row],[Ticket Status]]="Closed","Yes","No")</f>
        <v>No</v>
      </c>
      <c r="V3964" s="4" t="str">
        <f>IF(Table1[[#This Row],[Ticket Status]]="Pending Customer Response","Yes","No")</f>
        <v>No</v>
      </c>
      <c r="W3964" s="5">
        <f ca="1">COUNTIFS(Table1[Agent_name],Table1[[#This Row],[Agent_name]],Table1[Month],Table1[[#This Row],[Month]])/160</f>
        <v>0.21249999999999999</v>
      </c>
    </row>
    <row r="3965" spans="1:23" x14ac:dyDescent="0.25">
      <c r="A3965">
        <v>3964</v>
      </c>
      <c r="B3965" t="s">
        <v>12967</v>
      </c>
      <c r="C3965" t="s">
        <v>12968</v>
      </c>
      <c r="D3965">
        <v>56</v>
      </c>
      <c r="E3965" t="s">
        <v>58</v>
      </c>
      <c r="F3965" t="s">
        <v>107</v>
      </c>
      <c r="G3965" s="1">
        <v>44386</v>
      </c>
      <c r="H3965" t="s">
        <v>45</v>
      </c>
      <c r="I3965" t="s">
        <v>113</v>
      </c>
      <c r="J3965" s="3" t="s">
        <v>12969</v>
      </c>
      <c r="K3965" t="s">
        <v>62</v>
      </c>
      <c r="M3965" t="s">
        <v>25</v>
      </c>
      <c r="N3965" t="s">
        <v>83</v>
      </c>
      <c r="R3965" t="str">
        <f t="shared" ca="1" si="61"/>
        <v>Arjun</v>
      </c>
      <c r="S3965" t="str">
        <f>IFERROR(TEXT(DATEVALUE(LEFT(Table1[[#This Row],[Date of Purchase]],10)), "MMMM"), TEXT(Table1[[#This Row],[Date of Purchase]], "MMMM"))</f>
        <v>July</v>
      </c>
      <c r="T3965" t="str">
        <f>IF(OR(
  AND(Table1[[#This Row],[Ticket Priority]]="Critical", Table1[[#This Row],[Ticket Status]]&lt;&gt;"Closed"),
  AND(Table1[[#This Row],[Ticket Priority]]="High", Table1[[#This Row],[Ticket Status]]="Open")
), "Yes", "No")</f>
        <v>Yes</v>
      </c>
      <c r="U3965" s="4" t="str">
        <f>IF(Table1[[#This Row],[Ticket Status]]="Closed","Yes","No")</f>
        <v>No</v>
      </c>
      <c r="V3965" s="4" t="str">
        <f>IF(Table1[[#This Row],[Ticket Status]]="Pending Customer Response","Yes","No")</f>
        <v>No</v>
      </c>
      <c r="W3965" s="5">
        <f ca="1">COUNTIFS(Table1[Agent_name],Table1[[#This Row],[Agent_name]],Table1[Month],Table1[[#This Row],[Month]])/160</f>
        <v>0.2</v>
      </c>
    </row>
    <row r="3966" spans="1:23" x14ac:dyDescent="0.25">
      <c r="A3966">
        <v>3965</v>
      </c>
      <c r="B3966" t="s">
        <v>12970</v>
      </c>
      <c r="C3966" t="s">
        <v>12971</v>
      </c>
      <c r="D3966">
        <v>50</v>
      </c>
      <c r="E3966" t="s">
        <v>19</v>
      </c>
      <c r="F3966" t="s">
        <v>485</v>
      </c>
      <c r="G3966" s="1">
        <v>44553</v>
      </c>
      <c r="H3966" t="s">
        <v>45</v>
      </c>
      <c r="I3966" t="s">
        <v>60</v>
      </c>
      <c r="J3966" s="3" t="s">
        <v>12972</v>
      </c>
      <c r="K3966" t="s">
        <v>24</v>
      </c>
      <c r="M3966" t="s">
        <v>41</v>
      </c>
      <c r="N3966" t="s">
        <v>26</v>
      </c>
      <c r="O3966" s="2">
        <v>45078.822777777779</v>
      </c>
      <c r="R3966" t="str">
        <f t="shared" ca="1" si="61"/>
        <v>Ravi</v>
      </c>
      <c r="S3966" t="str">
        <f>IFERROR(TEXT(DATEVALUE(LEFT(Table1[[#This Row],[Date of Purchase]],10)), "MMMM"), TEXT(Table1[[#This Row],[Date of Purchase]], "MMMM"))</f>
        <v>December</v>
      </c>
      <c r="T3966" t="str">
        <f>IF(OR(
  AND(Table1[[#This Row],[Ticket Priority]]="Critical", Table1[[#This Row],[Ticket Status]]&lt;&gt;"Closed"),
  AND(Table1[[#This Row],[Ticket Priority]]="High", Table1[[#This Row],[Ticket Status]]="Open")
), "Yes", "No")</f>
        <v>No</v>
      </c>
      <c r="U3966" s="4" t="str">
        <f>IF(Table1[[#This Row],[Ticket Status]]="Closed","Yes","No")</f>
        <v>No</v>
      </c>
      <c r="V3966" s="4" t="str">
        <f>IF(Table1[[#This Row],[Ticket Status]]="Pending Customer Response","Yes","No")</f>
        <v>Yes</v>
      </c>
      <c r="W3966" s="5">
        <f ca="1">COUNTIFS(Table1[Agent_name],Table1[[#This Row],[Agent_name]],Table1[Month],Table1[[#This Row],[Month]])/160</f>
        <v>0.66249999999999998</v>
      </c>
    </row>
    <row r="3967" spans="1:23" x14ac:dyDescent="0.25">
      <c r="A3967">
        <v>3966</v>
      </c>
      <c r="B3967" t="s">
        <v>12973</v>
      </c>
      <c r="C3967" t="s">
        <v>12974</v>
      </c>
      <c r="D3967">
        <v>46</v>
      </c>
      <c r="E3967" t="s">
        <v>19</v>
      </c>
      <c r="F3967" t="s">
        <v>51</v>
      </c>
      <c r="G3967" s="1">
        <v>44295</v>
      </c>
      <c r="H3967" t="s">
        <v>67</v>
      </c>
      <c r="I3967" t="s">
        <v>60</v>
      </c>
      <c r="J3967" s="3" t="s">
        <v>12975</v>
      </c>
      <c r="K3967" t="s">
        <v>39</v>
      </c>
      <c r="L3967" t="s">
        <v>12976</v>
      </c>
      <c r="M3967" t="s">
        <v>89</v>
      </c>
      <c r="N3967" t="s">
        <v>83</v>
      </c>
      <c r="O3967" s="2">
        <v>45077.983900462961</v>
      </c>
      <c r="P3967" s="2">
        <v>45078.08390046296</v>
      </c>
      <c r="Q3967">
        <v>5</v>
      </c>
      <c r="R3967" t="str">
        <f t="shared" ca="1" si="61"/>
        <v>Neha</v>
      </c>
      <c r="S3967" t="str">
        <f>IFERROR(TEXT(DATEVALUE(LEFT(Table1[[#This Row],[Date of Purchase]],10)), "MMMM"), TEXT(Table1[[#This Row],[Date of Purchase]], "MMMM"))</f>
        <v>April</v>
      </c>
      <c r="T3967" t="str">
        <f>IF(OR(
  AND(Table1[[#This Row],[Ticket Priority]]="Critical", Table1[[#This Row],[Ticket Status]]&lt;&gt;"Closed"),
  AND(Table1[[#This Row],[Ticket Priority]]="High", Table1[[#This Row],[Ticket Status]]="Open")
), "Yes", "No")</f>
        <v>No</v>
      </c>
      <c r="U3967" s="4" t="str">
        <f>IF(Table1[[#This Row],[Ticket Status]]="Closed","Yes","No")</f>
        <v>Yes</v>
      </c>
      <c r="V3967" s="4" t="str">
        <f>IF(Table1[[#This Row],[Ticket Status]]="Pending Customer Response","Yes","No")</f>
        <v>No</v>
      </c>
      <c r="W3967" s="5">
        <f ca="1">COUNTIFS(Table1[Agent_name],Table1[[#This Row],[Agent_name]],Table1[Month],Table1[[#This Row],[Month]])/160</f>
        <v>0.28749999999999998</v>
      </c>
    </row>
    <row r="3968" spans="1:23" x14ac:dyDescent="0.25">
      <c r="A3968">
        <v>3967</v>
      </c>
      <c r="B3968" t="s">
        <v>4688</v>
      </c>
      <c r="C3968" t="s">
        <v>12977</v>
      </c>
      <c r="D3968">
        <v>55</v>
      </c>
      <c r="E3968" t="s">
        <v>58</v>
      </c>
      <c r="F3968" t="s">
        <v>699</v>
      </c>
      <c r="G3968" s="1">
        <v>44017</v>
      </c>
      <c r="H3968" t="s">
        <v>67</v>
      </c>
      <c r="I3968" t="s">
        <v>177</v>
      </c>
      <c r="J3968" s="3" t="s">
        <v>12978</v>
      </c>
      <c r="K3968" t="s">
        <v>39</v>
      </c>
      <c r="L3968" t="s">
        <v>12979</v>
      </c>
      <c r="M3968" t="s">
        <v>25</v>
      </c>
      <c r="N3968" t="s">
        <v>83</v>
      </c>
      <c r="O3968" s="2">
        <v>45077.992939814816</v>
      </c>
      <c r="P3968" s="2">
        <v>45078.547800925924</v>
      </c>
      <c r="Q3968">
        <v>2</v>
      </c>
      <c r="R3968" t="str">
        <f t="shared" ca="1" si="61"/>
        <v>Priya</v>
      </c>
      <c r="S3968" t="str">
        <f>IFERROR(TEXT(DATEVALUE(LEFT(Table1[[#This Row],[Date of Purchase]],10)), "MMMM"), TEXT(Table1[[#This Row],[Date of Purchase]], "MMMM"))</f>
        <v>July</v>
      </c>
      <c r="T3968" t="str">
        <f>IF(OR(
  AND(Table1[[#This Row],[Ticket Priority]]="Critical", Table1[[#This Row],[Ticket Status]]&lt;&gt;"Closed"),
  AND(Table1[[#This Row],[Ticket Priority]]="High", Table1[[#This Row],[Ticket Status]]="Open")
), "Yes", "No")</f>
        <v>No</v>
      </c>
      <c r="U3968" s="4" t="str">
        <f>IF(Table1[[#This Row],[Ticket Status]]="Closed","Yes","No")</f>
        <v>Yes</v>
      </c>
      <c r="V3968" s="4" t="str">
        <f>IF(Table1[[#This Row],[Ticket Status]]="Pending Customer Response","Yes","No")</f>
        <v>No</v>
      </c>
      <c r="W3968" s="5">
        <f ca="1">COUNTIFS(Table1[Agent_name],Table1[[#This Row],[Agent_name]],Table1[Month],Table1[[#This Row],[Month]])/160</f>
        <v>0.45</v>
      </c>
    </row>
    <row r="3969" spans="1:23" x14ac:dyDescent="0.25">
      <c r="A3969">
        <v>3968</v>
      </c>
      <c r="B3969" t="s">
        <v>12980</v>
      </c>
      <c r="C3969" t="s">
        <v>12981</v>
      </c>
      <c r="D3969">
        <v>56</v>
      </c>
      <c r="E3969" t="s">
        <v>19</v>
      </c>
      <c r="F3969" t="s">
        <v>383</v>
      </c>
      <c r="G3969" s="1">
        <v>44203</v>
      </c>
      <c r="H3969" t="s">
        <v>66</v>
      </c>
      <c r="I3969" t="s">
        <v>22</v>
      </c>
      <c r="J3969" s="3" t="s">
        <v>12982</v>
      </c>
      <c r="K3969" t="s">
        <v>39</v>
      </c>
      <c r="L3969" t="s">
        <v>12983</v>
      </c>
      <c r="M3969" t="s">
        <v>143</v>
      </c>
      <c r="N3969" t="s">
        <v>33</v>
      </c>
      <c r="O3969" s="2">
        <v>45078.239490740743</v>
      </c>
      <c r="P3969" s="2">
        <v>45078.177685185183</v>
      </c>
      <c r="Q3969">
        <v>3</v>
      </c>
      <c r="R3969" t="str">
        <f t="shared" ca="1" si="61"/>
        <v>Mohit</v>
      </c>
      <c r="S3969" t="str">
        <f>IFERROR(TEXT(DATEVALUE(LEFT(Table1[[#This Row],[Date of Purchase]],10)), "MMMM"), TEXT(Table1[[#This Row],[Date of Purchase]], "MMMM"))</f>
        <v>January</v>
      </c>
      <c r="T3969" t="str">
        <f>IF(OR(
  AND(Table1[[#This Row],[Ticket Priority]]="Critical", Table1[[#This Row],[Ticket Status]]&lt;&gt;"Closed"),
  AND(Table1[[#This Row],[Ticket Priority]]="High", Table1[[#This Row],[Ticket Status]]="Open")
), "Yes", "No")</f>
        <v>No</v>
      </c>
      <c r="U3969" s="4" t="str">
        <f>IF(Table1[[#This Row],[Ticket Status]]="Closed","Yes","No")</f>
        <v>Yes</v>
      </c>
      <c r="V3969" s="4" t="str">
        <f>IF(Table1[[#This Row],[Ticket Status]]="Pending Customer Response","Yes","No")</f>
        <v>No</v>
      </c>
      <c r="W3969" s="5">
        <f ca="1">COUNTIFS(Table1[Agent_name],Table1[[#This Row],[Agent_name]],Table1[Month],Table1[[#This Row],[Month]])/160</f>
        <v>0.46250000000000002</v>
      </c>
    </row>
    <row r="3970" spans="1:23" x14ac:dyDescent="0.25">
      <c r="A3970">
        <v>3969</v>
      </c>
      <c r="B3970" t="s">
        <v>12984</v>
      </c>
      <c r="C3970" t="s">
        <v>12985</v>
      </c>
      <c r="D3970">
        <v>56</v>
      </c>
      <c r="E3970" t="s">
        <v>29</v>
      </c>
      <c r="F3970" t="s">
        <v>134</v>
      </c>
      <c r="G3970" s="1">
        <v>44124</v>
      </c>
      <c r="H3970" t="s">
        <v>21</v>
      </c>
      <c r="I3970" t="s">
        <v>37</v>
      </c>
      <c r="J3970" s="3" t="s">
        <v>12986</v>
      </c>
      <c r="K3970" t="s">
        <v>39</v>
      </c>
      <c r="L3970" t="s">
        <v>12987</v>
      </c>
      <c r="M3970" t="s">
        <v>143</v>
      </c>
      <c r="N3970" t="s">
        <v>55</v>
      </c>
      <c r="O3970" s="2">
        <v>45078.576990740738</v>
      </c>
      <c r="P3970" s="2">
        <v>45078.524212962962</v>
      </c>
      <c r="Q3970">
        <v>2</v>
      </c>
      <c r="R3970" t="str">
        <f t="shared" ref="R3970:R4033" ca="1" si="62">CHOOSE(
RANDBETWEEN(1,20),
"Aisha","Aisha","Aisha","Aisha",
"Ravi","Ravi","Ravi",
"Sara","Sara","Sara",
"Mohit","Mohit",
"Priya","Priya",
"Arjun",
"Neha","Rahul","Divya","Karan","Meera","Sanjay"
)</f>
        <v>Priya</v>
      </c>
      <c r="S3970" t="str">
        <f>IFERROR(TEXT(DATEVALUE(LEFT(Table1[[#This Row],[Date of Purchase]],10)), "MMMM"), TEXT(Table1[[#This Row],[Date of Purchase]], "MMMM"))</f>
        <v>October</v>
      </c>
      <c r="T3970" t="str">
        <f>IF(OR(
  AND(Table1[[#This Row],[Ticket Priority]]="Critical", Table1[[#This Row],[Ticket Status]]&lt;&gt;"Closed"),
  AND(Table1[[#This Row],[Ticket Priority]]="High", Table1[[#This Row],[Ticket Status]]="Open")
), "Yes", "No")</f>
        <v>No</v>
      </c>
      <c r="U3970" s="4" t="str">
        <f>IF(Table1[[#This Row],[Ticket Status]]="Closed","Yes","No")</f>
        <v>Yes</v>
      </c>
      <c r="V3970" s="4" t="str">
        <f>IF(Table1[[#This Row],[Ticket Status]]="Pending Customer Response","Yes","No")</f>
        <v>No</v>
      </c>
      <c r="W3970" s="5">
        <f ca="1">COUNTIFS(Table1[Agent_name],Table1[[#This Row],[Agent_name]],Table1[Month],Table1[[#This Row],[Month]])/160</f>
        <v>0.58125000000000004</v>
      </c>
    </row>
    <row r="3971" spans="1:23" x14ac:dyDescent="0.25">
      <c r="A3971">
        <v>3970</v>
      </c>
      <c r="B3971" t="s">
        <v>12988</v>
      </c>
      <c r="C3971" t="s">
        <v>12989</v>
      </c>
      <c r="D3971">
        <v>44</v>
      </c>
      <c r="E3971" t="s">
        <v>29</v>
      </c>
      <c r="F3971" t="s">
        <v>92</v>
      </c>
      <c r="G3971" s="1">
        <v>44082</v>
      </c>
      <c r="H3971" t="s">
        <v>59</v>
      </c>
      <c r="I3971" t="s">
        <v>52</v>
      </c>
      <c r="J3971" s="3" t="s">
        <v>12990</v>
      </c>
      <c r="K3971" t="s">
        <v>39</v>
      </c>
      <c r="L3971" t="s">
        <v>12991</v>
      </c>
      <c r="M3971" t="s">
        <v>25</v>
      </c>
      <c r="N3971" t="s">
        <v>33</v>
      </c>
      <c r="O3971" s="2">
        <v>45078.56659722222</v>
      </c>
      <c r="P3971" s="2">
        <v>45078.779097222221</v>
      </c>
      <c r="Q3971">
        <v>1</v>
      </c>
      <c r="R3971" t="str">
        <f t="shared" ca="1" si="62"/>
        <v>Aisha</v>
      </c>
      <c r="S3971" t="str">
        <f>IFERROR(TEXT(DATEVALUE(LEFT(Table1[[#This Row],[Date of Purchase]],10)), "MMMM"), TEXT(Table1[[#This Row],[Date of Purchase]], "MMMM"))</f>
        <v>September</v>
      </c>
      <c r="T3971" t="str">
        <f>IF(OR(
  AND(Table1[[#This Row],[Ticket Priority]]="Critical", Table1[[#This Row],[Ticket Status]]&lt;&gt;"Closed"),
  AND(Table1[[#This Row],[Ticket Priority]]="High", Table1[[#This Row],[Ticket Status]]="Open")
), "Yes", "No")</f>
        <v>No</v>
      </c>
      <c r="U3971" s="4" t="str">
        <f>IF(Table1[[#This Row],[Ticket Status]]="Closed","Yes","No")</f>
        <v>Yes</v>
      </c>
      <c r="V3971" s="4" t="str">
        <f>IF(Table1[[#This Row],[Ticket Status]]="Pending Customer Response","Yes","No")</f>
        <v>No</v>
      </c>
      <c r="W3971" s="5">
        <f ca="1">COUNTIFS(Table1[Agent_name],Table1[[#This Row],[Agent_name]],Table1[Month],Table1[[#This Row],[Month]])/160</f>
        <v>0.86250000000000004</v>
      </c>
    </row>
    <row r="3972" spans="1:23" x14ac:dyDescent="0.25">
      <c r="A3972">
        <v>3971</v>
      </c>
      <c r="B3972" t="s">
        <v>12992</v>
      </c>
      <c r="C3972" t="s">
        <v>12993</v>
      </c>
      <c r="D3972">
        <v>38</v>
      </c>
      <c r="E3972" t="s">
        <v>19</v>
      </c>
      <c r="F3972" t="s">
        <v>71</v>
      </c>
      <c r="G3972" s="1">
        <v>44316</v>
      </c>
      <c r="H3972" t="s">
        <v>45</v>
      </c>
      <c r="I3972" t="s">
        <v>72</v>
      </c>
      <c r="J3972" s="3" t="s">
        <v>12994</v>
      </c>
      <c r="K3972" t="s">
        <v>24</v>
      </c>
      <c r="M3972" t="s">
        <v>143</v>
      </c>
      <c r="N3972" t="s">
        <v>33</v>
      </c>
      <c r="O3972" s="2">
        <v>45078.118703703702</v>
      </c>
      <c r="R3972" t="str">
        <f t="shared" ca="1" si="62"/>
        <v>Ravi</v>
      </c>
      <c r="S3972" t="str">
        <f>IFERROR(TEXT(DATEVALUE(LEFT(Table1[[#This Row],[Date of Purchase]],10)), "MMMM"), TEXT(Table1[[#This Row],[Date of Purchase]], "MMMM"))</f>
        <v>April</v>
      </c>
      <c r="T3972" t="str">
        <f>IF(OR(
  AND(Table1[[#This Row],[Ticket Priority]]="Critical", Table1[[#This Row],[Ticket Status]]&lt;&gt;"Closed"),
  AND(Table1[[#This Row],[Ticket Priority]]="High", Table1[[#This Row],[Ticket Status]]="Open")
), "Yes", "No")</f>
        <v>No</v>
      </c>
      <c r="U3972" s="4" t="str">
        <f>IF(Table1[[#This Row],[Ticket Status]]="Closed","Yes","No")</f>
        <v>No</v>
      </c>
      <c r="V3972" s="4" t="str">
        <f>IF(Table1[[#This Row],[Ticket Status]]="Pending Customer Response","Yes","No")</f>
        <v>Yes</v>
      </c>
      <c r="W3972" s="5">
        <f ca="1">COUNTIFS(Table1[Agent_name],Table1[[#This Row],[Agent_name]],Table1[Month],Table1[[#This Row],[Month]])/160</f>
        <v>0.625</v>
      </c>
    </row>
    <row r="3973" spans="1:23" x14ac:dyDescent="0.25">
      <c r="A3973">
        <v>3972</v>
      </c>
      <c r="B3973" t="s">
        <v>12995</v>
      </c>
      <c r="C3973" t="s">
        <v>12996</v>
      </c>
      <c r="D3973">
        <v>65</v>
      </c>
      <c r="E3973" t="s">
        <v>29</v>
      </c>
      <c r="F3973" t="s">
        <v>92</v>
      </c>
      <c r="G3973" s="1">
        <v>43873</v>
      </c>
      <c r="H3973" t="s">
        <v>45</v>
      </c>
      <c r="I3973" t="s">
        <v>93</v>
      </c>
      <c r="J3973" s="3" t="s">
        <v>12997</v>
      </c>
      <c r="K3973" t="s">
        <v>62</v>
      </c>
      <c r="M3973" t="s">
        <v>143</v>
      </c>
      <c r="N3973" t="s">
        <v>83</v>
      </c>
      <c r="R3973" t="str">
        <f t="shared" ca="1" si="62"/>
        <v>Mohit</v>
      </c>
      <c r="S3973" t="str">
        <f>IFERROR(TEXT(DATEVALUE(LEFT(Table1[[#This Row],[Date of Purchase]],10)), "MMMM"), TEXT(Table1[[#This Row],[Date of Purchase]], "MMMM"))</f>
        <v>February</v>
      </c>
      <c r="T3973" t="str">
        <f>IF(OR(
  AND(Table1[[#This Row],[Ticket Priority]]="Critical", Table1[[#This Row],[Ticket Status]]&lt;&gt;"Closed"),
  AND(Table1[[#This Row],[Ticket Priority]]="High", Table1[[#This Row],[Ticket Status]]="Open")
), "Yes", "No")</f>
        <v>No</v>
      </c>
      <c r="U3973" s="4" t="str">
        <f>IF(Table1[[#This Row],[Ticket Status]]="Closed","Yes","No")</f>
        <v>No</v>
      </c>
      <c r="V3973" s="4" t="str">
        <f>IF(Table1[[#This Row],[Ticket Status]]="Pending Customer Response","Yes","No")</f>
        <v>No</v>
      </c>
      <c r="W3973" s="5">
        <f ca="1">COUNTIFS(Table1[Agent_name],Table1[[#This Row],[Agent_name]],Table1[Month],Table1[[#This Row],[Month]])/160</f>
        <v>0.52500000000000002</v>
      </c>
    </row>
    <row r="3974" spans="1:23" x14ac:dyDescent="0.25">
      <c r="A3974">
        <v>3973</v>
      </c>
      <c r="B3974" t="s">
        <v>12998</v>
      </c>
      <c r="C3974" t="s">
        <v>12999</v>
      </c>
      <c r="D3974">
        <v>36</v>
      </c>
      <c r="E3974" t="s">
        <v>29</v>
      </c>
      <c r="F3974" t="s">
        <v>20</v>
      </c>
      <c r="G3974" s="1">
        <v>44393</v>
      </c>
      <c r="H3974" t="s">
        <v>67</v>
      </c>
      <c r="I3974" t="s">
        <v>22</v>
      </c>
      <c r="J3974" s="3" t="s">
        <v>13000</v>
      </c>
      <c r="K3974" t="s">
        <v>62</v>
      </c>
      <c r="M3974" t="s">
        <v>25</v>
      </c>
      <c r="N3974" t="s">
        <v>26</v>
      </c>
      <c r="R3974" t="str">
        <f t="shared" ca="1" si="62"/>
        <v>Aisha</v>
      </c>
      <c r="S3974" t="str">
        <f>IFERROR(TEXT(DATEVALUE(LEFT(Table1[[#This Row],[Date of Purchase]],10)), "MMMM"), TEXT(Table1[[#This Row],[Date of Purchase]], "MMMM"))</f>
        <v>July</v>
      </c>
      <c r="T3974" t="str">
        <f>IF(OR(
  AND(Table1[[#This Row],[Ticket Priority]]="Critical", Table1[[#This Row],[Ticket Status]]&lt;&gt;"Closed"),
  AND(Table1[[#This Row],[Ticket Priority]]="High", Table1[[#This Row],[Ticket Status]]="Open")
), "Yes", "No")</f>
        <v>Yes</v>
      </c>
      <c r="U3974" s="4" t="str">
        <f>IF(Table1[[#This Row],[Ticket Status]]="Closed","Yes","No")</f>
        <v>No</v>
      </c>
      <c r="V3974" s="4" t="str">
        <f>IF(Table1[[#This Row],[Ticket Status]]="Pending Customer Response","Yes","No")</f>
        <v>No</v>
      </c>
      <c r="W3974" s="5">
        <f ca="1">COUNTIFS(Table1[Agent_name],Table1[[#This Row],[Agent_name]],Table1[Month],Table1[[#This Row],[Month]])/160</f>
        <v>0.875</v>
      </c>
    </row>
    <row r="3975" spans="1:23" x14ac:dyDescent="0.25">
      <c r="A3975">
        <v>3974</v>
      </c>
      <c r="B3975" t="s">
        <v>13001</v>
      </c>
      <c r="C3975" t="s">
        <v>13002</v>
      </c>
      <c r="D3975">
        <v>30</v>
      </c>
      <c r="E3975" t="s">
        <v>29</v>
      </c>
      <c r="F3975" t="s">
        <v>92</v>
      </c>
      <c r="G3975" s="1">
        <v>44333</v>
      </c>
      <c r="H3975" t="s">
        <v>59</v>
      </c>
      <c r="I3975" t="s">
        <v>99</v>
      </c>
      <c r="J3975" s="3" t="s">
        <v>13003</v>
      </c>
      <c r="K3975" t="s">
        <v>62</v>
      </c>
      <c r="M3975" t="s">
        <v>25</v>
      </c>
      <c r="N3975" t="s">
        <v>33</v>
      </c>
      <c r="R3975" t="str">
        <f t="shared" ca="1" si="62"/>
        <v>Ravi</v>
      </c>
      <c r="S3975" t="str">
        <f>IFERROR(TEXT(DATEVALUE(LEFT(Table1[[#This Row],[Date of Purchase]],10)), "MMMM"), TEXT(Table1[[#This Row],[Date of Purchase]], "MMMM"))</f>
        <v>May</v>
      </c>
      <c r="T3975" t="str">
        <f>IF(OR(
  AND(Table1[[#This Row],[Ticket Priority]]="Critical", Table1[[#This Row],[Ticket Status]]&lt;&gt;"Closed"),
  AND(Table1[[#This Row],[Ticket Priority]]="High", Table1[[#This Row],[Ticket Status]]="Open")
), "Yes", "No")</f>
        <v>Yes</v>
      </c>
      <c r="U3975" s="4" t="str">
        <f>IF(Table1[[#This Row],[Ticket Status]]="Closed","Yes","No")</f>
        <v>No</v>
      </c>
      <c r="V3975" s="4" t="str">
        <f>IF(Table1[[#This Row],[Ticket Status]]="Pending Customer Response","Yes","No")</f>
        <v>No</v>
      </c>
      <c r="W3975" s="5">
        <f ca="1">COUNTIFS(Table1[Agent_name],Table1[[#This Row],[Agent_name]],Table1[Month],Table1[[#This Row],[Month]])/160</f>
        <v>0.67500000000000004</v>
      </c>
    </row>
    <row r="3976" spans="1:23" x14ac:dyDescent="0.25">
      <c r="A3976">
        <v>3975</v>
      </c>
      <c r="B3976" t="s">
        <v>13004</v>
      </c>
      <c r="C3976" t="s">
        <v>13005</v>
      </c>
      <c r="D3976">
        <v>50</v>
      </c>
      <c r="E3976" t="s">
        <v>19</v>
      </c>
      <c r="F3976" t="s">
        <v>431</v>
      </c>
      <c r="G3976" s="1">
        <v>44404</v>
      </c>
      <c r="H3976" t="s">
        <v>66</v>
      </c>
      <c r="I3976" t="s">
        <v>67</v>
      </c>
      <c r="J3976" s="3" t="s">
        <v>1057</v>
      </c>
      <c r="K3976" t="s">
        <v>24</v>
      </c>
      <c r="M3976" t="s">
        <v>89</v>
      </c>
      <c r="N3976" t="s">
        <v>33</v>
      </c>
      <c r="O3976" s="2">
        <v>45078.59584490741</v>
      </c>
      <c r="R3976" t="str">
        <f t="shared" ca="1" si="62"/>
        <v>Priya</v>
      </c>
      <c r="S3976" t="str">
        <f>IFERROR(TEXT(DATEVALUE(LEFT(Table1[[#This Row],[Date of Purchase]],10)), "MMMM"), TEXT(Table1[[#This Row],[Date of Purchase]], "MMMM"))</f>
        <v>July</v>
      </c>
      <c r="T3976" t="str">
        <f>IF(OR(
  AND(Table1[[#This Row],[Ticket Priority]]="Critical", Table1[[#This Row],[Ticket Status]]&lt;&gt;"Closed"),
  AND(Table1[[#This Row],[Ticket Priority]]="High", Table1[[#This Row],[Ticket Status]]="Open")
), "Yes", "No")</f>
        <v>No</v>
      </c>
      <c r="U3976" s="4" t="str">
        <f>IF(Table1[[#This Row],[Ticket Status]]="Closed","Yes","No")</f>
        <v>No</v>
      </c>
      <c r="V3976" s="4" t="str">
        <f>IF(Table1[[#This Row],[Ticket Status]]="Pending Customer Response","Yes","No")</f>
        <v>Yes</v>
      </c>
      <c r="W3976" s="5">
        <f ca="1">COUNTIFS(Table1[Agent_name],Table1[[#This Row],[Agent_name]],Table1[Month],Table1[[#This Row],[Month]])/160</f>
        <v>0.45</v>
      </c>
    </row>
    <row r="3977" spans="1:23" x14ac:dyDescent="0.25">
      <c r="A3977">
        <v>3976</v>
      </c>
      <c r="B3977" t="s">
        <v>13006</v>
      </c>
      <c r="C3977" t="s">
        <v>13007</v>
      </c>
      <c r="D3977">
        <v>45</v>
      </c>
      <c r="E3977" t="s">
        <v>19</v>
      </c>
      <c r="F3977" t="s">
        <v>207</v>
      </c>
      <c r="G3977" s="1">
        <v>44125</v>
      </c>
      <c r="H3977" t="s">
        <v>45</v>
      </c>
      <c r="I3977" t="s">
        <v>177</v>
      </c>
      <c r="J3977" s="3" t="s">
        <v>1004</v>
      </c>
      <c r="K3977" t="s">
        <v>39</v>
      </c>
      <c r="L3977" t="s">
        <v>13008</v>
      </c>
      <c r="M3977" t="s">
        <v>143</v>
      </c>
      <c r="N3977" t="s">
        <v>26</v>
      </c>
      <c r="O3977" s="2">
        <v>45078.613900462966</v>
      </c>
      <c r="P3977" s="2">
        <v>45078.429872685185</v>
      </c>
      <c r="Q3977">
        <v>2</v>
      </c>
      <c r="R3977" t="str">
        <f t="shared" ca="1" si="62"/>
        <v>Mohit</v>
      </c>
      <c r="S3977" t="str">
        <f>IFERROR(TEXT(DATEVALUE(LEFT(Table1[[#This Row],[Date of Purchase]],10)), "MMMM"), TEXT(Table1[[#This Row],[Date of Purchase]], "MMMM"))</f>
        <v>October</v>
      </c>
      <c r="T3977" t="str">
        <f>IF(OR(
  AND(Table1[[#This Row],[Ticket Priority]]="Critical", Table1[[#This Row],[Ticket Status]]&lt;&gt;"Closed"),
  AND(Table1[[#This Row],[Ticket Priority]]="High", Table1[[#This Row],[Ticket Status]]="Open")
), "Yes", "No")</f>
        <v>No</v>
      </c>
      <c r="U3977" s="4" t="str">
        <f>IF(Table1[[#This Row],[Ticket Status]]="Closed","Yes","No")</f>
        <v>Yes</v>
      </c>
      <c r="V3977" s="4" t="str">
        <f>IF(Table1[[#This Row],[Ticket Status]]="Pending Customer Response","Yes","No")</f>
        <v>No</v>
      </c>
      <c r="W3977" s="5">
        <f ca="1">COUNTIFS(Table1[Agent_name],Table1[[#This Row],[Agent_name]],Table1[Month],Table1[[#This Row],[Month]])/160</f>
        <v>0.49375000000000002</v>
      </c>
    </row>
    <row r="3978" spans="1:23" x14ac:dyDescent="0.25">
      <c r="A3978">
        <v>3977</v>
      </c>
      <c r="B3978" t="s">
        <v>13009</v>
      </c>
      <c r="C3978" t="s">
        <v>8743</v>
      </c>
      <c r="D3978">
        <v>45</v>
      </c>
      <c r="E3978" t="s">
        <v>19</v>
      </c>
      <c r="F3978" t="s">
        <v>76</v>
      </c>
      <c r="G3978" s="1">
        <v>44513</v>
      </c>
      <c r="H3978" t="s">
        <v>67</v>
      </c>
      <c r="I3978" t="s">
        <v>113</v>
      </c>
      <c r="J3978" s="3" t="s">
        <v>13010</v>
      </c>
      <c r="K3978" t="s">
        <v>39</v>
      </c>
      <c r="L3978" t="s">
        <v>13011</v>
      </c>
      <c r="M3978" t="s">
        <v>143</v>
      </c>
      <c r="N3978" t="s">
        <v>83</v>
      </c>
      <c r="O3978" s="2">
        <v>45078.515300925923</v>
      </c>
      <c r="P3978" s="2">
        <v>45078.600717592592</v>
      </c>
      <c r="Q3978">
        <v>2</v>
      </c>
      <c r="R3978" t="str">
        <f t="shared" ca="1" si="62"/>
        <v>Aisha</v>
      </c>
      <c r="S3978" t="str">
        <f>IFERROR(TEXT(DATEVALUE(LEFT(Table1[[#This Row],[Date of Purchase]],10)), "MMMM"), TEXT(Table1[[#This Row],[Date of Purchase]], "MMMM"))</f>
        <v>November</v>
      </c>
      <c r="T3978" t="str">
        <f>IF(OR(
  AND(Table1[[#This Row],[Ticket Priority]]="Critical", Table1[[#This Row],[Ticket Status]]&lt;&gt;"Closed"),
  AND(Table1[[#This Row],[Ticket Priority]]="High", Table1[[#This Row],[Ticket Status]]="Open")
), "Yes", "No")</f>
        <v>No</v>
      </c>
      <c r="U3978" s="4" t="str">
        <f>IF(Table1[[#This Row],[Ticket Status]]="Closed","Yes","No")</f>
        <v>Yes</v>
      </c>
      <c r="V3978" s="4" t="str">
        <f>IF(Table1[[#This Row],[Ticket Status]]="Pending Customer Response","Yes","No")</f>
        <v>No</v>
      </c>
      <c r="W3978" s="5">
        <f ca="1">COUNTIFS(Table1[Agent_name],Table1[[#This Row],[Agent_name]],Table1[Month],Table1[[#This Row],[Month]])/160</f>
        <v>0.85624999999999996</v>
      </c>
    </row>
    <row r="3979" spans="1:23" x14ac:dyDescent="0.25">
      <c r="A3979">
        <v>3978</v>
      </c>
      <c r="B3979" t="s">
        <v>13012</v>
      </c>
      <c r="C3979" t="s">
        <v>13013</v>
      </c>
      <c r="D3979">
        <v>50</v>
      </c>
      <c r="E3979" t="s">
        <v>29</v>
      </c>
      <c r="F3979" t="s">
        <v>65</v>
      </c>
      <c r="G3979" s="1">
        <v>43885</v>
      </c>
      <c r="H3979" t="s">
        <v>67</v>
      </c>
      <c r="I3979" t="s">
        <v>22</v>
      </c>
      <c r="J3979" s="3" t="s">
        <v>13014</v>
      </c>
      <c r="K3979" t="s">
        <v>62</v>
      </c>
      <c r="M3979" t="s">
        <v>89</v>
      </c>
      <c r="N3979" t="s">
        <v>83</v>
      </c>
      <c r="R3979" t="str">
        <f t="shared" ca="1" si="62"/>
        <v>Sara</v>
      </c>
      <c r="S3979" t="str">
        <f>IFERROR(TEXT(DATEVALUE(LEFT(Table1[[#This Row],[Date of Purchase]],10)), "MMMM"), TEXT(Table1[[#This Row],[Date of Purchase]], "MMMM"))</f>
        <v>February</v>
      </c>
      <c r="T3979" t="str">
        <f>IF(OR(
  AND(Table1[[#This Row],[Ticket Priority]]="Critical", Table1[[#This Row],[Ticket Status]]&lt;&gt;"Closed"),
  AND(Table1[[#This Row],[Ticket Priority]]="High", Table1[[#This Row],[Ticket Status]]="Open")
), "Yes", "No")</f>
        <v>Yes</v>
      </c>
      <c r="U3979" s="4" t="str">
        <f>IF(Table1[[#This Row],[Ticket Status]]="Closed","Yes","No")</f>
        <v>No</v>
      </c>
      <c r="V3979" s="4" t="str">
        <f>IF(Table1[[#This Row],[Ticket Status]]="Pending Customer Response","Yes","No")</f>
        <v>No</v>
      </c>
      <c r="W3979" s="5">
        <f ca="1">COUNTIFS(Table1[Agent_name],Table1[[#This Row],[Agent_name]],Table1[Month],Table1[[#This Row],[Month]])/160</f>
        <v>0.65625</v>
      </c>
    </row>
    <row r="3980" spans="1:23" x14ac:dyDescent="0.25">
      <c r="A3980">
        <v>3979</v>
      </c>
      <c r="B3980" t="s">
        <v>13015</v>
      </c>
      <c r="C3980" t="s">
        <v>13016</v>
      </c>
      <c r="D3980">
        <v>49</v>
      </c>
      <c r="E3980" t="s">
        <v>58</v>
      </c>
      <c r="F3980" t="s">
        <v>223</v>
      </c>
      <c r="G3980" s="1">
        <v>44501</v>
      </c>
      <c r="H3980" t="s">
        <v>45</v>
      </c>
      <c r="I3980" t="s">
        <v>99</v>
      </c>
      <c r="J3980" s="3" t="s">
        <v>13017</v>
      </c>
      <c r="K3980" t="s">
        <v>62</v>
      </c>
      <c r="M3980" t="s">
        <v>25</v>
      </c>
      <c r="N3980" t="s">
        <v>55</v>
      </c>
      <c r="R3980" t="str">
        <f t="shared" ca="1" si="62"/>
        <v>Divya</v>
      </c>
      <c r="S3980" t="str">
        <f>IFERROR(TEXT(DATEVALUE(LEFT(Table1[[#This Row],[Date of Purchase]],10)), "MMMM"), TEXT(Table1[[#This Row],[Date of Purchase]], "MMMM"))</f>
        <v>November</v>
      </c>
      <c r="T3980" t="str">
        <f>IF(OR(
  AND(Table1[[#This Row],[Ticket Priority]]="Critical", Table1[[#This Row],[Ticket Status]]&lt;&gt;"Closed"),
  AND(Table1[[#This Row],[Ticket Priority]]="High", Table1[[#This Row],[Ticket Status]]="Open")
), "Yes", "No")</f>
        <v>Yes</v>
      </c>
      <c r="U3980" s="4" t="str">
        <f>IF(Table1[[#This Row],[Ticket Status]]="Closed","Yes","No")</f>
        <v>No</v>
      </c>
      <c r="V3980" s="4" t="str">
        <f>IF(Table1[[#This Row],[Ticket Status]]="Pending Customer Response","Yes","No")</f>
        <v>No</v>
      </c>
      <c r="W3980" s="5">
        <f ca="1">COUNTIFS(Table1[Agent_name],Table1[[#This Row],[Agent_name]],Table1[Month],Table1[[#This Row],[Month]])/160</f>
        <v>0.24374999999999999</v>
      </c>
    </row>
    <row r="3981" spans="1:23" x14ac:dyDescent="0.25">
      <c r="A3981">
        <v>3980</v>
      </c>
      <c r="B3981" t="s">
        <v>13018</v>
      </c>
      <c r="C3981" t="s">
        <v>13019</v>
      </c>
      <c r="D3981">
        <v>27</v>
      </c>
      <c r="E3981" t="s">
        <v>58</v>
      </c>
      <c r="F3981" t="s">
        <v>44</v>
      </c>
      <c r="G3981" s="1">
        <v>43961</v>
      </c>
      <c r="H3981" t="s">
        <v>67</v>
      </c>
      <c r="I3981" t="s">
        <v>22</v>
      </c>
      <c r="J3981" s="3" t="s">
        <v>13020</v>
      </c>
      <c r="K3981" t="s">
        <v>39</v>
      </c>
      <c r="L3981" t="s">
        <v>13021</v>
      </c>
      <c r="M3981" t="s">
        <v>89</v>
      </c>
      <c r="N3981" t="s">
        <v>26</v>
      </c>
      <c r="O3981" s="2">
        <v>45078.327847222223</v>
      </c>
      <c r="P3981" s="2">
        <v>45078.107708333337</v>
      </c>
      <c r="Q3981">
        <v>3</v>
      </c>
      <c r="R3981" t="str">
        <f t="shared" ca="1" si="62"/>
        <v>Ravi</v>
      </c>
      <c r="S3981" t="str">
        <f>IFERROR(TEXT(DATEVALUE(LEFT(Table1[[#This Row],[Date of Purchase]],10)), "MMMM"), TEXT(Table1[[#This Row],[Date of Purchase]], "MMMM"))</f>
        <v>May</v>
      </c>
      <c r="T3981" t="str">
        <f>IF(OR(
  AND(Table1[[#This Row],[Ticket Priority]]="Critical", Table1[[#This Row],[Ticket Status]]&lt;&gt;"Closed"),
  AND(Table1[[#This Row],[Ticket Priority]]="High", Table1[[#This Row],[Ticket Status]]="Open")
), "Yes", "No")</f>
        <v>No</v>
      </c>
      <c r="U3981" s="4" t="str">
        <f>IF(Table1[[#This Row],[Ticket Status]]="Closed","Yes","No")</f>
        <v>Yes</v>
      </c>
      <c r="V3981" s="4" t="str">
        <f>IF(Table1[[#This Row],[Ticket Status]]="Pending Customer Response","Yes","No")</f>
        <v>No</v>
      </c>
      <c r="W3981" s="5">
        <f ca="1">COUNTIFS(Table1[Agent_name],Table1[[#This Row],[Agent_name]],Table1[Month],Table1[[#This Row],[Month]])/160</f>
        <v>0.67500000000000004</v>
      </c>
    </row>
    <row r="3982" spans="1:23" x14ac:dyDescent="0.25">
      <c r="A3982">
        <v>3981</v>
      </c>
      <c r="B3982" t="s">
        <v>13022</v>
      </c>
      <c r="C3982" t="s">
        <v>13023</v>
      </c>
      <c r="D3982">
        <v>44</v>
      </c>
      <c r="E3982" t="s">
        <v>19</v>
      </c>
      <c r="F3982" t="s">
        <v>249</v>
      </c>
      <c r="G3982" s="1">
        <v>44543</v>
      </c>
      <c r="H3982" t="s">
        <v>59</v>
      </c>
      <c r="I3982" t="s">
        <v>99</v>
      </c>
      <c r="J3982" s="3" t="s">
        <v>13024</v>
      </c>
      <c r="K3982" t="s">
        <v>39</v>
      </c>
      <c r="L3982" t="s">
        <v>13025</v>
      </c>
      <c r="M3982" t="s">
        <v>89</v>
      </c>
      <c r="N3982" t="s">
        <v>33</v>
      </c>
      <c r="O3982" s="2">
        <v>45078.059120370373</v>
      </c>
      <c r="P3982" s="2">
        <v>45078.809120370373</v>
      </c>
      <c r="Q3982">
        <v>3</v>
      </c>
      <c r="R3982" t="str">
        <f t="shared" ca="1" si="62"/>
        <v>Aisha</v>
      </c>
      <c r="S3982" t="str">
        <f>IFERROR(TEXT(DATEVALUE(LEFT(Table1[[#This Row],[Date of Purchase]],10)), "MMMM"), TEXT(Table1[[#This Row],[Date of Purchase]], "MMMM"))</f>
        <v>December</v>
      </c>
      <c r="T3982" t="str">
        <f>IF(OR(
  AND(Table1[[#This Row],[Ticket Priority]]="Critical", Table1[[#This Row],[Ticket Status]]&lt;&gt;"Closed"),
  AND(Table1[[#This Row],[Ticket Priority]]="High", Table1[[#This Row],[Ticket Status]]="Open")
), "Yes", "No")</f>
        <v>No</v>
      </c>
      <c r="U3982" s="4" t="str">
        <f>IF(Table1[[#This Row],[Ticket Status]]="Closed","Yes","No")</f>
        <v>Yes</v>
      </c>
      <c r="V3982" s="4" t="str">
        <f>IF(Table1[[#This Row],[Ticket Status]]="Pending Customer Response","Yes","No")</f>
        <v>No</v>
      </c>
      <c r="W3982" s="5">
        <f ca="1">COUNTIFS(Table1[Agent_name],Table1[[#This Row],[Agent_name]],Table1[Month],Table1[[#This Row],[Month]])/160</f>
        <v>0.91249999999999998</v>
      </c>
    </row>
    <row r="3983" spans="1:23" x14ac:dyDescent="0.25">
      <c r="A3983">
        <v>3982</v>
      </c>
      <c r="B3983" t="s">
        <v>13026</v>
      </c>
      <c r="C3983" t="s">
        <v>13027</v>
      </c>
      <c r="D3983">
        <v>18</v>
      </c>
      <c r="E3983" t="s">
        <v>58</v>
      </c>
      <c r="F3983" t="s">
        <v>157</v>
      </c>
      <c r="G3983" s="1">
        <v>43885</v>
      </c>
      <c r="H3983" t="s">
        <v>21</v>
      </c>
      <c r="I3983" t="s">
        <v>60</v>
      </c>
      <c r="J3983" s="3" t="s">
        <v>13028</v>
      </c>
      <c r="K3983" t="s">
        <v>24</v>
      </c>
      <c r="M3983" t="s">
        <v>143</v>
      </c>
      <c r="N3983" t="s">
        <v>83</v>
      </c>
      <c r="O3983" s="2">
        <v>45078.768865740742</v>
      </c>
      <c r="R3983" t="str">
        <f t="shared" ca="1" si="62"/>
        <v>Aisha</v>
      </c>
      <c r="S3983" t="str">
        <f>IFERROR(TEXT(DATEVALUE(LEFT(Table1[[#This Row],[Date of Purchase]],10)), "MMMM"), TEXT(Table1[[#This Row],[Date of Purchase]], "MMMM"))</f>
        <v>February</v>
      </c>
      <c r="T3983" t="str">
        <f>IF(OR(
  AND(Table1[[#This Row],[Ticket Priority]]="Critical", Table1[[#This Row],[Ticket Status]]&lt;&gt;"Closed"),
  AND(Table1[[#This Row],[Ticket Priority]]="High", Table1[[#This Row],[Ticket Status]]="Open")
), "Yes", "No")</f>
        <v>No</v>
      </c>
      <c r="U3983" s="4" t="str">
        <f>IF(Table1[[#This Row],[Ticket Status]]="Closed","Yes","No")</f>
        <v>No</v>
      </c>
      <c r="V3983" s="4" t="str">
        <f>IF(Table1[[#This Row],[Ticket Status]]="Pending Customer Response","Yes","No")</f>
        <v>Yes</v>
      </c>
      <c r="W3983" s="5">
        <f ca="1">COUNTIFS(Table1[Agent_name],Table1[[#This Row],[Agent_name]],Table1[Month],Table1[[#This Row],[Month]])/160</f>
        <v>0.85624999999999996</v>
      </c>
    </row>
    <row r="3984" spans="1:23" x14ac:dyDescent="0.25">
      <c r="A3984">
        <v>3983</v>
      </c>
      <c r="B3984" t="s">
        <v>13029</v>
      </c>
      <c r="C3984" t="s">
        <v>13030</v>
      </c>
      <c r="D3984">
        <v>62</v>
      </c>
      <c r="E3984" t="s">
        <v>19</v>
      </c>
      <c r="F3984" t="s">
        <v>20</v>
      </c>
      <c r="G3984" s="1">
        <v>43940</v>
      </c>
      <c r="H3984" t="s">
        <v>45</v>
      </c>
      <c r="I3984" t="s">
        <v>22</v>
      </c>
      <c r="J3984" s="3" t="s">
        <v>13031</v>
      </c>
      <c r="K3984" t="s">
        <v>24</v>
      </c>
      <c r="M3984" t="s">
        <v>25</v>
      </c>
      <c r="N3984" t="s">
        <v>55</v>
      </c>
      <c r="O3984" s="2">
        <v>45078.829293981478</v>
      </c>
      <c r="R3984" t="str">
        <f t="shared" ca="1" si="62"/>
        <v>Aisha</v>
      </c>
      <c r="S3984" t="str">
        <f>IFERROR(TEXT(DATEVALUE(LEFT(Table1[[#This Row],[Date of Purchase]],10)), "MMMM"), TEXT(Table1[[#This Row],[Date of Purchase]], "MMMM"))</f>
        <v>April</v>
      </c>
      <c r="T3984" t="str">
        <f>IF(OR(
  AND(Table1[[#This Row],[Ticket Priority]]="Critical", Table1[[#This Row],[Ticket Status]]&lt;&gt;"Closed"),
  AND(Table1[[#This Row],[Ticket Priority]]="High", Table1[[#This Row],[Ticket Status]]="Open")
), "Yes", "No")</f>
        <v>Yes</v>
      </c>
      <c r="U3984" s="4" t="str">
        <f>IF(Table1[[#This Row],[Ticket Status]]="Closed","Yes","No")</f>
        <v>No</v>
      </c>
      <c r="V3984" s="4" t="str">
        <f>IF(Table1[[#This Row],[Ticket Status]]="Pending Customer Response","Yes","No")</f>
        <v>Yes</v>
      </c>
      <c r="W3984" s="5">
        <f ca="1">COUNTIFS(Table1[Agent_name],Table1[[#This Row],[Agent_name]],Table1[Month],Table1[[#This Row],[Month]])/160</f>
        <v>0.81874999999999998</v>
      </c>
    </row>
    <row r="3985" spans="1:23" x14ac:dyDescent="0.25">
      <c r="A3985">
        <v>3984</v>
      </c>
      <c r="B3985" t="s">
        <v>13032</v>
      </c>
      <c r="C3985" t="s">
        <v>13033</v>
      </c>
      <c r="D3985">
        <v>21</v>
      </c>
      <c r="E3985" t="s">
        <v>58</v>
      </c>
      <c r="F3985" t="s">
        <v>317</v>
      </c>
      <c r="G3985" s="1">
        <v>44110</v>
      </c>
      <c r="H3985" t="s">
        <v>21</v>
      </c>
      <c r="I3985" t="s">
        <v>177</v>
      </c>
      <c r="J3985" s="3" t="s">
        <v>13034</v>
      </c>
      <c r="K3985" t="s">
        <v>62</v>
      </c>
      <c r="M3985" t="s">
        <v>25</v>
      </c>
      <c r="N3985" t="s">
        <v>26</v>
      </c>
      <c r="R3985" t="str">
        <f t="shared" ca="1" si="62"/>
        <v>Arjun</v>
      </c>
      <c r="S3985" t="str">
        <f>IFERROR(TEXT(DATEVALUE(LEFT(Table1[[#This Row],[Date of Purchase]],10)), "MMMM"), TEXT(Table1[[#This Row],[Date of Purchase]], "MMMM"))</f>
        <v>October</v>
      </c>
      <c r="T3985" t="str">
        <f>IF(OR(
  AND(Table1[[#This Row],[Ticket Priority]]="Critical", Table1[[#This Row],[Ticket Status]]&lt;&gt;"Closed"),
  AND(Table1[[#This Row],[Ticket Priority]]="High", Table1[[#This Row],[Ticket Status]]="Open")
), "Yes", "No")</f>
        <v>Yes</v>
      </c>
      <c r="U3985" s="4" t="str">
        <f>IF(Table1[[#This Row],[Ticket Status]]="Closed","Yes","No")</f>
        <v>No</v>
      </c>
      <c r="V3985" s="4" t="str">
        <f>IF(Table1[[#This Row],[Ticket Status]]="Pending Customer Response","Yes","No")</f>
        <v>No</v>
      </c>
      <c r="W3985" s="5">
        <f ca="1">COUNTIFS(Table1[Agent_name],Table1[[#This Row],[Agent_name]],Table1[Month],Table1[[#This Row],[Month]])/160</f>
        <v>0.23749999999999999</v>
      </c>
    </row>
    <row r="3986" spans="1:23" x14ac:dyDescent="0.25">
      <c r="A3986">
        <v>3985</v>
      </c>
      <c r="B3986" t="s">
        <v>13035</v>
      </c>
      <c r="C3986" t="s">
        <v>716</v>
      </c>
      <c r="D3986">
        <v>57</v>
      </c>
      <c r="E3986" t="s">
        <v>58</v>
      </c>
      <c r="F3986" t="s">
        <v>655</v>
      </c>
      <c r="G3986" s="1">
        <v>44428</v>
      </c>
      <c r="H3986" t="s">
        <v>66</v>
      </c>
      <c r="I3986" t="s">
        <v>67</v>
      </c>
      <c r="J3986" s="3" t="s">
        <v>13036</v>
      </c>
      <c r="K3986" t="s">
        <v>39</v>
      </c>
      <c r="L3986" t="s">
        <v>13037</v>
      </c>
      <c r="M3986" t="s">
        <v>25</v>
      </c>
      <c r="N3986" t="s">
        <v>55</v>
      </c>
      <c r="O3986" s="2">
        <v>45078.257106481484</v>
      </c>
      <c r="P3986" s="2">
        <v>45078.707106481481</v>
      </c>
      <c r="Q3986">
        <v>4</v>
      </c>
      <c r="R3986" t="str">
        <f t="shared" ca="1" si="62"/>
        <v>Meera</v>
      </c>
      <c r="S3986" t="str">
        <f>IFERROR(TEXT(DATEVALUE(LEFT(Table1[[#This Row],[Date of Purchase]],10)), "MMMM"), TEXT(Table1[[#This Row],[Date of Purchase]], "MMMM"))</f>
        <v>August</v>
      </c>
      <c r="T3986" t="str">
        <f>IF(OR(
  AND(Table1[[#This Row],[Ticket Priority]]="Critical", Table1[[#This Row],[Ticket Status]]&lt;&gt;"Closed"),
  AND(Table1[[#This Row],[Ticket Priority]]="High", Table1[[#This Row],[Ticket Status]]="Open")
), "Yes", "No")</f>
        <v>No</v>
      </c>
      <c r="U3986" s="4" t="str">
        <f>IF(Table1[[#This Row],[Ticket Status]]="Closed","Yes","No")</f>
        <v>Yes</v>
      </c>
      <c r="V3986" s="4" t="str">
        <f>IF(Table1[[#This Row],[Ticket Status]]="Pending Customer Response","Yes","No")</f>
        <v>No</v>
      </c>
      <c r="W3986" s="5">
        <f ca="1">COUNTIFS(Table1[Agent_name],Table1[[#This Row],[Agent_name]],Table1[Month],Table1[[#This Row],[Month]])/160</f>
        <v>0.18124999999999999</v>
      </c>
    </row>
    <row r="3987" spans="1:23" x14ac:dyDescent="0.25">
      <c r="A3987">
        <v>3986</v>
      </c>
      <c r="B3987" t="s">
        <v>13038</v>
      </c>
      <c r="C3987" t="s">
        <v>13039</v>
      </c>
      <c r="D3987">
        <v>52</v>
      </c>
      <c r="E3987" t="s">
        <v>29</v>
      </c>
      <c r="F3987" t="s">
        <v>51</v>
      </c>
      <c r="G3987" s="1">
        <v>44468</v>
      </c>
      <c r="H3987" t="s">
        <v>66</v>
      </c>
      <c r="I3987" t="s">
        <v>99</v>
      </c>
      <c r="J3987" s="3" t="s">
        <v>13040</v>
      </c>
      <c r="K3987" t="s">
        <v>62</v>
      </c>
      <c r="M3987" t="s">
        <v>89</v>
      </c>
      <c r="N3987" t="s">
        <v>55</v>
      </c>
      <c r="R3987" t="str">
        <f t="shared" ca="1" si="62"/>
        <v>Sara</v>
      </c>
      <c r="S3987" t="str">
        <f>IFERROR(TEXT(DATEVALUE(LEFT(Table1[[#This Row],[Date of Purchase]],10)), "MMMM"), TEXT(Table1[[#This Row],[Date of Purchase]], "MMMM"))</f>
        <v>September</v>
      </c>
      <c r="T3987" t="str">
        <f>IF(OR(
  AND(Table1[[#This Row],[Ticket Priority]]="Critical", Table1[[#This Row],[Ticket Status]]&lt;&gt;"Closed"),
  AND(Table1[[#This Row],[Ticket Priority]]="High", Table1[[#This Row],[Ticket Status]]="Open")
), "Yes", "No")</f>
        <v>Yes</v>
      </c>
      <c r="U3987" s="4" t="str">
        <f>IF(Table1[[#This Row],[Ticket Status]]="Closed","Yes","No")</f>
        <v>No</v>
      </c>
      <c r="V3987" s="4" t="str">
        <f>IF(Table1[[#This Row],[Ticket Status]]="Pending Customer Response","Yes","No")</f>
        <v>No</v>
      </c>
      <c r="W3987" s="5">
        <f ca="1">COUNTIFS(Table1[Agent_name],Table1[[#This Row],[Agent_name]],Table1[Month],Table1[[#This Row],[Month]])/160</f>
        <v>0.65</v>
      </c>
    </row>
    <row r="3988" spans="1:23" x14ac:dyDescent="0.25">
      <c r="A3988">
        <v>3987</v>
      </c>
      <c r="B3988" t="s">
        <v>13041</v>
      </c>
      <c r="C3988" t="s">
        <v>13042</v>
      </c>
      <c r="D3988">
        <v>29</v>
      </c>
      <c r="E3988" t="s">
        <v>19</v>
      </c>
      <c r="F3988" t="s">
        <v>249</v>
      </c>
      <c r="G3988" s="1">
        <v>44142</v>
      </c>
      <c r="H3988" t="s">
        <v>67</v>
      </c>
      <c r="I3988" t="s">
        <v>93</v>
      </c>
      <c r="J3988" s="3" t="s">
        <v>13043</v>
      </c>
      <c r="K3988" t="s">
        <v>62</v>
      </c>
      <c r="M3988" t="s">
        <v>41</v>
      </c>
      <c r="N3988" t="s">
        <v>33</v>
      </c>
      <c r="Q3988">
        <v>5</v>
      </c>
      <c r="R3988" t="str">
        <f t="shared" ca="1" si="62"/>
        <v>Sara</v>
      </c>
      <c r="S3988" t="str">
        <f>IFERROR(TEXT(DATEVALUE(LEFT(Table1[[#This Row],[Date of Purchase]],10)), "MMMM"), TEXT(Table1[[#This Row],[Date of Purchase]], "MMMM"))</f>
        <v>November</v>
      </c>
      <c r="T3988" t="str">
        <f>IF(OR(
  AND(Table1[[#This Row],[Ticket Priority]]="Critical", Table1[[#This Row],[Ticket Status]]&lt;&gt;"Closed"),
  AND(Table1[[#This Row],[Ticket Priority]]="High", Table1[[#This Row],[Ticket Status]]="Open")
), "Yes", "No")</f>
        <v>No</v>
      </c>
      <c r="U3988" s="4" t="str">
        <f>IF(Table1[[#This Row],[Ticket Status]]="Closed","Yes","No")</f>
        <v>No</v>
      </c>
      <c r="V3988" s="4" t="str">
        <f>IF(Table1[[#This Row],[Ticket Status]]="Pending Customer Response","Yes","No")</f>
        <v>No</v>
      </c>
      <c r="W3988" s="5">
        <f ca="1">COUNTIFS(Table1[Agent_name],Table1[[#This Row],[Agent_name]],Table1[Month],Table1[[#This Row],[Month]])/160</f>
        <v>0.79374999999999996</v>
      </c>
    </row>
    <row r="3989" spans="1:23" x14ac:dyDescent="0.25">
      <c r="A3989">
        <v>3988</v>
      </c>
      <c r="B3989" t="s">
        <v>13044</v>
      </c>
      <c r="C3989" t="s">
        <v>13045</v>
      </c>
      <c r="D3989">
        <v>25</v>
      </c>
      <c r="E3989" t="s">
        <v>29</v>
      </c>
      <c r="F3989" t="s">
        <v>20</v>
      </c>
      <c r="G3989" s="1">
        <v>44396</v>
      </c>
      <c r="H3989" t="s">
        <v>67</v>
      </c>
      <c r="I3989" t="s">
        <v>59</v>
      </c>
      <c r="J3989" s="3" t="s">
        <v>13046</v>
      </c>
      <c r="K3989" t="s">
        <v>39</v>
      </c>
      <c r="L3989" t="s">
        <v>13047</v>
      </c>
      <c r="M3989" t="s">
        <v>25</v>
      </c>
      <c r="N3989" t="s">
        <v>26</v>
      </c>
      <c r="O3989" s="2">
        <v>45078.365497685183</v>
      </c>
      <c r="P3989" s="2">
        <v>45078.298136574071</v>
      </c>
      <c r="Q3989">
        <v>5</v>
      </c>
      <c r="R3989" t="str">
        <f t="shared" ca="1" si="62"/>
        <v>Ravi</v>
      </c>
      <c r="S3989" t="str">
        <f>IFERROR(TEXT(DATEVALUE(LEFT(Table1[[#This Row],[Date of Purchase]],10)), "MMMM"), TEXT(Table1[[#This Row],[Date of Purchase]], "MMMM"))</f>
        <v>July</v>
      </c>
      <c r="T3989" t="str">
        <f>IF(OR(
  AND(Table1[[#This Row],[Ticket Priority]]="Critical", Table1[[#This Row],[Ticket Status]]&lt;&gt;"Closed"),
  AND(Table1[[#This Row],[Ticket Priority]]="High", Table1[[#This Row],[Ticket Status]]="Open")
), "Yes", "No")</f>
        <v>No</v>
      </c>
      <c r="U3989" s="4" t="str">
        <f>IF(Table1[[#This Row],[Ticket Status]]="Closed","Yes","No")</f>
        <v>Yes</v>
      </c>
      <c r="V3989" s="4" t="str">
        <f>IF(Table1[[#This Row],[Ticket Status]]="Pending Customer Response","Yes","No")</f>
        <v>No</v>
      </c>
      <c r="W3989" s="5">
        <f ca="1">COUNTIFS(Table1[Agent_name],Table1[[#This Row],[Agent_name]],Table1[Month],Table1[[#This Row],[Month]])/160</f>
        <v>0.66249999999999998</v>
      </c>
    </row>
    <row r="3990" spans="1:23" x14ac:dyDescent="0.25">
      <c r="A3990">
        <v>3989</v>
      </c>
      <c r="B3990" t="s">
        <v>13048</v>
      </c>
      <c r="C3990" t="s">
        <v>13049</v>
      </c>
      <c r="D3990">
        <v>67</v>
      </c>
      <c r="E3990" t="s">
        <v>29</v>
      </c>
      <c r="F3990" t="s">
        <v>317</v>
      </c>
      <c r="G3990" s="1">
        <v>44144</v>
      </c>
      <c r="H3990" t="s">
        <v>45</v>
      </c>
      <c r="I3990" t="s">
        <v>99</v>
      </c>
      <c r="J3990" s="3" t="s">
        <v>13050</v>
      </c>
      <c r="K3990" t="s">
        <v>62</v>
      </c>
      <c r="M3990" t="s">
        <v>143</v>
      </c>
      <c r="N3990" t="s">
        <v>83</v>
      </c>
      <c r="R3990" t="str">
        <f t="shared" ca="1" si="62"/>
        <v>Priya</v>
      </c>
      <c r="S3990" t="str">
        <f>IFERROR(TEXT(DATEVALUE(LEFT(Table1[[#This Row],[Date of Purchase]],10)), "MMMM"), TEXT(Table1[[#This Row],[Date of Purchase]], "MMMM"))</f>
        <v>November</v>
      </c>
      <c r="T3990" t="str">
        <f>IF(OR(
  AND(Table1[[#This Row],[Ticket Priority]]="Critical", Table1[[#This Row],[Ticket Status]]&lt;&gt;"Closed"),
  AND(Table1[[#This Row],[Ticket Priority]]="High", Table1[[#This Row],[Ticket Status]]="Open")
), "Yes", "No")</f>
        <v>No</v>
      </c>
      <c r="U3990" s="4" t="str">
        <f>IF(Table1[[#This Row],[Ticket Status]]="Closed","Yes","No")</f>
        <v>No</v>
      </c>
      <c r="V3990" s="4" t="str">
        <f>IF(Table1[[#This Row],[Ticket Status]]="Pending Customer Response","Yes","No")</f>
        <v>No</v>
      </c>
      <c r="W3990" s="5">
        <f ca="1">COUNTIFS(Table1[Agent_name],Table1[[#This Row],[Agent_name]],Table1[Month],Table1[[#This Row],[Month]])/160</f>
        <v>0.41249999999999998</v>
      </c>
    </row>
    <row r="3991" spans="1:23" x14ac:dyDescent="0.25">
      <c r="A3991">
        <v>3990</v>
      </c>
      <c r="B3991" t="s">
        <v>13051</v>
      </c>
      <c r="C3991" t="s">
        <v>13052</v>
      </c>
      <c r="D3991">
        <v>20</v>
      </c>
      <c r="E3991" t="s">
        <v>29</v>
      </c>
      <c r="F3991" t="s">
        <v>173</v>
      </c>
      <c r="G3991" s="1">
        <v>43895</v>
      </c>
      <c r="H3991" t="s">
        <v>66</v>
      </c>
      <c r="I3991" t="s">
        <v>60</v>
      </c>
      <c r="J3991" s="3" t="s">
        <v>13053</v>
      </c>
      <c r="K3991" t="s">
        <v>24</v>
      </c>
      <c r="M3991" t="s">
        <v>25</v>
      </c>
      <c r="N3991" t="s">
        <v>83</v>
      </c>
      <c r="O3991" s="2">
        <v>45078.337048611109</v>
      </c>
      <c r="Q3991">
        <v>5</v>
      </c>
      <c r="R3991" t="str">
        <f t="shared" ca="1" si="62"/>
        <v>Aisha</v>
      </c>
      <c r="S3991" t="str">
        <f>IFERROR(TEXT(DATEVALUE(LEFT(Table1[[#This Row],[Date of Purchase]],10)), "MMMM"), TEXT(Table1[[#This Row],[Date of Purchase]], "MMMM"))</f>
        <v>March</v>
      </c>
      <c r="T3991" t="str">
        <f>IF(OR(
  AND(Table1[[#This Row],[Ticket Priority]]="Critical", Table1[[#This Row],[Ticket Status]]&lt;&gt;"Closed"),
  AND(Table1[[#This Row],[Ticket Priority]]="High", Table1[[#This Row],[Ticket Status]]="Open")
), "Yes", "No")</f>
        <v>Yes</v>
      </c>
      <c r="U3991" s="4" t="str">
        <f>IF(Table1[[#This Row],[Ticket Status]]="Closed","Yes","No")</f>
        <v>No</v>
      </c>
      <c r="V3991" s="4" t="str">
        <f>IF(Table1[[#This Row],[Ticket Status]]="Pending Customer Response","Yes","No")</f>
        <v>Yes</v>
      </c>
      <c r="W3991" s="5">
        <f ca="1">COUNTIFS(Table1[Agent_name],Table1[[#This Row],[Agent_name]],Table1[Month],Table1[[#This Row],[Month]])/160</f>
        <v>1.0062500000000001</v>
      </c>
    </row>
    <row r="3992" spans="1:23" x14ac:dyDescent="0.25">
      <c r="A3992">
        <v>3991</v>
      </c>
      <c r="B3992" t="s">
        <v>13054</v>
      </c>
      <c r="C3992" t="s">
        <v>13055</v>
      </c>
      <c r="D3992">
        <v>47</v>
      </c>
      <c r="E3992" t="s">
        <v>29</v>
      </c>
      <c r="F3992" t="s">
        <v>219</v>
      </c>
      <c r="G3992" s="1">
        <v>44387</v>
      </c>
      <c r="H3992" t="s">
        <v>67</v>
      </c>
      <c r="I3992" t="s">
        <v>77</v>
      </c>
      <c r="J3992" s="3" t="s">
        <v>13056</v>
      </c>
      <c r="K3992" t="s">
        <v>24</v>
      </c>
      <c r="M3992" t="s">
        <v>89</v>
      </c>
      <c r="N3992" t="s">
        <v>26</v>
      </c>
      <c r="O3992" s="2">
        <v>45078.932210648149</v>
      </c>
      <c r="Q3992">
        <v>5</v>
      </c>
      <c r="R3992" t="str">
        <f t="shared" ca="1" si="62"/>
        <v>Aisha</v>
      </c>
      <c r="S3992" t="str">
        <f>IFERROR(TEXT(DATEVALUE(LEFT(Table1[[#This Row],[Date of Purchase]],10)), "MMMM"), TEXT(Table1[[#This Row],[Date of Purchase]], "MMMM"))</f>
        <v>July</v>
      </c>
      <c r="T3992" t="str">
        <f>IF(OR(
  AND(Table1[[#This Row],[Ticket Priority]]="Critical", Table1[[#This Row],[Ticket Status]]&lt;&gt;"Closed"),
  AND(Table1[[#This Row],[Ticket Priority]]="High", Table1[[#This Row],[Ticket Status]]="Open")
), "Yes", "No")</f>
        <v>No</v>
      </c>
      <c r="U3992" s="4" t="str">
        <f>IF(Table1[[#This Row],[Ticket Status]]="Closed","Yes","No")</f>
        <v>No</v>
      </c>
      <c r="V3992" s="4" t="str">
        <f>IF(Table1[[#This Row],[Ticket Status]]="Pending Customer Response","Yes","No")</f>
        <v>Yes</v>
      </c>
      <c r="W3992" s="5">
        <f ca="1">COUNTIFS(Table1[Agent_name],Table1[[#This Row],[Agent_name]],Table1[Month],Table1[[#This Row],[Month]])/160</f>
        <v>0.875</v>
      </c>
    </row>
    <row r="3993" spans="1:23" x14ac:dyDescent="0.25">
      <c r="A3993">
        <v>3992</v>
      </c>
      <c r="B3993" t="s">
        <v>13057</v>
      </c>
      <c r="C3993" t="s">
        <v>13058</v>
      </c>
      <c r="D3993">
        <v>45</v>
      </c>
      <c r="E3993" t="s">
        <v>58</v>
      </c>
      <c r="F3993" t="s">
        <v>65</v>
      </c>
      <c r="G3993" s="1">
        <v>44409</v>
      </c>
      <c r="H3993" t="s">
        <v>45</v>
      </c>
      <c r="I3993" t="s">
        <v>113</v>
      </c>
      <c r="J3993" s="3" t="s">
        <v>13059</v>
      </c>
      <c r="K3993" t="s">
        <v>39</v>
      </c>
      <c r="L3993" t="s">
        <v>13060</v>
      </c>
      <c r="M3993" t="s">
        <v>41</v>
      </c>
      <c r="N3993" t="s">
        <v>26</v>
      </c>
      <c r="O3993" s="2">
        <v>45078.337094907409</v>
      </c>
      <c r="P3993" s="2">
        <v>45078.030150462961</v>
      </c>
      <c r="Q3993">
        <v>5</v>
      </c>
      <c r="R3993" t="str">
        <f t="shared" ca="1" si="62"/>
        <v>Sara</v>
      </c>
      <c r="S3993" t="str">
        <f>IFERROR(TEXT(DATEVALUE(LEFT(Table1[[#This Row],[Date of Purchase]],10)), "MMMM"), TEXT(Table1[[#This Row],[Date of Purchase]], "MMMM"))</f>
        <v>August</v>
      </c>
      <c r="T3993" t="str">
        <f>IF(OR(
  AND(Table1[[#This Row],[Ticket Priority]]="Critical", Table1[[#This Row],[Ticket Status]]&lt;&gt;"Closed"),
  AND(Table1[[#This Row],[Ticket Priority]]="High", Table1[[#This Row],[Ticket Status]]="Open")
), "Yes", "No")</f>
        <v>No</v>
      </c>
      <c r="U3993" s="4" t="str">
        <f>IF(Table1[[#This Row],[Ticket Status]]="Closed","Yes","No")</f>
        <v>Yes</v>
      </c>
      <c r="V3993" s="4" t="str">
        <f>IF(Table1[[#This Row],[Ticket Status]]="Pending Customer Response","Yes","No")</f>
        <v>No</v>
      </c>
      <c r="W3993" s="5">
        <f ca="1">COUNTIFS(Table1[Agent_name],Table1[[#This Row],[Agent_name]],Table1[Month],Table1[[#This Row],[Month]])/160</f>
        <v>0.8</v>
      </c>
    </row>
    <row r="3994" spans="1:23" x14ac:dyDescent="0.25">
      <c r="A3994">
        <v>3993</v>
      </c>
      <c r="B3994" t="s">
        <v>13061</v>
      </c>
      <c r="C3994" t="s">
        <v>13062</v>
      </c>
      <c r="D3994">
        <v>42</v>
      </c>
      <c r="E3994" t="s">
        <v>58</v>
      </c>
      <c r="F3994" t="s">
        <v>242</v>
      </c>
      <c r="G3994" s="1">
        <v>43837</v>
      </c>
      <c r="H3994" t="s">
        <v>21</v>
      </c>
      <c r="I3994" t="s">
        <v>37</v>
      </c>
      <c r="J3994" s="3" t="s">
        <v>13063</v>
      </c>
      <c r="K3994" t="s">
        <v>39</v>
      </c>
      <c r="L3994" t="s">
        <v>13064</v>
      </c>
      <c r="M3994" t="s">
        <v>25</v>
      </c>
      <c r="N3994" t="s">
        <v>83</v>
      </c>
      <c r="O3994" s="2">
        <v>45078.746840277781</v>
      </c>
      <c r="P3994" s="2">
        <v>45078.060729166667</v>
      </c>
      <c r="R3994" t="str">
        <f t="shared" ca="1" si="62"/>
        <v>Sara</v>
      </c>
      <c r="S3994" t="str">
        <f>IFERROR(TEXT(DATEVALUE(LEFT(Table1[[#This Row],[Date of Purchase]],10)), "MMMM"), TEXT(Table1[[#This Row],[Date of Purchase]], "MMMM"))</f>
        <v>January</v>
      </c>
      <c r="T3994" t="str">
        <f>IF(OR(
  AND(Table1[[#This Row],[Ticket Priority]]="Critical", Table1[[#This Row],[Ticket Status]]&lt;&gt;"Closed"),
  AND(Table1[[#This Row],[Ticket Priority]]="High", Table1[[#This Row],[Ticket Status]]="Open")
), "Yes", "No")</f>
        <v>No</v>
      </c>
      <c r="U3994" s="4" t="str">
        <f>IF(Table1[[#This Row],[Ticket Status]]="Closed","Yes","No")</f>
        <v>Yes</v>
      </c>
      <c r="V3994" s="4" t="str">
        <f>IF(Table1[[#This Row],[Ticket Status]]="Pending Customer Response","Yes","No")</f>
        <v>No</v>
      </c>
      <c r="W3994" s="5">
        <f ca="1">COUNTIFS(Table1[Agent_name],Table1[[#This Row],[Agent_name]],Table1[Month],Table1[[#This Row],[Month]])/160</f>
        <v>0.70625000000000004</v>
      </c>
    </row>
    <row r="3995" spans="1:23" x14ac:dyDescent="0.25">
      <c r="A3995">
        <v>3994</v>
      </c>
      <c r="B3995" t="s">
        <v>13065</v>
      </c>
      <c r="C3995" t="s">
        <v>13066</v>
      </c>
      <c r="D3995">
        <v>61</v>
      </c>
      <c r="E3995" t="s">
        <v>19</v>
      </c>
      <c r="F3995" t="s">
        <v>202</v>
      </c>
      <c r="G3995" s="1">
        <v>43968</v>
      </c>
      <c r="H3995" t="s">
        <v>67</v>
      </c>
      <c r="I3995" t="s">
        <v>113</v>
      </c>
      <c r="J3995" s="3" t="s">
        <v>13067</v>
      </c>
      <c r="K3995" t="s">
        <v>62</v>
      </c>
      <c r="M3995" t="s">
        <v>41</v>
      </c>
      <c r="N3995" t="s">
        <v>83</v>
      </c>
      <c r="R3995" t="str">
        <f t="shared" ca="1" si="62"/>
        <v>Neha</v>
      </c>
      <c r="S3995" t="str">
        <f>IFERROR(TEXT(DATEVALUE(LEFT(Table1[[#This Row],[Date of Purchase]],10)), "MMMM"), TEXT(Table1[[#This Row],[Date of Purchase]], "MMMM"))</f>
        <v>May</v>
      </c>
      <c r="T3995" t="str">
        <f>IF(OR(
  AND(Table1[[#This Row],[Ticket Priority]]="Critical", Table1[[#This Row],[Ticket Status]]&lt;&gt;"Closed"),
  AND(Table1[[#This Row],[Ticket Priority]]="High", Table1[[#This Row],[Ticket Status]]="Open")
), "Yes", "No")</f>
        <v>No</v>
      </c>
      <c r="U3995" s="4" t="str">
        <f>IF(Table1[[#This Row],[Ticket Status]]="Closed","Yes","No")</f>
        <v>No</v>
      </c>
      <c r="V3995" s="4" t="str">
        <f>IF(Table1[[#This Row],[Ticket Status]]="Pending Customer Response","Yes","No")</f>
        <v>No</v>
      </c>
      <c r="W3995" s="5">
        <f ca="1">COUNTIFS(Table1[Agent_name],Table1[[#This Row],[Agent_name]],Table1[Month],Table1[[#This Row],[Month]])/160</f>
        <v>0.20624999999999999</v>
      </c>
    </row>
    <row r="3996" spans="1:23" x14ac:dyDescent="0.25">
      <c r="A3996">
        <v>3995</v>
      </c>
      <c r="B3996" t="s">
        <v>13068</v>
      </c>
      <c r="C3996" t="s">
        <v>13069</v>
      </c>
      <c r="D3996">
        <v>51</v>
      </c>
      <c r="E3996" t="s">
        <v>29</v>
      </c>
      <c r="F3996" t="s">
        <v>20</v>
      </c>
      <c r="G3996" s="1">
        <v>44074</v>
      </c>
      <c r="H3996" t="s">
        <v>66</v>
      </c>
      <c r="I3996" t="s">
        <v>67</v>
      </c>
      <c r="J3996" s="3" t="s">
        <v>13070</v>
      </c>
      <c r="K3996" t="s">
        <v>62</v>
      </c>
      <c r="M3996" t="s">
        <v>41</v>
      </c>
      <c r="N3996" t="s">
        <v>83</v>
      </c>
      <c r="R3996" t="str">
        <f t="shared" ca="1" si="62"/>
        <v>Aisha</v>
      </c>
      <c r="S3996" t="str">
        <f>IFERROR(TEXT(DATEVALUE(LEFT(Table1[[#This Row],[Date of Purchase]],10)), "MMMM"), TEXT(Table1[[#This Row],[Date of Purchase]], "MMMM"))</f>
        <v>August</v>
      </c>
      <c r="T3996" t="str">
        <f>IF(OR(
  AND(Table1[[#This Row],[Ticket Priority]]="Critical", Table1[[#This Row],[Ticket Status]]&lt;&gt;"Closed"),
  AND(Table1[[#This Row],[Ticket Priority]]="High", Table1[[#This Row],[Ticket Status]]="Open")
), "Yes", "No")</f>
        <v>No</v>
      </c>
      <c r="U3996" s="4" t="str">
        <f>IF(Table1[[#This Row],[Ticket Status]]="Closed","Yes","No")</f>
        <v>No</v>
      </c>
      <c r="V3996" s="4" t="str">
        <f>IF(Table1[[#This Row],[Ticket Status]]="Pending Customer Response","Yes","No")</f>
        <v>No</v>
      </c>
      <c r="W3996" s="5">
        <f ca="1">COUNTIFS(Table1[Agent_name],Table1[[#This Row],[Agent_name]],Table1[Month],Table1[[#This Row],[Month]])/160</f>
        <v>0.86250000000000004</v>
      </c>
    </row>
    <row r="3997" spans="1:23" x14ac:dyDescent="0.25">
      <c r="A3997">
        <v>3996</v>
      </c>
      <c r="B3997" t="s">
        <v>13071</v>
      </c>
      <c r="C3997" t="s">
        <v>13072</v>
      </c>
      <c r="D3997">
        <v>33</v>
      </c>
      <c r="E3997" t="s">
        <v>58</v>
      </c>
      <c r="F3997" t="s">
        <v>20</v>
      </c>
      <c r="G3997" s="1">
        <v>44337</v>
      </c>
      <c r="H3997" t="s">
        <v>45</v>
      </c>
      <c r="I3997" t="s">
        <v>150</v>
      </c>
      <c r="J3997" s="3" t="s">
        <v>13073</v>
      </c>
      <c r="K3997" t="s">
        <v>39</v>
      </c>
      <c r="L3997" t="s">
        <v>13074</v>
      </c>
      <c r="M3997" t="s">
        <v>25</v>
      </c>
      <c r="N3997" t="s">
        <v>33</v>
      </c>
      <c r="O3997" s="2">
        <v>45078.895497685182</v>
      </c>
      <c r="P3997" s="2">
        <v>45078.588553240741</v>
      </c>
      <c r="Q3997">
        <v>5</v>
      </c>
      <c r="R3997" t="str">
        <f t="shared" ca="1" si="62"/>
        <v>Ravi</v>
      </c>
      <c r="S3997" t="str">
        <f>IFERROR(TEXT(DATEVALUE(LEFT(Table1[[#This Row],[Date of Purchase]],10)), "MMMM"), TEXT(Table1[[#This Row],[Date of Purchase]], "MMMM"))</f>
        <v>May</v>
      </c>
      <c r="T3997" t="str">
        <f>IF(OR(
  AND(Table1[[#This Row],[Ticket Priority]]="Critical", Table1[[#This Row],[Ticket Status]]&lt;&gt;"Closed"),
  AND(Table1[[#This Row],[Ticket Priority]]="High", Table1[[#This Row],[Ticket Status]]="Open")
), "Yes", "No")</f>
        <v>No</v>
      </c>
      <c r="U3997" s="4" t="str">
        <f>IF(Table1[[#This Row],[Ticket Status]]="Closed","Yes","No")</f>
        <v>Yes</v>
      </c>
      <c r="V3997" s="4" t="str">
        <f>IF(Table1[[#This Row],[Ticket Status]]="Pending Customer Response","Yes","No")</f>
        <v>No</v>
      </c>
      <c r="W3997" s="5">
        <f ca="1">COUNTIFS(Table1[Agent_name],Table1[[#This Row],[Agent_name]],Table1[Month],Table1[[#This Row],[Month]])/160</f>
        <v>0.67500000000000004</v>
      </c>
    </row>
    <row r="3998" spans="1:23" x14ac:dyDescent="0.25">
      <c r="A3998">
        <v>3997</v>
      </c>
      <c r="B3998" t="s">
        <v>13075</v>
      </c>
      <c r="C3998" t="s">
        <v>13076</v>
      </c>
      <c r="D3998">
        <v>43</v>
      </c>
      <c r="E3998" t="s">
        <v>29</v>
      </c>
      <c r="F3998" t="s">
        <v>242</v>
      </c>
      <c r="G3998" s="1">
        <v>44397</v>
      </c>
      <c r="H3998" t="s">
        <v>66</v>
      </c>
      <c r="I3998" t="s">
        <v>141</v>
      </c>
      <c r="J3998" s="3" t="s">
        <v>13077</v>
      </c>
      <c r="K3998" t="s">
        <v>39</v>
      </c>
      <c r="L3998" t="s">
        <v>13078</v>
      </c>
      <c r="M3998" t="s">
        <v>25</v>
      </c>
      <c r="N3998" t="s">
        <v>33</v>
      </c>
      <c r="O3998" s="2">
        <v>45078.431631944448</v>
      </c>
      <c r="P3998" s="2">
        <v>45078.851770833331</v>
      </c>
      <c r="Q3998">
        <v>5</v>
      </c>
      <c r="R3998" t="str">
        <f t="shared" ca="1" si="62"/>
        <v>Sara</v>
      </c>
      <c r="S3998" t="str">
        <f>IFERROR(TEXT(DATEVALUE(LEFT(Table1[[#This Row],[Date of Purchase]],10)), "MMMM"), TEXT(Table1[[#This Row],[Date of Purchase]], "MMMM"))</f>
        <v>July</v>
      </c>
      <c r="T3998" t="str">
        <f>IF(OR(
  AND(Table1[[#This Row],[Ticket Priority]]="Critical", Table1[[#This Row],[Ticket Status]]&lt;&gt;"Closed"),
  AND(Table1[[#This Row],[Ticket Priority]]="High", Table1[[#This Row],[Ticket Status]]="Open")
), "Yes", "No")</f>
        <v>No</v>
      </c>
      <c r="U3998" s="4" t="str">
        <f>IF(Table1[[#This Row],[Ticket Status]]="Closed","Yes","No")</f>
        <v>Yes</v>
      </c>
      <c r="V3998" s="4" t="str">
        <f>IF(Table1[[#This Row],[Ticket Status]]="Pending Customer Response","Yes","No")</f>
        <v>No</v>
      </c>
      <c r="W3998" s="5">
        <f ca="1">COUNTIFS(Table1[Agent_name],Table1[[#This Row],[Agent_name]],Table1[Month],Table1[[#This Row],[Month]])/160</f>
        <v>0.6875</v>
      </c>
    </row>
    <row r="3999" spans="1:23" x14ac:dyDescent="0.25">
      <c r="A3999">
        <v>3998</v>
      </c>
      <c r="B3999" t="s">
        <v>13079</v>
      </c>
      <c r="C3999" t="s">
        <v>13080</v>
      </c>
      <c r="D3999">
        <v>64</v>
      </c>
      <c r="E3999" t="s">
        <v>29</v>
      </c>
      <c r="F3999" t="s">
        <v>20</v>
      </c>
      <c r="G3999" s="1">
        <v>44536</v>
      </c>
      <c r="H3999" t="s">
        <v>21</v>
      </c>
      <c r="I3999" t="s">
        <v>150</v>
      </c>
      <c r="J3999" s="3" t="s">
        <v>13081</v>
      </c>
      <c r="K3999" t="s">
        <v>62</v>
      </c>
      <c r="M3999" t="s">
        <v>89</v>
      </c>
      <c r="N3999" t="s">
        <v>26</v>
      </c>
      <c r="R3999" t="str">
        <f t="shared" ca="1" si="62"/>
        <v>Neha</v>
      </c>
      <c r="S3999" t="str">
        <f>IFERROR(TEXT(DATEVALUE(LEFT(Table1[[#This Row],[Date of Purchase]],10)), "MMMM"), TEXT(Table1[[#This Row],[Date of Purchase]], "MMMM"))</f>
        <v>December</v>
      </c>
      <c r="T3999" t="str">
        <f>IF(OR(
  AND(Table1[[#This Row],[Ticket Priority]]="Critical", Table1[[#This Row],[Ticket Status]]&lt;&gt;"Closed"),
  AND(Table1[[#This Row],[Ticket Priority]]="High", Table1[[#This Row],[Ticket Status]]="Open")
), "Yes", "No")</f>
        <v>Yes</v>
      </c>
      <c r="U3999" s="4" t="str">
        <f>IF(Table1[[#This Row],[Ticket Status]]="Closed","Yes","No")</f>
        <v>No</v>
      </c>
      <c r="V3999" s="4" t="str">
        <f>IF(Table1[[#This Row],[Ticket Status]]="Pending Customer Response","Yes","No")</f>
        <v>No</v>
      </c>
      <c r="W3999" s="5">
        <f ca="1">COUNTIFS(Table1[Agent_name],Table1[[#This Row],[Agent_name]],Table1[Month],Table1[[#This Row],[Month]])/160</f>
        <v>0.1875</v>
      </c>
    </row>
    <row r="4000" spans="1:23" x14ac:dyDescent="0.25">
      <c r="A4000">
        <v>3999</v>
      </c>
      <c r="B4000" t="s">
        <v>13082</v>
      </c>
      <c r="C4000" t="s">
        <v>13083</v>
      </c>
      <c r="D4000">
        <v>45</v>
      </c>
      <c r="E4000" t="s">
        <v>19</v>
      </c>
      <c r="F4000" t="s">
        <v>129</v>
      </c>
      <c r="G4000" s="1">
        <v>44440</v>
      </c>
      <c r="H4000" t="s">
        <v>59</v>
      </c>
      <c r="I4000" t="s">
        <v>141</v>
      </c>
      <c r="J4000" s="3" t="s">
        <v>13084</v>
      </c>
      <c r="K4000" t="s">
        <v>39</v>
      </c>
      <c r="L4000" t="s">
        <v>13085</v>
      </c>
      <c r="M4000" t="s">
        <v>89</v>
      </c>
      <c r="N4000" t="s">
        <v>33</v>
      </c>
      <c r="O4000" s="2">
        <v>45078.884444444448</v>
      </c>
      <c r="P4000" s="2">
        <v>45077.977500000001</v>
      </c>
      <c r="Q4000">
        <v>5</v>
      </c>
      <c r="R4000" t="str">
        <f t="shared" ca="1" si="62"/>
        <v>Mohit</v>
      </c>
      <c r="S4000" t="str">
        <f>IFERROR(TEXT(DATEVALUE(LEFT(Table1[[#This Row],[Date of Purchase]],10)), "MMMM"), TEXT(Table1[[#This Row],[Date of Purchase]], "MMMM"))</f>
        <v>September</v>
      </c>
      <c r="T4000" t="str">
        <f>IF(OR(
  AND(Table1[[#This Row],[Ticket Priority]]="Critical", Table1[[#This Row],[Ticket Status]]&lt;&gt;"Closed"),
  AND(Table1[[#This Row],[Ticket Priority]]="High", Table1[[#This Row],[Ticket Status]]="Open")
), "Yes", "No")</f>
        <v>No</v>
      </c>
      <c r="U4000" s="4" t="str">
        <f>IF(Table1[[#This Row],[Ticket Status]]="Closed","Yes","No")</f>
        <v>Yes</v>
      </c>
      <c r="V4000" s="4" t="str">
        <f>IF(Table1[[#This Row],[Ticket Status]]="Pending Customer Response","Yes","No")</f>
        <v>No</v>
      </c>
      <c r="W4000" s="5">
        <f ca="1">COUNTIFS(Table1[Agent_name],Table1[[#This Row],[Agent_name]],Table1[Month],Table1[[#This Row],[Month]])/160</f>
        <v>0.38124999999999998</v>
      </c>
    </row>
    <row r="4001" spans="1:23" x14ac:dyDescent="0.25">
      <c r="A4001">
        <v>4000</v>
      </c>
      <c r="B4001" t="s">
        <v>13086</v>
      </c>
      <c r="C4001" t="s">
        <v>13087</v>
      </c>
      <c r="D4001">
        <v>64</v>
      </c>
      <c r="E4001" t="s">
        <v>58</v>
      </c>
      <c r="F4001" t="s">
        <v>71</v>
      </c>
      <c r="G4001" s="1">
        <v>43950</v>
      </c>
      <c r="H4001" t="s">
        <v>67</v>
      </c>
      <c r="I4001" t="s">
        <v>22</v>
      </c>
      <c r="J4001" s="3" t="s">
        <v>13088</v>
      </c>
      <c r="K4001" t="s">
        <v>24</v>
      </c>
      <c r="M4001" t="s">
        <v>41</v>
      </c>
      <c r="N4001" t="s">
        <v>26</v>
      </c>
      <c r="O4001" s="2">
        <v>45078.531689814816</v>
      </c>
      <c r="R4001" t="str">
        <f t="shared" ca="1" si="62"/>
        <v>Priya</v>
      </c>
      <c r="S4001" t="str">
        <f>IFERROR(TEXT(DATEVALUE(LEFT(Table1[[#This Row],[Date of Purchase]],10)), "MMMM"), TEXT(Table1[[#This Row],[Date of Purchase]], "MMMM"))</f>
        <v>April</v>
      </c>
      <c r="T4001" t="str">
        <f>IF(OR(
  AND(Table1[[#This Row],[Ticket Priority]]="Critical", Table1[[#This Row],[Ticket Status]]&lt;&gt;"Closed"),
  AND(Table1[[#This Row],[Ticket Priority]]="High", Table1[[#This Row],[Ticket Status]]="Open")
), "Yes", "No")</f>
        <v>No</v>
      </c>
      <c r="U4001" s="4" t="str">
        <f>IF(Table1[[#This Row],[Ticket Status]]="Closed","Yes","No")</f>
        <v>No</v>
      </c>
      <c r="V4001" s="4" t="str">
        <f>IF(Table1[[#This Row],[Ticket Status]]="Pending Customer Response","Yes","No")</f>
        <v>Yes</v>
      </c>
      <c r="W4001" s="5">
        <f ca="1">COUNTIFS(Table1[Agent_name],Table1[[#This Row],[Agent_name]],Table1[Month],Table1[[#This Row],[Month]])/160</f>
        <v>0.48749999999999999</v>
      </c>
    </row>
    <row r="4002" spans="1:23" x14ac:dyDescent="0.25">
      <c r="A4002">
        <v>4001</v>
      </c>
      <c r="B4002" t="s">
        <v>13089</v>
      </c>
      <c r="C4002" t="s">
        <v>13090</v>
      </c>
      <c r="D4002">
        <v>56</v>
      </c>
      <c r="E4002" t="s">
        <v>29</v>
      </c>
      <c r="F4002" t="s">
        <v>149</v>
      </c>
      <c r="G4002" s="1">
        <v>44324</v>
      </c>
      <c r="H4002" t="s">
        <v>67</v>
      </c>
      <c r="I4002" t="s">
        <v>52</v>
      </c>
      <c r="J4002" s="3" t="s">
        <v>13091</v>
      </c>
      <c r="K4002" t="s">
        <v>39</v>
      </c>
      <c r="L4002" t="s">
        <v>13092</v>
      </c>
      <c r="M4002" t="s">
        <v>143</v>
      </c>
      <c r="N4002" t="s">
        <v>33</v>
      </c>
      <c r="O4002" s="2">
        <v>45078.537951388891</v>
      </c>
      <c r="P4002" s="2">
        <v>45078.222673611112</v>
      </c>
      <c r="Q4002">
        <v>4</v>
      </c>
      <c r="R4002" t="str">
        <f t="shared" ca="1" si="62"/>
        <v>Neha</v>
      </c>
      <c r="S4002" t="str">
        <f>IFERROR(TEXT(DATEVALUE(LEFT(Table1[[#This Row],[Date of Purchase]],10)), "MMMM"), TEXT(Table1[[#This Row],[Date of Purchase]], "MMMM"))</f>
        <v>May</v>
      </c>
      <c r="T4002" t="str">
        <f>IF(OR(
  AND(Table1[[#This Row],[Ticket Priority]]="Critical", Table1[[#This Row],[Ticket Status]]&lt;&gt;"Closed"),
  AND(Table1[[#This Row],[Ticket Priority]]="High", Table1[[#This Row],[Ticket Status]]="Open")
), "Yes", "No")</f>
        <v>No</v>
      </c>
      <c r="U4002" s="4" t="str">
        <f>IF(Table1[[#This Row],[Ticket Status]]="Closed","Yes","No")</f>
        <v>Yes</v>
      </c>
      <c r="V4002" s="4" t="str">
        <f>IF(Table1[[#This Row],[Ticket Status]]="Pending Customer Response","Yes","No")</f>
        <v>No</v>
      </c>
      <c r="W4002" s="5">
        <f ca="1">COUNTIFS(Table1[Agent_name],Table1[[#This Row],[Agent_name]],Table1[Month],Table1[[#This Row],[Month]])/160</f>
        <v>0.20624999999999999</v>
      </c>
    </row>
    <row r="4003" spans="1:23" x14ac:dyDescent="0.25">
      <c r="A4003">
        <v>4002</v>
      </c>
      <c r="B4003" t="s">
        <v>13093</v>
      </c>
      <c r="C4003" t="s">
        <v>13094</v>
      </c>
      <c r="D4003">
        <v>64</v>
      </c>
      <c r="E4003" t="s">
        <v>19</v>
      </c>
      <c r="F4003" t="s">
        <v>149</v>
      </c>
      <c r="G4003" s="1">
        <v>43962</v>
      </c>
      <c r="H4003" t="s">
        <v>45</v>
      </c>
      <c r="I4003" t="s">
        <v>67</v>
      </c>
      <c r="J4003" s="3" t="s">
        <v>13095</v>
      </c>
      <c r="K4003" t="s">
        <v>62</v>
      </c>
      <c r="M4003" t="s">
        <v>25</v>
      </c>
      <c r="N4003" t="s">
        <v>26</v>
      </c>
      <c r="R4003" t="str">
        <f t="shared" ca="1" si="62"/>
        <v>Sara</v>
      </c>
      <c r="S4003" t="str">
        <f>IFERROR(TEXT(DATEVALUE(LEFT(Table1[[#This Row],[Date of Purchase]],10)), "MMMM"), TEXT(Table1[[#This Row],[Date of Purchase]], "MMMM"))</f>
        <v>May</v>
      </c>
      <c r="T4003" t="str">
        <f>IF(OR(
  AND(Table1[[#This Row],[Ticket Priority]]="Critical", Table1[[#This Row],[Ticket Status]]&lt;&gt;"Closed"),
  AND(Table1[[#This Row],[Ticket Priority]]="High", Table1[[#This Row],[Ticket Status]]="Open")
), "Yes", "No")</f>
        <v>Yes</v>
      </c>
      <c r="U4003" s="4" t="str">
        <f>IF(Table1[[#This Row],[Ticket Status]]="Closed","Yes","No")</f>
        <v>No</v>
      </c>
      <c r="V4003" s="4" t="str">
        <f>IF(Table1[[#This Row],[Ticket Status]]="Pending Customer Response","Yes","No")</f>
        <v>No</v>
      </c>
      <c r="W4003" s="5">
        <f ca="1">COUNTIFS(Table1[Agent_name],Table1[[#This Row],[Agent_name]],Table1[Month],Table1[[#This Row],[Month]])/160</f>
        <v>0.64375000000000004</v>
      </c>
    </row>
    <row r="4004" spans="1:23" x14ac:dyDescent="0.25">
      <c r="A4004">
        <v>4003</v>
      </c>
      <c r="B4004" t="s">
        <v>13096</v>
      </c>
      <c r="C4004" t="s">
        <v>13097</v>
      </c>
      <c r="D4004">
        <v>39</v>
      </c>
      <c r="E4004" t="s">
        <v>19</v>
      </c>
      <c r="F4004" t="s">
        <v>112</v>
      </c>
      <c r="G4004" s="1">
        <v>44527</v>
      </c>
      <c r="H4004" t="s">
        <v>67</v>
      </c>
      <c r="I4004" t="s">
        <v>113</v>
      </c>
      <c r="J4004" s="3" t="s">
        <v>4727</v>
      </c>
      <c r="K4004" t="s">
        <v>39</v>
      </c>
      <c r="L4004" t="s">
        <v>13098</v>
      </c>
      <c r="M4004" t="s">
        <v>143</v>
      </c>
      <c r="N4004" t="s">
        <v>83</v>
      </c>
      <c r="O4004" s="2">
        <v>45078.110196759262</v>
      </c>
      <c r="P4004" s="2">
        <v>45078.472002314818</v>
      </c>
      <c r="Q4004">
        <v>5</v>
      </c>
      <c r="R4004" t="str">
        <f t="shared" ca="1" si="62"/>
        <v>Aisha</v>
      </c>
      <c r="S4004" t="str">
        <f>IFERROR(TEXT(DATEVALUE(LEFT(Table1[[#This Row],[Date of Purchase]],10)), "MMMM"), TEXT(Table1[[#This Row],[Date of Purchase]], "MMMM"))</f>
        <v>November</v>
      </c>
      <c r="T4004" t="str">
        <f>IF(OR(
  AND(Table1[[#This Row],[Ticket Priority]]="Critical", Table1[[#This Row],[Ticket Status]]&lt;&gt;"Closed"),
  AND(Table1[[#This Row],[Ticket Priority]]="High", Table1[[#This Row],[Ticket Status]]="Open")
), "Yes", "No")</f>
        <v>No</v>
      </c>
      <c r="U4004" s="4" t="str">
        <f>IF(Table1[[#This Row],[Ticket Status]]="Closed","Yes","No")</f>
        <v>Yes</v>
      </c>
      <c r="V4004" s="4" t="str">
        <f>IF(Table1[[#This Row],[Ticket Status]]="Pending Customer Response","Yes","No")</f>
        <v>No</v>
      </c>
      <c r="W4004" s="5">
        <f ca="1">COUNTIFS(Table1[Agent_name],Table1[[#This Row],[Agent_name]],Table1[Month],Table1[[#This Row],[Month]])/160</f>
        <v>0.85624999999999996</v>
      </c>
    </row>
    <row r="4005" spans="1:23" x14ac:dyDescent="0.25">
      <c r="A4005">
        <v>4004</v>
      </c>
      <c r="B4005" t="s">
        <v>13099</v>
      </c>
      <c r="C4005" t="s">
        <v>13100</v>
      </c>
      <c r="D4005">
        <v>37</v>
      </c>
      <c r="E4005" t="s">
        <v>58</v>
      </c>
      <c r="F4005" t="s">
        <v>51</v>
      </c>
      <c r="G4005" s="1">
        <v>44477</v>
      </c>
      <c r="H4005" t="s">
        <v>59</v>
      </c>
      <c r="I4005" t="s">
        <v>31</v>
      </c>
      <c r="J4005" s="3" t="s">
        <v>5901</v>
      </c>
      <c r="K4005" t="s">
        <v>24</v>
      </c>
      <c r="M4005" t="s">
        <v>25</v>
      </c>
      <c r="N4005" t="s">
        <v>83</v>
      </c>
      <c r="O4005" s="2">
        <v>45078.890763888892</v>
      </c>
      <c r="R4005" t="str">
        <f t="shared" ca="1" si="62"/>
        <v>Aisha</v>
      </c>
      <c r="S4005" t="str">
        <f>IFERROR(TEXT(DATEVALUE(LEFT(Table1[[#This Row],[Date of Purchase]],10)), "MMMM"), TEXT(Table1[[#This Row],[Date of Purchase]], "MMMM"))</f>
        <v>October</v>
      </c>
      <c r="T4005" t="str">
        <f>IF(OR(
  AND(Table1[[#This Row],[Ticket Priority]]="Critical", Table1[[#This Row],[Ticket Status]]&lt;&gt;"Closed"),
  AND(Table1[[#This Row],[Ticket Priority]]="High", Table1[[#This Row],[Ticket Status]]="Open")
), "Yes", "No")</f>
        <v>Yes</v>
      </c>
      <c r="U4005" s="4" t="str">
        <f>IF(Table1[[#This Row],[Ticket Status]]="Closed","Yes","No")</f>
        <v>No</v>
      </c>
      <c r="V4005" s="4" t="str">
        <f>IF(Table1[[#This Row],[Ticket Status]]="Pending Customer Response","Yes","No")</f>
        <v>Yes</v>
      </c>
      <c r="W4005" s="5">
        <f ca="1">COUNTIFS(Table1[Agent_name],Table1[[#This Row],[Agent_name]],Table1[Month],Table1[[#This Row],[Month]])/160</f>
        <v>0.85624999999999996</v>
      </c>
    </row>
    <row r="4006" spans="1:23" x14ac:dyDescent="0.25">
      <c r="A4006">
        <v>4005</v>
      </c>
      <c r="B4006" t="s">
        <v>13101</v>
      </c>
      <c r="C4006" t="s">
        <v>13102</v>
      </c>
      <c r="D4006">
        <v>29</v>
      </c>
      <c r="E4006" t="s">
        <v>29</v>
      </c>
      <c r="F4006" t="s">
        <v>421</v>
      </c>
      <c r="G4006" s="1">
        <v>43859</v>
      </c>
      <c r="H4006" t="s">
        <v>21</v>
      </c>
      <c r="I4006" t="s">
        <v>113</v>
      </c>
      <c r="J4006" s="3" t="s">
        <v>13103</v>
      </c>
      <c r="K4006" t="s">
        <v>39</v>
      </c>
      <c r="L4006" t="s">
        <v>13104</v>
      </c>
      <c r="M4006" t="s">
        <v>25</v>
      </c>
      <c r="N4006" t="s">
        <v>55</v>
      </c>
      <c r="O4006" s="2">
        <v>45078.658831018518</v>
      </c>
      <c r="P4006" s="2">
        <v>45078.060914351852</v>
      </c>
      <c r="Q4006">
        <v>2</v>
      </c>
      <c r="R4006" t="str">
        <f t="shared" ca="1" si="62"/>
        <v>Priya</v>
      </c>
      <c r="S4006" t="str">
        <f>IFERROR(TEXT(DATEVALUE(LEFT(Table1[[#This Row],[Date of Purchase]],10)), "MMMM"), TEXT(Table1[[#This Row],[Date of Purchase]], "MMMM"))</f>
        <v>January</v>
      </c>
      <c r="T4006" t="str">
        <f>IF(OR(
  AND(Table1[[#This Row],[Ticket Priority]]="Critical", Table1[[#This Row],[Ticket Status]]&lt;&gt;"Closed"),
  AND(Table1[[#This Row],[Ticket Priority]]="High", Table1[[#This Row],[Ticket Status]]="Open")
), "Yes", "No")</f>
        <v>No</v>
      </c>
      <c r="U4006" s="4" t="str">
        <f>IF(Table1[[#This Row],[Ticket Status]]="Closed","Yes","No")</f>
        <v>Yes</v>
      </c>
      <c r="V4006" s="4" t="str">
        <f>IF(Table1[[#This Row],[Ticket Status]]="Pending Customer Response","Yes","No")</f>
        <v>No</v>
      </c>
      <c r="W4006" s="5">
        <f ca="1">COUNTIFS(Table1[Agent_name],Table1[[#This Row],[Agent_name]],Table1[Month],Table1[[#This Row],[Month]])/160</f>
        <v>0.51875000000000004</v>
      </c>
    </row>
    <row r="4007" spans="1:23" x14ac:dyDescent="0.25">
      <c r="A4007">
        <v>4006</v>
      </c>
      <c r="B4007" t="s">
        <v>13105</v>
      </c>
      <c r="C4007" t="s">
        <v>13106</v>
      </c>
      <c r="D4007">
        <v>55</v>
      </c>
      <c r="E4007" t="s">
        <v>29</v>
      </c>
      <c r="F4007" t="s">
        <v>51</v>
      </c>
      <c r="G4007" s="1">
        <v>44399</v>
      </c>
      <c r="H4007" t="s">
        <v>66</v>
      </c>
      <c r="I4007" t="s">
        <v>141</v>
      </c>
      <c r="J4007" s="3" t="s">
        <v>13107</v>
      </c>
      <c r="K4007" t="s">
        <v>39</v>
      </c>
      <c r="L4007" t="s">
        <v>13108</v>
      </c>
      <c r="M4007" t="s">
        <v>41</v>
      </c>
      <c r="N4007" t="s">
        <v>83</v>
      </c>
      <c r="O4007" s="2">
        <v>45078.914409722223</v>
      </c>
      <c r="P4007" s="2">
        <v>45078.765798611108</v>
      </c>
      <c r="Q4007">
        <v>3</v>
      </c>
      <c r="R4007" t="str">
        <f t="shared" ca="1" si="62"/>
        <v>Mohit</v>
      </c>
      <c r="S4007" t="str">
        <f>IFERROR(TEXT(DATEVALUE(LEFT(Table1[[#This Row],[Date of Purchase]],10)), "MMMM"), TEXT(Table1[[#This Row],[Date of Purchase]], "MMMM"))</f>
        <v>July</v>
      </c>
      <c r="T4007" t="str">
        <f>IF(OR(
  AND(Table1[[#This Row],[Ticket Priority]]="Critical", Table1[[#This Row],[Ticket Status]]&lt;&gt;"Closed"),
  AND(Table1[[#This Row],[Ticket Priority]]="High", Table1[[#This Row],[Ticket Status]]="Open")
), "Yes", "No")</f>
        <v>No</v>
      </c>
      <c r="U4007" s="4" t="str">
        <f>IF(Table1[[#This Row],[Ticket Status]]="Closed","Yes","No")</f>
        <v>Yes</v>
      </c>
      <c r="V4007" s="4" t="str">
        <f>IF(Table1[[#This Row],[Ticket Status]]="Pending Customer Response","Yes","No")</f>
        <v>No</v>
      </c>
      <c r="W4007" s="5">
        <f ca="1">COUNTIFS(Table1[Agent_name],Table1[[#This Row],[Agent_name]],Table1[Month],Table1[[#This Row],[Month]])/160</f>
        <v>0.53125</v>
      </c>
    </row>
    <row r="4008" spans="1:23" x14ac:dyDescent="0.25">
      <c r="A4008">
        <v>4007</v>
      </c>
      <c r="B4008" t="s">
        <v>13109</v>
      </c>
      <c r="C4008" t="s">
        <v>13110</v>
      </c>
      <c r="D4008">
        <v>31</v>
      </c>
      <c r="E4008" t="s">
        <v>29</v>
      </c>
      <c r="F4008" t="s">
        <v>173</v>
      </c>
      <c r="G4008" s="1">
        <v>44145</v>
      </c>
      <c r="H4008" t="s">
        <v>66</v>
      </c>
      <c r="I4008" t="s">
        <v>77</v>
      </c>
      <c r="J4008" s="3" t="s">
        <v>13111</v>
      </c>
      <c r="K4008" t="s">
        <v>24</v>
      </c>
      <c r="M4008" t="s">
        <v>143</v>
      </c>
      <c r="N4008" t="s">
        <v>55</v>
      </c>
      <c r="O4008" s="2">
        <v>45078.078993055555</v>
      </c>
      <c r="R4008" t="str">
        <f t="shared" ca="1" si="62"/>
        <v>Divya</v>
      </c>
      <c r="S4008" t="str">
        <f>IFERROR(TEXT(DATEVALUE(LEFT(Table1[[#This Row],[Date of Purchase]],10)), "MMMM"), TEXT(Table1[[#This Row],[Date of Purchase]], "MMMM"))</f>
        <v>November</v>
      </c>
      <c r="T4008" t="str">
        <f>IF(OR(
  AND(Table1[[#This Row],[Ticket Priority]]="Critical", Table1[[#This Row],[Ticket Status]]&lt;&gt;"Closed"),
  AND(Table1[[#This Row],[Ticket Priority]]="High", Table1[[#This Row],[Ticket Status]]="Open")
), "Yes", "No")</f>
        <v>No</v>
      </c>
      <c r="U4008" s="4" t="str">
        <f>IF(Table1[[#This Row],[Ticket Status]]="Closed","Yes","No")</f>
        <v>No</v>
      </c>
      <c r="V4008" s="4" t="str">
        <f>IF(Table1[[#This Row],[Ticket Status]]="Pending Customer Response","Yes","No")</f>
        <v>Yes</v>
      </c>
      <c r="W4008" s="5">
        <f ca="1">COUNTIFS(Table1[Agent_name],Table1[[#This Row],[Agent_name]],Table1[Month],Table1[[#This Row],[Month]])/160</f>
        <v>0.24374999999999999</v>
      </c>
    </row>
    <row r="4009" spans="1:23" x14ac:dyDescent="0.25">
      <c r="A4009">
        <v>4008</v>
      </c>
      <c r="B4009" t="s">
        <v>13112</v>
      </c>
      <c r="C4009" t="s">
        <v>13113</v>
      </c>
      <c r="D4009">
        <v>40</v>
      </c>
      <c r="E4009" t="s">
        <v>19</v>
      </c>
      <c r="F4009" t="s">
        <v>383</v>
      </c>
      <c r="G4009" s="1">
        <v>44517</v>
      </c>
      <c r="H4009" t="s">
        <v>45</v>
      </c>
      <c r="I4009" t="s">
        <v>67</v>
      </c>
      <c r="J4009" s="3" t="s">
        <v>13114</v>
      </c>
      <c r="K4009" t="s">
        <v>24</v>
      </c>
      <c r="M4009" t="s">
        <v>143</v>
      </c>
      <c r="N4009" t="s">
        <v>83</v>
      </c>
      <c r="O4009" s="2">
        <v>45078.357488425929</v>
      </c>
      <c r="R4009" t="str">
        <f t="shared" ca="1" si="62"/>
        <v>Aisha</v>
      </c>
      <c r="S4009" t="str">
        <f>IFERROR(TEXT(DATEVALUE(LEFT(Table1[[#This Row],[Date of Purchase]],10)), "MMMM"), TEXT(Table1[[#This Row],[Date of Purchase]], "MMMM"))</f>
        <v>November</v>
      </c>
      <c r="T4009" t="str">
        <f>IF(OR(
  AND(Table1[[#This Row],[Ticket Priority]]="Critical", Table1[[#This Row],[Ticket Status]]&lt;&gt;"Closed"),
  AND(Table1[[#This Row],[Ticket Priority]]="High", Table1[[#This Row],[Ticket Status]]="Open")
), "Yes", "No")</f>
        <v>No</v>
      </c>
      <c r="U4009" s="4" t="str">
        <f>IF(Table1[[#This Row],[Ticket Status]]="Closed","Yes","No")</f>
        <v>No</v>
      </c>
      <c r="V4009" s="4" t="str">
        <f>IF(Table1[[#This Row],[Ticket Status]]="Pending Customer Response","Yes","No")</f>
        <v>Yes</v>
      </c>
      <c r="W4009" s="5">
        <f ca="1">COUNTIFS(Table1[Agent_name],Table1[[#This Row],[Agent_name]],Table1[Month],Table1[[#This Row],[Month]])/160</f>
        <v>0.85624999999999996</v>
      </c>
    </row>
    <row r="4010" spans="1:23" x14ac:dyDescent="0.25">
      <c r="A4010">
        <v>4009</v>
      </c>
      <c r="B4010" t="s">
        <v>13115</v>
      </c>
      <c r="C4010" t="s">
        <v>13116</v>
      </c>
      <c r="D4010">
        <v>56</v>
      </c>
      <c r="E4010" t="s">
        <v>19</v>
      </c>
      <c r="F4010" t="s">
        <v>103</v>
      </c>
      <c r="G4010" s="1">
        <v>44374</v>
      </c>
      <c r="H4010" t="s">
        <v>59</v>
      </c>
      <c r="I4010" t="s">
        <v>22</v>
      </c>
      <c r="J4010" s="3" t="s">
        <v>13117</v>
      </c>
      <c r="K4010" t="s">
        <v>24</v>
      </c>
      <c r="M4010" t="s">
        <v>41</v>
      </c>
      <c r="N4010" t="s">
        <v>26</v>
      </c>
      <c r="O4010" s="2">
        <v>45078.87</v>
      </c>
      <c r="R4010" t="str">
        <f t="shared" ca="1" si="62"/>
        <v>Divya</v>
      </c>
      <c r="S4010" t="str">
        <f>IFERROR(TEXT(DATEVALUE(LEFT(Table1[[#This Row],[Date of Purchase]],10)), "MMMM"), TEXT(Table1[[#This Row],[Date of Purchase]], "MMMM"))</f>
        <v>June</v>
      </c>
      <c r="T4010" t="str">
        <f>IF(OR(
  AND(Table1[[#This Row],[Ticket Priority]]="Critical", Table1[[#This Row],[Ticket Status]]&lt;&gt;"Closed"),
  AND(Table1[[#This Row],[Ticket Priority]]="High", Table1[[#This Row],[Ticket Status]]="Open")
), "Yes", "No")</f>
        <v>No</v>
      </c>
      <c r="U4010" s="4" t="str">
        <f>IF(Table1[[#This Row],[Ticket Status]]="Closed","Yes","No")</f>
        <v>No</v>
      </c>
      <c r="V4010" s="4" t="str">
        <f>IF(Table1[[#This Row],[Ticket Status]]="Pending Customer Response","Yes","No")</f>
        <v>Yes</v>
      </c>
      <c r="W4010" s="5">
        <f ca="1">COUNTIFS(Table1[Agent_name],Table1[[#This Row],[Agent_name]],Table1[Month],Table1[[#This Row],[Month]])/160</f>
        <v>0.22500000000000001</v>
      </c>
    </row>
    <row r="4011" spans="1:23" x14ac:dyDescent="0.25">
      <c r="A4011">
        <v>4010</v>
      </c>
      <c r="B4011" t="s">
        <v>13118</v>
      </c>
      <c r="C4011" t="s">
        <v>13119</v>
      </c>
      <c r="D4011">
        <v>29</v>
      </c>
      <c r="E4011" t="s">
        <v>29</v>
      </c>
      <c r="F4011" t="s">
        <v>485</v>
      </c>
      <c r="G4011" s="1">
        <v>44016</v>
      </c>
      <c r="H4011" t="s">
        <v>59</v>
      </c>
      <c r="I4011" t="s">
        <v>150</v>
      </c>
      <c r="J4011" s="3" t="s">
        <v>13120</v>
      </c>
      <c r="K4011" t="s">
        <v>62</v>
      </c>
      <c r="M4011" t="s">
        <v>41</v>
      </c>
      <c r="N4011" t="s">
        <v>83</v>
      </c>
      <c r="R4011" t="str">
        <f t="shared" ca="1" si="62"/>
        <v>Rahul</v>
      </c>
      <c r="S4011" t="str">
        <f>IFERROR(TEXT(DATEVALUE(LEFT(Table1[[#This Row],[Date of Purchase]],10)), "MMMM"), TEXT(Table1[[#This Row],[Date of Purchase]], "MMMM"))</f>
        <v>July</v>
      </c>
      <c r="T4011" t="str">
        <f>IF(OR(
  AND(Table1[[#This Row],[Ticket Priority]]="Critical", Table1[[#This Row],[Ticket Status]]&lt;&gt;"Closed"),
  AND(Table1[[#This Row],[Ticket Priority]]="High", Table1[[#This Row],[Ticket Status]]="Open")
), "Yes", "No")</f>
        <v>No</v>
      </c>
      <c r="U4011" s="4" t="str">
        <f>IF(Table1[[#This Row],[Ticket Status]]="Closed","Yes","No")</f>
        <v>No</v>
      </c>
      <c r="V4011" s="4" t="str">
        <f>IF(Table1[[#This Row],[Ticket Status]]="Pending Customer Response","Yes","No")</f>
        <v>No</v>
      </c>
      <c r="W4011" s="5">
        <f ca="1">COUNTIFS(Table1[Agent_name],Table1[[#This Row],[Agent_name]],Table1[Month],Table1[[#This Row],[Month]])/160</f>
        <v>0.21249999999999999</v>
      </c>
    </row>
    <row r="4012" spans="1:23" x14ac:dyDescent="0.25">
      <c r="A4012">
        <v>4011</v>
      </c>
      <c r="B4012" t="s">
        <v>13121</v>
      </c>
      <c r="C4012" t="s">
        <v>13122</v>
      </c>
      <c r="D4012">
        <v>52</v>
      </c>
      <c r="E4012" t="s">
        <v>19</v>
      </c>
      <c r="F4012" t="s">
        <v>129</v>
      </c>
      <c r="G4012" s="1">
        <v>44210</v>
      </c>
      <c r="H4012" t="s">
        <v>59</v>
      </c>
      <c r="I4012" t="s">
        <v>150</v>
      </c>
      <c r="J4012" s="3" t="s">
        <v>13123</v>
      </c>
      <c r="K4012" t="s">
        <v>24</v>
      </c>
      <c r="M4012" t="s">
        <v>143</v>
      </c>
      <c r="N4012" t="s">
        <v>33</v>
      </c>
      <c r="O4012" s="2">
        <v>45078.104745370372</v>
      </c>
      <c r="R4012" t="str">
        <f t="shared" ca="1" si="62"/>
        <v>Rahul</v>
      </c>
      <c r="S4012" t="str">
        <f>IFERROR(TEXT(DATEVALUE(LEFT(Table1[[#This Row],[Date of Purchase]],10)), "MMMM"), TEXT(Table1[[#This Row],[Date of Purchase]], "MMMM"))</f>
        <v>January</v>
      </c>
      <c r="T4012" t="str">
        <f>IF(OR(
  AND(Table1[[#This Row],[Ticket Priority]]="Critical", Table1[[#This Row],[Ticket Status]]&lt;&gt;"Closed"),
  AND(Table1[[#This Row],[Ticket Priority]]="High", Table1[[#This Row],[Ticket Status]]="Open")
), "Yes", "No")</f>
        <v>No</v>
      </c>
      <c r="U4012" s="4" t="str">
        <f>IF(Table1[[#This Row],[Ticket Status]]="Closed","Yes","No")</f>
        <v>No</v>
      </c>
      <c r="V4012" s="4" t="str">
        <f>IF(Table1[[#This Row],[Ticket Status]]="Pending Customer Response","Yes","No")</f>
        <v>Yes</v>
      </c>
      <c r="W4012" s="5">
        <f ca="1">COUNTIFS(Table1[Agent_name],Table1[[#This Row],[Agent_name]],Table1[Month],Table1[[#This Row],[Month]])/160</f>
        <v>0.22500000000000001</v>
      </c>
    </row>
    <row r="4013" spans="1:23" x14ac:dyDescent="0.25">
      <c r="A4013">
        <v>4012</v>
      </c>
      <c r="B4013" t="s">
        <v>13124</v>
      </c>
      <c r="C4013" t="s">
        <v>13125</v>
      </c>
      <c r="D4013">
        <v>18</v>
      </c>
      <c r="E4013" t="s">
        <v>19</v>
      </c>
      <c r="F4013" t="s">
        <v>223</v>
      </c>
      <c r="G4013" s="1">
        <v>44257</v>
      </c>
      <c r="H4013" t="s">
        <v>45</v>
      </c>
      <c r="I4013" t="s">
        <v>60</v>
      </c>
      <c r="J4013" s="3" t="s">
        <v>13126</v>
      </c>
      <c r="K4013" t="s">
        <v>39</v>
      </c>
      <c r="L4013" t="s">
        <v>13127</v>
      </c>
      <c r="M4013" t="s">
        <v>89</v>
      </c>
      <c r="N4013" t="s">
        <v>83</v>
      </c>
      <c r="O4013" s="2">
        <v>45078.272824074076</v>
      </c>
      <c r="P4013" s="2">
        <v>45078.329074074078</v>
      </c>
      <c r="Q4013">
        <v>1</v>
      </c>
      <c r="R4013" t="str">
        <f t="shared" ca="1" si="62"/>
        <v>Mohit</v>
      </c>
      <c r="S4013" t="str">
        <f>IFERROR(TEXT(DATEVALUE(LEFT(Table1[[#This Row],[Date of Purchase]],10)), "MMMM"), TEXT(Table1[[#This Row],[Date of Purchase]], "MMMM"))</f>
        <v>March</v>
      </c>
      <c r="T4013" t="str">
        <f>IF(OR(
  AND(Table1[[#This Row],[Ticket Priority]]="Critical", Table1[[#This Row],[Ticket Status]]&lt;&gt;"Closed"),
  AND(Table1[[#This Row],[Ticket Priority]]="High", Table1[[#This Row],[Ticket Status]]="Open")
), "Yes", "No")</f>
        <v>No</v>
      </c>
      <c r="U4013" s="4" t="str">
        <f>IF(Table1[[#This Row],[Ticket Status]]="Closed","Yes","No")</f>
        <v>Yes</v>
      </c>
      <c r="V4013" s="4" t="str">
        <f>IF(Table1[[#This Row],[Ticket Status]]="Pending Customer Response","Yes","No")</f>
        <v>No</v>
      </c>
      <c r="W4013" s="5">
        <f ca="1">COUNTIFS(Table1[Agent_name],Table1[[#This Row],[Agent_name]],Table1[Month],Table1[[#This Row],[Month]])/160</f>
        <v>0.45624999999999999</v>
      </c>
    </row>
    <row r="4014" spans="1:23" x14ac:dyDescent="0.25">
      <c r="A4014">
        <v>4013</v>
      </c>
      <c r="B4014" t="s">
        <v>13128</v>
      </c>
      <c r="C4014" t="s">
        <v>13129</v>
      </c>
      <c r="D4014">
        <v>64</v>
      </c>
      <c r="E4014" t="s">
        <v>58</v>
      </c>
      <c r="F4014" t="s">
        <v>92</v>
      </c>
      <c r="G4014" s="1">
        <v>43843</v>
      </c>
      <c r="H4014" t="s">
        <v>21</v>
      </c>
      <c r="I4014" t="s">
        <v>22</v>
      </c>
      <c r="J4014" s="3" t="s">
        <v>13130</v>
      </c>
      <c r="K4014" t="s">
        <v>24</v>
      </c>
      <c r="M4014" t="s">
        <v>143</v>
      </c>
      <c r="N4014" t="s">
        <v>33</v>
      </c>
      <c r="O4014" s="2">
        <v>45078.693657407406</v>
      </c>
      <c r="R4014" t="str">
        <f t="shared" ca="1" si="62"/>
        <v>Karan</v>
      </c>
      <c r="S4014" t="str">
        <f>IFERROR(TEXT(DATEVALUE(LEFT(Table1[[#This Row],[Date of Purchase]],10)), "MMMM"), TEXT(Table1[[#This Row],[Date of Purchase]], "MMMM"))</f>
        <v>January</v>
      </c>
      <c r="T4014" t="str">
        <f>IF(OR(
  AND(Table1[[#This Row],[Ticket Priority]]="Critical", Table1[[#This Row],[Ticket Status]]&lt;&gt;"Closed"),
  AND(Table1[[#This Row],[Ticket Priority]]="High", Table1[[#This Row],[Ticket Status]]="Open")
), "Yes", "No")</f>
        <v>No</v>
      </c>
      <c r="U4014" s="4" t="str">
        <f>IF(Table1[[#This Row],[Ticket Status]]="Closed","Yes","No")</f>
        <v>No</v>
      </c>
      <c r="V4014" s="4" t="str">
        <f>IF(Table1[[#This Row],[Ticket Status]]="Pending Customer Response","Yes","No")</f>
        <v>Yes</v>
      </c>
      <c r="W4014" s="5">
        <f ca="1">COUNTIFS(Table1[Agent_name],Table1[[#This Row],[Agent_name]],Table1[Month],Table1[[#This Row],[Month]])/160</f>
        <v>0.21249999999999999</v>
      </c>
    </row>
    <row r="4015" spans="1:23" x14ac:dyDescent="0.25">
      <c r="A4015">
        <v>4014</v>
      </c>
      <c r="B4015" t="s">
        <v>13131</v>
      </c>
      <c r="C4015" t="s">
        <v>13132</v>
      </c>
      <c r="D4015">
        <v>58</v>
      </c>
      <c r="E4015" t="s">
        <v>19</v>
      </c>
      <c r="F4015" t="s">
        <v>431</v>
      </c>
      <c r="G4015" s="1">
        <v>44444</v>
      </c>
      <c r="H4015" t="s">
        <v>59</v>
      </c>
      <c r="I4015" t="s">
        <v>46</v>
      </c>
      <c r="J4015" s="3" t="s">
        <v>13133</v>
      </c>
      <c r="K4015" t="s">
        <v>39</v>
      </c>
      <c r="L4015" t="s">
        <v>13134</v>
      </c>
      <c r="M4015" t="s">
        <v>25</v>
      </c>
      <c r="N4015" t="s">
        <v>33</v>
      </c>
      <c r="O4015" s="2">
        <v>45078.521458333336</v>
      </c>
      <c r="P4015" s="2">
        <v>45077.985347222224</v>
      </c>
      <c r="Q4015">
        <v>2</v>
      </c>
      <c r="R4015" t="str">
        <f t="shared" ca="1" si="62"/>
        <v>Divya</v>
      </c>
      <c r="S4015" t="str">
        <f>IFERROR(TEXT(DATEVALUE(LEFT(Table1[[#This Row],[Date of Purchase]],10)), "MMMM"), TEXT(Table1[[#This Row],[Date of Purchase]], "MMMM"))</f>
        <v>September</v>
      </c>
      <c r="T4015" t="str">
        <f>IF(OR(
  AND(Table1[[#This Row],[Ticket Priority]]="Critical", Table1[[#This Row],[Ticket Status]]&lt;&gt;"Closed"),
  AND(Table1[[#This Row],[Ticket Priority]]="High", Table1[[#This Row],[Ticket Status]]="Open")
), "Yes", "No")</f>
        <v>No</v>
      </c>
      <c r="U4015" s="4" t="str">
        <f>IF(Table1[[#This Row],[Ticket Status]]="Closed","Yes","No")</f>
        <v>Yes</v>
      </c>
      <c r="V4015" s="4" t="str">
        <f>IF(Table1[[#This Row],[Ticket Status]]="Pending Customer Response","Yes","No")</f>
        <v>No</v>
      </c>
      <c r="W4015" s="5">
        <f ca="1">COUNTIFS(Table1[Agent_name],Table1[[#This Row],[Agent_name]],Table1[Month],Table1[[#This Row],[Month]])/160</f>
        <v>0.21875</v>
      </c>
    </row>
    <row r="4016" spans="1:23" x14ac:dyDescent="0.25">
      <c r="A4016">
        <v>4015</v>
      </c>
      <c r="B4016" t="s">
        <v>13135</v>
      </c>
      <c r="C4016" t="s">
        <v>8849</v>
      </c>
      <c r="D4016">
        <v>21</v>
      </c>
      <c r="E4016" t="s">
        <v>58</v>
      </c>
      <c r="F4016" t="s">
        <v>51</v>
      </c>
      <c r="G4016" s="1">
        <v>44379</v>
      </c>
      <c r="H4016" t="s">
        <v>21</v>
      </c>
      <c r="I4016" t="s">
        <v>141</v>
      </c>
      <c r="J4016" s="3" t="s">
        <v>13136</v>
      </c>
      <c r="K4016" t="s">
        <v>39</v>
      </c>
      <c r="L4016" t="s">
        <v>13137</v>
      </c>
      <c r="M4016" t="s">
        <v>143</v>
      </c>
      <c r="N4016" t="s">
        <v>55</v>
      </c>
      <c r="O4016" s="2">
        <v>45078.560358796298</v>
      </c>
      <c r="P4016" s="2">
        <v>45078.275636574072</v>
      </c>
      <c r="Q4016">
        <v>5</v>
      </c>
      <c r="R4016" t="str">
        <f t="shared" ca="1" si="62"/>
        <v>Priya</v>
      </c>
      <c r="S4016" t="str">
        <f>IFERROR(TEXT(DATEVALUE(LEFT(Table1[[#This Row],[Date of Purchase]],10)), "MMMM"), TEXT(Table1[[#This Row],[Date of Purchase]], "MMMM"))</f>
        <v>July</v>
      </c>
      <c r="T4016" t="str">
        <f>IF(OR(
  AND(Table1[[#This Row],[Ticket Priority]]="Critical", Table1[[#This Row],[Ticket Status]]&lt;&gt;"Closed"),
  AND(Table1[[#This Row],[Ticket Priority]]="High", Table1[[#This Row],[Ticket Status]]="Open")
), "Yes", "No")</f>
        <v>No</v>
      </c>
      <c r="U4016" s="4" t="str">
        <f>IF(Table1[[#This Row],[Ticket Status]]="Closed","Yes","No")</f>
        <v>Yes</v>
      </c>
      <c r="V4016" s="4" t="str">
        <f>IF(Table1[[#This Row],[Ticket Status]]="Pending Customer Response","Yes","No")</f>
        <v>No</v>
      </c>
      <c r="W4016" s="5">
        <f ca="1">COUNTIFS(Table1[Agent_name],Table1[[#This Row],[Agent_name]],Table1[Month],Table1[[#This Row],[Month]])/160</f>
        <v>0.45</v>
      </c>
    </row>
    <row r="4017" spans="1:23" x14ac:dyDescent="0.25">
      <c r="A4017">
        <v>4016</v>
      </c>
      <c r="B4017" t="s">
        <v>13138</v>
      </c>
      <c r="C4017" t="s">
        <v>13139</v>
      </c>
      <c r="D4017">
        <v>19</v>
      </c>
      <c r="E4017" t="s">
        <v>58</v>
      </c>
      <c r="F4017" t="s">
        <v>485</v>
      </c>
      <c r="G4017" s="1">
        <v>44078</v>
      </c>
      <c r="H4017" t="s">
        <v>67</v>
      </c>
      <c r="I4017" t="s">
        <v>93</v>
      </c>
      <c r="J4017" s="3" t="s">
        <v>13140</v>
      </c>
      <c r="K4017" t="s">
        <v>62</v>
      </c>
      <c r="M4017" t="s">
        <v>25</v>
      </c>
      <c r="N4017" t="s">
        <v>55</v>
      </c>
      <c r="R4017" t="str">
        <f t="shared" ca="1" si="62"/>
        <v>Sara</v>
      </c>
      <c r="S4017" t="str">
        <f>IFERROR(TEXT(DATEVALUE(LEFT(Table1[[#This Row],[Date of Purchase]],10)), "MMMM"), TEXT(Table1[[#This Row],[Date of Purchase]], "MMMM"))</f>
        <v>September</v>
      </c>
      <c r="T4017" t="str">
        <f>IF(OR(
  AND(Table1[[#This Row],[Ticket Priority]]="Critical", Table1[[#This Row],[Ticket Status]]&lt;&gt;"Closed"),
  AND(Table1[[#This Row],[Ticket Priority]]="High", Table1[[#This Row],[Ticket Status]]="Open")
), "Yes", "No")</f>
        <v>Yes</v>
      </c>
      <c r="U4017" s="4" t="str">
        <f>IF(Table1[[#This Row],[Ticket Status]]="Closed","Yes","No")</f>
        <v>No</v>
      </c>
      <c r="V4017" s="4" t="str">
        <f>IF(Table1[[#This Row],[Ticket Status]]="Pending Customer Response","Yes","No")</f>
        <v>No</v>
      </c>
      <c r="W4017" s="5">
        <f ca="1">COUNTIFS(Table1[Agent_name],Table1[[#This Row],[Agent_name]],Table1[Month],Table1[[#This Row],[Month]])/160</f>
        <v>0.65</v>
      </c>
    </row>
    <row r="4018" spans="1:23" x14ac:dyDescent="0.25">
      <c r="A4018">
        <v>4017</v>
      </c>
      <c r="B4018" t="s">
        <v>13141</v>
      </c>
      <c r="C4018" t="s">
        <v>13142</v>
      </c>
      <c r="D4018">
        <v>36</v>
      </c>
      <c r="E4018" t="s">
        <v>19</v>
      </c>
      <c r="F4018" t="s">
        <v>223</v>
      </c>
      <c r="G4018" s="1">
        <v>44232</v>
      </c>
      <c r="H4018" t="s">
        <v>45</v>
      </c>
      <c r="I4018" t="s">
        <v>59</v>
      </c>
      <c r="J4018" s="3" t="s">
        <v>13143</v>
      </c>
      <c r="K4018" t="s">
        <v>39</v>
      </c>
      <c r="L4018" t="s">
        <v>13144</v>
      </c>
      <c r="M4018" t="s">
        <v>41</v>
      </c>
      <c r="N4018" t="s">
        <v>33</v>
      </c>
      <c r="O4018" s="2">
        <v>45078.154143518521</v>
      </c>
      <c r="P4018" s="2">
        <v>45078.472199074073</v>
      </c>
      <c r="Q4018">
        <v>3</v>
      </c>
      <c r="R4018" t="str">
        <f t="shared" ca="1" si="62"/>
        <v>Ravi</v>
      </c>
      <c r="S4018" t="str">
        <f>IFERROR(TEXT(DATEVALUE(LEFT(Table1[[#This Row],[Date of Purchase]],10)), "MMMM"), TEXT(Table1[[#This Row],[Date of Purchase]], "MMMM"))</f>
        <v>February</v>
      </c>
      <c r="T4018" t="str">
        <f>IF(OR(
  AND(Table1[[#This Row],[Ticket Priority]]="Critical", Table1[[#This Row],[Ticket Status]]&lt;&gt;"Closed"),
  AND(Table1[[#This Row],[Ticket Priority]]="High", Table1[[#This Row],[Ticket Status]]="Open")
), "Yes", "No")</f>
        <v>No</v>
      </c>
      <c r="U4018" s="4" t="str">
        <f>IF(Table1[[#This Row],[Ticket Status]]="Closed","Yes","No")</f>
        <v>Yes</v>
      </c>
      <c r="V4018" s="4" t="str">
        <f>IF(Table1[[#This Row],[Ticket Status]]="Pending Customer Response","Yes","No")</f>
        <v>No</v>
      </c>
      <c r="W4018" s="5">
        <f ca="1">COUNTIFS(Table1[Agent_name],Table1[[#This Row],[Agent_name]],Table1[Month],Table1[[#This Row],[Month]])/160</f>
        <v>0.61250000000000004</v>
      </c>
    </row>
    <row r="4019" spans="1:23" x14ac:dyDescent="0.25">
      <c r="A4019">
        <v>4018</v>
      </c>
      <c r="B4019" t="s">
        <v>12451</v>
      </c>
      <c r="C4019" t="s">
        <v>13145</v>
      </c>
      <c r="D4019">
        <v>36</v>
      </c>
      <c r="E4019" t="s">
        <v>58</v>
      </c>
      <c r="F4019" t="s">
        <v>30</v>
      </c>
      <c r="G4019" s="1">
        <v>44069</v>
      </c>
      <c r="H4019" t="s">
        <v>45</v>
      </c>
      <c r="I4019" t="s">
        <v>59</v>
      </c>
      <c r="J4019" s="3" t="s">
        <v>13146</v>
      </c>
      <c r="K4019" t="s">
        <v>62</v>
      </c>
      <c r="M4019" t="s">
        <v>41</v>
      </c>
      <c r="N4019" t="s">
        <v>26</v>
      </c>
      <c r="R4019" t="str">
        <f t="shared" ca="1" si="62"/>
        <v>Rahul</v>
      </c>
      <c r="S4019" t="str">
        <f>IFERROR(TEXT(DATEVALUE(LEFT(Table1[[#This Row],[Date of Purchase]],10)), "MMMM"), TEXT(Table1[[#This Row],[Date of Purchase]], "MMMM"))</f>
        <v>August</v>
      </c>
      <c r="T4019" t="str">
        <f>IF(OR(
  AND(Table1[[#This Row],[Ticket Priority]]="Critical", Table1[[#This Row],[Ticket Status]]&lt;&gt;"Closed"),
  AND(Table1[[#This Row],[Ticket Priority]]="High", Table1[[#This Row],[Ticket Status]]="Open")
), "Yes", "No")</f>
        <v>No</v>
      </c>
      <c r="U4019" s="4" t="str">
        <f>IF(Table1[[#This Row],[Ticket Status]]="Closed","Yes","No")</f>
        <v>No</v>
      </c>
      <c r="V4019" s="4" t="str">
        <f>IF(Table1[[#This Row],[Ticket Status]]="Pending Customer Response","Yes","No")</f>
        <v>No</v>
      </c>
      <c r="W4019" s="5">
        <f ca="1">COUNTIFS(Table1[Agent_name],Table1[[#This Row],[Agent_name]],Table1[Month],Table1[[#This Row],[Month]])/160</f>
        <v>0.22500000000000001</v>
      </c>
    </row>
    <row r="4020" spans="1:23" x14ac:dyDescent="0.25">
      <c r="A4020">
        <v>4019</v>
      </c>
      <c r="B4020" t="s">
        <v>13147</v>
      </c>
      <c r="C4020" t="s">
        <v>13148</v>
      </c>
      <c r="D4020">
        <v>49</v>
      </c>
      <c r="E4020" t="s">
        <v>58</v>
      </c>
      <c r="F4020" t="s">
        <v>129</v>
      </c>
      <c r="G4020" s="1">
        <v>44281</v>
      </c>
      <c r="H4020" t="s">
        <v>45</v>
      </c>
      <c r="I4020" t="s">
        <v>150</v>
      </c>
      <c r="J4020" s="3" t="s">
        <v>13149</v>
      </c>
      <c r="K4020" t="s">
        <v>62</v>
      </c>
      <c r="M4020" t="s">
        <v>25</v>
      </c>
      <c r="N4020" t="s">
        <v>26</v>
      </c>
      <c r="R4020" t="str">
        <f t="shared" ca="1" si="62"/>
        <v>Karan</v>
      </c>
      <c r="S4020" t="str">
        <f>IFERROR(TEXT(DATEVALUE(LEFT(Table1[[#This Row],[Date of Purchase]],10)), "MMMM"), TEXT(Table1[[#This Row],[Date of Purchase]], "MMMM"))</f>
        <v>March</v>
      </c>
      <c r="T4020" t="str">
        <f>IF(OR(
  AND(Table1[[#This Row],[Ticket Priority]]="Critical", Table1[[#This Row],[Ticket Status]]&lt;&gt;"Closed"),
  AND(Table1[[#This Row],[Ticket Priority]]="High", Table1[[#This Row],[Ticket Status]]="Open")
), "Yes", "No")</f>
        <v>Yes</v>
      </c>
      <c r="U4020" s="4" t="str">
        <f>IF(Table1[[#This Row],[Ticket Status]]="Closed","Yes","No")</f>
        <v>No</v>
      </c>
      <c r="V4020" s="4" t="str">
        <f>IF(Table1[[#This Row],[Ticket Status]]="Pending Customer Response","Yes","No")</f>
        <v>No</v>
      </c>
      <c r="W4020" s="5">
        <f ca="1">COUNTIFS(Table1[Agent_name],Table1[[#This Row],[Agent_name]],Table1[Month],Table1[[#This Row],[Month]])/160</f>
        <v>0.21249999999999999</v>
      </c>
    </row>
    <row r="4021" spans="1:23" x14ac:dyDescent="0.25">
      <c r="A4021">
        <v>4020</v>
      </c>
      <c r="B4021" t="s">
        <v>13150</v>
      </c>
      <c r="C4021" t="s">
        <v>13151</v>
      </c>
      <c r="D4021">
        <v>67</v>
      </c>
      <c r="E4021" t="s">
        <v>58</v>
      </c>
      <c r="F4021" t="s">
        <v>211</v>
      </c>
      <c r="G4021" s="1">
        <v>44046</v>
      </c>
      <c r="H4021" t="s">
        <v>66</v>
      </c>
      <c r="I4021" t="s">
        <v>113</v>
      </c>
      <c r="J4021" s="3" t="s">
        <v>13152</v>
      </c>
      <c r="K4021" t="s">
        <v>39</v>
      </c>
      <c r="L4021" t="s">
        <v>13153</v>
      </c>
      <c r="M4021" t="s">
        <v>89</v>
      </c>
      <c r="N4021" t="s">
        <v>26</v>
      </c>
      <c r="O4021" s="2">
        <v>45078.693078703705</v>
      </c>
      <c r="P4021" s="2">
        <v>45078.948634259257</v>
      </c>
      <c r="Q4021">
        <v>3</v>
      </c>
      <c r="R4021" t="str">
        <f t="shared" ca="1" si="62"/>
        <v>Sara</v>
      </c>
      <c r="S4021" t="str">
        <f>IFERROR(TEXT(DATEVALUE(LEFT(Table1[[#This Row],[Date of Purchase]],10)), "MMMM"), TEXT(Table1[[#This Row],[Date of Purchase]], "MMMM"))</f>
        <v>August</v>
      </c>
      <c r="T4021" t="str">
        <f>IF(OR(
  AND(Table1[[#This Row],[Ticket Priority]]="Critical", Table1[[#This Row],[Ticket Status]]&lt;&gt;"Closed"),
  AND(Table1[[#This Row],[Ticket Priority]]="High", Table1[[#This Row],[Ticket Status]]="Open")
), "Yes", "No")</f>
        <v>No</v>
      </c>
      <c r="U4021" s="4" t="str">
        <f>IF(Table1[[#This Row],[Ticket Status]]="Closed","Yes","No")</f>
        <v>Yes</v>
      </c>
      <c r="V4021" s="4" t="str">
        <f>IF(Table1[[#This Row],[Ticket Status]]="Pending Customer Response","Yes","No")</f>
        <v>No</v>
      </c>
      <c r="W4021" s="5">
        <f ca="1">COUNTIFS(Table1[Agent_name],Table1[[#This Row],[Agent_name]],Table1[Month],Table1[[#This Row],[Month]])/160</f>
        <v>0.8</v>
      </c>
    </row>
    <row r="4022" spans="1:23" x14ac:dyDescent="0.25">
      <c r="A4022">
        <v>4021</v>
      </c>
      <c r="B4022" t="s">
        <v>13154</v>
      </c>
      <c r="C4022" t="s">
        <v>13155</v>
      </c>
      <c r="D4022">
        <v>60</v>
      </c>
      <c r="E4022" t="s">
        <v>58</v>
      </c>
      <c r="F4022" t="s">
        <v>207</v>
      </c>
      <c r="G4022" s="1">
        <v>43867</v>
      </c>
      <c r="H4022" t="s">
        <v>21</v>
      </c>
      <c r="I4022" t="s">
        <v>99</v>
      </c>
      <c r="J4022" s="3" t="s">
        <v>13156</v>
      </c>
      <c r="K4022" t="s">
        <v>62</v>
      </c>
      <c r="M4022" t="s">
        <v>89</v>
      </c>
      <c r="N4022" t="s">
        <v>83</v>
      </c>
      <c r="R4022" t="str">
        <f t="shared" ca="1" si="62"/>
        <v>Ravi</v>
      </c>
      <c r="S4022" t="str">
        <f>IFERROR(TEXT(DATEVALUE(LEFT(Table1[[#This Row],[Date of Purchase]],10)), "MMMM"), TEXT(Table1[[#This Row],[Date of Purchase]], "MMMM"))</f>
        <v>February</v>
      </c>
      <c r="T4022" t="str">
        <f>IF(OR(
  AND(Table1[[#This Row],[Ticket Priority]]="Critical", Table1[[#This Row],[Ticket Status]]&lt;&gt;"Closed"),
  AND(Table1[[#This Row],[Ticket Priority]]="High", Table1[[#This Row],[Ticket Status]]="Open")
), "Yes", "No")</f>
        <v>Yes</v>
      </c>
      <c r="U4022" s="4" t="str">
        <f>IF(Table1[[#This Row],[Ticket Status]]="Closed","Yes","No")</f>
        <v>No</v>
      </c>
      <c r="V4022" s="4" t="str">
        <f>IF(Table1[[#This Row],[Ticket Status]]="Pending Customer Response","Yes","No")</f>
        <v>No</v>
      </c>
      <c r="W4022" s="5">
        <f ca="1">COUNTIFS(Table1[Agent_name],Table1[[#This Row],[Agent_name]],Table1[Month],Table1[[#This Row],[Month]])/160</f>
        <v>0.61250000000000004</v>
      </c>
    </row>
    <row r="4023" spans="1:23" x14ac:dyDescent="0.25">
      <c r="A4023">
        <v>4022</v>
      </c>
      <c r="B4023" t="s">
        <v>13157</v>
      </c>
      <c r="C4023" t="s">
        <v>13158</v>
      </c>
      <c r="D4023">
        <v>64</v>
      </c>
      <c r="E4023" t="s">
        <v>58</v>
      </c>
      <c r="F4023" t="s">
        <v>36</v>
      </c>
      <c r="G4023" s="1">
        <v>43998</v>
      </c>
      <c r="H4023" t="s">
        <v>59</v>
      </c>
      <c r="I4023" t="s">
        <v>99</v>
      </c>
      <c r="J4023" s="3" t="s">
        <v>13159</v>
      </c>
      <c r="K4023" t="s">
        <v>62</v>
      </c>
      <c r="M4023" t="s">
        <v>143</v>
      </c>
      <c r="N4023" t="s">
        <v>26</v>
      </c>
      <c r="R4023" t="str">
        <f t="shared" ca="1" si="62"/>
        <v>Arjun</v>
      </c>
      <c r="S4023" t="str">
        <f>IFERROR(TEXT(DATEVALUE(LEFT(Table1[[#This Row],[Date of Purchase]],10)), "MMMM"), TEXT(Table1[[#This Row],[Date of Purchase]], "MMMM"))</f>
        <v>June</v>
      </c>
      <c r="T4023" t="str">
        <f>IF(OR(
  AND(Table1[[#This Row],[Ticket Priority]]="Critical", Table1[[#This Row],[Ticket Status]]&lt;&gt;"Closed"),
  AND(Table1[[#This Row],[Ticket Priority]]="High", Table1[[#This Row],[Ticket Status]]="Open")
), "Yes", "No")</f>
        <v>No</v>
      </c>
      <c r="U4023" s="4" t="str">
        <f>IF(Table1[[#This Row],[Ticket Status]]="Closed","Yes","No")</f>
        <v>No</v>
      </c>
      <c r="V4023" s="4" t="str">
        <f>IF(Table1[[#This Row],[Ticket Status]]="Pending Customer Response","Yes","No")</f>
        <v>No</v>
      </c>
      <c r="W4023" s="5">
        <f ca="1">COUNTIFS(Table1[Agent_name],Table1[[#This Row],[Agent_name]],Table1[Month],Table1[[#This Row],[Month]])/160</f>
        <v>0.28749999999999998</v>
      </c>
    </row>
    <row r="4024" spans="1:23" x14ac:dyDescent="0.25">
      <c r="A4024">
        <v>4023</v>
      </c>
      <c r="B4024" t="s">
        <v>13160</v>
      </c>
      <c r="C4024" t="s">
        <v>13161</v>
      </c>
      <c r="D4024">
        <v>44</v>
      </c>
      <c r="E4024" t="s">
        <v>19</v>
      </c>
      <c r="F4024" t="s">
        <v>249</v>
      </c>
      <c r="G4024" s="1">
        <v>44332</v>
      </c>
      <c r="H4024" t="s">
        <v>59</v>
      </c>
      <c r="I4024" t="s">
        <v>93</v>
      </c>
      <c r="J4024" s="3" t="s">
        <v>13162</v>
      </c>
      <c r="K4024" t="s">
        <v>39</v>
      </c>
      <c r="L4024" t="s">
        <v>13163</v>
      </c>
      <c r="M4024" t="s">
        <v>25</v>
      </c>
      <c r="N4024" t="s">
        <v>33</v>
      </c>
      <c r="O4024" s="2">
        <v>45078.588263888887</v>
      </c>
      <c r="P4024" s="2">
        <v>45078.311874999999</v>
      </c>
      <c r="Q4024">
        <v>4</v>
      </c>
      <c r="R4024" t="str">
        <f t="shared" ca="1" si="62"/>
        <v>Neha</v>
      </c>
      <c r="S4024" t="str">
        <f>IFERROR(TEXT(DATEVALUE(LEFT(Table1[[#This Row],[Date of Purchase]],10)), "MMMM"), TEXT(Table1[[#This Row],[Date of Purchase]], "MMMM"))</f>
        <v>May</v>
      </c>
      <c r="T4024" t="str">
        <f>IF(OR(
  AND(Table1[[#This Row],[Ticket Priority]]="Critical", Table1[[#This Row],[Ticket Status]]&lt;&gt;"Closed"),
  AND(Table1[[#This Row],[Ticket Priority]]="High", Table1[[#This Row],[Ticket Status]]="Open")
), "Yes", "No")</f>
        <v>No</v>
      </c>
      <c r="U4024" s="4" t="str">
        <f>IF(Table1[[#This Row],[Ticket Status]]="Closed","Yes","No")</f>
        <v>Yes</v>
      </c>
      <c r="V4024" s="4" t="str">
        <f>IF(Table1[[#This Row],[Ticket Status]]="Pending Customer Response","Yes","No")</f>
        <v>No</v>
      </c>
      <c r="W4024" s="5">
        <f ca="1">COUNTIFS(Table1[Agent_name],Table1[[#This Row],[Agent_name]],Table1[Month],Table1[[#This Row],[Month]])/160</f>
        <v>0.20624999999999999</v>
      </c>
    </row>
    <row r="4025" spans="1:23" x14ac:dyDescent="0.25">
      <c r="A4025">
        <v>4024</v>
      </c>
      <c r="B4025" t="s">
        <v>13164</v>
      </c>
      <c r="C4025" t="s">
        <v>13165</v>
      </c>
      <c r="D4025">
        <v>54</v>
      </c>
      <c r="E4025" t="s">
        <v>58</v>
      </c>
      <c r="F4025" t="s">
        <v>383</v>
      </c>
      <c r="G4025" s="1">
        <v>44138</v>
      </c>
      <c r="H4025" t="s">
        <v>59</v>
      </c>
      <c r="I4025" t="s">
        <v>46</v>
      </c>
      <c r="J4025" s="3" t="s">
        <v>13166</v>
      </c>
      <c r="K4025" t="s">
        <v>24</v>
      </c>
      <c r="M4025" t="s">
        <v>25</v>
      </c>
      <c r="N4025" t="s">
        <v>26</v>
      </c>
      <c r="O4025" s="2">
        <v>45078.90148148148</v>
      </c>
      <c r="R4025" t="str">
        <f t="shared" ca="1" si="62"/>
        <v>Aisha</v>
      </c>
      <c r="S4025" t="str">
        <f>IFERROR(TEXT(DATEVALUE(LEFT(Table1[[#This Row],[Date of Purchase]],10)), "MMMM"), TEXT(Table1[[#This Row],[Date of Purchase]], "MMMM"))</f>
        <v>November</v>
      </c>
      <c r="T4025" t="str">
        <f>IF(OR(
  AND(Table1[[#This Row],[Ticket Priority]]="Critical", Table1[[#This Row],[Ticket Status]]&lt;&gt;"Closed"),
  AND(Table1[[#This Row],[Ticket Priority]]="High", Table1[[#This Row],[Ticket Status]]="Open")
), "Yes", "No")</f>
        <v>Yes</v>
      </c>
      <c r="U4025" s="4" t="str">
        <f>IF(Table1[[#This Row],[Ticket Status]]="Closed","Yes","No")</f>
        <v>No</v>
      </c>
      <c r="V4025" s="4" t="str">
        <f>IF(Table1[[#This Row],[Ticket Status]]="Pending Customer Response","Yes","No")</f>
        <v>Yes</v>
      </c>
      <c r="W4025" s="5">
        <f ca="1">COUNTIFS(Table1[Agent_name],Table1[[#This Row],[Agent_name]],Table1[Month],Table1[[#This Row],[Month]])/160</f>
        <v>0.85624999999999996</v>
      </c>
    </row>
    <row r="4026" spans="1:23" x14ac:dyDescent="0.25">
      <c r="A4026">
        <v>4025</v>
      </c>
      <c r="B4026" t="s">
        <v>13167</v>
      </c>
      <c r="C4026" t="s">
        <v>13168</v>
      </c>
      <c r="D4026">
        <v>64</v>
      </c>
      <c r="E4026" t="s">
        <v>58</v>
      </c>
      <c r="F4026" t="s">
        <v>431</v>
      </c>
      <c r="G4026" s="1">
        <v>44528</v>
      </c>
      <c r="H4026" t="s">
        <v>59</v>
      </c>
      <c r="I4026" t="s">
        <v>52</v>
      </c>
      <c r="J4026" s="3" t="s">
        <v>13169</v>
      </c>
      <c r="K4026" t="s">
        <v>39</v>
      </c>
      <c r="L4026" t="s">
        <v>13170</v>
      </c>
      <c r="M4026" t="s">
        <v>41</v>
      </c>
      <c r="N4026" t="s">
        <v>83</v>
      </c>
      <c r="O4026" s="2">
        <v>45078.007048611114</v>
      </c>
      <c r="P4026" s="2">
        <v>45078.377881944441</v>
      </c>
      <c r="Q4026">
        <v>5</v>
      </c>
      <c r="R4026" t="str">
        <f t="shared" ca="1" si="62"/>
        <v>Aisha</v>
      </c>
      <c r="S4026" t="str">
        <f>IFERROR(TEXT(DATEVALUE(LEFT(Table1[[#This Row],[Date of Purchase]],10)), "MMMM"), TEXT(Table1[[#This Row],[Date of Purchase]], "MMMM"))</f>
        <v>November</v>
      </c>
      <c r="T4026" t="str">
        <f>IF(OR(
  AND(Table1[[#This Row],[Ticket Priority]]="Critical", Table1[[#This Row],[Ticket Status]]&lt;&gt;"Closed"),
  AND(Table1[[#This Row],[Ticket Priority]]="High", Table1[[#This Row],[Ticket Status]]="Open")
), "Yes", "No")</f>
        <v>No</v>
      </c>
      <c r="U4026" s="4" t="str">
        <f>IF(Table1[[#This Row],[Ticket Status]]="Closed","Yes","No")</f>
        <v>Yes</v>
      </c>
      <c r="V4026" s="4" t="str">
        <f>IF(Table1[[#This Row],[Ticket Status]]="Pending Customer Response","Yes","No")</f>
        <v>No</v>
      </c>
      <c r="W4026" s="5">
        <f ca="1">COUNTIFS(Table1[Agent_name],Table1[[#This Row],[Agent_name]],Table1[Month],Table1[[#This Row],[Month]])/160</f>
        <v>0.85624999999999996</v>
      </c>
    </row>
    <row r="4027" spans="1:23" x14ac:dyDescent="0.25">
      <c r="A4027">
        <v>4026</v>
      </c>
      <c r="B4027" t="s">
        <v>13171</v>
      </c>
      <c r="C4027" t="s">
        <v>13172</v>
      </c>
      <c r="D4027">
        <v>64</v>
      </c>
      <c r="E4027" t="s">
        <v>19</v>
      </c>
      <c r="F4027" t="s">
        <v>36</v>
      </c>
      <c r="G4027" s="1">
        <v>44021</v>
      </c>
      <c r="H4027" t="s">
        <v>45</v>
      </c>
      <c r="I4027" t="s">
        <v>67</v>
      </c>
      <c r="J4027" s="3" t="s">
        <v>13173</v>
      </c>
      <c r="K4027" t="s">
        <v>24</v>
      </c>
      <c r="M4027" t="s">
        <v>25</v>
      </c>
      <c r="N4027" t="s">
        <v>83</v>
      </c>
      <c r="O4027" s="2">
        <v>45078.622349537036</v>
      </c>
      <c r="R4027" t="str">
        <f t="shared" ca="1" si="62"/>
        <v>Rahul</v>
      </c>
      <c r="S4027" t="str">
        <f>IFERROR(TEXT(DATEVALUE(LEFT(Table1[[#This Row],[Date of Purchase]],10)), "MMMM"), TEXT(Table1[[#This Row],[Date of Purchase]], "MMMM"))</f>
        <v>July</v>
      </c>
      <c r="T4027" t="str">
        <f>IF(OR(
  AND(Table1[[#This Row],[Ticket Priority]]="Critical", Table1[[#This Row],[Ticket Status]]&lt;&gt;"Closed"),
  AND(Table1[[#This Row],[Ticket Priority]]="High", Table1[[#This Row],[Ticket Status]]="Open")
), "Yes", "No")</f>
        <v>Yes</v>
      </c>
      <c r="U4027" s="4" t="str">
        <f>IF(Table1[[#This Row],[Ticket Status]]="Closed","Yes","No")</f>
        <v>No</v>
      </c>
      <c r="V4027" s="4" t="str">
        <f>IF(Table1[[#This Row],[Ticket Status]]="Pending Customer Response","Yes","No")</f>
        <v>Yes</v>
      </c>
      <c r="W4027" s="5">
        <f ca="1">COUNTIFS(Table1[Agent_name],Table1[[#This Row],[Agent_name]],Table1[Month],Table1[[#This Row],[Month]])/160</f>
        <v>0.21249999999999999</v>
      </c>
    </row>
    <row r="4028" spans="1:23" x14ac:dyDescent="0.25">
      <c r="A4028">
        <v>4027</v>
      </c>
      <c r="B4028" t="s">
        <v>13174</v>
      </c>
      <c r="C4028" t="s">
        <v>13175</v>
      </c>
      <c r="D4028">
        <v>28</v>
      </c>
      <c r="E4028" t="s">
        <v>58</v>
      </c>
      <c r="F4028" t="s">
        <v>383</v>
      </c>
      <c r="G4028" s="1">
        <v>43953</v>
      </c>
      <c r="H4028" t="s">
        <v>67</v>
      </c>
      <c r="I4028" t="s">
        <v>59</v>
      </c>
      <c r="J4028" s="3" t="s">
        <v>13176</v>
      </c>
      <c r="K4028" t="s">
        <v>62</v>
      </c>
      <c r="M4028" t="s">
        <v>89</v>
      </c>
      <c r="N4028" t="s">
        <v>33</v>
      </c>
      <c r="R4028" t="str">
        <f t="shared" ca="1" si="62"/>
        <v>Aisha</v>
      </c>
      <c r="S4028" t="str">
        <f>IFERROR(TEXT(DATEVALUE(LEFT(Table1[[#This Row],[Date of Purchase]],10)), "MMMM"), TEXT(Table1[[#This Row],[Date of Purchase]], "MMMM"))</f>
        <v>May</v>
      </c>
      <c r="T4028" t="str">
        <f>IF(OR(
  AND(Table1[[#This Row],[Ticket Priority]]="Critical", Table1[[#This Row],[Ticket Status]]&lt;&gt;"Closed"),
  AND(Table1[[#This Row],[Ticket Priority]]="High", Table1[[#This Row],[Ticket Status]]="Open")
), "Yes", "No")</f>
        <v>Yes</v>
      </c>
      <c r="U4028" s="4" t="str">
        <f>IF(Table1[[#This Row],[Ticket Status]]="Closed","Yes","No")</f>
        <v>No</v>
      </c>
      <c r="V4028" s="4" t="str">
        <f>IF(Table1[[#This Row],[Ticket Status]]="Pending Customer Response","Yes","No")</f>
        <v>No</v>
      </c>
      <c r="W4028" s="5">
        <f ca="1">COUNTIFS(Table1[Agent_name],Table1[[#This Row],[Agent_name]],Table1[Month],Table1[[#This Row],[Month]])/160</f>
        <v>0.93125000000000002</v>
      </c>
    </row>
    <row r="4029" spans="1:23" x14ac:dyDescent="0.25">
      <c r="A4029">
        <v>4028</v>
      </c>
      <c r="B4029" t="s">
        <v>13177</v>
      </c>
      <c r="C4029" t="s">
        <v>13178</v>
      </c>
      <c r="D4029">
        <v>46</v>
      </c>
      <c r="E4029" t="s">
        <v>19</v>
      </c>
      <c r="F4029" t="s">
        <v>286</v>
      </c>
      <c r="G4029" s="1">
        <v>44448</v>
      </c>
      <c r="H4029" t="s">
        <v>67</v>
      </c>
      <c r="I4029" t="s">
        <v>177</v>
      </c>
      <c r="J4029" s="3" t="s">
        <v>13179</v>
      </c>
      <c r="K4029" t="s">
        <v>62</v>
      </c>
      <c r="M4029" t="s">
        <v>25</v>
      </c>
      <c r="N4029" t="s">
        <v>26</v>
      </c>
      <c r="R4029" t="str">
        <f t="shared" ca="1" si="62"/>
        <v>Sara</v>
      </c>
      <c r="S4029" t="str">
        <f>IFERROR(TEXT(DATEVALUE(LEFT(Table1[[#This Row],[Date of Purchase]],10)), "MMMM"), TEXT(Table1[[#This Row],[Date of Purchase]], "MMMM"))</f>
        <v>September</v>
      </c>
      <c r="T4029" t="str">
        <f>IF(OR(
  AND(Table1[[#This Row],[Ticket Priority]]="Critical", Table1[[#This Row],[Ticket Status]]&lt;&gt;"Closed"),
  AND(Table1[[#This Row],[Ticket Priority]]="High", Table1[[#This Row],[Ticket Status]]="Open")
), "Yes", "No")</f>
        <v>Yes</v>
      </c>
      <c r="U4029" s="4" t="str">
        <f>IF(Table1[[#This Row],[Ticket Status]]="Closed","Yes","No")</f>
        <v>No</v>
      </c>
      <c r="V4029" s="4" t="str">
        <f>IF(Table1[[#This Row],[Ticket Status]]="Pending Customer Response","Yes","No")</f>
        <v>No</v>
      </c>
      <c r="W4029" s="5">
        <f ca="1">COUNTIFS(Table1[Agent_name],Table1[[#This Row],[Agent_name]],Table1[Month],Table1[[#This Row],[Month]])/160</f>
        <v>0.65</v>
      </c>
    </row>
    <row r="4030" spans="1:23" x14ac:dyDescent="0.25">
      <c r="A4030">
        <v>4029</v>
      </c>
      <c r="B4030" t="s">
        <v>11490</v>
      </c>
      <c r="C4030" t="s">
        <v>13180</v>
      </c>
      <c r="D4030">
        <v>60</v>
      </c>
      <c r="E4030" t="s">
        <v>19</v>
      </c>
      <c r="F4030" t="s">
        <v>421</v>
      </c>
      <c r="G4030" s="1">
        <v>43888</v>
      </c>
      <c r="H4030" t="s">
        <v>67</v>
      </c>
      <c r="I4030" t="s">
        <v>37</v>
      </c>
      <c r="J4030" s="3" t="s">
        <v>13181</v>
      </c>
      <c r="K4030" t="s">
        <v>24</v>
      </c>
      <c r="M4030" t="s">
        <v>41</v>
      </c>
      <c r="N4030" t="s">
        <v>55</v>
      </c>
      <c r="O4030" s="2">
        <v>45078.834907407407</v>
      </c>
      <c r="R4030" t="str">
        <f t="shared" ca="1" si="62"/>
        <v>Sara</v>
      </c>
      <c r="S4030" t="str">
        <f>IFERROR(TEXT(DATEVALUE(LEFT(Table1[[#This Row],[Date of Purchase]],10)), "MMMM"), TEXT(Table1[[#This Row],[Date of Purchase]], "MMMM"))</f>
        <v>February</v>
      </c>
      <c r="T4030" t="str">
        <f>IF(OR(
  AND(Table1[[#This Row],[Ticket Priority]]="Critical", Table1[[#This Row],[Ticket Status]]&lt;&gt;"Closed"),
  AND(Table1[[#This Row],[Ticket Priority]]="High", Table1[[#This Row],[Ticket Status]]="Open")
), "Yes", "No")</f>
        <v>No</v>
      </c>
      <c r="U4030" s="4" t="str">
        <f>IF(Table1[[#This Row],[Ticket Status]]="Closed","Yes","No")</f>
        <v>No</v>
      </c>
      <c r="V4030" s="4" t="str">
        <f>IF(Table1[[#This Row],[Ticket Status]]="Pending Customer Response","Yes","No")</f>
        <v>Yes</v>
      </c>
      <c r="W4030" s="5">
        <f ca="1">COUNTIFS(Table1[Agent_name],Table1[[#This Row],[Agent_name]],Table1[Month],Table1[[#This Row],[Month]])/160</f>
        <v>0.65625</v>
      </c>
    </row>
    <row r="4031" spans="1:23" x14ac:dyDescent="0.25">
      <c r="A4031">
        <v>4030</v>
      </c>
      <c r="B4031" t="s">
        <v>13182</v>
      </c>
      <c r="C4031" t="s">
        <v>13183</v>
      </c>
      <c r="D4031">
        <v>23</v>
      </c>
      <c r="E4031" t="s">
        <v>19</v>
      </c>
      <c r="F4031" t="s">
        <v>699</v>
      </c>
      <c r="G4031" s="1">
        <v>44088</v>
      </c>
      <c r="H4031" t="s">
        <v>59</v>
      </c>
      <c r="I4031" t="s">
        <v>31</v>
      </c>
      <c r="J4031" s="3" t="s">
        <v>13184</v>
      </c>
      <c r="K4031" t="s">
        <v>24</v>
      </c>
      <c r="M4031" t="s">
        <v>143</v>
      </c>
      <c r="N4031" t="s">
        <v>33</v>
      </c>
      <c r="O4031" s="2">
        <v>45078.53701388889</v>
      </c>
      <c r="R4031" t="str">
        <f t="shared" ca="1" si="62"/>
        <v>Karan</v>
      </c>
      <c r="S4031" t="str">
        <f>IFERROR(TEXT(DATEVALUE(LEFT(Table1[[#This Row],[Date of Purchase]],10)), "MMMM"), TEXT(Table1[[#This Row],[Date of Purchase]], "MMMM"))</f>
        <v>September</v>
      </c>
      <c r="T4031" t="str">
        <f>IF(OR(
  AND(Table1[[#This Row],[Ticket Priority]]="Critical", Table1[[#This Row],[Ticket Status]]&lt;&gt;"Closed"),
  AND(Table1[[#This Row],[Ticket Priority]]="High", Table1[[#This Row],[Ticket Status]]="Open")
), "Yes", "No")</f>
        <v>No</v>
      </c>
      <c r="U4031" s="4" t="str">
        <f>IF(Table1[[#This Row],[Ticket Status]]="Closed","Yes","No")</f>
        <v>No</v>
      </c>
      <c r="V4031" s="4" t="str">
        <f>IF(Table1[[#This Row],[Ticket Status]]="Pending Customer Response","Yes","No")</f>
        <v>Yes</v>
      </c>
      <c r="W4031" s="5">
        <f ca="1">COUNTIFS(Table1[Agent_name],Table1[[#This Row],[Agent_name]],Table1[Month],Table1[[#This Row],[Month]])/160</f>
        <v>0.24374999999999999</v>
      </c>
    </row>
    <row r="4032" spans="1:23" x14ac:dyDescent="0.25">
      <c r="A4032">
        <v>4031</v>
      </c>
      <c r="B4032" t="s">
        <v>13185</v>
      </c>
      <c r="C4032" t="s">
        <v>13186</v>
      </c>
      <c r="D4032">
        <v>61</v>
      </c>
      <c r="E4032" t="s">
        <v>29</v>
      </c>
      <c r="F4032" t="s">
        <v>129</v>
      </c>
      <c r="G4032" s="1">
        <v>44085</v>
      </c>
      <c r="H4032" t="s">
        <v>21</v>
      </c>
      <c r="I4032" t="s">
        <v>93</v>
      </c>
      <c r="J4032" s="3" t="s">
        <v>13187</v>
      </c>
      <c r="K4032" t="s">
        <v>62</v>
      </c>
      <c r="M4032" t="s">
        <v>143</v>
      </c>
      <c r="N4032" t="s">
        <v>26</v>
      </c>
      <c r="R4032" t="str">
        <f t="shared" ca="1" si="62"/>
        <v>Priya</v>
      </c>
      <c r="S4032" t="str">
        <f>IFERROR(TEXT(DATEVALUE(LEFT(Table1[[#This Row],[Date of Purchase]],10)), "MMMM"), TEXT(Table1[[#This Row],[Date of Purchase]], "MMMM"))</f>
        <v>September</v>
      </c>
      <c r="T4032" t="str">
        <f>IF(OR(
  AND(Table1[[#This Row],[Ticket Priority]]="Critical", Table1[[#This Row],[Ticket Status]]&lt;&gt;"Closed"),
  AND(Table1[[#This Row],[Ticket Priority]]="High", Table1[[#This Row],[Ticket Status]]="Open")
), "Yes", "No")</f>
        <v>No</v>
      </c>
      <c r="U4032" s="4" t="str">
        <f>IF(Table1[[#This Row],[Ticket Status]]="Closed","Yes","No")</f>
        <v>No</v>
      </c>
      <c r="V4032" s="4" t="str">
        <f>IF(Table1[[#This Row],[Ticket Status]]="Pending Customer Response","Yes","No")</f>
        <v>No</v>
      </c>
      <c r="W4032" s="5">
        <f ca="1">COUNTIFS(Table1[Agent_name],Table1[[#This Row],[Agent_name]],Table1[Month],Table1[[#This Row],[Month]])/160</f>
        <v>0.53125</v>
      </c>
    </row>
    <row r="4033" spans="1:23" x14ac:dyDescent="0.25">
      <c r="A4033">
        <v>4032</v>
      </c>
      <c r="B4033" t="s">
        <v>13188</v>
      </c>
      <c r="C4033" t="s">
        <v>13189</v>
      </c>
      <c r="D4033">
        <v>46</v>
      </c>
      <c r="E4033" t="s">
        <v>29</v>
      </c>
      <c r="F4033" t="s">
        <v>421</v>
      </c>
      <c r="G4033" s="1">
        <v>44503</v>
      </c>
      <c r="H4033" t="s">
        <v>45</v>
      </c>
      <c r="I4033" t="s">
        <v>77</v>
      </c>
      <c r="J4033" s="3" t="s">
        <v>13190</v>
      </c>
      <c r="K4033" t="s">
        <v>24</v>
      </c>
      <c r="M4033" t="s">
        <v>89</v>
      </c>
      <c r="N4033" t="s">
        <v>26</v>
      </c>
      <c r="O4033" s="2">
        <v>45078.330775462964</v>
      </c>
      <c r="R4033" t="str">
        <f t="shared" ca="1" si="62"/>
        <v>Sara</v>
      </c>
      <c r="S4033" t="str">
        <f>IFERROR(TEXT(DATEVALUE(LEFT(Table1[[#This Row],[Date of Purchase]],10)), "MMMM"), TEXT(Table1[[#This Row],[Date of Purchase]], "MMMM"))</f>
        <v>November</v>
      </c>
      <c r="T4033" t="str">
        <f>IF(OR(
  AND(Table1[[#This Row],[Ticket Priority]]="Critical", Table1[[#This Row],[Ticket Status]]&lt;&gt;"Closed"),
  AND(Table1[[#This Row],[Ticket Priority]]="High", Table1[[#This Row],[Ticket Status]]="Open")
), "Yes", "No")</f>
        <v>No</v>
      </c>
      <c r="U4033" s="4" t="str">
        <f>IF(Table1[[#This Row],[Ticket Status]]="Closed","Yes","No")</f>
        <v>No</v>
      </c>
      <c r="V4033" s="4" t="str">
        <f>IF(Table1[[#This Row],[Ticket Status]]="Pending Customer Response","Yes","No")</f>
        <v>Yes</v>
      </c>
      <c r="W4033" s="5">
        <f ca="1">COUNTIFS(Table1[Agent_name],Table1[[#This Row],[Agent_name]],Table1[Month],Table1[[#This Row],[Month]])/160</f>
        <v>0.79374999999999996</v>
      </c>
    </row>
    <row r="4034" spans="1:23" x14ac:dyDescent="0.25">
      <c r="A4034">
        <v>4033</v>
      </c>
      <c r="B4034" t="s">
        <v>13191</v>
      </c>
      <c r="C4034" t="s">
        <v>13192</v>
      </c>
      <c r="D4034">
        <v>30</v>
      </c>
      <c r="E4034" t="s">
        <v>19</v>
      </c>
      <c r="F4034" t="s">
        <v>44</v>
      </c>
      <c r="G4034" s="1">
        <v>44400</v>
      </c>
      <c r="H4034" t="s">
        <v>66</v>
      </c>
      <c r="I4034" t="s">
        <v>67</v>
      </c>
      <c r="J4034" s="3" t="s">
        <v>13193</v>
      </c>
      <c r="K4034" t="s">
        <v>39</v>
      </c>
      <c r="L4034" t="s">
        <v>13194</v>
      </c>
      <c r="M4034" t="s">
        <v>89</v>
      </c>
      <c r="N4034" t="s">
        <v>26</v>
      </c>
      <c r="O4034" s="2">
        <v>45078.896747685183</v>
      </c>
      <c r="P4034" s="2">
        <v>45078.603692129633</v>
      </c>
      <c r="Q4034">
        <v>2</v>
      </c>
      <c r="R4034" t="str">
        <f t="shared" ref="R4034:R4097" ca="1" si="63">CHOOSE(
RANDBETWEEN(1,20),
"Aisha","Aisha","Aisha","Aisha",
"Ravi","Ravi","Ravi",
"Sara","Sara","Sara",
"Mohit","Mohit",
"Priya","Priya",
"Arjun",
"Neha","Rahul","Divya","Karan","Meera","Sanjay"
)</f>
        <v>Sara</v>
      </c>
      <c r="S4034" t="str">
        <f>IFERROR(TEXT(DATEVALUE(LEFT(Table1[[#This Row],[Date of Purchase]],10)), "MMMM"), TEXT(Table1[[#This Row],[Date of Purchase]], "MMMM"))</f>
        <v>July</v>
      </c>
      <c r="T4034" t="str">
        <f>IF(OR(
  AND(Table1[[#This Row],[Ticket Priority]]="Critical", Table1[[#This Row],[Ticket Status]]&lt;&gt;"Closed"),
  AND(Table1[[#This Row],[Ticket Priority]]="High", Table1[[#This Row],[Ticket Status]]="Open")
), "Yes", "No")</f>
        <v>No</v>
      </c>
      <c r="U4034" s="4" t="str">
        <f>IF(Table1[[#This Row],[Ticket Status]]="Closed","Yes","No")</f>
        <v>Yes</v>
      </c>
      <c r="V4034" s="4" t="str">
        <f>IF(Table1[[#This Row],[Ticket Status]]="Pending Customer Response","Yes","No")</f>
        <v>No</v>
      </c>
      <c r="W4034" s="5">
        <f ca="1">COUNTIFS(Table1[Agent_name],Table1[[#This Row],[Agent_name]],Table1[Month],Table1[[#This Row],[Month]])/160</f>
        <v>0.6875</v>
      </c>
    </row>
    <row r="4035" spans="1:23" x14ac:dyDescent="0.25">
      <c r="A4035">
        <v>4034</v>
      </c>
      <c r="B4035" t="s">
        <v>13195</v>
      </c>
      <c r="C4035" t="s">
        <v>13196</v>
      </c>
      <c r="D4035">
        <v>46</v>
      </c>
      <c r="E4035" t="s">
        <v>58</v>
      </c>
      <c r="F4035" t="s">
        <v>161</v>
      </c>
      <c r="G4035" s="1">
        <v>43996</v>
      </c>
      <c r="H4035" t="s">
        <v>21</v>
      </c>
      <c r="I4035" t="s">
        <v>59</v>
      </c>
      <c r="J4035" s="3" t="s">
        <v>13197</v>
      </c>
      <c r="K4035" t="s">
        <v>24</v>
      </c>
      <c r="M4035" t="s">
        <v>25</v>
      </c>
      <c r="N4035" t="s">
        <v>83</v>
      </c>
      <c r="O4035" s="2">
        <v>45078.582187499997</v>
      </c>
      <c r="R4035" t="str">
        <f t="shared" ca="1" si="63"/>
        <v>Neha</v>
      </c>
      <c r="S4035" t="str">
        <f>IFERROR(TEXT(DATEVALUE(LEFT(Table1[[#This Row],[Date of Purchase]],10)), "MMMM"), TEXT(Table1[[#This Row],[Date of Purchase]], "MMMM"))</f>
        <v>June</v>
      </c>
      <c r="T4035" t="str">
        <f>IF(OR(
  AND(Table1[[#This Row],[Ticket Priority]]="Critical", Table1[[#This Row],[Ticket Status]]&lt;&gt;"Closed"),
  AND(Table1[[#This Row],[Ticket Priority]]="High", Table1[[#This Row],[Ticket Status]]="Open")
), "Yes", "No")</f>
        <v>Yes</v>
      </c>
      <c r="U4035" s="4" t="str">
        <f>IF(Table1[[#This Row],[Ticket Status]]="Closed","Yes","No")</f>
        <v>No</v>
      </c>
      <c r="V4035" s="4" t="str">
        <f>IF(Table1[[#This Row],[Ticket Status]]="Pending Customer Response","Yes","No")</f>
        <v>Yes</v>
      </c>
      <c r="W4035" s="5">
        <f ca="1">COUNTIFS(Table1[Agent_name],Table1[[#This Row],[Agent_name]],Table1[Month],Table1[[#This Row],[Month]])/160</f>
        <v>0.19375000000000001</v>
      </c>
    </row>
    <row r="4036" spans="1:23" x14ac:dyDescent="0.25">
      <c r="A4036">
        <v>4035</v>
      </c>
      <c r="B4036" t="s">
        <v>13198</v>
      </c>
      <c r="C4036" t="s">
        <v>13199</v>
      </c>
      <c r="D4036">
        <v>23</v>
      </c>
      <c r="E4036" t="s">
        <v>58</v>
      </c>
      <c r="F4036" t="s">
        <v>456</v>
      </c>
      <c r="G4036" s="1">
        <v>44426</v>
      </c>
      <c r="H4036" t="s">
        <v>21</v>
      </c>
      <c r="I4036" t="s">
        <v>177</v>
      </c>
      <c r="J4036" s="3" t="s">
        <v>13200</v>
      </c>
      <c r="K4036" t="s">
        <v>24</v>
      </c>
      <c r="M4036" t="s">
        <v>41</v>
      </c>
      <c r="N4036" t="s">
        <v>33</v>
      </c>
      <c r="O4036" s="2">
        <v>45078.079432870371</v>
      </c>
      <c r="R4036" t="str">
        <f t="shared" ca="1" si="63"/>
        <v>Aisha</v>
      </c>
      <c r="S4036" t="str">
        <f>IFERROR(TEXT(DATEVALUE(LEFT(Table1[[#This Row],[Date of Purchase]],10)), "MMMM"), TEXT(Table1[[#This Row],[Date of Purchase]], "MMMM"))</f>
        <v>August</v>
      </c>
      <c r="T4036" t="str">
        <f>IF(OR(
  AND(Table1[[#This Row],[Ticket Priority]]="Critical", Table1[[#This Row],[Ticket Status]]&lt;&gt;"Closed"),
  AND(Table1[[#This Row],[Ticket Priority]]="High", Table1[[#This Row],[Ticket Status]]="Open")
), "Yes", "No")</f>
        <v>No</v>
      </c>
      <c r="U4036" s="4" t="str">
        <f>IF(Table1[[#This Row],[Ticket Status]]="Closed","Yes","No")</f>
        <v>No</v>
      </c>
      <c r="V4036" s="4" t="str">
        <f>IF(Table1[[#This Row],[Ticket Status]]="Pending Customer Response","Yes","No")</f>
        <v>Yes</v>
      </c>
      <c r="W4036" s="5">
        <f ca="1">COUNTIFS(Table1[Agent_name],Table1[[#This Row],[Agent_name]],Table1[Month],Table1[[#This Row],[Month]])/160</f>
        <v>0.86250000000000004</v>
      </c>
    </row>
    <row r="4037" spans="1:23" x14ac:dyDescent="0.25">
      <c r="A4037">
        <v>4036</v>
      </c>
      <c r="B4037" t="s">
        <v>13201</v>
      </c>
      <c r="C4037" t="s">
        <v>13202</v>
      </c>
      <c r="D4037">
        <v>61</v>
      </c>
      <c r="E4037" t="s">
        <v>58</v>
      </c>
      <c r="F4037" t="s">
        <v>157</v>
      </c>
      <c r="G4037" s="1">
        <v>43890</v>
      </c>
      <c r="H4037" t="s">
        <v>21</v>
      </c>
      <c r="I4037" t="s">
        <v>60</v>
      </c>
      <c r="J4037" s="3" t="s">
        <v>13203</v>
      </c>
      <c r="K4037" t="s">
        <v>39</v>
      </c>
      <c r="L4037" t="s">
        <v>13204</v>
      </c>
      <c r="M4037" t="s">
        <v>143</v>
      </c>
      <c r="N4037" t="s">
        <v>55</v>
      </c>
      <c r="O4037" s="2">
        <v>45078.569027777776</v>
      </c>
      <c r="P4037" s="2">
        <v>45078.023194444446</v>
      </c>
      <c r="Q4037">
        <v>5</v>
      </c>
      <c r="R4037" t="str">
        <f t="shared" ca="1" si="63"/>
        <v>Arjun</v>
      </c>
      <c r="S4037" t="str">
        <f>IFERROR(TEXT(DATEVALUE(LEFT(Table1[[#This Row],[Date of Purchase]],10)), "MMMM"), TEXT(Table1[[#This Row],[Date of Purchase]], "MMMM"))</f>
        <v>February</v>
      </c>
      <c r="T4037" t="str">
        <f>IF(OR(
  AND(Table1[[#This Row],[Ticket Priority]]="Critical", Table1[[#This Row],[Ticket Status]]&lt;&gt;"Closed"),
  AND(Table1[[#This Row],[Ticket Priority]]="High", Table1[[#This Row],[Ticket Status]]="Open")
), "Yes", "No")</f>
        <v>No</v>
      </c>
      <c r="U4037" s="4" t="str">
        <f>IF(Table1[[#This Row],[Ticket Status]]="Closed","Yes","No")</f>
        <v>Yes</v>
      </c>
      <c r="V4037" s="4" t="str">
        <f>IF(Table1[[#This Row],[Ticket Status]]="Pending Customer Response","Yes","No")</f>
        <v>No</v>
      </c>
      <c r="W4037" s="5">
        <f ca="1">COUNTIFS(Table1[Agent_name],Table1[[#This Row],[Agent_name]],Table1[Month],Table1[[#This Row],[Month]])/160</f>
        <v>0.23125000000000001</v>
      </c>
    </row>
    <row r="4038" spans="1:23" x14ac:dyDescent="0.25">
      <c r="A4038">
        <v>4037</v>
      </c>
      <c r="B4038" t="s">
        <v>13205</v>
      </c>
      <c r="C4038" t="s">
        <v>13206</v>
      </c>
      <c r="D4038">
        <v>18</v>
      </c>
      <c r="E4038" t="s">
        <v>29</v>
      </c>
      <c r="F4038" t="s">
        <v>76</v>
      </c>
      <c r="G4038" s="1">
        <v>43912</v>
      </c>
      <c r="H4038" t="s">
        <v>59</v>
      </c>
      <c r="I4038" t="s">
        <v>77</v>
      </c>
      <c r="J4038" s="3" t="s">
        <v>13207</v>
      </c>
      <c r="K4038" t="s">
        <v>24</v>
      </c>
      <c r="M4038" t="s">
        <v>143</v>
      </c>
      <c r="N4038" t="s">
        <v>83</v>
      </c>
      <c r="O4038" s="2">
        <v>45078.124606481484</v>
      </c>
      <c r="R4038" t="str">
        <f t="shared" ca="1" si="63"/>
        <v>Ravi</v>
      </c>
      <c r="S4038" t="str">
        <f>IFERROR(TEXT(DATEVALUE(LEFT(Table1[[#This Row],[Date of Purchase]],10)), "MMMM"), TEXT(Table1[[#This Row],[Date of Purchase]], "MMMM"))</f>
        <v>March</v>
      </c>
      <c r="T4038" t="str">
        <f>IF(OR(
  AND(Table1[[#This Row],[Ticket Priority]]="Critical", Table1[[#This Row],[Ticket Status]]&lt;&gt;"Closed"),
  AND(Table1[[#This Row],[Ticket Priority]]="High", Table1[[#This Row],[Ticket Status]]="Open")
), "Yes", "No")</f>
        <v>No</v>
      </c>
      <c r="U4038" s="4" t="str">
        <f>IF(Table1[[#This Row],[Ticket Status]]="Closed","Yes","No")</f>
        <v>No</v>
      </c>
      <c r="V4038" s="4" t="str">
        <f>IF(Table1[[#This Row],[Ticket Status]]="Pending Customer Response","Yes","No")</f>
        <v>Yes</v>
      </c>
      <c r="W4038" s="5">
        <f ca="1">COUNTIFS(Table1[Agent_name],Table1[[#This Row],[Agent_name]],Table1[Month],Table1[[#This Row],[Month]])/160</f>
        <v>0.54374999999999996</v>
      </c>
    </row>
    <row r="4039" spans="1:23" x14ac:dyDescent="0.25">
      <c r="A4039">
        <v>4038</v>
      </c>
      <c r="B4039" t="s">
        <v>13208</v>
      </c>
      <c r="C4039" t="s">
        <v>13209</v>
      </c>
      <c r="D4039">
        <v>20</v>
      </c>
      <c r="E4039" t="s">
        <v>19</v>
      </c>
      <c r="F4039" t="s">
        <v>207</v>
      </c>
      <c r="G4039" s="1">
        <v>44334</v>
      </c>
      <c r="H4039" t="s">
        <v>21</v>
      </c>
      <c r="I4039" t="s">
        <v>99</v>
      </c>
      <c r="J4039" s="3" t="s">
        <v>13210</v>
      </c>
      <c r="K4039" t="s">
        <v>24</v>
      </c>
      <c r="M4039" t="s">
        <v>41</v>
      </c>
      <c r="N4039" t="s">
        <v>55</v>
      </c>
      <c r="O4039" s="2">
        <v>45077.995462962965</v>
      </c>
      <c r="R4039" t="str">
        <f t="shared" ca="1" si="63"/>
        <v>Arjun</v>
      </c>
      <c r="S4039" t="str">
        <f>IFERROR(TEXT(DATEVALUE(LEFT(Table1[[#This Row],[Date of Purchase]],10)), "MMMM"), TEXT(Table1[[#This Row],[Date of Purchase]], "MMMM"))</f>
        <v>May</v>
      </c>
      <c r="T4039" t="str">
        <f>IF(OR(
  AND(Table1[[#This Row],[Ticket Priority]]="Critical", Table1[[#This Row],[Ticket Status]]&lt;&gt;"Closed"),
  AND(Table1[[#This Row],[Ticket Priority]]="High", Table1[[#This Row],[Ticket Status]]="Open")
), "Yes", "No")</f>
        <v>No</v>
      </c>
      <c r="U4039" s="4" t="str">
        <f>IF(Table1[[#This Row],[Ticket Status]]="Closed","Yes","No")</f>
        <v>No</v>
      </c>
      <c r="V4039" s="4" t="str">
        <f>IF(Table1[[#This Row],[Ticket Status]]="Pending Customer Response","Yes","No")</f>
        <v>Yes</v>
      </c>
      <c r="W4039" s="5">
        <f ca="1">COUNTIFS(Table1[Agent_name],Table1[[#This Row],[Agent_name]],Table1[Month],Table1[[#This Row],[Month]])/160</f>
        <v>0.2</v>
      </c>
    </row>
    <row r="4040" spans="1:23" x14ac:dyDescent="0.25">
      <c r="A4040">
        <v>4039</v>
      </c>
      <c r="B4040" t="s">
        <v>13211</v>
      </c>
      <c r="C4040" t="s">
        <v>13212</v>
      </c>
      <c r="D4040">
        <v>63</v>
      </c>
      <c r="E4040" t="s">
        <v>58</v>
      </c>
      <c r="F4040" t="s">
        <v>125</v>
      </c>
      <c r="G4040" s="1">
        <v>44113</v>
      </c>
      <c r="H4040" t="s">
        <v>21</v>
      </c>
      <c r="I4040" t="s">
        <v>37</v>
      </c>
      <c r="J4040" s="3" t="s">
        <v>13213</v>
      </c>
      <c r="K4040" t="s">
        <v>39</v>
      </c>
      <c r="L4040" t="s">
        <v>13214</v>
      </c>
      <c r="M4040" t="s">
        <v>89</v>
      </c>
      <c r="N4040" t="s">
        <v>83</v>
      </c>
      <c r="O4040" s="2">
        <v>45078.878125000003</v>
      </c>
      <c r="P4040" s="2">
        <v>45078.289930555555</v>
      </c>
      <c r="Q4040">
        <v>3</v>
      </c>
      <c r="R4040" t="str">
        <f t="shared" ca="1" si="63"/>
        <v>Priya</v>
      </c>
      <c r="S4040" t="str">
        <f>IFERROR(TEXT(DATEVALUE(LEFT(Table1[[#This Row],[Date of Purchase]],10)), "MMMM"), TEXT(Table1[[#This Row],[Date of Purchase]], "MMMM"))</f>
        <v>October</v>
      </c>
      <c r="T4040" t="str">
        <f>IF(OR(
  AND(Table1[[#This Row],[Ticket Priority]]="Critical", Table1[[#This Row],[Ticket Status]]&lt;&gt;"Closed"),
  AND(Table1[[#This Row],[Ticket Priority]]="High", Table1[[#This Row],[Ticket Status]]="Open")
), "Yes", "No")</f>
        <v>No</v>
      </c>
      <c r="U4040" s="4" t="str">
        <f>IF(Table1[[#This Row],[Ticket Status]]="Closed","Yes","No")</f>
        <v>Yes</v>
      </c>
      <c r="V4040" s="4" t="str">
        <f>IF(Table1[[#This Row],[Ticket Status]]="Pending Customer Response","Yes","No")</f>
        <v>No</v>
      </c>
      <c r="W4040" s="5">
        <f ca="1">COUNTIFS(Table1[Agent_name],Table1[[#This Row],[Agent_name]],Table1[Month],Table1[[#This Row],[Month]])/160</f>
        <v>0.58125000000000004</v>
      </c>
    </row>
    <row r="4041" spans="1:23" x14ac:dyDescent="0.25">
      <c r="A4041">
        <v>4040</v>
      </c>
      <c r="B4041" t="s">
        <v>13215</v>
      </c>
      <c r="C4041" t="s">
        <v>13216</v>
      </c>
      <c r="D4041">
        <v>64</v>
      </c>
      <c r="E4041" t="s">
        <v>19</v>
      </c>
      <c r="F4041" t="s">
        <v>86</v>
      </c>
      <c r="G4041" s="1">
        <v>43870</v>
      </c>
      <c r="H4041" t="s">
        <v>21</v>
      </c>
      <c r="I4041" t="s">
        <v>37</v>
      </c>
      <c r="J4041" s="3" t="s">
        <v>13217</v>
      </c>
      <c r="K4041" t="s">
        <v>39</v>
      </c>
      <c r="L4041" t="s">
        <v>13218</v>
      </c>
      <c r="M4041" t="s">
        <v>143</v>
      </c>
      <c r="N4041" t="s">
        <v>26</v>
      </c>
      <c r="O4041" s="2">
        <v>45078.342719907407</v>
      </c>
      <c r="P4041" s="2">
        <v>45078.425358796296</v>
      </c>
      <c r="Q4041">
        <v>1</v>
      </c>
      <c r="R4041" t="str">
        <f t="shared" ca="1" si="63"/>
        <v>Aisha</v>
      </c>
      <c r="S4041" t="str">
        <f>IFERROR(TEXT(DATEVALUE(LEFT(Table1[[#This Row],[Date of Purchase]],10)), "MMMM"), TEXT(Table1[[#This Row],[Date of Purchase]], "MMMM"))</f>
        <v>February</v>
      </c>
      <c r="T4041" t="str">
        <f>IF(OR(
  AND(Table1[[#This Row],[Ticket Priority]]="Critical", Table1[[#This Row],[Ticket Status]]&lt;&gt;"Closed"),
  AND(Table1[[#This Row],[Ticket Priority]]="High", Table1[[#This Row],[Ticket Status]]="Open")
), "Yes", "No")</f>
        <v>No</v>
      </c>
      <c r="U4041" s="4" t="str">
        <f>IF(Table1[[#This Row],[Ticket Status]]="Closed","Yes","No")</f>
        <v>Yes</v>
      </c>
      <c r="V4041" s="4" t="str">
        <f>IF(Table1[[#This Row],[Ticket Status]]="Pending Customer Response","Yes","No")</f>
        <v>No</v>
      </c>
      <c r="W4041" s="5">
        <f ca="1">COUNTIFS(Table1[Agent_name],Table1[[#This Row],[Agent_name]],Table1[Month],Table1[[#This Row],[Month]])/160</f>
        <v>0.85624999999999996</v>
      </c>
    </row>
    <row r="4042" spans="1:23" x14ac:dyDescent="0.25">
      <c r="A4042">
        <v>4041</v>
      </c>
      <c r="B4042" t="s">
        <v>13219</v>
      </c>
      <c r="C4042" t="s">
        <v>13220</v>
      </c>
      <c r="D4042">
        <v>28</v>
      </c>
      <c r="E4042" t="s">
        <v>29</v>
      </c>
      <c r="F4042" t="s">
        <v>317</v>
      </c>
      <c r="G4042" s="1">
        <v>44245</v>
      </c>
      <c r="H4042" t="s">
        <v>59</v>
      </c>
      <c r="I4042" t="s">
        <v>52</v>
      </c>
      <c r="J4042" s="3" t="s">
        <v>13221</v>
      </c>
      <c r="K4042" t="s">
        <v>62</v>
      </c>
      <c r="M4042" t="s">
        <v>25</v>
      </c>
      <c r="N4042" t="s">
        <v>26</v>
      </c>
      <c r="R4042" t="str">
        <f t="shared" ca="1" si="63"/>
        <v>Divya</v>
      </c>
      <c r="S4042" t="str">
        <f>IFERROR(TEXT(DATEVALUE(LEFT(Table1[[#This Row],[Date of Purchase]],10)), "MMMM"), TEXT(Table1[[#This Row],[Date of Purchase]], "MMMM"))</f>
        <v>February</v>
      </c>
      <c r="T4042" t="str">
        <f>IF(OR(
  AND(Table1[[#This Row],[Ticket Priority]]="Critical", Table1[[#This Row],[Ticket Status]]&lt;&gt;"Closed"),
  AND(Table1[[#This Row],[Ticket Priority]]="High", Table1[[#This Row],[Ticket Status]]="Open")
), "Yes", "No")</f>
        <v>Yes</v>
      </c>
      <c r="U4042" s="4" t="str">
        <f>IF(Table1[[#This Row],[Ticket Status]]="Closed","Yes","No")</f>
        <v>No</v>
      </c>
      <c r="V4042" s="4" t="str">
        <f>IF(Table1[[#This Row],[Ticket Status]]="Pending Customer Response","Yes","No")</f>
        <v>No</v>
      </c>
      <c r="W4042" s="5">
        <f ca="1">COUNTIFS(Table1[Agent_name],Table1[[#This Row],[Agent_name]],Table1[Month],Table1[[#This Row],[Month]])/160</f>
        <v>0.25624999999999998</v>
      </c>
    </row>
    <row r="4043" spans="1:23" x14ac:dyDescent="0.25">
      <c r="A4043">
        <v>4042</v>
      </c>
      <c r="B4043" t="s">
        <v>13222</v>
      </c>
      <c r="C4043" t="s">
        <v>13223</v>
      </c>
      <c r="D4043">
        <v>51</v>
      </c>
      <c r="E4043" t="s">
        <v>29</v>
      </c>
      <c r="F4043" t="s">
        <v>36</v>
      </c>
      <c r="G4043" s="1">
        <v>44189</v>
      </c>
      <c r="H4043" t="s">
        <v>21</v>
      </c>
      <c r="I4043" t="s">
        <v>46</v>
      </c>
      <c r="J4043" s="3" t="s">
        <v>13224</v>
      </c>
      <c r="K4043" t="s">
        <v>39</v>
      </c>
      <c r="L4043" t="s">
        <v>13225</v>
      </c>
      <c r="M4043" t="s">
        <v>25</v>
      </c>
      <c r="N4043" t="s">
        <v>83</v>
      </c>
      <c r="O4043" s="2">
        <v>45078.702465277776</v>
      </c>
      <c r="P4043" s="2">
        <v>45078.723993055559</v>
      </c>
      <c r="Q4043">
        <v>5</v>
      </c>
      <c r="R4043" t="str">
        <f t="shared" ca="1" si="63"/>
        <v>Priya</v>
      </c>
      <c r="S4043" t="str">
        <f>IFERROR(TEXT(DATEVALUE(LEFT(Table1[[#This Row],[Date of Purchase]],10)), "MMMM"), TEXT(Table1[[#This Row],[Date of Purchase]], "MMMM"))</f>
        <v>December</v>
      </c>
      <c r="T4043" t="str">
        <f>IF(OR(
  AND(Table1[[#This Row],[Ticket Priority]]="Critical", Table1[[#This Row],[Ticket Status]]&lt;&gt;"Closed"),
  AND(Table1[[#This Row],[Ticket Priority]]="High", Table1[[#This Row],[Ticket Status]]="Open")
), "Yes", "No")</f>
        <v>No</v>
      </c>
      <c r="U4043" s="4" t="str">
        <f>IF(Table1[[#This Row],[Ticket Status]]="Closed","Yes","No")</f>
        <v>Yes</v>
      </c>
      <c r="V4043" s="4" t="str">
        <f>IF(Table1[[#This Row],[Ticket Status]]="Pending Customer Response","Yes","No")</f>
        <v>No</v>
      </c>
      <c r="W4043" s="5">
        <f ca="1">COUNTIFS(Table1[Agent_name],Table1[[#This Row],[Agent_name]],Table1[Month],Table1[[#This Row],[Month]])/160</f>
        <v>0.48749999999999999</v>
      </c>
    </row>
    <row r="4044" spans="1:23" x14ac:dyDescent="0.25">
      <c r="A4044">
        <v>4043</v>
      </c>
      <c r="B4044" t="s">
        <v>13226</v>
      </c>
      <c r="C4044" t="s">
        <v>13227</v>
      </c>
      <c r="D4044">
        <v>47</v>
      </c>
      <c r="E4044" t="s">
        <v>29</v>
      </c>
      <c r="F4044" t="s">
        <v>51</v>
      </c>
      <c r="G4044" s="1">
        <v>43859</v>
      </c>
      <c r="H4044" t="s">
        <v>45</v>
      </c>
      <c r="I4044" t="s">
        <v>99</v>
      </c>
      <c r="J4044" s="3" t="s">
        <v>13228</v>
      </c>
      <c r="K4044" t="s">
        <v>39</v>
      </c>
      <c r="L4044" t="s">
        <v>13229</v>
      </c>
      <c r="M4044" t="s">
        <v>89</v>
      </c>
      <c r="N4044" t="s">
        <v>83</v>
      </c>
      <c r="O4044" s="2">
        <v>45078.801793981482</v>
      </c>
      <c r="P4044" s="2">
        <v>45078.890682870369</v>
      </c>
      <c r="Q4044">
        <v>2</v>
      </c>
      <c r="R4044" t="str">
        <f t="shared" ca="1" si="63"/>
        <v>Priya</v>
      </c>
      <c r="S4044" t="str">
        <f>IFERROR(TEXT(DATEVALUE(LEFT(Table1[[#This Row],[Date of Purchase]],10)), "MMMM"), TEXT(Table1[[#This Row],[Date of Purchase]], "MMMM"))</f>
        <v>January</v>
      </c>
      <c r="T4044" t="str">
        <f>IF(OR(
  AND(Table1[[#This Row],[Ticket Priority]]="Critical", Table1[[#This Row],[Ticket Status]]&lt;&gt;"Closed"),
  AND(Table1[[#This Row],[Ticket Priority]]="High", Table1[[#This Row],[Ticket Status]]="Open")
), "Yes", "No")</f>
        <v>No</v>
      </c>
      <c r="U4044" s="4" t="str">
        <f>IF(Table1[[#This Row],[Ticket Status]]="Closed","Yes","No")</f>
        <v>Yes</v>
      </c>
      <c r="V4044" s="4" t="str">
        <f>IF(Table1[[#This Row],[Ticket Status]]="Pending Customer Response","Yes","No")</f>
        <v>No</v>
      </c>
      <c r="W4044" s="5">
        <f ca="1">COUNTIFS(Table1[Agent_name],Table1[[#This Row],[Agent_name]],Table1[Month],Table1[[#This Row],[Month]])/160</f>
        <v>0.51875000000000004</v>
      </c>
    </row>
    <row r="4045" spans="1:23" x14ac:dyDescent="0.25">
      <c r="A4045">
        <v>4044</v>
      </c>
      <c r="B4045" t="s">
        <v>13230</v>
      </c>
      <c r="C4045" t="s">
        <v>13231</v>
      </c>
      <c r="D4045">
        <v>61</v>
      </c>
      <c r="E4045" t="s">
        <v>19</v>
      </c>
      <c r="F4045" t="s">
        <v>51</v>
      </c>
      <c r="G4045" s="1">
        <v>44431</v>
      </c>
      <c r="H4045" t="s">
        <v>21</v>
      </c>
      <c r="I4045" t="s">
        <v>31</v>
      </c>
      <c r="J4045" s="3" t="s">
        <v>13232</v>
      </c>
      <c r="K4045" t="s">
        <v>39</v>
      </c>
      <c r="L4045" t="s">
        <v>13233</v>
      </c>
      <c r="M4045" t="s">
        <v>25</v>
      </c>
      <c r="N4045" t="s">
        <v>33</v>
      </c>
      <c r="O4045" s="2">
        <v>45078.547638888886</v>
      </c>
      <c r="P4045" s="2">
        <v>45078.851111111115</v>
      </c>
      <c r="Q4045">
        <v>5</v>
      </c>
      <c r="R4045" t="str">
        <f t="shared" ca="1" si="63"/>
        <v>Aisha</v>
      </c>
      <c r="S4045" t="str">
        <f>IFERROR(TEXT(DATEVALUE(LEFT(Table1[[#This Row],[Date of Purchase]],10)), "MMMM"), TEXT(Table1[[#This Row],[Date of Purchase]], "MMMM"))</f>
        <v>August</v>
      </c>
      <c r="T4045" t="str">
        <f>IF(OR(
  AND(Table1[[#This Row],[Ticket Priority]]="Critical", Table1[[#This Row],[Ticket Status]]&lt;&gt;"Closed"),
  AND(Table1[[#This Row],[Ticket Priority]]="High", Table1[[#This Row],[Ticket Status]]="Open")
), "Yes", "No")</f>
        <v>No</v>
      </c>
      <c r="U4045" s="4" t="str">
        <f>IF(Table1[[#This Row],[Ticket Status]]="Closed","Yes","No")</f>
        <v>Yes</v>
      </c>
      <c r="V4045" s="4" t="str">
        <f>IF(Table1[[#This Row],[Ticket Status]]="Pending Customer Response","Yes","No")</f>
        <v>No</v>
      </c>
      <c r="W4045" s="5">
        <f ca="1">COUNTIFS(Table1[Agent_name],Table1[[#This Row],[Agent_name]],Table1[Month],Table1[[#This Row],[Month]])/160</f>
        <v>0.86250000000000004</v>
      </c>
    </row>
    <row r="4046" spans="1:23" x14ac:dyDescent="0.25">
      <c r="A4046">
        <v>4045</v>
      </c>
      <c r="B4046" t="s">
        <v>13234</v>
      </c>
      <c r="C4046" t="s">
        <v>13235</v>
      </c>
      <c r="D4046">
        <v>42</v>
      </c>
      <c r="E4046" t="s">
        <v>58</v>
      </c>
      <c r="F4046" t="s">
        <v>125</v>
      </c>
      <c r="G4046" s="1">
        <v>43908</v>
      </c>
      <c r="H4046" t="s">
        <v>45</v>
      </c>
      <c r="I4046" t="s">
        <v>77</v>
      </c>
      <c r="J4046" s="3" t="s">
        <v>13236</v>
      </c>
      <c r="K4046" t="s">
        <v>62</v>
      </c>
      <c r="M4046" t="s">
        <v>25</v>
      </c>
      <c r="N4046" t="s">
        <v>83</v>
      </c>
      <c r="R4046" t="str">
        <f t="shared" ca="1" si="63"/>
        <v>Aisha</v>
      </c>
      <c r="S4046" t="str">
        <f>IFERROR(TEXT(DATEVALUE(LEFT(Table1[[#This Row],[Date of Purchase]],10)), "MMMM"), TEXT(Table1[[#This Row],[Date of Purchase]], "MMMM"))</f>
        <v>March</v>
      </c>
      <c r="T4046" t="str">
        <f>IF(OR(
  AND(Table1[[#This Row],[Ticket Priority]]="Critical", Table1[[#This Row],[Ticket Status]]&lt;&gt;"Closed"),
  AND(Table1[[#This Row],[Ticket Priority]]="High", Table1[[#This Row],[Ticket Status]]="Open")
), "Yes", "No")</f>
        <v>Yes</v>
      </c>
      <c r="U4046" s="4" t="str">
        <f>IF(Table1[[#This Row],[Ticket Status]]="Closed","Yes","No")</f>
        <v>No</v>
      </c>
      <c r="V4046" s="4" t="str">
        <f>IF(Table1[[#This Row],[Ticket Status]]="Pending Customer Response","Yes","No")</f>
        <v>No</v>
      </c>
      <c r="W4046" s="5">
        <f ca="1">COUNTIFS(Table1[Agent_name],Table1[[#This Row],[Agent_name]],Table1[Month],Table1[[#This Row],[Month]])/160</f>
        <v>1.0062500000000001</v>
      </c>
    </row>
    <row r="4047" spans="1:23" x14ac:dyDescent="0.25">
      <c r="A4047">
        <v>4046</v>
      </c>
      <c r="B4047" t="s">
        <v>13237</v>
      </c>
      <c r="C4047" t="s">
        <v>13238</v>
      </c>
      <c r="D4047">
        <v>47</v>
      </c>
      <c r="E4047" t="s">
        <v>58</v>
      </c>
      <c r="F4047" t="s">
        <v>71</v>
      </c>
      <c r="G4047" s="1">
        <v>44141</v>
      </c>
      <c r="H4047" t="s">
        <v>67</v>
      </c>
      <c r="I4047" t="s">
        <v>60</v>
      </c>
      <c r="J4047" s="3" t="s">
        <v>13239</v>
      </c>
      <c r="K4047" t="s">
        <v>62</v>
      </c>
      <c r="M4047" t="s">
        <v>25</v>
      </c>
      <c r="N4047" t="s">
        <v>33</v>
      </c>
      <c r="R4047" t="str">
        <f t="shared" ca="1" si="63"/>
        <v>Aisha</v>
      </c>
      <c r="S4047" t="str">
        <f>IFERROR(TEXT(DATEVALUE(LEFT(Table1[[#This Row],[Date of Purchase]],10)), "MMMM"), TEXT(Table1[[#This Row],[Date of Purchase]], "MMMM"))</f>
        <v>November</v>
      </c>
      <c r="T4047" t="str">
        <f>IF(OR(
  AND(Table1[[#This Row],[Ticket Priority]]="Critical", Table1[[#This Row],[Ticket Status]]&lt;&gt;"Closed"),
  AND(Table1[[#This Row],[Ticket Priority]]="High", Table1[[#This Row],[Ticket Status]]="Open")
), "Yes", "No")</f>
        <v>Yes</v>
      </c>
      <c r="U4047" s="4" t="str">
        <f>IF(Table1[[#This Row],[Ticket Status]]="Closed","Yes","No")</f>
        <v>No</v>
      </c>
      <c r="V4047" s="4" t="str">
        <f>IF(Table1[[#This Row],[Ticket Status]]="Pending Customer Response","Yes","No")</f>
        <v>No</v>
      </c>
      <c r="W4047" s="5">
        <f ca="1">COUNTIFS(Table1[Agent_name],Table1[[#This Row],[Agent_name]],Table1[Month],Table1[[#This Row],[Month]])/160</f>
        <v>0.85624999999999996</v>
      </c>
    </row>
    <row r="4048" spans="1:23" x14ac:dyDescent="0.25">
      <c r="A4048">
        <v>4047</v>
      </c>
      <c r="B4048" t="s">
        <v>13240</v>
      </c>
      <c r="C4048" t="s">
        <v>1083</v>
      </c>
      <c r="D4048">
        <v>61</v>
      </c>
      <c r="E4048" t="s">
        <v>29</v>
      </c>
      <c r="F4048" t="s">
        <v>211</v>
      </c>
      <c r="G4048" s="1">
        <v>44114</v>
      </c>
      <c r="H4048" t="s">
        <v>67</v>
      </c>
      <c r="I4048" t="s">
        <v>31</v>
      </c>
      <c r="J4048" s="3" t="s">
        <v>3174</v>
      </c>
      <c r="K4048" t="s">
        <v>24</v>
      </c>
      <c r="M4048" t="s">
        <v>41</v>
      </c>
      <c r="N4048" t="s">
        <v>33</v>
      </c>
      <c r="O4048" s="2">
        <v>45078.351157407407</v>
      </c>
      <c r="R4048" t="str">
        <f t="shared" ca="1" si="63"/>
        <v>Sara</v>
      </c>
      <c r="S4048" t="str">
        <f>IFERROR(TEXT(DATEVALUE(LEFT(Table1[[#This Row],[Date of Purchase]],10)), "MMMM"), TEXT(Table1[[#This Row],[Date of Purchase]], "MMMM"))</f>
        <v>October</v>
      </c>
      <c r="T4048" t="str">
        <f>IF(OR(
  AND(Table1[[#This Row],[Ticket Priority]]="Critical", Table1[[#This Row],[Ticket Status]]&lt;&gt;"Closed"),
  AND(Table1[[#This Row],[Ticket Priority]]="High", Table1[[#This Row],[Ticket Status]]="Open")
), "Yes", "No")</f>
        <v>No</v>
      </c>
      <c r="U4048" s="4" t="str">
        <f>IF(Table1[[#This Row],[Ticket Status]]="Closed","Yes","No")</f>
        <v>No</v>
      </c>
      <c r="V4048" s="4" t="str">
        <f>IF(Table1[[#This Row],[Ticket Status]]="Pending Customer Response","Yes","No")</f>
        <v>Yes</v>
      </c>
      <c r="W4048" s="5">
        <f ca="1">COUNTIFS(Table1[Agent_name],Table1[[#This Row],[Agent_name]],Table1[Month],Table1[[#This Row],[Month]])/160</f>
        <v>0.66874999999999996</v>
      </c>
    </row>
    <row r="4049" spans="1:23" x14ac:dyDescent="0.25">
      <c r="A4049">
        <v>4048</v>
      </c>
      <c r="B4049" t="s">
        <v>13241</v>
      </c>
      <c r="C4049" t="s">
        <v>13242</v>
      </c>
      <c r="D4049">
        <v>19</v>
      </c>
      <c r="E4049" t="s">
        <v>19</v>
      </c>
      <c r="F4049" t="s">
        <v>129</v>
      </c>
      <c r="G4049" s="1">
        <v>44202</v>
      </c>
      <c r="H4049" t="s">
        <v>21</v>
      </c>
      <c r="I4049" t="s">
        <v>77</v>
      </c>
      <c r="J4049" s="3" t="s">
        <v>13243</v>
      </c>
      <c r="K4049" t="s">
        <v>39</v>
      </c>
      <c r="L4049" t="s">
        <v>13244</v>
      </c>
      <c r="M4049" t="s">
        <v>25</v>
      </c>
      <c r="N4049" t="s">
        <v>33</v>
      </c>
      <c r="O4049" s="2">
        <v>45078.125486111108</v>
      </c>
      <c r="P4049" s="2">
        <v>45078.172708333332</v>
      </c>
      <c r="Q4049">
        <v>4</v>
      </c>
      <c r="R4049" t="str">
        <f t="shared" ca="1" si="63"/>
        <v>Meera</v>
      </c>
      <c r="S4049" t="str">
        <f>IFERROR(TEXT(DATEVALUE(LEFT(Table1[[#This Row],[Date of Purchase]],10)), "MMMM"), TEXT(Table1[[#This Row],[Date of Purchase]], "MMMM"))</f>
        <v>January</v>
      </c>
      <c r="T4049" t="str">
        <f>IF(OR(
  AND(Table1[[#This Row],[Ticket Priority]]="Critical", Table1[[#This Row],[Ticket Status]]&lt;&gt;"Closed"),
  AND(Table1[[#This Row],[Ticket Priority]]="High", Table1[[#This Row],[Ticket Status]]="Open")
), "Yes", "No")</f>
        <v>No</v>
      </c>
      <c r="U4049" s="4" t="str">
        <f>IF(Table1[[#This Row],[Ticket Status]]="Closed","Yes","No")</f>
        <v>Yes</v>
      </c>
      <c r="V4049" s="4" t="str">
        <f>IF(Table1[[#This Row],[Ticket Status]]="Pending Customer Response","Yes","No")</f>
        <v>No</v>
      </c>
      <c r="W4049" s="5">
        <f ca="1">COUNTIFS(Table1[Agent_name],Table1[[#This Row],[Agent_name]],Table1[Month],Table1[[#This Row],[Month]])/160</f>
        <v>0.21875</v>
      </c>
    </row>
    <row r="4050" spans="1:23" x14ac:dyDescent="0.25">
      <c r="A4050">
        <v>4049</v>
      </c>
      <c r="B4050" t="s">
        <v>13245</v>
      </c>
      <c r="C4050" t="s">
        <v>13246</v>
      </c>
      <c r="D4050">
        <v>35</v>
      </c>
      <c r="E4050" t="s">
        <v>29</v>
      </c>
      <c r="F4050" t="s">
        <v>383</v>
      </c>
      <c r="G4050" s="1">
        <v>44205</v>
      </c>
      <c r="H4050" t="s">
        <v>21</v>
      </c>
      <c r="I4050" t="s">
        <v>93</v>
      </c>
      <c r="J4050" s="3" t="s">
        <v>13247</v>
      </c>
      <c r="K4050" t="s">
        <v>39</v>
      </c>
      <c r="L4050" t="s">
        <v>13248</v>
      </c>
      <c r="M4050" t="s">
        <v>143</v>
      </c>
      <c r="N4050" t="s">
        <v>26</v>
      </c>
      <c r="O4050" s="2">
        <v>45078.719930555555</v>
      </c>
      <c r="P4050" s="2">
        <v>45078.592847222222</v>
      </c>
      <c r="Q4050">
        <v>1</v>
      </c>
      <c r="R4050" t="str">
        <f t="shared" ca="1" si="63"/>
        <v>Mohit</v>
      </c>
      <c r="S4050" t="str">
        <f>IFERROR(TEXT(DATEVALUE(LEFT(Table1[[#This Row],[Date of Purchase]],10)), "MMMM"), TEXT(Table1[[#This Row],[Date of Purchase]], "MMMM"))</f>
        <v>January</v>
      </c>
      <c r="T4050" t="str">
        <f>IF(OR(
  AND(Table1[[#This Row],[Ticket Priority]]="Critical", Table1[[#This Row],[Ticket Status]]&lt;&gt;"Closed"),
  AND(Table1[[#This Row],[Ticket Priority]]="High", Table1[[#This Row],[Ticket Status]]="Open")
), "Yes", "No")</f>
        <v>No</v>
      </c>
      <c r="U4050" s="4" t="str">
        <f>IF(Table1[[#This Row],[Ticket Status]]="Closed","Yes","No")</f>
        <v>Yes</v>
      </c>
      <c r="V4050" s="4" t="str">
        <f>IF(Table1[[#This Row],[Ticket Status]]="Pending Customer Response","Yes","No")</f>
        <v>No</v>
      </c>
      <c r="W4050" s="5">
        <f ca="1">COUNTIFS(Table1[Agent_name],Table1[[#This Row],[Agent_name]],Table1[Month],Table1[[#This Row],[Month]])/160</f>
        <v>0.46250000000000002</v>
      </c>
    </row>
    <row r="4051" spans="1:23" x14ac:dyDescent="0.25">
      <c r="A4051">
        <v>4050</v>
      </c>
      <c r="B4051" t="s">
        <v>13249</v>
      </c>
      <c r="C4051" t="s">
        <v>13250</v>
      </c>
      <c r="D4051">
        <v>41</v>
      </c>
      <c r="E4051" t="s">
        <v>29</v>
      </c>
      <c r="F4051" t="s">
        <v>44</v>
      </c>
      <c r="G4051" s="1">
        <v>44120</v>
      </c>
      <c r="H4051" t="s">
        <v>21</v>
      </c>
      <c r="I4051" t="s">
        <v>177</v>
      </c>
      <c r="J4051" s="3" t="s">
        <v>13251</v>
      </c>
      <c r="K4051" t="s">
        <v>24</v>
      </c>
      <c r="M4051" t="s">
        <v>25</v>
      </c>
      <c r="N4051" t="s">
        <v>83</v>
      </c>
      <c r="O4051" s="2">
        <v>45078.212314814817</v>
      </c>
      <c r="R4051" t="str">
        <f t="shared" ca="1" si="63"/>
        <v>Aisha</v>
      </c>
      <c r="S4051" t="str">
        <f>IFERROR(TEXT(DATEVALUE(LEFT(Table1[[#This Row],[Date of Purchase]],10)), "MMMM"), TEXT(Table1[[#This Row],[Date of Purchase]], "MMMM"))</f>
        <v>October</v>
      </c>
      <c r="T4051" t="str">
        <f>IF(OR(
  AND(Table1[[#This Row],[Ticket Priority]]="Critical", Table1[[#This Row],[Ticket Status]]&lt;&gt;"Closed"),
  AND(Table1[[#This Row],[Ticket Priority]]="High", Table1[[#This Row],[Ticket Status]]="Open")
), "Yes", "No")</f>
        <v>Yes</v>
      </c>
      <c r="U4051" s="4" t="str">
        <f>IF(Table1[[#This Row],[Ticket Status]]="Closed","Yes","No")</f>
        <v>No</v>
      </c>
      <c r="V4051" s="4" t="str">
        <f>IF(Table1[[#This Row],[Ticket Status]]="Pending Customer Response","Yes","No")</f>
        <v>Yes</v>
      </c>
      <c r="W4051" s="5">
        <f ca="1">COUNTIFS(Table1[Agent_name],Table1[[#This Row],[Agent_name]],Table1[Month],Table1[[#This Row],[Month]])/160</f>
        <v>0.85624999999999996</v>
      </c>
    </row>
    <row r="4052" spans="1:23" x14ac:dyDescent="0.25">
      <c r="A4052">
        <v>4051</v>
      </c>
      <c r="B4052" t="s">
        <v>13252</v>
      </c>
      <c r="C4052" t="s">
        <v>13253</v>
      </c>
      <c r="D4052">
        <v>18</v>
      </c>
      <c r="E4052" t="s">
        <v>19</v>
      </c>
      <c r="F4052" t="s">
        <v>219</v>
      </c>
      <c r="G4052" s="1">
        <v>43866</v>
      </c>
      <c r="H4052" t="s">
        <v>21</v>
      </c>
      <c r="I4052" t="s">
        <v>141</v>
      </c>
      <c r="J4052" s="3" t="s">
        <v>13254</v>
      </c>
      <c r="K4052" t="s">
        <v>62</v>
      </c>
      <c r="M4052" t="s">
        <v>89</v>
      </c>
      <c r="N4052" t="s">
        <v>55</v>
      </c>
      <c r="R4052" t="str">
        <f t="shared" ca="1" si="63"/>
        <v>Ravi</v>
      </c>
      <c r="S4052" t="str">
        <f>IFERROR(TEXT(DATEVALUE(LEFT(Table1[[#This Row],[Date of Purchase]],10)), "MMMM"), TEXT(Table1[[#This Row],[Date of Purchase]], "MMMM"))</f>
        <v>February</v>
      </c>
      <c r="T4052" t="str">
        <f>IF(OR(
  AND(Table1[[#This Row],[Ticket Priority]]="Critical", Table1[[#This Row],[Ticket Status]]&lt;&gt;"Closed"),
  AND(Table1[[#This Row],[Ticket Priority]]="High", Table1[[#This Row],[Ticket Status]]="Open")
), "Yes", "No")</f>
        <v>Yes</v>
      </c>
      <c r="U4052" s="4" t="str">
        <f>IF(Table1[[#This Row],[Ticket Status]]="Closed","Yes","No")</f>
        <v>No</v>
      </c>
      <c r="V4052" s="4" t="str">
        <f>IF(Table1[[#This Row],[Ticket Status]]="Pending Customer Response","Yes","No")</f>
        <v>No</v>
      </c>
      <c r="W4052" s="5">
        <f ca="1">COUNTIFS(Table1[Agent_name],Table1[[#This Row],[Agent_name]],Table1[Month],Table1[[#This Row],[Month]])/160</f>
        <v>0.61250000000000004</v>
      </c>
    </row>
    <row r="4053" spans="1:23" x14ac:dyDescent="0.25">
      <c r="A4053">
        <v>4052</v>
      </c>
      <c r="B4053" t="s">
        <v>3828</v>
      </c>
      <c r="C4053" t="s">
        <v>13255</v>
      </c>
      <c r="D4053">
        <v>33</v>
      </c>
      <c r="E4053" t="s">
        <v>19</v>
      </c>
      <c r="F4053" t="s">
        <v>219</v>
      </c>
      <c r="G4053" s="1">
        <v>44082</v>
      </c>
      <c r="H4053" t="s">
        <v>66</v>
      </c>
      <c r="I4053" t="s">
        <v>22</v>
      </c>
      <c r="J4053" s="3" t="s">
        <v>13256</v>
      </c>
      <c r="K4053" t="s">
        <v>24</v>
      </c>
      <c r="M4053" t="s">
        <v>41</v>
      </c>
      <c r="N4053" t="s">
        <v>33</v>
      </c>
      <c r="O4053" s="2">
        <v>45078.927627314813</v>
      </c>
      <c r="R4053" t="str">
        <f t="shared" ca="1" si="63"/>
        <v>Karan</v>
      </c>
      <c r="S4053" t="str">
        <f>IFERROR(TEXT(DATEVALUE(LEFT(Table1[[#This Row],[Date of Purchase]],10)), "MMMM"), TEXT(Table1[[#This Row],[Date of Purchase]], "MMMM"))</f>
        <v>September</v>
      </c>
      <c r="T4053" t="str">
        <f>IF(OR(
  AND(Table1[[#This Row],[Ticket Priority]]="Critical", Table1[[#This Row],[Ticket Status]]&lt;&gt;"Closed"),
  AND(Table1[[#This Row],[Ticket Priority]]="High", Table1[[#This Row],[Ticket Status]]="Open")
), "Yes", "No")</f>
        <v>No</v>
      </c>
      <c r="U4053" s="4" t="str">
        <f>IF(Table1[[#This Row],[Ticket Status]]="Closed","Yes","No")</f>
        <v>No</v>
      </c>
      <c r="V4053" s="4" t="str">
        <f>IF(Table1[[#This Row],[Ticket Status]]="Pending Customer Response","Yes","No")</f>
        <v>Yes</v>
      </c>
      <c r="W4053" s="5">
        <f ca="1">COUNTIFS(Table1[Agent_name],Table1[[#This Row],[Agent_name]],Table1[Month],Table1[[#This Row],[Month]])/160</f>
        <v>0.24374999999999999</v>
      </c>
    </row>
    <row r="4054" spans="1:23" x14ac:dyDescent="0.25">
      <c r="A4054">
        <v>4053</v>
      </c>
      <c r="B4054" t="s">
        <v>13257</v>
      </c>
      <c r="C4054" t="s">
        <v>13258</v>
      </c>
      <c r="D4054">
        <v>40</v>
      </c>
      <c r="E4054" t="s">
        <v>29</v>
      </c>
      <c r="F4054" t="s">
        <v>86</v>
      </c>
      <c r="G4054" s="1">
        <v>44291</v>
      </c>
      <c r="H4054" t="s">
        <v>66</v>
      </c>
      <c r="I4054" t="s">
        <v>99</v>
      </c>
      <c r="J4054" s="3" t="s">
        <v>13259</v>
      </c>
      <c r="K4054" t="s">
        <v>24</v>
      </c>
      <c r="M4054" t="s">
        <v>41</v>
      </c>
      <c r="N4054" t="s">
        <v>26</v>
      </c>
      <c r="O4054" s="2">
        <v>45078.710277777776</v>
      </c>
      <c r="R4054" t="str">
        <f t="shared" ca="1" si="63"/>
        <v>Aisha</v>
      </c>
      <c r="S4054" t="str">
        <f>IFERROR(TEXT(DATEVALUE(LEFT(Table1[[#This Row],[Date of Purchase]],10)), "MMMM"), TEXT(Table1[[#This Row],[Date of Purchase]], "MMMM"))</f>
        <v>April</v>
      </c>
      <c r="T4054" t="str">
        <f>IF(OR(
  AND(Table1[[#This Row],[Ticket Priority]]="Critical", Table1[[#This Row],[Ticket Status]]&lt;&gt;"Closed"),
  AND(Table1[[#This Row],[Ticket Priority]]="High", Table1[[#This Row],[Ticket Status]]="Open")
), "Yes", "No")</f>
        <v>No</v>
      </c>
      <c r="U4054" s="4" t="str">
        <f>IF(Table1[[#This Row],[Ticket Status]]="Closed","Yes","No")</f>
        <v>No</v>
      </c>
      <c r="V4054" s="4" t="str">
        <f>IF(Table1[[#This Row],[Ticket Status]]="Pending Customer Response","Yes","No")</f>
        <v>Yes</v>
      </c>
      <c r="W4054" s="5">
        <f ca="1">COUNTIFS(Table1[Agent_name],Table1[[#This Row],[Agent_name]],Table1[Month],Table1[[#This Row],[Month]])/160</f>
        <v>0.81874999999999998</v>
      </c>
    </row>
    <row r="4055" spans="1:23" x14ac:dyDescent="0.25">
      <c r="A4055">
        <v>4054</v>
      </c>
      <c r="B4055" t="s">
        <v>13260</v>
      </c>
      <c r="C4055" t="s">
        <v>13261</v>
      </c>
      <c r="D4055">
        <v>70</v>
      </c>
      <c r="E4055" t="s">
        <v>29</v>
      </c>
      <c r="F4055" t="s">
        <v>431</v>
      </c>
      <c r="G4055" s="1">
        <v>44446</v>
      </c>
      <c r="H4055" t="s">
        <v>45</v>
      </c>
      <c r="I4055" t="s">
        <v>150</v>
      </c>
      <c r="J4055" s="3" t="s">
        <v>13262</v>
      </c>
      <c r="K4055" t="s">
        <v>24</v>
      </c>
      <c r="M4055" t="s">
        <v>143</v>
      </c>
      <c r="N4055" t="s">
        <v>33</v>
      </c>
      <c r="O4055" s="2">
        <v>45078.00681712963</v>
      </c>
      <c r="R4055" t="str">
        <f t="shared" ca="1" si="63"/>
        <v>Rahul</v>
      </c>
      <c r="S4055" t="str">
        <f>IFERROR(TEXT(DATEVALUE(LEFT(Table1[[#This Row],[Date of Purchase]],10)), "MMMM"), TEXT(Table1[[#This Row],[Date of Purchase]], "MMMM"))</f>
        <v>September</v>
      </c>
      <c r="T4055" t="str">
        <f>IF(OR(
  AND(Table1[[#This Row],[Ticket Priority]]="Critical", Table1[[#This Row],[Ticket Status]]&lt;&gt;"Closed"),
  AND(Table1[[#This Row],[Ticket Priority]]="High", Table1[[#This Row],[Ticket Status]]="Open")
), "Yes", "No")</f>
        <v>No</v>
      </c>
      <c r="U4055" s="4" t="str">
        <f>IF(Table1[[#This Row],[Ticket Status]]="Closed","Yes","No")</f>
        <v>No</v>
      </c>
      <c r="V4055" s="4" t="str">
        <f>IF(Table1[[#This Row],[Ticket Status]]="Pending Customer Response","Yes","No")</f>
        <v>Yes</v>
      </c>
      <c r="W4055" s="5">
        <f ca="1">COUNTIFS(Table1[Agent_name],Table1[[#This Row],[Agent_name]],Table1[Month],Table1[[#This Row],[Month]])/160</f>
        <v>0.25</v>
      </c>
    </row>
    <row r="4056" spans="1:23" x14ac:dyDescent="0.25">
      <c r="A4056">
        <v>4055</v>
      </c>
      <c r="B4056" t="s">
        <v>13263</v>
      </c>
      <c r="C4056" t="s">
        <v>13264</v>
      </c>
      <c r="D4056">
        <v>43</v>
      </c>
      <c r="E4056" t="s">
        <v>58</v>
      </c>
      <c r="F4056" t="s">
        <v>76</v>
      </c>
      <c r="G4056" s="1">
        <v>43832</v>
      </c>
      <c r="H4056" t="s">
        <v>66</v>
      </c>
      <c r="I4056" t="s">
        <v>46</v>
      </c>
      <c r="J4056" s="3" t="s">
        <v>13265</v>
      </c>
      <c r="K4056" t="s">
        <v>62</v>
      </c>
      <c r="M4056" t="s">
        <v>25</v>
      </c>
      <c r="N4056" t="s">
        <v>26</v>
      </c>
      <c r="R4056" t="str">
        <f t="shared" ca="1" si="63"/>
        <v>Divya</v>
      </c>
      <c r="S4056" t="str">
        <f>IFERROR(TEXT(DATEVALUE(LEFT(Table1[[#This Row],[Date of Purchase]],10)), "MMMM"), TEXT(Table1[[#This Row],[Date of Purchase]], "MMMM"))</f>
        <v>January</v>
      </c>
      <c r="T4056" t="str">
        <f>IF(OR(
  AND(Table1[[#This Row],[Ticket Priority]]="Critical", Table1[[#This Row],[Ticket Status]]&lt;&gt;"Closed"),
  AND(Table1[[#This Row],[Ticket Priority]]="High", Table1[[#This Row],[Ticket Status]]="Open")
), "Yes", "No")</f>
        <v>Yes</v>
      </c>
      <c r="U4056" s="4" t="str">
        <f>IF(Table1[[#This Row],[Ticket Status]]="Closed","Yes","No")</f>
        <v>No</v>
      </c>
      <c r="V4056" s="4" t="str">
        <f>IF(Table1[[#This Row],[Ticket Status]]="Pending Customer Response","Yes","No")</f>
        <v>No</v>
      </c>
      <c r="W4056" s="5">
        <f ca="1">COUNTIFS(Table1[Agent_name],Table1[[#This Row],[Agent_name]],Table1[Month],Table1[[#This Row],[Month]])/160</f>
        <v>0.25624999999999998</v>
      </c>
    </row>
    <row r="4057" spans="1:23" x14ac:dyDescent="0.25">
      <c r="A4057">
        <v>4056</v>
      </c>
      <c r="B4057" t="s">
        <v>7788</v>
      </c>
      <c r="C4057" t="s">
        <v>13266</v>
      </c>
      <c r="D4057">
        <v>48</v>
      </c>
      <c r="E4057" t="s">
        <v>29</v>
      </c>
      <c r="F4057" t="s">
        <v>202</v>
      </c>
      <c r="G4057" s="1">
        <v>44260</v>
      </c>
      <c r="H4057" t="s">
        <v>45</v>
      </c>
      <c r="I4057" t="s">
        <v>77</v>
      </c>
      <c r="J4057" s="3" t="s">
        <v>13267</v>
      </c>
      <c r="K4057" t="s">
        <v>62</v>
      </c>
      <c r="M4057" t="s">
        <v>143</v>
      </c>
      <c r="N4057" t="s">
        <v>26</v>
      </c>
      <c r="R4057" t="str">
        <f t="shared" ca="1" si="63"/>
        <v>Rahul</v>
      </c>
      <c r="S4057" t="str">
        <f>IFERROR(TEXT(DATEVALUE(LEFT(Table1[[#This Row],[Date of Purchase]],10)), "MMMM"), TEXT(Table1[[#This Row],[Date of Purchase]], "MMMM"))</f>
        <v>March</v>
      </c>
      <c r="T4057" t="str">
        <f>IF(OR(
  AND(Table1[[#This Row],[Ticket Priority]]="Critical", Table1[[#This Row],[Ticket Status]]&lt;&gt;"Closed"),
  AND(Table1[[#This Row],[Ticket Priority]]="High", Table1[[#This Row],[Ticket Status]]="Open")
), "Yes", "No")</f>
        <v>No</v>
      </c>
      <c r="U4057" s="4" t="str">
        <f>IF(Table1[[#This Row],[Ticket Status]]="Closed","Yes","No")</f>
        <v>No</v>
      </c>
      <c r="V4057" s="4" t="str">
        <f>IF(Table1[[#This Row],[Ticket Status]]="Pending Customer Response","Yes","No")</f>
        <v>No</v>
      </c>
      <c r="W4057" s="5">
        <f ca="1">COUNTIFS(Table1[Agent_name],Table1[[#This Row],[Agent_name]],Table1[Month],Table1[[#This Row],[Month]])/160</f>
        <v>0.19375000000000001</v>
      </c>
    </row>
    <row r="4058" spans="1:23" x14ac:dyDescent="0.25">
      <c r="A4058">
        <v>4057</v>
      </c>
      <c r="B4058" t="s">
        <v>13268</v>
      </c>
      <c r="C4058" t="s">
        <v>13269</v>
      </c>
      <c r="D4058">
        <v>57</v>
      </c>
      <c r="E4058" t="s">
        <v>58</v>
      </c>
      <c r="F4058" t="s">
        <v>242</v>
      </c>
      <c r="G4058" s="1">
        <v>44334</v>
      </c>
      <c r="H4058" t="s">
        <v>59</v>
      </c>
      <c r="I4058" t="s">
        <v>22</v>
      </c>
      <c r="J4058" s="3" t="s">
        <v>13270</v>
      </c>
      <c r="K4058" t="s">
        <v>62</v>
      </c>
      <c r="M4058" t="s">
        <v>25</v>
      </c>
      <c r="N4058" t="s">
        <v>83</v>
      </c>
      <c r="R4058" t="str">
        <f t="shared" ca="1" si="63"/>
        <v>Mohit</v>
      </c>
      <c r="S4058" t="str">
        <f>IFERROR(TEXT(DATEVALUE(LEFT(Table1[[#This Row],[Date of Purchase]],10)), "MMMM"), TEXT(Table1[[#This Row],[Date of Purchase]], "MMMM"))</f>
        <v>May</v>
      </c>
      <c r="T4058" t="str">
        <f>IF(OR(
  AND(Table1[[#This Row],[Ticket Priority]]="Critical", Table1[[#This Row],[Ticket Status]]&lt;&gt;"Closed"),
  AND(Table1[[#This Row],[Ticket Priority]]="High", Table1[[#This Row],[Ticket Status]]="Open")
), "Yes", "No")</f>
        <v>Yes</v>
      </c>
      <c r="U4058" s="4" t="str">
        <f>IF(Table1[[#This Row],[Ticket Status]]="Closed","Yes","No")</f>
        <v>No</v>
      </c>
      <c r="V4058" s="4" t="str">
        <f>IF(Table1[[#This Row],[Ticket Status]]="Pending Customer Response","Yes","No")</f>
        <v>No</v>
      </c>
      <c r="W4058" s="5">
        <f ca="1">COUNTIFS(Table1[Agent_name],Table1[[#This Row],[Agent_name]],Table1[Month],Table1[[#This Row],[Month]])/160</f>
        <v>0.45624999999999999</v>
      </c>
    </row>
    <row r="4059" spans="1:23" x14ac:dyDescent="0.25">
      <c r="A4059">
        <v>4058</v>
      </c>
      <c r="B4059" t="s">
        <v>13271</v>
      </c>
      <c r="C4059" t="s">
        <v>13272</v>
      </c>
      <c r="D4059">
        <v>32</v>
      </c>
      <c r="E4059" t="s">
        <v>58</v>
      </c>
      <c r="F4059" t="s">
        <v>207</v>
      </c>
      <c r="G4059" s="1">
        <v>44445</v>
      </c>
      <c r="H4059" t="s">
        <v>67</v>
      </c>
      <c r="I4059" t="s">
        <v>31</v>
      </c>
      <c r="J4059" s="3" t="s">
        <v>13273</v>
      </c>
      <c r="K4059" t="s">
        <v>24</v>
      </c>
      <c r="M4059" t="s">
        <v>89</v>
      </c>
      <c r="N4059" t="s">
        <v>26</v>
      </c>
      <c r="O4059" s="2">
        <v>45078.572835648149</v>
      </c>
      <c r="R4059" t="str">
        <f t="shared" ca="1" si="63"/>
        <v>Aisha</v>
      </c>
      <c r="S4059" t="str">
        <f>IFERROR(TEXT(DATEVALUE(LEFT(Table1[[#This Row],[Date of Purchase]],10)), "MMMM"), TEXT(Table1[[#This Row],[Date of Purchase]], "MMMM"))</f>
        <v>September</v>
      </c>
      <c r="T4059" t="str">
        <f>IF(OR(
  AND(Table1[[#This Row],[Ticket Priority]]="Critical", Table1[[#This Row],[Ticket Status]]&lt;&gt;"Closed"),
  AND(Table1[[#This Row],[Ticket Priority]]="High", Table1[[#This Row],[Ticket Status]]="Open")
), "Yes", "No")</f>
        <v>No</v>
      </c>
      <c r="U4059" s="4" t="str">
        <f>IF(Table1[[#This Row],[Ticket Status]]="Closed","Yes","No")</f>
        <v>No</v>
      </c>
      <c r="V4059" s="4" t="str">
        <f>IF(Table1[[#This Row],[Ticket Status]]="Pending Customer Response","Yes","No")</f>
        <v>Yes</v>
      </c>
      <c r="W4059" s="5">
        <f ca="1">COUNTIFS(Table1[Agent_name],Table1[[#This Row],[Agent_name]],Table1[Month],Table1[[#This Row],[Month]])/160</f>
        <v>0.86250000000000004</v>
      </c>
    </row>
    <row r="4060" spans="1:23" x14ac:dyDescent="0.25">
      <c r="A4060">
        <v>4059</v>
      </c>
      <c r="B4060" t="s">
        <v>13274</v>
      </c>
      <c r="C4060" t="s">
        <v>13275</v>
      </c>
      <c r="D4060">
        <v>27</v>
      </c>
      <c r="E4060" t="s">
        <v>58</v>
      </c>
      <c r="F4060" t="s">
        <v>383</v>
      </c>
      <c r="G4060" s="1">
        <v>44259</v>
      </c>
      <c r="H4060" t="s">
        <v>45</v>
      </c>
      <c r="I4060" t="s">
        <v>46</v>
      </c>
      <c r="J4060" s="3" t="s">
        <v>13276</v>
      </c>
      <c r="K4060" t="s">
        <v>39</v>
      </c>
      <c r="L4060" t="s">
        <v>13277</v>
      </c>
      <c r="M4060" t="s">
        <v>143</v>
      </c>
      <c r="N4060" t="s">
        <v>55</v>
      </c>
      <c r="O4060" s="2">
        <v>45078.666608796295</v>
      </c>
      <c r="P4060" s="2">
        <v>45078.841608796298</v>
      </c>
      <c r="Q4060">
        <v>4</v>
      </c>
      <c r="R4060" t="str">
        <f t="shared" ca="1" si="63"/>
        <v>Aisha</v>
      </c>
      <c r="S4060" t="str">
        <f>IFERROR(TEXT(DATEVALUE(LEFT(Table1[[#This Row],[Date of Purchase]],10)), "MMMM"), TEXT(Table1[[#This Row],[Date of Purchase]], "MMMM"))</f>
        <v>March</v>
      </c>
      <c r="T4060" t="str">
        <f>IF(OR(
  AND(Table1[[#This Row],[Ticket Priority]]="Critical", Table1[[#This Row],[Ticket Status]]&lt;&gt;"Closed"),
  AND(Table1[[#This Row],[Ticket Priority]]="High", Table1[[#This Row],[Ticket Status]]="Open")
), "Yes", "No")</f>
        <v>No</v>
      </c>
      <c r="U4060" s="4" t="str">
        <f>IF(Table1[[#This Row],[Ticket Status]]="Closed","Yes","No")</f>
        <v>Yes</v>
      </c>
      <c r="V4060" s="4" t="str">
        <f>IF(Table1[[#This Row],[Ticket Status]]="Pending Customer Response","Yes","No")</f>
        <v>No</v>
      </c>
      <c r="W4060" s="5">
        <f ca="1">COUNTIFS(Table1[Agent_name],Table1[[#This Row],[Agent_name]],Table1[Month],Table1[[#This Row],[Month]])/160</f>
        <v>1.0062500000000001</v>
      </c>
    </row>
    <row r="4061" spans="1:23" x14ac:dyDescent="0.25">
      <c r="A4061">
        <v>4060</v>
      </c>
      <c r="B4061" t="s">
        <v>13278</v>
      </c>
      <c r="C4061" t="s">
        <v>13279</v>
      </c>
      <c r="D4061">
        <v>47</v>
      </c>
      <c r="E4061" t="s">
        <v>29</v>
      </c>
      <c r="F4061" t="s">
        <v>44</v>
      </c>
      <c r="G4061" s="1">
        <v>44330</v>
      </c>
      <c r="H4061" t="s">
        <v>45</v>
      </c>
      <c r="I4061" t="s">
        <v>60</v>
      </c>
      <c r="J4061" s="3" t="s">
        <v>13280</v>
      </c>
      <c r="K4061" t="s">
        <v>62</v>
      </c>
      <c r="M4061" t="s">
        <v>41</v>
      </c>
      <c r="N4061" t="s">
        <v>33</v>
      </c>
      <c r="R4061" t="str">
        <f t="shared" ca="1" si="63"/>
        <v>Meera</v>
      </c>
      <c r="S4061" t="str">
        <f>IFERROR(TEXT(DATEVALUE(LEFT(Table1[[#This Row],[Date of Purchase]],10)), "MMMM"), TEXT(Table1[[#This Row],[Date of Purchase]], "MMMM"))</f>
        <v>May</v>
      </c>
      <c r="T4061" t="str">
        <f>IF(OR(
  AND(Table1[[#This Row],[Ticket Priority]]="Critical", Table1[[#This Row],[Ticket Status]]&lt;&gt;"Closed"),
  AND(Table1[[#This Row],[Ticket Priority]]="High", Table1[[#This Row],[Ticket Status]]="Open")
), "Yes", "No")</f>
        <v>No</v>
      </c>
      <c r="U4061" s="4" t="str">
        <f>IF(Table1[[#This Row],[Ticket Status]]="Closed","Yes","No")</f>
        <v>No</v>
      </c>
      <c r="V4061" s="4" t="str">
        <f>IF(Table1[[#This Row],[Ticket Status]]="Pending Customer Response","Yes","No")</f>
        <v>No</v>
      </c>
      <c r="W4061" s="5">
        <f ca="1">COUNTIFS(Table1[Agent_name],Table1[[#This Row],[Agent_name]],Table1[Month],Table1[[#This Row],[Month]])/160</f>
        <v>0.26874999999999999</v>
      </c>
    </row>
    <row r="4062" spans="1:23" x14ac:dyDescent="0.25">
      <c r="A4062">
        <v>4061</v>
      </c>
      <c r="B4062" t="s">
        <v>13281</v>
      </c>
      <c r="C4062" t="s">
        <v>13282</v>
      </c>
      <c r="D4062">
        <v>59</v>
      </c>
      <c r="E4062" t="s">
        <v>58</v>
      </c>
      <c r="F4062" t="s">
        <v>655</v>
      </c>
      <c r="G4062" s="1">
        <v>44230</v>
      </c>
      <c r="H4062" t="s">
        <v>45</v>
      </c>
      <c r="I4062" t="s">
        <v>22</v>
      </c>
      <c r="J4062" s="3" t="s">
        <v>4727</v>
      </c>
      <c r="K4062" t="s">
        <v>39</v>
      </c>
      <c r="L4062" t="s">
        <v>13283</v>
      </c>
      <c r="M4062" t="s">
        <v>41</v>
      </c>
      <c r="N4062" t="s">
        <v>83</v>
      </c>
      <c r="O4062" s="2">
        <v>45078.87703703704</v>
      </c>
      <c r="P4062" s="2">
        <v>45078.566620370373</v>
      </c>
      <c r="Q4062">
        <v>2</v>
      </c>
      <c r="R4062" t="str">
        <f t="shared" ca="1" si="63"/>
        <v>Ravi</v>
      </c>
      <c r="S4062" t="str">
        <f>IFERROR(TEXT(DATEVALUE(LEFT(Table1[[#This Row],[Date of Purchase]],10)), "MMMM"), TEXT(Table1[[#This Row],[Date of Purchase]], "MMMM"))</f>
        <v>February</v>
      </c>
      <c r="T4062" t="str">
        <f>IF(OR(
  AND(Table1[[#This Row],[Ticket Priority]]="Critical", Table1[[#This Row],[Ticket Status]]&lt;&gt;"Closed"),
  AND(Table1[[#This Row],[Ticket Priority]]="High", Table1[[#This Row],[Ticket Status]]="Open")
), "Yes", "No")</f>
        <v>No</v>
      </c>
      <c r="U4062" s="4" t="str">
        <f>IF(Table1[[#This Row],[Ticket Status]]="Closed","Yes","No")</f>
        <v>Yes</v>
      </c>
      <c r="V4062" s="4" t="str">
        <f>IF(Table1[[#This Row],[Ticket Status]]="Pending Customer Response","Yes","No")</f>
        <v>No</v>
      </c>
      <c r="W4062" s="5">
        <f ca="1">COUNTIFS(Table1[Agent_name],Table1[[#This Row],[Agent_name]],Table1[Month],Table1[[#This Row],[Month]])/160</f>
        <v>0.61250000000000004</v>
      </c>
    </row>
    <row r="4063" spans="1:23" x14ac:dyDescent="0.25">
      <c r="A4063">
        <v>4062</v>
      </c>
      <c r="B4063" t="s">
        <v>13284</v>
      </c>
      <c r="C4063" t="s">
        <v>13285</v>
      </c>
      <c r="D4063">
        <v>56</v>
      </c>
      <c r="E4063" t="s">
        <v>29</v>
      </c>
      <c r="F4063" t="s">
        <v>76</v>
      </c>
      <c r="G4063" s="1">
        <v>43892</v>
      </c>
      <c r="H4063" t="s">
        <v>45</v>
      </c>
      <c r="I4063" t="s">
        <v>31</v>
      </c>
      <c r="J4063" s="3" t="s">
        <v>13286</v>
      </c>
      <c r="K4063" t="s">
        <v>39</v>
      </c>
      <c r="L4063" t="s">
        <v>13287</v>
      </c>
      <c r="M4063" t="s">
        <v>41</v>
      </c>
      <c r="N4063" t="s">
        <v>33</v>
      </c>
      <c r="O4063" s="2">
        <v>45078.786770833336</v>
      </c>
      <c r="P4063" s="2">
        <v>45078.556909722225</v>
      </c>
      <c r="Q4063">
        <v>5</v>
      </c>
      <c r="R4063" t="str">
        <f t="shared" ca="1" si="63"/>
        <v>Karan</v>
      </c>
      <c r="S4063" t="str">
        <f>IFERROR(TEXT(DATEVALUE(LEFT(Table1[[#This Row],[Date of Purchase]],10)), "MMMM"), TEXT(Table1[[#This Row],[Date of Purchase]], "MMMM"))</f>
        <v>March</v>
      </c>
      <c r="T4063" t="str">
        <f>IF(OR(
  AND(Table1[[#This Row],[Ticket Priority]]="Critical", Table1[[#This Row],[Ticket Status]]&lt;&gt;"Closed"),
  AND(Table1[[#This Row],[Ticket Priority]]="High", Table1[[#This Row],[Ticket Status]]="Open")
), "Yes", "No")</f>
        <v>No</v>
      </c>
      <c r="U4063" s="4" t="str">
        <f>IF(Table1[[#This Row],[Ticket Status]]="Closed","Yes","No")</f>
        <v>Yes</v>
      </c>
      <c r="V4063" s="4" t="str">
        <f>IF(Table1[[#This Row],[Ticket Status]]="Pending Customer Response","Yes","No")</f>
        <v>No</v>
      </c>
      <c r="W4063" s="5">
        <f ca="1">COUNTIFS(Table1[Agent_name],Table1[[#This Row],[Agent_name]],Table1[Month],Table1[[#This Row],[Month]])/160</f>
        <v>0.21249999999999999</v>
      </c>
    </row>
    <row r="4064" spans="1:23" x14ac:dyDescent="0.25">
      <c r="A4064">
        <v>4063</v>
      </c>
      <c r="B4064" t="s">
        <v>13288</v>
      </c>
      <c r="C4064" t="s">
        <v>13289</v>
      </c>
      <c r="D4064">
        <v>36</v>
      </c>
      <c r="E4064" t="s">
        <v>58</v>
      </c>
      <c r="F4064" t="s">
        <v>129</v>
      </c>
      <c r="G4064" s="1">
        <v>44056</v>
      </c>
      <c r="H4064" t="s">
        <v>59</v>
      </c>
      <c r="I4064" t="s">
        <v>93</v>
      </c>
      <c r="J4064" s="3" t="s">
        <v>13290</v>
      </c>
      <c r="K4064" t="s">
        <v>62</v>
      </c>
      <c r="M4064" t="s">
        <v>143</v>
      </c>
      <c r="N4064" t="s">
        <v>83</v>
      </c>
      <c r="R4064" t="str">
        <f t="shared" ca="1" si="63"/>
        <v>Aisha</v>
      </c>
      <c r="S4064" t="str">
        <f>IFERROR(TEXT(DATEVALUE(LEFT(Table1[[#This Row],[Date of Purchase]],10)), "MMMM"), TEXT(Table1[[#This Row],[Date of Purchase]], "MMMM"))</f>
        <v>August</v>
      </c>
      <c r="T4064" t="str">
        <f>IF(OR(
  AND(Table1[[#This Row],[Ticket Priority]]="Critical", Table1[[#This Row],[Ticket Status]]&lt;&gt;"Closed"),
  AND(Table1[[#This Row],[Ticket Priority]]="High", Table1[[#This Row],[Ticket Status]]="Open")
), "Yes", "No")</f>
        <v>No</v>
      </c>
      <c r="U4064" s="4" t="str">
        <f>IF(Table1[[#This Row],[Ticket Status]]="Closed","Yes","No")</f>
        <v>No</v>
      </c>
      <c r="V4064" s="4" t="str">
        <f>IF(Table1[[#This Row],[Ticket Status]]="Pending Customer Response","Yes","No")</f>
        <v>No</v>
      </c>
      <c r="W4064" s="5">
        <f ca="1">COUNTIFS(Table1[Agent_name],Table1[[#This Row],[Agent_name]],Table1[Month],Table1[[#This Row],[Month]])/160</f>
        <v>0.86250000000000004</v>
      </c>
    </row>
    <row r="4065" spans="1:23" x14ac:dyDescent="0.25">
      <c r="A4065">
        <v>4064</v>
      </c>
      <c r="B4065" t="s">
        <v>13291</v>
      </c>
      <c r="C4065" t="s">
        <v>13292</v>
      </c>
      <c r="D4065">
        <v>38</v>
      </c>
      <c r="E4065" t="s">
        <v>19</v>
      </c>
      <c r="F4065" t="s">
        <v>456</v>
      </c>
      <c r="G4065" s="1">
        <v>44557</v>
      </c>
      <c r="H4065" t="s">
        <v>66</v>
      </c>
      <c r="I4065" t="s">
        <v>113</v>
      </c>
      <c r="J4065" s="3" t="s">
        <v>357</v>
      </c>
      <c r="K4065" t="s">
        <v>39</v>
      </c>
      <c r="L4065" t="s">
        <v>13293</v>
      </c>
      <c r="M4065" t="s">
        <v>89</v>
      </c>
      <c r="N4065" t="s">
        <v>33</v>
      </c>
      <c r="O4065" s="2">
        <v>45078.388182870367</v>
      </c>
      <c r="P4065" s="2">
        <v>45078.772210648145</v>
      </c>
      <c r="Q4065">
        <v>2</v>
      </c>
      <c r="R4065" t="str">
        <f t="shared" ca="1" si="63"/>
        <v>Ravi</v>
      </c>
      <c r="S4065" t="str">
        <f>IFERROR(TEXT(DATEVALUE(LEFT(Table1[[#This Row],[Date of Purchase]],10)), "MMMM"), TEXT(Table1[[#This Row],[Date of Purchase]], "MMMM"))</f>
        <v>December</v>
      </c>
      <c r="T4065" t="str">
        <f>IF(OR(
  AND(Table1[[#This Row],[Ticket Priority]]="Critical", Table1[[#This Row],[Ticket Status]]&lt;&gt;"Closed"),
  AND(Table1[[#This Row],[Ticket Priority]]="High", Table1[[#This Row],[Ticket Status]]="Open")
), "Yes", "No")</f>
        <v>No</v>
      </c>
      <c r="U4065" s="4" t="str">
        <f>IF(Table1[[#This Row],[Ticket Status]]="Closed","Yes","No")</f>
        <v>Yes</v>
      </c>
      <c r="V4065" s="4" t="str">
        <f>IF(Table1[[#This Row],[Ticket Status]]="Pending Customer Response","Yes","No")</f>
        <v>No</v>
      </c>
      <c r="W4065" s="5">
        <f ca="1">COUNTIFS(Table1[Agent_name],Table1[[#This Row],[Agent_name]],Table1[Month],Table1[[#This Row],[Month]])/160</f>
        <v>0.66249999999999998</v>
      </c>
    </row>
    <row r="4066" spans="1:23" x14ac:dyDescent="0.25">
      <c r="A4066">
        <v>4065</v>
      </c>
      <c r="B4066" t="s">
        <v>13294</v>
      </c>
      <c r="C4066" t="s">
        <v>13295</v>
      </c>
      <c r="D4066">
        <v>61</v>
      </c>
      <c r="E4066" t="s">
        <v>29</v>
      </c>
      <c r="F4066" t="s">
        <v>242</v>
      </c>
      <c r="G4066" s="1">
        <v>44336</v>
      </c>
      <c r="H4066" t="s">
        <v>59</v>
      </c>
      <c r="I4066" t="s">
        <v>150</v>
      </c>
      <c r="J4066" s="3" t="s">
        <v>13296</v>
      </c>
      <c r="K4066" t="s">
        <v>39</v>
      </c>
      <c r="L4066" t="s">
        <v>13297</v>
      </c>
      <c r="M4066" t="s">
        <v>89</v>
      </c>
      <c r="N4066" t="s">
        <v>33</v>
      </c>
      <c r="O4066" s="2">
        <v>45078.345138888886</v>
      </c>
      <c r="P4066" s="2">
        <v>45078.227083333331</v>
      </c>
      <c r="Q4066">
        <v>2</v>
      </c>
      <c r="R4066" t="str">
        <f t="shared" ca="1" si="63"/>
        <v>Divya</v>
      </c>
      <c r="S4066" t="str">
        <f>IFERROR(TEXT(DATEVALUE(LEFT(Table1[[#This Row],[Date of Purchase]],10)), "MMMM"), TEXT(Table1[[#This Row],[Date of Purchase]], "MMMM"))</f>
        <v>May</v>
      </c>
      <c r="T4066" t="str">
        <f>IF(OR(
  AND(Table1[[#This Row],[Ticket Priority]]="Critical", Table1[[#This Row],[Ticket Status]]&lt;&gt;"Closed"),
  AND(Table1[[#This Row],[Ticket Priority]]="High", Table1[[#This Row],[Ticket Status]]="Open")
), "Yes", "No")</f>
        <v>No</v>
      </c>
      <c r="U4066" s="4" t="str">
        <f>IF(Table1[[#This Row],[Ticket Status]]="Closed","Yes","No")</f>
        <v>Yes</v>
      </c>
      <c r="V4066" s="4" t="str">
        <f>IF(Table1[[#This Row],[Ticket Status]]="Pending Customer Response","Yes","No")</f>
        <v>No</v>
      </c>
      <c r="W4066" s="5">
        <f ca="1">COUNTIFS(Table1[Agent_name],Table1[[#This Row],[Agent_name]],Table1[Month],Table1[[#This Row],[Month]])/160</f>
        <v>0.23125000000000001</v>
      </c>
    </row>
    <row r="4067" spans="1:23" x14ac:dyDescent="0.25">
      <c r="A4067">
        <v>4066</v>
      </c>
      <c r="B4067" t="s">
        <v>13298</v>
      </c>
      <c r="C4067" t="s">
        <v>13299</v>
      </c>
      <c r="D4067">
        <v>42</v>
      </c>
      <c r="E4067" t="s">
        <v>19</v>
      </c>
      <c r="F4067" t="s">
        <v>397</v>
      </c>
      <c r="G4067" s="1">
        <v>44159</v>
      </c>
      <c r="H4067" t="s">
        <v>21</v>
      </c>
      <c r="I4067" t="s">
        <v>52</v>
      </c>
      <c r="J4067" s="3" t="s">
        <v>13300</v>
      </c>
      <c r="K4067" t="s">
        <v>62</v>
      </c>
      <c r="M4067" t="s">
        <v>41</v>
      </c>
      <c r="N4067" t="s">
        <v>55</v>
      </c>
      <c r="R4067" t="str">
        <f t="shared" ca="1" si="63"/>
        <v>Aisha</v>
      </c>
      <c r="S4067" t="str">
        <f>IFERROR(TEXT(DATEVALUE(LEFT(Table1[[#This Row],[Date of Purchase]],10)), "MMMM"), TEXT(Table1[[#This Row],[Date of Purchase]], "MMMM"))</f>
        <v>November</v>
      </c>
      <c r="T4067" t="str">
        <f>IF(OR(
  AND(Table1[[#This Row],[Ticket Priority]]="Critical", Table1[[#This Row],[Ticket Status]]&lt;&gt;"Closed"),
  AND(Table1[[#This Row],[Ticket Priority]]="High", Table1[[#This Row],[Ticket Status]]="Open")
), "Yes", "No")</f>
        <v>No</v>
      </c>
      <c r="U4067" s="4" t="str">
        <f>IF(Table1[[#This Row],[Ticket Status]]="Closed","Yes","No")</f>
        <v>No</v>
      </c>
      <c r="V4067" s="4" t="str">
        <f>IF(Table1[[#This Row],[Ticket Status]]="Pending Customer Response","Yes","No")</f>
        <v>No</v>
      </c>
      <c r="W4067" s="5">
        <f ca="1">COUNTIFS(Table1[Agent_name],Table1[[#This Row],[Agent_name]],Table1[Month],Table1[[#This Row],[Month]])/160</f>
        <v>0.85624999999999996</v>
      </c>
    </row>
    <row r="4068" spans="1:23" x14ac:dyDescent="0.25">
      <c r="A4068">
        <v>4067</v>
      </c>
      <c r="B4068" t="s">
        <v>13301</v>
      </c>
      <c r="C4068" t="s">
        <v>13302</v>
      </c>
      <c r="D4068">
        <v>20</v>
      </c>
      <c r="E4068" t="s">
        <v>29</v>
      </c>
      <c r="F4068" t="s">
        <v>36</v>
      </c>
      <c r="G4068" s="1">
        <v>43851</v>
      </c>
      <c r="H4068" t="s">
        <v>66</v>
      </c>
      <c r="I4068" t="s">
        <v>177</v>
      </c>
      <c r="J4068" s="3" t="s">
        <v>13303</v>
      </c>
      <c r="K4068" t="s">
        <v>39</v>
      </c>
      <c r="L4068" t="s">
        <v>13304</v>
      </c>
      <c r="M4068" t="s">
        <v>89</v>
      </c>
      <c r="N4068" t="s">
        <v>83</v>
      </c>
      <c r="O4068" s="2">
        <v>45078.618090277778</v>
      </c>
      <c r="P4068" s="2">
        <v>45078.829895833333</v>
      </c>
      <c r="Q4068">
        <v>5</v>
      </c>
      <c r="R4068" t="str">
        <f t="shared" ca="1" si="63"/>
        <v>Mohit</v>
      </c>
      <c r="S4068" t="str">
        <f>IFERROR(TEXT(DATEVALUE(LEFT(Table1[[#This Row],[Date of Purchase]],10)), "MMMM"), TEXT(Table1[[#This Row],[Date of Purchase]], "MMMM"))</f>
        <v>January</v>
      </c>
      <c r="T4068" t="str">
        <f>IF(OR(
  AND(Table1[[#This Row],[Ticket Priority]]="Critical", Table1[[#This Row],[Ticket Status]]&lt;&gt;"Closed"),
  AND(Table1[[#This Row],[Ticket Priority]]="High", Table1[[#This Row],[Ticket Status]]="Open")
), "Yes", "No")</f>
        <v>No</v>
      </c>
      <c r="U4068" s="4" t="str">
        <f>IF(Table1[[#This Row],[Ticket Status]]="Closed","Yes","No")</f>
        <v>Yes</v>
      </c>
      <c r="V4068" s="4" t="str">
        <f>IF(Table1[[#This Row],[Ticket Status]]="Pending Customer Response","Yes","No")</f>
        <v>No</v>
      </c>
      <c r="W4068" s="5">
        <f ca="1">COUNTIFS(Table1[Agent_name],Table1[[#This Row],[Agent_name]],Table1[Month],Table1[[#This Row],[Month]])/160</f>
        <v>0.46250000000000002</v>
      </c>
    </row>
    <row r="4069" spans="1:23" x14ac:dyDescent="0.25">
      <c r="A4069">
        <v>4068</v>
      </c>
      <c r="B4069" t="s">
        <v>13305</v>
      </c>
      <c r="C4069" t="s">
        <v>13306</v>
      </c>
      <c r="D4069">
        <v>60</v>
      </c>
      <c r="E4069" t="s">
        <v>29</v>
      </c>
      <c r="F4069" t="s">
        <v>65</v>
      </c>
      <c r="G4069" s="1">
        <v>44001</v>
      </c>
      <c r="H4069" t="s">
        <v>21</v>
      </c>
      <c r="I4069" t="s">
        <v>77</v>
      </c>
      <c r="J4069" s="3" t="s">
        <v>13307</v>
      </c>
      <c r="K4069" t="s">
        <v>24</v>
      </c>
      <c r="M4069" t="s">
        <v>89</v>
      </c>
      <c r="N4069" t="s">
        <v>55</v>
      </c>
      <c r="O4069" s="2">
        <v>45078.699363425927</v>
      </c>
      <c r="R4069" t="str">
        <f t="shared" ca="1" si="63"/>
        <v>Divya</v>
      </c>
      <c r="S4069" t="str">
        <f>IFERROR(TEXT(DATEVALUE(LEFT(Table1[[#This Row],[Date of Purchase]],10)), "MMMM"), TEXT(Table1[[#This Row],[Date of Purchase]], "MMMM"))</f>
        <v>June</v>
      </c>
      <c r="T4069" t="str">
        <f>IF(OR(
  AND(Table1[[#This Row],[Ticket Priority]]="Critical", Table1[[#This Row],[Ticket Status]]&lt;&gt;"Closed"),
  AND(Table1[[#This Row],[Ticket Priority]]="High", Table1[[#This Row],[Ticket Status]]="Open")
), "Yes", "No")</f>
        <v>No</v>
      </c>
      <c r="U4069" s="4" t="str">
        <f>IF(Table1[[#This Row],[Ticket Status]]="Closed","Yes","No")</f>
        <v>No</v>
      </c>
      <c r="V4069" s="4" t="str">
        <f>IF(Table1[[#This Row],[Ticket Status]]="Pending Customer Response","Yes","No")</f>
        <v>Yes</v>
      </c>
      <c r="W4069" s="5">
        <f ca="1">COUNTIFS(Table1[Agent_name],Table1[[#This Row],[Agent_name]],Table1[Month],Table1[[#This Row],[Month]])/160</f>
        <v>0.22500000000000001</v>
      </c>
    </row>
    <row r="4070" spans="1:23" x14ac:dyDescent="0.25">
      <c r="A4070">
        <v>4069</v>
      </c>
      <c r="B4070" t="s">
        <v>13308</v>
      </c>
      <c r="C4070" t="s">
        <v>13309</v>
      </c>
      <c r="D4070">
        <v>47</v>
      </c>
      <c r="E4070" t="s">
        <v>19</v>
      </c>
      <c r="F4070" t="s">
        <v>92</v>
      </c>
      <c r="G4070" s="1">
        <v>44360</v>
      </c>
      <c r="H4070" t="s">
        <v>59</v>
      </c>
      <c r="I4070" t="s">
        <v>46</v>
      </c>
      <c r="J4070" s="3" t="s">
        <v>13310</v>
      </c>
      <c r="K4070" t="s">
        <v>39</v>
      </c>
      <c r="L4070" t="s">
        <v>13311</v>
      </c>
      <c r="M4070" t="s">
        <v>41</v>
      </c>
      <c r="N4070" t="s">
        <v>26</v>
      </c>
      <c r="O4070" s="2">
        <v>45078.521597222221</v>
      </c>
      <c r="P4070" s="2">
        <v>45078.835486111115</v>
      </c>
      <c r="Q4070">
        <v>5</v>
      </c>
      <c r="R4070" t="str">
        <f t="shared" ca="1" si="63"/>
        <v>Aisha</v>
      </c>
      <c r="S4070" t="str">
        <f>IFERROR(TEXT(DATEVALUE(LEFT(Table1[[#This Row],[Date of Purchase]],10)), "MMMM"), TEXT(Table1[[#This Row],[Date of Purchase]], "MMMM"))</f>
        <v>June</v>
      </c>
      <c r="T4070" t="str">
        <f>IF(OR(
  AND(Table1[[#This Row],[Ticket Priority]]="Critical", Table1[[#This Row],[Ticket Status]]&lt;&gt;"Closed"),
  AND(Table1[[#This Row],[Ticket Priority]]="High", Table1[[#This Row],[Ticket Status]]="Open")
), "Yes", "No")</f>
        <v>No</v>
      </c>
      <c r="U4070" s="4" t="str">
        <f>IF(Table1[[#This Row],[Ticket Status]]="Closed","Yes","No")</f>
        <v>Yes</v>
      </c>
      <c r="V4070" s="4" t="str">
        <f>IF(Table1[[#This Row],[Ticket Status]]="Pending Customer Response","Yes","No")</f>
        <v>No</v>
      </c>
      <c r="W4070" s="5">
        <f ca="1">COUNTIFS(Table1[Agent_name],Table1[[#This Row],[Agent_name]],Table1[Month],Table1[[#This Row],[Month]])/160</f>
        <v>0.89375000000000004</v>
      </c>
    </row>
    <row r="4071" spans="1:23" x14ac:dyDescent="0.25">
      <c r="A4071">
        <v>4070</v>
      </c>
      <c r="B4071" t="s">
        <v>13312</v>
      </c>
      <c r="C4071" t="s">
        <v>13313</v>
      </c>
      <c r="D4071">
        <v>34</v>
      </c>
      <c r="E4071" t="s">
        <v>58</v>
      </c>
      <c r="F4071" t="s">
        <v>71</v>
      </c>
      <c r="G4071" s="1">
        <v>43926</v>
      </c>
      <c r="H4071" t="s">
        <v>66</v>
      </c>
      <c r="I4071" t="s">
        <v>22</v>
      </c>
      <c r="J4071" s="3" t="s">
        <v>13314</v>
      </c>
      <c r="K4071" t="s">
        <v>39</v>
      </c>
      <c r="L4071" t="s">
        <v>13315</v>
      </c>
      <c r="M4071" t="s">
        <v>25</v>
      </c>
      <c r="N4071" t="s">
        <v>55</v>
      </c>
      <c r="O4071" s="2">
        <v>45078.500787037039</v>
      </c>
      <c r="P4071" s="2">
        <v>45078.179259259261</v>
      </c>
      <c r="Q4071">
        <v>1</v>
      </c>
      <c r="R4071" t="str">
        <f t="shared" ca="1" si="63"/>
        <v>Aisha</v>
      </c>
      <c r="S4071" t="str">
        <f>IFERROR(TEXT(DATEVALUE(LEFT(Table1[[#This Row],[Date of Purchase]],10)), "MMMM"), TEXT(Table1[[#This Row],[Date of Purchase]], "MMMM"))</f>
        <v>April</v>
      </c>
      <c r="T4071" t="str">
        <f>IF(OR(
  AND(Table1[[#This Row],[Ticket Priority]]="Critical", Table1[[#This Row],[Ticket Status]]&lt;&gt;"Closed"),
  AND(Table1[[#This Row],[Ticket Priority]]="High", Table1[[#This Row],[Ticket Status]]="Open")
), "Yes", "No")</f>
        <v>No</v>
      </c>
      <c r="U4071" s="4" t="str">
        <f>IF(Table1[[#This Row],[Ticket Status]]="Closed","Yes","No")</f>
        <v>Yes</v>
      </c>
      <c r="V4071" s="4" t="str">
        <f>IF(Table1[[#This Row],[Ticket Status]]="Pending Customer Response","Yes","No")</f>
        <v>No</v>
      </c>
      <c r="W4071" s="5">
        <f ca="1">COUNTIFS(Table1[Agent_name],Table1[[#This Row],[Agent_name]],Table1[Month],Table1[[#This Row],[Month]])/160</f>
        <v>0.81874999999999998</v>
      </c>
    </row>
    <row r="4072" spans="1:23" x14ac:dyDescent="0.25">
      <c r="A4072">
        <v>4071</v>
      </c>
      <c r="B4072" t="s">
        <v>13316</v>
      </c>
      <c r="C4072" t="s">
        <v>13317</v>
      </c>
      <c r="D4072">
        <v>26</v>
      </c>
      <c r="E4072" t="s">
        <v>19</v>
      </c>
      <c r="F4072" t="s">
        <v>44</v>
      </c>
      <c r="G4072" s="1">
        <v>44283</v>
      </c>
      <c r="H4072" t="s">
        <v>66</v>
      </c>
      <c r="I4072" t="s">
        <v>59</v>
      </c>
      <c r="J4072" s="3" t="s">
        <v>13318</v>
      </c>
      <c r="K4072" t="s">
        <v>62</v>
      </c>
      <c r="M4072" t="s">
        <v>25</v>
      </c>
      <c r="N4072" t="s">
        <v>83</v>
      </c>
      <c r="R4072" t="str">
        <f t="shared" ca="1" si="63"/>
        <v>Mohit</v>
      </c>
      <c r="S4072" t="str">
        <f>IFERROR(TEXT(DATEVALUE(LEFT(Table1[[#This Row],[Date of Purchase]],10)), "MMMM"), TEXT(Table1[[#This Row],[Date of Purchase]], "MMMM"))</f>
        <v>March</v>
      </c>
      <c r="T4072" t="str">
        <f>IF(OR(
  AND(Table1[[#This Row],[Ticket Priority]]="Critical", Table1[[#This Row],[Ticket Status]]&lt;&gt;"Closed"),
  AND(Table1[[#This Row],[Ticket Priority]]="High", Table1[[#This Row],[Ticket Status]]="Open")
), "Yes", "No")</f>
        <v>Yes</v>
      </c>
      <c r="U4072" s="4" t="str">
        <f>IF(Table1[[#This Row],[Ticket Status]]="Closed","Yes","No")</f>
        <v>No</v>
      </c>
      <c r="V4072" s="4" t="str">
        <f>IF(Table1[[#This Row],[Ticket Status]]="Pending Customer Response","Yes","No")</f>
        <v>No</v>
      </c>
      <c r="W4072" s="5">
        <f ca="1">COUNTIFS(Table1[Agent_name],Table1[[#This Row],[Agent_name]],Table1[Month],Table1[[#This Row],[Month]])/160</f>
        <v>0.45624999999999999</v>
      </c>
    </row>
    <row r="4073" spans="1:23" x14ac:dyDescent="0.25">
      <c r="A4073">
        <v>4072</v>
      </c>
      <c r="B4073" t="s">
        <v>13319</v>
      </c>
      <c r="C4073" t="s">
        <v>13320</v>
      </c>
      <c r="D4073">
        <v>36</v>
      </c>
      <c r="E4073" t="s">
        <v>29</v>
      </c>
      <c r="F4073" t="s">
        <v>397</v>
      </c>
      <c r="G4073" s="1">
        <v>44499</v>
      </c>
      <c r="H4073" t="s">
        <v>59</v>
      </c>
      <c r="I4073" t="s">
        <v>52</v>
      </c>
      <c r="J4073" s="3" t="s">
        <v>13321</v>
      </c>
      <c r="K4073" t="s">
        <v>24</v>
      </c>
      <c r="M4073" t="s">
        <v>89</v>
      </c>
      <c r="N4073" t="s">
        <v>33</v>
      </c>
      <c r="O4073" s="2">
        <v>45078.004293981481</v>
      </c>
      <c r="R4073" t="str">
        <f t="shared" ca="1" si="63"/>
        <v>Priya</v>
      </c>
      <c r="S4073" t="str">
        <f>IFERROR(TEXT(DATEVALUE(LEFT(Table1[[#This Row],[Date of Purchase]],10)), "MMMM"), TEXT(Table1[[#This Row],[Date of Purchase]], "MMMM"))</f>
        <v>October</v>
      </c>
      <c r="T4073" t="str">
        <f>IF(OR(
  AND(Table1[[#This Row],[Ticket Priority]]="Critical", Table1[[#This Row],[Ticket Status]]&lt;&gt;"Closed"),
  AND(Table1[[#This Row],[Ticket Priority]]="High", Table1[[#This Row],[Ticket Status]]="Open")
), "Yes", "No")</f>
        <v>No</v>
      </c>
      <c r="U4073" s="4" t="str">
        <f>IF(Table1[[#This Row],[Ticket Status]]="Closed","Yes","No")</f>
        <v>No</v>
      </c>
      <c r="V4073" s="4" t="str">
        <f>IF(Table1[[#This Row],[Ticket Status]]="Pending Customer Response","Yes","No")</f>
        <v>Yes</v>
      </c>
      <c r="W4073" s="5">
        <f ca="1">COUNTIFS(Table1[Agent_name],Table1[[#This Row],[Agent_name]],Table1[Month],Table1[[#This Row],[Month]])/160</f>
        <v>0.58125000000000004</v>
      </c>
    </row>
    <row r="4074" spans="1:23" x14ac:dyDescent="0.25">
      <c r="A4074">
        <v>4073</v>
      </c>
      <c r="B4074" t="s">
        <v>13322</v>
      </c>
      <c r="C4074" t="s">
        <v>13323</v>
      </c>
      <c r="D4074">
        <v>29</v>
      </c>
      <c r="E4074" t="s">
        <v>58</v>
      </c>
      <c r="F4074" t="s">
        <v>117</v>
      </c>
      <c r="G4074" s="1">
        <v>43964</v>
      </c>
      <c r="H4074" t="s">
        <v>45</v>
      </c>
      <c r="I4074" t="s">
        <v>59</v>
      </c>
      <c r="J4074" s="3" t="s">
        <v>13324</v>
      </c>
      <c r="K4074" t="s">
        <v>24</v>
      </c>
      <c r="M4074" t="s">
        <v>41</v>
      </c>
      <c r="N4074" t="s">
        <v>26</v>
      </c>
      <c r="O4074" s="2">
        <v>45078.630694444444</v>
      </c>
      <c r="R4074" t="str">
        <f t="shared" ca="1" si="63"/>
        <v>Sara</v>
      </c>
      <c r="S4074" t="str">
        <f>IFERROR(TEXT(DATEVALUE(LEFT(Table1[[#This Row],[Date of Purchase]],10)), "MMMM"), TEXT(Table1[[#This Row],[Date of Purchase]], "MMMM"))</f>
        <v>May</v>
      </c>
      <c r="T4074" t="str">
        <f>IF(OR(
  AND(Table1[[#This Row],[Ticket Priority]]="Critical", Table1[[#This Row],[Ticket Status]]&lt;&gt;"Closed"),
  AND(Table1[[#This Row],[Ticket Priority]]="High", Table1[[#This Row],[Ticket Status]]="Open")
), "Yes", "No")</f>
        <v>No</v>
      </c>
      <c r="U4074" s="4" t="str">
        <f>IF(Table1[[#This Row],[Ticket Status]]="Closed","Yes","No")</f>
        <v>No</v>
      </c>
      <c r="V4074" s="4" t="str">
        <f>IF(Table1[[#This Row],[Ticket Status]]="Pending Customer Response","Yes","No")</f>
        <v>Yes</v>
      </c>
      <c r="W4074" s="5">
        <f ca="1">COUNTIFS(Table1[Agent_name],Table1[[#This Row],[Agent_name]],Table1[Month],Table1[[#This Row],[Month]])/160</f>
        <v>0.64375000000000004</v>
      </c>
    </row>
    <row r="4075" spans="1:23" x14ac:dyDescent="0.25">
      <c r="A4075">
        <v>4074</v>
      </c>
      <c r="B4075" t="s">
        <v>13325</v>
      </c>
      <c r="C4075" t="s">
        <v>13326</v>
      </c>
      <c r="D4075">
        <v>35</v>
      </c>
      <c r="E4075" t="s">
        <v>29</v>
      </c>
      <c r="F4075" t="s">
        <v>211</v>
      </c>
      <c r="G4075" s="1">
        <v>44013</v>
      </c>
      <c r="H4075" t="s">
        <v>66</v>
      </c>
      <c r="I4075" t="s">
        <v>93</v>
      </c>
      <c r="J4075" s="3" t="s">
        <v>13327</v>
      </c>
      <c r="K4075" t="s">
        <v>62</v>
      </c>
      <c r="M4075" t="s">
        <v>143</v>
      </c>
      <c r="N4075" t="s">
        <v>26</v>
      </c>
      <c r="R4075" t="str">
        <f t="shared" ca="1" si="63"/>
        <v>Mohit</v>
      </c>
      <c r="S4075" t="str">
        <f>IFERROR(TEXT(DATEVALUE(LEFT(Table1[[#This Row],[Date of Purchase]],10)), "MMMM"), TEXT(Table1[[#This Row],[Date of Purchase]], "MMMM"))</f>
        <v>July</v>
      </c>
      <c r="T4075" t="str">
        <f>IF(OR(
  AND(Table1[[#This Row],[Ticket Priority]]="Critical", Table1[[#This Row],[Ticket Status]]&lt;&gt;"Closed"),
  AND(Table1[[#This Row],[Ticket Priority]]="High", Table1[[#This Row],[Ticket Status]]="Open")
), "Yes", "No")</f>
        <v>No</v>
      </c>
      <c r="U4075" s="4" t="str">
        <f>IF(Table1[[#This Row],[Ticket Status]]="Closed","Yes","No")</f>
        <v>No</v>
      </c>
      <c r="V4075" s="4" t="str">
        <f>IF(Table1[[#This Row],[Ticket Status]]="Pending Customer Response","Yes","No")</f>
        <v>No</v>
      </c>
      <c r="W4075" s="5">
        <f ca="1">COUNTIFS(Table1[Agent_name],Table1[[#This Row],[Agent_name]],Table1[Month],Table1[[#This Row],[Month]])/160</f>
        <v>0.53125</v>
      </c>
    </row>
    <row r="4076" spans="1:23" x14ac:dyDescent="0.25">
      <c r="A4076">
        <v>4075</v>
      </c>
      <c r="B4076" t="s">
        <v>13328</v>
      </c>
      <c r="C4076" t="s">
        <v>13329</v>
      </c>
      <c r="D4076">
        <v>70</v>
      </c>
      <c r="E4076" t="s">
        <v>58</v>
      </c>
      <c r="F4076" t="s">
        <v>71</v>
      </c>
      <c r="G4076" s="1">
        <v>44147</v>
      </c>
      <c r="H4076" t="s">
        <v>66</v>
      </c>
      <c r="I4076" t="s">
        <v>72</v>
      </c>
      <c r="J4076" s="3" t="s">
        <v>13330</v>
      </c>
      <c r="K4076" t="s">
        <v>39</v>
      </c>
      <c r="L4076" t="s">
        <v>13331</v>
      </c>
      <c r="M4076" t="s">
        <v>89</v>
      </c>
      <c r="N4076" t="s">
        <v>55</v>
      </c>
      <c r="O4076" s="2">
        <v>45078.762685185182</v>
      </c>
      <c r="P4076" s="2">
        <v>45078.907129629632</v>
      </c>
      <c r="Q4076">
        <v>4</v>
      </c>
      <c r="R4076" t="str">
        <f t="shared" ca="1" si="63"/>
        <v>Priya</v>
      </c>
      <c r="S4076" t="str">
        <f>IFERROR(TEXT(DATEVALUE(LEFT(Table1[[#This Row],[Date of Purchase]],10)), "MMMM"), TEXT(Table1[[#This Row],[Date of Purchase]], "MMMM"))</f>
        <v>November</v>
      </c>
      <c r="T4076" t="str">
        <f>IF(OR(
  AND(Table1[[#This Row],[Ticket Priority]]="Critical", Table1[[#This Row],[Ticket Status]]&lt;&gt;"Closed"),
  AND(Table1[[#This Row],[Ticket Priority]]="High", Table1[[#This Row],[Ticket Status]]="Open")
), "Yes", "No")</f>
        <v>No</v>
      </c>
      <c r="U4076" s="4" t="str">
        <f>IF(Table1[[#This Row],[Ticket Status]]="Closed","Yes","No")</f>
        <v>Yes</v>
      </c>
      <c r="V4076" s="4" t="str">
        <f>IF(Table1[[#This Row],[Ticket Status]]="Pending Customer Response","Yes","No")</f>
        <v>No</v>
      </c>
      <c r="W4076" s="5">
        <f ca="1">COUNTIFS(Table1[Agent_name],Table1[[#This Row],[Agent_name]],Table1[Month],Table1[[#This Row],[Month]])/160</f>
        <v>0.41249999999999998</v>
      </c>
    </row>
    <row r="4077" spans="1:23" x14ac:dyDescent="0.25">
      <c r="A4077">
        <v>4076</v>
      </c>
      <c r="B4077" t="s">
        <v>13332</v>
      </c>
      <c r="C4077" t="s">
        <v>13333</v>
      </c>
      <c r="D4077">
        <v>33</v>
      </c>
      <c r="E4077" t="s">
        <v>19</v>
      </c>
      <c r="F4077" t="s">
        <v>103</v>
      </c>
      <c r="G4077" s="1">
        <v>44215</v>
      </c>
      <c r="H4077" t="s">
        <v>59</v>
      </c>
      <c r="I4077" t="s">
        <v>93</v>
      </c>
      <c r="J4077" s="3" t="s">
        <v>13334</v>
      </c>
      <c r="K4077" t="s">
        <v>62</v>
      </c>
      <c r="M4077" t="s">
        <v>89</v>
      </c>
      <c r="N4077" t="s">
        <v>33</v>
      </c>
      <c r="R4077" t="str">
        <f t="shared" ca="1" si="63"/>
        <v>Arjun</v>
      </c>
      <c r="S4077" t="str">
        <f>IFERROR(TEXT(DATEVALUE(LEFT(Table1[[#This Row],[Date of Purchase]],10)), "MMMM"), TEXT(Table1[[#This Row],[Date of Purchase]], "MMMM"))</f>
        <v>January</v>
      </c>
      <c r="T4077" t="str">
        <f>IF(OR(
  AND(Table1[[#This Row],[Ticket Priority]]="Critical", Table1[[#This Row],[Ticket Status]]&lt;&gt;"Closed"),
  AND(Table1[[#This Row],[Ticket Priority]]="High", Table1[[#This Row],[Ticket Status]]="Open")
), "Yes", "No")</f>
        <v>Yes</v>
      </c>
      <c r="U4077" s="4" t="str">
        <f>IF(Table1[[#This Row],[Ticket Status]]="Closed","Yes","No")</f>
        <v>No</v>
      </c>
      <c r="V4077" s="4" t="str">
        <f>IF(Table1[[#This Row],[Ticket Status]]="Pending Customer Response","Yes","No")</f>
        <v>No</v>
      </c>
      <c r="W4077" s="5">
        <f ca="1">COUNTIFS(Table1[Agent_name],Table1[[#This Row],[Agent_name]],Table1[Month],Table1[[#This Row],[Month]])/160</f>
        <v>0.20624999999999999</v>
      </c>
    </row>
    <row r="4078" spans="1:23" x14ac:dyDescent="0.25">
      <c r="A4078">
        <v>4077</v>
      </c>
      <c r="B4078" t="s">
        <v>13335</v>
      </c>
      <c r="C4078" t="s">
        <v>13336</v>
      </c>
      <c r="D4078">
        <v>30</v>
      </c>
      <c r="E4078" t="s">
        <v>19</v>
      </c>
      <c r="F4078" t="s">
        <v>44</v>
      </c>
      <c r="G4078" s="1">
        <v>44035</v>
      </c>
      <c r="H4078" t="s">
        <v>66</v>
      </c>
      <c r="I4078" t="s">
        <v>72</v>
      </c>
      <c r="J4078" s="3" t="s">
        <v>13337</v>
      </c>
      <c r="K4078" t="s">
        <v>24</v>
      </c>
      <c r="M4078" t="s">
        <v>25</v>
      </c>
      <c r="N4078" t="s">
        <v>26</v>
      </c>
      <c r="O4078" s="2">
        <v>45078.73909722222</v>
      </c>
      <c r="R4078" t="str">
        <f t="shared" ca="1" si="63"/>
        <v>Mohit</v>
      </c>
      <c r="S4078" t="str">
        <f>IFERROR(TEXT(DATEVALUE(LEFT(Table1[[#This Row],[Date of Purchase]],10)), "MMMM"), TEXT(Table1[[#This Row],[Date of Purchase]], "MMMM"))</f>
        <v>July</v>
      </c>
      <c r="T4078" t="str">
        <f>IF(OR(
  AND(Table1[[#This Row],[Ticket Priority]]="Critical", Table1[[#This Row],[Ticket Status]]&lt;&gt;"Closed"),
  AND(Table1[[#This Row],[Ticket Priority]]="High", Table1[[#This Row],[Ticket Status]]="Open")
), "Yes", "No")</f>
        <v>Yes</v>
      </c>
      <c r="U4078" s="4" t="str">
        <f>IF(Table1[[#This Row],[Ticket Status]]="Closed","Yes","No")</f>
        <v>No</v>
      </c>
      <c r="V4078" s="4" t="str">
        <f>IF(Table1[[#This Row],[Ticket Status]]="Pending Customer Response","Yes","No")</f>
        <v>Yes</v>
      </c>
      <c r="W4078" s="5">
        <f ca="1">COUNTIFS(Table1[Agent_name],Table1[[#This Row],[Agent_name]],Table1[Month],Table1[[#This Row],[Month]])/160</f>
        <v>0.53125</v>
      </c>
    </row>
    <row r="4079" spans="1:23" x14ac:dyDescent="0.25">
      <c r="A4079">
        <v>4078</v>
      </c>
      <c r="B4079" t="s">
        <v>13338</v>
      </c>
      <c r="C4079" t="s">
        <v>13339</v>
      </c>
      <c r="D4079">
        <v>53</v>
      </c>
      <c r="E4079" t="s">
        <v>19</v>
      </c>
      <c r="F4079" t="s">
        <v>149</v>
      </c>
      <c r="G4079" s="1">
        <v>44190</v>
      </c>
      <c r="H4079" t="s">
        <v>45</v>
      </c>
      <c r="I4079" t="s">
        <v>177</v>
      </c>
      <c r="J4079" s="3" t="s">
        <v>13340</v>
      </c>
      <c r="K4079" t="s">
        <v>39</v>
      </c>
      <c r="L4079" t="s">
        <v>13341</v>
      </c>
      <c r="M4079" t="s">
        <v>25</v>
      </c>
      <c r="N4079" t="s">
        <v>55</v>
      </c>
      <c r="O4079" s="2">
        <v>45078.63008101852</v>
      </c>
      <c r="P4079" s="2">
        <v>45078.1641087963</v>
      </c>
      <c r="Q4079">
        <v>2</v>
      </c>
      <c r="R4079" t="str">
        <f t="shared" ca="1" si="63"/>
        <v>Ravi</v>
      </c>
      <c r="S4079" t="str">
        <f>IFERROR(TEXT(DATEVALUE(LEFT(Table1[[#This Row],[Date of Purchase]],10)), "MMMM"), TEXT(Table1[[#This Row],[Date of Purchase]], "MMMM"))</f>
        <v>December</v>
      </c>
      <c r="T4079" t="str">
        <f>IF(OR(
  AND(Table1[[#This Row],[Ticket Priority]]="Critical", Table1[[#This Row],[Ticket Status]]&lt;&gt;"Closed"),
  AND(Table1[[#This Row],[Ticket Priority]]="High", Table1[[#This Row],[Ticket Status]]="Open")
), "Yes", "No")</f>
        <v>No</v>
      </c>
      <c r="U4079" s="4" t="str">
        <f>IF(Table1[[#This Row],[Ticket Status]]="Closed","Yes","No")</f>
        <v>Yes</v>
      </c>
      <c r="V4079" s="4" t="str">
        <f>IF(Table1[[#This Row],[Ticket Status]]="Pending Customer Response","Yes","No")</f>
        <v>No</v>
      </c>
      <c r="W4079" s="5">
        <f ca="1">COUNTIFS(Table1[Agent_name],Table1[[#This Row],[Agent_name]],Table1[Month],Table1[[#This Row],[Month]])/160</f>
        <v>0.66249999999999998</v>
      </c>
    </row>
    <row r="4080" spans="1:23" x14ac:dyDescent="0.25">
      <c r="A4080">
        <v>4079</v>
      </c>
      <c r="B4080" t="s">
        <v>13342</v>
      </c>
      <c r="C4080" t="s">
        <v>13343</v>
      </c>
      <c r="D4080">
        <v>27</v>
      </c>
      <c r="E4080" t="s">
        <v>58</v>
      </c>
      <c r="F4080" t="s">
        <v>249</v>
      </c>
      <c r="G4080" s="1">
        <v>44389</v>
      </c>
      <c r="H4080" t="s">
        <v>59</v>
      </c>
      <c r="I4080" t="s">
        <v>93</v>
      </c>
      <c r="J4080" s="3" t="s">
        <v>13344</v>
      </c>
      <c r="K4080" t="s">
        <v>24</v>
      </c>
      <c r="M4080" t="s">
        <v>143</v>
      </c>
      <c r="N4080" t="s">
        <v>83</v>
      </c>
      <c r="O4080" s="2">
        <v>45078.556493055556</v>
      </c>
      <c r="R4080" t="str">
        <f t="shared" ca="1" si="63"/>
        <v>Sara</v>
      </c>
      <c r="S4080" t="str">
        <f>IFERROR(TEXT(DATEVALUE(LEFT(Table1[[#This Row],[Date of Purchase]],10)), "MMMM"), TEXT(Table1[[#This Row],[Date of Purchase]], "MMMM"))</f>
        <v>July</v>
      </c>
      <c r="T4080" t="str">
        <f>IF(OR(
  AND(Table1[[#This Row],[Ticket Priority]]="Critical", Table1[[#This Row],[Ticket Status]]&lt;&gt;"Closed"),
  AND(Table1[[#This Row],[Ticket Priority]]="High", Table1[[#This Row],[Ticket Status]]="Open")
), "Yes", "No")</f>
        <v>No</v>
      </c>
      <c r="U4080" s="4" t="str">
        <f>IF(Table1[[#This Row],[Ticket Status]]="Closed","Yes","No")</f>
        <v>No</v>
      </c>
      <c r="V4080" s="4" t="str">
        <f>IF(Table1[[#This Row],[Ticket Status]]="Pending Customer Response","Yes","No")</f>
        <v>Yes</v>
      </c>
      <c r="W4080" s="5">
        <f ca="1">COUNTIFS(Table1[Agent_name],Table1[[#This Row],[Agent_name]],Table1[Month],Table1[[#This Row],[Month]])/160</f>
        <v>0.6875</v>
      </c>
    </row>
    <row r="4081" spans="1:23" x14ac:dyDescent="0.25">
      <c r="A4081">
        <v>4080</v>
      </c>
      <c r="B4081" t="s">
        <v>13345</v>
      </c>
      <c r="C4081" t="s">
        <v>13346</v>
      </c>
      <c r="D4081">
        <v>22</v>
      </c>
      <c r="E4081" t="s">
        <v>19</v>
      </c>
      <c r="F4081" t="s">
        <v>286</v>
      </c>
      <c r="G4081" s="1">
        <v>44503</v>
      </c>
      <c r="H4081" t="s">
        <v>59</v>
      </c>
      <c r="I4081" t="s">
        <v>37</v>
      </c>
      <c r="J4081" s="3" t="s">
        <v>13347</v>
      </c>
      <c r="K4081" t="s">
        <v>39</v>
      </c>
      <c r="L4081" t="s">
        <v>13348</v>
      </c>
      <c r="M4081" t="s">
        <v>89</v>
      </c>
      <c r="N4081" t="s">
        <v>26</v>
      </c>
      <c r="O4081" s="2">
        <v>45078.115532407406</v>
      </c>
      <c r="P4081" s="2">
        <v>45078.129421296297</v>
      </c>
      <c r="Q4081">
        <v>2</v>
      </c>
      <c r="R4081" t="str">
        <f t="shared" ca="1" si="63"/>
        <v>Sara</v>
      </c>
      <c r="S4081" t="str">
        <f>IFERROR(TEXT(DATEVALUE(LEFT(Table1[[#This Row],[Date of Purchase]],10)), "MMMM"), TEXT(Table1[[#This Row],[Date of Purchase]], "MMMM"))</f>
        <v>November</v>
      </c>
      <c r="T4081" t="str">
        <f>IF(OR(
  AND(Table1[[#This Row],[Ticket Priority]]="Critical", Table1[[#This Row],[Ticket Status]]&lt;&gt;"Closed"),
  AND(Table1[[#This Row],[Ticket Priority]]="High", Table1[[#This Row],[Ticket Status]]="Open")
), "Yes", "No")</f>
        <v>No</v>
      </c>
      <c r="U4081" s="4" t="str">
        <f>IF(Table1[[#This Row],[Ticket Status]]="Closed","Yes","No")</f>
        <v>Yes</v>
      </c>
      <c r="V4081" s="4" t="str">
        <f>IF(Table1[[#This Row],[Ticket Status]]="Pending Customer Response","Yes","No")</f>
        <v>No</v>
      </c>
      <c r="W4081" s="5">
        <f ca="1">COUNTIFS(Table1[Agent_name],Table1[[#This Row],[Agent_name]],Table1[Month],Table1[[#This Row],[Month]])/160</f>
        <v>0.79374999999999996</v>
      </c>
    </row>
    <row r="4082" spans="1:23" x14ac:dyDescent="0.25">
      <c r="A4082">
        <v>4081</v>
      </c>
      <c r="B4082" t="s">
        <v>13349</v>
      </c>
      <c r="C4082" t="s">
        <v>13350</v>
      </c>
      <c r="D4082">
        <v>47</v>
      </c>
      <c r="E4082" t="s">
        <v>58</v>
      </c>
      <c r="F4082" t="s">
        <v>421</v>
      </c>
      <c r="G4082" s="1">
        <v>44502</v>
      </c>
      <c r="H4082" t="s">
        <v>45</v>
      </c>
      <c r="I4082" t="s">
        <v>60</v>
      </c>
      <c r="J4082" s="3" t="s">
        <v>13351</v>
      </c>
      <c r="K4082" t="s">
        <v>39</v>
      </c>
      <c r="L4082" t="s">
        <v>13352</v>
      </c>
      <c r="M4082" t="s">
        <v>89</v>
      </c>
      <c r="N4082" t="s">
        <v>33</v>
      </c>
      <c r="O4082" s="2">
        <v>45078.647488425922</v>
      </c>
      <c r="P4082" s="2">
        <v>45078.211377314816</v>
      </c>
      <c r="Q4082">
        <v>3</v>
      </c>
      <c r="R4082" t="str">
        <f t="shared" ca="1" si="63"/>
        <v>Karan</v>
      </c>
      <c r="S4082" t="str">
        <f>IFERROR(TEXT(DATEVALUE(LEFT(Table1[[#This Row],[Date of Purchase]],10)), "MMMM"), TEXT(Table1[[#This Row],[Date of Purchase]], "MMMM"))</f>
        <v>November</v>
      </c>
      <c r="T4082" t="str">
        <f>IF(OR(
  AND(Table1[[#This Row],[Ticket Priority]]="Critical", Table1[[#This Row],[Ticket Status]]&lt;&gt;"Closed"),
  AND(Table1[[#This Row],[Ticket Priority]]="High", Table1[[#This Row],[Ticket Status]]="Open")
), "Yes", "No")</f>
        <v>No</v>
      </c>
      <c r="U4082" s="4" t="str">
        <f>IF(Table1[[#This Row],[Ticket Status]]="Closed","Yes","No")</f>
        <v>Yes</v>
      </c>
      <c r="V4082" s="4" t="str">
        <f>IF(Table1[[#This Row],[Ticket Status]]="Pending Customer Response","Yes","No")</f>
        <v>No</v>
      </c>
      <c r="W4082" s="5">
        <f ca="1">COUNTIFS(Table1[Agent_name],Table1[[#This Row],[Agent_name]],Table1[Month],Table1[[#This Row],[Month]])/160</f>
        <v>0.1875</v>
      </c>
    </row>
    <row r="4083" spans="1:23" x14ac:dyDescent="0.25">
      <c r="A4083">
        <v>4082</v>
      </c>
      <c r="B4083" t="s">
        <v>13353</v>
      </c>
      <c r="C4083" t="s">
        <v>13354</v>
      </c>
      <c r="D4083">
        <v>52</v>
      </c>
      <c r="E4083" t="s">
        <v>29</v>
      </c>
      <c r="F4083" t="s">
        <v>129</v>
      </c>
      <c r="G4083" s="1">
        <v>44415</v>
      </c>
      <c r="H4083" t="s">
        <v>59</v>
      </c>
      <c r="I4083" t="s">
        <v>67</v>
      </c>
      <c r="J4083" s="3" t="s">
        <v>13355</v>
      </c>
      <c r="K4083" t="s">
        <v>24</v>
      </c>
      <c r="M4083" t="s">
        <v>89</v>
      </c>
      <c r="N4083" t="s">
        <v>26</v>
      </c>
      <c r="O4083" s="2">
        <v>45078.605150462965</v>
      </c>
      <c r="R4083" t="str">
        <f t="shared" ca="1" si="63"/>
        <v>Sara</v>
      </c>
      <c r="S4083" t="str">
        <f>IFERROR(TEXT(DATEVALUE(LEFT(Table1[[#This Row],[Date of Purchase]],10)), "MMMM"), TEXT(Table1[[#This Row],[Date of Purchase]], "MMMM"))</f>
        <v>August</v>
      </c>
      <c r="T4083" t="str">
        <f>IF(OR(
  AND(Table1[[#This Row],[Ticket Priority]]="Critical", Table1[[#This Row],[Ticket Status]]&lt;&gt;"Closed"),
  AND(Table1[[#This Row],[Ticket Priority]]="High", Table1[[#This Row],[Ticket Status]]="Open")
), "Yes", "No")</f>
        <v>No</v>
      </c>
      <c r="U4083" s="4" t="str">
        <f>IF(Table1[[#This Row],[Ticket Status]]="Closed","Yes","No")</f>
        <v>No</v>
      </c>
      <c r="V4083" s="4" t="str">
        <f>IF(Table1[[#This Row],[Ticket Status]]="Pending Customer Response","Yes","No")</f>
        <v>Yes</v>
      </c>
      <c r="W4083" s="5">
        <f ca="1">COUNTIFS(Table1[Agent_name],Table1[[#This Row],[Agent_name]],Table1[Month],Table1[[#This Row],[Month]])/160</f>
        <v>0.8</v>
      </c>
    </row>
    <row r="4084" spans="1:23" x14ac:dyDescent="0.25">
      <c r="A4084">
        <v>4083</v>
      </c>
      <c r="B4084" t="s">
        <v>13356</v>
      </c>
      <c r="C4084" t="s">
        <v>13357</v>
      </c>
      <c r="D4084">
        <v>24</v>
      </c>
      <c r="E4084" t="s">
        <v>19</v>
      </c>
      <c r="F4084" t="s">
        <v>134</v>
      </c>
      <c r="G4084" s="1">
        <v>44363</v>
      </c>
      <c r="H4084" t="s">
        <v>67</v>
      </c>
      <c r="I4084" t="s">
        <v>77</v>
      </c>
      <c r="J4084" s="3" t="s">
        <v>13358</v>
      </c>
      <c r="K4084" t="s">
        <v>62</v>
      </c>
      <c r="M4084" t="s">
        <v>143</v>
      </c>
      <c r="N4084" t="s">
        <v>55</v>
      </c>
      <c r="R4084" t="str">
        <f t="shared" ca="1" si="63"/>
        <v>Aisha</v>
      </c>
      <c r="S4084" t="str">
        <f>IFERROR(TEXT(DATEVALUE(LEFT(Table1[[#This Row],[Date of Purchase]],10)), "MMMM"), TEXT(Table1[[#This Row],[Date of Purchase]], "MMMM"))</f>
        <v>June</v>
      </c>
      <c r="T4084" t="str">
        <f>IF(OR(
  AND(Table1[[#This Row],[Ticket Priority]]="Critical", Table1[[#This Row],[Ticket Status]]&lt;&gt;"Closed"),
  AND(Table1[[#This Row],[Ticket Priority]]="High", Table1[[#This Row],[Ticket Status]]="Open")
), "Yes", "No")</f>
        <v>No</v>
      </c>
      <c r="U4084" s="4" t="str">
        <f>IF(Table1[[#This Row],[Ticket Status]]="Closed","Yes","No")</f>
        <v>No</v>
      </c>
      <c r="V4084" s="4" t="str">
        <f>IF(Table1[[#This Row],[Ticket Status]]="Pending Customer Response","Yes","No")</f>
        <v>No</v>
      </c>
      <c r="W4084" s="5">
        <f ca="1">COUNTIFS(Table1[Agent_name],Table1[[#This Row],[Agent_name]],Table1[Month],Table1[[#This Row],[Month]])/160</f>
        <v>0.89375000000000004</v>
      </c>
    </row>
    <row r="4085" spans="1:23" x14ac:dyDescent="0.25">
      <c r="A4085">
        <v>4084</v>
      </c>
      <c r="B4085" t="s">
        <v>13359</v>
      </c>
      <c r="C4085" t="s">
        <v>13360</v>
      </c>
      <c r="D4085">
        <v>42</v>
      </c>
      <c r="E4085" t="s">
        <v>29</v>
      </c>
      <c r="F4085" t="s">
        <v>317</v>
      </c>
      <c r="G4085" s="1">
        <v>44539</v>
      </c>
      <c r="H4085" t="s">
        <v>66</v>
      </c>
      <c r="I4085" t="s">
        <v>77</v>
      </c>
      <c r="J4085" s="3" t="s">
        <v>13361</v>
      </c>
      <c r="K4085" t="s">
        <v>24</v>
      </c>
      <c r="M4085" t="s">
        <v>25</v>
      </c>
      <c r="N4085" t="s">
        <v>26</v>
      </c>
      <c r="O4085" s="2">
        <v>45078.910740740743</v>
      </c>
      <c r="R4085" t="str">
        <f t="shared" ca="1" si="63"/>
        <v>Divya</v>
      </c>
      <c r="S4085" t="str">
        <f>IFERROR(TEXT(DATEVALUE(LEFT(Table1[[#This Row],[Date of Purchase]],10)), "MMMM"), TEXT(Table1[[#This Row],[Date of Purchase]], "MMMM"))</f>
        <v>December</v>
      </c>
      <c r="T4085" t="str">
        <f>IF(OR(
  AND(Table1[[#This Row],[Ticket Priority]]="Critical", Table1[[#This Row],[Ticket Status]]&lt;&gt;"Closed"),
  AND(Table1[[#This Row],[Ticket Priority]]="High", Table1[[#This Row],[Ticket Status]]="Open")
), "Yes", "No")</f>
        <v>Yes</v>
      </c>
      <c r="U4085" s="4" t="str">
        <f>IF(Table1[[#This Row],[Ticket Status]]="Closed","Yes","No")</f>
        <v>No</v>
      </c>
      <c r="V4085" s="4" t="str">
        <f>IF(Table1[[#This Row],[Ticket Status]]="Pending Customer Response","Yes","No")</f>
        <v>Yes</v>
      </c>
      <c r="W4085" s="5">
        <f ca="1">COUNTIFS(Table1[Agent_name],Table1[[#This Row],[Agent_name]],Table1[Month],Table1[[#This Row],[Month]])/160</f>
        <v>0.25</v>
      </c>
    </row>
    <row r="4086" spans="1:23" x14ac:dyDescent="0.25">
      <c r="A4086">
        <v>4085</v>
      </c>
      <c r="B4086" t="s">
        <v>8077</v>
      </c>
      <c r="C4086" t="s">
        <v>13362</v>
      </c>
      <c r="D4086">
        <v>53</v>
      </c>
      <c r="E4086" t="s">
        <v>19</v>
      </c>
      <c r="F4086" t="s">
        <v>98</v>
      </c>
      <c r="G4086" s="1">
        <v>44299</v>
      </c>
      <c r="H4086" t="s">
        <v>67</v>
      </c>
      <c r="I4086" t="s">
        <v>52</v>
      </c>
      <c r="J4086" s="3" t="s">
        <v>13363</v>
      </c>
      <c r="K4086" t="s">
        <v>24</v>
      </c>
      <c r="M4086" t="s">
        <v>89</v>
      </c>
      <c r="N4086" t="s">
        <v>55</v>
      </c>
      <c r="O4086" s="2">
        <v>45078.042013888888</v>
      </c>
      <c r="R4086" t="str">
        <f t="shared" ca="1" si="63"/>
        <v>Arjun</v>
      </c>
      <c r="S4086" t="str">
        <f>IFERROR(TEXT(DATEVALUE(LEFT(Table1[[#This Row],[Date of Purchase]],10)), "MMMM"), TEXT(Table1[[#This Row],[Date of Purchase]], "MMMM"))</f>
        <v>April</v>
      </c>
      <c r="T4086" t="str">
        <f>IF(OR(
  AND(Table1[[#This Row],[Ticket Priority]]="Critical", Table1[[#This Row],[Ticket Status]]&lt;&gt;"Closed"),
  AND(Table1[[#This Row],[Ticket Priority]]="High", Table1[[#This Row],[Ticket Status]]="Open")
), "Yes", "No")</f>
        <v>No</v>
      </c>
      <c r="U4086" s="4" t="str">
        <f>IF(Table1[[#This Row],[Ticket Status]]="Closed","Yes","No")</f>
        <v>No</v>
      </c>
      <c r="V4086" s="4" t="str">
        <f>IF(Table1[[#This Row],[Ticket Status]]="Pending Customer Response","Yes","No")</f>
        <v>Yes</v>
      </c>
      <c r="W4086" s="5">
        <f ca="1">COUNTIFS(Table1[Agent_name],Table1[[#This Row],[Agent_name]],Table1[Month],Table1[[#This Row],[Month]])/160</f>
        <v>0.18124999999999999</v>
      </c>
    </row>
    <row r="4087" spans="1:23" x14ac:dyDescent="0.25">
      <c r="A4087">
        <v>4086</v>
      </c>
      <c r="B4087" t="s">
        <v>13364</v>
      </c>
      <c r="C4087" t="s">
        <v>13365</v>
      </c>
      <c r="D4087">
        <v>52</v>
      </c>
      <c r="E4087" t="s">
        <v>19</v>
      </c>
      <c r="F4087" t="s">
        <v>383</v>
      </c>
      <c r="G4087" s="1">
        <v>43970</v>
      </c>
      <c r="H4087" t="s">
        <v>59</v>
      </c>
      <c r="I4087" t="s">
        <v>99</v>
      </c>
      <c r="J4087" s="3" t="s">
        <v>13366</v>
      </c>
      <c r="K4087" t="s">
        <v>24</v>
      </c>
      <c r="M4087" t="s">
        <v>25</v>
      </c>
      <c r="N4087" t="s">
        <v>83</v>
      </c>
      <c r="O4087" s="2">
        <v>45078.194097222222</v>
      </c>
      <c r="R4087" t="str">
        <f t="shared" ca="1" si="63"/>
        <v>Priya</v>
      </c>
      <c r="S4087" t="str">
        <f>IFERROR(TEXT(DATEVALUE(LEFT(Table1[[#This Row],[Date of Purchase]],10)), "MMMM"), TEXT(Table1[[#This Row],[Date of Purchase]], "MMMM"))</f>
        <v>May</v>
      </c>
      <c r="T4087" t="str">
        <f>IF(OR(
  AND(Table1[[#This Row],[Ticket Priority]]="Critical", Table1[[#This Row],[Ticket Status]]&lt;&gt;"Closed"),
  AND(Table1[[#This Row],[Ticket Priority]]="High", Table1[[#This Row],[Ticket Status]]="Open")
), "Yes", "No")</f>
        <v>Yes</v>
      </c>
      <c r="U4087" s="4" t="str">
        <f>IF(Table1[[#This Row],[Ticket Status]]="Closed","Yes","No")</f>
        <v>No</v>
      </c>
      <c r="V4087" s="4" t="str">
        <f>IF(Table1[[#This Row],[Ticket Status]]="Pending Customer Response","Yes","No")</f>
        <v>Yes</v>
      </c>
      <c r="W4087" s="5">
        <f ca="1">COUNTIFS(Table1[Agent_name],Table1[[#This Row],[Agent_name]],Table1[Month],Table1[[#This Row],[Month]])/160</f>
        <v>0.40625</v>
      </c>
    </row>
    <row r="4088" spans="1:23" x14ac:dyDescent="0.25">
      <c r="A4088">
        <v>4087</v>
      </c>
      <c r="B4088" t="s">
        <v>13367</v>
      </c>
      <c r="C4088" t="s">
        <v>13368</v>
      </c>
      <c r="D4088">
        <v>33</v>
      </c>
      <c r="E4088" t="s">
        <v>29</v>
      </c>
      <c r="F4088" t="s">
        <v>117</v>
      </c>
      <c r="G4088" s="1">
        <v>44492</v>
      </c>
      <c r="H4088" t="s">
        <v>21</v>
      </c>
      <c r="I4088" t="s">
        <v>93</v>
      </c>
      <c r="J4088" s="3" t="s">
        <v>13369</v>
      </c>
      <c r="K4088" t="s">
        <v>24</v>
      </c>
      <c r="M4088" t="s">
        <v>143</v>
      </c>
      <c r="N4088" t="s">
        <v>26</v>
      </c>
      <c r="O4088" s="2">
        <v>45077.984386574077</v>
      </c>
      <c r="R4088" t="str">
        <f t="shared" ca="1" si="63"/>
        <v>Priya</v>
      </c>
      <c r="S4088" t="str">
        <f>IFERROR(TEXT(DATEVALUE(LEFT(Table1[[#This Row],[Date of Purchase]],10)), "MMMM"), TEXT(Table1[[#This Row],[Date of Purchase]], "MMMM"))</f>
        <v>October</v>
      </c>
      <c r="T4088" t="str">
        <f>IF(OR(
  AND(Table1[[#This Row],[Ticket Priority]]="Critical", Table1[[#This Row],[Ticket Status]]&lt;&gt;"Closed"),
  AND(Table1[[#This Row],[Ticket Priority]]="High", Table1[[#This Row],[Ticket Status]]="Open")
), "Yes", "No")</f>
        <v>No</v>
      </c>
      <c r="U4088" s="4" t="str">
        <f>IF(Table1[[#This Row],[Ticket Status]]="Closed","Yes","No")</f>
        <v>No</v>
      </c>
      <c r="V4088" s="4" t="str">
        <f>IF(Table1[[#This Row],[Ticket Status]]="Pending Customer Response","Yes","No")</f>
        <v>Yes</v>
      </c>
      <c r="W4088" s="5">
        <f ca="1">COUNTIFS(Table1[Agent_name],Table1[[#This Row],[Agent_name]],Table1[Month],Table1[[#This Row],[Month]])/160</f>
        <v>0.58125000000000004</v>
      </c>
    </row>
    <row r="4089" spans="1:23" x14ac:dyDescent="0.25">
      <c r="A4089">
        <v>4088</v>
      </c>
      <c r="B4089" t="s">
        <v>13370</v>
      </c>
      <c r="C4089" t="s">
        <v>13371</v>
      </c>
      <c r="D4089">
        <v>64</v>
      </c>
      <c r="E4089" t="s">
        <v>29</v>
      </c>
      <c r="F4089" t="s">
        <v>65</v>
      </c>
      <c r="G4089" s="1">
        <v>44432</v>
      </c>
      <c r="H4089" t="s">
        <v>67</v>
      </c>
      <c r="I4089" t="s">
        <v>22</v>
      </c>
      <c r="J4089" s="3" t="s">
        <v>13372</v>
      </c>
      <c r="K4089" t="s">
        <v>62</v>
      </c>
      <c r="M4089" t="s">
        <v>143</v>
      </c>
      <c r="N4089" t="s">
        <v>33</v>
      </c>
      <c r="R4089" t="str">
        <f t="shared" ca="1" si="63"/>
        <v>Mohit</v>
      </c>
      <c r="S4089" t="str">
        <f>IFERROR(TEXT(DATEVALUE(LEFT(Table1[[#This Row],[Date of Purchase]],10)), "MMMM"), TEXT(Table1[[#This Row],[Date of Purchase]], "MMMM"))</f>
        <v>August</v>
      </c>
      <c r="T4089" t="str">
        <f>IF(OR(
  AND(Table1[[#This Row],[Ticket Priority]]="Critical", Table1[[#This Row],[Ticket Status]]&lt;&gt;"Closed"),
  AND(Table1[[#This Row],[Ticket Priority]]="High", Table1[[#This Row],[Ticket Status]]="Open")
), "Yes", "No")</f>
        <v>No</v>
      </c>
      <c r="U4089" s="4" t="str">
        <f>IF(Table1[[#This Row],[Ticket Status]]="Closed","Yes","No")</f>
        <v>No</v>
      </c>
      <c r="V4089" s="4" t="str">
        <f>IF(Table1[[#This Row],[Ticket Status]]="Pending Customer Response","Yes","No")</f>
        <v>No</v>
      </c>
      <c r="W4089" s="5">
        <f ca="1">COUNTIFS(Table1[Agent_name],Table1[[#This Row],[Agent_name]],Table1[Month],Table1[[#This Row],[Month]])/160</f>
        <v>0.46250000000000002</v>
      </c>
    </row>
    <row r="4090" spans="1:23" x14ac:dyDescent="0.25">
      <c r="A4090">
        <v>4089</v>
      </c>
      <c r="B4090" t="s">
        <v>13373</v>
      </c>
      <c r="C4090" t="s">
        <v>13374</v>
      </c>
      <c r="D4090">
        <v>41</v>
      </c>
      <c r="E4090" t="s">
        <v>29</v>
      </c>
      <c r="F4090" t="s">
        <v>211</v>
      </c>
      <c r="G4090" s="1">
        <v>44076</v>
      </c>
      <c r="H4090" t="s">
        <v>21</v>
      </c>
      <c r="I4090" t="s">
        <v>141</v>
      </c>
      <c r="J4090" s="3" t="s">
        <v>13375</v>
      </c>
      <c r="K4090" t="s">
        <v>62</v>
      </c>
      <c r="M4090" t="s">
        <v>25</v>
      </c>
      <c r="N4090" t="s">
        <v>33</v>
      </c>
      <c r="R4090" t="str">
        <f t="shared" ca="1" si="63"/>
        <v>Neha</v>
      </c>
      <c r="S4090" t="str">
        <f>IFERROR(TEXT(DATEVALUE(LEFT(Table1[[#This Row],[Date of Purchase]],10)), "MMMM"), TEXT(Table1[[#This Row],[Date of Purchase]], "MMMM"))</f>
        <v>September</v>
      </c>
      <c r="T4090" t="str">
        <f>IF(OR(
  AND(Table1[[#This Row],[Ticket Priority]]="Critical", Table1[[#This Row],[Ticket Status]]&lt;&gt;"Closed"),
  AND(Table1[[#This Row],[Ticket Priority]]="High", Table1[[#This Row],[Ticket Status]]="Open")
), "Yes", "No")</f>
        <v>Yes</v>
      </c>
      <c r="U4090" s="4" t="str">
        <f>IF(Table1[[#This Row],[Ticket Status]]="Closed","Yes","No")</f>
        <v>No</v>
      </c>
      <c r="V4090" s="4" t="str">
        <f>IF(Table1[[#This Row],[Ticket Status]]="Pending Customer Response","Yes","No")</f>
        <v>No</v>
      </c>
      <c r="W4090" s="5">
        <f ca="1">COUNTIFS(Table1[Agent_name],Table1[[#This Row],[Agent_name]],Table1[Month],Table1[[#This Row],[Month]])/160</f>
        <v>0.21249999999999999</v>
      </c>
    </row>
    <row r="4091" spans="1:23" x14ac:dyDescent="0.25">
      <c r="A4091">
        <v>4090</v>
      </c>
      <c r="B4091" t="s">
        <v>13376</v>
      </c>
      <c r="C4091" t="s">
        <v>13377</v>
      </c>
      <c r="D4091">
        <v>53</v>
      </c>
      <c r="E4091" t="s">
        <v>58</v>
      </c>
      <c r="F4091" t="s">
        <v>51</v>
      </c>
      <c r="G4091" s="1">
        <v>43876</v>
      </c>
      <c r="H4091" t="s">
        <v>59</v>
      </c>
      <c r="I4091" t="s">
        <v>113</v>
      </c>
      <c r="J4091" s="3" t="s">
        <v>13378</v>
      </c>
      <c r="K4091" t="s">
        <v>39</v>
      </c>
      <c r="L4091" t="s">
        <v>13379</v>
      </c>
      <c r="M4091" t="s">
        <v>25</v>
      </c>
      <c r="N4091" t="s">
        <v>83</v>
      </c>
      <c r="O4091" s="2">
        <v>45078.27679398148</v>
      </c>
      <c r="P4091" s="2">
        <v>45078.493460648147</v>
      </c>
      <c r="Q4091">
        <v>2</v>
      </c>
      <c r="R4091" t="str">
        <f t="shared" ca="1" si="63"/>
        <v>Ravi</v>
      </c>
      <c r="S4091" t="str">
        <f>IFERROR(TEXT(DATEVALUE(LEFT(Table1[[#This Row],[Date of Purchase]],10)), "MMMM"), TEXT(Table1[[#This Row],[Date of Purchase]], "MMMM"))</f>
        <v>February</v>
      </c>
      <c r="T4091" t="str">
        <f>IF(OR(
  AND(Table1[[#This Row],[Ticket Priority]]="Critical", Table1[[#This Row],[Ticket Status]]&lt;&gt;"Closed"),
  AND(Table1[[#This Row],[Ticket Priority]]="High", Table1[[#This Row],[Ticket Status]]="Open")
), "Yes", "No")</f>
        <v>No</v>
      </c>
      <c r="U4091" s="4" t="str">
        <f>IF(Table1[[#This Row],[Ticket Status]]="Closed","Yes","No")</f>
        <v>Yes</v>
      </c>
      <c r="V4091" s="4" t="str">
        <f>IF(Table1[[#This Row],[Ticket Status]]="Pending Customer Response","Yes","No")</f>
        <v>No</v>
      </c>
      <c r="W4091" s="5">
        <f ca="1">COUNTIFS(Table1[Agent_name],Table1[[#This Row],[Agent_name]],Table1[Month],Table1[[#This Row],[Month]])/160</f>
        <v>0.61250000000000004</v>
      </c>
    </row>
    <row r="4092" spans="1:23" x14ac:dyDescent="0.25">
      <c r="A4092">
        <v>4091</v>
      </c>
      <c r="B4092" t="s">
        <v>13380</v>
      </c>
      <c r="C4092" t="s">
        <v>13381</v>
      </c>
      <c r="D4092">
        <v>33</v>
      </c>
      <c r="E4092" t="s">
        <v>19</v>
      </c>
      <c r="F4092" t="s">
        <v>421</v>
      </c>
      <c r="G4092" s="1">
        <v>44199</v>
      </c>
      <c r="H4092" t="s">
        <v>59</v>
      </c>
      <c r="I4092" t="s">
        <v>59</v>
      </c>
      <c r="J4092" s="3" t="s">
        <v>13382</v>
      </c>
      <c r="K4092" t="s">
        <v>62</v>
      </c>
      <c r="M4092" t="s">
        <v>143</v>
      </c>
      <c r="N4092" t="s">
        <v>26</v>
      </c>
      <c r="R4092" t="str">
        <f t="shared" ca="1" si="63"/>
        <v>Sara</v>
      </c>
      <c r="S4092" t="str">
        <f>IFERROR(TEXT(DATEVALUE(LEFT(Table1[[#This Row],[Date of Purchase]],10)), "MMMM"), TEXT(Table1[[#This Row],[Date of Purchase]], "MMMM"))</f>
        <v>January</v>
      </c>
      <c r="T4092" t="str">
        <f>IF(OR(
  AND(Table1[[#This Row],[Ticket Priority]]="Critical", Table1[[#This Row],[Ticket Status]]&lt;&gt;"Closed"),
  AND(Table1[[#This Row],[Ticket Priority]]="High", Table1[[#This Row],[Ticket Status]]="Open")
), "Yes", "No")</f>
        <v>No</v>
      </c>
      <c r="U4092" s="4" t="str">
        <f>IF(Table1[[#This Row],[Ticket Status]]="Closed","Yes","No")</f>
        <v>No</v>
      </c>
      <c r="V4092" s="4" t="str">
        <f>IF(Table1[[#This Row],[Ticket Status]]="Pending Customer Response","Yes","No")</f>
        <v>No</v>
      </c>
      <c r="W4092" s="5">
        <f ca="1">COUNTIFS(Table1[Agent_name],Table1[[#This Row],[Agent_name]],Table1[Month],Table1[[#This Row],[Month]])/160</f>
        <v>0.70625000000000004</v>
      </c>
    </row>
    <row r="4093" spans="1:23" x14ac:dyDescent="0.25">
      <c r="A4093">
        <v>4092</v>
      </c>
      <c r="B4093" t="s">
        <v>13383</v>
      </c>
      <c r="C4093" t="s">
        <v>13384</v>
      </c>
      <c r="D4093">
        <v>54</v>
      </c>
      <c r="E4093" t="s">
        <v>29</v>
      </c>
      <c r="F4093" t="s">
        <v>655</v>
      </c>
      <c r="G4093" s="1">
        <v>44497</v>
      </c>
      <c r="H4093" t="s">
        <v>59</v>
      </c>
      <c r="I4093" t="s">
        <v>52</v>
      </c>
      <c r="J4093" s="3" t="s">
        <v>13385</v>
      </c>
      <c r="K4093" t="s">
        <v>39</v>
      </c>
      <c r="L4093" t="s">
        <v>13386</v>
      </c>
      <c r="M4093" t="s">
        <v>89</v>
      </c>
      <c r="N4093" t="s">
        <v>83</v>
      </c>
      <c r="O4093" s="2">
        <v>45078.482372685183</v>
      </c>
      <c r="P4093" s="2">
        <v>45078.551817129628</v>
      </c>
      <c r="Q4093">
        <v>5</v>
      </c>
      <c r="R4093" t="str">
        <f t="shared" ca="1" si="63"/>
        <v>Aisha</v>
      </c>
      <c r="S4093" t="str">
        <f>IFERROR(TEXT(DATEVALUE(LEFT(Table1[[#This Row],[Date of Purchase]],10)), "MMMM"), TEXT(Table1[[#This Row],[Date of Purchase]], "MMMM"))</f>
        <v>October</v>
      </c>
      <c r="T4093" t="str">
        <f>IF(OR(
  AND(Table1[[#This Row],[Ticket Priority]]="Critical", Table1[[#This Row],[Ticket Status]]&lt;&gt;"Closed"),
  AND(Table1[[#This Row],[Ticket Priority]]="High", Table1[[#This Row],[Ticket Status]]="Open")
), "Yes", "No")</f>
        <v>No</v>
      </c>
      <c r="U4093" s="4" t="str">
        <f>IF(Table1[[#This Row],[Ticket Status]]="Closed","Yes","No")</f>
        <v>Yes</v>
      </c>
      <c r="V4093" s="4" t="str">
        <f>IF(Table1[[#This Row],[Ticket Status]]="Pending Customer Response","Yes","No")</f>
        <v>No</v>
      </c>
      <c r="W4093" s="5">
        <f ca="1">COUNTIFS(Table1[Agent_name],Table1[[#This Row],[Agent_name]],Table1[Month],Table1[[#This Row],[Month]])/160</f>
        <v>0.85624999999999996</v>
      </c>
    </row>
    <row r="4094" spans="1:23" x14ac:dyDescent="0.25">
      <c r="A4094">
        <v>4093</v>
      </c>
      <c r="B4094" t="s">
        <v>13387</v>
      </c>
      <c r="C4094" t="s">
        <v>13388</v>
      </c>
      <c r="D4094">
        <v>45</v>
      </c>
      <c r="E4094" t="s">
        <v>58</v>
      </c>
      <c r="F4094" t="s">
        <v>161</v>
      </c>
      <c r="G4094" s="1">
        <v>44253</v>
      </c>
      <c r="H4094" t="s">
        <v>21</v>
      </c>
      <c r="I4094" t="s">
        <v>177</v>
      </c>
      <c r="J4094" s="3" t="s">
        <v>13389</v>
      </c>
      <c r="K4094" t="s">
        <v>62</v>
      </c>
      <c r="M4094" t="s">
        <v>89</v>
      </c>
      <c r="N4094" t="s">
        <v>26</v>
      </c>
      <c r="R4094" t="str">
        <f t="shared" ca="1" si="63"/>
        <v>Aisha</v>
      </c>
      <c r="S4094" t="str">
        <f>IFERROR(TEXT(DATEVALUE(LEFT(Table1[[#This Row],[Date of Purchase]],10)), "MMMM"), TEXT(Table1[[#This Row],[Date of Purchase]], "MMMM"))</f>
        <v>February</v>
      </c>
      <c r="T4094" t="str">
        <f>IF(OR(
  AND(Table1[[#This Row],[Ticket Priority]]="Critical", Table1[[#This Row],[Ticket Status]]&lt;&gt;"Closed"),
  AND(Table1[[#This Row],[Ticket Priority]]="High", Table1[[#This Row],[Ticket Status]]="Open")
), "Yes", "No")</f>
        <v>Yes</v>
      </c>
      <c r="U4094" s="4" t="str">
        <f>IF(Table1[[#This Row],[Ticket Status]]="Closed","Yes","No")</f>
        <v>No</v>
      </c>
      <c r="V4094" s="4" t="str">
        <f>IF(Table1[[#This Row],[Ticket Status]]="Pending Customer Response","Yes","No")</f>
        <v>No</v>
      </c>
      <c r="W4094" s="5">
        <f ca="1">COUNTIFS(Table1[Agent_name],Table1[[#This Row],[Agent_name]],Table1[Month],Table1[[#This Row],[Month]])/160</f>
        <v>0.85624999999999996</v>
      </c>
    </row>
    <row r="4095" spans="1:23" x14ac:dyDescent="0.25">
      <c r="A4095">
        <v>4094</v>
      </c>
      <c r="B4095" t="s">
        <v>13390</v>
      </c>
      <c r="C4095" t="s">
        <v>13391</v>
      </c>
      <c r="D4095">
        <v>46</v>
      </c>
      <c r="E4095" t="s">
        <v>29</v>
      </c>
      <c r="F4095" t="s">
        <v>92</v>
      </c>
      <c r="G4095" s="1">
        <v>44037</v>
      </c>
      <c r="H4095" t="s">
        <v>21</v>
      </c>
      <c r="I4095" t="s">
        <v>37</v>
      </c>
      <c r="J4095" s="3" t="s">
        <v>13392</v>
      </c>
      <c r="K4095" t="s">
        <v>62</v>
      </c>
      <c r="M4095" t="s">
        <v>89</v>
      </c>
      <c r="N4095" t="s">
        <v>33</v>
      </c>
      <c r="R4095" t="str">
        <f t="shared" ca="1" si="63"/>
        <v>Neha</v>
      </c>
      <c r="S4095" t="str">
        <f>IFERROR(TEXT(DATEVALUE(LEFT(Table1[[#This Row],[Date of Purchase]],10)), "MMMM"), TEXT(Table1[[#This Row],[Date of Purchase]], "MMMM"))</f>
        <v>July</v>
      </c>
      <c r="T4095" t="str">
        <f>IF(OR(
  AND(Table1[[#This Row],[Ticket Priority]]="Critical", Table1[[#This Row],[Ticket Status]]&lt;&gt;"Closed"),
  AND(Table1[[#This Row],[Ticket Priority]]="High", Table1[[#This Row],[Ticket Status]]="Open")
), "Yes", "No")</f>
        <v>Yes</v>
      </c>
      <c r="U4095" s="4" t="str">
        <f>IF(Table1[[#This Row],[Ticket Status]]="Closed","Yes","No")</f>
        <v>No</v>
      </c>
      <c r="V4095" s="4" t="str">
        <f>IF(Table1[[#This Row],[Ticket Status]]="Pending Customer Response","Yes","No")</f>
        <v>No</v>
      </c>
      <c r="W4095" s="5">
        <f ca="1">COUNTIFS(Table1[Agent_name],Table1[[#This Row],[Agent_name]],Table1[Month],Table1[[#This Row],[Month]])/160</f>
        <v>0.23125000000000001</v>
      </c>
    </row>
    <row r="4096" spans="1:23" x14ac:dyDescent="0.25">
      <c r="A4096">
        <v>4095</v>
      </c>
      <c r="B4096" t="s">
        <v>13393</v>
      </c>
      <c r="C4096" t="s">
        <v>13394</v>
      </c>
      <c r="D4096">
        <v>60</v>
      </c>
      <c r="E4096" t="s">
        <v>19</v>
      </c>
      <c r="F4096" t="s">
        <v>317</v>
      </c>
      <c r="G4096" s="1">
        <v>44493</v>
      </c>
      <c r="H4096" t="s">
        <v>59</v>
      </c>
      <c r="I4096" t="s">
        <v>52</v>
      </c>
      <c r="J4096" s="3" t="s">
        <v>13395</v>
      </c>
      <c r="K4096" t="s">
        <v>24</v>
      </c>
      <c r="M4096" t="s">
        <v>143</v>
      </c>
      <c r="N4096" t="s">
        <v>26</v>
      </c>
      <c r="O4096" s="2">
        <v>45078.302569444444</v>
      </c>
      <c r="R4096" t="str">
        <f t="shared" ca="1" si="63"/>
        <v>Aisha</v>
      </c>
      <c r="S4096" t="str">
        <f>IFERROR(TEXT(DATEVALUE(LEFT(Table1[[#This Row],[Date of Purchase]],10)), "MMMM"), TEXT(Table1[[#This Row],[Date of Purchase]], "MMMM"))</f>
        <v>October</v>
      </c>
      <c r="T4096" t="str">
        <f>IF(OR(
  AND(Table1[[#This Row],[Ticket Priority]]="Critical", Table1[[#This Row],[Ticket Status]]&lt;&gt;"Closed"),
  AND(Table1[[#This Row],[Ticket Priority]]="High", Table1[[#This Row],[Ticket Status]]="Open")
), "Yes", "No")</f>
        <v>No</v>
      </c>
      <c r="U4096" s="4" t="str">
        <f>IF(Table1[[#This Row],[Ticket Status]]="Closed","Yes","No")</f>
        <v>No</v>
      </c>
      <c r="V4096" s="4" t="str">
        <f>IF(Table1[[#This Row],[Ticket Status]]="Pending Customer Response","Yes","No")</f>
        <v>Yes</v>
      </c>
      <c r="W4096" s="5">
        <f ca="1">COUNTIFS(Table1[Agent_name],Table1[[#This Row],[Agent_name]],Table1[Month],Table1[[#This Row],[Month]])/160</f>
        <v>0.85624999999999996</v>
      </c>
    </row>
    <row r="4097" spans="1:23" x14ac:dyDescent="0.25">
      <c r="A4097">
        <v>4096</v>
      </c>
      <c r="B4097" t="s">
        <v>13396</v>
      </c>
      <c r="C4097" t="s">
        <v>13397</v>
      </c>
      <c r="D4097">
        <v>20</v>
      </c>
      <c r="E4097" t="s">
        <v>58</v>
      </c>
      <c r="F4097" t="s">
        <v>173</v>
      </c>
      <c r="G4097" s="1">
        <v>44280</v>
      </c>
      <c r="H4097" t="s">
        <v>21</v>
      </c>
      <c r="I4097" t="s">
        <v>72</v>
      </c>
      <c r="J4097" s="3" t="s">
        <v>13398</v>
      </c>
      <c r="K4097" t="s">
        <v>24</v>
      </c>
      <c r="M4097" t="s">
        <v>89</v>
      </c>
      <c r="N4097" t="s">
        <v>83</v>
      </c>
      <c r="O4097" s="2">
        <v>45078.022037037037</v>
      </c>
      <c r="R4097" t="str">
        <f t="shared" ca="1" si="63"/>
        <v>Aisha</v>
      </c>
      <c r="S4097" t="str">
        <f>IFERROR(TEXT(DATEVALUE(LEFT(Table1[[#This Row],[Date of Purchase]],10)), "MMMM"), TEXT(Table1[[#This Row],[Date of Purchase]], "MMMM"))</f>
        <v>March</v>
      </c>
      <c r="T4097" t="str">
        <f>IF(OR(
  AND(Table1[[#This Row],[Ticket Priority]]="Critical", Table1[[#This Row],[Ticket Status]]&lt;&gt;"Closed"),
  AND(Table1[[#This Row],[Ticket Priority]]="High", Table1[[#This Row],[Ticket Status]]="Open")
), "Yes", "No")</f>
        <v>No</v>
      </c>
      <c r="U4097" s="4" t="str">
        <f>IF(Table1[[#This Row],[Ticket Status]]="Closed","Yes","No")</f>
        <v>No</v>
      </c>
      <c r="V4097" s="4" t="str">
        <f>IF(Table1[[#This Row],[Ticket Status]]="Pending Customer Response","Yes","No")</f>
        <v>Yes</v>
      </c>
      <c r="W4097" s="5">
        <f ca="1">COUNTIFS(Table1[Agent_name],Table1[[#This Row],[Agent_name]],Table1[Month],Table1[[#This Row],[Month]])/160</f>
        <v>1.0062500000000001</v>
      </c>
    </row>
    <row r="4098" spans="1:23" x14ac:dyDescent="0.25">
      <c r="A4098">
        <v>4097</v>
      </c>
      <c r="B4098" t="s">
        <v>13399</v>
      </c>
      <c r="C4098" t="s">
        <v>13400</v>
      </c>
      <c r="D4098">
        <v>70</v>
      </c>
      <c r="E4098" t="s">
        <v>58</v>
      </c>
      <c r="F4098" t="s">
        <v>699</v>
      </c>
      <c r="G4098" s="1">
        <v>43846</v>
      </c>
      <c r="H4098" t="s">
        <v>59</v>
      </c>
      <c r="I4098" t="s">
        <v>37</v>
      </c>
      <c r="J4098" s="3" t="s">
        <v>13401</v>
      </c>
      <c r="K4098" t="s">
        <v>62</v>
      </c>
      <c r="M4098" t="s">
        <v>41</v>
      </c>
      <c r="N4098" t="s">
        <v>33</v>
      </c>
      <c r="R4098" t="str">
        <f t="shared" ref="R4098:R4161" ca="1" si="64">CHOOSE(
RANDBETWEEN(1,20),
"Aisha","Aisha","Aisha","Aisha",
"Ravi","Ravi","Ravi",
"Sara","Sara","Sara",
"Mohit","Mohit",
"Priya","Priya",
"Arjun",
"Neha","Rahul","Divya","Karan","Meera","Sanjay"
)</f>
        <v>Aisha</v>
      </c>
      <c r="S4098" t="str">
        <f>IFERROR(TEXT(DATEVALUE(LEFT(Table1[[#This Row],[Date of Purchase]],10)), "MMMM"), TEXT(Table1[[#This Row],[Date of Purchase]], "MMMM"))</f>
        <v>January</v>
      </c>
      <c r="T4098" t="str">
        <f>IF(OR(
  AND(Table1[[#This Row],[Ticket Priority]]="Critical", Table1[[#This Row],[Ticket Status]]&lt;&gt;"Closed"),
  AND(Table1[[#This Row],[Ticket Priority]]="High", Table1[[#This Row],[Ticket Status]]="Open")
), "Yes", "No")</f>
        <v>No</v>
      </c>
      <c r="U4098" s="4" t="str">
        <f>IF(Table1[[#This Row],[Ticket Status]]="Closed","Yes","No")</f>
        <v>No</v>
      </c>
      <c r="V4098" s="4" t="str">
        <f>IF(Table1[[#This Row],[Ticket Status]]="Pending Customer Response","Yes","No")</f>
        <v>No</v>
      </c>
      <c r="W4098" s="5">
        <f ca="1">COUNTIFS(Table1[Agent_name],Table1[[#This Row],[Agent_name]],Table1[Month],Table1[[#This Row],[Month]])/160</f>
        <v>0.83125000000000004</v>
      </c>
    </row>
    <row r="4099" spans="1:23" x14ac:dyDescent="0.25">
      <c r="A4099">
        <v>4098</v>
      </c>
      <c r="B4099" t="s">
        <v>13402</v>
      </c>
      <c r="C4099" t="s">
        <v>13403</v>
      </c>
      <c r="D4099">
        <v>40</v>
      </c>
      <c r="E4099" t="s">
        <v>58</v>
      </c>
      <c r="F4099" t="s">
        <v>397</v>
      </c>
      <c r="G4099" s="1">
        <v>44521</v>
      </c>
      <c r="H4099" t="s">
        <v>45</v>
      </c>
      <c r="I4099" t="s">
        <v>93</v>
      </c>
      <c r="J4099" s="3" t="s">
        <v>13404</v>
      </c>
      <c r="K4099" t="s">
        <v>62</v>
      </c>
      <c r="M4099" t="s">
        <v>143</v>
      </c>
      <c r="N4099" t="s">
        <v>33</v>
      </c>
      <c r="R4099" t="str">
        <f t="shared" ca="1" si="64"/>
        <v>Sara</v>
      </c>
      <c r="S4099" t="str">
        <f>IFERROR(TEXT(DATEVALUE(LEFT(Table1[[#This Row],[Date of Purchase]],10)), "MMMM"), TEXT(Table1[[#This Row],[Date of Purchase]], "MMMM"))</f>
        <v>November</v>
      </c>
      <c r="T4099" t="str">
        <f>IF(OR(
  AND(Table1[[#This Row],[Ticket Priority]]="Critical", Table1[[#This Row],[Ticket Status]]&lt;&gt;"Closed"),
  AND(Table1[[#This Row],[Ticket Priority]]="High", Table1[[#This Row],[Ticket Status]]="Open")
), "Yes", "No")</f>
        <v>No</v>
      </c>
      <c r="U4099" s="4" t="str">
        <f>IF(Table1[[#This Row],[Ticket Status]]="Closed","Yes","No")</f>
        <v>No</v>
      </c>
      <c r="V4099" s="4" t="str">
        <f>IF(Table1[[#This Row],[Ticket Status]]="Pending Customer Response","Yes","No")</f>
        <v>No</v>
      </c>
      <c r="W4099" s="5">
        <f ca="1">COUNTIFS(Table1[Agent_name],Table1[[#This Row],[Agent_name]],Table1[Month],Table1[[#This Row],[Month]])/160</f>
        <v>0.79374999999999996</v>
      </c>
    </row>
    <row r="4100" spans="1:23" x14ac:dyDescent="0.25">
      <c r="A4100">
        <v>4099</v>
      </c>
      <c r="B4100" t="s">
        <v>13405</v>
      </c>
      <c r="C4100" t="s">
        <v>13406</v>
      </c>
      <c r="D4100">
        <v>42</v>
      </c>
      <c r="E4100" t="s">
        <v>29</v>
      </c>
      <c r="F4100" t="s">
        <v>207</v>
      </c>
      <c r="G4100" s="1">
        <v>44390</v>
      </c>
      <c r="H4100" t="s">
        <v>21</v>
      </c>
      <c r="I4100" t="s">
        <v>177</v>
      </c>
      <c r="J4100" s="3" t="s">
        <v>13407</v>
      </c>
      <c r="K4100" t="s">
        <v>62</v>
      </c>
      <c r="M4100" t="s">
        <v>25</v>
      </c>
      <c r="N4100" t="s">
        <v>55</v>
      </c>
      <c r="R4100" t="str">
        <f t="shared" ca="1" si="64"/>
        <v>Sara</v>
      </c>
      <c r="S4100" t="str">
        <f>IFERROR(TEXT(DATEVALUE(LEFT(Table1[[#This Row],[Date of Purchase]],10)), "MMMM"), TEXT(Table1[[#This Row],[Date of Purchase]], "MMMM"))</f>
        <v>July</v>
      </c>
      <c r="T4100" t="str">
        <f>IF(OR(
  AND(Table1[[#This Row],[Ticket Priority]]="Critical", Table1[[#This Row],[Ticket Status]]&lt;&gt;"Closed"),
  AND(Table1[[#This Row],[Ticket Priority]]="High", Table1[[#This Row],[Ticket Status]]="Open")
), "Yes", "No")</f>
        <v>Yes</v>
      </c>
      <c r="U4100" s="4" t="str">
        <f>IF(Table1[[#This Row],[Ticket Status]]="Closed","Yes","No")</f>
        <v>No</v>
      </c>
      <c r="V4100" s="4" t="str">
        <f>IF(Table1[[#This Row],[Ticket Status]]="Pending Customer Response","Yes","No")</f>
        <v>No</v>
      </c>
      <c r="W4100" s="5">
        <f ca="1">COUNTIFS(Table1[Agent_name],Table1[[#This Row],[Agent_name]],Table1[Month],Table1[[#This Row],[Month]])/160</f>
        <v>0.6875</v>
      </c>
    </row>
    <row r="4101" spans="1:23" x14ac:dyDescent="0.25">
      <c r="A4101">
        <v>4100</v>
      </c>
      <c r="B4101" t="s">
        <v>13408</v>
      </c>
      <c r="C4101" t="s">
        <v>13409</v>
      </c>
      <c r="D4101">
        <v>44</v>
      </c>
      <c r="E4101" t="s">
        <v>19</v>
      </c>
      <c r="F4101" t="s">
        <v>281</v>
      </c>
      <c r="G4101" s="1">
        <v>44491</v>
      </c>
      <c r="H4101" t="s">
        <v>66</v>
      </c>
      <c r="I4101" t="s">
        <v>46</v>
      </c>
      <c r="J4101" s="3" t="s">
        <v>13410</v>
      </c>
      <c r="K4101" t="s">
        <v>62</v>
      </c>
      <c r="M4101" t="s">
        <v>143</v>
      </c>
      <c r="N4101" t="s">
        <v>26</v>
      </c>
      <c r="R4101" t="str">
        <f t="shared" ca="1" si="64"/>
        <v>Meera</v>
      </c>
      <c r="S4101" t="str">
        <f>IFERROR(TEXT(DATEVALUE(LEFT(Table1[[#This Row],[Date of Purchase]],10)), "MMMM"), TEXT(Table1[[#This Row],[Date of Purchase]], "MMMM"))</f>
        <v>October</v>
      </c>
      <c r="T4101" t="str">
        <f>IF(OR(
  AND(Table1[[#This Row],[Ticket Priority]]="Critical", Table1[[#This Row],[Ticket Status]]&lt;&gt;"Closed"),
  AND(Table1[[#This Row],[Ticket Priority]]="High", Table1[[#This Row],[Ticket Status]]="Open")
), "Yes", "No")</f>
        <v>No</v>
      </c>
      <c r="U4101" s="4" t="str">
        <f>IF(Table1[[#This Row],[Ticket Status]]="Closed","Yes","No")</f>
        <v>No</v>
      </c>
      <c r="V4101" s="4" t="str">
        <f>IF(Table1[[#This Row],[Ticket Status]]="Pending Customer Response","Yes","No")</f>
        <v>No</v>
      </c>
      <c r="W4101" s="5">
        <f ca="1">COUNTIFS(Table1[Agent_name],Table1[[#This Row],[Agent_name]],Table1[Month],Table1[[#This Row],[Month]])/160</f>
        <v>0.23749999999999999</v>
      </c>
    </row>
    <row r="4102" spans="1:23" x14ac:dyDescent="0.25">
      <c r="A4102">
        <v>4101</v>
      </c>
      <c r="B4102" t="s">
        <v>13411</v>
      </c>
      <c r="C4102" t="s">
        <v>13412</v>
      </c>
      <c r="D4102">
        <v>59</v>
      </c>
      <c r="E4102" t="s">
        <v>29</v>
      </c>
      <c r="F4102" t="s">
        <v>157</v>
      </c>
      <c r="G4102" s="1">
        <v>44314</v>
      </c>
      <c r="H4102" t="s">
        <v>21</v>
      </c>
      <c r="I4102" t="s">
        <v>60</v>
      </c>
      <c r="J4102" s="3" t="s">
        <v>985</v>
      </c>
      <c r="K4102" t="s">
        <v>24</v>
      </c>
      <c r="M4102" t="s">
        <v>143</v>
      </c>
      <c r="N4102" t="s">
        <v>33</v>
      </c>
      <c r="O4102" s="2">
        <v>45078.871423611112</v>
      </c>
      <c r="R4102" t="str">
        <f t="shared" ca="1" si="64"/>
        <v>Sara</v>
      </c>
      <c r="S4102" t="str">
        <f>IFERROR(TEXT(DATEVALUE(LEFT(Table1[[#This Row],[Date of Purchase]],10)), "MMMM"), TEXT(Table1[[#This Row],[Date of Purchase]], "MMMM"))</f>
        <v>April</v>
      </c>
      <c r="T4102" t="str">
        <f>IF(OR(
  AND(Table1[[#This Row],[Ticket Priority]]="Critical", Table1[[#This Row],[Ticket Status]]&lt;&gt;"Closed"),
  AND(Table1[[#This Row],[Ticket Priority]]="High", Table1[[#This Row],[Ticket Status]]="Open")
), "Yes", "No")</f>
        <v>No</v>
      </c>
      <c r="U4102" s="4" t="str">
        <f>IF(Table1[[#This Row],[Ticket Status]]="Closed","Yes","No")</f>
        <v>No</v>
      </c>
      <c r="V4102" s="4" t="str">
        <f>IF(Table1[[#This Row],[Ticket Status]]="Pending Customer Response","Yes","No")</f>
        <v>Yes</v>
      </c>
      <c r="W4102" s="5">
        <f ca="1">COUNTIFS(Table1[Agent_name],Table1[[#This Row],[Agent_name]],Table1[Month],Table1[[#This Row],[Month]])/160</f>
        <v>0.75624999999999998</v>
      </c>
    </row>
    <row r="4103" spans="1:23" x14ac:dyDescent="0.25">
      <c r="A4103">
        <v>4102</v>
      </c>
      <c r="B4103" t="s">
        <v>13413</v>
      </c>
      <c r="C4103" t="s">
        <v>13414</v>
      </c>
      <c r="D4103">
        <v>47</v>
      </c>
      <c r="E4103" t="s">
        <v>29</v>
      </c>
      <c r="F4103" t="s">
        <v>98</v>
      </c>
      <c r="G4103" s="1">
        <v>44300</v>
      </c>
      <c r="H4103" t="s">
        <v>66</v>
      </c>
      <c r="I4103" t="s">
        <v>113</v>
      </c>
      <c r="J4103" s="3" t="s">
        <v>13415</v>
      </c>
      <c r="K4103" t="s">
        <v>62</v>
      </c>
      <c r="M4103" t="s">
        <v>143</v>
      </c>
      <c r="N4103" t="s">
        <v>33</v>
      </c>
      <c r="R4103" t="str">
        <f t="shared" ca="1" si="64"/>
        <v>Sara</v>
      </c>
      <c r="S4103" t="str">
        <f>IFERROR(TEXT(DATEVALUE(LEFT(Table1[[#This Row],[Date of Purchase]],10)), "MMMM"), TEXT(Table1[[#This Row],[Date of Purchase]], "MMMM"))</f>
        <v>April</v>
      </c>
      <c r="T4103" t="str">
        <f>IF(OR(
  AND(Table1[[#This Row],[Ticket Priority]]="Critical", Table1[[#This Row],[Ticket Status]]&lt;&gt;"Closed"),
  AND(Table1[[#This Row],[Ticket Priority]]="High", Table1[[#This Row],[Ticket Status]]="Open")
), "Yes", "No")</f>
        <v>No</v>
      </c>
      <c r="U4103" s="4" t="str">
        <f>IF(Table1[[#This Row],[Ticket Status]]="Closed","Yes","No")</f>
        <v>No</v>
      </c>
      <c r="V4103" s="4" t="str">
        <f>IF(Table1[[#This Row],[Ticket Status]]="Pending Customer Response","Yes","No")</f>
        <v>No</v>
      </c>
      <c r="W4103" s="5">
        <f ca="1">COUNTIFS(Table1[Agent_name],Table1[[#This Row],[Agent_name]],Table1[Month],Table1[[#This Row],[Month]])/160</f>
        <v>0.75624999999999998</v>
      </c>
    </row>
    <row r="4104" spans="1:23" x14ac:dyDescent="0.25">
      <c r="A4104">
        <v>4103</v>
      </c>
      <c r="B4104" t="s">
        <v>13416</v>
      </c>
      <c r="C4104" t="s">
        <v>13417</v>
      </c>
      <c r="D4104">
        <v>24</v>
      </c>
      <c r="E4104" t="s">
        <v>29</v>
      </c>
      <c r="F4104" t="s">
        <v>20</v>
      </c>
      <c r="G4104" s="1">
        <v>44181</v>
      </c>
      <c r="H4104" t="s">
        <v>67</v>
      </c>
      <c r="I4104" t="s">
        <v>52</v>
      </c>
      <c r="J4104" s="3" t="s">
        <v>13418</v>
      </c>
      <c r="K4104" t="s">
        <v>39</v>
      </c>
      <c r="L4104" t="s">
        <v>13419</v>
      </c>
      <c r="M4104" t="s">
        <v>25</v>
      </c>
      <c r="N4104" t="s">
        <v>26</v>
      </c>
      <c r="O4104" s="2">
        <v>45078.014513888891</v>
      </c>
      <c r="P4104" s="2">
        <v>45078.560347222221</v>
      </c>
      <c r="Q4104">
        <v>5</v>
      </c>
      <c r="R4104" t="str">
        <f t="shared" ca="1" si="64"/>
        <v>Aisha</v>
      </c>
      <c r="S4104" t="str">
        <f>IFERROR(TEXT(DATEVALUE(LEFT(Table1[[#This Row],[Date of Purchase]],10)), "MMMM"), TEXT(Table1[[#This Row],[Date of Purchase]], "MMMM"))</f>
        <v>December</v>
      </c>
      <c r="T4104" t="str">
        <f>IF(OR(
  AND(Table1[[#This Row],[Ticket Priority]]="Critical", Table1[[#This Row],[Ticket Status]]&lt;&gt;"Closed"),
  AND(Table1[[#This Row],[Ticket Priority]]="High", Table1[[#This Row],[Ticket Status]]="Open")
), "Yes", "No")</f>
        <v>No</v>
      </c>
      <c r="U4104" s="4" t="str">
        <f>IF(Table1[[#This Row],[Ticket Status]]="Closed","Yes","No")</f>
        <v>Yes</v>
      </c>
      <c r="V4104" s="4" t="str">
        <f>IF(Table1[[#This Row],[Ticket Status]]="Pending Customer Response","Yes","No")</f>
        <v>No</v>
      </c>
      <c r="W4104" s="5">
        <f ca="1">COUNTIFS(Table1[Agent_name],Table1[[#This Row],[Agent_name]],Table1[Month],Table1[[#This Row],[Month]])/160</f>
        <v>0.91249999999999998</v>
      </c>
    </row>
    <row r="4105" spans="1:23" x14ac:dyDescent="0.25">
      <c r="A4105">
        <v>4104</v>
      </c>
      <c r="B4105" t="s">
        <v>13420</v>
      </c>
      <c r="C4105" t="s">
        <v>13421</v>
      </c>
      <c r="D4105">
        <v>20</v>
      </c>
      <c r="E4105" t="s">
        <v>58</v>
      </c>
      <c r="F4105" t="s">
        <v>339</v>
      </c>
      <c r="G4105" s="1">
        <v>43985</v>
      </c>
      <c r="H4105" t="s">
        <v>66</v>
      </c>
      <c r="I4105" t="s">
        <v>99</v>
      </c>
      <c r="J4105" s="3" t="s">
        <v>13422</v>
      </c>
      <c r="K4105" t="s">
        <v>24</v>
      </c>
      <c r="M4105" t="s">
        <v>41</v>
      </c>
      <c r="N4105" t="s">
        <v>55</v>
      </c>
      <c r="O4105" s="2">
        <v>45078.540914351855</v>
      </c>
      <c r="R4105" t="str">
        <f t="shared" ca="1" si="64"/>
        <v>Mohit</v>
      </c>
      <c r="S4105" t="str">
        <f>IFERROR(TEXT(DATEVALUE(LEFT(Table1[[#This Row],[Date of Purchase]],10)), "MMMM"), TEXT(Table1[[#This Row],[Date of Purchase]], "MMMM"))</f>
        <v>June</v>
      </c>
      <c r="T4105" t="str">
        <f>IF(OR(
  AND(Table1[[#This Row],[Ticket Priority]]="Critical", Table1[[#This Row],[Ticket Status]]&lt;&gt;"Closed"),
  AND(Table1[[#This Row],[Ticket Priority]]="High", Table1[[#This Row],[Ticket Status]]="Open")
), "Yes", "No")</f>
        <v>No</v>
      </c>
      <c r="U4105" s="4" t="str">
        <f>IF(Table1[[#This Row],[Ticket Status]]="Closed","Yes","No")</f>
        <v>No</v>
      </c>
      <c r="V4105" s="4" t="str">
        <f>IF(Table1[[#This Row],[Ticket Status]]="Pending Customer Response","Yes","No")</f>
        <v>Yes</v>
      </c>
      <c r="W4105" s="5">
        <f ca="1">COUNTIFS(Table1[Agent_name],Table1[[#This Row],[Agent_name]],Table1[Month],Table1[[#This Row],[Month]])/160</f>
        <v>0.41875000000000001</v>
      </c>
    </row>
    <row r="4106" spans="1:23" x14ac:dyDescent="0.25">
      <c r="A4106">
        <v>4105</v>
      </c>
      <c r="B4106" t="s">
        <v>13423</v>
      </c>
      <c r="C4106" t="s">
        <v>13424</v>
      </c>
      <c r="D4106">
        <v>18</v>
      </c>
      <c r="E4106" t="s">
        <v>19</v>
      </c>
      <c r="F4106" t="s">
        <v>36</v>
      </c>
      <c r="G4106" s="1">
        <v>43923</v>
      </c>
      <c r="H4106" t="s">
        <v>67</v>
      </c>
      <c r="I4106" t="s">
        <v>59</v>
      </c>
      <c r="J4106" s="3" t="s">
        <v>13425</v>
      </c>
      <c r="K4106" t="s">
        <v>62</v>
      </c>
      <c r="M4106" t="s">
        <v>143</v>
      </c>
      <c r="N4106" t="s">
        <v>33</v>
      </c>
      <c r="R4106" t="str">
        <f t="shared" ca="1" si="64"/>
        <v>Priya</v>
      </c>
      <c r="S4106" t="str">
        <f>IFERROR(TEXT(DATEVALUE(LEFT(Table1[[#This Row],[Date of Purchase]],10)), "MMMM"), TEXT(Table1[[#This Row],[Date of Purchase]], "MMMM"))</f>
        <v>April</v>
      </c>
      <c r="T4106" t="str">
        <f>IF(OR(
  AND(Table1[[#This Row],[Ticket Priority]]="Critical", Table1[[#This Row],[Ticket Status]]&lt;&gt;"Closed"),
  AND(Table1[[#This Row],[Ticket Priority]]="High", Table1[[#This Row],[Ticket Status]]="Open")
), "Yes", "No")</f>
        <v>No</v>
      </c>
      <c r="U4106" s="4" t="str">
        <f>IF(Table1[[#This Row],[Ticket Status]]="Closed","Yes","No")</f>
        <v>No</v>
      </c>
      <c r="V4106" s="4" t="str">
        <f>IF(Table1[[#This Row],[Ticket Status]]="Pending Customer Response","Yes","No")</f>
        <v>No</v>
      </c>
      <c r="W4106" s="5">
        <f ca="1">COUNTIFS(Table1[Agent_name],Table1[[#This Row],[Agent_name]],Table1[Month],Table1[[#This Row],[Month]])/160</f>
        <v>0.48749999999999999</v>
      </c>
    </row>
    <row r="4107" spans="1:23" x14ac:dyDescent="0.25">
      <c r="A4107">
        <v>4106</v>
      </c>
      <c r="B4107" t="s">
        <v>13426</v>
      </c>
      <c r="C4107" t="s">
        <v>13427</v>
      </c>
      <c r="D4107">
        <v>28</v>
      </c>
      <c r="E4107" t="s">
        <v>58</v>
      </c>
      <c r="F4107" t="s">
        <v>98</v>
      </c>
      <c r="G4107" s="1">
        <v>44552</v>
      </c>
      <c r="H4107" t="s">
        <v>59</v>
      </c>
      <c r="I4107" t="s">
        <v>72</v>
      </c>
      <c r="J4107" s="3" t="s">
        <v>13428</v>
      </c>
      <c r="K4107" t="s">
        <v>62</v>
      </c>
      <c r="M4107" t="s">
        <v>143</v>
      </c>
      <c r="N4107" t="s">
        <v>55</v>
      </c>
      <c r="R4107" t="str">
        <f t="shared" ca="1" si="64"/>
        <v>Aisha</v>
      </c>
      <c r="S4107" t="str">
        <f>IFERROR(TEXT(DATEVALUE(LEFT(Table1[[#This Row],[Date of Purchase]],10)), "MMMM"), TEXT(Table1[[#This Row],[Date of Purchase]], "MMMM"))</f>
        <v>December</v>
      </c>
      <c r="T4107" t="str">
        <f>IF(OR(
  AND(Table1[[#This Row],[Ticket Priority]]="Critical", Table1[[#This Row],[Ticket Status]]&lt;&gt;"Closed"),
  AND(Table1[[#This Row],[Ticket Priority]]="High", Table1[[#This Row],[Ticket Status]]="Open")
), "Yes", "No")</f>
        <v>No</v>
      </c>
      <c r="U4107" s="4" t="str">
        <f>IF(Table1[[#This Row],[Ticket Status]]="Closed","Yes","No")</f>
        <v>No</v>
      </c>
      <c r="V4107" s="4" t="str">
        <f>IF(Table1[[#This Row],[Ticket Status]]="Pending Customer Response","Yes","No")</f>
        <v>No</v>
      </c>
      <c r="W4107" s="5">
        <f ca="1">COUNTIFS(Table1[Agent_name],Table1[[#This Row],[Agent_name]],Table1[Month],Table1[[#This Row],[Month]])/160</f>
        <v>0.91249999999999998</v>
      </c>
    </row>
    <row r="4108" spans="1:23" x14ac:dyDescent="0.25">
      <c r="A4108">
        <v>4107</v>
      </c>
      <c r="B4108" t="s">
        <v>13429</v>
      </c>
      <c r="C4108" t="s">
        <v>13430</v>
      </c>
      <c r="D4108">
        <v>61</v>
      </c>
      <c r="E4108" t="s">
        <v>19</v>
      </c>
      <c r="F4108" t="s">
        <v>339</v>
      </c>
      <c r="G4108" s="1">
        <v>44173</v>
      </c>
      <c r="H4108" t="s">
        <v>59</v>
      </c>
      <c r="I4108" t="s">
        <v>77</v>
      </c>
      <c r="J4108" s="3" t="s">
        <v>13431</v>
      </c>
      <c r="K4108" t="s">
        <v>62</v>
      </c>
      <c r="M4108" t="s">
        <v>89</v>
      </c>
      <c r="N4108" t="s">
        <v>33</v>
      </c>
      <c r="R4108" t="str">
        <f t="shared" ca="1" si="64"/>
        <v>Sara</v>
      </c>
      <c r="S4108" t="str">
        <f>IFERROR(TEXT(DATEVALUE(LEFT(Table1[[#This Row],[Date of Purchase]],10)), "MMMM"), TEXT(Table1[[#This Row],[Date of Purchase]], "MMMM"))</f>
        <v>December</v>
      </c>
      <c r="T4108" t="str">
        <f>IF(OR(
  AND(Table1[[#This Row],[Ticket Priority]]="Critical", Table1[[#This Row],[Ticket Status]]&lt;&gt;"Closed"),
  AND(Table1[[#This Row],[Ticket Priority]]="High", Table1[[#This Row],[Ticket Status]]="Open")
), "Yes", "No")</f>
        <v>Yes</v>
      </c>
      <c r="U4108" s="4" t="str">
        <f>IF(Table1[[#This Row],[Ticket Status]]="Closed","Yes","No")</f>
        <v>No</v>
      </c>
      <c r="V4108" s="4" t="str">
        <f>IF(Table1[[#This Row],[Ticket Status]]="Pending Customer Response","Yes","No")</f>
        <v>No</v>
      </c>
      <c r="W4108" s="5">
        <f ca="1">COUNTIFS(Table1[Agent_name],Table1[[#This Row],[Agent_name]],Table1[Month],Table1[[#This Row],[Month]])/160</f>
        <v>0.55625000000000002</v>
      </c>
    </row>
    <row r="4109" spans="1:23" x14ac:dyDescent="0.25">
      <c r="A4109">
        <v>4108</v>
      </c>
      <c r="B4109" t="s">
        <v>13432</v>
      </c>
      <c r="C4109" t="s">
        <v>13433</v>
      </c>
      <c r="D4109">
        <v>49</v>
      </c>
      <c r="E4109" t="s">
        <v>19</v>
      </c>
      <c r="F4109" t="s">
        <v>223</v>
      </c>
      <c r="G4109" s="1">
        <v>44519</v>
      </c>
      <c r="H4109" t="s">
        <v>67</v>
      </c>
      <c r="I4109" t="s">
        <v>37</v>
      </c>
      <c r="J4109" s="3" t="s">
        <v>13434</v>
      </c>
      <c r="K4109" t="s">
        <v>24</v>
      </c>
      <c r="M4109" t="s">
        <v>25</v>
      </c>
      <c r="N4109" t="s">
        <v>26</v>
      </c>
      <c r="O4109" s="2">
        <v>45078.388912037037</v>
      </c>
      <c r="R4109" t="str">
        <f t="shared" ca="1" si="64"/>
        <v>Ravi</v>
      </c>
      <c r="S4109" t="str">
        <f>IFERROR(TEXT(DATEVALUE(LEFT(Table1[[#This Row],[Date of Purchase]],10)), "MMMM"), TEXT(Table1[[#This Row],[Date of Purchase]], "MMMM"))</f>
        <v>November</v>
      </c>
      <c r="T4109" t="str">
        <f>IF(OR(
  AND(Table1[[#This Row],[Ticket Priority]]="Critical", Table1[[#This Row],[Ticket Status]]&lt;&gt;"Closed"),
  AND(Table1[[#This Row],[Ticket Priority]]="High", Table1[[#This Row],[Ticket Status]]="Open")
), "Yes", "No")</f>
        <v>Yes</v>
      </c>
      <c r="U4109" s="4" t="str">
        <f>IF(Table1[[#This Row],[Ticket Status]]="Closed","Yes","No")</f>
        <v>No</v>
      </c>
      <c r="V4109" s="4" t="str">
        <f>IF(Table1[[#This Row],[Ticket Status]]="Pending Customer Response","Yes","No")</f>
        <v>Yes</v>
      </c>
      <c r="W4109" s="5">
        <f ca="1">COUNTIFS(Table1[Agent_name],Table1[[#This Row],[Agent_name]],Table1[Month],Table1[[#This Row],[Month]])/160</f>
        <v>0.61875000000000002</v>
      </c>
    </row>
    <row r="4110" spans="1:23" x14ac:dyDescent="0.25">
      <c r="A4110">
        <v>4109</v>
      </c>
      <c r="B4110" t="s">
        <v>13435</v>
      </c>
      <c r="C4110" t="s">
        <v>13436</v>
      </c>
      <c r="D4110">
        <v>62</v>
      </c>
      <c r="E4110" t="s">
        <v>29</v>
      </c>
      <c r="F4110" t="s">
        <v>98</v>
      </c>
      <c r="G4110" s="1">
        <v>44448</v>
      </c>
      <c r="H4110" t="s">
        <v>66</v>
      </c>
      <c r="I4110" t="s">
        <v>141</v>
      </c>
      <c r="J4110" s="3" t="s">
        <v>13437</v>
      </c>
      <c r="K4110" t="s">
        <v>62</v>
      </c>
      <c r="M4110" t="s">
        <v>25</v>
      </c>
      <c r="N4110" t="s">
        <v>55</v>
      </c>
      <c r="R4110" t="str">
        <f t="shared" ca="1" si="64"/>
        <v>Sara</v>
      </c>
      <c r="S4110" t="str">
        <f>IFERROR(TEXT(DATEVALUE(LEFT(Table1[[#This Row],[Date of Purchase]],10)), "MMMM"), TEXT(Table1[[#This Row],[Date of Purchase]], "MMMM"))</f>
        <v>September</v>
      </c>
      <c r="T4110" t="str">
        <f>IF(OR(
  AND(Table1[[#This Row],[Ticket Priority]]="Critical", Table1[[#This Row],[Ticket Status]]&lt;&gt;"Closed"),
  AND(Table1[[#This Row],[Ticket Priority]]="High", Table1[[#This Row],[Ticket Status]]="Open")
), "Yes", "No")</f>
        <v>Yes</v>
      </c>
      <c r="U4110" s="4" t="str">
        <f>IF(Table1[[#This Row],[Ticket Status]]="Closed","Yes","No")</f>
        <v>No</v>
      </c>
      <c r="V4110" s="4" t="str">
        <f>IF(Table1[[#This Row],[Ticket Status]]="Pending Customer Response","Yes","No")</f>
        <v>No</v>
      </c>
      <c r="W4110" s="5">
        <f ca="1">COUNTIFS(Table1[Agent_name],Table1[[#This Row],[Agent_name]],Table1[Month],Table1[[#This Row],[Month]])/160</f>
        <v>0.65</v>
      </c>
    </row>
    <row r="4111" spans="1:23" x14ac:dyDescent="0.25">
      <c r="A4111">
        <v>4110</v>
      </c>
      <c r="B4111" t="s">
        <v>13438</v>
      </c>
      <c r="C4111" t="s">
        <v>13439</v>
      </c>
      <c r="D4111">
        <v>36</v>
      </c>
      <c r="E4111" t="s">
        <v>29</v>
      </c>
      <c r="F4111" t="s">
        <v>149</v>
      </c>
      <c r="G4111" s="1">
        <v>44490</v>
      </c>
      <c r="H4111" t="s">
        <v>21</v>
      </c>
      <c r="I4111" t="s">
        <v>150</v>
      </c>
      <c r="J4111" s="3" t="s">
        <v>13440</v>
      </c>
      <c r="K4111" t="s">
        <v>62</v>
      </c>
      <c r="M4111" t="s">
        <v>41</v>
      </c>
      <c r="N4111" t="s">
        <v>83</v>
      </c>
      <c r="R4111" t="str">
        <f t="shared" ca="1" si="64"/>
        <v>Priya</v>
      </c>
      <c r="S4111" t="str">
        <f>IFERROR(TEXT(DATEVALUE(LEFT(Table1[[#This Row],[Date of Purchase]],10)), "MMMM"), TEXT(Table1[[#This Row],[Date of Purchase]], "MMMM"))</f>
        <v>October</v>
      </c>
      <c r="T4111" t="str">
        <f>IF(OR(
  AND(Table1[[#This Row],[Ticket Priority]]="Critical", Table1[[#This Row],[Ticket Status]]&lt;&gt;"Closed"),
  AND(Table1[[#This Row],[Ticket Priority]]="High", Table1[[#This Row],[Ticket Status]]="Open")
), "Yes", "No")</f>
        <v>No</v>
      </c>
      <c r="U4111" s="4" t="str">
        <f>IF(Table1[[#This Row],[Ticket Status]]="Closed","Yes","No")</f>
        <v>No</v>
      </c>
      <c r="V4111" s="4" t="str">
        <f>IF(Table1[[#This Row],[Ticket Status]]="Pending Customer Response","Yes","No")</f>
        <v>No</v>
      </c>
      <c r="W4111" s="5">
        <f ca="1">COUNTIFS(Table1[Agent_name],Table1[[#This Row],[Agent_name]],Table1[Month],Table1[[#This Row],[Month]])/160</f>
        <v>0.58125000000000004</v>
      </c>
    </row>
    <row r="4112" spans="1:23" x14ac:dyDescent="0.25">
      <c r="A4112">
        <v>4111</v>
      </c>
      <c r="B4112" t="s">
        <v>13441</v>
      </c>
      <c r="C4112" t="s">
        <v>13442</v>
      </c>
      <c r="D4112">
        <v>60</v>
      </c>
      <c r="E4112" t="s">
        <v>58</v>
      </c>
      <c r="F4112" t="s">
        <v>286</v>
      </c>
      <c r="G4112" s="1">
        <v>43986</v>
      </c>
      <c r="H4112" t="s">
        <v>66</v>
      </c>
      <c r="I4112" t="s">
        <v>37</v>
      </c>
      <c r="J4112" s="3" t="s">
        <v>13443</v>
      </c>
      <c r="K4112" t="s">
        <v>39</v>
      </c>
      <c r="L4112" t="s">
        <v>13444</v>
      </c>
      <c r="M4112" t="s">
        <v>25</v>
      </c>
      <c r="N4112" t="s">
        <v>55</v>
      </c>
      <c r="O4112" s="2">
        <v>45078.236180555556</v>
      </c>
      <c r="P4112" s="2">
        <v>45077.976458333331</v>
      </c>
      <c r="Q4112">
        <v>4</v>
      </c>
      <c r="R4112" t="str">
        <f t="shared" ca="1" si="64"/>
        <v>Aisha</v>
      </c>
      <c r="S4112" t="str">
        <f>IFERROR(TEXT(DATEVALUE(LEFT(Table1[[#This Row],[Date of Purchase]],10)), "MMMM"), TEXT(Table1[[#This Row],[Date of Purchase]], "MMMM"))</f>
        <v>June</v>
      </c>
      <c r="T4112" t="str">
        <f>IF(OR(
  AND(Table1[[#This Row],[Ticket Priority]]="Critical", Table1[[#This Row],[Ticket Status]]&lt;&gt;"Closed"),
  AND(Table1[[#This Row],[Ticket Priority]]="High", Table1[[#This Row],[Ticket Status]]="Open")
), "Yes", "No")</f>
        <v>No</v>
      </c>
      <c r="U4112" s="4" t="str">
        <f>IF(Table1[[#This Row],[Ticket Status]]="Closed","Yes","No")</f>
        <v>Yes</v>
      </c>
      <c r="V4112" s="4" t="str">
        <f>IF(Table1[[#This Row],[Ticket Status]]="Pending Customer Response","Yes","No")</f>
        <v>No</v>
      </c>
      <c r="W4112" s="5">
        <f ca="1">COUNTIFS(Table1[Agent_name],Table1[[#This Row],[Agent_name]],Table1[Month],Table1[[#This Row],[Month]])/160</f>
        <v>0.89375000000000004</v>
      </c>
    </row>
    <row r="4113" spans="1:23" x14ac:dyDescent="0.25">
      <c r="A4113">
        <v>4112</v>
      </c>
      <c r="B4113" t="s">
        <v>13445</v>
      </c>
      <c r="C4113" t="s">
        <v>13446</v>
      </c>
      <c r="D4113">
        <v>56</v>
      </c>
      <c r="E4113" t="s">
        <v>19</v>
      </c>
      <c r="F4113" t="s">
        <v>317</v>
      </c>
      <c r="G4113" s="1">
        <v>44428</v>
      </c>
      <c r="H4113" t="s">
        <v>66</v>
      </c>
      <c r="I4113" t="s">
        <v>52</v>
      </c>
      <c r="J4113" s="3" t="s">
        <v>13447</v>
      </c>
      <c r="K4113" t="s">
        <v>39</v>
      </c>
      <c r="L4113" t="s">
        <v>13448</v>
      </c>
      <c r="M4113" t="s">
        <v>41</v>
      </c>
      <c r="N4113" t="s">
        <v>26</v>
      </c>
      <c r="O4113" s="2">
        <v>45078.532037037039</v>
      </c>
      <c r="P4113" s="2">
        <v>45078.23064814815</v>
      </c>
      <c r="Q4113">
        <v>1</v>
      </c>
      <c r="R4113" t="str">
        <f t="shared" ca="1" si="64"/>
        <v>Sara</v>
      </c>
      <c r="S4113" t="str">
        <f>IFERROR(TEXT(DATEVALUE(LEFT(Table1[[#This Row],[Date of Purchase]],10)), "MMMM"), TEXT(Table1[[#This Row],[Date of Purchase]], "MMMM"))</f>
        <v>August</v>
      </c>
      <c r="T4113" t="str">
        <f>IF(OR(
  AND(Table1[[#This Row],[Ticket Priority]]="Critical", Table1[[#This Row],[Ticket Status]]&lt;&gt;"Closed"),
  AND(Table1[[#This Row],[Ticket Priority]]="High", Table1[[#This Row],[Ticket Status]]="Open")
), "Yes", "No")</f>
        <v>No</v>
      </c>
      <c r="U4113" s="4" t="str">
        <f>IF(Table1[[#This Row],[Ticket Status]]="Closed","Yes","No")</f>
        <v>Yes</v>
      </c>
      <c r="V4113" s="4" t="str">
        <f>IF(Table1[[#This Row],[Ticket Status]]="Pending Customer Response","Yes","No")</f>
        <v>No</v>
      </c>
      <c r="W4113" s="5">
        <f ca="1">COUNTIFS(Table1[Agent_name],Table1[[#This Row],[Agent_name]],Table1[Month],Table1[[#This Row],[Month]])/160</f>
        <v>0.8</v>
      </c>
    </row>
    <row r="4114" spans="1:23" x14ac:dyDescent="0.25">
      <c r="A4114">
        <v>4113</v>
      </c>
      <c r="B4114" t="s">
        <v>13449</v>
      </c>
      <c r="C4114" t="s">
        <v>13450</v>
      </c>
      <c r="D4114">
        <v>44</v>
      </c>
      <c r="E4114" t="s">
        <v>19</v>
      </c>
      <c r="F4114" t="s">
        <v>157</v>
      </c>
      <c r="G4114" s="1">
        <v>44169</v>
      </c>
      <c r="H4114" t="s">
        <v>59</v>
      </c>
      <c r="I4114" t="s">
        <v>31</v>
      </c>
      <c r="J4114" s="3" t="s">
        <v>13451</v>
      </c>
      <c r="K4114" t="s">
        <v>62</v>
      </c>
      <c r="M4114" t="s">
        <v>41</v>
      </c>
      <c r="N4114" t="s">
        <v>26</v>
      </c>
      <c r="R4114" t="str">
        <f t="shared" ca="1" si="64"/>
        <v>Arjun</v>
      </c>
      <c r="S4114" t="str">
        <f>IFERROR(TEXT(DATEVALUE(LEFT(Table1[[#This Row],[Date of Purchase]],10)), "MMMM"), TEXT(Table1[[#This Row],[Date of Purchase]], "MMMM"))</f>
        <v>December</v>
      </c>
      <c r="T4114" t="str">
        <f>IF(OR(
  AND(Table1[[#This Row],[Ticket Priority]]="Critical", Table1[[#This Row],[Ticket Status]]&lt;&gt;"Closed"),
  AND(Table1[[#This Row],[Ticket Priority]]="High", Table1[[#This Row],[Ticket Status]]="Open")
), "Yes", "No")</f>
        <v>No</v>
      </c>
      <c r="U4114" s="4" t="str">
        <f>IF(Table1[[#This Row],[Ticket Status]]="Closed","Yes","No")</f>
        <v>No</v>
      </c>
      <c r="V4114" s="4" t="str">
        <f>IF(Table1[[#This Row],[Ticket Status]]="Pending Customer Response","Yes","No")</f>
        <v>No</v>
      </c>
      <c r="W4114" s="5">
        <f ca="1">COUNTIFS(Table1[Agent_name],Table1[[#This Row],[Agent_name]],Table1[Month],Table1[[#This Row],[Month]])/160</f>
        <v>0.19375000000000001</v>
      </c>
    </row>
    <row r="4115" spans="1:23" x14ac:dyDescent="0.25">
      <c r="A4115">
        <v>4114</v>
      </c>
      <c r="B4115" t="s">
        <v>13452</v>
      </c>
      <c r="C4115" t="s">
        <v>13453</v>
      </c>
      <c r="D4115">
        <v>30</v>
      </c>
      <c r="E4115" t="s">
        <v>29</v>
      </c>
      <c r="F4115" t="s">
        <v>223</v>
      </c>
      <c r="G4115" s="1">
        <v>44515</v>
      </c>
      <c r="H4115" t="s">
        <v>59</v>
      </c>
      <c r="I4115" t="s">
        <v>72</v>
      </c>
      <c r="J4115" s="3" t="s">
        <v>2680</v>
      </c>
      <c r="K4115" t="s">
        <v>62</v>
      </c>
      <c r="M4115" t="s">
        <v>41</v>
      </c>
      <c r="N4115" t="s">
        <v>33</v>
      </c>
      <c r="R4115" t="str">
        <f t="shared" ca="1" si="64"/>
        <v>Ravi</v>
      </c>
      <c r="S4115" t="str">
        <f>IFERROR(TEXT(DATEVALUE(LEFT(Table1[[#This Row],[Date of Purchase]],10)), "MMMM"), TEXT(Table1[[#This Row],[Date of Purchase]], "MMMM"))</f>
        <v>November</v>
      </c>
      <c r="T4115" t="str">
        <f>IF(OR(
  AND(Table1[[#This Row],[Ticket Priority]]="Critical", Table1[[#This Row],[Ticket Status]]&lt;&gt;"Closed"),
  AND(Table1[[#This Row],[Ticket Priority]]="High", Table1[[#This Row],[Ticket Status]]="Open")
), "Yes", "No")</f>
        <v>No</v>
      </c>
      <c r="U4115" s="4" t="str">
        <f>IF(Table1[[#This Row],[Ticket Status]]="Closed","Yes","No")</f>
        <v>No</v>
      </c>
      <c r="V4115" s="4" t="str">
        <f>IF(Table1[[#This Row],[Ticket Status]]="Pending Customer Response","Yes","No")</f>
        <v>No</v>
      </c>
      <c r="W4115" s="5">
        <f ca="1">COUNTIFS(Table1[Agent_name],Table1[[#This Row],[Agent_name]],Table1[Month],Table1[[#This Row],[Month]])/160</f>
        <v>0.61875000000000002</v>
      </c>
    </row>
    <row r="4116" spans="1:23" x14ac:dyDescent="0.25">
      <c r="A4116">
        <v>4115</v>
      </c>
      <c r="B4116" t="s">
        <v>13454</v>
      </c>
      <c r="C4116" t="s">
        <v>13455</v>
      </c>
      <c r="D4116">
        <v>70</v>
      </c>
      <c r="E4116" t="s">
        <v>58</v>
      </c>
      <c r="F4116" t="s">
        <v>36</v>
      </c>
      <c r="G4116" s="1">
        <v>44285</v>
      </c>
      <c r="H4116" t="s">
        <v>59</v>
      </c>
      <c r="I4116" t="s">
        <v>67</v>
      </c>
      <c r="J4116" s="3" t="s">
        <v>13456</v>
      </c>
      <c r="K4116" t="s">
        <v>24</v>
      </c>
      <c r="M4116" t="s">
        <v>25</v>
      </c>
      <c r="N4116" t="s">
        <v>55</v>
      </c>
      <c r="O4116" s="2">
        <v>45078.807071759256</v>
      </c>
      <c r="R4116" t="str">
        <f t="shared" ca="1" si="64"/>
        <v>Priya</v>
      </c>
      <c r="S4116" t="str">
        <f>IFERROR(TEXT(DATEVALUE(LEFT(Table1[[#This Row],[Date of Purchase]],10)), "MMMM"), TEXT(Table1[[#This Row],[Date of Purchase]], "MMMM"))</f>
        <v>March</v>
      </c>
      <c r="T4116" t="str">
        <f>IF(OR(
  AND(Table1[[#This Row],[Ticket Priority]]="Critical", Table1[[#This Row],[Ticket Status]]&lt;&gt;"Closed"),
  AND(Table1[[#This Row],[Ticket Priority]]="High", Table1[[#This Row],[Ticket Status]]="Open")
), "Yes", "No")</f>
        <v>Yes</v>
      </c>
      <c r="U4116" s="4" t="str">
        <f>IF(Table1[[#This Row],[Ticket Status]]="Closed","Yes","No")</f>
        <v>No</v>
      </c>
      <c r="V4116" s="4" t="str">
        <f>IF(Table1[[#This Row],[Ticket Status]]="Pending Customer Response","Yes","No")</f>
        <v>Yes</v>
      </c>
      <c r="W4116" s="5">
        <f ca="1">COUNTIFS(Table1[Agent_name],Table1[[#This Row],[Agent_name]],Table1[Month],Table1[[#This Row],[Month]])/160</f>
        <v>0.43125000000000002</v>
      </c>
    </row>
    <row r="4117" spans="1:23" x14ac:dyDescent="0.25">
      <c r="A4117">
        <v>4116</v>
      </c>
      <c r="B4117" t="s">
        <v>13457</v>
      </c>
      <c r="C4117" t="s">
        <v>13458</v>
      </c>
      <c r="D4117">
        <v>42</v>
      </c>
      <c r="E4117" t="s">
        <v>58</v>
      </c>
      <c r="F4117" t="s">
        <v>125</v>
      </c>
      <c r="G4117" s="1">
        <v>43994</v>
      </c>
      <c r="H4117" t="s">
        <v>45</v>
      </c>
      <c r="I4117" t="s">
        <v>141</v>
      </c>
      <c r="J4117" s="3" t="s">
        <v>13459</v>
      </c>
      <c r="K4117" t="s">
        <v>62</v>
      </c>
      <c r="M4117" t="s">
        <v>41</v>
      </c>
      <c r="N4117" t="s">
        <v>26</v>
      </c>
      <c r="R4117" t="str">
        <f t="shared" ca="1" si="64"/>
        <v>Priya</v>
      </c>
      <c r="S4117" t="str">
        <f>IFERROR(TEXT(DATEVALUE(LEFT(Table1[[#This Row],[Date of Purchase]],10)), "MMMM"), TEXT(Table1[[#This Row],[Date of Purchase]], "MMMM"))</f>
        <v>June</v>
      </c>
      <c r="T4117" t="str">
        <f>IF(OR(
  AND(Table1[[#This Row],[Ticket Priority]]="Critical", Table1[[#This Row],[Ticket Status]]&lt;&gt;"Closed"),
  AND(Table1[[#This Row],[Ticket Priority]]="High", Table1[[#This Row],[Ticket Status]]="Open")
), "Yes", "No")</f>
        <v>No</v>
      </c>
      <c r="U4117" s="4" t="str">
        <f>IF(Table1[[#This Row],[Ticket Status]]="Closed","Yes","No")</f>
        <v>No</v>
      </c>
      <c r="V4117" s="4" t="str">
        <f>IF(Table1[[#This Row],[Ticket Status]]="Pending Customer Response","Yes","No")</f>
        <v>No</v>
      </c>
      <c r="W4117" s="5">
        <f ca="1">COUNTIFS(Table1[Agent_name],Table1[[#This Row],[Agent_name]],Table1[Month],Table1[[#This Row],[Month]])/160</f>
        <v>0.35625000000000001</v>
      </c>
    </row>
    <row r="4118" spans="1:23" x14ac:dyDescent="0.25">
      <c r="A4118">
        <v>4117</v>
      </c>
      <c r="B4118" t="s">
        <v>13460</v>
      </c>
      <c r="C4118" t="s">
        <v>13461</v>
      </c>
      <c r="D4118">
        <v>60</v>
      </c>
      <c r="E4118" t="s">
        <v>58</v>
      </c>
      <c r="F4118" t="s">
        <v>51</v>
      </c>
      <c r="G4118" s="1">
        <v>44245</v>
      </c>
      <c r="H4118" t="s">
        <v>66</v>
      </c>
      <c r="I4118" t="s">
        <v>22</v>
      </c>
      <c r="J4118" s="3" t="s">
        <v>13462</v>
      </c>
      <c r="K4118" t="s">
        <v>24</v>
      </c>
      <c r="M4118" t="s">
        <v>89</v>
      </c>
      <c r="N4118" t="s">
        <v>83</v>
      </c>
      <c r="O4118" s="2">
        <v>45078.920300925929</v>
      </c>
      <c r="R4118" t="str">
        <f t="shared" ca="1" si="64"/>
        <v>Priya</v>
      </c>
      <c r="S4118" t="str">
        <f>IFERROR(TEXT(DATEVALUE(LEFT(Table1[[#This Row],[Date of Purchase]],10)), "MMMM"), TEXT(Table1[[#This Row],[Date of Purchase]], "MMMM"))</f>
        <v>February</v>
      </c>
      <c r="T4118" t="str">
        <f>IF(OR(
  AND(Table1[[#This Row],[Ticket Priority]]="Critical", Table1[[#This Row],[Ticket Status]]&lt;&gt;"Closed"),
  AND(Table1[[#This Row],[Ticket Priority]]="High", Table1[[#This Row],[Ticket Status]]="Open")
), "Yes", "No")</f>
        <v>No</v>
      </c>
      <c r="U4118" s="4" t="str">
        <f>IF(Table1[[#This Row],[Ticket Status]]="Closed","Yes","No")</f>
        <v>No</v>
      </c>
      <c r="V4118" s="4" t="str">
        <f>IF(Table1[[#This Row],[Ticket Status]]="Pending Customer Response","Yes","No")</f>
        <v>Yes</v>
      </c>
      <c r="W4118" s="5">
        <f ca="1">COUNTIFS(Table1[Agent_name],Table1[[#This Row],[Agent_name]],Table1[Month],Table1[[#This Row],[Month]])/160</f>
        <v>0.44374999999999998</v>
      </c>
    </row>
    <row r="4119" spans="1:23" x14ac:dyDescent="0.25">
      <c r="A4119">
        <v>4118</v>
      </c>
      <c r="B4119" t="s">
        <v>13463</v>
      </c>
      <c r="C4119" t="s">
        <v>13464</v>
      </c>
      <c r="D4119">
        <v>27</v>
      </c>
      <c r="E4119" t="s">
        <v>58</v>
      </c>
      <c r="F4119" t="s">
        <v>98</v>
      </c>
      <c r="G4119" s="1">
        <v>44126</v>
      </c>
      <c r="H4119" t="s">
        <v>66</v>
      </c>
      <c r="I4119" t="s">
        <v>22</v>
      </c>
      <c r="J4119" s="3" t="s">
        <v>13465</v>
      </c>
      <c r="K4119" t="s">
        <v>24</v>
      </c>
      <c r="M4119" t="s">
        <v>89</v>
      </c>
      <c r="N4119" t="s">
        <v>26</v>
      </c>
      <c r="O4119" s="2">
        <v>45078.086296296293</v>
      </c>
      <c r="R4119" t="str">
        <f t="shared" ca="1" si="64"/>
        <v>Priya</v>
      </c>
      <c r="S4119" t="str">
        <f>IFERROR(TEXT(DATEVALUE(LEFT(Table1[[#This Row],[Date of Purchase]],10)), "MMMM"), TEXT(Table1[[#This Row],[Date of Purchase]], "MMMM"))</f>
        <v>October</v>
      </c>
      <c r="T4119" t="str">
        <f>IF(OR(
  AND(Table1[[#This Row],[Ticket Priority]]="Critical", Table1[[#This Row],[Ticket Status]]&lt;&gt;"Closed"),
  AND(Table1[[#This Row],[Ticket Priority]]="High", Table1[[#This Row],[Ticket Status]]="Open")
), "Yes", "No")</f>
        <v>No</v>
      </c>
      <c r="U4119" s="4" t="str">
        <f>IF(Table1[[#This Row],[Ticket Status]]="Closed","Yes","No")</f>
        <v>No</v>
      </c>
      <c r="V4119" s="4" t="str">
        <f>IF(Table1[[#This Row],[Ticket Status]]="Pending Customer Response","Yes","No")</f>
        <v>Yes</v>
      </c>
      <c r="W4119" s="5">
        <f ca="1">COUNTIFS(Table1[Agent_name],Table1[[#This Row],[Agent_name]],Table1[Month],Table1[[#This Row],[Month]])/160</f>
        <v>0.58125000000000004</v>
      </c>
    </row>
    <row r="4120" spans="1:23" x14ac:dyDescent="0.25">
      <c r="A4120">
        <v>4119</v>
      </c>
      <c r="B4120" t="s">
        <v>13466</v>
      </c>
      <c r="C4120" t="s">
        <v>13467</v>
      </c>
      <c r="D4120">
        <v>62</v>
      </c>
      <c r="E4120" t="s">
        <v>29</v>
      </c>
      <c r="F4120" t="s">
        <v>161</v>
      </c>
      <c r="G4120" s="1">
        <v>44184</v>
      </c>
      <c r="H4120" t="s">
        <v>67</v>
      </c>
      <c r="I4120" t="s">
        <v>141</v>
      </c>
      <c r="J4120" s="3" t="s">
        <v>13468</v>
      </c>
      <c r="K4120" t="s">
        <v>24</v>
      </c>
      <c r="M4120" t="s">
        <v>25</v>
      </c>
      <c r="N4120" t="s">
        <v>55</v>
      </c>
      <c r="O4120" s="2">
        <v>45078.695347222223</v>
      </c>
      <c r="R4120" t="str">
        <f t="shared" ca="1" si="64"/>
        <v>Ravi</v>
      </c>
      <c r="S4120" t="str">
        <f>IFERROR(TEXT(DATEVALUE(LEFT(Table1[[#This Row],[Date of Purchase]],10)), "MMMM"), TEXT(Table1[[#This Row],[Date of Purchase]], "MMMM"))</f>
        <v>December</v>
      </c>
      <c r="T4120" t="str">
        <f>IF(OR(
  AND(Table1[[#This Row],[Ticket Priority]]="Critical", Table1[[#This Row],[Ticket Status]]&lt;&gt;"Closed"),
  AND(Table1[[#This Row],[Ticket Priority]]="High", Table1[[#This Row],[Ticket Status]]="Open")
), "Yes", "No")</f>
        <v>Yes</v>
      </c>
      <c r="U4120" s="4" t="str">
        <f>IF(Table1[[#This Row],[Ticket Status]]="Closed","Yes","No")</f>
        <v>No</v>
      </c>
      <c r="V4120" s="4" t="str">
        <f>IF(Table1[[#This Row],[Ticket Status]]="Pending Customer Response","Yes","No")</f>
        <v>Yes</v>
      </c>
      <c r="W4120" s="5">
        <f ca="1">COUNTIFS(Table1[Agent_name],Table1[[#This Row],[Agent_name]],Table1[Month],Table1[[#This Row],[Month]])/160</f>
        <v>0.66249999999999998</v>
      </c>
    </row>
    <row r="4121" spans="1:23" x14ac:dyDescent="0.25">
      <c r="A4121">
        <v>4120</v>
      </c>
      <c r="B4121" t="s">
        <v>13469</v>
      </c>
      <c r="C4121" t="s">
        <v>13470</v>
      </c>
      <c r="D4121">
        <v>41</v>
      </c>
      <c r="E4121" t="s">
        <v>58</v>
      </c>
      <c r="F4121" t="s">
        <v>107</v>
      </c>
      <c r="G4121" s="1">
        <v>43878</v>
      </c>
      <c r="H4121" t="s">
        <v>66</v>
      </c>
      <c r="I4121" t="s">
        <v>150</v>
      </c>
      <c r="J4121" s="3" t="s">
        <v>13471</v>
      </c>
      <c r="K4121" t="s">
        <v>39</v>
      </c>
      <c r="L4121" t="s">
        <v>13472</v>
      </c>
      <c r="M4121" t="s">
        <v>89</v>
      </c>
      <c r="N4121" t="s">
        <v>83</v>
      </c>
      <c r="O4121" s="2">
        <v>45078.729375000003</v>
      </c>
      <c r="P4121" s="2">
        <v>45077.980069444442</v>
      </c>
      <c r="Q4121">
        <v>5</v>
      </c>
      <c r="R4121" t="str">
        <f t="shared" ca="1" si="64"/>
        <v>Arjun</v>
      </c>
      <c r="S4121" t="str">
        <f>IFERROR(TEXT(DATEVALUE(LEFT(Table1[[#This Row],[Date of Purchase]],10)), "MMMM"), TEXT(Table1[[#This Row],[Date of Purchase]], "MMMM"))</f>
        <v>February</v>
      </c>
      <c r="T4121" t="str">
        <f>IF(OR(
  AND(Table1[[#This Row],[Ticket Priority]]="Critical", Table1[[#This Row],[Ticket Status]]&lt;&gt;"Closed"),
  AND(Table1[[#This Row],[Ticket Priority]]="High", Table1[[#This Row],[Ticket Status]]="Open")
), "Yes", "No")</f>
        <v>No</v>
      </c>
      <c r="U4121" s="4" t="str">
        <f>IF(Table1[[#This Row],[Ticket Status]]="Closed","Yes","No")</f>
        <v>Yes</v>
      </c>
      <c r="V4121" s="4" t="str">
        <f>IF(Table1[[#This Row],[Ticket Status]]="Pending Customer Response","Yes","No")</f>
        <v>No</v>
      </c>
      <c r="W4121" s="5">
        <f ca="1">COUNTIFS(Table1[Agent_name],Table1[[#This Row],[Agent_name]],Table1[Month],Table1[[#This Row],[Month]])/160</f>
        <v>0.23125000000000001</v>
      </c>
    </row>
    <row r="4122" spans="1:23" x14ac:dyDescent="0.25">
      <c r="A4122">
        <v>4121</v>
      </c>
      <c r="B4122" t="s">
        <v>13473</v>
      </c>
      <c r="C4122" t="s">
        <v>13474</v>
      </c>
      <c r="D4122">
        <v>26</v>
      </c>
      <c r="E4122" t="s">
        <v>19</v>
      </c>
      <c r="F4122" t="s">
        <v>211</v>
      </c>
      <c r="G4122" s="1">
        <v>43844</v>
      </c>
      <c r="H4122" t="s">
        <v>59</v>
      </c>
      <c r="I4122" t="s">
        <v>31</v>
      </c>
      <c r="J4122" s="3" t="s">
        <v>13475</v>
      </c>
      <c r="K4122" t="s">
        <v>39</v>
      </c>
      <c r="L4122" t="s">
        <v>13476</v>
      </c>
      <c r="M4122" t="s">
        <v>89</v>
      </c>
      <c r="N4122" t="s">
        <v>26</v>
      </c>
      <c r="O4122" s="2">
        <v>45078.038425925923</v>
      </c>
      <c r="P4122" s="2">
        <v>45078.655787037038</v>
      </c>
      <c r="Q4122">
        <v>4</v>
      </c>
      <c r="R4122" t="str">
        <f t="shared" ca="1" si="64"/>
        <v>Mohit</v>
      </c>
      <c r="S4122" t="str">
        <f>IFERROR(TEXT(DATEVALUE(LEFT(Table1[[#This Row],[Date of Purchase]],10)), "MMMM"), TEXT(Table1[[#This Row],[Date of Purchase]], "MMMM"))</f>
        <v>January</v>
      </c>
      <c r="T4122" t="str">
        <f>IF(OR(
  AND(Table1[[#This Row],[Ticket Priority]]="Critical", Table1[[#This Row],[Ticket Status]]&lt;&gt;"Closed"),
  AND(Table1[[#This Row],[Ticket Priority]]="High", Table1[[#This Row],[Ticket Status]]="Open")
), "Yes", "No")</f>
        <v>No</v>
      </c>
      <c r="U4122" s="4" t="str">
        <f>IF(Table1[[#This Row],[Ticket Status]]="Closed","Yes","No")</f>
        <v>Yes</v>
      </c>
      <c r="V4122" s="4" t="str">
        <f>IF(Table1[[#This Row],[Ticket Status]]="Pending Customer Response","Yes","No")</f>
        <v>No</v>
      </c>
      <c r="W4122" s="5">
        <f ca="1">COUNTIFS(Table1[Agent_name],Table1[[#This Row],[Agent_name]],Table1[Month],Table1[[#This Row],[Month]])/160</f>
        <v>0.46250000000000002</v>
      </c>
    </row>
    <row r="4123" spans="1:23" x14ac:dyDescent="0.25">
      <c r="A4123">
        <v>4122</v>
      </c>
      <c r="B4123" t="s">
        <v>13477</v>
      </c>
      <c r="C4123" t="s">
        <v>13478</v>
      </c>
      <c r="D4123">
        <v>31</v>
      </c>
      <c r="E4123" t="s">
        <v>19</v>
      </c>
      <c r="F4123" t="s">
        <v>286</v>
      </c>
      <c r="G4123" s="1">
        <v>44485</v>
      </c>
      <c r="H4123" t="s">
        <v>59</v>
      </c>
      <c r="I4123" t="s">
        <v>141</v>
      </c>
      <c r="J4123" s="3" t="s">
        <v>13479</v>
      </c>
      <c r="K4123" t="s">
        <v>24</v>
      </c>
      <c r="M4123" t="s">
        <v>41</v>
      </c>
      <c r="N4123" t="s">
        <v>83</v>
      </c>
      <c r="O4123" s="2">
        <v>45078.248171296298</v>
      </c>
      <c r="R4123" t="str">
        <f t="shared" ca="1" si="64"/>
        <v>Karan</v>
      </c>
      <c r="S4123" t="str">
        <f>IFERROR(TEXT(DATEVALUE(LEFT(Table1[[#This Row],[Date of Purchase]],10)), "MMMM"), TEXT(Table1[[#This Row],[Date of Purchase]], "MMMM"))</f>
        <v>October</v>
      </c>
      <c r="T4123" t="str">
        <f>IF(OR(
  AND(Table1[[#This Row],[Ticket Priority]]="Critical", Table1[[#This Row],[Ticket Status]]&lt;&gt;"Closed"),
  AND(Table1[[#This Row],[Ticket Priority]]="High", Table1[[#This Row],[Ticket Status]]="Open")
), "Yes", "No")</f>
        <v>No</v>
      </c>
      <c r="U4123" s="4" t="str">
        <f>IF(Table1[[#This Row],[Ticket Status]]="Closed","Yes","No")</f>
        <v>No</v>
      </c>
      <c r="V4123" s="4" t="str">
        <f>IF(Table1[[#This Row],[Ticket Status]]="Pending Customer Response","Yes","No")</f>
        <v>Yes</v>
      </c>
      <c r="W4123" s="5">
        <f ca="1">COUNTIFS(Table1[Agent_name],Table1[[#This Row],[Agent_name]],Table1[Month],Table1[[#This Row],[Month]])/160</f>
        <v>0.21249999999999999</v>
      </c>
    </row>
    <row r="4124" spans="1:23" x14ac:dyDescent="0.25">
      <c r="A4124">
        <v>4123</v>
      </c>
      <c r="B4124" t="s">
        <v>13480</v>
      </c>
      <c r="C4124" t="s">
        <v>13481</v>
      </c>
      <c r="D4124">
        <v>51</v>
      </c>
      <c r="E4124" t="s">
        <v>19</v>
      </c>
      <c r="F4124" t="s">
        <v>157</v>
      </c>
      <c r="G4124" s="1">
        <v>44517</v>
      </c>
      <c r="H4124" t="s">
        <v>67</v>
      </c>
      <c r="I4124" t="s">
        <v>67</v>
      </c>
      <c r="J4124" s="3" t="s">
        <v>1057</v>
      </c>
      <c r="K4124" t="s">
        <v>39</v>
      </c>
      <c r="L4124" t="s">
        <v>13482</v>
      </c>
      <c r="M4124" t="s">
        <v>89</v>
      </c>
      <c r="N4124" t="s">
        <v>55</v>
      </c>
      <c r="O4124" s="2">
        <v>45078.153043981481</v>
      </c>
      <c r="P4124" s="2">
        <v>45078.164155092592</v>
      </c>
      <c r="Q4124">
        <v>2</v>
      </c>
      <c r="R4124" t="str">
        <f t="shared" ca="1" si="64"/>
        <v>Ravi</v>
      </c>
      <c r="S4124" t="str">
        <f>IFERROR(TEXT(DATEVALUE(LEFT(Table1[[#This Row],[Date of Purchase]],10)), "MMMM"), TEXT(Table1[[#This Row],[Date of Purchase]], "MMMM"))</f>
        <v>November</v>
      </c>
      <c r="T4124" t="str">
        <f>IF(OR(
  AND(Table1[[#This Row],[Ticket Priority]]="Critical", Table1[[#This Row],[Ticket Status]]&lt;&gt;"Closed"),
  AND(Table1[[#This Row],[Ticket Priority]]="High", Table1[[#This Row],[Ticket Status]]="Open")
), "Yes", "No")</f>
        <v>No</v>
      </c>
      <c r="U4124" s="4" t="str">
        <f>IF(Table1[[#This Row],[Ticket Status]]="Closed","Yes","No")</f>
        <v>Yes</v>
      </c>
      <c r="V4124" s="4" t="str">
        <f>IF(Table1[[#This Row],[Ticket Status]]="Pending Customer Response","Yes","No")</f>
        <v>No</v>
      </c>
      <c r="W4124" s="5">
        <f ca="1">COUNTIFS(Table1[Agent_name],Table1[[#This Row],[Agent_name]],Table1[Month],Table1[[#This Row],[Month]])/160</f>
        <v>0.61875000000000002</v>
      </c>
    </row>
    <row r="4125" spans="1:23" x14ac:dyDescent="0.25">
      <c r="A4125">
        <v>4124</v>
      </c>
      <c r="B4125" t="s">
        <v>13483</v>
      </c>
      <c r="C4125" t="s">
        <v>13484</v>
      </c>
      <c r="D4125">
        <v>46</v>
      </c>
      <c r="E4125" t="s">
        <v>19</v>
      </c>
      <c r="F4125" t="s">
        <v>249</v>
      </c>
      <c r="G4125" s="1">
        <v>44420</v>
      </c>
      <c r="H4125" t="s">
        <v>59</v>
      </c>
      <c r="I4125" t="s">
        <v>31</v>
      </c>
      <c r="J4125" s="3" t="s">
        <v>13485</v>
      </c>
      <c r="K4125" t="s">
        <v>39</v>
      </c>
      <c r="L4125" t="s">
        <v>13486</v>
      </c>
      <c r="M4125" t="s">
        <v>25</v>
      </c>
      <c r="N4125" t="s">
        <v>33</v>
      </c>
      <c r="O4125" s="2">
        <v>45078.062083333331</v>
      </c>
      <c r="P4125" s="2">
        <v>45078.642638888887</v>
      </c>
      <c r="Q4125">
        <v>4</v>
      </c>
      <c r="R4125" t="str">
        <f t="shared" ca="1" si="64"/>
        <v>Sara</v>
      </c>
      <c r="S4125" t="str">
        <f>IFERROR(TEXT(DATEVALUE(LEFT(Table1[[#This Row],[Date of Purchase]],10)), "MMMM"), TEXT(Table1[[#This Row],[Date of Purchase]], "MMMM"))</f>
        <v>August</v>
      </c>
      <c r="T4125" t="str">
        <f>IF(OR(
  AND(Table1[[#This Row],[Ticket Priority]]="Critical", Table1[[#This Row],[Ticket Status]]&lt;&gt;"Closed"),
  AND(Table1[[#This Row],[Ticket Priority]]="High", Table1[[#This Row],[Ticket Status]]="Open")
), "Yes", "No")</f>
        <v>No</v>
      </c>
      <c r="U4125" s="4" t="str">
        <f>IF(Table1[[#This Row],[Ticket Status]]="Closed","Yes","No")</f>
        <v>Yes</v>
      </c>
      <c r="V4125" s="4" t="str">
        <f>IF(Table1[[#This Row],[Ticket Status]]="Pending Customer Response","Yes","No")</f>
        <v>No</v>
      </c>
      <c r="W4125" s="5">
        <f ca="1">COUNTIFS(Table1[Agent_name],Table1[[#This Row],[Agent_name]],Table1[Month],Table1[[#This Row],[Month]])/160</f>
        <v>0.8</v>
      </c>
    </row>
    <row r="4126" spans="1:23" x14ac:dyDescent="0.25">
      <c r="A4126">
        <v>4125</v>
      </c>
      <c r="B4126" t="s">
        <v>13487</v>
      </c>
      <c r="C4126" t="s">
        <v>13488</v>
      </c>
      <c r="D4126">
        <v>47</v>
      </c>
      <c r="E4126" t="s">
        <v>19</v>
      </c>
      <c r="F4126" t="s">
        <v>98</v>
      </c>
      <c r="G4126" s="1">
        <v>44299</v>
      </c>
      <c r="H4126" t="s">
        <v>59</v>
      </c>
      <c r="I4126" t="s">
        <v>67</v>
      </c>
      <c r="J4126" s="3" t="s">
        <v>13489</v>
      </c>
      <c r="K4126" t="s">
        <v>62</v>
      </c>
      <c r="M4126" t="s">
        <v>41</v>
      </c>
      <c r="N4126" t="s">
        <v>55</v>
      </c>
      <c r="R4126" t="str">
        <f t="shared" ca="1" si="64"/>
        <v>Ravi</v>
      </c>
      <c r="S4126" t="str">
        <f>IFERROR(TEXT(DATEVALUE(LEFT(Table1[[#This Row],[Date of Purchase]],10)), "MMMM"), TEXT(Table1[[#This Row],[Date of Purchase]], "MMMM"))</f>
        <v>April</v>
      </c>
      <c r="T4126" t="str">
        <f>IF(OR(
  AND(Table1[[#This Row],[Ticket Priority]]="Critical", Table1[[#This Row],[Ticket Status]]&lt;&gt;"Closed"),
  AND(Table1[[#This Row],[Ticket Priority]]="High", Table1[[#This Row],[Ticket Status]]="Open")
), "Yes", "No")</f>
        <v>No</v>
      </c>
      <c r="U4126" s="4" t="str">
        <f>IF(Table1[[#This Row],[Ticket Status]]="Closed","Yes","No")</f>
        <v>No</v>
      </c>
      <c r="V4126" s="4" t="str">
        <f>IF(Table1[[#This Row],[Ticket Status]]="Pending Customer Response","Yes","No")</f>
        <v>No</v>
      </c>
      <c r="W4126" s="5">
        <f ca="1">COUNTIFS(Table1[Agent_name],Table1[[#This Row],[Agent_name]],Table1[Month],Table1[[#This Row],[Month]])/160</f>
        <v>0.625</v>
      </c>
    </row>
    <row r="4127" spans="1:23" x14ac:dyDescent="0.25">
      <c r="A4127">
        <v>4126</v>
      </c>
      <c r="B4127" t="s">
        <v>13490</v>
      </c>
      <c r="C4127" t="s">
        <v>13491</v>
      </c>
      <c r="D4127">
        <v>67</v>
      </c>
      <c r="E4127" t="s">
        <v>19</v>
      </c>
      <c r="F4127" t="s">
        <v>207</v>
      </c>
      <c r="G4127" s="1">
        <v>44374</v>
      </c>
      <c r="H4127" t="s">
        <v>21</v>
      </c>
      <c r="I4127" t="s">
        <v>113</v>
      </c>
      <c r="J4127" s="3" t="s">
        <v>13492</v>
      </c>
      <c r="K4127" t="s">
        <v>24</v>
      </c>
      <c r="M4127" t="s">
        <v>41</v>
      </c>
      <c r="N4127" t="s">
        <v>55</v>
      </c>
      <c r="O4127" s="2">
        <v>45078.603101851855</v>
      </c>
      <c r="R4127" t="str">
        <f t="shared" ca="1" si="64"/>
        <v>Sara</v>
      </c>
      <c r="S4127" t="str">
        <f>IFERROR(TEXT(DATEVALUE(LEFT(Table1[[#This Row],[Date of Purchase]],10)), "MMMM"), TEXT(Table1[[#This Row],[Date of Purchase]], "MMMM"))</f>
        <v>June</v>
      </c>
      <c r="T4127" t="str">
        <f>IF(OR(
  AND(Table1[[#This Row],[Ticket Priority]]="Critical", Table1[[#This Row],[Ticket Status]]&lt;&gt;"Closed"),
  AND(Table1[[#This Row],[Ticket Priority]]="High", Table1[[#This Row],[Ticket Status]]="Open")
), "Yes", "No")</f>
        <v>No</v>
      </c>
      <c r="U4127" s="4" t="str">
        <f>IF(Table1[[#This Row],[Ticket Status]]="Closed","Yes","No")</f>
        <v>No</v>
      </c>
      <c r="V4127" s="4" t="str">
        <f>IF(Table1[[#This Row],[Ticket Status]]="Pending Customer Response","Yes","No")</f>
        <v>Yes</v>
      </c>
      <c r="W4127" s="5">
        <f ca="1">COUNTIFS(Table1[Agent_name],Table1[[#This Row],[Agent_name]],Table1[Month],Table1[[#This Row],[Month]])/160</f>
        <v>0.65</v>
      </c>
    </row>
    <row r="4128" spans="1:23" x14ac:dyDescent="0.25">
      <c r="A4128">
        <v>4127</v>
      </c>
      <c r="B4128" t="s">
        <v>13493</v>
      </c>
      <c r="C4128" t="s">
        <v>13494</v>
      </c>
      <c r="D4128">
        <v>56</v>
      </c>
      <c r="E4128" t="s">
        <v>19</v>
      </c>
      <c r="F4128" t="s">
        <v>421</v>
      </c>
      <c r="G4128" s="1">
        <v>44033</v>
      </c>
      <c r="H4128" t="s">
        <v>45</v>
      </c>
      <c r="I4128" t="s">
        <v>77</v>
      </c>
      <c r="J4128" s="3" t="s">
        <v>13495</v>
      </c>
      <c r="K4128" t="s">
        <v>39</v>
      </c>
      <c r="L4128" t="s">
        <v>13496</v>
      </c>
      <c r="M4128" t="s">
        <v>143</v>
      </c>
      <c r="N4128" t="s">
        <v>26</v>
      </c>
      <c r="O4128" s="2">
        <v>45078.657280092593</v>
      </c>
      <c r="P4128" s="2">
        <v>45077.975335648145</v>
      </c>
      <c r="Q4128">
        <v>3</v>
      </c>
      <c r="R4128" t="str">
        <f t="shared" ca="1" si="64"/>
        <v>Ravi</v>
      </c>
      <c r="S4128" t="str">
        <f>IFERROR(TEXT(DATEVALUE(LEFT(Table1[[#This Row],[Date of Purchase]],10)), "MMMM"), TEXT(Table1[[#This Row],[Date of Purchase]], "MMMM"))</f>
        <v>July</v>
      </c>
      <c r="T4128" t="str">
        <f>IF(OR(
  AND(Table1[[#This Row],[Ticket Priority]]="Critical", Table1[[#This Row],[Ticket Status]]&lt;&gt;"Closed"),
  AND(Table1[[#This Row],[Ticket Priority]]="High", Table1[[#This Row],[Ticket Status]]="Open")
), "Yes", "No")</f>
        <v>No</v>
      </c>
      <c r="U4128" s="4" t="str">
        <f>IF(Table1[[#This Row],[Ticket Status]]="Closed","Yes","No")</f>
        <v>Yes</v>
      </c>
      <c r="V4128" s="4" t="str">
        <f>IF(Table1[[#This Row],[Ticket Status]]="Pending Customer Response","Yes","No")</f>
        <v>No</v>
      </c>
      <c r="W4128" s="5">
        <f ca="1">COUNTIFS(Table1[Agent_name],Table1[[#This Row],[Agent_name]],Table1[Month],Table1[[#This Row],[Month]])/160</f>
        <v>0.66249999999999998</v>
      </c>
    </row>
    <row r="4129" spans="1:23" x14ac:dyDescent="0.25">
      <c r="A4129">
        <v>4128</v>
      </c>
      <c r="B4129" t="s">
        <v>13497</v>
      </c>
      <c r="C4129" t="s">
        <v>13498</v>
      </c>
      <c r="D4129">
        <v>62</v>
      </c>
      <c r="E4129" t="s">
        <v>29</v>
      </c>
      <c r="F4129" t="s">
        <v>157</v>
      </c>
      <c r="G4129" s="1">
        <v>44322</v>
      </c>
      <c r="H4129" t="s">
        <v>66</v>
      </c>
      <c r="I4129" t="s">
        <v>99</v>
      </c>
      <c r="J4129" s="3" t="s">
        <v>13499</v>
      </c>
      <c r="K4129" t="s">
        <v>24</v>
      </c>
      <c r="M4129" t="s">
        <v>89</v>
      </c>
      <c r="N4129" t="s">
        <v>55</v>
      </c>
      <c r="O4129" s="2">
        <v>45078.045497685183</v>
      </c>
      <c r="R4129" t="str">
        <f t="shared" ca="1" si="64"/>
        <v>Rahul</v>
      </c>
      <c r="S4129" t="str">
        <f>IFERROR(TEXT(DATEVALUE(LEFT(Table1[[#This Row],[Date of Purchase]],10)), "MMMM"), TEXT(Table1[[#This Row],[Date of Purchase]], "MMMM"))</f>
        <v>May</v>
      </c>
      <c r="T4129" t="str">
        <f>IF(OR(
  AND(Table1[[#This Row],[Ticket Priority]]="Critical", Table1[[#This Row],[Ticket Status]]&lt;&gt;"Closed"),
  AND(Table1[[#This Row],[Ticket Priority]]="High", Table1[[#This Row],[Ticket Status]]="Open")
), "Yes", "No")</f>
        <v>No</v>
      </c>
      <c r="U4129" s="4" t="str">
        <f>IF(Table1[[#This Row],[Ticket Status]]="Closed","Yes","No")</f>
        <v>No</v>
      </c>
      <c r="V4129" s="4" t="str">
        <f>IF(Table1[[#This Row],[Ticket Status]]="Pending Customer Response","Yes","No")</f>
        <v>Yes</v>
      </c>
      <c r="W4129" s="5">
        <f ca="1">COUNTIFS(Table1[Agent_name],Table1[[#This Row],[Agent_name]],Table1[Month],Table1[[#This Row],[Month]])/160</f>
        <v>0.17499999999999999</v>
      </c>
    </row>
    <row r="4130" spans="1:23" x14ac:dyDescent="0.25">
      <c r="A4130">
        <v>4129</v>
      </c>
      <c r="B4130" t="s">
        <v>13500</v>
      </c>
      <c r="C4130" t="s">
        <v>13501</v>
      </c>
      <c r="D4130">
        <v>38</v>
      </c>
      <c r="E4130" t="s">
        <v>29</v>
      </c>
      <c r="F4130" t="s">
        <v>157</v>
      </c>
      <c r="G4130" s="1">
        <v>44350</v>
      </c>
      <c r="H4130" t="s">
        <v>59</v>
      </c>
      <c r="I4130" t="s">
        <v>99</v>
      </c>
      <c r="J4130" s="3" t="s">
        <v>13502</v>
      </c>
      <c r="K4130" t="s">
        <v>39</v>
      </c>
      <c r="L4130" t="s">
        <v>13503</v>
      </c>
      <c r="M4130" t="s">
        <v>41</v>
      </c>
      <c r="N4130" t="s">
        <v>83</v>
      </c>
      <c r="O4130" s="2">
        <v>45078.253136574072</v>
      </c>
      <c r="P4130" s="2">
        <v>45078.464247685188</v>
      </c>
      <c r="Q4130">
        <v>2</v>
      </c>
      <c r="R4130" t="str">
        <f t="shared" ca="1" si="64"/>
        <v>Karan</v>
      </c>
      <c r="S4130" t="str">
        <f>IFERROR(TEXT(DATEVALUE(LEFT(Table1[[#This Row],[Date of Purchase]],10)), "MMMM"), TEXT(Table1[[#This Row],[Date of Purchase]], "MMMM"))</f>
        <v>June</v>
      </c>
      <c r="T4130" t="str">
        <f>IF(OR(
  AND(Table1[[#This Row],[Ticket Priority]]="Critical", Table1[[#This Row],[Ticket Status]]&lt;&gt;"Closed"),
  AND(Table1[[#This Row],[Ticket Priority]]="High", Table1[[#This Row],[Ticket Status]]="Open")
), "Yes", "No")</f>
        <v>No</v>
      </c>
      <c r="U4130" s="4" t="str">
        <f>IF(Table1[[#This Row],[Ticket Status]]="Closed","Yes","No")</f>
        <v>Yes</v>
      </c>
      <c r="V4130" s="4" t="str">
        <f>IF(Table1[[#This Row],[Ticket Status]]="Pending Customer Response","Yes","No")</f>
        <v>No</v>
      </c>
      <c r="W4130" s="5">
        <f ca="1">COUNTIFS(Table1[Agent_name],Table1[[#This Row],[Agent_name]],Table1[Month],Table1[[#This Row],[Month]])/160</f>
        <v>0.27500000000000002</v>
      </c>
    </row>
    <row r="4131" spans="1:23" x14ac:dyDescent="0.25">
      <c r="A4131">
        <v>4130</v>
      </c>
      <c r="B4131" t="s">
        <v>13504</v>
      </c>
      <c r="C4131" t="s">
        <v>13505</v>
      </c>
      <c r="D4131">
        <v>35</v>
      </c>
      <c r="E4131" t="s">
        <v>19</v>
      </c>
      <c r="F4131" t="s">
        <v>431</v>
      </c>
      <c r="G4131" s="1">
        <v>43994</v>
      </c>
      <c r="H4131" t="s">
        <v>45</v>
      </c>
      <c r="I4131" t="s">
        <v>59</v>
      </c>
      <c r="J4131" s="3" t="s">
        <v>13506</v>
      </c>
      <c r="K4131" t="s">
        <v>62</v>
      </c>
      <c r="M4131" t="s">
        <v>25</v>
      </c>
      <c r="N4131" t="s">
        <v>83</v>
      </c>
      <c r="R4131" t="str">
        <f t="shared" ca="1" si="64"/>
        <v>Mohit</v>
      </c>
      <c r="S4131" t="str">
        <f>IFERROR(TEXT(DATEVALUE(LEFT(Table1[[#This Row],[Date of Purchase]],10)), "MMMM"), TEXT(Table1[[#This Row],[Date of Purchase]], "MMMM"))</f>
        <v>June</v>
      </c>
      <c r="T4131" t="str">
        <f>IF(OR(
  AND(Table1[[#This Row],[Ticket Priority]]="Critical", Table1[[#This Row],[Ticket Status]]&lt;&gt;"Closed"),
  AND(Table1[[#This Row],[Ticket Priority]]="High", Table1[[#This Row],[Ticket Status]]="Open")
), "Yes", "No")</f>
        <v>Yes</v>
      </c>
      <c r="U4131" s="4" t="str">
        <f>IF(Table1[[#This Row],[Ticket Status]]="Closed","Yes","No")</f>
        <v>No</v>
      </c>
      <c r="V4131" s="4" t="str">
        <f>IF(Table1[[#This Row],[Ticket Status]]="Pending Customer Response","Yes","No")</f>
        <v>No</v>
      </c>
      <c r="W4131" s="5">
        <f ca="1">COUNTIFS(Table1[Agent_name],Table1[[#This Row],[Agent_name]],Table1[Month],Table1[[#This Row],[Month]])/160</f>
        <v>0.41875000000000001</v>
      </c>
    </row>
    <row r="4132" spans="1:23" x14ac:dyDescent="0.25">
      <c r="A4132">
        <v>4131</v>
      </c>
      <c r="B4132" t="s">
        <v>13507</v>
      </c>
      <c r="C4132" t="s">
        <v>13508</v>
      </c>
      <c r="D4132">
        <v>70</v>
      </c>
      <c r="E4132" t="s">
        <v>19</v>
      </c>
      <c r="F4132" t="s">
        <v>211</v>
      </c>
      <c r="G4132" s="1">
        <v>44007</v>
      </c>
      <c r="H4132" t="s">
        <v>59</v>
      </c>
      <c r="I4132" t="s">
        <v>52</v>
      </c>
      <c r="J4132" s="3" t="s">
        <v>13509</v>
      </c>
      <c r="K4132" t="s">
        <v>39</v>
      </c>
      <c r="L4132" t="s">
        <v>13510</v>
      </c>
      <c r="M4132" t="s">
        <v>25</v>
      </c>
      <c r="N4132" t="s">
        <v>33</v>
      </c>
      <c r="O4132" s="2">
        <v>45078.746238425927</v>
      </c>
      <c r="P4132" s="2">
        <v>45078.07471064815</v>
      </c>
      <c r="Q4132">
        <v>3</v>
      </c>
      <c r="R4132" t="str">
        <f t="shared" ca="1" si="64"/>
        <v>Sara</v>
      </c>
      <c r="S4132" t="str">
        <f>IFERROR(TEXT(DATEVALUE(LEFT(Table1[[#This Row],[Date of Purchase]],10)), "MMMM"), TEXT(Table1[[#This Row],[Date of Purchase]], "MMMM"))</f>
        <v>June</v>
      </c>
      <c r="T4132" t="str">
        <f>IF(OR(
  AND(Table1[[#This Row],[Ticket Priority]]="Critical", Table1[[#This Row],[Ticket Status]]&lt;&gt;"Closed"),
  AND(Table1[[#This Row],[Ticket Priority]]="High", Table1[[#This Row],[Ticket Status]]="Open")
), "Yes", "No")</f>
        <v>No</v>
      </c>
      <c r="U4132" s="4" t="str">
        <f>IF(Table1[[#This Row],[Ticket Status]]="Closed","Yes","No")</f>
        <v>Yes</v>
      </c>
      <c r="V4132" s="4" t="str">
        <f>IF(Table1[[#This Row],[Ticket Status]]="Pending Customer Response","Yes","No")</f>
        <v>No</v>
      </c>
      <c r="W4132" s="5">
        <f ca="1">COUNTIFS(Table1[Agent_name],Table1[[#This Row],[Agent_name]],Table1[Month],Table1[[#This Row],[Month]])/160</f>
        <v>0.65</v>
      </c>
    </row>
    <row r="4133" spans="1:23" x14ac:dyDescent="0.25">
      <c r="A4133">
        <v>4132</v>
      </c>
      <c r="B4133" t="s">
        <v>13511</v>
      </c>
      <c r="C4133" t="s">
        <v>13512</v>
      </c>
      <c r="D4133">
        <v>41</v>
      </c>
      <c r="E4133" t="s">
        <v>19</v>
      </c>
      <c r="F4133" t="s">
        <v>107</v>
      </c>
      <c r="G4133" s="1">
        <v>44548</v>
      </c>
      <c r="H4133" t="s">
        <v>59</v>
      </c>
      <c r="I4133" t="s">
        <v>59</v>
      </c>
      <c r="J4133" s="3" t="s">
        <v>13513</v>
      </c>
      <c r="K4133" t="s">
        <v>39</v>
      </c>
      <c r="L4133" t="s">
        <v>13514</v>
      </c>
      <c r="M4133" t="s">
        <v>143</v>
      </c>
      <c r="N4133" t="s">
        <v>55</v>
      </c>
      <c r="O4133" s="2">
        <v>45078.330289351848</v>
      </c>
      <c r="P4133" s="2">
        <v>45078.001122685186</v>
      </c>
      <c r="Q4133">
        <v>4</v>
      </c>
      <c r="R4133" t="str">
        <f t="shared" ca="1" si="64"/>
        <v>Ravi</v>
      </c>
      <c r="S4133" t="str">
        <f>IFERROR(TEXT(DATEVALUE(LEFT(Table1[[#This Row],[Date of Purchase]],10)), "MMMM"), TEXT(Table1[[#This Row],[Date of Purchase]], "MMMM"))</f>
        <v>December</v>
      </c>
      <c r="T4133" t="str">
        <f>IF(OR(
  AND(Table1[[#This Row],[Ticket Priority]]="Critical", Table1[[#This Row],[Ticket Status]]&lt;&gt;"Closed"),
  AND(Table1[[#This Row],[Ticket Priority]]="High", Table1[[#This Row],[Ticket Status]]="Open")
), "Yes", "No")</f>
        <v>No</v>
      </c>
      <c r="U4133" s="4" t="str">
        <f>IF(Table1[[#This Row],[Ticket Status]]="Closed","Yes","No")</f>
        <v>Yes</v>
      </c>
      <c r="V4133" s="4" t="str">
        <f>IF(Table1[[#This Row],[Ticket Status]]="Pending Customer Response","Yes","No")</f>
        <v>No</v>
      </c>
      <c r="W4133" s="5">
        <f ca="1">COUNTIFS(Table1[Agent_name],Table1[[#This Row],[Agent_name]],Table1[Month],Table1[[#This Row],[Month]])/160</f>
        <v>0.66249999999999998</v>
      </c>
    </row>
    <row r="4134" spans="1:23" x14ac:dyDescent="0.25">
      <c r="A4134">
        <v>4133</v>
      </c>
      <c r="B4134" t="s">
        <v>13515</v>
      </c>
      <c r="C4134" t="s">
        <v>13516</v>
      </c>
      <c r="D4134">
        <v>63</v>
      </c>
      <c r="E4134" t="s">
        <v>58</v>
      </c>
      <c r="F4134" t="s">
        <v>103</v>
      </c>
      <c r="G4134" s="1">
        <v>44288</v>
      </c>
      <c r="H4134" t="s">
        <v>66</v>
      </c>
      <c r="I4134" t="s">
        <v>141</v>
      </c>
      <c r="J4134" s="3" t="s">
        <v>13517</v>
      </c>
      <c r="K4134" t="s">
        <v>62</v>
      </c>
      <c r="M4134" t="s">
        <v>25</v>
      </c>
      <c r="N4134" t="s">
        <v>33</v>
      </c>
      <c r="R4134" t="str">
        <f t="shared" ca="1" si="64"/>
        <v>Priya</v>
      </c>
      <c r="S4134" t="str">
        <f>IFERROR(TEXT(DATEVALUE(LEFT(Table1[[#This Row],[Date of Purchase]],10)), "MMMM"), TEXT(Table1[[#This Row],[Date of Purchase]], "MMMM"))</f>
        <v>April</v>
      </c>
      <c r="T4134" t="str">
        <f>IF(OR(
  AND(Table1[[#This Row],[Ticket Priority]]="Critical", Table1[[#This Row],[Ticket Status]]&lt;&gt;"Closed"),
  AND(Table1[[#This Row],[Ticket Priority]]="High", Table1[[#This Row],[Ticket Status]]="Open")
), "Yes", "No")</f>
        <v>Yes</v>
      </c>
      <c r="U4134" s="4" t="str">
        <f>IF(Table1[[#This Row],[Ticket Status]]="Closed","Yes","No")</f>
        <v>No</v>
      </c>
      <c r="V4134" s="4" t="str">
        <f>IF(Table1[[#This Row],[Ticket Status]]="Pending Customer Response","Yes","No")</f>
        <v>No</v>
      </c>
      <c r="W4134" s="5">
        <f ca="1">COUNTIFS(Table1[Agent_name],Table1[[#This Row],[Agent_name]],Table1[Month],Table1[[#This Row],[Month]])/160</f>
        <v>0.48749999999999999</v>
      </c>
    </row>
    <row r="4135" spans="1:23" x14ac:dyDescent="0.25">
      <c r="A4135">
        <v>4134</v>
      </c>
      <c r="B4135" t="s">
        <v>13518</v>
      </c>
      <c r="C4135" t="s">
        <v>13519</v>
      </c>
      <c r="D4135">
        <v>24</v>
      </c>
      <c r="E4135" t="s">
        <v>29</v>
      </c>
      <c r="F4135" t="s">
        <v>81</v>
      </c>
      <c r="G4135" s="1">
        <v>43952</v>
      </c>
      <c r="H4135" t="s">
        <v>59</v>
      </c>
      <c r="I4135" t="s">
        <v>177</v>
      </c>
      <c r="J4135" s="3" t="s">
        <v>13520</v>
      </c>
      <c r="K4135" t="s">
        <v>39</v>
      </c>
      <c r="L4135" t="s">
        <v>13521</v>
      </c>
      <c r="M4135" t="s">
        <v>89</v>
      </c>
      <c r="N4135" t="s">
        <v>33</v>
      </c>
      <c r="O4135" s="2">
        <v>45078.653946759259</v>
      </c>
      <c r="P4135" s="2">
        <v>45078.76158564815</v>
      </c>
      <c r="Q4135">
        <v>4</v>
      </c>
      <c r="R4135" t="str">
        <f t="shared" ca="1" si="64"/>
        <v>Sara</v>
      </c>
      <c r="S4135" t="str">
        <f>IFERROR(TEXT(DATEVALUE(LEFT(Table1[[#This Row],[Date of Purchase]],10)), "MMMM"), TEXT(Table1[[#This Row],[Date of Purchase]], "MMMM"))</f>
        <v>May</v>
      </c>
      <c r="T4135" t="str">
        <f>IF(OR(
  AND(Table1[[#This Row],[Ticket Priority]]="Critical", Table1[[#This Row],[Ticket Status]]&lt;&gt;"Closed"),
  AND(Table1[[#This Row],[Ticket Priority]]="High", Table1[[#This Row],[Ticket Status]]="Open")
), "Yes", "No")</f>
        <v>No</v>
      </c>
      <c r="U4135" s="4" t="str">
        <f>IF(Table1[[#This Row],[Ticket Status]]="Closed","Yes","No")</f>
        <v>Yes</v>
      </c>
      <c r="V4135" s="4" t="str">
        <f>IF(Table1[[#This Row],[Ticket Status]]="Pending Customer Response","Yes","No")</f>
        <v>No</v>
      </c>
      <c r="W4135" s="5">
        <f ca="1">COUNTIFS(Table1[Agent_name],Table1[[#This Row],[Agent_name]],Table1[Month],Table1[[#This Row],[Month]])/160</f>
        <v>0.64375000000000004</v>
      </c>
    </row>
    <row r="4136" spans="1:23" x14ac:dyDescent="0.25">
      <c r="A4136">
        <v>4135</v>
      </c>
      <c r="B4136" t="s">
        <v>13522</v>
      </c>
      <c r="C4136" t="s">
        <v>783</v>
      </c>
      <c r="D4136">
        <v>59</v>
      </c>
      <c r="E4136" t="s">
        <v>19</v>
      </c>
      <c r="F4136" t="s">
        <v>117</v>
      </c>
      <c r="G4136" s="1">
        <v>44042</v>
      </c>
      <c r="H4136" t="s">
        <v>21</v>
      </c>
      <c r="I4136" t="s">
        <v>177</v>
      </c>
      <c r="J4136" s="3" t="s">
        <v>13523</v>
      </c>
      <c r="K4136" t="s">
        <v>39</v>
      </c>
      <c r="L4136" t="s">
        <v>13524</v>
      </c>
      <c r="M4136" t="s">
        <v>89</v>
      </c>
      <c r="N4136" t="s">
        <v>83</v>
      </c>
      <c r="O4136" s="2">
        <v>45078.640069444446</v>
      </c>
      <c r="P4136" s="2">
        <v>45078.963680555556</v>
      </c>
      <c r="Q4136">
        <v>4</v>
      </c>
      <c r="R4136" t="str">
        <f t="shared" ca="1" si="64"/>
        <v>Meera</v>
      </c>
      <c r="S4136" t="str">
        <f>IFERROR(TEXT(DATEVALUE(LEFT(Table1[[#This Row],[Date of Purchase]],10)), "MMMM"), TEXT(Table1[[#This Row],[Date of Purchase]], "MMMM"))</f>
        <v>July</v>
      </c>
      <c r="T4136" t="str">
        <f>IF(OR(
  AND(Table1[[#This Row],[Ticket Priority]]="Critical", Table1[[#This Row],[Ticket Status]]&lt;&gt;"Closed"),
  AND(Table1[[#This Row],[Ticket Priority]]="High", Table1[[#This Row],[Ticket Status]]="Open")
), "Yes", "No")</f>
        <v>No</v>
      </c>
      <c r="U4136" s="4" t="str">
        <f>IF(Table1[[#This Row],[Ticket Status]]="Closed","Yes","No")</f>
        <v>Yes</v>
      </c>
      <c r="V4136" s="4" t="str">
        <f>IF(Table1[[#This Row],[Ticket Status]]="Pending Customer Response","Yes","No")</f>
        <v>No</v>
      </c>
      <c r="W4136" s="5">
        <f ca="1">COUNTIFS(Table1[Agent_name],Table1[[#This Row],[Agent_name]],Table1[Month],Table1[[#This Row],[Month]])/160</f>
        <v>0.23125000000000001</v>
      </c>
    </row>
    <row r="4137" spans="1:23" x14ac:dyDescent="0.25">
      <c r="A4137">
        <v>4136</v>
      </c>
      <c r="B4137" t="s">
        <v>13525</v>
      </c>
      <c r="C4137" t="s">
        <v>13526</v>
      </c>
      <c r="D4137">
        <v>28</v>
      </c>
      <c r="E4137" t="s">
        <v>58</v>
      </c>
      <c r="F4137" t="s">
        <v>129</v>
      </c>
      <c r="G4137" s="1">
        <v>44522</v>
      </c>
      <c r="H4137" t="s">
        <v>66</v>
      </c>
      <c r="I4137" t="s">
        <v>150</v>
      </c>
      <c r="J4137" s="3" t="s">
        <v>13527</v>
      </c>
      <c r="K4137" t="s">
        <v>24</v>
      </c>
      <c r="M4137" t="s">
        <v>25</v>
      </c>
      <c r="N4137" t="s">
        <v>55</v>
      </c>
      <c r="O4137" s="2">
        <v>45078.885231481479</v>
      </c>
      <c r="R4137" t="str">
        <f t="shared" ca="1" si="64"/>
        <v>Aisha</v>
      </c>
      <c r="S4137" t="str">
        <f>IFERROR(TEXT(DATEVALUE(LEFT(Table1[[#This Row],[Date of Purchase]],10)), "MMMM"), TEXT(Table1[[#This Row],[Date of Purchase]], "MMMM"))</f>
        <v>November</v>
      </c>
      <c r="T4137" t="str">
        <f>IF(OR(
  AND(Table1[[#This Row],[Ticket Priority]]="Critical", Table1[[#This Row],[Ticket Status]]&lt;&gt;"Closed"),
  AND(Table1[[#This Row],[Ticket Priority]]="High", Table1[[#This Row],[Ticket Status]]="Open")
), "Yes", "No")</f>
        <v>Yes</v>
      </c>
      <c r="U4137" s="4" t="str">
        <f>IF(Table1[[#This Row],[Ticket Status]]="Closed","Yes","No")</f>
        <v>No</v>
      </c>
      <c r="V4137" s="4" t="str">
        <f>IF(Table1[[#This Row],[Ticket Status]]="Pending Customer Response","Yes","No")</f>
        <v>Yes</v>
      </c>
      <c r="W4137" s="5">
        <f ca="1">COUNTIFS(Table1[Agent_name],Table1[[#This Row],[Agent_name]],Table1[Month],Table1[[#This Row],[Month]])/160</f>
        <v>0.85624999999999996</v>
      </c>
    </row>
    <row r="4138" spans="1:23" x14ac:dyDescent="0.25">
      <c r="A4138">
        <v>4137</v>
      </c>
      <c r="B4138" t="s">
        <v>13528</v>
      </c>
      <c r="C4138" t="s">
        <v>13529</v>
      </c>
      <c r="D4138">
        <v>57</v>
      </c>
      <c r="E4138" t="s">
        <v>29</v>
      </c>
      <c r="F4138" t="s">
        <v>44</v>
      </c>
      <c r="G4138" s="1">
        <v>43936</v>
      </c>
      <c r="H4138" t="s">
        <v>45</v>
      </c>
      <c r="I4138" t="s">
        <v>37</v>
      </c>
      <c r="J4138" s="3" t="s">
        <v>13530</v>
      </c>
      <c r="K4138" t="s">
        <v>39</v>
      </c>
      <c r="L4138" t="s">
        <v>13531</v>
      </c>
      <c r="M4138" t="s">
        <v>89</v>
      </c>
      <c r="N4138" t="s">
        <v>33</v>
      </c>
      <c r="O4138" s="2">
        <v>45078.760937500003</v>
      </c>
      <c r="P4138" s="2">
        <v>45078.189409722225</v>
      </c>
      <c r="Q4138">
        <v>5</v>
      </c>
      <c r="R4138" t="str">
        <f t="shared" ca="1" si="64"/>
        <v>Arjun</v>
      </c>
      <c r="S4138" t="str">
        <f>IFERROR(TEXT(DATEVALUE(LEFT(Table1[[#This Row],[Date of Purchase]],10)), "MMMM"), TEXT(Table1[[#This Row],[Date of Purchase]], "MMMM"))</f>
        <v>April</v>
      </c>
      <c r="T4138" t="str">
        <f>IF(OR(
  AND(Table1[[#This Row],[Ticket Priority]]="Critical", Table1[[#This Row],[Ticket Status]]&lt;&gt;"Closed"),
  AND(Table1[[#This Row],[Ticket Priority]]="High", Table1[[#This Row],[Ticket Status]]="Open")
), "Yes", "No")</f>
        <v>No</v>
      </c>
      <c r="U4138" s="4" t="str">
        <f>IF(Table1[[#This Row],[Ticket Status]]="Closed","Yes","No")</f>
        <v>Yes</v>
      </c>
      <c r="V4138" s="4" t="str">
        <f>IF(Table1[[#This Row],[Ticket Status]]="Pending Customer Response","Yes","No")</f>
        <v>No</v>
      </c>
      <c r="W4138" s="5">
        <f ca="1">COUNTIFS(Table1[Agent_name],Table1[[#This Row],[Agent_name]],Table1[Month],Table1[[#This Row],[Month]])/160</f>
        <v>0.18124999999999999</v>
      </c>
    </row>
    <row r="4139" spans="1:23" x14ac:dyDescent="0.25">
      <c r="A4139">
        <v>4138</v>
      </c>
      <c r="B4139" t="s">
        <v>13532</v>
      </c>
      <c r="C4139" t="s">
        <v>5103</v>
      </c>
      <c r="D4139">
        <v>38</v>
      </c>
      <c r="E4139" t="s">
        <v>19</v>
      </c>
      <c r="F4139" t="s">
        <v>36</v>
      </c>
      <c r="G4139" s="1">
        <v>44184</v>
      </c>
      <c r="H4139" t="s">
        <v>59</v>
      </c>
      <c r="I4139" t="s">
        <v>113</v>
      </c>
      <c r="J4139" s="3" t="s">
        <v>13533</v>
      </c>
      <c r="K4139" t="s">
        <v>62</v>
      </c>
      <c r="M4139" t="s">
        <v>89</v>
      </c>
      <c r="N4139" t="s">
        <v>55</v>
      </c>
      <c r="R4139" t="str">
        <f t="shared" ca="1" si="64"/>
        <v>Mohit</v>
      </c>
      <c r="S4139" t="str">
        <f>IFERROR(TEXT(DATEVALUE(LEFT(Table1[[#This Row],[Date of Purchase]],10)), "MMMM"), TEXT(Table1[[#This Row],[Date of Purchase]], "MMMM"))</f>
        <v>December</v>
      </c>
      <c r="T4139" t="str">
        <f>IF(OR(
  AND(Table1[[#This Row],[Ticket Priority]]="Critical", Table1[[#This Row],[Ticket Status]]&lt;&gt;"Closed"),
  AND(Table1[[#This Row],[Ticket Priority]]="High", Table1[[#This Row],[Ticket Status]]="Open")
), "Yes", "No")</f>
        <v>Yes</v>
      </c>
      <c r="U4139" s="4" t="str">
        <f>IF(Table1[[#This Row],[Ticket Status]]="Closed","Yes","No")</f>
        <v>No</v>
      </c>
      <c r="V4139" s="4" t="str">
        <f>IF(Table1[[#This Row],[Ticket Status]]="Pending Customer Response","Yes","No")</f>
        <v>No</v>
      </c>
      <c r="W4139" s="5">
        <f ca="1">COUNTIFS(Table1[Agent_name],Table1[[#This Row],[Agent_name]],Table1[Month],Table1[[#This Row],[Month]])/160</f>
        <v>0.44374999999999998</v>
      </c>
    </row>
    <row r="4140" spans="1:23" x14ac:dyDescent="0.25">
      <c r="A4140">
        <v>4139</v>
      </c>
      <c r="B4140" t="s">
        <v>721</v>
      </c>
      <c r="C4140" t="s">
        <v>13534</v>
      </c>
      <c r="D4140">
        <v>30</v>
      </c>
      <c r="E4140" t="s">
        <v>29</v>
      </c>
      <c r="F4140" t="s">
        <v>431</v>
      </c>
      <c r="G4140" s="1">
        <v>44447</v>
      </c>
      <c r="H4140" t="s">
        <v>45</v>
      </c>
      <c r="I4140" t="s">
        <v>177</v>
      </c>
      <c r="J4140" s="3" t="s">
        <v>13535</v>
      </c>
      <c r="K4140" t="s">
        <v>24</v>
      </c>
      <c r="M4140" t="s">
        <v>41</v>
      </c>
      <c r="N4140" t="s">
        <v>83</v>
      </c>
      <c r="O4140" s="2">
        <v>45078.329016203701</v>
      </c>
      <c r="R4140" t="str">
        <f t="shared" ca="1" si="64"/>
        <v>Karan</v>
      </c>
      <c r="S4140" t="str">
        <f>IFERROR(TEXT(DATEVALUE(LEFT(Table1[[#This Row],[Date of Purchase]],10)), "MMMM"), TEXT(Table1[[#This Row],[Date of Purchase]], "MMMM"))</f>
        <v>September</v>
      </c>
      <c r="T4140" t="str">
        <f>IF(OR(
  AND(Table1[[#This Row],[Ticket Priority]]="Critical", Table1[[#This Row],[Ticket Status]]&lt;&gt;"Closed"),
  AND(Table1[[#This Row],[Ticket Priority]]="High", Table1[[#This Row],[Ticket Status]]="Open")
), "Yes", "No")</f>
        <v>No</v>
      </c>
      <c r="U4140" s="4" t="str">
        <f>IF(Table1[[#This Row],[Ticket Status]]="Closed","Yes","No")</f>
        <v>No</v>
      </c>
      <c r="V4140" s="4" t="str">
        <f>IF(Table1[[#This Row],[Ticket Status]]="Pending Customer Response","Yes","No")</f>
        <v>Yes</v>
      </c>
      <c r="W4140" s="5">
        <f ca="1">COUNTIFS(Table1[Agent_name],Table1[[#This Row],[Agent_name]],Table1[Month],Table1[[#This Row],[Month]])/160</f>
        <v>0.24374999999999999</v>
      </c>
    </row>
    <row r="4141" spans="1:23" x14ac:dyDescent="0.25">
      <c r="A4141">
        <v>4140</v>
      </c>
      <c r="B4141" t="s">
        <v>13536</v>
      </c>
      <c r="C4141" t="s">
        <v>13537</v>
      </c>
      <c r="D4141">
        <v>56</v>
      </c>
      <c r="E4141" t="s">
        <v>58</v>
      </c>
      <c r="F4141" t="s">
        <v>242</v>
      </c>
      <c r="G4141" s="1">
        <v>43952</v>
      </c>
      <c r="H4141" t="s">
        <v>45</v>
      </c>
      <c r="I4141" t="s">
        <v>37</v>
      </c>
      <c r="J4141" s="3" t="s">
        <v>13538</v>
      </c>
      <c r="K4141" t="s">
        <v>24</v>
      </c>
      <c r="M4141" t="s">
        <v>89</v>
      </c>
      <c r="N4141" t="s">
        <v>26</v>
      </c>
      <c r="O4141" s="2">
        <v>45078.643622685187</v>
      </c>
      <c r="R4141" t="str">
        <f t="shared" ca="1" si="64"/>
        <v>Neha</v>
      </c>
      <c r="S4141" t="str">
        <f>IFERROR(TEXT(DATEVALUE(LEFT(Table1[[#This Row],[Date of Purchase]],10)), "MMMM"), TEXT(Table1[[#This Row],[Date of Purchase]], "MMMM"))</f>
        <v>May</v>
      </c>
      <c r="T4141" t="str">
        <f>IF(OR(
  AND(Table1[[#This Row],[Ticket Priority]]="Critical", Table1[[#This Row],[Ticket Status]]&lt;&gt;"Closed"),
  AND(Table1[[#This Row],[Ticket Priority]]="High", Table1[[#This Row],[Ticket Status]]="Open")
), "Yes", "No")</f>
        <v>No</v>
      </c>
      <c r="U4141" s="4" t="str">
        <f>IF(Table1[[#This Row],[Ticket Status]]="Closed","Yes","No")</f>
        <v>No</v>
      </c>
      <c r="V4141" s="4" t="str">
        <f>IF(Table1[[#This Row],[Ticket Status]]="Pending Customer Response","Yes","No")</f>
        <v>Yes</v>
      </c>
      <c r="W4141" s="5">
        <f ca="1">COUNTIFS(Table1[Agent_name],Table1[[#This Row],[Agent_name]],Table1[Month],Table1[[#This Row],[Month]])/160</f>
        <v>0.20624999999999999</v>
      </c>
    </row>
    <row r="4142" spans="1:23" x14ac:dyDescent="0.25">
      <c r="A4142">
        <v>4141</v>
      </c>
      <c r="B4142" t="s">
        <v>13539</v>
      </c>
      <c r="C4142" t="s">
        <v>13540</v>
      </c>
      <c r="D4142">
        <v>29</v>
      </c>
      <c r="E4142" t="s">
        <v>58</v>
      </c>
      <c r="F4142" t="s">
        <v>30</v>
      </c>
      <c r="G4142" s="1">
        <v>44247</v>
      </c>
      <c r="H4142" t="s">
        <v>59</v>
      </c>
      <c r="I4142" t="s">
        <v>46</v>
      </c>
      <c r="J4142" s="3" t="s">
        <v>13541</v>
      </c>
      <c r="K4142" t="s">
        <v>62</v>
      </c>
      <c r="M4142" t="s">
        <v>143</v>
      </c>
      <c r="N4142" t="s">
        <v>83</v>
      </c>
      <c r="R4142" t="str">
        <f t="shared" ca="1" si="64"/>
        <v>Mohit</v>
      </c>
      <c r="S4142" t="str">
        <f>IFERROR(TEXT(DATEVALUE(LEFT(Table1[[#This Row],[Date of Purchase]],10)), "MMMM"), TEXT(Table1[[#This Row],[Date of Purchase]], "MMMM"))</f>
        <v>February</v>
      </c>
      <c r="T4142" t="str">
        <f>IF(OR(
  AND(Table1[[#This Row],[Ticket Priority]]="Critical", Table1[[#This Row],[Ticket Status]]&lt;&gt;"Closed"),
  AND(Table1[[#This Row],[Ticket Priority]]="High", Table1[[#This Row],[Ticket Status]]="Open")
), "Yes", "No")</f>
        <v>No</v>
      </c>
      <c r="U4142" s="4" t="str">
        <f>IF(Table1[[#This Row],[Ticket Status]]="Closed","Yes","No")</f>
        <v>No</v>
      </c>
      <c r="V4142" s="4" t="str">
        <f>IF(Table1[[#This Row],[Ticket Status]]="Pending Customer Response","Yes","No")</f>
        <v>No</v>
      </c>
      <c r="W4142" s="5">
        <f ca="1">COUNTIFS(Table1[Agent_name],Table1[[#This Row],[Agent_name]],Table1[Month],Table1[[#This Row],[Month]])/160</f>
        <v>0.52500000000000002</v>
      </c>
    </row>
    <row r="4143" spans="1:23" x14ac:dyDescent="0.25">
      <c r="A4143">
        <v>4142</v>
      </c>
      <c r="B4143" t="s">
        <v>13542</v>
      </c>
      <c r="C4143" t="s">
        <v>13543</v>
      </c>
      <c r="D4143">
        <v>51</v>
      </c>
      <c r="E4143" t="s">
        <v>58</v>
      </c>
      <c r="F4143" t="s">
        <v>98</v>
      </c>
      <c r="G4143" s="1">
        <v>44388</v>
      </c>
      <c r="H4143" t="s">
        <v>66</v>
      </c>
      <c r="I4143" t="s">
        <v>93</v>
      </c>
      <c r="J4143" s="3" t="s">
        <v>13544</v>
      </c>
      <c r="K4143" t="s">
        <v>24</v>
      </c>
      <c r="M4143" t="s">
        <v>143</v>
      </c>
      <c r="N4143" t="s">
        <v>33</v>
      </c>
      <c r="O4143" s="2">
        <v>45078.224918981483</v>
      </c>
      <c r="R4143" t="str">
        <f t="shared" ca="1" si="64"/>
        <v>Ravi</v>
      </c>
      <c r="S4143" t="str">
        <f>IFERROR(TEXT(DATEVALUE(LEFT(Table1[[#This Row],[Date of Purchase]],10)), "MMMM"), TEXT(Table1[[#This Row],[Date of Purchase]], "MMMM"))</f>
        <v>July</v>
      </c>
      <c r="T4143" t="str">
        <f>IF(OR(
  AND(Table1[[#This Row],[Ticket Priority]]="Critical", Table1[[#This Row],[Ticket Status]]&lt;&gt;"Closed"),
  AND(Table1[[#This Row],[Ticket Priority]]="High", Table1[[#This Row],[Ticket Status]]="Open")
), "Yes", "No")</f>
        <v>No</v>
      </c>
      <c r="U4143" s="4" t="str">
        <f>IF(Table1[[#This Row],[Ticket Status]]="Closed","Yes","No")</f>
        <v>No</v>
      </c>
      <c r="V4143" s="4" t="str">
        <f>IF(Table1[[#This Row],[Ticket Status]]="Pending Customer Response","Yes","No")</f>
        <v>Yes</v>
      </c>
      <c r="W4143" s="5">
        <f ca="1">COUNTIFS(Table1[Agent_name],Table1[[#This Row],[Agent_name]],Table1[Month],Table1[[#This Row],[Month]])/160</f>
        <v>0.66249999999999998</v>
      </c>
    </row>
    <row r="4144" spans="1:23" x14ac:dyDescent="0.25">
      <c r="A4144">
        <v>4143</v>
      </c>
      <c r="B4144" t="s">
        <v>13545</v>
      </c>
      <c r="C4144" t="s">
        <v>13546</v>
      </c>
      <c r="D4144">
        <v>30</v>
      </c>
      <c r="E4144" t="s">
        <v>58</v>
      </c>
      <c r="F4144" t="s">
        <v>20</v>
      </c>
      <c r="G4144" s="1">
        <v>44255</v>
      </c>
      <c r="H4144" t="s">
        <v>66</v>
      </c>
      <c r="I4144" t="s">
        <v>67</v>
      </c>
      <c r="J4144" s="3" t="s">
        <v>13547</v>
      </c>
      <c r="K4144" t="s">
        <v>24</v>
      </c>
      <c r="M4144" t="s">
        <v>25</v>
      </c>
      <c r="N4144" t="s">
        <v>26</v>
      </c>
      <c r="O4144" s="2">
        <v>45078.074918981481</v>
      </c>
      <c r="R4144" t="str">
        <f t="shared" ca="1" si="64"/>
        <v>Arjun</v>
      </c>
      <c r="S4144" t="str">
        <f>IFERROR(TEXT(DATEVALUE(LEFT(Table1[[#This Row],[Date of Purchase]],10)), "MMMM"), TEXT(Table1[[#This Row],[Date of Purchase]], "MMMM"))</f>
        <v>February</v>
      </c>
      <c r="T4144" t="str">
        <f>IF(OR(
  AND(Table1[[#This Row],[Ticket Priority]]="Critical", Table1[[#This Row],[Ticket Status]]&lt;&gt;"Closed"),
  AND(Table1[[#This Row],[Ticket Priority]]="High", Table1[[#This Row],[Ticket Status]]="Open")
), "Yes", "No")</f>
        <v>Yes</v>
      </c>
      <c r="U4144" s="4" t="str">
        <f>IF(Table1[[#This Row],[Ticket Status]]="Closed","Yes","No")</f>
        <v>No</v>
      </c>
      <c r="V4144" s="4" t="str">
        <f>IF(Table1[[#This Row],[Ticket Status]]="Pending Customer Response","Yes","No")</f>
        <v>Yes</v>
      </c>
      <c r="W4144" s="5">
        <f ca="1">COUNTIFS(Table1[Agent_name],Table1[[#This Row],[Agent_name]],Table1[Month],Table1[[#This Row],[Month]])/160</f>
        <v>0.23125000000000001</v>
      </c>
    </row>
    <row r="4145" spans="1:23" x14ac:dyDescent="0.25">
      <c r="A4145">
        <v>4144</v>
      </c>
      <c r="B4145" t="s">
        <v>13548</v>
      </c>
      <c r="C4145" t="s">
        <v>13549</v>
      </c>
      <c r="D4145">
        <v>64</v>
      </c>
      <c r="E4145" t="s">
        <v>29</v>
      </c>
      <c r="F4145" t="s">
        <v>81</v>
      </c>
      <c r="G4145" s="1">
        <v>44234</v>
      </c>
      <c r="H4145" t="s">
        <v>59</v>
      </c>
      <c r="I4145" t="s">
        <v>52</v>
      </c>
      <c r="J4145" s="3" t="s">
        <v>13550</v>
      </c>
      <c r="K4145" t="s">
        <v>62</v>
      </c>
      <c r="M4145" t="s">
        <v>25</v>
      </c>
      <c r="N4145" t="s">
        <v>55</v>
      </c>
      <c r="R4145" t="str">
        <f t="shared" ca="1" si="64"/>
        <v>Rahul</v>
      </c>
      <c r="S4145" t="str">
        <f>IFERROR(TEXT(DATEVALUE(LEFT(Table1[[#This Row],[Date of Purchase]],10)), "MMMM"), TEXT(Table1[[#This Row],[Date of Purchase]], "MMMM"))</f>
        <v>February</v>
      </c>
      <c r="T4145" t="str">
        <f>IF(OR(
  AND(Table1[[#This Row],[Ticket Priority]]="Critical", Table1[[#This Row],[Ticket Status]]&lt;&gt;"Closed"),
  AND(Table1[[#This Row],[Ticket Priority]]="High", Table1[[#This Row],[Ticket Status]]="Open")
), "Yes", "No")</f>
        <v>Yes</v>
      </c>
      <c r="U4145" s="4" t="str">
        <f>IF(Table1[[#This Row],[Ticket Status]]="Closed","Yes","No")</f>
        <v>No</v>
      </c>
      <c r="V4145" s="4" t="str">
        <f>IF(Table1[[#This Row],[Ticket Status]]="Pending Customer Response","Yes","No")</f>
        <v>No</v>
      </c>
      <c r="W4145" s="5">
        <f ca="1">COUNTIFS(Table1[Agent_name],Table1[[#This Row],[Agent_name]],Table1[Month],Table1[[#This Row],[Month]])/160</f>
        <v>0.30625000000000002</v>
      </c>
    </row>
    <row r="4146" spans="1:23" x14ac:dyDescent="0.25">
      <c r="A4146">
        <v>4145</v>
      </c>
      <c r="B4146" t="s">
        <v>13551</v>
      </c>
      <c r="C4146" t="s">
        <v>13552</v>
      </c>
      <c r="D4146">
        <v>70</v>
      </c>
      <c r="E4146" t="s">
        <v>19</v>
      </c>
      <c r="F4146" t="s">
        <v>51</v>
      </c>
      <c r="G4146" s="1">
        <v>44389</v>
      </c>
      <c r="H4146" t="s">
        <v>66</v>
      </c>
      <c r="I4146" t="s">
        <v>113</v>
      </c>
      <c r="J4146" s="3" t="s">
        <v>13553</v>
      </c>
      <c r="K4146" t="s">
        <v>62</v>
      </c>
      <c r="M4146" t="s">
        <v>143</v>
      </c>
      <c r="N4146" t="s">
        <v>55</v>
      </c>
      <c r="R4146" t="str">
        <f t="shared" ca="1" si="64"/>
        <v>Priya</v>
      </c>
      <c r="S4146" t="str">
        <f>IFERROR(TEXT(DATEVALUE(LEFT(Table1[[#This Row],[Date of Purchase]],10)), "MMMM"), TEXT(Table1[[#This Row],[Date of Purchase]], "MMMM"))</f>
        <v>July</v>
      </c>
      <c r="T4146" t="str">
        <f>IF(OR(
  AND(Table1[[#This Row],[Ticket Priority]]="Critical", Table1[[#This Row],[Ticket Status]]&lt;&gt;"Closed"),
  AND(Table1[[#This Row],[Ticket Priority]]="High", Table1[[#This Row],[Ticket Status]]="Open")
), "Yes", "No")</f>
        <v>No</v>
      </c>
      <c r="U4146" s="4" t="str">
        <f>IF(Table1[[#This Row],[Ticket Status]]="Closed","Yes","No")</f>
        <v>No</v>
      </c>
      <c r="V4146" s="4" t="str">
        <f>IF(Table1[[#This Row],[Ticket Status]]="Pending Customer Response","Yes","No")</f>
        <v>No</v>
      </c>
      <c r="W4146" s="5">
        <f ca="1">COUNTIFS(Table1[Agent_name],Table1[[#This Row],[Agent_name]],Table1[Month],Table1[[#This Row],[Month]])/160</f>
        <v>0.45</v>
      </c>
    </row>
    <row r="4147" spans="1:23" x14ac:dyDescent="0.25">
      <c r="A4147">
        <v>4146</v>
      </c>
      <c r="B4147" t="s">
        <v>13554</v>
      </c>
      <c r="C4147" t="s">
        <v>13555</v>
      </c>
      <c r="D4147">
        <v>48</v>
      </c>
      <c r="E4147" t="s">
        <v>19</v>
      </c>
      <c r="F4147" t="s">
        <v>103</v>
      </c>
      <c r="G4147" s="1">
        <v>44320</v>
      </c>
      <c r="H4147" t="s">
        <v>21</v>
      </c>
      <c r="I4147" t="s">
        <v>72</v>
      </c>
      <c r="J4147" s="3" t="s">
        <v>13556</v>
      </c>
      <c r="K4147" t="s">
        <v>39</v>
      </c>
      <c r="L4147" t="s">
        <v>13557</v>
      </c>
      <c r="M4147" t="s">
        <v>25</v>
      </c>
      <c r="N4147" t="s">
        <v>83</v>
      </c>
      <c r="O4147" s="2">
        <v>45078.172199074077</v>
      </c>
      <c r="P4147" s="2">
        <v>45078.710393518515</v>
      </c>
      <c r="Q4147">
        <v>1</v>
      </c>
      <c r="R4147" t="str">
        <f t="shared" ca="1" si="64"/>
        <v>Arjun</v>
      </c>
      <c r="S4147" t="str">
        <f>IFERROR(TEXT(DATEVALUE(LEFT(Table1[[#This Row],[Date of Purchase]],10)), "MMMM"), TEXT(Table1[[#This Row],[Date of Purchase]], "MMMM"))</f>
        <v>May</v>
      </c>
      <c r="T4147" t="str">
        <f>IF(OR(
  AND(Table1[[#This Row],[Ticket Priority]]="Critical", Table1[[#This Row],[Ticket Status]]&lt;&gt;"Closed"),
  AND(Table1[[#This Row],[Ticket Priority]]="High", Table1[[#This Row],[Ticket Status]]="Open")
), "Yes", "No")</f>
        <v>No</v>
      </c>
      <c r="U4147" s="4" t="str">
        <f>IF(Table1[[#This Row],[Ticket Status]]="Closed","Yes","No")</f>
        <v>Yes</v>
      </c>
      <c r="V4147" s="4" t="str">
        <f>IF(Table1[[#This Row],[Ticket Status]]="Pending Customer Response","Yes","No")</f>
        <v>No</v>
      </c>
      <c r="W4147" s="5">
        <f ca="1">COUNTIFS(Table1[Agent_name],Table1[[#This Row],[Agent_name]],Table1[Month],Table1[[#This Row],[Month]])/160</f>
        <v>0.2</v>
      </c>
    </row>
    <row r="4148" spans="1:23" x14ac:dyDescent="0.25">
      <c r="A4148">
        <v>4147</v>
      </c>
      <c r="B4148" t="s">
        <v>13558</v>
      </c>
      <c r="C4148" t="s">
        <v>13559</v>
      </c>
      <c r="D4148">
        <v>49</v>
      </c>
      <c r="E4148" t="s">
        <v>19</v>
      </c>
      <c r="F4148" t="s">
        <v>655</v>
      </c>
      <c r="G4148" s="1">
        <v>44031</v>
      </c>
      <c r="H4148" t="s">
        <v>66</v>
      </c>
      <c r="I4148" t="s">
        <v>60</v>
      </c>
      <c r="J4148" s="3" t="s">
        <v>13560</v>
      </c>
      <c r="K4148" t="s">
        <v>24</v>
      </c>
      <c r="M4148" t="s">
        <v>143</v>
      </c>
      <c r="N4148" t="s">
        <v>33</v>
      </c>
      <c r="O4148" s="2">
        <v>45078.196516203701</v>
      </c>
      <c r="R4148" t="str">
        <f t="shared" ca="1" si="64"/>
        <v>Sara</v>
      </c>
      <c r="S4148" t="str">
        <f>IFERROR(TEXT(DATEVALUE(LEFT(Table1[[#This Row],[Date of Purchase]],10)), "MMMM"), TEXT(Table1[[#This Row],[Date of Purchase]], "MMMM"))</f>
        <v>July</v>
      </c>
      <c r="T4148" t="str">
        <f>IF(OR(
  AND(Table1[[#This Row],[Ticket Priority]]="Critical", Table1[[#This Row],[Ticket Status]]&lt;&gt;"Closed"),
  AND(Table1[[#This Row],[Ticket Priority]]="High", Table1[[#This Row],[Ticket Status]]="Open")
), "Yes", "No")</f>
        <v>No</v>
      </c>
      <c r="U4148" s="4" t="str">
        <f>IF(Table1[[#This Row],[Ticket Status]]="Closed","Yes","No")</f>
        <v>No</v>
      </c>
      <c r="V4148" s="4" t="str">
        <f>IF(Table1[[#This Row],[Ticket Status]]="Pending Customer Response","Yes","No")</f>
        <v>Yes</v>
      </c>
      <c r="W4148" s="5">
        <f ca="1">COUNTIFS(Table1[Agent_name],Table1[[#This Row],[Agent_name]],Table1[Month],Table1[[#This Row],[Month]])/160</f>
        <v>0.6875</v>
      </c>
    </row>
    <row r="4149" spans="1:23" x14ac:dyDescent="0.25">
      <c r="A4149">
        <v>4148</v>
      </c>
      <c r="B4149" t="s">
        <v>13561</v>
      </c>
      <c r="C4149" t="s">
        <v>13562</v>
      </c>
      <c r="D4149">
        <v>40</v>
      </c>
      <c r="E4149" t="s">
        <v>58</v>
      </c>
      <c r="F4149" t="s">
        <v>173</v>
      </c>
      <c r="G4149" s="1">
        <v>44499</v>
      </c>
      <c r="H4149" t="s">
        <v>66</v>
      </c>
      <c r="I4149" t="s">
        <v>93</v>
      </c>
      <c r="J4149" s="3" t="s">
        <v>13563</v>
      </c>
      <c r="K4149" t="s">
        <v>39</v>
      </c>
      <c r="L4149" t="s">
        <v>13564</v>
      </c>
      <c r="M4149" t="s">
        <v>143</v>
      </c>
      <c r="N4149" t="s">
        <v>83</v>
      </c>
      <c r="O4149" s="2">
        <v>45078.449317129627</v>
      </c>
      <c r="P4149" s="2">
        <v>45078.311122685183</v>
      </c>
      <c r="Q4149">
        <v>1</v>
      </c>
      <c r="R4149" t="str">
        <f t="shared" ca="1" si="64"/>
        <v>Sara</v>
      </c>
      <c r="S4149" t="str">
        <f>IFERROR(TEXT(DATEVALUE(LEFT(Table1[[#This Row],[Date of Purchase]],10)), "MMMM"), TEXT(Table1[[#This Row],[Date of Purchase]], "MMMM"))</f>
        <v>October</v>
      </c>
      <c r="T4149" t="str">
        <f>IF(OR(
  AND(Table1[[#This Row],[Ticket Priority]]="Critical", Table1[[#This Row],[Ticket Status]]&lt;&gt;"Closed"),
  AND(Table1[[#This Row],[Ticket Priority]]="High", Table1[[#This Row],[Ticket Status]]="Open")
), "Yes", "No")</f>
        <v>No</v>
      </c>
      <c r="U4149" s="4" t="str">
        <f>IF(Table1[[#This Row],[Ticket Status]]="Closed","Yes","No")</f>
        <v>Yes</v>
      </c>
      <c r="V4149" s="4" t="str">
        <f>IF(Table1[[#This Row],[Ticket Status]]="Pending Customer Response","Yes","No")</f>
        <v>No</v>
      </c>
      <c r="W4149" s="5">
        <f ca="1">COUNTIFS(Table1[Agent_name],Table1[[#This Row],[Agent_name]],Table1[Month],Table1[[#This Row],[Month]])/160</f>
        <v>0.66874999999999996</v>
      </c>
    </row>
    <row r="4150" spans="1:23" x14ac:dyDescent="0.25">
      <c r="A4150">
        <v>4149</v>
      </c>
      <c r="B4150" t="s">
        <v>13211</v>
      </c>
      <c r="C4150" t="s">
        <v>13565</v>
      </c>
      <c r="D4150">
        <v>61</v>
      </c>
      <c r="E4150" t="s">
        <v>29</v>
      </c>
      <c r="F4150" t="s">
        <v>92</v>
      </c>
      <c r="G4150" s="1">
        <v>44293</v>
      </c>
      <c r="H4150" t="s">
        <v>45</v>
      </c>
      <c r="I4150" t="s">
        <v>67</v>
      </c>
      <c r="J4150" s="3" t="s">
        <v>13566</v>
      </c>
      <c r="K4150" t="s">
        <v>39</v>
      </c>
      <c r="L4150" t="s">
        <v>13567</v>
      </c>
      <c r="M4150" t="s">
        <v>25</v>
      </c>
      <c r="N4150" t="s">
        <v>26</v>
      </c>
      <c r="O4150" s="2">
        <v>45078.344456018516</v>
      </c>
      <c r="P4150" s="2">
        <v>45078.319456018522</v>
      </c>
      <c r="Q4150">
        <v>2</v>
      </c>
      <c r="R4150" t="str">
        <f t="shared" ca="1" si="64"/>
        <v>Aisha</v>
      </c>
      <c r="S4150" t="str">
        <f>IFERROR(TEXT(DATEVALUE(LEFT(Table1[[#This Row],[Date of Purchase]],10)), "MMMM"), TEXT(Table1[[#This Row],[Date of Purchase]], "MMMM"))</f>
        <v>April</v>
      </c>
      <c r="T4150" t="str">
        <f>IF(OR(
  AND(Table1[[#This Row],[Ticket Priority]]="Critical", Table1[[#This Row],[Ticket Status]]&lt;&gt;"Closed"),
  AND(Table1[[#This Row],[Ticket Priority]]="High", Table1[[#This Row],[Ticket Status]]="Open")
), "Yes", "No")</f>
        <v>No</v>
      </c>
      <c r="U4150" s="4" t="str">
        <f>IF(Table1[[#This Row],[Ticket Status]]="Closed","Yes","No")</f>
        <v>Yes</v>
      </c>
      <c r="V4150" s="4" t="str">
        <f>IF(Table1[[#This Row],[Ticket Status]]="Pending Customer Response","Yes","No")</f>
        <v>No</v>
      </c>
      <c r="W4150" s="5">
        <f ca="1">COUNTIFS(Table1[Agent_name],Table1[[#This Row],[Agent_name]],Table1[Month],Table1[[#This Row],[Month]])/160</f>
        <v>0.81874999999999998</v>
      </c>
    </row>
    <row r="4151" spans="1:23" x14ac:dyDescent="0.25">
      <c r="A4151">
        <v>4150</v>
      </c>
      <c r="B4151" t="s">
        <v>13568</v>
      </c>
      <c r="C4151" t="s">
        <v>13569</v>
      </c>
      <c r="D4151">
        <v>66</v>
      </c>
      <c r="E4151" t="s">
        <v>58</v>
      </c>
      <c r="F4151" t="s">
        <v>431</v>
      </c>
      <c r="G4151" s="1">
        <v>44106</v>
      </c>
      <c r="H4151" t="s">
        <v>21</v>
      </c>
      <c r="I4151" t="s">
        <v>141</v>
      </c>
      <c r="J4151" s="3" t="s">
        <v>13570</v>
      </c>
      <c r="K4151" t="s">
        <v>24</v>
      </c>
      <c r="M4151" t="s">
        <v>41</v>
      </c>
      <c r="N4151" t="s">
        <v>33</v>
      </c>
      <c r="O4151" s="2">
        <v>45078.322951388887</v>
      </c>
      <c r="R4151" t="str">
        <f t="shared" ca="1" si="64"/>
        <v>Karan</v>
      </c>
      <c r="S4151" t="str">
        <f>IFERROR(TEXT(DATEVALUE(LEFT(Table1[[#This Row],[Date of Purchase]],10)), "MMMM"), TEXT(Table1[[#This Row],[Date of Purchase]], "MMMM"))</f>
        <v>October</v>
      </c>
      <c r="T4151" t="str">
        <f>IF(OR(
  AND(Table1[[#This Row],[Ticket Priority]]="Critical", Table1[[#This Row],[Ticket Status]]&lt;&gt;"Closed"),
  AND(Table1[[#This Row],[Ticket Priority]]="High", Table1[[#This Row],[Ticket Status]]="Open")
), "Yes", "No")</f>
        <v>No</v>
      </c>
      <c r="U4151" s="4" t="str">
        <f>IF(Table1[[#This Row],[Ticket Status]]="Closed","Yes","No")</f>
        <v>No</v>
      </c>
      <c r="V4151" s="4" t="str">
        <f>IF(Table1[[#This Row],[Ticket Status]]="Pending Customer Response","Yes","No")</f>
        <v>Yes</v>
      </c>
      <c r="W4151" s="5">
        <f ca="1">COUNTIFS(Table1[Agent_name],Table1[[#This Row],[Agent_name]],Table1[Month],Table1[[#This Row],[Month]])/160</f>
        <v>0.21249999999999999</v>
      </c>
    </row>
    <row r="4152" spans="1:23" x14ac:dyDescent="0.25">
      <c r="A4152">
        <v>4151</v>
      </c>
      <c r="B4152" t="s">
        <v>13571</v>
      </c>
      <c r="C4152" t="s">
        <v>13572</v>
      </c>
      <c r="D4152">
        <v>69</v>
      </c>
      <c r="E4152" t="s">
        <v>19</v>
      </c>
      <c r="F4152" t="s">
        <v>117</v>
      </c>
      <c r="G4152" s="1">
        <v>43851</v>
      </c>
      <c r="H4152" t="s">
        <v>67</v>
      </c>
      <c r="I4152" t="s">
        <v>60</v>
      </c>
      <c r="J4152" s="3" t="s">
        <v>13573</v>
      </c>
      <c r="K4152" t="s">
        <v>39</v>
      </c>
      <c r="L4152" t="s">
        <v>13574</v>
      </c>
      <c r="M4152" t="s">
        <v>25</v>
      </c>
      <c r="N4152" t="s">
        <v>55</v>
      </c>
      <c r="O4152" s="2">
        <v>45078.819502314815</v>
      </c>
      <c r="P4152" s="2">
        <v>45078.968113425923</v>
      </c>
      <c r="Q4152">
        <v>2</v>
      </c>
      <c r="R4152" t="str">
        <f t="shared" ca="1" si="64"/>
        <v>Priya</v>
      </c>
      <c r="S4152" t="str">
        <f>IFERROR(TEXT(DATEVALUE(LEFT(Table1[[#This Row],[Date of Purchase]],10)), "MMMM"), TEXT(Table1[[#This Row],[Date of Purchase]], "MMMM"))</f>
        <v>January</v>
      </c>
      <c r="T4152" t="str">
        <f>IF(OR(
  AND(Table1[[#This Row],[Ticket Priority]]="Critical", Table1[[#This Row],[Ticket Status]]&lt;&gt;"Closed"),
  AND(Table1[[#This Row],[Ticket Priority]]="High", Table1[[#This Row],[Ticket Status]]="Open")
), "Yes", "No")</f>
        <v>No</v>
      </c>
      <c r="U4152" s="4" t="str">
        <f>IF(Table1[[#This Row],[Ticket Status]]="Closed","Yes","No")</f>
        <v>Yes</v>
      </c>
      <c r="V4152" s="4" t="str">
        <f>IF(Table1[[#This Row],[Ticket Status]]="Pending Customer Response","Yes","No")</f>
        <v>No</v>
      </c>
      <c r="W4152" s="5">
        <f ca="1">COUNTIFS(Table1[Agent_name],Table1[[#This Row],[Agent_name]],Table1[Month],Table1[[#This Row],[Month]])/160</f>
        <v>0.51875000000000004</v>
      </c>
    </row>
    <row r="4153" spans="1:23" x14ac:dyDescent="0.25">
      <c r="A4153">
        <v>4152</v>
      </c>
      <c r="B4153" t="s">
        <v>13575</v>
      </c>
      <c r="C4153" t="s">
        <v>13576</v>
      </c>
      <c r="D4153">
        <v>32</v>
      </c>
      <c r="E4153" t="s">
        <v>29</v>
      </c>
      <c r="F4153" t="s">
        <v>397</v>
      </c>
      <c r="G4153" s="1">
        <v>44004</v>
      </c>
      <c r="H4153" t="s">
        <v>21</v>
      </c>
      <c r="I4153" t="s">
        <v>31</v>
      </c>
      <c r="J4153" s="3" t="s">
        <v>13577</v>
      </c>
      <c r="K4153" t="s">
        <v>39</v>
      </c>
      <c r="L4153" t="s">
        <v>13578</v>
      </c>
      <c r="M4153" t="s">
        <v>41</v>
      </c>
      <c r="N4153" t="s">
        <v>83</v>
      </c>
      <c r="O4153" s="2">
        <v>45078.500775462962</v>
      </c>
      <c r="P4153" s="2">
        <v>45078.85355324074</v>
      </c>
      <c r="Q4153">
        <v>4</v>
      </c>
      <c r="R4153" t="str">
        <f t="shared" ca="1" si="64"/>
        <v>Priya</v>
      </c>
      <c r="S4153" t="str">
        <f>IFERROR(TEXT(DATEVALUE(LEFT(Table1[[#This Row],[Date of Purchase]],10)), "MMMM"), TEXT(Table1[[#This Row],[Date of Purchase]], "MMMM"))</f>
        <v>June</v>
      </c>
      <c r="T4153" t="str">
        <f>IF(OR(
  AND(Table1[[#This Row],[Ticket Priority]]="Critical", Table1[[#This Row],[Ticket Status]]&lt;&gt;"Closed"),
  AND(Table1[[#This Row],[Ticket Priority]]="High", Table1[[#This Row],[Ticket Status]]="Open")
), "Yes", "No")</f>
        <v>No</v>
      </c>
      <c r="U4153" s="4" t="str">
        <f>IF(Table1[[#This Row],[Ticket Status]]="Closed","Yes","No")</f>
        <v>Yes</v>
      </c>
      <c r="V4153" s="4" t="str">
        <f>IF(Table1[[#This Row],[Ticket Status]]="Pending Customer Response","Yes","No")</f>
        <v>No</v>
      </c>
      <c r="W4153" s="5">
        <f ca="1">COUNTIFS(Table1[Agent_name],Table1[[#This Row],[Agent_name]],Table1[Month],Table1[[#This Row],[Month]])/160</f>
        <v>0.35625000000000001</v>
      </c>
    </row>
    <row r="4154" spans="1:23" x14ac:dyDescent="0.25">
      <c r="A4154">
        <v>4153</v>
      </c>
      <c r="B4154" t="s">
        <v>13579</v>
      </c>
      <c r="C4154" t="s">
        <v>13580</v>
      </c>
      <c r="D4154">
        <v>39</v>
      </c>
      <c r="E4154" t="s">
        <v>29</v>
      </c>
      <c r="F4154" t="s">
        <v>456</v>
      </c>
      <c r="G4154" s="1">
        <v>44124</v>
      </c>
      <c r="H4154" t="s">
        <v>59</v>
      </c>
      <c r="I4154" t="s">
        <v>22</v>
      </c>
      <c r="J4154" s="3" t="s">
        <v>13581</v>
      </c>
      <c r="K4154" t="s">
        <v>39</v>
      </c>
      <c r="L4154" t="s">
        <v>13582</v>
      </c>
      <c r="M4154" t="s">
        <v>89</v>
      </c>
      <c r="N4154" t="s">
        <v>55</v>
      </c>
      <c r="O4154" s="2">
        <v>45078.566053240742</v>
      </c>
      <c r="P4154" s="2">
        <v>45078.38758101852</v>
      </c>
      <c r="Q4154">
        <v>1</v>
      </c>
      <c r="R4154" t="str">
        <f t="shared" ca="1" si="64"/>
        <v>Mohit</v>
      </c>
      <c r="S4154" t="str">
        <f>IFERROR(TEXT(DATEVALUE(LEFT(Table1[[#This Row],[Date of Purchase]],10)), "MMMM"), TEXT(Table1[[#This Row],[Date of Purchase]], "MMMM"))</f>
        <v>October</v>
      </c>
      <c r="T4154" t="str">
        <f>IF(OR(
  AND(Table1[[#This Row],[Ticket Priority]]="Critical", Table1[[#This Row],[Ticket Status]]&lt;&gt;"Closed"),
  AND(Table1[[#This Row],[Ticket Priority]]="High", Table1[[#This Row],[Ticket Status]]="Open")
), "Yes", "No")</f>
        <v>No</v>
      </c>
      <c r="U4154" s="4" t="str">
        <f>IF(Table1[[#This Row],[Ticket Status]]="Closed","Yes","No")</f>
        <v>Yes</v>
      </c>
      <c r="V4154" s="4" t="str">
        <f>IF(Table1[[#This Row],[Ticket Status]]="Pending Customer Response","Yes","No")</f>
        <v>No</v>
      </c>
      <c r="W4154" s="5">
        <f ca="1">COUNTIFS(Table1[Agent_name],Table1[[#This Row],[Agent_name]],Table1[Month],Table1[[#This Row],[Month]])/160</f>
        <v>0.49375000000000002</v>
      </c>
    </row>
    <row r="4155" spans="1:23" x14ac:dyDescent="0.25">
      <c r="A4155">
        <v>4154</v>
      </c>
      <c r="B4155" t="s">
        <v>13583</v>
      </c>
      <c r="C4155" t="s">
        <v>13584</v>
      </c>
      <c r="D4155">
        <v>35</v>
      </c>
      <c r="E4155" t="s">
        <v>29</v>
      </c>
      <c r="F4155" t="s">
        <v>249</v>
      </c>
      <c r="G4155" s="1">
        <v>44376</v>
      </c>
      <c r="H4155" t="s">
        <v>45</v>
      </c>
      <c r="I4155" t="s">
        <v>177</v>
      </c>
      <c r="J4155" s="3" t="s">
        <v>13585</v>
      </c>
      <c r="K4155" t="s">
        <v>62</v>
      </c>
      <c r="M4155" t="s">
        <v>89</v>
      </c>
      <c r="N4155" t="s">
        <v>55</v>
      </c>
      <c r="R4155" t="str">
        <f t="shared" ca="1" si="64"/>
        <v>Mohit</v>
      </c>
      <c r="S4155" t="str">
        <f>IFERROR(TEXT(DATEVALUE(LEFT(Table1[[#This Row],[Date of Purchase]],10)), "MMMM"), TEXT(Table1[[#This Row],[Date of Purchase]], "MMMM"))</f>
        <v>June</v>
      </c>
      <c r="T4155" t="str">
        <f>IF(OR(
  AND(Table1[[#This Row],[Ticket Priority]]="Critical", Table1[[#This Row],[Ticket Status]]&lt;&gt;"Closed"),
  AND(Table1[[#This Row],[Ticket Priority]]="High", Table1[[#This Row],[Ticket Status]]="Open")
), "Yes", "No")</f>
        <v>Yes</v>
      </c>
      <c r="U4155" s="4" t="str">
        <f>IF(Table1[[#This Row],[Ticket Status]]="Closed","Yes","No")</f>
        <v>No</v>
      </c>
      <c r="V4155" s="4" t="str">
        <f>IF(Table1[[#This Row],[Ticket Status]]="Pending Customer Response","Yes","No")</f>
        <v>No</v>
      </c>
      <c r="W4155" s="5">
        <f ca="1">COUNTIFS(Table1[Agent_name],Table1[[#This Row],[Agent_name]],Table1[Month],Table1[[#This Row],[Month]])/160</f>
        <v>0.41875000000000001</v>
      </c>
    </row>
    <row r="4156" spans="1:23" x14ac:dyDescent="0.25">
      <c r="A4156">
        <v>4155</v>
      </c>
      <c r="B4156" t="s">
        <v>13586</v>
      </c>
      <c r="C4156" t="s">
        <v>13587</v>
      </c>
      <c r="D4156">
        <v>47</v>
      </c>
      <c r="E4156" t="s">
        <v>29</v>
      </c>
      <c r="F4156" t="s">
        <v>112</v>
      </c>
      <c r="G4156" s="1">
        <v>43948</v>
      </c>
      <c r="H4156" t="s">
        <v>21</v>
      </c>
      <c r="I4156" t="s">
        <v>93</v>
      </c>
      <c r="J4156" s="3" t="s">
        <v>13588</v>
      </c>
      <c r="K4156" t="s">
        <v>62</v>
      </c>
      <c r="M4156" t="s">
        <v>89</v>
      </c>
      <c r="N4156" t="s">
        <v>83</v>
      </c>
      <c r="R4156" t="str">
        <f t="shared" ca="1" si="64"/>
        <v>Ravi</v>
      </c>
      <c r="S4156" t="str">
        <f>IFERROR(TEXT(DATEVALUE(LEFT(Table1[[#This Row],[Date of Purchase]],10)), "MMMM"), TEXT(Table1[[#This Row],[Date of Purchase]], "MMMM"))</f>
        <v>April</v>
      </c>
      <c r="T4156" t="str">
        <f>IF(OR(
  AND(Table1[[#This Row],[Ticket Priority]]="Critical", Table1[[#This Row],[Ticket Status]]&lt;&gt;"Closed"),
  AND(Table1[[#This Row],[Ticket Priority]]="High", Table1[[#This Row],[Ticket Status]]="Open")
), "Yes", "No")</f>
        <v>Yes</v>
      </c>
      <c r="U4156" s="4" t="str">
        <f>IF(Table1[[#This Row],[Ticket Status]]="Closed","Yes","No")</f>
        <v>No</v>
      </c>
      <c r="V4156" s="4" t="str">
        <f>IF(Table1[[#This Row],[Ticket Status]]="Pending Customer Response","Yes","No")</f>
        <v>No</v>
      </c>
      <c r="W4156" s="5">
        <f ca="1">COUNTIFS(Table1[Agent_name],Table1[[#This Row],[Agent_name]],Table1[Month],Table1[[#This Row],[Month]])/160</f>
        <v>0.625</v>
      </c>
    </row>
    <row r="4157" spans="1:23" x14ac:dyDescent="0.25">
      <c r="A4157">
        <v>4156</v>
      </c>
      <c r="B4157" t="s">
        <v>13589</v>
      </c>
      <c r="C4157" t="s">
        <v>13590</v>
      </c>
      <c r="D4157">
        <v>23</v>
      </c>
      <c r="E4157" t="s">
        <v>19</v>
      </c>
      <c r="F4157" t="s">
        <v>44</v>
      </c>
      <c r="G4157" s="1">
        <v>44545</v>
      </c>
      <c r="H4157" t="s">
        <v>21</v>
      </c>
      <c r="I4157" t="s">
        <v>37</v>
      </c>
      <c r="J4157" s="3" t="s">
        <v>13591</v>
      </c>
      <c r="K4157" t="s">
        <v>24</v>
      </c>
      <c r="M4157" t="s">
        <v>143</v>
      </c>
      <c r="N4157" t="s">
        <v>55</v>
      </c>
      <c r="O4157" s="2">
        <v>45077.979305555556</v>
      </c>
      <c r="R4157" t="str">
        <f t="shared" ca="1" si="64"/>
        <v>Ravi</v>
      </c>
      <c r="S4157" t="str">
        <f>IFERROR(TEXT(DATEVALUE(LEFT(Table1[[#This Row],[Date of Purchase]],10)), "MMMM"), TEXT(Table1[[#This Row],[Date of Purchase]], "MMMM"))</f>
        <v>December</v>
      </c>
      <c r="T4157" t="str">
        <f>IF(OR(
  AND(Table1[[#This Row],[Ticket Priority]]="Critical", Table1[[#This Row],[Ticket Status]]&lt;&gt;"Closed"),
  AND(Table1[[#This Row],[Ticket Priority]]="High", Table1[[#This Row],[Ticket Status]]="Open")
), "Yes", "No")</f>
        <v>No</v>
      </c>
      <c r="U4157" s="4" t="str">
        <f>IF(Table1[[#This Row],[Ticket Status]]="Closed","Yes","No")</f>
        <v>No</v>
      </c>
      <c r="V4157" s="4" t="str">
        <f>IF(Table1[[#This Row],[Ticket Status]]="Pending Customer Response","Yes","No")</f>
        <v>Yes</v>
      </c>
      <c r="W4157" s="5">
        <f ca="1">COUNTIFS(Table1[Agent_name],Table1[[#This Row],[Agent_name]],Table1[Month],Table1[[#This Row],[Month]])/160</f>
        <v>0.66249999999999998</v>
      </c>
    </row>
    <row r="4158" spans="1:23" x14ac:dyDescent="0.25">
      <c r="A4158">
        <v>4157</v>
      </c>
      <c r="B4158" t="s">
        <v>13592</v>
      </c>
      <c r="C4158" t="s">
        <v>13593</v>
      </c>
      <c r="D4158">
        <v>34</v>
      </c>
      <c r="E4158" t="s">
        <v>19</v>
      </c>
      <c r="F4158" t="s">
        <v>44</v>
      </c>
      <c r="G4158" s="1">
        <v>44289</v>
      </c>
      <c r="H4158" t="s">
        <v>45</v>
      </c>
      <c r="I4158" t="s">
        <v>113</v>
      </c>
      <c r="J4158" s="3" t="s">
        <v>13594</v>
      </c>
      <c r="K4158" t="s">
        <v>24</v>
      </c>
      <c r="M4158" t="s">
        <v>89</v>
      </c>
      <c r="N4158" t="s">
        <v>33</v>
      </c>
      <c r="O4158" s="2">
        <v>45078.627939814818</v>
      </c>
      <c r="R4158" t="str">
        <f t="shared" ca="1" si="64"/>
        <v>Priya</v>
      </c>
      <c r="S4158" t="str">
        <f>IFERROR(TEXT(DATEVALUE(LEFT(Table1[[#This Row],[Date of Purchase]],10)), "MMMM"), TEXT(Table1[[#This Row],[Date of Purchase]], "MMMM"))</f>
        <v>April</v>
      </c>
      <c r="T4158" t="str">
        <f>IF(OR(
  AND(Table1[[#This Row],[Ticket Priority]]="Critical", Table1[[#This Row],[Ticket Status]]&lt;&gt;"Closed"),
  AND(Table1[[#This Row],[Ticket Priority]]="High", Table1[[#This Row],[Ticket Status]]="Open")
), "Yes", "No")</f>
        <v>No</v>
      </c>
      <c r="U4158" s="4" t="str">
        <f>IF(Table1[[#This Row],[Ticket Status]]="Closed","Yes","No")</f>
        <v>No</v>
      </c>
      <c r="V4158" s="4" t="str">
        <f>IF(Table1[[#This Row],[Ticket Status]]="Pending Customer Response","Yes","No")</f>
        <v>Yes</v>
      </c>
      <c r="W4158" s="5">
        <f ca="1">COUNTIFS(Table1[Agent_name],Table1[[#This Row],[Agent_name]],Table1[Month],Table1[[#This Row],[Month]])/160</f>
        <v>0.48749999999999999</v>
      </c>
    </row>
    <row r="4159" spans="1:23" x14ac:dyDescent="0.25">
      <c r="A4159">
        <v>4158</v>
      </c>
      <c r="B4159" t="s">
        <v>13595</v>
      </c>
      <c r="C4159" t="s">
        <v>13596</v>
      </c>
      <c r="D4159">
        <v>44</v>
      </c>
      <c r="E4159" t="s">
        <v>58</v>
      </c>
      <c r="F4159" t="s">
        <v>129</v>
      </c>
      <c r="G4159" s="1">
        <v>44304</v>
      </c>
      <c r="H4159" t="s">
        <v>59</v>
      </c>
      <c r="I4159" t="s">
        <v>113</v>
      </c>
      <c r="J4159" s="3" t="s">
        <v>13597</v>
      </c>
      <c r="K4159" t="s">
        <v>62</v>
      </c>
      <c r="M4159" t="s">
        <v>89</v>
      </c>
      <c r="N4159" t="s">
        <v>26</v>
      </c>
      <c r="R4159" t="str">
        <f t="shared" ca="1" si="64"/>
        <v>Ravi</v>
      </c>
      <c r="S4159" t="str">
        <f>IFERROR(TEXT(DATEVALUE(LEFT(Table1[[#This Row],[Date of Purchase]],10)), "MMMM"), TEXT(Table1[[#This Row],[Date of Purchase]], "MMMM"))</f>
        <v>April</v>
      </c>
      <c r="T4159" t="str">
        <f>IF(OR(
  AND(Table1[[#This Row],[Ticket Priority]]="Critical", Table1[[#This Row],[Ticket Status]]&lt;&gt;"Closed"),
  AND(Table1[[#This Row],[Ticket Priority]]="High", Table1[[#This Row],[Ticket Status]]="Open")
), "Yes", "No")</f>
        <v>Yes</v>
      </c>
      <c r="U4159" s="4" t="str">
        <f>IF(Table1[[#This Row],[Ticket Status]]="Closed","Yes","No")</f>
        <v>No</v>
      </c>
      <c r="V4159" s="4" t="str">
        <f>IF(Table1[[#This Row],[Ticket Status]]="Pending Customer Response","Yes","No")</f>
        <v>No</v>
      </c>
      <c r="W4159" s="5">
        <f ca="1">COUNTIFS(Table1[Agent_name],Table1[[#This Row],[Agent_name]],Table1[Month],Table1[[#This Row],[Month]])/160</f>
        <v>0.625</v>
      </c>
    </row>
    <row r="4160" spans="1:23" x14ac:dyDescent="0.25">
      <c r="A4160">
        <v>4159</v>
      </c>
      <c r="B4160" t="s">
        <v>13598</v>
      </c>
      <c r="C4160" t="s">
        <v>13599</v>
      </c>
      <c r="D4160">
        <v>59</v>
      </c>
      <c r="E4160" t="s">
        <v>58</v>
      </c>
      <c r="F4160" t="s">
        <v>134</v>
      </c>
      <c r="G4160" s="1">
        <v>44064</v>
      </c>
      <c r="H4160" t="s">
        <v>21</v>
      </c>
      <c r="I4160" t="s">
        <v>150</v>
      </c>
      <c r="J4160" s="3" t="s">
        <v>13600</v>
      </c>
      <c r="K4160" t="s">
        <v>24</v>
      </c>
      <c r="M4160" t="s">
        <v>25</v>
      </c>
      <c r="N4160" t="s">
        <v>83</v>
      </c>
      <c r="O4160" s="2">
        <v>45078.523125</v>
      </c>
      <c r="R4160" t="str">
        <f t="shared" ca="1" si="64"/>
        <v>Priya</v>
      </c>
      <c r="S4160" t="str">
        <f>IFERROR(TEXT(DATEVALUE(LEFT(Table1[[#This Row],[Date of Purchase]],10)), "MMMM"), TEXT(Table1[[#This Row],[Date of Purchase]], "MMMM"))</f>
        <v>August</v>
      </c>
      <c r="T4160" t="str">
        <f>IF(OR(
  AND(Table1[[#This Row],[Ticket Priority]]="Critical", Table1[[#This Row],[Ticket Status]]&lt;&gt;"Closed"),
  AND(Table1[[#This Row],[Ticket Priority]]="High", Table1[[#This Row],[Ticket Status]]="Open")
), "Yes", "No")</f>
        <v>Yes</v>
      </c>
      <c r="U4160" s="4" t="str">
        <f>IF(Table1[[#This Row],[Ticket Status]]="Closed","Yes","No")</f>
        <v>No</v>
      </c>
      <c r="V4160" s="4" t="str">
        <f>IF(Table1[[#This Row],[Ticket Status]]="Pending Customer Response","Yes","No")</f>
        <v>Yes</v>
      </c>
      <c r="W4160" s="5">
        <f ca="1">COUNTIFS(Table1[Agent_name],Table1[[#This Row],[Agent_name]],Table1[Month],Table1[[#This Row],[Month]])/160</f>
        <v>0.35</v>
      </c>
    </row>
    <row r="4161" spans="1:23" x14ac:dyDescent="0.25">
      <c r="A4161">
        <v>4160</v>
      </c>
      <c r="B4161" t="s">
        <v>13601</v>
      </c>
      <c r="C4161" t="s">
        <v>13602</v>
      </c>
      <c r="D4161">
        <v>27</v>
      </c>
      <c r="E4161" t="s">
        <v>29</v>
      </c>
      <c r="F4161" t="s">
        <v>242</v>
      </c>
      <c r="G4161" s="1">
        <v>44468</v>
      </c>
      <c r="H4161" t="s">
        <v>59</v>
      </c>
      <c r="I4161" t="s">
        <v>150</v>
      </c>
      <c r="J4161" s="3" t="s">
        <v>13603</v>
      </c>
      <c r="K4161" t="s">
        <v>24</v>
      </c>
      <c r="M4161" t="s">
        <v>143</v>
      </c>
      <c r="N4161" t="s">
        <v>55</v>
      </c>
      <c r="O4161" s="2">
        <v>45078.482175925928</v>
      </c>
      <c r="R4161" t="str">
        <f t="shared" ca="1" si="64"/>
        <v>Aisha</v>
      </c>
      <c r="S4161" t="str">
        <f>IFERROR(TEXT(DATEVALUE(LEFT(Table1[[#This Row],[Date of Purchase]],10)), "MMMM"), TEXT(Table1[[#This Row],[Date of Purchase]], "MMMM"))</f>
        <v>September</v>
      </c>
      <c r="T4161" t="str">
        <f>IF(OR(
  AND(Table1[[#This Row],[Ticket Priority]]="Critical", Table1[[#This Row],[Ticket Status]]&lt;&gt;"Closed"),
  AND(Table1[[#This Row],[Ticket Priority]]="High", Table1[[#This Row],[Ticket Status]]="Open")
), "Yes", "No")</f>
        <v>No</v>
      </c>
      <c r="U4161" s="4" t="str">
        <f>IF(Table1[[#This Row],[Ticket Status]]="Closed","Yes","No")</f>
        <v>No</v>
      </c>
      <c r="V4161" s="4" t="str">
        <f>IF(Table1[[#This Row],[Ticket Status]]="Pending Customer Response","Yes","No")</f>
        <v>Yes</v>
      </c>
      <c r="W4161" s="5">
        <f ca="1">COUNTIFS(Table1[Agent_name],Table1[[#This Row],[Agent_name]],Table1[Month],Table1[[#This Row],[Month]])/160</f>
        <v>0.86250000000000004</v>
      </c>
    </row>
    <row r="4162" spans="1:23" x14ac:dyDescent="0.25">
      <c r="A4162">
        <v>4161</v>
      </c>
      <c r="B4162" t="s">
        <v>13604</v>
      </c>
      <c r="C4162" t="s">
        <v>13605</v>
      </c>
      <c r="D4162">
        <v>32</v>
      </c>
      <c r="E4162" t="s">
        <v>29</v>
      </c>
      <c r="F4162" t="s">
        <v>20</v>
      </c>
      <c r="G4162" s="1">
        <v>44069</v>
      </c>
      <c r="H4162" t="s">
        <v>45</v>
      </c>
      <c r="I4162" t="s">
        <v>141</v>
      </c>
      <c r="J4162" s="3" t="s">
        <v>13606</v>
      </c>
      <c r="K4162" t="s">
        <v>24</v>
      </c>
      <c r="M4162" t="s">
        <v>25</v>
      </c>
      <c r="N4162" t="s">
        <v>55</v>
      </c>
      <c r="O4162" s="2">
        <v>45078.421770833331</v>
      </c>
      <c r="R4162" t="str">
        <f t="shared" ref="R4162:R4225" ca="1" si="65">CHOOSE(
RANDBETWEEN(1,20),
"Aisha","Aisha","Aisha","Aisha",
"Ravi","Ravi","Ravi",
"Sara","Sara","Sara",
"Mohit","Mohit",
"Priya","Priya",
"Arjun",
"Neha","Rahul","Divya","Karan","Meera","Sanjay"
)</f>
        <v>Neha</v>
      </c>
      <c r="S4162" t="str">
        <f>IFERROR(TEXT(DATEVALUE(LEFT(Table1[[#This Row],[Date of Purchase]],10)), "MMMM"), TEXT(Table1[[#This Row],[Date of Purchase]], "MMMM"))</f>
        <v>August</v>
      </c>
      <c r="T4162" t="str">
        <f>IF(OR(
  AND(Table1[[#This Row],[Ticket Priority]]="Critical", Table1[[#This Row],[Ticket Status]]&lt;&gt;"Closed"),
  AND(Table1[[#This Row],[Ticket Priority]]="High", Table1[[#This Row],[Ticket Status]]="Open")
), "Yes", "No")</f>
        <v>Yes</v>
      </c>
      <c r="U4162" s="4" t="str">
        <f>IF(Table1[[#This Row],[Ticket Status]]="Closed","Yes","No")</f>
        <v>No</v>
      </c>
      <c r="V4162" s="4" t="str">
        <f>IF(Table1[[#This Row],[Ticket Status]]="Pending Customer Response","Yes","No")</f>
        <v>Yes</v>
      </c>
      <c r="W4162" s="5">
        <f ca="1">COUNTIFS(Table1[Agent_name],Table1[[#This Row],[Agent_name]],Table1[Month],Table1[[#This Row],[Month]])/160</f>
        <v>0.16875000000000001</v>
      </c>
    </row>
    <row r="4163" spans="1:23" x14ac:dyDescent="0.25">
      <c r="A4163">
        <v>4162</v>
      </c>
      <c r="B4163" t="s">
        <v>13607</v>
      </c>
      <c r="C4163" t="s">
        <v>13608</v>
      </c>
      <c r="D4163">
        <v>26</v>
      </c>
      <c r="E4163" t="s">
        <v>19</v>
      </c>
      <c r="F4163" t="s">
        <v>249</v>
      </c>
      <c r="G4163" s="1">
        <v>44125</v>
      </c>
      <c r="H4163" t="s">
        <v>45</v>
      </c>
      <c r="I4163" t="s">
        <v>60</v>
      </c>
      <c r="J4163" s="3" t="s">
        <v>13609</v>
      </c>
      <c r="K4163" t="s">
        <v>24</v>
      </c>
      <c r="M4163" t="s">
        <v>41</v>
      </c>
      <c r="N4163" t="s">
        <v>33</v>
      </c>
      <c r="O4163" s="2">
        <v>45078.753738425927</v>
      </c>
      <c r="R4163" t="str">
        <f t="shared" ca="1" si="65"/>
        <v>Divya</v>
      </c>
      <c r="S4163" t="str">
        <f>IFERROR(TEXT(DATEVALUE(LEFT(Table1[[#This Row],[Date of Purchase]],10)), "MMMM"), TEXT(Table1[[#This Row],[Date of Purchase]], "MMMM"))</f>
        <v>October</v>
      </c>
      <c r="T4163" t="str">
        <f>IF(OR(
  AND(Table1[[#This Row],[Ticket Priority]]="Critical", Table1[[#This Row],[Ticket Status]]&lt;&gt;"Closed"),
  AND(Table1[[#This Row],[Ticket Priority]]="High", Table1[[#This Row],[Ticket Status]]="Open")
), "Yes", "No")</f>
        <v>No</v>
      </c>
      <c r="U4163" s="4" t="str">
        <f>IF(Table1[[#This Row],[Ticket Status]]="Closed","Yes","No")</f>
        <v>No</v>
      </c>
      <c r="V4163" s="4" t="str">
        <f>IF(Table1[[#This Row],[Ticket Status]]="Pending Customer Response","Yes","No")</f>
        <v>Yes</v>
      </c>
      <c r="W4163" s="5">
        <f ca="1">COUNTIFS(Table1[Agent_name],Table1[[#This Row],[Agent_name]],Table1[Month],Table1[[#This Row],[Month]])/160</f>
        <v>0.25</v>
      </c>
    </row>
    <row r="4164" spans="1:23" x14ac:dyDescent="0.25">
      <c r="A4164">
        <v>4163</v>
      </c>
      <c r="B4164" t="s">
        <v>13610</v>
      </c>
      <c r="C4164" t="s">
        <v>13611</v>
      </c>
      <c r="D4164">
        <v>36</v>
      </c>
      <c r="E4164" t="s">
        <v>58</v>
      </c>
      <c r="F4164" t="s">
        <v>317</v>
      </c>
      <c r="G4164" s="1">
        <v>44458</v>
      </c>
      <c r="H4164" t="s">
        <v>66</v>
      </c>
      <c r="I4164" t="s">
        <v>141</v>
      </c>
      <c r="J4164" s="3" t="s">
        <v>13612</v>
      </c>
      <c r="K4164" t="s">
        <v>39</v>
      </c>
      <c r="L4164" t="s">
        <v>13613</v>
      </c>
      <c r="M4164" t="s">
        <v>25</v>
      </c>
      <c r="N4164" t="s">
        <v>55</v>
      </c>
      <c r="O4164" s="2">
        <v>45078.793321759258</v>
      </c>
      <c r="P4164" s="2">
        <v>45078.569710648146</v>
      </c>
      <c r="Q4164">
        <v>1</v>
      </c>
      <c r="R4164" t="str">
        <f t="shared" ca="1" si="65"/>
        <v>Sara</v>
      </c>
      <c r="S4164" t="str">
        <f>IFERROR(TEXT(DATEVALUE(LEFT(Table1[[#This Row],[Date of Purchase]],10)), "MMMM"), TEXT(Table1[[#This Row],[Date of Purchase]], "MMMM"))</f>
        <v>September</v>
      </c>
      <c r="T4164" t="str">
        <f>IF(OR(
  AND(Table1[[#This Row],[Ticket Priority]]="Critical", Table1[[#This Row],[Ticket Status]]&lt;&gt;"Closed"),
  AND(Table1[[#This Row],[Ticket Priority]]="High", Table1[[#This Row],[Ticket Status]]="Open")
), "Yes", "No")</f>
        <v>No</v>
      </c>
      <c r="U4164" s="4" t="str">
        <f>IF(Table1[[#This Row],[Ticket Status]]="Closed","Yes","No")</f>
        <v>Yes</v>
      </c>
      <c r="V4164" s="4" t="str">
        <f>IF(Table1[[#This Row],[Ticket Status]]="Pending Customer Response","Yes","No")</f>
        <v>No</v>
      </c>
      <c r="W4164" s="5">
        <f ca="1">COUNTIFS(Table1[Agent_name],Table1[[#This Row],[Agent_name]],Table1[Month],Table1[[#This Row],[Month]])/160</f>
        <v>0.65</v>
      </c>
    </row>
    <row r="4165" spans="1:23" x14ac:dyDescent="0.25">
      <c r="A4165">
        <v>4164</v>
      </c>
      <c r="B4165" t="s">
        <v>13614</v>
      </c>
      <c r="C4165" t="s">
        <v>13615</v>
      </c>
      <c r="D4165">
        <v>29</v>
      </c>
      <c r="E4165" t="s">
        <v>19</v>
      </c>
      <c r="F4165" t="s">
        <v>103</v>
      </c>
      <c r="G4165" s="1">
        <v>44064</v>
      </c>
      <c r="H4165" t="s">
        <v>67</v>
      </c>
      <c r="I4165" t="s">
        <v>67</v>
      </c>
      <c r="J4165" s="3" t="s">
        <v>13616</v>
      </c>
      <c r="K4165" t="s">
        <v>62</v>
      </c>
      <c r="M4165" t="s">
        <v>143</v>
      </c>
      <c r="N4165" t="s">
        <v>26</v>
      </c>
      <c r="R4165" t="str">
        <f t="shared" ca="1" si="65"/>
        <v>Sara</v>
      </c>
      <c r="S4165" t="str">
        <f>IFERROR(TEXT(DATEVALUE(LEFT(Table1[[#This Row],[Date of Purchase]],10)), "MMMM"), TEXT(Table1[[#This Row],[Date of Purchase]], "MMMM"))</f>
        <v>August</v>
      </c>
      <c r="T4165" t="str">
        <f>IF(OR(
  AND(Table1[[#This Row],[Ticket Priority]]="Critical", Table1[[#This Row],[Ticket Status]]&lt;&gt;"Closed"),
  AND(Table1[[#This Row],[Ticket Priority]]="High", Table1[[#This Row],[Ticket Status]]="Open")
), "Yes", "No")</f>
        <v>No</v>
      </c>
      <c r="U4165" s="4" t="str">
        <f>IF(Table1[[#This Row],[Ticket Status]]="Closed","Yes","No")</f>
        <v>No</v>
      </c>
      <c r="V4165" s="4" t="str">
        <f>IF(Table1[[#This Row],[Ticket Status]]="Pending Customer Response","Yes","No")</f>
        <v>No</v>
      </c>
      <c r="W4165" s="5">
        <f ca="1">COUNTIFS(Table1[Agent_name],Table1[[#This Row],[Agent_name]],Table1[Month],Table1[[#This Row],[Month]])/160</f>
        <v>0.8</v>
      </c>
    </row>
    <row r="4166" spans="1:23" x14ac:dyDescent="0.25">
      <c r="A4166">
        <v>4165</v>
      </c>
      <c r="B4166" t="s">
        <v>13617</v>
      </c>
      <c r="C4166" t="s">
        <v>13618</v>
      </c>
      <c r="D4166">
        <v>40</v>
      </c>
      <c r="E4166" t="s">
        <v>29</v>
      </c>
      <c r="F4166" t="s">
        <v>51</v>
      </c>
      <c r="G4166" s="1">
        <v>43849</v>
      </c>
      <c r="H4166" t="s">
        <v>66</v>
      </c>
      <c r="I4166" t="s">
        <v>59</v>
      </c>
      <c r="J4166" s="3" t="s">
        <v>13619</v>
      </c>
      <c r="K4166" t="s">
        <v>24</v>
      </c>
      <c r="M4166" t="s">
        <v>89</v>
      </c>
      <c r="N4166" t="s">
        <v>33</v>
      </c>
      <c r="O4166" s="2">
        <v>45078.16002314815</v>
      </c>
      <c r="R4166" t="str">
        <f t="shared" ca="1" si="65"/>
        <v>Ravi</v>
      </c>
      <c r="S4166" t="str">
        <f>IFERROR(TEXT(DATEVALUE(LEFT(Table1[[#This Row],[Date of Purchase]],10)), "MMMM"), TEXT(Table1[[#This Row],[Date of Purchase]], "MMMM"))</f>
        <v>January</v>
      </c>
      <c r="T4166" t="str">
        <f>IF(OR(
  AND(Table1[[#This Row],[Ticket Priority]]="Critical", Table1[[#This Row],[Ticket Status]]&lt;&gt;"Closed"),
  AND(Table1[[#This Row],[Ticket Priority]]="High", Table1[[#This Row],[Ticket Status]]="Open")
), "Yes", "No")</f>
        <v>No</v>
      </c>
      <c r="U4166" s="4" t="str">
        <f>IF(Table1[[#This Row],[Ticket Status]]="Closed","Yes","No")</f>
        <v>No</v>
      </c>
      <c r="V4166" s="4" t="str">
        <f>IF(Table1[[#This Row],[Ticket Status]]="Pending Customer Response","Yes","No")</f>
        <v>Yes</v>
      </c>
      <c r="W4166" s="5">
        <f ca="1">COUNTIFS(Table1[Agent_name],Table1[[#This Row],[Agent_name]],Table1[Month],Table1[[#This Row],[Month]])/160</f>
        <v>0.74375000000000002</v>
      </c>
    </row>
    <row r="4167" spans="1:23" x14ac:dyDescent="0.25">
      <c r="A4167">
        <v>4166</v>
      </c>
      <c r="B4167" t="s">
        <v>13620</v>
      </c>
      <c r="C4167" t="s">
        <v>13621</v>
      </c>
      <c r="D4167">
        <v>59</v>
      </c>
      <c r="E4167" t="s">
        <v>58</v>
      </c>
      <c r="F4167" t="s">
        <v>81</v>
      </c>
      <c r="G4167" s="1">
        <v>44200</v>
      </c>
      <c r="H4167" t="s">
        <v>21</v>
      </c>
      <c r="I4167" t="s">
        <v>37</v>
      </c>
      <c r="J4167" s="3" t="s">
        <v>13622</v>
      </c>
      <c r="K4167" t="s">
        <v>24</v>
      </c>
      <c r="M4167" t="s">
        <v>25</v>
      </c>
      <c r="N4167" t="s">
        <v>83</v>
      </c>
      <c r="O4167" s="2">
        <v>45078.357268518521</v>
      </c>
      <c r="R4167" t="str">
        <f t="shared" ca="1" si="65"/>
        <v>Mohit</v>
      </c>
      <c r="S4167" t="str">
        <f>IFERROR(TEXT(DATEVALUE(LEFT(Table1[[#This Row],[Date of Purchase]],10)), "MMMM"), TEXT(Table1[[#This Row],[Date of Purchase]], "MMMM"))</f>
        <v>January</v>
      </c>
      <c r="T4167" t="str">
        <f>IF(OR(
  AND(Table1[[#This Row],[Ticket Priority]]="Critical", Table1[[#This Row],[Ticket Status]]&lt;&gt;"Closed"),
  AND(Table1[[#This Row],[Ticket Priority]]="High", Table1[[#This Row],[Ticket Status]]="Open")
), "Yes", "No")</f>
        <v>Yes</v>
      </c>
      <c r="U4167" s="4" t="str">
        <f>IF(Table1[[#This Row],[Ticket Status]]="Closed","Yes","No")</f>
        <v>No</v>
      </c>
      <c r="V4167" s="4" t="str">
        <f>IF(Table1[[#This Row],[Ticket Status]]="Pending Customer Response","Yes","No")</f>
        <v>Yes</v>
      </c>
      <c r="W4167" s="5">
        <f ca="1">COUNTIFS(Table1[Agent_name],Table1[[#This Row],[Agent_name]],Table1[Month],Table1[[#This Row],[Month]])/160</f>
        <v>0.46250000000000002</v>
      </c>
    </row>
    <row r="4168" spans="1:23" x14ac:dyDescent="0.25">
      <c r="A4168">
        <v>4167</v>
      </c>
      <c r="B4168" t="s">
        <v>13623</v>
      </c>
      <c r="C4168" t="s">
        <v>13624</v>
      </c>
      <c r="D4168">
        <v>63</v>
      </c>
      <c r="E4168" t="s">
        <v>19</v>
      </c>
      <c r="F4168" t="s">
        <v>485</v>
      </c>
      <c r="G4168" s="1">
        <v>43945</v>
      </c>
      <c r="H4168" t="s">
        <v>66</v>
      </c>
      <c r="I4168" t="s">
        <v>22</v>
      </c>
      <c r="J4168" s="3" t="s">
        <v>13625</v>
      </c>
      <c r="K4168" t="s">
        <v>24</v>
      </c>
      <c r="M4168" t="s">
        <v>41</v>
      </c>
      <c r="N4168" t="s">
        <v>26</v>
      </c>
      <c r="O4168" s="2">
        <v>45078.92465277778</v>
      </c>
      <c r="R4168" t="str">
        <f t="shared" ca="1" si="65"/>
        <v>Priya</v>
      </c>
      <c r="S4168" t="str">
        <f>IFERROR(TEXT(DATEVALUE(LEFT(Table1[[#This Row],[Date of Purchase]],10)), "MMMM"), TEXT(Table1[[#This Row],[Date of Purchase]], "MMMM"))</f>
        <v>April</v>
      </c>
      <c r="T4168" t="str">
        <f>IF(OR(
  AND(Table1[[#This Row],[Ticket Priority]]="Critical", Table1[[#This Row],[Ticket Status]]&lt;&gt;"Closed"),
  AND(Table1[[#This Row],[Ticket Priority]]="High", Table1[[#This Row],[Ticket Status]]="Open")
), "Yes", "No")</f>
        <v>No</v>
      </c>
      <c r="U4168" s="4" t="str">
        <f>IF(Table1[[#This Row],[Ticket Status]]="Closed","Yes","No")</f>
        <v>No</v>
      </c>
      <c r="V4168" s="4" t="str">
        <f>IF(Table1[[#This Row],[Ticket Status]]="Pending Customer Response","Yes","No")</f>
        <v>Yes</v>
      </c>
      <c r="W4168" s="5">
        <f ca="1">COUNTIFS(Table1[Agent_name],Table1[[#This Row],[Agent_name]],Table1[Month],Table1[[#This Row],[Month]])/160</f>
        <v>0.48749999999999999</v>
      </c>
    </row>
    <row r="4169" spans="1:23" x14ac:dyDescent="0.25">
      <c r="A4169">
        <v>4168</v>
      </c>
      <c r="B4169" t="s">
        <v>13626</v>
      </c>
      <c r="C4169" t="s">
        <v>13627</v>
      </c>
      <c r="D4169">
        <v>62</v>
      </c>
      <c r="E4169" t="s">
        <v>58</v>
      </c>
      <c r="F4169" t="s">
        <v>86</v>
      </c>
      <c r="G4169" s="1">
        <v>44327</v>
      </c>
      <c r="H4169" t="s">
        <v>45</v>
      </c>
      <c r="I4169" t="s">
        <v>113</v>
      </c>
      <c r="J4169" s="3" t="s">
        <v>13628</v>
      </c>
      <c r="K4169" t="s">
        <v>39</v>
      </c>
      <c r="L4169" t="s">
        <v>13629</v>
      </c>
      <c r="M4169" t="s">
        <v>25</v>
      </c>
      <c r="N4169" t="s">
        <v>55</v>
      </c>
      <c r="O4169" s="2">
        <v>45078.160775462966</v>
      </c>
      <c r="P4169" s="2">
        <v>45078.535775462966</v>
      </c>
      <c r="Q4169">
        <v>2</v>
      </c>
      <c r="R4169" t="str">
        <f t="shared" ca="1" si="65"/>
        <v>Rahul</v>
      </c>
      <c r="S4169" t="str">
        <f>IFERROR(TEXT(DATEVALUE(LEFT(Table1[[#This Row],[Date of Purchase]],10)), "MMMM"), TEXT(Table1[[#This Row],[Date of Purchase]], "MMMM"))</f>
        <v>May</v>
      </c>
      <c r="T4169" t="str">
        <f>IF(OR(
  AND(Table1[[#This Row],[Ticket Priority]]="Critical", Table1[[#This Row],[Ticket Status]]&lt;&gt;"Closed"),
  AND(Table1[[#This Row],[Ticket Priority]]="High", Table1[[#This Row],[Ticket Status]]="Open")
), "Yes", "No")</f>
        <v>No</v>
      </c>
      <c r="U4169" s="4" t="str">
        <f>IF(Table1[[#This Row],[Ticket Status]]="Closed","Yes","No")</f>
        <v>Yes</v>
      </c>
      <c r="V4169" s="4" t="str">
        <f>IF(Table1[[#This Row],[Ticket Status]]="Pending Customer Response","Yes","No")</f>
        <v>No</v>
      </c>
      <c r="W4169" s="5">
        <f ca="1">COUNTIFS(Table1[Agent_name],Table1[[#This Row],[Agent_name]],Table1[Month],Table1[[#This Row],[Month]])/160</f>
        <v>0.17499999999999999</v>
      </c>
    </row>
    <row r="4170" spans="1:23" x14ac:dyDescent="0.25">
      <c r="A4170">
        <v>4169</v>
      </c>
      <c r="B4170" t="s">
        <v>13630</v>
      </c>
      <c r="C4170" t="s">
        <v>13631</v>
      </c>
      <c r="D4170">
        <v>29</v>
      </c>
      <c r="E4170" t="s">
        <v>58</v>
      </c>
      <c r="F4170" t="s">
        <v>86</v>
      </c>
      <c r="G4170" s="1">
        <v>44301</v>
      </c>
      <c r="H4170" t="s">
        <v>67</v>
      </c>
      <c r="I4170" t="s">
        <v>67</v>
      </c>
      <c r="J4170" s="3" t="s">
        <v>13632</v>
      </c>
      <c r="K4170" t="s">
        <v>24</v>
      </c>
      <c r="M4170" t="s">
        <v>25</v>
      </c>
      <c r="N4170" t="s">
        <v>83</v>
      </c>
      <c r="O4170" s="2">
        <v>45078.467048611114</v>
      </c>
      <c r="R4170" t="str">
        <f t="shared" ca="1" si="65"/>
        <v>Neha</v>
      </c>
      <c r="S4170" t="str">
        <f>IFERROR(TEXT(DATEVALUE(LEFT(Table1[[#This Row],[Date of Purchase]],10)), "MMMM"), TEXT(Table1[[#This Row],[Date of Purchase]], "MMMM"))</f>
        <v>April</v>
      </c>
      <c r="T4170" t="str">
        <f>IF(OR(
  AND(Table1[[#This Row],[Ticket Priority]]="Critical", Table1[[#This Row],[Ticket Status]]&lt;&gt;"Closed"),
  AND(Table1[[#This Row],[Ticket Priority]]="High", Table1[[#This Row],[Ticket Status]]="Open")
), "Yes", "No")</f>
        <v>Yes</v>
      </c>
      <c r="U4170" s="4" t="str">
        <f>IF(Table1[[#This Row],[Ticket Status]]="Closed","Yes","No")</f>
        <v>No</v>
      </c>
      <c r="V4170" s="4" t="str">
        <f>IF(Table1[[#This Row],[Ticket Status]]="Pending Customer Response","Yes","No")</f>
        <v>Yes</v>
      </c>
      <c r="W4170" s="5">
        <f ca="1">COUNTIFS(Table1[Agent_name],Table1[[#This Row],[Agent_name]],Table1[Month],Table1[[#This Row],[Month]])/160</f>
        <v>0.28749999999999998</v>
      </c>
    </row>
    <row r="4171" spans="1:23" x14ac:dyDescent="0.25">
      <c r="A4171">
        <v>4170</v>
      </c>
      <c r="B4171" t="s">
        <v>13633</v>
      </c>
      <c r="C4171" t="s">
        <v>13634</v>
      </c>
      <c r="D4171">
        <v>25</v>
      </c>
      <c r="E4171" t="s">
        <v>19</v>
      </c>
      <c r="F4171" t="s">
        <v>129</v>
      </c>
      <c r="G4171" s="1">
        <v>44420</v>
      </c>
      <c r="H4171" t="s">
        <v>67</v>
      </c>
      <c r="I4171" t="s">
        <v>59</v>
      </c>
      <c r="J4171" s="3" t="s">
        <v>13635</v>
      </c>
      <c r="K4171" t="s">
        <v>39</v>
      </c>
      <c r="L4171" t="s">
        <v>13636</v>
      </c>
      <c r="M4171" t="s">
        <v>143</v>
      </c>
      <c r="N4171" t="s">
        <v>33</v>
      </c>
      <c r="O4171" s="2">
        <v>45078.232349537036</v>
      </c>
      <c r="P4171" s="2">
        <v>45078.078877314816</v>
      </c>
      <c r="Q4171">
        <v>5</v>
      </c>
      <c r="R4171" t="str">
        <f t="shared" ca="1" si="65"/>
        <v>Aisha</v>
      </c>
      <c r="S4171" t="str">
        <f>IFERROR(TEXT(DATEVALUE(LEFT(Table1[[#This Row],[Date of Purchase]],10)), "MMMM"), TEXT(Table1[[#This Row],[Date of Purchase]], "MMMM"))</f>
        <v>August</v>
      </c>
      <c r="T4171" t="str">
        <f>IF(OR(
  AND(Table1[[#This Row],[Ticket Priority]]="Critical", Table1[[#This Row],[Ticket Status]]&lt;&gt;"Closed"),
  AND(Table1[[#This Row],[Ticket Priority]]="High", Table1[[#This Row],[Ticket Status]]="Open")
), "Yes", "No")</f>
        <v>No</v>
      </c>
      <c r="U4171" s="4" t="str">
        <f>IF(Table1[[#This Row],[Ticket Status]]="Closed","Yes","No")</f>
        <v>Yes</v>
      </c>
      <c r="V4171" s="4" t="str">
        <f>IF(Table1[[#This Row],[Ticket Status]]="Pending Customer Response","Yes","No")</f>
        <v>No</v>
      </c>
      <c r="W4171" s="5">
        <f ca="1">COUNTIFS(Table1[Agent_name],Table1[[#This Row],[Agent_name]],Table1[Month],Table1[[#This Row],[Month]])/160</f>
        <v>0.86250000000000004</v>
      </c>
    </row>
    <row r="4172" spans="1:23" x14ac:dyDescent="0.25">
      <c r="A4172">
        <v>4171</v>
      </c>
      <c r="B4172" t="s">
        <v>13637</v>
      </c>
      <c r="C4172" t="s">
        <v>13638</v>
      </c>
      <c r="D4172">
        <v>64</v>
      </c>
      <c r="E4172" t="s">
        <v>29</v>
      </c>
      <c r="F4172" t="s">
        <v>223</v>
      </c>
      <c r="G4172" s="1">
        <v>44494</v>
      </c>
      <c r="H4172" t="s">
        <v>67</v>
      </c>
      <c r="I4172" t="s">
        <v>141</v>
      </c>
      <c r="J4172" s="3" t="s">
        <v>13639</v>
      </c>
      <c r="K4172" t="s">
        <v>24</v>
      </c>
      <c r="M4172" t="s">
        <v>143</v>
      </c>
      <c r="N4172" t="s">
        <v>55</v>
      </c>
      <c r="O4172" s="2">
        <v>45078.71638888889</v>
      </c>
      <c r="R4172" t="str">
        <f t="shared" ca="1" si="65"/>
        <v>Ravi</v>
      </c>
      <c r="S4172" t="str">
        <f>IFERROR(TEXT(DATEVALUE(LEFT(Table1[[#This Row],[Date of Purchase]],10)), "MMMM"), TEXT(Table1[[#This Row],[Date of Purchase]], "MMMM"))</f>
        <v>October</v>
      </c>
      <c r="T4172" t="str">
        <f>IF(OR(
  AND(Table1[[#This Row],[Ticket Priority]]="Critical", Table1[[#This Row],[Ticket Status]]&lt;&gt;"Closed"),
  AND(Table1[[#This Row],[Ticket Priority]]="High", Table1[[#This Row],[Ticket Status]]="Open")
), "Yes", "No")</f>
        <v>No</v>
      </c>
      <c r="U4172" s="4" t="str">
        <f>IF(Table1[[#This Row],[Ticket Status]]="Closed","Yes","No")</f>
        <v>No</v>
      </c>
      <c r="V4172" s="4" t="str">
        <f>IF(Table1[[#This Row],[Ticket Status]]="Pending Customer Response","Yes","No")</f>
        <v>Yes</v>
      </c>
      <c r="W4172" s="5">
        <f ca="1">COUNTIFS(Table1[Agent_name],Table1[[#This Row],[Agent_name]],Table1[Month],Table1[[#This Row],[Month]])/160</f>
        <v>0.58125000000000004</v>
      </c>
    </row>
    <row r="4173" spans="1:23" x14ac:dyDescent="0.25">
      <c r="A4173">
        <v>4172</v>
      </c>
      <c r="B4173" t="s">
        <v>13640</v>
      </c>
      <c r="C4173" t="s">
        <v>13641</v>
      </c>
      <c r="D4173">
        <v>34</v>
      </c>
      <c r="E4173" t="s">
        <v>29</v>
      </c>
      <c r="F4173" t="s">
        <v>81</v>
      </c>
      <c r="G4173" s="1">
        <v>44229</v>
      </c>
      <c r="H4173" t="s">
        <v>66</v>
      </c>
      <c r="I4173" t="s">
        <v>77</v>
      </c>
      <c r="J4173" s="3" t="s">
        <v>13642</v>
      </c>
      <c r="K4173" t="s">
        <v>24</v>
      </c>
      <c r="M4173" t="s">
        <v>89</v>
      </c>
      <c r="N4173" t="s">
        <v>83</v>
      </c>
      <c r="O4173" s="2">
        <v>45078.663622685184</v>
      </c>
      <c r="R4173" t="str">
        <f t="shared" ca="1" si="65"/>
        <v>Aisha</v>
      </c>
      <c r="S4173" t="str">
        <f>IFERROR(TEXT(DATEVALUE(LEFT(Table1[[#This Row],[Date of Purchase]],10)), "MMMM"), TEXT(Table1[[#This Row],[Date of Purchase]], "MMMM"))</f>
        <v>February</v>
      </c>
      <c r="T4173" t="str">
        <f>IF(OR(
  AND(Table1[[#This Row],[Ticket Priority]]="Critical", Table1[[#This Row],[Ticket Status]]&lt;&gt;"Closed"),
  AND(Table1[[#This Row],[Ticket Priority]]="High", Table1[[#This Row],[Ticket Status]]="Open")
), "Yes", "No")</f>
        <v>No</v>
      </c>
      <c r="U4173" s="4" t="str">
        <f>IF(Table1[[#This Row],[Ticket Status]]="Closed","Yes","No")</f>
        <v>No</v>
      </c>
      <c r="V4173" s="4" t="str">
        <f>IF(Table1[[#This Row],[Ticket Status]]="Pending Customer Response","Yes","No")</f>
        <v>Yes</v>
      </c>
      <c r="W4173" s="5">
        <f ca="1">COUNTIFS(Table1[Agent_name],Table1[[#This Row],[Agent_name]],Table1[Month],Table1[[#This Row],[Month]])/160</f>
        <v>0.85624999999999996</v>
      </c>
    </row>
    <row r="4174" spans="1:23" x14ac:dyDescent="0.25">
      <c r="A4174">
        <v>4173</v>
      </c>
      <c r="B4174" t="s">
        <v>13643</v>
      </c>
      <c r="C4174" t="s">
        <v>13644</v>
      </c>
      <c r="D4174">
        <v>21</v>
      </c>
      <c r="E4174" t="s">
        <v>58</v>
      </c>
      <c r="F4174" t="s">
        <v>103</v>
      </c>
      <c r="G4174" s="1">
        <v>44001</v>
      </c>
      <c r="H4174" t="s">
        <v>59</v>
      </c>
      <c r="I4174" t="s">
        <v>67</v>
      </c>
      <c r="J4174" s="3" t="s">
        <v>13645</v>
      </c>
      <c r="K4174" t="s">
        <v>24</v>
      </c>
      <c r="M4174" t="s">
        <v>25</v>
      </c>
      <c r="N4174" t="s">
        <v>33</v>
      </c>
      <c r="O4174" s="2">
        <v>45078.097673611112</v>
      </c>
      <c r="R4174" t="str">
        <f t="shared" ca="1" si="65"/>
        <v>Rahul</v>
      </c>
      <c r="S4174" t="str">
        <f>IFERROR(TEXT(DATEVALUE(LEFT(Table1[[#This Row],[Date of Purchase]],10)), "MMMM"), TEXT(Table1[[#This Row],[Date of Purchase]], "MMMM"))</f>
        <v>June</v>
      </c>
      <c r="T4174" t="str">
        <f>IF(OR(
  AND(Table1[[#This Row],[Ticket Priority]]="Critical", Table1[[#This Row],[Ticket Status]]&lt;&gt;"Closed"),
  AND(Table1[[#This Row],[Ticket Priority]]="High", Table1[[#This Row],[Ticket Status]]="Open")
), "Yes", "No")</f>
        <v>Yes</v>
      </c>
      <c r="U4174" s="4" t="str">
        <f>IF(Table1[[#This Row],[Ticket Status]]="Closed","Yes","No")</f>
        <v>No</v>
      </c>
      <c r="V4174" s="4" t="str">
        <f>IF(Table1[[#This Row],[Ticket Status]]="Pending Customer Response","Yes","No")</f>
        <v>Yes</v>
      </c>
      <c r="W4174" s="5">
        <f ca="1">COUNTIFS(Table1[Agent_name],Table1[[#This Row],[Agent_name]],Table1[Month],Table1[[#This Row],[Month]])/160</f>
        <v>0.22500000000000001</v>
      </c>
    </row>
    <row r="4175" spans="1:23" x14ac:dyDescent="0.25">
      <c r="A4175">
        <v>4174</v>
      </c>
      <c r="B4175" t="s">
        <v>13646</v>
      </c>
      <c r="C4175" t="s">
        <v>13647</v>
      </c>
      <c r="D4175">
        <v>45</v>
      </c>
      <c r="E4175" t="s">
        <v>29</v>
      </c>
      <c r="F4175" t="s">
        <v>86</v>
      </c>
      <c r="G4175" s="1">
        <v>44185</v>
      </c>
      <c r="H4175" t="s">
        <v>45</v>
      </c>
      <c r="I4175" t="s">
        <v>67</v>
      </c>
      <c r="J4175" s="3" t="s">
        <v>13648</v>
      </c>
      <c r="K4175" t="s">
        <v>62</v>
      </c>
      <c r="M4175" t="s">
        <v>143</v>
      </c>
      <c r="N4175" t="s">
        <v>55</v>
      </c>
      <c r="R4175" t="str">
        <f t="shared" ca="1" si="65"/>
        <v>Priya</v>
      </c>
      <c r="S4175" t="str">
        <f>IFERROR(TEXT(DATEVALUE(LEFT(Table1[[#This Row],[Date of Purchase]],10)), "MMMM"), TEXT(Table1[[#This Row],[Date of Purchase]], "MMMM"))</f>
        <v>December</v>
      </c>
      <c r="T4175" t="str">
        <f>IF(OR(
  AND(Table1[[#This Row],[Ticket Priority]]="Critical", Table1[[#This Row],[Ticket Status]]&lt;&gt;"Closed"),
  AND(Table1[[#This Row],[Ticket Priority]]="High", Table1[[#This Row],[Ticket Status]]="Open")
), "Yes", "No")</f>
        <v>No</v>
      </c>
      <c r="U4175" s="4" t="str">
        <f>IF(Table1[[#This Row],[Ticket Status]]="Closed","Yes","No")</f>
        <v>No</v>
      </c>
      <c r="V4175" s="4" t="str">
        <f>IF(Table1[[#This Row],[Ticket Status]]="Pending Customer Response","Yes","No")</f>
        <v>No</v>
      </c>
      <c r="W4175" s="5">
        <f ca="1">COUNTIFS(Table1[Agent_name],Table1[[#This Row],[Agent_name]],Table1[Month],Table1[[#This Row],[Month]])/160</f>
        <v>0.48749999999999999</v>
      </c>
    </row>
    <row r="4176" spans="1:23" x14ac:dyDescent="0.25">
      <c r="A4176">
        <v>4175</v>
      </c>
      <c r="B4176" t="s">
        <v>13649</v>
      </c>
      <c r="C4176" t="s">
        <v>13650</v>
      </c>
      <c r="D4176">
        <v>19</v>
      </c>
      <c r="E4176" t="s">
        <v>58</v>
      </c>
      <c r="F4176" t="s">
        <v>161</v>
      </c>
      <c r="G4176" s="1">
        <v>44015</v>
      </c>
      <c r="H4176" t="s">
        <v>45</v>
      </c>
      <c r="I4176" t="s">
        <v>37</v>
      </c>
      <c r="J4176" s="3" t="s">
        <v>13651</v>
      </c>
      <c r="K4176" t="s">
        <v>24</v>
      </c>
      <c r="M4176" t="s">
        <v>143</v>
      </c>
      <c r="N4176" t="s">
        <v>33</v>
      </c>
      <c r="O4176" s="2">
        <v>45078.058125000003</v>
      </c>
      <c r="R4176" t="str">
        <f t="shared" ca="1" si="65"/>
        <v>Neha</v>
      </c>
      <c r="S4176" t="str">
        <f>IFERROR(TEXT(DATEVALUE(LEFT(Table1[[#This Row],[Date of Purchase]],10)), "MMMM"), TEXT(Table1[[#This Row],[Date of Purchase]], "MMMM"))</f>
        <v>July</v>
      </c>
      <c r="T4176" t="str">
        <f>IF(OR(
  AND(Table1[[#This Row],[Ticket Priority]]="Critical", Table1[[#This Row],[Ticket Status]]&lt;&gt;"Closed"),
  AND(Table1[[#This Row],[Ticket Priority]]="High", Table1[[#This Row],[Ticket Status]]="Open")
), "Yes", "No")</f>
        <v>No</v>
      </c>
      <c r="U4176" s="4" t="str">
        <f>IF(Table1[[#This Row],[Ticket Status]]="Closed","Yes","No")</f>
        <v>No</v>
      </c>
      <c r="V4176" s="4" t="str">
        <f>IF(Table1[[#This Row],[Ticket Status]]="Pending Customer Response","Yes","No")</f>
        <v>Yes</v>
      </c>
      <c r="W4176" s="5">
        <f ca="1">COUNTIFS(Table1[Agent_name],Table1[[#This Row],[Agent_name]],Table1[Month],Table1[[#This Row],[Month]])/160</f>
        <v>0.23125000000000001</v>
      </c>
    </row>
    <row r="4177" spans="1:23" x14ac:dyDescent="0.25">
      <c r="A4177">
        <v>4176</v>
      </c>
      <c r="B4177" t="s">
        <v>13652</v>
      </c>
      <c r="C4177" t="s">
        <v>13653</v>
      </c>
      <c r="D4177">
        <v>31</v>
      </c>
      <c r="E4177" t="s">
        <v>58</v>
      </c>
      <c r="F4177" t="s">
        <v>92</v>
      </c>
      <c r="G4177" s="1">
        <v>43856</v>
      </c>
      <c r="H4177" t="s">
        <v>59</v>
      </c>
      <c r="I4177" t="s">
        <v>46</v>
      </c>
      <c r="J4177" s="3" t="s">
        <v>13654</v>
      </c>
      <c r="K4177" t="s">
        <v>62</v>
      </c>
      <c r="M4177" t="s">
        <v>41</v>
      </c>
      <c r="N4177" t="s">
        <v>26</v>
      </c>
      <c r="R4177" t="str">
        <f t="shared" ca="1" si="65"/>
        <v>Priya</v>
      </c>
      <c r="S4177" t="str">
        <f>IFERROR(TEXT(DATEVALUE(LEFT(Table1[[#This Row],[Date of Purchase]],10)), "MMMM"), TEXT(Table1[[#This Row],[Date of Purchase]], "MMMM"))</f>
        <v>January</v>
      </c>
      <c r="T4177" t="str">
        <f>IF(OR(
  AND(Table1[[#This Row],[Ticket Priority]]="Critical", Table1[[#This Row],[Ticket Status]]&lt;&gt;"Closed"),
  AND(Table1[[#This Row],[Ticket Priority]]="High", Table1[[#This Row],[Ticket Status]]="Open")
), "Yes", "No")</f>
        <v>No</v>
      </c>
      <c r="U4177" s="4" t="str">
        <f>IF(Table1[[#This Row],[Ticket Status]]="Closed","Yes","No")</f>
        <v>No</v>
      </c>
      <c r="V4177" s="4" t="str">
        <f>IF(Table1[[#This Row],[Ticket Status]]="Pending Customer Response","Yes","No")</f>
        <v>No</v>
      </c>
      <c r="W4177" s="5">
        <f ca="1">COUNTIFS(Table1[Agent_name],Table1[[#This Row],[Agent_name]],Table1[Month],Table1[[#This Row],[Month]])/160</f>
        <v>0.51875000000000004</v>
      </c>
    </row>
    <row r="4178" spans="1:23" x14ac:dyDescent="0.25">
      <c r="A4178">
        <v>4177</v>
      </c>
      <c r="B4178" t="s">
        <v>13655</v>
      </c>
      <c r="C4178" t="s">
        <v>13656</v>
      </c>
      <c r="D4178">
        <v>67</v>
      </c>
      <c r="E4178" t="s">
        <v>19</v>
      </c>
      <c r="F4178" t="s">
        <v>65</v>
      </c>
      <c r="G4178" s="1">
        <v>43953</v>
      </c>
      <c r="H4178" t="s">
        <v>21</v>
      </c>
      <c r="I4178" t="s">
        <v>113</v>
      </c>
      <c r="J4178" s="3" t="s">
        <v>13657</v>
      </c>
      <c r="K4178" t="s">
        <v>62</v>
      </c>
      <c r="M4178" t="s">
        <v>41</v>
      </c>
      <c r="N4178" t="s">
        <v>83</v>
      </c>
      <c r="R4178" t="str">
        <f t="shared" ca="1" si="65"/>
        <v>Priya</v>
      </c>
      <c r="S4178" t="str">
        <f>IFERROR(TEXT(DATEVALUE(LEFT(Table1[[#This Row],[Date of Purchase]],10)), "MMMM"), TEXT(Table1[[#This Row],[Date of Purchase]], "MMMM"))</f>
        <v>May</v>
      </c>
      <c r="T4178" t="str">
        <f>IF(OR(
  AND(Table1[[#This Row],[Ticket Priority]]="Critical", Table1[[#This Row],[Ticket Status]]&lt;&gt;"Closed"),
  AND(Table1[[#This Row],[Ticket Priority]]="High", Table1[[#This Row],[Ticket Status]]="Open")
), "Yes", "No")</f>
        <v>No</v>
      </c>
      <c r="U4178" s="4" t="str">
        <f>IF(Table1[[#This Row],[Ticket Status]]="Closed","Yes","No")</f>
        <v>No</v>
      </c>
      <c r="V4178" s="4" t="str">
        <f>IF(Table1[[#This Row],[Ticket Status]]="Pending Customer Response","Yes","No")</f>
        <v>No</v>
      </c>
      <c r="W4178" s="5">
        <f ca="1">COUNTIFS(Table1[Agent_name],Table1[[#This Row],[Agent_name]],Table1[Month],Table1[[#This Row],[Month]])/160</f>
        <v>0.40625</v>
      </c>
    </row>
    <row r="4179" spans="1:23" x14ac:dyDescent="0.25">
      <c r="A4179">
        <v>4178</v>
      </c>
      <c r="B4179" t="s">
        <v>13658</v>
      </c>
      <c r="C4179" t="s">
        <v>13659</v>
      </c>
      <c r="D4179">
        <v>67</v>
      </c>
      <c r="E4179" t="s">
        <v>19</v>
      </c>
      <c r="F4179" t="s">
        <v>207</v>
      </c>
      <c r="G4179" s="1">
        <v>44210</v>
      </c>
      <c r="H4179" t="s">
        <v>45</v>
      </c>
      <c r="I4179" t="s">
        <v>37</v>
      </c>
      <c r="J4179" s="3" t="s">
        <v>13660</v>
      </c>
      <c r="K4179" t="s">
        <v>62</v>
      </c>
      <c r="M4179" t="s">
        <v>143</v>
      </c>
      <c r="N4179" t="s">
        <v>83</v>
      </c>
      <c r="R4179" t="str">
        <f t="shared" ca="1" si="65"/>
        <v>Neha</v>
      </c>
      <c r="S4179" t="str">
        <f>IFERROR(TEXT(DATEVALUE(LEFT(Table1[[#This Row],[Date of Purchase]],10)), "MMMM"), TEXT(Table1[[#This Row],[Date of Purchase]], "MMMM"))</f>
        <v>January</v>
      </c>
      <c r="T4179" t="str">
        <f>IF(OR(
  AND(Table1[[#This Row],[Ticket Priority]]="Critical", Table1[[#This Row],[Ticket Status]]&lt;&gt;"Closed"),
  AND(Table1[[#This Row],[Ticket Priority]]="High", Table1[[#This Row],[Ticket Status]]="Open")
), "Yes", "No")</f>
        <v>No</v>
      </c>
      <c r="U4179" s="4" t="str">
        <f>IF(Table1[[#This Row],[Ticket Status]]="Closed","Yes","No")</f>
        <v>No</v>
      </c>
      <c r="V4179" s="4" t="str">
        <f>IF(Table1[[#This Row],[Ticket Status]]="Pending Customer Response","Yes","No")</f>
        <v>No</v>
      </c>
      <c r="W4179" s="5">
        <f ca="1">COUNTIFS(Table1[Agent_name],Table1[[#This Row],[Agent_name]],Table1[Month],Table1[[#This Row],[Month]])/160</f>
        <v>0.21875</v>
      </c>
    </row>
    <row r="4180" spans="1:23" x14ac:dyDescent="0.25">
      <c r="A4180">
        <v>4179</v>
      </c>
      <c r="B4180" t="s">
        <v>13661</v>
      </c>
      <c r="C4180" t="s">
        <v>13662</v>
      </c>
      <c r="D4180">
        <v>27</v>
      </c>
      <c r="E4180" t="s">
        <v>29</v>
      </c>
      <c r="F4180" t="s">
        <v>112</v>
      </c>
      <c r="G4180" s="1">
        <v>44183</v>
      </c>
      <c r="H4180" t="s">
        <v>66</v>
      </c>
      <c r="I4180" t="s">
        <v>22</v>
      </c>
      <c r="J4180" s="3" t="s">
        <v>13663</v>
      </c>
      <c r="K4180" t="s">
        <v>39</v>
      </c>
      <c r="L4180" t="s">
        <v>13664</v>
      </c>
      <c r="M4180" t="s">
        <v>41</v>
      </c>
      <c r="N4180" t="s">
        <v>33</v>
      </c>
      <c r="O4180" s="2">
        <v>45078.465833333335</v>
      </c>
      <c r="P4180" s="2">
        <v>45078.806111111109</v>
      </c>
      <c r="Q4180">
        <v>4</v>
      </c>
      <c r="R4180" t="str">
        <f t="shared" ca="1" si="65"/>
        <v>Rahul</v>
      </c>
      <c r="S4180" t="str">
        <f>IFERROR(TEXT(DATEVALUE(LEFT(Table1[[#This Row],[Date of Purchase]],10)), "MMMM"), TEXT(Table1[[#This Row],[Date of Purchase]], "MMMM"))</f>
        <v>December</v>
      </c>
      <c r="T4180" t="str">
        <f>IF(OR(
  AND(Table1[[#This Row],[Ticket Priority]]="Critical", Table1[[#This Row],[Ticket Status]]&lt;&gt;"Closed"),
  AND(Table1[[#This Row],[Ticket Priority]]="High", Table1[[#This Row],[Ticket Status]]="Open")
), "Yes", "No")</f>
        <v>No</v>
      </c>
      <c r="U4180" s="4" t="str">
        <f>IF(Table1[[#This Row],[Ticket Status]]="Closed","Yes","No")</f>
        <v>Yes</v>
      </c>
      <c r="V4180" s="4" t="str">
        <f>IF(Table1[[#This Row],[Ticket Status]]="Pending Customer Response","Yes","No")</f>
        <v>No</v>
      </c>
      <c r="W4180" s="5">
        <f ca="1">COUNTIFS(Table1[Agent_name],Table1[[#This Row],[Agent_name]],Table1[Month],Table1[[#This Row],[Month]])/160</f>
        <v>0.23125000000000001</v>
      </c>
    </row>
    <row r="4181" spans="1:23" x14ac:dyDescent="0.25">
      <c r="A4181">
        <v>4180</v>
      </c>
      <c r="B4181" t="s">
        <v>13665</v>
      </c>
      <c r="C4181" t="s">
        <v>13666</v>
      </c>
      <c r="D4181">
        <v>31</v>
      </c>
      <c r="E4181" t="s">
        <v>58</v>
      </c>
      <c r="F4181" t="s">
        <v>485</v>
      </c>
      <c r="G4181" s="1">
        <v>44449</v>
      </c>
      <c r="H4181" t="s">
        <v>45</v>
      </c>
      <c r="I4181" t="s">
        <v>99</v>
      </c>
      <c r="J4181" s="3" t="s">
        <v>13667</v>
      </c>
      <c r="K4181" t="s">
        <v>62</v>
      </c>
      <c r="M4181" t="s">
        <v>25</v>
      </c>
      <c r="N4181" t="s">
        <v>55</v>
      </c>
      <c r="R4181" t="str">
        <f t="shared" ca="1" si="65"/>
        <v>Meera</v>
      </c>
      <c r="S4181" t="str">
        <f>IFERROR(TEXT(DATEVALUE(LEFT(Table1[[#This Row],[Date of Purchase]],10)), "MMMM"), TEXT(Table1[[#This Row],[Date of Purchase]], "MMMM"))</f>
        <v>September</v>
      </c>
      <c r="T4181" t="str">
        <f>IF(OR(
  AND(Table1[[#This Row],[Ticket Priority]]="Critical", Table1[[#This Row],[Ticket Status]]&lt;&gt;"Closed"),
  AND(Table1[[#This Row],[Ticket Priority]]="High", Table1[[#This Row],[Ticket Status]]="Open")
), "Yes", "No")</f>
        <v>Yes</v>
      </c>
      <c r="U4181" s="4" t="str">
        <f>IF(Table1[[#This Row],[Ticket Status]]="Closed","Yes","No")</f>
        <v>No</v>
      </c>
      <c r="V4181" s="4" t="str">
        <f>IF(Table1[[#This Row],[Ticket Status]]="Pending Customer Response","Yes","No")</f>
        <v>No</v>
      </c>
      <c r="W4181" s="5">
        <f ca="1">COUNTIFS(Table1[Agent_name],Table1[[#This Row],[Agent_name]],Table1[Month],Table1[[#This Row],[Month]])/160</f>
        <v>0.16875000000000001</v>
      </c>
    </row>
    <row r="4182" spans="1:23" x14ac:dyDescent="0.25">
      <c r="A4182">
        <v>4181</v>
      </c>
      <c r="B4182" t="s">
        <v>13668</v>
      </c>
      <c r="C4182" t="s">
        <v>13669</v>
      </c>
      <c r="D4182">
        <v>67</v>
      </c>
      <c r="E4182" t="s">
        <v>58</v>
      </c>
      <c r="F4182" t="s">
        <v>103</v>
      </c>
      <c r="G4182" s="1">
        <v>44366</v>
      </c>
      <c r="H4182" t="s">
        <v>21</v>
      </c>
      <c r="I4182" t="s">
        <v>60</v>
      </c>
      <c r="J4182" s="3" t="s">
        <v>13670</v>
      </c>
      <c r="K4182" t="s">
        <v>62</v>
      </c>
      <c r="M4182" t="s">
        <v>143</v>
      </c>
      <c r="N4182" t="s">
        <v>33</v>
      </c>
      <c r="R4182" t="str">
        <f t="shared" ca="1" si="65"/>
        <v>Neha</v>
      </c>
      <c r="S4182" t="str">
        <f>IFERROR(TEXT(DATEVALUE(LEFT(Table1[[#This Row],[Date of Purchase]],10)), "MMMM"), TEXT(Table1[[#This Row],[Date of Purchase]], "MMMM"))</f>
        <v>June</v>
      </c>
      <c r="T4182" t="str">
        <f>IF(OR(
  AND(Table1[[#This Row],[Ticket Priority]]="Critical", Table1[[#This Row],[Ticket Status]]&lt;&gt;"Closed"),
  AND(Table1[[#This Row],[Ticket Priority]]="High", Table1[[#This Row],[Ticket Status]]="Open")
), "Yes", "No")</f>
        <v>No</v>
      </c>
      <c r="U4182" s="4" t="str">
        <f>IF(Table1[[#This Row],[Ticket Status]]="Closed","Yes","No")</f>
        <v>No</v>
      </c>
      <c r="V4182" s="4" t="str">
        <f>IF(Table1[[#This Row],[Ticket Status]]="Pending Customer Response","Yes","No")</f>
        <v>No</v>
      </c>
      <c r="W4182" s="5">
        <f ca="1">COUNTIFS(Table1[Agent_name],Table1[[#This Row],[Agent_name]],Table1[Month],Table1[[#This Row],[Month]])/160</f>
        <v>0.19375000000000001</v>
      </c>
    </row>
    <row r="4183" spans="1:23" x14ac:dyDescent="0.25">
      <c r="A4183">
        <v>4182</v>
      </c>
      <c r="B4183" t="s">
        <v>13671</v>
      </c>
      <c r="C4183" t="s">
        <v>13672</v>
      </c>
      <c r="D4183">
        <v>30</v>
      </c>
      <c r="E4183" t="s">
        <v>58</v>
      </c>
      <c r="F4183" t="s">
        <v>207</v>
      </c>
      <c r="G4183" s="1">
        <v>43881</v>
      </c>
      <c r="H4183" t="s">
        <v>66</v>
      </c>
      <c r="I4183" t="s">
        <v>52</v>
      </c>
      <c r="J4183" s="3" t="s">
        <v>13673</v>
      </c>
      <c r="K4183" t="s">
        <v>24</v>
      </c>
      <c r="M4183" t="s">
        <v>143</v>
      </c>
      <c r="N4183" t="s">
        <v>33</v>
      </c>
      <c r="O4183" s="2">
        <v>45078.650613425925</v>
      </c>
      <c r="R4183" t="str">
        <f t="shared" ca="1" si="65"/>
        <v>Sara</v>
      </c>
      <c r="S4183" t="str">
        <f>IFERROR(TEXT(DATEVALUE(LEFT(Table1[[#This Row],[Date of Purchase]],10)), "MMMM"), TEXT(Table1[[#This Row],[Date of Purchase]], "MMMM"))</f>
        <v>February</v>
      </c>
      <c r="T4183" t="str">
        <f>IF(OR(
  AND(Table1[[#This Row],[Ticket Priority]]="Critical", Table1[[#This Row],[Ticket Status]]&lt;&gt;"Closed"),
  AND(Table1[[#This Row],[Ticket Priority]]="High", Table1[[#This Row],[Ticket Status]]="Open")
), "Yes", "No")</f>
        <v>No</v>
      </c>
      <c r="U4183" s="4" t="str">
        <f>IF(Table1[[#This Row],[Ticket Status]]="Closed","Yes","No")</f>
        <v>No</v>
      </c>
      <c r="V4183" s="4" t="str">
        <f>IF(Table1[[#This Row],[Ticket Status]]="Pending Customer Response","Yes","No")</f>
        <v>Yes</v>
      </c>
      <c r="W4183" s="5">
        <f ca="1">COUNTIFS(Table1[Agent_name],Table1[[#This Row],[Agent_name]],Table1[Month],Table1[[#This Row],[Month]])/160</f>
        <v>0.65625</v>
      </c>
    </row>
    <row r="4184" spans="1:23" x14ac:dyDescent="0.25">
      <c r="A4184">
        <v>4183</v>
      </c>
      <c r="B4184" t="s">
        <v>13674</v>
      </c>
      <c r="C4184" t="s">
        <v>13675</v>
      </c>
      <c r="D4184">
        <v>47</v>
      </c>
      <c r="E4184" t="s">
        <v>58</v>
      </c>
      <c r="F4184" t="s">
        <v>249</v>
      </c>
      <c r="G4184" s="1">
        <v>44483</v>
      </c>
      <c r="H4184" t="s">
        <v>66</v>
      </c>
      <c r="I4184" t="s">
        <v>31</v>
      </c>
      <c r="J4184" s="3" t="s">
        <v>13676</v>
      </c>
      <c r="K4184" t="s">
        <v>62</v>
      </c>
      <c r="M4184" t="s">
        <v>143</v>
      </c>
      <c r="N4184" t="s">
        <v>33</v>
      </c>
      <c r="R4184" t="str">
        <f t="shared" ca="1" si="65"/>
        <v>Ravi</v>
      </c>
      <c r="S4184" t="str">
        <f>IFERROR(TEXT(DATEVALUE(LEFT(Table1[[#This Row],[Date of Purchase]],10)), "MMMM"), TEXT(Table1[[#This Row],[Date of Purchase]], "MMMM"))</f>
        <v>October</v>
      </c>
      <c r="T4184" t="str">
        <f>IF(OR(
  AND(Table1[[#This Row],[Ticket Priority]]="Critical", Table1[[#This Row],[Ticket Status]]&lt;&gt;"Closed"),
  AND(Table1[[#This Row],[Ticket Priority]]="High", Table1[[#This Row],[Ticket Status]]="Open")
), "Yes", "No")</f>
        <v>No</v>
      </c>
      <c r="U4184" s="4" t="str">
        <f>IF(Table1[[#This Row],[Ticket Status]]="Closed","Yes","No")</f>
        <v>No</v>
      </c>
      <c r="V4184" s="4" t="str">
        <f>IF(Table1[[#This Row],[Ticket Status]]="Pending Customer Response","Yes","No")</f>
        <v>No</v>
      </c>
      <c r="W4184" s="5">
        <f ca="1">COUNTIFS(Table1[Agent_name],Table1[[#This Row],[Agent_name]],Table1[Month],Table1[[#This Row],[Month]])/160</f>
        <v>0.58125000000000004</v>
      </c>
    </row>
    <row r="4185" spans="1:23" x14ac:dyDescent="0.25">
      <c r="A4185">
        <v>4184</v>
      </c>
      <c r="B4185" t="s">
        <v>13677</v>
      </c>
      <c r="C4185" t="s">
        <v>13678</v>
      </c>
      <c r="D4185">
        <v>39</v>
      </c>
      <c r="E4185" t="s">
        <v>29</v>
      </c>
      <c r="F4185" t="s">
        <v>103</v>
      </c>
      <c r="G4185" s="1">
        <v>44152</v>
      </c>
      <c r="H4185" t="s">
        <v>45</v>
      </c>
      <c r="I4185" t="s">
        <v>77</v>
      </c>
      <c r="J4185" s="3" t="s">
        <v>13679</v>
      </c>
      <c r="K4185" t="s">
        <v>24</v>
      </c>
      <c r="M4185" t="s">
        <v>143</v>
      </c>
      <c r="N4185" t="s">
        <v>26</v>
      </c>
      <c r="O4185" s="2">
        <v>45078.800659722219</v>
      </c>
      <c r="R4185" t="str">
        <f t="shared" ca="1" si="65"/>
        <v>Aisha</v>
      </c>
      <c r="S4185" t="str">
        <f>IFERROR(TEXT(DATEVALUE(LEFT(Table1[[#This Row],[Date of Purchase]],10)), "MMMM"), TEXT(Table1[[#This Row],[Date of Purchase]], "MMMM"))</f>
        <v>November</v>
      </c>
      <c r="T4185" t="str">
        <f>IF(OR(
  AND(Table1[[#This Row],[Ticket Priority]]="Critical", Table1[[#This Row],[Ticket Status]]&lt;&gt;"Closed"),
  AND(Table1[[#This Row],[Ticket Priority]]="High", Table1[[#This Row],[Ticket Status]]="Open")
), "Yes", "No")</f>
        <v>No</v>
      </c>
      <c r="U4185" s="4" t="str">
        <f>IF(Table1[[#This Row],[Ticket Status]]="Closed","Yes","No")</f>
        <v>No</v>
      </c>
      <c r="V4185" s="4" t="str">
        <f>IF(Table1[[#This Row],[Ticket Status]]="Pending Customer Response","Yes","No")</f>
        <v>Yes</v>
      </c>
      <c r="W4185" s="5">
        <f ca="1">COUNTIFS(Table1[Agent_name],Table1[[#This Row],[Agent_name]],Table1[Month],Table1[[#This Row],[Month]])/160</f>
        <v>0.85624999999999996</v>
      </c>
    </row>
    <row r="4186" spans="1:23" x14ac:dyDescent="0.25">
      <c r="A4186">
        <v>4185</v>
      </c>
      <c r="B4186" t="s">
        <v>13680</v>
      </c>
      <c r="C4186" t="s">
        <v>13681</v>
      </c>
      <c r="D4186">
        <v>19</v>
      </c>
      <c r="E4186" t="s">
        <v>19</v>
      </c>
      <c r="F4186" t="s">
        <v>281</v>
      </c>
      <c r="G4186" s="1">
        <v>44034</v>
      </c>
      <c r="H4186" t="s">
        <v>66</v>
      </c>
      <c r="I4186" t="s">
        <v>177</v>
      </c>
      <c r="J4186" s="3" t="s">
        <v>13682</v>
      </c>
      <c r="K4186" t="s">
        <v>62</v>
      </c>
      <c r="M4186" t="s">
        <v>89</v>
      </c>
      <c r="N4186" t="s">
        <v>55</v>
      </c>
      <c r="R4186" t="str">
        <f t="shared" ca="1" si="65"/>
        <v>Ravi</v>
      </c>
      <c r="S4186" t="str">
        <f>IFERROR(TEXT(DATEVALUE(LEFT(Table1[[#This Row],[Date of Purchase]],10)), "MMMM"), TEXT(Table1[[#This Row],[Date of Purchase]], "MMMM"))</f>
        <v>July</v>
      </c>
      <c r="T4186" t="str">
        <f>IF(OR(
  AND(Table1[[#This Row],[Ticket Priority]]="Critical", Table1[[#This Row],[Ticket Status]]&lt;&gt;"Closed"),
  AND(Table1[[#This Row],[Ticket Priority]]="High", Table1[[#This Row],[Ticket Status]]="Open")
), "Yes", "No")</f>
        <v>Yes</v>
      </c>
      <c r="U4186" s="4" t="str">
        <f>IF(Table1[[#This Row],[Ticket Status]]="Closed","Yes","No")</f>
        <v>No</v>
      </c>
      <c r="V4186" s="4" t="str">
        <f>IF(Table1[[#This Row],[Ticket Status]]="Pending Customer Response","Yes","No")</f>
        <v>No</v>
      </c>
      <c r="W4186" s="5">
        <f ca="1">COUNTIFS(Table1[Agent_name],Table1[[#This Row],[Agent_name]],Table1[Month],Table1[[#This Row],[Month]])/160</f>
        <v>0.66249999999999998</v>
      </c>
    </row>
    <row r="4187" spans="1:23" x14ac:dyDescent="0.25">
      <c r="A4187">
        <v>4186</v>
      </c>
      <c r="B4187" t="s">
        <v>13683</v>
      </c>
      <c r="C4187" t="s">
        <v>13684</v>
      </c>
      <c r="D4187">
        <v>48</v>
      </c>
      <c r="E4187" t="s">
        <v>19</v>
      </c>
      <c r="F4187" t="s">
        <v>86</v>
      </c>
      <c r="G4187" s="1">
        <v>44072</v>
      </c>
      <c r="H4187" t="s">
        <v>59</v>
      </c>
      <c r="I4187" t="s">
        <v>67</v>
      </c>
      <c r="J4187" s="3" t="s">
        <v>13685</v>
      </c>
      <c r="K4187" t="s">
        <v>24</v>
      </c>
      <c r="M4187" t="s">
        <v>89</v>
      </c>
      <c r="N4187" t="s">
        <v>55</v>
      </c>
      <c r="O4187" s="2">
        <v>45078.350671296299</v>
      </c>
      <c r="R4187" t="str">
        <f t="shared" ca="1" si="65"/>
        <v>Priya</v>
      </c>
      <c r="S4187" t="str">
        <f>IFERROR(TEXT(DATEVALUE(LEFT(Table1[[#This Row],[Date of Purchase]],10)), "MMMM"), TEXT(Table1[[#This Row],[Date of Purchase]], "MMMM"))</f>
        <v>August</v>
      </c>
      <c r="T4187" t="str">
        <f>IF(OR(
  AND(Table1[[#This Row],[Ticket Priority]]="Critical", Table1[[#This Row],[Ticket Status]]&lt;&gt;"Closed"),
  AND(Table1[[#This Row],[Ticket Priority]]="High", Table1[[#This Row],[Ticket Status]]="Open")
), "Yes", "No")</f>
        <v>No</v>
      </c>
      <c r="U4187" s="4" t="str">
        <f>IF(Table1[[#This Row],[Ticket Status]]="Closed","Yes","No")</f>
        <v>No</v>
      </c>
      <c r="V4187" s="4" t="str">
        <f>IF(Table1[[#This Row],[Ticket Status]]="Pending Customer Response","Yes","No")</f>
        <v>Yes</v>
      </c>
      <c r="W4187" s="5">
        <f ca="1">COUNTIFS(Table1[Agent_name],Table1[[#This Row],[Agent_name]],Table1[Month],Table1[[#This Row],[Month]])/160</f>
        <v>0.35</v>
      </c>
    </row>
    <row r="4188" spans="1:23" x14ac:dyDescent="0.25">
      <c r="A4188">
        <v>4187</v>
      </c>
      <c r="B4188" t="s">
        <v>13686</v>
      </c>
      <c r="C4188" t="s">
        <v>13687</v>
      </c>
      <c r="D4188">
        <v>24</v>
      </c>
      <c r="E4188" t="s">
        <v>58</v>
      </c>
      <c r="F4188" t="s">
        <v>339</v>
      </c>
      <c r="G4188" s="1">
        <v>44096</v>
      </c>
      <c r="H4188" t="s">
        <v>66</v>
      </c>
      <c r="I4188" t="s">
        <v>99</v>
      </c>
      <c r="J4188" s="3" t="s">
        <v>13688</v>
      </c>
      <c r="K4188" t="s">
        <v>24</v>
      </c>
      <c r="M4188" t="s">
        <v>25</v>
      </c>
      <c r="N4188" t="s">
        <v>26</v>
      </c>
      <c r="O4188" s="2">
        <v>45078.180555555555</v>
      </c>
      <c r="R4188" t="str">
        <f t="shared" ca="1" si="65"/>
        <v>Meera</v>
      </c>
      <c r="S4188" t="str">
        <f>IFERROR(TEXT(DATEVALUE(LEFT(Table1[[#This Row],[Date of Purchase]],10)), "MMMM"), TEXT(Table1[[#This Row],[Date of Purchase]], "MMMM"))</f>
        <v>September</v>
      </c>
      <c r="T4188" t="str">
        <f>IF(OR(
  AND(Table1[[#This Row],[Ticket Priority]]="Critical", Table1[[#This Row],[Ticket Status]]&lt;&gt;"Closed"),
  AND(Table1[[#This Row],[Ticket Priority]]="High", Table1[[#This Row],[Ticket Status]]="Open")
), "Yes", "No")</f>
        <v>Yes</v>
      </c>
      <c r="U4188" s="4" t="str">
        <f>IF(Table1[[#This Row],[Ticket Status]]="Closed","Yes","No")</f>
        <v>No</v>
      </c>
      <c r="V4188" s="4" t="str">
        <f>IF(Table1[[#This Row],[Ticket Status]]="Pending Customer Response","Yes","No")</f>
        <v>Yes</v>
      </c>
      <c r="W4188" s="5">
        <f ca="1">COUNTIFS(Table1[Agent_name],Table1[[#This Row],[Agent_name]],Table1[Month],Table1[[#This Row],[Month]])/160</f>
        <v>0.16875000000000001</v>
      </c>
    </row>
    <row r="4189" spans="1:23" x14ac:dyDescent="0.25">
      <c r="A4189">
        <v>4188</v>
      </c>
      <c r="B4189" t="s">
        <v>13689</v>
      </c>
      <c r="C4189" t="s">
        <v>13690</v>
      </c>
      <c r="D4189">
        <v>29</v>
      </c>
      <c r="E4189" t="s">
        <v>58</v>
      </c>
      <c r="F4189" t="s">
        <v>431</v>
      </c>
      <c r="G4189" s="1">
        <v>44200</v>
      </c>
      <c r="H4189" t="s">
        <v>66</v>
      </c>
      <c r="I4189" t="s">
        <v>72</v>
      </c>
      <c r="J4189" s="3" t="s">
        <v>13691</v>
      </c>
      <c r="K4189" t="s">
        <v>24</v>
      </c>
      <c r="M4189" t="s">
        <v>41</v>
      </c>
      <c r="N4189" t="s">
        <v>83</v>
      </c>
      <c r="O4189" s="2">
        <v>45078.003495370373</v>
      </c>
      <c r="R4189" t="str">
        <f t="shared" ca="1" si="65"/>
        <v>Aisha</v>
      </c>
      <c r="S4189" t="str">
        <f>IFERROR(TEXT(DATEVALUE(LEFT(Table1[[#This Row],[Date of Purchase]],10)), "MMMM"), TEXT(Table1[[#This Row],[Date of Purchase]], "MMMM"))</f>
        <v>January</v>
      </c>
      <c r="T4189" t="str">
        <f>IF(OR(
  AND(Table1[[#This Row],[Ticket Priority]]="Critical", Table1[[#This Row],[Ticket Status]]&lt;&gt;"Closed"),
  AND(Table1[[#This Row],[Ticket Priority]]="High", Table1[[#This Row],[Ticket Status]]="Open")
), "Yes", "No")</f>
        <v>No</v>
      </c>
      <c r="U4189" s="4" t="str">
        <f>IF(Table1[[#This Row],[Ticket Status]]="Closed","Yes","No")</f>
        <v>No</v>
      </c>
      <c r="V4189" s="4" t="str">
        <f>IF(Table1[[#This Row],[Ticket Status]]="Pending Customer Response","Yes","No")</f>
        <v>Yes</v>
      </c>
      <c r="W4189" s="5">
        <f ca="1">COUNTIFS(Table1[Agent_name],Table1[[#This Row],[Agent_name]],Table1[Month],Table1[[#This Row],[Month]])/160</f>
        <v>0.83125000000000004</v>
      </c>
    </row>
    <row r="4190" spans="1:23" x14ac:dyDescent="0.25">
      <c r="A4190">
        <v>4189</v>
      </c>
      <c r="B4190" t="s">
        <v>13692</v>
      </c>
      <c r="C4190" t="s">
        <v>13693</v>
      </c>
      <c r="D4190">
        <v>67</v>
      </c>
      <c r="E4190" t="s">
        <v>58</v>
      </c>
      <c r="F4190" t="s">
        <v>242</v>
      </c>
      <c r="G4190" s="1">
        <v>44546</v>
      </c>
      <c r="H4190" t="s">
        <v>59</v>
      </c>
      <c r="I4190" t="s">
        <v>31</v>
      </c>
      <c r="J4190" s="3" t="s">
        <v>13694</v>
      </c>
      <c r="K4190" t="s">
        <v>24</v>
      </c>
      <c r="M4190" t="s">
        <v>41</v>
      </c>
      <c r="N4190" t="s">
        <v>83</v>
      </c>
      <c r="O4190" s="2">
        <v>45078.004907407405</v>
      </c>
      <c r="R4190" t="str">
        <f t="shared" ca="1" si="65"/>
        <v>Ravi</v>
      </c>
      <c r="S4190" t="str">
        <f>IFERROR(TEXT(DATEVALUE(LEFT(Table1[[#This Row],[Date of Purchase]],10)), "MMMM"), TEXT(Table1[[#This Row],[Date of Purchase]], "MMMM"))</f>
        <v>December</v>
      </c>
      <c r="T4190" t="str">
        <f>IF(OR(
  AND(Table1[[#This Row],[Ticket Priority]]="Critical", Table1[[#This Row],[Ticket Status]]&lt;&gt;"Closed"),
  AND(Table1[[#This Row],[Ticket Priority]]="High", Table1[[#This Row],[Ticket Status]]="Open")
), "Yes", "No")</f>
        <v>No</v>
      </c>
      <c r="U4190" s="4" t="str">
        <f>IF(Table1[[#This Row],[Ticket Status]]="Closed","Yes","No")</f>
        <v>No</v>
      </c>
      <c r="V4190" s="4" t="str">
        <f>IF(Table1[[#This Row],[Ticket Status]]="Pending Customer Response","Yes","No")</f>
        <v>Yes</v>
      </c>
      <c r="W4190" s="5">
        <f ca="1">COUNTIFS(Table1[Agent_name],Table1[[#This Row],[Agent_name]],Table1[Month],Table1[[#This Row],[Month]])/160</f>
        <v>0.66249999999999998</v>
      </c>
    </row>
    <row r="4191" spans="1:23" x14ac:dyDescent="0.25">
      <c r="A4191">
        <v>4190</v>
      </c>
      <c r="B4191" t="s">
        <v>13695</v>
      </c>
      <c r="C4191" t="s">
        <v>13696</v>
      </c>
      <c r="D4191">
        <v>68</v>
      </c>
      <c r="E4191" t="s">
        <v>58</v>
      </c>
      <c r="F4191" t="s">
        <v>202</v>
      </c>
      <c r="G4191" s="1">
        <v>44421</v>
      </c>
      <c r="H4191" t="s">
        <v>21</v>
      </c>
      <c r="I4191" t="s">
        <v>150</v>
      </c>
      <c r="J4191" s="3" t="s">
        <v>13697</v>
      </c>
      <c r="K4191" t="s">
        <v>24</v>
      </c>
      <c r="M4191" t="s">
        <v>89</v>
      </c>
      <c r="N4191" t="s">
        <v>55</v>
      </c>
      <c r="O4191" s="2">
        <v>45078.724363425928</v>
      </c>
      <c r="R4191" t="str">
        <f t="shared" ca="1" si="65"/>
        <v>Aisha</v>
      </c>
      <c r="S4191" t="str">
        <f>IFERROR(TEXT(DATEVALUE(LEFT(Table1[[#This Row],[Date of Purchase]],10)), "MMMM"), TEXT(Table1[[#This Row],[Date of Purchase]], "MMMM"))</f>
        <v>August</v>
      </c>
      <c r="T4191" t="str">
        <f>IF(OR(
  AND(Table1[[#This Row],[Ticket Priority]]="Critical", Table1[[#This Row],[Ticket Status]]&lt;&gt;"Closed"),
  AND(Table1[[#This Row],[Ticket Priority]]="High", Table1[[#This Row],[Ticket Status]]="Open")
), "Yes", "No")</f>
        <v>No</v>
      </c>
      <c r="U4191" s="4" t="str">
        <f>IF(Table1[[#This Row],[Ticket Status]]="Closed","Yes","No")</f>
        <v>No</v>
      </c>
      <c r="V4191" s="4" t="str">
        <f>IF(Table1[[#This Row],[Ticket Status]]="Pending Customer Response","Yes","No")</f>
        <v>Yes</v>
      </c>
      <c r="W4191" s="5">
        <f ca="1">COUNTIFS(Table1[Agent_name],Table1[[#This Row],[Agent_name]],Table1[Month],Table1[[#This Row],[Month]])/160</f>
        <v>0.86250000000000004</v>
      </c>
    </row>
    <row r="4192" spans="1:23" x14ac:dyDescent="0.25">
      <c r="A4192">
        <v>4191</v>
      </c>
      <c r="B4192" t="s">
        <v>13698</v>
      </c>
      <c r="C4192" t="s">
        <v>13699</v>
      </c>
      <c r="D4192">
        <v>30</v>
      </c>
      <c r="E4192" t="s">
        <v>29</v>
      </c>
      <c r="F4192" t="s">
        <v>76</v>
      </c>
      <c r="G4192" s="1">
        <v>44018</v>
      </c>
      <c r="H4192" t="s">
        <v>66</v>
      </c>
      <c r="I4192" t="s">
        <v>113</v>
      </c>
      <c r="J4192" s="3" t="s">
        <v>13700</v>
      </c>
      <c r="K4192" t="s">
        <v>62</v>
      </c>
      <c r="M4192" t="s">
        <v>25</v>
      </c>
      <c r="N4192" t="s">
        <v>26</v>
      </c>
      <c r="R4192" t="str">
        <f t="shared" ca="1" si="65"/>
        <v>Rahul</v>
      </c>
      <c r="S4192" t="str">
        <f>IFERROR(TEXT(DATEVALUE(LEFT(Table1[[#This Row],[Date of Purchase]],10)), "MMMM"), TEXT(Table1[[#This Row],[Date of Purchase]], "MMMM"))</f>
        <v>July</v>
      </c>
      <c r="T4192" t="str">
        <f>IF(OR(
  AND(Table1[[#This Row],[Ticket Priority]]="Critical", Table1[[#This Row],[Ticket Status]]&lt;&gt;"Closed"),
  AND(Table1[[#This Row],[Ticket Priority]]="High", Table1[[#This Row],[Ticket Status]]="Open")
), "Yes", "No")</f>
        <v>Yes</v>
      </c>
      <c r="U4192" s="4" t="str">
        <f>IF(Table1[[#This Row],[Ticket Status]]="Closed","Yes","No")</f>
        <v>No</v>
      </c>
      <c r="V4192" s="4" t="str">
        <f>IF(Table1[[#This Row],[Ticket Status]]="Pending Customer Response","Yes","No")</f>
        <v>No</v>
      </c>
      <c r="W4192" s="5">
        <f ca="1">COUNTIFS(Table1[Agent_name],Table1[[#This Row],[Agent_name]],Table1[Month],Table1[[#This Row],[Month]])/160</f>
        <v>0.21249999999999999</v>
      </c>
    </row>
    <row r="4193" spans="1:23" x14ac:dyDescent="0.25">
      <c r="A4193">
        <v>4192</v>
      </c>
      <c r="B4193" t="s">
        <v>1682</v>
      </c>
      <c r="C4193" t="s">
        <v>13701</v>
      </c>
      <c r="D4193">
        <v>38</v>
      </c>
      <c r="E4193" t="s">
        <v>58</v>
      </c>
      <c r="F4193" t="s">
        <v>173</v>
      </c>
      <c r="G4193" s="1">
        <v>43918</v>
      </c>
      <c r="H4193" t="s">
        <v>45</v>
      </c>
      <c r="I4193" t="s">
        <v>59</v>
      </c>
      <c r="J4193" s="3" t="s">
        <v>13702</v>
      </c>
      <c r="K4193" t="s">
        <v>24</v>
      </c>
      <c r="M4193" t="s">
        <v>143</v>
      </c>
      <c r="N4193" t="s">
        <v>33</v>
      </c>
      <c r="O4193" s="2">
        <v>45078.329942129632</v>
      </c>
      <c r="R4193" t="str">
        <f t="shared" ca="1" si="65"/>
        <v>Aisha</v>
      </c>
      <c r="S4193" t="str">
        <f>IFERROR(TEXT(DATEVALUE(LEFT(Table1[[#This Row],[Date of Purchase]],10)), "MMMM"), TEXT(Table1[[#This Row],[Date of Purchase]], "MMMM"))</f>
        <v>March</v>
      </c>
      <c r="T4193" t="str">
        <f>IF(OR(
  AND(Table1[[#This Row],[Ticket Priority]]="Critical", Table1[[#This Row],[Ticket Status]]&lt;&gt;"Closed"),
  AND(Table1[[#This Row],[Ticket Priority]]="High", Table1[[#This Row],[Ticket Status]]="Open")
), "Yes", "No")</f>
        <v>No</v>
      </c>
      <c r="U4193" s="4" t="str">
        <f>IF(Table1[[#This Row],[Ticket Status]]="Closed","Yes","No")</f>
        <v>No</v>
      </c>
      <c r="V4193" s="4" t="str">
        <f>IF(Table1[[#This Row],[Ticket Status]]="Pending Customer Response","Yes","No")</f>
        <v>Yes</v>
      </c>
      <c r="W4193" s="5">
        <f ca="1">COUNTIFS(Table1[Agent_name],Table1[[#This Row],[Agent_name]],Table1[Month],Table1[[#This Row],[Month]])/160</f>
        <v>1.0062500000000001</v>
      </c>
    </row>
    <row r="4194" spans="1:23" x14ac:dyDescent="0.25">
      <c r="A4194">
        <v>4193</v>
      </c>
      <c r="B4194" t="s">
        <v>13703</v>
      </c>
      <c r="C4194" t="s">
        <v>13704</v>
      </c>
      <c r="D4194">
        <v>42</v>
      </c>
      <c r="E4194" t="s">
        <v>29</v>
      </c>
      <c r="F4194" t="s">
        <v>86</v>
      </c>
      <c r="G4194" s="1">
        <v>44206</v>
      </c>
      <c r="H4194" t="s">
        <v>21</v>
      </c>
      <c r="I4194" t="s">
        <v>22</v>
      </c>
      <c r="J4194" s="3" t="s">
        <v>13705</v>
      </c>
      <c r="K4194" t="s">
        <v>39</v>
      </c>
      <c r="L4194" t="s">
        <v>13706</v>
      </c>
      <c r="M4194" t="s">
        <v>25</v>
      </c>
      <c r="N4194" t="s">
        <v>33</v>
      </c>
      <c r="O4194" s="2">
        <v>45078.909120370372</v>
      </c>
      <c r="P4194" s="2">
        <v>45078.352870370371</v>
      </c>
      <c r="Q4194">
        <v>3</v>
      </c>
      <c r="R4194" t="str">
        <f t="shared" ca="1" si="65"/>
        <v>Aisha</v>
      </c>
      <c r="S4194" t="str">
        <f>IFERROR(TEXT(DATEVALUE(LEFT(Table1[[#This Row],[Date of Purchase]],10)), "MMMM"), TEXT(Table1[[#This Row],[Date of Purchase]], "MMMM"))</f>
        <v>January</v>
      </c>
      <c r="T4194" t="str">
        <f>IF(OR(
  AND(Table1[[#This Row],[Ticket Priority]]="Critical", Table1[[#This Row],[Ticket Status]]&lt;&gt;"Closed"),
  AND(Table1[[#This Row],[Ticket Priority]]="High", Table1[[#This Row],[Ticket Status]]="Open")
), "Yes", "No")</f>
        <v>No</v>
      </c>
      <c r="U4194" s="4" t="str">
        <f>IF(Table1[[#This Row],[Ticket Status]]="Closed","Yes","No")</f>
        <v>Yes</v>
      </c>
      <c r="V4194" s="4" t="str">
        <f>IF(Table1[[#This Row],[Ticket Status]]="Pending Customer Response","Yes","No")</f>
        <v>No</v>
      </c>
      <c r="W4194" s="5">
        <f ca="1">COUNTIFS(Table1[Agent_name],Table1[[#This Row],[Agent_name]],Table1[Month],Table1[[#This Row],[Month]])/160</f>
        <v>0.83125000000000004</v>
      </c>
    </row>
    <row r="4195" spans="1:23" x14ac:dyDescent="0.25">
      <c r="A4195">
        <v>4194</v>
      </c>
      <c r="B4195" t="s">
        <v>13707</v>
      </c>
      <c r="C4195" t="s">
        <v>13708</v>
      </c>
      <c r="D4195">
        <v>26</v>
      </c>
      <c r="E4195" t="s">
        <v>29</v>
      </c>
      <c r="F4195" t="s">
        <v>51</v>
      </c>
      <c r="G4195" s="1">
        <v>44515</v>
      </c>
      <c r="H4195" t="s">
        <v>59</v>
      </c>
      <c r="I4195" t="s">
        <v>22</v>
      </c>
      <c r="J4195" s="3" t="s">
        <v>13709</v>
      </c>
      <c r="K4195" t="s">
        <v>62</v>
      </c>
      <c r="M4195" t="s">
        <v>25</v>
      </c>
      <c r="N4195" t="s">
        <v>55</v>
      </c>
      <c r="R4195" t="str">
        <f t="shared" ca="1" si="65"/>
        <v>Sara</v>
      </c>
      <c r="S4195" t="str">
        <f>IFERROR(TEXT(DATEVALUE(LEFT(Table1[[#This Row],[Date of Purchase]],10)), "MMMM"), TEXT(Table1[[#This Row],[Date of Purchase]], "MMMM"))</f>
        <v>November</v>
      </c>
      <c r="T4195" t="str">
        <f>IF(OR(
  AND(Table1[[#This Row],[Ticket Priority]]="Critical", Table1[[#This Row],[Ticket Status]]&lt;&gt;"Closed"),
  AND(Table1[[#This Row],[Ticket Priority]]="High", Table1[[#This Row],[Ticket Status]]="Open")
), "Yes", "No")</f>
        <v>Yes</v>
      </c>
      <c r="U4195" s="4" t="str">
        <f>IF(Table1[[#This Row],[Ticket Status]]="Closed","Yes","No")</f>
        <v>No</v>
      </c>
      <c r="V4195" s="4" t="str">
        <f>IF(Table1[[#This Row],[Ticket Status]]="Pending Customer Response","Yes","No")</f>
        <v>No</v>
      </c>
      <c r="W4195" s="5">
        <f ca="1">COUNTIFS(Table1[Agent_name],Table1[[#This Row],[Agent_name]],Table1[Month],Table1[[#This Row],[Month]])/160</f>
        <v>0.79374999999999996</v>
      </c>
    </row>
    <row r="4196" spans="1:23" x14ac:dyDescent="0.25">
      <c r="A4196">
        <v>4195</v>
      </c>
      <c r="B4196" t="s">
        <v>13710</v>
      </c>
      <c r="C4196" t="s">
        <v>13711</v>
      </c>
      <c r="D4196">
        <v>30</v>
      </c>
      <c r="E4196" t="s">
        <v>19</v>
      </c>
      <c r="F4196" t="s">
        <v>219</v>
      </c>
      <c r="G4196" s="1">
        <v>43898</v>
      </c>
      <c r="H4196" t="s">
        <v>67</v>
      </c>
      <c r="I4196" t="s">
        <v>77</v>
      </c>
      <c r="J4196" s="3" t="s">
        <v>13712</v>
      </c>
      <c r="K4196" t="s">
        <v>24</v>
      </c>
      <c r="M4196" t="s">
        <v>143</v>
      </c>
      <c r="N4196" t="s">
        <v>26</v>
      </c>
      <c r="O4196" s="2">
        <v>45078.233472222222</v>
      </c>
      <c r="R4196" t="str">
        <f t="shared" ca="1" si="65"/>
        <v>Priya</v>
      </c>
      <c r="S4196" t="str">
        <f>IFERROR(TEXT(DATEVALUE(LEFT(Table1[[#This Row],[Date of Purchase]],10)), "MMMM"), TEXT(Table1[[#This Row],[Date of Purchase]], "MMMM"))</f>
        <v>March</v>
      </c>
      <c r="T4196" t="str">
        <f>IF(OR(
  AND(Table1[[#This Row],[Ticket Priority]]="Critical", Table1[[#This Row],[Ticket Status]]&lt;&gt;"Closed"),
  AND(Table1[[#This Row],[Ticket Priority]]="High", Table1[[#This Row],[Ticket Status]]="Open")
), "Yes", "No")</f>
        <v>No</v>
      </c>
      <c r="U4196" s="4" t="str">
        <f>IF(Table1[[#This Row],[Ticket Status]]="Closed","Yes","No")</f>
        <v>No</v>
      </c>
      <c r="V4196" s="4" t="str">
        <f>IF(Table1[[#This Row],[Ticket Status]]="Pending Customer Response","Yes","No")</f>
        <v>Yes</v>
      </c>
      <c r="W4196" s="5">
        <f ca="1">COUNTIFS(Table1[Agent_name],Table1[[#This Row],[Agent_name]],Table1[Month],Table1[[#This Row],[Month]])/160</f>
        <v>0.43125000000000002</v>
      </c>
    </row>
    <row r="4197" spans="1:23" x14ac:dyDescent="0.25">
      <c r="A4197">
        <v>4196</v>
      </c>
      <c r="B4197" t="s">
        <v>13713</v>
      </c>
      <c r="C4197" t="s">
        <v>13714</v>
      </c>
      <c r="D4197">
        <v>23</v>
      </c>
      <c r="E4197" t="s">
        <v>29</v>
      </c>
      <c r="F4197" t="s">
        <v>211</v>
      </c>
      <c r="G4197" s="1">
        <v>44352</v>
      </c>
      <c r="H4197" t="s">
        <v>66</v>
      </c>
      <c r="I4197" t="s">
        <v>72</v>
      </c>
      <c r="J4197" s="3" t="s">
        <v>13715</v>
      </c>
      <c r="K4197" t="s">
        <v>24</v>
      </c>
      <c r="M4197" t="s">
        <v>25</v>
      </c>
      <c r="N4197" t="s">
        <v>26</v>
      </c>
      <c r="O4197" s="2">
        <v>45078.686944444446</v>
      </c>
      <c r="R4197" t="str">
        <f t="shared" ca="1" si="65"/>
        <v>Priya</v>
      </c>
      <c r="S4197" t="str">
        <f>IFERROR(TEXT(DATEVALUE(LEFT(Table1[[#This Row],[Date of Purchase]],10)), "MMMM"), TEXT(Table1[[#This Row],[Date of Purchase]], "MMMM"))</f>
        <v>June</v>
      </c>
      <c r="T4197" t="str">
        <f>IF(OR(
  AND(Table1[[#This Row],[Ticket Priority]]="Critical", Table1[[#This Row],[Ticket Status]]&lt;&gt;"Closed"),
  AND(Table1[[#This Row],[Ticket Priority]]="High", Table1[[#This Row],[Ticket Status]]="Open")
), "Yes", "No")</f>
        <v>Yes</v>
      </c>
      <c r="U4197" s="4" t="str">
        <f>IF(Table1[[#This Row],[Ticket Status]]="Closed","Yes","No")</f>
        <v>No</v>
      </c>
      <c r="V4197" s="4" t="str">
        <f>IF(Table1[[#This Row],[Ticket Status]]="Pending Customer Response","Yes","No")</f>
        <v>Yes</v>
      </c>
      <c r="W4197" s="5">
        <f ca="1">COUNTIFS(Table1[Agent_name],Table1[[#This Row],[Agent_name]],Table1[Month],Table1[[#This Row],[Month]])/160</f>
        <v>0.35625000000000001</v>
      </c>
    </row>
    <row r="4198" spans="1:23" x14ac:dyDescent="0.25">
      <c r="A4198">
        <v>4197</v>
      </c>
      <c r="B4198" t="s">
        <v>13716</v>
      </c>
      <c r="C4198" t="s">
        <v>13717</v>
      </c>
      <c r="D4198">
        <v>54</v>
      </c>
      <c r="E4198" t="s">
        <v>19</v>
      </c>
      <c r="F4198" t="s">
        <v>65</v>
      </c>
      <c r="G4198" s="1">
        <v>44156</v>
      </c>
      <c r="H4198" t="s">
        <v>21</v>
      </c>
      <c r="I4198" t="s">
        <v>93</v>
      </c>
      <c r="J4198" s="3" t="s">
        <v>13718</v>
      </c>
      <c r="K4198" t="s">
        <v>24</v>
      </c>
      <c r="M4198" t="s">
        <v>143</v>
      </c>
      <c r="N4198" t="s">
        <v>33</v>
      </c>
      <c r="O4198" s="2">
        <v>45078.392511574071</v>
      </c>
      <c r="R4198" t="str">
        <f t="shared" ca="1" si="65"/>
        <v>Sara</v>
      </c>
      <c r="S4198" t="str">
        <f>IFERROR(TEXT(DATEVALUE(LEFT(Table1[[#This Row],[Date of Purchase]],10)), "MMMM"), TEXT(Table1[[#This Row],[Date of Purchase]], "MMMM"))</f>
        <v>November</v>
      </c>
      <c r="T4198" t="str">
        <f>IF(OR(
  AND(Table1[[#This Row],[Ticket Priority]]="Critical", Table1[[#This Row],[Ticket Status]]&lt;&gt;"Closed"),
  AND(Table1[[#This Row],[Ticket Priority]]="High", Table1[[#This Row],[Ticket Status]]="Open")
), "Yes", "No")</f>
        <v>No</v>
      </c>
      <c r="U4198" s="4" t="str">
        <f>IF(Table1[[#This Row],[Ticket Status]]="Closed","Yes","No")</f>
        <v>No</v>
      </c>
      <c r="V4198" s="4" t="str">
        <f>IF(Table1[[#This Row],[Ticket Status]]="Pending Customer Response","Yes","No")</f>
        <v>Yes</v>
      </c>
      <c r="W4198" s="5">
        <f ca="1">COUNTIFS(Table1[Agent_name],Table1[[#This Row],[Agent_name]],Table1[Month],Table1[[#This Row],[Month]])/160</f>
        <v>0.79374999999999996</v>
      </c>
    </row>
    <row r="4199" spans="1:23" x14ac:dyDescent="0.25">
      <c r="A4199">
        <v>4198</v>
      </c>
      <c r="B4199" t="s">
        <v>13719</v>
      </c>
      <c r="C4199" t="s">
        <v>13720</v>
      </c>
      <c r="D4199">
        <v>54</v>
      </c>
      <c r="E4199" t="s">
        <v>19</v>
      </c>
      <c r="F4199" t="s">
        <v>86</v>
      </c>
      <c r="G4199" s="1">
        <v>44313</v>
      </c>
      <c r="H4199" t="s">
        <v>59</v>
      </c>
      <c r="I4199" t="s">
        <v>150</v>
      </c>
      <c r="J4199" s="3" t="s">
        <v>13721</v>
      </c>
      <c r="K4199" t="s">
        <v>24</v>
      </c>
      <c r="M4199" t="s">
        <v>25</v>
      </c>
      <c r="N4199" t="s">
        <v>55</v>
      </c>
      <c r="O4199" s="2">
        <v>45078.073761574073</v>
      </c>
      <c r="R4199" t="str">
        <f t="shared" ca="1" si="65"/>
        <v>Priya</v>
      </c>
      <c r="S4199" t="str">
        <f>IFERROR(TEXT(DATEVALUE(LEFT(Table1[[#This Row],[Date of Purchase]],10)), "MMMM"), TEXT(Table1[[#This Row],[Date of Purchase]], "MMMM"))</f>
        <v>April</v>
      </c>
      <c r="T4199" t="str">
        <f>IF(OR(
  AND(Table1[[#This Row],[Ticket Priority]]="Critical", Table1[[#This Row],[Ticket Status]]&lt;&gt;"Closed"),
  AND(Table1[[#This Row],[Ticket Priority]]="High", Table1[[#This Row],[Ticket Status]]="Open")
), "Yes", "No")</f>
        <v>Yes</v>
      </c>
      <c r="U4199" s="4" t="str">
        <f>IF(Table1[[#This Row],[Ticket Status]]="Closed","Yes","No")</f>
        <v>No</v>
      </c>
      <c r="V4199" s="4" t="str">
        <f>IF(Table1[[#This Row],[Ticket Status]]="Pending Customer Response","Yes","No")</f>
        <v>Yes</v>
      </c>
      <c r="W4199" s="5">
        <f ca="1">COUNTIFS(Table1[Agent_name],Table1[[#This Row],[Agent_name]],Table1[Month],Table1[[#This Row],[Month]])/160</f>
        <v>0.48749999999999999</v>
      </c>
    </row>
    <row r="4200" spans="1:23" x14ac:dyDescent="0.25">
      <c r="A4200">
        <v>4199</v>
      </c>
      <c r="B4200" t="s">
        <v>13722</v>
      </c>
      <c r="C4200" t="s">
        <v>13723</v>
      </c>
      <c r="D4200">
        <v>22</v>
      </c>
      <c r="E4200" t="s">
        <v>29</v>
      </c>
      <c r="F4200" t="s">
        <v>117</v>
      </c>
      <c r="G4200" s="1">
        <v>43880</v>
      </c>
      <c r="H4200" t="s">
        <v>21</v>
      </c>
      <c r="I4200" t="s">
        <v>31</v>
      </c>
      <c r="J4200" s="3" t="s">
        <v>13724</v>
      </c>
      <c r="K4200" t="s">
        <v>24</v>
      </c>
      <c r="M4200" t="s">
        <v>143</v>
      </c>
      <c r="N4200" t="s">
        <v>55</v>
      </c>
      <c r="O4200" s="2">
        <v>45078.339050925926</v>
      </c>
      <c r="R4200" t="str">
        <f t="shared" ca="1" si="65"/>
        <v>Sara</v>
      </c>
      <c r="S4200" t="str">
        <f>IFERROR(TEXT(DATEVALUE(LEFT(Table1[[#This Row],[Date of Purchase]],10)), "MMMM"), TEXT(Table1[[#This Row],[Date of Purchase]], "MMMM"))</f>
        <v>February</v>
      </c>
      <c r="T4200" t="str">
        <f>IF(OR(
  AND(Table1[[#This Row],[Ticket Priority]]="Critical", Table1[[#This Row],[Ticket Status]]&lt;&gt;"Closed"),
  AND(Table1[[#This Row],[Ticket Priority]]="High", Table1[[#This Row],[Ticket Status]]="Open")
), "Yes", "No")</f>
        <v>No</v>
      </c>
      <c r="U4200" s="4" t="str">
        <f>IF(Table1[[#This Row],[Ticket Status]]="Closed","Yes","No")</f>
        <v>No</v>
      </c>
      <c r="V4200" s="4" t="str">
        <f>IF(Table1[[#This Row],[Ticket Status]]="Pending Customer Response","Yes","No")</f>
        <v>Yes</v>
      </c>
      <c r="W4200" s="5">
        <f ca="1">COUNTIFS(Table1[Agent_name],Table1[[#This Row],[Agent_name]],Table1[Month],Table1[[#This Row],[Month]])/160</f>
        <v>0.65625</v>
      </c>
    </row>
    <row r="4201" spans="1:23" x14ac:dyDescent="0.25">
      <c r="A4201">
        <v>4200</v>
      </c>
      <c r="B4201" t="s">
        <v>13725</v>
      </c>
      <c r="C4201" t="s">
        <v>13726</v>
      </c>
      <c r="D4201">
        <v>64</v>
      </c>
      <c r="E4201" t="s">
        <v>58</v>
      </c>
      <c r="F4201" t="s">
        <v>249</v>
      </c>
      <c r="G4201" s="1">
        <v>43974</v>
      </c>
      <c r="H4201" t="s">
        <v>45</v>
      </c>
      <c r="I4201" t="s">
        <v>37</v>
      </c>
      <c r="J4201" s="3" t="s">
        <v>13727</v>
      </c>
      <c r="K4201" t="s">
        <v>24</v>
      </c>
      <c r="M4201" t="s">
        <v>25</v>
      </c>
      <c r="N4201" t="s">
        <v>55</v>
      </c>
      <c r="O4201" s="2">
        <v>45078.205046296294</v>
      </c>
      <c r="R4201" t="str">
        <f t="shared" ca="1" si="65"/>
        <v>Aisha</v>
      </c>
      <c r="S4201" t="str">
        <f>IFERROR(TEXT(DATEVALUE(LEFT(Table1[[#This Row],[Date of Purchase]],10)), "MMMM"), TEXT(Table1[[#This Row],[Date of Purchase]], "MMMM"))</f>
        <v>May</v>
      </c>
      <c r="T4201" t="str">
        <f>IF(OR(
  AND(Table1[[#This Row],[Ticket Priority]]="Critical", Table1[[#This Row],[Ticket Status]]&lt;&gt;"Closed"),
  AND(Table1[[#This Row],[Ticket Priority]]="High", Table1[[#This Row],[Ticket Status]]="Open")
), "Yes", "No")</f>
        <v>Yes</v>
      </c>
      <c r="U4201" s="4" t="str">
        <f>IF(Table1[[#This Row],[Ticket Status]]="Closed","Yes","No")</f>
        <v>No</v>
      </c>
      <c r="V4201" s="4" t="str">
        <f>IF(Table1[[#This Row],[Ticket Status]]="Pending Customer Response","Yes","No")</f>
        <v>Yes</v>
      </c>
      <c r="W4201" s="5">
        <f ca="1">COUNTIFS(Table1[Agent_name],Table1[[#This Row],[Agent_name]],Table1[Month],Table1[[#This Row],[Month]])/160</f>
        <v>0.93125000000000002</v>
      </c>
    </row>
    <row r="4202" spans="1:23" x14ac:dyDescent="0.25">
      <c r="A4202">
        <v>4201</v>
      </c>
      <c r="B4202" t="s">
        <v>13728</v>
      </c>
      <c r="C4202" t="s">
        <v>13729</v>
      </c>
      <c r="D4202">
        <v>33</v>
      </c>
      <c r="E4202" t="s">
        <v>58</v>
      </c>
      <c r="F4202" t="s">
        <v>20</v>
      </c>
      <c r="G4202" s="1">
        <v>43985</v>
      </c>
      <c r="H4202" t="s">
        <v>59</v>
      </c>
      <c r="I4202" t="s">
        <v>93</v>
      </c>
      <c r="J4202" s="3" t="s">
        <v>13730</v>
      </c>
      <c r="K4202" t="s">
        <v>39</v>
      </c>
      <c r="L4202" t="s">
        <v>13731</v>
      </c>
      <c r="M4202" t="s">
        <v>143</v>
      </c>
      <c r="N4202" t="s">
        <v>33</v>
      </c>
      <c r="O4202" s="2">
        <v>45078.675891203704</v>
      </c>
      <c r="P4202" s="2">
        <v>45078.77103009259</v>
      </c>
      <c r="Q4202">
        <v>4</v>
      </c>
      <c r="R4202" t="str">
        <f t="shared" ca="1" si="65"/>
        <v>Sara</v>
      </c>
      <c r="S4202" t="str">
        <f>IFERROR(TEXT(DATEVALUE(LEFT(Table1[[#This Row],[Date of Purchase]],10)), "MMMM"), TEXT(Table1[[#This Row],[Date of Purchase]], "MMMM"))</f>
        <v>June</v>
      </c>
      <c r="T4202" t="str">
        <f>IF(OR(
  AND(Table1[[#This Row],[Ticket Priority]]="Critical", Table1[[#This Row],[Ticket Status]]&lt;&gt;"Closed"),
  AND(Table1[[#This Row],[Ticket Priority]]="High", Table1[[#This Row],[Ticket Status]]="Open")
), "Yes", "No")</f>
        <v>No</v>
      </c>
      <c r="U4202" s="4" t="str">
        <f>IF(Table1[[#This Row],[Ticket Status]]="Closed","Yes","No")</f>
        <v>Yes</v>
      </c>
      <c r="V4202" s="4" t="str">
        <f>IF(Table1[[#This Row],[Ticket Status]]="Pending Customer Response","Yes","No")</f>
        <v>No</v>
      </c>
      <c r="W4202" s="5">
        <f ca="1">COUNTIFS(Table1[Agent_name],Table1[[#This Row],[Agent_name]],Table1[Month],Table1[[#This Row],[Month]])/160</f>
        <v>0.65</v>
      </c>
    </row>
    <row r="4203" spans="1:23" x14ac:dyDescent="0.25">
      <c r="A4203">
        <v>4202</v>
      </c>
      <c r="B4203" t="s">
        <v>13732</v>
      </c>
      <c r="C4203" t="s">
        <v>13733</v>
      </c>
      <c r="D4203">
        <v>56</v>
      </c>
      <c r="E4203" t="s">
        <v>19</v>
      </c>
      <c r="F4203" t="s">
        <v>157</v>
      </c>
      <c r="G4203" s="1">
        <v>43841</v>
      </c>
      <c r="H4203" t="s">
        <v>59</v>
      </c>
      <c r="I4203" t="s">
        <v>150</v>
      </c>
      <c r="J4203" s="3" t="s">
        <v>13734</v>
      </c>
      <c r="K4203" t="s">
        <v>24</v>
      </c>
      <c r="M4203" t="s">
        <v>25</v>
      </c>
      <c r="N4203" t="s">
        <v>55</v>
      </c>
      <c r="O4203" s="2">
        <v>45078.50854166667</v>
      </c>
      <c r="R4203" t="str">
        <f t="shared" ca="1" si="65"/>
        <v>Ravi</v>
      </c>
      <c r="S4203" t="str">
        <f>IFERROR(TEXT(DATEVALUE(LEFT(Table1[[#This Row],[Date of Purchase]],10)), "MMMM"), TEXT(Table1[[#This Row],[Date of Purchase]], "MMMM"))</f>
        <v>January</v>
      </c>
      <c r="T4203" t="str">
        <f>IF(OR(
  AND(Table1[[#This Row],[Ticket Priority]]="Critical", Table1[[#This Row],[Ticket Status]]&lt;&gt;"Closed"),
  AND(Table1[[#This Row],[Ticket Priority]]="High", Table1[[#This Row],[Ticket Status]]="Open")
), "Yes", "No")</f>
        <v>Yes</v>
      </c>
      <c r="U4203" s="4" t="str">
        <f>IF(Table1[[#This Row],[Ticket Status]]="Closed","Yes","No")</f>
        <v>No</v>
      </c>
      <c r="V4203" s="4" t="str">
        <f>IF(Table1[[#This Row],[Ticket Status]]="Pending Customer Response","Yes","No")</f>
        <v>Yes</v>
      </c>
      <c r="W4203" s="5">
        <f ca="1">COUNTIFS(Table1[Agent_name],Table1[[#This Row],[Agent_name]],Table1[Month],Table1[[#This Row],[Month]])/160</f>
        <v>0.74375000000000002</v>
      </c>
    </row>
    <row r="4204" spans="1:23" x14ac:dyDescent="0.25">
      <c r="A4204">
        <v>4203</v>
      </c>
      <c r="B4204" t="s">
        <v>13735</v>
      </c>
      <c r="C4204" t="s">
        <v>13736</v>
      </c>
      <c r="D4204">
        <v>51</v>
      </c>
      <c r="E4204" t="s">
        <v>58</v>
      </c>
      <c r="F4204" t="s">
        <v>36</v>
      </c>
      <c r="G4204" s="1">
        <v>44043</v>
      </c>
      <c r="H4204" t="s">
        <v>21</v>
      </c>
      <c r="I4204" t="s">
        <v>93</v>
      </c>
      <c r="J4204" s="3" t="s">
        <v>13737</v>
      </c>
      <c r="K4204" t="s">
        <v>24</v>
      </c>
      <c r="M4204" t="s">
        <v>143</v>
      </c>
      <c r="N4204" t="s">
        <v>33</v>
      </c>
      <c r="O4204" s="2">
        <v>45078.026620370372</v>
      </c>
      <c r="R4204" t="str">
        <f t="shared" ca="1" si="65"/>
        <v>Sara</v>
      </c>
      <c r="S4204" t="str">
        <f>IFERROR(TEXT(DATEVALUE(LEFT(Table1[[#This Row],[Date of Purchase]],10)), "MMMM"), TEXT(Table1[[#This Row],[Date of Purchase]], "MMMM"))</f>
        <v>July</v>
      </c>
      <c r="T4204" t="str">
        <f>IF(OR(
  AND(Table1[[#This Row],[Ticket Priority]]="Critical", Table1[[#This Row],[Ticket Status]]&lt;&gt;"Closed"),
  AND(Table1[[#This Row],[Ticket Priority]]="High", Table1[[#This Row],[Ticket Status]]="Open")
), "Yes", "No")</f>
        <v>No</v>
      </c>
      <c r="U4204" s="4" t="str">
        <f>IF(Table1[[#This Row],[Ticket Status]]="Closed","Yes","No")</f>
        <v>No</v>
      </c>
      <c r="V4204" s="4" t="str">
        <f>IF(Table1[[#This Row],[Ticket Status]]="Pending Customer Response","Yes","No")</f>
        <v>Yes</v>
      </c>
      <c r="W4204" s="5">
        <f ca="1">COUNTIFS(Table1[Agent_name],Table1[[#This Row],[Agent_name]],Table1[Month],Table1[[#This Row],[Month]])/160</f>
        <v>0.6875</v>
      </c>
    </row>
    <row r="4205" spans="1:23" x14ac:dyDescent="0.25">
      <c r="A4205">
        <v>4204</v>
      </c>
      <c r="B4205" t="s">
        <v>13738</v>
      </c>
      <c r="C4205" t="s">
        <v>13739</v>
      </c>
      <c r="D4205">
        <v>27</v>
      </c>
      <c r="E4205" t="s">
        <v>29</v>
      </c>
      <c r="F4205" t="s">
        <v>129</v>
      </c>
      <c r="G4205" s="1">
        <v>43868</v>
      </c>
      <c r="H4205" t="s">
        <v>66</v>
      </c>
      <c r="I4205" t="s">
        <v>113</v>
      </c>
      <c r="J4205" s="3" t="s">
        <v>271</v>
      </c>
      <c r="K4205" t="s">
        <v>62</v>
      </c>
      <c r="M4205" t="s">
        <v>89</v>
      </c>
      <c r="N4205" t="s">
        <v>55</v>
      </c>
      <c r="R4205" t="str">
        <f t="shared" ca="1" si="65"/>
        <v>Ravi</v>
      </c>
      <c r="S4205" t="str">
        <f>IFERROR(TEXT(DATEVALUE(LEFT(Table1[[#This Row],[Date of Purchase]],10)), "MMMM"), TEXT(Table1[[#This Row],[Date of Purchase]], "MMMM"))</f>
        <v>February</v>
      </c>
      <c r="T4205" t="str">
        <f>IF(OR(
  AND(Table1[[#This Row],[Ticket Priority]]="Critical", Table1[[#This Row],[Ticket Status]]&lt;&gt;"Closed"),
  AND(Table1[[#This Row],[Ticket Priority]]="High", Table1[[#This Row],[Ticket Status]]="Open")
), "Yes", "No")</f>
        <v>Yes</v>
      </c>
      <c r="U4205" s="4" t="str">
        <f>IF(Table1[[#This Row],[Ticket Status]]="Closed","Yes","No")</f>
        <v>No</v>
      </c>
      <c r="V4205" s="4" t="str">
        <f>IF(Table1[[#This Row],[Ticket Status]]="Pending Customer Response","Yes","No")</f>
        <v>No</v>
      </c>
      <c r="W4205" s="5">
        <f ca="1">COUNTIFS(Table1[Agent_name],Table1[[#This Row],[Agent_name]],Table1[Month],Table1[[#This Row],[Month]])/160</f>
        <v>0.61250000000000004</v>
      </c>
    </row>
    <row r="4206" spans="1:23" x14ac:dyDescent="0.25">
      <c r="A4206">
        <v>4205</v>
      </c>
      <c r="B4206" t="s">
        <v>13740</v>
      </c>
      <c r="C4206" t="s">
        <v>13741</v>
      </c>
      <c r="D4206">
        <v>65</v>
      </c>
      <c r="E4206" t="s">
        <v>29</v>
      </c>
      <c r="F4206" t="s">
        <v>51</v>
      </c>
      <c r="G4206" s="1">
        <v>44347</v>
      </c>
      <c r="H4206" t="s">
        <v>66</v>
      </c>
      <c r="I4206" t="s">
        <v>31</v>
      </c>
      <c r="J4206" s="3" t="s">
        <v>13742</v>
      </c>
      <c r="K4206" t="s">
        <v>24</v>
      </c>
      <c r="M4206" t="s">
        <v>89</v>
      </c>
      <c r="N4206" t="s">
        <v>55</v>
      </c>
      <c r="O4206" s="2">
        <v>45078.806504629632</v>
      </c>
      <c r="R4206" t="str">
        <f t="shared" ca="1" si="65"/>
        <v>Ravi</v>
      </c>
      <c r="S4206" t="str">
        <f>IFERROR(TEXT(DATEVALUE(LEFT(Table1[[#This Row],[Date of Purchase]],10)), "MMMM"), TEXT(Table1[[#This Row],[Date of Purchase]], "MMMM"))</f>
        <v>May</v>
      </c>
      <c r="T4206" t="str">
        <f>IF(OR(
  AND(Table1[[#This Row],[Ticket Priority]]="Critical", Table1[[#This Row],[Ticket Status]]&lt;&gt;"Closed"),
  AND(Table1[[#This Row],[Ticket Priority]]="High", Table1[[#This Row],[Ticket Status]]="Open")
), "Yes", "No")</f>
        <v>No</v>
      </c>
      <c r="U4206" s="4" t="str">
        <f>IF(Table1[[#This Row],[Ticket Status]]="Closed","Yes","No")</f>
        <v>No</v>
      </c>
      <c r="V4206" s="4" t="str">
        <f>IF(Table1[[#This Row],[Ticket Status]]="Pending Customer Response","Yes","No")</f>
        <v>Yes</v>
      </c>
      <c r="W4206" s="5">
        <f ca="1">COUNTIFS(Table1[Agent_name],Table1[[#This Row],[Agent_name]],Table1[Month],Table1[[#This Row],[Month]])/160</f>
        <v>0.67500000000000004</v>
      </c>
    </row>
    <row r="4207" spans="1:23" x14ac:dyDescent="0.25">
      <c r="A4207">
        <v>4206</v>
      </c>
      <c r="B4207" t="s">
        <v>13743</v>
      </c>
      <c r="C4207" t="s">
        <v>13744</v>
      </c>
      <c r="D4207">
        <v>65</v>
      </c>
      <c r="E4207" t="s">
        <v>58</v>
      </c>
      <c r="F4207" t="s">
        <v>36</v>
      </c>
      <c r="G4207" s="1">
        <v>44233</v>
      </c>
      <c r="H4207" t="s">
        <v>45</v>
      </c>
      <c r="I4207" t="s">
        <v>67</v>
      </c>
      <c r="J4207" s="3" t="s">
        <v>13745</v>
      </c>
      <c r="K4207" t="s">
        <v>62</v>
      </c>
      <c r="M4207" t="s">
        <v>25</v>
      </c>
      <c r="N4207" t="s">
        <v>55</v>
      </c>
      <c r="R4207" t="str">
        <f t="shared" ca="1" si="65"/>
        <v>Sara</v>
      </c>
      <c r="S4207" t="str">
        <f>IFERROR(TEXT(DATEVALUE(LEFT(Table1[[#This Row],[Date of Purchase]],10)), "MMMM"), TEXT(Table1[[#This Row],[Date of Purchase]], "MMMM"))</f>
        <v>February</v>
      </c>
      <c r="T4207" t="str">
        <f>IF(OR(
  AND(Table1[[#This Row],[Ticket Priority]]="Critical", Table1[[#This Row],[Ticket Status]]&lt;&gt;"Closed"),
  AND(Table1[[#This Row],[Ticket Priority]]="High", Table1[[#This Row],[Ticket Status]]="Open")
), "Yes", "No")</f>
        <v>Yes</v>
      </c>
      <c r="U4207" s="4" t="str">
        <f>IF(Table1[[#This Row],[Ticket Status]]="Closed","Yes","No")</f>
        <v>No</v>
      </c>
      <c r="V4207" s="4" t="str">
        <f>IF(Table1[[#This Row],[Ticket Status]]="Pending Customer Response","Yes","No")</f>
        <v>No</v>
      </c>
      <c r="W4207" s="5">
        <f ca="1">COUNTIFS(Table1[Agent_name],Table1[[#This Row],[Agent_name]],Table1[Month],Table1[[#This Row],[Month]])/160</f>
        <v>0.65625</v>
      </c>
    </row>
    <row r="4208" spans="1:23" x14ac:dyDescent="0.25">
      <c r="A4208">
        <v>4207</v>
      </c>
      <c r="B4208" t="s">
        <v>13746</v>
      </c>
      <c r="C4208" t="s">
        <v>13747</v>
      </c>
      <c r="D4208">
        <v>40</v>
      </c>
      <c r="E4208" t="s">
        <v>29</v>
      </c>
      <c r="F4208" t="s">
        <v>65</v>
      </c>
      <c r="G4208" s="1">
        <v>44514</v>
      </c>
      <c r="H4208" t="s">
        <v>67</v>
      </c>
      <c r="I4208" t="s">
        <v>72</v>
      </c>
      <c r="J4208" s="3" t="s">
        <v>13748</v>
      </c>
      <c r="K4208" t="s">
        <v>62</v>
      </c>
      <c r="M4208" t="s">
        <v>89</v>
      </c>
      <c r="N4208" t="s">
        <v>55</v>
      </c>
      <c r="R4208" t="str">
        <f t="shared" ca="1" si="65"/>
        <v>Aisha</v>
      </c>
      <c r="S4208" t="str">
        <f>IFERROR(TEXT(DATEVALUE(LEFT(Table1[[#This Row],[Date of Purchase]],10)), "MMMM"), TEXT(Table1[[#This Row],[Date of Purchase]], "MMMM"))</f>
        <v>November</v>
      </c>
      <c r="T4208" t="str">
        <f>IF(OR(
  AND(Table1[[#This Row],[Ticket Priority]]="Critical", Table1[[#This Row],[Ticket Status]]&lt;&gt;"Closed"),
  AND(Table1[[#This Row],[Ticket Priority]]="High", Table1[[#This Row],[Ticket Status]]="Open")
), "Yes", "No")</f>
        <v>Yes</v>
      </c>
      <c r="U4208" s="4" t="str">
        <f>IF(Table1[[#This Row],[Ticket Status]]="Closed","Yes","No")</f>
        <v>No</v>
      </c>
      <c r="V4208" s="4" t="str">
        <f>IF(Table1[[#This Row],[Ticket Status]]="Pending Customer Response","Yes","No")</f>
        <v>No</v>
      </c>
      <c r="W4208" s="5">
        <f ca="1">COUNTIFS(Table1[Agent_name],Table1[[#This Row],[Agent_name]],Table1[Month],Table1[[#This Row],[Month]])/160</f>
        <v>0.85624999999999996</v>
      </c>
    </row>
    <row r="4209" spans="1:23" x14ac:dyDescent="0.25">
      <c r="A4209">
        <v>4208</v>
      </c>
      <c r="B4209" t="s">
        <v>13749</v>
      </c>
      <c r="C4209" t="s">
        <v>13750</v>
      </c>
      <c r="D4209">
        <v>48</v>
      </c>
      <c r="E4209" t="s">
        <v>19</v>
      </c>
      <c r="F4209" t="s">
        <v>20</v>
      </c>
      <c r="G4209" s="1">
        <v>44174</v>
      </c>
      <c r="H4209" t="s">
        <v>67</v>
      </c>
      <c r="I4209" t="s">
        <v>99</v>
      </c>
      <c r="J4209" s="3" t="s">
        <v>13751</v>
      </c>
      <c r="K4209" t="s">
        <v>62</v>
      </c>
      <c r="M4209" t="s">
        <v>143</v>
      </c>
      <c r="N4209" t="s">
        <v>26</v>
      </c>
      <c r="R4209" t="str">
        <f t="shared" ca="1" si="65"/>
        <v>Ravi</v>
      </c>
      <c r="S4209" t="str">
        <f>IFERROR(TEXT(DATEVALUE(LEFT(Table1[[#This Row],[Date of Purchase]],10)), "MMMM"), TEXT(Table1[[#This Row],[Date of Purchase]], "MMMM"))</f>
        <v>December</v>
      </c>
      <c r="T4209" t="str">
        <f>IF(OR(
  AND(Table1[[#This Row],[Ticket Priority]]="Critical", Table1[[#This Row],[Ticket Status]]&lt;&gt;"Closed"),
  AND(Table1[[#This Row],[Ticket Priority]]="High", Table1[[#This Row],[Ticket Status]]="Open")
), "Yes", "No")</f>
        <v>No</v>
      </c>
      <c r="U4209" s="4" t="str">
        <f>IF(Table1[[#This Row],[Ticket Status]]="Closed","Yes","No")</f>
        <v>No</v>
      </c>
      <c r="V4209" s="4" t="str">
        <f>IF(Table1[[#This Row],[Ticket Status]]="Pending Customer Response","Yes","No")</f>
        <v>No</v>
      </c>
      <c r="W4209" s="5">
        <f ca="1">COUNTIFS(Table1[Agent_name],Table1[[#This Row],[Agent_name]],Table1[Month],Table1[[#This Row],[Month]])/160</f>
        <v>0.66249999999999998</v>
      </c>
    </row>
    <row r="4210" spans="1:23" x14ac:dyDescent="0.25">
      <c r="A4210">
        <v>4209</v>
      </c>
      <c r="B4210" t="s">
        <v>13752</v>
      </c>
      <c r="C4210" t="s">
        <v>13753</v>
      </c>
      <c r="D4210">
        <v>32</v>
      </c>
      <c r="E4210" t="s">
        <v>19</v>
      </c>
      <c r="F4210" t="s">
        <v>421</v>
      </c>
      <c r="G4210" s="1">
        <v>44093</v>
      </c>
      <c r="H4210" t="s">
        <v>67</v>
      </c>
      <c r="I4210" t="s">
        <v>150</v>
      </c>
      <c r="J4210" s="3" t="s">
        <v>13754</v>
      </c>
      <c r="K4210" t="s">
        <v>24</v>
      </c>
      <c r="M4210" t="s">
        <v>89</v>
      </c>
      <c r="N4210" t="s">
        <v>33</v>
      </c>
      <c r="O4210" s="2">
        <v>45078.071851851855</v>
      </c>
      <c r="R4210" t="str">
        <f t="shared" ca="1" si="65"/>
        <v>Aisha</v>
      </c>
      <c r="S4210" t="str">
        <f>IFERROR(TEXT(DATEVALUE(LEFT(Table1[[#This Row],[Date of Purchase]],10)), "MMMM"), TEXT(Table1[[#This Row],[Date of Purchase]], "MMMM"))</f>
        <v>September</v>
      </c>
      <c r="T4210" t="str">
        <f>IF(OR(
  AND(Table1[[#This Row],[Ticket Priority]]="Critical", Table1[[#This Row],[Ticket Status]]&lt;&gt;"Closed"),
  AND(Table1[[#This Row],[Ticket Priority]]="High", Table1[[#This Row],[Ticket Status]]="Open")
), "Yes", "No")</f>
        <v>No</v>
      </c>
      <c r="U4210" s="4" t="str">
        <f>IF(Table1[[#This Row],[Ticket Status]]="Closed","Yes","No")</f>
        <v>No</v>
      </c>
      <c r="V4210" s="4" t="str">
        <f>IF(Table1[[#This Row],[Ticket Status]]="Pending Customer Response","Yes","No")</f>
        <v>Yes</v>
      </c>
      <c r="W4210" s="5">
        <f ca="1">COUNTIFS(Table1[Agent_name],Table1[[#This Row],[Agent_name]],Table1[Month],Table1[[#This Row],[Month]])/160</f>
        <v>0.86250000000000004</v>
      </c>
    </row>
    <row r="4211" spans="1:23" x14ac:dyDescent="0.25">
      <c r="A4211">
        <v>4210</v>
      </c>
      <c r="B4211" t="s">
        <v>13755</v>
      </c>
      <c r="C4211" t="s">
        <v>13756</v>
      </c>
      <c r="D4211">
        <v>36</v>
      </c>
      <c r="E4211" t="s">
        <v>19</v>
      </c>
      <c r="F4211" t="s">
        <v>76</v>
      </c>
      <c r="G4211" s="1">
        <v>44025</v>
      </c>
      <c r="H4211" t="s">
        <v>21</v>
      </c>
      <c r="I4211" t="s">
        <v>67</v>
      </c>
      <c r="J4211" s="3" t="s">
        <v>445</v>
      </c>
      <c r="K4211" t="s">
        <v>24</v>
      </c>
      <c r="M4211" t="s">
        <v>143</v>
      </c>
      <c r="N4211" t="s">
        <v>33</v>
      </c>
      <c r="O4211" s="2">
        <v>45078.205185185187</v>
      </c>
      <c r="R4211" t="str">
        <f t="shared" ca="1" si="65"/>
        <v>Aisha</v>
      </c>
      <c r="S4211" t="str">
        <f>IFERROR(TEXT(DATEVALUE(LEFT(Table1[[#This Row],[Date of Purchase]],10)), "MMMM"), TEXT(Table1[[#This Row],[Date of Purchase]], "MMMM"))</f>
        <v>July</v>
      </c>
      <c r="T4211" t="str">
        <f>IF(OR(
  AND(Table1[[#This Row],[Ticket Priority]]="Critical", Table1[[#This Row],[Ticket Status]]&lt;&gt;"Closed"),
  AND(Table1[[#This Row],[Ticket Priority]]="High", Table1[[#This Row],[Ticket Status]]="Open")
), "Yes", "No")</f>
        <v>No</v>
      </c>
      <c r="U4211" s="4" t="str">
        <f>IF(Table1[[#This Row],[Ticket Status]]="Closed","Yes","No")</f>
        <v>No</v>
      </c>
      <c r="V4211" s="4" t="str">
        <f>IF(Table1[[#This Row],[Ticket Status]]="Pending Customer Response","Yes","No")</f>
        <v>Yes</v>
      </c>
      <c r="W4211" s="5">
        <f ca="1">COUNTIFS(Table1[Agent_name],Table1[[#This Row],[Agent_name]],Table1[Month],Table1[[#This Row],[Month]])/160</f>
        <v>0.875</v>
      </c>
    </row>
    <row r="4212" spans="1:23" x14ac:dyDescent="0.25">
      <c r="A4212">
        <v>4211</v>
      </c>
      <c r="B4212" t="s">
        <v>13757</v>
      </c>
      <c r="C4212" t="s">
        <v>13758</v>
      </c>
      <c r="D4212">
        <v>38</v>
      </c>
      <c r="E4212" t="s">
        <v>58</v>
      </c>
      <c r="F4212" t="s">
        <v>103</v>
      </c>
      <c r="G4212" s="1">
        <v>44419</v>
      </c>
      <c r="H4212" t="s">
        <v>21</v>
      </c>
      <c r="I4212" t="s">
        <v>59</v>
      </c>
      <c r="J4212" s="3" t="s">
        <v>13759</v>
      </c>
      <c r="K4212" t="s">
        <v>39</v>
      </c>
      <c r="L4212" t="s">
        <v>13760</v>
      </c>
      <c r="M4212" t="s">
        <v>25</v>
      </c>
      <c r="N4212" t="s">
        <v>83</v>
      </c>
      <c r="O4212" s="2">
        <v>45078.146180555559</v>
      </c>
      <c r="P4212" s="2">
        <v>45078.305902777778</v>
      </c>
      <c r="Q4212">
        <v>1</v>
      </c>
      <c r="R4212" t="str">
        <f t="shared" ca="1" si="65"/>
        <v>Sara</v>
      </c>
      <c r="S4212" t="str">
        <f>IFERROR(TEXT(DATEVALUE(LEFT(Table1[[#This Row],[Date of Purchase]],10)), "MMMM"), TEXT(Table1[[#This Row],[Date of Purchase]], "MMMM"))</f>
        <v>August</v>
      </c>
      <c r="T4212" t="str">
        <f>IF(OR(
  AND(Table1[[#This Row],[Ticket Priority]]="Critical", Table1[[#This Row],[Ticket Status]]&lt;&gt;"Closed"),
  AND(Table1[[#This Row],[Ticket Priority]]="High", Table1[[#This Row],[Ticket Status]]="Open")
), "Yes", "No")</f>
        <v>No</v>
      </c>
      <c r="U4212" s="4" t="str">
        <f>IF(Table1[[#This Row],[Ticket Status]]="Closed","Yes","No")</f>
        <v>Yes</v>
      </c>
      <c r="V4212" s="4" t="str">
        <f>IF(Table1[[#This Row],[Ticket Status]]="Pending Customer Response","Yes","No")</f>
        <v>No</v>
      </c>
      <c r="W4212" s="5">
        <f ca="1">COUNTIFS(Table1[Agent_name],Table1[[#This Row],[Agent_name]],Table1[Month],Table1[[#This Row],[Month]])/160</f>
        <v>0.8</v>
      </c>
    </row>
    <row r="4213" spans="1:23" x14ac:dyDescent="0.25">
      <c r="A4213">
        <v>4212</v>
      </c>
      <c r="B4213" t="s">
        <v>13761</v>
      </c>
      <c r="C4213" t="s">
        <v>13762</v>
      </c>
      <c r="D4213">
        <v>28</v>
      </c>
      <c r="E4213" t="s">
        <v>19</v>
      </c>
      <c r="F4213" t="s">
        <v>125</v>
      </c>
      <c r="G4213" s="1">
        <v>44548</v>
      </c>
      <c r="H4213" t="s">
        <v>66</v>
      </c>
      <c r="I4213" t="s">
        <v>93</v>
      </c>
      <c r="J4213" s="3" t="s">
        <v>13763</v>
      </c>
      <c r="K4213" t="s">
        <v>39</v>
      </c>
      <c r="L4213" t="s">
        <v>13764</v>
      </c>
      <c r="M4213" t="s">
        <v>41</v>
      </c>
      <c r="N4213" t="s">
        <v>83</v>
      </c>
      <c r="O4213" s="2">
        <v>45078.439953703702</v>
      </c>
      <c r="P4213" s="2">
        <v>45078.776064814818</v>
      </c>
      <c r="Q4213">
        <v>1</v>
      </c>
      <c r="R4213" t="str">
        <f t="shared" ca="1" si="65"/>
        <v>Priya</v>
      </c>
      <c r="S4213" t="str">
        <f>IFERROR(TEXT(DATEVALUE(LEFT(Table1[[#This Row],[Date of Purchase]],10)), "MMMM"), TEXT(Table1[[#This Row],[Date of Purchase]], "MMMM"))</f>
        <v>December</v>
      </c>
      <c r="T4213" t="str">
        <f>IF(OR(
  AND(Table1[[#This Row],[Ticket Priority]]="Critical", Table1[[#This Row],[Ticket Status]]&lt;&gt;"Closed"),
  AND(Table1[[#This Row],[Ticket Priority]]="High", Table1[[#This Row],[Ticket Status]]="Open")
), "Yes", "No")</f>
        <v>No</v>
      </c>
      <c r="U4213" s="4" t="str">
        <f>IF(Table1[[#This Row],[Ticket Status]]="Closed","Yes","No")</f>
        <v>Yes</v>
      </c>
      <c r="V4213" s="4" t="str">
        <f>IF(Table1[[#This Row],[Ticket Status]]="Pending Customer Response","Yes","No")</f>
        <v>No</v>
      </c>
      <c r="W4213" s="5">
        <f ca="1">COUNTIFS(Table1[Agent_name],Table1[[#This Row],[Agent_name]],Table1[Month],Table1[[#This Row],[Month]])/160</f>
        <v>0.48749999999999999</v>
      </c>
    </row>
    <row r="4214" spans="1:23" x14ac:dyDescent="0.25">
      <c r="A4214">
        <v>4213</v>
      </c>
      <c r="B4214" t="s">
        <v>13765</v>
      </c>
      <c r="C4214" t="s">
        <v>13766</v>
      </c>
      <c r="D4214">
        <v>52</v>
      </c>
      <c r="E4214" t="s">
        <v>19</v>
      </c>
      <c r="F4214" t="s">
        <v>81</v>
      </c>
      <c r="G4214" s="1">
        <v>43866</v>
      </c>
      <c r="H4214" t="s">
        <v>59</v>
      </c>
      <c r="I4214" t="s">
        <v>177</v>
      </c>
      <c r="J4214" s="3" t="s">
        <v>13767</v>
      </c>
      <c r="K4214" t="s">
        <v>62</v>
      </c>
      <c r="M4214" t="s">
        <v>89</v>
      </c>
      <c r="N4214" t="s">
        <v>26</v>
      </c>
      <c r="R4214" t="str">
        <f t="shared" ca="1" si="65"/>
        <v>Sara</v>
      </c>
      <c r="S4214" t="str">
        <f>IFERROR(TEXT(DATEVALUE(LEFT(Table1[[#This Row],[Date of Purchase]],10)), "MMMM"), TEXT(Table1[[#This Row],[Date of Purchase]], "MMMM"))</f>
        <v>February</v>
      </c>
      <c r="T4214" t="str">
        <f>IF(OR(
  AND(Table1[[#This Row],[Ticket Priority]]="Critical", Table1[[#This Row],[Ticket Status]]&lt;&gt;"Closed"),
  AND(Table1[[#This Row],[Ticket Priority]]="High", Table1[[#This Row],[Ticket Status]]="Open")
), "Yes", "No")</f>
        <v>Yes</v>
      </c>
      <c r="U4214" s="4" t="str">
        <f>IF(Table1[[#This Row],[Ticket Status]]="Closed","Yes","No")</f>
        <v>No</v>
      </c>
      <c r="V4214" s="4" t="str">
        <f>IF(Table1[[#This Row],[Ticket Status]]="Pending Customer Response","Yes","No")</f>
        <v>No</v>
      </c>
      <c r="W4214" s="5">
        <f ca="1">COUNTIFS(Table1[Agent_name],Table1[[#This Row],[Agent_name]],Table1[Month],Table1[[#This Row],[Month]])/160</f>
        <v>0.65625</v>
      </c>
    </row>
    <row r="4215" spans="1:23" x14ac:dyDescent="0.25">
      <c r="A4215">
        <v>4214</v>
      </c>
      <c r="B4215" t="s">
        <v>13768</v>
      </c>
      <c r="C4215" t="s">
        <v>13769</v>
      </c>
      <c r="D4215">
        <v>27</v>
      </c>
      <c r="E4215" t="s">
        <v>58</v>
      </c>
      <c r="F4215" t="s">
        <v>125</v>
      </c>
      <c r="G4215" s="1">
        <v>44071</v>
      </c>
      <c r="H4215" t="s">
        <v>67</v>
      </c>
      <c r="I4215" t="s">
        <v>93</v>
      </c>
      <c r="J4215" s="3" t="s">
        <v>13770</v>
      </c>
      <c r="K4215" t="s">
        <v>39</v>
      </c>
      <c r="L4215" t="s">
        <v>13771</v>
      </c>
      <c r="M4215" t="s">
        <v>41</v>
      </c>
      <c r="N4215" t="s">
        <v>55</v>
      </c>
      <c r="O4215" s="2">
        <v>45078.27747685185</v>
      </c>
      <c r="P4215" s="2">
        <v>45078.089282407411</v>
      </c>
      <c r="Q4215">
        <v>4</v>
      </c>
      <c r="R4215" t="str">
        <f t="shared" ca="1" si="65"/>
        <v>Aisha</v>
      </c>
      <c r="S4215" t="str">
        <f>IFERROR(TEXT(DATEVALUE(LEFT(Table1[[#This Row],[Date of Purchase]],10)), "MMMM"), TEXT(Table1[[#This Row],[Date of Purchase]], "MMMM"))</f>
        <v>August</v>
      </c>
      <c r="T4215" t="str">
        <f>IF(OR(
  AND(Table1[[#This Row],[Ticket Priority]]="Critical", Table1[[#This Row],[Ticket Status]]&lt;&gt;"Closed"),
  AND(Table1[[#This Row],[Ticket Priority]]="High", Table1[[#This Row],[Ticket Status]]="Open")
), "Yes", "No")</f>
        <v>No</v>
      </c>
      <c r="U4215" s="4" t="str">
        <f>IF(Table1[[#This Row],[Ticket Status]]="Closed","Yes","No")</f>
        <v>Yes</v>
      </c>
      <c r="V4215" s="4" t="str">
        <f>IF(Table1[[#This Row],[Ticket Status]]="Pending Customer Response","Yes","No")</f>
        <v>No</v>
      </c>
      <c r="W4215" s="5">
        <f ca="1">COUNTIFS(Table1[Agent_name],Table1[[#This Row],[Agent_name]],Table1[Month],Table1[[#This Row],[Month]])/160</f>
        <v>0.86250000000000004</v>
      </c>
    </row>
    <row r="4216" spans="1:23" x14ac:dyDescent="0.25">
      <c r="A4216">
        <v>4215</v>
      </c>
      <c r="B4216" t="s">
        <v>9074</v>
      </c>
      <c r="C4216" t="s">
        <v>13772</v>
      </c>
      <c r="D4216">
        <v>46</v>
      </c>
      <c r="E4216" t="s">
        <v>58</v>
      </c>
      <c r="F4216" t="s">
        <v>699</v>
      </c>
      <c r="G4216" s="1">
        <v>44246</v>
      </c>
      <c r="H4216" t="s">
        <v>67</v>
      </c>
      <c r="I4216" t="s">
        <v>77</v>
      </c>
      <c r="J4216" s="3" t="s">
        <v>13773</v>
      </c>
      <c r="K4216" t="s">
        <v>24</v>
      </c>
      <c r="M4216" t="s">
        <v>89</v>
      </c>
      <c r="N4216" t="s">
        <v>55</v>
      </c>
      <c r="O4216" s="2">
        <v>45078.76290509259</v>
      </c>
      <c r="R4216" t="str">
        <f t="shared" ca="1" si="65"/>
        <v>Karan</v>
      </c>
      <c r="S4216" t="str">
        <f>IFERROR(TEXT(DATEVALUE(LEFT(Table1[[#This Row],[Date of Purchase]],10)), "MMMM"), TEXT(Table1[[#This Row],[Date of Purchase]], "MMMM"))</f>
        <v>February</v>
      </c>
      <c r="T4216" t="str">
        <f>IF(OR(
  AND(Table1[[#This Row],[Ticket Priority]]="Critical", Table1[[#This Row],[Ticket Status]]&lt;&gt;"Closed"),
  AND(Table1[[#This Row],[Ticket Priority]]="High", Table1[[#This Row],[Ticket Status]]="Open")
), "Yes", "No")</f>
        <v>No</v>
      </c>
      <c r="U4216" s="4" t="str">
        <f>IF(Table1[[#This Row],[Ticket Status]]="Closed","Yes","No")</f>
        <v>No</v>
      </c>
      <c r="V4216" s="4" t="str">
        <f>IF(Table1[[#This Row],[Ticket Status]]="Pending Customer Response","Yes","No")</f>
        <v>Yes</v>
      </c>
      <c r="W4216" s="5">
        <f ca="1">COUNTIFS(Table1[Agent_name],Table1[[#This Row],[Agent_name]],Table1[Month],Table1[[#This Row],[Month]])/160</f>
        <v>0.17499999999999999</v>
      </c>
    </row>
    <row r="4217" spans="1:23" x14ac:dyDescent="0.25">
      <c r="A4217">
        <v>4216</v>
      </c>
      <c r="B4217" t="s">
        <v>13774</v>
      </c>
      <c r="C4217" t="s">
        <v>13775</v>
      </c>
      <c r="D4217">
        <v>38</v>
      </c>
      <c r="E4217" t="s">
        <v>29</v>
      </c>
      <c r="F4217" t="s">
        <v>242</v>
      </c>
      <c r="G4217" s="1">
        <v>44096</v>
      </c>
      <c r="H4217" t="s">
        <v>45</v>
      </c>
      <c r="I4217" t="s">
        <v>113</v>
      </c>
      <c r="J4217" s="3" t="s">
        <v>13776</v>
      </c>
      <c r="K4217" t="s">
        <v>62</v>
      </c>
      <c r="M4217" t="s">
        <v>89</v>
      </c>
      <c r="N4217" t="s">
        <v>83</v>
      </c>
      <c r="R4217" t="str">
        <f t="shared" ca="1" si="65"/>
        <v>Ravi</v>
      </c>
      <c r="S4217" t="str">
        <f>IFERROR(TEXT(DATEVALUE(LEFT(Table1[[#This Row],[Date of Purchase]],10)), "MMMM"), TEXT(Table1[[#This Row],[Date of Purchase]], "MMMM"))</f>
        <v>September</v>
      </c>
      <c r="T4217" t="str">
        <f>IF(OR(
  AND(Table1[[#This Row],[Ticket Priority]]="Critical", Table1[[#This Row],[Ticket Status]]&lt;&gt;"Closed"),
  AND(Table1[[#This Row],[Ticket Priority]]="High", Table1[[#This Row],[Ticket Status]]="Open")
), "Yes", "No")</f>
        <v>Yes</v>
      </c>
      <c r="U4217" s="4" t="str">
        <f>IF(Table1[[#This Row],[Ticket Status]]="Closed","Yes","No")</f>
        <v>No</v>
      </c>
      <c r="V4217" s="4" t="str">
        <f>IF(Table1[[#This Row],[Ticket Status]]="Pending Customer Response","Yes","No")</f>
        <v>No</v>
      </c>
      <c r="W4217" s="5">
        <f ca="1">COUNTIFS(Table1[Agent_name],Table1[[#This Row],[Agent_name]],Table1[Month],Table1[[#This Row],[Month]])/160</f>
        <v>0.64375000000000004</v>
      </c>
    </row>
    <row r="4218" spans="1:23" x14ac:dyDescent="0.25">
      <c r="A4218">
        <v>4217</v>
      </c>
      <c r="B4218" t="s">
        <v>13777</v>
      </c>
      <c r="C4218" t="s">
        <v>13778</v>
      </c>
      <c r="D4218">
        <v>55</v>
      </c>
      <c r="E4218" t="s">
        <v>29</v>
      </c>
      <c r="F4218" t="s">
        <v>107</v>
      </c>
      <c r="G4218" s="1">
        <v>44018</v>
      </c>
      <c r="H4218" t="s">
        <v>67</v>
      </c>
      <c r="I4218" t="s">
        <v>141</v>
      </c>
      <c r="J4218" s="3" t="s">
        <v>13779</v>
      </c>
      <c r="K4218" t="s">
        <v>24</v>
      </c>
      <c r="M4218" t="s">
        <v>89</v>
      </c>
      <c r="N4218" t="s">
        <v>33</v>
      </c>
      <c r="O4218" s="2">
        <v>45078.758773148147</v>
      </c>
      <c r="R4218" t="str">
        <f t="shared" ca="1" si="65"/>
        <v>Ravi</v>
      </c>
      <c r="S4218" t="str">
        <f>IFERROR(TEXT(DATEVALUE(LEFT(Table1[[#This Row],[Date of Purchase]],10)), "MMMM"), TEXT(Table1[[#This Row],[Date of Purchase]], "MMMM"))</f>
        <v>July</v>
      </c>
      <c r="T4218" t="str">
        <f>IF(OR(
  AND(Table1[[#This Row],[Ticket Priority]]="Critical", Table1[[#This Row],[Ticket Status]]&lt;&gt;"Closed"),
  AND(Table1[[#This Row],[Ticket Priority]]="High", Table1[[#This Row],[Ticket Status]]="Open")
), "Yes", "No")</f>
        <v>No</v>
      </c>
      <c r="U4218" s="4" t="str">
        <f>IF(Table1[[#This Row],[Ticket Status]]="Closed","Yes","No")</f>
        <v>No</v>
      </c>
      <c r="V4218" s="4" t="str">
        <f>IF(Table1[[#This Row],[Ticket Status]]="Pending Customer Response","Yes","No")</f>
        <v>Yes</v>
      </c>
      <c r="W4218" s="5">
        <f ca="1">COUNTIFS(Table1[Agent_name],Table1[[#This Row],[Agent_name]],Table1[Month],Table1[[#This Row],[Month]])/160</f>
        <v>0.66249999999999998</v>
      </c>
    </row>
    <row r="4219" spans="1:23" x14ac:dyDescent="0.25">
      <c r="A4219">
        <v>4218</v>
      </c>
      <c r="B4219" t="s">
        <v>13780</v>
      </c>
      <c r="C4219" t="s">
        <v>13781</v>
      </c>
      <c r="D4219">
        <v>49</v>
      </c>
      <c r="E4219" t="s">
        <v>19</v>
      </c>
      <c r="F4219" t="s">
        <v>397</v>
      </c>
      <c r="G4219" s="1">
        <v>44087</v>
      </c>
      <c r="H4219" t="s">
        <v>21</v>
      </c>
      <c r="I4219" t="s">
        <v>150</v>
      </c>
      <c r="J4219" s="3" t="s">
        <v>13782</v>
      </c>
      <c r="K4219" t="s">
        <v>39</v>
      </c>
      <c r="L4219" t="s">
        <v>13783</v>
      </c>
      <c r="M4219" t="s">
        <v>41</v>
      </c>
      <c r="N4219" t="s">
        <v>26</v>
      </c>
      <c r="O4219" s="2">
        <v>45078.968518518515</v>
      </c>
      <c r="P4219" s="2">
        <v>45078.449074074073</v>
      </c>
      <c r="Q4219">
        <v>4</v>
      </c>
      <c r="R4219" t="str">
        <f t="shared" ca="1" si="65"/>
        <v>Neha</v>
      </c>
      <c r="S4219" t="str">
        <f>IFERROR(TEXT(DATEVALUE(LEFT(Table1[[#This Row],[Date of Purchase]],10)), "MMMM"), TEXT(Table1[[#This Row],[Date of Purchase]], "MMMM"))</f>
        <v>September</v>
      </c>
      <c r="T4219" t="str">
        <f>IF(OR(
  AND(Table1[[#This Row],[Ticket Priority]]="Critical", Table1[[#This Row],[Ticket Status]]&lt;&gt;"Closed"),
  AND(Table1[[#This Row],[Ticket Priority]]="High", Table1[[#This Row],[Ticket Status]]="Open")
), "Yes", "No")</f>
        <v>No</v>
      </c>
      <c r="U4219" s="4" t="str">
        <f>IF(Table1[[#This Row],[Ticket Status]]="Closed","Yes","No")</f>
        <v>Yes</v>
      </c>
      <c r="V4219" s="4" t="str">
        <f>IF(Table1[[#This Row],[Ticket Status]]="Pending Customer Response","Yes","No")</f>
        <v>No</v>
      </c>
      <c r="W4219" s="5">
        <f ca="1">COUNTIFS(Table1[Agent_name],Table1[[#This Row],[Agent_name]],Table1[Month],Table1[[#This Row],[Month]])/160</f>
        <v>0.21249999999999999</v>
      </c>
    </row>
    <row r="4220" spans="1:23" x14ac:dyDescent="0.25">
      <c r="A4220">
        <v>4219</v>
      </c>
      <c r="B4220" t="s">
        <v>13784</v>
      </c>
      <c r="C4220" t="s">
        <v>13785</v>
      </c>
      <c r="D4220">
        <v>25</v>
      </c>
      <c r="E4220" t="s">
        <v>19</v>
      </c>
      <c r="F4220" t="s">
        <v>655</v>
      </c>
      <c r="G4220" s="1">
        <v>43921</v>
      </c>
      <c r="H4220" t="s">
        <v>21</v>
      </c>
      <c r="I4220" t="s">
        <v>22</v>
      </c>
      <c r="J4220" s="3" t="s">
        <v>13786</v>
      </c>
      <c r="K4220" t="s">
        <v>62</v>
      </c>
      <c r="M4220" t="s">
        <v>143</v>
      </c>
      <c r="N4220" t="s">
        <v>55</v>
      </c>
      <c r="R4220" t="str">
        <f t="shared" ca="1" si="65"/>
        <v>Aisha</v>
      </c>
      <c r="S4220" t="str">
        <f>IFERROR(TEXT(DATEVALUE(LEFT(Table1[[#This Row],[Date of Purchase]],10)), "MMMM"), TEXT(Table1[[#This Row],[Date of Purchase]], "MMMM"))</f>
        <v>March</v>
      </c>
      <c r="T4220" t="str">
        <f>IF(OR(
  AND(Table1[[#This Row],[Ticket Priority]]="Critical", Table1[[#This Row],[Ticket Status]]&lt;&gt;"Closed"),
  AND(Table1[[#This Row],[Ticket Priority]]="High", Table1[[#This Row],[Ticket Status]]="Open")
), "Yes", "No")</f>
        <v>No</v>
      </c>
      <c r="U4220" s="4" t="str">
        <f>IF(Table1[[#This Row],[Ticket Status]]="Closed","Yes","No")</f>
        <v>No</v>
      </c>
      <c r="V4220" s="4" t="str">
        <f>IF(Table1[[#This Row],[Ticket Status]]="Pending Customer Response","Yes","No")</f>
        <v>No</v>
      </c>
      <c r="W4220" s="5">
        <f ca="1">COUNTIFS(Table1[Agent_name],Table1[[#This Row],[Agent_name]],Table1[Month],Table1[[#This Row],[Month]])/160</f>
        <v>1.0062500000000001</v>
      </c>
    </row>
    <row r="4221" spans="1:23" x14ac:dyDescent="0.25">
      <c r="A4221">
        <v>4220</v>
      </c>
      <c r="B4221" t="s">
        <v>13787</v>
      </c>
      <c r="C4221" t="s">
        <v>2030</v>
      </c>
      <c r="D4221">
        <v>55</v>
      </c>
      <c r="E4221" t="s">
        <v>58</v>
      </c>
      <c r="F4221" t="s">
        <v>655</v>
      </c>
      <c r="G4221" s="1">
        <v>44346</v>
      </c>
      <c r="H4221" t="s">
        <v>21</v>
      </c>
      <c r="I4221" t="s">
        <v>93</v>
      </c>
      <c r="J4221" s="3" t="s">
        <v>13788</v>
      </c>
      <c r="K4221" t="s">
        <v>24</v>
      </c>
      <c r="M4221" t="s">
        <v>143</v>
      </c>
      <c r="N4221" t="s">
        <v>55</v>
      </c>
      <c r="O4221" s="2">
        <v>45078.662303240744</v>
      </c>
      <c r="R4221" t="str">
        <f t="shared" ca="1" si="65"/>
        <v>Aisha</v>
      </c>
      <c r="S4221" t="str">
        <f>IFERROR(TEXT(DATEVALUE(LEFT(Table1[[#This Row],[Date of Purchase]],10)), "MMMM"), TEXT(Table1[[#This Row],[Date of Purchase]], "MMMM"))</f>
        <v>May</v>
      </c>
      <c r="T4221" t="str">
        <f>IF(OR(
  AND(Table1[[#This Row],[Ticket Priority]]="Critical", Table1[[#This Row],[Ticket Status]]&lt;&gt;"Closed"),
  AND(Table1[[#This Row],[Ticket Priority]]="High", Table1[[#This Row],[Ticket Status]]="Open")
), "Yes", "No")</f>
        <v>No</v>
      </c>
      <c r="U4221" s="4" t="str">
        <f>IF(Table1[[#This Row],[Ticket Status]]="Closed","Yes","No")</f>
        <v>No</v>
      </c>
      <c r="V4221" s="4" t="str">
        <f>IF(Table1[[#This Row],[Ticket Status]]="Pending Customer Response","Yes","No")</f>
        <v>Yes</v>
      </c>
      <c r="W4221" s="5">
        <f ca="1">COUNTIFS(Table1[Agent_name],Table1[[#This Row],[Agent_name]],Table1[Month],Table1[[#This Row],[Month]])/160</f>
        <v>0.93125000000000002</v>
      </c>
    </row>
    <row r="4222" spans="1:23" x14ac:dyDescent="0.25">
      <c r="A4222">
        <v>4221</v>
      </c>
      <c r="B4222" t="s">
        <v>13789</v>
      </c>
      <c r="C4222" t="s">
        <v>13790</v>
      </c>
      <c r="D4222">
        <v>48</v>
      </c>
      <c r="E4222" t="s">
        <v>58</v>
      </c>
      <c r="F4222" t="s">
        <v>134</v>
      </c>
      <c r="G4222" s="1">
        <v>44044</v>
      </c>
      <c r="H4222" t="s">
        <v>66</v>
      </c>
      <c r="I4222" t="s">
        <v>67</v>
      </c>
      <c r="J4222" s="3" t="s">
        <v>13791</v>
      </c>
      <c r="K4222" t="s">
        <v>24</v>
      </c>
      <c r="M4222" t="s">
        <v>89</v>
      </c>
      <c r="N4222" t="s">
        <v>26</v>
      </c>
      <c r="O4222" s="2">
        <v>45078.088703703703</v>
      </c>
      <c r="R4222" t="str">
        <f t="shared" ca="1" si="65"/>
        <v>Ravi</v>
      </c>
      <c r="S4222" t="str">
        <f>IFERROR(TEXT(DATEVALUE(LEFT(Table1[[#This Row],[Date of Purchase]],10)), "MMMM"), TEXT(Table1[[#This Row],[Date of Purchase]], "MMMM"))</f>
        <v>August</v>
      </c>
      <c r="T4222" t="str">
        <f>IF(OR(
  AND(Table1[[#This Row],[Ticket Priority]]="Critical", Table1[[#This Row],[Ticket Status]]&lt;&gt;"Closed"),
  AND(Table1[[#This Row],[Ticket Priority]]="High", Table1[[#This Row],[Ticket Status]]="Open")
), "Yes", "No")</f>
        <v>No</v>
      </c>
      <c r="U4222" s="4" t="str">
        <f>IF(Table1[[#This Row],[Ticket Status]]="Closed","Yes","No")</f>
        <v>No</v>
      </c>
      <c r="V4222" s="4" t="str">
        <f>IF(Table1[[#This Row],[Ticket Status]]="Pending Customer Response","Yes","No")</f>
        <v>Yes</v>
      </c>
      <c r="W4222" s="5">
        <f ca="1">COUNTIFS(Table1[Agent_name],Table1[[#This Row],[Agent_name]],Table1[Month],Table1[[#This Row],[Month]])/160</f>
        <v>0.65625</v>
      </c>
    </row>
    <row r="4223" spans="1:23" x14ac:dyDescent="0.25">
      <c r="A4223">
        <v>4222</v>
      </c>
      <c r="B4223" t="s">
        <v>13792</v>
      </c>
      <c r="C4223" t="s">
        <v>13793</v>
      </c>
      <c r="D4223">
        <v>24</v>
      </c>
      <c r="E4223" t="s">
        <v>58</v>
      </c>
      <c r="F4223" t="s">
        <v>129</v>
      </c>
      <c r="G4223" s="1">
        <v>43965</v>
      </c>
      <c r="H4223" t="s">
        <v>67</v>
      </c>
      <c r="I4223" t="s">
        <v>60</v>
      </c>
      <c r="J4223" s="3" t="s">
        <v>13794</v>
      </c>
      <c r="K4223" t="s">
        <v>24</v>
      </c>
      <c r="M4223" t="s">
        <v>89</v>
      </c>
      <c r="N4223" t="s">
        <v>55</v>
      </c>
      <c r="O4223" s="2">
        <v>45078.27275462963</v>
      </c>
      <c r="R4223" t="str">
        <f t="shared" ca="1" si="65"/>
        <v>Ravi</v>
      </c>
      <c r="S4223" t="str">
        <f>IFERROR(TEXT(DATEVALUE(LEFT(Table1[[#This Row],[Date of Purchase]],10)), "MMMM"), TEXT(Table1[[#This Row],[Date of Purchase]], "MMMM"))</f>
        <v>May</v>
      </c>
      <c r="T4223" t="str">
        <f>IF(OR(
  AND(Table1[[#This Row],[Ticket Priority]]="Critical", Table1[[#This Row],[Ticket Status]]&lt;&gt;"Closed"),
  AND(Table1[[#This Row],[Ticket Priority]]="High", Table1[[#This Row],[Ticket Status]]="Open")
), "Yes", "No")</f>
        <v>No</v>
      </c>
      <c r="U4223" s="4" t="str">
        <f>IF(Table1[[#This Row],[Ticket Status]]="Closed","Yes","No")</f>
        <v>No</v>
      </c>
      <c r="V4223" s="4" t="str">
        <f>IF(Table1[[#This Row],[Ticket Status]]="Pending Customer Response","Yes","No")</f>
        <v>Yes</v>
      </c>
      <c r="W4223" s="5">
        <f ca="1">COUNTIFS(Table1[Agent_name],Table1[[#This Row],[Agent_name]],Table1[Month],Table1[[#This Row],[Month]])/160</f>
        <v>0.67500000000000004</v>
      </c>
    </row>
    <row r="4224" spans="1:23" x14ac:dyDescent="0.25">
      <c r="A4224">
        <v>4223</v>
      </c>
      <c r="B4224" t="s">
        <v>823</v>
      </c>
      <c r="C4224" t="s">
        <v>13795</v>
      </c>
      <c r="D4224">
        <v>70</v>
      </c>
      <c r="E4224" t="s">
        <v>58</v>
      </c>
      <c r="F4224" t="s">
        <v>281</v>
      </c>
      <c r="G4224" s="1">
        <v>44345</v>
      </c>
      <c r="H4224" t="s">
        <v>21</v>
      </c>
      <c r="I4224" t="s">
        <v>60</v>
      </c>
      <c r="J4224" s="3" t="s">
        <v>13796</v>
      </c>
      <c r="K4224" t="s">
        <v>24</v>
      </c>
      <c r="M4224" t="s">
        <v>25</v>
      </c>
      <c r="N4224" t="s">
        <v>33</v>
      </c>
      <c r="O4224" s="2">
        <v>45078.665833333333</v>
      </c>
      <c r="R4224" t="str">
        <f t="shared" ca="1" si="65"/>
        <v>Sara</v>
      </c>
      <c r="S4224" t="str">
        <f>IFERROR(TEXT(DATEVALUE(LEFT(Table1[[#This Row],[Date of Purchase]],10)), "MMMM"), TEXT(Table1[[#This Row],[Date of Purchase]], "MMMM"))</f>
        <v>May</v>
      </c>
      <c r="T4224" t="str">
        <f>IF(OR(
  AND(Table1[[#This Row],[Ticket Priority]]="Critical", Table1[[#This Row],[Ticket Status]]&lt;&gt;"Closed"),
  AND(Table1[[#This Row],[Ticket Priority]]="High", Table1[[#This Row],[Ticket Status]]="Open")
), "Yes", "No")</f>
        <v>Yes</v>
      </c>
      <c r="U4224" s="4" t="str">
        <f>IF(Table1[[#This Row],[Ticket Status]]="Closed","Yes","No")</f>
        <v>No</v>
      </c>
      <c r="V4224" s="4" t="str">
        <f>IF(Table1[[#This Row],[Ticket Status]]="Pending Customer Response","Yes","No")</f>
        <v>Yes</v>
      </c>
      <c r="W4224" s="5">
        <f ca="1">COUNTIFS(Table1[Agent_name],Table1[[#This Row],[Agent_name]],Table1[Month],Table1[[#This Row],[Month]])/160</f>
        <v>0.64375000000000004</v>
      </c>
    </row>
    <row r="4225" spans="1:23" x14ac:dyDescent="0.25">
      <c r="A4225">
        <v>4224</v>
      </c>
      <c r="B4225" t="s">
        <v>13797</v>
      </c>
      <c r="C4225" t="s">
        <v>13798</v>
      </c>
      <c r="D4225">
        <v>46</v>
      </c>
      <c r="E4225" t="s">
        <v>58</v>
      </c>
      <c r="F4225" t="s">
        <v>317</v>
      </c>
      <c r="G4225" s="1">
        <v>44220</v>
      </c>
      <c r="H4225" t="s">
        <v>66</v>
      </c>
      <c r="I4225" t="s">
        <v>93</v>
      </c>
      <c r="J4225" s="3" t="s">
        <v>13799</v>
      </c>
      <c r="K4225" t="s">
        <v>24</v>
      </c>
      <c r="M4225" t="s">
        <v>25</v>
      </c>
      <c r="N4225" t="s">
        <v>33</v>
      </c>
      <c r="O4225" s="2">
        <v>45078.797094907408</v>
      </c>
      <c r="R4225" t="str">
        <f t="shared" ca="1" si="65"/>
        <v>Arjun</v>
      </c>
      <c r="S4225" t="str">
        <f>IFERROR(TEXT(DATEVALUE(LEFT(Table1[[#This Row],[Date of Purchase]],10)), "MMMM"), TEXT(Table1[[#This Row],[Date of Purchase]], "MMMM"))</f>
        <v>January</v>
      </c>
      <c r="T4225" t="str">
        <f>IF(OR(
  AND(Table1[[#This Row],[Ticket Priority]]="Critical", Table1[[#This Row],[Ticket Status]]&lt;&gt;"Closed"),
  AND(Table1[[#This Row],[Ticket Priority]]="High", Table1[[#This Row],[Ticket Status]]="Open")
), "Yes", "No")</f>
        <v>Yes</v>
      </c>
      <c r="U4225" s="4" t="str">
        <f>IF(Table1[[#This Row],[Ticket Status]]="Closed","Yes","No")</f>
        <v>No</v>
      </c>
      <c r="V4225" s="4" t="str">
        <f>IF(Table1[[#This Row],[Ticket Status]]="Pending Customer Response","Yes","No")</f>
        <v>Yes</v>
      </c>
      <c r="W4225" s="5">
        <f ca="1">COUNTIFS(Table1[Agent_name],Table1[[#This Row],[Agent_name]],Table1[Month],Table1[[#This Row],[Month]])/160</f>
        <v>0.20624999999999999</v>
      </c>
    </row>
    <row r="4226" spans="1:23" x14ac:dyDescent="0.25">
      <c r="A4226">
        <v>4225</v>
      </c>
      <c r="B4226" t="s">
        <v>13800</v>
      </c>
      <c r="C4226" t="s">
        <v>13801</v>
      </c>
      <c r="D4226">
        <v>33</v>
      </c>
      <c r="E4226" t="s">
        <v>58</v>
      </c>
      <c r="F4226" t="s">
        <v>36</v>
      </c>
      <c r="G4226" s="1">
        <v>43950</v>
      </c>
      <c r="H4226" t="s">
        <v>45</v>
      </c>
      <c r="I4226" t="s">
        <v>46</v>
      </c>
      <c r="J4226" s="3" t="s">
        <v>13802</v>
      </c>
      <c r="K4226" t="s">
        <v>24</v>
      </c>
      <c r="M4226" t="s">
        <v>143</v>
      </c>
      <c r="N4226" t="s">
        <v>83</v>
      </c>
      <c r="O4226" s="2">
        <v>45078.745729166665</v>
      </c>
      <c r="R4226" t="str">
        <f t="shared" ref="R4226:R4289" ca="1" si="66">CHOOSE(
RANDBETWEEN(1,20),
"Aisha","Aisha","Aisha","Aisha",
"Ravi","Ravi","Ravi",
"Sara","Sara","Sara",
"Mohit","Mohit",
"Priya","Priya",
"Arjun",
"Neha","Rahul","Divya","Karan","Meera","Sanjay"
)</f>
        <v>Divya</v>
      </c>
      <c r="S4226" t="str">
        <f>IFERROR(TEXT(DATEVALUE(LEFT(Table1[[#This Row],[Date of Purchase]],10)), "MMMM"), TEXT(Table1[[#This Row],[Date of Purchase]], "MMMM"))</f>
        <v>April</v>
      </c>
      <c r="T4226" t="str">
        <f>IF(OR(
  AND(Table1[[#This Row],[Ticket Priority]]="Critical", Table1[[#This Row],[Ticket Status]]&lt;&gt;"Closed"),
  AND(Table1[[#This Row],[Ticket Priority]]="High", Table1[[#This Row],[Ticket Status]]="Open")
), "Yes", "No")</f>
        <v>No</v>
      </c>
      <c r="U4226" s="4" t="str">
        <f>IF(Table1[[#This Row],[Ticket Status]]="Closed","Yes","No")</f>
        <v>No</v>
      </c>
      <c r="V4226" s="4" t="str">
        <f>IF(Table1[[#This Row],[Ticket Status]]="Pending Customer Response","Yes","No")</f>
        <v>Yes</v>
      </c>
      <c r="W4226" s="5">
        <f ca="1">COUNTIFS(Table1[Agent_name],Table1[[#This Row],[Agent_name]],Table1[Month],Table1[[#This Row],[Month]])/160</f>
        <v>0.17499999999999999</v>
      </c>
    </row>
    <row r="4227" spans="1:23" x14ac:dyDescent="0.25">
      <c r="A4227">
        <v>4226</v>
      </c>
      <c r="B4227" t="s">
        <v>13803</v>
      </c>
      <c r="C4227" t="s">
        <v>13804</v>
      </c>
      <c r="D4227">
        <v>33</v>
      </c>
      <c r="E4227" t="s">
        <v>19</v>
      </c>
      <c r="F4227" t="s">
        <v>397</v>
      </c>
      <c r="G4227" s="1">
        <v>44427</v>
      </c>
      <c r="H4227" t="s">
        <v>67</v>
      </c>
      <c r="I4227" t="s">
        <v>72</v>
      </c>
      <c r="J4227" s="3" t="s">
        <v>13805</v>
      </c>
      <c r="K4227" t="s">
        <v>24</v>
      </c>
      <c r="M4227" t="s">
        <v>41</v>
      </c>
      <c r="N4227" t="s">
        <v>33</v>
      </c>
      <c r="O4227" s="2">
        <v>45078.406157407408</v>
      </c>
      <c r="R4227" t="str">
        <f t="shared" ca="1" si="66"/>
        <v>Priya</v>
      </c>
      <c r="S4227" t="str">
        <f>IFERROR(TEXT(DATEVALUE(LEFT(Table1[[#This Row],[Date of Purchase]],10)), "MMMM"), TEXT(Table1[[#This Row],[Date of Purchase]], "MMMM"))</f>
        <v>August</v>
      </c>
      <c r="T4227" t="str">
        <f>IF(OR(
  AND(Table1[[#This Row],[Ticket Priority]]="Critical", Table1[[#This Row],[Ticket Status]]&lt;&gt;"Closed"),
  AND(Table1[[#This Row],[Ticket Priority]]="High", Table1[[#This Row],[Ticket Status]]="Open")
), "Yes", "No")</f>
        <v>No</v>
      </c>
      <c r="U4227" s="4" t="str">
        <f>IF(Table1[[#This Row],[Ticket Status]]="Closed","Yes","No")</f>
        <v>No</v>
      </c>
      <c r="V4227" s="4" t="str">
        <f>IF(Table1[[#This Row],[Ticket Status]]="Pending Customer Response","Yes","No")</f>
        <v>Yes</v>
      </c>
      <c r="W4227" s="5">
        <f ca="1">COUNTIFS(Table1[Agent_name],Table1[[#This Row],[Agent_name]],Table1[Month],Table1[[#This Row],[Month]])/160</f>
        <v>0.35</v>
      </c>
    </row>
    <row r="4228" spans="1:23" x14ac:dyDescent="0.25">
      <c r="A4228">
        <v>4227</v>
      </c>
      <c r="B4228" t="s">
        <v>13806</v>
      </c>
      <c r="C4228" t="s">
        <v>13807</v>
      </c>
      <c r="D4228">
        <v>24</v>
      </c>
      <c r="E4228" t="s">
        <v>19</v>
      </c>
      <c r="F4228" t="s">
        <v>117</v>
      </c>
      <c r="G4228" s="1">
        <v>44052</v>
      </c>
      <c r="H4228" t="s">
        <v>45</v>
      </c>
      <c r="I4228" t="s">
        <v>72</v>
      </c>
      <c r="J4228" s="3" t="s">
        <v>13808</v>
      </c>
      <c r="K4228" t="s">
        <v>24</v>
      </c>
      <c r="M4228" t="s">
        <v>41</v>
      </c>
      <c r="N4228" t="s">
        <v>83</v>
      </c>
      <c r="O4228" s="2">
        <v>45078.14366898148</v>
      </c>
      <c r="R4228" t="str">
        <f t="shared" ca="1" si="66"/>
        <v>Karan</v>
      </c>
      <c r="S4228" t="str">
        <f>IFERROR(TEXT(DATEVALUE(LEFT(Table1[[#This Row],[Date of Purchase]],10)), "MMMM"), TEXT(Table1[[#This Row],[Date of Purchase]], "MMMM"))</f>
        <v>August</v>
      </c>
      <c r="T4228" t="str">
        <f>IF(OR(
  AND(Table1[[#This Row],[Ticket Priority]]="Critical", Table1[[#This Row],[Ticket Status]]&lt;&gt;"Closed"),
  AND(Table1[[#This Row],[Ticket Priority]]="High", Table1[[#This Row],[Ticket Status]]="Open")
), "Yes", "No")</f>
        <v>No</v>
      </c>
      <c r="U4228" s="4" t="str">
        <f>IF(Table1[[#This Row],[Ticket Status]]="Closed","Yes","No")</f>
        <v>No</v>
      </c>
      <c r="V4228" s="4" t="str">
        <f>IF(Table1[[#This Row],[Ticket Status]]="Pending Customer Response","Yes","No")</f>
        <v>Yes</v>
      </c>
      <c r="W4228" s="5">
        <f ca="1">COUNTIFS(Table1[Agent_name],Table1[[#This Row],[Agent_name]],Table1[Month],Table1[[#This Row],[Month]])/160</f>
        <v>0.21875</v>
      </c>
    </row>
    <row r="4229" spans="1:23" x14ac:dyDescent="0.25">
      <c r="A4229">
        <v>4228</v>
      </c>
      <c r="B4229" t="s">
        <v>13809</v>
      </c>
      <c r="C4229" t="s">
        <v>13810</v>
      </c>
      <c r="D4229">
        <v>50</v>
      </c>
      <c r="E4229" t="s">
        <v>29</v>
      </c>
      <c r="F4229" t="s">
        <v>281</v>
      </c>
      <c r="G4229" s="1">
        <v>43831</v>
      </c>
      <c r="H4229" t="s">
        <v>21</v>
      </c>
      <c r="I4229" t="s">
        <v>59</v>
      </c>
      <c r="J4229" s="3" t="s">
        <v>3174</v>
      </c>
      <c r="K4229" t="s">
        <v>62</v>
      </c>
      <c r="M4229" t="s">
        <v>89</v>
      </c>
      <c r="N4229" t="s">
        <v>83</v>
      </c>
      <c r="R4229" t="str">
        <f t="shared" ca="1" si="66"/>
        <v>Sara</v>
      </c>
      <c r="S4229" t="str">
        <f>IFERROR(TEXT(DATEVALUE(LEFT(Table1[[#This Row],[Date of Purchase]],10)), "MMMM"), TEXT(Table1[[#This Row],[Date of Purchase]], "MMMM"))</f>
        <v>January</v>
      </c>
      <c r="T4229" t="str">
        <f>IF(OR(
  AND(Table1[[#This Row],[Ticket Priority]]="Critical", Table1[[#This Row],[Ticket Status]]&lt;&gt;"Closed"),
  AND(Table1[[#This Row],[Ticket Priority]]="High", Table1[[#This Row],[Ticket Status]]="Open")
), "Yes", "No")</f>
        <v>Yes</v>
      </c>
      <c r="U4229" s="4" t="str">
        <f>IF(Table1[[#This Row],[Ticket Status]]="Closed","Yes","No")</f>
        <v>No</v>
      </c>
      <c r="V4229" s="4" t="str">
        <f>IF(Table1[[#This Row],[Ticket Status]]="Pending Customer Response","Yes","No")</f>
        <v>No</v>
      </c>
      <c r="W4229" s="5">
        <f ca="1">COUNTIFS(Table1[Agent_name],Table1[[#This Row],[Agent_name]],Table1[Month],Table1[[#This Row],[Month]])/160</f>
        <v>0.70625000000000004</v>
      </c>
    </row>
    <row r="4230" spans="1:23" x14ac:dyDescent="0.25">
      <c r="A4230">
        <v>4229</v>
      </c>
      <c r="B4230" t="s">
        <v>13811</v>
      </c>
      <c r="C4230" t="s">
        <v>13812</v>
      </c>
      <c r="D4230">
        <v>43</v>
      </c>
      <c r="E4230" t="s">
        <v>19</v>
      </c>
      <c r="F4230" t="s">
        <v>161</v>
      </c>
      <c r="G4230" s="1">
        <v>44267</v>
      </c>
      <c r="H4230" t="s">
        <v>21</v>
      </c>
      <c r="I4230" t="s">
        <v>99</v>
      </c>
      <c r="J4230" s="3" t="s">
        <v>13813</v>
      </c>
      <c r="K4230" t="s">
        <v>62</v>
      </c>
      <c r="M4230" t="s">
        <v>25</v>
      </c>
      <c r="N4230" t="s">
        <v>26</v>
      </c>
      <c r="R4230" t="str">
        <f t="shared" ca="1" si="66"/>
        <v>Priya</v>
      </c>
      <c r="S4230" t="str">
        <f>IFERROR(TEXT(DATEVALUE(LEFT(Table1[[#This Row],[Date of Purchase]],10)), "MMMM"), TEXT(Table1[[#This Row],[Date of Purchase]], "MMMM"))</f>
        <v>March</v>
      </c>
      <c r="T4230" t="str">
        <f>IF(OR(
  AND(Table1[[#This Row],[Ticket Priority]]="Critical", Table1[[#This Row],[Ticket Status]]&lt;&gt;"Closed"),
  AND(Table1[[#This Row],[Ticket Priority]]="High", Table1[[#This Row],[Ticket Status]]="Open")
), "Yes", "No")</f>
        <v>Yes</v>
      </c>
      <c r="U4230" s="4" t="str">
        <f>IF(Table1[[#This Row],[Ticket Status]]="Closed","Yes","No")</f>
        <v>No</v>
      </c>
      <c r="V4230" s="4" t="str">
        <f>IF(Table1[[#This Row],[Ticket Status]]="Pending Customer Response","Yes","No")</f>
        <v>No</v>
      </c>
      <c r="W4230" s="5">
        <f ca="1">COUNTIFS(Table1[Agent_name],Table1[[#This Row],[Agent_name]],Table1[Month],Table1[[#This Row],[Month]])/160</f>
        <v>0.43125000000000002</v>
      </c>
    </row>
    <row r="4231" spans="1:23" x14ac:dyDescent="0.25">
      <c r="A4231">
        <v>4230</v>
      </c>
      <c r="B4231" t="s">
        <v>13814</v>
      </c>
      <c r="C4231" t="s">
        <v>13815</v>
      </c>
      <c r="D4231">
        <v>46</v>
      </c>
      <c r="E4231" t="s">
        <v>29</v>
      </c>
      <c r="F4231" t="s">
        <v>317</v>
      </c>
      <c r="G4231" s="1">
        <v>44154</v>
      </c>
      <c r="H4231" t="s">
        <v>66</v>
      </c>
      <c r="I4231" t="s">
        <v>37</v>
      </c>
      <c r="J4231" s="3" t="s">
        <v>13816</v>
      </c>
      <c r="K4231" t="s">
        <v>39</v>
      </c>
      <c r="L4231" t="s">
        <v>13817</v>
      </c>
      <c r="M4231" t="s">
        <v>25</v>
      </c>
      <c r="N4231" t="s">
        <v>55</v>
      </c>
      <c r="O4231" s="2">
        <v>45078.565925925926</v>
      </c>
      <c r="P4231" s="2">
        <v>45078.655509259261</v>
      </c>
      <c r="Q4231">
        <v>4</v>
      </c>
      <c r="R4231" t="str">
        <f t="shared" ca="1" si="66"/>
        <v>Divya</v>
      </c>
      <c r="S4231" t="str">
        <f>IFERROR(TEXT(DATEVALUE(LEFT(Table1[[#This Row],[Date of Purchase]],10)), "MMMM"), TEXT(Table1[[#This Row],[Date of Purchase]], "MMMM"))</f>
        <v>November</v>
      </c>
      <c r="T4231" t="str">
        <f>IF(OR(
  AND(Table1[[#This Row],[Ticket Priority]]="Critical", Table1[[#This Row],[Ticket Status]]&lt;&gt;"Closed"),
  AND(Table1[[#This Row],[Ticket Priority]]="High", Table1[[#This Row],[Ticket Status]]="Open")
), "Yes", "No")</f>
        <v>No</v>
      </c>
      <c r="U4231" s="4" t="str">
        <f>IF(Table1[[#This Row],[Ticket Status]]="Closed","Yes","No")</f>
        <v>Yes</v>
      </c>
      <c r="V4231" s="4" t="str">
        <f>IF(Table1[[#This Row],[Ticket Status]]="Pending Customer Response","Yes","No")</f>
        <v>No</v>
      </c>
      <c r="W4231" s="5">
        <f ca="1">COUNTIFS(Table1[Agent_name],Table1[[#This Row],[Agent_name]],Table1[Month],Table1[[#This Row],[Month]])/160</f>
        <v>0.24374999999999999</v>
      </c>
    </row>
    <row r="4232" spans="1:23" x14ac:dyDescent="0.25">
      <c r="A4232">
        <v>4231</v>
      </c>
      <c r="B4232" t="s">
        <v>13818</v>
      </c>
      <c r="C4232" t="s">
        <v>13819</v>
      </c>
      <c r="D4232">
        <v>30</v>
      </c>
      <c r="E4232" t="s">
        <v>29</v>
      </c>
      <c r="F4232" t="s">
        <v>339</v>
      </c>
      <c r="G4232" s="1">
        <v>44387</v>
      </c>
      <c r="H4232" t="s">
        <v>45</v>
      </c>
      <c r="I4232" t="s">
        <v>72</v>
      </c>
      <c r="J4232" s="3" t="s">
        <v>13820</v>
      </c>
      <c r="K4232" t="s">
        <v>62</v>
      </c>
      <c r="M4232" t="s">
        <v>89</v>
      </c>
      <c r="N4232" t="s">
        <v>55</v>
      </c>
      <c r="R4232" t="str">
        <f t="shared" ca="1" si="66"/>
        <v>Sara</v>
      </c>
      <c r="S4232" t="str">
        <f>IFERROR(TEXT(DATEVALUE(LEFT(Table1[[#This Row],[Date of Purchase]],10)), "MMMM"), TEXT(Table1[[#This Row],[Date of Purchase]], "MMMM"))</f>
        <v>July</v>
      </c>
      <c r="T4232" t="str">
        <f>IF(OR(
  AND(Table1[[#This Row],[Ticket Priority]]="Critical", Table1[[#This Row],[Ticket Status]]&lt;&gt;"Closed"),
  AND(Table1[[#This Row],[Ticket Priority]]="High", Table1[[#This Row],[Ticket Status]]="Open")
), "Yes", "No")</f>
        <v>Yes</v>
      </c>
      <c r="U4232" s="4" t="str">
        <f>IF(Table1[[#This Row],[Ticket Status]]="Closed","Yes","No")</f>
        <v>No</v>
      </c>
      <c r="V4232" s="4" t="str">
        <f>IF(Table1[[#This Row],[Ticket Status]]="Pending Customer Response","Yes","No")</f>
        <v>No</v>
      </c>
      <c r="W4232" s="5">
        <f ca="1">COUNTIFS(Table1[Agent_name],Table1[[#This Row],[Agent_name]],Table1[Month],Table1[[#This Row],[Month]])/160</f>
        <v>0.6875</v>
      </c>
    </row>
    <row r="4233" spans="1:23" x14ac:dyDescent="0.25">
      <c r="A4233">
        <v>4232</v>
      </c>
      <c r="B4233" t="s">
        <v>13821</v>
      </c>
      <c r="C4233" t="s">
        <v>13822</v>
      </c>
      <c r="D4233">
        <v>37</v>
      </c>
      <c r="E4233" t="s">
        <v>29</v>
      </c>
      <c r="F4233" t="s">
        <v>431</v>
      </c>
      <c r="G4233" s="1">
        <v>44229</v>
      </c>
      <c r="H4233" t="s">
        <v>59</v>
      </c>
      <c r="I4233" t="s">
        <v>22</v>
      </c>
      <c r="J4233" s="3" t="s">
        <v>13823</v>
      </c>
      <c r="K4233" t="s">
        <v>39</v>
      </c>
      <c r="L4233" t="s">
        <v>13824</v>
      </c>
      <c r="M4233" t="s">
        <v>25</v>
      </c>
      <c r="N4233" t="s">
        <v>26</v>
      </c>
      <c r="O4233" s="2">
        <v>45078.65902777778</v>
      </c>
      <c r="P4233" s="2">
        <v>45078.357638888891</v>
      </c>
      <c r="Q4233">
        <v>3</v>
      </c>
      <c r="R4233" t="str">
        <f t="shared" ca="1" si="66"/>
        <v>Priya</v>
      </c>
      <c r="S4233" t="str">
        <f>IFERROR(TEXT(DATEVALUE(LEFT(Table1[[#This Row],[Date of Purchase]],10)), "MMMM"), TEXT(Table1[[#This Row],[Date of Purchase]], "MMMM"))</f>
        <v>February</v>
      </c>
      <c r="T4233" t="str">
        <f>IF(OR(
  AND(Table1[[#This Row],[Ticket Priority]]="Critical", Table1[[#This Row],[Ticket Status]]&lt;&gt;"Closed"),
  AND(Table1[[#This Row],[Ticket Priority]]="High", Table1[[#This Row],[Ticket Status]]="Open")
), "Yes", "No")</f>
        <v>No</v>
      </c>
      <c r="U4233" s="4" t="str">
        <f>IF(Table1[[#This Row],[Ticket Status]]="Closed","Yes","No")</f>
        <v>Yes</v>
      </c>
      <c r="V4233" s="4" t="str">
        <f>IF(Table1[[#This Row],[Ticket Status]]="Pending Customer Response","Yes","No")</f>
        <v>No</v>
      </c>
      <c r="W4233" s="5">
        <f ca="1">COUNTIFS(Table1[Agent_name],Table1[[#This Row],[Agent_name]],Table1[Month],Table1[[#This Row],[Month]])/160</f>
        <v>0.44374999999999998</v>
      </c>
    </row>
    <row r="4234" spans="1:23" x14ac:dyDescent="0.25">
      <c r="A4234">
        <v>4233</v>
      </c>
      <c r="B4234" t="s">
        <v>13825</v>
      </c>
      <c r="C4234" t="s">
        <v>13826</v>
      </c>
      <c r="D4234">
        <v>33</v>
      </c>
      <c r="E4234" t="s">
        <v>29</v>
      </c>
      <c r="F4234" t="s">
        <v>103</v>
      </c>
      <c r="G4234" s="1">
        <v>43979</v>
      </c>
      <c r="H4234" t="s">
        <v>67</v>
      </c>
      <c r="I4234" t="s">
        <v>59</v>
      </c>
      <c r="J4234" s="3" t="s">
        <v>13827</v>
      </c>
      <c r="K4234" t="s">
        <v>24</v>
      </c>
      <c r="M4234" t="s">
        <v>143</v>
      </c>
      <c r="N4234" t="s">
        <v>55</v>
      </c>
      <c r="O4234" s="2">
        <v>45078.115300925929</v>
      </c>
      <c r="R4234" t="str">
        <f t="shared" ca="1" si="66"/>
        <v>Priya</v>
      </c>
      <c r="S4234" t="str">
        <f>IFERROR(TEXT(DATEVALUE(LEFT(Table1[[#This Row],[Date of Purchase]],10)), "MMMM"), TEXT(Table1[[#This Row],[Date of Purchase]], "MMMM"))</f>
        <v>May</v>
      </c>
      <c r="T4234" t="str">
        <f>IF(OR(
  AND(Table1[[#This Row],[Ticket Priority]]="Critical", Table1[[#This Row],[Ticket Status]]&lt;&gt;"Closed"),
  AND(Table1[[#This Row],[Ticket Priority]]="High", Table1[[#This Row],[Ticket Status]]="Open")
), "Yes", "No")</f>
        <v>No</v>
      </c>
      <c r="U4234" s="4" t="str">
        <f>IF(Table1[[#This Row],[Ticket Status]]="Closed","Yes","No")</f>
        <v>No</v>
      </c>
      <c r="V4234" s="4" t="str">
        <f>IF(Table1[[#This Row],[Ticket Status]]="Pending Customer Response","Yes","No")</f>
        <v>Yes</v>
      </c>
      <c r="W4234" s="5">
        <f ca="1">COUNTIFS(Table1[Agent_name],Table1[[#This Row],[Agent_name]],Table1[Month],Table1[[#This Row],[Month]])/160</f>
        <v>0.40625</v>
      </c>
    </row>
    <row r="4235" spans="1:23" x14ac:dyDescent="0.25">
      <c r="A4235">
        <v>4234</v>
      </c>
      <c r="B4235" t="s">
        <v>12215</v>
      </c>
      <c r="C4235" t="s">
        <v>13828</v>
      </c>
      <c r="D4235">
        <v>45</v>
      </c>
      <c r="E4235" t="s">
        <v>29</v>
      </c>
      <c r="F4235" t="s">
        <v>129</v>
      </c>
      <c r="G4235" s="1">
        <v>44191</v>
      </c>
      <c r="H4235" t="s">
        <v>67</v>
      </c>
      <c r="I4235" t="s">
        <v>99</v>
      </c>
      <c r="J4235" s="3" t="s">
        <v>13829</v>
      </c>
      <c r="K4235" t="s">
        <v>39</v>
      </c>
      <c r="L4235" t="s">
        <v>13830</v>
      </c>
      <c r="M4235" t="s">
        <v>89</v>
      </c>
      <c r="N4235" t="s">
        <v>26</v>
      </c>
      <c r="O4235" s="2">
        <v>45078.181284722225</v>
      </c>
      <c r="P4235" s="2">
        <v>45078.1403125</v>
      </c>
      <c r="Q4235">
        <v>1</v>
      </c>
      <c r="R4235" t="str">
        <f t="shared" ca="1" si="66"/>
        <v>Aisha</v>
      </c>
      <c r="S4235" t="str">
        <f>IFERROR(TEXT(DATEVALUE(LEFT(Table1[[#This Row],[Date of Purchase]],10)), "MMMM"), TEXT(Table1[[#This Row],[Date of Purchase]], "MMMM"))</f>
        <v>December</v>
      </c>
      <c r="T4235" t="str">
        <f>IF(OR(
  AND(Table1[[#This Row],[Ticket Priority]]="Critical", Table1[[#This Row],[Ticket Status]]&lt;&gt;"Closed"),
  AND(Table1[[#This Row],[Ticket Priority]]="High", Table1[[#This Row],[Ticket Status]]="Open")
), "Yes", "No")</f>
        <v>No</v>
      </c>
      <c r="U4235" s="4" t="str">
        <f>IF(Table1[[#This Row],[Ticket Status]]="Closed","Yes","No")</f>
        <v>Yes</v>
      </c>
      <c r="V4235" s="4" t="str">
        <f>IF(Table1[[#This Row],[Ticket Status]]="Pending Customer Response","Yes","No")</f>
        <v>No</v>
      </c>
      <c r="W4235" s="5">
        <f ca="1">COUNTIFS(Table1[Agent_name],Table1[[#This Row],[Agent_name]],Table1[Month],Table1[[#This Row],[Month]])/160</f>
        <v>0.91249999999999998</v>
      </c>
    </row>
    <row r="4236" spans="1:23" x14ac:dyDescent="0.25">
      <c r="A4236">
        <v>4235</v>
      </c>
      <c r="B4236" t="s">
        <v>13831</v>
      </c>
      <c r="C4236" t="s">
        <v>13832</v>
      </c>
      <c r="D4236">
        <v>31</v>
      </c>
      <c r="E4236" t="s">
        <v>29</v>
      </c>
      <c r="F4236" t="s">
        <v>421</v>
      </c>
      <c r="G4236" s="1">
        <v>44407</v>
      </c>
      <c r="H4236" t="s">
        <v>59</v>
      </c>
      <c r="I4236" t="s">
        <v>177</v>
      </c>
      <c r="J4236" s="3" t="s">
        <v>13833</v>
      </c>
      <c r="K4236" t="s">
        <v>39</v>
      </c>
      <c r="L4236" t="s">
        <v>13834</v>
      </c>
      <c r="M4236" t="s">
        <v>89</v>
      </c>
      <c r="N4236" t="s">
        <v>33</v>
      </c>
      <c r="O4236" s="2">
        <v>45078.602118055554</v>
      </c>
      <c r="P4236" s="2">
        <v>45078.826423611114</v>
      </c>
      <c r="Q4236">
        <v>1</v>
      </c>
      <c r="R4236" t="str">
        <f t="shared" ca="1" si="66"/>
        <v>Ravi</v>
      </c>
      <c r="S4236" t="str">
        <f>IFERROR(TEXT(DATEVALUE(LEFT(Table1[[#This Row],[Date of Purchase]],10)), "MMMM"), TEXT(Table1[[#This Row],[Date of Purchase]], "MMMM"))</f>
        <v>July</v>
      </c>
      <c r="T4236" t="str">
        <f>IF(OR(
  AND(Table1[[#This Row],[Ticket Priority]]="Critical", Table1[[#This Row],[Ticket Status]]&lt;&gt;"Closed"),
  AND(Table1[[#This Row],[Ticket Priority]]="High", Table1[[#This Row],[Ticket Status]]="Open")
), "Yes", "No")</f>
        <v>No</v>
      </c>
      <c r="U4236" s="4" t="str">
        <f>IF(Table1[[#This Row],[Ticket Status]]="Closed","Yes","No")</f>
        <v>Yes</v>
      </c>
      <c r="V4236" s="4" t="str">
        <f>IF(Table1[[#This Row],[Ticket Status]]="Pending Customer Response","Yes","No")</f>
        <v>No</v>
      </c>
      <c r="W4236" s="5">
        <f ca="1">COUNTIFS(Table1[Agent_name],Table1[[#This Row],[Agent_name]],Table1[Month],Table1[[#This Row],[Month]])/160</f>
        <v>0.66249999999999998</v>
      </c>
    </row>
    <row r="4237" spans="1:23" x14ac:dyDescent="0.25">
      <c r="A4237">
        <v>4236</v>
      </c>
      <c r="B4237" t="s">
        <v>13835</v>
      </c>
      <c r="C4237" t="s">
        <v>13836</v>
      </c>
      <c r="D4237">
        <v>42</v>
      </c>
      <c r="E4237" t="s">
        <v>58</v>
      </c>
      <c r="F4237" t="s">
        <v>86</v>
      </c>
      <c r="G4237" s="1">
        <v>44485</v>
      </c>
      <c r="H4237" t="s">
        <v>67</v>
      </c>
      <c r="I4237" t="s">
        <v>59</v>
      </c>
      <c r="J4237" s="3" t="s">
        <v>13837</v>
      </c>
      <c r="K4237" t="s">
        <v>39</v>
      </c>
      <c r="L4237" t="s">
        <v>13838</v>
      </c>
      <c r="M4237" t="s">
        <v>25</v>
      </c>
      <c r="N4237" t="s">
        <v>83</v>
      </c>
      <c r="O4237" s="2">
        <v>45078.529907407406</v>
      </c>
      <c r="P4237" s="2">
        <v>45078.309074074074</v>
      </c>
      <c r="Q4237">
        <v>1</v>
      </c>
      <c r="R4237" t="str">
        <f t="shared" ca="1" si="66"/>
        <v>Rahul</v>
      </c>
      <c r="S4237" t="str">
        <f>IFERROR(TEXT(DATEVALUE(LEFT(Table1[[#This Row],[Date of Purchase]],10)), "MMMM"), TEXT(Table1[[#This Row],[Date of Purchase]], "MMMM"))</f>
        <v>October</v>
      </c>
      <c r="T4237" t="str">
        <f>IF(OR(
  AND(Table1[[#This Row],[Ticket Priority]]="Critical", Table1[[#This Row],[Ticket Status]]&lt;&gt;"Closed"),
  AND(Table1[[#This Row],[Ticket Priority]]="High", Table1[[#This Row],[Ticket Status]]="Open")
), "Yes", "No")</f>
        <v>No</v>
      </c>
      <c r="U4237" s="4" t="str">
        <f>IF(Table1[[#This Row],[Ticket Status]]="Closed","Yes","No")</f>
        <v>Yes</v>
      </c>
      <c r="V4237" s="4" t="str">
        <f>IF(Table1[[#This Row],[Ticket Status]]="Pending Customer Response","Yes","No")</f>
        <v>No</v>
      </c>
      <c r="W4237" s="5">
        <f ca="1">COUNTIFS(Table1[Agent_name],Table1[[#This Row],[Agent_name]],Table1[Month],Table1[[#This Row],[Month]])/160</f>
        <v>0.23125000000000001</v>
      </c>
    </row>
    <row r="4238" spans="1:23" x14ac:dyDescent="0.25">
      <c r="A4238">
        <v>4237</v>
      </c>
      <c r="B4238" t="s">
        <v>13839</v>
      </c>
      <c r="C4238" t="s">
        <v>13840</v>
      </c>
      <c r="D4238">
        <v>60</v>
      </c>
      <c r="E4238" t="s">
        <v>19</v>
      </c>
      <c r="F4238" t="s">
        <v>655</v>
      </c>
      <c r="G4238" s="1">
        <v>44552</v>
      </c>
      <c r="H4238" t="s">
        <v>21</v>
      </c>
      <c r="I4238" t="s">
        <v>22</v>
      </c>
      <c r="J4238" s="3" t="s">
        <v>13841</v>
      </c>
      <c r="K4238" t="s">
        <v>24</v>
      </c>
      <c r="M4238" t="s">
        <v>89</v>
      </c>
      <c r="N4238" t="s">
        <v>83</v>
      </c>
      <c r="O4238" s="2">
        <v>45078.302835648145</v>
      </c>
      <c r="R4238" t="str">
        <f t="shared" ca="1" si="66"/>
        <v>Priya</v>
      </c>
      <c r="S4238" t="str">
        <f>IFERROR(TEXT(DATEVALUE(LEFT(Table1[[#This Row],[Date of Purchase]],10)), "MMMM"), TEXT(Table1[[#This Row],[Date of Purchase]], "MMMM"))</f>
        <v>December</v>
      </c>
      <c r="T4238" t="str">
        <f>IF(OR(
  AND(Table1[[#This Row],[Ticket Priority]]="Critical", Table1[[#This Row],[Ticket Status]]&lt;&gt;"Closed"),
  AND(Table1[[#This Row],[Ticket Priority]]="High", Table1[[#This Row],[Ticket Status]]="Open")
), "Yes", "No")</f>
        <v>No</v>
      </c>
      <c r="U4238" s="4" t="str">
        <f>IF(Table1[[#This Row],[Ticket Status]]="Closed","Yes","No")</f>
        <v>No</v>
      </c>
      <c r="V4238" s="4" t="str">
        <f>IF(Table1[[#This Row],[Ticket Status]]="Pending Customer Response","Yes","No")</f>
        <v>Yes</v>
      </c>
      <c r="W4238" s="5">
        <f ca="1">COUNTIFS(Table1[Agent_name],Table1[[#This Row],[Agent_name]],Table1[Month],Table1[[#This Row],[Month]])/160</f>
        <v>0.48749999999999999</v>
      </c>
    </row>
    <row r="4239" spans="1:23" x14ac:dyDescent="0.25">
      <c r="A4239">
        <v>4238</v>
      </c>
      <c r="B4239" t="s">
        <v>13842</v>
      </c>
      <c r="C4239" t="s">
        <v>13843</v>
      </c>
      <c r="D4239">
        <v>35</v>
      </c>
      <c r="E4239" t="s">
        <v>58</v>
      </c>
      <c r="F4239" t="s">
        <v>81</v>
      </c>
      <c r="G4239" s="1">
        <v>44254</v>
      </c>
      <c r="H4239" t="s">
        <v>59</v>
      </c>
      <c r="I4239" t="s">
        <v>177</v>
      </c>
      <c r="J4239" s="3" t="s">
        <v>13844</v>
      </c>
      <c r="K4239" t="s">
        <v>39</v>
      </c>
      <c r="L4239" t="s">
        <v>13845</v>
      </c>
      <c r="M4239" t="s">
        <v>41</v>
      </c>
      <c r="N4239" t="s">
        <v>83</v>
      </c>
      <c r="O4239" s="2">
        <v>45078.195914351854</v>
      </c>
      <c r="P4239" s="2">
        <v>45077.9841087963</v>
      </c>
      <c r="Q4239">
        <v>1</v>
      </c>
      <c r="R4239" t="str">
        <f t="shared" ca="1" si="66"/>
        <v>Priya</v>
      </c>
      <c r="S4239" t="str">
        <f>IFERROR(TEXT(DATEVALUE(LEFT(Table1[[#This Row],[Date of Purchase]],10)), "MMMM"), TEXT(Table1[[#This Row],[Date of Purchase]], "MMMM"))</f>
        <v>February</v>
      </c>
      <c r="T4239" t="str">
        <f>IF(OR(
  AND(Table1[[#This Row],[Ticket Priority]]="Critical", Table1[[#This Row],[Ticket Status]]&lt;&gt;"Closed"),
  AND(Table1[[#This Row],[Ticket Priority]]="High", Table1[[#This Row],[Ticket Status]]="Open")
), "Yes", "No")</f>
        <v>No</v>
      </c>
      <c r="U4239" s="4" t="str">
        <f>IF(Table1[[#This Row],[Ticket Status]]="Closed","Yes","No")</f>
        <v>Yes</v>
      </c>
      <c r="V4239" s="4" t="str">
        <f>IF(Table1[[#This Row],[Ticket Status]]="Pending Customer Response","Yes","No")</f>
        <v>No</v>
      </c>
      <c r="W4239" s="5">
        <f ca="1">COUNTIFS(Table1[Agent_name],Table1[[#This Row],[Agent_name]],Table1[Month],Table1[[#This Row],[Month]])/160</f>
        <v>0.44374999999999998</v>
      </c>
    </row>
    <row r="4240" spans="1:23" x14ac:dyDescent="0.25">
      <c r="A4240">
        <v>4239</v>
      </c>
      <c r="B4240" t="s">
        <v>13846</v>
      </c>
      <c r="C4240" t="s">
        <v>13847</v>
      </c>
      <c r="D4240">
        <v>31</v>
      </c>
      <c r="E4240" t="s">
        <v>58</v>
      </c>
      <c r="F4240" t="s">
        <v>655</v>
      </c>
      <c r="G4240" s="1">
        <v>44161</v>
      </c>
      <c r="H4240" t="s">
        <v>67</v>
      </c>
      <c r="I4240" t="s">
        <v>59</v>
      </c>
      <c r="J4240" s="3" t="s">
        <v>13848</v>
      </c>
      <c r="K4240" t="s">
        <v>24</v>
      </c>
      <c r="M4240" t="s">
        <v>25</v>
      </c>
      <c r="N4240" t="s">
        <v>83</v>
      </c>
      <c r="O4240" s="2">
        <v>45078.690381944441</v>
      </c>
      <c r="R4240" t="str">
        <f t="shared" ca="1" si="66"/>
        <v>Aisha</v>
      </c>
      <c r="S4240" t="str">
        <f>IFERROR(TEXT(DATEVALUE(LEFT(Table1[[#This Row],[Date of Purchase]],10)), "MMMM"), TEXT(Table1[[#This Row],[Date of Purchase]], "MMMM"))</f>
        <v>November</v>
      </c>
      <c r="T4240" t="str">
        <f>IF(OR(
  AND(Table1[[#This Row],[Ticket Priority]]="Critical", Table1[[#This Row],[Ticket Status]]&lt;&gt;"Closed"),
  AND(Table1[[#This Row],[Ticket Priority]]="High", Table1[[#This Row],[Ticket Status]]="Open")
), "Yes", "No")</f>
        <v>Yes</v>
      </c>
      <c r="U4240" s="4" t="str">
        <f>IF(Table1[[#This Row],[Ticket Status]]="Closed","Yes","No")</f>
        <v>No</v>
      </c>
      <c r="V4240" s="4" t="str">
        <f>IF(Table1[[#This Row],[Ticket Status]]="Pending Customer Response","Yes","No")</f>
        <v>Yes</v>
      </c>
      <c r="W4240" s="5">
        <f ca="1">COUNTIFS(Table1[Agent_name],Table1[[#This Row],[Agent_name]],Table1[Month],Table1[[#This Row],[Month]])/160</f>
        <v>0.85624999999999996</v>
      </c>
    </row>
    <row r="4241" spans="1:23" x14ac:dyDescent="0.25">
      <c r="A4241">
        <v>4240</v>
      </c>
      <c r="B4241" t="s">
        <v>13849</v>
      </c>
      <c r="C4241" t="s">
        <v>13850</v>
      </c>
      <c r="D4241">
        <v>48</v>
      </c>
      <c r="E4241" t="s">
        <v>29</v>
      </c>
      <c r="F4241" t="s">
        <v>431</v>
      </c>
      <c r="G4241" s="1">
        <v>44519</v>
      </c>
      <c r="H4241" t="s">
        <v>59</v>
      </c>
      <c r="I4241" t="s">
        <v>93</v>
      </c>
      <c r="J4241" s="3" t="s">
        <v>13851</v>
      </c>
      <c r="K4241" t="s">
        <v>39</v>
      </c>
      <c r="L4241" t="s">
        <v>13852</v>
      </c>
      <c r="M4241" t="s">
        <v>25</v>
      </c>
      <c r="N4241" t="s">
        <v>83</v>
      </c>
      <c r="O4241" s="2">
        <v>45078.807071759256</v>
      </c>
      <c r="P4241" s="2">
        <v>45078.487627314818</v>
      </c>
      <c r="Q4241">
        <v>4</v>
      </c>
      <c r="R4241" t="str">
        <f t="shared" ca="1" si="66"/>
        <v>Ravi</v>
      </c>
      <c r="S4241" t="str">
        <f>IFERROR(TEXT(DATEVALUE(LEFT(Table1[[#This Row],[Date of Purchase]],10)), "MMMM"), TEXT(Table1[[#This Row],[Date of Purchase]], "MMMM"))</f>
        <v>November</v>
      </c>
      <c r="T4241" t="str">
        <f>IF(OR(
  AND(Table1[[#This Row],[Ticket Priority]]="Critical", Table1[[#This Row],[Ticket Status]]&lt;&gt;"Closed"),
  AND(Table1[[#This Row],[Ticket Priority]]="High", Table1[[#This Row],[Ticket Status]]="Open")
), "Yes", "No")</f>
        <v>No</v>
      </c>
      <c r="U4241" s="4" t="str">
        <f>IF(Table1[[#This Row],[Ticket Status]]="Closed","Yes","No")</f>
        <v>Yes</v>
      </c>
      <c r="V4241" s="4" t="str">
        <f>IF(Table1[[#This Row],[Ticket Status]]="Pending Customer Response","Yes","No")</f>
        <v>No</v>
      </c>
      <c r="W4241" s="5">
        <f ca="1">COUNTIFS(Table1[Agent_name],Table1[[#This Row],[Agent_name]],Table1[Month],Table1[[#This Row],[Month]])/160</f>
        <v>0.61875000000000002</v>
      </c>
    </row>
    <row r="4242" spans="1:23" x14ac:dyDescent="0.25">
      <c r="A4242">
        <v>4241</v>
      </c>
      <c r="B4242" t="s">
        <v>13853</v>
      </c>
      <c r="C4242" t="s">
        <v>13854</v>
      </c>
      <c r="D4242">
        <v>70</v>
      </c>
      <c r="E4242" t="s">
        <v>29</v>
      </c>
      <c r="F4242" t="s">
        <v>76</v>
      </c>
      <c r="G4242" s="1">
        <v>44222</v>
      </c>
      <c r="H4242" t="s">
        <v>59</v>
      </c>
      <c r="I4242" t="s">
        <v>77</v>
      </c>
      <c r="J4242" s="3" t="s">
        <v>13855</v>
      </c>
      <c r="K4242" t="s">
        <v>62</v>
      </c>
      <c r="M4242" t="s">
        <v>89</v>
      </c>
      <c r="N4242" t="s">
        <v>33</v>
      </c>
      <c r="R4242" t="str">
        <f t="shared" ca="1" si="66"/>
        <v>Priya</v>
      </c>
      <c r="S4242" t="str">
        <f>IFERROR(TEXT(DATEVALUE(LEFT(Table1[[#This Row],[Date of Purchase]],10)), "MMMM"), TEXT(Table1[[#This Row],[Date of Purchase]], "MMMM"))</f>
        <v>January</v>
      </c>
      <c r="T4242" t="str">
        <f>IF(OR(
  AND(Table1[[#This Row],[Ticket Priority]]="Critical", Table1[[#This Row],[Ticket Status]]&lt;&gt;"Closed"),
  AND(Table1[[#This Row],[Ticket Priority]]="High", Table1[[#This Row],[Ticket Status]]="Open")
), "Yes", "No")</f>
        <v>Yes</v>
      </c>
      <c r="U4242" s="4" t="str">
        <f>IF(Table1[[#This Row],[Ticket Status]]="Closed","Yes","No")</f>
        <v>No</v>
      </c>
      <c r="V4242" s="4" t="str">
        <f>IF(Table1[[#This Row],[Ticket Status]]="Pending Customer Response","Yes","No")</f>
        <v>No</v>
      </c>
      <c r="W4242" s="5">
        <f ca="1">COUNTIFS(Table1[Agent_name],Table1[[#This Row],[Agent_name]],Table1[Month],Table1[[#This Row],[Month]])/160</f>
        <v>0.51875000000000004</v>
      </c>
    </row>
    <row r="4243" spans="1:23" x14ac:dyDescent="0.25">
      <c r="A4243">
        <v>4242</v>
      </c>
      <c r="B4243" t="s">
        <v>13856</v>
      </c>
      <c r="C4243" t="s">
        <v>13857</v>
      </c>
      <c r="D4243">
        <v>61</v>
      </c>
      <c r="E4243" t="s">
        <v>58</v>
      </c>
      <c r="F4243" t="s">
        <v>44</v>
      </c>
      <c r="G4243" s="1">
        <v>44305</v>
      </c>
      <c r="H4243" t="s">
        <v>45</v>
      </c>
      <c r="I4243" t="s">
        <v>93</v>
      </c>
      <c r="J4243" s="3" t="s">
        <v>13858</v>
      </c>
      <c r="K4243" t="s">
        <v>39</v>
      </c>
      <c r="L4243" t="s">
        <v>13859</v>
      </c>
      <c r="M4243" t="s">
        <v>143</v>
      </c>
      <c r="N4243" t="s">
        <v>33</v>
      </c>
      <c r="O4243" s="2">
        <v>45078.480023148149</v>
      </c>
      <c r="P4243" s="2">
        <v>45078.850162037037</v>
      </c>
      <c r="Q4243">
        <v>5</v>
      </c>
      <c r="R4243" t="str">
        <f t="shared" ca="1" si="66"/>
        <v>Mohit</v>
      </c>
      <c r="S4243" t="str">
        <f>IFERROR(TEXT(DATEVALUE(LEFT(Table1[[#This Row],[Date of Purchase]],10)), "MMMM"), TEXT(Table1[[#This Row],[Date of Purchase]], "MMMM"))</f>
        <v>April</v>
      </c>
      <c r="T4243" t="str">
        <f>IF(OR(
  AND(Table1[[#This Row],[Ticket Priority]]="Critical", Table1[[#This Row],[Ticket Status]]&lt;&gt;"Closed"),
  AND(Table1[[#This Row],[Ticket Priority]]="High", Table1[[#This Row],[Ticket Status]]="Open")
), "Yes", "No")</f>
        <v>No</v>
      </c>
      <c r="U4243" s="4" t="str">
        <f>IF(Table1[[#This Row],[Ticket Status]]="Closed","Yes","No")</f>
        <v>Yes</v>
      </c>
      <c r="V4243" s="4" t="str">
        <f>IF(Table1[[#This Row],[Ticket Status]]="Pending Customer Response","Yes","No")</f>
        <v>No</v>
      </c>
      <c r="W4243" s="5">
        <f ca="1">COUNTIFS(Table1[Agent_name],Table1[[#This Row],[Agent_name]],Table1[Month],Table1[[#This Row],[Month]])/160</f>
        <v>0.45</v>
      </c>
    </row>
    <row r="4244" spans="1:23" x14ac:dyDescent="0.25">
      <c r="A4244">
        <v>4243</v>
      </c>
      <c r="B4244" t="s">
        <v>13860</v>
      </c>
      <c r="C4244" t="s">
        <v>13861</v>
      </c>
      <c r="D4244">
        <v>67</v>
      </c>
      <c r="E4244" t="s">
        <v>19</v>
      </c>
      <c r="F4244" t="s">
        <v>249</v>
      </c>
      <c r="G4244" s="1">
        <v>43844</v>
      </c>
      <c r="H4244" t="s">
        <v>59</v>
      </c>
      <c r="I4244" t="s">
        <v>31</v>
      </c>
      <c r="J4244" s="3" t="s">
        <v>13862</v>
      </c>
      <c r="K4244" t="s">
        <v>39</v>
      </c>
      <c r="L4244" t="s">
        <v>13863</v>
      </c>
      <c r="M4244" t="s">
        <v>25</v>
      </c>
      <c r="N4244" t="s">
        <v>55</v>
      </c>
      <c r="O4244" s="2">
        <v>45078.021018518521</v>
      </c>
      <c r="P4244" s="2">
        <v>45078.80296296296</v>
      </c>
      <c r="Q4244">
        <v>4</v>
      </c>
      <c r="R4244" t="str">
        <f t="shared" ca="1" si="66"/>
        <v>Aisha</v>
      </c>
      <c r="S4244" t="str">
        <f>IFERROR(TEXT(DATEVALUE(LEFT(Table1[[#This Row],[Date of Purchase]],10)), "MMMM"), TEXT(Table1[[#This Row],[Date of Purchase]], "MMMM"))</f>
        <v>January</v>
      </c>
      <c r="T4244" t="str">
        <f>IF(OR(
  AND(Table1[[#This Row],[Ticket Priority]]="Critical", Table1[[#This Row],[Ticket Status]]&lt;&gt;"Closed"),
  AND(Table1[[#This Row],[Ticket Priority]]="High", Table1[[#This Row],[Ticket Status]]="Open")
), "Yes", "No")</f>
        <v>No</v>
      </c>
      <c r="U4244" s="4" t="str">
        <f>IF(Table1[[#This Row],[Ticket Status]]="Closed","Yes","No")</f>
        <v>Yes</v>
      </c>
      <c r="V4244" s="4" t="str">
        <f>IF(Table1[[#This Row],[Ticket Status]]="Pending Customer Response","Yes","No")</f>
        <v>No</v>
      </c>
      <c r="W4244" s="5">
        <f ca="1">COUNTIFS(Table1[Agent_name],Table1[[#This Row],[Agent_name]],Table1[Month],Table1[[#This Row],[Month]])/160</f>
        <v>0.83125000000000004</v>
      </c>
    </row>
    <row r="4245" spans="1:23" x14ac:dyDescent="0.25">
      <c r="A4245">
        <v>4244</v>
      </c>
      <c r="B4245" t="s">
        <v>13864</v>
      </c>
      <c r="C4245" t="s">
        <v>13865</v>
      </c>
      <c r="D4245">
        <v>58</v>
      </c>
      <c r="E4245" t="s">
        <v>19</v>
      </c>
      <c r="F4245" t="s">
        <v>81</v>
      </c>
      <c r="G4245" s="1">
        <v>44176</v>
      </c>
      <c r="H4245" t="s">
        <v>67</v>
      </c>
      <c r="I4245" t="s">
        <v>46</v>
      </c>
      <c r="J4245" s="3" t="s">
        <v>13866</v>
      </c>
      <c r="K4245" t="s">
        <v>39</v>
      </c>
      <c r="L4245" t="s">
        <v>13867</v>
      </c>
      <c r="M4245" t="s">
        <v>89</v>
      </c>
      <c r="N4245" t="s">
        <v>55</v>
      </c>
      <c r="O4245" s="2">
        <v>45078.628657407404</v>
      </c>
      <c r="P4245" s="2">
        <v>45078.394629629627</v>
      </c>
      <c r="Q4245">
        <v>1</v>
      </c>
      <c r="R4245" t="str">
        <f t="shared" ca="1" si="66"/>
        <v>Priya</v>
      </c>
      <c r="S4245" t="str">
        <f>IFERROR(TEXT(DATEVALUE(LEFT(Table1[[#This Row],[Date of Purchase]],10)), "MMMM"), TEXT(Table1[[#This Row],[Date of Purchase]], "MMMM"))</f>
        <v>December</v>
      </c>
      <c r="T4245" t="str">
        <f>IF(OR(
  AND(Table1[[#This Row],[Ticket Priority]]="Critical", Table1[[#This Row],[Ticket Status]]&lt;&gt;"Closed"),
  AND(Table1[[#This Row],[Ticket Priority]]="High", Table1[[#This Row],[Ticket Status]]="Open")
), "Yes", "No")</f>
        <v>No</v>
      </c>
      <c r="U4245" s="4" t="str">
        <f>IF(Table1[[#This Row],[Ticket Status]]="Closed","Yes","No")</f>
        <v>Yes</v>
      </c>
      <c r="V4245" s="4" t="str">
        <f>IF(Table1[[#This Row],[Ticket Status]]="Pending Customer Response","Yes","No")</f>
        <v>No</v>
      </c>
      <c r="W4245" s="5">
        <f ca="1">COUNTIFS(Table1[Agent_name],Table1[[#This Row],[Agent_name]],Table1[Month],Table1[[#This Row],[Month]])/160</f>
        <v>0.48749999999999999</v>
      </c>
    </row>
    <row r="4246" spans="1:23" x14ac:dyDescent="0.25">
      <c r="A4246">
        <v>4245</v>
      </c>
      <c r="B4246" t="s">
        <v>5738</v>
      </c>
      <c r="C4246" t="s">
        <v>13868</v>
      </c>
      <c r="D4246">
        <v>39</v>
      </c>
      <c r="E4246" t="s">
        <v>29</v>
      </c>
      <c r="F4246" t="s">
        <v>76</v>
      </c>
      <c r="G4246" s="1">
        <v>44455</v>
      </c>
      <c r="H4246" t="s">
        <v>66</v>
      </c>
      <c r="I4246" t="s">
        <v>72</v>
      </c>
      <c r="J4246" s="3" t="s">
        <v>13869</v>
      </c>
      <c r="K4246" t="s">
        <v>62</v>
      </c>
      <c r="M4246" t="s">
        <v>89</v>
      </c>
      <c r="N4246" t="s">
        <v>55</v>
      </c>
      <c r="R4246" t="str">
        <f t="shared" ca="1" si="66"/>
        <v>Karan</v>
      </c>
      <c r="S4246" t="str">
        <f>IFERROR(TEXT(DATEVALUE(LEFT(Table1[[#This Row],[Date of Purchase]],10)), "MMMM"), TEXT(Table1[[#This Row],[Date of Purchase]], "MMMM"))</f>
        <v>September</v>
      </c>
      <c r="T4246" t="str">
        <f>IF(OR(
  AND(Table1[[#This Row],[Ticket Priority]]="Critical", Table1[[#This Row],[Ticket Status]]&lt;&gt;"Closed"),
  AND(Table1[[#This Row],[Ticket Priority]]="High", Table1[[#This Row],[Ticket Status]]="Open")
), "Yes", "No")</f>
        <v>Yes</v>
      </c>
      <c r="U4246" s="4" t="str">
        <f>IF(Table1[[#This Row],[Ticket Status]]="Closed","Yes","No")</f>
        <v>No</v>
      </c>
      <c r="V4246" s="4" t="str">
        <f>IF(Table1[[#This Row],[Ticket Status]]="Pending Customer Response","Yes","No")</f>
        <v>No</v>
      </c>
      <c r="W4246" s="5">
        <f ca="1">COUNTIFS(Table1[Agent_name],Table1[[#This Row],[Agent_name]],Table1[Month],Table1[[#This Row],[Month]])/160</f>
        <v>0.24374999999999999</v>
      </c>
    </row>
    <row r="4247" spans="1:23" x14ac:dyDescent="0.25">
      <c r="A4247">
        <v>4246</v>
      </c>
      <c r="B4247" t="s">
        <v>13870</v>
      </c>
      <c r="C4247" t="s">
        <v>13871</v>
      </c>
      <c r="D4247">
        <v>66</v>
      </c>
      <c r="E4247" t="s">
        <v>19</v>
      </c>
      <c r="F4247" t="s">
        <v>134</v>
      </c>
      <c r="G4247" s="1">
        <v>44196</v>
      </c>
      <c r="H4247" t="s">
        <v>67</v>
      </c>
      <c r="I4247" t="s">
        <v>113</v>
      </c>
      <c r="J4247" s="3" t="s">
        <v>13872</v>
      </c>
      <c r="K4247" t="s">
        <v>24</v>
      </c>
      <c r="M4247" t="s">
        <v>143</v>
      </c>
      <c r="N4247" t="s">
        <v>33</v>
      </c>
      <c r="O4247" s="2">
        <v>45078.282858796294</v>
      </c>
      <c r="R4247" t="str">
        <f t="shared" ca="1" si="66"/>
        <v>Meera</v>
      </c>
      <c r="S4247" t="str">
        <f>IFERROR(TEXT(DATEVALUE(LEFT(Table1[[#This Row],[Date of Purchase]],10)), "MMMM"), TEXT(Table1[[#This Row],[Date of Purchase]], "MMMM"))</f>
        <v>December</v>
      </c>
      <c r="T4247" t="str">
        <f>IF(OR(
  AND(Table1[[#This Row],[Ticket Priority]]="Critical", Table1[[#This Row],[Ticket Status]]&lt;&gt;"Closed"),
  AND(Table1[[#This Row],[Ticket Priority]]="High", Table1[[#This Row],[Ticket Status]]="Open")
), "Yes", "No")</f>
        <v>No</v>
      </c>
      <c r="U4247" s="4" t="str">
        <f>IF(Table1[[#This Row],[Ticket Status]]="Closed","Yes","No")</f>
        <v>No</v>
      </c>
      <c r="V4247" s="4" t="str">
        <f>IF(Table1[[#This Row],[Ticket Status]]="Pending Customer Response","Yes","No")</f>
        <v>Yes</v>
      </c>
      <c r="W4247" s="5">
        <f ca="1">COUNTIFS(Table1[Agent_name],Table1[[#This Row],[Agent_name]],Table1[Month],Table1[[#This Row],[Month]])/160</f>
        <v>0.24374999999999999</v>
      </c>
    </row>
    <row r="4248" spans="1:23" x14ac:dyDescent="0.25">
      <c r="A4248">
        <v>4247</v>
      </c>
      <c r="B4248" t="s">
        <v>13873</v>
      </c>
      <c r="C4248" t="s">
        <v>13874</v>
      </c>
      <c r="D4248">
        <v>25</v>
      </c>
      <c r="E4248" t="s">
        <v>29</v>
      </c>
      <c r="F4248" t="s">
        <v>107</v>
      </c>
      <c r="G4248" s="1">
        <v>44511</v>
      </c>
      <c r="H4248" t="s">
        <v>67</v>
      </c>
      <c r="I4248" t="s">
        <v>59</v>
      </c>
      <c r="J4248" s="3" t="s">
        <v>13875</v>
      </c>
      <c r="K4248" t="s">
        <v>39</v>
      </c>
      <c r="L4248" t="s">
        <v>13876</v>
      </c>
      <c r="M4248" t="s">
        <v>89</v>
      </c>
      <c r="N4248" t="s">
        <v>26</v>
      </c>
      <c r="O4248" s="2">
        <v>45078.628703703704</v>
      </c>
      <c r="P4248" s="2">
        <v>45078.825231481482</v>
      </c>
      <c r="Q4248">
        <v>2</v>
      </c>
      <c r="R4248" t="str">
        <f t="shared" ca="1" si="66"/>
        <v>Karan</v>
      </c>
      <c r="S4248" t="str">
        <f>IFERROR(TEXT(DATEVALUE(LEFT(Table1[[#This Row],[Date of Purchase]],10)), "MMMM"), TEXT(Table1[[#This Row],[Date of Purchase]], "MMMM"))</f>
        <v>November</v>
      </c>
      <c r="T4248" t="str">
        <f>IF(OR(
  AND(Table1[[#This Row],[Ticket Priority]]="Critical", Table1[[#This Row],[Ticket Status]]&lt;&gt;"Closed"),
  AND(Table1[[#This Row],[Ticket Priority]]="High", Table1[[#This Row],[Ticket Status]]="Open")
), "Yes", "No")</f>
        <v>No</v>
      </c>
      <c r="U4248" s="4" t="str">
        <f>IF(Table1[[#This Row],[Ticket Status]]="Closed","Yes","No")</f>
        <v>Yes</v>
      </c>
      <c r="V4248" s="4" t="str">
        <f>IF(Table1[[#This Row],[Ticket Status]]="Pending Customer Response","Yes","No")</f>
        <v>No</v>
      </c>
      <c r="W4248" s="5">
        <f ca="1">COUNTIFS(Table1[Agent_name],Table1[[#This Row],[Agent_name]],Table1[Month],Table1[[#This Row],[Month]])/160</f>
        <v>0.1875</v>
      </c>
    </row>
    <row r="4249" spans="1:23" x14ac:dyDescent="0.25">
      <c r="A4249">
        <v>4248</v>
      </c>
      <c r="B4249" t="s">
        <v>13877</v>
      </c>
      <c r="C4249" t="s">
        <v>13878</v>
      </c>
      <c r="D4249">
        <v>43</v>
      </c>
      <c r="E4249" t="s">
        <v>58</v>
      </c>
      <c r="F4249" t="s">
        <v>317</v>
      </c>
      <c r="G4249" s="1">
        <v>44384</v>
      </c>
      <c r="H4249" t="s">
        <v>45</v>
      </c>
      <c r="I4249" t="s">
        <v>113</v>
      </c>
      <c r="J4249" s="3" t="s">
        <v>3174</v>
      </c>
      <c r="K4249" t="s">
        <v>24</v>
      </c>
      <c r="M4249" t="s">
        <v>25</v>
      </c>
      <c r="N4249" t="s">
        <v>83</v>
      </c>
      <c r="O4249" s="2">
        <v>45078.966898148145</v>
      </c>
      <c r="R4249" t="str">
        <f t="shared" ca="1" si="66"/>
        <v>Priya</v>
      </c>
      <c r="S4249" t="str">
        <f>IFERROR(TEXT(DATEVALUE(LEFT(Table1[[#This Row],[Date of Purchase]],10)), "MMMM"), TEXT(Table1[[#This Row],[Date of Purchase]], "MMMM"))</f>
        <v>July</v>
      </c>
      <c r="T4249" t="str">
        <f>IF(OR(
  AND(Table1[[#This Row],[Ticket Priority]]="Critical", Table1[[#This Row],[Ticket Status]]&lt;&gt;"Closed"),
  AND(Table1[[#This Row],[Ticket Priority]]="High", Table1[[#This Row],[Ticket Status]]="Open")
), "Yes", "No")</f>
        <v>Yes</v>
      </c>
      <c r="U4249" s="4" t="str">
        <f>IF(Table1[[#This Row],[Ticket Status]]="Closed","Yes","No")</f>
        <v>No</v>
      </c>
      <c r="V4249" s="4" t="str">
        <f>IF(Table1[[#This Row],[Ticket Status]]="Pending Customer Response","Yes","No")</f>
        <v>Yes</v>
      </c>
      <c r="W4249" s="5">
        <f ca="1">COUNTIFS(Table1[Agent_name],Table1[[#This Row],[Agent_name]],Table1[Month],Table1[[#This Row],[Month]])/160</f>
        <v>0.45</v>
      </c>
    </row>
    <row r="4250" spans="1:23" x14ac:dyDescent="0.25">
      <c r="A4250">
        <v>4249</v>
      </c>
      <c r="B4250" t="s">
        <v>13774</v>
      </c>
      <c r="C4250" t="s">
        <v>13879</v>
      </c>
      <c r="D4250">
        <v>27</v>
      </c>
      <c r="E4250" t="s">
        <v>29</v>
      </c>
      <c r="F4250" t="s">
        <v>397</v>
      </c>
      <c r="G4250" s="1">
        <v>44087</v>
      </c>
      <c r="H4250" t="s">
        <v>66</v>
      </c>
      <c r="I4250" t="s">
        <v>141</v>
      </c>
      <c r="J4250" s="3" t="s">
        <v>13880</v>
      </c>
      <c r="K4250" t="s">
        <v>24</v>
      </c>
      <c r="M4250" t="s">
        <v>25</v>
      </c>
      <c r="N4250" t="s">
        <v>55</v>
      </c>
      <c r="O4250" s="2">
        <v>45078.534270833334</v>
      </c>
      <c r="R4250" t="str">
        <f t="shared" ca="1" si="66"/>
        <v>Priya</v>
      </c>
      <c r="S4250" t="str">
        <f>IFERROR(TEXT(DATEVALUE(LEFT(Table1[[#This Row],[Date of Purchase]],10)), "MMMM"), TEXT(Table1[[#This Row],[Date of Purchase]], "MMMM"))</f>
        <v>September</v>
      </c>
      <c r="T4250" t="str">
        <f>IF(OR(
  AND(Table1[[#This Row],[Ticket Priority]]="Critical", Table1[[#This Row],[Ticket Status]]&lt;&gt;"Closed"),
  AND(Table1[[#This Row],[Ticket Priority]]="High", Table1[[#This Row],[Ticket Status]]="Open")
), "Yes", "No")</f>
        <v>Yes</v>
      </c>
      <c r="U4250" s="4" t="str">
        <f>IF(Table1[[#This Row],[Ticket Status]]="Closed","Yes","No")</f>
        <v>No</v>
      </c>
      <c r="V4250" s="4" t="str">
        <f>IF(Table1[[#This Row],[Ticket Status]]="Pending Customer Response","Yes","No")</f>
        <v>Yes</v>
      </c>
      <c r="W4250" s="5">
        <f ca="1">COUNTIFS(Table1[Agent_name],Table1[[#This Row],[Agent_name]],Table1[Month],Table1[[#This Row],[Month]])/160</f>
        <v>0.53125</v>
      </c>
    </row>
    <row r="4251" spans="1:23" x14ac:dyDescent="0.25">
      <c r="A4251">
        <v>4250</v>
      </c>
      <c r="B4251" t="s">
        <v>13881</v>
      </c>
      <c r="C4251" t="s">
        <v>13882</v>
      </c>
      <c r="D4251">
        <v>47</v>
      </c>
      <c r="E4251" t="s">
        <v>19</v>
      </c>
      <c r="F4251" t="s">
        <v>157</v>
      </c>
      <c r="G4251" s="1">
        <v>44327</v>
      </c>
      <c r="H4251" t="s">
        <v>59</v>
      </c>
      <c r="I4251" t="s">
        <v>37</v>
      </c>
      <c r="J4251" s="3" t="s">
        <v>13883</v>
      </c>
      <c r="K4251" t="s">
        <v>24</v>
      </c>
      <c r="M4251" t="s">
        <v>41</v>
      </c>
      <c r="N4251" t="s">
        <v>83</v>
      </c>
      <c r="O4251" s="2">
        <v>45078.36136574074</v>
      </c>
      <c r="R4251" t="str">
        <f t="shared" ca="1" si="66"/>
        <v>Priya</v>
      </c>
      <c r="S4251" t="str">
        <f>IFERROR(TEXT(DATEVALUE(LEFT(Table1[[#This Row],[Date of Purchase]],10)), "MMMM"), TEXT(Table1[[#This Row],[Date of Purchase]], "MMMM"))</f>
        <v>May</v>
      </c>
      <c r="T4251" t="str">
        <f>IF(OR(
  AND(Table1[[#This Row],[Ticket Priority]]="Critical", Table1[[#This Row],[Ticket Status]]&lt;&gt;"Closed"),
  AND(Table1[[#This Row],[Ticket Priority]]="High", Table1[[#This Row],[Ticket Status]]="Open")
), "Yes", "No")</f>
        <v>No</v>
      </c>
      <c r="U4251" s="4" t="str">
        <f>IF(Table1[[#This Row],[Ticket Status]]="Closed","Yes","No")</f>
        <v>No</v>
      </c>
      <c r="V4251" s="4" t="str">
        <f>IF(Table1[[#This Row],[Ticket Status]]="Pending Customer Response","Yes","No")</f>
        <v>Yes</v>
      </c>
      <c r="W4251" s="5">
        <f ca="1">COUNTIFS(Table1[Agent_name],Table1[[#This Row],[Agent_name]],Table1[Month],Table1[[#This Row],[Month]])/160</f>
        <v>0.40625</v>
      </c>
    </row>
    <row r="4252" spans="1:23" x14ac:dyDescent="0.25">
      <c r="A4252">
        <v>4251</v>
      </c>
      <c r="B4252" t="s">
        <v>13884</v>
      </c>
      <c r="C4252" t="s">
        <v>13885</v>
      </c>
      <c r="D4252">
        <v>29</v>
      </c>
      <c r="E4252" t="s">
        <v>19</v>
      </c>
      <c r="F4252" t="s">
        <v>397</v>
      </c>
      <c r="G4252" s="1">
        <v>44467</v>
      </c>
      <c r="H4252" t="s">
        <v>45</v>
      </c>
      <c r="I4252" t="s">
        <v>60</v>
      </c>
      <c r="J4252" s="3" t="s">
        <v>13886</v>
      </c>
      <c r="K4252" t="s">
        <v>24</v>
      </c>
      <c r="M4252" t="s">
        <v>143</v>
      </c>
      <c r="N4252" t="s">
        <v>55</v>
      </c>
      <c r="O4252" s="2">
        <v>45078.934305555558</v>
      </c>
      <c r="R4252" t="str">
        <f t="shared" ca="1" si="66"/>
        <v>Rahul</v>
      </c>
      <c r="S4252" t="str">
        <f>IFERROR(TEXT(DATEVALUE(LEFT(Table1[[#This Row],[Date of Purchase]],10)), "MMMM"), TEXT(Table1[[#This Row],[Date of Purchase]], "MMMM"))</f>
        <v>September</v>
      </c>
      <c r="T4252" t="str">
        <f>IF(OR(
  AND(Table1[[#This Row],[Ticket Priority]]="Critical", Table1[[#This Row],[Ticket Status]]&lt;&gt;"Closed"),
  AND(Table1[[#This Row],[Ticket Priority]]="High", Table1[[#This Row],[Ticket Status]]="Open")
), "Yes", "No")</f>
        <v>No</v>
      </c>
      <c r="U4252" s="4" t="str">
        <f>IF(Table1[[#This Row],[Ticket Status]]="Closed","Yes","No")</f>
        <v>No</v>
      </c>
      <c r="V4252" s="4" t="str">
        <f>IF(Table1[[#This Row],[Ticket Status]]="Pending Customer Response","Yes","No")</f>
        <v>Yes</v>
      </c>
      <c r="W4252" s="5">
        <f ca="1">COUNTIFS(Table1[Agent_name],Table1[[#This Row],[Agent_name]],Table1[Month],Table1[[#This Row],[Month]])/160</f>
        <v>0.25</v>
      </c>
    </row>
    <row r="4253" spans="1:23" x14ac:dyDescent="0.25">
      <c r="A4253">
        <v>4252</v>
      </c>
      <c r="B4253" t="s">
        <v>10803</v>
      </c>
      <c r="C4253" t="s">
        <v>13887</v>
      </c>
      <c r="D4253">
        <v>53</v>
      </c>
      <c r="E4253" t="s">
        <v>19</v>
      </c>
      <c r="F4253" t="s">
        <v>223</v>
      </c>
      <c r="G4253" s="1">
        <v>44334</v>
      </c>
      <c r="H4253" t="s">
        <v>21</v>
      </c>
      <c r="I4253" t="s">
        <v>77</v>
      </c>
      <c r="J4253" s="3" t="s">
        <v>13888</v>
      </c>
      <c r="K4253" t="s">
        <v>24</v>
      </c>
      <c r="M4253" t="s">
        <v>89</v>
      </c>
      <c r="N4253" t="s">
        <v>26</v>
      </c>
      <c r="O4253" s="2">
        <v>45078.867638888885</v>
      </c>
      <c r="R4253" t="str">
        <f t="shared" ca="1" si="66"/>
        <v>Mohit</v>
      </c>
      <c r="S4253" t="str">
        <f>IFERROR(TEXT(DATEVALUE(LEFT(Table1[[#This Row],[Date of Purchase]],10)), "MMMM"), TEXT(Table1[[#This Row],[Date of Purchase]], "MMMM"))</f>
        <v>May</v>
      </c>
      <c r="T4253" t="str">
        <f>IF(OR(
  AND(Table1[[#This Row],[Ticket Priority]]="Critical", Table1[[#This Row],[Ticket Status]]&lt;&gt;"Closed"),
  AND(Table1[[#This Row],[Ticket Priority]]="High", Table1[[#This Row],[Ticket Status]]="Open")
), "Yes", "No")</f>
        <v>No</v>
      </c>
      <c r="U4253" s="4" t="str">
        <f>IF(Table1[[#This Row],[Ticket Status]]="Closed","Yes","No")</f>
        <v>No</v>
      </c>
      <c r="V4253" s="4" t="str">
        <f>IF(Table1[[#This Row],[Ticket Status]]="Pending Customer Response","Yes","No")</f>
        <v>Yes</v>
      </c>
      <c r="W4253" s="5">
        <f ca="1">COUNTIFS(Table1[Agent_name],Table1[[#This Row],[Agent_name]],Table1[Month],Table1[[#This Row],[Month]])/160</f>
        <v>0.45624999999999999</v>
      </c>
    </row>
    <row r="4254" spans="1:23" x14ac:dyDescent="0.25">
      <c r="A4254">
        <v>4253</v>
      </c>
      <c r="B4254" t="s">
        <v>13889</v>
      </c>
      <c r="C4254" t="s">
        <v>13890</v>
      </c>
      <c r="D4254">
        <v>50</v>
      </c>
      <c r="E4254" t="s">
        <v>29</v>
      </c>
      <c r="F4254" t="s">
        <v>81</v>
      </c>
      <c r="G4254" s="1">
        <v>44280</v>
      </c>
      <c r="H4254" t="s">
        <v>59</v>
      </c>
      <c r="I4254" t="s">
        <v>67</v>
      </c>
      <c r="J4254" s="3" t="s">
        <v>13891</v>
      </c>
      <c r="K4254" t="s">
        <v>62</v>
      </c>
      <c r="M4254" t="s">
        <v>25</v>
      </c>
      <c r="N4254" t="s">
        <v>83</v>
      </c>
      <c r="R4254" t="str">
        <f t="shared" ca="1" si="66"/>
        <v>Priya</v>
      </c>
      <c r="S4254" t="str">
        <f>IFERROR(TEXT(DATEVALUE(LEFT(Table1[[#This Row],[Date of Purchase]],10)), "MMMM"), TEXT(Table1[[#This Row],[Date of Purchase]], "MMMM"))</f>
        <v>March</v>
      </c>
      <c r="T4254" t="str">
        <f>IF(OR(
  AND(Table1[[#This Row],[Ticket Priority]]="Critical", Table1[[#This Row],[Ticket Status]]&lt;&gt;"Closed"),
  AND(Table1[[#This Row],[Ticket Priority]]="High", Table1[[#This Row],[Ticket Status]]="Open")
), "Yes", "No")</f>
        <v>Yes</v>
      </c>
      <c r="U4254" s="4" t="str">
        <f>IF(Table1[[#This Row],[Ticket Status]]="Closed","Yes","No")</f>
        <v>No</v>
      </c>
      <c r="V4254" s="4" t="str">
        <f>IF(Table1[[#This Row],[Ticket Status]]="Pending Customer Response","Yes","No")</f>
        <v>No</v>
      </c>
      <c r="W4254" s="5">
        <f ca="1">COUNTIFS(Table1[Agent_name],Table1[[#This Row],[Agent_name]],Table1[Month],Table1[[#This Row],[Month]])/160</f>
        <v>0.43125000000000002</v>
      </c>
    </row>
    <row r="4255" spans="1:23" x14ac:dyDescent="0.25">
      <c r="A4255">
        <v>4254</v>
      </c>
      <c r="B4255" t="s">
        <v>13892</v>
      </c>
      <c r="C4255" t="s">
        <v>13893</v>
      </c>
      <c r="D4255">
        <v>56</v>
      </c>
      <c r="E4255" t="s">
        <v>58</v>
      </c>
      <c r="F4255" t="s">
        <v>281</v>
      </c>
      <c r="G4255" s="1">
        <v>44270</v>
      </c>
      <c r="H4255" t="s">
        <v>45</v>
      </c>
      <c r="I4255" t="s">
        <v>52</v>
      </c>
      <c r="J4255" s="3" t="s">
        <v>13894</v>
      </c>
      <c r="K4255" t="s">
        <v>39</v>
      </c>
      <c r="L4255" t="s">
        <v>13895</v>
      </c>
      <c r="M4255" t="s">
        <v>89</v>
      </c>
      <c r="N4255" t="s">
        <v>55</v>
      </c>
      <c r="O4255" s="2">
        <v>45078.062824074077</v>
      </c>
      <c r="P4255" s="2">
        <v>45078.605879629627</v>
      </c>
      <c r="Q4255">
        <v>5</v>
      </c>
      <c r="R4255" t="str">
        <f t="shared" ca="1" si="66"/>
        <v>Arjun</v>
      </c>
      <c r="S4255" t="str">
        <f>IFERROR(TEXT(DATEVALUE(LEFT(Table1[[#This Row],[Date of Purchase]],10)), "MMMM"), TEXT(Table1[[#This Row],[Date of Purchase]], "MMMM"))</f>
        <v>March</v>
      </c>
      <c r="T4255" t="str">
        <f>IF(OR(
  AND(Table1[[#This Row],[Ticket Priority]]="Critical", Table1[[#This Row],[Ticket Status]]&lt;&gt;"Closed"),
  AND(Table1[[#This Row],[Ticket Priority]]="High", Table1[[#This Row],[Ticket Status]]="Open")
), "Yes", "No")</f>
        <v>No</v>
      </c>
      <c r="U4255" s="4" t="str">
        <f>IF(Table1[[#This Row],[Ticket Status]]="Closed","Yes","No")</f>
        <v>Yes</v>
      </c>
      <c r="V4255" s="4" t="str">
        <f>IF(Table1[[#This Row],[Ticket Status]]="Pending Customer Response","Yes","No")</f>
        <v>No</v>
      </c>
      <c r="W4255" s="5">
        <f ca="1">COUNTIFS(Table1[Agent_name],Table1[[#This Row],[Agent_name]],Table1[Month],Table1[[#This Row],[Month]])/160</f>
        <v>0.23125000000000001</v>
      </c>
    </row>
    <row r="4256" spans="1:23" x14ac:dyDescent="0.25">
      <c r="A4256">
        <v>4255</v>
      </c>
      <c r="B4256" t="s">
        <v>13896</v>
      </c>
      <c r="C4256" t="s">
        <v>13897</v>
      </c>
      <c r="D4256">
        <v>39</v>
      </c>
      <c r="E4256" t="s">
        <v>19</v>
      </c>
      <c r="F4256" t="s">
        <v>92</v>
      </c>
      <c r="G4256" s="1">
        <v>43891</v>
      </c>
      <c r="H4256" t="s">
        <v>45</v>
      </c>
      <c r="I4256" t="s">
        <v>37</v>
      </c>
      <c r="J4256" s="3" t="s">
        <v>13898</v>
      </c>
      <c r="K4256" t="s">
        <v>62</v>
      </c>
      <c r="M4256" t="s">
        <v>89</v>
      </c>
      <c r="N4256" t="s">
        <v>55</v>
      </c>
      <c r="R4256" t="str">
        <f t="shared" ca="1" si="66"/>
        <v>Aisha</v>
      </c>
      <c r="S4256" t="str">
        <f>IFERROR(TEXT(DATEVALUE(LEFT(Table1[[#This Row],[Date of Purchase]],10)), "MMMM"), TEXT(Table1[[#This Row],[Date of Purchase]], "MMMM"))</f>
        <v>March</v>
      </c>
      <c r="T4256" t="str">
        <f>IF(OR(
  AND(Table1[[#This Row],[Ticket Priority]]="Critical", Table1[[#This Row],[Ticket Status]]&lt;&gt;"Closed"),
  AND(Table1[[#This Row],[Ticket Priority]]="High", Table1[[#This Row],[Ticket Status]]="Open")
), "Yes", "No")</f>
        <v>Yes</v>
      </c>
      <c r="U4256" s="4" t="str">
        <f>IF(Table1[[#This Row],[Ticket Status]]="Closed","Yes","No")</f>
        <v>No</v>
      </c>
      <c r="V4256" s="4" t="str">
        <f>IF(Table1[[#This Row],[Ticket Status]]="Pending Customer Response","Yes","No")</f>
        <v>No</v>
      </c>
      <c r="W4256" s="5">
        <f ca="1">COUNTIFS(Table1[Agent_name],Table1[[#This Row],[Agent_name]],Table1[Month],Table1[[#This Row],[Month]])/160</f>
        <v>1.0062500000000001</v>
      </c>
    </row>
    <row r="4257" spans="1:23" x14ac:dyDescent="0.25">
      <c r="A4257">
        <v>4256</v>
      </c>
      <c r="B4257" t="s">
        <v>13899</v>
      </c>
      <c r="C4257" t="s">
        <v>13900</v>
      </c>
      <c r="D4257">
        <v>52</v>
      </c>
      <c r="E4257" t="s">
        <v>58</v>
      </c>
      <c r="F4257" t="s">
        <v>219</v>
      </c>
      <c r="G4257" s="1">
        <v>44547</v>
      </c>
      <c r="H4257" t="s">
        <v>66</v>
      </c>
      <c r="I4257" t="s">
        <v>113</v>
      </c>
      <c r="J4257" s="3" t="s">
        <v>13901</v>
      </c>
      <c r="K4257" t="s">
        <v>24</v>
      </c>
      <c r="M4257" t="s">
        <v>89</v>
      </c>
      <c r="N4257" t="s">
        <v>55</v>
      </c>
      <c r="O4257" s="2">
        <v>45078.366319444445</v>
      </c>
      <c r="R4257" t="str">
        <f t="shared" ca="1" si="66"/>
        <v>Arjun</v>
      </c>
      <c r="S4257" t="str">
        <f>IFERROR(TEXT(DATEVALUE(LEFT(Table1[[#This Row],[Date of Purchase]],10)), "MMMM"), TEXT(Table1[[#This Row],[Date of Purchase]], "MMMM"))</f>
        <v>December</v>
      </c>
      <c r="T4257" t="str">
        <f>IF(OR(
  AND(Table1[[#This Row],[Ticket Priority]]="Critical", Table1[[#This Row],[Ticket Status]]&lt;&gt;"Closed"),
  AND(Table1[[#This Row],[Ticket Priority]]="High", Table1[[#This Row],[Ticket Status]]="Open")
), "Yes", "No")</f>
        <v>No</v>
      </c>
      <c r="U4257" s="4" t="str">
        <f>IF(Table1[[#This Row],[Ticket Status]]="Closed","Yes","No")</f>
        <v>No</v>
      </c>
      <c r="V4257" s="4" t="str">
        <f>IF(Table1[[#This Row],[Ticket Status]]="Pending Customer Response","Yes","No")</f>
        <v>Yes</v>
      </c>
      <c r="W4257" s="5">
        <f ca="1">COUNTIFS(Table1[Agent_name],Table1[[#This Row],[Agent_name]],Table1[Month],Table1[[#This Row],[Month]])/160</f>
        <v>0.19375000000000001</v>
      </c>
    </row>
    <row r="4258" spans="1:23" x14ac:dyDescent="0.25">
      <c r="A4258">
        <v>4257</v>
      </c>
      <c r="B4258" t="s">
        <v>13902</v>
      </c>
      <c r="C4258" t="s">
        <v>13903</v>
      </c>
      <c r="D4258">
        <v>54</v>
      </c>
      <c r="E4258" t="s">
        <v>58</v>
      </c>
      <c r="F4258" t="s">
        <v>397</v>
      </c>
      <c r="G4258" s="1">
        <v>44431</v>
      </c>
      <c r="H4258" t="s">
        <v>66</v>
      </c>
      <c r="I4258" t="s">
        <v>52</v>
      </c>
      <c r="J4258" s="3" t="s">
        <v>13904</v>
      </c>
      <c r="K4258" t="s">
        <v>39</v>
      </c>
      <c r="L4258" t="s">
        <v>13905</v>
      </c>
      <c r="M4258" t="s">
        <v>25</v>
      </c>
      <c r="N4258" t="s">
        <v>83</v>
      </c>
      <c r="O4258" s="2">
        <v>45078.332997685182</v>
      </c>
      <c r="P4258" s="2">
        <v>45078.068414351852</v>
      </c>
      <c r="Q4258">
        <v>3</v>
      </c>
      <c r="R4258" t="str">
        <f t="shared" ca="1" si="66"/>
        <v>Mohit</v>
      </c>
      <c r="S4258" t="str">
        <f>IFERROR(TEXT(DATEVALUE(LEFT(Table1[[#This Row],[Date of Purchase]],10)), "MMMM"), TEXT(Table1[[#This Row],[Date of Purchase]], "MMMM"))</f>
        <v>August</v>
      </c>
      <c r="T4258" t="str">
        <f>IF(OR(
  AND(Table1[[#This Row],[Ticket Priority]]="Critical", Table1[[#This Row],[Ticket Status]]&lt;&gt;"Closed"),
  AND(Table1[[#This Row],[Ticket Priority]]="High", Table1[[#This Row],[Ticket Status]]="Open")
), "Yes", "No")</f>
        <v>No</v>
      </c>
      <c r="U4258" s="4" t="str">
        <f>IF(Table1[[#This Row],[Ticket Status]]="Closed","Yes","No")</f>
        <v>Yes</v>
      </c>
      <c r="V4258" s="4" t="str">
        <f>IF(Table1[[#This Row],[Ticket Status]]="Pending Customer Response","Yes","No")</f>
        <v>No</v>
      </c>
      <c r="W4258" s="5">
        <f ca="1">COUNTIFS(Table1[Agent_name],Table1[[#This Row],[Agent_name]],Table1[Month],Table1[[#This Row],[Month]])/160</f>
        <v>0.46250000000000002</v>
      </c>
    </row>
    <row r="4259" spans="1:23" x14ac:dyDescent="0.25">
      <c r="A4259">
        <v>4258</v>
      </c>
      <c r="B4259" t="s">
        <v>13906</v>
      </c>
      <c r="C4259" t="s">
        <v>13907</v>
      </c>
      <c r="D4259">
        <v>38</v>
      </c>
      <c r="E4259" t="s">
        <v>29</v>
      </c>
      <c r="F4259" t="s">
        <v>431</v>
      </c>
      <c r="G4259" s="1">
        <v>44171</v>
      </c>
      <c r="H4259" t="s">
        <v>21</v>
      </c>
      <c r="I4259" t="s">
        <v>46</v>
      </c>
      <c r="J4259" s="3" t="s">
        <v>13908</v>
      </c>
      <c r="K4259" t="s">
        <v>62</v>
      </c>
      <c r="M4259" t="s">
        <v>143</v>
      </c>
      <c r="N4259" t="s">
        <v>33</v>
      </c>
      <c r="R4259" t="str">
        <f t="shared" ca="1" si="66"/>
        <v>Ravi</v>
      </c>
      <c r="S4259" t="str">
        <f>IFERROR(TEXT(DATEVALUE(LEFT(Table1[[#This Row],[Date of Purchase]],10)), "MMMM"), TEXT(Table1[[#This Row],[Date of Purchase]], "MMMM"))</f>
        <v>December</v>
      </c>
      <c r="T4259" t="str">
        <f>IF(OR(
  AND(Table1[[#This Row],[Ticket Priority]]="Critical", Table1[[#This Row],[Ticket Status]]&lt;&gt;"Closed"),
  AND(Table1[[#This Row],[Ticket Priority]]="High", Table1[[#This Row],[Ticket Status]]="Open")
), "Yes", "No")</f>
        <v>No</v>
      </c>
      <c r="U4259" s="4" t="str">
        <f>IF(Table1[[#This Row],[Ticket Status]]="Closed","Yes","No")</f>
        <v>No</v>
      </c>
      <c r="V4259" s="4" t="str">
        <f>IF(Table1[[#This Row],[Ticket Status]]="Pending Customer Response","Yes","No")</f>
        <v>No</v>
      </c>
      <c r="W4259" s="5">
        <f ca="1">COUNTIFS(Table1[Agent_name],Table1[[#This Row],[Agent_name]],Table1[Month],Table1[[#This Row],[Month]])/160</f>
        <v>0.66249999999999998</v>
      </c>
    </row>
    <row r="4260" spans="1:23" x14ac:dyDescent="0.25">
      <c r="A4260">
        <v>4259</v>
      </c>
      <c r="B4260" t="s">
        <v>13909</v>
      </c>
      <c r="C4260" t="s">
        <v>13910</v>
      </c>
      <c r="D4260">
        <v>55</v>
      </c>
      <c r="E4260" t="s">
        <v>58</v>
      </c>
      <c r="F4260" t="s">
        <v>125</v>
      </c>
      <c r="G4260" s="1">
        <v>44505</v>
      </c>
      <c r="H4260" t="s">
        <v>66</v>
      </c>
      <c r="I4260" t="s">
        <v>22</v>
      </c>
      <c r="J4260" s="3" t="s">
        <v>13911</v>
      </c>
      <c r="K4260" t="s">
        <v>39</v>
      </c>
      <c r="L4260" t="s">
        <v>13912</v>
      </c>
      <c r="M4260" t="s">
        <v>143</v>
      </c>
      <c r="N4260" t="s">
        <v>83</v>
      </c>
      <c r="O4260" s="2">
        <v>45078.946921296294</v>
      </c>
      <c r="P4260" s="2">
        <v>45078.830949074072</v>
      </c>
      <c r="Q4260">
        <v>2</v>
      </c>
      <c r="R4260" t="str">
        <f t="shared" ca="1" si="66"/>
        <v>Aisha</v>
      </c>
      <c r="S4260" t="str">
        <f>IFERROR(TEXT(DATEVALUE(LEFT(Table1[[#This Row],[Date of Purchase]],10)), "MMMM"), TEXT(Table1[[#This Row],[Date of Purchase]], "MMMM"))</f>
        <v>November</v>
      </c>
      <c r="T4260" t="str">
        <f>IF(OR(
  AND(Table1[[#This Row],[Ticket Priority]]="Critical", Table1[[#This Row],[Ticket Status]]&lt;&gt;"Closed"),
  AND(Table1[[#This Row],[Ticket Priority]]="High", Table1[[#This Row],[Ticket Status]]="Open")
), "Yes", "No")</f>
        <v>No</v>
      </c>
      <c r="U4260" s="4" t="str">
        <f>IF(Table1[[#This Row],[Ticket Status]]="Closed","Yes","No")</f>
        <v>Yes</v>
      </c>
      <c r="V4260" s="4" t="str">
        <f>IF(Table1[[#This Row],[Ticket Status]]="Pending Customer Response","Yes","No")</f>
        <v>No</v>
      </c>
      <c r="W4260" s="5">
        <f ca="1">COUNTIFS(Table1[Agent_name],Table1[[#This Row],[Agent_name]],Table1[Month],Table1[[#This Row],[Month]])/160</f>
        <v>0.85624999999999996</v>
      </c>
    </row>
    <row r="4261" spans="1:23" x14ac:dyDescent="0.25">
      <c r="A4261">
        <v>4260</v>
      </c>
      <c r="B4261" t="s">
        <v>13913</v>
      </c>
      <c r="C4261" t="s">
        <v>13914</v>
      </c>
      <c r="D4261">
        <v>62</v>
      </c>
      <c r="E4261" t="s">
        <v>58</v>
      </c>
      <c r="F4261" t="s">
        <v>92</v>
      </c>
      <c r="G4261" s="1">
        <v>44338</v>
      </c>
      <c r="H4261" t="s">
        <v>59</v>
      </c>
      <c r="I4261" t="s">
        <v>37</v>
      </c>
      <c r="J4261" s="3" t="s">
        <v>13915</v>
      </c>
      <c r="K4261" t="s">
        <v>24</v>
      </c>
      <c r="M4261" t="s">
        <v>25</v>
      </c>
      <c r="N4261" t="s">
        <v>55</v>
      </c>
      <c r="O4261" s="2">
        <v>45078.051782407405</v>
      </c>
      <c r="R4261" t="str">
        <f t="shared" ca="1" si="66"/>
        <v>Mohit</v>
      </c>
      <c r="S4261" t="str">
        <f>IFERROR(TEXT(DATEVALUE(LEFT(Table1[[#This Row],[Date of Purchase]],10)), "MMMM"), TEXT(Table1[[#This Row],[Date of Purchase]], "MMMM"))</f>
        <v>May</v>
      </c>
      <c r="T4261" t="str">
        <f>IF(OR(
  AND(Table1[[#This Row],[Ticket Priority]]="Critical", Table1[[#This Row],[Ticket Status]]&lt;&gt;"Closed"),
  AND(Table1[[#This Row],[Ticket Priority]]="High", Table1[[#This Row],[Ticket Status]]="Open")
), "Yes", "No")</f>
        <v>Yes</v>
      </c>
      <c r="U4261" s="4" t="str">
        <f>IF(Table1[[#This Row],[Ticket Status]]="Closed","Yes","No")</f>
        <v>No</v>
      </c>
      <c r="V4261" s="4" t="str">
        <f>IF(Table1[[#This Row],[Ticket Status]]="Pending Customer Response","Yes","No")</f>
        <v>Yes</v>
      </c>
      <c r="W4261" s="5">
        <f ca="1">COUNTIFS(Table1[Agent_name],Table1[[#This Row],[Agent_name]],Table1[Month],Table1[[#This Row],[Month]])/160</f>
        <v>0.45624999999999999</v>
      </c>
    </row>
    <row r="4262" spans="1:23" x14ac:dyDescent="0.25">
      <c r="A4262">
        <v>4261</v>
      </c>
      <c r="B4262" t="s">
        <v>13916</v>
      </c>
      <c r="C4262" t="s">
        <v>13917</v>
      </c>
      <c r="D4262">
        <v>18</v>
      </c>
      <c r="E4262" t="s">
        <v>58</v>
      </c>
      <c r="F4262" t="s">
        <v>397</v>
      </c>
      <c r="G4262" s="1">
        <v>43861</v>
      </c>
      <c r="H4262" t="s">
        <v>67</v>
      </c>
      <c r="I4262" t="s">
        <v>46</v>
      </c>
      <c r="J4262" s="3" t="s">
        <v>985</v>
      </c>
      <c r="K4262" t="s">
        <v>24</v>
      </c>
      <c r="M4262" t="s">
        <v>89</v>
      </c>
      <c r="N4262" t="s">
        <v>55</v>
      </c>
      <c r="O4262" s="2">
        <v>45078.123310185183</v>
      </c>
      <c r="R4262" t="str">
        <f t="shared" ca="1" si="66"/>
        <v>Meera</v>
      </c>
      <c r="S4262" t="str">
        <f>IFERROR(TEXT(DATEVALUE(LEFT(Table1[[#This Row],[Date of Purchase]],10)), "MMMM"), TEXT(Table1[[#This Row],[Date of Purchase]], "MMMM"))</f>
        <v>January</v>
      </c>
      <c r="T4262" t="str">
        <f>IF(OR(
  AND(Table1[[#This Row],[Ticket Priority]]="Critical", Table1[[#This Row],[Ticket Status]]&lt;&gt;"Closed"),
  AND(Table1[[#This Row],[Ticket Priority]]="High", Table1[[#This Row],[Ticket Status]]="Open")
), "Yes", "No")</f>
        <v>No</v>
      </c>
      <c r="U4262" s="4" t="str">
        <f>IF(Table1[[#This Row],[Ticket Status]]="Closed","Yes","No")</f>
        <v>No</v>
      </c>
      <c r="V4262" s="4" t="str">
        <f>IF(Table1[[#This Row],[Ticket Status]]="Pending Customer Response","Yes","No")</f>
        <v>Yes</v>
      </c>
      <c r="W4262" s="5">
        <f ca="1">COUNTIFS(Table1[Agent_name],Table1[[#This Row],[Agent_name]],Table1[Month],Table1[[#This Row],[Month]])/160</f>
        <v>0.21875</v>
      </c>
    </row>
    <row r="4263" spans="1:23" x14ac:dyDescent="0.25">
      <c r="A4263">
        <v>4262</v>
      </c>
      <c r="B4263" t="s">
        <v>13918</v>
      </c>
      <c r="C4263" t="s">
        <v>7492</v>
      </c>
      <c r="D4263">
        <v>43</v>
      </c>
      <c r="E4263" t="s">
        <v>29</v>
      </c>
      <c r="F4263" t="s">
        <v>103</v>
      </c>
      <c r="G4263" s="1">
        <v>44052</v>
      </c>
      <c r="H4263" t="s">
        <v>66</v>
      </c>
      <c r="I4263" t="s">
        <v>59</v>
      </c>
      <c r="J4263" s="3" t="s">
        <v>13919</v>
      </c>
      <c r="K4263" t="s">
        <v>62</v>
      </c>
      <c r="M4263" t="s">
        <v>25</v>
      </c>
      <c r="N4263" t="s">
        <v>83</v>
      </c>
      <c r="R4263" t="str">
        <f t="shared" ca="1" si="66"/>
        <v>Sara</v>
      </c>
      <c r="S4263" t="str">
        <f>IFERROR(TEXT(DATEVALUE(LEFT(Table1[[#This Row],[Date of Purchase]],10)), "MMMM"), TEXT(Table1[[#This Row],[Date of Purchase]], "MMMM"))</f>
        <v>August</v>
      </c>
      <c r="T4263" t="str">
        <f>IF(OR(
  AND(Table1[[#This Row],[Ticket Priority]]="Critical", Table1[[#This Row],[Ticket Status]]&lt;&gt;"Closed"),
  AND(Table1[[#This Row],[Ticket Priority]]="High", Table1[[#This Row],[Ticket Status]]="Open")
), "Yes", "No")</f>
        <v>Yes</v>
      </c>
      <c r="U4263" s="4" t="str">
        <f>IF(Table1[[#This Row],[Ticket Status]]="Closed","Yes","No")</f>
        <v>No</v>
      </c>
      <c r="V4263" s="4" t="str">
        <f>IF(Table1[[#This Row],[Ticket Status]]="Pending Customer Response","Yes","No")</f>
        <v>No</v>
      </c>
      <c r="W4263" s="5">
        <f ca="1">COUNTIFS(Table1[Agent_name],Table1[[#This Row],[Agent_name]],Table1[Month],Table1[[#This Row],[Month]])/160</f>
        <v>0.8</v>
      </c>
    </row>
    <row r="4264" spans="1:23" x14ac:dyDescent="0.25">
      <c r="A4264">
        <v>4263</v>
      </c>
      <c r="B4264" t="s">
        <v>13920</v>
      </c>
      <c r="C4264" t="s">
        <v>13921</v>
      </c>
      <c r="D4264">
        <v>23</v>
      </c>
      <c r="E4264" t="s">
        <v>19</v>
      </c>
      <c r="F4264" t="s">
        <v>125</v>
      </c>
      <c r="G4264" s="1">
        <v>44219</v>
      </c>
      <c r="H4264" t="s">
        <v>45</v>
      </c>
      <c r="I4264" t="s">
        <v>99</v>
      </c>
      <c r="J4264" s="3" t="s">
        <v>13922</v>
      </c>
      <c r="K4264" t="s">
        <v>62</v>
      </c>
      <c r="M4264" t="s">
        <v>143</v>
      </c>
      <c r="N4264" t="s">
        <v>55</v>
      </c>
      <c r="R4264" t="str">
        <f t="shared" ca="1" si="66"/>
        <v>Aisha</v>
      </c>
      <c r="S4264" t="str">
        <f>IFERROR(TEXT(DATEVALUE(LEFT(Table1[[#This Row],[Date of Purchase]],10)), "MMMM"), TEXT(Table1[[#This Row],[Date of Purchase]], "MMMM"))</f>
        <v>January</v>
      </c>
      <c r="T4264" t="str">
        <f>IF(OR(
  AND(Table1[[#This Row],[Ticket Priority]]="Critical", Table1[[#This Row],[Ticket Status]]&lt;&gt;"Closed"),
  AND(Table1[[#This Row],[Ticket Priority]]="High", Table1[[#This Row],[Ticket Status]]="Open")
), "Yes", "No")</f>
        <v>No</v>
      </c>
      <c r="U4264" s="4" t="str">
        <f>IF(Table1[[#This Row],[Ticket Status]]="Closed","Yes","No")</f>
        <v>No</v>
      </c>
      <c r="V4264" s="4" t="str">
        <f>IF(Table1[[#This Row],[Ticket Status]]="Pending Customer Response","Yes","No")</f>
        <v>No</v>
      </c>
      <c r="W4264" s="5">
        <f ca="1">COUNTIFS(Table1[Agent_name],Table1[[#This Row],[Agent_name]],Table1[Month],Table1[[#This Row],[Month]])/160</f>
        <v>0.83125000000000004</v>
      </c>
    </row>
    <row r="4265" spans="1:23" x14ac:dyDescent="0.25">
      <c r="A4265">
        <v>4264</v>
      </c>
      <c r="B4265" t="s">
        <v>13923</v>
      </c>
      <c r="C4265" t="s">
        <v>13924</v>
      </c>
      <c r="D4265">
        <v>59</v>
      </c>
      <c r="E4265" t="s">
        <v>58</v>
      </c>
      <c r="F4265" t="s">
        <v>157</v>
      </c>
      <c r="G4265" s="1">
        <v>43918</v>
      </c>
      <c r="H4265" t="s">
        <v>21</v>
      </c>
      <c r="I4265" t="s">
        <v>72</v>
      </c>
      <c r="J4265" s="3" t="s">
        <v>13925</v>
      </c>
      <c r="K4265" t="s">
        <v>62</v>
      </c>
      <c r="M4265" t="s">
        <v>89</v>
      </c>
      <c r="N4265" t="s">
        <v>55</v>
      </c>
      <c r="R4265" t="str">
        <f t="shared" ca="1" si="66"/>
        <v>Sara</v>
      </c>
      <c r="S4265" t="str">
        <f>IFERROR(TEXT(DATEVALUE(LEFT(Table1[[#This Row],[Date of Purchase]],10)), "MMMM"), TEXT(Table1[[#This Row],[Date of Purchase]], "MMMM"))</f>
        <v>March</v>
      </c>
      <c r="T4265" t="str">
        <f>IF(OR(
  AND(Table1[[#This Row],[Ticket Priority]]="Critical", Table1[[#This Row],[Ticket Status]]&lt;&gt;"Closed"),
  AND(Table1[[#This Row],[Ticket Priority]]="High", Table1[[#This Row],[Ticket Status]]="Open")
), "Yes", "No")</f>
        <v>Yes</v>
      </c>
      <c r="U4265" s="4" t="str">
        <f>IF(Table1[[#This Row],[Ticket Status]]="Closed","Yes","No")</f>
        <v>No</v>
      </c>
      <c r="V4265" s="4" t="str">
        <f>IF(Table1[[#This Row],[Ticket Status]]="Pending Customer Response","Yes","No")</f>
        <v>No</v>
      </c>
      <c r="W4265" s="5">
        <f ca="1">COUNTIFS(Table1[Agent_name],Table1[[#This Row],[Agent_name]],Table1[Month],Table1[[#This Row],[Month]])/160</f>
        <v>0.55625000000000002</v>
      </c>
    </row>
    <row r="4266" spans="1:23" x14ac:dyDescent="0.25">
      <c r="A4266">
        <v>4265</v>
      </c>
      <c r="B4266" t="s">
        <v>13926</v>
      </c>
      <c r="C4266" t="s">
        <v>13927</v>
      </c>
      <c r="D4266">
        <v>67</v>
      </c>
      <c r="E4266" t="s">
        <v>19</v>
      </c>
      <c r="F4266" t="s">
        <v>211</v>
      </c>
      <c r="G4266" s="1">
        <v>44002</v>
      </c>
      <c r="H4266" t="s">
        <v>59</v>
      </c>
      <c r="I4266" t="s">
        <v>77</v>
      </c>
      <c r="J4266" s="3" t="s">
        <v>13928</v>
      </c>
      <c r="K4266" t="s">
        <v>39</v>
      </c>
      <c r="L4266" t="s">
        <v>13929</v>
      </c>
      <c r="M4266" t="s">
        <v>25</v>
      </c>
      <c r="N4266" t="s">
        <v>55</v>
      </c>
      <c r="O4266" s="2">
        <v>45078.753240740742</v>
      </c>
      <c r="P4266" s="2">
        <v>45078.774768518517</v>
      </c>
      <c r="Q4266">
        <v>4</v>
      </c>
      <c r="R4266" t="str">
        <f t="shared" ca="1" si="66"/>
        <v>Divya</v>
      </c>
      <c r="S4266" t="str">
        <f>IFERROR(TEXT(DATEVALUE(LEFT(Table1[[#This Row],[Date of Purchase]],10)), "MMMM"), TEXT(Table1[[#This Row],[Date of Purchase]], "MMMM"))</f>
        <v>June</v>
      </c>
      <c r="T4266" t="str">
        <f>IF(OR(
  AND(Table1[[#This Row],[Ticket Priority]]="Critical", Table1[[#This Row],[Ticket Status]]&lt;&gt;"Closed"),
  AND(Table1[[#This Row],[Ticket Priority]]="High", Table1[[#This Row],[Ticket Status]]="Open")
), "Yes", "No")</f>
        <v>No</v>
      </c>
      <c r="U4266" s="4" t="str">
        <f>IF(Table1[[#This Row],[Ticket Status]]="Closed","Yes","No")</f>
        <v>Yes</v>
      </c>
      <c r="V4266" s="4" t="str">
        <f>IF(Table1[[#This Row],[Ticket Status]]="Pending Customer Response","Yes","No")</f>
        <v>No</v>
      </c>
      <c r="W4266" s="5">
        <f ca="1">COUNTIFS(Table1[Agent_name],Table1[[#This Row],[Agent_name]],Table1[Month],Table1[[#This Row],[Month]])/160</f>
        <v>0.22500000000000001</v>
      </c>
    </row>
    <row r="4267" spans="1:23" x14ac:dyDescent="0.25">
      <c r="A4267">
        <v>4266</v>
      </c>
      <c r="B4267" t="s">
        <v>13930</v>
      </c>
      <c r="C4267" t="s">
        <v>13931</v>
      </c>
      <c r="D4267">
        <v>43</v>
      </c>
      <c r="E4267" t="s">
        <v>29</v>
      </c>
      <c r="F4267" t="s">
        <v>112</v>
      </c>
      <c r="G4267" s="1">
        <v>43990</v>
      </c>
      <c r="H4267" t="s">
        <v>67</v>
      </c>
      <c r="I4267" t="s">
        <v>77</v>
      </c>
      <c r="J4267" s="3" t="s">
        <v>13932</v>
      </c>
      <c r="K4267" t="s">
        <v>24</v>
      </c>
      <c r="M4267" t="s">
        <v>89</v>
      </c>
      <c r="N4267" t="s">
        <v>83</v>
      </c>
      <c r="O4267" s="2">
        <v>45078.944236111114</v>
      </c>
      <c r="R4267" t="str">
        <f t="shared" ca="1" si="66"/>
        <v>Neha</v>
      </c>
      <c r="S4267" t="str">
        <f>IFERROR(TEXT(DATEVALUE(LEFT(Table1[[#This Row],[Date of Purchase]],10)), "MMMM"), TEXT(Table1[[#This Row],[Date of Purchase]], "MMMM"))</f>
        <v>June</v>
      </c>
      <c r="T4267" t="str">
        <f>IF(OR(
  AND(Table1[[#This Row],[Ticket Priority]]="Critical", Table1[[#This Row],[Ticket Status]]&lt;&gt;"Closed"),
  AND(Table1[[#This Row],[Ticket Priority]]="High", Table1[[#This Row],[Ticket Status]]="Open")
), "Yes", "No")</f>
        <v>No</v>
      </c>
      <c r="U4267" s="4" t="str">
        <f>IF(Table1[[#This Row],[Ticket Status]]="Closed","Yes","No")</f>
        <v>No</v>
      </c>
      <c r="V4267" s="4" t="str">
        <f>IF(Table1[[#This Row],[Ticket Status]]="Pending Customer Response","Yes","No")</f>
        <v>Yes</v>
      </c>
      <c r="W4267" s="5">
        <f ca="1">COUNTIFS(Table1[Agent_name],Table1[[#This Row],[Agent_name]],Table1[Month],Table1[[#This Row],[Month]])/160</f>
        <v>0.19375000000000001</v>
      </c>
    </row>
    <row r="4268" spans="1:23" x14ac:dyDescent="0.25">
      <c r="A4268">
        <v>4267</v>
      </c>
      <c r="B4268" t="s">
        <v>13933</v>
      </c>
      <c r="C4268" t="s">
        <v>13934</v>
      </c>
      <c r="D4268">
        <v>47</v>
      </c>
      <c r="E4268" t="s">
        <v>29</v>
      </c>
      <c r="F4268" t="s">
        <v>173</v>
      </c>
      <c r="G4268" s="1">
        <v>44140</v>
      </c>
      <c r="H4268" t="s">
        <v>59</v>
      </c>
      <c r="I4268" t="s">
        <v>113</v>
      </c>
      <c r="J4268" s="3" t="s">
        <v>2680</v>
      </c>
      <c r="K4268" t="s">
        <v>39</v>
      </c>
      <c r="L4268" t="s">
        <v>13935</v>
      </c>
      <c r="M4268" t="s">
        <v>25</v>
      </c>
      <c r="N4268" t="s">
        <v>55</v>
      </c>
      <c r="O4268" s="2">
        <v>45078.288680555554</v>
      </c>
      <c r="P4268" s="2">
        <v>45078.718541666669</v>
      </c>
      <c r="Q4268">
        <v>4</v>
      </c>
      <c r="R4268" t="str">
        <f t="shared" ca="1" si="66"/>
        <v>Arjun</v>
      </c>
      <c r="S4268" t="str">
        <f>IFERROR(TEXT(DATEVALUE(LEFT(Table1[[#This Row],[Date of Purchase]],10)), "MMMM"), TEXT(Table1[[#This Row],[Date of Purchase]], "MMMM"))</f>
        <v>November</v>
      </c>
      <c r="T4268" t="str">
        <f>IF(OR(
  AND(Table1[[#This Row],[Ticket Priority]]="Critical", Table1[[#This Row],[Ticket Status]]&lt;&gt;"Closed"),
  AND(Table1[[#This Row],[Ticket Priority]]="High", Table1[[#This Row],[Ticket Status]]="Open")
), "Yes", "No")</f>
        <v>No</v>
      </c>
      <c r="U4268" s="4" t="str">
        <f>IF(Table1[[#This Row],[Ticket Status]]="Closed","Yes","No")</f>
        <v>Yes</v>
      </c>
      <c r="V4268" s="4" t="str">
        <f>IF(Table1[[#This Row],[Ticket Status]]="Pending Customer Response","Yes","No")</f>
        <v>No</v>
      </c>
      <c r="W4268" s="5">
        <f ca="1">COUNTIFS(Table1[Agent_name],Table1[[#This Row],[Agent_name]],Table1[Month],Table1[[#This Row],[Month]])/160</f>
        <v>0.23749999999999999</v>
      </c>
    </row>
    <row r="4269" spans="1:23" x14ac:dyDescent="0.25">
      <c r="A4269">
        <v>4268</v>
      </c>
      <c r="B4269" t="s">
        <v>13936</v>
      </c>
      <c r="C4269" t="s">
        <v>13937</v>
      </c>
      <c r="D4269">
        <v>58</v>
      </c>
      <c r="E4269" t="s">
        <v>29</v>
      </c>
      <c r="F4269" t="s">
        <v>98</v>
      </c>
      <c r="G4269" s="1">
        <v>43988</v>
      </c>
      <c r="H4269" t="s">
        <v>21</v>
      </c>
      <c r="I4269" t="s">
        <v>93</v>
      </c>
      <c r="J4269" s="3" t="s">
        <v>13938</v>
      </c>
      <c r="K4269" t="s">
        <v>39</v>
      </c>
      <c r="L4269" t="s">
        <v>13939</v>
      </c>
      <c r="M4269" t="s">
        <v>25</v>
      </c>
      <c r="N4269" t="s">
        <v>55</v>
      </c>
      <c r="O4269" s="2">
        <v>45078.160231481481</v>
      </c>
      <c r="P4269" s="2">
        <v>45078.69703703704</v>
      </c>
      <c r="Q4269">
        <v>2</v>
      </c>
      <c r="R4269" t="str">
        <f t="shared" ca="1" si="66"/>
        <v>Aisha</v>
      </c>
      <c r="S4269" t="str">
        <f>IFERROR(TEXT(DATEVALUE(LEFT(Table1[[#This Row],[Date of Purchase]],10)), "MMMM"), TEXT(Table1[[#This Row],[Date of Purchase]], "MMMM"))</f>
        <v>June</v>
      </c>
      <c r="T4269" t="str">
        <f>IF(OR(
  AND(Table1[[#This Row],[Ticket Priority]]="Critical", Table1[[#This Row],[Ticket Status]]&lt;&gt;"Closed"),
  AND(Table1[[#This Row],[Ticket Priority]]="High", Table1[[#This Row],[Ticket Status]]="Open")
), "Yes", "No")</f>
        <v>No</v>
      </c>
      <c r="U4269" s="4" t="str">
        <f>IF(Table1[[#This Row],[Ticket Status]]="Closed","Yes","No")</f>
        <v>Yes</v>
      </c>
      <c r="V4269" s="4" t="str">
        <f>IF(Table1[[#This Row],[Ticket Status]]="Pending Customer Response","Yes","No")</f>
        <v>No</v>
      </c>
      <c r="W4269" s="5">
        <f ca="1">COUNTIFS(Table1[Agent_name],Table1[[#This Row],[Agent_name]],Table1[Month],Table1[[#This Row],[Month]])/160</f>
        <v>0.89375000000000004</v>
      </c>
    </row>
    <row r="4270" spans="1:23" x14ac:dyDescent="0.25">
      <c r="A4270">
        <v>4269</v>
      </c>
      <c r="B4270" t="s">
        <v>13940</v>
      </c>
      <c r="C4270" t="s">
        <v>13941</v>
      </c>
      <c r="D4270">
        <v>56</v>
      </c>
      <c r="E4270" t="s">
        <v>19</v>
      </c>
      <c r="F4270" t="s">
        <v>383</v>
      </c>
      <c r="G4270" s="1">
        <v>43945</v>
      </c>
      <c r="H4270" t="s">
        <v>59</v>
      </c>
      <c r="I4270" t="s">
        <v>150</v>
      </c>
      <c r="J4270" s="3" t="s">
        <v>13942</v>
      </c>
      <c r="K4270" t="s">
        <v>39</v>
      </c>
      <c r="L4270" t="s">
        <v>13943</v>
      </c>
      <c r="M4270" t="s">
        <v>41</v>
      </c>
      <c r="N4270" t="s">
        <v>55</v>
      </c>
      <c r="O4270" s="2">
        <v>45078.184560185182</v>
      </c>
      <c r="P4270" s="2">
        <v>45078.113032407404</v>
      </c>
      <c r="Q4270">
        <v>4</v>
      </c>
      <c r="R4270" t="str">
        <f t="shared" ca="1" si="66"/>
        <v>Mohit</v>
      </c>
      <c r="S4270" t="str">
        <f>IFERROR(TEXT(DATEVALUE(LEFT(Table1[[#This Row],[Date of Purchase]],10)), "MMMM"), TEXT(Table1[[#This Row],[Date of Purchase]], "MMMM"))</f>
        <v>April</v>
      </c>
      <c r="T4270" t="str">
        <f>IF(OR(
  AND(Table1[[#This Row],[Ticket Priority]]="Critical", Table1[[#This Row],[Ticket Status]]&lt;&gt;"Closed"),
  AND(Table1[[#This Row],[Ticket Priority]]="High", Table1[[#This Row],[Ticket Status]]="Open")
), "Yes", "No")</f>
        <v>No</v>
      </c>
      <c r="U4270" s="4" t="str">
        <f>IF(Table1[[#This Row],[Ticket Status]]="Closed","Yes","No")</f>
        <v>Yes</v>
      </c>
      <c r="V4270" s="4" t="str">
        <f>IF(Table1[[#This Row],[Ticket Status]]="Pending Customer Response","Yes","No")</f>
        <v>No</v>
      </c>
      <c r="W4270" s="5">
        <f ca="1">COUNTIFS(Table1[Agent_name],Table1[[#This Row],[Agent_name]],Table1[Month],Table1[[#This Row],[Month]])/160</f>
        <v>0.45</v>
      </c>
    </row>
    <row r="4271" spans="1:23" x14ac:dyDescent="0.25">
      <c r="A4271">
        <v>4270</v>
      </c>
      <c r="B4271" t="s">
        <v>13944</v>
      </c>
      <c r="C4271" t="s">
        <v>13945</v>
      </c>
      <c r="D4271">
        <v>45</v>
      </c>
      <c r="E4271" t="s">
        <v>19</v>
      </c>
      <c r="F4271" t="s">
        <v>207</v>
      </c>
      <c r="G4271" s="1">
        <v>43965</v>
      </c>
      <c r="H4271" t="s">
        <v>67</v>
      </c>
      <c r="I4271" t="s">
        <v>93</v>
      </c>
      <c r="J4271" s="3" t="s">
        <v>13946</v>
      </c>
      <c r="K4271" t="s">
        <v>62</v>
      </c>
      <c r="M4271" t="s">
        <v>25</v>
      </c>
      <c r="N4271" t="s">
        <v>33</v>
      </c>
      <c r="R4271" t="str">
        <f t="shared" ca="1" si="66"/>
        <v>Sara</v>
      </c>
      <c r="S4271" t="str">
        <f>IFERROR(TEXT(DATEVALUE(LEFT(Table1[[#This Row],[Date of Purchase]],10)), "MMMM"), TEXT(Table1[[#This Row],[Date of Purchase]], "MMMM"))</f>
        <v>May</v>
      </c>
      <c r="T4271" t="str">
        <f>IF(OR(
  AND(Table1[[#This Row],[Ticket Priority]]="Critical", Table1[[#This Row],[Ticket Status]]&lt;&gt;"Closed"),
  AND(Table1[[#This Row],[Ticket Priority]]="High", Table1[[#This Row],[Ticket Status]]="Open")
), "Yes", "No")</f>
        <v>Yes</v>
      </c>
      <c r="U4271" s="4" t="str">
        <f>IF(Table1[[#This Row],[Ticket Status]]="Closed","Yes","No")</f>
        <v>No</v>
      </c>
      <c r="V4271" s="4" t="str">
        <f>IF(Table1[[#This Row],[Ticket Status]]="Pending Customer Response","Yes","No")</f>
        <v>No</v>
      </c>
      <c r="W4271" s="5">
        <f ca="1">COUNTIFS(Table1[Agent_name],Table1[[#This Row],[Agent_name]],Table1[Month],Table1[[#This Row],[Month]])/160</f>
        <v>0.64375000000000004</v>
      </c>
    </row>
    <row r="4272" spans="1:23" x14ac:dyDescent="0.25">
      <c r="A4272">
        <v>4271</v>
      </c>
      <c r="B4272" t="s">
        <v>13947</v>
      </c>
      <c r="C4272" t="s">
        <v>13948</v>
      </c>
      <c r="D4272">
        <v>18</v>
      </c>
      <c r="E4272" t="s">
        <v>58</v>
      </c>
      <c r="F4272" t="s">
        <v>242</v>
      </c>
      <c r="G4272" s="1">
        <v>44506</v>
      </c>
      <c r="H4272" t="s">
        <v>21</v>
      </c>
      <c r="I4272" t="s">
        <v>59</v>
      </c>
      <c r="J4272" s="3" t="s">
        <v>13949</v>
      </c>
      <c r="K4272" t="s">
        <v>24</v>
      </c>
      <c r="M4272" t="s">
        <v>89</v>
      </c>
      <c r="N4272" t="s">
        <v>55</v>
      </c>
      <c r="O4272" s="2">
        <v>45078.820011574076</v>
      </c>
      <c r="Q4272">
        <v>5</v>
      </c>
      <c r="R4272" t="str">
        <f t="shared" ca="1" si="66"/>
        <v>Aisha</v>
      </c>
      <c r="S4272" t="str">
        <f>IFERROR(TEXT(DATEVALUE(LEFT(Table1[[#This Row],[Date of Purchase]],10)), "MMMM"), TEXT(Table1[[#This Row],[Date of Purchase]], "MMMM"))</f>
        <v>November</v>
      </c>
      <c r="T4272" t="str">
        <f>IF(OR(
  AND(Table1[[#This Row],[Ticket Priority]]="Critical", Table1[[#This Row],[Ticket Status]]&lt;&gt;"Closed"),
  AND(Table1[[#This Row],[Ticket Priority]]="High", Table1[[#This Row],[Ticket Status]]="Open")
), "Yes", "No")</f>
        <v>No</v>
      </c>
      <c r="U4272" s="4" t="str">
        <f>IF(Table1[[#This Row],[Ticket Status]]="Closed","Yes","No")</f>
        <v>No</v>
      </c>
      <c r="V4272" s="4" t="str">
        <f>IF(Table1[[#This Row],[Ticket Status]]="Pending Customer Response","Yes","No")</f>
        <v>Yes</v>
      </c>
      <c r="W4272" s="5">
        <f ca="1">COUNTIFS(Table1[Agent_name],Table1[[#This Row],[Agent_name]],Table1[Month],Table1[[#This Row],[Month]])/160</f>
        <v>0.85624999999999996</v>
      </c>
    </row>
    <row r="4273" spans="1:23" x14ac:dyDescent="0.25">
      <c r="A4273">
        <v>4272</v>
      </c>
      <c r="B4273" t="s">
        <v>13950</v>
      </c>
      <c r="C4273" t="s">
        <v>13951</v>
      </c>
      <c r="D4273">
        <v>64</v>
      </c>
      <c r="E4273" t="s">
        <v>19</v>
      </c>
      <c r="F4273" t="s">
        <v>112</v>
      </c>
      <c r="G4273" s="1">
        <v>43999</v>
      </c>
      <c r="H4273" t="s">
        <v>66</v>
      </c>
      <c r="I4273" t="s">
        <v>150</v>
      </c>
      <c r="J4273" s="3" t="s">
        <v>13952</v>
      </c>
      <c r="K4273" t="s">
        <v>24</v>
      </c>
      <c r="M4273" t="s">
        <v>89</v>
      </c>
      <c r="N4273" t="s">
        <v>55</v>
      </c>
      <c r="O4273" s="2">
        <v>45078.563078703701</v>
      </c>
      <c r="Q4273">
        <v>5</v>
      </c>
      <c r="R4273" t="str">
        <f t="shared" ca="1" si="66"/>
        <v>Priya</v>
      </c>
      <c r="S4273" t="str">
        <f>IFERROR(TEXT(DATEVALUE(LEFT(Table1[[#This Row],[Date of Purchase]],10)), "MMMM"), TEXT(Table1[[#This Row],[Date of Purchase]], "MMMM"))</f>
        <v>June</v>
      </c>
      <c r="T4273" t="str">
        <f>IF(OR(
  AND(Table1[[#This Row],[Ticket Priority]]="Critical", Table1[[#This Row],[Ticket Status]]&lt;&gt;"Closed"),
  AND(Table1[[#This Row],[Ticket Priority]]="High", Table1[[#This Row],[Ticket Status]]="Open")
), "Yes", "No")</f>
        <v>No</v>
      </c>
      <c r="U4273" s="4" t="str">
        <f>IF(Table1[[#This Row],[Ticket Status]]="Closed","Yes","No")</f>
        <v>No</v>
      </c>
      <c r="V4273" s="4" t="str">
        <f>IF(Table1[[#This Row],[Ticket Status]]="Pending Customer Response","Yes","No")</f>
        <v>Yes</v>
      </c>
      <c r="W4273" s="5">
        <f ca="1">COUNTIFS(Table1[Agent_name],Table1[[#This Row],[Agent_name]],Table1[Month],Table1[[#This Row],[Month]])/160</f>
        <v>0.35625000000000001</v>
      </c>
    </row>
    <row r="4274" spans="1:23" x14ac:dyDescent="0.25">
      <c r="A4274">
        <v>4273</v>
      </c>
      <c r="B4274" t="s">
        <v>13953</v>
      </c>
      <c r="C4274" t="s">
        <v>13954</v>
      </c>
      <c r="D4274">
        <v>66</v>
      </c>
      <c r="E4274" t="s">
        <v>29</v>
      </c>
      <c r="F4274" t="s">
        <v>317</v>
      </c>
      <c r="G4274" s="1">
        <v>44134</v>
      </c>
      <c r="H4274" t="s">
        <v>67</v>
      </c>
      <c r="I4274" t="s">
        <v>72</v>
      </c>
      <c r="J4274" s="3" t="s">
        <v>13955</v>
      </c>
      <c r="K4274" t="s">
        <v>62</v>
      </c>
      <c r="M4274" t="s">
        <v>89</v>
      </c>
      <c r="N4274" t="s">
        <v>33</v>
      </c>
      <c r="R4274" t="str">
        <f t="shared" ca="1" si="66"/>
        <v>Divya</v>
      </c>
      <c r="S4274" t="str">
        <f>IFERROR(TEXT(DATEVALUE(LEFT(Table1[[#This Row],[Date of Purchase]],10)), "MMMM"), TEXT(Table1[[#This Row],[Date of Purchase]], "MMMM"))</f>
        <v>October</v>
      </c>
      <c r="T4274" t="str">
        <f>IF(OR(
  AND(Table1[[#This Row],[Ticket Priority]]="Critical", Table1[[#This Row],[Ticket Status]]&lt;&gt;"Closed"),
  AND(Table1[[#This Row],[Ticket Priority]]="High", Table1[[#This Row],[Ticket Status]]="Open")
), "Yes", "No")</f>
        <v>Yes</v>
      </c>
      <c r="U4274" s="4" t="str">
        <f>IF(Table1[[#This Row],[Ticket Status]]="Closed","Yes","No")</f>
        <v>No</v>
      </c>
      <c r="V4274" s="4" t="str">
        <f>IF(Table1[[#This Row],[Ticket Status]]="Pending Customer Response","Yes","No")</f>
        <v>No</v>
      </c>
      <c r="W4274" s="5">
        <f ca="1">COUNTIFS(Table1[Agent_name],Table1[[#This Row],[Agent_name]],Table1[Month],Table1[[#This Row],[Month]])/160</f>
        <v>0.25</v>
      </c>
    </row>
    <row r="4275" spans="1:23" x14ac:dyDescent="0.25">
      <c r="A4275">
        <v>4274</v>
      </c>
      <c r="B4275" t="s">
        <v>13956</v>
      </c>
      <c r="C4275" t="s">
        <v>13957</v>
      </c>
      <c r="D4275">
        <v>68</v>
      </c>
      <c r="E4275" t="s">
        <v>58</v>
      </c>
      <c r="F4275" t="s">
        <v>242</v>
      </c>
      <c r="G4275" s="1">
        <v>44277</v>
      </c>
      <c r="H4275" t="s">
        <v>59</v>
      </c>
      <c r="I4275" t="s">
        <v>177</v>
      </c>
      <c r="J4275" s="3" t="s">
        <v>13958</v>
      </c>
      <c r="K4275" t="s">
        <v>24</v>
      </c>
      <c r="M4275" t="s">
        <v>89</v>
      </c>
      <c r="N4275" t="s">
        <v>83</v>
      </c>
      <c r="O4275" s="2">
        <v>45078.861018518517</v>
      </c>
      <c r="Q4275">
        <v>5</v>
      </c>
      <c r="R4275" t="str">
        <f t="shared" ca="1" si="66"/>
        <v>Sara</v>
      </c>
      <c r="S4275" t="str">
        <f>IFERROR(TEXT(DATEVALUE(LEFT(Table1[[#This Row],[Date of Purchase]],10)), "MMMM"), TEXT(Table1[[#This Row],[Date of Purchase]], "MMMM"))</f>
        <v>March</v>
      </c>
      <c r="T4275" t="str">
        <f>IF(OR(
  AND(Table1[[#This Row],[Ticket Priority]]="Critical", Table1[[#This Row],[Ticket Status]]&lt;&gt;"Closed"),
  AND(Table1[[#This Row],[Ticket Priority]]="High", Table1[[#This Row],[Ticket Status]]="Open")
), "Yes", "No")</f>
        <v>No</v>
      </c>
      <c r="U4275" s="4" t="str">
        <f>IF(Table1[[#This Row],[Ticket Status]]="Closed","Yes","No")</f>
        <v>No</v>
      </c>
      <c r="V4275" s="4" t="str">
        <f>IF(Table1[[#This Row],[Ticket Status]]="Pending Customer Response","Yes","No")</f>
        <v>Yes</v>
      </c>
      <c r="W4275" s="5">
        <f ca="1">COUNTIFS(Table1[Agent_name],Table1[[#This Row],[Agent_name]],Table1[Month],Table1[[#This Row],[Month]])/160</f>
        <v>0.55625000000000002</v>
      </c>
    </row>
    <row r="4276" spans="1:23" x14ac:dyDescent="0.25">
      <c r="A4276">
        <v>4275</v>
      </c>
      <c r="B4276" t="s">
        <v>13959</v>
      </c>
      <c r="C4276" t="s">
        <v>13960</v>
      </c>
      <c r="D4276">
        <v>33</v>
      </c>
      <c r="E4276" t="s">
        <v>58</v>
      </c>
      <c r="F4276" t="s">
        <v>65</v>
      </c>
      <c r="G4276" s="1">
        <v>44044</v>
      </c>
      <c r="H4276" t="s">
        <v>45</v>
      </c>
      <c r="I4276" t="s">
        <v>177</v>
      </c>
      <c r="J4276" s="3" t="s">
        <v>13961</v>
      </c>
      <c r="K4276" t="s">
        <v>39</v>
      </c>
      <c r="L4276" t="s">
        <v>13962</v>
      </c>
      <c r="M4276" t="s">
        <v>143</v>
      </c>
      <c r="N4276" t="s">
        <v>33</v>
      </c>
      <c r="O4276" s="2">
        <v>45078.272847222222</v>
      </c>
      <c r="P4276" s="2">
        <v>45078.421458333331</v>
      </c>
      <c r="Q4276">
        <v>5</v>
      </c>
      <c r="R4276" t="str">
        <f t="shared" ca="1" si="66"/>
        <v>Rahul</v>
      </c>
      <c r="S4276" t="str">
        <f>IFERROR(TEXT(DATEVALUE(LEFT(Table1[[#This Row],[Date of Purchase]],10)), "MMMM"), TEXT(Table1[[#This Row],[Date of Purchase]], "MMMM"))</f>
        <v>August</v>
      </c>
      <c r="T4276" t="str">
        <f>IF(OR(
  AND(Table1[[#This Row],[Ticket Priority]]="Critical", Table1[[#This Row],[Ticket Status]]&lt;&gt;"Closed"),
  AND(Table1[[#This Row],[Ticket Priority]]="High", Table1[[#This Row],[Ticket Status]]="Open")
), "Yes", "No")</f>
        <v>No</v>
      </c>
      <c r="U4276" s="4" t="str">
        <f>IF(Table1[[#This Row],[Ticket Status]]="Closed","Yes","No")</f>
        <v>Yes</v>
      </c>
      <c r="V4276" s="4" t="str">
        <f>IF(Table1[[#This Row],[Ticket Status]]="Pending Customer Response","Yes","No")</f>
        <v>No</v>
      </c>
      <c r="W4276" s="5">
        <f ca="1">COUNTIFS(Table1[Agent_name],Table1[[#This Row],[Agent_name]],Table1[Month],Table1[[#This Row],[Month]])/160</f>
        <v>0.22500000000000001</v>
      </c>
    </row>
    <row r="4277" spans="1:23" x14ac:dyDescent="0.25">
      <c r="A4277">
        <v>4276</v>
      </c>
      <c r="B4277" t="s">
        <v>13963</v>
      </c>
      <c r="C4277" t="s">
        <v>13964</v>
      </c>
      <c r="D4277">
        <v>68</v>
      </c>
      <c r="E4277" t="s">
        <v>29</v>
      </c>
      <c r="F4277" t="s">
        <v>30</v>
      </c>
      <c r="G4277" s="1">
        <v>44005</v>
      </c>
      <c r="H4277" t="s">
        <v>45</v>
      </c>
      <c r="I4277" t="s">
        <v>141</v>
      </c>
      <c r="J4277" s="3" t="s">
        <v>13965</v>
      </c>
      <c r="K4277" t="s">
        <v>24</v>
      </c>
      <c r="M4277" t="s">
        <v>25</v>
      </c>
      <c r="N4277" t="s">
        <v>83</v>
      </c>
      <c r="O4277" s="2">
        <v>45078.119386574072</v>
      </c>
      <c r="Q4277">
        <v>5</v>
      </c>
      <c r="R4277" t="str">
        <f t="shared" ca="1" si="66"/>
        <v>Mohit</v>
      </c>
      <c r="S4277" t="str">
        <f>IFERROR(TEXT(DATEVALUE(LEFT(Table1[[#This Row],[Date of Purchase]],10)), "MMMM"), TEXT(Table1[[#This Row],[Date of Purchase]], "MMMM"))</f>
        <v>June</v>
      </c>
      <c r="T4277" t="str">
        <f>IF(OR(
  AND(Table1[[#This Row],[Ticket Priority]]="Critical", Table1[[#This Row],[Ticket Status]]&lt;&gt;"Closed"),
  AND(Table1[[#This Row],[Ticket Priority]]="High", Table1[[#This Row],[Ticket Status]]="Open")
), "Yes", "No")</f>
        <v>Yes</v>
      </c>
      <c r="U4277" s="4" t="str">
        <f>IF(Table1[[#This Row],[Ticket Status]]="Closed","Yes","No")</f>
        <v>No</v>
      </c>
      <c r="V4277" s="4" t="str">
        <f>IF(Table1[[#This Row],[Ticket Status]]="Pending Customer Response","Yes","No")</f>
        <v>Yes</v>
      </c>
      <c r="W4277" s="5">
        <f ca="1">COUNTIFS(Table1[Agent_name],Table1[[#This Row],[Agent_name]],Table1[Month],Table1[[#This Row],[Month]])/160</f>
        <v>0.41875000000000001</v>
      </c>
    </row>
    <row r="4278" spans="1:23" x14ac:dyDescent="0.25">
      <c r="A4278">
        <v>4277</v>
      </c>
      <c r="B4278" t="s">
        <v>13966</v>
      </c>
      <c r="C4278" t="s">
        <v>13967</v>
      </c>
      <c r="D4278">
        <v>52</v>
      </c>
      <c r="E4278" t="s">
        <v>29</v>
      </c>
      <c r="F4278" t="s">
        <v>51</v>
      </c>
      <c r="G4278" s="1">
        <v>44247</v>
      </c>
      <c r="H4278" t="s">
        <v>66</v>
      </c>
      <c r="I4278" t="s">
        <v>72</v>
      </c>
      <c r="J4278" s="3" t="s">
        <v>13968</v>
      </c>
      <c r="K4278" t="s">
        <v>24</v>
      </c>
      <c r="M4278" t="s">
        <v>25</v>
      </c>
      <c r="N4278" t="s">
        <v>55</v>
      </c>
      <c r="O4278" s="2">
        <v>45078.863842592589</v>
      </c>
      <c r="R4278" t="str">
        <f t="shared" ca="1" si="66"/>
        <v>Sara</v>
      </c>
      <c r="S4278" t="str">
        <f>IFERROR(TEXT(DATEVALUE(LEFT(Table1[[#This Row],[Date of Purchase]],10)), "MMMM"), TEXT(Table1[[#This Row],[Date of Purchase]], "MMMM"))</f>
        <v>February</v>
      </c>
      <c r="T4278" t="str">
        <f>IF(OR(
  AND(Table1[[#This Row],[Ticket Priority]]="Critical", Table1[[#This Row],[Ticket Status]]&lt;&gt;"Closed"),
  AND(Table1[[#This Row],[Ticket Priority]]="High", Table1[[#This Row],[Ticket Status]]="Open")
), "Yes", "No")</f>
        <v>Yes</v>
      </c>
      <c r="U4278" s="4" t="str">
        <f>IF(Table1[[#This Row],[Ticket Status]]="Closed","Yes","No")</f>
        <v>No</v>
      </c>
      <c r="V4278" s="4" t="str">
        <f>IF(Table1[[#This Row],[Ticket Status]]="Pending Customer Response","Yes","No")</f>
        <v>Yes</v>
      </c>
      <c r="W4278" s="5">
        <f ca="1">COUNTIFS(Table1[Agent_name],Table1[[#This Row],[Agent_name]],Table1[Month],Table1[[#This Row],[Month]])/160</f>
        <v>0.65625</v>
      </c>
    </row>
    <row r="4279" spans="1:23" x14ac:dyDescent="0.25">
      <c r="A4279">
        <v>4278</v>
      </c>
      <c r="B4279" t="s">
        <v>13969</v>
      </c>
      <c r="C4279" t="s">
        <v>13970</v>
      </c>
      <c r="D4279">
        <v>23</v>
      </c>
      <c r="E4279" t="s">
        <v>19</v>
      </c>
      <c r="F4279" t="s">
        <v>81</v>
      </c>
      <c r="G4279" s="1">
        <v>44332</v>
      </c>
      <c r="H4279" t="s">
        <v>59</v>
      </c>
      <c r="I4279" t="s">
        <v>37</v>
      </c>
      <c r="J4279" s="3" t="s">
        <v>13971</v>
      </c>
      <c r="K4279" t="s">
        <v>62</v>
      </c>
      <c r="M4279" t="s">
        <v>89</v>
      </c>
      <c r="N4279" t="s">
        <v>83</v>
      </c>
      <c r="R4279" t="str">
        <f t="shared" ca="1" si="66"/>
        <v>Priya</v>
      </c>
      <c r="S4279" t="str">
        <f>IFERROR(TEXT(DATEVALUE(LEFT(Table1[[#This Row],[Date of Purchase]],10)), "MMMM"), TEXT(Table1[[#This Row],[Date of Purchase]], "MMMM"))</f>
        <v>May</v>
      </c>
      <c r="T4279" t="str">
        <f>IF(OR(
  AND(Table1[[#This Row],[Ticket Priority]]="Critical", Table1[[#This Row],[Ticket Status]]&lt;&gt;"Closed"),
  AND(Table1[[#This Row],[Ticket Priority]]="High", Table1[[#This Row],[Ticket Status]]="Open")
), "Yes", "No")</f>
        <v>Yes</v>
      </c>
      <c r="U4279" s="4" t="str">
        <f>IF(Table1[[#This Row],[Ticket Status]]="Closed","Yes","No")</f>
        <v>No</v>
      </c>
      <c r="V4279" s="4" t="str">
        <f>IF(Table1[[#This Row],[Ticket Status]]="Pending Customer Response","Yes","No")</f>
        <v>No</v>
      </c>
      <c r="W4279" s="5">
        <f ca="1">COUNTIFS(Table1[Agent_name],Table1[[#This Row],[Agent_name]],Table1[Month],Table1[[#This Row],[Month]])/160</f>
        <v>0.40625</v>
      </c>
    </row>
    <row r="4280" spans="1:23" x14ac:dyDescent="0.25">
      <c r="A4280">
        <v>4279</v>
      </c>
      <c r="B4280" t="s">
        <v>13972</v>
      </c>
      <c r="C4280" t="s">
        <v>13973</v>
      </c>
      <c r="D4280">
        <v>70</v>
      </c>
      <c r="E4280" t="s">
        <v>29</v>
      </c>
      <c r="F4280" t="s">
        <v>421</v>
      </c>
      <c r="G4280" s="1">
        <v>44330</v>
      </c>
      <c r="H4280" t="s">
        <v>67</v>
      </c>
      <c r="I4280" t="s">
        <v>93</v>
      </c>
      <c r="J4280" s="3" t="s">
        <v>13974</v>
      </c>
      <c r="K4280" t="s">
        <v>62</v>
      </c>
      <c r="M4280" t="s">
        <v>41</v>
      </c>
      <c r="N4280" t="s">
        <v>83</v>
      </c>
      <c r="R4280" t="str">
        <f t="shared" ca="1" si="66"/>
        <v>Aisha</v>
      </c>
      <c r="S4280" t="str">
        <f>IFERROR(TEXT(DATEVALUE(LEFT(Table1[[#This Row],[Date of Purchase]],10)), "MMMM"), TEXT(Table1[[#This Row],[Date of Purchase]], "MMMM"))</f>
        <v>May</v>
      </c>
      <c r="T4280" t="str">
        <f>IF(OR(
  AND(Table1[[#This Row],[Ticket Priority]]="Critical", Table1[[#This Row],[Ticket Status]]&lt;&gt;"Closed"),
  AND(Table1[[#This Row],[Ticket Priority]]="High", Table1[[#This Row],[Ticket Status]]="Open")
), "Yes", "No")</f>
        <v>No</v>
      </c>
      <c r="U4280" s="4" t="str">
        <f>IF(Table1[[#This Row],[Ticket Status]]="Closed","Yes","No")</f>
        <v>No</v>
      </c>
      <c r="V4280" s="4" t="str">
        <f>IF(Table1[[#This Row],[Ticket Status]]="Pending Customer Response","Yes","No")</f>
        <v>No</v>
      </c>
      <c r="W4280" s="5">
        <f ca="1">COUNTIFS(Table1[Agent_name],Table1[[#This Row],[Agent_name]],Table1[Month],Table1[[#This Row],[Month]])/160</f>
        <v>0.93125000000000002</v>
      </c>
    </row>
    <row r="4281" spans="1:23" x14ac:dyDescent="0.25">
      <c r="A4281">
        <v>4280</v>
      </c>
      <c r="B4281" t="s">
        <v>13975</v>
      </c>
      <c r="C4281" t="s">
        <v>13976</v>
      </c>
      <c r="D4281">
        <v>55</v>
      </c>
      <c r="E4281" t="s">
        <v>19</v>
      </c>
      <c r="F4281" t="s">
        <v>383</v>
      </c>
      <c r="G4281" s="1">
        <v>43837</v>
      </c>
      <c r="H4281" t="s">
        <v>45</v>
      </c>
      <c r="I4281" t="s">
        <v>59</v>
      </c>
      <c r="J4281" s="3" t="s">
        <v>13977</v>
      </c>
      <c r="K4281" t="s">
        <v>62</v>
      </c>
      <c r="M4281" t="s">
        <v>143</v>
      </c>
      <c r="N4281" t="s">
        <v>55</v>
      </c>
      <c r="Q4281">
        <v>5</v>
      </c>
      <c r="R4281" t="str">
        <f t="shared" ca="1" si="66"/>
        <v>Ravi</v>
      </c>
      <c r="S4281" t="str">
        <f>IFERROR(TEXT(DATEVALUE(LEFT(Table1[[#This Row],[Date of Purchase]],10)), "MMMM"), TEXT(Table1[[#This Row],[Date of Purchase]], "MMMM"))</f>
        <v>January</v>
      </c>
      <c r="T4281" t="str">
        <f>IF(OR(
  AND(Table1[[#This Row],[Ticket Priority]]="Critical", Table1[[#This Row],[Ticket Status]]&lt;&gt;"Closed"),
  AND(Table1[[#This Row],[Ticket Priority]]="High", Table1[[#This Row],[Ticket Status]]="Open")
), "Yes", "No")</f>
        <v>No</v>
      </c>
      <c r="U4281" s="4" t="str">
        <f>IF(Table1[[#This Row],[Ticket Status]]="Closed","Yes","No")</f>
        <v>No</v>
      </c>
      <c r="V4281" s="4" t="str">
        <f>IF(Table1[[#This Row],[Ticket Status]]="Pending Customer Response","Yes","No")</f>
        <v>No</v>
      </c>
      <c r="W4281" s="5">
        <f ca="1">COUNTIFS(Table1[Agent_name],Table1[[#This Row],[Agent_name]],Table1[Month],Table1[[#This Row],[Month]])/160</f>
        <v>0.74375000000000002</v>
      </c>
    </row>
    <row r="4282" spans="1:23" x14ac:dyDescent="0.25">
      <c r="A4282">
        <v>4281</v>
      </c>
      <c r="B4282" t="s">
        <v>5399</v>
      </c>
      <c r="C4282" t="s">
        <v>6817</v>
      </c>
      <c r="D4282">
        <v>33</v>
      </c>
      <c r="E4282" t="s">
        <v>58</v>
      </c>
      <c r="F4282" t="s">
        <v>129</v>
      </c>
      <c r="G4282" s="1">
        <v>43890</v>
      </c>
      <c r="H4282" t="s">
        <v>21</v>
      </c>
      <c r="I4282" t="s">
        <v>177</v>
      </c>
      <c r="J4282" s="3" t="s">
        <v>13978</v>
      </c>
      <c r="K4282" t="s">
        <v>24</v>
      </c>
      <c r="M4282" t="s">
        <v>25</v>
      </c>
      <c r="N4282" t="s">
        <v>33</v>
      </c>
      <c r="O4282" s="2">
        <v>45078.120162037034</v>
      </c>
      <c r="R4282" t="str">
        <f t="shared" ca="1" si="66"/>
        <v>Ravi</v>
      </c>
      <c r="S4282" t="str">
        <f>IFERROR(TEXT(DATEVALUE(LEFT(Table1[[#This Row],[Date of Purchase]],10)), "MMMM"), TEXT(Table1[[#This Row],[Date of Purchase]], "MMMM"))</f>
        <v>February</v>
      </c>
      <c r="T4282" t="str">
        <f>IF(OR(
  AND(Table1[[#This Row],[Ticket Priority]]="Critical", Table1[[#This Row],[Ticket Status]]&lt;&gt;"Closed"),
  AND(Table1[[#This Row],[Ticket Priority]]="High", Table1[[#This Row],[Ticket Status]]="Open")
), "Yes", "No")</f>
        <v>Yes</v>
      </c>
      <c r="U4282" s="4" t="str">
        <f>IF(Table1[[#This Row],[Ticket Status]]="Closed","Yes","No")</f>
        <v>No</v>
      </c>
      <c r="V4282" s="4" t="str">
        <f>IF(Table1[[#This Row],[Ticket Status]]="Pending Customer Response","Yes","No")</f>
        <v>Yes</v>
      </c>
      <c r="W4282" s="5">
        <f ca="1">COUNTIFS(Table1[Agent_name],Table1[[#This Row],[Agent_name]],Table1[Month],Table1[[#This Row],[Month]])/160</f>
        <v>0.61250000000000004</v>
      </c>
    </row>
    <row r="4283" spans="1:23" x14ac:dyDescent="0.25">
      <c r="A4283">
        <v>4282</v>
      </c>
      <c r="B4283" t="s">
        <v>13979</v>
      </c>
      <c r="C4283" t="s">
        <v>13980</v>
      </c>
      <c r="D4283">
        <v>40</v>
      </c>
      <c r="E4283" t="s">
        <v>19</v>
      </c>
      <c r="F4283" t="s">
        <v>149</v>
      </c>
      <c r="G4283" s="1">
        <v>44406</v>
      </c>
      <c r="H4283" t="s">
        <v>21</v>
      </c>
      <c r="I4283" t="s">
        <v>141</v>
      </c>
      <c r="J4283" s="3" t="s">
        <v>13981</v>
      </c>
      <c r="K4283" t="s">
        <v>39</v>
      </c>
      <c r="L4283" t="s">
        <v>13982</v>
      </c>
      <c r="M4283" t="s">
        <v>143</v>
      </c>
      <c r="N4283" t="s">
        <v>33</v>
      </c>
      <c r="O4283" s="2">
        <v>45078.448657407411</v>
      </c>
      <c r="P4283" s="2">
        <v>45078.259074074071</v>
      </c>
      <c r="Q4283">
        <v>2</v>
      </c>
      <c r="R4283" t="str">
        <f t="shared" ca="1" si="66"/>
        <v>Arjun</v>
      </c>
      <c r="S4283" t="str">
        <f>IFERROR(TEXT(DATEVALUE(LEFT(Table1[[#This Row],[Date of Purchase]],10)), "MMMM"), TEXT(Table1[[#This Row],[Date of Purchase]], "MMMM"))</f>
        <v>July</v>
      </c>
      <c r="T4283" t="str">
        <f>IF(OR(
  AND(Table1[[#This Row],[Ticket Priority]]="Critical", Table1[[#This Row],[Ticket Status]]&lt;&gt;"Closed"),
  AND(Table1[[#This Row],[Ticket Priority]]="High", Table1[[#This Row],[Ticket Status]]="Open")
), "Yes", "No")</f>
        <v>No</v>
      </c>
      <c r="U4283" s="4" t="str">
        <f>IF(Table1[[#This Row],[Ticket Status]]="Closed","Yes","No")</f>
        <v>Yes</v>
      </c>
      <c r="V4283" s="4" t="str">
        <f>IF(Table1[[#This Row],[Ticket Status]]="Pending Customer Response","Yes","No")</f>
        <v>No</v>
      </c>
      <c r="W4283" s="5">
        <f ca="1">COUNTIFS(Table1[Agent_name],Table1[[#This Row],[Agent_name]],Table1[Month],Table1[[#This Row],[Month]])/160</f>
        <v>0.2</v>
      </c>
    </row>
    <row r="4284" spans="1:23" x14ac:dyDescent="0.25">
      <c r="A4284">
        <v>4283</v>
      </c>
      <c r="B4284" t="s">
        <v>13983</v>
      </c>
      <c r="C4284" t="s">
        <v>13984</v>
      </c>
      <c r="D4284">
        <v>18</v>
      </c>
      <c r="E4284" t="s">
        <v>29</v>
      </c>
      <c r="F4284" t="s">
        <v>107</v>
      </c>
      <c r="G4284" s="1">
        <v>43957</v>
      </c>
      <c r="H4284" t="s">
        <v>21</v>
      </c>
      <c r="I4284" t="s">
        <v>37</v>
      </c>
      <c r="J4284" s="3" t="s">
        <v>13985</v>
      </c>
      <c r="K4284" t="s">
        <v>62</v>
      </c>
      <c r="M4284" t="s">
        <v>89</v>
      </c>
      <c r="N4284" t="s">
        <v>33</v>
      </c>
      <c r="R4284" t="str">
        <f t="shared" ca="1" si="66"/>
        <v>Sara</v>
      </c>
      <c r="S4284" t="str">
        <f>IFERROR(TEXT(DATEVALUE(LEFT(Table1[[#This Row],[Date of Purchase]],10)), "MMMM"), TEXT(Table1[[#This Row],[Date of Purchase]], "MMMM"))</f>
        <v>May</v>
      </c>
      <c r="T4284" t="str">
        <f>IF(OR(
  AND(Table1[[#This Row],[Ticket Priority]]="Critical", Table1[[#This Row],[Ticket Status]]&lt;&gt;"Closed"),
  AND(Table1[[#This Row],[Ticket Priority]]="High", Table1[[#This Row],[Ticket Status]]="Open")
), "Yes", "No")</f>
        <v>Yes</v>
      </c>
      <c r="U4284" s="4" t="str">
        <f>IF(Table1[[#This Row],[Ticket Status]]="Closed","Yes","No")</f>
        <v>No</v>
      </c>
      <c r="V4284" s="4" t="str">
        <f>IF(Table1[[#This Row],[Ticket Status]]="Pending Customer Response","Yes","No")</f>
        <v>No</v>
      </c>
      <c r="W4284" s="5">
        <f ca="1">COUNTIFS(Table1[Agent_name],Table1[[#This Row],[Agent_name]],Table1[Month],Table1[[#This Row],[Month]])/160</f>
        <v>0.64375000000000004</v>
      </c>
    </row>
    <row r="4285" spans="1:23" x14ac:dyDescent="0.25">
      <c r="A4285">
        <v>4284</v>
      </c>
      <c r="B4285" t="s">
        <v>13986</v>
      </c>
      <c r="C4285" t="s">
        <v>13987</v>
      </c>
      <c r="D4285">
        <v>33</v>
      </c>
      <c r="E4285" t="s">
        <v>58</v>
      </c>
      <c r="F4285" t="s">
        <v>223</v>
      </c>
      <c r="G4285" s="1">
        <v>44460</v>
      </c>
      <c r="H4285" t="s">
        <v>59</v>
      </c>
      <c r="I4285" t="s">
        <v>141</v>
      </c>
      <c r="J4285" s="3" t="s">
        <v>13988</v>
      </c>
      <c r="K4285" t="s">
        <v>24</v>
      </c>
      <c r="M4285" t="s">
        <v>143</v>
      </c>
      <c r="N4285" t="s">
        <v>55</v>
      </c>
      <c r="O4285" s="2">
        <v>45078.561192129629</v>
      </c>
      <c r="R4285" t="str">
        <f t="shared" ca="1" si="66"/>
        <v>Divya</v>
      </c>
      <c r="S4285" t="str">
        <f>IFERROR(TEXT(DATEVALUE(LEFT(Table1[[#This Row],[Date of Purchase]],10)), "MMMM"), TEXT(Table1[[#This Row],[Date of Purchase]], "MMMM"))</f>
        <v>September</v>
      </c>
      <c r="T4285" t="str">
        <f>IF(OR(
  AND(Table1[[#This Row],[Ticket Priority]]="Critical", Table1[[#This Row],[Ticket Status]]&lt;&gt;"Closed"),
  AND(Table1[[#This Row],[Ticket Priority]]="High", Table1[[#This Row],[Ticket Status]]="Open")
), "Yes", "No")</f>
        <v>No</v>
      </c>
      <c r="U4285" s="4" t="str">
        <f>IF(Table1[[#This Row],[Ticket Status]]="Closed","Yes","No")</f>
        <v>No</v>
      </c>
      <c r="V4285" s="4" t="str">
        <f>IF(Table1[[#This Row],[Ticket Status]]="Pending Customer Response","Yes","No")</f>
        <v>Yes</v>
      </c>
      <c r="W4285" s="5">
        <f ca="1">COUNTIFS(Table1[Agent_name],Table1[[#This Row],[Agent_name]],Table1[Month],Table1[[#This Row],[Month]])/160</f>
        <v>0.21875</v>
      </c>
    </row>
    <row r="4286" spans="1:23" x14ac:dyDescent="0.25">
      <c r="A4286">
        <v>4285</v>
      </c>
      <c r="B4286" t="s">
        <v>13989</v>
      </c>
      <c r="C4286" t="s">
        <v>13990</v>
      </c>
      <c r="D4286">
        <v>45</v>
      </c>
      <c r="E4286" t="s">
        <v>29</v>
      </c>
      <c r="F4286" t="s">
        <v>81</v>
      </c>
      <c r="G4286" s="1">
        <v>44135</v>
      </c>
      <c r="H4286" t="s">
        <v>21</v>
      </c>
      <c r="I4286" t="s">
        <v>113</v>
      </c>
      <c r="J4286" s="3" t="s">
        <v>13991</v>
      </c>
      <c r="K4286" t="s">
        <v>39</v>
      </c>
      <c r="L4286" t="s">
        <v>13992</v>
      </c>
      <c r="M4286" t="s">
        <v>41</v>
      </c>
      <c r="N4286" t="s">
        <v>83</v>
      </c>
      <c r="O4286" s="2">
        <v>45078.234826388885</v>
      </c>
      <c r="P4286" s="2">
        <v>45078.343854166669</v>
      </c>
      <c r="Q4286">
        <v>3</v>
      </c>
      <c r="R4286" t="str">
        <f t="shared" ca="1" si="66"/>
        <v>Sara</v>
      </c>
      <c r="S4286" t="str">
        <f>IFERROR(TEXT(DATEVALUE(LEFT(Table1[[#This Row],[Date of Purchase]],10)), "MMMM"), TEXT(Table1[[#This Row],[Date of Purchase]], "MMMM"))</f>
        <v>October</v>
      </c>
      <c r="T4286" t="str">
        <f>IF(OR(
  AND(Table1[[#This Row],[Ticket Priority]]="Critical", Table1[[#This Row],[Ticket Status]]&lt;&gt;"Closed"),
  AND(Table1[[#This Row],[Ticket Priority]]="High", Table1[[#This Row],[Ticket Status]]="Open")
), "Yes", "No")</f>
        <v>No</v>
      </c>
      <c r="U4286" s="4" t="str">
        <f>IF(Table1[[#This Row],[Ticket Status]]="Closed","Yes","No")</f>
        <v>Yes</v>
      </c>
      <c r="V4286" s="4" t="str">
        <f>IF(Table1[[#This Row],[Ticket Status]]="Pending Customer Response","Yes","No")</f>
        <v>No</v>
      </c>
      <c r="W4286" s="5">
        <f ca="1">COUNTIFS(Table1[Agent_name],Table1[[#This Row],[Agent_name]],Table1[Month],Table1[[#This Row],[Month]])/160</f>
        <v>0.66874999999999996</v>
      </c>
    </row>
    <row r="4287" spans="1:23" x14ac:dyDescent="0.25">
      <c r="A4287">
        <v>4286</v>
      </c>
      <c r="B4287" t="s">
        <v>13993</v>
      </c>
      <c r="C4287" t="s">
        <v>13994</v>
      </c>
      <c r="D4287">
        <v>40</v>
      </c>
      <c r="E4287" t="s">
        <v>19</v>
      </c>
      <c r="F4287" t="s">
        <v>242</v>
      </c>
      <c r="G4287" s="1">
        <v>43953</v>
      </c>
      <c r="H4287" t="s">
        <v>45</v>
      </c>
      <c r="I4287" t="s">
        <v>60</v>
      </c>
      <c r="J4287" s="3" t="s">
        <v>13995</v>
      </c>
      <c r="K4287" t="s">
        <v>24</v>
      </c>
      <c r="M4287" t="s">
        <v>25</v>
      </c>
      <c r="N4287" t="s">
        <v>33</v>
      </c>
      <c r="O4287" s="2">
        <v>45078.877199074072</v>
      </c>
      <c r="R4287" t="str">
        <f t="shared" ca="1" si="66"/>
        <v>Priya</v>
      </c>
      <c r="S4287" t="str">
        <f>IFERROR(TEXT(DATEVALUE(LEFT(Table1[[#This Row],[Date of Purchase]],10)), "MMMM"), TEXT(Table1[[#This Row],[Date of Purchase]], "MMMM"))</f>
        <v>May</v>
      </c>
      <c r="T4287" t="str">
        <f>IF(OR(
  AND(Table1[[#This Row],[Ticket Priority]]="Critical", Table1[[#This Row],[Ticket Status]]&lt;&gt;"Closed"),
  AND(Table1[[#This Row],[Ticket Priority]]="High", Table1[[#This Row],[Ticket Status]]="Open")
), "Yes", "No")</f>
        <v>Yes</v>
      </c>
      <c r="U4287" s="4" t="str">
        <f>IF(Table1[[#This Row],[Ticket Status]]="Closed","Yes","No")</f>
        <v>No</v>
      </c>
      <c r="V4287" s="4" t="str">
        <f>IF(Table1[[#This Row],[Ticket Status]]="Pending Customer Response","Yes","No")</f>
        <v>Yes</v>
      </c>
      <c r="W4287" s="5">
        <f ca="1">COUNTIFS(Table1[Agent_name],Table1[[#This Row],[Agent_name]],Table1[Month],Table1[[#This Row],[Month]])/160</f>
        <v>0.40625</v>
      </c>
    </row>
    <row r="4288" spans="1:23" x14ac:dyDescent="0.25">
      <c r="A4288">
        <v>4287</v>
      </c>
      <c r="B4288" t="s">
        <v>13996</v>
      </c>
      <c r="C4288" t="s">
        <v>13997</v>
      </c>
      <c r="D4288">
        <v>27</v>
      </c>
      <c r="E4288" t="s">
        <v>58</v>
      </c>
      <c r="F4288" t="s">
        <v>242</v>
      </c>
      <c r="G4288" s="1">
        <v>44307</v>
      </c>
      <c r="H4288" t="s">
        <v>45</v>
      </c>
      <c r="I4288" t="s">
        <v>22</v>
      </c>
      <c r="J4288" s="3" t="s">
        <v>13998</v>
      </c>
      <c r="K4288" t="s">
        <v>62</v>
      </c>
      <c r="M4288" t="s">
        <v>143</v>
      </c>
      <c r="N4288" t="s">
        <v>55</v>
      </c>
      <c r="R4288" t="str">
        <f t="shared" ca="1" si="66"/>
        <v>Arjun</v>
      </c>
      <c r="S4288" t="str">
        <f>IFERROR(TEXT(DATEVALUE(LEFT(Table1[[#This Row],[Date of Purchase]],10)), "MMMM"), TEXT(Table1[[#This Row],[Date of Purchase]], "MMMM"))</f>
        <v>April</v>
      </c>
      <c r="T4288" t="str">
        <f>IF(OR(
  AND(Table1[[#This Row],[Ticket Priority]]="Critical", Table1[[#This Row],[Ticket Status]]&lt;&gt;"Closed"),
  AND(Table1[[#This Row],[Ticket Priority]]="High", Table1[[#This Row],[Ticket Status]]="Open")
), "Yes", "No")</f>
        <v>No</v>
      </c>
      <c r="U4288" s="4" t="str">
        <f>IF(Table1[[#This Row],[Ticket Status]]="Closed","Yes","No")</f>
        <v>No</v>
      </c>
      <c r="V4288" s="4" t="str">
        <f>IF(Table1[[#This Row],[Ticket Status]]="Pending Customer Response","Yes","No")</f>
        <v>No</v>
      </c>
      <c r="W4288" s="5">
        <f ca="1">COUNTIFS(Table1[Agent_name],Table1[[#This Row],[Agent_name]],Table1[Month],Table1[[#This Row],[Month]])/160</f>
        <v>0.18124999999999999</v>
      </c>
    </row>
    <row r="4289" spans="1:23" x14ac:dyDescent="0.25">
      <c r="A4289">
        <v>4288</v>
      </c>
      <c r="B4289" t="s">
        <v>13999</v>
      </c>
      <c r="C4289" t="s">
        <v>14000</v>
      </c>
      <c r="D4289">
        <v>42</v>
      </c>
      <c r="E4289" t="s">
        <v>29</v>
      </c>
      <c r="F4289" t="s">
        <v>30</v>
      </c>
      <c r="G4289" s="1">
        <v>44476</v>
      </c>
      <c r="H4289" t="s">
        <v>21</v>
      </c>
      <c r="I4289" t="s">
        <v>52</v>
      </c>
      <c r="J4289" s="3" t="s">
        <v>14001</v>
      </c>
      <c r="K4289" t="s">
        <v>39</v>
      </c>
      <c r="L4289" t="s">
        <v>14002</v>
      </c>
      <c r="M4289" t="s">
        <v>25</v>
      </c>
      <c r="N4289" t="s">
        <v>33</v>
      </c>
      <c r="O4289" s="2">
        <v>45078.36959490741</v>
      </c>
      <c r="P4289" s="2">
        <v>45078.675844907404</v>
      </c>
      <c r="Q4289">
        <v>4</v>
      </c>
      <c r="R4289" t="str">
        <f t="shared" ca="1" si="66"/>
        <v>Mohit</v>
      </c>
      <c r="S4289" t="str">
        <f>IFERROR(TEXT(DATEVALUE(LEFT(Table1[[#This Row],[Date of Purchase]],10)), "MMMM"), TEXT(Table1[[#This Row],[Date of Purchase]], "MMMM"))</f>
        <v>October</v>
      </c>
      <c r="T4289" t="str">
        <f>IF(OR(
  AND(Table1[[#This Row],[Ticket Priority]]="Critical", Table1[[#This Row],[Ticket Status]]&lt;&gt;"Closed"),
  AND(Table1[[#This Row],[Ticket Priority]]="High", Table1[[#This Row],[Ticket Status]]="Open")
), "Yes", "No")</f>
        <v>No</v>
      </c>
      <c r="U4289" s="4" t="str">
        <f>IF(Table1[[#This Row],[Ticket Status]]="Closed","Yes","No")</f>
        <v>Yes</v>
      </c>
      <c r="V4289" s="4" t="str">
        <f>IF(Table1[[#This Row],[Ticket Status]]="Pending Customer Response","Yes","No")</f>
        <v>No</v>
      </c>
      <c r="W4289" s="5">
        <f ca="1">COUNTIFS(Table1[Agent_name],Table1[[#This Row],[Agent_name]],Table1[Month],Table1[[#This Row],[Month]])/160</f>
        <v>0.49375000000000002</v>
      </c>
    </row>
    <row r="4290" spans="1:23" x14ac:dyDescent="0.25">
      <c r="A4290">
        <v>4289</v>
      </c>
      <c r="B4290" t="s">
        <v>14003</v>
      </c>
      <c r="C4290" t="s">
        <v>14004</v>
      </c>
      <c r="D4290">
        <v>22</v>
      </c>
      <c r="E4290" t="s">
        <v>19</v>
      </c>
      <c r="F4290" t="s">
        <v>44</v>
      </c>
      <c r="G4290" s="1">
        <v>44329</v>
      </c>
      <c r="H4290" t="s">
        <v>59</v>
      </c>
      <c r="I4290" t="s">
        <v>72</v>
      </c>
      <c r="J4290" s="3" t="s">
        <v>14005</v>
      </c>
      <c r="K4290" t="s">
        <v>62</v>
      </c>
      <c r="M4290" t="s">
        <v>143</v>
      </c>
      <c r="N4290" t="s">
        <v>55</v>
      </c>
      <c r="R4290" t="str">
        <f t="shared" ref="R4290:R4353" ca="1" si="67">CHOOSE(
RANDBETWEEN(1,20),
"Aisha","Aisha","Aisha","Aisha",
"Ravi","Ravi","Ravi",
"Sara","Sara","Sara",
"Mohit","Mohit",
"Priya","Priya",
"Arjun",
"Neha","Rahul","Divya","Karan","Meera","Sanjay"
)</f>
        <v>Arjun</v>
      </c>
      <c r="S4290" t="str">
        <f>IFERROR(TEXT(DATEVALUE(LEFT(Table1[[#This Row],[Date of Purchase]],10)), "MMMM"), TEXT(Table1[[#This Row],[Date of Purchase]], "MMMM"))</f>
        <v>May</v>
      </c>
      <c r="T4290" t="str">
        <f>IF(OR(
  AND(Table1[[#This Row],[Ticket Priority]]="Critical", Table1[[#This Row],[Ticket Status]]&lt;&gt;"Closed"),
  AND(Table1[[#This Row],[Ticket Priority]]="High", Table1[[#This Row],[Ticket Status]]="Open")
), "Yes", "No")</f>
        <v>No</v>
      </c>
      <c r="U4290" s="4" t="str">
        <f>IF(Table1[[#This Row],[Ticket Status]]="Closed","Yes","No")</f>
        <v>No</v>
      </c>
      <c r="V4290" s="4" t="str">
        <f>IF(Table1[[#This Row],[Ticket Status]]="Pending Customer Response","Yes","No")</f>
        <v>No</v>
      </c>
      <c r="W4290" s="5">
        <f ca="1">COUNTIFS(Table1[Agent_name],Table1[[#This Row],[Agent_name]],Table1[Month],Table1[[#This Row],[Month]])/160</f>
        <v>0.2</v>
      </c>
    </row>
    <row r="4291" spans="1:23" x14ac:dyDescent="0.25">
      <c r="A4291">
        <v>4290</v>
      </c>
      <c r="B4291" t="s">
        <v>14006</v>
      </c>
      <c r="C4291" t="s">
        <v>14007</v>
      </c>
      <c r="D4291">
        <v>53</v>
      </c>
      <c r="E4291" t="s">
        <v>58</v>
      </c>
      <c r="F4291" t="s">
        <v>98</v>
      </c>
      <c r="G4291" s="1">
        <v>44074</v>
      </c>
      <c r="H4291" t="s">
        <v>21</v>
      </c>
      <c r="I4291" t="s">
        <v>22</v>
      </c>
      <c r="J4291" s="3" t="s">
        <v>14008</v>
      </c>
      <c r="K4291" t="s">
        <v>24</v>
      </c>
      <c r="M4291" t="s">
        <v>89</v>
      </c>
      <c r="N4291" t="s">
        <v>26</v>
      </c>
      <c r="O4291" s="2">
        <v>45078.826574074075</v>
      </c>
      <c r="R4291" t="str">
        <f t="shared" ca="1" si="67"/>
        <v>Sara</v>
      </c>
      <c r="S4291" t="str">
        <f>IFERROR(TEXT(DATEVALUE(LEFT(Table1[[#This Row],[Date of Purchase]],10)), "MMMM"), TEXT(Table1[[#This Row],[Date of Purchase]], "MMMM"))</f>
        <v>August</v>
      </c>
      <c r="T4291" t="str">
        <f>IF(OR(
  AND(Table1[[#This Row],[Ticket Priority]]="Critical", Table1[[#This Row],[Ticket Status]]&lt;&gt;"Closed"),
  AND(Table1[[#This Row],[Ticket Priority]]="High", Table1[[#This Row],[Ticket Status]]="Open")
), "Yes", "No")</f>
        <v>No</v>
      </c>
      <c r="U4291" s="4" t="str">
        <f>IF(Table1[[#This Row],[Ticket Status]]="Closed","Yes","No")</f>
        <v>No</v>
      </c>
      <c r="V4291" s="4" t="str">
        <f>IF(Table1[[#This Row],[Ticket Status]]="Pending Customer Response","Yes","No")</f>
        <v>Yes</v>
      </c>
      <c r="W4291" s="5">
        <f ca="1">COUNTIFS(Table1[Agent_name],Table1[[#This Row],[Agent_name]],Table1[Month],Table1[[#This Row],[Month]])/160</f>
        <v>0.8</v>
      </c>
    </row>
    <row r="4292" spans="1:23" x14ac:dyDescent="0.25">
      <c r="A4292">
        <v>4291</v>
      </c>
      <c r="B4292" t="s">
        <v>14009</v>
      </c>
      <c r="C4292" t="s">
        <v>14010</v>
      </c>
      <c r="D4292">
        <v>35</v>
      </c>
      <c r="E4292" t="s">
        <v>19</v>
      </c>
      <c r="F4292" t="s">
        <v>655</v>
      </c>
      <c r="G4292" s="1">
        <v>44031</v>
      </c>
      <c r="H4292" t="s">
        <v>59</v>
      </c>
      <c r="I4292" t="s">
        <v>72</v>
      </c>
      <c r="J4292" s="3" t="s">
        <v>14011</v>
      </c>
      <c r="K4292" t="s">
        <v>24</v>
      </c>
      <c r="M4292" t="s">
        <v>143</v>
      </c>
      <c r="N4292" t="s">
        <v>26</v>
      </c>
      <c r="O4292" s="2">
        <v>45078.455057870371</v>
      </c>
      <c r="R4292" t="str">
        <f t="shared" ca="1" si="67"/>
        <v>Aisha</v>
      </c>
      <c r="S4292" t="str">
        <f>IFERROR(TEXT(DATEVALUE(LEFT(Table1[[#This Row],[Date of Purchase]],10)), "MMMM"), TEXT(Table1[[#This Row],[Date of Purchase]], "MMMM"))</f>
        <v>July</v>
      </c>
      <c r="T4292" t="str">
        <f>IF(OR(
  AND(Table1[[#This Row],[Ticket Priority]]="Critical", Table1[[#This Row],[Ticket Status]]&lt;&gt;"Closed"),
  AND(Table1[[#This Row],[Ticket Priority]]="High", Table1[[#This Row],[Ticket Status]]="Open")
), "Yes", "No")</f>
        <v>No</v>
      </c>
      <c r="U4292" s="4" t="str">
        <f>IF(Table1[[#This Row],[Ticket Status]]="Closed","Yes","No")</f>
        <v>No</v>
      </c>
      <c r="V4292" s="4" t="str">
        <f>IF(Table1[[#This Row],[Ticket Status]]="Pending Customer Response","Yes","No")</f>
        <v>Yes</v>
      </c>
      <c r="W4292" s="5">
        <f ca="1">COUNTIFS(Table1[Agent_name],Table1[[#This Row],[Agent_name]],Table1[Month],Table1[[#This Row],[Month]])/160</f>
        <v>0.875</v>
      </c>
    </row>
    <row r="4293" spans="1:23" x14ac:dyDescent="0.25">
      <c r="A4293">
        <v>4292</v>
      </c>
      <c r="B4293" t="s">
        <v>14012</v>
      </c>
      <c r="C4293" t="s">
        <v>14013</v>
      </c>
      <c r="D4293">
        <v>20</v>
      </c>
      <c r="E4293" t="s">
        <v>29</v>
      </c>
      <c r="F4293" t="s">
        <v>134</v>
      </c>
      <c r="G4293" s="1">
        <v>44452</v>
      </c>
      <c r="H4293" t="s">
        <v>45</v>
      </c>
      <c r="I4293" t="s">
        <v>46</v>
      </c>
      <c r="J4293" s="3" t="s">
        <v>14014</v>
      </c>
      <c r="K4293" t="s">
        <v>39</v>
      </c>
      <c r="L4293" t="s">
        <v>14015</v>
      </c>
      <c r="M4293" t="s">
        <v>41</v>
      </c>
      <c r="N4293" t="s">
        <v>55</v>
      </c>
      <c r="O4293" s="2">
        <v>45078.939791666664</v>
      </c>
      <c r="P4293" s="2">
        <v>45078.945347222223</v>
      </c>
      <c r="Q4293">
        <v>3</v>
      </c>
      <c r="R4293" t="str">
        <f t="shared" ca="1" si="67"/>
        <v>Aisha</v>
      </c>
      <c r="S4293" t="str">
        <f>IFERROR(TEXT(DATEVALUE(LEFT(Table1[[#This Row],[Date of Purchase]],10)), "MMMM"), TEXT(Table1[[#This Row],[Date of Purchase]], "MMMM"))</f>
        <v>September</v>
      </c>
      <c r="T4293" t="str">
        <f>IF(OR(
  AND(Table1[[#This Row],[Ticket Priority]]="Critical", Table1[[#This Row],[Ticket Status]]&lt;&gt;"Closed"),
  AND(Table1[[#This Row],[Ticket Priority]]="High", Table1[[#This Row],[Ticket Status]]="Open")
), "Yes", "No")</f>
        <v>No</v>
      </c>
      <c r="U4293" s="4" t="str">
        <f>IF(Table1[[#This Row],[Ticket Status]]="Closed","Yes","No")</f>
        <v>Yes</v>
      </c>
      <c r="V4293" s="4" t="str">
        <f>IF(Table1[[#This Row],[Ticket Status]]="Pending Customer Response","Yes","No")</f>
        <v>No</v>
      </c>
      <c r="W4293" s="5">
        <f ca="1">COUNTIFS(Table1[Agent_name],Table1[[#This Row],[Agent_name]],Table1[Month],Table1[[#This Row],[Month]])/160</f>
        <v>0.86250000000000004</v>
      </c>
    </row>
    <row r="4294" spans="1:23" x14ac:dyDescent="0.25">
      <c r="A4294">
        <v>4293</v>
      </c>
      <c r="B4294" t="s">
        <v>14016</v>
      </c>
      <c r="C4294" t="s">
        <v>14017</v>
      </c>
      <c r="D4294">
        <v>39</v>
      </c>
      <c r="E4294" t="s">
        <v>29</v>
      </c>
      <c r="F4294" t="s">
        <v>157</v>
      </c>
      <c r="G4294" s="1">
        <v>44180</v>
      </c>
      <c r="H4294" t="s">
        <v>67</v>
      </c>
      <c r="I4294" t="s">
        <v>150</v>
      </c>
      <c r="J4294" s="3" t="s">
        <v>14018</v>
      </c>
      <c r="K4294" t="s">
        <v>24</v>
      </c>
      <c r="M4294" t="s">
        <v>143</v>
      </c>
      <c r="N4294" t="s">
        <v>55</v>
      </c>
      <c r="O4294" s="2">
        <v>45078.844652777778</v>
      </c>
      <c r="R4294" t="str">
        <f t="shared" ca="1" si="67"/>
        <v>Ravi</v>
      </c>
      <c r="S4294" t="str">
        <f>IFERROR(TEXT(DATEVALUE(LEFT(Table1[[#This Row],[Date of Purchase]],10)), "MMMM"), TEXT(Table1[[#This Row],[Date of Purchase]], "MMMM"))</f>
        <v>December</v>
      </c>
      <c r="T4294" t="str">
        <f>IF(OR(
  AND(Table1[[#This Row],[Ticket Priority]]="Critical", Table1[[#This Row],[Ticket Status]]&lt;&gt;"Closed"),
  AND(Table1[[#This Row],[Ticket Priority]]="High", Table1[[#This Row],[Ticket Status]]="Open")
), "Yes", "No")</f>
        <v>No</v>
      </c>
      <c r="U4294" s="4" t="str">
        <f>IF(Table1[[#This Row],[Ticket Status]]="Closed","Yes","No")</f>
        <v>No</v>
      </c>
      <c r="V4294" s="4" t="str">
        <f>IF(Table1[[#This Row],[Ticket Status]]="Pending Customer Response","Yes","No")</f>
        <v>Yes</v>
      </c>
      <c r="W4294" s="5">
        <f ca="1">COUNTIFS(Table1[Agent_name],Table1[[#This Row],[Agent_name]],Table1[Month],Table1[[#This Row],[Month]])/160</f>
        <v>0.66249999999999998</v>
      </c>
    </row>
    <row r="4295" spans="1:23" x14ac:dyDescent="0.25">
      <c r="A4295">
        <v>4294</v>
      </c>
      <c r="B4295" t="s">
        <v>14019</v>
      </c>
      <c r="C4295" t="s">
        <v>14020</v>
      </c>
      <c r="D4295">
        <v>55</v>
      </c>
      <c r="E4295" t="s">
        <v>58</v>
      </c>
      <c r="F4295" t="s">
        <v>249</v>
      </c>
      <c r="G4295" s="1">
        <v>44325</v>
      </c>
      <c r="H4295" t="s">
        <v>45</v>
      </c>
      <c r="I4295" t="s">
        <v>22</v>
      </c>
      <c r="J4295" s="3" t="s">
        <v>14021</v>
      </c>
      <c r="K4295" t="s">
        <v>24</v>
      </c>
      <c r="M4295" t="s">
        <v>25</v>
      </c>
      <c r="N4295" t="s">
        <v>83</v>
      </c>
      <c r="O4295" s="2">
        <v>45078.31689814815</v>
      </c>
      <c r="R4295" t="str">
        <f t="shared" ca="1" si="67"/>
        <v>Mohit</v>
      </c>
      <c r="S4295" t="str">
        <f>IFERROR(TEXT(DATEVALUE(LEFT(Table1[[#This Row],[Date of Purchase]],10)), "MMMM"), TEXT(Table1[[#This Row],[Date of Purchase]], "MMMM"))</f>
        <v>May</v>
      </c>
      <c r="T4295" t="str">
        <f>IF(OR(
  AND(Table1[[#This Row],[Ticket Priority]]="Critical", Table1[[#This Row],[Ticket Status]]&lt;&gt;"Closed"),
  AND(Table1[[#This Row],[Ticket Priority]]="High", Table1[[#This Row],[Ticket Status]]="Open")
), "Yes", "No")</f>
        <v>Yes</v>
      </c>
      <c r="U4295" s="4" t="str">
        <f>IF(Table1[[#This Row],[Ticket Status]]="Closed","Yes","No")</f>
        <v>No</v>
      </c>
      <c r="V4295" s="4" t="str">
        <f>IF(Table1[[#This Row],[Ticket Status]]="Pending Customer Response","Yes","No")</f>
        <v>Yes</v>
      </c>
      <c r="W4295" s="5">
        <f ca="1">COUNTIFS(Table1[Agent_name],Table1[[#This Row],[Agent_name]],Table1[Month],Table1[[#This Row],[Month]])/160</f>
        <v>0.45624999999999999</v>
      </c>
    </row>
    <row r="4296" spans="1:23" x14ac:dyDescent="0.25">
      <c r="A4296">
        <v>4295</v>
      </c>
      <c r="B4296" t="s">
        <v>14022</v>
      </c>
      <c r="C4296" t="s">
        <v>14023</v>
      </c>
      <c r="D4296">
        <v>36</v>
      </c>
      <c r="E4296" t="s">
        <v>58</v>
      </c>
      <c r="F4296" t="s">
        <v>30</v>
      </c>
      <c r="G4296" s="1">
        <v>44301</v>
      </c>
      <c r="H4296" t="s">
        <v>67</v>
      </c>
      <c r="I4296" t="s">
        <v>113</v>
      </c>
      <c r="J4296" s="3" t="s">
        <v>14024</v>
      </c>
      <c r="K4296" t="s">
        <v>24</v>
      </c>
      <c r="M4296" t="s">
        <v>89</v>
      </c>
      <c r="N4296" t="s">
        <v>33</v>
      </c>
      <c r="O4296" s="2">
        <v>45078.382893518516</v>
      </c>
      <c r="R4296" t="str">
        <f t="shared" ca="1" si="67"/>
        <v>Neha</v>
      </c>
      <c r="S4296" t="str">
        <f>IFERROR(TEXT(DATEVALUE(LEFT(Table1[[#This Row],[Date of Purchase]],10)), "MMMM"), TEXT(Table1[[#This Row],[Date of Purchase]], "MMMM"))</f>
        <v>April</v>
      </c>
      <c r="T4296" t="str">
        <f>IF(OR(
  AND(Table1[[#This Row],[Ticket Priority]]="Critical", Table1[[#This Row],[Ticket Status]]&lt;&gt;"Closed"),
  AND(Table1[[#This Row],[Ticket Priority]]="High", Table1[[#This Row],[Ticket Status]]="Open")
), "Yes", "No")</f>
        <v>No</v>
      </c>
      <c r="U4296" s="4" t="str">
        <f>IF(Table1[[#This Row],[Ticket Status]]="Closed","Yes","No")</f>
        <v>No</v>
      </c>
      <c r="V4296" s="4" t="str">
        <f>IF(Table1[[#This Row],[Ticket Status]]="Pending Customer Response","Yes","No")</f>
        <v>Yes</v>
      </c>
      <c r="W4296" s="5">
        <f ca="1">COUNTIFS(Table1[Agent_name],Table1[[#This Row],[Agent_name]],Table1[Month],Table1[[#This Row],[Month]])/160</f>
        <v>0.28749999999999998</v>
      </c>
    </row>
    <row r="4297" spans="1:23" x14ac:dyDescent="0.25">
      <c r="A4297">
        <v>4296</v>
      </c>
      <c r="B4297" t="s">
        <v>14025</v>
      </c>
      <c r="C4297" t="s">
        <v>14026</v>
      </c>
      <c r="D4297">
        <v>37</v>
      </c>
      <c r="E4297" t="s">
        <v>58</v>
      </c>
      <c r="F4297" t="s">
        <v>36</v>
      </c>
      <c r="G4297" s="1">
        <v>44280</v>
      </c>
      <c r="H4297" t="s">
        <v>21</v>
      </c>
      <c r="I4297" t="s">
        <v>113</v>
      </c>
      <c r="J4297" s="3" t="s">
        <v>14027</v>
      </c>
      <c r="K4297" t="s">
        <v>24</v>
      </c>
      <c r="M4297" t="s">
        <v>25</v>
      </c>
      <c r="N4297" t="s">
        <v>83</v>
      </c>
      <c r="O4297" s="2">
        <v>45078.852349537039</v>
      </c>
      <c r="R4297" t="str">
        <f t="shared" ca="1" si="67"/>
        <v>Neha</v>
      </c>
      <c r="S4297" t="str">
        <f>IFERROR(TEXT(DATEVALUE(LEFT(Table1[[#This Row],[Date of Purchase]],10)), "MMMM"), TEXT(Table1[[#This Row],[Date of Purchase]], "MMMM"))</f>
        <v>March</v>
      </c>
      <c r="T4297" t="str">
        <f>IF(OR(
  AND(Table1[[#This Row],[Ticket Priority]]="Critical", Table1[[#This Row],[Ticket Status]]&lt;&gt;"Closed"),
  AND(Table1[[#This Row],[Ticket Priority]]="High", Table1[[#This Row],[Ticket Status]]="Open")
), "Yes", "No")</f>
        <v>Yes</v>
      </c>
      <c r="U4297" s="4" t="str">
        <f>IF(Table1[[#This Row],[Ticket Status]]="Closed","Yes","No")</f>
        <v>No</v>
      </c>
      <c r="V4297" s="4" t="str">
        <f>IF(Table1[[#This Row],[Ticket Status]]="Pending Customer Response","Yes","No")</f>
        <v>Yes</v>
      </c>
      <c r="W4297" s="5">
        <f ca="1">COUNTIFS(Table1[Agent_name],Table1[[#This Row],[Agent_name]],Table1[Month],Table1[[#This Row],[Month]])/160</f>
        <v>0.16875000000000001</v>
      </c>
    </row>
    <row r="4298" spans="1:23" x14ac:dyDescent="0.25">
      <c r="A4298">
        <v>4297</v>
      </c>
      <c r="B4298" t="s">
        <v>14028</v>
      </c>
      <c r="C4298" t="s">
        <v>14029</v>
      </c>
      <c r="D4298">
        <v>70</v>
      </c>
      <c r="E4298" t="s">
        <v>58</v>
      </c>
      <c r="F4298" t="s">
        <v>655</v>
      </c>
      <c r="G4298" s="1">
        <v>44155</v>
      </c>
      <c r="H4298" t="s">
        <v>67</v>
      </c>
      <c r="I4298" t="s">
        <v>93</v>
      </c>
      <c r="J4298" s="3" t="s">
        <v>6257</v>
      </c>
      <c r="K4298" t="s">
        <v>24</v>
      </c>
      <c r="M4298" t="s">
        <v>41</v>
      </c>
      <c r="N4298" t="s">
        <v>83</v>
      </c>
      <c r="O4298" s="2">
        <v>45078.938472222224</v>
      </c>
      <c r="R4298" t="str">
        <f t="shared" ca="1" si="67"/>
        <v>Ravi</v>
      </c>
      <c r="S4298" t="str">
        <f>IFERROR(TEXT(DATEVALUE(LEFT(Table1[[#This Row],[Date of Purchase]],10)), "MMMM"), TEXT(Table1[[#This Row],[Date of Purchase]], "MMMM"))</f>
        <v>November</v>
      </c>
      <c r="T4298" t="str">
        <f>IF(OR(
  AND(Table1[[#This Row],[Ticket Priority]]="Critical", Table1[[#This Row],[Ticket Status]]&lt;&gt;"Closed"),
  AND(Table1[[#This Row],[Ticket Priority]]="High", Table1[[#This Row],[Ticket Status]]="Open")
), "Yes", "No")</f>
        <v>No</v>
      </c>
      <c r="U4298" s="4" t="str">
        <f>IF(Table1[[#This Row],[Ticket Status]]="Closed","Yes","No")</f>
        <v>No</v>
      </c>
      <c r="V4298" s="4" t="str">
        <f>IF(Table1[[#This Row],[Ticket Status]]="Pending Customer Response","Yes","No")</f>
        <v>Yes</v>
      </c>
      <c r="W4298" s="5">
        <f ca="1">COUNTIFS(Table1[Agent_name],Table1[[#This Row],[Agent_name]],Table1[Month],Table1[[#This Row],[Month]])/160</f>
        <v>0.61875000000000002</v>
      </c>
    </row>
    <row r="4299" spans="1:23" x14ac:dyDescent="0.25">
      <c r="A4299">
        <v>4298</v>
      </c>
      <c r="B4299" t="s">
        <v>14030</v>
      </c>
      <c r="C4299" t="s">
        <v>14031</v>
      </c>
      <c r="D4299">
        <v>61</v>
      </c>
      <c r="E4299" t="s">
        <v>58</v>
      </c>
      <c r="F4299" t="s">
        <v>397</v>
      </c>
      <c r="G4299" s="1">
        <v>43893</v>
      </c>
      <c r="H4299" t="s">
        <v>67</v>
      </c>
      <c r="I4299" t="s">
        <v>46</v>
      </c>
      <c r="J4299" s="3" t="s">
        <v>14032</v>
      </c>
      <c r="K4299" t="s">
        <v>62</v>
      </c>
      <c r="M4299" t="s">
        <v>89</v>
      </c>
      <c r="N4299" t="s">
        <v>26</v>
      </c>
      <c r="R4299" t="str">
        <f t="shared" ca="1" si="67"/>
        <v>Mohit</v>
      </c>
      <c r="S4299" t="str">
        <f>IFERROR(TEXT(DATEVALUE(LEFT(Table1[[#This Row],[Date of Purchase]],10)), "MMMM"), TEXT(Table1[[#This Row],[Date of Purchase]], "MMMM"))</f>
        <v>March</v>
      </c>
      <c r="T4299" t="str">
        <f>IF(OR(
  AND(Table1[[#This Row],[Ticket Priority]]="Critical", Table1[[#This Row],[Ticket Status]]&lt;&gt;"Closed"),
  AND(Table1[[#This Row],[Ticket Priority]]="High", Table1[[#This Row],[Ticket Status]]="Open")
), "Yes", "No")</f>
        <v>Yes</v>
      </c>
      <c r="U4299" s="4" t="str">
        <f>IF(Table1[[#This Row],[Ticket Status]]="Closed","Yes","No")</f>
        <v>No</v>
      </c>
      <c r="V4299" s="4" t="str">
        <f>IF(Table1[[#This Row],[Ticket Status]]="Pending Customer Response","Yes","No")</f>
        <v>No</v>
      </c>
      <c r="W4299" s="5">
        <f ca="1">COUNTIFS(Table1[Agent_name],Table1[[#This Row],[Agent_name]],Table1[Month],Table1[[#This Row],[Month]])/160</f>
        <v>0.45624999999999999</v>
      </c>
    </row>
    <row r="4300" spans="1:23" x14ac:dyDescent="0.25">
      <c r="A4300">
        <v>4299</v>
      </c>
      <c r="B4300" t="s">
        <v>14033</v>
      </c>
      <c r="C4300" t="s">
        <v>14034</v>
      </c>
      <c r="D4300">
        <v>21</v>
      </c>
      <c r="E4300" t="s">
        <v>58</v>
      </c>
      <c r="F4300" t="s">
        <v>397</v>
      </c>
      <c r="G4300" s="1">
        <v>44253</v>
      </c>
      <c r="H4300" t="s">
        <v>45</v>
      </c>
      <c r="I4300" t="s">
        <v>150</v>
      </c>
      <c r="J4300" s="3" t="s">
        <v>14035</v>
      </c>
      <c r="K4300" t="s">
        <v>24</v>
      </c>
      <c r="M4300" t="s">
        <v>41</v>
      </c>
      <c r="N4300" t="s">
        <v>83</v>
      </c>
      <c r="O4300" s="2">
        <v>45078.131550925929</v>
      </c>
      <c r="R4300" t="str">
        <f t="shared" ca="1" si="67"/>
        <v>Aisha</v>
      </c>
      <c r="S4300" t="str">
        <f>IFERROR(TEXT(DATEVALUE(LEFT(Table1[[#This Row],[Date of Purchase]],10)), "MMMM"), TEXT(Table1[[#This Row],[Date of Purchase]], "MMMM"))</f>
        <v>February</v>
      </c>
      <c r="T4300" t="str">
        <f>IF(OR(
  AND(Table1[[#This Row],[Ticket Priority]]="Critical", Table1[[#This Row],[Ticket Status]]&lt;&gt;"Closed"),
  AND(Table1[[#This Row],[Ticket Priority]]="High", Table1[[#This Row],[Ticket Status]]="Open")
), "Yes", "No")</f>
        <v>No</v>
      </c>
      <c r="U4300" s="4" t="str">
        <f>IF(Table1[[#This Row],[Ticket Status]]="Closed","Yes","No")</f>
        <v>No</v>
      </c>
      <c r="V4300" s="4" t="str">
        <f>IF(Table1[[#This Row],[Ticket Status]]="Pending Customer Response","Yes","No")</f>
        <v>Yes</v>
      </c>
      <c r="W4300" s="5">
        <f ca="1">COUNTIFS(Table1[Agent_name],Table1[[#This Row],[Agent_name]],Table1[Month],Table1[[#This Row],[Month]])/160</f>
        <v>0.85624999999999996</v>
      </c>
    </row>
    <row r="4301" spans="1:23" x14ac:dyDescent="0.25">
      <c r="A4301">
        <v>4300</v>
      </c>
      <c r="B4301" t="s">
        <v>14036</v>
      </c>
      <c r="C4301" t="s">
        <v>14037</v>
      </c>
      <c r="D4301">
        <v>56</v>
      </c>
      <c r="E4301" t="s">
        <v>29</v>
      </c>
      <c r="F4301" t="s">
        <v>485</v>
      </c>
      <c r="G4301" s="1">
        <v>44084</v>
      </c>
      <c r="H4301" t="s">
        <v>45</v>
      </c>
      <c r="I4301" t="s">
        <v>177</v>
      </c>
      <c r="J4301" s="3" t="s">
        <v>14038</v>
      </c>
      <c r="K4301" t="s">
        <v>62</v>
      </c>
      <c r="M4301" t="s">
        <v>89</v>
      </c>
      <c r="N4301" t="s">
        <v>83</v>
      </c>
      <c r="R4301" t="str">
        <f t="shared" ca="1" si="67"/>
        <v>Priya</v>
      </c>
      <c r="S4301" t="str">
        <f>IFERROR(TEXT(DATEVALUE(LEFT(Table1[[#This Row],[Date of Purchase]],10)), "MMMM"), TEXT(Table1[[#This Row],[Date of Purchase]], "MMMM"))</f>
        <v>September</v>
      </c>
      <c r="T4301" t="str">
        <f>IF(OR(
  AND(Table1[[#This Row],[Ticket Priority]]="Critical", Table1[[#This Row],[Ticket Status]]&lt;&gt;"Closed"),
  AND(Table1[[#This Row],[Ticket Priority]]="High", Table1[[#This Row],[Ticket Status]]="Open")
), "Yes", "No")</f>
        <v>Yes</v>
      </c>
      <c r="U4301" s="4" t="str">
        <f>IF(Table1[[#This Row],[Ticket Status]]="Closed","Yes","No")</f>
        <v>No</v>
      </c>
      <c r="V4301" s="4" t="str">
        <f>IF(Table1[[#This Row],[Ticket Status]]="Pending Customer Response","Yes","No")</f>
        <v>No</v>
      </c>
      <c r="W4301" s="5">
        <f ca="1">COUNTIFS(Table1[Agent_name],Table1[[#This Row],[Agent_name]],Table1[Month],Table1[[#This Row],[Month]])/160</f>
        <v>0.53125</v>
      </c>
    </row>
    <row r="4302" spans="1:23" x14ac:dyDescent="0.25">
      <c r="A4302">
        <v>4301</v>
      </c>
      <c r="B4302" t="s">
        <v>14039</v>
      </c>
      <c r="C4302" t="s">
        <v>14040</v>
      </c>
      <c r="D4302">
        <v>67</v>
      </c>
      <c r="E4302" t="s">
        <v>29</v>
      </c>
      <c r="F4302" t="s">
        <v>30</v>
      </c>
      <c r="G4302" s="1">
        <v>44229</v>
      </c>
      <c r="H4302" t="s">
        <v>45</v>
      </c>
      <c r="I4302" t="s">
        <v>67</v>
      </c>
      <c r="J4302" s="3" t="s">
        <v>14041</v>
      </c>
      <c r="K4302" t="s">
        <v>24</v>
      </c>
      <c r="M4302" t="s">
        <v>143</v>
      </c>
      <c r="N4302" t="s">
        <v>55</v>
      </c>
      <c r="O4302" s="2">
        <v>45078.276030092595</v>
      </c>
      <c r="R4302" t="str">
        <f t="shared" ca="1" si="67"/>
        <v>Priya</v>
      </c>
      <c r="S4302" t="str">
        <f>IFERROR(TEXT(DATEVALUE(LEFT(Table1[[#This Row],[Date of Purchase]],10)), "MMMM"), TEXT(Table1[[#This Row],[Date of Purchase]], "MMMM"))</f>
        <v>February</v>
      </c>
      <c r="T4302" t="str">
        <f>IF(OR(
  AND(Table1[[#This Row],[Ticket Priority]]="Critical", Table1[[#This Row],[Ticket Status]]&lt;&gt;"Closed"),
  AND(Table1[[#This Row],[Ticket Priority]]="High", Table1[[#This Row],[Ticket Status]]="Open")
), "Yes", "No")</f>
        <v>No</v>
      </c>
      <c r="U4302" s="4" t="str">
        <f>IF(Table1[[#This Row],[Ticket Status]]="Closed","Yes","No")</f>
        <v>No</v>
      </c>
      <c r="V4302" s="4" t="str">
        <f>IF(Table1[[#This Row],[Ticket Status]]="Pending Customer Response","Yes","No")</f>
        <v>Yes</v>
      </c>
      <c r="W4302" s="5">
        <f ca="1">COUNTIFS(Table1[Agent_name],Table1[[#This Row],[Agent_name]],Table1[Month],Table1[[#This Row],[Month]])/160</f>
        <v>0.44374999999999998</v>
      </c>
    </row>
    <row r="4303" spans="1:23" x14ac:dyDescent="0.25">
      <c r="A4303">
        <v>4302</v>
      </c>
      <c r="B4303" t="s">
        <v>14042</v>
      </c>
      <c r="C4303" t="s">
        <v>14043</v>
      </c>
      <c r="D4303">
        <v>60</v>
      </c>
      <c r="E4303" t="s">
        <v>19</v>
      </c>
      <c r="F4303" t="s">
        <v>51</v>
      </c>
      <c r="G4303" s="1">
        <v>44187</v>
      </c>
      <c r="H4303" t="s">
        <v>66</v>
      </c>
      <c r="I4303" t="s">
        <v>93</v>
      </c>
      <c r="J4303" s="3" t="s">
        <v>14044</v>
      </c>
      <c r="K4303" t="s">
        <v>39</v>
      </c>
      <c r="L4303" t="s">
        <v>14045</v>
      </c>
      <c r="M4303" t="s">
        <v>143</v>
      </c>
      <c r="N4303" t="s">
        <v>26</v>
      </c>
      <c r="O4303" s="2">
        <v>45078.93577546296</v>
      </c>
      <c r="P4303" s="2">
        <v>45078.362164351849</v>
      </c>
      <c r="Q4303">
        <v>3</v>
      </c>
      <c r="R4303" t="str">
        <f t="shared" ca="1" si="67"/>
        <v>Mohit</v>
      </c>
      <c r="S4303" t="str">
        <f>IFERROR(TEXT(DATEVALUE(LEFT(Table1[[#This Row],[Date of Purchase]],10)), "MMMM"), TEXT(Table1[[#This Row],[Date of Purchase]], "MMMM"))</f>
        <v>December</v>
      </c>
      <c r="T4303" t="str">
        <f>IF(OR(
  AND(Table1[[#This Row],[Ticket Priority]]="Critical", Table1[[#This Row],[Ticket Status]]&lt;&gt;"Closed"),
  AND(Table1[[#This Row],[Ticket Priority]]="High", Table1[[#This Row],[Ticket Status]]="Open")
), "Yes", "No")</f>
        <v>No</v>
      </c>
      <c r="U4303" s="4" t="str">
        <f>IF(Table1[[#This Row],[Ticket Status]]="Closed","Yes","No")</f>
        <v>Yes</v>
      </c>
      <c r="V4303" s="4" t="str">
        <f>IF(Table1[[#This Row],[Ticket Status]]="Pending Customer Response","Yes","No")</f>
        <v>No</v>
      </c>
      <c r="W4303" s="5">
        <f ca="1">COUNTIFS(Table1[Agent_name],Table1[[#This Row],[Agent_name]],Table1[Month],Table1[[#This Row],[Month]])/160</f>
        <v>0.44374999999999998</v>
      </c>
    </row>
    <row r="4304" spans="1:23" x14ac:dyDescent="0.25">
      <c r="A4304">
        <v>4303</v>
      </c>
      <c r="B4304" t="s">
        <v>14046</v>
      </c>
      <c r="C4304" t="s">
        <v>14047</v>
      </c>
      <c r="D4304">
        <v>51</v>
      </c>
      <c r="E4304" t="s">
        <v>58</v>
      </c>
      <c r="F4304" t="s">
        <v>86</v>
      </c>
      <c r="G4304" s="1">
        <v>43954</v>
      </c>
      <c r="H4304" t="s">
        <v>66</v>
      </c>
      <c r="I4304" t="s">
        <v>177</v>
      </c>
      <c r="J4304" s="3" t="s">
        <v>14048</v>
      </c>
      <c r="K4304" t="s">
        <v>62</v>
      </c>
      <c r="M4304" t="s">
        <v>41</v>
      </c>
      <c r="N4304" t="s">
        <v>26</v>
      </c>
      <c r="R4304" t="str">
        <f t="shared" ca="1" si="67"/>
        <v>Karan</v>
      </c>
      <c r="S4304" t="str">
        <f>IFERROR(TEXT(DATEVALUE(LEFT(Table1[[#This Row],[Date of Purchase]],10)), "MMMM"), TEXT(Table1[[#This Row],[Date of Purchase]], "MMMM"))</f>
        <v>May</v>
      </c>
      <c r="T4304" t="str">
        <f>IF(OR(
  AND(Table1[[#This Row],[Ticket Priority]]="Critical", Table1[[#This Row],[Ticket Status]]&lt;&gt;"Closed"),
  AND(Table1[[#This Row],[Ticket Priority]]="High", Table1[[#This Row],[Ticket Status]]="Open")
), "Yes", "No")</f>
        <v>No</v>
      </c>
      <c r="U4304" s="4" t="str">
        <f>IF(Table1[[#This Row],[Ticket Status]]="Closed","Yes","No")</f>
        <v>No</v>
      </c>
      <c r="V4304" s="4" t="str">
        <f>IF(Table1[[#This Row],[Ticket Status]]="Pending Customer Response","Yes","No")</f>
        <v>No</v>
      </c>
      <c r="W4304" s="5">
        <f ca="1">COUNTIFS(Table1[Agent_name],Table1[[#This Row],[Agent_name]],Table1[Month],Table1[[#This Row],[Month]])/160</f>
        <v>0.1875</v>
      </c>
    </row>
    <row r="4305" spans="1:23" x14ac:dyDescent="0.25">
      <c r="A4305">
        <v>4304</v>
      </c>
      <c r="B4305" t="s">
        <v>14049</v>
      </c>
      <c r="C4305" t="s">
        <v>14050</v>
      </c>
      <c r="D4305">
        <v>53</v>
      </c>
      <c r="E4305" t="s">
        <v>58</v>
      </c>
      <c r="F4305" t="s">
        <v>71</v>
      </c>
      <c r="G4305" s="1">
        <v>44225</v>
      </c>
      <c r="H4305" t="s">
        <v>59</v>
      </c>
      <c r="I4305" t="s">
        <v>37</v>
      </c>
      <c r="J4305" s="3" t="s">
        <v>14051</v>
      </c>
      <c r="K4305" t="s">
        <v>24</v>
      </c>
      <c r="M4305" t="s">
        <v>143</v>
      </c>
      <c r="N4305" t="s">
        <v>33</v>
      </c>
      <c r="O4305" s="2">
        <v>45078.45107638889</v>
      </c>
      <c r="R4305" t="str">
        <f t="shared" ca="1" si="67"/>
        <v>Arjun</v>
      </c>
      <c r="S4305" t="str">
        <f>IFERROR(TEXT(DATEVALUE(LEFT(Table1[[#This Row],[Date of Purchase]],10)), "MMMM"), TEXT(Table1[[#This Row],[Date of Purchase]], "MMMM"))</f>
        <v>January</v>
      </c>
      <c r="T4305" t="str">
        <f>IF(OR(
  AND(Table1[[#This Row],[Ticket Priority]]="Critical", Table1[[#This Row],[Ticket Status]]&lt;&gt;"Closed"),
  AND(Table1[[#This Row],[Ticket Priority]]="High", Table1[[#This Row],[Ticket Status]]="Open")
), "Yes", "No")</f>
        <v>No</v>
      </c>
      <c r="U4305" s="4" t="str">
        <f>IF(Table1[[#This Row],[Ticket Status]]="Closed","Yes","No")</f>
        <v>No</v>
      </c>
      <c r="V4305" s="4" t="str">
        <f>IF(Table1[[#This Row],[Ticket Status]]="Pending Customer Response","Yes","No")</f>
        <v>Yes</v>
      </c>
      <c r="W4305" s="5">
        <f ca="1">COUNTIFS(Table1[Agent_name],Table1[[#This Row],[Agent_name]],Table1[Month],Table1[[#This Row],[Month]])/160</f>
        <v>0.20624999999999999</v>
      </c>
    </row>
    <row r="4306" spans="1:23" x14ac:dyDescent="0.25">
      <c r="A4306">
        <v>4305</v>
      </c>
      <c r="B4306" t="s">
        <v>14052</v>
      </c>
      <c r="C4306" t="s">
        <v>14053</v>
      </c>
      <c r="D4306">
        <v>41</v>
      </c>
      <c r="E4306" t="s">
        <v>58</v>
      </c>
      <c r="F4306" t="s">
        <v>76</v>
      </c>
      <c r="G4306" s="1">
        <v>43915</v>
      </c>
      <c r="H4306" t="s">
        <v>45</v>
      </c>
      <c r="I4306" t="s">
        <v>113</v>
      </c>
      <c r="J4306" s="3" t="s">
        <v>14054</v>
      </c>
      <c r="K4306" t="s">
        <v>39</v>
      </c>
      <c r="L4306" t="s">
        <v>14055</v>
      </c>
      <c r="M4306" t="s">
        <v>143</v>
      </c>
      <c r="N4306" t="s">
        <v>33</v>
      </c>
      <c r="O4306" s="2">
        <v>45078.908738425926</v>
      </c>
      <c r="P4306" s="2">
        <v>45078.199016203704</v>
      </c>
      <c r="Q4306">
        <v>1</v>
      </c>
      <c r="R4306" t="str">
        <f t="shared" ca="1" si="67"/>
        <v>Meera</v>
      </c>
      <c r="S4306" t="str">
        <f>IFERROR(TEXT(DATEVALUE(LEFT(Table1[[#This Row],[Date of Purchase]],10)), "MMMM"), TEXT(Table1[[#This Row],[Date of Purchase]], "MMMM"))</f>
        <v>March</v>
      </c>
      <c r="T4306" t="str">
        <f>IF(OR(
  AND(Table1[[#This Row],[Ticket Priority]]="Critical", Table1[[#This Row],[Ticket Status]]&lt;&gt;"Closed"),
  AND(Table1[[#This Row],[Ticket Priority]]="High", Table1[[#This Row],[Ticket Status]]="Open")
), "Yes", "No")</f>
        <v>No</v>
      </c>
      <c r="U4306" s="4" t="str">
        <f>IF(Table1[[#This Row],[Ticket Status]]="Closed","Yes","No")</f>
        <v>Yes</v>
      </c>
      <c r="V4306" s="4" t="str">
        <f>IF(Table1[[#This Row],[Ticket Status]]="Pending Customer Response","Yes","No")</f>
        <v>No</v>
      </c>
      <c r="W4306" s="5">
        <f ca="1">COUNTIFS(Table1[Agent_name],Table1[[#This Row],[Agent_name]],Table1[Month],Table1[[#This Row],[Month]])/160</f>
        <v>0.21249999999999999</v>
      </c>
    </row>
    <row r="4307" spans="1:23" x14ac:dyDescent="0.25">
      <c r="A4307">
        <v>4306</v>
      </c>
      <c r="B4307" t="s">
        <v>14056</v>
      </c>
      <c r="C4307" t="s">
        <v>14057</v>
      </c>
      <c r="D4307">
        <v>46</v>
      </c>
      <c r="E4307" t="s">
        <v>19</v>
      </c>
      <c r="F4307" t="s">
        <v>281</v>
      </c>
      <c r="G4307" s="1">
        <v>43908</v>
      </c>
      <c r="H4307" t="s">
        <v>67</v>
      </c>
      <c r="I4307" t="s">
        <v>113</v>
      </c>
      <c r="J4307" s="3" t="s">
        <v>14058</v>
      </c>
      <c r="K4307" t="s">
        <v>24</v>
      </c>
      <c r="M4307" t="s">
        <v>89</v>
      </c>
      <c r="N4307" t="s">
        <v>55</v>
      </c>
      <c r="O4307" s="2">
        <v>45078.622650462959</v>
      </c>
      <c r="R4307" t="str">
        <f t="shared" ca="1" si="67"/>
        <v>Divya</v>
      </c>
      <c r="S4307" t="str">
        <f>IFERROR(TEXT(DATEVALUE(LEFT(Table1[[#This Row],[Date of Purchase]],10)), "MMMM"), TEXT(Table1[[#This Row],[Date of Purchase]], "MMMM"))</f>
        <v>March</v>
      </c>
      <c r="T4307" t="str">
        <f>IF(OR(
  AND(Table1[[#This Row],[Ticket Priority]]="Critical", Table1[[#This Row],[Ticket Status]]&lt;&gt;"Closed"),
  AND(Table1[[#This Row],[Ticket Priority]]="High", Table1[[#This Row],[Ticket Status]]="Open")
), "Yes", "No")</f>
        <v>No</v>
      </c>
      <c r="U4307" s="4" t="str">
        <f>IF(Table1[[#This Row],[Ticket Status]]="Closed","Yes","No")</f>
        <v>No</v>
      </c>
      <c r="V4307" s="4" t="str">
        <f>IF(Table1[[#This Row],[Ticket Status]]="Pending Customer Response","Yes","No")</f>
        <v>Yes</v>
      </c>
      <c r="W4307" s="5">
        <f ca="1">COUNTIFS(Table1[Agent_name],Table1[[#This Row],[Agent_name]],Table1[Month],Table1[[#This Row],[Month]])/160</f>
        <v>0.1875</v>
      </c>
    </row>
    <row r="4308" spans="1:23" x14ac:dyDescent="0.25">
      <c r="A4308">
        <v>4307</v>
      </c>
      <c r="B4308" t="s">
        <v>14059</v>
      </c>
      <c r="C4308" t="s">
        <v>14060</v>
      </c>
      <c r="D4308">
        <v>57</v>
      </c>
      <c r="E4308" t="s">
        <v>58</v>
      </c>
      <c r="F4308" t="s">
        <v>125</v>
      </c>
      <c r="G4308" s="1">
        <v>44185</v>
      </c>
      <c r="H4308" t="s">
        <v>66</v>
      </c>
      <c r="I4308" t="s">
        <v>37</v>
      </c>
      <c r="J4308" s="3" t="s">
        <v>14061</v>
      </c>
      <c r="K4308" t="s">
        <v>62</v>
      </c>
      <c r="M4308" t="s">
        <v>143</v>
      </c>
      <c r="N4308" t="s">
        <v>83</v>
      </c>
      <c r="R4308" t="str">
        <f t="shared" ca="1" si="67"/>
        <v>Divya</v>
      </c>
      <c r="S4308" t="str">
        <f>IFERROR(TEXT(DATEVALUE(LEFT(Table1[[#This Row],[Date of Purchase]],10)), "MMMM"), TEXT(Table1[[#This Row],[Date of Purchase]], "MMMM"))</f>
        <v>December</v>
      </c>
      <c r="T4308" t="str">
        <f>IF(OR(
  AND(Table1[[#This Row],[Ticket Priority]]="Critical", Table1[[#This Row],[Ticket Status]]&lt;&gt;"Closed"),
  AND(Table1[[#This Row],[Ticket Priority]]="High", Table1[[#This Row],[Ticket Status]]="Open")
), "Yes", "No")</f>
        <v>No</v>
      </c>
      <c r="U4308" s="4" t="str">
        <f>IF(Table1[[#This Row],[Ticket Status]]="Closed","Yes","No")</f>
        <v>No</v>
      </c>
      <c r="V4308" s="4" t="str">
        <f>IF(Table1[[#This Row],[Ticket Status]]="Pending Customer Response","Yes","No")</f>
        <v>No</v>
      </c>
      <c r="W4308" s="5">
        <f ca="1">COUNTIFS(Table1[Agent_name],Table1[[#This Row],[Agent_name]],Table1[Month],Table1[[#This Row],[Month]])/160</f>
        <v>0.25</v>
      </c>
    </row>
    <row r="4309" spans="1:23" x14ac:dyDescent="0.25">
      <c r="A4309">
        <v>4308</v>
      </c>
      <c r="B4309" t="s">
        <v>14062</v>
      </c>
      <c r="C4309" t="s">
        <v>14063</v>
      </c>
      <c r="D4309">
        <v>46</v>
      </c>
      <c r="E4309" t="s">
        <v>58</v>
      </c>
      <c r="F4309" t="s">
        <v>92</v>
      </c>
      <c r="G4309" s="1">
        <v>43843</v>
      </c>
      <c r="H4309" t="s">
        <v>67</v>
      </c>
      <c r="I4309" t="s">
        <v>93</v>
      </c>
      <c r="J4309" s="3" t="s">
        <v>14064</v>
      </c>
      <c r="K4309" t="s">
        <v>24</v>
      </c>
      <c r="M4309" t="s">
        <v>41</v>
      </c>
      <c r="N4309" t="s">
        <v>26</v>
      </c>
      <c r="O4309" s="2">
        <v>45078.562245370369</v>
      </c>
      <c r="R4309" t="str">
        <f t="shared" ca="1" si="67"/>
        <v>Ravi</v>
      </c>
      <c r="S4309" t="str">
        <f>IFERROR(TEXT(DATEVALUE(LEFT(Table1[[#This Row],[Date of Purchase]],10)), "MMMM"), TEXT(Table1[[#This Row],[Date of Purchase]], "MMMM"))</f>
        <v>January</v>
      </c>
      <c r="T4309" t="str">
        <f>IF(OR(
  AND(Table1[[#This Row],[Ticket Priority]]="Critical", Table1[[#This Row],[Ticket Status]]&lt;&gt;"Closed"),
  AND(Table1[[#This Row],[Ticket Priority]]="High", Table1[[#This Row],[Ticket Status]]="Open")
), "Yes", "No")</f>
        <v>No</v>
      </c>
      <c r="U4309" s="4" t="str">
        <f>IF(Table1[[#This Row],[Ticket Status]]="Closed","Yes","No")</f>
        <v>No</v>
      </c>
      <c r="V4309" s="4" t="str">
        <f>IF(Table1[[#This Row],[Ticket Status]]="Pending Customer Response","Yes","No")</f>
        <v>Yes</v>
      </c>
      <c r="W4309" s="5">
        <f ca="1">COUNTIFS(Table1[Agent_name],Table1[[#This Row],[Agent_name]],Table1[Month],Table1[[#This Row],[Month]])/160</f>
        <v>0.74375000000000002</v>
      </c>
    </row>
    <row r="4310" spans="1:23" x14ac:dyDescent="0.25">
      <c r="A4310">
        <v>4309</v>
      </c>
      <c r="B4310" t="s">
        <v>8676</v>
      </c>
      <c r="C4310" t="s">
        <v>14065</v>
      </c>
      <c r="D4310">
        <v>25</v>
      </c>
      <c r="E4310" t="s">
        <v>29</v>
      </c>
      <c r="F4310" t="s">
        <v>20</v>
      </c>
      <c r="G4310" s="1">
        <v>44233</v>
      </c>
      <c r="H4310" t="s">
        <v>21</v>
      </c>
      <c r="I4310" t="s">
        <v>150</v>
      </c>
      <c r="J4310" s="3" t="s">
        <v>14066</v>
      </c>
      <c r="K4310" t="s">
        <v>62</v>
      </c>
      <c r="M4310" t="s">
        <v>143</v>
      </c>
      <c r="N4310" t="s">
        <v>33</v>
      </c>
      <c r="R4310" t="str">
        <f t="shared" ca="1" si="67"/>
        <v>Sara</v>
      </c>
      <c r="S4310" t="str">
        <f>IFERROR(TEXT(DATEVALUE(LEFT(Table1[[#This Row],[Date of Purchase]],10)), "MMMM"), TEXT(Table1[[#This Row],[Date of Purchase]], "MMMM"))</f>
        <v>February</v>
      </c>
      <c r="T4310" t="str">
        <f>IF(OR(
  AND(Table1[[#This Row],[Ticket Priority]]="Critical", Table1[[#This Row],[Ticket Status]]&lt;&gt;"Closed"),
  AND(Table1[[#This Row],[Ticket Priority]]="High", Table1[[#This Row],[Ticket Status]]="Open")
), "Yes", "No")</f>
        <v>No</v>
      </c>
      <c r="U4310" s="4" t="str">
        <f>IF(Table1[[#This Row],[Ticket Status]]="Closed","Yes","No")</f>
        <v>No</v>
      </c>
      <c r="V4310" s="4" t="str">
        <f>IF(Table1[[#This Row],[Ticket Status]]="Pending Customer Response","Yes","No")</f>
        <v>No</v>
      </c>
      <c r="W4310" s="5">
        <f ca="1">COUNTIFS(Table1[Agent_name],Table1[[#This Row],[Agent_name]],Table1[Month],Table1[[#This Row],[Month]])/160</f>
        <v>0.65625</v>
      </c>
    </row>
    <row r="4311" spans="1:23" x14ac:dyDescent="0.25">
      <c r="A4311">
        <v>4310</v>
      </c>
      <c r="B4311" t="s">
        <v>14067</v>
      </c>
      <c r="C4311" t="s">
        <v>14068</v>
      </c>
      <c r="D4311">
        <v>63</v>
      </c>
      <c r="E4311" t="s">
        <v>19</v>
      </c>
      <c r="F4311" t="s">
        <v>202</v>
      </c>
      <c r="G4311" s="1">
        <v>44315</v>
      </c>
      <c r="H4311" t="s">
        <v>21</v>
      </c>
      <c r="I4311" t="s">
        <v>77</v>
      </c>
      <c r="J4311" s="3" t="s">
        <v>14069</v>
      </c>
      <c r="K4311" t="s">
        <v>62</v>
      </c>
      <c r="M4311" t="s">
        <v>41</v>
      </c>
      <c r="N4311" t="s">
        <v>55</v>
      </c>
      <c r="R4311" t="str">
        <f t="shared" ca="1" si="67"/>
        <v>Mohit</v>
      </c>
      <c r="S4311" t="str">
        <f>IFERROR(TEXT(DATEVALUE(LEFT(Table1[[#This Row],[Date of Purchase]],10)), "MMMM"), TEXT(Table1[[#This Row],[Date of Purchase]], "MMMM"))</f>
        <v>April</v>
      </c>
      <c r="T4311" t="str">
        <f>IF(OR(
  AND(Table1[[#This Row],[Ticket Priority]]="Critical", Table1[[#This Row],[Ticket Status]]&lt;&gt;"Closed"),
  AND(Table1[[#This Row],[Ticket Priority]]="High", Table1[[#This Row],[Ticket Status]]="Open")
), "Yes", "No")</f>
        <v>No</v>
      </c>
      <c r="U4311" s="4" t="str">
        <f>IF(Table1[[#This Row],[Ticket Status]]="Closed","Yes","No")</f>
        <v>No</v>
      </c>
      <c r="V4311" s="4" t="str">
        <f>IF(Table1[[#This Row],[Ticket Status]]="Pending Customer Response","Yes","No")</f>
        <v>No</v>
      </c>
      <c r="W4311" s="5">
        <f ca="1">COUNTIFS(Table1[Agent_name],Table1[[#This Row],[Agent_name]],Table1[Month],Table1[[#This Row],[Month]])/160</f>
        <v>0.45</v>
      </c>
    </row>
    <row r="4312" spans="1:23" x14ac:dyDescent="0.25">
      <c r="A4312">
        <v>4311</v>
      </c>
      <c r="B4312" t="s">
        <v>14070</v>
      </c>
      <c r="C4312" t="s">
        <v>14071</v>
      </c>
      <c r="D4312">
        <v>47</v>
      </c>
      <c r="E4312" t="s">
        <v>58</v>
      </c>
      <c r="F4312" t="s">
        <v>383</v>
      </c>
      <c r="G4312" s="1">
        <v>44110</v>
      </c>
      <c r="H4312" t="s">
        <v>59</v>
      </c>
      <c r="I4312" t="s">
        <v>150</v>
      </c>
      <c r="J4312" s="3" t="s">
        <v>14072</v>
      </c>
      <c r="K4312" t="s">
        <v>39</v>
      </c>
      <c r="L4312" t="s">
        <v>14073</v>
      </c>
      <c r="M4312" t="s">
        <v>25</v>
      </c>
      <c r="N4312" t="s">
        <v>83</v>
      </c>
      <c r="O4312" s="2">
        <v>45078.77270833333</v>
      </c>
      <c r="P4312" s="2">
        <v>45078.433819444443</v>
      </c>
      <c r="Q4312">
        <v>4</v>
      </c>
      <c r="R4312" t="str">
        <f t="shared" ca="1" si="67"/>
        <v>Sara</v>
      </c>
      <c r="S4312" t="str">
        <f>IFERROR(TEXT(DATEVALUE(LEFT(Table1[[#This Row],[Date of Purchase]],10)), "MMMM"), TEXT(Table1[[#This Row],[Date of Purchase]], "MMMM"))</f>
        <v>October</v>
      </c>
      <c r="T4312" t="str">
        <f>IF(OR(
  AND(Table1[[#This Row],[Ticket Priority]]="Critical", Table1[[#This Row],[Ticket Status]]&lt;&gt;"Closed"),
  AND(Table1[[#This Row],[Ticket Priority]]="High", Table1[[#This Row],[Ticket Status]]="Open")
), "Yes", "No")</f>
        <v>No</v>
      </c>
      <c r="U4312" s="4" t="str">
        <f>IF(Table1[[#This Row],[Ticket Status]]="Closed","Yes","No")</f>
        <v>Yes</v>
      </c>
      <c r="V4312" s="4" t="str">
        <f>IF(Table1[[#This Row],[Ticket Status]]="Pending Customer Response","Yes","No")</f>
        <v>No</v>
      </c>
      <c r="W4312" s="5">
        <f ca="1">COUNTIFS(Table1[Agent_name],Table1[[#This Row],[Agent_name]],Table1[Month],Table1[[#This Row],[Month]])/160</f>
        <v>0.66874999999999996</v>
      </c>
    </row>
    <row r="4313" spans="1:23" x14ac:dyDescent="0.25">
      <c r="A4313">
        <v>4312</v>
      </c>
      <c r="B4313" t="s">
        <v>14074</v>
      </c>
      <c r="C4313" t="s">
        <v>14075</v>
      </c>
      <c r="D4313">
        <v>66</v>
      </c>
      <c r="E4313" t="s">
        <v>58</v>
      </c>
      <c r="F4313" t="s">
        <v>211</v>
      </c>
      <c r="G4313" s="1">
        <v>44417</v>
      </c>
      <c r="H4313" t="s">
        <v>45</v>
      </c>
      <c r="I4313" t="s">
        <v>31</v>
      </c>
      <c r="J4313" s="3" t="s">
        <v>14076</v>
      </c>
      <c r="K4313" t="s">
        <v>24</v>
      </c>
      <c r="M4313" t="s">
        <v>89</v>
      </c>
      <c r="N4313" t="s">
        <v>83</v>
      </c>
      <c r="O4313" s="2">
        <v>45078.375509259262</v>
      </c>
      <c r="R4313" t="str">
        <f t="shared" ca="1" si="67"/>
        <v>Neha</v>
      </c>
      <c r="S4313" t="str">
        <f>IFERROR(TEXT(DATEVALUE(LEFT(Table1[[#This Row],[Date of Purchase]],10)), "MMMM"), TEXT(Table1[[#This Row],[Date of Purchase]], "MMMM"))</f>
        <v>August</v>
      </c>
      <c r="T4313" t="str">
        <f>IF(OR(
  AND(Table1[[#This Row],[Ticket Priority]]="Critical", Table1[[#This Row],[Ticket Status]]&lt;&gt;"Closed"),
  AND(Table1[[#This Row],[Ticket Priority]]="High", Table1[[#This Row],[Ticket Status]]="Open")
), "Yes", "No")</f>
        <v>No</v>
      </c>
      <c r="U4313" s="4" t="str">
        <f>IF(Table1[[#This Row],[Ticket Status]]="Closed","Yes","No")</f>
        <v>No</v>
      </c>
      <c r="V4313" s="4" t="str">
        <f>IF(Table1[[#This Row],[Ticket Status]]="Pending Customer Response","Yes","No")</f>
        <v>Yes</v>
      </c>
      <c r="W4313" s="5">
        <f ca="1">COUNTIFS(Table1[Agent_name],Table1[[#This Row],[Agent_name]],Table1[Month],Table1[[#This Row],[Month]])/160</f>
        <v>0.16875000000000001</v>
      </c>
    </row>
    <row r="4314" spans="1:23" x14ac:dyDescent="0.25">
      <c r="A4314">
        <v>4313</v>
      </c>
      <c r="B4314" t="s">
        <v>13096</v>
      </c>
      <c r="C4314" t="s">
        <v>14077</v>
      </c>
      <c r="D4314">
        <v>48</v>
      </c>
      <c r="E4314" t="s">
        <v>58</v>
      </c>
      <c r="F4314" t="s">
        <v>98</v>
      </c>
      <c r="G4314" s="1">
        <v>43978</v>
      </c>
      <c r="H4314" t="s">
        <v>21</v>
      </c>
      <c r="I4314" t="s">
        <v>22</v>
      </c>
      <c r="J4314" s="3" t="s">
        <v>14078</v>
      </c>
      <c r="K4314" t="s">
        <v>62</v>
      </c>
      <c r="M4314" t="s">
        <v>25</v>
      </c>
      <c r="N4314" t="s">
        <v>26</v>
      </c>
      <c r="R4314" t="str">
        <f t="shared" ca="1" si="67"/>
        <v>Karan</v>
      </c>
      <c r="S4314" t="str">
        <f>IFERROR(TEXT(DATEVALUE(LEFT(Table1[[#This Row],[Date of Purchase]],10)), "MMMM"), TEXT(Table1[[#This Row],[Date of Purchase]], "MMMM"))</f>
        <v>May</v>
      </c>
      <c r="T4314" t="str">
        <f>IF(OR(
  AND(Table1[[#This Row],[Ticket Priority]]="Critical", Table1[[#This Row],[Ticket Status]]&lt;&gt;"Closed"),
  AND(Table1[[#This Row],[Ticket Priority]]="High", Table1[[#This Row],[Ticket Status]]="Open")
), "Yes", "No")</f>
        <v>Yes</v>
      </c>
      <c r="U4314" s="4" t="str">
        <f>IF(Table1[[#This Row],[Ticket Status]]="Closed","Yes","No")</f>
        <v>No</v>
      </c>
      <c r="V4314" s="4" t="str">
        <f>IF(Table1[[#This Row],[Ticket Status]]="Pending Customer Response","Yes","No")</f>
        <v>No</v>
      </c>
      <c r="W4314" s="5">
        <f ca="1">COUNTIFS(Table1[Agent_name],Table1[[#This Row],[Agent_name]],Table1[Month],Table1[[#This Row],[Month]])/160</f>
        <v>0.1875</v>
      </c>
    </row>
    <row r="4315" spans="1:23" x14ac:dyDescent="0.25">
      <c r="A4315">
        <v>4314</v>
      </c>
      <c r="B4315" t="s">
        <v>14079</v>
      </c>
      <c r="C4315" t="s">
        <v>14080</v>
      </c>
      <c r="D4315">
        <v>55</v>
      </c>
      <c r="E4315" t="s">
        <v>58</v>
      </c>
      <c r="F4315" t="s">
        <v>129</v>
      </c>
      <c r="G4315" s="1">
        <v>44560</v>
      </c>
      <c r="H4315" t="s">
        <v>59</v>
      </c>
      <c r="I4315" t="s">
        <v>59</v>
      </c>
      <c r="J4315" s="3" t="s">
        <v>14081</v>
      </c>
      <c r="K4315" t="s">
        <v>24</v>
      </c>
      <c r="M4315" t="s">
        <v>41</v>
      </c>
      <c r="N4315" t="s">
        <v>83</v>
      </c>
      <c r="O4315" s="2">
        <v>45078.13108796296</v>
      </c>
      <c r="R4315" t="str">
        <f t="shared" ca="1" si="67"/>
        <v>Aisha</v>
      </c>
      <c r="S4315" t="str">
        <f>IFERROR(TEXT(DATEVALUE(LEFT(Table1[[#This Row],[Date of Purchase]],10)), "MMMM"), TEXT(Table1[[#This Row],[Date of Purchase]], "MMMM"))</f>
        <v>December</v>
      </c>
      <c r="T4315" t="str">
        <f>IF(OR(
  AND(Table1[[#This Row],[Ticket Priority]]="Critical", Table1[[#This Row],[Ticket Status]]&lt;&gt;"Closed"),
  AND(Table1[[#This Row],[Ticket Priority]]="High", Table1[[#This Row],[Ticket Status]]="Open")
), "Yes", "No")</f>
        <v>No</v>
      </c>
      <c r="U4315" s="4" t="str">
        <f>IF(Table1[[#This Row],[Ticket Status]]="Closed","Yes","No")</f>
        <v>No</v>
      </c>
      <c r="V4315" s="4" t="str">
        <f>IF(Table1[[#This Row],[Ticket Status]]="Pending Customer Response","Yes","No")</f>
        <v>Yes</v>
      </c>
      <c r="W4315" s="5">
        <f ca="1">COUNTIFS(Table1[Agent_name],Table1[[#This Row],[Agent_name]],Table1[Month],Table1[[#This Row],[Month]])/160</f>
        <v>0.91249999999999998</v>
      </c>
    </row>
    <row r="4316" spans="1:23" x14ac:dyDescent="0.25">
      <c r="A4316">
        <v>4315</v>
      </c>
      <c r="B4316" t="s">
        <v>14082</v>
      </c>
      <c r="C4316" t="s">
        <v>14083</v>
      </c>
      <c r="D4316">
        <v>18</v>
      </c>
      <c r="E4316" t="s">
        <v>29</v>
      </c>
      <c r="F4316" t="s">
        <v>699</v>
      </c>
      <c r="G4316" s="1">
        <v>43864</v>
      </c>
      <c r="H4316" t="s">
        <v>66</v>
      </c>
      <c r="I4316" t="s">
        <v>77</v>
      </c>
      <c r="J4316" s="3" t="s">
        <v>14084</v>
      </c>
      <c r="K4316" t="s">
        <v>39</v>
      </c>
      <c r="L4316" t="s">
        <v>14085</v>
      </c>
      <c r="M4316" t="s">
        <v>25</v>
      </c>
      <c r="N4316" t="s">
        <v>55</v>
      </c>
      <c r="O4316" s="2">
        <v>45078.958182870374</v>
      </c>
      <c r="P4316" s="2">
        <v>45078.379016203704</v>
      </c>
      <c r="Q4316">
        <v>2</v>
      </c>
      <c r="R4316" t="str">
        <f t="shared" ca="1" si="67"/>
        <v>Meera</v>
      </c>
      <c r="S4316" t="str">
        <f>IFERROR(TEXT(DATEVALUE(LEFT(Table1[[#This Row],[Date of Purchase]],10)), "MMMM"), TEXT(Table1[[#This Row],[Date of Purchase]], "MMMM"))</f>
        <v>February</v>
      </c>
      <c r="T4316" t="str">
        <f>IF(OR(
  AND(Table1[[#This Row],[Ticket Priority]]="Critical", Table1[[#This Row],[Ticket Status]]&lt;&gt;"Closed"),
  AND(Table1[[#This Row],[Ticket Priority]]="High", Table1[[#This Row],[Ticket Status]]="Open")
), "Yes", "No")</f>
        <v>No</v>
      </c>
      <c r="U4316" s="4" t="str">
        <f>IF(Table1[[#This Row],[Ticket Status]]="Closed","Yes","No")</f>
        <v>Yes</v>
      </c>
      <c r="V4316" s="4" t="str">
        <f>IF(Table1[[#This Row],[Ticket Status]]="Pending Customer Response","Yes","No")</f>
        <v>No</v>
      </c>
      <c r="W4316" s="5">
        <f ca="1">COUNTIFS(Table1[Agent_name],Table1[[#This Row],[Agent_name]],Table1[Month],Table1[[#This Row],[Month]])/160</f>
        <v>0.21249999999999999</v>
      </c>
    </row>
    <row r="4317" spans="1:23" x14ac:dyDescent="0.25">
      <c r="A4317">
        <v>4316</v>
      </c>
      <c r="B4317" t="s">
        <v>14086</v>
      </c>
      <c r="C4317" t="s">
        <v>14087</v>
      </c>
      <c r="D4317">
        <v>29</v>
      </c>
      <c r="E4317" t="s">
        <v>58</v>
      </c>
      <c r="F4317" t="s">
        <v>655</v>
      </c>
      <c r="G4317" s="1">
        <v>44130</v>
      </c>
      <c r="H4317" t="s">
        <v>45</v>
      </c>
      <c r="I4317" t="s">
        <v>77</v>
      </c>
      <c r="J4317" s="3" t="s">
        <v>14088</v>
      </c>
      <c r="K4317" t="s">
        <v>62</v>
      </c>
      <c r="M4317" t="s">
        <v>89</v>
      </c>
      <c r="N4317" t="s">
        <v>55</v>
      </c>
      <c r="R4317" t="str">
        <f t="shared" ca="1" si="67"/>
        <v>Arjun</v>
      </c>
      <c r="S4317" t="str">
        <f>IFERROR(TEXT(DATEVALUE(LEFT(Table1[[#This Row],[Date of Purchase]],10)), "MMMM"), TEXT(Table1[[#This Row],[Date of Purchase]], "MMMM"))</f>
        <v>October</v>
      </c>
      <c r="T4317" t="str">
        <f>IF(OR(
  AND(Table1[[#This Row],[Ticket Priority]]="Critical", Table1[[#This Row],[Ticket Status]]&lt;&gt;"Closed"),
  AND(Table1[[#This Row],[Ticket Priority]]="High", Table1[[#This Row],[Ticket Status]]="Open")
), "Yes", "No")</f>
        <v>Yes</v>
      </c>
      <c r="U4317" s="4" t="str">
        <f>IF(Table1[[#This Row],[Ticket Status]]="Closed","Yes","No")</f>
        <v>No</v>
      </c>
      <c r="V4317" s="4" t="str">
        <f>IF(Table1[[#This Row],[Ticket Status]]="Pending Customer Response","Yes","No")</f>
        <v>No</v>
      </c>
      <c r="W4317" s="5">
        <f ca="1">COUNTIFS(Table1[Agent_name],Table1[[#This Row],[Agent_name]],Table1[Month],Table1[[#This Row],[Month]])/160</f>
        <v>0.23749999999999999</v>
      </c>
    </row>
    <row r="4318" spans="1:23" x14ac:dyDescent="0.25">
      <c r="A4318">
        <v>4317</v>
      </c>
      <c r="B4318" t="s">
        <v>14089</v>
      </c>
      <c r="C4318" t="s">
        <v>14090</v>
      </c>
      <c r="D4318">
        <v>24</v>
      </c>
      <c r="E4318" t="s">
        <v>58</v>
      </c>
      <c r="F4318" t="s">
        <v>98</v>
      </c>
      <c r="G4318" s="1">
        <v>44398</v>
      </c>
      <c r="H4318" t="s">
        <v>21</v>
      </c>
      <c r="I4318" t="s">
        <v>46</v>
      </c>
      <c r="J4318" s="3" t="s">
        <v>14091</v>
      </c>
      <c r="K4318" t="s">
        <v>24</v>
      </c>
      <c r="M4318" t="s">
        <v>41</v>
      </c>
      <c r="N4318" t="s">
        <v>55</v>
      </c>
      <c r="O4318" s="2">
        <v>45078.497083333335</v>
      </c>
      <c r="R4318" t="str">
        <f t="shared" ca="1" si="67"/>
        <v>Ravi</v>
      </c>
      <c r="S4318" t="str">
        <f>IFERROR(TEXT(DATEVALUE(LEFT(Table1[[#This Row],[Date of Purchase]],10)), "MMMM"), TEXT(Table1[[#This Row],[Date of Purchase]], "MMMM"))</f>
        <v>July</v>
      </c>
      <c r="T4318" t="str">
        <f>IF(OR(
  AND(Table1[[#This Row],[Ticket Priority]]="Critical", Table1[[#This Row],[Ticket Status]]&lt;&gt;"Closed"),
  AND(Table1[[#This Row],[Ticket Priority]]="High", Table1[[#This Row],[Ticket Status]]="Open")
), "Yes", "No")</f>
        <v>No</v>
      </c>
      <c r="U4318" s="4" t="str">
        <f>IF(Table1[[#This Row],[Ticket Status]]="Closed","Yes","No")</f>
        <v>No</v>
      </c>
      <c r="V4318" s="4" t="str">
        <f>IF(Table1[[#This Row],[Ticket Status]]="Pending Customer Response","Yes","No")</f>
        <v>Yes</v>
      </c>
      <c r="W4318" s="5">
        <f ca="1">COUNTIFS(Table1[Agent_name],Table1[[#This Row],[Agent_name]],Table1[Month],Table1[[#This Row],[Month]])/160</f>
        <v>0.66249999999999998</v>
      </c>
    </row>
    <row r="4319" spans="1:23" x14ac:dyDescent="0.25">
      <c r="A4319">
        <v>4318</v>
      </c>
      <c r="B4319" t="s">
        <v>14092</v>
      </c>
      <c r="C4319" t="s">
        <v>14093</v>
      </c>
      <c r="D4319">
        <v>59</v>
      </c>
      <c r="E4319" t="s">
        <v>58</v>
      </c>
      <c r="F4319" t="s">
        <v>173</v>
      </c>
      <c r="G4319" s="1">
        <v>44307</v>
      </c>
      <c r="H4319" t="s">
        <v>21</v>
      </c>
      <c r="I4319" t="s">
        <v>60</v>
      </c>
      <c r="J4319" s="3" t="s">
        <v>14094</v>
      </c>
      <c r="K4319" t="s">
        <v>62</v>
      </c>
      <c r="M4319" t="s">
        <v>41</v>
      </c>
      <c r="N4319" t="s">
        <v>83</v>
      </c>
      <c r="R4319" t="str">
        <f t="shared" ca="1" si="67"/>
        <v>Mohit</v>
      </c>
      <c r="S4319" t="str">
        <f>IFERROR(TEXT(DATEVALUE(LEFT(Table1[[#This Row],[Date of Purchase]],10)), "MMMM"), TEXT(Table1[[#This Row],[Date of Purchase]], "MMMM"))</f>
        <v>April</v>
      </c>
      <c r="T4319" t="str">
        <f>IF(OR(
  AND(Table1[[#This Row],[Ticket Priority]]="Critical", Table1[[#This Row],[Ticket Status]]&lt;&gt;"Closed"),
  AND(Table1[[#This Row],[Ticket Priority]]="High", Table1[[#This Row],[Ticket Status]]="Open")
), "Yes", "No")</f>
        <v>No</v>
      </c>
      <c r="U4319" s="4" t="str">
        <f>IF(Table1[[#This Row],[Ticket Status]]="Closed","Yes","No")</f>
        <v>No</v>
      </c>
      <c r="V4319" s="4" t="str">
        <f>IF(Table1[[#This Row],[Ticket Status]]="Pending Customer Response","Yes","No")</f>
        <v>No</v>
      </c>
      <c r="W4319" s="5">
        <f ca="1">COUNTIFS(Table1[Agent_name],Table1[[#This Row],[Agent_name]],Table1[Month],Table1[[#This Row],[Month]])/160</f>
        <v>0.45</v>
      </c>
    </row>
    <row r="4320" spans="1:23" x14ac:dyDescent="0.25">
      <c r="A4320">
        <v>4319</v>
      </c>
      <c r="B4320" t="s">
        <v>14095</v>
      </c>
      <c r="C4320" t="s">
        <v>14096</v>
      </c>
      <c r="D4320">
        <v>37</v>
      </c>
      <c r="E4320" t="s">
        <v>58</v>
      </c>
      <c r="F4320" t="s">
        <v>98</v>
      </c>
      <c r="G4320" s="1">
        <v>44407</v>
      </c>
      <c r="H4320" t="s">
        <v>21</v>
      </c>
      <c r="I4320" t="s">
        <v>37</v>
      </c>
      <c r="J4320" s="3" t="s">
        <v>14097</v>
      </c>
      <c r="K4320" t="s">
        <v>24</v>
      </c>
      <c r="M4320" t="s">
        <v>25</v>
      </c>
      <c r="N4320" t="s">
        <v>26</v>
      </c>
      <c r="O4320" s="2">
        <v>45078.842256944445</v>
      </c>
      <c r="R4320" t="str">
        <f t="shared" ca="1" si="67"/>
        <v>Aisha</v>
      </c>
      <c r="S4320" t="str">
        <f>IFERROR(TEXT(DATEVALUE(LEFT(Table1[[#This Row],[Date of Purchase]],10)), "MMMM"), TEXT(Table1[[#This Row],[Date of Purchase]], "MMMM"))</f>
        <v>July</v>
      </c>
      <c r="T4320" t="str">
        <f>IF(OR(
  AND(Table1[[#This Row],[Ticket Priority]]="Critical", Table1[[#This Row],[Ticket Status]]&lt;&gt;"Closed"),
  AND(Table1[[#This Row],[Ticket Priority]]="High", Table1[[#This Row],[Ticket Status]]="Open")
), "Yes", "No")</f>
        <v>Yes</v>
      </c>
      <c r="U4320" s="4" t="str">
        <f>IF(Table1[[#This Row],[Ticket Status]]="Closed","Yes","No")</f>
        <v>No</v>
      </c>
      <c r="V4320" s="4" t="str">
        <f>IF(Table1[[#This Row],[Ticket Status]]="Pending Customer Response","Yes","No")</f>
        <v>Yes</v>
      </c>
      <c r="W4320" s="5">
        <f ca="1">COUNTIFS(Table1[Agent_name],Table1[[#This Row],[Agent_name]],Table1[Month],Table1[[#This Row],[Month]])/160</f>
        <v>0.875</v>
      </c>
    </row>
    <row r="4321" spans="1:23" x14ac:dyDescent="0.25">
      <c r="A4321">
        <v>4320</v>
      </c>
      <c r="B4321" t="s">
        <v>14098</v>
      </c>
      <c r="C4321" t="s">
        <v>14099</v>
      </c>
      <c r="D4321">
        <v>58</v>
      </c>
      <c r="E4321" t="s">
        <v>58</v>
      </c>
      <c r="F4321" t="s">
        <v>107</v>
      </c>
      <c r="G4321" s="1">
        <v>44300</v>
      </c>
      <c r="H4321" t="s">
        <v>21</v>
      </c>
      <c r="I4321" t="s">
        <v>37</v>
      </c>
      <c r="J4321" s="3" t="s">
        <v>14100</v>
      </c>
      <c r="K4321" t="s">
        <v>24</v>
      </c>
      <c r="M4321" t="s">
        <v>89</v>
      </c>
      <c r="N4321" t="s">
        <v>33</v>
      </c>
      <c r="O4321" s="2">
        <v>45078.871446759258</v>
      </c>
      <c r="R4321" t="str">
        <f t="shared" ca="1" si="67"/>
        <v>Ravi</v>
      </c>
      <c r="S4321" t="str">
        <f>IFERROR(TEXT(DATEVALUE(LEFT(Table1[[#This Row],[Date of Purchase]],10)), "MMMM"), TEXT(Table1[[#This Row],[Date of Purchase]], "MMMM"))</f>
        <v>April</v>
      </c>
      <c r="T4321" t="str">
        <f>IF(OR(
  AND(Table1[[#This Row],[Ticket Priority]]="Critical", Table1[[#This Row],[Ticket Status]]&lt;&gt;"Closed"),
  AND(Table1[[#This Row],[Ticket Priority]]="High", Table1[[#This Row],[Ticket Status]]="Open")
), "Yes", "No")</f>
        <v>No</v>
      </c>
      <c r="U4321" s="4" t="str">
        <f>IF(Table1[[#This Row],[Ticket Status]]="Closed","Yes","No")</f>
        <v>No</v>
      </c>
      <c r="V4321" s="4" t="str">
        <f>IF(Table1[[#This Row],[Ticket Status]]="Pending Customer Response","Yes","No")</f>
        <v>Yes</v>
      </c>
      <c r="W4321" s="5">
        <f ca="1">COUNTIFS(Table1[Agent_name],Table1[[#This Row],[Agent_name]],Table1[Month],Table1[[#This Row],[Month]])/160</f>
        <v>0.625</v>
      </c>
    </row>
    <row r="4322" spans="1:23" x14ac:dyDescent="0.25">
      <c r="A4322">
        <v>4321</v>
      </c>
      <c r="B4322" t="s">
        <v>14101</v>
      </c>
      <c r="C4322" t="s">
        <v>14102</v>
      </c>
      <c r="D4322">
        <v>21</v>
      </c>
      <c r="E4322" t="s">
        <v>19</v>
      </c>
      <c r="F4322" t="s">
        <v>202</v>
      </c>
      <c r="G4322" s="1">
        <v>44556</v>
      </c>
      <c r="H4322" t="s">
        <v>59</v>
      </c>
      <c r="I4322" t="s">
        <v>93</v>
      </c>
      <c r="J4322" s="3" t="s">
        <v>14103</v>
      </c>
      <c r="K4322" t="s">
        <v>24</v>
      </c>
      <c r="M4322" t="s">
        <v>41</v>
      </c>
      <c r="N4322" t="s">
        <v>26</v>
      </c>
      <c r="O4322" s="2">
        <v>45078.167291666665</v>
      </c>
      <c r="R4322" t="str">
        <f t="shared" ca="1" si="67"/>
        <v>Aisha</v>
      </c>
      <c r="S4322" t="str">
        <f>IFERROR(TEXT(DATEVALUE(LEFT(Table1[[#This Row],[Date of Purchase]],10)), "MMMM"), TEXT(Table1[[#This Row],[Date of Purchase]], "MMMM"))</f>
        <v>December</v>
      </c>
      <c r="T4322" t="str">
        <f>IF(OR(
  AND(Table1[[#This Row],[Ticket Priority]]="Critical", Table1[[#This Row],[Ticket Status]]&lt;&gt;"Closed"),
  AND(Table1[[#This Row],[Ticket Priority]]="High", Table1[[#This Row],[Ticket Status]]="Open")
), "Yes", "No")</f>
        <v>No</v>
      </c>
      <c r="U4322" s="4" t="str">
        <f>IF(Table1[[#This Row],[Ticket Status]]="Closed","Yes","No")</f>
        <v>No</v>
      </c>
      <c r="V4322" s="4" t="str">
        <f>IF(Table1[[#This Row],[Ticket Status]]="Pending Customer Response","Yes","No")</f>
        <v>Yes</v>
      </c>
      <c r="W4322" s="5">
        <f ca="1">COUNTIFS(Table1[Agent_name],Table1[[#This Row],[Agent_name]],Table1[Month],Table1[[#This Row],[Month]])/160</f>
        <v>0.91249999999999998</v>
      </c>
    </row>
    <row r="4323" spans="1:23" x14ac:dyDescent="0.25">
      <c r="A4323">
        <v>4322</v>
      </c>
      <c r="B4323" t="s">
        <v>14104</v>
      </c>
      <c r="C4323" t="s">
        <v>14105</v>
      </c>
      <c r="D4323">
        <v>24</v>
      </c>
      <c r="E4323" t="s">
        <v>19</v>
      </c>
      <c r="F4323" t="s">
        <v>112</v>
      </c>
      <c r="G4323" s="1">
        <v>44342</v>
      </c>
      <c r="H4323" t="s">
        <v>67</v>
      </c>
      <c r="I4323" t="s">
        <v>60</v>
      </c>
      <c r="J4323" s="3" t="s">
        <v>14106</v>
      </c>
      <c r="K4323" t="s">
        <v>24</v>
      </c>
      <c r="M4323" t="s">
        <v>143</v>
      </c>
      <c r="N4323" t="s">
        <v>55</v>
      </c>
      <c r="O4323" s="2">
        <v>45078.577731481484</v>
      </c>
      <c r="R4323" t="str">
        <f t="shared" ca="1" si="67"/>
        <v>Sara</v>
      </c>
      <c r="S4323" t="str">
        <f>IFERROR(TEXT(DATEVALUE(LEFT(Table1[[#This Row],[Date of Purchase]],10)), "MMMM"), TEXT(Table1[[#This Row],[Date of Purchase]], "MMMM"))</f>
        <v>May</v>
      </c>
      <c r="T4323" t="str">
        <f>IF(OR(
  AND(Table1[[#This Row],[Ticket Priority]]="Critical", Table1[[#This Row],[Ticket Status]]&lt;&gt;"Closed"),
  AND(Table1[[#This Row],[Ticket Priority]]="High", Table1[[#This Row],[Ticket Status]]="Open")
), "Yes", "No")</f>
        <v>No</v>
      </c>
      <c r="U4323" s="4" t="str">
        <f>IF(Table1[[#This Row],[Ticket Status]]="Closed","Yes","No")</f>
        <v>No</v>
      </c>
      <c r="V4323" s="4" t="str">
        <f>IF(Table1[[#This Row],[Ticket Status]]="Pending Customer Response","Yes","No")</f>
        <v>Yes</v>
      </c>
      <c r="W4323" s="5">
        <f ca="1">COUNTIFS(Table1[Agent_name],Table1[[#This Row],[Agent_name]],Table1[Month],Table1[[#This Row],[Month]])/160</f>
        <v>0.64375000000000004</v>
      </c>
    </row>
    <row r="4324" spans="1:23" x14ac:dyDescent="0.25">
      <c r="A4324">
        <v>4323</v>
      </c>
      <c r="B4324" t="s">
        <v>14107</v>
      </c>
      <c r="C4324" t="s">
        <v>14108</v>
      </c>
      <c r="D4324">
        <v>40</v>
      </c>
      <c r="E4324" t="s">
        <v>19</v>
      </c>
      <c r="F4324" t="s">
        <v>456</v>
      </c>
      <c r="G4324" s="1">
        <v>44176</v>
      </c>
      <c r="H4324" t="s">
        <v>67</v>
      </c>
      <c r="I4324" t="s">
        <v>177</v>
      </c>
      <c r="J4324" s="3" t="s">
        <v>14109</v>
      </c>
      <c r="K4324" t="s">
        <v>62</v>
      </c>
      <c r="M4324" t="s">
        <v>89</v>
      </c>
      <c r="N4324" t="s">
        <v>33</v>
      </c>
      <c r="R4324" t="str">
        <f t="shared" ca="1" si="67"/>
        <v>Neha</v>
      </c>
      <c r="S4324" t="str">
        <f>IFERROR(TEXT(DATEVALUE(LEFT(Table1[[#This Row],[Date of Purchase]],10)), "MMMM"), TEXT(Table1[[#This Row],[Date of Purchase]], "MMMM"))</f>
        <v>December</v>
      </c>
      <c r="T4324" t="str">
        <f>IF(OR(
  AND(Table1[[#This Row],[Ticket Priority]]="Critical", Table1[[#This Row],[Ticket Status]]&lt;&gt;"Closed"),
  AND(Table1[[#This Row],[Ticket Priority]]="High", Table1[[#This Row],[Ticket Status]]="Open")
), "Yes", "No")</f>
        <v>Yes</v>
      </c>
      <c r="U4324" s="4" t="str">
        <f>IF(Table1[[#This Row],[Ticket Status]]="Closed","Yes","No")</f>
        <v>No</v>
      </c>
      <c r="V4324" s="4" t="str">
        <f>IF(Table1[[#This Row],[Ticket Status]]="Pending Customer Response","Yes","No")</f>
        <v>No</v>
      </c>
      <c r="W4324" s="5">
        <f ca="1">COUNTIFS(Table1[Agent_name],Table1[[#This Row],[Agent_name]],Table1[Month],Table1[[#This Row],[Month]])/160</f>
        <v>0.1875</v>
      </c>
    </row>
    <row r="4325" spans="1:23" x14ac:dyDescent="0.25">
      <c r="A4325">
        <v>4324</v>
      </c>
      <c r="B4325" t="s">
        <v>14110</v>
      </c>
      <c r="C4325" t="s">
        <v>4138</v>
      </c>
      <c r="D4325">
        <v>45</v>
      </c>
      <c r="E4325" t="s">
        <v>19</v>
      </c>
      <c r="F4325" t="s">
        <v>397</v>
      </c>
      <c r="G4325" s="1">
        <v>43854</v>
      </c>
      <c r="H4325" t="s">
        <v>21</v>
      </c>
      <c r="I4325" t="s">
        <v>67</v>
      </c>
      <c r="J4325" s="3" t="s">
        <v>14111</v>
      </c>
      <c r="K4325" t="s">
        <v>39</v>
      </c>
      <c r="L4325" t="s">
        <v>14112</v>
      </c>
      <c r="M4325" t="s">
        <v>41</v>
      </c>
      <c r="N4325" t="s">
        <v>26</v>
      </c>
      <c r="O4325" s="2">
        <v>45078.645138888889</v>
      </c>
      <c r="P4325" s="2">
        <v>45078.270138888889</v>
      </c>
      <c r="Q4325">
        <v>3</v>
      </c>
      <c r="R4325" t="str">
        <f t="shared" ca="1" si="67"/>
        <v>Mohit</v>
      </c>
      <c r="S4325" t="str">
        <f>IFERROR(TEXT(DATEVALUE(LEFT(Table1[[#This Row],[Date of Purchase]],10)), "MMMM"), TEXT(Table1[[#This Row],[Date of Purchase]], "MMMM"))</f>
        <v>January</v>
      </c>
      <c r="T4325" t="str">
        <f>IF(OR(
  AND(Table1[[#This Row],[Ticket Priority]]="Critical", Table1[[#This Row],[Ticket Status]]&lt;&gt;"Closed"),
  AND(Table1[[#This Row],[Ticket Priority]]="High", Table1[[#This Row],[Ticket Status]]="Open")
), "Yes", "No")</f>
        <v>No</v>
      </c>
      <c r="U4325" s="4" t="str">
        <f>IF(Table1[[#This Row],[Ticket Status]]="Closed","Yes","No")</f>
        <v>Yes</v>
      </c>
      <c r="V4325" s="4" t="str">
        <f>IF(Table1[[#This Row],[Ticket Status]]="Pending Customer Response","Yes","No")</f>
        <v>No</v>
      </c>
      <c r="W4325" s="5">
        <f ca="1">COUNTIFS(Table1[Agent_name],Table1[[#This Row],[Agent_name]],Table1[Month],Table1[[#This Row],[Month]])/160</f>
        <v>0.46250000000000002</v>
      </c>
    </row>
    <row r="4326" spans="1:23" x14ac:dyDescent="0.25">
      <c r="A4326">
        <v>4325</v>
      </c>
      <c r="B4326" t="s">
        <v>14113</v>
      </c>
      <c r="C4326" t="s">
        <v>14114</v>
      </c>
      <c r="D4326">
        <v>18</v>
      </c>
      <c r="E4326" t="s">
        <v>19</v>
      </c>
      <c r="F4326" t="s">
        <v>207</v>
      </c>
      <c r="G4326" s="1">
        <v>43979</v>
      </c>
      <c r="H4326" t="s">
        <v>59</v>
      </c>
      <c r="I4326" t="s">
        <v>141</v>
      </c>
      <c r="J4326" s="3" t="s">
        <v>14115</v>
      </c>
      <c r="K4326" t="s">
        <v>24</v>
      </c>
      <c r="M4326" t="s">
        <v>143</v>
      </c>
      <c r="N4326" t="s">
        <v>83</v>
      </c>
      <c r="O4326" s="2">
        <v>45078.28056712963</v>
      </c>
      <c r="R4326" t="str">
        <f t="shared" ca="1" si="67"/>
        <v>Meera</v>
      </c>
      <c r="S4326" t="str">
        <f>IFERROR(TEXT(DATEVALUE(LEFT(Table1[[#This Row],[Date of Purchase]],10)), "MMMM"), TEXT(Table1[[#This Row],[Date of Purchase]], "MMMM"))</f>
        <v>May</v>
      </c>
      <c r="T4326" t="str">
        <f>IF(OR(
  AND(Table1[[#This Row],[Ticket Priority]]="Critical", Table1[[#This Row],[Ticket Status]]&lt;&gt;"Closed"),
  AND(Table1[[#This Row],[Ticket Priority]]="High", Table1[[#This Row],[Ticket Status]]="Open")
), "Yes", "No")</f>
        <v>No</v>
      </c>
      <c r="U4326" s="4" t="str">
        <f>IF(Table1[[#This Row],[Ticket Status]]="Closed","Yes","No")</f>
        <v>No</v>
      </c>
      <c r="V4326" s="4" t="str">
        <f>IF(Table1[[#This Row],[Ticket Status]]="Pending Customer Response","Yes","No")</f>
        <v>Yes</v>
      </c>
      <c r="W4326" s="5">
        <f ca="1">COUNTIFS(Table1[Agent_name],Table1[[#This Row],[Agent_name]],Table1[Month],Table1[[#This Row],[Month]])/160</f>
        <v>0.26874999999999999</v>
      </c>
    </row>
    <row r="4327" spans="1:23" x14ac:dyDescent="0.25">
      <c r="A4327">
        <v>4326</v>
      </c>
      <c r="B4327" t="s">
        <v>14116</v>
      </c>
      <c r="C4327" t="s">
        <v>14117</v>
      </c>
      <c r="D4327">
        <v>50</v>
      </c>
      <c r="E4327" t="s">
        <v>19</v>
      </c>
      <c r="F4327" t="s">
        <v>117</v>
      </c>
      <c r="G4327" s="1">
        <v>43889</v>
      </c>
      <c r="H4327" t="s">
        <v>66</v>
      </c>
      <c r="I4327" t="s">
        <v>46</v>
      </c>
      <c r="J4327" s="3" t="s">
        <v>14118</v>
      </c>
      <c r="K4327" t="s">
        <v>24</v>
      </c>
      <c r="M4327" t="s">
        <v>89</v>
      </c>
      <c r="N4327" t="s">
        <v>55</v>
      </c>
      <c r="O4327" s="2">
        <v>45078.131967592592</v>
      </c>
      <c r="R4327" t="str">
        <f t="shared" ca="1" si="67"/>
        <v>Priya</v>
      </c>
      <c r="S4327" t="str">
        <f>IFERROR(TEXT(DATEVALUE(LEFT(Table1[[#This Row],[Date of Purchase]],10)), "MMMM"), TEXT(Table1[[#This Row],[Date of Purchase]], "MMMM"))</f>
        <v>February</v>
      </c>
      <c r="T4327" t="str">
        <f>IF(OR(
  AND(Table1[[#This Row],[Ticket Priority]]="Critical", Table1[[#This Row],[Ticket Status]]&lt;&gt;"Closed"),
  AND(Table1[[#This Row],[Ticket Priority]]="High", Table1[[#This Row],[Ticket Status]]="Open")
), "Yes", "No")</f>
        <v>No</v>
      </c>
      <c r="U4327" s="4" t="str">
        <f>IF(Table1[[#This Row],[Ticket Status]]="Closed","Yes","No")</f>
        <v>No</v>
      </c>
      <c r="V4327" s="4" t="str">
        <f>IF(Table1[[#This Row],[Ticket Status]]="Pending Customer Response","Yes","No")</f>
        <v>Yes</v>
      </c>
      <c r="W4327" s="5">
        <f ca="1">COUNTIFS(Table1[Agent_name],Table1[[#This Row],[Agent_name]],Table1[Month],Table1[[#This Row],[Month]])/160</f>
        <v>0.44374999999999998</v>
      </c>
    </row>
    <row r="4328" spans="1:23" x14ac:dyDescent="0.25">
      <c r="A4328">
        <v>4327</v>
      </c>
      <c r="B4328" t="s">
        <v>14119</v>
      </c>
      <c r="C4328" t="s">
        <v>14120</v>
      </c>
      <c r="D4328">
        <v>29</v>
      </c>
      <c r="E4328" t="s">
        <v>19</v>
      </c>
      <c r="F4328" t="s">
        <v>86</v>
      </c>
      <c r="G4328" s="1">
        <v>44176</v>
      </c>
      <c r="H4328" t="s">
        <v>21</v>
      </c>
      <c r="I4328" t="s">
        <v>37</v>
      </c>
      <c r="J4328" s="3" t="s">
        <v>14121</v>
      </c>
      <c r="K4328" t="s">
        <v>24</v>
      </c>
      <c r="M4328" t="s">
        <v>41</v>
      </c>
      <c r="N4328" t="s">
        <v>83</v>
      </c>
      <c r="O4328" s="2">
        <v>45078.41878472222</v>
      </c>
      <c r="R4328" t="str">
        <f t="shared" ca="1" si="67"/>
        <v>Sara</v>
      </c>
      <c r="S4328" t="str">
        <f>IFERROR(TEXT(DATEVALUE(LEFT(Table1[[#This Row],[Date of Purchase]],10)), "MMMM"), TEXT(Table1[[#This Row],[Date of Purchase]], "MMMM"))</f>
        <v>December</v>
      </c>
      <c r="T4328" t="str">
        <f>IF(OR(
  AND(Table1[[#This Row],[Ticket Priority]]="Critical", Table1[[#This Row],[Ticket Status]]&lt;&gt;"Closed"),
  AND(Table1[[#This Row],[Ticket Priority]]="High", Table1[[#This Row],[Ticket Status]]="Open")
), "Yes", "No")</f>
        <v>No</v>
      </c>
      <c r="U4328" s="4" t="str">
        <f>IF(Table1[[#This Row],[Ticket Status]]="Closed","Yes","No")</f>
        <v>No</v>
      </c>
      <c r="V4328" s="4" t="str">
        <f>IF(Table1[[#This Row],[Ticket Status]]="Pending Customer Response","Yes","No")</f>
        <v>Yes</v>
      </c>
      <c r="W4328" s="5">
        <f ca="1">COUNTIFS(Table1[Agent_name],Table1[[#This Row],[Agent_name]],Table1[Month],Table1[[#This Row],[Month]])/160</f>
        <v>0.55625000000000002</v>
      </c>
    </row>
    <row r="4329" spans="1:23" x14ac:dyDescent="0.25">
      <c r="A4329">
        <v>4328</v>
      </c>
      <c r="B4329" t="s">
        <v>14122</v>
      </c>
      <c r="C4329" t="s">
        <v>14123</v>
      </c>
      <c r="D4329">
        <v>29</v>
      </c>
      <c r="E4329" t="s">
        <v>19</v>
      </c>
      <c r="F4329" t="s">
        <v>339</v>
      </c>
      <c r="G4329" s="1">
        <v>44012</v>
      </c>
      <c r="H4329" t="s">
        <v>59</v>
      </c>
      <c r="I4329" t="s">
        <v>93</v>
      </c>
      <c r="J4329" s="3" t="s">
        <v>14124</v>
      </c>
      <c r="K4329" t="s">
        <v>24</v>
      </c>
      <c r="M4329" t="s">
        <v>143</v>
      </c>
      <c r="N4329" t="s">
        <v>26</v>
      </c>
      <c r="O4329" s="2">
        <v>45078.370185185187</v>
      </c>
      <c r="R4329" t="str">
        <f t="shared" ca="1" si="67"/>
        <v>Ravi</v>
      </c>
      <c r="S4329" t="str">
        <f>IFERROR(TEXT(DATEVALUE(LEFT(Table1[[#This Row],[Date of Purchase]],10)), "MMMM"), TEXT(Table1[[#This Row],[Date of Purchase]], "MMMM"))</f>
        <v>June</v>
      </c>
      <c r="T4329" t="str">
        <f>IF(OR(
  AND(Table1[[#This Row],[Ticket Priority]]="Critical", Table1[[#This Row],[Ticket Status]]&lt;&gt;"Closed"),
  AND(Table1[[#This Row],[Ticket Priority]]="High", Table1[[#This Row],[Ticket Status]]="Open")
), "Yes", "No")</f>
        <v>No</v>
      </c>
      <c r="U4329" s="4" t="str">
        <f>IF(Table1[[#This Row],[Ticket Status]]="Closed","Yes","No")</f>
        <v>No</v>
      </c>
      <c r="V4329" s="4" t="str">
        <f>IF(Table1[[#This Row],[Ticket Status]]="Pending Customer Response","Yes","No")</f>
        <v>Yes</v>
      </c>
      <c r="W4329" s="5">
        <f ca="1">COUNTIFS(Table1[Agent_name],Table1[[#This Row],[Agent_name]],Table1[Month],Table1[[#This Row],[Month]])/160</f>
        <v>0.58125000000000004</v>
      </c>
    </row>
    <row r="4330" spans="1:23" x14ac:dyDescent="0.25">
      <c r="A4330">
        <v>4329</v>
      </c>
      <c r="B4330" t="s">
        <v>14125</v>
      </c>
      <c r="C4330" t="s">
        <v>14126</v>
      </c>
      <c r="D4330">
        <v>25</v>
      </c>
      <c r="E4330" t="s">
        <v>58</v>
      </c>
      <c r="F4330" t="s">
        <v>655</v>
      </c>
      <c r="G4330" s="1">
        <v>44044</v>
      </c>
      <c r="H4330" t="s">
        <v>66</v>
      </c>
      <c r="I4330" t="s">
        <v>22</v>
      </c>
      <c r="J4330" s="3" t="s">
        <v>14127</v>
      </c>
      <c r="K4330" t="s">
        <v>62</v>
      </c>
      <c r="M4330" t="s">
        <v>25</v>
      </c>
      <c r="N4330" t="s">
        <v>26</v>
      </c>
      <c r="R4330" t="str">
        <f t="shared" ca="1" si="67"/>
        <v>Neha</v>
      </c>
      <c r="S4330" t="str">
        <f>IFERROR(TEXT(DATEVALUE(LEFT(Table1[[#This Row],[Date of Purchase]],10)), "MMMM"), TEXT(Table1[[#This Row],[Date of Purchase]], "MMMM"))</f>
        <v>August</v>
      </c>
      <c r="T4330" t="str">
        <f>IF(OR(
  AND(Table1[[#This Row],[Ticket Priority]]="Critical", Table1[[#This Row],[Ticket Status]]&lt;&gt;"Closed"),
  AND(Table1[[#This Row],[Ticket Priority]]="High", Table1[[#This Row],[Ticket Status]]="Open")
), "Yes", "No")</f>
        <v>Yes</v>
      </c>
      <c r="U4330" s="4" t="str">
        <f>IF(Table1[[#This Row],[Ticket Status]]="Closed","Yes","No")</f>
        <v>No</v>
      </c>
      <c r="V4330" s="4" t="str">
        <f>IF(Table1[[#This Row],[Ticket Status]]="Pending Customer Response","Yes","No")</f>
        <v>No</v>
      </c>
      <c r="W4330" s="5">
        <f ca="1">COUNTIFS(Table1[Agent_name],Table1[[#This Row],[Agent_name]],Table1[Month],Table1[[#This Row],[Month]])/160</f>
        <v>0.16875000000000001</v>
      </c>
    </row>
    <row r="4331" spans="1:23" x14ac:dyDescent="0.25">
      <c r="A4331">
        <v>4330</v>
      </c>
      <c r="B4331" t="s">
        <v>14128</v>
      </c>
      <c r="C4331" t="s">
        <v>14129</v>
      </c>
      <c r="D4331">
        <v>64</v>
      </c>
      <c r="E4331" t="s">
        <v>29</v>
      </c>
      <c r="F4331" t="s">
        <v>129</v>
      </c>
      <c r="G4331" s="1">
        <v>44252</v>
      </c>
      <c r="H4331" t="s">
        <v>67</v>
      </c>
      <c r="I4331" t="s">
        <v>177</v>
      </c>
      <c r="J4331" s="3" t="s">
        <v>14130</v>
      </c>
      <c r="K4331" t="s">
        <v>62</v>
      </c>
      <c r="M4331" t="s">
        <v>41</v>
      </c>
      <c r="N4331" t="s">
        <v>26</v>
      </c>
      <c r="R4331" t="str">
        <f t="shared" ca="1" si="67"/>
        <v>Aisha</v>
      </c>
      <c r="S4331" t="str">
        <f>IFERROR(TEXT(DATEVALUE(LEFT(Table1[[#This Row],[Date of Purchase]],10)), "MMMM"), TEXT(Table1[[#This Row],[Date of Purchase]], "MMMM"))</f>
        <v>February</v>
      </c>
      <c r="T4331" t="str">
        <f>IF(OR(
  AND(Table1[[#This Row],[Ticket Priority]]="Critical", Table1[[#This Row],[Ticket Status]]&lt;&gt;"Closed"),
  AND(Table1[[#This Row],[Ticket Priority]]="High", Table1[[#This Row],[Ticket Status]]="Open")
), "Yes", "No")</f>
        <v>No</v>
      </c>
      <c r="U4331" s="4" t="str">
        <f>IF(Table1[[#This Row],[Ticket Status]]="Closed","Yes","No")</f>
        <v>No</v>
      </c>
      <c r="V4331" s="4" t="str">
        <f>IF(Table1[[#This Row],[Ticket Status]]="Pending Customer Response","Yes","No")</f>
        <v>No</v>
      </c>
      <c r="W4331" s="5">
        <f ca="1">COUNTIFS(Table1[Agent_name],Table1[[#This Row],[Agent_name]],Table1[Month],Table1[[#This Row],[Month]])/160</f>
        <v>0.85624999999999996</v>
      </c>
    </row>
    <row r="4332" spans="1:23" x14ac:dyDescent="0.25">
      <c r="A4332">
        <v>4331</v>
      </c>
      <c r="B4332" t="s">
        <v>14131</v>
      </c>
      <c r="C4332" t="s">
        <v>14132</v>
      </c>
      <c r="D4332">
        <v>57</v>
      </c>
      <c r="E4332" t="s">
        <v>29</v>
      </c>
      <c r="F4332" t="s">
        <v>149</v>
      </c>
      <c r="G4332" s="1">
        <v>43884</v>
      </c>
      <c r="H4332" t="s">
        <v>59</v>
      </c>
      <c r="I4332" t="s">
        <v>141</v>
      </c>
      <c r="J4332" s="3" t="s">
        <v>14133</v>
      </c>
      <c r="K4332" t="s">
        <v>62</v>
      </c>
      <c r="M4332" t="s">
        <v>89</v>
      </c>
      <c r="N4332" t="s">
        <v>83</v>
      </c>
      <c r="R4332" t="str">
        <f t="shared" ca="1" si="67"/>
        <v>Ravi</v>
      </c>
      <c r="S4332" t="str">
        <f>IFERROR(TEXT(DATEVALUE(LEFT(Table1[[#This Row],[Date of Purchase]],10)), "MMMM"), TEXT(Table1[[#This Row],[Date of Purchase]], "MMMM"))</f>
        <v>February</v>
      </c>
      <c r="T4332" t="str">
        <f>IF(OR(
  AND(Table1[[#This Row],[Ticket Priority]]="Critical", Table1[[#This Row],[Ticket Status]]&lt;&gt;"Closed"),
  AND(Table1[[#This Row],[Ticket Priority]]="High", Table1[[#This Row],[Ticket Status]]="Open")
), "Yes", "No")</f>
        <v>Yes</v>
      </c>
      <c r="U4332" s="4" t="str">
        <f>IF(Table1[[#This Row],[Ticket Status]]="Closed","Yes","No")</f>
        <v>No</v>
      </c>
      <c r="V4332" s="4" t="str">
        <f>IF(Table1[[#This Row],[Ticket Status]]="Pending Customer Response","Yes","No")</f>
        <v>No</v>
      </c>
      <c r="W4332" s="5">
        <f ca="1">COUNTIFS(Table1[Agent_name],Table1[[#This Row],[Agent_name]],Table1[Month],Table1[[#This Row],[Month]])/160</f>
        <v>0.61250000000000004</v>
      </c>
    </row>
    <row r="4333" spans="1:23" x14ac:dyDescent="0.25">
      <c r="A4333">
        <v>4332</v>
      </c>
      <c r="B4333" t="s">
        <v>14134</v>
      </c>
      <c r="C4333" t="s">
        <v>14135</v>
      </c>
      <c r="D4333">
        <v>23</v>
      </c>
      <c r="E4333" t="s">
        <v>58</v>
      </c>
      <c r="F4333" t="s">
        <v>173</v>
      </c>
      <c r="G4333" s="1">
        <v>44105</v>
      </c>
      <c r="H4333" t="s">
        <v>67</v>
      </c>
      <c r="I4333" t="s">
        <v>22</v>
      </c>
      <c r="J4333" s="3" t="s">
        <v>14136</v>
      </c>
      <c r="K4333" t="s">
        <v>24</v>
      </c>
      <c r="M4333" t="s">
        <v>143</v>
      </c>
      <c r="N4333" t="s">
        <v>83</v>
      </c>
      <c r="O4333" s="2">
        <v>45078.713321759256</v>
      </c>
      <c r="R4333" t="str">
        <f t="shared" ca="1" si="67"/>
        <v>Karan</v>
      </c>
      <c r="S4333" t="str">
        <f>IFERROR(TEXT(DATEVALUE(LEFT(Table1[[#This Row],[Date of Purchase]],10)), "MMMM"), TEXT(Table1[[#This Row],[Date of Purchase]], "MMMM"))</f>
        <v>October</v>
      </c>
      <c r="T4333" t="str">
        <f>IF(OR(
  AND(Table1[[#This Row],[Ticket Priority]]="Critical", Table1[[#This Row],[Ticket Status]]&lt;&gt;"Closed"),
  AND(Table1[[#This Row],[Ticket Priority]]="High", Table1[[#This Row],[Ticket Status]]="Open")
), "Yes", "No")</f>
        <v>No</v>
      </c>
      <c r="U4333" s="4" t="str">
        <f>IF(Table1[[#This Row],[Ticket Status]]="Closed","Yes","No")</f>
        <v>No</v>
      </c>
      <c r="V4333" s="4" t="str">
        <f>IF(Table1[[#This Row],[Ticket Status]]="Pending Customer Response","Yes","No")</f>
        <v>Yes</v>
      </c>
      <c r="W4333" s="5">
        <f ca="1">COUNTIFS(Table1[Agent_name],Table1[[#This Row],[Agent_name]],Table1[Month],Table1[[#This Row],[Month]])/160</f>
        <v>0.21249999999999999</v>
      </c>
    </row>
    <row r="4334" spans="1:23" x14ac:dyDescent="0.25">
      <c r="A4334">
        <v>4333</v>
      </c>
      <c r="B4334" t="s">
        <v>14137</v>
      </c>
      <c r="C4334" t="s">
        <v>14138</v>
      </c>
      <c r="D4334">
        <v>38</v>
      </c>
      <c r="E4334" t="s">
        <v>19</v>
      </c>
      <c r="F4334" t="s">
        <v>30</v>
      </c>
      <c r="G4334" s="1">
        <v>44310</v>
      </c>
      <c r="H4334" t="s">
        <v>21</v>
      </c>
      <c r="I4334" t="s">
        <v>113</v>
      </c>
      <c r="J4334" s="3" t="s">
        <v>14139</v>
      </c>
      <c r="K4334" t="s">
        <v>24</v>
      </c>
      <c r="M4334" t="s">
        <v>25</v>
      </c>
      <c r="N4334" t="s">
        <v>55</v>
      </c>
      <c r="O4334" s="2">
        <v>45078.223055555558</v>
      </c>
      <c r="R4334" t="str">
        <f t="shared" ca="1" si="67"/>
        <v>Divya</v>
      </c>
      <c r="S4334" t="str">
        <f>IFERROR(TEXT(DATEVALUE(LEFT(Table1[[#This Row],[Date of Purchase]],10)), "MMMM"), TEXT(Table1[[#This Row],[Date of Purchase]], "MMMM"))</f>
        <v>April</v>
      </c>
      <c r="T4334" t="str">
        <f>IF(OR(
  AND(Table1[[#This Row],[Ticket Priority]]="Critical", Table1[[#This Row],[Ticket Status]]&lt;&gt;"Closed"),
  AND(Table1[[#This Row],[Ticket Priority]]="High", Table1[[#This Row],[Ticket Status]]="Open")
), "Yes", "No")</f>
        <v>Yes</v>
      </c>
      <c r="U4334" s="4" t="str">
        <f>IF(Table1[[#This Row],[Ticket Status]]="Closed","Yes","No")</f>
        <v>No</v>
      </c>
      <c r="V4334" s="4" t="str">
        <f>IF(Table1[[#This Row],[Ticket Status]]="Pending Customer Response","Yes","No")</f>
        <v>Yes</v>
      </c>
      <c r="W4334" s="5">
        <f ca="1">COUNTIFS(Table1[Agent_name],Table1[[#This Row],[Agent_name]],Table1[Month],Table1[[#This Row],[Month]])/160</f>
        <v>0.17499999999999999</v>
      </c>
    </row>
    <row r="4335" spans="1:23" x14ac:dyDescent="0.25">
      <c r="A4335">
        <v>4334</v>
      </c>
      <c r="B4335" t="s">
        <v>14140</v>
      </c>
      <c r="C4335" t="s">
        <v>14141</v>
      </c>
      <c r="D4335">
        <v>46</v>
      </c>
      <c r="E4335" t="s">
        <v>58</v>
      </c>
      <c r="F4335" t="s">
        <v>129</v>
      </c>
      <c r="G4335" s="1">
        <v>44395</v>
      </c>
      <c r="H4335" t="s">
        <v>45</v>
      </c>
      <c r="I4335" t="s">
        <v>150</v>
      </c>
      <c r="J4335" s="3" t="s">
        <v>14142</v>
      </c>
      <c r="K4335" t="s">
        <v>39</v>
      </c>
      <c r="L4335" t="s">
        <v>14143</v>
      </c>
      <c r="M4335" t="s">
        <v>143</v>
      </c>
      <c r="N4335" t="s">
        <v>26</v>
      </c>
      <c r="O4335" s="2">
        <v>45078.344606481478</v>
      </c>
      <c r="P4335" s="2">
        <v>45078.735578703701</v>
      </c>
      <c r="Q4335">
        <v>5</v>
      </c>
      <c r="R4335" t="str">
        <f t="shared" ca="1" si="67"/>
        <v>Aisha</v>
      </c>
      <c r="S4335" t="str">
        <f>IFERROR(TEXT(DATEVALUE(LEFT(Table1[[#This Row],[Date of Purchase]],10)), "MMMM"), TEXT(Table1[[#This Row],[Date of Purchase]], "MMMM"))</f>
        <v>July</v>
      </c>
      <c r="T4335" t="str">
        <f>IF(OR(
  AND(Table1[[#This Row],[Ticket Priority]]="Critical", Table1[[#This Row],[Ticket Status]]&lt;&gt;"Closed"),
  AND(Table1[[#This Row],[Ticket Priority]]="High", Table1[[#This Row],[Ticket Status]]="Open")
), "Yes", "No")</f>
        <v>No</v>
      </c>
      <c r="U4335" s="4" t="str">
        <f>IF(Table1[[#This Row],[Ticket Status]]="Closed","Yes","No")</f>
        <v>Yes</v>
      </c>
      <c r="V4335" s="4" t="str">
        <f>IF(Table1[[#This Row],[Ticket Status]]="Pending Customer Response","Yes","No")</f>
        <v>No</v>
      </c>
      <c r="W4335" s="5">
        <f ca="1">COUNTIFS(Table1[Agent_name],Table1[[#This Row],[Agent_name]],Table1[Month],Table1[[#This Row],[Month]])/160</f>
        <v>0.875</v>
      </c>
    </row>
    <row r="4336" spans="1:23" x14ac:dyDescent="0.25">
      <c r="A4336">
        <v>4335</v>
      </c>
      <c r="B4336" t="s">
        <v>14144</v>
      </c>
      <c r="C4336" t="s">
        <v>14145</v>
      </c>
      <c r="D4336">
        <v>68</v>
      </c>
      <c r="E4336" t="s">
        <v>58</v>
      </c>
      <c r="F4336" t="s">
        <v>207</v>
      </c>
      <c r="G4336" s="1">
        <v>43892</v>
      </c>
      <c r="H4336" t="s">
        <v>66</v>
      </c>
      <c r="I4336" t="s">
        <v>141</v>
      </c>
      <c r="J4336" s="3" t="s">
        <v>14146</v>
      </c>
      <c r="K4336" t="s">
        <v>24</v>
      </c>
      <c r="M4336" t="s">
        <v>143</v>
      </c>
      <c r="N4336" t="s">
        <v>55</v>
      </c>
      <c r="O4336" s="2">
        <v>45078.095312500001</v>
      </c>
      <c r="R4336" t="str">
        <f t="shared" ca="1" si="67"/>
        <v>Sara</v>
      </c>
      <c r="S4336" t="str">
        <f>IFERROR(TEXT(DATEVALUE(LEFT(Table1[[#This Row],[Date of Purchase]],10)), "MMMM"), TEXT(Table1[[#This Row],[Date of Purchase]], "MMMM"))</f>
        <v>March</v>
      </c>
      <c r="T4336" t="str">
        <f>IF(OR(
  AND(Table1[[#This Row],[Ticket Priority]]="Critical", Table1[[#This Row],[Ticket Status]]&lt;&gt;"Closed"),
  AND(Table1[[#This Row],[Ticket Priority]]="High", Table1[[#This Row],[Ticket Status]]="Open")
), "Yes", "No")</f>
        <v>No</v>
      </c>
      <c r="U4336" s="4" t="str">
        <f>IF(Table1[[#This Row],[Ticket Status]]="Closed","Yes","No")</f>
        <v>No</v>
      </c>
      <c r="V4336" s="4" t="str">
        <f>IF(Table1[[#This Row],[Ticket Status]]="Pending Customer Response","Yes","No")</f>
        <v>Yes</v>
      </c>
      <c r="W4336" s="5">
        <f ca="1">COUNTIFS(Table1[Agent_name],Table1[[#This Row],[Agent_name]],Table1[Month],Table1[[#This Row],[Month]])/160</f>
        <v>0.55625000000000002</v>
      </c>
    </row>
    <row r="4337" spans="1:23" x14ac:dyDescent="0.25">
      <c r="A4337">
        <v>4336</v>
      </c>
      <c r="B4337" t="s">
        <v>14147</v>
      </c>
      <c r="C4337" t="s">
        <v>14148</v>
      </c>
      <c r="D4337">
        <v>46</v>
      </c>
      <c r="E4337" t="s">
        <v>58</v>
      </c>
      <c r="F4337" t="s">
        <v>249</v>
      </c>
      <c r="G4337" s="1">
        <v>44560</v>
      </c>
      <c r="H4337" t="s">
        <v>59</v>
      </c>
      <c r="I4337" t="s">
        <v>150</v>
      </c>
      <c r="J4337" s="3" t="s">
        <v>14149</v>
      </c>
      <c r="K4337" t="s">
        <v>39</v>
      </c>
      <c r="L4337" t="s">
        <v>14150</v>
      </c>
      <c r="M4337" t="s">
        <v>25</v>
      </c>
      <c r="N4337" t="s">
        <v>55</v>
      </c>
      <c r="O4337" s="2">
        <v>45078.13144675926</v>
      </c>
      <c r="P4337" s="2">
        <v>45078.582141203704</v>
      </c>
      <c r="Q4337">
        <v>2</v>
      </c>
      <c r="R4337" t="str">
        <f t="shared" ca="1" si="67"/>
        <v>Aisha</v>
      </c>
      <c r="S4337" t="str">
        <f>IFERROR(TEXT(DATEVALUE(LEFT(Table1[[#This Row],[Date of Purchase]],10)), "MMMM"), TEXT(Table1[[#This Row],[Date of Purchase]], "MMMM"))</f>
        <v>December</v>
      </c>
      <c r="T4337" t="str">
        <f>IF(OR(
  AND(Table1[[#This Row],[Ticket Priority]]="Critical", Table1[[#This Row],[Ticket Status]]&lt;&gt;"Closed"),
  AND(Table1[[#This Row],[Ticket Priority]]="High", Table1[[#This Row],[Ticket Status]]="Open")
), "Yes", "No")</f>
        <v>No</v>
      </c>
      <c r="U4337" s="4" t="str">
        <f>IF(Table1[[#This Row],[Ticket Status]]="Closed","Yes","No")</f>
        <v>Yes</v>
      </c>
      <c r="V4337" s="4" t="str">
        <f>IF(Table1[[#This Row],[Ticket Status]]="Pending Customer Response","Yes","No")</f>
        <v>No</v>
      </c>
      <c r="W4337" s="5">
        <f ca="1">COUNTIFS(Table1[Agent_name],Table1[[#This Row],[Agent_name]],Table1[Month],Table1[[#This Row],[Month]])/160</f>
        <v>0.91249999999999998</v>
      </c>
    </row>
    <row r="4338" spans="1:23" x14ac:dyDescent="0.25">
      <c r="A4338">
        <v>4337</v>
      </c>
      <c r="B4338" t="s">
        <v>14151</v>
      </c>
      <c r="C4338" t="s">
        <v>14152</v>
      </c>
      <c r="D4338">
        <v>61</v>
      </c>
      <c r="E4338" t="s">
        <v>58</v>
      </c>
      <c r="F4338" t="s">
        <v>71</v>
      </c>
      <c r="G4338" s="1">
        <v>44390</v>
      </c>
      <c r="H4338" t="s">
        <v>66</v>
      </c>
      <c r="I4338" t="s">
        <v>37</v>
      </c>
      <c r="J4338" s="3" t="s">
        <v>14153</v>
      </c>
      <c r="K4338" t="s">
        <v>39</v>
      </c>
      <c r="L4338" t="s">
        <v>14154</v>
      </c>
      <c r="M4338" t="s">
        <v>25</v>
      </c>
      <c r="N4338" t="s">
        <v>33</v>
      </c>
      <c r="O4338" s="2">
        <v>45078.218275462961</v>
      </c>
      <c r="P4338" s="2">
        <v>45078.382164351853</v>
      </c>
      <c r="Q4338">
        <v>3</v>
      </c>
      <c r="R4338" t="str">
        <f t="shared" ca="1" si="67"/>
        <v>Priya</v>
      </c>
      <c r="S4338" t="str">
        <f>IFERROR(TEXT(DATEVALUE(LEFT(Table1[[#This Row],[Date of Purchase]],10)), "MMMM"), TEXT(Table1[[#This Row],[Date of Purchase]], "MMMM"))</f>
        <v>July</v>
      </c>
      <c r="T4338" t="str">
        <f>IF(OR(
  AND(Table1[[#This Row],[Ticket Priority]]="Critical", Table1[[#This Row],[Ticket Status]]&lt;&gt;"Closed"),
  AND(Table1[[#This Row],[Ticket Priority]]="High", Table1[[#This Row],[Ticket Status]]="Open")
), "Yes", "No")</f>
        <v>No</v>
      </c>
      <c r="U4338" s="4" t="str">
        <f>IF(Table1[[#This Row],[Ticket Status]]="Closed","Yes","No")</f>
        <v>Yes</v>
      </c>
      <c r="V4338" s="4" t="str">
        <f>IF(Table1[[#This Row],[Ticket Status]]="Pending Customer Response","Yes","No")</f>
        <v>No</v>
      </c>
      <c r="W4338" s="5">
        <f ca="1">COUNTIFS(Table1[Agent_name],Table1[[#This Row],[Agent_name]],Table1[Month],Table1[[#This Row],[Month]])/160</f>
        <v>0.45</v>
      </c>
    </row>
    <row r="4339" spans="1:23" x14ac:dyDescent="0.25">
      <c r="A4339">
        <v>4338</v>
      </c>
      <c r="B4339" t="s">
        <v>14155</v>
      </c>
      <c r="C4339" t="s">
        <v>14156</v>
      </c>
      <c r="D4339">
        <v>69</v>
      </c>
      <c r="E4339" t="s">
        <v>29</v>
      </c>
      <c r="F4339" t="s">
        <v>281</v>
      </c>
      <c r="G4339" s="1">
        <v>44196</v>
      </c>
      <c r="H4339" t="s">
        <v>21</v>
      </c>
      <c r="I4339" t="s">
        <v>37</v>
      </c>
      <c r="J4339" s="3" t="s">
        <v>14157</v>
      </c>
      <c r="K4339" t="s">
        <v>24</v>
      </c>
      <c r="M4339" t="s">
        <v>25</v>
      </c>
      <c r="N4339" t="s">
        <v>33</v>
      </c>
      <c r="O4339" s="2">
        <v>45078.744675925926</v>
      </c>
      <c r="R4339" t="str">
        <f t="shared" ca="1" si="67"/>
        <v>Ravi</v>
      </c>
      <c r="S4339" t="str">
        <f>IFERROR(TEXT(DATEVALUE(LEFT(Table1[[#This Row],[Date of Purchase]],10)), "MMMM"), TEXT(Table1[[#This Row],[Date of Purchase]], "MMMM"))</f>
        <v>December</v>
      </c>
      <c r="T4339" t="str">
        <f>IF(OR(
  AND(Table1[[#This Row],[Ticket Priority]]="Critical", Table1[[#This Row],[Ticket Status]]&lt;&gt;"Closed"),
  AND(Table1[[#This Row],[Ticket Priority]]="High", Table1[[#This Row],[Ticket Status]]="Open")
), "Yes", "No")</f>
        <v>Yes</v>
      </c>
      <c r="U4339" s="4" t="str">
        <f>IF(Table1[[#This Row],[Ticket Status]]="Closed","Yes","No")</f>
        <v>No</v>
      </c>
      <c r="V4339" s="4" t="str">
        <f>IF(Table1[[#This Row],[Ticket Status]]="Pending Customer Response","Yes","No")</f>
        <v>Yes</v>
      </c>
      <c r="W4339" s="5">
        <f ca="1">COUNTIFS(Table1[Agent_name],Table1[[#This Row],[Agent_name]],Table1[Month],Table1[[#This Row],[Month]])/160</f>
        <v>0.66249999999999998</v>
      </c>
    </row>
    <row r="4340" spans="1:23" x14ac:dyDescent="0.25">
      <c r="A4340">
        <v>4339</v>
      </c>
      <c r="B4340" t="s">
        <v>14158</v>
      </c>
      <c r="C4340" t="s">
        <v>14159</v>
      </c>
      <c r="D4340">
        <v>28</v>
      </c>
      <c r="E4340" t="s">
        <v>19</v>
      </c>
      <c r="F4340" t="s">
        <v>281</v>
      </c>
      <c r="G4340" s="1">
        <v>44446</v>
      </c>
      <c r="H4340" t="s">
        <v>59</v>
      </c>
      <c r="I4340" t="s">
        <v>22</v>
      </c>
      <c r="J4340" s="3" t="s">
        <v>14160</v>
      </c>
      <c r="K4340" t="s">
        <v>62</v>
      </c>
      <c r="M4340" t="s">
        <v>41</v>
      </c>
      <c r="N4340" t="s">
        <v>33</v>
      </c>
      <c r="R4340" t="str">
        <f t="shared" ca="1" si="67"/>
        <v>Sara</v>
      </c>
      <c r="S4340" t="str">
        <f>IFERROR(TEXT(DATEVALUE(LEFT(Table1[[#This Row],[Date of Purchase]],10)), "MMMM"), TEXT(Table1[[#This Row],[Date of Purchase]], "MMMM"))</f>
        <v>September</v>
      </c>
      <c r="T4340" t="str">
        <f>IF(OR(
  AND(Table1[[#This Row],[Ticket Priority]]="Critical", Table1[[#This Row],[Ticket Status]]&lt;&gt;"Closed"),
  AND(Table1[[#This Row],[Ticket Priority]]="High", Table1[[#This Row],[Ticket Status]]="Open")
), "Yes", "No")</f>
        <v>No</v>
      </c>
      <c r="U4340" s="4" t="str">
        <f>IF(Table1[[#This Row],[Ticket Status]]="Closed","Yes","No")</f>
        <v>No</v>
      </c>
      <c r="V4340" s="4" t="str">
        <f>IF(Table1[[#This Row],[Ticket Status]]="Pending Customer Response","Yes","No")</f>
        <v>No</v>
      </c>
      <c r="W4340" s="5">
        <f ca="1">COUNTIFS(Table1[Agent_name],Table1[[#This Row],[Agent_name]],Table1[Month],Table1[[#This Row],[Month]])/160</f>
        <v>0.65</v>
      </c>
    </row>
    <row r="4341" spans="1:23" x14ac:dyDescent="0.25">
      <c r="A4341">
        <v>4340</v>
      </c>
      <c r="B4341" t="s">
        <v>14161</v>
      </c>
      <c r="C4341" t="s">
        <v>14162</v>
      </c>
      <c r="D4341">
        <v>57</v>
      </c>
      <c r="E4341" t="s">
        <v>19</v>
      </c>
      <c r="F4341" t="s">
        <v>242</v>
      </c>
      <c r="G4341" s="1">
        <v>44257</v>
      </c>
      <c r="H4341" t="s">
        <v>21</v>
      </c>
      <c r="I4341" t="s">
        <v>113</v>
      </c>
      <c r="J4341" s="3" t="s">
        <v>14163</v>
      </c>
      <c r="K4341" t="s">
        <v>39</v>
      </c>
      <c r="L4341" t="s">
        <v>14164</v>
      </c>
      <c r="M4341" t="s">
        <v>89</v>
      </c>
      <c r="N4341" t="s">
        <v>33</v>
      </c>
      <c r="O4341" s="2">
        <v>45078.712754629632</v>
      </c>
      <c r="P4341" s="2">
        <v>45078.844004629631</v>
      </c>
      <c r="Q4341">
        <v>4</v>
      </c>
      <c r="R4341" t="str">
        <f t="shared" ca="1" si="67"/>
        <v>Sara</v>
      </c>
      <c r="S4341" t="str">
        <f>IFERROR(TEXT(DATEVALUE(LEFT(Table1[[#This Row],[Date of Purchase]],10)), "MMMM"), TEXT(Table1[[#This Row],[Date of Purchase]], "MMMM"))</f>
        <v>March</v>
      </c>
      <c r="T4341" t="str">
        <f>IF(OR(
  AND(Table1[[#This Row],[Ticket Priority]]="Critical", Table1[[#This Row],[Ticket Status]]&lt;&gt;"Closed"),
  AND(Table1[[#This Row],[Ticket Priority]]="High", Table1[[#This Row],[Ticket Status]]="Open")
), "Yes", "No")</f>
        <v>No</v>
      </c>
      <c r="U4341" s="4" t="str">
        <f>IF(Table1[[#This Row],[Ticket Status]]="Closed","Yes","No")</f>
        <v>Yes</v>
      </c>
      <c r="V4341" s="4" t="str">
        <f>IF(Table1[[#This Row],[Ticket Status]]="Pending Customer Response","Yes","No")</f>
        <v>No</v>
      </c>
      <c r="W4341" s="5">
        <f ca="1">COUNTIFS(Table1[Agent_name],Table1[[#This Row],[Agent_name]],Table1[Month],Table1[[#This Row],[Month]])/160</f>
        <v>0.55625000000000002</v>
      </c>
    </row>
    <row r="4342" spans="1:23" x14ac:dyDescent="0.25">
      <c r="A4342">
        <v>4341</v>
      </c>
      <c r="B4342" t="s">
        <v>14165</v>
      </c>
      <c r="C4342" t="s">
        <v>14166</v>
      </c>
      <c r="D4342">
        <v>60</v>
      </c>
      <c r="E4342" t="s">
        <v>58</v>
      </c>
      <c r="F4342" t="s">
        <v>485</v>
      </c>
      <c r="G4342" s="1">
        <v>44398</v>
      </c>
      <c r="H4342" t="s">
        <v>66</v>
      </c>
      <c r="I4342" t="s">
        <v>141</v>
      </c>
      <c r="J4342" s="3" t="s">
        <v>14167</v>
      </c>
      <c r="K4342" t="s">
        <v>62</v>
      </c>
      <c r="M4342" t="s">
        <v>143</v>
      </c>
      <c r="N4342" t="s">
        <v>83</v>
      </c>
      <c r="R4342" t="str">
        <f t="shared" ca="1" si="67"/>
        <v>Aisha</v>
      </c>
      <c r="S4342" t="str">
        <f>IFERROR(TEXT(DATEVALUE(LEFT(Table1[[#This Row],[Date of Purchase]],10)), "MMMM"), TEXT(Table1[[#This Row],[Date of Purchase]], "MMMM"))</f>
        <v>July</v>
      </c>
      <c r="T4342" t="str">
        <f>IF(OR(
  AND(Table1[[#This Row],[Ticket Priority]]="Critical", Table1[[#This Row],[Ticket Status]]&lt;&gt;"Closed"),
  AND(Table1[[#This Row],[Ticket Priority]]="High", Table1[[#This Row],[Ticket Status]]="Open")
), "Yes", "No")</f>
        <v>No</v>
      </c>
      <c r="U4342" s="4" t="str">
        <f>IF(Table1[[#This Row],[Ticket Status]]="Closed","Yes","No")</f>
        <v>No</v>
      </c>
      <c r="V4342" s="4" t="str">
        <f>IF(Table1[[#This Row],[Ticket Status]]="Pending Customer Response","Yes","No")</f>
        <v>No</v>
      </c>
      <c r="W4342" s="5">
        <f ca="1">COUNTIFS(Table1[Agent_name],Table1[[#This Row],[Agent_name]],Table1[Month],Table1[[#This Row],[Month]])/160</f>
        <v>0.875</v>
      </c>
    </row>
    <row r="4343" spans="1:23" x14ac:dyDescent="0.25">
      <c r="A4343">
        <v>4342</v>
      </c>
      <c r="B4343" t="s">
        <v>14168</v>
      </c>
      <c r="C4343" t="s">
        <v>14169</v>
      </c>
      <c r="D4343">
        <v>19</v>
      </c>
      <c r="E4343" t="s">
        <v>58</v>
      </c>
      <c r="F4343" t="s">
        <v>107</v>
      </c>
      <c r="G4343" s="1">
        <v>44184</v>
      </c>
      <c r="H4343" t="s">
        <v>45</v>
      </c>
      <c r="I4343" t="s">
        <v>59</v>
      </c>
      <c r="J4343" s="3" t="s">
        <v>14170</v>
      </c>
      <c r="K4343" t="s">
        <v>24</v>
      </c>
      <c r="M4343" t="s">
        <v>143</v>
      </c>
      <c r="N4343" t="s">
        <v>26</v>
      </c>
      <c r="O4343" s="2">
        <v>45078.296134259261</v>
      </c>
      <c r="R4343" t="str">
        <f t="shared" ca="1" si="67"/>
        <v>Arjun</v>
      </c>
      <c r="S4343" t="str">
        <f>IFERROR(TEXT(DATEVALUE(LEFT(Table1[[#This Row],[Date of Purchase]],10)), "MMMM"), TEXT(Table1[[#This Row],[Date of Purchase]], "MMMM"))</f>
        <v>December</v>
      </c>
      <c r="T4343" t="str">
        <f>IF(OR(
  AND(Table1[[#This Row],[Ticket Priority]]="Critical", Table1[[#This Row],[Ticket Status]]&lt;&gt;"Closed"),
  AND(Table1[[#This Row],[Ticket Priority]]="High", Table1[[#This Row],[Ticket Status]]="Open")
), "Yes", "No")</f>
        <v>No</v>
      </c>
      <c r="U4343" s="4" t="str">
        <f>IF(Table1[[#This Row],[Ticket Status]]="Closed","Yes","No")</f>
        <v>No</v>
      </c>
      <c r="V4343" s="4" t="str">
        <f>IF(Table1[[#This Row],[Ticket Status]]="Pending Customer Response","Yes","No")</f>
        <v>Yes</v>
      </c>
      <c r="W4343" s="5">
        <f ca="1">COUNTIFS(Table1[Agent_name],Table1[[#This Row],[Agent_name]],Table1[Month],Table1[[#This Row],[Month]])/160</f>
        <v>0.19375000000000001</v>
      </c>
    </row>
    <row r="4344" spans="1:23" x14ac:dyDescent="0.25">
      <c r="A4344">
        <v>4343</v>
      </c>
      <c r="B4344" t="s">
        <v>14171</v>
      </c>
      <c r="C4344" t="s">
        <v>14172</v>
      </c>
      <c r="D4344">
        <v>48</v>
      </c>
      <c r="E4344" t="s">
        <v>58</v>
      </c>
      <c r="F4344" t="s">
        <v>30</v>
      </c>
      <c r="G4344" s="1">
        <v>44111</v>
      </c>
      <c r="H4344" t="s">
        <v>67</v>
      </c>
      <c r="I4344" t="s">
        <v>59</v>
      </c>
      <c r="J4344" s="3" t="s">
        <v>14173</v>
      </c>
      <c r="K4344" t="s">
        <v>39</v>
      </c>
      <c r="L4344" t="s">
        <v>14174</v>
      </c>
      <c r="M4344" t="s">
        <v>41</v>
      </c>
      <c r="N4344" t="s">
        <v>33</v>
      </c>
      <c r="O4344" s="2">
        <v>45078.376701388886</v>
      </c>
      <c r="P4344" s="2">
        <v>45078.655868055554</v>
      </c>
      <c r="Q4344">
        <v>5</v>
      </c>
      <c r="R4344" t="str">
        <f t="shared" ca="1" si="67"/>
        <v>Priya</v>
      </c>
      <c r="S4344" t="str">
        <f>IFERROR(TEXT(DATEVALUE(LEFT(Table1[[#This Row],[Date of Purchase]],10)), "MMMM"), TEXT(Table1[[#This Row],[Date of Purchase]], "MMMM"))</f>
        <v>October</v>
      </c>
      <c r="T4344" t="str">
        <f>IF(OR(
  AND(Table1[[#This Row],[Ticket Priority]]="Critical", Table1[[#This Row],[Ticket Status]]&lt;&gt;"Closed"),
  AND(Table1[[#This Row],[Ticket Priority]]="High", Table1[[#This Row],[Ticket Status]]="Open")
), "Yes", "No")</f>
        <v>No</v>
      </c>
      <c r="U4344" s="4" t="str">
        <f>IF(Table1[[#This Row],[Ticket Status]]="Closed","Yes","No")</f>
        <v>Yes</v>
      </c>
      <c r="V4344" s="4" t="str">
        <f>IF(Table1[[#This Row],[Ticket Status]]="Pending Customer Response","Yes","No")</f>
        <v>No</v>
      </c>
      <c r="W4344" s="5">
        <f ca="1">COUNTIFS(Table1[Agent_name],Table1[[#This Row],[Agent_name]],Table1[Month],Table1[[#This Row],[Month]])/160</f>
        <v>0.58125000000000004</v>
      </c>
    </row>
    <row r="4345" spans="1:23" x14ac:dyDescent="0.25">
      <c r="A4345">
        <v>4344</v>
      </c>
      <c r="B4345" t="s">
        <v>9188</v>
      </c>
      <c r="C4345" t="s">
        <v>14175</v>
      </c>
      <c r="D4345">
        <v>59</v>
      </c>
      <c r="E4345" t="s">
        <v>29</v>
      </c>
      <c r="F4345" t="s">
        <v>30</v>
      </c>
      <c r="G4345" s="1">
        <v>44324</v>
      </c>
      <c r="H4345" t="s">
        <v>66</v>
      </c>
      <c r="I4345" t="s">
        <v>52</v>
      </c>
      <c r="J4345" s="3" t="s">
        <v>14176</v>
      </c>
      <c r="K4345" t="s">
        <v>62</v>
      </c>
      <c r="M4345" t="s">
        <v>89</v>
      </c>
      <c r="N4345" t="s">
        <v>26</v>
      </c>
      <c r="R4345" t="str">
        <f t="shared" ca="1" si="67"/>
        <v>Aisha</v>
      </c>
      <c r="S4345" t="str">
        <f>IFERROR(TEXT(DATEVALUE(LEFT(Table1[[#This Row],[Date of Purchase]],10)), "MMMM"), TEXT(Table1[[#This Row],[Date of Purchase]], "MMMM"))</f>
        <v>May</v>
      </c>
      <c r="T4345" t="str">
        <f>IF(OR(
  AND(Table1[[#This Row],[Ticket Priority]]="Critical", Table1[[#This Row],[Ticket Status]]&lt;&gt;"Closed"),
  AND(Table1[[#This Row],[Ticket Priority]]="High", Table1[[#This Row],[Ticket Status]]="Open")
), "Yes", "No")</f>
        <v>Yes</v>
      </c>
      <c r="U4345" s="4" t="str">
        <f>IF(Table1[[#This Row],[Ticket Status]]="Closed","Yes","No")</f>
        <v>No</v>
      </c>
      <c r="V4345" s="4" t="str">
        <f>IF(Table1[[#This Row],[Ticket Status]]="Pending Customer Response","Yes","No")</f>
        <v>No</v>
      </c>
      <c r="W4345" s="5">
        <f ca="1">COUNTIFS(Table1[Agent_name],Table1[[#This Row],[Agent_name]],Table1[Month],Table1[[#This Row],[Month]])/160</f>
        <v>0.93125000000000002</v>
      </c>
    </row>
    <row r="4346" spans="1:23" x14ac:dyDescent="0.25">
      <c r="A4346">
        <v>4345</v>
      </c>
      <c r="B4346" t="s">
        <v>14177</v>
      </c>
      <c r="C4346" t="s">
        <v>14178</v>
      </c>
      <c r="D4346">
        <v>57</v>
      </c>
      <c r="E4346" t="s">
        <v>29</v>
      </c>
      <c r="F4346" t="s">
        <v>286</v>
      </c>
      <c r="G4346" s="1">
        <v>44308</v>
      </c>
      <c r="H4346" t="s">
        <v>67</v>
      </c>
      <c r="I4346" t="s">
        <v>72</v>
      </c>
      <c r="J4346" s="3" t="s">
        <v>14179</v>
      </c>
      <c r="K4346" t="s">
        <v>24</v>
      </c>
      <c r="M4346" t="s">
        <v>41</v>
      </c>
      <c r="N4346" t="s">
        <v>55</v>
      </c>
      <c r="O4346" s="2">
        <v>45078.276053240741</v>
      </c>
      <c r="R4346" t="str">
        <f t="shared" ca="1" si="67"/>
        <v>Karan</v>
      </c>
      <c r="S4346" t="str">
        <f>IFERROR(TEXT(DATEVALUE(LEFT(Table1[[#This Row],[Date of Purchase]],10)), "MMMM"), TEXT(Table1[[#This Row],[Date of Purchase]], "MMMM"))</f>
        <v>April</v>
      </c>
      <c r="T4346" t="str">
        <f>IF(OR(
  AND(Table1[[#This Row],[Ticket Priority]]="Critical", Table1[[#This Row],[Ticket Status]]&lt;&gt;"Closed"),
  AND(Table1[[#This Row],[Ticket Priority]]="High", Table1[[#This Row],[Ticket Status]]="Open")
), "Yes", "No")</f>
        <v>No</v>
      </c>
      <c r="U4346" s="4" t="str">
        <f>IF(Table1[[#This Row],[Ticket Status]]="Closed","Yes","No")</f>
        <v>No</v>
      </c>
      <c r="V4346" s="4" t="str">
        <f>IF(Table1[[#This Row],[Ticket Status]]="Pending Customer Response","Yes","No")</f>
        <v>Yes</v>
      </c>
      <c r="W4346" s="5">
        <f ca="1">COUNTIFS(Table1[Agent_name],Table1[[#This Row],[Agent_name]],Table1[Month],Table1[[#This Row],[Month]])/160</f>
        <v>0.29375000000000001</v>
      </c>
    </row>
    <row r="4347" spans="1:23" x14ac:dyDescent="0.25">
      <c r="A4347">
        <v>4346</v>
      </c>
      <c r="B4347" t="s">
        <v>14180</v>
      </c>
      <c r="C4347" t="s">
        <v>14181</v>
      </c>
      <c r="D4347">
        <v>44</v>
      </c>
      <c r="E4347" t="s">
        <v>29</v>
      </c>
      <c r="F4347" t="s">
        <v>92</v>
      </c>
      <c r="G4347" s="1">
        <v>44366</v>
      </c>
      <c r="H4347" t="s">
        <v>59</v>
      </c>
      <c r="I4347" t="s">
        <v>177</v>
      </c>
      <c r="J4347" s="3" t="s">
        <v>14182</v>
      </c>
      <c r="K4347" t="s">
        <v>62</v>
      </c>
      <c r="M4347" t="s">
        <v>41</v>
      </c>
      <c r="N4347" t="s">
        <v>26</v>
      </c>
      <c r="R4347" t="str">
        <f t="shared" ca="1" si="67"/>
        <v>Ravi</v>
      </c>
      <c r="S4347" t="str">
        <f>IFERROR(TEXT(DATEVALUE(LEFT(Table1[[#This Row],[Date of Purchase]],10)), "MMMM"), TEXT(Table1[[#This Row],[Date of Purchase]], "MMMM"))</f>
        <v>June</v>
      </c>
      <c r="T4347" t="str">
        <f>IF(OR(
  AND(Table1[[#This Row],[Ticket Priority]]="Critical", Table1[[#This Row],[Ticket Status]]&lt;&gt;"Closed"),
  AND(Table1[[#This Row],[Ticket Priority]]="High", Table1[[#This Row],[Ticket Status]]="Open")
), "Yes", "No")</f>
        <v>No</v>
      </c>
      <c r="U4347" s="4" t="str">
        <f>IF(Table1[[#This Row],[Ticket Status]]="Closed","Yes","No")</f>
        <v>No</v>
      </c>
      <c r="V4347" s="4" t="str">
        <f>IF(Table1[[#This Row],[Ticket Status]]="Pending Customer Response","Yes","No")</f>
        <v>No</v>
      </c>
      <c r="W4347" s="5">
        <f ca="1">COUNTIFS(Table1[Agent_name],Table1[[#This Row],[Agent_name]],Table1[Month],Table1[[#This Row],[Month]])/160</f>
        <v>0.58125000000000004</v>
      </c>
    </row>
    <row r="4348" spans="1:23" x14ac:dyDescent="0.25">
      <c r="A4348">
        <v>4347</v>
      </c>
      <c r="B4348" t="s">
        <v>14183</v>
      </c>
      <c r="C4348" t="s">
        <v>14184</v>
      </c>
      <c r="D4348">
        <v>57</v>
      </c>
      <c r="E4348" t="s">
        <v>58</v>
      </c>
      <c r="F4348" t="s">
        <v>65</v>
      </c>
      <c r="G4348" s="1">
        <v>44334</v>
      </c>
      <c r="H4348" t="s">
        <v>66</v>
      </c>
      <c r="I4348" t="s">
        <v>31</v>
      </c>
      <c r="J4348" s="3" t="s">
        <v>14185</v>
      </c>
      <c r="K4348" t="s">
        <v>24</v>
      </c>
      <c r="M4348" t="s">
        <v>41</v>
      </c>
      <c r="N4348" t="s">
        <v>33</v>
      </c>
      <c r="O4348" s="2">
        <v>45078.1094212963</v>
      </c>
      <c r="R4348" t="str">
        <f t="shared" ca="1" si="67"/>
        <v>Aisha</v>
      </c>
      <c r="S4348" t="str">
        <f>IFERROR(TEXT(DATEVALUE(LEFT(Table1[[#This Row],[Date of Purchase]],10)), "MMMM"), TEXT(Table1[[#This Row],[Date of Purchase]], "MMMM"))</f>
        <v>May</v>
      </c>
      <c r="T4348" t="str">
        <f>IF(OR(
  AND(Table1[[#This Row],[Ticket Priority]]="Critical", Table1[[#This Row],[Ticket Status]]&lt;&gt;"Closed"),
  AND(Table1[[#This Row],[Ticket Priority]]="High", Table1[[#This Row],[Ticket Status]]="Open")
), "Yes", "No")</f>
        <v>No</v>
      </c>
      <c r="U4348" s="4" t="str">
        <f>IF(Table1[[#This Row],[Ticket Status]]="Closed","Yes","No")</f>
        <v>No</v>
      </c>
      <c r="V4348" s="4" t="str">
        <f>IF(Table1[[#This Row],[Ticket Status]]="Pending Customer Response","Yes","No")</f>
        <v>Yes</v>
      </c>
      <c r="W4348" s="5">
        <f ca="1">COUNTIFS(Table1[Agent_name],Table1[[#This Row],[Agent_name]],Table1[Month],Table1[[#This Row],[Month]])/160</f>
        <v>0.93125000000000002</v>
      </c>
    </row>
    <row r="4349" spans="1:23" x14ac:dyDescent="0.25">
      <c r="A4349">
        <v>4348</v>
      </c>
      <c r="B4349" t="s">
        <v>14186</v>
      </c>
      <c r="C4349" t="s">
        <v>14187</v>
      </c>
      <c r="D4349">
        <v>57</v>
      </c>
      <c r="E4349" t="s">
        <v>29</v>
      </c>
      <c r="F4349" t="s">
        <v>65</v>
      </c>
      <c r="G4349" s="1">
        <v>44173</v>
      </c>
      <c r="H4349" t="s">
        <v>59</v>
      </c>
      <c r="I4349" t="s">
        <v>60</v>
      </c>
      <c r="J4349" s="3" t="s">
        <v>14188</v>
      </c>
      <c r="K4349" t="s">
        <v>24</v>
      </c>
      <c r="M4349" t="s">
        <v>41</v>
      </c>
      <c r="N4349" t="s">
        <v>83</v>
      </c>
      <c r="O4349" s="2">
        <v>45078.088599537034</v>
      </c>
      <c r="R4349" t="str">
        <f t="shared" ca="1" si="67"/>
        <v>Rahul</v>
      </c>
      <c r="S4349" t="str">
        <f>IFERROR(TEXT(DATEVALUE(LEFT(Table1[[#This Row],[Date of Purchase]],10)), "MMMM"), TEXT(Table1[[#This Row],[Date of Purchase]], "MMMM"))</f>
        <v>December</v>
      </c>
      <c r="T4349" t="str">
        <f>IF(OR(
  AND(Table1[[#This Row],[Ticket Priority]]="Critical", Table1[[#This Row],[Ticket Status]]&lt;&gt;"Closed"),
  AND(Table1[[#This Row],[Ticket Priority]]="High", Table1[[#This Row],[Ticket Status]]="Open")
), "Yes", "No")</f>
        <v>No</v>
      </c>
      <c r="U4349" s="4" t="str">
        <f>IF(Table1[[#This Row],[Ticket Status]]="Closed","Yes","No")</f>
        <v>No</v>
      </c>
      <c r="V4349" s="4" t="str">
        <f>IF(Table1[[#This Row],[Ticket Status]]="Pending Customer Response","Yes","No")</f>
        <v>Yes</v>
      </c>
      <c r="W4349" s="5">
        <f ca="1">COUNTIFS(Table1[Agent_name],Table1[[#This Row],[Agent_name]],Table1[Month],Table1[[#This Row],[Month]])/160</f>
        <v>0.23125000000000001</v>
      </c>
    </row>
    <row r="4350" spans="1:23" x14ac:dyDescent="0.25">
      <c r="A4350">
        <v>4349</v>
      </c>
      <c r="B4350" t="s">
        <v>14189</v>
      </c>
      <c r="C4350" t="s">
        <v>14190</v>
      </c>
      <c r="D4350">
        <v>21</v>
      </c>
      <c r="E4350" t="s">
        <v>58</v>
      </c>
      <c r="F4350" t="s">
        <v>223</v>
      </c>
      <c r="G4350" s="1">
        <v>44409</v>
      </c>
      <c r="H4350" t="s">
        <v>67</v>
      </c>
      <c r="I4350" t="s">
        <v>99</v>
      </c>
      <c r="J4350" s="3" t="s">
        <v>14191</v>
      </c>
      <c r="K4350" t="s">
        <v>24</v>
      </c>
      <c r="M4350" t="s">
        <v>41</v>
      </c>
      <c r="N4350" t="s">
        <v>83</v>
      </c>
      <c r="O4350" s="2">
        <v>45078.074733796297</v>
      </c>
      <c r="R4350" t="str">
        <f t="shared" ca="1" si="67"/>
        <v>Arjun</v>
      </c>
      <c r="S4350" t="str">
        <f>IFERROR(TEXT(DATEVALUE(LEFT(Table1[[#This Row],[Date of Purchase]],10)), "MMMM"), TEXT(Table1[[#This Row],[Date of Purchase]], "MMMM"))</f>
        <v>August</v>
      </c>
      <c r="T4350" t="str">
        <f>IF(OR(
  AND(Table1[[#This Row],[Ticket Priority]]="Critical", Table1[[#This Row],[Ticket Status]]&lt;&gt;"Closed"),
  AND(Table1[[#This Row],[Ticket Priority]]="High", Table1[[#This Row],[Ticket Status]]="Open")
), "Yes", "No")</f>
        <v>No</v>
      </c>
      <c r="U4350" s="4" t="str">
        <f>IF(Table1[[#This Row],[Ticket Status]]="Closed","Yes","No")</f>
        <v>No</v>
      </c>
      <c r="V4350" s="4" t="str">
        <f>IF(Table1[[#This Row],[Ticket Status]]="Pending Customer Response","Yes","No")</f>
        <v>Yes</v>
      </c>
      <c r="W4350" s="5">
        <f ca="1">COUNTIFS(Table1[Agent_name],Table1[[#This Row],[Agent_name]],Table1[Month],Table1[[#This Row],[Month]])/160</f>
        <v>0.20624999999999999</v>
      </c>
    </row>
    <row r="4351" spans="1:23" x14ac:dyDescent="0.25">
      <c r="A4351">
        <v>4350</v>
      </c>
      <c r="B4351" t="s">
        <v>14192</v>
      </c>
      <c r="C4351" t="s">
        <v>14193</v>
      </c>
      <c r="D4351">
        <v>21</v>
      </c>
      <c r="E4351" t="s">
        <v>29</v>
      </c>
      <c r="F4351" t="s">
        <v>383</v>
      </c>
      <c r="G4351" s="1">
        <v>44341</v>
      </c>
      <c r="H4351" t="s">
        <v>66</v>
      </c>
      <c r="I4351" t="s">
        <v>77</v>
      </c>
      <c r="J4351" s="3" t="s">
        <v>14194</v>
      </c>
      <c r="K4351" t="s">
        <v>24</v>
      </c>
      <c r="M4351" t="s">
        <v>89</v>
      </c>
      <c r="N4351" t="s">
        <v>33</v>
      </c>
      <c r="O4351" s="2">
        <v>45078.660856481481</v>
      </c>
      <c r="R4351" t="str">
        <f t="shared" ca="1" si="67"/>
        <v>Meera</v>
      </c>
      <c r="S4351" t="str">
        <f>IFERROR(TEXT(DATEVALUE(LEFT(Table1[[#This Row],[Date of Purchase]],10)), "MMMM"), TEXT(Table1[[#This Row],[Date of Purchase]], "MMMM"))</f>
        <v>May</v>
      </c>
      <c r="T4351" t="str">
        <f>IF(OR(
  AND(Table1[[#This Row],[Ticket Priority]]="Critical", Table1[[#This Row],[Ticket Status]]&lt;&gt;"Closed"),
  AND(Table1[[#This Row],[Ticket Priority]]="High", Table1[[#This Row],[Ticket Status]]="Open")
), "Yes", "No")</f>
        <v>No</v>
      </c>
      <c r="U4351" s="4" t="str">
        <f>IF(Table1[[#This Row],[Ticket Status]]="Closed","Yes","No")</f>
        <v>No</v>
      </c>
      <c r="V4351" s="4" t="str">
        <f>IF(Table1[[#This Row],[Ticket Status]]="Pending Customer Response","Yes","No")</f>
        <v>Yes</v>
      </c>
      <c r="W4351" s="5">
        <f ca="1">COUNTIFS(Table1[Agent_name],Table1[[#This Row],[Agent_name]],Table1[Month],Table1[[#This Row],[Month]])/160</f>
        <v>0.26874999999999999</v>
      </c>
    </row>
    <row r="4352" spans="1:23" x14ac:dyDescent="0.25">
      <c r="A4352">
        <v>4351</v>
      </c>
      <c r="B4352" t="s">
        <v>14195</v>
      </c>
      <c r="C4352" t="s">
        <v>14196</v>
      </c>
      <c r="D4352">
        <v>67</v>
      </c>
      <c r="E4352" t="s">
        <v>58</v>
      </c>
      <c r="F4352" t="s">
        <v>249</v>
      </c>
      <c r="G4352" s="1">
        <v>44215</v>
      </c>
      <c r="H4352" t="s">
        <v>59</v>
      </c>
      <c r="I4352" t="s">
        <v>67</v>
      </c>
      <c r="J4352" s="3" t="s">
        <v>14197</v>
      </c>
      <c r="K4352" t="s">
        <v>62</v>
      </c>
      <c r="M4352" t="s">
        <v>25</v>
      </c>
      <c r="N4352" t="s">
        <v>83</v>
      </c>
      <c r="R4352" t="str">
        <f t="shared" ca="1" si="67"/>
        <v>Sara</v>
      </c>
      <c r="S4352" t="str">
        <f>IFERROR(TEXT(DATEVALUE(LEFT(Table1[[#This Row],[Date of Purchase]],10)), "MMMM"), TEXT(Table1[[#This Row],[Date of Purchase]], "MMMM"))</f>
        <v>January</v>
      </c>
      <c r="T4352" t="str">
        <f>IF(OR(
  AND(Table1[[#This Row],[Ticket Priority]]="Critical", Table1[[#This Row],[Ticket Status]]&lt;&gt;"Closed"),
  AND(Table1[[#This Row],[Ticket Priority]]="High", Table1[[#This Row],[Ticket Status]]="Open")
), "Yes", "No")</f>
        <v>Yes</v>
      </c>
      <c r="U4352" s="4" t="str">
        <f>IF(Table1[[#This Row],[Ticket Status]]="Closed","Yes","No")</f>
        <v>No</v>
      </c>
      <c r="V4352" s="4" t="str">
        <f>IF(Table1[[#This Row],[Ticket Status]]="Pending Customer Response","Yes","No")</f>
        <v>No</v>
      </c>
      <c r="W4352" s="5">
        <f ca="1">COUNTIFS(Table1[Agent_name],Table1[[#This Row],[Agent_name]],Table1[Month],Table1[[#This Row],[Month]])/160</f>
        <v>0.70625000000000004</v>
      </c>
    </row>
    <row r="4353" spans="1:23" x14ac:dyDescent="0.25">
      <c r="A4353">
        <v>4352</v>
      </c>
      <c r="B4353" t="s">
        <v>14198</v>
      </c>
      <c r="C4353" t="s">
        <v>14199</v>
      </c>
      <c r="D4353">
        <v>58</v>
      </c>
      <c r="E4353" t="s">
        <v>29</v>
      </c>
      <c r="F4353" t="s">
        <v>202</v>
      </c>
      <c r="G4353" s="1">
        <v>44091</v>
      </c>
      <c r="H4353" t="s">
        <v>59</v>
      </c>
      <c r="I4353" t="s">
        <v>113</v>
      </c>
      <c r="J4353" s="3" t="s">
        <v>14200</v>
      </c>
      <c r="K4353" t="s">
        <v>39</v>
      </c>
      <c r="L4353" t="s">
        <v>14201</v>
      </c>
      <c r="M4353" t="s">
        <v>89</v>
      </c>
      <c r="N4353" t="s">
        <v>83</v>
      </c>
      <c r="O4353" s="2">
        <v>45078.162280092591</v>
      </c>
      <c r="P4353" s="2">
        <v>45078.38380787037</v>
      </c>
      <c r="Q4353">
        <v>5</v>
      </c>
      <c r="R4353" t="str">
        <f t="shared" ca="1" si="67"/>
        <v>Mohit</v>
      </c>
      <c r="S4353" t="str">
        <f>IFERROR(TEXT(DATEVALUE(LEFT(Table1[[#This Row],[Date of Purchase]],10)), "MMMM"), TEXT(Table1[[#This Row],[Date of Purchase]], "MMMM"))</f>
        <v>September</v>
      </c>
      <c r="T4353" t="str">
        <f>IF(OR(
  AND(Table1[[#This Row],[Ticket Priority]]="Critical", Table1[[#This Row],[Ticket Status]]&lt;&gt;"Closed"),
  AND(Table1[[#This Row],[Ticket Priority]]="High", Table1[[#This Row],[Ticket Status]]="Open")
), "Yes", "No")</f>
        <v>No</v>
      </c>
      <c r="U4353" s="4" t="str">
        <f>IF(Table1[[#This Row],[Ticket Status]]="Closed","Yes","No")</f>
        <v>Yes</v>
      </c>
      <c r="V4353" s="4" t="str">
        <f>IF(Table1[[#This Row],[Ticket Status]]="Pending Customer Response","Yes","No")</f>
        <v>No</v>
      </c>
      <c r="W4353" s="5">
        <f ca="1">COUNTIFS(Table1[Agent_name],Table1[[#This Row],[Agent_name]],Table1[Month],Table1[[#This Row],[Month]])/160</f>
        <v>0.38124999999999998</v>
      </c>
    </row>
    <row r="4354" spans="1:23" x14ac:dyDescent="0.25">
      <c r="A4354">
        <v>4353</v>
      </c>
      <c r="B4354" t="s">
        <v>14202</v>
      </c>
      <c r="C4354" t="s">
        <v>14203</v>
      </c>
      <c r="D4354">
        <v>28</v>
      </c>
      <c r="E4354" t="s">
        <v>58</v>
      </c>
      <c r="F4354" t="s">
        <v>125</v>
      </c>
      <c r="G4354" s="1">
        <v>44368</v>
      </c>
      <c r="H4354" t="s">
        <v>59</v>
      </c>
      <c r="I4354" t="s">
        <v>22</v>
      </c>
      <c r="J4354" s="3" t="s">
        <v>14204</v>
      </c>
      <c r="K4354" t="s">
        <v>24</v>
      </c>
      <c r="M4354" t="s">
        <v>89</v>
      </c>
      <c r="N4354" t="s">
        <v>55</v>
      </c>
      <c r="O4354" s="2">
        <v>45078.071319444447</v>
      </c>
      <c r="R4354" t="str">
        <f t="shared" ref="R4354:R4417" ca="1" si="68">CHOOSE(
RANDBETWEEN(1,20),
"Aisha","Aisha","Aisha","Aisha",
"Ravi","Ravi","Ravi",
"Sara","Sara","Sara",
"Mohit","Mohit",
"Priya","Priya",
"Arjun",
"Neha","Rahul","Divya","Karan","Meera","Sanjay"
)</f>
        <v>Priya</v>
      </c>
      <c r="S4354" t="str">
        <f>IFERROR(TEXT(DATEVALUE(LEFT(Table1[[#This Row],[Date of Purchase]],10)), "MMMM"), TEXT(Table1[[#This Row],[Date of Purchase]], "MMMM"))</f>
        <v>June</v>
      </c>
      <c r="T4354" t="str">
        <f>IF(OR(
  AND(Table1[[#This Row],[Ticket Priority]]="Critical", Table1[[#This Row],[Ticket Status]]&lt;&gt;"Closed"),
  AND(Table1[[#This Row],[Ticket Priority]]="High", Table1[[#This Row],[Ticket Status]]="Open")
), "Yes", "No")</f>
        <v>No</v>
      </c>
      <c r="U4354" s="4" t="str">
        <f>IF(Table1[[#This Row],[Ticket Status]]="Closed","Yes","No")</f>
        <v>No</v>
      </c>
      <c r="V4354" s="4" t="str">
        <f>IF(Table1[[#This Row],[Ticket Status]]="Pending Customer Response","Yes","No")</f>
        <v>Yes</v>
      </c>
      <c r="W4354" s="5">
        <f ca="1">COUNTIFS(Table1[Agent_name],Table1[[#This Row],[Agent_name]],Table1[Month],Table1[[#This Row],[Month]])/160</f>
        <v>0.35625000000000001</v>
      </c>
    </row>
    <row r="4355" spans="1:23" x14ac:dyDescent="0.25">
      <c r="A4355">
        <v>4354</v>
      </c>
      <c r="B4355" t="s">
        <v>14205</v>
      </c>
      <c r="C4355" t="s">
        <v>14206</v>
      </c>
      <c r="D4355">
        <v>64</v>
      </c>
      <c r="E4355" t="s">
        <v>19</v>
      </c>
      <c r="F4355" t="s">
        <v>117</v>
      </c>
      <c r="G4355" s="1">
        <v>44449</v>
      </c>
      <c r="H4355" t="s">
        <v>67</v>
      </c>
      <c r="I4355" t="s">
        <v>177</v>
      </c>
      <c r="J4355" s="3" t="s">
        <v>14207</v>
      </c>
      <c r="K4355" t="s">
        <v>24</v>
      </c>
      <c r="M4355" t="s">
        <v>143</v>
      </c>
      <c r="N4355" t="s">
        <v>33</v>
      </c>
      <c r="O4355" s="2">
        <v>45078.051886574074</v>
      </c>
      <c r="R4355" t="str">
        <f t="shared" ca="1" si="68"/>
        <v>Karan</v>
      </c>
      <c r="S4355" t="str">
        <f>IFERROR(TEXT(DATEVALUE(LEFT(Table1[[#This Row],[Date of Purchase]],10)), "MMMM"), TEXT(Table1[[#This Row],[Date of Purchase]], "MMMM"))</f>
        <v>September</v>
      </c>
      <c r="T4355" t="str">
        <f>IF(OR(
  AND(Table1[[#This Row],[Ticket Priority]]="Critical", Table1[[#This Row],[Ticket Status]]&lt;&gt;"Closed"),
  AND(Table1[[#This Row],[Ticket Priority]]="High", Table1[[#This Row],[Ticket Status]]="Open")
), "Yes", "No")</f>
        <v>No</v>
      </c>
      <c r="U4355" s="4" t="str">
        <f>IF(Table1[[#This Row],[Ticket Status]]="Closed","Yes","No")</f>
        <v>No</v>
      </c>
      <c r="V4355" s="4" t="str">
        <f>IF(Table1[[#This Row],[Ticket Status]]="Pending Customer Response","Yes","No")</f>
        <v>Yes</v>
      </c>
      <c r="W4355" s="5">
        <f ca="1">COUNTIFS(Table1[Agent_name],Table1[[#This Row],[Agent_name]],Table1[Month],Table1[[#This Row],[Month]])/160</f>
        <v>0.24374999999999999</v>
      </c>
    </row>
    <row r="4356" spans="1:23" x14ac:dyDescent="0.25">
      <c r="A4356">
        <v>4355</v>
      </c>
      <c r="B4356" t="s">
        <v>14208</v>
      </c>
      <c r="C4356" t="s">
        <v>14209</v>
      </c>
      <c r="D4356">
        <v>55</v>
      </c>
      <c r="E4356" t="s">
        <v>19</v>
      </c>
      <c r="F4356" t="s">
        <v>44</v>
      </c>
      <c r="G4356" s="1">
        <v>43933</v>
      </c>
      <c r="H4356" t="s">
        <v>45</v>
      </c>
      <c r="I4356" t="s">
        <v>77</v>
      </c>
      <c r="J4356" s="3" t="s">
        <v>14210</v>
      </c>
      <c r="K4356" t="s">
        <v>39</v>
      </c>
      <c r="L4356" t="s">
        <v>14211</v>
      </c>
      <c r="M4356" t="s">
        <v>89</v>
      </c>
      <c r="N4356" t="s">
        <v>33</v>
      </c>
      <c r="O4356" s="2">
        <v>45078.315798611111</v>
      </c>
      <c r="P4356" s="2">
        <v>45078.683159722219</v>
      </c>
      <c r="Q4356">
        <v>3</v>
      </c>
      <c r="R4356" t="str">
        <f t="shared" ca="1" si="68"/>
        <v>Ravi</v>
      </c>
      <c r="S4356" t="str">
        <f>IFERROR(TEXT(DATEVALUE(LEFT(Table1[[#This Row],[Date of Purchase]],10)), "MMMM"), TEXT(Table1[[#This Row],[Date of Purchase]], "MMMM"))</f>
        <v>April</v>
      </c>
      <c r="T4356" t="str">
        <f>IF(OR(
  AND(Table1[[#This Row],[Ticket Priority]]="Critical", Table1[[#This Row],[Ticket Status]]&lt;&gt;"Closed"),
  AND(Table1[[#This Row],[Ticket Priority]]="High", Table1[[#This Row],[Ticket Status]]="Open")
), "Yes", "No")</f>
        <v>No</v>
      </c>
      <c r="U4356" s="4" t="str">
        <f>IF(Table1[[#This Row],[Ticket Status]]="Closed","Yes","No")</f>
        <v>Yes</v>
      </c>
      <c r="V4356" s="4" t="str">
        <f>IF(Table1[[#This Row],[Ticket Status]]="Pending Customer Response","Yes","No")</f>
        <v>No</v>
      </c>
      <c r="W4356" s="5">
        <f ca="1">COUNTIFS(Table1[Agent_name],Table1[[#This Row],[Agent_name]],Table1[Month],Table1[[#This Row],[Month]])/160</f>
        <v>0.625</v>
      </c>
    </row>
    <row r="4357" spans="1:23" x14ac:dyDescent="0.25">
      <c r="A4357">
        <v>4356</v>
      </c>
      <c r="B4357" t="s">
        <v>14212</v>
      </c>
      <c r="C4357" t="s">
        <v>14213</v>
      </c>
      <c r="D4357">
        <v>31</v>
      </c>
      <c r="E4357" t="s">
        <v>29</v>
      </c>
      <c r="F4357" t="s">
        <v>431</v>
      </c>
      <c r="G4357" s="1">
        <v>44035</v>
      </c>
      <c r="H4357" t="s">
        <v>45</v>
      </c>
      <c r="I4357" t="s">
        <v>31</v>
      </c>
      <c r="J4357" s="3" t="s">
        <v>14214</v>
      </c>
      <c r="K4357" t="s">
        <v>24</v>
      </c>
      <c r="M4357" t="s">
        <v>25</v>
      </c>
      <c r="N4357" t="s">
        <v>33</v>
      </c>
      <c r="O4357" s="2">
        <v>45078.019282407404</v>
      </c>
      <c r="R4357" t="str">
        <f t="shared" ca="1" si="68"/>
        <v>Neha</v>
      </c>
      <c r="S4357" t="str">
        <f>IFERROR(TEXT(DATEVALUE(LEFT(Table1[[#This Row],[Date of Purchase]],10)), "MMMM"), TEXT(Table1[[#This Row],[Date of Purchase]], "MMMM"))</f>
        <v>July</v>
      </c>
      <c r="T4357" t="str">
        <f>IF(OR(
  AND(Table1[[#This Row],[Ticket Priority]]="Critical", Table1[[#This Row],[Ticket Status]]&lt;&gt;"Closed"),
  AND(Table1[[#This Row],[Ticket Priority]]="High", Table1[[#This Row],[Ticket Status]]="Open")
), "Yes", "No")</f>
        <v>Yes</v>
      </c>
      <c r="U4357" s="4" t="str">
        <f>IF(Table1[[#This Row],[Ticket Status]]="Closed","Yes","No")</f>
        <v>No</v>
      </c>
      <c r="V4357" s="4" t="str">
        <f>IF(Table1[[#This Row],[Ticket Status]]="Pending Customer Response","Yes","No")</f>
        <v>Yes</v>
      </c>
      <c r="W4357" s="5">
        <f ca="1">COUNTIFS(Table1[Agent_name],Table1[[#This Row],[Agent_name]],Table1[Month],Table1[[#This Row],[Month]])/160</f>
        <v>0.23125000000000001</v>
      </c>
    </row>
    <row r="4358" spans="1:23" x14ac:dyDescent="0.25">
      <c r="A4358">
        <v>4357</v>
      </c>
      <c r="B4358" t="s">
        <v>14215</v>
      </c>
      <c r="C4358" t="s">
        <v>14216</v>
      </c>
      <c r="D4358">
        <v>31</v>
      </c>
      <c r="E4358" t="s">
        <v>58</v>
      </c>
      <c r="F4358" t="s">
        <v>86</v>
      </c>
      <c r="G4358" s="1">
        <v>44538</v>
      </c>
      <c r="H4358" t="s">
        <v>59</v>
      </c>
      <c r="I4358" t="s">
        <v>52</v>
      </c>
      <c r="J4358" s="3" t="s">
        <v>14217</v>
      </c>
      <c r="K4358" t="s">
        <v>39</v>
      </c>
      <c r="L4358" t="s">
        <v>14218</v>
      </c>
      <c r="M4358" t="s">
        <v>143</v>
      </c>
      <c r="N4358" t="s">
        <v>55</v>
      </c>
      <c r="O4358" s="2">
        <v>45078.467905092592</v>
      </c>
      <c r="P4358" s="2">
        <v>45078.401238425926</v>
      </c>
      <c r="Q4358">
        <v>3</v>
      </c>
      <c r="R4358" t="str">
        <f t="shared" ca="1" si="68"/>
        <v>Priya</v>
      </c>
      <c r="S4358" t="str">
        <f>IFERROR(TEXT(DATEVALUE(LEFT(Table1[[#This Row],[Date of Purchase]],10)), "MMMM"), TEXT(Table1[[#This Row],[Date of Purchase]], "MMMM"))</f>
        <v>December</v>
      </c>
      <c r="T4358" t="str">
        <f>IF(OR(
  AND(Table1[[#This Row],[Ticket Priority]]="Critical", Table1[[#This Row],[Ticket Status]]&lt;&gt;"Closed"),
  AND(Table1[[#This Row],[Ticket Priority]]="High", Table1[[#This Row],[Ticket Status]]="Open")
), "Yes", "No")</f>
        <v>No</v>
      </c>
      <c r="U4358" s="4" t="str">
        <f>IF(Table1[[#This Row],[Ticket Status]]="Closed","Yes","No")</f>
        <v>Yes</v>
      </c>
      <c r="V4358" s="4" t="str">
        <f>IF(Table1[[#This Row],[Ticket Status]]="Pending Customer Response","Yes","No")</f>
        <v>No</v>
      </c>
      <c r="W4358" s="5">
        <f ca="1">COUNTIFS(Table1[Agent_name],Table1[[#This Row],[Agent_name]],Table1[Month],Table1[[#This Row],[Month]])/160</f>
        <v>0.48749999999999999</v>
      </c>
    </row>
    <row r="4359" spans="1:23" x14ac:dyDescent="0.25">
      <c r="A4359">
        <v>4358</v>
      </c>
      <c r="B4359" t="s">
        <v>14219</v>
      </c>
      <c r="C4359" t="s">
        <v>14220</v>
      </c>
      <c r="D4359">
        <v>59</v>
      </c>
      <c r="E4359" t="s">
        <v>58</v>
      </c>
      <c r="F4359" t="s">
        <v>129</v>
      </c>
      <c r="G4359" s="1">
        <v>44315</v>
      </c>
      <c r="H4359" t="s">
        <v>67</v>
      </c>
      <c r="I4359" t="s">
        <v>72</v>
      </c>
      <c r="J4359" s="3" t="s">
        <v>14221</v>
      </c>
      <c r="K4359" t="s">
        <v>24</v>
      </c>
      <c r="M4359" t="s">
        <v>89</v>
      </c>
      <c r="N4359" t="s">
        <v>26</v>
      </c>
      <c r="O4359" s="2">
        <v>45078.767928240741</v>
      </c>
      <c r="R4359" t="str">
        <f t="shared" ca="1" si="68"/>
        <v>Ravi</v>
      </c>
      <c r="S4359" t="str">
        <f>IFERROR(TEXT(DATEVALUE(LEFT(Table1[[#This Row],[Date of Purchase]],10)), "MMMM"), TEXT(Table1[[#This Row],[Date of Purchase]], "MMMM"))</f>
        <v>April</v>
      </c>
      <c r="T4359" t="str">
        <f>IF(OR(
  AND(Table1[[#This Row],[Ticket Priority]]="Critical", Table1[[#This Row],[Ticket Status]]&lt;&gt;"Closed"),
  AND(Table1[[#This Row],[Ticket Priority]]="High", Table1[[#This Row],[Ticket Status]]="Open")
), "Yes", "No")</f>
        <v>No</v>
      </c>
      <c r="U4359" s="4" t="str">
        <f>IF(Table1[[#This Row],[Ticket Status]]="Closed","Yes","No")</f>
        <v>No</v>
      </c>
      <c r="V4359" s="4" t="str">
        <f>IF(Table1[[#This Row],[Ticket Status]]="Pending Customer Response","Yes","No")</f>
        <v>Yes</v>
      </c>
      <c r="W4359" s="5">
        <f ca="1">COUNTIFS(Table1[Agent_name],Table1[[#This Row],[Agent_name]],Table1[Month],Table1[[#This Row],[Month]])/160</f>
        <v>0.625</v>
      </c>
    </row>
    <row r="4360" spans="1:23" x14ac:dyDescent="0.25">
      <c r="A4360">
        <v>4359</v>
      </c>
      <c r="B4360" t="s">
        <v>14222</v>
      </c>
      <c r="C4360" t="s">
        <v>14223</v>
      </c>
      <c r="D4360">
        <v>65</v>
      </c>
      <c r="E4360" t="s">
        <v>29</v>
      </c>
      <c r="F4360" t="s">
        <v>485</v>
      </c>
      <c r="G4360" s="1">
        <v>43846</v>
      </c>
      <c r="H4360" t="s">
        <v>67</v>
      </c>
      <c r="I4360" t="s">
        <v>52</v>
      </c>
      <c r="J4360" s="3" t="s">
        <v>14224</v>
      </c>
      <c r="K4360" t="s">
        <v>24</v>
      </c>
      <c r="M4360" t="s">
        <v>89</v>
      </c>
      <c r="N4360" t="s">
        <v>55</v>
      </c>
      <c r="O4360" s="2">
        <v>45078.887395833335</v>
      </c>
      <c r="R4360" t="str">
        <f t="shared" ca="1" si="68"/>
        <v>Divya</v>
      </c>
      <c r="S4360" t="str">
        <f>IFERROR(TEXT(DATEVALUE(LEFT(Table1[[#This Row],[Date of Purchase]],10)), "MMMM"), TEXT(Table1[[#This Row],[Date of Purchase]], "MMMM"))</f>
        <v>January</v>
      </c>
      <c r="T4360" t="str">
        <f>IF(OR(
  AND(Table1[[#This Row],[Ticket Priority]]="Critical", Table1[[#This Row],[Ticket Status]]&lt;&gt;"Closed"),
  AND(Table1[[#This Row],[Ticket Priority]]="High", Table1[[#This Row],[Ticket Status]]="Open")
), "Yes", "No")</f>
        <v>No</v>
      </c>
      <c r="U4360" s="4" t="str">
        <f>IF(Table1[[#This Row],[Ticket Status]]="Closed","Yes","No")</f>
        <v>No</v>
      </c>
      <c r="V4360" s="4" t="str">
        <f>IF(Table1[[#This Row],[Ticket Status]]="Pending Customer Response","Yes","No")</f>
        <v>Yes</v>
      </c>
      <c r="W4360" s="5">
        <f ca="1">COUNTIFS(Table1[Agent_name],Table1[[#This Row],[Agent_name]],Table1[Month],Table1[[#This Row],[Month]])/160</f>
        <v>0.25624999999999998</v>
      </c>
    </row>
    <row r="4361" spans="1:23" x14ac:dyDescent="0.25">
      <c r="A4361">
        <v>4360</v>
      </c>
      <c r="B4361" t="s">
        <v>14225</v>
      </c>
      <c r="C4361" t="s">
        <v>14226</v>
      </c>
      <c r="D4361">
        <v>25</v>
      </c>
      <c r="E4361" t="s">
        <v>29</v>
      </c>
      <c r="F4361" t="s">
        <v>431</v>
      </c>
      <c r="G4361" s="1">
        <v>44208</v>
      </c>
      <c r="H4361" t="s">
        <v>66</v>
      </c>
      <c r="I4361" t="s">
        <v>22</v>
      </c>
      <c r="J4361" s="3" t="s">
        <v>14227</v>
      </c>
      <c r="K4361" t="s">
        <v>24</v>
      </c>
      <c r="M4361" t="s">
        <v>25</v>
      </c>
      <c r="N4361" t="s">
        <v>83</v>
      </c>
      <c r="O4361" s="2">
        <v>45078.33185185185</v>
      </c>
      <c r="R4361" t="str">
        <f t="shared" ca="1" si="68"/>
        <v>Priya</v>
      </c>
      <c r="S4361" t="str">
        <f>IFERROR(TEXT(DATEVALUE(LEFT(Table1[[#This Row],[Date of Purchase]],10)), "MMMM"), TEXT(Table1[[#This Row],[Date of Purchase]], "MMMM"))</f>
        <v>January</v>
      </c>
      <c r="T4361" t="str">
        <f>IF(OR(
  AND(Table1[[#This Row],[Ticket Priority]]="Critical", Table1[[#This Row],[Ticket Status]]&lt;&gt;"Closed"),
  AND(Table1[[#This Row],[Ticket Priority]]="High", Table1[[#This Row],[Ticket Status]]="Open")
), "Yes", "No")</f>
        <v>Yes</v>
      </c>
      <c r="U4361" s="4" t="str">
        <f>IF(Table1[[#This Row],[Ticket Status]]="Closed","Yes","No")</f>
        <v>No</v>
      </c>
      <c r="V4361" s="4" t="str">
        <f>IF(Table1[[#This Row],[Ticket Status]]="Pending Customer Response","Yes","No")</f>
        <v>Yes</v>
      </c>
      <c r="W4361" s="5">
        <f ca="1">COUNTIFS(Table1[Agent_name],Table1[[#This Row],[Agent_name]],Table1[Month],Table1[[#This Row],[Month]])/160</f>
        <v>0.51875000000000004</v>
      </c>
    </row>
    <row r="4362" spans="1:23" x14ac:dyDescent="0.25">
      <c r="A4362">
        <v>4361</v>
      </c>
      <c r="B4362" t="s">
        <v>14228</v>
      </c>
      <c r="C4362" t="s">
        <v>14229</v>
      </c>
      <c r="D4362">
        <v>68</v>
      </c>
      <c r="E4362" t="s">
        <v>29</v>
      </c>
      <c r="F4362" t="s">
        <v>173</v>
      </c>
      <c r="G4362" s="1">
        <v>44026</v>
      </c>
      <c r="H4362" t="s">
        <v>59</v>
      </c>
      <c r="I4362" t="s">
        <v>72</v>
      </c>
      <c r="J4362" s="3" t="s">
        <v>14230</v>
      </c>
      <c r="K4362" t="s">
        <v>39</v>
      </c>
      <c r="L4362" t="s">
        <v>14231</v>
      </c>
      <c r="M4362" t="s">
        <v>143</v>
      </c>
      <c r="N4362" t="s">
        <v>83</v>
      </c>
      <c r="O4362" s="2">
        <v>45078.349247685182</v>
      </c>
      <c r="P4362" s="2">
        <v>45078.136053240742</v>
      </c>
      <c r="Q4362">
        <v>1</v>
      </c>
      <c r="R4362" t="str">
        <f t="shared" ca="1" si="68"/>
        <v>Sara</v>
      </c>
      <c r="S4362" t="str">
        <f>IFERROR(TEXT(DATEVALUE(LEFT(Table1[[#This Row],[Date of Purchase]],10)), "MMMM"), TEXT(Table1[[#This Row],[Date of Purchase]], "MMMM"))</f>
        <v>July</v>
      </c>
      <c r="T4362" t="str">
        <f>IF(OR(
  AND(Table1[[#This Row],[Ticket Priority]]="Critical", Table1[[#This Row],[Ticket Status]]&lt;&gt;"Closed"),
  AND(Table1[[#This Row],[Ticket Priority]]="High", Table1[[#This Row],[Ticket Status]]="Open")
), "Yes", "No")</f>
        <v>No</v>
      </c>
      <c r="U4362" s="4" t="str">
        <f>IF(Table1[[#This Row],[Ticket Status]]="Closed","Yes","No")</f>
        <v>Yes</v>
      </c>
      <c r="V4362" s="4" t="str">
        <f>IF(Table1[[#This Row],[Ticket Status]]="Pending Customer Response","Yes","No")</f>
        <v>No</v>
      </c>
      <c r="W4362" s="5">
        <f ca="1">COUNTIFS(Table1[Agent_name],Table1[[#This Row],[Agent_name]],Table1[Month],Table1[[#This Row],[Month]])/160</f>
        <v>0.6875</v>
      </c>
    </row>
    <row r="4363" spans="1:23" x14ac:dyDescent="0.25">
      <c r="A4363">
        <v>4362</v>
      </c>
      <c r="B4363" t="s">
        <v>14232</v>
      </c>
      <c r="C4363" t="s">
        <v>14233</v>
      </c>
      <c r="D4363">
        <v>48</v>
      </c>
      <c r="E4363" t="s">
        <v>19</v>
      </c>
      <c r="F4363" t="s">
        <v>397</v>
      </c>
      <c r="G4363" s="1">
        <v>44124</v>
      </c>
      <c r="H4363" t="s">
        <v>67</v>
      </c>
      <c r="I4363" t="s">
        <v>99</v>
      </c>
      <c r="J4363" s="3" t="s">
        <v>14234</v>
      </c>
      <c r="K4363" t="s">
        <v>62</v>
      </c>
      <c r="M4363" t="s">
        <v>89</v>
      </c>
      <c r="N4363" t="s">
        <v>33</v>
      </c>
      <c r="R4363" t="str">
        <f t="shared" ca="1" si="68"/>
        <v>Rahul</v>
      </c>
      <c r="S4363" t="str">
        <f>IFERROR(TEXT(DATEVALUE(LEFT(Table1[[#This Row],[Date of Purchase]],10)), "MMMM"), TEXT(Table1[[#This Row],[Date of Purchase]], "MMMM"))</f>
        <v>October</v>
      </c>
      <c r="T4363" t="str">
        <f>IF(OR(
  AND(Table1[[#This Row],[Ticket Priority]]="Critical", Table1[[#This Row],[Ticket Status]]&lt;&gt;"Closed"),
  AND(Table1[[#This Row],[Ticket Priority]]="High", Table1[[#This Row],[Ticket Status]]="Open")
), "Yes", "No")</f>
        <v>Yes</v>
      </c>
      <c r="U4363" s="4" t="str">
        <f>IF(Table1[[#This Row],[Ticket Status]]="Closed","Yes","No")</f>
        <v>No</v>
      </c>
      <c r="V4363" s="4" t="str">
        <f>IF(Table1[[#This Row],[Ticket Status]]="Pending Customer Response","Yes","No")</f>
        <v>No</v>
      </c>
      <c r="W4363" s="5">
        <f ca="1">COUNTIFS(Table1[Agent_name],Table1[[#This Row],[Agent_name]],Table1[Month],Table1[[#This Row],[Month]])/160</f>
        <v>0.23125000000000001</v>
      </c>
    </row>
    <row r="4364" spans="1:23" x14ac:dyDescent="0.25">
      <c r="A4364">
        <v>4363</v>
      </c>
      <c r="B4364" t="s">
        <v>14235</v>
      </c>
      <c r="C4364" t="s">
        <v>14236</v>
      </c>
      <c r="D4364">
        <v>51</v>
      </c>
      <c r="E4364" t="s">
        <v>19</v>
      </c>
      <c r="F4364" t="s">
        <v>655</v>
      </c>
      <c r="G4364" s="1">
        <v>44026</v>
      </c>
      <c r="H4364" t="s">
        <v>59</v>
      </c>
      <c r="I4364" t="s">
        <v>99</v>
      </c>
      <c r="J4364" s="3" t="s">
        <v>14237</v>
      </c>
      <c r="K4364" t="s">
        <v>24</v>
      </c>
      <c r="M4364" t="s">
        <v>41</v>
      </c>
      <c r="N4364" t="s">
        <v>55</v>
      </c>
      <c r="O4364" s="2">
        <v>45078.414560185185</v>
      </c>
      <c r="R4364" t="str">
        <f t="shared" ca="1" si="68"/>
        <v>Sara</v>
      </c>
      <c r="S4364" t="str">
        <f>IFERROR(TEXT(DATEVALUE(LEFT(Table1[[#This Row],[Date of Purchase]],10)), "MMMM"), TEXT(Table1[[#This Row],[Date of Purchase]], "MMMM"))</f>
        <v>July</v>
      </c>
      <c r="T4364" t="str">
        <f>IF(OR(
  AND(Table1[[#This Row],[Ticket Priority]]="Critical", Table1[[#This Row],[Ticket Status]]&lt;&gt;"Closed"),
  AND(Table1[[#This Row],[Ticket Priority]]="High", Table1[[#This Row],[Ticket Status]]="Open")
), "Yes", "No")</f>
        <v>No</v>
      </c>
      <c r="U4364" s="4" t="str">
        <f>IF(Table1[[#This Row],[Ticket Status]]="Closed","Yes","No")</f>
        <v>No</v>
      </c>
      <c r="V4364" s="4" t="str">
        <f>IF(Table1[[#This Row],[Ticket Status]]="Pending Customer Response","Yes","No")</f>
        <v>Yes</v>
      </c>
      <c r="W4364" s="5">
        <f ca="1">COUNTIFS(Table1[Agent_name],Table1[[#This Row],[Agent_name]],Table1[Month],Table1[[#This Row],[Month]])/160</f>
        <v>0.6875</v>
      </c>
    </row>
    <row r="4365" spans="1:23" x14ac:dyDescent="0.25">
      <c r="A4365">
        <v>4364</v>
      </c>
      <c r="B4365" t="s">
        <v>14238</v>
      </c>
      <c r="C4365" t="s">
        <v>14239</v>
      </c>
      <c r="D4365">
        <v>40</v>
      </c>
      <c r="E4365" t="s">
        <v>29</v>
      </c>
      <c r="F4365" t="s">
        <v>431</v>
      </c>
      <c r="G4365" s="1">
        <v>44179</v>
      </c>
      <c r="H4365" t="s">
        <v>21</v>
      </c>
      <c r="I4365" t="s">
        <v>113</v>
      </c>
      <c r="J4365" s="3" t="s">
        <v>14240</v>
      </c>
      <c r="K4365" t="s">
        <v>62</v>
      </c>
      <c r="M4365" t="s">
        <v>41</v>
      </c>
      <c r="N4365" t="s">
        <v>26</v>
      </c>
      <c r="R4365" t="str">
        <f t="shared" ca="1" si="68"/>
        <v>Mohit</v>
      </c>
      <c r="S4365" t="str">
        <f>IFERROR(TEXT(DATEVALUE(LEFT(Table1[[#This Row],[Date of Purchase]],10)), "MMMM"), TEXT(Table1[[#This Row],[Date of Purchase]], "MMMM"))</f>
        <v>December</v>
      </c>
      <c r="T4365" t="str">
        <f>IF(OR(
  AND(Table1[[#This Row],[Ticket Priority]]="Critical", Table1[[#This Row],[Ticket Status]]&lt;&gt;"Closed"),
  AND(Table1[[#This Row],[Ticket Priority]]="High", Table1[[#This Row],[Ticket Status]]="Open")
), "Yes", "No")</f>
        <v>No</v>
      </c>
      <c r="U4365" s="4" t="str">
        <f>IF(Table1[[#This Row],[Ticket Status]]="Closed","Yes","No")</f>
        <v>No</v>
      </c>
      <c r="V4365" s="4" t="str">
        <f>IF(Table1[[#This Row],[Ticket Status]]="Pending Customer Response","Yes","No")</f>
        <v>No</v>
      </c>
      <c r="W4365" s="5">
        <f ca="1">COUNTIFS(Table1[Agent_name],Table1[[#This Row],[Agent_name]],Table1[Month],Table1[[#This Row],[Month]])/160</f>
        <v>0.44374999999999998</v>
      </c>
    </row>
    <row r="4366" spans="1:23" x14ac:dyDescent="0.25">
      <c r="A4366">
        <v>4365</v>
      </c>
      <c r="B4366" t="s">
        <v>14241</v>
      </c>
      <c r="C4366" t="s">
        <v>14242</v>
      </c>
      <c r="D4366">
        <v>32</v>
      </c>
      <c r="E4366" t="s">
        <v>58</v>
      </c>
      <c r="F4366" t="s">
        <v>456</v>
      </c>
      <c r="G4366" s="1">
        <v>43895</v>
      </c>
      <c r="H4366" t="s">
        <v>21</v>
      </c>
      <c r="I4366" t="s">
        <v>99</v>
      </c>
      <c r="J4366" s="3" t="s">
        <v>14243</v>
      </c>
      <c r="K4366" t="s">
        <v>24</v>
      </c>
      <c r="M4366" t="s">
        <v>41</v>
      </c>
      <c r="N4366" t="s">
        <v>55</v>
      </c>
      <c r="O4366" s="2">
        <v>45078.805567129632</v>
      </c>
      <c r="R4366" t="str">
        <f t="shared" ca="1" si="68"/>
        <v>Aisha</v>
      </c>
      <c r="S4366" t="str">
        <f>IFERROR(TEXT(DATEVALUE(LEFT(Table1[[#This Row],[Date of Purchase]],10)), "MMMM"), TEXT(Table1[[#This Row],[Date of Purchase]], "MMMM"))</f>
        <v>March</v>
      </c>
      <c r="T4366" t="str">
        <f>IF(OR(
  AND(Table1[[#This Row],[Ticket Priority]]="Critical", Table1[[#This Row],[Ticket Status]]&lt;&gt;"Closed"),
  AND(Table1[[#This Row],[Ticket Priority]]="High", Table1[[#This Row],[Ticket Status]]="Open")
), "Yes", "No")</f>
        <v>No</v>
      </c>
      <c r="U4366" s="4" t="str">
        <f>IF(Table1[[#This Row],[Ticket Status]]="Closed","Yes","No")</f>
        <v>No</v>
      </c>
      <c r="V4366" s="4" t="str">
        <f>IF(Table1[[#This Row],[Ticket Status]]="Pending Customer Response","Yes","No")</f>
        <v>Yes</v>
      </c>
      <c r="W4366" s="5">
        <f ca="1">COUNTIFS(Table1[Agent_name],Table1[[#This Row],[Agent_name]],Table1[Month],Table1[[#This Row],[Month]])/160</f>
        <v>1.0062500000000001</v>
      </c>
    </row>
    <row r="4367" spans="1:23" x14ac:dyDescent="0.25">
      <c r="A4367">
        <v>4366</v>
      </c>
      <c r="B4367" t="s">
        <v>14244</v>
      </c>
      <c r="C4367" t="s">
        <v>6851</v>
      </c>
      <c r="D4367">
        <v>62</v>
      </c>
      <c r="E4367" t="s">
        <v>29</v>
      </c>
      <c r="F4367" t="s">
        <v>125</v>
      </c>
      <c r="G4367" s="1">
        <v>44418</v>
      </c>
      <c r="H4367" t="s">
        <v>45</v>
      </c>
      <c r="I4367" t="s">
        <v>141</v>
      </c>
      <c r="J4367" s="3" t="s">
        <v>14245</v>
      </c>
      <c r="K4367" t="s">
        <v>62</v>
      </c>
      <c r="M4367" t="s">
        <v>89</v>
      </c>
      <c r="N4367" t="s">
        <v>83</v>
      </c>
      <c r="R4367" t="str">
        <f t="shared" ca="1" si="68"/>
        <v>Divya</v>
      </c>
      <c r="S4367" t="str">
        <f>IFERROR(TEXT(DATEVALUE(LEFT(Table1[[#This Row],[Date of Purchase]],10)), "MMMM"), TEXT(Table1[[#This Row],[Date of Purchase]], "MMMM"))</f>
        <v>August</v>
      </c>
      <c r="T4367" t="str">
        <f>IF(OR(
  AND(Table1[[#This Row],[Ticket Priority]]="Critical", Table1[[#This Row],[Ticket Status]]&lt;&gt;"Closed"),
  AND(Table1[[#This Row],[Ticket Priority]]="High", Table1[[#This Row],[Ticket Status]]="Open")
), "Yes", "No")</f>
        <v>Yes</v>
      </c>
      <c r="U4367" s="4" t="str">
        <f>IF(Table1[[#This Row],[Ticket Status]]="Closed","Yes","No")</f>
        <v>No</v>
      </c>
      <c r="V4367" s="4" t="str">
        <f>IF(Table1[[#This Row],[Ticket Status]]="Pending Customer Response","Yes","No")</f>
        <v>No</v>
      </c>
      <c r="W4367" s="5">
        <f ca="1">COUNTIFS(Table1[Agent_name],Table1[[#This Row],[Agent_name]],Table1[Month],Table1[[#This Row],[Month]])/160</f>
        <v>0.1875</v>
      </c>
    </row>
    <row r="4368" spans="1:23" x14ac:dyDescent="0.25">
      <c r="A4368">
        <v>4367</v>
      </c>
      <c r="B4368" t="s">
        <v>4943</v>
      </c>
      <c r="C4368" t="s">
        <v>14246</v>
      </c>
      <c r="D4368">
        <v>30</v>
      </c>
      <c r="E4368" t="s">
        <v>19</v>
      </c>
      <c r="F4368" t="s">
        <v>207</v>
      </c>
      <c r="G4368" s="1">
        <v>44010</v>
      </c>
      <c r="H4368" t="s">
        <v>66</v>
      </c>
      <c r="I4368" t="s">
        <v>77</v>
      </c>
      <c r="J4368" s="3" t="s">
        <v>14247</v>
      </c>
      <c r="K4368" t="s">
        <v>62</v>
      </c>
      <c r="M4368" t="s">
        <v>25</v>
      </c>
      <c r="N4368" t="s">
        <v>83</v>
      </c>
      <c r="R4368" t="str">
        <f t="shared" ca="1" si="68"/>
        <v>Aisha</v>
      </c>
      <c r="S4368" t="str">
        <f>IFERROR(TEXT(DATEVALUE(LEFT(Table1[[#This Row],[Date of Purchase]],10)), "MMMM"), TEXT(Table1[[#This Row],[Date of Purchase]], "MMMM"))</f>
        <v>June</v>
      </c>
      <c r="T4368" t="str">
        <f>IF(OR(
  AND(Table1[[#This Row],[Ticket Priority]]="Critical", Table1[[#This Row],[Ticket Status]]&lt;&gt;"Closed"),
  AND(Table1[[#This Row],[Ticket Priority]]="High", Table1[[#This Row],[Ticket Status]]="Open")
), "Yes", "No")</f>
        <v>Yes</v>
      </c>
      <c r="U4368" s="4" t="str">
        <f>IF(Table1[[#This Row],[Ticket Status]]="Closed","Yes","No")</f>
        <v>No</v>
      </c>
      <c r="V4368" s="4" t="str">
        <f>IF(Table1[[#This Row],[Ticket Status]]="Pending Customer Response","Yes","No")</f>
        <v>No</v>
      </c>
      <c r="W4368" s="5">
        <f ca="1">COUNTIFS(Table1[Agent_name],Table1[[#This Row],[Agent_name]],Table1[Month],Table1[[#This Row],[Month]])/160</f>
        <v>0.89375000000000004</v>
      </c>
    </row>
    <row r="4369" spans="1:23" x14ac:dyDescent="0.25">
      <c r="A4369">
        <v>4368</v>
      </c>
      <c r="B4369" t="s">
        <v>14248</v>
      </c>
      <c r="C4369" t="s">
        <v>14249</v>
      </c>
      <c r="D4369">
        <v>53</v>
      </c>
      <c r="E4369" t="s">
        <v>58</v>
      </c>
      <c r="F4369" t="s">
        <v>207</v>
      </c>
      <c r="G4369" s="1">
        <v>43883</v>
      </c>
      <c r="H4369" t="s">
        <v>66</v>
      </c>
      <c r="I4369" t="s">
        <v>141</v>
      </c>
      <c r="J4369" s="3" t="s">
        <v>14250</v>
      </c>
      <c r="K4369" t="s">
        <v>39</v>
      </c>
      <c r="L4369" t="s">
        <v>14251</v>
      </c>
      <c r="M4369" t="s">
        <v>89</v>
      </c>
      <c r="N4369" t="s">
        <v>26</v>
      </c>
      <c r="O4369" s="2">
        <v>45078.672280092593</v>
      </c>
      <c r="P4369" s="2">
        <v>45078.84103009259</v>
      </c>
      <c r="Q4369">
        <v>4</v>
      </c>
      <c r="R4369" t="str">
        <f t="shared" ca="1" si="68"/>
        <v>Arjun</v>
      </c>
      <c r="S4369" t="str">
        <f>IFERROR(TEXT(DATEVALUE(LEFT(Table1[[#This Row],[Date of Purchase]],10)), "MMMM"), TEXT(Table1[[#This Row],[Date of Purchase]], "MMMM"))</f>
        <v>February</v>
      </c>
      <c r="T4369" t="str">
        <f>IF(OR(
  AND(Table1[[#This Row],[Ticket Priority]]="Critical", Table1[[#This Row],[Ticket Status]]&lt;&gt;"Closed"),
  AND(Table1[[#This Row],[Ticket Priority]]="High", Table1[[#This Row],[Ticket Status]]="Open")
), "Yes", "No")</f>
        <v>No</v>
      </c>
      <c r="U4369" s="4" t="str">
        <f>IF(Table1[[#This Row],[Ticket Status]]="Closed","Yes","No")</f>
        <v>Yes</v>
      </c>
      <c r="V4369" s="4" t="str">
        <f>IF(Table1[[#This Row],[Ticket Status]]="Pending Customer Response","Yes","No")</f>
        <v>No</v>
      </c>
      <c r="W4369" s="5">
        <f ca="1">COUNTIFS(Table1[Agent_name],Table1[[#This Row],[Agent_name]],Table1[Month],Table1[[#This Row],[Month]])/160</f>
        <v>0.23125000000000001</v>
      </c>
    </row>
    <row r="4370" spans="1:23" x14ac:dyDescent="0.25">
      <c r="A4370">
        <v>4369</v>
      </c>
      <c r="B4370" t="s">
        <v>14252</v>
      </c>
      <c r="C4370" t="s">
        <v>14253</v>
      </c>
      <c r="D4370">
        <v>37</v>
      </c>
      <c r="E4370" t="s">
        <v>29</v>
      </c>
      <c r="F4370" t="s">
        <v>281</v>
      </c>
      <c r="G4370" s="1">
        <v>44545</v>
      </c>
      <c r="H4370" t="s">
        <v>21</v>
      </c>
      <c r="I4370" t="s">
        <v>77</v>
      </c>
      <c r="J4370" s="3" t="s">
        <v>14254</v>
      </c>
      <c r="K4370" t="s">
        <v>62</v>
      </c>
      <c r="M4370" t="s">
        <v>89</v>
      </c>
      <c r="N4370" t="s">
        <v>55</v>
      </c>
      <c r="R4370" t="str">
        <f t="shared" ca="1" si="68"/>
        <v>Divya</v>
      </c>
      <c r="S4370" t="str">
        <f>IFERROR(TEXT(DATEVALUE(LEFT(Table1[[#This Row],[Date of Purchase]],10)), "MMMM"), TEXT(Table1[[#This Row],[Date of Purchase]], "MMMM"))</f>
        <v>December</v>
      </c>
      <c r="T4370" t="str">
        <f>IF(OR(
  AND(Table1[[#This Row],[Ticket Priority]]="Critical", Table1[[#This Row],[Ticket Status]]&lt;&gt;"Closed"),
  AND(Table1[[#This Row],[Ticket Priority]]="High", Table1[[#This Row],[Ticket Status]]="Open")
), "Yes", "No")</f>
        <v>Yes</v>
      </c>
      <c r="U4370" s="4" t="str">
        <f>IF(Table1[[#This Row],[Ticket Status]]="Closed","Yes","No")</f>
        <v>No</v>
      </c>
      <c r="V4370" s="4" t="str">
        <f>IF(Table1[[#This Row],[Ticket Status]]="Pending Customer Response","Yes","No")</f>
        <v>No</v>
      </c>
      <c r="W4370" s="5">
        <f ca="1">COUNTIFS(Table1[Agent_name],Table1[[#This Row],[Agent_name]],Table1[Month],Table1[[#This Row],[Month]])/160</f>
        <v>0.25</v>
      </c>
    </row>
    <row r="4371" spans="1:23" x14ac:dyDescent="0.25">
      <c r="A4371">
        <v>4370</v>
      </c>
      <c r="B4371" t="s">
        <v>14255</v>
      </c>
      <c r="C4371" t="s">
        <v>14256</v>
      </c>
      <c r="D4371">
        <v>36</v>
      </c>
      <c r="E4371" t="s">
        <v>19</v>
      </c>
      <c r="F4371" t="s">
        <v>281</v>
      </c>
      <c r="G4371" s="1">
        <v>44333</v>
      </c>
      <c r="H4371" t="s">
        <v>21</v>
      </c>
      <c r="I4371" t="s">
        <v>67</v>
      </c>
      <c r="J4371" s="3" t="s">
        <v>14257</v>
      </c>
      <c r="K4371" t="s">
        <v>24</v>
      </c>
      <c r="M4371" t="s">
        <v>89</v>
      </c>
      <c r="N4371" t="s">
        <v>83</v>
      </c>
      <c r="O4371" s="2">
        <v>45078.743136574078</v>
      </c>
      <c r="R4371" t="str">
        <f t="shared" ca="1" si="68"/>
        <v>Aisha</v>
      </c>
      <c r="S4371" t="str">
        <f>IFERROR(TEXT(DATEVALUE(LEFT(Table1[[#This Row],[Date of Purchase]],10)), "MMMM"), TEXT(Table1[[#This Row],[Date of Purchase]], "MMMM"))</f>
        <v>May</v>
      </c>
      <c r="T4371" t="str">
        <f>IF(OR(
  AND(Table1[[#This Row],[Ticket Priority]]="Critical", Table1[[#This Row],[Ticket Status]]&lt;&gt;"Closed"),
  AND(Table1[[#This Row],[Ticket Priority]]="High", Table1[[#This Row],[Ticket Status]]="Open")
), "Yes", "No")</f>
        <v>No</v>
      </c>
      <c r="U4371" s="4" t="str">
        <f>IF(Table1[[#This Row],[Ticket Status]]="Closed","Yes","No")</f>
        <v>No</v>
      </c>
      <c r="V4371" s="4" t="str">
        <f>IF(Table1[[#This Row],[Ticket Status]]="Pending Customer Response","Yes","No")</f>
        <v>Yes</v>
      </c>
      <c r="W4371" s="5">
        <f ca="1">COUNTIFS(Table1[Agent_name],Table1[[#This Row],[Agent_name]],Table1[Month],Table1[[#This Row],[Month]])/160</f>
        <v>0.93125000000000002</v>
      </c>
    </row>
    <row r="4372" spans="1:23" x14ac:dyDescent="0.25">
      <c r="A4372">
        <v>4371</v>
      </c>
      <c r="B4372" t="s">
        <v>14258</v>
      </c>
      <c r="C4372" t="s">
        <v>14259</v>
      </c>
      <c r="D4372">
        <v>38</v>
      </c>
      <c r="E4372" t="s">
        <v>58</v>
      </c>
      <c r="F4372" t="s">
        <v>202</v>
      </c>
      <c r="G4372" s="1">
        <v>43952</v>
      </c>
      <c r="H4372" t="s">
        <v>59</v>
      </c>
      <c r="I4372" t="s">
        <v>113</v>
      </c>
      <c r="J4372" s="3" t="s">
        <v>14260</v>
      </c>
      <c r="K4372" t="s">
        <v>24</v>
      </c>
      <c r="M4372" t="s">
        <v>89</v>
      </c>
      <c r="N4372" t="s">
        <v>33</v>
      </c>
      <c r="O4372" s="2">
        <v>45078.918854166666</v>
      </c>
      <c r="R4372" t="str">
        <f t="shared" ca="1" si="68"/>
        <v>Aisha</v>
      </c>
      <c r="S4372" t="str">
        <f>IFERROR(TEXT(DATEVALUE(LEFT(Table1[[#This Row],[Date of Purchase]],10)), "MMMM"), TEXT(Table1[[#This Row],[Date of Purchase]], "MMMM"))</f>
        <v>May</v>
      </c>
      <c r="T4372" t="str">
        <f>IF(OR(
  AND(Table1[[#This Row],[Ticket Priority]]="Critical", Table1[[#This Row],[Ticket Status]]&lt;&gt;"Closed"),
  AND(Table1[[#This Row],[Ticket Priority]]="High", Table1[[#This Row],[Ticket Status]]="Open")
), "Yes", "No")</f>
        <v>No</v>
      </c>
      <c r="U4372" s="4" t="str">
        <f>IF(Table1[[#This Row],[Ticket Status]]="Closed","Yes","No")</f>
        <v>No</v>
      </c>
      <c r="V4372" s="4" t="str">
        <f>IF(Table1[[#This Row],[Ticket Status]]="Pending Customer Response","Yes","No")</f>
        <v>Yes</v>
      </c>
      <c r="W4372" s="5">
        <f ca="1">COUNTIFS(Table1[Agent_name],Table1[[#This Row],[Agent_name]],Table1[Month],Table1[[#This Row],[Month]])/160</f>
        <v>0.93125000000000002</v>
      </c>
    </row>
    <row r="4373" spans="1:23" x14ac:dyDescent="0.25">
      <c r="A4373">
        <v>4372</v>
      </c>
      <c r="B4373" t="s">
        <v>14261</v>
      </c>
      <c r="C4373" t="s">
        <v>14262</v>
      </c>
      <c r="D4373">
        <v>57</v>
      </c>
      <c r="E4373" t="s">
        <v>19</v>
      </c>
      <c r="F4373" t="s">
        <v>249</v>
      </c>
      <c r="G4373" s="1">
        <v>44036</v>
      </c>
      <c r="H4373" t="s">
        <v>45</v>
      </c>
      <c r="I4373" t="s">
        <v>177</v>
      </c>
      <c r="J4373" s="3" t="s">
        <v>14263</v>
      </c>
      <c r="K4373" t="s">
        <v>62</v>
      </c>
      <c r="M4373" t="s">
        <v>89</v>
      </c>
      <c r="N4373" t="s">
        <v>55</v>
      </c>
      <c r="R4373" t="str">
        <f t="shared" ca="1" si="68"/>
        <v>Ravi</v>
      </c>
      <c r="S4373" t="str">
        <f>IFERROR(TEXT(DATEVALUE(LEFT(Table1[[#This Row],[Date of Purchase]],10)), "MMMM"), TEXT(Table1[[#This Row],[Date of Purchase]], "MMMM"))</f>
        <v>July</v>
      </c>
      <c r="T4373" t="str">
        <f>IF(OR(
  AND(Table1[[#This Row],[Ticket Priority]]="Critical", Table1[[#This Row],[Ticket Status]]&lt;&gt;"Closed"),
  AND(Table1[[#This Row],[Ticket Priority]]="High", Table1[[#This Row],[Ticket Status]]="Open")
), "Yes", "No")</f>
        <v>Yes</v>
      </c>
      <c r="U4373" s="4" t="str">
        <f>IF(Table1[[#This Row],[Ticket Status]]="Closed","Yes","No")</f>
        <v>No</v>
      </c>
      <c r="V4373" s="4" t="str">
        <f>IF(Table1[[#This Row],[Ticket Status]]="Pending Customer Response","Yes","No")</f>
        <v>No</v>
      </c>
      <c r="W4373" s="5">
        <f ca="1">COUNTIFS(Table1[Agent_name],Table1[[#This Row],[Agent_name]],Table1[Month],Table1[[#This Row],[Month]])/160</f>
        <v>0.66249999999999998</v>
      </c>
    </row>
    <row r="4374" spans="1:23" x14ac:dyDescent="0.25">
      <c r="A4374">
        <v>4373</v>
      </c>
      <c r="B4374" t="s">
        <v>14264</v>
      </c>
      <c r="C4374" t="s">
        <v>14265</v>
      </c>
      <c r="D4374">
        <v>43</v>
      </c>
      <c r="E4374" t="s">
        <v>19</v>
      </c>
      <c r="F4374" t="s">
        <v>30</v>
      </c>
      <c r="G4374" s="1">
        <v>44158</v>
      </c>
      <c r="H4374" t="s">
        <v>59</v>
      </c>
      <c r="I4374" t="s">
        <v>150</v>
      </c>
      <c r="J4374" s="3" t="s">
        <v>14266</v>
      </c>
      <c r="K4374" t="s">
        <v>24</v>
      </c>
      <c r="M4374" t="s">
        <v>41</v>
      </c>
      <c r="N4374" t="s">
        <v>26</v>
      </c>
      <c r="O4374" s="2">
        <v>45078.361932870372</v>
      </c>
      <c r="R4374" t="str">
        <f t="shared" ca="1" si="68"/>
        <v>Mohit</v>
      </c>
      <c r="S4374" t="str">
        <f>IFERROR(TEXT(DATEVALUE(LEFT(Table1[[#This Row],[Date of Purchase]],10)), "MMMM"), TEXT(Table1[[#This Row],[Date of Purchase]], "MMMM"))</f>
        <v>November</v>
      </c>
      <c r="T4374" t="str">
        <f>IF(OR(
  AND(Table1[[#This Row],[Ticket Priority]]="Critical", Table1[[#This Row],[Ticket Status]]&lt;&gt;"Closed"),
  AND(Table1[[#This Row],[Ticket Priority]]="High", Table1[[#This Row],[Ticket Status]]="Open")
), "Yes", "No")</f>
        <v>No</v>
      </c>
      <c r="U4374" s="4" t="str">
        <f>IF(Table1[[#This Row],[Ticket Status]]="Closed","Yes","No")</f>
        <v>No</v>
      </c>
      <c r="V4374" s="4" t="str">
        <f>IF(Table1[[#This Row],[Ticket Status]]="Pending Customer Response","Yes","No")</f>
        <v>Yes</v>
      </c>
      <c r="W4374" s="5">
        <f ca="1">COUNTIFS(Table1[Agent_name],Table1[[#This Row],[Agent_name]],Table1[Month],Table1[[#This Row],[Month]])/160</f>
        <v>0.4375</v>
      </c>
    </row>
    <row r="4375" spans="1:23" x14ac:dyDescent="0.25">
      <c r="A4375">
        <v>4374</v>
      </c>
      <c r="B4375" t="s">
        <v>14267</v>
      </c>
      <c r="C4375" t="s">
        <v>14268</v>
      </c>
      <c r="D4375">
        <v>35</v>
      </c>
      <c r="E4375" t="s">
        <v>58</v>
      </c>
      <c r="F4375" t="s">
        <v>383</v>
      </c>
      <c r="G4375" s="1">
        <v>43948</v>
      </c>
      <c r="H4375" t="s">
        <v>67</v>
      </c>
      <c r="I4375" t="s">
        <v>22</v>
      </c>
      <c r="J4375" s="3" t="s">
        <v>14269</v>
      </c>
      <c r="K4375" t="s">
        <v>24</v>
      </c>
      <c r="M4375" t="s">
        <v>143</v>
      </c>
      <c r="N4375" t="s">
        <v>83</v>
      </c>
      <c r="O4375" s="2">
        <v>45078.63417824074</v>
      </c>
      <c r="R4375" t="str">
        <f t="shared" ca="1" si="68"/>
        <v>Priya</v>
      </c>
      <c r="S4375" t="str">
        <f>IFERROR(TEXT(DATEVALUE(LEFT(Table1[[#This Row],[Date of Purchase]],10)), "MMMM"), TEXT(Table1[[#This Row],[Date of Purchase]], "MMMM"))</f>
        <v>April</v>
      </c>
      <c r="T4375" t="str">
        <f>IF(OR(
  AND(Table1[[#This Row],[Ticket Priority]]="Critical", Table1[[#This Row],[Ticket Status]]&lt;&gt;"Closed"),
  AND(Table1[[#This Row],[Ticket Priority]]="High", Table1[[#This Row],[Ticket Status]]="Open")
), "Yes", "No")</f>
        <v>No</v>
      </c>
      <c r="U4375" s="4" t="str">
        <f>IF(Table1[[#This Row],[Ticket Status]]="Closed","Yes","No")</f>
        <v>No</v>
      </c>
      <c r="V4375" s="4" t="str">
        <f>IF(Table1[[#This Row],[Ticket Status]]="Pending Customer Response","Yes","No")</f>
        <v>Yes</v>
      </c>
      <c r="W4375" s="5">
        <f ca="1">COUNTIFS(Table1[Agent_name],Table1[[#This Row],[Agent_name]],Table1[Month],Table1[[#This Row],[Month]])/160</f>
        <v>0.48749999999999999</v>
      </c>
    </row>
    <row r="4376" spans="1:23" x14ac:dyDescent="0.25">
      <c r="A4376">
        <v>4375</v>
      </c>
      <c r="B4376" t="s">
        <v>14270</v>
      </c>
      <c r="C4376" t="s">
        <v>14271</v>
      </c>
      <c r="D4376">
        <v>40</v>
      </c>
      <c r="E4376" t="s">
        <v>29</v>
      </c>
      <c r="F4376" t="s">
        <v>456</v>
      </c>
      <c r="G4376" s="1">
        <v>44479</v>
      </c>
      <c r="H4376" t="s">
        <v>45</v>
      </c>
      <c r="I4376" t="s">
        <v>37</v>
      </c>
      <c r="J4376" s="3" t="s">
        <v>14272</v>
      </c>
      <c r="K4376" t="s">
        <v>39</v>
      </c>
      <c r="L4376" t="s">
        <v>14273</v>
      </c>
      <c r="M4376" t="s">
        <v>25</v>
      </c>
      <c r="N4376" t="s">
        <v>26</v>
      </c>
      <c r="O4376" s="2">
        <v>45078.389050925929</v>
      </c>
      <c r="P4376" s="2">
        <v>45078.642523148148</v>
      </c>
      <c r="Q4376">
        <v>5</v>
      </c>
      <c r="R4376" t="str">
        <f t="shared" ca="1" si="68"/>
        <v>Meera</v>
      </c>
      <c r="S4376" t="str">
        <f>IFERROR(TEXT(DATEVALUE(LEFT(Table1[[#This Row],[Date of Purchase]],10)), "MMMM"), TEXT(Table1[[#This Row],[Date of Purchase]], "MMMM"))</f>
        <v>October</v>
      </c>
      <c r="T4376" t="str">
        <f>IF(OR(
  AND(Table1[[#This Row],[Ticket Priority]]="Critical", Table1[[#This Row],[Ticket Status]]&lt;&gt;"Closed"),
  AND(Table1[[#This Row],[Ticket Priority]]="High", Table1[[#This Row],[Ticket Status]]="Open")
), "Yes", "No")</f>
        <v>No</v>
      </c>
      <c r="U4376" s="4" t="str">
        <f>IF(Table1[[#This Row],[Ticket Status]]="Closed","Yes","No")</f>
        <v>Yes</v>
      </c>
      <c r="V4376" s="4" t="str">
        <f>IF(Table1[[#This Row],[Ticket Status]]="Pending Customer Response","Yes","No")</f>
        <v>No</v>
      </c>
      <c r="W4376" s="5">
        <f ca="1">COUNTIFS(Table1[Agent_name],Table1[[#This Row],[Agent_name]],Table1[Month],Table1[[#This Row],[Month]])/160</f>
        <v>0.23749999999999999</v>
      </c>
    </row>
    <row r="4377" spans="1:23" x14ac:dyDescent="0.25">
      <c r="A4377">
        <v>4376</v>
      </c>
      <c r="B4377" t="s">
        <v>14274</v>
      </c>
      <c r="C4377" t="s">
        <v>14275</v>
      </c>
      <c r="D4377">
        <v>50</v>
      </c>
      <c r="E4377" t="s">
        <v>29</v>
      </c>
      <c r="F4377" t="s">
        <v>134</v>
      </c>
      <c r="G4377" s="1">
        <v>43902</v>
      </c>
      <c r="H4377" t="s">
        <v>21</v>
      </c>
      <c r="I4377" t="s">
        <v>67</v>
      </c>
      <c r="J4377" s="3" t="s">
        <v>14276</v>
      </c>
      <c r="K4377" t="s">
        <v>24</v>
      </c>
      <c r="M4377" t="s">
        <v>25</v>
      </c>
      <c r="N4377" t="s">
        <v>55</v>
      </c>
      <c r="O4377" s="2">
        <v>45078.968923611108</v>
      </c>
      <c r="R4377" t="str">
        <f t="shared" ca="1" si="68"/>
        <v>Neha</v>
      </c>
      <c r="S4377" t="str">
        <f>IFERROR(TEXT(DATEVALUE(LEFT(Table1[[#This Row],[Date of Purchase]],10)), "MMMM"), TEXT(Table1[[#This Row],[Date of Purchase]], "MMMM"))</f>
        <v>March</v>
      </c>
      <c r="T4377" t="str">
        <f>IF(OR(
  AND(Table1[[#This Row],[Ticket Priority]]="Critical", Table1[[#This Row],[Ticket Status]]&lt;&gt;"Closed"),
  AND(Table1[[#This Row],[Ticket Priority]]="High", Table1[[#This Row],[Ticket Status]]="Open")
), "Yes", "No")</f>
        <v>Yes</v>
      </c>
      <c r="U4377" s="4" t="str">
        <f>IF(Table1[[#This Row],[Ticket Status]]="Closed","Yes","No")</f>
        <v>No</v>
      </c>
      <c r="V4377" s="4" t="str">
        <f>IF(Table1[[#This Row],[Ticket Status]]="Pending Customer Response","Yes","No")</f>
        <v>Yes</v>
      </c>
      <c r="W4377" s="5">
        <f ca="1">COUNTIFS(Table1[Agent_name],Table1[[#This Row],[Agent_name]],Table1[Month],Table1[[#This Row],[Month]])/160</f>
        <v>0.16875000000000001</v>
      </c>
    </row>
    <row r="4378" spans="1:23" x14ac:dyDescent="0.25">
      <c r="A4378">
        <v>4377</v>
      </c>
      <c r="B4378" t="s">
        <v>14277</v>
      </c>
      <c r="C4378" t="s">
        <v>14278</v>
      </c>
      <c r="D4378">
        <v>18</v>
      </c>
      <c r="E4378" t="s">
        <v>58</v>
      </c>
      <c r="F4378" t="s">
        <v>431</v>
      </c>
      <c r="G4378" s="1">
        <v>44078</v>
      </c>
      <c r="H4378" t="s">
        <v>66</v>
      </c>
      <c r="I4378" t="s">
        <v>177</v>
      </c>
      <c r="J4378" s="3" t="s">
        <v>14279</v>
      </c>
      <c r="K4378" t="s">
        <v>62</v>
      </c>
      <c r="M4378" t="s">
        <v>41</v>
      </c>
      <c r="N4378" t="s">
        <v>83</v>
      </c>
      <c r="R4378" t="str">
        <f t="shared" ca="1" si="68"/>
        <v>Arjun</v>
      </c>
      <c r="S4378" t="str">
        <f>IFERROR(TEXT(DATEVALUE(LEFT(Table1[[#This Row],[Date of Purchase]],10)), "MMMM"), TEXT(Table1[[#This Row],[Date of Purchase]], "MMMM"))</f>
        <v>September</v>
      </c>
      <c r="T4378" t="str">
        <f>IF(OR(
  AND(Table1[[#This Row],[Ticket Priority]]="Critical", Table1[[#This Row],[Ticket Status]]&lt;&gt;"Closed"),
  AND(Table1[[#This Row],[Ticket Priority]]="High", Table1[[#This Row],[Ticket Status]]="Open")
), "Yes", "No")</f>
        <v>No</v>
      </c>
      <c r="U4378" s="4" t="str">
        <f>IF(Table1[[#This Row],[Ticket Status]]="Closed","Yes","No")</f>
        <v>No</v>
      </c>
      <c r="V4378" s="4" t="str">
        <f>IF(Table1[[#This Row],[Ticket Status]]="Pending Customer Response","Yes","No")</f>
        <v>No</v>
      </c>
      <c r="W4378" s="5">
        <f ca="1">COUNTIFS(Table1[Agent_name],Table1[[#This Row],[Agent_name]],Table1[Month],Table1[[#This Row],[Month]])/160</f>
        <v>0.1875</v>
      </c>
    </row>
    <row r="4379" spans="1:23" x14ac:dyDescent="0.25">
      <c r="A4379">
        <v>4378</v>
      </c>
      <c r="B4379" t="s">
        <v>14280</v>
      </c>
      <c r="C4379" t="s">
        <v>14281</v>
      </c>
      <c r="D4379">
        <v>63</v>
      </c>
      <c r="E4379" t="s">
        <v>58</v>
      </c>
      <c r="F4379" t="s">
        <v>51</v>
      </c>
      <c r="G4379" s="1">
        <v>43956</v>
      </c>
      <c r="H4379" t="s">
        <v>66</v>
      </c>
      <c r="I4379" t="s">
        <v>141</v>
      </c>
      <c r="J4379" s="3" t="s">
        <v>14282</v>
      </c>
      <c r="K4379" t="s">
        <v>39</v>
      </c>
      <c r="L4379" t="s">
        <v>14283</v>
      </c>
      <c r="M4379" t="s">
        <v>25</v>
      </c>
      <c r="N4379" t="s">
        <v>83</v>
      </c>
      <c r="O4379" s="2">
        <v>45078.841874999998</v>
      </c>
      <c r="P4379" s="2">
        <v>45077.996736111112</v>
      </c>
      <c r="Q4379">
        <v>3</v>
      </c>
      <c r="R4379" t="str">
        <f t="shared" ca="1" si="68"/>
        <v>Karan</v>
      </c>
      <c r="S4379" t="str">
        <f>IFERROR(TEXT(DATEVALUE(LEFT(Table1[[#This Row],[Date of Purchase]],10)), "MMMM"), TEXT(Table1[[#This Row],[Date of Purchase]], "MMMM"))</f>
        <v>May</v>
      </c>
      <c r="T4379" t="str">
        <f>IF(OR(
  AND(Table1[[#This Row],[Ticket Priority]]="Critical", Table1[[#This Row],[Ticket Status]]&lt;&gt;"Closed"),
  AND(Table1[[#This Row],[Ticket Priority]]="High", Table1[[#This Row],[Ticket Status]]="Open")
), "Yes", "No")</f>
        <v>No</v>
      </c>
      <c r="U4379" s="4" t="str">
        <f>IF(Table1[[#This Row],[Ticket Status]]="Closed","Yes","No")</f>
        <v>Yes</v>
      </c>
      <c r="V4379" s="4" t="str">
        <f>IF(Table1[[#This Row],[Ticket Status]]="Pending Customer Response","Yes","No")</f>
        <v>No</v>
      </c>
      <c r="W4379" s="5">
        <f ca="1">COUNTIFS(Table1[Agent_name],Table1[[#This Row],[Agent_name]],Table1[Month],Table1[[#This Row],[Month]])/160</f>
        <v>0.1875</v>
      </c>
    </row>
    <row r="4380" spans="1:23" x14ac:dyDescent="0.25">
      <c r="A4380">
        <v>4379</v>
      </c>
      <c r="B4380" t="s">
        <v>14284</v>
      </c>
      <c r="C4380" t="s">
        <v>14285</v>
      </c>
      <c r="D4380">
        <v>46</v>
      </c>
      <c r="E4380" t="s">
        <v>58</v>
      </c>
      <c r="F4380" t="s">
        <v>157</v>
      </c>
      <c r="G4380" s="1">
        <v>44049</v>
      </c>
      <c r="H4380" t="s">
        <v>45</v>
      </c>
      <c r="I4380" t="s">
        <v>177</v>
      </c>
      <c r="J4380" s="3" t="s">
        <v>14286</v>
      </c>
      <c r="K4380" t="s">
        <v>39</v>
      </c>
      <c r="L4380" t="s">
        <v>14287</v>
      </c>
      <c r="M4380" t="s">
        <v>25</v>
      </c>
      <c r="N4380" t="s">
        <v>33</v>
      </c>
      <c r="O4380" s="2">
        <v>45078.03633101852</v>
      </c>
      <c r="P4380" s="2">
        <v>45078.935636574075</v>
      </c>
      <c r="Q4380">
        <v>4</v>
      </c>
      <c r="R4380" t="str">
        <f t="shared" ca="1" si="68"/>
        <v>Priya</v>
      </c>
      <c r="S4380" t="str">
        <f>IFERROR(TEXT(DATEVALUE(LEFT(Table1[[#This Row],[Date of Purchase]],10)), "MMMM"), TEXT(Table1[[#This Row],[Date of Purchase]], "MMMM"))</f>
        <v>August</v>
      </c>
      <c r="T4380" t="str">
        <f>IF(OR(
  AND(Table1[[#This Row],[Ticket Priority]]="Critical", Table1[[#This Row],[Ticket Status]]&lt;&gt;"Closed"),
  AND(Table1[[#This Row],[Ticket Priority]]="High", Table1[[#This Row],[Ticket Status]]="Open")
), "Yes", "No")</f>
        <v>No</v>
      </c>
      <c r="U4380" s="4" t="str">
        <f>IF(Table1[[#This Row],[Ticket Status]]="Closed","Yes","No")</f>
        <v>Yes</v>
      </c>
      <c r="V4380" s="4" t="str">
        <f>IF(Table1[[#This Row],[Ticket Status]]="Pending Customer Response","Yes","No")</f>
        <v>No</v>
      </c>
      <c r="W4380" s="5">
        <f ca="1">COUNTIFS(Table1[Agent_name],Table1[[#This Row],[Agent_name]],Table1[Month],Table1[[#This Row],[Month]])/160</f>
        <v>0.35</v>
      </c>
    </row>
    <row r="4381" spans="1:23" x14ac:dyDescent="0.25">
      <c r="A4381">
        <v>4380</v>
      </c>
      <c r="B4381" t="s">
        <v>14288</v>
      </c>
      <c r="C4381" t="s">
        <v>14289</v>
      </c>
      <c r="D4381">
        <v>24</v>
      </c>
      <c r="E4381" t="s">
        <v>29</v>
      </c>
      <c r="F4381" t="s">
        <v>286</v>
      </c>
      <c r="G4381" s="1">
        <v>43955</v>
      </c>
      <c r="H4381" t="s">
        <v>45</v>
      </c>
      <c r="I4381" t="s">
        <v>67</v>
      </c>
      <c r="J4381" s="3" t="s">
        <v>14290</v>
      </c>
      <c r="K4381" t="s">
        <v>39</v>
      </c>
      <c r="L4381" t="s">
        <v>14291</v>
      </c>
      <c r="M4381" t="s">
        <v>25</v>
      </c>
      <c r="N4381" t="s">
        <v>55</v>
      </c>
      <c r="O4381" s="2">
        <v>45078.200231481482</v>
      </c>
      <c r="P4381" s="2">
        <v>45078.103703703702</v>
      </c>
      <c r="Q4381">
        <v>4</v>
      </c>
      <c r="R4381" t="str">
        <f t="shared" ca="1" si="68"/>
        <v>Ravi</v>
      </c>
      <c r="S4381" t="str">
        <f>IFERROR(TEXT(DATEVALUE(LEFT(Table1[[#This Row],[Date of Purchase]],10)), "MMMM"), TEXT(Table1[[#This Row],[Date of Purchase]], "MMMM"))</f>
        <v>May</v>
      </c>
      <c r="T4381" t="str">
        <f>IF(OR(
  AND(Table1[[#This Row],[Ticket Priority]]="Critical", Table1[[#This Row],[Ticket Status]]&lt;&gt;"Closed"),
  AND(Table1[[#This Row],[Ticket Priority]]="High", Table1[[#This Row],[Ticket Status]]="Open")
), "Yes", "No")</f>
        <v>No</v>
      </c>
      <c r="U4381" s="4" t="str">
        <f>IF(Table1[[#This Row],[Ticket Status]]="Closed","Yes","No")</f>
        <v>Yes</v>
      </c>
      <c r="V4381" s="4" t="str">
        <f>IF(Table1[[#This Row],[Ticket Status]]="Pending Customer Response","Yes","No")</f>
        <v>No</v>
      </c>
      <c r="W4381" s="5">
        <f ca="1">COUNTIFS(Table1[Agent_name],Table1[[#This Row],[Agent_name]],Table1[Month],Table1[[#This Row],[Month]])/160</f>
        <v>0.67500000000000004</v>
      </c>
    </row>
    <row r="4382" spans="1:23" x14ac:dyDescent="0.25">
      <c r="A4382">
        <v>4381</v>
      </c>
      <c r="B4382" t="s">
        <v>14292</v>
      </c>
      <c r="C4382" t="s">
        <v>14293</v>
      </c>
      <c r="D4382">
        <v>59</v>
      </c>
      <c r="E4382" t="s">
        <v>58</v>
      </c>
      <c r="F4382" t="s">
        <v>65</v>
      </c>
      <c r="G4382" s="1">
        <v>43958</v>
      </c>
      <c r="H4382" t="s">
        <v>67</v>
      </c>
      <c r="I4382" t="s">
        <v>52</v>
      </c>
      <c r="J4382" s="3" t="s">
        <v>14294</v>
      </c>
      <c r="K4382" t="s">
        <v>24</v>
      </c>
      <c r="M4382" t="s">
        <v>89</v>
      </c>
      <c r="N4382" t="s">
        <v>55</v>
      </c>
      <c r="O4382" s="2">
        <v>45078.040532407409</v>
      </c>
      <c r="R4382" t="str">
        <f t="shared" ca="1" si="68"/>
        <v>Sara</v>
      </c>
      <c r="S4382" t="str">
        <f>IFERROR(TEXT(DATEVALUE(LEFT(Table1[[#This Row],[Date of Purchase]],10)), "MMMM"), TEXT(Table1[[#This Row],[Date of Purchase]], "MMMM"))</f>
        <v>May</v>
      </c>
      <c r="T4382" t="str">
        <f>IF(OR(
  AND(Table1[[#This Row],[Ticket Priority]]="Critical", Table1[[#This Row],[Ticket Status]]&lt;&gt;"Closed"),
  AND(Table1[[#This Row],[Ticket Priority]]="High", Table1[[#This Row],[Ticket Status]]="Open")
), "Yes", "No")</f>
        <v>No</v>
      </c>
      <c r="U4382" s="4" t="str">
        <f>IF(Table1[[#This Row],[Ticket Status]]="Closed","Yes","No")</f>
        <v>No</v>
      </c>
      <c r="V4382" s="4" t="str">
        <f>IF(Table1[[#This Row],[Ticket Status]]="Pending Customer Response","Yes","No")</f>
        <v>Yes</v>
      </c>
      <c r="W4382" s="5">
        <f ca="1">COUNTIFS(Table1[Agent_name],Table1[[#This Row],[Agent_name]],Table1[Month],Table1[[#This Row],[Month]])/160</f>
        <v>0.64375000000000004</v>
      </c>
    </row>
    <row r="4383" spans="1:23" x14ac:dyDescent="0.25">
      <c r="A4383">
        <v>4382</v>
      </c>
      <c r="B4383" t="s">
        <v>14295</v>
      </c>
      <c r="C4383" t="s">
        <v>14296</v>
      </c>
      <c r="D4383">
        <v>57</v>
      </c>
      <c r="E4383" t="s">
        <v>29</v>
      </c>
      <c r="F4383" t="s">
        <v>223</v>
      </c>
      <c r="G4383" s="1">
        <v>44159</v>
      </c>
      <c r="H4383" t="s">
        <v>45</v>
      </c>
      <c r="I4383" t="s">
        <v>77</v>
      </c>
      <c r="J4383" s="3" t="s">
        <v>14297</v>
      </c>
      <c r="K4383" t="s">
        <v>24</v>
      </c>
      <c r="M4383" t="s">
        <v>143</v>
      </c>
      <c r="N4383" t="s">
        <v>33</v>
      </c>
      <c r="O4383" s="2">
        <v>45077.999571759261</v>
      </c>
      <c r="R4383" t="str">
        <f t="shared" ca="1" si="68"/>
        <v>Priya</v>
      </c>
      <c r="S4383" t="str">
        <f>IFERROR(TEXT(DATEVALUE(LEFT(Table1[[#This Row],[Date of Purchase]],10)), "MMMM"), TEXT(Table1[[#This Row],[Date of Purchase]], "MMMM"))</f>
        <v>November</v>
      </c>
      <c r="T4383" t="str">
        <f>IF(OR(
  AND(Table1[[#This Row],[Ticket Priority]]="Critical", Table1[[#This Row],[Ticket Status]]&lt;&gt;"Closed"),
  AND(Table1[[#This Row],[Ticket Priority]]="High", Table1[[#This Row],[Ticket Status]]="Open")
), "Yes", "No")</f>
        <v>No</v>
      </c>
      <c r="U4383" s="4" t="str">
        <f>IF(Table1[[#This Row],[Ticket Status]]="Closed","Yes","No")</f>
        <v>No</v>
      </c>
      <c r="V4383" s="4" t="str">
        <f>IF(Table1[[#This Row],[Ticket Status]]="Pending Customer Response","Yes","No")</f>
        <v>Yes</v>
      </c>
      <c r="W4383" s="5">
        <f ca="1">COUNTIFS(Table1[Agent_name],Table1[[#This Row],[Agent_name]],Table1[Month],Table1[[#This Row],[Month]])/160</f>
        <v>0.41249999999999998</v>
      </c>
    </row>
    <row r="4384" spans="1:23" x14ac:dyDescent="0.25">
      <c r="A4384">
        <v>4383</v>
      </c>
      <c r="B4384" t="s">
        <v>14298</v>
      </c>
      <c r="C4384" t="s">
        <v>14299</v>
      </c>
      <c r="D4384">
        <v>28</v>
      </c>
      <c r="E4384" t="s">
        <v>29</v>
      </c>
      <c r="F4384" t="s">
        <v>98</v>
      </c>
      <c r="G4384" s="1">
        <v>43919</v>
      </c>
      <c r="H4384" t="s">
        <v>45</v>
      </c>
      <c r="I4384" t="s">
        <v>22</v>
      </c>
      <c r="J4384" s="3" t="s">
        <v>14300</v>
      </c>
      <c r="K4384" t="s">
        <v>39</v>
      </c>
      <c r="L4384" t="s">
        <v>14301</v>
      </c>
      <c r="M4384" t="s">
        <v>25</v>
      </c>
      <c r="N4384" t="s">
        <v>55</v>
      </c>
      <c r="O4384" s="2">
        <v>45078.461400462962</v>
      </c>
      <c r="P4384" s="2">
        <v>45078.622511574074</v>
      </c>
      <c r="Q4384">
        <v>2</v>
      </c>
      <c r="R4384" t="str">
        <f t="shared" ca="1" si="68"/>
        <v>Mohit</v>
      </c>
      <c r="S4384" t="str">
        <f>IFERROR(TEXT(DATEVALUE(LEFT(Table1[[#This Row],[Date of Purchase]],10)), "MMMM"), TEXT(Table1[[#This Row],[Date of Purchase]], "MMMM"))</f>
        <v>March</v>
      </c>
      <c r="T4384" t="str">
        <f>IF(OR(
  AND(Table1[[#This Row],[Ticket Priority]]="Critical", Table1[[#This Row],[Ticket Status]]&lt;&gt;"Closed"),
  AND(Table1[[#This Row],[Ticket Priority]]="High", Table1[[#This Row],[Ticket Status]]="Open")
), "Yes", "No")</f>
        <v>No</v>
      </c>
      <c r="U4384" s="4" t="str">
        <f>IF(Table1[[#This Row],[Ticket Status]]="Closed","Yes","No")</f>
        <v>Yes</v>
      </c>
      <c r="V4384" s="4" t="str">
        <f>IF(Table1[[#This Row],[Ticket Status]]="Pending Customer Response","Yes","No")</f>
        <v>No</v>
      </c>
      <c r="W4384" s="5">
        <f ca="1">COUNTIFS(Table1[Agent_name],Table1[[#This Row],[Agent_name]],Table1[Month],Table1[[#This Row],[Month]])/160</f>
        <v>0.45624999999999999</v>
      </c>
    </row>
    <row r="4385" spans="1:23" x14ac:dyDescent="0.25">
      <c r="A4385">
        <v>4384</v>
      </c>
      <c r="B4385" t="s">
        <v>14302</v>
      </c>
      <c r="C4385" t="s">
        <v>14303</v>
      </c>
      <c r="D4385">
        <v>49</v>
      </c>
      <c r="E4385" t="s">
        <v>19</v>
      </c>
      <c r="F4385" t="s">
        <v>286</v>
      </c>
      <c r="G4385" s="1">
        <v>44129</v>
      </c>
      <c r="H4385" t="s">
        <v>45</v>
      </c>
      <c r="I4385" t="s">
        <v>37</v>
      </c>
      <c r="J4385" s="3" t="s">
        <v>14304</v>
      </c>
      <c r="K4385" t="s">
        <v>39</v>
      </c>
      <c r="L4385" t="s">
        <v>14305</v>
      </c>
      <c r="M4385" t="s">
        <v>25</v>
      </c>
      <c r="N4385" t="s">
        <v>83</v>
      </c>
      <c r="O4385" s="2">
        <v>45078.748229166667</v>
      </c>
      <c r="P4385" s="2">
        <v>45078.857951388891</v>
      </c>
      <c r="Q4385">
        <v>5</v>
      </c>
      <c r="R4385" t="str">
        <f t="shared" ca="1" si="68"/>
        <v>Karan</v>
      </c>
      <c r="S4385" t="str">
        <f>IFERROR(TEXT(DATEVALUE(LEFT(Table1[[#This Row],[Date of Purchase]],10)), "MMMM"), TEXT(Table1[[#This Row],[Date of Purchase]], "MMMM"))</f>
        <v>October</v>
      </c>
      <c r="T4385" t="str">
        <f>IF(OR(
  AND(Table1[[#This Row],[Ticket Priority]]="Critical", Table1[[#This Row],[Ticket Status]]&lt;&gt;"Closed"),
  AND(Table1[[#This Row],[Ticket Priority]]="High", Table1[[#This Row],[Ticket Status]]="Open")
), "Yes", "No")</f>
        <v>No</v>
      </c>
      <c r="U4385" s="4" t="str">
        <f>IF(Table1[[#This Row],[Ticket Status]]="Closed","Yes","No")</f>
        <v>Yes</v>
      </c>
      <c r="V4385" s="4" t="str">
        <f>IF(Table1[[#This Row],[Ticket Status]]="Pending Customer Response","Yes","No")</f>
        <v>No</v>
      </c>
      <c r="W4385" s="5">
        <f ca="1">COUNTIFS(Table1[Agent_name],Table1[[#This Row],[Agent_name]],Table1[Month],Table1[[#This Row],[Month]])/160</f>
        <v>0.21249999999999999</v>
      </c>
    </row>
    <row r="4386" spans="1:23" x14ac:dyDescent="0.25">
      <c r="A4386">
        <v>4385</v>
      </c>
      <c r="B4386" t="s">
        <v>14306</v>
      </c>
      <c r="C4386" t="s">
        <v>14307</v>
      </c>
      <c r="D4386">
        <v>61</v>
      </c>
      <c r="E4386" t="s">
        <v>29</v>
      </c>
      <c r="F4386" t="s">
        <v>161</v>
      </c>
      <c r="G4386" s="1">
        <v>43983</v>
      </c>
      <c r="H4386" t="s">
        <v>67</v>
      </c>
      <c r="I4386" t="s">
        <v>59</v>
      </c>
      <c r="J4386" s="3" t="s">
        <v>14308</v>
      </c>
      <c r="K4386" t="s">
        <v>24</v>
      </c>
      <c r="M4386" t="s">
        <v>89</v>
      </c>
      <c r="N4386" t="s">
        <v>83</v>
      </c>
      <c r="O4386" s="2">
        <v>45078.800312500003</v>
      </c>
      <c r="R4386" t="str">
        <f t="shared" ca="1" si="68"/>
        <v>Arjun</v>
      </c>
      <c r="S4386" t="str">
        <f>IFERROR(TEXT(DATEVALUE(LEFT(Table1[[#This Row],[Date of Purchase]],10)), "MMMM"), TEXT(Table1[[#This Row],[Date of Purchase]], "MMMM"))</f>
        <v>June</v>
      </c>
      <c r="T4386" t="str">
        <f>IF(OR(
  AND(Table1[[#This Row],[Ticket Priority]]="Critical", Table1[[#This Row],[Ticket Status]]&lt;&gt;"Closed"),
  AND(Table1[[#This Row],[Ticket Priority]]="High", Table1[[#This Row],[Ticket Status]]="Open")
), "Yes", "No")</f>
        <v>No</v>
      </c>
      <c r="U4386" s="4" t="str">
        <f>IF(Table1[[#This Row],[Ticket Status]]="Closed","Yes","No")</f>
        <v>No</v>
      </c>
      <c r="V4386" s="4" t="str">
        <f>IF(Table1[[#This Row],[Ticket Status]]="Pending Customer Response","Yes","No")</f>
        <v>Yes</v>
      </c>
      <c r="W4386" s="5">
        <f ca="1">COUNTIFS(Table1[Agent_name],Table1[[#This Row],[Agent_name]],Table1[Month],Table1[[#This Row],[Month]])/160</f>
        <v>0.28749999999999998</v>
      </c>
    </row>
    <row r="4387" spans="1:23" x14ac:dyDescent="0.25">
      <c r="A4387">
        <v>4386</v>
      </c>
      <c r="B4387" t="s">
        <v>14309</v>
      </c>
      <c r="C4387" t="s">
        <v>14310</v>
      </c>
      <c r="D4387">
        <v>67</v>
      </c>
      <c r="E4387" t="s">
        <v>19</v>
      </c>
      <c r="F4387" t="s">
        <v>81</v>
      </c>
      <c r="G4387" s="1">
        <v>44113</v>
      </c>
      <c r="H4387" t="s">
        <v>45</v>
      </c>
      <c r="I4387" t="s">
        <v>67</v>
      </c>
      <c r="J4387" s="3" t="s">
        <v>14311</v>
      </c>
      <c r="K4387" t="s">
        <v>39</v>
      </c>
      <c r="L4387" t="s">
        <v>14312</v>
      </c>
      <c r="M4387" t="s">
        <v>143</v>
      </c>
      <c r="N4387" t="s">
        <v>55</v>
      </c>
      <c r="O4387" s="2">
        <v>45078.661435185182</v>
      </c>
      <c r="P4387" s="2">
        <v>45078.666296296295</v>
      </c>
      <c r="Q4387">
        <v>4</v>
      </c>
      <c r="R4387" t="str">
        <f t="shared" ca="1" si="68"/>
        <v>Karan</v>
      </c>
      <c r="S4387" t="str">
        <f>IFERROR(TEXT(DATEVALUE(LEFT(Table1[[#This Row],[Date of Purchase]],10)), "MMMM"), TEXT(Table1[[#This Row],[Date of Purchase]], "MMMM"))</f>
        <v>October</v>
      </c>
      <c r="T4387" t="str">
        <f>IF(OR(
  AND(Table1[[#This Row],[Ticket Priority]]="Critical", Table1[[#This Row],[Ticket Status]]&lt;&gt;"Closed"),
  AND(Table1[[#This Row],[Ticket Priority]]="High", Table1[[#This Row],[Ticket Status]]="Open")
), "Yes", "No")</f>
        <v>No</v>
      </c>
      <c r="U4387" s="4" t="str">
        <f>IF(Table1[[#This Row],[Ticket Status]]="Closed","Yes","No")</f>
        <v>Yes</v>
      </c>
      <c r="V4387" s="4" t="str">
        <f>IF(Table1[[#This Row],[Ticket Status]]="Pending Customer Response","Yes","No")</f>
        <v>No</v>
      </c>
      <c r="W4387" s="5">
        <f ca="1">COUNTIFS(Table1[Agent_name],Table1[[#This Row],[Agent_name]],Table1[Month],Table1[[#This Row],[Month]])/160</f>
        <v>0.21249999999999999</v>
      </c>
    </row>
    <row r="4388" spans="1:23" x14ac:dyDescent="0.25">
      <c r="A4388">
        <v>4387</v>
      </c>
      <c r="B4388" t="s">
        <v>14313</v>
      </c>
      <c r="C4388" t="s">
        <v>14314</v>
      </c>
      <c r="D4388">
        <v>24</v>
      </c>
      <c r="E4388" t="s">
        <v>58</v>
      </c>
      <c r="F4388" t="s">
        <v>86</v>
      </c>
      <c r="G4388" s="1">
        <v>44370</v>
      </c>
      <c r="H4388" t="s">
        <v>45</v>
      </c>
      <c r="I4388" t="s">
        <v>72</v>
      </c>
      <c r="J4388" s="3" t="s">
        <v>14315</v>
      </c>
      <c r="K4388" t="s">
        <v>24</v>
      </c>
      <c r="M4388" t="s">
        <v>41</v>
      </c>
      <c r="N4388" t="s">
        <v>33</v>
      </c>
      <c r="O4388" s="2">
        <v>45078.683680555558</v>
      </c>
      <c r="R4388" t="str">
        <f t="shared" ca="1" si="68"/>
        <v>Aisha</v>
      </c>
      <c r="S4388" t="str">
        <f>IFERROR(TEXT(DATEVALUE(LEFT(Table1[[#This Row],[Date of Purchase]],10)), "MMMM"), TEXT(Table1[[#This Row],[Date of Purchase]], "MMMM"))</f>
        <v>June</v>
      </c>
      <c r="T4388" t="str">
        <f>IF(OR(
  AND(Table1[[#This Row],[Ticket Priority]]="Critical", Table1[[#This Row],[Ticket Status]]&lt;&gt;"Closed"),
  AND(Table1[[#This Row],[Ticket Priority]]="High", Table1[[#This Row],[Ticket Status]]="Open")
), "Yes", "No")</f>
        <v>No</v>
      </c>
      <c r="U4388" s="4" t="str">
        <f>IF(Table1[[#This Row],[Ticket Status]]="Closed","Yes","No")</f>
        <v>No</v>
      </c>
      <c r="V4388" s="4" t="str">
        <f>IF(Table1[[#This Row],[Ticket Status]]="Pending Customer Response","Yes","No")</f>
        <v>Yes</v>
      </c>
      <c r="W4388" s="5">
        <f ca="1">COUNTIFS(Table1[Agent_name],Table1[[#This Row],[Agent_name]],Table1[Month],Table1[[#This Row],[Month]])/160</f>
        <v>0.89375000000000004</v>
      </c>
    </row>
    <row r="4389" spans="1:23" x14ac:dyDescent="0.25">
      <c r="A4389">
        <v>4388</v>
      </c>
      <c r="B4389" t="s">
        <v>14316</v>
      </c>
      <c r="C4389" t="s">
        <v>14317</v>
      </c>
      <c r="D4389">
        <v>55</v>
      </c>
      <c r="E4389" t="s">
        <v>58</v>
      </c>
      <c r="F4389" t="s">
        <v>92</v>
      </c>
      <c r="G4389" s="1">
        <v>44310</v>
      </c>
      <c r="H4389" t="s">
        <v>45</v>
      </c>
      <c r="I4389" t="s">
        <v>93</v>
      </c>
      <c r="J4389" s="3" t="s">
        <v>14318</v>
      </c>
      <c r="K4389" t="s">
        <v>62</v>
      </c>
      <c r="M4389" t="s">
        <v>25</v>
      </c>
      <c r="N4389" t="s">
        <v>83</v>
      </c>
      <c r="R4389" t="str">
        <f t="shared" ca="1" si="68"/>
        <v>Priya</v>
      </c>
      <c r="S4389" t="str">
        <f>IFERROR(TEXT(DATEVALUE(LEFT(Table1[[#This Row],[Date of Purchase]],10)), "MMMM"), TEXT(Table1[[#This Row],[Date of Purchase]], "MMMM"))</f>
        <v>April</v>
      </c>
      <c r="T4389" t="str">
        <f>IF(OR(
  AND(Table1[[#This Row],[Ticket Priority]]="Critical", Table1[[#This Row],[Ticket Status]]&lt;&gt;"Closed"),
  AND(Table1[[#This Row],[Ticket Priority]]="High", Table1[[#This Row],[Ticket Status]]="Open")
), "Yes", "No")</f>
        <v>Yes</v>
      </c>
      <c r="U4389" s="4" t="str">
        <f>IF(Table1[[#This Row],[Ticket Status]]="Closed","Yes","No")</f>
        <v>No</v>
      </c>
      <c r="V4389" s="4" t="str">
        <f>IF(Table1[[#This Row],[Ticket Status]]="Pending Customer Response","Yes","No")</f>
        <v>No</v>
      </c>
      <c r="W4389" s="5">
        <f ca="1">COUNTIFS(Table1[Agent_name],Table1[[#This Row],[Agent_name]],Table1[Month],Table1[[#This Row],[Month]])/160</f>
        <v>0.48749999999999999</v>
      </c>
    </row>
    <row r="4390" spans="1:23" x14ac:dyDescent="0.25">
      <c r="A4390">
        <v>4389</v>
      </c>
      <c r="B4390" t="s">
        <v>14319</v>
      </c>
      <c r="C4390" t="s">
        <v>14320</v>
      </c>
      <c r="D4390">
        <v>27</v>
      </c>
      <c r="E4390" t="s">
        <v>29</v>
      </c>
      <c r="F4390" t="s">
        <v>249</v>
      </c>
      <c r="G4390" s="1">
        <v>44107</v>
      </c>
      <c r="H4390" t="s">
        <v>59</v>
      </c>
      <c r="I4390" t="s">
        <v>77</v>
      </c>
      <c r="J4390" s="3" t="s">
        <v>14321</v>
      </c>
      <c r="K4390" t="s">
        <v>39</v>
      </c>
      <c r="L4390" t="s">
        <v>14322</v>
      </c>
      <c r="M4390" t="s">
        <v>25</v>
      </c>
      <c r="N4390" t="s">
        <v>26</v>
      </c>
      <c r="O4390" s="2">
        <v>45078.560104166667</v>
      </c>
      <c r="P4390" s="2">
        <v>45078.648298611108</v>
      </c>
      <c r="Q4390">
        <v>4</v>
      </c>
      <c r="R4390" t="str">
        <f t="shared" ca="1" si="68"/>
        <v>Priya</v>
      </c>
      <c r="S4390" t="str">
        <f>IFERROR(TEXT(DATEVALUE(LEFT(Table1[[#This Row],[Date of Purchase]],10)), "MMMM"), TEXT(Table1[[#This Row],[Date of Purchase]], "MMMM"))</f>
        <v>October</v>
      </c>
      <c r="T4390" t="str">
        <f>IF(OR(
  AND(Table1[[#This Row],[Ticket Priority]]="Critical", Table1[[#This Row],[Ticket Status]]&lt;&gt;"Closed"),
  AND(Table1[[#This Row],[Ticket Priority]]="High", Table1[[#This Row],[Ticket Status]]="Open")
), "Yes", "No")</f>
        <v>No</v>
      </c>
      <c r="U4390" s="4" t="str">
        <f>IF(Table1[[#This Row],[Ticket Status]]="Closed","Yes","No")</f>
        <v>Yes</v>
      </c>
      <c r="V4390" s="4" t="str">
        <f>IF(Table1[[#This Row],[Ticket Status]]="Pending Customer Response","Yes","No")</f>
        <v>No</v>
      </c>
      <c r="W4390" s="5">
        <f ca="1">COUNTIFS(Table1[Agent_name],Table1[[#This Row],[Agent_name]],Table1[Month],Table1[[#This Row],[Month]])/160</f>
        <v>0.58125000000000004</v>
      </c>
    </row>
    <row r="4391" spans="1:23" x14ac:dyDescent="0.25">
      <c r="A4391">
        <v>4390</v>
      </c>
      <c r="B4391" t="s">
        <v>14323</v>
      </c>
      <c r="C4391" t="s">
        <v>14324</v>
      </c>
      <c r="D4391">
        <v>48</v>
      </c>
      <c r="E4391" t="s">
        <v>58</v>
      </c>
      <c r="F4391" t="s">
        <v>281</v>
      </c>
      <c r="G4391" s="1">
        <v>44131</v>
      </c>
      <c r="H4391" t="s">
        <v>59</v>
      </c>
      <c r="I4391" t="s">
        <v>77</v>
      </c>
      <c r="J4391" s="3" t="s">
        <v>14325</v>
      </c>
      <c r="K4391" t="s">
        <v>62</v>
      </c>
      <c r="M4391" t="s">
        <v>89</v>
      </c>
      <c r="N4391" t="s">
        <v>26</v>
      </c>
      <c r="R4391" t="str">
        <f t="shared" ca="1" si="68"/>
        <v>Aisha</v>
      </c>
      <c r="S4391" t="str">
        <f>IFERROR(TEXT(DATEVALUE(LEFT(Table1[[#This Row],[Date of Purchase]],10)), "MMMM"), TEXT(Table1[[#This Row],[Date of Purchase]], "MMMM"))</f>
        <v>October</v>
      </c>
      <c r="T4391" t="str">
        <f>IF(OR(
  AND(Table1[[#This Row],[Ticket Priority]]="Critical", Table1[[#This Row],[Ticket Status]]&lt;&gt;"Closed"),
  AND(Table1[[#This Row],[Ticket Priority]]="High", Table1[[#This Row],[Ticket Status]]="Open")
), "Yes", "No")</f>
        <v>Yes</v>
      </c>
      <c r="U4391" s="4" t="str">
        <f>IF(Table1[[#This Row],[Ticket Status]]="Closed","Yes","No")</f>
        <v>No</v>
      </c>
      <c r="V4391" s="4" t="str">
        <f>IF(Table1[[#This Row],[Ticket Status]]="Pending Customer Response","Yes","No")</f>
        <v>No</v>
      </c>
      <c r="W4391" s="5">
        <f ca="1">COUNTIFS(Table1[Agent_name],Table1[[#This Row],[Agent_name]],Table1[Month],Table1[[#This Row],[Month]])/160</f>
        <v>0.85624999999999996</v>
      </c>
    </row>
    <row r="4392" spans="1:23" x14ac:dyDescent="0.25">
      <c r="A4392">
        <v>4391</v>
      </c>
      <c r="B4392" t="s">
        <v>14012</v>
      </c>
      <c r="C4392" t="s">
        <v>14326</v>
      </c>
      <c r="D4392">
        <v>65</v>
      </c>
      <c r="E4392" t="s">
        <v>58</v>
      </c>
      <c r="F4392" t="s">
        <v>699</v>
      </c>
      <c r="G4392" s="1">
        <v>44110</v>
      </c>
      <c r="H4392" t="s">
        <v>45</v>
      </c>
      <c r="I4392" t="s">
        <v>141</v>
      </c>
      <c r="J4392" s="3" t="s">
        <v>14327</v>
      </c>
      <c r="K4392" t="s">
        <v>39</v>
      </c>
      <c r="L4392" t="s">
        <v>14328</v>
      </c>
      <c r="M4392" t="s">
        <v>41</v>
      </c>
      <c r="N4392" t="s">
        <v>33</v>
      </c>
      <c r="O4392" s="2">
        <v>45078.490011574075</v>
      </c>
      <c r="P4392" s="2">
        <v>45078.751122685186</v>
      </c>
      <c r="Q4392">
        <v>3</v>
      </c>
      <c r="R4392" t="str">
        <f t="shared" ca="1" si="68"/>
        <v>Divya</v>
      </c>
      <c r="S4392" t="str">
        <f>IFERROR(TEXT(DATEVALUE(LEFT(Table1[[#This Row],[Date of Purchase]],10)), "MMMM"), TEXT(Table1[[#This Row],[Date of Purchase]], "MMMM"))</f>
        <v>October</v>
      </c>
      <c r="T4392" t="str">
        <f>IF(OR(
  AND(Table1[[#This Row],[Ticket Priority]]="Critical", Table1[[#This Row],[Ticket Status]]&lt;&gt;"Closed"),
  AND(Table1[[#This Row],[Ticket Priority]]="High", Table1[[#This Row],[Ticket Status]]="Open")
), "Yes", "No")</f>
        <v>No</v>
      </c>
      <c r="U4392" s="4" t="str">
        <f>IF(Table1[[#This Row],[Ticket Status]]="Closed","Yes","No")</f>
        <v>Yes</v>
      </c>
      <c r="V4392" s="4" t="str">
        <f>IF(Table1[[#This Row],[Ticket Status]]="Pending Customer Response","Yes","No")</f>
        <v>No</v>
      </c>
      <c r="W4392" s="5">
        <f ca="1">COUNTIFS(Table1[Agent_name],Table1[[#This Row],[Agent_name]],Table1[Month],Table1[[#This Row],[Month]])/160</f>
        <v>0.25</v>
      </c>
    </row>
    <row r="4393" spans="1:23" x14ac:dyDescent="0.25">
      <c r="A4393">
        <v>4392</v>
      </c>
      <c r="B4393" t="s">
        <v>14329</v>
      </c>
      <c r="C4393" t="s">
        <v>14330</v>
      </c>
      <c r="D4393">
        <v>37</v>
      </c>
      <c r="E4393" t="s">
        <v>19</v>
      </c>
      <c r="F4393" t="s">
        <v>86</v>
      </c>
      <c r="G4393" s="1">
        <v>44369</v>
      </c>
      <c r="H4393" t="s">
        <v>59</v>
      </c>
      <c r="I4393" t="s">
        <v>113</v>
      </c>
      <c r="J4393" s="3" t="s">
        <v>14331</v>
      </c>
      <c r="K4393" t="s">
        <v>62</v>
      </c>
      <c r="M4393" t="s">
        <v>143</v>
      </c>
      <c r="N4393" t="s">
        <v>55</v>
      </c>
      <c r="R4393" t="str">
        <f t="shared" ca="1" si="68"/>
        <v>Arjun</v>
      </c>
      <c r="S4393" t="str">
        <f>IFERROR(TEXT(DATEVALUE(LEFT(Table1[[#This Row],[Date of Purchase]],10)), "MMMM"), TEXT(Table1[[#This Row],[Date of Purchase]], "MMMM"))</f>
        <v>June</v>
      </c>
      <c r="T4393" t="str">
        <f>IF(OR(
  AND(Table1[[#This Row],[Ticket Priority]]="Critical", Table1[[#This Row],[Ticket Status]]&lt;&gt;"Closed"),
  AND(Table1[[#This Row],[Ticket Priority]]="High", Table1[[#This Row],[Ticket Status]]="Open")
), "Yes", "No")</f>
        <v>No</v>
      </c>
      <c r="U4393" s="4" t="str">
        <f>IF(Table1[[#This Row],[Ticket Status]]="Closed","Yes","No")</f>
        <v>No</v>
      </c>
      <c r="V4393" s="4" t="str">
        <f>IF(Table1[[#This Row],[Ticket Status]]="Pending Customer Response","Yes","No")</f>
        <v>No</v>
      </c>
      <c r="W4393" s="5">
        <f ca="1">COUNTIFS(Table1[Agent_name],Table1[[#This Row],[Agent_name]],Table1[Month],Table1[[#This Row],[Month]])/160</f>
        <v>0.28749999999999998</v>
      </c>
    </row>
    <row r="4394" spans="1:23" x14ac:dyDescent="0.25">
      <c r="A4394">
        <v>4393</v>
      </c>
      <c r="B4394" t="s">
        <v>14332</v>
      </c>
      <c r="C4394" t="s">
        <v>14333</v>
      </c>
      <c r="D4394">
        <v>22</v>
      </c>
      <c r="E4394" t="s">
        <v>58</v>
      </c>
      <c r="F4394" t="s">
        <v>249</v>
      </c>
      <c r="G4394" s="1">
        <v>44459</v>
      </c>
      <c r="H4394" t="s">
        <v>59</v>
      </c>
      <c r="I4394" t="s">
        <v>93</v>
      </c>
      <c r="J4394" s="3" t="s">
        <v>14334</v>
      </c>
      <c r="K4394" t="s">
        <v>24</v>
      </c>
      <c r="M4394" t="s">
        <v>41</v>
      </c>
      <c r="N4394" t="s">
        <v>33</v>
      </c>
      <c r="O4394" s="2">
        <v>45078.331006944441</v>
      </c>
      <c r="R4394" t="str">
        <f t="shared" ca="1" si="68"/>
        <v>Karan</v>
      </c>
      <c r="S4394" t="str">
        <f>IFERROR(TEXT(DATEVALUE(LEFT(Table1[[#This Row],[Date of Purchase]],10)), "MMMM"), TEXT(Table1[[#This Row],[Date of Purchase]], "MMMM"))</f>
        <v>September</v>
      </c>
      <c r="T4394" t="str">
        <f>IF(OR(
  AND(Table1[[#This Row],[Ticket Priority]]="Critical", Table1[[#This Row],[Ticket Status]]&lt;&gt;"Closed"),
  AND(Table1[[#This Row],[Ticket Priority]]="High", Table1[[#This Row],[Ticket Status]]="Open")
), "Yes", "No")</f>
        <v>No</v>
      </c>
      <c r="U4394" s="4" t="str">
        <f>IF(Table1[[#This Row],[Ticket Status]]="Closed","Yes","No")</f>
        <v>No</v>
      </c>
      <c r="V4394" s="4" t="str">
        <f>IF(Table1[[#This Row],[Ticket Status]]="Pending Customer Response","Yes","No")</f>
        <v>Yes</v>
      </c>
      <c r="W4394" s="5">
        <f ca="1">COUNTIFS(Table1[Agent_name],Table1[[#This Row],[Agent_name]],Table1[Month],Table1[[#This Row],[Month]])/160</f>
        <v>0.24374999999999999</v>
      </c>
    </row>
    <row r="4395" spans="1:23" x14ac:dyDescent="0.25">
      <c r="A4395">
        <v>4394</v>
      </c>
      <c r="B4395" t="s">
        <v>14335</v>
      </c>
      <c r="C4395" t="s">
        <v>14336</v>
      </c>
      <c r="D4395">
        <v>44</v>
      </c>
      <c r="E4395" t="s">
        <v>19</v>
      </c>
      <c r="F4395" t="s">
        <v>76</v>
      </c>
      <c r="G4395" s="1">
        <v>44119</v>
      </c>
      <c r="H4395" t="s">
        <v>66</v>
      </c>
      <c r="I4395" t="s">
        <v>46</v>
      </c>
      <c r="J4395" s="3" t="s">
        <v>14337</v>
      </c>
      <c r="K4395" t="s">
        <v>24</v>
      </c>
      <c r="M4395" t="s">
        <v>143</v>
      </c>
      <c r="N4395" t="s">
        <v>83</v>
      </c>
      <c r="O4395" s="2">
        <v>45078.205335648148</v>
      </c>
      <c r="R4395" t="str">
        <f t="shared" ca="1" si="68"/>
        <v>Aisha</v>
      </c>
      <c r="S4395" t="str">
        <f>IFERROR(TEXT(DATEVALUE(LEFT(Table1[[#This Row],[Date of Purchase]],10)), "MMMM"), TEXT(Table1[[#This Row],[Date of Purchase]], "MMMM"))</f>
        <v>October</v>
      </c>
      <c r="T4395" t="str">
        <f>IF(OR(
  AND(Table1[[#This Row],[Ticket Priority]]="Critical", Table1[[#This Row],[Ticket Status]]&lt;&gt;"Closed"),
  AND(Table1[[#This Row],[Ticket Priority]]="High", Table1[[#This Row],[Ticket Status]]="Open")
), "Yes", "No")</f>
        <v>No</v>
      </c>
      <c r="U4395" s="4" t="str">
        <f>IF(Table1[[#This Row],[Ticket Status]]="Closed","Yes","No")</f>
        <v>No</v>
      </c>
      <c r="V4395" s="4" t="str">
        <f>IF(Table1[[#This Row],[Ticket Status]]="Pending Customer Response","Yes","No")</f>
        <v>Yes</v>
      </c>
      <c r="W4395" s="5">
        <f ca="1">COUNTIFS(Table1[Agent_name],Table1[[#This Row],[Agent_name]],Table1[Month],Table1[[#This Row],[Month]])/160</f>
        <v>0.85624999999999996</v>
      </c>
    </row>
    <row r="4396" spans="1:23" x14ac:dyDescent="0.25">
      <c r="A4396">
        <v>4395</v>
      </c>
      <c r="B4396" t="s">
        <v>14338</v>
      </c>
      <c r="C4396" t="s">
        <v>14339</v>
      </c>
      <c r="D4396">
        <v>23</v>
      </c>
      <c r="E4396" t="s">
        <v>58</v>
      </c>
      <c r="F4396" t="s">
        <v>242</v>
      </c>
      <c r="G4396" s="1">
        <v>44075</v>
      </c>
      <c r="H4396" t="s">
        <v>45</v>
      </c>
      <c r="I4396" t="s">
        <v>22</v>
      </c>
      <c r="J4396" s="3" t="s">
        <v>14340</v>
      </c>
      <c r="K4396" t="s">
        <v>24</v>
      </c>
      <c r="M4396" t="s">
        <v>25</v>
      </c>
      <c r="N4396" t="s">
        <v>33</v>
      </c>
      <c r="O4396" s="2">
        <v>45078.883125</v>
      </c>
      <c r="R4396" t="str">
        <f t="shared" ca="1" si="68"/>
        <v>Meera</v>
      </c>
      <c r="S4396" t="str">
        <f>IFERROR(TEXT(DATEVALUE(LEFT(Table1[[#This Row],[Date of Purchase]],10)), "MMMM"), TEXT(Table1[[#This Row],[Date of Purchase]], "MMMM"))</f>
        <v>September</v>
      </c>
      <c r="T4396" t="str">
        <f>IF(OR(
  AND(Table1[[#This Row],[Ticket Priority]]="Critical", Table1[[#This Row],[Ticket Status]]&lt;&gt;"Closed"),
  AND(Table1[[#This Row],[Ticket Priority]]="High", Table1[[#This Row],[Ticket Status]]="Open")
), "Yes", "No")</f>
        <v>Yes</v>
      </c>
      <c r="U4396" s="4" t="str">
        <f>IF(Table1[[#This Row],[Ticket Status]]="Closed","Yes","No")</f>
        <v>No</v>
      </c>
      <c r="V4396" s="4" t="str">
        <f>IF(Table1[[#This Row],[Ticket Status]]="Pending Customer Response","Yes","No")</f>
        <v>Yes</v>
      </c>
      <c r="W4396" s="5">
        <f ca="1">COUNTIFS(Table1[Agent_name],Table1[[#This Row],[Agent_name]],Table1[Month],Table1[[#This Row],[Month]])/160</f>
        <v>0.16875000000000001</v>
      </c>
    </row>
    <row r="4397" spans="1:23" x14ac:dyDescent="0.25">
      <c r="A4397">
        <v>4396</v>
      </c>
      <c r="B4397" t="s">
        <v>14341</v>
      </c>
      <c r="C4397" t="s">
        <v>14342</v>
      </c>
      <c r="D4397">
        <v>44</v>
      </c>
      <c r="E4397" t="s">
        <v>19</v>
      </c>
      <c r="F4397" t="s">
        <v>76</v>
      </c>
      <c r="G4397" s="1">
        <v>44238</v>
      </c>
      <c r="H4397" t="s">
        <v>59</v>
      </c>
      <c r="I4397" t="s">
        <v>46</v>
      </c>
      <c r="J4397" s="3" t="s">
        <v>14343</v>
      </c>
      <c r="K4397" t="s">
        <v>24</v>
      </c>
      <c r="M4397" t="s">
        <v>41</v>
      </c>
      <c r="N4397" t="s">
        <v>83</v>
      </c>
      <c r="O4397" s="2">
        <v>45078.781747685185</v>
      </c>
      <c r="R4397" t="str">
        <f t="shared" ca="1" si="68"/>
        <v>Aisha</v>
      </c>
      <c r="S4397" t="str">
        <f>IFERROR(TEXT(DATEVALUE(LEFT(Table1[[#This Row],[Date of Purchase]],10)), "MMMM"), TEXT(Table1[[#This Row],[Date of Purchase]], "MMMM"))</f>
        <v>February</v>
      </c>
      <c r="T4397" t="str">
        <f>IF(OR(
  AND(Table1[[#This Row],[Ticket Priority]]="Critical", Table1[[#This Row],[Ticket Status]]&lt;&gt;"Closed"),
  AND(Table1[[#This Row],[Ticket Priority]]="High", Table1[[#This Row],[Ticket Status]]="Open")
), "Yes", "No")</f>
        <v>No</v>
      </c>
      <c r="U4397" s="4" t="str">
        <f>IF(Table1[[#This Row],[Ticket Status]]="Closed","Yes","No")</f>
        <v>No</v>
      </c>
      <c r="V4397" s="4" t="str">
        <f>IF(Table1[[#This Row],[Ticket Status]]="Pending Customer Response","Yes","No")</f>
        <v>Yes</v>
      </c>
      <c r="W4397" s="5">
        <f ca="1">COUNTIFS(Table1[Agent_name],Table1[[#This Row],[Agent_name]],Table1[Month],Table1[[#This Row],[Month]])/160</f>
        <v>0.85624999999999996</v>
      </c>
    </row>
    <row r="4398" spans="1:23" x14ac:dyDescent="0.25">
      <c r="A4398">
        <v>4397</v>
      </c>
      <c r="B4398" t="s">
        <v>14344</v>
      </c>
      <c r="C4398" t="s">
        <v>14345</v>
      </c>
      <c r="D4398">
        <v>65</v>
      </c>
      <c r="E4398" t="s">
        <v>29</v>
      </c>
      <c r="F4398" t="s">
        <v>157</v>
      </c>
      <c r="G4398" s="1">
        <v>44536</v>
      </c>
      <c r="H4398" t="s">
        <v>66</v>
      </c>
      <c r="I4398" t="s">
        <v>46</v>
      </c>
      <c r="J4398" s="3" t="s">
        <v>14346</v>
      </c>
      <c r="K4398" t="s">
        <v>62</v>
      </c>
      <c r="M4398" t="s">
        <v>41</v>
      </c>
      <c r="N4398" t="s">
        <v>33</v>
      </c>
      <c r="R4398" t="str">
        <f t="shared" ca="1" si="68"/>
        <v>Sara</v>
      </c>
      <c r="S4398" t="str">
        <f>IFERROR(TEXT(DATEVALUE(LEFT(Table1[[#This Row],[Date of Purchase]],10)), "MMMM"), TEXT(Table1[[#This Row],[Date of Purchase]], "MMMM"))</f>
        <v>December</v>
      </c>
      <c r="T4398" t="str">
        <f>IF(OR(
  AND(Table1[[#This Row],[Ticket Priority]]="Critical", Table1[[#This Row],[Ticket Status]]&lt;&gt;"Closed"),
  AND(Table1[[#This Row],[Ticket Priority]]="High", Table1[[#This Row],[Ticket Status]]="Open")
), "Yes", "No")</f>
        <v>No</v>
      </c>
      <c r="U4398" s="4" t="str">
        <f>IF(Table1[[#This Row],[Ticket Status]]="Closed","Yes","No")</f>
        <v>No</v>
      </c>
      <c r="V4398" s="4" t="str">
        <f>IF(Table1[[#This Row],[Ticket Status]]="Pending Customer Response","Yes","No")</f>
        <v>No</v>
      </c>
      <c r="W4398" s="5">
        <f ca="1">COUNTIFS(Table1[Agent_name],Table1[[#This Row],[Agent_name]],Table1[Month],Table1[[#This Row],[Month]])/160</f>
        <v>0.55625000000000002</v>
      </c>
    </row>
    <row r="4399" spans="1:23" x14ac:dyDescent="0.25">
      <c r="A4399">
        <v>4398</v>
      </c>
      <c r="B4399" t="s">
        <v>14347</v>
      </c>
      <c r="C4399" t="s">
        <v>14348</v>
      </c>
      <c r="D4399">
        <v>23</v>
      </c>
      <c r="E4399" t="s">
        <v>58</v>
      </c>
      <c r="F4399" t="s">
        <v>242</v>
      </c>
      <c r="G4399" s="1">
        <v>43941</v>
      </c>
      <c r="H4399" t="s">
        <v>66</v>
      </c>
      <c r="I4399" t="s">
        <v>150</v>
      </c>
      <c r="J4399" s="3" t="s">
        <v>14349</v>
      </c>
      <c r="K4399" t="s">
        <v>62</v>
      </c>
      <c r="M4399" t="s">
        <v>89</v>
      </c>
      <c r="N4399" t="s">
        <v>26</v>
      </c>
      <c r="R4399" t="str">
        <f t="shared" ca="1" si="68"/>
        <v>Neha</v>
      </c>
      <c r="S4399" t="str">
        <f>IFERROR(TEXT(DATEVALUE(LEFT(Table1[[#This Row],[Date of Purchase]],10)), "MMMM"), TEXT(Table1[[#This Row],[Date of Purchase]], "MMMM"))</f>
        <v>April</v>
      </c>
      <c r="T4399" t="str">
        <f>IF(OR(
  AND(Table1[[#This Row],[Ticket Priority]]="Critical", Table1[[#This Row],[Ticket Status]]&lt;&gt;"Closed"),
  AND(Table1[[#This Row],[Ticket Priority]]="High", Table1[[#This Row],[Ticket Status]]="Open")
), "Yes", "No")</f>
        <v>Yes</v>
      </c>
      <c r="U4399" s="4" t="str">
        <f>IF(Table1[[#This Row],[Ticket Status]]="Closed","Yes","No")</f>
        <v>No</v>
      </c>
      <c r="V4399" s="4" t="str">
        <f>IF(Table1[[#This Row],[Ticket Status]]="Pending Customer Response","Yes","No")</f>
        <v>No</v>
      </c>
      <c r="W4399" s="5">
        <f ca="1">COUNTIFS(Table1[Agent_name],Table1[[#This Row],[Agent_name]],Table1[Month],Table1[[#This Row],[Month]])/160</f>
        <v>0.28749999999999998</v>
      </c>
    </row>
    <row r="4400" spans="1:23" x14ac:dyDescent="0.25">
      <c r="A4400">
        <v>4399</v>
      </c>
      <c r="B4400" t="s">
        <v>14350</v>
      </c>
      <c r="C4400" t="s">
        <v>14351</v>
      </c>
      <c r="D4400">
        <v>27</v>
      </c>
      <c r="E4400" t="s">
        <v>29</v>
      </c>
      <c r="F4400" t="s">
        <v>125</v>
      </c>
      <c r="G4400" s="1">
        <v>44201</v>
      </c>
      <c r="H4400" t="s">
        <v>67</v>
      </c>
      <c r="I4400" t="s">
        <v>113</v>
      </c>
      <c r="J4400" s="3" t="s">
        <v>14352</v>
      </c>
      <c r="K4400" t="s">
        <v>39</v>
      </c>
      <c r="L4400" t="s">
        <v>14353</v>
      </c>
      <c r="M4400" t="s">
        <v>25</v>
      </c>
      <c r="N4400" t="s">
        <v>26</v>
      </c>
      <c r="O4400" s="2">
        <v>45078.033888888887</v>
      </c>
      <c r="P4400" s="2">
        <v>45078.303333333337</v>
      </c>
      <c r="Q4400">
        <v>5</v>
      </c>
      <c r="R4400" t="str">
        <f t="shared" ca="1" si="68"/>
        <v>Divya</v>
      </c>
      <c r="S4400" t="str">
        <f>IFERROR(TEXT(DATEVALUE(LEFT(Table1[[#This Row],[Date of Purchase]],10)), "MMMM"), TEXT(Table1[[#This Row],[Date of Purchase]], "MMMM"))</f>
        <v>January</v>
      </c>
      <c r="T4400" t="str">
        <f>IF(OR(
  AND(Table1[[#This Row],[Ticket Priority]]="Critical", Table1[[#This Row],[Ticket Status]]&lt;&gt;"Closed"),
  AND(Table1[[#This Row],[Ticket Priority]]="High", Table1[[#This Row],[Ticket Status]]="Open")
), "Yes", "No")</f>
        <v>No</v>
      </c>
      <c r="U4400" s="4" t="str">
        <f>IF(Table1[[#This Row],[Ticket Status]]="Closed","Yes","No")</f>
        <v>Yes</v>
      </c>
      <c r="V4400" s="4" t="str">
        <f>IF(Table1[[#This Row],[Ticket Status]]="Pending Customer Response","Yes","No")</f>
        <v>No</v>
      </c>
      <c r="W4400" s="5">
        <f ca="1">COUNTIFS(Table1[Agent_name],Table1[[#This Row],[Agent_name]],Table1[Month],Table1[[#This Row],[Month]])/160</f>
        <v>0.25624999999999998</v>
      </c>
    </row>
    <row r="4401" spans="1:23" x14ac:dyDescent="0.25">
      <c r="A4401">
        <v>4400</v>
      </c>
      <c r="B4401" t="s">
        <v>14354</v>
      </c>
      <c r="C4401" t="s">
        <v>14355</v>
      </c>
      <c r="D4401">
        <v>53</v>
      </c>
      <c r="E4401" t="s">
        <v>29</v>
      </c>
      <c r="F4401" t="s">
        <v>317</v>
      </c>
      <c r="G4401" s="1">
        <v>44248</v>
      </c>
      <c r="H4401" t="s">
        <v>67</v>
      </c>
      <c r="I4401" t="s">
        <v>46</v>
      </c>
      <c r="J4401" s="3" t="s">
        <v>14356</v>
      </c>
      <c r="K4401" t="s">
        <v>39</v>
      </c>
      <c r="L4401" t="s">
        <v>14357</v>
      </c>
      <c r="M4401" t="s">
        <v>143</v>
      </c>
      <c r="N4401" t="s">
        <v>83</v>
      </c>
      <c r="O4401" s="2">
        <v>45078.231828703705</v>
      </c>
      <c r="P4401" s="2">
        <v>45078.949189814812</v>
      </c>
      <c r="Q4401">
        <v>4</v>
      </c>
      <c r="R4401" t="str">
        <f t="shared" ca="1" si="68"/>
        <v>Rahul</v>
      </c>
      <c r="S4401" t="str">
        <f>IFERROR(TEXT(DATEVALUE(LEFT(Table1[[#This Row],[Date of Purchase]],10)), "MMMM"), TEXT(Table1[[#This Row],[Date of Purchase]], "MMMM"))</f>
        <v>February</v>
      </c>
      <c r="T4401" t="str">
        <f>IF(OR(
  AND(Table1[[#This Row],[Ticket Priority]]="Critical", Table1[[#This Row],[Ticket Status]]&lt;&gt;"Closed"),
  AND(Table1[[#This Row],[Ticket Priority]]="High", Table1[[#This Row],[Ticket Status]]="Open")
), "Yes", "No")</f>
        <v>No</v>
      </c>
      <c r="U4401" s="4" t="str">
        <f>IF(Table1[[#This Row],[Ticket Status]]="Closed","Yes","No")</f>
        <v>Yes</v>
      </c>
      <c r="V4401" s="4" t="str">
        <f>IF(Table1[[#This Row],[Ticket Status]]="Pending Customer Response","Yes","No")</f>
        <v>No</v>
      </c>
      <c r="W4401" s="5">
        <f ca="1">COUNTIFS(Table1[Agent_name],Table1[[#This Row],[Agent_name]],Table1[Month],Table1[[#This Row],[Month]])/160</f>
        <v>0.30625000000000002</v>
      </c>
    </row>
    <row r="4402" spans="1:23" x14ac:dyDescent="0.25">
      <c r="A4402">
        <v>4401</v>
      </c>
      <c r="B4402" t="s">
        <v>14358</v>
      </c>
      <c r="C4402" t="s">
        <v>14359</v>
      </c>
      <c r="D4402">
        <v>69</v>
      </c>
      <c r="E4402" t="s">
        <v>19</v>
      </c>
      <c r="F4402" t="s">
        <v>86</v>
      </c>
      <c r="G4402" s="1">
        <v>44236</v>
      </c>
      <c r="H4402" t="s">
        <v>66</v>
      </c>
      <c r="I4402" t="s">
        <v>113</v>
      </c>
      <c r="J4402" s="3" t="s">
        <v>14360</v>
      </c>
      <c r="K4402" t="s">
        <v>39</v>
      </c>
      <c r="L4402" t="s">
        <v>14361</v>
      </c>
      <c r="M4402" t="s">
        <v>89</v>
      </c>
      <c r="N4402" t="s">
        <v>33</v>
      </c>
      <c r="O4402" s="2">
        <v>45078.619351851848</v>
      </c>
      <c r="P4402" s="2">
        <v>45078.963796296295</v>
      </c>
      <c r="Q4402">
        <v>1</v>
      </c>
      <c r="R4402" t="str">
        <f t="shared" ca="1" si="68"/>
        <v>Sara</v>
      </c>
      <c r="S4402" t="str">
        <f>IFERROR(TEXT(DATEVALUE(LEFT(Table1[[#This Row],[Date of Purchase]],10)), "MMMM"), TEXT(Table1[[#This Row],[Date of Purchase]], "MMMM"))</f>
        <v>February</v>
      </c>
      <c r="T4402" t="str">
        <f>IF(OR(
  AND(Table1[[#This Row],[Ticket Priority]]="Critical", Table1[[#This Row],[Ticket Status]]&lt;&gt;"Closed"),
  AND(Table1[[#This Row],[Ticket Priority]]="High", Table1[[#This Row],[Ticket Status]]="Open")
), "Yes", "No")</f>
        <v>No</v>
      </c>
      <c r="U4402" s="4" t="str">
        <f>IF(Table1[[#This Row],[Ticket Status]]="Closed","Yes","No")</f>
        <v>Yes</v>
      </c>
      <c r="V4402" s="4" t="str">
        <f>IF(Table1[[#This Row],[Ticket Status]]="Pending Customer Response","Yes","No")</f>
        <v>No</v>
      </c>
      <c r="W4402" s="5">
        <f ca="1">COUNTIFS(Table1[Agent_name],Table1[[#This Row],[Agent_name]],Table1[Month],Table1[[#This Row],[Month]])/160</f>
        <v>0.65625</v>
      </c>
    </row>
    <row r="4403" spans="1:23" x14ac:dyDescent="0.25">
      <c r="A4403">
        <v>4402</v>
      </c>
      <c r="B4403" t="s">
        <v>14362</v>
      </c>
      <c r="C4403" t="s">
        <v>14363</v>
      </c>
      <c r="D4403">
        <v>54</v>
      </c>
      <c r="E4403" t="s">
        <v>29</v>
      </c>
      <c r="F4403" t="s">
        <v>655</v>
      </c>
      <c r="G4403" s="1">
        <v>44427</v>
      </c>
      <c r="H4403" t="s">
        <v>45</v>
      </c>
      <c r="I4403" t="s">
        <v>46</v>
      </c>
      <c r="J4403" s="3" t="s">
        <v>14364</v>
      </c>
      <c r="K4403" t="s">
        <v>24</v>
      </c>
      <c r="M4403" t="s">
        <v>89</v>
      </c>
      <c r="N4403" t="s">
        <v>83</v>
      </c>
      <c r="O4403" s="2">
        <v>45078.906168981484</v>
      </c>
      <c r="R4403" t="str">
        <f t="shared" ca="1" si="68"/>
        <v>Rahul</v>
      </c>
      <c r="S4403" t="str">
        <f>IFERROR(TEXT(DATEVALUE(LEFT(Table1[[#This Row],[Date of Purchase]],10)), "MMMM"), TEXT(Table1[[#This Row],[Date of Purchase]], "MMMM"))</f>
        <v>August</v>
      </c>
      <c r="T4403" t="str">
        <f>IF(OR(
  AND(Table1[[#This Row],[Ticket Priority]]="Critical", Table1[[#This Row],[Ticket Status]]&lt;&gt;"Closed"),
  AND(Table1[[#This Row],[Ticket Priority]]="High", Table1[[#This Row],[Ticket Status]]="Open")
), "Yes", "No")</f>
        <v>No</v>
      </c>
      <c r="U4403" s="4" t="str">
        <f>IF(Table1[[#This Row],[Ticket Status]]="Closed","Yes","No")</f>
        <v>No</v>
      </c>
      <c r="V4403" s="4" t="str">
        <f>IF(Table1[[#This Row],[Ticket Status]]="Pending Customer Response","Yes","No")</f>
        <v>Yes</v>
      </c>
      <c r="W4403" s="5">
        <f ca="1">COUNTIFS(Table1[Agent_name],Table1[[#This Row],[Agent_name]],Table1[Month],Table1[[#This Row],[Month]])/160</f>
        <v>0.22500000000000001</v>
      </c>
    </row>
    <row r="4404" spans="1:23" x14ac:dyDescent="0.25">
      <c r="A4404">
        <v>4403</v>
      </c>
      <c r="B4404" t="s">
        <v>14365</v>
      </c>
      <c r="C4404" t="s">
        <v>14366</v>
      </c>
      <c r="D4404">
        <v>62</v>
      </c>
      <c r="E4404" t="s">
        <v>58</v>
      </c>
      <c r="F4404" t="s">
        <v>112</v>
      </c>
      <c r="G4404" s="1">
        <v>44099</v>
      </c>
      <c r="H4404" t="s">
        <v>59</v>
      </c>
      <c r="I4404" t="s">
        <v>99</v>
      </c>
      <c r="J4404" s="3" t="s">
        <v>14367</v>
      </c>
      <c r="K4404" t="s">
        <v>62</v>
      </c>
      <c r="M4404" t="s">
        <v>41</v>
      </c>
      <c r="N4404" t="s">
        <v>83</v>
      </c>
      <c r="R4404" t="str">
        <f t="shared" ca="1" si="68"/>
        <v>Aisha</v>
      </c>
      <c r="S4404" t="str">
        <f>IFERROR(TEXT(DATEVALUE(LEFT(Table1[[#This Row],[Date of Purchase]],10)), "MMMM"), TEXT(Table1[[#This Row],[Date of Purchase]], "MMMM"))</f>
        <v>September</v>
      </c>
      <c r="T4404" t="str">
        <f>IF(OR(
  AND(Table1[[#This Row],[Ticket Priority]]="Critical", Table1[[#This Row],[Ticket Status]]&lt;&gt;"Closed"),
  AND(Table1[[#This Row],[Ticket Priority]]="High", Table1[[#This Row],[Ticket Status]]="Open")
), "Yes", "No")</f>
        <v>No</v>
      </c>
      <c r="U4404" s="4" t="str">
        <f>IF(Table1[[#This Row],[Ticket Status]]="Closed","Yes","No")</f>
        <v>No</v>
      </c>
      <c r="V4404" s="4" t="str">
        <f>IF(Table1[[#This Row],[Ticket Status]]="Pending Customer Response","Yes","No")</f>
        <v>No</v>
      </c>
      <c r="W4404" s="5">
        <f ca="1">COUNTIFS(Table1[Agent_name],Table1[[#This Row],[Agent_name]],Table1[Month],Table1[[#This Row],[Month]])/160</f>
        <v>0.86250000000000004</v>
      </c>
    </row>
    <row r="4405" spans="1:23" x14ac:dyDescent="0.25">
      <c r="A4405">
        <v>4404</v>
      </c>
      <c r="B4405" t="s">
        <v>14368</v>
      </c>
      <c r="C4405" t="s">
        <v>14369</v>
      </c>
      <c r="D4405">
        <v>67</v>
      </c>
      <c r="E4405" t="s">
        <v>58</v>
      </c>
      <c r="F4405" t="s">
        <v>129</v>
      </c>
      <c r="G4405" s="1">
        <v>44445</v>
      </c>
      <c r="H4405" t="s">
        <v>66</v>
      </c>
      <c r="I4405" t="s">
        <v>77</v>
      </c>
      <c r="J4405" s="3" t="s">
        <v>14370</v>
      </c>
      <c r="K4405" t="s">
        <v>62</v>
      </c>
      <c r="M4405" t="s">
        <v>25</v>
      </c>
      <c r="N4405" t="s">
        <v>33</v>
      </c>
      <c r="R4405" t="str">
        <f t="shared" ca="1" si="68"/>
        <v>Divya</v>
      </c>
      <c r="S4405" t="str">
        <f>IFERROR(TEXT(DATEVALUE(LEFT(Table1[[#This Row],[Date of Purchase]],10)), "MMMM"), TEXT(Table1[[#This Row],[Date of Purchase]], "MMMM"))</f>
        <v>September</v>
      </c>
      <c r="T4405" t="str">
        <f>IF(OR(
  AND(Table1[[#This Row],[Ticket Priority]]="Critical", Table1[[#This Row],[Ticket Status]]&lt;&gt;"Closed"),
  AND(Table1[[#This Row],[Ticket Priority]]="High", Table1[[#This Row],[Ticket Status]]="Open")
), "Yes", "No")</f>
        <v>Yes</v>
      </c>
      <c r="U4405" s="4" t="str">
        <f>IF(Table1[[#This Row],[Ticket Status]]="Closed","Yes","No")</f>
        <v>No</v>
      </c>
      <c r="V4405" s="4" t="str">
        <f>IF(Table1[[#This Row],[Ticket Status]]="Pending Customer Response","Yes","No")</f>
        <v>No</v>
      </c>
      <c r="W4405" s="5">
        <f ca="1">COUNTIFS(Table1[Agent_name],Table1[[#This Row],[Agent_name]],Table1[Month],Table1[[#This Row],[Month]])/160</f>
        <v>0.21875</v>
      </c>
    </row>
    <row r="4406" spans="1:23" x14ac:dyDescent="0.25">
      <c r="A4406">
        <v>4405</v>
      </c>
      <c r="B4406" t="s">
        <v>14371</v>
      </c>
      <c r="C4406" t="s">
        <v>14372</v>
      </c>
      <c r="D4406">
        <v>19</v>
      </c>
      <c r="E4406" t="s">
        <v>19</v>
      </c>
      <c r="F4406" t="s">
        <v>30</v>
      </c>
      <c r="G4406" s="1">
        <v>43843</v>
      </c>
      <c r="H4406" t="s">
        <v>66</v>
      </c>
      <c r="I4406" t="s">
        <v>93</v>
      </c>
      <c r="J4406" s="3" t="s">
        <v>1782</v>
      </c>
      <c r="K4406" t="s">
        <v>39</v>
      </c>
      <c r="L4406" t="s">
        <v>14373</v>
      </c>
      <c r="M4406" t="s">
        <v>89</v>
      </c>
      <c r="N4406" t="s">
        <v>33</v>
      </c>
      <c r="O4406" s="2">
        <v>45077.995775462965</v>
      </c>
      <c r="P4406" s="2">
        <v>45078.085358796299</v>
      </c>
      <c r="Q4406">
        <v>2</v>
      </c>
      <c r="R4406" t="str">
        <f t="shared" ca="1" si="68"/>
        <v>Ravi</v>
      </c>
      <c r="S4406" t="str">
        <f>IFERROR(TEXT(DATEVALUE(LEFT(Table1[[#This Row],[Date of Purchase]],10)), "MMMM"), TEXT(Table1[[#This Row],[Date of Purchase]], "MMMM"))</f>
        <v>January</v>
      </c>
      <c r="T4406" t="str">
        <f>IF(OR(
  AND(Table1[[#This Row],[Ticket Priority]]="Critical", Table1[[#This Row],[Ticket Status]]&lt;&gt;"Closed"),
  AND(Table1[[#This Row],[Ticket Priority]]="High", Table1[[#This Row],[Ticket Status]]="Open")
), "Yes", "No")</f>
        <v>No</v>
      </c>
      <c r="U4406" s="4" t="str">
        <f>IF(Table1[[#This Row],[Ticket Status]]="Closed","Yes","No")</f>
        <v>Yes</v>
      </c>
      <c r="V4406" s="4" t="str">
        <f>IF(Table1[[#This Row],[Ticket Status]]="Pending Customer Response","Yes","No")</f>
        <v>No</v>
      </c>
      <c r="W4406" s="5">
        <f ca="1">COUNTIFS(Table1[Agent_name],Table1[[#This Row],[Agent_name]],Table1[Month],Table1[[#This Row],[Month]])/160</f>
        <v>0.74375000000000002</v>
      </c>
    </row>
    <row r="4407" spans="1:23" x14ac:dyDescent="0.25">
      <c r="A4407">
        <v>4406</v>
      </c>
      <c r="B4407" t="s">
        <v>14374</v>
      </c>
      <c r="C4407" t="s">
        <v>14375</v>
      </c>
      <c r="D4407">
        <v>51</v>
      </c>
      <c r="E4407" t="s">
        <v>29</v>
      </c>
      <c r="F4407" t="s">
        <v>149</v>
      </c>
      <c r="G4407" s="1">
        <v>44387</v>
      </c>
      <c r="H4407" t="s">
        <v>67</v>
      </c>
      <c r="I4407" t="s">
        <v>67</v>
      </c>
      <c r="J4407" s="3" t="s">
        <v>14376</v>
      </c>
      <c r="K4407" t="s">
        <v>24</v>
      </c>
      <c r="M4407" t="s">
        <v>143</v>
      </c>
      <c r="N4407" t="s">
        <v>33</v>
      </c>
      <c r="O4407" s="2">
        <v>45078.956909722219</v>
      </c>
      <c r="R4407" t="str">
        <f t="shared" ca="1" si="68"/>
        <v>Ravi</v>
      </c>
      <c r="S4407" t="str">
        <f>IFERROR(TEXT(DATEVALUE(LEFT(Table1[[#This Row],[Date of Purchase]],10)), "MMMM"), TEXT(Table1[[#This Row],[Date of Purchase]], "MMMM"))</f>
        <v>July</v>
      </c>
      <c r="T4407" t="str">
        <f>IF(OR(
  AND(Table1[[#This Row],[Ticket Priority]]="Critical", Table1[[#This Row],[Ticket Status]]&lt;&gt;"Closed"),
  AND(Table1[[#This Row],[Ticket Priority]]="High", Table1[[#This Row],[Ticket Status]]="Open")
), "Yes", "No")</f>
        <v>No</v>
      </c>
      <c r="U4407" s="4" t="str">
        <f>IF(Table1[[#This Row],[Ticket Status]]="Closed","Yes","No")</f>
        <v>No</v>
      </c>
      <c r="V4407" s="4" t="str">
        <f>IF(Table1[[#This Row],[Ticket Status]]="Pending Customer Response","Yes","No")</f>
        <v>Yes</v>
      </c>
      <c r="W4407" s="5">
        <f ca="1">COUNTIFS(Table1[Agent_name],Table1[[#This Row],[Agent_name]],Table1[Month],Table1[[#This Row],[Month]])/160</f>
        <v>0.66249999999999998</v>
      </c>
    </row>
    <row r="4408" spans="1:23" x14ac:dyDescent="0.25">
      <c r="A4408">
        <v>4407</v>
      </c>
      <c r="B4408" t="s">
        <v>14377</v>
      </c>
      <c r="C4408" t="s">
        <v>14378</v>
      </c>
      <c r="D4408">
        <v>41</v>
      </c>
      <c r="E4408" t="s">
        <v>58</v>
      </c>
      <c r="F4408" t="s">
        <v>157</v>
      </c>
      <c r="G4408" s="1">
        <v>44037</v>
      </c>
      <c r="H4408" t="s">
        <v>66</v>
      </c>
      <c r="I4408" t="s">
        <v>99</v>
      </c>
      <c r="J4408" s="3" t="s">
        <v>14379</v>
      </c>
      <c r="K4408" t="s">
        <v>24</v>
      </c>
      <c r="M4408" t="s">
        <v>89</v>
      </c>
      <c r="N4408" t="s">
        <v>26</v>
      </c>
      <c r="O4408" s="2">
        <v>45078.041643518518</v>
      </c>
      <c r="R4408" t="str">
        <f t="shared" ca="1" si="68"/>
        <v>Aisha</v>
      </c>
      <c r="S4408" t="str">
        <f>IFERROR(TEXT(DATEVALUE(LEFT(Table1[[#This Row],[Date of Purchase]],10)), "MMMM"), TEXT(Table1[[#This Row],[Date of Purchase]], "MMMM"))</f>
        <v>July</v>
      </c>
      <c r="T4408" t="str">
        <f>IF(OR(
  AND(Table1[[#This Row],[Ticket Priority]]="Critical", Table1[[#This Row],[Ticket Status]]&lt;&gt;"Closed"),
  AND(Table1[[#This Row],[Ticket Priority]]="High", Table1[[#This Row],[Ticket Status]]="Open")
), "Yes", "No")</f>
        <v>No</v>
      </c>
      <c r="U4408" s="4" t="str">
        <f>IF(Table1[[#This Row],[Ticket Status]]="Closed","Yes","No")</f>
        <v>No</v>
      </c>
      <c r="V4408" s="4" t="str">
        <f>IF(Table1[[#This Row],[Ticket Status]]="Pending Customer Response","Yes","No")</f>
        <v>Yes</v>
      </c>
      <c r="W4408" s="5">
        <f ca="1">COUNTIFS(Table1[Agent_name],Table1[[#This Row],[Agent_name]],Table1[Month],Table1[[#This Row],[Month]])/160</f>
        <v>0.875</v>
      </c>
    </row>
    <row r="4409" spans="1:23" x14ac:dyDescent="0.25">
      <c r="A4409">
        <v>4408</v>
      </c>
      <c r="B4409" t="s">
        <v>14380</v>
      </c>
      <c r="C4409" t="s">
        <v>14381</v>
      </c>
      <c r="D4409">
        <v>46</v>
      </c>
      <c r="E4409" t="s">
        <v>19</v>
      </c>
      <c r="F4409" t="s">
        <v>317</v>
      </c>
      <c r="G4409" s="1">
        <v>44466</v>
      </c>
      <c r="H4409" t="s">
        <v>21</v>
      </c>
      <c r="I4409" t="s">
        <v>113</v>
      </c>
      <c r="J4409" s="3" t="s">
        <v>14382</v>
      </c>
      <c r="K4409" t="s">
        <v>24</v>
      </c>
      <c r="M4409" t="s">
        <v>89</v>
      </c>
      <c r="N4409" t="s">
        <v>33</v>
      </c>
      <c r="O4409" s="2">
        <v>45078.57707175926</v>
      </c>
      <c r="R4409" t="str">
        <f t="shared" ca="1" si="68"/>
        <v>Sara</v>
      </c>
      <c r="S4409" t="str">
        <f>IFERROR(TEXT(DATEVALUE(LEFT(Table1[[#This Row],[Date of Purchase]],10)), "MMMM"), TEXT(Table1[[#This Row],[Date of Purchase]], "MMMM"))</f>
        <v>September</v>
      </c>
      <c r="T4409" t="str">
        <f>IF(OR(
  AND(Table1[[#This Row],[Ticket Priority]]="Critical", Table1[[#This Row],[Ticket Status]]&lt;&gt;"Closed"),
  AND(Table1[[#This Row],[Ticket Priority]]="High", Table1[[#This Row],[Ticket Status]]="Open")
), "Yes", "No")</f>
        <v>No</v>
      </c>
      <c r="U4409" s="4" t="str">
        <f>IF(Table1[[#This Row],[Ticket Status]]="Closed","Yes","No")</f>
        <v>No</v>
      </c>
      <c r="V4409" s="4" t="str">
        <f>IF(Table1[[#This Row],[Ticket Status]]="Pending Customer Response","Yes","No")</f>
        <v>Yes</v>
      </c>
      <c r="W4409" s="5">
        <f ca="1">COUNTIFS(Table1[Agent_name],Table1[[#This Row],[Agent_name]],Table1[Month],Table1[[#This Row],[Month]])/160</f>
        <v>0.65</v>
      </c>
    </row>
    <row r="4410" spans="1:23" x14ac:dyDescent="0.25">
      <c r="A4410">
        <v>4409</v>
      </c>
      <c r="B4410" t="s">
        <v>6054</v>
      </c>
      <c r="C4410" t="s">
        <v>14383</v>
      </c>
      <c r="D4410">
        <v>48</v>
      </c>
      <c r="E4410" t="s">
        <v>58</v>
      </c>
      <c r="F4410" t="s">
        <v>173</v>
      </c>
      <c r="G4410" s="1">
        <v>44072</v>
      </c>
      <c r="H4410" t="s">
        <v>59</v>
      </c>
      <c r="I4410" t="s">
        <v>31</v>
      </c>
      <c r="J4410" s="3" t="s">
        <v>14384</v>
      </c>
      <c r="K4410" t="s">
        <v>39</v>
      </c>
      <c r="L4410" t="s">
        <v>14385</v>
      </c>
      <c r="M4410" t="s">
        <v>41</v>
      </c>
      <c r="N4410" t="s">
        <v>33</v>
      </c>
      <c r="O4410" s="2">
        <v>45078.785416666666</v>
      </c>
      <c r="P4410" s="2">
        <v>45078.250694444447</v>
      </c>
      <c r="Q4410">
        <v>3</v>
      </c>
      <c r="R4410" t="str">
        <f t="shared" ca="1" si="68"/>
        <v>Aisha</v>
      </c>
      <c r="S4410" t="str">
        <f>IFERROR(TEXT(DATEVALUE(LEFT(Table1[[#This Row],[Date of Purchase]],10)), "MMMM"), TEXT(Table1[[#This Row],[Date of Purchase]], "MMMM"))</f>
        <v>August</v>
      </c>
      <c r="T4410" t="str">
        <f>IF(OR(
  AND(Table1[[#This Row],[Ticket Priority]]="Critical", Table1[[#This Row],[Ticket Status]]&lt;&gt;"Closed"),
  AND(Table1[[#This Row],[Ticket Priority]]="High", Table1[[#This Row],[Ticket Status]]="Open")
), "Yes", "No")</f>
        <v>No</v>
      </c>
      <c r="U4410" s="4" t="str">
        <f>IF(Table1[[#This Row],[Ticket Status]]="Closed","Yes","No")</f>
        <v>Yes</v>
      </c>
      <c r="V4410" s="4" t="str">
        <f>IF(Table1[[#This Row],[Ticket Status]]="Pending Customer Response","Yes","No")</f>
        <v>No</v>
      </c>
      <c r="W4410" s="5">
        <f ca="1">COUNTIFS(Table1[Agent_name],Table1[[#This Row],[Agent_name]],Table1[Month],Table1[[#This Row],[Month]])/160</f>
        <v>0.86250000000000004</v>
      </c>
    </row>
    <row r="4411" spans="1:23" x14ac:dyDescent="0.25">
      <c r="A4411">
        <v>4410</v>
      </c>
      <c r="B4411" t="s">
        <v>14386</v>
      </c>
      <c r="C4411" t="s">
        <v>14387</v>
      </c>
      <c r="D4411">
        <v>33</v>
      </c>
      <c r="E4411" t="s">
        <v>29</v>
      </c>
      <c r="F4411" t="s">
        <v>134</v>
      </c>
      <c r="G4411" s="1">
        <v>43887</v>
      </c>
      <c r="H4411" t="s">
        <v>21</v>
      </c>
      <c r="I4411" t="s">
        <v>72</v>
      </c>
      <c r="J4411" s="3" t="s">
        <v>14388</v>
      </c>
      <c r="K4411" t="s">
        <v>62</v>
      </c>
      <c r="M4411" t="s">
        <v>143</v>
      </c>
      <c r="N4411" t="s">
        <v>83</v>
      </c>
      <c r="R4411" t="str">
        <f t="shared" ca="1" si="68"/>
        <v>Mohit</v>
      </c>
      <c r="S4411" t="str">
        <f>IFERROR(TEXT(DATEVALUE(LEFT(Table1[[#This Row],[Date of Purchase]],10)), "MMMM"), TEXT(Table1[[#This Row],[Date of Purchase]], "MMMM"))</f>
        <v>February</v>
      </c>
      <c r="T4411" t="str">
        <f>IF(OR(
  AND(Table1[[#This Row],[Ticket Priority]]="Critical", Table1[[#This Row],[Ticket Status]]&lt;&gt;"Closed"),
  AND(Table1[[#This Row],[Ticket Priority]]="High", Table1[[#This Row],[Ticket Status]]="Open")
), "Yes", "No")</f>
        <v>No</v>
      </c>
      <c r="U4411" s="4" t="str">
        <f>IF(Table1[[#This Row],[Ticket Status]]="Closed","Yes","No")</f>
        <v>No</v>
      </c>
      <c r="V4411" s="4" t="str">
        <f>IF(Table1[[#This Row],[Ticket Status]]="Pending Customer Response","Yes","No")</f>
        <v>No</v>
      </c>
      <c r="W4411" s="5">
        <f ca="1">COUNTIFS(Table1[Agent_name],Table1[[#This Row],[Agent_name]],Table1[Month],Table1[[#This Row],[Month]])/160</f>
        <v>0.52500000000000002</v>
      </c>
    </row>
    <row r="4412" spans="1:23" x14ac:dyDescent="0.25">
      <c r="A4412">
        <v>4411</v>
      </c>
      <c r="B4412" t="s">
        <v>14389</v>
      </c>
      <c r="C4412" t="s">
        <v>14390</v>
      </c>
      <c r="D4412">
        <v>63</v>
      </c>
      <c r="E4412" t="s">
        <v>29</v>
      </c>
      <c r="F4412" t="s">
        <v>112</v>
      </c>
      <c r="G4412" s="1">
        <v>44047</v>
      </c>
      <c r="H4412" t="s">
        <v>21</v>
      </c>
      <c r="I4412" t="s">
        <v>22</v>
      </c>
      <c r="J4412" s="3" t="s">
        <v>14391</v>
      </c>
      <c r="K4412" t="s">
        <v>39</v>
      </c>
      <c r="L4412" t="s">
        <v>14392</v>
      </c>
      <c r="M4412" t="s">
        <v>89</v>
      </c>
      <c r="N4412" t="s">
        <v>55</v>
      </c>
      <c r="O4412" s="2">
        <v>45078.341006944444</v>
      </c>
      <c r="P4412" s="2">
        <v>45078.608368055553</v>
      </c>
      <c r="Q4412">
        <v>3</v>
      </c>
      <c r="R4412" t="str">
        <f t="shared" ca="1" si="68"/>
        <v>Arjun</v>
      </c>
      <c r="S4412" t="str">
        <f>IFERROR(TEXT(DATEVALUE(LEFT(Table1[[#This Row],[Date of Purchase]],10)), "MMMM"), TEXT(Table1[[#This Row],[Date of Purchase]], "MMMM"))</f>
        <v>August</v>
      </c>
      <c r="T4412" t="str">
        <f>IF(OR(
  AND(Table1[[#This Row],[Ticket Priority]]="Critical", Table1[[#This Row],[Ticket Status]]&lt;&gt;"Closed"),
  AND(Table1[[#This Row],[Ticket Priority]]="High", Table1[[#This Row],[Ticket Status]]="Open")
), "Yes", "No")</f>
        <v>No</v>
      </c>
      <c r="U4412" s="4" t="str">
        <f>IF(Table1[[#This Row],[Ticket Status]]="Closed","Yes","No")</f>
        <v>Yes</v>
      </c>
      <c r="V4412" s="4" t="str">
        <f>IF(Table1[[#This Row],[Ticket Status]]="Pending Customer Response","Yes","No")</f>
        <v>No</v>
      </c>
      <c r="W4412" s="5">
        <f ca="1">COUNTIFS(Table1[Agent_name],Table1[[#This Row],[Agent_name]],Table1[Month],Table1[[#This Row],[Month]])/160</f>
        <v>0.20624999999999999</v>
      </c>
    </row>
    <row r="4413" spans="1:23" x14ac:dyDescent="0.25">
      <c r="A4413">
        <v>4412</v>
      </c>
      <c r="B4413" t="s">
        <v>14393</v>
      </c>
      <c r="C4413" t="s">
        <v>14394</v>
      </c>
      <c r="D4413">
        <v>49</v>
      </c>
      <c r="E4413" t="s">
        <v>19</v>
      </c>
      <c r="F4413" t="s">
        <v>65</v>
      </c>
      <c r="G4413" s="1">
        <v>44000</v>
      </c>
      <c r="H4413" t="s">
        <v>67</v>
      </c>
      <c r="I4413" t="s">
        <v>99</v>
      </c>
      <c r="J4413" s="3" t="s">
        <v>14395</v>
      </c>
      <c r="K4413" t="s">
        <v>24</v>
      </c>
      <c r="M4413" t="s">
        <v>41</v>
      </c>
      <c r="N4413" t="s">
        <v>55</v>
      </c>
      <c r="O4413" s="2">
        <v>45078.811851851853</v>
      </c>
      <c r="R4413" t="str">
        <f t="shared" ca="1" si="68"/>
        <v>Aisha</v>
      </c>
      <c r="S4413" t="str">
        <f>IFERROR(TEXT(DATEVALUE(LEFT(Table1[[#This Row],[Date of Purchase]],10)), "MMMM"), TEXT(Table1[[#This Row],[Date of Purchase]], "MMMM"))</f>
        <v>June</v>
      </c>
      <c r="T4413" t="str">
        <f>IF(OR(
  AND(Table1[[#This Row],[Ticket Priority]]="Critical", Table1[[#This Row],[Ticket Status]]&lt;&gt;"Closed"),
  AND(Table1[[#This Row],[Ticket Priority]]="High", Table1[[#This Row],[Ticket Status]]="Open")
), "Yes", "No")</f>
        <v>No</v>
      </c>
      <c r="U4413" s="4" t="str">
        <f>IF(Table1[[#This Row],[Ticket Status]]="Closed","Yes","No")</f>
        <v>No</v>
      </c>
      <c r="V4413" s="4" t="str">
        <f>IF(Table1[[#This Row],[Ticket Status]]="Pending Customer Response","Yes","No")</f>
        <v>Yes</v>
      </c>
      <c r="W4413" s="5">
        <f ca="1">COUNTIFS(Table1[Agent_name],Table1[[#This Row],[Agent_name]],Table1[Month],Table1[[#This Row],[Month]])/160</f>
        <v>0.89375000000000004</v>
      </c>
    </row>
    <row r="4414" spans="1:23" x14ac:dyDescent="0.25">
      <c r="A4414">
        <v>4413</v>
      </c>
      <c r="B4414" t="s">
        <v>14396</v>
      </c>
      <c r="C4414" t="s">
        <v>14397</v>
      </c>
      <c r="D4414">
        <v>61</v>
      </c>
      <c r="E4414" t="s">
        <v>58</v>
      </c>
      <c r="F4414" t="s">
        <v>71</v>
      </c>
      <c r="G4414" s="1">
        <v>44376</v>
      </c>
      <c r="H4414" t="s">
        <v>67</v>
      </c>
      <c r="I4414" t="s">
        <v>67</v>
      </c>
      <c r="J4414" s="3" t="s">
        <v>14398</v>
      </c>
      <c r="K4414" t="s">
        <v>39</v>
      </c>
      <c r="L4414" t="s">
        <v>14399</v>
      </c>
      <c r="M4414" t="s">
        <v>143</v>
      </c>
      <c r="N4414" t="s">
        <v>55</v>
      </c>
      <c r="O4414" s="2">
        <v>45078.583402777775</v>
      </c>
      <c r="P4414" s="2">
        <v>45078.360486111109</v>
      </c>
      <c r="Q4414">
        <v>2</v>
      </c>
      <c r="R4414" t="str">
        <f t="shared" ca="1" si="68"/>
        <v>Sara</v>
      </c>
      <c r="S4414" t="str">
        <f>IFERROR(TEXT(DATEVALUE(LEFT(Table1[[#This Row],[Date of Purchase]],10)), "MMMM"), TEXT(Table1[[#This Row],[Date of Purchase]], "MMMM"))</f>
        <v>June</v>
      </c>
      <c r="T4414" t="str">
        <f>IF(OR(
  AND(Table1[[#This Row],[Ticket Priority]]="Critical", Table1[[#This Row],[Ticket Status]]&lt;&gt;"Closed"),
  AND(Table1[[#This Row],[Ticket Priority]]="High", Table1[[#This Row],[Ticket Status]]="Open")
), "Yes", "No")</f>
        <v>No</v>
      </c>
      <c r="U4414" s="4" t="str">
        <f>IF(Table1[[#This Row],[Ticket Status]]="Closed","Yes","No")</f>
        <v>Yes</v>
      </c>
      <c r="V4414" s="4" t="str">
        <f>IF(Table1[[#This Row],[Ticket Status]]="Pending Customer Response","Yes","No")</f>
        <v>No</v>
      </c>
      <c r="W4414" s="5">
        <f ca="1">COUNTIFS(Table1[Agent_name],Table1[[#This Row],[Agent_name]],Table1[Month],Table1[[#This Row],[Month]])/160</f>
        <v>0.65</v>
      </c>
    </row>
    <row r="4415" spans="1:23" x14ac:dyDescent="0.25">
      <c r="A4415">
        <v>4414</v>
      </c>
      <c r="B4415" t="s">
        <v>14400</v>
      </c>
      <c r="C4415" t="s">
        <v>14401</v>
      </c>
      <c r="D4415">
        <v>19</v>
      </c>
      <c r="E4415" t="s">
        <v>29</v>
      </c>
      <c r="F4415" t="s">
        <v>92</v>
      </c>
      <c r="G4415" s="1">
        <v>43833</v>
      </c>
      <c r="H4415" t="s">
        <v>59</v>
      </c>
      <c r="I4415" t="s">
        <v>60</v>
      </c>
      <c r="J4415" s="3" t="s">
        <v>14402</v>
      </c>
      <c r="K4415" t="s">
        <v>62</v>
      </c>
      <c r="M4415" t="s">
        <v>89</v>
      </c>
      <c r="N4415" t="s">
        <v>26</v>
      </c>
      <c r="R4415" t="str">
        <f t="shared" ca="1" si="68"/>
        <v>Aisha</v>
      </c>
      <c r="S4415" t="str">
        <f>IFERROR(TEXT(DATEVALUE(LEFT(Table1[[#This Row],[Date of Purchase]],10)), "MMMM"), TEXT(Table1[[#This Row],[Date of Purchase]], "MMMM"))</f>
        <v>January</v>
      </c>
      <c r="T4415" t="str">
        <f>IF(OR(
  AND(Table1[[#This Row],[Ticket Priority]]="Critical", Table1[[#This Row],[Ticket Status]]&lt;&gt;"Closed"),
  AND(Table1[[#This Row],[Ticket Priority]]="High", Table1[[#This Row],[Ticket Status]]="Open")
), "Yes", "No")</f>
        <v>Yes</v>
      </c>
      <c r="U4415" s="4" t="str">
        <f>IF(Table1[[#This Row],[Ticket Status]]="Closed","Yes","No")</f>
        <v>No</v>
      </c>
      <c r="V4415" s="4" t="str">
        <f>IF(Table1[[#This Row],[Ticket Status]]="Pending Customer Response","Yes","No")</f>
        <v>No</v>
      </c>
      <c r="W4415" s="5">
        <f ca="1">COUNTIFS(Table1[Agent_name],Table1[[#This Row],[Agent_name]],Table1[Month],Table1[[#This Row],[Month]])/160</f>
        <v>0.83125000000000004</v>
      </c>
    </row>
    <row r="4416" spans="1:23" x14ac:dyDescent="0.25">
      <c r="A4416">
        <v>4415</v>
      </c>
      <c r="B4416" t="s">
        <v>14403</v>
      </c>
      <c r="C4416" t="s">
        <v>14404</v>
      </c>
      <c r="D4416">
        <v>35</v>
      </c>
      <c r="E4416" t="s">
        <v>58</v>
      </c>
      <c r="F4416" t="s">
        <v>107</v>
      </c>
      <c r="G4416" s="1">
        <v>43989</v>
      </c>
      <c r="H4416" t="s">
        <v>66</v>
      </c>
      <c r="I4416" t="s">
        <v>150</v>
      </c>
      <c r="J4416" s="3" t="s">
        <v>14405</v>
      </c>
      <c r="K4416" t="s">
        <v>62</v>
      </c>
      <c r="M4416" t="s">
        <v>25</v>
      </c>
      <c r="N4416" t="s">
        <v>33</v>
      </c>
      <c r="R4416" t="str">
        <f t="shared" ca="1" si="68"/>
        <v>Rahul</v>
      </c>
      <c r="S4416" t="str">
        <f>IFERROR(TEXT(DATEVALUE(LEFT(Table1[[#This Row],[Date of Purchase]],10)), "MMMM"), TEXT(Table1[[#This Row],[Date of Purchase]], "MMMM"))</f>
        <v>June</v>
      </c>
      <c r="T4416" t="str">
        <f>IF(OR(
  AND(Table1[[#This Row],[Ticket Priority]]="Critical", Table1[[#This Row],[Ticket Status]]&lt;&gt;"Closed"),
  AND(Table1[[#This Row],[Ticket Priority]]="High", Table1[[#This Row],[Ticket Status]]="Open")
), "Yes", "No")</f>
        <v>Yes</v>
      </c>
      <c r="U4416" s="4" t="str">
        <f>IF(Table1[[#This Row],[Ticket Status]]="Closed","Yes","No")</f>
        <v>No</v>
      </c>
      <c r="V4416" s="4" t="str">
        <f>IF(Table1[[#This Row],[Ticket Status]]="Pending Customer Response","Yes","No")</f>
        <v>No</v>
      </c>
      <c r="W4416" s="5">
        <f ca="1">COUNTIFS(Table1[Agent_name],Table1[[#This Row],[Agent_name]],Table1[Month],Table1[[#This Row],[Month]])/160</f>
        <v>0.22500000000000001</v>
      </c>
    </row>
    <row r="4417" spans="1:23" x14ac:dyDescent="0.25">
      <c r="A4417">
        <v>4416</v>
      </c>
      <c r="B4417" t="s">
        <v>14406</v>
      </c>
      <c r="C4417" t="s">
        <v>14407</v>
      </c>
      <c r="D4417">
        <v>43</v>
      </c>
      <c r="E4417" t="s">
        <v>58</v>
      </c>
      <c r="F4417" t="s">
        <v>36</v>
      </c>
      <c r="G4417" s="1">
        <v>44031</v>
      </c>
      <c r="H4417" t="s">
        <v>67</v>
      </c>
      <c r="I4417" t="s">
        <v>31</v>
      </c>
      <c r="J4417" s="3" t="s">
        <v>14408</v>
      </c>
      <c r="K4417" t="s">
        <v>39</v>
      </c>
      <c r="L4417" t="s">
        <v>14409</v>
      </c>
      <c r="M4417" t="s">
        <v>143</v>
      </c>
      <c r="N4417" t="s">
        <v>83</v>
      </c>
      <c r="O4417" s="2">
        <v>45078.609837962962</v>
      </c>
      <c r="P4417" s="2">
        <v>45078.758449074077</v>
      </c>
      <c r="Q4417">
        <v>3</v>
      </c>
      <c r="R4417" t="str">
        <f t="shared" ca="1" si="68"/>
        <v>Priya</v>
      </c>
      <c r="S4417" t="str">
        <f>IFERROR(TEXT(DATEVALUE(LEFT(Table1[[#This Row],[Date of Purchase]],10)), "MMMM"), TEXT(Table1[[#This Row],[Date of Purchase]], "MMMM"))</f>
        <v>July</v>
      </c>
      <c r="T4417" t="str">
        <f>IF(OR(
  AND(Table1[[#This Row],[Ticket Priority]]="Critical", Table1[[#This Row],[Ticket Status]]&lt;&gt;"Closed"),
  AND(Table1[[#This Row],[Ticket Priority]]="High", Table1[[#This Row],[Ticket Status]]="Open")
), "Yes", "No")</f>
        <v>No</v>
      </c>
      <c r="U4417" s="4" t="str">
        <f>IF(Table1[[#This Row],[Ticket Status]]="Closed","Yes","No")</f>
        <v>Yes</v>
      </c>
      <c r="V4417" s="4" t="str">
        <f>IF(Table1[[#This Row],[Ticket Status]]="Pending Customer Response","Yes","No")</f>
        <v>No</v>
      </c>
      <c r="W4417" s="5">
        <f ca="1">COUNTIFS(Table1[Agent_name],Table1[[#This Row],[Agent_name]],Table1[Month],Table1[[#This Row],[Month]])/160</f>
        <v>0.45</v>
      </c>
    </row>
    <row r="4418" spans="1:23" x14ac:dyDescent="0.25">
      <c r="A4418">
        <v>4417</v>
      </c>
      <c r="B4418" t="s">
        <v>14410</v>
      </c>
      <c r="C4418" t="s">
        <v>14411</v>
      </c>
      <c r="D4418">
        <v>48</v>
      </c>
      <c r="E4418" t="s">
        <v>58</v>
      </c>
      <c r="F4418" t="s">
        <v>76</v>
      </c>
      <c r="G4418" s="1">
        <v>43834</v>
      </c>
      <c r="H4418" t="s">
        <v>66</v>
      </c>
      <c r="I4418" t="s">
        <v>150</v>
      </c>
      <c r="J4418" s="3" t="s">
        <v>14412</v>
      </c>
      <c r="K4418" t="s">
        <v>62</v>
      </c>
      <c r="M4418" t="s">
        <v>25</v>
      </c>
      <c r="N4418" t="s">
        <v>55</v>
      </c>
      <c r="R4418" t="str">
        <f t="shared" ref="R4418:R4481" ca="1" si="69">CHOOSE(
RANDBETWEEN(1,20),
"Aisha","Aisha","Aisha","Aisha",
"Ravi","Ravi","Ravi",
"Sara","Sara","Sara",
"Mohit","Mohit",
"Priya","Priya",
"Arjun",
"Neha","Rahul","Divya","Karan","Meera","Sanjay"
)</f>
        <v>Aisha</v>
      </c>
      <c r="S4418" t="str">
        <f>IFERROR(TEXT(DATEVALUE(LEFT(Table1[[#This Row],[Date of Purchase]],10)), "MMMM"), TEXT(Table1[[#This Row],[Date of Purchase]], "MMMM"))</f>
        <v>January</v>
      </c>
      <c r="T4418" t="str">
        <f>IF(OR(
  AND(Table1[[#This Row],[Ticket Priority]]="Critical", Table1[[#This Row],[Ticket Status]]&lt;&gt;"Closed"),
  AND(Table1[[#This Row],[Ticket Priority]]="High", Table1[[#This Row],[Ticket Status]]="Open")
), "Yes", "No")</f>
        <v>Yes</v>
      </c>
      <c r="U4418" s="4" t="str">
        <f>IF(Table1[[#This Row],[Ticket Status]]="Closed","Yes","No")</f>
        <v>No</v>
      </c>
      <c r="V4418" s="4" t="str">
        <f>IF(Table1[[#This Row],[Ticket Status]]="Pending Customer Response","Yes","No")</f>
        <v>No</v>
      </c>
      <c r="W4418" s="5">
        <f ca="1">COUNTIFS(Table1[Agent_name],Table1[[#This Row],[Agent_name]],Table1[Month],Table1[[#This Row],[Month]])/160</f>
        <v>0.83125000000000004</v>
      </c>
    </row>
    <row r="4419" spans="1:23" x14ac:dyDescent="0.25">
      <c r="A4419">
        <v>4418</v>
      </c>
      <c r="B4419" t="s">
        <v>14413</v>
      </c>
      <c r="C4419" t="s">
        <v>14414</v>
      </c>
      <c r="D4419">
        <v>56</v>
      </c>
      <c r="E4419" t="s">
        <v>29</v>
      </c>
      <c r="F4419" t="s">
        <v>249</v>
      </c>
      <c r="G4419" s="1">
        <v>43969</v>
      </c>
      <c r="H4419" t="s">
        <v>67</v>
      </c>
      <c r="I4419" t="s">
        <v>141</v>
      </c>
      <c r="J4419" s="3" t="s">
        <v>14415</v>
      </c>
      <c r="K4419" t="s">
        <v>39</v>
      </c>
      <c r="L4419" t="s">
        <v>14416</v>
      </c>
      <c r="M4419" t="s">
        <v>41</v>
      </c>
      <c r="N4419" t="s">
        <v>55</v>
      </c>
      <c r="O4419" s="2">
        <v>45078.277916666666</v>
      </c>
      <c r="P4419" s="2">
        <v>45078.593888888892</v>
      </c>
      <c r="Q4419">
        <v>5</v>
      </c>
      <c r="R4419" t="str">
        <f t="shared" ca="1" si="69"/>
        <v>Aisha</v>
      </c>
      <c r="S4419" t="str">
        <f>IFERROR(TEXT(DATEVALUE(LEFT(Table1[[#This Row],[Date of Purchase]],10)), "MMMM"), TEXT(Table1[[#This Row],[Date of Purchase]], "MMMM"))</f>
        <v>May</v>
      </c>
      <c r="T4419" t="str">
        <f>IF(OR(
  AND(Table1[[#This Row],[Ticket Priority]]="Critical", Table1[[#This Row],[Ticket Status]]&lt;&gt;"Closed"),
  AND(Table1[[#This Row],[Ticket Priority]]="High", Table1[[#This Row],[Ticket Status]]="Open")
), "Yes", "No")</f>
        <v>No</v>
      </c>
      <c r="U4419" s="4" t="str">
        <f>IF(Table1[[#This Row],[Ticket Status]]="Closed","Yes","No")</f>
        <v>Yes</v>
      </c>
      <c r="V4419" s="4" t="str">
        <f>IF(Table1[[#This Row],[Ticket Status]]="Pending Customer Response","Yes","No")</f>
        <v>No</v>
      </c>
      <c r="W4419" s="5">
        <f ca="1">COUNTIFS(Table1[Agent_name],Table1[[#This Row],[Agent_name]],Table1[Month],Table1[[#This Row],[Month]])/160</f>
        <v>0.93125000000000002</v>
      </c>
    </row>
    <row r="4420" spans="1:23" x14ac:dyDescent="0.25">
      <c r="A4420">
        <v>4419</v>
      </c>
      <c r="B4420" t="s">
        <v>14417</v>
      </c>
      <c r="C4420" t="s">
        <v>14418</v>
      </c>
      <c r="D4420">
        <v>31</v>
      </c>
      <c r="E4420" t="s">
        <v>29</v>
      </c>
      <c r="F4420" t="s">
        <v>317</v>
      </c>
      <c r="G4420" s="1">
        <v>44173</v>
      </c>
      <c r="H4420" t="s">
        <v>45</v>
      </c>
      <c r="I4420" t="s">
        <v>77</v>
      </c>
      <c r="J4420" s="3" t="s">
        <v>14419</v>
      </c>
      <c r="K4420" t="s">
        <v>24</v>
      </c>
      <c r="M4420" t="s">
        <v>143</v>
      </c>
      <c r="N4420" t="s">
        <v>26</v>
      </c>
      <c r="O4420" s="2">
        <v>45078.890428240738</v>
      </c>
      <c r="R4420" t="str">
        <f t="shared" ca="1" si="69"/>
        <v>Karan</v>
      </c>
      <c r="S4420" t="str">
        <f>IFERROR(TEXT(DATEVALUE(LEFT(Table1[[#This Row],[Date of Purchase]],10)), "MMMM"), TEXT(Table1[[#This Row],[Date of Purchase]], "MMMM"))</f>
        <v>December</v>
      </c>
      <c r="T4420" t="str">
        <f>IF(OR(
  AND(Table1[[#This Row],[Ticket Priority]]="Critical", Table1[[#This Row],[Ticket Status]]&lt;&gt;"Closed"),
  AND(Table1[[#This Row],[Ticket Priority]]="High", Table1[[#This Row],[Ticket Status]]="Open")
), "Yes", "No")</f>
        <v>No</v>
      </c>
      <c r="U4420" s="4" t="str">
        <f>IF(Table1[[#This Row],[Ticket Status]]="Closed","Yes","No")</f>
        <v>No</v>
      </c>
      <c r="V4420" s="4" t="str">
        <f>IF(Table1[[#This Row],[Ticket Status]]="Pending Customer Response","Yes","No")</f>
        <v>Yes</v>
      </c>
      <c r="W4420" s="5">
        <f ca="1">COUNTIFS(Table1[Agent_name],Table1[[#This Row],[Agent_name]],Table1[Month],Table1[[#This Row],[Month]])/160</f>
        <v>0.18124999999999999</v>
      </c>
    </row>
    <row r="4421" spans="1:23" x14ac:dyDescent="0.25">
      <c r="A4421">
        <v>4420</v>
      </c>
      <c r="B4421" t="s">
        <v>14420</v>
      </c>
      <c r="C4421" t="s">
        <v>14421</v>
      </c>
      <c r="D4421">
        <v>67</v>
      </c>
      <c r="E4421" t="s">
        <v>19</v>
      </c>
      <c r="F4421" t="s">
        <v>173</v>
      </c>
      <c r="G4421" s="1">
        <v>44371</v>
      </c>
      <c r="H4421" t="s">
        <v>45</v>
      </c>
      <c r="I4421" t="s">
        <v>93</v>
      </c>
      <c r="J4421" s="3" t="s">
        <v>14422</v>
      </c>
      <c r="K4421" t="s">
        <v>24</v>
      </c>
      <c r="M4421" t="s">
        <v>25</v>
      </c>
      <c r="N4421" t="s">
        <v>33</v>
      </c>
      <c r="O4421" s="2">
        <v>45078.049456018518</v>
      </c>
      <c r="R4421" t="str">
        <f t="shared" ca="1" si="69"/>
        <v>Sara</v>
      </c>
      <c r="S4421" t="str">
        <f>IFERROR(TEXT(DATEVALUE(LEFT(Table1[[#This Row],[Date of Purchase]],10)), "MMMM"), TEXT(Table1[[#This Row],[Date of Purchase]], "MMMM"))</f>
        <v>June</v>
      </c>
      <c r="T4421" t="str">
        <f>IF(OR(
  AND(Table1[[#This Row],[Ticket Priority]]="Critical", Table1[[#This Row],[Ticket Status]]&lt;&gt;"Closed"),
  AND(Table1[[#This Row],[Ticket Priority]]="High", Table1[[#This Row],[Ticket Status]]="Open")
), "Yes", "No")</f>
        <v>Yes</v>
      </c>
      <c r="U4421" s="4" t="str">
        <f>IF(Table1[[#This Row],[Ticket Status]]="Closed","Yes","No")</f>
        <v>No</v>
      </c>
      <c r="V4421" s="4" t="str">
        <f>IF(Table1[[#This Row],[Ticket Status]]="Pending Customer Response","Yes","No")</f>
        <v>Yes</v>
      </c>
      <c r="W4421" s="5">
        <f ca="1">COUNTIFS(Table1[Agent_name],Table1[[#This Row],[Agent_name]],Table1[Month],Table1[[#This Row],[Month]])/160</f>
        <v>0.65</v>
      </c>
    </row>
    <row r="4422" spans="1:23" x14ac:dyDescent="0.25">
      <c r="A4422">
        <v>4421</v>
      </c>
      <c r="B4422" t="s">
        <v>14423</v>
      </c>
      <c r="C4422" t="s">
        <v>2409</v>
      </c>
      <c r="D4422">
        <v>65</v>
      </c>
      <c r="E4422" t="s">
        <v>19</v>
      </c>
      <c r="F4422" t="s">
        <v>249</v>
      </c>
      <c r="G4422" s="1">
        <v>44231</v>
      </c>
      <c r="H4422" t="s">
        <v>21</v>
      </c>
      <c r="I4422" t="s">
        <v>93</v>
      </c>
      <c r="J4422" s="3" t="s">
        <v>14424</v>
      </c>
      <c r="K4422" t="s">
        <v>39</v>
      </c>
      <c r="L4422" t="s">
        <v>14425</v>
      </c>
      <c r="M4422" t="s">
        <v>143</v>
      </c>
      <c r="N4422" t="s">
        <v>33</v>
      </c>
      <c r="O4422" s="2">
        <v>45078.577245370368</v>
      </c>
      <c r="P4422" s="2">
        <v>45078.509884259256</v>
      </c>
      <c r="Q4422">
        <v>2</v>
      </c>
      <c r="R4422" t="str">
        <f t="shared" ca="1" si="69"/>
        <v>Meera</v>
      </c>
      <c r="S4422" t="str">
        <f>IFERROR(TEXT(DATEVALUE(LEFT(Table1[[#This Row],[Date of Purchase]],10)), "MMMM"), TEXT(Table1[[#This Row],[Date of Purchase]], "MMMM"))</f>
        <v>February</v>
      </c>
      <c r="T4422" t="str">
        <f>IF(OR(
  AND(Table1[[#This Row],[Ticket Priority]]="Critical", Table1[[#This Row],[Ticket Status]]&lt;&gt;"Closed"),
  AND(Table1[[#This Row],[Ticket Priority]]="High", Table1[[#This Row],[Ticket Status]]="Open")
), "Yes", "No")</f>
        <v>No</v>
      </c>
      <c r="U4422" s="4" t="str">
        <f>IF(Table1[[#This Row],[Ticket Status]]="Closed","Yes","No")</f>
        <v>Yes</v>
      </c>
      <c r="V4422" s="4" t="str">
        <f>IF(Table1[[#This Row],[Ticket Status]]="Pending Customer Response","Yes","No")</f>
        <v>No</v>
      </c>
      <c r="W4422" s="5">
        <f ca="1">COUNTIFS(Table1[Agent_name],Table1[[#This Row],[Agent_name]],Table1[Month],Table1[[#This Row],[Month]])/160</f>
        <v>0.21249999999999999</v>
      </c>
    </row>
    <row r="4423" spans="1:23" x14ac:dyDescent="0.25">
      <c r="A4423">
        <v>4422</v>
      </c>
      <c r="B4423" t="s">
        <v>14426</v>
      </c>
      <c r="C4423" t="s">
        <v>14427</v>
      </c>
      <c r="D4423">
        <v>19</v>
      </c>
      <c r="E4423" t="s">
        <v>29</v>
      </c>
      <c r="F4423" t="s">
        <v>129</v>
      </c>
      <c r="G4423" s="1">
        <v>44020</v>
      </c>
      <c r="H4423" t="s">
        <v>66</v>
      </c>
      <c r="I4423" t="s">
        <v>22</v>
      </c>
      <c r="J4423" s="3" t="s">
        <v>14428</v>
      </c>
      <c r="K4423" t="s">
        <v>62</v>
      </c>
      <c r="M4423" t="s">
        <v>89</v>
      </c>
      <c r="N4423" t="s">
        <v>55</v>
      </c>
      <c r="R4423" t="str">
        <f t="shared" ca="1" si="69"/>
        <v>Ravi</v>
      </c>
      <c r="S4423" t="str">
        <f>IFERROR(TEXT(DATEVALUE(LEFT(Table1[[#This Row],[Date of Purchase]],10)), "MMMM"), TEXT(Table1[[#This Row],[Date of Purchase]], "MMMM"))</f>
        <v>July</v>
      </c>
      <c r="T4423" t="str">
        <f>IF(OR(
  AND(Table1[[#This Row],[Ticket Priority]]="Critical", Table1[[#This Row],[Ticket Status]]&lt;&gt;"Closed"),
  AND(Table1[[#This Row],[Ticket Priority]]="High", Table1[[#This Row],[Ticket Status]]="Open")
), "Yes", "No")</f>
        <v>Yes</v>
      </c>
      <c r="U4423" s="4" t="str">
        <f>IF(Table1[[#This Row],[Ticket Status]]="Closed","Yes","No")</f>
        <v>No</v>
      </c>
      <c r="V4423" s="4" t="str">
        <f>IF(Table1[[#This Row],[Ticket Status]]="Pending Customer Response","Yes","No")</f>
        <v>No</v>
      </c>
      <c r="W4423" s="5">
        <f ca="1">COUNTIFS(Table1[Agent_name],Table1[[#This Row],[Agent_name]],Table1[Month],Table1[[#This Row],[Month]])/160</f>
        <v>0.66249999999999998</v>
      </c>
    </row>
    <row r="4424" spans="1:23" x14ac:dyDescent="0.25">
      <c r="A4424">
        <v>4423</v>
      </c>
      <c r="B4424" t="s">
        <v>14429</v>
      </c>
      <c r="C4424" t="s">
        <v>14430</v>
      </c>
      <c r="D4424">
        <v>23</v>
      </c>
      <c r="E4424" t="s">
        <v>58</v>
      </c>
      <c r="F4424" t="s">
        <v>92</v>
      </c>
      <c r="G4424" s="1">
        <v>43876</v>
      </c>
      <c r="H4424" t="s">
        <v>59</v>
      </c>
      <c r="I4424" t="s">
        <v>67</v>
      </c>
      <c r="J4424" s="3" t="s">
        <v>14431</v>
      </c>
      <c r="K4424" t="s">
        <v>24</v>
      </c>
      <c r="M4424" t="s">
        <v>89</v>
      </c>
      <c r="N4424" t="s">
        <v>83</v>
      </c>
      <c r="O4424" s="2">
        <v>45078.423113425924</v>
      </c>
      <c r="R4424" t="str">
        <f t="shared" ca="1" si="69"/>
        <v>Rahul</v>
      </c>
      <c r="S4424" t="str">
        <f>IFERROR(TEXT(DATEVALUE(LEFT(Table1[[#This Row],[Date of Purchase]],10)), "MMMM"), TEXT(Table1[[#This Row],[Date of Purchase]], "MMMM"))</f>
        <v>February</v>
      </c>
      <c r="T4424" t="str">
        <f>IF(OR(
  AND(Table1[[#This Row],[Ticket Priority]]="Critical", Table1[[#This Row],[Ticket Status]]&lt;&gt;"Closed"),
  AND(Table1[[#This Row],[Ticket Priority]]="High", Table1[[#This Row],[Ticket Status]]="Open")
), "Yes", "No")</f>
        <v>No</v>
      </c>
      <c r="U4424" s="4" t="str">
        <f>IF(Table1[[#This Row],[Ticket Status]]="Closed","Yes","No")</f>
        <v>No</v>
      </c>
      <c r="V4424" s="4" t="str">
        <f>IF(Table1[[#This Row],[Ticket Status]]="Pending Customer Response","Yes","No")</f>
        <v>Yes</v>
      </c>
      <c r="W4424" s="5">
        <f ca="1">COUNTIFS(Table1[Agent_name],Table1[[#This Row],[Agent_name]],Table1[Month],Table1[[#This Row],[Month]])/160</f>
        <v>0.30625000000000002</v>
      </c>
    </row>
    <row r="4425" spans="1:23" x14ac:dyDescent="0.25">
      <c r="A4425">
        <v>4424</v>
      </c>
      <c r="B4425" t="s">
        <v>6543</v>
      </c>
      <c r="C4425" t="s">
        <v>14432</v>
      </c>
      <c r="D4425">
        <v>31</v>
      </c>
      <c r="E4425" t="s">
        <v>29</v>
      </c>
      <c r="F4425" t="s">
        <v>92</v>
      </c>
      <c r="G4425" s="1">
        <v>44174</v>
      </c>
      <c r="H4425" t="s">
        <v>59</v>
      </c>
      <c r="I4425" t="s">
        <v>77</v>
      </c>
      <c r="J4425" s="3" t="s">
        <v>14433</v>
      </c>
      <c r="K4425" t="s">
        <v>39</v>
      </c>
      <c r="L4425" t="s">
        <v>14434</v>
      </c>
      <c r="M4425" t="s">
        <v>25</v>
      </c>
      <c r="N4425" t="s">
        <v>26</v>
      </c>
      <c r="O4425" s="2">
        <v>45078.170347222222</v>
      </c>
      <c r="P4425" s="2">
        <v>45078.442569444444</v>
      </c>
      <c r="Q4425">
        <v>2</v>
      </c>
      <c r="R4425" t="str">
        <f t="shared" ca="1" si="69"/>
        <v>Aisha</v>
      </c>
      <c r="S4425" t="str">
        <f>IFERROR(TEXT(DATEVALUE(LEFT(Table1[[#This Row],[Date of Purchase]],10)), "MMMM"), TEXT(Table1[[#This Row],[Date of Purchase]], "MMMM"))</f>
        <v>December</v>
      </c>
      <c r="T4425" t="str">
        <f>IF(OR(
  AND(Table1[[#This Row],[Ticket Priority]]="Critical", Table1[[#This Row],[Ticket Status]]&lt;&gt;"Closed"),
  AND(Table1[[#This Row],[Ticket Priority]]="High", Table1[[#This Row],[Ticket Status]]="Open")
), "Yes", "No")</f>
        <v>No</v>
      </c>
      <c r="U4425" s="4" t="str">
        <f>IF(Table1[[#This Row],[Ticket Status]]="Closed","Yes","No")</f>
        <v>Yes</v>
      </c>
      <c r="V4425" s="4" t="str">
        <f>IF(Table1[[#This Row],[Ticket Status]]="Pending Customer Response","Yes","No")</f>
        <v>No</v>
      </c>
      <c r="W4425" s="5">
        <f ca="1">COUNTIFS(Table1[Agent_name],Table1[[#This Row],[Agent_name]],Table1[Month],Table1[[#This Row],[Month]])/160</f>
        <v>0.91249999999999998</v>
      </c>
    </row>
    <row r="4426" spans="1:23" x14ac:dyDescent="0.25">
      <c r="A4426">
        <v>4425</v>
      </c>
      <c r="B4426" t="s">
        <v>14435</v>
      </c>
      <c r="C4426" t="s">
        <v>14436</v>
      </c>
      <c r="D4426">
        <v>42</v>
      </c>
      <c r="E4426" t="s">
        <v>29</v>
      </c>
      <c r="F4426" t="s">
        <v>699</v>
      </c>
      <c r="G4426" s="1">
        <v>44360</v>
      </c>
      <c r="H4426" t="s">
        <v>66</v>
      </c>
      <c r="I4426" t="s">
        <v>46</v>
      </c>
      <c r="J4426" s="3" t="s">
        <v>14437</v>
      </c>
      <c r="K4426" t="s">
        <v>39</v>
      </c>
      <c r="L4426" t="s">
        <v>14438</v>
      </c>
      <c r="M4426" t="s">
        <v>143</v>
      </c>
      <c r="N4426" t="s">
        <v>26</v>
      </c>
      <c r="O4426" s="2">
        <v>45078.295370370368</v>
      </c>
      <c r="P4426" s="2">
        <v>45078.284953703704</v>
      </c>
      <c r="Q4426">
        <v>3</v>
      </c>
      <c r="R4426" t="str">
        <f t="shared" ca="1" si="69"/>
        <v>Ravi</v>
      </c>
      <c r="S4426" t="str">
        <f>IFERROR(TEXT(DATEVALUE(LEFT(Table1[[#This Row],[Date of Purchase]],10)), "MMMM"), TEXT(Table1[[#This Row],[Date of Purchase]], "MMMM"))</f>
        <v>June</v>
      </c>
      <c r="T4426" t="str">
        <f>IF(OR(
  AND(Table1[[#This Row],[Ticket Priority]]="Critical", Table1[[#This Row],[Ticket Status]]&lt;&gt;"Closed"),
  AND(Table1[[#This Row],[Ticket Priority]]="High", Table1[[#This Row],[Ticket Status]]="Open")
), "Yes", "No")</f>
        <v>No</v>
      </c>
      <c r="U4426" s="4" t="str">
        <f>IF(Table1[[#This Row],[Ticket Status]]="Closed","Yes","No")</f>
        <v>Yes</v>
      </c>
      <c r="V4426" s="4" t="str">
        <f>IF(Table1[[#This Row],[Ticket Status]]="Pending Customer Response","Yes","No")</f>
        <v>No</v>
      </c>
      <c r="W4426" s="5">
        <f ca="1">COUNTIFS(Table1[Agent_name],Table1[[#This Row],[Agent_name]],Table1[Month],Table1[[#This Row],[Month]])/160</f>
        <v>0.58125000000000004</v>
      </c>
    </row>
    <row r="4427" spans="1:23" x14ac:dyDescent="0.25">
      <c r="A4427">
        <v>4426</v>
      </c>
      <c r="B4427" t="s">
        <v>14439</v>
      </c>
      <c r="C4427" t="s">
        <v>14440</v>
      </c>
      <c r="D4427">
        <v>45</v>
      </c>
      <c r="E4427" t="s">
        <v>58</v>
      </c>
      <c r="F4427" t="s">
        <v>134</v>
      </c>
      <c r="G4427" s="1">
        <v>43923</v>
      </c>
      <c r="H4427" t="s">
        <v>45</v>
      </c>
      <c r="I4427" t="s">
        <v>77</v>
      </c>
      <c r="J4427" s="3" t="s">
        <v>14441</v>
      </c>
      <c r="K4427" t="s">
        <v>39</v>
      </c>
      <c r="L4427" t="s">
        <v>14442</v>
      </c>
      <c r="M4427" t="s">
        <v>25</v>
      </c>
      <c r="N4427" t="s">
        <v>33</v>
      </c>
      <c r="O4427" s="2">
        <v>45078.149560185186</v>
      </c>
      <c r="P4427" s="2">
        <v>45078.266921296294</v>
      </c>
      <c r="Q4427">
        <v>2</v>
      </c>
      <c r="R4427" t="str">
        <f t="shared" ca="1" si="69"/>
        <v>Karan</v>
      </c>
      <c r="S4427" t="str">
        <f>IFERROR(TEXT(DATEVALUE(LEFT(Table1[[#This Row],[Date of Purchase]],10)), "MMMM"), TEXT(Table1[[#This Row],[Date of Purchase]], "MMMM"))</f>
        <v>April</v>
      </c>
      <c r="T4427" t="str">
        <f>IF(OR(
  AND(Table1[[#This Row],[Ticket Priority]]="Critical", Table1[[#This Row],[Ticket Status]]&lt;&gt;"Closed"),
  AND(Table1[[#This Row],[Ticket Priority]]="High", Table1[[#This Row],[Ticket Status]]="Open")
), "Yes", "No")</f>
        <v>No</v>
      </c>
      <c r="U4427" s="4" t="str">
        <f>IF(Table1[[#This Row],[Ticket Status]]="Closed","Yes","No")</f>
        <v>Yes</v>
      </c>
      <c r="V4427" s="4" t="str">
        <f>IF(Table1[[#This Row],[Ticket Status]]="Pending Customer Response","Yes","No")</f>
        <v>No</v>
      </c>
      <c r="W4427" s="5">
        <f ca="1">COUNTIFS(Table1[Agent_name],Table1[[#This Row],[Agent_name]],Table1[Month],Table1[[#This Row],[Month]])/160</f>
        <v>0.29375000000000001</v>
      </c>
    </row>
    <row r="4428" spans="1:23" x14ac:dyDescent="0.25">
      <c r="A4428">
        <v>4427</v>
      </c>
      <c r="B4428" t="s">
        <v>14443</v>
      </c>
      <c r="C4428" t="s">
        <v>14444</v>
      </c>
      <c r="D4428">
        <v>56</v>
      </c>
      <c r="E4428" t="s">
        <v>29</v>
      </c>
      <c r="F4428" t="s">
        <v>65</v>
      </c>
      <c r="G4428" s="1">
        <v>44214</v>
      </c>
      <c r="H4428" t="s">
        <v>21</v>
      </c>
      <c r="I4428" t="s">
        <v>67</v>
      </c>
      <c r="J4428" s="3" t="s">
        <v>14445</v>
      </c>
      <c r="K4428" t="s">
        <v>39</v>
      </c>
      <c r="L4428" t="s">
        <v>14446</v>
      </c>
      <c r="M4428" t="s">
        <v>41</v>
      </c>
      <c r="N4428" t="s">
        <v>33</v>
      </c>
      <c r="O4428" s="2">
        <v>45078.450960648152</v>
      </c>
      <c r="P4428" s="2">
        <v>45078.178738425922</v>
      </c>
      <c r="Q4428">
        <v>5</v>
      </c>
      <c r="R4428" t="str">
        <f t="shared" ca="1" si="69"/>
        <v>Meera</v>
      </c>
      <c r="S4428" t="str">
        <f>IFERROR(TEXT(DATEVALUE(LEFT(Table1[[#This Row],[Date of Purchase]],10)), "MMMM"), TEXT(Table1[[#This Row],[Date of Purchase]], "MMMM"))</f>
        <v>January</v>
      </c>
      <c r="T4428" t="str">
        <f>IF(OR(
  AND(Table1[[#This Row],[Ticket Priority]]="Critical", Table1[[#This Row],[Ticket Status]]&lt;&gt;"Closed"),
  AND(Table1[[#This Row],[Ticket Priority]]="High", Table1[[#This Row],[Ticket Status]]="Open")
), "Yes", "No")</f>
        <v>No</v>
      </c>
      <c r="U4428" s="4" t="str">
        <f>IF(Table1[[#This Row],[Ticket Status]]="Closed","Yes","No")</f>
        <v>Yes</v>
      </c>
      <c r="V4428" s="4" t="str">
        <f>IF(Table1[[#This Row],[Ticket Status]]="Pending Customer Response","Yes","No")</f>
        <v>No</v>
      </c>
      <c r="W4428" s="5">
        <f ca="1">COUNTIFS(Table1[Agent_name],Table1[[#This Row],[Agent_name]],Table1[Month],Table1[[#This Row],[Month]])/160</f>
        <v>0.21875</v>
      </c>
    </row>
    <row r="4429" spans="1:23" x14ac:dyDescent="0.25">
      <c r="A4429">
        <v>4428</v>
      </c>
      <c r="B4429" t="s">
        <v>14447</v>
      </c>
      <c r="C4429" t="s">
        <v>14448</v>
      </c>
      <c r="D4429">
        <v>34</v>
      </c>
      <c r="E4429" t="s">
        <v>58</v>
      </c>
      <c r="F4429" t="s">
        <v>30</v>
      </c>
      <c r="G4429" s="1">
        <v>43925</v>
      </c>
      <c r="H4429" t="s">
        <v>67</v>
      </c>
      <c r="I4429" t="s">
        <v>46</v>
      </c>
      <c r="J4429" s="3" t="s">
        <v>14449</v>
      </c>
      <c r="K4429" t="s">
        <v>24</v>
      </c>
      <c r="M4429" t="s">
        <v>143</v>
      </c>
      <c r="N4429" t="s">
        <v>26</v>
      </c>
      <c r="O4429" s="2">
        <v>45078.666250000002</v>
      </c>
      <c r="R4429" t="str">
        <f t="shared" ca="1" si="69"/>
        <v>Sara</v>
      </c>
      <c r="S4429" t="str">
        <f>IFERROR(TEXT(DATEVALUE(LEFT(Table1[[#This Row],[Date of Purchase]],10)), "MMMM"), TEXT(Table1[[#This Row],[Date of Purchase]], "MMMM"))</f>
        <v>April</v>
      </c>
      <c r="T4429" t="str">
        <f>IF(OR(
  AND(Table1[[#This Row],[Ticket Priority]]="Critical", Table1[[#This Row],[Ticket Status]]&lt;&gt;"Closed"),
  AND(Table1[[#This Row],[Ticket Priority]]="High", Table1[[#This Row],[Ticket Status]]="Open")
), "Yes", "No")</f>
        <v>No</v>
      </c>
      <c r="U4429" s="4" t="str">
        <f>IF(Table1[[#This Row],[Ticket Status]]="Closed","Yes","No")</f>
        <v>No</v>
      </c>
      <c r="V4429" s="4" t="str">
        <f>IF(Table1[[#This Row],[Ticket Status]]="Pending Customer Response","Yes","No")</f>
        <v>Yes</v>
      </c>
      <c r="W4429" s="5">
        <f ca="1">COUNTIFS(Table1[Agent_name],Table1[[#This Row],[Agent_name]],Table1[Month],Table1[[#This Row],[Month]])/160</f>
        <v>0.75624999999999998</v>
      </c>
    </row>
    <row r="4430" spans="1:23" x14ac:dyDescent="0.25">
      <c r="A4430">
        <v>4429</v>
      </c>
      <c r="B4430" t="s">
        <v>14450</v>
      </c>
      <c r="C4430" t="s">
        <v>14451</v>
      </c>
      <c r="D4430">
        <v>54</v>
      </c>
      <c r="E4430" t="s">
        <v>29</v>
      </c>
      <c r="F4430" t="s">
        <v>249</v>
      </c>
      <c r="G4430" s="1">
        <v>44129</v>
      </c>
      <c r="H4430" t="s">
        <v>45</v>
      </c>
      <c r="I4430" t="s">
        <v>99</v>
      </c>
      <c r="J4430" s="3" t="s">
        <v>14452</v>
      </c>
      <c r="K4430" t="s">
        <v>62</v>
      </c>
      <c r="M4430" t="s">
        <v>89</v>
      </c>
      <c r="N4430" t="s">
        <v>55</v>
      </c>
      <c r="R4430" t="str">
        <f t="shared" ca="1" si="69"/>
        <v>Ravi</v>
      </c>
      <c r="S4430" t="str">
        <f>IFERROR(TEXT(DATEVALUE(LEFT(Table1[[#This Row],[Date of Purchase]],10)), "MMMM"), TEXT(Table1[[#This Row],[Date of Purchase]], "MMMM"))</f>
        <v>October</v>
      </c>
      <c r="T4430" t="str">
        <f>IF(OR(
  AND(Table1[[#This Row],[Ticket Priority]]="Critical", Table1[[#This Row],[Ticket Status]]&lt;&gt;"Closed"),
  AND(Table1[[#This Row],[Ticket Priority]]="High", Table1[[#This Row],[Ticket Status]]="Open")
), "Yes", "No")</f>
        <v>Yes</v>
      </c>
      <c r="U4430" s="4" t="str">
        <f>IF(Table1[[#This Row],[Ticket Status]]="Closed","Yes","No")</f>
        <v>No</v>
      </c>
      <c r="V4430" s="4" t="str">
        <f>IF(Table1[[#This Row],[Ticket Status]]="Pending Customer Response","Yes","No")</f>
        <v>No</v>
      </c>
      <c r="W4430" s="5">
        <f ca="1">COUNTIFS(Table1[Agent_name],Table1[[#This Row],[Agent_name]],Table1[Month],Table1[[#This Row],[Month]])/160</f>
        <v>0.58125000000000004</v>
      </c>
    </row>
    <row r="4431" spans="1:23" x14ac:dyDescent="0.25">
      <c r="A4431">
        <v>4430</v>
      </c>
      <c r="B4431" t="s">
        <v>14453</v>
      </c>
      <c r="C4431" t="s">
        <v>14454</v>
      </c>
      <c r="D4431">
        <v>19</v>
      </c>
      <c r="E4431" t="s">
        <v>19</v>
      </c>
      <c r="F4431" t="s">
        <v>242</v>
      </c>
      <c r="G4431" s="1">
        <v>44434</v>
      </c>
      <c r="H4431" t="s">
        <v>21</v>
      </c>
      <c r="I4431" t="s">
        <v>113</v>
      </c>
      <c r="J4431" s="3" t="s">
        <v>14455</v>
      </c>
      <c r="K4431" t="s">
        <v>62</v>
      </c>
      <c r="M4431" t="s">
        <v>41</v>
      </c>
      <c r="N4431" t="s">
        <v>83</v>
      </c>
      <c r="R4431" t="str">
        <f t="shared" ca="1" si="69"/>
        <v>Aisha</v>
      </c>
      <c r="S4431" t="str">
        <f>IFERROR(TEXT(DATEVALUE(LEFT(Table1[[#This Row],[Date of Purchase]],10)), "MMMM"), TEXT(Table1[[#This Row],[Date of Purchase]], "MMMM"))</f>
        <v>August</v>
      </c>
      <c r="T4431" t="str">
        <f>IF(OR(
  AND(Table1[[#This Row],[Ticket Priority]]="Critical", Table1[[#This Row],[Ticket Status]]&lt;&gt;"Closed"),
  AND(Table1[[#This Row],[Ticket Priority]]="High", Table1[[#This Row],[Ticket Status]]="Open")
), "Yes", "No")</f>
        <v>No</v>
      </c>
      <c r="U4431" s="4" t="str">
        <f>IF(Table1[[#This Row],[Ticket Status]]="Closed","Yes","No")</f>
        <v>No</v>
      </c>
      <c r="V4431" s="4" t="str">
        <f>IF(Table1[[#This Row],[Ticket Status]]="Pending Customer Response","Yes","No")</f>
        <v>No</v>
      </c>
      <c r="W4431" s="5">
        <f ca="1">COUNTIFS(Table1[Agent_name],Table1[[#This Row],[Agent_name]],Table1[Month],Table1[[#This Row],[Month]])/160</f>
        <v>0.86250000000000004</v>
      </c>
    </row>
    <row r="4432" spans="1:23" x14ac:dyDescent="0.25">
      <c r="A4432">
        <v>4431</v>
      </c>
      <c r="B4432" t="s">
        <v>14456</v>
      </c>
      <c r="C4432" t="s">
        <v>14457</v>
      </c>
      <c r="D4432">
        <v>29</v>
      </c>
      <c r="E4432" t="s">
        <v>19</v>
      </c>
      <c r="F4432" t="s">
        <v>44</v>
      </c>
      <c r="G4432" s="1">
        <v>44120</v>
      </c>
      <c r="H4432" t="s">
        <v>66</v>
      </c>
      <c r="I4432" t="s">
        <v>150</v>
      </c>
      <c r="J4432" s="3" t="s">
        <v>14458</v>
      </c>
      <c r="K4432" t="s">
        <v>62</v>
      </c>
      <c r="M4432" t="s">
        <v>25</v>
      </c>
      <c r="N4432" t="s">
        <v>33</v>
      </c>
      <c r="R4432" t="str">
        <f t="shared" ca="1" si="69"/>
        <v>Ravi</v>
      </c>
      <c r="S4432" t="str">
        <f>IFERROR(TEXT(DATEVALUE(LEFT(Table1[[#This Row],[Date of Purchase]],10)), "MMMM"), TEXT(Table1[[#This Row],[Date of Purchase]], "MMMM"))</f>
        <v>October</v>
      </c>
      <c r="T4432" t="str">
        <f>IF(OR(
  AND(Table1[[#This Row],[Ticket Priority]]="Critical", Table1[[#This Row],[Ticket Status]]&lt;&gt;"Closed"),
  AND(Table1[[#This Row],[Ticket Priority]]="High", Table1[[#This Row],[Ticket Status]]="Open")
), "Yes", "No")</f>
        <v>Yes</v>
      </c>
      <c r="U4432" s="4" t="str">
        <f>IF(Table1[[#This Row],[Ticket Status]]="Closed","Yes","No")</f>
        <v>No</v>
      </c>
      <c r="V4432" s="4" t="str">
        <f>IF(Table1[[#This Row],[Ticket Status]]="Pending Customer Response","Yes","No")</f>
        <v>No</v>
      </c>
      <c r="W4432" s="5">
        <f ca="1">COUNTIFS(Table1[Agent_name],Table1[[#This Row],[Agent_name]],Table1[Month],Table1[[#This Row],[Month]])/160</f>
        <v>0.58125000000000004</v>
      </c>
    </row>
    <row r="4433" spans="1:23" x14ac:dyDescent="0.25">
      <c r="A4433">
        <v>4432</v>
      </c>
      <c r="B4433" t="s">
        <v>14459</v>
      </c>
      <c r="C4433" t="s">
        <v>5645</v>
      </c>
      <c r="D4433">
        <v>63</v>
      </c>
      <c r="E4433" t="s">
        <v>58</v>
      </c>
      <c r="F4433" t="s">
        <v>286</v>
      </c>
      <c r="G4433" s="1">
        <v>44125</v>
      </c>
      <c r="H4433" t="s">
        <v>59</v>
      </c>
      <c r="I4433" t="s">
        <v>22</v>
      </c>
      <c r="J4433" s="3" t="s">
        <v>14460</v>
      </c>
      <c r="K4433" t="s">
        <v>24</v>
      </c>
      <c r="M4433" t="s">
        <v>143</v>
      </c>
      <c r="N4433" t="s">
        <v>26</v>
      </c>
      <c r="O4433" s="2">
        <v>45078.034351851849</v>
      </c>
      <c r="R4433" t="str">
        <f t="shared" ca="1" si="69"/>
        <v>Aisha</v>
      </c>
      <c r="S4433" t="str">
        <f>IFERROR(TEXT(DATEVALUE(LEFT(Table1[[#This Row],[Date of Purchase]],10)), "MMMM"), TEXT(Table1[[#This Row],[Date of Purchase]], "MMMM"))</f>
        <v>October</v>
      </c>
      <c r="T4433" t="str">
        <f>IF(OR(
  AND(Table1[[#This Row],[Ticket Priority]]="Critical", Table1[[#This Row],[Ticket Status]]&lt;&gt;"Closed"),
  AND(Table1[[#This Row],[Ticket Priority]]="High", Table1[[#This Row],[Ticket Status]]="Open")
), "Yes", "No")</f>
        <v>No</v>
      </c>
      <c r="U4433" s="4" t="str">
        <f>IF(Table1[[#This Row],[Ticket Status]]="Closed","Yes","No")</f>
        <v>No</v>
      </c>
      <c r="V4433" s="4" t="str">
        <f>IF(Table1[[#This Row],[Ticket Status]]="Pending Customer Response","Yes","No")</f>
        <v>Yes</v>
      </c>
      <c r="W4433" s="5">
        <f ca="1">COUNTIFS(Table1[Agent_name],Table1[[#This Row],[Agent_name]],Table1[Month],Table1[[#This Row],[Month]])/160</f>
        <v>0.85624999999999996</v>
      </c>
    </row>
    <row r="4434" spans="1:23" x14ac:dyDescent="0.25">
      <c r="A4434">
        <v>4433</v>
      </c>
      <c r="B4434" t="s">
        <v>14461</v>
      </c>
      <c r="C4434" t="s">
        <v>14462</v>
      </c>
      <c r="D4434">
        <v>58</v>
      </c>
      <c r="E4434" t="s">
        <v>19</v>
      </c>
      <c r="F4434" t="s">
        <v>86</v>
      </c>
      <c r="G4434" s="1">
        <v>44002</v>
      </c>
      <c r="H4434" t="s">
        <v>21</v>
      </c>
      <c r="I4434" t="s">
        <v>60</v>
      </c>
      <c r="J4434" s="3" t="s">
        <v>14463</v>
      </c>
      <c r="K4434" t="s">
        <v>39</v>
      </c>
      <c r="L4434" t="s">
        <v>14464</v>
      </c>
      <c r="M4434" t="s">
        <v>25</v>
      </c>
      <c r="N4434" t="s">
        <v>26</v>
      </c>
      <c r="O4434" s="2">
        <v>45078.889930555553</v>
      </c>
      <c r="P4434" s="2">
        <v>45078.068402777775</v>
      </c>
      <c r="Q4434">
        <v>1</v>
      </c>
      <c r="R4434" t="str">
        <f t="shared" ca="1" si="69"/>
        <v>Sara</v>
      </c>
      <c r="S4434" t="str">
        <f>IFERROR(TEXT(DATEVALUE(LEFT(Table1[[#This Row],[Date of Purchase]],10)), "MMMM"), TEXT(Table1[[#This Row],[Date of Purchase]], "MMMM"))</f>
        <v>June</v>
      </c>
      <c r="T4434" t="str">
        <f>IF(OR(
  AND(Table1[[#This Row],[Ticket Priority]]="Critical", Table1[[#This Row],[Ticket Status]]&lt;&gt;"Closed"),
  AND(Table1[[#This Row],[Ticket Priority]]="High", Table1[[#This Row],[Ticket Status]]="Open")
), "Yes", "No")</f>
        <v>No</v>
      </c>
      <c r="U4434" s="4" t="str">
        <f>IF(Table1[[#This Row],[Ticket Status]]="Closed","Yes","No")</f>
        <v>Yes</v>
      </c>
      <c r="V4434" s="4" t="str">
        <f>IF(Table1[[#This Row],[Ticket Status]]="Pending Customer Response","Yes","No")</f>
        <v>No</v>
      </c>
      <c r="W4434" s="5">
        <f ca="1">COUNTIFS(Table1[Agent_name],Table1[[#This Row],[Agent_name]],Table1[Month],Table1[[#This Row],[Month]])/160</f>
        <v>0.65</v>
      </c>
    </row>
    <row r="4435" spans="1:23" x14ac:dyDescent="0.25">
      <c r="A4435">
        <v>4434</v>
      </c>
      <c r="B4435" t="s">
        <v>14465</v>
      </c>
      <c r="C4435" t="s">
        <v>14466</v>
      </c>
      <c r="D4435">
        <v>37</v>
      </c>
      <c r="E4435" t="s">
        <v>58</v>
      </c>
      <c r="F4435" t="s">
        <v>125</v>
      </c>
      <c r="G4435" s="1">
        <v>43835</v>
      </c>
      <c r="H4435" t="s">
        <v>21</v>
      </c>
      <c r="I4435" t="s">
        <v>77</v>
      </c>
      <c r="J4435" s="3" t="s">
        <v>14467</v>
      </c>
      <c r="K4435" t="s">
        <v>39</v>
      </c>
      <c r="L4435" t="s">
        <v>14468</v>
      </c>
      <c r="M4435" t="s">
        <v>89</v>
      </c>
      <c r="N4435" t="s">
        <v>33</v>
      </c>
      <c r="O4435" s="2">
        <v>45078.664247685185</v>
      </c>
      <c r="P4435" s="2">
        <v>45078.209386574075</v>
      </c>
      <c r="Q4435">
        <v>4</v>
      </c>
      <c r="R4435" t="str">
        <f t="shared" ca="1" si="69"/>
        <v>Rahul</v>
      </c>
      <c r="S4435" t="str">
        <f>IFERROR(TEXT(DATEVALUE(LEFT(Table1[[#This Row],[Date of Purchase]],10)), "MMMM"), TEXT(Table1[[#This Row],[Date of Purchase]], "MMMM"))</f>
        <v>January</v>
      </c>
      <c r="T4435" t="str">
        <f>IF(OR(
  AND(Table1[[#This Row],[Ticket Priority]]="Critical", Table1[[#This Row],[Ticket Status]]&lt;&gt;"Closed"),
  AND(Table1[[#This Row],[Ticket Priority]]="High", Table1[[#This Row],[Ticket Status]]="Open")
), "Yes", "No")</f>
        <v>No</v>
      </c>
      <c r="U4435" s="4" t="str">
        <f>IF(Table1[[#This Row],[Ticket Status]]="Closed","Yes","No")</f>
        <v>Yes</v>
      </c>
      <c r="V4435" s="4" t="str">
        <f>IF(Table1[[#This Row],[Ticket Status]]="Pending Customer Response","Yes","No")</f>
        <v>No</v>
      </c>
      <c r="W4435" s="5">
        <f ca="1">COUNTIFS(Table1[Agent_name],Table1[[#This Row],[Agent_name]],Table1[Month],Table1[[#This Row],[Month]])/160</f>
        <v>0.22500000000000001</v>
      </c>
    </row>
    <row r="4436" spans="1:23" x14ac:dyDescent="0.25">
      <c r="A4436">
        <v>4435</v>
      </c>
      <c r="B4436" t="s">
        <v>14469</v>
      </c>
      <c r="C4436" t="s">
        <v>14470</v>
      </c>
      <c r="D4436">
        <v>26</v>
      </c>
      <c r="E4436" t="s">
        <v>29</v>
      </c>
      <c r="F4436" t="s">
        <v>125</v>
      </c>
      <c r="G4436" s="1">
        <v>44396</v>
      </c>
      <c r="H4436" t="s">
        <v>59</v>
      </c>
      <c r="I4436" t="s">
        <v>150</v>
      </c>
      <c r="J4436" s="3" t="s">
        <v>14471</v>
      </c>
      <c r="K4436" t="s">
        <v>62</v>
      </c>
      <c r="M4436" t="s">
        <v>25</v>
      </c>
      <c r="N4436" t="s">
        <v>26</v>
      </c>
      <c r="R4436" t="str">
        <f t="shared" ca="1" si="69"/>
        <v>Sara</v>
      </c>
      <c r="S4436" t="str">
        <f>IFERROR(TEXT(DATEVALUE(LEFT(Table1[[#This Row],[Date of Purchase]],10)), "MMMM"), TEXT(Table1[[#This Row],[Date of Purchase]], "MMMM"))</f>
        <v>July</v>
      </c>
      <c r="T4436" t="str">
        <f>IF(OR(
  AND(Table1[[#This Row],[Ticket Priority]]="Critical", Table1[[#This Row],[Ticket Status]]&lt;&gt;"Closed"),
  AND(Table1[[#This Row],[Ticket Priority]]="High", Table1[[#This Row],[Ticket Status]]="Open")
), "Yes", "No")</f>
        <v>Yes</v>
      </c>
      <c r="U4436" s="4" t="str">
        <f>IF(Table1[[#This Row],[Ticket Status]]="Closed","Yes","No")</f>
        <v>No</v>
      </c>
      <c r="V4436" s="4" t="str">
        <f>IF(Table1[[#This Row],[Ticket Status]]="Pending Customer Response","Yes","No")</f>
        <v>No</v>
      </c>
      <c r="W4436" s="5">
        <f ca="1">COUNTIFS(Table1[Agent_name],Table1[[#This Row],[Agent_name]],Table1[Month],Table1[[#This Row],[Month]])/160</f>
        <v>0.6875</v>
      </c>
    </row>
    <row r="4437" spans="1:23" x14ac:dyDescent="0.25">
      <c r="A4437">
        <v>4436</v>
      </c>
      <c r="B4437" t="s">
        <v>14472</v>
      </c>
      <c r="C4437" t="s">
        <v>14473</v>
      </c>
      <c r="D4437">
        <v>51</v>
      </c>
      <c r="E4437" t="s">
        <v>19</v>
      </c>
      <c r="F4437" t="s">
        <v>655</v>
      </c>
      <c r="G4437" s="1">
        <v>43985</v>
      </c>
      <c r="H4437" t="s">
        <v>67</v>
      </c>
      <c r="I4437" t="s">
        <v>113</v>
      </c>
      <c r="J4437" s="3" t="s">
        <v>6190</v>
      </c>
      <c r="K4437" t="s">
        <v>62</v>
      </c>
      <c r="M4437" t="s">
        <v>25</v>
      </c>
      <c r="N4437" t="s">
        <v>55</v>
      </c>
      <c r="R4437" t="str">
        <f t="shared" ca="1" si="69"/>
        <v>Priya</v>
      </c>
      <c r="S4437" t="str">
        <f>IFERROR(TEXT(DATEVALUE(LEFT(Table1[[#This Row],[Date of Purchase]],10)), "MMMM"), TEXT(Table1[[#This Row],[Date of Purchase]], "MMMM"))</f>
        <v>June</v>
      </c>
      <c r="T4437" t="str">
        <f>IF(OR(
  AND(Table1[[#This Row],[Ticket Priority]]="Critical", Table1[[#This Row],[Ticket Status]]&lt;&gt;"Closed"),
  AND(Table1[[#This Row],[Ticket Priority]]="High", Table1[[#This Row],[Ticket Status]]="Open")
), "Yes", "No")</f>
        <v>Yes</v>
      </c>
      <c r="U4437" s="4" t="str">
        <f>IF(Table1[[#This Row],[Ticket Status]]="Closed","Yes","No")</f>
        <v>No</v>
      </c>
      <c r="V4437" s="4" t="str">
        <f>IF(Table1[[#This Row],[Ticket Status]]="Pending Customer Response","Yes","No")</f>
        <v>No</v>
      </c>
      <c r="W4437" s="5">
        <f ca="1">COUNTIFS(Table1[Agent_name],Table1[[#This Row],[Agent_name]],Table1[Month],Table1[[#This Row],[Month]])/160</f>
        <v>0.35625000000000001</v>
      </c>
    </row>
    <row r="4438" spans="1:23" x14ac:dyDescent="0.25">
      <c r="A4438">
        <v>4437</v>
      </c>
      <c r="B4438" t="s">
        <v>14474</v>
      </c>
      <c r="C4438" t="s">
        <v>14475</v>
      </c>
      <c r="D4438">
        <v>47</v>
      </c>
      <c r="E4438" t="s">
        <v>19</v>
      </c>
      <c r="F4438" t="s">
        <v>125</v>
      </c>
      <c r="G4438" s="1">
        <v>44033</v>
      </c>
      <c r="H4438" t="s">
        <v>21</v>
      </c>
      <c r="I4438" t="s">
        <v>93</v>
      </c>
      <c r="J4438" s="3" t="s">
        <v>14476</v>
      </c>
      <c r="K4438" t="s">
        <v>24</v>
      </c>
      <c r="M4438" t="s">
        <v>41</v>
      </c>
      <c r="N4438" t="s">
        <v>33</v>
      </c>
      <c r="O4438" s="2">
        <v>45078.437893518516</v>
      </c>
      <c r="R4438" t="str">
        <f t="shared" ca="1" si="69"/>
        <v>Divya</v>
      </c>
      <c r="S4438" t="str">
        <f>IFERROR(TEXT(DATEVALUE(LEFT(Table1[[#This Row],[Date of Purchase]],10)), "MMMM"), TEXT(Table1[[#This Row],[Date of Purchase]], "MMMM"))</f>
        <v>July</v>
      </c>
      <c r="T4438" t="str">
        <f>IF(OR(
  AND(Table1[[#This Row],[Ticket Priority]]="Critical", Table1[[#This Row],[Ticket Status]]&lt;&gt;"Closed"),
  AND(Table1[[#This Row],[Ticket Priority]]="High", Table1[[#This Row],[Ticket Status]]="Open")
), "Yes", "No")</f>
        <v>No</v>
      </c>
      <c r="U4438" s="4" t="str">
        <f>IF(Table1[[#This Row],[Ticket Status]]="Closed","Yes","No")</f>
        <v>No</v>
      </c>
      <c r="V4438" s="4" t="str">
        <f>IF(Table1[[#This Row],[Ticket Status]]="Pending Customer Response","Yes","No")</f>
        <v>Yes</v>
      </c>
      <c r="W4438" s="5">
        <f ca="1">COUNTIFS(Table1[Agent_name],Table1[[#This Row],[Agent_name]],Table1[Month],Table1[[#This Row],[Month]])/160</f>
        <v>0.25</v>
      </c>
    </row>
    <row r="4439" spans="1:23" x14ac:dyDescent="0.25">
      <c r="A4439">
        <v>4438</v>
      </c>
      <c r="B4439" t="s">
        <v>14477</v>
      </c>
      <c r="C4439" t="s">
        <v>14478</v>
      </c>
      <c r="D4439">
        <v>19</v>
      </c>
      <c r="E4439" t="s">
        <v>58</v>
      </c>
      <c r="F4439" t="s">
        <v>219</v>
      </c>
      <c r="G4439" s="1">
        <v>44490</v>
      </c>
      <c r="H4439" t="s">
        <v>66</v>
      </c>
      <c r="I4439" t="s">
        <v>93</v>
      </c>
      <c r="J4439" s="3" t="s">
        <v>14479</v>
      </c>
      <c r="K4439" t="s">
        <v>39</v>
      </c>
      <c r="L4439" t="s">
        <v>14480</v>
      </c>
      <c r="M4439" t="s">
        <v>25</v>
      </c>
      <c r="N4439" t="s">
        <v>83</v>
      </c>
      <c r="O4439" s="2">
        <v>45078.525416666664</v>
      </c>
      <c r="P4439" s="2">
        <v>45078.310833333337</v>
      </c>
      <c r="Q4439">
        <v>1</v>
      </c>
      <c r="R4439" t="str">
        <f t="shared" ca="1" si="69"/>
        <v>Mohit</v>
      </c>
      <c r="S4439" t="str">
        <f>IFERROR(TEXT(DATEVALUE(LEFT(Table1[[#This Row],[Date of Purchase]],10)), "MMMM"), TEXT(Table1[[#This Row],[Date of Purchase]], "MMMM"))</f>
        <v>October</v>
      </c>
      <c r="T4439" t="str">
        <f>IF(OR(
  AND(Table1[[#This Row],[Ticket Priority]]="Critical", Table1[[#This Row],[Ticket Status]]&lt;&gt;"Closed"),
  AND(Table1[[#This Row],[Ticket Priority]]="High", Table1[[#This Row],[Ticket Status]]="Open")
), "Yes", "No")</f>
        <v>No</v>
      </c>
      <c r="U4439" s="4" t="str">
        <f>IF(Table1[[#This Row],[Ticket Status]]="Closed","Yes","No")</f>
        <v>Yes</v>
      </c>
      <c r="V4439" s="4" t="str">
        <f>IF(Table1[[#This Row],[Ticket Status]]="Pending Customer Response","Yes","No")</f>
        <v>No</v>
      </c>
      <c r="W4439" s="5">
        <f ca="1">COUNTIFS(Table1[Agent_name],Table1[[#This Row],[Agent_name]],Table1[Month],Table1[[#This Row],[Month]])/160</f>
        <v>0.49375000000000002</v>
      </c>
    </row>
    <row r="4440" spans="1:23" x14ac:dyDescent="0.25">
      <c r="A4440">
        <v>4439</v>
      </c>
      <c r="B4440" t="s">
        <v>14481</v>
      </c>
      <c r="C4440" t="s">
        <v>14482</v>
      </c>
      <c r="D4440">
        <v>61</v>
      </c>
      <c r="E4440" t="s">
        <v>58</v>
      </c>
      <c r="F4440" t="s">
        <v>71</v>
      </c>
      <c r="G4440" s="1">
        <v>44285</v>
      </c>
      <c r="H4440" t="s">
        <v>66</v>
      </c>
      <c r="I4440" t="s">
        <v>77</v>
      </c>
      <c r="J4440" s="3" t="s">
        <v>14483</v>
      </c>
      <c r="K4440" t="s">
        <v>24</v>
      </c>
      <c r="M4440" t="s">
        <v>143</v>
      </c>
      <c r="N4440" t="s">
        <v>83</v>
      </c>
      <c r="O4440" s="2">
        <v>45078.869189814817</v>
      </c>
      <c r="R4440" t="str">
        <f t="shared" ca="1" si="69"/>
        <v>Meera</v>
      </c>
      <c r="S4440" t="str">
        <f>IFERROR(TEXT(DATEVALUE(LEFT(Table1[[#This Row],[Date of Purchase]],10)), "MMMM"), TEXT(Table1[[#This Row],[Date of Purchase]], "MMMM"))</f>
        <v>March</v>
      </c>
      <c r="T4440" t="str">
        <f>IF(OR(
  AND(Table1[[#This Row],[Ticket Priority]]="Critical", Table1[[#This Row],[Ticket Status]]&lt;&gt;"Closed"),
  AND(Table1[[#This Row],[Ticket Priority]]="High", Table1[[#This Row],[Ticket Status]]="Open")
), "Yes", "No")</f>
        <v>No</v>
      </c>
      <c r="U4440" s="4" t="str">
        <f>IF(Table1[[#This Row],[Ticket Status]]="Closed","Yes","No")</f>
        <v>No</v>
      </c>
      <c r="V4440" s="4" t="str">
        <f>IF(Table1[[#This Row],[Ticket Status]]="Pending Customer Response","Yes","No")</f>
        <v>Yes</v>
      </c>
      <c r="W4440" s="5">
        <f ca="1">COUNTIFS(Table1[Agent_name],Table1[[#This Row],[Agent_name]],Table1[Month],Table1[[#This Row],[Month]])/160</f>
        <v>0.21249999999999999</v>
      </c>
    </row>
    <row r="4441" spans="1:23" x14ac:dyDescent="0.25">
      <c r="A4441">
        <v>4440</v>
      </c>
      <c r="B4441" t="s">
        <v>14484</v>
      </c>
      <c r="C4441" t="s">
        <v>14485</v>
      </c>
      <c r="D4441">
        <v>48</v>
      </c>
      <c r="E4441" t="s">
        <v>29</v>
      </c>
      <c r="F4441" t="s">
        <v>397</v>
      </c>
      <c r="G4441" s="1">
        <v>44035</v>
      </c>
      <c r="H4441" t="s">
        <v>66</v>
      </c>
      <c r="I4441" t="s">
        <v>37</v>
      </c>
      <c r="J4441" s="3" t="s">
        <v>14486</v>
      </c>
      <c r="K4441" t="s">
        <v>39</v>
      </c>
      <c r="L4441" t="s">
        <v>14487</v>
      </c>
      <c r="M4441" t="s">
        <v>25</v>
      </c>
      <c r="N4441" t="s">
        <v>33</v>
      </c>
      <c r="O4441" s="2">
        <v>45078.105312500003</v>
      </c>
      <c r="P4441" s="2">
        <v>45078.451145833336</v>
      </c>
      <c r="Q4441">
        <v>4</v>
      </c>
      <c r="R4441" t="str">
        <f t="shared" ca="1" si="69"/>
        <v>Ravi</v>
      </c>
      <c r="S4441" t="str">
        <f>IFERROR(TEXT(DATEVALUE(LEFT(Table1[[#This Row],[Date of Purchase]],10)), "MMMM"), TEXT(Table1[[#This Row],[Date of Purchase]], "MMMM"))</f>
        <v>July</v>
      </c>
      <c r="T4441" t="str">
        <f>IF(OR(
  AND(Table1[[#This Row],[Ticket Priority]]="Critical", Table1[[#This Row],[Ticket Status]]&lt;&gt;"Closed"),
  AND(Table1[[#This Row],[Ticket Priority]]="High", Table1[[#This Row],[Ticket Status]]="Open")
), "Yes", "No")</f>
        <v>No</v>
      </c>
      <c r="U4441" s="4" t="str">
        <f>IF(Table1[[#This Row],[Ticket Status]]="Closed","Yes","No")</f>
        <v>Yes</v>
      </c>
      <c r="V4441" s="4" t="str">
        <f>IF(Table1[[#This Row],[Ticket Status]]="Pending Customer Response","Yes","No")</f>
        <v>No</v>
      </c>
      <c r="W4441" s="5">
        <f ca="1">COUNTIFS(Table1[Agent_name],Table1[[#This Row],[Agent_name]],Table1[Month],Table1[[#This Row],[Month]])/160</f>
        <v>0.66249999999999998</v>
      </c>
    </row>
    <row r="4442" spans="1:23" x14ac:dyDescent="0.25">
      <c r="A4442">
        <v>4441</v>
      </c>
      <c r="B4442" t="s">
        <v>14488</v>
      </c>
      <c r="C4442" t="s">
        <v>14489</v>
      </c>
      <c r="D4442">
        <v>54</v>
      </c>
      <c r="E4442" t="s">
        <v>58</v>
      </c>
      <c r="F4442" t="s">
        <v>223</v>
      </c>
      <c r="G4442" s="1">
        <v>44521</v>
      </c>
      <c r="H4442" t="s">
        <v>67</v>
      </c>
      <c r="I4442" t="s">
        <v>77</v>
      </c>
      <c r="J4442" s="3" t="s">
        <v>14490</v>
      </c>
      <c r="K4442" t="s">
        <v>24</v>
      </c>
      <c r="M4442" t="s">
        <v>89</v>
      </c>
      <c r="N4442" t="s">
        <v>26</v>
      </c>
      <c r="O4442" s="2">
        <v>45078.706724537034</v>
      </c>
      <c r="R4442" t="str">
        <f t="shared" ca="1" si="69"/>
        <v>Rahul</v>
      </c>
      <c r="S4442" t="str">
        <f>IFERROR(TEXT(DATEVALUE(LEFT(Table1[[#This Row],[Date of Purchase]],10)), "MMMM"), TEXT(Table1[[#This Row],[Date of Purchase]], "MMMM"))</f>
        <v>November</v>
      </c>
      <c r="T4442" t="str">
        <f>IF(OR(
  AND(Table1[[#This Row],[Ticket Priority]]="Critical", Table1[[#This Row],[Ticket Status]]&lt;&gt;"Closed"),
  AND(Table1[[#This Row],[Ticket Priority]]="High", Table1[[#This Row],[Ticket Status]]="Open")
), "Yes", "No")</f>
        <v>No</v>
      </c>
      <c r="U4442" s="4" t="str">
        <f>IF(Table1[[#This Row],[Ticket Status]]="Closed","Yes","No")</f>
        <v>No</v>
      </c>
      <c r="V4442" s="4" t="str">
        <f>IF(Table1[[#This Row],[Ticket Status]]="Pending Customer Response","Yes","No")</f>
        <v>Yes</v>
      </c>
      <c r="W4442" s="5">
        <f ca="1">COUNTIFS(Table1[Agent_name],Table1[[#This Row],[Agent_name]],Table1[Month],Table1[[#This Row],[Month]])/160</f>
        <v>0.2</v>
      </c>
    </row>
    <row r="4443" spans="1:23" x14ac:dyDescent="0.25">
      <c r="A4443">
        <v>4442</v>
      </c>
      <c r="B4443" t="s">
        <v>14491</v>
      </c>
      <c r="C4443" t="s">
        <v>14492</v>
      </c>
      <c r="D4443">
        <v>23</v>
      </c>
      <c r="E4443" t="s">
        <v>19</v>
      </c>
      <c r="F4443" t="s">
        <v>92</v>
      </c>
      <c r="G4443" s="1">
        <v>44440</v>
      </c>
      <c r="H4443" t="s">
        <v>59</v>
      </c>
      <c r="I4443" t="s">
        <v>141</v>
      </c>
      <c r="J4443" s="3" t="s">
        <v>14493</v>
      </c>
      <c r="K4443" t="s">
        <v>24</v>
      </c>
      <c r="M4443" t="s">
        <v>143</v>
      </c>
      <c r="N4443" t="s">
        <v>26</v>
      </c>
      <c r="O4443" s="2">
        <v>45077.997013888889</v>
      </c>
      <c r="R4443" t="str">
        <f t="shared" ca="1" si="69"/>
        <v>Mohit</v>
      </c>
      <c r="S4443" t="str">
        <f>IFERROR(TEXT(DATEVALUE(LEFT(Table1[[#This Row],[Date of Purchase]],10)), "MMMM"), TEXT(Table1[[#This Row],[Date of Purchase]], "MMMM"))</f>
        <v>September</v>
      </c>
      <c r="T4443" t="str">
        <f>IF(OR(
  AND(Table1[[#This Row],[Ticket Priority]]="Critical", Table1[[#This Row],[Ticket Status]]&lt;&gt;"Closed"),
  AND(Table1[[#This Row],[Ticket Priority]]="High", Table1[[#This Row],[Ticket Status]]="Open")
), "Yes", "No")</f>
        <v>No</v>
      </c>
      <c r="U4443" s="4" t="str">
        <f>IF(Table1[[#This Row],[Ticket Status]]="Closed","Yes","No")</f>
        <v>No</v>
      </c>
      <c r="V4443" s="4" t="str">
        <f>IF(Table1[[#This Row],[Ticket Status]]="Pending Customer Response","Yes","No")</f>
        <v>Yes</v>
      </c>
      <c r="W4443" s="5">
        <f ca="1">COUNTIFS(Table1[Agent_name],Table1[[#This Row],[Agent_name]],Table1[Month],Table1[[#This Row],[Month]])/160</f>
        <v>0.38124999999999998</v>
      </c>
    </row>
    <row r="4444" spans="1:23" x14ac:dyDescent="0.25">
      <c r="A4444">
        <v>4443</v>
      </c>
      <c r="B4444" t="s">
        <v>14494</v>
      </c>
      <c r="C4444" t="s">
        <v>14495</v>
      </c>
      <c r="D4444">
        <v>24</v>
      </c>
      <c r="E4444" t="s">
        <v>58</v>
      </c>
      <c r="F4444" t="s">
        <v>161</v>
      </c>
      <c r="G4444" s="1">
        <v>43861</v>
      </c>
      <c r="H4444" t="s">
        <v>45</v>
      </c>
      <c r="I4444" t="s">
        <v>22</v>
      </c>
      <c r="J4444" s="3" t="s">
        <v>14496</v>
      </c>
      <c r="K4444" t="s">
        <v>39</v>
      </c>
      <c r="L4444" t="s">
        <v>14497</v>
      </c>
      <c r="M4444" t="s">
        <v>143</v>
      </c>
      <c r="N4444" t="s">
        <v>55</v>
      </c>
      <c r="O4444" s="2">
        <v>45078.346342592595</v>
      </c>
      <c r="P4444" s="2">
        <v>45078.174814814818</v>
      </c>
      <c r="Q4444">
        <v>2</v>
      </c>
      <c r="R4444" t="str">
        <f t="shared" ca="1" si="69"/>
        <v>Arjun</v>
      </c>
      <c r="S4444" t="str">
        <f>IFERROR(TEXT(DATEVALUE(LEFT(Table1[[#This Row],[Date of Purchase]],10)), "MMMM"), TEXT(Table1[[#This Row],[Date of Purchase]], "MMMM"))</f>
        <v>January</v>
      </c>
      <c r="T4444" t="str">
        <f>IF(OR(
  AND(Table1[[#This Row],[Ticket Priority]]="Critical", Table1[[#This Row],[Ticket Status]]&lt;&gt;"Closed"),
  AND(Table1[[#This Row],[Ticket Priority]]="High", Table1[[#This Row],[Ticket Status]]="Open")
), "Yes", "No")</f>
        <v>No</v>
      </c>
      <c r="U4444" s="4" t="str">
        <f>IF(Table1[[#This Row],[Ticket Status]]="Closed","Yes","No")</f>
        <v>Yes</v>
      </c>
      <c r="V4444" s="4" t="str">
        <f>IF(Table1[[#This Row],[Ticket Status]]="Pending Customer Response","Yes","No")</f>
        <v>No</v>
      </c>
      <c r="W4444" s="5">
        <f ca="1">COUNTIFS(Table1[Agent_name],Table1[[#This Row],[Agent_name]],Table1[Month],Table1[[#This Row],[Month]])/160</f>
        <v>0.20624999999999999</v>
      </c>
    </row>
    <row r="4445" spans="1:23" x14ac:dyDescent="0.25">
      <c r="A4445">
        <v>4444</v>
      </c>
      <c r="B4445" t="s">
        <v>14498</v>
      </c>
      <c r="C4445" t="s">
        <v>14499</v>
      </c>
      <c r="D4445">
        <v>65</v>
      </c>
      <c r="E4445" t="s">
        <v>58</v>
      </c>
      <c r="F4445" t="s">
        <v>173</v>
      </c>
      <c r="G4445" s="1">
        <v>44351</v>
      </c>
      <c r="H4445" t="s">
        <v>45</v>
      </c>
      <c r="I4445" t="s">
        <v>60</v>
      </c>
      <c r="J4445" s="3" t="s">
        <v>14500</v>
      </c>
      <c r="K4445" t="s">
        <v>24</v>
      </c>
      <c r="M4445" t="s">
        <v>25</v>
      </c>
      <c r="N4445" t="s">
        <v>55</v>
      </c>
      <c r="O4445" s="2">
        <v>45078.053310185183</v>
      </c>
      <c r="R4445" t="str">
        <f t="shared" ca="1" si="69"/>
        <v>Sara</v>
      </c>
      <c r="S4445" t="str">
        <f>IFERROR(TEXT(DATEVALUE(LEFT(Table1[[#This Row],[Date of Purchase]],10)), "MMMM"), TEXT(Table1[[#This Row],[Date of Purchase]], "MMMM"))</f>
        <v>June</v>
      </c>
      <c r="T4445" t="str">
        <f>IF(OR(
  AND(Table1[[#This Row],[Ticket Priority]]="Critical", Table1[[#This Row],[Ticket Status]]&lt;&gt;"Closed"),
  AND(Table1[[#This Row],[Ticket Priority]]="High", Table1[[#This Row],[Ticket Status]]="Open")
), "Yes", "No")</f>
        <v>Yes</v>
      </c>
      <c r="U4445" s="4" t="str">
        <f>IF(Table1[[#This Row],[Ticket Status]]="Closed","Yes","No")</f>
        <v>No</v>
      </c>
      <c r="V4445" s="4" t="str">
        <f>IF(Table1[[#This Row],[Ticket Status]]="Pending Customer Response","Yes","No")</f>
        <v>Yes</v>
      </c>
      <c r="W4445" s="5">
        <f ca="1">COUNTIFS(Table1[Agent_name],Table1[[#This Row],[Agent_name]],Table1[Month],Table1[[#This Row],[Month]])/160</f>
        <v>0.65</v>
      </c>
    </row>
    <row r="4446" spans="1:23" x14ac:dyDescent="0.25">
      <c r="A4446">
        <v>4445</v>
      </c>
      <c r="B4446" t="s">
        <v>14501</v>
      </c>
      <c r="C4446" t="s">
        <v>14502</v>
      </c>
      <c r="D4446">
        <v>55</v>
      </c>
      <c r="E4446" t="s">
        <v>29</v>
      </c>
      <c r="F4446" t="s">
        <v>383</v>
      </c>
      <c r="G4446" s="1">
        <v>44551</v>
      </c>
      <c r="H4446" t="s">
        <v>67</v>
      </c>
      <c r="I4446" t="s">
        <v>60</v>
      </c>
      <c r="J4446" s="3" t="s">
        <v>14503</v>
      </c>
      <c r="K4446" t="s">
        <v>62</v>
      </c>
      <c r="M4446" t="s">
        <v>25</v>
      </c>
      <c r="N4446" t="s">
        <v>33</v>
      </c>
      <c r="R4446" t="str">
        <f t="shared" ca="1" si="69"/>
        <v>Ravi</v>
      </c>
      <c r="S4446" t="str">
        <f>IFERROR(TEXT(DATEVALUE(LEFT(Table1[[#This Row],[Date of Purchase]],10)), "MMMM"), TEXT(Table1[[#This Row],[Date of Purchase]], "MMMM"))</f>
        <v>December</v>
      </c>
      <c r="T4446" t="str">
        <f>IF(OR(
  AND(Table1[[#This Row],[Ticket Priority]]="Critical", Table1[[#This Row],[Ticket Status]]&lt;&gt;"Closed"),
  AND(Table1[[#This Row],[Ticket Priority]]="High", Table1[[#This Row],[Ticket Status]]="Open")
), "Yes", "No")</f>
        <v>Yes</v>
      </c>
      <c r="U4446" s="4" t="str">
        <f>IF(Table1[[#This Row],[Ticket Status]]="Closed","Yes","No")</f>
        <v>No</v>
      </c>
      <c r="V4446" s="4" t="str">
        <f>IF(Table1[[#This Row],[Ticket Status]]="Pending Customer Response","Yes","No")</f>
        <v>No</v>
      </c>
      <c r="W4446" s="5">
        <f ca="1">COUNTIFS(Table1[Agent_name],Table1[[#This Row],[Agent_name]],Table1[Month],Table1[[#This Row],[Month]])/160</f>
        <v>0.66249999999999998</v>
      </c>
    </row>
    <row r="4447" spans="1:23" x14ac:dyDescent="0.25">
      <c r="A4447">
        <v>4446</v>
      </c>
      <c r="B4447" t="s">
        <v>14504</v>
      </c>
      <c r="C4447" t="s">
        <v>14505</v>
      </c>
      <c r="D4447">
        <v>20</v>
      </c>
      <c r="E4447" t="s">
        <v>58</v>
      </c>
      <c r="F4447" t="s">
        <v>655</v>
      </c>
      <c r="G4447" s="1">
        <v>44215</v>
      </c>
      <c r="H4447" t="s">
        <v>21</v>
      </c>
      <c r="I4447" t="s">
        <v>67</v>
      </c>
      <c r="J4447" s="3" t="s">
        <v>14506</v>
      </c>
      <c r="K4447" t="s">
        <v>24</v>
      </c>
      <c r="M4447" t="s">
        <v>41</v>
      </c>
      <c r="N4447" t="s">
        <v>33</v>
      </c>
      <c r="O4447" s="2">
        <v>45078.422789351855</v>
      </c>
      <c r="R4447" t="str">
        <f t="shared" ca="1" si="69"/>
        <v>Ravi</v>
      </c>
      <c r="S4447" t="str">
        <f>IFERROR(TEXT(DATEVALUE(LEFT(Table1[[#This Row],[Date of Purchase]],10)), "MMMM"), TEXT(Table1[[#This Row],[Date of Purchase]], "MMMM"))</f>
        <v>January</v>
      </c>
      <c r="T4447" t="str">
        <f>IF(OR(
  AND(Table1[[#This Row],[Ticket Priority]]="Critical", Table1[[#This Row],[Ticket Status]]&lt;&gt;"Closed"),
  AND(Table1[[#This Row],[Ticket Priority]]="High", Table1[[#This Row],[Ticket Status]]="Open")
), "Yes", "No")</f>
        <v>No</v>
      </c>
      <c r="U4447" s="4" t="str">
        <f>IF(Table1[[#This Row],[Ticket Status]]="Closed","Yes","No")</f>
        <v>No</v>
      </c>
      <c r="V4447" s="4" t="str">
        <f>IF(Table1[[#This Row],[Ticket Status]]="Pending Customer Response","Yes","No")</f>
        <v>Yes</v>
      </c>
      <c r="W4447" s="5">
        <f ca="1">COUNTIFS(Table1[Agent_name],Table1[[#This Row],[Agent_name]],Table1[Month],Table1[[#This Row],[Month]])/160</f>
        <v>0.74375000000000002</v>
      </c>
    </row>
    <row r="4448" spans="1:23" x14ac:dyDescent="0.25">
      <c r="A4448">
        <v>4447</v>
      </c>
      <c r="B4448" t="s">
        <v>14507</v>
      </c>
      <c r="C4448" t="s">
        <v>14508</v>
      </c>
      <c r="D4448">
        <v>70</v>
      </c>
      <c r="E4448" t="s">
        <v>29</v>
      </c>
      <c r="F4448" t="s">
        <v>161</v>
      </c>
      <c r="G4448" s="1">
        <v>44068</v>
      </c>
      <c r="H4448" t="s">
        <v>66</v>
      </c>
      <c r="I4448" t="s">
        <v>93</v>
      </c>
      <c r="J4448" s="3" t="s">
        <v>14509</v>
      </c>
      <c r="K4448" t="s">
        <v>62</v>
      </c>
      <c r="M4448" t="s">
        <v>143</v>
      </c>
      <c r="N4448" t="s">
        <v>55</v>
      </c>
      <c r="R4448" t="str">
        <f t="shared" ca="1" si="69"/>
        <v>Mohit</v>
      </c>
      <c r="S4448" t="str">
        <f>IFERROR(TEXT(DATEVALUE(LEFT(Table1[[#This Row],[Date of Purchase]],10)), "MMMM"), TEXT(Table1[[#This Row],[Date of Purchase]], "MMMM"))</f>
        <v>August</v>
      </c>
      <c r="T4448" t="str">
        <f>IF(OR(
  AND(Table1[[#This Row],[Ticket Priority]]="Critical", Table1[[#This Row],[Ticket Status]]&lt;&gt;"Closed"),
  AND(Table1[[#This Row],[Ticket Priority]]="High", Table1[[#This Row],[Ticket Status]]="Open")
), "Yes", "No")</f>
        <v>No</v>
      </c>
      <c r="U4448" s="4" t="str">
        <f>IF(Table1[[#This Row],[Ticket Status]]="Closed","Yes","No")</f>
        <v>No</v>
      </c>
      <c r="V4448" s="4" t="str">
        <f>IF(Table1[[#This Row],[Ticket Status]]="Pending Customer Response","Yes","No")</f>
        <v>No</v>
      </c>
      <c r="W4448" s="5">
        <f ca="1">COUNTIFS(Table1[Agent_name],Table1[[#This Row],[Agent_name]],Table1[Month],Table1[[#This Row],[Month]])/160</f>
        <v>0.46250000000000002</v>
      </c>
    </row>
    <row r="4449" spans="1:23" x14ac:dyDescent="0.25">
      <c r="A4449">
        <v>4448</v>
      </c>
      <c r="B4449" t="s">
        <v>14510</v>
      </c>
      <c r="C4449" t="s">
        <v>14511</v>
      </c>
      <c r="D4449">
        <v>54</v>
      </c>
      <c r="E4449" t="s">
        <v>58</v>
      </c>
      <c r="F4449" t="s">
        <v>112</v>
      </c>
      <c r="G4449" s="1">
        <v>44436</v>
      </c>
      <c r="H4449" t="s">
        <v>45</v>
      </c>
      <c r="I4449" t="s">
        <v>60</v>
      </c>
      <c r="J4449" s="3" t="s">
        <v>14512</v>
      </c>
      <c r="K4449" t="s">
        <v>24</v>
      </c>
      <c r="M4449" t="s">
        <v>143</v>
      </c>
      <c r="N4449" t="s">
        <v>33</v>
      </c>
      <c r="O4449" s="2">
        <v>45078.904074074075</v>
      </c>
      <c r="R4449" t="str">
        <f t="shared" ca="1" si="69"/>
        <v>Mohit</v>
      </c>
      <c r="S4449" t="str">
        <f>IFERROR(TEXT(DATEVALUE(LEFT(Table1[[#This Row],[Date of Purchase]],10)), "MMMM"), TEXT(Table1[[#This Row],[Date of Purchase]], "MMMM"))</f>
        <v>August</v>
      </c>
      <c r="T4449" t="str">
        <f>IF(OR(
  AND(Table1[[#This Row],[Ticket Priority]]="Critical", Table1[[#This Row],[Ticket Status]]&lt;&gt;"Closed"),
  AND(Table1[[#This Row],[Ticket Priority]]="High", Table1[[#This Row],[Ticket Status]]="Open")
), "Yes", "No")</f>
        <v>No</v>
      </c>
      <c r="U4449" s="4" t="str">
        <f>IF(Table1[[#This Row],[Ticket Status]]="Closed","Yes","No")</f>
        <v>No</v>
      </c>
      <c r="V4449" s="4" t="str">
        <f>IF(Table1[[#This Row],[Ticket Status]]="Pending Customer Response","Yes","No")</f>
        <v>Yes</v>
      </c>
      <c r="W4449" s="5">
        <f ca="1">COUNTIFS(Table1[Agent_name],Table1[[#This Row],[Agent_name]],Table1[Month],Table1[[#This Row],[Month]])/160</f>
        <v>0.46250000000000002</v>
      </c>
    </row>
    <row r="4450" spans="1:23" x14ac:dyDescent="0.25">
      <c r="A4450">
        <v>4449</v>
      </c>
      <c r="B4450" t="s">
        <v>14513</v>
      </c>
      <c r="C4450" t="s">
        <v>14514</v>
      </c>
      <c r="D4450">
        <v>36</v>
      </c>
      <c r="E4450" t="s">
        <v>19</v>
      </c>
      <c r="F4450" t="s">
        <v>397</v>
      </c>
      <c r="G4450" s="1">
        <v>44519</v>
      </c>
      <c r="H4450" t="s">
        <v>66</v>
      </c>
      <c r="I4450" t="s">
        <v>37</v>
      </c>
      <c r="J4450" s="3" t="s">
        <v>14515</v>
      </c>
      <c r="K4450" t="s">
        <v>24</v>
      </c>
      <c r="M4450" t="s">
        <v>25</v>
      </c>
      <c r="N4450" t="s">
        <v>33</v>
      </c>
      <c r="O4450" s="2">
        <v>45078.794363425928</v>
      </c>
      <c r="R4450" t="str">
        <f t="shared" ca="1" si="69"/>
        <v>Priya</v>
      </c>
      <c r="S4450" t="str">
        <f>IFERROR(TEXT(DATEVALUE(LEFT(Table1[[#This Row],[Date of Purchase]],10)), "MMMM"), TEXT(Table1[[#This Row],[Date of Purchase]], "MMMM"))</f>
        <v>November</v>
      </c>
      <c r="T4450" t="str">
        <f>IF(OR(
  AND(Table1[[#This Row],[Ticket Priority]]="Critical", Table1[[#This Row],[Ticket Status]]&lt;&gt;"Closed"),
  AND(Table1[[#This Row],[Ticket Priority]]="High", Table1[[#This Row],[Ticket Status]]="Open")
), "Yes", "No")</f>
        <v>Yes</v>
      </c>
      <c r="U4450" s="4" t="str">
        <f>IF(Table1[[#This Row],[Ticket Status]]="Closed","Yes","No")</f>
        <v>No</v>
      </c>
      <c r="V4450" s="4" t="str">
        <f>IF(Table1[[#This Row],[Ticket Status]]="Pending Customer Response","Yes","No")</f>
        <v>Yes</v>
      </c>
      <c r="W4450" s="5">
        <f ca="1">COUNTIFS(Table1[Agent_name],Table1[[#This Row],[Agent_name]],Table1[Month],Table1[[#This Row],[Month]])/160</f>
        <v>0.41249999999999998</v>
      </c>
    </row>
    <row r="4451" spans="1:23" x14ac:dyDescent="0.25">
      <c r="A4451">
        <v>4450</v>
      </c>
      <c r="B4451" t="s">
        <v>14516</v>
      </c>
      <c r="C4451" t="s">
        <v>14517</v>
      </c>
      <c r="D4451">
        <v>58</v>
      </c>
      <c r="E4451" t="s">
        <v>29</v>
      </c>
      <c r="F4451" t="s">
        <v>36</v>
      </c>
      <c r="G4451" s="1">
        <v>44017</v>
      </c>
      <c r="H4451" t="s">
        <v>67</v>
      </c>
      <c r="I4451" t="s">
        <v>67</v>
      </c>
      <c r="J4451" s="3" t="s">
        <v>14518</v>
      </c>
      <c r="K4451" t="s">
        <v>62</v>
      </c>
      <c r="M4451" t="s">
        <v>143</v>
      </c>
      <c r="N4451" t="s">
        <v>55</v>
      </c>
      <c r="R4451" t="str">
        <f t="shared" ca="1" si="69"/>
        <v>Mohit</v>
      </c>
      <c r="S4451" t="str">
        <f>IFERROR(TEXT(DATEVALUE(LEFT(Table1[[#This Row],[Date of Purchase]],10)), "MMMM"), TEXT(Table1[[#This Row],[Date of Purchase]], "MMMM"))</f>
        <v>July</v>
      </c>
      <c r="T4451" t="str">
        <f>IF(OR(
  AND(Table1[[#This Row],[Ticket Priority]]="Critical", Table1[[#This Row],[Ticket Status]]&lt;&gt;"Closed"),
  AND(Table1[[#This Row],[Ticket Priority]]="High", Table1[[#This Row],[Ticket Status]]="Open")
), "Yes", "No")</f>
        <v>No</v>
      </c>
      <c r="U4451" s="4" t="str">
        <f>IF(Table1[[#This Row],[Ticket Status]]="Closed","Yes","No")</f>
        <v>No</v>
      </c>
      <c r="V4451" s="4" t="str">
        <f>IF(Table1[[#This Row],[Ticket Status]]="Pending Customer Response","Yes","No")</f>
        <v>No</v>
      </c>
      <c r="W4451" s="5">
        <f ca="1">COUNTIFS(Table1[Agent_name],Table1[[#This Row],[Agent_name]],Table1[Month],Table1[[#This Row],[Month]])/160</f>
        <v>0.53125</v>
      </c>
    </row>
    <row r="4452" spans="1:23" x14ac:dyDescent="0.25">
      <c r="A4452">
        <v>4451</v>
      </c>
      <c r="B4452" t="s">
        <v>14519</v>
      </c>
      <c r="C4452" t="s">
        <v>14520</v>
      </c>
      <c r="D4452">
        <v>56</v>
      </c>
      <c r="E4452" t="s">
        <v>29</v>
      </c>
      <c r="F4452" t="s">
        <v>219</v>
      </c>
      <c r="G4452" s="1">
        <v>44099</v>
      </c>
      <c r="H4452" t="s">
        <v>21</v>
      </c>
      <c r="I4452" t="s">
        <v>60</v>
      </c>
      <c r="J4452" s="3" t="s">
        <v>14521</v>
      </c>
      <c r="K4452" t="s">
        <v>24</v>
      </c>
      <c r="M4452" t="s">
        <v>143</v>
      </c>
      <c r="N4452" t="s">
        <v>26</v>
      </c>
      <c r="O4452" s="2">
        <v>45078.182592592595</v>
      </c>
      <c r="R4452" t="str">
        <f t="shared" ca="1" si="69"/>
        <v>Aisha</v>
      </c>
      <c r="S4452" t="str">
        <f>IFERROR(TEXT(DATEVALUE(LEFT(Table1[[#This Row],[Date of Purchase]],10)), "MMMM"), TEXT(Table1[[#This Row],[Date of Purchase]], "MMMM"))</f>
        <v>September</v>
      </c>
      <c r="T4452" t="str">
        <f>IF(OR(
  AND(Table1[[#This Row],[Ticket Priority]]="Critical", Table1[[#This Row],[Ticket Status]]&lt;&gt;"Closed"),
  AND(Table1[[#This Row],[Ticket Priority]]="High", Table1[[#This Row],[Ticket Status]]="Open")
), "Yes", "No")</f>
        <v>No</v>
      </c>
      <c r="U4452" s="4" t="str">
        <f>IF(Table1[[#This Row],[Ticket Status]]="Closed","Yes","No")</f>
        <v>No</v>
      </c>
      <c r="V4452" s="4" t="str">
        <f>IF(Table1[[#This Row],[Ticket Status]]="Pending Customer Response","Yes","No")</f>
        <v>Yes</v>
      </c>
      <c r="W4452" s="5">
        <f ca="1">COUNTIFS(Table1[Agent_name],Table1[[#This Row],[Agent_name]],Table1[Month],Table1[[#This Row],[Month]])/160</f>
        <v>0.86250000000000004</v>
      </c>
    </row>
    <row r="4453" spans="1:23" x14ac:dyDescent="0.25">
      <c r="A4453">
        <v>4452</v>
      </c>
      <c r="B4453" t="s">
        <v>14522</v>
      </c>
      <c r="C4453" t="s">
        <v>14523</v>
      </c>
      <c r="D4453">
        <v>26</v>
      </c>
      <c r="E4453" t="s">
        <v>19</v>
      </c>
      <c r="F4453" t="s">
        <v>383</v>
      </c>
      <c r="G4453" s="1">
        <v>43936</v>
      </c>
      <c r="H4453" t="s">
        <v>66</v>
      </c>
      <c r="I4453" t="s">
        <v>60</v>
      </c>
      <c r="J4453" s="3" t="s">
        <v>14524</v>
      </c>
      <c r="K4453" t="s">
        <v>62</v>
      </c>
      <c r="M4453" t="s">
        <v>143</v>
      </c>
      <c r="N4453" t="s">
        <v>26</v>
      </c>
      <c r="R4453" t="str">
        <f t="shared" ca="1" si="69"/>
        <v>Neha</v>
      </c>
      <c r="S4453" t="str">
        <f>IFERROR(TEXT(DATEVALUE(LEFT(Table1[[#This Row],[Date of Purchase]],10)), "MMMM"), TEXT(Table1[[#This Row],[Date of Purchase]], "MMMM"))</f>
        <v>April</v>
      </c>
      <c r="T4453" t="str">
        <f>IF(OR(
  AND(Table1[[#This Row],[Ticket Priority]]="Critical", Table1[[#This Row],[Ticket Status]]&lt;&gt;"Closed"),
  AND(Table1[[#This Row],[Ticket Priority]]="High", Table1[[#This Row],[Ticket Status]]="Open")
), "Yes", "No")</f>
        <v>No</v>
      </c>
      <c r="U4453" s="4" t="str">
        <f>IF(Table1[[#This Row],[Ticket Status]]="Closed","Yes","No")</f>
        <v>No</v>
      </c>
      <c r="V4453" s="4" t="str">
        <f>IF(Table1[[#This Row],[Ticket Status]]="Pending Customer Response","Yes","No")</f>
        <v>No</v>
      </c>
      <c r="W4453" s="5">
        <f ca="1">COUNTIFS(Table1[Agent_name],Table1[[#This Row],[Agent_name]],Table1[Month],Table1[[#This Row],[Month]])/160</f>
        <v>0.28749999999999998</v>
      </c>
    </row>
    <row r="4454" spans="1:23" x14ac:dyDescent="0.25">
      <c r="A4454">
        <v>4453</v>
      </c>
      <c r="B4454" t="s">
        <v>14525</v>
      </c>
      <c r="C4454" t="s">
        <v>14526</v>
      </c>
      <c r="D4454">
        <v>45</v>
      </c>
      <c r="E4454" t="s">
        <v>58</v>
      </c>
      <c r="F4454" t="s">
        <v>317</v>
      </c>
      <c r="G4454" s="1">
        <v>44504</v>
      </c>
      <c r="H4454" t="s">
        <v>45</v>
      </c>
      <c r="I4454" t="s">
        <v>72</v>
      </c>
      <c r="J4454" s="3" t="s">
        <v>14527</v>
      </c>
      <c r="K4454" t="s">
        <v>39</v>
      </c>
      <c r="L4454" t="s">
        <v>14528</v>
      </c>
      <c r="M4454" t="s">
        <v>25</v>
      </c>
      <c r="N4454" t="s">
        <v>83</v>
      </c>
      <c r="O4454" s="2">
        <v>45078.661099537036</v>
      </c>
      <c r="P4454" s="2">
        <v>45078.164571759262</v>
      </c>
      <c r="Q4454">
        <v>5</v>
      </c>
      <c r="R4454" t="str">
        <f t="shared" ca="1" si="69"/>
        <v>Karan</v>
      </c>
      <c r="S4454" t="str">
        <f>IFERROR(TEXT(DATEVALUE(LEFT(Table1[[#This Row],[Date of Purchase]],10)), "MMMM"), TEXT(Table1[[#This Row],[Date of Purchase]], "MMMM"))</f>
        <v>November</v>
      </c>
      <c r="T4454" t="str">
        <f>IF(OR(
  AND(Table1[[#This Row],[Ticket Priority]]="Critical", Table1[[#This Row],[Ticket Status]]&lt;&gt;"Closed"),
  AND(Table1[[#This Row],[Ticket Priority]]="High", Table1[[#This Row],[Ticket Status]]="Open")
), "Yes", "No")</f>
        <v>No</v>
      </c>
      <c r="U4454" s="4" t="str">
        <f>IF(Table1[[#This Row],[Ticket Status]]="Closed","Yes","No")</f>
        <v>Yes</v>
      </c>
      <c r="V4454" s="4" t="str">
        <f>IF(Table1[[#This Row],[Ticket Status]]="Pending Customer Response","Yes","No")</f>
        <v>No</v>
      </c>
      <c r="W4454" s="5">
        <f ca="1">COUNTIFS(Table1[Agent_name],Table1[[#This Row],[Agent_name]],Table1[Month],Table1[[#This Row],[Month]])/160</f>
        <v>0.1875</v>
      </c>
    </row>
    <row r="4455" spans="1:23" x14ac:dyDescent="0.25">
      <c r="A4455">
        <v>4454</v>
      </c>
      <c r="B4455" t="s">
        <v>14529</v>
      </c>
      <c r="C4455" t="s">
        <v>14530</v>
      </c>
      <c r="D4455">
        <v>48</v>
      </c>
      <c r="E4455" t="s">
        <v>58</v>
      </c>
      <c r="F4455" t="s">
        <v>36</v>
      </c>
      <c r="G4455" s="1">
        <v>44406</v>
      </c>
      <c r="H4455" t="s">
        <v>59</v>
      </c>
      <c r="I4455" t="s">
        <v>67</v>
      </c>
      <c r="J4455" s="3" t="s">
        <v>14531</v>
      </c>
      <c r="K4455" t="s">
        <v>39</v>
      </c>
      <c r="L4455" t="s">
        <v>14532</v>
      </c>
      <c r="M4455" t="s">
        <v>89</v>
      </c>
      <c r="N4455" t="s">
        <v>55</v>
      </c>
      <c r="O4455" s="2">
        <v>45078.104166666664</v>
      </c>
      <c r="P4455" s="2">
        <v>45078.042361111111</v>
      </c>
      <c r="Q4455">
        <v>1</v>
      </c>
      <c r="R4455" t="str">
        <f t="shared" ca="1" si="69"/>
        <v>Arjun</v>
      </c>
      <c r="S4455" t="str">
        <f>IFERROR(TEXT(DATEVALUE(LEFT(Table1[[#This Row],[Date of Purchase]],10)), "MMMM"), TEXT(Table1[[#This Row],[Date of Purchase]], "MMMM"))</f>
        <v>July</v>
      </c>
      <c r="T4455" t="str">
        <f>IF(OR(
  AND(Table1[[#This Row],[Ticket Priority]]="Critical", Table1[[#This Row],[Ticket Status]]&lt;&gt;"Closed"),
  AND(Table1[[#This Row],[Ticket Priority]]="High", Table1[[#This Row],[Ticket Status]]="Open")
), "Yes", "No")</f>
        <v>No</v>
      </c>
      <c r="U4455" s="4" t="str">
        <f>IF(Table1[[#This Row],[Ticket Status]]="Closed","Yes","No")</f>
        <v>Yes</v>
      </c>
      <c r="V4455" s="4" t="str">
        <f>IF(Table1[[#This Row],[Ticket Status]]="Pending Customer Response","Yes","No")</f>
        <v>No</v>
      </c>
      <c r="W4455" s="5">
        <f ca="1">COUNTIFS(Table1[Agent_name],Table1[[#This Row],[Agent_name]],Table1[Month],Table1[[#This Row],[Month]])/160</f>
        <v>0.2</v>
      </c>
    </row>
    <row r="4456" spans="1:23" x14ac:dyDescent="0.25">
      <c r="A4456">
        <v>4455</v>
      </c>
      <c r="B4456" t="s">
        <v>14533</v>
      </c>
      <c r="C4456" t="s">
        <v>14534</v>
      </c>
      <c r="D4456">
        <v>31</v>
      </c>
      <c r="E4456" t="s">
        <v>19</v>
      </c>
      <c r="F4456" t="s">
        <v>397</v>
      </c>
      <c r="G4456" s="1">
        <v>44412</v>
      </c>
      <c r="H4456" t="s">
        <v>66</v>
      </c>
      <c r="I4456" t="s">
        <v>77</v>
      </c>
      <c r="J4456" s="3" t="s">
        <v>14535</v>
      </c>
      <c r="K4456" t="s">
        <v>24</v>
      </c>
      <c r="M4456" t="s">
        <v>41</v>
      </c>
      <c r="N4456" t="s">
        <v>26</v>
      </c>
      <c r="O4456" s="2">
        <v>45078.361828703702</v>
      </c>
      <c r="R4456" t="str">
        <f t="shared" ca="1" si="69"/>
        <v>Ravi</v>
      </c>
      <c r="S4456" t="str">
        <f>IFERROR(TEXT(DATEVALUE(LEFT(Table1[[#This Row],[Date of Purchase]],10)), "MMMM"), TEXT(Table1[[#This Row],[Date of Purchase]], "MMMM"))</f>
        <v>August</v>
      </c>
      <c r="T4456" t="str">
        <f>IF(OR(
  AND(Table1[[#This Row],[Ticket Priority]]="Critical", Table1[[#This Row],[Ticket Status]]&lt;&gt;"Closed"),
  AND(Table1[[#This Row],[Ticket Priority]]="High", Table1[[#This Row],[Ticket Status]]="Open")
), "Yes", "No")</f>
        <v>No</v>
      </c>
      <c r="U4456" s="4" t="str">
        <f>IF(Table1[[#This Row],[Ticket Status]]="Closed","Yes","No")</f>
        <v>No</v>
      </c>
      <c r="V4456" s="4" t="str">
        <f>IF(Table1[[#This Row],[Ticket Status]]="Pending Customer Response","Yes","No")</f>
        <v>Yes</v>
      </c>
      <c r="W4456" s="5">
        <f ca="1">COUNTIFS(Table1[Agent_name],Table1[[#This Row],[Agent_name]],Table1[Month],Table1[[#This Row],[Month]])/160</f>
        <v>0.65625</v>
      </c>
    </row>
    <row r="4457" spans="1:23" x14ac:dyDescent="0.25">
      <c r="A4457">
        <v>4456</v>
      </c>
      <c r="B4457" t="s">
        <v>14536</v>
      </c>
      <c r="C4457" t="s">
        <v>14537</v>
      </c>
      <c r="D4457">
        <v>20</v>
      </c>
      <c r="E4457" t="s">
        <v>58</v>
      </c>
      <c r="F4457" t="s">
        <v>456</v>
      </c>
      <c r="G4457" s="1">
        <v>44440</v>
      </c>
      <c r="H4457" t="s">
        <v>59</v>
      </c>
      <c r="I4457" t="s">
        <v>141</v>
      </c>
      <c r="J4457" s="3" t="s">
        <v>14538</v>
      </c>
      <c r="K4457" t="s">
        <v>62</v>
      </c>
      <c r="M4457" t="s">
        <v>89</v>
      </c>
      <c r="N4457" t="s">
        <v>33</v>
      </c>
      <c r="R4457" t="str">
        <f t="shared" ca="1" si="69"/>
        <v>Divya</v>
      </c>
      <c r="S4457" t="str">
        <f>IFERROR(TEXT(DATEVALUE(LEFT(Table1[[#This Row],[Date of Purchase]],10)), "MMMM"), TEXT(Table1[[#This Row],[Date of Purchase]], "MMMM"))</f>
        <v>September</v>
      </c>
      <c r="T4457" t="str">
        <f>IF(OR(
  AND(Table1[[#This Row],[Ticket Priority]]="Critical", Table1[[#This Row],[Ticket Status]]&lt;&gt;"Closed"),
  AND(Table1[[#This Row],[Ticket Priority]]="High", Table1[[#This Row],[Ticket Status]]="Open")
), "Yes", "No")</f>
        <v>Yes</v>
      </c>
      <c r="U4457" s="4" t="str">
        <f>IF(Table1[[#This Row],[Ticket Status]]="Closed","Yes","No")</f>
        <v>No</v>
      </c>
      <c r="V4457" s="4" t="str">
        <f>IF(Table1[[#This Row],[Ticket Status]]="Pending Customer Response","Yes","No")</f>
        <v>No</v>
      </c>
      <c r="W4457" s="5">
        <f ca="1">COUNTIFS(Table1[Agent_name],Table1[[#This Row],[Agent_name]],Table1[Month],Table1[[#This Row],[Month]])/160</f>
        <v>0.21875</v>
      </c>
    </row>
    <row r="4458" spans="1:23" x14ac:dyDescent="0.25">
      <c r="A4458">
        <v>4457</v>
      </c>
      <c r="B4458" t="s">
        <v>14539</v>
      </c>
      <c r="C4458" t="s">
        <v>14540</v>
      </c>
      <c r="D4458">
        <v>38</v>
      </c>
      <c r="E4458" t="s">
        <v>29</v>
      </c>
      <c r="F4458" t="s">
        <v>456</v>
      </c>
      <c r="G4458" s="1">
        <v>43843</v>
      </c>
      <c r="H4458" t="s">
        <v>67</v>
      </c>
      <c r="I4458" t="s">
        <v>67</v>
      </c>
      <c r="J4458" s="3" t="s">
        <v>14541</v>
      </c>
      <c r="K4458" t="s">
        <v>24</v>
      </c>
      <c r="M4458" t="s">
        <v>25</v>
      </c>
      <c r="N4458" t="s">
        <v>26</v>
      </c>
      <c r="O4458" s="2">
        <v>45078.612557870372</v>
      </c>
      <c r="R4458" t="str">
        <f t="shared" ca="1" si="69"/>
        <v>Aisha</v>
      </c>
      <c r="S4458" t="str">
        <f>IFERROR(TEXT(DATEVALUE(LEFT(Table1[[#This Row],[Date of Purchase]],10)), "MMMM"), TEXT(Table1[[#This Row],[Date of Purchase]], "MMMM"))</f>
        <v>January</v>
      </c>
      <c r="T4458" t="str">
        <f>IF(OR(
  AND(Table1[[#This Row],[Ticket Priority]]="Critical", Table1[[#This Row],[Ticket Status]]&lt;&gt;"Closed"),
  AND(Table1[[#This Row],[Ticket Priority]]="High", Table1[[#This Row],[Ticket Status]]="Open")
), "Yes", "No")</f>
        <v>Yes</v>
      </c>
      <c r="U4458" s="4" t="str">
        <f>IF(Table1[[#This Row],[Ticket Status]]="Closed","Yes","No")</f>
        <v>No</v>
      </c>
      <c r="V4458" s="4" t="str">
        <f>IF(Table1[[#This Row],[Ticket Status]]="Pending Customer Response","Yes","No")</f>
        <v>Yes</v>
      </c>
      <c r="W4458" s="5">
        <f ca="1">COUNTIFS(Table1[Agent_name],Table1[[#This Row],[Agent_name]],Table1[Month],Table1[[#This Row],[Month]])/160</f>
        <v>0.83125000000000004</v>
      </c>
    </row>
    <row r="4459" spans="1:23" x14ac:dyDescent="0.25">
      <c r="A4459">
        <v>4458</v>
      </c>
      <c r="B4459" t="s">
        <v>14542</v>
      </c>
      <c r="C4459" t="s">
        <v>14543</v>
      </c>
      <c r="D4459">
        <v>66</v>
      </c>
      <c r="E4459" t="s">
        <v>29</v>
      </c>
      <c r="F4459" t="s">
        <v>421</v>
      </c>
      <c r="G4459" s="1">
        <v>43912</v>
      </c>
      <c r="H4459" t="s">
        <v>66</v>
      </c>
      <c r="I4459" t="s">
        <v>60</v>
      </c>
      <c r="J4459" s="3" t="s">
        <v>14544</v>
      </c>
      <c r="K4459" t="s">
        <v>39</v>
      </c>
      <c r="L4459" t="s">
        <v>14545</v>
      </c>
      <c r="M4459" t="s">
        <v>41</v>
      </c>
      <c r="N4459" t="s">
        <v>55</v>
      </c>
      <c r="O4459" s="2">
        <v>45078.606319444443</v>
      </c>
      <c r="P4459" s="2">
        <v>45078.172291666669</v>
      </c>
      <c r="Q4459">
        <v>1</v>
      </c>
      <c r="R4459" t="str">
        <f t="shared" ca="1" si="69"/>
        <v>Arjun</v>
      </c>
      <c r="S4459" t="str">
        <f>IFERROR(TEXT(DATEVALUE(LEFT(Table1[[#This Row],[Date of Purchase]],10)), "MMMM"), TEXT(Table1[[#This Row],[Date of Purchase]], "MMMM"))</f>
        <v>March</v>
      </c>
      <c r="T4459" t="str">
        <f>IF(OR(
  AND(Table1[[#This Row],[Ticket Priority]]="Critical", Table1[[#This Row],[Ticket Status]]&lt;&gt;"Closed"),
  AND(Table1[[#This Row],[Ticket Priority]]="High", Table1[[#This Row],[Ticket Status]]="Open")
), "Yes", "No")</f>
        <v>No</v>
      </c>
      <c r="U4459" s="4" t="str">
        <f>IF(Table1[[#This Row],[Ticket Status]]="Closed","Yes","No")</f>
        <v>Yes</v>
      </c>
      <c r="V4459" s="4" t="str">
        <f>IF(Table1[[#This Row],[Ticket Status]]="Pending Customer Response","Yes","No")</f>
        <v>No</v>
      </c>
      <c r="W4459" s="5">
        <f ca="1">COUNTIFS(Table1[Agent_name],Table1[[#This Row],[Agent_name]],Table1[Month],Table1[[#This Row],[Month]])/160</f>
        <v>0.23125000000000001</v>
      </c>
    </row>
    <row r="4460" spans="1:23" x14ac:dyDescent="0.25">
      <c r="A4460">
        <v>4459</v>
      </c>
      <c r="B4460" t="s">
        <v>14546</v>
      </c>
      <c r="C4460" t="s">
        <v>14547</v>
      </c>
      <c r="D4460">
        <v>21</v>
      </c>
      <c r="E4460" t="s">
        <v>19</v>
      </c>
      <c r="F4460" t="s">
        <v>456</v>
      </c>
      <c r="G4460" s="1">
        <v>43940</v>
      </c>
      <c r="H4460" t="s">
        <v>67</v>
      </c>
      <c r="I4460" t="s">
        <v>113</v>
      </c>
      <c r="J4460" s="3" t="s">
        <v>14548</v>
      </c>
      <c r="K4460" t="s">
        <v>62</v>
      </c>
      <c r="M4460" t="s">
        <v>41</v>
      </c>
      <c r="N4460" t="s">
        <v>26</v>
      </c>
      <c r="R4460" t="str">
        <f t="shared" ca="1" si="69"/>
        <v>Aisha</v>
      </c>
      <c r="S4460" t="str">
        <f>IFERROR(TEXT(DATEVALUE(LEFT(Table1[[#This Row],[Date of Purchase]],10)), "MMMM"), TEXT(Table1[[#This Row],[Date of Purchase]], "MMMM"))</f>
        <v>April</v>
      </c>
      <c r="T4460" t="str">
        <f>IF(OR(
  AND(Table1[[#This Row],[Ticket Priority]]="Critical", Table1[[#This Row],[Ticket Status]]&lt;&gt;"Closed"),
  AND(Table1[[#This Row],[Ticket Priority]]="High", Table1[[#This Row],[Ticket Status]]="Open")
), "Yes", "No")</f>
        <v>No</v>
      </c>
      <c r="U4460" s="4" t="str">
        <f>IF(Table1[[#This Row],[Ticket Status]]="Closed","Yes","No")</f>
        <v>No</v>
      </c>
      <c r="V4460" s="4" t="str">
        <f>IF(Table1[[#This Row],[Ticket Status]]="Pending Customer Response","Yes","No")</f>
        <v>No</v>
      </c>
      <c r="W4460" s="5">
        <f ca="1">COUNTIFS(Table1[Agent_name],Table1[[#This Row],[Agent_name]],Table1[Month],Table1[[#This Row],[Month]])/160</f>
        <v>0.81874999999999998</v>
      </c>
    </row>
    <row r="4461" spans="1:23" x14ac:dyDescent="0.25">
      <c r="A4461">
        <v>4460</v>
      </c>
      <c r="B4461" t="s">
        <v>14549</v>
      </c>
      <c r="C4461" t="s">
        <v>14550</v>
      </c>
      <c r="D4461">
        <v>56</v>
      </c>
      <c r="E4461" t="s">
        <v>19</v>
      </c>
      <c r="F4461" t="s">
        <v>20</v>
      </c>
      <c r="G4461" s="1">
        <v>43832</v>
      </c>
      <c r="H4461" t="s">
        <v>21</v>
      </c>
      <c r="I4461" t="s">
        <v>177</v>
      </c>
      <c r="J4461" s="3" t="s">
        <v>14551</v>
      </c>
      <c r="K4461" t="s">
        <v>39</v>
      </c>
      <c r="L4461" t="s">
        <v>14552</v>
      </c>
      <c r="M4461" t="s">
        <v>143</v>
      </c>
      <c r="N4461" t="s">
        <v>26</v>
      </c>
      <c r="O4461" s="2">
        <v>45078.836215277777</v>
      </c>
      <c r="P4461" s="2">
        <v>45078.795243055552</v>
      </c>
      <c r="Q4461">
        <v>5</v>
      </c>
      <c r="R4461" t="str">
        <f t="shared" ca="1" si="69"/>
        <v>Meera</v>
      </c>
      <c r="S4461" t="str">
        <f>IFERROR(TEXT(DATEVALUE(LEFT(Table1[[#This Row],[Date of Purchase]],10)), "MMMM"), TEXT(Table1[[#This Row],[Date of Purchase]], "MMMM"))</f>
        <v>January</v>
      </c>
      <c r="T4461" t="str">
        <f>IF(OR(
  AND(Table1[[#This Row],[Ticket Priority]]="Critical", Table1[[#This Row],[Ticket Status]]&lt;&gt;"Closed"),
  AND(Table1[[#This Row],[Ticket Priority]]="High", Table1[[#This Row],[Ticket Status]]="Open")
), "Yes", "No")</f>
        <v>No</v>
      </c>
      <c r="U4461" s="4" t="str">
        <f>IF(Table1[[#This Row],[Ticket Status]]="Closed","Yes","No")</f>
        <v>Yes</v>
      </c>
      <c r="V4461" s="4" t="str">
        <f>IF(Table1[[#This Row],[Ticket Status]]="Pending Customer Response","Yes","No")</f>
        <v>No</v>
      </c>
      <c r="W4461" s="5">
        <f ca="1">COUNTIFS(Table1[Agent_name],Table1[[#This Row],[Agent_name]],Table1[Month],Table1[[#This Row],[Month]])/160</f>
        <v>0.21875</v>
      </c>
    </row>
    <row r="4462" spans="1:23" x14ac:dyDescent="0.25">
      <c r="A4462">
        <v>4461</v>
      </c>
      <c r="B4462" t="s">
        <v>14553</v>
      </c>
      <c r="C4462" t="s">
        <v>14554</v>
      </c>
      <c r="D4462">
        <v>44</v>
      </c>
      <c r="E4462" t="s">
        <v>29</v>
      </c>
      <c r="F4462" t="s">
        <v>421</v>
      </c>
      <c r="G4462" s="1">
        <v>44516</v>
      </c>
      <c r="H4462" t="s">
        <v>45</v>
      </c>
      <c r="I4462" t="s">
        <v>150</v>
      </c>
      <c r="J4462" s="3" t="s">
        <v>14555</v>
      </c>
      <c r="K4462" t="s">
        <v>24</v>
      </c>
      <c r="M4462" t="s">
        <v>41</v>
      </c>
      <c r="N4462" t="s">
        <v>26</v>
      </c>
      <c r="O4462" s="2">
        <v>45078.652905092589</v>
      </c>
      <c r="R4462" t="str">
        <f t="shared" ca="1" si="69"/>
        <v>Karan</v>
      </c>
      <c r="S4462" t="str">
        <f>IFERROR(TEXT(DATEVALUE(LEFT(Table1[[#This Row],[Date of Purchase]],10)), "MMMM"), TEXT(Table1[[#This Row],[Date of Purchase]], "MMMM"))</f>
        <v>November</v>
      </c>
      <c r="T4462" t="str">
        <f>IF(OR(
  AND(Table1[[#This Row],[Ticket Priority]]="Critical", Table1[[#This Row],[Ticket Status]]&lt;&gt;"Closed"),
  AND(Table1[[#This Row],[Ticket Priority]]="High", Table1[[#This Row],[Ticket Status]]="Open")
), "Yes", "No")</f>
        <v>No</v>
      </c>
      <c r="U4462" s="4" t="str">
        <f>IF(Table1[[#This Row],[Ticket Status]]="Closed","Yes","No")</f>
        <v>No</v>
      </c>
      <c r="V4462" s="4" t="str">
        <f>IF(Table1[[#This Row],[Ticket Status]]="Pending Customer Response","Yes","No")</f>
        <v>Yes</v>
      </c>
      <c r="W4462" s="5">
        <f ca="1">COUNTIFS(Table1[Agent_name],Table1[[#This Row],[Agent_name]],Table1[Month],Table1[[#This Row],[Month]])/160</f>
        <v>0.1875</v>
      </c>
    </row>
    <row r="4463" spans="1:23" x14ac:dyDescent="0.25">
      <c r="A4463">
        <v>4462</v>
      </c>
      <c r="B4463" t="s">
        <v>14556</v>
      </c>
      <c r="C4463" t="s">
        <v>14557</v>
      </c>
      <c r="D4463">
        <v>34</v>
      </c>
      <c r="E4463" t="s">
        <v>58</v>
      </c>
      <c r="F4463" t="s">
        <v>383</v>
      </c>
      <c r="G4463" s="1">
        <v>44133</v>
      </c>
      <c r="H4463" t="s">
        <v>21</v>
      </c>
      <c r="I4463" t="s">
        <v>59</v>
      </c>
      <c r="J4463" s="3" t="s">
        <v>14558</v>
      </c>
      <c r="K4463" t="s">
        <v>24</v>
      </c>
      <c r="M4463" t="s">
        <v>89</v>
      </c>
      <c r="N4463" t="s">
        <v>83</v>
      </c>
      <c r="O4463" s="2">
        <v>45078.814733796295</v>
      </c>
      <c r="R4463" t="str">
        <f t="shared" ca="1" si="69"/>
        <v>Priya</v>
      </c>
      <c r="S4463" t="str">
        <f>IFERROR(TEXT(DATEVALUE(LEFT(Table1[[#This Row],[Date of Purchase]],10)), "MMMM"), TEXT(Table1[[#This Row],[Date of Purchase]], "MMMM"))</f>
        <v>October</v>
      </c>
      <c r="T4463" t="str">
        <f>IF(OR(
  AND(Table1[[#This Row],[Ticket Priority]]="Critical", Table1[[#This Row],[Ticket Status]]&lt;&gt;"Closed"),
  AND(Table1[[#This Row],[Ticket Priority]]="High", Table1[[#This Row],[Ticket Status]]="Open")
), "Yes", "No")</f>
        <v>No</v>
      </c>
      <c r="U4463" s="4" t="str">
        <f>IF(Table1[[#This Row],[Ticket Status]]="Closed","Yes","No")</f>
        <v>No</v>
      </c>
      <c r="V4463" s="4" t="str">
        <f>IF(Table1[[#This Row],[Ticket Status]]="Pending Customer Response","Yes","No")</f>
        <v>Yes</v>
      </c>
      <c r="W4463" s="5">
        <f ca="1">COUNTIFS(Table1[Agent_name],Table1[[#This Row],[Agent_name]],Table1[Month],Table1[[#This Row],[Month]])/160</f>
        <v>0.58125000000000004</v>
      </c>
    </row>
    <row r="4464" spans="1:23" x14ac:dyDescent="0.25">
      <c r="A4464">
        <v>4463</v>
      </c>
      <c r="B4464" t="s">
        <v>14559</v>
      </c>
      <c r="C4464" t="s">
        <v>14560</v>
      </c>
      <c r="D4464">
        <v>66</v>
      </c>
      <c r="E4464" t="s">
        <v>19</v>
      </c>
      <c r="F4464" t="s">
        <v>242</v>
      </c>
      <c r="G4464" s="1">
        <v>44408</v>
      </c>
      <c r="H4464" t="s">
        <v>66</v>
      </c>
      <c r="I4464" t="s">
        <v>177</v>
      </c>
      <c r="J4464" s="3" t="s">
        <v>14561</v>
      </c>
      <c r="K4464" t="s">
        <v>39</v>
      </c>
      <c r="L4464" t="s">
        <v>14562</v>
      </c>
      <c r="M4464" t="s">
        <v>41</v>
      </c>
      <c r="N4464" t="s">
        <v>55</v>
      </c>
      <c r="O4464" s="2">
        <v>45078.927939814814</v>
      </c>
      <c r="P4464" s="2">
        <v>45078.271689814814</v>
      </c>
      <c r="Q4464">
        <v>3</v>
      </c>
      <c r="R4464" t="str">
        <f t="shared" ca="1" si="69"/>
        <v>Meera</v>
      </c>
      <c r="S4464" t="str">
        <f>IFERROR(TEXT(DATEVALUE(LEFT(Table1[[#This Row],[Date of Purchase]],10)), "MMMM"), TEXT(Table1[[#This Row],[Date of Purchase]], "MMMM"))</f>
        <v>July</v>
      </c>
      <c r="T4464" t="str">
        <f>IF(OR(
  AND(Table1[[#This Row],[Ticket Priority]]="Critical", Table1[[#This Row],[Ticket Status]]&lt;&gt;"Closed"),
  AND(Table1[[#This Row],[Ticket Priority]]="High", Table1[[#This Row],[Ticket Status]]="Open")
), "Yes", "No")</f>
        <v>No</v>
      </c>
      <c r="U4464" s="4" t="str">
        <f>IF(Table1[[#This Row],[Ticket Status]]="Closed","Yes","No")</f>
        <v>Yes</v>
      </c>
      <c r="V4464" s="4" t="str">
        <f>IF(Table1[[#This Row],[Ticket Status]]="Pending Customer Response","Yes","No")</f>
        <v>No</v>
      </c>
      <c r="W4464" s="5">
        <f ca="1">COUNTIFS(Table1[Agent_name],Table1[[#This Row],[Agent_name]],Table1[Month],Table1[[#This Row],[Month]])/160</f>
        <v>0.23125000000000001</v>
      </c>
    </row>
    <row r="4465" spans="1:23" x14ac:dyDescent="0.25">
      <c r="A4465">
        <v>4464</v>
      </c>
      <c r="B4465" t="s">
        <v>14563</v>
      </c>
      <c r="C4465" t="s">
        <v>14564</v>
      </c>
      <c r="D4465">
        <v>47</v>
      </c>
      <c r="E4465" t="s">
        <v>19</v>
      </c>
      <c r="F4465" t="s">
        <v>149</v>
      </c>
      <c r="G4465" s="1">
        <v>44230</v>
      </c>
      <c r="H4465" t="s">
        <v>67</v>
      </c>
      <c r="I4465" t="s">
        <v>22</v>
      </c>
      <c r="J4465" s="3" t="s">
        <v>14565</v>
      </c>
      <c r="K4465" t="s">
        <v>62</v>
      </c>
      <c r="M4465" t="s">
        <v>143</v>
      </c>
      <c r="N4465" t="s">
        <v>33</v>
      </c>
      <c r="R4465" t="str">
        <f t="shared" ca="1" si="69"/>
        <v>Ravi</v>
      </c>
      <c r="S4465" t="str">
        <f>IFERROR(TEXT(DATEVALUE(LEFT(Table1[[#This Row],[Date of Purchase]],10)), "MMMM"), TEXT(Table1[[#This Row],[Date of Purchase]], "MMMM"))</f>
        <v>February</v>
      </c>
      <c r="T4465" t="str">
        <f>IF(OR(
  AND(Table1[[#This Row],[Ticket Priority]]="Critical", Table1[[#This Row],[Ticket Status]]&lt;&gt;"Closed"),
  AND(Table1[[#This Row],[Ticket Priority]]="High", Table1[[#This Row],[Ticket Status]]="Open")
), "Yes", "No")</f>
        <v>No</v>
      </c>
      <c r="U4465" s="4" t="str">
        <f>IF(Table1[[#This Row],[Ticket Status]]="Closed","Yes","No")</f>
        <v>No</v>
      </c>
      <c r="V4465" s="4" t="str">
        <f>IF(Table1[[#This Row],[Ticket Status]]="Pending Customer Response","Yes","No")</f>
        <v>No</v>
      </c>
      <c r="W4465" s="5">
        <f ca="1">COUNTIFS(Table1[Agent_name],Table1[[#This Row],[Agent_name]],Table1[Month],Table1[[#This Row],[Month]])/160</f>
        <v>0.61250000000000004</v>
      </c>
    </row>
    <row r="4466" spans="1:23" x14ac:dyDescent="0.25">
      <c r="A4466">
        <v>4465</v>
      </c>
      <c r="B4466" t="s">
        <v>14566</v>
      </c>
      <c r="C4466" t="s">
        <v>14567</v>
      </c>
      <c r="D4466">
        <v>69</v>
      </c>
      <c r="E4466" t="s">
        <v>58</v>
      </c>
      <c r="F4466" t="s">
        <v>30</v>
      </c>
      <c r="G4466" s="1">
        <v>43950</v>
      </c>
      <c r="H4466" t="s">
        <v>45</v>
      </c>
      <c r="I4466" t="s">
        <v>99</v>
      </c>
      <c r="J4466" s="3" t="s">
        <v>4173</v>
      </c>
      <c r="K4466" t="s">
        <v>39</v>
      </c>
      <c r="L4466" t="s">
        <v>14568</v>
      </c>
      <c r="M4466" t="s">
        <v>41</v>
      </c>
      <c r="N4466" t="s">
        <v>55</v>
      </c>
      <c r="O4466" s="2">
        <v>45078.449502314812</v>
      </c>
      <c r="P4466" s="2">
        <v>45078.641168981485</v>
      </c>
      <c r="Q4466">
        <v>4</v>
      </c>
      <c r="R4466" t="str">
        <f t="shared" ca="1" si="69"/>
        <v>Aisha</v>
      </c>
      <c r="S4466" t="str">
        <f>IFERROR(TEXT(DATEVALUE(LEFT(Table1[[#This Row],[Date of Purchase]],10)), "MMMM"), TEXT(Table1[[#This Row],[Date of Purchase]], "MMMM"))</f>
        <v>April</v>
      </c>
      <c r="T4466" t="str">
        <f>IF(OR(
  AND(Table1[[#This Row],[Ticket Priority]]="Critical", Table1[[#This Row],[Ticket Status]]&lt;&gt;"Closed"),
  AND(Table1[[#This Row],[Ticket Priority]]="High", Table1[[#This Row],[Ticket Status]]="Open")
), "Yes", "No")</f>
        <v>No</v>
      </c>
      <c r="U4466" s="4" t="str">
        <f>IF(Table1[[#This Row],[Ticket Status]]="Closed","Yes","No")</f>
        <v>Yes</v>
      </c>
      <c r="V4466" s="4" t="str">
        <f>IF(Table1[[#This Row],[Ticket Status]]="Pending Customer Response","Yes","No")</f>
        <v>No</v>
      </c>
      <c r="W4466" s="5">
        <f ca="1">COUNTIFS(Table1[Agent_name],Table1[[#This Row],[Agent_name]],Table1[Month],Table1[[#This Row],[Month]])/160</f>
        <v>0.81874999999999998</v>
      </c>
    </row>
    <row r="4467" spans="1:23" x14ac:dyDescent="0.25">
      <c r="A4467">
        <v>4466</v>
      </c>
      <c r="B4467" t="s">
        <v>14569</v>
      </c>
      <c r="C4467" t="s">
        <v>14570</v>
      </c>
      <c r="D4467">
        <v>30</v>
      </c>
      <c r="E4467" t="s">
        <v>58</v>
      </c>
      <c r="F4467" t="s">
        <v>485</v>
      </c>
      <c r="G4467" s="1">
        <v>43898</v>
      </c>
      <c r="H4467" t="s">
        <v>45</v>
      </c>
      <c r="I4467" t="s">
        <v>177</v>
      </c>
      <c r="J4467" s="3" t="s">
        <v>14571</v>
      </c>
      <c r="K4467" t="s">
        <v>62</v>
      </c>
      <c r="M4467" t="s">
        <v>143</v>
      </c>
      <c r="N4467" t="s">
        <v>26</v>
      </c>
      <c r="R4467" t="str">
        <f t="shared" ca="1" si="69"/>
        <v>Aisha</v>
      </c>
      <c r="S4467" t="str">
        <f>IFERROR(TEXT(DATEVALUE(LEFT(Table1[[#This Row],[Date of Purchase]],10)), "MMMM"), TEXT(Table1[[#This Row],[Date of Purchase]], "MMMM"))</f>
        <v>March</v>
      </c>
      <c r="T4467" t="str">
        <f>IF(OR(
  AND(Table1[[#This Row],[Ticket Priority]]="Critical", Table1[[#This Row],[Ticket Status]]&lt;&gt;"Closed"),
  AND(Table1[[#This Row],[Ticket Priority]]="High", Table1[[#This Row],[Ticket Status]]="Open")
), "Yes", "No")</f>
        <v>No</v>
      </c>
      <c r="U4467" s="4" t="str">
        <f>IF(Table1[[#This Row],[Ticket Status]]="Closed","Yes","No")</f>
        <v>No</v>
      </c>
      <c r="V4467" s="4" t="str">
        <f>IF(Table1[[#This Row],[Ticket Status]]="Pending Customer Response","Yes","No")</f>
        <v>No</v>
      </c>
      <c r="W4467" s="5">
        <f ca="1">COUNTIFS(Table1[Agent_name],Table1[[#This Row],[Agent_name]],Table1[Month],Table1[[#This Row],[Month]])/160</f>
        <v>1.0062500000000001</v>
      </c>
    </row>
    <row r="4468" spans="1:23" x14ac:dyDescent="0.25">
      <c r="A4468">
        <v>4467</v>
      </c>
      <c r="B4468" t="s">
        <v>14572</v>
      </c>
      <c r="C4468" t="s">
        <v>14573</v>
      </c>
      <c r="D4468">
        <v>58</v>
      </c>
      <c r="E4468" t="s">
        <v>58</v>
      </c>
      <c r="F4468" t="s">
        <v>117</v>
      </c>
      <c r="G4468" s="1">
        <v>44303</v>
      </c>
      <c r="H4468" t="s">
        <v>66</v>
      </c>
      <c r="I4468" t="s">
        <v>67</v>
      </c>
      <c r="J4468" s="3" t="s">
        <v>14574</v>
      </c>
      <c r="K4468" t="s">
        <v>62</v>
      </c>
      <c r="M4468" t="s">
        <v>41</v>
      </c>
      <c r="N4468" t="s">
        <v>33</v>
      </c>
      <c r="R4468" t="str">
        <f t="shared" ca="1" si="69"/>
        <v>Sara</v>
      </c>
      <c r="S4468" t="str">
        <f>IFERROR(TEXT(DATEVALUE(LEFT(Table1[[#This Row],[Date of Purchase]],10)), "MMMM"), TEXT(Table1[[#This Row],[Date of Purchase]], "MMMM"))</f>
        <v>April</v>
      </c>
      <c r="T4468" t="str">
        <f>IF(OR(
  AND(Table1[[#This Row],[Ticket Priority]]="Critical", Table1[[#This Row],[Ticket Status]]&lt;&gt;"Closed"),
  AND(Table1[[#This Row],[Ticket Priority]]="High", Table1[[#This Row],[Ticket Status]]="Open")
), "Yes", "No")</f>
        <v>No</v>
      </c>
      <c r="U4468" s="4" t="str">
        <f>IF(Table1[[#This Row],[Ticket Status]]="Closed","Yes","No")</f>
        <v>No</v>
      </c>
      <c r="V4468" s="4" t="str">
        <f>IF(Table1[[#This Row],[Ticket Status]]="Pending Customer Response","Yes","No")</f>
        <v>No</v>
      </c>
      <c r="W4468" s="5">
        <f ca="1">COUNTIFS(Table1[Agent_name],Table1[[#This Row],[Agent_name]],Table1[Month],Table1[[#This Row],[Month]])/160</f>
        <v>0.75624999999999998</v>
      </c>
    </row>
    <row r="4469" spans="1:23" x14ac:dyDescent="0.25">
      <c r="A4469">
        <v>4468</v>
      </c>
      <c r="B4469" t="s">
        <v>14575</v>
      </c>
      <c r="C4469" t="s">
        <v>14576</v>
      </c>
      <c r="D4469">
        <v>40</v>
      </c>
      <c r="E4469" t="s">
        <v>29</v>
      </c>
      <c r="F4469" t="s">
        <v>286</v>
      </c>
      <c r="G4469" s="1">
        <v>44258</v>
      </c>
      <c r="H4469" t="s">
        <v>59</v>
      </c>
      <c r="I4469" t="s">
        <v>99</v>
      </c>
      <c r="J4469" s="3" t="s">
        <v>14577</v>
      </c>
      <c r="K4469" t="s">
        <v>24</v>
      </c>
      <c r="M4469" t="s">
        <v>25</v>
      </c>
      <c r="N4469" t="s">
        <v>33</v>
      </c>
      <c r="O4469" s="2">
        <v>45078.243298611109</v>
      </c>
      <c r="R4469" t="str">
        <f t="shared" ca="1" si="69"/>
        <v>Divya</v>
      </c>
      <c r="S4469" t="str">
        <f>IFERROR(TEXT(DATEVALUE(LEFT(Table1[[#This Row],[Date of Purchase]],10)), "MMMM"), TEXT(Table1[[#This Row],[Date of Purchase]], "MMMM"))</f>
        <v>March</v>
      </c>
      <c r="T4469" t="str">
        <f>IF(OR(
  AND(Table1[[#This Row],[Ticket Priority]]="Critical", Table1[[#This Row],[Ticket Status]]&lt;&gt;"Closed"),
  AND(Table1[[#This Row],[Ticket Priority]]="High", Table1[[#This Row],[Ticket Status]]="Open")
), "Yes", "No")</f>
        <v>Yes</v>
      </c>
      <c r="U4469" s="4" t="str">
        <f>IF(Table1[[#This Row],[Ticket Status]]="Closed","Yes","No")</f>
        <v>No</v>
      </c>
      <c r="V4469" s="4" t="str">
        <f>IF(Table1[[#This Row],[Ticket Status]]="Pending Customer Response","Yes","No")</f>
        <v>Yes</v>
      </c>
      <c r="W4469" s="5">
        <f ca="1">COUNTIFS(Table1[Agent_name],Table1[[#This Row],[Agent_name]],Table1[Month],Table1[[#This Row],[Month]])/160</f>
        <v>0.1875</v>
      </c>
    </row>
    <row r="4470" spans="1:23" x14ac:dyDescent="0.25">
      <c r="A4470">
        <v>4469</v>
      </c>
      <c r="B4470" t="s">
        <v>14578</v>
      </c>
      <c r="C4470" t="s">
        <v>14579</v>
      </c>
      <c r="D4470">
        <v>53</v>
      </c>
      <c r="E4470" t="s">
        <v>29</v>
      </c>
      <c r="F4470" t="s">
        <v>431</v>
      </c>
      <c r="G4470" s="1">
        <v>44112</v>
      </c>
      <c r="H4470" t="s">
        <v>59</v>
      </c>
      <c r="I4470" t="s">
        <v>22</v>
      </c>
      <c r="J4470" s="3" t="s">
        <v>14580</v>
      </c>
      <c r="K4470" t="s">
        <v>24</v>
      </c>
      <c r="M4470" t="s">
        <v>143</v>
      </c>
      <c r="N4470" t="s">
        <v>83</v>
      </c>
      <c r="O4470" s="2">
        <v>45078.30164351852</v>
      </c>
      <c r="R4470" t="str">
        <f t="shared" ca="1" si="69"/>
        <v>Sara</v>
      </c>
      <c r="S4470" t="str">
        <f>IFERROR(TEXT(DATEVALUE(LEFT(Table1[[#This Row],[Date of Purchase]],10)), "MMMM"), TEXT(Table1[[#This Row],[Date of Purchase]], "MMMM"))</f>
        <v>October</v>
      </c>
      <c r="T4470" t="str">
        <f>IF(OR(
  AND(Table1[[#This Row],[Ticket Priority]]="Critical", Table1[[#This Row],[Ticket Status]]&lt;&gt;"Closed"),
  AND(Table1[[#This Row],[Ticket Priority]]="High", Table1[[#This Row],[Ticket Status]]="Open")
), "Yes", "No")</f>
        <v>No</v>
      </c>
      <c r="U4470" s="4" t="str">
        <f>IF(Table1[[#This Row],[Ticket Status]]="Closed","Yes","No")</f>
        <v>No</v>
      </c>
      <c r="V4470" s="4" t="str">
        <f>IF(Table1[[#This Row],[Ticket Status]]="Pending Customer Response","Yes","No")</f>
        <v>Yes</v>
      </c>
      <c r="W4470" s="5">
        <f ca="1">COUNTIFS(Table1[Agent_name],Table1[[#This Row],[Agent_name]],Table1[Month],Table1[[#This Row],[Month]])/160</f>
        <v>0.66874999999999996</v>
      </c>
    </row>
    <row r="4471" spans="1:23" x14ac:dyDescent="0.25">
      <c r="A4471">
        <v>4470</v>
      </c>
      <c r="B4471" t="s">
        <v>14581</v>
      </c>
      <c r="C4471" t="s">
        <v>14582</v>
      </c>
      <c r="D4471">
        <v>30</v>
      </c>
      <c r="E4471" t="s">
        <v>29</v>
      </c>
      <c r="F4471" t="s">
        <v>339</v>
      </c>
      <c r="G4471" s="1">
        <v>44315</v>
      </c>
      <c r="H4471" t="s">
        <v>45</v>
      </c>
      <c r="I4471" t="s">
        <v>37</v>
      </c>
      <c r="J4471" s="3" t="s">
        <v>14583</v>
      </c>
      <c r="K4471" t="s">
        <v>24</v>
      </c>
      <c r="M4471" t="s">
        <v>25</v>
      </c>
      <c r="N4471" t="s">
        <v>33</v>
      </c>
      <c r="O4471" s="2">
        <v>45078.171099537038</v>
      </c>
      <c r="R4471" t="str">
        <f t="shared" ca="1" si="69"/>
        <v>Priya</v>
      </c>
      <c r="S4471" t="str">
        <f>IFERROR(TEXT(DATEVALUE(LEFT(Table1[[#This Row],[Date of Purchase]],10)), "MMMM"), TEXT(Table1[[#This Row],[Date of Purchase]], "MMMM"))</f>
        <v>April</v>
      </c>
      <c r="T4471" t="str">
        <f>IF(OR(
  AND(Table1[[#This Row],[Ticket Priority]]="Critical", Table1[[#This Row],[Ticket Status]]&lt;&gt;"Closed"),
  AND(Table1[[#This Row],[Ticket Priority]]="High", Table1[[#This Row],[Ticket Status]]="Open")
), "Yes", "No")</f>
        <v>Yes</v>
      </c>
      <c r="U4471" s="4" t="str">
        <f>IF(Table1[[#This Row],[Ticket Status]]="Closed","Yes","No")</f>
        <v>No</v>
      </c>
      <c r="V4471" s="4" t="str">
        <f>IF(Table1[[#This Row],[Ticket Status]]="Pending Customer Response","Yes","No")</f>
        <v>Yes</v>
      </c>
      <c r="W4471" s="5">
        <f ca="1">COUNTIFS(Table1[Agent_name],Table1[[#This Row],[Agent_name]],Table1[Month],Table1[[#This Row],[Month]])/160</f>
        <v>0.48749999999999999</v>
      </c>
    </row>
    <row r="4472" spans="1:23" x14ac:dyDescent="0.25">
      <c r="A4472">
        <v>4471</v>
      </c>
      <c r="B4472" t="s">
        <v>14584</v>
      </c>
      <c r="C4472" t="s">
        <v>14585</v>
      </c>
      <c r="D4472">
        <v>18</v>
      </c>
      <c r="E4472" t="s">
        <v>29</v>
      </c>
      <c r="F4472" t="s">
        <v>339</v>
      </c>
      <c r="G4472" s="1">
        <v>44450</v>
      </c>
      <c r="H4472" t="s">
        <v>21</v>
      </c>
      <c r="I4472" t="s">
        <v>99</v>
      </c>
      <c r="J4472" s="3" t="s">
        <v>14586</v>
      </c>
      <c r="K4472" t="s">
        <v>24</v>
      </c>
      <c r="M4472" t="s">
        <v>89</v>
      </c>
      <c r="N4472" t="s">
        <v>55</v>
      </c>
      <c r="O4472" s="2">
        <v>45078.891944444447</v>
      </c>
      <c r="R4472" t="str">
        <f t="shared" ca="1" si="69"/>
        <v>Aisha</v>
      </c>
      <c r="S4472" t="str">
        <f>IFERROR(TEXT(DATEVALUE(LEFT(Table1[[#This Row],[Date of Purchase]],10)), "MMMM"), TEXT(Table1[[#This Row],[Date of Purchase]], "MMMM"))</f>
        <v>September</v>
      </c>
      <c r="T4472" t="str">
        <f>IF(OR(
  AND(Table1[[#This Row],[Ticket Priority]]="Critical", Table1[[#This Row],[Ticket Status]]&lt;&gt;"Closed"),
  AND(Table1[[#This Row],[Ticket Priority]]="High", Table1[[#This Row],[Ticket Status]]="Open")
), "Yes", "No")</f>
        <v>No</v>
      </c>
      <c r="U4472" s="4" t="str">
        <f>IF(Table1[[#This Row],[Ticket Status]]="Closed","Yes","No")</f>
        <v>No</v>
      </c>
      <c r="V4472" s="4" t="str">
        <f>IF(Table1[[#This Row],[Ticket Status]]="Pending Customer Response","Yes","No")</f>
        <v>Yes</v>
      </c>
      <c r="W4472" s="5">
        <f ca="1">COUNTIFS(Table1[Agent_name],Table1[[#This Row],[Agent_name]],Table1[Month],Table1[[#This Row],[Month]])/160</f>
        <v>0.86250000000000004</v>
      </c>
    </row>
    <row r="4473" spans="1:23" x14ac:dyDescent="0.25">
      <c r="A4473">
        <v>4472</v>
      </c>
      <c r="B4473" t="s">
        <v>14587</v>
      </c>
      <c r="C4473" t="s">
        <v>14588</v>
      </c>
      <c r="D4473">
        <v>23</v>
      </c>
      <c r="E4473" t="s">
        <v>58</v>
      </c>
      <c r="F4473" t="s">
        <v>699</v>
      </c>
      <c r="G4473" s="1">
        <v>44098</v>
      </c>
      <c r="H4473" t="s">
        <v>66</v>
      </c>
      <c r="I4473" t="s">
        <v>141</v>
      </c>
      <c r="J4473" s="3" t="s">
        <v>12689</v>
      </c>
      <c r="K4473" t="s">
        <v>62</v>
      </c>
      <c r="M4473" t="s">
        <v>41</v>
      </c>
      <c r="N4473" t="s">
        <v>55</v>
      </c>
      <c r="R4473" t="str">
        <f t="shared" ca="1" si="69"/>
        <v>Aisha</v>
      </c>
      <c r="S4473" t="str">
        <f>IFERROR(TEXT(DATEVALUE(LEFT(Table1[[#This Row],[Date of Purchase]],10)), "MMMM"), TEXT(Table1[[#This Row],[Date of Purchase]], "MMMM"))</f>
        <v>September</v>
      </c>
      <c r="T4473" t="str">
        <f>IF(OR(
  AND(Table1[[#This Row],[Ticket Priority]]="Critical", Table1[[#This Row],[Ticket Status]]&lt;&gt;"Closed"),
  AND(Table1[[#This Row],[Ticket Priority]]="High", Table1[[#This Row],[Ticket Status]]="Open")
), "Yes", "No")</f>
        <v>No</v>
      </c>
      <c r="U4473" s="4" t="str">
        <f>IF(Table1[[#This Row],[Ticket Status]]="Closed","Yes","No")</f>
        <v>No</v>
      </c>
      <c r="V4473" s="4" t="str">
        <f>IF(Table1[[#This Row],[Ticket Status]]="Pending Customer Response","Yes","No")</f>
        <v>No</v>
      </c>
      <c r="W4473" s="5">
        <f ca="1">COUNTIFS(Table1[Agent_name],Table1[[#This Row],[Agent_name]],Table1[Month],Table1[[#This Row],[Month]])/160</f>
        <v>0.86250000000000004</v>
      </c>
    </row>
    <row r="4474" spans="1:23" x14ac:dyDescent="0.25">
      <c r="A4474">
        <v>4473</v>
      </c>
      <c r="B4474" t="s">
        <v>14589</v>
      </c>
      <c r="C4474" t="s">
        <v>14590</v>
      </c>
      <c r="D4474">
        <v>55</v>
      </c>
      <c r="E4474" t="s">
        <v>58</v>
      </c>
      <c r="F4474" t="s">
        <v>129</v>
      </c>
      <c r="G4474" s="1">
        <v>44291</v>
      </c>
      <c r="H4474" t="s">
        <v>45</v>
      </c>
      <c r="I4474" t="s">
        <v>150</v>
      </c>
      <c r="J4474" s="3" t="s">
        <v>14591</v>
      </c>
      <c r="K4474" t="s">
        <v>62</v>
      </c>
      <c r="M4474" t="s">
        <v>41</v>
      </c>
      <c r="N4474" t="s">
        <v>83</v>
      </c>
      <c r="R4474" t="str">
        <f t="shared" ca="1" si="69"/>
        <v>Aisha</v>
      </c>
      <c r="S4474" t="str">
        <f>IFERROR(TEXT(DATEVALUE(LEFT(Table1[[#This Row],[Date of Purchase]],10)), "MMMM"), TEXT(Table1[[#This Row],[Date of Purchase]], "MMMM"))</f>
        <v>April</v>
      </c>
      <c r="T4474" t="str">
        <f>IF(OR(
  AND(Table1[[#This Row],[Ticket Priority]]="Critical", Table1[[#This Row],[Ticket Status]]&lt;&gt;"Closed"),
  AND(Table1[[#This Row],[Ticket Priority]]="High", Table1[[#This Row],[Ticket Status]]="Open")
), "Yes", "No")</f>
        <v>No</v>
      </c>
      <c r="U4474" s="4" t="str">
        <f>IF(Table1[[#This Row],[Ticket Status]]="Closed","Yes","No")</f>
        <v>No</v>
      </c>
      <c r="V4474" s="4" t="str">
        <f>IF(Table1[[#This Row],[Ticket Status]]="Pending Customer Response","Yes","No")</f>
        <v>No</v>
      </c>
      <c r="W4474" s="5">
        <f ca="1">COUNTIFS(Table1[Agent_name],Table1[[#This Row],[Agent_name]],Table1[Month],Table1[[#This Row],[Month]])/160</f>
        <v>0.81874999999999998</v>
      </c>
    </row>
    <row r="4475" spans="1:23" x14ac:dyDescent="0.25">
      <c r="A4475">
        <v>4474</v>
      </c>
      <c r="B4475" t="s">
        <v>14592</v>
      </c>
      <c r="C4475" t="s">
        <v>14593</v>
      </c>
      <c r="D4475">
        <v>21</v>
      </c>
      <c r="E4475" t="s">
        <v>58</v>
      </c>
      <c r="F4475" t="s">
        <v>485</v>
      </c>
      <c r="G4475" s="1">
        <v>44352</v>
      </c>
      <c r="H4475" t="s">
        <v>21</v>
      </c>
      <c r="I4475" t="s">
        <v>99</v>
      </c>
      <c r="J4475" s="3" t="s">
        <v>14594</v>
      </c>
      <c r="K4475" t="s">
        <v>39</v>
      </c>
      <c r="L4475" t="s">
        <v>14595</v>
      </c>
      <c r="M4475" t="s">
        <v>89</v>
      </c>
      <c r="N4475" t="s">
        <v>55</v>
      </c>
      <c r="O4475" s="2">
        <v>45078.365601851852</v>
      </c>
      <c r="P4475" s="2">
        <v>45078.434351851851</v>
      </c>
      <c r="Q4475">
        <v>1</v>
      </c>
      <c r="R4475" t="str">
        <f t="shared" ca="1" si="69"/>
        <v>Priya</v>
      </c>
      <c r="S4475" t="str">
        <f>IFERROR(TEXT(DATEVALUE(LEFT(Table1[[#This Row],[Date of Purchase]],10)), "MMMM"), TEXT(Table1[[#This Row],[Date of Purchase]], "MMMM"))</f>
        <v>June</v>
      </c>
      <c r="T4475" t="str">
        <f>IF(OR(
  AND(Table1[[#This Row],[Ticket Priority]]="Critical", Table1[[#This Row],[Ticket Status]]&lt;&gt;"Closed"),
  AND(Table1[[#This Row],[Ticket Priority]]="High", Table1[[#This Row],[Ticket Status]]="Open")
), "Yes", "No")</f>
        <v>No</v>
      </c>
      <c r="U4475" s="4" t="str">
        <f>IF(Table1[[#This Row],[Ticket Status]]="Closed","Yes","No")</f>
        <v>Yes</v>
      </c>
      <c r="V4475" s="4" t="str">
        <f>IF(Table1[[#This Row],[Ticket Status]]="Pending Customer Response","Yes","No")</f>
        <v>No</v>
      </c>
      <c r="W4475" s="5">
        <f ca="1">COUNTIFS(Table1[Agent_name],Table1[[#This Row],[Agent_name]],Table1[Month],Table1[[#This Row],[Month]])/160</f>
        <v>0.35625000000000001</v>
      </c>
    </row>
    <row r="4476" spans="1:23" x14ac:dyDescent="0.25">
      <c r="A4476">
        <v>4475</v>
      </c>
      <c r="B4476" t="s">
        <v>14596</v>
      </c>
      <c r="C4476" t="s">
        <v>14597</v>
      </c>
      <c r="D4476">
        <v>27</v>
      </c>
      <c r="E4476" t="s">
        <v>58</v>
      </c>
      <c r="F4476" t="s">
        <v>383</v>
      </c>
      <c r="G4476" s="1">
        <v>44305</v>
      </c>
      <c r="H4476" t="s">
        <v>45</v>
      </c>
      <c r="I4476" t="s">
        <v>46</v>
      </c>
      <c r="J4476" s="3" t="s">
        <v>14598</v>
      </c>
      <c r="K4476" t="s">
        <v>24</v>
      </c>
      <c r="M4476" t="s">
        <v>89</v>
      </c>
      <c r="N4476" t="s">
        <v>55</v>
      </c>
      <c r="O4476" s="2">
        <v>45078.510057870371</v>
      </c>
      <c r="R4476" t="str">
        <f t="shared" ca="1" si="69"/>
        <v>Sara</v>
      </c>
      <c r="S4476" t="str">
        <f>IFERROR(TEXT(DATEVALUE(LEFT(Table1[[#This Row],[Date of Purchase]],10)), "MMMM"), TEXT(Table1[[#This Row],[Date of Purchase]], "MMMM"))</f>
        <v>April</v>
      </c>
      <c r="T4476" t="str">
        <f>IF(OR(
  AND(Table1[[#This Row],[Ticket Priority]]="Critical", Table1[[#This Row],[Ticket Status]]&lt;&gt;"Closed"),
  AND(Table1[[#This Row],[Ticket Priority]]="High", Table1[[#This Row],[Ticket Status]]="Open")
), "Yes", "No")</f>
        <v>No</v>
      </c>
      <c r="U4476" s="4" t="str">
        <f>IF(Table1[[#This Row],[Ticket Status]]="Closed","Yes","No")</f>
        <v>No</v>
      </c>
      <c r="V4476" s="4" t="str">
        <f>IF(Table1[[#This Row],[Ticket Status]]="Pending Customer Response","Yes","No")</f>
        <v>Yes</v>
      </c>
      <c r="W4476" s="5">
        <f ca="1">COUNTIFS(Table1[Agent_name],Table1[[#This Row],[Agent_name]],Table1[Month],Table1[[#This Row],[Month]])/160</f>
        <v>0.75624999999999998</v>
      </c>
    </row>
    <row r="4477" spans="1:23" x14ac:dyDescent="0.25">
      <c r="A4477">
        <v>4476</v>
      </c>
      <c r="B4477" t="s">
        <v>14599</v>
      </c>
      <c r="C4477" t="s">
        <v>14600</v>
      </c>
      <c r="D4477">
        <v>60</v>
      </c>
      <c r="E4477" t="s">
        <v>58</v>
      </c>
      <c r="F4477" t="s">
        <v>317</v>
      </c>
      <c r="G4477" s="1">
        <v>44280</v>
      </c>
      <c r="H4477" t="s">
        <v>66</v>
      </c>
      <c r="I4477" t="s">
        <v>52</v>
      </c>
      <c r="J4477" s="3" t="s">
        <v>14601</v>
      </c>
      <c r="K4477" t="s">
        <v>39</v>
      </c>
      <c r="L4477" t="s">
        <v>14602</v>
      </c>
      <c r="M4477" t="s">
        <v>89</v>
      </c>
      <c r="N4477" t="s">
        <v>26</v>
      </c>
      <c r="O4477" s="2">
        <v>45078.953831018516</v>
      </c>
      <c r="P4477" s="2">
        <v>45078.876747685186</v>
      </c>
      <c r="Q4477">
        <v>1</v>
      </c>
      <c r="R4477" t="str">
        <f t="shared" ca="1" si="69"/>
        <v>Aisha</v>
      </c>
      <c r="S4477" t="str">
        <f>IFERROR(TEXT(DATEVALUE(LEFT(Table1[[#This Row],[Date of Purchase]],10)), "MMMM"), TEXT(Table1[[#This Row],[Date of Purchase]], "MMMM"))</f>
        <v>March</v>
      </c>
      <c r="T4477" t="str">
        <f>IF(OR(
  AND(Table1[[#This Row],[Ticket Priority]]="Critical", Table1[[#This Row],[Ticket Status]]&lt;&gt;"Closed"),
  AND(Table1[[#This Row],[Ticket Priority]]="High", Table1[[#This Row],[Ticket Status]]="Open")
), "Yes", "No")</f>
        <v>No</v>
      </c>
      <c r="U4477" s="4" t="str">
        <f>IF(Table1[[#This Row],[Ticket Status]]="Closed","Yes","No")</f>
        <v>Yes</v>
      </c>
      <c r="V4477" s="4" t="str">
        <f>IF(Table1[[#This Row],[Ticket Status]]="Pending Customer Response","Yes","No")</f>
        <v>No</v>
      </c>
      <c r="W4477" s="5">
        <f ca="1">COUNTIFS(Table1[Agent_name],Table1[[#This Row],[Agent_name]],Table1[Month],Table1[[#This Row],[Month]])/160</f>
        <v>1.0062500000000001</v>
      </c>
    </row>
    <row r="4478" spans="1:23" x14ac:dyDescent="0.25">
      <c r="A4478">
        <v>4477</v>
      </c>
      <c r="B4478" t="s">
        <v>14603</v>
      </c>
      <c r="C4478" t="s">
        <v>14604</v>
      </c>
      <c r="D4478">
        <v>46</v>
      </c>
      <c r="E4478" t="s">
        <v>19</v>
      </c>
      <c r="F4478" t="s">
        <v>125</v>
      </c>
      <c r="G4478" s="1">
        <v>44291</v>
      </c>
      <c r="H4478" t="s">
        <v>66</v>
      </c>
      <c r="I4478" t="s">
        <v>150</v>
      </c>
      <c r="J4478" s="3" t="s">
        <v>14605</v>
      </c>
      <c r="K4478" t="s">
        <v>62</v>
      </c>
      <c r="M4478" t="s">
        <v>25</v>
      </c>
      <c r="N4478" t="s">
        <v>26</v>
      </c>
      <c r="R4478" t="str">
        <f t="shared" ca="1" si="69"/>
        <v>Karan</v>
      </c>
      <c r="S4478" t="str">
        <f>IFERROR(TEXT(DATEVALUE(LEFT(Table1[[#This Row],[Date of Purchase]],10)), "MMMM"), TEXT(Table1[[#This Row],[Date of Purchase]], "MMMM"))</f>
        <v>April</v>
      </c>
      <c r="T4478" t="str">
        <f>IF(OR(
  AND(Table1[[#This Row],[Ticket Priority]]="Critical", Table1[[#This Row],[Ticket Status]]&lt;&gt;"Closed"),
  AND(Table1[[#This Row],[Ticket Priority]]="High", Table1[[#This Row],[Ticket Status]]="Open")
), "Yes", "No")</f>
        <v>Yes</v>
      </c>
      <c r="U4478" s="4" t="str">
        <f>IF(Table1[[#This Row],[Ticket Status]]="Closed","Yes","No")</f>
        <v>No</v>
      </c>
      <c r="V4478" s="4" t="str">
        <f>IF(Table1[[#This Row],[Ticket Status]]="Pending Customer Response","Yes","No")</f>
        <v>No</v>
      </c>
      <c r="W4478" s="5">
        <f ca="1">COUNTIFS(Table1[Agent_name],Table1[[#This Row],[Agent_name]],Table1[Month],Table1[[#This Row],[Month]])/160</f>
        <v>0.29375000000000001</v>
      </c>
    </row>
    <row r="4479" spans="1:23" x14ac:dyDescent="0.25">
      <c r="A4479">
        <v>4478</v>
      </c>
      <c r="B4479" t="s">
        <v>14606</v>
      </c>
      <c r="C4479" t="s">
        <v>14607</v>
      </c>
      <c r="D4479">
        <v>21</v>
      </c>
      <c r="E4479" t="s">
        <v>58</v>
      </c>
      <c r="F4479" t="s">
        <v>173</v>
      </c>
      <c r="G4479" s="1">
        <v>44244</v>
      </c>
      <c r="H4479" t="s">
        <v>66</v>
      </c>
      <c r="I4479" t="s">
        <v>67</v>
      </c>
      <c r="J4479" s="3" t="s">
        <v>14608</v>
      </c>
      <c r="K4479" t="s">
        <v>39</v>
      </c>
      <c r="L4479" t="s">
        <v>14609</v>
      </c>
      <c r="M4479" t="s">
        <v>41</v>
      </c>
      <c r="N4479" t="s">
        <v>33</v>
      </c>
      <c r="O4479" s="2">
        <v>45078.112893518519</v>
      </c>
      <c r="P4479" s="2">
        <v>45078.458726851852</v>
      </c>
      <c r="Q4479">
        <v>2</v>
      </c>
      <c r="R4479" t="str">
        <f t="shared" ca="1" si="69"/>
        <v>Priya</v>
      </c>
      <c r="S4479" t="str">
        <f>IFERROR(TEXT(DATEVALUE(LEFT(Table1[[#This Row],[Date of Purchase]],10)), "MMMM"), TEXT(Table1[[#This Row],[Date of Purchase]], "MMMM"))</f>
        <v>February</v>
      </c>
      <c r="T4479" t="str">
        <f>IF(OR(
  AND(Table1[[#This Row],[Ticket Priority]]="Critical", Table1[[#This Row],[Ticket Status]]&lt;&gt;"Closed"),
  AND(Table1[[#This Row],[Ticket Priority]]="High", Table1[[#This Row],[Ticket Status]]="Open")
), "Yes", "No")</f>
        <v>No</v>
      </c>
      <c r="U4479" s="4" t="str">
        <f>IF(Table1[[#This Row],[Ticket Status]]="Closed","Yes","No")</f>
        <v>Yes</v>
      </c>
      <c r="V4479" s="4" t="str">
        <f>IF(Table1[[#This Row],[Ticket Status]]="Pending Customer Response","Yes","No")</f>
        <v>No</v>
      </c>
      <c r="W4479" s="5">
        <f ca="1">COUNTIFS(Table1[Agent_name],Table1[[#This Row],[Agent_name]],Table1[Month],Table1[[#This Row],[Month]])/160</f>
        <v>0.44374999999999998</v>
      </c>
    </row>
    <row r="4480" spans="1:23" x14ac:dyDescent="0.25">
      <c r="A4480">
        <v>4479</v>
      </c>
      <c r="B4480" t="s">
        <v>14610</v>
      </c>
      <c r="C4480" t="s">
        <v>14611</v>
      </c>
      <c r="D4480">
        <v>52</v>
      </c>
      <c r="E4480" t="s">
        <v>29</v>
      </c>
      <c r="F4480" t="s">
        <v>98</v>
      </c>
      <c r="G4480" s="1">
        <v>44271</v>
      </c>
      <c r="H4480" t="s">
        <v>21</v>
      </c>
      <c r="I4480" t="s">
        <v>141</v>
      </c>
      <c r="J4480" s="3" t="s">
        <v>14612</v>
      </c>
      <c r="K4480" t="s">
        <v>62</v>
      </c>
      <c r="M4480" t="s">
        <v>143</v>
      </c>
      <c r="N4480" t="s">
        <v>33</v>
      </c>
      <c r="R4480" t="str">
        <f t="shared" ca="1" si="69"/>
        <v>Neha</v>
      </c>
      <c r="S4480" t="str">
        <f>IFERROR(TEXT(DATEVALUE(LEFT(Table1[[#This Row],[Date of Purchase]],10)), "MMMM"), TEXT(Table1[[#This Row],[Date of Purchase]], "MMMM"))</f>
        <v>March</v>
      </c>
      <c r="T4480" t="str">
        <f>IF(OR(
  AND(Table1[[#This Row],[Ticket Priority]]="Critical", Table1[[#This Row],[Ticket Status]]&lt;&gt;"Closed"),
  AND(Table1[[#This Row],[Ticket Priority]]="High", Table1[[#This Row],[Ticket Status]]="Open")
), "Yes", "No")</f>
        <v>No</v>
      </c>
      <c r="U4480" s="4" t="str">
        <f>IF(Table1[[#This Row],[Ticket Status]]="Closed","Yes","No")</f>
        <v>No</v>
      </c>
      <c r="V4480" s="4" t="str">
        <f>IF(Table1[[#This Row],[Ticket Status]]="Pending Customer Response","Yes","No")</f>
        <v>No</v>
      </c>
      <c r="W4480" s="5">
        <f ca="1">COUNTIFS(Table1[Agent_name],Table1[[#This Row],[Agent_name]],Table1[Month],Table1[[#This Row],[Month]])/160</f>
        <v>0.16875000000000001</v>
      </c>
    </row>
    <row r="4481" spans="1:23" x14ac:dyDescent="0.25">
      <c r="A4481">
        <v>4480</v>
      </c>
      <c r="B4481" t="s">
        <v>14613</v>
      </c>
      <c r="C4481" t="s">
        <v>14614</v>
      </c>
      <c r="D4481">
        <v>34</v>
      </c>
      <c r="E4481" t="s">
        <v>19</v>
      </c>
      <c r="F4481" t="s">
        <v>281</v>
      </c>
      <c r="G4481" s="1">
        <v>44117</v>
      </c>
      <c r="H4481" t="s">
        <v>45</v>
      </c>
      <c r="I4481" t="s">
        <v>77</v>
      </c>
      <c r="J4481" s="3" t="s">
        <v>14615</v>
      </c>
      <c r="K4481" t="s">
        <v>62</v>
      </c>
      <c r="M4481" t="s">
        <v>41</v>
      </c>
      <c r="N4481" t="s">
        <v>55</v>
      </c>
      <c r="R4481" t="str">
        <f t="shared" ca="1" si="69"/>
        <v>Rahul</v>
      </c>
      <c r="S4481" t="str">
        <f>IFERROR(TEXT(DATEVALUE(LEFT(Table1[[#This Row],[Date of Purchase]],10)), "MMMM"), TEXT(Table1[[#This Row],[Date of Purchase]], "MMMM"))</f>
        <v>October</v>
      </c>
      <c r="T4481" t="str">
        <f>IF(OR(
  AND(Table1[[#This Row],[Ticket Priority]]="Critical", Table1[[#This Row],[Ticket Status]]&lt;&gt;"Closed"),
  AND(Table1[[#This Row],[Ticket Priority]]="High", Table1[[#This Row],[Ticket Status]]="Open")
), "Yes", "No")</f>
        <v>No</v>
      </c>
      <c r="U4481" s="4" t="str">
        <f>IF(Table1[[#This Row],[Ticket Status]]="Closed","Yes","No")</f>
        <v>No</v>
      </c>
      <c r="V4481" s="4" t="str">
        <f>IF(Table1[[#This Row],[Ticket Status]]="Pending Customer Response","Yes","No")</f>
        <v>No</v>
      </c>
      <c r="W4481" s="5">
        <f ca="1">COUNTIFS(Table1[Agent_name],Table1[[#This Row],[Agent_name]],Table1[Month],Table1[[#This Row],[Month]])/160</f>
        <v>0.23125000000000001</v>
      </c>
    </row>
    <row r="4482" spans="1:23" x14ac:dyDescent="0.25">
      <c r="A4482">
        <v>4481</v>
      </c>
      <c r="B4482" t="s">
        <v>14616</v>
      </c>
      <c r="C4482" t="s">
        <v>14617</v>
      </c>
      <c r="D4482">
        <v>20</v>
      </c>
      <c r="E4482" t="s">
        <v>19</v>
      </c>
      <c r="F4482" t="s">
        <v>65</v>
      </c>
      <c r="G4482" s="1">
        <v>44463</v>
      </c>
      <c r="H4482" t="s">
        <v>21</v>
      </c>
      <c r="I4482" t="s">
        <v>99</v>
      </c>
      <c r="J4482" s="3" t="s">
        <v>14618</v>
      </c>
      <c r="K4482" t="s">
        <v>39</v>
      </c>
      <c r="L4482" t="s">
        <v>14619</v>
      </c>
      <c r="M4482" t="s">
        <v>89</v>
      </c>
      <c r="N4482" t="s">
        <v>33</v>
      </c>
      <c r="O4482" s="2">
        <v>45078.734467592592</v>
      </c>
      <c r="P4482" s="2">
        <v>45078.684467592589</v>
      </c>
      <c r="Q4482">
        <v>5</v>
      </c>
      <c r="R4482" t="str">
        <f t="shared" ref="R4482:R4545" ca="1" si="70">CHOOSE(
RANDBETWEEN(1,20),
"Aisha","Aisha","Aisha","Aisha",
"Ravi","Ravi","Ravi",
"Sara","Sara","Sara",
"Mohit","Mohit",
"Priya","Priya",
"Arjun",
"Neha","Rahul","Divya","Karan","Meera","Sanjay"
)</f>
        <v>Sara</v>
      </c>
      <c r="S4482" t="str">
        <f>IFERROR(TEXT(DATEVALUE(LEFT(Table1[[#This Row],[Date of Purchase]],10)), "MMMM"), TEXT(Table1[[#This Row],[Date of Purchase]], "MMMM"))</f>
        <v>September</v>
      </c>
      <c r="T4482" t="str">
        <f>IF(OR(
  AND(Table1[[#This Row],[Ticket Priority]]="Critical", Table1[[#This Row],[Ticket Status]]&lt;&gt;"Closed"),
  AND(Table1[[#This Row],[Ticket Priority]]="High", Table1[[#This Row],[Ticket Status]]="Open")
), "Yes", "No")</f>
        <v>No</v>
      </c>
      <c r="U4482" s="4" t="str">
        <f>IF(Table1[[#This Row],[Ticket Status]]="Closed","Yes","No")</f>
        <v>Yes</v>
      </c>
      <c r="V4482" s="4" t="str">
        <f>IF(Table1[[#This Row],[Ticket Status]]="Pending Customer Response","Yes","No")</f>
        <v>No</v>
      </c>
      <c r="W4482" s="5">
        <f ca="1">COUNTIFS(Table1[Agent_name],Table1[[#This Row],[Agent_name]],Table1[Month],Table1[[#This Row],[Month]])/160</f>
        <v>0.65</v>
      </c>
    </row>
    <row r="4483" spans="1:23" x14ac:dyDescent="0.25">
      <c r="A4483">
        <v>4482</v>
      </c>
      <c r="B4483" t="s">
        <v>14620</v>
      </c>
      <c r="C4483" t="s">
        <v>14621</v>
      </c>
      <c r="D4483">
        <v>27</v>
      </c>
      <c r="E4483" t="s">
        <v>29</v>
      </c>
      <c r="F4483" t="s">
        <v>44</v>
      </c>
      <c r="G4483" s="1">
        <v>43941</v>
      </c>
      <c r="H4483" t="s">
        <v>67</v>
      </c>
      <c r="I4483" t="s">
        <v>177</v>
      </c>
      <c r="J4483" s="3" t="s">
        <v>14622</v>
      </c>
      <c r="K4483" t="s">
        <v>39</v>
      </c>
      <c r="L4483" t="s">
        <v>14623</v>
      </c>
      <c r="M4483" t="s">
        <v>25</v>
      </c>
      <c r="N4483" t="s">
        <v>55</v>
      </c>
      <c r="O4483" s="2">
        <v>45078.958784722221</v>
      </c>
      <c r="P4483" s="2">
        <v>45078.584479166668</v>
      </c>
      <c r="Q4483">
        <v>5</v>
      </c>
      <c r="R4483" t="str">
        <f t="shared" ca="1" si="70"/>
        <v>Arjun</v>
      </c>
      <c r="S4483" t="str">
        <f>IFERROR(TEXT(DATEVALUE(LEFT(Table1[[#This Row],[Date of Purchase]],10)), "MMMM"), TEXT(Table1[[#This Row],[Date of Purchase]], "MMMM"))</f>
        <v>April</v>
      </c>
      <c r="T4483" t="str">
        <f>IF(OR(
  AND(Table1[[#This Row],[Ticket Priority]]="Critical", Table1[[#This Row],[Ticket Status]]&lt;&gt;"Closed"),
  AND(Table1[[#This Row],[Ticket Priority]]="High", Table1[[#This Row],[Ticket Status]]="Open")
), "Yes", "No")</f>
        <v>No</v>
      </c>
      <c r="U4483" s="4" t="str">
        <f>IF(Table1[[#This Row],[Ticket Status]]="Closed","Yes","No")</f>
        <v>Yes</v>
      </c>
      <c r="V4483" s="4" t="str">
        <f>IF(Table1[[#This Row],[Ticket Status]]="Pending Customer Response","Yes","No")</f>
        <v>No</v>
      </c>
      <c r="W4483" s="5">
        <f ca="1">COUNTIFS(Table1[Agent_name],Table1[[#This Row],[Agent_name]],Table1[Month],Table1[[#This Row],[Month]])/160</f>
        <v>0.18124999999999999</v>
      </c>
    </row>
    <row r="4484" spans="1:23" x14ac:dyDescent="0.25">
      <c r="A4484">
        <v>4483</v>
      </c>
      <c r="B4484" t="s">
        <v>7238</v>
      </c>
      <c r="C4484" t="s">
        <v>14624</v>
      </c>
      <c r="D4484">
        <v>53</v>
      </c>
      <c r="E4484" t="s">
        <v>58</v>
      </c>
      <c r="F4484" t="s">
        <v>281</v>
      </c>
      <c r="G4484" s="1">
        <v>44048</v>
      </c>
      <c r="H4484" t="s">
        <v>45</v>
      </c>
      <c r="I4484" t="s">
        <v>72</v>
      </c>
      <c r="J4484" s="3" t="s">
        <v>14625</v>
      </c>
      <c r="K4484" t="s">
        <v>24</v>
      </c>
      <c r="M4484" t="s">
        <v>143</v>
      </c>
      <c r="N4484" t="s">
        <v>83</v>
      </c>
      <c r="O4484" s="2">
        <v>45078.305324074077</v>
      </c>
      <c r="R4484" t="str">
        <f t="shared" ca="1" si="70"/>
        <v>Priya</v>
      </c>
      <c r="S4484" t="str">
        <f>IFERROR(TEXT(DATEVALUE(LEFT(Table1[[#This Row],[Date of Purchase]],10)), "MMMM"), TEXT(Table1[[#This Row],[Date of Purchase]], "MMMM"))</f>
        <v>August</v>
      </c>
      <c r="T4484" t="str">
        <f>IF(OR(
  AND(Table1[[#This Row],[Ticket Priority]]="Critical", Table1[[#This Row],[Ticket Status]]&lt;&gt;"Closed"),
  AND(Table1[[#This Row],[Ticket Priority]]="High", Table1[[#This Row],[Ticket Status]]="Open")
), "Yes", "No")</f>
        <v>No</v>
      </c>
      <c r="U4484" s="4" t="str">
        <f>IF(Table1[[#This Row],[Ticket Status]]="Closed","Yes","No")</f>
        <v>No</v>
      </c>
      <c r="V4484" s="4" t="str">
        <f>IF(Table1[[#This Row],[Ticket Status]]="Pending Customer Response","Yes","No")</f>
        <v>Yes</v>
      </c>
      <c r="W4484" s="5">
        <f ca="1">COUNTIFS(Table1[Agent_name],Table1[[#This Row],[Agent_name]],Table1[Month],Table1[[#This Row],[Month]])/160</f>
        <v>0.35</v>
      </c>
    </row>
    <row r="4485" spans="1:23" x14ac:dyDescent="0.25">
      <c r="A4485">
        <v>4484</v>
      </c>
      <c r="B4485" t="s">
        <v>14626</v>
      </c>
      <c r="C4485" t="s">
        <v>14627</v>
      </c>
      <c r="D4485">
        <v>39</v>
      </c>
      <c r="E4485" t="s">
        <v>58</v>
      </c>
      <c r="F4485" t="s">
        <v>44</v>
      </c>
      <c r="G4485" s="1">
        <v>44433</v>
      </c>
      <c r="H4485" t="s">
        <v>21</v>
      </c>
      <c r="I4485" t="s">
        <v>150</v>
      </c>
      <c r="J4485" s="3" t="s">
        <v>14628</v>
      </c>
      <c r="K4485" t="s">
        <v>24</v>
      </c>
      <c r="M4485" t="s">
        <v>41</v>
      </c>
      <c r="N4485" t="s">
        <v>55</v>
      </c>
      <c r="O4485" s="2">
        <v>45078.242835648147</v>
      </c>
      <c r="R4485" t="str">
        <f t="shared" ca="1" si="70"/>
        <v>Priya</v>
      </c>
      <c r="S4485" t="str">
        <f>IFERROR(TEXT(DATEVALUE(LEFT(Table1[[#This Row],[Date of Purchase]],10)), "MMMM"), TEXT(Table1[[#This Row],[Date of Purchase]], "MMMM"))</f>
        <v>August</v>
      </c>
      <c r="T4485" t="str">
        <f>IF(OR(
  AND(Table1[[#This Row],[Ticket Priority]]="Critical", Table1[[#This Row],[Ticket Status]]&lt;&gt;"Closed"),
  AND(Table1[[#This Row],[Ticket Priority]]="High", Table1[[#This Row],[Ticket Status]]="Open")
), "Yes", "No")</f>
        <v>No</v>
      </c>
      <c r="U4485" s="4" t="str">
        <f>IF(Table1[[#This Row],[Ticket Status]]="Closed","Yes","No")</f>
        <v>No</v>
      </c>
      <c r="V4485" s="4" t="str">
        <f>IF(Table1[[#This Row],[Ticket Status]]="Pending Customer Response","Yes","No")</f>
        <v>Yes</v>
      </c>
      <c r="W4485" s="5">
        <f ca="1">COUNTIFS(Table1[Agent_name],Table1[[#This Row],[Agent_name]],Table1[Month],Table1[[#This Row],[Month]])/160</f>
        <v>0.35</v>
      </c>
    </row>
    <row r="4486" spans="1:23" x14ac:dyDescent="0.25">
      <c r="A4486">
        <v>4485</v>
      </c>
      <c r="B4486" t="s">
        <v>14629</v>
      </c>
      <c r="C4486" t="s">
        <v>14630</v>
      </c>
      <c r="D4486">
        <v>18</v>
      </c>
      <c r="E4486" t="s">
        <v>58</v>
      </c>
      <c r="F4486" t="s">
        <v>51</v>
      </c>
      <c r="G4486" s="1">
        <v>44180</v>
      </c>
      <c r="H4486" t="s">
        <v>21</v>
      </c>
      <c r="I4486" t="s">
        <v>59</v>
      </c>
      <c r="J4486" s="3" t="s">
        <v>14631</v>
      </c>
      <c r="K4486" t="s">
        <v>39</v>
      </c>
      <c r="L4486" t="s">
        <v>14632</v>
      </c>
      <c r="M4486" t="s">
        <v>89</v>
      </c>
      <c r="N4486" t="s">
        <v>26</v>
      </c>
      <c r="O4486" s="2">
        <v>45078.851875</v>
      </c>
      <c r="P4486" s="2">
        <v>45078.496319444443</v>
      </c>
      <c r="Q4486">
        <v>1</v>
      </c>
      <c r="R4486" t="str">
        <f t="shared" ca="1" si="70"/>
        <v>Priya</v>
      </c>
      <c r="S4486" t="str">
        <f>IFERROR(TEXT(DATEVALUE(LEFT(Table1[[#This Row],[Date of Purchase]],10)), "MMMM"), TEXT(Table1[[#This Row],[Date of Purchase]], "MMMM"))</f>
        <v>December</v>
      </c>
      <c r="T4486" t="str">
        <f>IF(OR(
  AND(Table1[[#This Row],[Ticket Priority]]="Critical", Table1[[#This Row],[Ticket Status]]&lt;&gt;"Closed"),
  AND(Table1[[#This Row],[Ticket Priority]]="High", Table1[[#This Row],[Ticket Status]]="Open")
), "Yes", "No")</f>
        <v>No</v>
      </c>
      <c r="U4486" s="4" t="str">
        <f>IF(Table1[[#This Row],[Ticket Status]]="Closed","Yes","No")</f>
        <v>Yes</v>
      </c>
      <c r="V4486" s="4" t="str">
        <f>IF(Table1[[#This Row],[Ticket Status]]="Pending Customer Response","Yes","No")</f>
        <v>No</v>
      </c>
      <c r="W4486" s="5">
        <f ca="1">COUNTIFS(Table1[Agent_name],Table1[[#This Row],[Agent_name]],Table1[Month],Table1[[#This Row],[Month]])/160</f>
        <v>0.48749999999999999</v>
      </c>
    </row>
    <row r="4487" spans="1:23" x14ac:dyDescent="0.25">
      <c r="A4487">
        <v>4486</v>
      </c>
      <c r="B4487" t="s">
        <v>14633</v>
      </c>
      <c r="C4487" t="s">
        <v>14634</v>
      </c>
      <c r="D4487">
        <v>44</v>
      </c>
      <c r="E4487" t="s">
        <v>58</v>
      </c>
      <c r="F4487" t="s">
        <v>92</v>
      </c>
      <c r="G4487" s="1">
        <v>44233</v>
      </c>
      <c r="H4487" t="s">
        <v>59</v>
      </c>
      <c r="I4487" t="s">
        <v>93</v>
      </c>
      <c r="J4487" s="3" t="s">
        <v>14635</v>
      </c>
      <c r="K4487" t="s">
        <v>24</v>
      </c>
      <c r="M4487" t="s">
        <v>89</v>
      </c>
      <c r="N4487" t="s">
        <v>55</v>
      </c>
      <c r="O4487" s="2">
        <v>45078.044259259259</v>
      </c>
      <c r="R4487" t="str">
        <f t="shared" ca="1" si="70"/>
        <v>Ravi</v>
      </c>
      <c r="S4487" t="str">
        <f>IFERROR(TEXT(DATEVALUE(LEFT(Table1[[#This Row],[Date of Purchase]],10)), "MMMM"), TEXT(Table1[[#This Row],[Date of Purchase]], "MMMM"))</f>
        <v>February</v>
      </c>
      <c r="T4487" t="str">
        <f>IF(OR(
  AND(Table1[[#This Row],[Ticket Priority]]="Critical", Table1[[#This Row],[Ticket Status]]&lt;&gt;"Closed"),
  AND(Table1[[#This Row],[Ticket Priority]]="High", Table1[[#This Row],[Ticket Status]]="Open")
), "Yes", "No")</f>
        <v>No</v>
      </c>
      <c r="U4487" s="4" t="str">
        <f>IF(Table1[[#This Row],[Ticket Status]]="Closed","Yes","No")</f>
        <v>No</v>
      </c>
      <c r="V4487" s="4" t="str">
        <f>IF(Table1[[#This Row],[Ticket Status]]="Pending Customer Response","Yes","No")</f>
        <v>Yes</v>
      </c>
      <c r="W4487" s="5">
        <f ca="1">COUNTIFS(Table1[Agent_name],Table1[[#This Row],[Agent_name]],Table1[Month],Table1[[#This Row],[Month]])/160</f>
        <v>0.61250000000000004</v>
      </c>
    </row>
    <row r="4488" spans="1:23" x14ac:dyDescent="0.25">
      <c r="A4488">
        <v>4487</v>
      </c>
      <c r="B4488" t="s">
        <v>14636</v>
      </c>
      <c r="C4488" t="s">
        <v>14637</v>
      </c>
      <c r="D4488">
        <v>33</v>
      </c>
      <c r="E4488" t="s">
        <v>29</v>
      </c>
      <c r="F4488" t="s">
        <v>211</v>
      </c>
      <c r="G4488" s="1">
        <v>43882</v>
      </c>
      <c r="H4488" t="s">
        <v>45</v>
      </c>
      <c r="I4488" t="s">
        <v>46</v>
      </c>
      <c r="J4488" s="3" t="s">
        <v>14638</v>
      </c>
      <c r="K4488" t="s">
        <v>24</v>
      </c>
      <c r="M4488" t="s">
        <v>143</v>
      </c>
      <c r="N4488" t="s">
        <v>83</v>
      </c>
      <c r="O4488" s="2">
        <v>45078.656782407408</v>
      </c>
      <c r="R4488" t="str">
        <f t="shared" ca="1" si="70"/>
        <v>Sara</v>
      </c>
      <c r="S4488" t="str">
        <f>IFERROR(TEXT(DATEVALUE(LEFT(Table1[[#This Row],[Date of Purchase]],10)), "MMMM"), TEXT(Table1[[#This Row],[Date of Purchase]], "MMMM"))</f>
        <v>February</v>
      </c>
      <c r="T4488" t="str">
        <f>IF(OR(
  AND(Table1[[#This Row],[Ticket Priority]]="Critical", Table1[[#This Row],[Ticket Status]]&lt;&gt;"Closed"),
  AND(Table1[[#This Row],[Ticket Priority]]="High", Table1[[#This Row],[Ticket Status]]="Open")
), "Yes", "No")</f>
        <v>No</v>
      </c>
      <c r="U4488" s="4" t="str">
        <f>IF(Table1[[#This Row],[Ticket Status]]="Closed","Yes","No")</f>
        <v>No</v>
      </c>
      <c r="V4488" s="4" t="str">
        <f>IF(Table1[[#This Row],[Ticket Status]]="Pending Customer Response","Yes","No")</f>
        <v>Yes</v>
      </c>
      <c r="W4488" s="5">
        <f ca="1">COUNTIFS(Table1[Agent_name],Table1[[#This Row],[Agent_name]],Table1[Month],Table1[[#This Row],[Month]])/160</f>
        <v>0.65625</v>
      </c>
    </row>
    <row r="4489" spans="1:23" x14ac:dyDescent="0.25">
      <c r="A4489">
        <v>4488</v>
      </c>
      <c r="B4489" t="s">
        <v>14639</v>
      </c>
      <c r="C4489" t="s">
        <v>14640</v>
      </c>
      <c r="D4489">
        <v>53</v>
      </c>
      <c r="E4489" t="s">
        <v>58</v>
      </c>
      <c r="F4489" t="s">
        <v>281</v>
      </c>
      <c r="G4489" s="1">
        <v>43836</v>
      </c>
      <c r="H4489" t="s">
        <v>66</v>
      </c>
      <c r="I4489" t="s">
        <v>77</v>
      </c>
      <c r="J4489" s="3" t="s">
        <v>14641</v>
      </c>
      <c r="K4489" t="s">
        <v>62</v>
      </c>
      <c r="M4489" t="s">
        <v>41</v>
      </c>
      <c r="N4489" t="s">
        <v>83</v>
      </c>
      <c r="R4489" t="str">
        <f t="shared" ca="1" si="70"/>
        <v>Mohit</v>
      </c>
      <c r="S4489" t="str">
        <f>IFERROR(TEXT(DATEVALUE(LEFT(Table1[[#This Row],[Date of Purchase]],10)), "MMMM"), TEXT(Table1[[#This Row],[Date of Purchase]], "MMMM"))</f>
        <v>January</v>
      </c>
      <c r="T4489" t="str">
        <f>IF(OR(
  AND(Table1[[#This Row],[Ticket Priority]]="Critical", Table1[[#This Row],[Ticket Status]]&lt;&gt;"Closed"),
  AND(Table1[[#This Row],[Ticket Priority]]="High", Table1[[#This Row],[Ticket Status]]="Open")
), "Yes", "No")</f>
        <v>No</v>
      </c>
      <c r="U4489" s="4" t="str">
        <f>IF(Table1[[#This Row],[Ticket Status]]="Closed","Yes","No")</f>
        <v>No</v>
      </c>
      <c r="V4489" s="4" t="str">
        <f>IF(Table1[[#This Row],[Ticket Status]]="Pending Customer Response","Yes","No")</f>
        <v>No</v>
      </c>
      <c r="W4489" s="5">
        <f ca="1">COUNTIFS(Table1[Agent_name],Table1[[#This Row],[Agent_name]],Table1[Month],Table1[[#This Row],[Month]])/160</f>
        <v>0.46250000000000002</v>
      </c>
    </row>
    <row r="4490" spans="1:23" x14ac:dyDescent="0.25">
      <c r="A4490">
        <v>4489</v>
      </c>
      <c r="B4490" t="s">
        <v>14642</v>
      </c>
      <c r="C4490" t="s">
        <v>9899</v>
      </c>
      <c r="D4490">
        <v>24</v>
      </c>
      <c r="E4490" t="s">
        <v>29</v>
      </c>
      <c r="F4490" t="s">
        <v>456</v>
      </c>
      <c r="G4490" s="1">
        <v>44390</v>
      </c>
      <c r="H4490" t="s">
        <v>45</v>
      </c>
      <c r="I4490" t="s">
        <v>141</v>
      </c>
      <c r="J4490" s="3" t="s">
        <v>14643</v>
      </c>
      <c r="K4490" t="s">
        <v>24</v>
      </c>
      <c r="M4490" t="s">
        <v>143</v>
      </c>
      <c r="N4490" t="s">
        <v>26</v>
      </c>
      <c r="O4490" s="2">
        <v>45078.02070601852</v>
      </c>
      <c r="R4490" t="str">
        <f t="shared" ca="1" si="70"/>
        <v>Aisha</v>
      </c>
      <c r="S4490" t="str">
        <f>IFERROR(TEXT(DATEVALUE(LEFT(Table1[[#This Row],[Date of Purchase]],10)), "MMMM"), TEXT(Table1[[#This Row],[Date of Purchase]], "MMMM"))</f>
        <v>July</v>
      </c>
      <c r="T4490" t="str">
        <f>IF(OR(
  AND(Table1[[#This Row],[Ticket Priority]]="Critical", Table1[[#This Row],[Ticket Status]]&lt;&gt;"Closed"),
  AND(Table1[[#This Row],[Ticket Priority]]="High", Table1[[#This Row],[Ticket Status]]="Open")
), "Yes", "No")</f>
        <v>No</v>
      </c>
      <c r="U4490" s="4" t="str">
        <f>IF(Table1[[#This Row],[Ticket Status]]="Closed","Yes","No")</f>
        <v>No</v>
      </c>
      <c r="V4490" s="4" t="str">
        <f>IF(Table1[[#This Row],[Ticket Status]]="Pending Customer Response","Yes","No")</f>
        <v>Yes</v>
      </c>
      <c r="W4490" s="5">
        <f ca="1">COUNTIFS(Table1[Agent_name],Table1[[#This Row],[Agent_name]],Table1[Month],Table1[[#This Row],[Month]])/160</f>
        <v>0.875</v>
      </c>
    </row>
    <row r="4491" spans="1:23" x14ac:dyDescent="0.25">
      <c r="A4491">
        <v>4490</v>
      </c>
      <c r="B4491" t="s">
        <v>14644</v>
      </c>
      <c r="C4491" t="s">
        <v>14645</v>
      </c>
      <c r="D4491">
        <v>66</v>
      </c>
      <c r="E4491" t="s">
        <v>29</v>
      </c>
      <c r="F4491" t="s">
        <v>655</v>
      </c>
      <c r="G4491" s="1">
        <v>43845</v>
      </c>
      <c r="H4491" t="s">
        <v>66</v>
      </c>
      <c r="I4491" t="s">
        <v>52</v>
      </c>
      <c r="J4491" s="3" t="s">
        <v>14646</v>
      </c>
      <c r="K4491" t="s">
        <v>62</v>
      </c>
      <c r="M4491" t="s">
        <v>89</v>
      </c>
      <c r="N4491" t="s">
        <v>83</v>
      </c>
      <c r="R4491" t="str">
        <f t="shared" ca="1" si="70"/>
        <v>Aisha</v>
      </c>
      <c r="S4491" t="str">
        <f>IFERROR(TEXT(DATEVALUE(LEFT(Table1[[#This Row],[Date of Purchase]],10)), "MMMM"), TEXT(Table1[[#This Row],[Date of Purchase]], "MMMM"))</f>
        <v>January</v>
      </c>
      <c r="T4491" t="str">
        <f>IF(OR(
  AND(Table1[[#This Row],[Ticket Priority]]="Critical", Table1[[#This Row],[Ticket Status]]&lt;&gt;"Closed"),
  AND(Table1[[#This Row],[Ticket Priority]]="High", Table1[[#This Row],[Ticket Status]]="Open")
), "Yes", "No")</f>
        <v>Yes</v>
      </c>
      <c r="U4491" s="4" t="str">
        <f>IF(Table1[[#This Row],[Ticket Status]]="Closed","Yes","No")</f>
        <v>No</v>
      </c>
      <c r="V4491" s="4" t="str">
        <f>IF(Table1[[#This Row],[Ticket Status]]="Pending Customer Response","Yes","No")</f>
        <v>No</v>
      </c>
      <c r="W4491" s="5">
        <f ca="1">COUNTIFS(Table1[Agent_name],Table1[[#This Row],[Agent_name]],Table1[Month],Table1[[#This Row],[Month]])/160</f>
        <v>0.83125000000000004</v>
      </c>
    </row>
    <row r="4492" spans="1:23" x14ac:dyDescent="0.25">
      <c r="A4492">
        <v>4491</v>
      </c>
      <c r="B4492" t="s">
        <v>14647</v>
      </c>
      <c r="C4492" t="s">
        <v>14648</v>
      </c>
      <c r="D4492">
        <v>32</v>
      </c>
      <c r="E4492" t="s">
        <v>19</v>
      </c>
      <c r="F4492" t="s">
        <v>112</v>
      </c>
      <c r="G4492" s="1">
        <v>44102</v>
      </c>
      <c r="H4492" t="s">
        <v>21</v>
      </c>
      <c r="I4492" t="s">
        <v>37</v>
      </c>
      <c r="J4492" s="3" t="s">
        <v>14649</v>
      </c>
      <c r="K4492" t="s">
        <v>39</v>
      </c>
      <c r="L4492" t="s">
        <v>14650</v>
      </c>
      <c r="M4492" t="s">
        <v>25</v>
      </c>
      <c r="N4492" t="s">
        <v>83</v>
      </c>
      <c r="O4492" s="2">
        <v>45078.967256944445</v>
      </c>
      <c r="P4492" s="2">
        <v>45078.80128472222</v>
      </c>
      <c r="Q4492">
        <v>2</v>
      </c>
      <c r="R4492" t="str">
        <f t="shared" ca="1" si="70"/>
        <v>Aisha</v>
      </c>
      <c r="S4492" t="str">
        <f>IFERROR(TEXT(DATEVALUE(LEFT(Table1[[#This Row],[Date of Purchase]],10)), "MMMM"), TEXT(Table1[[#This Row],[Date of Purchase]], "MMMM"))</f>
        <v>September</v>
      </c>
      <c r="T4492" t="str">
        <f>IF(OR(
  AND(Table1[[#This Row],[Ticket Priority]]="Critical", Table1[[#This Row],[Ticket Status]]&lt;&gt;"Closed"),
  AND(Table1[[#This Row],[Ticket Priority]]="High", Table1[[#This Row],[Ticket Status]]="Open")
), "Yes", "No")</f>
        <v>No</v>
      </c>
      <c r="U4492" s="4" t="str">
        <f>IF(Table1[[#This Row],[Ticket Status]]="Closed","Yes","No")</f>
        <v>Yes</v>
      </c>
      <c r="V4492" s="4" t="str">
        <f>IF(Table1[[#This Row],[Ticket Status]]="Pending Customer Response","Yes","No")</f>
        <v>No</v>
      </c>
      <c r="W4492" s="5">
        <f ca="1">COUNTIFS(Table1[Agent_name],Table1[[#This Row],[Agent_name]],Table1[Month],Table1[[#This Row],[Month]])/160</f>
        <v>0.86250000000000004</v>
      </c>
    </row>
    <row r="4493" spans="1:23" x14ac:dyDescent="0.25">
      <c r="A4493">
        <v>4492</v>
      </c>
      <c r="B4493" t="s">
        <v>14651</v>
      </c>
      <c r="C4493" t="s">
        <v>14652</v>
      </c>
      <c r="D4493">
        <v>19</v>
      </c>
      <c r="E4493" t="s">
        <v>19</v>
      </c>
      <c r="F4493" t="s">
        <v>44</v>
      </c>
      <c r="G4493" s="1">
        <v>43863</v>
      </c>
      <c r="H4493" t="s">
        <v>67</v>
      </c>
      <c r="I4493" t="s">
        <v>177</v>
      </c>
      <c r="J4493" s="3" t="s">
        <v>4173</v>
      </c>
      <c r="K4493" t="s">
        <v>62</v>
      </c>
      <c r="M4493" t="s">
        <v>89</v>
      </c>
      <c r="N4493" t="s">
        <v>55</v>
      </c>
      <c r="R4493" t="str">
        <f t="shared" ca="1" si="70"/>
        <v>Arjun</v>
      </c>
      <c r="S4493" t="str">
        <f>IFERROR(TEXT(DATEVALUE(LEFT(Table1[[#This Row],[Date of Purchase]],10)), "MMMM"), TEXT(Table1[[#This Row],[Date of Purchase]], "MMMM"))</f>
        <v>February</v>
      </c>
      <c r="T4493" t="str">
        <f>IF(OR(
  AND(Table1[[#This Row],[Ticket Priority]]="Critical", Table1[[#This Row],[Ticket Status]]&lt;&gt;"Closed"),
  AND(Table1[[#This Row],[Ticket Priority]]="High", Table1[[#This Row],[Ticket Status]]="Open")
), "Yes", "No")</f>
        <v>Yes</v>
      </c>
      <c r="U4493" s="4" t="str">
        <f>IF(Table1[[#This Row],[Ticket Status]]="Closed","Yes","No")</f>
        <v>No</v>
      </c>
      <c r="V4493" s="4" t="str">
        <f>IF(Table1[[#This Row],[Ticket Status]]="Pending Customer Response","Yes","No")</f>
        <v>No</v>
      </c>
      <c r="W4493" s="5">
        <f ca="1">COUNTIFS(Table1[Agent_name],Table1[[#This Row],[Agent_name]],Table1[Month],Table1[[#This Row],[Month]])/160</f>
        <v>0.23125000000000001</v>
      </c>
    </row>
    <row r="4494" spans="1:23" x14ac:dyDescent="0.25">
      <c r="A4494">
        <v>4493</v>
      </c>
      <c r="B4494" t="s">
        <v>14653</v>
      </c>
      <c r="C4494" t="s">
        <v>14654</v>
      </c>
      <c r="D4494">
        <v>49</v>
      </c>
      <c r="E4494" t="s">
        <v>58</v>
      </c>
      <c r="F4494" t="s">
        <v>129</v>
      </c>
      <c r="G4494" s="1">
        <v>44148</v>
      </c>
      <c r="H4494" t="s">
        <v>66</v>
      </c>
      <c r="I4494" t="s">
        <v>52</v>
      </c>
      <c r="J4494" s="3" t="s">
        <v>14655</v>
      </c>
      <c r="K4494" t="s">
        <v>39</v>
      </c>
      <c r="L4494" t="s">
        <v>14656</v>
      </c>
      <c r="M4494" t="s">
        <v>25</v>
      </c>
      <c r="N4494" t="s">
        <v>83</v>
      </c>
      <c r="O4494" s="2">
        <v>45078.3908912037</v>
      </c>
      <c r="P4494" s="2">
        <v>45078.432557870372</v>
      </c>
      <c r="Q4494">
        <v>1</v>
      </c>
      <c r="R4494" t="str">
        <f t="shared" ca="1" si="70"/>
        <v>Arjun</v>
      </c>
      <c r="S4494" t="str">
        <f>IFERROR(TEXT(DATEVALUE(LEFT(Table1[[#This Row],[Date of Purchase]],10)), "MMMM"), TEXT(Table1[[#This Row],[Date of Purchase]], "MMMM"))</f>
        <v>November</v>
      </c>
      <c r="T4494" t="str">
        <f>IF(OR(
  AND(Table1[[#This Row],[Ticket Priority]]="Critical", Table1[[#This Row],[Ticket Status]]&lt;&gt;"Closed"),
  AND(Table1[[#This Row],[Ticket Priority]]="High", Table1[[#This Row],[Ticket Status]]="Open")
), "Yes", "No")</f>
        <v>No</v>
      </c>
      <c r="U4494" s="4" t="str">
        <f>IF(Table1[[#This Row],[Ticket Status]]="Closed","Yes","No")</f>
        <v>Yes</v>
      </c>
      <c r="V4494" s="4" t="str">
        <f>IF(Table1[[#This Row],[Ticket Status]]="Pending Customer Response","Yes","No")</f>
        <v>No</v>
      </c>
      <c r="W4494" s="5">
        <f ca="1">COUNTIFS(Table1[Agent_name],Table1[[#This Row],[Agent_name]],Table1[Month],Table1[[#This Row],[Month]])/160</f>
        <v>0.23749999999999999</v>
      </c>
    </row>
    <row r="4495" spans="1:23" x14ac:dyDescent="0.25">
      <c r="A4495">
        <v>4494</v>
      </c>
      <c r="B4495" t="s">
        <v>14657</v>
      </c>
      <c r="C4495" t="s">
        <v>14658</v>
      </c>
      <c r="D4495">
        <v>31</v>
      </c>
      <c r="E4495" t="s">
        <v>58</v>
      </c>
      <c r="F4495" t="s">
        <v>81</v>
      </c>
      <c r="G4495" s="1">
        <v>44435</v>
      </c>
      <c r="H4495" t="s">
        <v>59</v>
      </c>
      <c r="I4495" t="s">
        <v>177</v>
      </c>
      <c r="J4495" s="3" t="s">
        <v>14659</v>
      </c>
      <c r="K4495" t="s">
        <v>24</v>
      </c>
      <c r="M4495" t="s">
        <v>41</v>
      </c>
      <c r="N4495" t="s">
        <v>55</v>
      </c>
      <c r="O4495" s="2">
        <v>45078.427719907406</v>
      </c>
      <c r="R4495" t="str">
        <f t="shared" ca="1" si="70"/>
        <v>Sara</v>
      </c>
      <c r="S4495" t="str">
        <f>IFERROR(TEXT(DATEVALUE(LEFT(Table1[[#This Row],[Date of Purchase]],10)), "MMMM"), TEXT(Table1[[#This Row],[Date of Purchase]], "MMMM"))</f>
        <v>August</v>
      </c>
      <c r="T4495" t="str">
        <f>IF(OR(
  AND(Table1[[#This Row],[Ticket Priority]]="Critical", Table1[[#This Row],[Ticket Status]]&lt;&gt;"Closed"),
  AND(Table1[[#This Row],[Ticket Priority]]="High", Table1[[#This Row],[Ticket Status]]="Open")
), "Yes", "No")</f>
        <v>No</v>
      </c>
      <c r="U4495" s="4" t="str">
        <f>IF(Table1[[#This Row],[Ticket Status]]="Closed","Yes","No")</f>
        <v>No</v>
      </c>
      <c r="V4495" s="4" t="str">
        <f>IF(Table1[[#This Row],[Ticket Status]]="Pending Customer Response","Yes","No")</f>
        <v>Yes</v>
      </c>
      <c r="W4495" s="5">
        <f ca="1">COUNTIFS(Table1[Agent_name],Table1[[#This Row],[Agent_name]],Table1[Month],Table1[[#This Row],[Month]])/160</f>
        <v>0.8</v>
      </c>
    </row>
    <row r="4496" spans="1:23" x14ac:dyDescent="0.25">
      <c r="A4496">
        <v>4495</v>
      </c>
      <c r="B4496" t="s">
        <v>14660</v>
      </c>
      <c r="C4496" t="s">
        <v>14661</v>
      </c>
      <c r="D4496">
        <v>22</v>
      </c>
      <c r="E4496" t="s">
        <v>58</v>
      </c>
      <c r="F4496" t="s">
        <v>36</v>
      </c>
      <c r="G4496" s="1">
        <v>44116</v>
      </c>
      <c r="H4496" t="s">
        <v>59</v>
      </c>
      <c r="I4496" t="s">
        <v>52</v>
      </c>
      <c r="J4496" s="3" t="s">
        <v>14662</v>
      </c>
      <c r="K4496" t="s">
        <v>24</v>
      </c>
      <c r="M4496" t="s">
        <v>143</v>
      </c>
      <c r="N4496" t="s">
        <v>83</v>
      </c>
      <c r="O4496" s="2">
        <v>45078.3124537037</v>
      </c>
      <c r="R4496" t="str">
        <f t="shared" ca="1" si="70"/>
        <v>Neha</v>
      </c>
      <c r="S4496" t="str">
        <f>IFERROR(TEXT(DATEVALUE(LEFT(Table1[[#This Row],[Date of Purchase]],10)), "MMMM"), TEXT(Table1[[#This Row],[Date of Purchase]], "MMMM"))</f>
        <v>October</v>
      </c>
      <c r="T4496" t="str">
        <f>IF(OR(
  AND(Table1[[#This Row],[Ticket Priority]]="Critical", Table1[[#This Row],[Ticket Status]]&lt;&gt;"Closed"),
  AND(Table1[[#This Row],[Ticket Priority]]="High", Table1[[#This Row],[Ticket Status]]="Open")
), "Yes", "No")</f>
        <v>No</v>
      </c>
      <c r="U4496" s="4" t="str">
        <f>IF(Table1[[#This Row],[Ticket Status]]="Closed","Yes","No")</f>
        <v>No</v>
      </c>
      <c r="V4496" s="4" t="str">
        <f>IF(Table1[[#This Row],[Ticket Status]]="Pending Customer Response","Yes","No")</f>
        <v>Yes</v>
      </c>
      <c r="W4496" s="5">
        <f ca="1">COUNTIFS(Table1[Agent_name],Table1[[#This Row],[Agent_name]],Table1[Month],Table1[[#This Row],[Month]])/160</f>
        <v>0.24374999999999999</v>
      </c>
    </row>
    <row r="4497" spans="1:23" x14ac:dyDescent="0.25">
      <c r="A4497">
        <v>4496</v>
      </c>
      <c r="B4497" t="s">
        <v>14663</v>
      </c>
      <c r="C4497" t="s">
        <v>14664</v>
      </c>
      <c r="D4497">
        <v>26</v>
      </c>
      <c r="E4497" t="s">
        <v>29</v>
      </c>
      <c r="F4497" t="s">
        <v>383</v>
      </c>
      <c r="G4497" s="1">
        <v>44263</v>
      </c>
      <c r="H4497" t="s">
        <v>67</v>
      </c>
      <c r="I4497" t="s">
        <v>67</v>
      </c>
      <c r="J4497" s="3" t="s">
        <v>14665</v>
      </c>
      <c r="K4497" t="s">
        <v>39</v>
      </c>
      <c r="L4497" t="s">
        <v>14666</v>
      </c>
      <c r="M4497" t="s">
        <v>41</v>
      </c>
      <c r="N4497" t="s">
        <v>26</v>
      </c>
      <c r="O4497" s="2">
        <v>45078.530532407407</v>
      </c>
      <c r="P4497" s="2">
        <v>45078.04928240741</v>
      </c>
      <c r="Q4497">
        <v>4</v>
      </c>
      <c r="R4497" t="str">
        <f t="shared" ca="1" si="70"/>
        <v>Aisha</v>
      </c>
      <c r="S4497" t="str">
        <f>IFERROR(TEXT(DATEVALUE(LEFT(Table1[[#This Row],[Date of Purchase]],10)), "MMMM"), TEXT(Table1[[#This Row],[Date of Purchase]], "MMMM"))</f>
        <v>March</v>
      </c>
      <c r="T4497" t="str">
        <f>IF(OR(
  AND(Table1[[#This Row],[Ticket Priority]]="Critical", Table1[[#This Row],[Ticket Status]]&lt;&gt;"Closed"),
  AND(Table1[[#This Row],[Ticket Priority]]="High", Table1[[#This Row],[Ticket Status]]="Open")
), "Yes", "No")</f>
        <v>No</v>
      </c>
      <c r="U4497" s="4" t="str">
        <f>IF(Table1[[#This Row],[Ticket Status]]="Closed","Yes","No")</f>
        <v>Yes</v>
      </c>
      <c r="V4497" s="4" t="str">
        <f>IF(Table1[[#This Row],[Ticket Status]]="Pending Customer Response","Yes","No")</f>
        <v>No</v>
      </c>
      <c r="W4497" s="5">
        <f ca="1">COUNTIFS(Table1[Agent_name],Table1[[#This Row],[Agent_name]],Table1[Month],Table1[[#This Row],[Month]])/160</f>
        <v>1.0062500000000001</v>
      </c>
    </row>
    <row r="4498" spans="1:23" x14ac:dyDescent="0.25">
      <c r="A4498">
        <v>4497</v>
      </c>
      <c r="B4498" t="s">
        <v>14667</v>
      </c>
      <c r="C4498" t="s">
        <v>14668</v>
      </c>
      <c r="D4498">
        <v>56</v>
      </c>
      <c r="E4498" t="s">
        <v>29</v>
      </c>
      <c r="F4498" t="s">
        <v>339</v>
      </c>
      <c r="G4498" s="1">
        <v>44371</v>
      </c>
      <c r="H4498" t="s">
        <v>21</v>
      </c>
      <c r="I4498" t="s">
        <v>141</v>
      </c>
      <c r="J4498" s="3" t="s">
        <v>14669</v>
      </c>
      <c r="K4498" t="s">
        <v>39</v>
      </c>
      <c r="L4498" t="s">
        <v>14670</v>
      </c>
      <c r="M4498" t="s">
        <v>89</v>
      </c>
      <c r="N4498" t="s">
        <v>55</v>
      </c>
      <c r="O4498" s="2">
        <v>45078.859710648147</v>
      </c>
      <c r="P4498" s="2">
        <v>45078.931932870371</v>
      </c>
      <c r="Q4498">
        <v>3</v>
      </c>
      <c r="R4498" t="str">
        <f t="shared" ca="1" si="70"/>
        <v>Aisha</v>
      </c>
      <c r="S4498" t="str">
        <f>IFERROR(TEXT(DATEVALUE(LEFT(Table1[[#This Row],[Date of Purchase]],10)), "MMMM"), TEXT(Table1[[#This Row],[Date of Purchase]], "MMMM"))</f>
        <v>June</v>
      </c>
      <c r="T4498" t="str">
        <f>IF(OR(
  AND(Table1[[#This Row],[Ticket Priority]]="Critical", Table1[[#This Row],[Ticket Status]]&lt;&gt;"Closed"),
  AND(Table1[[#This Row],[Ticket Priority]]="High", Table1[[#This Row],[Ticket Status]]="Open")
), "Yes", "No")</f>
        <v>No</v>
      </c>
      <c r="U4498" s="4" t="str">
        <f>IF(Table1[[#This Row],[Ticket Status]]="Closed","Yes","No")</f>
        <v>Yes</v>
      </c>
      <c r="V4498" s="4" t="str">
        <f>IF(Table1[[#This Row],[Ticket Status]]="Pending Customer Response","Yes","No")</f>
        <v>No</v>
      </c>
      <c r="W4498" s="5">
        <f ca="1">COUNTIFS(Table1[Agent_name],Table1[[#This Row],[Agent_name]],Table1[Month],Table1[[#This Row],[Month]])/160</f>
        <v>0.89375000000000004</v>
      </c>
    </row>
    <row r="4499" spans="1:23" x14ac:dyDescent="0.25">
      <c r="A4499">
        <v>4498</v>
      </c>
      <c r="B4499" t="s">
        <v>14671</v>
      </c>
      <c r="C4499" t="s">
        <v>14672</v>
      </c>
      <c r="D4499">
        <v>67</v>
      </c>
      <c r="E4499" t="s">
        <v>19</v>
      </c>
      <c r="F4499" t="s">
        <v>421</v>
      </c>
      <c r="G4499" s="1">
        <v>44501</v>
      </c>
      <c r="H4499" t="s">
        <v>66</v>
      </c>
      <c r="I4499" t="s">
        <v>93</v>
      </c>
      <c r="J4499" s="3" t="s">
        <v>14673</v>
      </c>
      <c r="K4499" t="s">
        <v>39</v>
      </c>
      <c r="L4499" t="s">
        <v>14674</v>
      </c>
      <c r="M4499" t="s">
        <v>89</v>
      </c>
      <c r="N4499" t="s">
        <v>55</v>
      </c>
      <c r="O4499" s="2">
        <v>45078.765983796293</v>
      </c>
      <c r="P4499" s="2">
        <v>45078.118761574071</v>
      </c>
      <c r="Q4499">
        <v>5</v>
      </c>
      <c r="R4499" t="str">
        <f t="shared" ca="1" si="70"/>
        <v>Divya</v>
      </c>
      <c r="S4499" t="str">
        <f>IFERROR(TEXT(DATEVALUE(LEFT(Table1[[#This Row],[Date of Purchase]],10)), "MMMM"), TEXT(Table1[[#This Row],[Date of Purchase]], "MMMM"))</f>
        <v>November</v>
      </c>
      <c r="T4499" t="str">
        <f>IF(OR(
  AND(Table1[[#This Row],[Ticket Priority]]="Critical", Table1[[#This Row],[Ticket Status]]&lt;&gt;"Closed"),
  AND(Table1[[#This Row],[Ticket Priority]]="High", Table1[[#This Row],[Ticket Status]]="Open")
), "Yes", "No")</f>
        <v>No</v>
      </c>
      <c r="U4499" s="4" t="str">
        <f>IF(Table1[[#This Row],[Ticket Status]]="Closed","Yes","No")</f>
        <v>Yes</v>
      </c>
      <c r="V4499" s="4" t="str">
        <f>IF(Table1[[#This Row],[Ticket Status]]="Pending Customer Response","Yes","No")</f>
        <v>No</v>
      </c>
      <c r="W4499" s="5">
        <f ca="1">COUNTIFS(Table1[Agent_name],Table1[[#This Row],[Agent_name]],Table1[Month],Table1[[#This Row],[Month]])/160</f>
        <v>0.24374999999999999</v>
      </c>
    </row>
    <row r="4500" spans="1:23" x14ac:dyDescent="0.25">
      <c r="A4500">
        <v>4499</v>
      </c>
      <c r="B4500" t="s">
        <v>14675</v>
      </c>
      <c r="C4500" t="s">
        <v>14676</v>
      </c>
      <c r="D4500">
        <v>40</v>
      </c>
      <c r="E4500" t="s">
        <v>29</v>
      </c>
      <c r="F4500" t="s">
        <v>431</v>
      </c>
      <c r="G4500" s="1">
        <v>44139</v>
      </c>
      <c r="H4500" t="s">
        <v>21</v>
      </c>
      <c r="I4500" t="s">
        <v>113</v>
      </c>
      <c r="J4500" s="3" t="s">
        <v>14677</v>
      </c>
      <c r="K4500" t="s">
        <v>24</v>
      </c>
      <c r="M4500" t="s">
        <v>143</v>
      </c>
      <c r="N4500" t="s">
        <v>26</v>
      </c>
      <c r="O4500" s="2">
        <v>45078.648645833331</v>
      </c>
      <c r="R4500" t="str">
        <f t="shared" ca="1" si="70"/>
        <v>Rahul</v>
      </c>
      <c r="S4500" t="str">
        <f>IFERROR(TEXT(DATEVALUE(LEFT(Table1[[#This Row],[Date of Purchase]],10)), "MMMM"), TEXT(Table1[[#This Row],[Date of Purchase]], "MMMM"))</f>
        <v>November</v>
      </c>
      <c r="T4500" t="str">
        <f>IF(OR(
  AND(Table1[[#This Row],[Ticket Priority]]="Critical", Table1[[#This Row],[Ticket Status]]&lt;&gt;"Closed"),
  AND(Table1[[#This Row],[Ticket Priority]]="High", Table1[[#This Row],[Ticket Status]]="Open")
), "Yes", "No")</f>
        <v>No</v>
      </c>
      <c r="U4500" s="4" t="str">
        <f>IF(Table1[[#This Row],[Ticket Status]]="Closed","Yes","No")</f>
        <v>No</v>
      </c>
      <c r="V4500" s="4" t="str">
        <f>IF(Table1[[#This Row],[Ticket Status]]="Pending Customer Response","Yes","No")</f>
        <v>Yes</v>
      </c>
      <c r="W4500" s="5">
        <f ca="1">COUNTIFS(Table1[Agent_name],Table1[[#This Row],[Agent_name]],Table1[Month],Table1[[#This Row],[Month]])/160</f>
        <v>0.2</v>
      </c>
    </row>
    <row r="4501" spans="1:23" x14ac:dyDescent="0.25">
      <c r="A4501">
        <v>4500</v>
      </c>
      <c r="B4501" t="s">
        <v>14678</v>
      </c>
      <c r="C4501" t="s">
        <v>14679</v>
      </c>
      <c r="D4501">
        <v>50</v>
      </c>
      <c r="E4501" t="s">
        <v>58</v>
      </c>
      <c r="F4501" t="s">
        <v>421</v>
      </c>
      <c r="G4501" s="1">
        <v>44073</v>
      </c>
      <c r="H4501" t="s">
        <v>66</v>
      </c>
      <c r="I4501" t="s">
        <v>52</v>
      </c>
      <c r="J4501" s="3" t="s">
        <v>14680</v>
      </c>
      <c r="K4501" t="s">
        <v>62</v>
      </c>
      <c r="M4501" t="s">
        <v>25</v>
      </c>
      <c r="N4501" t="s">
        <v>83</v>
      </c>
      <c r="R4501" t="str">
        <f t="shared" ca="1" si="70"/>
        <v>Mohit</v>
      </c>
      <c r="S4501" t="str">
        <f>IFERROR(TEXT(DATEVALUE(LEFT(Table1[[#This Row],[Date of Purchase]],10)), "MMMM"), TEXT(Table1[[#This Row],[Date of Purchase]], "MMMM"))</f>
        <v>August</v>
      </c>
      <c r="T4501" t="str">
        <f>IF(OR(
  AND(Table1[[#This Row],[Ticket Priority]]="Critical", Table1[[#This Row],[Ticket Status]]&lt;&gt;"Closed"),
  AND(Table1[[#This Row],[Ticket Priority]]="High", Table1[[#This Row],[Ticket Status]]="Open")
), "Yes", "No")</f>
        <v>Yes</v>
      </c>
      <c r="U4501" s="4" t="str">
        <f>IF(Table1[[#This Row],[Ticket Status]]="Closed","Yes","No")</f>
        <v>No</v>
      </c>
      <c r="V4501" s="4" t="str">
        <f>IF(Table1[[#This Row],[Ticket Status]]="Pending Customer Response","Yes","No")</f>
        <v>No</v>
      </c>
      <c r="W4501" s="5">
        <f ca="1">COUNTIFS(Table1[Agent_name],Table1[[#This Row],[Agent_name]],Table1[Month],Table1[[#This Row],[Month]])/160</f>
        <v>0.46250000000000002</v>
      </c>
    </row>
    <row r="4502" spans="1:23" x14ac:dyDescent="0.25">
      <c r="A4502">
        <v>4501</v>
      </c>
      <c r="B4502" t="s">
        <v>14681</v>
      </c>
      <c r="C4502" t="s">
        <v>14682</v>
      </c>
      <c r="D4502">
        <v>61</v>
      </c>
      <c r="E4502" t="s">
        <v>58</v>
      </c>
      <c r="F4502" t="s">
        <v>44</v>
      </c>
      <c r="G4502" s="1">
        <v>44265</v>
      </c>
      <c r="H4502" t="s">
        <v>45</v>
      </c>
      <c r="I4502" t="s">
        <v>77</v>
      </c>
      <c r="J4502" s="3" t="s">
        <v>14683</v>
      </c>
      <c r="K4502" t="s">
        <v>39</v>
      </c>
      <c r="L4502" t="s">
        <v>14684</v>
      </c>
      <c r="M4502" t="s">
        <v>41</v>
      </c>
      <c r="N4502" t="s">
        <v>55</v>
      </c>
      <c r="O4502" s="2">
        <v>45078.196585648147</v>
      </c>
      <c r="P4502" s="2">
        <v>45077.982002314813</v>
      </c>
      <c r="Q4502">
        <v>4</v>
      </c>
      <c r="R4502" t="str">
        <f t="shared" ca="1" si="70"/>
        <v>Aisha</v>
      </c>
      <c r="S4502" t="str">
        <f>IFERROR(TEXT(DATEVALUE(LEFT(Table1[[#This Row],[Date of Purchase]],10)), "MMMM"), TEXT(Table1[[#This Row],[Date of Purchase]], "MMMM"))</f>
        <v>March</v>
      </c>
      <c r="T4502" t="str">
        <f>IF(OR(
  AND(Table1[[#This Row],[Ticket Priority]]="Critical", Table1[[#This Row],[Ticket Status]]&lt;&gt;"Closed"),
  AND(Table1[[#This Row],[Ticket Priority]]="High", Table1[[#This Row],[Ticket Status]]="Open")
), "Yes", "No")</f>
        <v>No</v>
      </c>
      <c r="U4502" s="4" t="str">
        <f>IF(Table1[[#This Row],[Ticket Status]]="Closed","Yes","No")</f>
        <v>Yes</v>
      </c>
      <c r="V4502" s="4" t="str">
        <f>IF(Table1[[#This Row],[Ticket Status]]="Pending Customer Response","Yes","No")</f>
        <v>No</v>
      </c>
      <c r="W4502" s="5">
        <f ca="1">COUNTIFS(Table1[Agent_name],Table1[[#This Row],[Agent_name]],Table1[Month],Table1[[#This Row],[Month]])/160</f>
        <v>1.0062500000000001</v>
      </c>
    </row>
    <row r="4503" spans="1:23" x14ac:dyDescent="0.25">
      <c r="A4503">
        <v>4502</v>
      </c>
      <c r="B4503" t="s">
        <v>14685</v>
      </c>
      <c r="C4503" t="s">
        <v>14686</v>
      </c>
      <c r="D4503">
        <v>42</v>
      </c>
      <c r="E4503" t="s">
        <v>19</v>
      </c>
      <c r="F4503" t="s">
        <v>339</v>
      </c>
      <c r="G4503" s="1">
        <v>44035</v>
      </c>
      <c r="H4503" t="s">
        <v>45</v>
      </c>
      <c r="I4503" t="s">
        <v>177</v>
      </c>
      <c r="J4503" s="3" t="s">
        <v>14687</v>
      </c>
      <c r="K4503" t="s">
        <v>62</v>
      </c>
      <c r="M4503" t="s">
        <v>41</v>
      </c>
      <c r="N4503" t="s">
        <v>26</v>
      </c>
      <c r="R4503" t="str">
        <f t="shared" ca="1" si="70"/>
        <v>Aisha</v>
      </c>
      <c r="S4503" t="str">
        <f>IFERROR(TEXT(DATEVALUE(LEFT(Table1[[#This Row],[Date of Purchase]],10)), "MMMM"), TEXT(Table1[[#This Row],[Date of Purchase]], "MMMM"))</f>
        <v>July</v>
      </c>
      <c r="T4503" t="str">
        <f>IF(OR(
  AND(Table1[[#This Row],[Ticket Priority]]="Critical", Table1[[#This Row],[Ticket Status]]&lt;&gt;"Closed"),
  AND(Table1[[#This Row],[Ticket Priority]]="High", Table1[[#This Row],[Ticket Status]]="Open")
), "Yes", "No")</f>
        <v>No</v>
      </c>
      <c r="U4503" s="4" t="str">
        <f>IF(Table1[[#This Row],[Ticket Status]]="Closed","Yes","No")</f>
        <v>No</v>
      </c>
      <c r="V4503" s="4" t="str">
        <f>IF(Table1[[#This Row],[Ticket Status]]="Pending Customer Response","Yes","No")</f>
        <v>No</v>
      </c>
      <c r="W4503" s="5">
        <f ca="1">COUNTIFS(Table1[Agent_name],Table1[[#This Row],[Agent_name]],Table1[Month],Table1[[#This Row],[Month]])/160</f>
        <v>0.875</v>
      </c>
    </row>
    <row r="4504" spans="1:23" x14ac:dyDescent="0.25">
      <c r="A4504">
        <v>4503</v>
      </c>
      <c r="B4504" t="s">
        <v>14688</v>
      </c>
      <c r="C4504" t="s">
        <v>14689</v>
      </c>
      <c r="D4504">
        <v>55</v>
      </c>
      <c r="E4504" t="s">
        <v>29</v>
      </c>
      <c r="F4504" t="s">
        <v>202</v>
      </c>
      <c r="G4504" s="1">
        <v>43908</v>
      </c>
      <c r="H4504" t="s">
        <v>45</v>
      </c>
      <c r="I4504" t="s">
        <v>150</v>
      </c>
      <c r="J4504" s="3" t="s">
        <v>14690</v>
      </c>
      <c r="K4504" t="s">
        <v>24</v>
      </c>
      <c r="M4504" t="s">
        <v>25</v>
      </c>
      <c r="N4504" t="s">
        <v>33</v>
      </c>
      <c r="O4504" s="2">
        <v>45078.306342592594</v>
      </c>
      <c r="R4504" t="str">
        <f t="shared" ca="1" si="70"/>
        <v>Aisha</v>
      </c>
      <c r="S4504" t="str">
        <f>IFERROR(TEXT(DATEVALUE(LEFT(Table1[[#This Row],[Date of Purchase]],10)), "MMMM"), TEXT(Table1[[#This Row],[Date of Purchase]], "MMMM"))</f>
        <v>March</v>
      </c>
      <c r="T4504" t="str">
        <f>IF(OR(
  AND(Table1[[#This Row],[Ticket Priority]]="Critical", Table1[[#This Row],[Ticket Status]]&lt;&gt;"Closed"),
  AND(Table1[[#This Row],[Ticket Priority]]="High", Table1[[#This Row],[Ticket Status]]="Open")
), "Yes", "No")</f>
        <v>Yes</v>
      </c>
      <c r="U4504" s="4" t="str">
        <f>IF(Table1[[#This Row],[Ticket Status]]="Closed","Yes","No")</f>
        <v>No</v>
      </c>
      <c r="V4504" s="4" t="str">
        <f>IF(Table1[[#This Row],[Ticket Status]]="Pending Customer Response","Yes","No")</f>
        <v>Yes</v>
      </c>
      <c r="W4504" s="5">
        <f ca="1">COUNTIFS(Table1[Agent_name],Table1[[#This Row],[Agent_name]],Table1[Month],Table1[[#This Row],[Month]])/160</f>
        <v>1.0062500000000001</v>
      </c>
    </row>
    <row r="4505" spans="1:23" x14ac:dyDescent="0.25">
      <c r="A4505">
        <v>4504</v>
      </c>
      <c r="B4505" t="s">
        <v>14691</v>
      </c>
      <c r="C4505" t="s">
        <v>14692</v>
      </c>
      <c r="D4505">
        <v>51</v>
      </c>
      <c r="E4505" t="s">
        <v>29</v>
      </c>
      <c r="F4505" t="s">
        <v>36</v>
      </c>
      <c r="G4505" s="1">
        <v>43831</v>
      </c>
      <c r="H4505" t="s">
        <v>45</v>
      </c>
      <c r="I4505" t="s">
        <v>67</v>
      </c>
      <c r="J4505" s="3" t="s">
        <v>1885</v>
      </c>
      <c r="K4505" t="s">
        <v>39</v>
      </c>
      <c r="L4505" t="s">
        <v>14693</v>
      </c>
      <c r="M4505" t="s">
        <v>41</v>
      </c>
      <c r="N4505" t="s">
        <v>33</v>
      </c>
      <c r="O4505" s="2">
        <v>45078.602870370371</v>
      </c>
      <c r="P4505" s="2">
        <v>45078.794537037036</v>
      </c>
      <c r="Q4505">
        <v>4</v>
      </c>
      <c r="R4505" t="str">
        <f t="shared" ca="1" si="70"/>
        <v>Aisha</v>
      </c>
      <c r="S4505" t="str">
        <f>IFERROR(TEXT(DATEVALUE(LEFT(Table1[[#This Row],[Date of Purchase]],10)), "MMMM"), TEXT(Table1[[#This Row],[Date of Purchase]], "MMMM"))</f>
        <v>January</v>
      </c>
      <c r="T4505" t="str">
        <f>IF(OR(
  AND(Table1[[#This Row],[Ticket Priority]]="Critical", Table1[[#This Row],[Ticket Status]]&lt;&gt;"Closed"),
  AND(Table1[[#This Row],[Ticket Priority]]="High", Table1[[#This Row],[Ticket Status]]="Open")
), "Yes", "No")</f>
        <v>No</v>
      </c>
      <c r="U4505" s="4" t="str">
        <f>IF(Table1[[#This Row],[Ticket Status]]="Closed","Yes","No")</f>
        <v>Yes</v>
      </c>
      <c r="V4505" s="4" t="str">
        <f>IF(Table1[[#This Row],[Ticket Status]]="Pending Customer Response","Yes","No")</f>
        <v>No</v>
      </c>
      <c r="W4505" s="5">
        <f ca="1">COUNTIFS(Table1[Agent_name],Table1[[#This Row],[Agent_name]],Table1[Month],Table1[[#This Row],[Month]])/160</f>
        <v>0.83125000000000004</v>
      </c>
    </row>
    <row r="4506" spans="1:23" x14ac:dyDescent="0.25">
      <c r="A4506">
        <v>4505</v>
      </c>
      <c r="B4506" t="s">
        <v>14694</v>
      </c>
      <c r="C4506" t="s">
        <v>14695</v>
      </c>
      <c r="D4506">
        <v>52</v>
      </c>
      <c r="E4506" t="s">
        <v>29</v>
      </c>
      <c r="F4506" t="s">
        <v>103</v>
      </c>
      <c r="G4506" s="1">
        <v>44292</v>
      </c>
      <c r="H4506" t="s">
        <v>66</v>
      </c>
      <c r="I4506" t="s">
        <v>31</v>
      </c>
      <c r="J4506" s="3" t="s">
        <v>14696</v>
      </c>
      <c r="K4506" t="s">
        <v>39</v>
      </c>
      <c r="L4506" t="s">
        <v>14697</v>
      </c>
      <c r="M4506" t="s">
        <v>41</v>
      </c>
      <c r="N4506" t="s">
        <v>83</v>
      </c>
      <c r="O4506" s="2">
        <v>45078.295243055552</v>
      </c>
      <c r="P4506" s="2">
        <v>45078.462604166663</v>
      </c>
      <c r="Q4506">
        <v>3</v>
      </c>
      <c r="R4506" t="str">
        <f t="shared" ca="1" si="70"/>
        <v>Mohit</v>
      </c>
      <c r="S4506" t="str">
        <f>IFERROR(TEXT(DATEVALUE(LEFT(Table1[[#This Row],[Date of Purchase]],10)), "MMMM"), TEXT(Table1[[#This Row],[Date of Purchase]], "MMMM"))</f>
        <v>April</v>
      </c>
      <c r="T4506" t="str">
        <f>IF(OR(
  AND(Table1[[#This Row],[Ticket Priority]]="Critical", Table1[[#This Row],[Ticket Status]]&lt;&gt;"Closed"),
  AND(Table1[[#This Row],[Ticket Priority]]="High", Table1[[#This Row],[Ticket Status]]="Open")
), "Yes", "No")</f>
        <v>No</v>
      </c>
      <c r="U4506" s="4" t="str">
        <f>IF(Table1[[#This Row],[Ticket Status]]="Closed","Yes","No")</f>
        <v>Yes</v>
      </c>
      <c r="V4506" s="4" t="str">
        <f>IF(Table1[[#This Row],[Ticket Status]]="Pending Customer Response","Yes","No")</f>
        <v>No</v>
      </c>
      <c r="W4506" s="5">
        <f ca="1">COUNTIFS(Table1[Agent_name],Table1[[#This Row],[Agent_name]],Table1[Month],Table1[[#This Row],[Month]])/160</f>
        <v>0.45</v>
      </c>
    </row>
    <row r="4507" spans="1:23" x14ac:dyDescent="0.25">
      <c r="A4507">
        <v>4506</v>
      </c>
      <c r="B4507" t="s">
        <v>14698</v>
      </c>
      <c r="C4507" t="s">
        <v>14699</v>
      </c>
      <c r="D4507">
        <v>58</v>
      </c>
      <c r="E4507" t="s">
        <v>29</v>
      </c>
      <c r="F4507" t="s">
        <v>86</v>
      </c>
      <c r="G4507" s="1">
        <v>44517</v>
      </c>
      <c r="H4507" t="s">
        <v>67</v>
      </c>
      <c r="I4507" t="s">
        <v>60</v>
      </c>
      <c r="J4507" s="3" t="s">
        <v>14700</v>
      </c>
      <c r="K4507" t="s">
        <v>39</v>
      </c>
      <c r="L4507" t="s">
        <v>14701</v>
      </c>
      <c r="M4507" t="s">
        <v>89</v>
      </c>
      <c r="N4507" t="s">
        <v>26</v>
      </c>
      <c r="O4507" s="2">
        <v>45078.302199074074</v>
      </c>
      <c r="P4507" s="2">
        <v>45078.680671296293</v>
      </c>
      <c r="Q4507">
        <v>1</v>
      </c>
      <c r="R4507" t="str">
        <f t="shared" ca="1" si="70"/>
        <v>Divya</v>
      </c>
      <c r="S4507" t="str">
        <f>IFERROR(TEXT(DATEVALUE(LEFT(Table1[[#This Row],[Date of Purchase]],10)), "MMMM"), TEXT(Table1[[#This Row],[Date of Purchase]], "MMMM"))</f>
        <v>November</v>
      </c>
      <c r="T4507" t="str">
        <f>IF(OR(
  AND(Table1[[#This Row],[Ticket Priority]]="Critical", Table1[[#This Row],[Ticket Status]]&lt;&gt;"Closed"),
  AND(Table1[[#This Row],[Ticket Priority]]="High", Table1[[#This Row],[Ticket Status]]="Open")
), "Yes", "No")</f>
        <v>No</v>
      </c>
      <c r="U4507" s="4" t="str">
        <f>IF(Table1[[#This Row],[Ticket Status]]="Closed","Yes","No")</f>
        <v>Yes</v>
      </c>
      <c r="V4507" s="4" t="str">
        <f>IF(Table1[[#This Row],[Ticket Status]]="Pending Customer Response","Yes","No")</f>
        <v>No</v>
      </c>
      <c r="W4507" s="5">
        <f ca="1">COUNTIFS(Table1[Agent_name],Table1[[#This Row],[Agent_name]],Table1[Month],Table1[[#This Row],[Month]])/160</f>
        <v>0.24374999999999999</v>
      </c>
    </row>
    <row r="4508" spans="1:23" x14ac:dyDescent="0.25">
      <c r="A4508">
        <v>4507</v>
      </c>
      <c r="B4508" t="s">
        <v>14702</v>
      </c>
      <c r="C4508" t="s">
        <v>14703</v>
      </c>
      <c r="D4508">
        <v>69</v>
      </c>
      <c r="E4508" t="s">
        <v>19</v>
      </c>
      <c r="F4508" t="s">
        <v>51</v>
      </c>
      <c r="G4508" s="1">
        <v>44445</v>
      </c>
      <c r="H4508" t="s">
        <v>66</v>
      </c>
      <c r="I4508" t="s">
        <v>99</v>
      </c>
      <c r="J4508" s="3" t="s">
        <v>14704</v>
      </c>
      <c r="K4508" t="s">
        <v>39</v>
      </c>
      <c r="L4508" t="s">
        <v>14705</v>
      </c>
      <c r="M4508" t="s">
        <v>25</v>
      </c>
      <c r="N4508" t="s">
        <v>33</v>
      </c>
      <c r="O4508" s="2">
        <v>45078.409155092595</v>
      </c>
      <c r="P4508" s="2">
        <v>45078.547349537039</v>
      </c>
      <c r="Q4508">
        <v>2</v>
      </c>
      <c r="R4508" t="str">
        <f t="shared" ca="1" si="70"/>
        <v>Sara</v>
      </c>
      <c r="S4508" t="str">
        <f>IFERROR(TEXT(DATEVALUE(LEFT(Table1[[#This Row],[Date of Purchase]],10)), "MMMM"), TEXT(Table1[[#This Row],[Date of Purchase]], "MMMM"))</f>
        <v>September</v>
      </c>
      <c r="T4508" t="str">
        <f>IF(OR(
  AND(Table1[[#This Row],[Ticket Priority]]="Critical", Table1[[#This Row],[Ticket Status]]&lt;&gt;"Closed"),
  AND(Table1[[#This Row],[Ticket Priority]]="High", Table1[[#This Row],[Ticket Status]]="Open")
), "Yes", "No")</f>
        <v>No</v>
      </c>
      <c r="U4508" s="4" t="str">
        <f>IF(Table1[[#This Row],[Ticket Status]]="Closed","Yes","No")</f>
        <v>Yes</v>
      </c>
      <c r="V4508" s="4" t="str">
        <f>IF(Table1[[#This Row],[Ticket Status]]="Pending Customer Response","Yes","No")</f>
        <v>No</v>
      </c>
      <c r="W4508" s="5">
        <f ca="1">COUNTIFS(Table1[Agent_name],Table1[[#This Row],[Agent_name]],Table1[Month],Table1[[#This Row],[Month]])/160</f>
        <v>0.65</v>
      </c>
    </row>
    <row r="4509" spans="1:23" x14ac:dyDescent="0.25">
      <c r="A4509">
        <v>4508</v>
      </c>
      <c r="B4509" t="s">
        <v>14706</v>
      </c>
      <c r="C4509" t="s">
        <v>14707</v>
      </c>
      <c r="D4509">
        <v>39</v>
      </c>
      <c r="E4509" t="s">
        <v>58</v>
      </c>
      <c r="F4509" t="s">
        <v>223</v>
      </c>
      <c r="G4509" s="1">
        <v>44335</v>
      </c>
      <c r="H4509" t="s">
        <v>59</v>
      </c>
      <c r="I4509" t="s">
        <v>113</v>
      </c>
      <c r="J4509" s="3" t="s">
        <v>14708</v>
      </c>
      <c r="K4509" t="s">
        <v>24</v>
      </c>
      <c r="M4509" t="s">
        <v>41</v>
      </c>
      <c r="N4509" t="s">
        <v>33</v>
      </c>
      <c r="O4509" s="2">
        <v>45078.732094907406</v>
      </c>
      <c r="R4509" t="str">
        <f t="shared" ca="1" si="70"/>
        <v>Neha</v>
      </c>
      <c r="S4509" t="str">
        <f>IFERROR(TEXT(DATEVALUE(LEFT(Table1[[#This Row],[Date of Purchase]],10)), "MMMM"), TEXT(Table1[[#This Row],[Date of Purchase]], "MMMM"))</f>
        <v>May</v>
      </c>
      <c r="T4509" t="str">
        <f>IF(OR(
  AND(Table1[[#This Row],[Ticket Priority]]="Critical", Table1[[#This Row],[Ticket Status]]&lt;&gt;"Closed"),
  AND(Table1[[#This Row],[Ticket Priority]]="High", Table1[[#This Row],[Ticket Status]]="Open")
), "Yes", "No")</f>
        <v>No</v>
      </c>
      <c r="U4509" s="4" t="str">
        <f>IF(Table1[[#This Row],[Ticket Status]]="Closed","Yes","No")</f>
        <v>No</v>
      </c>
      <c r="V4509" s="4" t="str">
        <f>IF(Table1[[#This Row],[Ticket Status]]="Pending Customer Response","Yes","No")</f>
        <v>Yes</v>
      </c>
      <c r="W4509" s="5">
        <f ca="1">COUNTIFS(Table1[Agent_name],Table1[[#This Row],[Agent_name]],Table1[Month],Table1[[#This Row],[Month]])/160</f>
        <v>0.20624999999999999</v>
      </c>
    </row>
    <row r="4510" spans="1:23" x14ac:dyDescent="0.25">
      <c r="A4510">
        <v>4509</v>
      </c>
      <c r="B4510" t="s">
        <v>14709</v>
      </c>
      <c r="C4510" t="s">
        <v>14710</v>
      </c>
      <c r="D4510">
        <v>55</v>
      </c>
      <c r="E4510" t="s">
        <v>29</v>
      </c>
      <c r="F4510" t="s">
        <v>699</v>
      </c>
      <c r="G4510" s="1">
        <v>43930</v>
      </c>
      <c r="H4510" t="s">
        <v>45</v>
      </c>
      <c r="I4510" t="s">
        <v>93</v>
      </c>
      <c r="J4510" s="3" t="s">
        <v>14711</v>
      </c>
      <c r="K4510" t="s">
        <v>62</v>
      </c>
      <c r="M4510" t="s">
        <v>25</v>
      </c>
      <c r="N4510" t="s">
        <v>55</v>
      </c>
      <c r="R4510" t="str">
        <f t="shared" ca="1" si="70"/>
        <v>Sara</v>
      </c>
      <c r="S4510" t="str">
        <f>IFERROR(TEXT(DATEVALUE(LEFT(Table1[[#This Row],[Date of Purchase]],10)), "MMMM"), TEXT(Table1[[#This Row],[Date of Purchase]], "MMMM"))</f>
        <v>April</v>
      </c>
      <c r="T4510" t="str">
        <f>IF(OR(
  AND(Table1[[#This Row],[Ticket Priority]]="Critical", Table1[[#This Row],[Ticket Status]]&lt;&gt;"Closed"),
  AND(Table1[[#This Row],[Ticket Priority]]="High", Table1[[#This Row],[Ticket Status]]="Open")
), "Yes", "No")</f>
        <v>Yes</v>
      </c>
      <c r="U4510" s="4" t="str">
        <f>IF(Table1[[#This Row],[Ticket Status]]="Closed","Yes","No")</f>
        <v>No</v>
      </c>
      <c r="V4510" s="4" t="str">
        <f>IF(Table1[[#This Row],[Ticket Status]]="Pending Customer Response","Yes","No")</f>
        <v>No</v>
      </c>
      <c r="W4510" s="5">
        <f ca="1">COUNTIFS(Table1[Agent_name],Table1[[#This Row],[Agent_name]],Table1[Month],Table1[[#This Row],[Month]])/160</f>
        <v>0.75624999999999998</v>
      </c>
    </row>
    <row r="4511" spans="1:23" x14ac:dyDescent="0.25">
      <c r="A4511">
        <v>4510</v>
      </c>
      <c r="B4511" t="s">
        <v>14712</v>
      </c>
      <c r="C4511" t="s">
        <v>14713</v>
      </c>
      <c r="D4511">
        <v>67</v>
      </c>
      <c r="E4511" t="s">
        <v>19</v>
      </c>
      <c r="F4511" t="s">
        <v>92</v>
      </c>
      <c r="G4511" s="1">
        <v>44246</v>
      </c>
      <c r="H4511" t="s">
        <v>67</v>
      </c>
      <c r="I4511" t="s">
        <v>46</v>
      </c>
      <c r="J4511" s="3" t="s">
        <v>14714</v>
      </c>
      <c r="K4511" t="s">
        <v>62</v>
      </c>
      <c r="M4511" t="s">
        <v>41</v>
      </c>
      <c r="N4511" t="s">
        <v>83</v>
      </c>
      <c r="R4511" t="str">
        <f t="shared" ca="1" si="70"/>
        <v>Aisha</v>
      </c>
      <c r="S4511" t="str">
        <f>IFERROR(TEXT(DATEVALUE(LEFT(Table1[[#This Row],[Date of Purchase]],10)), "MMMM"), TEXT(Table1[[#This Row],[Date of Purchase]], "MMMM"))</f>
        <v>February</v>
      </c>
      <c r="T4511" t="str">
        <f>IF(OR(
  AND(Table1[[#This Row],[Ticket Priority]]="Critical", Table1[[#This Row],[Ticket Status]]&lt;&gt;"Closed"),
  AND(Table1[[#This Row],[Ticket Priority]]="High", Table1[[#This Row],[Ticket Status]]="Open")
), "Yes", "No")</f>
        <v>No</v>
      </c>
      <c r="U4511" s="4" t="str">
        <f>IF(Table1[[#This Row],[Ticket Status]]="Closed","Yes","No")</f>
        <v>No</v>
      </c>
      <c r="V4511" s="4" t="str">
        <f>IF(Table1[[#This Row],[Ticket Status]]="Pending Customer Response","Yes","No")</f>
        <v>No</v>
      </c>
      <c r="W4511" s="5">
        <f ca="1">COUNTIFS(Table1[Agent_name],Table1[[#This Row],[Agent_name]],Table1[Month],Table1[[#This Row],[Month]])/160</f>
        <v>0.85624999999999996</v>
      </c>
    </row>
    <row r="4512" spans="1:23" x14ac:dyDescent="0.25">
      <c r="A4512">
        <v>4511</v>
      </c>
      <c r="B4512" t="s">
        <v>13725</v>
      </c>
      <c r="C4512" t="s">
        <v>14715</v>
      </c>
      <c r="D4512">
        <v>22</v>
      </c>
      <c r="E4512" t="s">
        <v>19</v>
      </c>
      <c r="F4512" t="s">
        <v>421</v>
      </c>
      <c r="G4512" s="1">
        <v>44103</v>
      </c>
      <c r="H4512" t="s">
        <v>67</v>
      </c>
      <c r="I4512" t="s">
        <v>72</v>
      </c>
      <c r="J4512" s="3" t="s">
        <v>14716</v>
      </c>
      <c r="K4512" t="s">
        <v>62</v>
      </c>
      <c r="M4512" t="s">
        <v>41</v>
      </c>
      <c r="N4512" t="s">
        <v>83</v>
      </c>
      <c r="R4512" t="str">
        <f t="shared" ca="1" si="70"/>
        <v>Priya</v>
      </c>
      <c r="S4512" t="str">
        <f>IFERROR(TEXT(DATEVALUE(LEFT(Table1[[#This Row],[Date of Purchase]],10)), "MMMM"), TEXT(Table1[[#This Row],[Date of Purchase]], "MMMM"))</f>
        <v>September</v>
      </c>
      <c r="T4512" t="str">
        <f>IF(OR(
  AND(Table1[[#This Row],[Ticket Priority]]="Critical", Table1[[#This Row],[Ticket Status]]&lt;&gt;"Closed"),
  AND(Table1[[#This Row],[Ticket Priority]]="High", Table1[[#This Row],[Ticket Status]]="Open")
), "Yes", "No")</f>
        <v>No</v>
      </c>
      <c r="U4512" s="4" t="str">
        <f>IF(Table1[[#This Row],[Ticket Status]]="Closed","Yes","No")</f>
        <v>No</v>
      </c>
      <c r="V4512" s="4" t="str">
        <f>IF(Table1[[#This Row],[Ticket Status]]="Pending Customer Response","Yes","No")</f>
        <v>No</v>
      </c>
      <c r="W4512" s="5">
        <f ca="1">COUNTIFS(Table1[Agent_name],Table1[[#This Row],[Agent_name]],Table1[Month],Table1[[#This Row],[Month]])/160</f>
        <v>0.53125</v>
      </c>
    </row>
    <row r="4513" spans="1:23" x14ac:dyDescent="0.25">
      <c r="A4513">
        <v>4512</v>
      </c>
      <c r="B4513" t="s">
        <v>14717</v>
      </c>
      <c r="C4513" t="s">
        <v>14718</v>
      </c>
      <c r="D4513">
        <v>31</v>
      </c>
      <c r="E4513" t="s">
        <v>58</v>
      </c>
      <c r="F4513" t="s">
        <v>397</v>
      </c>
      <c r="G4513" s="1">
        <v>44521</v>
      </c>
      <c r="H4513" t="s">
        <v>21</v>
      </c>
      <c r="I4513" t="s">
        <v>31</v>
      </c>
      <c r="J4513" s="3" t="s">
        <v>14719</v>
      </c>
      <c r="K4513" t="s">
        <v>39</v>
      </c>
      <c r="L4513" t="s">
        <v>14720</v>
      </c>
      <c r="M4513" t="s">
        <v>41</v>
      </c>
      <c r="N4513" t="s">
        <v>83</v>
      </c>
      <c r="O4513" s="2">
        <v>45078.573136574072</v>
      </c>
      <c r="P4513" s="2">
        <v>45078.001608796294</v>
      </c>
      <c r="Q4513">
        <v>5</v>
      </c>
      <c r="R4513" t="str">
        <f t="shared" ca="1" si="70"/>
        <v>Mohit</v>
      </c>
      <c r="S4513" t="str">
        <f>IFERROR(TEXT(DATEVALUE(LEFT(Table1[[#This Row],[Date of Purchase]],10)), "MMMM"), TEXT(Table1[[#This Row],[Date of Purchase]], "MMMM"))</f>
        <v>November</v>
      </c>
      <c r="T4513" t="str">
        <f>IF(OR(
  AND(Table1[[#This Row],[Ticket Priority]]="Critical", Table1[[#This Row],[Ticket Status]]&lt;&gt;"Closed"),
  AND(Table1[[#This Row],[Ticket Priority]]="High", Table1[[#This Row],[Ticket Status]]="Open")
), "Yes", "No")</f>
        <v>No</v>
      </c>
      <c r="U4513" s="4" t="str">
        <f>IF(Table1[[#This Row],[Ticket Status]]="Closed","Yes","No")</f>
        <v>Yes</v>
      </c>
      <c r="V4513" s="4" t="str">
        <f>IF(Table1[[#This Row],[Ticket Status]]="Pending Customer Response","Yes","No")</f>
        <v>No</v>
      </c>
      <c r="W4513" s="5">
        <f ca="1">COUNTIFS(Table1[Agent_name],Table1[[#This Row],[Agent_name]],Table1[Month],Table1[[#This Row],[Month]])/160</f>
        <v>0.4375</v>
      </c>
    </row>
    <row r="4514" spans="1:23" x14ac:dyDescent="0.25">
      <c r="A4514">
        <v>4513</v>
      </c>
      <c r="B4514" t="s">
        <v>14721</v>
      </c>
      <c r="C4514" t="s">
        <v>14722</v>
      </c>
      <c r="D4514">
        <v>51</v>
      </c>
      <c r="E4514" t="s">
        <v>58</v>
      </c>
      <c r="F4514" t="s">
        <v>20</v>
      </c>
      <c r="G4514" s="1">
        <v>43890</v>
      </c>
      <c r="H4514" t="s">
        <v>59</v>
      </c>
      <c r="I4514" t="s">
        <v>67</v>
      </c>
      <c r="J4514" s="3" t="s">
        <v>14723</v>
      </c>
      <c r="K4514" t="s">
        <v>39</v>
      </c>
      <c r="L4514" t="s">
        <v>14724</v>
      </c>
      <c r="M4514" t="s">
        <v>41</v>
      </c>
      <c r="N4514" t="s">
        <v>55</v>
      </c>
      <c r="O4514" s="2">
        <v>45077.996076388888</v>
      </c>
      <c r="P4514" s="2">
        <v>45078.584965277776</v>
      </c>
      <c r="Q4514">
        <v>2</v>
      </c>
      <c r="R4514" t="str">
        <f t="shared" ca="1" si="70"/>
        <v>Mohit</v>
      </c>
      <c r="S4514" t="str">
        <f>IFERROR(TEXT(DATEVALUE(LEFT(Table1[[#This Row],[Date of Purchase]],10)), "MMMM"), TEXT(Table1[[#This Row],[Date of Purchase]], "MMMM"))</f>
        <v>February</v>
      </c>
      <c r="T4514" t="str">
        <f>IF(OR(
  AND(Table1[[#This Row],[Ticket Priority]]="Critical", Table1[[#This Row],[Ticket Status]]&lt;&gt;"Closed"),
  AND(Table1[[#This Row],[Ticket Priority]]="High", Table1[[#This Row],[Ticket Status]]="Open")
), "Yes", "No")</f>
        <v>No</v>
      </c>
      <c r="U4514" s="4" t="str">
        <f>IF(Table1[[#This Row],[Ticket Status]]="Closed","Yes","No")</f>
        <v>Yes</v>
      </c>
      <c r="V4514" s="4" t="str">
        <f>IF(Table1[[#This Row],[Ticket Status]]="Pending Customer Response","Yes","No")</f>
        <v>No</v>
      </c>
      <c r="W4514" s="5">
        <f ca="1">COUNTIFS(Table1[Agent_name],Table1[[#This Row],[Agent_name]],Table1[Month],Table1[[#This Row],[Month]])/160</f>
        <v>0.52500000000000002</v>
      </c>
    </row>
    <row r="4515" spans="1:23" x14ac:dyDescent="0.25">
      <c r="A4515">
        <v>4514</v>
      </c>
      <c r="B4515" t="s">
        <v>14725</v>
      </c>
      <c r="C4515" t="s">
        <v>3762</v>
      </c>
      <c r="D4515">
        <v>29</v>
      </c>
      <c r="E4515" t="s">
        <v>29</v>
      </c>
      <c r="F4515" t="s">
        <v>107</v>
      </c>
      <c r="G4515" s="1">
        <v>44405</v>
      </c>
      <c r="H4515" t="s">
        <v>67</v>
      </c>
      <c r="I4515" t="s">
        <v>93</v>
      </c>
      <c r="J4515" s="3" t="s">
        <v>14726</v>
      </c>
      <c r="K4515" t="s">
        <v>39</v>
      </c>
      <c r="L4515" t="s">
        <v>14727</v>
      </c>
      <c r="M4515" t="s">
        <v>25</v>
      </c>
      <c r="N4515" t="s">
        <v>83</v>
      </c>
      <c r="O4515" s="2">
        <v>45078.740543981483</v>
      </c>
      <c r="P4515" s="2">
        <v>45078.678043981483</v>
      </c>
      <c r="Q4515">
        <v>5</v>
      </c>
      <c r="R4515" t="str">
        <f t="shared" ca="1" si="70"/>
        <v>Aisha</v>
      </c>
      <c r="S4515" t="str">
        <f>IFERROR(TEXT(DATEVALUE(LEFT(Table1[[#This Row],[Date of Purchase]],10)), "MMMM"), TEXT(Table1[[#This Row],[Date of Purchase]], "MMMM"))</f>
        <v>July</v>
      </c>
      <c r="T4515" t="str">
        <f>IF(OR(
  AND(Table1[[#This Row],[Ticket Priority]]="Critical", Table1[[#This Row],[Ticket Status]]&lt;&gt;"Closed"),
  AND(Table1[[#This Row],[Ticket Priority]]="High", Table1[[#This Row],[Ticket Status]]="Open")
), "Yes", "No")</f>
        <v>No</v>
      </c>
      <c r="U4515" s="4" t="str">
        <f>IF(Table1[[#This Row],[Ticket Status]]="Closed","Yes","No")</f>
        <v>Yes</v>
      </c>
      <c r="V4515" s="4" t="str">
        <f>IF(Table1[[#This Row],[Ticket Status]]="Pending Customer Response","Yes","No")</f>
        <v>No</v>
      </c>
      <c r="W4515" s="5">
        <f ca="1">COUNTIFS(Table1[Agent_name],Table1[[#This Row],[Agent_name]],Table1[Month],Table1[[#This Row],[Month]])/160</f>
        <v>0.875</v>
      </c>
    </row>
    <row r="4516" spans="1:23" x14ac:dyDescent="0.25">
      <c r="A4516">
        <v>4515</v>
      </c>
      <c r="B4516" t="s">
        <v>14728</v>
      </c>
      <c r="C4516" t="s">
        <v>14729</v>
      </c>
      <c r="D4516">
        <v>32</v>
      </c>
      <c r="E4516" t="s">
        <v>19</v>
      </c>
      <c r="F4516" t="s">
        <v>339</v>
      </c>
      <c r="G4516" s="1">
        <v>44356</v>
      </c>
      <c r="H4516" t="s">
        <v>59</v>
      </c>
      <c r="I4516" t="s">
        <v>99</v>
      </c>
      <c r="J4516" s="3" t="s">
        <v>14730</v>
      </c>
      <c r="K4516" t="s">
        <v>24</v>
      </c>
      <c r="M4516" t="s">
        <v>25</v>
      </c>
      <c r="N4516" t="s">
        <v>33</v>
      </c>
      <c r="O4516" s="2">
        <v>45078.963472222225</v>
      </c>
      <c r="R4516" t="str">
        <f t="shared" ca="1" si="70"/>
        <v>Meera</v>
      </c>
      <c r="S4516" t="str">
        <f>IFERROR(TEXT(DATEVALUE(LEFT(Table1[[#This Row],[Date of Purchase]],10)), "MMMM"), TEXT(Table1[[#This Row],[Date of Purchase]], "MMMM"))</f>
        <v>June</v>
      </c>
      <c r="T4516" t="str">
        <f>IF(OR(
  AND(Table1[[#This Row],[Ticket Priority]]="Critical", Table1[[#This Row],[Ticket Status]]&lt;&gt;"Closed"),
  AND(Table1[[#This Row],[Ticket Priority]]="High", Table1[[#This Row],[Ticket Status]]="Open")
), "Yes", "No")</f>
        <v>Yes</v>
      </c>
      <c r="U4516" s="4" t="str">
        <f>IF(Table1[[#This Row],[Ticket Status]]="Closed","Yes","No")</f>
        <v>No</v>
      </c>
      <c r="V4516" s="4" t="str">
        <f>IF(Table1[[#This Row],[Ticket Status]]="Pending Customer Response","Yes","No")</f>
        <v>Yes</v>
      </c>
      <c r="W4516" s="5">
        <f ca="1">COUNTIFS(Table1[Agent_name],Table1[[#This Row],[Agent_name]],Table1[Month],Table1[[#This Row],[Month]])/160</f>
        <v>0.13125000000000001</v>
      </c>
    </row>
    <row r="4517" spans="1:23" x14ac:dyDescent="0.25">
      <c r="A4517">
        <v>4516</v>
      </c>
      <c r="B4517" t="s">
        <v>14731</v>
      </c>
      <c r="C4517" t="s">
        <v>14732</v>
      </c>
      <c r="D4517">
        <v>47</v>
      </c>
      <c r="E4517" t="s">
        <v>29</v>
      </c>
      <c r="F4517" t="s">
        <v>81</v>
      </c>
      <c r="G4517" s="1">
        <v>44202</v>
      </c>
      <c r="H4517" t="s">
        <v>67</v>
      </c>
      <c r="I4517" t="s">
        <v>59</v>
      </c>
      <c r="J4517" s="3" t="s">
        <v>14733</v>
      </c>
      <c r="K4517" t="s">
        <v>62</v>
      </c>
      <c r="M4517" t="s">
        <v>25</v>
      </c>
      <c r="N4517" t="s">
        <v>83</v>
      </c>
      <c r="R4517" t="str">
        <f t="shared" ca="1" si="70"/>
        <v>Sara</v>
      </c>
      <c r="S4517" t="str">
        <f>IFERROR(TEXT(DATEVALUE(LEFT(Table1[[#This Row],[Date of Purchase]],10)), "MMMM"), TEXT(Table1[[#This Row],[Date of Purchase]], "MMMM"))</f>
        <v>January</v>
      </c>
      <c r="T4517" t="str">
        <f>IF(OR(
  AND(Table1[[#This Row],[Ticket Priority]]="Critical", Table1[[#This Row],[Ticket Status]]&lt;&gt;"Closed"),
  AND(Table1[[#This Row],[Ticket Priority]]="High", Table1[[#This Row],[Ticket Status]]="Open")
), "Yes", "No")</f>
        <v>Yes</v>
      </c>
      <c r="U4517" s="4" t="str">
        <f>IF(Table1[[#This Row],[Ticket Status]]="Closed","Yes","No")</f>
        <v>No</v>
      </c>
      <c r="V4517" s="4" t="str">
        <f>IF(Table1[[#This Row],[Ticket Status]]="Pending Customer Response","Yes","No")</f>
        <v>No</v>
      </c>
      <c r="W4517" s="5">
        <f ca="1">COUNTIFS(Table1[Agent_name],Table1[[#This Row],[Agent_name]],Table1[Month],Table1[[#This Row],[Month]])/160</f>
        <v>0.70625000000000004</v>
      </c>
    </row>
    <row r="4518" spans="1:23" x14ac:dyDescent="0.25">
      <c r="A4518">
        <v>4517</v>
      </c>
      <c r="B4518" t="s">
        <v>14734</v>
      </c>
      <c r="C4518" t="s">
        <v>14735</v>
      </c>
      <c r="D4518">
        <v>43</v>
      </c>
      <c r="E4518" t="s">
        <v>29</v>
      </c>
      <c r="F4518" t="s">
        <v>112</v>
      </c>
      <c r="G4518" s="1">
        <v>44111</v>
      </c>
      <c r="H4518" t="s">
        <v>66</v>
      </c>
      <c r="I4518" t="s">
        <v>113</v>
      </c>
      <c r="J4518" s="3" t="s">
        <v>14736</v>
      </c>
      <c r="K4518" t="s">
        <v>39</v>
      </c>
      <c r="L4518" t="s">
        <v>14737</v>
      </c>
      <c r="M4518" t="s">
        <v>25</v>
      </c>
      <c r="N4518" t="s">
        <v>55</v>
      </c>
      <c r="O4518" s="2">
        <v>45078.617673611108</v>
      </c>
      <c r="P4518" s="2">
        <v>45078.235729166663</v>
      </c>
      <c r="Q4518">
        <v>1</v>
      </c>
      <c r="R4518" t="str">
        <f t="shared" ca="1" si="70"/>
        <v>Ravi</v>
      </c>
      <c r="S4518" t="str">
        <f>IFERROR(TEXT(DATEVALUE(LEFT(Table1[[#This Row],[Date of Purchase]],10)), "MMMM"), TEXT(Table1[[#This Row],[Date of Purchase]], "MMMM"))</f>
        <v>October</v>
      </c>
      <c r="T4518" t="str">
        <f>IF(OR(
  AND(Table1[[#This Row],[Ticket Priority]]="Critical", Table1[[#This Row],[Ticket Status]]&lt;&gt;"Closed"),
  AND(Table1[[#This Row],[Ticket Priority]]="High", Table1[[#This Row],[Ticket Status]]="Open")
), "Yes", "No")</f>
        <v>No</v>
      </c>
      <c r="U4518" s="4" t="str">
        <f>IF(Table1[[#This Row],[Ticket Status]]="Closed","Yes","No")</f>
        <v>Yes</v>
      </c>
      <c r="V4518" s="4" t="str">
        <f>IF(Table1[[#This Row],[Ticket Status]]="Pending Customer Response","Yes","No")</f>
        <v>No</v>
      </c>
      <c r="W4518" s="5">
        <f ca="1">COUNTIFS(Table1[Agent_name],Table1[[#This Row],[Agent_name]],Table1[Month],Table1[[#This Row],[Month]])/160</f>
        <v>0.58125000000000004</v>
      </c>
    </row>
    <row r="4519" spans="1:23" x14ac:dyDescent="0.25">
      <c r="A4519">
        <v>4518</v>
      </c>
      <c r="B4519" t="s">
        <v>14738</v>
      </c>
      <c r="C4519" t="s">
        <v>14739</v>
      </c>
      <c r="D4519">
        <v>67</v>
      </c>
      <c r="E4519" t="s">
        <v>58</v>
      </c>
      <c r="F4519" t="s">
        <v>71</v>
      </c>
      <c r="G4519" s="1">
        <v>43877</v>
      </c>
      <c r="H4519" t="s">
        <v>45</v>
      </c>
      <c r="I4519" t="s">
        <v>46</v>
      </c>
      <c r="J4519" s="3" t="s">
        <v>14740</v>
      </c>
      <c r="K4519" t="s">
        <v>39</v>
      </c>
      <c r="L4519" t="s">
        <v>14741</v>
      </c>
      <c r="M4519" t="s">
        <v>41</v>
      </c>
      <c r="N4519" t="s">
        <v>33</v>
      </c>
      <c r="O4519" s="2">
        <v>45078.656585648147</v>
      </c>
      <c r="P4519" s="2">
        <v>45078.500335648147</v>
      </c>
      <c r="Q4519">
        <v>3</v>
      </c>
      <c r="R4519" t="str">
        <f t="shared" ca="1" si="70"/>
        <v>Rahul</v>
      </c>
      <c r="S4519" t="str">
        <f>IFERROR(TEXT(DATEVALUE(LEFT(Table1[[#This Row],[Date of Purchase]],10)), "MMMM"), TEXT(Table1[[#This Row],[Date of Purchase]], "MMMM"))</f>
        <v>February</v>
      </c>
      <c r="T4519" t="str">
        <f>IF(OR(
  AND(Table1[[#This Row],[Ticket Priority]]="Critical", Table1[[#This Row],[Ticket Status]]&lt;&gt;"Closed"),
  AND(Table1[[#This Row],[Ticket Priority]]="High", Table1[[#This Row],[Ticket Status]]="Open")
), "Yes", "No")</f>
        <v>No</v>
      </c>
      <c r="U4519" s="4" t="str">
        <f>IF(Table1[[#This Row],[Ticket Status]]="Closed","Yes","No")</f>
        <v>Yes</v>
      </c>
      <c r="V4519" s="4" t="str">
        <f>IF(Table1[[#This Row],[Ticket Status]]="Pending Customer Response","Yes","No")</f>
        <v>No</v>
      </c>
      <c r="W4519" s="5">
        <f ca="1">COUNTIFS(Table1[Agent_name],Table1[[#This Row],[Agent_name]],Table1[Month],Table1[[#This Row],[Month]])/160</f>
        <v>0.30625000000000002</v>
      </c>
    </row>
    <row r="4520" spans="1:23" x14ac:dyDescent="0.25">
      <c r="A4520">
        <v>4519</v>
      </c>
      <c r="B4520" t="s">
        <v>14742</v>
      </c>
      <c r="C4520" t="s">
        <v>14743</v>
      </c>
      <c r="D4520">
        <v>41</v>
      </c>
      <c r="E4520" t="s">
        <v>58</v>
      </c>
      <c r="F4520" t="s">
        <v>65</v>
      </c>
      <c r="G4520" s="1">
        <v>44310</v>
      </c>
      <c r="H4520" t="s">
        <v>59</v>
      </c>
      <c r="I4520" t="s">
        <v>37</v>
      </c>
      <c r="J4520" s="3" t="s">
        <v>14744</v>
      </c>
      <c r="K4520" t="s">
        <v>39</v>
      </c>
      <c r="L4520" t="s">
        <v>14745</v>
      </c>
      <c r="M4520" t="s">
        <v>89</v>
      </c>
      <c r="N4520" t="s">
        <v>26</v>
      </c>
      <c r="O4520" s="2">
        <v>45078.107986111114</v>
      </c>
      <c r="P4520" s="2">
        <v>45078.119791666664</v>
      </c>
      <c r="Q4520">
        <v>1</v>
      </c>
      <c r="R4520" t="str">
        <f t="shared" ca="1" si="70"/>
        <v>Arjun</v>
      </c>
      <c r="S4520" t="str">
        <f>IFERROR(TEXT(DATEVALUE(LEFT(Table1[[#This Row],[Date of Purchase]],10)), "MMMM"), TEXT(Table1[[#This Row],[Date of Purchase]], "MMMM"))</f>
        <v>April</v>
      </c>
      <c r="T4520" t="str">
        <f>IF(OR(
  AND(Table1[[#This Row],[Ticket Priority]]="Critical", Table1[[#This Row],[Ticket Status]]&lt;&gt;"Closed"),
  AND(Table1[[#This Row],[Ticket Priority]]="High", Table1[[#This Row],[Ticket Status]]="Open")
), "Yes", "No")</f>
        <v>No</v>
      </c>
      <c r="U4520" s="4" t="str">
        <f>IF(Table1[[#This Row],[Ticket Status]]="Closed","Yes","No")</f>
        <v>Yes</v>
      </c>
      <c r="V4520" s="4" t="str">
        <f>IF(Table1[[#This Row],[Ticket Status]]="Pending Customer Response","Yes","No")</f>
        <v>No</v>
      </c>
      <c r="W4520" s="5">
        <f ca="1">COUNTIFS(Table1[Agent_name],Table1[[#This Row],[Agent_name]],Table1[Month],Table1[[#This Row],[Month]])/160</f>
        <v>0.18124999999999999</v>
      </c>
    </row>
    <row r="4521" spans="1:23" x14ac:dyDescent="0.25">
      <c r="A4521">
        <v>4520</v>
      </c>
      <c r="B4521" t="s">
        <v>14746</v>
      </c>
      <c r="C4521" t="s">
        <v>14747</v>
      </c>
      <c r="D4521">
        <v>43</v>
      </c>
      <c r="E4521" t="s">
        <v>19</v>
      </c>
      <c r="F4521" t="s">
        <v>51</v>
      </c>
      <c r="G4521" s="1">
        <v>43947</v>
      </c>
      <c r="H4521" t="s">
        <v>45</v>
      </c>
      <c r="I4521" t="s">
        <v>93</v>
      </c>
      <c r="J4521" s="3" t="s">
        <v>14748</v>
      </c>
      <c r="K4521" t="s">
        <v>24</v>
      </c>
      <c r="M4521" t="s">
        <v>25</v>
      </c>
      <c r="N4521" t="s">
        <v>83</v>
      </c>
      <c r="O4521" s="2">
        <v>45078.528148148151</v>
      </c>
      <c r="R4521" t="str">
        <f t="shared" ca="1" si="70"/>
        <v>Priya</v>
      </c>
      <c r="S4521" t="str">
        <f>IFERROR(TEXT(DATEVALUE(LEFT(Table1[[#This Row],[Date of Purchase]],10)), "MMMM"), TEXT(Table1[[#This Row],[Date of Purchase]], "MMMM"))</f>
        <v>April</v>
      </c>
      <c r="T4521" t="str">
        <f>IF(OR(
  AND(Table1[[#This Row],[Ticket Priority]]="Critical", Table1[[#This Row],[Ticket Status]]&lt;&gt;"Closed"),
  AND(Table1[[#This Row],[Ticket Priority]]="High", Table1[[#This Row],[Ticket Status]]="Open")
), "Yes", "No")</f>
        <v>Yes</v>
      </c>
      <c r="U4521" s="4" t="str">
        <f>IF(Table1[[#This Row],[Ticket Status]]="Closed","Yes","No")</f>
        <v>No</v>
      </c>
      <c r="V4521" s="4" t="str">
        <f>IF(Table1[[#This Row],[Ticket Status]]="Pending Customer Response","Yes","No")</f>
        <v>Yes</v>
      </c>
      <c r="W4521" s="5">
        <f ca="1">COUNTIFS(Table1[Agent_name],Table1[[#This Row],[Agent_name]],Table1[Month],Table1[[#This Row],[Month]])/160</f>
        <v>0.48749999999999999</v>
      </c>
    </row>
    <row r="4522" spans="1:23" x14ac:dyDescent="0.25">
      <c r="A4522">
        <v>4521</v>
      </c>
      <c r="B4522" t="s">
        <v>14749</v>
      </c>
      <c r="C4522" t="s">
        <v>14750</v>
      </c>
      <c r="D4522">
        <v>46</v>
      </c>
      <c r="E4522" t="s">
        <v>19</v>
      </c>
      <c r="F4522" t="s">
        <v>107</v>
      </c>
      <c r="G4522" s="1">
        <v>44413</v>
      </c>
      <c r="H4522" t="s">
        <v>67</v>
      </c>
      <c r="I4522" t="s">
        <v>77</v>
      </c>
      <c r="J4522" s="3" t="s">
        <v>14751</v>
      </c>
      <c r="K4522" t="s">
        <v>24</v>
      </c>
      <c r="M4522" t="s">
        <v>41</v>
      </c>
      <c r="N4522" t="s">
        <v>26</v>
      </c>
      <c r="O4522" s="2">
        <v>45078.825381944444</v>
      </c>
      <c r="R4522" t="str">
        <f t="shared" ca="1" si="70"/>
        <v>Mohit</v>
      </c>
      <c r="S4522" t="str">
        <f>IFERROR(TEXT(DATEVALUE(LEFT(Table1[[#This Row],[Date of Purchase]],10)), "MMMM"), TEXT(Table1[[#This Row],[Date of Purchase]], "MMMM"))</f>
        <v>August</v>
      </c>
      <c r="T4522" t="str">
        <f>IF(OR(
  AND(Table1[[#This Row],[Ticket Priority]]="Critical", Table1[[#This Row],[Ticket Status]]&lt;&gt;"Closed"),
  AND(Table1[[#This Row],[Ticket Priority]]="High", Table1[[#This Row],[Ticket Status]]="Open")
), "Yes", "No")</f>
        <v>No</v>
      </c>
      <c r="U4522" s="4" t="str">
        <f>IF(Table1[[#This Row],[Ticket Status]]="Closed","Yes","No")</f>
        <v>No</v>
      </c>
      <c r="V4522" s="4" t="str">
        <f>IF(Table1[[#This Row],[Ticket Status]]="Pending Customer Response","Yes","No")</f>
        <v>Yes</v>
      </c>
      <c r="W4522" s="5">
        <f ca="1">COUNTIFS(Table1[Agent_name],Table1[[#This Row],[Agent_name]],Table1[Month],Table1[[#This Row],[Month]])/160</f>
        <v>0.46250000000000002</v>
      </c>
    </row>
    <row r="4523" spans="1:23" x14ac:dyDescent="0.25">
      <c r="A4523">
        <v>4522</v>
      </c>
      <c r="B4523" t="s">
        <v>14752</v>
      </c>
      <c r="C4523" t="s">
        <v>14753</v>
      </c>
      <c r="D4523">
        <v>45</v>
      </c>
      <c r="E4523" t="s">
        <v>19</v>
      </c>
      <c r="F4523" t="s">
        <v>397</v>
      </c>
      <c r="G4523" s="1">
        <v>44053</v>
      </c>
      <c r="H4523" t="s">
        <v>59</v>
      </c>
      <c r="I4523" t="s">
        <v>46</v>
      </c>
      <c r="J4523" s="3" t="s">
        <v>14754</v>
      </c>
      <c r="K4523" t="s">
        <v>62</v>
      </c>
      <c r="M4523" t="s">
        <v>89</v>
      </c>
      <c r="N4523" t="s">
        <v>55</v>
      </c>
      <c r="R4523" t="str">
        <f t="shared" ca="1" si="70"/>
        <v>Rahul</v>
      </c>
      <c r="S4523" t="str">
        <f>IFERROR(TEXT(DATEVALUE(LEFT(Table1[[#This Row],[Date of Purchase]],10)), "MMMM"), TEXT(Table1[[#This Row],[Date of Purchase]], "MMMM"))</f>
        <v>August</v>
      </c>
      <c r="T4523" t="str">
        <f>IF(OR(
  AND(Table1[[#This Row],[Ticket Priority]]="Critical", Table1[[#This Row],[Ticket Status]]&lt;&gt;"Closed"),
  AND(Table1[[#This Row],[Ticket Priority]]="High", Table1[[#This Row],[Ticket Status]]="Open")
), "Yes", "No")</f>
        <v>Yes</v>
      </c>
      <c r="U4523" s="4" t="str">
        <f>IF(Table1[[#This Row],[Ticket Status]]="Closed","Yes","No")</f>
        <v>No</v>
      </c>
      <c r="V4523" s="4" t="str">
        <f>IF(Table1[[#This Row],[Ticket Status]]="Pending Customer Response","Yes","No")</f>
        <v>No</v>
      </c>
      <c r="W4523" s="5">
        <f ca="1">COUNTIFS(Table1[Agent_name],Table1[[#This Row],[Agent_name]],Table1[Month],Table1[[#This Row],[Month]])/160</f>
        <v>0.22500000000000001</v>
      </c>
    </row>
    <row r="4524" spans="1:23" x14ac:dyDescent="0.25">
      <c r="A4524">
        <v>4523</v>
      </c>
      <c r="B4524" t="s">
        <v>14755</v>
      </c>
      <c r="C4524" t="s">
        <v>14756</v>
      </c>
      <c r="D4524">
        <v>24</v>
      </c>
      <c r="E4524" t="s">
        <v>58</v>
      </c>
      <c r="F4524" t="s">
        <v>242</v>
      </c>
      <c r="G4524" s="1">
        <v>44285</v>
      </c>
      <c r="H4524" t="s">
        <v>45</v>
      </c>
      <c r="I4524" t="s">
        <v>72</v>
      </c>
      <c r="J4524" s="3" t="s">
        <v>14757</v>
      </c>
      <c r="K4524" t="s">
        <v>62</v>
      </c>
      <c r="M4524" t="s">
        <v>89</v>
      </c>
      <c r="N4524" t="s">
        <v>83</v>
      </c>
      <c r="R4524" t="str">
        <f t="shared" ca="1" si="70"/>
        <v>Aisha</v>
      </c>
      <c r="S4524" t="str">
        <f>IFERROR(TEXT(DATEVALUE(LEFT(Table1[[#This Row],[Date of Purchase]],10)), "MMMM"), TEXT(Table1[[#This Row],[Date of Purchase]], "MMMM"))</f>
        <v>March</v>
      </c>
      <c r="T4524" t="str">
        <f>IF(OR(
  AND(Table1[[#This Row],[Ticket Priority]]="Critical", Table1[[#This Row],[Ticket Status]]&lt;&gt;"Closed"),
  AND(Table1[[#This Row],[Ticket Priority]]="High", Table1[[#This Row],[Ticket Status]]="Open")
), "Yes", "No")</f>
        <v>Yes</v>
      </c>
      <c r="U4524" s="4" t="str">
        <f>IF(Table1[[#This Row],[Ticket Status]]="Closed","Yes","No")</f>
        <v>No</v>
      </c>
      <c r="V4524" s="4" t="str">
        <f>IF(Table1[[#This Row],[Ticket Status]]="Pending Customer Response","Yes","No")</f>
        <v>No</v>
      </c>
      <c r="W4524" s="5">
        <f ca="1">COUNTIFS(Table1[Agent_name],Table1[[#This Row],[Agent_name]],Table1[Month],Table1[[#This Row],[Month]])/160</f>
        <v>1.0062500000000001</v>
      </c>
    </row>
    <row r="4525" spans="1:23" x14ac:dyDescent="0.25">
      <c r="A4525">
        <v>4524</v>
      </c>
      <c r="B4525" t="s">
        <v>14758</v>
      </c>
      <c r="C4525" t="s">
        <v>14759</v>
      </c>
      <c r="D4525">
        <v>28</v>
      </c>
      <c r="E4525" t="s">
        <v>58</v>
      </c>
      <c r="F4525" t="s">
        <v>249</v>
      </c>
      <c r="G4525" s="1">
        <v>43892</v>
      </c>
      <c r="H4525" t="s">
        <v>21</v>
      </c>
      <c r="I4525" t="s">
        <v>72</v>
      </c>
      <c r="J4525" s="3" t="s">
        <v>14760</v>
      </c>
      <c r="K4525" t="s">
        <v>62</v>
      </c>
      <c r="M4525" t="s">
        <v>41</v>
      </c>
      <c r="N4525" t="s">
        <v>26</v>
      </c>
      <c r="R4525" t="str">
        <f t="shared" ca="1" si="70"/>
        <v>Neha</v>
      </c>
      <c r="S4525" t="str">
        <f>IFERROR(TEXT(DATEVALUE(LEFT(Table1[[#This Row],[Date of Purchase]],10)), "MMMM"), TEXT(Table1[[#This Row],[Date of Purchase]], "MMMM"))</f>
        <v>March</v>
      </c>
      <c r="T4525" t="str">
        <f>IF(OR(
  AND(Table1[[#This Row],[Ticket Priority]]="Critical", Table1[[#This Row],[Ticket Status]]&lt;&gt;"Closed"),
  AND(Table1[[#This Row],[Ticket Priority]]="High", Table1[[#This Row],[Ticket Status]]="Open")
), "Yes", "No")</f>
        <v>No</v>
      </c>
      <c r="U4525" s="4" t="str">
        <f>IF(Table1[[#This Row],[Ticket Status]]="Closed","Yes","No")</f>
        <v>No</v>
      </c>
      <c r="V4525" s="4" t="str">
        <f>IF(Table1[[#This Row],[Ticket Status]]="Pending Customer Response","Yes","No")</f>
        <v>No</v>
      </c>
      <c r="W4525" s="5">
        <f ca="1">COUNTIFS(Table1[Agent_name],Table1[[#This Row],[Agent_name]],Table1[Month],Table1[[#This Row],[Month]])/160</f>
        <v>0.16875000000000001</v>
      </c>
    </row>
    <row r="4526" spans="1:23" x14ac:dyDescent="0.25">
      <c r="A4526">
        <v>4525</v>
      </c>
      <c r="B4526" t="s">
        <v>14761</v>
      </c>
      <c r="C4526" t="s">
        <v>14762</v>
      </c>
      <c r="D4526">
        <v>63</v>
      </c>
      <c r="E4526" t="s">
        <v>58</v>
      </c>
      <c r="F4526" t="s">
        <v>173</v>
      </c>
      <c r="G4526" s="1">
        <v>43990</v>
      </c>
      <c r="H4526" t="s">
        <v>59</v>
      </c>
      <c r="I4526" t="s">
        <v>59</v>
      </c>
      <c r="J4526" s="3" t="s">
        <v>14763</v>
      </c>
      <c r="K4526" t="s">
        <v>39</v>
      </c>
      <c r="L4526" t="s">
        <v>14764</v>
      </c>
      <c r="M4526" t="s">
        <v>143</v>
      </c>
      <c r="N4526" t="s">
        <v>33</v>
      </c>
      <c r="O4526" s="2">
        <v>45078.362256944441</v>
      </c>
      <c r="P4526" s="2">
        <v>45078.737256944441</v>
      </c>
      <c r="Q4526">
        <v>4</v>
      </c>
      <c r="R4526" t="str">
        <f t="shared" ca="1" si="70"/>
        <v>Arjun</v>
      </c>
      <c r="S4526" t="str">
        <f>IFERROR(TEXT(DATEVALUE(LEFT(Table1[[#This Row],[Date of Purchase]],10)), "MMMM"), TEXT(Table1[[#This Row],[Date of Purchase]], "MMMM"))</f>
        <v>June</v>
      </c>
      <c r="T4526" t="str">
        <f>IF(OR(
  AND(Table1[[#This Row],[Ticket Priority]]="Critical", Table1[[#This Row],[Ticket Status]]&lt;&gt;"Closed"),
  AND(Table1[[#This Row],[Ticket Priority]]="High", Table1[[#This Row],[Ticket Status]]="Open")
), "Yes", "No")</f>
        <v>No</v>
      </c>
      <c r="U4526" s="4" t="str">
        <f>IF(Table1[[#This Row],[Ticket Status]]="Closed","Yes","No")</f>
        <v>Yes</v>
      </c>
      <c r="V4526" s="4" t="str">
        <f>IF(Table1[[#This Row],[Ticket Status]]="Pending Customer Response","Yes","No")</f>
        <v>No</v>
      </c>
      <c r="W4526" s="5">
        <f ca="1">COUNTIFS(Table1[Agent_name],Table1[[#This Row],[Agent_name]],Table1[Month],Table1[[#This Row],[Month]])/160</f>
        <v>0.28749999999999998</v>
      </c>
    </row>
    <row r="4527" spans="1:23" x14ac:dyDescent="0.25">
      <c r="A4527">
        <v>4526</v>
      </c>
      <c r="B4527" t="s">
        <v>14765</v>
      </c>
      <c r="C4527" t="s">
        <v>14766</v>
      </c>
      <c r="D4527">
        <v>18</v>
      </c>
      <c r="E4527" t="s">
        <v>58</v>
      </c>
      <c r="F4527" t="s">
        <v>134</v>
      </c>
      <c r="G4527" s="1">
        <v>43912</v>
      </c>
      <c r="H4527" t="s">
        <v>67</v>
      </c>
      <c r="I4527" t="s">
        <v>177</v>
      </c>
      <c r="J4527" s="3" t="s">
        <v>3174</v>
      </c>
      <c r="K4527" t="s">
        <v>39</v>
      </c>
      <c r="L4527" t="s">
        <v>14767</v>
      </c>
      <c r="M4527" t="s">
        <v>25</v>
      </c>
      <c r="N4527" t="s">
        <v>55</v>
      </c>
      <c r="O4527" s="2">
        <v>45078.181006944447</v>
      </c>
      <c r="P4527" s="2">
        <v>45078.456006944441</v>
      </c>
      <c r="Q4527">
        <v>4</v>
      </c>
      <c r="R4527" t="str">
        <f t="shared" ca="1" si="70"/>
        <v>Divya</v>
      </c>
      <c r="S4527" t="str">
        <f>IFERROR(TEXT(DATEVALUE(LEFT(Table1[[#This Row],[Date of Purchase]],10)), "MMMM"), TEXT(Table1[[#This Row],[Date of Purchase]], "MMMM"))</f>
        <v>March</v>
      </c>
      <c r="T4527" t="str">
        <f>IF(OR(
  AND(Table1[[#This Row],[Ticket Priority]]="Critical", Table1[[#This Row],[Ticket Status]]&lt;&gt;"Closed"),
  AND(Table1[[#This Row],[Ticket Priority]]="High", Table1[[#This Row],[Ticket Status]]="Open")
), "Yes", "No")</f>
        <v>No</v>
      </c>
      <c r="U4527" s="4" t="str">
        <f>IF(Table1[[#This Row],[Ticket Status]]="Closed","Yes","No")</f>
        <v>Yes</v>
      </c>
      <c r="V4527" s="4" t="str">
        <f>IF(Table1[[#This Row],[Ticket Status]]="Pending Customer Response","Yes","No")</f>
        <v>No</v>
      </c>
      <c r="W4527" s="5">
        <f ca="1">COUNTIFS(Table1[Agent_name],Table1[[#This Row],[Agent_name]],Table1[Month],Table1[[#This Row],[Month]])/160</f>
        <v>0.1875</v>
      </c>
    </row>
    <row r="4528" spans="1:23" x14ac:dyDescent="0.25">
      <c r="A4528">
        <v>4527</v>
      </c>
      <c r="B4528" t="s">
        <v>14768</v>
      </c>
      <c r="C4528" t="s">
        <v>14769</v>
      </c>
      <c r="D4528">
        <v>63</v>
      </c>
      <c r="E4528" t="s">
        <v>29</v>
      </c>
      <c r="F4528" t="s">
        <v>211</v>
      </c>
      <c r="G4528" s="1">
        <v>44229</v>
      </c>
      <c r="H4528" t="s">
        <v>45</v>
      </c>
      <c r="I4528" t="s">
        <v>72</v>
      </c>
      <c r="J4528" s="3" t="s">
        <v>14770</v>
      </c>
      <c r="K4528" t="s">
        <v>62</v>
      </c>
      <c r="M4528" t="s">
        <v>25</v>
      </c>
      <c r="N4528" t="s">
        <v>55</v>
      </c>
      <c r="R4528" t="str">
        <f t="shared" ca="1" si="70"/>
        <v>Rahul</v>
      </c>
      <c r="S4528" t="str">
        <f>IFERROR(TEXT(DATEVALUE(LEFT(Table1[[#This Row],[Date of Purchase]],10)), "MMMM"), TEXT(Table1[[#This Row],[Date of Purchase]], "MMMM"))</f>
        <v>February</v>
      </c>
      <c r="T4528" t="str">
        <f>IF(OR(
  AND(Table1[[#This Row],[Ticket Priority]]="Critical", Table1[[#This Row],[Ticket Status]]&lt;&gt;"Closed"),
  AND(Table1[[#This Row],[Ticket Priority]]="High", Table1[[#This Row],[Ticket Status]]="Open")
), "Yes", "No")</f>
        <v>Yes</v>
      </c>
      <c r="U4528" s="4" t="str">
        <f>IF(Table1[[#This Row],[Ticket Status]]="Closed","Yes","No")</f>
        <v>No</v>
      </c>
      <c r="V4528" s="4" t="str">
        <f>IF(Table1[[#This Row],[Ticket Status]]="Pending Customer Response","Yes","No")</f>
        <v>No</v>
      </c>
      <c r="W4528" s="5">
        <f ca="1">COUNTIFS(Table1[Agent_name],Table1[[#This Row],[Agent_name]],Table1[Month],Table1[[#This Row],[Month]])/160</f>
        <v>0.30625000000000002</v>
      </c>
    </row>
    <row r="4529" spans="1:23" x14ac:dyDescent="0.25">
      <c r="A4529">
        <v>4528</v>
      </c>
      <c r="B4529" t="s">
        <v>14771</v>
      </c>
      <c r="C4529" t="s">
        <v>14772</v>
      </c>
      <c r="D4529">
        <v>51</v>
      </c>
      <c r="E4529" t="s">
        <v>19</v>
      </c>
      <c r="F4529" t="s">
        <v>71</v>
      </c>
      <c r="G4529" s="1">
        <v>44454</v>
      </c>
      <c r="H4529" t="s">
        <v>67</v>
      </c>
      <c r="I4529" t="s">
        <v>31</v>
      </c>
      <c r="J4529" s="3" t="s">
        <v>14773</v>
      </c>
      <c r="K4529" t="s">
        <v>62</v>
      </c>
      <c r="M4529" t="s">
        <v>25</v>
      </c>
      <c r="N4529" t="s">
        <v>83</v>
      </c>
      <c r="R4529" t="str">
        <f t="shared" ca="1" si="70"/>
        <v>Sara</v>
      </c>
      <c r="S4529" t="str">
        <f>IFERROR(TEXT(DATEVALUE(LEFT(Table1[[#This Row],[Date of Purchase]],10)), "MMMM"), TEXT(Table1[[#This Row],[Date of Purchase]], "MMMM"))</f>
        <v>September</v>
      </c>
      <c r="T4529" t="str">
        <f>IF(OR(
  AND(Table1[[#This Row],[Ticket Priority]]="Critical", Table1[[#This Row],[Ticket Status]]&lt;&gt;"Closed"),
  AND(Table1[[#This Row],[Ticket Priority]]="High", Table1[[#This Row],[Ticket Status]]="Open")
), "Yes", "No")</f>
        <v>Yes</v>
      </c>
      <c r="U4529" s="4" t="str">
        <f>IF(Table1[[#This Row],[Ticket Status]]="Closed","Yes","No")</f>
        <v>No</v>
      </c>
      <c r="V4529" s="4" t="str">
        <f>IF(Table1[[#This Row],[Ticket Status]]="Pending Customer Response","Yes","No")</f>
        <v>No</v>
      </c>
      <c r="W4529" s="5">
        <f ca="1">COUNTIFS(Table1[Agent_name],Table1[[#This Row],[Agent_name]],Table1[Month],Table1[[#This Row],[Month]])/160</f>
        <v>0.65</v>
      </c>
    </row>
    <row r="4530" spans="1:23" x14ac:dyDescent="0.25">
      <c r="A4530">
        <v>4529</v>
      </c>
      <c r="B4530" t="s">
        <v>299</v>
      </c>
      <c r="C4530" t="s">
        <v>14774</v>
      </c>
      <c r="D4530">
        <v>63</v>
      </c>
      <c r="E4530" t="s">
        <v>29</v>
      </c>
      <c r="F4530" t="s">
        <v>76</v>
      </c>
      <c r="G4530" s="1">
        <v>43920</v>
      </c>
      <c r="H4530" t="s">
        <v>45</v>
      </c>
      <c r="I4530" t="s">
        <v>77</v>
      </c>
      <c r="J4530" s="3" t="s">
        <v>449</v>
      </c>
      <c r="K4530" t="s">
        <v>39</v>
      </c>
      <c r="L4530" t="s">
        <v>14775</v>
      </c>
      <c r="M4530" t="s">
        <v>41</v>
      </c>
      <c r="N4530" t="s">
        <v>55</v>
      </c>
      <c r="O4530" s="2">
        <v>45078.197013888886</v>
      </c>
      <c r="P4530" s="2">
        <v>45078.342847222222</v>
      </c>
      <c r="Q4530">
        <v>5</v>
      </c>
      <c r="R4530" t="str">
        <f t="shared" ca="1" si="70"/>
        <v>Karan</v>
      </c>
      <c r="S4530" t="str">
        <f>IFERROR(TEXT(DATEVALUE(LEFT(Table1[[#This Row],[Date of Purchase]],10)), "MMMM"), TEXT(Table1[[#This Row],[Date of Purchase]], "MMMM"))</f>
        <v>March</v>
      </c>
      <c r="T4530" t="str">
        <f>IF(OR(
  AND(Table1[[#This Row],[Ticket Priority]]="Critical", Table1[[#This Row],[Ticket Status]]&lt;&gt;"Closed"),
  AND(Table1[[#This Row],[Ticket Priority]]="High", Table1[[#This Row],[Ticket Status]]="Open")
), "Yes", "No")</f>
        <v>No</v>
      </c>
      <c r="U4530" s="4" t="str">
        <f>IF(Table1[[#This Row],[Ticket Status]]="Closed","Yes","No")</f>
        <v>Yes</v>
      </c>
      <c r="V4530" s="4" t="str">
        <f>IF(Table1[[#This Row],[Ticket Status]]="Pending Customer Response","Yes","No")</f>
        <v>No</v>
      </c>
      <c r="W4530" s="5">
        <f ca="1">COUNTIFS(Table1[Agent_name],Table1[[#This Row],[Agent_name]],Table1[Month],Table1[[#This Row],[Month]])/160</f>
        <v>0.21249999999999999</v>
      </c>
    </row>
    <row r="4531" spans="1:23" x14ac:dyDescent="0.25">
      <c r="A4531">
        <v>4530</v>
      </c>
      <c r="B4531" t="s">
        <v>14776</v>
      </c>
      <c r="C4531" t="s">
        <v>14777</v>
      </c>
      <c r="D4531">
        <v>26</v>
      </c>
      <c r="E4531" t="s">
        <v>29</v>
      </c>
      <c r="F4531" t="s">
        <v>699</v>
      </c>
      <c r="G4531" s="1">
        <v>44373</v>
      </c>
      <c r="H4531" t="s">
        <v>21</v>
      </c>
      <c r="I4531" t="s">
        <v>37</v>
      </c>
      <c r="J4531" s="3" t="s">
        <v>14778</v>
      </c>
      <c r="K4531" t="s">
        <v>39</v>
      </c>
      <c r="L4531" t="s">
        <v>14779</v>
      </c>
      <c r="M4531" t="s">
        <v>25</v>
      </c>
      <c r="N4531" t="s">
        <v>26</v>
      </c>
      <c r="O4531" s="2">
        <v>45078.315787037034</v>
      </c>
      <c r="P4531" s="2">
        <v>45078.638009259259</v>
      </c>
      <c r="Q4531">
        <v>3</v>
      </c>
      <c r="R4531" t="str">
        <f t="shared" ca="1" si="70"/>
        <v>Rahul</v>
      </c>
      <c r="S4531" t="str">
        <f>IFERROR(TEXT(DATEVALUE(LEFT(Table1[[#This Row],[Date of Purchase]],10)), "MMMM"), TEXT(Table1[[#This Row],[Date of Purchase]], "MMMM"))</f>
        <v>June</v>
      </c>
      <c r="T4531" t="str">
        <f>IF(OR(
  AND(Table1[[#This Row],[Ticket Priority]]="Critical", Table1[[#This Row],[Ticket Status]]&lt;&gt;"Closed"),
  AND(Table1[[#This Row],[Ticket Priority]]="High", Table1[[#This Row],[Ticket Status]]="Open")
), "Yes", "No")</f>
        <v>No</v>
      </c>
      <c r="U4531" s="4" t="str">
        <f>IF(Table1[[#This Row],[Ticket Status]]="Closed","Yes","No")</f>
        <v>Yes</v>
      </c>
      <c r="V4531" s="4" t="str">
        <f>IF(Table1[[#This Row],[Ticket Status]]="Pending Customer Response","Yes","No")</f>
        <v>No</v>
      </c>
      <c r="W4531" s="5">
        <f ca="1">COUNTIFS(Table1[Agent_name],Table1[[#This Row],[Agent_name]],Table1[Month],Table1[[#This Row],[Month]])/160</f>
        <v>0.22500000000000001</v>
      </c>
    </row>
    <row r="4532" spans="1:23" x14ac:dyDescent="0.25">
      <c r="A4532">
        <v>4531</v>
      </c>
      <c r="B4532" t="s">
        <v>14780</v>
      </c>
      <c r="C4532" t="s">
        <v>14781</v>
      </c>
      <c r="D4532">
        <v>63</v>
      </c>
      <c r="E4532" t="s">
        <v>58</v>
      </c>
      <c r="F4532" t="s">
        <v>161</v>
      </c>
      <c r="G4532" s="1">
        <v>43931</v>
      </c>
      <c r="H4532" t="s">
        <v>67</v>
      </c>
      <c r="I4532" t="s">
        <v>31</v>
      </c>
      <c r="J4532" s="3" t="s">
        <v>14782</v>
      </c>
      <c r="K4532" t="s">
        <v>39</v>
      </c>
      <c r="L4532" t="s">
        <v>14783</v>
      </c>
      <c r="M4532" t="s">
        <v>25</v>
      </c>
      <c r="N4532" t="s">
        <v>55</v>
      </c>
      <c r="O4532" s="2">
        <v>45078.829004629632</v>
      </c>
      <c r="P4532" s="2">
        <v>45078.842893518522</v>
      </c>
      <c r="Q4532">
        <v>4</v>
      </c>
      <c r="R4532" t="str">
        <f t="shared" ca="1" si="70"/>
        <v>Mohit</v>
      </c>
      <c r="S4532" t="str">
        <f>IFERROR(TEXT(DATEVALUE(LEFT(Table1[[#This Row],[Date of Purchase]],10)), "MMMM"), TEXT(Table1[[#This Row],[Date of Purchase]], "MMMM"))</f>
        <v>April</v>
      </c>
      <c r="T4532" t="str">
        <f>IF(OR(
  AND(Table1[[#This Row],[Ticket Priority]]="Critical", Table1[[#This Row],[Ticket Status]]&lt;&gt;"Closed"),
  AND(Table1[[#This Row],[Ticket Priority]]="High", Table1[[#This Row],[Ticket Status]]="Open")
), "Yes", "No")</f>
        <v>No</v>
      </c>
      <c r="U4532" s="4" t="str">
        <f>IF(Table1[[#This Row],[Ticket Status]]="Closed","Yes","No")</f>
        <v>Yes</v>
      </c>
      <c r="V4532" s="4" t="str">
        <f>IF(Table1[[#This Row],[Ticket Status]]="Pending Customer Response","Yes","No")</f>
        <v>No</v>
      </c>
      <c r="W4532" s="5">
        <f ca="1">COUNTIFS(Table1[Agent_name],Table1[[#This Row],[Agent_name]],Table1[Month],Table1[[#This Row],[Month]])/160</f>
        <v>0.45</v>
      </c>
    </row>
    <row r="4533" spans="1:23" x14ac:dyDescent="0.25">
      <c r="A4533">
        <v>4532</v>
      </c>
      <c r="B4533" t="s">
        <v>14784</v>
      </c>
      <c r="C4533" t="s">
        <v>14785</v>
      </c>
      <c r="D4533">
        <v>50</v>
      </c>
      <c r="E4533" t="s">
        <v>29</v>
      </c>
      <c r="F4533" t="s">
        <v>173</v>
      </c>
      <c r="G4533" s="1">
        <v>44342</v>
      </c>
      <c r="H4533" t="s">
        <v>21</v>
      </c>
      <c r="I4533" t="s">
        <v>150</v>
      </c>
      <c r="J4533" s="3" t="s">
        <v>14786</v>
      </c>
      <c r="K4533" t="s">
        <v>24</v>
      </c>
      <c r="M4533" t="s">
        <v>89</v>
      </c>
      <c r="N4533" t="s">
        <v>26</v>
      </c>
      <c r="O4533" s="2">
        <v>45078.419293981482</v>
      </c>
      <c r="R4533" t="str">
        <f t="shared" ca="1" si="70"/>
        <v>Karan</v>
      </c>
      <c r="S4533" t="str">
        <f>IFERROR(TEXT(DATEVALUE(LEFT(Table1[[#This Row],[Date of Purchase]],10)), "MMMM"), TEXT(Table1[[#This Row],[Date of Purchase]], "MMMM"))</f>
        <v>May</v>
      </c>
      <c r="T4533" t="str">
        <f>IF(OR(
  AND(Table1[[#This Row],[Ticket Priority]]="Critical", Table1[[#This Row],[Ticket Status]]&lt;&gt;"Closed"),
  AND(Table1[[#This Row],[Ticket Priority]]="High", Table1[[#This Row],[Ticket Status]]="Open")
), "Yes", "No")</f>
        <v>No</v>
      </c>
      <c r="U4533" s="4" t="str">
        <f>IF(Table1[[#This Row],[Ticket Status]]="Closed","Yes","No")</f>
        <v>No</v>
      </c>
      <c r="V4533" s="4" t="str">
        <f>IF(Table1[[#This Row],[Ticket Status]]="Pending Customer Response","Yes","No")</f>
        <v>Yes</v>
      </c>
      <c r="W4533" s="5">
        <f ca="1">COUNTIFS(Table1[Agent_name],Table1[[#This Row],[Agent_name]],Table1[Month],Table1[[#This Row],[Month]])/160</f>
        <v>0.1875</v>
      </c>
    </row>
    <row r="4534" spans="1:23" x14ac:dyDescent="0.25">
      <c r="A4534">
        <v>4533</v>
      </c>
      <c r="B4534" t="s">
        <v>14787</v>
      </c>
      <c r="C4534" t="s">
        <v>14788</v>
      </c>
      <c r="D4534">
        <v>61</v>
      </c>
      <c r="E4534" t="s">
        <v>29</v>
      </c>
      <c r="F4534" t="s">
        <v>286</v>
      </c>
      <c r="G4534" s="1">
        <v>44517</v>
      </c>
      <c r="H4534" t="s">
        <v>66</v>
      </c>
      <c r="I4534" t="s">
        <v>37</v>
      </c>
      <c r="J4534" s="3" t="s">
        <v>14789</v>
      </c>
      <c r="K4534" t="s">
        <v>39</v>
      </c>
      <c r="L4534" t="s">
        <v>14790</v>
      </c>
      <c r="M4534" t="s">
        <v>89</v>
      </c>
      <c r="N4534" t="s">
        <v>26</v>
      </c>
      <c r="O4534" s="2">
        <v>45078.142222222225</v>
      </c>
      <c r="P4534" s="2">
        <v>45078.028333333335</v>
      </c>
      <c r="Q4534">
        <v>4</v>
      </c>
      <c r="R4534" t="str">
        <f t="shared" ca="1" si="70"/>
        <v>Divya</v>
      </c>
      <c r="S4534" t="str">
        <f>IFERROR(TEXT(DATEVALUE(LEFT(Table1[[#This Row],[Date of Purchase]],10)), "MMMM"), TEXT(Table1[[#This Row],[Date of Purchase]], "MMMM"))</f>
        <v>November</v>
      </c>
      <c r="T4534" t="str">
        <f>IF(OR(
  AND(Table1[[#This Row],[Ticket Priority]]="Critical", Table1[[#This Row],[Ticket Status]]&lt;&gt;"Closed"),
  AND(Table1[[#This Row],[Ticket Priority]]="High", Table1[[#This Row],[Ticket Status]]="Open")
), "Yes", "No")</f>
        <v>No</v>
      </c>
      <c r="U4534" s="4" t="str">
        <f>IF(Table1[[#This Row],[Ticket Status]]="Closed","Yes","No")</f>
        <v>Yes</v>
      </c>
      <c r="V4534" s="4" t="str">
        <f>IF(Table1[[#This Row],[Ticket Status]]="Pending Customer Response","Yes","No")</f>
        <v>No</v>
      </c>
      <c r="W4534" s="5">
        <f ca="1">COUNTIFS(Table1[Agent_name],Table1[[#This Row],[Agent_name]],Table1[Month],Table1[[#This Row],[Month]])/160</f>
        <v>0.24374999999999999</v>
      </c>
    </row>
    <row r="4535" spans="1:23" x14ac:dyDescent="0.25">
      <c r="A4535">
        <v>4534</v>
      </c>
      <c r="B4535" t="s">
        <v>14791</v>
      </c>
      <c r="C4535" t="s">
        <v>14792</v>
      </c>
      <c r="D4535">
        <v>26</v>
      </c>
      <c r="E4535" t="s">
        <v>58</v>
      </c>
      <c r="F4535" t="s">
        <v>44</v>
      </c>
      <c r="G4535" s="1">
        <v>44034</v>
      </c>
      <c r="H4535" t="s">
        <v>45</v>
      </c>
      <c r="I4535" t="s">
        <v>113</v>
      </c>
      <c r="J4535" s="3" t="s">
        <v>14793</v>
      </c>
      <c r="K4535" t="s">
        <v>62</v>
      </c>
      <c r="M4535" t="s">
        <v>89</v>
      </c>
      <c r="N4535" t="s">
        <v>26</v>
      </c>
      <c r="R4535" t="str">
        <f t="shared" ca="1" si="70"/>
        <v>Mohit</v>
      </c>
      <c r="S4535" t="str">
        <f>IFERROR(TEXT(DATEVALUE(LEFT(Table1[[#This Row],[Date of Purchase]],10)), "MMMM"), TEXT(Table1[[#This Row],[Date of Purchase]], "MMMM"))</f>
        <v>July</v>
      </c>
      <c r="T4535" t="str">
        <f>IF(OR(
  AND(Table1[[#This Row],[Ticket Priority]]="Critical", Table1[[#This Row],[Ticket Status]]&lt;&gt;"Closed"),
  AND(Table1[[#This Row],[Ticket Priority]]="High", Table1[[#This Row],[Ticket Status]]="Open")
), "Yes", "No")</f>
        <v>Yes</v>
      </c>
      <c r="U4535" s="4" t="str">
        <f>IF(Table1[[#This Row],[Ticket Status]]="Closed","Yes","No")</f>
        <v>No</v>
      </c>
      <c r="V4535" s="4" t="str">
        <f>IF(Table1[[#This Row],[Ticket Status]]="Pending Customer Response","Yes","No")</f>
        <v>No</v>
      </c>
      <c r="W4535" s="5">
        <f ca="1">COUNTIFS(Table1[Agent_name],Table1[[#This Row],[Agent_name]],Table1[Month],Table1[[#This Row],[Month]])/160</f>
        <v>0.53125</v>
      </c>
    </row>
    <row r="4536" spans="1:23" x14ac:dyDescent="0.25">
      <c r="A4536">
        <v>4535</v>
      </c>
      <c r="B4536" t="s">
        <v>14794</v>
      </c>
      <c r="C4536" t="s">
        <v>14795</v>
      </c>
      <c r="D4536">
        <v>64</v>
      </c>
      <c r="E4536" t="s">
        <v>29</v>
      </c>
      <c r="F4536" t="s">
        <v>107</v>
      </c>
      <c r="G4536" s="1">
        <v>44544</v>
      </c>
      <c r="H4536" t="s">
        <v>59</v>
      </c>
      <c r="I4536" t="s">
        <v>141</v>
      </c>
      <c r="J4536" s="3" t="s">
        <v>1004</v>
      </c>
      <c r="K4536" t="s">
        <v>24</v>
      </c>
      <c r="M4536" t="s">
        <v>41</v>
      </c>
      <c r="N4536" t="s">
        <v>83</v>
      </c>
      <c r="O4536" s="2">
        <v>45077.981134259258</v>
      </c>
      <c r="R4536" t="str">
        <f t="shared" ca="1" si="70"/>
        <v>Neha</v>
      </c>
      <c r="S4536" t="str">
        <f>IFERROR(TEXT(DATEVALUE(LEFT(Table1[[#This Row],[Date of Purchase]],10)), "MMMM"), TEXT(Table1[[#This Row],[Date of Purchase]], "MMMM"))</f>
        <v>December</v>
      </c>
      <c r="T4536" t="str">
        <f>IF(OR(
  AND(Table1[[#This Row],[Ticket Priority]]="Critical", Table1[[#This Row],[Ticket Status]]&lt;&gt;"Closed"),
  AND(Table1[[#This Row],[Ticket Priority]]="High", Table1[[#This Row],[Ticket Status]]="Open")
), "Yes", "No")</f>
        <v>No</v>
      </c>
      <c r="U4536" s="4" t="str">
        <f>IF(Table1[[#This Row],[Ticket Status]]="Closed","Yes","No")</f>
        <v>No</v>
      </c>
      <c r="V4536" s="4" t="str">
        <f>IF(Table1[[#This Row],[Ticket Status]]="Pending Customer Response","Yes","No")</f>
        <v>Yes</v>
      </c>
      <c r="W4536" s="5">
        <f ca="1">COUNTIFS(Table1[Agent_name],Table1[[#This Row],[Agent_name]],Table1[Month],Table1[[#This Row],[Month]])/160</f>
        <v>0.1875</v>
      </c>
    </row>
    <row r="4537" spans="1:23" x14ac:dyDescent="0.25">
      <c r="A4537">
        <v>4536</v>
      </c>
      <c r="B4537" t="s">
        <v>14796</v>
      </c>
      <c r="C4537" t="s">
        <v>14797</v>
      </c>
      <c r="D4537">
        <v>51</v>
      </c>
      <c r="E4537" t="s">
        <v>29</v>
      </c>
      <c r="F4537" t="s">
        <v>71</v>
      </c>
      <c r="G4537" s="1">
        <v>44155</v>
      </c>
      <c r="H4537" t="s">
        <v>59</v>
      </c>
      <c r="I4537" t="s">
        <v>31</v>
      </c>
      <c r="J4537" s="3" t="s">
        <v>14798</v>
      </c>
      <c r="K4537" t="s">
        <v>24</v>
      </c>
      <c r="M4537" t="s">
        <v>41</v>
      </c>
      <c r="N4537" t="s">
        <v>55</v>
      </c>
      <c r="O4537" s="2">
        <v>45078.607534722221</v>
      </c>
      <c r="R4537" t="str">
        <f t="shared" ca="1" si="70"/>
        <v>Sara</v>
      </c>
      <c r="S4537" t="str">
        <f>IFERROR(TEXT(DATEVALUE(LEFT(Table1[[#This Row],[Date of Purchase]],10)), "MMMM"), TEXT(Table1[[#This Row],[Date of Purchase]], "MMMM"))</f>
        <v>November</v>
      </c>
      <c r="T4537" t="str">
        <f>IF(OR(
  AND(Table1[[#This Row],[Ticket Priority]]="Critical", Table1[[#This Row],[Ticket Status]]&lt;&gt;"Closed"),
  AND(Table1[[#This Row],[Ticket Priority]]="High", Table1[[#This Row],[Ticket Status]]="Open")
), "Yes", "No")</f>
        <v>No</v>
      </c>
      <c r="U4537" s="4" t="str">
        <f>IF(Table1[[#This Row],[Ticket Status]]="Closed","Yes","No")</f>
        <v>No</v>
      </c>
      <c r="V4537" s="4" t="str">
        <f>IF(Table1[[#This Row],[Ticket Status]]="Pending Customer Response","Yes","No")</f>
        <v>Yes</v>
      </c>
      <c r="W4537" s="5">
        <f ca="1">COUNTIFS(Table1[Agent_name],Table1[[#This Row],[Agent_name]],Table1[Month],Table1[[#This Row],[Month]])/160</f>
        <v>0.79374999999999996</v>
      </c>
    </row>
    <row r="4538" spans="1:23" x14ac:dyDescent="0.25">
      <c r="A4538">
        <v>4537</v>
      </c>
      <c r="B4538" t="s">
        <v>14799</v>
      </c>
      <c r="C4538" t="s">
        <v>14800</v>
      </c>
      <c r="D4538">
        <v>22</v>
      </c>
      <c r="E4538" t="s">
        <v>29</v>
      </c>
      <c r="F4538" t="s">
        <v>51</v>
      </c>
      <c r="G4538" s="1">
        <v>44124</v>
      </c>
      <c r="H4538" t="s">
        <v>67</v>
      </c>
      <c r="I4538" t="s">
        <v>37</v>
      </c>
      <c r="J4538" s="3" t="s">
        <v>14801</v>
      </c>
      <c r="K4538" t="s">
        <v>62</v>
      </c>
      <c r="M4538" t="s">
        <v>143</v>
      </c>
      <c r="N4538" t="s">
        <v>33</v>
      </c>
      <c r="R4538" t="str">
        <f t="shared" ca="1" si="70"/>
        <v>Ravi</v>
      </c>
      <c r="S4538" t="str">
        <f>IFERROR(TEXT(DATEVALUE(LEFT(Table1[[#This Row],[Date of Purchase]],10)), "MMMM"), TEXT(Table1[[#This Row],[Date of Purchase]], "MMMM"))</f>
        <v>October</v>
      </c>
      <c r="T4538" t="str">
        <f>IF(OR(
  AND(Table1[[#This Row],[Ticket Priority]]="Critical", Table1[[#This Row],[Ticket Status]]&lt;&gt;"Closed"),
  AND(Table1[[#This Row],[Ticket Priority]]="High", Table1[[#This Row],[Ticket Status]]="Open")
), "Yes", "No")</f>
        <v>No</v>
      </c>
      <c r="U4538" s="4" t="str">
        <f>IF(Table1[[#This Row],[Ticket Status]]="Closed","Yes","No")</f>
        <v>No</v>
      </c>
      <c r="V4538" s="4" t="str">
        <f>IF(Table1[[#This Row],[Ticket Status]]="Pending Customer Response","Yes","No")</f>
        <v>No</v>
      </c>
      <c r="W4538" s="5">
        <f ca="1">COUNTIFS(Table1[Agent_name],Table1[[#This Row],[Agent_name]],Table1[Month],Table1[[#This Row],[Month]])/160</f>
        <v>0.58125000000000004</v>
      </c>
    </row>
    <row r="4539" spans="1:23" x14ac:dyDescent="0.25">
      <c r="A4539">
        <v>4538</v>
      </c>
      <c r="B4539" t="s">
        <v>14802</v>
      </c>
      <c r="C4539" t="s">
        <v>14803</v>
      </c>
      <c r="D4539">
        <v>23</v>
      </c>
      <c r="E4539" t="s">
        <v>58</v>
      </c>
      <c r="F4539" t="s">
        <v>107</v>
      </c>
      <c r="G4539" s="1">
        <v>44360</v>
      </c>
      <c r="H4539" t="s">
        <v>67</v>
      </c>
      <c r="I4539" t="s">
        <v>59</v>
      </c>
      <c r="J4539" s="3" t="s">
        <v>14804</v>
      </c>
      <c r="K4539" t="s">
        <v>24</v>
      </c>
      <c r="M4539" t="s">
        <v>25</v>
      </c>
      <c r="N4539" t="s">
        <v>55</v>
      </c>
      <c r="O4539" s="2">
        <v>45078.166597222225</v>
      </c>
      <c r="R4539" t="str">
        <f t="shared" ca="1" si="70"/>
        <v>Aisha</v>
      </c>
      <c r="S4539" t="str">
        <f>IFERROR(TEXT(DATEVALUE(LEFT(Table1[[#This Row],[Date of Purchase]],10)), "MMMM"), TEXT(Table1[[#This Row],[Date of Purchase]], "MMMM"))</f>
        <v>June</v>
      </c>
      <c r="T4539" t="str">
        <f>IF(OR(
  AND(Table1[[#This Row],[Ticket Priority]]="Critical", Table1[[#This Row],[Ticket Status]]&lt;&gt;"Closed"),
  AND(Table1[[#This Row],[Ticket Priority]]="High", Table1[[#This Row],[Ticket Status]]="Open")
), "Yes", "No")</f>
        <v>Yes</v>
      </c>
      <c r="U4539" s="4" t="str">
        <f>IF(Table1[[#This Row],[Ticket Status]]="Closed","Yes","No")</f>
        <v>No</v>
      </c>
      <c r="V4539" s="4" t="str">
        <f>IF(Table1[[#This Row],[Ticket Status]]="Pending Customer Response","Yes","No")</f>
        <v>Yes</v>
      </c>
      <c r="W4539" s="5">
        <f ca="1">COUNTIFS(Table1[Agent_name],Table1[[#This Row],[Agent_name]],Table1[Month],Table1[[#This Row],[Month]])/160</f>
        <v>0.89375000000000004</v>
      </c>
    </row>
    <row r="4540" spans="1:23" x14ac:dyDescent="0.25">
      <c r="A4540">
        <v>4539</v>
      </c>
      <c r="B4540" t="s">
        <v>14805</v>
      </c>
      <c r="C4540" t="s">
        <v>14806</v>
      </c>
      <c r="D4540">
        <v>18</v>
      </c>
      <c r="E4540" t="s">
        <v>29</v>
      </c>
      <c r="F4540" t="s">
        <v>431</v>
      </c>
      <c r="G4540" s="1">
        <v>44150</v>
      </c>
      <c r="H4540" t="s">
        <v>59</v>
      </c>
      <c r="I4540" t="s">
        <v>150</v>
      </c>
      <c r="J4540" s="3" t="s">
        <v>14807</v>
      </c>
      <c r="K4540" t="s">
        <v>62</v>
      </c>
      <c r="M4540" t="s">
        <v>143</v>
      </c>
      <c r="N4540" t="s">
        <v>33</v>
      </c>
      <c r="R4540" t="str">
        <f t="shared" ca="1" si="70"/>
        <v>Meera</v>
      </c>
      <c r="S4540" t="str">
        <f>IFERROR(TEXT(DATEVALUE(LEFT(Table1[[#This Row],[Date of Purchase]],10)), "MMMM"), TEXT(Table1[[#This Row],[Date of Purchase]], "MMMM"))</f>
        <v>November</v>
      </c>
      <c r="T4540" t="str">
        <f>IF(OR(
  AND(Table1[[#This Row],[Ticket Priority]]="Critical", Table1[[#This Row],[Ticket Status]]&lt;&gt;"Closed"),
  AND(Table1[[#This Row],[Ticket Priority]]="High", Table1[[#This Row],[Ticket Status]]="Open")
), "Yes", "No")</f>
        <v>No</v>
      </c>
      <c r="U4540" s="4" t="str">
        <f>IF(Table1[[#This Row],[Ticket Status]]="Closed","Yes","No")</f>
        <v>No</v>
      </c>
      <c r="V4540" s="4" t="str">
        <f>IF(Table1[[#This Row],[Ticket Status]]="Pending Customer Response","Yes","No")</f>
        <v>No</v>
      </c>
      <c r="W4540" s="5">
        <f ca="1">COUNTIFS(Table1[Agent_name],Table1[[#This Row],[Agent_name]],Table1[Month],Table1[[#This Row],[Month]])/160</f>
        <v>0.23749999999999999</v>
      </c>
    </row>
    <row r="4541" spans="1:23" x14ac:dyDescent="0.25">
      <c r="A4541">
        <v>4540</v>
      </c>
      <c r="B4541" t="s">
        <v>7951</v>
      </c>
      <c r="C4541" t="s">
        <v>14808</v>
      </c>
      <c r="D4541">
        <v>68</v>
      </c>
      <c r="E4541" t="s">
        <v>19</v>
      </c>
      <c r="F4541" t="s">
        <v>286</v>
      </c>
      <c r="G4541" s="1">
        <v>44184</v>
      </c>
      <c r="H4541" t="s">
        <v>67</v>
      </c>
      <c r="I4541" t="s">
        <v>77</v>
      </c>
      <c r="J4541" s="3" t="s">
        <v>14809</v>
      </c>
      <c r="K4541" t="s">
        <v>62</v>
      </c>
      <c r="M4541" t="s">
        <v>25</v>
      </c>
      <c r="N4541" t="s">
        <v>55</v>
      </c>
      <c r="R4541" t="str">
        <f t="shared" ca="1" si="70"/>
        <v>Ravi</v>
      </c>
      <c r="S4541" t="str">
        <f>IFERROR(TEXT(DATEVALUE(LEFT(Table1[[#This Row],[Date of Purchase]],10)), "MMMM"), TEXT(Table1[[#This Row],[Date of Purchase]], "MMMM"))</f>
        <v>December</v>
      </c>
      <c r="T4541" t="str">
        <f>IF(OR(
  AND(Table1[[#This Row],[Ticket Priority]]="Critical", Table1[[#This Row],[Ticket Status]]&lt;&gt;"Closed"),
  AND(Table1[[#This Row],[Ticket Priority]]="High", Table1[[#This Row],[Ticket Status]]="Open")
), "Yes", "No")</f>
        <v>Yes</v>
      </c>
      <c r="U4541" s="4" t="str">
        <f>IF(Table1[[#This Row],[Ticket Status]]="Closed","Yes","No")</f>
        <v>No</v>
      </c>
      <c r="V4541" s="4" t="str">
        <f>IF(Table1[[#This Row],[Ticket Status]]="Pending Customer Response","Yes","No")</f>
        <v>No</v>
      </c>
      <c r="W4541" s="5">
        <f ca="1">COUNTIFS(Table1[Agent_name],Table1[[#This Row],[Agent_name]],Table1[Month],Table1[[#This Row],[Month]])/160</f>
        <v>0.66249999999999998</v>
      </c>
    </row>
    <row r="4542" spans="1:23" x14ac:dyDescent="0.25">
      <c r="A4542">
        <v>4541</v>
      </c>
      <c r="B4542" t="s">
        <v>14810</v>
      </c>
      <c r="C4542" t="s">
        <v>14811</v>
      </c>
      <c r="D4542">
        <v>66</v>
      </c>
      <c r="E4542" t="s">
        <v>29</v>
      </c>
      <c r="F4542" t="s">
        <v>98</v>
      </c>
      <c r="G4542" s="1">
        <v>44553</v>
      </c>
      <c r="H4542" t="s">
        <v>67</v>
      </c>
      <c r="I4542" t="s">
        <v>72</v>
      </c>
      <c r="J4542" s="3" t="s">
        <v>14812</v>
      </c>
      <c r="K4542" t="s">
        <v>39</v>
      </c>
      <c r="L4542" t="s">
        <v>14813</v>
      </c>
      <c r="M4542" t="s">
        <v>41</v>
      </c>
      <c r="N4542" t="s">
        <v>26</v>
      </c>
      <c r="O4542" s="2">
        <v>45078.510393518518</v>
      </c>
      <c r="P4542" s="2">
        <v>45078.014560185184</v>
      </c>
      <c r="Q4542">
        <v>1</v>
      </c>
      <c r="R4542" t="str">
        <f t="shared" ca="1" si="70"/>
        <v>Ravi</v>
      </c>
      <c r="S4542" t="str">
        <f>IFERROR(TEXT(DATEVALUE(LEFT(Table1[[#This Row],[Date of Purchase]],10)), "MMMM"), TEXT(Table1[[#This Row],[Date of Purchase]], "MMMM"))</f>
        <v>December</v>
      </c>
      <c r="T4542" t="str">
        <f>IF(OR(
  AND(Table1[[#This Row],[Ticket Priority]]="Critical", Table1[[#This Row],[Ticket Status]]&lt;&gt;"Closed"),
  AND(Table1[[#This Row],[Ticket Priority]]="High", Table1[[#This Row],[Ticket Status]]="Open")
), "Yes", "No")</f>
        <v>No</v>
      </c>
      <c r="U4542" s="4" t="str">
        <f>IF(Table1[[#This Row],[Ticket Status]]="Closed","Yes","No")</f>
        <v>Yes</v>
      </c>
      <c r="V4542" s="4" t="str">
        <f>IF(Table1[[#This Row],[Ticket Status]]="Pending Customer Response","Yes","No")</f>
        <v>No</v>
      </c>
      <c r="W4542" s="5">
        <f ca="1">COUNTIFS(Table1[Agent_name],Table1[[#This Row],[Agent_name]],Table1[Month],Table1[[#This Row],[Month]])/160</f>
        <v>0.66249999999999998</v>
      </c>
    </row>
    <row r="4543" spans="1:23" x14ac:dyDescent="0.25">
      <c r="A4543">
        <v>4542</v>
      </c>
      <c r="B4543" t="s">
        <v>14814</v>
      </c>
      <c r="C4543" t="s">
        <v>14815</v>
      </c>
      <c r="D4543">
        <v>22</v>
      </c>
      <c r="E4543" t="s">
        <v>19</v>
      </c>
      <c r="F4543" t="s">
        <v>134</v>
      </c>
      <c r="G4543" s="1">
        <v>43902</v>
      </c>
      <c r="H4543" t="s">
        <v>59</v>
      </c>
      <c r="I4543" t="s">
        <v>60</v>
      </c>
      <c r="J4543" s="3" t="s">
        <v>14816</v>
      </c>
      <c r="K4543" t="s">
        <v>24</v>
      </c>
      <c r="M4543" t="s">
        <v>25</v>
      </c>
      <c r="N4543" t="s">
        <v>33</v>
      </c>
      <c r="O4543" s="2">
        <v>45078.740960648145</v>
      </c>
      <c r="R4543" t="str">
        <f t="shared" ca="1" si="70"/>
        <v>Sara</v>
      </c>
      <c r="S4543" t="str">
        <f>IFERROR(TEXT(DATEVALUE(LEFT(Table1[[#This Row],[Date of Purchase]],10)), "MMMM"), TEXT(Table1[[#This Row],[Date of Purchase]], "MMMM"))</f>
        <v>March</v>
      </c>
      <c r="T4543" t="str">
        <f>IF(OR(
  AND(Table1[[#This Row],[Ticket Priority]]="Critical", Table1[[#This Row],[Ticket Status]]&lt;&gt;"Closed"),
  AND(Table1[[#This Row],[Ticket Priority]]="High", Table1[[#This Row],[Ticket Status]]="Open")
), "Yes", "No")</f>
        <v>Yes</v>
      </c>
      <c r="U4543" s="4" t="str">
        <f>IF(Table1[[#This Row],[Ticket Status]]="Closed","Yes","No")</f>
        <v>No</v>
      </c>
      <c r="V4543" s="4" t="str">
        <f>IF(Table1[[#This Row],[Ticket Status]]="Pending Customer Response","Yes","No")</f>
        <v>Yes</v>
      </c>
      <c r="W4543" s="5">
        <f ca="1">COUNTIFS(Table1[Agent_name],Table1[[#This Row],[Agent_name]],Table1[Month],Table1[[#This Row],[Month]])/160</f>
        <v>0.55625000000000002</v>
      </c>
    </row>
    <row r="4544" spans="1:23" x14ac:dyDescent="0.25">
      <c r="A4544">
        <v>4543</v>
      </c>
      <c r="B4544" t="s">
        <v>7539</v>
      </c>
      <c r="C4544" t="s">
        <v>14817</v>
      </c>
      <c r="D4544">
        <v>60</v>
      </c>
      <c r="E4544" t="s">
        <v>58</v>
      </c>
      <c r="F4544" t="s">
        <v>207</v>
      </c>
      <c r="G4544" s="1">
        <v>44144</v>
      </c>
      <c r="H4544" t="s">
        <v>59</v>
      </c>
      <c r="I4544" t="s">
        <v>141</v>
      </c>
      <c r="J4544" s="3" t="s">
        <v>14818</v>
      </c>
      <c r="K4544" t="s">
        <v>24</v>
      </c>
      <c r="M4544" t="s">
        <v>143</v>
      </c>
      <c r="N4544" t="s">
        <v>26</v>
      </c>
      <c r="O4544" s="2">
        <v>45078.518750000003</v>
      </c>
      <c r="R4544" t="str">
        <f t="shared" ca="1" si="70"/>
        <v>Priya</v>
      </c>
      <c r="S4544" t="str">
        <f>IFERROR(TEXT(DATEVALUE(LEFT(Table1[[#This Row],[Date of Purchase]],10)), "MMMM"), TEXT(Table1[[#This Row],[Date of Purchase]], "MMMM"))</f>
        <v>November</v>
      </c>
      <c r="T4544" t="str">
        <f>IF(OR(
  AND(Table1[[#This Row],[Ticket Priority]]="Critical", Table1[[#This Row],[Ticket Status]]&lt;&gt;"Closed"),
  AND(Table1[[#This Row],[Ticket Priority]]="High", Table1[[#This Row],[Ticket Status]]="Open")
), "Yes", "No")</f>
        <v>No</v>
      </c>
      <c r="U4544" s="4" t="str">
        <f>IF(Table1[[#This Row],[Ticket Status]]="Closed","Yes","No")</f>
        <v>No</v>
      </c>
      <c r="V4544" s="4" t="str">
        <f>IF(Table1[[#This Row],[Ticket Status]]="Pending Customer Response","Yes","No")</f>
        <v>Yes</v>
      </c>
      <c r="W4544" s="5">
        <f ca="1">COUNTIFS(Table1[Agent_name],Table1[[#This Row],[Agent_name]],Table1[Month],Table1[[#This Row],[Month]])/160</f>
        <v>0.41249999999999998</v>
      </c>
    </row>
    <row r="4545" spans="1:23" x14ac:dyDescent="0.25">
      <c r="A4545">
        <v>4544</v>
      </c>
      <c r="B4545" t="s">
        <v>14819</v>
      </c>
      <c r="C4545" t="s">
        <v>14820</v>
      </c>
      <c r="D4545">
        <v>63</v>
      </c>
      <c r="E4545" t="s">
        <v>58</v>
      </c>
      <c r="F4545" t="s">
        <v>30</v>
      </c>
      <c r="G4545" s="1">
        <v>44142</v>
      </c>
      <c r="H4545" t="s">
        <v>66</v>
      </c>
      <c r="I4545" t="s">
        <v>77</v>
      </c>
      <c r="J4545" s="3" t="s">
        <v>14821</v>
      </c>
      <c r="K4545" t="s">
        <v>62</v>
      </c>
      <c r="M4545" t="s">
        <v>41</v>
      </c>
      <c r="N4545" t="s">
        <v>26</v>
      </c>
      <c r="R4545" t="str">
        <f t="shared" ca="1" si="70"/>
        <v>Aisha</v>
      </c>
      <c r="S4545" t="str">
        <f>IFERROR(TEXT(DATEVALUE(LEFT(Table1[[#This Row],[Date of Purchase]],10)), "MMMM"), TEXT(Table1[[#This Row],[Date of Purchase]], "MMMM"))</f>
        <v>November</v>
      </c>
      <c r="T4545" t="str">
        <f>IF(OR(
  AND(Table1[[#This Row],[Ticket Priority]]="Critical", Table1[[#This Row],[Ticket Status]]&lt;&gt;"Closed"),
  AND(Table1[[#This Row],[Ticket Priority]]="High", Table1[[#This Row],[Ticket Status]]="Open")
), "Yes", "No")</f>
        <v>No</v>
      </c>
      <c r="U4545" s="4" t="str">
        <f>IF(Table1[[#This Row],[Ticket Status]]="Closed","Yes","No")</f>
        <v>No</v>
      </c>
      <c r="V4545" s="4" t="str">
        <f>IF(Table1[[#This Row],[Ticket Status]]="Pending Customer Response","Yes","No")</f>
        <v>No</v>
      </c>
      <c r="W4545" s="5">
        <f ca="1">COUNTIFS(Table1[Agent_name],Table1[[#This Row],[Agent_name]],Table1[Month],Table1[[#This Row],[Month]])/160</f>
        <v>0.85624999999999996</v>
      </c>
    </row>
    <row r="4546" spans="1:23" x14ac:dyDescent="0.25">
      <c r="A4546">
        <v>4545</v>
      </c>
      <c r="B4546" t="s">
        <v>14822</v>
      </c>
      <c r="C4546" t="s">
        <v>14823</v>
      </c>
      <c r="D4546">
        <v>19</v>
      </c>
      <c r="E4546" t="s">
        <v>19</v>
      </c>
      <c r="F4546" t="s">
        <v>129</v>
      </c>
      <c r="G4546" s="1">
        <v>44274</v>
      </c>
      <c r="H4546" t="s">
        <v>21</v>
      </c>
      <c r="I4546" t="s">
        <v>141</v>
      </c>
      <c r="J4546" s="3" t="s">
        <v>14824</v>
      </c>
      <c r="K4546" t="s">
        <v>39</v>
      </c>
      <c r="L4546" t="s">
        <v>14825</v>
      </c>
      <c r="M4546" t="s">
        <v>41</v>
      </c>
      <c r="N4546" t="s">
        <v>55</v>
      </c>
      <c r="O4546" s="2">
        <v>45078.493773148148</v>
      </c>
      <c r="P4546" s="2">
        <v>45078.027800925927</v>
      </c>
      <c r="Q4546">
        <v>3</v>
      </c>
      <c r="R4546" t="str">
        <f t="shared" ref="R4546:R4609" ca="1" si="71">CHOOSE(
RANDBETWEEN(1,20),
"Aisha","Aisha","Aisha","Aisha",
"Ravi","Ravi","Ravi",
"Sara","Sara","Sara",
"Mohit","Mohit",
"Priya","Priya",
"Arjun",
"Neha","Rahul","Divya","Karan","Meera","Sanjay"
)</f>
        <v>Divya</v>
      </c>
      <c r="S4546" t="str">
        <f>IFERROR(TEXT(DATEVALUE(LEFT(Table1[[#This Row],[Date of Purchase]],10)), "MMMM"), TEXT(Table1[[#This Row],[Date of Purchase]], "MMMM"))</f>
        <v>March</v>
      </c>
      <c r="T4546" t="str">
        <f>IF(OR(
  AND(Table1[[#This Row],[Ticket Priority]]="Critical", Table1[[#This Row],[Ticket Status]]&lt;&gt;"Closed"),
  AND(Table1[[#This Row],[Ticket Priority]]="High", Table1[[#This Row],[Ticket Status]]="Open")
), "Yes", "No")</f>
        <v>No</v>
      </c>
      <c r="U4546" s="4" t="str">
        <f>IF(Table1[[#This Row],[Ticket Status]]="Closed","Yes","No")</f>
        <v>Yes</v>
      </c>
      <c r="V4546" s="4" t="str">
        <f>IF(Table1[[#This Row],[Ticket Status]]="Pending Customer Response","Yes","No")</f>
        <v>No</v>
      </c>
      <c r="W4546" s="5">
        <f ca="1">COUNTIFS(Table1[Agent_name],Table1[[#This Row],[Agent_name]],Table1[Month],Table1[[#This Row],[Month]])/160</f>
        <v>0.1875</v>
      </c>
    </row>
    <row r="4547" spans="1:23" x14ac:dyDescent="0.25">
      <c r="A4547">
        <v>4546</v>
      </c>
      <c r="B4547" t="s">
        <v>14826</v>
      </c>
      <c r="C4547" t="s">
        <v>14827</v>
      </c>
      <c r="D4547">
        <v>56</v>
      </c>
      <c r="E4547" t="s">
        <v>19</v>
      </c>
      <c r="F4547" t="s">
        <v>157</v>
      </c>
      <c r="G4547" s="1">
        <v>44278</v>
      </c>
      <c r="H4547" t="s">
        <v>21</v>
      </c>
      <c r="I4547" t="s">
        <v>93</v>
      </c>
      <c r="J4547" s="3" t="s">
        <v>14828</v>
      </c>
      <c r="K4547" t="s">
        <v>24</v>
      </c>
      <c r="M4547" t="s">
        <v>41</v>
      </c>
      <c r="N4547" t="s">
        <v>55</v>
      </c>
      <c r="O4547" s="2">
        <v>45078.656990740739</v>
      </c>
      <c r="R4547" t="str">
        <f t="shared" ca="1" si="71"/>
        <v>Mohit</v>
      </c>
      <c r="S4547" t="str">
        <f>IFERROR(TEXT(DATEVALUE(LEFT(Table1[[#This Row],[Date of Purchase]],10)), "MMMM"), TEXT(Table1[[#This Row],[Date of Purchase]], "MMMM"))</f>
        <v>March</v>
      </c>
      <c r="T4547" t="str">
        <f>IF(OR(
  AND(Table1[[#This Row],[Ticket Priority]]="Critical", Table1[[#This Row],[Ticket Status]]&lt;&gt;"Closed"),
  AND(Table1[[#This Row],[Ticket Priority]]="High", Table1[[#This Row],[Ticket Status]]="Open")
), "Yes", "No")</f>
        <v>No</v>
      </c>
      <c r="U4547" s="4" t="str">
        <f>IF(Table1[[#This Row],[Ticket Status]]="Closed","Yes","No")</f>
        <v>No</v>
      </c>
      <c r="V4547" s="4" t="str">
        <f>IF(Table1[[#This Row],[Ticket Status]]="Pending Customer Response","Yes","No")</f>
        <v>Yes</v>
      </c>
      <c r="W4547" s="5">
        <f ca="1">COUNTIFS(Table1[Agent_name],Table1[[#This Row],[Agent_name]],Table1[Month],Table1[[#This Row],[Month]])/160</f>
        <v>0.45624999999999999</v>
      </c>
    </row>
    <row r="4548" spans="1:23" x14ac:dyDescent="0.25">
      <c r="A4548">
        <v>4547</v>
      </c>
      <c r="B4548" t="s">
        <v>14829</v>
      </c>
      <c r="C4548" t="s">
        <v>14830</v>
      </c>
      <c r="D4548">
        <v>70</v>
      </c>
      <c r="E4548" t="s">
        <v>29</v>
      </c>
      <c r="F4548" t="s">
        <v>92</v>
      </c>
      <c r="G4548" s="1">
        <v>44429</v>
      </c>
      <c r="H4548" t="s">
        <v>45</v>
      </c>
      <c r="I4548" t="s">
        <v>60</v>
      </c>
      <c r="J4548" s="3" t="s">
        <v>14831</v>
      </c>
      <c r="K4548" t="s">
        <v>24</v>
      </c>
      <c r="M4548" t="s">
        <v>143</v>
      </c>
      <c r="N4548" t="s">
        <v>33</v>
      </c>
      <c r="O4548" s="2">
        <v>45078.261863425927</v>
      </c>
      <c r="R4548" t="str">
        <f t="shared" ca="1" si="71"/>
        <v>Divya</v>
      </c>
      <c r="S4548" t="str">
        <f>IFERROR(TEXT(DATEVALUE(LEFT(Table1[[#This Row],[Date of Purchase]],10)), "MMMM"), TEXT(Table1[[#This Row],[Date of Purchase]], "MMMM"))</f>
        <v>August</v>
      </c>
      <c r="T4548" t="str">
        <f>IF(OR(
  AND(Table1[[#This Row],[Ticket Priority]]="Critical", Table1[[#This Row],[Ticket Status]]&lt;&gt;"Closed"),
  AND(Table1[[#This Row],[Ticket Priority]]="High", Table1[[#This Row],[Ticket Status]]="Open")
), "Yes", "No")</f>
        <v>No</v>
      </c>
      <c r="U4548" s="4" t="str">
        <f>IF(Table1[[#This Row],[Ticket Status]]="Closed","Yes","No")</f>
        <v>No</v>
      </c>
      <c r="V4548" s="4" t="str">
        <f>IF(Table1[[#This Row],[Ticket Status]]="Pending Customer Response","Yes","No")</f>
        <v>Yes</v>
      </c>
      <c r="W4548" s="5">
        <f ca="1">COUNTIFS(Table1[Agent_name],Table1[[#This Row],[Agent_name]],Table1[Month],Table1[[#This Row],[Month]])/160</f>
        <v>0.1875</v>
      </c>
    </row>
    <row r="4549" spans="1:23" x14ac:dyDescent="0.25">
      <c r="A4549">
        <v>4548</v>
      </c>
      <c r="B4549" t="s">
        <v>14832</v>
      </c>
      <c r="C4549" t="s">
        <v>14833</v>
      </c>
      <c r="D4549">
        <v>33</v>
      </c>
      <c r="E4549" t="s">
        <v>29</v>
      </c>
      <c r="F4549" t="s">
        <v>98</v>
      </c>
      <c r="G4549" s="1">
        <v>44487</v>
      </c>
      <c r="H4549" t="s">
        <v>45</v>
      </c>
      <c r="I4549" t="s">
        <v>177</v>
      </c>
      <c r="J4549" s="3" t="s">
        <v>14834</v>
      </c>
      <c r="K4549" t="s">
        <v>62</v>
      </c>
      <c r="M4549" t="s">
        <v>41</v>
      </c>
      <c r="N4549" t="s">
        <v>33</v>
      </c>
      <c r="R4549" t="str">
        <f t="shared" ca="1" si="71"/>
        <v>Aisha</v>
      </c>
      <c r="S4549" t="str">
        <f>IFERROR(TEXT(DATEVALUE(LEFT(Table1[[#This Row],[Date of Purchase]],10)), "MMMM"), TEXT(Table1[[#This Row],[Date of Purchase]], "MMMM"))</f>
        <v>October</v>
      </c>
      <c r="T4549" t="str">
        <f>IF(OR(
  AND(Table1[[#This Row],[Ticket Priority]]="Critical", Table1[[#This Row],[Ticket Status]]&lt;&gt;"Closed"),
  AND(Table1[[#This Row],[Ticket Priority]]="High", Table1[[#This Row],[Ticket Status]]="Open")
), "Yes", "No")</f>
        <v>No</v>
      </c>
      <c r="U4549" s="4" t="str">
        <f>IF(Table1[[#This Row],[Ticket Status]]="Closed","Yes","No")</f>
        <v>No</v>
      </c>
      <c r="V4549" s="4" t="str">
        <f>IF(Table1[[#This Row],[Ticket Status]]="Pending Customer Response","Yes","No")</f>
        <v>No</v>
      </c>
      <c r="W4549" s="5">
        <f ca="1">COUNTIFS(Table1[Agent_name],Table1[[#This Row],[Agent_name]],Table1[Month],Table1[[#This Row],[Month]])/160</f>
        <v>0.85624999999999996</v>
      </c>
    </row>
    <row r="4550" spans="1:23" x14ac:dyDescent="0.25">
      <c r="A4550">
        <v>4549</v>
      </c>
      <c r="B4550" t="s">
        <v>12435</v>
      </c>
      <c r="C4550" t="s">
        <v>14835</v>
      </c>
      <c r="D4550">
        <v>29</v>
      </c>
      <c r="E4550" t="s">
        <v>29</v>
      </c>
      <c r="F4550" t="s">
        <v>92</v>
      </c>
      <c r="G4550" s="1">
        <v>44559</v>
      </c>
      <c r="H4550" t="s">
        <v>67</v>
      </c>
      <c r="I4550" t="s">
        <v>113</v>
      </c>
      <c r="J4550" s="3" t="s">
        <v>14836</v>
      </c>
      <c r="K4550" t="s">
        <v>62</v>
      </c>
      <c r="M4550" t="s">
        <v>89</v>
      </c>
      <c r="N4550" t="s">
        <v>26</v>
      </c>
      <c r="R4550" t="str">
        <f t="shared" ca="1" si="71"/>
        <v>Sara</v>
      </c>
      <c r="S4550" t="str">
        <f>IFERROR(TEXT(DATEVALUE(LEFT(Table1[[#This Row],[Date of Purchase]],10)), "MMMM"), TEXT(Table1[[#This Row],[Date of Purchase]], "MMMM"))</f>
        <v>December</v>
      </c>
      <c r="T4550" t="str">
        <f>IF(OR(
  AND(Table1[[#This Row],[Ticket Priority]]="Critical", Table1[[#This Row],[Ticket Status]]&lt;&gt;"Closed"),
  AND(Table1[[#This Row],[Ticket Priority]]="High", Table1[[#This Row],[Ticket Status]]="Open")
), "Yes", "No")</f>
        <v>Yes</v>
      </c>
      <c r="U4550" s="4" t="str">
        <f>IF(Table1[[#This Row],[Ticket Status]]="Closed","Yes","No")</f>
        <v>No</v>
      </c>
      <c r="V4550" s="4" t="str">
        <f>IF(Table1[[#This Row],[Ticket Status]]="Pending Customer Response","Yes","No")</f>
        <v>No</v>
      </c>
      <c r="W4550" s="5">
        <f ca="1">COUNTIFS(Table1[Agent_name],Table1[[#This Row],[Agent_name]],Table1[Month],Table1[[#This Row],[Month]])/160</f>
        <v>0.55625000000000002</v>
      </c>
    </row>
    <row r="4551" spans="1:23" x14ac:dyDescent="0.25">
      <c r="A4551">
        <v>4550</v>
      </c>
      <c r="B4551" t="s">
        <v>14837</v>
      </c>
      <c r="C4551" t="s">
        <v>14838</v>
      </c>
      <c r="D4551">
        <v>48</v>
      </c>
      <c r="E4551" t="s">
        <v>29</v>
      </c>
      <c r="F4551" t="s">
        <v>317</v>
      </c>
      <c r="G4551" s="1">
        <v>44190</v>
      </c>
      <c r="H4551" t="s">
        <v>59</v>
      </c>
      <c r="I4551" t="s">
        <v>77</v>
      </c>
      <c r="J4551" s="3" t="s">
        <v>14839</v>
      </c>
      <c r="K4551" t="s">
        <v>39</v>
      </c>
      <c r="L4551" t="s">
        <v>14840</v>
      </c>
      <c r="M4551" t="s">
        <v>41</v>
      </c>
      <c r="N4551" t="s">
        <v>83</v>
      </c>
      <c r="O4551" s="2">
        <v>45078.508437500001</v>
      </c>
      <c r="P4551" s="2">
        <v>45078.002187500002</v>
      </c>
      <c r="Q4551">
        <v>5</v>
      </c>
      <c r="R4551" t="str">
        <f t="shared" ca="1" si="71"/>
        <v>Meera</v>
      </c>
      <c r="S4551" t="str">
        <f>IFERROR(TEXT(DATEVALUE(LEFT(Table1[[#This Row],[Date of Purchase]],10)), "MMMM"), TEXT(Table1[[#This Row],[Date of Purchase]], "MMMM"))</f>
        <v>December</v>
      </c>
      <c r="T4551" t="str">
        <f>IF(OR(
  AND(Table1[[#This Row],[Ticket Priority]]="Critical", Table1[[#This Row],[Ticket Status]]&lt;&gt;"Closed"),
  AND(Table1[[#This Row],[Ticket Priority]]="High", Table1[[#This Row],[Ticket Status]]="Open")
), "Yes", "No")</f>
        <v>No</v>
      </c>
      <c r="U4551" s="4" t="str">
        <f>IF(Table1[[#This Row],[Ticket Status]]="Closed","Yes","No")</f>
        <v>Yes</v>
      </c>
      <c r="V4551" s="4" t="str">
        <f>IF(Table1[[#This Row],[Ticket Status]]="Pending Customer Response","Yes","No")</f>
        <v>No</v>
      </c>
      <c r="W4551" s="5">
        <f ca="1">COUNTIFS(Table1[Agent_name],Table1[[#This Row],[Agent_name]],Table1[Month],Table1[[#This Row],[Month]])/160</f>
        <v>0.24374999999999999</v>
      </c>
    </row>
    <row r="4552" spans="1:23" x14ac:dyDescent="0.25">
      <c r="A4552">
        <v>4551</v>
      </c>
      <c r="B4552" t="s">
        <v>14841</v>
      </c>
      <c r="C4552" t="s">
        <v>14842</v>
      </c>
      <c r="D4552">
        <v>28</v>
      </c>
      <c r="E4552" t="s">
        <v>19</v>
      </c>
      <c r="F4552" t="s">
        <v>112</v>
      </c>
      <c r="G4552" s="1">
        <v>43920</v>
      </c>
      <c r="H4552" t="s">
        <v>45</v>
      </c>
      <c r="I4552" t="s">
        <v>99</v>
      </c>
      <c r="J4552" s="3" t="s">
        <v>14843</v>
      </c>
      <c r="K4552" t="s">
        <v>39</v>
      </c>
      <c r="L4552" t="s">
        <v>14844</v>
      </c>
      <c r="M4552" t="s">
        <v>41</v>
      </c>
      <c r="N4552" t="s">
        <v>33</v>
      </c>
      <c r="O4552" s="2">
        <v>45078.204976851855</v>
      </c>
      <c r="P4552" s="2">
        <v>45078.332060185188</v>
      </c>
      <c r="Q4552">
        <v>1</v>
      </c>
      <c r="R4552" t="str">
        <f t="shared" ca="1" si="71"/>
        <v>Aisha</v>
      </c>
      <c r="S4552" t="str">
        <f>IFERROR(TEXT(DATEVALUE(LEFT(Table1[[#This Row],[Date of Purchase]],10)), "MMMM"), TEXT(Table1[[#This Row],[Date of Purchase]], "MMMM"))</f>
        <v>March</v>
      </c>
      <c r="T4552" t="str">
        <f>IF(OR(
  AND(Table1[[#This Row],[Ticket Priority]]="Critical", Table1[[#This Row],[Ticket Status]]&lt;&gt;"Closed"),
  AND(Table1[[#This Row],[Ticket Priority]]="High", Table1[[#This Row],[Ticket Status]]="Open")
), "Yes", "No")</f>
        <v>No</v>
      </c>
      <c r="U4552" s="4" t="str">
        <f>IF(Table1[[#This Row],[Ticket Status]]="Closed","Yes","No")</f>
        <v>Yes</v>
      </c>
      <c r="V4552" s="4" t="str">
        <f>IF(Table1[[#This Row],[Ticket Status]]="Pending Customer Response","Yes","No")</f>
        <v>No</v>
      </c>
      <c r="W4552" s="5">
        <f ca="1">COUNTIFS(Table1[Agent_name],Table1[[#This Row],[Agent_name]],Table1[Month],Table1[[#This Row],[Month]])/160</f>
        <v>1.0062500000000001</v>
      </c>
    </row>
    <row r="4553" spans="1:23" x14ac:dyDescent="0.25">
      <c r="A4553">
        <v>4552</v>
      </c>
      <c r="B4553" t="s">
        <v>14845</v>
      </c>
      <c r="C4553" t="s">
        <v>14846</v>
      </c>
      <c r="D4553">
        <v>25</v>
      </c>
      <c r="E4553" t="s">
        <v>58</v>
      </c>
      <c r="F4553" t="s">
        <v>20</v>
      </c>
      <c r="G4553" s="1">
        <v>43889</v>
      </c>
      <c r="H4553" t="s">
        <v>67</v>
      </c>
      <c r="I4553" t="s">
        <v>150</v>
      </c>
      <c r="J4553" s="3" t="s">
        <v>271</v>
      </c>
      <c r="K4553" t="s">
        <v>24</v>
      </c>
      <c r="M4553" t="s">
        <v>143</v>
      </c>
      <c r="N4553" t="s">
        <v>83</v>
      </c>
      <c r="O4553" s="2">
        <v>45078.560532407406</v>
      </c>
      <c r="R4553" t="str">
        <f t="shared" ca="1" si="71"/>
        <v>Karan</v>
      </c>
      <c r="S4553" t="str">
        <f>IFERROR(TEXT(DATEVALUE(LEFT(Table1[[#This Row],[Date of Purchase]],10)), "MMMM"), TEXT(Table1[[#This Row],[Date of Purchase]], "MMMM"))</f>
        <v>February</v>
      </c>
      <c r="T4553" t="str">
        <f>IF(OR(
  AND(Table1[[#This Row],[Ticket Priority]]="Critical", Table1[[#This Row],[Ticket Status]]&lt;&gt;"Closed"),
  AND(Table1[[#This Row],[Ticket Priority]]="High", Table1[[#This Row],[Ticket Status]]="Open")
), "Yes", "No")</f>
        <v>No</v>
      </c>
      <c r="U4553" s="4" t="str">
        <f>IF(Table1[[#This Row],[Ticket Status]]="Closed","Yes","No")</f>
        <v>No</v>
      </c>
      <c r="V4553" s="4" t="str">
        <f>IF(Table1[[#This Row],[Ticket Status]]="Pending Customer Response","Yes","No")</f>
        <v>Yes</v>
      </c>
      <c r="W4553" s="5">
        <f ca="1">COUNTIFS(Table1[Agent_name],Table1[[#This Row],[Agent_name]],Table1[Month],Table1[[#This Row],[Month]])/160</f>
        <v>0.17499999999999999</v>
      </c>
    </row>
    <row r="4554" spans="1:23" x14ac:dyDescent="0.25">
      <c r="A4554">
        <v>4553</v>
      </c>
      <c r="B4554" t="s">
        <v>14847</v>
      </c>
      <c r="C4554" t="s">
        <v>14848</v>
      </c>
      <c r="D4554">
        <v>50</v>
      </c>
      <c r="E4554" t="s">
        <v>29</v>
      </c>
      <c r="F4554" t="s">
        <v>65</v>
      </c>
      <c r="G4554" s="1">
        <v>44549</v>
      </c>
      <c r="H4554" t="s">
        <v>45</v>
      </c>
      <c r="I4554" t="s">
        <v>72</v>
      </c>
      <c r="J4554" s="3" t="s">
        <v>14849</v>
      </c>
      <c r="K4554" t="s">
        <v>24</v>
      </c>
      <c r="M4554" t="s">
        <v>143</v>
      </c>
      <c r="N4554" t="s">
        <v>83</v>
      </c>
      <c r="O4554" s="2">
        <v>45077.992488425924</v>
      </c>
      <c r="R4554" t="str">
        <f t="shared" ca="1" si="71"/>
        <v>Sara</v>
      </c>
      <c r="S4554" t="str">
        <f>IFERROR(TEXT(DATEVALUE(LEFT(Table1[[#This Row],[Date of Purchase]],10)), "MMMM"), TEXT(Table1[[#This Row],[Date of Purchase]], "MMMM"))</f>
        <v>December</v>
      </c>
      <c r="T4554" t="str">
        <f>IF(OR(
  AND(Table1[[#This Row],[Ticket Priority]]="Critical", Table1[[#This Row],[Ticket Status]]&lt;&gt;"Closed"),
  AND(Table1[[#This Row],[Ticket Priority]]="High", Table1[[#This Row],[Ticket Status]]="Open")
), "Yes", "No")</f>
        <v>No</v>
      </c>
      <c r="U4554" s="4" t="str">
        <f>IF(Table1[[#This Row],[Ticket Status]]="Closed","Yes","No")</f>
        <v>No</v>
      </c>
      <c r="V4554" s="4" t="str">
        <f>IF(Table1[[#This Row],[Ticket Status]]="Pending Customer Response","Yes","No")</f>
        <v>Yes</v>
      </c>
      <c r="W4554" s="5">
        <f ca="1">COUNTIFS(Table1[Agent_name],Table1[[#This Row],[Agent_name]],Table1[Month],Table1[[#This Row],[Month]])/160</f>
        <v>0.55625000000000002</v>
      </c>
    </row>
    <row r="4555" spans="1:23" x14ac:dyDescent="0.25">
      <c r="A4555">
        <v>4554</v>
      </c>
      <c r="B4555" t="s">
        <v>14850</v>
      </c>
      <c r="C4555" t="s">
        <v>14851</v>
      </c>
      <c r="D4555">
        <v>25</v>
      </c>
      <c r="E4555" t="s">
        <v>19</v>
      </c>
      <c r="F4555" t="s">
        <v>317</v>
      </c>
      <c r="G4555" s="1">
        <v>43949</v>
      </c>
      <c r="H4555" t="s">
        <v>45</v>
      </c>
      <c r="I4555" t="s">
        <v>60</v>
      </c>
      <c r="J4555" s="3" t="s">
        <v>14852</v>
      </c>
      <c r="K4555" t="s">
        <v>62</v>
      </c>
      <c r="M4555" t="s">
        <v>25</v>
      </c>
      <c r="N4555" t="s">
        <v>33</v>
      </c>
      <c r="R4555" t="str">
        <f t="shared" ca="1" si="71"/>
        <v>Ravi</v>
      </c>
      <c r="S4555" t="str">
        <f>IFERROR(TEXT(DATEVALUE(LEFT(Table1[[#This Row],[Date of Purchase]],10)), "MMMM"), TEXT(Table1[[#This Row],[Date of Purchase]], "MMMM"))</f>
        <v>April</v>
      </c>
      <c r="T4555" t="str">
        <f>IF(OR(
  AND(Table1[[#This Row],[Ticket Priority]]="Critical", Table1[[#This Row],[Ticket Status]]&lt;&gt;"Closed"),
  AND(Table1[[#This Row],[Ticket Priority]]="High", Table1[[#This Row],[Ticket Status]]="Open")
), "Yes", "No")</f>
        <v>Yes</v>
      </c>
      <c r="U4555" s="4" t="str">
        <f>IF(Table1[[#This Row],[Ticket Status]]="Closed","Yes","No")</f>
        <v>No</v>
      </c>
      <c r="V4555" s="4" t="str">
        <f>IF(Table1[[#This Row],[Ticket Status]]="Pending Customer Response","Yes","No")</f>
        <v>No</v>
      </c>
      <c r="W4555" s="5">
        <f ca="1">COUNTIFS(Table1[Agent_name],Table1[[#This Row],[Agent_name]],Table1[Month],Table1[[#This Row],[Month]])/160</f>
        <v>0.625</v>
      </c>
    </row>
    <row r="4556" spans="1:23" x14ac:dyDescent="0.25">
      <c r="A4556">
        <v>4555</v>
      </c>
      <c r="B4556" t="s">
        <v>14853</v>
      </c>
      <c r="C4556" t="s">
        <v>14854</v>
      </c>
      <c r="D4556">
        <v>30</v>
      </c>
      <c r="E4556" t="s">
        <v>58</v>
      </c>
      <c r="F4556" t="s">
        <v>699</v>
      </c>
      <c r="G4556" s="1">
        <v>44505</v>
      </c>
      <c r="H4556" t="s">
        <v>59</v>
      </c>
      <c r="I4556" t="s">
        <v>52</v>
      </c>
      <c r="J4556" s="3" t="s">
        <v>14855</v>
      </c>
      <c r="K4556" t="s">
        <v>62</v>
      </c>
      <c r="M4556" t="s">
        <v>143</v>
      </c>
      <c r="N4556" t="s">
        <v>33</v>
      </c>
      <c r="R4556" t="str">
        <f t="shared" ca="1" si="71"/>
        <v>Aisha</v>
      </c>
      <c r="S4556" t="str">
        <f>IFERROR(TEXT(DATEVALUE(LEFT(Table1[[#This Row],[Date of Purchase]],10)), "MMMM"), TEXT(Table1[[#This Row],[Date of Purchase]], "MMMM"))</f>
        <v>November</v>
      </c>
      <c r="T4556" t="str">
        <f>IF(OR(
  AND(Table1[[#This Row],[Ticket Priority]]="Critical", Table1[[#This Row],[Ticket Status]]&lt;&gt;"Closed"),
  AND(Table1[[#This Row],[Ticket Priority]]="High", Table1[[#This Row],[Ticket Status]]="Open")
), "Yes", "No")</f>
        <v>No</v>
      </c>
      <c r="U4556" s="4" t="str">
        <f>IF(Table1[[#This Row],[Ticket Status]]="Closed","Yes","No")</f>
        <v>No</v>
      </c>
      <c r="V4556" s="4" t="str">
        <f>IF(Table1[[#This Row],[Ticket Status]]="Pending Customer Response","Yes","No")</f>
        <v>No</v>
      </c>
      <c r="W4556" s="5">
        <f ca="1">COUNTIFS(Table1[Agent_name],Table1[[#This Row],[Agent_name]],Table1[Month],Table1[[#This Row],[Month]])/160</f>
        <v>0.85624999999999996</v>
      </c>
    </row>
    <row r="4557" spans="1:23" x14ac:dyDescent="0.25">
      <c r="A4557">
        <v>4556</v>
      </c>
      <c r="B4557" t="s">
        <v>14856</v>
      </c>
      <c r="C4557" t="s">
        <v>14857</v>
      </c>
      <c r="D4557">
        <v>44</v>
      </c>
      <c r="E4557" t="s">
        <v>58</v>
      </c>
      <c r="F4557" t="s">
        <v>112</v>
      </c>
      <c r="G4557" s="1">
        <v>44020</v>
      </c>
      <c r="H4557" t="s">
        <v>59</v>
      </c>
      <c r="I4557" t="s">
        <v>150</v>
      </c>
      <c r="J4557" s="3" t="s">
        <v>14858</v>
      </c>
      <c r="K4557" t="s">
        <v>24</v>
      </c>
      <c r="M4557" t="s">
        <v>25</v>
      </c>
      <c r="N4557" t="s">
        <v>55</v>
      </c>
      <c r="O4557" s="2">
        <v>45078.021701388891</v>
      </c>
      <c r="R4557" t="str">
        <f t="shared" ca="1" si="71"/>
        <v>Sara</v>
      </c>
      <c r="S4557" t="str">
        <f>IFERROR(TEXT(DATEVALUE(LEFT(Table1[[#This Row],[Date of Purchase]],10)), "MMMM"), TEXT(Table1[[#This Row],[Date of Purchase]], "MMMM"))</f>
        <v>July</v>
      </c>
      <c r="T4557" t="str">
        <f>IF(OR(
  AND(Table1[[#This Row],[Ticket Priority]]="Critical", Table1[[#This Row],[Ticket Status]]&lt;&gt;"Closed"),
  AND(Table1[[#This Row],[Ticket Priority]]="High", Table1[[#This Row],[Ticket Status]]="Open")
), "Yes", "No")</f>
        <v>Yes</v>
      </c>
      <c r="U4557" s="4" t="str">
        <f>IF(Table1[[#This Row],[Ticket Status]]="Closed","Yes","No")</f>
        <v>No</v>
      </c>
      <c r="V4557" s="4" t="str">
        <f>IF(Table1[[#This Row],[Ticket Status]]="Pending Customer Response","Yes","No")</f>
        <v>Yes</v>
      </c>
      <c r="W4557" s="5">
        <f ca="1">COUNTIFS(Table1[Agent_name],Table1[[#This Row],[Agent_name]],Table1[Month],Table1[[#This Row],[Month]])/160</f>
        <v>0.6875</v>
      </c>
    </row>
    <row r="4558" spans="1:23" x14ac:dyDescent="0.25">
      <c r="A4558">
        <v>4557</v>
      </c>
      <c r="B4558" t="s">
        <v>14859</v>
      </c>
      <c r="C4558" t="s">
        <v>14860</v>
      </c>
      <c r="D4558">
        <v>42</v>
      </c>
      <c r="E4558" t="s">
        <v>19</v>
      </c>
      <c r="F4558" t="s">
        <v>20</v>
      </c>
      <c r="G4558" s="1">
        <v>44404</v>
      </c>
      <c r="H4558" t="s">
        <v>66</v>
      </c>
      <c r="I4558" t="s">
        <v>141</v>
      </c>
      <c r="J4558" s="3" t="s">
        <v>14861</v>
      </c>
      <c r="K4558" t="s">
        <v>62</v>
      </c>
      <c r="M4558" t="s">
        <v>25</v>
      </c>
      <c r="N4558" t="s">
        <v>33</v>
      </c>
      <c r="R4558" t="str">
        <f t="shared" ca="1" si="71"/>
        <v>Karan</v>
      </c>
      <c r="S4558" t="str">
        <f>IFERROR(TEXT(DATEVALUE(LEFT(Table1[[#This Row],[Date of Purchase]],10)), "MMMM"), TEXT(Table1[[#This Row],[Date of Purchase]], "MMMM"))</f>
        <v>July</v>
      </c>
      <c r="T4558" t="str">
        <f>IF(OR(
  AND(Table1[[#This Row],[Ticket Priority]]="Critical", Table1[[#This Row],[Ticket Status]]&lt;&gt;"Closed"),
  AND(Table1[[#This Row],[Ticket Priority]]="High", Table1[[#This Row],[Ticket Status]]="Open")
), "Yes", "No")</f>
        <v>Yes</v>
      </c>
      <c r="U4558" s="4" t="str">
        <f>IF(Table1[[#This Row],[Ticket Status]]="Closed","Yes","No")</f>
        <v>No</v>
      </c>
      <c r="V4558" s="4" t="str">
        <f>IF(Table1[[#This Row],[Ticket Status]]="Pending Customer Response","Yes","No")</f>
        <v>No</v>
      </c>
      <c r="W4558" s="5">
        <f ca="1">COUNTIFS(Table1[Agent_name],Table1[[#This Row],[Agent_name]],Table1[Month],Table1[[#This Row],[Month]])/160</f>
        <v>0.21249999999999999</v>
      </c>
    </row>
    <row r="4559" spans="1:23" x14ac:dyDescent="0.25">
      <c r="A4559">
        <v>4558</v>
      </c>
      <c r="B4559" t="s">
        <v>14862</v>
      </c>
      <c r="C4559" t="s">
        <v>14863</v>
      </c>
      <c r="D4559">
        <v>35</v>
      </c>
      <c r="E4559" t="s">
        <v>19</v>
      </c>
      <c r="F4559" t="s">
        <v>30</v>
      </c>
      <c r="G4559" s="1">
        <v>44535</v>
      </c>
      <c r="H4559" t="s">
        <v>67</v>
      </c>
      <c r="I4559" t="s">
        <v>31</v>
      </c>
      <c r="J4559" s="3" t="s">
        <v>14864</v>
      </c>
      <c r="K4559" t="s">
        <v>24</v>
      </c>
      <c r="M4559" t="s">
        <v>41</v>
      </c>
      <c r="N4559" t="s">
        <v>83</v>
      </c>
      <c r="O4559" s="2">
        <v>45078.287708333337</v>
      </c>
      <c r="R4559" t="str">
        <f t="shared" ca="1" si="71"/>
        <v>Arjun</v>
      </c>
      <c r="S4559" t="str">
        <f>IFERROR(TEXT(DATEVALUE(LEFT(Table1[[#This Row],[Date of Purchase]],10)), "MMMM"), TEXT(Table1[[#This Row],[Date of Purchase]], "MMMM"))</f>
        <v>December</v>
      </c>
      <c r="T4559" t="str">
        <f>IF(OR(
  AND(Table1[[#This Row],[Ticket Priority]]="Critical", Table1[[#This Row],[Ticket Status]]&lt;&gt;"Closed"),
  AND(Table1[[#This Row],[Ticket Priority]]="High", Table1[[#This Row],[Ticket Status]]="Open")
), "Yes", "No")</f>
        <v>No</v>
      </c>
      <c r="U4559" s="4" t="str">
        <f>IF(Table1[[#This Row],[Ticket Status]]="Closed","Yes","No")</f>
        <v>No</v>
      </c>
      <c r="V4559" s="4" t="str">
        <f>IF(Table1[[#This Row],[Ticket Status]]="Pending Customer Response","Yes","No")</f>
        <v>Yes</v>
      </c>
      <c r="W4559" s="5">
        <f ca="1">COUNTIFS(Table1[Agent_name],Table1[[#This Row],[Agent_name]],Table1[Month],Table1[[#This Row],[Month]])/160</f>
        <v>0.19375000000000001</v>
      </c>
    </row>
    <row r="4560" spans="1:23" x14ac:dyDescent="0.25">
      <c r="A4560">
        <v>4559</v>
      </c>
      <c r="B4560" t="s">
        <v>14865</v>
      </c>
      <c r="C4560" t="s">
        <v>14866</v>
      </c>
      <c r="D4560">
        <v>47</v>
      </c>
      <c r="E4560" t="s">
        <v>19</v>
      </c>
      <c r="F4560" t="s">
        <v>655</v>
      </c>
      <c r="G4560" s="1">
        <v>44121</v>
      </c>
      <c r="H4560" t="s">
        <v>66</v>
      </c>
      <c r="I4560" t="s">
        <v>77</v>
      </c>
      <c r="J4560" s="3" t="s">
        <v>14867</v>
      </c>
      <c r="K4560" t="s">
        <v>39</v>
      </c>
      <c r="L4560" t="s">
        <v>14868</v>
      </c>
      <c r="M4560" t="s">
        <v>89</v>
      </c>
      <c r="N4560" t="s">
        <v>26</v>
      </c>
      <c r="O4560" s="2">
        <v>45078.277997685182</v>
      </c>
      <c r="P4560" s="2">
        <v>45078.975219907406</v>
      </c>
      <c r="Q4560">
        <v>4</v>
      </c>
      <c r="R4560" t="str">
        <f t="shared" ca="1" si="71"/>
        <v>Ravi</v>
      </c>
      <c r="S4560" t="str">
        <f>IFERROR(TEXT(DATEVALUE(LEFT(Table1[[#This Row],[Date of Purchase]],10)), "MMMM"), TEXT(Table1[[#This Row],[Date of Purchase]], "MMMM"))</f>
        <v>October</v>
      </c>
      <c r="T4560" t="str">
        <f>IF(OR(
  AND(Table1[[#This Row],[Ticket Priority]]="Critical", Table1[[#This Row],[Ticket Status]]&lt;&gt;"Closed"),
  AND(Table1[[#This Row],[Ticket Priority]]="High", Table1[[#This Row],[Ticket Status]]="Open")
), "Yes", "No")</f>
        <v>No</v>
      </c>
      <c r="U4560" s="4" t="str">
        <f>IF(Table1[[#This Row],[Ticket Status]]="Closed","Yes","No")</f>
        <v>Yes</v>
      </c>
      <c r="V4560" s="4" t="str">
        <f>IF(Table1[[#This Row],[Ticket Status]]="Pending Customer Response","Yes","No")</f>
        <v>No</v>
      </c>
      <c r="W4560" s="5">
        <f ca="1">COUNTIFS(Table1[Agent_name],Table1[[#This Row],[Agent_name]],Table1[Month],Table1[[#This Row],[Month]])/160</f>
        <v>0.58125000000000004</v>
      </c>
    </row>
    <row r="4561" spans="1:23" x14ac:dyDescent="0.25">
      <c r="A4561">
        <v>4560</v>
      </c>
      <c r="B4561" t="s">
        <v>14869</v>
      </c>
      <c r="C4561" t="s">
        <v>14870</v>
      </c>
      <c r="D4561">
        <v>43</v>
      </c>
      <c r="E4561" t="s">
        <v>29</v>
      </c>
      <c r="F4561" t="s">
        <v>117</v>
      </c>
      <c r="G4561" s="1">
        <v>44486</v>
      </c>
      <c r="H4561" t="s">
        <v>67</v>
      </c>
      <c r="I4561" t="s">
        <v>60</v>
      </c>
      <c r="J4561" s="3" t="s">
        <v>14871</v>
      </c>
      <c r="K4561" t="s">
        <v>62</v>
      </c>
      <c r="M4561" t="s">
        <v>41</v>
      </c>
      <c r="N4561" t="s">
        <v>26</v>
      </c>
      <c r="R4561" t="str">
        <f t="shared" ca="1" si="71"/>
        <v>Arjun</v>
      </c>
      <c r="S4561" t="str">
        <f>IFERROR(TEXT(DATEVALUE(LEFT(Table1[[#This Row],[Date of Purchase]],10)), "MMMM"), TEXT(Table1[[#This Row],[Date of Purchase]], "MMMM"))</f>
        <v>October</v>
      </c>
      <c r="T4561" t="str">
        <f>IF(OR(
  AND(Table1[[#This Row],[Ticket Priority]]="Critical", Table1[[#This Row],[Ticket Status]]&lt;&gt;"Closed"),
  AND(Table1[[#This Row],[Ticket Priority]]="High", Table1[[#This Row],[Ticket Status]]="Open")
), "Yes", "No")</f>
        <v>No</v>
      </c>
      <c r="U4561" s="4" t="str">
        <f>IF(Table1[[#This Row],[Ticket Status]]="Closed","Yes","No")</f>
        <v>No</v>
      </c>
      <c r="V4561" s="4" t="str">
        <f>IF(Table1[[#This Row],[Ticket Status]]="Pending Customer Response","Yes","No")</f>
        <v>No</v>
      </c>
      <c r="W4561" s="5">
        <f ca="1">COUNTIFS(Table1[Agent_name],Table1[[#This Row],[Agent_name]],Table1[Month],Table1[[#This Row],[Month]])/160</f>
        <v>0.23749999999999999</v>
      </c>
    </row>
    <row r="4562" spans="1:23" x14ac:dyDescent="0.25">
      <c r="A4562">
        <v>4561</v>
      </c>
      <c r="B4562" t="s">
        <v>14872</v>
      </c>
      <c r="C4562" t="s">
        <v>14873</v>
      </c>
      <c r="D4562">
        <v>37</v>
      </c>
      <c r="E4562" t="s">
        <v>58</v>
      </c>
      <c r="F4562" t="s">
        <v>112</v>
      </c>
      <c r="G4562" s="1">
        <v>44374</v>
      </c>
      <c r="H4562" t="s">
        <v>67</v>
      </c>
      <c r="I4562" t="s">
        <v>177</v>
      </c>
      <c r="J4562" s="3" t="s">
        <v>14874</v>
      </c>
      <c r="K4562" t="s">
        <v>62</v>
      </c>
      <c r="M4562" t="s">
        <v>143</v>
      </c>
      <c r="N4562" t="s">
        <v>33</v>
      </c>
      <c r="R4562" t="str">
        <f t="shared" ca="1" si="71"/>
        <v>Neha</v>
      </c>
      <c r="S4562" t="str">
        <f>IFERROR(TEXT(DATEVALUE(LEFT(Table1[[#This Row],[Date of Purchase]],10)), "MMMM"), TEXT(Table1[[#This Row],[Date of Purchase]], "MMMM"))</f>
        <v>June</v>
      </c>
      <c r="T4562" t="str">
        <f>IF(OR(
  AND(Table1[[#This Row],[Ticket Priority]]="Critical", Table1[[#This Row],[Ticket Status]]&lt;&gt;"Closed"),
  AND(Table1[[#This Row],[Ticket Priority]]="High", Table1[[#This Row],[Ticket Status]]="Open")
), "Yes", "No")</f>
        <v>No</v>
      </c>
      <c r="U4562" s="4" t="str">
        <f>IF(Table1[[#This Row],[Ticket Status]]="Closed","Yes","No")</f>
        <v>No</v>
      </c>
      <c r="V4562" s="4" t="str">
        <f>IF(Table1[[#This Row],[Ticket Status]]="Pending Customer Response","Yes","No")</f>
        <v>No</v>
      </c>
      <c r="W4562" s="5">
        <f ca="1">COUNTIFS(Table1[Agent_name],Table1[[#This Row],[Agent_name]],Table1[Month],Table1[[#This Row],[Month]])/160</f>
        <v>0.19375000000000001</v>
      </c>
    </row>
    <row r="4563" spans="1:23" x14ac:dyDescent="0.25">
      <c r="A4563">
        <v>4562</v>
      </c>
      <c r="B4563" t="s">
        <v>10259</v>
      </c>
      <c r="C4563" t="s">
        <v>14875</v>
      </c>
      <c r="D4563">
        <v>57</v>
      </c>
      <c r="E4563" t="s">
        <v>58</v>
      </c>
      <c r="F4563" t="s">
        <v>485</v>
      </c>
      <c r="G4563" s="1">
        <v>43975</v>
      </c>
      <c r="H4563" t="s">
        <v>67</v>
      </c>
      <c r="I4563" t="s">
        <v>141</v>
      </c>
      <c r="J4563" s="3" t="s">
        <v>14876</v>
      </c>
      <c r="K4563" t="s">
        <v>39</v>
      </c>
      <c r="L4563" t="s">
        <v>14877</v>
      </c>
      <c r="M4563" t="s">
        <v>41</v>
      </c>
      <c r="N4563" t="s">
        <v>55</v>
      </c>
      <c r="O4563" s="2">
        <v>45078.309305555558</v>
      </c>
      <c r="P4563" s="2">
        <v>45078.723194444443</v>
      </c>
      <c r="Q4563">
        <v>4</v>
      </c>
      <c r="R4563" t="str">
        <f t="shared" ca="1" si="71"/>
        <v>Ravi</v>
      </c>
      <c r="S4563" t="str">
        <f>IFERROR(TEXT(DATEVALUE(LEFT(Table1[[#This Row],[Date of Purchase]],10)), "MMMM"), TEXT(Table1[[#This Row],[Date of Purchase]], "MMMM"))</f>
        <v>May</v>
      </c>
      <c r="T4563" t="str">
        <f>IF(OR(
  AND(Table1[[#This Row],[Ticket Priority]]="Critical", Table1[[#This Row],[Ticket Status]]&lt;&gt;"Closed"),
  AND(Table1[[#This Row],[Ticket Priority]]="High", Table1[[#This Row],[Ticket Status]]="Open")
), "Yes", "No")</f>
        <v>No</v>
      </c>
      <c r="U4563" s="4" t="str">
        <f>IF(Table1[[#This Row],[Ticket Status]]="Closed","Yes","No")</f>
        <v>Yes</v>
      </c>
      <c r="V4563" s="4" t="str">
        <f>IF(Table1[[#This Row],[Ticket Status]]="Pending Customer Response","Yes","No")</f>
        <v>No</v>
      </c>
      <c r="W4563" s="5">
        <f ca="1">COUNTIFS(Table1[Agent_name],Table1[[#This Row],[Agent_name]],Table1[Month],Table1[[#This Row],[Month]])/160</f>
        <v>0.67500000000000004</v>
      </c>
    </row>
    <row r="4564" spans="1:23" x14ac:dyDescent="0.25">
      <c r="A4564">
        <v>4563</v>
      </c>
      <c r="B4564" t="s">
        <v>14878</v>
      </c>
      <c r="C4564" t="s">
        <v>14879</v>
      </c>
      <c r="D4564">
        <v>48</v>
      </c>
      <c r="E4564" t="s">
        <v>19</v>
      </c>
      <c r="F4564" t="s">
        <v>202</v>
      </c>
      <c r="G4564" s="1">
        <v>44145</v>
      </c>
      <c r="H4564" t="s">
        <v>66</v>
      </c>
      <c r="I4564" t="s">
        <v>99</v>
      </c>
      <c r="J4564" s="3" t="s">
        <v>14880</v>
      </c>
      <c r="K4564" t="s">
        <v>24</v>
      </c>
      <c r="M4564" t="s">
        <v>25</v>
      </c>
      <c r="N4564" t="s">
        <v>55</v>
      </c>
      <c r="O4564" s="2">
        <v>45078.973900462966</v>
      </c>
      <c r="R4564" t="str">
        <f t="shared" ca="1" si="71"/>
        <v>Priya</v>
      </c>
      <c r="S4564" t="str">
        <f>IFERROR(TEXT(DATEVALUE(LEFT(Table1[[#This Row],[Date of Purchase]],10)), "MMMM"), TEXT(Table1[[#This Row],[Date of Purchase]], "MMMM"))</f>
        <v>November</v>
      </c>
      <c r="T4564" t="str">
        <f>IF(OR(
  AND(Table1[[#This Row],[Ticket Priority]]="Critical", Table1[[#This Row],[Ticket Status]]&lt;&gt;"Closed"),
  AND(Table1[[#This Row],[Ticket Priority]]="High", Table1[[#This Row],[Ticket Status]]="Open")
), "Yes", "No")</f>
        <v>Yes</v>
      </c>
      <c r="U4564" s="4" t="str">
        <f>IF(Table1[[#This Row],[Ticket Status]]="Closed","Yes","No")</f>
        <v>No</v>
      </c>
      <c r="V4564" s="4" t="str">
        <f>IF(Table1[[#This Row],[Ticket Status]]="Pending Customer Response","Yes","No")</f>
        <v>Yes</v>
      </c>
      <c r="W4564" s="5">
        <f ca="1">COUNTIFS(Table1[Agent_name],Table1[[#This Row],[Agent_name]],Table1[Month],Table1[[#This Row],[Month]])/160</f>
        <v>0.41249999999999998</v>
      </c>
    </row>
    <row r="4565" spans="1:23" x14ac:dyDescent="0.25">
      <c r="A4565">
        <v>4564</v>
      </c>
      <c r="B4565" t="s">
        <v>14881</v>
      </c>
      <c r="C4565" t="s">
        <v>14882</v>
      </c>
      <c r="D4565">
        <v>54</v>
      </c>
      <c r="E4565" t="s">
        <v>19</v>
      </c>
      <c r="F4565" t="s">
        <v>98</v>
      </c>
      <c r="G4565" s="1">
        <v>44319</v>
      </c>
      <c r="H4565" t="s">
        <v>66</v>
      </c>
      <c r="I4565" t="s">
        <v>60</v>
      </c>
      <c r="J4565" s="3" t="s">
        <v>1230</v>
      </c>
      <c r="K4565" t="s">
        <v>62</v>
      </c>
      <c r="M4565" t="s">
        <v>143</v>
      </c>
      <c r="N4565" t="s">
        <v>55</v>
      </c>
      <c r="R4565" t="str">
        <f t="shared" ca="1" si="71"/>
        <v>Sara</v>
      </c>
      <c r="S4565" t="str">
        <f>IFERROR(TEXT(DATEVALUE(LEFT(Table1[[#This Row],[Date of Purchase]],10)), "MMMM"), TEXT(Table1[[#This Row],[Date of Purchase]], "MMMM"))</f>
        <v>May</v>
      </c>
      <c r="T4565" t="str">
        <f>IF(OR(
  AND(Table1[[#This Row],[Ticket Priority]]="Critical", Table1[[#This Row],[Ticket Status]]&lt;&gt;"Closed"),
  AND(Table1[[#This Row],[Ticket Priority]]="High", Table1[[#This Row],[Ticket Status]]="Open")
), "Yes", "No")</f>
        <v>No</v>
      </c>
      <c r="U4565" s="4" t="str">
        <f>IF(Table1[[#This Row],[Ticket Status]]="Closed","Yes","No")</f>
        <v>No</v>
      </c>
      <c r="V4565" s="4" t="str">
        <f>IF(Table1[[#This Row],[Ticket Status]]="Pending Customer Response","Yes","No")</f>
        <v>No</v>
      </c>
      <c r="W4565" s="5">
        <f ca="1">COUNTIFS(Table1[Agent_name],Table1[[#This Row],[Agent_name]],Table1[Month],Table1[[#This Row],[Month]])/160</f>
        <v>0.64375000000000004</v>
      </c>
    </row>
    <row r="4566" spans="1:23" x14ac:dyDescent="0.25">
      <c r="A4566">
        <v>4565</v>
      </c>
      <c r="B4566" t="s">
        <v>14883</v>
      </c>
      <c r="C4566" t="s">
        <v>14884</v>
      </c>
      <c r="D4566">
        <v>61</v>
      </c>
      <c r="E4566" t="s">
        <v>19</v>
      </c>
      <c r="F4566" t="s">
        <v>317</v>
      </c>
      <c r="G4566" s="1">
        <v>44125</v>
      </c>
      <c r="H4566" t="s">
        <v>66</v>
      </c>
      <c r="I4566" t="s">
        <v>52</v>
      </c>
      <c r="J4566" s="3" t="s">
        <v>14885</v>
      </c>
      <c r="K4566" t="s">
        <v>39</v>
      </c>
      <c r="L4566" t="s">
        <v>14886</v>
      </c>
      <c r="M4566" t="s">
        <v>143</v>
      </c>
      <c r="N4566" t="s">
        <v>26</v>
      </c>
      <c r="O4566" s="2">
        <v>45078.526712962965</v>
      </c>
      <c r="P4566" s="2">
        <v>45078.330879629626</v>
      </c>
      <c r="Q4566">
        <v>5</v>
      </c>
      <c r="R4566" t="str">
        <f t="shared" ca="1" si="71"/>
        <v>Aisha</v>
      </c>
      <c r="S4566" t="str">
        <f>IFERROR(TEXT(DATEVALUE(LEFT(Table1[[#This Row],[Date of Purchase]],10)), "MMMM"), TEXT(Table1[[#This Row],[Date of Purchase]], "MMMM"))</f>
        <v>October</v>
      </c>
      <c r="T4566" t="str">
        <f>IF(OR(
  AND(Table1[[#This Row],[Ticket Priority]]="Critical", Table1[[#This Row],[Ticket Status]]&lt;&gt;"Closed"),
  AND(Table1[[#This Row],[Ticket Priority]]="High", Table1[[#This Row],[Ticket Status]]="Open")
), "Yes", "No")</f>
        <v>No</v>
      </c>
      <c r="U4566" s="4" t="str">
        <f>IF(Table1[[#This Row],[Ticket Status]]="Closed","Yes","No")</f>
        <v>Yes</v>
      </c>
      <c r="V4566" s="4" t="str">
        <f>IF(Table1[[#This Row],[Ticket Status]]="Pending Customer Response","Yes","No")</f>
        <v>No</v>
      </c>
      <c r="W4566" s="5">
        <f ca="1">COUNTIFS(Table1[Agent_name],Table1[[#This Row],[Agent_name]],Table1[Month],Table1[[#This Row],[Month]])/160</f>
        <v>0.85624999999999996</v>
      </c>
    </row>
    <row r="4567" spans="1:23" x14ac:dyDescent="0.25">
      <c r="A4567">
        <v>4566</v>
      </c>
      <c r="B4567" t="s">
        <v>14887</v>
      </c>
      <c r="C4567" t="s">
        <v>14888</v>
      </c>
      <c r="D4567">
        <v>47</v>
      </c>
      <c r="E4567" t="s">
        <v>58</v>
      </c>
      <c r="F4567" t="s">
        <v>71</v>
      </c>
      <c r="G4567" s="1">
        <v>44396</v>
      </c>
      <c r="H4567" t="s">
        <v>59</v>
      </c>
      <c r="I4567" t="s">
        <v>72</v>
      </c>
      <c r="J4567" s="3" t="s">
        <v>14889</v>
      </c>
      <c r="K4567" t="s">
        <v>62</v>
      </c>
      <c r="M4567" t="s">
        <v>89</v>
      </c>
      <c r="N4567" t="s">
        <v>33</v>
      </c>
      <c r="R4567" t="str">
        <f t="shared" ca="1" si="71"/>
        <v>Aisha</v>
      </c>
      <c r="S4567" t="str">
        <f>IFERROR(TEXT(DATEVALUE(LEFT(Table1[[#This Row],[Date of Purchase]],10)), "MMMM"), TEXT(Table1[[#This Row],[Date of Purchase]], "MMMM"))</f>
        <v>July</v>
      </c>
      <c r="T4567" t="str">
        <f>IF(OR(
  AND(Table1[[#This Row],[Ticket Priority]]="Critical", Table1[[#This Row],[Ticket Status]]&lt;&gt;"Closed"),
  AND(Table1[[#This Row],[Ticket Priority]]="High", Table1[[#This Row],[Ticket Status]]="Open")
), "Yes", "No")</f>
        <v>Yes</v>
      </c>
      <c r="U4567" s="4" t="str">
        <f>IF(Table1[[#This Row],[Ticket Status]]="Closed","Yes","No")</f>
        <v>No</v>
      </c>
      <c r="V4567" s="4" t="str">
        <f>IF(Table1[[#This Row],[Ticket Status]]="Pending Customer Response","Yes","No")</f>
        <v>No</v>
      </c>
      <c r="W4567" s="5">
        <f ca="1">COUNTIFS(Table1[Agent_name],Table1[[#This Row],[Agent_name]],Table1[Month],Table1[[#This Row],[Month]])/160</f>
        <v>0.875</v>
      </c>
    </row>
    <row r="4568" spans="1:23" x14ac:dyDescent="0.25">
      <c r="A4568">
        <v>4567</v>
      </c>
      <c r="B4568" t="s">
        <v>14890</v>
      </c>
      <c r="C4568" t="s">
        <v>14891</v>
      </c>
      <c r="D4568">
        <v>52</v>
      </c>
      <c r="E4568" t="s">
        <v>29</v>
      </c>
      <c r="F4568" t="s">
        <v>202</v>
      </c>
      <c r="G4568" s="1">
        <v>43977</v>
      </c>
      <c r="H4568" t="s">
        <v>66</v>
      </c>
      <c r="I4568" t="s">
        <v>67</v>
      </c>
      <c r="J4568" s="3" t="s">
        <v>14892</v>
      </c>
      <c r="K4568" t="s">
        <v>62</v>
      </c>
      <c r="M4568" t="s">
        <v>25</v>
      </c>
      <c r="N4568" t="s">
        <v>26</v>
      </c>
      <c r="R4568" t="str">
        <f t="shared" ca="1" si="71"/>
        <v>Mohit</v>
      </c>
      <c r="S4568" t="str">
        <f>IFERROR(TEXT(DATEVALUE(LEFT(Table1[[#This Row],[Date of Purchase]],10)), "MMMM"), TEXT(Table1[[#This Row],[Date of Purchase]], "MMMM"))</f>
        <v>May</v>
      </c>
      <c r="T4568" t="str">
        <f>IF(OR(
  AND(Table1[[#This Row],[Ticket Priority]]="Critical", Table1[[#This Row],[Ticket Status]]&lt;&gt;"Closed"),
  AND(Table1[[#This Row],[Ticket Priority]]="High", Table1[[#This Row],[Ticket Status]]="Open")
), "Yes", "No")</f>
        <v>Yes</v>
      </c>
      <c r="U4568" s="4" t="str">
        <f>IF(Table1[[#This Row],[Ticket Status]]="Closed","Yes","No")</f>
        <v>No</v>
      </c>
      <c r="V4568" s="4" t="str">
        <f>IF(Table1[[#This Row],[Ticket Status]]="Pending Customer Response","Yes","No")</f>
        <v>No</v>
      </c>
      <c r="W4568" s="5">
        <f ca="1">COUNTIFS(Table1[Agent_name],Table1[[#This Row],[Agent_name]],Table1[Month],Table1[[#This Row],[Month]])/160</f>
        <v>0.45624999999999999</v>
      </c>
    </row>
    <row r="4569" spans="1:23" x14ac:dyDescent="0.25">
      <c r="A4569">
        <v>4568</v>
      </c>
      <c r="B4569" t="s">
        <v>14893</v>
      </c>
      <c r="C4569" t="s">
        <v>14894</v>
      </c>
      <c r="D4569">
        <v>70</v>
      </c>
      <c r="E4569" t="s">
        <v>58</v>
      </c>
      <c r="F4569" t="s">
        <v>86</v>
      </c>
      <c r="G4569" s="1">
        <v>44279</v>
      </c>
      <c r="H4569" t="s">
        <v>59</v>
      </c>
      <c r="I4569" t="s">
        <v>59</v>
      </c>
      <c r="J4569" s="3" t="s">
        <v>14895</v>
      </c>
      <c r="K4569" t="s">
        <v>62</v>
      </c>
      <c r="M4569" t="s">
        <v>89</v>
      </c>
      <c r="N4569" t="s">
        <v>83</v>
      </c>
      <c r="R4569" t="str">
        <f t="shared" ca="1" si="71"/>
        <v>Rahul</v>
      </c>
      <c r="S4569" t="str">
        <f>IFERROR(TEXT(DATEVALUE(LEFT(Table1[[#This Row],[Date of Purchase]],10)), "MMMM"), TEXT(Table1[[#This Row],[Date of Purchase]], "MMMM"))</f>
        <v>March</v>
      </c>
      <c r="T4569" t="str">
        <f>IF(OR(
  AND(Table1[[#This Row],[Ticket Priority]]="Critical", Table1[[#This Row],[Ticket Status]]&lt;&gt;"Closed"),
  AND(Table1[[#This Row],[Ticket Priority]]="High", Table1[[#This Row],[Ticket Status]]="Open")
), "Yes", "No")</f>
        <v>Yes</v>
      </c>
      <c r="U4569" s="4" t="str">
        <f>IF(Table1[[#This Row],[Ticket Status]]="Closed","Yes","No")</f>
        <v>No</v>
      </c>
      <c r="V4569" s="4" t="str">
        <f>IF(Table1[[#This Row],[Ticket Status]]="Pending Customer Response","Yes","No")</f>
        <v>No</v>
      </c>
      <c r="W4569" s="5">
        <f ca="1">COUNTIFS(Table1[Agent_name],Table1[[#This Row],[Agent_name]],Table1[Month],Table1[[#This Row],[Month]])/160</f>
        <v>0.19375000000000001</v>
      </c>
    </row>
    <row r="4570" spans="1:23" x14ac:dyDescent="0.25">
      <c r="A4570">
        <v>4569</v>
      </c>
      <c r="B4570" t="s">
        <v>14896</v>
      </c>
      <c r="C4570" t="s">
        <v>14897</v>
      </c>
      <c r="D4570">
        <v>56</v>
      </c>
      <c r="E4570" t="s">
        <v>29</v>
      </c>
      <c r="F4570" t="s">
        <v>30</v>
      </c>
      <c r="G4570" s="1">
        <v>44047</v>
      </c>
      <c r="H4570" t="s">
        <v>67</v>
      </c>
      <c r="I4570" t="s">
        <v>46</v>
      </c>
      <c r="J4570" s="3" t="s">
        <v>14898</v>
      </c>
      <c r="K4570" t="s">
        <v>24</v>
      </c>
      <c r="M4570" t="s">
        <v>25</v>
      </c>
      <c r="N4570" t="s">
        <v>26</v>
      </c>
      <c r="O4570" s="2">
        <v>45078.708009259259</v>
      </c>
      <c r="R4570" t="str">
        <f t="shared" ca="1" si="71"/>
        <v>Rahul</v>
      </c>
      <c r="S4570" t="str">
        <f>IFERROR(TEXT(DATEVALUE(LEFT(Table1[[#This Row],[Date of Purchase]],10)), "MMMM"), TEXT(Table1[[#This Row],[Date of Purchase]], "MMMM"))</f>
        <v>August</v>
      </c>
      <c r="T4570" t="str">
        <f>IF(OR(
  AND(Table1[[#This Row],[Ticket Priority]]="Critical", Table1[[#This Row],[Ticket Status]]&lt;&gt;"Closed"),
  AND(Table1[[#This Row],[Ticket Priority]]="High", Table1[[#This Row],[Ticket Status]]="Open")
), "Yes", "No")</f>
        <v>Yes</v>
      </c>
      <c r="U4570" s="4" t="str">
        <f>IF(Table1[[#This Row],[Ticket Status]]="Closed","Yes","No")</f>
        <v>No</v>
      </c>
      <c r="V4570" s="4" t="str">
        <f>IF(Table1[[#This Row],[Ticket Status]]="Pending Customer Response","Yes","No")</f>
        <v>Yes</v>
      </c>
      <c r="W4570" s="5">
        <f ca="1">COUNTIFS(Table1[Agent_name],Table1[[#This Row],[Agent_name]],Table1[Month],Table1[[#This Row],[Month]])/160</f>
        <v>0.22500000000000001</v>
      </c>
    </row>
    <row r="4571" spans="1:23" x14ac:dyDescent="0.25">
      <c r="A4571">
        <v>4570</v>
      </c>
      <c r="B4571" t="s">
        <v>14899</v>
      </c>
      <c r="C4571" t="s">
        <v>14900</v>
      </c>
      <c r="D4571">
        <v>36</v>
      </c>
      <c r="E4571" t="s">
        <v>29</v>
      </c>
      <c r="F4571" t="s">
        <v>202</v>
      </c>
      <c r="G4571" s="1">
        <v>44209</v>
      </c>
      <c r="H4571" t="s">
        <v>45</v>
      </c>
      <c r="I4571" t="s">
        <v>113</v>
      </c>
      <c r="J4571" s="3" t="s">
        <v>14901</v>
      </c>
      <c r="K4571" t="s">
        <v>62</v>
      </c>
      <c r="M4571" t="s">
        <v>89</v>
      </c>
      <c r="N4571" t="s">
        <v>26</v>
      </c>
      <c r="R4571" t="str">
        <f t="shared" ca="1" si="71"/>
        <v>Aisha</v>
      </c>
      <c r="S4571" t="str">
        <f>IFERROR(TEXT(DATEVALUE(LEFT(Table1[[#This Row],[Date of Purchase]],10)), "MMMM"), TEXT(Table1[[#This Row],[Date of Purchase]], "MMMM"))</f>
        <v>January</v>
      </c>
      <c r="T4571" t="str">
        <f>IF(OR(
  AND(Table1[[#This Row],[Ticket Priority]]="Critical", Table1[[#This Row],[Ticket Status]]&lt;&gt;"Closed"),
  AND(Table1[[#This Row],[Ticket Priority]]="High", Table1[[#This Row],[Ticket Status]]="Open")
), "Yes", "No")</f>
        <v>Yes</v>
      </c>
      <c r="U4571" s="4" t="str">
        <f>IF(Table1[[#This Row],[Ticket Status]]="Closed","Yes","No")</f>
        <v>No</v>
      </c>
      <c r="V4571" s="4" t="str">
        <f>IF(Table1[[#This Row],[Ticket Status]]="Pending Customer Response","Yes","No")</f>
        <v>No</v>
      </c>
      <c r="W4571" s="5">
        <f ca="1">COUNTIFS(Table1[Agent_name],Table1[[#This Row],[Agent_name]],Table1[Month],Table1[[#This Row],[Month]])/160</f>
        <v>0.83125000000000004</v>
      </c>
    </row>
    <row r="4572" spans="1:23" x14ac:dyDescent="0.25">
      <c r="A4572">
        <v>4571</v>
      </c>
      <c r="B4572" t="s">
        <v>14902</v>
      </c>
      <c r="C4572" t="s">
        <v>14903</v>
      </c>
      <c r="D4572">
        <v>36</v>
      </c>
      <c r="E4572" t="s">
        <v>19</v>
      </c>
      <c r="F4572" t="s">
        <v>242</v>
      </c>
      <c r="G4572" s="1">
        <v>44534</v>
      </c>
      <c r="H4572" t="s">
        <v>45</v>
      </c>
      <c r="I4572" t="s">
        <v>93</v>
      </c>
      <c r="J4572" s="3" t="s">
        <v>14904</v>
      </c>
      <c r="K4572" t="s">
        <v>24</v>
      </c>
      <c r="M4572" t="s">
        <v>25</v>
      </c>
      <c r="N4572" t="s">
        <v>83</v>
      </c>
      <c r="O4572" s="2">
        <v>45078.899016203701</v>
      </c>
      <c r="R4572" t="str">
        <f t="shared" ca="1" si="71"/>
        <v>Ravi</v>
      </c>
      <c r="S4572" t="str">
        <f>IFERROR(TEXT(DATEVALUE(LEFT(Table1[[#This Row],[Date of Purchase]],10)), "MMMM"), TEXT(Table1[[#This Row],[Date of Purchase]], "MMMM"))</f>
        <v>December</v>
      </c>
      <c r="T4572" t="str">
        <f>IF(OR(
  AND(Table1[[#This Row],[Ticket Priority]]="Critical", Table1[[#This Row],[Ticket Status]]&lt;&gt;"Closed"),
  AND(Table1[[#This Row],[Ticket Priority]]="High", Table1[[#This Row],[Ticket Status]]="Open")
), "Yes", "No")</f>
        <v>Yes</v>
      </c>
      <c r="U4572" s="4" t="str">
        <f>IF(Table1[[#This Row],[Ticket Status]]="Closed","Yes","No")</f>
        <v>No</v>
      </c>
      <c r="V4572" s="4" t="str">
        <f>IF(Table1[[#This Row],[Ticket Status]]="Pending Customer Response","Yes","No")</f>
        <v>Yes</v>
      </c>
      <c r="W4572" s="5">
        <f ca="1">COUNTIFS(Table1[Agent_name],Table1[[#This Row],[Agent_name]],Table1[Month],Table1[[#This Row],[Month]])/160</f>
        <v>0.66249999999999998</v>
      </c>
    </row>
    <row r="4573" spans="1:23" x14ac:dyDescent="0.25">
      <c r="A4573">
        <v>4572</v>
      </c>
      <c r="B4573" t="s">
        <v>14905</v>
      </c>
      <c r="C4573" t="s">
        <v>14906</v>
      </c>
      <c r="D4573">
        <v>52</v>
      </c>
      <c r="E4573" t="s">
        <v>58</v>
      </c>
      <c r="F4573" t="s">
        <v>117</v>
      </c>
      <c r="G4573" s="1">
        <v>43996</v>
      </c>
      <c r="H4573" t="s">
        <v>59</v>
      </c>
      <c r="I4573" t="s">
        <v>99</v>
      </c>
      <c r="J4573" s="3" t="s">
        <v>14907</v>
      </c>
      <c r="K4573" t="s">
        <v>39</v>
      </c>
      <c r="L4573" t="s">
        <v>14908</v>
      </c>
      <c r="M4573" t="s">
        <v>41</v>
      </c>
      <c r="N4573" t="s">
        <v>55</v>
      </c>
      <c r="O4573" s="2">
        <v>45078.122650462959</v>
      </c>
      <c r="P4573" s="2">
        <v>45078.336539351854</v>
      </c>
      <c r="Q4573">
        <v>5</v>
      </c>
      <c r="R4573" t="str">
        <f t="shared" ca="1" si="71"/>
        <v>Rahul</v>
      </c>
      <c r="S4573" t="str">
        <f>IFERROR(TEXT(DATEVALUE(LEFT(Table1[[#This Row],[Date of Purchase]],10)), "MMMM"), TEXT(Table1[[#This Row],[Date of Purchase]], "MMMM"))</f>
        <v>June</v>
      </c>
      <c r="T4573" t="str">
        <f>IF(OR(
  AND(Table1[[#This Row],[Ticket Priority]]="Critical", Table1[[#This Row],[Ticket Status]]&lt;&gt;"Closed"),
  AND(Table1[[#This Row],[Ticket Priority]]="High", Table1[[#This Row],[Ticket Status]]="Open")
), "Yes", "No")</f>
        <v>No</v>
      </c>
      <c r="U4573" s="4" t="str">
        <f>IF(Table1[[#This Row],[Ticket Status]]="Closed","Yes","No")</f>
        <v>Yes</v>
      </c>
      <c r="V4573" s="4" t="str">
        <f>IF(Table1[[#This Row],[Ticket Status]]="Pending Customer Response","Yes","No")</f>
        <v>No</v>
      </c>
      <c r="W4573" s="5">
        <f ca="1">COUNTIFS(Table1[Agent_name],Table1[[#This Row],[Agent_name]],Table1[Month],Table1[[#This Row],[Month]])/160</f>
        <v>0.22500000000000001</v>
      </c>
    </row>
    <row r="4574" spans="1:23" x14ac:dyDescent="0.25">
      <c r="A4574">
        <v>4573</v>
      </c>
      <c r="B4574" t="s">
        <v>14909</v>
      </c>
      <c r="C4574" t="s">
        <v>14910</v>
      </c>
      <c r="D4574">
        <v>41</v>
      </c>
      <c r="E4574" t="s">
        <v>19</v>
      </c>
      <c r="F4574" t="s">
        <v>107</v>
      </c>
      <c r="G4574" s="1">
        <v>44423</v>
      </c>
      <c r="H4574" t="s">
        <v>59</v>
      </c>
      <c r="I4574" t="s">
        <v>31</v>
      </c>
      <c r="J4574" s="3" t="s">
        <v>14911</v>
      </c>
      <c r="K4574" t="s">
        <v>39</v>
      </c>
      <c r="L4574" t="s">
        <v>14912</v>
      </c>
      <c r="M4574" t="s">
        <v>41</v>
      </c>
      <c r="N4574" t="s">
        <v>26</v>
      </c>
      <c r="O4574" s="2">
        <v>45078.694895833331</v>
      </c>
      <c r="P4574" s="2">
        <v>45078.853229166663</v>
      </c>
      <c r="Q4574">
        <v>1</v>
      </c>
      <c r="R4574" t="str">
        <f t="shared" ca="1" si="71"/>
        <v>Divya</v>
      </c>
      <c r="S4574" t="str">
        <f>IFERROR(TEXT(DATEVALUE(LEFT(Table1[[#This Row],[Date of Purchase]],10)), "MMMM"), TEXT(Table1[[#This Row],[Date of Purchase]], "MMMM"))</f>
        <v>August</v>
      </c>
      <c r="T4574" t="str">
        <f>IF(OR(
  AND(Table1[[#This Row],[Ticket Priority]]="Critical", Table1[[#This Row],[Ticket Status]]&lt;&gt;"Closed"),
  AND(Table1[[#This Row],[Ticket Priority]]="High", Table1[[#This Row],[Ticket Status]]="Open")
), "Yes", "No")</f>
        <v>No</v>
      </c>
      <c r="U4574" s="4" t="str">
        <f>IF(Table1[[#This Row],[Ticket Status]]="Closed","Yes","No")</f>
        <v>Yes</v>
      </c>
      <c r="V4574" s="4" t="str">
        <f>IF(Table1[[#This Row],[Ticket Status]]="Pending Customer Response","Yes","No")</f>
        <v>No</v>
      </c>
      <c r="W4574" s="5">
        <f ca="1">COUNTIFS(Table1[Agent_name],Table1[[#This Row],[Agent_name]],Table1[Month],Table1[[#This Row],[Month]])/160</f>
        <v>0.1875</v>
      </c>
    </row>
    <row r="4575" spans="1:23" x14ac:dyDescent="0.25">
      <c r="A4575">
        <v>4574</v>
      </c>
      <c r="B4575" t="s">
        <v>14913</v>
      </c>
      <c r="C4575" t="s">
        <v>14914</v>
      </c>
      <c r="D4575">
        <v>62</v>
      </c>
      <c r="E4575" t="s">
        <v>58</v>
      </c>
      <c r="F4575" t="s">
        <v>421</v>
      </c>
      <c r="G4575" s="1">
        <v>44319</v>
      </c>
      <c r="H4575" t="s">
        <v>21</v>
      </c>
      <c r="I4575" t="s">
        <v>93</v>
      </c>
      <c r="J4575" s="3" t="s">
        <v>14915</v>
      </c>
      <c r="K4575" t="s">
        <v>39</v>
      </c>
      <c r="L4575" t="s">
        <v>14916</v>
      </c>
      <c r="M4575" t="s">
        <v>89</v>
      </c>
      <c r="N4575" t="s">
        <v>83</v>
      </c>
      <c r="O4575" s="2">
        <v>45078.357407407406</v>
      </c>
      <c r="P4575" s="2">
        <v>45078.627546296295</v>
      </c>
      <c r="Q4575">
        <v>3</v>
      </c>
      <c r="R4575" t="str">
        <f t="shared" ca="1" si="71"/>
        <v>Meera</v>
      </c>
      <c r="S4575" t="str">
        <f>IFERROR(TEXT(DATEVALUE(LEFT(Table1[[#This Row],[Date of Purchase]],10)), "MMMM"), TEXT(Table1[[#This Row],[Date of Purchase]], "MMMM"))</f>
        <v>May</v>
      </c>
      <c r="T4575" t="str">
        <f>IF(OR(
  AND(Table1[[#This Row],[Ticket Priority]]="Critical", Table1[[#This Row],[Ticket Status]]&lt;&gt;"Closed"),
  AND(Table1[[#This Row],[Ticket Priority]]="High", Table1[[#This Row],[Ticket Status]]="Open")
), "Yes", "No")</f>
        <v>No</v>
      </c>
      <c r="U4575" s="4" t="str">
        <f>IF(Table1[[#This Row],[Ticket Status]]="Closed","Yes","No")</f>
        <v>Yes</v>
      </c>
      <c r="V4575" s="4" t="str">
        <f>IF(Table1[[#This Row],[Ticket Status]]="Pending Customer Response","Yes","No")</f>
        <v>No</v>
      </c>
      <c r="W4575" s="5">
        <f ca="1">COUNTIFS(Table1[Agent_name],Table1[[#This Row],[Agent_name]],Table1[Month],Table1[[#This Row],[Month]])/160</f>
        <v>0.26874999999999999</v>
      </c>
    </row>
    <row r="4576" spans="1:23" x14ac:dyDescent="0.25">
      <c r="A4576">
        <v>4575</v>
      </c>
      <c r="B4576" t="s">
        <v>14917</v>
      </c>
      <c r="C4576" t="s">
        <v>14918</v>
      </c>
      <c r="D4576">
        <v>37</v>
      </c>
      <c r="E4576" t="s">
        <v>29</v>
      </c>
      <c r="F4576" t="s">
        <v>117</v>
      </c>
      <c r="G4576" s="1">
        <v>43855</v>
      </c>
      <c r="H4576" t="s">
        <v>59</v>
      </c>
      <c r="I4576" t="s">
        <v>37</v>
      </c>
      <c r="J4576" s="3" t="s">
        <v>1004</v>
      </c>
      <c r="K4576" t="s">
        <v>62</v>
      </c>
      <c r="M4576" t="s">
        <v>143</v>
      </c>
      <c r="N4576" t="s">
        <v>55</v>
      </c>
      <c r="R4576" t="str">
        <f t="shared" ca="1" si="71"/>
        <v>Arjun</v>
      </c>
      <c r="S4576" t="str">
        <f>IFERROR(TEXT(DATEVALUE(LEFT(Table1[[#This Row],[Date of Purchase]],10)), "MMMM"), TEXT(Table1[[#This Row],[Date of Purchase]], "MMMM"))</f>
        <v>January</v>
      </c>
      <c r="T4576" t="str">
        <f>IF(OR(
  AND(Table1[[#This Row],[Ticket Priority]]="Critical", Table1[[#This Row],[Ticket Status]]&lt;&gt;"Closed"),
  AND(Table1[[#This Row],[Ticket Priority]]="High", Table1[[#This Row],[Ticket Status]]="Open")
), "Yes", "No")</f>
        <v>No</v>
      </c>
      <c r="U4576" s="4" t="str">
        <f>IF(Table1[[#This Row],[Ticket Status]]="Closed","Yes","No")</f>
        <v>No</v>
      </c>
      <c r="V4576" s="4" t="str">
        <f>IF(Table1[[#This Row],[Ticket Status]]="Pending Customer Response","Yes","No")</f>
        <v>No</v>
      </c>
      <c r="W4576" s="5">
        <f ca="1">COUNTIFS(Table1[Agent_name],Table1[[#This Row],[Agent_name]],Table1[Month],Table1[[#This Row],[Month]])/160</f>
        <v>0.20624999999999999</v>
      </c>
    </row>
    <row r="4577" spans="1:23" x14ac:dyDescent="0.25">
      <c r="A4577">
        <v>4576</v>
      </c>
      <c r="B4577" t="s">
        <v>14919</v>
      </c>
      <c r="C4577" t="s">
        <v>14920</v>
      </c>
      <c r="D4577">
        <v>32</v>
      </c>
      <c r="E4577" t="s">
        <v>19</v>
      </c>
      <c r="F4577" t="s">
        <v>317</v>
      </c>
      <c r="G4577" s="1">
        <v>44422</v>
      </c>
      <c r="H4577" t="s">
        <v>67</v>
      </c>
      <c r="I4577" t="s">
        <v>150</v>
      </c>
      <c r="J4577" s="3" t="s">
        <v>14921</v>
      </c>
      <c r="K4577" t="s">
        <v>24</v>
      </c>
      <c r="M4577" t="s">
        <v>41</v>
      </c>
      <c r="N4577" t="s">
        <v>26</v>
      </c>
      <c r="O4577" s="2">
        <v>45078.565752314818</v>
      </c>
      <c r="R4577" t="str">
        <f t="shared" ca="1" si="71"/>
        <v>Sara</v>
      </c>
      <c r="S4577" t="str">
        <f>IFERROR(TEXT(DATEVALUE(LEFT(Table1[[#This Row],[Date of Purchase]],10)), "MMMM"), TEXT(Table1[[#This Row],[Date of Purchase]], "MMMM"))</f>
        <v>August</v>
      </c>
      <c r="T4577" t="str">
        <f>IF(OR(
  AND(Table1[[#This Row],[Ticket Priority]]="Critical", Table1[[#This Row],[Ticket Status]]&lt;&gt;"Closed"),
  AND(Table1[[#This Row],[Ticket Priority]]="High", Table1[[#This Row],[Ticket Status]]="Open")
), "Yes", "No")</f>
        <v>No</v>
      </c>
      <c r="U4577" s="4" t="str">
        <f>IF(Table1[[#This Row],[Ticket Status]]="Closed","Yes","No")</f>
        <v>No</v>
      </c>
      <c r="V4577" s="4" t="str">
        <f>IF(Table1[[#This Row],[Ticket Status]]="Pending Customer Response","Yes","No")</f>
        <v>Yes</v>
      </c>
      <c r="W4577" s="5">
        <f ca="1">COUNTIFS(Table1[Agent_name],Table1[[#This Row],[Agent_name]],Table1[Month],Table1[[#This Row],[Month]])/160</f>
        <v>0.8</v>
      </c>
    </row>
    <row r="4578" spans="1:23" x14ac:dyDescent="0.25">
      <c r="A4578">
        <v>4577</v>
      </c>
      <c r="B4578" t="s">
        <v>14922</v>
      </c>
      <c r="C4578" t="s">
        <v>14923</v>
      </c>
      <c r="D4578">
        <v>51</v>
      </c>
      <c r="E4578" t="s">
        <v>19</v>
      </c>
      <c r="F4578" t="s">
        <v>76</v>
      </c>
      <c r="G4578" s="1">
        <v>44310</v>
      </c>
      <c r="H4578" t="s">
        <v>45</v>
      </c>
      <c r="I4578" t="s">
        <v>93</v>
      </c>
      <c r="J4578" s="3" t="s">
        <v>14924</v>
      </c>
      <c r="K4578" t="s">
        <v>39</v>
      </c>
      <c r="L4578" t="s">
        <v>14925</v>
      </c>
      <c r="M4578" t="s">
        <v>25</v>
      </c>
      <c r="N4578" t="s">
        <v>83</v>
      </c>
      <c r="O4578" s="2">
        <v>45078.58452546296</v>
      </c>
      <c r="P4578" s="2">
        <v>45078.777581018519</v>
      </c>
      <c r="Q4578">
        <v>3</v>
      </c>
      <c r="R4578" t="str">
        <f t="shared" ca="1" si="71"/>
        <v>Ravi</v>
      </c>
      <c r="S4578" t="str">
        <f>IFERROR(TEXT(DATEVALUE(LEFT(Table1[[#This Row],[Date of Purchase]],10)), "MMMM"), TEXT(Table1[[#This Row],[Date of Purchase]], "MMMM"))</f>
        <v>April</v>
      </c>
      <c r="T4578" t="str">
        <f>IF(OR(
  AND(Table1[[#This Row],[Ticket Priority]]="Critical", Table1[[#This Row],[Ticket Status]]&lt;&gt;"Closed"),
  AND(Table1[[#This Row],[Ticket Priority]]="High", Table1[[#This Row],[Ticket Status]]="Open")
), "Yes", "No")</f>
        <v>No</v>
      </c>
      <c r="U4578" s="4" t="str">
        <f>IF(Table1[[#This Row],[Ticket Status]]="Closed","Yes","No")</f>
        <v>Yes</v>
      </c>
      <c r="V4578" s="4" t="str">
        <f>IF(Table1[[#This Row],[Ticket Status]]="Pending Customer Response","Yes","No")</f>
        <v>No</v>
      </c>
      <c r="W4578" s="5">
        <f ca="1">COUNTIFS(Table1[Agent_name],Table1[[#This Row],[Agent_name]],Table1[Month],Table1[[#This Row],[Month]])/160</f>
        <v>0.625</v>
      </c>
    </row>
    <row r="4579" spans="1:23" x14ac:dyDescent="0.25">
      <c r="A4579">
        <v>4578</v>
      </c>
      <c r="B4579" t="s">
        <v>14926</v>
      </c>
      <c r="C4579" t="s">
        <v>14927</v>
      </c>
      <c r="D4579">
        <v>47</v>
      </c>
      <c r="E4579" t="s">
        <v>58</v>
      </c>
      <c r="F4579" t="s">
        <v>161</v>
      </c>
      <c r="G4579" s="1">
        <v>44289</v>
      </c>
      <c r="H4579" t="s">
        <v>66</v>
      </c>
      <c r="I4579" t="s">
        <v>177</v>
      </c>
      <c r="J4579" s="3" t="s">
        <v>14928</v>
      </c>
      <c r="K4579" t="s">
        <v>39</v>
      </c>
      <c r="L4579" t="s">
        <v>14929</v>
      </c>
      <c r="M4579" t="s">
        <v>143</v>
      </c>
      <c r="N4579" t="s">
        <v>26</v>
      </c>
      <c r="O4579" s="2">
        <v>45078.072743055556</v>
      </c>
      <c r="P4579" s="2">
        <v>45078.126909722225</v>
      </c>
      <c r="Q4579">
        <v>3</v>
      </c>
      <c r="R4579" t="str">
        <f t="shared" ca="1" si="71"/>
        <v>Mohit</v>
      </c>
      <c r="S4579" t="str">
        <f>IFERROR(TEXT(DATEVALUE(LEFT(Table1[[#This Row],[Date of Purchase]],10)), "MMMM"), TEXT(Table1[[#This Row],[Date of Purchase]], "MMMM"))</f>
        <v>April</v>
      </c>
      <c r="T4579" t="str">
        <f>IF(OR(
  AND(Table1[[#This Row],[Ticket Priority]]="Critical", Table1[[#This Row],[Ticket Status]]&lt;&gt;"Closed"),
  AND(Table1[[#This Row],[Ticket Priority]]="High", Table1[[#This Row],[Ticket Status]]="Open")
), "Yes", "No")</f>
        <v>No</v>
      </c>
      <c r="U4579" s="4" t="str">
        <f>IF(Table1[[#This Row],[Ticket Status]]="Closed","Yes","No")</f>
        <v>Yes</v>
      </c>
      <c r="V4579" s="4" t="str">
        <f>IF(Table1[[#This Row],[Ticket Status]]="Pending Customer Response","Yes","No")</f>
        <v>No</v>
      </c>
      <c r="W4579" s="5">
        <f ca="1">COUNTIFS(Table1[Agent_name],Table1[[#This Row],[Agent_name]],Table1[Month],Table1[[#This Row],[Month]])/160</f>
        <v>0.45</v>
      </c>
    </row>
    <row r="4580" spans="1:23" x14ac:dyDescent="0.25">
      <c r="A4580">
        <v>4579</v>
      </c>
      <c r="B4580" t="s">
        <v>14930</v>
      </c>
      <c r="C4580" t="s">
        <v>14931</v>
      </c>
      <c r="D4580">
        <v>44</v>
      </c>
      <c r="E4580" t="s">
        <v>58</v>
      </c>
      <c r="F4580" t="s">
        <v>117</v>
      </c>
      <c r="G4580" s="1">
        <v>44265</v>
      </c>
      <c r="H4580" t="s">
        <v>67</v>
      </c>
      <c r="I4580" t="s">
        <v>99</v>
      </c>
      <c r="J4580" s="3" t="s">
        <v>14932</v>
      </c>
      <c r="K4580" t="s">
        <v>24</v>
      </c>
      <c r="M4580" t="s">
        <v>89</v>
      </c>
      <c r="N4580" t="s">
        <v>33</v>
      </c>
      <c r="O4580" s="2">
        <v>45078.086643518516</v>
      </c>
      <c r="R4580" t="str">
        <f t="shared" ca="1" si="71"/>
        <v>Aisha</v>
      </c>
      <c r="S4580" t="str">
        <f>IFERROR(TEXT(DATEVALUE(LEFT(Table1[[#This Row],[Date of Purchase]],10)), "MMMM"), TEXT(Table1[[#This Row],[Date of Purchase]], "MMMM"))</f>
        <v>March</v>
      </c>
      <c r="T4580" t="str">
        <f>IF(OR(
  AND(Table1[[#This Row],[Ticket Priority]]="Critical", Table1[[#This Row],[Ticket Status]]&lt;&gt;"Closed"),
  AND(Table1[[#This Row],[Ticket Priority]]="High", Table1[[#This Row],[Ticket Status]]="Open")
), "Yes", "No")</f>
        <v>No</v>
      </c>
      <c r="U4580" s="4" t="str">
        <f>IF(Table1[[#This Row],[Ticket Status]]="Closed","Yes","No")</f>
        <v>No</v>
      </c>
      <c r="V4580" s="4" t="str">
        <f>IF(Table1[[#This Row],[Ticket Status]]="Pending Customer Response","Yes","No")</f>
        <v>Yes</v>
      </c>
      <c r="W4580" s="5">
        <f ca="1">COUNTIFS(Table1[Agent_name],Table1[[#This Row],[Agent_name]],Table1[Month],Table1[[#This Row],[Month]])/160</f>
        <v>1.0062500000000001</v>
      </c>
    </row>
    <row r="4581" spans="1:23" x14ac:dyDescent="0.25">
      <c r="A4581">
        <v>4580</v>
      </c>
      <c r="B4581" t="s">
        <v>14933</v>
      </c>
      <c r="C4581" t="s">
        <v>14934</v>
      </c>
      <c r="D4581">
        <v>43</v>
      </c>
      <c r="E4581" t="s">
        <v>19</v>
      </c>
      <c r="F4581" t="s">
        <v>117</v>
      </c>
      <c r="G4581" s="1">
        <v>43833</v>
      </c>
      <c r="H4581" t="s">
        <v>21</v>
      </c>
      <c r="I4581" t="s">
        <v>141</v>
      </c>
      <c r="J4581" s="3" t="s">
        <v>14935</v>
      </c>
      <c r="K4581" t="s">
        <v>24</v>
      </c>
      <c r="M4581" t="s">
        <v>89</v>
      </c>
      <c r="N4581" t="s">
        <v>26</v>
      </c>
      <c r="O4581" s="2">
        <v>45078.517916666664</v>
      </c>
      <c r="R4581" t="str">
        <f t="shared" ca="1" si="71"/>
        <v>Ravi</v>
      </c>
      <c r="S4581" t="str">
        <f>IFERROR(TEXT(DATEVALUE(LEFT(Table1[[#This Row],[Date of Purchase]],10)), "MMMM"), TEXT(Table1[[#This Row],[Date of Purchase]], "MMMM"))</f>
        <v>January</v>
      </c>
      <c r="T4581" t="str">
        <f>IF(OR(
  AND(Table1[[#This Row],[Ticket Priority]]="Critical", Table1[[#This Row],[Ticket Status]]&lt;&gt;"Closed"),
  AND(Table1[[#This Row],[Ticket Priority]]="High", Table1[[#This Row],[Ticket Status]]="Open")
), "Yes", "No")</f>
        <v>No</v>
      </c>
      <c r="U4581" s="4" t="str">
        <f>IF(Table1[[#This Row],[Ticket Status]]="Closed","Yes","No")</f>
        <v>No</v>
      </c>
      <c r="V4581" s="4" t="str">
        <f>IF(Table1[[#This Row],[Ticket Status]]="Pending Customer Response","Yes","No")</f>
        <v>Yes</v>
      </c>
      <c r="W4581" s="5">
        <f ca="1">COUNTIFS(Table1[Agent_name],Table1[[#This Row],[Agent_name]],Table1[Month],Table1[[#This Row],[Month]])/160</f>
        <v>0.74375000000000002</v>
      </c>
    </row>
    <row r="4582" spans="1:23" x14ac:dyDescent="0.25">
      <c r="A4582">
        <v>4581</v>
      </c>
      <c r="B4582" t="s">
        <v>14936</v>
      </c>
      <c r="C4582" t="s">
        <v>14937</v>
      </c>
      <c r="D4582">
        <v>60</v>
      </c>
      <c r="E4582" t="s">
        <v>19</v>
      </c>
      <c r="F4582" t="s">
        <v>51</v>
      </c>
      <c r="G4582" s="1">
        <v>44296</v>
      </c>
      <c r="H4582" t="s">
        <v>66</v>
      </c>
      <c r="I4582" t="s">
        <v>22</v>
      </c>
      <c r="J4582" s="3" t="s">
        <v>14938</v>
      </c>
      <c r="K4582" t="s">
        <v>39</v>
      </c>
      <c r="L4582" t="s">
        <v>14939</v>
      </c>
      <c r="M4582" t="s">
        <v>143</v>
      </c>
      <c r="N4582" t="s">
        <v>83</v>
      </c>
      <c r="O4582" s="2">
        <v>45078.770694444444</v>
      </c>
      <c r="P4582" s="2">
        <v>45078.760277777779</v>
      </c>
      <c r="Q4582">
        <v>5</v>
      </c>
      <c r="R4582" t="str">
        <f t="shared" ca="1" si="71"/>
        <v>Sara</v>
      </c>
      <c r="S4582" t="str">
        <f>IFERROR(TEXT(DATEVALUE(LEFT(Table1[[#This Row],[Date of Purchase]],10)), "MMMM"), TEXT(Table1[[#This Row],[Date of Purchase]], "MMMM"))</f>
        <v>April</v>
      </c>
      <c r="T4582" t="str">
        <f>IF(OR(
  AND(Table1[[#This Row],[Ticket Priority]]="Critical", Table1[[#This Row],[Ticket Status]]&lt;&gt;"Closed"),
  AND(Table1[[#This Row],[Ticket Priority]]="High", Table1[[#This Row],[Ticket Status]]="Open")
), "Yes", "No")</f>
        <v>No</v>
      </c>
      <c r="U4582" s="4" t="str">
        <f>IF(Table1[[#This Row],[Ticket Status]]="Closed","Yes","No")</f>
        <v>Yes</v>
      </c>
      <c r="V4582" s="4" t="str">
        <f>IF(Table1[[#This Row],[Ticket Status]]="Pending Customer Response","Yes","No")</f>
        <v>No</v>
      </c>
      <c r="W4582" s="5">
        <f ca="1">COUNTIFS(Table1[Agent_name],Table1[[#This Row],[Agent_name]],Table1[Month],Table1[[#This Row],[Month]])/160</f>
        <v>0.75624999999999998</v>
      </c>
    </row>
    <row r="4583" spans="1:23" x14ac:dyDescent="0.25">
      <c r="A4583">
        <v>4582</v>
      </c>
      <c r="B4583" t="s">
        <v>14940</v>
      </c>
      <c r="C4583" t="s">
        <v>14941</v>
      </c>
      <c r="D4583">
        <v>29</v>
      </c>
      <c r="E4583" t="s">
        <v>58</v>
      </c>
      <c r="F4583" t="s">
        <v>112</v>
      </c>
      <c r="G4583" s="1">
        <v>44015</v>
      </c>
      <c r="H4583" t="s">
        <v>59</v>
      </c>
      <c r="I4583" t="s">
        <v>93</v>
      </c>
      <c r="J4583" s="3" t="s">
        <v>14942</v>
      </c>
      <c r="K4583" t="s">
        <v>62</v>
      </c>
      <c r="M4583" t="s">
        <v>25</v>
      </c>
      <c r="N4583" t="s">
        <v>83</v>
      </c>
      <c r="R4583" t="str">
        <f t="shared" ca="1" si="71"/>
        <v>Aisha</v>
      </c>
      <c r="S4583" t="str">
        <f>IFERROR(TEXT(DATEVALUE(LEFT(Table1[[#This Row],[Date of Purchase]],10)), "MMMM"), TEXT(Table1[[#This Row],[Date of Purchase]], "MMMM"))</f>
        <v>July</v>
      </c>
      <c r="T4583" t="str">
        <f>IF(OR(
  AND(Table1[[#This Row],[Ticket Priority]]="Critical", Table1[[#This Row],[Ticket Status]]&lt;&gt;"Closed"),
  AND(Table1[[#This Row],[Ticket Priority]]="High", Table1[[#This Row],[Ticket Status]]="Open")
), "Yes", "No")</f>
        <v>Yes</v>
      </c>
      <c r="U4583" s="4" t="str">
        <f>IF(Table1[[#This Row],[Ticket Status]]="Closed","Yes","No")</f>
        <v>No</v>
      </c>
      <c r="V4583" s="4" t="str">
        <f>IF(Table1[[#This Row],[Ticket Status]]="Pending Customer Response","Yes","No")</f>
        <v>No</v>
      </c>
      <c r="W4583" s="5">
        <f ca="1">COUNTIFS(Table1[Agent_name],Table1[[#This Row],[Agent_name]],Table1[Month],Table1[[#This Row],[Month]])/160</f>
        <v>0.875</v>
      </c>
    </row>
    <row r="4584" spans="1:23" x14ac:dyDescent="0.25">
      <c r="A4584">
        <v>4583</v>
      </c>
      <c r="B4584" t="s">
        <v>14943</v>
      </c>
      <c r="C4584" t="s">
        <v>14944</v>
      </c>
      <c r="D4584">
        <v>29</v>
      </c>
      <c r="E4584" t="s">
        <v>19</v>
      </c>
      <c r="F4584" t="s">
        <v>149</v>
      </c>
      <c r="G4584" s="1">
        <v>44231</v>
      </c>
      <c r="H4584" t="s">
        <v>45</v>
      </c>
      <c r="I4584" t="s">
        <v>177</v>
      </c>
      <c r="J4584" s="3" t="s">
        <v>14945</v>
      </c>
      <c r="K4584" t="s">
        <v>39</v>
      </c>
      <c r="L4584" t="s">
        <v>14946</v>
      </c>
      <c r="M4584" t="s">
        <v>143</v>
      </c>
      <c r="N4584" t="s">
        <v>33</v>
      </c>
      <c r="O4584" s="2">
        <v>45078.809629629628</v>
      </c>
      <c r="P4584" s="2">
        <v>45078.897824074076</v>
      </c>
      <c r="Q4584">
        <v>5</v>
      </c>
      <c r="R4584" t="str">
        <f t="shared" ca="1" si="71"/>
        <v>Mohit</v>
      </c>
      <c r="S4584" t="str">
        <f>IFERROR(TEXT(DATEVALUE(LEFT(Table1[[#This Row],[Date of Purchase]],10)), "MMMM"), TEXT(Table1[[#This Row],[Date of Purchase]], "MMMM"))</f>
        <v>February</v>
      </c>
      <c r="T4584" t="str">
        <f>IF(OR(
  AND(Table1[[#This Row],[Ticket Priority]]="Critical", Table1[[#This Row],[Ticket Status]]&lt;&gt;"Closed"),
  AND(Table1[[#This Row],[Ticket Priority]]="High", Table1[[#This Row],[Ticket Status]]="Open")
), "Yes", "No")</f>
        <v>No</v>
      </c>
      <c r="U4584" s="4" t="str">
        <f>IF(Table1[[#This Row],[Ticket Status]]="Closed","Yes","No")</f>
        <v>Yes</v>
      </c>
      <c r="V4584" s="4" t="str">
        <f>IF(Table1[[#This Row],[Ticket Status]]="Pending Customer Response","Yes","No")</f>
        <v>No</v>
      </c>
      <c r="W4584" s="5">
        <f ca="1">COUNTIFS(Table1[Agent_name],Table1[[#This Row],[Agent_name]],Table1[Month],Table1[[#This Row],[Month]])/160</f>
        <v>0.52500000000000002</v>
      </c>
    </row>
    <row r="4585" spans="1:23" x14ac:dyDescent="0.25">
      <c r="A4585">
        <v>4584</v>
      </c>
      <c r="B4585" t="s">
        <v>14947</v>
      </c>
      <c r="C4585" t="s">
        <v>14948</v>
      </c>
      <c r="D4585">
        <v>36</v>
      </c>
      <c r="E4585" t="s">
        <v>19</v>
      </c>
      <c r="F4585" t="s">
        <v>149</v>
      </c>
      <c r="G4585" s="1">
        <v>44085</v>
      </c>
      <c r="H4585" t="s">
        <v>59</v>
      </c>
      <c r="I4585" t="s">
        <v>113</v>
      </c>
      <c r="J4585" s="3" t="s">
        <v>14949</v>
      </c>
      <c r="K4585" t="s">
        <v>24</v>
      </c>
      <c r="M4585" t="s">
        <v>41</v>
      </c>
      <c r="N4585" t="s">
        <v>83</v>
      </c>
      <c r="O4585" s="2">
        <v>45078.651990740742</v>
      </c>
      <c r="R4585" t="str">
        <f t="shared" ca="1" si="71"/>
        <v>Meera</v>
      </c>
      <c r="S4585" t="str">
        <f>IFERROR(TEXT(DATEVALUE(LEFT(Table1[[#This Row],[Date of Purchase]],10)), "MMMM"), TEXT(Table1[[#This Row],[Date of Purchase]], "MMMM"))</f>
        <v>September</v>
      </c>
      <c r="T4585" t="str">
        <f>IF(OR(
  AND(Table1[[#This Row],[Ticket Priority]]="Critical", Table1[[#This Row],[Ticket Status]]&lt;&gt;"Closed"),
  AND(Table1[[#This Row],[Ticket Priority]]="High", Table1[[#This Row],[Ticket Status]]="Open")
), "Yes", "No")</f>
        <v>No</v>
      </c>
      <c r="U4585" s="4" t="str">
        <f>IF(Table1[[#This Row],[Ticket Status]]="Closed","Yes","No")</f>
        <v>No</v>
      </c>
      <c r="V4585" s="4" t="str">
        <f>IF(Table1[[#This Row],[Ticket Status]]="Pending Customer Response","Yes","No")</f>
        <v>Yes</v>
      </c>
      <c r="W4585" s="5">
        <f ca="1">COUNTIFS(Table1[Agent_name],Table1[[#This Row],[Agent_name]],Table1[Month],Table1[[#This Row],[Month]])/160</f>
        <v>0.16875000000000001</v>
      </c>
    </row>
    <row r="4586" spans="1:23" x14ac:dyDescent="0.25">
      <c r="A4586">
        <v>4585</v>
      </c>
      <c r="B4586" t="s">
        <v>14950</v>
      </c>
      <c r="C4586" t="s">
        <v>14951</v>
      </c>
      <c r="D4586">
        <v>59</v>
      </c>
      <c r="E4586" t="s">
        <v>29</v>
      </c>
      <c r="F4586" t="s">
        <v>383</v>
      </c>
      <c r="G4586" s="1">
        <v>44322</v>
      </c>
      <c r="H4586" t="s">
        <v>59</v>
      </c>
      <c r="I4586" t="s">
        <v>31</v>
      </c>
      <c r="J4586" s="3" t="s">
        <v>14952</v>
      </c>
      <c r="K4586" t="s">
        <v>39</v>
      </c>
      <c r="L4586" t="s">
        <v>14953</v>
      </c>
      <c r="M4586" t="s">
        <v>41</v>
      </c>
      <c r="N4586" t="s">
        <v>55</v>
      </c>
      <c r="O4586" s="2">
        <v>45078.894375000003</v>
      </c>
      <c r="P4586" s="2">
        <v>45078.033958333333</v>
      </c>
      <c r="Q4586">
        <v>4</v>
      </c>
      <c r="R4586" t="str">
        <f t="shared" ca="1" si="71"/>
        <v>Sara</v>
      </c>
      <c r="S4586" t="str">
        <f>IFERROR(TEXT(DATEVALUE(LEFT(Table1[[#This Row],[Date of Purchase]],10)), "MMMM"), TEXT(Table1[[#This Row],[Date of Purchase]], "MMMM"))</f>
        <v>May</v>
      </c>
      <c r="T4586" t="str">
        <f>IF(OR(
  AND(Table1[[#This Row],[Ticket Priority]]="Critical", Table1[[#This Row],[Ticket Status]]&lt;&gt;"Closed"),
  AND(Table1[[#This Row],[Ticket Priority]]="High", Table1[[#This Row],[Ticket Status]]="Open")
), "Yes", "No")</f>
        <v>No</v>
      </c>
      <c r="U4586" s="4" t="str">
        <f>IF(Table1[[#This Row],[Ticket Status]]="Closed","Yes","No")</f>
        <v>Yes</v>
      </c>
      <c r="V4586" s="4" t="str">
        <f>IF(Table1[[#This Row],[Ticket Status]]="Pending Customer Response","Yes","No")</f>
        <v>No</v>
      </c>
      <c r="W4586" s="5">
        <f ca="1">COUNTIFS(Table1[Agent_name],Table1[[#This Row],[Agent_name]],Table1[Month],Table1[[#This Row],[Month]])/160</f>
        <v>0.64375000000000004</v>
      </c>
    </row>
    <row r="4587" spans="1:23" x14ac:dyDescent="0.25">
      <c r="A4587">
        <v>4586</v>
      </c>
      <c r="B4587" t="s">
        <v>14954</v>
      </c>
      <c r="C4587" t="s">
        <v>14955</v>
      </c>
      <c r="D4587">
        <v>59</v>
      </c>
      <c r="E4587" t="s">
        <v>19</v>
      </c>
      <c r="F4587" t="s">
        <v>421</v>
      </c>
      <c r="G4587" s="1">
        <v>44355</v>
      </c>
      <c r="H4587" t="s">
        <v>21</v>
      </c>
      <c r="I4587" t="s">
        <v>31</v>
      </c>
      <c r="J4587" s="3" t="s">
        <v>14956</v>
      </c>
      <c r="K4587" t="s">
        <v>62</v>
      </c>
      <c r="M4587" t="s">
        <v>89</v>
      </c>
      <c r="N4587" t="s">
        <v>55</v>
      </c>
      <c r="R4587" t="str">
        <f t="shared" ca="1" si="71"/>
        <v>Aisha</v>
      </c>
      <c r="S4587" t="str">
        <f>IFERROR(TEXT(DATEVALUE(LEFT(Table1[[#This Row],[Date of Purchase]],10)), "MMMM"), TEXT(Table1[[#This Row],[Date of Purchase]], "MMMM"))</f>
        <v>June</v>
      </c>
      <c r="T4587" t="str">
        <f>IF(OR(
  AND(Table1[[#This Row],[Ticket Priority]]="Critical", Table1[[#This Row],[Ticket Status]]&lt;&gt;"Closed"),
  AND(Table1[[#This Row],[Ticket Priority]]="High", Table1[[#This Row],[Ticket Status]]="Open")
), "Yes", "No")</f>
        <v>Yes</v>
      </c>
      <c r="U4587" s="4" t="str">
        <f>IF(Table1[[#This Row],[Ticket Status]]="Closed","Yes","No")</f>
        <v>No</v>
      </c>
      <c r="V4587" s="4" t="str">
        <f>IF(Table1[[#This Row],[Ticket Status]]="Pending Customer Response","Yes","No")</f>
        <v>No</v>
      </c>
      <c r="W4587" s="5">
        <f ca="1">COUNTIFS(Table1[Agent_name],Table1[[#This Row],[Agent_name]],Table1[Month],Table1[[#This Row],[Month]])/160</f>
        <v>0.89375000000000004</v>
      </c>
    </row>
    <row r="4588" spans="1:23" x14ac:dyDescent="0.25">
      <c r="A4588">
        <v>4587</v>
      </c>
      <c r="B4588" t="s">
        <v>12822</v>
      </c>
      <c r="C4588" t="s">
        <v>14957</v>
      </c>
      <c r="D4588">
        <v>53</v>
      </c>
      <c r="E4588" t="s">
        <v>29</v>
      </c>
      <c r="F4588" t="s">
        <v>699</v>
      </c>
      <c r="G4588" s="1">
        <v>44498</v>
      </c>
      <c r="H4588" t="s">
        <v>67</v>
      </c>
      <c r="I4588" t="s">
        <v>22</v>
      </c>
      <c r="J4588" s="3" t="s">
        <v>14958</v>
      </c>
      <c r="K4588" t="s">
        <v>24</v>
      </c>
      <c r="M4588" t="s">
        <v>41</v>
      </c>
      <c r="N4588" t="s">
        <v>26</v>
      </c>
      <c r="O4588" s="2">
        <v>45078.370104166665</v>
      </c>
      <c r="R4588" t="str">
        <f t="shared" ca="1" si="71"/>
        <v>Aisha</v>
      </c>
      <c r="S4588" t="str">
        <f>IFERROR(TEXT(DATEVALUE(LEFT(Table1[[#This Row],[Date of Purchase]],10)), "MMMM"), TEXT(Table1[[#This Row],[Date of Purchase]], "MMMM"))</f>
        <v>October</v>
      </c>
      <c r="T4588" t="str">
        <f>IF(OR(
  AND(Table1[[#This Row],[Ticket Priority]]="Critical", Table1[[#This Row],[Ticket Status]]&lt;&gt;"Closed"),
  AND(Table1[[#This Row],[Ticket Priority]]="High", Table1[[#This Row],[Ticket Status]]="Open")
), "Yes", "No")</f>
        <v>No</v>
      </c>
      <c r="U4588" s="4" t="str">
        <f>IF(Table1[[#This Row],[Ticket Status]]="Closed","Yes","No")</f>
        <v>No</v>
      </c>
      <c r="V4588" s="4" t="str">
        <f>IF(Table1[[#This Row],[Ticket Status]]="Pending Customer Response","Yes","No")</f>
        <v>Yes</v>
      </c>
      <c r="W4588" s="5">
        <f ca="1">COUNTIFS(Table1[Agent_name],Table1[[#This Row],[Agent_name]],Table1[Month],Table1[[#This Row],[Month]])/160</f>
        <v>0.85624999999999996</v>
      </c>
    </row>
    <row r="4589" spans="1:23" x14ac:dyDescent="0.25">
      <c r="A4589">
        <v>4588</v>
      </c>
      <c r="B4589" t="s">
        <v>14959</v>
      </c>
      <c r="C4589" t="s">
        <v>14960</v>
      </c>
      <c r="D4589">
        <v>32</v>
      </c>
      <c r="E4589" t="s">
        <v>19</v>
      </c>
      <c r="F4589" t="s">
        <v>129</v>
      </c>
      <c r="G4589" s="1">
        <v>44260</v>
      </c>
      <c r="H4589" t="s">
        <v>59</v>
      </c>
      <c r="I4589" t="s">
        <v>31</v>
      </c>
      <c r="J4589" s="3" t="s">
        <v>14961</v>
      </c>
      <c r="K4589" t="s">
        <v>24</v>
      </c>
      <c r="M4589" t="s">
        <v>89</v>
      </c>
      <c r="N4589" t="s">
        <v>55</v>
      </c>
      <c r="O4589" s="2">
        <v>45078.898599537039</v>
      </c>
      <c r="R4589" t="str">
        <f t="shared" ca="1" si="71"/>
        <v>Ravi</v>
      </c>
      <c r="S4589" t="str">
        <f>IFERROR(TEXT(DATEVALUE(LEFT(Table1[[#This Row],[Date of Purchase]],10)), "MMMM"), TEXT(Table1[[#This Row],[Date of Purchase]], "MMMM"))</f>
        <v>March</v>
      </c>
      <c r="T4589" t="str">
        <f>IF(OR(
  AND(Table1[[#This Row],[Ticket Priority]]="Critical", Table1[[#This Row],[Ticket Status]]&lt;&gt;"Closed"),
  AND(Table1[[#This Row],[Ticket Priority]]="High", Table1[[#This Row],[Ticket Status]]="Open")
), "Yes", "No")</f>
        <v>No</v>
      </c>
      <c r="U4589" s="4" t="str">
        <f>IF(Table1[[#This Row],[Ticket Status]]="Closed","Yes","No")</f>
        <v>No</v>
      </c>
      <c r="V4589" s="4" t="str">
        <f>IF(Table1[[#This Row],[Ticket Status]]="Pending Customer Response","Yes","No")</f>
        <v>Yes</v>
      </c>
      <c r="W4589" s="5">
        <f ca="1">COUNTIFS(Table1[Agent_name],Table1[[#This Row],[Agent_name]],Table1[Month],Table1[[#This Row],[Month]])/160</f>
        <v>0.54374999999999996</v>
      </c>
    </row>
    <row r="4590" spans="1:23" x14ac:dyDescent="0.25">
      <c r="A4590">
        <v>4589</v>
      </c>
      <c r="B4590" t="s">
        <v>14962</v>
      </c>
      <c r="C4590" t="s">
        <v>14963</v>
      </c>
      <c r="D4590">
        <v>45</v>
      </c>
      <c r="E4590" t="s">
        <v>19</v>
      </c>
      <c r="F4590" t="s">
        <v>76</v>
      </c>
      <c r="G4590" s="1">
        <v>44042</v>
      </c>
      <c r="H4590" t="s">
        <v>59</v>
      </c>
      <c r="I4590" t="s">
        <v>141</v>
      </c>
      <c r="J4590" s="3" t="s">
        <v>14964</v>
      </c>
      <c r="K4590" t="s">
        <v>24</v>
      </c>
      <c r="M4590" t="s">
        <v>143</v>
      </c>
      <c r="N4590" t="s">
        <v>33</v>
      </c>
      <c r="O4590" s="2">
        <v>45078.754861111112</v>
      </c>
      <c r="R4590" t="str">
        <f t="shared" ca="1" si="71"/>
        <v>Mohit</v>
      </c>
      <c r="S4590" t="str">
        <f>IFERROR(TEXT(DATEVALUE(LEFT(Table1[[#This Row],[Date of Purchase]],10)), "MMMM"), TEXT(Table1[[#This Row],[Date of Purchase]], "MMMM"))</f>
        <v>July</v>
      </c>
      <c r="T4590" t="str">
        <f>IF(OR(
  AND(Table1[[#This Row],[Ticket Priority]]="Critical", Table1[[#This Row],[Ticket Status]]&lt;&gt;"Closed"),
  AND(Table1[[#This Row],[Ticket Priority]]="High", Table1[[#This Row],[Ticket Status]]="Open")
), "Yes", "No")</f>
        <v>No</v>
      </c>
      <c r="U4590" s="4" t="str">
        <f>IF(Table1[[#This Row],[Ticket Status]]="Closed","Yes","No")</f>
        <v>No</v>
      </c>
      <c r="V4590" s="4" t="str">
        <f>IF(Table1[[#This Row],[Ticket Status]]="Pending Customer Response","Yes","No")</f>
        <v>Yes</v>
      </c>
      <c r="W4590" s="5">
        <f ca="1">COUNTIFS(Table1[Agent_name],Table1[[#This Row],[Agent_name]],Table1[Month],Table1[[#This Row],[Month]])/160</f>
        <v>0.53125</v>
      </c>
    </row>
    <row r="4591" spans="1:23" x14ac:dyDescent="0.25">
      <c r="A4591">
        <v>4590</v>
      </c>
      <c r="B4591" t="s">
        <v>14965</v>
      </c>
      <c r="C4591" t="s">
        <v>14966</v>
      </c>
      <c r="D4591">
        <v>23</v>
      </c>
      <c r="E4591" t="s">
        <v>29</v>
      </c>
      <c r="F4591" t="s">
        <v>223</v>
      </c>
      <c r="G4591" s="1">
        <v>43932</v>
      </c>
      <c r="H4591" t="s">
        <v>67</v>
      </c>
      <c r="I4591" t="s">
        <v>93</v>
      </c>
      <c r="J4591" s="3" t="s">
        <v>14967</v>
      </c>
      <c r="K4591" t="s">
        <v>39</v>
      </c>
      <c r="L4591" t="s">
        <v>14968</v>
      </c>
      <c r="M4591" t="s">
        <v>25</v>
      </c>
      <c r="N4591" t="s">
        <v>83</v>
      </c>
      <c r="O4591" s="2">
        <v>45078.831273148149</v>
      </c>
      <c r="P4591" s="2">
        <v>45078.456273148149</v>
      </c>
      <c r="Q4591">
        <v>4</v>
      </c>
      <c r="R4591" t="str">
        <f t="shared" ca="1" si="71"/>
        <v>Arjun</v>
      </c>
      <c r="S4591" t="str">
        <f>IFERROR(TEXT(DATEVALUE(LEFT(Table1[[#This Row],[Date of Purchase]],10)), "MMMM"), TEXT(Table1[[#This Row],[Date of Purchase]], "MMMM"))</f>
        <v>April</v>
      </c>
      <c r="T4591" t="str">
        <f>IF(OR(
  AND(Table1[[#This Row],[Ticket Priority]]="Critical", Table1[[#This Row],[Ticket Status]]&lt;&gt;"Closed"),
  AND(Table1[[#This Row],[Ticket Priority]]="High", Table1[[#This Row],[Ticket Status]]="Open")
), "Yes", "No")</f>
        <v>No</v>
      </c>
      <c r="U4591" s="4" t="str">
        <f>IF(Table1[[#This Row],[Ticket Status]]="Closed","Yes","No")</f>
        <v>Yes</v>
      </c>
      <c r="V4591" s="4" t="str">
        <f>IF(Table1[[#This Row],[Ticket Status]]="Pending Customer Response","Yes","No")</f>
        <v>No</v>
      </c>
      <c r="W4591" s="5">
        <f ca="1">COUNTIFS(Table1[Agent_name],Table1[[#This Row],[Agent_name]],Table1[Month],Table1[[#This Row],[Month]])/160</f>
        <v>0.18124999999999999</v>
      </c>
    </row>
    <row r="4592" spans="1:23" x14ac:dyDescent="0.25">
      <c r="A4592">
        <v>4591</v>
      </c>
      <c r="B4592" t="s">
        <v>14969</v>
      </c>
      <c r="C4592" t="s">
        <v>14970</v>
      </c>
      <c r="D4592">
        <v>62</v>
      </c>
      <c r="E4592" t="s">
        <v>19</v>
      </c>
      <c r="F4592" t="s">
        <v>44</v>
      </c>
      <c r="G4592" s="1">
        <v>44248</v>
      </c>
      <c r="H4592" t="s">
        <v>67</v>
      </c>
      <c r="I4592" t="s">
        <v>72</v>
      </c>
      <c r="J4592" s="3" t="s">
        <v>14971</v>
      </c>
      <c r="K4592" t="s">
        <v>39</v>
      </c>
      <c r="L4592" t="s">
        <v>14972</v>
      </c>
      <c r="M4592" t="s">
        <v>25</v>
      </c>
      <c r="N4592" t="s">
        <v>26</v>
      </c>
      <c r="O4592" s="2">
        <v>45078.203506944446</v>
      </c>
      <c r="P4592" s="2">
        <v>45078.433368055557</v>
      </c>
      <c r="Q4592">
        <v>4</v>
      </c>
      <c r="R4592" t="str">
        <f t="shared" ca="1" si="71"/>
        <v>Ravi</v>
      </c>
      <c r="S4592" t="str">
        <f>IFERROR(TEXT(DATEVALUE(LEFT(Table1[[#This Row],[Date of Purchase]],10)), "MMMM"), TEXT(Table1[[#This Row],[Date of Purchase]], "MMMM"))</f>
        <v>February</v>
      </c>
      <c r="T4592" t="str">
        <f>IF(OR(
  AND(Table1[[#This Row],[Ticket Priority]]="Critical", Table1[[#This Row],[Ticket Status]]&lt;&gt;"Closed"),
  AND(Table1[[#This Row],[Ticket Priority]]="High", Table1[[#This Row],[Ticket Status]]="Open")
), "Yes", "No")</f>
        <v>No</v>
      </c>
      <c r="U4592" s="4" t="str">
        <f>IF(Table1[[#This Row],[Ticket Status]]="Closed","Yes","No")</f>
        <v>Yes</v>
      </c>
      <c r="V4592" s="4" t="str">
        <f>IF(Table1[[#This Row],[Ticket Status]]="Pending Customer Response","Yes","No")</f>
        <v>No</v>
      </c>
      <c r="W4592" s="5">
        <f ca="1">COUNTIFS(Table1[Agent_name],Table1[[#This Row],[Agent_name]],Table1[Month],Table1[[#This Row],[Month]])/160</f>
        <v>0.61250000000000004</v>
      </c>
    </row>
    <row r="4593" spans="1:23" x14ac:dyDescent="0.25">
      <c r="A4593">
        <v>4592</v>
      </c>
      <c r="B4593" t="s">
        <v>14973</v>
      </c>
      <c r="C4593" t="s">
        <v>14974</v>
      </c>
      <c r="D4593">
        <v>34</v>
      </c>
      <c r="E4593" t="s">
        <v>58</v>
      </c>
      <c r="F4593" t="s">
        <v>161</v>
      </c>
      <c r="G4593" s="1">
        <v>44436</v>
      </c>
      <c r="H4593" t="s">
        <v>21</v>
      </c>
      <c r="I4593" t="s">
        <v>72</v>
      </c>
      <c r="J4593" s="3" t="s">
        <v>14975</v>
      </c>
      <c r="K4593" t="s">
        <v>39</v>
      </c>
      <c r="L4593" t="s">
        <v>14976</v>
      </c>
      <c r="M4593" t="s">
        <v>41</v>
      </c>
      <c r="N4593" t="s">
        <v>83</v>
      </c>
      <c r="O4593" s="2">
        <v>45078.563946759263</v>
      </c>
      <c r="P4593" s="2">
        <v>45078.26116898148</v>
      </c>
      <c r="Q4593">
        <v>5</v>
      </c>
      <c r="R4593" t="str">
        <f t="shared" ca="1" si="71"/>
        <v>Sara</v>
      </c>
      <c r="S4593" t="str">
        <f>IFERROR(TEXT(DATEVALUE(LEFT(Table1[[#This Row],[Date of Purchase]],10)), "MMMM"), TEXT(Table1[[#This Row],[Date of Purchase]], "MMMM"))</f>
        <v>August</v>
      </c>
      <c r="T4593" t="str">
        <f>IF(OR(
  AND(Table1[[#This Row],[Ticket Priority]]="Critical", Table1[[#This Row],[Ticket Status]]&lt;&gt;"Closed"),
  AND(Table1[[#This Row],[Ticket Priority]]="High", Table1[[#This Row],[Ticket Status]]="Open")
), "Yes", "No")</f>
        <v>No</v>
      </c>
      <c r="U4593" s="4" t="str">
        <f>IF(Table1[[#This Row],[Ticket Status]]="Closed","Yes","No")</f>
        <v>Yes</v>
      </c>
      <c r="V4593" s="4" t="str">
        <f>IF(Table1[[#This Row],[Ticket Status]]="Pending Customer Response","Yes","No")</f>
        <v>No</v>
      </c>
      <c r="W4593" s="5">
        <f ca="1">COUNTIFS(Table1[Agent_name],Table1[[#This Row],[Agent_name]],Table1[Month],Table1[[#This Row],[Month]])/160</f>
        <v>0.8</v>
      </c>
    </row>
    <row r="4594" spans="1:23" x14ac:dyDescent="0.25">
      <c r="A4594">
        <v>4593</v>
      </c>
      <c r="B4594" t="s">
        <v>14977</v>
      </c>
      <c r="C4594" t="s">
        <v>14978</v>
      </c>
      <c r="D4594">
        <v>49</v>
      </c>
      <c r="E4594" t="s">
        <v>29</v>
      </c>
      <c r="F4594" t="s">
        <v>161</v>
      </c>
      <c r="G4594" s="1">
        <v>43961</v>
      </c>
      <c r="H4594" t="s">
        <v>59</v>
      </c>
      <c r="I4594" t="s">
        <v>141</v>
      </c>
      <c r="J4594" s="3" t="s">
        <v>14979</v>
      </c>
      <c r="K4594" t="s">
        <v>39</v>
      </c>
      <c r="L4594" t="s">
        <v>14980</v>
      </c>
      <c r="M4594" t="s">
        <v>89</v>
      </c>
      <c r="N4594" t="s">
        <v>83</v>
      </c>
      <c r="O4594" s="2">
        <v>45078.328553240739</v>
      </c>
      <c r="P4594" s="2">
        <v>45078.693136574075</v>
      </c>
      <c r="Q4594">
        <v>5</v>
      </c>
      <c r="R4594" t="str">
        <f t="shared" ca="1" si="71"/>
        <v>Arjun</v>
      </c>
      <c r="S4594" t="str">
        <f>IFERROR(TEXT(DATEVALUE(LEFT(Table1[[#This Row],[Date of Purchase]],10)), "MMMM"), TEXT(Table1[[#This Row],[Date of Purchase]], "MMMM"))</f>
        <v>May</v>
      </c>
      <c r="T4594" t="str">
        <f>IF(OR(
  AND(Table1[[#This Row],[Ticket Priority]]="Critical", Table1[[#This Row],[Ticket Status]]&lt;&gt;"Closed"),
  AND(Table1[[#This Row],[Ticket Priority]]="High", Table1[[#This Row],[Ticket Status]]="Open")
), "Yes", "No")</f>
        <v>No</v>
      </c>
      <c r="U4594" s="4" t="str">
        <f>IF(Table1[[#This Row],[Ticket Status]]="Closed","Yes","No")</f>
        <v>Yes</v>
      </c>
      <c r="V4594" s="4" t="str">
        <f>IF(Table1[[#This Row],[Ticket Status]]="Pending Customer Response","Yes","No")</f>
        <v>No</v>
      </c>
      <c r="W4594" s="5">
        <f ca="1">COUNTIFS(Table1[Agent_name],Table1[[#This Row],[Agent_name]],Table1[Month],Table1[[#This Row],[Month]])/160</f>
        <v>0.2</v>
      </c>
    </row>
    <row r="4595" spans="1:23" x14ac:dyDescent="0.25">
      <c r="A4595">
        <v>4594</v>
      </c>
      <c r="B4595" t="s">
        <v>14981</v>
      </c>
      <c r="C4595" t="s">
        <v>14982</v>
      </c>
      <c r="D4595">
        <v>49</v>
      </c>
      <c r="E4595" t="s">
        <v>58</v>
      </c>
      <c r="F4595" t="s">
        <v>103</v>
      </c>
      <c r="G4595" s="1">
        <v>44109</v>
      </c>
      <c r="H4595" t="s">
        <v>21</v>
      </c>
      <c r="I4595" t="s">
        <v>72</v>
      </c>
      <c r="J4595" s="3" t="s">
        <v>14983</v>
      </c>
      <c r="K4595" t="s">
        <v>39</v>
      </c>
      <c r="L4595" t="s">
        <v>14984</v>
      </c>
      <c r="M4595" t="s">
        <v>41</v>
      </c>
      <c r="N4595" t="s">
        <v>26</v>
      </c>
      <c r="O4595" s="2">
        <v>45078.132025462961</v>
      </c>
      <c r="P4595" s="2">
        <v>45078.450775462959</v>
      </c>
      <c r="Q4595">
        <v>5</v>
      </c>
      <c r="R4595" t="str">
        <f t="shared" ca="1" si="71"/>
        <v>Arjun</v>
      </c>
      <c r="S4595" t="str">
        <f>IFERROR(TEXT(DATEVALUE(LEFT(Table1[[#This Row],[Date of Purchase]],10)), "MMMM"), TEXT(Table1[[#This Row],[Date of Purchase]], "MMMM"))</f>
        <v>October</v>
      </c>
      <c r="T4595" t="str">
        <f>IF(OR(
  AND(Table1[[#This Row],[Ticket Priority]]="Critical", Table1[[#This Row],[Ticket Status]]&lt;&gt;"Closed"),
  AND(Table1[[#This Row],[Ticket Priority]]="High", Table1[[#This Row],[Ticket Status]]="Open")
), "Yes", "No")</f>
        <v>No</v>
      </c>
      <c r="U4595" s="4" t="str">
        <f>IF(Table1[[#This Row],[Ticket Status]]="Closed","Yes","No")</f>
        <v>Yes</v>
      </c>
      <c r="V4595" s="4" t="str">
        <f>IF(Table1[[#This Row],[Ticket Status]]="Pending Customer Response","Yes","No")</f>
        <v>No</v>
      </c>
      <c r="W4595" s="5">
        <f ca="1">COUNTIFS(Table1[Agent_name],Table1[[#This Row],[Agent_name]],Table1[Month],Table1[[#This Row],[Month]])/160</f>
        <v>0.23749999999999999</v>
      </c>
    </row>
    <row r="4596" spans="1:23" x14ac:dyDescent="0.25">
      <c r="A4596">
        <v>4595</v>
      </c>
      <c r="B4596" t="s">
        <v>14985</v>
      </c>
      <c r="C4596" t="s">
        <v>14986</v>
      </c>
      <c r="D4596">
        <v>50</v>
      </c>
      <c r="E4596" t="s">
        <v>58</v>
      </c>
      <c r="F4596" t="s">
        <v>157</v>
      </c>
      <c r="G4596" s="1">
        <v>44543</v>
      </c>
      <c r="H4596" t="s">
        <v>66</v>
      </c>
      <c r="I4596" t="s">
        <v>67</v>
      </c>
      <c r="J4596" s="3" t="s">
        <v>1885</v>
      </c>
      <c r="K4596" t="s">
        <v>62</v>
      </c>
      <c r="M4596" t="s">
        <v>41</v>
      </c>
      <c r="N4596" t="s">
        <v>26</v>
      </c>
      <c r="R4596" t="str">
        <f t="shared" ca="1" si="71"/>
        <v>Aisha</v>
      </c>
      <c r="S4596" t="str">
        <f>IFERROR(TEXT(DATEVALUE(LEFT(Table1[[#This Row],[Date of Purchase]],10)), "MMMM"), TEXT(Table1[[#This Row],[Date of Purchase]], "MMMM"))</f>
        <v>December</v>
      </c>
      <c r="T4596" t="str">
        <f>IF(OR(
  AND(Table1[[#This Row],[Ticket Priority]]="Critical", Table1[[#This Row],[Ticket Status]]&lt;&gt;"Closed"),
  AND(Table1[[#This Row],[Ticket Priority]]="High", Table1[[#This Row],[Ticket Status]]="Open")
), "Yes", "No")</f>
        <v>No</v>
      </c>
      <c r="U4596" s="4" t="str">
        <f>IF(Table1[[#This Row],[Ticket Status]]="Closed","Yes","No")</f>
        <v>No</v>
      </c>
      <c r="V4596" s="4" t="str">
        <f>IF(Table1[[#This Row],[Ticket Status]]="Pending Customer Response","Yes","No")</f>
        <v>No</v>
      </c>
      <c r="W4596" s="5">
        <f ca="1">COUNTIFS(Table1[Agent_name],Table1[[#This Row],[Agent_name]],Table1[Month],Table1[[#This Row],[Month]])/160</f>
        <v>0.91249999999999998</v>
      </c>
    </row>
    <row r="4597" spans="1:23" x14ac:dyDescent="0.25">
      <c r="A4597">
        <v>4596</v>
      </c>
      <c r="B4597" t="s">
        <v>14987</v>
      </c>
      <c r="C4597" t="s">
        <v>14988</v>
      </c>
      <c r="D4597">
        <v>56</v>
      </c>
      <c r="E4597" t="s">
        <v>29</v>
      </c>
      <c r="F4597" t="s">
        <v>219</v>
      </c>
      <c r="G4597" s="1">
        <v>44422</v>
      </c>
      <c r="H4597" t="s">
        <v>67</v>
      </c>
      <c r="I4597" t="s">
        <v>37</v>
      </c>
      <c r="J4597" s="3" t="s">
        <v>14989</v>
      </c>
      <c r="K4597" t="s">
        <v>39</v>
      </c>
      <c r="L4597" t="s">
        <v>14990</v>
      </c>
      <c r="M4597" t="s">
        <v>25</v>
      </c>
      <c r="N4597" t="s">
        <v>55</v>
      </c>
      <c r="O4597" s="2">
        <v>45078.66746527778</v>
      </c>
      <c r="P4597" s="2">
        <v>45078.779965277776</v>
      </c>
      <c r="Q4597">
        <v>5</v>
      </c>
      <c r="R4597" t="str">
        <f t="shared" ca="1" si="71"/>
        <v>Sara</v>
      </c>
      <c r="S4597" t="str">
        <f>IFERROR(TEXT(DATEVALUE(LEFT(Table1[[#This Row],[Date of Purchase]],10)), "MMMM"), TEXT(Table1[[#This Row],[Date of Purchase]], "MMMM"))</f>
        <v>August</v>
      </c>
      <c r="T4597" t="str">
        <f>IF(OR(
  AND(Table1[[#This Row],[Ticket Priority]]="Critical", Table1[[#This Row],[Ticket Status]]&lt;&gt;"Closed"),
  AND(Table1[[#This Row],[Ticket Priority]]="High", Table1[[#This Row],[Ticket Status]]="Open")
), "Yes", "No")</f>
        <v>No</v>
      </c>
      <c r="U4597" s="4" t="str">
        <f>IF(Table1[[#This Row],[Ticket Status]]="Closed","Yes","No")</f>
        <v>Yes</v>
      </c>
      <c r="V4597" s="4" t="str">
        <f>IF(Table1[[#This Row],[Ticket Status]]="Pending Customer Response","Yes","No")</f>
        <v>No</v>
      </c>
      <c r="W4597" s="5">
        <f ca="1">COUNTIFS(Table1[Agent_name],Table1[[#This Row],[Agent_name]],Table1[Month],Table1[[#This Row],[Month]])/160</f>
        <v>0.8</v>
      </c>
    </row>
    <row r="4598" spans="1:23" x14ac:dyDescent="0.25">
      <c r="A4598">
        <v>4597</v>
      </c>
      <c r="B4598" t="s">
        <v>14991</v>
      </c>
      <c r="C4598" t="s">
        <v>14992</v>
      </c>
      <c r="D4598">
        <v>62</v>
      </c>
      <c r="E4598" t="s">
        <v>29</v>
      </c>
      <c r="F4598" t="s">
        <v>98</v>
      </c>
      <c r="G4598" s="1">
        <v>44225</v>
      </c>
      <c r="H4598" t="s">
        <v>59</v>
      </c>
      <c r="I4598" t="s">
        <v>59</v>
      </c>
      <c r="J4598" s="3" t="s">
        <v>14993</v>
      </c>
      <c r="K4598" t="s">
        <v>62</v>
      </c>
      <c r="M4598" t="s">
        <v>25</v>
      </c>
      <c r="N4598" t="s">
        <v>33</v>
      </c>
      <c r="R4598" t="str">
        <f t="shared" ca="1" si="71"/>
        <v>Ravi</v>
      </c>
      <c r="S4598" t="str">
        <f>IFERROR(TEXT(DATEVALUE(LEFT(Table1[[#This Row],[Date of Purchase]],10)), "MMMM"), TEXT(Table1[[#This Row],[Date of Purchase]], "MMMM"))</f>
        <v>January</v>
      </c>
      <c r="T4598" t="str">
        <f>IF(OR(
  AND(Table1[[#This Row],[Ticket Priority]]="Critical", Table1[[#This Row],[Ticket Status]]&lt;&gt;"Closed"),
  AND(Table1[[#This Row],[Ticket Priority]]="High", Table1[[#This Row],[Ticket Status]]="Open")
), "Yes", "No")</f>
        <v>Yes</v>
      </c>
      <c r="U4598" s="4" t="str">
        <f>IF(Table1[[#This Row],[Ticket Status]]="Closed","Yes","No")</f>
        <v>No</v>
      </c>
      <c r="V4598" s="4" t="str">
        <f>IF(Table1[[#This Row],[Ticket Status]]="Pending Customer Response","Yes","No")</f>
        <v>No</v>
      </c>
      <c r="W4598" s="5">
        <f ca="1">COUNTIFS(Table1[Agent_name],Table1[[#This Row],[Agent_name]],Table1[Month],Table1[[#This Row],[Month]])/160</f>
        <v>0.74375000000000002</v>
      </c>
    </row>
    <row r="4599" spans="1:23" x14ac:dyDescent="0.25">
      <c r="A4599">
        <v>4598</v>
      </c>
      <c r="B4599" t="s">
        <v>14994</v>
      </c>
      <c r="C4599" t="s">
        <v>14995</v>
      </c>
      <c r="D4599">
        <v>38</v>
      </c>
      <c r="E4599" t="s">
        <v>19</v>
      </c>
      <c r="F4599" t="s">
        <v>249</v>
      </c>
      <c r="G4599" s="1">
        <v>43967</v>
      </c>
      <c r="H4599" t="s">
        <v>67</v>
      </c>
      <c r="I4599" t="s">
        <v>113</v>
      </c>
      <c r="J4599" s="3" t="s">
        <v>14996</v>
      </c>
      <c r="K4599" t="s">
        <v>24</v>
      </c>
      <c r="M4599" t="s">
        <v>25</v>
      </c>
      <c r="N4599" t="s">
        <v>26</v>
      </c>
      <c r="O4599" s="2">
        <v>45078.88140046296</v>
      </c>
      <c r="R4599" t="str">
        <f t="shared" ca="1" si="71"/>
        <v>Meera</v>
      </c>
      <c r="S4599" t="str">
        <f>IFERROR(TEXT(DATEVALUE(LEFT(Table1[[#This Row],[Date of Purchase]],10)), "MMMM"), TEXT(Table1[[#This Row],[Date of Purchase]], "MMMM"))</f>
        <v>May</v>
      </c>
      <c r="T4599" t="str">
        <f>IF(OR(
  AND(Table1[[#This Row],[Ticket Priority]]="Critical", Table1[[#This Row],[Ticket Status]]&lt;&gt;"Closed"),
  AND(Table1[[#This Row],[Ticket Priority]]="High", Table1[[#This Row],[Ticket Status]]="Open")
), "Yes", "No")</f>
        <v>Yes</v>
      </c>
      <c r="U4599" s="4" t="str">
        <f>IF(Table1[[#This Row],[Ticket Status]]="Closed","Yes","No")</f>
        <v>No</v>
      </c>
      <c r="V4599" s="4" t="str">
        <f>IF(Table1[[#This Row],[Ticket Status]]="Pending Customer Response","Yes","No")</f>
        <v>Yes</v>
      </c>
      <c r="W4599" s="5">
        <f ca="1">COUNTIFS(Table1[Agent_name],Table1[[#This Row],[Agent_name]],Table1[Month],Table1[[#This Row],[Month]])/160</f>
        <v>0.26874999999999999</v>
      </c>
    </row>
    <row r="4600" spans="1:23" x14ac:dyDescent="0.25">
      <c r="A4600">
        <v>4599</v>
      </c>
      <c r="B4600" t="s">
        <v>14997</v>
      </c>
      <c r="C4600" t="s">
        <v>14998</v>
      </c>
      <c r="D4600">
        <v>55</v>
      </c>
      <c r="E4600" t="s">
        <v>19</v>
      </c>
      <c r="F4600" t="s">
        <v>117</v>
      </c>
      <c r="G4600" s="1">
        <v>44451</v>
      </c>
      <c r="H4600" t="s">
        <v>66</v>
      </c>
      <c r="I4600" t="s">
        <v>141</v>
      </c>
      <c r="J4600" s="3" t="s">
        <v>14999</v>
      </c>
      <c r="K4600" t="s">
        <v>62</v>
      </c>
      <c r="M4600" t="s">
        <v>89</v>
      </c>
      <c r="N4600" t="s">
        <v>55</v>
      </c>
      <c r="R4600" t="str">
        <f t="shared" ca="1" si="71"/>
        <v>Aisha</v>
      </c>
      <c r="S4600" t="str">
        <f>IFERROR(TEXT(DATEVALUE(LEFT(Table1[[#This Row],[Date of Purchase]],10)), "MMMM"), TEXT(Table1[[#This Row],[Date of Purchase]], "MMMM"))</f>
        <v>September</v>
      </c>
      <c r="T4600" t="str">
        <f>IF(OR(
  AND(Table1[[#This Row],[Ticket Priority]]="Critical", Table1[[#This Row],[Ticket Status]]&lt;&gt;"Closed"),
  AND(Table1[[#This Row],[Ticket Priority]]="High", Table1[[#This Row],[Ticket Status]]="Open")
), "Yes", "No")</f>
        <v>Yes</v>
      </c>
      <c r="U4600" s="4" t="str">
        <f>IF(Table1[[#This Row],[Ticket Status]]="Closed","Yes","No")</f>
        <v>No</v>
      </c>
      <c r="V4600" s="4" t="str">
        <f>IF(Table1[[#This Row],[Ticket Status]]="Pending Customer Response","Yes","No")</f>
        <v>No</v>
      </c>
      <c r="W4600" s="5">
        <f ca="1">COUNTIFS(Table1[Agent_name],Table1[[#This Row],[Agent_name]],Table1[Month],Table1[[#This Row],[Month]])/160</f>
        <v>0.86250000000000004</v>
      </c>
    </row>
    <row r="4601" spans="1:23" x14ac:dyDescent="0.25">
      <c r="A4601">
        <v>4600</v>
      </c>
      <c r="B4601" t="s">
        <v>15000</v>
      </c>
      <c r="C4601" t="s">
        <v>15001</v>
      </c>
      <c r="D4601">
        <v>18</v>
      </c>
      <c r="E4601" t="s">
        <v>29</v>
      </c>
      <c r="F4601" t="s">
        <v>456</v>
      </c>
      <c r="G4601" s="1">
        <v>44290</v>
      </c>
      <c r="H4601" t="s">
        <v>59</v>
      </c>
      <c r="I4601" t="s">
        <v>72</v>
      </c>
      <c r="J4601" s="3" t="s">
        <v>15002</v>
      </c>
      <c r="K4601" t="s">
        <v>24</v>
      </c>
      <c r="M4601" t="s">
        <v>25</v>
      </c>
      <c r="N4601" t="s">
        <v>83</v>
      </c>
      <c r="O4601" s="2">
        <v>45078.576574074075</v>
      </c>
      <c r="R4601" t="str">
        <f t="shared" ca="1" si="71"/>
        <v>Mohit</v>
      </c>
      <c r="S4601" t="str">
        <f>IFERROR(TEXT(DATEVALUE(LEFT(Table1[[#This Row],[Date of Purchase]],10)), "MMMM"), TEXT(Table1[[#This Row],[Date of Purchase]], "MMMM"))</f>
        <v>April</v>
      </c>
      <c r="T4601" t="str">
        <f>IF(OR(
  AND(Table1[[#This Row],[Ticket Priority]]="Critical", Table1[[#This Row],[Ticket Status]]&lt;&gt;"Closed"),
  AND(Table1[[#This Row],[Ticket Priority]]="High", Table1[[#This Row],[Ticket Status]]="Open")
), "Yes", "No")</f>
        <v>Yes</v>
      </c>
      <c r="U4601" s="4" t="str">
        <f>IF(Table1[[#This Row],[Ticket Status]]="Closed","Yes","No")</f>
        <v>No</v>
      </c>
      <c r="V4601" s="4" t="str">
        <f>IF(Table1[[#This Row],[Ticket Status]]="Pending Customer Response","Yes","No")</f>
        <v>Yes</v>
      </c>
      <c r="W4601" s="5">
        <f ca="1">COUNTIFS(Table1[Agent_name],Table1[[#This Row],[Agent_name]],Table1[Month],Table1[[#This Row],[Month]])/160</f>
        <v>0.45</v>
      </c>
    </row>
    <row r="4602" spans="1:23" x14ac:dyDescent="0.25">
      <c r="A4602">
        <v>4601</v>
      </c>
      <c r="B4602" t="s">
        <v>15003</v>
      </c>
      <c r="C4602" t="s">
        <v>15004</v>
      </c>
      <c r="D4602">
        <v>42</v>
      </c>
      <c r="E4602" t="s">
        <v>58</v>
      </c>
      <c r="F4602" t="s">
        <v>317</v>
      </c>
      <c r="G4602" s="1">
        <v>44481</v>
      </c>
      <c r="H4602" t="s">
        <v>45</v>
      </c>
      <c r="I4602" t="s">
        <v>99</v>
      </c>
      <c r="J4602" s="3" t="s">
        <v>15005</v>
      </c>
      <c r="K4602" t="s">
        <v>39</v>
      </c>
      <c r="L4602" t="s">
        <v>15006</v>
      </c>
      <c r="M4602" t="s">
        <v>89</v>
      </c>
      <c r="N4602" t="s">
        <v>55</v>
      </c>
      <c r="O4602" s="2">
        <v>45078.907847222225</v>
      </c>
      <c r="P4602" s="2">
        <v>45078.027291666665</v>
      </c>
      <c r="Q4602">
        <v>5</v>
      </c>
      <c r="R4602" t="str">
        <f t="shared" ca="1" si="71"/>
        <v>Karan</v>
      </c>
      <c r="S4602" t="str">
        <f>IFERROR(TEXT(DATEVALUE(LEFT(Table1[[#This Row],[Date of Purchase]],10)), "MMMM"), TEXT(Table1[[#This Row],[Date of Purchase]], "MMMM"))</f>
        <v>October</v>
      </c>
      <c r="T4602" t="str">
        <f>IF(OR(
  AND(Table1[[#This Row],[Ticket Priority]]="Critical", Table1[[#This Row],[Ticket Status]]&lt;&gt;"Closed"),
  AND(Table1[[#This Row],[Ticket Priority]]="High", Table1[[#This Row],[Ticket Status]]="Open")
), "Yes", "No")</f>
        <v>No</v>
      </c>
      <c r="U4602" s="4" t="str">
        <f>IF(Table1[[#This Row],[Ticket Status]]="Closed","Yes","No")</f>
        <v>Yes</v>
      </c>
      <c r="V4602" s="4" t="str">
        <f>IF(Table1[[#This Row],[Ticket Status]]="Pending Customer Response","Yes","No")</f>
        <v>No</v>
      </c>
      <c r="W4602" s="5">
        <f ca="1">COUNTIFS(Table1[Agent_name],Table1[[#This Row],[Agent_name]],Table1[Month],Table1[[#This Row],[Month]])/160</f>
        <v>0.21249999999999999</v>
      </c>
    </row>
    <row r="4603" spans="1:23" x14ac:dyDescent="0.25">
      <c r="A4603">
        <v>4602</v>
      </c>
      <c r="B4603" t="s">
        <v>15007</v>
      </c>
      <c r="C4603" t="s">
        <v>15008</v>
      </c>
      <c r="D4603">
        <v>19</v>
      </c>
      <c r="E4603" t="s">
        <v>29</v>
      </c>
      <c r="F4603" t="s">
        <v>281</v>
      </c>
      <c r="G4603" s="1">
        <v>44511</v>
      </c>
      <c r="H4603" t="s">
        <v>45</v>
      </c>
      <c r="I4603" t="s">
        <v>31</v>
      </c>
      <c r="J4603" s="3" t="s">
        <v>15009</v>
      </c>
      <c r="K4603" t="s">
        <v>39</v>
      </c>
      <c r="L4603" t="s">
        <v>15010</v>
      </c>
      <c r="M4603" t="s">
        <v>41</v>
      </c>
      <c r="N4603" t="s">
        <v>33</v>
      </c>
      <c r="O4603" s="2">
        <v>45078.805081018516</v>
      </c>
      <c r="P4603" s="2">
        <v>45078.766886574071</v>
      </c>
      <c r="Q4603">
        <v>3</v>
      </c>
      <c r="R4603" t="str">
        <f t="shared" ca="1" si="71"/>
        <v>Rahul</v>
      </c>
      <c r="S4603" t="str">
        <f>IFERROR(TEXT(DATEVALUE(LEFT(Table1[[#This Row],[Date of Purchase]],10)), "MMMM"), TEXT(Table1[[#This Row],[Date of Purchase]], "MMMM"))</f>
        <v>November</v>
      </c>
      <c r="T4603" t="str">
        <f>IF(OR(
  AND(Table1[[#This Row],[Ticket Priority]]="Critical", Table1[[#This Row],[Ticket Status]]&lt;&gt;"Closed"),
  AND(Table1[[#This Row],[Ticket Priority]]="High", Table1[[#This Row],[Ticket Status]]="Open")
), "Yes", "No")</f>
        <v>No</v>
      </c>
      <c r="U4603" s="4" t="str">
        <f>IF(Table1[[#This Row],[Ticket Status]]="Closed","Yes","No")</f>
        <v>Yes</v>
      </c>
      <c r="V4603" s="4" t="str">
        <f>IF(Table1[[#This Row],[Ticket Status]]="Pending Customer Response","Yes","No")</f>
        <v>No</v>
      </c>
      <c r="W4603" s="5">
        <f ca="1">COUNTIFS(Table1[Agent_name],Table1[[#This Row],[Agent_name]],Table1[Month],Table1[[#This Row],[Month]])/160</f>
        <v>0.2</v>
      </c>
    </row>
    <row r="4604" spans="1:23" x14ac:dyDescent="0.25">
      <c r="A4604">
        <v>4603</v>
      </c>
      <c r="B4604" t="s">
        <v>15011</v>
      </c>
      <c r="C4604" t="s">
        <v>15012</v>
      </c>
      <c r="D4604">
        <v>26</v>
      </c>
      <c r="E4604" t="s">
        <v>29</v>
      </c>
      <c r="F4604" t="s">
        <v>92</v>
      </c>
      <c r="G4604" s="1">
        <v>44186</v>
      </c>
      <c r="H4604" t="s">
        <v>59</v>
      </c>
      <c r="I4604" t="s">
        <v>141</v>
      </c>
      <c r="J4604" s="3" t="s">
        <v>15013</v>
      </c>
      <c r="K4604" t="s">
        <v>39</v>
      </c>
      <c r="L4604" t="s">
        <v>15014</v>
      </c>
      <c r="M4604" t="s">
        <v>143</v>
      </c>
      <c r="N4604" t="s">
        <v>26</v>
      </c>
      <c r="O4604" s="2">
        <v>45078.638437499998</v>
      </c>
      <c r="P4604" s="2">
        <v>45078.113437499997</v>
      </c>
      <c r="Q4604">
        <v>5</v>
      </c>
      <c r="R4604" t="str">
        <f t="shared" ca="1" si="71"/>
        <v>Mohit</v>
      </c>
      <c r="S4604" t="str">
        <f>IFERROR(TEXT(DATEVALUE(LEFT(Table1[[#This Row],[Date of Purchase]],10)), "MMMM"), TEXT(Table1[[#This Row],[Date of Purchase]], "MMMM"))</f>
        <v>December</v>
      </c>
      <c r="T4604" t="str">
        <f>IF(OR(
  AND(Table1[[#This Row],[Ticket Priority]]="Critical", Table1[[#This Row],[Ticket Status]]&lt;&gt;"Closed"),
  AND(Table1[[#This Row],[Ticket Priority]]="High", Table1[[#This Row],[Ticket Status]]="Open")
), "Yes", "No")</f>
        <v>No</v>
      </c>
      <c r="U4604" s="4" t="str">
        <f>IF(Table1[[#This Row],[Ticket Status]]="Closed","Yes","No")</f>
        <v>Yes</v>
      </c>
      <c r="V4604" s="4" t="str">
        <f>IF(Table1[[#This Row],[Ticket Status]]="Pending Customer Response","Yes","No")</f>
        <v>No</v>
      </c>
      <c r="W4604" s="5">
        <f ca="1">COUNTIFS(Table1[Agent_name],Table1[[#This Row],[Agent_name]],Table1[Month],Table1[[#This Row],[Month]])/160</f>
        <v>0.44374999999999998</v>
      </c>
    </row>
    <row r="4605" spans="1:23" x14ac:dyDescent="0.25">
      <c r="A4605">
        <v>4604</v>
      </c>
      <c r="B4605" t="s">
        <v>15015</v>
      </c>
      <c r="C4605" t="s">
        <v>15016</v>
      </c>
      <c r="D4605">
        <v>70</v>
      </c>
      <c r="E4605" t="s">
        <v>58</v>
      </c>
      <c r="F4605" t="s">
        <v>20</v>
      </c>
      <c r="G4605" s="1">
        <v>44549</v>
      </c>
      <c r="H4605" t="s">
        <v>59</v>
      </c>
      <c r="I4605" t="s">
        <v>177</v>
      </c>
      <c r="J4605" s="3" t="s">
        <v>15017</v>
      </c>
      <c r="K4605" t="s">
        <v>24</v>
      </c>
      <c r="M4605" t="s">
        <v>41</v>
      </c>
      <c r="N4605" t="s">
        <v>55</v>
      </c>
      <c r="O4605" s="2">
        <v>45078.030821759261</v>
      </c>
      <c r="Q4605">
        <v>5</v>
      </c>
      <c r="R4605" t="str">
        <f t="shared" ca="1" si="71"/>
        <v>Meera</v>
      </c>
      <c r="S4605" t="str">
        <f>IFERROR(TEXT(DATEVALUE(LEFT(Table1[[#This Row],[Date of Purchase]],10)), "MMMM"), TEXT(Table1[[#This Row],[Date of Purchase]], "MMMM"))</f>
        <v>December</v>
      </c>
      <c r="T4605" t="str">
        <f>IF(OR(
  AND(Table1[[#This Row],[Ticket Priority]]="Critical", Table1[[#This Row],[Ticket Status]]&lt;&gt;"Closed"),
  AND(Table1[[#This Row],[Ticket Priority]]="High", Table1[[#This Row],[Ticket Status]]="Open")
), "Yes", "No")</f>
        <v>No</v>
      </c>
      <c r="U4605" s="4" t="str">
        <f>IF(Table1[[#This Row],[Ticket Status]]="Closed","Yes","No")</f>
        <v>No</v>
      </c>
      <c r="V4605" s="4" t="str">
        <f>IF(Table1[[#This Row],[Ticket Status]]="Pending Customer Response","Yes","No")</f>
        <v>Yes</v>
      </c>
      <c r="W4605" s="5">
        <f ca="1">COUNTIFS(Table1[Agent_name],Table1[[#This Row],[Agent_name]],Table1[Month],Table1[[#This Row],[Month]])/160</f>
        <v>0.24374999999999999</v>
      </c>
    </row>
    <row r="4606" spans="1:23" x14ac:dyDescent="0.25">
      <c r="A4606">
        <v>4605</v>
      </c>
      <c r="B4606" t="s">
        <v>15018</v>
      </c>
      <c r="C4606" t="s">
        <v>15019</v>
      </c>
      <c r="D4606">
        <v>48</v>
      </c>
      <c r="E4606" t="s">
        <v>19</v>
      </c>
      <c r="F4606" t="s">
        <v>76</v>
      </c>
      <c r="G4606" s="1">
        <v>44164</v>
      </c>
      <c r="H4606" t="s">
        <v>66</v>
      </c>
      <c r="I4606" t="s">
        <v>52</v>
      </c>
      <c r="J4606" s="3" t="s">
        <v>15020</v>
      </c>
      <c r="K4606" t="s">
        <v>62</v>
      </c>
      <c r="M4606" t="s">
        <v>25</v>
      </c>
      <c r="N4606" t="s">
        <v>33</v>
      </c>
      <c r="Q4606">
        <v>5</v>
      </c>
      <c r="R4606" t="str">
        <f t="shared" ca="1" si="71"/>
        <v>Priya</v>
      </c>
      <c r="S4606" t="str">
        <f>IFERROR(TEXT(DATEVALUE(LEFT(Table1[[#This Row],[Date of Purchase]],10)), "MMMM"), TEXT(Table1[[#This Row],[Date of Purchase]], "MMMM"))</f>
        <v>November</v>
      </c>
      <c r="T4606" t="str">
        <f>IF(OR(
  AND(Table1[[#This Row],[Ticket Priority]]="Critical", Table1[[#This Row],[Ticket Status]]&lt;&gt;"Closed"),
  AND(Table1[[#This Row],[Ticket Priority]]="High", Table1[[#This Row],[Ticket Status]]="Open")
), "Yes", "No")</f>
        <v>Yes</v>
      </c>
      <c r="U4606" s="4" t="str">
        <f>IF(Table1[[#This Row],[Ticket Status]]="Closed","Yes","No")</f>
        <v>No</v>
      </c>
      <c r="V4606" s="4" t="str">
        <f>IF(Table1[[#This Row],[Ticket Status]]="Pending Customer Response","Yes","No")</f>
        <v>No</v>
      </c>
      <c r="W4606" s="5">
        <f ca="1">COUNTIFS(Table1[Agent_name],Table1[[#This Row],[Agent_name]],Table1[Month],Table1[[#This Row],[Month]])/160</f>
        <v>0.41249999999999998</v>
      </c>
    </row>
    <row r="4607" spans="1:23" x14ac:dyDescent="0.25">
      <c r="A4607">
        <v>4606</v>
      </c>
      <c r="B4607" t="s">
        <v>15021</v>
      </c>
      <c r="C4607" t="s">
        <v>15022</v>
      </c>
      <c r="D4607">
        <v>32</v>
      </c>
      <c r="E4607" t="s">
        <v>19</v>
      </c>
      <c r="F4607" t="s">
        <v>76</v>
      </c>
      <c r="G4607" s="1">
        <v>44511</v>
      </c>
      <c r="H4607" t="s">
        <v>59</v>
      </c>
      <c r="I4607" t="s">
        <v>46</v>
      </c>
      <c r="J4607" s="3" t="s">
        <v>15023</v>
      </c>
      <c r="K4607" t="s">
        <v>62</v>
      </c>
      <c r="M4607" t="s">
        <v>41</v>
      </c>
      <c r="N4607" t="s">
        <v>26</v>
      </c>
      <c r="Q4607">
        <v>5</v>
      </c>
      <c r="R4607" t="str">
        <f t="shared" ca="1" si="71"/>
        <v>Aisha</v>
      </c>
      <c r="S4607" t="str">
        <f>IFERROR(TEXT(DATEVALUE(LEFT(Table1[[#This Row],[Date of Purchase]],10)), "MMMM"), TEXT(Table1[[#This Row],[Date of Purchase]], "MMMM"))</f>
        <v>November</v>
      </c>
      <c r="T4607" t="str">
        <f>IF(OR(
  AND(Table1[[#This Row],[Ticket Priority]]="Critical", Table1[[#This Row],[Ticket Status]]&lt;&gt;"Closed"),
  AND(Table1[[#This Row],[Ticket Priority]]="High", Table1[[#This Row],[Ticket Status]]="Open")
), "Yes", "No")</f>
        <v>No</v>
      </c>
      <c r="U4607" s="4" t="str">
        <f>IF(Table1[[#This Row],[Ticket Status]]="Closed","Yes","No")</f>
        <v>No</v>
      </c>
      <c r="V4607" s="4" t="str">
        <f>IF(Table1[[#This Row],[Ticket Status]]="Pending Customer Response","Yes","No")</f>
        <v>No</v>
      </c>
      <c r="W4607" s="5">
        <f ca="1">COUNTIFS(Table1[Agent_name],Table1[[#This Row],[Agent_name]],Table1[Month],Table1[[#This Row],[Month]])/160</f>
        <v>0.85624999999999996</v>
      </c>
    </row>
    <row r="4608" spans="1:23" x14ac:dyDescent="0.25">
      <c r="A4608">
        <v>4607</v>
      </c>
      <c r="B4608" t="s">
        <v>15024</v>
      </c>
      <c r="C4608" t="s">
        <v>15025</v>
      </c>
      <c r="D4608">
        <v>65</v>
      </c>
      <c r="E4608" t="s">
        <v>58</v>
      </c>
      <c r="F4608" t="s">
        <v>92</v>
      </c>
      <c r="G4608" s="1">
        <v>44425</v>
      </c>
      <c r="H4608" t="s">
        <v>67</v>
      </c>
      <c r="I4608" t="s">
        <v>150</v>
      </c>
      <c r="J4608" s="3" t="s">
        <v>15026</v>
      </c>
      <c r="K4608" t="s">
        <v>39</v>
      </c>
      <c r="L4608" t="s">
        <v>15027</v>
      </c>
      <c r="M4608" t="s">
        <v>89</v>
      </c>
      <c r="N4608" t="s">
        <v>33</v>
      </c>
      <c r="O4608" s="2">
        <v>45078.726006944446</v>
      </c>
      <c r="P4608" s="2">
        <v>45078.432256944441</v>
      </c>
      <c r="R4608" t="str">
        <f t="shared" ca="1" si="71"/>
        <v>Aisha</v>
      </c>
      <c r="S4608" t="str">
        <f>IFERROR(TEXT(DATEVALUE(LEFT(Table1[[#This Row],[Date of Purchase]],10)), "MMMM"), TEXT(Table1[[#This Row],[Date of Purchase]], "MMMM"))</f>
        <v>August</v>
      </c>
      <c r="T4608" t="str">
        <f>IF(OR(
  AND(Table1[[#This Row],[Ticket Priority]]="Critical", Table1[[#This Row],[Ticket Status]]&lt;&gt;"Closed"),
  AND(Table1[[#This Row],[Ticket Priority]]="High", Table1[[#This Row],[Ticket Status]]="Open")
), "Yes", "No")</f>
        <v>No</v>
      </c>
      <c r="U4608" s="4" t="str">
        <f>IF(Table1[[#This Row],[Ticket Status]]="Closed","Yes","No")</f>
        <v>Yes</v>
      </c>
      <c r="V4608" s="4" t="str">
        <f>IF(Table1[[#This Row],[Ticket Status]]="Pending Customer Response","Yes","No")</f>
        <v>No</v>
      </c>
      <c r="W4608" s="5">
        <f ca="1">COUNTIFS(Table1[Agent_name],Table1[[#This Row],[Agent_name]],Table1[Month],Table1[[#This Row],[Month]])/160</f>
        <v>0.86250000000000004</v>
      </c>
    </row>
    <row r="4609" spans="1:23" x14ac:dyDescent="0.25">
      <c r="A4609">
        <v>4608</v>
      </c>
      <c r="B4609" t="s">
        <v>15028</v>
      </c>
      <c r="C4609" t="s">
        <v>15029</v>
      </c>
      <c r="D4609">
        <v>43</v>
      </c>
      <c r="E4609" t="s">
        <v>58</v>
      </c>
      <c r="F4609" t="s">
        <v>219</v>
      </c>
      <c r="G4609" s="1">
        <v>43970</v>
      </c>
      <c r="H4609" t="s">
        <v>67</v>
      </c>
      <c r="I4609" t="s">
        <v>46</v>
      </c>
      <c r="J4609" s="3" t="s">
        <v>15030</v>
      </c>
      <c r="K4609" t="s">
        <v>24</v>
      </c>
      <c r="M4609" t="s">
        <v>143</v>
      </c>
      <c r="N4609" t="s">
        <v>55</v>
      </c>
      <c r="O4609" s="2">
        <v>45078.093368055554</v>
      </c>
      <c r="Q4609">
        <v>5</v>
      </c>
      <c r="R4609" t="str">
        <f t="shared" ca="1" si="71"/>
        <v>Divya</v>
      </c>
      <c r="S4609" t="str">
        <f>IFERROR(TEXT(DATEVALUE(LEFT(Table1[[#This Row],[Date of Purchase]],10)), "MMMM"), TEXT(Table1[[#This Row],[Date of Purchase]], "MMMM"))</f>
        <v>May</v>
      </c>
      <c r="T4609" t="str">
        <f>IF(OR(
  AND(Table1[[#This Row],[Ticket Priority]]="Critical", Table1[[#This Row],[Ticket Status]]&lt;&gt;"Closed"),
  AND(Table1[[#This Row],[Ticket Priority]]="High", Table1[[#This Row],[Ticket Status]]="Open")
), "Yes", "No")</f>
        <v>No</v>
      </c>
      <c r="U4609" s="4" t="str">
        <f>IF(Table1[[#This Row],[Ticket Status]]="Closed","Yes","No")</f>
        <v>No</v>
      </c>
      <c r="V4609" s="4" t="str">
        <f>IF(Table1[[#This Row],[Ticket Status]]="Pending Customer Response","Yes","No")</f>
        <v>Yes</v>
      </c>
      <c r="W4609" s="5">
        <f ca="1">COUNTIFS(Table1[Agent_name],Table1[[#This Row],[Agent_name]],Table1[Month],Table1[[#This Row],[Month]])/160</f>
        <v>0.23125000000000001</v>
      </c>
    </row>
    <row r="4610" spans="1:23" x14ac:dyDescent="0.25">
      <c r="A4610">
        <v>4609</v>
      </c>
      <c r="B4610" t="s">
        <v>15031</v>
      </c>
      <c r="C4610" t="s">
        <v>15032</v>
      </c>
      <c r="D4610">
        <v>57</v>
      </c>
      <c r="E4610" t="s">
        <v>29</v>
      </c>
      <c r="F4610" t="s">
        <v>103</v>
      </c>
      <c r="G4610" s="1">
        <v>44389</v>
      </c>
      <c r="H4610" t="s">
        <v>59</v>
      </c>
      <c r="I4610" t="s">
        <v>31</v>
      </c>
      <c r="J4610" s="3" t="s">
        <v>15033</v>
      </c>
      <c r="K4610" t="s">
        <v>24</v>
      </c>
      <c r="M4610" t="s">
        <v>89</v>
      </c>
      <c r="N4610" t="s">
        <v>26</v>
      </c>
      <c r="O4610" s="2">
        <v>45078.92255787037</v>
      </c>
      <c r="Q4610">
        <v>5</v>
      </c>
      <c r="R4610" t="str">
        <f t="shared" ref="R4610:R4673" ca="1" si="72">CHOOSE(
RANDBETWEEN(1,20),
"Aisha","Aisha","Aisha","Aisha",
"Ravi","Ravi","Ravi",
"Sara","Sara","Sara",
"Mohit","Mohit",
"Priya","Priya",
"Arjun",
"Neha","Rahul","Divya","Karan","Meera","Sanjay"
)</f>
        <v>Sara</v>
      </c>
      <c r="S4610" t="str">
        <f>IFERROR(TEXT(DATEVALUE(LEFT(Table1[[#This Row],[Date of Purchase]],10)), "MMMM"), TEXT(Table1[[#This Row],[Date of Purchase]], "MMMM"))</f>
        <v>July</v>
      </c>
      <c r="T4610" t="str">
        <f>IF(OR(
  AND(Table1[[#This Row],[Ticket Priority]]="Critical", Table1[[#This Row],[Ticket Status]]&lt;&gt;"Closed"),
  AND(Table1[[#This Row],[Ticket Priority]]="High", Table1[[#This Row],[Ticket Status]]="Open")
), "Yes", "No")</f>
        <v>No</v>
      </c>
      <c r="U4610" s="4" t="str">
        <f>IF(Table1[[#This Row],[Ticket Status]]="Closed","Yes","No")</f>
        <v>No</v>
      </c>
      <c r="V4610" s="4" t="str">
        <f>IF(Table1[[#This Row],[Ticket Status]]="Pending Customer Response","Yes","No")</f>
        <v>Yes</v>
      </c>
      <c r="W4610" s="5">
        <f ca="1">COUNTIFS(Table1[Agent_name],Table1[[#This Row],[Agent_name]],Table1[Month],Table1[[#This Row],[Month]])/160</f>
        <v>0.6875</v>
      </c>
    </row>
    <row r="4611" spans="1:23" x14ac:dyDescent="0.25">
      <c r="A4611">
        <v>4610</v>
      </c>
      <c r="B4611" t="s">
        <v>15034</v>
      </c>
      <c r="C4611" t="s">
        <v>15035</v>
      </c>
      <c r="D4611">
        <v>59</v>
      </c>
      <c r="E4611" t="s">
        <v>58</v>
      </c>
      <c r="F4611" t="s">
        <v>173</v>
      </c>
      <c r="G4611" s="1">
        <v>44142</v>
      </c>
      <c r="H4611" t="s">
        <v>59</v>
      </c>
      <c r="I4611" t="s">
        <v>72</v>
      </c>
      <c r="J4611" s="3" t="s">
        <v>1949</v>
      </c>
      <c r="K4611" t="s">
        <v>24</v>
      </c>
      <c r="M4611" t="s">
        <v>143</v>
      </c>
      <c r="N4611" t="s">
        <v>83</v>
      </c>
      <c r="O4611" s="2">
        <v>45078.011446759258</v>
      </c>
      <c r="Q4611">
        <v>5</v>
      </c>
      <c r="R4611" t="str">
        <f t="shared" ca="1" si="72"/>
        <v>Divya</v>
      </c>
      <c r="S4611" t="str">
        <f>IFERROR(TEXT(DATEVALUE(LEFT(Table1[[#This Row],[Date of Purchase]],10)), "MMMM"), TEXT(Table1[[#This Row],[Date of Purchase]], "MMMM"))</f>
        <v>November</v>
      </c>
      <c r="T4611" t="str">
        <f>IF(OR(
  AND(Table1[[#This Row],[Ticket Priority]]="Critical", Table1[[#This Row],[Ticket Status]]&lt;&gt;"Closed"),
  AND(Table1[[#This Row],[Ticket Priority]]="High", Table1[[#This Row],[Ticket Status]]="Open")
), "Yes", "No")</f>
        <v>No</v>
      </c>
      <c r="U4611" s="4" t="str">
        <f>IF(Table1[[#This Row],[Ticket Status]]="Closed","Yes","No")</f>
        <v>No</v>
      </c>
      <c r="V4611" s="4" t="str">
        <f>IF(Table1[[#This Row],[Ticket Status]]="Pending Customer Response","Yes","No")</f>
        <v>Yes</v>
      </c>
      <c r="W4611" s="5">
        <f ca="1">COUNTIFS(Table1[Agent_name],Table1[[#This Row],[Agent_name]],Table1[Month],Table1[[#This Row],[Month]])/160</f>
        <v>0.24374999999999999</v>
      </c>
    </row>
    <row r="4612" spans="1:23" x14ac:dyDescent="0.25">
      <c r="A4612">
        <v>4611</v>
      </c>
      <c r="B4612" t="s">
        <v>15036</v>
      </c>
      <c r="C4612" t="s">
        <v>15037</v>
      </c>
      <c r="D4612">
        <v>54</v>
      </c>
      <c r="E4612" t="s">
        <v>29</v>
      </c>
      <c r="F4612" t="s">
        <v>107</v>
      </c>
      <c r="G4612" s="1">
        <v>44063</v>
      </c>
      <c r="H4612" t="s">
        <v>66</v>
      </c>
      <c r="I4612" t="s">
        <v>177</v>
      </c>
      <c r="J4612" s="3" t="s">
        <v>15038</v>
      </c>
      <c r="K4612" t="s">
        <v>24</v>
      </c>
      <c r="M4612" t="s">
        <v>89</v>
      </c>
      <c r="N4612" t="s">
        <v>33</v>
      </c>
      <c r="O4612" s="2">
        <v>45078.486458333333</v>
      </c>
      <c r="R4612" t="str">
        <f t="shared" ca="1" si="72"/>
        <v>Arjun</v>
      </c>
      <c r="S4612" t="str">
        <f>IFERROR(TEXT(DATEVALUE(LEFT(Table1[[#This Row],[Date of Purchase]],10)), "MMMM"), TEXT(Table1[[#This Row],[Date of Purchase]], "MMMM"))</f>
        <v>August</v>
      </c>
      <c r="T4612" t="str">
        <f>IF(OR(
  AND(Table1[[#This Row],[Ticket Priority]]="Critical", Table1[[#This Row],[Ticket Status]]&lt;&gt;"Closed"),
  AND(Table1[[#This Row],[Ticket Priority]]="High", Table1[[#This Row],[Ticket Status]]="Open")
), "Yes", "No")</f>
        <v>No</v>
      </c>
      <c r="U4612" s="4" t="str">
        <f>IF(Table1[[#This Row],[Ticket Status]]="Closed","Yes","No")</f>
        <v>No</v>
      </c>
      <c r="V4612" s="4" t="str">
        <f>IF(Table1[[#This Row],[Ticket Status]]="Pending Customer Response","Yes","No")</f>
        <v>Yes</v>
      </c>
      <c r="W4612" s="5">
        <f ca="1">COUNTIFS(Table1[Agent_name],Table1[[#This Row],[Agent_name]],Table1[Month],Table1[[#This Row],[Month]])/160</f>
        <v>0.20624999999999999</v>
      </c>
    </row>
    <row r="4613" spans="1:23" x14ac:dyDescent="0.25">
      <c r="A4613">
        <v>4612</v>
      </c>
      <c r="B4613" t="s">
        <v>15039</v>
      </c>
      <c r="C4613" t="s">
        <v>15040</v>
      </c>
      <c r="D4613">
        <v>51</v>
      </c>
      <c r="E4613" t="s">
        <v>29</v>
      </c>
      <c r="F4613" t="s">
        <v>655</v>
      </c>
      <c r="G4613" s="1">
        <v>44259</v>
      </c>
      <c r="H4613" t="s">
        <v>67</v>
      </c>
      <c r="I4613" t="s">
        <v>93</v>
      </c>
      <c r="J4613" s="3" t="s">
        <v>15041</v>
      </c>
      <c r="K4613" t="s">
        <v>39</v>
      </c>
      <c r="L4613" t="s">
        <v>15042</v>
      </c>
      <c r="M4613" t="s">
        <v>41</v>
      </c>
      <c r="N4613" t="s">
        <v>26</v>
      </c>
      <c r="O4613" s="2">
        <v>45078.055231481485</v>
      </c>
      <c r="P4613" s="2">
        <v>45078.520509259259</v>
      </c>
      <c r="R4613" t="str">
        <f t="shared" ca="1" si="72"/>
        <v>Ravi</v>
      </c>
      <c r="S4613" t="str">
        <f>IFERROR(TEXT(DATEVALUE(LEFT(Table1[[#This Row],[Date of Purchase]],10)), "MMMM"), TEXT(Table1[[#This Row],[Date of Purchase]], "MMMM"))</f>
        <v>March</v>
      </c>
      <c r="T4613" t="str">
        <f>IF(OR(
  AND(Table1[[#This Row],[Ticket Priority]]="Critical", Table1[[#This Row],[Ticket Status]]&lt;&gt;"Closed"),
  AND(Table1[[#This Row],[Ticket Priority]]="High", Table1[[#This Row],[Ticket Status]]="Open")
), "Yes", "No")</f>
        <v>No</v>
      </c>
      <c r="U4613" s="4" t="str">
        <f>IF(Table1[[#This Row],[Ticket Status]]="Closed","Yes","No")</f>
        <v>Yes</v>
      </c>
      <c r="V4613" s="4" t="str">
        <f>IF(Table1[[#This Row],[Ticket Status]]="Pending Customer Response","Yes","No")</f>
        <v>No</v>
      </c>
      <c r="W4613" s="5">
        <f ca="1">COUNTIFS(Table1[Agent_name],Table1[[#This Row],[Agent_name]],Table1[Month],Table1[[#This Row],[Month]])/160</f>
        <v>0.54374999999999996</v>
      </c>
    </row>
    <row r="4614" spans="1:23" x14ac:dyDescent="0.25">
      <c r="A4614">
        <v>4613</v>
      </c>
      <c r="B4614" t="s">
        <v>15043</v>
      </c>
      <c r="C4614" t="s">
        <v>15044</v>
      </c>
      <c r="D4614">
        <v>61</v>
      </c>
      <c r="E4614" t="s">
        <v>29</v>
      </c>
      <c r="F4614" t="s">
        <v>421</v>
      </c>
      <c r="G4614" s="1">
        <v>44126</v>
      </c>
      <c r="H4614" t="s">
        <v>67</v>
      </c>
      <c r="I4614" t="s">
        <v>52</v>
      </c>
      <c r="J4614" s="3" t="s">
        <v>15045</v>
      </c>
      <c r="K4614" t="s">
        <v>62</v>
      </c>
      <c r="M4614" t="s">
        <v>41</v>
      </c>
      <c r="N4614" t="s">
        <v>33</v>
      </c>
      <c r="R4614" t="str">
        <f t="shared" ca="1" si="72"/>
        <v>Aisha</v>
      </c>
      <c r="S4614" t="str">
        <f>IFERROR(TEXT(DATEVALUE(LEFT(Table1[[#This Row],[Date of Purchase]],10)), "MMMM"), TEXT(Table1[[#This Row],[Date of Purchase]], "MMMM"))</f>
        <v>October</v>
      </c>
      <c r="T4614" t="str">
        <f>IF(OR(
  AND(Table1[[#This Row],[Ticket Priority]]="Critical", Table1[[#This Row],[Ticket Status]]&lt;&gt;"Closed"),
  AND(Table1[[#This Row],[Ticket Priority]]="High", Table1[[#This Row],[Ticket Status]]="Open")
), "Yes", "No")</f>
        <v>No</v>
      </c>
      <c r="U4614" s="4" t="str">
        <f>IF(Table1[[#This Row],[Ticket Status]]="Closed","Yes","No")</f>
        <v>No</v>
      </c>
      <c r="V4614" s="4" t="str">
        <f>IF(Table1[[#This Row],[Ticket Status]]="Pending Customer Response","Yes","No")</f>
        <v>No</v>
      </c>
      <c r="W4614" s="5">
        <f ca="1">COUNTIFS(Table1[Agent_name],Table1[[#This Row],[Agent_name]],Table1[Month],Table1[[#This Row],[Month]])/160</f>
        <v>0.85624999999999996</v>
      </c>
    </row>
    <row r="4615" spans="1:23" x14ac:dyDescent="0.25">
      <c r="A4615">
        <v>4614</v>
      </c>
      <c r="B4615" t="s">
        <v>15046</v>
      </c>
      <c r="C4615" t="s">
        <v>15047</v>
      </c>
      <c r="D4615">
        <v>43</v>
      </c>
      <c r="E4615" t="s">
        <v>19</v>
      </c>
      <c r="F4615" t="s">
        <v>36</v>
      </c>
      <c r="G4615" s="1">
        <v>44209</v>
      </c>
      <c r="H4615" t="s">
        <v>59</v>
      </c>
      <c r="I4615" t="s">
        <v>141</v>
      </c>
      <c r="J4615" s="3" t="s">
        <v>15048</v>
      </c>
      <c r="K4615" t="s">
        <v>24</v>
      </c>
      <c r="M4615" t="s">
        <v>89</v>
      </c>
      <c r="N4615" t="s">
        <v>33</v>
      </c>
      <c r="O4615" s="2">
        <v>45078.828877314816</v>
      </c>
      <c r="Q4615">
        <v>5</v>
      </c>
      <c r="R4615" t="str">
        <f t="shared" ca="1" si="72"/>
        <v>Rahul</v>
      </c>
      <c r="S4615" t="str">
        <f>IFERROR(TEXT(DATEVALUE(LEFT(Table1[[#This Row],[Date of Purchase]],10)), "MMMM"), TEXT(Table1[[#This Row],[Date of Purchase]], "MMMM"))</f>
        <v>January</v>
      </c>
      <c r="T4615" t="str">
        <f>IF(OR(
  AND(Table1[[#This Row],[Ticket Priority]]="Critical", Table1[[#This Row],[Ticket Status]]&lt;&gt;"Closed"),
  AND(Table1[[#This Row],[Ticket Priority]]="High", Table1[[#This Row],[Ticket Status]]="Open")
), "Yes", "No")</f>
        <v>No</v>
      </c>
      <c r="U4615" s="4" t="str">
        <f>IF(Table1[[#This Row],[Ticket Status]]="Closed","Yes","No")</f>
        <v>No</v>
      </c>
      <c r="V4615" s="4" t="str">
        <f>IF(Table1[[#This Row],[Ticket Status]]="Pending Customer Response","Yes","No")</f>
        <v>Yes</v>
      </c>
      <c r="W4615" s="5">
        <f ca="1">COUNTIFS(Table1[Agent_name],Table1[[#This Row],[Agent_name]],Table1[Month],Table1[[#This Row],[Month]])/160</f>
        <v>0.22500000000000001</v>
      </c>
    </row>
    <row r="4616" spans="1:23" x14ac:dyDescent="0.25">
      <c r="A4616">
        <v>4615</v>
      </c>
      <c r="B4616" t="s">
        <v>15049</v>
      </c>
      <c r="C4616" t="s">
        <v>15050</v>
      </c>
      <c r="D4616">
        <v>18</v>
      </c>
      <c r="E4616" t="s">
        <v>19</v>
      </c>
      <c r="F4616" t="s">
        <v>339</v>
      </c>
      <c r="G4616" s="1">
        <v>44165</v>
      </c>
      <c r="H4616" t="s">
        <v>66</v>
      </c>
      <c r="I4616" t="s">
        <v>31</v>
      </c>
      <c r="J4616" s="3" t="s">
        <v>15051</v>
      </c>
      <c r="K4616" t="s">
        <v>39</v>
      </c>
      <c r="L4616" t="s">
        <v>15052</v>
      </c>
      <c r="M4616" t="s">
        <v>143</v>
      </c>
      <c r="N4616" t="s">
        <v>26</v>
      </c>
      <c r="O4616" s="2">
        <v>45078.885150462964</v>
      </c>
      <c r="P4616" s="2">
        <v>45078.321261574078</v>
      </c>
      <c r="Q4616">
        <v>1</v>
      </c>
      <c r="R4616" t="str">
        <f t="shared" ca="1" si="72"/>
        <v>Ravi</v>
      </c>
      <c r="S4616" t="str">
        <f>IFERROR(TEXT(DATEVALUE(LEFT(Table1[[#This Row],[Date of Purchase]],10)), "MMMM"), TEXT(Table1[[#This Row],[Date of Purchase]], "MMMM"))</f>
        <v>November</v>
      </c>
      <c r="T4616" t="str">
        <f>IF(OR(
  AND(Table1[[#This Row],[Ticket Priority]]="Critical", Table1[[#This Row],[Ticket Status]]&lt;&gt;"Closed"),
  AND(Table1[[#This Row],[Ticket Priority]]="High", Table1[[#This Row],[Ticket Status]]="Open")
), "Yes", "No")</f>
        <v>No</v>
      </c>
      <c r="U4616" s="4" t="str">
        <f>IF(Table1[[#This Row],[Ticket Status]]="Closed","Yes","No")</f>
        <v>Yes</v>
      </c>
      <c r="V4616" s="4" t="str">
        <f>IF(Table1[[#This Row],[Ticket Status]]="Pending Customer Response","Yes","No")</f>
        <v>No</v>
      </c>
      <c r="W4616" s="5">
        <f ca="1">COUNTIFS(Table1[Agent_name],Table1[[#This Row],[Agent_name]],Table1[Month],Table1[[#This Row],[Month]])/160</f>
        <v>0.61875000000000002</v>
      </c>
    </row>
    <row r="4617" spans="1:23" x14ac:dyDescent="0.25">
      <c r="A4617">
        <v>4616</v>
      </c>
      <c r="B4617" t="s">
        <v>15053</v>
      </c>
      <c r="C4617" t="s">
        <v>15054</v>
      </c>
      <c r="D4617">
        <v>39</v>
      </c>
      <c r="E4617" t="s">
        <v>19</v>
      </c>
      <c r="F4617" t="s">
        <v>281</v>
      </c>
      <c r="G4617" s="1">
        <v>44338</v>
      </c>
      <c r="H4617" t="s">
        <v>66</v>
      </c>
      <c r="I4617" t="s">
        <v>113</v>
      </c>
      <c r="J4617" s="3" t="s">
        <v>15055</v>
      </c>
      <c r="K4617" t="s">
        <v>39</v>
      </c>
      <c r="L4617" t="s">
        <v>15056</v>
      </c>
      <c r="M4617" t="s">
        <v>41</v>
      </c>
      <c r="N4617" t="s">
        <v>33</v>
      </c>
      <c r="O4617" s="2">
        <v>45078.400451388887</v>
      </c>
      <c r="P4617" s="2">
        <v>45078.751840277779</v>
      </c>
      <c r="Q4617">
        <v>3</v>
      </c>
      <c r="R4617" t="str">
        <f t="shared" ca="1" si="72"/>
        <v>Rahul</v>
      </c>
      <c r="S4617" t="str">
        <f>IFERROR(TEXT(DATEVALUE(LEFT(Table1[[#This Row],[Date of Purchase]],10)), "MMMM"), TEXT(Table1[[#This Row],[Date of Purchase]], "MMMM"))</f>
        <v>May</v>
      </c>
      <c r="T4617" t="str">
        <f>IF(OR(
  AND(Table1[[#This Row],[Ticket Priority]]="Critical", Table1[[#This Row],[Ticket Status]]&lt;&gt;"Closed"),
  AND(Table1[[#This Row],[Ticket Priority]]="High", Table1[[#This Row],[Ticket Status]]="Open")
), "Yes", "No")</f>
        <v>No</v>
      </c>
      <c r="U4617" s="4" t="str">
        <f>IF(Table1[[#This Row],[Ticket Status]]="Closed","Yes","No")</f>
        <v>Yes</v>
      </c>
      <c r="V4617" s="4" t="str">
        <f>IF(Table1[[#This Row],[Ticket Status]]="Pending Customer Response","Yes","No")</f>
        <v>No</v>
      </c>
      <c r="W4617" s="5">
        <f ca="1">COUNTIFS(Table1[Agent_name],Table1[[#This Row],[Agent_name]],Table1[Month],Table1[[#This Row],[Month]])/160</f>
        <v>0.17499999999999999</v>
      </c>
    </row>
    <row r="4618" spans="1:23" x14ac:dyDescent="0.25">
      <c r="A4618">
        <v>4617</v>
      </c>
      <c r="B4618" t="s">
        <v>15057</v>
      </c>
      <c r="C4618" t="s">
        <v>15058</v>
      </c>
      <c r="D4618">
        <v>66</v>
      </c>
      <c r="E4618" t="s">
        <v>19</v>
      </c>
      <c r="F4618" t="s">
        <v>161</v>
      </c>
      <c r="G4618" s="1">
        <v>44377</v>
      </c>
      <c r="H4618" t="s">
        <v>66</v>
      </c>
      <c r="I4618" t="s">
        <v>22</v>
      </c>
      <c r="J4618" s="3" t="s">
        <v>15059</v>
      </c>
      <c r="K4618" t="s">
        <v>39</v>
      </c>
      <c r="L4618" t="s">
        <v>15060</v>
      </c>
      <c r="M4618" t="s">
        <v>143</v>
      </c>
      <c r="N4618" t="s">
        <v>33</v>
      </c>
      <c r="O4618" s="2">
        <v>45078.451851851853</v>
      </c>
      <c r="P4618" s="2">
        <v>45078.127546296295</v>
      </c>
      <c r="Q4618">
        <v>3</v>
      </c>
      <c r="R4618" t="str">
        <f t="shared" ca="1" si="72"/>
        <v>Divya</v>
      </c>
      <c r="S4618" t="str">
        <f>IFERROR(TEXT(DATEVALUE(LEFT(Table1[[#This Row],[Date of Purchase]],10)), "MMMM"), TEXT(Table1[[#This Row],[Date of Purchase]], "MMMM"))</f>
        <v>June</v>
      </c>
      <c r="T4618" t="str">
        <f>IF(OR(
  AND(Table1[[#This Row],[Ticket Priority]]="Critical", Table1[[#This Row],[Ticket Status]]&lt;&gt;"Closed"),
  AND(Table1[[#This Row],[Ticket Priority]]="High", Table1[[#This Row],[Ticket Status]]="Open")
), "Yes", "No")</f>
        <v>No</v>
      </c>
      <c r="U4618" s="4" t="str">
        <f>IF(Table1[[#This Row],[Ticket Status]]="Closed","Yes","No")</f>
        <v>Yes</v>
      </c>
      <c r="V4618" s="4" t="str">
        <f>IF(Table1[[#This Row],[Ticket Status]]="Pending Customer Response","Yes","No")</f>
        <v>No</v>
      </c>
      <c r="W4618" s="5">
        <f ca="1">COUNTIFS(Table1[Agent_name],Table1[[#This Row],[Agent_name]],Table1[Month],Table1[[#This Row],[Month]])/160</f>
        <v>0.22500000000000001</v>
      </c>
    </row>
    <row r="4619" spans="1:23" x14ac:dyDescent="0.25">
      <c r="A4619">
        <v>4618</v>
      </c>
      <c r="B4619" t="s">
        <v>15061</v>
      </c>
      <c r="C4619" t="s">
        <v>15062</v>
      </c>
      <c r="D4619">
        <v>32</v>
      </c>
      <c r="E4619" t="s">
        <v>58</v>
      </c>
      <c r="F4619" t="s">
        <v>65</v>
      </c>
      <c r="G4619" s="1">
        <v>44393</v>
      </c>
      <c r="H4619" t="s">
        <v>59</v>
      </c>
      <c r="I4619" t="s">
        <v>72</v>
      </c>
      <c r="J4619" s="3" t="s">
        <v>15063</v>
      </c>
      <c r="K4619" t="s">
        <v>24</v>
      </c>
      <c r="M4619" t="s">
        <v>143</v>
      </c>
      <c r="N4619" t="s">
        <v>33</v>
      </c>
      <c r="O4619" s="2">
        <v>45078.423402777778</v>
      </c>
      <c r="R4619" t="str">
        <f t="shared" ca="1" si="72"/>
        <v>Mohit</v>
      </c>
      <c r="S4619" t="str">
        <f>IFERROR(TEXT(DATEVALUE(LEFT(Table1[[#This Row],[Date of Purchase]],10)), "MMMM"), TEXT(Table1[[#This Row],[Date of Purchase]], "MMMM"))</f>
        <v>July</v>
      </c>
      <c r="T4619" t="str">
        <f>IF(OR(
  AND(Table1[[#This Row],[Ticket Priority]]="Critical", Table1[[#This Row],[Ticket Status]]&lt;&gt;"Closed"),
  AND(Table1[[#This Row],[Ticket Priority]]="High", Table1[[#This Row],[Ticket Status]]="Open")
), "Yes", "No")</f>
        <v>No</v>
      </c>
      <c r="U4619" s="4" t="str">
        <f>IF(Table1[[#This Row],[Ticket Status]]="Closed","Yes","No")</f>
        <v>No</v>
      </c>
      <c r="V4619" s="4" t="str">
        <f>IF(Table1[[#This Row],[Ticket Status]]="Pending Customer Response","Yes","No")</f>
        <v>Yes</v>
      </c>
      <c r="W4619" s="5">
        <f ca="1">COUNTIFS(Table1[Agent_name],Table1[[#This Row],[Agent_name]],Table1[Month],Table1[[#This Row],[Month]])/160</f>
        <v>0.53125</v>
      </c>
    </row>
    <row r="4620" spans="1:23" x14ac:dyDescent="0.25">
      <c r="A4620">
        <v>4619</v>
      </c>
      <c r="B4620" t="s">
        <v>15064</v>
      </c>
      <c r="C4620" t="s">
        <v>15065</v>
      </c>
      <c r="D4620">
        <v>37</v>
      </c>
      <c r="E4620" t="s">
        <v>58</v>
      </c>
      <c r="F4620" t="s">
        <v>125</v>
      </c>
      <c r="G4620" s="1">
        <v>44413</v>
      </c>
      <c r="H4620" t="s">
        <v>59</v>
      </c>
      <c r="I4620" t="s">
        <v>93</v>
      </c>
      <c r="J4620" s="3" t="s">
        <v>15066</v>
      </c>
      <c r="K4620" t="s">
        <v>62</v>
      </c>
      <c r="M4620" t="s">
        <v>25</v>
      </c>
      <c r="N4620" t="s">
        <v>26</v>
      </c>
      <c r="R4620" t="str">
        <f t="shared" ca="1" si="72"/>
        <v>Karan</v>
      </c>
      <c r="S4620" t="str">
        <f>IFERROR(TEXT(DATEVALUE(LEFT(Table1[[#This Row],[Date of Purchase]],10)), "MMMM"), TEXT(Table1[[#This Row],[Date of Purchase]], "MMMM"))</f>
        <v>August</v>
      </c>
      <c r="T4620" t="str">
        <f>IF(OR(
  AND(Table1[[#This Row],[Ticket Priority]]="Critical", Table1[[#This Row],[Ticket Status]]&lt;&gt;"Closed"),
  AND(Table1[[#This Row],[Ticket Priority]]="High", Table1[[#This Row],[Ticket Status]]="Open")
), "Yes", "No")</f>
        <v>Yes</v>
      </c>
      <c r="U4620" s="4" t="str">
        <f>IF(Table1[[#This Row],[Ticket Status]]="Closed","Yes","No")</f>
        <v>No</v>
      </c>
      <c r="V4620" s="4" t="str">
        <f>IF(Table1[[#This Row],[Ticket Status]]="Pending Customer Response","Yes","No")</f>
        <v>No</v>
      </c>
      <c r="W4620" s="5">
        <f ca="1">COUNTIFS(Table1[Agent_name],Table1[[#This Row],[Agent_name]],Table1[Month],Table1[[#This Row],[Month]])/160</f>
        <v>0.21875</v>
      </c>
    </row>
    <row r="4621" spans="1:23" x14ac:dyDescent="0.25">
      <c r="A4621">
        <v>4620</v>
      </c>
      <c r="B4621" t="s">
        <v>15067</v>
      </c>
      <c r="C4621" t="s">
        <v>15068</v>
      </c>
      <c r="D4621">
        <v>49</v>
      </c>
      <c r="E4621" t="s">
        <v>29</v>
      </c>
      <c r="F4621" t="s">
        <v>134</v>
      </c>
      <c r="G4621" s="1">
        <v>44039</v>
      </c>
      <c r="H4621" t="s">
        <v>67</v>
      </c>
      <c r="I4621" t="s">
        <v>46</v>
      </c>
      <c r="J4621" s="3" t="s">
        <v>845</v>
      </c>
      <c r="K4621" t="s">
        <v>39</v>
      </c>
      <c r="L4621" t="s">
        <v>15069</v>
      </c>
      <c r="M4621" t="s">
        <v>41</v>
      </c>
      <c r="N4621" t="s">
        <v>33</v>
      </c>
      <c r="O4621" s="2">
        <v>45078.569953703707</v>
      </c>
      <c r="P4621" s="2">
        <v>45078.674814814818</v>
      </c>
      <c r="Q4621">
        <v>5</v>
      </c>
      <c r="R4621" t="str">
        <f t="shared" ca="1" si="72"/>
        <v>Aisha</v>
      </c>
      <c r="S4621" t="str">
        <f>IFERROR(TEXT(DATEVALUE(LEFT(Table1[[#This Row],[Date of Purchase]],10)), "MMMM"), TEXT(Table1[[#This Row],[Date of Purchase]], "MMMM"))</f>
        <v>July</v>
      </c>
      <c r="T4621" t="str">
        <f>IF(OR(
  AND(Table1[[#This Row],[Ticket Priority]]="Critical", Table1[[#This Row],[Ticket Status]]&lt;&gt;"Closed"),
  AND(Table1[[#This Row],[Ticket Priority]]="High", Table1[[#This Row],[Ticket Status]]="Open")
), "Yes", "No")</f>
        <v>No</v>
      </c>
      <c r="U4621" s="4" t="str">
        <f>IF(Table1[[#This Row],[Ticket Status]]="Closed","Yes","No")</f>
        <v>Yes</v>
      </c>
      <c r="V4621" s="4" t="str">
        <f>IF(Table1[[#This Row],[Ticket Status]]="Pending Customer Response","Yes","No")</f>
        <v>No</v>
      </c>
      <c r="W4621" s="5">
        <f ca="1">COUNTIFS(Table1[Agent_name],Table1[[#This Row],[Agent_name]],Table1[Month],Table1[[#This Row],[Month]])/160</f>
        <v>0.875</v>
      </c>
    </row>
    <row r="4622" spans="1:23" x14ac:dyDescent="0.25">
      <c r="A4622">
        <v>4621</v>
      </c>
      <c r="B4622" t="s">
        <v>15070</v>
      </c>
      <c r="C4622" t="s">
        <v>15071</v>
      </c>
      <c r="D4622">
        <v>34</v>
      </c>
      <c r="E4622" t="s">
        <v>29</v>
      </c>
      <c r="F4622" t="s">
        <v>421</v>
      </c>
      <c r="G4622" s="1">
        <v>44055</v>
      </c>
      <c r="H4622" t="s">
        <v>21</v>
      </c>
      <c r="I4622" t="s">
        <v>93</v>
      </c>
      <c r="J4622" s="3" t="s">
        <v>15072</v>
      </c>
      <c r="K4622" t="s">
        <v>39</v>
      </c>
      <c r="L4622" t="s">
        <v>15073</v>
      </c>
      <c r="M4622" t="s">
        <v>89</v>
      </c>
      <c r="N4622" t="s">
        <v>83</v>
      </c>
      <c r="O4622" s="2">
        <v>45078.288032407407</v>
      </c>
      <c r="P4622" s="2">
        <v>45078.092893518522</v>
      </c>
      <c r="Q4622">
        <v>2</v>
      </c>
      <c r="R4622" t="str">
        <f t="shared" ca="1" si="72"/>
        <v>Sara</v>
      </c>
      <c r="S4622" t="str">
        <f>IFERROR(TEXT(DATEVALUE(LEFT(Table1[[#This Row],[Date of Purchase]],10)), "MMMM"), TEXT(Table1[[#This Row],[Date of Purchase]], "MMMM"))</f>
        <v>August</v>
      </c>
      <c r="T4622" t="str">
        <f>IF(OR(
  AND(Table1[[#This Row],[Ticket Priority]]="Critical", Table1[[#This Row],[Ticket Status]]&lt;&gt;"Closed"),
  AND(Table1[[#This Row],[Ticket Priority]]="High", Table1[[#This Row],[Ticket Status]]="Open")
), "Yes", "No")</f>
        <v>No</v>
      </c>
      <c r="U4622" s="4" t="str">
        <f>IF(Table1[[#This Row],[Ticket Status]]="Closed","Yes","No")</f>
        <v>Yes</v>
      </c>
      <c r="V4622" s="4" t="str">
        <f>IF(Table1[[#This Row],[Ticket Status]]="Pending Customer Response","Yes","No")</f>
        <v>No</v>
      </c>
      <c r="W4622" s="5">
        <f ca="1">COUNTIFS(Table1[Agent_name],Table1[[#This Row],[Agent_name]],Table1[Month],Table1[[#This Row],[Month]])/160</f>
        <v>0.8</v>
      </c>
    </row>
    <row r="4623" spans="1:23" x14ac:dyDescent="0.25">
      <c r="A4623">
        <v>4622</v>
      </c>
      <c r="B4623" t="s">
        <v>15074</v>
      </c>
      <c r="C4623" t="s">
        <v>15075</v>
      </c>
      <c r="D4623">
        <v>29</v>
      </c>
      <c r="E4623" t="s">
        <v>29</v>
      </c>
      <c r="F4623" t="s">
        <v>421</v>
      </c>
      <c r="G4623" s="1">
        <v>43845</v>
      </c>
      <c r="H4623" t="s">
        <v>67</v>
      </c>
      <c r="I4623" t="s">
        <v>93</v>
      </c>
      <c r="J4623" s="3" t="s">
        <v>15076</v>
      </c>
      <c r="K4623" t="s">
        <v>39</v>
      </c>
      <c r="L4623" t="s">
        <v>15077</v>
      </c>
      <c r="M4623" t="s">
        <v>89</v>
      </c>
      <c r="N4623" t="s">
        <v>33</v>
      </c>
      <c r="O4623" s="2">
        <v>45078.416516203702</v>
      </c>
      <c r="P4623" s="2">
        <v>45078.333182870374</v>
      </c>
      <c r="Q4623">
        <v>3</v>
      </c>
      <c r="R4623" t="str">
        <f t="shared" ca="1" si="72"/>
        <v>Divya</v>
      </c>
      <c r="S4623" t="str">
        <f>IFERROR(TEXT(DATEVALUE(LEFT(Table1[[#This Row],[Date of Purchase]],10)), "MMMM"), TEXT(Table1[[#This Row],[Date of Purchase]], "MMMM"))</f>
        <v>January</v>
      </c>
      <c r="T4623" t="str">
        <f>IF(OR(
  AND(Table1[[#This Row],[Ticket Priority]]="Critical", Table1[[#This Row],[Ticket Status]]&lt;&gt;"Closed"),
  AND(Table1[[#This Row],[Ticket Priority]]="High", Table1[[#This Row],[Ticket Status]]="Open")
), "Yes", "No")</f>
        <v>No</v>
      </c>
      <c r="U4623" s="4" t="str">
        <f>IF(Table1[[#This Row],[Ticket Status]]="Closed","Yes","No")</f>
        <v>Yes</v>
      </c>
      <c r="V4623" s="4" t="str">
        <f>IF(Table1[[#This Row],[Ticket Status]]="Pending Customer Response","Yes","No")</f>
        <v>No</v>
      </c>
      <c r="W4623" s="5">
        <f ca="1">COUNTIFS(Table1[Agent_name],Table1[[#This Row],[Agent_name]],Table1[Month],Table1[[#This Row],[Month]])/160</f>
        <v>0.25624999999999998</v>
      </c>
    </row>
    <row r="4624" spans="1:23" x14ac:dyDescent="0.25">
      <c r="A4624">
        <v>4623</v>
      </c>
      <c r="B4624" t="s">
        <v>15078</v>
      </c>
      <c r="C4624" t="s">
        <v>15079</v>
      </c>
      <c r="D4624">
        <v>49</v>
      </c>
      <c r="E4624" t="s">
        <v>19</v>
      </c>
      <c r="F4624" t="s">
        <v>129</v>
      </c>
      <c r="G4624" s="1">
        <v>44181</v>
      </c>
      <c r="H4624" t="s">
        <v>66</v>
      </c>
      <c r="I4624" t="s">
        <v>141</v>
      </c>
      <c r="J4624" s="3" t="s">
        <v>15080</v>
      </c>
      <c r="K4624" t="s">
        <v>24</v>
      </c>
      <c r="M4624" t="s">
        <v>89</v>
      </c>
      <c r="N4624" t="s">
        <v>55</v>
      </c>
      <c r="O4624" s="2">
        <v>45078.740844907406</v>
      </c>
      <c r="R4624" t="str">
        <f t="shared" ca="1" si="72"/>
        <v>Ravi</v>
      </c>
      <c r="S4624" t="str">
        <f>IFERROR(TEXT(DATEVALUE(LEFT(Table1[[#This Row],[Date of Purchase]],10)), "MMMM"), TEXT(Table1[[#This Row],[Date of Purchase]], "MMMM"))</f>
        <v>December</v>
      </c>
      <c r="T4624" t="str">
        <f>IF(OR(
  AND(Table1[[#This Row],[Ticket Priority]]="Critical", Table1[[#This Row],[Ticket Status]]&lt;&gt;"Closed"),
  AND(Table1[[#This Row],[Ticket Priority]]="High", Table1[[#This Row],[Ticket Status]]="Open")
), "Yes", "No")</f>
        <v>No</v>
      </c>
      <c r="U4624" s="4" t="str">
        <f>IF(Table1[[#This Row],[Ticket Status]]="Closed","Yes","No")</f>
        <v>No</v>
      </c>
      <c r="V4624" s="4" t="str">
        <f>IF(Table1[[#This Row],[Ticket Status]]="Pending Customer Response","Yes","No")</f>
        <v>Yes</v>
      </c>
      <c r="W4624" s="5">
        <f ca="1">COUNTIFS(Table1[Agent_name],Table1[[#This Row],[Agent_name]],Table1[Month],Table1[[#This Row],[Month]])/160</f>
        <v>0.66249999999999998</v>
      </c>
    </row>
    <row r="4625" spans="1:23" x14ac:dyDescent="0.25">
      <c r="A4625">
        <v>4624</v>
      </c>
      <c r="B4625" t="s">
        <v>15081</v>
      </c>
      <c r="C4625" t="s">
        <v>15082</v>
      </c>
      <c r="D4625">
        <v>30</v>
      </c>
      <c r="E4625" t="s">
        <v>19</v>
      </c>
      <c r="F4625" t="s">
        <v>431</v>
      </c>
      <c r="G4625" s="1">
        <v>44310</v>
      </c>
      <c r="H4625" t="s">
        <v>45</v>
      </c>
      <c r="I4625" t="s">
        <v>93</v>
      </c>
      <c r="J4625" s="3" t="s">
        <v>15083</v>
      </c>
      <c r="K4625" t="s">
        <v>24</v>
      </c>
      <c r="M4625" t="s">
        <v>89</v>
      </c>
      <c r="N4625" t="s">
        <v>55</v>
      </c>
      <c r="O4625" s="2">
        <v>45078.592245370368</v>
      </c>
      <c r="R4625" t="str">
        <f t="shared" ca="1" si="72"/>
        <v>Priya</v>
      </c>
      <c r="S4625" t="str">
        <f>IFERROR(TEXT(DATEVALUE(LEFT(Table1[[#This Row],[Date of Purchase]],10)), "MMMM"), TEXT(Table1[[#This Row],[Date of Purchase]], "MMMM"))</f>
        <v>April</v>
      </c>
      <c r="T4625" t="str">
        <f>IF(OR(
  AND(Table1[[#This Row],[Ticket Priority]]="Critical", Table1[[#This Row],[Ticket Status]]&lt;&gt;"Closed"),
  AND(Table1[[#This Row],[Ticket Priority]]="High", Table1[[#This Row],[Ticket Status]]="Open")
), "Yes", "No")</f>
        <v>No</v>
      </c>
      <c r="U4625" s="4" t="str">
        <f>IF(Table1[[#This Row],[Ticket Status]]="Closed","Yes","No")</f>
        <v>No</v>
      </c>
      <c r="V4625" s="4" t="str">
        <f>IF(Table1[[#This Row],[Ticket Status]]="Pending Customer Response","Yes","No")</f>
        <v>Yes</v>
      </c>
      <c r="W4625" s="5">
        <f ca="1">COUNTIFS(Table1[Agent_name],Table1[[#This Row],[Agent_name]],Table1[Month],Table1[[#This Row],[Month]])/160</f>
        <v>0.48749999999999999</v>
      </c>
    </row>
    <row r="4626" spans="1:23" x14ac:dyDescent="0.25">
      <c r="A4626">
        <v>4625</v>
      </c>
      <c r="B4626" t="s">
        <v>15084</v>
      </c>
      <c r="C4626" t="s">
        <v>15085</v>
      </c>
      <c r="D4626">
        <v>25</v>
      </c>
      <c r="E4626" t="s">
        <v>58</v>
      </c>
      <c r="F4626" t="s">
        <v>125</v>
      </c>
      <c r="G4626" s="1">
        <v>44496</v>
      </c>
      <c r="H4626" t="s">
        <v>67</v>
      </c>
      <c r="I4626" t="s">
        <v>177</v>
      </c>
      <c r="J4626" s="3" t="s">
        <v>15086</v>
      </c>
      <c r="K4626" t="s">
        <v>62</v>
      </c>
      <c r="M4626" t="s">
        <v>143</v>
      </c>
      <c r="N4626" t="s">
        <v>26</v>
      </c>
      <c r="R4626" t="str">
        <f t="shared" ca="1" si="72"/>
        <v>Divya</v>
      </c>
      <c r="S4626" t="str">
        <f>IFERROR(TEXT(DATEVALUE(LEFT(Table1[[#This Row],[Date of Purchase]],10)), "MMMM"), TEXT(Table1[[#This Row],[Date of Purchase]], "MMMM"))</f>
        <v>October</v>
      </c>
      <c r="T4626" t="str">
        <f>IF(OR(
  AND(Table1[[#This Row],[Ticket Priority]]="Critical", Table1[[#This Row],[Ticket Status]]&lt;&gt;"Closed"),
  AND(Table1[[#This Row],[Ticket Priority]]="High", Table1[[#This Row],[Ticket Status]]="Open")
), "Yes", "No")</f>
        <v>No</v>
      </c>
      <c r="U4626" s="4" t="str">
        <f>IF(Table1[[#This Row],[Ticket Status]]="Closed","Yes","No")</f>
        <v>No</v>
      </c>
      <c r="V4626" s="4" t="str">
        <f>IF(Table1[[#This Row],[Ticket Status]]="Pending Customer Response","Yes","No")</f>
        <v>No</v>
      </c>
      <c r="W4626" s="5">
        <f ca="1">COUNTIFS(Table1[Agent_name],Table1[[#This Row],[Agent_name]],Table1[Month],Table1[[#This Row],[Month]])/160</f>
        <v>0.25</v>
      </c>
    </row>
    <row r="4627" spans="1:23" x14ac:dyDescent="0.25">
      <c r="A4627">
        <v>4626</v>
      </c>
      <c r="B4627" t="s">
        <v>15087</v>
      </c>
      <c r="C4627" t="s">
        <v>15088</v>
      </c>
      <c r="D4627">
        <v>28</v>
      </c>
      <c r="E4627" t="s">
        <v>29</v>
      </c>
      <c r="F4627" t="s">
        <v>161</v>
      </c>
      <c r="G4627" s="1">
        <v>43864</v>
      </c>
      <c r="H4627" t="s">
        <v>67</v>
      </c>
      <c r="I4627" t="s">
        <v>72</v>
      </c>
      <c r="J4627" s="3" t="s">
        <v>15089</v>
      </c>
      <c r="K4627" t="s">
        <v>24</v>
      </c>
      <c r="M4627" t="s">
        <v>143</v>
      </c>
      <c r="N4627" t="s">
        <v>55</v>
      </c>
      <c r="O4627" s="2">
        <v>45078.606874999998</v>
      </c>
      <c r="R4627" t="str">
        <f t="shared" ca="1" si="72"/>
        <v>Mohit</v>
      </c>
      <c r="S4627" t="str">
        <f>IFERROR(TEXT(DATEVALUE(LEFT(Table1[[#This Row],[Date of Purchase]],10)), "MMMM"), TEXT(Table1[[#This Row],[Date of Purchase]], "MMMM"))</f>
        <v>February</v>
      </c>
      <c r="T4627" t="str">
        <f>IF(OR(
  AND(Table1[[#This Row],[Ticket Priority]]="Critical", Table1[[#This Row],[Ticket Status]]&lt;&gt;"Closed"),
  AND(Table1[[#This Row],[Ticket Priority]]="High", Table1[[#This Row],[Ticket Status]]="Open")
), "Yes", "No")</f>
        <v>No</v>
      </c>
      <c r="U4627" s="4" t="str">
        <f>IF(Table1[[#This Row],[Ticket Status]]="Closed","Yes","No")</f>
        <v>No</v>
      </c>
      <c r="V4627" s="4" t="str">
        <f>IF(Table1[[#This Row],[Ticket Status]]="Pending Customer Response","Yes","No")</f>
        <v>Yes</v>
      </c>
      <c r="W4627" s="5">
        <f ca="1">COUNTIFS(Table1[Agent_name],Table1[[#This Row],[Agent_name]],Table1[Month],Table1[[#This Row],[Month]])/160</f>
        <v>0.52500000000000002</v>
      </c>
    </row>
    <row r="4628" spans="1:23" x14ac:dyDescent="0.25">
      <c r="A4628">
        <v>4627</v>
      </c>
      <c r="B4628" t="s">
        <v>15090</v>
      </c>
      <c r="C4628" t="s">
        <v>15091</v>
      </c>
      <c r="D4628">
        <v>22</v>
      </c>
      <c r="E4628" t="s">
        <v>58</v>
      </c>
      <c r="F4628" t="s">
        <v>485</v>
      </c>
      <c r="G4628" s="1">
        <v>44152</v>
      </c>
      <c r="H4628" t="s">
        <v>21</v>
      </c>
      <c r="I4628" t="s">
        <v>60</v>
      </c>
      <c r="J4628" s="3" t="s">
        <v>15092</v>
      </c>
      <c r="K4628" t="s">
        <v>62</v>
      </c>
      <c r="M4628" t="s">
        <v>89</v>
      </c>
      <c r="N4628" t="s">
        <v>26</v>
      </c>
      <c r="R4628" t="str">
        <f t="shared" ca="1" si="72"/>
        <v>Mohit</v>
      </c>
      <c r="S4628" t="str">
        <f>IFERROR(TEXT(DATEVALUE(LEFT(Table1[[#This Row],[Date of Purchase]],10)), "MMMM"), TEXT(Table1[[#This Row],[Date of Purchase]], "MMMM"))</f>
        <v>November</v>
      </c>
      <c r="T4628" t="str">
        <f>IF(OR(
  AND(Table1[[#This Row],[Ticket Priority]]="Critical", Table1[[#This Row],[Ticket Status]]&lt;&gt;"Closed"),
  AND(Table1[[#This Row],[Ticket Priority]]="High", Table1[[#This Row],[Ticket Status]]="Open")
), "Yes", "No")</f>
        <v>Yes</v>
      </c>
      <c r="U4628" s="4" t="str">
        <f>IF(Table1[[#This Row],[Ticket Status]]="Closed","Yes","No")</f>
        <v>No</v>
      </c>
      <c r="V4628" s="4" t="str">
        <f>IF(Table1[[#This Row],[Ticket Status]]="Pending Customer Response","Yes","No")</f>
        <v>No</v>
      </c>
      <c r="W4628" s="5">
        <f ca="1">COUNTIFS(Table1[Agent_name],Table1[[#This Row],[Agent_name]],Table1[Month],Table1[[#This Row],[Month]])/160</f>
        <v>0.4375</v>
      </c>
    </row>
    <row r="4629" spans="1:23" x14ac:dyDescent="0.25">
      <c r="A4629">
        <v>4628</v>
      </c>
      <c r="B4629" t="s">
        <v>15093</v>
      </c>
      <c r="C4629" t="s">
        <v>15094</v>
      </c>
      <c r="D4629">
        <v>19</v>
      </c>
      <c r="E4629" t="s">
        <v>29</v>
      </c>
      <c r="F4629" t="s">
        <v>456</v>
      </c>
      <c r="G4629" s="1">
        <v>44210</v>
      </c>
      <c r="H4629" t="s">
        <v>66</v>
      </c>
      <c r="I4629" t="s">
        <v>22</v>
      </c>
      <c r="J4629" s="3" t="s">
        <v>15095</v>
      </c>
      <c r="K4629" t="s">
        <v>39</v>
      </c>
      <c r="L4629" t="s">
        <v>15096</v>
      </c>
      <c r="M4629" t="s">
        <v>143</v>
      </c>
      <c r="N4629" t="s">
        <v>26</v>
      </c>
      <c r="O4629" s="2">
        <v>45078.428425925929</v>
      </c>
      <c r="P4629" s="2">
        <v>45078.076342592591</v>
      </c>
      <c r="Q4629">
        <v>4</v>
      </c>
      <c r="R4629" t="str">
        <f t="shared" ca="1" si="72"/>
        <v>Ravi</v>
      </c>
      <c r="S4629" t="str">
        <f>IFERROR(TEXT(DATEVALUE(LEFT(Table1[[#This Row],[Date of Purchase]],10)), "MMMM"), TEXT(Table1[[#This Row],[Date of Purchase]], "MMMM"))</f>
        <v>January</v>
      </c>
      <c r="T4629" t="str">
        <f>IF(OR(
  AND(Table1[[#This Row],[Ticket Priority]]="Critical", Table1[[#This Row],[Ticket Status]]&lt;&gt;"Closed"),
  AND(Table1[[#This Row],[Ticket Priority]]="High", Table1[[#This Row],[Ticket Status]]="Open")
), "Yes", "No")</f>
        <v>No</v>
      </c>
      <c r="U4629" s="4" t="str">
        <f>IF(Table1[[#This Row],[Ticket Status]]="Closed","Yes","No")</f>
        <v>Yes</v>
      </c>
      <c r="V4629" s="4" t="str">
        <f>IF(Table1[[#This Row],[Ticket Status]]="Pending Customer Response","Yes","No")</f>
        <v>No</v>
      </c>
      <c r="W4629" s="5">
        <f ca="1">COUNTIFS(Table1[Agent_name],Table1[[#This Row],[Agent_name]],Table1[Month],Table1[[#This Row],[Month]])/160</f>
        <v>0.74375000000000002</v>
      </c>
    </row>
    <row r="4630" spans="1:23" x14ac:dyDescent="0.25">
      <c r="A4630">
        <v>4629</v>
      </c>
      <c r="B4630" t="s">
        <v>15097</v>
      </c>
      <c r="C4630" t="s">
        <v>15098</v>
      </c>
      <c r="D4630">
        <v>27</v>
      </c>
      <c r="E4630" t="s">
        <v>29</v>
      </c>
      <c r="F4630" t="s">
        <v>112</v>
      </c>
      <c r="G4630" s="1">
        <v>44173</v>
      </c>
      <c r="H4630" t="s">
        <v>45</v>
      </c>
      <c r="I4630" t="s">
        <v>99</v>
      </c>
      <c r="J4630" s="3" t="s">
        <v>15099</v>
      </c>
      <c r="K4630" t="s">
        <v>24</v>
      </c>
      <c r="M4630" t="s">
        <v>89</v>
      </c>
      <c r="N4630" t="s">
        <v>33</v>
      </c>
      <c r="O4630" s="2">
        <v>45078.851365740738</v>
      </c>
      <c r="R4630" t="str">
        <f t="shared" ca="1" si="72"/>
        <v>Meera</v>
      </c>
      <c r="S4630" t="str">
        <f>IFERROR(TEXT(DATEVALUE(LEFT(Table1[[#This Row],[Date of Purchase]],10)), "MMMM"), TEXT(Table1[[#This Row],[Date of Purchase]], "MMMM"))</f>
        <v>December</v>
      </c>
      <c r="T4630" t="str">
        <f>IF(OR(
  AND(Table1[[#This Row],[Ticket Priority]]="Critical", Table1[[#This Row],[Ticket Status]]&lt;&gt;"Closed"),
  AND(Table1[[#This Row],[Ticket Priority]]="High", Table1[[#This Row],[Ticket Status]]="Open")
), "Yes", "No")</f>
        <v>No</v>
      </c>
      <c r="U4630" s="4" t="str">
        <f>IF(Table1[[#This Row],[Ticket Status]]="Closed","Yes","No")</f>
        <v>No</v>
      </c>
      <c r="V4630" s="4" t="str">
        <f>IF(Table1[[#This Row],[Ticket Status]]="Pending Customer Response","Yes","No")</f>
        <v>Yes</v>
      </c>
      <c r="W4630" s="5">
        <f ca="1">COUNTIFS(Table1[Agent_name],Table1[[#This Row],[Agent_name]],Table1[Month],Table1[[#This Row],[Month]])/160</f>
        <v>0.24374999999999999</v>
      </c>
    </row>
    <row r="4631" spans="1:23" x14ac:dyDescent="0.25">
      <c r="A4631">
        <v>4630</v>
      </c>
      <c r="B4631" t="s">
        <v>3474</v>
      </c>
      <c r="C4631" t="s">
        <v>15100</v>
      </c>
      <c r="D4631">
        <v>63</v>
      </c>
      <c r="E4631" t="s">
        <v>29</v>
      </c>
      <c r="F4631" t="s">
        <v>207</v>
      </c>
      <c r="G4631" s="1">
        <v>43850</v>
      </c>
      <c r="H4631" t="s">
        <v>67</v>
      </c>
      <c r="I4631" t="s">
        <v>150</v>
      </c>
      <c r="J4631" s="3" t="s">
        <v>15101</v>
      </c>
      <c r="K4631" t="s">
        <v>24</v>
      </c>
      <c r="M4631" t="s">
        <v>25</v>
      </c>
      <c r="N4631" t="s">
        <v>33</v>
      </c>
      <c r="O4631" s="2">
        <v>45078.225694444445</v>
      </c>
      <c r="R4631" t="str">
        <f t="shared" ca="1" si="72"/>
        <v>Ravi</v>
      </c>
      <c r="S4631" t="str">
        <f>IFERROR(TEXT(DATEVALUE(LEFT(Table1[[#This Row],[Date of Purchase]],10)), "MMMM"), TEXT(Table1[[#This Row],[Date of Purchase]], "MMMM"))</f>
        <v>January</v>
      </c>
      <c r="T4631" t="str">
        <f>IF(OR(
  AND(Table1[[#This Row],[Ticket Priority]]="Critical", Table1[[#This Row],[Ticket Status]]&lt;&gt;"Closed"),
  AND(Table1[[#This Row],[Ticket Priority]]="High", Table1[[#This Row],[Ticket Status]]="Open")
), "Yes", "No")</f>
        <v>Yes</v>
      </c>
      <c r="U4631" s="4" t="str">
        <f>IF(Table1[[#This Row],[Ticket Status]]="Closed","Yes","No")</f>
        <v>No</v>
      </c>
      <c r="V4631" s="4" t="str">
        <f>IF(Table1[[#This Row],[Ticket Status]]="Pending Customer Response","Yes","No")</f>
        <v>Yes</v>
      </c>
      <c r="W4631" s="5">
        <f ca="1">COUNTIFS(Table1[Agent_name],Table1[[#This Row],[Agent_name]],Table1[Month],Table1[[#This Row],[Month]])/160</f>
        <v>0.74375000000000002</v>
      </c>
    </row>
    <row r="4632" spans="1:23" x14ac:dyDescent="0.25">
      <c r="A4632">
        <v>4631</v>
      </c>
      <c r="B4632" t="s">
        <v>15102</v>
      </c>
      <c r="C4632" t="s">
        <v>15103</v>
      </c>
      <c r="D4632">
        <v>24</v>
      </c>
      <c r="E4632" t="s">
        <v>19</v>
      </c>
      <c r="F4632" t="s">
        <v>76</v>
      </c>
      <c r="G4632" s="1">
        <v>44467</v>
      </c>
      <c r="H4632" t="s">
        <v>45</v>
      </c>
      <c r="I4632" t="s">
        <v>93</v>
      </c>
      <c r="J4632" s="3" t="s">
        <v>15104</v>
      </c>
      <c r="K4632" t="s">
        <v>62</v>
      </c>
      <c r="M4632" t="s">
        <v>89</v>
      </c>
      <c r="N4632" t="s">
        <v>83</v>
      </c>
      <c r="R4632" t="str">
        <f t="shared" ca="1" si="72"/>
        <v>Ravi</v>
      </c>
      <c r="S4632" t="str">
        <f>IFERROR(TEXT(DATEVALUE(LEFT(Table1[[#This Row],[Date of Purchase]],10)), "MMMM"), TEXT(Table1[[#This Row],[Date of Purchase]], "MMMM"))</f>
        <v>September</v>
      </c>
      <c r="T4632" t="str">
        <f>IF(OR(
  AND(Table1[[#This Row],[Ticket Priority]]="Critical", Table1[[#This Row],[Ticket Status]]&lt;&gt;"Closed"),
  AND(Table1[[#This Row],[Ticket Priority]]="High", Table1[[#This Row],[Ticket Status]]="Open")
), "Yes", "No")</f>
        <v>Yes</v>
      </c>
      <c r="U4632" s="4" t="str">
        <f>IF(Table1[[#This Row],[Ticket Status]]="Closed","Yes","No")</f>
        <v>No</v>
      </c>
      <c r="V4632" s="4" t="str">
        <f>IF(Table1[[#This Row],[Ticket Status]]="Pending Customer Response","Yes","No")</f>
        <v>No</v>
      </c>
      <c r="W4632" s="5">
        <f ca="1">COUNTIFS(Table1[Agent_name],Table1[[#This Row],[Agent_name]],Table1[Month],Table1[[#This Row],[Month]])/160</f>
        <v>0.64375000000000004</v>
      </c>
    </row>
    <row r="4633" spans="1:23" x14ac:dyDescent="0.25">
      <c r="A4633">
        <v>4632</v>
      </c>
      <c r="B4633" t="s">
        <v>15105</v>
      </c>
      <c r="C4633" t="s">
        <v>15106</v>
      </c>
      <c r="D4633">
        <v>39</v>
      </c>
      <c r="E4633" t="s">
        <v>29</v>
      </c>
      <c r="F4633" t="s">
        <v>173</v>
      </c>
      <c r="G4633" s="1">
        <v>43897</v>
      </c>
      <c r="H4633" t="s">
        <v>45</v>
      </c>
      <c r="I4633" t="s">
        <v>150</v>
      </c>
      <c r="J4633" s="3" t="s">
        <v>15107</v>
      </c>
      <c r="K4633" t="s">
        <v>24</v>
      </c>
      <c r="M4633" t="s">
        <v>143</v>
      </c>
      <c r="N4633" t="s">
        <v>83</v>
      </c>
      <c r="O4633" s="2">
        <v>45078.421550925923</v>
      </c>
      <c r="R4633" t="str">
        <f t="shared" ca="1" si="72"/>
        <v>Rahul</v>
      </c>
      <c r="S4633" t="str">
        <f>IFERROR(TEXT(DATEVALUE(LEFT(Table1[[#This Row],[Date of Purchase]],10)), "MMMM"), TEXT(Table1[[#This Row],[Date of Purchase]], "MMMM"))</f>
        <v>March</v>
      </c>
      <c r="T4633" t="str">
        <f>IF(OR(
  AND(Table1[[#This Row],[Ticket Priority]]="Critical", Table1[[#This Row],[Ticket Status]]&lt;&gt;"Closed"),
  AND(Table1[[#This Row],[Ticket Priority]]="High", Table1[[#This Row],[Ticket Status]]="Open")
), "Yes", "No")</f>
        <v>No</v>
      </c>
      <c r="U4633" s="4" t="str">
        <f>IF(Table1[[#This Row],[Ticket Status]]="Closed","Yes","No")</f>
        <v>No</v>
      </c>
      <c r="V4633" s="4" t="str">
        <f>IF(Table1[[#This Row],[Ticket Status]]="Pending Customer Response","Yes","No")</f>
        <v>Yes</v>
      </c>
      <c r="W4633" s="5">
        <f ca="1">COUNTIFS(Table1[Agent_name],Table1[[#This Row],[Agent_name]],Table1[Month],Table1[[#This Row],[Month]])/160</f>
        <v>0.19375000000000001</v>
      </c>
    </row>
    <row r="4634" spans="1:23" x14ac:dyDescent="0.25">
      <c r="A4634">
        <v>4633</v>
      </c>
      <c r="B4634" t="s">
        <v>15108</v>
      </c>
      <c r="C4634" t="s">
        <v>15109</v>
      </c>
      <c r="D4634">
        <v>40</v>
      </c>
      <c r="E4634" t="s">
        <v>58</v>
      </c>
      <c r="F4634" t="s">
        <v>76</v>
      </c>
      <c r="G4634" s="1">
        <v>43921</v>
      </c>
      <c r="H4634" t="s">
        <v>66</v>
      </c>
      <c r="I4634" t="s">
        <v>31</v>
      </c>
      <c r="J4634" s="3" t="s">
        <v>15110</v>
      </c>
      <c r="K4634" t="s">
        <v>39</v>
      </c>
      <c r="L4634" t="s">
        <v>15111</v>
      </c>
      <c r="M4634" t="s">
        <v>143</v>
      </c>
      <c r="N4634" t="s">
        <v>83</v>
      </c>
      <c r="O4634" s="2">
        <v>45078.772268518522</v>
      </c>
      <c r="P4634" s="2">
        <v>45078.268101851849</v>
      </c>
      <c r="Q4634">
        <v>4</v>
      </c>
      <c r="R4634" t="str">
        <f t="shared" ca="1" si="72"/>
        <v>Aisha</v>
      </c>
      <c r="S4634" t="str">
        <f>IFERROR(TEXT(DATEVALUE(LEFT(Table1[[#This Row],[Date of Purchase]],10)), "MMMM"), TEXT(Table1[[#This Row],[Date of Purchase]], "MMMM"))</f>
        <v>March</v>
      </c>
      <c r="T4634" t="str">
        <f>IF(OR(
  AND(Table1[[#This Row],[Ticket Priority]]="Critical", Table1[[#This Row],[Ticket Status]]&lt;&gt;"Closed"),
  AND(Table1[[#This Row],[Ticket Priority]]="High", Table1[[#This Row],[Ticket Status]]="Open")
), "Yes", "No")</f>
        <v>No</v>
      </c>
      <c r="U4634" s="4" t="str">
        <f>IF(Table1[[#This Row],[Ticket Status]]="Closed","Yes","No")</f>
        <v>Yes</v>
      </c>
      <c r="V4634" s="4" t="str">
        <f>IF(Table1[[#This Row],[Ticket Status]]="Pending Customer Response","Yes","No")</f>
        <v>No</v>
      </c>
      <c r="W4634" s="5">
        <f ca="1">COUNTIFS(Table1[Agent_name],Table1[[#This Row],[Agent_name]],Table1[Month],Table1[[#This Row],[Month]])/160</f>
        <v>1.0062500000000001</v>
      </c>
    </row>
    <row r="4635" spans="1:23" x14ac:dyDescent="0.25">
      <c r="A4635">
        <v>4634</v>
      </c>
      <c r="B4635" t="s">
        <v>15112</v>
      </c>
      <c r="C4635" t="s">
        <v>15113</v>
      </c>
      <c r="D4635">
        <v>55</v>
      </c>
      <c r="E4635" t="s">
        <v>19</v>
      </c>
      <c r="F4635" t="s">
        <v>223</v>
      </c>
      <c r="G4635" s="1">
        <v>43894</v>
      </c>
      <c r="H4635" t="s">
        <v>66</v>
      </c>
      <c r="I4635" t="s">
        <v>52</v>
      </c>
      <c r="J4635" s="3" t="s">
        <v>15114</v>
      </c>
      <c r="K4635" t="s">
        <v>24</v>
      </c>
      <c r="M4635" t="s">
        <v>89</v>
      </c>
      <c r="N4635" t="s">
        <v>33</v>
      </c>
      <c r="O4635" s="2">
        <v>45078.586168981485</v>
      </c>
      <c r="R4635" t="str">
        <f t="shared" ca="1" si="72"/>
        <v>Priya</v>
      </c>
      <c r="S4635" t="str">
        <f>IFERROR(TEXT(DATEVALUE(LEFT(Table1[[#This Row],[Date of Purchase]],10)), "MMMM"), TEXT(Table1[[#This Row],[Date of Purchase]], "MMMM"))</f>
        <v>March</v>
      </c>
      <c r="T4635" t="str">
        <f>IF(OR(
  AND(Table1[[#This Row],[Ticket Priority]]="Critical", Table1[[#This Row],[Ticket Status]]&lt;&gt;"Closed"),
  AND(Table1[[#This Row],[Ticket Priority]]="High", Table1[[#This Row],[Ticket Status]]="Open")
), "Yes", "No")</f>
        <v>No</v>
      </c>
      <c r="U4635" s="4" t="str">
        <f>IF(Table1[[#This Row],[Ticket Status]]="Closed","Yes","No")</f>
        <v>No</v>
      </c>
      <c r="V4635" s="4" t="str">
        <f>IF(Table1[[#This Row],[Ticket Status]]="Pending Customer Response","Yes","No")</f>
        <v>Yes</v>
      </c>
      <c r="W4635" s="5">
        <f ca="1">COUNTIFS(Table1[Agent_name],Table1[[#This Row],[Agent_name]],Table1[Month],Table1[[#This Row],[Month]])/160</f>
        <v>0.43125000000000002</v>
      </c>
    </row>
    <row r="4636" spans="1:23" x14ac:dyDescent="0.25">
      <c r="A4636">
        <v>4635</v>
      </c>
      <c r="B4636" t="s">
        <v>15115</v>
      </c>
      <c r="C4636" t="s">
        <v>15116</v>
      </c>
      <c r="D4636">
        <v>68</v>
      </c>
      <c r="E4636" t="s">
        <v>19</v>
      </c>
      <c r="F4636" t="s">
        <v>36</v>
      </c>
      <c r="G4636" s="1">
        <v>44298</v>
      </c>
      <c r="H4636" t="s">
        <v>67</v>
      </c>
      <c r="I4636" t="s">
        <v>59</v>
      </c>
      <c r="J4636" s="3" t="s">
        <v>15117</v>
      </c>
      <c r="K4636" t="s">
        <v>39</v>
      </c>
      <c r="L4636" t="s">
        <v>15118</v>
      </c>
      <c r="M4636" t="s">
        <v>41</v>
      </c>
      <c r="N4636" t="s">
        <v>55</v>
      </c>
      <c r="O4636" s="2">
        <v>45078.254930555559</v>
      </c>
      <c r="P4636" s="2">
        <v>45078.013958333337</v>
      </c>
      <c r="Q4636">
        <v>5</v>
      </c>
      <c r="R4636" t="str">
        <f t="shared" ca="1" si="72"/>
        <v>Aisha</v>
      </c>
      <c r="S4636" t="str">
        <f>IFERROR(TEXT(DATEVALUE(LEFT(Table1[[#This Row],[Date of Purchase]],10)), "MMMM"), TEXT(Table1[[#This Row],[Date of Purchase]], "MMMM"))</f>
        <v>April</v>
      </c>
      <c r="T4636" t="str">
        <f>IF(OR(
  AND(Table1[[#This Row],[Ticket Priority]]="Critical", Table1[[#This Row],[Ticket Status]]&lt;&gt;"Closed"),
  AND(Table1[[#This Row],[Ticket Priority]]="High", Table1[[#This Row],[Ticket Status]]="Open")
), "Yes", "No")</f>
        <v>No</v>
      </c>
      <c r="U4636" s="4" t="str">
        <f>IF(Table1[[#This Row],[Ticket Status]]="Closed","Yes","No")</f>
        <v>Yes</v>
      </c>
      <c r="V4636" s="4" t="str">
        <f>IF(Table1[[#This Row],[Ticket Status]]="Pending Customer Response","Yes","No")</f>
        <v>No</v>
      </c>
      <c r="W4636" s="5">
        <f ca="1">COUNTIFS(Table1[Agent_name],Table1[[#This Row],[Agent_name]],Table1[Month],Table1[[#This Row],[Month]])/160</f>
        <v>0.81874999999999998</v>
      </c>
    </row>
    <row r="4637" spans="1:23" x14ac:dyDescent="0.25">
      <c r="A4637">
        <v>4636</v>
      </c>
      <c r="B4637" t="s">
        <v>15119</v>
      </c>
      <c r="C4637" t="s">
        <v>15120</v>
      </c>
      <c r="D4637">
        <v>36</v>
      </c>
      <c r="E4637" t="s">
        <v>29</v>
      </c>
      <c r="F4637" t="s">
        <v>20</v>
      </c>
      <c r="G4637" s="1">
        <v>44462</v>
      </c>
      <c r="H4637" t="s">
        <v>66</v>
      </c>
      <c r="I4637" t="s">
        <v>72</v>
      </c>
      <c r="J4637" s="3" t="s">
        <v>15121</v>
      </c>
      <c r="K4637" t="s">
        <v>24</v>
      </c>
      <c r="M4637" t="s">
        <v>143</v>
      </c>
      <c r="N4637" t="s">
        <v>83</v>
      </c>
      <c r="O4637" s="2">
        <v>45078.600081018521</v>
      </c>
      <c r="R4637" t="str">
        <f t="shared" ca="1" si="72"/>
        <v>Sara</v>
      </c>
      <c r="S4637" t="str">
        <f>IFERROR(TEXT(DATEVALUE(LEFT(Table1[[#This Row],[Date of Purchase]],10)), "MMMM"), TEXT(Table1[[#This Row],[Date of Purchase]], "MMMM"))</f>
        <v>September</v>
      </c>
      <c r="T4637" t="str">
        <f>IF(OR(
  AND(Table1[[#This Row],[Ticket Priority]]="Critical", Table1[[#This Row],[Ticket Status]]&lt;&gt;"Closed"),
  AND(Table1[[#This Row],[Ticket Priority]]="High", Table1[[#This Row],[Ticket Status]]="Open")
), "Yes", "No")</f>
        <v>No</v>
      </c>
      <c r="U4637" s="4" t="str">
        <f>IF(Table1[[#This Row],[Ticket Status]]="Closed","Yes","No")</f>
        <v>No</v>
      </c>
      <c r="V4637" s="4" t="str">
        <f>IF(Table1[[#This Row],[Ticket Status]]="Pending Customer Response","Yes","No")</f>
        <v>Yes</v>
      </c>
      <c r="W4637" s="5">
        <f ca="1">COUNTIFS(Table1[Agent_name],Table1[[#This Row],[Agent_name]],Table1[Month],Table1[[#This Row],[Month]])/160</f>
        <v>0.65</v>
      </c>
    </row>
    <row r="4638" spans="1:23" x14ac:dyDescent="0.25">
      <c r="A4638">
        <v>4637</v>
      </c>
      <c r="B4638" t="s">
        <v>15122</v>
      </c>
      <c r="C4638" t="s">
        <v>15123</v>
      </c>
      <c r="D4638">
        <v>46</v>
      </c>
      <c r="E4638" t="s">
        <v>19</v>
      </c>
      <c r="F4638" t="s">
        <v>655</v>
      </c>
      <c r="G4638" s="1">
        <v>44124</v>
      </c>
      <c r="H4638" t="s">
        <v>21</v>
      </c>
      <c r="I4638" t="s">
        <v>37</v>
      </c>
      <c r="J4638" s="3" t="s">
        <v>15124</v>
      </c>
      <c r="K4638" t="s">
        <v>62</v>
      </c>
      <c r="M4638" t="s">
        <v>143</v>
      </c>
      <c r="N4638" t="s">
        <v>83</v>
      </c>
      <c r="R4638" t="str">
        <f t="shared" ca="1" si="72"/>
        <v>Ravi</v>
      </c>
      <c r="S4638" t="str">
        <f>IFERROR(TEXT(DATEVALUE(LEFT(Table1[[#This Row],[Date of Purchase]],10)), "MMMM"), TEXT(Table1[[#This Row],[Date of Purchase]], "MMMM"))</f>
        <v>October</v>
      </c>
      <c r="T4638" t="str">
        <f>IF(OR(
  AND(Table1[[#This Row],[Ticket Priority]]="Critical", Table1[[#This Row],[Ticket Status]]&lt;&gt;"Closed"),
  AND(Table1[[#This Row],[Ticket Priority]]="High", Table1[[#This Row],[Ticket Status]]="Open")
), "Yes", "No")</f>
        <v>No</v>
      </c>
      <c r="U4638" s="4" t="str">
        <f>IF(Table1[[#This Row],[Ticket Status]]="Closed","Yes","No")</f>
        <v>No</v>
      </c>
      <c r="V4638" s="4" t="str">
        <f>IF(Table1[[#This Row],[Ticket Status]]="Pending Customer Response","Yes","No")</f>
        <v>No</v>
      </c>
      <c r="W4638" s="5">
        <f ca="1">COUNTIFS(Table1[Agent_name],Table1[[#This Row],[Agent_name]],Table1[Month],Table1[[#This Row],[Month]])/160</f>
        <v>0.58125000000000004</v>
      </c>
    </row>
    <row r="4639" spans="1:23" x14ac:dyDescent="0.25">
      <c r="A4639">
        <v>4638</v>
      </c>
      <c r="B4639" t="s">
        <v>15125</v>
      </c>
      <c r="C4639" t="s">
        <v>15126</v>
      </c>
      <c r="D4639">
        <v>49</v>
      </c>
      <c r="E4639" t="s">
        <v>58</v>
      </c>
      <c r="F4639" t="s">
        <v>103</v>
      </c>
      <c r="G4639" s="1">
        <v>44094</v>
      </c>
      <c r="H4639" t="s">
        <v>66</v>
      </c>
      <c r="I4639" t="s">
        <v>77</v>
      </c>
      <c r="J4639" s="3" t="s">
        <v>15127</v>
      </c>
      <c r="K4639" t="s">
        <v>62</v>
      </c>
      <c r="M4639" t="s">
        <v>41</v>
      </c>
      <c r="N4639" t="s">
        <v>55</v>
      </c>
      <c r="R4639" t="str">
        <f t="shared" ca="1" si="72"/>
        <v>Priya</v>
      </c>
      <c r="S4639" t="str">
        <f>IFERROR(TEXT(DATEVALUE(LEFT(Table1[[#This Row],[Date of Purchase]],10)), "MMMM"), TEXT(Table1[[#This Row],[Date of Purchase]], "MMMM"))</f>
        <v>September</v>
      </c>
      <c r="T4639" t="str">
        <f>IF(OR(
  AND(Table1[[#This Row],[Ticket Priority]]="Critical", Table1[[#This Row],[Ticket Status]]&lt;&gt;"Closed"),
  AND(Table1[[#This Row],[Ticket Priority]]="High", Table1[[#This Row],[Ticket Status]]="Open")
), "Yes", "No")</f>
        <v>No</v>
      </c>
      <c r="U4639" s="4" t="str">
        <f>IF(Table1[[#This Row],[Ticket Status]]="Closed","Yes","No")</f>
        <v>No</v>
      </c>
      <c r="V4639" s="4" t="str">
        <f>IF(Table1[[#This Row],[Ticket Status]]="Pending Customer Response","Yes","No")</f>
        <v>No</v>
      </c>
      <c r="W4639" s="5">
        <f ca="1">COUNTIFS(Table1[Agent_name],Table1[[#This Row],[Agent_name]],Table1[Month],Table1[[#This Row],[Month]])/160</f>
        <v>0.53125</v>
      </c>
    </row>
    <row r="4640" spans="1:23" x14ac:dyDescent="0.25">
      <c r="A4640">
        <v>4639</v>
      </c>
      <c r="B4640" t="s">
        <v>15128</v>
      </c>
      <c r="C4640" t="s">
        <v>15129</v>
      </c>
      <c r="D4640">
        <v>24</v>
      </c>
      <c r="E4640" t="s">
        <v>19</v>
      </c>
      <c r="F4640" t="s">
        <v>81</v>
      </c>
      <c r="G4640" s="1">
        <v>44557</v>
      </c>
      <c r="H4640" t="s">
        <v>45</v>
      </c>
      <c r="I4640" t="s">
        <v>46</v>
      </c>
      <c r="J4640" s="3" t="s">
        <v>15130</v>
      </c>
      <c r="K4640" t="s">
        <v>24</v>
      </c>
      <c r="M4640" t="s">
        <v>89</v>
      </c>
      <c r="N4640" t="s">
        <v>55</v>
      </c>
      <c r="O4640" s="2">
        <v>45078.050844907404</v>
      </c>
      <c r="R4640" t="str">
        <f t="shared" ca="1" si="72"/>
        <v>Aisha</v>
      </c>
      <c r="S4640" t="str">
        <f>IFERROR(TEXT(DATEVALUE(LEFT(Table1[[#This Row],[Date of Purchase]],10)), "MMMM"), TEXT(Table1[[#This Row],[Date of Purchase]], "MMMM"))</f>
        <v>December</v>
      </c>
      <c r="T4640" t="str">
        <f>IF(OR(
  AND(Table1[[#This Row],[Ticket Priority]]="Critical", Table1[[#This Row],[Ticket Status]]&lt;&gt;"Closed"),
  AND(Table1[[#This Row],[Ticket Priority]]="High", Table1[[#This Row],[Ticket Status]]="Open")
), "Yes", "No")</f>
        <v>No</v>
      </c>
      <c r="U4640" s="4" t="str">
        <f>IF(Table1[[#This Row],[Ticket Status]]="Closed","Yes","No")</f>
        <v>No</v>
      </c>
      <c r="V4640" s="4" t="str">
        <f>IF(Table1[[#This Row],[Ticket Status]]="Pending Customer Response","Yes","No")</f>
        <v>Yes</v>
      </c>
      <c r="W4640" s="5">
        <f ca="1">COUNTIFS(Table1[Agent_name],Table1[[#This Row],[Agent_name]],Table1[Month],Table1[[#This Row],[Month]])/160</f>
        <v>0.91249999999999998</v>
      </c>
    </row>
    <row r="4641" spans="1:23" x14ac:dyDescent="0.25">
      <c r="A4641">
        <v>4640</v>
      </c>
      <c r="B4641" t="s">
        <v>13041</v>
      </c>
      <c r="C4641" t="s">
        <v>15131</v>
      </c>
      <c r="D4641">
        <v>64</v>
      </c>
      <c r="E4641" t="s">
        <v>29</v>
      </c>
      <c r="F4641" t="s">
        <v>157</v>
      </c>
      <c r="G4641" s="1">
        <v>44118</v>
      </c>
      <c r="H4641" t="s">
        <v>59</v>
      </c>
      <c r="I4641" t="s">
        <v>72</v>
      </c>
      <c r="J4641" s="3" t="s">
        <v>791</v>
      </c>
      <c r="K4641" t="s">
        <v>62</v>
      </c>
      <c r="M4641" t="s">
        <v>143</v>
      </c>
      <c r="N4641" t="s">
        <v>33</v>
      </c>
      <c r="R4641" t="str">
        <f t="shared" ca="1" si="72"/>
        <v>Karan</v>
      </c>
      <c r="S4641" t="str">
        <f>IFERROR(TEXT(DATEVALUE(LEFT(Table1[[#This Row],[Date of Purchase]],10)), "MMMM"), TEXT(Table1[[#This Row],[Date of Purchase]], "MMMM"))</f>
        <v>October</v>
      </c>
      <c r="T4641" t="str">
        <f>IF(OR(
  AND(Table1[[#This Row],[Ticket Priority]]="Critical", Table1[[#This Row],[Ticket Status]]&lt;&gt;"Closed"),
  AND(Table1[[#This Row],[Ticket Priority]]="High", Table1[[#This Row],[Ticket Status]]="Open")
), "Yes", "No")</f>
        <v>No</v>
      </c>
      <c r="U4641" s="4" t="str">
        <f>IF(Table1[[#This Row],[Ticket Status]]="Closed","Yes","No")</f>
        <v>No</v>
      </c>
      <c r="V4641" s="4" t="str">
        <f>IF(Table1[[#This Row],[Ticket Status]]="Pending Customer Response","Yes","No")</f>
        <v>No</v>
      </c>
      <c r="W4641" s="5">
        <f ca="1">COUNTIFS(Table1[Agent_name],Table1[[#This Row],[Agent_name]],Table1[Month],Table1[[#This Row],[Month]])/160</f>
        <v>0.21249999999999999</v>
      </c>
    </row>
    <row r="4642" spans="1:23" x14ac:dyDescent="0.25">
      <c r="A4642">
        <v>4641</v>
      </c>
      <c r="B4642" t="s">
        <v>15132</v>
      </c>
      <c r="C4642" t="s">
        <v>15133</v>
      </c>
      <c r="D4642">
        <v>33</v>
      </c>
      <c r="E4642" t="s">
        <v>19</v>
      </c>
      <c r="F4642" t="s">
        <v>173</v>
      </c>
      <c r="G4642" s="1">
        <v>43869</v>
      </c>
      <c r="H4642" t="s">
        <v>45</v>
      </c>
      <c r="I4642" t="s">
        <v>52</v>
      </c>
      <c r="J4642" s="3" t="s">
        <v>15134</v>
      </c>
      <c r="K4642" t="s">
        <v>62</v>
      </c>
      <c r="M4642" t="s">
        <v>89</v>
      </c>
      <c r="N4642" t="s">
        <v>55</v>
      </c>
      <c r="R4642" t="str">
        <f t="shared" ca="1" si="72"/>
        <v>Aisha</v>
      </c>
      <c r="S4642" t="str">
        <f>IFERROR(TEXT(DATEVALUE(LEFT(Table1[[#This Row],[Date of Purchase]],10)), "MMMM"), TEXT(Table1[[#This Row],[Date of Purchase]], "MMMM"))</f>
        <v>February</v>
      </c>
      <c r="T4642" t="str">
        <f>IF(OR(
  AND(Table1[[#This Row],[Ticket Priority]]="Critical", Table1[[#This Row],[Ticket Status]]&lt;&gt;"Closed"),
  AND(Table1[[#This Row],[Ticket Priority]]="High", Table1[[#This Row],[Ticket Status]]="Open")
), "Yes", "No")</f>
        <v>Yes</v>
      </c>
      <c r="U4642" s="4" t="str">
        <f>IF(Table1[[#This Row],[Ticket Status]]="Closed","Yes","No")</f>
        <v>No</v>
      </c>
      <c r="V4642" s="4" t="str">
        <f>IF(Table1[[#This Row],[Ticket Status]]="Pending Customer Response","Yes","No")</f>
        <v>No</v>
      </c>
      <c r="W4642" s="5">
        <f ca="1">COUNTIFS(Table1[Agent_name],Table1[[#This Row],[Agent_name]],Table1[Month],Table1[[#This Row],[Month]])/160</f>
        <v>0.85624999999999996</v>
      </c>
    </row>
    <row r="4643" spans="1:23" x14ac:dyDescent="0.25">
      <c r="A4643">
        <v>4642</v>
      </c>
      <c r="B4643" t="s">
        <v>15135</v>
      </c>
      <c r="C4643" t="s">
        <v>15136</v>
      </c>
      <c r="D4643">
        <v>56</v>
      </c>
      <c r="E4643" t="s">
        <v>19</v>
      </c>
      <c r="F4643" t="s">
        <v>699</v>
      </c>
      <c r="G4643" s="1">
        <v>44470</v>
      </c>
      <c r="H4643" t="s">
        <v>66</v>
      </c>
      <c r="I4643" t="s">
        <v>22</v>
      </c>
      <c r="J4643" s="3" t="s">
        <v>15137</v>
      </c>
      <c r="K4643" t="s">
        <v>62</v>
      </c>
      <c r="M4643" t="s">
        <v>41</v>
      </c>
      <c r="N4643" t="s">
        <v>55</v>
      </c>
      <c r="R4643" t="str">
        <f t="shared" ca="1" si="72"/>
        <v>Ravi</v>
      </c>
      <c r="S4643" t="str">
        <f>IFERROR(TEXT(DATEVALUE(LEFT(Table1[[#This Row],[Date of Purchase]],10)), "MMMM"), TEXT(Table1[[#This Row],[Date of Purchase]], "MMMM"))</f>
        <v>October</v>
      </c>
      <c r="T4643" t="str">
        <f>IF(OR(
  AND(Table1[[#This Row],[Ticket Priority]]="Critical", Table1[[#This Row],[Ticket Status]]&lt;&gt;"Closed"),
  AND(Table1[[#This Row],[Ticket Priority]]="High", Table1[[#This Row],[Ticket Status]]="Open")
), "Yes", "No")</f>
        <v>No</v>
      </c>
      <c r="U4643" s="4" t="str">
        <f>IF(Table1[[#This Row],[Ticket Status]]="Closed","Yes","No")</f>
        <v>No</v>
      </c>
      <c r="V4643" s="4" t="str">
        <f>IF(Table1[[#This Row],[Ticket Status]]="Pending Customer Response","Yes","No")</f>
        <v>No</v>
      </c>
      <c r="W4643" s="5">
        <f ca="1">COUNTIFS(Table1[Agent_name],Table1[[#This Row],[Agent_name]],Table1[Month],Table1[[#This Row],[Month]])/160</f>
        <v>0.58125000000000004</v>
      </c>
    </row>
    <row r="4644" spans="1:23" x14ac:dyDescent="0.25">
      <c r="A4644">
        <v>4643</v>
      </c>
      <c r="B4644" t="s">
        <v>15138</v>
      </c>
      <c r="C4644" t="s">
        <v>15139</v>
      </c>
      <c r="D4644">
        <v>24</v>
      </c>
      <c r="E4644" t="s">
        <v>19</v>
      </c>
      <c r="F4644" t="s">
        <v>71</v>
      </c>
      <c r="G4644" s="1">
        <v>44301</v>
      </c>
      <c r="H4644" t="s">
        <v>66</v>
      </c>
      <c r="I4644" t="s">
        <v>113</v>
      </c>
      <c r="J4644" s="3" t="s">
        <v>15140</v>
      </c>
      <c r="K4644" t="s">
        <v>39</v>
      </c>
      <c r="L4644" t="s">
        <v>15141</v>
      </c>
      <c r="M4644" t="s">
        <v>41</v>
      </c>
      <c r="N4644" t="s">
        <v>33</v>
      </c>
      <c r="O4644" s="2">
        <v>45078.279363425929</v>
      </c>
      <c r="P4644" s="2">
        <v>45078.768252314818</v>
      </c>
      <c r="Q4644">
        <v>3</v>
      </c>
      <c r="R4644" t="str">
        <f t="shared" ca="1" si="72"/>
        <v>Mohit</v>
      </c>
      <c r="S4644" t="str">
        <f>IFERROR(TEXT(DATEVALUE(LEFT(Table1[[#This Row],[Date of Purchase]],10)), "MMMM"), TEXT(Table1[[#This Row],[Date of Purchase]], "MMMM"))</f>
        <v>April</v>
      </c>
      <c r="T4644" t="str">
        <f>IF(OR(
  AND(Table1[[#This Row],[Ticket Priority]]="Critical", Table1[[#This Row],[Ticket Status]]&lt;&gt;"Closed"),
  AND(Table1[[#This Row],[Ticket Priority]]="High", Table1[[#This Row],[Ticket Status]]="Open")
), "Yes", "No")</f>
        <v>No</v>
      </c>
      <c r="U4644" s="4" t="str">
        <f>IF(Table1[[#This Row],[Ticket Status]]="Closed","Yes","No")</f>
        <v>Yes</v>
      </c>
      <c r="V4644" s="4" t="str">
        <f>IF(Table1[[#This Row],[Ticket Status]]="Pending Customer Response","Yes","No")</f>
        <v>No</v>
      </c>
      <c r="W4644" s="5">
        <f ca="1">COUNTIFS(Table1[Agent_name],Table1[[#This Row],[Agent_name]],Table1[Month],Table1[[#This Row],[Month]])/160</f>
        <v>0.45</v>
      </c>
    </row>
    <row r="4645" spans="1:23" x14ac:dyDescent="0.25">
      <c r="A4645">
        <v>4644</v>
      </c>
      <c r="B4645" t="s">
        <v>15142</v>
      </c>
      <c r="C4645" t="s">
        <v>15143</v>
      </c>
      <c r="D4645">
        <v>54</v>
      </c>
      <c r="E4645" t="s">
        <v>58</v>
      </c>
      <c r="F4645" t="s">
        <v>157</v>
      </c>
      <c r="G4645" s="1">
        <v>44025</v>
      </c>
      <c r="H4645" t="s">
        <v>66</v>
      </c>
      <c r="I4645" t="s">
        <v>22</v>
      </c>
      <c r="J4645" s="3" t="s">
        <v>15144</v>
      </c>
      <c r="K4645" t="s">
        <v>24</v>
      </c>
      <c r="M4645" t="s">
        <v>25</v>
      </c>
      <c r="N4645" t="s">
        <v>26</v>
      </c>
      <c r="O4645" s="2">
        <v>45078.748136574075</v>
      </c>
      <c r="R4645" t="str">
        <f t="shared" ca="1" si="72"/>
        <v>Sara</v>
      </c>
      <c r="S4645" t="str">
        <f>IFERROR(TEXT(DATEVALUE(LEFT(Table1[[#This Row],[Date of Purchase]],10)), "MMMM"), TEXT(Table1[[#This Row],[Date of Purchase]], "MMMM"))</f>
        <v>July</v>
      </c>
      <c r="T4645" t="str">
        <f>IF(OR(
  AND(Table1[[#This Row],[Ticket Priority]]="Critical", Table1[[#This Row],[Ticket Status]]&lt;&gt;"Closed"),
  AND(Table1[[#This Row],[Ticket Priority]]="High", Table1[[#This Row],[Ticket Status]]="Open")
), "Yes", "No")</f>
        <v>Yes</v>
      </c>
      <c r="U4645" s="4" t="str">
        <f>IF(Table1[[#This Row],[Ticket Status]]="Closed","Yes","No")</f>
        <v>No</v>
      </c>
      <c r="V4645" s="4" t="str">
        <f>IF(Table1[[#This Row],[Ticket Status]]="Pending Customer Response","Yes","No")</f>
        <v>Yes</v>
      </c>
      <c r="W4645" s="5">
        <f ca="1">COUNTIFS(Table1[Agent_name],Table1[[#This Row],[Agent_name]],Table1[Month],Table1[[#This Row],[Month]])/160</f>
        <v>0.6875</v>
      </c>
    </row>
    <row r="4646" spans="1:23" x14ac:dyDescent="0.25">
      <c r="A4646">
        <v>4645</v>
      </c>
      <c r="B4646" t="s">
        <v>15145</v>
      </c>
      <c r="C4646" t="s">
        <v>15146</v>
      </c>
      <c r="D4646">
        <v>50</v>
      </c>
      <c r="E4646" t="s">
        <v>19</v>
      </c>
      <c r="F4646" t="s">
        <v>202</v>
      </c>
      <c r="G4646" s="1">
        <v>44259</v>
      </c>
      <c r="H4646" t="s">
        <v>66</v>
      </c>
      <c r="I4646" t="s">
        <v>52</v>
      </c>
      <c r="J4646" s="3" t="s">
        <v>15147</v>
      </c>
      <c r="K4646" t="s">
        <v>62</v>
      </c>
      <c r="M4646" t="s">
        <v>89</v>
      </c>
      <c r="N4646" t="s">
        <v>55</v>
      </c>
      <c r="R4646" t="str">
        <f t="shared" ca="1" si="72"/>
        <v>Ravi</v>
      </c>
      <c r="S4646" t="str">
        <f>IFERROR(TEXT(DATEVALUE(LEFT(Table1[[#This Row],[Date of Purchase]],10)), "MMMM"), TEXT(Table1[[#This Row],[Date of Purchase]], "MMMM"))</f>
        <v>March</v>
      </c>
      <c r="T4646" t="str">
        <f>IF(OR(
  AND(Table1[[#This Row],[Ticket Priority]]="Critical", Table1[[#This Row],[Ticket Status]]&lt;&gt;"Closed"),
  AND(Table1[[#This Row],[Ticket Priority]]="High", Table1[[#This Row],[Ticket Status]]="Open")
), "Yes", "No")</f>
        <v>Yes</v>
      </c>
      <c r="U4646" s="4" t="str">
        <f>IF(Table1[[#This Row],[Ticket Status]]="Closed","Yes","No")</f>
        <v>No</v>
      </c>
      <c r="V4646" s="4" t="str">
        <f>IF(Table1[[#This Row],[Ticket Status]]="Pending Customer Response","Yes","No")</f>
        <v>No</v>
      </c>
      <c r="W4646" s="5">
        <f ca="1">COUNTIFS(Table1[Agent_name],Table1[[#This Row],[Agent_name]],Table1[Month],Table1[[#This Row],[Month]])/160</f>
        <v>0.54374999999999996</v>
      </c>
    </row>
    <row r="4647" spans="1:23" x14ac:dyDescent="0.25">
      <c r="A4647">
        <v>4646</v>
      </c>
      <c r="B4647" t="s">
        <v>15148</v>
      </c>
      <c r="C4647" t="s">
        <v>15149</v>
      </c>
      <c r="D4647">
        <v>70</v>
      </c>
      <c r="E4647" t="s">
        <v>29</v>
      </c>
      <c r="F4647" t="s">
        <v>485</v>
      </c>
      <c r="G4647" s="1">
        <v>44191</v>
      </c>
      <c r="H4647" t="s">
        <v>21</v>
      </c>
      <c r="I4647" t="s">
        <v>60</v>
      </c>
      <c r="J4647" s="3" t="s">
        <v>15150</v>
      </c>
      <c r="K4647" t="s">
        <v>62</v>
      </c>
      <c r="M4647" t="s">
        <v>143</v>
      </c>
      <c r="N4647" t="s">
        <v>55</v>
      </c>
      <c r="Q4647">
        <v>5</v>
      </c>
      <c r="R4647" t="str">
        <f t="shared" ca="1" si="72"/>
        <v>Rahul</v>
      </c>
      <c r="S4647" t="str">
        <f>IFERROR(TEXT(DATEVALUE(LEFT(Table1[[#This Row],[Date of Purchase]],10)), "MMMM"), TEXT(Table1[[#This Row],[Date of Purchase]], "MMMM"))</f>
        <v>December</v>
      </c>
      <c r="T4647" t="str">
        <f>IF(OR(
  AND(Table1[[#This Row],[Ticket Priority]]="Critical", Table1[[#This Row],[Ticket Status]]&lt;&gt;"Closed"),
  AND(Table1[[#This Row],[Ticket Priority]]="High", Table1[[#This Row],[Ticket Status]]="Open")
), "Yes", "No")</f>
        <v>No</v>
      </c>
      <c r="U4647" s="4" t="str">
        <f>IF(Table1[[#This Row],[Ticket Status]]="Closed","Yes","No")</f>
        <v>No</v>
      </c>
      <c r="V4647" s="4" t="str">
        <f>IF(Table1[[#This Row],[Ticket Status]]="Pending Customer Response","Yes","No")</f>
        <v>No</v>
      </c>
      <c r="W4647" s="5">
        <f ca="1">COUNTIFS(Table1[Agent_name],Table1[[#This Row],[Agent_name]],Table1[Month],Table1[[#This Row],[Month]])/160</f>
        <v>0.23125000000000001</v>
      </c>
    </row>
    <row r="4648" spans="1:23" x14ac:dyDescent="0.25">
      <c r="A4648">
        <v>4647</v>
      </c>
      <c r="B4648" t="s">
        <v>15151</v>
      </c>
      <c r="C4648" t="s">
        <v>15152</v>
      </c>
      <c r="D4648">
        <v>48</v>
      </c>
      <c r="E4648" t="s">
        <v>29</v>
      </c>
      <c r="F4648" t="s">
        <v>281</v>
      </c>
      <c r="G4648" s="1">
        <v>44228</v>
      </c>
      <c r="H4648" t="s">
        <v>45</v>
      </c>
      <c r="I4648" t="s">
        <v>46</v>
      </c>
      <c r="J4648" s="3" t="s">
        <v>15153</v>
      </c>
      <c r="K4648" t="s">
        <v>24</v>
      </c>
      <c r="M4648" t="s">
        <v>89</v>
      </c>
      <c r="N4648" t="s">
        <v>26</v>
      </c>
      <c r="O4648" s="2">
        <v>45078.600277777776</v>
      </c>
      <c r="R4648" t="str">
        <f t="shared" ca="1" si="72"/>
        <v>Aisha</v>
      </c>
      <c r="S4648" t="str">
        <f>IFERROR(TEXT(DATEVALUE(LEFT(Table1[[#This Row],[Date of Purchase]],10)), "MMMM"), TEXT(Table1[[#This Row],[Date of Purchase]], "MMMM"))</f>
        <v>February</v>
      </c>
      <c r="T4648" t="str">
        <f>IF(OR(
  AND(Table1[[#This Row],[Ticket Priority]]="Critical", Table1[[#This Row],[Ticket Status]]&lt;&gt;"Closed"),
  AND(Table1[[#This Row],[Ticket Priority]]="High", Table1[[#This Row],[Ticket Status]]="Open")
), "Yes", "No")</f>
        <v>No</v>
      </c>
      <c r="U4648" s="4" t="str">
        <f>IF(Table1[[#This Row],[Ticket Status]]="Closed","Yes","No")</f>
        <v>No</v>
      </c>
      <c r="V4648" s="4" t="str">
        <f>IF(Table1[[#This Row],[Ticket Status]]="Pending Customer Response","Yes","No")</f>
        <v>Yes</v>
      </c>
      <c r="W4648" s="5">
        <f ca="1">COUNTIFS(Table1[Agent_name],Table1[[#This Row],[Agent_name]],Table1[Month],Table1[[#This Row],[Month]])/160</f>
        <v>0.85624999999999996</v>
      </c>
    </row>
    <row r="4649" spans="1:23" x14ac:dyDescent="0.25">
      <c r="A4649">
        <v>4648</v>
      </c>
      <c r="B4649" t="s">
        <v>15154</v>
      </c>
      <c r="C4649" t="s">
        <v>15155</v>
      </c>
      <c r="D4649">
        <v>66</v>
      </c>
      <c r="E4649" t="s">
        <v>19</v>
      </c>
      <c r="F4649" t="s">
        <v>249</v>
      </c>
      <c r="G4649" s="1">
        <v>44270</v>
      </c>
      <c r="H4649" t="s">
        <v>45</v>
      </c>
      <c r="I4649" t="s">
        <v>59</v>
      </c>
      <c r="J4649" s="3" t="s">
        <v>1885</v>
      </c>
      <c r="K4649" t="s">
        <v>62</v>
      </c>
      <c r="M4649" t="s">
        <v>25</v>
      </c>
      <c r="N4649" t="s">
        <v>55</v>
      </c>
      <c r="R4649" t="str">
        <f t="shared" ca="1" si="72"/>
        <v>Rahul</v>
      </c>
      <c r="S4649" t="str">
        <f>IFERROR(TEXT(DATEVALUE(LEFT(Table1[[#This Row],[Date of Purchase]],10)), "MMMM"), TEXT(Table1[[#This Row],[Date of Purchase]], "MMMM"))</f>
        <v>March</v>
      </c>
      <c r="T4649" t="str">
        <f>IF(OR(
  AND(Table1[[#This Row],[Ticket Priority]]="Critical", Table1[[#This Row],[Ticket Status]]&lt;&gt;"Closed"),
  AND(Table1[[#This Row],[Ticket Priority]]="High", Table1[[#This Row],[Ticket Status]]="Open")
), "Yes", "No")</f>
        <v>Yes</v>
      </c>
      <c r="U4649" s="4" t="str">
        <f>IF(Table1[[#This Row],[Ticket Status]]="Closed","Yes","No")</f>
        <v>No</v>
      </c>
      <c r="V4649" s="4" t="str">
        <f>IF(Table1[[#This Row],[Ticket Status]]="Pending Customer Response","Yes","No")</f>
        <v>No</v>
      </c>
      <c r="W4649" s="5">
        <f ca="1">COUNTIFS(Table1[Agent_name],Table1[[#This Row],[Agent_name]],Table1[Month],Table1[[#This Row],[Month]])/160</f>
        <v>0.19375000000000001</v>
      </c>
    </row>
    <row r="4650" spans="1:23" x14ac:dyDescent="0.25">
      <c r="A4650">
        <v>4649</v>
      </c>
      <c r="B4650" t="s">
        <v>15156</v>
      </c>
      <c r="C4650" t="s">
        <v>15157</v>
      </c>
      <c r="D4650">
        <v>43</v>
      </c>
      <c r="E4650" t="s">
        <v>29</v>
      </c>
      <c r="F4650" t="s">
        <v>125</v>
      </c>
      <c r="G4650" s="1">
        <v>43903</v>
      </c>
      <c r="H4650" t="s">
        <v>67</v>
      </c>
      <c r="I4650" t="s">
        <v>37</v>
      </c>
      <c r="J4650" s="3" t="s">
        <v>15158</v>
      </c>
      <c r="K4650" t="s">
        <v>62</v>
      </c>
      <c r="M4650" t="s">
        <v>25</v>
      </c>
      <c r="N4650" t="s">
        <v>26</v>
      </c>
      <c r="R4650" t="str">
        <f t="shared" ca="1" si="72"/>
        <v>Aisha</v>
      </c>
      <c r="S4650" t="str">
        <f>IFERROR(TEXT(DATEVALUE(LEFT(Table1[[#This Row],[Date of Purchase]],10)), "MMMM"), TEXT(Table1[[#This Row],[Date of Purchase]], "MMMM"))</f>
        <v>March</v>
      </c>
      <c r="T4650" t="str">
        <f>IF(OR(
  AND(Table1[[#This Row],[Ticket Priority]]="Critical", Table1[[#This Row],[Ticket Status]]&lt;&gt;"Closed"),
  AND(Table1[[#This Row],[Ticket Priority]]="High", Table1[[#This Row],[Ticket Status]]="Open")
), "Yes", "No")</f>
        <v>Yes</v>
      </c>
      <c r="U4650" s="4" t="str">
        <f>IF(Table1[[#This Row],[Ticket Status]]="Closed","Yes","No")</f>
        <v>No</v>
      </c>
      <c r="V4650" s="4" t="str">
        <f>IF(Table1[[#This Row],[Ticket Status]]="Pending Customer Response","Yes","No")</f>
        <v>No</v>
      </c>
      <c r="W4650" s="5">
        <f ca="1">COUNTIFS(Table1[Agent_name],Table1[[#This Row],[Agent_name]],Table1[Month],Table1[[#This Row],[Month]])/160</f>
        <v>1.0062500000000001</v>
      </c>
    </row>
    <row r="4651" spans="1:23" x14ac:dyDescent="0.25">
      <c r="A4651">
        <v>4650</v>
      </c>
      <c r="B4651" t="s">
        <v>15159</v>
      </c>
      <c r="C4651" t="s">
        <v>15160</v>
      </c>
      <c r="D4651">
        <v>22</v>
      </c>
      <c r="E4651" t="s">
        <v>19</v>
      </c>
      <c r="F4651" t="s">
        <v>161</v>
      </c>
      <c r="G4651" s="1">
        <v>44155</v>
      </c>
      <c r="H4651" t="s">
        <v>59</v>
      </c>
      <c r="I4651" t="s">
        <v>67</v>
      </c>
      <c r="J4651" s="3" t="s">
        <v>15161</v>
      </c>
      <c r="K4651" t="s">
        <v>39</v>
      </c>
      <c r="L4651" t="s">
        <v>15162</v>
      </c>
      <c r="M4651" t="s">
        <v>41</v>
      </c>
      <c r="N4651" t="s">
        <v>26</v>
      </c>
      <c r="O4651" s="2">
        <v>45078.90934027778</v>
      </c>
      <c r="P4651" s="2">
        <v>45078.040590277778</v>
      </c>
      <c r="Q4651">
        <v>5</v>
      </c>
      <c r="R4651" t="str">
        <f t="shared" ca="1" si="72"/>
        <v>Sara</v>
      </c>
      <c r="S4651" t="str">
        <f>IFERROR(TEXT(DATEVALUE(LEFT(Table1[[#This Row],[Date of Purchase]],10)), "MMMM"), TEXT(Table1[[#This Row],[Date of Purchase]], "MMMM"))</f>
        <v>November</v>
      </c>
      <c r="T4651" t="str">
        <f>IF(OR(
  AND(Table1[[#This Row],[Ticket Priority]]="Critical", Table1[[#This Row],[Ticket Status]]&lt;&gt;"Closed"),
  AND(Table1[[#This Row],[Ticket Priority]]="High", Table1[[#This Row],[Ticket Status]]="Open")
), "Yes", "No")</f>
        <v>No</v>
      </c>
      <c r="U4651" s="4" t="str">
        <f>IF(Table1[[#This Row],[Ticket Status]]="Closed","Yes","No")</f>
        <v>Yes</v>
      </c>
      <c r="V4651" s="4" t="str">
        <f>IF(Table1[[#This Row],[Ticket Status]]="Pending Customer Response","Yes","No")</f>
        <v>No</v>
      </c>
      <c r="W4651" s="5">
        <f ca="1">COUNTIFS(Table1[Agent_name],Table1[[#This Row],[Agent_name]],Table1[Month],Table1[[#This Row],[Month]])/160</f>
        <v>0.79374999999999996</v>
      </c>
    </row>
    <row r="4652" spans="1:23" x14ac:dyDescent="0.25">
      <c r="A4652">
        <v>4651</v>
      </c>
      <c r="B4652" t="s">
        <v>15163</v>
      </c>
      <c r="C4652" t="s">
        <v>15164</v>
      </c>
      <c r="D4652">
        <v>21</v>
      </c>
      <c r="E4652" t="s">
        <v>19</v>
      </c>
      <c r="F4652" t="s">
        <v>223</v>
      </c>
      <c r="G4652" s="1">
        <v>44462</v>
      </c>
      <c r="H4652" t="s">
        <v>59</v>
      </c>
      <c r="I4652" t="s">
        <v>150</v>
      </c>
      <c r="J4652" s="3" t="s">
        <v>15165</v>
      </c>
      <c r="K4652" t="s">
        <v>24</v>
      </c>
      <c r="M4652" t="s">
        <v>41</v>
      </c>
      <c r="N4652" t="s">
        <v>55</v>
      </c>
      <c r="O4652" s="2">
        <v>45078.744780092595</v>
      </c>
      <c r="R4652" t="str">
        <f t="shared" ca="1" si="72"/>
        <v>Priya</v>
      </c>
      <c r="S4652" t="str">
        <f>IFERROR(TEXT(DATEVALUE(LEFT(Table1[[#This Row],[Date of Purchase]],10)), "MMMM"), TEXT(Table1[[#This Row],[Date of Purchase]], "MMMM"))</f>
        <v>September</v>
      </c>
      <c r="T4652" t="str">
        <f>IF(OR(
  AND(Table1[[#This Row],[Ticket Priority]]="Critical", Table1[[#This Row],[Ticket Status]]&lt;&gt;"Closed"),
  AND(Table1[[#This Row],[Ticket Priority]]="High", Table1[[#This Row],[Ticket Status]]="Open")
), "Yes", "No")</f>
        <v>No</v>
      </c>
      <c r="U4652" s="4" t="str">
        <f>IF(Table1[[#This Row],[Ticket Status]]="Closed","Yes","No")</f>
        <v>No</v>
      </c>
      <c r="V4652" s="4" t="str">
        <f>IF(Table1[[#This Row],[Ticket Status]]="Pending Customer Response","Yes","No")</f>
        <v>Yes</v>
      </c>
      <c r="W4652" s="5">
        <f ca="1">COUNTIFS(Table1[Agent_name],Table1[[#This Row],[Agent_name]],Table1[Month],Table1[[#This Row],[Month]])/160</f>
        <v>0.53125</v>
      </c>
    </row>
    <row r="4653" spans="1:23" x14ac:dyDescent="0.25">
      <c r="A4653">
        <v>4652</v>
      </c>
      <c r="B4653" t="s">
        <v>15166</v>
      </c>
      <c r="C4653" t="s">
        <v>15167</v>
      </c>
      <c r="D4653">
        <v>47</v>
      </c>
      <c r="E4653" t="s">
        <v>29</v>
      </c>
      <c r="F4653" t="s">
        <v>211</v>
      </c>
      <c r="G4653" s="1">
        <v>44266</v>
      </c>
      <c r="H4653" t="s">
        <v>21</v>
      </c>
      <c r="I4653" t="s">
        <v>177</v>
      </c>
      <c r="J4653" s="3" t="s">
        <v>15168</v>
      </c>
      <c r="K4653" t="s">
        <v>62</v>
      </c>
      <c r="M4653" t="s">
        <v>143</v>
      </c>
      <c r="N4653" t="s">
        <v>26</v>
      </c>
      <c r="R4653" t="str">
        <f t="shared" ca="1" si="72"/>
        <v>Arjun</v>
      </c>
      <c r="S4653" t="str">
        <f>IFERROR(TEXT(DATEVALUE(LEFT(Table1[[#This Row],[Date of Purchase]],10)), "MMMM"), TEXT(Table1[[#This Row],[Date of Purchase]], "MMMM"))</f>
        <v>March</v>
      </c>
      <c r="T4653" t="str">
        <f>IF(OR(
  AND(Table1[[#This Row],[Ticket Priority]]="Critical", Table1[[#This Row],[Ticket Status]]&lt;&gt;"Closed"),
  AND(Table1[[#This Row],[Ticket Priority]]="High", Table1[[#This Row],[Ticket Status]]="Open")
), "Yes", "No")</f>
        <v>No</v>
      </c>
      <c r="U4653" s="4" t="str">
        <f>IF(Table1[[#This Row],[Ticket Status]]="Closed","Yes","No")</f>
        <v>No</v>
      </c>
      <c r="V4653" s="4" t="str">
        <f>IF(Table1[[#This Row],[Ticket Status]]="Pending Customer Response","Yes","No")</f>
        <v>No</v>
      </c>
      <c r="W4653" s="5">
        <f ca="1">COUNTIFS(Table1[Agent_name],Table1[[#This Row],[Agent_name]],Table1[Month],Table1[[#This Row],[Month]])/160</f>
        <v>0.23125000000000001</v>
      </c>
    </row>
    <row r="4654" spans="1:23" x14ac:dyDescent="0.25">
      <c r="A4654">
        <v>4653</v>
      </c>
      <c r="B4654" t="s">
        <v>15169</v>
      </c>
      <c r="C4654" t="s">
        <v>15170</v>
      </c>
      <c r="D4654">
        <v>57</v>
      </c>
      <c r="E4654" t="s">
        <v>58</v>
      </c>
      <c r="F4654" t="s">
        <v>134</v>
      </c>
      <c r="G4654" s="1">
        <v>44293</v>
      </c>
      <c r="H4654" t="s">
        <v>45</v>
      </c>
      <c r="I4654" t="s">
        <v>141</v>
      </c>
      <c r="J4654" s="3" t="s">
        <v>15171</v>
      </c>
      <c r="K4654" t="s">
        <v>39</v>
      </c>
      <c r="L4654" t="s">
        <v>15172</v>
      </c>
      <c r="M4654" t="s">
        <v>89</v>
      </c>
      <c r="N4654" t="s">
        <v>55</v>
      </c>
      <c r="O4654" s="2">
        <v>45078.387175925927</v>
      </c>
      <c r="P4654" s="2">
        <v>45078.637870370374</v>
      </c>
      <c r="Q4654">
        <v>2</v>
      </c>
      <c r="R4654" t="str">
        <f t="shared" ca="1" si="72"/>
        <v>Priya</v>
      </c>
      <c r="S4654" t="str">
        <f>IFERROR(TEXT(DATEVALUE(LEFT(Table1[[#This Row],[Date of Purchase]],10)), "MMMM"), TEXT(Table1[[#This Row],[Date of Purchase]], "MMMM"))</f>
        <v>April</v>
      </c>
      <c r="T4654" t="str">
        <f>IF(OR(
  AND(Table1[[#This Row],[Ticket Priority]]="Critical", Table1[[#This Row],[Ticket Status]]&lt;&gt;"Closed"),
  AND(Table1[[#This Row],[Ticket Priority]]="High", Table1[[#This Row],[Ticket Status]]="Open")
), "Yes", "No")</f>
        <v>No</v>
      </c>
      <c r="U4654" s="4" t="str">
        <f>IF(Table1[[#This Row],[Ticket Status]]="Closed","Yes","No")</f>
        <v>Yes</v>
      </c>
      <c r="V4654" s="4" t="str">
        <f>IF(Table1[[#This Row],[Ticket Status]]="Pending Customer Response","Yes","No")</f>
        <v>No</v>
      </c>
      <c r="W4654" s="5">
        <f ca="1">COUNTIFS(Table1[Agent_name],Table1[[#This Row],[Agent_name]],Table1[Month],Table1[[#This Row],[Month]])/160</f>
        <v>0.48749999999999999</v>
      </c>
    </row>
    <row r="4655" spans="1:23" x14ac:dyDescent="0.25">
      <c r="A4655">
        <v>4654</v>
      </c>
      <c r="B4655" t="s">
        <v>15173</v>
      </c>
      <c r="C4655" t="s">
        <v>14672</v>
      </c>
      <c r="D4655">
        <v>41</v>
      </c>
      <c r="E4655" t="s">
        <v>29</v>
      </c>
      <c r="F4655" t="s">
        <v>92</v>
      </c>
      <c r="G4655" s="1">
        <v>44474</v>
      </c>
      <c r="H4655" t="s">
        <v>21</v>
      </c>
      <c r="I4655" t="s">
        <v>177</v>
      </c>
      <c r="J4655" s="3" t="s">
        <v>15174</v>
      </c>
      <c r="K4655" t="s">
        <v>62</v>
      </c>
      <c r="M4655" t="s">
        <v>89</v>
      </c>
      <c r="N4655" t="s">
        <v>26</v>
      </c>
      <c r="R4655" t="str">
        <f t="shared" ca="1" si="72"/>
        <v>Priya</v>
      </c>
      <c r="S4655" t="str">
        <f>IFERROR(TEXT(DATEVALUE(LEFT(Table1[[#This Row],[Date of Purchase]],10)), "MMMM"), TEXT(Table1[[#This Row],[Date of Purchase]], "MMMM"))</f>
        <v>October</v>
      </c>
      <c r="T4655" t="str">
        <f>IF(OR(
  AND(Table1[[#This Row],[Ticket Priority]]="Critical", Table1[[#This Row],[Ticket Status]]&lt;&gt;"Closed"),
  AND(Table1[[#This Row],[Ticket Priority]]="High", Table1[[#This Row],[Ticket Status]]="Open")
), "Yes", "No")</f>
        <v>Yes</v>
      </c>
      <c r="U4655" s="4" t="str">
        <f>IF(Table1[[#This Row],[Ticket Status]]="Closed","Yes","No")</f>
        <v>No</v>
      </c>
      <c r="V4655" s="4" t="str">
        <f>IF(Table1[[#This Row],[Ticket Status]]="Pending Customer Response","Yes","No")</f>
        <v>No</v>
      </c>
      <c r="W4655" s="5">
        <f ca="1">COUNTIFS(Table1[Agent_name],Table1[[#This Row],[Agent_name]],Table1[Month],Table1[[#This Row],[Month]])/160</f>
        <v>0.58125000000000004</v>
      </c>
    </row>
    <row r="4656" spans="1:23" x14ac:dyDescent="0.25">
      <c r="A4656">
        <v>4655</v>
      </c>
      <c r="B4656" t="s">
        <v>15175</v>
      </c>
      <c r="C4656" t="s">
        <v>15176</v>
      </c>
      <c r="D4656">
        <v>33</v>
      </c>
      <c r="E4656" t="s">
        <v>58</v>
      </c>
      <c r="F4656" t="s">
        <v>76</v>
      </c>
      <c r="G4656" s="1">
        <v>43942</v>
      </c>
      <c r="H4656" t="s">
        <v>67</v>
      </c>
      <c r="I4656" t="s">
        <v>77</v>
      </c>
      <c r="J4656" s="3" t="s">
        <v>15177</v>
      </c>
      <c r="K4656" t="s">
        <v>62</v>
      </c>
      <c r="M4656" t="s">
        <v>25</v>
      </c>
      <c r="N4656" t="s">
        <v>26</v>
      </c>
      <c r="R4656" t="str">
        <f t="shared" ca="1" si="72"/>
        <v>Arjun</v>
      </c>
      <c r="S4656" t="str">
        <f>IFERROR(TEXT(DATEVALUE(LEFT(Table1[[#This Row],[Date of Purchase]],10)), "MMMM"), TEXT(Table1[[#This Row],[Date of Purchase]], "MMMM"))</f>
        <v>April</v>
      </c>
      <c r="T4656" t="str">
        <f>IF(OR(
  AND(Table1[[#This Row],[Ticket Priority]]="Critical", Table1[[#This Row],[Ticket Status]]&lt;&gt;"Closed"),
  AND(Table1[[#This Row],[Ticket Priority]]="High", Table1[[#This Row],[Ticket Status]]="Open")
), "Yes", "No")</f>
        <v>Yes</v>
      </c>
      <c r="U4656" s="4" t="str">
        <f>IF(Table1[[#This Row],[Ticket Status]]="Closed","Yes","No")</f>
        <v>No</v>
      </c>
      <c r="V4656" s="4" t="str">
        <f>IF(Table1[[#This Row],[Ticket Status]]="Pending Customer Response","Yes","No")</f>
        <v>No</v>
      </c>
      <c r="W4656" s="5">
        <f ca="1">COUNTIFS(Table1[Agent_name],Table1[[#This Row],[Agent_name]],Table1[Month],Table1[[#This Row],[Month]])/160</f>
        <v>0.18124999999999999</v>
      </c>
    </row>
    <row r="4657" spans="1:23" x14ac:dyDescent="0.25">
      <c r="A4657">
        <v>4656</v>
      </c>
      <c r="B4657" t="s">
        <v>15178</v>
      </c>
      <c r="C4657" t="s">
        <v>15179</v>
      </c>
      <c r="D4657">
        <v>48</v>
      </c>
      <c r="E4657" t="s">
        <v>19</v>
      </c>
      <c r="F4657" t="s">
        <v>223</v>
      </c>
      <c r="G4657" s="1">
        <v>44113</v>
      </c>
      <c r="H4657" t="s">
        <v>66</v>
      </c>
      <c r="I4657" t="s">
        <v>177</v>
      </c>
      <c r="J4657" s="3" t="s">
        <v>15180</v>
      </c>
      <c r="K4657" t="s">
        <v>39</v>
      </c>
      <c r="L4657" t="s">
        <v>15181</v>
      </c>
      <c r="M4657" t="s">
        <v>143</v>
      </c>
      <c r="N4657" t="s">
        <v>33</v>
      </c>
      <c r="O4657" s="2">
        <v>45078.017777777779</v>
      </c>
      <c r="P4657" s="2">
        <v>45078.277499999997</v>
      </c>
      <c r="Q4657">
        <v>3</v>
      </c>
      <c r="R4657" t="str">
        <f t="shared" ca="1" si="72"/>
        <v>Rahul</v>
      </c>
      <c r="S4657" t="str">
        <f>IFERROR(TEXT(DATEVALUE(LEFT(Table1[[#This Row],[Date of Purchase]],10)), "MMMM"), TEXT(Table1[[#This Row],[Date of Purchase]], "MMMM"))</f>
        <v>October</v>
      </c>
      <c r="T4657" t="str">
        <f>IF(OR(
  AND(Table1[[#This Row],[Ticket Priority]]="Critical", Table1[[#This Row],[Ticket Status]]&lt;&gt;"Closed"),
  AND(Table1[[#This Row],[Ticket Priority]]="High", Table1[[#This Row],[Ticket Status]]="Open")
), "Yes", "No")</f>
        <v>No</v>
      </c>
      <c r="U4657" s="4" t="str">
        <f>IF(Table1[[#This Row],[Ticket Status]]="Closed","Yes","No")</f>
        <v>Yes</v>
      </c>
      <c r="V4657" s="4" t="str">
        <f>IF(Table1[[#This Row],[Ticket Status]]="Pending Customer Response","Yes","No")</f>
        <v>No</v>
      </c>
      <c r="W4657" s="5">
        <f ca="1">COUNTIFS(Table1[Agent_name],Table1[[#This Row],[Agent_name]],Table1[Month],Table1[[#This Row],[Month]])/160</f>
        <v>0.23125000000000001</v>
      </c>
    </row>
    <row r="4658" spans="1:23" x14ac:dyDescent="0.25">
      <c r="A4658">
        <v>4657</v>
      </c>
      <c r="B4658" t="s">
        <v>15182</v>
      </c>
      <c r="C4658" t="s">
        <v>15183</v>
      </c>
      <c r="D4658">
        <v>52</v>
      </c>
      <c r="E4658" t="s">
        <v>19</v>
      </c>
      <c r="F4658" t="s">
        <v>173</v>
      </c>
      <c r="G4658" s="1">
        <v>44217</v>
      </c>
      <c r="H4658" t="s">
        <v>21</v>
      </c>
      <c r="I4658" t="s">
        <v>141</v>
      </c>
      <c r="J4658" s="3" t="s">
        <v>15184</v>
      </c>
      <c r="K4658" t="s">
        <v>62</v>
      </c>
      <c r="M4658" t="s">
        <v>143</v>
      </c>
      <c r="N4658" t="s">
        <v>26</v>
      </c>
      <c r="R4658" t="str">
        <f t="shared" ca="1" si="72"/>
        <v>Sara</v>
      </c>
      <c r="S4658" t="str">
        <f>IFERROR(TEXT(DATEVALUE(LEFT(Table1[[#This Row],[Date of Purchase]],10)), "MMMM"), TEXT(Table1[[#This Row],[Date of Purchase]], "MMMM"))</f>
        <v>January</v>
      </c>
      <c r="T4658" t="str">
        <f>IF(OR(
  AND(Table1[[#This Row],[Ticket Priority]]="Critical", Table1[[#This Row],[Ticket Status]]&lt;&gt;"Closed"),
  AND(Table1[[#This Row],[Ticket Priority]]="High", Table1[[#This Row],[Ticket Status]]="Open")
), "Yes", "No")</f>
        <v>No</v>
      </c>
      <c r="U4658" s="4" t="str">
        <f>IF(Table1[[#This Row],[Ticket Status]]="Closed","Yes","No")</f>
        <v>No</v>
      </c>
      <c r="V4658" s="4" t="str">
        <f>IF(Table1[[#This Row],[Ticket Status]]="Pending Customer Response","Yes","No")</f>
        <v>No</v>
      </c>
      <c r="W4658" s="5">
        <f ca="1">COUNTIFS(Table1[Agent_name],Table1[[#This Row],[Agent_name]],Table1[Month],Table1[[#This Row],[Month]])/160</f>
        <v>0.70625000000000004</v>
      </c>
    </row>
    <row r="4659" spans="1:23" x14ac:dyDescent="0.25">
      <c r="A4659">
        <v>4658</v>
      </c>
      <c r="B4659" t="s">
        <v>15185</v>
      </c>
      <c r="C4659" t="s">
        <v>15186</v>
      </c>
      <c r="D4659">
        <v>65</v>
      </c>
      <c r="E4659" t="s">
        <v>29</v>
      </c>
      <c r="F4659" t="s">
        <v>81</v>
      </c>
      <c r="G4659" s="1">
        <v>43856</v>
      </c>
      <c r="H4659" t="s">
        <v>67</v>
      </c>
      <c r="I4659" t="s">
        <v>113</v>
      </c>
      <c r="J4659" s="3" t="s">
        <v>15187</v>
      </c>
      <c r="K4659" t="s">
        <v>62</v>
      </c>
      <c r="M4659" t="s">
        <v>25</v>
      </c>
      <c r="N4659" t="s">
        <v>83</v>
      </c>
      <c r="R4659" t="str">
        <f t="shared" ca="1" si="72"/>
        <v>Priya</v>
      </c>
      <c r="S4659" t="str">
        <f>IFERROR(TEXT(DATEVALUE(LEFT(Table1[[#This Row],[Date of Purchase]],10)), "MMMM"), TEXT(Table1[[#This Row],[Date of Purchase]], "MMMM"))</f>
        <v>January</v>
      </c>
      <c r="T4659" t="str">
        <f>IF(OR(
  AND(Table1[[#This Row],[Ticket Priority]]="Critical", Table1[[#This Row],[Ticket Status]]&lt;&gt;"Closed"),
  AND(Table1[[#This Row],[Ticket Priority]]="High", Table1[[#This Row],[Ticket Status]]="Open")
), "Yes", "No")</f>
        <v>Yes</v>
      </c>
      <c r="U4659" s="4" t="str">
        <f>IF(Table1[[#This Row],[Ticket Status]]="Closed","Yes","No")</f>
        <v>No</v>
      </c>
      <c r="V4659" s="4" t="str">
        <f>IF(Table1[[#This Row],[Ticket Status]]="Pending Customer Response","Yes","No")</f>
        <v>No</v>
      </c>
      <c r="W4659" s="5">
        <f ca="1">COUNTIFS(Table1[Agent_name],Table1[[#This Row],[Agent_name]],Table1[Month],Table1[[#This Row],[Month]])/160</f>
        <v>0.51875000000000004</v>
      </c>
    </row>
    <row r="4660" spans="1:23" x14ac:dyDescent="0.25">
      <c r="A4660">
        <v>4659</v>
      </c>
      <c r="B4660" t="s">
        <v>15188</v>
      </c>
      <c r="C4660" t="s">
        <v>15189</v>
      </c>
      <c r="D4660">
        <v>53</v>
      </c>
      <c r="E4660" t="s">
        <v>58</v>
      </c>
      <c r="F4660" t="s">
        <v>76</v>
      </c>
      <c r="G4660" s="1">
        <v>43840</v>
      </c>
      <c r="H4660" t="s">
        <v>59</v>
      </c>
      <c r="I4660" t="s">
        <v>99</v>
      </c>
      <c r="J4660" s="3" t="s">
        <v>15190</v>
      </c>
      <c r="K4660" t="s">
        <v>62</v>
      </c>
      <c r="M4660" t="s">
        <v>41</v>
      </c>
      <c r="N4660" t="s">
        <v>83</v>
      </c>
      <c r="R4660" t="str">
        <f t="shared" ca="1" si="72"/>
        <v>Sara</v>
      </c>
      <c r="S4660" t="str">
        <f>IFERROR(TEXT(DATEVALUE(LEFT(Table1[[#This Row],[Date of Purchase]],10)), "MMMM"), TEXT(Table1[[#This Row],[Date of Purchase]], "MMMM"))</f>
        <v>January</v>
      </c>
      <c r="T4660" t="str">
        <f>IF(OR(
  AND(Table1[[#This Row],[Ticket Priority]]="Critical", Table1[[#This Row],[Ticket Status]]&lt;&gt;"Closed"),
  AND(Table1[[#This Row],[Ticket Priority]]="High", Table1[[#This Row],[Ticket Status]]="Open")
), "Yes", "No")</f>
        <v>No</v>
      </c>
      <c r="U4660" s="4" t="str">
        <f>IF(Table1[[#This Row],[Ticket Status]]="Closed","Yes","No")</f>
        <v>No</v>
      </c>
      <c r="V4660" s="4" t="str">
        <f>IF(Table1[[#This Row],[Ticket Status]]="Pending Customer Response","Yes","No")</f>
        <v>No</v>
      </c>
      <c r="W4660" s="5">
        <f ca="1">COUNTIFS(Table1[Agent_name],Table1[[#This Row],[Agent_name]],Table1[Month],Table1[[#This Row],[Month]])/160</f>
        <v>0.70625000000000004</v>
      </c>
    </row>
    <row r="4661" spans="1:23" x14ac:dyDescent="0.25">
      <c r="A4661">
        <v>4660</v>
      </c>
      <c r="B4661" t="s">
        <v>15191</v>
      </c>
      <c r="C4661" t="s">
        <v>15192</v>
      </c>
      <c r="D4661">
        <v>62</v>
      </c>
      <c r="E4661" t="s">
        <v>29</v>
      </c>
      <c r="F4661" t="s">
        <v>107</v>
      </c>
      <c r="G4661" s="1">
        <v>44268</v>
      </c>
      <c r="H4661" t="s">
        <v>67</v>
      </c>
      <c r="I4661" t="s">
        <v>177</v>
      </c>
      <c r="J4661" s="3" t="s">
        <v>15193</v>
      </c>
      <c r="K4661" t="s">
        <v>24</v>
      </c>
      <c r="M4661" t="s">
        <v>41</v>
      </c>
      <c r="N4661" t="s">
        <v>83</v>
      </c>
      <c r="O4661" s="2">
        <v>45078.359502314815</v>
      </c>
      <c r="R4661" t="str">
        <f t="shared" ca="1" si="72"/>
        <v>Ravi</v>
      </c>
      <c r="S4661" t="str">
        <f>IFERROR(TEXT(DATEVALUE(LEFT(Table1[[#This Row],[Date of Purchase]],10)), "MMMM"), TEXT(Table1[[#This Row],[Date of Purchase]], "MMMM"))</f>
        <v>March</v>
      </c>
      <c r="T4661" t="str">
        <f>IF(OR(
  AND(Table1[[#This Row],[Ticket Priority]]="Critical", Table1[[#This Row],[Ticket Status]]&lt;&gt;"Closed"),
  AND(Table1[[#This Row],[Ticket Priority]]="High", Table1[[#This Row],[Ticket Status]]="Open")
), "Yes", "No")</f>
        <v>No</v>
      </c>
      <c r="U4661" s="4" t="str">
        <f>IF(Table1[[#This Row],[Ticket Status]]="Closed","Yes","No")</f>
        <v>No</v>
      </c>
      <c r="V4661" s="4" t="str">
        <f>IF(Table1[[#This Row],[Ticket Status]]="Pending Customer Response","Yes","No")</f>
        <v>Yes</v>
      </c>
      <c r="W4661" s="5">
        <f ca="1">COUNTIFS(Table1[Agent_name],Table1[[#This Row],[Agent_name]],Table1[Month],Table1[[#This Row],[Month]])/160</f>
        <v>0.54374999999999996</v>
      </c>
    </row>
    <row r="4662" spans="1:23" x14ac:dyDescent="0.25">
      <c r="A4662">
        <v>4661</v>
      </c>
      <c r="B4662" t="s">
        <v>15194</v>
      </c>
      <c r="C4662" t="s">
        <v>15195</v>
      </c>
      <c r="D4662">
        <v>37</v>
      </c>
      <c r="E4662" t="s">
        <v>29</v>
      </c>
      <c r="F4662" t="s">
        <v>383</v>
      </c>
      <c r="G4662" s="1">
        <v>44139</v>
      </c>
      <c r="H4662" t="s">
        <v>21</v>
      </c>
      <c r="I4662" t="s">
        <v>177</v>
      </c>
      <c r="J4662" s="3" t="s">
        <v>15196</v>
      </c>
      <c r="K4662" t="s">
        <v>24</v>
      </c>
      <c r="M4662" t="s">
        <v>89</v>
      </c>
      <c r="N4662" t="s">
        <v>26</v>
      </c>
      <c r="O4662" s="2">
        <v>45078.70952546296</v>
      </c>
      <c r="Q4662">
        <v>5</v>
      </c>
      <c r="R4662" t="str">
        <f t="shared" ca="1" si="72"/>
        <v>Aisha</v>
      </c>
      <c r="S4662" t="str">
        <f>IFERROR(TEXT(DATEVALUE(LEFT(Table1[[#This Row],[Date of Purchase]],10)), "MMMM"), TEXT(Table1[[#This Row],[Date of Purchase]], "MMMM"))</f>
        <v>November</v>
      </c>
      <c r="T4662" t="str">
        <f>IF(OR(
  AND(Table1[[#This Row],[Ticket Priority]]="Critical", Table1[[#This Row],[Ticket Status]]&lt;&gt;"Closed"),
  AND(Table1[[#This Row],[Ticket Priority]]="High", Table1[[#This Row],[Ticket Status]]="Open")
), "Yes", "No")</f>
        <v>No</v>
      </c>
      <c r="U4662" s="4" t="str">
        <f>IF(Table1[[#This Row],[Ticket Status]]="Closed","Yes","No")</f>
        <v>No</v>
      </c>
      <c r="V4662" s="4" t="str">
        <f>IF(Table1[[#This Row],[Ticket Status]]="Pending Customer Response","Yes","No")</f>
        <v>Yes</v>
      </c>
      <c r="W4662" s="5">
        <f ca="1">COUNTIFS(Table1[Agent_name],Table1[[#This Row],[Agent_name]],Table1[Month],Table1[[#This Row],[Month]])/160</f>
        <v>0.85624999999999996</v>
      </c>
    </row>
    <row r="4663" spans="1:23" x14ac:dyDescent="0.25">
      <c r="A4663">
        <v>4662</v>
      </c>
      <c r="B4663" t="s">
        <v>15197</v>
      </c>
      <c r="C4663" t="s">
        <v>15198</v>
      </c>
      <c r="D4663">
        <v>57</v>
      </c>
      <c r="E4663" t="s">
        <v>58</v>
      </c>
      <c r="F4663" t="s">
        <v>81</v>
      </c>
      <c r="G4663" s="1">
        <v>44379</v>
      </c>
      <c r="H4663" t="s">
        <v>21</v>
      </c>
      <c r="I4663" t="s">
        <v>60</v>
      </c>
      <c r="J4663" s="3" t="s">
        <v>15199</v>
      </c>
      <c r="K4663" t="s">
        <v>62</v>
      </c>
      <c r="M4663" t="s">
        <v>89</v>
      </c>
      <c r="N4663" t="s">
        <v>33</v>
      </c>
      <c r="R4663" t="str">
        <f t="shared" ca="1" si="72"/>
        <v>Priya</v>
      </c>
      <c r="S4663" t="str">
        <f>IFERROR(TEXT(DATEVALUE(LEFT(Table1[[#This Row],[Date of Purchase]],10)), "MMMM"), TEXT(Table1[[#This Row],[Date of Purchase]], "MMMM"))</f>
        <v>July</v>
      </c>
      <c r="T4663" t="str">
        <f>IF(OR(
  AND(Table1[[#This Row],[Ticket Priority]]="Critical", Table1[[#This Row],[Ticket Status]]&lt;&gt;"Closed"),
  AND(Table1[[#This Row],[Ticket Priority]]="High", Table1[[#This Row],[Ticket Status]]="Open")
), "Yes", "No")</f>
        <v>Yes</v>
      </c>
      <c r="U4663" s="4" t="str">
        <f>IF(Table1[[#This Row],[Ticket Status]]="Closed","Yes","No")</f>
        <v>No</v>
      </c>
      <c r="V4663" s="4" t="str">
        <f>IF(Table1[[#This Row],[Ticket Status]]="Pending Customer Response","Yes","No")</f>
        <v>No</v>
      </c>
      <c r="W4663" s="5">
        <f ca="1">COUNTIFS(Table1[Agent_name],Table1[[#This Row],[Agent_name]],Table1[Month],Table1[[#This Row],[Month]])/160</f>
        <v>0.45</v>
      </c>
    </row>
    <row r="4664" spans="1:23" x14ac:dyDescent="0.25">
      <c r="A4664">
        <v>4663</v>
      </c>
      <c r="B4664" t="s">
        <v>15200</v>
      </c>
      <c r="C4664" t="s">
        <v>15201</v>
      </c>
      <c r="D4664">
        <v>60</v>
      </c>
      <c r="E4664" t="s">
        <v>29</v>
      </c>
      <c r="F4664" t="s">
        <v>134</v>
      </c>
      <c r="G4664" s="1">
        <v>44156</v>
      </c>
      <c r="H4664" t="s">
        <v>45</v>
      </c>
      <c r="I4664" t="s">
        <v>141</v>
      </c>
      <c r="J4664" s="3" t="s">
        <v>15202</v>
      </c>
      <c r="K4664" t="s">
        <v>62</v>
      </c>
      <c r="M4664" t="s">
        <v>89</v>
      </c>
      <c r="N4664" t="s">
        <v>26</v>
      </c>
      <c r="R4664" t="str">
        <f t="shared" ca="1" si="72"/>
        <v>Aisha</v>
      </c>
      <c r="S4664" t="str">
        <f>IFERROR(TEXT(DATEVALUE(LEFT(Table1[[#This Row],[Date of Purchase]],10)), "MMMM"), TEXT(Table1[[#This Row],[Date of Purchase]], "MMMM"))</f>
        <v>November</v>
      </c>
      <c r="T4664" t="str">
        <f>IF(OR(
  AND(Table1[[#This Row],[Ticket Priority]]="Critical", Table1[[#This Row],[Ticket Status]]&lt;&gt;"Closed"),
  AND(Table1[[#This Row],[Ticket Priority]]="High", Table1[[#This Row],[Ticket Status]]="Open")
), "Yes", "No")</f>
        <v>Yes</v>
      </c>
      <c r="U4664" s="4" t="str">
        <f>IF(Table1[[#This Row],[Ticket Status]]="Closed","Yes","No")</f>
        <v>No</v>
      </c>
      <c r="V4664" s="4" t="str">
        <f>IF(Table1[[#This Row],[Ticket Status]]="Pending Customer Response","Yes","No")</f>
        <v>No</v>
      </c>
      <c r="W4664" s="5">
        <f ca="1">COUNTIFS(Table1[Agent_name],Table1[[#This Row],[Agent_name]],Table1[Month],Table1[[#This Row],[Month]])/160</f>
        <v>0.85624999999999996</v>
      </c>
    </row>
    <row r="4665" spans="1:23" x14ac:dyDescent="0.25">
      <c r="A4665">
        <v>4664</v>
      </c>
      <c r="B4665" t="s">
        <v>15203</v>
      </c>
      <c r="C4665" t="s">
        <v>15204</v>
      </c>
      <c r="D4665">
        <v>37</v>
      </c>
      <c r="E4665" t="s">
        <v>19</v>
      </c>
      <c r="F4665" t="s">
        <v>112</v>
      </c>
      <c r="G4665" s="1">
        <v>44531</v>
      </c>
      <c r="H4665" t="s">
        <v>45</v>
      </c>
      <c r="I4665" t="s">
        <v>37</v>
      </c>
      <c r="J4665" s="3" t="s">
        <v>15205</v>
      </c>
      <c r="K4665" t="s">
        <v>39</v>
      </c>
      <c r="L4665" t="s">
        <v>15206</v>
      </c>
      <c r="M4665" t="s">
        <v>25</v>
      </c>
      <c r="N4665" t="s">
        <v>26</v>
      </c>
      <c r="O4665" s="2">
        <v>45078.111666666664</v>
      </c>
      <c r="P4665" s="2">
        <v>45078.469305555554</v>
      </c>
      <c r="Q4665">
        <v>5</v>
      </c>
      <c r="R4665" t="str">
        <f t="shared" ca="1" si="72"/>
        <v>Priya</v>
      </c>
      <c r="S4665" t="str">
        <f>IFERROR(TEXT(DATEVALUE(LEFT(Table1[[#This Row],[Date of Purchase]],10)), "MMMM"), TEXT(Table1[[#This Row],[Date of Purchase]], "MMMM"))</f>
        <v>December</v>
      </c>
      <c r="T4665" t="str">
        <f>IF(OR(
  AND(Table1[[#This Row],[Ticket Priority]]="Critical", Table1[[#This Row],[Ticket Status]]&lt;&gt;"Closed"),
  AND(Table1[[#This Row],[Ticket Priority]]="High", Table1[[#This Row],[Ticket Status]]="Open")
), "Yes", "No")</f>
        <v>No</v>
      </c>
      <c r="U4665" s="4" t="str">
        <f>IF(Table1[[#This Row],[Ticket Status]]="Closed","Yes","No")</f>
        <v>Yes</v>
      </c>
      <c r="V4665" s="4" t="str">
        <f>IF(Table1[[#This Row],[Ticket Status]]="Pending Customer Response","Yes","No")</f>
        <v>No</v>
      </c>
      <c r="W4665" s="5">
        <f ca="1">COUNTIFS(Table1[Agent_name],Table1[[#This Row],[Agent_name]],Table1[Month],Table1[[#This Row],[Month]])/160</f>
        <v>0.48749999999999999</v>
      </c>
    </row>
    <row r="4666" spans="1:23" x14ac:dyDescent="0.25">
      <c r="A4666">
        <v>4665</v>
      </c>
      <c r="B4666" t="s">
        <v>3627</v>
      </c>
      <c r="C4666" t="s">
        <v>15207</v>
      </c>
      <c r="D4666">
        <v>66</v>
      </c>
      <c r="E4666" t="s">
        <v>19</v>
      </c>
      <c r="F4666" t="s">
        <v>249</v>
      </c>
      <c r="G4666" s="1">
        <v>43964</v>
      </c>
      <c r="H4666" t="s">
        <v>67</v>
      </c>
      <c r="I4666" t="s">
        <v>52</v>
      </c>
      <c r="J4666" s="3" t="s">
        <v>15208</v>
      </c>
      <c r="K4666" t="s">
        <v>39</v>
      </c>
      <c r="L4666" t="s">
        <v>15209</v>
      </c>
      <c r="M4666" t="s">
        <v>41</v>
      </c>
      <c r="N4666" t="s">
        <v>33</v>
      </c>
      <c r="O4666" s="2">
        <v>45078.231134259258</v>
      </c>
      <c r="P4666" s="2">
        <v>45078.265162037038</v>
      </c>
      <c r="Q4666">
        <v>1</v>
      </c>
      <c r="R4666" t="str">
        <f t="shared" ca="1" si="72"/>
        <v>Aisha</v>
      </c>
      <c r="S4666" t="str">
        <f>IFERROR(TEXT(DATEVALUE(LEFT(Table1[[#This Row],[Date of Purchase]],10)), "MMMM"), TEXT(Table1[[#This Row],[Date of Purchase]], "MMMM"))</f>
        <v>May</v>
      </c>
      <c r="T4666" t="str">
        <f>IF(OR(
  AND(Table1[[#This Row],[Ticket Priority]]="Critical", Table1[[#This Row],[Ticket Status]]&lt;&gt;"Closed"),
  AND(Table1[[#This Row],[Ticket Priority]]="High", Table1[[#This Row],[Ticket Status]]="Open")
), "Yes", "No")</f>
        <v>No</v>
      </c>
      <c r="U4666" s="4" t="str">
        <f>IF(Table1[[#This Row],[Ticket Status]]="Closed","Yes","No")</f>
        <v>Yes</v>
      </c>
      <c r="V4666" s="4" t="str">
        <f>IF(Table1[[#This Row],[Ticket Status]]="Pending Customer Response","Yes","No")</f>
        <v>No</v>
      </c>
      <c r="W4666" s="5">
        <f ca="1">COUNTIFS(Table1[Agent_name],Table1[[#This Row],[Agent_name]],Table1[Month],Table1[[#This Row],[Month]])/160</f>
        <v>0.93125000000000002</v>
      </c>
    </row>
    <row r="4667" spans="1:23" x14ac:dyDescent="0.25">
      <c r="A4667">
        <v>4666</v>
      </c>
      <c r="B4667" t="s">
        <v>6395</v>
      </c>
      <c r="C4667" t="s">
        <v>15210</v>
      </c>
      <c r="D4667">
        <v>27</v>
      </c>
      <c r="E4667" t="s">
        <v>58</v>
      </c>
      <c r="F4667" t="s">
        <v>286</v>
      </c>
      <c r="G4667" s="1">
        <v>44534</v>
      </c>
      <c r="H4667" t="s">
        <v>45</v>
      </c>
      <c r="I4667" t="s">
        <v>93</v>
      </c>
      <c r="J4667" s="3" t="s">
        <v>15211</v>
      </c>
      <c r="K4667" t="s">
        <v>39</v>
      </c>
      <c r="L4667" t="s">
        <v>15212</v>
      </c>
      <c r="M4667" t="s">
        <v>89</v>
      </c>
      <c r="N4667" t="s">
        <v>33</v>
      </c>
      <c r="O4667" s="2">
        <v>45078.047824074078</v>
      </c>
      <c r="P4667" s="2">
        <v>45078.980462962965</v>
      </c>
      <c r="Q4667">
        <v>5</v>
      </c>
      <c r="R4667" t="str">
        <f t="shared" ca="1" si="72"/>
        <v>Aisha</v>
      </c>
      <c r="S4667" t="str">
        <f>IFERROR(TEXT(DATEVALUE(LEFT(Table1[[#This Row],[Date of Purchase]],10)), "MMMM"), TEXT(Table1[[#This Row],[Date of Purchase]], "MMMM"))</f>
        <v>December</v>
      </c>
      <c r="T4667" t="str">
        <f>IF(OR(
  AND(Table1[[#This Row],[Ticket Priority]]="Critical", Table1[[#This Row],[Ticket Status]]&lt;&gt;"Closed"),
  AND(Table1[[#This Row],[Ticket Priority]]="High", Table1[[#This Row],[Ticket Status]]="Open")
), "Yes", "No")</f>
        <v>No</v>
      </c>
      <c r="U4667" s="4" t="str">
        <f>IF(Table1[[#This Row],[Ticket Status]]="Closed","Yes","No")</f>
        <v>Yes</v>
      </c>
      <c r="V4667" s="4" t="str">
        <f>IF(Table1[[#This Row],[Ticket Status]]="Pending Customer Response","Yes","No")</f>
        <v>No</v>
      </c>
      <c r="W4667" s="5">
        <f ca="1">COUNTIFS(Table1[Agent_name],Table1[[#This Row],[Agent_name]],Table1[Month],Table1[[#This Row],[Month]])/160</f>
        <v>0.91249999999999998</v>
      </c>
    </row>
    <row r="4668" spans="1:23" x14ac:dyDescent="0.25">
      <c r="A4668">
        <v>4667</v>
      </c>
      <c r="B4668" t="s">
        <v>15213</v>
      </c>
      <c r="C4668" t="s">
        <v>15214</v>
      </c>
      <c r="D4668">
        <v>35</v>
      </c>
      <c r="E4668" t="s">
        <v>19</v>
      </c>
      <c r="F4668" t="s">
        <v>339</v>
      </c>
      <c r="G4668" s="1">
        <v>43850</v>
      </c>
      <c r="H4668" t="s">
        <v>45</v>
      </c>
      <c r="I4668" t="s">
        <v>37</v>
      </c>
      <c r="J4668" s="3" t="s">
        <v>15215</v>
      </c>
      <c r="K4668" t="s">
        <v>24</v>
      </c>
      <c r="M4668" t="s">
        <v>143</v>
      </c>
      <c r="N4668" t="s">
        <v>55</v>
      </c>
      <c r="O4668" s="2">
        <v>45078.624224537038</v>
      </c>
      <c r="R4668" t="str">
        <f t="shared" ca="1" si="72"/>
        <v>Aisha</v>
      </c>
      <c r="S4668" t="str">
        <f>IFERROR(TEXT(DATEVALUE(LEFT(Table1[[#This Row],[Date of Purchase]],10)), "MMMM"), TEXT(Table1[[#This Row],[Date of Purchase]], "MMMM"))</f>
        <v>January</v>
      </c>
      <c r="T4668" t="str">
        <f>IF(OR(
  AND(Table1[[#This Row],[Ticket Priority]]="Critical", Table1[[#This Row],[Ticket Status]]&lt;&gt;"Closed"),
  AND(Table1[[#This Row],[Ticket Priority]]="High", Table1[[#This Row],[Ticket Status]]="Open")
), "Yes", "No")</f>
        <v>No</v>
      </c>
      <c r="U4668" s="4" t="str">
        <f>IF(Table1[[#This Row],[Ticket Status]]="Closed","Yes","No")</f>
        <v>No</v>
      </c>
      <c r="V4668" s="4" t="str">
        <f>IF(Table1[[#This Row],[Ticket Status]]="Pending Customer Response","Yes","No")</f>
        <v>Yes</v>
      </c>
      <c r="W4668" s="5">
        <f ca="1">COUNTIFS(Table1[Agent_name],Table1[[#This Row],[Agent_name]],Table1[Month],Table1[[#This Row],[Month]])/160</f>
        <v>0.83125000000000004</v>
      </c>
    </row>
    <row r="4669" spans="1:23" x14ac:dyDescent="0.25">
      <c r="A4669">
        <v>4668</v>
      </c>
      <c r="B4669" t="s">
        <v>15216</v>
      </c>
      <c r="C4669" t="s">
        <v>15217</v>
      </c>
      <c r="D4669">
        <v>24</v>
      </c>
      <c r="E4669" t="s">
        <v>58</v>
      </c>
      <c r="F4669" t="s">
        <v>286</v>
      </c>
      <c r="G4669" s="1">
        <v>44058</v>
      </c>
      <c r="H4669" t="s">
        <v>21</v>
      </c>
      <c r="I4669" t="s">
        <v>99</v>
      </c>
      <c r="J4669" s="3" t="s">
        <v>15218</v>
      </c>
      <c r="K4669" t="s">
        <v>24</v>
      </c>
      <c r="M4669" t="s">
        <v>25</v>
      </c>
      <c r="N4669" t="s">
        <v>26</v>
      </c>
      <c r="O4669" s="2">
        <v>45078.205497685187</v>
      </c>
      <c r="R4669" t="str">
        <f t="shared" ca="1" si="72"/>
        <v>Mohit</v>
      </c>
      <c r="S4669" t="str">
        <f>IFERROR(TEXT(DATEVALUE(LEFT(Table1[[#This Row],[Date of Purchase]],10)), "MMMM"), TEXT(Table1[[#This Row],[Date of Purchase]], "MMMM"))</f>
        <v>August</v>
      </c>
      <c r="T4669" t="str">
        <f>IF(OR(
  AND(Table1[[#This Row],[Ticket Priority]]="Critical", Table1[[#This Row],[Ticket Status]]&lt;&gt;"Closed"),
  AND(Table1[[#This Row],[Ticket Priority]]="High", Table1[[#This Row],[Ticket Status]]="Open")
), "Yes", "No")</f>
        <v>Yes</v>
      </c>
      <c r="U4669" s="4" t="str">
        <f>IF(Table1[[#This Row],[Ticket Status]]="Closed","Yes","No")</f>
        <v>No</v>
      </c>
      <c r="V4669" s="4" t="str">
        <f>IF(Table1[[#This Row],[Ticket Status]]="Pending Customer Response","Yes","No")</f>
        <v>Yes</v>
      </c>
      <c r="W4669" s="5">
        <f ca="1">COUNTIFS(Table1[Agent_name],Table1[[#This Row],[Agent_name]],Table1[Month],Table1[[#This Row],[Month]])/160</f>
        <v>0.46250000000000002</v>
      </c>
    </row>
    <row r="4670" spans="1:23" x14ac:dyDescent="0.25">
      <c r="A4670">
        <v>4669</v>
      </c>
      <c r="B4670" t="s">
        <v>15219</v>
      </c>
      <c r="C4670" t="s">
        <v>15220</v>
      </c>
      <c r="D4670">
        <v>67</v>
      </c>
      <c r="E4670" t="s">
        <v>58</v>
      </c>
      <c r="F4670" t="s">
        <v>286</v>
      </c>
      <c r="G4670" s="1">
        <v>44242</v>
      </c>
      <c r="H4670" t="s">
        <v>21</v>
      </c>
      <c r="I4670" t="s">
        <v>177</v>
      </c>
      <c r="J4670" s="3" t="s">
        <v>15221</v>
      </c>
      <c r="K4670" t="s">
        <v>62</v>
      </c>
      <c r="M4670" t="s">
        <v>89</v>
      </c>
      <c r="N4670" t="s">
        <v>55</v>
      </c>
      <c r="R4670" t="str">
        <f t="shared" ca="1" si="72"/>
        <v>Neha</v>
      </c>
      <c r="S4670" t="str">
        <f>IFERROR(TEXT(DATEVALUE(LEFT(Table1[[#This Row],[Date of Purchase]],10)), "MMMM"), TEXT(Table1[[#This Row],[Date of Purchase]], "MMMM"))</f>
        <v>February</v>
      </c>
      <c r="T4670" t="str">
        <f>IF(OR(
  AND(Table1[[#This Row],[Ticket Priority]]="Critical", Table1[[#This Row],[Ticket Status]]&lt;&gt;"Closed"),
  AND(Table1[[#This Row],[Ticket Priority]]="High", Table1[[#This Row],[Ticket Status]]="Open")
), "Yes", "No")</f>
        <v>Yes</v>
      </c>
      <c r="U4670" s="4" t="str">
        <f>IF(Table1[[#This Row],[Ticket Status]]="Closed","Yes","No")</f>
        <v>No</v>
      </c>
      <c r="V4670" s="4" t="str">
        <f>IF(Table1[[#This Row],[Ticket Status]]="Pending Customer Response","Yes","No")</f>
        <v>No</v>
      </c>
      <c r="W4670" s="5">
        <f ca="1">COUNTIFS(Table1[Agent_name],Table1[[#This Row],[Agent_name]],Table1[Month],Table1[[#This Row],[Month]])/160</f>
        <v>0.19375000000000001</v>
      </c>
    </row>
    <row r="4671" spans="1:23" x14ac:dyDescent="0.25">
      <c r="A4671">
        <v>4670</v>
      </c>
      <c r="B4671" t="s">
        <v>15222</v>
      </c>
      <c r="C4671" t="s">
        <v>15223</v>
      </c>
      <c r="D4671">
        <v>48</v>
      </c>
      <c r="E4671" t="s">
        <v>58</v>
      </c>
      <c r="F4671" t="s">
        <v>655</v>
      </c>
      <c r="G4671" s="1">
        <v>44202</v>
      </c>
      <c r="H4671" t="s">
        <v>45</v>
      </c>
      <c r="I4671" t="s">
        <v>59</v>
      </c>
      <c r="J4671" s="3" t="s">
        <v>15224</v>
      </c>
      <c r="K4671" t="s">
        <v>39</v>
      </c>
      <c r="L4671" t="s">
        <v>15225</v>
      </c>
      <c r="M4671" t="s">
        <v>25</v>
      </c>
      <c r="N4671" t="s">
        <v>83</v>
      </c>
      <c r="O4671" s="2">
        <v>45078.528449074074</v>
      </c>
      <c r="P4671" s="2">
        <v>45078.664560185185</v>
      </c>
      <c r="Q4671">
        <v>4</v>
      </c>
      <c r="R4671" t="str">
        <f t="shared" ca="1" si="72"/>
        <v>Arjun</v>
      </c>
      <c r="S4671" t="str">
        <f>IFERROR(TEXT(DATEVALUE(LEFT(Table1[[#This Row],[Date of Purchase]],10)), "MMMM"), TEXT(Table1[[#This Row],[Date of Purchase]], "MMMM"))</f>
        <v>January</v>
      </c>
      <c r="T4671" t="str">
        <f>IF(OR(
  AND(Table1[[#This Row],[Ticket Priority]]="Critical", Table1[[#This Row],[Ticket Status]]&lt;&gt;"Closed"),
  AND(Table1[[#This Row],[Ticket Priority]]="High", Table1[[#This Row],[Ticket Status]]="Open")
), "Yes", "No")</f>
        <v>No</v>
      </c>
      <c r="U4671" s="4" t="str">
        <f>IF(Table1[[#This Row],[Ticket Status]]="Closed","Yes","No")</f>
        <v>Yes</v>
      </c>
      <c r="V4671" s="4" t="str">
        <f>IF(Table1[[#This Row],[Ticket Status]]="Pending Customer Response","Yes","No")</f>
        <v>No</v>
      </c>
      <c r="W4671" s="5">
        <f ca="1">COUNTIFS(Table1[Agent_name],Table1[[#This Row],[Agent_name]],Table1[Month],Table1[[#This Row],[Month]])/160</f>
        <v>0.20624999999999999</v>
      </c>
    </row>
    <row r="4672" spans="1:23" x14ac:dyDescent="0.25">
      <c r="A4672">
        <v>4671</v>
      </c>
      <c r="B4672" t="s">
        <v>15226</v>
      </c>
      <c r="C4672" t="s">
        <v>15227</v>
      </c>
      <c r="D4672">
        <v>20</v>
      </c>
      <c r="E4672" t="s">
        <v>19</v>
      </c>
      <c r="F4672" t="s">
        <v>317</v>
      </c>
      <c r="G4672" s="1">
        <v>43995</v>
      </c>
      <c r="H4672" t="s">
        <v>21</v>
      </c>
      <c r="I4672" t="s">
        <v>99</v>
      </c>
      <c r="J4672" s="3" t="s">
        <v>15228</v>
      </c>
      <c r="K4672" t="s">
        <v>62</v>
      </c>
      <c r="M4672" t="s">
        <v>41</v>
      </c>
      <c r="N4672" t="s">
        <v>26</v>
      </c>
      <c r="R4672" t="str">
        <f t="shared" ca="1" si="72"/>
        <v>Karan</v>
      </c>
      <c r="S4672" t="str">
        <f>IFERROR(TEXT(DATEVALUE(LEFT(Table1[[#This Row],[Date of Purchase]],10)), "MMMM"), TEXT(Table1[[#This Row],[Date of Purchase]], "MMMM"))</f>
        <v>June</v>
      </c>
      <c r="T4672" t="str">
        <f>IF(OR(
  AND(Table1[[#This Row],[Ticket Priority]]="Critical", Table1[[#This Row],[Ticket Status]]&lt;&gt;"Closed"),
  AND(Table1[[#This Row],[Ticket Priority]]="High", Table1[[#This Row],[Ticket Status]]="Open")
), "Yes", "No")</f>
        <v>No</v>
      </c>
      <c r="U4672" s="4" t="str">
        <f>IF(Table1[[#This Row],[Ticket Status]]="Closed","Yes","No")</f>
        <v>No</v>
      </c>
      <c r="V4672" s="4" t="str">
        <f>IF(Table1[[#This Row],[Ticket Status]]="Pending Customer Response","Yes","No")</f>
        <v>No</v>
      </c>
      <c r="W4672" s="5">
        <f ca="1">COUNTIFS(Table1[Agent_name],Table1[[#This Row],[Agent_name]],Table1[Month],Table1[[#This Row],[Month]])/160</f>
        <v>0.27500000000000002</v>
      </c>
    </row>
    <row r="4673" spans="1:23" x14ac:dyDescent="0.25">
      <c r="A4673">
        <v>4672</v>
      </c>
      <c r="B4673" t="s">
        <v>15229</v>
      </c>
      <c r="C4673" t="s">
        <v>15230</v>
      </c>
      <c r="D4673">
        <v>53</v>
      </c>
      <c r="E4673" t="s">
        <v>19</v>
      </c>
      <c r="F4673" t="s">
        <v>36</v>
      </c>
      <c r="G4673" s="1">
        <v>43972</v>
      </c>
      <c r="H4673" t="s">
        <v>67</v>
      </c>
      <c r="I4673" t="s">
        <v>141</v>
      </c>
      <c r="J4673" s="3" t="s">
        <v>15231</v>
      </c>
      <c r="K4673" t="s">
        <v>62</v>
      </c>
      <c r="M4673" t="s">
        <v>25</v>
      </c>
      <c r="N4673" t="s">
        <v>26</v>
      </c>
      <c r="R4673" t="str">
        <f t="shared" ca="1" si="72"/>
        <v>Mohit</v>
      </c>
      <c r="S4673" t="str">
        <f>IFERROR(TEXT(DATEVALUE(LEFT(Table1[[#This Row],[Date of Purchase]],10)), "MMMM"), TEXT(Table1[[#This Row],[Date of Purchase]], "MMMM"))</f>
        <v>May</v>
      </c>
      <c r="T4673" t="str">
        <f>IF(OR(
  AND(Table1[[#This Row],[Ticket Priority]]="Critical", Table1[[#This Row],[Ticket Status]]&lt;&gt;"Closed"),
  AND(Table1[[#This Row],[Ticket Priority]]="High", Table1[[#This Row],[Ticket Status]]="Open")
), "Yes", "No")</f>
        <v>Yes</v>
      </c>
      <c r="U4673" s="4" t="str">
        <f>IF(Table1[[#This Row],[Ticket Status]]="Closed","Yes","No")</f>
        <v>No</v>
      </c>
      <c r="V4673" s="4" t="str">
        <f>IF(Table1[[#This Row],[Ticket Status]]="Pending Customer Response","Yes","No")</f>
        <v>No</v>
      </c>
      <c r="W4673" s="5">
        <f ca="1">COUNTIFS(Table1[Agent_name],Table1[[#This Row],[Agent_name]],Table1[Month],Table1[[#This Row],[Month]])/160</f>
        <v>0.45624999999999999</v>
      </c>
    </row>
    <row r="4674" spans="1:23" x14ac:dyDescent="0.25">
      <c r="A4674">
        <v>4673</v>
      </c>
      <c r="B4674" t="s">
        <v>15232</v>
      </c>
      <c r="C4674" t="s">
        <v>15233</v>
      </c>
      <c r="D4674">
        <v>53</v>
      </c>
      <c r="E4674" t="s">
        <v>29</v>
      </c>
      <c r="F4674" t="s">
        <v>71</v>
      </c>
      <c r="G4674" s="1">
        <v>44068</v>
      </c>
      <c r="H4674" t="s">
        <v>21</v>
      </c>
      <c r="I4674" t="s">
        <v>72</v>
      </c>
      <c r="J4674" s="3" t="s">
        <v>15234</v>
      </c>
      <c r="K4674" t="s">
        <v>24</v>
      </c>
      <c r="M4674" t="s">
        <v>143</v>
      </c>
      <c r="N4674" t="s">
        <v>33</v>
      </c>
      <c r="O4674" s="2">
        <v>45078.408356481479</v>
      </c>
      <c r="R4674" t="str">
        <f t="shared" ref="R4674:R4737" ca="1" si="73">CHOOSE(
RANDBETWEEN(1,20),
"Aisha","Aisha","Aisha","Aisha",
"Ravi","Ravi","Ravi",
"Sara","Sara","Sara",
"Mohit","Mohit",
"Priya","Priya",
"Arjun",
"Neha","Rahul","Divya","Karan","Meera","Sanjay"
)</f>
        <v>Aisha</v>
      </c>
      <c r="S4674" t="str">
        <f>IFERROR(TEXT(DATEVALUE(LEFT(Table1[[#This Row],[Date of Purchase]],10)), "MMMM"), TEXT(Table1[[#This Row],[Date of Purchase]], "MMMM"))</f>
        <v>August</v>
      </c>
      <c r="T4674" t="str">
        <f>IF(OR(
  AND(Table1[[#This Row],[Ticket Priority]]="Critical", Table1[[#This Row],[Ticket Status]]&lt;&gt;"Closed"),
  AND(Table1[[#This Row],[Ticket Priority]]="High", Table1[[#This Row],[Ticket Status]]="Open")
), "Yes", "No")</f>
        <v>No</v>
      </c>
      <c r="U4674" s="4" t="str">
        <f>IF(Table1[[#This Row],[Ticket Status]]="Closed","Yes","No")</f>
        <v>No</v>
      </c>
      <c r="V4674" s="4" t="str">
        <f>IF(Table1[[#This Row],[Ticket Status]]="Pending Customer Response","Yes","No")</f>
        <v>Yes</v>
      </c>
      <c r="W4674" s="5">
        <f ca="1">COUNTIFS(Table1[Agent_name],Table1[[#This Row],[Agent_name]],Table1[Month],Table1[[#This Row],[Month]])/160</f>
        <v>0.86250000000000004</v>
      </c>
    </row>
    <row r="4675" spans="1:23" x14ac:dyDescent="0.25">
      <c r="A4675">
        <v>4674</v>
      </c>
      <c r="B4675" t="s">
        <v>15235</v>
      </c>
      <c r="C4675" t="s">
        <v>15236</v>
      </c>
      <c r="D4675">
        <v>28</v>
      </c>
      <c r="E4675" t="s">
        <v>29</v>
      </c>
      <c r="F4675" t="s">
        <v>20</v>
      </c>
      <c r="G4675" s="1">
        <v>44046</v>
      </c>
      <c r="H4675" t="s">
        <v>59</v>
      </c>
      <c r="I4675" t="s">
        <v>177</v>
      </c>
      <c r="J4675" s="3" t="s">
        <v>15237</v>
      </c>
      <c r="K4675" t="s">
        <v>62</v>
      </c>
      <c r="M4675" t="s">
        <v>143</v>
      </c>
      <c r="N4675" t="s">
        <v>55</v>
      </c>
      <c r="R4675" t="str">
        <f t="shared" ca="1" si="73"/>
        <v>Mohit</v>
      </c>
      <c r="S4675" t="str">
        <f>IFERROR(TEXT(DATEVALUE(LEFT(Table1[[#This Row],[Date of Purchase]],10)), "MMMM"), TEXT(Table1[[#This Row],[Date of Purchase]], "MMMM"))</f>
        <v>August</v>
      </c>
      <c r="T4675" t="str">
        <f>IF(OR(
  AND(Table1[[#This Row],[Ticket Priority]]="Critical", Table1[[#This Row],[Ticket Status]]&lt;&gt;"Closed"),
  AND(Table1[[#This Row],[Ticket Priority]]="High", Table1[[#This Row],[Ticket Status]]="Open")
), "Yes", "No")</f>
        <v>No</v>
      </c>
      <c r="U4675" s="4" t="str">
        <f>IF(Table1[[#This Row],[Ticket Status]]="Closed","Yes","No")</f>
        <v>No</v>
      </c>
      <c r="V4675" s="4" t="str">
        <f>IF(Table1[[#This Row],[Ticket Status]]="Pending Customer Response","Yes","No")</f>
        <v>No</v>
      </c>
      <c r="W4675" s="5">
        <f ca="1">COUNTIFS(Table1[Agent_name],Table1[[#This Row],[Agent_name]],Table1[Month],Table1[[#This Row],[Month]])/160</f>
        <v>0.46250000000000002</v>
      </c>
    </row>
    <row r="4676" spans="1:23" x14ac:dyDescent="0.25">
      <c r="A4676">
        <v>4675</v>
      </c>
      <c r="B4676" t="s">
        <v>15238</v>
      </c>
      <c r="C4676" t="s">
        <v>15239</v>
      </c>
      <c r="D4676">
        <v>59</v>
      </c>
      <c r="E4676" t="s">
        <v>58</v>
      </c>
      <c r="F4676" t="s">
        <v>149</v>
      </c>
      <c r="G4676" s="1">
        <v>44406</v>
      </c>
      <c r="H4676" t="s">
        <v>66</v>
      </c>
      <c r="I4676" t="s">
        <v>113</v>
      </c>
      <c r="J4676" s="3" t="s">
        <v>15240</v>
      </c>
      <c r="K4676" t="s">
        <v>39</v>
      </c>
      <c r="L4676" t="s">
        <v>15241</v>
      </c>
      <c r="M4676" t="s">
        <v>143</v>
      </c>
      <c r="N4676" t="s">
        <v>33</v>
      </c>
      <c r="O4676" s="2">
        <v>45078.246574074074</v>
      </c>
      <c r="P4676" s="2">
        <v>45078.594490740739</v>
      </c>
      <c r="Q4676">
        <v>2</v>
      </c>
      <c r="R4676" t="str">
        <f t="shared" ca="1" si="73"/>
        <v>Ravi</v>
      </c>
      <c r="S4676" t="str">
        <f>IFERROR(TEXT(DATEVALUE(LEFT(Table1[[#This Row],[Date of Purchase]],10)), "MMMM"), TEXT(Table1[[#This Row],[Date of Purchase]], "MMMM"))</f>
        <v>July</v>
      </c>
      <c r="T4676" t="str">
        <f>IF(OR(
  AND(Table1[[#This Row],[Ticket Priority]]="Critical", Table1[[#This Row],[Ticket Status]]&lt;&gt;"Closed"),
  AND(Table1[[#This Row],[Ticket Priority]]="High", Table1[[#This Row],[Ticket Status]]="Open")
), "Yes", "No")</f>
        <v>No</v>
      </c>
      <c r="U4676" s="4" t="str">
        <f>IF(Table1[[#This Row],[Ticket Status]]="Closed","Yes","No")</f>
        <v>Yes</v>
      </c>
      <c r="V4676" s="4" t="str">
        <f>IF(Table1[[#This Row],[Ticket Status]]="Pending Customer Response","Yes","No")</f>
        <v>No</v>
      </c>
      <c r="W4676" s="5">
        <f ca="1">COUNTIFS(Table1[Agent_name],Table1[[#This Row],[Agent_name]],Table1[Month],Table1[[#This Row],[Month]])/160</f>
        <v>0.66249999999999998</v>
      </c>
    </row>
    <row r="4677" spans="1:23" x14ac:dyDescent="0.25">
      <c r="A4677">
        <v>4676</v>
      </c>
      <c r="B4677" t="s">
        <v>15242</v>
      </c>
      <c r="C4677" t="s">
        <v>15243</v>
      </c>
      <c r="D4677">
        <v>70</v>
      </c>
      <c r="E4677" t="s">
        <v>29</v>
      </c>
      <c r="F4677" t="s">
        <v>211</v>
      </c>
      <c r="G4677" s="1">
        <v>44052</v>
      </c>
      <c r="H4677" t="s">
        <v>59</v>
      </c>
      <c r="I4677" t="s">
        <v>93</v>
      </c>
      <c r="J4677" s="3" t="s">
        <v>15244</v>
      </c>
      <c r="K4677" t="s">
        <v>39</v>
      </c>
      <c r="L4677" t="s">
        <v>15245</v>
      </c>
      <c r="M4677" t="s">
        <v>25</v>
      </c>
      <c r="N4677" t="s">
        <v>83</v>
      </c>
      <c r="O4677" s="2">
        <v>45078.774375000001</v>
      </c>
      <c r="P4677" s="2">
        <v>45078.372291666667</v>
      </c>
      <c r="Q4677">
        <v>4</v>
      </c>
      <c r="R4677" t="str">
        <f t="shared" ca="1" si="73"/>
        <v>Aisha</v>
      </c>
      <c r="S4677" t="str">
        <f>IFERROR(TEXT(DATEVALUE(LEFT(Table1[[#This Row],[Date of Purchase]],10)), "MMMM"), TEXT(Table1[[#This Row],[Date of Purchase]], "MMMM"))</f>
        <v>August</v>
      </c>
      <c r="T4677" t="str">
        <f>IF(OR(
  AND(Table1[[#This Row],[Ticket Priority]]="Critical", Table1[[#This Row],[Ticket Status]]&lt;&gt;"Closed"),
  AND(Table1[[#This Row],[Ticket Priority]]="High", Table1[[#This Row],[Ticket Status]]="Open")
), "Yes", "No")</f>
        <v>No</v>
      </c>
      <c r="U4677" s="4" t="str">
        <f>IF(Table1[[#This Row],[Ticket Status]]="Closed","Yes","No")</f>
        <v>Yes</v>
      </c>
      <c r="V4677" s="4" t="str">
        <f>IF(Table1[[#This Row],[Ticket Status]]="Pending Customer Response","Yes","No")</f>
        <v>No</v>
      </c>
      <c r="W4677" s="5">
        <f ca="1">COUNTIFS(Table1[Agent_name],Table1[[#This Row],[Agent_name]],Table1[Month],Table1[[#This Row],[Month]])/160</f>
        <v>0.86250000000000004</v>
      </c>
    </row>
    <row r="4678" spans="1:23" x14ac:dyDescent="0.25">
      <c r="A4678">
        <v>4677</v>
      </c>
      <c r="B4678" t="s">
        <v>15246</v>
      </c>
      <c r="C4678" t="s">
        <v>15247</v>
      </c>
      <c r="D4678">
        <v>66</v>
      </c>
      <c r="E4678" t="s">
        <v>29</v>
      </c>
      <c r="F4678" t="s">
        <v>86</v>
      </c>
      <c r="G4678" s="1">
        <v>44335</v>
      </c>
      <c r="H4678" t="s">
        <v>59</v>
      </c>
      <c r="I4678" t="s">
        <v>77</v>
      </c>
      <c r="J4678" s="3" t="s">
        <v>15248</v>
      </c>
      <c r="K4678" t="s">
        <v>39</v>
      </c>
      <c r="L4678" t="s">
        <v>15249</v>
      </c>
      <c r="M4678" t="s">
        <v>143</v>
      </c>
      <c r="N4678" t="s">
        <v>55</v>
      </c>
      <c r="O4678" s="2">
        <v>45078.859097222223</v>
      </c>
      <c r="P4678" s="2">
        <v>45078.66951388889</v>
      </c>
      <c r="Q4678">
        <v>5</v>
      </c>
      <c r="R4678" t="str">
        <f t="shared" ca="1" si="73"/>
        <v>Sara</v>
      </c>
      <c r="S4678" t="str">
        <f>IFERROR(TEXT(DATEVALUE(LEFT(Table1[[#This Row],[Date of Purchase]],10)), "MMMM"), TEXT(Table1[[#This Row],[Date of Purchase]], "MMMM"))</f>
        <v>May</v>
      </c>
      <c r="T4678" t="str">
        <f>IF(OR(
  AND(Table1[[#This Row],[Ticket Priority]]="Critical", Table1[[#This Row],[Ticket Status]]&lt;&gt;"Closed"),
  AND(Table1[[#This Row],[Ticket Priority]]="High", Table1[[#This Row],[Ticket Status]]="Open")
), "Yes", "No")</f>
        <v>No</v>
      </c>
      <c r="U4678" s="4" t="str">
        <f>IF(Table1[[#This Row],[Ticket Status]]="Closed","Yes","No")</f>
        <v>Yes</v>
      </c>
      <c r="V4678" s="4" t="str">
        <f>IF(Table1[[#This Row],[Ticket Status]]="Pending Customer Response","Yes","No")</f>
        <v>No</v>
      </c>
      <c r="W4678" s="5">
        <f ca="1">COUNTIFS(Table1[Agent_name],Table1[[#This Row],[Agent_name]],Table1[Month],Table1[[#This Row],[Month]])/160</f>
        <v>0.64375000000000004</v>
      </c>
    </row>
    <row r="4679" spans="1:23" x14ac:dyDescent="0.25">
      <c r="A4679">
        <v>4678</v>
      </c>
      <c r="B4679" t="s">
        <v>15250</v>
      </c>
      <c r="C4679" t="s">
        <v>15251</v>
      </c>
      <c r="D4679">
        <v>58</v>
      </c>
      <c r="E4679" t="s">
        <v>58</v>
      </c>
      <c r="F4679" t="s">
        <v>456</v>
      </c>
      <c r="G4679" s="1">
        <v>44457</v>
      </c>
      <c r="H4679" t="s">
        <v>67</v>
      </c>
      <c r="I4679" t="s">
        <v>22</v>
      </c>
      <c r="J4679" s="3" t="s">
        <v>15252</v>
      </c>
      <c r="K4679" t="s">
        <v>62</v>
      </c>
      <c r="M4679" t="s">
        <v>89</v>
      </c>
      <c r="N4679" t="s">
        <v>33</v>
      </c>
      <c r="R4679" t="str">
        <f t="shared" ca="1" si="73"/>
        <v>Aisha</v>
      </c>
      <c r="S4679" t="str">
        <f>IFERROR(TEXT(DATEVALUE(LEFT(Table1[[#This Row],[Date of Purchase]],10)), "MMMM"), TEXT(Table1[[#This Row],[Date of Purchase]], "MMMM"))</f>
        <v>September</v>
      </c>
      <c r="T4679" t="str">
        <f>IF(OR(
  AND(Table1[[#This Row],[Ticket Priority]]="Critical", Table1[[#This Row],[Ticket Status]]&lt;&gt;"Closed"),
  AND(Table1[[#This Row],[Ticket Priority]]="High", Table1[[#This Row],[Ticket Status]]="Open")
), "Yes", "No")</f>
        <v>Yes</v>
      </c>
      <c r="U4679" s="4" t="str">
        <f>IF(Table1[[#This Row],[Ticket Status]]="Closed","Yes","No")</f>
        <v>No</v>
      </c>
      <c r="V4679" s="4" t="str">
        <f>IF(Table1[[#This Row],[Ticket Status]]="Pending Customer Response","Yes","No")</f>
        <v>No</v>
      </c>
      <c r="W4679" s="5">
        <f ca="1">COUNTIFS(Table1[Agent_name],Table1[[#This Row],[Agent_name]],Table1[Month],Table1[[#This Row],[Month]])/160</f>
        <v>0.86250000000000004</v>
      </c>
    </row>
    <row r="4680" spans="1:23" x14ac:dyDescent="0.25">
      <c r="A4680">
        <v>4679</v>
      </c>
      <c r="B4680" t="s">
        <v>15253</v>
      </c>
      <c r="C4680" t="s">
        <v>15254</v>
      </c>
      <c r="D4680">
        <v>20</v>
      </c>
      <c r="E4680" t="s">
        <v>19</v>
      </c>
      <c r="F4680" t="s">
        <v>281</v>
      </c>
      <c r="G4680" s="1">
        <v>44374</v>
      </c>
      <c r="H4680" t="s">
        <v>67</v>
      </c>
      <c r="I4680" t="s">
        <v>77</v>
      </c>
      <c r="J4680" s="3" t="s">
        <v>15255</v>
      </c>
      <c r="K4680" t="s">
        <v>62</v>
      </c>
      <c r="M4680" t="s">
        <v>25</v>
      </c>
      <c r="N4680" t="s">
        <v>55</v>
      </c>
      <c r="R4680" t="str">
        <f t="shared" ca="1" si="73"/>
        <v>Rahul</v>
      </c>
      <c r="S4680" t="str">
        <f>IFERROR(TEXT(DATEVALUE(LEFT(Table1[[#This Row],[Date of Purchase]],10)), "MMMM"), TEXT(Table1[[#This Row],[Date of Purchase]], "MMMM"))</f>
        <v>June</v>
      </c>
      <c r="T4680" t="str">
        <f>IF(OR(
  AND(Table1[[#This Row],[Ticket Priority]]="Critical", Table1[[#This Row],[Ticket Status]]&lt;&gt;"Closed"),
  AND(Table1[[#This Row],[Ticket Priority]]="High", Table1[[#This Row],[Ticket Status]]="Open")
), "Yes", "No")</f>
        <v>Yes</v>
      </c>
      <c r="U4680" s="4" t="str">
        <f>IF(Table1[[#This Row],[Ticket Status]]="Closed","Yes","No")</f>
        <v>No</v>
      </c>
      <c r="V4680" s="4" t="str">
        <f>IF(Table1[[#This Row],[Ticket Status]]="Pending Customer Response","Yes","No")</f>
        <v>No</v>
      </c>
      <c r="W4680" s="5">
        <f ca="1">COUNTIFS(Table1[Agent_name],Table1[[#This Row],[Agent_name]],Table1[Month],Table1[[#This Row],[Month]])/160</f>
        <v>0.22500000000000001</v>
      </c>
    </row>
    <row r="4681" spans="1:23" x14ac:dyDescent="0.25">
      <c r="A4681">
        <v>4680</v>
      </c>
      <c r="B4681" t="s">
        <v>15256</v>
      </c>
      <c r="C4681" t="s">
        <v>15257</v>
      </c>
      <c r="D4681">
        <v>52</v>
      </c>
      <c r="E4681" t="s">
        <v>29</v>
      </c>
      <c r="F4681" t="s">
        <v>456</v>
      </c>
      <c r="G4681" s="1">
        <v>44470</v>
      </c>
      <c r="H4681" t="s">
        <v>67</v>
      </c>
      <c r="I4681" t="s">
        <v>150</v>
      </c>
      <c r="J4681" s="3" t="s">
        <v>15258</v>
      </c>
      <c r="K4681" t="s">
        <v>24</v>
      </c>
      <c r="M4681" t="s">
        <v>89</v>
      </c>
      <c r="N4681" t="s">
        <v>55</v>
      </c>
      <c r="O4681" s="2">
        <v>45078.458449074074</v>
      </c>
      <c r="R4681" t="str">
        <f t="shared" ca="1" si="73"/>
        <v>Aisha</v>
      </c>
      <c r="S4681" t="str">
        <f>IFERROR(TEXT(DATEVALUE(LEFT(Table1[[#This Row],[Date of Purchase]],10)), "MMMM"), TEXT(Table1[[#This Row],[Date of Purchase]], "MMMM"))</f>
        <v>October</v>
      </c>
      <c r="T4681" t="str">
        <f>IF(OR(
  AND(Table1[[#This Row],[Ticket Priority]]="Critical", Table1[[#This Row],[Ticket Status]]&lt;&gt;"Closed"),
  AND(Table1[[#This Row],[Ticket Priority]]="High", Table1[[#This Row],[Ticket Status]]="Open")
), "Yes", "No")</f>
        <v>No</v>
      </c>
      <c r="U4681" s="4" t="str">
        <f>IF(Table1[[#This Row],[Ticket Status]]="Closed","Yes","No")</f>
        <v>No</v>
      </c>
      <c r="V4681" s="4" t="str">
        <f>IF(Table1[[#This Row],[Ticket Status]]="Pending Customer Response","Yes","No")</f>
        <v>Yes</v>
      </c>
      <c r="W4681" s="5">
        <f ca="1">COUNTIFS(Table1[Agent_name],Table1[[#This Row],[Agent_name]],Table1[Month],Table1[[#This Row],[Month]])/160</f>
        <v>0.85624999999999996</v>
      </c>
    </row>
    <row r="4682" spans="1:23" x14ac:dyDescent="0.25">
      <c r="A4682">
        <v>4681</v>
      </c>
      <c r="B4682" t="s">
        <v>15259</v>
      </c>
      <c r="C4682" t="s">
        <v>15260</v>
      </c>
      <c r="D4682">
        <v>58</v>
      </c>
      <c r="E4682" t="s">
        <v>58</v>
      </c>
      <c r="F4682" t="s">
        <v>655</v>
      </c>
      <c r="G4682" s="1">
        <v>44554</v>
      </c>
      <c r="H4682" t="s">
        <v>59</v>
      </c>
      <c r="I4682" t="s">
        <v>52</v>
      </c>
      <c r="J4682" s="3" t="s">
        <v>15261</v>
      </c>
      <c r="K4682" t="s">
        <v>24</v>
      </c>
      <c r="M4682" t="s">
        <v>89</v>
      </c>
      <c r="N4682" t="s">
        <v>33</v>
      </c>
      <c r="O4682" s="2">
        <v>45078.627905092595</v>
      </c>
      <c r="Q4682">
        <v>5</v>
      </c>
      <c r="R4682" t="str">
        <f t="shared" ca="1" si="73"/>
        <v>Ravi</v>
      </c>
      <c r="S4682" t="str">
        <f>IFERROR(TEXT(DATEVALUE(LEFT(Table1[[#This Row],[Date of Purchase]],10)), "MMMM"), TEXT(Table1[[#This Row],[Date of Purchase]], "MMMM"))</f>
        <v>December</v>
      </c>
      <c r="T4682" t="str">
        <f>IF(OR(
  AND(Table1[[#This Row],[Ticket Priority]]="Critical", Table1[[#This Row],[Ticket Status]]&lt;&gt;"Closed"),
  AND(Table1[[#This Row],[Ticket Priority]]="High", Table1[[#This Row],[Ticket Status]]="Open")
), "Yes", "No")</f>
        <v>No</v>
      </c>
      <c r="U4682" s="4" t="str">
        <f>IF(Table1[[#This Row],[Ticket Status]]="Closed","Yes","No")</f>
        <v>No</v>
      </c>
      <c r="V4682" s="4" t="str">
        <f>IF(Table1[[#This Row],[Ticket Status]]="Pending Customer Response","Yes","No")</f>
        <v>Yes</v>
      </c>
      <c r="W4682" s="5">
        <f ca="1">COUNTIFS(Table1[Agent_name],Table1[[#This Row],[Agent_name]],Table1[Month],Table1[[#This Row],[Month]])/160</f>
        <v>0.66249999999999998</v>
      </c>
    </row>
    <row r="4683" spans="1:23" x14ac:dyDescent="0.25">
      <c r="A4683">
        <v>4682</v>
      </c>
      <c r="B4683" t="s">
        <v>15262</v>
      </c>
      <c r="C4683" t="s">
        <v>15263</v>
      </c>
      <c r="D4683">
        <v>38</v>
      </c>
      <c r="E4683" t="s">
        <v>29</v>
      </c>
      <c r="F4683" t="s">
        <v>107</v>
      </c>
      <c r="G4683" s="1">
        <v>44147</v>
      </c>
      <c r="H4683" t="s">
        <v>59</v>
      </c>
      <c r="I4683" t="s">
        <v>150</v>
      </c>
      <c r="J4683" s="3" t="s">
        <v>15264</v>
      </c>
      <c r="K4683" t="s">
        <v>24</v>
      </c>
      <c r="M4683" t="s">
        <v>89</v>
      </c>
      <c r="N4683" t="s">
        <v>33</v>
      </c>
      <c r="O4683" s="2">
        <v>45078.979305555556</v>
      </c>
      <c r="R4683" t="str">
        <f t="shared" ca="1" si="73"/>
        <v>Ravi</v>
      </c>
      <c r="S4683" t="str">
        <f>IFERROR(TEXT(DATEVALUE(LEFT(Table1[[#This Row],[Date of Purchase]],10)), "MMMM"), TEXT(Table1[[#This Row],[Date of Purchase]], "MMMM"))</f>
        <v>November</v>
      </c>
      <c r="T4683" t="str">
        <f>IF(OR(
  AND(Table1[[#This Row],[Ticket Priority]]="Critical", Table1[[#This Row],[Ticket Status]]&lt;&gt;"Closed"),
  AND(Table1[[#This Row],[Ticket Priority]]="High", Table1[[#This Row],[Ticket Status]]="Open")
), "Yes", "No")</f>
        <v>No</v>
      </c>
      <c r="U4683" s="4" t="str">
        <f>IF(Table1[[#This Row],[Ticket Status]]="Closed","Yes","No")</f>
        <v>No</v>
      </c>
      <c r="V4683" s="4" t="str">
        <f>IF(Table1[[#This Row],[Ticket Status]]="Pending Customer Response","Yes","No")</f>
        <v>Yes</v>
      </c>
      <c r="W4683" s="5">
        <f ca="1">COUNTIFS(Table1[Agent_name],Table1[[#This Row],[Agent_name]],Table1[Month],Table1[[#This Row],[Month]])/160</f>
        <v>0.61875000000000002</v>
      </c>
    </row>
    <row r="4684" spans="1:23" x14ac:dyDescent="0.25">
      <c r="A4684">
        <v>4683</v>
      </c>
      <c r="B4684" t="s">
        <v>15265</v>
      </c>
      <c r="C4684" t="s">
        <v>15266</v>
      </c>
      <c r="D4684">
        <v>26</v>
      </c>
      <c r="E4684" t="s">
        <v>58</v>
      </c>
      <c r="F4684" t="s">
        <v>485</v>
      </c>
      <c r="G4684" s="1">
        <v>43836</v>
      </c>
      <c r="H4684" t="s">
        <v>67</v>
      </c>
      <c r="I4684" t="s">
        <v>113</v>
      </c>
      <c r="J4684" s="3" t="s">
        <v>15267</v>
      </c>
      <c r="K4684" t="s">
        <v>24</v>
      </c>
      <c r="M4684" t="s">
        <v>41</v>
      </c>
      <c r="N4684" t="s">
        <v>83</v>
      </c>
      <c r="O4684" s="2">
        <v>45078.389745370368</v>
      </c>
      <c r="R4684" t="str">
        <f t="shared" ca="1" si="73"/>
        <v>Priya</v>
      </c>
      <c r="S4684" t="str">
        <f>IFERROR(TEXT(DATEVALUE(LEFT(Table1[[#This Row],[Date of Purchase]],10)), "MMMM"), TEXT(Table1[[#This Row],[Date of Purchase]], "MMMM"))</f>
        <v>January</v>
      </c>
      <c r="T4684" t="str">
        <f>IF(OR(
  AND(Table1[[#This Row],[Ticket Priority]]="Critical", Table1[[#This Row],[Ticket Status]]&lt;&gt;"Closed"),
  AND(Table1[[#This Row],[Ticket Priority]]="High", Table1[[#This Row],[Ticket Status]]="Open")
), "Yes", "No")</f>
        <v>No</v>
      </c>
      <c r="U4684" s="4" t="str">
        <f>IF(Table1[[#This Row],[Ticket Status]]="Closed","Yes","No")</f>
        <v>No</v>
      </c>
      <c r="V4684" s="4" t="str">
        <f>IF(Table1[[#This Row],[Ticket Status]]="Pending Customer Response","Yes","No")</f>
        <v>Yes</v>
      </c>
      <c r="W4684" s="5">
        <f ca="1">COUNTIFS(Table1[Agent_name],Table1[[#This Row],[Agent_name]],Table1[Month],Table1[[#This Row],[Month]])/160</f>
        <v>0.51875000000000004</v>
      </c>
    </row>
    <row r="4685" spans="1:23" x14ac:dyDescent="0.25">
      <c r="A4685">
        <v>4684</v>
      </c>
      <c r="B4685" t="s">
        <v>15268</v>
      </c>
      <c r="C4685" t="s">
        <v>15269</v>
      </c>
      <c r="D4685">
        <v>40</v>
      </c>
      <c r="E4685" t="s">
        <v>29</v>
      </c>
      <c r="F4685" t="s">
        <v>86</v>
      </c>
      <c r="G4685" s="1">
        <v>44294</v>
      </c>
      <c r="H4685" t="s">
        <v>21</v>
      </c>
      <c r="I4685" t="s">
        <v>77</v>
      </c>
      <c r="J4685" s="3" t="s">
        <v>15270</v>
      </c>
      <c r="K4685" t="s">
        <v>24</v>
      </c>
      <c r="M4685" t="s">
        <v>41</v>
      </c>
      <c r="N4685" t="s">
        <v>83</v>
      </c>
      <c r="O4685" s="2">
        <v>45078.841840277775</v>
      </c>
      <c r="Q4685">
        <v>5</v>
      </c>
      <c r="R4685" t="str">
        <f t="shared" ca="1" si="73"/>
        <v>Mohit</v>
      </c>
      <c r="S4685" t="str">
        <f>IFERROR(TEXT(DATEVALUE(LEFT(Table1[[#This Row],[Date of Purchase]],10)), "MMMM"), TEXT(Table1[[#This Row],[Date of Purchase]], "MMMM"))</f>
        <v>April</v>
      </c>
      <c r="T4685" t="str">
        <f>IF(OR(
  AND(Table1[[#This Row],[Ticket Priority]]="Critical", Table1[[#This Row],[Ticket Status]]&lt;&gt;"Closed"),
  AND(Table1[[#This Row],[Ticket Priority]]="High", Table1[[#This Row],[Ticket Status]]="Open")
), "Yes", "No")</f>
        <v>No</v>
      </c>
      <c r="U4685" s="4" t="str">
        <f>IF(Table1[[#This Row],[Ticket Status]]="Closed","Yes","No")</f>
        <v>No</v>
      </c>
      <c r="V4685" s="4" t="str">
        <f>IF(Table1[[#This Row],[Ticket Status]]="Pending Customer Response","Yes","No")</f>
        <v>Yes</v>
      </c>
      <c r="W4685" s="5">
        <f ca="1">COUNTIFS(Table1[Agent_name],Table1[[#This Row],[Agent_name]],Table1[Month],Table1[[#This Row],[Month]])/160</f>
        <v>0.45</v>
      </c>
    </row>
    <row r="4686" spans="1:23" x14ac:dyDescent="0.25">
      <c r="A4686">
        <v>4685</v>
      </c>
      <c r="B4686" t="s">
        <v>15271</v>
      </c>
      <c r="C4686" t="s">
        <v>15272</v>
      </c>
      <c r="D4686">
        <v>62</v>
      </c>
      <c r="E4686" t="s">
        <v>29</v>
      </c>
      <c r="F4686" t="s">
        <v>86</v>
      </c>
      <c r="G4686" s="1">
        <v>44341</v>
      </c>
      <c r="H4686" t="s">
        <v>67</v>
      </c>
      <c r="I4686" t="s">
        <v>177</v>
      </c>
      <c r="J4686" s="3" t="s">
        <v>15273</v>
      </c>
      <c r="K4686" t="s">
        <v>62</v>
      </c>
      <c r="M4686" t="s">
        <v>143</v>
      </c>
      <c r="N4686" t="s">
        <v>33</v>
      </c>
      <c r="R4686" t="str">
        <f t="shared" ca="1" si="73"/>
        <v>Aisha</v>
      </c>
      <c r="S4686" t="str">
        <f>IFERROR(TEXT(DATEVALUE(LEFT(Table1[[#This Row],[Date of Purchase]],10)), "MMMM"), TEXT(Table1[[#This Row],[Date of Purchase]], "MMMM"))</f>
        <v>May</v>
      </c>
      <c r="T4686" t="str">
        <f>IF(OR(
  AND(Table1[[#This Row],[Ticket Priority]]="Critical", Table1[[#This Row],[Ticket Status]]&lt;&gt;"Closed"),
  AND(Table1[[#This Row],[Ticket Priority]]="High", Table1[[#This Row],[Ticket Status]]="Open")
), "Yes", "No")</f>
        <v>No</v>
      </c>
      <c r="U4686" s="4" t="str">
        <f>IF(Table1[[#This Row],[Ticket Status]]="Closed","Yes","No")</f>
        <v>No</v>
      </c>
      <c r="V4686" s="4" t="str">
        <f>IF(Table1[[#This Row],[Ticket Status]]="Pending Customer Response","Yes","No")</f>
        <v>No</v>
      </c>
      <c r="W4686" s="5">
        <f ca="1">COUNTIFS(Table1[Agent_name],Table1[[#This Row],[Agent_name]],Table1[Month],Table1[[#This Row],[Month]])/160</f>
        <v>0.93125000000000002</v>
      </c>
    </row>
    <row r="4687" spans="1:23" x14ac:dyDescent="0.25">
      <c r="A4687">
        <v>4686</v>
      </c>
      <c r="B4687" t="s">
        <v>15274</v>
      </c>
      <c r="C4687" t="s">
        <v>15275</v>
      </c>
      <c r="D4687">
        <v>52</v>
      </c>
      <c r="E4687" t="s">
        <v>58</v>
      </c>
      <c r="F4687" t="s">
        <v>103</v>
      </c>
      <c r="G4687" s="1">
        <v>44471</v>
      </c>
      <c r="H4687" t="s">
        <v>66</v>
      </c>
      <c r="I4687" t="s">
        <v>67</v>
      </c>
      <c r="J4687" s="3" t="s">
        <v>15276</v>
      </c>
      <c r="K4687" t="s">
        <v>39</v>
      </c>
      <c r="L4687" t="s">
        <v>15277</v>
      </c>
      <c r="M4687" t="s">
        <v>89</v>
      </c>
      <c r="N4687" t="s">
        <v>83</v>
      </c>
      <c r="O4687" s="2">
        <v>45078.575208333335</v>
      </c>
      <c r="P4687" s="2">
        <v>45078.559236111112</v>
      </c>
      <c r="Q4687">
        <v>3</v>
      </c>
      <c r="R4687" t="str">
        <f t="shared" ca="1" si="73"/>
        <v>Arjun</v>
      </c>
      <c r="S4687" t="str">
        <f>IFERROR(TEXT(DATEVALUE(LEFT(Table1[[#This Row],[Date of Purchase]],10)), "MMMM"), TEXT(Table1[[#This Row],[Date of Purchase]], "MMMM"))</f>
        <v>October</v>
      </c>
      <c r="T4687" t="str">
        <f>IF(OR(
  AND(Table1[[#This Row],[Ticket Priority]]="Critical", Table1[[#This Row],[Ticket Status]]&lt;&gt;"Closed"),
  AND(Table1[[#This Row],[Ticket Priority]]="High", Table1[[#This Row],[Ticket Status]]="Open")
), "Yes", "No")</f>
        <v>No</v>
      </c>
      <c r="U4687" s="4" t="str">
        <f>IF(Table1[[#This Row],[Ticket Status]]="Closed","Yes","No")</f>
        <v>Yes</v>
      </c>
      <c r="V4687" s="4" t="str">
        <f>IF(Table1[[#This Row],[Ticket Status]]="Pending Customer Response","Yes","No")</f>
        <v>No</v>
      </c>
      <c r="W4687" s="5">
        <f ca="1">COUNTIFS(Table1[Agent_name],Table1[[#This Row],[Agent_name]],Table1[Month],Table1[[#This Row],[Month]])/160</f>
        <v>0.23749999999999999</v>
      </c>
    </row>
    <row r="4688" spans="1:23" x14ac:dyDescent="0.25">
      <c r="A4688">
        <v>4687</v>
      </c>
      <c r="B4688" t="s">
        <v>15278</v>
      </c>
      <c r="C4688" t="s">
        <v>15279</v>
      </c>
      <c r="D4688">
        <v>43</v>
      </c>
      <c r="E4688" t="s">
        <v>58</v>
      </c>
      <c r="F4688" t="s">
        <v>219</v>
      </c>
      <c r="G4688" s="1">
        <v>44451</v>
      </c>
      <c r="H4688" t="s">
        <v>67</v>
      </c>
      <c r="I4688" t="s">
        <v>37</v>
      </c>
      <c r="J4688" s="3" t="s">
        <v>15280</v>
      </c>
      <c r="K4688" t="s">
        <v>62</v>
      </c>
      <c r="M4688" t="s">
        <v>41</v>
      </c>
      <c r="N4688" t="s">
        <v>83</v>
      </c>
      <c r="R4688" t="str">
        <f t="shared" ca="1" si="73"/>
        <v>Mohit</v>
      </c>
      <c r="S4688" t="str">
        <f>IFERROR(TEXT(DATEVALUE(LEFT(Table1[[#This Row],[Date of Purchase]],10)), "MMMM"), TEXT(Table1[[#This Row],[Date of Purchase]], "MMMM"))</f>
        <v>September</v>
      </c>
      <c r="T4688" t="str">
        <f>IF(OR(
  AND(Table1[[#This Row],[Ticket Priority]]="Critical", Table1[[#This Row],[Ticket Status]]&lt;&gt;"Closed"),
  AND(Table1[[#This Row],[Ticket Priority]]="High", Table1[[#This Row],[Ticket Status]]="Open")
), "Yes", "No")</f>
        <v>No</v>
      </c>
      <c r="U4688" s="4" t="str">
        <f>IF(Table1[[#This Row],[Ticket Status]]="Closed","Yes","No")</f>
        <v>No</v>
      </c>
      <c r="V4688" s="4" t="str">
        <f>IF(Table1[[#This Row],[Ticket Status]]="Pending Customer Response","Yes","No")</f>
        <v>No</v>
      </c>
      <c r="W4688" s="5">
        <f ca="1">COUNTIFS(Table1[Agent_name],Table1[[#This Row],[Agent_name]],Table1[Month],Table1[[#This Row],[Month]])/160</f>
        <v>0.38124999999999998</v>
      </c>
    </row>
    <row r="4689" spans="1:23" x14ac:dyDescent="0.25">
      <c r="A4689">
        <v>4688</v>
      </c>
      <c r="B4689" t="s">
        <v>15281</v>
      </c>
      <c r="C4689" t="s">
        <v>15282</v>
      </c>
      <c r="D4689">
        <v>53</v>
      </c>
      <c r="E4689" t="s">
        <v>29</v>
      </c>
      <c r="F4689" t="s">
        <v>125</v>
      </c>
      <c r="G4689" s="1">
        <v>44188</v>
      </c>
      <c r="H4689" t="s">
        <v>45</v>
      </c>
      <c r="I4689" t="s">
        <v>177</v>
      </c>
      <c r="J4689" s="3" t="s">
        <v>15283</v>
      </c>
      <c r="K4689" t="s">
        <v>62</v>
      </c>
      <c r="M4689" t="s">
        <v>143</v>
      </c>
      <c r="N4689" t="s">
        <v>33</v>
      </c>
      <c r="Q4689">
        <v>5</v>
      </c>
      <c r="R4689" t="str">
        <f t="shared" ca="1" si="73"/>
        <v>Mohit</v>
      </c>
      <c r="S4689" t="str">
        <f>IFERROR(TEXT(DATEVALUE(LEFT(Table1[[#This Row],[Date of Purchase]],10)), "MMMM"), TEXT(Table1[[#This Row],[Date of Purchase]], "MMMM"))</f>
        <v>December</v>
      </c>
      <c r="T4689" t="str">
        <f>IF(OR(
  AND(Table1[[#This Row],[Ticket Priority]]="Critical", Table1[[#This Row],[Ticket Status]]&lt;&gt;"Closed"),
  AND(Table1[[#This Row],[Ticket Priority]]="High", Table1[[#This Row],[Ticket Status]]="Open")
), "Yes", "No")</f>
        <v>No</v>
      </c>
      <c r="U4689" s="4" t="str">
        <f>IF(Table1[[#This Row],[Ticket Status]]="Closed","Yes","No")</f>
        <v>No</v>
      </c>
      <c r="V4689" s="4" t="str">
        <f>IF(Table1[[#This Row],[Ticket Status]]="Pending Customer Response","Yes","No")</f>
        <v>No</v>
      </c>
      <c r="W4689" s="5">
        <f ca="1">COUNTIFS(Table1[Agent_name],Table1[[#This Row],[Agent_name]],Table1[Month],Table1[[#This Row],[Month]])/160</f>
        <v>0.44374999999999998</v>
      </c>
    </row>
    <row r="4690" spans="1:23" x14ac:dyDescent="0.25">
      <c r="A4690">
        <v>4689</v>
      </c>
      <c r="B4690" t="s">
        <v>15284</v>
      </c>
      <c r="C4690" t="s">
        <v>15285</v>
      </c>
      <c r="D4690">
        <v>28</v>
      </c>
      <c r="E4690" t="s">
        <v>19</v>
      </c>
      <c r="F4690" t="s">
        <v>81</v>
      </c>
      <c r="G4690" s="1">
        <v>44323</v>
      </c>
      <c r="H4690" t="s">
        <v>45</v>
      </c>
      <c r="I4690" t="s">
        <v>37</v>
      </c>
      <c r="J4690" s="3" t="s">
        <v>15286</v>
      </c>
      <c r="K4690" t="s">
        <v>39</v>
      </c>
      <c r="L4690" t="s">
        <v>15287</v>
      </c>
      <c r="M4690" t="s">
        <v>89</v>
      </c>
      <c r="N4690" t="s">
        <v>83</v>
      </c>
      <c r="O4690" s="2">
        <v>45078.056527777779</v>
      </c>
      <c r="P4690" s="2">
        <v>45078.148888888885</v>
      </c>
      <c r="Q4690">
        <v>1</v>
      </c>
      <c r="R4690" t="str">
        <f t="shared" ca="1" si="73"/>
        <v>Rahul</v>
      </c>
      <c r="S4690" t="str">
        <f>IFERROR(TEXT(DATEVALUE(LEFT(Table1[[#This Row],[Date of Purchase]],10)), "MMMM"), TEXT(Table1[[#This Row],[Date of Purchase]], "MMMM"))</f>
        <v>May</v>
      </c>
      <c r="T4690" t="str">
        <f>IF(OR(
  AND(Table1[[#This Row],[Ticket Priority]]="Critical", Table1[[#This Row],[Ticket Status]]&lt;&gt;"Closed"),
  AND(Table1[[#This Row],[Ticket Priority]]="High", Table1[[#This Row],[Ticket Status]]="Open")
), "Yes", "No")</f>
        <v>No</v>
      </c>
      <c r="U4690" s="4" t="str">
        <f>IF(Table1[[#This Row],[Ticket Status]]="Closed","Yes","No")</f>
        <v>Yes</v>
      </c>
      <c r="V4690" s="4" t="str">
        <f>IF(Table1[[#This Row],[Ticket Status]]="Pending Customer Response","Yes","No")</f>
        <v>No</v>
      </c>
      <c r="W4690" s="5">
        <f ca="1">COUNTIFS(Table1[Agent_name],Table1[[#This Row],[Agent_name]],Table1[Month],Table1[[#This Row],[Month]])/160</f>
        <v>0.17499999999999999</v>
      </c>
    </row>
    <row r="4691" spans="1:23" x14ac:dyDescent="0.25">
      <c r="A4691">
        <v>4690</v>
      </c>
      <c r="B4691" t="s">
        <v>15288</v>
      </c>
      <c r="C4691" t="s">
        <v>15289</v>
      </c>
      <c r="D4691">
        <v>49</v>
      </c>
      <c r="E4691" t="s">
        <v>29</v>
      </c>
      <c r="F4691" t="s">
        <v>129</v>
      </c>
      <c r="G4691" s="1">
        <v>44006</v>
      </c>
      <c r="H4691" t="s">
        <v>21</v>
      </c>
      <c r="I4691" t="s">
        <v>141</v>
      </c>
      <c r="J4691" s="3" t="s">
        <v>15290</v>
      </c>
      <c r="K4691" t="s">
        <v>39</v>
      </c>
      <c r="L4691" t="s">
        <v>15291</v>
      </c>
      <c r="M4691" t="s">
        <v>25</v>
      </c>
      <c r="N4691" t="s">
        <v>83</v>
      </c>
      <c r="O4691" s="2">
        <v>45078.309328703705</v>
      </c>
      <c r="P4691" s="2">
        <v>45078.257245370369</v>
      </c>
      <c r="Q4691">
        <v>1</v>
      </c>
      <c r="R4691" t="str">
        <f t="shared" ca="1" si="73"/>
        <v>Sara</v>
      </c>
      <c r="S4691" t="str">
        <f>IFERROR(TEXT(DATEVALUE(LEFT(Table1[[#This Row],[Date of Purchase]],10)), "MMMM"), TEXT(Table1[[#This Row],[Date of Purchase]], "MMMM"))</f>
        <v>June</v>
      </c>
      <c r="T4691" t="str">
        <f>IF(OR(
  AND(Table1[[#This Row],[Ticket Priority]]="Critical", Table1[[#This Row],[Ticket Status]]&lt;&gt;"Closed"),
  AND(Table1[[#This Row],[Ticket Priority]]="High", Table1[[#This Row],[Ticket Status]]="Open")
), "Yes", "No")</f>
        <v>No</v>
      </c>
      <c r="U4691" s="4" t="str">
        <f>IF(Table1[[#This Row],[Ticket Status]]="Closed","Yes","No")</f>
        <v>Yes</v>
      </c>
      <c r="V4691" s="4" t="str">
        <f>IF(Table1[[#This Row],[Ticket Status]]="Pending Customer Response","Yes","No")</f>
        <v>No</v>
      </c>
      <c r="W4691" s="5">
        <f ca="1">COUNTIFS(Table1[Agent_name],Table1[[#This Row],[Agent_name]],Table1[Month],Table1[[#This Row],[Month]])/160</f>
        <v>0.65</v>
      </c>
    </row>
    <row r="4692" spans="1:23" x14ac:dyDescent="0.25">
      <c r="A4692">
        <v>4691</v>
      </c>
      <c r="B4692" t="s">
        <v>15292</v>
      </c>
      <c r="C4692" t="s">
        <v>15293</v>
      </c>
      <c r="D4692">
        <v>30</v>
      </c>
      <c r="E4692" t="s">
        <v>19</v>
      </c>
      <c r="F4692" t="s">
        <v>71</v>
      </c>
      <c r="G4692" s="1">
        <v>44068</v>
      </c>
      <c r="H4692" t="s">
        <v>66</v>
      </c>
      <c r="I4692" t="s">
        <v>141</v>
      </c>
      <c r="J4692" s="3" t="s">
        <v>15294</v>
      </c>
      <c r="K4692" t="s">
        <v>62</v>
      </c>
      <c r="M4692" t="s">
        <v>143</v>
      </c>
      <c r="N4692" t="s">
        <v>33</v>
      </c>
      <c r="R4692" t="str">
        <f t="shared" ca="1" si="73"/>
        <v>Ravi</v>
      </c>
      <c r="S4692" t="str">
        <f>IFERROR(TEXT(DATEVALUE(LEFT(Table1[[#This Row],[Date of Purchase]],10)), "MMMM"), TEXT(Table1[[#This Row],[Date of Purchase]], "MMMM"))</f>
        <v>August</v>
      </c>
      <c r="T4692" t="str">
        <f>IF(OR(
  AND(Table1[[#This Row],[Ticket Priority]]="Critical", Table1[[#This Row],[Ticket Status]]&lt;&gt;"Closed"),
  AND(Table1[[#This Row],[Ticket Priority]]="High", Table1[[#This Row],[Ticket Status]]="Open")
), "Yes", "No")</f>
        <v>No</v>
      </c>
      <c r="U4692" s="4" t="str">
        <f>IF(Table1[[#This Row],[Ticket Status]]="Closed","Yes","No")</f>
        <v>No</v>
      </c>
      <c r="V4692" s="4" t="str">
        <f>IF(Table1[[#This Row],[Ticket Status]]="Pending Customer Response","Yes","No")</f>
        <v>No</v>
      </c>
      <c r="W4692" s="5">
        <f ca="1">COUNTIFS(Table1[Agent_name],Table1[[#This Row],[Agent_name]],Table1[Month],Table1[[#This Row],[Month]])/160</f>
        <v>0.65625</v>
      </c>
    </row>
    <row r="4693" spans="1:23" x14ac:dyDescent="0.25">
      <c r="A4693">
        <v>4692</v>
      </c>
      <c r="B4693" t="s">
        <v>15295</v>
      </c>
      <c r="C4693" t="s">
        <v>15296</v>
      </c>
      <c r="D4693">
        <v>59</v>
      </c>
      <c r="E4693" t="s">
        <v>58</v>
      </c>
      <c r="F4693" t="s">
        <v>157</v>
      </c>
      <c r="G4693" s="1">
        <v>44442</v>
      </c>
      <c r="H4693" t="s">
        <v>21</v>
      </c>
      <c r="I4693" t="s">
        <v>67</v>
      </c>
      <c r="J4693" s="3" t="s">
        <v>15297</v>
      </c>
      <c r="K4693" t="s">
        <v>24</v>
      </c>
      <c r="M4693" t="s">
        <v>89</v>
      </c>
      <c r="N4693" t="s">
        <v>33</v>
      </c>
      <c r="O4693" s="2">
        <v>45078.584351851852</v>
      </c>
      <c r="R4693" t="str">
        <f t="shared" ca="1" si="73"/>
        <v>Neha</v>
      </c>
      <c r="S4693" t="str">
        <f>IFERROR(TEXT(DATEVALUE(LEFT(Table1[[#This Row],[Date of Purchase]],10)), "MMMM"), TEXT(Table1[[#This Row],[Date of Purchase]], "MMMM"))</f>
        <v>September</v>
      </c>
      <c r="T4693" t="str">
        <f>IF(OR(
  AND(Table1[[#This Row],[Ticket Priority]]="Critical", Table1[[#This Row],[Ticket Status]]&lt;&gt;"Closed"),
  AND(Table1[[#This Row],[Ticket Priority]]="High", Table1[[#This Row],[Ticket Status]]="Open")
), "Yes", "No")</f>
        <v>No</v>
      </c>
      <c r="U4693" s="4" t="str">
        <f>IF(Table1[[#This Row],[Ticket Status]]="Closed","Yes","No")</f>
        <v>No</v>
      </c>
      <c r="V4693" s="4" t="str">
        <f>IF(Table1[[#This Row],[Ticket Status]]="Pending Customer Response","Yes","No")</f>
        <v>Yes</v>
      </c>
      <c r="W4693" s="5">
        <f ca="1">COUNTIFS(Table1[Agent_name],Table1[[#This Row],[Agent_name]],Table1[Month],Table1[[#This Row],[Month]])/160</f>
        <v>0.21249999999999999</v>
      </c>
    </row>
    <row r="4694" spans="1:23" x14ac:dyDescent="0.25">
      <c r="A4694">
        <v>4693</v>
      </c>
      <c r="B4694" t="s">
        <v>15298</v>
      </c>
      <c r="C4694" t="s">
        <v>15299</v>
      </c>
      <c r="D4694">
        <v>35</v>
      </c>
      <c r="E4694" t="s">
        <v>29</v>
      </c>
      <c r="F4694" t="s">
        <v>20</v>
      </c>
      <c r="G4694" s="1">
        <v>44470</v>
      </c>
      <c r="H4694" t="s">
        <v>59</v>
      </c>
      <c r="I4694" t="s">
        <v>67</v>
      </c>
      <c r="J4694" s="3" t="s">
        <v>15300</v>
      </c>
      <c r="K4694" t="s">
        <v>39</v>
      </c>
      <c r="L4694" t="s">
        <v>15301</v>
      </c>
      <c r="M4694" t="s">
        <v>25</v>
      </c>
      <c r="N4694" t="s">
        <v>33</v>
      </c>
      <c r="O4694" s="2">
        <v>45078.447557870371</v>
      </c>
      <c r="P4694" s="2">
        <v>45078.647557870368</v>
      </c>
      <c r="Q4694">
        <v>3</v>
      </c>
      <c r="R4694" t="str">
        <f t="shared" ca="1" si="73"/>
        <v>Priya</v>
      </c>
      <c r="S4694" t="str">
        <f>IFERROR(TEXT(DATEVALUE(LEFT(Table1[[#This Row],[Date of Purchase]],10)), "MMMM"), TEXT(Table1[[#This Row],[Date of Purchase]], "MMMM"))</f>
        <v>October</v>
      </c>
      <c r="T4694" t="str">
        <f>IF(OR(
  AND(Table1[[#This Row],[Ticket Priority]]="Critical", Table1[[#This Row],[Ticket Status]]&lt;&gt;"Closed"),
  AND(Table1[[#This Row],[Ticket Priority]]="High", Table1[[#This Row],[Ticket Status]]="Open")
), "Yes", "No")</f>
        <v>No</v>
      </c>
      <c r="U4694" s="4" t="str">
        <f>IF(Table1[[#This Row],[Ticket Status]]="Closed","Yes","No")</f>
        <v>Yes</v>
      </c>
      <c r="V4694" s="4" t="str">
        <f>IF(Table1[[#This Row],[Ticket Status]]="Pending Customer Response","Yes","No")</f>
        <v>No</v>
      </c>
      <c r="W4694" s="5">
        <f ca="1">COUNTIFS(Table1[Agent_name],Table1[[#This Row],[Agent_name]],Table1[Month],Table1[[#This Row],[Month]])/160</f>
        <v>0.58125000000000004</v>
      </c>
    </row>
    <row r="4695" spans="1:23" x14ac:dyDescent="0.25">
      <c r="A4695">
        <v>4694</v>
      </c>
      <c r="B4695" t="s">
        <v>15302</v>
      </c>
      <c r="C4695" t="s">
        <v>15303</v>
      </c>
      <c r="D4695">
        <v>35</v>
      </c>
      <c r="E4695" t="s">
        <v>29</v>
      </c>
      <c r="F4695" t="s">
        <v>249</v>
      </c>
      <c r="G4695" s="1">
        <v>44451</v>
      </c>
      <c r="H4695" t="s">
        <v>59</v>
      </c>
      <c r="I4695" t="s">
        <v>150</v>
      </c>
      <c r="J4695" s="3" t="s">
        <v>15304</v>
      </c>
      <c r="K4695" t="s">
        <v>24</v>
      </c>
      <c r="M4695" t="s">
        <v>41</v>
      </c>
      <c r="N4695" t="s">
        <v>55</v>
      </c>
      <c r="O4695" s="2">
        <v>45078.237847222219</v>
      </c>
      <c r="R4695" t="str">
        <f t="shared" ca="1" si="73"/>
        <v>Ravi</v>
      </c>
      <c r="S4695" t="str">
        <f>IFERROR(TEXT(DATEVALUE(LEFT(Table1[[#This Row],[Date of Purchase]],10)), "MMMM"), TEXT(Table1[[#This Row],[Date of Purchase]], "MMMM"))</f>
        <v>September</v>
      </c>
      <c r="T4695" t="str">
        <f>IF(OR(
  AND(Table1[[#This Row],[Ticket Priority]]="Critical", Table1[[#This Row],[Ticket Status]]&lt;&gt;"Closed"),
  AND(Table1[[#This Row],[Ticket Priority]]="High", Table1[[#This Row],[Ticket Status]]="Open")
), "Yes", "No")</f>
        <v>No</v>
      </c>
      <c r="U4695" s="4" t="str">
        <f>IF(Table1[[#This Row],[Ticket Status]]="Closed","Yes","No")</f>
        <v>No</v>
      </c>
      <c r="V4695" s="4" t="str">
        <f>IF(Table1[[#This Row],[Ticket Status]]="Pending Customer Response","Yes","No")</f>
        <v>Yes</v>
      </c>
      <c r="W4695" s="5">
        <f ca="1">COUNTIFS(Table1[Agent_name],Table1[[#This Row],[Agent_name]],Table1[Month],Table1[[#This Row],[Month]])/160</f>
        <v>0.64375000000000004</v>
      </c>
    </row>
    <row r="4696" spans="1:23" x14ac:dyDescent="0.25">
      <c r="A4696">
        <v>4695</v>
      </c>
      <c r="B4696" t="s">
        <v>10789</v>
      </c>
      <c r="C4696" t="s">
        <v>15305</v>
      </c>
      <c r="D4696">
        <v>22</v>
      </c>
      <c r="E4696" t="s">
        <v>19</v>
      </c>
      <c r="F4696" t="s">
        <v>30</v>
      </c>
      <c r="G4696" s="1">
        <v>44130</v>
      </c>
      <c r="H4696" t="s">
        <v>59</v>
      </c>
      <c r="I4696" t="s">
        <v>59</v>
      </c>
      <c r="J4696" s="3" t="s">
        <v>15306</v>
      </c>
      <c r="K4696" t="s">
        <v>62</v>
      </c>
      <c r="M4696" t="s">
        <v>89</v>
      </c>
      <c r="N4696" t="s">
        <v>55</v>
      </c>
      <c r="R4696" t="str">
        <f t="shared" ca="1" si="73"/>
        <v>Ravi</v>
      </c>
      <c r="S4696" t="str">
        <f>IFERROR(TEXT(DATEVALUE(LEFT(Table1[[#This Row],[Date of Purchase]],10)), "MMMM"), TEXT(Table1[[#This Row],[Date of Purchase]], "MMMM"))</f>
        <v>October</v>
      </c>
      <c r="T4696" t="str">
        <f>IF(OR(
  AND(Table1[[#This Row],[Ticket Priority]]="Critical", Table1[[#This Row],[Ticket Status]]&lt;&gt;"Closed"),
  AND(Table1[[#This Row],[Ticket Priority]]="High", Table1[[#This Row],[Ticket Status]]="Open")
), "Yes", "No")</f>
        <v>Yes</v>
      </c>
      <c r="U4696" s="4" t="str">
        <f>IF(Table1[[#This Row],[Ticket Status]]="Closed","Yes","No")</f>
        <v>No</v>
      </c>
      <c r="V4696" s="4" t="str">
        <f>IF(Table1[[#This Row],[Ticket Status]]="Pending Customer Response","Yes","No")</f>
        <v>No</v>
      </c>
      <c r="W4696" s="5">
        <f ca="1">COUNTIFS(Table1[Agent_name],Table1[[#This Row],[Agent_name]],Table1[Month],Table1[[#This Row],[Month]])/160</f>
        <v>0.58125000000000004</v>
      </c>
    </row>
    <row r="4697" spans="1:23" x14ac:dyDescent="0.25">
      <c r="A4697">
        <v>4696</v>
      </c>
      <c r="B4697" t="s">
        <v>15307</v>
      </c>
      <c r="C4697" t="s">
        <v>15308</v>
      </c>
      <c r="D4697">
        <v>56</v>
      </c>
      <c r="E4697" t="s">
        <v>19</v>
      </c>
      <c r="F4697" t="s">
        <v>202</v>
      </c>
      <c r="G4697" s="1">
        <v>43997</v>
      </c>
      <c r="H4697" t="s">
        <v>59</v>
      </c>
      <c r="I4697" t="s">
        <v>113</v>
      </c>
      <c r="J4697" s="3" t="s">
        <v>15309</v>
      </c>
      <c r="K4697" t="s">
        <v>39</v>
      </c>
      <c r="L4697" t="s">
        <v>15310</v>
      </c>
      <c r="M4697" t="s">
        <v>41</v>
      </c>
      <c r="N4697" t="s">
        <v>26</v>
      </c>
      <c r="O4697" s="2">
        <v>45078.536469907405</v>
      </c>
      <c r="P4697" s="2">
        <v>45078.891331018516</v>
      </c>
      <c r="Q4697">
        <v>3</v>
      </c>
      <c r="R4697" t="str">
        <f t="shared" ca="1" si="73"/>
        <v>Mohit</v>
      </c>
      <c r="S4697" t="str">
        <f>IFERROR(TEXT(DATEVALUE(LEFT(Table1[[#This Row],[Date of Purchase]],10)), "MMMM"), TEXT(Table1[[#This Row],[Date of Purchase]], "MMMM"))</f>
        <v>June</v>
      </c>
      <c r="T4697" t="str">
        <f>IF(OR(
  AND(Table1[[#This Row],[Ticket Priority]]="Critical", Table1[[#This Row],[Ticket Status]]&lt;&gt;"Closed"),
  AND(Table1[[#This Row],[Ticket Priority]]="High", Table1[[#This Row],[Ticket Status]]="Open")
), "Yes", "No")</f>
        <v>No</v>
      </c>
      <c r="U4697" s="4" t="str">
        <f>IF(Table1[[#This Row],[Ticket Status]]="Closed","Yes","No")</f>
        <v>Yes</v>
      </c>
      <c r="V4697" s="4" t="str">
        <f>IF(Table1[[#This Row],[Ticket Status]]="Pending Customer Response","Yes","No")</f>
        <v>No</v>
      </c>
      <c r="W4697" s="5">
        <f ca="1">COUNTIFS(Table1[Agent_name],Table1[[#This Row],[Agent_name]],Table1[Month],Table1[[#This Row],[Month]])/160</f>
        <v>0.41875000000000001</v>
      </c>
    </row>
    <row r="4698" spans="1:23" x14ac:dyDescent="0.25">
      <c r="A4698">
        <v>4697</v>
      </c>
      <c r="B4698" t="s">
        <v>3737</v>
      </c>
      <c r="C4698" t="s">
        <v>15311</v>
      </c>
      <c r="D4698">
        <v>37</v>
      </c>
      <c r="E4698" t="s">
        <v>19</v>
      </c>
      <c r="F4698" t="s">
        <v>431</v>
      </c>
      <c r="G4698" s="1">
        <v>44214</v>
      </c>
      <c r="H4698" t="s">
        <v>59</v>
      </c>
      <c r="I4698" t="s">
        <v>31</v>
      </c>
      <c r="J4698" s="3" t="s">
        <v>15312</v>
      </c>
      <c r="K4698" t="s">
        <v>39</v>
      </c>
      <c r="L4698" t="s">
        <v>15313</v>
      </c>
      <c r="M4698" t="s">
        <v>143</v>
      </c>
      <c r="N4698" t="s">
        <v>83</v>
      </c>
      <c r="O4698" s="2">
        <v>45078.477453703701</v>
      </c>
      <c r="P4698" s="2">
        <v>45078.408009259256</v>
      </c>
      <c r="Q4698">
        <v>5</v>
      </c>
      <c r="R4698" t="str">
        <f t="shared" ca="1" si="73"/>
        <v>Rahul</v>
      </c>
      <c r="S4698" t="str">
        <f>IFERROR(TEXT(DATEVALUE(LEFT(Table1[[#This Row],[Date of Purchase]],10)), "MMMM"), TEXT(Table1[[#This Row],[Date of Purchase]], "MMMM"))</f>
        <v>January</v>
      </c>
      <c r="T4698" t="str">
        <f>IF(OR(
  AND(Table1[[#This Row],[Ticket Priority]]="Critical", Table1[[#This Row],[Ticket Status]]&lt;&gt;"Closed"),
  AND(Table1[[#This Row],[Ticket Priority]]="High", Table1[[#This Row],[Ticket Status]]="Open")
), "Yes", "No")</f>
        <v>No</v>
      </c>
      <c r="U4698" s="4" t="str">
        <f>IF(Table1[[#This Row],[Ticket Status]]="Closed","Yes","No")</f>
        <v>Yes</v>
      </c>
      <c r="V4698" s="4" t="str">
        <f>IF(Table1[[#This Row],[Ticket Status]]="Pending Customer Response","Yes","No")</f>
        <v>No</v>
      </c>
      <c r="W4698" s="5">
        <f ca="1">COUNTIFS(Table1[Agent_name],Table1[[#This Row],[Agent_name]],Table1[Month],Table1[[#This Row],[Month]])/160</f>
        <v>0.22500000000000001</v>
      </c>
    </row>
    <row r="4699" spans="1:23" x14ac:dyDescent="0.25">
      <c r="A4699">
        <v>4698</v>
      </c>
      <c r="B4699" t="s">
        <v>7840</v>
      </c>
      <c r="C4699" t="s">
        <v>15314</v>
      </c>
      <c r="D4699">
        <v>57</v>
      </c>
      <c r="E4699" t="s">
        <v>29</v>
      </c>
      <c r="F4699" t="s">
        <v>223</v>
      </c>
      <c r="G4699" s="1">
        <v>44404</v>
      </c>
      <c r="H4699" t="s">
        <v>21</v>
      </c>
      <c r="I4699" t="s">
        <v>177</v>
      </c>
      <c r="J4699" s="3" t="s">
        <v>15315</v>
      </c>
      <c r="K4699" t="s">
        <v>62</v>
      </c>
      <c r="M4699" t="s">
        <v>143</v>
      </c>
      <c r="N4699" t="s">
        <v>83</v>
      </c>
      <c r="R4699" t="str">
        <f t="shared" ca="1" si="73"/>
        <v>Aisha</v>
      </c>
      <c r="S4699" t="str">
        <f>IFERROR(TEXT(DATEVALUE(LEFT(Table1[[#This Row],[Date of Purchase]],10)), "MMMM"), TEXT(Table1[[#This Row],[Date of Purchase]], "MMMM"))</f>
        <v>July</v>
      </c>
      <c r="T4699" t="str">
        <f>IF(OR(
  AND(Table1[[#This Row],[Ticket Priority]]="Critical", Table1[[#This Row],[Ticket Status]]&lt;&gt;"Closed"),
  AND(Table1[[#This Row],[Ticket Priority]]="High", Table1[[#This Row],[Ticket Status]]="Open")
), "Yes", "No")</f>
        <v>No</v>
      </c>
      <c r="U4699" s="4" t="str">
        <f>IF(Table1[[#This Row],[Ticket Status]]="Closed","Yes","No")</f>
        <v>No</v>
      </c>
      <c r="V4699" s="4" t="str">
        <f>IF(Table1[[#This Row],[Ticket Status]]="Pending Customer Response","Yes","No")</f>
        <v>No</v>
      </c>
      <c r="W4699" s="5">
        <f ca="1">COUNTIFS(Table1[Agent_name],Table1[[#This Row],[Agent_name]],Table1[Month],Table1[[#This Row],[Month]])/160</f>
        <v>0.875</v>
      </c>
    </row>
    <row r="4700" spans="1:23" x14ac:dyDescent="0.25">
      <c r="A4700">
        <v>4699</v>
      </c>
      <c r="B4700" t="s">
        <v>15316</v>
      </c>
      <c r="C4700" t="s">
        <v>15317</v>
      </c>
      <c r="D4700">
        <v>36</v>
      </c>
      <c r="E4700" t="s">
        <v>19</v>
      </c>
      <c r="F4700" t="s">
        <v>107</v>
      </c>
      <c r="G4700" s="1">
        <v>44318</v>
      </c>
      <c r="H4700" t="s">
        <v>21</v>
      </c>
      <c r="I4700" t="s">
        <v>177</v>
      </c>
      <c r="J4700" s="3" t="s">
        <v>3083</v>
      </c>
      <c r="K4700" t="s">
        <v>62</v>
      </c>
      <c r="M4700" t="s">
        <v>143</v>
      </c>
      <c r="N4700" t="s">
        <v>55</v>
      </c>
      <c r="R4700" t="str">
        <f t="shared" ca="1" si="73"/>
        <v>Aisha</v>
      </c>
      <c r="S4700" t="str">
        <f>IFERROR(TEXT(DATEVALUE(LEFT(Table1[[#This Row],[Date of Purchase]],10)), "MMMM"), TEXT(Table1[[#This Row],[Date of Purchase]], "MMMM"))</f>
        <v>May</v>
      </c>
      <c r="T4700" t="str">
        <f>IF(OR(
  AND(Table1[[#This Row],[Ticket Priority]]="Critical", Table1[[#This Row],[Ticket Status]]&lt;&gt;"Closed"),
  AND(Table1[[#This Row],[Ticket Priority]]="High", Table1[[#This Row],[Ticket Status]]="Open")
), "Yes", "No")</f>
        <v>No</v>
      </c>
      <c r="U4700" s="4" t="str">
        <f>IF(Table1[[#This Row],[Ticket Status]]="Closed","Yes","No")</f>
        <v>No</v>
      </c>
      <c r="V4700" s="4" t="str">
        <f>IF(Table1[[#This Row],[Ticket Status]]="Pending Customer Response","Yes","No")</f>
        <v>No</v>
      </c>
      <c r="W4700" s="5">
        <f ca="1">COUNTIFS(Table1[Agent_name],Table1[[#This Row],[Agent_name]],Table1[Month],Table1[[#This Row],[Month]])/160</f>
        <v>0.93125000000000002</v>
      </c>
    </row>
    <row r="4701" spans="1:23" x14ac:dyDescent="0.25">
      <c r="A4701">
        <v>4700</v>
      </c>
      <c r="B4701" t="s">
        <v>15318</v>
      </c>
      <c r="C4701" t="s">
        <v>15319</v>
      </c>
      <c r="D4701">
        <v>44</v>
      </c>
      <c r="E4701" t="s">
        <v>19</v>
      </c>
      <c r="F4701" t="s">
        <v>161</v>
      </c>
      <c r="G4701" s="1">
        <v>44434</v>
      </c>
      <c r="H4701" t="s">
        <v>66</v>
      </c>
      <c r="I4701" t="s">
        <v>93</v>
      </c>
      <c r="J4701" s="3" t="s">
        <v>15320</v>
      </c>
      <c r="K4701" t="s">
        <v>24</v>
      </c>
      <c r="M4701" t="s">
        <v>143</v>
      </c>
      <c r="N4701" t="s">
        <v>33</v>
      </c>
      <c r="O4701" s="2">
        <v>45078.371944444443</v>
      </c>
      <c r="R4701" t="str">
        <f t="shared" ca="1" si="73"/>
        <v>Karan</v>
      </c>
      <c r="S4701" t="str">
        <f>IFERROR(TEXT(DATEVALUE(LEFT(Table1[[#This Row],[Date of Purchase]],10)), "MMMM"), TEXT(Table1[[#This Row],[Date of Purchase]], "MMMM"))</f>
        <v>August</v>
      </c>
      <c r="T4701" t="str">
        <f>IF(OR(
  AND(Table1[[#This Row],[Ticket Priority]]="Critical", Table1[[#This Row],[Ticket Status]]&lt;&gt;"Closed"),
  AND(Table1[[#This Row],[Ticket Priority]]="High", Table1[[#This Row],[Ticket Status]]="Open")
), "Yes", "No")</f>
        <v>No</v>
      </c>
      <c r="U4701" s="4" t="str">
        <f>IF(Table1[[#This Row],[Ticket Status]]="Closed","Yes","No")</f>
        <v>No</v>
      </c>
      <c r="V4701" s="4" t="str">
        <f>IF(Table1[[#This Row],[Ticket Status]]="Pending Customer Response","Yes","No")</f>
        <v>Yes</v>
      </c>
      <c r="W4701" s="5">
        <f ca="1">COUNTIFS(Table1[Agent_name],Table1[[#This Row],[Agent_name]],Table1[Month],Table1[[#This Row],[Month]])/160</f>
        <v>0.21875</v>
      </c>
    </row>
    <row r="4702" spans="1:23" x14ac:dyDescent="0.25">
      <c r="A4702">
        <v>4701</v>
      </c>
      <c r="B4702" t="s">
        <v>15321</v>
      </c>
      <c r="C4702" t="s">
        <v>15322</v>
      </c>
      <c r="D4702">
        <v>54</v>
      </c>
      <c r="E4702" t="s">
        <v>58</v>
      </c>
      <c r="F4702" t="s">
        <v>92</v>
      </c>
      <c r="G4702" s="1">
        <v>44244</v>
      </c>
      <c r="H4702" t="s">
        <v>45</v>
      </c>
      <c r="I4702" t="s">
        <v>99</v>
      </c>
      <c r="J4702" s="3" t="s">
        <v>15323</v>
      </c>
      <c r="K4702" t="s">
        <v>39</v>
      </c>
      <c r="L4702" t="s">
        <v>15324</v>
      </c>
      <c r="M4702" t="s">
        <v>25</v>
      </c>
      <c r="N4702" t="s">
        <v>26</v>
      </c>
      <c r="O4702" s="2">
        <v>45078.47960648148</v>
      </c>
      <c r="P4702" s="2">
        <v>45078.96502314815</v>
      </c>
      <c r="Q4702">
        <v>3</v>
      </c>
      <c r="R4702" t="str">
        <f t="shared" ca="1" si="73"/>
        <v>Meera</v>
      </c>
      <c r="S4702" t="str">
        <f>IFERROR(TEXT(DATEVALUE(LEFT(Table1[[#This Row],[Date of Purchase]],10)), "MMMM"), TEXT(Table1[[#This Row],[Date of Purchase]], "MMMM"))</f>
        <v>February</v>
      </c>
      <c r="T4702" t="str">
        <f>IF(OR(
  AND(Table1[[#This Row],[Ticket Priority]]="Critical", Table1[[#This Row],[Ticket Status]]&lt;&gt;"Closed"),
  AND(Table1[[#This Row],[Ticket Priority]]="High", Table1[[#This Row],[Ticket Status]]="Open")
), "Yes", "No")</f>
        <v>No</v>
      </c>
      <c r="U4702" s="4" t="str">
        <f>IF(Table1[[#This Row],[Ticket Status]]="Closed","Yes","No")</f>
        <v>Yes</v>
      </c>
      <c r="V4702" s="4" t="str">
        <f>IF(Table1[[#This Row],[Ticket Status]]="Pending Customer Response","Yes","No")</f>
        <v>No</v>
      </c>
      <c r="W4702" s="5">
        <f ca="1">COUNTIFS(Table1[Agent_name],Table1[[#This Row],[Agent_name]],Table1[Month],Table1[[#This Row],[Month]])/160</f>
        <v>0.21249999999999999</v>
      </c>
    </row>
    <row r="4703" spans="1:23" x14ac:dyDescent="0.25">
      <c r="A4703">
        <v>4702</v>
      </c>
      <c r="B4703" t="s">
        <v>15325</v>
      </c>
      <c r="C4703" t="s">
        <v>15326</v>
      </c>
      <c r="D4703">
        <v>29</v>
      </c>
      <c r="E4703" t="s">
        <v>29</v>
      </c>
      <c r="F4703" t="s">
        <v>20</v>
      </c>
      <c r="G4703" s="1">
        <v>44336</v>
      </c>
      <c r="H4703" t="s">
        <v>59</v>
      </c>
      <c r="I4703" t="s">
        <v>52</v>
      </c>
      <c r="J4703" s="3" t="s">
        <v>15327</v>
      </c>
      <c r="K4703" t="s">
        <v>39</v>
      </c>
      <c r="L4703" t="s">
        <v>15328</v>
      </c>
      <c r="M4703" t="s">
        <v>89</v>
      </c>
      <c r="N4703" t="s">
        <v>33</v>
      </c>
      <c r="O4703" s="2">
        <v>45078.362962962965</v>
      </c>
      <c r="P4703" s="2">
        <v>45078.126851851855</v>
      </c>
      <c r="Q4703">
        <v>3</v>
      </c>
      <c r="R4703" t="str">
        <f t="shared" ca="1" si="73"/>
        <v>Sara</v>
      </c>
      <c r="S4703" t="str">
        <f>IFERROR(TEXT(DATEVALUE(LEFT(Table1[[#This Row],[Date of Purchase]],10)), "MMMM"), TEXT(Table1[[#This Row],[Date of Purchase]], "MMMM"))</f>
        <v>May</v>
      </c>
      <c r="T4703" t="str">
        <f>IF(OR(
  AND(Table1[[#This Row],[Ticket Priority]]="Critical", Table1[[#This Row],[Ticket Status]]&lt;&gt;"Closed"),
  AND(Table1[[#This Row],[Ticket Priority]]="High", Table1[[#This Row],[Ticket Status]]="Open")
), "Yes", "No")</f>
        <v>No</v>
      </c>
      <c r="U4703" s="4" t="str">
        <f>IF(Table1[[#This Row],[Ticket Status]]="Closed","Yes","No")</f>
        <v>Yes</v>
      </c>
      <c r="V4703" s="4" t="str">
        <f>IF(Table1[[#This Row],[Ticket Status]]="Pending Customer Response","Yes","No")</f>
        <v>No</v>
      </c>
      <c r="W4703" s="5">
        <f ca="1">COUNTIFS(Table1[Agent_name],Table1[[#This Row],[Agent_name]],Table1[Month],Table1[[#This Row],[Month]])/160</f>
        <v>0.64375000000000004</v>
      </c>
    </row>
    <row r="4704" spans="1:23" x14ac:dyDescent="0.25">
      <c r="A4704">
        <v>4703</v>
      </c>
      <c r="B4704" t="s">
        <v>15329</v>
      </c>
      <c r="C4704" t="s">
        <v>15330</v>
      </c>
      <c r="D4704">
        <v>37</v>
      </c>
      <c r="E4704" t="s">
        <v>58</v>
      </c>
      <c r="F4704" t="s">
        <v>134</v>
      </c>
      <c r="G4704" s="1">
        <v>44128</v>
      </c>
      <c r="H4704" t="s">
        <v>66</v>
      </c>
      <c r="I4704" t="s">
        <v>46</v>
      </c>
      <c r="J4704" s="3" t="s">
        <v>15331</v>
      </c>
      <c r="K4704" t="s">
        <v>62</v>
      </c>
      <c r="M4704" t="s">
        <v>41</v>
      </c>
      <c r="N4704" t="s">
        <v>26</v>
      </c>
      <c r="R4704" t="str">
        <f t="shared" ca="1" si="73"/>
        <v>Sara</v>
      </c>
      <c r="S4704" t="str">
        <f>IFERROR(TEXT(DATEVALUE(LEFT(Table1[[#This Row],[Date of Purchase]],10)), "MMMM"), TEXT(Table1[[#This Row],[Date of Purchase]], "MMMM"))</f>
        <v>October</v>
      </c>
      <c r="T4704" t="str">
        <f>IF(OR(
  AND(Table1[[#This Row],[Ticket Priority]]="Critical", Table1[[#This Row],[Ticket Status]]&lt;&gt;"Closed"),
  AND(Table1[[#This Row],[Ticket Priority]]="High", Table1[[#This Row],[Ticket Status]]="Open")
), "Yes", "No")</f>
        <v>No</v>
      </c>
      <c r="U4704" s="4" t="str">
        <f>IF(Table1[[#This Row],[Ticket Status]]="Closed","Yes","No")</f>
        <v>No</v>
      </c>
      <c r="V4704" s="4" t="str">
        <f>IF(Table1[[#This Row],[Ticket Status]]="Pending Customer Response","Yes","No")</f>
        <v>No</v>
      </c>
      <c r="W4704" s="5">
        <f ca="1">COUNTIFS(Table1[Agent_name],Table1[[#This Row],[Agent_name]],Table1[Month],Table1[[#This Row],[Month]])/160</f>
        <v>0.66874999999999996</v>
      </c>
    </row>
    <row r="4705" spans="1:23" x14ac:dyDescent="0.25">
      <c r="A4705">
        <v>4704</v>
      </c>
      <c r="B4705" t="s">
        <v>15332</v>
      </c>
      <c r="C4705" t="s">
        <v>15333</v>
      </c>
      <c r="D4705">
        <v>49</v>
      </c>
      <c r="E4705" t="s">
        <v>29</v>
      </c>
      <c r="F4705" t="s">
        <v>242</v>
      </c>
      <c r="G4705" s="1">
        <v>44075</v>
      </c>
      <c r="H4705" t="s">
        <v>21</v>
      </c>
      <c r="I4705" t="s">
        <v>67</v>
      </c>
      <c r="J4705" s="3" t="s">
        <v>15334</v>
      </c>
      <c r="K4705" t="s">
        <v>39</v>
      </c>
      <c r="L4705" t="s">
        <v>15335</v>
      </c>
      <c r="M4705" t="s">
        <v>89</v>
      </c>
      <c r="N4705" t="s">
        <v>33</v>
      </c>
      <c r="O4705" s="2">
        <v>45078.687303240738</v>
      </c>
      <c r="P4705" s="2">
        <v>45078.967858796299</v>
      </c>
      <c r="Q4705">
        <v>1</v>
      </c>
      <c r="R4705" t="str">
        <f t="shared" ca="1" si="73"/>
        <v>Sara</v>
      </c>
      <c r="S4705" t="str">
        <f>IFERROR(TEXT(DATEVALUE(LEFT(Table1[[#This Row],[Date of Purchase]],10)), "MMMM"), TEXT(Table1[[#This Row],[Date of Purchase]], "MMMM"))</f>
        <v>September</v>
      </c>
      <c r="T4705" t="str">
        <f>IF(OR(
  AND(Table1[[#This Row],[Ticket Priority]]="Critical", Table1[[#This Row],[Ticket Status]]&lt;&gt;"Closed"),
  AND(Table1[[#This Row],[Ticket Priority]]="High", Table1[[#This Row],[Ticket Status]]="Open")
), "Yes", "No")</f>
        <v>No</v>
      </c>
      <c r="U4705" s="4" t="str">
        <f>IF(Table1[[#This Row],[Ticket Status]]="Closed","Yes","No")</f>
        <v>Yes</v>
      </c>
      <c r="V4705" s="4" t="str">
        <f>IF(Table1[[#This Row],[Ticket Status]]="Pending Customer Response","Yes","No")</f>
        <v>No</v>
      </c>
      <c r="W4705" s="5">
        <f ca="1">COUNTIFS(Table1[Agent_name],Table1[[#This Row],[Agent_name]],Table1[Month],Table1[[#This Row],[Month]])/160</f>
        <v>0.65</v>
      </c>
    </row>
    <row r="4706" spans="1:23" x14ac:dyDescent="0.25">
      <c r="A4706">
        <v>4705</v>
      </c>
      <c r="B4706" t="s">
        <v>15336</v>
      </c>
      <c r="C4706" t="s">
        <v>9151</v>
      </c>
      <c r="D4706">
        <v>54</v>
      </c>
      <c r="E4706" t="s">
        <v>19</v>
      </c>
      <c r="F4706" t="s">
        <v>117</v>
      </c>
      <c r="G4706" s="1">
        <v>44223</v>
      </c>
      <c r="H4706" t="s">
        <v>67</v>
      </c>
      <c r="I4706" t="s">
        <v>177</v>
      </c>
      <c r="J4706" s="3" t="s">
        <v>15337</v>
      </c>
      <c r="K4706" t="s">
        <v>39</v>
      </c>
      <c r="L4706" t="s">
        <v>15338</v>
      </c>
      <c r="M4706" t="s">
        <v>41</v>
      </c>
      <c r="N4706" t="s">
        <v>33</v>
      </c>
      <c r="O4706" s="2">
        <v>45078.97552083333</v>
      </c>
      <c r="P4706" s="2">
        <v>45078.02621527778</v>
      </c>
      <c r="Q4706">
        <v>3</v>
      </c>
      <c r="R4706" t="str">
        <f t="shared" ca="1" si="73"/>
        <v>Arjun</v>
      </c>
      <c r="S4706" t="str">
        <f>IFERROR(TEXT(DATEVALUE(LEFT(Table1[[#This Row],[Date of Purchase]],10)), "MMMM"), TEXT(Table1[[#This Row],[Date of Purchase]], "MMMM"))</f>
        <v>January</v>
      </c>
      <c r="T4706" t="str">
        <f>IF(OR(
  AND(Table1[[#This Row],[Ticket Priority]]="Critical", Table1[[#This Row],[Ticket Status]]&lt;&gt;"Closed"),
  AND(Table1[[#This Row],[Ticket Priority]]="High", Table1[[#This Row],[Ticket Status]]="Open")
), "Yes", "No")</f>
        <v>No</v>
      </c>
      <c r="U4706" s="4" t="str">
        <f>IF(Table1[[#This Row],[Ticket Status]]="Closed","Yes","No")</f>
        <v>Yes</v>
      </c>
      <c r="V4706" s="4" t="str">
        <f>IF(Table1[[#This Row],[Ticket Status]]="Pending Customer Response","Yes","No")</f>
        <v>No</v>
      </c>
      <c r="W4706" s="5">
        <f ca="1">COUNTIFS(Table1[Agent_name],Table1[[#This Row],[Agent_name]],Table1[Month],Table1[[#This Row],[Month]])/160</f>
        <v>0.20624999999999999</v>
      </c>
    </row>
    <row r="4707" spans="1:23" x14ac:dyDescent="0.25">
      <c r="A4707">
        <v>4706</v>
      </c>
      <c r="B4707" t="s">
        <v>15339</v>
      </c>
      <c r="C4707" t="s">
        <v>15340</v>
      </c>
      <c r="D4707">
        <v>32</v>
      </c>
      <c r="E4707" t="s">
        <v>58</v>
      </c>
      <c r="F4707" t="s">
        <v>383</v>
      </c>
      <c r="G4707" s="1">
        <v>44547</v>
      </c>
      <c r="H4707" t="s">
        <v>59</v>
      </c>
      <c r="I4707" t="s">
        <v>77</v>
      </c>
      <c r="J4707" s="3" t="s">
        <v>15341</v>
      </c>
      <c r="K4707" t="s">
        <v>39</v>
      </c>
      <c r="L4707" t="s">
        <v>15342</v>
      </c>
      <c r="M4707" t="s">
        <v>89</v>
      </c>
      <c r="N4707" t="s">
        <v>33</v>
      </c>
      <c r="O4707" s="2">
        <v>45078.096377314818</v>
      </c>
      <c r="P4707" s="2">
        <v>45078.465127314812</v>
      </c>
      <c r="Q4707">
        <v>5</v>
      </c>
      <c r="R4707" t="str">
        <f t="shared" ca="1" si="73"/>
        <v>Aisha</v>
      </c>
      <c r="S4707" t="str">
        <f>IFERROR(TEXT(DATEVALUE(LEFT(Table1[[#This Row],[Date of Purchase]],10)), "MMMM"), TEXT(Table1[[#This Row],[Date of Purchase]], "MMMM"))</f>
        <v>December</v>
      </c>
      <c r="T4707" t="str">
        <f>IF(OR(
  AND(Table1[[#This Row],[Ticket Priority]]="Critical", Table1[[#This Row],[Ticket Status]]&lt;&gt;"Closed"),
  AND(Table1[[#This Row],[Ticket Priority]]="High", Table1[[#This Row],[Ticket Status]]="Open")
), "Yes", "No")</f>
        <v>No</v>
      </c>
      <c r="U4707" s="4" t="str">
        <f>IF(Table1[[#This Row],[Ticket Status]]="Closed","Yes","No")</f>
        <v>Yes</v>
      </c>
      <c r="V4707" s="4" t="str">
        <f>IF(Table1[[#This Row],[Ticket Status]]="Pending Customer Response","Yes","No")</f>
        <v>No</v>
      </c>
      <c r="W4707" s="5">
        <f ca="1">COUNTIFS(Table1[Agent_name],Table1[[#This Row],[Agent_name]],Table1[Month],Table1[[#This Row],[Month]])/160</f>
        <v>0.91249999999999998</v>
      </c>
    </row>
    <row r="4708" spans="1:23" x14ac:dyDescent="0.25">
      <c r="A4708">
        <v>4707</v>
      </c>
      <c r="B4708" t="s">
        <v>15343</v>
      </c>
      <c r="C4708" t="s">
        <v>15344</v>
      </c>
      <c r="D4708">
        <v>38</v>
      </c>
      <c r="E4708" t="s">
        <v>19</v>
      </c>
      <c r="F4708" t="s">
        <v>397</v>
      </c>
      <c r="G4708" s="1">
        <v>44069</v>
      </c>
      <c r="H4708" t="s">
        <v>66</v>
      </c>
      <c r="I4708" t="s">
        <v>60</v>
      </c>
      <c r="J4708" s="3" t="s">
        <v>15345</v>
      </c>
      <c r="K4708" t="s">
        <v>24</v>
      </c>
      <c r="M4708" t="s">
        <v>89</v>
      </c>
      <c r="N4708" t="s">
        <v>83</v>
      </c>
      <c r="O4708" s="2">
        <v>45078.10193287037</v>
      </c>
      <c r="R4708" t="str">
        <f t="shared" ca="1" si="73"/>
        <v>Sara</v>
      </c>
      <c r="S4708" t="str">
        <f>IFERROR(TEXT(DATEVALUE(LEFT(Table1[[#This Row],[Date of Purchase]],10)), "MMMM"), TEXT(Table1[[#This Row],[Date of Purchase]], "MMMM"))</f>
        <v>August</v>
      </c>
      <c r="T4708" t="str">
        <f>IF(OR(
  AND(Table1[[#This Row],[Ticket Priority]]="Critical", Table1[[#This Row],[Ticket Status]]&lt;&gt;"Closed"),
  AND(Table1[[#This Row],[Ticket Priority]]="High", Table1[[#This Row],[Ticket Status]]="Open")
), "Yes", "No")</f>
        <v>No</v>
      </c>
      <c r="U4708" s="4" t="str">
        <f>IF(Table1[[#This Row],[Ticket Status]]="Closed","Yes","No")</f>
        <v>No</v>
      </c>
      <c r="V4708" s="4" t="str">
        <f>IF(Table1[[#This Row],[Ticket Status]]="Pending Customer Response","Yes","No")</f>
        <v>Yes</v>
      </c>
      <c r="W4708" s="5">
        <f ca="1">COUNTIFS(Table1[Agent_name],Table1[[#This Row],[Agent_name]],Table1[Month],Table1[[#This Row],[Month]])/160</f>
        <v>0.8</v>
      </c>
    </row>
    <row r="4709" spans="1:23" x14ac:dyDescent="0.25">
      <c r="A4709">
        <v>4708</v>
      </c>
      <c r="B4709" t="s">
        <v>15346</v>
      </c>
      <c r="C4709" t="s">
        <v>15347</v>
      </c>
      <c r="D4709">
        <v>59</v>
      </c>
      <c r="E4709" t="s">
        <v>58</v>
      </c>
      <c r="F4709" t="s">
        <v>397</v>
      </c>
      <c r="G4709" s="1">
        <v>44047</v>
      </c>
      <c r="H4709" t="s">
        <v>66</v>
      </c>
      <c r="I4709" t="s">
        <v>46</v>
      </c>
      <c r="J4709" s="3" t="s">
        <v>15348</v>
      </c>
      <c r="K4709" t="s">
        <v>62</v>
      </c>
      <c r="M4709" t="s">
        <v>41</v>
      </c>
      <c r="N4709" t="s">
        <v>55</v>
      </c>
      <c r="R4709" t="str">
        <f t="shared" ca="1" si="73"/>
        <v>Aisha</v>
      </c>
      <c r="S4709" t="str">
        <f>IFERROR(TEXT(DATEVALUE(LEFT(Table1[[#This Row],[Date of Purchase]],10)), "MMMM"), TEXT(Table1[[#This Row],[Date of Purchase]], "MMMM"))</f>
        <v>August</v>
      </c>
      <c r="T4709" t="str">
        <f>IF(OR(
  AND(Table1[[#This Row],[Ticket Priority]]="Critical", Table1[[#This Row],[Ticket Status]]&lt;&gt;"Closed"),
  AND(Table1[[#This Row],[Ticket Priority]]="High", Table1[[#This Row],[Ticket Status]]="Open")
), "Yes", "No")</f>
        <v>No</v>
      </c>
      <c r="U4709" s="4" t="str">
        <f>IF(Table1[[#This Row],[Ticket Status]]="Closed","Yes","No")</f>
        <v>No</v>
      </c>
      <c r="V4709" s="4" t="str">
        <f>IF(Table1[[#This Row],[Ticket Status]]="Pending Customer Response","Yes","No")</f>
        <v>No</v>
      </c>
      <c r="W4709" s="5">
        <f ca="1">COUNTIFS(Table1[Agent_name],Table1[[#This Row],[Agent_name]],Table1[Month],Table1[[#This Row],[Month]])/160</f>
        <v>0.86250000000000004</v>
      </c>
    </row>
    <row r="4710" spans="1:23" x14ac:dyDescent="0.25">
      <c r="A4710">
        <v>4709</v>
      </c>
      <c r="B4710" t="s">
        <v>15349</v>
      </c>
      <c r="C4710" t="s">
        <v>15350</v>
      </c>
      <c r="D4710">
        <v>24</v>
      </c>
      <c r="E4710" t="s">
        <v>19</v>
      </c>
      <c r="F4710" t="s">
        <v>397</v>
      </c>
      <c r="G4710" s="1">
        <v>44288</v>
      </c>
      <c r="H4710" t="s">
        <v>45</v>
      </c>
      <c r="I4710" t="s">
        <v>177</v>
      </c>
      <c r="J4710" s="3" t="s">
        <v>15351</v>
      </c>
      <c r="K4710" t="s">
        <v>39</v>
      </c>
      <c r="L4710" t="s">
        <v>15352</v>
      </c>
      <c r="M4710" t="s">
        <v>143</v>
      </c>
      <c r="N4710" t="s">
        <v>33</v>
      </c>
      <c r="O4710" s="2">
        <v>45078.460312499999</v>
      </c>
      <c r="P4710" s="2">
        <v>45078.406840277778</v>
      </c>
      <c r="Q4710">
        <v>1</v>
      </c>
      <c r="R4710" t="str">
        <f t="shared" ca="1" si="73"/>
        <v>Aisha</v>
      </c>
      <c r="S4710" t="str">
        <f>IFERROR(TEXT(DATEVALUE(LEFT(Table1[[#This Row],[Date of Purchase]],10)), "MMMM"), TEXT(Table1[[#This Row],[Date of Purchase]], "MMMM"))</f>
        <v>April</v>
      </c>
      <c r="T4710" t="str">
        <f>IF(OR(
  AND(Table1[[#This Row],[Ticket Priority]]="Critical", Table1[[#This Row],[Ticket Status]]&lt;&gt;"Closed"),
  AND(Table1[[#This Row],[Ticket Priority]]="High", Table1[[#This Row],[Ticket Status]]="Open")
), "Yes", "No")</f>
        <v>No</v>
      </c>
      <c r="U4710" s="4" t="str">
        <f>IF(Table1[[#This Row],[Ticket Status]]="Closed","Yes","No")</f>
        <v>Yes</v>
      </c>
      <c r="V4710" s="4" t="str">
        <f>IF(Table1[[#This Row],[Ticket Status]]="Pending Customer Response","Yes","No")</f>
        <v>No</v>
      </c>
      <c r="W4710" s="5">
        <f ca="1">COUNTIFS(Table1[Agent_name],Table1[[#This Row],[Agent_name]],Table1[Month],Table1[[#This Row],[Month]])/160</f>
        <v>0.81874999999999998</v>
      </c>
    </row>
    <row r="4711" spans="1:23" x14ac:dyDescent="0.25">
      <c r="A4711">
        <v>4710</v>
      </c>
      <c r="B4711" t="s">
        <v>15353</v>
      </c>
      <c r="C4711" t="s">
        <v>15354</v>
      </c>
      <c r="D4711">
        <v>39</v>
      </c>
      <c r="E4711" t="s">
        <v>19</v>
      </c>
      <c r="F4711" t="s">
        <v>242</v>
      </c>
      <c r="G4711" s="1">
        <v>44190</v>
      </c>
      <c r="H4711" t="s">
        <v>59</v>
      </c>
      <c r="I4711" t="s">
        <v>22</v>
      </c>
      <c r="J4711" s="3" t="s">
        <v>15355</v>
      </c>
      <c r="K4711" t="s">
        <v>24</v>
      </c>
      <c r="M4711" t="s">
        <v>143</v>
      </c>
      <c r="N4711" t="s">
        <v>55</v>
      </c>
      <c r="O4711" s="2">
        <v>45078.702002314814</v>
      </c>
      <c r="Q4711">
        <v>5</v>
      </c>
      <c r="R4711" t="str">
        <f t="shared" ca="1" si="73"/>
        <v>Rahul</v>
      </c>
      <c r="S4711" t="str">
        <f>IFERROR(TEXT(DATEVALUE(LEFT(Table1[[#This Row],[Date of Purchase]],10)), "MMMM"), TEXT(Table1[[#This Row],[Date of Purchase]], "MMMM"))</f>
        <v>December</v>
      </c>
      <c r="T4711" t="str">
        <f>IF(OR(
  AND(Table1[[#This Row],[Ticket Priority]]="Critical", Table1[[#This Row],[Ticket Status]]&lt;&gt;"Closed"),
  AND(Table1[[#This Row],[Ticket Priority]]="High", Table1[[#This Row],[Ticket Status]]="Open")
), "Yes", "No")</f>
        <v>No</v>
      </c>
      <c r="U4711" s="4" t="str">
        <f>IF(Table1[[#This Row],[Ticket Status]]="Closed","Yes","No")</f>
        <v>No</v>
      </c>
      <c r="V4711" s="4" t="str">
        <f>IF(Table1[[#This Row],[Ticket Status]]="Pending Customer Response","Yes","No")</f>
        <v>Yes</v>
      </c>
      <c r="W4711" s="5">
        <f ca="1">COUNTIFS(Table1[Agent_name],Table1[[#This Row],[Agent_name]],Table1[Month],Table1[[#This Row],[Month]])/160</f>
        <v>0.23125000000000001</v>
      </c>
    </row>
    <row r="4712" spans="1:23" x14ac:dyDescent="0.25">
      <c r="A4712">
        <v>4711</v>
      </c>
      <c r="B4712" t="s">
        <v>15356</v>
      </c>
      <c r="C4712" t="s">
        <v>15357</v>
      </c>
      <c r="D4712">
        <v>18</v>
      </c>
      <c r="E4712" t="s">
        <v>58</v>
      </c>
      <c r="F4712" t="s">
        <v>223</v>
      </c>
      <c r="G4712" s="1">
        <v>44534</v>
      </c>
      <c r="H4712" t="s">
        <v>66</v>
      </c>
      <c r="I4712" t="s">
        <v>77</v>
      </c>
      <c r="J4712" s="3" t="s">
        <v>15358</v>
      </c>
      <c r="K4712" t="s">
        <v>39</v>
      </c>
      <c r="L4712" t="s">
        <v>15359</v>
      </c>
      <c r="M4712" t="s">
        <v>41</v>
      </c>
      <c r="N4712" t="s">
        <v>55</v>
      </c>
      <c r="O4712" s="2">
        <v>45078.638136574074</v>
      </c>
      <c r="P4712" s="2">
        <v>45078.152719907404</v>
      </c>
      <c r="Q4712">
        <v>3</v>
      </c>
      <c r="R4712" t="str">
        <f t="shared" ca="1" si="73"/>
        <v>Sara</v>
      </c>
      <c r="S4712" t="str">
        <f>IFERROR(TEXT(DATEVALUE(LEFT(Table1[[#This Row],[Date of Purchase]],10)), "MMMM"), TEXT(Table1[[#This Row],[Date of Purchase]], "MMMM"))</f>
        <v>December</v>
      </c>
      <c r="T4712" t="str">
        <f>IF(OR(
  AND(Table1[[#This Row],[Ticket Priority]]="Critical", Table1[[#This Row],[Ticket Status]]&lt;&gt;"Closed"),
  AND(Table1[[#This Row],[Ticket Priority]]="High", Table1[[#This Row],[Ticket Status]]="Open")
), "Yes", "No")</f>
        <v>No</v>
      </c>
      <c r="U4712" s="4" t="str">
        <f>IF(Table1[[#This Row],[Ticket Status]]="Closed","Yes","No")</f>
        <v>Yes</v>
      </c>
      <c r="V4712" s="4" t="str">
        <f>IF(Table1[[#This Row],[Ticket Status]]="Pending Customer Response","Yes","No")</f>
        <v>No</v>
      </c>
      <c r="W4712" s="5">
        <f ca="1">COUNTIFS(Table1[Agent_name],Table1[[#This Row],[Agent_name]],Table1[Month],Table1[[#This Row],[Month]])/160</f>
        <v>0.55625000000000002</v>
      </c>
    </row>
    <row r="4713" spans="1:23" x14ac:dyDescent="0.25">
      <c r="A4713">
        <v>4712</v>
      </c>
      <c r="B4713" t="s">
        <v>15360</v>
      </c>
      <c r="C4713" t="s">
        <v>15361</v>
      </c>
      <c r="D4713">
        <v>36</v>
      </c>
      <c r="E4713" t="s">
        <v>58</v>
      </c>
      <c r="F4713" t="s">
        <v>173</v>
      </c>
      <c r="G4713" s="1">
        <v>44424</v>
      </c>
      <c r="H4713" t="s">
        <v>21</v>
      </c>
      <c r="I4713" t="s">
        <v>52</v>
      </c>
      <c r="J4713" s="3" t="s">
        <v>15362</v>
      </c>
      <c r="K4713" t="s">
        <v>39</v>
      </c>
      <c r="L4713" t="s">
        <v>15363</v>
      </c>
      <c r="M4713" t="s">
        <v>25</v>
      </c>
      <c r="N4713" t="s">
        <v>55</v>
      </c>
      <c r="O4713" s="2">
        <v>45078.822175925925</v>
      </c>
      <c r="P4713" s="2">
        <v>45078.479814814818</v>
      </c>
      <c r="Q4713">
        <v>1</v>
      </c>
      <c r="R4713" t="str">
        <f t="shared" ca="1" si="73"/>
        <v>Aisha</v>
      </c>
      <c r="S4713" t="str">
        <f>IFERROR(TEXT(DATEVALUE(LEFT(Table1[[#This Row],[Date of Purchase]],10)), "MMMM"), TEXT(Table1[[#This Row],[Date of Purchase]], "MMMM"))</f>
        <v>August</v>
      </c>
      <c r="T4713" t="str">
        <f>IF(OR(
  AND(Table1[[#This Row],[Ticket Priority]]="Critical", Table1[[#This Row],[Ticket Status]]&lt;&gt;"Closed"),
  AND(Table1[[#This Row],[Ticket Priority]]="High", Table1[[#This Row],[Ticket Status]]="Open")
), "Yes", "No")</f>
        <v>No</v>
      </c>
      <c r="U4713" s="4" t="str">
        <f>IF(Table1[[#This Row],[Ticket Status]]="Closed","Yes","No")</f>
        <v>Yes</v>
      </c>
      <c r="V4713" s="4" t="str">
        <f>IF(Table1[[#This Row],[Ticket Status]]="Pending Customer Response","Yes","No")</f>
        <v>No</v>
      </c>
      <c r="W4713" s="5">
        <f ca="1">COUNTIFS(Table1[Agent_name],Table1[[#This Row],[Agent_name]],Table1[Month],Table1[[#This Row],[Month]])/160</f>
        <v>0.86250000000000004</v>
      </c>
    </row>
    <row r="4714" spans="1:23" x14ac:dyDescent="0.25">
      <c r="A4714">
        <v>4713</v>
      </c>
      <c r="B4714" t="s">
        <v>15364</v>
      </c>
      <c r="C4714" t="s">
        <v>15365</v>
      </c>
      <c r="D4714">
        <v>53</v>
      </c>
      <c r="E4714" t="s">
        <v>29</v>
      </c>
      <c r="F4714" t="s">
        <v>431</v>
      </c>
      <c r="G4714" s="1">
        <v>43880</v>
      </c>
      <c r="H4714" t="s">
        <v>67</v>
      </c>
      <c r="I4714" t="s">
        <v>93</v>
      </c>
      <c r="J4714" s="3" t="s">
        <v>15366</v>
      </c>
      <c r="K4714" t="s">
        <v>24</v>
      </c>
      <c r="M4714" t="s">
        <v>41</v>
      </c>
      <c r="N4714" t="s">
        <v>55</v>
      </c>
      <c r="O4714" s="2">
        <v>45078.372893518521</v>
      </c>
      <c r="R4714" t="str">
        <f t="shared" ca="1" si="73"/>
        <v>Ravi</v>
      </c>
      <c r="S4714" t="str">
        <f>IFERROR(TEXT(DATEVALUE(LEFT(Table1[[#This Row],[Date of Purchase]],10)), "MMMM"), TEXT(Table1[[#This Row],[Date of Purchase]], "MMMM"))</f>
        <v>February</v>
      </c>
      <c r="T4714" t="str">
        <f>IF(OR(
  AND(Table1[[#This Row],[Ticket Priority]]="Critical", Table1[[#This Row],[Ticket Status]]&lt;&gt;"Closed"),
  AND(Table1[[#This Row],[Ticket Priority]]="High", Table1[[#This Row],[Ticket Status]]="Open")
), "Yes", "No")</f>
        <v>No</v>
      </c>
      <c r="U4714" s="4" t="str">
        <f>IF(Table1[[#This Row],[Ticket Status]]="Closed","Yes","No")</f>
        <v>No</v>
      </c>
      <c r="V4714" s="4" t="str">
        <f>IF(Table1[[#This Row],[Ticket Status]]="Pending Customer Response","Yes","No")</f>
        <v>Yes</v>
      </c>
      <c r="W4714" s="5">
        <f ca="1">COUNTIFS(Table1[Agent_name],Table1[[#This Row],[Agent_name]],Table1[Month],Table1[[#This Row],[Month]])/160</f>
        <v>0.61250000000000004</v>
      </c>
    </row>
    <row r="4715" spans="1:23" x14ac:dyDescent="0.25">
      <c r="A4715">
        <v>4714</v>
      </c>
      <c r="B4715" t="s">
        <v>15367</v>
      </c>
      <c r="C4715" t="s">
        <v>15368</v>
      </c>
      <c r="D4715">
        <v>59</v>
      </c>
      <c r="E4715" t="s">
        <v>19</v>
      </c>
      <c r="F4715" t="s">
        <v>44</v>
      </c>
      <c r="G4715" s="1">
        <v>43963</v>
      </c>
      <c r="H4715" t="s">
        <v>21</v>
      </c>
      <c r="I4715" t="s">
        <v>113</v>
      </c>
      <c r="J4715" s="3" t="s">
        <v>15369</v>
      </c>
      <c r="K4715" t="s">
        <v>62</v>
      </c>
      <c r="M4715" t="s">
        <v>89</v>
      </c>
      <c r="N4715" t="s">
        <v>33</v>
      </c>
      <c r="R4715" t="str">
        <f t="shared" ca="1" si="73"/>
        <v>Priya</v>
      </c>
      <c r="S4715" t="str">
        <f>IFERROR(TEXT(DATEVALUE(LEFT(Table1[[#This Row],[Date of Purchase]],10)), "MMMM"), TEXT(Table1[[#This Row],[Date of Purchase]], "MMMM"))</f>
        <v>May</v>
      </c>
      <c r="T4715" t="str">
        <f>IF(OR(
  AND(Table1[[#This Row],[Ticket Priority]]="Critical", Table1[[#This Row],[Ticket Status]]&lt;&gt;"Closed"),
  AND(Table1[[#This Row],[Ticket Priority]]="High", Table1[[#This Row],[Ticket Status]]="Open")
), "Yes", "No")</f>
        <v>Yes</v>
      </c>
      <c r="U4715" s="4" t="str">
        <f>IF(Table1[[#This Row],[Ticket Status]]="Closed","Yes","No")</f>
        <v>No</v>
      </c>
      <c r="V4715" s="4" t="str">
        <f>IF(Table1[[#This Row],[Ticket Status]]="Pending Customer Response","Yes","No")</f>
        <v>No</v>
      </c>
      <c r="W4715" s="5">
        <f ca="1">COUNTIFS(Table1[Agent_name],Table1[[#This Row],[Agent_name]],Table1[Month],Table1[[#This Row],[Month]])/160</f>
        <v>0.40625</v>
      </c>
    </row>
    <row r="4716" spans="1:23" x14ac:dyDescent="0.25">
      <c r="A4716">
        <v>4715</v>
      </c>
      <c r="B4716" t="s">
        <v>15370</v>
      </c>
      <c r="C4716" t="s">
        <v>15371</v>
      </c>
      <c r="D4716">
        <v>67</v>
      </c>
      <c r="E4716" t="s">
        <v>19</v>
      </c>
      <c r="F4716" t="s">
        <v>202</v>
      </c>
      <c r="G4716" s="1">
        <v>44244</v>
      </c>
      <c r="H4716" t="s">
        <v>45</v>
      </c>
      <c r="I4716" t="s">
        <v>37</v>
      </c>
      <c r="J4716" s="3" t="s">
        <v>1076</v>
      </c>
      <c r="K4716" t="s">
        <v>39</v>
      </c>
      <c r="L4716" t="s">
        <v>15372</v>
      </c>
      <c r="M4716" t="s">
        <v>89</v>
      </c>
      <c r="N4716" t="s">
        <v>55</v>
      </c>
      <c r="O4716" s="2">
        <v>45078.059710648151</v>
      </c>
      <c r="P4716" s="2">
        <v>45078.188877314817</v>
      </c>
      <c r="Q4716">
        <v>5</v>
      </c>
      <c r="R4716" t="str">
        <f t="shared" ca="1" si="73"/>
        <v>Priya</v>
      </c>
      <c r="S4716" t="str">
        <f>IFERROR(TEXT(DATEVALUE(LEFT(Table1[[#This Row],[Date of Purchase]],10)), "MMMM"), TEXT(Table1[[#This Row],[Date of Purchase]], "MMMM"))</f>
        <v>February</v>
      </c>
      <c r="T4716" t="str">
        <f>IF(OR(
  AND(Table1[[#This Row],[Ticket Priority]]="Critical", Table1[[#This Row],[Ticket Status]]&lt;&gt;"Closed"),
  AND(Table1[[#This Row],[Ticket Priority]]="High", Table1[[#This Row],[Ticket Status]]="Open")
), "Yes", "No")</f>
        <v>No</v>
      </c>
      <c r="U4716" s="4" t="str">
        <f>IF(Table1[[#This Row],[Ticket Status]]="Closed","Yes","No")</f>
        <v>Yes</v>
      </c>
      <c r="V4716" s="4" t="str">
        <f>IF(Table1[[#This Row],[Ticket Status]]="Pending Customer Response","Yes","No")</f>
        <v>No</v>
      </c>
      <c r="W4716" s="5">
        <f ca="1">COUNTIFS(Table1[Agent_name],Table1[[#This Row],[Agent_name]],Table1[Month],Table1[[#This Row],[Month]])/160</f>
        <v>0.44374999999999998</v>
      </c>
    </row>
    <row r="4717" spans="1:23" x14ac:dyDescent="0.25">
      <c r="A4717">
        <v>4716</v>
      </c>
      <c r="B4717" t="s">
        <v>15373</v>
      </c>
      <c r="C4717" t="s">
        <v>15374</v>
      </c>
      <c r="D4717">
        <v>41</v>
      </c>
      <c r="E4717" t="s">
        <v>29</v>
      </c>
      <c r="F4717" t="s">
        <v>71</v>
      </c>
      <c r="G4717" s="1">
        <v>43989</v>
      </c>
      <c r="H4717" t="s">
        <v>45</v>
      </c>
      <c r="I4717" t="s">
        <v>67</v>
      </c>
      <c r="J4717" s="3" t="s">
        <v>15375</v>
      </c>
      <c r="K4717" t="s">
        <v>62</v>
      </c>
      <c r="M4717" t="s">
        <v>41</v>
      </c>
      <c r="N4717" t="s">
        <v>33</v>
      </c>
      <c r="R4717" t="str">
        <f t="shared" ca="1" si="73"/>
        <v>Arjun</v>
      </c>
      <c r="S4717" t="str">
        <f>IFERROR(TEXT(DATEVALUE(LEFT(Table1[[#This Row],[Date of Purchase]],10)), "MMMM"), TEXT(Table1[[#This Row],[Date of Purchase]], "MMMM"))</f>
        <v>June</v>
      </c>
      <c r="T4717" t="str">
        <f>IF(OR(
  AND(Table1[[#This Row],[Ticket Priority]]="Critical", Table1[[#This Row],[Ticket Status]]&lt;&gt;"Closed"),
  AND(Table1[[#This Row],[Ticket Priority]]="High", Table1[[#This Row],[Ticket Status]]="Open")
), "Yes", "No")</f>
        <v>No</v>
      </c>
      <c r="U4717" s="4" t="str">
        <f>IF(Table1[[#This Row],[Ticket Status]]="Closed","Yes","No")</f>
        <v>No</v>
      </c>
      <c r="V4717" s="4" t="str">
        <f>IF(Table1[[#This Row],[Ticket Status]]="Pending Customer Response","Yes","No")</f>
        <v>No</v>
      </c>
      <c r="W4717" s="5">
        <f ca="1">COUNTIFS(Table1[Agent_name],Table1[[#This Row],[Agent_name]],Table1[Month],Table1[[#This Row],[Month]])/160</f>
        <v>0.28749999999999998</v>
      </c>
    </row>
    <row r="4718" spans="1:23" x14ac:dyDescent="0.25">
      <c r="A4718">
        <v>4717</v>
      </c>
      <c r="B4718" t="s">
        <v>15376</v>
      </c>
      <c r="C4718" t="s">
        <v>15377</v>
      </c>
      <c r="D4718">
        <v>62</v>
      </c>
      <c r="E4718" t="s">
        <v>19</v>
      </c>
      <c r="F4718" t="s">
        <v>161</v>
      </c>
      <c r="G4718" s="1">
        <v>44304</v>
      </c>
      <c r="H4718" t="s">
        <v>66</v>
      </c>
      <c r="I4718" t="s">
        <v>22</v>
      </c>
      <c r="J4718" s="3" t="s">
        <v>15378</v>
      </c>
      <c r="K4718" t="s">
        <v>62</v>
      </c>
      <c r="M4718" t="s">
        <v>41</v>
      </c>
      <c r="N4718" t="s">
        <v>26</v>
      </c>
      <c r="R4718" t="str">
        <f t="shared" ca="1" si="73"/>
        <v>Sara</v>
      </c>
      <c r="S4718" t="str">
        <f>IFERROR(TEXT(DATEVALUE(LEFT(Table1[[#This Row],[Date of Purchase]],10)), "MMMM"), TEXT(Table1[[#This Row],[Date of Purchase]], "MMMM"))</f>
        <v>April</v>
      </c>
      <c r="T4718" t="str">
        <f>IF(OR(
  AND(Table1[[#This Row],[Ticket Priority]]="Critical", Table1[[#This Row],[Ticket Status]]&lt;&gt;"Closed"),
  AND(Table1[[#This Row],[Ticket Priority]]="High", Table1[[#This Row],[Ticket Status]]="Open")
), "Yes", "No")</f>
        <v>No</v>
      </c>
      <c r="U4718" s="4" t="str">
        <f>IF(Table1[[#This Row],[Ticket Status]]="Closed","Yes","No")</f>
        <v>No</v>
      </c>
      <c r="V4718" s="4" t="str">
        <f>IF(Table1[[#This Row],[Ticket Status]]="Pending Customer Response","Yes","No")</f>
        <v>No</v>
      </c>
      <c r="W4718" s="5">
        <f ca="1">COUNTIFS(Table1[Agent_name],Table1[[#This Row],[Agent_name]],Table1[Month],Table1[[#This Row],[Month]])/160</f>
        <v>0.75624999999999998</v>
      </c>
    </row>
    <row r="4719" spans="1:23" x14ac:dyDescent="0.25">
      <c r="A4719">
        <v>4718</v>
      </c>
      <c r="B4719" t="s">
        <v>15379</v>
      </c>
      <c r="C4719" t="s">
        <v>15380</v>
      </c>
      <c r="D4719">
        <v>21</v>
      </c>
      <c r="E4719" t="s">
        <v>29</v>
      </c>
      <c r="F4719" t="s">
        <v>134</v>
      </c>
      <c r="G4719" s="1">
        <v>43946</v>
      </c>
      <c r="H4719" t="s">
        <v>67</v>
      </c>
      <c r="I4719" t="s">
        <v>37</v>
      </c>
      <c r="J4719" s="3" t="s">
        <v>15381</v>
      </c>
      <c r="K4719" t="s">
        <v>39</v>
      </c>
      <c r="L4719" t="s">
        <v>15382</v>
      </c>
      <c r="M4719" t="s">
        <v>25</v>
      </c>
      <c r="N4719" t="s">
        <v>26</v>
      </c>
      <c r="O4719" s="2">
        <v>45078.433368055557</v>
      </c>
      <c r="P4719" s="2">
        <v>45078.413229166668</v>
      </c>
      <c r="Q4719">
        <v>5</v>
      </c>
      <c r="R4719" t="str">
        <f t="shared" ca="1" si="73"/>
        <v>Karan</v>
      </c>
      <c r="S4719" t="str">
        <f>IFERROR(TEXT(DATEVALUE(LEFT(Table1[[#This Row],[Date of Purchase]],10)), "MMMM"), TEXT(Table1[[#This Row],[Date of Purchase]], "MMMM"))</f>
        <v>April</v>
      </c>
      <c r="T4719" t="str">
        <f>IF(OR(
  AND(Table1[[#This Row],[Ticket Priority]]="Critical", Table1[[#This Row],[Ticket Status]]&lt;&gt;"Closed"),
  AND(Table1[[#This Row],[Ticket Priority]]="High", Table1[[#This Row],[Ticket Status]]="Open")
), "Yes", "No")</f>
        <v>No</v>
      </c>
      <c r="U4719" s="4" t="str">
        <f>IF(Table1[[#This Row],[Ticket Status]]="Closed","Yes","No")</f>
        <v>Yes</v>
      </c>
      <c r="V4719" s="4" t="str">
        <f>IF(Table1[[#This Row],[Ticket Status]]="Pending Customer Response","Yes","No")</f>
        <v>No</v>
      </c>
      <c r="W4719" s="5">
        <f ca="1">COUNTIFS(Table1[Agent_name],Table1[[#This Row],[Agent_name]],Table1[Month],Table1[[#This Row],[Month]])/160</f>
        <v>0.29375000000000001</v>
      </c>
    </row>
    <row r="4720" spans="1:23" x14ac:dyDescent="0.25">
      <c r="A4720">
        <v>4719</v>
      </c>
      <c r="B4720" t="s">
        <v>15383</v>
      </c>
      <c r="C4720" t="s">
        <v>15384</v>
      </c>
      <c r="D4720">
        <v>58</v>
      </c>
      <c r="E4720" t="s">
        <v>29</v>
      </c>
      <c r="F4720" t="s">
        <v>281</v>
      </c>
      <c r="G4720" s="1">
        <v>43887</v>
      </c>
      <c r="H4720" t="s">
        <v>21</v>
      </c>
      <c r="I4720" t="s">
        <v>113</v>
      </c>
      <c r="J4720" s="3" t="s">
        <v>3174</v>
      </c>
      <c r="K4720" t="s">
        <v>24</v>
      </c>
      <c r="M4720" t="s">
        <v>143</v>
      </c>
      <c r="N4720" t="s">
        <v>55</v>
      </c>
      <c r="O4720" s="2">
        <v>45078.514618055553</v>
      </c>
      <c r="R4720" t="str">
        <f t="shared" ca="1" si="73"/>
        <v>Rahul</v>
      </c>
      <c r="S4720" t="str">
        <f>IFERROR(TEXT(DATEVALUE(LEFT(Table1[[#This Row],[Date of Purchase]],10)), "MMMM"), TEXT(Table1[[#This Row],[Date of Purchase]], "MMMM"))</f>
        <v>February</v>
      </c>
      <c r="T4720" t="str">
        <f>IF(OR(
  AND(Table1[[#This Row],[Ticket Priority]]="Critical", Table1[[#This Row],[Ticket Status]]&lt;&gt;"Closed"),
  AND(Table1[[#This Row],[Ticket Priority]]="High", Table1[[#This Row],[Ticket Status]]="Open")
), "Yes", "No")</f>
        <v>No</v>
      </c>
      <c r="U4720" s="4" t="str">
        <f>IF(Table1[[#This Row],[Ticket Status]]="Closed","Yes","No")</f>
        <v>No</v>
      </c>
      <c r="V4720" s="4" t="str">
        <f>IF(Table1[[#This Row],[Ticket Status]]="Pending Customer Response","Yes","No")</f>
        <v>Yes</v>
      </c>
      <c r="W4720" s="5">
        <f ca="1">COUNTIFS(Table1[Agent_name],Table1[[#This Row],[Agent_name]],Table1[Month],Table1[[#This Row],[Month]])/160</f>
        <v>0.30625000000000002</v>
      </c>
    </row>
    <row r="4721" spans="1:23" x14ac:dyDescent="0.25">
      <c r="A4721">
        <v>4720</v>
      </c>
      <c r="B4721" t="s">
        <v>15385</v>
      </c>
      <c r="C4721" t="s">
        <v>15386</v>
      </c>
      <c r="D4721">
        <v>65</v>
      </c>
      <c r="E4721" t="s">
        <v>19</v>
      </c>
      <c r="F4721" t="s">
        <v>92</v>
      </c>
      <c r="G4721" s="1">
        <v>44228</v>
      </c>
      <c r="H4721" t="s">
        <v>21</v>
      </c>
      <c r="I4721" t="s">
        <v>59</v>
      </c>
      <c r="J4721" s="3" t="s">
        <v>15387</v>
      </c>
      <c r="K4721" t="s">
        <v>62</v>
      </c>
      <c r="M4721" t="s">
        <v>89</v>
      </c>
      <c r="N4721" t="s">
        <v>55</v>
      </c>
      <c r="R4721" t="str">
        <f t="shared" ca="1" si="73"/>
        <v>Aisha</v>
      </c>
      <c r="S4721" t="str">
        <f>IFERROR(TEXT(DATEVALUE(LEFT(Table1[[#This Row],[Date of Purchase]],10)), "MMMM"), TEXT(Table1[[#This Row],[Date of Purchase]], "MMMM"))</f>
        <v>February</v>
      </c>
      <c r="T4721" t="str">
        <f>IF(OR(
  AND(Table1[[#This Row],[Ticket Priority]]="Critical", Table1[[#This Row],[Ticket Status]]&lt;&gt;"Closed"),
  AND(Table1[[#This Row],[Ticket Priority]]="High", Table1[[#This Row],[Ticket Status]]="Open")
), "Yes", "No")</f>
        <v>Yes</v>
      </c>
      <c r="U4721" s="4" t="str">
        <f>IF(Table1[[#This Row],[Ticket Status]]="Closed","Yes","No")</f>
        <v>No</v>
      </c>
      <c r="V4721" s="4" t="str">
        <f>IF(Table1[[#This Row],[Ticket Status]]="Pending Customer Response","Yes","No")</f>
        <v>No</v>
      </c>
      <c r="W4721" s="5">
        <f ca="1">COUNTIFS(Table1[Agent_name],Table1[[#This Row],[Agent_name]],Table1[Month],Table1[[#This Row],[Month]])/160</f>
        <v>0.85624999999999996</v>
      </c>
    </row>
    <row r="4722" spans="1:23" x14ac:dyDescent="0.25">
      <c r="A4722">
        <v>4721</v>
      </c>
      <c r="B4722" t="s">
        <v>15388</v>
      </c>
      <c r="C4722" t="s">
        <v>15389</v>
      </c>
      <c r="D4722">
        <v>67</v>
      </c>
      <c r="E4722" t="s">
        <v>19</v>
      </c>
      <c r="F4722" t="s">
        <v>157</v>
      </c>
      <c r="G4722" s="1">
        <v>44321</v>
      </c>
      <c r="H4722" t="s">
        <v>21</v>
      </c>
      <c r="I4722" t="s">
        <v>177</v>
      </c>
      <c r="J4722" s="3" t="s">
        <v>15390</v>
      </c>
      <c r="K4722" t="s">
        <v>62</v>
      </c>
      <c r="M4722" t="s">
        <v>25</v>
      </c>
      <c r="N4722" t="s">
        <v>33</v>
      </c>
      <c r="R4722" t="str">
        <f t="shared" ca="1" si="73"/>
        <v>Divya</v>
      </c>
      <c r="S4722" t="str">
        <f>IFERROR(TEXT(DATEVALUE(LEFT(Table1[[#This Row],[Date of Purchase]],10)), "MMMM"), TEXT(Table1[[#This Row],[Date of Purchase]], "MMMM"))</f>
        <v>May</v>
      </c>
      <c r="T4722" t="str">
        <f>IF(OR(
  AND(Table1[[#This Row],[Ticket Priority]]="Critical", Table1[[#This Row],[Ticket Status]]&lt;&gt;"Closed"),
  AND(Table1[[#This Row],[Ticket Priority]]="High", Table1[[#This Row],[Ticket Status]]="Open")
), "Yes", "No")</f>
        <v>Yes</v>
      </c>
      <c r="U4722" s="4" t="str">
        <f>IF(Table1[[#This Row],[Ticket Status]]="Closed","Yes","No")</f>
        <v>No</v>
      </c>
      <c r="V4722" s="4" t="str">
        <f>IF(Table1[[#This Row],[Ticket Status]]="Pending Customer Response","Yes","No")</f>
        <v>No</v>
      </c>
      <c r="W4722" s="5">
        <f ca="1">COUNTIFS(Table1[Agent_name],Table1[[#This Row],[Agent_name]],Table1[Month],Table1[[#This Row],[Month]])/160</f>
        <v>0.23125000000000001</v>
      </c>
    </row>
    <row r="4723" spans="1:23" x14ac:dyDescent="0.25">
      <c r="A4723">
        <v>4722</v>
      </c>
      <c r="B4723" t="s">
        <v>15391</v>
      </c>
      <c r="C4723" t="s">
        <v>15392</v>
      </c>
      <c r="D4723">
        <v>34</v>
      </c>
      <c r="E4723" t="s">
        <v>19</v>
      </c>
      <c r="F4723" t="s">
        <v>71</v>
      </c>
      <c r="G4723" s="1">
        <v>44266</v>
      </c>
      <c r="H4723" t="s">
        <v>21</v>
      </c>
      <c r="I4723" t="s">
        <v>37</v>
      </c>
      <c r="J4723" s="3" t="s">
        <v>15393</v>
      </c>
      <c r="K4723" t="s">
        <v>39</v>
      </c>
      <c r="L4723" t="s">
        <v>15394</v>
      </c>
      <c r="M4723" t="s">
        <v>89</v>
      </c>
      <c r="N4723" t="s">
        <v>55</v>
      </c>
      <c r="O4723" s="2">
        <v>45078.441064814811</v>
      </c>
      <c r="P4723" s="2">
        <v>45078.977870370371</v>
      </c>
      <c r="Q4723">
        <v>2</v>
      </c>
      <c r="R4723" t="str">
        <f t="shared" ca="1" si="73"/>
        <v>Ravi</v>
      </c>
      <c r="S4723" t="str">
        <f>IFERROR(TEXT(DATEVALUE(LEFT(Table1[[#This Row],[Date of Purchase]],10)), "MMMM"), TEXT(Table1[[#This Row],[Date of Purchase]], "MMMM"))</f>
        <v>March</v>
      </c>
      <c r="T4723" t="str">
        <f>IF(OR(
  AND(Table1[[#This Row],[Ticket Priority]]="Critical", Table1[[#This Row],[Ticket Status]]&lt;&gt;"Closed"),
  AND(Table1[[#This Row],[Ticket Priority]]="High", Table1[[#This Row],[Ticket Status]]="Open")
), "Yes", "No")</f>
        <v>No</v>
      </c>
      <c r="U4723" s="4" t="str">
        <f>IF(Table1[[#This Row],[Ticket Status]]="Closed","Yes","No")</f>
        <v>Yes</v>
      </c>
      <c r="V4723" s="4" t="str">
        <f>IF(Table1[[#This Row],[Ticket Status]]="Pending Customer Response","Yes","No")</f>
        <v>No</v>
      </c>
      <c r="W4723" s="5">
        <f ca="1">COUNTIFS(Table1[Agent_name],Table1[[#This Row],[Agent_name]],Table1[Month],Table1[[#This Row],[Month]])/160</f>
        <v>0.54374999999999996</v>
      </c>
    </row>
    <row r="4724" spans="1:23" x14ac:dyDescent="0.25">
      <c r="A4724">
        <v>4723</v>
      </c>
      <c r="B4724" t="s">
        <v>15395</v>
      </c>
      <c r="C4724" t="s">
        <v>15396</v>
      </c>
      <c r="D4724">
        <v>62</v>
      </c>
      <c r="E4724" t="s">
        <v>58</v>
      </c>
      <c r="F4724" t="s">
        <v>699</v>
      </c>
      <c r="G4724" s="1">
        <v>43903</v>
      </c>
      <c r="H4724" t="s">
        <v>45</v>
      </c>
      <c r="I4724" t="s">
        <v>93</v>
      </c>
      <c r="J4724" s="3" t="s">
        <v>15397</v>
      </c>
      <c r="K4724" t="s">
        <v>62</v>
      </c>
      <c r="M4724" t="s">
        <v>89</v>
      </c>
      <c r="N4724" t="s">
        <v>83</v>
      </c>
      <c r="R4724" t="str">
        <f t="shared" ca="1" si="73"/>
        <v>Ravi</v>
      </c>
      <c r="S4724" t="str">
        <f>IFERROR(TEXT(DATEVALUE(LEFT(Table1[[#This Row],[Date of Purchase]],10)), "MMMM"), TEXT(Table1[[#This Row],[Date of Purchase]], "MMMM"))</f>
        <v>March</v>
      </c>
      <c r="T4724" t="str">
        <f>IF(OR(
  AND(Table1[[#This Row],[Ticket Priority]]="Critical", Table1[[#This Row],[Ticket Status]]&lt;&gt;"Closed"),
  AND(Table1[[#This Row],[Ticket Priority]]="High", Table1[[#This Row],[Ticket Status]]="Open")
), "Yes", "No")</f>
        <v>Yes</v>
      </c>
      <c r="U4724" s="4" t="str">
        <f>IF(Table1[[#This Row],[Ticket Status]]="Closed","Yes","No")</f>
        <v>No</v>
      </c>
      <c r="V4724" s="4" t="str">
        <f>IF(Table1[[#This Row],[Ticket Status]]="Pending Customer Response","Yes","No")</f>
        <v>No</v>
      </c>
      <c r="W4724" s="5">
        <f ca="1">COUNTIFS(Table1[Agent_name],Table1[[#This Row],[Agent_name]],Table1[Month],Table1[[#This Row],[Month]])/160</f>
        <v>0.54374999999999996</v>
      </c>
    </row>
    <row r="4725" spans="1:23" x14ac:dyDescent="0.25">
      <c r="A4725">
        <v>4724</v>
      </c>
      <c r="B4725" t="s">
        <v>15398</v>
      </c>
      <c r="C4725" t="s">
        <v>15399</v>
      </c>
      <c r="D4725">
        <v>23</v>
      </c>
      <c r="E4725" t="s">
        <v>58</v>
      </c>
      <c r="F4725" t="s">
        <v>51</v>
      </c>
      <c r="G4725" s="1">
        <v>44418</v>
      </c>
      <c r="H4725" t="s">
        <v>67</v>
      </c>
      <c r="I4725" t="s">
        <v>72</v>
      </c>
      <c r="J4725" s="3" t="s">
        <v>15400</v>
      </c>
      <c r="K4725" t="s">
        <v>62</v>
      </c>
      <c r="M4725" t="s">
        <v>41</v>
      </c>
      <c r="N4725" t="s">
        <v>26</v>
      </c>
      <c r="R4725" t="str">
        <f t="shared" ca="1" si="73"/>
        <v>Neha</v>
      </c>
      <c r="S4725" t="str">
        <f>IFERROR(TEXT(DATEVALUE(LEFT(Table1[[#This Row],[Date of Purchase]],10)), "MMMM"), TEXT(Table1[[#This Row],[Date of Purchase]], "MMMM"))</f>
        <v>August</v>
      </c>
      <c r="T4725" t="str">
        <f>IF(OR(
  AND(Table1[[#This Row],[Ticket Priority]]="Critical", Table1[[#This Row],[Ticket Status]]&lt;&gt;"Closed"),
  AND(Table1[[#This Row],[Ticket Priority]]="High", Table1[[#This Row],[Ticket Status]]="Open")
), "Yes", "No")</f>
        <v>No</v>
      </c>
      <c r="U4725" s="4" t="str">
        <f>IF(Table1[[#This Row],[Ticket Status]]="Closed","Yes","No")</f>
        <v>No</v>
      </c>
      <c r="V4725" s="4" t="str">
        <f>IF(Table1[[#This Row],[Ticket Status]]="Pending Customer Response","Yes","No")</f>
        <v>No</v>
      </c>
      <c r="W4725" s="5">
        <f ca="1">COUNTIFS(Table1[Agent_name],Table1[[#This Row],[Agent_name]],Table1[Month],Table1[[#This Row],[Month]])/160</f>
        <v>0.16875000000000001</v>
      </c>
    </row>
    <row r="4726" spans="1:23" x14ac:dyDescent="0.25">
      <c r="A4726">
        <v>4725</v>
      </c>
      <c r="B4726" t="s">
        <v>15401</v>
      </c>
      <c r="C4726" t="s">
        <v>15402</v>
      </c>
      <c r="D4726">
        <v>26</v>
      </c>
      <c r="E4726" t="s">
        <v>19</v>
      </c>
      <c r="F4726" t="s">
        <v>655</v>
      </c>
      <c r="G4726" s="1">
        <v>43839</v>
      </c>
      <c r="H4726" t="s">
        <v>21</v>
      </c>
      <c r="I4726" t="s">
        <v>31</v>
      </c>
      <c r="J4726" s="3" t="s">
        <v>15403</v>
      </c>
      <c r="K4726" t="s">
        <v>39</v>
      </c>
      <c r="L4726" t="s">
        <v>15404</v>
      </c>
      <c r="M4726" t="s">
        <v>25</v>
      </c>
      <c r="N4726" t="s">
        <v>55</v>
      </c>
      <c r="O4726" s="2">
        <v>45078.217499999999</v>
      </c>
      <c r="P4726" s="2">
        <v>45078.125833333332</v>
      </c>
      <c r="Q4726">
        <v>1</v>
      </c>
      <c r="R4726" t="str">
        <f t="shared" ca="1" si="73"/>
        <v>Priya</v>
      </c>
      <c r="S4726" t="str">
        <f>IFERROR(TEXT(DATEVALUE(LEFT(Table1[[#This Row],[Date of Purchase]],10)), "MMMM"), TEXT(Table1[[#This Row],[Date of Purchase]], "MMMM"))</f>
        <v>January</v>
      </c>
      <c r="T4726" t="str">
        <f>IF(OR(
  AND(Table1[[#This Row],[Ticket Priority]]="Critical", Table1[[#This Row],[Ticket Status]]&lt;&gt;"Closed"),
  AND(Table1[[#This Row],[Ticket Priority]]="High", Table1[[#This Row],[Ticket Status]]="Open")
), "Yes", "No")</f>
        <v>No</v>
      </c>
      <c r="U4726" s="4" t="str">
        <f>IF(Table1[[#This Row],[Ticket Status]]="Closed","Yes","No")</f>
        <v>Yes</v>
      </c>
      <c r="V4726" s="4" t="str">
        <f>IF(Table1[[#This Row],[Ticket Status]]="Pending Customer Response","Yes","No")</f>
        <v>No</v>
      </c>
      <c r="W4726" s="5">
        <f ca="1">COUNTIFS(Table1[Agent_name],Table1[[#This Row],[Agent_name]],Table1[Month],Table1[[#This Row],[Month]])/160</f>
        <v>0.51875000000000004</v>
      </c>
    </row>
    <row r="4727" spans="1:23" x14ac:dyDescent="0.25">
      <c r="A4727">
        <v>4726</v>
      </c>
      <c r="B4727" t="s">
        <v>15405</v>
      </c>
      <c r="C4727" t="s">
        <v>15406</v>
      </c>
      <c r="D4727">
        <v>55</v>
      </c>
      <c r="E4727" t="s">
        <v>58</v>
      </c>
      <c r="F4727" t="s">
        <v>76</v>
      </c>
      <c r="G4727" s="1">
        <v>44125</v>
      </c>
      <c r="H4727" t="s">
        <v>21</v>
      </c>
      <c r="I4727" t="s">
        <v>46</v>
      </c>
      <c r="J4727" s="3" t="s">
        <v>1057</v>
      </c>
      <c r="K4727" t="s">
        <v>62</v>
      </c>
      <c r="M4727" t="s">
        <v>25</v>
      </c>
      <c r="N4727" t="s">
        <v>55</v>
      </c>
      <c r="R4727" t="str">
        <f t="shared" ca="1" si="73"/>
        <v>Aisha</v>
      </c>
      <c r="S4727" t="str">
        <f>IFERROR(TEXT(DATEVALUE(LEFT(Table1[[#This Row],[Date of Purchase]],10)), "MMMM"), TEXT(Table1[[#This Row],[Date of Purchase]], "MMMM"))</f>
        <v>October</v>
      </c>
      <c r="T4727" t="str">
        <f>IF(OR(
  AND(Table1[[#This Row],[Ticket Priority]]="Critical", Table1[[#This Row],[Ticket Status]]&lt;&gt;"Closed"),
  AND(Table1[[#This Row],[Ticket Priority]]="High", Table1[[#This Row],[Ticket Status]]="Open")
), "Yes", "No")</f>
        <v>Yes</v>
      </c>
      <c r="U4727" s="4" t="str">
        <f>IF(Table1[[#This Row],[Ticket Status]]="Closed","Yes","No")</f>
        <v>No</v>
      </c>
      <c r="V4727" s="4" t="str">
        <f>IF(Table1[[#This Row],[Ticket Status]]="Pending Customer Response","Yes","No")</f>
        <v>No</v>
      </c>
      <c r="W4727" s="5">
        <f ca="1">COUNTIFS(Table1[Agent_name],Table1[[#This Row],[Agent_name]],Table1[Month],Table1[[#This Row],[Month]])/160</f>
        <v>0.85624999999999996</v>
      </c>
    </row>
    <row r="4728" spans="1:23" x14ac:dyDescent="0.25">
      <c r="A4728">
        <v>4727</v>
      </c>
      <c r="B4728" t="s">
        <v>15407</v>
      </c>
      <c r="C4728" t="s">
        <v>15408</v>
      </c>
      <c r="D4728">
        <v>27</v>
      </c>
      <c r="E4728" t="s">
        <v>19</v>
      </c>
      <c r="F4728" t="s">
        <v>103</v>
      </c>
      <c r="G4728" s="1">
        <v>44340</v>
      </c>
      <c r="H4728" t="s">
        <v>21</v>
      </c>
      <c r="I4728" t="s">
        <v>99</v>
      </c>
      <c r="J4728" s="3" t="s">
        <v>15409</v>
      </c>
      <c r="K4728" t="s">
        <v>62</v>
      </c>
      <c r="M4728" t="s">
        <v>143</v>
      </c>
      <c r="N4728" t="s">
        <v>83</v>
      </c>
      <c r="R4728" t="str">
        <f t="shared" ca="1" si="73"/>
        <v>Sara</v>
      </c>
      <c r="S4728" t="str">
        <f>IFERROR(TEXT(DATEVALUE(LEFT(Table1[[#This Row],[Date of Purchase]],10)), "MMMM"), TEXT(Table1[[#This Row],[Date of Purchase]], "MMMM"))</f>
        <v>May</v>
      </c>
      <c r="T4728" t="str">
        <f>IF(OR(
  AND(Table1[[#This Row],[Ticket Priority]]="Critical", Table1[[#This Row],[Ticket Status]]&lt;&gt;"Closed"),
  AND(Table1[[#This Row],[Ticket Priority]]="High", Table1[[#This Row],[Ticket Status]]="Open")
), "Yes", "No")</f>
        <v>No</v>
      </c>
      <c r="U4728" s="4" t="str">
        <f>IF(Table1[[#This Row],[Ticket Status]]="Closed","Yes","No")</f>
        <v>No</v>
      </c>
      <c r="V4728" s="4" t="str">
        <f>IF(Table1[[#This Row],[Ticket Status]]="Pending Customer Response","Yes","No")</f>
        <v>No</v>
      </c>
      <c r="W4728" s="5">
        <f ca="1">COUNTIFS(Table1[Agent_name],Table1[[#This Row],[Agent_name]],Table1[Month],Table1[[#This Row],[Month]])/160</f>
        <v>0.64375000000000004</v>
      </c>
    </row>
    <row r="4729" spans="1:23" x14ac:dyDescent="0.25">
      <c r="A4729">
        <v>4728</v>
      </c>
      <c r="B4729" t="s">
        <v>15410</v>
      </c>
      <c r="C4729" t="s">
        <v>15411</v>
      </c>
      <c r="D4729">
        <v>26</v>
      </c>
      <c r="E4729" t="s">
        <v>58</v>
      </c>
      <c r="F4729" t="s">
        <v>44</v>
      </c>
      <c r="G4729" s="1">
        <v>44427</v>
      </c>
      <c r="H4729" t="s">
        <v>66</v>
      </c>
      <c r="I4729" t="s">
        <v>22</v>
      </c>
      <c r="J4729" s="3" t="s">
        <v>15412</v>
      </c>
      <c r="K4729" t="s">
        <v>24</v>
      </c>
      <c r="M4729" t="s">
        <v>143</v>
      </c>
      <c r="N4729" t="s">
        <v>26</v>
      </c>
      <c r="O4729" s="2">
        <v>45078.146006944444</v>
      </c>
      <c r="R4729" t="str">
        <f t="shared" ca="1" si="73"/>
        <v>Priya</v>
      </c>
      <c r="S4729" t="str">
        <f>IFERROR(TEXT(DATEVALUE(LEFT(Table1[[#This Row],[Date of Purchase]],10)), "MMMM"), TEXT(Table1[[#This Row],[Date of Purchase]], "MMMM"))</f>
        <v>August</v>
      </c>
      <c r="T4729" t="str">
        <f>IF(OR(
  AND(Table1[[#This Row],[Ticket Priority]]="Critical", Table1[[#This Row],[Ticket Status]]&lt;&gt;"Closed"),
  AND(Table1[[#This Row],[Ticket Priority]]="High", Table1[[#This Row],[Ticket Status]]="Open")
), "Yes", "No")</f>
        <v>No</v>
      </c>
      <c r="U4729" s="4" t="str">
        <f>IF(Table1[[#This Row],[Ticket Status]]="Closed","Yes","No")</f>
        <v>No</v>
      </c>
      <c r="V4729" s="4" t="str">
        <f>IF(Table1[[#This Row],[Ticket Status]]="Pending Customer Response","Yes","No")</f>
        <v>Yes</v>
      </c>
      <c r="W4729" s="5">
        <f ca="1">COUNTIFS(Table1[Agent_name],Table1[[#This Row],[Agent_name]],Table1[Month],Table1[[#This Row],[Month]])/160</f>
        <v>0.35</v>
      </c>
    </row>
    <row r="4730" spans="1:23" x14ac:dyDescent="0.25">
      <c r="A4730">
        <v>4729</v>
      </c>
      <c r="B4730" t="s">
        <v>15413</v>
      </c>
      <c r="C4730" t="s">
        <v>15414</v>
      </c>
      <c r="D4730">
        <v>55</v>
      </c>
      <c r="E4730" t="s">
        <v>19</v>
      </c>
      <c r="F4730" t="s">
        <v>421</v>
      </c>
      <c r="G4730" s="1">
        <v>44329</v>
      </c>
      <c r="H4730" t="s">
        <v>66</v>
      </c>
      <c r="I4730" t="s">
        <v>177</v>
      </c>
      <c r="J4730" s="3" t="s">
        <v>15415</v>
      </c>
      <c r="K4730" t="s">
        <v>62</v>
      </c>
      <c r="M4730" t="s">
        <v>89</v>
      </c>
      <c r="N4730" t="s">
        <v>26</v>
      </c>
      <c r="R4730" t="str">
        <f t="shared" ca="1" si="73"/>
        <v>Ravi</v>
      </c>
      <c r="S4730" t="str">
        <f>IFERROR(TEXT(DATEVALUE(LEFT(Table1[[#This Row],[Date of Purchase]],10)), "MMMM"), TEXT(Table1[[#This Row],[Date of Purchase]], "MMMM"))</f>
        <v>May</v>
      </c>
      <c r="T4730" t="str">
        <f>IF(OR(
  AND(Table1[[#This Row],[Ticket Priority]]="Critical", Table1[[#This Row],[Ticket Status]]&lt;&gt;"Closed"),
  AND(Table1[[#This Row],[Ticket Priority]]="High", Table1[[#This Row],[Ticket Status]]="Open")
), "Yes", "No")</f>
        <v>Yes</v>
      </c>
      <c r="U4730" s="4" t="str">
        <f>IF(Table1[[#This Row],[Ticket Status]]="Closed","Yes","No")</f>
        <v>No</v>
      </c>
      <c r="V4730" s="4" t="str">
        <f>IF(Table1[[#This Row],[Ticket Status]]="Pending Customer Response","Yes","No")</f>
        <v>No</v>
      </c>
      <c r="W4730" s="5">
        <f ca="1">COUNTIFS(Table1[Agent_name],Table1[[#This Row],[Agent_name]],Table1[Month],Table1[[#This Row],[Month]])/160</f>
        <v>0.67500000000000004</v>
      </c>
    </row>
    <row r="4731" spans="1:23" x14ac:dyDescent="0.25">
      <c r="A4731">
        <v>4730</v>
      </c>
      <c r="B4731" t="s">
        <v>15416</v>
      </c>
      <c r="C4731" t="s">
        <v>15417</v>
      </c>
      <c r="D4731">
        <v>33</v>
      </c>
      <c r="E4731" t="s">
        <v>19</v>
      </c>
      <c r="F4731" t="s">
        <v>286</v>
      </c>
      <c r="G4731" s="1">
        <v>44555</v>
      </c>
      <c r="H4731" t="s">
        <v>67</v>
      </c>
      <c r="I4731" t="s">
        <v>141</v>
      </c>
      <c r="J4731" s="3" t="s">
        <v>15418</v>
      </c>
      <c r="K4731" t="s">
        <v>39</v>
      </c>
      <c r="L4731" t="s">
        <v>15419</v>
      </c>
      <c r="M4731" t="s">
        <v>41</v>
      </c>
      <c r="N4731" t="s">
        <v>83</v>
      </c>
      <c r="O4731" s="2">
        <v>45078.833541666667</v>
      </c>
      <c r="P4731" s="2">
        <v>45078.976597222223</v>
      </c>
      <c r="Q4731">
        <v>4</v>
      </c>
      <c r="R4731" t="str">
        <f t="shared" ca="1" si="73"/>
        <v>Aisha</v>
      </c>
      <c r="S4731" t="str">
        <f>IFERROR(TEXT(DATEVALUE(LEFT(Table1[[#This Row],[Date of Purchase]],10)), "MMMM"), TEXT(Table1[[#This Row],[Date of Purchase]], "MMMM"))</f>
        <v>December</v>
      </c>
      <c r="T4731" t="str">
        <f>IF(OR(
  AND(Table1[[#This Row],[Ticket Priority]]="Critical", Table1[[#This Row],[Ticket Status]]&lt;&gt;"Closed"),
  AND(Table1[[#This Row],[Ticket Priority]]="High", Table1[[#This Row],[Ticket Status]]="Open")
), "Yes", "No")</f>
        <v>No</v>
      </c>
      <c r="U4731" s="4" t="str">
        <f>IF(Table1[[#This Row],[Ticket Status]]="Closed","Yes","No")</f>
        <v>Yes</v>
      </c>
      <c r="V4731" s="4" t="str">
        <f>IF(Table1[[#This Row],[Ticket Status]]="Pending Customer Response","Yes","No")</f>
        <v>No</v>
      </c>
      <c r="W4731" s="5">
        <f ca="1">COUNTIFS(Table1[Agent_name],Table1[[#This Row],[Agent_name]],Table1[Month],Table1[[#This Row],[Month]])/160</f>
        <v>0.91249999999999998</v>
      </c>
    </row>
    <row r="4732" spans="1:23" x14ac:dyDescent="0.25">
      <c r="A4732">
        <v>4731</v>
      </c>
      <c r="B4732" t="s">
        <v>15420</v>
      </c>
      <c r="C4732" t="s">
        <v>15421</v>
      </c>
      <c r="D4732">
        <v>31</v>
      </c>
      <c r="E4732" t="s">
        <v>19</v>
      </c>
      <c r="F4732" t="s">
        <v>219</v>
      </c>
      <c r="G4732" s="1">
        <v>44078</v>
      </c>
      <c r="H4732" t="s">
        <v>67</v>
      </c>
      <c r="I4732" t="s">
        <v>22</v>
      </c>
      <c r="J4732" s="3" t="s">
        <v>15422</v>
      </c>
      <c r="K4732" t="s">
        <v>24</v>
      </c>
      <c r="M4732" t="s">
        <v>25</v>
      </c>
      <c r="N4732" t="s">
        <v>26</v>
      </c>
      <c r="O4732" s="2">
        <v>45078.898831018516</v>
      </c>
      <c r="R4732" t="str">
        <f t="shared" ca="1" si="73"/>
        <v>Priya</v>
      </c>
      <c r="S4732" t="str">
        <f>IFERROR(TEXT(DATEVALUE(LEFT(Table1[[#This Row],[Date of Purchase]],10)), "MMMM"), TEXT(Table1[[#This Row],[Date of Purchase]], "MMMM"))</f>
        <v>September</v>
      </c>
      <c r="T4732" t="str">
        <f>IF(OR(
  AND(Table1[[#This Row],[Ticket Priority]]="Critical", Table1[[#This Row],[Ticket Status]]&lt;&gt;"Closed"),
  AND(Table1[[#This Row],[Ticket Priority]]="High", Table1[[#This Row],[Ticket Status]]="Open")
), "Yes", "No")</f>
        <v>Yes</v>
      </c>
      <c r="U4732" s="4" t="str">
        <f>IF(Table1[[#This Row],[Ticket Status]]="Closed","Yes","No")</f>
        <v>No</v>
      </c>
      <c r="V4732" s="4" t="str">
        <f>IF(Table1[[#This Row],[Ticket Status]]="Pending Customer Response","Yes","No")</f>
        <v>Yes</v>
      </c>
      <c r="W4732" s="5">
        <f ca="1">COUNTIFS(Table1[Agent_name],Table1[[#This Row],[Agent_name]],Table1[Month],Table1[[#This Row],[Month]])/160</f>
        <v>0.53125</v>
      </c>
    </row>
    <row r="4733" spans="1:23" x14ac:dyDescent="0.25">
      <c r="A4733">
        <v>4732</v>
      </c>
      <c r="B4733" t="s">
        <v>15423</v>
      </c>
      <c r="C4733" t="s">
        <v>15424</v>
      </c>
      <c r="D4733">
        <v>42</v>
      </c>
      <c r="E4733" t="s">
        <v>58</v>
      </c>
      <c r="F4733" t="s">
        <v>161</v>
      </c>
      <c r="G4733" s="1">
        <v>44062</v>
      </c>
      <c r="H4733" t="s">
        <v>21</v>
      </c>
      <c r="I4733" t="s">
        <v>52</v>
      </c>
      <c r="J4733" s="3" t="s">
        <v>15425</v>
      </c>
      <c r="K4733" t="s">
        <v>24</v>
      </c>
      <c r="M4733" t="s">
        <v>143</v>
      </c>
      <c r="N4733" t="s">
        <v>55</v>
      </c>
      <c r="O4733" s="2">
        <v>45078.80164351852</v>
      </c>
      <c r="R4733" t="str">
        <f t="shared" ca="1" si="73"/>
        <v>Sara</v>
      </c>
      <c r="S4733" t="str">
        <f>IFERROR(TEXT(DATEVALUE(LEFT(Table1[[#This Row],[Date of Purchase]],10)), "MMMM"), TEXT(Table1[[#This Row],[Date of Purchase]], "MMMM"))</f>
        <v>August</v>
      </c>
      <c r="T4733" t="str">
        <f>IF(OR(
  AND(Table1[[#This Row],[Ticket Priority]]="Critical", Table1[[#This Row],[Ticket Status]]&lt;&gt;"Closed"),
  AND(Table1[[#This Row],[Ticket Priority]]="High", Table1[[#This Row],[Ticket Status]]="Open")
), "Yes", "No")</f>
        <v>No</v>
      </c>
      <c r="U4733" s="4" t="str">
        <f>IF(Table1[[#This Row],[Ticket Status]]="Closed","Yes","No")</f>
        <v>No</v>
      </c>
      <c r="V4733" s="4" t="str">
        <f>IF(Table1[[#This Row],[Ticket Status]]="Pending Customer Response","Yes","No")</f>
        <v>Yes</v>
      </c>
      <c r="W4733" s="5">
        <f ca="1">COUNTIFS(Table1[Agent_name],Table1[[#This Row],[Agent_name]],Table1[Month],Table1[[#This Row],[Month]])/160</f>
        <v>0.8</v>
      </c>
    </row>
    <row r="4734" spans="1:23" x14ac:dyDescent="0.25">
      <c r="A4734">
        <v>4733</v>
      </c>
      <c r="B4734" t="s">
        <v>15426</v>
      </c>
      <c r="C4734" t="s">
        <v>15427</v>
      </c>
      <c r="D4734">
        <v>21</v>
      </c>
      <c r="E4734" t="s">
        <v>58</v>
      </c>
      <c r="F4734" t="s">
        <v>107</v>
      </c>
      <c r="G4734" s="1">
        <v>44015</v>
      </c>
      <c r="H4734" t="s">
        <v>67</v>
      </c>
      <c r="I4734" t="s">
        <v>22</v>
      </c>
      <c r="J4734" s="3" t="s">
        <v>449</v>
      </c>
      <c r="K4734" t="s">
        <v>62</v>
      </c>
      <c r="M4734" t="s">
        <v>41</v>
      </c>
      <c r="N4734" t="s">
        <v>55</v>
      </c>
      <c r="R4734" t="str">
        <f t="shared" ca="1" si="73"/>
        <v>Priya</v>
      </c>
      <c r="S4734" t="str">
        <f>IFERROR(TEXT(DATEVALUE(LEFT(Table1[[#This Row],[Date of Purchase]],10)), "MMMM"), TEXT(Table1[[#This Row],[Date of Purchase]], "MMMM"))</f>
        <v>July</v>
      </c>
      <c r="T4734" t="str">
        <f>IF(OR(
  AND(Table1[[#This Row],[Ticket Priority]]="Critical", Table1[[#This Row],[Ticket Status]]&lt;&gt;"Closed"),
  AND(Table1[[#This Row],[Ticket Priority]]="High", Table1[[#This Row],[Ticket Status]]="Open")
), "Yes", "No")</f>
        <v>No</v>
      </c>
      <c r="U4734" s="4" t="str">
        <f>IF(Table1[[#This Row],[Ticket Status]]="Closed","Yes","No")</f>
        <v>No</v>
      </c>
      <c r="V4734" s="4" t="str">
        <f>IF(Table1[[#This Row],[Ticket Status]]="Pending Customer Response","Yes","No")</f>
        <v>No</v>
      </c>
      <c r="W4734" s="5">
        <f ca="1">COUNTIFS(Table1[Agent_name],Table1[[#This Row],[Agent_name]],Table1[Month],Table1[[#This Row],[Month]])/160</f>
        <v>0.45</v>
      </c>
    </row>
    <row r="4735" spans="1:23" x14ac:dyDescent="0.25">
      <c r="A4735">
        <v>4734</v>
      </c>
      <c r="B4735" t="s">
        <v>15428</v>
      </c>
      <c r="C4735" t="s">
        <v>15429</v>
      </c>
      <c r="D4735">
        <v>56</v>
      </c>
      <c r="E4735" t="s">
        <v>19</v>
      </c>
      <c r="F4735" t="s">
        <v>223</v>
      </c>
      <c r="G4735" s="1">
        <v>44083</v>
      </c>
      <c r="H4735" t="s">
        <v>67</v>
      </c>
      <c r="I4735" t="s">
        <v>113</v>
      </c>
      <c r="J4735" s="3" t="s">
        <v>15430</v>
      </c>
      <c r="K4735" t="s">
        <v>39</v>
      </c>
      <c r="L4735" t="s">
        <v>15431</v>
      </c>
      <c r="M4735" t="s">
        <v>89</v>
      </c>
      <c r="N4735" t="s">
        <v>55</v>
      </c>
      <c r="O4735" s="2">
        <v>45078.842627314814</v>
      </c>
      <c r="P4735" s="2">
        <v>45078.922488425924</v>
      </c>
      <c r="Q4735">
        <v>5</v>
      </c>
      <c r="R4735" t="str">
        <f t="shared" ca="1" si="73"/>
        <v>Aisha</v>
      </c>
      <c r="S4735" t="str">
        <f>IFERROR(TEXT(DATEVALUE(LEFT(Table1[[#This Row],[Date of Purchase]],10)), "MMMM"), TEXT(Table1[[#This Row],[Date of Purchase]], "MMMM"))</f>
        <v>September</v>
      </c>
      <c r="T4735" t="str">
        <f>IF(OR(
  AND(Table1[[#This Row],[Ticket Priority]]="Critical", Table1[[#This Row],[Ticket Status]]&lt;&gt;"Closed"),
  AND(Table1[[#This Row],[Ticket Priority]]="High", Table1[[#This Row],[Ticket Status]]="Open")
), "Yes", "No")</f>
        <v>No</v>
      </c>
      <c r="U4735" s="4" t="str">
        <f>IF(Table1[[#This Row],[Ticket Status]]="Closed","Yes","No")</f>
        <v>Yes</v>
      </c>
      <c r="V4735" s="4" t="str">
        <f>IF(Table1[[#This Row],[Ticket Status]]="Pending Customer Response","Yes","No")</f>
        <v>No</v>
      </c>
      <c r="W4735" s="5">
        <f ca="1">COUNTIFS(Table1[Agent_name],Table1[[#This Row],[Agent_name]],Table1[Month],Table1[[#This Row],[Month]])/160</f>
        <v>0.86250000000000004</v>
      </c>
    </row>
    <row r="4736" spans="1:23" x14ac:dyDescent="0.25">
      <c r="A4736">
        <v>4735</v>
      </c>
      <c r="B4736" t="s">
        <v>15432</v>
      </c>
      <c r="C4736" t="s">
        <v>15433</v>
      </c>
      <c r="D4736">
        <v>21</v>
      </c>
      <c r="E4736" t="s">
        <v>58</v>
      </c>
      <c r="F4736" t="s">
        <v>92</v>
      </c>
      <c r="G4736" s="1">
        <v>43901</v>
      </c>
      <c r="H4736" t="s">
        <v>67</v>
      </c>
      <c r="I4736" t="s">
        <v>22</v>
      </c>
      <c r="J4736" s="3" t="s">
        <v>15434</v>
      </c>
      <c r="K4736" t="s">
        <v>62</v>
      </c>
      <c r="M4736" t="s">
        <v>41</v>
      </c>
      <c r="N4736" t="s">
        <v>83</v>
      </c>
      <c r="R4736" t="str">
        <f t="shared" ca="1" si="73"/>
        <v>Aisha</v>
      </c>
      <c r="S4736" t="str">
        <f>IFERROR(TEXT(DATEVALUE(LEFT(Table1[[#This Row],[Date of Purchase]],10)), "MMMM"), TEXT(Table1[[#This Row],[Date of Purchase]], "MMMM"))</f>
        <v>March</v>
      </c>
      <c r="T4736" t="str">
        <f>IF(OR(
  AND(Table1[[#This Row],[Ticket Priority]]="Critical", Table1[[#This Row],[Ticket Status]]&lt;&gt;"Closed"),
  AND(Table1[[#This Row],[Ticket Priority]]="High", Table1[[#This Row],[Ticket Status]]="Open")
), "Yes", "No")</f>
        <v>No</v>
      </c>
      <c r="U4736" s="4" t="str">
        <f>IF(Table1[[#This Row],[Ticket Status]]="Closed","Yes","No")</f>
        <v>No</v>
      </c>
      <c r="V4736" s="4" t="str">
        <f>IF(Table1[[#This Row],[Ticket Status]]="Pending Customer Response","Yes","No")</f>
        <v>No</v>
      </c>
      <c r="W4736" s="5">
        <f ca="1">COUNTIFS(Table1[Agent_name],Table1[[#This Row],[Agent_name]],Table1[Month],Table1[[#This Row],[Month]])/160</f>
        <v>1.0062500000000001</v>
      </c>
    </row>
    <row r="4737" spans="1:23" x14ac:dyDescent="0.25">
      <c r="A4737">
        <v>4736</v>
      </c>
      <c r="B4737" t="s">
        <v>15435</v>
      </c>
      <c r="C4737" t="s">
        <v>15436</v>
      </c>
      <c r="D4737">
        <v>41</v>
      </c>
      <c r="E4737" t="s">
        <v>58</v>
      </c>
      <c r="F4737" t="s">
        <v>456</v>
      </c>
      <c r="G4737" s="1">
        <v>43862</v>
      </c>
      <c r="H4737" t="s">
        <v>21</v>
      </c>
      <c r="I4737" t="s">
        <v>31</v>
      </c>
      <c r="J4737" s="3" t="s">
        <v>15437</v>
      </c>
      <c r="K4737" t="s">
        <v>39</v>
      </c>
      <c r="L4737" t="s">
        <v>15438</v>
      </c>
      <c r="M4737" t="s">
        <v>25</v>
      </c>
      <c r="N4737" t="s">
        <v>55</v>
      </c>
      <c r="O4737" s="2">
        <v>45078.872523148151</v>
      </c>
      <c r="P4737" s="2">
        <v>45078.910717592589</v>
      </c>
      <c r="Q4737">
        <v>3</v>
      </c>
      <c r="R4737" t="str">
        <f t="shared" ca="1" si="73"/>
        <v>Aisha</v>
      </c>
      <c r="S4737" t="str">
        <f>IFERROR(TEXT(DATEVALUE(LEFT(Table1[[#This Row],[Date of Purchase]],10)), "MMMM"), TEXT(Table1[[#This Row],[Date of Purchase]], "MMMM"))</f>
        <v>February</v>
      </c>
      <c r="T4737" t="str">
        <f>IF(OR(
  AND(Table1[[#This Row],[Ticket Priority]]="Critical", Table1[[#This Row],[Ticket Status]]&lt;&gt;"Closed"),
  AND(Table1[[#This Row],[Ticket Priority]]="High", Table1[[#This Row],[Ticket Status]]="Open")
), "Yes", "No")</f>
        <v>No</v>
      </c>
      <c r="U4737" s="4" t="str">
        <f>IF(Table1[[#This Row],[Ticket Status]]="Closed","Yes","No")</f>
        <v>Yes</v>
      </c>
      <c r="V4737" s="4" t="str">
        <f>IF(Table1[[#This Row],[Ticket Status]]="Pending Customer Response","Yes","No")</f>
        <v>No</v>
      </c>
      <c r="W4737" s="5">
        <f ca="1">COUNTIFS(Table1[Agent_name],Table1[[#This Row],[Agent_name]],Table1[Month],Table1[[#This Row],[Month]])/160</f>
        <v>0.85624999999999996</v>
      </c>
    </row>
    <row r="4738" spans="1:23" x14ac:dyDescent="0.25">
      <c r="A4738">
        <v>4737</v>
      </c>
      <c r="B4738" t="s">
        <v>15439</v>
      </c>
      <c r="C4738" t="s">
        <v>15440</v>
      </c>
      <c r="D4738">
        <v>48</v>
      </c>
      <c r="E4738" t="s">
        <v>58</v>
      </c>
      <c r="F4738" t="s">
        <v>317</v>
      </c>
      <c r="G4738" s="1">
        <v>44062</v>
      </c>
      <c r="H4738" t="s">
        <v>59</v>
      </c>
      <c r="I4738" t="s">
        <v>31</v>
      </c>
      <c r="J4738" s="3" t="s">
        <v>15441</v>
      </c>
      <c r="K4738" t="s">
        <v>62</v>
      </c>
      <c r="M4738" t="s">
        <v>143</v>
      </c>
      <c r="N4738" t="s">
        <v>26</v>
      </c>
      <c r="R4738" t="str">
        <f t="shared" ref="R4738:R4801" ca="1" si="74">CHOOSE(
RANDBETWEEN(1,20),
"Aisha","Aisha","Aisha","Aisha",
"Ravi","Ravi","Ravi",
"Sara","Sara","Sara",
"Mohit","Mohit",
"Priya","Priya",
"Arjun",
"Neha","Rahul","Divya","Karan","Meera","Sanjay"
)</f>
        <v>Ravi</v>
      </c>
      <c r="S4738" t="str">
        <f>IFERROR(TEXT(DATEVALUE(LEFT(Table1[[#This Row],[Date of Purchase]],10)), "MMMM"), TEXT(Table1[[#This Row],[Date of Purchase]], "MMMM"))</f>
        <v>August</v>
      </c>
      <c r="T4738" t="str">
        <f>IF(OR(
  AND(Table1[[#This Row],[Ticket Priority]]="Critical", Table1[[#This Row],[Ticket Status]]&lt;&gt;"Closed"),
  AND(Table1[[#This Row],[Ticket Priority]]="High", Table1[[#This Row],[Ticket Status]]="Open")
), "Yes", "No")</f>
        <v>No</v>
      </c>
      <c r="U4738" s="4" t="str">
        <f>IF(Table1[[#This Row],[Ticket Status]]="Closed","Yes","No")</f>
        <v>No</v>
      </c>
      <c r="V4738" s="4" t="str">
        <f>IF(Table1[[#This Row],[Ticket Status]]="Pending Customer Response","Yes","No")</f>
        <v>No</v>
      </c>
      <c r="W4738" s="5">
        <f ca="1">COUNTIFS(Table1[Agent_name],Table1[[#This Row],[Agent_name]],Table1[Month],Table1[[#This Row],[Month]])/160</f>
        <v>0.65625</v>
      </c>
    </row>
    <row r="4739" spans="1:23" x14ac:dyDescent="0.25">
      <c r="A4739">
        <v>4738</v>
      </c>
      <c r="B4739" t="s">
        <v>15442</v>
      </c>
      <c r="C4739" t="s">
        <v>15443</v>
      </c>
      <c r="D4739">
        <v>67</v>
      </c>
      <c r="E4739" t="s">
        <v>29</v>
      </c>
      <c r="F4739" t="s">
        <v>207</v>
      </c>
      <c r="G4739" s="1">
        <v>43851</v>
      </c>
      <c r="H4739" t="s">
        <v>45</v>
      </c>
      <c r="I4739" t="s">
        <v>72</v>
      </c>
      <c r="J4739" s="3" t="s">
        <v>15444</v>
      </c>
      <c r="K4739" t="s">
        <v>39</v>
      </c>
      <c r="L4739" t="s">
        <v>15445</v>
      </c>
      <c r="M4739" t="s">
        <v>143</v>
      </c>
      <c r="N4739" t="s">
        <v>55</v>
      </c>
      <c r="O4739" s="2">
        <v>45078.765613425923</v>
      </c>
      <c r="P4739" s="2">
        <v>45078.113530092596</v>
      </c>
      <c r="Q4739">
        <v>2</v>
      </c>
      <c r="R4739" t="str">
        <f t="shared" ca="1" si="74"/>
        <v>Karan</v>
      </c>
      <c r="S4739" t="str">
        <f>IFERROR(TEXT(DATEVALUE(LEFT(Table1[[#This Row],[Date of Purchase]],10)), "MMMM"), TEXT(Table1[[#This Row],[Date of Purchase]], "MMMM"))</f>
        <v>January</v>
      </c>
      <c r="T4739" t="str">
        <f>IF(OR(
  AND(Table1[[#This Row],[Ticket Priority]]="Critical", Table1[[#This Row],[Ticket Status]]&lt;&gt;"Closed"),
  AND(Table1[[#This Row],[Ticket Priority]]="High", Table1[[#This Row],[Ticket Status]]="Open")
), "Yes", "No")</f>
        <v>No</v>
      </c>
      <c r="U4739" s="4" t="str">
        <f>IF(Table1[[#This Row],[Ticket Status]]="Closed","Yes","No")</f>
        <v>Yes</v>
      </c>
      <c r="V4739" s="4" t="str">
        <f>IF(Table1[[#This Row],[Ticket Status]]="Pending Customer Response","Yes","No")</f>
        <v>No</v>
      </c>
      <c r="W4739" s="5">
        <f ca="1">COUNTIFS(Table1[Agent_name],Table1[[#This Row],[Agent_name]],Table1[Month],Table1[[#This Row],[Month]])/160</f>
        <v>0.21249999999999999</v>
      </c>
    </row>
    <row r="4740" spans="1:23" x14ac:dyDescent="0.25">
      <c r="A4740">
        <v>4739</v>
      </c>
      <c r="B4740" t="s">
        <v>15446</v>
      </c>
      <c r="C4740" t="s">
        <v>15447</v>
      </c>
      <c r="D4740">
        <v>29</v>
      </c>
      <c r="E4740" t="s">
        <v>19</v>
      </c>
      <c r="F4740" t="s">
        <v>223</v>
      </c>
      <c r="G4740" s="1">
        <v>43885</v>
      </c>
      <c r="H4740" t="s">
        <v>21</v>
      </c>
      <c r="I4740" t="s">
        <v>60</v>
      </c>
      <c r="J4740" s="3" t="s">
        <v>15448</v>
      </c>
      <c r="K4740" t="s">
        <v>24</v>
      </c>
      <c r="M4740" t="s">
        <v>143</v>
      </c>
      <c r="N4740" t="s">
        <v>26</v>
      </c>
      <c r="O4740" s="2">
        <v>45078.878831018519</v>
      </c>
      <c r="R4740" t="str">
        <f t="shared" ca="1" si="74"/>
        <v>Sara</v>
      </c>
      <c r="S4740" t="str">
        <f>IFERROR(TEXT(DATEVALUE(LEFT(Table1[[#This Row],[Date of Purchase]],10)), "MMMM"), TEXT(Table1[[#This Row],[Date of Purchase]], "MMMM"))</f>
        <v>February</v>
      </c>
      <c r="T4740" t="str">
        <f>IF(OR(
  AND(Table1[[#This Row],[Ticket Priority]]="Critical", Table1[[#This Row],[Ticket Status]]&lt;&gt;"Closed"),
  AND(Table1[[#This Row],[Ticket Priority]]="High", Table1[[#This Row],[Ticket Status]]="Open")
), "Yes", "No")</f>
        <v>No</v>
      </c>
      <c r="U4740" s="4" t="str">
        <f>IF(Table1[[#This Row],[Ticket Status]]="Closed","Yes","No")</f>
        <v>No</v>
      </c>
      <c r="V4740" s="4" t="str">
        <f>IF(Table1[[#This Row],[Ticket Status]]="Pending Customer Response","Yes","No")</f>
        <v>Yes</v>
      </c>
      <c r="W4740" s="5">
        <f ca="1">COUNTIFS(Table1[Agent_name],Table1[[#This Row],[Agent_name]],Table1[Month],Table1[[#This Row],[Month]])/160</f>
        <v>0.65625</v>
      </c>
    </row>
    <row r="4741" spans="1:23" x14ac:dyDescent="0.25">
      <c r="A4741">
        <v>4740</v>
      </c>
      <c r="B4741" t="s">
        <v>15449</v>
      </c>
      <c r="C4741" t="s">
        <v>15450</v>
      </c>
      <c r="D4741">
        <v>64</v>
      </c>
      <c r="E4741" t="s">
        <v>19</v>
      </c>
      <c r="F4741" t="s">
        <v>117</v>
      </c>
      <c r="G4741" s="1">
        <v>44103</v>
      </c>
      <c r="H4741" t="s">
        <v>66</v>
      </c>
      <c r="I4741" t="s">
        <v>22</v>
      </c>
      <c r="J4741" s="3" t="s">
        <v>15451</v>
      </c>
      <c r="K4741" t="s">
        <v>62</v>
      </c>
      <c r="M4741" t="s">
        <v>89</v>
      </c>
      <c r="N4741" t="s">
        <v>33</v>
      </c>
      <c r="R4741" t="str">
        <f t="shared" ca="1" si="74"/>
        <v>Mohit</v>
      </c>
      <c r="S4741" t="str">
        <f>IFERROR(TEXT(DATEVALUE(LEFT(Table1[[#This Row],[Date of Purchase]],10)), "MMMM"), TEXT(Table1[[#This Row],[Date of Purchase]], "MMMM"))</f>
        <v>September</v>
      </c>
      <c r="T4741" t="str">
        <f>IF(OR(
  AND(Table1[[#This Row],[Ticket Priority]]="Critical", Table1[[#This Row],[Ticket Status]]&lt;&gt;"Closed"),
  AND(Table1[[#This Row],[Ticket Priority]]="High", Table1[[#This Row],[Ticket Status]]="Open")
), "Yes", "No")</f>
        <v>Yes</v>
      </c>
      <c r="U4741" s="4" t="str">
        <f>IF(Table1[[#This Row],[Ticket Status]]="Closed","Yes","No")</f>
        <v>No</v>
      </c>
      <c r="V4741" s="4" t="str">
        <f>IF(Table1[[#This Row],[Ticket Status]]="Pending Customer Response","Yes","No")</f>
        <v>No</v>
      </c>
      <c r="W4741" s="5">
        <f ca="1">COUNTIFS(Table1[Agent_name],Table1[[#This Row],[Agent_name]],Table1[Month],Table1[[#This Row],[Month]])/160</f>
        <v>0.38124999999999998</v>
      </c>
    </row>
    <row r="4742" spans="1:23" x14ac:dyDescent="0.25">
      <c r="A4742">
        <v>4741</v>
      </c>
      <c r="B4742" t="s">
        <v>15452</v>
      </c>
      <c r="C4742" t="s">
        <v>15453</v>
      </c>
      <c r="D4742">
        <v>36</v>
      </c>
      <c r="E4742" t="s">
        <v>58</v>
      </c>
      <c r="F4742" t="s">
        <v>211</v>
      </c>
      <c r="G4742" s="1">
        <v>44462</v>
      </c>
      <c r="H4742" t="s">
        <v>66</v>
      </c>
      <c r="I4742" t="s">
        <v>141</v>
      </c>
      <c r="J4742" s="3" t="s">
        <v>15454</v>
      </c>
      <c r="K4742" t="s">
        <v>62</v>
      </c>
      <c r="M4742" t="s">
        <v>89</v>
      </c>
      <c r="N4742" t="s">
        <v>33</v>
      </c>
      <c r="R4742" t="str">
        <f t="shared" ca="1" si="74"/>
        <v>Neha</v>
      </c>
      <c r="S4742" t="str">
        <f>IFERROR(TEXT(DATEVALUE(LEFT(Table1[[#This Row],[Date of Purchase]],10)), "MMMM"), TEXT(Table1[[#This Row],[Date of Purchase]], "MMMM"))</f>
        <v>September</v>
      </c>
      <c r="T4742" t="str">
        <f>IF(OR(
  AND(Table1[[#This Row],[Ticket Priority]]="Critical", Table1[[#This Row],[Ticket Status]]&lt;&gt;"Closed"),
  AND(Table1[[#This Row],[Ticket Priority]]="High", Table1[[#This Row],[Ticket Status]]="Open")
), "Yes", "No")</f>
        <v>Yes</v>
      </c>
      <c r="U4742" s="4" t="str">
        <f>IF(Table1[[#This Row],[Ticket Status]]="Closed","Yes","No")</f>
        <v>No</v>
      </c>
      <c r="V4742" s="4" t="str">
        <f>IF(Table1[[#This Row],[Ticket Status]]="Pending Customer Response","Yes","No")</f>
        <v>No</v>
      </c>
      <c r="W4742" s="5">
        <f ca="1">COUNTIFS(Table1[Agent_name],Table1[[#This Row],[Agent_name]],Table1[Month],Table1[[#This Row],[Month]])/160</f>
        <v>0.21249999999999999</v>
      </c>
    </row>
    <row r="4743" spans="1:23" x14ac:dyDescent="0.25">
      <c r="A4743">
        <v>4742</v>
      </c>
      <c r="B4743" t="s">
        <v>15455</v>
      </c>
      <c r="C4743" t="s">
        <v>15456</v>
      </c>
      <c r="D4743">
        <v>54</v>
      </c>
      <c r="E4743" t="s">
        <v>19</v>
      </c>
      <c r="F4743" t="s">
        <v>20</v>
      </c>
      <c r="G4743" s="1">
        <v>44423</v>
      </c>
      <c r="H4743" t="s">
        <v>67</v>
      </c>
      <c r="I4743" t="s">
        <v>22</v>
      </c>
      <c r="J4743" s="3" t="s">
        <v>15457</v>
      </c>
      <c r="K4743" t="s">
        <v>62</v>
      </c>
      <c r="M4743" t="s">
        <v>25</v>
      </c>
      <c r="N4743" t="s">
        <v>33</v>
      </c>
      <c r="R4743" t="str">
        <f t="shared" ca="1" si="74"/>
        <v>Divya</v>
      </c>
      <c r="S4743" t="str">
        <f>IFERROR(TEXT(DATEVALUE(LEFT(Table1[[#This Row],[Date of Purchase]],10)), "MMMM"), TEXT(Table1[[#This Row],[Date of Purchase]], "MMMM"))</f>
        <v>August</v>
      </c>
      <c r="T4743" t="str">
        <f>IF(OR(
  AND(Table1[[#This Row],[Ticket Priority]]="Critical", Table1[[#This Row],[Ticket Status]]&lt;&gt;"Closed"),
  AND(Table1[[#This Row],[Ticket Priority]]="High", Table1[[#This Row],[Ticket Status]]="Open")
), "Yes", "No")</f>
        <v>Yes</v>
      </c>
      <c r="U4743" s="4" t="str">
        <f>IF(Table1[[#This Row],[Ticket Status]]="Closed","Yes","No")</f>
        <v>No</v>
      </c>
      <c r="V4743" s="4" t="str">
        <f>IF(Table1[[#This Row],[Ticket Status]]="Pending Customer Response","Yes","No")</f>
        <v>No</v>
      </c>
      <c r="W4743" s="5">
        <f ca="1">COUNTIFS(Table1[Agent_name],Table1[[#This Row],[Agent_name]],Table1[Month],Table1[[#This Row],[Month]])/160</f>
        <v>0.1875</v>
      </c>
    </row>
    <row r="4744" spans="1:23" x14ac:dyDescent="0.25">
      <c r="A4744">
        <v>4743</v>
      </c>
      <c r="B4744" t="s">
        <v>15458</v>
      </c>
      <c r="C4744" t="s">
        <v>15459</v>
      </c>
      <c r="D4744">
        <v>41</v>
      </c>
      <c r="E4744" t="s">
        <v>58</v>
      </c>
      <c r="F4744" t="s">
        <v>36</v>
      </c>
      <c r="G4744" s="1">
        <v>44379</v>
      </c>
      <c r="H4744" t="s">
        <v>59</v>
      </c>
      <c r="I4744" t="s">
        <v>52</v>
      </c>
      <c r="J4744" s="3" t="s">
        <v>15460</v>
      </c>
      <c r="K4744" t="s">
        <v>62</v>
      </c>
      <c r="M4744" t="s">
        <v>25</v>
      </c>
      <c r="N4744" t="s">
        <v>33</v>
      </c>
      <c r="R4744" t="str">
        <f t="shared" ca="1" si="74"/>
        <v>Sara</v>
      </c>
      <c r="S4744" t="str">
        <f>IFERROR(TEXT(DATEVALUE(LEFT(Table1[[#This Row],[Date of Purchase]],10)), "MMMM"), TEXT(Table1[[#This Row],[Date of Purchase]], "MMMM"))</f>
        <v>July</v>
      </c>
      <c r="T4744" t="str">
        <f>IF(OR(
  AND(Table1[[#This Row],[Ticket Priority]]="Critical", Table1[[#This Row],[Ticket Status]]&lt;&gt;"Closed"),
  AND(Table1[[#This Row],[Ticket Priority]]="High", Table1[[#This Row],[Ticket Status]]="Open")
), "Yes", "No")</f>
        <v>Yes</v>
      </c>
      <c r="U4744" s="4" t="str">
        <f>IF(Table1[[#This Row],[Ticket Status]]="Closed","Yes","No")</f>
        <v>No</v>
      </c>
      <c r="V4744" s="4" t="str">
        <f>IF(Table1[[#This Row],[Ticket Status]]="Pending Customer Response","Yes","No")</f>
        <v>No</v>
      </c>
      <c r="W4744" s="5">
        <f ca="1">COUNTIFS(Table1[Agent_name],Table1[[#This Row],[Agent_name]],Table1[Month],Table1[[#This Row],[Month]])/160</f>
        <v>0.6875</v>
      </c>
    </row>
    <row r="4745" spans="1:23" x14ac:dyDescent="0.25">
      <c r="A4745">
        <v>4744</v>
      </c>
      <c r="B4745" t="s">
        <v>7137</v>
      </c>
      <c r="C4745" t="s">
        <v>15461</v>
      </c>
      <c r="D4745">
        <v>66</v>
      </c>
      <c r="E4745" t="s">
        <v>29</v>
      </c>
      <c r="F4745" t="s">
        <v>286</v>
      </c>
      <c r="G4745" s="1">
        <v>44047</v>
      </c>
      <c r="H4745" t="s">
        <v>66</v>
      </c>
      <c r="I4745" t="s">
        <v>52</v>
      </c>
      <c r="J4745" s="3" t="s">
        <v>15462</v>
      </c>
      <c r="K4745" t="s">
        <v>39</v>
      </c>
      <c r="L4745" t="s">
        <v>15463</v>
      </c>
      <c r="M4745" t="s">
        <v>89</v>
      </c>
      <c r="N4745" t="s">
        <v>83</v>
      </c>
      <c r="O4745" s="2">
        <v>45078.462256944447</v>
      </c>
      <c r="P4745" s="2">
        <v>45078.669895833336</v>
      </c>
      <c r="Q4745">
        <v>2</v>
      </c>
      <c r="R4745" t="str">
        <f t="shared" ca="1" si="74"/>
        <v>Aisha</v>
      </c>
      <c r="S4745" t="str">
        <f>IFERROR(TEXT(DATEVALUE(LEFT(Table1[[#This Row],[Date of Purchase]],10)), "MMMM"), TEXT(Table1[[#This Row],[Date of Purchase]], "MMMM"))</f>
        <v>August</v>
      </c>
      <c r="T4745" t="str">
        <f>IF(OR(
  AND(Table1[[#This Row],[Ticket Priority]]="Critical", Table1[[#This Row],[Ticket Status]]&lt;&gt;"Closed"),
  AND(Table1[[#This Row],[Ticket Priority]]="High", Table1[[#This Row],[Ticket Status]]="Open")
), "Yes", "No")</f>
        <v>No</v>
      </c>
      <c r="U4745" s="4" t="str">
        <f>IF(Table1[[#This Row],[Ticket Status]]="Closed","Yes","No")</f>
        <v>Yes</v>
      </c>
      <c r="V4745" s="4" t="str">
        <f>IF(Table1[[#This Row],[Ticket Status]]="Pending Customer Response","Yes","No")</f>
        <v>No</v>
      </c>
      <c r="W4745" s="5">
        <f ca="1">COUNTIFS(Table1[Agent_name],Table1[[#This Row],[Agent_name]],Table1[Month],Table1[[#This Row],[Month]])/160</f>
        <v>0.86250000000000004</v>
      </c>
    </row>
    <row r="4746" spans="1:23" x14ac:dyDescent="0.25">
      <c r="A4746">
        <v>4745</v>
      </c>
      <c r="B4746" t="s">
        <v>15464</v>
      </c>
      <c r="C4746" t="s">
        <v>15465</v>
      </c>
      <c r="D4746">
        <v>66</v>
      </c>
      <c r="E4746" t="s">
        <v>58</v>
      </c>
      <c r="F4746" t="s">
        <v>81</v>
      </c>
      <c r="G4746" s="1">
        <v>44321</v>
      </c>
      <c r="H4746" t="s">
        <v>21</v>
      </c>
      <c r="I4746" t="s">
        <v>72</v>
      </c>
      <c r="J4746" s="3" t="s">
        <v>15466</v>
      </c>
      <c r="K4746" t="s">
        <v>62</v>
      </c>
      <c r="M4746" t="s">
        <v>89</v>
      </c>
      <c r="N4746" t="s">
        <v>26</v>
      </c>
      <c r="R4746" t="str">
        <f t="shared" ca="1" si="74"/>
        <v>Neha</v>
      </c>
      <c r="S4746" t="str">
        <f>IFERROR(TEXT(DATEVALUE(LEFT(Table1[[#This Row],[Date of Purchase]],10)), "MMMM"), TEXT(Table1[[#This Row],[Date of Purchase]], "MMMM"))</f>
        <v>May</v>
      </c>
      <c r="T4746" t="str">
        <f>IF(OR(
  AND(Table1[[#This Row],[Ticket Priority]]="Critical", Table1[[#This Row],[Ticket Status]]&lt;&gt;"Closed"),
  AND(Table1[[#This Row],[Ticket Priority]]="High", Table1[[#This Row],[Ticket Status]]="Open")
), "Yes", "No")</f>
        <v>Yes</v>
      </c>
      <c r="U4746" s="4" t="str">
        <f>IF(Table1[[#This Row],[Ticket Status]]="Closed","Yes","No")</f>
        <v>No</v>
      </c>
      <c r="V4746" s="4" t="str">
        <f>IF(Table1[[#This Row],[Ticket Status]]="Pending Customer Response","Yes","No")</f>
        <v>No</v>
      </c>
      <c r="W4746" s="5">
        <f ca="1">COUNTIFS(Table1[Agent_name],Table1[[#This Row],[Agent_name]],Table1[Month],Table1[[#This Row],[Month]])/160</f>
        <v>0.20624999999999999</v>
      </c>
    </row>
    <row r="4747" spans="1:23" x14ac:dyDescent="0.25">
      <c r="A4747">
        <v>4746</v>
      </c>
      <c r="B4747" t="s">
        <v>15467</v>
      </c>
      <c r="C4747" t="s">
        <v>15468</v>
      </c>
      <c r="D4747">
        <v>30</v>
      </c>
      <c r="E4747" t="s">
        <v>58</v>
      </c>
      <c r="F4747" t="s">
        <v>249</v>
      </c>
      <c r="G4747" s="1">
        <v>44003</v>
      </c>
      <c r="H4747" t="s">
        <v>21</v>
      </c>
      <c r="I4747" t="s">
        <v>67</v>
      </c>
      <c r="J4747" s="3" t="s">
        <v>15469</v>
      </c>
      <c r="K4747" t="s">
        <v>39</v>
      </c>
      <c r="L4747" t="s">
        <v>15470</v>
      </c>
      <c r="M4747" t="s">
        <v>41</v>
      </c>
      <c r="N4747" t="s">
        <v>55</v>
      </c>
      <c r="O4747" s="2">
        <v>45078.839375000003</v>
      </c>
      <c r="P4747" s="2">
        <v>45078.333124999997</v>
      </c>
      <c r="Q4747">
        <v>1</v>
      </c>
      <c r="R4747" t="str">
        <f t="shared" ca="1" si="74"/>
        <v>Priya</v>
      </c>
      <c r="S4747" t="str">
        <f>IFERROR(TEXT(DATEVALUE(LEFT(Table1[[#This Row],[Date of Purchase]],10)), "MMMM"), TEXT(Table1[[#This Row],[Date of Purchase]], "MMMM"))</f>
        <v>June</v>
      </c>
      <c r="T4747" t="str">
        <f>IF(OR(
  AND(Table1[[#This Row],[Ticket Priority]]="Critical", Table1[[#This Row],[Ticket Status]]&lt;&gt;"Closed"),
  AND(Table1[[#This Row],[Ticket Priority]]="High", Table1[[#This Row],[Ticket Status]]="Open")
), "Yes", "No")</f>
        <v>No</v>
      </c>
      <c r="U4747" s="4" t="str">
        <f>IF(Table1[[#This Row],[Ticket Status]]="Closed","Yes","No")</f>
        <v>Yes</v>
      </c>
      <c r="V4747" s="4" t="str">
        <f>IF(Table1[[#This Row],[Ticket Status]]="Pending Customer Response","Yes","No")</f>
        <v>No</v>
      </c>
      <c r="W4747" s="5">
        <f ca="1">COUNTIFS(Table1[Agent_name],Table1[[#This Row],[Agent_name]],Table1[Month],Table1[[#This Row],[Month]])/160</f>
        <v>0.35625000000000001</v>
      </c>
    </row>
    <row r="4748" spans="1:23" x14ac:dyDescent="0.25">
      <c r="A4748">
        <v>4747</v>
      </c>
      <c r="B4748" t="s">
        <v>15471</v>
      </c>
      <c r="C4748" t="s">
        <v>15472</v>
      </c>
      <c r="D4748">
        <v>37</v>
      </c>
      <c r="E4748" t="s">
        <v>19</v>
      </c>
      <c r="F4748" t="s">
        <v>76</v>
      </c>
      <c r="G4748" s="1">
        <v>43925</v>
      </c>
      <c r="H4748" t="s">
        <v>67</v>
      </c>
      <c r="I4748" t="s">
        <v>99</v>
      </c>
      <c r="J4748" s="3" t="s">
        <v>15473</v>
      </c>
      <c r="K4748" t="s">
        <v>39</v>
      </c>
      <c r="L4748" t="s">
        <v>15474</v>
      </c>
      <c r="M4748" t="s">
        <v>89</v>
      </c>
      <c r="N4748" t="s">
        <v>83</v>
      </c>
      <c r="O4748" s="2">
        <v>45078.260914351849</v>
      </c>
      <c r="P4748" s="2">
        <v>45078.253969907404</v>
      </c>
      <c r="Q4748">
        <v>2</v>
      </c>
      <c r="R4748" t="str">
        <f t="shared" ca="1" si="74"/>
        <v>Aisha</v>
      </c>
      <c r="S4748" t="str">
        <f>IFERROR(TEXT(DATEVALUE(LEFT(Table1[[#This Row],[Date of Purchase]],10)), "MMMM"), TEXT(Table1[[#This Row],[Date of Purchase]], "MMMM"))</f>
        <v>April</v>
      </c>
      <c r="T4748" t="str">
        <f>IF(OR(
  AND(Table1[[#This Row],[Ticket Priority]]="Critical", Table1[[#This Row],[Ticket Status]]&lt;&gt;"Closed"),
  AND(Table1[[#This Row],[Ticket Priority]]="High", Table1[[#This Row],[Ticket Status]]="Open")
), "Yes", "No")</f>
        <v>No</v>
      </c>
      <c r="U4748" s="4" t="str">
        <f>IF(Table1[[#This Row],[Ticket Status]]="Closed","Yes","No")</f>
        <v>Yes</v>
      </c>
      <c r="V4748" s="4" t="str">
        <f>IF(Table1[[#This Row],[Ticket Status]]="Pending Customer Response","Yes","No")</f>
        <v>No</v>
      </c>
      <c r="W4748" s="5">
        <f ca="1">COUNTIFS(Table1[Agent_name],Table1[[#This Row],[Agent_name]],Table1[Month],Table1[[#This Row],[Month]])/160</f>
        <v>0.81874999999999998</v>
      </c>
    </row>
    <row r="4749" spans="1:23" x14ac:dyDescent="0.25">
      <c r="A4749">
        <v>4748</v>
      </c>
      <c r="B4749" t="s">
        <v>15475</v>
      </c>
      <c r="C4749" t="s">
        <v>15476</v>
      </c>
      <c r="D4749">
        <v>31</v>
      </c>
      <c r="E4749" t="s">
        <v>58</v>
      </c>
      <c r="F4749" t="s">
        <v>317</v>
      </c>
      <c r="G4749" s="1">
        <v>44369</v>
      </c>
      <c r="H4749" t="s">
        <v>67</v>
      </c>
      <c r="I4749" t="s">
        <v>67</v>
      </c>
      <c r="J4749" s="3" t="s">
        <v>15477</v>
      </c>
      <c r="K4749" t="s">
        <v>62</v>
      </c>
      <c r="M4749" t="s">
        <v>143</v>
      </c>
      <c r="N4749" t="s">
        <v>55</v>
      </c>
      <c r="R4749" t="str">
        <f t="shared" ca="1" si="74"/>
        <v>Priya</v>
      </c>
      <c r="S4749" t="str">
        <f>IFERROR(TEXT(DATEVALUE(LEFT(Table1[[#This Row],[Date of Purchase]],10)), "MMMM"), TEXT(Table1[[#This Row],[Date of Purchase]], "MMMM"))</f>
        <v>June</v>
      </c>
      <c r="T4749" t="str">
        <f>IF(OR(
  AND(Table1[[#This Row],[Ticket Priority]]="Critical", Table1[[#This Row],[Ticket Status]]&lt;&gt;"Closed"),
  AND(Table1[[#This Row],[Ticket Priority]]="High", Table1[[#This Row],[Ticket Status]]="Open")
), "Yes", "No")</f>
        <v>No</v>
      </c>
      <c r="U4749" s="4" t="str">
        <f>IF(Table1[[#This Row],[Ticket Status]]="Closed","Yes","No")</f>
        <v>No</v>
      </c>
      <c r="V4749" s="4" t="str">
        <f>IF(Table1[[#This Row],[Ticket Status]]="Pending Customer Response","Yes","No")</f>
        <v>No</v>
      </c>
      <c r="W4749" s="5">
        <f ca="1">COUNTIFS(Table1[Agent_name],Table1[[#This Row],[Agent_name]],Table1[Month],Table1[[#This Row],[Month]])/160</f>
        <v>0.35625000000000001</v>
      </c>
    </row>
    <row r="4750" spans="1:23" x14ac:dyDescent="0.25">
      <c r="A4750">
        <v>4749</v>
      </c>
      <c r="B4750" t="s">
        <v>15478</v>
      </c>
      <c r="C4750" t="s">
        <v>15479</v>
      </c>
      <c r="D4750">
        <v>24</v>
      </c>
      <c r="E4750" t="s">
        <v>58</v>
      </c>
      <c r="F4750" t="s">
        <v>112</v>
      </c>
      <c r="G4750" s="1">
        <v>44049</v>
      </c>
      <c r="H4750" t="s">
        <v>66</v>
      </c>
      <c r="I4750" t="s">
        <v>37</v>
      </c>
      <c r="J4750" s="3" t="s">
        <v>15480</v>
      </c>
      <c r="K4750" t="s">
        <v>39</v>
      </c>
      <c r="L4750" t="s">
        <v>15481</v>
      </c>
      <c r="M4750" t="s">
        <v>25</v>
      </c>
      <c r="N4750" t="s">
        <v>83</v>
      </c>
      <c r="O4750" s="2">
        <v>45078.051238425927</v>
      </c>
      <c r="P4750" s="2">
        <v>45078.877627314818</v>
      </c>
      <c r="Q4750">
        <v>1</v>
      </c>
      <c r="R4750" t="str">
        <f t="shared" ca="1" si="74"/>
        <v>Divya</v>
      </c>
      <c r="S4750" t="str">
        <f>IFERROR(TEXT(DATEVALUE(LEFT(Table1[[#This Row],[Date of Purchase]],10)), "MMMM"), TEXT(Table1[[#This Row],[Date of Purchase]], "MMMM"))</f>
        <v>August</v>
      </c>
      <c r="T4750" t="str">
        <f>IF(OR(
  AND(Table1[[#This Row],[Ticket Priority]]="Critical", Table1[[#This Row],[Ticket Status]]&lt;&gt;"Closed"),
  AND(Table1[[#This Row],[Ticket Priority]]="High", Table1[[#This Row],[Ticket Status]]="Open")
), "Yes", "No")</f>
        <v>No</v>
      </c>
      <c r="U4750" s="4" t="str">
        <f>IF(Table1[[#This Row],[Ticket Status]]="Closed","Yes","No")</f>
        <v>Yes</v>
      </c>
      <c r="V4750" s="4" t="str">
        <f>IF(Table1[[#This Row],[Ticket Status]]="Pending Customer Response","Yes","No")</f>
        <v>No</v>
      </c>
      <c r="W4750" s="5">
        <f ca="1">COUNTIFS(Table1[Agent_name],Table1[[#This Row],[Agent_name]],Table1[Month],Table1[[#This Row],[Month]])/160</f>
        <v>0.1875</v>
      </c>
    </row>
    <row r="4751" spans="1:23" x14ac:dyDescent="0.25">
      <c r="A4751">
        <v>4750</v>
      </c>
      <c r="B4751" t="s">
        <v>15482</v>
      </c>
      <c r="C4751" t="s">
        <v>15483</v>
      </c>
      <c r="D4751">
        <v>51</v>
      </c>
      <c r="E4751" t="s">
        <v>29</v>
      </c>
      <c r="F4751" t="s">
        <v>86</v>
      </c>
      <c r="G4751" s="1">
        <v>44138</v>
      </c>
      <c r="H4751" t="s">
        <v>45</v>
      </c>
      <c r="I4751" t="s">
        <v>52</v>
      </c>
      <c r="J4751" s="3" t="s">
        <v>15484</v>
      </c>
      <c r="K4751" t="s">
        <v>62</v>
      </c>
      <c r="M4751" t="s">
        <v>89</v>
      </c>
      <c r="N4751" t="s">
        <v>33</v>
      </c>
      <c r="Q4751">
        <v>5</v>
      </c>
      <c r="R4751" t="str">
        <f t="shared" ca="1" si="74"/>
        <v>Sara</v>
      </c>
      <c r="S4751" t="str">
        <f>IFERROR(TEXT(DATEVALUE(LEFT(Table1[[#This Row],[Date of Purchase]],10)), "MMMM"), TEXT(Table1[[#This Row],[Date of Purchase]], "MMMM"))</f>
        <v>November</v>
      </c>
      <c r="T4751" t="str">
        <f>IF(OR(
  AND(Table1[[#This Row],[Ticket Priority]]="Critical", Table1[[#This Row],[Ticket Status]]&lt;&gt;"Closed"),
  AND(Table1[[#This Row],[Ticket Priority]]="High", Table1[[#This Row],[Ticket Status]]="Open")
), "Yes", "No")</f>
        <v>Yes</v>
      </c>
      <c r="U4751" s="4" t="str">
        <f>IF(Table1[[#This Row],[Ticket Status]]="Closed","Yes","No")</f>
        <v>No</v>
      </c>
      <c r="V4751" s="4" t="str">
        <f>IF(Table1[[#This Row],[Ticket Status]]="Pending Customer Response","Yes","No")</f>
        <v>No</v>
      </c>
      <c r="W4751" s="5">
        <f ca="1">COUNTIFS(Table1[Agent_name],Table1[[#This Row],[Agent_name]],Table1[Month],Table1[[#This Row],[Month]])/160</f>
        <v>0.79374999999999996</v>
      </c>
    </row>
    <row r="4752" spans="1:23" x14ac:dyDescent="0.25">
      <c r="A4752">
        <v>4751</v>
      </c>
      <c r="B4752" t="s">
        <v>15485</v>
      </c>
      <c r="C4752" t="s">
        <v>15486</v>
      </c>
      <c r="D4752">
        <v>50</v>
      </c>
      <c r="E4752" t="s">
        <v>19</v>
      </c>
      <c r="F4752" t="s">
        <v>173</v>
      </c>
      <c r="G4752" s="1">
        <v>43905</v>
      </c>
      <c r="H4752" t="s">
        <v>67</v>
      </c>
      <c r="I4752" t="s">
        <v>59</v>
      </c>
      <c r="J4752" s="3" t="s">
        <v>15487</v>
      </c>
      <c r="K4752" t="s">
        <v>62</v>
      </c>
      <c r="M4752" t="s">
        <v>143</v>
      </c>
      <c r="N4752" t="s">
        <v>55</v>
      </c>
      <c r="R4752" t="str">
        <f t="shared" ca="1" si="74"/>
        <v>Arjun</v>
      </c>
      <c r="S4752" t="str">
        <f>IFERROR(TEXT(DATEVALUE(LEFT(Table1[[#This Row],[Date of Purchase]],10)), "MMMM"), TEXT(Table1[[#This Row],[Date of Purchase]], "MMMM"))</f>
        <v>March</v>
      </c>
      <c r="T4752" t="str">
        <f>IF(OR(
  AND(Table1[[#This Row],[Ticket Priority]]="Critical", Table1[[#This Row],[Ticket Status]]&lt;&gt;"Closed"),
  AND(Table1[[#This Row],[Ticket Priority]]="High", Table1[[#This Row],[Ticket Status]]="Open")
), "Yes", "No")</f>
        <v>No</v>
      </c>
      <c r="U4752" s="4" t="str">
        <f>IF(Table1[[#This Row],[Ticket Status]]="Closed","Yes","No")</f>
        <v>No</v>
      </c>
      <c r="V4752" s="4" t="str">
        <f>IF(Table1[[#This Row],[Ticket Status]]="Pending Customer Response","Yes","No")</f>
        <v>No</v>
      </c>
      <c r="W4752" s="5">
        <f ca="1">COUNTIFS(Table1[Agent_name],Table1[[#This Row],[Agent_name]],Table1[Month],Table1[[#This Row],[Month]])/160</f>
        <v>0.23125000000000001</v>
      </c>
    </row>
    <row r="4753" spans="1:23" x14ac:dyDescent="0.25">
      <c r="A4753">
        <v>4752</v>
      </c>
      <c r="B4753" t="s">
        <v>15488</v>
      </c>
      <c r="C4753" t="s">
        <v>15489</v>
      </c>
      <c r="D4753">
        <v>62</v>
      </c>
      <c r="E4753" t="s">
        <v>29</v>
      </c>
      <c r="F4753" t="s">
        <v>117</v>
      </c>
      <c r="G4753" s="1">
        <v>43978</v>
      </c>
      <c r="H4753" t="s">
        <v>59</v>
      </c>
      <c r="I4753" t="s">
        <v>67</v>
      </c>
      <c r="J4753" s="3" t="s">
        <v>442</v>
      </c>
      <c r="K4753" t="s">
        <v>24</v>
      </c>
      <c r="M4753" t="s">
        <v>143</v>
      </c>
      <c r="N4753" t="s">
        <v>55</v>
      </c>
      <c r="O4753" s="2">
        <v>45078.248483796298</v>
      </c>
      <c r="R4753" t="str">
        <f t="shared" ca="1" si="74"/>
        <v>Ravi</v>
      </c>
      <c r="S4753" t="str">
        <f>IFERROR(TEXT(DATEVALUE(LEFT(Table1[[#This Row],[Date of Purchase]],10)), "MMMM"), TEXT(Table1[[#This Row],[Date of Purchase]], "MMMM"))</f>
        <v>May</v>
      </c>
      <c r="T4753" t="str">
        <f>IF(OR(
  AND(Table1[[#This Row],[Ticket Priority]]="Critical", Table1[[#This Row],[Ticket Status]]&lt;&gt;"Closed"),
  AND(Table1[[#This Row],[Ticket Priority]]="High", Table1[[#This Row],[Ticket Status]]="Open")
), "Yes", "No")</f>
        <v>No</v>
      </c>
      <c r="U4753" s="4" t="str">
        <f>IF(Table1[[#This Row],[Ticket Status]]="Closed","Yes","No")</f>
        <v>No</v>
      </c>
      <c r="V4753" s="4" t="str">
        <f>IF(Table1[[#This Row],[Ticket Status]]="Pending Customer Response","Yes","No")</f>
        <v>Yes</v>
      </c>
      <c r="W4753" s="5">
        <f ca="1">COUNTIFS(Table1[Agent_name],Table1[[#This Row],[Agent_name]],Table1[Month],Table1[[#This Row],[Month]])/160</f>
        <v>0.67500000000000004</v>
      </c>
    </row>
    <row r="4754" spans="1:23" x14ac:dyDescent="0.25">
      <c r="A4754">
        <v>4753</v>
      </c>
      <c r="B4754" t="s">
        <v>15490</v>
      </c>
      <c r="C4754" t="s">
        <v>15491</v>
      </c>
      <c r="D4754">
        <v>19</v>
      </c>
      <c r="E4754" t="s">
        <v>29</v>
      </c>
      <c r="F4754" t="s">
        <v>30</v>
      </c>
      <c r="G4754" s="1">
        <v>44288</v>
      </c>
      <c r="H4754" t="s">
        <v>66</v>
      </c>
      <c r="I4754" t="s">
        <v>113</v>
      </c>
      <c r="J4754" s="3" t="s">
        <v>15492</v>
      </c>
      <c r="K4754" t="s">
        <v>39</v>
      </c>
      <c r="L4754" t="s">
        <v>15493</v>
      </c>
      <c r="M4754" t="s">
        <v>41</v>
      </c>
      <c r="N4754" t="s">
        <v>83</v>
      </c>
      <c r="O4754" s="2">
        <v>45078.958229166667</v>
      </c>
      <c r="P4754" s="2">
        <v>45078.927673611113</v>
      </c>
      <c r="Q4754">
        <v>4</v>
      </c>
      <c r="R4754" t="str">
        <f t="shared" ca="1" si="74"/>
        <v>Mohit</v>
      </c>
      <c r="S4754" t="str">
        <f>IFERROR(TEXT(DATEVALUE(LEFT(Table1[[#This Row],[Date of Purchase]],10)), "MMMM"), TEXT(Table1[[#This Row],[Date of Purchase]], "MMMM"))</f>
        <v>April</v>
      </c>
      <c r="T4754" t="str">
        <f>IF(OR(
  AND(Table1[[#This Row],[Ticket Priority]]="Critical", Table1[[#This Row],[Ticket Status]]&lt;&gt;"Closed"),
  AND(Table1[[#This Row],[Ticket Priority]]="High", Table1[[#This Row],[Ticket Status]]="Open")
), "Yes", "No")</f>
        <v>No</v>
      </c>
      <c r="U4754" s="4" t="str">
        <f>IF(Table1[[#This Row],[Ticket Status]]="Closed","Yes","No")</f>
        <v>Yes</v>
      </c>
      <c r="V4754" s="4" t="str">
        <f>IF(Table1[[#This Row],[Ticket Status]]="Pending Customer Response","Yes","No")</f>
        <v>No</v>
      </c>
      <c r="W4754" s="5">
        <f ca="1">COUNTIFS(Table1[Agent_name],Table1[[#This Row],[Agent_name]],Table1[Month],Table1[[#This Row],[Month]])/160</f>
        <v>0.45</v>
      </c>
    </row>
    <row r="4755" spans="1:23" x14ac:dyDescent="0.25">
      <c r="A4755">
        <v>4754</v>
      </c>
      <c r="B4755" t="s">
        <v>15494</v>
      </c>
      <c r="C4755" t="s">
        <v>15495</v>
      </c>
      <c r="D4755">
        <v>52</v>
      </c>
      <c r="E4755" t="s">
        <v>58</v>
      </c>
      <c r="F4755" t="s">
        <v>383</v>
      </c>
      <c r="G4755" s="1">
        <v>44109</v>
      </c>
      <c r="H4755" t="s">
        <v>67</v>
      </c>
      <c r="I4755" t="s">
        <v>72</v>
      </c>
      <c r="J4755" s="3" t="s">
        <v>15496</v>
      </c>
      <c r="K4755" t="s">
        <v>24</v>
      </c>
      <c r="M4755" t="s">
        <v>89</v>
      </c>
      <c r="N4755" t="s">
        <v>26</v>
      </c>
      <c r="O4755" s="2">
        <v>45078.745057870372</v>
      </c>
      <c r="R4755" t="str">
        <f t="shared" ca="1" si="74"/>
        <v>Sara</v>
      </c>
      <c r="S4755" t="str">
        <f>IFERROR(TEXT(DATEVALUE(LEFT(Table1[[#This Row],[Date of Purchase]],10)), "MMMM"), TEXT(Table1[[#This Row],[Date of Purchase]], "MMMM"))</f>
        <v>October</v>
      </c>
      <c r="T4755" t="str">
        <f>IF(OR(
  AND(Table1[[#This Row],[Ticket Priority]]="Critical", Table1[[#This Row],[Ticket Status]]&lt;&gt;"Closed"),
  AND(Table1[[#This Row],[Ticket Priority]]="High", Table1[[#This Row],[Ticket Status]]="Open")
), "Yes", "No")</f>
        <v>No</v>
      </c>
      <c r="U4755" s="4" t="str">
        <f>IF(Table1[[#This Row],[Ticket Status]]="Closed","Yes","No")</f>
        <v>No</v>
      </c>
      <c r="V4755" s="4" t="str">
        <f>IF(Table1[[#This Row],[Ticket Status]]="Pending Customer Response","Yes","No")</f>
        <v>Yes</v>
      </c>
      <c r="W4755" s="5">
        <f ca="1">COUNTIFS(Table1[Agent_name],Table1[[#This Row],[Agent_name]],Table1[Month],Table1[[#This Row],[Month]])/160</f>
        <v>0.66874999999999996</v>
      </c>
    </row>
    <row r="4756" spans="1:23" x14ac:dyDescent="0.25">
      <c r="A4756">
        <v>4755</v>
      </c>
      <c r="B4756" t="s">
        <v>15497</v>
      </c>
      <c r="C4756" t="s">
        <v>15498</v>
      </c>
      <c r="D4756">
        <v>28</v>
      </c>
      <c r="E4756" t="s">
        <v>58</v>
      </c>
      <c r="F4756" t="s">
        <v>44</v>
      </c>
      <c r="G4756" s="1">
        <v>44228</v>
      </c>
      <c r="H4756" t="s">
        <v>21</v>
      </c>
      <c r="I4756" t="s">
        <v>177</v>
      </c>
      <c r="J4756" s="3" t="s">
        <v>15499</v>
      </c>
      <c r="K4756" t="s">
        <v>24</v>
      </c>
      <c r="M4756" t="s">
        <v>89</v>
      </c>
      <c r="N4756" t="s">
        <v>26</v>
      </c>
      <c r="O4756" s="2">
        <v>45078.929791666669</v>
      </c>
      <c r="R4756" t="str">
        <f t="shared" ca="1" si="74"/>
        <v>Divya</v>
      </c>
      <c r="S4756" t="str">
        <f>IFERROR(TEXT(DATEVALUE(LEFT(Table1[[#This Row],[Date of Purchase]],10)), "MMMM"), TEXT(Table1[[#This Row],[Date of Purchase]], "MMMM"))</f>
        <v>February</v>
      </c>
      <c r="T4756" t="str">
        <f>IF(OR(
  AND(Table1[[#This Row],[Ticket Priority]]="Critical", Table1[[#This Row],[Ticket Status]]&lt;&gt;"Closed"),
  AND(Table1[[#This Row],[Ticket Priority]]="High", Table1[[#This Row],[Ticket Status]]="Open")
), "Yes", "No")</f>
        <v>No</v>
      </c>
      <c r="U4756" s="4" t="str">
        <f>IF(Table1[[#This Row],[Ticket Status]]="Closed","Yes","No")</f>
        <v>No</v>
      </c>
      <c r="V4756" s="4" t="str">
        <f>IF(Table1[[#This Row],[Ticket Status]]="Pending Customer Response","Yes","No")</f>
        <v>Yes</v>
      </c>
      <c r="W4756" s="5">
        <f ca="1">COUNTIFS(Table1[Agent_name],Table1[[#This Row],[Agent_name]],Table1[Month],Table1[[#This Row],[Month]])/160</f>
        <v>0.25624999999999998</v>
      </c>
    </row>
    <row r="4757" spans="1:23" x14ac:dyDescent="0.25">
      <c r="A4757">
        <v>4756</v>
      </c>
      <c r="B4757" t="s">
        <v>15500</v>
      </c>
      <c r="C4757" t="s">
        <v>15501</v>
      </c>
      <c r="D4757">
        <v>20</v>
      </c>
      <c r="E4757" t="s">
        <v>58</v>
      </c>
      <c r="F4757" t="s">
        <v>397</v>
      </c>
      <c r="G4757" s="1">
        <v>44277</v>
      </c>
      <c r="H4757" t="s">
        <v>59</v>
      </c>
      <c r="I4757" t="s">
        <v>46</v>
      </c>
      <c r="J4757" s="3" t="s">
        <v>15502</v>
      </c>
      <c r="K4757" t="s">
        <v>24</v>
      </c>
      <c r="M4757" t="s">
        <v>143</v>
      </c>
      <c r="N4757" t="s">
        <v>55</v>
      </c>
      <c r="O4757" s="2">
        <v>45078.095081018517</v>
      </c>
      <c r="R4757" t="str">
        <f t="shared" ca="1" si="74"/>
        <v>Arjun</v>
      </c>
      <c r="S4757" t="str">
        <f>IFERROR(TEXT(DATEVALUE(LEFT(Table1[[#This Row],[Date of Purchase]],10)), "MMMM"), TEXT(Table1[[#This Row],[Date of Purchase]], "MMMM"))</f>
        <v>March</v>
      </c>
      <c r="T4757" t="str">
        <f>IF(OR(
  AND(Table1[[#This Row],[Ticket Priority]]="Critical", Table1[[#This Row],[Ticket Status]]&lt;&gt;"Closed"),
  AND(Table1[[#This Row],[Ticket Priority]]="High", Table1[[#This Row],[Ticket Status]]="Open")
), "Yes", "No")</f>
        <v>No</v>
      </c>
      <c r="U4757" s="4" t="str">
        <f>IF(Table1[[#This Row],[Ticket Status]]="Closed","Yes","No")</f>
        <v>No</v>
      </c>
      <c r="V4757" s="4" t="str">
        <f>IF(Table1[[#This Row],[Ticket Status]]="Pending Customer Response","Yes","No")</f>
        <v>Yes</v>
      </c>
      <c r="W4757" s="5">
        <f ca="1">COUNTIFS(Table1[Agent_name],Table1[[#This Row],[Agent_name]],Table1[Month],Table1[[#This Row],[Month]])/160</f>
        <v>0.23125000000000001</v>
      </c>
    </row>
    <row r="4758" spans="1:23" x14ac:dyDescent="0.25">
      <c r="A4758">
        <v>4757</v>
      </c>
      <c r="B4758" t="s">
        <v>15503</v>
      </c>
      <c r="C4758" t="s">
        <v>15504</v>
      </c>
      <c r="D4758">
        <v>28</v>
      </c>
      <c r="E4758" t="s">
        <v>29</v>
      </c>
      <c r="F4758" t="s">
        <v>71</v>
      </c>
      <c r="G4758" s="1">
        <v>43915</v>
      </c>
      <c r="H4758" t="s">
        <v>45</v>
      </c>
      <c r="I4758" t="s">
        <v>60</v>
      </c>
      <c r="J4758" s="3" t="s">
        <v>15505</v>
      </c>
      <c r="K4758" t="s">
        <v>62</v>
      </c>
      <c r="M4758" t="s">
        <v>41</v>
      </c>
      <c r="N4758" t="s">
        <v>55</v>
      </c>
      <c r="R4758" t="str">
        <f t="shared" ca="1" si="74"/>
        <v>Meera</v>
      </c>
      <c r="S4758" t="str">
        <f>IFERROR(TEXT(DATEVALUE(LEFT(Table1[[#This Row],[Date of Purchase]],10)), "MMMM"), TEXT(Table1[[#This Row],[Date of Purchase]], "MMMM"))</f>
        <v>March</v>
      </c>
      <c r="T4758" t="str">
        <f>IF(OR(
  AND(Table1[[#This Row],[Ticket Priority]]="Critical", Table1[[#This Row],[Ticket Status]]&lt;&gt;"Closed"),
  AND(Table1[[#This Row],[Ticket Priority]]="High", Table1[[#This Row],[Ticket Status]]="Open")
), "Yes", "No")</f>
        <v>No</v>
      </c>
      <c r="U4758" s="4" t="str">
        <f>IF(Table1[[#This Row],[Ticket Status]]="Closed","Yes","No")</f>
        <v>No</v>
      </c>
      <c r="V4758" s="4" t="str">
        <f>IF(Table1[[#This Row],[Ticket Status]]="Pending Customer Response","Yes","No")</f>
        <v>No</v>
      </c>
      <c r="W4758" s="5">
        <f ca="1">COUNTIFS(Table1[Agent_name],Table1[[#This Row],[Agent_name]],Table1[Month],Table1[[#This Row],[Month]])/160</f>
        <v>0.21249999999999999</v>
      </c>
    </row>
    <row r="4759" spans="1:23" x14ac:dyDescent="0.25">
      <c r="A4759">
        <v>4758</v>
      </c>
      <c r="B4759" t="s">
        <v>15506</v>
      </c>
      <c r="C4759" t="s">
        <v>15507</v>
      </c>
      <c r="D4759">
        <v>39</v>
      </c>
      <c r="E4759" t="s">
        <v>19</v>
      </c>
      <c r="F4759" t="s">
        <v>92</v>
      </c>
      <c r="G4759" s="1">
        <v>44470</v>
      </c>
      <c r="H4759" t="s">
        <v>59</v>
      </c>
      <c r="I4759" t="s">
        <v>67</v>
      </c>
      <c r="J4759" s="3" t="s">
        <v>15508</v>
      </c>
      <c r="K4759" t="s">
        <v>62</v>
      </c>
      <c r="M4759" t="s">
        <v>25</v>
      </c>
      <c r="N4759" t="s">
        <v>83</v>
      </c>
      <c r="R4759" t="str">
        <f t="shared" ca="1" si="74"/>
        <v>Mohit</v>
      </c>
      <c r="S4759" t="str">
        <f>IFERROR(TEXT(DATEVALUE(LEFT(Table1[[#This Row],[Date of Purchase]],10)), "MMMM"), TEXT(Table1[[#This Row],[Date of Purchase]], "MMMM"))</f>
        <v>October</v>
      </c>
      <c r="T4759" t="str">
        <f>IF(OR(
  AND(Table1[[#This Row],[Ticket Priority]]="Critical", Table1[[#This Row],[Ticket Status]]&lt;&gt;"Closed"),
  AND(Table1[[#This Row],[Ticket Priority]]="High", Table1[[#This Row],[Ticket Status]]="Open")
), "Yes", "No")</f>
        <v>Yes</v>
      </c>
      <c r="U4759" s="4" t="str">
        <f>IF(Table1[[#This Row],[Ticket Status]]="Closed","Yes","No")</f>
        <v>No</v>
      </c>
      <c r="V4759" s="4" t="str">
        <f>IF(Table1[[#This Row],[Ticket Status]]="Pending Customer Response","Yes","No")</f>
        <v>No</v>
      </c>
      <c r="W4759" s="5">
        <f ca="1">COUNTIFS(Table1[Agent_name],Table1[[#This Row],[Agent_name]],Table1[Month],Table1[[#This Row],[Month]])/160</f>
        <v>0.49375000000000002</v>
      </c>
    </row>
    <row r="4760" spans="1:23" x14ac:dyDescent="0.25">
      <c r="A4760">
        <v>4759</v>
      </c>
      <c r="B4760" t="s">
        <v>15509</v>
      </c>
      <c r="C4760" t="s">
        <v>15510</v>
      </c>
      <c r="D4760">
        <v>26</v>
      </c>
      <c r="E4760" t="s">
        <v>19</v>
      </c>
      <c r="F4760" t="s">
        <v>92</v>
      </c>
      <c r="G4760" s="1">
        <v>44140</v>
      </c>
      <c r="H4760" t="s">
        <v>67</v>
      </c>
      <c r="I4760" t="s">
        <v>141</v>
      </c>
      <c r="J4760" s="3" t="s">
        <v>15511</v>
      </c>
      <c r="K4760" t="s">
        <v>62</v>
      </c>
      <c r="M4760" t="s">
        <v>41</v>
      </c>
      <c r="N4760" t="s">
        <v>33</v>
      </c>
      <c r="Q4760">
        <v>5</v>
      </c>
      <c r="R4760" t="str">
        <f t="shared" ca="1" si="74"/>
        <v>Aisha</v>
      </c>
      <c r="S4760" t="str">
        <f>IFERROR(TEXT(DATEVALUE(LEFT(Table1[[#This Row],[Date of Purchase]],10)), "MMMM"), TEXT(Table1[[#This Row],[Date of Purchase]], "MMMM"))</f>
        <v>November</v>
      </c>
      <c r="T4760" t="str">
        <f>IF(OR(
  AND(Table1[[#This Row],[Ticket Priority]]="Critical", Table1[[#This Row],[Ticket Status]]&lt;&gt;"Closed"),
  AND(Table1[[#This Row],[Ticket Priority]]="High", Table1[[#This Row],[Ticket Status]]="Open")
), "Yes", "No")</f>
        <v>No</v>
      </c>
      <c r="U4760" s="4" t="str">
        <f>IF(Table1[[#This Row],[Ticket Status]]="Closed","Yes","No")</f>
        <v>No</v>
      </c>
      <c r="V4760" s="4" t="str">
        <f>IF(Table1[[#This Row],[Ticket Status]]="Pending Customer Response","Yes","No")</f>
        <v>No</v>
      </c>
      <c r="W4760" s="5">
        <f ca="1">COUNTIFS(Table1[Agent_name],Table1[[#This Row],[Agent_name]],Table1[Month],Table1[[#This Row],[Month]])/160</f>
        <v>0.85624999999999996</v>
      </c>
    </row>
    <row r="4761" spans="1:23" x14ac:dyDescent="0.25">
      <c r="A4761">
        <v>4760</v>
      </c>
      <c r="B4761" t="s">
        <v>15512</v>
      </c>
      <c r="C4761" t="s">
        <v>15513</v>
      </c>
      <c r="D4761">
        <v>23</v>
      </c>
      <c r="E4761" t="s">
        <v>29</v>
      </c>
      <c r="F4761" t="s">
        <v>44</v>
      </c>
      <c r="G4761" s="1">
        <v>44523</v>
      </c>
      <c r="H4761" t="s">
        <v>45</v>
      </c>
      <c r="I4761" t="s">
        <v>46</v>
      </c>
      <c r="J4761" s="3" t="s">
        <v>15514</v>
      </c>
      <c r="K4761" t="s">
        <v>24</v>
      </c>
      <c r="M4761" t="s">
        <v>41</v>
      </c>
      <c r="N4761" t="s">
        <v>55</v>
      </c>
      <c r="O4761" s="2">
        <v>45078.829837962963</v>
      </c>
      <c r="R4761" t="str">
        <f t="shared" ca="1" si="74"/>
        <v>Mohit</v>
      </c>
      <c r="S4761" t="str">
        <f>IFERROR(TEXT(DATEVALUE(LEFT(Table1[[#This Row],[Date of Purchase]],10)), "MMMM"), TEXT(Table1[[#This Row],[Date of Purchase]], "MMMM"))</f>
        <v>November</v>
      </c>
      <c r="T4761" t="str">
        <f>IF(OR(
  AND(Table1[[#This Row],[Ticket Priority]]="Critical", Table1[[#This Row],[Ticket Status]]&lt;&gt;"Closed"),
  AND(Table1[[#This Row],[Ticket Priority]]="High", Table1[[#This Row],[Ticket Status]]="Open")
), "Yes", "No")</f>
        <v>No</v>
      </c>
      <c r="U4761" s="4" t="str">
        <f>IF(Table1[[#This Row],[Ticket Status]]="Closed","Yes","No")</f>
        <v>No</v>
      </c>
      <c r="V4761" s="4" t="str">
        <f>IF(Table1[[#This Row],[Ticket Status]]="Pending Customer Response","Yes","No")</f>
        <v>Yes</v>
      </c>
      <c r="W4761" s="5">
        <f ca="1">COUNTIFS(Table1[Agent_name],Table1[[#This Row],[Agent_name]],Table1[Month],Table1[[#This Row],[Month]])/160</f>
        <v>0.4375</v>
      </c>
    </row>
    <row r="4762" spans="1:23" x14ac:dyDescent="0.25">
      <c r="A4762">
        <v>4761</v>
      </c>
      <c r="B4762" t="s">
        <v>15515</v>
      </c>
      <c r="C4762" t="s">
        <v>15516</v>
      </c>
      <c r="D4762">
        <v>59</v>
      </c>
      <c r="E4762" t="s">
        <v>29</v>
      </c>
      <c r="F4762" t="s">
        <v>249</v>
      </c>
      <c r="G4762" s="1">
        <v>43915</v>
      </c>
      <c r="H4762" t="s">
        <v>59</v>
      </c>
      <c r="I4762" t="s">
        <v>67</v>
      </c>
      <c r="J4762" s="3" t="s">
        <v>15517</v>
      </c>
      <c r="K4762" t="s">
        <v>24</v>
      </c>
      <c r="M4762" t="s">
        <v>89</v>
      </c>
      <c r="N4762" t="s">
        <v>33</v>
      </c>
      <c r="O4762" s="2">
        <v>45078.634027777778</v>
      </c>
      <c r="R4762" t="str">
        <f t="shared" ca="1" si="74"/>
        <v>Ravi</v>
      </c>
      <c r="S4762" t="str">
        <f>IFERROR(TEXT(DATEVALUE(LEFT(Table1[[#This Row],[Date of Purchase]],10)), "MMMM"), TEXT(Table1[[#This Row],[Date of Purchase]], "MMMM"))</f>
        <v>March</v>
      </c>
      <c r="T4762" t="str">
        <f>IF(OR(
  AND(Table1[[#This Row],[Ticket Priority]]="Critical", Table1[[#This Row],[Ticket Status]]&lt;&gt;"Closed"),
  AND(Table1[[#This Row],[Ticket Priority]]="High", Table1[[#This Row],[Ticket Status]]="Open")
), "Yes", "No")</f>
        <v>No</v>
      </c>
      <c r="U4762" s="4" t="str">
        <f>IF(Table1[[#This Row],[Ticket Status]]="Closed","Yes","No")</f>
        <v>No</v>
      </c>
      <c r="V4762" s="4" t="str">
        <f>IF(Table1[[#This Row],[Ticket Status]]="Pending Customer Response","Yes","No")</f>
        <v>Yes</v>
      </c>
      <c r="W4762" s="5">
        <f ca="1">COUNTIFS(Table1[Agent_name],Table1[[#This Row],[Agent_name]],Table1[Month],Table1[[#This Row],[Month]])/160</f>
        <v>0.54374999999999996</v>
      </c>
    </row>
    <row r="4763" spans="1:23" x14ac:dyDescent="0.25">
      <c r="A4763">
        <v>4762</v>
      </c>
      <c r="B4763" t="s">
        <v>15518</v>
      </c>
      <c r="C4763" t="s">
        <v>15519</v>
      </c>
      <c r="D4763">
        <v>27</v>
      </c>
      <c r="E4763" t="s">
        <v>29</v>
      </c>
      <c r="F4763" t="s">
        <v>223</v>
      </c>
      <c r="G4763" s="1">
        <v>44420</v>
      </c>
      <c r="H4763" t="s">
        <v>45</v>
      </c>
      <c r="I4763" t="s">
        <v>46</v>
      </c>
      <c r="J4763" s="3" t="s">
        <v>15520</v>
      </c>
      <c r="K4763" t="s">
        <v>24</v>
      </c>
      <c r="M4763" t="s">
        <v>143</v>
      </c>
      <c r="N4763" t="s">
        <v>26</v>
      </c>
      <c r="O4763" s="2">
        <v>45078.468761574077</v>
      </c>
      <c r="R4763" t="str">
        <f t="shared" ca="1" si="74"/>
        <v>Aisha</v>
      </c>
      <c r="S4763" t="str">
        <f>IFERROR(TEXT(DATEVALUE(LEFT(Table1[[#This Row],[Date of Purchase]],10)), "MMMM"), TEXT(Table1[[#This Row],[Date of Purchase]], "MMMM"))</f>
        <v>August</v>
      </c>
      <c r="T4763" t="str">
        <f>IF(OR(
  AND(Table1[[#This Row],[Ticket Priority]]="Critical", Table1[[#This Row],[Ticket Status]]&lt;&gt;"Closed"),
  AND(Table1[[#This Row],[Ticket Priority]]="High", Table1[[#This Row],[Ticket Status]]="Open")
), "Yes", "No")</f>
        <v>No</v>
      </c>
      <c r="U4763" s="4" t="str">
        <f>IF(Table1[[#This Row],[Ticket Status]]="Closed","Yes","No")</f>
        <v>No</v>
      </c>
      <c r="V4763" s="4" t="str">
        <f>IF(Table1[[#This Row],[Ticket Status]]="Pending Customer Response","Yes","No")</f>
        <v>Yes</v>
      </c>
      <c r="W4763" s="5">
        <f ca="1">COUNTIFS(Table1[Agent_name],Table1[[#This Row],[Agent_name]],Table1[Month],Table1[[#This Row],[Month]])/160</f>
        <v>0.86250000000000004</v>
      </c>
    </row>
    <row r="4764" spans="1:23" x14ac:dyDescent="0.25">
      <c r="A4764">
        <v>4763</v>
      </c>
      <c r="B4764" t="s">
        <v>15521</v>
      </c>
      <c r="C4764" t="s">
        <v>15522</v>
      </c>
      <c r="D4764">
        <v>58</v>
      </c>
      <c r="E4764" t="s">
        <v>58</v>
      </c>
      <c r="F4764" t="s">
        <v>655</v>
      </c>
      <c r="G4764" s="1">
        <v>44165</v>
      </c>
      <c r="H4764" t="s">
        <v>67</v>
      </c>
      <c r="I4764" t="s">
        <v>72</v>
      </c>
      <c r="J4764" s="3" t="s">
        <v>15523</v>
      </c>
      <c r="K4764" t="s">
        <v>62</v>
      </c>
      <c r="M4764" t="s">
        <v>25</v>
      </c>
      <c r="N4764" t="s">
        <v>26</v>
      </c>
      <c r="Q4764">
        <v>5</v>
      </c>
      <c r="R4764" t="str">
        <f t="shared" ca="1" si="74"/>
        <v>Arjun</v>
      </c>
      <c r="S4764" t="str">
        <f>IFERROR(TEXT(DATEVALUE(LEFT(Table1[[#This Row],[Date of Purchase]],10)), "MMMM"), TEXT(Table1[[#This Row],[Date of Purchase]], "MMMM"))</f>
        <v>November</v>
      </c>
      <c r="T4764" t="str">
        <f>IF(OR(
  AND(Table1[[#This Row],[Ticket Priority]]="Critical", Table1[[#This Row],[Ticket Status]]&lt;&gt;"Closed"),
  AND(Table1[[#This Row],[Ticket Priority]]="High", Table1[[#This Row],[Ticket Status]]="Open")
), "Yes", "No")</f>
        <v>Yes</v>
      </c>
      <c r="U4764" s="4" t="str">
        <f>IF(Table1[[#This Row],[Ticket Status]]="Closed","Yes","No")</f>
        <v>No</v>
      </c>
      <c r="V4764" s="4" t="str">
        <f>IF(Table1[[#This Row],[Ticket Status]]="Pending Customer Response","Yes","No")</f>
        <v>No</v>
      </c>
      <c r="W4764" s="5">
        <f ca="1">COUNTIFS(Table1[Agent_name],Table1[[#This Row],[Agent_name]],Table1[Month],Table1[[#This Row],[Month]])/160</f>
        <v>0.23749999999999999</v>
      </c>
    </row>
    <row r="4765" spans="1:23" x14ac:dyDescent="0.25">
      <c r="A4765">
        <v>4764</v>
      </c>
      <c r="B4765" t="s">
        <v>15524</v>
      </c>
      <c r="C4765" t="s">
        <v>15525</v>
      </c>
      <c r="D4765">
        <v>20</v>
      </c>
      <c r="E4765" t="s">
        <v>19</v>
      </c>
      <c r="F4765" t="s">
        <v>383</v>
      </c>
      <c r="G4765" s="1">
        <v>43995</v>
      </c>
      <c r="H4765" t="s">
        <v>21</v>
      </c>
      <c r="I4765" t="s">
        <v>99</v>
      </c>
      <c r="J4765" s="3" t="s">
        <v>15526</v>
      </c>
      <c r="K4765" t="s">
        <v>62</v>
      </c>
      <c r="M4765" t="s">
        <v>41</v>
      </c>
      <c r="N4765" t="s">
        <v>33</v>
      </c>
      <c r="R4765" t="str">
        <f t="shared" ca="1" si="74"/>
        <v>Karan</v>
      </c>
      <c r="S4765" t="str">
        <f>IFERROR(TEXT(DATEVALUE(LEFT(Table1[[#This Row],[Date of Purchase]],10)), "MMMM"), TEXT(Table1[[#This Row],[Date of Purchase]], "MMMM"))</f>
        <v>June</v>
      </c>
      <c r="T4765" t="str">
        <f>IF(OR(
  AND(Table1[[#This Row],[Ticket Priority]]="Critical", Table1[[#This Row],[Ticket Status]]&lt;&gt;"Closed"),
  AND(Table1[[#This Row],[Ticket Priority]]="High", Table1[[#This Row],[Ticket Status]]="Open")
), "Yes", "No")</f>
        <v>No</v>
      </c>
      <c r="U4765" s="4" t="str">
        <f>IF(Table1[[#This Row],[Ticket Status]]="Closed","Yes","No")</f>
        <v>No</v>
      </c>
      <c r="V4765" s="4" t="str">
        <f>IF(Table1[[#This Row],[Ticket Status]]="Pending Customer Response","Yes","No")</f>
        <v>No</v>
      </c>
      <c r="W4765" s="5">
        <f ca="1">COUNTIFS(Table1[Agent_name],Table1[[#This Row],[Agent_name]],Table1[Month],Table1[[#This Row],[Month]])/160</f>
        <v>0.27500000000000002</v>
      </c>
    </row>
    <row r="4766" spans="1:23" x14ac:dyDescent="0.25">
      <c r="A4766">
        <v>4765</v>
      </c>
      <c r="B4766" t="s">
        <v>15527</v>
      </c>
      <c r="C4766" t="s">
        <v>15528</v>
      </c>
      <c r="D4766">
        <v>44</v>
      </c>
      <c r="E4766" t="s">
        <v>19</v>
      </c>
      <c r="F4766" t="s">
        <v>134</v>
      </c>
      <c r="G4766" s="1">
        <v>44135</v>
      </c>
      <c r="H4766" t="s">
        <v>59</v>
      </c>
      <c r="I4766" t="s">
        <v>177</v>
      </c>
      <c r="J4766" s="3" t="s">
        <v>15529</v>
      </c>
      <c r="K4766" t="s">
        <v>24</v>
      </c>
      <c r="M4766" t="s">
        <v>41</v>
      </c>
      <c r="N4766" t="s">
        <v>26</v>
      </c>
      <c r="O4766" s="2">
        <v>45078.348680555559</v>
      </c>
      <c r="R4766" t="str">
        <f t="shared" ca="1" si="74"/>
        <v>Ravi</v>
      </c>
      <c r="S4766" t="str">
        <f>IFERROR(TEXT(DATEVALUE(LEFT(Table1[[#This Row],[Date of Purchase]],10)), "MMMM"), TEXT(Table1[[#This Row],[Date of Purchase]], "MMMM"))</f>
        <v>October</v>
      </c>
      <c r="T4766" t="str">
        <f>IF(OR(
  AND(Table1[[#This Row],[Ticket Priority]]="Critical", Table1[[#This Row],[Ticket Status]]&lt;&gt;"Closed"),
  AND(Table1[[#This Row],[Ticket Priority]]="High", Table1[[#This Row],[Ticket Status]]="Open")
), "Yes", "No")</f>
        <v>No</v>
      </c>
      <c r="U4766" s="4" t="str">
        <f>IF(Table1[[#This Row],[Ticket Status]]="Closed","Yes","No")</f>
        <v>No</v>
      </c>
      <c r="V4766" s="4" t="str">
        <f>IF(Table1[[#This Row],[Ticket Status]]="Pending Customer Response","Yes","No")</f>
        <v>Yes</v>
      </c>
      <c r="W4766" s="5">
        <f ca="1">COUNTIFS(Table1[Agent_name],Table1[[#This Row],[Agent_name]],Table1[Month],Table1[[#This Row],[Month]])/160</f>
        <v>0.58125000000000004</v>
      </c>
    </row>
    <row r="4767" spans="1:23" x14ac:dyDescent="0.25">
      <c r="A4767">
        <v>4766</v>
      </c>
      <c r="B4767" t="s">
        <v>15530</v>
      </c>
      <c r="C4767" t="s">
        <v>15531</v>
      </c>
      <c r="D4767">
        <v>61</v>
      </c>
      <c r="E4767" t="s">
        <v>58</v>
      </c>
      <c r="F4767" t="s">
        <v>161</v>
      </c>
      <c r="G4767" s="1">
        <v>44082</v>
      </c>
      <c r="H4767" t="s">
        <v>67</v>
      </c>
      <c r="I4767" t="s">
        <v>67</v>
      </c>
      <c r="J4767" s="3" t="s">
        <v>357</v>
      </c>
      <c r="K4767" t="s">
        <v>39</v>
      </c>
      <c r="L4767" t="s">
        <v>15532</v>
      </c>
      <c r="M4767" t="s">
        <v>143</v>
      </c>
      <c r="N4767" t="s">
        <v>33</v>
      </c>
      <c r="O4767" s="2">
        <v>45078.375069444446</v>
      </c>
      <c r="P4767" s="2">
        <v>45078.311874999999</v>
      </c>
      <c r="Q4767">
        <v>4</v>
      </c>
      <c r="R4767" t="str">
        <f t="shared" ca="1" si="74"/>
        <v>Arjun</v>
      </c>
      <c r="S4767" t="str">
        <f>IFERROR(TEXT(DATEVALUE(LEFT(Table1[[#This Row],[Date of Purchase]],10)), "MMMM"), TEXT(Table1[[#This Row],[Date of Purchase]], "MMMM"))</f>
        <v>September</v>
      </c>
      <c r="T4767" t="str">
        <f>IF(OR(
  AND(Table1[[#This Row],[Ticket Priority]]="Critical", Table1[[#This Row],[Ticket Status]]&lt;&gt;"Closed"),
  AND(Table1[[#This Row],[Ticket Priority]]="High", Table1[[#This Row],[Ticket Status]]="Open")
), "Yes", "No")</f>
        <v>No</v>
      </c>
      <c r="U4767" s="4" t="str">
        <f>IF(Table1[[#This Row],[Ticket Status]]="Closed","Yes","No")</f>
        <v>Yes</v>
      </c>
      <c r="V4767" s="4" t="str">
        <f>IF(Table1[[#This Row],[Ticket Status]]="Pending Customer Response","Yes","No")</f>
        <v>No</v>
      </c>
      <c r="W4767" s="5">
        <f ca="1">COUNTIFS(Table1[Agent_name],Table1[[#This Row],[Agent_name]],Table1[Month],Table1[[#This Row],[Month]])/160</f>
        <v>0.1875</v>
      </c>
    </row>
    <row r="4768" spans="1:23" x14ac:dyDescent="0.25">
      <c r="A4768">
        <v>4767</v>
      </c>
      <c r="B4768" t="s">
        <v>15533</v>
      </c>
      <c r="C4768" t="s">
        <v>15534</v>
      </c>
      <c r="D4768">
        <v>51</v>
      </c>
      <c r="E4768" t="s">
        <v>19</v>
      </c>
      <c r="F4768" t="s">
        <v>36</v>
      </c>
      <c r="G4768" s="1">
        <v>44475</v>
      </c>
      <c r="H4768" t="s">
        <v>21</v>
      </c>
      <c r="I4768" t="s">
        <v>77</v>
      </c>
      <c r="J4768" s="3" t="s">
        <v>15535</v>
      </c>
      <c r="K4768" t="s">
        <v>39</v>
      </c>
      <c r="L4768" t="s">
        <v>15536</v>
      </c>
      <c r="M4768" t="s">
        <v>41</v>
      </c>
      <c r="N4768" t="s">
        <v>83</v>
      </c>
      <c r="O4768" s="2">
        <v>45078.100092592591</v>
      </c>
      <c r="P4768" s="2">
        <v>45078.777870370373</v>
      </c>
      <c r="Q4768">
        <v>3</v>
      </c>
      <c r="R4768" t="str">
        <f t="shared" ca="1" si="74"/>
        <v>Arjun</v>
      </c>
      <c r="S4768" t="str">
        <f>IFERROR(TEXT(DATEVALUE(LEFT(Table1[[#This Row],[Date of Purchase]],10)), "MMMM"), TEXT(Table1[[#This Row],[Date of Purchase]], "MMMM"))</f>
        <v>October</v>
      </c>
      <c r="T4768" t="str">
        <f>IF(OR(
  AND(Table1[[#This Row],[Ticket Priority]]="Critical", Table1[[#This Row],[Ticket Status]]&lt;&gt;"Closed"),
  AND(Table1[[#This Row],[Ticket Priority]]="High", Table1[[#This Row],[Ticket Status]]="Open")
), "Yes", "No")</f>
        <v>No</v>
      </c>
      <c r="U4768" s="4" t="str">
        <f>IF(Table1[[#This Row],[Ticket Status]]="Closed","Yes","No")</f>
        <v>Yes</v>
      </c>
      <c r="V4768" s="4" t="str">
        <f>IF(Table1[[#This Row],[Ticket Status]]="Pending Customer Response","Yes","No")</f>
        <v>No</v>
      </c>
      <c r="W4768" s="5">
        <f ca="1">COUNTIFS(Table1[Agent_name],Table1[[#This Row],[Agent_name]],Table1[Month],Table1[[#This Row],[Month]])/160</f>
        <v>0.23749999999999999</v>
      </c>
    </row>
    <row r="4769" spans="1:23" x14ac:dyDescent="0.25">
      <c r="A4769">
        <v>4768</v>
      </c>
      <c r="B4769" t="s">
        <v>15537</v>
      </c>
      <c r="C4769" t="s">
        <v>15538</v>
      </c>
      <c r="D4769">
        <v>51</v>
      </c>
      <c r="E4769" t="s">
        <v>58</v>
      </c>
      <c r="F4769" t="s">
        <v>173</v>
      </c>
      <c r="G4769" s="1">
        <v>44013</v>
      </c>
      <c r="H4769" t="s">
        <v>45</v>
      </c>
      <c r="I4769" t="s">
        <v>150</v>
      </c>
      <c r="J4769" s="3" t="s">
        <v>15539</v>
      </c>
      <c r="K4769" t="s">
        <v>39</v>
      </c>
      <c r="L4769" t="s">
        <v>15540</v>
      </c>
      <c r="M4769" t="s">
        <v>89</v>
      </c>
      <c r="N4769" t="s">
        <v>55</v>
      </c>
      <c r="O4769" s="2">
        <v>45078.622337962966</v>
      </c>
      <c r="P4769" s="2">
        <v>45078.501504629632</v>
      </c>
      <c r="Q4769">
        <v>3</v>
      </c>
      <c r="R4769" t="str">
        <f t="shared" ca="1" si="74"/>
        <v>Mohit</v>
      </c>
      <c r="S4769" t="str">
        <f>IFERROR(TEXT(DATEVALUE(LEFT(Table1[[#This Row],[Date of Purchase]],10)), "MMMM"), TEXT(Table1[[#This Row],[Date of Purchase]], "MMMM"))</f>
        <v>July</v>
      </c>
      <c r="T4769" t="str">
        <f>IF(OR(
  AND(Table1[[#This Row],[Ticket Priority]]="Critical", Table1[[#This Row],[Ticket Status]]&lt;&gt;"Closed"),
  AND(Table1[[#This Row],[Ticket Priority]]="High", Table1[[#This Row],[Ticket Status]]="Open")
), "Yes", "No")</f>
        <v>No</v>
      </c>
      <c r="U4769" s="4" t="str">
        <f>IF(Table1[[#This Row],[Ticket Status]]="Closed","Yes","No")</f>
        <v>Yes</v>
      </c>
      <c r="V4769" s="4" t="str">
        <f>IF(Table1[[#This Row],[Ticket Status]]="Pending Customer Response","Yes","No")</f>
        <v>No</v>
      </c>
      <c r="W4769" s="5">
        <f ca="1">COUNTIFS(Table1[Agent_name],Table1[[#This Row],[Agent_name]],Table1[Month],Table1[[#This Row],[Month]])/160</f>
        <v>0.53125</v>
      </c>
    </row>
    <row r="4770" spans="1:23" x14ac:dyDescent="0.25">
      <c r="A4770">
        <v>4769</v>
      </c>
      <c r="B4770" t="s">
        <v>15541</v>
      </c>
      <c r="C4770" t="s">
        <v>15542</v>
      </c>
      <c r="D4770">
        <v>32</v>
      </c>
      <c r="E4770" t="s">
        <v>19</v>
      </c>
      <c r="F4770" t="s">
        <v>86</v>
      </c>
      <c r="G4770" s="1">
        <v>44411</v>
      </c>
      <c r="H4770" t="s">
        <v>45</v>
      </c>
      <c r="I4770" t="s">
        <v>72</v>
      </c>
      <c r="J4770" s="3" t="s">
        <v>15543</v>
      </c>
      <c r="K4770" t="s">
        <v>62</v>
      </c>
      <c r="M4770" t="s">
        <v>143</v>
      </c>
      <c r="N4770" t="s">
        <v>33</v>
      </c>
      <c r="R4770" t="str">
        <f t="shared" ca="1" si="74"/>
        <v>Aisha</v>
      </c>
      <c r="S4770" t="str">
        <f>IFERROR(TEXT(DATEVALUE(LEFT(Table1[[#This Row],[Date of Purchase]],10)), "MMMM"), TEXT(Table1[[#This Row],[Date of Purchase]], "MMMM"))</f>
        <v>August</v>
      </c>
      <c r="T4770" t="str">
        <f>IF(OR(
  AND(Table1[[#This Row],[Ticket Priority]]="Critical", Table1[[#This Row],[Ticket Status]]&lt;&gt;"Closed"),
  AND(Table1[[#This Row],[Ticket Priority]]="High", Table1[[#This Row],[Ticket Status]]="Open")
), "Yes", "No")</f>
        <v>No</v>
      </c>
      <c r="U4770" s="4" t="str">
        <f>IF(Table1[[#This Row],[Ticket Status]]="Closed","Yes","No")</f>
        <v>No</v>
      </c>
      <c r="V4770" s="4" t="str">
        <f>IF(Table1[[#This Row],[Ticket Status]]="Pending Customer Response","Yes","No")</f>
        <v>No</v>
      </c>
      <c r="W4770" s="5">
        <f ca="1">COUNTIFS(Table1[Agent_name],Table1[[#This Row],[Agent_name]],Table1[Month],Table1[[#This Row],[Month]])/160</f>
        <v>0.86250000000000004</v>
      </c>
    </row>
    <row r="4771" spans="1:23" x14ac:dyDescent="0.25">
      <c r="A4771">
        <v>4770</v>
      </c>
      <c r="B4771" t="s">
        <v>15544</v>
      </c>
      <c r="C4771" t="s">
        <v>15545</v>
      </c>
      <c r="D4771">
        <v>51</v>
      </c>
      <c r="E4771" t="s">
        <v>29</v>
      </c>
      <c r="F4771" t="s">
        <v>81</v>
      </c>
      <c r="G4771" s="1">
        <v>44553</v>
      </c>
      <c r="H4771" t="s">
        <v>66</v>
      </c>
      <c r="I4771" t="s">
        <v>150</v>
      </c>
      <c r="J4771" s="3" t="s">
        <v>15546</v>
      </c>
      <c r="K4771" t="s">
        <v>39</v>
      </c>
      <c r="L4771" t="s">
        <v>15547</v>
      </c>
      <c r="M4771" t="s">
        <v>41</v>
      </c>
      <c r="N4771" t="s">
        <v>26</v>
      </c>
      <c r="O4771" s="2">
        <v>45078.331400462965</v>
      </c>
      <c r="P4771" s="2">
        <v>45078.22792824074</v>
      </c>
      <c r="Q4771">
        <v>4</v>
      </c>
      <c r="R4771" t="str">
        <f t="shared" ca="1" si="74"/>
        <v>Aisha</v>
      </c>
      <c r="S4771" t="str">
        <f>IFERROR(TEXT(DATEVALUE(LEFT(Table1[[#This Row],[Date of Purchase]],10)), "MMMM"), TEXT(Table1[[#This Row],[Date of Purchase]], "MMMM"))</f>
        <v>December</v>
      </c>
      <c r="T4771" t="str">
        <f>IF(OR(
  AND(Table1[[#This Row],[Ticket Priority]]="Critical", Table1[[#This Row],[Ticket Status]]&lt;&gt;"Closed"),
  AND(Table1[[#This Row],[Ticket Priority]]="High", Table1[[#This Row],[Ticket Status]]="Open")
), "Yes", "No")</f>
        <v>No</v>
      </c>
      <c r="U4771" s="4" t="str">
        <f>IF(Table1[[#This Row],[Ticket Status]]="Closed","Yes","No")</f>
        <v>Yes</v>
      </c>
      <c r="V4771" s="4" t="str">
        <f>IF(Table1[[#This Row],[Ticket Status]]="Pending Customer Response","Yes","No")</f>
        <v>No</v>
      </c>
      <c r="W4771" s="5">
        <f ca="1">COUNTIFS(Table1[Agent_name],Table1[[#This Row],[Agent_name]],Table1[Month],Table1[[#This Row],[Month]])/160</f>
        <v>0.91249999999999998</v>
      </c>
    </row>
    <row r="4772" spans="1:23" x14ac:dyDescent="0.25">
      <c r="A4772">
        <v>4771</v>
      </c>
      <c r="B4772" t="s">
        <v>15548</v>
      </c>
      <c r="C4772" t="s">
        <v>15549</v>
      </c>
      <c r="D4772">
        <v>49</v>
      </c>
      <c r="E4772" t="s">
        <v>58</v>
      </c>
      <c r="F4772" t="s">
        <v>173</v>
      </c>
      <c r="G4772" s="1">
        <v>44220</v>
      </c>
      <c r="H4772" t="s">
        <v>67</v>
      </c>
      <c r="I4772" t="s">
        <v>60</v>
      </c>
      <c r="J4772" s="3" t="s">
        <v>15550</v>
      </c>
      <c r="K4772" t="s">
        <v>39</v>
      </c>
      <c r="L4772" t="s">
        <v>15551</v>
      </c>
      <c r="M4772" t="s">
        <v>89</v>
      </c>
      <c r="N4772" t="s">
        <v>83</v>
      </c>
      <c r="O4772" s="2">
        <v>45078.248773148145</v>
      </c>
      <c r="P4772" s="2">
        <v>45078.153634259259</v>
      </c>
      <c r="Q4772">
        <v>1</v>
      </c>
      <c r="R4772" t="str">
        <f t="shared" ca="1" si="74"/>
        <v>Ravi</v>
      </c>
      <c r="S4772" t="str">
        <f>IFERROR(TEXT(DATEVALUE(LEFT(Table1[[#This Row],[Date of Purchase]],10)), "MMMM"), TEXT(Table1[[#This Row],[Date of Purchase]], "MMMM"))</f>
        <v>January</v>
      </c>
      <c r="T4772" t="str">
        <f>IF(OR(
  AND(Table1[[#This Row],[Ticket Priority]]="Critical", Table1[[#This Row],[Ticket Status]]&lt;&gt;"Closed"),
  AND(Table1[[#This Row],[Ticket Priority]]="High", Table1[[#This Row],[Ticket Status]]="Open")
), "Yes", "No")</f>
        <v>No</v>
      </c>
      <c r="U4772" s="4" t="str">
        <f>IF(Table1[[#This Row],[Ticket Status]]="Closed","Yes","No")</f>
        <v>Yes</v>
      </c>
      <c r="V4772" s="4" t="str">
        <f>IF(Table1[[#This Row],[Ticket Status]]="Pending Customer Response","Yes","No")</f>
        <v>No</v>
      </c>
      <c r="W4772" s="5">
        <f ca="1">COUNTIFS(Table1[Agent_name],Table1[[#This Row],[Agent_name]],Table1[Month],Table1[[#This Row],[Month]])/160</f>
        <v>0.74375000000000002</v>
      </c>
    </row>
    <row r="4773" spans="1:23" x14ac:dyDescent="0.25">
      <c r="A4773">
        <v>4772</v>
      </c>
      <c r="B4773" t="s">
        <v>15552</v>
      </c>
      <c r="C4773" t="s">
        <v>15553</v>
      </c>
      <c r="D4773">
        <v>56</v>
      </c>
      <c r="E4773" t="s">
        <v>19</v>
      </c>
      <c r="F4773" t="s">
        <v>211</v>
      </c>
      <c r="G4773" s="1">
        <v>44086</v>
      </c>
      <c r="H4773" t="s">
        <v>21</v>
      </c>
      <c r="I4773" t="s">
        <v>72</v>
      </c>
      <c r="J4773" s="3" t="s">
        <v>15554</v>
      </c>
      <c r="K4773" t="s">
        <v>62</v>
      </c>
      <c r="M4773" t="s">
        <v>89</v>
      </c>
      <c r="N4773" t="s">
        <v>33</v>
      </c>
      <c r="R4773" t="str">
        <f t="shared" ca="1" si="74"/>
        <v>Priya</v>
      </c>
      <c r="S4773" t="str">
        <f>IFERROR(TEXT(DATEVALUE(LEFT(Table1[[#This Row],[Date of Purchase]],10)), "MMMM"), TEXT(Table1[[#This Row],[Date of Purchase]], "MMMM"))</f>
        <v>September</v>
      </c>
      <c r="T4773" t="str">
        <f>IF(OR(
  AND(Table1[[#This Row],[Ticket Priority]]="Critical", Table1[[#This Row],[Ticket Status]]&lt;&gt;"Closed"),
  AND(Table1[[#This Row],[Ticket Priority]]="High", Table1[[#This Row],[Ticket Status]]="Open")
), "Yes", "No")</f>
        <v>Yes</v>
      </c>
      <c r="U4773" s="4" t="str">
        <f>IF(Table1[[#This Row],[Ticket Status]]="Closed","Yes","No")</f>
        <v>No</v>
      </c>
      <c r="V4773" s="4" t="str">
        <f>IF(Table1[[#This Row],[Ticket Status]]="Pending Customer Response","Yes","No")</f>
        <v>No</v>
      </c>
      <c r="W4773" s="5">
        <f ca="1">COUNTIFS(Table1[Agent_name],Table1[[#This Row],[Agent_name]],Table1[Month],Table1[[#This Row],[Month]])/160</f>
        <v>0.53125</v>
      </c>
    </row>
    <row r="4774" spans="1:23" x14ac:dyDescent="0.25">
      <c r="A4774">
        <v>4773</v>
      </c>
      <c r="B4774" t="s">
        <v>15555</v>
      </c>
      <c r="C4774" t="s">
        <v>15556</v>
      </c>
      <c r="D4774">
        <v>42</v>
      </c>
      <c r="E4774" t="s">
        <v>58</v>
      </c>
      <c r="F4774" t="s">
        <v>211</v>
      </c>
      <c r="G4774" s="1">
        <v>44333</v>
      </c>
      <c r="H4774" t="s">
        <v>21</v>
      </c>
      <c r="I4774" t="s">
        <v>77</v>
      </c>
      <c r="J4774" s="3" t="s">
        <v>271</v>
      </c>
      <c r="K4774" t="s">
        <v>24</v>
      </c>
      <c r="M4774" t="s">
        <v>25</v>
      </c>
      <c r="N4774" t="s">
        <v>33</v>
      </c>
      <c r="O4774" s="2">
        <v>45078.316145833334</v>
      </c>
      <c r="R4774" t="str">
        <f t="shared" ca="1" si="74"/>
        <v>Neha</v>
      </c>
      <c r="S4774" t="str">
        <f>IFERROR(TEXT(DATEVALUE(LEFT(Table1[[#This Row],[Date of Purchase]],10)), "MMMM"), TEXT(Table1[[#This Row],[Date of Purchase]], "MMMM"))</f>
        <v>May</v>
      </c>
      <c r="T4774" t="str">
        <f>IF(OR(
  AND(Table1[[#This Row],[Ticket Priority]]="Critical", Table1[[#This Row],[Ticket Status]]&lt;&gt;"Closed"),
  AND(Table1[[#This Row],[Ticket Priority]]="High", Table1[[#This Row],[Ticket Status]]="Open")
), "Yes", "No")</f>
        <v>Yes</v>
      </c>
      <c r="U4774" s="4" t="str">
        <f>IF(Table1[[#This Row],[Ticket Status]]="Closed","Yes","No")</f>
        <v>No</v>
      </c>
      <c r="V4774" s="4" t="str">
        <f>IF(Table1[[#This Row],[Ticket Status]]="Pending Customer Response","Yes","No")</f>
        <v>Yes</v>
      </c>
      <c r="W4774" s="5">
        <f ca="1">COUNTIFS(Table1[Agent_name],Table1[[#This Row],[Agent_name]],Table1[Month],Table1[[#This Row],[Month]])/160</f>
        <v>0.20624999999999999</v>
      </c>
    </row>
    <row r="4775" spans="1:23" x14ac:dyDescent="0.25">
      <c r="A4775">
        <v>4774</v>
      </c>
      <c r="B4775" t="s">
        <v>15557</v>
      </c>
      <c r="C4775" t="s">
        <v>15558</v>
      </c>
      <c r="D4775">
        <v>49</v>
      </c>
      <c r="E4775" t="s">
        <v>58</v>
      </c>
      <c r="F4775" t="s">
        <v>173</v>
      </c>
      <c r="G4775" s="1">
        <v>44445</v>
      </c>
      <c r="H4775" t="s">
        <v>21</v>
      </c>
      <c r="I4775" t="s">
        <v>77</v>
      </c>
      <c r="J4775" s="3" t="s">
        <v>15559</v>
      </c>
      <c r="K4775" t="s">
        <v>39</v>
      </c>
      <c r="L4775" t="s">
        <v>15560</v>
      </c>
      <c r="M4775" t="s">
        <v>25</v>
      </c>
      <c r="N4775" t="s">
        <v>83</v>
      </c>
      <c r="O4775" s="2">
        <v>45078.236307870371</v>
      </c>
      <c r="P4775" s="2">
        <v>45078.116863425923</v>
      </c>
      <c r="Q4775">
        <v>1</v>
      </c>
      <c r="R4775" t="str">
        <f t="shared" ca="1" si="74"/>
        <v>Sara</v>
      </c>
      <c r="S4775" t="str">
        <f>IFERROR(TEXT(DATEVALUE(LEFT(Table1[[#This Row],[Date of Purchase]],10)), "MMMM"), TEXT(Table1[[#This Row],[Date of Purchase]], "MMMM"))</f>
        <v>September</v>
      </c>
      <c r="T4775" t="str">
        <f>IF(OR(
  AND(Table1[[#This Row],[Ticket Priority]]="Critical", Table1[[#This Row],[Ticket Status]]&lt;&gt;"Closed"),
  AND(Table1[[#This Row],[Ticket Priority]]="High", Table1[[#This Row],[Ticket Status]]="Open")
), "Yes", "No")</f>
        <v>No</v>
      </c>
      <c r="U4775" s="4" t="str">
        <f>IF(Table1[[#This Row],[Ticket Status]]="Closed","Yes","No")</f>
        <v>Yes</v>
      </c>
      <c r="V4775" s="4" t="str">
        <f>IF(Table1[[#This Row],[Ticket Status]]="Pending Customer Response","Yes","No")</f>
        <v>No</v>
      </c>
      <c r="W4775" s="5">
        <f ca="1">COUNTIFS(Table1[Agent_name],Table1[[#This Row],[Agent_name]],Table1[Month],Table1[[#This Row],[Month]])/160</f>
        <v>0.65</v>
      </c>
    </row>
    <row r="4776" spans="1:23" x14ac:dyDescent="0.25">
      <c r="A4776">
        <v>4775</v>
      </c>
      <c r="B4776" t="s">
        <v>15561</v>
      </c>
      <c r="C4776" t="s">
        <v>15562</v>
      </c>
      <c r="D4776">
        <v>24</v>
      </c>
      <c r="E4776" t="s">
        <v>58</v>
      </c>
      <c r="F4776" t="s">
        <v>44</v>
      </c>
      <c r="G4776" s="1">
        <v>44299</v>
      </c>
      <c r="H4776" t="s">
        <v>59</v>
      </c>
      <c r="I4776" t="s">
        <v>93</v>
      </c>
      <c r="J4776" s="3" t="s">
        <v>15563</v>
      </c>
      <c r="K4776" t="s">
        <v>39</v>
      </c>
      <c r="L4776" t="s">
        <v>15564</v>
      </c>
      <c r="M4776" t="s">
        <v>143</v>
      </c>
      <c r="N4776" t="s">
        <v>55</v>
      </c>
      <c r="O4776" s="2">
        <v>45078.59951388889</v>
      </c>
      <c r="P4776" s="2">
        <v>45078.481458333335</v>
      </c>
      <c r="Q4776">
        <v>5</v>
      </c>
      <c r="R4776" t="str">
        <f t="shared" ca="1" si="74"/>
        <v>Neha</v>
      </c>
      <c r="S4776" t="str">
        <f>IFERROR(TEXT(DATEVALUE(LEFT(Table1[[#This Row],[Date of Purchase]],10)), "MMMM"), TEXT(Table1[[#This Row],[Date of Purchase]], "MMMM"))</f>
        <v>April</v>
      </c>
      <c r="T4776" t="str">
        <f>IF(OR(
  AND(Table1[[#This Row],[Ticket Priority]]="Critical", Table1[[#This Row],[Ticket Status]]&lt;&gt;"Closed"),
  AND(Table1[[#This Row],[Ticket Priority]]="High", Table1[[#This Row],[Ticket Status]]="Open")
), "Yes", "No")</f>
        <v>No</v>
      </c>
      <c r="U4776" s="4" t="str">
        <f>IF(Table1[[#This Row],[Ticket Status]]="Closed","Yes","No")</f>
        <v>Yes</v>
      </c>
      <c r="V4776" s="4" t="str">
        <f>IF(Table1[[#This Row],[Ticket Status]]="Pending Customer Response","Yes","No")</f>
        <v>No</v>
      </c>
      <c r="W4776" s="5">
        <f ca="1">COUNTIFS(Table1[Agent_name],Table1[[#This Row],[Agent_name]],Table1[Month],Table1[[#This Row],[Month]])/160</f>
        <v>0.28749999999999998</v>
      </c>
    </row>
    <row r="4777" spans="1:23" x14ac:dyDescent="0.25">
      <c r="A4777">
        <v>4776</v>
      </c>
      <c r="B4777" t="s">
        <v>15565</v>
      </c>
      <c r="C4777" t="s">
        <v>15566</v>
      </c>
      <c r="D4777">
        <v>30</v>
      </c>
      <c r="E4777" t="s">
        <v>29</v>
      </c>
      <c r="F4777" t="s">
        <v>149</v>
      </c>
      <c r="G4777" s="1">
        <v>44444</v>
      </c>
      <c r="H4777" t="s">
        <v>45</v>
      </c>
      <c r="I4777" t="s">
        <v>60</v>
      </c>
      <c r="J4777" s="3" t="s">
        <v>15567</v>
      </c>
      <c r="K4777" t="s">
        <v>24</v>
      </c>
      <c r="M4777" t="s">
        <v>41</v>
      </c>
      <c r="N4777" t="s">
        <v>33</v>
      </c>
      <c r="O4777" s="2">
        <v>45078.39675925926</v>
      </c>
      <c r="R4777" t="str">
        <f t="shared" ca="1" si="74"/>
        <v>Aisha</v>
      </c>
      <c r="S4777" t="str">
        <f>IFERROR(TEXT(DATEVALUE(LEFT(Table1[[#This Row],[Date of Purchase]],10)), "MMMM"), TEXT(Table1[[#This Row],[Date of Purchase]], "MMMM"))</f>
        <v>September</v>
      </c>
      <c r="T4777" t="str">
        <f>IF(OR(
  AND(Table1[[#This Row],[Ticket Priority]]="Critical", Table1[[#This Row],[Ticket Status]]&lt;&gt;"Closed"),
  AND(Table1[[#This Row],[Ticket Priority]]="High", Table1[[#This Row],[Ticket Status]]="Open")
), "Yes", "No")</f>
        <v>No</v>
      </c>
      <c r="U4777" s="4" t="str">
        <f>IF(Table1[[#This Row],[Ticket Status]]="Closed","Yes","No")</f>
        <v>No</v>
      </c>
      <c r="V4777" s="4" t="str">
        <f>IF(Table1[[#This Row],[Ticket Status]]="Pending Customer Response","Yes","No")</f>
        <v>Yes</v>
      </c>
      <c r="W4777" s="5">
        <f ca="1">COUNTIFS(Table1[Agent_name],Table1[[#This Row],[Agent_name]],Table1[Month],Table1[[#This Row],[Month]])/160</f>
        <v>0.86250000000000004</v>
      </c>
    </row>
    <row r="4778" spans="1:23" x14ac:dyDescent="0.25">
      <c r="A4778">
        <v>4777</v>
      </c>
      <c r="B4778" t="s">
        <v>15568</v>
      </c>
      <c r="C4778" t="s">
        <v>15569</v>
      </c>
      <c r="D4778">
        <v>42</v>
      </c>
      <c r="E4778" t="s">
        <v>29</v>
      </c>
      <c r="F4778" t="s">
        <v>125</v>
      </c>
      <c r="G4778" s="1">
        <v>44425</v>
      </c>
      <c r="H4778" t="s">
        <v>66</v>
      </c>
      <c r="I4778" t="s">
        <v>46</v>
      </c>
      <c r="J4778" s="3" t="s">
        <v>15570</v>
      </c>
      <c r="K4778" t="s">
        <v>62</v>
      </c>
      <c r="M4778" t="s">
        <v>89</v>
      </c>
      <c r="N4778" t="s">
        <v>26</v>
      </c>
      <c r="R4778" t="str">
        <f t="shared" ca="1" si="74"/>
        <v>Ravi</v>
      </c>
      <c r="S4778" t="str">
        <f>IFERROR(TEXT(DATEVALUE(LEFT(Table1[[#This Row],[Date of Purchase]],10)), "MMMM"), TEXT(Table1[[#This Row],[Date of Purchase]], "MMMM"))</f>
        <v>August</v>
      </c>
      <c r="T4778" t="str">
        <f>IF(OR(
  AND(Table1[[#This Row],[Ticket Priority]]="Critical", Table1[[#This Row],[Ticket Status]]&lt;&gt;"Closed"),
  AND(Table1[[#This Row],[Ticket Priority]]="High", Table1[[#This Row],[Ticket Status]]="Open")
), "Yes", "No")</f>
        <v>Yes</v>
      </c>
      <c r="U4778" s="4" t="str">
        <f>IF(Table1[[#This Row],[Ticket Status]]="Closed","Yes","No")</f>
        <v>No</v>
      </c>
      <c r="V4778" s="4" t="str">
        <f>IF(Table1[[#This Row],[Ticket Status]]="Pending Customer Response","Yes","No")</f>
        <v>No</v>
      </c>
      <c r="W4778" s="5">
        <f ca="1">COUNTIFS(Table1[Agent_name],Table1[[#This Row],[Agent_name]],Table1[Month],Table1[[#This Row],[Month]])/160</f>
        <v>0.65625</v>
      </c>
    </row>
    <row r="4779" spans="1:23" x14ac:dyDescent="0.25">
      <c r="A4779">
        <v>4778</v>
      </c>
      <c r="B4779" t="s">
        <v>15571</v>
      </c>
      <c r="C4779" t="s">
        <v>15572</v>
      </c>
      <c r="D4779">
        <v>61</v>
      </c>
      <c r="E4779" t="s">
        <v>19</v>
      </c>
      <c r="F4779" t="s">
        <v>103</v>
      </c>
      <c r="G4779" s="1">
        <v>44093</v>
      </c>
      <c r="H4779" t="s">
        <v>21</v>
      </c>
      <c r="I4779" t="s">
        <v>77</v>
      </c>
      <c r="J4779" s="3" t="s">
        <v>15573</v>
      </c>
      <c r="K4779" t="s">
        <v>39</v>
      </c>
      <c r="L4779" t="s">
        <v>15574</v>
      </c>
      <c r="M4779" t="s">
        <v>89</v>
      </c>
      <c r="N4779" t="s">
        <v>83</v>
      </c>
      <c r="O4779" s="2">
        <v>45078.091238425928</v>
      </c>
      <c r="P4779" s="2">
        <v>45078.489849537036</v>
      </c>
      <c r="Q4779">
        <v>5</v>
      </c>
      <c r="R4779" t="str">
        <f t="shared" ca="1" si="74"/>
        <v>Ravi</v>
      </c>
      <c r="S4779" t="str">
        <f>IFERROR(TEXT(DATEVALUE(LEFT(Table1[[#This Row],[Date of Purchase]],10)), "MMMM"), TEXT(Table1[[#This Row],[Date of Purchase]], "MMMM"))</f>
        <v>September</v>
      </c>
      <c r="T4779" t="str">
        <f>IF(OR(
  AND(Table1[[#This Row],[Ticket Priority]]="Critical", Table1[[#This Row],[Ticket Status]]&lt;&gt;"Closed"),
  AND(Table1[[#This Row],[Ticket Priority]]="High", Table1[[#This Row],[Ticket Status]]="Open")
), "Yes", "No")</f>
        <v>No</v>
      </c>
      <c r="U4779" s="4" t="str">
        <f>IF(Table1[[#This Row],[Ticket Status]]="Closed","Yes","No")</f>
        <v>Yes</v>
      </c>
      <c r="V4779" s="4" t="str">
        <f>IF(Table1[[#This Row],[Ticket Status]]="Pending Customer Response","Yes","No")</f>
        <v>No</v>
      </c>
      <c r="W4779" s="5">
        <f ca="1">COUNTIFS(Table1[Agent_name],Table1[[#This Row],[Agent_name]],Table1[Month],Table1[[#This Row],[Month]])/160</f>
        <v>0.64375000000000004</v>
      </c>
    </row>
    <row r="4780" spans="1:23" x14ac:dyDescent="0.25">
      <c r="A4780">
        <v>4779</v>
      </c>
      <c r="B4780" t="s">
        <v>15575</v>
      </c>
      <c r="C4780" t="s">
        <v>15576</v>
      </c>
      <c r="D4780">
        <v>48</v>
      </c>
      <c r="E4780" t="s">
        <v>58</v>
      </c>
      <c r="F4780" t="s">
        <v>134</v>
      </c>
      <c r="G4780" s="1">
        <v>44393</v>
      </c>
      <c r="H4780" t="s">
        <v>21</v>
      </c>
      <c r="I4780" t="s">
        <v>113</v>
      </c>
      <c r="J4780" s="3" t="s">
        <v>15577</v>
      </c>
      <c r="K4780" t="s">
        <v>39</v>
      </c>
      <c r="L4780" t="s">
        <v>15578</v>
      </c>
      <c r="M4780" t="s">
        <v>25</v>
      </c>
      <c r="N4780" t="s">
        <v>33</v>
      </c>
      <c r="O4780" s="2">
        <v>45078.18917824074</v>
      </c>
      <c r="P4780" s="2">
        <v>45078.228761574072</v>
      </c>
      <c r="Q4780">
        <v>1</v>
      </c>
      <c r="R4780" t="str">
        <f t="shared" ca="1" si="74"/>
        <v>Mohit</v>
      </c>
      <c r="S4780" t="str">
        <f>IFERROR(TEXT(DATEVALUE(LEFT(Table1[[#This Row],[Date of Purchase]],10)), "MMMM"), TEXT(Table1[[#This Row],[Date of Purchase]], "MMMM"))</f>
        <v>July</v>
      </c>
      <c r="T4780" t="str">
        <f>IF(OR(
  AND(Table1[[#This Row],[Ticket Priority]]="Critical", Table1[[#This Row],[Ticket Status]]&lt;&gt;"Closed"),
  AND(Table1[[#This Row],[Ticket Priority]]="High", Table1[[#This Row],[Ticket Status]]="Open")
), "Yes", "No")</f>
        <v>No</v>
      </c>
      <c r="U4780" s="4" t="str">
        <f>IF(Table1[[#This Row],[Ticket Status]]="Closed","Yes","No")</f>
        <v>Yes</v>
      </c>
      <c r="V4780" s="4" t="str">
        <f>IF(Table1[[#This Row],[Ticket Status]]="Pending Customer Response","Yes","No")</f>
        <v>No</v>
      </c>
      <c r="W4780" s="5">
        <f ca="1">COUNTIFS(Table1[Agent_name],Table1[[#This Row],[Agent_name]],Table1[Month],Table1[[#This Row],[Month]])/160</f>
        <v>0.53125</v>
      </c>
    </row>
    <row r="4781" spans="1:23" x14ac:dyDescent="0.25">
      <c r="A4781">
        <v>4780</v>
      </c>
      <c r="B4781" t="s">
        <v>15579</v>
      </c>
      <c r="C4781" t="s">
        <v>15580</v>
      </c>
      <c r="D4781">
        <v>59</v>
      </c>
      <c r="E4781" t="s">
        <v>19</v>
      </c>
      <c r="F4781" t="s">
        <v>161</v>
      </c>
      <c r="G4781" s="1">
        <v>44536</v>
      </c>
      <c r="H4781" t="s">
        <v>59</v>
      </c>
      <c r="I4781" t="s">
        <v>72</v>
      </c>
      <c r="J4781" s="3" t="s">
        <v>15581</v>
      </c>
      <c r="K4781" t="s">
        <v>62</v>
      </c>
      <c r="M4781" t="s">
        <v>25</v>
      </c>
      <c r="N4781" t="s">
        <v>55</v>
      </c>
      <c r="R4781" t="str">
        <f t="shared" ca="1" si="74"/>
        <v>Divya</v>
      </c>
      <c r="S4781" t="str">
        <f>IFERROR(TEXT(DATEVALUE(LEFT(Table1[[#This Row],[Date of Purchase]],10)), "MMMM"), TEXT(Table1[[#This Row],[Date of Purchase]], "MMMM"))</f>
        <v>December</v>
      </c>
      <c r="T4781" t="str">
        <f>IF(OR(
  AND(Table1[[#This Row],[Ticket Priority]]="Critical", Table1[[#This Row],[Ticket Status]]&lt;&gt;"Closed"),
  AND(Table1[[#This Row],[Ticket Priority]]="High", Table1[[#This Row],[Ticket Status]]="Open")
), "Yes", "No")</f>
        <v>Yes</v>
      </c>
      <c r="U4781" s="4" t="str">
        <f>IF(Table1[[#This Row],[Ticket Status]]="Closed","Yes","No")</f>
        <v>No</v>
      </c>
      <c r="V4781" s="4" t="str">
        <f>IF(Table1[[#This Row],[Ticket Status]]="Pending Customer Response","Yes","No")</f>
        <v>No</v>
      </c>
      <c r="W4781" s="5">
        <f ca="1">COUNTIFS(Table1[Agent_name],Table1[[#This Row],[Agent_name]],Table1[Month],Table1[[#This Row],[Month]])/160</f>
        <v>0.25</v>
      </c>
    </row>
    <row r="4782" spans="1:23" x14ac:dyDescent="0.25">
      <c r="A4782">
        <v>4781</v>
      </c>
      <c r="B4782" t="s">
        <v>15582</v>
      </c>
      <c r="C4782" t="s">
        <v>15583</v>
      </c>
      <c r="D4782">
        <v>38</v>
      </c>
      <c r="E4782" t="s">
        <v>29</v>
      </c>
      <c r="F4782" t="s">
        <v>30</v>
      </c>
      <c r="G4782" s="1">
        <v>44285</v>
      </c>
      <c r="H4782" t="s">
        <v>21</v>
      </c>
      <c r="I4782" t="s">
        <v>77</v>
      </c>
      <c r="J4782" s="3" t="s">
        <v>15584</v>
      </c>
      <c r="K4782" t="s">
        <v>62</v>
      </c>
      <c r="M4782" t="s">
        <v>89</v>
      </c>
      <c r="N4782" t="s">
        <v>83</v>
      </c>
      <c r="R4782" t="str">
        <f t="shared" ca="1" si="74"/>
        <v>Sara</v>
      </c>
      <c r="S4782" t="str">
        <f>IFERROR(TEXT(DATEVALUE(LEFT(Table1[[#This Row],[Date of Purchase]],10)), "MMMM"), TEXT(Table1[[#This Row],[Date of Purchase]], "MMMM"))</f>
        <v>March</v>
      </c>
      <c r="T4782" t="str">
        <f>IF(OR(
  AND(Table1[[#This Row],[Ticket Priority]]="Critical", Table1[[#This Row],[Ticket Status]]&lt;&gt;"Closed"),
  AND(Table1[[#This Row],[Ticket Priority]]="High", Table1[[#This Row],[Ticket Status]]="Open")
), "Yes", "No")</f>
        <v>Yes</v>
      </c>
      <c r="U4782" s="4" t="str">
        <f>IF(Table1[[#This Row],[Ticket Status]]="Closed","Yes","No")</f>
        <v>No</v>
      </c>
      <c r="V4782" s="4" t="str">
        <f>IF(Table1[[#This Row],[Ticket Status]]="Pending Customer Response","Yes","No")</f>
        <v>No</v>
      </c>
      <c r="W4782" s="5">
        <f ca="1">COUNTIFS(Table1[Agent_name],Table1[[#This Row],[Agent_name]],Table1[Month],Table1[[#This Row],[Month]])/160</f>
        <v>0.55625000000000002</v>
      </c>
    </row>
    <row r="4783" spans="1:23" x14ac:dyDescent="0.25">
      <c r="A4783">
        <v>4782</v>
      </c>
      <c r="B4783" t="s">
        <v>15585</v>
      </c>
      <c r="C4783" t="s">
        <v>15586</v>
      </c>
      <c r="D4783">
        <v>20</v>
      </c>
      <c r="E4783" t="s">
        <v>58</v>
      </c>
      <c r="F4783" t="s">
        <v>655</v>
      </c>
      <c r="G4783" s="1">
        <v>44124</v>
      </c>
      <c r="H4783" t="s">
        <v>59</v>
      </c>
      <c r="I4783" t="s">
        <v>113</v>
      </c>
      <c r="J4783" s="3" t="s">
        <v>15587</v>
      </c>
      <c r="K4783" t="s">
        <v>24</v>
      </c>
      <c r="M4783" t="s">
        <v>89</v>
      </c>
      <c r="N4783" t="s">
        <v>26</v>
      </c>
      <c r="O4783" s="2">
        <v>45078.895462962966</v>
      </c>
      <c r="R4783" t="str">
        <f t="shared" ca="1" si="74"/>
        <v>Ravi</v>
      </c>
      <c r="S4783" t="str">
        <f>IFERROR(TEXT(DATEVALUE(LEFT(Table1[[#This Row],[Date of Purchase]],10)), "MMMM"), TEXT(Table1[[#This Row],[Date of Purchase]], "MMMM"))</f>
        <v>October</v>
      </c>
      <c r="T4783" t="str">
        <f>IF(OR(
  AND(Table1[[#This Row],[Ticket Priority]]="Critical", Table1[[#This Row],[Ticket Status]]&lt;&gt;"Closed"),
  AND(Table1[[#This Row],[Ticket Priority]]="High", Table1[[#This Row],[Ticket Status]]="Open")
), "Yes", "No")</f>
        <v>No</v>
      </c>
      <c r="U4783" s="4" t="str">
        <f>IF(Table1[[#This Row],[Ticket Status]]="Closed","Yes","No")</f>
        <v>No</v>
      </c>
      <c r="V4783" s="4" t="str">
        <f>IF(Table1[[#This Row],[Ticket Status]]="Pending Customer Response","Yes","No")</f>
        <v>Yes</v>
      </c>
      <c r="W4783" s="5">
        <f ca="1">COUNTIFS(Table1[Agent_name],Table1[[#This Row],[Agent_name]],Table1[Month],Table1[[#This Row],[Month]])/160</f>
        <v>0.58125000000000004</v>
      </c>
    </row>
    <row r="4784" spans="1:23" x14ac:dyDescent="0.25">
      <c r="A4784">
        <v>4783</v>
      </c>
      <c r="B4784" t="s">
        <v>15588</v>
      </c>
      <c r="C4784" t="s">
        <v>15589</v>
      </c>
      <c r="D4784">
        <v>27</v>
      </c>
      <c r="E4784" t="s">
        <v>58</v>
      </c>
      <c r="F4784" t="s">
        <v>207</v>
      </c>
      <c r="G4784" s="1">
        <v>44342</v>
      </c>
      <c r="H4784" t="s">
        <v>21</v>
      </c>
      <c r="I4784" t="s">
        <v>52</v>
      </c>
      <c r="J4784" s="3" t="s">
        <v>15590</v>
      </c>
      <c r="K4784" t="s">
        <v>62</v>
      </c>
      <c r="M4784" t="s">
        <v>143</v>
      </c>
      <c r="N4784" t="s">
        <v>55</v>
      </c>
      <c r="R4784" t="str">
        <f t="shared" ca="1" si="74"/>
        <v>Mohit</v>
      </c>
      <c r="S4784" t="str">
        <f>IFERROR(TEXT(DATEVALUE(LEFT(Table1[[#This Row],[Date of Purchase]],10)), "MMMM"), TEXT(Table1[[#This Row],[Date of Purchase]], "MMMM"))</f>
        <v>May</v>
      </c>
      <c r="T4784" t="str">
        <f>IF(OR(
  AND(Table1[[#This Row],[Ticket Priority]]="Critical", Table1[[#This Row],[Ticket Status]]&lt;&gt;"Closed"),
  AND(Table1[[#This Row],[Ticket Priority]]="High", Table1[[#This Row],[Ticket Status]]="Open")
), "Yes", "No")</f>
        <v>No</v>
      </c>
      <c r="U4784" s="4" t="str">
        <f>IF(Table1[[#This Row],[Ticket Status]]="Closed","Yes","No")</f>
        <v>No</v>
      </c>
      <c r="V4784" s="4" t="str">
        <f>IF(Table1[[#This Row],[Ticket Status]]="Pending Customer Response","Yes","No")</f>
        <v>No</v>
      </c>
      <c r="W4784" s="5">
        <f ca="1">COUNTIFS(Table1[Agent_name],Table1[[#This Row],[Agent_name]],Table1[Month],Table1[[#This Row],[Month]])/160</f>
        <v>0.45624999999999999</v>
      </c>
    </row>
    <row r="4785" spans="1:23" x14ac:dyDescent="0.25">
      <c r="A4785">
        <v>4784</v>
      </c>
      <c r="B4785" t="s">
        <v>15591</v>
      </c>
      <c r="C4785" t="s">
        <v>15592</v>
      </c>
      <c r="D4785">
        <v>28</v>
      </c>
      <c r="E4785" t="s">
        <v>29</v>
      </c>
      <c r="F4785" t="s">
        <v>103</v>
      </c>
      <c r="G4785" s="1">
        <v>44056</v>
      </c>
      <c r="H4785" t="s">
        <v>67</v>
      </c>
      <c r="I4785" t="s">
        <v>59</v>
      </c>
      <c r="J4785" s="3" t="s">
        <v>15593</v>
      </c>
      <c r="K4785" t="s">
        <v>39</v>
      </c>
      <c r="L4785" t="s">
        <v>15594</v>
      </c>
      <c r="M4785" t="s">
        <v>89</v>
      </c>
      <c r="N4785" t="s">
        <v>33</v>
      </c>
      <c r="O4785" s="2">
        <v>45078.623969907407</v>
      </c>
      <c r="P4785" s="2">
        <v>45078.448969907404</v>
      </c>
      <c r="Q4785">
        <v>3</v>
      </c>
      <c r="R4785" t="str">
        <f t="shared" ca="1" si="74"/>
        <v>Sara</v>
      </c>
      <c r="S4785" t="str">
        <f>IFERROR(TEXT(DATEVALUE(LEFT(Table1[[#This Row],[Date of Purchase]],10)), "MMMM"), TEXT(Table1[[#This Row],[Date of Purchase]], "MMMM"))</f>
        <v>August</v>
      </c>
      <c r="T4785" t="str">
        <f>IF(OR(
  AND(Table1[[#This Row],[Ticket Priority]]="Critical", Table1[[#This Row],[Ticket Status]]&lt;&gt;"Closed"),
  AND(Table1[[#This Row],[Ticket Priority]]="High", Table1[[#This Row],[Ticket Status]]="Open")
), "Yes", "No")</f>
        <v>No</v>
      </c>
      <c r="U4785" s="4" t="str">
        <f>IF(Table1[[#This Row],[Ticket Status]]="Closed","Yes","No")</f>
        <v>Yes</v>
      </c>
      <c r="V4785" s="4" t="str">
        <f>IF(Table1[[#This Row],[Ticket Status]]="Pending Customer Response","Yes","No")</f>
        <v>No</v>
      </c>
      <c r="W4785" s="5">
        <f ca="1">COUNTIFS(Table1[Agent_name],Table1[[#This Row],[Agent_name]],Table1[Month],Table1[[#This Row],[Month]])/160</f>
        <v>0.8</v>
      </c>
    </row>
    <row r="4786" spans="1:23" x14ac:dyDescent="0.25">
      <c r="A4786">
        <v>4785</v>
      </c>
      <c r="B4786" t="s">
        <v>2823</v>
      </c>
      <c r="C4786" t="s">
        <v>15595</v>
      </c>
      <c r="D4786">
        <v>70</v>
      </c>
      <c r="E4786" t="s">
        <v>19</v>
      </c>
      <c r="F4786" t="s">
        <v>103</v>
      </c>
      <c r="G4786" s="1">
        <v>44153</v>
      </c>
      <c r="H4786" t="s">
        <v>21</v>
      </c>
      <c r="I4786" t="s">
        <v>22</v>
      </c>
      <c r="J4786" s="3" t="s">
        <v>15596</v>
      </c>
      <c r="K4786" t="s">
        <v>24</v>
      </c>
      <c r="M4786" t="s">
        <v>143</v>
      </c>
      <c r="N4786" t="s">
        <v>55</v>
      </c>
      <c r="O4786" s="2">
        <v>45078.75037037037</v>
      </c>
      <c r="R4786" t="str">
        <f t="shared" ca="1" si="74"/>
        <v>Sara</v>
      </c>
      <c r="S4786" t="str">
        <f>IFERROR(TEXT(DATEVALUE(LEFT(Table1[[#This Row],[Date of Purchase]],10)), "MMMM"), TEXT(Table1[[#This Row],[Date of Purchase]], "MMMM"))</f>
        <v>November</v>
      </c>
      <c r="T4786" t="str">
        <f>IF(OR(
  AND(Table1[[#This Row],[Ticket Priority]]="Critical", Table1[[#This Row],[Ticket Status]]&lt;&gt;"Closed"),
  AND(Table1[[#This Row],[Ticket Priority]]="High", Table1[[#This Row],[Ticket Status]]="Open")
), "Yes", "No")</f>
        <v>No</v>
      </c>
      <c r="U4786" s="4" t="str">
        <f>IF(Table1[[#This Row],[Ticket Status]]="Closed","Yes","No")</f>
        <v>No</v>
      </c>
      <c r="V4786" s="4" t="str">
        <f>IF(Table1[[#This Row],[Ticket Status]]="Pending Customer Response","Yes","No")</f>
        <v>Yes</v>
      </c>
      <c r="W4786" s="5">
        <f ca="1">COUNTIFS(Table1[Agent_name],Table1[[#This Row],[Agent_name]],Table1[Month],Table1[[#This Row],[Month]])/160</f>
        <v>0.79374999999999996</v>
      </c>
    </row>
    <row r="4787" spans="1:23" x14ac:dyDescent="0.25">
      <c r="A4787">
        <v>4786</v>
      </c>
      <c r="B4787" t="s">
        <v>15597</v>
      </c>
      <c r="C4787" t="s">
        <v>15598</v>
      </c>
      <c r="D4787">
        <v>55</v>
      </c>
      <c r="E4787" t="s">
        <v>19</v>
      </c>
      <c r="F4787" t="s">
        <v>339</v>
      </c>
      <c r="G4787" s="1">
        <v>43892</v>
      </c>
      <c r="H4787" t="s">
        <v>59</v>
      </c>
      <c r="I4787" t="s">
        <v>22</v>
      </c>
      <c r="J4787" s="3" t="s">
        <v>15599</v>
      </c>
      <c r="K4787" t="s">
        <v>24</v>
      </c>
      <c r="M4787" t="s">
        <v>41</v>
      </c>
      <c r="N4787" t="s">
        <v>26</v>
      </c>
      <c r="O4787" s="2">
        <v>45078.012199074074</v>
      </c>
      <c r="R4787" t="str">
        <f t="shared" ca="1" si="74"/>
        <v>Aisha</v>
      </c>
      <c r="S4787" t="str">
        <f>IFERROR(TEXT(DATEVALUE(LEFT(Table1[[#This Row],[Date of Purchase]],10)), "MMMM"), TEXT(Table1[[#This Row],[Date of Purchase]], "MMMM"))</f>
        <v>March</v>
      </c>
      <c r="T4787" t="str">
        <f>IF(OR(
  AND(Table1[[#This Row],[Ticket Priority]]="Critical", Table1[[#This Row],[Ticket Status]]&lt;&gt;"Closed"),
  AND(Table1[[#This Row],[Ticket Priority]]="High", Table1[[#This Row],[Ticket Status]]="Open")
), "Yes", "No")</f>
        <v>No</v>
      </c>
      <c r="U4787" s="4" t="str">
        <f>IF(Table1[[#This Row],[Ticket Status]]="Closed","Yes","No")</f>
        <v>No</v>
      </c>
      <c r="V4787" s="4" t="str">
        <f>IF(Table1[[#This Row],[Ticket Status]]="Pending Customer Response","Yes","No")</f>
        <v>Yes</v>
      </c>
      <c r="W4787" s="5">
        <f ca="1">COUNTIFS(Table1[Agent_name],Table1[[#This Row],[Agent_name]],Table1[Month],Table1[[#This Row],[Month]])/160</f>
        <v>1.0062500000000001</v>
      </c>
    </row>
    <row r="4788" spans="1:23" x14ac:dyDescent="0.25">
      <c r="A4788">
        <v>4787</v>
      </c>
      <c r="B4788" t="s">
        <v>15600</v>
      </c>
      <c r="C4788" t="s">
        <v>15601</v>
      </c>
      <c r="D4788">
        <v>48</v>
      </c>
      <c r="E4788" t="s">
        <v>29</v>
      </c>
      <c r="F4788" t="s">
        <v>20</v>
      </c>
      <c r="G4788" s="1">
        <v>44145</v>
      </c>
      <c r="H4788" t="s">
        <v>21</v>
      </c>
      <c r="I4788" t="s">
        <v>60</v>
      </c>
      <c r="J4788" s="3" t="s">
        <v>15602</v>
      </c>
      <c r="K4788" t="s">
        <v>62</v>
      </c>
      <c r="M4788" t="s">
        <v>41</v>
      </c>
      <c r="N4788" t="s">
        <v>26</v>
      </c>
      <c r="R4788" t="str">
        <f t="shared" ca="1" si="74"/>
        <v>Rahul</v>
      </c>
      <c r="S4788" t="str">
        <f>IFERROR(TEXT(DATEVALUE(LEFT(Table1[[#This Row],[Date of Purchase]],10)), "MMMM"), TEXT(Table1[[#This Row],[Date of Purchase]], "MMMM"))</f>
        <v>November</v>
      </c>
      <c r="T4788" t="str">
        <f>IF(OR(
  AND(Table1[[#This Row],[Ticket Priority]]="Critical", Table1[[#This Row],[Ticket Status]]&lt;&gt;"Closed"),
  AND(Table1[[#This Row],[Ticket Priority]]="High", Table1[[#This Row],[Ticket Status]]="Open")
), "Yes", "No")</f>
        <v>No</v>
      </c>
      <c r="U4788" s="4" t="str">
        <f>IF(Table1[[#This Row],[Ticket Status]]="Closed","Yes","No")</f>
        <v>No</v>
      </c>
      <c r="V4788" s="4" t="str">
        <f>IF(Table1[[#This Row],[Ticket Status]]="Pending Customer Response","Yes","No")</f>
        <v>No</v>
      </c>
      <c r="W4788" s="5">
        <f ca="1">COUNTIFS(Table1[Agent_name],Table1[[#This Row],[Agent_name]],Table1[Month],Table1[[#This Row],[Month]])/160</f>
        <v>0.2</v>
      </c>
    </row>
    <row r="4789" spans="1:23" x14ac:dyDescent="0.25">
      <c r="A4789">
        <v>4788</v>
      </c>
      <c r="B4789" t="s">
        <v>15603</v>
      </c>
      <c r="C4789" t="s">
        <v>13534</v>
      </c>
      <c r="D4789">
        <v>37</v>
      </c>
      <c r="E4789" t="s">
        <v>19</v>
      </c>
      <c r="F4789" t="s">
        <v>286</v>
      </c>
      <c r="G4789" s="1">
        <v>44285</v>
      </c>
      <c r="H4789" t="s">
        <v>67</v>
      </c>
      <c r="I4789" t="s">
        <v>46</v>
      </c>
      <c r="J4789" s="3" t="s">
        <v>442</v>
      </c>
      <c r="K4789" t="s">
        <v>62</v>
      </c>
      <c r="M4789" t="s">
        <v>143</v>
      </c>
      <c r="N4789" t="s">
        <v>33</v>
      </c>
      <c r="R4789" t="str">
        <f t="shared" ca="1" si="74"/>
        <v>Priya</v>
      </c>
      <c r="S4789" t="str">
        <f>IFERROR(TEXT(DATEVALUE(LEFT(Table1[[#This Row],[Date of Purchase]],10)), "MMMM"), TEXT(Table1[[#This Row],[Date of Purchase]], "MMMM"))</f>
        <v>March</v>
      </c>
      <c r="T4789" t="str">
        <f>IF(OR(
  AND(Table1[[#This Row],[Ticket Priority]]="Critical", Table1[[#This Row],[Ticket Status]]&lt;&gt;"Closed"),
  AND(Table1[[#This Row],[Ticket Priority]]="High", Table1[[#This Row],[Ticket Status]]="Open")
), "Yes", "No")</f>
        <v>No</v>
      </c>
      <c r="U4789" s="4" t="str">
        <f>IF(Table1[[#This Row],[Ticket Status]]="Closed","Yes","No")</f>
        <v>No</v>
      </c>
      <c r="V4789" s="4" t="str">
        <f>IF(Table1[[#This Row],[Ticket Status]]="Pending Customer Response","Yes","No")</f>
        <v>No</v>
      </c>
      <c r="W4789" s="5">
        <f ca="1">COUNTIFS(Table1[Agent_name],Table1[[#This Row],[Agent_name]],Table1[Month],Table1[[#This Row],[Month]])/160</f>
        <v>0.43125000000000002</v>
      </c>
    </row>
    <row r="4790" spans="1:23" x14ac:dyDescent="0.25">
      <c r="A4790">
        <v>4789</v>
      </c>
      <c r="B4790" t="s">
        <v>15604</v>
      </c>
      <c r="C4790" t="s">
        <v>15605</v>
      </c>
      <c r="D4790">
        <v>23</v>
      </c>
      <c r="E4790" t="s">
        <v>58</v>
      </c>
      <c r="F4790" t="s">
        <v>92</v>
      </c>
      <c r="G4790" s="1">
        <v>44291</v>
      </c>
      <c r="H4790" t="s">
        <v>66</v>
      </c>
      <c r="I4790" t="s">
        <v>31</v>
      </c>
      <c r="J4790" s="3" t="s">
        <v>15606</v>
      </c>
      <c r="K4790" t="s">
        <v>24</v>
      </c>
      <c r="M4790" t="s">
        <v>143</v>
      </c>
      <c r="N4790" t="s">
        <v>83</v>
      </c>
      <c r="O4790" s="2">
        <v>45078.742766203701</v>
      </c>
      <c r="Q4790">
        <v>5</v>
      </c>
      <c r="R4790" t="str">
        <f t="shared" ca="1" si="74"/>
        <v>Rahul</v>
      </c>
      <c r="S4790" t="str">
        <f>IFERROR(TEXT(DATEVALUE(LEFT(Table1[[#This Row],[Date of Purchase]],10)), "MMMM"), TEXT(Table1[[#This Row],[Date of Purchase]], "MMMM"))</f>
        <v>April</v>
      </c>
      <c r="T4790" t="str">
        <f>IF(OR(
  AND(Table1[[#This Row],[Ticket Priority]]="Critical", Table1[[#This Row],[Ticket Status]]&lt;&gt;"Closed"),
  AND(Table1[[#This Row],[Ticket Priority]]="High", Table1[[#This Row],[Ticket Status]]="Open")
), "Yes", "No")</f>
        <v>No</v>
      </c>
      <c r="U4790" s="4" t="str">
        <f>IF(Table1[[#This Row],[Ticket Status]]="Closed","Yes","No")</f>
        <v>No</v>
      </c>
      <c r="V4790" s="4" t="str">
        <f>IF(Table1[[#This Row],[Ticket Status]]="Pending Customer Response","Yes","No")</f>
        <v>Yes</v>
      </c>
      <c r="W4790" s="5">
        <f ca="1">COUNTIFS(Table1[Agent_name],Table1[[#This Row],[Agent_name]],Table1[Month],Table1[[#This Row],[Month]])/160</f>
        <v>0.25</v>
      </c>
    </row>
    <row r="4791" spans="1:23" x14ac:dyDescent="0.25">
      <c r="A4791">
        <v>4790</v>
      </c>
      <c r="B4791" t="s">
        <v>15607</v>
      </c>
      <c r="C4791" t="s">
        <v>15608</v>
      </c>
      <c r="D4791">
        <v>37</v>
      </c>
      <c r="E4791" t="s">
        <v>19</v>
      </c>
      <c r="F4791" t="s">
        <v>103</v>
      </c>
      <c r="G4791" s="1">
        <v>44492</v>
      </c>
      <c r="H4791" t="s">
        <v>45</v>
      </c>
      <c r="I4791" t="s">
        <v>93</v>
      </c>
      <c r="J4791" s="3" t="s">
        <v>15609</v>
      </c>
      <c r="K4791" t="s">
        <v>62</v>
      </c>
      <c r="M4791" t="s">
        <v>25</v>
      </c>
      <c r="N4791" t="s">
        <v>55</v>
      </c>
      <c r="Q4791">
        <v>5</v>
      </c>
      <c r="R4791" t="str">
        <f t="shared" ca="1" si="74"/>
        <v>Priya</v>
      </c>
      <c r="S4791" t="str">
        <f>IFERROR(TEXT(DATEVALUE(LEFT(Table1[[#This Row],[Date of Purchase]],10)), "MMMM"), TEXT(Table1[[#This Row],[Date of Purchase]], "MMMM"))</f>
        <v>October</v>
      </c>
      <c r="T4791" t="str">
        <f>IF(OR(
  AND(Table1[[#This Row],[Ticket Priority]]="Critical", Table1[[#This Row],[Ticket Status]]&lt;&gt;"Closed"),
  AND(Table1[[#This Row],[Ticket Priority]]="High", Table1[[#This Row],[Ticket Status]]="Open")
), "Yes", "No")</f>
        <v>Yes</v>
      </c>
      <c r="U4791" s="4" t="str">
        <f>IF(Table1[[#This Row],[Ticket Status]]="Closed","Yes","No")</f>
        <v>No</v>
      </c>
      <c r="V4791" s="4" t="str">
        <f>IF(Table1[[#This Row],[Ticket Status]]="Pending Customer Response","Yes","No")</f>
        <v>No</v>
      </c>
      <c r="W4791" s="5">
        <f ca="1">COUNTIFS(Table1[Agent_name],Table1[[#This Row],[Agent_name]],Table1[Month],Table1[[#This Row],[Month]])/160</f>
        <v>0.58125000000000004</v>
      </c>
    </row>
    <row r="4792" spans="1:23" x14ac:dyDescent="0.25">
      <c r="A4792">
        <v>4791</v>
      </c>
      <c r="B4792" t="s">
        <v>15610</v>
      </c>
      <c r="C4792" t="s">
        <v>15611</v>
      </c>
      <c r="D4792">
        <v>28</v>
      </c>
      <c r="E4792" t="s">
        <v>19</v>
      </c>
      <c r="F4792" t="s">
        <v>161</v>
      </c>
      <c r="G4792" s="1">
        <v>44286</v>
      </c>
      <c r="H4792" t="s">
        <v>67</v>
      </c>
      <c r="I4792" t="s">
        <v>141</v>
      </c>
      <c r="J4792" s="3" t="s">
        <v>15612</v>
      </c>
      <c r="K4792" t="s">
        <v>62</v>
      </c>
      <c r="M4792" t="s">
        <v>25</v>
      </c>
      <c r="N4792" t="s">
        <v>55</v>
      </c>
      <c r="R4792" t="str">
        <f t="shared" ca="1" si="74"/>
        <v>Ravi</v>
      </c>
      <c r="S4792" t="str">
        <f>IFERROR(TEXT(DATEVALUE(LEFT(Table1[[#This Row],[Date of Purchase]],10)), "MMMM"), TEXT(Table1[[#This Row],[Date of Purchase]], "MMMM"))</f>
        <v>March</v>
      </c>
      <c r="T4792" t="str">
        <f>IF(OR(
  AND(Table1[[#This Row],[Ticket Priority]]="Critical", Table1[[#This Row],[Ticket Status]]&lt;&gt;"Closed"),
  AND(Table1[[#This Row],[Ticket Priority]]="High", Table1[[#This Row],[Ticket Status]]="Open")
), "Yes", "No")</f>
        <v>Yes</v>
      </c>
      <c r="U4792" s="4" t="str">
        <f>IF(Table1[[#This Row],[Ticket Status]]="Closed","Yes","No")</f>
        <v>No</v>
      </c>
      <c r="V4792" s="4" t="str">
        <f>IF(Table1[[#This Row],[Ticket Status]]="Pending Customer Response","Yes","No")</f>
        <v>No</v>
      </c>
      <c r="W4792" s="5">
        <f ca="1">COUNTIFS(Table1[Agent_name],Table1[[#This Row],[Agent_name]],Table1[Month],Table1[[#This Row],[Month]])/160</f>
        <v>0.54374999999999996</v>
      </c>
    </row>
    <row r="4793" spans="1:23" x14ac:dyDescent="0.25">
      <c r="A4793">
        <v>4792</v>
      </c>
      <c r="B4793" t="s">
        <v>15613</v>
      </c>
      <c r="C4793" t="s">
        <v>15614</v>
      </c>
      <c r="D4793">
        <v>40</v>
      </c>
      <c r="E4793" t="s">
        <v>29</v>
      </c>
      <c r="F4793" t="s">
        <v>211</v>
      </c>
      <c r="G4793" s="1">
        <v>44361</v>
      </c>
      <c r="H4793" t="s">
        <v>21</v>
      </c>
      <c r="I4793" t="s">
        <v>22</v>
      </c>
      <c r="J4793" s="3" t="s">
        <v>15615</v>
      </c>
      <c r="K4793" t="s">
        <v>24</v>
      </c>
      <c r="M4793" t="s">
        <v>25</v>
      </c>
      <c r="N4793" t="s">
        <v>83</v>
      </c>
      <c r="O4793" s="2">
        <v>45078.917118055557</v>
      </c>
      <c r="Q4793">
        <v>5</v>
      </c>
      <c r="R4793" t="str">
        <f t="shared" ca="1" si="74"/>
        <v>Mohit</v>
      </c>
      <c r="S4793" t="str">
        <f>IFERROR(TEXT(DATEVALUE(LEFT(Table1[[#This Row],[Date of Purchase]],10)), "MMMM"), TEXT(Table1[[#This Row],[Date of Purchase]], "MMMM"))</f>
        <v>June</v>
      </c>
      <c r="T4793" t="str">
        <f>IF(OR(
  AND(Table1[[#This Row],[Ticket Priority]]="Critical", Table1[[#This Row],[Ticket Status]]&lt;&gt;"Closed"),
  AND(Table1[[#This Row],[Ticket Priority]]="High", Table1[[#This Row],[Ticket Status]]="Open")
), "Yes", "No")</f>
        <v>Yes</v>
      </c>
      <c r="U4793" s="4" t="str">
        <f>IF(Table1[[#This Row],[Ticket Status]]="Closed","Yes","No")</f>
        <v>No</v>
      </c>
      <c r="V4793" s="4" t="str">
        <f>IF(Table1[[#This Row],[Ticket Status]]="Pending Customer Response","Yes","No")</f>
        <v>Yes</v>
      </c>
      <c r="W4793" s="5">
        <f ca="1">COUNTIFS(Table1[Agent_name],Table1[[#This Row],[Agent_name]],Table1[Month],Table1[[#This Row],[Month]])/160</f>
        <v>0.41875000000000001</v>
      </c>
    </row>
    <row r="4794" spans="1:23" x14ac:dyDescent="0.25">
      <c r="A4794">
        <v>4793</v>
      </c>
      <c r="B4794" t="s">
        <v>15616</v>
      </c>
      <c r="C4794" t="s">
        <v>15617</v>
      </c>
      <c r="D4794">
        <v>69</v>
      </c>
      <c r="E4794" t="s">
        <v>58</v>
      </c>
      <c r="F4794" t="s">
        <v>86</v>
      </c>
      <c r="G4794" s="1">
        <v>43892</v>
      </c>
      <c r="H4794" t="s">
        <v>21</v>
      </c>
      <c r="I4794" t="s">
        <v>37</v>
      </c>
      <c r="J4794" s="3" t="s">
        <v>15618</v>
      </c>
      <c r="K4794" t="s">
        <v>24</v>
      </c>
      <c r="M4794" t="s">
        <v>143</v>
      </c>
      <c r="N4794" t="s">
        <v>83</v>
      </c>
      <c r="O4794" s="2">
        <v>45078.244212962964</v>
      </c>
      <c r="Q4794">
        <v>5</v>
      </c>
      <c r="R4794" t="str">
        <f t="shared" ca="1" si="74"/>
        <v>Mohit</v>
      </c>
      <c r="S4794" t="str">
        <f>IFERROR(TEXT(DATEVALUE(LEFT(Table1[[#This Row],[Date of Purchase]],10)), "MMMM"), TEXT(Table1[[#This Row],[Date of Purchase]], "MMMM"))</f>
        <v>March</v>
      </c>
      <c r="T4794" t="str">
        <f>IF(OR(
  AND(Table1[[#This Row],[Ticket Priority]]="Critical", Table1[[#This Row],[Ticket Status]]&lt;&gt;"Closed"),
  AND(Table1[[#This Row],[Ticket Priority]]="High", Table1[[#This Row],[Ticket Status]]="Open")
), "Yes", "No")</f>
        <v>No</v>
      </c>
      <c r="U4794" s="4" t="str">
        <f>IF(Table1[[#This Row],[Ticket Status]]="Closed","Yes","No")</f>
        <v>No</v>
      </c>
      <c r="V4794" s="4" t="str">
        <f>IF(Table1[[#This Row],[Ticket Status]]="Pending Customer Response","Yes","No")</f>
        <v>Yes</v>
      </c>
      <c r="W4794" s="5">
        <f ca="1">COUNTIFS(Table1[Agent_name],Table1[[#This Row],[Agent_name]],Table1[Month],Table1[[#This Row],[Month]])/160</f>
        <v>0.45624999999999999</v>
      </c>
    </row>
    <row r="4795" spans="1:23" x14ac:dyDescent="0.25">
      <c r="A4795">
        <v>4794</v>
      </c>
      <c r="B4795" t="s">
        <v>15619</v>
      </c>
      <c r="C4795" t="s">
        <v>15620</v>
      </c>
      <c r="D4795">
        <v>21</v>
      </c>
      <c r="E4795" t="s">
        <v>19</v>
      </c>
      <c r="F4795" t="s">
        <v>397</v>
      </c>
      <c r="G4795" s="1">
        <v>44540</v>
      </c>
      <c r="H4795" t="s">
        <v>21</v>
      </c>
      <c r="I4795" t="s">
        <v>72</v>
      </c>
      <c r="J4795" s="3" t="s">
        <v>15621</v>
      </c>
      <c r="K4795" t="s">
        <v>62</v>
      </c>
      <c r="M4795" t="s">
        <v>25</v>
      </c>
      <c r="N4795" t="s">
        <v>55</v>
      </c>
      <c r="Q4795">
        <v>5</v>
      </c>
      <c r="R4795" t="str">
        <f t="shared" ca="1" si="74"/>
        <v>Sara</v>
      </c>
      <c r="S4795" t="str">
        <f>IFERROR(TEXT(DATEVALUE(LEFT(Table1[[#This Row],[Date of Purchase]],10)), "MMMM"), TEXT(Table1[[#This Row],[Date of Purchase]], "MMMM"))</f>
        <v>December</v>
      </c>
      <c r="T4795" t="str">
        <f>IF(OR(
  AND(Table1[[#This Row],[Ticket Priority]]="Critical", Table1[[#This Row],[Ticket Status]]&lt;&gt;"Closed"),
  AND(Table1[[#This Row],[Ticket Priority]]="High", Table1[[#This Row],[Ticket Status]]="Open")
), "Yes", "No")</f>
        <v>Yes</v>
      </c>
      <c r="U4795" s="4" t="str">
        <f>IF(Table1[[#This Row],[Ticket Status]]="Closed","Yes","No")</f>
        <v>No</v>
      </c>
      <c r="V4795" s="4" t="str">
        <f>IF(Table1[[#This Row],[Ticket Status]]="Pending Customer Response","Yes","No")</f>
        <v>No</v>
      </c>
      <c r="W4795" s="5">
        <f ca="1">COUNTIFS(Table1[Agent_name],Table1[[#This Row],[Agent_name]],Table1[Month],Table1[[#This Row],[Month]])/160</f>
        <v>0.55625000000000002</v>
      </c>
    </row>
    <row r="4796" spans="1:23" x14ac:dyDescent="0.25">
      <c r="A4796">
        <v>4795</v>
      </c>
      <c r="B4796" t="s">
        <v>15622</v>
      </c>
      <c r="C4796" t="s">
        <v>15623</v>
      </c>
      <c r="D4796">
        <v>53</v>
      </c>
      <c r="E4796" t="s">
        <v>58</v>
      </c>
      <c r="F4796" t="s">
        <v>397</v>
      </c>
      <c r="G4796" s="1">
        <v>44094</v>
      </c>
      <c r="H4796" t="s">
        <v>66</v>
      </c>
      <c r="I4796" t="s">
        <v>46</v>
      </c>
      <c r="J4796" s="3" t="s">
        <v>15624</v>
      </c>
      <c r="K4796" t="s">
        <v>62</v>
      </c>
      <c r="M4796" t="s">
        <v>89</v>
      </c>
      <c r="N4796" t="s">
        <v>26</v>
      </c>
      <c r="R4796" t="str">
        <f t="shared" ca="1" si="74"/>
        <v>Aisha</v>
      </c>
      <c r="S4796" t="str">
        <f>IFERROR(TEXT(DATEVALUE(LEFT(Table1[[#This Row],[Date of Purchase]],10)), "MMMM"), TEXT(Table1[[#This Row],[Date of Purchase]], "MMMM"))</f>
        <v>September</v>
      </c>
      <c r="T4796" t="str">
        <f>IF(OR(
  AND(Table1[[#This Row],[Ticket Priority]]="Critical", Table1[[#This Row],[Ticket Status]]&lt;&gt;"Closed"),
  AND(Table1[[#This Row],[Ticket Priority]]="High", Table1[[#This Row],[Ticket Status]]="Open")
), "Yes", "No")</f>
        <v>Yes</v>
      </c>
      <c r="U4796" s="4" t="str">
        <f>IF(Table1[[#This Row],[Ticket Status]]="Closed","Yes","No")</f>
        <v>No</v>
      </c>
      <c r="V4796" s="4" t="str">
        <f>IF(Table1[[#This Row],[Ticket Status]]="Pending Customer Response","Yes","No")</f>
        <v>No</v>
      </c>
      <c r="W4796" s="5">
        <f ca="1">COUNTIFS(Table1[Agent_name],Table1[[#This Row],[Agent_name]],Table1[Month],Table1[[#This Row],[Month]])/160</f>
        <v>0.86250000000000004</v>
      </c>
    </row>
    <row r="4797" spans="1:23" x14ac:dyDescent="0.25">
      <c r="A4797">
        <v>4796</v>
      </c>
      <c r="B4797" t="s">
        <v>15625</v>
      </c>
      <c r="C4797" t="s">
        <v>15626</v>
      </c>
      <c r="D4797">
        <v>50</v>
      </c>
      <c r="E4797" t="s">
        <v>58</v>
      </c>
      <c r="F4797" t="s">
        <v>456</v>
      </c>
      <c r="G4797" s="1">
        <v>44286</v>
      </c>
      <c r="H4797" t="s">
        <v>67</v>
      </c>
      <c r="I4797" t="s">
        <v>67</v>
      </c>
      <c r="J4797" s="3" t="s">
        <v>15627</v>
      </c>
      <c r="K4797" t="s">
        <v>62</v>
      </c>
      <c r="M4797" t="s">
        <v>89</v>
      </c>
      <c r="N4797" t="s">
        <v>55</v>
      </c>
      <c r="R4797" t="str">
        <f t="shared" ca="1" si="74"/>
        <v>Sara</v>
      </c>
      <c r="S4797" t="str">
        <f>IFERROR(TEXT(DATEVALUE(LEFT(Table1[[#This Row],[Date of Purchase]],10)), "MMMM"), TEXT(Table1[[#This Row],[Date of Purchase]], "MMMM"))</f>
        <v>March</v>
      </c>
      <c r="T4797" t="str">
        <f>IF(OR(
  AND(Table1[[#This Row],[Ticket Priority]]="Critical", Table1[[#This Row],[Ticket Status]]&lt;&gt;"Closed"),
  AND(Table1[[#This Row],[Ticket Priority]]="High", Table1[[#This Row],[Ticket Status]]="Open")
), "Yes", "No")</f>
        <v>Yes</v>
      </c>
      <c r="U4797" s="4" t="str">
        <f>IF(Table1[[#This Row],[Ticket Status]]="Closed","Yes","No")</f>
        <v>No</v>
      </c>
      <c r="V4797" s="4" t="str">
        <f>IF(Table1[[#This Row],[Ticket Status]]="Pending Customer Response","Yes","No")</f>
        <v>No</v>
      </c>
      <c r="W4797" s="5">
        <f ca="1">COUNTIFS(Table1[Agent_name],Table1[[#This Row],[Agent_name]],Table1[Month],Table1[[#This Row],[Month]])/160</f>
        <v>0.55625000000000002</v>
      </c>
    </row>
    <row r="4798" spans="1:23" x14ac:dyDescent="0.25">
      <c r="A4798">
        <v>4797</v>
      </c>
      <c r="B4798" t="s">
        <v>15628</v>
      </c>
      <c r="C4798" t="s">
        <v>15629</v>
      </c>
      <c r="D4798">
        <v>48</v>
      </c>
      <c r="E4798" t="s">
        <v>19</v>
      </c>
      <c r="F4798" t="s">
        <v>129</v>
      </c>
      <c r="G4798" s="1">
        <v>44524</v>
      </c>
      <c r="H4798" t="s">
        <v>45</v>
      </c>
      <c r="I4798" t="s">
        <v>60</v>
      </c>
      <c r="J4798" s="3" t="s">
        <v>15630</v>
      </c>
      <c r="K4798" t="s">
        <v>24</v>
      </c>
      <c r="M4798" t="s">
        <v>25</v>
      </c>
      <c r="N4798" t="s">
        <v>55</v>
      </c>
      <c r="O4798" s="2">
        <v>45078.892893518518</v>
      </c>
      <c r="R4798" t="str">
        <f t="shared" ca="1" si="74"/>
        <v>Aisha</v>
      </c>
      <c r="S4798" t="str">
        <f>IFERROR(TEXT(DATEVALUE(LEFT(Table1[[#This Row],[Date of Purchase]],10)), "MMMM"), TEXT(Table1[[#This Row],[Date of Purchase]], "MMMM"))</f>
        <v>November</v>
      </c>
      <c r="T4798" t="str">
        <f>IF(OR(
  AND(Table1[[#This Row],[Ticket Priority]]="Critical", Table1[[#This Row],[Ticket Status]]&lt;&gt;"Closed"),
  AND(Table1[[#This Row],[Ticket Priority]]="High", Table1[[#This Row],[Ticket Status]]="Open")
), "Yes", "No")</f>
        <v>Yes</v>
      </c>
      <c r="U4798" s="4" t="str">
        <f>IF(Table1[[#This Row],[Ticket Status]]="Closed","Yes","No")</f>
        <v>No</v>
      </c>
      <c r="V4798" s="4" t="str">
        <f>IF(Table1[[#This Row],[Ticket Status]]="Pending Customer Response","Yes","No")</f>
        <v>Yes</v>
      </c>
      <c r="W4798" s="5">
        <f ca="1">COUNTIFS(Table1[Agent_name],Table1[[#This Row],[Agent_name]],Table1[Month],Table1[[#This Row],[Month]])/160</f>
        <v>0.85624999999999996</v>
      </c>
    </row>
    <row r="4799" spans="1:23" x14ac:dyDescent="0.25">
      <c r="A4799">
        <v>4798</v>
      </c>
      <c r="B4799" t="s">
        <v>15488</v>
      </c>
      <c r="C4799" t="s">
        <v>15631</v>
      </c>
      <c r="D4799">
        <v>67</v>
      </c>
      <c r="E4799" t="s">
        <v>19</v>
      </c>
      <c r="F4799" t="s">
        <v>157</v>
      </c>
      <c r="G4799" s="1">
        <v>43892</v>
      </c>
      <c r="H4799" t="s">
        <v>45</v>
      </c>
      <c r="I4799" t="s">
        <v>60</v>
      </c>
      <c r="J4799" s="3" t="s">
        <v>15632</v>
      </c>
      <c r="K4799" t="s">
        <v>24</v>
      </c>
      <c r="M4799" t="s">
        <v>89</v>
      </c>
      <c r="N4799" t="s">
        <v>33</v>
      </c>
      <c r="O4799" s="2">
        <v>45078.508194444446</v>
      </c>
      <c r="Q4799">
        <v>5</v>
      </c>
      <c r="R4799" t="str">
        <f t="shared" ca="1" si="74"/>
        <v>Aisha</v>
      </c>
      <c r="S4799" t="str">
        <f>IFERROR(TEXT(DATEVALUE(LEFT(Table1[[#This Row],[Date of Purchase]],10)), "MMMM"), TEXT(Table1[[#This Row],[Date of Purchase]], "MMMM"))</f>
        <v>March</v>
      </c>
      <c r="T4799" t="str">
        <f>IF(OR(
  AND(Table1[[#This Row],[Ticket Priority]]="Critical", Table1[[#This Row],[Ticket Status]]&lt;&gt;"Closed"),
  AND(Table1[[#This Row],[Ticket Priority]]="High", Table1[[#This Row],[Ticket Status]]="Open")
), "Yes", "No")</f>
        <v>No</v>
      </c>
      <c r="U4799" s="4" t="str">
        <f>IF(Table1[[#This Row],[Ticket Status]]="Closed","Yes","No")</f>
        <v>No</v>
      </c>
      <c r="V4799" s="4" t="str">
        <f>IF(Table1[[#This Row],[Ticket Status]]="Pending Customer Response","Yes","No")</f>
        <v>Yes</v>
      </c>
      <c r="W4799" s="5">
        <f ca="1">COUNTIFS(Table1[Agent_name],Table1[[#This Row],[Agent_name]],Table1[Month],Table1[[#This Row],[Month]])/160</f>
        <v>1.0062500000000001</v>
      </c>
    </row>
    <row r="4800" spans="1:23" x14ac:dyDescent="0.25">
      <c r="A4800">
        <v>4799</v>
      </c>
      <c r="B4800" t="s">
        <v>15633</v>
      </c>
      <c r="C4800" t="s">
        <v>15634</v>
      </c>
      <c r="D4800">
        <v>48</v>
      </c>
      <c r="E4800" t="s">
        <v>19</v>
      </c>
      <c r="F4800" t="s">
        <v>134</v>
      </c>
      <c r="G4800" s="1">
        <v>44029</v>
      </c>
      <c r="H4800" t="s">
        <v>45</v>
      </c>
      <c r="I4800" t="s">
        <v>99</v>
      </c>
      <c r="J4800" s="3" t="s">
        <v>15635</v>
      </c>
      <c r="K4800" t="s">
        <v>24</v>
      </c>
      <c r="M4800" t="s">
        <v>89</v>
      </c>
      <c r="N4800" t="s">
        <v>83</v>
      </c>
      <c r="O4800" s="2">
        <v>45078.699178240742</v>
      </c>
      <c r="R4800" t="str">
        <f t="shared" ca="1" si="74"/>
        <v>Arjun</v>
      </c>
      <c r="S4800" t="str">
        <f>IFERROR(TEXT(DATEVALUE(LEFT(Table1[[#This Row],[Date of Purchase]],10)), "MMMM"), TEXT(Table1[[#This Row],[Date of Purchase]], "MMMM"))</f>
        <v>July</v>
      </c>
      <c r="T4800" t="str">
        <f>IF(OR(
  AND(Table1[[#This Row],[Ticket Priority]]="Critical", Table1[[#This Row],[Ticket Status]]&lt;&gt;"Closed"),
  AND(Table1[[#This Row],[Ticket Priority]]="High", Table1[[#This Row],[Ticket Status]]="Open")
), "Yes", "No")</f>
        <v>No</v>
      </c>
      <c r="U4800" s="4" t="str">
        <f>IF(Table1[[#This Row],[Ticket Status]]="Closed","Yes","No")</f>
        <v>No</v>
      </c>
      <c r="V4800" s="4" t="str">
        <f>IF(Table1[[#This Row],[Ticket Status]]="Pending Customer Response","Yes","No")</f>
        <v>Yes</v>
      </c>
      <c r="W4800" s="5">
        <f ca="1">COUNTIFS(Table1[Agent_name],Table1[[#This Row],[Agent_name]],Table1[Month],Table1[[#This Row],[Month]])/160</f>
        <v>0.2</v>
      </c>
    </row>
    <row r="4801" spans="1:23" x14ac:dyDescent="0.25">
      <c r="A4801">
        <v>4800</v>
      </c>
      <c r="B4801" t="s">
        <v>15636</v>
      </c>
      <c r="C4801" t="s">
        <v>15637</v>
      </c>
      <c r="D4801">
        <v>61</v>
      </c>
      <c r="E4801" t="s">
        <v>19</v>
      </c>
      <c r="F4801" t="s">
        <v>281</v>
      </c>
      <c r="G4801" s="1">
        <v>44525</v>
      </c>
      <c r="H4801" t="s">
        <v>59</v>
      </c>
      <c r="I4801" t="s">
        <v>72</v>
      </c>
      <c r="J4801" s="3" t="s">
        <v>15638</v>
      </c>
      <c r="K4801" t="s">
        <v>62</v>
      </c>
      <c r="M4801" t="s">
        <v>89</v>
      </c>
      <c r="N4801" t="s">
        <v>83</v>
      </c>
      <c r="R4801" t="str">
        <f t="shared" ca="1" si="74"/>
        <v>Arjun</v>
      </c>
      <c r="S4801" t="str">
        <f>IFERROR(TEXT(DATEVALUE(LEFT(Table1[[#This Row],[Date of Purchase]],10)), "MMMM"), TEXT(Table1[[#This Row],[Date of Purchase]], "MMMM"))</f>
        <v>November</v>
      </c>
      <c r="T4801" t="str">
        <f>IF(OR(
  AND(Table1[[#This Row],[Ticket Priority]]="Critical", Table1[[#This Row],[Ticket Status]]&lt;&gt;"Closed"),
  AND(Table1[[#This Row],[Ticket Priority]]="High", Table1[[#This Row],[Ticket Status]]="Open")
), "Yes", "No")</f>
        <v>Yes</v>
      </c>
      <c r="U4801" s="4" t="str">
        <f>IF(Table1[[#This Row],[Ticket Status]]="Closed","Yes","No")</f>
        <v>No</v>
      </c>
      <c r="V4801" s="4" t="str">
        <f>IF(Table1[[#This Row],[Ticket Status]]="Pending Customer Response","Yes","No")</f>
        <v>No</v>
      </c>
      <c r="W4801" s="5">
        <f ca="1">COUNTIFS(Table1[Agent_name],Table1[[#This Row],[Agent_name]],Table1[Month],Table1[[#This Row],[Month]])/160</f>
        <v>0.23749999999999999</v>
      </c>
    </row>
    <row r="4802" spans="1:23" x14ac:dyDescent="0.25">
      <c r="A4802">
        <v>4801</v>
      </c>
      <c r="B4802" t="s">
        <v>15639</v>
      </c>
      <c r="C4802" t="s">
        <v>15640</v>
      </c>
      <c r="D4802">
        <v>37</v>
      </c>
      <c r="E4802" t="s">
        <v>19</v>
      </c>
      <c r="F4802" t="s">
        <v>129</v>
      </c>
      <c r="G4802" s="1">
        <v>44146</v>
      </c>
      <c r="H4802" t="s">
        <v>66</v>
      </c>
      <c r="I4802" t="s">
        <v>60</v>
      </c>
      <c r="J4802" s="3" t="s">
        <v>15641</v>
      </c>
      <c r="K4802" t="s">
        <v>62</v>
      </c>
      <c r="M4802" t="s">
        <v>25</v>
      </c>
      <c r="N4802" t="s">
        <v>55</v>
      </c>
      <c r="R4802" t="str">
        <f t="shared" ref="R4802:R4865" ca="1" si="75">CHOOSE(
RANDBETWEEN(1,20),
"Aisha","Aisha","Aisha","Aisha",
"Ravi","Ravi","Ravi",
"Sara","Sara","Sara",
"Mohit","Mohit",
"Priya","Priya",
"Arjun",
"Neha","Rahul","Divya","Karan","Meera","Sanjay"
)</f>
        <v>Mohit</v>
      </c>
      <c r="S4802" t="str">
        <f>IFERROR(TEXT(DATEVALUE(LEFT(Table1[[#This Row],[Date of Purchase]],10)), "MMMM"), TEXT(Table1[[#This Row],[Date of Purchase]], "MMMM"))</f>
        <v>November</v>
      </c>
      <c r="T4802" t="str">
        <f>IF(OR(
  AND(Table1[[#This Row],[Ticket Priority]]="Critical", Table1[[#This Row],[Ticket Status]]&lt;&gt;"Closed"),
  AND(Table1[[#This Row],[Ticket Priority]]="High", Table1[[#This Row],[Ticket Status]]="Open")
), "Yes", "No")</f>
        <v>Yes</v>
      </c>
      <c r="U4802" s="4" t="str">
        <f>IF(Table1[[#This Row],[Ticket Status]]="Closed","Yes","No")</f>
        <v>No</v>
      </c>
      <c r="V4802" s="4" t="str">
        <f>IF(Table1[[#This Row],[Ticket Status]]="Pending Customer Response","Yes","No")</f>
        <v>No</v>
      </c>
      <c r="W4802" s="5">
        <f ca="1">COUNTIFS(Table1[Agent_name],Table1[[#This Row],[Agent_name]],Table1[Month],Table1[[#This Row],[Month]])/160</f>
        <v>0.4375</v>
      </c>
    </row>
    <row r="4803" spans="1:23" x14ac:dyDescent="0.25">
      <c r="A4803">
        <v>4802</v>
      </c>
      <c r="B4803" t="s">
        <v>15642</v>
      </c>
      <c r="C4803" t="s">
        <v>15643</v>
      </c>
      <c r="D4803">
        <v>24</v>
      </c>
      <c r="E4803" t="s">
        <v>58</v>
      </c>
      <c r="F4803" t="s">
        <v>219</v>
      </c>
      <c r="G4803" s="1">
        <v>43940</v>
      </c>
      <c r="H4803" t="s">
        <v>45</v>
      </c>
      <c r="I4803" t="s">
        <v>52</v>
      </c>
      <c r="J4803" s="3" t="s">
        <v>15644</v>
      </c>
      <c r="K4803" t="s">
        <v>62</v>
      </c>
      <c r="M4803" t="s">
        <v>89</v>
      </c>
      <c r="N4803" t="s">
        <v>33</v>
      </c>
      <c r="R4803" t="str">
        <f t="shared" ca="1" si="75"/>
        <v>Ravi</v>
      </c>
      <c r="S4803" t="str">
        <f>IFERROR(TEXT(DATEVALUE(LEFT(Table1[[#This Row],[Date of Purchase]],10)), "MMMM"), TEXT(Table1[[#This Row],[Date of Purchase]], "MMMM"))</f>
        <v>April</v>
      </c>
      <c r="T4803" t="str">
        <f>IF(OR(
  AND(Table1[[#This Row],[Ticket Priority]]="Critical", Table1[[#This Row],[Ticket Status]]&lt;&gt;"Closed"),
  AND(Table1[[#This Row],[Ticket Priority]]="High", Table1[[#This Row],[Ticket Status]]="Open")
), "Yes", "No")</f>
        <v>Yes</v>
      </c>
      <c r="U4803" s="4" t="str">
        <f>IF(Table1[[#This Row],[Ticket Status]]="Closed","Yes","No")</f>
        <v>No</v>
      </c>
      <c r="V4803" s="4" t="str">
        <f>IF(Table1[[#This Row],[Ticket Status]]="Pending Customer Response","Yes","No")</f>
        <v>No</v>
      </c>
      <c r="W4803" s="5">
        <f ca="1">COUNTIFS(Table1[Agent_name],Table1[[#This Row],[Agent_name]],Table1[Month],Table1[[#This Row],[Month]])/160</f>
        <v>0.625</v>
      </c>
    </row>
    <row r="4804" spans="1:23" x14ac:dyDescent="0.25">
      <c r="A4804">
        <v>4803</v>
      </c>
      <c r="B4804" t="s">
        <v>15645</v>
      </c>
      <c r="C4804" t="s">
        <v>15646</v>
      </c>
      <c r="D4804">
        <v>38</v>
      </c>
      <c r="E4804" t="s">
        <v>58</v>
      </c>
      <c r="F4804" t="s">
        <v>699</v>
      </c>
      <c r="G4804" s="1">
        <v>44352</v>
      </c>
      <c r="H4804" t="s">
        <v>67</v>
      </c>
      <c r="I4804" t="s">
        <v>37</v>
      </c>
      <c r="J4804" s="3" t="s">
        <v>15647</v>
      </c>
      <c r="K4804" t="s">
        <v>39</v>
      </c>
      <c r="L4804" t="s">
        <v>15648</v>
      </c>
      <c r="M4804" t="s">
        <v>41</v>
      </c>
      <c r="N4804" t="s">
        <v>33</v>
      </c>
      <c r="O4804" s="2">
        <v>45078.901307870372</v>
      </c>
      <c r="P4804" s="2">
        <v>45078.874224537038</v>
      </c>
      <c r="Q4804">
        <v>4</v>
      </c>
      <c r="R4804" t="str">
        <f t="shared" ca="1" si="75"/>
        <v>Karan</v>
      </c>
      <c r="S4804" t="str">
        <f>IFERROR(TEXT(DATEVALUE(LEFT(Table1[[#This Row],[Date of Purchase]],10)), "MMMM"), TEXT(Table1[[#This Row],[Date of Purchase]], "MMMM"))</f>
        <v>June</v>
      </c>
      <c r="T4804" t="str">
        <f>IF(OR(
  AND(Table1[[#This Row],[Ticket Priority]]="Critical", Table1[[#This Row],[Ticket Status]]&lt;&gt;"Closed"),
  AND(Table1[[#This Row],[Ticket Priority]]="High", Table1[[#This Row],[Ticket Status]]="Open")
), "Yes", "No")</f>
        <v>No</v>
      </c>
      <c r="U4804" s="4" t="str">
        <f>IF(Table1[[#This Row],[Ticket Status]]="Closed","Yes","No")</f>
        <v>Yes</v>
      </c>
      <c r="V4804" s="4" t="str">
        <f>IF(Table1[[#This Row],[Ticket Status]]="Pending Customer Response","Yes","No")</f>
        <v>No</v>
      </c>
      <c r="W4804" s="5">
        <f ca="1">COUNTIFS(Table1[Agent_name],Table1[[#This Row],[Agent_name]],Table1[Month],Table1[[#This Row],[Month]])/160</f>
        <v>0.27500000000000002</v>
      </c>
    </row>
    <row r="4805" spans="1:23" x14ac:dyDescent="0.25">
      <c r="A4805">
        <v>4804</v>
      </c>
      <c r="B4805" t="s">
        <v>15649</v>
      </c>
      <c r="C4805" t="s">
        <v>15650</v>
      </c>
      <c r="D4805">
        <v>49</v>
      </c>
      <c r="E4805" t="s">
        <v>29</v>
      </c>
      <c r="F4805" t="s">
        <v>134</v>
      </c>
      <c r="G4805" s="1">
        <v>43933</v>
      </c>
      <c r="H4805" t="s">
        <v>21</v>
      </c>
      <c r="I4805" t="s">
        <v>60</v>
      </c>
      <c r="J4805" s="3" t="s">
        <v>15651</v>
      </c>
      <c r="K4805" t="s">
        <v>62</v>
      </c>
      <c r="M4805" t="s">
        <v>143</v>
      </c>
      <c r="N4805" t="s">
        <v>55</v>
      </c>
      <c r="R4805" t="str">
        <f t="shared" ca="1" si="75"/>
        <v>Sara</v>
      </c>
      <c r="S4805" t="str">
        <f>IFERROR(TEXT(DATEVALUE(LEFT(Table1[[#This Row],[Date of Purchase]],10)), "MMMM"), TEXT(Table1[[#This Row],[Date of Purchase]], "MMMM"))</f>
        <v>April</v>
      </c>
      <c r="T4805" t="str">
        <f>IF(OR(
  AND(Table1[[#This Row],[Ticket Priority]]="Critical", Table1[[#This Row],[Ticket Status]]&lt;&gt;"Closed"),
  AND(Table1[[#This Row],[Ticket Priority]]="High", Table1[[#This Row],[Ticket Status]]="Open")
), "Yes", "No")</f>
        <v>No</v>
      </c>
      <c r="U4805" s="4" t="str">
        <f>IF(Table1[[#This Row],[Ticket Status]]="Closed","Yes","No")</f>
        <v>No</v>
      </c>
      <c r="V4805" s="4" t="str">
        <f>IF(Table1[[#This Row],[Ticket Status]]="Pending Customer Response","Yes","No")</f>
        <v>No</v>
      </c>
      <c r="W4805" s="5">
        <f ca="1">COUNTIFS(Table1[Agent_name],Table1[[#This Row],[Agent_name]],Table1[Month],Table1[[#This Row],[Month]])/160</f>
        <v>0.75624999999999998</v>
      </c>
    </row>
    <row r="4806" spans="1:23" x14ac:dyDescent="0.25">
      <c r="A4806">
        <v>4805</v>
      </c>
      <c r="B4806" t="s">
        <v>15652</v>
      </c>
      <c r="C4806" t="s">
        <v>15653</v>
      </c>
      <c r="D4806">
        <v>44</v>
      </c>
      <c r="E4806" t="s">
        <v>19</v>
      </c>
      <c r="F4806" t="s">
        <v>134</v>
      </c>
      <c r="G4806" s="1">
        <v>44003</v>
      </c>
      <c r="H4806" t="s">
        <v>59</v>
      </c>
      <c r="I4806" t="s">
        <v>77</v>
      </c>
      <c r="J4806" s="3" t="s">
        <v>15654</v>
      </c>
      <c r="K4806" t="s">
        <v>39</v>
      </c>
      <c r="L4806" t="s">
        <v>15655</v>
      </c>
      <c r="M4806" t="s">
        <v>143</v>
      </c>
      <c r="N4806" t="s">
        <v>55</v>
      </c>
      <c r="O4806" s="2">
        <v>45078.088854166665</v>
      </c>
      <c r="P4806" s="2">
        <v>45078.566631944443</v>
      </c>
      <c r="Q4806">
        <v>4</v>
      </c>
      <c r="R4806" t="str">
        <f t="shared" ca="1" si="75"/>
        <v>Karan</v>
      </c>
      <c r="S4806" t="str">
        <f>IFERROR(TEXT(DATEVALUE(LEFT(Table1[[#This Row],[Date of Purchase]],10)), "MMMM"), TEXT(Table1[[#This Row],[Date of Purchase]], "MMMM"))</f>
        <v>June</v>
      </c>
      <c r="T4806" t="str">
        <f>IF(OR(
  AND(Table1[[#This Row],[Ticket Priority]]="Critical", Table1[[#This Row],[Ticket Status]]&lt;&gt;"Closed"),
  AND(Table1[[#This Row],[Ticket Priority]]="High", Table1[[#This Row],[Ticket Status]]="Open")
), "Yes", "No")</f>
        <v>No</v>
      </c>
      <c r="U4806" s="4" t="str">
        <f>IF(Table1[[#This Row],[Ticket Status]]="Closed","Yes","No")</f>
        <v>Yes</v>
      </c>
      <c r="V4806" s="4" t="str">
        <f>IF(Table1[[#This Row],[Ticket Status]]="Pending Customer Response","Yes","No")</f>
        <v>No</v>
      </c>
      <c r="W4806" s="5">
        <f ca="1">COUNTIFS(Table1[Agent_name],Table1[[#This Row],[Agent_name]],Table1[Month],Table1[[#This Row],[Month]])/160</f>
        <v>0.27500000000000002</v>
      </c>
    </row>
    <row r="4807" spans="1:23" x14ac:dyDescent="0.25">
      <c r="A4807">
        <v>4806</v>
      </c>
      <c r="B4807" t="s">
        <v>15656</v>
      </c>
      <c r="C4807" t="s">
        <v>15657</v>
      </c>
      <c r="D4807">
        <v>43</v>
      </c>
      <c r="E4807" t="s">
        <v>58</v>
      </c>
      <c r="F4807" t="s">
        <v>134</v>
      </c>
      <c r="G4807" s="1">
        <v>44197</v>
      </c>
      <c r="H4807" t="s">
        <v>45</v>
      </c>
      <c r="I4807" t="s">
        <v>52</v>
      </c>
      <c r="J4807" s="3" t="s">
        <v>15658</v>
      </c>
      <c r="K4807" t="s">
        <v>24</v>
      </c>
      <c r="M4807" t="s">
        <v>25</v>
      </c>
      <c r="N4807" t="s">
        <v>55</v>
      </c>
      <c r="O4807" s="2">
        <v>45078.709004629629</v>
      </c>
      <c r="R4807" t="str">
        <f t="shared" ca="1" si="75"/>
        <v>Sara</v>
      </c>
      <c r="S4807" t="str">
        <f>IFERROR(TEXT(DATEVALUE(LEFT(Table1[[#This Row],[Date of Purchase]],10)), "MMMM"), TEXT(Table1[[#This Row],[Date of Purchase]], "MMMM"))</f>
        <v>January</v>
      </c>
      <c r="T4807" t="str">
        <f>IF(OR(
  AND(Table1[[#This Row],[Ticket Priority]]="Critical", Table1[[#This Row],[Ticket Status]]&lt;&gt;"Closed"),
  AND(Table1[[#This Row],[Ticket Priority]]="High", Table1[[#This Row],[Ticket Status]]="Open")
), "Yes", "No")</f>
        <v>Yes</v>
      </c>
      <c r="U4807" s="4" t="str">
        <f>IF(Table1[[#This Row],[Ticket Status]]="Closed","Yes","No")</f>
        <v>No</v>
      </c>
      <c r="V4807" s="4" t="str">
        <f>IF(Table1[[#This Row],[Ticket Status]]="Pending Customer Response","Yes","No")</f>
        <v>Yes</v>
      </c>
      <c r="W4807" s="5">
        <f ca="1">COUNTIFS(Table1[Agent_name],Table1[[#This Row],[Agent_name]],Table1[Month],Table1[[#This Row],[Month]])/160</f>
        <v>0.70625000000000004</v>
      </c>
    </row>
    <row r="4808" spans="1:23" x14ac:dyDescent="0.25">
      <c r="A4808">
        <v>4807</v>
      </c>
      <c r="B4808" t="s">
        <v>15659</v>
      </c>
      <c r="C4808" t="s">
        <v>15660</v>
      </c>
      <c r="D4808">
        <v>32</v>
      </c>
      <c r="E4808" t="s">
        <v>58</v>
      </c>
      <c r="F4808" t="s">
        <v>20</v>
      </c>
      <c r="G4808" s="1">
        <v>44113</v>
      </c>
      <c r="H4808" t="s">
        <v>66</v>
      </c>
      <c r="I4808" t="s">
        <v>67</v>
      </c>
      <c r="J4808" s="3" t="s">
        <v>15661</v>
      </c>
      <c r="K4808" t="s">
        <v>62</v>
      </c>
      <c r="M4808" t="s">
        <v>41</v>
      </c>
      <c r="N4808" t="s">
        <v>55</v>
      </c>
      <c r="R4808" t="str">
        <f t="shared" ca="1" si="75"/>
        <v>Neha</v>
      </c>
      <c r="S4808" t="str">
        <f>IFERROR(TEXT(DATEVALUE(LEFT(Table1[[#This Row],[Date of Purchase]],10)), "MMMM"), TEXT(Table1[[#This Row],[Date of Purchase]], "MMMM"))</f>
        <v>October</v>
      </c>
      <c r="T4808" t="str">
        <f>IF(OR(
  AND(Table1[[#This Row],[Ticket Priority]]="Critical", Table1[[#This Row],[Ticket Status]]&lt;&gt;"Closed"),
  AND(Table1[[#This Row],[Ticket Priority]]="High", Table1[[#This Row],[Ticket Status]]="Open")
), "Yes", "No")</f>
        <v>No</v>
      </c>
      <c r="U4808" s="4" t="str">
        <f>IF(Table1[[#This Row],[Ticket Status]]="Closed","Yes","No")</f>
        <v>No</v>
      </c>
      <c r="V4808" s="4" t="str">
        <f>IF(Table1[[#This Row],[Ticket Status]]="Pending Customer Response","Yes","No")</f>
        <v>No</v>
      </c>
      <c r="W4808" s="5">
        <f ca="1">COUNTIFS(Table1[Agent_name],Table1[[#This Row],[Agent_name]],Table1[Month],Table1[[#This Row],[Month]])/160</f>
        <v>0.24374999999999999</v>
      </c>
    </row>
    <row r="4809" spans="1:23" x14ac:dyDescent="0.25">
      <c r="A4809">
        <v>4808</v>
      </c>
      <c r="B4809" t="s">
        <v>15662</v>
      </c>
      <c r="C4809" t="s">
        <v>15663</v>
      </c>
      <c r="D4809">
        <v>40</v>
      </c>
      <c r="E4809" t="s">
        <v>29</v>
      </c>
      <c r="F4809" t="s">
        <v>339</v>
      </c>
      <c r="G4809" s="1">
        <v>43995</v>
      </c>
      <c r="H4809" t="s">
        <v>21</v>
      </c>
      <c r="I4809" t="s">
        <v>99</v>
      </c>
      <c r="J4809" s="3" t="s">
        <v>15664</v>
      </c>
      <c r="K4809" t="s">
        <v>62</v>
      </c>
      <c r="M4809" t="s">
        <v>41</v>
      </c>
      <c r="N4809" t="s">
        <v>55</v>
      </c>
      <c r="R4809" t="str">
        <f t="shared" ca="1" si="75"/>
        <v>Ravi</v>
      </c>
      <c r="S4809" t="str">
        <f>IFERROR(TEXT(DATEVALUE(LEFT(Table1[[#This Row],[Date of Purchase]],10)), "MMMM"), TEXT(Table1[[#This Row],[Date of Purchase]], "MMMM"))</f>
        <v>June</v>
      </c>
      <c r="T4809" t="str">
        <f>IF(OR(
  AND(Table1[[#This Row],[Ticket Priority]]="Critical", Table1[[#This Row],[Ticket Status]]&lt;&gt;"Closed"),
  AND(Table1[[#This Row],[Ticket Priority]]="High", Table1[[#This Row],[Ticket Status]]="Open")
), "Yes", "No")</f>
        <v>No</v>
      </c>
      <c r="U4809" s="4" t="str">
        <f>IF(Table1[[#This Row],[Ticket Status]]="Closed","Yes","No")</f>
        <v>No</v>
      </c>
      <c r="V4809" s="4" t="str">
        <f>IF(Table1[[#This Row],[Ticket Status]]="Pending Customer Response","Yes","No")</f>
        <v>No</v>
      </c>
      <c r="W4809" s="5">
        <f ca="1">COUNTIFS(Table1[Agent_name],Table1[[#This Row],[Agent_name]],Table1[Month],Table1[[#This Row],[Month]])/160</f>
        <v>0.58125000000000004</v>
      </c>
    </row>
    <row r="4810" spans="1:23" x14ac:dyDescent="0.25">
      <c r="A4810">
        <v>4809</v>
      </c>
      <c r="B4810" t="s">
        <v>15665</v>
      </c>
      <c r="C4810" t="s">
        <v>15666</v>
      </c>
      <c r="D4810">
        <v>45</v>
      </c>
      <c r="E4810" t="s">
        <v>58</v>
      </c>
      <c r="F4810" t="s">
        <v>161</v>
      </c>
      <c r="G4810" s="1">
        <v>43960</v>
      </c>
      <c r="H4810" t="s">
        <v>67</v>
      </c>
      <c r="I4810" t="s">
        <v>150</v>
      </c>
      <c r="J4810" s="3" t="s">
        <v>15667</v>
      </c>
      <c r="K4810" t="s">
        <v>62</v>
      </c>
      <c r="M4810" t="s">
        <v>41</v>
      </c>
      <c r="N4810" t="s">
        <v>26</v>
      </c>
      <c r="R4810" t="str">
        <f t="shared" ca="1" si="75"/>
        <v>Meera</v>
      </c>
      <c r="S4810" t="str">
        <f>IFERROR(TEXT(DATEVALUE(LEFT(Table1[[#This Row],[Date of Purchase]],10)), "MMMM"), TEXT(Table1[[#This Row],[Date of Purchase]], "MMMM"))</f>
        <v>May</v>
      </c>
      <c r="T4810" t="str">
        <f>IF(OR(
  AND(Table1[[#This Row],[Ticket Priority]]="Critical", Table1[[#This Row],[Ticket Status]]&lt;&gt;"Closed"),
  AND(Table1[[#This Row],[Ticket Priority]]="High", Table1[[#This Row],[Ticket Status]]="Open")
), "Yes", "No")</f>
        <v>No</v>
      </c>
      <c r="U4810" s="4" t="str">
        <f>IF(Table1[[#This Row],[Ticket Status]]="Closed","Yes","No")</f>
        <v>No</v>
      </c>
      <c r="V4810" s="4" t="str">
        <f>IF(Table1[[#This Row],[Ticket Status]]="Pending Customer Response","Yes","No")</f>
        <v>No</v>
      </c>
      <c r="W4810" s="5">
        <f ca="1">COUNTIFS(Table1[Agent_name],Table1[[#This Row],[Agent_name]],Table1[Month],Table1[[#This Row],[Month]])/160</f>
        <v>0.26874999999999999</v>
      </c>
    </row>
    <row r="4811" spans="1:23" x14ac:dyDescent="0.25">
      <c r="A4811">
        <v>4810</v>
      </c>
      <c r="B4811" t="s">
        <v>15668</v>
      </c>
      <c r="C4811" t="s">
        <v>15669</v>
      </c>
      <c r="D4811">
        <v>62</v>
      </c>
      <c r="E4811" t="s">
        <v>19</v>
      </c>
      <c r="F4811" t="s">
        <v>125</v>
      </c>
      <c r="G4811" s="1">
        <v>44302</v>
      </c>
      <c r="H4811" t="s">
        <v>21</v>
      </c>
      <c r="I4811" t="s">
        <v>67</v>
      </c>
      <c r="J4811" s="3" t="s">
        <v>15670</v>
      </c>
      <c r="K4811" t="s">
        <v>62</v>
      </c>
      <c r="M4811" t="s">
        <v>25</v>
      </c>
      <c r="N4811" t="s">
        <v>55</v>
      </c>
      <c r="R4811" t="str">
        <f t="shared" ca="1" si="75"/>
        <v>Mohit</v>
      </c>
      <c r="S4811" t="str">
        <f>IFERROR(TEXT(DATEVALUE(LEFT(Table1[[#This Row],[Date of Purchase]],10)), "MMMM"), TEXT(Table1[[#This Row],[Date of Purchase]], "MMMM"))</f>
        <v>April</v>
      </c>
      <c r="T4811" t="str">
        <f>IF(OR(
  AND(Table1[[#This Row],[Ticket Priority]]="Critical", Table1[[#This Row],[Ticket Status]]&lt;&gt;"Closed"),
  AND(Table1[[#This Row],[Ticket Priority]]="High", Table1[[#This Row],[Ticket Status]]="Open")
), "Yes", "No")</f>
        <v>Yes</v>
      </c>
      <c r="U4811" s="4" t="str">
        <f>IF(Table1[[#This Row],[Ticket Status]]="Closed","Yes","No")</f>
        <v>No</v>
      </c>
      <c r="V4811" s="4" t="str">
        <f>IF(Table1[[#This Row],[Ticket Status]]="Pending Customer Response","Yes","No")</f>
        <v>No</v>
      </c>
      <c r="W4811" s="5">
        <f ca="1">COUNTIFS(Table1[Agent_name],Table1[[#This Row],[Agent_name]],Table1[Month],Table1[[#This Row],[Month]])/160</f>
        <v>0.45</v>
      </c>
    </row>
    <row r="4812" spans="1:23" x14ac:dyDescent="0.25">
      <c r="A4812">
        <v>4811</v>
      </c>
      <c r="B4812" t="s">
        <v>15671</v>
      </c>
      <c r="C4812" t="s">
        <v>15672</v>
      </c>
      <c r="D4812">
        <v>64</v>
      </c>
      <c r="E4812" t="s">
        <v>19</v>
      </c>
      <c r="F4812" t="s">
        <v>103</v>
      </c>
      <c r="G4812" s="1">
        <v>44469</v>
      </c>
      <c r="H4812" t="s">
        <v>59</v>
      </c>
      <c r="I4812" t="s">
        <v>59</v>
      </c>
      <c r="J4812" s="3" t="s">
        <v>15673</v>
      </c>
      <c r="K4812" t="s">
        <v>62</v>
      </c>
      <c r="M4812" t="s">
        <v>41</v>
      </c>
      <c r="N4812" t="s">
        <v>26</v>
      </c>
      <c r="R4812" t="str">
        <f t="shared" ca="1" si="75"/>
        <v>Rahul</v>
      </c>
      <c r="S4812" t="str">
        <f>IFERROR(TEXT(DATEVALUE(LEFT(Table1[[#This Row],[Date of Purchase]],10)), "MMMM"), TEXT(Table1[[#This Row],[Date of Purchase]], "MMMM"))</f>
        <v>September</v>
      </c>
      <c r="T4812" t="str">
        <f>IF(OR(
  AND(Table1[[#This Row],[Ticket Priority]]="Critical", Table1[[#This Row],[Ticket Status]]&lt;&gt;"Closed"),
  AND(Table1[[#This Row],[Ticket Priority]]="High", Table1[[#This Row],[Ticket Status]]="Open")
), "Yes", "No")</f>
        <v>No</v>
      </c>
      <c r="U4812" s="4" t="str">
        <f>IF(Table1[[#This Row],[Ticket Status]]="Closed","Yes","No")</f>
        <v>No</v>
      </c>
      <c r="V4812" s="4" t="str">
        <f>IF(Table1[[#This Row],[Ticket Status]]="Pending Customer Response","Yes","No")</f>
        <v>No</v>
      </c>
      <c r="W4812" s="5">
        <f ca="1">COUNTIFS(Table1[Agent_name],Table1[[#This Row],[Agent_name]],Table1[Month],Table1[[#This Row],[Month]])/160</f>
        <v>0.25</v>
      </c>
    </row>
    <row r="4813" spans="1:23" x14ac:dyDescent="0.25">
      <c r="A4813">
        <v>4812</v>
      </c>
      <c r="B4813" t="s">
        <v>15674</v>
      </c>
      <c r="C4813" t="s">
        <v>15675</v>
      </c>
      <c r="D4813">
        <v>38</v>
      </c>
      <c r="E4813" t="s">
        <v>58</v>
      </c>
      <c r="F4813" t="s">
        <v>339</v>
      </c>
      <c r="G4813" s="1">
        <v>44211</v>
      </c>
      <c r="H4813" t="s">
        <v>67</v>
      </c>
      <c r="I4813" t="s">
        <v>77</v>
      </c>
      <c r="J4813" s="3" t="s">
        <v>15676</v>
      </c>
      <c r="K4813" t="s">
        <v>62</v>
      </c>
      <c r="M4813" t="s">
        <v>41</v>
      </c>
      <c r="N4813" t="s">
        <v>33</v>
      </c>
      <c r="R4813" t="str">
        <f t="shared" ca="1" si="75"/>
        <v>Mohit</v>
      </c>
      <c r="S4813" t="str">
        <f>IFERROR(TEXT(DATEVALUE(LEFT(Table1[[#This Row],[Date of Purchase]],10)), "MMMM"), TEXT(Table1[[#This Row],[Date of Purchase]], "MMMM"))</f>
        <v>January</v>
      </c>
      <c r="T4813" t="str">
        <f>IF(OR(
  AND(Table1[[#This Row],[Ticket Priority]]="Critical", Table1[[#This Row],[Ticket Status]]&lt;&gt;"Closed"),
  AND(Table1[[#This Row],[Ticket Priority]]="High", Table1[[#This Row],[Ticket Status]]="Open")
), "Yes", "No")</f>
        <v>No</v>
      </c>
      <c r="U4813" s="4" t="str">
        <f>IF(Table1[[#This Row],[Ticket Status]]="Closed","Yes","No")</f>
        <v>No</v>
      </c>
      <c r="V4813" s="4" t="str">
        <f>IF(Table1[[#This Row],[Ticket Status]]="Pending Customer Response","Yes","No")</f>
        <v>No</v>
      </c>
      <c r="W4813" s="5">
        <f ca="1">COUNTIFS(Table1[Agent_name],Table1[[#This Row],[Agent_name]],Table1[Month],Table1[[#This Row],[Month]])/160</f>
        <v>0.46250000000000002</v>
      </c>
    </row>
    <row r="4814" spans="1:23" x14ac:dyDescent="0.25">
      <c r="A4814">
        <v>4813</v>
      </c>
      <c r="B4814" t="s">
        <v>15677</v>
      </c>
      <c r="C4814" t="s">
        <v>15678</v>
      </c>
      <c r="D4814">
        <v>35</v>
      </c>
      <c r="E4814" t="s">
        <v>29</v>
      </c>
      <c r="F4814" t="s">
        <v>86</v>
      </c>
      <c r="G4814" s="1">
        <v>44199</v>
      </c>
      <c r="H4814" t="s">
        <v>67</v>
      </c>
      <c r="I4814" t="s">
        <v>177</v>
      </c>
      <c r="J4814" s="3" t="s">
        <v>15679</v>
      </c>
      <c r="K4814" t="s">
        <v>24</v>
      </c>
      <c r="M4814" t="s">
        <v>25</v>
      </c>
      <c r="N4814" t="s">
        <v>26</v>
      </c>
      <c r="O4814" s="2">
        <v>45078.7112037037</v>
      </c>
      <c r="R4814" t="str">
        <f t="shared" ca="1" si="75"/>
        <v>Ravi</v>
      </c>
      <c r="S4814" t="str">
        <f>IFERROR(TEXT(DATEVALUE(LEFT(Table1[[#This Row],[Date of Purchase]],10)), "MMMM"), TEXT(Table1[[#This Row],[Date of Purchase]], "MMMM"))</f>
        <v>January</v>
      </c>
      <c r="T4814" t="str">
        <f>IF(OR(
  AND(Table1[[#This Row],[Ticket Priority]]="Critical", Table1[[#This Row],[Ticket Status]]&lt;&gt;"Closed"),
  AND(Table1[[#This Row],[Ticket Priority]]="High", Table1[[#This Row],[Ticket Status]]="Open")
), "Yes", "No")</f>
        <v>Yes</v>
      </c>
      <c r="U4814" s="4" t="str">
        <f>IF(Table1[[#This Row],[Ticket Status]]="Closed","Yes","No")</f>
        <v>No</v>
      </c>
      <c r="V4814" s="4" t="str">
        <f>IF(Table1[[#This Row],[Ticket Status]]="Pending Customer Response","Yes","No")</f>
        <v>Yes</v>
      </c>
      <c r="W4814" s="5">
        <f ca="1">COUNTIFS(Table1[Agent_name],Table1[[#This Row],[Agent_name]],Table1[Month],Table1[[#This Row],[Month]])/160</f>
        <v>0.74375000000000002</v>
      </c>
    </row>
    <row r="4815" spans="1:23" x14ac:dyDescent="0.25">
      <c r="A4815">
        <v>4814</v>
      </c>
      <c r="B4815" t="s">
        <v>15680</v>
      </c>
      <c r="C4815" t="s">
        <v>15681</v>
      </c>
      <c r="D4815">
        <v>48</v>
      </c>
      <c r="E4815" t="s">
        <v>58</v>
      </c>
      <c r="F4815" t="s">
        <v>134</v>
      </c>
      <c r="G4815" s="1">
        <v>44376</v>
      </c>
      <c r="H4815" t="s">
        <v>45</v>
      </c>
      <c r="I4815" t="s">
        <v>59</v>
      </c>
      <c r="J4815" s="3" t="s">
        <v>15682</v>
      </c>
      <c r="K4815" t="s">
        <v>24</v>
      </c>
      <c r="M4815" t="s">
        <v>41</v>
      </c>
      <c r="N4815" t="s">
        <v>83</v>
      </c>
      <c r="O4815" s="2">
        <v>45078.98065972222</v>
      </c>
      <c r="R4815" t="str">
        <f t="shared" ca="1" si="75"/>
        <v>Neha</v>
      </c>
      <c r="S4815" t="str">
        <f>IFERROR(TEXT(DATEVALUE(LEFT(Table1[[#This Row],[Date of Purchase]],10)), "MMMM"), TEXT(Table1[[#This Row],[Date of Purchase]], "MMMM"))</f>
        <v>June</v>
      </c>
      <c r="T4815" t="str">
        <f>IF(OR(
  AND(Table1[[#This Row],[Ticket Priority]]="Critical", Table1[[#This Row],[Ticket Status]]&lt;&gt;"Closed"),
  AND(Table1[[#This Row],[Ticket Priority]]="High", Table1[[#This Row],[Ticket Status]]="Open")
), "Yes", "No")</f>
        <v>No</v>
      </c>
      <c r="U4815" s="4" t="str">
        <f>IF(Table1[[#This Row],[Ticket Status]]="Closed","Yes","No")</f>
        <v>No</v>
      </c>
      <c r="V4815" s="4" t="str">
        <f>IF(Table1[[#This Row],[Ticket Status]]="Pending Customer Response","Yes","No")</f>
        <v>Yes</v>
      </c>
      <c r="W4815" s="5">
        <f ca="1">COUNTIFS(Table1[Agent_name],Table1[[#This Row],[Agent_name]],Table1[Month],Table1[[#This Row],[Month]])/160</f>
        <v>0.19375000000000001</v>
      </c>
    </row>
    <row r="4816" spans="1:23" x14ac:dyDescent="0.25">
      <c r="A4816">
        <v>4815</v>
      </c>
      <c r="B4816" t="s">
        <v>15683</v>
      </c>
      <c r="C4816" t="s">
        <v>15684</v>
      </c>
      <c r="D4816">
        <v>19</v>
      </c>
      <c r="E4816" t="s">
        <v>19</v>
      </c>
      <c r="F4816" t="s">
        <v>81</v>
      </c>
      <c r="G4816" s="1">
        <v>43843</v>
      </c>
      <c r="H4816" t="s">
        <v>66</v>
      </c>
      <c r="I4816" t="s">
        <v>59</v>
      </c>
      <c r="J4816" s="3" t="s">
        <v>15685</v>
      </c>
      <c r="K4816" t="s">
        <v>24</v>
      </c>
      <c r="M4816" t="s">
        <v>89</v>
      </c>
      <c r="N4816" t="s">
        <v>83</v>
      </c>
      <c r="O4816" s="2">
        <v>45078.689016203702</v>
      </c>
      <c r="R4816" t="str">
        <f t="shared" ca="1" si="75"/>
        <v>Sara</v>
      </c>
      <c r="S4816" t="str">
        <f>IFERROR(TEXT(DATEVALUE(LEFT(Table1[[#This Row],[Date of Purchase]],10)), "MMMM"), TEXT(Table1[[#This Row],[Date of Purchase]], "MMMM"))</f>
        <v>January</v>
      </c>
      <c r="T4816" t="str">
        <f>IF(OR(
  AND(Table1[[#This Row],[Ticket Priority]]="Critical", Table1[[#This Row],[Ticket Status]]&lt;&gt;"Closed"),
  AND(Table1[[#This Row],[Ticket Priority]]="High", Table1[[#This Row],[Ticket Status]]="Open")
), "Yes", "No")</f>
        <v>No</v>
      </c>
      <c r="U4816" s="4" t="str">
        <f>IF(Table1[[#This Row],[Ticket Status]]="Closed","Yes","No")</f>
        <v>No</v>
      </c>
      <c r="V4816" s="4" t="str">
        <f>IF(Table1[[#This Row],[Ticket Status]]="Pending Customer Response","Yes","No")</f>
        <v>Yes</v>
      </c>
      <c r="W4816" s="5">
        <f ca="1">COUNTIFS(Table1[Agent_name],Table1[[#This Row],[Agent_name]],Table1[Month],Table1[[#This Row],[Month]])/160</f>
        <v>0.70625000000000004</v>
      </c>
    </row>
    <row r="4817" spans="1:23" x14ac:dyDescent="0.25">
      <c r="A4817">
        <v>4816</v>
      </c>
      <c r="B4817" t="s">
        <v>15686</v>
      </c>
      <c r="C4817" t="s">
        <v>15687</v>
      </c>
      <c r="D4817">
        <v>24</v>
      </c>
      <c r="E4817" t="s">
        <v>58</v>
      </c>
      <c r="F4817" t="s">
        <v>173</v>
      </c>
      <c r="G4817" s="1">
        <v>43870</v>
      </c>
      <c r="H4817" t="s">
        <v>67</v>
      </c>
      <c r="I4817" t="s">
        <v>46</v>
      </c>
      <c r="J4817" s="3" t="s">
        <v>15688</v>
      </c>
      <c r="K4817" t="s">
        <v>39</v>
      </c>
      <c r="L4817" t="s">
        <v>15689</v>
      </c>
      <c r="M4817" t="s">
        <v>89</v>
      </c>
      <c r="N4817" t="s">
        <v>83</v>
      </c>
      <c r="O4817" s="2">
        <v>45078.921678240738</v>
      </c>
      <c r="P4817" s="2">
        <v>45078.300150462965</v>
      </c>
      <c r="Q4817">
        <v>1</v>
      </c>
      <c r="R4817" t="str">
        <f t="shared" ca="1" si="75"/>
        <v>Priya</v>
      </c>
      <c r="S4817" t="str">
        <f>IFERROR(TEXT(DATEVALUE(LEFT(Table1[[#This Row],[Date of Purchase]],10)), "MMMM"), TEXT(Table1[[#This Row],[Date of Purchase]], "MMMM"))</f>
        <v>February</v>
      </c>
      <c r="T4817" t="str">
        <f>IF(OR(
  AND(Table1[[#This Row],[Ticket Priority]]="Critical", Table1[[#This Row],[Ticket Status]]&lt;&gt;"Closed"),
  AND(Table1[[#This Row],[Ticket Priority]]="High", Table1[[#This Row],[Ticket Status]]="Open")
), "Yes", "No")</f>
        <v>No</v>
      </c>
      <c r="U4817" s="4" t="str">
        <f>IF(Table1[[#This Row],[Ticket Status]]="Closed","Yes","No")</f>
        <v>Yes</v>
      </c>
      <c r="V4817" s="4" t="str">
        <f>IF(Table1[[#This Row],[Ticket Status]]="Pending Customer Response","Yes","No")</f>
        <v>No</v>
      </c>
      <c r="W4817" s="5">
        <f ca="1">COUNTIFS(Table1[Agent_name],Table1[[#This Row],[Agent_name]],Table1[Month],Table1[[#This Row],[Month]])/160</f>
        <v>0.44374999999999998</v>
      </c>
    </row>
    <row r="4818" spans="1:23" x14ac:dyDescent="0.25">
      <c r="A4818">
        <v>4817</v>
      </c>
      <c r="B4818" t="s">
        <v>15690</v>
      </c>
      <c r="C4818" t="s">
        <v>15691</v>
      </c>
      <c r="D4818">
        <v>24</v>
      </c>
      <c r="E4818" t="s">
        <v>29</v>
      </c>
      <c r="F4818" t="s">
        <v>161</v>
      </c>
      <c r="G4818" s="1">
        <v>43925</v>
      </c>
      <c r="H4818" t="s">
        <v>59</v>
      </c>
      <c r="I4818" t="s">
        <v>60</v>
      </c>
      <c r="J4818" s="3" t="s">
        <v>15692</v>
      </c>
      <c r="K4818" t="s">
        <v>39</v>
      </c>
      <c r="L4818" t="s">
        <v>15693</v>
      </c>
      <c r="M4818" t="s">
        <v>89</v>
      </c>
      <c r="N4818" t="s">
        <v>55</v>
      </c>
      <c r="O4818" s="2">
        <v>45078.052951388891</v>
      </c>
      <c r="P4818" s="2">
        <v>45078.718229166669</v>
      </c>
      <c r="Q4818">
        <v>2</v>
      </c>
      <c r="R4818" t="str">
        <f t="shared" ca="1" si="75"/>
        <v>Neha</v>
      </c>
      <c r="S4818" t="str">
        <f>IFERROR(TEXT(DATEVALUE(LEFT(Table1[[#This Row],[Date of Purchase]],10)), "MMMM"), TEXT(Table1[[#This Row],[Date of Purchase]], "MMMM"))</f>
        <v>April</v>
      </c>
      <c r="T4818" t="str">
        <f>IF(OR(
  AND(Table1[[#This Row],[Ticket Priority]]="Critical", Table1[[#This Row],[Ticket Status]]&lt;&gt;"Closed"),
  AND(Table1[[#This Row],[Ticket Priority]]="High", Table1[[#This Row],[Ticket Status]]="Open")
), "Yes", "No")</f>
        <v>No</v>
      </c>
      <c r="U4818" s="4" t="str">
        <f>IF(Table1[[#This Row],[Ticket Status]]="Closed","Yes","No")</f>
        <v>Yes</v>
      </c>
      <c r="V4818" s="4" t="str">
        <f>IF(Table1[[#This Row],[Ticket Status]]="Pending Customer Response","Yes","No")</f>
        <v>No</v>
      </c>
      <c r="W4818" s="5">
        <f ca="1">COUNTIFS(Table1[Agent_name],Table1[[#This Row],[Agent_name]],Table1[Month],Table1[[#This Row],[Month]])/160</f>
        <v>0.28749999999999998</v>
      </c>
    </row>
    <row r="4819" spans="1:23" x14ac:dyDescent="0.25">
      <c r="A4819">
        <v>4818</v>
      </c>
      <c r="B4819" t="s">
        <v>15694</v>
      </c>
      <c r="C4819" t="s">
        <v>15695</v>
      </c>
      <c r="D4819">
        <v>25</v>
      </c>
      <c r="E4819" t="s">
        <v>29</v>
      </c>
      <c r="F4819" t="s">
        <v>134</v>
      </c>
      <c r="G4819" s="1">
        <v>44178</v>
      </c>
      <c r="H4819" t="s">
        <v>67</v>
      </c>
      <c r="I4819" t="s">
        <v>99</v>
      </c>
      <c r="J4819" s="3" t="s">
        <v>15696</v>
      </c>
      <c r="K4819" t="s">
        <v>39</v>
      </c>
      <c r="L4819" t="s">
        <v>15697</v>
      </c>
      <c r="M4819" t="s">
        <v>89</v>
      </c>
      <c r="N4819" t="s">
        <v>26</v>
      </c>
      <c r="O4819" s="2">
        <v>45078.41547453704</v>
      </c>
      <c r="P4819" s="2">
        <v>45078.47519675926</v>
      </c>
      <c r="Q4819">
        <v>5</v>
      </c>
      <c r="R4819" t="str">
        <f t="shared" ca="1" si="75"/>
        <v>Aisha</v>
      </c>
      <c r="S4819" t="str">
        <f>IFERROR(TEXT(DATEVALUE(LEFT(Table1[[#This Row],[Date of Purchase]],10)), "MMMM"), TEXT(Table1[[#This Row],[Date of Purchase]], "MMMM"))</f>
        <v>December</v>
      </c>
      <c r="T4819" t="str">
        <f>IF(OR(
  AND(Table1[[#This Row],[Ticket Priority]]="Critical", Table1[[#This Row],[Ticket Status]]&lt;&gt;"Closed"),
  AND(Table1[[#This Row],[Ticket Priority]]="High", Table1[[#This Row],[Ticket Status]]="Open")
), "Yes", "No")</f>
        <v>No</v>
      </c>
      <c r="U4819" s="4" t="str">
        <f>IF(Table1[[#This Row],[Ticket Status]]="Closed","Yes","No")</f>
        <v>Yes</v>
      </c>
      <c r="V4819" s="4" t="str">
        <f>IF(Table1[[#This Row],[Ticket Status]]="Pending Customer Response","Yes","No")</f>
        <v>No</v>
      </c>
      <c r="W4819" s="5">
        <f ca="1">COUNTIFS(Table1[Agent_name],Table1[[#This Row],[Agent_name]],Table1[Month],Table1[[#This Row],[Month]])/160</f>
        <v>0.91249999999999998</v>
      </c>
    </row>
    <row r="4820" spans="1:23" x14ac:dyDescent="0.25">
      <c r="A4820">
        <v>4819</v>
      </c>
      <c r="B4820" t="s">
        <v>10115</v>
      </c>
      <c r="C4820" t="s">
        <v>15698</v>
      </c>
      <c r="D4820">
        <v>39</v>
      </c>
      <c r="E4820" t="s">
        <v>19</v>
      </c>
      <c r="F4820" t="s">
        <v>207</v>
      </c>
      <c r="G4820" s="1">
        <v>43858</v>
      </c>
      <c r="H4820" t="s">
        <v>21</v>
      </c>
      <c r="I4820" t="s">
        <v>37</v>
      </c>
      <c r="J4820" s="3" t="s">
        <v>15699</v>
      </c>
      <c r="K4820" t="s">
        <v>62</v>
      </c>
      <c r="M4820" t="s">
        <v>41</v>
      </c>
      <c r="N4820" t="s">
        <v>33</v>
      </c>
      <c r="R4820" t="str">
        <f t="shared" ca="1" si="75"/>
        <v>Mohit</v>
      </c>
      <c r="S4820" t="str">
        <f>IFERROR(TEXT(DATEVALUE(LEFT(Table1[[#This Row],[Date of Purchase]],10)), "MMMM"), TEXT(Table1[[#This Row],[Date of Purchase]], "MMMM"))</f>
        <v>January</v>
      </c>
      <c r="T4820" t="str">
        <f>IF(OR(
  AND(Table1[[#This Row],[Ticket Priority]]="Critical", Table1[[#This Row],[Ticket Status]]&lt;&gt;"Closed"),
  AND(Table1[[#This Row],[Ticket Priority]]="High", Table1[[#This Row],[Ticket Status]]="Open")
), "Yes", "No")</f>
        <v>No</v>
      </c>
      <c r="U4820" s="4" t="str">
        <f>IF(Table1[[#This Row],[Ticket Status]]="Closed","Yes","No")</f>
        <v>No</v>
      </c>
      <c r="V4820" s="4" t="str">
        <f>IF(Table1[[#This Row],[Ticket Status]]="Pending Customer Response","Yes","No")</f>
        <v>No</v>
      </c>
      <c r="W4820" s="5">
        <f ca="1">COUNTIFS(Table1[Agent_name],Table1[[#This Row],[Agent_name]],Table1[Month],Table1[[#This Row],[Month]])/160</f>
        <v>0.46250000000000002</v>
      </c>
    </row>
    <row r="4821" spans="1:23" x14ac:dyDescent="0.25">
      <c r="A4821">
        <v>4820</v>
      </c>
      <c r="B4821" t="s">
        <v>13637</v>
      </c>
      <c r="C4821" t="s">
        <v>15700</v>
      </c>
      <c r="D4821">
        <v>61</v>
      </c>
      <c r="E4821" t="s">
        <v>19</v>
      </c>
      <c r="F4821" t="s">
        <v>134</v>
      </c>
      <c r="G4821" s="1">
        <v>44389</v>
      </c>
      <c r="H4821" t="s">
        <v>45</v>
      </c>
      <c r="I4821" t="s">
        <v>72</v>
      </c>
      <c r="J4821" s="3" t="s">
        <v>15701</v>
      </c>
      <c r="K4821" t="s">
        <v>62</v>
      </c>
      <c r="M4821" t="s">
        <v>143</v>
      </c>
      <c r="N4821" t="s">
        <v>33</v>
      </c>
      <c r="R4821" t="str">
        <f t="shared" ca="1" si="75"/>
        <v>Mohit</v>
      </c>
      <c r="S4821" t="str">
        <f>IFERROR(TEXT(DATEVALUE(LEFT(Table1[[#This Row],[Date of Purchase]],10)), "MMMM"), TEXT(Table1[[#This Row],[Date of Purchase]], "MMMM"))</f>
        <v>July</v>
      </c>
      <c r="T4821" t="str">
        <f>IF(OR(
  AND(Table1[[#This Row],[Ticket Priority]]="Critical", Table1[[#This Row],[Ticket Status]]&lt;&gt;"Closed"),
  AND(Table1[[#This Row],[Ticket Priority]]="High", Table1[[#This Row],[Ticket Status]]="Open")
), "Yes", "No")</f>
        <v>No</v>
      </c>
      <c r="U4821" s="4" t="str">
        <f>IF(Table1[[#This Row],[Ticket Status]]="Closed","Yes","No")</f>
        <v>No</v>
      </c>
      <c r="V4821" s="4" t="str">
        <f>IF(Table1[[#This Row],[Ticket Status]]="Pending Customer Response","Yes","No")</f>
        <v>No</v>
      </c>
      <c r="W4821" s="5">
        <f ca="1">COUNTIFS(Table1[Agent_name],Table1[[#This Row],[Agent_name]],Table1[Month],Table1[[#This Row],[Month]])/160</f>
        <v>0.53125</v>
      </c>
    </row>
    <row r="4822" spans="1:23" x14ac:dyDescent="0.25">
      <c r="A4822">
        <v>4821</v>
      </c>
      <c r="B4822" t="s">
        <v>15702</v>
      </c>
      <c r="C4822" t="s">
        <v>15703</v>
      </c>
      <c r="D4822">
        <v>70</v>
      </c>
      <c r="E4822" t="s">
        <v>29</v>
      </c>
      <c r="F4822" t="s">
        <v>92</v>
      </c>
      <c r="G4822" s="1">
        <v>43891</v>
      </c>
      <c r="H4822" t="s">
        <v>59</v>
      </c>
      <c r="I4822" t="s">
        <v>59</v>
      </c>
      <c r="J4822" s="3" t="s">
        <v>15704</v>
      </c>
      <c r="K4822" t="s">
        <v>39</v>
      </c>
      <c r="L4822" t="s">
        <v>15705</v>
      </c>
      <c r="M4822" t="s">
        <v>41</v>
      </c>
      <c r="N4822" t="s">
        <v>26</v>
      </c>
      <c r="O4822" s="2">
        <v>45078.387048611112</v>
      </c>
      <c r="P4822" s="2">
        <v>45078.859965277778</v>
      </c>
      <c r="Q4822">
        <v>1</v>
      </c>
      <c r="R4822" t="str">
        <f t="shared" ca="1" si="75"/>
        <v>Ravi</v>
      </c>
      <c r="S4822" t="str">
        <f>IFERROR(TEXT(DATEVALUE(LEFT(Table1[[#This Row],[Date of Purchase]],10)), "MMMM"), TEXT(Table1[[#This Row],[Date of Purchase]], "MMMM"))</f>
        <v>March</v>
      </c>
      <c r="T4822" t="str">
        <f>IF(OR(
  AND(Table1[[#This Row],[Ticket Priority]]="Critical", Table1[[#This Row],[Ticket Status]]&lt;&gt;"Closed"),
  AND(Table1[[#This Row],[Ticket Priority]]="High", Table1[[#This Row],[Ticket Status]]="Open")
), "Yes", "No")</f>
        <v>No</v>
      </c>
      <c r="U4822" s="4" t="str">
        <f>IF(Table1[[#This Row],[Ticket Status]]="Closed","Yes","No")</f>
        <v>Yes</v>
      </c>
      <c r="V4822" s="4" t="str">
        <f>IF(Table1[[#This Row],[Ticket Status]]="Pending Customer Response","Yes","No")</f>
        <v>No</v>
      </c>
      <c r="W4822" s="5">
        <f ca="1">COUNTIFS(Table1[Agent_name],Table1[[#This Row],[Agent_name]],Table1[Month],Table1[[#This Row],[Month]])/160</f>
        <v>0.54374999999999996</v>
      </c>
    </row>
    <row r="4823" spans="1:23" x14ac:dyDescent="0.25">
      <c r="A4823">
        <v>4822</v>
      </c>
      <c r="B4823" t="s">
        <v>15706</v>
      </c>
      <c r="C4823" t="s">
        <v>15707</v>
      </c>
      <c r="D4823">
        <v>49</v>
      </c>
      <c r="E4823" t="s">
        <v>19</v>
      </c>
      <c r="F4823" t="s">
        <v>149</v>
      </c>
      <c r="G4823" s="1">
        <v>44457</v>
      </c>
      <c r="H4823" t="s">
        <v>67</v>
      </c>
      <c r="I4823" t="s">
        <v>113</v>
      </c>
      <c r="J4823" s="3" t="s">
        <v>15708</v>
      </c>
      <c r="K4823" t="s">
        <v>62</v>
      </c>
      <c r="M4823" t="s">
        <v>89</v>
      </c>
      <c r="N4823" t="s">
        <v>83</v>
      </c>
      <c r="R4823" t="str">
        <f t="shared" ca="1" si="75"/>
        <v>Sara</v>
      </c>
      <c r="S4823" t="str">
        <f>IFERROR(TEXT(DATEVALUE(LEFT(Table1[[#This Row],[Date of Purchase]],10)), "MMMM"), TEXT(Table1[[#This Row],[Date of Purchase]], "MMMM"))</f>
        <v>September</v>
      </c>
      <c r="T4823" t="str">
        <f>IF(OR(
  AND(Table1[[#This Row],[Ticket Priority]]="Critical", Table1[[#This Row],[Ticket Status]]&lt;&gt;"Closed"),
  AND(Table1[[#This Row],[Ticket Priority]]="High", Table1[[#This Row],[Ticket Status]]="Open")
), "Yes", "No")</f>
        <v>Yes</v>
      </c>
      <c r="U4823" s="4" t="str">
        <f>IF(Table1[[#This Row],[Ticket Status]]="Closed","Yes","No")</f>
        <v>No</v>
      </c>
      <c r="V4823" s="4" t="str">
        <f>IF(Table1[[#This Row],[Ticket Status]]="Pending Customer Response","Yes","No")</f>
        <v>No</v>
      </c>
      <c r="W4823" s="5">
        <f ca="1">COUNTIFS(Table1[Agent_name],Table1[[#This Row],[Agent_name]],Table1[Month],Table1[[#This Row],[Month]])/160</f>
        <v>0.65</v>
      </c>
    </row>
    <row r="4824" spans="1:23" x14ac:dyDescent="0.25">
      <c r="A4824">
        <v>4823</v>
      </c>
      <c r="B4824" t="s">
        <v>15709</v>
      </c>
      <c r="C4824" t="s">
        <v>15710</v>
      </c>
      <c r="D4824">
        <v>25</v>
      </c>
      <c r="E4824" t="s">
        <v>19</v>
      </c>
      <c r="F4824" t="s">
        <v>36</v>
      </c>
      <c r="G4824" s="1">
        <v>44240</v>
      </c>
      <c r="H4824" t="s">
        <v>59</v>
      </c>
      <c r="I4824" t="s">
        <v>141</v>
      </c>
      <c r="J4824" s="3" t="s">
        <v>15711</v>
      </c>
      <c r="K4824" t="s">
        <v>24</v>
      </c>
      <c r="M4824" t="s">
        <v>41</v>
      </c>
      <c r="N4824" t="s">
        <v>83</v>
      </c>
      <c r="O4824" s="2">
        <v>45078.39471064815</v>
      </c>
      <c r="R4824" t="str">
        <f t="shared" ca="1" si="75"/>
        <v>Rahul</v>
      </c>
      <c r="S4824" t="str">
        <f>IFERROR(TEXT(DATEVALUE(LEFT(Table1[[#This Row],[Date of Purchase]],10)), "MMMM"), TEXT(Table1[[#This Row],[Date of Purchase]], "MMMM"))</f>
        <v>February</v>
      </c>
      <c r="T4824" t="str">
        <f>IF(OR(
  AND(Table1[[#This Row],[Ticket Priority]]="Critical", Table1[[#This Row],[Ticket Status]]&lt;&gt;"Closed"),
  AND(Table1[[#This Row],[Ticket Priority]]="High", Table1[[#This Row],[Ticket Status]]="Open")
), "Yes", "No")</f>
        <v>No</v>
      </c>
      <c r="U4824" s="4" t="str">
        <f>IF(Table1[[#This Row],[Ticket Status]]="Closed","Yes","No")</f>
        <v>No</v>
      </c>
      <c r="V4824" s="4" t="str">
        <f>IF(Table1[[#This Row],[Ticket Status]]="Pending Customer Response","Yes","No")</f>
        <v>Yes</v>
      </c>
      <c r="W4824" s="5">
        <f ca="1">COUNTIFS(Table1[Agent_name],Table1[[#This Row],[Agent_name]],Table1[Month],Table1[[#This Row],[Month]])/160</f>
        <v>0.30625000000000002</v>
      </c>
    </row>
    <row r="4825" spans="1:23" x14ac:dyDescent="0.25">
      <c r="A4825">
        <v>4824</v>
      </c>
      <c r="B4825" t="s">
        <v>15712</v>
      </c>
      <c r="C4825" t="s">
        <v>15713</v>
      </c>
      <c r="D4825">
        <v>20</v>
      </c>
      <c r="E4825" t="s">
        <v>58</v>
      </c>
      <c r="F4825" t="s">
        <v>51</v>
      </c>
      <c r="G4825" s="1">
        <v>44331</v>
      </c>
      <c r="H4825" t="s">
        <v>59</v>
      </c>
      <c r="I4825" t="s">
        <v>93</v>
      </c>
      <c r="J4825" s="3" t="s">
        <v>4173</v>
      </c>
      <c r="K4825" t="s">
        <v>62</v>
      </c>
      <c r="M4825" t="s">
        <v>41</v>
      </c>
      <c r="N4825" t="s">
        <v>83</v>
      </c>
      <c r="R4825" t="str">
        <f t="shared" ca="1" si="75"/>
        <v>Priya</v>
      </c>
      <c r="S4825" t="str">
        <f>IFERROR(TEXT(DATEVALUE(LEFT(Table1[[#This Row],[Date of Purchase]],10)), "MMMM"), TEXT(Table1[[#This Row],[Date of Purchase]], "MMMM"))</f>
        <v>May</v>
      </c>
      <c r="T4825" t="str">
        <f>IF(OR(
  AND(Table1[[#This Row],[Ticket Priority]]="Critical", Table1[[#This Row],[Ticket Status]]&lt;&gt;"Closed"),
  AND(Table1[[#This Row],[Ticket Priority]]="High", Table1[[#This Row],[Ticket Status]]="Open")
), "Yes", "No")</f>
        <v>No</v>
      </c>
      <c r="U4825" s="4" t="str">
        <f>IF(Table1[[#This Row],[Ticket Status]]="Closed","Yes","No")</f>
        <v>No</v>
      </c>
      <c r="V4825" s="4" t="str">
        <f>IF(Table1[[#This Row],[Ticket Status]]="Pending Customer Response","Yes","No")</f>
        <v>No</v>
      </c>
      <c r="W4825" s="5">
        <f ca="1">COUNTIFS(Table1[Agent_name],Table1[[#This Row],[Agent_name]],Table1[Month],Table1[[#This Row],[Month]])/160</f>
        <v>0.40625</v>
      </c>
    </row>
    <row r="4826" spans="1:23" x14ac:dyDescent="0.25">
      <c r="A4826">
        <v>4825</v>
      </c>
      <c r="B4826" t="s">
        <v>15714</v>
      </c>
      <c r="C4826" t="s">
        <v>15715</v>
      </c>
      <c r="D4826">
        <v>69</v>
      </c>
      <c r="E4826" t="s">
        <v>19</v>
      </c>
      <c r="F4826" t="s">
        <v>117</v>
      </c>
      <c r="G4826" s="1">
        <v>44357</v>
      </c>
      <c r="H4826" t="s">
        <v>59</v>
      </c>
      <c r="I4826" t="s">
        <v>113</v>
      </c>
      <c r="J4826" s="3" t="s">
        <v>15716</v>
      </c>
      <c r="K4826" t="s">
        <v>24</v>
      </c>
      <c r="M4826" t="s">
        <v>143</v>
      </c>
      <c r="N4826" t="s">
        <v>55</v>
      </c>
      <c r="O4826" s="2">
        <v>45078.788483796299</v>
      </c>
      <c r="R4826" t="str">
        <f t="shared" ca="1" si="75"/>
        <v>Aisha</v>
      </c>
      <c r="S4826" t="str">
        <f>IFERROR(TEXT(DATEVALUE(LEFT(Table1[[#This Row],[Date of Purchase]],10)), "MMMM"), TEXT(Table1[[#This Row],[Date of Purchase]], "MMMM"))</f>
        <v>June</v>
      </c>
      <c r="T4826" t="str">
        <f>IF(OR(
  AND(Table1[[#This Row],[Ticket Priority]]="Critical", Table1[[#This Row],[Ticket Status]]&lt;&gt;"Closed"),
  AND(Table1[[#This Row],[Ticket Priority]]="High", Table1[[#This Row],[Ticket Status]]="Open")
), "Yes", "No")</f>
        <v>No</v>
      </c>
      <c r="U4826" s="4" t="str">
        <f>IF(Table1[[#This Row],[Ticket Status]]="Closed","Yes","No")</f>
        <v>No</v>
      </c>
      <c r="V4826" s="4" t="str">
        <f>IF(Table1[[#This Row],[Ticket Status]]="Pending Customer Response","Yes","No")</f>
        <v>Yes</v>
      </c>
      <c r="W4826" s="5">
        <f ca="1">COUNTIFS(Table1[Agent_name],Table1[[#This Row],[Agent_name]],Table1[Month],Table1[[#This Row],[Month]])/160</f>
        <v>0.89375000000000004</v>
      </c>
    </row>
    <row r="4827" spans="1:23" x14ac:dyDescent="0.25">
      <c r="A4827">
        <v>4826</v>
      </c>
      <c r="B4827" t="s">
        <v>15717</v>
      </c>
      <c r="C4827" t="s">
        <v>15718</v>
      </c>
      <c r="D4827">
        <v>52</v>
      </c>
      <c r="E4827" t="s">
        <v>19</v>
      </c>
      <c r="F4827" t="s">
        <v>112</v>
      </c>
      <c r="G4827" s="1">
        <v>44183</v>
      </c>
      <c r="H4827" t="s">
        <v>21</v>
      </c>
      <c r="I4827" t="s">
        <v>93</v>
      </c>
      <c r="J4827" s="3" t="s">
        <v>15719</v>
      </c>
      <c r="K4827" t="s">
        <v>39</v>
      </c>
      <c r="L4827" t="s">
        <v>15720</v>
      </c>
      <c r="M4827" t="s">
        <v>143</v>
      </c>
      <c r="N4827" t="s">
        <v>83</v>
      </c>
      <c r="O4827" s="2">
        <v>45078.857233796298</v>
      </c>
      <c r="P4827" s="2">
        <v>45078.721817129626</v>
      </c>
      <c r="Q4827">
        <v>4</v>
      </c>
      <c r="R4827" t="str">
        <f t="shared" ca="1" si="75"/>
        <v>Divya</v>
      </c>
      <c r="S4827" t="str">
        <f>IFERROR(TEXT(DATEVALUE(LEFT(Table1[[#This Row],[Date of Purchase]],10)), "MMMM"), TEXT(Table1[[#This Row],[Date of Purchase]], "MMMM"))</f>
        <v>December</v>
      </c>
      <c r="T4827" t="str">
        <f>IF(OR(
  AND(Table1[[#This Row],[Ticket Priority]]="Critical", Table1[[#This Row],[Ticket Status]]&lt;&gt;"Closed"),
  AND(Table1[[#This Row],[Ticket Priority]]="High", Table1[[#This Row],[Ticket Status]]="Open")
), "Yes", "No")</f>
        <v>No</v>
      </c>
      <c r="U4827" s="4" t="str">
        <f>IF(Table1[[#This Row],[Ticket Status]]="Closed","Yes","No")</f>
        <v>Yes</v>
      </c>
      <c r="V4827" s="4" t="str">
        <f>IF(Table1[[#This Row],[Ticket Status]]="Pending Customer Response","Yes","No")</f>
        <v>No</v>
      </c>
      <c r="W4827" s="5">
        <f ca="1">COUNTIFS(Table1[Agent_name],Table1[[#This Row],[Agent_name]],Table1[Month],Table1[[#This Row],[Month]])/160</f>
        <v>0.25</v>
      </c>
    </row>
    <row r="4828" spans="1:23" x14ac:dyDescent="0.25">
      <c r="A4828">
        <v>4827</v>
      </c>
      <c r="B4828" t="s">
        <v>15721</v>
      </c>
      <c r="C4828" t="s">
        <v>15722</v>
      </c>
      <c r="D4828">
        <v>18</v>
      </c>
      <c r="E4828" t="s">
        <v>58</v>
      </c>
      <c r="F4828" t="s">
        <v>485</v>
      </c>
      <c r="G4828" s="1">
        <v>43945</v>
      </c>
      <c r="H4828" t="s">
        <v>21</v>
      </c>
      <c r="I4828" t="s">
        <v>52</v>
      </c>
      <c r="J4828" s="3" t="s">
        <v>15723</v>
      </c>
      <c r="K4828" t="s">
        <v>62</v>
      </c>
      <c r="M4828" t="s">
        <v>89</v>
      </c>
      <c r="N4828" t="s">
        <v>26</v>
      </c>
      <c r="R4828" t="str">
        <f t="shared" ca="1" si="75"/>
        <v>Mohit</v>
      </c>
      <c r="S4828" t="str">
        <f>IFERROR(TEXT(DATEVALUE(LEFT(Table1[[#This Row],[Date of Purchase]],10)), "MMMM"), TEXT(Table1[[#This Row],[Date of Purchase]], "MMMM"))</f>
        <v>April</v>
      </c>
      <c r="T4828" t="str">
        <f>IF(OR(
  AND(Table1[[#This Row],[Ticket Priority]]="Critical", Table1[[#This Row],[Ticket Status]]&lt;&gt;"Closed"),
  AND(Table1[[#This Row],[Ticket Priority]]="High", Table1[[#This Row],[Ticket Status]]="Open")
), "Yes", "No")</f>
        <v>Yes</v>
      </c>
      <c r="U4828" s="4" t="str">
        <f>IF(Table1[[#This Row],[Ticket Status]]="Closed","Yes","No")</f>
        <v>No</v>
      </c>
      <c r="V4828" s="4" t="str">
        <f>IF(Table1[[#This Row],[Ticket Status]]="Pending Customer Response","Yes","No")</f>
        <v>No</v>
      </c>
      <c r="W4828" s="5">
        <f ca="1">COUNTIFS(Table1[Agent_name],Table1[[#This Row],[Agent_name]],Table1[Month],Table1[[#This Row],[Month]])/160</f>
        <v>0.45</v>
      </c>
    </row>
    <row r="4829" spans="1:23" x14ac:dyDescent="0.25">
      <c r="A4829">
        <v>4828</v>
      </c>
      <c r="B4829" t="s">
        <v>15724</v>
      </c>
      <c r="C4829" t="s">
        <v>15725</v>
      </c>
      <c r="D4829">
        <v>30</v>
      </c>
      <c r="E4829" t="s">
        <v>29</v>
      </c>
      <c r="F4829" t="s">
        <v>76</v>
      </c>
      <c r="G4829" s="1">
        <v>44227</v>
      </c>
      <c r="H4829" t="s">
        <v>21</v>
      </c>
      <c r="I4829" t="s">
        <v>77</v>
      </c>
      <c r="J4829" s="3" t="s">
        <v>15726</v>
      </c>
      <c r="K4829" t="s">
        <v>62</v>
      </c>
      <c r="M4829" t="s">
        <v>89</v>
      </c>
      <c r="N4829" t="s">
        <v>26</v>
      </c>
      <c r="R4829" t="str">
        <f t="shared" ca="1" si="75"/>
        <v>Rahul</v>
      </c>
      <c r="S4829" t="str">
        <f>IFERROR(TEXT(DATEVALUE(LEFT(Table1[[#This Row],[Date of Purchase]],10)), "MMMM"), TEXT(Table1[[#This Row],[Date of Purchase]], "MMMM"))</f>
        <v>January</v>
      </c>
      <c r="T4829" t="str">
        <f>IF(OR(
  AND(Table1[[#This Row],[Ticket Priority]]="Critical", Table1[[#This Row],[Ticket Status]]&lt;&gt;"Closed"),
  AND(Table1[[#This Row],[Ticket Priority]]="High", Table1[[#This Row],[Ticket Status]]="Open")
), "Yes", "No")</f>
        <v>Yes</v>
      </c>
      <c r="U4829" s="4" t="str">
        <f>IF(Table1[[#This Row],[Ticket Status]]="Closed","Yes","No")</f>
        <v>No</v>
      </c>
      <c r="V4829" s="4" t="str">
        <f>IF(Table1[[#This Row],[Ticket Status]]="Pending Customer Response","Yes","No")</f>
        <v>No</v>
      </c>
      <c r="W4829" s="5">
        <f ca="1">COUNTIFS(Table1[Agent_name],Table1[[#This Row],[Agent_name]],Table1[Month],Table1[[#This Row],[Month]])/160</f>
        <v>0.22500000000000001</v>
      </c>
    </row>
    <row r="4830" spans="1:23" x14ac:dyDescent="0.25">
      <c r="A4830">
        <v>4829</v>
      </c>
      <c r="B4830" t="s">
        <v>15727</v>
      </c>
      <c r="C4830" t="s">
        <v>7767</v>
      </c>
      <c r="D4830">
        <v>22</v>
      </c>
      <c r="E4830" t="s">
        <v>29</v>
      </c>
      <c r="F4830" t="s">
        <v>219</v>
      </c>
      <c r="G4830" s="1">
        <v>43947</v>
      </c>
      <c r="H4830" t="s">
        <v>59</v>
      </c>
      <c r="I4830" t="s">
        <v>99</v>
      </c>
      <c r="J4830" s="3" t="s">
        <v>15728</v>
      </c>
      <c r="K4830" t="s">
        <v>24</v>
      </c>
      <c r="M4830" t="s">
        <v>143</v>
      </c>
      <c r="N4830" t="s">
        <v>26</v>
      </c>
      <c r="O4830" s="2">
        <v>45078.431585648148</v>
      </c>
      <c r="R4830" t="str">
        <f t="shared" ca="1" si="75"/>
        <v>Mohit</v>
      </c>
      <c r="S4830" t="str">
        <f>IFERROR(TEXT(DATEVALUE(LEFT(Table1[[#This Row],[Date of Purchase]],10)), "MMMM"), TEXT(Table1[[#This Row],[Date of Purchase]], "MMMM"))</f>
        <v>April</v>
      </c>
      <c r="T4830" t="str">
        <f>IF(OR(
  AND(Table1[[#This Row],[Ticket Priority]]="Critical", Table1[[#This Row],[Ticket Status]]&lt;&gt;"Closed"),
  AND(Table1[[#This Row],[Ticket Priority]]="High", Table1[[#This Row],[Ticket Status]]="Open")
), "Yes", "No")</f>
        <v>No</v>
      </c>
      <c r="U4830" s="4" t="str">
        <f>IF(Table1[[#This Row],[Ticket Status]]="Closed","Yes","No")</f>
        <v>No</v>
      </c>
      <c r="V4830" s="4" t="str">
        <f>IF(Table1[[#This Row],[Ticket Status]]="Pending Customer Response","Yes","No")</f>
        <v>Yes</v>
      </c>
      <c r="W4830" s="5">
        <f ca="1">COUNTIFS(Table1[Agent_name],Table1[[#This Row],[Agent_name]],Table1[Month],Table1[[#This Row],[Month]])/160</f>
        <v>0.45</v>
      </c>
    </row>
    <row r="4831" spans="1:23" x14ac:dyDescent="0.25">
      <c r="A4831">
        <v>4830</v>
      </c>
      <c r="B4831" t="s">
        <v>15729</v>
      </c>
      <c r="C4831" t="s">
        <v>15730</v>
      </c>
      <c r="D4831">
        <v>34</v>
      </c>
      <c r="E4831" t="s">
        <v>58</v>
      </c>
      <c r="F4831" t="s">
        <v>117</v>
      </c>
      <c r="G4831" s="1">
        <v>44387</v>
      </c>
      <c r="H4831" t="s">
        <v>45</v>
      </c>
      <c r="I4831" t="s">
        <v>46</v>
      </c>
      <c r="J4831" s="3" t="s">
        <v>15731</v>
      </c>
      <c r="K4831" t="s">
        <v>24</v>
      </c>
      <c r="M4831" t="s">
        <v>41</v>
      </c>
      <c r="N4831" t="s">
        <v>33</v>
      </c>
      <c r="O4831" s="2">
        <v>45078.347557870373</v>
      </c>
      <c r="R4831" t="str">
        <f t="shared" ca="1" si="75"/>
        <v>Mohit</v>
      </c>
      <c r="S4831" t="str">
        <f>IFERROR(TEXT(DATEVALUE(LEFT(Table1[[#This Row],[Date of Purchase]],10)), "MMMM"), TEXT(Table1[[#This Row],[Date of Purchase]], "MMMM"))</f>
        <v>July</v>
      </c>
      <c r="T4831" t="str">
        <f>IF(OR(
  AND(Table1[[#This Row],[Ticket Priority]]="Critical", Table1[[#This Row],[Ticket Status]]&lt;&gt;"Closed"),
  AND(Table1[[#This Row],[Ticket Priority]]="High", Table1[[#This Row],[Ticket Status]]="Open")
), "Yes", "No")</f>
        <v>No</v>
      </c>
      <c r="U4831" s="4" t="str">
        <f>IF(Table1[[#This Row],[Ticket Status]]="Closed","Yes","No")</f>
        <v>No</v>
      </c>
      <c r="V4831" s="4" t="str">
        <f>IF(Table1[[#This Row],[Ticket Status]]="Pending Customer Response","Yes","No")</f>
        <v>Yes</v>
      </c>
      <c r="W4831" s="5">
        <f ca="1">COUNTIFS(Table1[Agent_name],Table1[[#This Row],[Agent_name]],Table1[Month],Table1[[#This Row],[Month]])/160</f>
        <v>0.53125</v>
      </c>
    </row>
    <row r="4832" spans="1:23" x14ac:dyDescent="0.25">
      <c r="A4832">
        <v>4831</v>
      </c>
      <c r="B4832" t="s">
        <v>3834</v>
      </c>
      <c r="C4832" t="s">
        <v>15732</v>
      </c>
      <c r="D4832">
        <v>69</v>
      </c>
      <c r="E4832" t="s">
        <v>29</v>
      </c>
      <c r="F4832" t="s">
        <v>339</v>
      </c>
      <c r="G4832" s="1">
        <v>43914</v>
      </c>
      <c r="H4832" t="s">
        <v>67</v>
      </c>
      <c r="I4832" t="s">
        <v>22</v>
      </c>
      <c r="J4832" s="3" t="s">
        <v>15733</v>
      </c>
      <c r="K4832" t="s">
        <v>24</v>
      </c>
      <c r="M4832" t="s">
        <v>89</v>
      </c>
      <c r="N4832" t="s">
        <v>83</v>
      </c>
      <c r="O4832" s="2">
        <v>45078.541331018518</v>
      </c>
      <c r="R4832" t="str">
        <f t="shared" ca="1" si="75"/>
        <v>Arjun</v>
      </c>
      <c r="S4832" t="str">
        <f>IFERROR(TEXT(DATEVALUE(LEFT(Table1[[#This Row],[Date of Purchase]],10)), "MMMM"), TEXT(Table1[[#This Row],[Date of Purchase]], "MMMM"))</f>
        <v>March</v>
      </c>
      <c r="T4832" t="str">
        <f>IF(OR(
  AND(Table1[[#This Row],[Ticket Priority]]="Critical", Table1[[#This Row],[Ticket Status]]&lt;&gt;"Closed"),
  AND(Table1[[#This Row],[Ticket Priority]]="High", Table1[[#This Row],[Ticket Status]]="Open")
), "Yes", "No")</f>
        <v>No</v>
      </c>
      <c r="U4832" s="4" t="str">
        <f>IF(Table1[[#This Row],[Ticket Status]]="Closed","Yes","No")</f>
        <v>No</v>
      </c>
      <c r="V4832" s="4" t="str">
        <f>IF(Table1[[#This Row],[Ticket Status]]="Pending Customer Response","Yes","No")</f>
        <v>Yes</v>
      </c>
      <c r="W4832" s="5">
        <f ca="1">COUNTIFS(Table1[Agent_name],Table1[[#This Row],[Agent_name]],Table1[Month],Table1[[#This Row],[Month]])/160</f>
        <v>0.23125000000000001</v>
      </c>
    </row>
    <row r="4833" spans="1:23" x14ac:dyDescent="0.25">
      <c r="A4833">
        <v>4832</v>
      </c>
      <c r="B4833" t="s">
        <v>15734</v>
      </c>
      <c r="C4833" t="s">
        <v>15735</v>
      </c>
      <c r="D4833">
        <v>20</v>
      </c>
      <c r="E4833" t="s">
        <v>19</v>
      </c>
      <c r="F4833" t="s">
        <v>421</v>
      </c>
      <c r="G4833" s="1">
        <v>44503</v>
      </c>
      <c r="H4833" t="s">
        <v>59</v>
      </c>
      <c r="I4833" t="s">
        <v>72</v>
      </c>
      <c r="J4833" s="3" t="s">
        <v>15736</v>
      </c>
      <c r="K4833" t="s">
        <v>39</v>
      </c>
      <c r="L4833" t="s">
        <v>15737</v>
      </c>
      <c r="M4833" t="s">
        <v>41</v>
      </c>
      <c r="N4833" t="s">
        <v>83</v>
      </c>
      <c r="O4833" s="2">
        <v>45078.673981481479</v>
      </c>
      <c r="P4833" s="2">
        <v>45078.541342592594</v>
      </c>
      <c r="Q4833">
        <v>2</v>
      </c>
      <c r="R4833" t="str">
        <f t="shared" ca="1" si="75"/>
        <v>Aisha</v>
      </c>
      <c r="S4833" t="str">
        <f>IFERROR(TEXT(DATEVALUE(LEFT(Table1[[#This Row],[Date of Purchase]],10)), "MMMM"), TEXT(Table1[[#This Row],[Date of Purchase]], "MMMM"))</f>
        <v>November</v>
      </c>
      <c r="T4833" t="str">
        <f>IF(OR(
  AND(Table1[[#This Row],[Ticket Priority]]="Critical", Table1[[#This Row],[Ticket Status]]&lt;&gt;"Closed"),
  AND(Table1[[#This Row],[Ticket Priority]]="High", Table1[[#This Row],[Ticket Status]]="Open")
), "Yes", "No")</f>
        <v>No</v>
      </c>
      <c r="U4833" s="4" t="str">
        <f>IF(Table1[[#This Row],[Ticket Status]]="Closed","Yes","No")</f>
        <v>Yes</v>
      </c>
      <c r="V4833" s="4" t="str">
        <f>IF(Table1[[#This Row],[Ticket Status]]="Pending Customer Response","Yes","No")</f>
        <v>No</v>
      </c>
      <c r="W4833" s="5">
        <f ca="1">COUNTIFS(Table1[Agent_name],Table1[[#This Row],[Agent_name]],Table1[Month],Table1[[#This Row],[Month]])/160</f>
        <v>0.85624999999999996</v>
      </c>
    </row>
    <row r="4834" spans="1:23" x14ac:dyDescent="0.25">
      <c r="A4834">
        <v>4833</v>
      </c>
      <c r="B4834" t="s">
        <v>15738</v>
      </c>
      <c r="C4834" t="s">
        <v>15739</v>
      </c>
      <c r="D4834">
        <v>40</v>
      </c>
      <c r="E4834" t="s">
        <v>19</v>
      </c>
      <c r="F4834" t="s">
        <v>161</v>
      </c>
      <c r="G4834" s="1">
        <v>44409</v>
      </c>
      <c r="H4834" t="s">
        <v>66</v>
      </c>
      <c r="I4834" t="s">
        <v>60</v>
      </c>
      <c r="J4834" s="3" t="s">
        <v>15740</v>
      </c>
      <c r="K4834" t="s">
        <v>39</v>
      </c>
      <c r="L4834" t="s">
        <v>15741</v>
      </c>
      <c r="M4834" t="s">
        <v>89</v>
      </c>
      <c r="N4834" t="s">
        <v>55</v>
      </c>
      <c r="O4834" s="2">
        <v>45077.987199074072</v>
      </c>
      <c r="P4834" s="2">
        <v>45078.96497685185</v>
      </c>
      <c r="Q4834">
        <v>5</v>
      </c>
      <c r="R4834" t="str">
        <f t="shared" ca="1" si="75"/>
        <v>Aisha</v>
      </c>
      <c r="S4834" t="str">
        <f>IFERROR(TEXT(DATEVALUE(LEFT(Table1[[#This Row],[Date of Purchase]],10)), "MMMM"), TEXT(Table1[[#This Row],[Date of Purchase]], "MMMM"))</f>
        <v>August</v>
      </c>
      <c r="T4834" t="str">
        <f>IF(OR(
  AND(Table1[[#This Row],[Ticket Priority]]="Critical", Table1[[#This Row],[Ticket Status]]&lt;&gt;"Closed"),
  AND(Table1[[#This Row],[Ticket Priority]]="High", Table1[[#This Row],[Ticket Status]]="Open")
), "Yes", "No")</f>
        <v>No</v>
      </c>
      <c r="U4834" s="4" t="str">
        <f>IF(Table1[[#This Row],[Ticket Status]]="Closed","Yes","No")</f>
        <v>Yes</v>
      </c>
      <c r="V4834" s="4" t="str">
        <f>IF(Table1[[#This Row],[Ticket Status]]="Pending Customer Response","Yes","No")</f>
        <v>No</v>
      </c>
      <c r="W4834" s="5">
        <f ca="1">COUNTIFS(Table1[Agent_name],Table1[[#This Row],[Agent_name]],Table1[Month],Table1[[#This Row],[Month]])/160</f>
        <v>0.86250000000000004</v>
      </c>
    </row>
    <row r="4835" spans="1:23" x14ac:dyDescent="0.25">
      <c r="A4835">
        <v>4834</v>
      </c>
      <c r="B4835" t="s">
        <v>15742</v>
      </c>
      <c r="C4835" t="s">
        <v>15743</v>
      </c>
      <c r="D4835">
        <v>49</v>
      </c>
      <c r="E4835" t="s">
        <v>29</v>
      </c>
      <c r="F4835" t="s">
        <v>71</v>
      </c>
      <c r="G4835" s="1">
        <v>44199</v>
      </c>
      <c r="H4835" t="s">
        <v>66</v>
      </c>
      <c r="I4835" t="s">
        <v>31</v>
      </c>
      <c r="J4835" s="3" t="s">
        <v>15744</v>
      </c>
      <c r="K4835" t="s">
        <v>24</v>
      </c>
      <c r="M4835" t="s">
        <v>143</v>
      </c>
      <c r="N4835" t="s">
        <v>55</v>
      </c>
      <c r="O4835" s="2">
        <v>45078.643472222226</v>
      </c>
      <c r="R4835" t="str">
        <f t="shared" ca="1" si="75"/>
        <v>Priya</v>
      </c>
      <c r="S4835" t="str">
        <f>IFERROR(TEXT(DATEVALUE(LEFT(Table1[[#This Row],[Date of Purchase]],10)), "MMMM"), TEXT(Table1[[#This Row],[Date of Purchase]], "MMMM"))</f>
        <v>January</v>
      </c>
      <c r="T4835" t="str">
        <f>IF(OR(
  AND(Table1[[#This Row],[Ticket Priority]]="Critical", Table1[[#This Row],[Ticket Status]]&lt;&gt;"Closed"),
  AND(Table1[[#This Row],[Ticket Priority]]="High", Table1[[#This Row],[Ticket Status]]="Open")
), "Yes", "No")</f>
        <v>No</v>
      </c>
      <c r="U4835" s="4" t="str">
        <f>IF(Table1[[#This Row],[Ticket Status]]="Closed","Yes","No")</f>
        <v>No</v>
      </c>
      <c r="V4835" s="4" t="str">
        <f>IF(Table1[[#This Row],[Ticket Status]]="Pending Customer Response","Yes","No")</f>
        <v>Yes</v>
      </c>
      <c r="W4835" s="5">
        <f ca="1">COUNTIFS(Table1[Agent_name],Table1[[#This Row],[Agent_name]],Table1[Month],Table1[[#This Row],[Month]])/160</f>
        <v>0.51875000000000004</v>
      </c>
    </row>
    <row r="4836" spans="1:23" x14ac:dyDescent="0.25">
      <c r="A4836">
        <v>4835</v>
      </c>
      <c r="B4836" t="s">
        <v>15745</v>
      </c>
      <c r="C4836" t="s">
        <v>15746</v>
      </c>
      <c r="D4836">
        <v>67</v>
      </c>
      <c r="E4836" t="s">
        <v>58</v>
      </c>
      <c r="F4836" t="s">
        <v>397</v>
      </c>
      <c r="G4836" s="1">
        <v>44321</v>
      </c>
      <c r="H4836" t="s">
        <v>59</v>
      </c>
      <c r="I4836" t="s">
        <v>60</v>
      </c>
      <c r="J4836" s="3" t="s">
        <v>15747</v>
      </c>
      <c r="K4836" t="s">
        <v>39</v>
      </c>
      <c r="L4836" t="s">
        <v>15748</v>
      </c>
      <c r="M4836" t="s">
        <v>41</v>
      </c>
      <c r="N4836" t="s">
        <v>55</v>
      </c>
      <c r="O4836" s="2">
        <v>45078.845567129632</v>
      </c>
      <c r="P4836" s="2">
        <v>45078.972650462965</v>
      </c>
      <c r="Q4836">
        <v>3</v>
      </c>
      <c r="R4836" t="str">
        <f t="shared" ca="1" si="75"/>
        <v>Priya</v>
      </c>
      <c r="S4836" t="str">
        <f>IFERROR(TEXT(DATEVALUE(LEFT(Table1[[#This Row],[Date of Purchase]],10)), "MMMM"), TEXT(Table1[[#This Row],[Date of Purchase]], "MMMM"))</f>
        <v>May</v>
      </c>
      <c r="T4836" t="str">
        <f>IF(OR(
  AND(Table1[[#This Row],[Ticket Priority]]="Critical", Table1[[#This Row],[Ticket Status]]&lt;&gt;"Closed"),
  AND(Table1[[#This Row],[Ticket Priority]]="High", Table1[[#This Row],[Ticket Status]]="Open")
), "Yes", "No")</f>
        <v>No</v>
      </c>
      <c r="U4836" s="4" t="str">
        <f>IF(Table1[[#This Row],[Ticket Status]]="Closed","Yes","No")</f>
        <v>Yes</v>
      </c>
      <c r="V4836" s="4" t="str">
        <f>IF(Table1[[#This Row],[Ticket Status]]="Pending Customer Response","Yes","No")</f>
        <v>No</v>
      </c>
      <c r="W4836" s="5">
        <f ca="1">COUNTIFS(Table1[Agent_name],Table1[[#This Row],[Agent_name]],Table1[Month],Table1[[#This Row],[Month]])/160</f>
        <v>0.40625</v>
      </c>
    </row>
    <row r="4837" spans="1:23" x14ac:dyDescent="0.25">
      <c r="A4837">
        <v>4836</v>
      </c>
      <c r="B4837" t="s">
        <v>15749</v>
      </c>
      <c r="C4837" t="s">
        <v>15750</v>
      </c>
      <c r="D4837">
        <v>63</v>
      </c>
      <c r="E4837" t="s">
        <v>58</v>
      </c>
      <c r="F4837" t="s">
        <v>98</v>
      </c>
      <c r="G4837" s="1">
        <v>44295</v>
      </c>
      <c r="H4837" t="s">
        <v>45</v>
      </c>
      <c r="I4837" t="s">
        <v>52</v>
      </c>
      <c r="J4837" s="3" t="s">
        <v>15751</v>
      </c>
      <c r="K4837" t="s">
        <v>24</v>
      </c>
      <c r="M4837" t="s">
        <v>143</v>
      </c>
      <c r="N4837" t="s">
        <v>83</v>
      </c>
      <c r="O4837" s="2">
        <v>45077.997662037036</v>
      </c>
      <c r="Q4837">
        <v>5</v>
      </c>
      <c r="R4837" t="str">
        <f t="shared" ca="1" si="75"/>
        <v>Aisha</v>
      </c>
      <c r="S4837" t="str">
        <f>IFERROR(TEXT(DATEVALUE(LEFT(Table1[[#This Row],[Date of Purchase]],10)), "MMMM"), TEXT(Table1[[#This Row],[Date of Purchase]], "MMMM"))</f>
        <v>April</v>
      </c>
      <c r="T4837" t="str">
        <f>IF(OR(
  AND(Table1[[#This Row],[Ticket Priority]]="Critical", Table1[[#This Row],[Ticket Status]]&lt;&gt;"Closed"),
  AND(Table1[[#This Row],[Ticket Priority]]="High", Table1[[#This Row],[Ticket Status]]="Open")
), "Yes", "No")</f>
        <v>No</v>
      </c>
      <c r="U4837" s="4" t="str">
        <f>IF(Table1[[#This Row],[Ticket Status]]="Closed","Yes","No")</f>
        <v>No</v>
      </c>
      <c r="V4837" s="4" t="str">
        <f>IF(Table1[[#This Row],[Ticket Status]]="Pending Customer Response","Yes","No")</f>
        <v>Yes</v>
      </c>
      <c r="W4837" s="5">
        <f ca="1">COUNTIFS(Table1[Agent_name],Table1[[#This Row],[Agent_name]],Table1[Month],Table1[[#This Row],[Month]])/160</f>
        <v>0.81874999999999998</v>
      </c>
    </row>
    <row r="4838" spans="1:23" x14ac:dyDescent="0.25">
      <c r="A4838">
        <v>4837</v>
      </c>
      <c r="B4838" t="s">
        <v>15752</v>
      </c>
      <c r="C4838" t="s">
        <v>15753</v>
      </c>
      <c r="D4838">
        <v>26</v>
      </c>
      <c r="E4838" t="s">
        <v>19</v>
      </c>
      <c r="F4838" t="s">
        <v>76</v>
      </c>
      <c r="G4838" s="1">
        <v>44014</v>
      </c>
      <c r="H4838" t="s">
        <v>45</v>
      </c>
      <c r="I4838" t="s">
        <v>177</v>
      </c>
      <c r="J4838" s="3" t="s">
        <v>15754</v>
      </c>
      <c r="K4838" t="s">
        <v>62</v>
      </c>
      <c r="M4838" t="s">
        <v>41</v>
      </c>
      <c r="N4838" t="s">
        <v>83</v>
      </c>
      <c r="R4838" t="str">
        <f t="shared" ca="1" si="75"/>
        <v>Aisha</v>
      </c>
      <c r="S4838" t="str">
        <f>IFERROR(TEXT(DATEVALUE(LEFT(Table1[[#This Row],[Date of Purchase]],10)), "MMMM"), TEXT(Table1[[#This Row],[Date of Purchase]], "MMMM"))</f>
        <v>July</v>
      </c>
      <c r="T4838" t="str">
        <f>IF(OR(
  AND(Table1[[#This Row],[Ticket Priority]]="Critical", Table1[[#This Row],[Ticket Status]]&lt;&gt;"Closed"),
  AND(Table1[[#This Row],[Ticket Priority]]="High", Table1[[#This Row],[Ticket Status]]="Open")
), "Yes", "No")</f>
        <v>No</v>
      </c>
      <c r="U4838" s="4" t="str">
        <f>IF(Table1[[#This Row],[Ticket Status]]="Closed","Yes","No")</f>
        <v>No</v>
      </c>
      <c r="V4838" s="4" t="str">
        <f>IF(Table1[[#This Row],[Ticket Status]]="Pending Customer Response","Yes","No")</f>
        <v>No</v>
      </c>
      <c r="W4838" s="5">
        <f ca="1">COUNTIFS(Table1[Agent_name],Table1[[#This Row],[Agent_name]],Table1[Month],Table1[[#This Row],[Month]])/160</f>
        <v>0.875</v>
      </c>
    </row>
    <row r="4839" spans="1:23" x14ac:dyDescent="0.25">
      <c r="A4839">
        <v>4838</v>
      </c>
      <c r="B4839" t="s">
        <v>15755</v>
      </c>
      <c r="C4839" t="s">
        <v>15756</v>
      </c>
      <c r="D4839">
        <v>25</v>
      </c>
      <c r="E4839" t="s">
        <v>29</v>
      </c>
      <c r="F4839" t="s">
        <v>71</v>
      </c>
      <c r="G4839" s="1">
        <v>44426</v>
      </c>
      <c r="H4839" t="s">
        <v>66</v>
      </c>
      <c r="I4839" t="s">
        <v>177</v>
      </c>
      <c r="J4839" s="3" t="s">
        <v>15757</v>
      </c>
      <c r="K4839" t="s">
        <v>24</v>
      </c>
      <c r="M4839" t="s">
        <v>41</v>
      </c>
      <c r="N4839" t="s">
        <v>83</v>
      </c>
      <c r="O4839" s="2">
        <v>45078.090752314813</v>
      </c>
      <c r="R4839" t="str">
        <f t="shared" ca="1" si="75"/>
        <v>Arjun</v>
      </c>
      <c r="S4839" t="str">
        <f>IFERROR(TEXT(DATEVALUE(LEFT(Table1[[#This Row],[Date of Purchase]],10)), "MMMM"), TEXT(Table1[[#This Row],[Date of Purchase]], "MMMM"))</f>
        <v>August</v>
      </c>
      <c r="T4839" t="str">
        <f>IF(OR(
  AND(Table1[[#This Row],[Ticket Priority]]="Critical", Table1[[#This Row],[Ticket Status]]&lt;&gt;"Closed"),
  AND(Table1[[#This Row],[Ticket Priority]]="High", Table1[[#This Row],[Ticket Status]]="Open")
), "Yes", "No")</f>
        <v>No</v>
      </c>
      <c r="U4839" s="4" t="str">
        <f>IF(Table1[[#This Row],[Ticket Status]]="Closed","Yes","No")</f>
        <v>No</v>
      </c>
      <c r="V4839" s="4" t="str">
        <f>IF(Table1[[#This Row],[Ticket Status]]="Pending Customer Response","Yes","No")</f>
        <v>Yes</v>
      </c>
      <c r="W4839" s="5">
        <f ca="1">COUNTIFS(Table1[Agent_name],Table1[[#This Row],[Agent_name]],Table1[Month],Table1[[#This Row],[Month]])/160</f>
        <v>0.20624999999999999</v>
      </c>
    </row>
    <row r="4840" spans="1:23" x14ac:dyDescent="0.25">
      <c r="A4840">
        <v>4839</v>
      </c>
      <c r="B4840" t="s">
        <v>15758</v>
      </c>
      <c r="C4840" t="s">
        <v>15759</v>
      </c>
      <c r="D4840">
        <v>69</v>
      </c>
      <c r="E4840" t="s">
        <v>19</v>
      </c>
      <c r="F4840" t="s">
        <v>30</v>
      </c>
      <c r="G4840" s="1">
        <v>43962</v>
      </c>
      <c r="H4840" t="s">
        <v>21</v>
      </c>
      <c r="I4840" t="s">
        <v>60</v>
      </c>
      <c r="J4840" s="3" t="s">
        <v>15760</v>
      </c>
      <c r="K4840" t="s">
        <v>62</v>
      </c>
      <c r="M4840" t="s">
        <v>25</v>
      </c>
      <c r="N4840" t="s">
        <v>55</v>
      </c>
      <c r="R4840" t="str">
        <f t="shared" ca="1" si="75"/>
        <v>Aisha</v>
      </c>
      <c r="S4840" t="str">
        <f>IFERROR(TEXT(DATEVALUE(LEFT(Table1[[#This Row],[Date of Purchase]],10)), "MMMM"), TEXT(Table1[[#This Row],[Date of Purchase]], "MMMM"))</f>
        <v>May</v>
      </c>
      <c r="T4840" t="str">
        <f>IF(OR(
  AND(Table1[[#This Row],[Ticket Priority]]="Critical", Table1[[#This Row],[Ticket Status]]&lt;&gt;"Closed"),
  AND(Table1[[#This Row],[Ticket Priority]]="High", Table1[[#This Row],[Ticket Status]]="Open")
), "Yes", "No")</f>
        <v>Yes</v>
      </c>
      <c r="U4840" s="4" t="str">
        <f>IF(Table1[[#This Row],[Ticket Status]]="Closed","Yes","No")</f>
        <v>No</v>
      </c>
      <c r="V4840" s="4" t="str">
        <f>IF(Table1[[#This Row],[Ticket Status]]="Pending Customer Response","Yes","No")</f>
        <v>No</v>
      </c>
      <c r="W4840" s="5">
        <f ca="1">COUNTIFS(Table1[Agent_name],Table1[[#This Row],[Agent_name]],Table1[Month],Table1[[#This Row],[Month]])/160</f>
        <v>0.93125000000000002</v>
      </c>
    </row>
    <row r="4841" spans="1:23" x14ac:dyDescent="0.25">
      <c r="A4841">
        <v>4840</v>
      </c>
      <c r="B4841" t="s">
        <v>15761</v>
      </c>
      <c r="C4841" t="s">
        <v>15762</v>
      </c>
      <c r="D4841">
        <v>50</v>
      </c>
      <c r="E4841" t="s">
        <v>58</v>
      </c>
      <c r="F4841" t="s">
        <v>161</v>
      </c>
      <c r="G4841" s="1">
        <v>44255</v>
      </c>
      <c r="H4841" t="s">
        <v>67</v>
      </c>
      <c r="I4841" t="s">
        <v>77</v>
      </c>
      <c r="J4841" s="3" t="s">
        <v>15763</v>
      </c>
      <c r="K4841" t="s">
        <v>62</v>
      </c>
      <c r="M4841" t="s">
        <v>89</v>
      </c>
      <c r="N4841" t="s">
        <v>33</v>
      </c>
      <c r="R4841" t="str">
        <f t="shared" ca="1" si="75"/>
        <v>Karan</v>
      </c>
      <c r="S4841" t="str">
        <f>IFERROR(TEXT(DATEVALUE(LEFT(Table1[[#This Row],[Date of Purchase]],10)), "MMMM"), TEXT(Table1[[#This Row],[Date of Purchase]], "MMMM"))</f>
        <v>February</v>
      </c>
      <c r="T4841" t="str">
        <f>IF(OR(
  AND(Table1[[#This Row],[Ticket Priority]]="Critical", Table1[[#This Row],[Ticket Status]]&lt;&gt;"Closed"),
  AND(Table1[[#This Row],[Ticket Priority]]="High", Table1[[#This Row],[Ticket Status]]="Open")
), "Yes", "No")</f>
        <v>Yes</v>
      </c>
      <c r="U4841" s="4" t="str">
        <f>IF(Table1[[#This Row],[Ticket Status]]="Closed","Yes","No")</f>
        <v>No</v>
      </c>
      <c r="V4841" s="4" t="str">
        <f>IF(Table1[[#This Row],[Ticket Status]]="Pending Customer Response","Yes","No")</f>
        <v>No</v>
      </c>
      <c r="W4841" s="5">
        <f ca="1">COUNTIFS(Table1[Agent_name],Table1[[#This Row],[Agent_name]],Table1[Month],Table1[[#This Row],[Month]])/160</f>
        <v>0.17499999999999999</v>
      </c>
    </row>
    <row r="4842" spans="1:23" x14ac:dyDescent="0.25">
      <c r="A4842">
        <v>4841</v>
      </c>
      <c r="B4842" t="s">
        <v>15764</v>
      </c>
      <c r="C4842" t="s">
        <v>15765</v>
      </c>
      <c r="D4842">
        <v>19</v>
      </c>
      <c r="E4842" t="s">
        <v>29</v>
      </c>
      <c r="F4842" t="s">
        <v>71</v>
      </c>
      <c r="G4842" s="1">
        <v>44396</v>
      </c>
      <c r="H4842" t="s">
        <v>21</v>
      </c>
      <c r="I4842" t="s">
        <v>37</v>
      </c>
      <c r="J4842" s="3" t="s">
        <v>15766</v>
      </c>
      <c r="K4842" t="s">
        <v>62</v>
      </c>
      <c r="M4842" t="s">
        <v>89</v>
      </c>
      <c r="N4842" t="s">
        <v>26</v>
      </c>
      <c r="R4842" t="str">
        <f t="shared" ca="1" si="75"/>
        <v>Priya</v>
      </c>
      <c r="S4842" t="str">
        <f>IFERROR(TEXT(DATEVALUE(LEFT(Table1[[#This Row],[Date of Purchase]],10)), "MMMM"), TEXT(Table1[[#This Row],[Date of Purchase]], "MMMM"))</f>
        <v>July</v>
      </c>
      <c r="T4842" t="str">
        <f>IF(OR(
  AND(Table1[[#This Row],[Ticket Priority]]="Critical", Table1[[#This Row],[Ticket Status]]&lt;&gt;"Closed"),
  AND(Table1[[#This Row],[Ticket Priority]]="High", Table1[[#This Row],[Ticket Status]]="Open")
), "Yes", "No")</f>
        <v>Yes</v>
      </c>
      <c r="U4842" s="4" t="str">
        <f>IF(Table1[[#This Row],[Ticket Status]]="Closed","Yes","No")</f>
        <v>No</v>
      </c>
      <c r="V4842" s="4" t="str">
        <f>IF(Table1[[#This Row],[Ticket Status]]="Pending Customer Response","Yes","No")</f>
        <v>No</v>
      </c>
      <c r="W4842" s="5">
        <f ca="1">COUNTIFS(Table1[Agent_name],Table1[[#This Row],[Agent_name]],Table1[Month],Table1[[#This Row],[Month]])/160</f>
        <v>0.45</v>
      </c>
    </row>
    <row r="4843" spans="1:23" x14ac:dyDescent="0.25">
      <c r="A4843">
        <v>4842</v>
      </c>
      <c r="B4843" t="s">
        <v>15767</v>
      </c>
      <c r="C4843" t="s">
        <v>15768</v>
      </c>
      <c r="D4843">
        <v>59</v>
      </c>
      <c r="E4843" t="s">
        <v>19</v>
      </c>
      <c r="F4843" t="s">
        <v>456</v>
      </c>
      <c r="G4843" s="1">
        <v>44303</v>
      </c>
      <c r="H4843" t="s">
        <v>59</v>
      </c>
      <c r="I4843" t="s">
        <v>99</v>
      </c>
      <c r="J4843" s="3" t="s">
        <v>15769</v>
      </c>
      <c r="K4843" t="s">
        <v>39</v>
      </c>
      <c r="L4843" t="s">
        <v>15770</v>
      </c>
      <c r="M4843" t="s">
        <v>25</v>
      </c>
      <c r="N4843" t="s">
        <v>83</v>
      </c>
      <c r="O4843" s="2">
        <v>45078.040798611109</v>
      </c>
      <c r="P4843" s="2">
        <v>45078.938020833331</v>
      </c>
      <c r="Q4843">
        <v>3</v>
      </c>
      <c r="R4843" t="str">
        <f t="shared" ca="1" si="75"/>
        <v>Sara</v>
      </c>
      <c r="S4843" t="str">
        <f>IFERROR(TEXT(DATEVALUE(LEFT(Table1[[#This Row],[Date of Purchase]],10)), "MMMM"), TEXT(Table1[[#This Row],[Date of Purchase]], "MMMM"))</f>
        <v>April</v>
      </c>
      <c r="T4843" t="str">
        <f>IF(OR(
  AND(Table1[[#This Row],[Ticket Priority]]="Critical", Table1[[#This Row],[Ticket Status]]&lt;&gt;"Closed"),
  AND(Table1[[#This Row],[Ticket Priority]]="High", Table1[[#This Row],[Ticket Status]]="Open")
), "Yes", "No")</f>
        <v>No</v>
      </c>
      <c r="U4843" s="4" t="str">
        <f>IF(Table1[[#This Row],[Ticket Status]]="Closed","Yes","No")</f>
        <v>Yes</v>
      </c>
      <c r="V4843" s="4" t="str">
        <f>IF(Table1[[#This Row],[Ticket Status]]="Pending Customer Response","Yes","No")</f>
        <v>No</v>
      </c>
      <c r="W4843" s="5">
        <f ca="1">COUNTIFS(Table1[Agent_name],Table1[[#This Row],[Agent_name]],Table1[Month],Table1[[#This Row],[Month]])/160</f>
        <v>0.75624999999999998</v>
      </c>
    </row>
    <row r="4844" spans="1:23" x14ac:dyDescent="0.25">
      <c r="A4844">
        <v>4843</v>
      </c>
      <c r="B4844" t="s">
        <v>15771</v>
      </c>
      <c r="C4844" t="s">
        <v>15772</v>
      </c>
      <c r="D4844">
        <v>61</v>
      </c>
      <c r="E4844" t="s">
        <v>29</v>
      </c>
      <c r="F4844" t="s">
        <v>20</v>
      </c>
      <c r="G4844" s="1">
        <v>44079</v>
      </c>
      <c r="H4844" t="s">
        <v>66</v>
      </c>
      <c r="I4844" t="s">
        <v>177</v>
      </c>
      <c r="J4844" s="3" t="s">
        <v>15773</v>
      </c>
      <c r="K4844" t="s">
        <v>39</v>
      </c>
      <c r="L4844" t="s">
        <v>15774</v>
      </c>
      <c r="M4844" t="s">
        <v>41</v>
      </c>
      <c r="N4844" t="s">
        <v>83</v>
      </c>
      <c r="O4844" s="2">
        <v>45078.158877314818</v>
      </c>
      <c r="P4844" s="2">
        <v>45078.456099537034</v>
      </c>
      <c r="Q4844">
        <v>4</v>
      </c>
      <c r="R4844" t="str">
        <f t="shared" ca="1" si="75"/>
        <v>Arjun</v>
      </c>
      <c r="S4844" t="str">
        <f>IFERROR(TEXT(DATEVALUE(LEFT(Table1[[#This Row],[Date of Purchase]],10)), "MMMM"), TEXT(Table1[[#This Row],[Date of Purchase]], "MMMM"))</f>
        <v>September</v>
      </c>
      <c r="T4844" t="str">
        <f>IF(OR(
  AND(Table1[[#This Row],[Ticket Priority]]="Critical", Table1[[#This Row],[Ticket Status]]&lt;&gt;"Closed"),
  AND(Table1[[#This Row],[Ticket Priority]]="High", Table1[[#This Row],[Ticket Status]]="Open")
), "Yes", "No")</f>
        <v>No</v>
      </c>
      <c r="U4844" s="4" t="str">
        <f>IF(Table1[[#This Row],[Ticket Status]]="Closed","Yes","No")</f>
        <v>Yes</v>
      </c>
      <c r="V4844" s="4" t="str">
        <f>IF(Table1[[#This Row],[Ticket Status]]="Pending Customer Response","Yes","No")</f>
        <v>No</v>
      </c>
      <c r="W4844" s="5">
        <f ca="1">COUNTIFS(Table1[Agent_name],Table1[[#This Row],[Agent_name]],Table1[Month],Table1[[#This Row],[Month]])/160</f>
        <v>0.1875</v>
      </c>
    </row>
    <row r="4845" spans="1:23" x14ac:dyDescent="0.25">
      <c r="A4845">
        <v>4844</v>
      </c>
      <c r="B4845" t="s">
        <v>15775</v>
      </c>
      <c r="C4845" t="s">
        <v>15776</v>
      </c>
      <c r="D4845">
        <v>26</v>
      </c>
      <c r="E4845" t="s">
        <v>58</v>
      </c>
      <c r="F4845" t="s">
        <v>36</v>
      </c>
      <c r="G4845" s="1">
        <v>44080</v>
      </c>
      <c r="H4845" t="s">
        <v>66</v>
      </c>
      <c r="I4845" t="s">
        <v>67</v>
      </c>
      <c r="J4845" s="3" t="s">
        <v>15777</v>
      </c>
      <c r="K4845" t="s">
        <v>62</v>
      </c>
      <c r="M4845" t="s">
        <v>25</v>
      </c>
      <c r="N4845" t="s">
        <v>55</v>
      </c>
      <c r="R4845" t="str">
        <f t="shared" ca="1" si="75"/>
        <v>Priya</v>
      </c>
      <c r="S4845" t="str">
        <f>IFERROR(TEXT(DATEVALUE(LEFT(Table1[[#This Row],[Date of Purchase]],10)), "MMMM"), TEXT(Table1[[#This Row],[Date of Purchase]], "MMMM"))</f>
        <v>September</v>
      </c>
      <c r="T4845" t="str">
        <f>IF(OR(
  AND(Table1[[#This Row],[Ticket Priority]]="Critical", Table1[[#This Row],[Ticket Status]]&lt;&gt;"Closed"),
  AND(Table1[[#This Row],[Ticket Priority]]="High", Table1[[#This Row],[Ticket Status]]="Open")
), "Yes", "No")</f>
        <v>Yes</v>
      </c>
      <c r="U4845" s="4" t="str">
        <f>IF(Table1[[#This Row],[Ticket Status]]="Closed","Yes","No")</f>
        <v>No</v>
      </c>
      <c r="V4845" s="4" t="str">
        <f>IF(Table1[[#This Row],[Ticket Status]]="Pending Customer Response","Yes","No")</f>
        <v>No</v>
      </c>
      <c r="W4845" s="5">
        <f ca="1">COUNTIFS(Table1[Agent_name],Table1[[#This Row],[Agent_name]],Table1[Month],Table1[[#This Row],[Month]])/160</f>
        <v>0.53125</v>
      </c>
    </row>
    <row r="4846" spans="1:23" x14ac:dyDescent="0.25">
      <c r="A4846">
        <v>4845</v>
      </c>
      <c r="B4846" t="s">
        <v>15778</v>
      </c>
      <c r="C4846" t="s">
        <v>15779</v>
      </c>
      <c r="D4846">
        <v>55</v>
      </c>
      <c r="E4846" t="s">
        <v>29</v>
      </c>
      <c r="F4846" t="s">
        <v>339</v>
      </c>
      <c r="G4846" s="1">
        <v>44401</v>
      </c>
      <c r="H4846" t="s">
        <v>45</v>
      </c>
      <c r="I4846" t="s">
        <v>52</v>
      </c>
      <c r="J4846" s="3" t="s">
        <v>15780</v>
      </c>
      <c r="K4846" t="s">
        <v>62</v>
      </c>
      <c r="M4846" t="s">
        <v>25</v>
      </c>
      <c r="N4846" t="s">
        <v>55</v>
      </c>
      <c r="R4846" t="str">
        <f t="shared" ca="1" si="75"/>
        <v>Mohit</v>
      </c>
      <c r="S4846" t="str">
        <f>IFERROR(TEXT(DATEVALUE(LEFT(Table1[[#This Row],[Date of Purchase]],10)), "MMMM"), TEXT(Table1[[#This Row],[Date of Purchase]], "MMMM"))</f>
        <v>July</v>
      </c>
      <c r="T4846" t="str">
        <f>IF(OR(
  AND(Table1[[#This Row],[Ticket Priority]]="Critical", Table1[[#This Row],[Ticket Status]]&lt;&gt;"Closed"),
  AND(Table1[[#This Row],[Ticket Priority]]="High", Table1[[#This Row],[Ticket Status]]="Open")
), "Yes", "No")</f>
        <v>Yes</v>
      </c>
      <c r="U4846" s="4" t="str">
        <f>IF(Table1[[#This Row],[Ticket Status]]="Closed","Yes","No")</f>
        <v>No</v>
      </c>
      <c r="V4846" s="4" t="str">
        <f>IF(Table1[[#This Row],[Ticket Status]]="Pending Customer Response","Yes","No")</f>
        <v>No</v>
      </c>
      <c r="W4846" s="5">
        <f ca="1">COUNTIFS(Table1[Agent_name],Table1[[#This Row],[Agent_name]],Table1[Month],Table1[[#This Row],[Month]])/160</f>
        <v>0.53125</v>
      </c>
    </row>
    <row r="4847" spans="1:23" x14ac:dyDescent="0.25">
      <c r="A4847">
        <v>4846</v>
      </c>
      <c r="B4847" t="s">
        <v>15781</v>
      </c>
      <c r="C4847" t="s">
        <v>15782</v>
      </c>
      <c r="D4847">
        <v>62</v>
      </c>
      <c r="E4847" t="s">
        <v>19</v>
      </c>
      <c r="F4847" t="s">
        <v>92</v>
      </c>
      <c r="G4847" s="1">
        <v>44229</v>
      </c>
      <c r="H4847" t="s">
        <v>45</v>
      </c>
      <c r="I4847" t="s">
        <v>72</v>
      </c>
      <c r="J4847" s="3" t="s">
        <v>15783</v>
      </c>
      <c r="K4847" t="s">
        <v>24</v>
      </c>
      <c r="M4847" t="s">
        <v>25</v>
      </c>
      <c r="N4847" t="s">
        <v>55</v>
      </c>
      <c r="O4847" s="2">
        <v>45078.534618055557</v>
      </c>
      <c r="R4847" t="str">
        <f t="shared" ca="1" si="75"/>
        <v>Rahul</v>
      </c>
      <c r="S4847" t="str">
        <f>IFERROR(TEXT(DATEVALUE(LEFT(Table1[[#This Row],[Date of Purchase]],10)), "MMMM"), TEXT(Table1[[#This Row],[Date of Purchase]], "MMMM"))</f>
        <v>February</v>
      </c>
      <c r="T4847" t="str">
        <f>IF(OR(
  AND(Table1[[#This Row],[Ticket Priority]]="Critical", Table1[[#This Row],[Ticket Status]]&lt;&gt;"Closed"),
  AND(Table1[[#This Row],[Ticket Priority]]="High", Table1[[#This Row],[Ticket Status]]="Open")
), "Yes", "No")</f>
        <v>Yes</v>
      </c>
      <c r="U4847" s="4" t="str">
        <f>IF(Table1[[#This Row],[Ticket Status]]="Closed","Yes","No")</f>
        <v>No</v>
      </c>
      <c r="V4847" s="4" t="str">
        <f>IF(Table1[[#This Row],[Ticket Status]]="Pending Customer Response","Yes","No")</f>
        <v>Yes</v>
      </c>
      <c r="W4847" s="5">
        <f ca="1">COUNTIFS(Table1[Agent_name],Table1[[#This Row],[Agent_name]],Table1[Month],Table1[[#This Row],[Month]])/160</f>
        <v>0.30625000000000002</v>
      </c>
    </row>
    <row r="4848" spans="1:23" x14ac:dyDescent="0.25">
      <c r="A4848">
        <v>4847</v>
      </c>
      <c r="B4848" t="s">
        <v>15784</v>
      </c>
      <c r="C4848" t="s">
        <v>15785</v>
      </c>
      <c r="D4848">
        <v>38</v>
      </c>
      <c r="E4848" t="s">
        <v>19</v>
      </c>
      <c r="F4848" t="s">
        <v>202</v>
      </c>
      <c r="G4848" s="1">
        <v>43998</v>
      </c>
      <c r="H4848" t="s">
        <v>21</v>
      </c>
      <c r="I4848" t="s">
        <v>37</v>
      </c>
      <c r="J4848" s="3" t="s">
        <v>15786</v>
      </c>
      <c r="K4848" t="s">
        <v>24</v>
      </c>
      <c r="M4848" t="s">
        <v>25</v>
      </c>
      <c r="N4848" t="s">
        <v>26</v>
      </c>
      <c r="O4848" s="2">
        <v>45078.502696759257</v>
      </c>
      <c r="R4848" t="str">
        <f t="shared" ca="1" si="75"/>
        <v>Mohit</v>
      </c>
      <c r="S4848" t="str">
        <f>IFERROR(TEXT(DATEVALUE(LEFT(Table1[[#This Row],[Date of Purchase]],10)), "MMMM"), TEXT(Table1[[#This Row],[Date of Purchase]], "MMMM"))</f>
        <v>June</v>
      </c>
      <c r="T4848" t="str">
        <f>IF(OR(
  AND(Table1[[#This Row],[Ticket Priority]]="Critical", Table1[[#This Row],[Ticket Status]]&lt;&gt;"Closed"),
  AND(Table1[[#This Row],[Ticket Priority]]="High", Table1[[#This Row],[Ticket Status]]="Open")
), "Yes", "No")</f>
        <v>Yes</v>
      </c>
      <c r="U4848" s="4" t="str">
        <f>IF(Table1[[#This Row],[Ticket Status]]="Closed","Yes","No")</f>
        <v>No</v>
      </c>
      <c r="V4848" s="4" t="str">
        <f>IF(Table1[[#This Row],[Ticket Status]]="Pending Customer Response","Yes","No")</f>
        <v>Yes</v>
      </c>
      <c r="W4848" s="5">
        <f ca="1">COUNTIFS(Table1[Agent_name],Table1[[#This Row],[Agent_name]],Table1[Month],Table1[[#This Row],[Month]])/160</f>
        <v>0.41875000000000001</v>
      </c>
    </row>
    <row r="4849" spans="1:23" x14ac:dyDescent="0.25">
      <c r="A4849">
        <v>4848</v>
      </c>
      <c r="B4849" t="s">
        <v>15787</v>
      </c>
      <c r="C4849" t="s">
        <v>15788</v>
      </c>
      <c r="D4849">
        <v>24</v>
      </c>
      <c r="E4849" t="s">
        <v>19</v>
      </c>
      <c r="F4849" t="s">
        <v>207</v>
      </c>
      <c r="G4849" s="1">
        <v>43994</v>
      </c>
      <c r="H4849" t="s">
        <v>45</v>
      </c>
      <c r="I4849" t="s">
        <v>60</v>
      </c>
      <c r="J4849" s="3" t="s">
        <v>15789</v>
      </c>
      <c r="K4849" t="s">
        <v>62</v>
      </c>
      <c r="M4849" t="s">
        <v>89</v>
      </c>
      <c r="N4849" t="s">
        <v>26</v>
      </c>
      <c r="R4849" t="str">
        <f t="shared" ca="1" si="75"/>
        <v>Divya</v>
      </c>
      <c r="S4849" t="str">
        <f>IFERROR(TEXT(DATEVALUE(LEFT(Table1[[#This Row],[Date of Purchase]],10)), "MMMM"), TEXT(Table1[[#This Row],[Date of Purchase]], "MMMM"))</f>
        <v>June</v>
      </c>
      <c r="T4849" t="str">
        <f>IF(OR(
  AND(Table1[[#This Row],[Ticket Priority]]="Critical", Table1[[#This Row],[Ticket Status]]&lt;&gt;"Closed"),
  AND(Table1[[#This Row],[Ticket Priority]]="High", Table1[[#This Row],[Ticket Status]]="Open")
), "Yes", "No")</f>
        <v>Yes</v>
      </c>
      <c r="U4849" s="4" t="str">
        <f>IF(Table1[[#This Row],[Ticket Status]]="Closed","Yes","No")</f>
        <v>No</v>
      </c>
      <c r="V4849" s="4" t="str">
        <f>IF(Table1[[#This Row],[Ticket Status]]="Pending Customer Response","Yes","No")</f>
        <v>No</v>
      </c>
      <c r="W4849" s="5">
        <f ca="1">COUNTIFS(Table1[Agent_name],Table1[[#This Row],[Agent_name]],Table1[Month],Table1[[#This Row],[Month]])/160</f>
        <v>0.22500000000000001</v>
      </c>
    </row>
    <row r="4850" spans="1:23" x14ac:dyDescent="0.25">
      <c r="A4850">
        <v>4849</v>
      </c>
      <c r="B4850" t="s">
        <v>15790</v>
      </c>
      <c r="C4850" t="s">
        <v>15791</v>
      </c>
      <c r="D4850">
        <v>30</v>
      </c>
      <c r="E4850" t="s">
        <v>29</v>
      </c>
      <c r="F4850" t="s">
        <v>71</v>
      </c>
      <c r="G4850" s="1">
        <v>43896</v>
      </c>
      <c r="H4850" t="s">
        <v>45</v>
      </c>
      <c r="I4850" t="s">
        <v>59</v>
      </c>
      <c r="J4850" s="3" t="s">
        <v>15792</v>
      </c>
      <c r="K4850" t="s">
        <v>62</v>
      </c>
      <c r="M4850" t="s">
        <v>89</v>
      </c>
      <c r="N4850" t="s">
        <v>33</v>
      </c>
      <c r="R4850" t="str">
        <f t="shared" ca="1" si="75"/>
        <v>Mohit</v>
      </c>
      <c r="S4850" t="str">
        <f>IFERROR(TEXT(DATEVALUE(LEFT(Table1[[#This Row],[Date of Purchase]],10)), "MMMM"), TEXT(Table1[[#This Row],[Date of Purchase]], "MMMM"))</f>
        <v>March</v>
      </c>
      <c r="T4850" t="str">
        <f>IF(OR(
  AND(Table1[[#This Row],[Ticket Priority]]="Critical", Table1[[#This Row],[Ticket Status]]&lt;&gt;"Closed"),
  AND(Table1[[#This Row],[Ticket Priority]]="High", Table1[[#This Row],[Ticket Status]]="Open")
), "Yes", "No")</f>
        <v>Yes</v>
      </c>
      <c r="U4850" s="4" t="str">
        <f>IF(Table1[[#This Row],[Ticket Status]]="Closed","Yes","No")</f>
        <v>No</v>
      </c>
      <c r="V4850" s="4" t="str">
        <f>IF(Table1[[#This Row],[Ticket Status]]="Pending Customer Response","Yes","No")</f>
        <v>No</v>
      </c>
      <c r="W4850" s="5">
        <f ca="1">COUNTIFS(Table1[Agent_name],Table1[[#This Row],[Agent_name]],Table1[Month],Table1[[#This Row],[Month]])/160</f>
        <v>0.45624999999999999</v>
      </c>
    </row>
    <row r="4851" spans="1:23" x14ac:dyDescent="0.25">
      <c r="A4851">
        <v>4850</v>
      </c>
      <c r="B4851" t="s">
        <v>15793</v>
      </c>
      <c r="C4851" t="s">
        <v>15794</v>
      </c>
      <c r="D4851">
        <v>56</v>
      </c>
      <c r="E4851" t="s">
        <v>19</v>
      </c>
      <c r="F4851" t="s">
        <v>242</v>
      </c>
      <c r="G4851" s="1">
        <v>44232</v>
      </c>
      <c r="H4851" t="s">
        <v>66</v>
      </c>
      <c r="I4851" t="s">
        <v>60</v>
      </c>
      <c r="J4851" s="3" t="s">
        <v>15795</v>
      </c>
      <c r="K4851" t="s">
        <v>39</v>
      </c>
      <c r="L4851" t="s">
        <v>15796</v>
      </c>
      <c r="M4851" t="s">
        <v>41</v>
      </c>
      <c r="N4851" t="s">
        <v>33</v>
      </c>
      <c r="O4851" s="2">
        <v>45078.831909722219</v>
      </c>
      <c r="P4851" s="2">
        <v>45078.784687500003</v>
      </c>
      <c r="Q4851">
        <v>1</v>
      </c>
      <c r="R4851" t="str">
        <f t="shared" ca="1" si="75"/>
        <v>Arjun</v>
      </c>
      <c r="S4851" t="str">
        <f>IFERROR(TEXT(DATEVALUE(LEFT(Table1[[#This Row],[Date of Purchase]],10)), "MMMM"), TEXT(Table1[[#This Row],[Date of Purchase]], "MMMM"))</f>
        <v>February</v>
      </c>
      <c r="T4851" t="str">
        <f>IF(OR(
  AND(Table1[[#This Row],[Ticket Priority]]="Critical", Table1[[#This Row],[Ticket Status]]&lt;&gt;"Closed"),
  AND(Table1[[#This Row],[Ticket Priority]]="High", Table1[[#This Row],[Ticket Status]]="Open")
), "Yes", "No")</f>
        <v>No</v>
      </c>
      <c r="U4851" s="4" t="str">
        <f>IF(Table1[[#This Row],[Ticket Status]]="Closed","Yes","No")</f>
        <v>Yes</v>
      </c>
      <c r="V4851" s="4" t="str">
        <f>IF(Table1[[#This Row],[Ticket Status]]="Pending Customer Response","Yes","No")</f>
        <v>No</v>
      </c>
      <c r="W4851" s="5">
        <f ca="1">COUNTIFS(Table1[Agent_name],Table1[[#This Row],[Agent_name]],Table1[Month],Table1[[#This Row],[Month]])/160</f>
        <v>0.23125000000000001</v>
      </c>
    </row>
    <row r="4852" spans="1:23" x14ac:dyDescent="0.25">
      <c r="A4852">
        <v>4851</v>
      </c>
      <c r="B4852" t="s">
        <v>15797</v>
      </c>
      <c r="C4852" t="s">
        <v>15798</v>
      </c>
      <c r="D4852">
        <v>49</v>
      </c>
      <c r="E4852" t="s">
        <v>58</v>
      </c>
      <c r="F4852" t="s">
        <v>129</v>
      </c>
      <c r="G4852" s="1">
        <v>44091</v>
      </c>
      <c r="H4852" t="s">
        <v>59</v>
      </c>
      <c r="I4852" t="s">
        <v>99</v>
      </c>
      <c r="J4852" s="3" t="s">
        <v>15799</v>
      </c>
      <c r="K4852" t="s">
        <v>24</v>
      </c>
      <c r="M4852" t="s">
        <v>25</v>
      </c>
      <c r="N4852" t="s">
        <v>83</v>
      </c>
      <c r="O4852" s="2">
        <v>45078.763171296298</v>
      </c>
      <c r="R4852" t="str">
        <f t="shared" ca="1" si="75"/>
        <v>Ravi</v>
      </c>
      <c r="S4852" t="str">
        <f>IFERROR(TEXT(DATEVALUE(LEFT(Table1[[#This Row],[Date of Purchase]],10)), "MMMM"), TEXT(Table1[[#This Row],[Date of Purchase]], "MMMM"))</f>
        <v>September</v>
      </c>
      <c r="T4852" t="str">
        <f>IF(OR(
  AND(Table1[[#This Row],[Ticket Priority]]="Critical", Table1[[#This Row],[Ticket Status]]&lt;&gt;"Closed"),
  AND(Table1[[#This Row],[Ticket Priority]]="High", Table1[[#This Row],[Ticket Status]]="Open")
), "Yes", "No")</f>
        <v>Yes</v>
      </c>
      <c r="U4852" s="4" t="str">
        <f>IF(Table1[[#This Row],[Ticket Status]]="Closed","Yes","No")</f>
        <v>No</v>
      </c>
      <c r="V4852" s="4" t="str">
        <f>IF(Table1[[#This Row],[Ticket Status]]="Pending Customer Response","Yes","No")</f>
        <v>Yes</v>
      </c>
      <c r="W4852" s="5">
        <f ca="1">COUNTIFS(Table1[Agent_name],Table1[[#This Row],[Agent_name]],Table1[Month],Table1[[#This Row],[Month]])/160</f>
        <v>0.64375000000000004</v>
      </c>
    </row>
    <row r="4853" spans="1:23" x14ac:dyDescent="0.25">
      <c r="A4853">
        <v>4852</v>
      </c>
      <c r="B4853" t="s">
        <v>15800</v>
      </c>
      <c r="C4853" t="s">
        <v>15801</v>
      </c>
      <c r="D4853">
        <v>56</v>
      </c>
      <c r="E4853" t="s">
        <v>58</v>
      </c>
      <c r="F4853" t="s">
        <v>76</v>
      </c>
      <c r="G4853" s="1">
        <v>44290</v>
      </c>
      <c r="H4853" t="s">
        <v>67</v>
      </c>
      <c r="I4853" t="s">
        <v>93</v>
      </c>
      <c r="J4853" s="3" t="s">
        <v>15802</v>
      </c>
      <c r="K4853" t="s">
        <v>24</v>
      </c>
      <c r="M4853" t="s">
        <v>41</v>
      </c>
      <c r="N4853" t="s">
        <v>55</v>
      </c>
      <c r="O4853" s="2">
        <v>45078.768761574072</v>
      </c>
      <c r="Q4853">
        <v>5</v>
      </c>
      <c r="R4853" t="str">
        <f t="shared" ca="1" si="75"/>
        <v>Aisha</v>
      </c>
      <c r="S4853" t="str">
        <f>IFERROR(TEXT(DATEVALUE(LEFT(Table1[[#This Row],[Date of Purchase]],10)), "MMMM"), TEXT(Table1[[#This Row],[Date of Purchase]], "MMMM"))</f>
        <v>April</v>
      </c>
      <c r="T4853" t="str">
        <f>IF(OR(
  AND(Table1[[#This Row],[Ticket Priority]]="Critical", Table1[[#This Row],[Ticket Status]]&lt;&gt;"Closed"),
  AND(Table1[[#This Row],[Ticket Priority]]="High", Table1[[#This Row],[Ticket Status]]="Open")
), "Yes", "No")</f>
        <v>No</v>
      </c>
      <c r="U4853" s="4" t="str">
        <f>IF(Table1[[#This Row],[Ticket Status]]="Closed","Yes","No")</f>
        <v>No</v>
      </c>
      <c r="V4853" s="4" t="str">
        <f>IF(Table1[[#This Row],[Ticket Status]]="Pending Customer Response","Yes","No")</f>
        <v>Yes</v>
      </c>
      <c r="W4853" s="5">
        <f ca="1">COUNTIFS(Table1[Agent_name],Table1[[#This Row],[Agent_name]],Table1[Month],Table1[[#This Row],[Month]])/160</f>
        <v>0.81874999999999998</v>
      </c>
    </row>
    <row r="4854" spans="1:23" x14ac:dyDescent="0.25">
      <c r="A4854">
        <v>4853</v>
      </c>
      <c r="B4854" t="s">
        <v>15803</v>
      </c>
      <c r="C4854" t="s">
        <v>15804</v>
      </c>
      <c r="D4854">
        <v>34</v>
      </c>
      <c r="E4854" t="s">
        <v>19</v>
      </c>
      <c r="F4854" t="s">
        <v>125</v>
      </c>
      <c r="G4854" s="1">
        <v>44515</v>
      </c>
      <c r="H4854" t="s">
        <v>66</v>
      </c>
      <c r="I4854" t="s">
        <v>52</v>
      </c>
      <c r="J4854" s="3" t="s">
        <v>15805</v>
      </c>
      <c r="K4854" t="s">
        <v>24</v>
      </c>
      <c r="M4854" t="s">
        <v>143</v>
      </c>
      <c r="N4854" t="s">
        <v>55</v>
      </c>
      <c r="O4854" s="2">
        <v>45078.88821759259</v>
      </c>
      <c r="R4854" t="str">
        <f t="shared" ca="1" si="75"/>
        <v>Aisha</v>
      </c>
      <c r="S4854" t="str">
        <f>IFERROR(TEXT(DATEVALUE(LEFT(Table1[[#This Row],[Date of Purchase]],10)), "MMMM"), TEXT(Table1[[#This Row],[Date of Purchase]], "MMMM"))</f>
        <v>November</v>
      </c>
      <c r="T4854" t="str">
        <f>IF(OR(
  AND(Table1[[#This Row],[Ticket Priority]]="Critical", Table1[[#This Row],[Ticket Status]]&lt;&gt;"Closed"),
  AND(Table1[[#This Row],[Ticket Priority]]="High", Table1[[#This Row],[Ticket Status]]="Open")
), "Yes", "No")</f>
        <v>No</v>
      </c>
      <c r="U4854" s="4" t="str">
        <f>IF(Table1[[#This Row],[Ticket Status]]="Closed","Yes","No")</f>
        <v>No</v>
      </c>
      <c r="V4854" s="4" t="str">
        <f>IF(Table1[[#This Row],[Ticket Status]]="Pending Customer Response","Yes","No")</f>
        <v>Yes</v>
      </c>
      <c r="W4854" s="5">
        <f ca="1">COUNTIFS(Table1[Agent_name],Table1[[#This Row],[Agent_name]],Table1[Month],Table1[[#This Row],[Month]])/160</f>
        <v>0.85624999999999996</v>
      </c>
    </row>
    <row r="4855" spans="1:23" x14ac:dyDescent="0.25">
      <c r="A4855">
        <v>4854</v>
      </c>
      <c r="B4855" t="s">
        <v>15806</v>
      </c>
      <c r="C4855" t="s">
        <v>15807</v>
      </c>
      <c r="D4855">
        <v>56</v>
      </c>
      <c r="E4855" t="s">
        <v>29</v>
      </c>
      <c r="F4855" t="s">
        <v>134</v>
      </c>
      <c r="G4855" s="1">
        <v>44060</v>
      </c>
      <c r="H4855" t="s">
        <v>45</v>
      </c>
      <c r="I4855" t="s">
        <v>113</v>
      </c>
      <c r="J4855" s="3" t="s">
        <v>15808</v>
      </c>
      <c r="K4855" t="s">
        <v>24</v>
      </c>
      <c r="M4855" t="s">
        <v>143</v>
      </c>
      <c r="N4855" t="s">
        <v>55</v>
      </c>
      <c r="O4855" s="2">
        <v>45078.563923611109</v>
      </c>
      <c r="R4855" t="str">
        <f t="shared" ca="1" si="75"/>
        <v>Ravi</v>
      </c>
      <c r="S4855" t="str">
        <f>IFERROR(TEXT(DATEVALUE(LEFT(Table1[[#This Row],[Date of Purchase]],10)), "MMMM"), TEXT(Table1[[#This Row],[Date of Purchase]], "MMMM"))</f>
        <v>August</v>
      </c>
      <c r="T4855" t="str">
        <f>IF(OR(
  AND(Table1[[#This Row],[Ticket Priority]]="Critical", Table1[[#This Row],[Ticket Status]]&lt;&gt;"Closed"),
  AND(Table1[[#This Row],[Ticket Priority]]="High", Table1[[#This Row],[Ticket Status]]="Open")
), "Yes", "No")</f>
        <v>No</v>
      </c>
      <c r="U4855" s="4" t="str">
        <f>IF(Table1[[#This Row],[Ticket Status]]="Closed","Yes","No")</f>
        <v>No</v>
      </c>
      <c r="V4855" s="4" t="str">
        <f>IF(Table1[[#This Row],[Ticket Status]]="Pending Customer Response","Yes","No")</f>
        <v>Yes</v>
      </c>
      <c r="W4855" s="5">
        <f ca="1">COUNTIFS(Table1[Agent_name],Table1[[#This Row],[Agent_name]],Table1[Month],Table1[[#This Row],[Month]])/160</f>
        <v>0.65625</v>
      </c>
    </row>
    <row r="4856" spans="1:23" x14ac:dyDescent="0.25">
      <c r="A4856">
        <v>4855</v>
      </c>
      <c r="B4856" t="s">
        <v>15809</v>
      </c>
      <c r="C4856" t="s">
        <v>15810</v>
      </c>
      <c r="D4856">
        <v>25</v>
      </c>
      <c r="E4856" t="s">
        <v>58</v>
      </c>
      <c r="F4856" t="s">
        <v>107</v>
      </c>
      <c r="G4856" s="1">
        <v>44004</v>
      </c>
      <c r="H4856" t="s">
        <v>67</v>
      </c>
      <c r="I4856" t="s">
        <v>60</v>
      </c>
      <c r="J4856" s="3" t="s">
        <v>15811</v>
      </c>
      <c r="K4856" t="s">
        <v>62</v>
      </c>
      <c r="M4856" t="s">
        <v>143</v>
      </c>
      <c r="N4856" t="s">
        <v>33</v>
      </c>
      <c r="R4856" t="str">
        <f t="shared" ca="1" si="75"/>
        <v>Aisha</v>
      </c>
      <c r="S4856" t="str">
        <f>IFERROR(TEXT(DATEVALUE(LEFT(Table1[[#This Row],[Date of Purchase]],10)), "MMMM"), TEXT(Table1[[#This Row],[Date of Purchase]], "MMMM"))</f>
        <v>June</v>
      </c>
      <c r="T4856" t="str">
        <f>IF(OR(
  AND(Table1[[#This Row],[Ticket Priority]]="Critical", Table1[[#This Row],[Ticket Status]]&lt;&gt;"Closed"),
  AND(Table1[[#This Row],[Ticket Priority]]="High", Table1[[#This Row],[Ticket Status]]="Open")
), "Yes", "No")</f>
        <v>No</v>
      </c>
      <c r="U4856" s="4" t="str">
        <f>IF(Table1[[#This Row],[Ticket Status]]="Closed","Yes","No")</f>
        <v>No</v>
      </c>
      <c r="V4856" s="4" t="str">
        <f>IF(Table1[[#This Row],[Ticket Status]]="Pending Customer Response","Yes","No")</f>
        <v>No</v>
      </c>
      <c r="W4856" s="5">
        <f ca="1">COUNTIFS(Table1[Agent_name],Table1[[#This Row],[Agent_name]],Table1[Month],Table1[[#This Row],[Month]])/160</f>
        <v>0.89375000000000004</v>
      </c>
    </row>
    <row r="4857" spans="1:23" x14ac:dyDescent="0.25">
      <c r="A4857">
        <v>4856</v>
      </c>
      <c r="B4857" t="s">
        <v>15812</v>
      </c>
      <c r="C4857" t="s">
        <v>15813</v>
      </c>
      <c r="D4857">
        <v>66</v>
      </c>
      <c r="E4857" t="s">
        <v>19</v>
      </c>
      <c r="F4857" t="s">
        <v>103</v>
      </c>
      <c r="G4857" s="1">
        <v>44047</v>
      </c>
      <c r="H4857" t="s">
        <v>59</v>
      </c>
      <c r="I4857" t="s">
        <v>141</v>
      </c>
      <c r="J4857" s="3" t="s">
        <v>15814</v>
      </c>
      <c r="K4857" t="s">
        <v>24</v>
      </c>
      <c r="M4857" t="s">
        <v>41</v>
      </c>
      <c r="N4857" t="s">
        <v>83</v>
      </c>
      <c r="O4857" s="2">
        <v>45078.469502314816</v>
      </c>
      <c r="R4857" t="str">
        <f t="shared" ca="1" si="75"/>
        <v>Sara</v>
      </c>
      <c r="S4857" t="str">
        <f>IFERROR(TEXT(DATEVALUE(LEFT(Table1[[#This Row],[Date of Purchase]],10)), "MMMM"), TEXT(Table1[[#This Row],[Date of Purchase]], "MMMM"))</f>
        <v>August</v>
      </c>
      <c r="T4857" t="str">
        <f>IF(OR(
  AND(Table1[[#This Row],[Ticket Priority]]="Critical", Table1[[#This Row],[Ticket Status]]&lt;&gt;"Closed"),
  AND(Table1[[#This Row],[Ticket Priority]]="High", Table1[[#This Row],[Ticket Status]]="Open")
), "Yes", "No")</f>
        <v>No</v>
      </c>
      <c r="U4857" s="4" t="str">
        <f>IF(Table1[[#This Row],[Ticket Status]]="Closed","Yes","No")</f>
        <v>No</v>
      </c>
      <c r="V4857" s="4" t="str">
        <f>IF(Table1[[#This Row],[Ticket Status]]="Pending Customer Response","Yes","No")</f>
        <v>Yes</v>
      </c>
      <c r="W4857" s="5">
        <f ca="1">COUNTIFS(Table1[Agent_name],Table1[[#This Row],[Agent_name]],Table1[Month],Table1[[#This Row],[Month]])/160</f>
        <v>0.8</v>
      </c>
    </row>
    <row r="4858" spans="1:23" x14ac:dyDescent="0.25">
      <c r="A4858">
        <v>4857</v>
      </c>
      <c r="B4858" t="s">
        <v>15815</v>
      </c>
      <c r="C4858" t="s">
        <v>15816</v>
      </c>
      <c r="D4858">
        <v>67</v>
      </c>
      <c r="E4858" t="s">
        <v>19</v>
      </c>
      <c r="F4858" t="s">
        <v>219</v>
      </c>
      <c r="G4858" s="1">
        <v>43971</v>
      </c>
      <c r="H4858" t="s">
        <v>67</v>
      </c>
      <c r="I4858" t="s">
        <v>37</v>
      </c>
      <c r="J4858" s="3" t="s">
        <v>15817</v>
      </c>
      <c r="K4858" t="s">
        <v>62</v>
      </c>
      <c r="M4858" t="s">
        <v>25</v>
      </c>
      <c r="N4858" t="s">
        <v>83</v>
      </c>
      <c r="R4858" t="str">
        <f t="shared" ca="1" si="75"/>
        <v>Priya</v>
      </c>
      <c r="S4858" t="str">
        <f>IFERROR(TEXT(DATEVALUE(LEFT(Table1[[#This Row],[Date of Purchase]],10)), "MMMM"), TEXT(Table1[[#This Row],[Date of Purchase]], "MMMM"))</f>
        <v>May</v>
      </c>
      <c r="T4858" t="str">
        <f>IF(OR(
  AND(Table1[[#This Row],[Ticket Priority]]="Critical", Table1[[#This Row],[Ticket Status]]&lt;&gt;"Closed"),
  AND(Table1[[#This Row],[Ticket Priority]]="High", Table1[[#This Row],[Ticket Status]]="Open")
), "Yes", "No")</f>
        <v>Yes</v>
      </c>
      <c r="U4858" s="4" t="str">
        <f>IF(Table1[[#This Row],[Ticket Status]]="Closed","Yes","No")</f>
        <v>No</v>
      </c>
      <c r="V4858" s="4" t="str">
        <f>IF(Table1[[#This Row],[Ticket Status]]="Pending Customer Response","Yes","No")</f>
        <v>No</v>
      </c>
      <c r="W4858" s="5">
        <f ca="1">COUNTIFS(Table1[Agent_name],Table1[[#This Row],[Agent_name]],Table1[Month],Table1[[#This Row],[Month]])/160</f>
        <v>0.40625</v>
      </c>
    </row>
    <row r="4859" spans="1:23" x14ac:dyDescent="0.25">
      <c r="A4859">
        <v>4858</v>
      </c>
      <c r="B4859" t="s">
        <v>15818</v>
      </c>
      <c r="C4859" t="s">
        <v>15819</v>
      </c>
      <c r="D4859">
        <v>18</v>
      </c>
      <c r="E4859" t="s">
        <v>58</v>
      </c>
      <c r="F4859" t="s">
        <v>456</v>
      </c>
      <c r="G4859" s="1">
        <v>44302</v>
      </c>
      <c r="H4859" t="s">
        <v>59</v>
      </c>
      <c r="I4859" t="s">
        <v>141</v>
      </c>
      <c r="J4859" s="3" t="s">
        <v>15820</v>
      </c>
      <c r="K4859" t="s">
        <v>39</v>
      </c>
      <c r="L4859" t="s">
        <v>15821</v>
      </c>
      <c r="M4859" t="s">
        <v>25</v>
      </c>
      <c r="N4859" t="s">
        <v>33</v>
      </c>
      <c r="O4859" s="2">
        <v>45078.791770833333</v>
      </c>
      <c r="P4859" s="2">
        <v>45078.457048611112</v>
      </c>
      <c r="Q4859">
        <v>1</v>
      </c>
      <c r="R4859" t="str">
        <f t="shared" ca="1" si="75"/>
        <v>Aisha</v>
      </c>
      <c r="S4859" t="str">
        <f>IFERROR(TEXT(DATEVALUE(LEFT(Table1[[#This Row],[Date of Purchase]],10)), "MMMM"), TEXT(Table1[[#This Row],[Date of Purchase]], "MMMM"))</f>
        <v>April</v>
      </c>
      <c r="T4859" t="str">
        <f>IF(OR(
  AND(Table1[[#This Row],[Ticket Priority]]="Critical", Table1[[#This Row],[Ticket Status]]&lt;&gt;"Closed"),
  AND(Table1[[#This Row],[Ticket Priority]]="High", Table1[[#This Row],[Ticket Status]]="Open")
), "Yes", "No")</f>
        <v>No</v>
      </c>
      <c r="U4859" s="4" t="str">
        <f>IF(Table1[[#This Row],[Ticket Status]]="Closed","Yes","No")</f>
        <v>Yes</v>
      </c>
      <c r="V4859" s="4" t="str">
        <f>IF(Table1[[#This Row],[Ticket Status]]="Pending Customer Response","Yes","No")</f>
        <v>No</v>
      </c>
      <c r="W4859" s="5">
        <f ca="1">COUNTIFS(Table1[Agent_name],Table1[[#This Row],[Agent_name]],Table1[Month],Table1[[#This Row],[Month]])/160</f>
        <v>0.81874999999999998</v>
      </c>
    </row>
    <row r="4860" spans="1:23" x14ac:dyDescent="0.25">
      <c r="A4860">
        <v>4859</v>
      </c>
      <c r="B4860" t="s">
        <v>15822</v>
      </c>
      <c r="C4860" t="s">
        <v>15823</v>
      </c>
      <c r="D4860">
        <v>54</v>
      </c>
      <c r="E4860" t="s">
        <v>19</v>
      </c>
      <c r="F4860" t="s">
        <v>51</v>
      </c>
      <c r="G4860" s="1">
        <v>43889</v>
      </c>
      <c r="H4860" t="s">
        <v>59</v>
      </c>
      <c r="I4860" t="s">
        <v>99</v>
      </c>
      <c r="J4860" s="3" t="s">
        <v>15824</v>
      </c>
      <c r="K4860" t="s">
        <v>62</v>
      </c>
      <c r="M4860" t="s">
        <v>143</v>
      </c>
      <c r="N4860" t="s">
        <v>83</v>
      </c>
      <c r="R4860" t="str">
        <f t="shared" ca="1" si="75"/>
        <v>Sara</v>
      </c>
      <c r="S4860" t="str">
        <f>IFERROR(TEXT(DATEVALUE(LEFT(Table1[[#This Row],[Date of Purchase]],10)), "MMMM"), TEXT(Table1[[#This Row],[Date of Purchase]], "MMMM"))</f>
        <v>February</v>
      </c>
      <c r="T4860" t="str">
        <f>IF(OR(
  AND(Table1[[#This Row],[Ticket Priority]]="Critical", Table1[[#This Row],[Ticket Status]]&lt;&gt;"Closed"),
  AND(Table1[[#This Row],[Ticket Priority]]="High", Table1[[#This Row],[Ticket Status]]="Open")
), "Yes", "No")</f>
        <v>No</v>
      </c>
      <c r="U4860" s="4" t="str">
        <f>IF(Table1[[#This Row],[Ticket Status]]="Closed","Yes","No")</f>
        <v>No</v>
      </c>
      <c r="V4860" s="4" t="str">
        <f>IF(Table1[[#This Row],[Ticket Status]]="Pending Customer Response","Yes","No")</f>
        <v>No</v>
      </c>
      <c r="W4860" s="5">
        <f ca="1">COUNTIFS(Table1[Agent_name],Table1[[#This Row],[Agent_name]],Table1[Month],Table1[[#This Row],[Month]])/160</f>
        <v>0.65625</v>
      </c>
    </row>
    <row r="4861" spans="1:23" x14ac:dyDescent="0.25">
      <c r="A4861">
        <v>4860</v>
      </c>
      <c r="B4861" t="s">
        <v>15825</v>
      </c>
      <c r="C4861" t="s">
        <v>15826</v>
      </c>
      <c r="D4861">
        <v>23</v>
      </c>
      <c r="E4861" t="s">
        <v>19</v>
      </c>
      <c r="F4861" t="s">
        <v>699</v>
      </c>
      <c r="G4861" s="1">
        <v>44060</v>
      </c>
      <c r="H4861" t="s">
        <v>66</v>
      </c>
      <c r="I4861" t="s">
        <v>59</v>
      </c>
      <c r="J4861" s="3" t="s">
        <v>15827</v>
      </c>
      <c r="K4861" t="s">
        <v>62</v>
      </c>
      <c r="M4861" t="s">
        <v>143</v>
      </c>
      <c r="N4861" t="s">
        <v>83</v>
      </c>
      <c r="R4861" t="str">
        <f t="shared" ca="1" si="75"/>
        <v>Ravi</v>
      </c>
      <c r="S4861" t="str">
        <f>IFERROR(TEXT(DATEVALUE(LEFT(Table1[[#This Row],[Date of Purchase]],10)), "MMMM"), TEXT(Table1[[#This Row],[Date of Purchase]], "MMMM"))</f>
        <v>August</v>
      </c>
      <c r="T4861" t="str">
        <f>IF(OR(
  AND(Table1[[#This Row],[Ticket Priority]]="Critical", Table1[[#This Row],[Ticket Status]]&lt;&gt;"Closed"),
  AND(Table1[[#This Row],[Ticket Priority]]="High", Table1[[#This Row],[Ticket Status]]="Open")
), "Yes", "No")</f>
        <v>No</v>
      </c>
      <c r="U4861" s="4" t="str">
        <f>IF(Table1[[#This Row],[Ticket Status]]="Closed","Yes","No")</f>
        <v>No</v>
      </c>
      <c r="V4861" s="4" t="str">
        <f>IF(Table1[[#This Row],[Ticket Status]]="Pending Customer Response","Yes","No")</f>
        <v>No</v>
      </c>
      <c r="W4861" s="5">
        <f ca="1">COUNTIFS(Table1[Agent_name],Table1[[#This Row],[Agent_name]],Table1[Month],Table1[[#This Row],[Month]])/160</f>
        <v>0.65625</v>
      </c>
    </row>
    <row r="4862" spans="1:23" x14ac:dyDescent="0.25">
      <c r="A4862">
        <v>4861</v>
      </c>
      <c r="B4862" t="s">
        <v>15828</v>
      </c>
      <c r="C4862" t="s">
        <v>15829</v>
      </c>
      <c r="D4862">
        <v>29</v>
      </c>
      <c r="E4862" t="s">
        <v>29</v>
      </c>
      <c r="F4862" t="s">
        <v>30</v>
      </c>
      <c r="G4862" s="1">
        <v>44502</v>
      </c>
      <c r="H4862" t="s">
        <v>59</v>
      </c>
      <c r="I4862" t="s">
        <v>67</v>
      </c>
      <c r="J4862" s="3" t="s">
        <v>15830</v>
      </c>
      <c r="K4862" t="s">
        <v>24</v>
      </c>
      <c r="M4862" t="s">
        <v>41</v>
      </c>
      <c r="N4862" t="s">
        <v>26</v>
      </c>
      <c r="O4862" s="2">
        <v>45078.123761574076</v>
      </c>
      <c r="Q4862">
        <v>5</v>
      </c>
      <c r="R4862" t="str">
        <f t="shared" ca="1" si="75"/>
        <v>Rahul</v>
      </c>
      <c r="S4862" t="str">
        <f>IFERROR(TEXT(DATEVALUE(LEFT(Table1[[#This Row],[Date of Purchase]],10)), "MMMM"), TEXT(Table1[[#This Row],[Date of Purchase]], "MMMM"))</f>
        <v>November</v>
      </c>
      <c r="T4862" t="str">
        <f>IF(OR(
  AND(Table1[[#This Row],[Ticket Priority]]="Critical", Table1[[#This Row],[Ticket Status]]&lt;&gt;"Closed"),
  AND(Table1[[#This Row],[Ticket Priority]]="High", Table1[[#This Row],[Ticket Status]]="Open")
), "Yes", "No")</f>
        <v>No</v>
      </c>
      <c r="U4862" s="4" t="str">
        <f>IF(Table1[[#This Row],[Ticket Status]]="Closed","Yes","No")</f>
        <v>No</v>
      </c>
      <c r="V4862" s="4" t="str">
        <f>IF(Table1[[#This Row],[Ticket Status]]="Pending Customer Response","Yes","No")</f>
        <v>Yes</v>
      </c>
      <c r="W4862" s="5">
        <f ca="1">COUNTIFS(Table1[Agent_name],Table1[[#This Row],[Agent_name]],Table1[Month],Table1[[#This Row],[Month]])/160</f>
        <v>0.2</v>
      </c>
    </row>
    <row r="4863" spans="1:23" x14ac:dyDescent="0.25">
      <c r="A4863">
        <v>4862</v>
      </c>
      <c r="B4863" t="s">
        <v>15831</v>
      </c>
      <c r="C4863" t="s">
        <v>15832</v>
      </c>
      <c r="D4863">
        <v>65</v>
      </c>
      <c r="E4863" t="s">
        <v>29</v>
      </c>
      <c r="F4863" t="s">
        <v>383</v>
      </c>
      <c r="G4863" s="1">
        <v>44187</v>
      </c>
      <c r="H4863" t="s">
        <v>45</v>
      </c>
      <c r="I4863" t="s">
        <v>46</v>
      </c>
      <c r="J4863" s="3" t="s">
        <v>15833</v>
      </c>
      <c r="K4863" t="s">
        <v>24</v>
      </c>
      <c r="M4863" t="s">
        <v>41</v>
      </c>
      <c r="N4863" t="s">
        <v>26</v>
      </c>
      <c r="O4863" s="2">
        <v>45078.965451388889</v>
      </c>
      <c r="Q4863">
        <v>5</v>
      </c>
      <c r="R4863" t="str">
        <f t="shared" ca="1" si="75"/>
        <v>Rahul</v>
      </c>
      <c r="S4863" t="str">
        <f>IFERROR(TEXT(DATEVALUE(LEFT(Table1[[#This Row],[Date of Purchase]],10)), "MMMM"), TEXT(Table1[[#This Row],[Date of Purchase]], "MMMM"))</f>
        <v>December</v>
      </c>
      <c r="T4863" t="str">
        <f>IF(OR(
  AND(Table1[[#This Row],[Ticket Priority]]="Critical", Table1[[#This Row],[Ticket Status]]&lt;&gt;"Closed"),
  AND(Table1[[#This Row],[Ticket Priority]]="High", Table1[[#This Row],[Ticket Status]]="Open")
), "Yes", "No")</f>
        <v>No</v>
      </c>
      <c r="U4863" s="4" t="str">
        <f>IF(Table1[[#This Row],[Ticket Status]]="Closed","Yes","No")</f>
        <v>No</v>
      </c>
      <c r="V4863" s="4" t="str">
        <f>IF(Table1[[#This Row],[Ticket Status]]="Pending Customer Response","Yes","No")</f>
        <v>Yes</v>
      </c>
      <c r="W4863" s="5">
        <f ca="1">COUNTIFS(Table1[Agent_name],Table1[[#This Row],[Agent_name]],Table1[Month],Table1[[#This Row],[Month]])/160</f>
        <v>0.23125000000000001</v>
      </c>
    </row>
    <row r="4864" spans="1:23" x14ac:dyDescent="0.25">
      <c r="A4864">
        <v>4863</v>
      </c>
      <c r="B4864" t="s">
        <v>15834</v>
      </c>
      <c r="C4864" t="s">
        <v>15835</v>
      </c>
      <c r="D4864">
        <v>30</v>
      </c>
      <c r="E4864" t="s">
        <v>29</v>
      </c>
      <c r="F4864" t="s">
        <v>71</v>
      </c>
      <c r="G4864" s="1">
        <v>44174</v>
      </c>
      <c r="H4864" t="s">
        <v>67</v>
      </c>
      <c r="I4864" t="s">
        <v>77</v>
      </c>
      <c r="J4864" s="3" t="s">
        <v>15836</v>
      </c>
      <c r="K4864" t="s">
        <v>62</v>
      </c>
      <c r="M4864" t="s">
        <v>143</v>
      </c>
      <c r="N4864" t="s">
        <v>83</v>
      </c>
      <c r="R4864" t="str">
        <f t="shared" ca="1" si="75"/>
        <v>Ravi</v>
      </c>
      <c r="S4864" t="str">
        <f>IFERROR(TEXT(DATEVALUE(LEFT(Table1[[#This Row],[Date of Purchase]],10)), "MMMM"), TEXT(Table1[[#This Row],[Date of Purchase]], "MMMM"))</f>
        <v>December</v>
      </c>
      <c r="T4864" t="str">
        <f>IF(OR(
  AND(Table1[[#This Row],[Ticket Priority]]="Critical", Table1[[#This Row],[Ticket Status]]&lt;&gt;"Closed"),
  AND(Table1[[#This Row],[Ticket Priority]]="High", Table1[[#This Row],[Ticket Status]]="Open")
), "Yes", "No")</f>
        <v>No</v>
      </c>
      <c r="U4864" s="4" t="str">
        <f>IF(Table1[[#This Row],[Ticket Status]]="Closed","Yes","No")</f>
        <v>No</v>
      </c>
      <c r="V4864" s="4" t="str">
        <f>IF(Table1[[#This Row],[Ticket Status]]="Pending Customer Response","Yes","No")</f>
        <v>No</v>
      </c>
      <c r="W4864" s="5">
        <f ca="1">COUNTIFS(Table1[Agent_name],Table1[[#This Row],[Agent_name]],Table1[Month],Table1[[#This Row],[Month]])/160</f>
        <v>0.66249999999999998</v>
      </c>
    </row>
    <row r="4865" spans="1:23" x14ac:dyDescent="0.25">
      <c r="A4865">
        <v>4864</v>
      </c>
      <c r="B4865" t="s">
        <v>15837</v>
      </c>
      <c r="C4865" t="s">
        <v>15838</v>
      </c>
      <c r="D4865">
        <v>19</v>
      </c>
      <c r="E4865" t="s">
        <v>58</v>
      </c>
      <c r="F4865" t="s">
        <v>30</v>
      </c>
      <c r="G4865" s="1">
        <v>43908</v>
      </c>
      <c r="H4865" t="s">
        <v>21</v>
      </c>
      <c r="I4865" t="s">
        <v>52</v>
      </c>
      <c r="J4865" s="3" t="s">
        <v>15839</v>
      </c>
      <c r="K4865" t="s">
        <v>62</v>
      </c>
      <c r="M4865" t="s">
        <v>89</v>
      </c>
      <c r="N4865" t="s">
        <v>83</v>
      </c>
      <c r="Q4865">
        <v>5</v>
      </c>
      <c r="R4865" t="str">
        <f t="shared" ca="1" si="75"/>
        <v>Mohit</v>
      </c>
      <c r="S4865" t="str">
        <f>IFERROR(TEXT(DATEVALUE(LEFT(Table1[[#This Row],[Date of Purchase]],10)), "MMMM"), TEXT(Table1[[#This Row],[Date of Purchase]], "MMMM"))</f>
        <v>March</v>
      </c>
      <c r="T4865" t="str">
        <f>IF(OR(
  AND(Table1[[#This Row],[Ticket Priority]]="Critical", Table1[[#This Row],[Ticket Status]]&lt;&gt;"Closed"),
  AND(Table1[[#This Row],[Ticket Priority]]="High", Table1[[#This Row],[Ticket Status]]="Open")
), "Yes", "No")</f>
        <v>Yes</v>
      </c>
      <c r="U4865" s="4" t="str">
        <f>IF(Table1[[#This Row],[Ticket Status]]="Closed","Yes","No")</f>
        <v>No</v>
      </c>
      <c r="V4865" s="4" t="str">
        <f>IF(Table1[[#This Row],[Ticket Status]]="Pending Customer Response","Yes","No")</f>
        <v>No</v>
      </c>
      <c r="W4865" s="5">
        <f ca="1">COUNTIFS(Table1[Agent_name],Table1[[#This Row],[Agent_name]],Table1[Month],Table1[[#This Row],[Month]])/160</f>
        <v>0.45624999999999999</v>
      </c>
    </row>
    <row r="4866" spans="1:23" x14ac:dyDescent="0.25">
      <c r="A4866">
        <v>4865</v>
      </c>
      <c r="B4866" t="s">
        <v>15840</v>
      </c>
      <c r="C4866" t="s">
        <v>15841</v>
      </c>
      <c r="D4866">
        <v>61</v>
      </c>
      <c r="E4866" t="s">
        <v>19</v>
      </c>
      <c r="F4866" t="s">
        <v>383</v>
      </c>
      <c r="G4866" s="1">
        <v>44247</v>
      </c>
      <c r="H4866" t="s">
        <v>45</v>
      </c>
      <c r="I4866" t="s">
        <v>77</v>
      </c>
      <c r="J4866" s="3" t="s">
        <v>15842</v>
      </c>
      <c r="K4866" t="s">
        <v>24</v>
      </c>
      <c r="M4866" t="s">
        <v>143</v>
      </c>
      <c r="N4866" t="s">
        <v>83</v>
      </c>
      <c r="O4866" s="2">
        <v>45078.557858796295</v>
      </c>
      <c r="Q4866">
        <v>5</v>
      </c>
      <c r="R4866" t="str">
        <f t="shared" ref="R4866:R4929" ca="1" si="76">CHOOSE(
RANDBETWEEN(1,20),
"Aisha","Aisha","Aisha","Aisha",
"Ravi","Ravi","Ravi",
"Sara","Sara","Sara",
"Mohit","Mohit",
"Priya","Priya",
"Arjun",
"Neha","Rahul","Divya","Karan","Meera","Sanjay"
)</f>
        <v>Ravi</v>
      </c>
      <c r="S4866" t="str">
        <f>IFERROR(TEXT(DATEVALUE(LEFT(Table1[[#This Row],[Date of Purchase]],10)), "MMMM"), TEXT(Table1[[#This Row],[Date of Purchase]], "MMMM"))</f>
        <v>February</v>
      </c>
      <c r="T4866" t="str">
        <f>IF(OR(
  AND(Table1[[#This Row],[Ticket Priority]]="Critical", Table1[[#This Row],[Ticket Status]]&lt;&gt;"Closed"),
  AND(Table1[[#This Row],[Ticket Priority]]="High", Table1[[#This Row],[Ticket Status]]="Open")
), "Yes", "No")</f>
        <v>No</v>
      </c>
      <c r="U4866" s="4" t="str">
        <f>IF(Table1[[#This Row],[Ticket Status]]="Closed","Yes","No")</f>
        <v>No</v>
      </c>
      <c r="V4866" s="4" t="str">
        <f>IF(Table1[[#This Row],[Ticket Status]]="Pending Customer Response","Yes","No")</f>
        <v>Yes</v>
      </c>
      <c r="W4866" s="5">
        <f ca="1">COUNTIFS(Table1[Agent_name],Table1[[#This Row],[Agent_name]],Table1[Month],Table1[[#This Row],[Month]])/160</f>
        <v>0.61250000000000004</v>
      </c>
    </row>
    <row r="4867" spans="1:23" x14ac:dyDescent="0.25">
      <c r="A4867">
        <v>4866</v>
      </c>
      <c r="B4867" t="s">
        <v>15843</v>
      </c>
      <c r="C4867" t="s">
        <v>15844</v>
      </c>
      <c r="D4867">
        <v>20</v>
      </c>
      <c r="E4867" t="s">
        <v>19</v>
      </c>
      <c r="F4867" t="s">
        <v>211</v>
      </c>
      <c r="G4867" s="1">
        <v>44342</v>
      </c>
      <c r="H4867" t="s">
        <v>21</v>
      </c>
      <c r="I4867" t="s">
        <v>60</v>
      </c>
      <c r="J4867" s="3" t="s">
        <v>15845</v>
      </c>
      <c r="K4867" t="s">
        <v>39</v>
      </c>
      <c r="L4867" t="s">
        <v>15846</v>
      </c>
      <c r="M4867" t="s">
        <v>89</v>
      </c>
      <c r="N4867" t="s">
        <v>55</v>
      </c>
      <c r="O4867" s="2">
        <v>45078.850925925923</v>
      </c>
      <c r="P4867" s="2">
        <v>45078.230787037035</v>
      </c>
      <c r="Q4867">
        <v>5</v>
      </c>
      <c r="R4867" t="str">
        <f t="shared" ca="1" si="76"/>
        <v>Mohit</v>
      </c>
      <c r="S4867" t="str">
        <f>IFERROR(TEXT(DATEVALUE(LEFT(Table1[[#This Row],[Date of Purchase]],10)), "MMMM"), TEXT(Table1[[#This Row],[Date of Purchase]], "MMMM"))</f>
        <v>May</v>
      </c>
      <c r="T4867" t="str">
        <f>IF(OR(
  AND(Table1[[#This Row],[Ticket Priority]]="Critical", Table1[[#This Row],[Ticket Status]]&lt;&gt;"Closed"),
  AND(Table1[[#This Row],[Ticket Priority]]="High", Table1[[#This Row],[Ticket Status]]="Open")
), "Yes", "No")</f>
        <v>No</v>
      </c>
      <c r="U4867" s="4" t="str">
        <f>IF(Table1[[#This Row],[Ticket Status]]="Closed","Yes","No")</f>
        <v>Yes</v>
      </c>
      <c r="V4867" s="4" t="str">
        <f>IF(Table1[[#This Row],[Ticket Status]]="Pending Customer Response","Yes","No")</f>
        <v>No</v>
      </c>
      <c r="W4867" s="5">
        <f ca="1">COUNTIFS(Table1[Agent_name],Table1[[#This Row],[Agent_name]],Table1[Month],Table1[[#This Row],[Month]])/160</f>
        <v>0.45624999999999999</v>
      </c>
    </row>
    <row r="4868" spans="1:23" x14ac:dyDescent="0.25">
      <c r="A4868">
        <v>4867</v>
      </c>
      <c r="B4868" t="s">
        <v>15847</v>
      </c>
      <c r="C4868" t="s">
        <v>15848</v>
      </c>
      <c r="D4868">
        <v>68</v>
      </c>
      <c r="E4868" t="s">
        <v>58</v>
      </c>
      <c r="F4868" t="s">
        <v>157</v>
      </c>
      <c r="G4868" s="1">
        <v>44471</v>
      </c>
      <c r="H4868" t="s">
        <v>21</v>
      </c>
      <c r="I4868" t="s">
        <v>37</v>
      </c>
      <c r="J4868" s="3" t="s">
        <v>15849</v>
      </c>
      <c r="K4868" t="s">
        <v>24</v>
      </c>
      <c r="M4868" t="s">
        <v>41</v>
      </c>
      <c r="N4868" t="s">
        <v>83</v>
      </c>
      <c r="O4868" s="2">
        <v>45078.749548611115</v>
      </c>
      <c r="R4868" t="str">
        <f t="shared" ca="1" si="76"/>
        <v>Mohit</v>
      </c>
      <c r="S4868" t="str">
        <f>IFERROR(TEXT(DATEVALUE(LEFT(Table1[[#This Row],[Date of Purchase]],10)), "MMMM"), TEXT(Table1[[#This Row],[Date of Purchase]], "MMMM"))</f>
        <v>October</v>
      </c>
      <c r="T4868" t="str">
        <f>IF(OR(
  AND(Table1[[#This Row],[Ticket Priority]]="Critical", Table1[[#This Row],[Ticket Status]]&lt;&gt;"Closed"),
  AND(Table1[[#This Row],[Ticket Priority]]="High", Table1[[#This Row],[Ticket Status]]="Open")
), "Yes", "No")</f>
        <v>No</v>
      </c>
      <c r="U4868" s="4" t="str">
        <f>IF(Table1[[#This Row],[Ticket Status]]="Closed","Yes","No")</f>
        <v>No</v>
      </c>
      <c r="V4868" s="4" t="str">
        <f>IF(Table1[[#This Row],[Ticket Status]]="Pending Customer Response","Yes","No")</f>
        <v>Yes</v>
      </c>
      <c r="W4868" s="5">
        <f ca="1">COUNTIFS(Table1[Agent_name],Table1[[#This Row],[Agent_name]],Table1[Month],Table1[[#This Row],[Month]])/160</f>
        <v>0.49375000000000002</v>
      </c>
    </row>
    <row r="4869" spans="1:23" x14ac:dyDescent="0.25">
      <c r="A4869">
        <v>4868</v>
      </c>
      <c r="B4869" t="s">
        <v>15850</v>
      </c>
      <c r="C4869" t="s">
        <v>15851</v>
      </c>
      <c r="D4869">
        <v>58</v>
      </c>
      <c r="E4869" t="s">
        <v>19</v>
      </c>
      <c r="F4869" t="s">
        <v>431</v>
      </c>
      <c r="G4869" s="1">
        <v>44102</v>
      </c>
      <c r="H4869" t="s">
        <v>59</v>
      </c>
      <c r="I4869" t="s">
        <v>99</v>
      </c>
      <c r="J4869" s="3" t="s">
        <v>15852</v>
      </c>
      <c r="K4869" t="s">
        <v>24</v>
      </c>
      <c r="M4869" t="s">
        <v>25</v>
      </c>
      <c r="N4869" t="s">
        <v>55</v>
      </c>
      <c r="O4869" s="2">
        <v>45078.090543981481</v>
      </c>
      <c r="R4869" t="str">
        <f t="shared" ca="1" si="76"/>
        <v>Neha</v>
      </c>
      <c r="S4869" t="str">
        <f>IFERROR(TEXT(DATEVALUE(LEFT(Table1[[#This Row],[Date of Purchase]],10)), "MMMM"), TEXT(Table1[[#This Row],[Date of Purchase]], "MMMM"))</f>
        <v>September</v>
      </c>
      <c r="T4869" t="str">
        <f>IF(OR(
  AND(Table1[[#This Row],[Ticket Priority]]="Critical", Table1[[#This Row],[Ticket Status]]&lt;&gt;"Closed"),
  AND(Table1[[#This Row],[Ticket Priority]]="High", Table1[[#This Row],[Ticket Status]]="Open")
), "Yes", "No")</f>
        <v>Yes</v>
      </c>
      <c r="U4869" s="4" t="str">
        <f>IF(Table1[[#This Row],[Ticket Status]]="Closed","Yes","No")</f>
        <v>No</v>
      </c>
      <c r="V4869" s="4" t="str">
        <f>IF(Table1[[#This Row],[Ticket Status]]="Pending Customer Response","Yes","No")</f>
        <v>Yes</v>
      </c>
      <c r="W4869" s="5">
        <f ca="1">COUNTIFS(Table1[Agent_name],Table1[[#This Row],[Agent_name]],Table1[Month],Table1[[#This Row],[Month]])/160</f>
        <v>0.21249999999999999</v>
      </c>
    </row>
    <row r="4870" spans="1:23" x14ac:dyDescent="0.25">
      <c r="A4870">
        <v>4869</v>
      </c>
      <c r="B4870" t="s">
        <v>15853</v>
      </c>
      <c r="C4870" t="s">
        <v>15854</v>
      </c>
      <c r="D4870">
        <v>27</v>
      </c>
      <c r="E4870" t="s">
        <v>19</v>
      </c>
      <c r="F4870" t="s">
        <v>107</v>
      </c>
      <c r="G4870" s="1">
        <v>44539</v>
      </c>
      <c r="H4870" t="s">
        <v>66</v>
      </c>
      <c r="I4870" t="s">
        <v>67</v>
      </c>
      <c r="J4870" s="3" t="s">
        <v>15855</v>
      </c>
      <c r="K4870" t="s">
        <v>62</v>
      </c>
      <c r="M4870" t="s">
        <v>41</v>
      </c>
      <c r="N4870" t="s">
        <v>83</v>
      </c>
      <c r="R4870" t="str">
        <f t="shared" ca="1" si="76"/>
        <v>Rahul</v>
      </c>
      <c r="S4870" t="str">
        <f>IFERROR(TEXT(DATEVALUE(LEFT(Table1[[#This Row],[Date of Purchase]],10)), "MMMM"), TEXT(Table1[[#This Row],[Date of Purchase]], "MMMM"))</f>
        <v>December</v>
      </c>
      <c r="T4870" t="str">
        <f>IF(OR(
  AND(Table1[[#This Row],[Ticket Priority]]="Critical", Table1[[#This Row],[Ticket Status]]&lt;&gt;"Closed"),
  AND(Table1[[#This Row],[Ticket Priority]]="High", Table1[[#This Row],[Ticket Status]]="Open")
), "Yes", "No")</f>
        <v>No</v>
      </c>
      <c r="U4870" s="4" t="str">
        <f>IF(Table1[[#This Row],[Ticket Status]]="Closed","Yes","No")</f>
        <v>No</v>
      </c>
      <c r="V4870" s="4" t="str">
        <f>IF(Table1[[#This Row],[Ticket Status]]="Pending Customer Response","Yes","No")</f>
        <v>No</v>
      </c>
      <c r="W4870" s="5">
        <f ca="1">COUNTIFS(Table1[Agent_name],Table1[[#This Row],[Agent_name]],Table1[Month],Table1[[#This Row],[Month]])/160</f>
        <v>0.23125000000000001</v>
      </c>
    </row>
    <row r="4871" spans="1:23" x14ac:dyDescent="0.25">
      <c r="A4871">
        <v>4870</v>
      </c>
      <c r="B4871" t="s">
        <v>15856</v>
      </c>
      <c r="C4871" t="s">
        <v>15857</v>
      </c>
      <c r="D4871">
        <v>51</v>
      </c>
      <c r="E4871" t="s">
        <v>58</v>
      </c>
      <c r="F4871" t="s">
        <v>655</v>
      </c>
      <c r="G4871" s="1">
        <v>44494</v>
      </c>
      <c r="H4871" t="s">
        <v>45</v>
      </c>
      <c r="I4871" t="s">
        <v>67</v>
      </c>
      <c r="J4871" s="3" t="s">
        <v>15858</v>
      </c>
      <c r="K4871" t="s">
        <v>39</v>
      </c>
      <c r="L4871" t="s">
        <v>15859</v>
      </c>
      <c r="M4871" t="s">
        <v>143</v>
      </c>
      <c r="N4871" t="s">
        <v>26</v>
      </c>
      <c r="O4871" s="2">
        <v>45078.260023148148</v>
      </c>
      <c r="P4871" s="2">
        <v>45078.902384259258</v>
      </c>
      <c r="Q4871">
        <v>5</v>
      </c>
      <c r="R4871" t="str">
        <f t="shared" ca="1" si="76"/>
        <v>Sara</v>
      </c>
      <c r="S4871" t="str">
        <f>IFERROR(TEXT(DATEVALUE(LEFT(Table1[[#This Row],[Date of Purchase]],10)), "MMMM"), TEXT(Table1[[#This Row],[Date of Purchase]], "MMMM"))</f>
        <v>October</v>
      </c>
      <c r="T4871" t="str">
        <f>IF(OR(
  AND(Table1[[#This Row],[Ticket Priority]]="Critical", Table1[[#This Row],[Ticket Status]]&lt;&gt;"Closed"),
  AND(Table1[[#This Row],[Ticket Priority]]="High", Table1[[#This Row],[Ticket Status]]="Open")
), "Yes", "No")</f>
        <v>No</v>
      </c>
      <c r="U4871" s="4" t="str">
        <f>IF(Table1[[#This Row],[Ticket Status]]="Closed","Yes","No")</f>
        <v>Yes</v>
      </c>
      <c r="V4871" s="4" t="str">
        <f>IF(Table1[[#This Row],[Ticket Status]]="Pending Customer Response","Yes","No")</f>
        <v>No</v>
      </c>
      <c r="W4871" s="5">
        <f ca="1">COUNTIFS(Table1[Agent_name],Table1[[#This Row],[Agent_name]],Table1[Month],Table1[[#This Row],[Month]])/160</f>
        <v>0.66874999999999996</v>
      </c>
    </row>
    <row r="4872" spans="1:23" x14ac:dyDescent="0.25">
      <c r="A4872">
        <v>4871</v>
      </c>
      <c r="B4872" t="s">
        <v>15860</v>
      </c>
      <c r="C4872" t="s">
        <v>15861</v>
      </c>
      <c r="D4872">
        <v>28</v>
      </c>
      <c r="E4872" t="s">
        <v>19</v>
      </c>
      <c r="F4872" t="s">
        <v>117</v>
      </c>
      <c r="G4872" s="1">
        <v>44244</v>
      </c>
      <c r="H4872" t="s">
        <v>66</v>
      </c>
      <c r="I4872" t="s">
        <v>99</v>
      </c>
      <c r="J4872" s="3" t="s">
        <v>15862</v>
      </c>
      <c r="K4872" t="s">
        <v>39</v>
      </c>
      <c r="L4872" t="s">
        <v>15863</v>
      </c>
      <c r="M4872" t="s">
        <v>25</v>
      </c>
      <c r="N4872" t="s">
        <v>83</v>
      </c>
      <c r="O4872" s="2">
        <v>45078.347546296296</v>
      </c>
      <c r="P4872" s="2">
        <v>45078.317685185182</v>
      </c>
      <c r="Q4872">
        <v>3</v>
      </c>
      <c r="R4872" t="str">
        <f t="shared" ca="1" si="76"/>
        <v>Aisha</v>
      </c>
      <c r="S4872" t="str">
        <f>IFERROR(TEXT(DATEVALUE(LEFT(Table1[[#This Row],[Date of Purchase]],10)), "MMMM"), TEXT(Table1[[#This Row],[Date of Purchase]], "MMMM"))</f>
        <v>February</v>
      </c>
      <c r="T4872" t="str">
        <f>IF(OR(
  AND(Table1[[#This Row],[Ticket Priority]]="Critical", Table1[[#This Row],[Ticket Status]]&lt;&gt;"Closed"),
  AND(Table1[[#This Row],[Ticket Priority]]="High", Table1[[#This Row],[Ticket Status]]="Open")
), "Yes", "No")</f>
        <v>No</v>
      </c>
      <c r="U4872" s="4" t="str">
        <f>IF(Table1[[#This Row],[Ticket Status]]="Closed","Yes","No")</f>
        <v>Yes</v>
      </c>
      <c r="V4872" s="4" t="str">
        <f>IF(Table1[[#This Row],[Ticket Status]]="Pending Customer Response","Yes","No")</f>
        <v>No</v>
      </c>
      <c r="W4872" s="5">
        <f ca="1">COUNTIFS(Table1[Agent_name],Table1[[#This Row],[Agent_name]],Table1[Month],Table1[[#This Row],[Month]])/160</f>
        <v>0.85624999999999996</v>
      </c>
    </row>
    <row r="4873" spans="1:23" x14ac:dyDescent="0.25">
      <c r="A4873">
        <v>4872</v>
      </c>
      <c r="B4873" t="s">
        <v>4087</v>
      </c>
      <c r="C4873" t="s">
        <v>15864</v>
      </c>
      <c r="D4873">
        <v>34</v>
      </c>
      <c r="E4873" t="s">
        <v>29</v>
      </c>
      <c r="F4873" t="s">
        <v>421</v>
      </c>
      <c r="G4873" s="1">
        <v>44325</v>
      </c>
      <c r="H4873" t="s">
        <v>59</v>
      </c>
      <c r="I4873" t="s">
        <v>99</v>
      </c>
      <c r="J4873" s="3" t="s">
        <v>15865</v>
      </c>
      <c r="K4873" t="s">
        <v>24</v>
      </c>
      <c r="M4873" t="s">
        <v>89</v>
      </c>
      <c r="N4873" t="s">
        <v>83</v>
      </c>
      <c r="O4873" s="2">
        <v>45078.853125000001</v>
      </c>
      <c r="R4873" t="str">
        <f t="shared" ca="1" si="76"/>
        <v>Ravi</v>
      </c>
      <c r="S4873" t="str">
        <f>IFERROR(TEXT(DATEVALUE(LEFT(Table1[[#This Row],[Date of Purchase]],10)), "MMMM"), TEXT(Table1[[#This Row],[Date of Purchase]], "MMMM"))</f>
        <v>May</v>
      </c>
      <c r="T4873" t="str">
        <f>IF(OR(
  AND(Table1[[#This Row],[Ticket Priority]]="Critical", Table1[[#This Row],[Ticket Status]]&lt;&gt;"Closed"),
  AND(Table1[[#This Row],[Ticket Priority]]="High", Table1[[#This Row],[Ticket Status]]="Open")
), "Yes", "No")</f>
        <v>No</v>
      </c>
      <c r="U4873" s="4" t="str">
        <f>IF(Table1[[#This Row],[Ticket Status]]="Closed","Yes","No")</f>
        <v>No</v>
      </c>
      <c r="V4873" s="4" t="str">
        <f>IF(Table1[[#This Row],[Ticket Status]]="Pending Customer Response","Yes","No")</f>
        <v>Yes</v>
      </c>
      <c r="W4873" s="5">
        <f ca="1">COUNTIFS(Table1[Agent_name],Table1[[#This Row],[Agent_name]],Table1[Month],Table1[[#This Row],[Month]])/160</f>
        <v>0.67500000000000004</v>
      </c>
    </row>
    <row r="4874" spans="1:23" x14ac:dyDescent="0.25">
      <c r="A4874">
        <v>4873</v>
      </c>
      <c r="B4874" t="s">
        <v>15866</v>
      </c>
      <c r="C4874" t="s">
        <v>15867</v>
      </c>
      <c r="D4874">
        <v>34</v>
      </c>
      <c r="E4874" t="s">
        <v>19</v>
      </c>
      <c r="F4874" t="s">
        <v>383</v>
      </c>
      <c r="G4874" s="1">
        <v>44162</v>
      </c>
      <c r="H4874" t="s">
        <v>21</v>
      </c>
      <c r="I4874" t="s">
        <v>31</v>
      </c>
      <c r="J4874" s="3" t="s">
        <v>15868</v>
      </c>
      <c r="K4874" t="s">
        <v>24</v>
      </c>
      <c r="M4874" t="s">
        <v>25</v>
      </c>
      <c r="N4874" t="s">
        <v>55</v>
      </c>
      <c r="O4874" s="2">
        <v>45078.003842592596</v>
      </c>
      <c r="R4874" t="str">
        <f t="shared" ca="1" si="76"/>
        <v>Priya</v>
      </c>
      <c r="S4874" t="str">
        <f>IFERROR(TEXT(DATEVALUE(LEFT(Table1[[#This Row],[Date of Purchase]],10)), "MMMM"), TEXT(Table1[[#This Row],[Date of Purchase]], "MMMM"))</f>
        <v>November</v>
      </c>
      <c r="T4874" t="str">
        <f>IF(OR(
  AND(Table1[[#This Row],[Ticket Priority]]="Critical", Table1[[#This Row],[Ticket Status]]&lt;&gt;"Closed"),
  AND(Table1[[#This Row],[Ticket Priority]]="High", Table1[[#This Row],[Ticket Status]]="Open")
), "Yes", "No")</f>
        <v>Yes</v>
      </c>
      <c r="U4874" s="4" t="str">
        <f>IF(Table1[[#This Row],[Ticket Status]]="Closed","Yes","No")</f>
        <v>No</v>
      </c>
      <c r="V4874" s="4" t="str">
        <f>IF(Table1[[#This Row],[Ticket Status]]="Pending Customer Response","Yes","No")</f>
        <v>Yes</v>
      </c>
      <c r="W4874" s="5">
        <f ca="1">COUNTIFS(Table1[Agent_name],Table1[[#This Row],[Agent_name]],Table1[Month],Table1[[#This Row],[Month]])/160</f>
        <v>0.41249999999999998</v>
      </c>
    </row>
    <row r="4875" spans="1:23" x14ac:dyDescent="0.25">
      <c r="A4875">
        <v>4874</v>
      </c>
      <c r="B4875" t="s">
        <v>2532</v>
      </c>
      <c r="C4875" t="s">
        <v>15869</v>
      </c>
      <c r="D4875">
        <v>35</v>
      </c>
      <c r="E4875" t="s">
        <v>58</v>
      </c>
      <c r="F4875" t="s">
        <v>161</v>
      </c>
      <c r="G4875" s="1">
        <v>44016</v>
      </c>
      <c r="H4875" t="s">
        <v>45</v>
      </c>
      <c r="I4875" t="s">
        <v>113</v>
      </c>
      <c r="J4875" s="3" t="s">
        <v>15870</v>
      </c>
      <c r="K4875" t="s">
        <v>39</v>
      </c>
      <c r="L4875" t="s">
        <v>15871</v>
      </c>
      <c r="M4875" t="s">
        <v>143</v>
      </c>
      <c r="N4875" t="s">
        <v>83</v>
      </c>
      <c r="O4875" s="2">
        <v>45078.457326388889</v>
      </c>
      <c r="P4875" s="2">
        <v>45078.114965277775</v>
      </c>
      <c r="Q4875">
        <v>4</v>
      </c>
      <c r="R4875" t="str">
        <f t="shared" ca="1" si="76"/>
        <v>Arjun</v>
      </c>
      <c r="S4875" t="str">
        <f>IFERROR(TEXT(DATEVALUE(LEFT(Table1[[#This Row],[Date of Purchase]],10)), "MMMM"), TEXT(Table1[[#This Row],[Date of Purchase]], "MMMM"))</f>
        <v>July</v>
      </c>
      <c r="T4875" t="str">
        <f>IF(OR(
  AND(Table1[[#This Row],[Ticket Priority]]="Critical", Table1[[#This Row],[Ticket Status]]&lt;&gt;"Closed"),
  AND(Table1[[#This Row],[Ticket Priority]]="High", Table1[[#This Row],[Ticket Status]]="Open")
), "Yes", "No")</f>
        <v>No</v>
      </c>
      <c r="U4875" s="4" t="str">
        <f>IF(Table1[[#This Row],[Ticket Status]]="Closed","Yes","No")</f>
        <v>Yes</v>
      </c>
      <c r="V4875" s="4" t="str">
        <f>IF(Table1[[#This Row],[Ticket Status]]="Pending Customer Response","Yes","No")</f>
        <v>No</v>
      </c>
      <c r="W4875" s="5">
        <f ca="1">COUNTIFS(Table1[Agent_name],Table1[[#This Row],[Agent_name]],Table1[Month],Table1[[#This Row],[Month]])/160</f>
        <v>0.2</v>
      </c>
    </row>
    <row r="4876" spans="1:23" x14ac:dyDescent="0.25">
      <c r="A4876">
        <v>4875</v>
      </c>
      <c r="B4876" t="s">
        <v>15872</v>
      </c>
      <c r="C4876" t="s">
        <v>15873</v>
      </c>
      <c r="D4876">
        <v>23</v>
      </c>
      <c r="E4876" t="s">
        <v>19</v>
      </c>
      <c r="F4876" t="s">
        <v>421</v>
      </c>
      <c r="G4876" s="1">
        <v>44553</v>
      </c>
      <c r="H4876" t="s">
        <v>45</v>
      </c>
      <c r="I4876" t="s">
        <v>52</v>
      </c>
      <c r="J4876" s="3" t="s">
        <v>15874</v>
      </c>
      <c r="K4876" t="s">
        <v>39</v>
      </c>
      <c r="L4876" t="s">
        <v>15875</v>
      </c>
      <c r="M4876" t="s">
        <v>89</v>
      </c>
      <c r="N4876" t="s">
        <v>55</v>
      </c>
      <c r="O4876" s="2">
        <v>45078.978865740741</v>
      </c>
      <c r="P4876" s="2">
        <v>45078.112199074072</v>
      </c>
      <c r="Q4876">
        <v>1</v>
      </c>
      <c r="R4876" t="str">
        <f t="shared" ca="1" si="76"/>
        <v>Aisha</v>
      </c>
      <c r="S4876" t="str">
        <f>IFERROR(TEXT(DATEVALUE(LEFT(Table1[[#This Row],[Date of Purchase]],10)), "MMMM"), TEXT(Table1[[#This Row],[Date of Purchase]], "MMMM"))</f>
        <v>December</v>
      </c>
      <c r="T4876" t="str">
        <f>IF(OR(
  AND(Table1[[#This Row],[Ticket Priority]]="Critical", Table1[[#This Row],[Ticket Status]]&lt;&gt;"Closed"),
  AND(Table1[[#This Row],[Ticket Priority]]="High", Table1[[#This Row],[Ticket Status]]="Open")
), "Yes", "No")</f>
        <v>No</v>
      </c>
      <c r="U4876" s="4" t="str">
        <f>IF(Table1[[#This Row],[Ticket Status]]="Closed","Yes","No")</f>
        <v>Yes</v>
      </c>
      <c r="V4876" s="4" t="str">
        <f>IF(Table1[[#This Row],[Ticket Status]]="Pending Customer Response","Yes","No")</f>
        <v>No</v>
      </c>
      <c r="W4876" s="5">
        <f ca="1">COUNTIFS(Table1[Agent_name],Table1[[#This Row],[Agent_name]],Table1[Month],Table1[[#This Row],[Month]])/160</f>
        <v>0.91249999999999998</v>
      </c>
    </row>
    <row r="4877" spans="1:23" x14ac:dyDescent="0.25">
      <c r="A4877">
        <v>4876</v>
      </c>
      <c r="B4877" t="s">
        <v>15876</v>
      </c>
      <c r="C4877" t="s">
        <v>15877</v>
      </c>
      <c r="D4877">
        <v>59</v>
      </c>
      <c r="E4877" t="s">
        <v>58</v>
      </c>
      <c r="F4877" t="s">
        <v>76</v>
      </c>
      <c r="G4877" s="1">
        <v>44156</v>
      </c>
      <c r="H4877" t="s">
        <v>59</v>
      </c>
      <c r="I4877" t="s">
        <v>93</v>
      </c>
      <c r="J4877" s="3" t="s">
        <v>15878</v>
      </c>
      <c r="K4877" t="s">
        <v>62</v>
      </c>
      <c r="M4877" t="s">
        <v>25</v>
      </c>
      <c r="N4877" t="s">
        <v>83</v>
      </c>
      <c r="R4877" t="str">
        <f t="shared" ca="1" si="76"/>
        <v>Rahul</v>
      </c>
      <c r="S4877" t="str">
        <f>IFERROR(TEXT(DATEVALUE(LEFT(Table1[[#This Row],[Date of Purchase]],10)), "MMMM"), TEXT(Table1[[#This Row],[Date of Purchase]], "MMMM"))</f>
        <v>November</v>
      </c>
      <c r="T4877" t="str">
        <f>IF(OR(
  AND(Table1[[#This Row],[Ticket Priority]]="Critical", Table1[[#This Row],[Ticket Status]]&lt;&gt;"Closed"),
  AND(Table1[[#This Row],[Ticket Priority]]="High", Table1[[#This Row],[Ticket Status]]="Open")
), "Yes", "No")</f>
        <v>Yes</v>
      </c>
      <c r="U4877" s="4" t="str">
        <f>IF(Table1[[#This Row],[Ticket Status]]="Closed","Yes","No")</f>
        <v>No</v>
      </c>
      <c r="V4877" s="4" t="str">
        <f>IF(Table1[[#This Row],[Ticket Status]]="Pending Customer Response","Yes","No")</f>
        <v>No</v>
      </c>
      <c r="W4877" s="5">
        <f ca="1">COUNTIFS(Table1[Agent_name],Table1[[#This Row],[Agent_name]],Table1[Month],Table1[[#This Row],[Month]])/160</f>
        <v>0.2</v>
      </c>
    </row>
    <row r="4878" spans="1:23" x14ac:dyDescent="0.25">
      <c r="A4878">
        <v>4877</v>
      </c>
      <c r="B4878" t="s">
        <v>15879</v>
      </c>
      <c r="C4878" t="s">
        <v>15880</v>
      </c>
      <c r="D4878">
        <v>39</v>
      </c>
      <c r="E4878" t="s">
        <v>58</v>
      </c>
      <c r="F4878" t="s">
        <v>161</v>
      </c>
      <c r="G4878" s="1">
        <v>44001</v>
      </c>
      <c r="H4878" t="s">
        <v>66</v>
      </c>
      <c r="I4878" t="s">
        <v>72</v>
      </c>
      <c r="J4878" s="3" t="s">
        <v>4173</v>
      </c>
      <c r="K4878" t="s">
        <v>62</v>
      </c>
      <c r="M4878" t="s">
        <v>25</v>
      </c>
      <c r="N4878" t="s">
        <v>55</v>
      </c>
      <c r="R4878" t="str">
        <f t="shared" ca="1" si="76"/>
        <v>Divya</v>
      </c>
      <c r="S4878" t="str">
        <f>IFERROR(TEXT(DATEVALUE(LEFT(Table1[[#This Row],[Date of Purchase]],10)), "MMMM"), TEXT(Table1[[#This Row],[Date of Purchase]], "MMMM"))</f>
        <v>June</v>
      </c>
      <c r="T4878" t="str">
        <f>IF(OR(
  AND(Table1[[#This Row],[Ticket Priority]]="Critical", Table1[[#This Row],[Ticket Status]]&lt;&gt;"Closed"),
  AND(Table1[[#This Row],[Ticket Priority]]="High", Table1[[#This Row],[Ticket Status]]="Open")
), "Yes", "No")</f>
        <v>Yes</v>
      </c>
      <c r="U4878" s="4" t="str">
        <f>IF(Table1[[#This Row],[Ticket Status]]="Closed","Yes","No")</f>
        <v>No</v>
      </c>
      <c r="V4878" s="4" t="str">
        <f>IF(Table1[[#This Row],[Ticket Status]]="Pending Customer Response","Yes","No")</f>
        <v>No</v>
      </c>
      <c r="W4878" s="5">
        <f ca="1">COUNTIFS(Table1[Agent_name],Table1[[#This Row],[Agent_name]],Table1[Month],Table1[[#This Row],[Month]])/160</f>
        <v>0.22500000000000001</v>
      </c>
    </row>
    <row r="4879" spans="1:23" x14ac:dyDescent="0.25">
      <c r="A4879">
        <v>4878</v>
      </c>
      <c r="B4879" t="s">
        <v>15881</v>
      </c>
      <c r="C4879" t="s">
        <v>15882</v>
      </c>
      <c r="D4879">
        <v>64</v>
      </c>
      <c r="E4879" t="s">
        <v>58</v>
      </c>
      <c r="F4879" t="s">
        <v>129</v>
      </c>
      <c r="G4879" s="1">
        <v>44079</v>
      </c>
      <c r="H4879" t="s">
        <v>45</v>
      </c>
      <c r="I4879" t="s">
        <v>177</v>
      </c>
      <c r="J4879" s="3" t="s">
        <v>15883</v>
      </c>
      <c r="K4879" t="s">
        <v>39</v>
      </c>
      <c r="L4879" t="s">
        <v>15884</v>
      </c>
      <c r="M4879" t="s">
        <v>143</v>
      </c>
      <c r="N4879" t="s">
        <v>55</v>
      </c>
      <c r="O4879" s="2">
        <v>45078.499722222223</v>
      </c>
      <c r="P4879" s="2">
        <v>45078.41777777778</v>
      </c>
      <c r="Q4879">
        <v>1</v>
      </c>
      <c r="R4879" t="str">
        <f t="shared" ca="1" si="76"/>
        <v>Priya</v>
      </c>
      <c r="S4879" t="str">
        <f>IFERROR(TEXT(DATEVALUE(LEFT(Table1[[#This Row],[Date of Purchase]],10)), "MMMM"), TEXT(Table1[[#This Row],[Date of Purchase]], "MMMM"))</f>
        <v>September</v>
      </c>
      <c r="T4879" t="str">
        <f>IF(OR(
  AND(Table1[[#This Row],[Ticket Priority]]="Critical", Table1[[#This Row],[Ticket Status]]&lt;&gt;"Closed"),
  AND(Table1[[#This Row],[Ticket Priority]]="High", Table1[[#This Row],[Ticket Status]]="Open")
), "Yes", "No")</f>
        <v>No</v>
      </c>
      <c r="U4879" s="4" t="str">
        <f>IF(Table1[[#This Row],[Ticket Status]]="Closed","Yes","No")</f>
        <v>Yes</v>
      </c>
      <c r="V4879" s="4" t="str">
        <f>IF(Table1[[#This Row],[Ticket Status]]="Pending Customer Response","Yes","No")</f>
        <v>No</v>
      </c>
      <c r="W4879" s="5">
        <f ca="1">COUNTIFS(Table1[Agent_name],Table1[[#This Row],[Agent_name]],Table1[Month],Table1[[#This Row],[Month]])/160</f>
        <v>0.53125</v>
      </c>
    </row>
    <row r="4880" spans="1:23" x14ac:dyDescent="0.25">
      <c r="A4880">
        <v>4879</v>
      </c>
      <c r="B4880" t="s">
        <v>15885</v>
      </c>
      <c r="C4880" t="s">
        <v>15886</v>
      </c>
      <c r="D4880">
        <v>25</v>
      </c>
      <c r="E4880" t="s">
        <v>58</v>
      </c>
      <c r="F4880" t="s">
        <v>485</v>
      </c>
      <c r="G4880" s="1">
        <v>44092</v>
      </c>
      <c r="H4880" t="s">
        <v>59</v>
      </c>
      <c r="I4880" t="s">
        <v>67</v>
      </c>
      <c r="J4880" s="3" t="s">
        <v>15887</v>
      </c>
      <c r="K4880" t="s">
        <v>24</v>
      </c>
      <c r="M4880" t="s">
        <v>89</v>
      </c>
      <c r="N4880" t="s">
        <v>26</v>
      </c>
      <c r="O4880" s="2">
        <v>45078.796261574076</v>
      </c>
      <c r="R4880" t="str">
        <f t="shared" ca="1" si="76"/>
        <v>Mohit</v>
      </c>
      <c r="S4880" t="str">
        <f>IFERROR(TEXT(DATEVALUE(LEFT(Table1[[#This Row],[Date of Purchase]],10)), "MMMM"), TEXT(Table1[[#This Row],[Date of Purchase]], "MMMM"))</f>
        <v>September</v>
      </c>
      <c r="T4880" t="str">
        <f>IF(OR(
  AND(Table1[[#This Row],[Ticket Priority]]="Critical", Table1[[#This Row],[Ticket Status]]&lt;&gt;"Closed"),
  AND(Table1[[#This Row],[Ticket Priority]]="High", Table1[[#This Row],[Ticket Status]]="Open")
), "Yes", "No")</f>
        <v>No</v>
      </c>
      <c r="U4880" s="4" t="str">
        <f>IF(Table1[[#This Row],[Ticket Status]]="Closed","Yes","No")</f>
        <v>No</v>
      </c>
      <c r="V4880" s="4" t="str">
        <f>IF(Table1[[#This Row],[Ticket Status]]="Pending Customer Response","Yes","No")</f>
        <v>Yes</v>
      </c>
      <c r="W4880" s="5">
        <f ca="1">COUNTIFS(Table1[Agent_name],Table1[[#This Row],[Agent_name]],Table1[Month],Table1[[#This Row],[Month]])/160</f>
        <v>0.38124999999999998</v>
      </c>
    </row>
    <row r="4881" spans="1:23" x14ac:dyDescent="0.25">
      <c r="A4881">
        <v>4880</v>
      </c>
      <c r="B4881" t="s">
        <v>15888</v>
      </c>
      <c r="C4881" t="s">
        <v>5997</v>
      </c>
      <c r="D4881">
        <v>29</v>
      </c>
      <c r="E4881" t="s">
        <v>29</v>
      </c>
      <c r="F4881" t="s">
        <v>51</v>
      </c>
      <c r="G4881" s="1">
        <v>43922</v>
      </c>
      <c r="H4881" t="s">
        <v>21</v>
      </c>
      <c r="I4881" t="s">
        <v>60</v>
      </c>
      <c r="J4881" s="3" t="s">
        <v>15889</v>
      </c>
      <c r="K4881" t="s">
        <v>62</v>
      </c>
      <c r="M4881" t="s">
        <v>89</v>
      </c>
      <c r="N4881" t="s">
        <v>83</v>
      </c>
      <c r="R4881" t="str">
        <f t="shared" ca="1" si="76"/>
        <v>Sara</v>
      </c>
      <c r="S4881" t="str">
        <f>IFERROR(TEXT(DATEVALUE(LEFT(Table1[[#This Row],[Date of Purchase]],10)), "MMMM"), TEXT(Table1[[#This Row],[Date of Purchase]], "MMMM"))</f>
        <v>April</v>
      </c>
      <c r="T4881" t="str">
        <f>IF(OR(
  AND(Table1[[#This Row],[Ticket Priority]]="Critical", Table1[[#This Row],[Ticket Status]]&lt;&gt;"Closed"),
  AND(Table1[[#This Row],[Ticket Priority]]="High", Table1[[#This Row],[Ticket Status]]="Open")
), "Yes", "No")</f>
        <v>Yes</v>
      </c>
      <c r="U4881" s="4" t="str">
        <f>IF(Table1[[#This Row],[Ticket Status]]="Closed","Yes","No")</f>
        <v>No</v>
      </c>
      <c r="V4881" s="4" t="str">
        <f>IF(Table1[[#This Row],[Ticket Status]]="Pending Customer Response","Yes","No")</f>
        <v>No</v>
      </c>
      <c r="W4881" s="5">
        <f ca="1">COUNTIFS(Table1[Agent_name],Table1[[#This Row],[Agent_name]],Table1[Month],Table1[[#This Row],[Month]])/160</f>
        <v>0.75624999999999998</v>
      </c>
    </row>
    <row r="4882" spans="1:23" x14ac:dyDescent="0.25">
      <c r="A4882">
        <v>4881</v>
      </c>
      <c r="B4882" t="s">
        <v>15890</v>
      </c>
      <c r="C4882" t="s">
        <v>15891</v>
      </c>
      <c r="D4882">
        <v>53</v>
      </c>
      <c r="E4882" t="s">
        <v>29</v>
      </c>
      <c r="F4882" t="s">
        <v>317</v>
      </c>
      <c r="G4882" s="1">
        <v>44510</v>
      </c>
      <c r="H4882" t="s">
        <v>66</v>
      </c>
      <c r="I4882" t="s">
        <v>141</v>
      </c>
      <c r="J4882" s="3" t="s">
        <v>15892</v>
      </c>
      <c r="K4882" t="s">
        <v>62</v>
      </c>
      <c r="M4882" t="s">
        <v>143</v>
      </c>
      <c r="N4882" t="s">
        <v>55</v>
      </c>
      <c r="R4882" t="str">
        <f t="shared" ca="1" si="76"/>
        <v>Ravi</v>
      </c>
      <c r="S4882" t="str">
        <f>IFERROR(TEXT(DATEVALUE(LEFT(Table1[[#This Row],[Date of Purchase]],10)), "MMMM"), TEXT(Table1[[#This Row],[Date of Purchase]], "MMMM"))</f>
        <v>November</v>
      </c>
      <c r="T4882" t="str">
        <f>IF(OR(
  AND(Table1[[#This Row],[Ticket Priority]]="Critical", Table1[[#This Row],[Ticket Status]]&lt;&gt;"Closed"),
  AND(Table1[[#This Row],[Ticket Priority]]="High", Table1[[#This Row],[Ticket Status]]="Open")
), "Yes", "No")</f>
        <v>No</v>
      </c>
      <c r="U4882" s="4" t="str">
        <f>IF(Table1[[#This Row],[Ticket Status]]="Closed","Yes","No")</f>
        <v>No</v>
      </c>
      <c r="V4882" s="4" t="str">
        <f>IF(Table1[[#This Row],[Ticket Status]]="Pending Customer Response","Yes","No")</f>
        <v>No</v>
      </c>
      <c r="W4882" s="5">
        <f ca="1">COUNTIFS(Table1[Agent_name],Table1[[#This Row],[Agent_name]],Table1[Month],Table1[[#This Row],[Month]])/160</f>
        <v>0.61875000000000002</v>
      </c>
    </row>
    <row r="4883" spans="1:23" x14ac:dyDescent="0.25">
      <c r="A4883">
        <v>4882</v>
      </c>
      <c r="B4883" t="s">
        <v>15893</v>
      </c>
      <c r="C4883" t="s">
        <v>15894</v>
      </c>
      <c r="D4883">
        <v>42</v>
      </c>
      <c r="E4883" t="s">
        <v>29</v>
      </c>
      <c r="F4883" t="s">
        <v>173</v>
      </c>
      <c r="G4883" s="1">
        <v>44521</v>
      </c>
      <c r="H4883" t="s">
        <v>66</v>
      </c>
      <c r="I4883" t="s">
        <v>59</v>
      </c>
      <c r="J4883" s="3" t="s">
        <v>15895</v>
      </c>
      <c r="K4883" t="s">
        <v>24</v>
      </c>
      <c r="M4883" t="s">
        <v>41</v>
      </c>
      <c r="N4883" t="s">
        <v>55</v>
      </c>
      <c r="O4883" s="2">
        <v>45078.108113425929</v>
      </c>
      <c r="R4883" t="str">
        <f t="shared" ca="1" si="76"/>
        <v>Divya</v>
      </c>
      <c r="S4883" t="str">
        <f>IFERROR(TEXT(DATEVALUE(LEFT(Table1[[#This Row],[Date of Purchase]],10)), "MMMM"), TEXT(Table1[[#This Row],[Date of Purchase]], "MMMM"))</f>
        <v>November</v>
      </c>
      <c r="T4883" t="str">
        <f>IF(OR(
  AND(Table1[[#This Row],[Ticket Priority]]="Critical", Table1[[#This Row],[Ticket Status]]&lt;&gt;"Closed"),
  AND(Table1[[#This Row],[Ticket Priority]]="High", Table1[[#This Row],[Ticket Status]]="Open")
), "Yes", "No")</f>
        <v>No</v>
      </c>
      <c r="U4883" s="4" t="str">
        <f>IF(Table1[[#This Row],[Ticket Status]]="Closed","Yes","No")</f>
        <v>No</v>
      </c>
      <c r="V4883" s="4" t="str">
        <f>IF(Table1[[#This Row],[Ticket Status]]="Pending Customer Response","Yes","No")</f>
        <v>Yes</v>
      </c>
      <c r="W4883" s="5">
        <f ca="1">COUNTIFS(Table1[Agent_name],Table1[[#This Row],[Agent_name]],Table1[Month],Table1[[#This Row],[Month]])/160</f>
        <v>0.24374999999999999</v>
      </c>
    </row>
    <row r="4884" spans="1:23" x14ac:dyDescent="0.25">
      <c r="A4884">
        <v>4883</v>
      </c>
      <c r="B4884" t="s">
        <v>15896</v>
      </c>
      <c r="C4884" t="s">
        <v>15897</v>
      </c>
      <c r="D4884">
        <v>48</v>
      </c>
      <c r="E4884" t="s">
        <v>19</v>
      </c>
      <c r="F4884" t="s">
        <v>173</v>
      </c>
      <c r="G4884" s="1">
        <v>44112</v>
      </c>
      <c r="H4884" t="s">
        <v>67</v>
      </c>
      <c r="I4884" t="s">
        <v>22</v>
      </c>
      <c r="J4884" s="3" t="s">
        <v>15898</v>
      </c>
      <c r="K4884" t="s">
        <v>39</v>
      </c>
      <c r="L4884" t="s">
        <v>15899</v>
      </c>
      <c r="M4884" t="s">
        <v>89</v>
      </c>
      <c r="N4884" t="s">
        <v>33</v>
      </c>
      <c r="O4884" s="2">
        <v>45078.387303240743</v>
      </c>
      <c r="P4884" s="2">
        <v>45078.144942129627</v>
      </c>
      <c r="Q4884">
        <v>3</v>
      </c>
      <c r="R4884" t="str">
        <f t="shared" ca="1" si="76"/>
        <v>Aisha</v>
      </c>
      <c r="S4884" t="str">
        <f>IFERROR(TEXT(DATEVALUE(LEFT(Table1[[#This Row],[Date of Purchase]],10)), "MMMM"), TEXT(Table1[[#This Row],[Date of Purchase]], "MMMM"))</f>
        <v>October</v>
      </c>
      <c r="T4884" t="str">
        <f>IF(OR(
  AND(Table1[[#This Row],[Ticket Priority]]="Critical", Table1[[#This Row],[Ticket Status]]&lt;&gt;"Closed"),
  AND(Table1[[#This Row],[Ticket Priority]]="High", Table1[[#This Row],[Ticket Status]]="Open")
), "Yes", "No")</f>
        <v>No</v>
      </c>
      <c r="U4884" s="4" t="str">
        <f>IF(Table1[[#This Row],[Ticket Status]]="Closed","Yes","No")</f>
        <v>Yes</v>
      </c>
      <c r="V4884" s="4" t="str">
        <f>IF(Table1[[#This Row],[Ticket Status]]="Pending Customer Response","Yes","No")</f>
        <v>No</v>
      </c>
      <c r="W4884" s="5">
        <f ca="1">COUNTIFS(Table1[Agent_name],Table1[[#This Row],[Agent_name]],Table1[Month],Table1[[#This Row],[Month]])/160</f>
        <v>0.85624999999999996</v>
      </c>
    </row>
    <row r="4885" spans="1:23" x14ac:dyDescent="0.25">
      <c r="A4885">
        <v>4884</v>
      </c>
      <c r="B4885" t="s">
        <v>15900</v>
      </c>
      <c r="C4885" t="s">
        <v>15901</v>
      </c>
      <c r="D4885">
        <v>27</v>
      </c>
      <c r="E4885" t="s">
        <v>29</v>
      </c>
      <c r="F4885" t="s">
        <v>219</v>
      </c>
      <c r="G4885" s="1">
        <v>44460</v>
      </c>
      <c r="H4885" t="s">
        <v>67</v>
      </c>
      <c r="I4885" t="s">
        <v>93</v>
      </c>
      <c r="J4885" s="3" t="s">
        <v>15902</v>
      </c>
      <c r="K4885" t="s">
        <v>39</v>
      </c>
      <c r="L4885" t="s">
        <v>15903</v>
      </c>
      <c r="M4885" t="s">
        <v>143</v>
      </c>
      <c r="N4885" t="s">
        <v>55</v>
      </c>
      <c r="O4885" s="2">
        <v>45078.050520833334</v>
      </c>
      <c r="P4885" s="2">
        <v>45078.501215277778</v>
      </c>
      <c r="Q4885">
        <v>3</v>
      </c>
      <c r="R4885" t="str">
        <f t="shared" ca="1" si="76"/>
        <v>Divya</v>
      </c>
      <c r="S4885" t="str">
        <f>IFERROR(TEXT(DATEVALUE(LEFT(Table1[[#This Row],[Date of Purchase]],10)), "MMMM"), TEXT(Table1[[#This Row],[Date of Purchase]], "MMMM"))</f>
        <v>September</v>
      </c>
      <c r="T4885" t="str">
        <f>IF(OR(
  AND(Table1[[#This Row],[Ticket Priority]]="Critical", Table1[[#This Row],[Ticket Status]]&lt;&gt;"Closed"),
  AND(Table1[[#This Row],[Ticket Priority]]="High", Table1[[#This Row],[Ticket Status]]="Open")
), "Yes", "No")</f>
        <v>No</v>
      </c>
      <c r="U4885" s="4" t="str">
        <f>IF(Table1[[#This Row],[Ticket Status]]="Closed","Yes","No")</f>
        <v>Yes</v>
      </c>
      <c r="V4885" s="4" t="str">
        <f>IF(Table1[[#This Row],[Ticket Status]]="Pending Customer Response","Yes","No")</f>
        <v>No</v>
      </c>
      <c r="W4885" s="5">
        <f ca="1">COUNTIFS(Table1[Agent_name],Table1[[#This Row],[Agent_name]],Table1[Month],Table1[[#This Row],[Month]])/160</f>
        <v>0.21875</v>
      </c>
    </row>
    <row r="4886" spans="1:23" x14ac:dyDescent="0.25">
      <c r="A4886">
        <v>4885</v>
      </c>
      <c r="B4886" t="s">
        <v>15904</v>
      </c>
      <c r="C4886" t="s">
        <v>15905</v>
      </c>
      <c r="D4886">
        <v>52</v>
      </c>
      <c r="E4886" t="s">
        <v>29</v>
      </c>
      <c r="F4886" t="s">
        <v>339</v>
      </c>
      <c r="G4886" s="1">
        <v>44523</v>
      </c>
      <c r="H4886" t="s">
        <v>21</v>
      </c>
      <c r="I4886" t="s">
        <v>177</v>
      </c>
      <c r="J4886" s="3" t="s">
        <v>15906</v>
      </c>
      <c r="K4886" t="s">
        <v>39</v>
      </c>
      <c r="L4886" t="s">
        <v>15907</v>
      </c>
      <c r="M4886" t="s">
        <v>89</v>
      </c>
      <c r="N4886" t="s">
        <v>26</v>
      </c>
      <c r="O4886" s="2">
        <v>45078.250532407408</v>
      </c>
      <c r="P4886" s="2">
        <v>45078.599143518521</v>
      </c>
      <c r="Q4886">
        <v>2</v>
      </c>
      <c r="R4886" t="str">
        <f t="shared" ca="1" si="76"/>
        <v>Rahul</v>
      </c>
      <c r="S4886" t="str">
        <f>IFERROR(TEXT(DATEVALUE(LEFT(Table1[[#This Row],[Date of Purchase]],10)), "MMMM"), TEXT(Table1[[#This Row],[Date of Purchase]], "MMMM"))</f>
        <v>November</v>
      </c>
      <c r="T4886" t="str">
        <f>IF(OR(
  AND(Table1[[#This Row],[Ticket Priority]]="Critical", Table1[[#This Row],[Ticket Status]]&lt;&gt;"Closed"),
  AND(Table1[[#This Row],[Ticket Priority]]="High", Table1[[#This Row],[Ticket Status]]="Open")
), "Yes", "No")</f>
        <v>No</v>
      </c>
      <c r="U4886" s="4" t="str">
        <f>IF(Table1[[#This Row],[Ticket Status]]="Closed","Yes","No")</f>
        <v>Yes</v>
      </c>
      <c r="V4886" s="4" t="str">
        <f>IF(Table1[[#This Row],[Ticket Status]]="Pending Customer Response","Yes","No")</f>
        <v>No</v>
      </c>
      <c r="W4886" s="5">
        <f ca="1">COUNTIFS(Table1[Agent_name],Table1[[#This Row],[Agent_name]],Table1[Month],Table1[[#This Row],[Month]])/160</f>
        <v>0.2</v>
      </c>
    </row>
    <row r="4887" spans="1:23" x14ac:dyDescent="0.25">
      <c r="A4887">
        <v>4886</v>
      </c>
      <c r="B4887" t="s">
        <v>15908</v>
      </c>
      <c r="C4887" t="s">
        <v>15909</v>
      </c>
      <c r="D4887">
        <v>23</v>
      </c>
      <c r="E4887" t="s">
        <v>19</v>
      </c>
      <c r="F4887" t="s">
        <v>125</v>
      </c>
      <c r="G4887" s="1">
        <v>44137</v>
      </c>
      <c r="H4887" t="s">
        <v>21</v>
      </c>
      <c r="I4887" t="s">
        <v>67</v>
      </c>
      <c r="J4887" s="3" t="s">
        <v>15910</v>
      </c>
      <c r="K4887" t="s">
        <v>24</v>
      </c>
      <c r="M4887" t="s">
        <v>25</v>
      </c>
      <c r="N4887" t="s">
        <v>55</v>
      </c>
      <c r="O4887" s="2">
        <v>45078.069282407407</v>
      </c>
      <c r="Q4887">
        <v>5</v>
      </c>
      <c r="R4887" t="str">
        <f t="shared" ca="1" si="76"/>
        <v>Ravi</v>
      </c>
      <c r="S4887" t="str">
        <f>IFERROR(TEXT(DATEVALUE(LEFT(Table1[[#This Row],[Date of Purchase]],10)), "MMMM"), TEXT(Table1[[#This Row],[Date of Purchase]], "MMMM"))</f>
        <v>November</v>
      </c>
      <c r="T4887" t="str">
        <f>IF(OR(
  AND(Table1[[#This Row],[Ticket Priority]]="Critical", Table1[[#This Row],[Ticket Status]]&lt;&gt;"Closed"),
  AND(Table1[[#This Row],[Ticket Priority]]="High", Table1[[#This Row],[Ticket Status]]="Open")
), "Yes", "No")</f>
        <v>Yes</v>
      </c>
      <c r="U4887" s="4" t="str">
        <f>IF(Table1[[#This Row],[Ticket Status]]="Closed","Yes","No")</f>
        <v>No</v>
      </c>
      <c r="V4887" s="4" t="str">
        <f>IF(Table1[[#This Row],[Ticket Status]]="Pending Customer Response","Yes","No")</f>
        <v>Yes</v>
      </c>
      <c r="W4887" s="5">
        <f ca="1">COUNTIFS(Table1[Agent_name],Table1[[#This Row],[Agent_name]],Table1[Month],Table1[[#This Row],[Month]])/160</f>
        <v>0.61875000000000002</v>
      </c>
    </row>
    <row r="4888" spans="1:23" x14ac:dyDescent="0.25">
      <c r="A4888">
        <v>4887</v>
      </c>
      <c r="B4888" t="s">
        <v>15911</v>
      </c>
      <c r="C4888" t="s">
        <v>15912</v>
      </c>
      <c r="D4888">
        <v>29</v>
      </c>
      <c r="E4888" t="s">
        <v>58</v>
      </c>
      <c r="F4888" t="s">
        <v>286</v>
      </c>
      <c r="G4888" s="1">
        <v>44270</v>
      </c>
      <c r="H4888" t="s">
        <v>59</v>
      </c>
      <c r="I4888" t="s">
        <v>22</v>
      </c>
      <c r="J4888" s="3" t="s">
        <v>15913</v>
      </c>
      <c r="K4888" t="s">
        <v>62</v>
      </c>
      <c r="M4888" t="s">
        <v>41</v>
      </c>
      <c r="N4888" t="s">
        <v>33</v>
      </c>
      <c r="R4888" t="str">
        <f t="shared" ca="1" si="76"/>
        <v>Priya</v>
      </c>
      <c r="S4888" t="str">
        <f>IFERROR(TEXT(DATEVALUE(LEFT(Table1[[#This Row],[Date of Purchase]],10)), "MMMM"), TEXT(Table1[[#This Row],[Date of Purchase]], "MMMM"))</f>
        <v>March</v>
      </c>
      <c r="T4888" t="str">
        <f>IF(OR(
  AND(Table1[[#This Row],[Ticket Priority]]="Critical", Table1[[#This Row],[Ticket Status]]&lt;&gt;"Closed"),
  AND(Table1[[#This Row],[Ticket Priority]]="High", Table1[[#This Row],[Ticket Status]]="Open")
), "Yes", "No")</f>
        <v>No</v>
      </c>
      <c r="U4888" s="4" t="str">
        <f>IF(Table1[[#This Row],[Ticket Status]]="Closed","Yes","No")</f>
        <v>No</v>
      </c>
      <c r="V4888" s="4" t="str">
        <f>IF(Table1[[#This Row],[Ticket Status]]="Pending Customer Response","Yes","No")</f>
        <v>No</v>
      </c>
      <c r="W4888" s="5">
        <f ca="1">COUNTIFS(Table1[Agent_name],Table1[[#This Row],[Agent_name]],Table1[Month],Table1[[#This Row],[Month]])/160</f>
        <v>0.43125000000000002</v>
      </c>
    </row>
    <row r="4889" spans="1:23" x14ac:dyDescent="0.25">
      <c r="A4889">
        <v>4888</v>
      </c>
      <c r="B4889" t="s">
        <v>15914</v>
      </c>
      <c r="C4889" t="s">
        <v>15915</v>
      </c>
      <c r="D4889">
        <v>70</v>
      </c>
      <c r="E4889" t="s">
        <v>58</v>
      </c>
      <c r="F4889" t="s">
        <v>317</v>
      </c>
      <c r="G4889" s="1">
        <v>44127</v>
      </c>
      <c r="H4889" t="s">
        <v>21</v>
      </c>
      <c r="I4889" t="s">
        <v>177</v>
      </c>
      <c r="J4889" s="3" t="s">
        <v>15916</v>
      </c>
      <c r="K4889" t="s">
        <v>24</v>
      </c>
      <c r="M4889" t="s">
        <v>25</v>
      </c>
      <c r="N4889" t="s">
        <v>26</v>
      </c>
      <c r="O4889" s="2">
        <v>45078.732523148145</v>
      </c>
      <c r="R4889" t="str">
        <f t="shared" ca="1" si="76"/>
        <v>Ravi</v>
      </c>
      <c r="S4889" t="str">
        <f>IFERROR(TEXT(DATEVALUE(LEFT(Table1[[#This Row],[Date of Purchase]],10)), "MMMM"), TEXT(Table1[[#This Row],[Date of Purchase]], "MMMM"))</f>
        <v>October</v>
      </c>
      <c r="T4889" t="str">
        <f>IF(OR(
  AND(Table1[[#This Row],[Ticket Priority]]="Critical", Table1[[#This Row],[Ticket Status]]&lt;&gt;"Closed"),
  AND(Table1[[#This Row],[Ticket Priority]]="High", Table1[[#This Row],[Ticket Status]]="Open")
), "Yes", "No")</f>
        <v>Yes</v>
      </c>
      <c r="U4889" s="4" t="str">
        <f>IF(Table1[[#This Row],[Ticket Status]]="Closed","Yes","No")</f>
        <v>No</v>
      </c>
      <c r="V4889" s="4" t="str">
        <f>IF(Table1[[#This Row],[Ticket Status]]="Pending Customer Response","Yes","No")</f>
        <v>Yes</v>
      </c>
      <c r="W4889" s="5">
        <f ca="1">COUNTIFS(Table1[Agent_name],Table1[[#This Row],[Agent_name]],Table1[Month],Table1[[#This Row],[Month]])/160</f>
        <v>0.58125000000000004</v>
      </c>
    </row>
    <row r="4890" spans="1:23" x14ac:dyDescent="0.25">
      <c r="A4890">
        <v>4889</v>
      </c>
      <c r="B4890" t="s">
        <v>15917</v>
      </c>
      <c r="C4890" t="s">
        <v>15918</v>
      </c>
      <c r="D4890">
        <v>42</v>
      </c>
      <c r="E4890" t="s">
        <v>58</v>
      </c>
      <c r="F4890" t="s">
        <v>76</v>
      </c>
      <c r="G4890" s="1">
        <v>44128</v>
      </c>
      <c r="H4890" t="s">
        <v>45</v>
      </c>
      <c r="I4890" t="s">
        <v>52</v>
      </c>
      <c r="J4890" s="3" t="s">
        <v>15919</v>
      </c>
      <c r="K4890" t="s">
        <v>24</v>
      </c>
      <c r="M4890" t="s">
        <v>41</v>
      </c>
      <c r="N4890" t="s">
        <v>83</v>
      </c>
      <c r="O4890" s="2">
        <v>45078.681840277779</v>
      </c>
      <c r="R4890" t="str">
        <f t="shared" ca="1" si="76"/>
        <v>Priya</v>
      </c>
      <c r="S4890" t="str">
        <f>IFERROR(TEXT(DATEVALUE(LEFT(Table1[[#This Row],[Date of Purchase]],10)), "MMMM"), TEXT(Table1[[#This Row],[Date of Purchase]], "MMMM"))</f>
        <v>October</v>
      </c>
      <c r="T4890" t="str">
        <f>IF(OR(
  AND(Table1[[#This Row],[Ticket Priority]]="Critical", Table1[[#This Row],[Ticket Status]]&lt;&gt;"Closed"),
  AND(Table1[[#This Row],[Ticket Priority]]="High", Table1[[#This Row],[Ticket Status]]="Open")
), "Yes", "No")</f>
        <v>No</v>
      </c>
      <c r="U4890" s="4" t="str">
        <f>IF(Table1[[#This Row],[Ticket Status]]="Closed","Yes","No")</f>
        <v>No</v>
      </c>
      <c r="V4890" s="4" t="str">
        <f>IF(Table1[[#This Row],[Ticket Status]]="Pending Customer Response","Yes","No")</f>
        <v>Yes</v>
      </c>
      <c r="W4890" s="5">
        <f ca="1">COUNTIFS(Table1[Agent_name],Table1[[#This Row],[Agent_name]],Table1[Month],Table1[[#This Row],[Month]])/160</f>
        <v>0.58125000000000004</v>
      </c>
    </row>
    <row r="4891" spans="1:23" x14ac:dyDescent="0.25">
      <c r="A4891">
        <v>4890</v>
      </c>
      <c r="B4891" t="s">
        <v>15920</v>
      </c>
      <c r="C4891" t="s">
        <v>15921</v>
      </c>
      <c r="D4891">
        <v>30</v>
      </c>
      <c r="E4891" t="s">
        <v>29</v>
      </c>
      <c r="F4891" t="s">
        <v>249</v>
      </c>
      <c r="G4891" s="1">
        <v>44249</v>
      </c>
      <c r="H4891" t="s">
        <v>59</v>
      </c>
      <c r="I4891" t="s">
        <v>113</v>
      </c>
      <c r="J4891" s="3" t="s">
        <v>15922</v>
      </c>
      <c r="K4891" t="s">
        <v>39</v>
      </c>
      <c r="L4891" t="s">
        <v>15923</v>
      </c>
      <c r="M4891" t="s">
        <v>143</v>
      </c>
      <c r="N4891" t="s">
        <v>26</v>
      </c>
      <c r="O4891" s="2">
        <v>45078.551307870373</v>
      </c>
      <c r="P4891" s="2">
        <v>45078.063113425924</v>
      </c>
      <c r="Q4891">
        <v>1</v>
      </c>
      <c r="R4891" t="str">
        <f t="shared" ca="1" si="76"/>
        <v>Rahul</v>
      </c>
      <c r="S4891" t="str">
        <f>IFERROR(TEXT(DATEVALUE(LEFT(Table1[[#This Row],[Date of Purchase]],10)), "MMMM"), TEXT(Table1[[#This Row],[Date of Purchase]], "MMMM"))</f>
        <v>February</v>
      </c>
      <c r="T4891" t="str">
        <f>IF(OR(
  AND(Table1[[#This Row],[Ticket Priority]]="Critical", Table1[[#This Row],[Ticket Status]]&lt;&gt;"Closed"),
  AND(Table1[[#This Row],[Ticket Priority]]="High", Table1[[#This Row],[Ticket Status]]="Open")
), "Yes", "No")</f>
        <v>No</v>
      </c>
      <c r="U4891" s="4" t="str">
        <f>IF(Table1[[#This Row],[Ticket Status]]="Closed","Yes","No")</f>
        <v>Yes</v>
      </c>
      <c r="V4891" s="4" t="str">
        <f>IF(Table1[[#This Row],[Ticket Status]]="Pending Customer Response","Yes","No")</f>
        <v>No</v>
      </c>
      <c r="W4891" s="5">
        <f ca="1">COUNTIFS(Table1[Agent_name],Table1[[#This Row],[Agent_name]],Table1[Month],Table1[[#This Row],[Month]])/160</f>
        <v>0.30625000000000002</v>
      </c>
    </row>
    <row r="4892" spans="1:23" x14ac:dyDescent="0.25">
      <c r="A4892">
        <v>4891</v>
      </c>
      <c r="B4892" t="s">
        <v>15924</v>
      </c>
      <c r="C4892" t="s">
        <v>15925</v>
      </c>
      <c r="D4892">
        <v>55</v>
      </c>
      <c r="E4892" t="s">
        <v>19</v>
      </c>
      <c r="F4892" t="s">
        <v>117</v>
      </c>
      <c r="G4892" s="1">
        <v>44011</v>
      </c>
      <c r="H4892" t="s">
        <v>21</v>
      </c>
      <c r="I4892" t="s">
        <v>31</v>
      </c>
      <c r="J4892" s="3" t="s">
        <v>15926</v>
      </c>
      <c r="K4892" t="s">
        <v>39</v>
      </c>
      <c r="L4892" t="s">
        <v>15927</v>
      </c>
      <c r="M4892" t="s">
        <v>143</v>
      </c>
      <c r="N4892" t="s">
        <v>55</v>
      </c>
      <c r="O4892" s="2">
        <v>45078.550625000003</v>
      </c>
      <c r="P4892" s="2">
        <v>45078.349930555552</v>
      </c>
      <c r="Q4892">
        <v>1</v>
      </c>
      <c r="R4892" t="str">
        <f t="shared" ca="1" si="76"/>
        <v>Mohit</v>
      </c>
      <c r="S4892" t="str">
        <f>IFERROR(TEXT(DATEVALUE(LEFT(Table1[[#This Row],[Date of Purchase]],10)), "MMMM"), TEXT(Table1[[#This Row],[Date of Purchase]], "MMMM"))</f>
        <v>June</v>
      </c>
      <c r="T4892" t="str">
        <f>IF(OR(
  AND(Table1[[#This Row],[Ticket Priority]]="Critical", Table1[[#This Row],[Ticket Status]]&lt;&gt;"Closed"),
  AND(Table1[[#This Row],[Ticket Priority]]="High", Table1[[#This Row],[Ticket Status]]="Open")
), "Yes", "No")</f>
        <v>No</v>
      </c>
      <c r="U4892" s="4" t="str">
        <f>IF(Table1[[#This Row],[Ticket Status]]="Closed","Yes","No")</f>
        <v>Yes</v>
      </c>
      <c r="V4892" s="4" t="str">
        <f>IF(Table1[[#This Row],[Ticket Status]]="Pending Customer Response","Yes","No")</f>
        <v>No</v>
      </c>
      <c r="W4892" s="5">
        <f ca="1">COUNTIFS(Table1[Agent_name],Table1[[#This Row],[Agent_name]],Table1[Month],Table1[[#This Row],[Month]])/160</f>
        <v>0.41875000000000001</v>
      </c>
    </row>
    <row r="4893" spans="1:23" x14ac:dyDescent="0.25">
      <c r="A4893">
        <v>4892</v>
      </c>
      <c r="B4893" t="s">
        <v>15928</v>
      </c>
      <c r="C4893" t="s">
        <v>15929</v>
      </c>
      <c r="D4893">
        <v>27</v>
      </c>
      <c r="E4893" t="s">
        <v>29</v>
      </c>
      <c r="F4893" t="s">
        <v>383</v>
      </c>
      <c r="G4893" s="1">
        <v>44011</v>
      </c>
      <c r="H4893" t="s">
        <v>67</v>
      </c>
      <c r="I4893" t="s">
        <v>99</v>
      </c>
      <c r="J4893" s="3" t="s">
        <v>15930</v>
      </c>
      <c r="K4893" t="s">
        <v>39</v>
      </c>
      <c r="L4893" t="s">
        <v>15931</v>
      </c>
      <c r="M4893" t="s">
        <v>41</v>
      </c>
      <c r="N4893" t="s">
        <v>33</v>
      </c>
      <c r="O4893" s="2">
        <v>45078.004803240743</v>
      </c>
      <c r="P4893" s="2">
        <v>45078.245081018518</v>
      </c>
      <c r="Q4893">
        <v>4</v>
      </c>
      <c r="R4893" t="str">
        <f t="shared" ca="1" si="76"/>
        <v>Arjun</v>
      </c>
      <c r="S4893" t="str">
        <f>IFERROR(TEXT(DATEVALUE(LEFT(Table1[[#This Row],[Date of Purchase]],10)), "MMMM"), TEXT(Table1[[#This Row],[Date of Purchase]], "MMMM"))</f>
        <v>June</v>
      </c>
      <c r="T4893" t="str">
        <f>IF(OR(
  AND(Table1[[#This Row],[Ticket Priority]]="Critical", Table1[[#This Row],[Ticket Status]]&lt;&gt;"Closed"),
  AND(Table1[[#This Row],[Ticket Priority]]="High", Table1[[#This Row],[Ticket Status]]="Open")
), "Yes", "No")</f>
        <v>No</v>
      </c>
      <c r="U4893" s="4" t="str">
        <f>IF(Table1[[#This Row],[Ticket Status]]="Closed","Yes","No")</f>
        <v>Yes</v>
      </c>
      <c r="V4893" s="4" t="str">
        <f>IF(Table1[[#This Row],[Ticket Status]]="Pending Customer Response","Yes","No")</f>
        <v>No</v>
      </c>
      <c r="W4893" s="5">
        <f ca="1">COUNTIFS(Table1[Agent_name],Table1[[#This Row],[Agent_name]],Table1[Month],Table1[[#This Row],[Month]])/160</f>
        <v>0.28749999999999998</v>
      </c>
    </row>
    <row r="4894" spans="1:23" x14ac:dyDescent="0.25">
      <c r="A4894">
        <v>4893</v>
      </c>
      <c r="B4894" t="s">
        <v>15932</v>
      </c>
      <c r="C4894" t="s">
        <v>15933</v>
      </c>
      <c r="D4894">
        <v>42</v>
      </c>
      <c r="E4894" t="s">
        <v>19</v>
      </c>
      <c r="F4894" t="s">
        <v>397</v>
      </c>
      <c r="G4894" s="1">
        <v>44491</v>
      </c>
      <c r="H4894" t="s">
        <v>59</v>
      </c>
      <c r="I4894" t="s">
        <v>59</v>
      </c>
      <c r="J4894" s="3" t="s">
        <v>1230</v>
      </c>
      <c r="K4894" t="s">
        <v>24</v>
      </c>
      <c r="M4894" t="s">
        <v>143</v>
      </c>
      <c r="N4894" t="s">
        <v>33</v>
      </c>
      <c r="O4894" s="2">
        <v>45078.5937037037</v>
      </c>
      <c r="R4894" t="str">
        <f t="shared" ca="1" si="76"/>
        <v>Mohit</v>
      </c>
      <c r="S4894" t="str">
        <f>IFERROR(TEXT(DATEVALUE(LEFT(Table1[[#This Row],[Date of Purchase]],10)), "MMMM"), TEXT(Table1[[#This Row],[Date of Purchase]], "MMMM"))</f>
        <v>October</v>
      </c>
      <c r="T4894" t="str">
        <f>IF(OR(
  AND(Table1[[#This Row],[Ticket Priority]]="Critical", Table1[[#This Row],[Ticket Status]]&lt;&gt;"Closed"),
  AND(Table1[[#This Row],[Ticket Priority]]="High", Table1[[#This Row],[Ticket Status]]="Open")
), "Yes", "No")</f>
        <v>No</v>
      </c>
      <c r="U4894" s="4" t="str">
        <f>IF(Table1[[#This Row],[Ticket Status]]="Closed","Yes","No")</f>
        <v>No</v>
      </c>
      <c r="V4894" s="4" t="str">
        <f>IF(Table1[[#This Row],[Ticket Status]]="Pending Customer Response","Yes","No")</f>
        <v>Yes</v>
      </c>
      <c r="W4894" s="5">
        <f ca="1">COUNTIFS(Table1[Agent_name],Table1[[#This Row],[Agent_name]],Table1[Month],Table1[[#This Row],[Month]])/160</f>
        <v>0.49375000000000002</v>
      </c>
    </row>
    <row r="4895" spans="1:23" x14ac:dyDescent="0.25">
      <c r="A4895">
        <v>4894</v>
      </c>
      <c r="B4895" t="s">
        <v>15934</v>
      </c>
      <c r="C4895" t="s">
        <v>15935</v>
      </c>
      <c r="D4895">
        <v>41</v>
      </c>
      <c r="E4895" t="s">
        <v>19</v>
      </c>
      <c r="F4895" t="s">
        <v>107</v>
      </c>
      <c r="G4895" s="1">
        <v>44559</v>
      </c>
      <c r="H4895" t="s">
        <v>59</v>
      </c>
      <c r="I4895" t="s">
        <v>37</v>
      </c>
      <c r="J4895" s="3" t="s">
        <v>15936</v>
      </c>
      <c r="K4895" t="s">
        <v>24</v>
      </c>
      <c r="M4895" t="s">
        <v>89</v>
      </c>
      <c r="N4895" t="s">
        <v>55</v>
      </c>
      <c r="O4895" s="2">
        <v>45078.509699074071</v>
      </c>
      <c r="R4895" t="str">
        <f t="shared" ca="1" si="76"/>
        <v>Meera</v>
      </c>
      <c r="S4895" t="str">
        <f>IFERROR(TEXT(DATEVALUE(LEFT(Table1[[#This Row],[Date of Purchase]],10)), "MMMM"), TEXT(Table1[[#This Row],[Date of Purchase]], "MMMM"))</f>
        <v>December</v>
      </c>
      <c r="T4895" t="str">
        <f>IF(OR(
  AND(Table1[[#This Row],[Ticket Priority]]="Critical", Table1[[#This Row],[Ticket Status]]&lt;&gt;"Closed"),
  AND(Table1[[#This Row],[Ticket Priority]]="High", Table1[[#This Row],[Ticket Status]]="Open")
), "Yes", "No")</f>
        <v>No</v>
      </c>
      <c r="U4895" s="4" t="str">
        <f>IF(Table1[[#This Row],[Ticket Status]]="Closed","Yes","No")</f>
        <v>No</v>
      </c>
      <c r="V4895" s="4" t="str">
        <f>IF(Table1[[#This Row],[Ticket Status]]="Pending Customer Response","Yes","No")</f>
        <v>Yes</v>
      </c>
      <c r="W4895" s="5">
        <f ca="1">COUNTIFS(Table1[Agent_name],Table1[[#This Row],[Agent_name]],Table1[Month],Table1[[#This Row],[Month]])/160</f>
        <v>0.24374999999999999</v>
      </c>
    </row>
    <row r="4896" spans="1:23" x14ac:dyDescent="0.25">
      <c r="A4896">
        <v>4895</v>
      </c>
      <c r="B4896" t="s">
        <v>15937</v>
      </c>
      <c r="C4896" t="s">
        <v>15938</v>
      </c>
      <c r="D4896">
        <v>62</v>
      </c>
      <c r="E4896" t="s">
        <v>19</v>
      </c>
      <c r="F4896" t="s">
        <v>157</v>
      </c>
      <c r="G4896" s="1">
        <v>44298</v>
      </c>
      <c r="H4896" t="s">
        <v>67</v>
      </c>
      <c r="I4896" t="s">
        <v>113</v>
      </c>
      <c r="J4896" s="3" t="s">
        <v>15939</v>
      </c>
      <c r="K4896" t="s">
        <v>39</v>
      </c>
      <c r="L4896" t="s">
        <v>15940</v>
      </c>
      <c r="M4896" t="s">
        <v>89</v>
      </c>
      <c r="N4896" t="s">
        <v>55</v>
      </c>
      <c r="O4896" s="2">
        <v>45078.714583333334</v>
      </c>
      <c r="P4896" s="2">
        <v>45078.293749999997</v>
      </c>
      <c r="Q4896">
        <v>3</v>
      </c>
      <c r="R4896" t="str">
        <f t="shared" ca="1" si="76"/>
        <v>Meera</v>
      </c>
      <c r="S4896" t="str">
        <f>IFERROR(TEXT(DATEVALUE(LEFT(Table1[[#This Row],[Date of Purchase]],10)), "MMMM"), TEXT(Table1[[#This Row],[Date of Purchase]], "MMMM"))</f>
        <v>April</v>
      </c>
      <c r="T4896" t="str">
        <f>IF(OR(
  AND(Table1[[#This Row],[Ticket Priority]]="Critical", Table1[[#This Row],[Ticket Status]]&lt;&gt;"Closed"),
  AND(Table1[[#This Row],[Ticket Priority]]="High", Table1[[#This Row],[Ticket Status]]="Open")
), "Yes", "No")</f>
        <v>No</v>
      </c>
      <c r="U4896" s="4" t="str">
        <f>IF(Table1[[#This Row],[Ticket Status]]="Closed","Yes","No")</f>
        <v>Yes</v>
      </c>
      <c r="V4896" s="4" t="str">
        <f>IF(Table1[[#This Row],[Ticket Status]]="Pending Customer Response","Yes","No")</f>
        <v>No</v>
      </c>
      <c r="W4896" s="5">
        <f ca="1">COUNTIFS(Table1[Agent_name],Table1[[#This Row],[Agent_name]],Table1[Month],Table1[[#This Row],[Month]])/160</f>
        <v>0.16250000000000001</v>
      </c>
    </row>
    <row r="4897" spans="1:23" x14ac:dyDescent="0.25">
      <c r="A4897">
        <v>4896</v>
      </c>
      <c r="B4897" t="s">
        <v>15941</v>
      </c>
      <c r="C4897" t="s">
        <v>15942</v>
      </c>
      <c r="D4897">
        <v>32</v>
      </c>
      <c r="E4897" t="s">
        <v>58</v>
      </c>
      <c r="F4897" t="s">
        <v>30</v>
      </c>
      <c r="G4897" s="1">
        <v>44479</v>
      </c>
      <c r="H4897" t="s">
        <v>59</v>
      </c>
      <c r="I4897" t="s">
        <v>93</v>
      </c>
      <c r="J4897" s="3" t="s">
        <v>15943</v>
      </c>
      <c r="K4897" t="s">
        <v>24</v>
      </c>
      <c r="M4897" t="s">
        <v>89</v>
      </c>
      <c r="N4897" t="s">
        <v>26</v>
      </c>
      <c r="O4897" s="2">
        <v>45078.243761574071</v>
      </c>
      <c r="R4897" t="str">
        <f t="shared" ca="1" si="76"/>
        <v>Divya</v>
      </c>
      <c r="S4897" t="str">
        <f>IFERROR(TEXT(DATEVALUE(LEFT(Table1[[#This Row],[Date of Purchase]],10)), "MMMM"), TEXT(Table1[[#This Row],[Date of Purchase]], "MMMM"))</f>
        <v>October</v>
      </c>
      <c r="T4897" t="str">
        <f>IF(OR(
  AND(Table1[[#This Row],[Ticket Priority]]="Critical", Table1[[#This Row],[Ticket Status]]&lt;&gt;"Closed"),
  AND(Table1[[#This Row],[Ticket Priority]]="High", Table1[[#This Row],[Ticket Status]]="Open")
), "Yes", "No")</f>
        <v>No</v>
      </c>
      <c r="U4897" s="4" t="str">
        <f>IF(Table1[[#This Row],[Ticket Status]]="Closed","Yes","No")</f>
        <v>No</v>
      </c>
      <c r="V4897" s="4" t="str">
        <f>IF(Table1[[#This Row],[Ticket Status]]="Pending Customer Response","Yes","No")</f>
        <v>Yes</v>
      </c>
      <c r="W4897" s="5">
        <f ca="1">COUNTIFS(Table1[Agent_name],Table1[[#This Row],[Agent_name]],Table1[Month],Table1[[#This Row],[Month]])/160</f>
        <v>0.25</v>
      </c>
    </row>
    <row r="4898" spans="1:23" x14ac:dyDescent="0.25">
      <c r="A4898">
        <v>4897</v>
      </c>
      <c r="B4898" t="s">
        <v>15944</v>
      </c>
      <c r="C4898" t="s">
        <v>14739</v>
      </c>
      <c r="D4898">
        <v>46</v>
      </c>
      <c r="E4898" t="s">
        <v>29</v>
      </c>
      <c r="F4898" t="s">
        <v>173</v>
      </c>
      <c r="G4898" s="1">
        <v>43993</v>
      </c>
      <c r="H4898" t="s">
        <v>66</v>
      </c>
      <c r="I4898" t="s">
        <v>77</v>
      </c>
      <c r="J4898" s="3" t="s">
        <v>15945</v>
      </c>
      <c r="K4898" t="s">
        <v>24</v>
      </c>
      <c r="M4898" t="s">
        <v>25</v>
      </c>
      <c r="N4898" t="s">
        <v>26</v>
      </c>
      <c r="O4898" s="2">
        <v>45078.467395833337</v>
      </c>
      <c r="R4898" t="str">
        <f t="shared" ca="1" si="76"/>
        <v>Sara</v>
      </c>
      <c r="S4898" t="str">
        <f>IFERROR(TEXT(DATEVALUE(LEFT(Table1[[#This Row],[Date of Purchase]],10)), "MMMM"), TEXT(Table1[[#This Row],[Date of Purchase]], "MMMM"))</f>
        <v>June</v>
      </c>
      <c r="T4898" t="str">
        <f>IF(OR(
  AND(Table1[[#This Row],[Ticket Priority]]="Critical", Table1[[#This Row],[Ticket Status]]&lt;&gt;"Closed"),
  AND(Table1[[#This Row],[Ticket Priority]]="High", Table1[[#This Row],[Ticket Status]]="Open")
), "Yes", "No")</f>
        <v>Yes</v>
      </c>
      <c r="U4898" s="4" t="str">
        <f>IF(Table1[[#This Row],[Ticket Status]]="Closed","Yes","No")</f>
        <v>No</v>
      </c>
      <c r="V4898" s="4" t="str">
        <f>IF(Table1[[#This Row],[Ticket Status]]="Pending Customer Response","Yes","No")</f>
        <v>Yes</v>
      </c>
      <c r="W4898" s="5">
        <f ca="1">COUNTIFS(Table1[Agent_name],Table1[[#This Row],[Agent_name]],Table1[Month],Table1[[#This Row],[Month]])/160</f>
        <v>0.65</v>
      </c>
    </row>
    <row r="4899" spans="1:23" x14ac:dyDescent="0.25">
      <c r="A4899">
        <v>4898</v>
      </c>
      <c r="B4899" t="s">
        <v>15946</v>
      </c>
      <c r="C4899" t="s">
        <v>15947</v>
      </c>
      <c r="D4899">
        <v>66</v>
      </c>
      <c r="E4899" t="s">
        <v>58</v>
      </c>
      <c r="F4899" t="s">
        <v>92</v>
      </c>
      <c r="G4899" s="1">
        <v>44461</v>
      </c>
      <c r="H4899" t="s">
        <v>66</v>
      </c>
      <c r="I4899" t="s">
        <v>150</v>
      </c>
      <c r="J4899" s="3" t="s">
        <v>15948</v>
      </c>
      <c r="K4899" t="s">
        <v>39</v>
      </c>
      <c r="L4899" t="s">
        <v>15949</v>
      </c>
      <c r="M4899" t="s">
        <v>41</v>
      </c>
      <c r="N4899" t="s">
        <v>26</v>
      </c>
      <c r="O4899" s="2">
        <v>45078.072974537034</v>
      </c>
      <c r="P4899" s="2">
        <v>45078.266724537039</v>
      </c>
      <c r="Q4899">
        <v>3</v>
      </c>
      <c r="R4899" t="str">
        <f t="shared" ca="1" si="76"/>
        <v>Divya</v>
      </c>
      <c r="S4899" t="str">
        <f>IFERROR(TEXT(DATEVALUE(LEFT(Table1[[#This Row],[Date of Purchase]],10)), "MMMM"), TEXT(Table1[[#This Row],[Date of Purchase]], "MMMM"))</f>
        <v>September</v>
      </c>
      <c r="T4899" t="str">
        <f>IF(OR(
  AND(Table1[[#This Row],[Ticket Priority]]="Critical", Table1[[#This Row],[Ticket Status]]&lt;&gt;"Closed"),
  AND(Table1[[#This Row],[Ticket Priority]]="High", Table1[[#This Row],[Ticket Status]]="Open")
), "Yes", "No")</f>
        <v>No</v>
      </c>
      <c r="U4899" s="4" t="str">
        <f>IF(Table1[[#This Row],[Ticket Status]]="Closed","Yes","No")</f>
        <v>Yes</v>
      </c>
      <c r="V4899" s="4" t="str">
        <f>IF(Table1[[#This Row],[Ticket Status]]="Pending Customer Response","Yes","No")</f>
        <v>No</v>
      </c>
      <c r="W4899" s="5">
        <f ca="1">COUNTIFS(Table1[Agent_name],Table1[[#This Row],[Agent_name]],Table1[Month],Table1[[#This Row],[Month]])/160</f>
        <v>0.21875</v>
      </c>
    </row>
    <row r="4900" spans="1:23" x14ac:dyDescent="0.25">
      <c r="A4900">
        <v>4899</v>
      </c>
      <c r="B4900" t="s">
        <v>15950</v>
      </c>
      <c r="C4900" t="s">
        <v>15951</v>
      </c>
      <c r="D4900">
        <v>31</v>
      </c>
      <c r="E4900" t="s">
        <v>29</v>
      </c>
      <c r="F4900" t="s">
        <v>157</v>
      </c>
      <c r="G4900" s="1">
        <v>44387</v>
      </c>
      <c r="H4900" t="s">
        <v>66</v>
      </c>
      <c r="I4900" t="s">
        <v>150</v>
      </c>
      <c r="J4900" s="3" t="s">
        <v>15952</v>
      </c>
      <c r="K4900" t="s">
        <v>62</v>
      </c>
      <c r="M4900" t="s">
        <v>41</v>
      </c>
      <c r="N4900" t="s">
        <v>26</v>
      </c>
      <c r="R4900" t="str">
        <f t="shared" ca="1" si="76"/>
        <v>Ravi</v>
      </c>
      <c r="S4900" t="str">
        <f>IFERROR(TEXT(DATEVALUE(LEFT(Table1[[#This Row],[Date of Purchase]],10)), "MMMM"), TEXT(Table1[[#This Row],[Date of Purchase]], "MMMM"))</f>
        <v>July</v>
      </c>
      <c r="T4900" t="str">
        <f>IF(OR(
  AND(Table1[[#This Row],[Ticket Priority]]="Critical", Table1[[#This Row],[Ticket Status]]&lt;&gt;"Closed"),
  AND(Table1[[#This Row],[Ticket Priority]]="High", Table1[[#This Row],[Ticket Status]]="Open")
), "Yes", "No")</f>
        <v>No</v>
      </c>
      <c r="U4900" s="4" t="str">
        <f>IF(Table1[[#This Row],[Ticket Status]]="Closed","Yes","No")</f>
        <v>No</v>
      </c>
      <c r="V4900" s="4" t="str">
        <f>IF(Table1[[#This Row],[Ticket Status]]="Pending Customer Response","Yes","No")</f>
        <v>No</v>
      </c>
      <c r="W4900" s="5">
        <f ca="1">COUNTIFS(Table1[Agent_name],Table1[[#This Row],[Agent_name]],Table1[Month],Table1[[#This Row],[Month]])/160</f>
        <v>0.66249999999999998</v>
      </c>
    </row>
    <row r="4901" spans="1:23" x14ac:dyDescent="0.25">
      <c r="A4901">
        <v>4900</v>
      </c>
      <c r="B4901" t="s">
        <v>15953</v>
      </c>
      <c r="C4901" t="s">
        <v>15954</v>
      </c>
      <c r="D4901">
        <v>49</v>
      </c>
      <c r="E4901" t="s">
        <v>19</v>
      </c>
      <c r="F4901" t="s">
        <v>92</v>
      </c>
      <c r="G4901" s="1">
        <v>44477</v>
      </c>
      <c r="H4901" t="s">
        <v>45</v>
      </c>
      <c r="I4901" t="s">
        <v>67</v>
      </c>
      <c r="J4901" s="3" t="s">
        <v>15955</v>
      </c>
      <c r="K4901" t="s">
        <v>24</v>
      </c>
      <c r="M4901" t="s">
        <v>25</v>
      </c>
      <c r="N4901" t="s">
        <v>55</v>
      </c>
      <c r="O4901" s="2">
        <v>45078.363275462965</v>
      </c>
      <c r="R4901" t="str">
        <f t="shared" ca="1" si="76"/>
        <v>Mohit</v>
      </c>
      <c r="S4901" t="str">
        <f>IFERROR(TEXT(DATEVALUE(LEFT(Table1[[#This Row],[Date of Purchase]],10)), "MMMM"), TEXT(Table1[[#This Row],[Date of Purchase]], "MMMM"))</f>
        <v>October</v>
      </c>
      <c r="T4901" t="str">
        <f>IF(OR(
  AND(Table1[[#This Row],[Ticket Priority]]="Critical", Table1[[#This Row],[Ticket Status]]&lt;&gt;"Closed"),
  AND(Table1[[#This Row],[Ticket Priority]]="High", Table1[[#This Row],[Ticket Status]]="Open")
), "Yes", "No")</f>
        <v>Yes</v>
      </c>
      <c r="U4901" s="4" t="str">
        <f>IF(Table1[[#This Row],[Ticket Status]]="Closed","Yes","No")</f>
        <v>No</v>
      </c>
      <c r="V4901" s="4" t="str">
        <f>IF(Table1[[#This Row],[Ticket Status]]="Pending Customer Response","Yes","No")</f>
        <v>Yes</v>
      </c>
      <c r="W4901" s="5">
        <f ca="1">COUNTIFS(Table1[Agent_name],Table1[[#This Row],[Agent_name]],Table1[Month],Table1[[#This Row],[Month]])/160</f>
        <v>0.49375000000000002</v>
      </c>
    </row>
    <row r="4902" spans="1:23" x14ac:dyDescent="0.25">
      <c r="A4902">
        <v>4901</v>
      </c>
      <c r="B4902" t="s">
        <v>15956</v>
      </c>
      <c r="C4902" t="s">
        <v>15957</v>
      </c>
      <c r="D4902">
        <v>27</v>
      </c>
      <c r="E4902" t="s">
        <v>29</v>
      </c>
      <c r="F4902" t="s">
        <v>44</v>
      </c>
      <c r="G4902" s="1">
        <v>44205</v>
      </c>
      <c r="H4902" t="s">
        <v>59</v>
      </c>
      <c r="I4902" t="s">
        <v>22</v>
      </c>
      <c r="J4902" s="3" t="s">
        <v>15958</v>
      </c>
      <c r="K4902" t="s">
        <v>24</v>
      </c>
      <c r="M4902" t="s">
        <v>25</v>
      </c>
      <c r="N4902" t="s">
        <v>55</v>
      </c>
      <c r="O4902" s="2">
        <v>45078.12232638889</v>
      </c>
      <c r="R4902" t="str">
        <f t="shared" ca="1" si="76"/>
        <v>Priya</v>
      </c>
      <c r="S4902" t="str">
        <f>IFERROR(TEXT(DATEVALUE(LEFT(Table1[[#This Row],[Date of Purchase]],10)), "MMMM"), TEXT(Table1[[#This Row],[Date of Purchase]], "MMMM"))</f>
        <v>January</v>
      </c>
      <c r="T4902" t="str">
        <f>IF(OR(
  AND(Table1[[#This Row],[Ticket Priority]]="Critical", Table1[[#This Row],[Ticket Status]]&lt;&gt;"Closed"),
  AND(Table1[[#This Row],[Ticket Priority]]="High", Table1[[#This Row],[Ticket Status]]="Open")
), "Yes", "No")</f>
        <v>Yes</v>
      </c>
      <c r="U4902" s="4" t="str">
        <f>IF(Table1[[#This Row],[Ticket Status]]="Closed","Yes","No")</f>
        <v>No</v>
      </c>
      <c r="V4902" s="4" t="str">
        <f>IF(Table1[[#This Row],[Ticket Status]]="Pending Customer Response","Yes","No")</f>
        <v>Yes</v>
      </c>
      <c r="W4902" s="5">
        <f ca="1">COUNTIFS(Table1[Agent_name],Table1[[#This Row],[Agent_name]],Table1[Month],Table1[[#This Row],[Month]])/160</f>
        <v>0.51875000000000004</v>
      </c>
    </row>
    <row r="4903" spans="1:23" x14ac:dyDescent="0.25">
      <c r="A4903">
        <v>4902</v>
      </c>
      <c r="B4903" t="s">
        <v>15959</v>
      </c>
      <c r="C4903" t="s">
        <v>15960</v>
      </c>
      <c r="D4903">
        <v>65</v>
      </c>
      <c r="E4903" t="s">
        <v>58</v>
      </c>
      <c r="F4903" t="s">
        <v>219</v>
      </c>
      <c r="G4903" s="1">
        <v>44317</v>
      </c>
      <c r="H4903" t="s">
        <v>59</v>
      </c>
      <c r="I4903" t="s">
        <v>99</v>
      </c>
      <c r="J4903" s="3" t="s">
        <v>15961</v>
      </c>
      <c r="K4903" t="s">
        <v>39</v>
      </c>
      <c r="L4903" t="s">
        <v>15962</v>
      </c>
      <c r="M4903" t="s">
        <v>143</v>
      </c>
      <c r="N4903" t="s">
        <v>26</v>
      </c>
      <c r="O4903" s="2">
        <v>45078.405671296299</v>
      </c>
      <c r="P4903" s="2">
        <v>45078.569560185184</v>
      </c>
      <c r="Q4903">
        <v>3</v>
      </c>
      <c r="R4903" t="str">
        <f t="shared" ca="1" si="76"/>
        <v>Divya</v>
      </c>
      <c r="S4903" t="str">
        <f>IFERROR(TEXT(DATEVALUE(LEFT(Table1[[#This Row],[Date of Purchase]],10)), "MMMM"), TEXT(Table1[[#This Row],[Date of Purchase]], "MMMM"))</f>
        <v>May</v>
      </c>
      <c r="T4903" t="str">
        <f>IF(OR(
  AND(Table1[[#This Row],[Ticket Priority]]="Critical", Table1[[#This Row],[Ticket Status]]&lt;&gt;"Closed"),
  AND(Table1[[#This Row],[Ticket Priority]]="High", Table1[[#This Row],[Ticket Status]]="Open")
), "Yes", "No")</f>
        <v>No</v>
      </c>
      <c r="U4903" s="4" t="str">
        <f>IF(Table1[[#This Row],[Ticket Status]]="Closed","Yes","No")</f>
        <v>Yes</v>
      </c>
      <c r="V4903" s="4" t="str">
        <f>IF(Table1[[#This Row],[Ticket Status]]="Pending Customer Response","Yes","No")</f>
        <v>No</v>
      </c>
      <c r="W4903" s="5">
        <f ca="1">COUNTIFS(Table1[Agent_name],Table1[[#This Row],[Agent_name]],Table1[Month],Table1[[#This Row],[Month]])/160</f>
        <v>0.23125000000000001</v>
      </c>
    </row>
    <row r="4904" spans="1:23" x14ac:dyDescent="0.25">
      <c r="A4904">
        <v>4903</v>
      </c>
      <c r="B4904" t="s">
        <v>15963</v>
      </c>
      <c r="C4904" t="s">
        <v>15964</v>
      </c>
      <c r="D4904">
        <v>47</v>
      </c>
      <c r="E4904" t="s">
        <v>29</v>
      </c>
      <c r="F4904" t="s">
        <v>134</v>
      </c>
      <c r="G4904" s="1">
        <v>43965</v>
      </c>
      <c r="H4904" t="s">
        <v>67</v>
      </c>
      <c r="I4904" t="s">
        <v>52</v>
      </c>
      <c r="J4904" s="3" t="s">
        <v>15965</v>
      </c>
      <c r="K4904" t="s">
        <v>39</v>
      </c>
      <c r="L4904" t="s">
        <v>15966</v>
      </c>
      <c r="M4904" t="s">
        <v>25</v>
      </c>
      <c r="N4904" t="s">
        <v>55</v>
      </c>
      <c r="O4904" s="2">
        <v>45078.309166666666</v>
      </c>
      <c r="P4904" s="2">
        <v>45078.894583333335</v>
      </c>
      <c r="Q4904">
        <v>5</v>
      </c>
      <c r="R4904" t="str">
        <f t="shared" ca="1" si="76"/>
        <v>Mohit</v>
      </c>
      <c r="S4904" t="str">
        <f>IFERROR(TEXT(DATEVALUE(LEFT(Table1[[#This Row],[Date of Purchase]],10)), "MMMM"), TEXT(Table1[[#This Row],[Date of Purchase]], "MMMM"))</f>
        <v>May</v>
      </c>
      <c r="T4904" t="str">
        <f>IF(OR(
  AND(Table1[[#This Row],[Ticket Priority]]="Critical", Table1[[#This Row],[Ticket Status]]&lt;&gt;"Closed"),
  AND(Table1[[#This Row],[Ticket Priority]]="High", Table1[[#This Row],[Ticket Status]]="Open")
), "Yes", "No")</f>
        <v>No</v>
      </c>
      <c r="U4904" s="4" t="str">
        <f>IF(Table1[[#This Row],[Ticket Status]]="Closed","Yes","No")</f>
        <v>Yes</v>
      </c>
      <c r="V4904" s="4" t="str">
        <f>IF(Table1[[#This Row],[Ticket Status]]="Pending Customer Response","Yes","No")</f>
        <v>No</v>
      </c>
      <c r="W4904" s="5">
        <f ca="1">COUNTIFS(Table1[Agent_name],Table1[[#This Row],[Agent_name]],Table1[Month],Table1[[#This Row],[Month]])/160</f>
        <v>0.45624999999999999</v>
      </c>
    </row>
    <row r="4905" spans="1:23" x14ac:dyDescent="0.25">
      <c r="A4905">
        <v>4904</v>
      </c>
      <c r="B4905" t="s">
        <v>15967</v>
      </c>
      <c r="C4905" t="s">
        <v>15968</v>
      </c>
      <c r="D4905">
        <v>19</v>
      </c>
      <c r="E4905" t="s">
        <v>58</v>
      </c>
      <c r="F4905" t="s">
        <v>207</v>
      </c>
      <c r="G4905" s="1">
        <v>44549</v>
      </c>
      <c r="H4905" t="s">
        <v>67</v>
      </c>
      <c r="I4905" t="s">
        <v>67</v>
      </c>
      <c r="J4905" s="3" t="s">
        <v>15969</v>
      </c>
      <c r="K4905" t="s">
        <v>62</v>
      </c>
      <c r="M4905" t="s">
        <v>143</v>
      </c>
      <c r="N4905" t="s">
        <v>83</v>
      </c>
      <c r="Q4905">
        <v>5</v>
      </c>
      <c r="R4905" t="str">
        <f t="shared" ca="1" si="76"/>
        <v>Sara</v>
      </c>
      <c r="S4905" t="str">
        <f>IFERROR(TEXT(DATEVALUE(LEFT(Table1[[#This Row],[Date of Purchase]],10)), "MMMM"), TEXT(Table1[[#This Row],[Date of Purchase]], "MMMM"))</f>
        <v>December</v>
      </c>
      <c r="T4905" t="str">
        <f>IF(OR(
  AND(Table1[[#This Row],[Ticket Priority]]="Critical", Table1[[#This Row],[Ticket Status]]&lt;&gt;"Closed"),
  AND(Table1[[#This Row],[Ticket Priority]]="High", Table1[[#This Row],[Ticket Status]]="Open")
), "Yes", "No")</f>
        <v>No</v>
      </c>
      <c r="U4905" s="4" t="str">
        <f>IF(Table1[[#This Row],[Ticket Status]]="Closed","Yes","No")</f>
        <v>No</v>
      </c>
      <c r="V4905" s="4" t="str">
        <f>IF(Table1[[#This Row],[Ticket Status]]="Pending Customer Response","Yes","No")</f>
        <v>No</v>
      </c>
      <c r="W4905" s="5">
        <f ca="1">COUNTIFS(Table1[Agent_name],Table1[[#This Row],[Agent_name]],Table1[Month],Table1[[#This Row],[Month]])/160</f>
        <v>0.55625000000000002</v>
      </c>
    </row>
    <row r="4906" spans="1:23" x14ac:dyDescent="0.25">
      <c r="A4906">
        <v>4905</v>
      </c>
      <c r="B4906" t="s">
        <v>15970</v>
      </c>
      <c r="C4906" t="s">
        <v>15971</v>
      </c>
      <c r="D4906">
        <v>53</v>
      </c>
      <c r="E4906" t="s">
        <v>19</v>
      </c>
      <c r="F4906" t="s">
        <v>112</v>
      </c>
      <c r="G4906" s="1">
        <v>44515</v>
      </c>
      <c r="H4906" t="s">
        <v>67</v>
      </c>
      <c r="I4906" t="s">
        <v>177</v>
      </c>
      <c r="J4906" s="3" t="s">
        <v>15972</v>
      </c>
      <c r="K4906" t="s">
        <v>24</v>
      </c>
      <c r="M4906" t="s">
        <v>41</v>
      </c>
      <c r="N4906" t="s">
        <v>55</v>
      </c>
      <c r="O4906" s="2">
        <v>45078.56753472222</v>
      </c>
      <c r="R4906" t="str">
        <f t="shared" ca="1" si="76"/>
        <v>Priya</v>
      </c>
      <c r="S4906" t="str">
        <f>IFERROR(TEXT(DATEVALUE(LEFT(Table1[[#This Row],[Date of Purchase]],10)), "MMMM"), TEXT(Table1[[#This Row],[Date of Purchase]], "MMMM"))</f>
        <v>November</v>
      </c>
      <c r="T4906" t="str">
        <f>IF(OR(
  AND(Table1[[#This Row],[Ticket Priority]]="Critical", Table1[[#This Row],[Ticket Status]]&lt;&gt;"Closed"),
  AND(Table1[[#This Row],[Ticket Priority]]="High", Table1[[#This Row],[Ticket Status]]="Open")
), "Yes", "No")</f>
        <v>No</v>
      </c>
      <c r="U4906" s="4" t="str">
        <f>IF(Table1[[#This Row],[Ticket Status]]="Closed","Yes","No")</f>
        <v>No</v>
      </c>
      <c r="V4906" s="4" t="str">
        <f>IF(Table1[[#This Row],[Ticket Status]]="Pending Customer Response","Yes","No")</f>
        <v>Yes</v>
      </c>
      <c r="W4906" s="5">
        <f ca="1">COUNTIFS(Table1[Agent_name],Table1[[#This Row],[Agent_name]],Table1[Month],Table1[[#This Row],[Month]])/160</f>
        <v>0.41249999999999998</v>
      </c>
    </row>
    <row r="4907" spans="1:23" x14ac:dyDescent="0.25">
      <c r="A4907">
        <v>4906</v>
      </c>
      <c r="B4907" t="s">
        <v>15973</v>
      </c>
      <c r="C4907" t="s">
        <v>15974</v>
      </c>
      <c r="D4907">
        <v>18</v>
      </c>
      <c r="E4907" t="s">
        <v>58</v>
      </c>
      <c r="F4907" t="s">
        <v>71</v>
      </c>
      <c r="G4907" s="1">
        <v>44506</v>
      </c>
      <c r="H4907" t="s">
        <v>66</v>
      </c>
      <c r="I4907" t="s">
        <v>72</v>
      </c>
      <c r="J4907" s="3" t="s">
        <v>15975</v>
      </c>
      <c r="K4907" t="s">
        <v>62</v>
      </c>
      <c r="M4907" t="s">
        <v>41</v>
      </c>
      <c r="N4907" t="s">
        <v>26</v>
      </c>
      <c r="Q4907">
        <v>5</v>
      </c>
      <c r="R4907" t="str">
        <f t="shared" ca="1" si="76"/>
        <v>Ravi</v>
      </c>
      <c r="S4907" t="str">
        <f>IFERROR(TEXT(DATEVALUE(LEFT(Table1[[#This Row],[Date of Purchase]],10)), "MMMM"), TEXT(Table1[[#This Row],[Date of Purchase]], "MMMM"))</f>
        <v>November</v>
      </c>
      <c r="T4907" t="str">
        <f>IF(OR(
  AND(Table1[[#This Row],[Ticket Priority]]="Critical", Table1[[#This Row],[Ticket Status]]&lt;&gt;"Closed"),
  AND(Table1[[#This Row],[Ticket Priority]]="High", Table1[[#This Row],[Ticket Status]]="Open")
), "Yes", "No")</f>
        <v>No</v>
      </c>
      <c r="U4907" s="4" t="str">
        <f>IF(Table1[[#This Row],[Ticket Status]]="Closed","Yes","No")</f>
        <v>No</v>
      </c>
      <c r="V4907" s="4" t="str">
        <f>IF(Table1[[#This Row],[Ticket Status]]="Pending Customer Response","Yes","No")</f>
        <v>No</v>
      </c>
      <c r="W4907" s="5">
        <f ca="1">COUNTIFS(Table1[Agent_name],Table1[[#This Row],[Agent_name]],Table1[Month],Table1[[#This Row],[Month]])/160</f>
        <v>0.61875000000000002</v>
      </c>
    </row>
    <row r="4908" spans="1:23" x14ac:dyDescent="0.25">
      <c r="A4908">
        <v>4907</v>
      </c>
      <c r="B4908" t="s">
        <v>15976</v>
      </c>
      <c r="C4908" t="s">
        <v>15977</v>
      </c>
      <c r="D4908">
        <v>27</v>
      </c>
      <c r="E4908" t="s">
        <v>58</v>
      </c>
      <c r="F4908" t="s">
        <v>86</v>
      </c>
      <c r="G4908" s="1">
        <v>44012</v>
      </c>
      <c r="H4908" t="s">
        <v>67</v>
      </c>
      <c r="I4908" t="s">
        <v>141</v>
      </c>
      <c r="J4908" s="3" t="s">
        <v>15978</v>
      </c>
      <c r="K4908" t="s">
        <v>24</v>
      </c>
      <c r="M4908" t="s">
        <v>143</v>
      </c>
      <c r="N4908" t="s">
        <v>55</v>
      </c>
      <c r="O4908" s="2">
        <v>45078.854375000003</v>
      </c>
      <c r="R4908" t="str">
        <f t="shared" ca="1" si="76"/>
        <v>Sara</v>
      </c>
      <c r="S4908" t="str">
        <f>IFERROR(TEXT(DATEVALUE(LEFT(Table1[[#This Row],[Date of Purchase]],10)), "MMMM"), TEXT(Table1[[#This Row],[Date of Purchase]], "MMMM"))</f>
        <v>June</v>
      </c>
      <c r="T4908" t="str">
        <f>IF(OR(
  AND(Table1[[#This Row],[Ticket Priority]]="Critical", Table1[[#This Row],[Ticket Status]]&lt;&gt;"Closed"),
  AND(Table1[[#This Row],[Ticket Priority]]="High", Table1[[#This Row],[Ticket Status]]="Open")
), "Yes", "No")</f>
        <v>No</v>
      </c>
      <c r="U4908" s="4" t="str">
        <f>IF(Table1[[#This Row],[Ticket Status]]="Closed","Yes","No")</f>
        <v>No</v>
      </c>
      <c r="V4908" s="4" t="str">
        <f>IF(Table1[[#This Row],[Ticket Status]]="Pending Customer Response","Yes","No")</f>
        <v>Yes</v>
      </c>
      <c r="W4908" s="5">
        <f ca="1">COUNTIFS(Table1[Agent_name],Table1[[#This Row],[Agent_name]],Table1[Month],Table1[[#This Row],[Month]])/160</f>
        <v>0.65</v>
      </c>
    </row>
    <row r="4909" spans="1:23" x14ac:dyDescent="0.25">
      <c r="A4909">
        <v>4908</v>
      </c>
      <c r="B4909" t="s">
        <v>15979</v>
      </c>
      <c r="C4909" t="s">
        <v>15980</v>
      </c>
      <c r="D4909">
        <v>28</v>
      </c>
      <c r="E4909" t="s">
        <v>19</v>
      </c>
      <c r="F4909" t="s">
        <v>71</v>
      </c>
      <c r="G4909" s="1">
        <v>43899</v>
      </c>
      <c r="H4909" t="s">
        <v>45</v>
      </c>
      <c r="I4909" t="s">
        <v>150</v>
      </c>
      <c r="J4909" s="3" t="s">
        <v>15981</v>
      </c>
      <c r="K4909" t="s">
        <v>62</v>
      </c>
      <c r="M4909" t="s">
        <v>89</v>
      </c>
      <c r="N4909" t="s">
        <v>83</v>
      </c>
      <c r="R4909" t="str">
        <f t="shared" ca="1" si="76"/>
        <v>Arjun</v>
      </c>
      <c r="S4909" t="str">
        <f>IFERROR(TEXT(DATEVALUE(LEFT(Table1[[#This Row],[Date of Purchase]],10)), "MMMM"), TEXT(Table1[[#This Row],[Date of Purchase]], "MMMM"))</f>
        <v>March</v>
      </c>
      <c r="T4909" t="str">
        <f>IF(OR(
  AND(Table1[[#This Row],[Ticket Priority]]="Critical", Table1[[#This Row],[Ticket Status]]&lt;&gt;"Closed"),
  AND(Table1[[#This Row],[Ticket Priority]]="High", Table1[[#This Row],[Ticket Status]]="Open")
), "Yes", "No")</f>
        <v>Yes</v>
      </c>
      <c r="U4909" s="4" t="str">
        <f>IF(Table1[[#This Row],[Ticket Status]]="Closed","Yes","No")</f>
        <v>No</v>
      </c>
      <c r="V4909" s="4" t="str">
        <f>IF(Table1[[#This Row],[Ticket Status]]="Pending Customer Response","Yes","No")</f>
        <v>No</v>
      </c>
      <c r="W4909" s="5">
        <f ca="1">COUNTIFS(Table1[Agent_name],Table1[[#This Row],[Agent_name]],Table1[Month],Table1[[#This Row],[Month]])/160</f>
        <v>0.23125000000000001</v>
      </c>
    </row>
    <row r="4910" spans="1:23" x14ac:dyDescent="0.25">
      <c r="A4910">
        <v>4909</v>
      </c>
      <c r="B4910" t="s">
        <v>15982</v>
      </c>
      <c r="C4910" t="s">
        <v>15983</v>
      </c>
      <c r="D4910">
        <v>63</v>
      </c>
      <c r="E4910" t="s">
        <v>29</v>
      </c>
      <c r="F4910" t="s">
        <v>71</v>
      </c>
      <c r="G4910" s="1">
        <v>44319</v>
      </c>
      <c r="H4910" t="s">
        <v>67</v>
      </c>
      <c r="I4910" t="s">
        <v>46</v>
      </c>
      <c r="J4910" s="3" t="s">
        <v>15984</v>
      </c>
      <c r="K4910" t="s">
        <v>39</v>
      </c>
      <c r="L4910" t="s">
        <v>15985</v>
      </c>
      <c r="M4910" t="s">
        <v>143</v>
      </c>
      <c r="N4910" t="s">
        <v>83</v>
      </c>
      <c r="O4910" s="2">
        <v>45078.911365740743</v>
      </c>
      <c r="P4910" s="2">
        <v>45078.630810185183</v>
      </c>
      <c r="Q4910">
        <v>2</v>
      </c>
      <c r="R4910" t="str">
        <f t="shared" ca="1" si="76"/>
        <v>Ravi</v>
      </c>
      <c r="S4910" t="str">
        <f>IFERROR(TEXT(DATEVALUE(LEFT(Table1[[#This Row],[Date of Purchase]],10)), "MMMM"), TEXT(Table1[[#This Row],[Date of Purchase]], "MMMM"))</f>
        <v>May</v>
      </c>
      <c r="T4910" t="str">
        <f>IF(OR(
  AND(Table1[[#This Row],[Ticket Priority]]="Critical", Table1[[#This Row],[Ticket Status]]&lt;&gt;"Closed"),
  AND(Table1[[#This Row],[Ticket Priority]]="High", Table1[[#This Row],[Ticket Status]]="Open")
), "Yes", "No")</f>
        <v>No</v>
      </c>
      <c r="U4910" s="4" t="str">
        <f>IF(Table1[[#This Row],[Ticket Status]]="Closed","Yes","No")</f>
        <v>Yes</v>
      </c>
      <c r="V4910" s="4" t="str">
        <f>IF(Table1[[#This Row],[Ticket Status]]="Pending Customer Response","Yes","No")</f>
        <v>No</v>
      </c>
      <c r="W4910" s="5">
        <f ca="1">COUNTIFS(Table1[Agent_name],Table1[[#This Row],[Agent_name]],Table1[Month],Table1[[#This Row],[Month]])/160</f>
        <v>0.67500000000000004</v>
      </c>
    </row>
    <row r="4911" spans="1:23" x14ac:dyDescent="0.25">
      <c r="A4911">
        <v>4910</v>
      </c>
      <c r="B4911" t="s">
        <v>15986</v>
      </c>
      <c r="C4911" t="s">
        <v>15987</v>
      </c>
      <c r="D4911">
        <v>42</v>
      </c>
      <c r="E4911" t="s">
        <v>19</v>
      </c>
      <c r="F4911" t="s">
        <v>383</v>
      </c>
      <c r="G4911" s="1">
        <v>44030</v>
      </c>
      <c r="H4911" t="s">
        <v>67</v>
      </c>
      <c r="I4911" t="s">
        <v>46</v>
      </c>
      <c r="J4911" s="3" t="s">
        <v>15988</v>
      </c>
      <c r="K4911" t="s">
        <v>39</v>
      </c>
      <c r="L4911" t="s">
        <v>15989</v>
      </c>
      <c r="M4911" t="s">
        <v>89</v>
      </c>
      <c r="N4911" t="s">
        <v>83</v>
      </c>
      <c r="O4911" s="2">
        <v>45078.499571759261</v>
      </c>
      <c r="P4911" s="2">
        <v>45078.498182870368</v>
      </c>
      <c r="Q4911">
        <v>2</v>
      </c>
      <c r="R4911" t="str">
        <f t="shared" ca="1" si="76"/>
        <v>Sara</v>
      </c>
      <c r="S4911" t="str">
        <f>IFERROR(TEXT(DATEVALUE(LEFT(Table1[[#This Row],[Date of Purchase]],10)), "MMMM"), TEXT(Table1[[#This Row],[Date of Purchase]], "MMMM"))</f>
        <v>July</v>
      </c>
      <c r="T4911" t="str">
        <f>IF(OR(
  AND(Table1[[#This Row],[Ticket Priority]]="Critical", Table1[[#This Row],[Ticket Status]]&lt;&gt;"Closed"),
  AND(Table1[[#This Row],[Ticket Priority]]="High", Table1[[#This Row],[Ticket Status]]="Open")
), "Yes", "No")</f>
        <v>No</v>
      </c>
      <c r="U4911" s="4" t="str">
        <f>IF(Table1[[#This Row],[Ticket Status]]="Closed","Yes","No")</f>
        <v>Yes</v>
      </c>
      <c r="V4911" s="4" t="str">
        <f>IF(Table1[[#This Row],[Ticket Status]]="Pending Customer Response","Yes","No")</f>
        <v>No</v>
      </c>
      <c r="W4911" s="5">
        <f ca="1">COUNTIFS(Table1[Agent_name],Table1[[#This Row],[Agent_name]],Table1[Month],Table1[[#This Row],[Month]])/160</f>
        <v>0.6875</v>
      </c>
    </row>
    <row r="4912" spans="1:23" x14ac:dyDescent="0.25">
      <c r="A4912">
        <v>4911</v>
      </c>
      <c r="B4912" t="s">
        <v>15990</v>
      </c>
      <c r="C4912" t="s">
        <v>15991</v>
      </c>
      <c r="D4912">
        <v>41</v>
      </c>
      <c r="E4912" t="s">
        <v>19</v>
      </c>
      <c r="F4912" t="s">
        <v>65</v>
      </c>
      <c r="G4912" s="1">
        <v>44555</v>
      </c>
      <c r="H4912" t="s">
        <v>45</v>
      </c>
      <c r="I4912" t="s">
        <v>99</v>
      </c>
      <c r="J4912" s="3" t="s">
        <v>15992</v>
      </c>
      <c r="K4912" t="s">
        <v>62</v>
      </c>
      <c r="M4912" t="s">
        <v>41</v>
      </c>
      <c r="N4912" t="s">
        <v>55</v>
      </c>
      <c r="Q4912">
        <v>5</v>
      </c>
      <c r="R4912" t="str">
        <f t="shared" ca="1" si="76"/>
        <v>Neha</v>
      </c>
      <c r="S4912" t="str">
        <f>IFERROR(TEXT(DATEVALUE(LEFT(Table1[[#This Row],[Date of Purchase]],10)), "MMMM"), TEXT(Table1[[#This Row],[Date of Purchase]], "MMMM"))</f>
        <v>December</v>
      </c>
      <c r="T4912" t="str">
        <f>IF(OR(
  AND(Table1[[#This Row],[Ticket Priority]]="Critical", Table1[[#This Row],[Ticket Status]]&lt;&gt;"Closed"),
  AND(Table1[[#This Row],[Ticket Priority]]="High", Table1[[#This Row],[Ticket Status]]="Open")
), "Yes", "No")</f>
        <v>No</v>
      </c>
      <c r="U4912" s="4" t="str">
        <f>IF(Table1[[#This Row],[Ticket Status]]="Closed","Yes","No")</f>
        <v>No</v>
      </c>
      <c r="V4912" s="4" t="str">
        <f>IF(Table1[[#This Row],[Ticket Status]]="Pending Customer Response","Yes","No")</f>
        <v>No</v>
      </c>
      <c r="W4912" s="5">
        <f ca="1">COUNTIFS(Table1[Agent_name],Table1[[#This Row],[Agent_name]],Table1[Month],Table1[[#This Row],[Month]])/160</f>
        <v>0.1875</v>
      </c>
    </row>
    <row r="4913" spans="1:23" x14ac:dyDescent="0.25">
      <c r="A4913">
        <v>4912</v>
      </c>
      <c r="B4913" t="s">
        <v>15993</v>
      </c>
      <c r="C4913" t="s">
        <v>15994</v>
      </c>
      <c r="D4913">
        <v>39</v>
      </c>
      <c r="E4913" t="s">
        <v>19</v>
      </c>
      <c r="F4913" t="s">
        <v>249</v>
      </c>
      <c r="G4913" s="1">
        <v>43833</v>
      </c>
      <c r="H4913" t="s">
        <v>45</v>
      </c>
      <c r="I4913" t="s">
        <v>141</v>
      </c>
      <c r="J4913" s="3" t="s">
        <v>15995</v>
      </c>
      <c r="K4913" t="s">
        <v>62</v>
      </c>
      <c r="M4913" t="s">
        <v>25</v>
      </c>
      <c r="N4913" t="s">
        <v>33</v>
      </c>
      <c r="Q4913">
        <v>5</v>
      </c>
      <c r="R4913" t="str">
        <f t="shared" ca="1" si="76"/>
        <v>Sara</v>
      </c>
      <c r="S4913" t="str">
        <f>IFERROR(TEXT(DATEVALUE(LEFT(Table1[[#This Row],[Date of Purchase]],10)), "MMMM"), TEXT(Table1[[#This Row],[Date of Purchase]], "MMMM"))</f>
        <v>January</v>
      </c>
      <c r="T4913" t="str">
        <f>IF(OR(
  AND(Table1[[#This Row],[Ticket Priority]]="Critical", Table1[[#This Row],[Ticket Status]]&lt;&gt;"Closed"),
  AND(Table1[[#This Row],[Ticket Priority]]="High", Table1[[#This Row],[Ticket Status]]="Open")
), "Yes", "No")</f>
        <v>Yes</v>
      </c>
      <c r="U4913" s="4" t="str">
        <f>IF(Table1[[#This Row],[Ticket Status]]="Closed","Yes","No")</f>
        <v>No</v>
      </c>
      <c r="V4913" s="4" t="str">
        <f>IF(Table1[[#This Row],[Ticket Status]]="Pending Customer Response","Yes","No")</f>
        <v>No</v>
      </c>
      <c r="W4913" s="5">
        <f ca="1">COUNTIFS(Table1[Agent_name],Table1[[#This Row],[Agent_name]],Table1[Month],Table1[[#This Row],[Month]])/160</f>
        <v>0.70625000000000004</v>
      </c>
    </row>
    <row r="4914" spans="1:23" x14ac:dyDescent="0.25">
      <c r="A4914">
        <v>4913</v>
      </c>
      <c r="B4914" t="s">
        <v>15996</v>
      </c>
      <c r="C4914" t="s">
        <v>15997</v>
      </c>
      <c r="D4914">
        <v>25</v>
      </c>
      <c r="E4914" t="s">
        <v>58</v>
      </c>
      <c r="F4914" t="s">
        <v>202</v>
      </c>
      <c r="G4914" s="1">
        <v>44521</v>
      </c>
      <c r="H4914" t="s">
        <v>59</v>
      </c>
      <c r="I4914" t="s">
        <v>99</v>
      </c>
      <c r="J4914" s="3" t="s">
        <v>985</v>
      </c>
      <c r="K4914" t="s">
        <v>62</v>
      </c>
      <c r="M4914" t="s">
        <v>89</v>
      </c>
      <c r="N4914" t="s">
        <v>26</v>
      </c>
      <c r="R4914" t="str">
        <f t="shared" ca="1" si="76"/>
        <v>Sara</v>
      </c>
      <c r="S4914" t="str">
        <f>IFERROR(TEXT(DATEVALUE(LEFT(Table1[[#This Row],[Date of Purchase]],10)), "MMMM"), TEXT(Table1[[#This Row],[Date of Purchase]], "MMMM"))</f>
        <v>November</v>
      </c>
      <c r="T4914" t="str">
        <f>IF(OR(
  AND(Table1[[#This Row],[Ticket Priority]]="Critical", Table1[[#This Row],[Ticket Status]]&lt;&gt;"Closed"),
  AND(Table1[[#This Row],[Ticket Priority]]="High", Table1[[#This Row],[Ticket Status]]="Open")
), "Yes", "No")</f>
        <v>Yes</v>
      </c>
      <c r="U4914" s="4" t="str">
        <f>IF(Table1[[#This Row],[Ticket Status]]="Closed","Yes","No")</f>
        <v>No</v>
      </c>
      <c r="V4914" s="4" t="str">
        <f>IF(Table1[[#This Row],[Ticket Status]]="Pending Customer Response","Yes","No")</f>
        <v>No</v>
      </c>
      <c r="W4914" s="5">
        <f ca="1">COUNTIFS(Table1[Agent_name],Table1[[#This Row],[Agent_name]],Table1[Month],Table1[[#This Row],[Month]])/160</f>
        <v>0.79374999999999996</v>
      </c>
    </row>
    <row r="4915" spans="1:23" x14ac:dyDescent="0.25">
      <c r="A4915">
        <v>4914</v>
      </c>
      <c r="B4915" t="s">
        <v>15998</v>
      </c>
      <c r="C4915" t="s">
        <v>15999</v>
      </c>
      <c r="D4915">
        <v>26</v>
      </c>
      <c r="E4915" t="s">
        <v>19</v>
      </c>
      <c r="F4915" t="s">
        <v>20</v>
      </c>
      <c r="G4915" s="1">
        <v>44357</v>
      </c>
      <c r="H4915" t="s">
        <v>66</v>
      </c>
      <c r="I4915" t="s">
        <v>150</v>
      </c>
      <c r="J4915" s="3" t="s">
        <v>16000</v>
      </c>
      <c r="K4915" t="s">
        <v>39</v>
      </c>
      <c r="L4915" t="s">
        <v>16001</v>
      </c>
      <c r="M4915" t="s">
        <v>25</v>
      </c>
      <c r="N4915" t="s">
        <v>55</v>
      </c>
      <c r="O4915" s="2">
        <v>45078.768368055556</v>
      </c>
      <c r="P4915" s="2">
        <v>45078.002395833333</v>
      </c>
      <c r="Q4915">
        <v>5</v>
      </c>
      <c r="R4915" t="str">
        <f t="shared" ca="1" si="76"/>
        <v>Aisha</v>
      </c>
      <c r="S4915" t="str">
        <f>IFERROR(TEXT(DATEVALUE(LEFT(Table1[[#This Row],[Date of Purchase]],10)), "MMMM"), TEXT(Table1[[#This Row],[Date of Purchase]], "MMMM"))</f>
        <v>June</v>
      </c>
      <c r="T4915" t="str">
        <f>IF(OR(
  AND(Table1[[#This Row],[Ticket Priority]]="Critical", Table1[[#This Row],[Ticket Status]]&lt;&gt;"Closed"),
  AND(Table1[[#This Row],[Ticket Priority]]="High", Table1[[#This Row],[Ticket Status]]="Open")
), "Yes", "No")</f>
        <v>No</v>
      </c>
      <c r="U4915" s="4" t="str">
        <f>IF(Table1[[#This Row],[Ticket Status]]="Closed","Yes","No")</f>
        <v>Yes</v>
      </c>
      <c r="V4915" s="4" t="str">
        <f>IF(Table1[[#This Row],[Ticket Status]]="Pending Customer Response","Yes","No")</f>
        <v>No</v>
      </c>
      <c r="W4915" s="5">
        <f ca="1">COUNTIFS(Table1[Agent_name],Table1[[#This Row],[Agent_name]],Table1[Month],Table1[[#This Row],[Month]])/160</f>
        <v>0.89375000000000004</v>
      </c>
    </row>
    <row r="4916" spans="1:23" x14ac:dyDescent="0.25">
      <c r="A4916">
        <v>4915</v>
      </c>
      <c r="B4916" t="s">
        <v>16002</v>
      </c>
      <c r="C4916" t="s">
        <v>16003</v>
      </c>
      <c r="D4916">
        <v>53</v>
      </c>
      <c r="E4916" t="s">
        <v>19</v>
      </c>
      <c r="F4916" t="s">
        <v>655</v>
      </c>
      <c r="G4916" s="1">
        <v>44375</v>
      </c>
      <c r="H4916" t="s">
        <v>67</v>
      </c>
      <c r="I4916" t="s">
        <v>93</v>
      </c>
      <c r="J4916" s="3" t="s">
        <v>16004</v>
      </c>
      <c r="K4916" t="s">
        <v>24</v>
      </c>
      <c r="M4916" t="s">
        <v>41</v>
      </c>
      <c r="N4916" t="s">
        <v>33</v>
      </c>
      <c r="O4916" s="2">
        <v>45078.610752314817</v>
      </c>
      <c r="Q4916">
        <v>5</v>
      </c>
      <c r="R4916" t="str">
        <f t="shared" ca="1" si="76"/>
        <v>Ravi</v>
      </c>
      <c r="S4916" t="str">
        <f>IFERROR(TEXT(DATEVALUE(LEFT(Table1[[#This Row],[Date of Purchase]],10)), "MMMM"), TEXT(Table1[[#This Row],[Date of Purchase]], "MMMM"))</f>
        <v>June</v>
      </c>
      <c r="T4916" t="str">
        <f>IF(OR(
  AND(Table1[[#This Row],[Ticket Priority]]="Critical", Table1[[#This Row],[Ticket Status]]&lt;&gt;"Closed"),
  AND(Table1[[#This Row],[Ticket Priority]]="High", Table1[[#This Row],[Ticket Status]]="Open")
), "Yes", "No")</f>
        <v>No</v>
      </c>
      <c r="U4916" s="4" t="str">
        <f>IF(Table1[[#This Row],[Ticket Status]]="Closed","Yes","No")</f>
        <v>No</v>
      </c>
      <c r="V4916" s="4" t="str">
        <f>IF(Table1[[#This Row],[Ticket Status]]="Pending Customer Response","Yes","No")</f>
        <v>Yes</v>
      </c>
      <c r="W4916" s="5">
        <f ca="1">COUNTIFS(Table1[Agent_name],Table1[[#This Row],[Agent_name]],Table1[Month],Table1[[#This Row],[Month]])/160</f>
        <v>0.58125000000000004</v>
      </c>
    </row>
    <row r="4917" spans="1:23" x14ac:dyDescent="0.25">
      <c r="A4917">
        <v>4916</v>
      </c>
      <c r="B4917" t="s">
        <v>16005</v>
      </c>
      <c r="C4917" t="s">
        <v>16006</v>
      </c>
      <c r="D4917">
        <v>66</v>
      </c>
      <c r="E4917" t="s">
        <v>29</v>
      </c>
      <c r="F4917" t="s">
        <v>76</v>
      </c>
      <c r="G4917" s="1">
        <v>44472</v>
      </c>
      <c r="H4917" t="s">
        <v>45</v>
      </c>
      <c r="I4917" t="s">
        <v>93</v>
      </c>
      <c r="J4917" s="3" t="s">
        <v>16007</v>
      </c>
      <c r="K4917" t="s">
        <v>39</v>
      </c>
      <c r="L4917" t="s">
        <v>16008</v>
      </c>
      <c r="M4917" t="s">
        <v>25</v>
      </c>
      <c r="N4917" t="s">
        <v>33</v>
      </c>
      <c r="O4917" s="2">
        <v>45078.801041666666</v>
      </c>
      <c r="P4917" s="2">
        <v>45078.130902777775</v>
      </c>
      <c r="Q4917">
        <v>5</v>
      </c>
      <c r="R4917" t="str">
        <f t="shared" ca="1" si="76"/>
        <v>Mohit</v>
      </c>
      <c r="S4917" t="str">
        <f>IFERROR(TEXT(DATEVALUE(LEFT(Table1[[#This Row],[Date of Purchase]],10)), "MMMM"), TEXT(Table1[[#This Row],[Date of Purchase]], "MMMM"))</f>
        <v>October</v>
      </c>
      <c r="T4917" t="str">
        <f>IF(OR(
  AND(Table1[[#This Row],[Ticket Priority]]="Critical", Table1[[#This Row],[Ticket Status]]&lt;&gt;"Closed"),
  AND(Table1[[#This Row],[Ticket Priority]]="High", Table1[[#This Row],[Ticket Status]]="Open")
), "Yes", "No")</f>
        <v>No</v>
      </c>
      <c r="U4917" s="4" t="str">
        <f>IF(Table1[[#This Row],[Ticket Status]]="Closed","Yes","No")</f>
        <v>Yes</v>
      </c>
      <c r="V4917" s="4" t="str">
        <f>IF(Table1[[#This Row],[Ticket Status]]="Pending Customer Response","Yes","No")</f>
        <v>No</v>
      </c>
      <c r="W4917" s="5">
        <f ca="1">COUNTIFS(Table1[Agent_name],Table1[[#This Row],[Agent_name]],Table1[Month],Table1[[#This Row],[Month]])/160</f>
        <v>0.49375000000000002</v>
      </c>
    </row>
    <row r="4918" spans="1:23" x14ac:dyDescent="0.25">
      <c r="A4918">
        <v>4917</v>
      </c>
      <c r="B4918" t="s">
        <v>16009</v>
      </c>
      <c r="C4918" t="s">
        <v>16010</v>
      </c>
      <c r="D4918">
        <v>34</v>
      </c>
      <c r="E4918" t="s">
        <v>58</v>
      </c>
      <c r="F4918" t="s">
        <v>281</v>
      </c>
      <c r="G4918" s="1">
        <v>44440</v>
      </c>
      <c r="H4918" t="s">
        <v>66</v>
      </c>
      <c r="I4918" t="s">
        <v>59</v>
      </c>
      <c r="J4918" s="3" t="s">
        <v>16011</v>
      </c>
      <c r="K4918" t="s">
        <v>24</v>
      </c>
      <c r="M4918" t="s">
        <v>89</v>
      </c>
      <c r="N4918" t="s">
        <v>83</v>
      </c>
      <c r="O4918" s="2">
        <v>45078.850358796299</v>
      </c>
      <c r="R4918" t="str">
        <f t="shared" ca="1" si="76"/>
        <v>Sara</v>
      </c>
      <c r="S4918" t="str">
        <f>IFERROR(TEXT(DATEVALUE(LEFT(Table1[[#This Row],[Date of Purchase]],10)), "MMMM"), TEXT(Table1[[#This Row],[Date of Purchase]], "MMMM"))</f>
        <v>September</v>
      </c>
      <c r="T4918" t="str">
        <f>IF(OR(
  AND(Table1[[#This Row],[Ticket Priority]]="Critical", Table1[[#This Row],[Ticket Status]]&lt;&gt;"Closed"),
  AND(Table1[[#This Row],[Ticket Priority]]="High", Table1[[#This Row],[Ticket Status]]="Open")
), "Yes", "No")</f>
        <v>No</v>
      </c>
      <c r="U4918" s="4" t="str">
        <f>IF(Table1[[#This Row],[Ticket Status]]="Closed","Yes","No")</f>
        <v>No</v>
      </c>
      <c r="V4918" s="4" t="str">
        <f>IF(Table1[[#This Row],[Ticket Status]]="Pending Customer Response","Yes","No")</f>
        <v>Yes</v>
      </c>
      <c r="W4918" s="5">
        <f ca="1">COUNTIFS(Table1[Agent_name],Table1[[#This Row],[Agent_name]],Table1[Month],Table1[[#This Row],[Month]])/160</f>
        <v>0.65</v>
      </c>
    </row>
    <row r="4919" spans="1:23" x14ac:dyDescent="0.25">
      <c r="A4919">
        <v>4918</v>
      </c>
      <c r="B4919" t="s">
        <v>16012</v>
      </c>
      <c r="C4919" t="s">
        <v>16013</v>
      </c>
      <c r="D4919">
        <v>68</v>
      </c>
      <c r="E4919" t="s">
        <v>29</v>
      </c>
      <c r="F4919" t="s">
        <v>281</v>
      </c>
      <c r="G4919" s="1">
        <v>44361</v>
      </c>
      <c r="H4919" t="s">
        <v>59</v>
      </c>
      <c r="I4919" t="s">
        <v>99</v>
      </c>
      <c r="J4919" s="3" t="s">
        <v>16014</v>
      </c>
      <c r="K4919" t="s">
        <v>62</v>
      </c>
      <c r="M4919" t="s">
        <v>25</v>
      </c>
      <c r="N4919" t="s">
        <v>33</v>
      </c>
      <c r="R4919" t="str">
        <f t="shared" ca="1" si="76"/>
        <v>Karan</v>
      </c>
      <c r="S4919" t="str">
        <f>IFERROR(TEXT(DATEVALUE(LEFT(Table1[[#This Row],[Date of Purchase]],10)), "MMMM"), TEXT(Table1[[#This Row],[Date of Purchase]], "MMMM"))</f>
        <v>June</v>
      </c>
      <c r="T4919" t="str">
        <f>IF(OR(
  AND(Table1[[#This Row],[Ticket Priority]]="Critical", Table1[[#This Row],[Ticket Status]]&lt;&gt;"Closed"),
  AND(Table1[[#This Row],[Ticket Priority]]="High", Table1[[#This Row],[Ticket Status]]="Open")
), "Yes", "No")</f>
        <v>Yes</v>
      </c>
      <c r="U4919" s="4" t="str">
        <f>IF(Table1[[#This Row],[Ticket Status]]="Closed","Yes","No")</f>
        <v>No</v>
      </c>
      <c r="V4919" s="4" t="str">
        <f>IF(Table1[[#This Row],[Ticket Status]]="Pending Customer Response","Yes","No")</f>
        <v>No</v>
      </c>
      <c r="W4919" s="5">
        <f ca="1">COUNTIFS(Table1[Agent_name],Table1[[#This Row],[Agent_name]],Table1[Month],Table1[[#This Row],[Month]])/160</f>
        <v>0.27500000000000002</v>
      </c>
    </row>
    <row r="4920" spans="1:23" x14ac:dyDescent="0.25">
      <c r="A4920">
        <v>4919</v>
      </c>
      <c r="B4920" t="s">
        <v>16015</v>
      </c>
      <c r="C4920" t="s">
        <v>16016</v>
      </c>
      <c r="D4920">
        <v>49</v>
      </c>
      <c r="E4920" t="s">
        <v>58</v>
      </c>
      <c r="F4920" t="s">
        <v>117</v>
      </c>
      <c r="G4920" s="1">
        <v>43835</v>
      </c>
      <c r="H4920" t="s">
        <v>21</v>
      </c>
      <c r="I4920" t="s">
        <v>60</v>
      </c>
      <c r="J4920" s="3" t="s">
        <v>16017</v>
      </c>
      <c r="K4920" t="s">
        <v>24</v>
      </c>
      <c r="M4920" t="s">
        <v>41</v>
      </c>
      <c r="N4920" t="s">
        <v>26</v>
      </c>
      <c r="O4920" s="2">
        <v>45078.710115740738</v>
      </c>
      <c r="R4920" t="str">
        <f t="shared" ca="1" si="76"/>
        <v>Divya</v>
      </c>
      <c r="S4920" t="str">
        <f>IFERROR(TEXT(DATEVALUE(LEFT(Table1[[#This Row],[Date of Purchase]],10)), "MMMM"), TEXT(Table1[[#This Row],[Date of Purchase]], "MMMM"))</f>
        <v>January</v>
      </c>
      <c r="T4920" t="str">
        <f>IF(OR(
  AND(Table1[[#This Row],[Ticket Priority]]="Critical", Table1[[#This Row],[Ticket Status]]&lt;&gt;"Closed"),
  AND(Table1[[#This Row],[Ticket Priority]]="High", Table1[[#This Row],[Ticket Status]]="Open")
), "Yes", "No")</f>
        <v>No</v>
      </c>
      <c r="U4920" s="4" t="str">
        <f>IF(Table1[[#This Row],[Ticket Status]]="Closed","Yes","No")</f>
        <v>No</v>
      </c>
      <c r="V4920" s="4" t="str">
        <f>IF(Table1[[#This Row],[Ticket Status]]="Pending Customer Response","Yes","No")</f>
        <v>Yes</v>
      </c>
      <c r="W4920" s="5">
        <f ca="1">COUNTIFS(Table1[Agent_name],Table1[[#This Row],[Agent_name]],Table1[Month],Table1[[#This Row],[Month]])/160</f>
        <v>0.25624999999999998</v>
      </c>
    </row>
    <row r="4921" spans="1:23" x14ac:dyDescent="0.25">
      <c r="A4921">
        <v>4920</v>
      </c>
      <c r="B4921" t="s">
        <v>16018</v>
      </c>
      <c r="C4921" t="s">
        <v>16019</v>
      </c>
      <c r="D4921">
        <v>23</v>
      </c>
      <c r="E4921" t="s">
        <v>29</v>
      </c>
      <c r="F4921" t="s">
        <v>202</v>
      </c>
      <c r="G4921" s="1">
        <v>44546</v>
      </c>
      <c r="H4921" t="s">
        <v>66</v>
      </c>
      <c r="I4921" t="s">
        <v>37</v>
      </c>
      <c r="J4921" s="3" t="s">
        <v>985</v>
      </c>
      <c r="K4921" t="s">
        <v>39</v>
      </c>
      <c r="L4921" t="s">
        <v>16020</v>
      </c>
      <c r="M4921" t="s">
        <v>41</v>
      </c>
      <c r="N4921" t="s">
        <v>26</v>
      </c>
      <c r="O4921" s="2">
        <v>45078.327476851853</v>
      </c>
      <c r="P4921" s="2">
        <v>45078.768449074072</v>
      </c>
      <c r="Q4921">
        <v>5</v>
      </c>
      <c r="R4921" t="str">
        <f t="shared" ca="1" si="76"/>
        <v>Aisha</v>
      </c>
      <c r="S4921" t="str">
        <f>IFERROR(TEXT(DATEVALUE(LEFT(Table1[[#This Row],[Date of Purchase]],10)), "MMMM"), TEXT(Table1[[#This Row],[Date of Purchase]], "MMMM"))</f>
        <v>December</v>
      </c>
      <c r="T4921" t="str">
        <f>IF(OR(
  AND(Table1[[#This Row],[Ticket Priority]]="Critical", Table1[[#This Row],[Ticket Status]]&lt;&gt;"Closed"),
  AND(Table1[[#This Row],[Ticket Priority]]="High", Table1[[#This Row],[Ticket Status]]="Open")
), "Yes", "No")</f>
        <v>No</v>
      </c>
      <c r="U4921" s="4" t="str">
        <f>IF(Table1[[#This Row],[Ticket Status]]="Closed","Yes","No")</f>
        <v>Yes</v>
      </c>
      <c r="V4921" s="4" t="str">
        <f>IF(Table1[[#This Row],[Ticket Status]]="Pending Customer Response","Yes","No")</f>
        <v>No</v>
      </c>
      <c r="W4921" s="5">
        <f ca="1">COUNTIFS(Table1[Agent_name],Table1[[#This Row],[Agent_name]],Table1[Month],Table1[[#This Row],[Month]])/160</f>
        <v>0.91249999999999998</v>
      </c>
    </row>
    <row r="4922" spans="1:23" x14ac:dyDescent="0.25">
      <c r="A4922">
        <v>4921</v>
      </c>
      <c r="B4922" t="s">
        <v>16021</v>
      </c>
      <c r="C4922" t="s">
        <v>16022</v>
      </c>
      <c r="D4922">
        <v>68</v>
      </c>
      <c r="E4922" t="s">
        <v>29</v>
      </c>
      <c r="F4922" t="s">
        <v>317</v>
      </c>
      <c r="G4922" s="1">
        <v>44353</v>
      </c>
      <c r="H4922" t="s">
        <v>45</v>
      </c>
      <c r="I4922" t="s">
        <v>22</v>
      </c>
      <c r="J4922" s="3" t="s">
        <v>16023</v>
      </c>
      <c r="K4922" t="s">
        <v>62</v>
      </c>
      <c r="M4922" t="s">
        <v>25</v>
      </c>
      <c r="N4922" t="s">
        <v>26</v>
      </c>
      <c r="R4922" t="str">
        <f t="shared" ca="1" si="76"/>
        <v>Ravi</v>
      </c>
      <c r="S4922" t="str">
        <f>IFERROR(TEXT(DATEVALUE(LEFT(Table1[[#This Row],[Date of Purchase]],10)), "MMMM"), TEXT(Table1[[#This Row],[Date of Purchase]], "MMMM"))</f>
        <v>June</v>
      </c>
      <c r="T4922" t="str">
        <f>IF(OR(
  AND(Table1[[#This Row],[Ticket Priority]]="Critical", Table1[[#This Row],[Ticket Status]]&lt;&gt;"Closed"),
  AND(Table1[[#This Row],[Ticket Priority]]="High", Table1[[#This Row],[Ticket Status]]="Open")
), "Yes", "No")</f>
        <v>Yes</v>
      </c>
      <c r="U4922" s="4" t="str">
        <f>IF(Table1[[#This Row],[Ticket Status]]="Closed","Yes","No")</f>
        <v>No</v>
      </c>
      <c r="V4922" s="4" t="str">
        <f>IF(Table1[[#This Row],[Ticket Status]]="Pending Customer Response","Yes","No")</f>
        <v>No</v>
      </c>
      <c r="W4922" s="5">
        <f ca="1">COUNTIFS(Table1[Agent_name],Table1[[#This Row],[Agent_name]],Table1[Month],Table1[[#This Row],[Month]])/160</f>
        <v>0.58125000000000004</v>
      </c>
    </row>
    <row r="4923" spans="1:23" x14ac:dyDescent="0.25">
      <c r="A4923">
        <v>4922</v>
      </c>
      <c r="B4923" t="s">
        <v>16024</v>
      </c>
      <c r="C4923" t="s">
        <v>16025</v>
      </c>
      <c r="D4923">
        <v>26</v>
      </c>
      <c r="E4923" t="s">
        <v>19</v>
      </c>
      <c r="F4923" t="s">
        <v>202</v>
      </c>
      <c r="G4923" s="1">
        <v>44330</v>
      </c>
      <c r="H4923" t="s">
        <v>67</v>
      </c>
      <c r="I4923" t="s">
        <v>67</v>
      </c>
      <c r="J4923" s="3" t="s">
        <v>1141</v>
      </c>
      <c r="K4923" t="s">
        <v>24</v>
      </c>
      <c r="M4923" t="s">
        <v>25</v>
      </c>
      <c r="N4923" t="s">
        <v>26</v>
      </c>
      <c r="O4923" s="2">
        <v>45078.06013888889</v>
      </c>
      <c r="R4923" t="str">
        <f t="shared" ca="1" si="76"/>
        <v>Priya</v>
      </c>
      <c r="S4923" t="str">
        <f>IFERROR(TEXT(DATEVALUE(LEFT(Table1[[#This Row],[Date of Purchase]],10)), "MMMM"), TEXT(Table1[[#This Row],[Date of Purchase]], "MMMM"))</f>
        <v>May</v>
      </c>
      <c r="T4923" t="str">
        <f>IF(OR(
  AND(Table1[[#This Row],[Ticket Priority]]="Critical", Table1[[#This Row],[Ticket Status]]&lt;&gt;"Closed"),
  AND(Table1[[#This Row],[Ticket Priority]]="High", Table1[[#This Row],[Ticket Status]]="Open")
), "Yes", "No")</f>
        <v>Yes</v>
      </c>
      <c r="U4923" s="4" t="str">
        <f>IF(Table1[[#This Row],[Ticket Status]]="Closed","Yes","No")</f>
        <v>No</v>
      </c>
      <c r="V4923" s="4" t="str">
        <f>IF(Table1[[#This Row],[Ticket Status]]="Pending Customer Response","Yes","No")</f>
        <v>Yes</v>
      </c>
      <c r="W4923" s="5">
        <f ca="1">COUNTIFS(Table1[Agent_name],Table1[[#This Row],[Agent_name]],Table1[Month],Table1[[#This Row],[Month]])/160</f>
        <v>0.40625</v>
      </c>
    </row>
    <row r="4924" spans="1:23" x14ac:dyDescent="0.25">
      <c r="A4924">
        <v>4923</v>
      </c>
      <c r="B4924" t="s">
        <v>16026</v>
      </c>
      <c r="C4924" t="s">
        <v>16027</v>
      </c>
      <c r="D4924">
        <v>21</v>
      </c>
      <c r="E4924" t="s">
        <v>29</v>
      </c>
      <c r="F4924" t="s">
        <v>51</v>
      </c>
      <c r="G4924" s="1">
        <v>44536</v>
      </c>
      <c r="H4924" t="s">
        <v>21</v>
      </c>
      <c r="I4924" t="s">
        <v>46</v>
      </c>
      <c r="J4924" s="3" t="s">
        <v>1076</v>
      </c>
      <c r="K4924" t="s">
        <v>62</v>
      </c>
      <c r="M4924" t="s">
        <v>25</v>
      </c>
      <c r="N4924" t="s">
        <v>33</v>
      </c>
      <c r="R4924" t="str">
        <f t="shared" ca="1" si="76"/>
        <v>Priya</v>
      </c>
      <c r="S4924" t="str">
        <f>IFERROR(TEXT(DATEVALUE(LEFT(Table1[[#This Row],[Date of Purchase]],10)), "MMMM"), TEXT(Table1[[#This Row],[Date of Purchase]], "MMMM"))</f>
        <v>December</v>
      </c>
      <c r="T4924" t="str">
        <f>IF(OR(
  AND(Table1[[#This Row],[Ticket Priority]]="Critical", Table1[[#This Row],[Ticket Status]]&lt;&gt;"Closed"),
  AND(Table1[[#This Row],[Ticket Priority]]="High", Table1[[#This Row],[Ticket Status]]="Open")
), "Yes", "No")</f>
        <v>Yes</v>
      </c>
      <c r="U4924" s="4" t="str">
        <f>IF(Table1[[#This Row],[Ticket Status]]="Closed","Yes","No")</f>
        <v>No</v>
      </c>
      <c r="V4924" s="4" t="str">
        <f>IF(Table1[[#This Row],[Ticket Status]]="Pending Customer Response","Yes","No")</f>
        <v>No</v>
      </c>
      <c r="W4924" s="5">
        <f ca="1">COUNTIFS(Table1[Agent_name],Table1[[#This Row],[Agent_name]],Table1[Month],Table1[[#This Row],[Month]])/160</f>
        <v>0.48749999999999999</v>
      </c>
    </row>
    <row r="4925" spans="1:23" x14ac:dyDescent="0.25">
      <c r="A4925">
        <v>4924</v>
      </c>
      <c r="B4925" t="s">
        <v>16028</v>
      </c>
      <c r="C4925" t="s">
        <v>16029</v>
      </c>
      <c r="D4925">
        <v>50</v>
      </c>
      <c r="E4925" t="s">
        <v>29</v>
      </c>
      <c r="F4925" t="s">
        <v>219</v>
      </c>
      <c r="G4925" s="1">
        <v>44153</v>
      </c>
      <c r="H4925" t="s">
        <v>45</v>
      </c>
      <c r="I4925" t="s">
        <v>22</v>
      </c>
      <c r="J4925" s="3" t="s">
        <v>16030</v>
      </c>
      <c r="K4925" t="s">
        <v>39</v>
      </c>
      <c r="L4925" t="s">
        <v>16031</v>
      </c>
      <c r="M4925" t="s">
        <v>25</v>
      </c>
      <c r="N4925" t="s">
        <v>33</v>
      </c>
      <c r="O4925" s="2">
        <v>45078.441412037035</v>
      </c>
      <c r="P4925" s="2">
        <v>45078.473356481481</v>
      </c>
      <c r="Q4925">
        <v>4</v>
      </c>
      <c r="R4925" t="str">
        <f t="shared" ca="1" si="76"/>
        <v>Ravi</v>
      </c>
      <c r="S4925" t="str">
        <f>IFERROR(TEXT(DATEVALUE(LEFT(Table1[[#This Row],[Date of Purchase]],10)), "MMMM"), TEXT(Table1[[#This Row],[Date of Purchase]], "MMMM"))</f>
        <v>November</v>
      </c>
      <c r="T4925" t="str">
        <f>IF(OR(
  AND(Table1[[#This Row],[Ticket Priority]]="Critical", Table1[[#This Row],[Ticket Status]]&lt;&gt;"Closed"),
  AND(Table1[[#This Row],[Ticket Priority]]="High", Table1[[#This Row],[Ticket Status]]="Open")
), "Yes", "No")</f>
        <v>No</v>
      </c>
      <c r="U4925" s="4" t="str">
        <f>IF(Table1[[#This Row],[Ticket Status]]="Closed","Yes","No")</f>
        <v>Yes</v>
      </c>
      <c r="V4925" s="4" t="str">
        <f>IF(Table1[[#This Row],[Ticket Status]]="Pending Customer Response","Yes","No")</f>
        <v>No</v>
      </c>
      <c r="W4925" s="5">
        <f ca="1">COUNTIFS(Table1[Agent_name],Table1[[#This Row],[Agent_name]],Table1[Month],Table1[[#This Row],[Month]])/160</f>
        <v>0.61875000000000002</v>
      </c>
    </row>
    <row r="4926" spans="1:23" x14ac:dyDescent="0.25">
      <c r="A4926">
        <v>4925</v>
      </c>
      <c r="B4926" t="s">
        <v>16032</v>
      </c>
      <c r="C4926" t="s">
        <v>16033</v>
      </c>
      <c r="D4926">
        <v>39</v>
      </c>
      <c r="E4926" t="s">
        <v>58</v>
      </c>
      <c r="F4926" t="s">
        <v>98</v>
      </c>
      <c r="G4926" s="1">
        <v>44370</v>
      </c>
      <c r="H4926" t="s">
        <v>45</v>
      </c>
      <c r="I4926" t="s">
        <v>31</v>
      </c>
      <c r="J4926" s="3" t="s">
        <v>16034</v>
      </c>
      <c r="K4926" t="s">
        <v>62</v>
      </c>
      <c r="M4926" t="s">
        <v>89</v>
      </c>
      <c r="N4926" t="s">
        <v>55</v>
      </c>
      <c r="R4926" t="str">
        <f t="shared" ca="1" si="76"/>
        <v>Sara</v>
      </c>
      <c r="S4926" t="str">
        <f>IFERROR(TEXT(DATEVALUE(LEFT(Table1[[#This Row],[Date of Purchase]],10)), "MMMM"), TEXT(Table1[[#This Row],[Date of Purchase]], "MMMM"))</f>
        <v>June</v>
      </c>
      <c r="T4926" t="str">
        <f>IF(OR(
  AND(Table1[[#This Row],[Ticket Priority]]="Critical", Table1[[#This Row],[Ticket Status]]&lt;&gt;"Closed"),
  AND(Table1[[#This Row],[Ticket Priority]]="High", Table1[[#This Row],[Ticket Status]]="Open")
), "Yes", "No")</f>
        <v>Yes</v>
      </c>
      <c r="U4926" s="4" t="str">
        <f>IF(Table1[[#This Row],[Ticket Status]]="Closed","Yes","No")</f>
        <v>No</v>
      </c>
      <c r="V4926" s="4" t="str">
        <f>IF(Table1[[#This Row],[Ticket Status]]="Pending Customer Response","Yes","No")</f>
        <v>No</v>
      </c>
      <c r="W4926" s="5">
        <f ca="1">COUNTIFS(Table1[Agent_name],Table1[[#This Row],[Agent_name]],Table1[Month],Table1[[#This Row],[Month]])/160</f>
        <v>0.65</v>
      </c>
    </row>
    <row r="4927" spans="1:23" x14ac:dyDescent="0.25">
      <c r="A4927">
        <v>4926</v>
      </c>
      <c r="B4927" t="s">
        <v>16035</v>
      </c>
      <c r="C4927" t="s">
        <v>16036</v>
      </c>
      <c r="D4927">
        <v>27</v>
      </c>
      <c r="E4927" t="s">
        <v>58</v>
      </c>
      <c r="F4927" t="s">
        <v>456</v>
      </c>
      <c r="G4927" s="1">
        <v>44508</v>
      </c>
      <c r="H4927" t="s">
        <v>66</v>
      </c>
      <c r="I4927" t="s">
        <v>46</v>
      </c>
      <c r="J4927" s="3" t="s">
        <v>16037</v>
      </c>
      <c r="K4927" t="s">
        <v>24</v>
      </c>
      <c r="M4927" t="s">
        <v>89</v>
      </c>
      <c r="N4927" t="s">
        <v>83</v>
      </c>
      <c r="O4927" s="2">
        <v>45078.619895833333</v>
      </c>
      <c r="R4927" t="str">
        <f t="shared" ca="1" si="76"/>
        <v>Ravi</v>
      </c>
      <c r="S4927" t="str">
        <f>IFERROR(TEXT(DATEVALUE(LEFT(Table1[[#This Row],[Date of Purchase]],10)), "MMMM"), TEXT(Table1[[#This Row],[Date of Purchase]], "MMMM"))</f>
        <v>November</v>
      </c>
      <c r="T4927" t="str">
        <f>IF(OR(
  AND(Table1[[#This Row],[Ticket Priority]]="Critical", Table1[[#This Row],[Ticket Status]]&lt;&gt;"Closed"),
  AND(Table1[[#This Row],[Ticket Priority]]="High", Table1[[#This Row],[Ticket Status]]="Open")
), "Yes", "No")</f>
        <v>No</v>
      </c>
      <c r="U4927" s="4" t="str">
        <f>IF(Table1[[#This Row],[Ticket Status]]="Closed","Yes","No")</f>
        <v>No</v>
      </c>
      <c r="V4927" s="4" t="str">
        <f>IF(Table1[[#This Row],[Ticket Status]]="Pending Customer Response","Yes","No")</f>
        <v>Yes</v>
      </c>
      <c r="W4927" s="5">
        <f ca="1">COUNTIFS(Table1[Agent_name],Table1[[#This Row],[Agent_name]],Table1[Month],Table1[[#This Row],[Month]])/160</f>
        <v>0.61875000000000002</v>
      </c>
    </row>
    <row r="4928" spans="1:23" x14ac:dyDescent="0.25">
      <c r="A4928">
        <v>4927</v>
      </c>
      <c r="B4928" t="s">
        <v>16038</v>
      </c>
      <c r="C4928" t="s">
        <v>16039</v>
      </c>
      <c r="D4928">
        <v>18</v>
      </c>
      <c r="E4928" t="s">
        <v>19</v>
      </c>
      <c r="F4928" t="s">
        <v>211</v>
      </c>
      <c r="G4928" s="1">
        <v>43924</v>
      </c>
      <c r="H4928" t="s">
        <v>59</v>
      </c>
      <c r="I4928" t="s">
        <v>141</v>
      </c>
      <c r="J4928" s="3" t="s">
        <v>16040</v>
      </c>
      <c r="K4928" t="s">
        <v>62</v>
      </c>
      <c r="M4928" t="s">
        <v>25</v>
      </c>
      <c r="N4928" t="s">
        <v>26</v>
      </c>
      <c r="R4928" t="str">
        <f t="shared" ca="1" si="76"/>
        <v>Sara</v>
      </c>
      <c r="S4928" t="str">
        <f>IFERROR(TEXT(DATEVALUE(LEFT(Table1[[#This Row],[Date of Purchase]],10)), "MMMM"), TEXT(Table1[[#This Row],[Date of Purchase]], "MMMM"))</f>
        <v>April</v>
      </c>
      <c r="T4928" t="str">
        <f>IF(OR(
  AND(Table1[[#This Row],[Ticket Priority]]="Critical", Table1[[#This Row],[Ticket Status]]&lt;&gt;"Closed"),
  AND(Table1[[#This Row],[Ticket Priority]]="High", Table1[[#This Row],[Ticket Status]]="Open")
), "Yes", "No")</f>
        <v>Yes</v>
      </c>
      <c r="U4928" s="4" t="str">
        <f>IF(Table1[[#This Row],[Ticket Status]]="Closed","Yes","No")</f>
        <v>No</v>
      </c>
      <c r="V4928" s="4" t="str">
        <f>IF(Table1[[#This Row],[Ticket Status]]="Pending Customer Response","Yes","No")</f>
        <v>No</v>
      </c>
      <c r="W4928" s="5">
        <f ca="1">COUNTIFS(Table1[Agent_name],Table1[[#This Row],[Agent_name]],Table1[Month],Table1[[#This Row],[Month]])/160</f>
        <v>0.75624999999999998</v>
      </c>
    </row>
    <row r="4929" spans="1:23" x14ac:dyDescent="0.25">
      <c r="A4929">
        <v>4928</v>
      </c>
      <c r="B4929" t="s">
        <v>1918</v>
      </c>
      <c r="C4929" t="s">
        <v>16041</v>
      </c>
      <c r="D4929">
        <v>22</v>
      </c>
      <c r="E4929" t="s">
        <v>29</v>
      </c>
      <c r="F4929" t="s">
        <v>157</v>
      </c>
      <c r="G4929" s="1">
        <v>43905</v>
      </c>
      <c r="H4929" t="s">
        <v>59</v>
      </c>
      <c r="I4929" t="s">
        <v>177</v>
      </c>
      <c r="J4929" s="3" t="s">
        <v>1057</v>
      </c>
      <c r="K4929" t="s">
        <v>62</v>
      </c>
      <c r="M4929" t="s">
        <v>25</v>
      </c>
      <c r="N4929" t="s">
        <v>33</v>
      </c>
      <c r="R4929" t="str">
        <f t="shared" ca="1" si="76"/>
        <v>Mohit</v>
      </c>
      <c r="S4929" t="str">
        <f>IFERROR(TEXT(DATEVALUE(LEFT(Table1[[#This Row],[Date of Purchase]],10)), "MMMM"), TEXT(Table1[[#This Row],[Date of Purchase]], "MMMM"))</f>
        <v>March</v>
      </c>
      <c r="T4929" t="str">
        <f>IF(OR(
  AND(Table1[[#This Row],[Ticket Priority]]="Critical", Table1[[#This Row],[Ticket Status]]&lt;&gt;"Closed"),
  AND(Table1[[#This Row],[Ticket Priority]]="High", Table1[[#This Row],[Ticket Status]]="Open")
), "Yes", "No")</f>
        <v>Yes</v>
      </c>
      <c r="U4929" s="4" t="str">
        <f>IF(Table1[[#This Row],[Ticket Status]]="Closed","Yes","No")</f>
        <v>No</v>
      </c>
      <c r="V4929" s="4" t="str">
        <f>IF(Table1[[#This Row],[Ticket Status]]="Pending Customer Response","Yes","No")</f>
        <v>No</v>
      </c>
      <c r="W4929" s="5">
        <f ca="1">COUNTIFS(Table1[Agent_name],Table1[[#This Row],[Agent_name]],Table1[Month],Table1[[#This Row],[Month]])/160</f>
        <v>0.45624999999999999</v>
      </c>
    </row>
    <row r="4930" spans="1:23" x14ac:dyDescent="0.25">
      <c r="A4930">
        <v>4929</v>
      </c>
      <c r="B4930" t="s">
        <v>16042</v>
      </c>
      <c r="C4930" t="s">
        <v>16043</v>
      </c>
      <c r="D4930">
        <v>40</v>
      </c>
      <c r="E4930" t="s">
        <v>29</v>
      </c>
      <c r="F4930" t="s">
        <v>456</v>
      </c>
      <c r="G4930" s="1">
        <v>44425</v>
      </c>
      <c r="H4930" t="s">
        <v>21</v>
      </c>
      <c r="I4930" t="s">
        <v>60</v>
      </c>
      <c r="J4930" s="3" t="s">
        <v>16044</v>
      </c>
      <c r="K4930" t="s">
        <v>62</v>
      </c>
      <c r="M4930" t="s">
        <v>41</v>
      </c>
      <c r="N4930" t="s">
        <v>33</v>
      </c>
      <c r="R4930" t="str">
        <f t="shared" ref="R4930:R4993" ca="1" si="77">CHOOSE(
RANDBETWEEN(1,20),
"Aisha","Aisha","Aisha","Aisha",
"Ravi","Ravi","Ravi",
"Sara","Sara","Sara",
"Mohit","Mohit",
"Priya","Priya",
"Arjun",
"Neha","Rahul","Divya","Karan","Meera","Sanjay"
)</f>
        <v>Mohit</v>
      </c>
      <c r="S4930" t="str">
        <f>IFERROR(TEXT(DATEVALUE(LEFT(Table1[[#This Row],[Date of Purchase]],10)), "MMMM"), TEXT(Table1[[#This Row],[Date of Purchase]], "MMMM"))</f>
        <v>August</v>
      </c>
      <c r="T4930" t="str">
        <f>IF(OR(
  AND(Table1[[#This Row],[Ticket Priority]]="Critical", Table1[[#This Row],[Ticket Status]]&lt;&gt;"Closed"),
  AND(Table1[[#This Row],[Ticket Priority]]="High", Table1[[#This Row],[Ticket Status]]="Open")
), "Yes", "No")</f>
        <v>No</v>
      </c>
      <c r="U4930" s="4" t="str">
        <f>IF(Table1[[#This Row],[Ticket Status]]="Closed","Yes","No")</f>
        <v>No</v>
      </c>
      <c r="V4930" s="4" t="str">
        <f>IF(Table1[[#This Row],[Ticket Status]]="Pending Customer Response","Yes","No")</f>
        <v>No</v>
      </c>
      <c r="W4930" s="5">
        <f ca="1">COUNTIFS(Table1[Agent_name],Table1[[#This Row],[Agent_name]],Table1[Month],Table1[[#This Row],[Month]])/160</f>
        <v>0.46250000000000002</v>
      </c>
    </row>
    <row r="4931" spans="1:23" x14ac:dyDescent="0.25">
      <c r="A4931">
        <v>4930</v>
      </c>
      <c r="B4931" t="s">
        <v>16045</v>
      </c>
      <c r="C4931" t="s">
        <v>16046</v>
      </c>
      <c r="D4931">
        <v>29</v>
      </c>
      <c r="E4931" t="s">
        <v>58</v>
      </c>
      <c r="F4931" t="s">
        <v>44</v>
      </c>
      <c r="G4931" s="1">
        <v>44167</v>
      </c>
      <c r="H4931" t="s">
        <v>67</v>
      </c>
      <c r="I4931" t="s">
        <v>177</v>
      </c>
      <c r="J4931" s="3" t="s">
        <v>16047</v>
      </c>
      <c r="K4931" t="s">
        <v>39</v>
      </c>
      <c r="L4931" t="s">
        <v>16048</v>
      </c>
      <c r="M4931" t="s">
        <v>143</v>
      </c>
      <c r="N4931" t="s">
        <v>33</v>
      </c>
      <c r="O4931" s="2">
        <v>45078.594259259262</v>
      </c>
      <c r="P4931" s="2">
        <v>45078.760925925926</v>
      </c>
      <c r="Q4931">
        <v>1</v>
      </c>
      <c r="R4931" t="str">
        <f t="shared" ca="1" si="77"/>
        <v>Aisha</v>
      </c>
      <c r="S4931" t="str">
        <f>IFERROR(TEXT(DATEVALUE(LEFT(Table1[[#This Row],[Date of Purchase]],10)), "MMMM"), TEXT(Table1[[#This Row],[Date of Purchase]], "MMMM"))</f>
        <v>December</v>
      </c>
      <c r="T4931" t="str">
        <f>IF(OR(
  AND(Table1[[#This Row],[Ticket Priority]]="Critical", Table1[[#This Row],[Ticket Status]]&lt;&gt;"Closed"),
  AND(Table1[[#This Row],[Ticket Priority]]="High", Table1[[#This Row],[Ticket Status]]="Open")
), "Yes", "No")</f>
        <v>No</v>
      </c>
      <c r="U4931" s="4" t="str">
        <f>IF(Table1[[#This Row],[Ticket Status]]="Closed","Yes","No")</f>
        <v>Yes</v>
      </c>
      <c r="V4931" s="4" t="str">
        <f>IF(Table1[[#This Row],[Ticket Status]]="Pending Customer Response","Yes","No")</f>
        <v>No</v>
      </c>
      <c r="W4931" s="5">
        <f ca="1">COUNTIFS(Table1[Agent_name],Table1[[#This Row],[Agent_name]],Table1[Month],Table1[[#This Row],[Month]])/160</f>
        <v>0.91249999999999998</v>
      </c>
    </row>
    <row r="4932" spans="1:23" x14ac:dyDescent="0.25">
      <c r="A4932">
        <v>4931</v>
      </c>
      <c r="B4932" t="s">
        <v>16049</v>
      </c>
      <c r="C4932" t="s">
        <v>16050</v>
      </c>
      <c r="D4932">
        <v>38</v>
      </c>
      <c r="E4932" t="s">
        <v>58</v>
      </c>
      <c r="F4932" t="s">
        <v>223</v>
      </c>
      <c r="G4932" s="1">
        <v>43889</v>
      </c>
      <c r="H4932" t="s">
        <v>66</v>
      </c>
      <c r="I4932" t="s">
        <v>113</v>
      </c>
      <c r="J4932" s="3" t="s">
        <v>16051</v>
      </c>
      <c r="K4932" t="s">
        <v>39</v>
      </c>
      <c r="L4932" t="s">
        <v>16052</v>
      </c>
      <c r="M4932" t="s">
        <v>41</v>
      </c>
      <c r="N4932" t="s">
        <v>26</v>
      </c>
      <c r="O4932" s="2">
        <v>45078.369976851849</v>
      </c>
      <c r="P4932" s="2">
        <v>45078.401226851849</v>
      </c>
      <c r="Q4932">
        <v>4</v>
      </c>
      <c r="R4932" t="str">
        <f t="shared" ca="1" si="77"/>
        <v>Ravi</v>
      </c>
      <c r="S4932" t="str">
        <f>IFERROR(TEXT(DATEVALUE(LEFT(Table1[[#This Row],[Date of Purchase]],10)), "MMMM"), TEXT(Table1[[#This Row],[Date of Purchase]], "MMMM"))</f>
        <v>February</v>
      </c>
      <c r="T4932" t="str">
        <f>IF(OR(
  AND(Table1[[#This Row],[Ticket Priority]]="Critical", Table1[[#This Row],[Ticket Status]]&lt;&gt;"Closed"),
  AND(Table1[[#This Row],[Ticket Priority]]="High", Table1[[#This Row],[Ticket Status]]="Open")
), "Yes", "No")</f>
        <v>No</v>
      </c>
      <c r="U4932" s="4" t="str">
        <f>IF(Table1[[#This Row],[Ticket Status]]="Closed","Yes","No")</f>
        <v>Yes</v>
      </c>
      <c r="V4932" s="4" t="str">
        <f>IF(Table1[[#This Row],[Ticket Status]]="Pending Customer Response","Yes","No")</f>
        <v>No</v>
      </c>
      <c r="W4932" s="5">
        <f ca="1">COUNTIFS(Table1[Agent_name],Table1[[#This Row],[Agent_name]],Table1[Month],Table1[[#This Row],[Month]])/160</f>
        <v>0.61250000000000004</v>
      </c>
    </row>
    <row r="4933" spans="1:23" x14ac:dyDescent="0.25">
      <c r="A4933">
        <v>4932</v>
      </c>
      <c r="B4933" t="s">
        <v>16053</v>
      </c>
      <c r="C4933" t="s">
        <v>16054</v>
      </c>
      <c r="D4933">
        <v>34</v>
      </c>
      <c r="E4933" t="s">
        <v>58</v>
      </c>
      <c r="F4933" t="s">
        <v>36</v>
      </c>
      <c r="G4933" s="1">
        <v>44460</v>
      </c>
      <c r="H4933" t="s">
        <v>21</v>
      </c>
      <c r="I4933" t="s">
        <v>22</v>
      </c>
      <c r="J4933" s="3" t="s">
        <v>16055</v>
      </c>
      <c r="K4933" t="s">
        <v>62</v>
      </c>
      <c r="M4933" t="s">
        <v>143</v>
      </c>
      <c r="N4933" t="s">
        <v>26</v>
      </c>
      <c r="R4933" t="str">
        <f t="shared" ca="1" si="77"/>
        <v>Neha</v>
      </c>
      <c r="S4933" t="str">
        <f>IFERROR(TEXT(DATEVALUE(LEFT(Table1[[#This Row],[Date of Purchase]],10)), "MMMM"), TEXT(Table1[[#This Row],[Date of Purchase]], "MMMM"))</f>
        <v>September</v>
      </c>
      <c r="T4933" t="str">
        <f>IF(OR(
  AND(Table1[[#This Row],[Ticket Priority]]="Critical", Table1[[#This Row],[Ticket Status]]&lt;&gt;"Closed"),
  AND(Table1[[#This Row],[Ticket Priority]]="High", Table1[[#This Row],[Ticket Status]]="Open")
), "Yes", "No")</f>
        <v>No</v>
      </c>
      <c r="U4933" s="4" t="str">
        <f>IF(Table1[[#This Row],[Ticket Status]]="Closed","Yes","No")</f>
        <v>No</v>
      </c>
      <c r="V4933" s="4" t="str">
        <f>IF(Table1[[#This Row],[Ticket Status]]="Pending Customer Response","Yes","No")</f>
        <v>No</v>
      </c>
      <c r="W4933" s="5">
        <f ca="1">COUNTIFS(Table1[Agent_name],Table1[[#This Row],[Agent_name]],Table1[Month],Table1[[#This Row],[Month]])/160</f>
        <v>0.21249999999999999</v>
      </c>
    </row>
    <row r="4934" spans="1:23" x14ac:dyDescent="0.25">
      <c r="A4934">
        <v>4933</v>
      </c>
      <c r="B4934" t="s">
        <v>16056</v>
      </c>
      <c r="C4934" t="s">
        <v>16057</v>
      </c>
      <c r="D4934">
        <v>49</v>
      </c>
      <c r="E4934" t="s">
        <v>29</v>
      </c>
      <c r="F4934" t="s">
        <v>249</v>
      </c>
      <c r="G4934" s="1">
        <v>44284</v>
      </c>
      <c r="H4934" t="s">
        <v>59</v>
      </c>
      <c r="I4934" t="s">
        <v>60</v>
      </c>
      <c r="J4934" s="3" t="s">
        <v>16058</v>
      </c>
      <c r="K4934" t="s">
        <v>24</v>
      </c>
      <c r="M4934" t="s">
        <v>25</v>
      </c>
      <c r="N4934" t="s">
        <v>55</v>
      </c>
      <c r="O4934" s="2">
        <v>45078.205416666664</v>
      </c>
      <c r="R4934" t="str">
        <f t="shared" ca="1" si="77"/>
        <v>Mohit</v>
      </c>
      <c r="S4934" t="str">
        <f>IFERROR(TEXT(DATEVALUE(LEFT(Table1[[#This Row],[Date of Purchase]],10)), "MMMM"), TEXT(Table1[[#This Row],[Date of Purchase]], "MMMM"))</f>
        <v>March</v>
      </c>
      <c r="T4934" t="str">
        <f>IF(OR(
  AND(Table1[[#This Row],[Ticket Priority]]="Critical", Table1[[#This Row],[Ticket Status]]&lt;&gt;"Closed"),
  AND(Table1[[#This Row],[Ticket Priority]]="High", Table1[[#This Row],[Ticket Status]]="Open")
), "Yes", "No")</f>
        <v>Yes</v>
      </c>
      <c r="U4934" s="4" t="str">
        <f>IF(Table1[[#This Row],[Ticket Status]]="Closed","Yes","No")</f>
        <v>No</v>
      </c>
      <c r="V4934" s="4" t="str">
        <f>IF(Table1[[#This Row],[Ticket Status]]="Pending Customer Response","Yes","No")</f>
        <v>Yes</v>
      </c>
      <c r="W4934" s="5">
        <f ca="1">COUNTIFS(Table1[Agent_name],Table1[[#This Row],[Agent_name]],Table1[Month],Table1[[#This Row],[Month]])/160</f>
        <v>0.45624999999999999</v>
      </c>
    </row>
    <row r="4935" spans="1:23" x14ac:dyDescent="0.25">
      <c r="A4935">
        <v>4934</v>
      </c>
      <c r="B4935" t="s">
        <v>16059</v>
      </c>
      <c r="C4935" t="s">
        <v>16060</v>
      </c>
      <c r="D4935">
        <v>41</v>
      </c>
      <c r="E4935" t="s">
        <v>19</v>
      </c>
      <c r="F4935" t="s">
        <v>129</v>
      </c>
      <c r="G4935" s="1">
        <v>43942</v>
      </c>
      <c r="H4935" t="s">
        <v>21</v>
      </c>
      <c r="I4935" t="s">
        <v>177</v>
      </c>
      <c r="J4935" s="3" t="s">
        <v>16061</v>
      </c>
      <c r="K4935" t="s">
        <v>39</v>
      </c>
      <c r="L4935" t="s">
        <v>16062</v>
      </c>
      <c r="M4935" t="s">
        <v>25</v>
      </c>
      <c r="N4935" t="s">
        <v>33</v>
      </c>
      <c r="O4935" s="2">
        <v>45078.536689814813</v>
      </c>
      <c r="P4935" s="2">
        <v>45078.689467592594</v>
      </c>
      <c r="Q4935">
        <v>4</v>
      </c>
      <c r="R4935" t="str">
        <f t="shared" ca="1" si="77"/>
        <v>Priya</v>
      </c>
      <c r="S4935" t="str">
        <f>IFERROR(TEXT(DATEVALUE(LEFT(Table1[[#This Row],[Date of Purchase]],10)), "MMMM"), TEXT(Table1[[#This Row],[Date of Purchase]], "MMMM"))</f>
        <v>April</v>
      </c>
      <c r="T4935" t="str">
        <f>IF(OR(
  AND(Table1[[#This Row],[Ticket Priority]]="Critical", Table1[[#This Row],[Ticket Status]]&lt;&gt;"Closed"),
  AND(Table1[[#This Row],[Ticket Priority]]="High", Table1[[#This Row],[Ticket Status]]="Open")
), "Yes", "No")</f>
        <v>No</v>
      </c>
      <c r="U4935" s="4" t="str">
        <f>IF(Table1[[#This Row],[Ticket Status]]="Closed","Yes","No")</f>
        <v>Yes</v>
      </c>
      <c r="V4935" s="4" t="str">
        <f>IF(Table1[[#This Row],[Ticket Status]]="Pending Customer Response","Yes","No")</f>
        <v>No</v>
      </c>
      <c r="W4935" s="5">
        <f ca="1">COUNTIFS(Table1[Agent_name],Table1[[#This Row],[Agent_name]],Table1[Month],Table1[[#This Row],[Month]])/160</f>
        <v>0.48749999999999999</v>
      </c>
    </row>
    <row r="4936" spans="1:23" x14ac:dyDescent="0.25">
      <c r="A4936">
        <v>4935</v>
      </c>
      <c r="B4936" t="s">
        <v>782</v>
      </c>
      <c r="C4936" t="s">
        <v>16063</v>
      </c>
      <c r="D4936">
        <v>35</v>
      </c>
      <c r="E4936" t="s">
        <v>29</v>
      </c>
      <c r="F4936" t="s">
        <v>219</v>
      </c>
      <c r="G4936" s="1">
        <v>44184</v>
      </c>
      <c r="H4936" t="s">
        <v>21</v>
      </c>
      <c r="I4936" t="s">
        <v>67</v>
      </c>
      <c r="J4936" s="3" t="s">
        <v>16064</v>
      </c>
      <c r="K4936" t="s">
        <v>62</v>
      </c>
      <c r="M4936" t="s">
        <v>41</v>
      </c>
      <c r="N4936" t="s">
        <v>26</v>
      </c>
      <c r="R4936" t="str">
        <f t="shared" ca="1" si="77"/>
        <v>Ravi</v>
      </c>
      <c r="S4936" t="str">
        <f>IFERROR(TEXT(DATEVALUE(LEFT(Table1[[#This Row],[Date of Purchase]],10)), "MMMM"), TEXT(Table1[[#This Row],[Date of Purchase]], "MMMM"))</f>
        <v>December</v>
      </c>
      <c r="T4936" t="str">
        <f>IF(OR(
  AND(Table1[[#This Row],[Ticket Priority]]="Critical", Table1[[#This Row],[Ticket Status]]&lt;&gt;"Closed"),
  AND(Table1[[#This Row],[Ticket Priority]]="High", Table1[[#This Row],[Ticket Status]]="Open")
), "Yes", "No")</f>
        <v>No</v>
      </c>
      <c r="U4936" s="4" t="str">
        <f>IF(Table1[[#This Row],[Ticket Status]]="Closed","Yes","No")</f>
        <v>No</v>
      </c>
      <c r="V4936" s="4" t="str">
        <f>IF(Table1[[#This Row],[Ticket Status]]="Pending Customer Response","Yes","No")</f>
        <v>No</v>
      </c>
      <c r="W4936" s="5">
        <f ca="1">COUNTIFS(Table1[Agent_name],Table1[[#This Row],[Agent_name]],Table1[Month],Table1[[#This Row],[Month]])/160</f>
        <v>0.66249999999999998</v>
      </c>
    </row>
    <row r="4937" spans="1:23" x14ac:dyDescent="0.25">
      <c r="A4937">
        <v>4936</v>
      </c>
      <c r="B4937" t="s">
        <v>16065</v>
      </c>
      <c r="C4937" t="s">
        <v>16066</v>
      </c>
      <c r="D4937">
        <v>41</v>
      </c>
      <c r="E4937" t="s">
        <v>19</v>
      </c>
      <c r="F4937" t="s">
        <v>699</v>
      </c>
      <c r="G4937" s="1">
        <v>44302</v>
      </c>
      <c r="H4937" t="s">
        <v>45</v>
      </c>
      <c r="I4937" t="s">
        <v>72</v>
      </c>
      <c r="J4937" s="3" t="s">
        <v>16067</v>
      </c>
      <c r="K4937" t="s">
        <v>24</v>
      </c>
      <c r="M4937" t="s">
        <v>41</v>
      </c>
      <c r="N4937" t="s">
        <v>33</v>
      </c>
      <c r="O4937" s="2">
        <v>45078.654097222221</v>
      </c>
      <c r="R4937" t="str">
        <f t="shared" ca="1" si="77"/>
        <v>Rahul</v>
      </c>
      <c r="S4937" t="str">
        <f>IFERROR(TEXT(DATEVALUE(LEFT(Table1[[#This Row],[Date of Purchase]],10)), "MMMM"), TEXT(Table1[[#This Row],[Date of Purchase]], "MMMM"))</f>
        <v>April</v>
      </c>
      <c r="T4937" t="str">
        <f>IF(OR(
  AND(Table1[[#This Row],[Ticket Priority]]="Critical", Table1[[#This Row],[Ticket Status]]&lt;&gt;"Closed"),
  AND(Table1[[#This Row],[Ticket Priority]]="High", Table1[[#This Row],[Ticket Status]]="Open")
), "Yes", "No")</f>
        <v>No</v>
      </c>
      <c r="U4937" s="4" t="str">
        <f>IF(Table1[[#This Row],[Ticket Status]]="Closed","Yes","No")</f>
        <v>No</v>
      </c>
      <c r="V4937" s="4" t="str">
        <f>IF(Table1[[#This Row],[Ticket Status]]="Pending Customer Response","Yes","No")</f>
        <v>Yes</v>
      </c>
      <c r="W4937" s="5">
        <f ca="1">COUNTIFS(Table1[Agent_name],Table1[[#This Row],[Agent_name]],Table1[Month],Table1[[#This Row],[Month]])/160</f>
        <v>0.25</v>
      </c>
    </row>
    <row r="4938" spans="1:23" x14ac:dyDescent="0.25">
      <c r="A4938">
        <v>4937</v>
      </c>
      <c r="B4938" t="s">
        <v>16068</v>
      </c>
      <c r="C4938" t="s">
        <v>16069</v>
      </c>
      <c r="D4938">
        <v>57</v>
      </c>
      <c r="E4938" t="s">
        <v>29</v>
      </c>
      <c r="F4938" t="s">
        <v>149</v>
      </c>
      <c r="G4938" s="1">
        <v>44472</v>
      </c>
      <c r="H4938" t="s">
        <v>21</v>
      </c>
      <c r="I4938" t="s">
        <v>150</v>
      </c>
      <c r="J4938" s="3" t="s">
        <v>16070</v>
      </c>
      <c r="K4938" t="s">
        <v>62</v>
      </c>
      <c r="M4938" t="s">
        <v>143</v>
      </c>
      <c r="N4938" t="s">
        <v>33</v>
      </c>
      <c r="R4938" t="str">
        <f t="shared" ca="1" si="77"/>
        <v>Mohit</v>
      </c>
      <c r="S4938" t="str">
        <f>IFERROR(TEXT(DATEVALUE(LEFT(Table1[[#This Row],[Date of Purchase]],10)), "MMMM"), TEXT(Table1[[#This Row],[Date of Purchase]], "MMMM"))</f>
        <v>October</v>
      </c>
      <c r="T4938" t="str">
        <f>IF(OR(
  AND(Table1[[#This Row],[Ticket Priority]]="Critical", Table1[[#This Row],[Ticket Status]]&lt;&gt;"Closed"),
  AND(Table1[[#This Row],[Ticket Priority]]="High", Table1[[#This Row],[Ticket Status]]="Open")
), "Yes", "No")</f>
        <v>No</v>
      </c>
      <c r="U4938" s="4" t="str">
        <f>IF(Table1[[#This Row],[Ticket Status]]="Closed","Yes","No")</f>
        <v>No</v>
      </c>
      <c r="V4938" s="4" t="str">
        <f>IF(Table1[[#This Row],[Ticket Status]]="Pending Customer Response","Yes","No")</f>
        <v>No</v>
      </c>
      <c r="W4938" s="5">
        <f ca="1">COUNTIFS(Table1[Agent_name],Table1[[#This Row],[Agent_name]],Table1[Month],Table1[[#This Row],[Month]])/160</f>
        <v>0.49375000000000002</v>
      </c>
    </row>
    <row r="4939" spans="1:23" x14ac:dyDescent="0.25">
      <c r="A4939">
        <v>4938</v>
      </c>
      <c r="B4939" t="s">
        <v>16071</v>
      </c>
      <c r="C4939" t="s">
        <v>16072</v>
      </c>
      <c r="D4939">
        <v>33</v>
      </c>
      <c r="E4939" t="s">
        <v>58</v>
      </c>
      <c r="F4939" t="s">
        <v>30</v>
      </c>
      <c r="G4939" s="1">
        <v>44336</v>
      </c>
      <c r="H4939" t="s">
        <v>45</v>
      </c>
      <c r="I4939" t="s">
        <v>46</v>
      </c>
      <c r="J4939" s="3" t="s">
        <v>16073</v>
      </c>
      <c r="K4939" t="s">
        <v>24</v>
      </c>
      <c r="M4939" t="s">
        <v>143</v>
      </c>
      <c r="N4939" t="s">
        <v>55</v>
      </c>
      <c r="O4939" s="2">
        <v>45078.173576388886</v>
      </c>
      <c r="R4939" t="str">
        <f t="shared" ca="1" si="77"/>
        <v>Arjun</v>
      </c>
      <c r="S4939" t="str">
        <f>IFERROR(TEXT(DATEVALUE(LEFT(Table1[[#This Row],[Date of Purchase]],10)), "MMMM"), TEXT(Table1[[#This Row],[Date of Purchase]], "MMMM"))</f>
        <v>May</v>
      </c>
      <c r="T4939" t="str">
        <f>IF(OR(
  AND(Table1[[#This Row],[Ticket Priority]]="Critical", Table1[[#This Row],[Ticket Status]]&lt;&gt;"Closed"),
  AND(Table1[[#This Row],[Ticket Priority]]="High", Table1[[#This Row],[Ticket Status]]="Open")
), "Yes", "No")</f>
        <v>No</v>
      </c>
      <c r="U4939" s="4" t="str">
        <f>IF(Table1[[#This Row],[Ticket Status]]="Closed","Yes","No")</f>
        <v>No</v>
      </c>
      <c r="V4939" s="4" t="str">
        <f>IF(Table1[[#This Row],[Ticket Status]]="Pending Customer Response","Yes","No")</f>
        <v>Yes</v>
      </c>
      <c r="W4939" s="5">
        <f ca="1">COUNTIFS(Table1[Agent_name],Table1[[#This Row],[Agent_name]],Table1[Month],Table1[[#This Row],[Month]])/160</f>
        <v>0.2</v>
      </c>
    </row>
    <row r="4940" spans="1:23" x14ac:dyDescent="0.25">
      <c r="A4940">
        <v>4939</v>
      </c>
      <c r="B4940" t="s">
        <v>16074</v>
      </c>
      <c r="C4940" t="s">
        <v>16075</v>
      </c>
      <c r="D4940">
        <v>53</v>
      </c>
      <c r="E4940" t="s">
        <v>58</v>
      </c>
      <c r="F4940" t="s">
        <v>134</v>
      </c>
      <c r="G4940" s="1">
        <v>44124</v>
      </c>
      <c r="H4940" t="s">
        <v>21</v>
      </c>
      <c r="I4940" t="s">
        <v>46</v>
      </c>
      <c r="J4940" s="3" t="s">
        <v>16076</v>
      </c>
      <c r="K4940" t="s">
        <v>39</v>
      </c>
      <c r="L4940" t="s">
        <v>16077</v>
      </c>
      <c r="M4940" t="s">
        <v>25</v>
      </c>
      <c r="N4940" t="s">
        <v>26</v>
      </c>
      <c r="O4940" s="2">
        <v>45078.252060185187</v>
      </c>
      <c r="P4940" s="2">
        <v>45078.879143518519</v>
      </c>
      <c r="Q4940">
        <v>4</v>
      </c>
      <c r="R4940" t="str">
        <f t="shared" ca="1" si="77"/>
        <v>Priya</v>
      </c>
      <c r="S4940" t="str">
        <f>IFERROR(TEXT(DATEVALUE(LEFT(Table1[[#This Row],[Date of Purchase]],10)), "MMMM"), TEXT(Table1[[#This Row],[Date of Purchase]], "MMMM"))</f>
        <v>October</v>
      </c>
      <c r="T4940" t="str">
        <f>IF(OR(
  AND(Table1[[#This Row],[Ticket Priority]]="Critical", Table1[[#This Row],[Ticket Status]]&lt;&gt;"Closed"),
  AND(Table1[[#This Row],[Ticket Priority]]="High", Table1[[#This Row],[Ticket Status]]="Open")
), "Yes", "No")</f>
        <v>No</v>
      </c>
      <c r="U4940" s="4" t="str">
        <f>IF(Table1[[#This Row],[Ticket Status]]="Closed","Yes","No")</f>
        <v>Yes</v>
      </c>
      <c r="V4940" s="4" t="str">
        <f>IF(Table1[[#This Row],[Ticket Status]]="Pending Customer Response","Yes","No")</f>
        <v>No</v>
      </c>
      <c r="W4940" s="5">
        <f ca="1">COUNTIFS(Table1[Agent_name],Table1[[#This Row],[Agent_name]],Table1[Month],Table1[[#This Row],[Month]])/160</f>
        <v>0.58125000000000004</v>
      </c>
    </row>
    <row r="4941" spans="1:23" x14ac:dyDescent="0.25">
      <c r="A4941">
        <v>4940</v>
      </c>
      <c r="B4941" t="s">
        <v>16078</v>
      </c>
      <c r="C4941" t="s">
        <v>16079</v>
      </c>
      <c r="D4941">
        <v>56</v>
      </c>
      <c r="E4941" t="s">
        <v>19</v>
      </c>
      <c r="F4941" t="s">
        <v>211</v>
      </c>
      <c r="G4941" s="1">
        <v>43973</v>
      </c>
      <c r="H4941" t="s">
        <v>45</v>
      </c>
      <c r="I4941" t="s">
        <v>99</v>
      </c>
      <c r="J4941" s="3" t="s">
        <v>16080</v>
      </c>
      <c r="K4941" t="s">
        <v>39</v>
      </c>
      <c r="L4941" t="s">
        <v>16081</v>
      </c>
      <c r="M4941" t="s">
        <v>143</v>
      </c>
      <c r="N4941" t="s">
        <v>26</v>
      </c>
      <c r="O4941" s="2">
        <v>45078.907638888886</v>
      </c>
      <c r="P4941" s="2">
        <v>45078.506249999999</v>
      </c>
      <c r="Q4941">
        <v>1</v>
      </c>
      <c r="R4941" t="str">
        <f t="shared" ca="1" si="77"/>
        <v>Priya</v>
      </c>
      <c r="S4941" t="str">
        <f>IFERROR(TEXT(DATEVALUE(LEFT(Table1[[#This Row],[Date of Purchase]],10)), "MMMM"), TEXT(Table1[[#This Row],[Date of Purchase]], "MMMM"))</f>
        <v>May</v>
      </c>
      <c r="T4941" t="str">
        <f>IF(OR(
  AND(Table1[[#This Row],[Ticket Priority]]="Critical", Table1[[#This Row],[Ticket Status]]&lt;&gt;"Closed"),
  AND(Table1[[#This Row],[Ticket Priority]]="High", Table1[[#This Row],[Ticket Status]]="Open")
), "Yes", "No")</f>
        <v>No</v>
      </c>
      <c r="U4941" s="4" t="str">
        <f>IF(Table1[[#This Row],[Ticket Status]]="Closed","Yes","No")</f>
        <v>Yes</v>
      </c>
      <c r="V4941" s="4" t="str">
        <f>IF(Table1[[#This Row],[Ticket Status]]="Pending Customer Response","Yes","No")</f>
        <v>No</v>
      </c>
      <c r="W4941" s="5">
        <f ca="1">COUNTIFS(Table1[Agent_name],Table1[[#This Row],[Agent_name]],Table1[Month],Table1[[#This Row],[Month]])/160</f>
        <v>0.40625</v>
      </c>
    </row>
    <row r="4942" spans="1:23" x14ac:dyDescent="0.25">
      <c r="A4942">
        <v>4941</v>
      </c>
      <c r="B4942" t="s">
        <v>16082</v>
      </c>
      <c r="C4942" t="s">
        <v>16083</v>
      </c>
      <c r="D4942">
        <v>64</v>
      </c>
      <c r="E4942" t="s">
        <v>58</v>
      </c>
      <c r="F4942" t="s">
        <v>157</v>
      </c>
      <c r="G4942" s="1">
        <v>44491</v>
      </c>
      <c r="H4942" t="s">
        <v>59</v>
      </c>
      <c r="I4942" t="s">
        <v>113</v>
      </c>
      <c r="J4942" s="3" t="s">
        <v>16084</v>
      </c>
      <c r="K4942" t="s">
        <v>24</v>
      </c>
      <c r="M4942" t="s">
        <v>25</v>
      </c>
      <c r="N4942" t="s">
        <v>26</v>
      </c>
      <c r="O4942" s="2">
        <v>45078.893078703702</v>
      </c>
      <c r="R4942" t="str">
        <f t="shared" ca="1" si="77"/>
        <v>Ravi</v>
      </c>
      <c r="S4942" t="str">
        <f>IFERROR(TEXT(DATEVALUE(LEFT(Table1[[#This Row],[Date of Purchase]],10)), "MMMM"), TEXT(Table1[[#This Row],[Date of Purchase]], "MMMM"))</f>
        <v>October</v>
      </c>
      <c r="T4942" t="str">
        <f>IF(OR(
  AND(Table1[[#This Row],[Ticket Priority]]="Critical", Table1[[#This Row],[Ticket Status]]&lt;&gt;"Closed"),
  AND(Table1[[#This Row],[Ticket Priority]]="High", Table1[[#This Row],[Ticket Status]]="Open")
), "Yes", "No")</f>
        <v>Yes</v>
      </c>
      <c r="U4942" s="4" t="str">
        <f>IF(Table1[[#This Row],[Ticket Status]]="Closed","Yes","No")</f>
        <v>No</v>
      </c>
      <c r="V4942" s="4" t="str">
        <f>IF(Table1[[#This Row],[Ticket Status]]="Pending Customer Response","Yes","No")</f>
        <v>Yes</v>
      </c>
      <c r="W4942" s="5">
        <f ca="1">COUNTIFS(Table1[Agent_name],Table1[[#This Row],[Agent_name]],Table1[Month],Table1[[#This Row],[Month]])/160</f>
        <v>0.58125000000000004</v>
      </c>
    </row>
    <row r="4943" spans="1:23" x14ac:dyDescent="0.25">
      <c r="A4943">
        <v>4942</v>
      </c>
      <c r="B4943" t="s">
        <v>16085</v>
      </c>
      <c r="C4943" t="s">
        <v>16086</v>
      </c>
      <c r="D4943">
        <v>56</v>
      </c>
      <c r="E4943" t="s">
        <v>29</v>
      </c>
      <c r="F4943" t="s">
        <v>339</v>
      </c>
      <c r="G4943" s="1">
        <v>43937</v>
      </c>
      <c r="H4943" t="s">
        <v>66</v>
      </c>
      <c r="I4943" t="s">
        <v>59</v>
      </c>
      <c r="J4943" s="3" t="s">
        <v>16087</v>
      </c>
      <c r="K4943" t="s">
        <v>62</v>
      </c>
      <c r="M4943" t="s">
        <v>25</v>
      </c>
      <c r="N4943" t="s">
        <v>33</v>
      </c>
      <c r="R4943" t="str">
        <f t="shared" ca="1" si="77"/>
        <v>Aisha</v>
      </c>
      <c r="S4943" t="str">
        <f>IFERROR(TEXT(DATEVALUE(LEFT(Table1[[#This Row],[Date of Purchase]],10)), "MMMM"), TEXT(Table1[[#This Row],[Date of Purchase]], "MMMM"))</f>
        <v>April</v>
      </c>
      <c r="T4943" t="str">
        <f>IF(OR(
  AND(Table1[[#This Row],[Ticket Priority]]="Critical", Table1[[#This Row],[Ticket Status]]&lt;&gt;"Closed"),
  AND(Table1[[#This Row],[Ticket Priority]]="High", Table1[[#This Row],[Ticket Status]]="Open")
), "Yes", "No")</f>
        <v>Yes</v>
      </c>
      <c r="U4943" s="4" t="str">
        <f>IF(Table1[[#This Row],[Ticket Status]]="Closed","Yes","No")</f>
        <v>No</v>
      </c>
      <c r="V4943" s="4" t="str">
        <f>IF(Table1[[#This Row],[Ticket Status]]="Pending Customer Response","Yes","No")</f>
        <v>No</v>
      </c>
      <c r="W4943" s="5">
        <f ca="1">COUNTIFS(Table1[Agent_name],Table1[[#This Row],[Agent_name]],Table1[Month],Table1[[#This Row],[Month]])/160</f>
        <v>0.81874999999999998</v>
      </c>
    </row>
    <row r="4944" spans="1:23" x14ac:dyDescent="0.25">
      <c r="A4944">
        <v>4943</v>
      </c>
      <c r="B4944" t="s">
        <v>16088</v>
      </c>
      <c r="C4944" t="s">
        <v>16089</v>
      </c>
      <c r="D4944">
        <v>42</v>
      </c>
      <c r="E4944" t="s">
        <v>29</v>
      </c>
      <c r="F4944" t="s">
        <v>383</v>
      </c>
      <c r="G4944" s="1">
        <v>44042</v>
      </c>
      <c r="H4944" t="s">
        <v>21</v>
      </c>
      <c r="I4944" t="s">
        <v>77</v>
      </c>
      <c r="J4944" s="3" t="s">
        <v>16090</v>
      </c>
      <c r="K4944" t="s">
        <v>24</v>
      </c>
      <c r="M4944" t="s">
        <v>41</v>
      </c>
      <c r="N4944" t="s">
        <v>33</v>
      </c>
      <c r="O4944" s="2">
        <v>45078.441030092596</v>
      </c>
      <c r="R4944" t="str">
        <f t="shared" ca="1" si="77"/>
        <v>Priya</v>
      </c>
      <c r="S4944" t="str">
        <f>IFERROR(TEXT(DATEVALUE(LEFT(Table1[[#This Row],[Date of Purchase]],10)), "MMMM"), TEXT(Table1[[#This Row],[Date of Purchase]], "MMMM"))</f>
        <v>July</v>
      </c>
      <c r="T4944" t="str">
        <f>IF(OR(
  AND(Table1[[#This Row],[Ticket Priority]]="Critical", Table1[[#This Row],[Ticket Status]]&lt;&gt;"Closed"),
  AND(Table1[[#This Row],[Ticket Priority]]="High", Table1[[#This Row],[Ticket Status]]="Open")
), "Yes", "No")</f>
        <v>No</v>
      </c>
      <c r="U4944" s="4" t="str">
        <f>IF(Table1[[#This Row],[Ticket Status]]="Closed","Yes","No")</f>
        <v>No</v>
      </c>
      <c r="V4944" s="4" t="str">
        <f>IF(Table1[[#This Row],[Ticket Status]]="Pending Customer Response","Yes","No")</f>
        <v>Yes</v>
      </c>
      <c r="W4944" s="5">
        <f ca="1">COUNTIFS(Table1[Agent_name],Table1[[#This Row],[Agent_name]],Table1[Month],Table1[[#This Row],[Month]])/160</f>
        <v>0.45</v>
      </c>
    </row>
    <row r="4945" spans="1:23" x14ac:dyDescent="0.25">
      <c r="A4945">
        <v>4944</v>
      </c>
      <c r="B4945" t="s">
        <v>16091</v>
      </c>
      <c r="C4945" t="s">
        <v>16092</v>
      </c>
      <c r="D4945">
        <v>70</v>
      </c>
      <c r="E4945" t="s">
        <v>58</v>
      </c>
      <c r="F4945" t="s">
        <v>219</v>
      </c>
      <c r="G4945" s="1">
        <v>44440</v>
      </c>
      <c r="H4945" t="s">
        <v>67</v>
      </c>
      <c r="I4945" t="s">
        <v>46</v>
      </c>
      <c r="J4945" s="3" t="s">
        <v>16093</v>
      </c>
      <c r="K4945" t="s">
        <v>24</v>
      </c>
      <c r="M4945" t="s">
        <v>25</v>
      </c>
      <c r="N4945" t="s">
        <v>26</v>
      </c>
      <c r="O4945" s="2">
        <v>45078.972303240742</v>
      </c>
      <c r="R4945" t="str">
        <f t="shared" ca="1" si="77"/>
        <v>Priya</v>
      </c>
      <c r="S4945" t="str">
        <f>IFERROR(TEXT(DATEVALUE(LEFT(Table1[[#This Row],[Date of Purchase]],10)), "MMMM"), TEXT(Table1[[#This Row],[Date of Purchase]], "MMMM"))</f>
        <v>September</v>
      </c>
      <c r="T4945" t="str">
        <f>IF(OR(
  AND(Table1[[#This Row],[Ticket Priority]]="Critical", Table1[[#This Row],[Ticket Status]]&lt;&gt;"Closed"),
  AND(Table1[[#This Row],[Ticket Priority]]="High", Table1[[#This Row],[Ticket Status]]="Open")
), "Yes", "No")</f>
        <v>Yes</v>
      </c>
      <c r="U4945" s="4" t="str">
        <f>IF(Table1[[#This Row],[Ticket Status]]="Closed","Yes","No")</f>
        <v>No</v>
      </c>
      <c r="V4945" s="4" t="str">
        <f>IF(Table1[[#This Row],[Ticket Status]]="Pending Customer Response","Yes","No")</f>
        <v>Yes</v>
      </c>
      <c r="W4945" s="5">
        <f ca="1">COUNTIFS(Table1[Agent_name],Table1[[#This Row],[Agent_name]],Table1[Month],Table1[[#This Row],[Month]])/160</f>
        <v>0.53125</v>
      </c>
    </row>
    <row r="4946" spans="1:23" x14ac:dyDescent="0.25">
      <c r="A4946">
        <v>4945</v>
      </c>
      <c r="B4946" t="s">
        <v>16094</v>
      </c>
      <c r="C4946" t="s">
        <v>16095</v>
      </c>
      <c r="D4946">
        <v>25</v>
      </c>
      <c r="E4946" t="s">
        <v>58</v>
      </c>
      <c r="F4946" t="s">
        <v>223</v>
      </c>
      <c r="G4946" s="1">
        <v>44346</v>
      </c>
      <c r="H4946" t="s">
        <v>45</v>
      </c>
      <c r="I4946" t="s">
        <v>150</v>
      </c>
      <c r="J4946" s="3" t="s">
        <v>16096</v>
      </c>
      <c r="K4946" t="s">
        <v>24</v>
      </c>
      <c r="M4946" t="s">
        <v>41</v>
      </c>
      <c r="N4946" t="s">
        <v>55</v>
      </c>
      <c r="O4946" s="2">
        <v>45078.967453703706</v>
      </c>
      <c r="R4946" t="str">
        <f t="shared" ca="1" si="77"/>
        <v>Priya</v>
      </c>
      <c r="S4946" t="str">
        <f>IFERROR(TEXT(DATEVALUE(LEFT(Table1[[#This Row],[Date of Purchase]],10)), "MMMM"), TEXT(Table1[[#This Row],[Date of Purchase]], "MMMM"))</f>
        <v>May</v>
      </c>
      <c r="T4946" t="str">
        <f>IF(OR(
  AND(Table1[[#This Row],[Ticket Priority]]="Critical", Table1[[#This Row],[Ticket Status]]&lt;&gt;"Closed"),
  AND(Table1[[#This Row],[Ticket Priority]]="High", Table1[[#This Row],[Ticket Status]]="Open")
), "Yes", "No")</f>
        <v>No</v>
      </c>
      <c r="U4946" s="4" t="str">
        <f>IF(Table1[[#This Row],[Ticket Status]]="Closed","Yes","No")</f>
        <v>No</v>
      </c>
      <c r="V4946" s="4" t="str">
        <f>IF(Table1[[#This Row],[Ticket Status]]="Pending Customer Response","Yes","No")</f>
        <v>Yes</v>
      </c>
      <c r="W4946" s="5">
        <f ca="1">COUNTIFS(Table1[Agent_name],Table1[[#This Row],[Agent_name]],Table1[Month],Table1[[#This Row],[Month]])/160</f>
        <v>0.40625</v>
      </c>
    </row>
    <row r="4947" spans="1:23" x14ac:dyDescent="0.25">
      <c r="A4947">
        <v>4946</v>
      </c>
      <c r="B4947" t="s">
        <v>16097</v>
      </c>
      <c r="C4947" t="s">
        <v>16098</v>
      </c>
      <c r="D4947">
        <v>36</v>
      </c>
      <c r="E4947" t="s">
        <v>29</v>
      </c>
      <c r="F4947" t="s">
        <v>249</v>
      </c>
      <c r="G4947" s="1">
        <v>43997</v>
      </c>
      <c r="H4947" t="s">
        <v>67</v>
      </c>
      <c r="I4947" t="s">
        <v>99</v>
      </c>
      <c r="J4947" s="3" t="s">
        <v>16099</v>
      </c>
      <c r="K4947" t="s">
        <v>39</v>
      </c>
      <c r="L4947" t="s">
        <v>16100</v>
      </c>
      <c r="M4947" t="s">
        <v>143</v>
      </c>
      <c r="N4947" t="s">
        <v>33</v>
      </c>
      <c r="O4947" s="2">
        <v>45078.454270833332</v>
      </c>
      <c r="P4947" s="2">
        <v>45078.586215277777</v>
      </c>
      <c r="Q4947">
        <v>1</v>
      </c>
      <c r="R4947" t="str">
        <f t="shared" ca="1" si="77"/>
        <v>Aisha</v>
      </c>
      <c r="S4947" t="str">
        <f>IFERROR(TEXT(DATEVALUE(LEFT(Table1[[#This Row],[Date of Purchase]],10)), "MMMM"), TEXT(Table1[[#This Row],[Date of Purchase]], "MMMM"))</f>
        <v>June</v>
      </c>
      <c r="T4947" t="str">
        <f>IF(OR(
  AND(Table1[[#This Row],[Ticket Priority]]="Critical", Table1[[#This Row],[Ticket Status]]&lt;&gt;"Closed"),
  AND(Table1[[#This Row],[Ticket Priority]]="High", Table1[[#This Row],[Ticket Status]]="Open")
), "Yes", "No")</f>
        <v>No</v>
      </c>
      <c r="U4947" s="4" t="str">
        <f>IF(Table1[[#This Row],[Ticket Status]]="Closed","Yes","No")</f>
        <v>Yes</v>
      </c>
      <c r="V4947" s="4" t="str">
        <f>IF(Table1[[#This Row],[Ticket Status]]="Pending Customer Response","Yes","No")</f>
        <v>No</v>
      </c>
      <c r="W4947" s="5">
        <f ca="1">COUNTIFS(Table1[Agent_name],Table1[[#This Row],[Agent_name]],Table1[Month],Table1[[#This Row],[Month]])/160</f>
        <v>0.89375000000000004</v>
      </c>
    </row>
    <row r="4948" spans="1:23" x14ac:dyDescent="0.25">
      <c r="A4948">
        <v>4947</v>
      </c>
      <c r="B4948" t="s">
        <v>16101</v>
      </c>
      <c r="C4948" t="s">
        <v>16102</v>
      </c>
      <c r="D4948">
        <v>35</v>
      </c>
      <c r="E4948" t="s">
        <v>29</v>
      </c>
      <c r="F4948" t="s">
        <v>485</v>
      </c>
      <c r="G4948" s="1">
        <v>44053</v>
      </c>
      <c r="H4948" t="s">
        <v>45</v>
      </c>
      <c r="I4948" t="s">
        <v>141</v>
      </c>
      <c r="J4948" s="3" t="s">
        <v>16103</v>
      </c>
      <c r="K4948" t="s">
        <v>62</v>
      </c>
      <c r="M4948" t="s">
        <v>89</v>
      </c>
      <c r="N4948" t="s">
        <v>55</v>
      </c>
      <c r="R4948" t="str">
        <f t="shared" ca="1" si="77"/>
        <v>Sara</v>
      </c>
      <c r="S4948" t="str">
        <f>IFERROR(TEXT(DATEVALUE(LEFT(Table1[[#This Row],[Date of Purchase]],10)), "MMMM"), TEXT(Table1[[#This Row],[Date of Purchase]], "MMMM"))</f>
        <v>August</v>
      </c>
      <c r="T4948" t="str">
        <f>IF(OR(
  AND(Table1[[#This Row],[Ticket Priority]]="Critical", Table1[[#This Row],[Ticket Status]]&lt;&gt;"Closed"),
  AND(Table1[[#This Row],[Ticket Priority]]="High", Table1[[#This Row],[Ticket Status]]="Open")
), "Yes", "No")</f>
        <v>Yes</v>
      </c>
      <c r="U4948" s="4" t="str">
        <f>IF(Table1[[#This Row],[Ticket Status]]="Closed","Yes","No")</f>
        <v>No</v>
      </c>
      <c r="V4948" s="4" t="str">
        <f>IF(Table1[[#This Row],[Ticket Status]]="Pending Customer Response","Yes","No")</f>
        <v>No</v>
      </c>
      <c r="W4948" s="5">
        <f ca="1">COUNTIFS(Table1[Agent_name],Table1[[#This Row],[Agent_name]],Table1[Month],Table1[[#This Row],[Month]])/160</f>
        <v>0.8</v>
      </c>
    </row>
    <row r="4949" spans="1:23" x14ac:dyDescent="0.25">
      <c r="A4949">
        <v>4948</v>
      </c>
      <c r="B4949" t="s">
        <v>16104</v>
      </c>
      <c r="C4949" t="s">
        <v>16105</v>
      </c>
      <c r="D4949">
        <v>24</v>
      </c>
      <c r="E4949" t="s">
        <v>58</v>
      </c>
      <c r="F4949" t="s">
        <v>249</v>
      </c>
      <c r="G4949" s="1">
        <v>44395</v>
      </c>
      <c r="H4949" t="s">
        <v>45</v>
      </c>
      <c r="I4949" t="s">
        <v>37</v>
      </c>
      <c r="J4949" s="3" t="s">
        <v>16106</v>
      </c>
      <c r="K4949" t="s">
        <v>39</v>
      </c>
      <c r="L4949" t="s">
        <v>16107</v>
      </c>
      <c r="M4949" t="s">
        <v>25</v>
      </c>
      <c r="N4949" t="s">
        <v>55</v>
      </c>
      <c r="O4949" s="2">
        <v>45078.39806712963</v>
      </c>
      <c r="P4949" s="2">
        <v>45078.345289351855</v>
      </c>
      <c r="Q4949">
        <v>1</v>
      </c>
      <c r="R4949" t="str">
        <f t="shared" ca="1" si="77"/>
        <v>Ravi</v>
      </c>
      <c r="S4949" t="str">
        <f>IFERROR(TEXT(DATEVALUE(LEFT(Table1[[#This Row],[Date of Purchase]],10)), "MMMM"), TEXT(Table1[[#This Row],[Date of Purchase]], "MMMM"))</f>
        <v>July</v>
      </c>
      <c r="T4949" t="str">
        <f>IF(OR(
  AND(Table1[[#This Row],[Ticket Priority]]="Critical", Table1[[#This Row],[Ticket Status]]&lt;&gt;"Closed"),
  AND(Table1[[#This Row],[Ticket Priority]]="High", Table1[[#This Row],[Ticket Status]]="Open")
), "Yes", "No")</f>
        <v>No</v>
      </c>
      <c r="U4949" s="4" t="str">
        <f>IF(Table1[[#This Row],[Ticket Status]]="Closed","Yes","No")</f>
        <v>Yes</v>
      </c>
      <c r="V4949" s="4" t="str">
        <f>IF(Table1[[#This Row],[Ticket Status]]="Pending Customer Response","Yes","No")</f>
        <v>No</v>
      </c>
      <c r="W4949" s="5">
        <f ca="1">COUNTIFS(Table1[Agent_name],Table1[[#This Row],[Agent_name]],Table1[Month],Table1[[#This Row],[Month]])/160</f>
        <v>0.66249999999999998</v>
      </c>
    </row>
    <row r="4950" spans="1:23" x14ac:dyDescent="0.25">
      <c r="A4950">
        <v>4949</v>
      </c>
      <c r="B4950" t="s">
        <v>16108</v>
      </c>
      <c r="C4950" t="s">
        <v>16109</v>
      </c>
      <c r="D4950">
        <v>42</v>
      </c>
      <c r="E4950" t="s">
        <v>58</v>
      </c>
      <c r="F4950" t="s">
        <v>20</v>
      </c>
      <c r="G4950" s="1">
        <v>44500</v>
      </c>
      <c r="H4950" t="s">
        <v>21</v>
      </c>
      <c r="I4950" t="s">
        <v>22</v>
      </c>
      <c r="J4950" s="3" t="s">
        <v>16110</v>
      </c>
      <c r="K4950" t="s">
        <v>62</v>
      </c>
      <c r="M4950" t="s">
        <v>143</v>
      </c>
      <c r="N4950" t="s">
        <v>26</v>
      </c>
      <c r="R4950" t="str">
        <f t="shared" ca="1" si="77"/>
        <v>Karan</v>
      </c>
      <c r="S4950" t="str">
        <f>IFERROR(TEXT(DATEVALUE(LEFT(Table1[[#This Row],[Date of Purchase]],10)), "MMMM"), TEXT(Table1[[#This Row],[Date of Purchase]], "MMMM"))</f>
        <v>October</v>
      </c>
      <c r="T4950" t="str">
        <f>IF(OR(
  AND(Table1[[#This Row],[Ticket Priority]]="Critical", Table1[[#This Row],[Ticket Status]]&lt;&gt;"Closed"),
  AND(Table1[[#This Row],[Ticket Priority]]="High", Table1[[#This Row],[Ticket Status]]="Open")
), "Yes", "No")</f>
        <v>No</v>
      </c>
      <c r="U4950" s="4" t="str">
        <f>IF(Table1[[#This Row],[Ticket Status]]="Closed","Yes","No")</f>
        <v>No</v>
      </c>
      <c r="V4950" s="4" t="str">
        <f>IF(Table1[[#This Row],[Ticket Status]]="Pending Customer Response","Yes","No")</f>
        <v>No</v>
      </c>
      <c r="W4950" s="5">
        <f ca="1">COUNTIFS(Table1[Agent_name],Table1[[#This Row],[Agent_name]],Table1[Month],Table1[[#This Row],[Month]])/160</f>
        <v>0.21249999999999999</v>
      </c>
    </row>
    <row r="4951" spans="1:23" x14ac:dyDescent="0.25">
      <c r="A4951">
        <v>4950</v>
      </c>
      <c r="B4951" t="s">
        <v>16111</v>
      </c>
      <c r="C4951" t="s">
        <v>16112</v>
      </c>
      <c r="D4951">
        <v>21</v>
      </c>
      <c r="E4951" t="s">
        <v>58</v>
      </c>
      <c r="F4951" t="s">
        <v>249</v>
      </c>
      <c r="G4951" s="1">
        <v>44164</v>
      </c>
      <c r="H4951" t="s">
        <v>59</v>
      </c>
      <c r="I4951" t="s">
        <v>93</v>
      </c>
      <c r="J4951" s="3" t="s">
        <v>16113</v>
      </c>
      <c r="K4951" t="s">
        <v>24</v>
      </c>
      <c r="M4951" t="s">
        <v>89</v>
      </c>
      <c r="N4951" t="s">
        <v>26</v>
      </c>
      <c r="O4951" s="2">
        <v>45078.058518518519</v>
      </c>
      <c r="R4951" t="str">
        <f t="shared" ca="1" si="77"/>
        <v>Aisha</v>
      </c>
      <c r="S4951" t="str">
        <f>IFERROR(TEXT(DATEVALUE(LEFT(Table1[[#This Row],[Date of Purchase]],10)), "MMMM"), TEXT(Table1[[#This Row],[Date of Purchase]], "MMMM"))</f>
        <v>November</v>
      </c>
      <c r="T4951" t="str">
        <f>IF(OR(
  AND(Table1[[#This Row],[Ticket Priority]]="Critical", Table1[[#This Row],[Ticket Status]]&lt;&gt;"Closed"),
  AND(Table1[[#This Row],[Ticket Priority]]="High", Table1[[#This Row],[Ticket Status]]="Open")
), "Yes", "No")</f>
        <v>No</v>
      </c>
      <c r="U4951" s="4" t="str">
        <f>IF(Table1[[#This Row],[Ticket Status]]="Closed","Yes","No")</f>
        <v>No</v>
      </c>
      <c r="V4951" s="4" t="str">
        <f>IF(Table1[[#This Row],[Ticket Status]]="Pending Customer Response","Yes","No")</f>
        <v>Yes</v>
      </c>
      <c r="W4951" s="5">
        <f ca="1">COUNTIFS(Table1[Agent_name],Table1[[#This Row],[Agent_name]],Table1[Month],Table1[[#This Row],[Month]])/160</f>
        <v>0.85624999999999996</v>
      </c>
    </row>
    <row r="4952" spans="1:23" x14ac:dyDescent="0.25">
      <c r="A4952">
        <v>4951</v>
      </c>
      <c r="B4952" t="s">
        <v>16114</v>
      </c>
      <c r="C4952" t="s">
        <v>16115</v>
      </c>
      <c r="D4952">
        <v>19</v>
      </c>
      <c r="E4952" t="s">
        <v>19</v>
      </c>
      <c r="F4952" t="s">
        <v>117</v>
      </c>
      <c r="G4952" s="1">
        <v>44269</v>
      </c>
      <c r="H4952" t="s">
        <v>45</v>
      </c>
      <c r="I4952" t="s">
        <v>59</v>
      </c>
      <c r="J4952" s="3" t="s">
        <v>16116</v>
      </c>
      <c r="K4952" t="s">
        <v>24</v>
      </c>
      <c r="M4952" t="s">
        <v>89</v>
      </c>
      <c r="N4952" t="s">
        <v>83</v>
      </c>
      <c r="O4952" s="2">
        <v>45078.871030092596</v>
      </c>
      <c r="R4952" t="str">
        <f t="shared" ca="1" si="77"/>
        <v>Sara</v>
      </c>
      <c r="S4952" t="str">
        <f>IFERROR(TEXT(DATEVALUE(LEFT(Table1[[#This Row],[Date of Purchase]],10)), "MMMM"), TEXT(Table1[[#This Row],[Date of Purchase]], "MMMM"))</f>
        <v>March</v>
      </c>
      <c r="T4952" t="str">
        <f>IF(OR(
  AND(Table1[[#This Row],[Ticket Priority]]="Critical", Table1[[#This Row],[Ticket Status]]&lt;&gt;"Closed"),
  AND(Table1[[#This Row],[Ticket Priority]]="High", Table1[[#This Row],[Ticket Status]]="Open")
), "Yes", "No")</f>
        <v>No</v>
      </c>
      <c r="U4952" s="4" t="str">
        <f>IF(Table1[[#This Row],[Ticket Status]]="Closed","Yes","No")</f>
        <v>No</v>
      </c>
      <c r="V4952" s="4" t="str">
        <f>IF(Table1[[#This Row],[Ticket Status]]="Pending Customer Response","Yes","No")</f>
        <v>Yes</v>
      </c>
      <c r="W4952" s="5">
        <f ca="1">COUNTIFS(Table1[Agent_name],Table1[[#This Row],[Agent_name]],Table1[Month],Table1[[#This Row],[Month]])/160</f>
        <v>0.55625000000000002</v>
      </c>
    </row>
    <row r="4953" spans="1:23" x14ac:dyDescent="0.25">
      <c r="A4953">
        <v>4952</v>
      </c>
      <c r="B4953" t="s">
        <v>381</v>
      </c>
      <c r="C4953" t="s">
        <v>16117</v>
      </c>
      <c r="D4953">
        <v>48</v>
      </c>
      <c r="E4953" t="s">
        <v>58</v>
      </c>
      <c r="F4953" t="s">
        <v>431</v>
      </c>
      <c r="G4953" s="1">
        <v>43920</v>
      </c>
      <c r="H4953" t="s">
        <v>21</v>
      </c>
      <c r="I4953" t="s">
        <v>31</v>
      </c>
      <c r="J4953" s="3" t="s">
        <v>16118</v>
      </c>
      <c r="K4953" t="s">
        <v>24</v>
      </c>
      <c r="M4953" t="s">
        <v>25</v>
      </c>
      <c r="N4953" t="s">
        <v>83</v>
      </c>
      <c r="O4953" s="2">
        <v>45078.47451388889</v>
      </c>
      <c r="R4953" t="str">
        <f t="shared" ca="1" si="77"/>
        <v>Aisha</v>
      </c>
      <c r="S4953" t="str">
        <f>IFERROR(TEXT(DATEVALUE(LEFT(Table1[[#This Row],[Date of Purchase]],10)), "MMMM"), TEXT(Table1[[#This Row],[Date of Purchase]], "MMMM"))</f>
        <v>March</v>
      </c>
      <c r="T4953" t="str">
        <f>IF(OR(
  AND(Table1[[#This Row],[Ticket Priority]]="Critical", Table1[[#This Row],[Ticket Status]]&lt;&gt;"Closed"),
  AND(Table1[[#This Row],[Ticket Priority]]="High", Table1[[#This Row],[Ticket Status]]="Open")
), "Yes", "No")</f>
        <v>Yes</v>
      </c>
      <c r="U4953" s="4" t="str">
        <f>IF(Table1[[#This Row],[Ticket Status]]="Closed","Yes","No")</f>
        <v>No</v>
      </c>
      <c r="V4953" s="4" t="str">
        <f>IF(Table1[[#This Row],[Ticket Status]]="Pending Customer Response","Yes","No")</f>
        <v>Yes</v>
      </c>
      <c r="W4953" s="5">
        <f ca="1">COUNTIFS(Table1[Agent_name],Table1[[#This Row],[Agent_name]],Table1[Month],Table1[[#This Row],[Month]])/160</f>
        <v>1.0062500000000001</v>
      </c>
    </row>
    <row r="4954" spans="1:23" x14ac:dyDescent="0.25">
      <c r="A4954">
        <v>4953</v>
      </c>
      <c r="B4954" t="s">
        <v>16119</v>
      </c>
      <c r="C4954" t="s">
        <v>16120</v>
      </c>
      <c r="D4954">
        <v>58</v>
      </c>
      <c r="E4954" t="s">
        <v>58</v>
      </c>
      <c r="F4954" t="s">
        <v>44</v>
      </c>
      <c r="G4954" s="1">
        <v>43924</v>
      </c>
      <c r="H4954" t="s">
        <v>21</v>
      </c>
      <c r="I4954" t="s">
        <v>52</v>
      </c>
      <c r="J4954" s="3" t="s">
        <v>16121</v>
      </c>
      <c r="K4954" t="s">
        <v>62</v>
      </c>
      <c r="M4954" t="s">
        <v>143</v>
      </c>
      <c r="N4954" t="s">
        <v>26</v>
      </c>
      <c r="R4954" t="str">
        <f t="shared" ca="1" si="77"/>
        <v>Rahul</v>
      </c>
      <c r="S4954" t="str">
        <f>IFERROR(TEXT(DATEVALUE(LEFT(Table1[[#This Row],[Date of Purchase]],10)), "MMMM"), TEXT(Table1[[#This Row],[Date of Purchase]], "MMMM"))</f>
        <v>April</v>
      </c>
      <c r="T4954" t="str">
        <f>IF(OR(
  AND(Table1[[#This Row],[Ticket Priority]]="Critical", Table1[[#This Row],[Ticket Status]]&lt;&gt;"Closed"),
  AND(Table1[[#This Row],[Ticket Priority]]="High", Table1[[#This Row],[Ticket Status]]="Open")
), "Yes", "No")</f>
        <v>No</v>
      </c>
      <c r="U4954" s="4" t="str">
        <f>IF(Table1[[#This Row],[Ticket Status]]="Closed","Yes","No")</f>
        <v>No</v>
      </c>
      <c r="V4954" s="4" t="str">
        <f>IF(Table1[[#This Row],[Ticket Status]]="Pending Customer Response","Yes","No")</f>
        <v>No</v>
      </c>
      <c r="W4954" s="5">
        <f ca="1">COUNTIFS(Table1[Agent_name],Table1[[#This Row],[Agent_name]],Table1[Month],Table1[[#This Row],[Month]])/160</f>
        <v>0.25</v>
      </c>
    </row>
    <row r="4955" spans="1:23" x14ac:dyDescent="0.25">
      <c r="A4955">
        <v>4954</v>
      </c>
      <c r="B4955" t="s">
        <v>3011</v>
      </c>
      <c r="C4955" t="s">
        <v>16122</v>
      </c>
      <c r="D4955">
        <v>25</v>
      </c>
      <c r="E4955" t="s">
        <v>29</v>
      </c>
      <c r="F4955" t="s">
        <v>317</v>
      </c>
      <c r="G4955" s="1">
        <v>44280</v>
      </c>
      <c r="H4955" t="s">
        <v>66</v>
      </c>
      <c r="I4955" t="s">
        <v>46</v>
      </c>
      <c r="J4955" s="3" t="s">
        <v>16123</v>
      </c>
      <c r="K4955" t="s">
        <v>39</v>
      </c>
      <c r="L4955" t="s">
        <v>16124</v>
      </c>
      <c r="M4955" t="s">
        <v>41</v>
      </c>
      <c r="N4955" t="s">
        <v>26</v>
      </c>
      <c r="O4955" s="2">
        <v>45078.361354166664</v>
      </c>
      <c r="P4955" s="2">
        <v>45078.623854166668</v>
      </c>
      <c r="Q4955">
        <v>2</v>
      </c>
      <c r="R4955" t="str">
        <f t="shared" ca="1" si="77"/>
        <v>Aisha</v>
      </c>
      <c r="S4955" t="str">
        <f>IFERROR(TEXT(DATEVALUE(LEFT(Table1[[#This Row],[Date of Purchase]],10)), "MMMM"), TEXT(Table1[[#This Row],[Date of Purchase]], "MMMM"))</f>
        <v>March</v>
      </c>
      <c r="T4955" t="str">
        <f>IF(OR(
  AND(Table1[[#This Row],[Ticket Priority]]="Critical", Table1[[#This Row],[Ticket Status]]&lt;&gt;"Closed"),
  AND(Table1[[#This Row],[Ticket Priority]]="High", Table1[[#This Row],[Ticket Status]]="Open")
), "Yes", "No")</f>
        <v>No</v>
      </c>
      <c r="U4955" s="4" t="str">
        <f>IF(Table1[[#This Row],[Ticket Status]]="Closed","Yes","No")</f>
        <v>Yes</v>
      </c>
      <c r="V4955" s="4" t="str">
        <f>IF(Table1[[#This Row],[Ticket Status]]="Pending Customer Response","Yes","No")</f>
        <v>No</v>
      </c>
      <c r="W4955" s="5">
        <f ca="1">COUNTIFS(Table1[Agent_name],Table1[[#This Row],[Agent_name]],Table1[Month],Table1[[#This Row],[Month]])/160</f>
        <v>1.0062500000000001</v>
      </c>
    </row>
    <row r="4956" spans="1:23" x14ac:dyDescent="0.25">
      <c r="A4956">
        <v>4955</v>
      </c>
      <c r="B4956" t="s">
        <v>16125</v>
      </c>
      <c r="C4956" t="s">
        <v>16126</v>
      </c>
      <c r="D4956">
        <v>53</v>
      </c>
      <c r="E4956" t="s">
        <v>29</v>
      </c>
      <c r="F4956" t="s">
        <v>397</v>
      </c>
      <c r="G4956" s="1">
        <v>44251</v>
      </c>
      <c r="H4956" t="s">
        <v>59</v>
      </c>
      <c r="I4956" t="s">
        <v>72</v>
      </c>
      <c r="J4956" s="3" t="s">
        <v>16127</v>
      </c>
      <c r="K4956" t="s">
        <v>39</v>
      </c>
      <c r="L4956" t="s">
        <v>16128</v>
      </c>
      <c r="M4956" t="s">
        <v>41</v>
      </c>
      <c r="N4956" t="s">
        <v>55</v>
      </c>
      <c r="O4956" s="2">
        <v>45078.359282407408</v>
      </c>
      <c r="P4956" s="2">
        <v>45078.529421296298</v>
      </c>
      <c r="Q4956">
        <v>1</v>
      </c>
      <c r="R4956" t="str">
        <f t="shared" ca="1" si="77"/>
        <v>Rahul</v>
      </c>
      <c r="S4956" t="str">
        <f>IFERROR(TEXT(DATEVALUE(LEFT(Table1[[#This Row],[Date of Purchase]],10)), "MMMM"), TEXT(Table1[[#This Row],[Date of Purchase]], "MMMM"))</f>
        <v>February</v>
      </c>
      <c r="T4956" t="str">
        <f>IF(OR(
  AND(Table1[[#This Row],[Ticket Priority]]="Critical", Table1[[#This Row],[Ticket Status]]&lt;&gt;"Closed"),
  AND(Table1[[#This Row],[Ticket Priority]]="High", Table1[[#This Row],[Ticket Status]]="Open")
), "Yes", "No")</f>
        <v>No</v>
      </c>
      <c r="U4956" s="4" t="str">
        <f>IF(Table1[[#This Row],[Ticket Status]]="Closed","Yes","No")</f>
        <v>Yes</v>
      </c>
      <c r="V4956" s="4" t="str">
        <f>IF(Table1[[#This Row],[Ticket Status]]="Pending Customer Response","Yes","No")</f>
        <v>No</v>
      </c>
      <c r="W4956" s="5">
        <f ca="1">COUNTIFS(Table1[Agent_name],Table1[[#This Row],[Agent_name]],Table1[Month],Table1[[#This Row],[Month]])/160</f>
        <v>0.30625000000000002</v>
      </c>
    </row>
    <row r="4957" spans="1:23" x14ac:dyDescent="0.25">
      <c r="A4957">
        <v>4956</v>
      </c>
      <c r="B4957" t="s">
        <v>16129</v>
      </c>
      <c r="C4957" t="s">
        <v>16130</v>
      </c>
      <c r="D4957">
        <v>67</v>
      </c>
      <c r="E4957" t="s">
        <v>58</v>
      </c>
      <c r="F4957" t="s">
        <v>383</v>
      </c>
      <c r="G4957" s="1">
        <v>44186</v>
      </c>
      <c r="H4957" t="s">
        <v>45</v>
      </c>
      <c r="I4957" t="s">
        <v>99</v>
      </c>
      <c r="J4957" s="3" t="s">
        <v>16131</v>
      </c>
      <c r="K4957" t="s">
        <v>39</v>
      </c>
      <c r="L4957" t="s">
        <v>16132</v>
      </c>
      <c r="M4957" t="s">
        <v>143</v>
      </c>
      <c r="N4957" t="s">
        <v>55</v>
      </c>
      <c r="O4957" s="2">
        <v>45078.00513888889</v>
      </c>
      <c r="P4957" s="2">
        <v>45078.929444444446</v>
      </c>
      <c r="Q4957">
        <v>3</v>
      </c>
      <c r="R4957" t="str">
        <f t="shared" ca="1" si="77"/>
        <v>Aisha</v>
      </c>
      <c r="S4957" t="str">
        <f>IFERROR(TEXT(DATEVALUE(LEFT(Table1[[#This Row],[Date of Purchase]],10)), "MMMM"), TEXT(Table1[[#This Row],[Date of Purchase]], "MMMM"))</f>
        <v>December</v>
      </c>
      <c r="T4957" t="str">
        <f>IF(OR(
  AND(Table1[[#This Row],[Ticket Priority]]="Critical", Table1[[#This Row],[Ticket Status]]&lt;&gt;"Closed"),
  AND(Table1[[#This Row],[Ticket Priority]]="High", Table1[[#This Row],[Ticket Status]]="Open")
), "Yes", "No")</f>
        <v>No</v>
      </c>
      <c r="U4957" s="4" t="str">
        <f>IF(Table1[[#This Row],[Ticket Status]]="Closed","Yes","No")</f>
        <v>Yes</v>
      </c>
      <c r="V4957" s="4" t="str">
        <f>IF(Table1[[#This Row],[Ticket Status]]="Pending Customer Response","Yes","No")</f>
        <v>No</v>
      </c>
      <c r="W4957" s="5">
        <f ca="1">COUNTIFS(Table1[Agent_name],Table1[[#This Row],[Agent_name]],Table1[Month],Table1[[#This Row],[Month]])/160</f>
        <v>0.91249999999999998</v>
      </c>
    </row>
    <row r="4958" spans="1:23" x14ac:dyDescent="0.25">
      <c r="A4958">
        <v>4957</v>
      </c>
      <c r="B4958" t="s">
        <v>16133</v>
      </c>
      <c r="C4958" t="s">
        <v>16134</v>
      </c>
      <c r="D4958">
        <v>59</v>
      </c>
      <c r="E4958" t="s">
        <v>19</v>
      </c>
      <c r="F4958" t="s">
        <v>219</v>
      </c>
      <c r="G4958" s="1">
        <v>44109</v>
      </c>
      <c r="H4958" t="s">
        <v>67</v>
      </c>
      <c r="I4958" t="s">
        <v>22</v>
      </c>
      <c r="J4958" s="3" t="s">
        <v>16135</v>
      </c>
      <c r="K4958" t="s">
        <v>39</v>
      </c>
      <c r="L4958" t="s">
        <v>16136</v>
      </c>
      <c r="M4958" t="s">
        <v>25</v>
      </c>
      <c r="N4958" t="s">
        <v>55</v>
      </c>
      <c r="O4958" s="2">
        <v>45078.614189814813</v>
      </c>
      <c r="P4958" s="2">
        <v>45078.92391203704</v>
      </c>
      <c r="Q4958">
        <v>2</v>
      </c>
      <c r="R4958" t="str">
        <f t="shared" ca="1" si="77"/>
        <v>Neha</v>
      </c>
      <c r="S4958" t="str">
        <f>IFERROR(TEXT(DATEVALUE(LEFT(Table1[[#This Row],[Date of Purchase]],10)), "MMMM"), TEXT(Table1[[#This Row],[Date of Purchase]], "MMMM"))</f>
        <v>October</v>
      </c>
      <c r="T4958" t="str">
        <f>IF(OR(
  AND(Table1[[#This Row],[Ticket Priority]]="Critical", Table1[[#This Row],[Ticket Status]]&lt;&gt;"Closed"),
  AND(Table1[[#This Row],[Ticket Priority]]="High", Table1[[#This Row],[Ticket Status]]="Open")
), "Yes", "No")</f>
        <v>No</v>
      </c>
      <c r="U4958" s="4" t="str">
        <f>IF(Table1[[#This Row],[Ticket Status]]="Closed","Yes","No")</f>
        <v>Yes</v>
      </c>
      <c r="V4958" s="4" t="str">
        <f>IF(Table1[[#This Row],[Ticket Status]]="Pending Customer Response","Yes","No")</f>
        <v>No</v>
      </c>
      <c r="W4958" s="5">
        <f ca="1">COUNTIFS(Table1[Agent_name],Table1[[#This Row],[Agent_name]],Table1[Month],Table1[[#This Row],[Month]])/160</f>
        <v>0.24374999999999999</v>
      </c>
    </row>
    <row r="4959" spans="1:23" x14ac:dyDescent="0.25">
      <c r="A4959">
        <v>4958</v>
      </c>
      <c r="B4959" t="s">
        <v>1283</v>
      </c>
      <c r="C4959" t="s">
        <v>16137</v>
      </c>
      <c r="D4959">
        <v>65</v>
      </c>
      <c r="E4959" t="s">
        <v>19</v>
      </c>
      <c r="F4959" t="s">
        <v>383</v>
      </c>
      <c r="G4959" s="1">
        <v>44268</v>
      </c>
      <c r="H4959" t="s">
        <v>59</v>
      </c>
      <c r="I4959" t="s">
        <v>150</v>
      </c>
      <c r="J4959" s="3" t="s">
        <v>16138</v>
      </c>
      <c r="K4959" t="s">
        <v>24</v>
      </c>
      <c r="M4959" t="s">
        <v>143</v>
      </c>
      <c r="N4959" t="s">
        <v>33</v>
      </c>
      <c r="O4959" s="2">
        <v>45078.558657407404</v>
      </c>
      <c r="R4959" t="str">
        <f t="shared" ca="1" si="77"/>
        <v>Arjun</v>
      </c>
      <c r="S4959" t="str">
        <f>IFERROR(TEXT(DATEVALUE(LEFT(Table1[[#This Row],[Date of Purchase]],10)), "MMMM"), TEXT(Table1[[#This Row],[Date of Purchase]], "MMMM"))</f>
        <v>March</v>
      </c>
      <c r="T4959" t="str">
        <f>IF(OR(
  AND(Table1[[#This Row],[Ticket Priority]]="Critical", Table1[[#This Row],[Ticket Status]]&lt;&gt;"Closed"),
  AND(Table1[[#This Row],[Ticket Priority]]="High", Table1[[#This Row],[Ticket Status]]="Open")
), "Yes", "No")</f>
        <v>No</v>
      </c>
      <c r="U4959" s="4" t="str">
        <f>IF(Table1[[#This Row],[Ticket Status]]="Closed","Yes","No")</f>
        <v>No</v>
      </c>
      <c r="V4959" s="4" t="str">
        <f>IF(Table1[[#This Row],[Ticket Status]]="Pending Customer Response","Yes","No")</f>
        <v>Yes</v>
      </c>
      <c r="W4959" s="5">
        <f ca="1">COUNTIFS(Table1[Agent_name],Table1[[#This Row],[Agent_name]],Table1[Month],Table1[[#This Row],[Month]])/160</f>
        <v>0.23125000000000001</v>
      </c>
    </row>
    <row r="4960" spans="1:23" x14ac:dyDescent="0.25">
      <c r="A4960">
        <v>4959</v>
      </c>
      <c r="B4960" t="s">
        <v>16139</v>
      </c>
      <c r="C4960" t="s">
        <v>16140</v>
      </c>
      <c r="D4960">
        <v>18</v>
      </c>
      <c r="E4960" t="s">
        <v>29</v>
      </c>
      <c r="F4960" t="s">
        <v>317</v>
      </c>
      <c r="G4960" s="1">
        <v>43894</v>
      </c>
      <c r="H4960" t="s">
        <v>45</v>
      </c>
      <c r="I4960" t="s">
        <v>52</v>
      </c>
      <c r="J4960" s="3" t="s">
        <v>16141</v>
      </c>
      <c r="K4960" t="s">
        <v>62</v>
      </c>
      <c r="M4960" t="s">
        <v>89</v>
      </c>
      <c r="N4960" t="s">
        <v>83</v>
      </c>
      <c r="R4960" t="str">
        <f t="shared" ca="1" si="77"/>
        <v>Aisha</v>
      </c>
      <c r="S4960" t="str">
        <f>IFERROR(TEXT(DATEVALUE(LEFT(Table1[[#This Row],[Date of Purchase]],10)), "MMMM"), TEXT(Table1[[#This Row],[Date of Purchase]], "MMMM"))</f>
        <v>March</v>
      </c>
      <c r="T4960" t="str">
        <f>IF(OR(
  AND(Table1[[#This Row],[Ticket Priority]]="Critical", Table1[[#This Row],[Ticket Status]]&lt;&gt;"Closed"),
  AND(Table1[[#This Row],[Ticket Priority]]="High", Table1[[#This Row],[Ticket Status]]="Open")
), "Yes", "No")</f>
        <v>Yes</v>
      </c>
      <c r="U4960" s="4" t="str">
        <f>IF(Table1[[#This Row],[Ticket Status]]="Closed","Yes","No")</f>
        <v>No</v>
      </c>
      <c r="V4960" s="4" t="str">
        <f>IF(Table1[[#This Row],[Ticket Status]]="Pending Customer Response","Yes","No")</f>
        <v>No</v>
      </c>
      <c r="W4960" s="5">
        <f ca="1">COUNTIFS(Table1[Agent_name],Table1[[#This Row],[Agent_name]],Table1[Month],Table1[[#This Row],[Month]])/160</f>
        <v>1.0062500000000001</v>
      </c>
    </row>
    <row r="4961" spans="1:23" x14ac:dyDescent="0.25">
      <c r="A4961">
        <v>4960</v>
      </c>
      <c r="B4961" t="s">
        <v>16142</v>
      </c>
      <c r="C4961" t="s">
        <v>16143</v>
      </c>
      <c r="D4961">
        <v>29</v>
      </c>
      <c r="E4961" t="s">
        <v>19</v>
      </c>
      <c r="F4961" t="s">
        <v>134</v>
      </c>
      <c r="G4961" s="1">
        <v>44318</v>
      </c>
      <c r="H4961" t="s">
        <v>45</v>
      </c>
      <c r="I4961" t="s">
        <v>113</v>
      </c>
      <c r="J4961" s="3" t="s">
        <v>16144</v>
      </c>
      <c r="K4961" t="s">
        <v>24</v>
      </c>
      <c r="M4961" t="s">
        <v>89</v>
      </c>
      <c r="N4961" t="s">
        <v>26</v>
      </c>
      <c r="O4961" s="2">
        <v>45078.957291666666</v>
      </c>
      <c r="R4961" t="str">
        <f t="shared" ca="1" si="77"/>
        <v>Priya</v>
      </c>
      <c r="S4961" t="str">
        <f>IFERROR(TEXT(DATEVALUE(LEFT(Table1[[#This Row],[Date of Purchase]],10)), "MMMM"), TEXT(Table1[[#This Row],[Date of Purchase]], "MMMM"))</f>
        <v>May</v>
      </c>
      <c r="T4961" t="str">
        <f>IF(OR(
  AND(Table1[[#This Row],[Ticket Priority]]="Critical", Table1[[#This Row],[Ticket Status]]&lt;&gt;"Closed"),
  AND(Table1[[#This Row],[Ticket Priority]]="High", Table1[[#This Row],[Ticket Status]]="Open")
), "Yes", "No")</f>
        <v>No</v>
      </c>
      <c r="U4961" s="4" t="str">
        <f>IF(Table1[[#This Row],[Ticket Status]]="Closed","Yes","No")</f>
        <v>No</v>
      </c>
      <c r="V4961" s="4" t="str">
        <f>IF(Table1[[#This Row],[Ticket Status]]="Pending Customer Response","Yes","No")</f>
        <v>Yes</v>
      </c>
      <c r="W4961" s="5">
        <f ca="1">COUNTIFS(Table1[Agent_name],Table1[[#This Row],[Agent_name]],Table1[Month],Table1[[#This Row],[Month]])/160</f>
        <v>0.40625</v>
      </c>
    </row>
    <row r="4962" spans="1:23" x14ac:dyDescent="0.25">
      <c r="A4962">
        <v>4961</v>
      </c>
      <c r="B4962" t="s">
        <v>16145</v>
      </c>
      <c r="C4962" t="s">
        <v>16146</v>
      </c>
      <c r="D4962">
        <v>35</v>
      </c>
      <c r="E4962" t="s">
        <v>29</v>
      </c>
      <c r="F4962" t="s">
        <v>207</v>
      </c>
      <c r="G4962" s="1">
        <v>44302</v>
      </c>
      <c r="H4962" t="s">
        <v>21</v>
      </c>
      <c r="I4962" t="s">
        <v>72</v>
      </c>
      <c r="J4962" s="3" t="s">
        <v>16147</v>
      </c>
      <c r="K4962" t="s">
        <v>24</v>
      </c>
      <c r="M4962" t="s">
        <v>41</v>
      </c>
      <c r="N4962" t="s">
        <v>83</v>
      </c>
      <c r="O4962" s="2">
        <v>45078.849664351852</v>
      </c>
      <c r="R4962" t="str">
        <f t="shared" ca="1" si="77"/>
        <v>Mohit</v>
      </c>
      <c r="S4962" t="str">
        <f>IFERROR(TEXT(DATEVALUE(LEFT(Table1[[#This Row],[Date of Purchase]],10)), "MMMM"), TEXT(Table1[[#This Row],[Date of Purchase]], "MMMM"))</f>
        <v>April</v>
      </c>
      <c r="T4962" t="str">
        <f>IF(OR(
  AND(Table1[[#This Row],[Ticket Priority]]="Critical", Table1[[#This Row],[Ticket Status]]&lt;&gt;"Closed"),
  AND(Table1[[#This Row],[Ticket Priority]]="High", Table1[[#This Row],[Ticket Status]]="Open")
), "Yes", "No")</f>
        <v>No</v>
      </c>
      <c r="U4962" s="4" t="str">
        <f>IF(Table1[[#This Row],[Ticket Status]]="Closed","Yes","No")</f>
        <v>No</v>
      </c>
      <c r="V4962" s="4" t="str">
        <f>IF(Table1[[#This Row],[Ticket Status]]="Pending Customer Response","Yes","No")</f>
        <v>Yes</v>
      </c>
      <c r="W4962" s="5">
        <f ca="1">COUNTIFS(Table1[Agent_name],Table1[[#This Row],[Agent_name]],Table1[Month],Table1[[#This Row],[Month]])/160</f>
        <v>0.45</v>
      </c>
    </row>
    <row r="4963" spans="1:23" x14ac:dyDescent="0.25">
      <c r="A4963">
        <v>4962</v>
      </c>
      <c r="B4963" t="s">
        <v>16148</v>
      </c>
      <c r="C4963" t="s">
        <v>16149</v>
      </c>
      <c r="D4963">
        <v>30</v>
      </c>
      <c r="E4963" t="s">
        <v>29</v>
      </c>
      <c r="F4963" t="s">
        <v>76</v>
      </c>
      <c r="G4963" s="1">
        <v>43838</v>
      </c>
      <c r="H4963" t="s">
        <v>59</v>
      </c>
      <c r="I4963" t="s">
        <v>52</v>
      </c>
      <c r="J4963" s="3" t="s">
        <v>16150</v>
      </c>
      <c r="K4963" t="s">
        <v>62</v>
      </c>
      <c r="M4963" t="s">
        <v>143</v>
      </c>
      <c r="N4963" t="s">
        <v>55</v>
      </c>
      <c r="R4963" t="str">
        <f t="shared" ca="1" si="77"/>
        <v>Ravi</v>
      </c>
      <c r="S4963" t="str">
        <f>IFERROR(TEXT(DATEVALUE(LEFT(Table1[[#This Row],[Date of Purchase]],10)), "MMMM"), TEXT(Table1[[#This Row],[Date of Purchase]], "MMMM"))</f>
        <v>January</v>
      </c>
      <c r="T4963" t="str">
        <f>IF(OR(
  AND(Table1[[#This Row],[Ticket Priority]]="Critical", Table1[[#This Row],[Ticket Status]]&lt;&gt;"Closed"),
  AND(Table1[[#This Row],[Ticket Priority]]="High", Table1[[#This Row],[Ticket Status]]="Open")
), "Yes", "No")</f>
        <v>No</v>
      </c>
      <c r="U4963" s="4" t="str">
        <f>IF(Table1[[#This Row],[Ticket Status]]="Closed","Yes","No")</f>
        <v>No</v>
      </c>
      <c r="V4963" s="4" t="str">
        <f>IF(Table1[[#This Row],[Ticket Status]]="Pending Customer Response","Yes","No")</f>
        <v>No</v>
      </c>
      <c r="W4963" s="5">
        <f ca="1">COUNTIFS(Table1[Agent_name],Table1[[#This Row],[Agent_name]],Table1[Month],Table1[[#This Row],[Month]])/160</f>
        <v>0.74375000000000002</v>
      </c>
    </row>
    <row r="4964" spans="1:23" x14ac:dyDescent="0.25">
      <c r="A4964">
        <v>4963</v>
      </c>
      <c r="B4964" t="s">
        <v>16151</v>
      </c>
      <c r="C4964" t="s">
        <v>16152</v>
      </c>
      <c r="D4964">
        <v>67</v>
      </c>
      <c r="E4964" t="s">
        <v>58</v>
      </c>
      <c r="F4964" t="s">
        <v>317</v>
      </c>
      <c r="G4964" s="1">
        <v>43984</v>
      </c>
      <c r="H4964" t="s">
        <v>21</v>
      </c>
      <c r="I4964" t="s">
        <v>93</v>
      </c>
      <c r="J4964" s="3" t="s">
        <v>16153</v>
      </c>
      <c r="K4964" t="s">
        <v>39</v>
      </c>
      <c r="L4964" t="s">
        <v>16154</v>
      </c>
      <c r="M4964" t="s">
        <v>143</v>
      </c>
      <c r="N4964" t="s">
        <v>55</v>
      </c>
      <c r="O4964" s="2">
        <v>45078.324699074074</v>
      </c>
      <c r="P4964" s="2">
        <v>45078.060810185183</v>
      </c>
      <c r="Q4964">
        <v>5</v>
      </c>
      <c r="R4964" t="str">
        <f t="shared" ca="1" si="77"/>
        <v>Arjun</v>
      </c>
      <c r="S4964" t="str">
        <f>IFERROR(TEXT(DATEVALUE(LEFT(Table1[[#This Row],[Date of Purchase]],10)), "MMMM"), TEXT(Table1[[#This Row],[Date of Purchase]], "MMMM"))</f>
        <v>June</v>
      </c>
      <c r="T4964" t="str">
        <f>IF(OR(
  AND(Table1[[#This Row],[Ticket Priority]]="Critical", Table1[[#This Row],[Ticket Status]]&lt;&gt;"Closed"),
  AND(Table1[[#This Row],[Ticket Priority]]="High", Table1[[#This Row],[Ticket Status]]="Open")
), "Yes", "No")</f>
        <v>No</v>
      </c>
      <c r="U4964" s="4" t="str">
        <f>IF(Table1[[#This Row],[Ticket Status]]="Closed","Yes","No")</f>
        <v>Yes</v>
      </c>
      <c r="V4964" s="4" t="str">
        <f>IF(Table1[[#This Row],[Ticket Status]]="Pending Customer Response","Yes","No")</f>
        <v>No</v>
      </c>
      <c r="W4964" s="5">
        <f ca="1">COUNTIFS(Table1[Agent_name],Table1[[#This Row],[Agent_name]],Table1[Month],Table1[[#This Row],[Month]])/160</f>
        <v>0.28749999999999998</v>
      </c>
    </row>
    <row r="4965" spans="1:23" x14ac:dyDescent="0.25">
      <c r="A4965">
        <v>4964</v>
      </c>
      <c r="B4965" t="s">
        <v>16155</v>
      </c>
      <c r="C4965" t="s">
        <v>16156</v>
      </c>
      <c r="D4965">
        <v>50</v>
      </c>
      <c r="E4965" t="s">
        <v>29</v>
      </c>
      <c r="F4965" t="s">
        <v>92</v>
      </c>
      <c r="G4965" s="1">
        <v>43932</v>
      </c>
      <c r="H4965" t="s">
        <v>67</v>
      </c>
      <c r="I4965" t="s">
        <v>150</v>
      </c>
      <c r="J4965" s="3" t="s">
        <v>16157</v>
      </c>
      <c r="K4965" t="s">
        <v>62</v>
      </c>
      <c r="M4965" t="s">
        <v>89</v>
      </c>
      <c r="N4965" t="s">
        <v>83</v>
      </c>
      <c r="R4965" t="str">
        <f t="shared" ca="1" si="77"/>
        <v>Priya</v>
      </c>
      <c r="S4965" t="str">
        <f>IFERROR(TEXT(DATEVALUE(LEFT(Table1[[#This Row],[Date of Purchase]],10)), "MMMM"), TEXT(Table1[[#This Row],[Date of Purchase]], "MMMM"))</f>
        <v>April</v>
      </c>
      <c r="T4965" t="str">
        <f>IF(OR(
  AND(Table1[[#This Row],[Ticket Priority]]="Critical", Table1[[#This Row],[Ticket Status]]&lt;&gt;"Closed"),
  AND(Table1[[#This Row],[Ticket Priority]]="High", Table1[[#This Row],[Ticket Status]]="Open")
), "Yes", "No")</f>
        <v>Yes</v>
      </c>
      <c r="U4965" s="4" t="str">
        <f>IF(Table1[[#This Row],[Ticket Status]]="Closed","Yes","No")</f>
        <v>No</v>
      </c>
      <c r="V4965" s="4" t="str">
        <f>IF(Table1[[#This Row],[Ticket Status]]="Pending Customer Response","Yes","No")</f>
        <v>No</v>
      </c>
      <c r="W4965" s="5">
        <f ca="1">COUNTIFS(Table1[Agent_name],Table1[[#This Row],[Agent_name]],Table1[Month],Table1[[#This Row],[Month]])/160</f>
        <v>0.48749999999999999</v>
      </c>
    </row>
    <row r="4966" spans="1:23" x14ac:dyDescent="0.25">
      <c r="A4966">
        <v>4965</v>
      </c>
      <c r="B4966" t="s">
        <v>16158</v>
      </c>
      <c r="C4966" t="s">
        <v>16159</v>
      </c>
      <c r="D4966">
        <v>69</v>
      </c>
      <c r="E4966" t="s">
        <v>19</v>
      </c>
      <c r="F4966" t="s">
        <v>397</v>
      </c>
      <c r="G4966" s="1">
        <v>44193</v>
      </c>
      <c r="H4966" t="s">
        <v>45</v>
      </c>
      <c r="I4966" t="s">
        <v>52</v>
      </c>
      <c r="J4966" s="3" t="s">
        <v>16160</v>
      </c>
      <c r="K4966" t="s">
        <v>24</v>
      </c>
      <c r="M4966" t="s">
        <v>25</v>
      </c>
      <c r="N4966" t="s">
        <v>83</v>
      </c>
      <c r="O4966" s="2">
        <v>45078.952488425923</v>
      </c>
      <c r="R4966" t="str">
        <f t="shared" ca="1" si="77"/>
        <v>Ravi</v>
      </c>
      <c r="S4966" t="str">
        <f>IFERROR(TEXT(DATEVALUE(LEFT(Table1[[#This Row],[Date of Purchase]],10)), "MMMM"), TEXT(Table1[[#This Row],[Date of Purchase]], "MMMM"))</f>
        <v>December</v>
      </c>
      <c r="T4966" t="str">
        <f>IF(OR(
  AND(Table1[[#This Row],[Ticket Priority]]="Critical", Table1[[#This Row],[Ticket Status]]&lt;&gt;"Closed"),
  AND(Table1[[#This Row],[Ticket Priority]]="High", Table1[[#This Row],[Ticket Status]]="Open")
), "Yes", "No")</f>
        <v>Yes</v>
      </c>
      <c r="U4966" s="4" t="str">
        <f>IF(Table1[[#This Row],[Ticket Status]]="Closed","Yes","No")</f>
        <v>No</v>
      </c>
      <c r="V4966" s="4" t="str">
        <f>IF(Table1[[#This Row],[Ticket Status]]="Pending Customer Response","Yes","No")</f>
        <v>Yes</v>
      </c>
      <c r="W4966" s="5">
        <f ca="1">COUNTIFS(Table1[Agent_name],Table1[[#This Row],[Agent_name]],Table1[Month],Table1[[#This Row],[Month]])/160</f>
        <v>0.66249999999999998</v>
      </c>
    </row>
    <row r="4967" spans="1:23" x14ac:dyDescent="0.25">
      <c r="A4967">
        <v>4966</v>
      </c>
      <c r="B4967" t="s">
        <v>16161</v>
      </c>
      <c r="C4967" t="s">
        <v>16162</v>
      </c>
      <c r="D4967">
        <v>30</v>
      </c>
      <c r="E4967" t="s">
        <v>19</v>
      </c>
      <c r="F4967" t="s">
        <v>421</v>
      </c>
      <c r="G4967" s="1">
        <v>44072</v>
      </c>
      <c r="H4967" t="s">
        <v>59</v>
      </c>
      <c r="I4967" t="s">
        <v>60</v>
      </c>
      <c r="J4967" s="3" t="s">
        <v>16163</v>
      </c>
      <c r="K4967" t="s">
        <v>24</v>
      </c>
      <c r="M4967" t="s">
        <v>25</v>
      </c>
      <c r="N4967" t="s">
        <v>55</v>
      </c>
      <c r="O4967" s="2">
        <v>45078.712233796294</v>
      </c>
      <c r="R4967" t="str">
        <f t="shared" ca="1" si="77"/>
        <v>Mohit</v>
      </c>
      <c r="S4967" t="str">
        <f>IFERROR(TEXT(DATEVALUE(LEFT(Table1[[#This Row],[Date of Purchase]],10)), "MMMM"), TEXT(Table1[[#This Row],[Date of Purchase]], "MMMM"))</f>
        <v>August</v>
      </c>
      <c r="T4967" t="str">
        <f>IF(OR(
  AND(Table1[[#This Row],[Ticket Priority]]="Critical", Table1[[#This Row],[Ticket Status]]&lt;&gt;"Closed"),
  AND(Table1[[#This Row],[Ticket Priority]]="High", Table1[[#This Row],[Ticket Status]]="Open")
), "Yes", "No")</f>
        <v>Yes</v>
      </c>
      <c r="U4967" s="4" t="str">
        <f>IF(Table1[[#This Row],[Ticket Status]]="Closed","Yes","No")</f>
        <v>No</v>
      </c>
      <c r="V4967" s="4" t="str">
        <f>IF(Table1[[#This Row],[Ticket Status]]="Pending Customer Response","Yes","No")</f>
        <v>Yes</v>
      </c>
      <c r="W4967" s="5">
        <f ca="1">COUNTIFS(Table1[Agent_name],Table1[[#This Row],[Agent_name]],Table1[Month],Table1[[#This Row],[Month]])/160</f>
        <v>0.46250000000000002</v>
      </c>
    </row>
    <row r="4968" spans="1:23" x14ac:dyDescent="0.25">
      <c r="A4968">
        <v>4967</v>
      </c>
      <c r="B4968" t="s">
        <v>16164</v>
      </c>
      <c r="C4968" t="s">
        <v>16165</v>
      </c>
      <c r="D4968">
        <v>57</v>
      </c>
      <c r="E4968" t="s">
        <v>19</v>
      </c>
      <c r="F4968" t="s">
        <v>51</v>
      </c>
      <c r="G4968" s="1">
        <v>44026</v>
      </c>
      <c r="H4968" t="s">
        <v>21</v>
      </c>
      <c r="I4968" t="s">
        <v>77</v>
      </c>
      <c r="J4968" s="3" t="s">
        <v>16166</v>
      </c>
      <c r="K4968" t="s">
        <v>39</v>
      </c>
      <c r="L4968" t="s">
        <v>16167</v>
      </c>
      <c r="M4968" t="s">
        <v>25</v>
      </c>
      <c r="N4968" t="s">
        <v>33</v>
      </c>
      <c r="O4968" s="2">
        <v>45078.573368055557</v>
      </c>
      <c r="P4968" s="2">
        <v>45078.594201388885</v>
      </c>
      <c r="Q4968">
        <v>4</v>
      </c>
      <c r="R4968" t="str">
        <f t="shared" ca="1" si="77"/>
        <v>Aisha</v>
      </c>
      <c r="S4968" t="str">
        <f>IFERROR(TEXT(DATEVALUE(LEFT(Table1[[#This Row],[Date of Purchase]],10)), "MMMM"), TEXT(Table1[[#This Row],[Date of Purchase]], "MMMM"))</f>
        <v>July</v>
      </c>
      <c r="T4968" t="str">
        <f>IF(OR(
  AND(Table1[[#This Row],[Ticket Priority]]="Critical", Table1[[#This Row],[Ticket Status]]&lt;&gt;"Closed"),
  AND(Table1[[#This Row],[Ticket Priority]]="High", Table1[[#This Row],[Ticket Status]]="Open")
), "Yes", "No")</f>
        <v>No</v>
      </c>
      <c r="U4968" s="4" t="str">
        <f>IF(Table1[[#This Row],[Ticket Status]]="Closed","Yes","No")</f>
        <v>Yes</v>
      </c>
      <c r="V4968" s="4" t="str">
        <f>IF(Table1[[#This Row],[Ticket Status]]="Pending Customer Response","Yes","No")</f>
        <v>No</v>
      </c>
      <c r="W4968" s="5">
        <f ca="1">COUNTIFS(Table1[Agent_name],Table1[[#This Row],[Agent_name]],Table1[Month],Table1[[#This Row],[Month]])/160</f>
        <v>0.875</v>
      </c>
    </row>
    <row r="4969" spans="1:23" x14ac:dyDescent="0.25">
      <c r="A4969">
        <v>4968</v>
      </c>
      <c r="B4969" t="s">
        <v>16168</v>
      </c>
      <c r="C4969" t="s">
        <v>16169</v>
      </c>
      <c r="D4969">
        <v>56</v>
      </c>
      <c r="E4969" t="s">
        <v>58</v>
      </c>
      <c r="F4969" t="s">
        <v>161</v>
      </c>
      <c r="G4969" s="1">
        <v>43928</v>
      </c>
      <c r="H4969" t="s">
        <v>59</v>
      </c>
      <c r="I4969" t="s">
        <v>59</v>
      </c>
      <c r="J4969" s="3" t="s">
        <v>16170</v>
      </c>
      <c r="K4969" t="s">
        <v>24</v>
      </c>
      <c r="M4969" t="s">
        <v>89</v>
      </c>
      <c r="N4969" t="s">
        <v>33</v>
      </c>
      <c r="O4969" s="2">
        <v>45078.559490740743</v>
      </c>
      <c r="R4969" t="str">
        <f t="shared" ca="1" si="77"/>
        <v>Aisha</v>
      </c>
      <c r="S4969" t="str">
        <f>IFERROR(TEXT(DATEVALUE(LEFT(Table1[[#This Row],[Date of Purchase]],10)), "MMMM"), TEXT(Table1[[#This Row],[Date of Purchase]], "MMMM"))</f>
        <v>April</v>
      </c>
      <c r="T4969" t="str">
        <f>IF(OR(
  AND(Table1[[#This Row],[Ticket Priority]]="Critical", Table1[[#This Row],[Ticket Status]]&lt;&gt;"Closed"),
  AND(Table1[[#This Row],[Ticket Priority]]="High", Table1[[#This Row],[Ticket Status]]="Open")
), "Yes", "No")</f>
        <v>No</v>
      </c>
      <c r="U4969" s="4" t="str">
        <f>IF(Table1[[#This Row],[Ticket Status]]="Closed","Yes","No")</f>
        <v>No</v>
      </c>
      <c r="V4969" s="4" t="str">
        <f>IF(Table1[[#This Row],[Ticket Status]]="Pending Customer Response","Yes","No")</f>
        <v>Yes</v>
      </c>
      <c r="W4969" s="5">
        <f ca="1">COUNTIFS(Table1[Agent_name],Table1[[#This Row],[Agent_name]],Table1[Month],Table1[[#This Row],[Month]])/160</f>
        <v>0.81874999999999998</v>
      </c>
    </row>
    <row r="4970" spans="1:23" x14ac:dyDescent="0.25">
      <c r="A4970">
        <v>4969</v>
      </c>
      <c r="B4970" t="s">
        <v>16171</v>
      </c>
      <c r="C4970" t="s">
        <v>16172</v>
      </c>
      <c r="D4970">
        <v>44</v>
      </c>
      <c r="E4970" t="s">
        <v>29</v>
      </c>
      <c r="F4970" t="s">
        <v>65</v>
      </c>
      <c r="G4970" s="1">
        <v>44313</v>
      </c>
      <c r="H4970" t="s">
        <v>66</v>
      </c>
      <c r="I4970" t="s">
        <v>46</v>
      </c>
      <c r="J4970" s="3" t="s">
        <v>16173</v>
      </c>
      <c r="K4970" t="s">
        <v>39</v>
      </c>
      <c r="L4970" t="s">
        <v>16174</v>
      </c>
      <c r="M4970" t="s">
        <v>25</v>
      </c>
      <c r="N4970" t="s">
        <v>83</v>
      </c>
      <c r="O4970" s="2">
        <v>45078.363680555558</v>
      </c>
      <c r="P4970" s="2">
        <v>45078.015763888892</v>
      </c>
      <c r="Q4970">
        <v>3</v>
      </c>
      <c r="R4970" t="str">
        <f t="shared" ca="1" si="77"/>
        <v>Sara</v>
      </c>
      <c r="S4970" t="str">
        <f>IFERROR(TEXT(DATEVALUE(LEFT(Table1[[#This Row],[Date of Purchase]],10)), "MMMM"), TEXT(Table1[[#This Row],[Date of Purchase]], "MMMM"))</f>
        <v>April</v>
      </c>
      <c r="T4970" t="str">
        <f>IF(OR(
  AND(Table1[[#This Row],[Ticket Priority]]="Critical", Table1[[#This Row],[Ticket Status]]&lt;&gt;"Closed"),
  AND(Table1[[#This Row],[Ticket Priority]]="High", Table1[[#This Row],[Ticket Status]]="Open")
), "Yes", "No")</f>
        <v>No</v>
      </c>
      <c r="U4970" s="4" t="str">
        <f>IF(Table1[[#This Row],[Ticket Status]]="Closed","Yes","No")</f>
        <v>Yes</v>
      </c>
      <c r="V4970" s="4" t="str">
        <f>IF(Table1[[#This Row],[Ticket Status]]="Pending Customer Response","Yes","No")</f>
        <v>No</v>
      </c>
      <c r="W4970" s="5">
        <f ca="1">COUNTIFS(Table1[Agent_name],Table1[[#This Row],[Agent_name]],Table1[Month],Table1[[#This Row],[Month]])/160</f>
        <v>0.75624999999999998</v>
      </c>
    </row>
    <row r="4971" spans="1:23" x14ac:dyDescent="0.25">
      <c r="A4971">
        <v>4970</v>
      </c>
      <c r="B4971" t="s">
        <v>16175</v>
      </c>
      <c r="C4971" t="s">
        <v>16176</v>
      </c>
      <c r="D4971">
        <v>58</v>
      </c>
      <c r="E4971" t="s">
        <v>58</v>
      </c>
      <c r="F4971" t="s">
        <v>36</v>
      </c>
      <c r="G4971" s="1">
        <v>43979</v>
      </c>
      <c r="H4971" t="s">
        <v>59</v>
      </c>
      <c r="I4971" t="s">
        <v>150</v>
      </c>
      <c r="J4971" s="3" t="s">
        <v>16177</v>
      </c>
      <c r="K4971" t="s">
        <v>62</v>
      </c>
      <c r="M4971" t="s">
        <v>41</v>
      </c>
      <c r="N4971" t="s">
        <v>83</v>
      </c>
      <c r="R4971" t="str">
        <f t="shared" ca="1" si="77"/>
        <v>Ravi</v>
      </c>
      <c r="S4971" t="str">
        <f>IFERROR(TEXT(DATEVALUE(LEFT(Table1[[#This Row],[Date of Purchase]],10)), "MMMM"), TEXT(Table1[[#This Row],[Date of Purchase]], "MMMM"))</f>
        <v>May</v>
      </c>
      <c r="T4971" t="str">
        <f>IF(OR(
  AND(Table1[[#This Row],[Ticket Priority]]="Critical", Table1[[#This Row],[Ticket Status]]&lt;&gt;"Closed"),
  AND(Table1[[#This Row],[Ticket Priority]]="High", Table1[[#This Row],[Ticket Status]]="Open")
), "Yes", "No")</f>
        <v>No</v>
      </c>
      <c r="U4971" s="4" t="str">
        <f>IF(Table1[[#This Row],[Ticket Status]]="Closed","Yes","No")</f>
        <v>No</v>
      </c>
      <c r="V4971" s="4" t="str">
        <f>IF(Table1[[#This Row],[Ticket Status]]="Pending Customer Response","Yes","No")</f>
        <v>No</v>
      </c>
      <c r="W4971" s="5">
        <f ca="1">COUNTIFS(Table1[Agent_name],Table1[[#This Row],[Agent_name]],Table1[Month],Table1[[#This Row],[Month]])/160</f>
        <v>0.67500000000000004</v>
      </c>
    </row>
    <row r="4972" spans="1:23" x14ac:dyDescent="0.25">
      <c r="A4972">
        <v>4971</v>
      </c>
      <c r="B4972" t="s">
        <v>16178</v>
      </c>
      <c r="C4972" t="s">
        <v>16179</v>
      </c>
      <c r="D4972">
        <v>47</v>
      </c>
      <c r="E4972" t="s">
        <v>19</v>
      </c>
      <c r="F4972" t="s">
        <v>161</v>
      </c>
      <c r="G4972" s="1">
        <v>44454</v>
      </c>
      <c r="H4972" t="s">
        <v>66</v>
      </c>
      <c r="I4972" t="s">
        <v>150</v>
      </c>
      <c r="J4972" s="3" t="s">
        <v>16180</v>
      </c>
      <c r="K4972" t="s">
        <v>39</v>
      </c>
      <c r="L4972" t="s">
        <v>16181</v>
      </c>
      <c r="M4972" t="s">
        <v>25</v>
      </c>
      <c r="N4972" t="s">
        <v>26</v>
      </c>
      <c r="O4972" s="2">
        <v>45078.638020833336</v>
      </c>
      <c r="P4972" s="2">
        <v>45078.553993055553</v>
      </c>
      <c r="Q4972">
        <v>2</v>
      </c>
      <c r="R4972" t="str">
        <f t="shared" ca="1" si="77"/>
        <v>Sara</v>
      </c>
      <c r="S4972" t="str">
        <f>IFERROR(TEXT(DATEVALUE(LEFT(Table1[[#This Row],[Date of Purchase]],10)), "MMMM"), TEXT(Table1[[#This Row],[Date of Purchase]], "MMMM"))</f>
        <v>September</v>
      </c>
      <c r="T4972" t="str">
        <f>IF(OR(
  AND(Table1[[#This Row],[Ticket Priority]]="Critical", Table1[[#This Row],[Ticket Status]]&lt;&gt;"Closed"),
  AND(Table1[[#This Row],[Ticket Priority]]="High", Table1[[#This Row],[Ticket Status]]="Open")
), "Yes", "No")</f>
        <v>No</v>
      </c>
      <c r="U4972" s="4" t="str">
        <f>IF(Table1[[#This Row],[Ticket Status]]="Closed","Yes","No")</f>
        <v>Yes</v>
      </c>
      <c r="V4972" s="4" t="str">
        <f>IF(Table1[[#This Row],[Ticket Status]]="Pending Customer Response","Yes","No")</f>
        <v>No</v>
      </c>
      <c r="W4972" s="5">
        <f ca="1">COUNTIFS(Table1[Agent_name],Table1[[#This Row],[Agent_name]],Table1[Month],Table1[[#This Row],[Month]])/160</f>
        <v>0.65</v>
      </c>
    </row>
    <row r="4973" spans="1:23" x14ac:dyDescent="0.25">
      <c r="A4973">
        <v>4972</v>
      </c>
      <c r="B4973" t="s">
        <v>16182</v>
      </c>
      <c r="C4973" t="s">
        <v>16183</v>
      </c>
      <c r="D4973">
        <v>39</v>
      </c>
      <c r="E4973" t="s">
        <v>19</v>
      </c>
      <c r="F4973" t="s">
        <v>20</v>
      </c>
      <c r="G4973" s="1">
        <v>43969</v>
      </c>
      <c r="H4973" t="s">
        <v>67</v>
      </c>
      <c r="I4973" t="s">
        <v>67</v>
      </c>
      <c r="J4973" s="3" t="s">
        <v>16184</v>
      </c>
      <c r="K4973" t="s">
        <v>24</v>
      </c>
      <c r="M4973" t="s">
        <v>89</v>
      </c>
      <c r="N4973" t="s">
        <v>55</v>
      </c>
      <c r="O4973" s="2">
        <v>45078.179016203707</v>
      </c>
      <c r="R4973" t="str">
        <f t="shared" ca="1" si="77"/>
        <v>Aisha</v>
      </c>
      <c r="S4973" t="str">
        <f>IFERROR(TEXT(DATEVALUE(LEFT(Table1[[#This Row],[Date of Purchase]],10)), "MMMM"), TEXT(Table1[[#This Row],[Date of Purchase]], "MMMM"))</f>
        <v>May</v>
      </c>
      <c r="T4973" t="str">
        <f>IF(OR(
  AND(Table1[[#This Row],[Ticket Priority]]="Critical", Table1[[#This Row],[Ticket Status]]&lt;&gt;"Closed"),
  AND(Table1[[#This Row],[Ticket Priority]]="High", Table1[[#This Row],[Ticket Status]]="Open")
), "Yes", "No")</f>
        <v>No</v>
      </c>
      <c r="U4973" s="4" t="str">
        <f>IF(Table1[[#This Row],[Ticket Status]]="Closed","Yes","No")</f>
        <v>No</v>
      </c>
      <c r="V4973" s="4" t="str">
        <f>IF(Table1[[#This Row],[Ticket Status]]="Pending Customer Response","Yes","No")</f>
        <v>Yes</v>
      </c>
      <c r="W4973" s="5">
        <f ca="1">COUNTIFS(Table1[Agent_name],Table1[[#This Row],[Agent_name]],Table1[Month],Table1[[#This Row],[Month]])/160</f>
        <v>0.93125000000000002</v>
      </c>
    </row>
    <row r="4974" spans="1:23" x14ac:dyDescent="0.25">
      <c r="A4974">
        <v>4973</v>
      </c>
      <c r="B4974" t="s">
        <v>16185</v>
      </c>
      <c r="C4974" t="s">
        <v>16186</v>
      </c>
      <c r="D4974">
        <v>25</v>
      </c>
      <c r="E4974" t="s">
        <v>29</v>
      </c>
      <c r="F4974" t="s">
        <v>202</v>
      </c>
      <c r="G4974" s="1">
        <v>43851</v>
      </c>
      <c r="H4974" t="s">
        <v>66</v>
      </c>
      <c r="I4974" t="s">
        <v>59</v>
      </c>
      <c r="J4974" s="3" t="s">
        <v>16187</v>
      </c>
      <c r="K4974" t="s">
        <v>62</v>
      </c>
      <c r="M4974" t="s">
        <v>25</v>
      </c>
      <c r="N4974" t="s">
        <v>33</v>
      </c>
      <c r="R4974" t="str">
        <f t="shared" ca="1" si="77"/>
        <v>Priya</v>
      </c>
      <c r="S4974" t="str">
        <f>IFERROR(TEXT(DATEVALUE(LEFT(Table1[[#This Row],[Date of Purchase]],10)), "MMMM"), TEXT(Table1[[#This Row],[Date of Purchase]], "MMMM"))</f>
        <v>January</v>
      </c>
      <c r="T4974" t="str">
        <f>IF(OR(
  AND(Table1[[#This Row],[Ticket Priority]]="Critical", Table1[[#This Row],[Ticket Status]]&lt;&gt;"Closed"),
  AND(Table1[[#This Row],[Ticket Priority]]="High", Table1[[#This Row],[Ticket Status]]="Open")
), "Yes", "No")</f>
        <v>Yes</v>
      </c>
      <c r="U4974" s="4" t="str">
        <f>IF(Table1[[#This Row],[Ticket Status]]="Closed","Yes","No")</f>
        <v>No</v>
      </c>
      <c r="V4974" s="4" t="str">
        <f>IF(Table1[[#This Row],[Ticket Status]]="Pending Customer Response","Yes","No")</f>
        <v>No</v>
      </c>
      <c r="W4974" s="5">
        <f ca="1">COUNTIFS(Table1[Agent_name],Table1[[#This Row],[Agent_name]],Table1[Month],Table1[[#This Row],[Month]])/160</f>
        <v>0.51875000000000004</v>
      </c>
    </row>
    <row r="4975" spans="1:23" x14ac:dyDescent="0.25">
      <c r="A4975">
        <v>4974</v>
      </c>
      <c r="B4975" t="s">
        <v>16188</v>
      </c>
      <c r="C4975" t="s">
        <v>16189</v>
      </c>
      <c r="D4975">
        <v>63</v>
      </c>
      <c r="E4975" t="s">
        <v>29</v>
      </c>
      <c r="F4975" t="s">
        <v>117</v>
      </c>
      <c r="G4975" s="1">
        <v>44500</v>
      </c>
      <c r="H4975" t="s">
        <v>59</v>
      </c>
      <c r="I4975" t="s">
        <v>31</v>
      </c>
      <c r="J4975" s="3" t="s">
        <v>16190</v>
      </c>
      <c r="K4975" t="s">
        <v>24</v>
      </c>
      <c r="M4975" t="s">
        <v>89</v>
      </c>
      <c r="N4975" t="s">
        <v>55</v>
      </c>
      <c r="O4975" s="2">
        <v>45078.829745370371</v>
      </c>
      <c r="R4975" t="str">
        <f t="shared" ca="1" si="77"/>
        <v>Ravi</v>
      </c>
      <c r="S4975" t="str">
        <f>IFERROR(TEXT(DATEVALUE(LEFT(Table1[[#This Row],[Date of Purchase]],10)), "MMMM"), TEXT(Table1[[#This Row],[Date of Purchase]], "MMMM"))</f>
        <v>October</v>
      </c>
      <c r="T4975" t="str">
        <f>IF(OR(
  AND(Table1[[#This Row],[Ticket Priority]]="Critical", Table1[[#This Row],[Ticket Status]]&lt;&gt;"Closed"),
  AND(Table1[[#This Row],[Ticket Priority]]="High", Table1[[#This Row],[Ticket Status]]="Open")
), "Yes", "No")</f>
        <v>No</v>
      </c>
      <c r="U4975" s="4" t="str">
        <f>IF(Table1[[#This Row],[Ticket Status]]="Closed","Yes","No")</f>
        <v>No</v>
      </c>
      <c r="V4975" s="4" t="str">
        <f>IF(Table1[[#This Row],[Ticket Status]]="Pending Customer Response","Yes","No")</f>
        <v>Yes</v>
      </c>
      <c r="W4975" s="5">
        <f ca="1">COUNTIFS(Table1[Agent_name],Table1[[#This Row],[Agent_name]],Table1[Month],Table1[[#This Row],[Month]])/160</f>
        <v>0.58125000000000004</v>
      </c>
    </row>
    <row r="4976" spans="1:23" x14ac:dyDescent="0.25">
      <c r="A4976">
        <v>4975</v>
      </c>
      <c r="B4976" t="s">
        <v>16191</v>
      </c>
      <c r="C4976" t="s">
        <v>16192</v>
      </c>
      <c r="D4976">
        <v>48</v>
      </c>
      <c r="E4976" t="s">
        <v>29</v>
      </c>
      <c r="F4976" t="s">
        <v>149</v>
      </c>
      <c r="G4976" s="1">
        <v>44221</v>
      </c>
      <c r="H4976" t="s">
        <v>59</v>
      </c>
      <c r="I4976" t="s">
        <v>150</v>
      </c>
      <c r="J4976" s="3" t="s">
        <v>16193</v>
      </c>
      <c r="K4976" t="s">
        <v>39</v>
      </c>
      <c r="L4976" t="s">
        <v>16194</v>
      </c>
      <c r="M4976" t="s">
        <v>143</v>
      </c>
      <c r="N4976" t="s">
        <v>26</v>
      </c>
      <c r="O4976" s="2">
        <v>45078.517256944448</v>
      </c>
      <c r="P4976" s="2">
        <v>45078.292256944442</v>
      </c>
      <c r="Q4976">
        <v>1</v>
      </c>
      <c r="R4976" t="str">
        <f t="shared" ca="1" si="77"/>
        <v>Priya</v>
      </c>
      <c r="S4976" t="str">
        <f>IFERROR(TEXT(DATEVALUE(LEFT(Table1[[#This Row],[Date of Purchase]],10)), "MMMM"), TEXT(Table1[[#This Row],[Date of Purchase]], "MMMM"))</f>
        <v>January</v>
      </c>
      <c r="T4976" t="str">
        <f>IF(OR(
  AND(Table1[[#This Row],[Ticket Priority]]="Critical", Table1[[#This Row],[Ticket Status]]&lt;&gt;"Closed"),
  AND(Table1[[#This Row],[Ticket Priority]]="High", Table1[[#This Row],[Ticket Status]]="Open")
), "Yes", "No")</f>
        <v>No</v>
      </c>
      <c r="U4976" s="4" t="str">
        <f>IF(Table1[[#This Row],[Ticket Status]]="Closed","Yes","No")</f>
        <v>Yes</v>
      </c>
      <c r="V4976" s="4" t="str">
        <f>IF(Table1[[#This Row],[Ticket Status]]="Pending Customer Response","Yes","No")</f>
        <v>No</v>
      </c>
      <c r="W4976" s="5">
        <f ca="1">COUNTIFS(Table1[Agent_name],Table1[[#This Row],[Agent_name]],Table1[Month],Table1[[#This Row],[Month]])/160</f>
        <v>0.51875000000000004</v>
      </c>
    </row>
    <row r="4977" spans="1:23" x14ac:dyDescent="0.25">
      <c r="A4977">
        <v>4976</v>
      </c>
      <c r="B4977" t="s">
        <v>16195</v>
      </c>
      <c r="C4977" t="s">
        <v>16196</v>
      </c>
      <c r="D4977">
        <v>21</v>
      </c>
      <c r="E4977" t="s">
        <v>29</v>
      </c>
      <c r="F4977" t="s">
        <v>149</v>
      </c>
      <c r="G4977" s="1">
        <v>44560</v>
      </c>
      <c r="H4977" t="s">
        <v>45</v>
      </c>
      <c r="I4977" t="s">
        <v>46</v>
      </c>
      <c r="J4977" s="3" t="s">
        <v>16197</v>
      </c>
      <c r="K4977" t="s">
        <v>39</v>
      </c>
      <c r="L4977" t="s">
        <v>16198</v>
      </c>
      <c r="M4977" t="s">
        <v>89</v>
      </c>
      <c r="N4977" t="s">
        <v>83</v>
      </c>
      <c r="O4977" s="2">
        <v>45078.145740740743</v>
      </c>
      <c r="P4977" s="2">
        <v>45078.26935185185</v>
      </c>
      <c r="Q4977">
        <v>1</v>
      </c>
      <c r="R4977" t="str">
        <f t="shared" ca="1" si="77"/>
        <v>Aisha</v>
      </c>
      <c r="S4977" t="str">
        <f>IFERROR(TEXT(DATEVALUE(LEFT(Table1[[#This Row],[Date of Purchase]],10)), "MMMM"), TEXT(Table1[[#This Row],[Date of Purchase]], "MMMM"))</f>
        <v>December</v>
      </c>
      <c r="T4977" t="str">
        <f>IF(OR(
  AND(Table1[[#This Row],[Ticket Priority]]="Critical", Table1[[#This Row],[Ticket Status]]&lt;&gt;"Closed"),
  AND(Table1[[#This Row],[Ticket Priority]]="High", Table1[[#This Row],[Ticket Status]]="Open")
), "Yes", "No")</f>
        <v>No</v>
      </c>
      <c r="U4977" s="4" t="str">
        <f>IF(Table1[[#This Row],[Ticket Status]]="Closed","Yes","No")</f>
        <v>Yes</v>
      </c>
      <c r="V4977" s="4" t="str">
        <f>IF(Table1[[#This Row],[Ticket Status]]="Pending Customer Response","Yes","No")</f>
        <v>No</v>
      </c>
      <c r="W4977" s="5">
        <f ca="1">COUNTIFS(Table1[Agent_name],Table1[[#This Row],[Agent_name]],Table1[Month],Table1[[#This Row],[Month]])/160</f>
        <v>0.91249999999999998</v>
      </c>
    </row>
    <row r="4978" spans="1:23" x14ac:dyDescent="0.25">
      <c r="A4978">
        <v>4977</v>
      </c>
      <c r="B4978" t="s">
        <v>16199</v>
      </c>
      <c r="C4978" t="s">
        <v>16200</v>
      </c>
      <c r="D4978">
        <v>42</v>
      </c>
      <c r="E4978" t="s">
        <v>58</v>
      </c>
      <c r="F4978" t="s">
        <v>383</v>
      </c>
      <c r="G4978" s="1">
        <v>43980</v>
      </c>
      <c r="H4978" t="s">
        <v>21</v>
      </c>
      <c r="I4978" t="s">
        <v>46</v>
      </c>
      <c r="J4978" s="3" t="s">
        <v>16201</v>
      </c>
      <c r="K4978" t="s">
        <v>39</v>
      </c>
      <c r="L4978" t="s">
        <v>16202</v>
      </c>
      <c r="M4978" t="s">
        <v>41</v>
      </c>
      <c r="N4978" t="s">
        <v>83</v>
      </c>
      <c r="O4978" s="2">
        <v>45078.528379629628</v>
      </c>
      <c r="P4978" s="2">
        <v>45078.4762962963</v>
      </c>
      <c r="Q4978">
        <v>1</v>
      </c>
      <c r="R4978" t="str">
        <f t="shared" ca="1" si="77"/>
        <v>Mohit</v>
      </c>
      <c r="S4978" t="str">
        <f>IFERROR(TEXT(DATEVALUE(LEFT(Table1[[#This Row],[Date of Purchase]],10)), "MMMM"), TEXT(Table1[[#This Row],[Date of Purchase]], "MMMM"))</f>
        <v>May</v>
      </c>
      <c r="T4978" t="str">
        <f>IF(OR(
  AND(Table1[[#This Row],[Ticket Priority]]="Critical", Table1[[#This Row],[Ticket Status]]&lt;&gt;"Closed"),
  AND(Table1[[#This Row],[Ticket Priority]]="High", Table1[[#This Row],[Ticket Status]]="Open")
), "Yes", "No")</f>
        <v>No</v>
      </c>
      <c r="U4978" s="4" t="str">
        <f>IF(Table1[[#This Row],[Ticket Status]]="Closed","Yes","No")</f>
        <v>Yes</v>
      </c>
      <c r="V4978" s="4" t="str">
        <f>IF(Table1[[#This Row],[Ticket Status]]="Pending Customer Response","Yes","No")</f>
        <v>No</v>
      </c>
      <c r="W4978" s="5">
        <f ca="1">COUNTIFS(Table1[Agent_name],Table1[[#This Row],[Agent_name]],Table1[Month],Table1[[#This Row],[Month]])/160</f>
        <v>0.45624999999999999</v>
      </c>
    </row>
    <row r="4979" spans="1:23" x14ac:dyDescent="0.25">
      <c r="A4979">
        <v>4978</v>
      </c>
      <c r="B4979" t="s">
        <v>16203</v>
      </c>
      <c r="C4979" t="s">
        <v>16204</v>
      </c>
      <c r="D4979">
        <v>41</v>
      </c>
      <c r="E4979" t="s">
        <v>58</v>
      </c>
      <c r="F4979" t="s">
        <v>242</v>
      </c>
      <c r="G4979" s="1">
        <v>44074</v>
      </c>
      <c r="H4979" t="s">
        <v>21</v>
      </c>
      <c r="I4979" t="s">
        <v>77</v>
      </c>
      <c r="J4979" s="3" t="s">
        <v>16205</v>
      </c>
      <c r="K4979" t="s">
        <v>24</v>
      </c>
      <c r="M4979" t="s">
        <v>89</v>
      </c>
      <c r="N4979" t="s">
        <v>55</v>
      </c>
      <c r="O4979" s="2">
        <v>45078.381863425922</v>
      </c>
      <c r="R4979" t="str">
        <f t="shared" ca="1" si="77"/>
        <v>Sara</v>
      </c>
      <c r="S4979" t="str">
        <f>IFERROR(TEXT(DATEVALUE(LEFT(Table1[[#This Row],[Date of Purchase]],10)), "MMMM"), TEXT(Table1[[#This Row],[Date of Purchase]], "MMMM"))</f>
        <v>August</v>
      </c>
      <c r="T4979" t="str">
        <f>IF(OR(
  AND(Table1[[#This Row],[Ticket Priority]]="Critical", Table1[[#This Row],[Ticket Status]]&lt;&gt;"Closed"),
  AND(Table1[[#This Row],[Ticket Priority]]="High", Table1[[#This Row],[Ticket Status]]="Open")
), "Yes", "No")</f>
        <v>No</v>
      </c>
      <c r="U4979" s="4" t="str">
        <f>IF(Table1[[#This Row],[Ticket Status]]="Closed","Yes","No")</f>
        <v>No</v>
      </c>
      <c r="V4979" s="4" t="str">
        <f>IF(Table1[[#This Row],[Ticket Status]]="Pending Customer Response","Yes","No")</f>
        <v>Yes</v>
      </c>
      <c r="W4979" s="5">
        <f ca="1">COUNTIFS(Table1[Agent_name],Table1[[#This Row],[Agent_name]],Table1[Month],Table1[[#This Row],[Month]])/160</f>
        <v>0.8</v>
      </c>
    </row>
    <row r="4980" spans="1:23" x14ac:dyDescent="0.25">
      <c r="A4980">
        <v>4979</v>
      </c>
      <c r="B4980" t="s">
        <v>16206</v>
      </c>
      <c r="C4980" t="s">
        <v>16207</v>
      </c>
      <c r="D4980">
        <v>48</v>
      </c>
      <c r="E4980" t="s">
        <v>29</v>
      </c>
      <c r="F4980" t="s">
        <v>431</v>
      </c>
      <c r="G4980" s="1">
        <v>44455</v>
      </c>
      <c r="H4980" t="s">
        <v>21</v>
      </c>
      <c r="I4980" t="s">
        <v>77</v>
      </c>
      <c r="J4980" s="3" t="s">
        <v>16208</v>
      </c>
      <c r="K4980" t="s">
        <v>62</v>
      </c>
      <c r="M4980" t="s">
        <v>25</v>
      </c>
      <c r="N4980" t="s">
        <v>55</v>
      </c>
      <c r="R4980" t="str">
        <f t="shared" ca="1" si="77"/>
        <v>Aisha</v>
      </c>
      <c r="S4980" t="str">
        <f>IFERROR(TEXT(DATEVALUE(LEFT(Table1[[#This Row],[Date of Purchase]],10)), "MMMM"), TEXT(Table1[[#This Row],[Date of Purchase]], "MMMM"))</f>
        <v>September</v>
      </c>
      <c r="T4980" t="str">
        <f>IF(OR(
  AND(Table1[[#This Row],[Ticket Priority]]="Critical", Table1[[#This Row],[Ticket Status]]&lt;&gt;"Closed"),
  AND(Table1[[#This Row],[Ticket Priority]]="High", Table1[[#This Row],[Ticket Status]]="Open")
), "Yes", "No")</f>
        <v>Yes</v>
      </c>
      <c r="U4980" s="4" t="str">
        <f>IF(Table1[[#This Row],[Ticket Status]]="Closed","Yes","No")</f>
        <v>No</v>
      </c>
      <c r="V4980" s="4" t="str">
        <f>IF(Table1[[#This Row],[Ticket Status]]="Pending Customer Response","Yes","No")</f>
        <v>No</v>
      </c>
      <c r="W4980" s="5">
        <f ca="1">COUNTIFS(Table1[Agent_name],Table1[[#This Row],[Agent_name]],Table1[Month],Table1[[#This Row],[Month]])/160</f>
        <v>0.86250000000000004</v>
      </c>
    </row>
    <row r="4981" spans="1:23" x14ac:dyDescent="0.25">
      <c r="A4981">
        <v>4980</v>
      </c>
      <c r="B4981" t="s">
        <v>16209</v>
      </c>
      <c r="C4981" t="s">
        <v>16210</v>
      </c>
      <c r="D4981">
        <v>50</v>
      </c>
      <c r="E4981" t="s">
        <v>19</v>
      </c>
      <c r="F4981" t="s">
        <v>202</v>
      </c>
      <c r="G4981" s="1">
        <v>43936</v>
      </c>
      <c r="H4981" t="s">
        <v>66</v>
      </c>
      <c r="I4981" t="s">
        <v>72</v>
      </c>
      <c r="J4981" s="3" t="s">
        <v>16211</v>
      </c>
      <c r="K4981" t="s">
        <v>62</v>
      </c>
      <c r="M4981" t="s">
        <v>89</v>
      </c>
      <c r="N4981" t="s">
        <v>33</v>
      </c>
      <c r="R4981" t="str">
        <f t="shared" ca="1" si="77"/>
        <v>Ravi</v>
      </c>
      <c r="S4981" t="str">
        <f>IFERROR(TEXT(DATEVALUE(LEFT(Table1[[#This Row],[Date of Purchase]],10)), "MMMM"), TEXT(Table1[[#This Row],[Date of Purchase]], "MMMM"))</f>
        <v>April</v>
      </c>
      <c r="T4981" t="str">
        <f>IF(OR(
  AND(Table1[[#This Row],[Ticket Priority]]="Critical", Table1[[#This Row],[Ticket Status]]&lt;&gt;"Closed"),
  AND(Table1[[#This Row],[Ticket Priority]]="High", Table1[[#This Row],[Ticket Status]]="Open")
), "Yes", "No")</f>
        <v>Yes</v>
      </c>
      <c r="U4981" s="4" t="str">
        <f>IF(Table1[[#This Row],[Ticket Status]]="Closed","Yes","No")</f>
        <v>No</v>
      </c>
      <c r="V4981" s="4" t="str">
        <f>IF(Table1[[#This Row],[Ticket Status]]="Pending Customer Response","Yes","No")</f>
        <v>No</v>
      </c>
      <c r="W4981" s="5">
        <f ca="1">COUNTIFS(Table1[Agent_name],Table1[[#This Row],[Agent_name]],Table1[Month],Table1[[#This Row],[Month]])/160</f>
        <v>0.625</v>
      </c>
    </row>
    <row r="4982" spans="1:23" x14ac:dyDescent="0.25">
      <c r="A4982">
        <v>4981</v>
      </c>
      <c r="B4982" t="s">
        <v>16212</v>
      </c>
      <c r="C4982" t="s">
        <v>16213</v>
      </c>
      <c r="D4982">
        <v>34</v>
      </c>
      <c r="E4982" t="s">
        <v>58</v>
      </c>
      <c r="F4982" t="s">
        <v>202</v>
      </c>
      <c r="G4982" s="1">
        <v>44355</v>
      </c>
      <c r="H4982" t="s">
        <v>66</v>
      </c>
      <c r="I4982" t="s">
        <v>93</v>
      </c>
      <c r="J4982" s="3" t="s">
        <v>16214</v>
      </c>
      <c r="K4982" t="s">
        <v>39</v>
      </c>
      <c r="L4982" t="s">
        <v>16215</v>
      </c>
      <c r="M4982" t="s">
        <v>25</v>
      </c>
      <c r="N4982" t="s">
        <v>33</v>
      </c>
      <c r="O4982" s="2">
        <v>45078.697199074071</v>
      </c>
      <c r="P4982" s="2">
        <v>45077.997199074074</v>
      </c>
      <c r="Q4982">
        <v>2</v>
      </c>
      <c r="R4982" t="str">
        <f t="shared" ca="1" si="77"/>
        <v>Priya</v>
      </c>
      <c r="S4982" t="str">
        <f>IFERROR(TEXT(DATEVALUE(LEFT(Table1[[#This Row],[Date of Purchase]],10)), "MMMM"), TEXT(Table1[[#This Row],[Date of Purchase]], "MMMM"))</f>
        <v>June</v>
      </c>
      <c r="T4982" t="str">
        <f>IF(OR(
  AND(Table1[[#This Row],[Ticket Priority]]="Critical", Table1[[#This Row],[Ticket Status]]&lt;&gt;"Closed"),
  AND(Table1[[#This Row],[Ticket Priority]]="High", Table1[[#This Row],[Ticket Status]]="Open")
), "Yes", "No")</f>
        <v>No</v>
      </c>
      <c r="U4982" s="4" t="str">
        <f>IF(Table1[[#This Row],[Ticket Status]]="Closed","Yes","No")</f>
        <v>Yes</v>
      </c>
      <c r="V4982" s="4" t="str">
        <f>IF(Table1[[#This Row],[Ticket Status]]="Pending Customer Response","Yes","No")</f>
        <v>No</v>
      </c>
      <c r="W4982" s="5">
        <f ca="1">COUNTIFS(Table1[Agent_name],Table1[[#This Row],[Agent_name]],Table1[Month],Table1[[#This Row],[Month]])/160</f>
        <v>0.35625000000000001</v>
      </c>
    </row>
    <row r="4983" spans="1:23" x14ac:dyDescent="0.25">
      <c r="A4983">
        <v>4982</v>
      </c>
      <c r="B4983" t="s">
        <v>16216</v>
      </c>
      <c r="C4983" t="s">
        <v>16217</v>
      </c>
      <c r="D4983">
        <v>38</v>
      </c>
      <c r="E4983" t="s">
        <v>58</v>
      </c>
      <c r="F4983" t="s">
        <v>134</v>
      </c>
      <c r="G4983" s="1">
        <v>44433</v>
      </c>
      <c r="H4983" t="s">
        <v>21</v>
      </c>
      <c r="I4983" t="s">
        <v>141</v>
      </c>
      <c r="J4983" s="3" t="s">
        <v>16218</v>
      </c>
      <c r="K4983" t="s">
        <v>39</v>
      </c>
      <c r="L4983" t="s">
        <v>16219</v>
      </c>
      <c r="M4983" t="s">
        <v>89</v>
      </c>
      <c r="N4983" t="s">
        <v>26</v>
      </c>
      <c r="O4983" s="2">
        <v>45078.870821759258</v>
      </c>
      <c r="P4983" s="2">
        <v>45078.111793981479</v>
      </c>
      <c r="Q4983">
        <v>2</v>
      </c>
      <c r="R4983" t="str">
        <f t="shared" ca="1" si="77"/>
        <v>Divya</v>
      </c>
      <c r="S4983" t="str">
        <f>IFERROR(TEXT(DATEVALUE(LEFT(Table1[[#This Row],[Date of Purchase]],10)), "MMMM"), TEXT(Table1[[#This Row],[Date of Purchase]], "MMMM"))</f>
        <v>August</v>
      </c>
      <c r="T4983" t="str">
        <f>IF(OR(
  AND(Table1[[#This Row],[Ticket Priority]]="Critical", Table1[[#This Row],[Ticket Status]]&lt;&gt;"Closed"),
  AND(Table1[[#This Row],[Ticket Priority]]="High", Table1[[#This Row],[Ticket Status]]="Open")
), "Yes", "No")</f>
        <v>No</v>
      </c>
      <c r="U4983" s="4" t="str">
        <f>IF(Table1[[#This Row],[Ticket Status]]="Closed","Yes","No")</f>
        <v>Yes</v>
      </c>
      <c r="V4983" s="4" t="str">
        <f>IF(Table1[[#This Row],[Ticket Status]]="Pending Customer Response","Yes","No")</f>
        <v>No</v>
      </c>
      <c r="W4983" s="5">
        <f ca="1">COUNTIFS(Table1[Agent_name],Table1[[#This Row],[Agent_name]],Table1[Month],Table1[[#This Row],[Month]])/160</f>
        <v>0.1875</v>
      </c>
    </row>
    <row r="4984" spans="1:23" x14ac:dyDescent="0.25">
      <c r="A4984">
        <v>4983</v>
      </c>
      <c r="B4984" t="s">
        <v>1632</v>
      </c>
      <c r="C4984" t="s">
        <v>16220</v>
      </c>
      <c r="D4984">
        <v>32</v>
      </c>
      <c r="E4984" t="s">
        <v>58</v>
      </c>
      <c r="F4984" t="s">
        <v>383</v>
      </c>
      <c r="G4984" s="1">
        <v>44251</v>
      </c>
      <c r="H4984" t="s">
        <v>21</v>
      </c>
      <c r="I4984" t="s">
        <v>46</v>
      </c>
      <c r="J4984" s="3" t="s">
        <v>16221</v>
      </c>
      <c r="K4984" t="s">
        <v>62</v>
      </c>
      <c r="M4984" t="s">
        <v>25</v>
      </c>
      <c r="N4984" t="s">
        <v>83</v>
      </c>
      <c r="R4984" t="str">
        <f t="shared" ca="1" si="77"/>
        <v>Rahul</v>
      </c>
      <c r="S4984" t="str">
        <f>IFERROR(TEXT(DATEVALUE(LEFT(Table1[[#This Row],[Date of Purchase]],10)), "MMMM"), TEXT(Table1[[#This Row],[Date of Purchase]], "MMMM"))</f>
        <v>February</v>
      </c>
      <c r="T4984" t="str">
        <f>IF(OR(
  AND(Table1[[#This Row],[Ticket Priority]]="Critical", Table1[[#This Row],[Ticket Status]]&lt;&gt;"Closed"),
  AND(Table1[[#This Row],[Ticket Priority]]="High", Table1[[#This Row],[Ticket Status]]="Open")
), "Yes", "No")</f>
        <v>Yes</v>
      </c>
      <c r="U4984" s="4" t="str">
        <f>IF(Table1[[#This Row],[Ticket Status]]="Closed","Yes","No")</f>
        <v>No</v>
      </c>
      <c r="V4984" s="4" t="str">
        <f>IF(Table1[[#This Row],[Ticket Status]]="Pending Customer Response","Yes","No")</f>
        <v>No</v>
      </c>
      <c r="W4984" s="5">
        <f ca="1">COUNTIFS(Table1[Agent_name],Table1[[#This Row],[Agent_name]],Table1[Month],Table1[[#This Row],[Month]])/160</f>
        <v>0.30625000000000002</v>
      </c>
    </row>
    <row r="4985" spans="1:23" x14ac:dyDescent="0.25">
      <c r="A4985">
        <v>4984</v>
      </c>
      <c r="B4985" t="s">
        <v>16222</v>
      </c>
      <c r="C4985" t="s">
        <v>16223</v>
      </c>
      <c r="D4985">
        <v>26</v>
      </c>
      <c r="E4985" t="s">
        <v>58</v>
      </c>
      <c r="F4985" t="s">
        <v>242</v>
      </c>
      <c r="G4985" s="1">
        <v>43832</v>
      </c>
      <c r="H4985" t="s">
        <v>59</v>
      </c>
      <c r="I4985" t="s">
        <v>150</v>
      </c>
      <c r="J4985" s="3" t="s">
        <v>16224</v>
      </c>
      <c r="K4985" t="s">
        <v>62</v>
      </c>
      <c r="M4985" t="s">
        <v>41</v>
      </c>
      <c r="N4985" t="s">
        <v>83</v>
      </c>
      <c r="R4985" t="str">
        <f t="shared" ca="1" si="77"/>
        <v>Rahul</v>
      </c>
      <c r="S4985" t="str">
        <f>IFERROR(TEXT(DATEVALUE(LEFT(Table1[[#This Row],[Date of Purchase]],10)), "MMMM"), TEXT(Table1[[#This Row],[Date of Purchase]], "MMMM"))</f>
        <v>January</v>
      </c>
      <c r="T4985" t="str">
        <f>IF(OR(
  AND(Table1[[#This Row],[Ticket Priority]]="Critical", Table1[[#This Row],[Ticket Status]]&lt;&gt;"Closed"),
  AND(Table1[[#This Row],[Ticket Priority]]="High", Table1[[#This Row],[Ticket Status]]="Open")
), "Yes", "No")</f>
        <v>No</v>
      </c>
      <c r="U4985" s="4" t="str">
        <f>IF(Table1[[#This Row],[Ticket Status]]="Closed","Yes","No")</f>
        <v>No</v>
      </c>
      <c r="V4985" s="4" t="str">
        <f>IF(Table1[[#This Row],[Ticket Status]]="Pending Customer Response","Yes","No")</f>
        <v>No</v>
      </c>
      <c r="W4985" s="5">
        <f ca="1">COUNTIFS(Table1[Agent_name],Table1[[#This Row],[Agent_name]],Table1[Month],Table1[[#This Row],[Month]])/160</f>
        <v>0.22500000000000001</v>
      </c>
    </row>
    <row r="4986" spans="1:23" x14ac:dyDescent="0.25">
      <c r="A4986">
        <v>4985</v>
      </c>
      <c r="B4986" t="s">
        <v>16225</v>
      </c>
      <c r="C4986" t="s">
        <v>16226</v>
      </c>
      <c r="D4986">
        <v>69</v>
      </c>
      <c r="E4986" t="s">
        <v>58</v>
      </c>
      <c r="F4986" t="s">
        <v>383</v>
      </c>
      <c r="G4986" s="1">
        <v>44227</v>
      </c>
      <c r="H4986" t="s">
        <v>67</v>
      </c>
      <c r="I4986" t="s">
        <v>31</v>
      </c>
      <c r="J4986" s="3" t="s">
        <v>16227</v>
      </c>
      <c r="K4986" t="s">
        <v>24</v>
      </c>
      <c r="M4986" t="s">
        <v>41</v>
      </c>
      <c r="N4986" t="s">
        <v>33</v>
      </c>
      <c r="O4986" s="2">
        <v>45078.779907407406</v>
      </c>
      <c r="R4986" t="str">
        <f t="shared" ca="1" si="77"/>
        <v>Sara</v>
      </c>
      <c r="S4986" t="str">
        <f>IFERROR(TEXT(DATEVALUE(LEFT(Table1[[#This Row],[Date of Purchase]],10)), "MMMM"), TEXT(Table1[[#This Row],[Date of Purchase]], "MMMM"))</f>
        <v>January</v>
      </c>
      <c r="T4986" t="str">
        <f>IF(OR(
  AND(Table1[[#This Row],[Ticket Priority]]="Critical", Table1[[#This Row],[Ticket Status]]&lt;&gt;"Closed"),
  AND(Table1[[#This Row],[Ticket Priority]]="High", Table1[[#This Row],[Ticket Status]]="Open")
), "Yes", "No")</f>
        <v>No</v>
      </c>
      <c r="U4986" s="4" t="str">
        <f>IF(Table1[[#This Row],[Ticket Status]]="Closed","Yes","No")</f>
        <v>No</v>
      </c>
      <c r="V4986" s="4" t="str">
        <f>IF(Table1[[#This Row],[Ticket Status]]="Pending Customer Response","Yes","No")</f>
        <v>Yes</v>
      </c>
      <c r="W4986" s="5">
        <f ca="1">COUNTIFS(Table1[Agent_name],Table1[[#This Row],[Agent_name]],Table1[Month],Table1[[#This Row],[Month]])/160</f>
        <v>0.70625000000000004</v>
      </c>
    </row>
    <row r="4987" spans="1:23" x14ac:dyDescent="0.25">
      <c r="A4987">
        <v>4986</v>
      </c>
      <c r="B4987" t="s">
        <v>16228</v>
      </c>
      <c r="C4987" t="s">
        <v>16229</v>
      </c>
      <c r="D4987">
        <v>42</v>
      </c>
      <c r="E4987" t="s">
        <v>19</v>
      </c>
      <c r="F4987" t="s">
        <v>207</v>
      </c>
      <c r="G4987" s="1">
        <v>44363</v>
      </c>
      <c r="H4987" t="s">
        <v>45</v>
      </c>
      <c r="I4987" t="s">
        <v>46</v>
      </c>
      <c r="J4987" s="3" t="s">
        <v>16230</v>
      </c>
      <c r="K4987" t="s">
        <v>39</v>
      </c>
      <c r="L4987" t="s">
        <v>16231</v>
      </c>
      <c r="M4987" t="s">
        <v>25</v>
      </c>
      <c r="N4987" t="s">
        <v>55</v>
      </c>
      <c r="O4987" s="2">
        <v>45078.505601851852</v>
      </c>
      <c r="P4987" s="2">
        <v>45078.938240740739</v>
      </c>
      <c r="Q4987">
        <v>3</v>
      </c>
      <c r="R4987" t="str">
        <f t="shared" ca="1" si="77"/>
        <v>Meera</v>
      </c>
      <c r="S4987" t="str">
        <f>IFERROR(TEXT(DATEVALUE(LEFT(Table1[[#This Row],[Date of Purchase]],10)), "MMMM"), TEXT(Table1[[#This Row],[Date of Purchase]], "MMMM"))</f>
        <v>June</v>
      </c>
      <c r="T4987" t="str">
        <f>IF(OR(
  AND(Table1[[#This Row],[Ticket Priority]]="Critical", Table1[[#This Row],[Ticket Status]]&lt;&gt;"Closed"),
  AND(Table1[[#This Row],[Ticket Priority]]="High", Table1[[#This Row],[Ticket Status]]="Open")
), "Yes", "No")</f>
        <v>No</v>
      </c>
      <c r="U4987" s="4" t="str">
        <f>IF(Table1[[#This Row],[Ticket Status]]="Closed","Yes","No")</f>
        <v>Yes</v>
      </c>
      <c r="V4987" s="4" t="str">
        <f>IF(Table1[[#This Row],[Ticket Status]]="Pending Customer Response","Yes","No")</f>
        <v>No</v>
      </c>
      <c r="W4987" s="5">
        <f ca="1">COUNTIFS(Table1[Agent_name],Table1[[#This Row],[Agent_name]],Table1[Month],Table1[[#This Row],[Month]])/160</f>
        <v>0.13125000000000001</v>
      </c>
    </row>
    <row r="4988" spans="1:23" x14ac:dyDescent="0.25">
      <c r="A4988">
        <v>4987</v>
      </c>
      <c r="B4988" t="s">
        <v>16232</v>
      </c>
      <c r="C4988" t="s">
        <v>16233</v>
      </c>
      <c r="D4988">
        <v>37</v>
      </c>
      <c r="E4988" t="s">
        <v>29</v>
      </c>
      <c r="F4988" t="s">
        <v>211</v>
      </c>
      <c r="G4988" s="1">
        <v>44227</v>
      </c>
      <c r="H4988" t="s">
        <v>45</v>
      </c>
      <c r="I4988" t="s">
        <v>52</v>
      </c>
      <c r="J4988" s="3" t="s">
        <v>16234</v>
      </c>
      <c r="K4988" t="s">
        <v>62</v>
      </c>
      <c r="M4988" t="s">
        <v>25</v>
      </c>
      <c r="N4988" t="s">
        <v>55</v>
      </c>
      <c r="R4988" t="str">
        <f t="shared" ca="1" si="77"/>
        <v>Priya</v>
      </c>
      <c r="S4988" t="str">
        <f>IFERROR(TEXT(DATEVALUE(LEFT(Table1[[#This Row],[Date of Purchase]],10)), "MMMM"), TEXT(Table1[[#This Row],[Date of Purchase]], "MMMM"))</f>
        <v>January</v>
      </c>
      <c r="T4988" t="str">
        <f>IF(OR(
  AND(Table1[[#This Row],[Ticket Priority]]="Critical", Table1[[#This Row],[Ticket Status]]&lt;&gt;"Closed"),
  AND(Table1[[#This Row],[Ticket Priority]]="High", Table1[[#This Row],[Ticket Status]]="Open")
), "Yes", "No")</f>
        <v>Yes</v>
      </c>
      <c r="U4988" s="4" t="str">
        <f>IF(Table1[[#This Row],[Ticket Status]]="Closed","Yes","No")</f>
        <v>No</v>
      </c>
      <c r="V4988" s="4" t="str">
        <f>IF(Table1[[#This Row],[Ticket Status]]="Pending Customer Response","Yes","No")</f>
        <v>No</v>
      </c>
      <c r="W4988" s="5">
        <f ca="1">COUNTIFS(Table1[Agent_name],Table1[[#This Row],[Agent_name]],Table1[Month],Table1[[#This Row],[Month]])/160</f>
        <v>0.51875000000000004</v>
      </c>
    </row>
    <row r="4989" spans="1:23" x14ac:dyDescent="0.25">
      <c r="A4989">
        <v>4988</v>
      </c>
      <c r="B4989" t="s">
        <v>16235</v>
      </c>
      <c r="C4989" t="s">
        <v>16236</v>
      </c>
      <c r="D4989">
        <v>70</v>
      </c>
      <c r="E4989" t="s">
        <v>58</v>
      </c>
      <c r="F4989" t="s">
        <v>76</v>
      </c>
      <c r="G4989" s="1">
        <v>44330</v>
      </c>
      <c r="H4989" t="s">
        <v>67</v>
      </c>
      <c r="I4989" t="s">
        <v>72</v>
      </c>
      <c r="J4989" s="3" t="s">
        <v>16237</v>
      </c>
      <c r="K4989" t="s">
        <v>24</v>
      </c>
      <c r="M4989" t="s">
        <v>143</v>
      </c>
      <c r="N4989" t="s">
        <v>83</v>
      </c>
      <c r="O4989" s="2">
        <v>45078.635497685187</v>
      </c>
      <c r="R4989" t="str">
        <f t="shared" ca="1" si="77"/>
        <v>Meera</v>
      </c>
      <c r="S4989" t="str">
        <f>IFERROR(TEXT(DATEVALUE(LEFT(Table1[[#This Row],[Date of Purchase]],10)), "MMMM"), TEXT(Table1[[#This Row],[Date of Purchase]], "MMMM"))</f>
        <v>May</v>
      </c>
      <c r="T4989" t="str">
        <f>IF(OR(
  AND(Table1[[#This Row],[Ticket Priority]]="Critical", Table1[[#This Row],[Ticket Status]]&lt;&gt;"Closed"),
  AND(Table1[[#This Row],[Ticket Priority]]="High", Table1[[#This Row],[Ticket Status]]="Open")
), "Yes", "No")</f>
        <v>No</v>
      </c>
      <c r="U4989" s="4" t="str">
        <f>IF(Table1[[#This Row],[Ticket Status]]="Closed","Yes","No")</f>
        <v>No</v>
      </c>
      <c r="V4989" s="4" t="str">
        <f>IF(Table1[[#This Row],[Ticket Status]]="Pending Customer Response","Yes","No")</f>
        <v>Yes</v>
      </c>
      <c r="W4989" s="5">
        <f ca="1">COUNTIFS(Table1[Agent_name],Table1[[#This Row],[Agent_name]],Table1[Month],Table1[[#This Row],[Month]])/160</f>
        <v>0.26874999999999999</v>
      </c>
    </row>
    <row r="4990" spans="1:23" x14ac:dyDescent="0.25">
      <c r="A4990">
        <v>4989</v>
      </c>
      <c r="B4990" t="s">
        <v>16238</v>
      </c>
      <c r="C4990" t="s">
        <v>16239</v>
      </c>
      <c r="D4990">
        <v>62</v>
      </c>
      <c r="E4990" t="s">
        <v>58</v>
      </c>
      <c r="F4990" t="s">
        <v>173</v>
      </c>
      <c r="G4990" s="1">
        <v>44068</v>
      </c>
      <c r="H4990" t="s">
        <v>59</v>
      </c>
      <c r="I4990" t="s">
        <v>67</v>
      </c>
      <c r="J4990" s="3" t="s">
        <v>16240</v>
      </c>
      <c r="K4990" t="s">
        <v>62</v>
      </c>
      <c r="M4990" t="s">
        <v>41</v>
      </c>
      <c r="N4990" t="s">
        <v>83</v>
      </c>
      <c r="R4990" t="str">
        <f t="shared" ca="1" si="77"/>
        <v>Sara</v>
      </c>
      <c r="S4990" t="str">
        <f>IFERROR(TEXT(DATEVALUE(LEFT(Table1[[#This Row],[Date of Purchase]],10)), "MMMM"), TEXT(Table1[[#This Row],[Date of Purchase]], "MMMM"))</f>
        <v>August</v>
      </c>
      <c r="T4990" t="str">
        <f>IF(OR(
  AND(Table1[[#This Row],[Ticket Priority]]="Critical", Table1[[#This Row],[Ticket Status]]&lt;&gt;"Closed"),
  AND(Table1[[#This Row],[Ticket Priority]]="High", Table1[[#This Row],[Ticket Status]]="Open")
), "Yes", "No")</f>
        <v>No</v>
      </c>
      <c r="U4990" s="4" t="str">
        <f>IF(Table1[[#This Row],[Ticket Status]]="Closed","Yes","No")</f>
        <v>No</v>
      </c>
      <c r="V4990" s="4" t="str">
        <f>IF(Table1[[#This Row],[Ticket Status]]="Pending Customer Response","Yes","No")</f>
        <v>No</v>
      </c>
      <c r="W4990" s="5">
        <f ca="1">COUNTIFS(Table1[Agent_name],Table1[[#This Row],[Agent_name]],Table1[Month],Table1[[#This Row],[Month]])/160</f>
        <v>0.8</v>
      </c>
    </row>
    <row r="4991" spans="1:23" x14ac:dyDescent="0.25">
      <c r="A4991">
        <v>4990</v>
      </c>
      <c r="B4991" t="s">
        <v>16241</v>
      </c>
      <c r="C4991" t="s">
        <v>16242</v>
      </c>
      <c r="D4991">
        <v>28</v>
      </c>
      <c r="E4991" t="s">
        <v>58</v>
      </c>
      <c r="F4991" t="s">
        <v>223</v>
      </c>
      <c r="G4991" s="1">
        <v>44530</v>
      </c>
      <c r="H4991" t="s">
        <v>21</v>
      </c>
      <c r="I4991" t="s">
        <v>52</v>
      </c>
      <c r="J4991" s="3" t="s">
        <v>16243</v>
      </c>
      <c r="K4991" t="s">
        <v>39</v>
      </c>
      <c r="L4991" t="s">
        <v>16244</v>
      </c>
      <c r="M4991" t="s">
        <v>25</v>
      </c>
      <c r="N4991" t="s">
        <v>55</v>
      </c>
      <c r="O4991" s="2">
        <v>45078.920266203706</v>
      </c>
      <c r="P4991" s="2">
        <v>45078.922349537039</v>
      </c>
      <c r="Q4991">
        <v>2</v>
      </c>
      <c r="R4991" t="str">
        <f t="shared" ca="1" si="77"/>
        <v>Meera</v>
      </c>
      <c r="S4991" t="str">
        <f>IFERROR(TEXT(DATEVALUE(LEFT(Table1[[#This Row],[Date of Purchase]],10)), "MMMM"), TEXT(Table1[[#This Row],[Date of Purchase]], "MMMM"))</f>
        <v>November</v>
      </c>
      <c r="T4991" t="str">
        <f>IF(OR(
  AND(Table1[[#This Row],[Ticket Priority]]="Critical", Table1[[#This Row],[Ticket Status]]&lt;&gt;"Closed"),
  AND(Table1[[#This Row],[Ticket Priority]]="High", Table1[[#This Row],[Ticket Status]]="Open")
), "Yes", "No")</f>
        <v>No</v>
      </c>
      <c r="U4991" s="4" t="str">
        <f>IF(Table1[[#This Row],[Ticket Status]]="Closed","Yes","No")</f>
        <v>Yes</v>
      </c>
      <c r="V4991" s="4" t="str">
        <f>IF(Table1[[#This Row],[Ticket Status]]="Pending Customer Response","Yes","No")</f>
        <v>No</v>
      </c>
      <c r="W4991" s="5">
        <f ca="1">COUNTIFS(Table1[Agent_name],Table1[[#This Row],[Agent_name]],Table1[Month],Table1[[#This Row],[Month]])/160</f>
        <v>0.23749999999999999</v>
      </c>
    </row>
    <row r="4992" spans="1:23" x14ac:dyDescent="0.25">
      <c r="A4992">
        <v>4991</v>
      </c>
      <c r="B4992" t="s">
        <v>16245</v>
      </c>
      <c r="C4992" t="s">
        <v>16246</v>
      </c>
      <c r="D4992">
        <v>31</v>
      </c>
      <c r="E4992" t="s">
        <v>29</v>
      </c>
      <c r="F4992" t="s">
        <v>485</v>
      </c>
      <c r="G4992" s="1">
        <v>44505</v>
      </c>
      <c r="H4992" t="s">
        <v>59</v>
      </c>
      <c r="I4992" t="s">
        <v>99</v>
      </c>
      <c r="J4992" s="3" t="s">
        <v>16247</v>
      </c>
      <c r="K4992" t="s">
        <v>39</v>
      </c>
      <c r="L4992" t="s">
        <v>16248</v>
      </c>
      <c r="M4992" t="s">
        <v>143</v>
      </c>
      <c r="N4992" t="s">
        <v>33</v>
      </c>
      <c r="O4992" s="2">
        <v>45078.305694444447</v>
      </c>
      <c r="P4992" s="2">
        <v>45078.586944444447</v>
      </c>
      <c r="Q4992">
        <v>3</v>
      </c>
      <c r="R4992" t="str">
        <f t="shared" ca="1" si="77"/>
        <v>Sara</v>
      </c>
      <c r="S4992" t="str">
        <f>IFERROR(TEXT(DATEVALUE(LEFT(Table1[[#This Row],[Date of Purchase]],10)), "MMMM"), TEXT(Table1[[#This Row],[Date of Purchase]], "MMMM"))</f>
        <v>November</v>
      </c>
      <c r="T4992" t="str">
        <f>IF(OR(
  AND(Table1[[#This Row],[Ticket Priority]]="Critical", Table1[[#This Row],[Ticket Status]]&lt;&gt;"Closed"),
  AND(Table1[[#This Row],[Ticket Priority]]="High", Table1[[#This Row],[Ticket Status]]="Open")
), "Yes", "No")</f>
        <v>No</v>
      </c>
      <c r="U4992" s="4" t="str">
        <f>IF(Table1[[#This Row],[Ticket Status]]="Closed","Yes","No")</f>
        <v>Yes</v>
      </c>
      <c r="V4992" s="4" t="str">
        <f>IF(Table1[[#This Row],[Ticket Status]]="Pending Customer Response","Yes","No")</f>
        <v>No</v>
      </c>
      <c r="W4992" s="5">
        <f ca="1">COUNTIFS(Table1[Agent_name],Table1[[#This Row],[Agent_name]],Table1[Month],Table1[[#This Row],[Month]])/160</f>
        <v>0.79374999999999996</v>
      </c>
    </row>
    <row r="4993" spans="1:23" x14ac:dyDescent="0.25">
      <c r="A4993">
        <v>4992</v>
      </c>
      <c r="B4993" t="s">
        <v>16249</v>
      </c>
      <c r="C4993" t="s">
        <v>16250</v>
      </c>
      <c r="D4993">
        <v>46</v>
      </c>
      <c r="E4993" t="s">
        <v>19</v>
      </c>
      <c r="F4993" t="s">
        <v>125</v>
      </c>
      <c r="G4993" s="1">
        <v>43833</v>
      </c>
      <c r="H4993" t="s">
        <v>67</v>
      </c>
      <c r="I4993" t="s">
        <v>150</v>
      </c>
      <c r="J4993" s="3" t="s">
        <v>16251</v>
      </c>
      <c r="K4993" t="s">
        <v>24</v>
      </c>
      <c r="M4993" t="s">
        <v>89</v>
      </c>
      <c r="N4993" t="s">
        <v>26</v>
      </c>
      <c r="O4993" s="2">
        <v>45078.195983796293</v>
      </c>
      <c r="R4993" t="str">
        <f t="shared" ca="1" si="77"/>
        <v>Meera</v>
      </c>
      <c r="S4993" t="str">
        <f>IFERROR(TEXT(DATEVALUE(LEFT(Table1[[#This Row],[Date of Purchase]],10)), "MMMM"), TEXT(Table1[[#This Row],[Date of Purchase]], "MMMM"))</f>
        <v>January</v>
      </c>
      <c r="T4993" t="str">
        <f>IF(OR(
  AND(Table1[[#This Row],[Ticket Priority]]="Critical", Table1[[#This Row],[Ticket Status]]&lt;&gt;"Closed"),
  AND(Table1[[#This Row],[Ticket Priority]]="High", Table1[[#This Row],[Ticket Status]]="Open")
), "Yes", "No")</f>
        <v>No</v>
      </c>
      <c r="U4993" s="4" t="str">
        <f>IF(Table1[[#This Row],[Ticket Status]]="Closed","Yes","No")</f>
        <v>No</v>
      </c>
      <c r="V4993" s="4" t="str">
        <f>IF(Table1[[#This Row],[Ticket Status]]="Pending Customer Response","Yes","No")</f>
        <v>Yes</v>
      </c>
      <c r="W4993" s="5">
        <f ca="1">COUNTIFS(Table1[Agent_name],Table1[[#This Row],[Agent_name]],Table1[Month],Table1[[#This Row],[Month]])/160</f>
        <v>0.21875</v>
      </c>
    </row>
    <row r="4994" spans="1:23" x14ac:dyDescent="0.25">
      <c r="A4994">
        <v>4993</v>
      </c>
      <c r="B4994" t="s">
        <v>16252</v>
      </c>
      <c r="C4994" t="s">
        <v>16253</v>
      </c>
      <c r="D4994">
        <v>43</v>
      </c>
      <c r="E4994" t="s">
        <v>29</v>
      </c>
      <c r="F4994" t="s">
        <v>397</v>
      </c>
      <c r="G4994" s="1">
        <v>44471</v>
      </c>
      <c r="H4994" t="s">
        <v>45</v>
      </c>
      <c r="I4994" t="s">
        <v>67</v>
      </c>
      <c r="J4994" s="3" t="s">
        <v>16254</v>
      </c>
      <c r="K4994" t="s">
        <v>39</v>
      </c>
      <c r="L4994" t="s">
        <v>16255</v>
      </c>
      <c r="M4994" t="s">
        <v>41</v>
      </c>
      <c r="N4994" t="s">
        <v>26</v>
      </c>
      <c r="O4994" s="2">
        <v>45078.636967592596</v>
      </c>
      <c r="P4994" s="2">
        <v>45078.047384259262</v>
      </c>
      <c r="Q4994">
        <v>5</v>
      </c>
      <c r="R4994" t="str">
        <f t="shared" ref="R4994:R5057" ca="1" si="78">CHOOSE(
RANDBETWEEN(1,20),
"Aisha","Aisha","Aisha","Aisha",
"Ravi","Ravi","Ravi",
"Sara","Sara","Sara",
"Mohit","Mohit",
"Priya","Priya",
"Arjun",
"Neha","Rahul","Divya","Karan","Meera","Sanjay"
)</f>
        <v>Ravi</v>
      </c>
      <c r="S4994" t="str">
        <f>IFERROR(TEXT(DATEVALUE(LEFT(Table1[[#This Row],[Date of Purchase]],10)), "MMMM"), TEXT(Table1[[#This Row],[Date of Purchase]], "MMMM"))</f>
        <v>October</v>
      </c>
      <c r="T4994" t="str">
        <f>IF(OR(
  AND(Table1[[#This Row],[Ticket Priority]]="Critical", Table1[[#This Row],[Ticket Status]]&lt;&gt;"Closed"),
  AND(Table1[[#This Row],[Ticket Priority]]="High", Table1[[#This Row],[Ticket Status]]="Open")
), "Yes", "No")</f>
        <v>No</v>
      </c>
      <c r="U4994" s="4" t="str">
        <f>IF(Table1[[#This Row],[Ticket Status]]="Closed","Yes","No")</f>
        <v>Yes</v>
      </c>
      <c r="V4994" s="4" t="str">
        <f>IF(Table1[[#This Row],[Ticket Status]]="Pending Customer Response","Yes","No")</f>
        <v>No</v>
      </c>
      <c r="W4994" s="5">
        <f ca="1">COUNTIFS(Table1[Agent_name],Table1[[#This Row],[Agent_name]],Table1[Month],Table1[[#This Row],[Month]])/160</f>
        <v>0.58125000000000004</v>
      </c>
    </row>
    <row r="4995" spans="1:23" x14ac:dyDescent="0.25">
      <c r="A4995">
        <v>4994</v>
      </c>
      <c r="B4995" t="s">
        <v>16256</v>
      </c>
      <c r="C4995" t="s">
        <v>16257</v>
      </c>
      <c r="D4995">
        <v>39</v>
      </c>
      <c r="E4995" t="s">
        <v>58</v>
      </c>
      <c r="F4995" t="s">
        <v>397</v>
      </c>
      <c r="G4995" s="1">
        <v>44509</v>
      </c>
      <c r="H4995" t="s">
        <v>45</v>
      </c>
      <c r="I4995" t="s">
        <v>93</v>
      </c>
      <c r="J4995" s="3" t="s">
        <v>16258</v>
      </c>
      <c r="K4995" t="s">
        <v>39</v>
      </c>
      <c r="L4995" t="s">
        <v>16259</v>
      </c>
      <c r="M4995" t="s">
        <v>41</v>
      </c>
      <c r="N4995" t="s">
        <v>83</v>
      </c>
      <c r="O4995" s="2">
        <v>45078.566840277781</v>
      </c>
      <c r="P4995" s="2">
        <v>45078.350868055553</v>
      </c>
      <c r="Q4995">
        <v>4</v>
      </c>
      <c r="R4995" t="str">
        <f t="shared" ca="1" si="78"/>
        <v>Arjun</v>
      </c>
      <c r="S4995" t="str">
        <f>IFERROR(TEXT(DATEVALUE(LEFT(Table1[[#This Row],[Date of Purchase]],10)), "MMMM"), TEXT(Table1[[#This Row],[Date of Purchase]], "MMMM"))</f>
        <v>November</v>
      </c>
      <c r="T4995" t="str">
        <f>IF(OR(
  AND(Table1[[#This Row],[Ticket Priority]]="Critical", Table1[[#This Row],[Ticket Status]]&lt;&gt;"Closed"),
  AND(Table1[[#This Row],[Ticket Priority]]="High", Table1[[#This Row],[Ticket Status]]="Open")
), "Yes", "No")</f>
        <v>No</v>
      </c>
      <c r="U4995" s="4" t="str">
        <f>IF(Table1[[#This Row],[Ticket Status]]="Closed","Yes","No")</f>
        <v>Yes</v>
      </c>
      <c r="V4995" s="4" t="str">
        <f>IF(Table1[[#This Row],[Ticket Status]]="Pending Customer Response","Yes","No")</f>
        <v>No</v>
      </c>
      <c r="W4995" s="5">
        <f ca="1">COUNTIFS(Table1[Agent_name],Table1[[#This Row],[Agent_name]],Table1[Month],Table1[[#This Row],[Month]])/160</f>
        <v>0.23749999999999999</v>
      </c>
    </row>
    <row r="4996" spans="1:23" x14ac:dyDescent="0.25">
      <c r="A4996">
        <v>4995</v>
      </c>
      <c r="B4996" t="s">
        <v>3834</v>
      </c>
      <c r="C4996" t="s">
        <v>16260</v>
      </c>
      <c r="D4996">
        <v>53</v>
      </c>
      <c r="E4996" t="s">
        <v>29</v>
      </c>
      <c r="F4996" t="s">
        <v>485</v>
      </c>
      <c r="G4996" s="1">
        <v>44282</v>
      </c>
      <c r="H4996" t="s">
        <v>59</v>
      </c>
      <c r="I4996" t="s">
        <v>177</v>
      </c>
      <c r="J4996" s="3" t="s">
        <v>16261</v>
      </c>
      <c r="K4996" t="s">
        <v>62</v>
      </c>
      <c r="M4996" t="s">
        <v>25</v>
      </c>
      <c r="N4996" t="s">
        <v>26</v>
      </c>
      <c r="R4996" t="str">
        <f t="shared" ca="1" si="78"/>
        <v>Aisha</v>
      </c>
      <c r="S4996" t="str">
        <f>IFERROR(TEXT(DATEVALUE(LEFT(Table1[[#This Row],[Date of Purchase]],10)), "MMMM"), TEXT(Table1[[#This Row],[Date of Purchase]], "MMMM"))</f>
        <v>March</v>
      </c>
      <c r="T4996" t="str">
        <f>IF(OR(
  AND(Table1[[#This Row],[Ticket Priority]]="Critical", Table1[[#This Row],[Ticket Status]]&lt;&gt;"Closed"),
  AND(Table1[[#This Row],[Ticket Priority]]="High", Table1[[#This Row],[Ticket Status]]="Open")
), "Yes", "No")</f>
        <v>Yes</v>
      </c>
      <c r="U4996" s="4" t="str">
        <f>IF(Table1[[#This Row],[Ticket Status]]="Closed","Yes","No")</f>
        <v>No</v>
      </c>
      <c r="V4996" s="4" t="str">
        <f>IF(Table1[[#This Row],[Ticket Status]]="Pending Customer Response","Yes","No")</f>
        <v>No</v>
      </c>
      <c r="W4996" s="5">
        <f ca="1">COUNTIFS(Table1[Agent_name],Table1[[#This Row],[Agent_name]],Table1[Month],Table1[[#This Row],[Month]])/160</f>
        <v>1.0062500000000001</v>
      </c>
    </row>
    <row r="4997" spans="1:23" x14ac:dyDescent="0.25">
      <c r="A4997">
        <v>4996</v>
      </c>
      <c r="B4997" t="s">
        <v>16262</v>
      </c>
      <c r="C4997" t="s">
        <v>16263</v>
      </c>
      <c r="D4997">
        <v>56</v>
      </c>
      <c r="E4997" t="s">
        <v>29</v>
      </c>
      <c r="F4997" t="s">
        <v>92</v>
      </c>
      <c r="G4997" s="1">
        <v>44272</v>
      </c>
      <c r="H4997" t="s">
        <v>59</v>
      </c>
      <c r="I4997" t="s">
        <v>31</v>
      </c>
      <c r="J4997" s="3" t="s">
        <v>16264</v>
      </c>
      <c r="K4997" t="s">
        <v>62</v>
      </c>
      <c r="M4997" t="s">
        <v>89</v>
      </c>
      <c r="N4997" t="s">
        <v>83</v>
      </c>
      <c r="R4997" t="str">
        <f t="shared" ca="1" si="78"/>
        <v>Ravi</v>
      </c>
      <c r="S4997" t="str">
        <f>IFERROR(TEXT(DATEVALUE(LEFT(Table1[[#This Row],[Date of Purchase]],10)), "MMMM"), TEXT(Table1[[#This Row],[Date of Purchase]], "MMMM"))</f>
        <v>March</v>
      </c>
      <c r="T4997" t="str">
        <f>IF(OR(
  AND(Table1[[#This Row],[Ticket Priority]]="Critical", Table1[[#This Row],[Ticket Status]]&lt;&gt;"Closed"),
  AND(Table1[[#This Row],[Ticket Priority]]="High", Table1[[#This Row],[Ticket Status]]="Open")
), "Yes", "No")</f>
        <v>Yes</v>
      </c>
      <c r="U4997" s="4" t="str">
        <f>IF(Table1[[#This Row],[Ticket Status]]="Closed","Yes","No")</f>
        <v>No</v>
      </c>
      <c r="V4997" s="4" t="str">
        <f>IF(Table1[[#This Row],[Ticket Status]]="Pending Customer Response","Yes","No")</f>
        <v>No</v>
      </c>
      <c r="W4997" s="5">
        <f ca="1">COUNTIFS(Table1[Agent_name],Table1[[#This Row],[Agent_name]],Table1[Month],Table1[[#This Row],[Month]])/160</f>
        <v>0.54374999999999996</v>
      </c>
    </row>
    <row r="4998" spans="1:23" x14ac:dyDescent="0.25">
      <c r="A4998">
        <v>4997</v>
      </c>
      <c r="B4998" t="s">
        <v>16265</v>
      </c>
      <c r="C4998" t="s">
        <v>16266</v>
      </c>
      <c r="D4998">
        <v>62</v>
      </c>
      <c r="E4998" t="s">
        <v>29</v>
      </c>
      <c r="F4998" t="s">
        <v>655</v>
      </c>
      <c r="G4998" s="1">
        <v>44555</v>
      </c>
      <c r="H4998" t="s">
        <v>45</v>
      </c>
      <c r="I4998" t="s">
        <v>99</v>
      </c>
      <c r="J4998" s="3" t="s">
        <v>16267</v>
      </c>
      <c r="K4998" t="s">
        <v>39</v>
      </c>
      <c r="L4998" t="s">
        <v>16268</v>
      </c>
      <c r="M4998" t="s">
        <v>143</v>
      </c>
      <c r="N4998" t="s">
        <v>33</v>
      </c>
      <c r="O4998" s="2">
        <v>45078.131481481483</v>
      </c>
      <c r="P4998" s="2">
        <v>45078.62939814815</v>
      </c>
      <c r="Q4998">
        <v>4</v>
      </c>
      <c r="R4998" t="str">
        <f t="shared" ca="1" si="78"/>
        <v>Sara</v>
      </c>
      <c r="S4998" t="str">
        <f>IFERROR(TEXT(DATEVALUE(LEFT(Table1[[#This Row],[Date of Purchase]],10)), "MMMM"), TEXT(Table1[[#This Row],[Date of Purchase]], "MMMM"))</f>
        <v>December</v>
      </c>
      <c r="T4998" t="str">
        <f>IF(OR(
  AND(Table1[[#This Row],[Ticket Priority]]="Critical", Table1[[#This Row],[Ticket Status]]&lt;&gt;"Closed"),
  AND(Table1[[#This Row],[Ticket Priority]]="High", Table1[[#This Row],[Ticket Status]]="Open")
), "Yes", "No")</f>
        <v>No</v>
      </c>
      <c r="U4998" s="4" t="str">
        <f>IF(Table1[[#This Row],[Ticket Status]]="Closed","Yes","No")</f>
        <v>Yes</v>
      </c>
      <c r="V4998" s="4" t="str">
        <f>IF(Table1[[#This Row],[Ticket Status]]="Pending Customer Response","Yes","No")</f>
        <v>No</v>
      </c>
      <c r="W4998" s="5">
        <f ca="1">COUNTIFS(Table1[Agent_name],Table1[[#This Row],[Agent_name]],Table1[Month],Table1[[#This Row],[Month]])/160</f>
        <v>0.55625000000000002</v>
      </c>
    </row>
    <row r="4999" spans="1:23" x14ac:dyDescent="0.25">
      <c r="A4999">
        <v>4998</v>
      </c>
      <c r="B4999" t="s">
        <v>16269</v>
      </c>
      <c r="C4999" t="s">
        <v>16270</v>
      </c>
      <c r="D4999">
        <v>60</v>
      </c>
      <c r="E4999" t="s">
        <v>19</v>
      </c>
      <c r="F4999" t="s">
        <v>207</v>
      </c>
      <c r="G4999" s="1">
        <v>44501</v>
      </c>
      <c r="H4999" t="s">
        <v>45</v>
      </c>
      <c r="I4999" t="s">
        <v>150</v>
      </c>
      <c r="J4999" s="3" t="s">
        <v>16271</v>
      </c>
      <c r="K4999" t="s">
        <v>62</v>
      </c>
      <c r="M4999" t="s">
        <v>143</v>
      </c>
      <c r="N4999" t="s">
        <v>26</v>
      </c>
      <c r="R4999" t="str">
        <f t="shared" ca="1" si="78"/>
        <v>Priya</v>
      </c>
      <c r="S4999" t="str">
        <f>IFERROR(TEXT(DATEVALUE(LEFT(Table1[[#This Row],[Date of Purchase]],10)), "MMMM"), TEXT(Table1[[#This Row],[Date of Purchase]], "MMMM"))</f>
        <v>November</v>
      </c>
      <c r="T4999" t="str">
        <f>IF(OR(
  AND(Table1[[#This Row],[Ticket Priority]]="Critical", Table1[[#This Row],[Ticket Status]]&lt;&gt;"Closed"),
  AND(Table1[[#This Row],[Ticket Priority]]="High", Table1[[#This Row],[Ticket Status]]="Open")
), "Yes", "No")</f>
        <v>No</v>
      </c>
      <c r="U4999" s="4" t="str">
        <f>IF(Table1[[#This Row],[Ticket Status]]="Closed","Yes","No")</f>
        <v>No</v>
      </c>
      <c r="V4999" s="4" t="str">
        <f>IF(Table1[[#This Row],[Ticket Status]]="Pending Customer Response","Yes","No")</f>
        <v>No</v>
      </c>
      <c r="W4999" s="5">
        <f ca="1">COUNTIFS(Table1[Agent_name],Table1[[#This Row],[Agent_name]],Table1[Month],Table1[[#This Row],[Month]])/160</f>
        <v>0.41249999999999998</v>
      </c>
    </row>
    <row r="5000" spans="1:23" x14ac:dyDescent="0.25">
      <c r="A5000">
        <v>4999</v>
      </c>
      <c r="B5000" t="s">
        <v>16272</v>
      </c>
      <c r="C5000" t="s">
        <v>16273</v>
      </c>
      <c r="D5000">
        <v>68</v>
      </c>
      <c r="E5000" t="s">
        <v>58</v>
      </c>
      <c r="F5000" t="s">
        <v>36</v>
      </c>
      <c r="G5000" s="1">
        <v>43991</v>
      </c>
      <c r="H5000" t="s">
        <v>67</v>
      </c>
      <c r="I5000" t="s">
        <v>99</v>
      </c>
      <c r="J5000" s="3" t="s">
        <v>16274</v>
      </c>
      <c r="K5000" t="s">
        <v>24</v>
      </c>
      <c r="M5000" t="s">
        <v>25</v>
      </c>
      <c r="N5000" t="s">
        <v>55</v>
      </c>
      <c r="O5000" s="2">
        <v>45078.722488425927</v>
      </c>
      <c r="R5000" t="str">
        <f t="shared" ca="1" si="78"/>
        <v>Neha</v>
      </c>
      <c r="S5000" t="str">
        <f>IFERROR(TEXT(DATEVALUE(LEFT(Table1[[#This Row],[Date of Purchase]],10)), "MMMM"), TEXT(Table1[[#This Row],[Date of Purchase]], "MMMM"))</f>
        <v>June</v>
      </c>
      <c r="T5000" t="str">
        <f>IF(OR(
  AND(Table1[[#This Row],[Ticket Priority]]="Critical", Table1[[#This Row],[Ticket Status]]&lt;&gt;"Closed"),
  AND(Table1[[#This Row],[Ticket Priority]]="High", Table1[[#This Row],[Ticket Status]]="Open")
), "Yes", "No")</f>
        <v>Yes</v>
      </c>
      <c r="U5000" s="4" t="str">
        <f>IF(Table1[[#This Row],[Ticket Status]]="Closed","Yes","No")</f>
        <v>No</v>
      </c>
      <c r="V5000" s="4" t="str">
        <f>IF(Table1[[#This Row],[Ticket Status]]="Pending Customer Response","Yes","No")</f>
        <v>Yes</v>
      </c>
      <c r="W5000" s="5">
        <f ca="1">COUNTIFS(Table1[Agent_name],Table1[[#This Row],[Agent_name]],Table1[Month],Table1[[#This Row],[Month]])/160</f>
        <v>0.19375000000000001</v>
      </c>
    </row>
    <row r="5001" spans="1:23" x14ac:dyDescent="0.25">
      <c r="A5001">
        <v>5000</v>
      </c>
      <c r="B5001" t="s">
        <v>12003</v>
      </c>
      <c r="C5001" t="s">
        <v>16275</v>
      </c>
      <c r="D5001">
        <v>39</v>
      </c>
      <c r="E5001" t="s">
        <v>29</v>
      </c>
      <c r="F5001" t="s">
        <v>92</v>
      </c>
      <c r="G5001" s="1">
        <v>44238</v>
      </c>
      <c r="H5001" t="s">
        <v>59</v>
      </c>
      <c r="I5001" t="s">
        <v>60</v>
      </c>
      <c r="J5001" s="3" t="s">
        <v>16276</v>
      </c>
      <c r="K5001" t="s">
        <v>24</v>
      </c>
      <c r="M5001" t="s">
        <v>41</v>
      </c>
      <c r="N5001" t="s">
        <v>33</v>
      </c>
      <c r="O5001" s="2">
        <v>45078.257916666669</v>
      </c>
      <c r="R5001" t="str">
        <f t="shared" ca="1" si="78"/>
        <v>Priya</v>
      </c>
      <c r="S5001" t="str">
        <f>IFERROR(TEXT(DATEVALUE(LEFT(Table1[[#This Row],[Date of Purchase]],10)), "MMMM"), TEXT(Table1[[#This Row],[Date of Purchase]], "MMMM"))</f>
        <v>February</v>
      </c>
      <c r="T5001" t="str">
        <f>IF(OR(
  AND(Table1[[#This Row],[Ticket Priority]]="Critical", Table1[[#This Row],[Ticket Status]]&lt;&gt;"Closed"),
  AND(Table1[[#This Row],[Ticket Priority]]="High", Table1[[#This Row],[Ticket Status]]="Open")
), "Yes", "No")</f>
        <v>No</v>
      </c>
      <c r="U5001" s="4" t="str">
        <f>IF(Table1[[#This Row],[Ticket Status]]="Closed","Yes","No")</f>
        <v>No</v>
      </c>
      <c r="V5001" s="4" t="str">
        <f>IF(Table1[[#This Row],[Ticket Status]]="Pending Customer Response","Yes","No")</f>
        <v>Yes</v>
      </c>
      <c r="W5001" s="5">
        <f ca="1">COUNTIFS(Table1[Agent_name],Table1[[#This Row],[Agent_name]],Table1[Month],Table1[[#This Row],[Month]])/160</f>
        <v>0.44374999999999998</v>
      </c>
    </row>
    <row r="5002" spans="1:23" x14ac:dyDescent="0.25">
      <c r="A5002">
        <v>5001</v>
      </c>
      <c r="B5002" t="s">
        <v>16277</v>
      </c>
      <c r="C5002" t="s">
        <v>16278</v>
      </c>
      <c r="D5002">
        <v>45</v>
      </c>
      <c r="E5002" t="s">
        <v>19</v>
      </c>
      <c r="F5002" t="s">
        <v>286</v>
      </c>
      <c r="G5002" s="1">
        <v>44050</v>
      </c>
      <c r="H5002" t="s">
        <v>67</v>
      </c>
      <c r="I5002" t="s">
        <v>46</v>
      </c>
      <c r="J5002" s="3" t="s">
        <v>16279</v>
      </c>
      <c r="K5002" t="s">
        <v>62</v>
      </c>
      <c r="M5002" t="s">
        <v>25</v>
      </c>
      <c r="N5002" t="s">
        <v>55</v>
      </c>
      <c r="R5002" t="str">
        <f t="shared" ca="1" si="78"/>
        <v>Sara</v>
      </c>
      <c r="S5002" t="str">
        <f>IFERROR(TEXT(DATEVALUE(LEFT(Table1[[#This Row],[Date of Purchase]],10)), "MMMM"), TEXT(Table1[[#This Row],[Date of Purchase]], "MMMM"))</f>
        <v>August</v>
      </c>
      <c r="T5002" t="str">
        <f>IF(OR(
  AND(Table1[[#This Row],[Ticket Priority]]="Critical", Table1[[#This Row],[Ticket Status]]&lt;&gt;"Closed"),
  AND(Table1[[#This Row],[Ticket Priority]]="High", Table1[[#This Row],[Ticket Status]]="Open")
), "Yes", "No")</f>
        <v>Yes</v>
      </c>
      <c r="U5002" s="4" t="str">
        <f>IF(Table1[[#This Row],[Ticket Status]]="Closed","Yes","No")</f>
        <v>No</v>
      </c>
      <c r="V5002" s="4" t="str">
        <f>IF(Table1[[#This Row],[Ticket Status]]="Pending Customer Response","Yes","No")</f>
        <v>No</v>
      </c>
      <c r="W5002" s="5">
        <f ca="1">COUNTIFS(Table1[Agent_name],Table1[[#This Row],[Agent_name]],Table1[Month],Table1[[#This Row],[Month]])/160</f>
        <v>0.8</v>
      </c>
    </row>
    <row r="5003" spans="1:23" x14ac:dyDescent="0.25">
      <c r="A5003">
        <v>5002</v>
      </c>
      <c r="B5003" t="s">
        <v>16280</v>
      </c>
      <c r="C5003" t="s">
        <v>16281</v>
      </c>
      <c r="D5003">
        <v>50</v>
      </c>
      <c r="E5003" t="s">
        <v>58</v>
      </c>
      <c r="F5003" t="s">
        <v>36</v>
      </c>
      <c r="G5003" s="1">
        <v>44057</v>
      </c>
      <c r="H5003" t="s">
        <v>45</v>
      </c>
      <c r="I5003" t="s">
        <v>99</v>
      </c>
      <c r="J5003" s="3" t="s">
        <v>16282</v>
      </c>
      <c r="K5003" t="s">
        <v>24</v>
      </c>
      <c r="M5003" t="s">
        <v>25</v>
      </c>
      <c r="N5003" t="s">
        <v>83</v>
      </c>
      <c r="O5003" s="2">
        <v>45078.039201388892</v>
      </c>
      <c r="R5003" t="str">
        <f t="shared" ca="1" si="78"/>
        <v>Mohit</v>
      </c>
      <c r="S5003" t="str">
        <f>IFERROR(TEXT(DATEVALUE(LEFT(Table1[[#This Row],[Date of Purchase]],10)), "MMMM"), TEXT(Table1[[#This Row],[Date of Purchase]], "MMMM"))</f>
        <v>August</v>
      </c>
      <c r="T5003" t="str">
        <f>IF(OR(
  AND(Table1[[#This Row],[Ticket Priority]]="Critical", Table1[[#This Row],[Ticket Status]]&lt;&gt;"Closed"),
  AND(Table1[[#This Row],[Ticket Priority]]="High", Table1[[#This Row],[Ticket Status]]="Open")
), "Yes", "No")</f>
        <v>Yes</v>
      </c>
      <c r="U5003" s="4" t="str">
        <f>IF(Table1[[#This Row],[Ticket Status]]="Closed","Yes","No")</f>
        <v>No</v>
      </c>
      <c r="V5003" s="4" t="str">
        <f>IF(Table1[[#This Row],[Ticket Status]]="Pending Customer Response","Yes","No")</f>
        <v>Yes</v>
      </c>
      <c r="W5003" s="5">
        <f ca="1">COUNTIFS(Table1[Agent_name],Table1[[#This Row],[Agent_name]],Table1[Month],Table1[[#This Row],[Month]])/160</f>
        <v>0.46250000000000002</v>
      </c>
    </row>
    <row r="5004" spans="1:23" x14ac:dyDescent="0.25">
      <c r="A5004">
        <v>5003</v>
      </c>
      <c r="B5004" t="s">
        <v>16283</v>
      </c>
      <c r="C5004" t="s">
        <v>16284</v>
      </c>
      <c r="D5004">
        <v>41</v>
      </c>
      <c r="E5004" t="s">
        <v>29</v>
      </c>
      <c r="F5004" t="s">
        <v>107</v>
      </c>
      <c r="G5004" s="1">
        <v>44257</v>
      </c>
      <c r="H5004" t="s">
        <v>66</v>
      </c>
      <c r="I5004" t="s">
        <v>60</v>
      </c>
      <c r="J5004" s="3" t="s">
        <v>16285</v>
      </c>
      <c r="K5004" t="s">
        <v>39</v>
      </c>
      <c r="L5004" t="s">
        <v>16286</v>
      </c>
      <c r="M5004" t="s">
        <v>143</v>
      </c>
      <c r="N5004" t="s">
        <v>33</v>
      </c>
      <c r="O5004" s="2">
        <v>45078.772546296299</v>
      </c>
      <c r="P5004" s="2">
        <v>45078.556574074071</v>
      </c>
      <c r="Q5004">
        <v>3</v>
      </c>
      <c r="R5004" t="str">
        <f t="shared" ca="1" si="78"/>
        <v>Aisha</v>
      </c>
      <c r="S5004" t="str">
        <f>IFERROR(TEXT(DATEVALUE(LEFT(Table1[[#This Row],[Date of Purchase]],10)), "MMMM"), TEXT(Table1[[#This Row],[Date of Purchase]], "MMMM"))</f>
        <v>March</v>
      </c>
      <c r="T5004" t="str">
        <f>IF(OR(
  AND(Table1[[#This Row],[Ticket Priority]]="Critical", Table1[[#This Row],[Ticket Status]]&lt;&gt;"Closed"),
  AND(Table1[[#This Row],[Ticket Priority]]="High", Table1[[#This Row],[Ticket Status]]="Open")
), "Yes", "No")</f>
        <v>No</v>
      </c>
      <c r="U5004" s="4" t="str">
        <f>IF(Table1[[#This Row],[Ticket Status]]="Closed","Yes","No")</f>
        <v>Yes</v>
      </c>
      <c r="V5004" s="4" t="str">
        <f>IF(Table1[[#This Row],[Ticket Status]]="Pending Customer Response","Yes","No")</f>
        <v>No</v>
      </c>
      <c r="W5004" s="5">
        <f ca="1">COUNTIFS(Table1[Agent_name],Table1[[#This Row],[Agent_name]],Table1[Month],Table1[[#This Row],[Month]])/160</f>
        <v>1.0062500000000001</v>
      </c>
    </row>
    <row r="5005" spans="1:23" x14ac:dyDescent="0.25">
      <c r="A5005">
        <v>5004</v>
      </c>
      <c r="B5005" t="s">
        <v>16287</v>
      </c>
      <c r="C5005" t="s">
        <v>16288</v>
      </c>
      <c r="D5005">
        <v>22</v>
      </c>
      <c r="E5005" t="s">
        <v>29</v>
      </c>
      <c r="F5005" t="s">
        <v>383</v>
      </c>
      <c r="G5005" s="1">
        <v>43939</v>
      </c>
      <c r="H5005" t="s">
        <v>45</v>
      </c>
      <c r="I5005" t="s">
        <v>141</v>
      </c>
      <c r="J5005" s="3" t="s">
        <v>16289</v>
      </c>
      <c r="K5005" t="s">
        <v>39</v>
      </c>
      <c r="L5005" t="s">
        <v>16290</v>
      </c>
      <c r="M5005" t="s">
        <v>143</v>
      </c>
      <c r="N5005" t="s">
        <v>55</v>
      </c>
      <c r="O5005" s="2">
        <v>45078.035763888889</v>
      </c>
      <c r="P5005" s="2">
        <v>45078.010763888888</v>
      </c>
      <c r="Q5005">
        <v>5</v>
      </c>
      <c r="R5005" t="str">
        <f t="shared" ca="1" si="78"/>
        <v>Sara</v>
      </c>
      <c r="S5005" t="str">
        <f>IFERROR(TEXT(DATEVALUE(LEFT(Table1[[#This Row],[Date of Purchase]],10)), "MMMM"), TEXT(Table1[[#This Row],[Date of Purchase]], "MMMM"))</f>
        <v>April</v>
      </c>
      <c r="T5005" t="str">
        <f>IF(OR(
  AND(Table1[[#This Row],[Ticket Priority]]="Critical", Table1[[#This Row],[Ticket Status]]&lt;&gt;"Closed"),
  AND(Table1[[#This Row],[Ticket Priority]]="High", Table1[[#This Row],[Ticket Status]]="Open")
), "Yes", "No")</f>
        <v>No</v>
      </c>
      <c r="U5005" s="4" t="str">
        <f>IF(Table1[[#This Row],[Ticket Status]]="Closed","Yes","No")</f>
        <v>Yes</v>
      </c>
      <c r="V5005" s="4" t="str">
        <f>IF(Table1[[#This Row],[Ticket Status]]="Pending Customer Response","Yes","No")</f>
        <v>No</v>
      </c>
      <c r="W5005" s="5">
        <f ca="1">COUNTIFS(Table1[Agent_name],Table1[[#This Row],[Agent_name]],Table1[Month],Table1[[#This Row],[Month]])/160</f>
        <v>0.75624999999999998</v>
      </c>
    </row>
    <row r="5006" spans="1:23" x14ac:dyDescent="0.25">
      <c r="A5006">
        <v>5005</v>
      </c>
      <c r="B5006" t="s">
        <v>1008</v>
      </c>
      <c r="C5006" t="s">
        <v>16291</v>
      </c>
      <c r="D5006">
        <v>49</v>
      </c>
      <c r="E5006" t="s">
        <v>19</v>
      </c>
      <c r="F5006" t="s">
        <v>286</v>
      </c>
      <c r="G5006" s="1">
        <v>44200</v>
      </c>
      <c r="H5006" t="s">
        <v>67</v>
      </c>
      <c r="I5006" t="s">
        <v>67</v>
      </c>
      <c r="J5006" s="3" t="s">
        <v>16292</v>
      </c>
      <c r="K5006" t="s">
        <v>62</v>
      </c>
      <c r="M5006" t="s">
        <v>143</v>
      </c>
      <c r="N5006" t="s">
        <v>83</v>
      </c>
      <c r="R5006" t="str">
        <f t="shared" ca="1" si="78"/>
        <v>Sara</v>
      </c>
      <c r="S5006" t="str">
        <f>IFERROR(TEXT(DATEVALUE(LEFT(Table1[[#This Row],[Date of Purchase]],10)), "MMMM"), TEXT(Table1[[#This Row],[Date of Purchase]], "MMMM"))</f>
        <v>January</v>
      </c>
      <c r="T5006" t="str">
        <f>IF(OR(
  AND(Table1[[#This Row],[Ticket Priority]]="Critical", Table1[[#This Row],[Ticket Status]]&lt;&gt;"Closed"),
  AND(Table1[[#This Row],[Ticket Priority]]="High", Table1[[#This Row],[Ticket Status]]="Open")
), "Yes", "No")</f>
        <v>No</v>
      </c>
      <c r="U5006" s="4" t="str">
        <f>IF(Table1[[#This Row],[Ticket Status]]="Closed","Yes","No")</f>
        <v>No</v>
      </c>
      <c r="V5006" s="4" t="str">
        <f>IF(Table1[[#This Row],[Ticket Status]]="Pending Customer Response","Yes","No")</f>
        <v>No</v>
      </c>
      <c r="W5006" s="5">
        <f ca="1">COUNTIFS(Table1[Agent_name],Table1[[#This Row],[Agent_name]],Table1[Month],Table1[[#This Row],[Month]])/160</f>
        <v>0.70625000000000004</v>
      </c>
    </row>
    <row r="5007" spans="1:23" x14ac:dyDescent="0.25">
      <c r="A5007">
        <v>5006</v>
      </c>
      <c r="B5007" t="s">
        <v>16293</v>
      </c>
      <c r="C5007" t="s">
        <v>16294</v>
      </c>
      <c r="D5007">
        <v>45</v>
      </c>
      <c r="E5007" t="s">
        <v>19</v>
      </c>
      <c r="F5007" t="s">
        <v>76</v>
      </c>
      <c r="G5007" s="1">
        <v>43993</v>
      </c>
      <c r="H5007" t="s">
        <v>21</v>
      </c>
      <c r="I5007" t="s">
        <v>67</v>
      </c>
      <c r="J5007" s="3" t="s">
        <v>16295</v>
      </c>
      <c r="K5007" t="s">
        <v>62</v>
      </c>
      <c r="M5007" t="s">
        <v>143</v>
      </c>
      <c r="N5007" t="s">
        <v>26</v>
      </c>
      <c r="R5007" t="str">
        <f t="shared" ca="1" si="78"/>
        <v>Karan</v>
      </c>
      <c r="S5007" t="str">
        <f>IFERROR(TEXT(DATEVALUE(LEFT(Table1[[#This Row],[Date of Purchase]],10)), "MMMM"), TEXT(Table1[[#This Row],[Date of Purchase]], "MMMM"))</f>
        <v>June</v>
      </c>
      <c r="T5007" t="str">
        <f>IF(OR(
  AND(Table1[[#This Row],[Ticket Priority]]="Critical", Table1[[#This Row],[Ticket Status]]&lt;&gt;"Closed"),
  AND(Table1[[#This Row],[Ticket Priority]]="High", Table1[[#This Row],[Ticket Status]]="Open")
), "Yes", "No")</f>
        <v>No</v>
      </c>
      <c r="U5007" s="4" t="str">
        <f>IF(Table1[[#This Row],[Ticket Status]]="Closed","Yes","No")</f>
        <v>No</v>
      </c>
      <c r="V5007" s="4" t="str">
        <f>IF(Table1[[#This Row],[Ticket Status]]="Pending Customer Response","Yes","No")</f>
        <v>No</v>
      </c>
      <c r="W5007" s="5">
        <f ca="1">COUNTIFS(Table1[Agent_name],Table1[[#This Row],[Agent_name]],Table1[Month],Table1[[#This Row],[Month]])/160</f>
        <v>0.27500000000000002</v>
      </c>
    </row>
    <row r="5008" spans="1:23" x14ac:dyDescent="0.25">
      <c r="A5008">
        <v>5007</v>
      </c>
      <c r="B5008" t="s">
        <v>16296</v>
      </c>
      <c r="C5008" t="s">
        <v>16297</v>
      </c>
      <c r="D5008">
        <v>58</v>
      </c>
      <c r="E5008" t="s">
        <v>29</v>
      </c>
      <c r="F5008" t="s">
        <v>107</v>
      </c>
      <c r="G5008" s="1">
        <v>44449</v>
      </c>
      <c r="H5008" t="s">
        <v>45</v>
      </c>
      <c r="I5008" t="s">
        <v>22</v>
      </c>
      <c r="J5008" s="3" t="s">
        <v>16298</v>
      </c>
      <c r="K5008" t="s">
        <v>62</v>
      </c>
      <c r="M5008" t="s">
        <v>89</v>
      </c>
      <c r="N5008" t="s">
        <v>26</v>
      </c>
      <c r="R5008" t="str">
        <f t="shared" ca="1" si="78"/>
        <v>Aisha</v>
      </c>
      <c r="S5008" t="str">
        <f>IFERROR(TEXT(DATEVALUE(LEFT(Table1[[#This Row],[Date of Purchase]],10)), "MMMM"), TEXT(Table1[[#This Row],[Date of Purchase]], "MMMM"))</f>
        <v>September</v>
      </c>
      <c r="T5008" t="str">
        <f>IF(OR(
  AND(Table1[[#This Row],[Ticket Priority]]="Critical", Table1[[#This Row],[Ticket Status]]&lt;&gt;"Closed"),
  AND(Table1[[#This Row],[Ticket Priority]]="High", Table1[[#This Row],[Ticket Status]]="Open")
), "Yes", "No")</f>
        <v>Yes</v>
      </c>
      <c r="U5008" s="4" t="str">
        <f>IF(Table1[[#This Row],[Ticket Status]]="Closed","Yes","No")</f>
        <v>No</v>
      </c>
      <c r="V5008" s="4" t="str">
        <f>IF(Table1[[#This Row],[Ticket Status]]="Pending Customer Response","Yes","No")</f>
        <v>No</v>
      </c>
      <c r="W5008" s="5">
        <f ca="1">COUNTIFS(Table1[Agent_name],Table1[[#This Row],[Agent_name]],Table1[Month],Table1[[#This Row],[Month]])/160</f>
        <v>0.86250000000000004</v>
      </c>
    </row>
    <row r="5009" spans="1:23" x14ac:dyDescent="0.25">
      <c r="A5009">
        <v>5008</v>
      </c>
      <c r="B5009" t="s">
        <v>16299</v>
      </c>
      <c r="C5009" t="s">
        <v>16300</v>
      </c>
      <c r="D5009">
        <v>50</v>
      </c>
      <c r="E5009" t="s">
        <v>29</v>
      </c>
      <c r="F5009" t="s">
        <v>129</v>
      </c>
      <c r="G5009" s="1">
        <v>44171</v>
      </c>
      <c r="H5009" t="s">
        <v>67</v>
      </c>
      <c r="I5009" t="s">
        <v>31</v>
      </c>
      <c r="J5009" s="3" t="s">
        <v>16301</v>
      </c>
      <c r="K5009" t="s">
        <v>24</v>
      </c>
      <c r="M5009" t="s">
        <v>143</v>
      </c>
      <c r="N5009" t="s">
        <v>33</v>
      </c>
      <c r="O5009" s="2">
        <v>45078.759432870371</v>
      </c>
      <c r="R5009" t="str">
        <f t="shared" ca="1" si="78"/>
        <v>Divya</v>
      </c>
      <c r="S5009" t="str">
        <f>IFERROR(TEXT(DATEVALUE(LEFT(Table1[[#This Row],[Date of Purchase]],10)), "MMMM"), TEXT(Table1[[#This Row],[Date of Purchase]], "MMMM"))</f>
        <v>December</v>
      </c>
      <c r="T5009" t="str">
        <f>IF(OR(
  AND(Table1[[#This Row],[Ticket Priority]]="Critical", Table1[[#This Row],[Ticket Status]]&lt;&gt;"Closed"),
  AND(Table1[[#This Row],[Ticket Priority]]="High", Table1[[#This Row],[Ticket Status]]="Open")
), "Yes", "No")</f>
        <v>No</v>
      </c>
      <c r="U5009" s="4" t="str">
        <f>IF(Table1[[#This Row],[Ticket Status]]="Closed","Yes","No")</f>
        <v>No</v>
      </c>
      <c r="V5009" s="4" t="str">
        <f>IF(Table1[[#This Row],[Ticket Status]]="Pending Customer Response","Yes","No")</f>
        <v>Yes</v>
      </c>
      <c r="W5009" s="5">
        <f ca="1">COUNTIFS(Table1[Agent_name],Table1[[#This Row],[Agent_name]],Table1[Month],Table1[[#This Row],[Month]])/160</f>
        <v>0.25</v>
      </c>
    </row>
    <row r="5010" spans="1:23" x14ac:dyDescent="0.25">
      <c r="A5010">
        <v>5009</v>
      </c>
      <c r="B5010" t="s">
        <v>16302</v>
      </c>
      <c r="C5010" t="s">
        <v>16303</v>
      </c>
      <c r="D5010">
        <v>25</v>
      </c>
      <c r="E5010" t="s">
        <v>58</v>
      </c>
      <c r="F5010" t="s">
        <v>92</v>
      </c>
      <c r="G5010" s="1">
        <v>44141</v>
      </c>
      <c r="H5010" t="s">
        <v>59</v>
      </c>
      <c r="I5010" t="s">
        <v>60</v>
      </c>
      <c r="J5010" s="3" t="s">
        <v>1949</v>
      </c>
      <c r="K5010" t="s">
        <v>24</v>
      </c>
      <c r="M5010" t="s">
        <v>25</v>
      </c>
      <c r="N5010" t="s">
        <v>83</v>
      </c>
      <c r="O5010" s="2">
        <v>45078.209432870368</v>
      </c>
      <c r="R5010" t="str">
        <f t="shared" ca="1" si="78"/>
        <v>Sara</v>
      </c>
      <c r="S5010" t="str">
        <f>IFERROR(TEXT(DATEVALUE(LEFT(Table1[[#This Row],[Date of Purchase]],10)), "MMMM"), TEXT(Table1[[#This Row],[Date of Purchase]], "MMMM"))</f>
        <v>November</v>
      </c>
      <c r="T5010" t="str">
        <f>IF(OR(
  AND(Table1[[#This Row],[Ticket Priority]]="Critical", Table1[[#This Row],[Ticket Status]]&lt;&gt;"Closed"),
  AND(Table1[[#This Row],[Ticket Priority]]="High", Table1[[#This Row],[Ticket Status]]="Open")
), "Yes", "No")</f>
        <v>Yes</v>
      </c>
      <c r="U5010" s="4" t="str">
        <f>IF(Table1[[#This Row],[Ticket Status]]="Closed","Yes","No")</f>
        <v>No</v>
      </c>
      <c r="V5010" s="4" t="str">
        <f>IF(Table1[[#This Row],[Ticket Status]]="Pending Customer Response","Yes","No")</f>
        <v>Yes</v>
      </c>
      <c r="W5010" s="5">
        <f ca="1">COUNTIFS(Table1[Agent_name],Table1[[#This Row],[Agent_name]],Table1[Month],Table1[[#This Row],[Month]])/160</f>
        <v>0.79374999999999996</v>
      </c>
    </row>
    <row r="5011" spans="1:23" x14ac:dyDescent="0.25">
      <c r="A5011">
        <v>5010</v>
      </c>
      <c r="B5011" t="s">
        <v>16304</v>
      </c>
      <c r="C5011" t="s">
        <v>16305</v>
      </c>
      <c r="D5011">
        <v>25</v>
      </c>
      <c r="E5011" t="s">
        <v>29</v>
      </c>
      <c r="F5011" t="s">
        <v>456</v>
      </c>
      <c r="G5011" s="1">
        <v>44310</v>
      </c>
      <c r="H5011" t="s">
        <v>66</v>
      </c>
      <c r="I5011" t="s">
        <v>93</v>
      </c>
      <c r="J5011" s="3" t="s">
        <v>16306</v>
      </c>
      <c r="K5011" t="s">
        <v>62</v>
      </c>
      <c r="M5011" t="s">
        <v>143</v>
      </c>
      <c r="N5011" t="s">
        <v>33</v>
      </c>
      <c r="R5011" t="str">
        <f t="shared" ca="1" si="78"/>
        <v>Ravi</v>
      </c>
      <c r="S5011" t="str">
        <f>IFERROR(TEXT(DATEVALUE(LEFT(Table1[[#This Row],[Date of Purchase]],10)), "MMMM"), TEXT(Table1[[#This Row],[Date of Purchase]], "MMMM"))</f>
        <v>April</v>
      </c>
      <c r="T5011" t="str">
        <f>IF(OR(
  AND(Table1[[#This Row],[Ticket Priority]]="Critical", Table1[[#This Row],[Ticket Status]]&lt;&gt;"Closed"),
  AND(Table1[[#This Row],[Ticket Priority]]="High", Table1[[#This Row],[Ticket Status]]="Open")
), "Yes", "No")</f>
        <v>No</v>
      </c>
      <c r="U5011" s="4" t="str">
        <f>IF(Table1[[#This Row],[Ticket Status]]="Closed","Yes","No")</f>
        <v>No</v>
      </c>
      <c r="V5011" s="4" t="str">
        <f>IF(Table1[[#This Row],[Ticket Status]]="Pending Customer Response","Yes","No")</f>
        <v>No</v>
      </c>
      <c r="W5011" s="5">
        <f ca="1">COUNTIFS(Table1[Agent_name],Table1[[#This Row],[Agent_name]],Table1[Month],Table1[[#This Row],[Month]])/160</f>
        <v>0.625</v>
      </c>
    </row>
    <row r="5012" spans="1:23" x14ac:dyDescent="0.25">
      <c r="A5012">
        <v>5011</v>
      </c>
      <c r="B5012" t="s">
        <v>16307</v>
      </c>
      <c r="C5012" t="s">
        <v>16308</v>
      </c>
      <c r="D5012">
        <v>52</v>
      </c>
      <c r="E5012" t="s">
        <v>19</v>
      </c>
      <c r="F5012" t="s">
        <v>30</v>
      </c>
      <c r="G5012" s="1">
        <v>44368</v>
      </c>
      <c r="H5012" t="s">
        <v>59</v>
      </c>
      <c r="I5012" t="s">
        <v>150</v>
      </c>
      <c r="J5012" s="3" t="s">
        <v>16309</v>
      </c>
      <c r="K5012" t="s">
        <v>39</v>
      </c>
      <c r="L5012" t="s">
        <v>16310</v>
      </c>
      <c r="M5012" t="s">
        <v>143</v>
      </c>
      <c r="N5012" t="s">
        <v>55</v>
      </c>
      <c r="O5012" s="2">
        <v>45078.604618055557</v>
      </c>
      <c r="P5012" s="2">
        <v>45078.033784722225</v>
      </c>
      <c r="Q5012">
        <v>4</v>
      </c>
      <c r="R5012" t="str">
        <f t="shared" ca="1" si="78"/>
        <v>Divya</v>
      </c>
      <c r="S5012" t="str">
        <f>IFERROR(TEXT(DATEVALUE(LEFT(Table1[[#This Row],[Date of Purchase]],10)), "MMMM"), TEXT(Table1[[#This Row],[Date of Purchase]], "MMMM"))</f>
        <v>June</v>
      </c>
      <c r="T5012" t="str">
        <f>IF(OR(
  AND(Table1[[#This Row],[Ticket Priority]]="Critical", Table1[[#This Row],[Ticket Status]]&lt;&gt;"Closed"),
  AND(Table1[[#This Row],[Ticket Priority]]="High", Table1[[#This Row],[Ticket Status]]="Open")
), "Yes", "No")</f>
        <v>No</v>
      </c>
      <c r="U5012" s="4" t="str">
        <f>IF(Table1[[#This Row],[Ticket Status]]="Closed","Yes","No")</f>
        <v>Yes</v>
      </c>
      <c r="V5012" s="4" t="str">
        <f>IF(Table1[[#This Row],[Ticket Status]]="Pending Customer Response","Yes","No")</f>
        <v>No</v>
      </c>
      <c r="W5012" s="5">
        <f ca="1">COUNTIFS(Table1[Agent_name],Table1[[#This Row],[Agent_name]],Table1[Month],Table1[[#This Row],[Month]])/160</f>
        <v>0.22500000000000001</v>
      </c>
    </row>
    <row r="5013" spans="1:23" x14ac:dyDescent="0.25">
      <c r="A5013">
        <v>5012</v>
      </c>
      <c r="B5013" t="s">
        <v>16311</v>
      </c>
      <c r="C5013" t="s">
        <v>16312</v>
      </c>
      <c r="D5013">
        <v>43</v>
      </c>
      <c r="E5013" t="s">
        <v>19</v>
      </c>
      <c r="F5013" t="s">
        <v>281</v>
      </c>
      <c r="G5013" s="1">
        <v>44369</v>
      </c>
      <c r="H5013" t="s">
        <v>59</v>
      </c>
      <c r="I5013" t="s">
        <v>67</v>
      </c>
      <c r="J5013" s="3" t="s">
        <v>16313</v>
      </c>
      <c r="K5013" t="s">
        <v>39</v>
      </c>
      <c r="L5013" t="s">
        <v>16314</v>
      </c>
      <c r="M5013" t="s">
        <v>89</v>
      </c>
      <c r="N5013" t="s">
        <v>33</v>
      </c>
      <c r="O5013" s="2">
        <v>45078.019224537034</v>
      </c>
      <c r="P5013" s="2">
        <v>45078.174085648148</v>
      </c>
      <c r="Q5013">
        <v>5</v>
      </c>
      <c r="R5013" t="str">
        <f t="shared" ca="1" si="78"/>
        <v>Rahul</v>
      </c>
      <c r="S5013" t="str">
        <f>IFERROR(TEXT(DATEVALUE(LEFT(Table1[[#This Row],[Date of Purchase]],10)), "MMMM"), TEXT(Table1[[#This Row],[Date of Purchase]], "MMMM"))</f>
        <v>June</v>
      </c>
      <c r="T5013" t="str">
        <f>IF(OR(
  AND(Table1[[#This Row],[Ticket Priority]]="Critical", Table1[[#This Row],[Ticket Status]]&lt;&gt;"Closed"),
  AND(Table1[[#This Row],[Ticket Priority]]="High", Table1[[#This Row],[Ticket Status]]="Open")
), "Yes", "No")</f>
        <v>No</v>
      </c>
      <c r="U5013" s="4" t="str">
        <f>IF(Table1[[#This Row],[Ticket Status]]="Closed","Yes","No")</f>
        <v>Yes</v>
      </c>
      <c r="V5013" s="4" t="str">
        <f>IF(Table1[[#This Row],[Ticket Status]]="Pending Customer Response","Yes","No")</f>
        <v>No</v>
      </c>
      <c r="W5013" s="5">
        <f ca="1">COUNTIFS(Table1[Agent_name],Table1[[#This Row],[Agent_name]],Table1[Month],Table1[[#This Row],[Month]])/160</f>
        <v>0.22500000000000001</v>
      </c>
    </row>
    <row r="5014" spans="1:23" x14ac:dyDescent="0.25">
      <c r="A5014">
        <v>5013</v>
      </c>
      <c r="B5014" t="s">
        <v>16315</v>
      </c>
      <c r="C5014" t="s">
        <v>16316</v>
      </c>
      <c r="D5014">
        <v>64</v>
      </c>
      <c r="E5014" t="s">
        <v>58</v>
      </c>
      <c r="F5014" t="s">
        <v>103</v>
      </c>
      <c r="G5014" s="1">
        <v>43886</v>
      </c>
      <c r="H5014" t="s">
        <v>45</v>
      </c>
      <c r="I5014" t="s">
        <v>37</v>
      </c>
      <c r="J5014" s="3" t="s">
        <v>16317</v>
      </c>
      <c r="K5014" t="s">
        <v>62</v>
      </c>
      <c r="M5014" t="s">
        <v>25</v>
      </c>
      <c r="N5014" t="s">
        <v>33</v>
      </c>
      <c r="R5014" t="str">
        <f t="shared" ca="1" si="78"/>
        <v>Sara</v>
      </c>
      <c r="S5014" t="str">
        <f>IFERROR(TEXT(DATEVALUE(LEFT(Table1[[#This Row],[Date of Purchase]],10)), "MMMM"), TEXT(Table1[[#This Row],[Date of Purchase]], "MMMM"))</f>
        <v>February</v>
      </c>
      <c r="T5014" t="str">
        <f>IF(OR(
  AND(Table1[[#This Row],[Ticket Priority]]="Critical", Table1[[#This Row],[Ticket Status]]&lt;&gt;"Closed"),
  AND(Table1[[#This Row],[Ticket Priority]]="High", Table1[[#This Row],[Ticket Status]]="Open")
), "Yes", "No")</f>
        <v>Yes</v>
      </c>
      <c r="U5014" s="4" t="str">
        <f>IF(Table1[[#This Row],[Ticket Status]]="Closed","Yes","No")</f>
        <v>No</v>
      </c>
      <c r="V5014" s="4" t="str">
        <f>IF(Table1[[#This Row],[Ticket Status]]="Pending Customer Response","Yes","No")</f>
        <v>No</v>
      </c>
      <c r="W5014" s="5">
        <f ca="1">COUNTIFS(Table1[Agent_name],Table1[[#This Row],[Agent_name]],Table1[Month],Table1[[#This Row],[Month]])/160</f>
        <v>0.65625</v>
      </c>
    </row>
    <row r="5015" spans="1:23" x14ac:dyDescent="0.25">
      <c r="A5015">
        <v>5014</v>
      </c>
      <c r="B5015" t="s">
        <v>16318</v>
      </c>
      <c r="C5015" t="s">
        <v>16319</v>
      </c>
      <c r="D5015">
        <v>18</v>
      </c>
      <c r="E5015" t="s">
        <v>19</v>
      </c>
      <c r="F5015" t="s">
        <v>202</v>
      </c>
      <c r="G5015" s="1">
        <v>44521</v>
      </c>
      <c r="H5015" t="s">
        <v>66</v>
      </c>
      <c r="I5015" t="s">
        <v>93</v>
      </c>
      <c r="J5015" s="3" t="s">
        <v>16320</v>
      </c>
      <c r="K5015" t="s">
        <v>39</v>
      </c>
      <c r="L5015" t="s">
        <v>16321</v>
      </c>
      <c r="M5015" t="s">
        <v>25</v>
      </c>
      <c r="N5015" t="s">
        <v>83</v>
      </c>
      <c r="O5015" s="2">
        <v>45078.747025462966</v>
      </c>
      <c r="P5015" s="2">
        <v>45078.556747685187</v>
      </c>
      <c r="Q5015">
        <v>1</v>
      </c>
      <c r="R5015" t="str">
        <f t="shared" ca="1" si="78"/>
        <v>Mohit</v>
      </c>
      <c r="S5015" t="str">
        <f>IFERROR(TEXT(DATEVALUE(LEFT(Table1[[#This Row],[Date of Purchase]],10)), "MMMM"), TEXT(Table1[[#This Row],[Date of Purchase]], "MMMM"))</f>
        <v>November</v>
      </c>
      <c r="T5015" t="str">
        <f>IF(OR(
  AND(Table1[[#This Row],[Ticket Priority]]="Critical", Table1[[#This Row],[Ticket Status]]&lt;&gt;"Closed"),
  AND(Table1[[#This Row],[Ticket Priority]]="High", Table1[[#This Row],[Ticket Status]]="Open")
), "Yes", "No")</f>
        <v>No</v>
      </c>
      <c r="U5015" s="4" t="str">
        <f>IF(Table1[[#This Row],[Ticket Status]]="Closed","Yes","No")</f>
        <v>Yes</v>
      </c>
      <c r="V5015" s="4" t="str">
        <f>IF(Table1[[#This Row],[Ticket Status]]="Pending Customer Response","Yes","No")</f>
        <v>No</v>
      </c>
      <c r="W5015" s="5">
        <f ca="1">COUNTIFS(Table1[Agent_name],Table1[[#This Row],[Agent_name]],Table1[Month],Table1[[#This Row],[Month]])/160</f>
        <v>0.4375</v>
      </c>
    </row>
    <row r="5016" spans="1:23" x14ac:dyDescent="0.25">
      <c r="A5016">
        <v>5015</v>
      </c>
      <c r="B5016" t="s">
        <v>16322</v>
      </c>
      <c r="C5016" t="s">
        <v>16323</v>
      </c>
      <c r="D5016">
        <v>68</v>
      </c>
      <c r="E5016" t="s">
        <v>58</v>
      </c>
      <c r="F5016" t="s">
        <v>485</v>
      </c>
      <c r="G5016" s="1">
        <v>44056</v>
      </c>
      <c r="H5016" t="s">
        <v>67</v>
      </c>
      <c r="I5016" t="s">
        <v>46</v>
      </c>
      <c r="J5016" s="3" t="s">
        <v>16324</v>
      </c>
      <c r="K5016" t="s">
        <v>39</v>
      </c>
      <c r="L5016" t="s">
        <v>16325</v>
      </c>
      <c r="M5016" t="s">
        <v>89</v>
      </c>
      <c r="N5016" t="s">
        <v>55</v>
      </c>
      <c r="O5016" s="2">
        <v>45078.536631944444</v>
      </c>
      <c r="P5016" s="2">
        <v>45078.89565972222</v>
      </c>
      <c r="Q5016">
        <v>4</v>
      </c>
      <c r="R5016" t="str">
        <f t="shared" ca="1" si="78"/>
        <v>Meera</v>
      </c>
      <c r="S5016" t="str">
        <f>IFERROR(TEXT(DATEVALUE(LEFT(Table1[[#This Row],[Date of Purchase]],10)), "MMMM"), TEXT(Table1[[#This Row],[Date of Purchase]], "MMMM"))</f>
        <v>August</v>
      </c>
      <c r="T5016" t="str">
        <f>IF(OR(
  AND(Table1[[#This Row],[Ticket Priority]]="Critical", Table1[[#This Row],[Ticket Status]]&lt;&gt;"Closed"),
  AND(Table1[[#This Row],[Ticket Priority]]="High", Table1[[#This Row],[Ticket Status]]="Open")
), "Yes", "No")</f>
        <v>No</v>
      </c>
      <c r="U5016" s="4" t="str">
        <f>IF(Table1[[#This Row],[Ticket Status]]="Closed","Yes","No")</f>
        <v>Yes</v>
      </c>
      <c r="V5016" s="4" t="str">
        <f>IF(Table1[[#This Row],[Ticket Status]]="Pending Customer Response","Yes","No")</f>
        <v>No</v>
      </c>
      <c r="W5016" s="5">
        <f ca="1">COUNTIFS(Table1[Agent_name],Table1[[#This Row],[Agent_name]],Table1[Month],Table1[[#This Row],[Month]])/160</f>
        <v>0.18124999999999999</v>
      </c>
    </row>
    <row r="5017" spans="1:23" x14ac:dyDescent="0.25">
      <c r="A5017">
        <v>5016</v>
      </c>
      <c r="B5017" t="s">
        <v>16326</v>
      </c>
      <c r="C5017" t="s">
        <v>16327</v>
      </c>
      <c r="D5017">
        <v>38</v>
      </c>
      <c r="E5017" t="s">
        <v>58</v>
      </c>
      <c r="F5017" t="s">
        <v>397</v>
      </c>
      <c r="G5017" s="1">
        <v>44347</v>
      </c>
      <c r="H5017" t="s">
        <v>66</v>
      </c>
      <c r="I5017" t="s">
        <v>67</v>
      </c>
      <c r="J5017" s="3" t="s">
        <v>16328</v>
      </c>
      <c r="K5017" t="s">
        <v>24</v>
      </c>
      <c r="M5017" t="s">
        <v>41</v>
      </c>
      <c r="N5017" t="s">
        <v>26</v>
      </c>
      <c r="O5017" s="2">
        <v>45078.46303240741</v>
      </c>
      <c r="R5017" t="str">
        <f t="shared" ca="1" si="78"/>
        <v>Mohit</v>
      </c>
      <c r="S5017" t="str">
        <f>IFERROR(TEXT(DATEVALUE(LEFT(Table1[[#This Row],[Date of Purchase]],10)), "MMMM"), TEXT(Table1[[#This Row],[Date of Purchase]], "MMMM"))</f>
        <v>May</v>
      </c>
      <c r="T5017" t="str">
        <f>IF(OR(
  AND(Table1[[#This Row],[Ticket Priority]]="Critical", Table1[[#This Row],[Ticket Status]]&lt;&gt;"Closed"),
  AND(Table1[[#This Row],[Ticket Priority]]="High", Table1[[#This Row],[Ticket Status]]="Open")
), "Yes", "No")</f>
        <v>No</v>
      </c>
      <c r="U5017" s="4" t="str">
        <f>IF(Table1[[#This Row],[Ticket Status]]="Closed","Yes","No")</f>
        <v>No</v>
      </c>
      <c r="V5017" s="4" t="str">
        <f>IF(Table1[[#This Row],[Ticket Status]]="Pending Customer Response","Yes","No")</f>
        <v>Yes</v>
      </c>
      <c r="W5017" s="5">
        <f ca="1">COUNTIFS(Table1[Agent_name],Table1[[#This Row],[Agent_name]],Table1[Month],Table1[[#This Row],[Month]])/160</f>
        <v>0.45624999999999999</v>
      </c>
    </row>
    <row r="5018" spans="1:23" x14ac:dyDescent="0.25">
      <c r="A5018">
        <v>5017</v>
      </c>
      <c r="B5018" t="s">
        <v>16329</v>
      </c>
      <c r="C5018" t="s">
        <v>16330</v>
      </c>
      <c r="D5018">
        <v>70</v>
      </c>
      <c r="E5018" t="s">
        <v>58</v>
      </c>
      <c r="F5018" t="s">
        <v>76</v>
      </c>
      <c r="G5018" s="1">
        <v>44436</v>
      </c>
      <c r="H5018" t="s">
        <v>45</v>
      </c>
      <c r="I5018" t="s">
        <v>31</v>
      </c>
      <c r="J5018" s="3" t="s">
        <v>16331</v>
      </c>
      <c r="K5018" t="s">
        <v>62</v>
      </c>
      <c r="M5018" t="s">
        <v>89</v>
      </c>
      <c r="N5018" t="s">
        <v>55</v>
      </c>
      <c r="R5018" t="str">
        <f t="shared" ca="1" si="78"/>
        <v>Ravi</v>
      </c>
      <c r="S5018" t="str">
        <f>IFERROR(TEXT(DATEVALUE(LEFT(Table1[[#This Row],[Date of Purchase]],10)), "MMMM"), TEXT(Table1[[#This Row],[Date of Purchase]], "MMMM"))</f>
        <v>August</v>
      </c>
      <c r="T5018" t="str">
        <f>IF(OR(
  AND(Table1[[#This Row],[Ticket Priority]]="Critical", Table1[[#This Row],[Ticket Status]]&lt;&gt;"Closed"),
  AND(Table1[[#This Row],[Ticket Priority]]="High", Table1[[#This Row],[Ticket Status]]="Open")
), "Yes", "No")</f>
        <v>Yes</v>
      </c>
      <c r="U5018" s="4" t="str">
        <f>IF(Table1[[#This Row],[Ticket Status]]="Closed","Yes","No")</f>
        <v>No</v>
      </c>
      <c r="V5018" s="4" t="str">
        <f>IF(Table1[[#This Row],[Ticket Status]]="Pending Customer Response","Yes","No")</f>
        <v>No</v>
      </c>
      <c r="W5018" s="5">
        <f ca="1">COUNTIFS(Table1[Agent_name],Table1[[#This Row],[Agent_name]],Table1[Month],Table1[[#This Row],[Month]])/160</f>
        <v>0.65625</v>
      </c>
    </row>
    <row r="5019" spans="1:23" x14ac:dyDescent="0.25">
      <c r="A5019">
        <v>5018</v>
      </c>
      <c r="B5019" t="s">
        <v>16332</v>
      </c>
      <c r="C5019" t="s">
        <v>16333</v>
      </c>
      <c r="D5019">
        <v>33</v>
      </c>
      <c r="E5019" t="s">
        <v>58</v>
      </c>
      <c r="F5019" t="s">
        <v>44</v>
      </c>
      <c r="G5019" s="1">
        <v>44146</v>
      </c>
      <c r="H5019" t="s">
        <v>21</v>
      </c>
      <c r="I5019" t="s">
        <v>77</v>
      </c>
      <c r="J5019" s="3" t="s">
        <v>16334</v>
      </c>
      <c r="K5019" t="s">
        <v>62</v>
      </c>
      <c r="M5019" t="s">
        <v>41</v>
      </c>
      <c r="N5019" t="s">
        <v>26</v>
      </c>
      <c r="R5019" t="str">
        <f t="shared" ca="1" si="78"/>
        <v>Aisha</v>
      </c>
      <c r="S5019" t="str">
        <f>IFERROR(TEXT(DATEVALUE(LEFT(Table1[[#This Row],[Date of Purchase]],10)), "MMMM"), TEXT(Table1[[#This Row],[Date of Purchase]], "MMMM"))</f>
        <v>November</v>
      </c>
      <c r="T5019" t="str">
        <f>IF(OR(
  AND(Table1[[#This Row],[Ticket Priority]]="Critical", Table1[[#This Row],[Ticket Status]]&lt;&gt;"Closed"),
  AND(Table1[[#This Row],[Ticket Priority]]="High", Table1[[#This Row],[Ticket Status]]="Open")
), "Yes", "No")</f>
        <v>No</v>
      </c>
      <c r="U5019" s="4" t="str">
        <f>IF(Table1[[#This Row],[Ticket Status]]="Closed","Yes","No")</f>
        <v>No</v>
      </c>
      <c r="V5019" s="4" t="str">
        <f>IF(Table1[[#This Row],[Ticket Status]]="Pending Customer Response","Yes","No")</f>
        <v>No</v>
      </c>
      <c r="W5019" s="5">
        <f ca="1">COUNTIFS(Table1[Agent_name],Table1[[#This Row],[Agent_name]],Table1[Month],Table1[[#This Row],[Month]])/160</f>
        <v>0.85624999999999996</v>
      </c>
    </row>
    <row r="5020" spans="1:23" x14ac:dyDescent="0.25">
      <c r="A5020">
        <v>5019</v>
      </c>
      <c r="B5020" t="s">
        <v>16335</v>
      </c>
      <c r="C5020" t="s">
        <v>4717</v>
      </c>
      <c r="D5020">
        <v>44</v>
      </c>
      <c r="E5020" t="s">
        <v>29</v>
      </c>
      <c r="F5020" t="s">
        <v>125</v>
      </c>
      <c r="G5020" s="1">
        <v>44062</v>
      </c>
      <c r="H5020" t="s">
        <v>59</v>
      </c>
      <c r="I5020" t="s">
        <v>177</v>
      </c>
      <c r="J5020" s="3" t="s">
        <v>16336</v>
      </c>
      <c r="K5020" t="s">
        <v>39</v>
      </c>
      <c r="L5020" t="s">
        <v>16337</v>
      </c>
      <c r="M5020" t="s">
        <v>25</v>
      </c>
      <c r="N5020" t="s">
        <v>55</v>
      </c>
      <c r="O5020" s="2">
        <v>45078.437395833331</v>
      </c>
      <c r="P5020" s="2">
        <v>45078.688784722224</v>
      </c>
      <c r="Q5020">
        <v>1</v>
      </c>
      <c r="R5020" t="str">
        <f t="shared" ca="1" si="78"/>
        <v>Sara</v>
      </c>
      <c r="S5020" t="str">
        <f>IFERROR(TEXT(DATEVALUE(LEFT(Table1[[#This Row],[Date of Purchase]],10)), "MMMM"), TEXT(Table1[[#This Row],[Date of Purchase]], "MMMM"))</f>
        <v>August</v>
      </c>
      <c r="T5020" t="str">
        <f>IF(OR(
  AND(Table1[[#This Row],[Ticket Priority]]="Critical", Table1[[#This Row],[Ticket Status]]&lt;&gt;"Closed"),
  AND(Table1[[#This Row],[Ticket Priority]]="High", Table1[[#This Row],[Ticket Status]]="Open")
), "Yes", "No")</f>
        <v>No</v>
      </c>
      <c r="U5020" s="4" t="str">
        <f>IF(Table1[[#This Row],[Ticket Status]]="Closed","Yes","No")</f>
        <v>Yes</v>
      </c>
      <c r="V5020" s="4" t="str">
        <f>IF(Table1[[#This Row],[Ticket Status]]="Pending Customer Response","Yes","No")</f>
        <v>No</v>
      </c>
      <c r="W5020" s="5">
        <f ca="1">COUNTIFS(Table1[Agent_name],Table1[[#This Row],[Agent_name]],Table1[Month],Table1[[#This Row],[Month]])/160</f>
        <v>0.8</v>
      </c>
    </row>
    <row r="5021" spans="1:23" x14ac:dyDescent="0.25">
      <c r="A5021">
        <v>5020</v>
      </c>
      <c r="B5021" t="s">
        <v>16338</v>
      </c>
      <c r="C5021" t="s">
        <v>16339</v>
      </c>
      <c r="D5021">
        <v>32</v>
      </c>
      <c r="E5021" t="s">
        <v>19</v>
      </c>
      <c r="F5021" t="s">
        <v>249</v>
      </c>
      <c r="G5021" s="1">
        <v>43978</v>
      </c>
      <c r="H5021" t="s">
        <v>67</v>
      </c>
      <c r="I5021" t="s">
        <v>99</v>
      </c>
      <c r="J5021" s="3" t="s">
        <v>16340</v>
      </c>
      <c r="K5021" t="s">
        <v>62</v>
      </c>
      <c r="M5021" t="s">
        <v>89</v>
      </c>
      <c r="N5021" t="s">
        <v>26</v>
      </c>
      <c r="R5021" t="str">
        <f t="shared" ca="1" si="78"/>
        <v>Rahul</v>
      </c>
      <c r="S5021" t="str">
        <f>IFERROR(TEXT(DATEVALUE(LEFT(Table1[[#This Row],[Date of Purchase]],10)), "MMMM"), TEXT(Table1[[#This Row],[Date of Purchase]], "MMMM"))</f>
        <v>May</v>
      </c>
      <c r="T5021" t="str">
        <f>IF(OR(
  AND(Table1[[#This Row],[Ticket Priority]]="Critical", Table1[[#This Row],[Ticket Status]]&lt;&gt;"Closed"),
  AND(Table1[[#This Row],[Ticket Priority]]="High", Table1[[#This Row],[Ticket Status]]="Open")
), "Yes", "No")</f>
        <v>Yes</v>
      </c>
      <c r="U5021" s="4" t="str">
        <f>IF(Table1[[#This Row],[Ticket Status]]="Closed","Yes","No")</f>
        <v>No</v>
      </c>
      <c r="V5021" s="4" t="str">
        <f>IF(Table1[[#This Row],[Ticket Status]]="Pending Customer Response","Yes","No")</f>
        <v>No</v>
      </c>
      <c r="W5021" s="5">
        <f ca="1">COUNTIFS(Table1[Agent_name],Table1[[#This Row],[Agent_name]],Table1[Month],Table1[[#This Row],[Month]])/160</f>
        <v>0.17499999999999999</v>
      </c>
    </row>
    <row r="5022" spans="1:23" x14ac:dyDescent="0.25">
      <c r="A5022">
        <v>5021</v>
      </c>
      <c r="B5022" t="s">
        <v>16341</v>
      </c>
      <c r="C5022" t="s">
        <v>5645</v>
      </c>
      <c r="D5022">
        <v>60</v>
      </c>
      <c r="E5022" t="s">
        <v>58</v>
      </c>
      <c r="F5022" t="s">
        <v>117</v>
      </c>
      <c r="G5022" s="1">
        <v>44254</v>
      </c>
      <c r="H5022" t="s">
        <v>59</v>
      </c>
      <c r="I5022" t="s">
        <v>59</v>
      </c>
      <c r="J5022" s="3" t="s">
        <v>16342</v>
      </c>
      <c r="K5022" t="s">
        <v>62</v>
      </c>
      <c r="M5022" t="s">
        <v>41</v>
      </c>
      <c r="N5022" t="s">
        <v>83</v>
      </c>
      <c r="R5022" t="str">
        <f t="shared" ca="1" si="78"/>
        <v>Aisha</v>
      </c>
      <c r="S5022" t="str">
        <f>IFERROR(TEXT(DATEVALUE(LEFT(Table1[[#This Row],[Date of Purchase]],10)), "MMMM"), TEXT(Table1[[#This Row],[Date of Purchase]], "MMMM"))</f>
        <v>February</v>
      </c>
      <c r="T5022" t="str">
        <f>IF(OR(
  AND(Table1[[#This Row],[Ticket Priority]]="Critical", Table1[[#This Row],[Ticket Status]]&lt;&gt;"Closed"),
  AND(Table1[[#This Row],[Ticket Priority]]="High", Table1[[#This Row],[Ticket Status]]="Open")
), "Yes", "No")</f>
        <v>No</v>
      </c>
      <c r="U5022" s="4" t="str">
        <f>IF(Table1[[#This Row],[Ticket Status]]="Closed","Yes","No")</f>
        <v>No</v>
      </c>
      <c r="V5022" s="4" t="str">
        <f>IF(Table1[[#This Row],[Ticket Status]]="Pending Customer Response","Yes","No")</f>
        <v>No</v>
      </c>
      <c r="W5022" s="5">
        <f ca="1">COUNTIFS(Table1[Agent_name],Table1[[#This Row],[Agent_name]],Table1[Month],Table1[[#This Row],[Month]])/160</f>
        <v>0.85624999999999996</v>
      </c>
    </row>
    <row r="5023" spans="1:23" x14ac:dyDescent="0.25">
      <c r="A5023">
        <v>5022</v>
      </c>
      <c r="B5023" t="s">
        <v>16343</v>
      </c>
      <c r="C5023" t="s">
        <v>16344</v>
      </c>
      <c r="D5023">
        <v>37</v>
      </c>
      <c r="E5023" t="s">
        <v>58</v>
      </c>
      <c r="F5023" t="s">
        <v>20</v>
      </c>
      <c r="G5023" s="1">
        <v>44334</v>
      </c>
      <c r="H5023" t="s">
        <v>59</v>
      </c>
      <c r="I5023" t="s">
        <v>22</v>
      </c>
      <c r="J5023" s="3" t="s">
        <v>16345</v>
      </c>
      <c r="K5023" t="s">
        <v>24</v>
      </c>
      <c r="M5023" t="s">
        <v>25</v>
      </c>
      <c r="N5023" t="s">
        <v>83</v>
      </c>
      <c r="O5023" s="2">
        <v>45078.841620370367</v>
      </c>
      <c r="R5023" t="str">
        <f t="shared" ca="1" si="78"/>
        <v>Karan</v>
      </c>
      <c r="S5023" t="str">
        <f>IFERROR(TEXT(DATEVALUE(LEFT(Table1[[#This Row],[Date of Purchase]],10)), "MMMM"), TEXT(Table1[[#This Row],[Date of Purchase]], "MMMM"))</f>
        <v>May</v>
      </c>
      <c r="T5023" t="str">
        <f>IF(OR(
  AND(Table1[[#This Row],[Ticket Priority]]="Critical", Table1[[#This Row],[Ticket Status]]&lt;&gt;"Closed"),
  AND(Table1[[#This Row],[Ticket Priority]]="High", Table1[[#This Row],[Ticket Status]]="Open")
), "Yes", "No")</f>
        <v>Yes</v>
      </c>
      <c r="U5023" s="4" t="str">
        <f>IF(Table1[[#This Row],[Ticket Status]]="Closed","Yes","No")</f>
        <v>No</v>
      </c>
      <c r="V5023" s="4" t="str">
        <f>IF(Table1[[#This Row],[Ticket Status]]="Pending Customer Response","Yes","No")</f>
        <v>Yes</v>
      </c>
      <c r="W5023" s="5">
        <f ca="1">COUNTIFS(Table1[Agent_name],Table1[[#This Row],[Agent_name]],Table1[Month],Table1[[#This Row],[Month]])/160</f>
        <v>0.1875</v>
      </c>
    </row>
    <row r="5024" spans="1:23" x14ac:dyDescent="0.25">
      <c r="A5024">
        <v>5023</v>
      </c>
      <c r="B5024" t="s">
        <v>16346</v>
      </c>
      <c r="C5024" t="s">
        <v>16347</v>
      </c>
      <c r="D5024">
        <v>47</v>
      </c>
      <c r="E5024" t="s">
        <v>29</v>
      </c>
      <c r="F5024" t="s">
        <v>317</v>
      </c>
      <c r="G5024" s="1">
        <v>43902</v>
      </c>
      <c r="H5024" t="s">
        <v>21</v>
      </c>
      <c r="I5024" t="s">
        <v>31</v>
      </c>
      <c r="J5024" s="3" t="s">
        <v>16348</v>
      </c>
      <c r="K5024" t="s">
        <v>24</v>
      </c>
      <c r="M5024" t="s">
        <v>89</v>
      </c>
      <c r="N5024" t="s">
        <v>83</v>
      </c>
      <c r="O5024" s="2">
        <v>45078.605509259258</v>
      </c>
      <c r="R5024" t="str">
        <f t="shared" ca="1" si="78"/>
        <v>Neha</v>
      </c>
      <c r="S5024" t="str">
        <f>IFERROR(TEXT(DATEVALUE(LEFT(Table1[[#This Row],[Date of Purchase]],10)), "MMMM"), TEXT(Table1[[#This Row],[Date of Purchase]], "MMMM"))</f>
        <v>March</v>
      </c>
      <c r="T5024" t="str">
        <f>IF(OR(
  AND(Table1[[#This Row],[Ticket Priority]]="Critical", Table1[[#This Row],[Ticket Status]]&lt;&gt;"Closed"),
  AND(Table1[[#This Row],[Ticket Priority]]="High", Table1[[#This Row],[Ticket Status]]="Open")
), "Yes", "No")</f>
        <v>No</v>
      </c>
      <c r="U5024" s="4" t="str">
        <f>IF(Table1[[#This Row],[Ticket Status]]="Closed","Yes","No")</f>
        <v>No</v>
      </c>
      <c r="V5024" s="4" t="str">
        <f>IF(Table1[[#This Row],[Ticket Status]]="Pending Customer Response","Yes","No")</f>
        <v>Yes</v>
      </c>
      <c r="W5024" s="5">
        <f ca="1">COUNTIFS(Table1[Agent_name],Table1[[#This Row],[Agent_name]],Table1[Month],Table1[[#This Row],[Month]])/160</f>
        <v>0.16875000000000001</v>
      </c>
    </row>
    <row r="5025" spans="1:23" x14ac:dyDescent="0.25">
      <c r="A5025">
        <v>5024</v>
      </c>
      <c r="B5025" t="s">
        <v>6951</v>
      </c>
      <c r="C5025" t="s">
        <v>16349</v>
      </c>
      <c r="D5025">
        <v>39</v>
      </c>
      <c r="E5025" t="s">
        <v>29</v>
      </c>
      <c r="F5025" t="s">
        <v>107</v>
      </c>
      <c r="G5025" s="1">
        <v>44469</v>
      </c>
      <c r="H5025" t="s">
        <v>21</v>
      </c>
      <c r="I5025" t="s">
        <v>77</v>
      </c>
      <c r="J5025" s="3" t="s">
        <v>2443</v>
      </c>
      <c r="K5025" t="s">
        <v>24</v>
      </c>
      <c r="M5025" t="s">
        <v>89</v>
      </c>
      <c r="N5025" t="s">
        <v>83</v>
      </c>
      <c r="O5025" s="2">
        <v>45078.7187037037</v>
      </c>
      <c r="R5025" t="str">
        <f t="shared" ca="1" si="78"/>
        <v>Neha</v>
      </c>
      <c r="S5025" t="str">
        <f>IFERROR(TEXT(DATEVALUE(LEFT(Table1[[#This Row],[Date of Purchase]],10)), "MMMM"), TEXT(Table1[[#This Row],[Date of Purchase]], "MMMM"))</f>
        <v>September</v>
      </c>
      <c r="T5025" t="str">
        <f>IF(OR(
  AND(Table1[[#This Row],[Ticket Priority]]="Critical", Table1[[#This Row],[Ticket Status]]&lt;&gt;"Closed"),
  AND(Table1[[#This Row],[Ticket Priority]]="High", Table1[[#This Row],[Ticket Status]]="Open")
), "Yes", "No")</f>
        <v>No</v>
      </c>
      <c r="U5025" s="4" t="str">
        <f>IF(Table1[[#This Row],[Ticket Status]]="Closed","Yes","No")</f>
        <v>No</v>
      </c>
      <c r="V5025" s="4" t="str">
        <f>IF(Table1[[#This Row],[Ticket Status]]="Pending Customer Response","Yes","No")</f>
        <v>Yes</v>
      </c>
      <c r="W5025" s="5">
        <f ca="1">COUNTIFS(Table1[Agent_name],Table1[[#This Row],[Agent_name]],Table1[Month],Table1[[#This Row],[Month]])/160</f>
        <v>0.21249999999999999</v>
      </c>
    </row>
    <row r="5026" spans="1:23" x14ac:dyDescent="0.25">
      <c r="A5026">
        <v>5025</v>
      </c>
      <c r="B5026" t="s">
        <v>16350</v>
      </c>
      <c r="C5026" t="s">
        <v>16351</v>
      </c>
      <c r="D5026">
        <v>66</v>
      </c>
      <c r="E5026" t="s">
        <v>58</v>
      </c>
      <c r="F5026" t="s">
        <v>242</v>
      </c>
      <c r="G5026" s="1">
        <v>44209</v>
      </c>
      <c r="H5026" t="s">
        <v>59</v>
      </c>
      <c r="I5026" t="s">
        <v>177</v>
      </c>
      <c r="J5026" s="3" t="s">
        <v>16352</v>
      </c>
      <c r="K5026" t="s">
        <v>39</v>
      </c>
      <c r="L5026" t="s">
        <v>16353</v>
      </c>
      <c r="M5026" t="s">
        <v>143</v>
      </c>
      <c r="N5026" t="s">
        <v>55</v>
      </c>
      <c r="O5026" s="2">
        <v>45078.969421296293</v>
      </c>
      <c r="P5026" s="2">
        <v>45078.384004629632</v>
      </c>
      <c r="Q5026">
        <v>3</v>
      </c>
      <c r="R5026" t="str">
        <f t="shared" ca="1" si="78"/>
        <v>Aisha</v>
      </c>
      <c r="S5026" t="str">
        <f>IFERROR(TEXT(DATEVALUE(LEFT(Table1[[#This Row],[Date of Purchase]],10)), "MMMM"), TEXT(Table1[[#This Row],[Date of Purchase]], "MMMM"))</f>
        <v>January</v>
      </c>
      <c r="T5026" t="str">
        <f>IF(OR(
  AND(Table1[[#This Row],[Ticket Priority]]="Critical", Table1[[#This Row],[Ticket Status]]&lt;&gt;"Closed"),
  AND(Table1[[#This Row],[Ticket Priority]]="High", Table1[[#This Row],[Ticket Status]]="Open")
), "Yes", "No")</f>
        <v>No</v>
      </c>
      <c r="U5026" s="4" t="str">
        <f>IF(Table1[[#This Row],[Ticket Status]]="Closed","Yes","No")</f>
        <v>Yes</v>
      </c>
      <c r="V5026" s="4" t="str">
        <f>IF(Table1[[#This Row],[Ticket Status]]="Pending Customer Response","Yes","No")</f>
        <v>No</v>
      </c>
      <c r="W5026" s="5">
        <f ca="1">COUNTIFS(Table1[Agent_name],Table1[[#This Row],[Agent_name]],Table1[Month],Table1[[#This Row],[Month]])/160</f>
        <v>0.83125000000000004</v>
      </c>
    </row>
    <row r="5027" spans="1:23" x14ac:dyDescent="0.25">
      <c r="A5027">
        <v>5026</v>
      </c>
      <c r="B5027" t="s">
        <v>16354</v>
      </c>
      <c r="C5027" t="s">
        <v>16355</v>
      </c>
      <c r="D5027">
        <v>69</v>
      </c>
      <c r="E5027" t="s">
        <v>29</v>
      </c>
      <c r="F5027" t="s">
        <v>125</v>
      </c>
      <c r="G5027" s="1">
        <v>44113</v>
      </c>
      <c r="H5027" t="s">
        <v>21</v>
      </c>
      <c r="I5027" t="s">
        <v>31</v>
      </c>
      <c r="J5027" s="3" t="s">
        <v>16356</v>
      </c>
      <c r="K5027" t="s">
        <v>24</v>
      </c>
      <c r="M5027" t="s">
        <v>143</v>
      </c>
      <c r="N5027" t="s">
        <v>26</v>
      </c>
      <c r="O5027" s="2">
        <v>45078.704861111109</v>
      </c>
      <c r="R5027" t="str">
        <f t="shared" ca="1" si="78"/>
        <v>Aisha</v>
      </c>
      <c r="S5027" t="str">
        <f>IFERROR(TEXT(DATEVALUE(LEFT(Table1[[#This Row],[Date of Purchase]],10)), "MMMM"), TEXT(Table1[[#This Row],[Date of Purchase]], "MMMM"))</f>
        <v>October</v>
      </c>
      <c r="T5027" t="str">
        <f>IF(OR(
  AND(Table1[[#This Row],[Ticket Priority]]="Critical", Table1[[#This Row],[Ticket Status]]&lt;&gt;"Closed"),
  AND(Table1[[#This Row],[Ticket Priority]]="High", Table1[[#This Row],[Ticket Status]]="Open")
), "Yes", "No")</f>
        <v>No</v>
      </c>
      <c r="U5027" s="4" t="str">
        <f>IF(Table1[[#This Row],[Ticket Status]]="Closed","Yes","No")</f>
        <v>No</v>
      </c>
      <c r="V5027" s="4" t="str">
        <f>IF(Table1[[#This Row],[Ticket Status]]="Pending Customer Response","Yes","No")</f>
        <v>Yes</v>
      </c>
      <c r="W5027" s="5">
        <f ca="1">COUNTIFS(Table1[Agent_name],Table1[[#This Row],[Agent_name]],Table1[Month],Table1[[#This Row],[Month]])/160</f>
        <v>0.85624999999999996</v>
      </c>
    </row>
    <row r="5028" spans="1:23" x14ac:dyDescent="0.25">
      <c r="A5028">
        <v>5027</v>
      </c>
      <c r="B5028" t="s">
        <v>16357</v>
      </c>
      <c r="C5028" t="s">
        <v>16358</v>
      </c>
      <c r="D5028">
        <v>61</v>
      </c>
      <c r="E5028" t="s">
        <v>29</v>
      </c>
      <c r="F5028" t="s">
        <v>317</v>
      </c>
      <c r="G5028" s="1">
        <v>43944</v>
      </c>
      <c r="H5028" t="s">
        <v>59</v>
      </c>
      <c r="I5028" t="s">
        <v>59</v>
      </c>
      <c r="J5028" s="3" t="s">
        <v>16359</v>
      </c>
      <c r="K5028" t="s">
        <v>24</v>
      </c>
      <c r="M5028" t="s">
        <v>25</v>
      </c>
      <c r="N5028" t="s">
        <v>26</v>
      </c>
      <c r="O5028" s="2">
        <v>45078.250011574077</v>
      </c>
      <c r="R5028" t="str">
        <f t="shared" ca="1" si="78"/>
        <v>Aisha</v>
      </c>
      <c r="S5028" t="str">
        <f>IFERROR(TEXT(DATEVALUE(LEFT(Table1[[#This Row],[Date of Purchase]],10)), "MMMM"), TEXT(Table1[[#This Row],[Date of Purchase]], "MMMM"))</f>
        <v>April</v>
      </c>
      <c r="T5028" t="str">
        <f>IF(OR(
  AND(Table1[[#This Row],[Ticket Priority]]="Critical", Table1[[#This Row],[Ticket Status]]&lt;&gt;"Closed"),
  AND(Table1[[#This Row],[Ticket Priority]]="High", Table1[[#This Row],[Ticket Status]]="Open")
), "Yes", "No")</f>
        <v>Yes</v>
      </c>
      <c r="U5028" s="4" t="str">
        <f>IF(Table1[[#This Row],[Ticket Status]]="Closed","Yes","No")</f>
        <v>No</v>
      </c>
      <c r="V5028" s="4" t="str">
        <f>IF(Table1[[#This Row],[Ticket Status]]="Pending Customer Response","Yes","No")</f>
        <v>Yes</v>
      </c>
      <c r="W5028" s="5">
        <f ca="1">COUNTIFS(Table1[Agent_name],Table1[[#This Row],[Agent_name]],Table1[Month],Table1[[#This Row],[Month]])/160</f>
        <v>0.81874999999999998</v>
      </c>
    </row>
    <row r="5029" spans="1:23" x14ac:dyDescent="0.25">
      <c r="A5029">
        <v>5028</v>
      </c>
      <c r="B5029" t="s">
        <v>16360</v>
      </c>
      <c r="C5029" t="s">
        <v>16361</v>
      </c>
      <c r="D5029">
        <v>43</v>
      </c>
      <c r="E5029" t="s">
        <v>29</v>
      </c>
      <c r="F5029" t="s">
        <v>223</v>
      </c>
      <c r="G5029" s="1">
        <v>44324</v>
      </c>
      <c r="H5029" t="s">
        <v>21</v>
      </c>
      <c r="I5029" t="s">
        <v>59</v>
      </c>
      <c r="J5029" s="3" t="s">
        <v>10832</v>
      </c>
      <c r="K5029" t="s">
        <v>62</v>
      </c>
      <c r="M5029" t="s">
        <v>89</v>
      </c>
      <c r="N5029" t="s">
        <v>83</v>
      </c>
      <c r="R5029" t="str">
        <f t="shared" ca="1" si="78"/>
        <v>Aisha</v>
      </c>
      <c r="S5029" t="str">
        <f>IFERROR(TEXT(DATEVALUE(LEFT(Table1[[#This Row],[Date of Purchase]],10)), "MMMM"), TEXT(Table1[[#This Row],[Date of Purchase]], "MMMM"))</f>
        <v>May</v>
      </c>
      <c r="T5029" t="str">
        <f>IF(OR(
  AND(Table1[[#This Row],[Ticket Priority]]="Critical", Table1[[#This Row],[Ticket Status]]&lt;&gt;"Closed"),
  AND(Table1[[#This Row],[Ticket Priority]]="High", Table1[[#This Row],[Ticket Status]]="Open")
), "Yes", "No")</f>
        <v>Yes</v>
      </c>
      <c r="U5029" s="4" t="str">
        <f>IF(Table1[[#This Row],[Ticket Status]]="Closed","Yes","No")</f>
        <v>No</v>
      </c>
      <c r="V5029" s="4" t="str">
        <f>IF(Table1[[#This Row],[Ticket Status]]="Pending Customer Response","Yes","No")</f>
        <v>No</v>
      </c>
      <c r="W5029" s="5">
        <f ca="1">COUNTIFS(Table1[Agent_name],Table1[[#This Row],[Agent_name]],Table1[Month],Table1[[#This Row],[Month]])/160</f>
        <v>0.93125000000000002</v>
      </c>
    </row>
    <row r="5030" spans="1:23" x14ac:dyDescent="0.25">
      <c r="A5030">
        <v>5029</v>
      </c>
      <c r="B5030" t="s">
        <v>16362</v>
      </c>
      <c r="C5030" t="s">
        <v>16363</v>
      </c>
      <c r="D5030">
        <v>50</v>
      </c>
      <c r="E5030" t="s">
        <v>58</v>
      </c>
      <c r="F5030" t="s">
        <v>161</v>
      </c>
      <c r="G5030" s="1">
        <v>44556</v>
      </c>
      <c r="H5030" t="s">
        <v>45</v>
      </c>
      <c r="I5030" t="s">
        <v>93</v>
      </c>
      <c r="J5030" s="3" t="s">
        <v>16364</v>
      </c>
      <c r="K5030" t="s">
        <v>39</v>
      </c>
      <c r="L5030" t="s">
        <v>16365</v>
      </c>
      <c r="M5030" t="s">
        <v>143</v>
      </c>
      <c r="N5030" t="s">
        <v>26</v>
      </c>
      <c r="O5030" s="2">
        <v>45078.529895833337</v>
      </c>
      <c r="P5030" s="2">
        <v>45078.038229166668</v>
      </c>
      <c r="Q5030">
        <v>4</v>
      </c>
      <c r="R5030" t="str">
        <f t="shared" ca="1" si="78"/>
        <v>Karan</v>
      </c>
      <c r="S5030" t="str">
        <f>IFERROR(TEXT(DATEVALUE(LEFT(Table1[[#This Row],[Date of Purchase]],10)), "MMMM"), TEXT(Table1[[#This Row],[Date of Purchase]], "MMMM"))</f>
        <v>December</v>
      </c>
      <c r="T5030" t="str">
        <f>IF(OR(
  AND(Table1[[#This Row],[Ticket Priority]]="Critical", Table1[[#This Row],[Ticket Status]]&lt;&gt;"Closed"),
  AND(Table1[[#This Row],[Ticket Priority]]="High", Table1[[#This Row],[Ticket Status]]="Open")
), "Yes", "No")</f>
        <v>No</v>
      </c>
      <c r="U5030" s="4" t="str">
        <f>IF(Table1[[#This Row],[Ticket Status]]="Closed","Yes","No")</f>
        <v>Yes</v>
      </c>
      <c r="V5030" s="4" t="str">
        <f>IF(Table1[[#This Row],[Ticket Status]]="Pending Customer Response","Yes","No")</f>
        <v>No</v>
      </c>
      <c r="W5030" s="5">
        <f ca="1">COUNTIFS(Table1[Agent_name],Table1[[#This Row],[Agent_name]],Table1[Month],Table1[[#This Row],[Month]])/160</f>
        <v>0.18124999999999999</v>
      </c>
    </row>
    <row r="5031" spans="1:23" x14ac:dyDescent="0.25">
      <c r="A5031">
        <v>5030</v>
      </c>
      <c r="B5031" t="s">
        <v>16366</v>
      </c>
      <c r="C5031" t="s">
        <v>16367</v>
      </c>
      <c r="D5031">
        <v>68</v>
      </c>
      <c r="E5031" t="s">
        <v>58</v>
      </c>
      <c r="F5031" t="s">
        <v>281</v>
      </c>
      <c r="G5031" s="1">
        <v>44018</v>
      </c>
      <c r="H5031" t="s">
        <v>59</v>
      </c>
      <c r="I5031" t="s">
        <v>31</v>
      </c>
      <c r="J5031" s="3" t="s">
        <v>16368</v>
      </c>
      <c r="K5031" t="s">
        <v>39</v>
      </c>
      <c r="L5031" t="s">
        <v>16369</v>
      </c>
      <c r="M5031" t="s">
        <v>89</v>
      </c>
      <c r="N5031" t="s">
        <v>26</v>
      </c>
      <c r="O5031" s="2">
        <v>45078.213240740741</v>
      </c>
      <c r="P5031" s="2">
        <v>45078.172268518516</v>
      </c>
      <c r="Q5031">
        <v>4</v>
      </c>
      <c r="R5031" t="str">
        <f t="shared" ca="1" si="78"/>
        <v>Aisha</v>
      </c>
      <c r="S5031" t="str">
        <f>IFERROR(TEXT(DATEVALUE(LEFT(Table1[[#This Row],[Date of Purchase]],10)), "MMMM"), TEXT(Table1[[#This Row],[Date of Purchase]], "MMMM"))</f>
        <v>July</v>
      </c>
      <c r="T5031" t="str">
        <f>IF(OR(
  AND(Table1[[#This Row],[Ticket Priority]]="Critical", Table1[[#This Row],[Ticket Status]]&lt;&gt;"Closed"),
  AND(Table1[[#This Row],[Ticket Priority]]="High", Table1[[#This Row],[Ticket Status]]="Open")
), "Yes", "No")</f>
        <v>No</v>
      </c>
      <c r="U5031" s="4" t="str">
        <f>IF(Table1[[#This Row],[Ticket Status]]="Closed","Yes","No")</f>
        <v>Yes</v>
      </c>
      <c r="V5031" s="4" t="str">
        <f>IF(Table1[[#This Row],[Ticket Status]]="Pending Customer Response","Yes","No")</f>
        <v>No</v>
      </c>
      <c r="W5031" s="5">
        <f ca="1">COUNTIFS(Table1[Agent_name],Table1[[#This Row],[Agent_name]],Table1[Month],Table1[[#This Row],[Month]])/160</f>
        <v>0.875</v>
      </c>
    </row>
    <row r="5032" spans="1:23" x14ac:dyDescent="0.25">
      <c r="A5032">
        <v>5031</v>
      </c>
      <c r="B5032" t="s">
        <v>16370</v>
      </c>
      <c r="C5032" t="s">
        <v>16371</v>
      </c>
      <c r="D5032">
        <v>54</v>
      </c>
      <c r="E5032" t="s">
        <v>29</v>
      </c>
      <c r="F5032" t="s">
        <v>20</v>
      </c>
      <c r="G5032" s="1">
        <v>44225</v>
      </c>
      <c r="H5032" t="s">
        <v>66</v>
      </c>
      <c r="I5032" t="s">
        <v>93</v>
      </c>
      <c r="J5032" s="3" t="s">
        <v>16372</v>
      </c>
      <c r="K5032" t="s">
        <v>24</v>
      </c>
      <c r="M5032" t="s">
        <v>143</v>
      </c>
      <c r="N5032" t="s">
        <v>83</v>
      </c>
      <c r="O5032" s="2">
        <v>45078.563263888886</v>
      </c>
      <c r="R5032" t="str">
        <f t="shared" ca="1" si="78"/>
        <v>Neha</v>
      </c>
      <c r="S5032" t="str">
        <f>IFERROR(TEXT(DATEVALUE(LEFT(Table1[[#This Row],[Date of Purchase]],10)), "MMMM"), TEXT(Table1[[#This Row],[Date of Purchase]], "MMMM"))</f>
        <v>January</v>
      </c>
      <c r="T5032" t="str">
        <f>IF(OR(
  AND(Table1[[#This Row],[Ticket Priority]]="Critical", Table1[[#This Row],[Ticket Status]]&lt;&gt;"Closed"),
  AND(Table1[[#This Row],[Ticket Priority]]="High", Table1[[#This Row],[Ticket Status]]="Open")
), "Yes", "No")</f>
        <v>No</v>
      </c>
      <c r="U5032" s="4" t="str">
        <f>IF(Table1[[#This Row],[Ticket Status]]="Closed","Yes","No")</f>
        <v>No</v>
      </c>
      <c r="V5032" s="4" t="str">
        <f>IF(Table1[[#This Row],[Ticket Status]]="Pending Customer Response","Yes","No")</f>
        <v>Yes</v>
      </c>
      <c r="W5032" s="5">
        <f ca="1">COUNTIFS(Table1[Agent_name],Table1[[#This Row],[Agent_name]],Table1[Month],Table1[[#This Row],[Month]])/160</f>
        <v>0.21875</v>
      </c>
    </row>
    <row r="5033" spans="1:23" x14ac:dyDescent="0.25">
      <c r="A5033">
        <v>5032</v>
      </c>
      <c r="B5033" t="s">
        <v>16373</v>
      </c>
      <c r="C5033" t="s">
        <v>16374</v>
      </c>
      <c r="D5033">
        <v>25</v>
      </c>
      <c r="E5033" t="s">
        <v>29</v>
      </c>
      <c r="F5033" t="s">
        <v>30</v>
      </c>
      <c r="G5033" s="1">
        <v>44163</v>
      </c>
      <c r="H5033" t="s">
        <v>59</v>
      </c>
      <c r="I5033" t="s">
        <v>60</v>
      </c>
      <c r="J5033" s="3" t="s">
        <v>16375</v>
      </c>
      <c r="K5033" t="s">
        <v>62</v>
      </c>
      <c r="M5033" t="s">
        <v>25</v>
      </c>
      <c r="N5033" t="s">
        <v>83</v>
      </c>
      <c r="R5033" t="str">
        <f t="shared" ca="1" si="78"/>
        <v>Aisha</v>
      </c>
      <c r="S5033" t="str">
        <f>IFERROR(TEXT(DATEVALUE(LEFT(Table1[[#This Row],[Date of Purchase]],10)), "MMMM"), TEXT(Table1[[#This Row],[Date of Purchase]], "MMMM"))</f>
        <v>November</v>
      </c>
      <c r="T5033" t="str">
        <f>IF(OR(
  AND(Table1[[#This Row],[Ticket Priority]]="Critical", Table1[[#This Row],[Ticket Status]]&lt;&gt;"Closed"),
  AND(Table1[[#This Row],[Ticket Priority]]="High", Table1[[#This Row],[Ticket Status]]="Open")
), "Yes", "No")</f>
        <v>Yes</v>
      </c>
      <c r="U5033" s="4" t="str">
        <f>IF(Table1[[#This Row],[Ticket Status]]="Closed","Yes","No")</f>
        <v>No</v>
      </c>
      <c r="V5033" s="4" t="str">
        <f>IF(Table1[[#This Row],[Ticket Status]]="Pending Customer Response","Yes","No")</f>
        <v>No</v>
      </c>
      <c r="W5033" s="5">
        <f ca="1">COUNTIFS(Table1[Agent_name],Table1[[#This Row],[Agent_name]],Table1[Month],Table1[[#This Row],[Month]])/160</f>
        <v>0.85624999999999996</v>
      </c>
    </row>
    <row r="5034" spans="1:23" x14ac:dyDescent="0.25">
      <c r="A5034">
        <v>5033</v>
      </c>
      <c r="B5034" t="s">
        <v>16376</v>
      </c>
      <c r="C5034" t="s">
        <v>16377</v>
      </c>
      <c r="D5034">
        <v>48</v>
      </c>
      <c r="E5034" t="s">
        <v>58</v>
      </c>
      <c r="F5034" t="s">
        <v>431</v>
      </c>
      <c r="G5034" s="1">
        <v>44329</v>
      </c>
      <c r="H5034" t="s">
        <v>67</v>
      </c>
      <c r="I5034" t="s">
        <v>72</v>
      </c>
      <c r="J5034" s="3" t="s">
        <v>16378</v>
      </c>
      <c r="K5034" t="s">
        <v>24</v>
      </c>
      <c r="M5034" t="s">
        <v>89</v>
      </c>
      <c r="N5034" t="s">
        <v>33</v>
      </c>
      <c r="O5034" s="2">
        <v>45078.748715277776</v>
      </c>
      <c r="R5034" t="str">
        <f t="shared" ca="1" si="78"/>
        <v>Arjun</v>
      </c>
      <c r="S5034" t="str">
        <f>IFERROR(TEXT(DATEVALUE(LEFT(Table1[[#This Row],[Date of Purchase]],10)), "MMMM"), TEXT(Table1[[#This Row],[Date of Purchase]], "MMMM"))</f>
        <v>May</v>
      </c>
      <c r="T5034" t="str">
        <f>IF(OR(
  AND(Table1[[#This Row],[Ticket Priority]]="Critical", Table1[[#This Row],[Ticket Status]]&lt;&gt;"Closed"),
  AND(Table1[[#This Row],[Ticket Priority]]="High", Table1[[#This Row],[Ticket Status]]="Open")
), "Yes", "No")</f>
        <v>No</v>
      </c>
      <c r="U5034" s="4" t="str">
        <f>IF(Table1[[#This Row],[Ticket Status]]="Closed","Yes","No")</f>
        <v>No</v>
      </c>
      <c r="V5034" s="4" t="str">
        <f>IF(Table1[[#This Row],[Ticket Status]]="Pending Customer Response","Yes","No")</f>
        <v>Yes</v>
      </c>
      <c r="W5034" s="5">
        <f ca="1">COUNTIFS(Table1[Agent_name],Table1[[#This Row],[Agent_name]],Table1[Month],Table1[[#This Row],[Month]])/160</f>
        <v>0.2</v>
      </c>
    </row>
    <row r="5035" spans="1:23" x14ac:dyDescent="0.25">
      <c r="A5035">
        <v>5034</v>
      </c>
      <c r="B5035" t="s">
        <v>16379</v>
      </c>
      <c r="C5035" t="s">
        <v>16380</v>
      </c>
      <c r="D5035">
        <v>22</v>
      </c>
      <c r="E5035" t="s">
        <v>19</v>
      </c>
      <c r="F5035" t="s">
        <v>81</v>
      </c>
      <c r="G5035" s="1">
        <v>43922</v>
      </c>
      <c r="H5035" t="s">
        <v>21</v>
      </c>
      <c r="I5035" t="s">
        <v>46</v>
      </c>
      <c r="J5035" s="3" t="s">
        <v>16381</v>
      </c>
      <c r="K5035" t="s">
        <v>62</v>
      </c>
      <c r="M5035" t="s">
        <v>89</v>
      </c>
      <c r="N5035" t="s">
        <v>55</v>
      </c>
      <c r="R5035" t="str">
        <f t="shared" ca="1" si="78"/>
        <v>Aisha</v>
      </c>
      <c r="S5035" t="str">
        <f>IFERROR(TEXT(DATEVALUE(LEFT(Table1[[#This Row],[Date of Purchase]],10)), "MMMM"), TEXT(Table1[[#This Row],[Date of Purchase]], "MMMM"))</f>
        <v>April</v>
      </c>
      <c r="T5035" t="str">
        <f>IF(OR(
  AND(Table1[[#This Row],[Ticket Priority]]="Critical", Table1[[#This Row],[Ticket Status]]&lt;&gt;"Closed"),
  AND(Table1[[#This Row],[Ticket Priority]]="High", Table1[[#This Row],[Ticket Status]]="Open")
), "Yes", "No")</f>
        <v>Yes</v>
      </c>
      <c r="U5035" s="4" t="str">
        <f>IF(Table1[[#This Row],[Ticket Status]]="Closed","Yes","No")</f>
        <v>No</v>
      </c>
      <c r="V5035" s="4" t="str">
        <f>IF(Table1[[#This Row],[Ticket Status]]="Pending Customer Response","Yes","No")</f>
        <v>No</v>
      </c>
      <c r="W5035" s="5">
        <f ca="1">COUNTIFS(Table1[Agent_name],Table1[[#This Row],[Agent_name]],Table1[Month],Table1[[#This Row],[Month]])/160</f>
        <v>0.81874999999999998</v>
      </c>
    </row>
    <row r="5036" spans="1:23" x14ac:dyDescent="0.25">
      <c r="A5036">
        <v>5035</v>
      </c>
      <c r="B5036" t="s">
        <v>16382</v>
      </c>
      <c r="C5036" t="s">
        <v>16383</v>
      </c>
      <c r="D5036">
        <v>58</v>
      </c>
      <c r="E5036" t="s">
        <v>29</v>
      </c>
      <c r="F5036" t="s">
        <v>30</v>
      </c>
      <c r="G5036" s="1">
        <v>44359</v>
      </c>
      <c r="H5036" t="s">
        <v>66</v>
      </c>
      <c r="I5036" t="s">
        <v>150</v>
      </c>
      <c r="J5036" s="3" t="s">
        <v>16384</v>
      </c>
      <c r="K5036" t="s">
        <v>62</v>
      </c>
      <c r="M5036" t="s">
        <v>143</v>
      </c>
      <c r="N5036" t="s">
        <v>83</v>
      </c>
      <c r="R5036" t="str">
        <f t="shared" ca="1" si="78"/>
        <v>Arjun</v>
      </c>
      <c r="S5036" t="str">
        <f>IFERROR(TEXT(DATEVALUE(LEFT(Table1[[#This Row],[Date of Purchase]],10)), "MMMM"), TEXT(Table1[[#This Row],[Date of Purchase]], "MMMM"))</f>
        <v>June</v>
      </c>
      <c r="T5036" t="str">
        <f>IF(OR(
  AND(Table1[[#This Row],[Ticket Priority]]="Critical", Table1[[#This Row],[Ticket Status]]&lt;&gt;"Closed"),
  AND(Table1[[#This Row],[Ticket Priority]]="High", Table1[[#This Row],[Ticket Status]]="Open")
), "Yes", "No")</f>
        <v>No</v>
      </c>
      <c r="U5036" s="4" t="str">
        <f>IF(Table1[[#This Row],[Ticket Status]]="Closed","Yes","No")</f>
        <v>No</v>
      </c>
      <c r="V5036" s="4" t="str">
        <f>IF(Table1[[#This Row],[Ticket Status]]="Pending Customer Response","Yes","No")</f>
        <v>No</v>
      </c>
      <c r="W5036" s="5">
        <f ca="1">COUNTIFS(Table1[Agent_name],Table1[[#This Row],[Agent_name]],Table1[Month],Table1[[#This Row],[Month]])/160</f>
        <v>0.28749999999999998</v>
      </c>
    </row>
    <row r="5037" spans="1:23" x14ac:dyDescent="0.25">
      <c r="A5037">
        <v>5036</v>
      </c>
      <c r="B5037" t="s">
        <v>16385</v>
      </c>
      <c r="C5037" t="s">
        <v>16386</v>
      </c>
      <c r="D5037">
        <v>29</v>
      </c>
      <c r="E5037" t="s">
        <v>19</v>
      </c>
      <c r="F5037" t="s">
        <v>207</v>
      </c>
      <c r="G5037" s="1">
        <v>44252</v>
      </c>
      <c r="H5037" t="s">
        <v>21</v>
      </c>
      <c r="I5037" t="s">
        <v>60</v>
      </c>
      <c r="J5037" s="3" t="s">
        <v>16387</v>
      </c>
      <c r="K5037" t="s">
        <v>62</v>
      </c>
      <c r="M5037" t="s">
        <v>89</v>
      </c>
      <c r="N5037" t="s">
        <v>26</v>
      </c>
      <c r="R5037" t="str">
        <f t="shared" ca="1" si="78"/>
        <v>Aisha</v>
      </c>
      <c r="S5037" t="str">
        <f>IFERROR(TEXT(DATEVALUE(LEFT(Table1[[#This Row],[Date of Purchase]],10)), "MMMM"), TEXT(Table1[[#This Row],[Date of Purchase]], "MMMM"))</f>
        <v>February</v>
      </c>
      <c r="T5037" t="str">
        <f>IF(OR(
  AND(Table1[[#This Row],[Ticket Priority]]="Critical", Table1[[#This Row],[Ticket Status]]&lt;&gt;"Closed"),
  AND(Table1[[#This Row],[Ticket Priority]]="High", Table1[[#This Row],[Ticket Status]]="Open")
), "Yes", "No")</f>
        <v>Yes</v>
      </c>
      <c r="U5037" s="4" t="str">
        <f>IF(Table1[[#This Row],[Ticket Status]]="Closed","Yes","No")</f>
        <v>No</v>
      </c>
      <c r="V5037" s="4" t="str">
        <f>IF(Table1[[#This Row],[Ticket Status]]="Pending Customer Response","Yes","No")</f>
        <v>No</v>
      </c>
      <c r="W5037" s="5">
        <f ca="1">COUNTIFS(Table1[Agent_name],Table1[[#This Row],[Agent_name]],Table1[Month],Table1[[#This Row],[Month]])/160</f>
        <v>0.85624999999999996</v>
      </c>
    </row>
    <row r="5038" spans="1:23" x14ac:dyDescent="0.25">
      <c r="A5038">
        <v>5037</v>
      </c>
      <c r="B5038" t="s">
        <v>16388</v>
      </c>
      <c r="C5038" t="s">
        <v>16389</v>
      </c>
      <c r="D5038">
        <v>49</v>
      </c>
      <c r="E5038" t="s">
        <v>29</v>
      </c>
      <c r="F5038" t="s">
        <v>134</v>
      </c>
      <c r="G5038" s="1">
        <v>44082</v>
      </c>
      <c r="H5038" t="s">
        <v>67</v>
      </c>
      <c r="I5038" t="s">
        <v>31</v>
      </c>
      <c r="J5038" s="3" t="s">
        <v>16390</v>
      </c>
      <c r="K5038" t="s">
        <v>24</v>
      </c>
      <c r="M5038" t="s">
        <v>89</v>
      </c>
      <c r="N5038" t="s">
        <v>83</v>
      </c>
      <c r="O5038" s="2">
        <v>45078.718229166669</v>
      </c>
      <c r="R5038" t="str">
        <f t="shared" ca="1" si="78"/>
        <v>Ravi</v>
      </c>
      <c r="S5038" t="str">
        <f>IFERROR(TEXT(DATEVALUE(LEFT(Table1[[#This Row],[Date of Purchase]],10)), "MMMM"), TEXT(Table1[[#This Row],[Date of Purchase]], "MMMM"))</f>
        <v>September</v>
      </c>
      <c r="T5038" t="str">
        <f>IF(OR(
  AND(Table1[[#This Row],[Ticket Priority]]="Critical", Table1[[#This Row],[Ticket Status]]&lt;&gt;"Closed"),
  AND(Table1[[#This Row],[Ticket Priority]]="High", Table1[[#This Row],[Ticket Status]]="Open")
), "Yes", "No")</f>
        <v>No</v>
      </c>
      <c r="U5038" s="4" t="str">
        <f>IF(Table1[[#This Row],[Ticket Status]]="Closed","Yes","No")</f>
        <v>No</v>
      </c>
      <c r="V5038" s="4" t="str">
        <f>IF(Table1[[#This Row],[Ticket Status]]="Pending Customer Response","Yes","No")</f>
        <v>Yes</v>
      </c>
      <c r="W5038" s="5">
        <f ca="1">COUNTIFS(Table1[Agent_name],Table1[[#This Row],[Agent_name]],Table1[Month],Table1[[#This Row],[Month]])/160</f>
        <v>0.64375000000000004</v>
      </c>
    </row>
    <row r="5039" spans="1:23" x14ac:dyDescent="0.25">
      <c r="A5039">
        <v>5038</v>
      </c>
      <c r="B5039" t="s">
        <v>16391</v>
      </c>
      <c r="C5039" t="s">
        <v>16392</v>
      </c>
      <c r="D5039">
        <v>52</v>
      </c>
      <c r="E5039" t="s">
        <v>29</v>
      </c>
      <c r="F5039" t="s">
        <v>86</v>
      </c>
      <c r="G5039" s="1">
        <v>43897</v>
      </c>
      <c r="H5039" t="s">
        <v>59</v>
      </c>
      <c r="I5039" t="s">
        <v>67</v>
      </c>
      <c r="J5039" s="3" t="s">
        <v>16393</v>
      </c>
      <c r="K5039" t="s">
        <v>24</v>
      </c>
      <c r="M5039" t="s">
        <v>143</v>
      </c>
      <c r="N5039" t="s">
        <v>83</v>
      </c>
      <c r="O5039" s="2">
        <v>45078.548113425924</v>
      </c>
      <c r="R5039" t="str">
        <f t="shared" ca="1" si="78"/>
        <v>Mohit</v>
      </c>
      <c r="S5039" t="str">
        <f>IFERROR(TEXT(DATEVALUE(LEFT(Table1[[#This Row],[Date of Purchase]],10)), "MMMM"), TEXT(Table1[[#This Row],[Date of Purchase]], "MMMM"))</f>
        <v>March</v>
      </c>
      <c r="T5039" t="str">
        <f>IF(OR(
  AND(Table1[[#This Row],[Ticket Priority]]="Critical", Table1[[#This Row],[Ticket Status]]&lt;&gt;"Closed"),
  AND(Table1[[#This Row],[Ticket Priority]]="High", Table1[[#This Row],[Ticket Status]]="Open")
), "Yes", "No")</f>
        <v>No</v>
      </c>
      <c r="U5039" s="4" t="str">
        <f>IF(Table1[[#This Row],[Ticket Status]]="Closed","Yes","No")</f>
        <v>No</v>
      </c>
      <c r="V5039" s="4" t="str">
        <f>IF(Table1[[#This Row],[Ticket Status]]="Pending Customer Response","Yes","No")</f>
        <v>Yes</v>
      </c>
      <c r="W5039" s="5">
        <f ca="1">COUNTIFS(Table1[Agent_name],Table1[[#This Row],[Agent_name]],Table1[Month],Table1[[#This Row],[Month]])/160</f>
        <v>0.45624999999999999</v>
      </c>
    </row>
    <row r="5040" spans="1:23" x14ac:dyDescent="0.25">
      <c r="A5040">
        <v>5039</v>
      </c>
      <c r="B5040" t="s">
        <v>16394</v>
      </c>
      <c r="C5040" t="s">
        <v>16395</v>
      </c>
      <c r="D5040">
        <v>21</v>
      </c>
      <c r="E5040" t="s">
        <v>19</v>
      </c>
      <c r="F5040" t="s">
        <v>223</v>
      </c>
      <c r="G5040" s="1">
        <v>44369</v>
      </c>
      <c r="H5040" t="s">
        <v>66</v>
      </c>
      <c r="I5040" t="s">
        <v>22</v>
      </c>
      <c r="J5040" s="3" t="s">
        <v>16396</v>
      </c>
      <c r="K5040" t="s">
        <v>24</v>
      </c>
      <c r="M5040" t="s">
        <v>89</v>
      </c>
      <c r="N5040" t="s">
        <v>26</v>
      </c>
      <c r="O5040" s="2">
        <v>45078.109247685185</v>
      </c>
      <c r="R5040" t="str">
        <f t="shared" ca="1" si="78"/>
        <v>Arjun</v>
      </c>
      <c r="S5040" t="str">
        <f>IFERROR(TEXT(DATEVALUE(LEFT(Table1[[#This Row],[Date of Purchase]],10)), "MMMM"), TEXT(Table1[[#This Row],[Date of Purchase]], "MMMM"))</f>
        <v>June</v>
      </c>
      <c r="T5040" t="str">
        <f>IF(OR(
  AND(Table1[[#This Row],[Ticket Priority]]="Critical", Table1[[#This Row],[Ticket Status]]&lt;&gt;"Closed"),
  AND(Table1[[#This Row],[Ticket Priority]]="High", Table1[[#This Row],[Ticket Status]]="Open")
), "Yes", "No")</f>
        <v>No</v>
      </c>
      <c r="U5040" s="4" t="str">
        <f>IF(Table1[[#This Row],[Ticket Status]]="Closed","Yes","No")</f>
        <v>No</v>
      </c>
      <c r="V5040" s="4" t="str">
        <f>IF(Table1[[#This Row],[Ticket Status]]="Pending Customer Response","Yes","No")</f>
        <v>Yes</v>
      </c>
      <c r="W5040" s="5">
        <f ca="1">COUNTIFS(Table1[Agent_name],Table1[[#This Row],[Agent_name]],Table1[Month],Table1[[#This Row],[Month]])/160</f>
        <v>0.28749999999999998</v>
      </c>
    </row>
    <row r="5041" spans="1:23" x14ac:dyDescent="0.25">
      <c r="A5041">
        <v>5040</v>
      </c>
      <c r="B5041" t="s">
        <v>16397</v>
      </c>
      <c r="C5041" t="s">
        <v>16398</v>
      </c>
      <c r="D5041">
        <v>30</v>
      </c>
      <c r="E5041" t="s">
        <v>58</v>
      </c>
      <c r="F5041" t="s">
        <v>44</v>
      </c>
      <c r="G5041" s="1">
        <v>44335</v>
      </c>
      <c r="H5041" t="s">
        <v>21</v>
      </c>
      <c r="I5041" t="s">
        <v>72</v>
      </c>
      <c r="J5041" s="3" t="s">
        <v>16399</v>
      </c>
      <c r="K5041" t="s">
        <v>24</v>
      </c>
      <c r="M5041" t="s">
        <v>143</v>
      </c>
      <c r="N5041" t="s">
        <v>55</v>
      </c>
      <c r="O5041" s="2">
        <v>45078.076620370368</v>
      </c>
      <c r="R5041" t="str">
        <f t="shared" ca="1" si="78"/>
        <v>Aisha</v>
      </c>
      <c r="S5041" t="str">
        <f>IFERROR(TEXT(DATEVALUE(LEFT(Table1[[#This Row],[Date of Purchase]],10)), "MMMM"), TEXT(Table1[[#This Row],[Date of Purchase]], "MMMM"))</f>
        <v>May</v>
      </c>
      <c r="T5041" t="str">
        <f>IF(OR(
  AND(Table1[[#This Row],[Ticket Priority]]="Critical", Table1[[#This Row],[Ticket Status]]&lt;&gt;"Closed"),
  AND(Table1[[#This Row],[Ticket Priority]]="High", Table1[[#This Row],[Ticket Status]]="Open")
), "Yes", "No")</f>
        <v>No</v>
      </c>
      <c r="U5041" s="4" t="str">
        <f>IF(Table1[[#This Row],[Ticket Status]]="Closed","Yes","No")</f>
        <v>No</v>
      </c>
      <c r="V5041" s="4" t="str">
        <f>IF(Table1[[#This Row],[Ticket Status]]="Pending Customer Response","Yes","No")</f>
        <v>Yes</v>
      </c>
      <c r="W5041" s="5">
        <f ca="1">COUNTIFS(Table1[Agent_name],Table1[[#This Row],[Agent_name]],Table1[Month],Table1[[#This Row],[Month]])/160</f>
        <v>0.93125000000000002</v>
      </c>
    </row>
    <row r="5042" spans="1:23" x14ac:dyDescent="0.25">
      <c r="A5042">
        <v>5041</v>
      </c>
      <c r="B5042" t="s">
        <v>16400</v>
      </c>
      <c r="C5042" t="s">
        <v>16401</v>
      </c>
      <c r="D5042">
        <v>32</v>
      </c>
      <c r="E5042" t="s">
        <v>58</v>
      </c>
      <c r="F5042" t="s">
        <v>223</v>
      </c>
      <c r="G5042" s="1">
        <v>44452</v>
      </c>
      <c r="H5042" t="s">
        <v>59</v>
      </c>
      <c r="I5042" t="s">
        <v>113</v>
      </c>
      <c r="J5042" s="3" t="s">
        <v>16402</v>
      </c>
      <c r="K5042" t="s">
        <v>39</v>
      </c>
      <c r="L5042" t="s">
        <v>16403</v>
      </c>
      <c r="M5042" t="s">
        <v>89</v>
      </c>
      <c r="N5042" t="s">
        <v>55</v>
      </c>
      <c r="O5042" s="2">
        <v>45078.937754629631</v>
      </c>
      <c r="P5042" s="2">
        <v>45078.382199074076</v>
      </c>
      <c r="Q5042">
        <v>3</v>
      </c>
      <c r="R5042" t="str">
        <f t="shared" ca="1" si="78"/>
        <v>Divya</v>
      </c>
      <c r="S5042" t="str">
        <f>IFERROR(TEXT(DATEVALUE(LEFT(Table1[[#This Row],[Date of Purchase]],10)), "MMMM"), TEXT(Table1[[#This Row],[Date of Purchase]], "MMMM"))</f>
        <v>September</v>
      </c>
      <c r="T5042" t="str">
        <f>IF(OR(
  AND(Table1[[#This Row],[Ticket Priority]]="Critical", Table1[[#This Row],[Ticket Status]]&lt;&gt;"Closed"),
  AND(Table1[[#This Row],[Ticket Priority]]="High", Table1[[#This Row],[Ticket Status]]="Open")
), "Yes", "No")</f>
        <v>No</v>
      </c>
      <c r="U5042" s="4" t="str">
        <f>IF(Table1[[#This Row],[Ticket Status]]="Closed","Yes","No")</f>
        <v>Yes</v>
      </c>
      <c r="V5042" s="4" t="str">
        <f>IF(Table1[[#This Row],[Ticket Status]]="Pending Customer Response","Yes","No")</f>
        <v>No</v>
      </c>
      <c r="W5042" s="5">
        <f ca="1">COUNTIFS(Table1[Agent_name],Table1[[#This Row],[Agent_name]],Table1[Month],Table1[[#This Row],[Month]])/160</f>
        <v>0.21875</v>
      </c>
    </row>
    <row r="5043" spans="1:23" x14ac:dyDescent="0.25">
      <c r="A5043">
        <v>5042</v>
      </c>
      <c r="B5043" t="s">
        <v>16404</v>
      </c>
      <c r="C5043" t="s">
        <v>16405</v>
      </c>
      <c r="D5043">
        <v>49</v>
      </c>
      <c r="E5043" t="s">
        <v>58</v>
      </c>
      <c r="F5043" t="s">
        <v>173</v>
      </c>
      <c r="G5043" s="1">
        <v>44514</v>
      </c>
      <c r="H5043" t="s">
        <v>67</v>
      </c>
      <c r="I5043" t="s">
        <v>60</v>
      </c>
      <c r="J5043" s="3" t="s">
        <v>16406</v>
      </c>
      <c r="K5043" t="s">
        <v>39</v>
      </c>
      <c r="L5043" t="s">
        <v>16407</v>
      </c>
      <c r="M5043" t="s">
        <v>25</v>
      </c>
      <c r="N5043" t="s">
        <v>83</v>
      </c>
      <c r="O5043" s="2">
        <v>45078.076666666668</v>
      </c>
      <c r="P5043" s="2">
        <v>45078.743333333332</v>
      </c>
      <c r="Q5043">
        <v>1</v>
      </c>
      <c r="R5043" t="str">
        <f t="shared" ca="1" si="78"/>
        <v>Ravi</v>
      </c>
      <c r="S5043" t="str">
        <f>IFERROR(TEXT(DATEVALUE(LEFT(Table1[[#This Row],[Date of Purchase]],10)), "MMMM"), TEXT(Table1[[#This Row],[Date of Purchase]], "MMMM"))</f>
        <v>November</v>
      </c>
      <c r="T5043" t="str">
        <f>IF(OR(
  AND(Table1[[#This Row],[Ticket Priority]]="Critical", Table1[[#This Row],[Ticket Status]]&lt;&gt;"Closed"),
  AND(Table1[[#This Row],[Ticket Priority]]="High", Table1[[#This Row],[Ticket Status]]="Open")
), "Yes", "No")</f>
        <v>No</v>
      </c>
      <c r="U5043" s="4" t="str">
        <f>IF(Table1[[#This Row],[Ticket Status]]="Closed","Yes","No")</f>
        <v>Yes</v>
      </c>
      <c r="V5043" s="4" t="str">
        <f>IF(Table1[[#This Row],[Ticket Status]]="Pending Customer Response","Yes","No")</f>
        <v>No</v>
      </c>
      <c r="W5043" s="5">
        <f ca="1">COUNTIFS(Table1[Agent_name],Table1[[#This Row],[Agent_name]],Table1[Month],Table1[[#This Row],[Month]])/160</f>
        <v>0.61875000000000002</v>
      </c>
    </row>
    <row r="5044" spans="1:23" x14ac:dyDescent="0.25">
      <c r="A5044">
        <v>5043</v>
      </c>
      <c r="B5044" t="s">
        <v>16408</v>
      </c>
      <c r="C5044" t="s">
        <v>16409</v>
      </c>
      <c r="D5044">
        <v>63</v>
      </c>
      <c r="E5044" t="s">
        <v>58</v>
      </c>
      <c r="F5044" t="s">
        <v>129</v>
      </c>
      <c r="G5044" s="1">
        <v>44412</v>
      </c>
      <c r="H5044" t="s">
        <v>45</v>
      </c>
      <c r="I5044" t="s">
        <v>52</v>
      </c>
      <c r="J5044" s="3" t="s">
        <v>16410</v>
      </c>
      <c r="K5044" t="s">
        <v>39</v>
      </c>
      <c r="L5044" t="s">
        <v>16411</v>
      </c>
      <c r="M5044" t="s">
        <v>25</v>
      </c>
      <c r="N5044" t="s">
        <v>26</v>
      </c>
      <c r="O5044" s="2">
        <v>45078.15792824074</v>
      </c>
      <c r="P5044" s="2">
        <v>45078.982233796298</v>
      </c>
      <c r="Q5044">
        <v>2</v>
      </c>
      <c r="R5044" t="str">
        <f t="shared" ca="1" si="78"/>
        <v>Sara</v>
      </c>
      <c r="S5044" t="str">
        <f>IFERROR(TEXT(DATEVALUE(LEFT(Table1[[#This Row],[Date of Purchase]],10)), "MMMM"), TEXT(Table1[[#This Row],[Date of Purchase]], "MMMM"))</f>
        <v>August</v>
      </c>
      <c r="T5044" t="str">
        <f>IF(OR(
  AND(Table1[[#This Row],[Ticket Priority]]="Critical", Table1[[#This Row],[Ticket Status]]&lt;&gt;"Closed"),
  AND(Table1[[#This Row],[Ticket Priority]]="High", Table1[[#This Row],[Ticket Status]]="Open")
), "Yes", "No")</f>
        <v>No</v>
      </c>
      <c r="U5044" s="4" t="str">
        <f>IF(Table1[[#This Row],[Ticket Status]]="Closed","Yes","No")</f>
        <v>Yes</v>
      </c>
      <c r="V5044" s="4" t="str">
        <f>IF(Table1[[#This Row],[Ticket Status]]="Pending Customer Response","Yes","No")</f>
        <v>No</v>
      </c>
      <c r="W5044" s="5">
        <f ca="1">COUNTIFS(Table1[Agent_name],Table1[[#This Row],[Agent_name]],Table1[Month],Table1[[#This Row],[Month]])/160</f>
        <v>0.8</v>
      </c>
    </row>
    <row r="5045" spans="1:23" x14ac:dyDescent="0.25">
      <c r="A5045">
        <v>5044</v>
      </c>
      <c r="B5045" t="s">
        <v>16412</v>
      </c>
      <c r="C5045" t="s">
        <v>16413</v>
      </c>
      <c r="D5045">
        <v>68</v>
      </c>
      <c r="E5045" t="s">
        <v>19</v>
      </c>
      <c r="F5045" t="s">
        <v>36</v>
      </c>
      <c r="G5045" s="1">
        <v>44306</v>
      </c>
      <c r="H5045" t="s">
        <v>45</v>
      </c>
      <c r="I5045" t="s">
        <v>46</v>
      </c>
      <c r="J5045" s="3" t="s">
        <v>16414</v>
      </c>
      <c r="K5045" t="s">
        <v>24</v>
      </c>
      <c r="M5045" t="s">
        <v>89</v>
      </c>
      <c r="N5045" t="s">
        <v>33</v>
      </c>
      <c r="O5045" s="2">
        <v>45078.178784722222</v>
      </c>
      <c r="R5045" t="str">
        <f t="shared" ca="1" si="78"/>
        <v>Sara</v>
      </c>
      <c r="S5045" t="str">
        <f>IFERROR(TEXT(DATEVALUE(LEFT(Table1[[#This Row],[Date of Purchase]],10)), "MMMM"), TEXT(Table1[[#This Row],[Date of Purchase]], "MMMM"))</f>
        <v>April</v>
      </c>
      <c r="T5045" t="str">
        <f>IF(OR(
  AND(Table1[[#This Row],[Ticket Priority]]="Critical", Table1[[#This Row],[Ticket Status]]&lt;&gt;"Closed"),
  AND(Table1[[#This Row],[Ticket Priority]]="High", Table1[[#This Row],[Ticket Status]]="Open")
), "Yes", "No")</f>
        <v>No</v>
      </c>
      <c r="U5045" s="4" t="str">
        <f>IF(Table1[[#This Row],[Ticket Status]]="Closed","Yes","No")</f>
        <v>No</v>
      </c>
      <c r="V5045" s="4" t="str">
        <f>IF(Table1[[#This Row],[Ticket Status]]="Pending Customer Response","Yes","No")</f>
        <v>Yes</v>
      </c>
      <c r="W5045" s="5">
        <f ca="1">COUNTIFS(Table1[Agent_name],Table1[[#This Row],[Agent_name]],Table1[Month],Table1[[#This Row],[Month]])/160</f>
        <v>0.75624999999999998</v>
      </c>
    </row>
    <row r="5046" spans="1:23" x14ac:dyDescent="0.25">
      <c r="A5046">
        <v>5045</v>
      </c>
      <c r="B5046" t="s">
        <v>16415</v>
      </c>
      <c r="C5046" t="s">
        <v>16416</v>
      </c>
      <c r="D5046">
        <v>33</v>
      </c>
      <c r="E5046" t="s">
        <v>29</v>
      </c>
      <c r="F5046" t="s">
        <v>149</v>
      </c>
      <c r="G5046" s="1">
        <v>44250</v>
      </c>
      <c r="H5046" t="s">
        <v>59</v>
      </c>
      <c r="I5046" t="s">
        <v>150</v>
      </c>
      <c r="J5046" s="3" t="s">
        <v>16417</v>
      </c>
      <c r="K5046" t="s">
        <v>24</v>
      </c>
      <c r="M5046" t="s">
        <v>143</v>
      </c>
      <c r="N5046" t="s">
        <v>83</v>
      </c>
      <c r="O5046" s="2">
        <v>45078.295451388891</v>
      </c>
      <c r="R5046" t="str">
        <f t="shared" ca="1" si="78"/>
        <v>Priya</v>
      </c>
      <c r="S5046" t="str">
        <f>IFERROR(TEXT(DATEVALUE(LEFT(Table1[[#This Row],[Date of Purchase]],10)), "MMMM"), TEXT(Table1[[#This Row],[Date of Purchase]], "MMMM"))</f>
        <v>February</v>
      </c>
      <c r="T5046" t="str">
        <f>IF(OR(
  AND(Table1[[#This Row],[Ticket Priority]]="Critical", Table1[[#This Row],[Ticket Status]]&lt;&gt;"Closed"),
  AND(Table1[[#This Row],[Ticket Priority]]="High", Table1[[#This Row],[Ticket Status]]="Open")
), "Yes", "No")</f>
        <v>No</v>
      </c>
      <c r="U5046" s="4" t="str">
        <f>IF(Table1[[#This Row],[Ticket Status]]="Closed","Yes","No")</f>
        <v>No</v>
      </c>
      <c r="V5046" s="4" t="str">
        <f>IF(Table1[[#This Row],[Ticket Status]]="Pending Customer Response","Yes","No")</f>
        <v>Yes</v>
      </c>
      <c r="W5046" s="5">
        <f ca="1">COUNTIFS(Table1[Agent_name],Table1[[#This Row],[Agent_name]],Table1[Month],Table1[[#This Row],[Month]])/160</f>
        <v>0.44374999999999998</v>
      </c>
    </row>
    <row r="5047" spans="1:23" x14ac:dyDescent="0.25">
      <c r="A5047">
        <v>5046</v>
      </c>
      <c r="B5047" t="s">
        <v>16418</v>
      </c>
      <c r="C5047" t="s">
        <v>16419</v>
      </c>
      <c r="D5047">
        <v>38</v>
      </c>
      <c r="E5047" t="s">
        <v>29</v>
      </c>
      <c r="F5047" t="s">
        <v>485</v>
      </c>
      <c r="G5047" s="1">
        <v>44313</v>
      </c>
      <c r="H5047" t="s">
        <v>67</v>
      </c>
      <c r="I5047" t="s">
        <v>37</v>
      </c>
      <c r="J5047" s="3" t="s">
        <v>16420</v>
      </c>
      <c r="K5047" t="s">
        <v>24</v>
      </c>
      <c r="M5047" t="s">
        <v>89</v>
      </c>
      <c r="N5047" t="s">
        <v>26</v>
      </c>
      <c r="O5047" s="2">
        <v>45078.63921296296</v>
      </c>
      <c r="R5047" t="str">
        <f t="shared" ca="1" si="78"/>
        <v>Aisha</v>
      </c>
      <c r="S5047" t="str">
        <f>IFERROR(TEXT(DATEVALUE(LEFT(Table1[[#This Row],[Date of Purchase]],10)), "MMMM"), TEXT(Table1[[#This Row],[Date of Purchase]], "MMMM"))</f>
        <v>April</v>
      </c>
      <c r="T5047" t="str">
        <f>IF(OR(
  AND(Table1[[#This Row],[Ticket Priority]]="Critical", Table1[[#This Row],[Ticket Status]]&lt;&gt;"Closed"),
  AND(Table1[[#This Row],[Ticket Priority]]="High", Table1[[#This Row],[Ticket Status]]="Open")
), "Yes", "No")</f>
        <v>No</v>
      </c>
      <c r="U5047" s="4" t="str">
        <f>IF(Table1[[#This Row],[Ticket Status]]="Closed","Yes","No")</f>
        <v>No</v>
      </c>
      <c r="V5047" s="4" t="str">
        <f>IF(Table1[[#This Row],[Ticket Status]]="Pending Customer Response","Yes","No")</f>
        <v>Yes</v>
      </c>
      <c r="W5047" s="5">
        <f ca="1">COUNTIFS(Table1[Agent_name],Table1[[#This Row],[Agent_name]],Table1[Month],Table1[[#This Row],[Month]])/160</f>
        <v>0.81874999999999998</v>
      </c>
    </row>
    <row r="5048" spans="1:23" x14ac:dyDescent="0.25">
      <c r="A5048">
        <v>5047</v>
      </c>
      <c r="B5048" t="s">
        <v>16421</v>
      </c>
      <c r="C5048" t="s">
        <v>16422</v>
      </c>
      <c r="D5048">
        <v>32</v>
      </c>
      <c r="E5048" t="s">
        <v>29</v>
      </c>
      <c r="F5048" t="s">
        <v>134</v>
      </c>
      <c r="G5048" s="1">
        <v>44154</v>
      </c>
      <c r="H5048" t="s">
        <v>59</v>
      </c>
      <c r="I5048" t="s">
        <v>31</v>
      </c>
      <c r="J5048" s="3" t="s">
        <v>16423</v>
      </c>
      <c r="K5048" t="s">
        <v>39</v>
      </c>
      <c r="L5048" t="s">
        <v>16424</v>
      </c>
      <c r="M5048" t="s">
        <v>143</v>
      </c>
      <c r="N5048" t="s">
        <v>83</v>
      </c>
      <c r="O5048" s="2">
        <v>45078.456597222219</v>
      </c>
      <c r="P5048" s="2">
        <v>45078.519097222219</v>
      </c>
      <c r="Q5048">
        <v>3</v>
      </c>
      <c r="R5048" t="str">
        <f t="shared" ca="1" si="78"/>
        <v>Divya</v>
      </c>
      <c r="S5048" t="str">
        <f>IFERROR(TEXT(DATEVALUE(LEFT(Table1[[#This Row],[Date of Purchase]],10)), "MMMM"), TEXT(Table1[[#This Row],[Date of Purchase]], "MMMM"))</f>
        <v>November</v>
      </c>
      <c r="T5048" t="str">
        <f>IF(OR(
  AND(Table1[[#This Row],[Ticket Priority]]="Critical", Table1[[#This Row],[Ticket Status]]&lt;&gt;"Closed"),
  AND(Table1[[#This Row],[Ticket Priority]]="High", Table1[[#This Row],[Ticket Status]]="Open")
), "Yes", "No")</f>
        <v>No</v>
      </c>
      <c r="U5048" s="4" t="str">
        <f>IF(Table1[[#This Row],[Ticket Status]]="Closed","Yes","No")</f>
        <v>Yes</v>
      </c>
      <c r="V5048" s="4" t="str">
        <f>IF(Table1[[#This Row],[Ticket Status]]="Pending Customer Response","Yes","No")</f>
        <v>No</v>
      </c>
      <c r="W5048" s="5">
        <f ca="1">COUNTIFS(Table1[Agent_name],Table1[[#This Row],[Agent_name]],Table1[Month],Table1[[#This Row],[Month]])/160</f>
        <v>0.24374999999999999</v>
      </c>
    </row>
    <row r="5049" spans="1:23" x14ac:dyDescent="0.25">
      <c r="A5049">
        <v>5048</v>
      </c>
      <c r="B5049" t="s">
        <v>16425</v>
      </c>
      <c r="C5049" t="s">
        <v>16426</v>
      </c>
      <c r="D5049">
        <v>42</v>
      </c>
      <c r="E5049" t="s">
        <v>29</v>
      </c>
      <c r="F5049" t="s">
        <v>149</v>
      </c>
      <c r="G5049" s="1">
        <v>44431</v>
      </c>
      <c r="H5049" t="s">
        <v>45</v>
      </c>
      <c r="I5049" t="s">
        <v>141</v>
      </c>
      <c r="J5049" s="3" t="s">
        <v>16427</v>
      </c>
      <c r="K5049" t="s">
        <v>39</v>
      </c>
      <c r="L5049" t="s">
        <v>16428</v>
      </c>
      <c r="M5049" t="s">
        <v>41</v>
      </c>
      <c r="N5049" t="s">
        <v>55</v>
      </c>
      <c r="O5049" s="2">
        <v>45078.427442129629</v>
      </c>
      <c r="P5049" s="2">
        <v>45078.42396990741</v>
      </c>
      <c r="Q5049">
        <v>4</v>
      </c>
      <c r="R5049" t="str">
        <f t="shared" ca="1" si="78"/>
        <v>Aisha</v>
      </c>
      <c r="S5049" t="str">
        <f>IFERROR(TEXT(DATEVALUE(LEFT(Table1[[#This Row],[Date of Purchase]],10)), "MMMM"), TEXT(Table1[[#This Row],[Date of Purchase]], "MMMM"))</f>
        <v>August</v>
      </c>
      <c r="T5049" t="str">
        <f>IF(OR(
  AND(Table1[[#This Row],[Ticket Priority]]="Critical", Table1[[#This Row],[Ticket Status]]&lt;&gt;"Closed"),
  AND(Table1[[#This Row],[Ticket Priority]]="High", Table1[[#This Row],[Ticket Status]]="Open")
), "Yes", "No")</f>
        <v>No</v>
      </c>
      <c r="U5049" s="4" t="str">
        <f>IF(Table1[[#This Row],[Ticket Status]]="Closed","Yes","No")</f>
        <v>Yes</v>
      </c>
      <c r="V5049" s="4" t="str">
        <f>IF(Table1[[#This Row],[Ticket Status]]="Pending Customer Response","Yes","No")</f>
        <v>No</v>
      </c>
      <c r="W5049" s="5">
        <f ca="1">COUNTIFS(Table1[Agent_name],Table1[[#This Row],[Agent_name]],Table1[Month],Table1[[#This Row],[Month]])/160</f>
        <v>0.86250000000000004</v>
      </c>
    </row>
    <row r="5050" spans="1:23" x14ac:dyDescent="0.25">
      <c r="A5050">
        <v>5049</v>
      </c>
      <c r="B5050" t="s">
        <v>16429</v>
      </c>
      <c r="C5050" t="s">
        <v>16430</v>
      </c>
      <c r="D5050">
        <v>68</v>
      </c>
      <c r="E5050" t="s">
        <v>19</v>
      </c>
      <c r="F5050" t="s">
        <v>173</v>
      </c>
      <c r="G5050" s="1">
        <v>44333</v>
      </c>
      <c r="H5050" t="s">
        <v>45</v>
      </c>
      <c r="I5050" t="s">
        <v>46</v>
      </c>
      <c r="J5050" s="3" t="s">
        <v>16431</v>
      </c>
      <c r="K5050" t="s">
        <v>62</v>
      </c>
      <c r="M5050" t="s">
        <v>41</v>
      </c>
      <c r="N5050" t="s">
        <v>33</v>
      </c>
      <c r="R5050" t="str">
        <f t="shared" ca="1" si="78"/>
        <v>Divya</v>
      </c>
      <c r="S5050" t="str">
        <f>IFERROR(TEXT(DATEVALUE(LEFT(Table1[[#This Row],[Date of Purchase]],10)), "MMMM"), TEXT(Table1[[#This Row],[Date of Purchase]], "MMMM"))</f>
        <v>May</v>
      </c>
      <c r="T5050" t="str">
        <f>IF(OR(
  AND(Table1[[#This Row],[Ticket Priority]]="Critical", Table1[[#This Row],[Ticket Status]]&lt;&gt;"Closed"),
  AND(Table1[[#This Row],[Ticket Priority]]="High", Table1[[#This Row],[Ticket Status]]="Open")
), "Yes", "No")</f>
        <v>No</v>
      </c>
      <c r="U5050" s="4" t="str">
        <f>IF(Table1[[#This Row],[Ticket Status]]="Closed","Yes","No")</f>
        <v>No</v>
      </c>
      <c r="V5050" s="4" t="str">
        <f>IF(Table1[[#This Row],[Ticket Status]]="Pending Customer Response","Yes","No")</f>
        <v>No</v>
      </c>
      <c r="W5050" s="5">
        <f ca="1">COUNTIFS(Table1[Agent_name],Table1[[#This Row],[Agent_name]],Table1[Month],Table1[[#This Row],[Month]])/160</f>
        <v>0.23125000000000001</v>
      </c>
    </row>
    <row r="5051" spans="1:23" x14ac:dyDescent="0.25">
      <c r="A5051">
        <v>5050</v>
      </c>
      <c r="B5051" t="s">
        <v>16432</v>
      </c>
      <c r="C5051" t="s">
        <v>16433</v>
      </c>
      <c r="D5051">
        <v>32</v>
      </c>
      <c r="E5051" t="s">
        <v>19</v>
      </c>
      <c r="F5051" t="s">
        <v>219</v>
      </c>
      <c r="G5051" s="1">
        <v>44229</v>
      </c>
      <c r="H5051" t="s">
        <v>66</v>
      </c>
      <c r="I5051" t="s">
        <v>93</v>
      </c>
      <c r="J5051" s="3" t="s">
        <v>16434</v>
      </c>
      <c r="K5051" t="s">
        <v>24</v>
      </c>
      <c r="M5051" t="s">
        <v>25</v>
      </c>
      <c r="N5051" t="s">
        <v>83</v>
      </c>
      <c r="O5051" s="2">
        <v>45078.412187499998</v>
      </c>
      <c r="R5051" t="str">
        <f t="shared" ca="1" si="78"/>
        <v>Divya</v>
      </c>
      <c r="S5051" t="str">
        <f>IFERROR(TEXT(DATEVALUE(LEFT(Table1[[#This Row],[Date of Purchase]],10)), "MMMM"), TEXT(Table1[[#This Row],[Date of Purchase]], "MMMM"))</f>
        <v>February</v>
      </c>
      <c r="T5051" t="str">
        <f>IF(OR(
  AND(Table1[[#This Row],[Ticket Priority]]="Critical", Table1[[#This Row],[Ticket Status]]&lt;&gt;"Closed"),
  AND(Table1[[#This Row],[Ticket Priority]]="High", Table1[[#This Row],[Ticket Status]]="Open")
), "Yes", "No")</f>
        <v>Yes</v>
      </c>
      <c r="U5051" s="4" t="str">
        <f>IF(Table1[[#This Row],[Ticket Status]]="Closed","Yes","No")</f>
        <v>No</v>
      </c>
      <c r="V5051" s="4" t="str">
        <f>IF(Table1[[#This Row],[Ticket Status]]="Pending Customer Response","Yes","No")</f>
        <v>Yes</v>
      </c>
      <c r="W5051" s="5">
        <f ca="1">COUNTIFS(Table1[Agent_name],Table1[[#This Row],[Agent_name]],Table1[Month],Table1[[#This Row],[Month]])/160</f>
        <v>0.25624999999999998</v>
      </c>
    </row>
    <row r="5052" spans="1:23" x14ac:dyDescent="0.25">
      <c r="A5052">
        <v>5051</v>
      </c>
      <c r="B5052" t="s">
        <v>16435</v>
      </c>
      <c r="C5052" t="s">
        <v>16436</v>
      </c>
      <c r="D5052">
        <v>26</v>
      </c>
      <c r="E5052" t="s">
        <v>58</v>
      </c>
      <c r="F5052" t="s">
        <v>92</v>
      </c>
      <c r="G5052" s="1">
        <v>44038</v>
      </c>
      <c r="H5052" t="s">
        <v>59</v>
      </c>
      <c r="I5052" t="s">
        <v>22</v>
      </c>
      <c r="J5052" s="3" t="s">
        <v>16437</v>
      </c>
      <c r="K5052" t="s">
        <v>24</v>
      </c>
      <c r="M5052" t="s">
        <v>25</v>
      </c>
      <c r="N5052" t="s">
        <v>55</v>
      </c>
      <c r="O5052" s="2">
        <v>45078.12054398148</v>
      </c>
      <c r="R5052" t="str">
        <f t="shared" ca="1" si="78"/>
        <v>Sara</v>
      </c>
      <c r="S5052" t="str">
        <f>IFERROR(TEXT(DATEVALUE(LEFT(Table1[[#This Row],[Date of Purchase]],10)), "MMMM"), TEXT(Table1[[#This Row],[Date of Purchase]], "MMMM"))</f>
        <v>July</v>
      </c>
      <c r="T5052" t="str">
        <f>IF(OR(
  AND(Table1[[#This Row],[Ticket Priority]]="Critical", Table1[[#This Row],[Ticket Status]]&lt;&gt;"Closed"),
  AND(Table1[[#This Row],[Ticket Priority]]="High", Table1[[#This Row],[Ticket Status]]="Open")
), "Yes", "No")</f>
        <v>Yes</v>
      </c>
      <c r="U5052" s="4" t="str">
        <f>IF(Table1[[#This Row],[Ticket Status]]="Closed","Yes","No")</f>
        <v>No</v>
      </c>
      <c r="V5052" s="4" t="str">
        <f>IF(Table1[[#This Row],[Ticket Status]]="Pending Customer Response","Yes","No")</f>
        <v>Yes</v>
      </c>
      <c r="W5052" s="5">
        <f ca="1">COUNTIFS(Table1[Agent_name],Table1[[#This Row],[Agent_name]],Table1[Month],Table1[[#This Row],[Month]])/160</f>
        <v>0.6875</v>
      </c>
    </row>
    <row r="5053" spans="1:23" x14ac:dyDescent="0.25">
      <c r="A5053">
        <v>5052</v>
      </c>
      <c r="B5053" t="s">
        <v>16438</v>
      </c>
      <c r="C5053" t="s">
        <v>16439</v>
      </c>
      <c r="D5053">
        <v>70</v>
      </c>
      <c r="E5053" t="s">
        <v>58</v>
      </c>
      <c r="F5053" t="s">
        <v>249</v>
      </c>
      <c r="G5053" s="1">
        <v>43896</v>
      </c>
      <c r="H5053" t="s">
        <v>66</v>
      </c>
      <c r="I5053" t="s">
        <v>72</v>
      </c>
      <c r="J5053" s="3" t="s">
        <v>16440</v>
      </c>
      <c r="K5053" t="s">
        <v>24</v>
      </c>
      <c r="M5053" t="s">
        <v>25</v>
      </c>
      <c r="N5053" t="s">
        <v>55</v>
      </c>
      <c r="O5053" s="2">
        <v>45078.253206018519</v>
      </c>
      <c r="R5053" t="str">
        <f t="shared" ca="1" si="78"/>
        <v>Mohit</v>
      </c>
      <c r="S5053" t="str">
        <f>IFERROR(TEXT(DATEVALUE(LEFT(Table1[[#This Row],[Date of Purchase]],10)), "MMMM"), TEXT(Table1[[#This Row],[Date of Purchase]], "MMMM"))</f>
        <v>March</v>
      </c>
      <c r="T5053" t="str">
        <f>IF(OR(
  AND(Table1[[#This Row],[Ticket Priority]]="Critical", Table1[[#This Row],[Ticket Status]]&lt;&gt;"Closed"),
  AND(Table1[[#This Row],[Ticket Priority]]="High", Table1[[#This Row],[Ticket Status]]="Open")
), "Yes", "No")</f>
        <v>Yes</v>
      </c>
      <c r="U5053" s="4" t="str">
        <f>IF(Table1[[#This Row],[Ticket Status]]="Closed","Yes","No")</f>
        <v>No</v>
      </c>
      <c r="V5053" s="4" t="str">
        <f>IF(Table1[[#This Row],[Ticket Status]]="Pending Customer Response","Yes","No")</f>
        <v>Yes</v>
      </c>
      <c r="W5053" s="5">
        <f ca="1">COUNTIFS(Table1[Agent_name],Table1[[#This Row],[Agent_name]],Table1[Month],Table1[[#This Row],[Month]])/160</f>
        <v>0.45624999999999999</v>
      </c>
    </row>
    <row r="5054" spans="1:23" x14ac:dyDescent="0.25">
      <c r="A5054">
        <v>5053</v>
      </c>
      <c r="B5054" t="s">
        <v>16441</v>
      </c>
      <c r="C5054" t="s">
        <v>16442</v>
      </c>
      <c r="D5054">
        <v>44</v>
      </c>
      <c r="E5054" t="s">
        <v>19</v>
      </c>
      <c r="F5054" t="s">
        <v>129</v>
      </c>
      <c r="G5054" s="1">
        <v>44502</v>
      </c>
      <c r="H5054" t="s">
        <v>67</v>
      </c>
      <c r="I5054" t="s">
        <v>22</v>
      </c>
      <c r="J5054" s="3" t="s">
        <v>16443</v>
      </c>
      <c r="K5054" t="s">
        <v>62</v>
      </c>
      <c r="M5054" t="s">
        <v>89</v>
      </c>
      <c r="N5054" t="s">
        <v>83</v>
      </c>
      <c r="R5054" t="str">
        <f t="shared" ca="1" si="78"/>
        <v>Arjun</v>
      </c>
      <c r="S5054" t="str">
        <f>IFERROR(TEXT(DATEVALUE(LEFT(Table1[[#This Row],[Date of Purchase]],10)), "MMMM"), TEXT(Table1[[#This Row],[Date of Purchase]], "MMMM"))</f>
        <v>November</v>
      </c>
      <c r="T5054" t="str">
        <f>IF(OR(
  AND(Table1[[#This Row],[Ticket Priority]]="Critical", Table1[[#This Row],[Ticket Status]]&lt;&gt;"Closed"),
  AND(Table1[[#This Row],[Ticket Priority]]="High", Table1[[#This Row],[Ticket Status]]="Open")
), "Yes", "No")</f>
        <v>Yes</v>
      </c>
      <c r="U5054" s="4" t="str">
        <f>IF(Table1[[#This Row],[Ticket Status]]="Closed","Yes","No")</f>
        <v>No</v>
      </c>
      <c r="V5054" s="4" t="str">
        <f>IF(Table1[[#This Row],[Ticket Status]]="Pending Customer Response","Yes","No")</f>
        <v>No</v>
      </c>
      <c r="W5054" s="5">
        <f ca="1">COUNTIFS(Table1[Agent_name],Table1[[#This Row],[Agent_name]],Table1[Month],Table1[[#This Row],[Month]])/160</f>
        <v>0.23749999999999999</v>
      </c>
    </row>
    <row r="5055" spans="1:23" x14ac:dyDescent="0.25">
      <c r="A5055">
        <v>5054</v>
      </c>
      <c r="B5055" t="s">
        <v>16444</v>
      </c>
      <c r="C5055" t="s">
        <v>16445</v>
      </c>
      <c r="D5055">
        <v>20</v>
      </c>
      <c r="E5055" t="s">
        <v>19</v>
      </c>
      <c r="F5055" t="s">
        <v>485</v>
      </c>
      <c r="G5055" s="1">
        <v>44086</v>
      </c>
      <c r="H5055" t="s">
        <v>67</v>
      </c>
      <c r="I5055" t="s">
        <v>60</v>
      </c>
      <c r="J5055" s="3" t="s">
        <v>16446</v>
      </c>
      <c r="K5055" t="s">
        <v>39</v>
      </c>
      <c r="L5055" t="s">
        <v>16447</v>
      </c>
      <c r="M5055" t="s">
        <v>41</v>
      </c>
      <c r="N5055" t="s">
        <v>55</v>
      </c>
      <c r="O5055" s="2">
        <v>45078.765046296299</v>
      </c>
      <c r="P5055" s="2">
        <v>45078.323379629626</v>
      </c>
      <c r="Q5055">
        <v>3</v>
      </c>
      <c r="R5055" t="str">
        <f t="shared" ca="1" si="78"/>
        <v>Sara</v>
      </c>
      <c r="S5055" t="str">
        <f>IFERROR(TEXT(DATEVALUE(LEFT(Table1[[#This Row],[Date of Purchase]],10)), "MMMM"), TEXT(Table1[[#This Row],[Date of Purchase]], "MMMM"))</f>
        <v>September</v>
      </c>
      <c r="T5055" t="str">
        <f>IF(OR(
  AND(Table1[[#This Row],[Ticket Priority]]="Critical", Table1[[#This Row],[Ticket Status]]&lt;&gt;"Closed"),
  AND(Table1[[#This Row],[Ticket Priority]]="High", Table1[[#This Row],[Ticket Status]]="Open")
), "Yes", "No")</f>
        <v>No</v>
      </c>
      <c r="U5055" s="4" t="str">
        <f>IF(Table1[[#This Row],[Ticket Status]]="Closed","Yes","No")</f>
        <v>Yes</v>
      </c>
      <c r="V5055" s="4" t="str">
        <f>IF(Table1[[#This Row],[Ticket Status]]="Pending Customer Response","Yes","No")</f>
        <v>No</v>
      </c>
      <c r="W5055" s="5">
        <f ca="1">COUNTIFS(Table1[Agent_name],Table1[[#This Row],[Agent_name]],Table1[Month],Table1[[#This Row],[Month]])/160</f>
        <v>0.65</v>
      </c>
    </row>
    <row r="5056" spans="1:23" x14ac:dyDescent="0.25">
      <c r="A5056">
        <v>5055</v>
      </c>
      <c r="B5056" t="s">
        <v>16448</v>
      </c>
      <c r="C5056" t="s">
        <v>16449</v>
      </c>
      <c r="D5056">
        <v>36</v>
      </c>
      <c r="E5056" t="s">
        <v>58</v>
      </c>
      <c r="F5056" t="s">
        <v>117</v>
      </c>
      <c r="G5056" s="1">
        <v>43968</v>
      </c>
      <c r="H5056" t="s">
        <v>21</v>
      </c>
      <c r="I5056" t="s">
        <v>52</v>
      </c>
      <c r="J5056" s="3" t="s">
        <v>16450</v>
      </c>
      <c r="K5056" t="s">
        <v>24</v>
      </c>
      <c r="M5056" t="s">
        <v>41</v>
      </c>
      <c r="N5056" t="s">
        <v>26</v>
      </c>
      <c r="O5056" s="2">
        <v>45077.998391203706</v>
      </c>
      <c r="R5056" t="str">
        <f t="shared" ca="1" si="78"/>
        <v>Ravi</v>
      </c>
      <c r="S5056" t="str">
        <f>IFERROR(TEXT(DATEVALUE(LEFT(Table1[[#This Row],[Date of Purchase]],10)), "MMMM"), TEXT(Table1[[#This Row],[Date of Purchase]], "MMMM"))</f>
        <v>May</v>
      </c>
      <c r="T5056" t="str">
        <f>IF(OR(
  AND(Table1[[#This Row],[Ticket Priority]]="Critical", Table1[[#This Row],[Ticket Status]]&lt;&gt;"Closed"),
  AND(Table1[[#This Row],[Ticket Priority]]="High", Table1[[#This Row],[Ticket Status]]="Open")
), "Yes", "No")</f>
        <v>No</v>
      </c>
      <c r="U5056" s="4" t="str">
        <f>IF(Table1[[#This Row],[Ticket Status]]="Closed","Yes","No")</f>
        <v>No</v>
      </c>
      <c r="V5056" s="4" t="str">
        <f>IF(Table1[[#This Row],[Ticket Status]]="Pending Customer Response","Yes","No")</f>
        <v>Yes</v>
      </c>
      <c r="W5056" s="5">
        <f ca="1">COUNTIFS(Table1[Agent_name],Table1[[#This Row],[Agent_name]],Table1[Month],Table1[[#This Row],[Month]])/160</f>
        <v>0.67500000000000004</v>
      </c>
    </row>
    <row r="5057" spans="1:23" x14ac:dyDescent="0.25">
      <c r="A5057">
        <v>5056</v>
      </c>
      <c r="B5057" t="s">
        <v>16451</v>
      </c>
      <c r="C5057" t="s">
        <v>16452</v>
      </c>
      <c r="D5057">
        <v>70</v>
      </c>
      <c r="E5057" t="s">
        <v>29</v>
      </c>
      <c r="F5057" t="s">
        <v>81</v>
      </c>
      <c r="G5057" s="1">
        <v>44003</v>
      </c>
      <c r="H5057" t="s">
        <v>21</v>
      </c>
      <c r="I5057" t="s">
        <v>113</v>
      </c>
      <c r="J5057" s="3" t="s">
        <v>16453</v>
      </c>
      <c r="K5057" t="s">
        <v>24</v>
      </c>
      <c r="M5057" t="s">
        <v>25</v>
      </c>
      <c r="N5057" t="s">
        <v>83</v>
      </c>
      <c r="O5057" s="2">
        <v>45078.665763888886</v>
      </c>
      <c r="R5057" t="str">
        <f t="shared" ca="1" si="78"/>
        <v>Aisha</v>
      </c>
      <c r="S5057" t="str">
        <f>IFERROR(TEXT(DATEVALUE(LEFT(Table1[[#This Row],[Date of Purchase]],10)), "MMMM"), TEXT(Table1[[#This Row],[Date of Purchase]], "MMMM"))</f>
        <v>June</v>
      </c>
      <c r="T5057" t="str">
        <f>IF(OR(
  AND(Table1[[#This Row],[Ticket Priority]]="Critical", Table1[[#This Row],[Ticket Status]]&lt;&gt;"Closed"),
  AND(Table1[[#This Row],[Ticket Priority]]="High", Table1[[#This Row],[Ticket Status]]="Open")
), "Yes", "No")</f>
        <v>Yes</v>
      </c>
      <c r="U5057" s="4" t="str">
        <f>IF(Table1[[#This Row],[Ticket Status]]="Closed","Yes","No")</f>
        <v>No</v>
      </c>
      <c r="V5057" s="4" t="str">
        <f>IF(Table1[[#This Row],[Ticket Status]]="Pending Customer Response","Yes","No")</f>
        <v>Yes</v>
      </c>
      <c r="W5057" s="5">
        <f ca="1">COUNTIFS(Table1[Agent_name],Table1[[#This Row],[Agent_name]],Table1[Month],Table1[[#This Row],[Month]])/160</f>
        <v>0.89375000000000004</v>
      </c>
    </row>
    <row r="5058" spans="1:23" x14ac:dyDescent="0.25">
      <c r="A5058">
        <v>5057</v>
      </c>
      <c r="B5058" t="s">
        <v>16454</v>
      </c>
      <c r="C5058" t="s">
        <v>16455</v>
      </c>
      <c r="D5058">
        <v>42</v>
      </c>
      <c r="E5058" t="s">
        <v>29</v>
      </c>
      <c r="F5058" t="s">
        <v>249</v>
      </c>
      <c r="G5058" s="1">
        <v>44532</v>
      </c>
      <c r="H5058" t="s">
        <v>67</v>
      </c>
      <c r="I5058" t="s">
        <v>113</v>
      </c>
      <c r="J5058" s="3" t="s">
        <v>16456</v>
      </c>
      <c r="K5058" t="s">
        <v>62</v>
      </c>
      <c r="M5058" t="s">
        <v>41</v>
      </c>
      <c r="N5058" t="s">
        <v>33</v>
      </c>
      <c r="R5058" t="str">
        <f t="shared" ref="R5058:R5121" ca="1" si="79">CHOOSE(
RANDBETWEEN(1,20),
"Aisha","Aisha","Aisha","Aisha",
"Ravi","Ravi","Ravi",
"Sara","Sara","Sara",
"Mohit","Mohit",
"Priya","Priya",
"Arjun",
"Neha","Rahul","Divya","Karan","Meera","Sanjay"
)</f>
        <v>Mohit</v>
      </c>
      <c r="S5058" t="str">
        <f>IFERROR(TEXT(DATEVALUE(LEFT(Table1[[#This Row],[Date of Purchase]],10)), "MMMM"), TEXT(Table1[[#This Row],[Date of Purchase]], "MMMM"))</f>
        <v>December</v>
      </c>
      <c r="T5058" t="str">
        <f>IF(OR(
  AND(Table1[[#This Row],[Ticket Priority]]="Critical", Table1[[#This Row],[Ticket Status]]&lt;&gt;"Closed"),
  AND(Table1[[#This Row],[Ticket Priority]]="High", Table1[[#This Row],[Ticket Status]]="Open")
), "Yes", "No")</f>
        <v>No</v>
      </c>
      <c r="U5058" s="4" t="str">
        <f>IF(Table1[[#This Row],[Ticket Status]]="Closed","Yes","No")</f>
        <v>No</v>
      </c>
      <c r="V5058" s="4" t="str">
        <f>IF(Table1[[#This Row],[Ticket Status]]="Pending Customer Response","Yes","No")</f>
        <v>No</v>
      </c>
      <c r="W5058" s="5">
        <f ca="1">COUNTIFS(Table1[Agent_name],Table1[[#This Row],[Agent_name]],Table1[Month],Table1[[#This Row],[Month]])/160</f>
        <v>0.44374999999999998</v>
      </c>
    </row>
    <row r="5059" spans="1:23" x14ac:dyDescent="0.25">
      <c r="A5059">
        <v>5058</v>
      </c>
      <c r="B5059" t="s">
        <v>16457</v>
      </c>
      <c r="C5059" t="s">
        <v>16458</v>
      </c>
      <c r="D5059">
        <v>64</v>
      </c>
      <c r="E5059" t="s">
        <v>58</v>
      </c>
      <c r="F5059" t="s">
        <v>456</v>
      </c>
      <c r="G5059" s="1">
        <v>44307</v>
      </c>
      <c r="H5059" t="s">
        <v>45</v>
      </c>
      <c r="I5059" t="s">
        <v>99</v>
      </c>
      <c r="J5059" s="3" t="s">
        <v>16459</v>
      </c>
      <c r="K5059" t="s">
        <v>24</v>
      </c>
      <c r="M5059" t="s">
        <v>143</v>
      </c>
      <c r="N5059" t="s">
        <v>33</v>
      </c>
      <c r="O5059" s="2">
        <v>45078.148449074077</v>
      </c>
      <c r="R5059" t="str">
        <f t="shared" ca="1" si="79"/>
        <v>Sara</v>
      </c>
      <c r="S5059" t="str">
        <f>IFERROR(TEXT(DATEVALUE(LEFT(Table1[[#This Row],[Date of Purchase]],10)), "MMMM"), TEXT(Table1[[#This Row],[Date of Purchase]], "MMMM"))</f>
        <v>April</v>
      </c>
      <c r="T5059" t="str">
        <f>IF(OR(
  AND(Table1[[#This Row],[Ticket Priority]]="Critical", Table1[[#This Row],[Ticket Status]]&lt;&gt;"Closed"),
  AND(Table1[[#This Row],[Ticket Priority]]="High", Table1[[#This Row],[Ticket Status]]="Open")
), "Yes", "No")</f>
        <v>No</v>
      </c>
      <c r="U5059" s="4" t="str">
        <f>IF(Table1[[#This Row],[Ticket Status]]="Closed","Yes","No")</f>
        <v>No</v>
      </c>
      <c r="V5059" s="4" t="str">
        <f>IF(Table1[[#This Row],[Ticket Status]]="Pending Customer Response","Yes","No")</f>
        <v>Yes</v>
      </c>
      <c r="W5059" s="5">
        <f ca="1">COUNTIFS(Table1[Agent_name],Table1[[#This Row],[Agent_name]],Table1[Month],Table1[[#This Row],[Month]])/160</f>
        <v>0.75624999999999998</v>
      </c>
    </row>
    <row r="5060" spans="1:23" x14ac:dyDescent="0.25">
      <c r="A5060">
        <v>5059</v>
      </c>
      <c r="B5060" t="s">
        <v>16460</v>
      </c>
      <c r="C5060" t="s">
        <v>16461</v>
      </c>
      <c r="D5060">
        <v>55</v>
      </c>
      <c r="E5060" t="s">
        <v>19</v>
      </c>
      <c r="F5060" t="s">
        <v>86</v>
      </c>
      <c r="G5060" s="1">
        <v>44521</v>
      </c>
      <c r="H5060" t="s">
        <v>66</v>
      </c>
      <c r="I5060" t="s">
        <v>22</v>
      </c>
      <c r="J5060" s="3" t="s">
        <v>16462</v>
      </c>
      <c r="K5060" t="s">
        <v>39</v>
      </c>
      <c r="L5060" t="s">
        <v>16463</v>
      </c>
      <c r="M5060" t="s">
        <v>143</v>
      </c>
      <c r="N5060" t="s">
        <v>33</v>
      </c>
      <c r="O5060" s="2">
        <v>45078.813726851855</v>
      </c>
      <c r="P5060" s="2">
        <v>45078.19358796296</v>
      </c>
      <c r="Q5060">
        <v>2</v>
      </c>
      <c r="R5060" t="str">
        <f t="shared" ca="1" si="79"/>
        <v>Priya</v>
      </c>
      <c r="S5060" t="str">
        <f>IFERROR(TEXT(DATEVALUE(LEFT(Table1[[#This Row],[Date of Purchase]],10)), "MMMM"), TEXT(Table1[[#This Row],[Date of Purchase]], "MMMM"))</f>
        <v>November</v>
      </c>
      <c r="T5060" t="str">
        <f>IF(OR(
  AND(Table1[[#This Row],[Ticket Priority]]="Critical", Table1[[#This Row],[Ticket Status]]&lt;&gt;"Closed"),
  AND(Table1[[#This Row],[Ticket Priority]]="High", Table1[[#This Row],[Ticket Status]]="Open")
), "Yes", "No")</f>
        <v>No</v>
      </c>
      <c r="U5060" s="4" t="str">
        <f>IF(Table1[[#This Row],[Ticket Status]]="Closed","Yes","No")</f>
        <v>Yes</v>
      </c>
      <c r="V5060" s="4" t="str">
        <f>IF(Table1[[#This Row],[Ticket Status]]="Pending Customer Response","Yes","No")</f>
        <v>No</v>
      </c>
      <c r="W5060" s="5">
        <f ca="1">COUNTIFS(Table1[Agent_name],Table1[[#This Row],[Agent_name]],Table1[Month],Table1[[#This Row],[Month]])/160</f>
        <v>0.41249999999999998</v>
      </c>
    </row>
    <row r="5061" spans="1:23" x14ac:dyDescent="0.25">
      <c r="A5061">
        <v>5060</v>
      </c>
      <c r="B5061" t="s">
        <v>16464</v>
      </c>
      <c r="C5061" t="s">
        <v>16465</v>
      </c>
      <c r="D5061">
        <v>70</v>
      </c>
      <c r="E5061" t="s">
        <v>58</v>
      </c>
      <c r="F5061" t="s">
        <v>249</v>
      </c>
      <c r="G5061" s="1">
        <v>44269</v>
      </c>
      <c r="H5061" t="s">
        <v>67</v>
      </c>
      <c r="I5061" t="s">
        <v>99</v>
      </c>
      <c r="J5061" s="3" t="s">
        <v>16466</v>
      </c>
      <c r="K5061" t="s">
        <v>62</v>
      </c>
      <c r="M5061" t="s">
        <v>25</v>
      </c>
      <c r="N5061" t="s">
        <v>83</v>
      </c>
      <c r="R5061" t="str">
        <f t="shared" ca="1" si="79"/>
        <v>Karan</v>
      </c>
      <c r="S5061" t="str">
        <f>IFERROR(TEXT(DATEVALUE(LEFT(Table1[[#This Row],[Date of Purchase]],10)), "MMMM"), TEXT(Table1[[#This Row],[Date of Purchase]], "MMMM"))</f>
        <v>March</v>
      </c>
      <c r="T5061" t="str">
        <f>IF(OR(
  AND(Table1[[#This Row],[Ticket Priority]]="Critical", Table1[[#This Row],[Ticket Status]]&lt;&gt;"Closed"),
  AND(Table1[[#This Row],[Ticket Priority]]="High", Table1[[#This Row],[Ticket Status]]="Open")
), "Yes", "No")</f>
        <v>Yes</v>
      </c>
      <c r="U5061" s="4" t="str">
        <f>IF(Table1[[#This Row],[Ticket Status]]="Closed","Yes","No")</f>
        <v>No</v>
      </c>
      <c r="V5061" s="4" t="str">
        <f>IF(Table1[[#This Row],[Ticket Status]]="Pending Customer Response","Yes","No")</f>
        <v>No</v>
      </c>
      <c r="W5061" s="5">
        <f ca="1">COUNTIFS(Table1[Agent_name],Table1[[#This Row],[Agent_name]],Table1[Month],Table1[[#This Row],[Month]])/160</f>
        <v>0.21249999999999999</v>
      </c>
    </row>
    <row r="5062" spans="1:23" x14ac:dyDescent="0.25">
      <c r="A5062">
        <v>5061</v>
      </c>
      <c r="B5062" t="s">
        <v>16467</v>
      </c>
      <c r="C5062" t="s">
        <v>16468</v>
      </c>
      <c r="D5062">
        <v>57</v>
      </c>
      <c r="E5062" t="s">
        <v>58</v>
      </c>
      <c r="F5062" t="s">
        <v>317</v>
      </c>
      <c r="G5062" s="1">
        <v>43893</v>
      </c>
      <c r="H5062" t="s">
        <v>67</v>
      </c>
      <c r="I5062" t="s">
        <v>22</v>
      </c>
      <c r="J5062" s="3" t="s">
        <v>16469</v>
      </c>
      <c r="K5062" t="s">
        <v>39</v>
      </c>
      <c r="L5062" t="s">
        <v>16470</v>
      </c>
      <c r="M5062" t="s">
        <v>41</v>
      </c>
      <c r="N5062" t="s">
        <v>33</v>
      </c>
      <c r="O5062" s="2">
        <v>45078.517233796294</v>
      </c>
      <c r="P5062" s="2">
        <v>45078.312372685185</v>
      </c>
      <c r="Q5062">
        <v>3</v>
      </c>
      <c r="R5062" t="str">
        <f t="shared" ca="1" si="79"/>
        <v>Arjun</v>
      </c>
      <c r="S5062" t="str">
        <f>IFERROR(TEXT(DATEVALUE(LEFT(Table1[[#This Row],[Date of Purchase]],10)), "MMMM"), TEXT(Table1[[#This Row],[Date of Purchase]], "MMMM"))</f>
        <v>March</v>
      </c>
      <c r="T5062" t="str">
        <f>IF(OR(
  AND(Table1[[#This Row],[Ticket Priority]]="Critical", Table1[[#This Row],[Ticket Status]]&lt;&gt;"Closed"),
  AND(Table1[[#This Row],[Ticket Priority]]="High", Table1[[#This Row],[Ticket Status]]="Open")
), "Yes", "No")</f>
        <v>No</v>
      </c>
      <c r="U5062" s="4" t="str">
        <f>IF(Table1[[#This Row],[Ticket Status]]="Closed","Yes","No")</f>
        <v>Yes</v>
      </c>
      <c r="V5062" s="4" t="str">
        <f>IF(Table1[[#This Row],[Ticket Status]]="Pending Customer Response","Yes","No")</f>
        <v>No</v>
      </c>
      <c r="W5062" s="5">
        <f ca="1">COUNTIFS(Table1[Agent_name],Table1[[#This Row],[Agent_name]],Table1[Month],Table1[[#This Row],[Month]])/160</f>
        <v>0.23125000000000001</v>
      </c>
    </row>
    <row r="5063" spans="1:23" x14ac:dyDescent="0.25">
      <c r="A5063">
        <v>5062</v>
      </c>
      <c r="B5063" t="s">
        <v>14358</v>
      </c>
      <c r="C5063" t="s">
        <v>16471</v>
      </c>
      <c r="D5063">
        <v>56</v>
      </c>
      <c r="E5063" t="s">
        <v>58</v>
      </c>
      <c r="F5063" t="s">
        <v>223</v>
      </c>
      <c r="G5063" s="1">
        <v>43937</v>
      </c>
      <c r="H5063" t="s">
        <v>59</v>
      </c>
      <c r="I5063" t="s">
        <v>67</v>
      </c>
      <c r="J5063" s="3" t="s">
        <v>16472</v>
      </c>
      <c r="K5063" t="s">
        <v>24</v>
      </c>
      <c r="M5063" t="s">
        <v>41</v>
      </c>
      <c r="N5063" t="s">
        <v>26</v>
      </c>
      <c r="O5063" s="2">
        <v>45078.920034722221</v>
      </c>
      <c r="R5063" t="str">
        <f t="shared" ca="1" si="79"/>
        <v>Rahul</v>
      </c>
      <c r="S5063" t="str">
        <f>IFERROR(TEXT(DATEVALUE(LEFT(Table1[[#This Row],[Date of Purchase]],10)), "MMMM"), TEXT(Table1[[#This Row],[Date of Purchase]], "MMMM"))</f>
        <v>April</v>
      </c>
      <c r="T5063" t="str">
        <f>IF(OR(
  AND(Table1[[#This Row],[Ticket Priority]]="Critical", Table1[[#This Row],[Ticket Status]]&lt;&gt;"Closed"),
  AND(Table1[[#This Row],[Ticket Priority]]="High", Table1[[#This Row],[Ticket Status]]="Open")
), "Yes", "No")</f>
        <v>No</v>
      </c>
      <c r="U5063" s="4" t="str">
        <f>IF(Table1[[#This Row],[Ticket Status]]="Closed","Yes","No")</f>
        <v>No</v>
      </c>
      <c r="V5063" s="4" t="str">
        <f>IF(Table1[[#This Row],[Ticket Status]]="Pending Customer Response","Yes","No")</f>
        <v>Yes</v>
      </c>
      <c r="W5063" s="5">
        <f ca="1">COUNTIFS(Table1[Agent_name],Table1[[#This Row],[Agent_name]],Table1[Month],Table1[[#This Row],[Month]])/160</f>
        <v>0.25</v>
      </c>
    </row>
    <row r="5064" spans="1:23" x14ac:dyDescent="0.25">
      <c r="A5064">
        <v>5063</v>
      </c>
      <c r="B5064" t="s">
        <v>16473</v>
      </c>
      <c r="C5064" t="s">
        <v>16474</v>
      </c>
      <c r="D5064">
        <v>48</v>
      </c>
      <c r="E5064" t="s">
        <v>19</v>
      </c>
      <c r="F5064" t="s">
        <v>485</v>
      </c>
      <c r="G5064" s="1">
        <v>44467</v>
      </c>
      <c r="H5064" t="s">
        <v>67</v>
      </c>
      <c r="I5064" t="s">
        <v>150</v>
      </c>
      <c r="J5064" s="3" t="s">
        <v>16475</v>
      </c>
      <c r="K5064" t="s">
        <v>62</v>
      </c>
      <c r="M5064" t="s">
        <v>41</v>
      </c>
      <c r="N5064" t="s">
        <v>33</v>
      </c>
      <c r="R5064" t="str">
        <f t="shared" ca="1" si="79"/>
        <v>Ravi</v>
      </c>
      <c r="S5064" t="str">
        <f>IFERROR(TEXT(DATEVALUE(LEFT(Table1[[#This Row],[Date of Purchase]],10)), "MMMM"), TEXT(Table1[[#This Row],[Date of Purchase]], "MMMM"))</f>
        <v>September</v>
      </c>
      <c r="T5064" t="str">
        <f>IF(OR(
  AND(Table1[[#This Row],[Ticket Priority]]="Critical", Table1[[#This Row],[Ticket Status]]&lt;&gt;"Closed"),
  AND(Table1[[#This Row],[Ticket Priority]]="High", Table1[[#This Row],[Ticket Status]]="Open")
), "Yes", "No")</f>
        <v>No</v>
      </c>
      <c r="U5064" s="4" t="str">
        <f>IF(Table1[[#This Row],[Ticket Status]]="Closed","Yes","No")</f>
        <v>No</v>
      </c>
      <c r="V5064" s="4" t="str">
        <f>IF(Table1[[#This Row],[Ticket Status]]="Pending Customer Response","Yes","No")</f>
        <v>No</v>
      </c>
      <c r="W5064" s="5">
        <f ca="1">COUNTIFS(Table1[Agent_name],Table1[[#This Row],[Agent_name]],Table1[Month],Table1[[#This Row],[Month]])/160</f>
        <v>0.64375000000000004</v>
      </c>
    </row>
    <row r="5065" spans="1:23" x14ac:dyDescent="0.25">
      <c r="A5065">
        <v>5064</v>
      </c>
      <c r="B5065" t="s">
        <v>16476</v>
      </c>
      <c r="C5065" t="s">
        <v>16477</v>
      </c>
      <c r="D5065">
        <v>32</v>
      </c>
      <c r="E5065" t="s">
        <v>58</v>
      </c>
      <c r="F5065" t="s">
        <v>242</v>
      </c>
      <c r="G5065" s="1">
        <v>43857</v>
      </c>
      <c r="H5065" t="s">
        <v>67</v>
      </c>
      <c r="I5065" t="s">
        <v>22</v>
      </c>
      <c r="J5065" s="3" t="s">
        <v>16478</v>
      </c>
      <c r="K5065" t="s">
        <v>62</v>
      </c>
      <c r="M5065" t="s">
        <v>25</v>
      </c>
      <c r="N5065" t="s">
        <v>83</v>
      </c>
      <c r="R5065" t="str">
        <f t="shared" ca="1" si="79"/>
        <v>Karan</v>
      </c>
      <c r="S5065" t="str">
        <f>IFERROR(TEXT(DATEVALUE(LEFT(Table1[[#This Row],[Date of Purchase]],10)), "MMMM"), TEXT(Table1[[#This Row],[Date of Purchase]], "MMMM"))</f>
        <v>January</v>
      </c>
      <c r="T5065" t="str">
        <f>IF(OR(
  AND(Table1[[#This Row],[Ticket Priority]]="Critical", Table1[[#This Row],[Ticket Status]]&lt;&gt;"Closed"),
  AND(Table1[[#This Row],[Ticket Priority]]="High", Table1[[#This Row],[Ticket Status]]="Open")
), "Yes", "No")</f>
        <v>Yes</v>
      </c>
      <c r="U5065" s="4" t="str">
        <f>IF(Table1[[#This Row],[Ticket Status]]="Closed","Yes","No")</f>
        <v>No</v>
      </c>
      <c r="V5065" s="4" t="str">
        <f>IF(Table1[[#This Row],[Ticket Status]]="Pending Customer Response","Yes","No")</f>
        <v>No</v>
      </c>
      <c r="W5065" s="5">
        <f ca="1">COUNTIFS(Table1[Agent_name],Table1[[#This Row],[Agent_name]],Table1[Month],Table1[[#This Row],[Month]])/160</f>
        <v>0.21249999999999999</v>
      </c>
    </row>
    <row r="5066" spans="1:23" x14ac:dyDescent="0.25">
      <c r="A5066">
        <v>5065</v>
      </c>
      <c r="B5066" t="s">
        <v>16479</v>
      </c>
      <c r="C5066" t="s">
        <v>16480</v>
      </c>
      <c r="D5066">
        <v>44</v>
      </c>
      <c r="E5066" t="s">
        <v>19</v>
      </c>
      <c r="F5066" t="s">
        <v>431</v>
      </c>
      <c r="G5066" s="1">
        <v>44430</v>
      </c>
      <c r="H5066" t="s">
        <v>45</v>
      </c>
      <c r="I5066" t="s">
        <v>37</v>
      </c>
      <c r="J5066" s="3" t="s">
        <v>16481</v>
      </c>
      <c r="K5066" t="s">
        <v>39</v>
      </c>
      <c r="L5066" t="s">
        <v>16482</v>
      </c>
      <c r="M5066" t="s">
        <v>41</v>
      </c>
      <c r="N5066" t="s">
        <v>33</v>
      </c>
      <c r="O5066" s="2">
        <v>45078.263148148151</v>
      </c>
      <c r="P5066" s="2">
        <v>45078.213148148148</v>
      </c>
      <c r="Q5066">
        <v>1</v>
      </c>
      <c r="R5066" t="str">
        <f t="shared" ca="1" si="79"/>
        <v>Ravi</v>
      </c>
      <c r="S5066" t="str">
        <f>IFERROR(TEXT(DATEVALUE(LEFT(Table1[[#This Row],[Date of Purchase]],10)), "MMMM"), TEXT(Table1[[#This Row],[Date of Purchase]], "MMMM"))</f>
        <v>August</v>
      </c>
      <c r="T5066" t="str">
        <f>IF(OR(
  AND(Table1[[#This Row],[Ticket Priority]]="Critical", Table1[[#This Row],[Ticket Status]]&lt;&gt;"Closed"),
  AND(Table1[[#This Row],[Ticket Priority]]="High", Table1[[#This Row],[Ticket Status]]="Open")
), "Yes", "No")</f>
        <v>No</v>
      </c>
      <c r="U5066" s="4" t="str">
        <f>IF(Table1[[#This Row],[Ticket Status]]="Closed","Yes","No")</f>
        <v>Yes</v>
      </c>
      <c r="V5066" s="4" t="str">
        <f>IF(Table1[[#This Row],[Ticket Status]]="Pending Customer Response","Yes","No")</f>
        <v>No</v>
      </c>
      <c r="W5066" s="5">
        <f ca="1">COUNTIFS(Table1[Agent_name],Table1[[#This Row],[Agent_name]],Table1[Month],Table1[[#This Row],[Month]])/160</f>
        <v>0.65625</v>
      </c>
    </row>
    <row r="5067" spans="1:23" x14ac:dyDescent="0.25">
      <c r="A5067">
        <v>5066</v>
      </c>
      <c r="B5067" t="s">
        <v>16483</v>
      </c>
      <c r="C5067" t="s">
        <v>3255</v>
      </c>
      <c r="D5067">
        <v>33</v>
      </c>
      <c r="E5067" t="s">
        <v>29</v>
      </c>
      <c r="F5067" t="s">
        <v>65</v>
      </c>
      <c r="G5067" s="1">
        <v>44274</v>
      </c>
      <c r="H5067" t="s">
        <v>66</v>
      </c>
      <c r="I5067" t="s">
        <v>59</v>
      </c>
      <c r="J5067" s="3" t="s">
        <v>16484</v>
      </c>
      <c r="K5067" t="s">
        <v>24</v>
      </c>
      <c r="M5067" t="s">
        <v>41</v>
      </c>
      <c r="N5067" t="s">
        <v>83</v>
      </c>
      <c r="O5067" s="2">
        <v>45078.776354166665</v>
      </c>
      <c r="R5067" t="str">
        <f t="shared" ca="1" si="79"/>
        <v>Aisha</v>
      </c>
      <c r="S5067" t="str">
        <f>IFERROR(TEXT(DATEVALUE(LEFT(Table1[[#This Row],[Date of Purchase]],10)), "MMMM"), TEXT(Table1[[#This Row],[Date of Purchase]], "MMMM"))</f>
        <v>March</v>
      </c>
      <c r="T5067" t="str">
        <f>IF(OR(
  AND(Table1[[#This Row],[Ticket Priority]]="Critical", Table1[[#This Row],[Ticket Status]]&lt;&gt;"Closed"),
  AND(Table1[[#This Row],[Ticket Priority]]="High", Table1[[#This Row],[Ticket Status]]="Open")
), "Yes", "No")</f>
        <v>No</v>
      </c>
      <c r="U5067" s="4" t="str">
        <f>IF(Table1[[#This Row],[Ticket Status]]="Closed","Yes","No")</f>
        <v>No</v>
      </c>
      <c r="V5067" s="4" t="str">
        <f>IF(Table1[[#This Row],[Ticket Status]]="Pending Customer Response","Yes","No")</f>
        <v>Yes</v>
      </c>
      <c r="W5067" s="5">
        <f ca="1">COUNTIFS(Table1[Agent_name],Table1[[#This Row],[Agent_name]],Table1[Month],Table1[[#This Row],[Month]])/160</f>
        <v>1.0062500000000001</v>
      </c>
    </row>
    <row r="5068" spans="1:23" x14ac:dyDescent="0.25">
      <c r="A5068">
        <v>5067</v>
      </c>
      <c r="B5068" t="s">
        <v>16485</v>
      </c>
      <c r="C5068" t="s">
        <v>16486</v>
      </c>
      <c r="D5068">
        <v>45</v>
      </c>
      <c r="E5068" t="s">
        <v>29</v>
      </c>
      <c r="F5068" t="s">
        <v>117</v>
      </c>
      <c r="G5068" s="1">
        <v>44242</v>
      </c>
      <c r="H5068" t="s">
        <v>59</v>
      </c>
      <c r="I5068" t="s">
        <v>141</v>
      </c>
      <c r="J5068" s="3" t="s">
        <v>16487</v>
      </c>
      <c r="K5068" t="s">
        <v>24</v>
      </c>
      <c r="M5068" t="s">
        <v>143</v>
      </c>
      <c r="N5068" t="s">
        <v>26</v>
      </c>
      <c r="O5068" s="2">
        <v>45078.36109953704</v>
      </c>
      <c r="R5068" t="str">
        <f t="shared" ca="1" si="79"/>
        <v>Ravi</v>
      </c>
      <c r="S5068" t="str">
        <f>IFERROR(TEXT(DATEVALUE(LEFT(Table1[[#This Row],[Date of Purchase]],10)), "MMMM"), TEXT(Table1[[#This Row],[Date of Purchase]], "MMMM"))</f>
        <v>February</v>
      </c>
      <c r="T5068" t="str">
        <f>IF(OR(
  AND(Table1[[#This Row],[Ticket Priority]]="Critical", Table1[[#This Row],[Ticket Status]]&lt;&gt;"Closed"),
  AND(Table1[[#This Row],[Ticket Priority]]="High", Table1[[#This Row],[Ticket Status]]="Open")
), "Yes", "No")</f>
        <v>No</v>
      </c>
      <c r="U5068" s="4" t="str">
        <f>IF(Table1[[#This Row],[Ticket Status]]="Closed","Yes","No")</f>
        <v>No</v>
      </c>
      <c r="V5068" s="4" t="str">
        <f>IF(Table1[[#This Row],[Ticket Status]]="Pending Customer Response","Yes","No")</f>
        <v>Yes</v>
      </c>
      <c r="W5068" s="5">
        <f ca="1">COUNTIFS(Table1[Agent_name],Table1[[#This Row],[Agent_name]],Table1[Month],Table1[[#This Row],[Month]])/160</f>
        <v>0.61250000000000004</v>
      </c>
    </row>
    <row r="5069" spans="1:23" x14ac:dyDescent="0.25">
      <c r="A5069">
        <v>5068</v>
      </c>
      <c r="B5069" t="s">
        <v>2804</v>
      </c>
      <c r="C5069" t="s">
        <v>16367</v>
      </c>
      <c r="D5069">
        <v>43</v>
      </c>
      <c r="E5069" t="s">
        <v>29</v>
      </c>
      <c r="F5069" t="s">
        <v>249</v>
      </c>
      <c r="G5069" s="1">
        <v>44042</v>
      </c>
      <c r="H5069" t="s">
        <v>21</v>
      </c>
      <c r="I5069" t="s">
        <v>113</v>
      </c>
      <c r="J5069" s="3" t="s">
        <v>16488</v>
      </c>
      <c r="K5069" t="s">
        <v>24</v>
      </c>
      <c r="M5069" t="s">
        <v>143</v>
      </c>
      <c r="N5069" t="s">
        <v>26</v>
      </c>
      <c r="O5069" s="2">
        <v>45078.795844907407</v>
      </c>
      <c r="R5069" t="str">
        <f t="shared" ca="1" si="79"/>
        <v>Meera</v>
      </c>
      <c r="S5069" t="str">
        <f>IFERROR(TEXT(DATEVALUE(LEFT(Table1[[#This Row],[Date of Purchase]],10)), "MMMM"), TEXT(Table1[[#This Row],[Date of Purchase]], "MMMM"))</f>
        <v>July</v>
      </c>
      <c r="T5069" t="str">
        <f>IF(OR(
  AND(Table1[[#This Row],[Ticket Priority]]="Critical", Table1[[#This Row],[Ticket Status]]&lt;&gt;"Closed"),
  AND(Table1[[#This Row],[Ticket Priority]]="High", Table1[[#This Row],[Ticket Status]]="Open")
), "Yes", "No")</f>
        <v>No</v>
      </c>
      <c r="U5069" s="4" t="str">
        <f>IF(Table1[[#This Row],[Ticket Status]]="Closed","Yes","No")</f>
        <v>No</v>
      </c>
      <c r="V5069" s="4" t="str">
        <f>IF(Table1[[#This Row],[Ticket Status]]="Pending Customer Response","Yes","No")</f>
        <v>Yes</v>
      </c>
      <c r="W5069" s="5">
        <f ca="1">COUNTIFS(Table1[Agent_name],Table1[[#This Row],[Agent_name]],Table1[Month],Table1[[#This Row],[Month]])/160</f>
        <v>0.23125000000000001</v>
      </c>
    </row>
    <row r="5070" spans="1:23" x14ac:dyDescent="0.25">
      <c r="A5070">
        <v>5069</v>
      </c>
      <c r="B5070" t="s">
        <v>16489</v>
      </c>
      <c r="C5070" t="s">
        <v>16490</v>
      </c>
      <c r="D5070">
        <v>52</v>
      </c>
      <c r="E5070" t="s">
        <v>58</v>
      </c>
      <c r="F5070" t="s">
        <v>44</v>
      </c>
      <c r="G5070" s="1">
        <v>43863</v>
      </c>
      <c r="H5070" t="s">
        <v>66</v>
      </c>
      <c r="I5070" t="s">
        <v>37</v>
      </c>
      <c r="J5070" s="3" t="s">
        <v>16491</v>
      </c>
      <c r="K5070" t="s">
        <v>62</v>
      </c>
      <c r="M5070" t="s">
        <v>143</v>
      </c>
      <c r="N5070" t="s">
        <v>26</v>
      </c>
      <c r="R5070" t="str">
        <f t="shared" ca="1" si="79"/>
        <v>Mohit</v>
      </c>
      <c r="S5070" t="str">
        <f>IFERROR(TEXT(DATEVALUE(LEFT(Table1[[#This Row],[Date of Purchase]],10)), "MMMM"), TEXT(Table1[[#This Row],[Date of Purchase]], "MMMM"))</f>
        <v>February</v>
      </c>
      <c r="T5070" t="str">
        <f>IF(OR(
  AND(Table1[[#This Row],[Ticket Priority]]="Critical", Table1[[#This Row],[Ticket Status]]&lt;&gt;"Closed"),
  AND(Table1[[#This Row],[Ticket Priority]]="High", Table1[[#This Row],[Ticket Status]]="Open")
), "Yes", "No")</f>
        <v>No</v>
      </c>
      <c r="U5070" s="4" t="str">
        <f>IF(Table1[[#This Row],[Ticket Status]]="Closed","Yes","No")</f>
        <v>No</v>
      </c>
      <c r="V5070" s="4" t="str">
        <f>IF(Table1[[#This Row],[Ticket Status]]="Pending Customer Response","Yes","No")</f>
        <v>No</v>
      </c>
      <c r="W5070" s="5">
        <f ca="1">COUNTIFS(Table1[Agent_name],Table1[[#This Row],[Agent_name]],Table1[Month],Table1[[#This Row],[Month]])/160</f>
        <v>0.52500000000000002</v>
      </c>
    </row>
    <row r="5071" spans="1:23" x14ac:dyDescent="0.25">
      <c r="A5071">
        <v>5070</v>
      </c>
      <c r="B5071" t="s">
        <v>16492</v>
      </c>
      <c r="C5071" t="s">
        <v>16493</v>
      </c>
      <c r="D5071">
        <v>54</v>
      </c>
      <c r="E5071" t="s">
        <v>19</v>
      </c>
      <c r="F5071" t="s">
        <v>317</v>
      </c>
      <c r="G5071" s="1">
        <v>43842</v>
      </c>
      <c r="H5071" t="s">
        <v>59</v>
      </c>
      <c r="I5071" t="s">
        <v>60</v>
      </c>
      <c r="J5071" s="3" t="s">
        <v>16494</v>
      </c>
      <c r="K5071" t="s">
        <v>62</v>
      </c>
      <c r="M5071" t="s">
        <v>143</v>
      </c>
      <c r="N5071" t="s">
        <v>55</v>
      </c>
      <c r="R5071" t="str">
        <f t="shared" ca="1" si="79"/>
        <v>Aisha</v>
      </c>
      <c r="S5071" t="str">
        <f>IFERROR(TEXT(DATEVALUE(LEFT(Table1[[#This Row],[Date of Purchase]],10)), "MMMM"), TEXT(Table1[[#This Row],[Date of Purchase]], "MMMM"))</f>
        <v>January</v>
      </c>
      <c r="T5071" t="str">
        <f>IF(OR(
  AND(Table1[[#This Row],[Ticket Priority]]="Critical", Table1[[#This Row],[Ticket Status]]&lt;&gt;"Closed"),
  AND(Table1[[#This Row],[Ticket Priority]]="High", Table1[[#This Row],[Ticket Status]]="Open")
), "Yes", "No")</f>
        <v>No</v>
      </c>
      <c r="U5071" s="4" t="str">
        <f>IF(Table1[[#This Row],[Ticket Status]]="Closed","Yes","No")</f>
        <v>No</v>
      </c>
      <c r="V5071" s="4" t="str">
        <f>IF(Table1[[#This Row],[Ticket Status]]="Pending Customer Response","Yes","No")</f>
        <v>No</v>
      </c>
      <c r="W5071" s="5">
        <f ca="1">COUNTIFS(Table1[Agent_name],Table1[[#This Row],[Agent_name]],Table1[Month],Table1[[#This Row],[Month]])/160</f>
        <v>0.83125000000000004</v>
      </c>
    </row>
    <row r="5072" spans="1:23" x14ac:dyDescent="0.25">
      <c r="A5072">
        <v>5071</v>
      </c>
      <c r="B5072" t="s">
        <v>16495</v>
      </c>
      <c r="C5072" t="s">
        <v>16496</v>
      </c>
      <c r="D5072">
        <v>19</v>
      </c>
      <c r="E5072" t="s">
        <v>19</v>
      </c>
      <c r="F5072" t="s">
        <v>129</v>
      </c>
      <c r="G5072" s="1">
        <v>44063</v>
      </c>
      <c r="H5072" t="s">
        <v>45</v>
      </c>
      <c r="I5072" t="s">
        <v>72</v>
      </c>
      <c r="J5072" s="3" t="s">
        <v>16497</v>
      </c>
      <c r="K5072" t="s">
        <v>62</v>
      </c>
      <c r="M5072" t="s">
        <v>89</v>
      </c>
      <c r="N5072" t="s">
        <v>83</v>
      </c>
      <c r="R5072" t="str">
        <f t="shared" ca="1" si="79"/>
        <v>Aisha</v>
      </c>
      <c r="S5072" t="str">
        <f>IFERROR(TEXT(DATEVALUE(LEFT(Table1[[#This Row],[Date of Purchase]],10)), "MMMM"), TEXT(Table1[[#This Row],[Date of Purchase]], "MMMM"))</f>
        <v>August</v>
      </c>
      <c r="T5072" t="str">
        <f>IF(OR(
  AND(Table1[[#This Row],[Ticket Priority]]="Critical", Table1[[#This Row],[Ticket Status]]&lt;&gt;"Closed"),
  AND(Table1[[#This Row],[Ticket Priority]]="High", Table1[[#This Row],[Ticket Status]]="Open")
), "Yes", "No")</f>
        <v>Yes</v>
      </c>
      <c r="U5072" s="4" t="str">
        <f>IF(Table1[[#This Row],[Ticket Status]]="Closed","Yes","No")</f>
        <v>No</v>
      </c>
      <c r="V5072" s="4" t="str">
        <f>IF(Table1[[#This Row],[Ticket Status]]="Pending Customer Response","Yes","No")</f>
        <v>No</v>
      </c>
      <c r="W5072" s="5">
        <f ca="1">COUNTIFS(Table1[Agent_name],Table1[[#This Row],[Agent_name]],Table1[Month],Table1[[#This Row],[Month]])/160</f>
        <v>0.86250000000000004</v>
      </c>
    </row>
    <row r="5073" spans="1:23" x14ac:dyDescent="0.25">
      <c r="A5073">
        <v>5072</v>
      </c>
      <c r="B5073" t="s">
        <v>16498</v>
      </c>
      <c r="C5073" t="s">
        <v>16499</v>
      </c>
      <c r="D5073">
        <v>65</v>
      </c>
      <c r="E5073" t="s">
        <v>19</v>
      </c>
      <c r="F5073" t="s">
        <v>431</v>
      </c>
      <c r="G5073" s="1">
        <v>44154</v>
      </c>
      <c r="H5073" t="s">
        <v>66</v>
      </c>
      <c r="I5073" t="s">
        <v>67</v>
      </c>
      <c r="J5073" s="3" t="s">
        <v>16500</v>
      </c>
      <c r="K5073" t="s">
        <v>62</v>
      </c>
      <c r="M5073" t="s">
        <v>143</v>
      </c>
      <c r="N5073" t="s">
        <v>55</v>
      </c>
      <c r="R5073" t="str">
        <f t="shared" ca="1" si="79"/>
        <v>Sara</v>
      </c>
      <c r="S5073" t="str">
        <f>IFERROR(TEXT(DATEVALUE(LEFT(Table1[[#This Row],[Date of Purchase]],10)), "MMMM"), TEXT(Table1[[#This Row],[Date of Purchase]], "MMMM"))</f>
        <v>November</v>
      </c>
      <c r="T5073" t="str">
        <f>IF(OR(
  AND(Table1[[#This Row],[Ticket Priority]]="Critical", Table1[[#This Row],[Ticket Status]]&lt;&gt;"Closed"),
  AND(Table1[[#This Row],[Ticket Priority]]="High", Table1[[#This Row],[Ticket Status]]="Open")
), "Yes", "No")</f>
        <v>No</v>
      </c>
      <c r="U5073" s="4" t="str">
        <f>IF(Table1[[#This Row],[Ticket Status]]="Closed","Yes","No")</f>
        <v>No</v>
      </c>
      <c r="V5073" s="4" t="str">
        <f>IF(Table1[[#This Row],[Ticket Status]]="Pending Customer Response","Yes","No")</f>
        <v>No</v>
      </c>
      <c r="W5073" s="5">
        <f ca="1">COUNTIFS(Table1[Agent_name],Table1[[#This Row],[Agent_name]],Table1[Month],Table1[[#This Row],[Month]])/160</f>
        <v>0.79374999999999996</v>
      </c>
    </row>
    <row r="5074" spans="1:23" x14ac:dyDescent="0.25">
      <c r="A5074">
        <v>5073</v>
      </c>
      <c r="B5074" t="s">
        <v>16501</v>
      </c>
      <c r="C5074" t="s">
        <v>16502</v>
      </c>
      <c r="D5074">
        <v>59</v>
      </c>
      <c r="E5074" t="s">
        <v>29</v>
      </c>
      <c r="F5074" t="s">
        <v>44</v>
      </c>
      <c r="G5074" s="1">
        <v>43995</v>
      </c>
      <c r="H5074" t="s">
        <v>45</v>
      </c>
      <c r="I5074" t="s">
        <v>113</v>
      </c>
      <c r="J5074" s="3" t="s">
        <v>16503</v>
      </c>
      <c r="K5074" t="s">
        <v>62</v>
      </c>
      <c r="M5074" t="s">
        <v>25</v>
      </c>
      <c r="N5074" t="s">
        <v>33</v>
      </c>
      <c r="R5074" t="str">
        <f t="shared" ca="1" si="79"/>
        <v>Priya</v>
      </c>
      <c r="S5074" t="str">
        <f>IFERROR(TEXT(DATEVALUE(LEFT(Table1[[#This Row],[Date of Purchase]],10)), "MMMM"), TEXT(Table1[[#This Row],[Date of Purchase]], "MMMM"))</f>
        <v>June</v>
      </c>
      <c r="T5074" t="str">
        <f>IF(OR(
  AND(Table1[[#This Row],[Ticket Priority]]="Critical", Table1[[#This Row],[Ticket Status]]&lt;&gt;"Closed"),
  AND(Table1[[#This Row],[Ticket Priority]]="High", Table1[[#This Row],[Ticket Status]]="Open")
), "Yes", "No")</f>
        <v>Yes</v>
      </c>
      <c r="U5074" s="4" t="str">
        <f>IF(Table1[[#This Row],[Ticket Status]]="Closed","Yes","No")</f>
        <v>No</v>
      </c>
      <c r="V5074" s="4" t="str">
        <f>IF(Table1[[#This Row],[Ticket Status]]="Pending Customer Response","Yes","No")</f>
        <v>No</v>
      </c>
      <c r="W5074" s="5">
        <f ca="1">COUNTIFS(Table1[Agent_name],Table1[[#This Row],[Agent_name]],Table1[Month],Table1[[#This Row],[Month]])/160</f>
        <v>0.35625000000000001</v>
      </c>
    </row>
    <row r="5075" spans="1:23" x14ac:dyDescent="0.25">
      <c r="A5075">
        <v>5074</v>
      </c>
      <c r="B5075" t="s">
        <v>16504</v>
      </c>
      <c r="C5075" t="s">
        <v>16505</v>
      </c>
      <c r="D5075">
        <v>19</v>
      </c>
      <c r="E5075" t="s">
        <v>19</v>
      </c>
      <c r="F5075" t="s">
        <v>456</v>
      </c>
      <c r="G5075" s="1">
        <v>43838</v>
      </c>
      <c r="H5075" t="s">
        <v>66</v>
      </c>
      <c r="I5075" t="s">
        <v>37</v>
      </c>
      <c r="J5075" s="3" t="s">
        <v>1230</v>
      </c>
      <c r="K5075" t="s">
        <v>24</v>
      </c>
      <c r="M5075" t="s">
        <v>89</v>
      </c>
      <c r="N5075" t="s">
        <v>26</v>
      </c>
      <c r="O5075" s="2">
        <v>45078.239004629628</v>
      </c>
      <c r="R5075" t="str">
        <f t="shared" ca="1" si="79"/>
        <v>Aisha</v>
      </c>
      <c r="S5075" t="str">
        <f>IFERROR(TEXT(DATEVALUE(LEFT(Table1[[#This Row],[Date of Purchase]],10)), "MMMM"), TEXT(Table1[[#This Row],[Date of Purchase]], "MMMM"))</f>
        <v>January</v>
      </c>
      <c r="T5075" t="str">
        <f>IF(OR(
  AND(Table1[[#This Row],[Ticket Priority]]="Critical", Table1[[#This Row],[Ticket Status]]&lt;&gt;"Closed"),
  AND(Table1[[#This Row],[Ticket Priority]]="High", Table1[[#This Row],[Ticket Status]]="Open")
), "Yes", "No")</f>
        <v>No</v>
      </c>
      <c r="U5075" s="4" t="str">
        <f>IF(Table1[[#This Row],[Ticket Status]]="Closed","Yes","No")</f>
        <v>No</v>
      </c>
      <c r="V5075" s="4" t="str">
        <f>IF(Table1[[#This Row],[Ticket Status]]="Pending Customer Response","Yes","No")</f>
        <v>Yes</v>
      </c>
      <c r="W5075" s="5">
        <f ca="1">COUNTIFS(Table1[Agent_name],Table1[[#This Row],[Agent_name]],Table1[Month],Table1[[#This Row],[Month]])/160</f>
        <v>0.83125000000000004</v>
      </c>
    </row>
    <row r="5076" spans="1:23" x14ac:dyDescent="0.25">
      <c r="A5076">
        <v>5075</v>
      </c>
      <c r="B5076" t="s">
        <v>16506</v>
      </c>
      <c r="C5076" t="s">
        <v>16507</v>
      </c>
      <c r="D5076">
        <v>19</v>
      </c>
      <c r="E5076" t="s">
        <v>19</v>
      </c>
      <c r="F5076" t="s">
        <v>397</v>
      </c>
      <c r="G5076" s="1">
        <v>44025</v>
      </c>
      <c r="H5076" t="s">
        <v>45</v>
      </c>
      <c r="I5076" t="s">
        <v>72</v>
      </c>
      <c r="J5076" s="3" t="s">
        <v>16508</v>
      </c>
      <c r="K5076" t="s">
        <v>39</v>
      </c>
      <c r="L5076" t="s">
        <v>16509</v>
      </c>
      <c r="M5076" t="s">
        <v>143</v>
      </c>
      <c r="N5076" t="s">
        <v>83</v>
      </c>
      <c r="O5076" s="2">
        <v>45078.477210648147</v>
      </c>
      <c r="P5076" s="2">
        <v>45078.126516203702</v>
      </c>
      <c r="Q5076">
        <v>1</v>
      </c>
      <c r="R5076" t="str">
        <f t="shared" ca="1" si="79"/>
        <v>Sara</v>
      </c>
      <c r="S5076" t="str">
        <f>IFERROR(TEXT(DATEVALUE(LEFT(Table1[[#This Row],[Date of Purchase]],10)), "MMMM"), TEXT(Table1[[#This Row],[Date of Purchase]], "MMMM"))</f>
        <v>July</v>
      </c>
      <c r="T5076" t="str">
        <f>IF(OR(
  AND(Table1[[#This Row],[Ticket Priority]]="Critical", Table1[[#This Row],[Ticket Status]]&lt;&gt;"Closed"),
  AND(Table1[[#This Row],[Ticket Priority]]="High", Table1[[#This Row],[Ticket Status]]="Open")
), "Yes", "No")</f>
        <v>No</v>
      </c>
      <c r="U5076" s="4" t="str">
        <f>IF(Table1[[#This Row],[Ticket Status]]="Closed","Yes","No")</f>
        <v>Yes</v>
      </c>
      <c r="V5076" s="4" t="str">
        <f>IF(Table1[[#This Row],[Ticket Status]]="Pending Customer Response","Yes","No")</f>
        <v>No</v>
      </c>
      <c r="W5076" s="5">
        <f ca="1">COUNTIFS(Table1[Agent_name],Table1[[#This Row],[Agent_name]],Table1[Month],Table1[[#This Row],[Month]])/160</f>
        <v>0.6875</v>
      </c>
    </row>
    <row r="5077" spans="1:23" x14ac:dyDescent="0.25">
      <c r="A5077">
        <v>5076</v>
      </c>
      <c r="B5077" t="s">
        <v>16510</v>
      </c>
      <c r="C5077" t="s">
        <v>16511</v>
      </c>
      <c r="D5077">
        <v>26</v>
      </c>
      <c r="E5077" t="s">
        <v>19</v>
      </c>
      <c r="F5077" t="s">
        <v>383</v>
      </c>
      <c r="G5077" s="1">
        <v>44291</v>
      </c>
      <c r="H5077" t="s">
        <v>59</v>
      </c>
      <c r="I5077" t="s">
        <v>46</v>
      </c>
      <c r="J5077" s="3" t="s">
        <v>16512</v>
      </c>
      <c r="K5077" t="s">
        <v>24</v>
      </c>
      <c r="M5077" t="s">
        <v>89</v>
      </c>
      <c r="N5077" t="s">
        <v>26</v>
      </c>
      <c r="O5077" s="2">
        <v>45078.653622685182</v>
      </c>
      <c r="R5077" t="str">
        <f t="shared" ca="1" si="79"/>
        <v>Karan</v>
      </c>
      <c r="S5077" t="str">
        <f>IFERROR(TEXT(DATEVALUE(LEFT(Table1[[#This Row],[Date of Purchase]],10)), "MMMM"), TEXT(Table1[[#This Row],[Date of Purchase]], "MMMM"))</f>
        <v>April</v>
      </c>
      <c r="T5077" t="str">
        <f>IF(OR(
  AND(Table1[[#This Row],[Ticket Priority]]="Critical", Table1[[#This Row],[Ticket Status]]&lt;&gt;"Closed"),
  AND(Table1[[#This Row],[Ticket Priority]]="High", Table1[[#This Row],[Ticket Status]]="Open")
), "Yes", "No")</f>
        <v>No</v>
      </c>
      <c r="U5077" s="4" t="str">
        <f>IF(Table1[[#This Row],[Ticket Status]]="Closed","Yes","No")</f>
        <v>No</v>
      </c>
      <c r="V5077" s="4" t="str">
        <f>IF(Table1[[#This Row],[Ticket Status]]="Pending Customer Response","Yes","No")</f>
        <v>Yes</v>
      </c>
      <c r="W5077" s="5">
        <f ca="1">COUNTIFS(Table1[Agent_name],Table1[[#This Row],[Agent_name]],Table1[Month],Table1[[#This Row],[Month]])/160</f>
        <v>0.29375000000000001</v>
      </c>
    </row>
    <row r="5078" spans="1:23" x14ac:dyDescent="0.25">
      <c r="A5078">
        <v>5077</v>
      </c>
      <c r="B5078" t="s">
        <v>14358</v>
      </c>
      <c r="C5078" t="s">
        <v>16513</v>
      </c>
      <c r="D5078">
        <v>60</v>
      </c>
      <c r="E5078" t="s">
        <v>19</v>
      </c>
      <c r="F5078" t="s">
        <v>286</v>
      </c>
      <c r="G5078" s="1">
        <v>43937</v>
      </c>
      <c r="H5078" t="s">
        <v>66</v>
      </c>
      <c r="I5078" t="s">
        <v>93</v>
      </c>
      <c r="J5078" s="3" t="s">
        <v>1004</v>
      </c>
      <c r="K5078" t="s">
        <v>39</v>
      </c>
      <c r="L5078" t="s">
        <v>16514</v>
      </c>
      <c r="M5078" t="s">
        <v>143</v>
      </c>
      <c r="N5078" t="s">
        <v>83</v>
      </c>
      <c r="O5078" s="2">
        <v>45078.538344907407</v>
      </c>
      <c r="P5078" s="2">
        <v>45078.85015046296</v>
      </c>
      <c r="Q5078">
        <v>4</v>
      </c>
      <c r="R5078" t="str">
        <f t="shared" ca="1" si="79"/>
        <v>Sara</v>
      </c>
      <c r="S5078" t="str">
        <f>IFERROR(TEXT(DATEVALUE(LEFT(Table1[[#This Row],[Date of Purchase]],10)), "MMMM"), TEXT(Table1[[#This Row],[Date of Purchase]], "MMMM"))</f>
        <v>April</v>
      </c>
      <c r="T5078" t="str">
        <f>IF(OR(
  AND(Table1[[#This Row],[Ticket Priority]]="Critical", Table1[[#This Row],[Ticket Status]]&lt;&gt;"Closed"),
  AND(Table1[[#This Row],[Ticket Priority]]="High", Table1[[#This Row],[Ticket Status]]="Open")
), "Yes", "No")</f>
        <v>No</v>
      </c>
      <c r="U5078" s="4" t="str">
        <f>IF(Table1[[#This Row],[Ticket Status]]="Closed","Yes","No")</f>
        <v>Yes</v>
      </c>
      <c r="V5078" s="4" t="str">
        <f>IF(Table1[[#This Row],[Ticket Status]]="Pending Customer Response","Yes","No")</f>
        <v>No</v>
      </c>
      <c r="W5078" s="5">
        <f ca="1">COUNTIFS(Table1[Agent_name],Table1[[#This Row],[Agent_name]],Table1[Month],Table1[[#This Row],[Month]])/160</f>
        <v>0.75624999999999998</v>
      </c>
    </row>
    <row r="5079" spans="1:23" x14ac:dyDescent="0.25">
      <c r="A5079">
        <v>5078</v>
      </c>
      <c r="B5079" t="s">
        <v>16515</v>
      </c>
      <c r="C5079" t="s">
        <v>16516</v>
      </c>
      <c r="D5079">
        <v>25</v>
      </c>
      <c r="E5079" t="s">
        <v>29</v>
      </c>
      <c r="F5079" t="s">
        <v>211</v>
      </c>
      <c r="G5079" s="1">
        <v>44220</v>
      </c>
      <c r="H5079" t="s">
        <v>66</v>
      </c>
      <c r="I5079" t="s">
        <v>31</v>
      </c>
      <c r="J5079" s="3" t="s">
        <v>16517</v>
      </c>
      <c r="K5079" t="s">
        <v>39</v>
      </c>
      <c r="L5079" t="s">
        <v>16518</v>
      </c>
      <c r="M5079" t="s">
        <v>25</v>
      </c>
      <c r="N5079" t="s">
        <v>55</v>
      </c>
      <c r="O5079" s="2">
        <v>45078.288356481484</v>
      </c>
      <c r="P5079" s="2">
        <v>45078.148773148147</v>
      </c>
      <c r="Q5079">
        <v>3</v>
      </c>
      <c r="R5079" t="str">
        <f t="shared" ca="1" si="79"/>
        <v>Aisha</v>
      </c>
      <c r="S5079" t="str">
        <f>IFERROR(TEXT(DATEVALUE(LEFT(Table1[[#This Row],[Date of Purchase]],10)), "MMMM"), TEXT(Table1[[#This Row],[Date of Purchase]], "MMMM"))</f>
        <v>January</v>
      </c>
      <c r="T5079" t="str">
        <f>IF(OR(
  AND(Table1[[#This Row],[Ticket Priority]]="Critical", Table1[[#This Row],[Ticket Status]]&lt;&gt;"Closed"),
  AND(Table1[[#This Row],[Ticket Priority]]="High", Table1[[#This Row],[Ticket Status]]="Open")
), "Yes", "No")</f>
        <v>No</v>
      </c>
      <c r="U5079" s="4" t="str">
        <f>IF(Table1[[#This Row],[Ticket Status]]="Closed","Yes","No")</f>
        <v>Yes</v>
      </c>
      <c r="V5079" s="4" t="str">
        <f>IF(Table1[[#This Row],[Ticket Status]]="Pending Customer Response","Yes","No")</f>
        <v>No</v>
      </c>
      <c r="W5079" s="5">
        <f ca="1">COUNTIFS(Table1[Agent_name],Table1[[#This Row],[Agent_name]],Table1[Month],Table1[[#This Row],[Month]])/160</f>
        <v>0.83125000000000004</v>
      </c>
    </row>
    <row r="5080" spans="1:23" x14ac:dyDescent="0.25">
      <c r="A5080">
        <v>5079</v>
      </c>
      <c r="B5080" t="s">
        <v>16519</v>
      </c>
      <c r="C5080" t="s">
        <v>16520</v>
      </c>
      <c r="D5080">
        <v>33</v>
      </c>
      <c r="E5080" t="s">
        <v>19</v>
      </c>
      <c r="F5080" t="s">
        <v>112</v>
      </c>
      <c r="G5080" s="1">
        <v>43835</v>
      </c>
      <c r="H5080" t="s">
        <v>45</v>
      </c>
      <c r="I5080" t="s">
        <v>46</v>
      </c>
      <c r="J5080" s="3" t="s">
        <v>16521</v>
      </c>
      <c r="K5080" t="s">
        <v>24</v>
      </c>
      <c r="M5080" t="s">
        <v>41</v>
      </c>
      <c r="N5080" t="s">
        <v>33</v>
      </c>
      <c r="O5080" s="2">
        <v>45078.819618055553</v>
      </c>
      <c r="R5080" t="str">
        <f t="shared" ca="1" si="79"/>
        <v>Ravi</v>
      </c>
      <c r="S5080" t="str">
        <f>IFERROR(TEXT(DATEVALUE(LEFT(Table1[[#This Row],[Date of Purchase]],10)), "MMMM"), TEXT(Table1[[#This Row],[Date of Purchase]], "MMMM"))</f>
        <v>January</v>
      </c>
      <c r="T5080" t="str">
        <f>IF(OR(
  AND(Table1[[#This Row],[Ticket Priority]]="Critical", Table1[[#This Row],[Ticket Status]]&lt;&gt;"Closed"),
  AND(Table1[[#This Row],[Ticket Priority]]="High", Table1[[#This Row],[Ticket Status]]="Open")
), "Yes", "No")</f>
        <v>No</v>
      </c>
      <c r="U5080" s="4" t="str">
        <f>IF(Table1[[#This Row],[Ticket Status]]="Closed","Yes","No")</f>
        <v>No</v>
      </c>
      <c r="V5080" s="4" t="str">
        <f>IF(Table1[[#This Row],[Ticket Status]]="Pending Customer Response","Yes","No")</f>
        <v>Yes</v>
      </c>
      <c r="W5080" s="5">
        <f ca="1">COUNTIFS(Table1[Agent_name],Table1[[#This Row],[Agent_name]],Table1[Month],Table1[[#This Row],[Month]])/160</f>
        <v>0.74375000000000002</v>
      </c>
    </row>
    <row r="5081" spans="1:23" x14ac:dyDescent="0.25">
      <c r="A5081">
        <v>5080</v>
      </c>
      <c r="B5081" t="s">
        <v>16522</v>
      </c>
      <c r="C5081" t="s">
        <v>16523</v>
      </c>
      <c r="D5081">
        <v>37</v>
      </c>
      <c r="E5081" t="s">
        <v>58</v>
      </c>
      <c r="F5081" t="s">
        <v>207</v>
      </c>
      <c r="G5081" s="1">
        <v>44499</v>
      </c>
      <c r="H5081" t="s">
        <v>66</v>
      </c>
      <c r="I5081" t="s">
        <v>177</v>
      </c>
      <c r="J5081" s="3" t="s">
        <v>16524</v>
      </c>
      <c r="K5081" t="s">
        <v>62</v>
      </c>
      <c r="M5081" t="s">
        <v>25</v>
      </c>
      <c r="N5081" t="s">
        <v>55</v>
      </c>
      <c r="R5081" t="str">
        <f t="shared" ca="1" si="79"/>
        <v>Meera</v>
      </c>
      <c r="S5081" t="str">
        <f>IFERROR(TEXT(DATEVALUE(LEFT(Table1[[#This Row],[Date of Purchase]],10)), "MMMM"), TEXT(Table1[[#This Row],[Date of Purchase]], "MMMM"))</f>
        <v>October</v>
      </c>
      <c r="T5081" t="str">
        <f>IF(OR(
  AND(Table1[[#This Row],[Ticket Priority]]="Critical", Table1[[#This Row],[Ticket Status]]&lt;&gt;"Closed"),
  AND(Table1[[#This Row],[Ticket Priority]]="High", Table1[[#This Row],[Ticket Status]]="Open")
), "Yes", "No")</f>
        <v>Yes</v>
      </c>
      <c r="U5081" s="4" t="str">
        <f>IF(Table1[[#This Row],[Ticket Status]]="Closed","Yes","No")</f>
        <v>No</v>
      </c>
      <c r="V5081" s="4" t="str">
        <f>IF(Table1[[#This Row],[Ticket Status]]="Pending Customer Response","Yes","No")</f>
        <v>No</v>
      </c>
      <c r="W5081" s="5">
        <f ca="1">COUNTIFS(Table1[Agent_name],Table1[[#This Row],[Agent_name]],Table1[Month],Table1[[#This Row],[Month]])/160</f>
        <v>0.23749999999999999</v>
      </c>
    </row>
    <row r="5082" spans="1:23" x14ac:dyDescent="0.25">
      <c r="A5082">
        <v>5081</v>
      </c>
      <c r="B5082" t="s">
        <v>16525</v>
      </c>
      <c r="C5082" t="s">
        <v>16526</v>
      </c>
      <c r="D5082">
        <v>49</v>
      </c>
      <c r="E5082" t="s">
        <v>58</v>
      </c>
      <c r="F5082" t="s">
        <v>117</v>
      </c>
      <c r="G5082" s="1">
        <v>43962</v>
      </c>
      <c r="H5082" t="s">
        <v>59</v>
      </c>
      <c r="I5082" t="s">
        <v>59</v>
      </c>
      <c r="J5082" s="3" t="s">
        <v>16527</v>
      </c>
      <c r="K5082" t="s">
        <v>24</v>
      </c>
      <c r="M5082" t="s">
        <v>143</v>
      </c>
      <c r="N5082" t="s">
        <v>83</v>
      </c>
      <c r="O5082" s="2">
        <v>45078.128657407404</v>
      </c>
      <c r="R5082" t="str">
        <f t="shared" ca="1" si="79"/>
        <v>Aisha</v>
      </c>
      <c r="S5082" t="str">
        <f>IFERROR(TEXT(DATEVALUE(LEFT(Table1[[#This Row],[Date of Purchase]],10)), "MMMM"), TEXT(Table1[[#This Row],[Date of Purchase]], "MMMM"))</f>
        <v>May</v>
      </c>
      <c r="T5082" t="str">
        <f>IF(OR(
  AND(Table1[[#This Row],[Ticket Priority]]="Critical", Table1[[#This Row],[Ticket Status]]&lt;&gt;"Closed"),
  AND(Table1[[#This Row],[Ticket Priority]]="High", Table1[[#This Row],[Ticket Status]]="Open")
), "Yes", "No")</f>
        <v>No</v>
      </c>
      <c r="U5082" s="4" t="str">
        <f>IF(Table1[[#This Row],[Ticket Status]]="Closed","Yes","No")</f>
        <v>No</v>
      </c>
      <c r="V5082" s="4" t="str">
        <f>IF(Table1[[#This Row],[Ticket Status]]="Pending Customer Response","Yes","No")</f>
        <v>Yes</v>
      </c>
      <c r="W5082" s="5">
        <f ca="1">COUNTIFS(Table1[Agent_name],Table1[[#This Row],[Agent_name]],Table1[Month],Table1[[#This Row],[Month]])/160</f>
        <v>0.93125000000000002</v>
      </c>
    </row>
    <row r="5083" spans="1:23" x14ac:dyDescent="0.25">
      <c r="A5083">
        <v>5082</v>
      </c>
      <c r="B5083" t="s">
        <v>16528</v>
      </c>
      <c r="C5083" t="s">
        <v>16529</v>
      </c>
      <c r="D5083">
        <v>65</v>
      </c>
      <c r="E5083" t="s">
        <v>29</v>
      </c>
      <c r="F5083" t="s">
        <v>51</v>
      </c>
      <c r="G5083" s="1">
        <v>44042</v>
      </c>
      <c r="H5083" t="s">
        <v>45</v>
      </c>
      <c r="I5083" t="s">
        <v>37</v>
      </c>
      <c r="J5083" s="3" t="s">
        <v>16530</v>
      </c>
      <c r="K5083" t="s">
        <v>24</v>
      </c>
      <c r="M5083" t="s">
        <v>89</v>
      </c>
      <c r="N5083" t="s">
        <v>33</v>
      </c>
      <c r="O5083" s="2">
        <v>45078.574513888889</v>
      </c>
      <c r="R5083" t="str">
        <f t="shared" ca="1" si="79"/>
        <v>Sara</v>
      </c>
      <c r="S5083" t="str">
        <f>IFERROR(TEXT(DATEVALUE(LEFT(Table1[[#This Row],[Date of Purchase]],10)), "MMMM"), TEXT(Table1[[#This Row],[Date of Purchase]], "MMMM"))</f>
        <v>July</v>
      </c>
      <c r="T5083" t="str">
        <f>IF(OR(
  AND(Table1[[#This Row],[Ticket Priority]]="Critical", Table1[[#This Row],[Ticket Status]]&lt;&gt;"Closed"),
  AND(Table1[[#This Row],[Ticket Priority]]="High", Table1[[#This Row],[Ticket Status]]="Open")
), "Yes", "No")</f>
        <v>No</v>
      </c>
      <c r="U5083" s="4" t="str">
        <f>IF(Table1[[#This Row],[Ticket Status]]="Closed","Yes","No")</f>
        <v>No</v>
      </c>
      <c r="V5083" s="4" t="str">
        <f>IF(Table1[[#This Row],[Ticket Status]]="Pending Customer Response","Yes","No")</f>
        <v>Yes</v>
      </c>
      <c r="W5083" s="5">
        <f ca="1">COUNTIFS(Table1[Agent_name],Table1[[#This Row],[Agent_name]],Table1[Month],Table1[[#This Row],[Month]])/160</f>
        <v>0.6875</v>
      </c>
    </row>
    <row r="5084" spans="1:23" x14ac:dyDescent="0.25">
      <c r="A5084">
        <v>5083</v>
      </c>
      <c r="B5084" t="s">
        <v>16531</v>
      </c>
      <c r="C5084" t="s">
        <v>16532</v>
      </c>
      <c r="D5084">
        <v>46</v>
      </c>
      <c r="E5084" t="s">
        <v>29</v>
      </c>
      <c r="F5084" t="s">
        <v>207</v>
      </c>
      <c r="G5084" s="1">
        <v>44014</v>
      </c>
      <c r="H5084" t="s">
        <v>67</v>
      </c>
      <c r="I5084" t="s">
        <v>150</v>
      </c>
      <c r="J5084" s="3" t="s">
        <v>16533</v>
      </c>
      <c r="K5084" t="s">
        <v>39</v>
      </c>
      <c r="L5084" t="s">
        <v>16534</v>
      </c>
      <c r="M5084" t="s">
        <v>89</v>
      </c>
      <c r="N5084" t="s">
        <v>33</v>
      </c>
      <c r="O5084" s="2">
        <v>45078.525925925926</v>
      </c>
      <c r="P5084" s="2">
        <v>45078.672453703701</v>
      </c>
      <c r="Q5084">
        <v>4</v>
      </c>
      <c r="R5084" t="str">
        <f t="shared" ca="1" si="79"/>
        <v>Rahul</v>
      </c>
      <c r="S5084" t="str">
        <f>IFERROR(TEXT(DATEVALUE(LEFT(Table1[[#This Row],[Date of Purchase]],10)), "MMMM"), TEXT(Table1[[#This Row],[Date of Purchase]], "MMMM"))</f>
        <v>July</v>
      </c>
      <c r="T5084" t="str">
        <f>IF(OR(
  AND(Table1[[#This Row],[Ticket Priority]]="Critical", Table1[[#This Row],[Ticket Status]]&lt;&gt;"Closed"),
  AND(Table1[[#This Row],[Ticket Priority]]="High", Table1[[#This Row],[Ticket Status]]="Open")
), "Yes", "No")</f>
        <v>No</v>
      </c>
      <c r="U5084" s="4" t="str">
        <f>IF(Table1[[#This Row],[Ticket Status]]="Closed","Yes","No")</f>
        <v>Yes</v>
      </c>
      <c r="V5084" s="4" t="str">
        <f>IF(Table1[[#This Row],[Ticket Status]]="Pending Customer Response","Yes","No")</f>
        <v>No</v>
      </c>
      <c r="W5084" s="5">
        <f ca="1">COUNTIFS(Table1[Agent_name],Table1[[#This Row],[Agent_name]],Table1[Month],Table1[[#This Row],[Month]])/160</f>
        <v>0.21249999999999999</v>
      </c>
    </row>
    <row r="5085" spans="1:23" x14ac:dyDescent="0.25">
      <c r="A5085">
        <v>5084</v>
      </c>
      <c r="B5085" t="s">
        <v>16535</v>
      </c>
      <c r="C5085" t="s">
        <v>16536</v>
      </c>
      <c r="D5085">
        <v>63</v>
      </c>
      <c r="E5085" t="s">
        <v>29</v>
      </c>
      <c r="F5085" t="s">
        <v>134</v>
      </c>
      <c r="G5085" s="1">
        <v>44545</v>
      </c>
      <c r="H5085" t="s">
        <v>21</v>
      </c>
      <c r="I5085" t="s">
        <v>60</v>
      </c>
      <c r="J5085" s="3" t="s">
        <v>16537</v>
      </c>
      <c r="K5085" t="s">
        <v>24</v>
      </c>
      <c r="M5085" t="s">
        <v>89</v>
      </c>
      <c r="N5085" t="s">
        <v>55</v>
      </c>
      <c r="O5085" s="2">
        <v>45078.781504629631</v>
      </c>
      <c r="R5085" t="str">
        <f t="shared" ca="1" si="79"/>
        <v>Rahul</v>
      </c>
      <c r="S5085" t="str">
        <f>IFERROR(TEXT(DATEVALUE(LEFT(Table1[[#This Row],[Date of Purchase]],10)), "MMMM"), TEXT(Table1[[#This Row],[Date of Purchase]], "MMMM"))</f>
        <v>December</v>
      </c>
      <c r="T5085" t="str">
        <f>IF(OR(
  AND(Table1[[#This Row],[Ticket Priority]]="Critical", Table1[[#This Row],[Ticket Status]]&lt;&gt;"Closed"),
  AND(Table1[[#This Row],[Ticket Priority]]="High", Table1[[#This Row],[Ticket Status]]="Open")
), "Yes", "No")</f>
        <v>No</v>
      </c>
      <c r="U5085" s="4" t="str">
        <f>IF(Table1[[#This Row],[Ticket Status]]="Closed","Yes","No")</f>
        <v>No</v>
      </c>
      <c r="V5085" s="4" t="str">
        <f>IF(Table1[[#This Row],[Ticket Status]]="Pending Customer Response","Yes","No")</f>
        <v>Yes</v>
      </c>
      <c r="W5085" s="5">
        <f ca="1">COUNTIFS(Table1[Agent_name],Table1[[#This Row],[Agent_name]],Table1[Month],Table1[[#This Row],[Month]])/160</f>
        <v>0.23125000000000001</v>
      </c>
    </row>
    <row r="5086" spans="1:23" x14ac:dyDescent="0.25">
      <c r="A5086">
        <v>5085</v>
      </c>
      <c r="B5086" t="s">
        <v>16538</v>
      </c>
      <c r="C5086" t="s">
        <v>16539</v>
      </c>
      <c r="D5086">
        <v>50</v>
      </c>
      <c r="E5086" t="s">
        <v>19</v>
      </c>
      <c r="F5086" t="s">
        <v>20</v>
      </c>
      <c r="G5086" s="1">
        <v>43895</v>
      </c>
      <c r="H5086" t="s">
        <v>45</v>
      </c>
      <c r="I5086" t="s">
        <v>93</v>
      </c>
      <c r="J5086" s="3" t="s">
        <v>16540</v>
      </c>
      <c r="K5086" t="s">
        <v>24</v>
      </c>
      <c r="M5086" t="s">
        <v>143</v>
      </c>
      <c r="N5086" t="s">
        <v>83</v>
      </c>
      <c r="O5086" s="2">
        <v>45078.51971064815</v>
      </c>
      <c r="R5086" t="str">
        <f t="shared" ca="1" si="79"/>
        <v>Arjun</v>
      </c>
      <c r="S5086" t="str">
        <f>IFERROR(TEXT(DATEVALUE(LEFT(Table1[[#This Row],[Date of Purchase]],10)), "MMMM"), TEXT(Table1[[#This Row],[Date of Purchase]], "MMMM"))</f>
        <v>March</v>
      </c>
      <c r="T5086" t="str">
        <f>IF(OR(
  AND(Table1[[#This Row],[Ticket Priority]]="Critical", Table1[[#This Row],[Ticket Status]]&lt;&gt;"Closed"),
  AND(Table1[[#This Row],[Ticket Priority]]="High", Table1[[#This Row],[Ticket Status]]="Open")
), "Yes", "No")</f>
        <v>No</v>
      </c>
      <c r="U5086" s="4" t="str">
        <f>IF(Table1[[#This Row],[Ticket Status]]="Closed","Yes","No")</f>
        <v>No</v>
      </c>
      <c r="V5086" s="4" t="str">
        <f>IF(Table1[[#This Row],[Ticket Status]]="Pending Customer Response","Yes","No")</f>
        <v>Yes</v>
      </c>
      <c r="W5086" s="5">
        <f ca="1">COUNTIFS(Table1[Agent_name],Table1[[#This Row],[Agent_name]],Table1[Month],Table1[[#This Row],[Month]])/160</f>
        <v>0.23125000000000001</v>
      </c>
    </row>
    <row r="5087" spans="1:23" x14ac:dyDescent="0.25">
      <c r="A5087">
        <v>5086</v>
      </c>
      <c r="B5087" t="s">
        <v>16541</v>
      </c>
      <c r="C5087" t="s">
        <v>16542</v>
      </c>
      <c r="D5087">
        <v>57</v>
      </c>
      <c r="E5087" t="s">
        <v>29</v>
      </c>
      <c r="F5087" t="s">
        <v>207</v>
      </c>
      <c r="G5087" s="1">
        <v>44530</v>
      </c>
      <c r="H5087" t="s">
        <v>21</v>
      </c>
      <c r="I5087" t="s">
        <v>72</v>
      </c>
      <c r="J5087" s="3" t="s">
        <v>16543</v>
      </c>
      <c r="K5087" t="s">
        <v>62</v>
      </c>
      <c r="M5087" t="s">
        <v>41</v>
      </c>
      <c r="N5087" t="s">
        <v>55</v>
      </c>
      <c r="R5087" t="str">
        <f t="shared" ca="1" si="79"/>
        <v>Aisha</v>
      </c>
      <c r="S5087" t="str">
        <f>IFERROR(TEXT(DATEVALUE(LEFT(Table1[[#This Row],[Date of Purchase]],10)), "MMMM"), TEXT(Table1[[#This Row],[Date of Purchase]], "MMMM"))</f>
        <v>November</v>
      </c>
      <c r="T5087" t="str">
        <f>IF(OR(
  AND(Table1[[#This Row],[Ticket Priority]]="Critical", Table1[[#This Row],[Ticket Status]]&lt;&gt;"Closed"),
  AND(Table1[[#This Row],[Ticket Priority]]="High", Table1[[#This Row],[Ticket Status]]="Open")
), "Yes", "No")</f>
        <v>No</v>
      </c>
      <c r="U5087" s="4" t="str">
        <f>IF(Table1[[#This Row],[Ticket Status]]="Closed","Yes","No")</f>
        <v>No</v>
      </c>
      <c r="V5087" s="4" t="str">
        <f>IF(Table1[[#This Row],[Ticket Status]]="Pending Customer Response","Yes","No")</f>
        <v>No</v>
      </c>
      <c r="W5087" s="5">
        <f ca="1">COUNTIFS(Table1[Agent_name],Table1[[#This Row],[Agent_name]],Table1[Month],Table1[[#This Row],[Month]])/160</f>
        <v>0.85624999999999996</v>
      </c>
    </row>
    <row r="5088" spans="1:23" x14ac:dyDescent="0.25">
      <c r="A5088">
        <v>5087</v>
      </c>
      <c r="B5088" t="s">
        <v>10381</v>
      </c>
      <c r="C5088" t="s">
        <v>16544</v>
      </c>
      <c r="D5088">
        <v>25</v>
      </c>
      <c r="E5088" t="s">
        <v>58</v>
      </c>
      <c r="F5088" t="s">
        <v>281</v>
      </c>
      <c r="G5088" s="1">
        <v>44323</v>
      </c>
      <c r="H5088" t="s">
        <v>45</v>
      </c>
      <c r="I5088" t="s">
        <v>93</v>
      </c>
      <c r="J5088" s="3" t="s">
        <v>16545</v>
      </c>
      <c r="K5088" t="s">
        <v>39</v>
      </c>
      <c r="L5088" t="s">
        <v>16546</v>
      </c>
      <c r="M5088" t="s">
        <v>89</v>
      </c>
      <c r="N5088" t="s">
        <v>26</v>
      </c>
      <c r="O5088" s="2">
        <v>45078.925312500003</v>
      </c>
      <c r="P5088" s="2">
        <v>45078.662118055552</v>
      </c>
      <c r="Q5088">
        <v>4</v>
      </c>
      <c r="R5088" t="str">
        <f t="shared" ca="1" si="79"/>
        <v>Aisha</v>
      </c>
      <c r="S5088" t="str">
        <f>IFERROR(TEXT(DATEVALUE(LEFT(Table1[[#This Row],[Date of Purchase]],10)), "MMMM"), TEXT(Table1[[#This Row],[Date of Purchase]], "MMMM"))</f>
        <v>May</v>
      </c>
      <c r="T5088" t="str">
        <f>IF(OR(
  AND(Table1[[#This Row],[Ticket Priority]]="Critical", Table1[[#This Row],[Ticket Status]]&lt;&gt;"Closed"),
  AND(Table1[[#This Row],[Ticket Priority]]="High", Table1[[#This Row],[Ticket Status]]="Open")
), "Yes", "No")</f>
        <v>No</v>
      </c>
      <c r="U5088" s="4" t="str">
        <f>IF(Table1[[#This Row],[Ticket Status]]="Closed","Yes","No")</f>
        <v>Yes</v>
      </c>
      <c r="V5088" s="4" t="str">
        <f>IF(Table1[[#This Row],[Ticket Status]]="Pending Customer Response","Yes","No")</f>
        <v>No</v>
      </c>
      <c r="W5088" s="5">
        <f ca="1">COUNTIFS(Table1[Agent_name],Table1[[#This Row],[Agent_name]],Table1[Month],Table1[[#This Row],[Month]])/160</f>
        <v>0.93125000000000002</v>
      </c>
    </row>
    <row r="5089" spans="1:23" x14ac:dyDescent="0.25">
      <c r="A5089">
        <v>5088</v>
      </c>
      <c r="B5089" t="s">
        <v>16547</v>
      </c>
      <c r="C5089" t="s">
        <v>16548</v>
      </c>
      <c r="D5089">
        <v>56</v>
      </c>
      <c r="E5089" t="s">
        <v>19</v>
      </c>
      <c r="F5089" t="s">
        <v>431</v>
      </c>
      <c r="G5089" s="1">
        <v>43876</v>
      </c>
      <c r="H5089" t="s">
        <v>21</v>
      </c>
      <c r="I5089" t="s">
        <v>67</v>
      </c>
      <c r="J5089" s="3" t="s">
        <v>16549</v>
      </c>
      <c r="K5089" t="s">
        <v>24</v>
      </c>
      <c r="M5089" t="s">
        <v>41</v>
      </c>
      <c r="N5089" t="s">
        <v>83</v>
      </c>
      <c r="O5089" s="2">
        <v>45078.436423611114</v>
      </c>
      <c r="R5089" t="str">
        <f t="shared" ca="1" si="79"/>
        <v>Mohit</v>
      </c>
      <c r="S5089" t="str">
        <f>IFERROR(TEXT(DATEVALUE(LEFT(Table1[[#This Row],[Date of Purchase]],10)), "MMMM"), TEXT(Table1[[#This Row],[Date of Purchase]], "MMMM"))</f>
        <v>February</v>
      </c>
      <c r="T5089" t="str">
        <f>IF(OR(
  AND(Table1[[#This Row],[Ticket Priority]]="Critical", Table1[[#This Row],[Ticket Status]]&lt;&gt;"Closed"),
  AND(Table1[[#This Row],[Ticket Priority]]="High", Table1[[#This Row],[Ticket Status]]="Open")
), "Yes", "No")</f>
        <v>No</v>
      </c>
      <c r="U5089" s="4" t="str">
        <f>IF(Table1[[#This Row],[Ticket Status]]="Closed","Yes","No")</f>
        <v>No</v>
      </c>
      <c r="V5089" s="4" t="str">
        <f>IF(Table1[[#This Row],[Ticket Status]]="Pending Customer Response","Yes","No")</f>
        <v>Yes</v>
      </c>
      <c r="W5089" s="5">
        <f ca="1">COUNTIFS(Table1[Agent_name],Table1[[#This Row],[Agent_name]],Table1[Month],Table1[[#This Row],[Month]])/160</f>
        <v>0.52500000000000002</v>
      </c>
    </row>
    <row r="5090" spans="1:23" x14ac:dyDescent="0.25">
      <c r="A5090">
        <v>5089</v>
      </c>
      <c r="B5090" t="s">
        <v>16550</v>
      </c>
      <c r="C5090" t="s">
        <v>16551</v>
      </c>
      <c r="D5090">
        <v>24</v>
      </c>
      <c r="E5090" t="s">
        <v>19</v>
      </c>
      <c r="F5090" t="s">
        <v>456</v>
      </c>
      <c r="G5090" s="1">
        <v>44354</v>
      </c>
      <c r="H5090" t="s">
        <v>59</v>
      </c>
      <c r="I5090" t="s">
        <v>177</v>
      </c>
      <c r="J5090" s="3" t="s">
        <v>16552</v>
      </c>
      <c r="K5090" t="s">
        <v>24</v>
      </c>
      <c r="M5090" t="s">
        <v>89</v>
      </c>
      <c r="N5090" t="s">
        <v>33</v>
      </c>
      <c r="O5090" s="2">
        <v>45078.331585648149</v>
      </c>
      <c r="R5090" t="str">
        <f t="shared" ca="1" si="79"/>
        <v>Aisha</v>
      </c>
      <c r="S5090" t="str">
        <f>IFERROR(TEXT(DATEVALUE(LEFT(Table1[[#This Row],[Date of Purchase]],10)), "MMMM"), TEXT(Table1[[#This Row],[Date of Purchase]], "MMMM"))</f>
        <v>June</v>
      </c>
      <c r="T5090" t="str">
        <f>IF(OR(
  AND(Table1[[#This Row],[Ticket Priority]]="Critical", Table1[[#This Row],[Ticket Status]]&lt;&gt;"Closed"),
  AND(Table1[[#This Row],[Ticket Priority]]="High", Table1[[#This Row],[Ticket Status]]="Open")
), "Yes", "No")</f>
        <v>No</v>
      </c>
      <c r="U5090" s="4" t="str">
        <f>IF(Table1[[#This Row],[Ticket Status]]="Closed","Yes","No")</f>
        <v>No</v>
      </c>
      <c r="V5090" s="4" t="str">
        <f>IF(Table1[[#This Row],[Ticket Status]]="Pending Customer Response","Yes","No")</f>
        <v>Yes</v>
      </c>
      <c r="W5090" s="5">
        <f ca="1">COUNTIFS(Table1[Agent_name],Table1[[#This Row],[Agent_name]],Table1[Month],Table1[[#This Row],[Month]])/160</f>
        <v>0.89375000000000004</v>
      </c>
    </row>
    <row r="5091" spans="1:23" x14ac:dyDescent="0.25">
      <c r="A5091">
        <v>5090</v>
      </c>
      <c r="B5091" t="s">
        <v>16553</v>
      </c>
      <c r="C5091" t="s">
        <v>16554</v>
      </c>
      <c r="D5091">
        <v>24</v>
      </c>
      <c r="E5091" t="s">
        <v>29</v>
      </c>
      <c r="F5091" t="s">
        <v>161</v>
      </c>
      <c r="G5091" s="1">
        <v>44493</v>
      </c>
      <c r="H5091" t="s">
        <v>45</v>
      </c>
      <c r="I5091" t="s">
        <v>77</v>
      </c>
      <c r="J5091" s="3" t="s">
        <v>16555</v>
      </c>
      <c r="K5091" t="s">
        <v>24</v>
      </c>
      <c r="M5091" t="s">
        <v>89</v>
      </c>
      <c r="N5091" t="s">
        <v>26</v>
      </c>
      <c r="O5091" s="2">
        <v>45078.64271990741</v>
      </c>
      <c r="R5091" t="str">
        <f t="shared" ca="1" si="79"/>
        <v>Sara</v>
      </c>
      <c r="S5091" t="str">
        <f>IFERROR(TEXT(DATEVALUE(LEFT(Table1[[#This Row],[Date of Purchase]],10)), "MMMM"), TEXT(Table1[[#This Row],[Date of Purchase]], "MMMM"))</f>
        <v>October</v>
      </c>
      <c r="T5091" t="str">
        <f>IF(OR(
  AND(Table1[[#This Row],[Ticket Priority]]="Critical", Table1[[#This Row],[Ticket Status]]&lt;&gt;"Closed"),
  AND(Table1[[#This Row],[Ticket Priority]]="High", Table1[[#This Row],[Ticket Status]]="Open")
), "Yes", "No")</f>
        <v>No</v>
      </c>
      <c r="U5091" s="4" t="str">
        <f>IF(Table1[[#This Row],[Ticket Status]]="Closed","Yes","No")</f>
        <v>No</v>
      </c>
      <c r="V5091" s="4" t="str">
        <f>IF(Table1[[#This Row],[Ticket Status]]="Pending Customer Response","Yes","No")</f>
        <v>Yes</v>
      </c>
      <c r="W5091" s="5">
        <f ca="1">COUNTIFS(Table1[Agent_name],Table1[[#This Row],[Agent_name]],Table1[Month],Table1[[#This Row],[Month]])/160</f>
        <v>0.66874999999999996</v>
      </c>
    </row>
    <row r="5092" spans="1:23" x14ac:dyDescent="0.25">
      <c r="A5092">
        <v>5091</v>
      </c>
      <c r="B5092" t="s">
        <v>16556</v>
      </c>
      <c r="C5092" t="s">
        <v>16557</v>
      </c>
      <c r="D5092">
        <v>31</v>
      </c>
      <c r="E5092" t="s">
        <v>58</v>
      </c>
      <c r="F5092" t="s">
        <v>202</v>
      </c>
      <c r="G5092" s="1">
        <v>44109</v>
      </c>
      <c r="H5092" t="s">
        <v>66</v>
      </c>
      <c r="I5092" t="s">
        <v>59</v>
      </c>
      <c r="J5092" s="3" t="s">
        <v>16558</v>
      </c>
      <c r="K5092" t="s">
        <v>24</v>
      </c>
      <c r="M5092" t="s">
        <v>41</v>
      </c>
      <c r="N5092" t="s">
        <v>55</v>
      </c>
      <c r="O5092" s="2">
        <v>45078.607314814813</v>
      </c>
      <c r="R5092" t="str">
        <f t="shared" ca="1" si="79"/>
        <v>Aisha</v>
      </c>
      <c r="S5092" t="str">
        <f>IFERROR(TEXT(DATEVALUE(LEFT(Table1[[#This Row],[Date of Purchase]],10)), "MMMM"), TEXT(Table1[[#This Row],[Date of Purchase]], "MMMM"))</f>
        <v>October</v>
      </c>
      <c r="T5092" t="str">
        <f>IF(OR(
  AND(Table1[[#This Row],[Ticket Priority]]="Critical", Table1[[#This Row],[Ticket Status]]&lt;&gt;"Closed"),
  AND(Table1[[#This Row],[Ticket Priority]]="High", Table1[[#This Row],[Ticket Status]]="Open")
), "Yes", "No")</f>
        <v>No</v>
      </c>
      <c r="U5092" s="4" t="str">
        <f>IF(Table1[[#This Row],[Ticket Status]]="Closed","Yes","No")</f>
        <v>No</v>
      </c>
      <c r="V5092" s="4" t="str">
        <f>IF(Table1[[#This Row],[Ticket Status]]="Pending Customer Response","Yes","No")</f>
        <v>Yes</v>
      </c>
      <c r="W5092" s="5">
        <f ca="1">COUNTIFS(Table1[Agent_name],Table1[[#This Row],[Agent_name]],Table1[Month],Table1[[#This Row],[Month]])/160</f>
        <v>0.85624999999999996</v>
      </c>
    </row>
    <row r="5093" spans="1:23" x14ac:dyDescent="0.25">
      <c r="A5093">
        <v>5092</v>
      </c>
      <c r="B5093" t="s">
        <v>16559</v>
      </c>
      <c r="C5093" t="s">
        <v>16560</v>
      </c>
      <c r="D5093">
        <v>50</v>
      </c>
      <c r="E5093" t="s">
        <v>19</v>
      </c>
      <c r="F5093" t="s">
        <v>98</v>
      </c>
      <c r="G5093" s="1">
        <v>43988</v>
      </c>
      <c r="H5093" t="s">
        <v>45</v>
      </c>
      <c r="I5093" t="s">
        <v>141</v>
      </c>
      <c r="J5093" s="3" t="s">
        <v>16561</v>
      </c>
      <c r="K5093" t="s">
        <v>24</v>
      </c>
      <c r="M5093" t="s">
        <v>89</v>
      </c>
      <c r="N5093" t="s">
        <v>26</v>
      </c>
      <c r="O5093" s="2">
        <v>45078.087893518517</v>
      </c>
      <c r="R5093" t="str">
        <f t="shared" ca="1" si="79"/>
        <v>Arjun</v>
      </c>
      <c r="S5093" t="str">
        <f>IFERROR(TEXT(DATEVALUE(LEFT(Table1[[#This Row],[Date of Purchase]],10)), "MMMM"), TEXT(Table1[[#This Row],[Date of Purchase]], "MMMM"))</f>
        <v>June</v>
      </c>
      <c r="T5093" t="str">
        <f>IF(OR(
  AND(Table1[[#This Row],[Ticket Priority]]="Critical", Table1[[#This Row],[Ticket Status]]&lt;&gt;"Closed"),
  AND(Table1[[#This Row],[Ticket Priority]]="High", Table1[[#This Row],[Ticket Status]]="Open")
), "Yes", "No")</f>
        <v>No</v>
      </c>
      <c r="U5093" s="4" t="str">
        <f>IF(Table1[[#This Row],[Ticket Status]]="Closed","Yes","No")</f>
        <v>No</v>
      </c>
      <c r="V5093" s="4" t="str">
        <f>IF(Table1[[#This Row],[Ticket Status]]="Pending Customer Response","Yes","No")</f>
        <v>Yes</v>
      </c>
      <c r="W5093" s="5">
        <f ca="1">COUNTIFS(Table1[Agent_name],Table1[[#This Row],[Agent_name]],Table1[Month],Table1[[#This Row],[Month]])/160</f>
        <v>0.28749999999999998</v>
      </c>
    </row>
    <row r="5094" spans="1:23" x14ac:dyDescent="0.25">
      <c r="A5094">
        <v>5093</v>
      </c>
      <c r="B5094" t="s">
        <v>16562</v>
      </c>
      <c r="C5094" t="s">
        <v>16563</v>
      </c>
      <c r="D5094">
        <v>44</v>
      </c>
      <c r="E5094" t="s">
        <v>29</v>
      </c>
      <c r="F5094" t="s">
        <v>112</v>
      </c>
      <c r="G5094" s="1">
        <v>44012</v>
      </c>
      <c r="H5094" t="s">
        <v>21</v>
      </c>
      <c r="I5094" t="s">
        <v>22</v>
      </c>
      <c r="J5094" s="3" t="s">
        <v>16564</v>
      </c>
      <c r="K5094" t="s">
        <v>39</v>
      </c>
      <c r="L5094" t="s">
        <v>16565</v>
      </c>
      <c r="M5094" t="s">
        <v>89</v>
      </c>
      <c r="N5094" t="s">
        <v>33</v>
      </c>
      <c r="O5094" s="2">
        <v>45078.46638888889</v>
      </c>
      <c r="P5094" s="2">
        <v>45078.260833333334</v>
      </c>
      <c r="Q5094">
        <v>5</v>
      </c>
      <c r="R5094" t="str">
        <f t="shared" ca="1" si="79"/>
        <v>Neha</v>
      </c>
      <c r="S5094" t="str">
        <f>IFERROR(TEXT(DATEVALUE(LEFT(Table1[[#This Row],[Date of Purchase]],10)), "MMMM"), TEXT(Table1[[#This Row],[Date of Purchase]], "MMMM"))</f>
        <v>June</v>
      </c>
      <c r="T5094" t="str">
        <f>IF(OR(
  AND(Table1[[#This Row],[Ticket Priority]]="Critical", Table1[[#This Row],[Ticket Status]]&lt;&gt;"Closed"),
  AND(Table1[[#This Row],[Ticket Priority]]="High", Table1[[#This Row],[Ticket Status]]="Open")
), "Yes", "No")</f>
        <v>No</v>
      </c>
      <c r="U5094" s="4" t="str">
        <f>IF(Table1[[#This Row],[Ticket Status]]="Closed","Yes","No")</f>
        <v>Yes</v>
      </c>
      <c r="V5094" s="4" t="str">
        <f>IF(Table1[[#This Row],[Ticket Status]]="Pending Customer Response","Yes","No")</f>
        <v>No</v>
      </c>
      <c r="W5094" s="5">
        <f ca="1">COUNTIFS(Table1[Agent_name],Table1[[#This Row],[Agent_name]],Table1[Month],Table1[[#This Row],[Month]])/160</f>
        <v>0.19375000000000001</v>
      </c>
    </row>
    <row r="5095" spans="1:23" x14ac:dyDescent="0.25">
      <c r="A5095">
        <v>5094</v>
      </c>
      <c r="B5095" t="s">
        <v>16566</v>
      </c>
      <c r="C5095" t="s">
        <v>16567</v>
      </c>
      <c r="D5095">
        <v>24</v>
      </c>
      <c r="E5095" t="s">
        <v>29</v>
      </c>
      <c r="F5095" t="s">
        <v>339</v>
      </c>
      <c r="G5095" s="1">
        <v>44084</v>
      </c>
      <c r="H5095" t="s">
        <v>67</v>
      </c>
      <c r="I5095" t="s">
        <v>60</v>
      </c>
      <c r="J5095" s="3" t="s">
        <v>16568</v>
      </c>
      <c r="K5095" t="s">
        <v>24</v>
      </c>
      <c r="M5095" t="s">
        <v>143</v>
      </c>
      <c r="N5095" t="s">
        <v>26</v>
      </c>
      <c r="O5095" s="2">
        <v>45078.977523148147</v>
      </c>
      <c r="R5095" t="str">
        <f t="shared" ca="1" si="79"/>
        <v>Karan</v>
      </c>
      <c r="S5095" t="str">
        <f>IFERROR(TEXT(DATEVALUE(LEFT(Table1[[#This Row],[Date of Purchase]],10)), "MMMM"), TEXT(Table1[[#This Row],[Date of Purchase]], "MMMM"))</f>
        <v>September</v>
      </c>
      <c r="T5095" t="str">
        <f>IF(OR(
  AND(Table1[[#This Row],[Ticket Priority]]="Critical", Table1[[#This Row],[Ticket Status]]&lt;&gt;"Closed"),
  AND(Table1[[#This Row],[Ticket Priority]]="High", Table1[[#This Row],[Ticket Status]]="Open")
), "Yes", "No")</f>
        <v>No</v>
      </c>
      <c r="U5095" s="4" t="str">
        <f>IF(Table1[[#This Row],[Ticket Status]]="Closed","Yes","No")</f>
        <v>No</v>
      </c>
      <c r="V5095" s="4" t="str">
        <f>IF(Table1[[#This Row],[Ticket Status]]="Pending Customer Response","Yes","No")</f>
        <v>Yes</v>
      </c>
      <c r="W5095" s="5">
        <f ca="1">COUNTIFS(Table1[Agent_name],Table1[[#This Row],[Agent_name]],Table1[Month],Table1[[#This Row],[Month]])/160</f>
        <v>0.24374999999999999</v>
      </c>
    </row>
    <row r="5096" spans="1:23" x14ac:dyDescent="0.25">
      <c r="A5096">
        <v>5095</v>
      </c>
      <c r="B5096" t="s">
        <v>16569</v>
      </c>
      <c r="C5096" t="s">
        <v>16570</v>
      </c>
      <c r="D5096">
        <v>52</v>
      </c>
      <c r="E5096" t="s">
        <v>19</v>
      </c>
      <c r="F5096" t="s">
        <v>223</v>
      </c>
      <c r="G5096" s="1">
        <v>44394</v>
      </c>
      <c r="H5096" t="s">
        <v>45</v>
      </c>
      <c r="I5096" t="s">
        <v>93</v>
      </c>
      <c r="J5096" s="3" t="s">
        <v>16571</v>
      </c>
      <c r="K5096" t="s">
        <v>24</v>
      </c>
      <c r="M5096" t="s">
        <v>25</v>
      </c>
      <c r="N5096" t="s">
        <v>83</v>
      </c>
      <c r="O5096" s="2">
        <v>45078.063657407409</v>
      </c>
      <c r="R5096" t="str">
        <f t="shared" ca="1" si="79"/>
        <v>Ravi</v>
      </c>
      <c r="S5096" t="str">
        <f>IFERROR(TEXT(DATEVALUE(LEFT(Table1[[#This Row],[Date of Purchase]],10)), "MMMM"), TEXT(Table1[[#This Row],[Date of Purchase]], "MMMM"))</f>
        <v>July</v>
      </c>
      <c r="T5096" t="str">
        <f>IF(OR(
  AND(Table1[[#This Row],[Ticket Priority]]="Critical", Table1[[#This Row],[Ticket Status]]&lt;&gt;"Closed"),
  AND(Table1[[#This Row],[Ticket Priority]]="High", Table1[[#This Row],[Ticket Status]]="Open")
), "Yes", "No")</f>
        <v>Yes</v>
      </c>
      <c r="U5096" s="4" t="str">
        <f>IF(Table1[[#This Row],[Ticket Status]]="Closed","Yes","No")</f>
        <v>No</v>
      </c>
      <c r="V5096" s="4" t="str">
        <f>IF(Table1[[#This Row],[Ticket Status]]="Pending Customer Response","Yes","No")</f>
        <v>Yes</v>
      </c>
      <c r="W5096" s="5">
        <f ca="1">COUNTIFS(Table1[Agent_name],Table1[[#This Row],[Agent_name]],Table1[Month],Table1[[#This Row],[Month]])/160</f>
        <v>0.66249999999999998</v>
      </c>
    </row>
    <row r="5097" spans="1:23" x14ac:dyDescent="0.25">
      <c r="A5097">
        <v>5096</v>
      </c>
      <c r="B5097" t="s">
        <v>16572</v>
      </c>
      <c r="C5097" t="s">
        <v>16573</v>
      </c>
      <c r="D5097">
        <v>20</v>
      </c>
      <c r="E5097" t="s">
        <v>58</v>
      </c>
      <c r="F5097" t="s">
        <v>134</v>
      </c>
      <c r="G5097" s="1">
        <v>44019</v>
      </c>
      <c r="H5097" t="s">
        <v>21</v>
      </c>
      <c r="I5097" t="s">
        <v>177</v>
      </c>
      <c r="J5097" s="3" t="s">
        <v>16574</v>
      </c>
      <c r="K5097" t="s">
        <v>24</v>
      </c>
      <c r="M5097" t="s">
        <v>89</v>
      </c>
      <c r="N5097" t="s">
        <v>26</v>
      </c>
      <c r="O5097" s="2">
        <v>45078.470613425925</v>
      </c>
      <c r="R5097" t="str">
        <f t="shared" ca="1" si="79"/>
        <v>Ravi</v>
      </c>
      <c r="S5097" t="str">
        <f>IFERROR(TEXT(DATEVALUE(LEFT(Table1[[#This Row],[Date of Purchase]],10)), "MMMM"), TEXT(Table1[[#This Row],[Date of Purchase]], "MMMM"))</f>
        <v>July</v>
      </c>
      <c r="T5097" t="str">
        <f>IF(OR(
  AND(Table1[[#This Row],[Ticket Priority]]="Critical", Table1[[#This Row],[Ticket Status]]&lt;&gt;"Closed"),
  AND(Table1[[#This Row],[Ticket Priority]]="High", Table1[[#This Row],[Ticket Status]]="Open")
), "Yes", "No")</f>
        <v>No</v>
      </c>
      <c r="U5097" s="4" t="str">
        <f>IF(Table1[[#This Row],[Ticket Status]]="Closed","Yes","No")</f>
        <v>No</v>
      </c>
      <c r="V5097" s="4" t="str">
        <f>IF(Table1[[#This Row],[Ticket Status]]="Pending Customer Response","Yes","No")</f>
        <v>Yes</v>
      </c>
      <c r="W5097" s="5">
        <f ca="1">COUNTIFS(Table1[Agent_name],Table1[[#This Row],[Agent_name]],Table1[Month],Table1[[#This Row],[Month]])/160</f>
        <v>0.66249999999999998</v>
      </c>
    </row>
    <row r="5098" spans="1:23" x14ac:dyDescent="0.25">
      <c r="A5098">
        <v>5097</v>
      </c>
      <c r="B5098" t="s">
        <v>16575</v>
      </c>
      <c r="C5098" t="s">
        <v>16576</v>
      </c>
      <c r="D5098">
        <v>39</v>
      </c>
      <c r="E5098" t="s">
        <v>58</v>
      </c>
      <c r="F5098" t="s">
        <v>207</v>
      </c>
      <c r="G5098" s="1">
        <v>43891</v>
      </c>
      <c r="H5098" t="s">
        <v>67</v>
      </c>
      <c r="I5098" t="s">
        <v>59</v>
      </c>
      <c r="J5098" s="3" t="s">
        <v>16577</v>
      </c>
      <c r="K5098" t="s">
        <v>24</v>
      </c>
      <c r="M5098" t="s">
        <v>143</v>
      </c>
      <c r="N5098" t="s">
        <v>55</v>
      </c>
      <c r="O5098" s="2">
        <v>45078.943530092591</v>
      </c>
      <c r="R5098" t="str">
        <f t="shared" ca="1" si="79"/>
        <v>Mohit</v>
      </c>
      <c r="S5098" t="str">
        <f>IFERROR(TEXT(DATEVALUE(LEFT(Table1[[#This Row],[Date of Purchase]],10)), "MMMM"), TEXT(Table1[[#This Row],[Date of Purchase]], "MMMM"))</f>
        <v>March</v>
      </c>
      <c r="T5098" t="str">
        <f>IF(OR(
  AND(Table1[[#This Row],[Ticket Priority]]="Critical", Table1[[#This Row],[Ticket Status]]&lt;&gt;"Closed"),
  AND(Table1[[#This Row],[Ticket Priority]]="High", Table1[[#This Row],[Ticket Status]]="Open")
), "Yes", "No")</f>
        <v>No</v>
      </c>
      <c r="U5098" s="4" t="str">
        <f>IF(Table1[[#This Row],[Ticket Status]]="Closed","Yes","No")</f>
        <v>No</v>
      </c>
      <c r="V5098" s="4" t="str">
        <f>IF(Table1[[#This Row],[Ticket Status]]="Pending Customer Response","Yes","No")</f>
        <v>Yes</v>
      </c>
      <c r="W5098" s="5">
        <f ca="1">COUNTIFS(Table1[Agent_name],Table1[[#This Row],[Agent_name]],Table1[Month],Table1[[#This Row],[Month]])/160</f>
        <v>0.45624999999999999</v>
      </c>
    </row>
    <row r="5099" spans="1:23" x14ac:dyDescent="0.25">
      <c r="A5099">
        <v>5098</v>
      </c>
      <c r="B5099" t="s">
        <v>16578</v>
      </c>
      <c r="C5099" t="s">
        <v>16579</v>
      </c>
      <c r="D5099">
        <v>62</v>
      </c>
      <c r="E5099" t="s">
        <v>58</v>
      </c>
      <c r="F5099" t="s">
        <v>20</v>
      </c>
      <c r="G5099" s="1">
        <v>43952</v>
      </c>
      <c r="H5099" t="s">
        <v>21</v>
      </c>
      <c r="I5099" t="s">
        <v>177</v>
      </c>
      <c r="J5099" s="3" t="s">
        <v>16580</v>
      </c>
      <c r="K5099" t="s">
        <v>62</v>
      </c>
      <c r="M5099" t="s">
        <v>41</v>
      </c>
      <c r="N5099" t="s">
        <v>55</v>
      </c>
      <c r="R5099" t="str">
        <f t="shared" ca="1" si="79"/>
        <v>Sara</v>
      </c>
      <c r="S5099" t="str">
        <f>IFERROR(TEXT(DATEVALUE(LEFT(Table1[[#This Row],[Date of Purchase]],10)), "MMMM"), TEXT(Table1[[#This Row],[Date of Purchase]], "MMMM"))</f>
        <v>May</v>
      </c>
      <c r="T5099" t="str">
        <f>IF(OR(
  AND(Table1[[#This Row],[Ticket Priority]]="Critical", Table1[[#This Row],[Ticket Status]]&lt;&gt;"Closed"),
  AND(Table1[[#This Row],[Ticket Priority]]="High", Table1[[#This Row],[Ticket Status]]="Open")
), "Yes", "No")</f>
        <v>No</v>
      </c>
      <c r="U5099" s="4" t="str">
        <f>IF(Table1[[#This Row],[Ticket Status]]="Closed","Yes","No")</f>
        <v>No</v>
      </c>
      <c r="V5099" s="4" t="str">
        <f>IF(Table1[[#This Row],[Ticket Status]]="Pending Customer Response","Yes","No")</f>
        <v>No</v>
      </c>
      <c r="W5099" s="5">
        <f ca="1">COUNTIFS(Table1[Agent_name],Table1[[#This Row],[Agent_name]],Table1[Month],Table1[[#This Row],[Month]])/160</f>
        <v>0.64375000000000004</v>
      </c>
    </row>
    <row r="5100" spans="1:23" x14ac:dyDescent="0.25">
      <c r="A5100">
        <v>5099</v>
      </c>
      <c r="B5100" t="s">
        <v>16581</v>
      </c>
      <c r="C5100" t="s">
        <v>16582</v>
      </c>
      <c r="D5100">
        <v>18</v>
      </c>
      <c r="E5100" t="s">
        <v>58</v>
      </c>
      <c r="F5100" t="s">
        <v>431</v>
      </c>
      <c r="G5100" s="1">
        <v>43946</v>
      </c>
      <c r="H5100" t="s">
        <v>45</v>
      </c>
      <c r="I5100" t="s">
        <v>150</v>
      </c>
      <c r="J5100" s="3" t="s">
        <v>16583</v>
      </c>
      <c r="K5100" t="s">
        <v>39</v>
      </c>
      <c r="L5100" t="s">
        <v>16584</v>
      </c>
      <c r="M5100" t="s">
        <v>25</v>
      </c>
      <c r="N5100" t="s">
        <v>55</v>
      </c>
      <c r="O5100" s="2">
        <v>45078.415081018517</v>
      </c>
      <c r="P5100" s="2">
        <v>45078.307442129626</v>
      </c>
      <c r="Q5100">
        <v>5</v>
      </c>
      <c r="R5100" t="str">
        <f t="shared" ca="1" si="79"/>
        <v>Meera</v>
      </c>
      <c r="S5100" t="str">
        <f>IFERROR(TEXT(DATEVALUE(LEFT(Table1[[#This Row],[Date of Purchase]],10)), "MMMM"), TEXT(Table1[[#This Row],[Date of Purchase]], "MMMM"))</f>
        <v>April</v>
      </c>
      <c r="T5100" t="str">
        <f>IF(OR(
  AND(Table1[[#This Row],[Ticket Priority]]="Critical", Table1[[#This Row],[Ticket Status]]&lt;&gt;"Closed"),
  AND(Table1[[#This Row],[Ticket Priority]]="High", Table1[[#This Row],[Ticket Status]]="Open")
), "Yes", "No")</f>
        <v>No</v>
      </c>
      <c r="U5100" s="4" t="str">
        <f>IF(Table1[[#This Row],[Ticket Status]]="Closed","Yes","No")</f>
        <v>Yes</v>
      </c>
      <c r="V5100" s="4" t="str">
        <f>IF(Table1[[#This Row],[Ticket Status]]="Pending Customer Response","Yes","No")</f>
        <v>No</v>
      </c>
      <c r="W5100" s="5">
        <f ca="1">COUNTIFS(Table1[Agent_name],Table1[[#This Row],[Agent_name]],Table1[Month],Table1[[#This Row],[Month]])/160</f>
        <v>0.16250000000000001</v>
      </c>
    </row>
    <row r="5101" spans="1:23" x14ac:dyDescent="0.25">
      <c r="A5101">
        <v>5100</v>
      </c>
      <c r="B5101" t="s">
        <v>16585</v>
      </c>
      <c r="C5101" t="s">
        <v>16586</v>
      </c>
      <c r="D5101">
        <v>30</v>
      </c>
      <c r="E5101" t="s">
        <v>29</v>
      </c>
      <c r="F5101" t="s">
        <v>157</v>
      </c>
      <c r="G5101" s="1">
        <v>44447</v>
      </c>
      <c r="H5101" t="s">
        <v>67</v>
      </c>
      <c r="I5101" t="s">
        <v>72</v>
      </c>
      <c r="J5101" s="3" t="s">
        <v>16587</v>
      </c>
      <c r="K5101" t="s">
        <v>24</v>
      </c>
      <c r="M5101" t="s">
        <v>89</v>
      </c>
      <c r="N5101" t="s">
        <v>26</v>
      </c>
      <c r="O5101" s="2">
        <v>45078.981076388889</v>
      </c>
      <c r="R5101" t="str">
        <f t="shared" ca="1" si="79"/>
        <v>Aisha</v>
      </c>
      <c r="S5101" t="str">
        <f>IFERROR(TEXT(DATEVALUE(LEFT(Table1[[#This Row],[Date of Purchase]],10)), "MMMM"), TEXT(Table1[[#This Row],[Date of Purchase]], "MMMM"))</f>
        <v>September</v>
      </c>
      <c r="T5101" t="str">
        <f>IF(OR(
  AND(Table1[[#This Row],[Ticket Priority]]="Critical", Table1[[#This Row],[Ticket Status]]&lt;&gt;"Closed"),
  AND(Table1[[#This Row],[Ticket Priority]]="High", Table1[[#This Row],[Ticket Status]]="Open")
), "Yes", "No")</f>
        <v>No</v>
      </c>
      <c r="U5101" s="4" t="str">
        <f>IF(Table1[[#This Row],[Ticket Status]]="Closed","Yes","No")</f>
        <v>No</v>
      </c>
      <c r="V5101" s="4" t="str">
        <f>IF(Table1[[#This Row],[Ticket Status]]="Pending Customer Response","Yes","No")</f>
        <v>Yes</v>
      </c>
      <c r="W5101" s="5">
        <f ca="1">COUNTIFS(Table1[Agent_name],Table1[[#This Row],[Agent_name]],Table1[Month],Table1[[#This Row],[Month]])/160</f>
        <v>0.86250000000000004</v>
      </c>
    </row>
    <row r="5102" spans="1:23" x14ac:dyDescent="0.25">
      <c r="A5102">
        <v>5101</v>
      </c>
      <c r="B5102" t="s">
        <v>16588</v>
      </c>
      <c r="C5102" t="s">
        <v>16589</v>
      </c>
      <c r="D5102">
        <v>20</v>
      </c>
      <c r="E5102" t="s">
        <v>19</v>
      </c>
      <c r="F5102" t="s">
        <v>157</v>
      </c>
      <c r="G5102" s="1">
        <v>43833</v>
      </c>
      <c r="H5102" t="s">
        <v>59</v>
      </c>
      <c r="I5102" t="s">
        <v>93</v>
      </c>
      <c r="J5102" s="3" t="s">
        <v>16590</v>
      </c>
      <c r="K5102" t="s">
        <v>62</v>
      </c>
      <c r="M5102" t="s">
        <v>143</v>
      </c>
      <c r="N5102" t="s">
        <v>83</v>
      </c>
      <c r="R5102" t="str">
        <f t="shared" ca="1" si="79"/>
        <v>Aisha</v>
      </c>
      <c r="S5102" t="str">
        <f>IFERROR(TEXT(DATEVALUE(LEFT(Table1[[#This Row],[Date of Purchase]],10)), "MMMM"), TEXT(Table1[[#This Row],[Date of Purchase]], "MMMM"))</f>
        <v>January</v>
      </c>
      <c r="T5102" t="str">
        <f>IF(OR(
  AND(Table1[[#This Row],[Ticket Priority]]="Critical", Table1[[#This Row],[Ticket Status]]&lt;&gt;"Closed"),
  AND(Table1[[#This Row],[Ticket Priority]]="High", Table1[[#This Row],[Ticket Status]]="Open")
), "Yes", "No")</f>
        <v>No</v>
      </c>
      <c r="U5102" s="4" t="str">
        <f>IF(Table1[[#This Row],[Ticket Status]]="Closed","Yes","No")</f>
        <v>No</v>
      </c>
      <c r="V5102" s="4" t="str">
        <f>IF(Table1[[#This Row],[Ticket Status]]="Pending Customer Response","Yes","No")</f>
        <v>No</v>
      </c>
      <c r="W5102" s="5">
        <f ca="1">COUNTIFS(Table1[Agent_name],Table1[[#This Row],[Agent_name]],Table1[Month],Table1[[#This Row],[Month]])/160</f>
        <v>0.83125000000000004</v>
      </c>
    </row>
    <row r="5103" spans="1:23" x14ac:dyDescent="0.25">
      <c r="A5103">
        <v>5102</v>
      </c>
      <c r="B5103" t="s">
        <v>16591</v>
      </c>
      <c r="C5103" t="s">
        <v>16592</v>
      </c>
      <c r="D5103">
        <v>38</v>
      </c>
      <c r="E5103" t="s">
        <v>58</v>
      </c>
      <c r="F5103" t="s">
        <v>71</v>
      </c>
      <c r="G5103" s="1">
        <v>44527</v>
      </c>
      <c r="H5103" t="s">
        <v>45</v>
      </c>
      <c r="I5103" t="s">
        <v>22</v>
      </c>
      <c r="J5103" s="3" t="s">
        <v>16593</v>
      </c>
      <c r="K5103" t="s">
        <v>24</v>
      </c>
      <c r="M5103" t="s">
        <v>25</v>
      </c>
      <c r="N5103" t="s">
        <v>33</v>
      </c>
      <c r="O5103" s="2">
        <v>45078.360266203701</v>
      </c>
      <c r="R5103" t="str">
        <f t="shared" ca="1" si="79"/>
        <v>Arjun</v>
      </c>
      <c r="S5103" t="str">
        <f>IFERROR(TEXT(DATEVALUE(LEFT(Table1[[#This Row],[Date of Purchase]],10)), "MMMM"), TEXT(Table1[[#This Row],[Date of Purchase]], "MMMM"))</f>
        <v>November</v>
      </c>
      <c r="T5103" t="str">
        <f>IF(OR(
  AND(Table1[[#This Row],[Ticket Priority]]="Critical", Table1[[#This Row],[Ticket Status]]&lt;&gt;"Closed"),
  AND(Table1[[#This Row],[Ticket Priority]]="High", Table1[[#This Row],[Ticket Status]]="Open")
), "Yes", "No")</f>
        <v>Yes</v>
      </c>
      <c r="U5103" s="4" t="str">
        <f>IF(Table1[[#This Row],[Ticket Status]]="Closed","Yes","No")</f>
        <v>No</v>
      </c>
      <c r="V5103" s="4" t="str">
        <f>IF(Table1[[#This Row],[Ticket Status]]="Pending Customer Response","Yes","No")</f>
        <v>Yes</v>
      </c>
      <c r="W5103" s="5">
        <f ca="1">COUNTIFS(Table1[Agent_name],Table1[[#This Row],[Agent_name]],Table1[Month],Table1[[#This Row],[Month]])/160</f>
        <v>0.23749999999999999</v>
      </c>
    </row>
    <row r="5104" spans="1:23" x14ac:dyDescent="0.25">
      <c r="A5104">
        <v>5103</v>
      </c>
      <c r="B5104" t="s">
        <v>12246</v>
      </c>
      <c r="C5104" t="s">
        <v>16594</v>
      </c>
      <c r="D5104">
        <v>55</v>
      </c>
      <c r="E5104" t="s">
        <v>29</v>
      </c>
      <c r="F5104" t="s">
        <v>134</v>
      </c>
      <c r="G5104" s="1">
        <v>44340</v>
      </c>
      <c r="H5104" t="s">
        <v>66</v>
      </c>
      <c r="I5104" t="s">
        <v>60</v>
      </c>
      <c r="J5104" s="3" t="s">
        <v>16595</v>
      </c>
      <c r="K5104" t="s">
        <v>39</v>
      </c>
      <c r="L5104" t="s">
        <v>16596</v>
      </c>
      <c r="M5104" t="s">
        <v>143</v>
      </c>
      <c r="N5104" t="s">
        <v>83</v>
      </c>
      <c r="O5104" s="2">
        <v>45078.954733796294</v>
      </c>
      <c r="P5104" s="2">
        <v>45078.596400462964</v>
      </c>
      <c r="Q5104">
        <v>1</v>
      </c>
      <c r="R5104" t="str">
        <f t="shared" ca="1" si="79"/>
        <v>Priya</v>
      </c>
      <c r="S5104" t="str">
        <f>IFERROR(TEXT(DATEVALUE(LEFT(Table1[[#This Row],[Date of Purchase]],10)), "MMMM"), TEXT(Table1[[#This Row],[Date of Purchase]], "MMMM"))</f>
        <v>May</v>
      </c>
      <c r="T5104" t="str">
        <f>IF(OR(
  AND(Table1[[#This Row],[Ticket Priority]]="Critical", Table1[[#This Row],[Ticket Status]]&lt;&gt;"Closed"),
  AND(Table1[[#This Row],[Ticket Priority]]="High", Table1[[#This Row],[Ticket Status]]="Open")
), "Yes", "No")</f>
        <v>No</v>
      </c>
      <c r="U5104" s="4" t="str">
        <f>IF(Table1[[#This Row],[Ticket Status]]="Closed","Yes","No")</f>
        <v>Yes</v>
      </c>
      <c r="V5104" s="4" t="str">
        <f>IF(Table1[[#This Row],[Ticket Status]]="Pending Customer Response","Yes","No")</f>
        <v>No</v>
      </c>
      <c r="W5104" s="5">
        <f ca="1">COUNTIFS(Table1[Agent_name],Table1[[#This Row],[Agent_name]],Table1[Month],Table1[[#This Row],[Month]])/160</f>
        <v>0.40625</v>
      </c>
    </row>
    <row r="5105" spans="1:23" x14ac:dyDescent="0.25">
      <c r="A5105">
        <v>5104</v>
      </c>
      <c r="B5105" t="s">
        <v>16597</v>
      </c>
      <c r="C5105" t="s">
        <v>16598</v>
      </c>
      <c r="D5105">
        <v>26</v>
      </c>
      <c r="E5105" t="s">
        <v>29</v>
      </c>
      <c r="F5105" t="s">
        <v>339</v>
      </c>
      <c r="G5105" s="1">
        <v>44286</v>
      </c>
      <c r="H5105" t="s">
        <v>66</v>
      </c>
      <c r="I5105" t="s">
        <v>52</v>
      </c>
      <c r="J5105" s="3" t="s">
        <v>16599</v>
      </c>
      <c r="K5105" t="s">
        <v>24</v>
      </c>
      <c r="M5105" t="s">
        <v>41</v>
      </c>
      <c r="N5105" t="s">
        <v>55</v>
      </c>
      <c r="O5105" s="2">
        <v>45078.279756944445</v>
      </c>
      <c r="R5105" t="str">
        <f t="shared" ca="1" si="79"/>
        <v>Aisha</v>
      </c>
      <c r="S5105" t="str">
        <f>IFERROR(TEXT(DATEVALUE(LEFT(Table1[[#This Row],[Date of Purchase]],10)), "MMMM"), TEXT(Table1[[#This Row],[Date of Purchase]], "MMMM"))</f>
        <v>March</v>
      </c>
      <c r="T5105" t="str">
        <f>IF(OR(
  AND(Table1[[#This Row],[Ticket Priority]]="Critical", Table1[[#This Row],[Ticket Status]]&lt;&gt;"Closed"),
  AND(Table1[[#This Row],[Ticket Priority]]="High", Table1[[#This Row],[Ticket Status]]="Open")
), "Yes", "No")</f>
        <v>No</v>
      </c>
      <c r="U5105" s="4" t="str">
        <f>IF(Table1[[#This Row],[Ticket Status]]="Closed","Yes","No")</f>
        <v>No</v>
      </c>
      <c r="V5105" s="4" t="str">
        <f>IF(Table1[[#This Row],[Ticket Status]]="Pending Customer Response","Yes","No")</f>
        <v>Yes</v>
      </c>
      <c r="W5105" s="5">
        <f ca="1">COUNTIFS(Table1[Agent_name],Table1[[#This Row],[Agent_name]],Table1[Month],Table1[[#This Row],[Month]])/160</f>
        <v>1.0062500000000001</v>
      </c>
    </row>
    <row r="5106" spans="1:23" x14ac:dyDescent="0.25">
      <c r="A5106">
        <v>5105</v>
      </c>
      <c r="B5106" t="s">
        <v>16600</v>
      </c>
      <c r="C5106" t="s">
        <v>16601</v>
      </c>
      <c r="D5106">
        <v>68</v>
      </c>
      <c r="E5106" t="s">
        <v>19</v>
      </c>
      <c r="F5106" t="s">
        <v>112</v>
      </c>
      <c r="G5106" s="1">
        <v>44329</v>
      </c>
      <c r="H5106" t="s">
        <v>21</v>
      </c>
      <c r="I5106" t="s">
        <v>59</v>
      </c>
      <c r="J5106" s="3" t="s">
        <v>16602</v>
      </c>
      <c r="K5106" t="s">
        <v>24</v>
      </c>
      <c r="M5106" t="s">
        <v>41</v>
      </c>
      <c r="N5106" t="s">
        <v>55</v>
      </c>
      <c r="O5106" s="2">
        <v>45078.495034722226</v>
      </c>
      <c r="R5106" t="str">
        <f t="shared" ca="1" si="79"/>
        <v>Sara</v>
      </c>
      <c r="S5106" t="str">
        <f>IFERROR(TEXT(DATEVALUE(LEFT(Table1[[#This Row],[Date of Purchase]],10)), "MMMM"), TEXT(Table1[[#This Row],[Date of Purchase]], "MMMM"))</f>
        <v>May</v>
      </c>
      <c r="T5106" t="str">
        <f>IF(OR(
  AND(Table1[[#This Row],[Ticket Priority]]="Critical", Table1[[#This Row],[Ticket Status]]&lt;&gt;"Closed"),
  AND(Table1[[#This Row],[Ticket Priority]]="High", Table1[[#This Row],[Ticket Status]]="Open")
), "Yes", "No")</f>
        <v>No</v>
      </c>
      <c r="U5106" s="4" t="str">
        <f>IF(Table1[[#This Row],[Ticket Status]]="Closed","Yes","No")</f>
        <v>No</v>
      </c>
      <c r="V5106" s="4" t="str">
        <f>IF(Table1[[#This Row],[Ticket Status]]="Pending Customer Response","Yes","No")</f>
        <v>Yes</v>
      </c>
      <c r="W5106" s="5">
        <f ca="1">COUNTIFS(Table1[Agent_name],Table1[[#This Row],[Agent_name]],Table1[Month],Table1[[#This Row],[Month]])/160</f>
        <v>0.64375000000000004</v>
      </c>
    </row>
    <row r="5107" spans="1:23" x14ac:dyDescent="0.25">
      <c r="A5107">
        <v>5106</v>
      </c>
      <c r="B5107" t="s">
        <v>16603</v>
      </c>
      <c r="C5107" t="s">
        <v>16604</v>
      </c>
      <c r="D5107">
        <v>36</v>
      </c>
      <c r="E5107" t="s">
        <v>58</v>
      </c>
      <c r="F5107" t="s">
        <v>421</v>
      </c>
      <c r="G5107" s="1">
        <v>44455</v>
      </c>
      <c r="H5107" t="s">
        <v>66</v>
      </c>
      <c r="I5107" t="s">
        <v>177</v>
      </c>
      <c r="J5107" s="3" t="s">
        <v>16605</v>
      </c>
      <c r="K5107" t="s">
        <v>39</v>
      </c>
      <c r="L5107" t="s">
        <v>16606</v>
      </c>
      <c r="M5107" t="s">
        <v>25</v>
      </c>
      <c r="N5107" t="s">
        <v>55</v>
      </c>
      <c r="O5107" s="2">
        <v>45078.926307870373</v>
      </c>
      <c r="P5107" s="2">
        <v>45078.236724537041</v>
      </c>
      <c r="Q5107">
        <v>2</v>
      </c>
      <c r="R5107" t="str">
        <f t="shared" ca="1" si="79"/>
        <v>Neha</v>
      </c>
      <c r="S5107" t="str">
        <f>IFERROR(TEXT(DATEVALUE(LEFT(Table1[[#This Row],[Date of Purchase]],10)), "MMMM"), TEXT(Table1[[#This Row],[Date of Purchase]], "MMMM"))</f>
        <v>September</v>
      </c>
      <c r="T5107" t="str">
        <f>IF(OR(
  AND(Table1[[#This Row],[Ticket Priority]]="Critical", Table1[[#This Row],[Ticket Status]]&lt;&gt;"Closed"),
  AND(Table1[[#This Row],[Ticket Priority]]="High", Table1[[#This Row],[Ticket Status]]="Open")
), "Yes", "No")</f>
        <v>No</v>
      </c>
      <c r="U5107" s="4" t="str">
        <f>IF(Table1[[#This Row],[Ticket Status]]="Closed","Yes","No")</f>
        <v>Yes</v>
      </c>
      <c r="V5107" s="4" t="str">
        <f>IF(Table1[[#This Row],[Ticket Status]]="Pending Customer Response","Yes","No")</f>
        <v>No</v>
      </c>
      <c r="W5107" s="5">
        <f ca="1">COUNTIFS(Table1[Agent_name],Table1[[#This Row],[Agent_name]],Table1[Month],Table1[[#This Row],[Month]])/160</f>
        <v>0.21249999999999999</v>
      </c>
    </row>
    <row r="5108" spans="1:23" x14ac:dyDescent="0.25">
      <c r="A5108">
        <v>5107</v>
      </c>
      <c r="B5108" t="s">
        <v>16607</v>
      </c>
      <c r="C5108" t="s">
        <v>16608</v>
      </c>
      <c r="D5108">
        <v>41</v>
      </c>
      <c r="E5108" t="s">
        <v>58</v>
      </c>
      <c r="F5108" t="s">
        <v>286</v>
      </c>
      <c r="G5108" s="1">
        <v>44190</v>
      </c>
      <c r="H5108" t="s">
        <v>66</v>
      </c>
      <c r="I5108" t="s">
        <v>177</v>
      </c>
      <c r="J5108" s="3" t="s">
        <v>16609</v>
      </c>
      <c r="K5108" t="s">
        <v>62</v>
      </c>
      <c r="M5108" t="s">
        <v>143</v>
      </c>
      <c r="N5108" t="s">
        <v>83</v>
      </c>
      <c r="R5108" t="str">
        <f t="shared" ca="1" si="79"/>
        <v>Aisha</v>
      </c>
      <c r="S5108" t="str">
        <f>IFERROR(TEXT(DATEVALUE(LEFT(Table1[[#This Row],[Date of Purchase]],10)), "MMMM"), TEXT(Table1[[#This Row],[Date of Purchase]], "MMMM"))</f>
        <v>December</v>
      </c>
      <c r="T5108" t="str">
        <f>IF(OR(
  AND(Table1[[#This Row],[Ticket Priority]]="Critical", Table1[[#This Row],[Ticket Status]]&lt;&gt;"Closed"),
  AND(Table1[[#This Row],[Ticket Priority]]="High", Table1[[#This Row],[Ticket Status]]="Open")
), "Yes", "No")</f>
        <v>No</v>
      </c>
      <c r="U5108" s="4" t="str">
        <f>IF(Table1[[#This Row],[Ticket Status]]="Closed","Yes","No")</f>
        <v>No</v>
      </c>
      <c r="V5108" s="4" t="str">
        <f>IF(Table1[[#This Row],[Ticket Status]]="Pending Customer Response","Yes","No")</f>
        <v>No</v>
      </c>
      <c r="W5108" s="5">
        <f ca="1">COUNTIFS(Table1[Agent_name],Table1[[#This Row],[Agent_name]],Table1[Month],Table1[[#This Row],[Month]])/160</f>
        <v>0.91249999999999998</v>
      </c>
    </row>
    <row r="5109" spans="1:23" x14ac:dyDescent="0.25">
      <c r="A5109">
        <v>5108</v>
      </c>
      <c r="B5109" t="s">
        <v>16610</v>
      </c>
      <c r="C5109" t="s">
        <v>16611</v>
      </c>
      <c r="D5109">
        <v>24</v>
      </c>
      <c r="E5109" t="s">
        <v>58</v>
      </c>
      <c r="F5109" t="s">
        <v>207</v>
      </c>
      <c r="G5109" s="1">
        <v>43961</v>
      </c>
      <c r="H5109" t="s">
        <v>66</v>
      </c>
      <c r="I5109" t="s">
        <v>37</v>
      </c>
      <c r="J5109" s="3" t="s">
        <v>16612</v>
      </c>
      <c r="K5109" t="s">
        <v>24</v>
      </c>
      <c r="M5109" t="s">
        <v>143</v>
      </c>
      <c r="N5109" t="s">
        <v>33</v>
      </c>
      <c r="O5109" s="2">
        <v>45078.859675925924</v>
      </c>
      <c r="R5109" t="str">
        <f t="shared" ca="1" si="79"/>
        <v>Aisha</v>
      </c>
      <c r="S5109" t="str">
        <f>IFERROR(TEXT(DATEVALUE(LEFT(Table1[[#This Row],[Date of Purchase]],10)), "MMMM"), TEXT(Table1[[#This Row],[Date of Purchase]], "MMMM"))</f>
        <v>May</v>
      </c>
      <c r="T5109" t="str">
        <f>IF(OR(
  AND(Table1[[#This Row],[Ticket Priority]]="Critical", Table1[[#This Row],[Ticket Status]]&lt;&gt;"Closed"),
  AND(Table1[[#This Row],[Ticket Priority]]="High", Table1[[#This Row],[Ticket Status]]="Open")
), "Yes", "No")</f>
        <v>No</v>
      </c>
      <c r="U5109" s="4" t="str">
        <f>IF(Table1[[#This Row],[Ticket Status]]="Closed","Yes","No")</f>
        <v>No</v>
      </c>
      <c r="V5109" s="4" t="str">
        <f>IF(Table1[[#This Row],[Ticket Status]]="Pending Customer Response","Yes","No")</f>
        <v>Yes</v>
      </c>
      <c r="W5109" s="5">
        <f ca="1">COUNTIFS(Table1[Agent_name],Table1[[#This Row],[Agent_name]],Table1[Month],Table1[[#This Row],[Month]])/160</f>
        <v>0.93125000000000002</v>
      </c>
    </row>
    <row r="5110" spans="1:23" x14ac:dyDescent="0.25">
      <c r="A5110">
        <v>5109</v>
      </c>
      <c r="B5110" t="s">
        <v>16613</v>
      </c>
      <c r="C5110" t="s">
        <v>16614</v>
      </c>
      <c r="D5110">
        <v>45</v>
      </c>
      <c r="E5110" t="s">
        <v>58</v>
      </c>
      <c r="F5110" t="s">
        <v>112</v>
      </c>
      <c r="G5110" s="1">
        <v>44118</v>
      </c>
      <c r="H5110" t="s">
        <v>45</v>
      </c>
      <c r="I5110" t="s">
        <v>113</v>
      </c>
      <c r="J5110" s="3" t="s">
        <v>16615</v>
      </c>
      <c r="K5110" t="s">
        <v>39</v>
      </c>
      <c r="L5110" t="s">
        <v>16616</v>
      </c>
      <c r="M5110" t="s">
        <v>89</v>
      </c>
      <c r="N5110" t="s">
        <v>26</v>
      </c>
      <c r="O5110" s="2">
        <v>45078.443020833336</v>
      </c>
      <c r="P5110" s="2">
        <v>45078.083993055552</v>
      </c>
      <c r="Q5110">
        <v>4</v>
      </c>
      <c r="R5110" t="str">
        <f t="shared" ca="1" si="79"/>
        <v>Ravi</v>
      </c>
      <c r="S5110" t="str">
        <f>IFERROR(TEXT(DATEVALUE(LEFT(Table1[[#This Row],[Date of Purchase]],10)), "MMMM"), TEXT(Table1[[#This Row],[Date of Purchase]], "MMMM"))</f>
        <v>October</v>
      </c>
      <c r="T5110" t="str">
        <f>IF(OR(
  AND(Table1[[#This Row],[Ticket Priority]]="Critical", Table1[[#This Row],[Ticket Status]]&lt;&gt;"Closed"),
  AND(Table1[[#This Row],[Ticket Priority]]="High", Table1[[#This Row],[Ticket Status]]="Open")
), "Yes", "No")</f>
        <v>No</v>
      </c>
      <c r="U5110" s="4" t="str">
        <f>IF(Table1[[#This Row],[Ticket Status]]="Closed","Yes","No")</f>
        <v>Yes</v>
      </c>
      <c r="V5110" s="4" t="str">
        <f>IF(Table1[[#This Row],[Ticket Status]]="Pending Customer Response","Yes","No")</f>
        <v>No</v>
      </c>
      <c r="W5110" s="5">
        <f ca="1">COUNTIFS(Table1[Agent_name],Table1[[#This Row],[Agent_name]],Table1[Month],Table1[[#This Row],[Month]])/160</f>
        <v>0.58125000000000004</v>
      </c>
    </row>
    <row r="5111" spans="1:23" x14ac:dyDescent="0.25">
      <c r="A5111">
        <v>5110</v>
      </c>
      <c r="B5111" t="s">
        <v>16617</v>
      </c>
      <c r="C5111" t="s">
        <v>16618</v>
      </c>
      <c r="D5111">
        <v>47</v>
      </c>
      <c r="E5111" t="s">
        <v>58</v>
      </c>
      <c r="F5111" t="s">
        <v>249</v>
      </c>
      <c r="G5111" s="1">
        <v>44461</v>
      </c>
      <c r="H5111" t="s">
        <v>59</v>
      </c>
      <c r="I5111" t="s">
        <v>60</v>
      </c>
      <c r="J5111" s="3" t="s">
        <v>16619</v>
      </c>
      <c r="K5111" t="s">
        <v>62</v>
      </c>
      <c r="M5111" t="s">
        <v>89</v>
      </c>
      <c r="N5111" t="s">
        <v>26</v>
      </c>
      <c r="R5111" t="str">
        <f t="shared" ca="1" si="79"/>
        <v>Neha</v>
      </c>
      <c r="S5111" t="str">
        <f>IFERROR(TEXT(DATEVALUE(LEFT(Table1[[#This Row],[Date of Purchase]],10)), "MMMM"), TEXT(Table1[[#This Row],[Date of Purchase]], "MMMM"))</f>
        <v>September</v>
      </c>
      <c r="T5111" t="str">
        <f>IF(OR(
  AND(Table1[[#This Row],[Ticket Priority]]="Critical", Table1[[#This Row],[Ticket Status]]&lt;&gt;"Closed"),
  AND(Table1[[#This Row],[Ticket Priority]]="High", Table1[[#This Row],[Ticket Status]]="Open")
), "Yes", "No")</f>
        <v>Yes</v>
      </c>
      <c r="U5111" s="4" t="str">
        <f>IF(Table1[[#This Row],[Ticket Status]]="Closed","Yes","No")</f>
        <v>No</v>
      </c>
      <c r="V5111" s="4" t="str">
        <f>IF(Table1[[#This Row],[Ticket Status]]="Pending Customer Response","Yes","No")</f>
        <v>No</v>
      </c>
      <c r="W5111" s="5">
        <f ca="1">COUNTIFS(Table1[Agent_name],Table1[[#This Row],[Agent_name]],Table1[Month],Table1[[#This Row],[Month]])/160</f>
        <v>0.21249999999999999</v>
      </c>
    </row>
    <row r="5112" spans="1:23" x14ac:dyDescent="0.25">
      <c r="A5112">
        <v>5111</v>
      </c>
      <c r="B5112" t="s">
        <v>16620</v>
      </c>
      <c r="C5112" t="s">
        <v>403</v>
      </c>
      <c r="D5112">
        <v>43</v>
      </c>
      <c r="E5112" t="s">
        <v>19</v>
      </c>
      <c r="F5112" t="s">
        <v>339</v>
      </c>
      <c r="G5112" s="1">
        <v>43950</v>
      </c>
      <c r="H5112" t="s">
        <v>67</v>
      </c>
      <c r="I5112" t="s">
        <v>67</v>
      </c>
      <c r="J5112" s="3" t="s">
        <v>16621</v>
      </c>
      <c r="K5112" t="s">
        <v>24</v>
      </c>
      <c r="M5112" t="s">
        <v>25</v>
      </c>
      <c r="N5112" t="s">
        <v>55</v>
      </c>
      <c r="O5112" s="2">
        <v>45078.173622685186</v>
      </c>
      <c r="R5112" t="str">
        <f t="shared" ca="1" si="79"/>
        <v>Karan</v>
      </c>
      <c r="S5112" t="str">
        <f>IFERROR(TEXT(DATEVALUE(LEFT(Table1[[#This Row],[Date of Purchase]],10)), "MMMM"), TEXT(Table1[[#This Row],[Date of Purchase]], "MMMM"))</f>
        <v>April</v>
      </c>
      <c r="T5112" t="str">
        <f>IF(OR(
  AND(Table1[[#This Row],[Ticket Priority]]="Critical", Table1[[#This Row],[Ticket Status]]&lt;&gt;"Closed"),
  AND(Table1[[#This Row],[Ticket Priority]]="High", Table1[[#This Row],[Ticket Status]]="Open")
), "Yes", "No")</f>
        <v>Yes</v>
      </c>
      <c r="U5112" s="4" t="str">
        <f>IF(Table1[[#This Row],[Ticket Status]]="Closed","Yes","No")</f>
        <v>No</v>
      </c>
      <c r="V5112" s="4" t="str">
        <f>IF(Table1[[#This Row],[Ticket Status]]="Pending Customer Response","Yes","No")</f>
        <v>Yes</v>
      </c>
      <c r="W5112" s="5">
        <f ca="1">COUNTIFS(Table1[Agent_name],Table1[[#This Row],[Agent_name]],Table1[Month],Table1[[#This Row],[Month]])/160</f>
        <v>0.29375000000000001</v>
      </c>
    </row>
    <row r="5113" spans="1:23" x14ac:dyDescent="0.25">
      <c r="A5113">
        <v>5112</v>
      </c>
      <c r="B5113" t="s">
        <v>16622</v>
      </c>
      <c r="C5113" t="s">
        <v>16623</v>
      </c>
      <c r="D5113">
        <v>59</v>
      </c>
      <c r="E5113" t="s">
        <v>29</v>
      </c>
      <c r="F5113" t="s">
        <v>456</v>
      </c>
      <c r="G5113" s="1">
        <v>44001</v>
      </c>
      <c r="H5113" t="s">
        <v>67</v>
      </c>
      <c r="I5113" t="s">
        <v>177</v>
      </c>
      <c r="J5113" s="3" t="s">
        <v>16624</v>
      </c>
      <c r="K5113" t="s">
        <v>39</v>
      </c>
      <c r="L5113" t="s">
        <v>16625</v>
      </c>
      <c r="M5113" t="s">
        <v>143</v>
      </c>
      <c r="N5113" t="s">
        <v>26</v>
      </c>
      <c r="O5113" s="2">
        <v>45078.605578703704</v>
      </c>
      <c r="P5113" s="2">
        <v>45078.736134259256</v>
      </c>
      <c r="Q5113">
        <v>1</v>
      </c>
      <c r="R5113" t="str">
        <f t="shared" ca="1" si="79"/>
        <v>Aisha</v>
      </c>
      <c r="S5113" t="str">
        <f>IFERROR(TEXT(DATEVALUE(LEFT(Table1[[#This Row],[Date of Purchase]],10)), "MMMM"), TEXT(Table1[[#This Row],[Date of Purchase]], "MMMM"))</f>
        <v>June</v>
      </c>
      <c r="T5113" t="str">
        <f>IF(OR(
  AND(Table1[[#This Row],[Ticket Priority]]="Critical", Table1[[#This Row],[Ticket Status]]&lt;&gt;"Closed"),
  AND(Table1[[#This Row],[Ticket Priority]]="High", Table1[[#This Row],[Ticket Status]]="Open")
), "Yes", "No")</f>
        <v>No</v>
      </c>
      <c r="U5113" s="4" t="str">
        <f>IF(Table1[[#This Row],[Ticket Status]]="Closed","Yes","No")</f>
        <v>Yes</v>
      </c>
      <c r="V5113" s="4" t="str">
        <f>IF(Table1[[#This Row],[Ticket Status]]="Pending Customer Response","Yes","No")</f>
        <v>No</v>
      </c>
      <c r="W5113" s="5">
        <f ca="1">COUNTIFS(Table1[Agent_name],Table1[[#This Row],[Agent_name]],Table1[Month],Table1[[#This Row],[Month]])/160</f>
        <v>0.89375000000000004</v>
      </c>
    </row>
    <row r="5114" spans="1:23" x14ac:dyDescent="0.25">
      <c r="A5114">
        <v>5113</v>
      </c>
      <c r="B5114" t="s">
        <v>16626</v>
      </c>
      <c r="C5114" t="s">
        <v>16627</v>
      </c>
      <c r="D5114">
        <v>53</v>
      </c>
      <c r="E5114" t="s">
        <v>29</v>
      </c>
      <c r="F5114" t="s">
        <v>242</v>
      </c>
      <c r="G5114" s="1">
        <v>43972</v>
      </c>
      <c r="H5114" t="s">
        <v>21</v>
      </c>
      <c r="I5114" t="s">
        <v>177</v>
      </c>
      <c r="J5114" s="3" t="s">
        <v>16628</v>
      </c>
      <c r="K5114" t="s">
        <v>39</v>
      </c>
      <c r="L5114" t="s">
        <v>16629</v>
      </c>
      <c r="M5114" t="s">
        <v>143</v>
      </c>
      <c r="N5114" t="s">
        <v>55</v>
      </c>
      <c r="O5114" s="2">
        <v>45078.586157407408</v>
      </c>
      <c r="P5114" s="2">
        <v>45078.18546296296</v>
      </c>
      <c r="Q5114">
        <v>3</v>
      </c>
      <c r="R5114" t="str">
        <f t="shared" ca="1" si="79"/>
        <v>Karan</v>
      </c>
      <c r="S5114" t="str">
        <f>IFERROR(TEXT(DATEVALUE(LEFT(Table1[[#This Row],[Date of Purchase]],10)), "MMMM"), TEXT(Table1[[#This Row],[Date of Purchase]], "MMMM"))</f>
        <v>May</v>
      </c>
      <c r="T5114" t="str">
        <f>IF(OR(
  AND(Table1[[#This Row],[Ticket Priority]]="Critical", Table1[[#This Row],[Ticket Status]]&lt;&gt;"Closed"),
  AND(Table1[[#This Row],[Ticket Priority]]="High", Table1[[#This Row],[Ticket Status]]="Open")
), "Yes", "No")</f>
        <v>No</v>
      </c>
      <c r="U5114" s="4" t="str">
        <f>IF(Table1[[#This Row],[Ticket Status]]="Closed","Yes","No")</f>
        <v>Yes</v>
      </c>
      <c r="V5114" s="4" t="str">
        <f>IF(Table1[[#This Row],[Ticket Status]]="Pending Customer Response","Yes","No")</f>
        <v>No</v>
      </c>
      <c r="W5114" s="5">
        <f ca="1">COUNTIFS(Table1[Agent_name],Table1[[#This Row],[Agent_name]],Table1[Month],Table1[[#This Row],[Month]])/160</f>
        <v>0.1875</v>
      </c>
    </row>
    <row r="5115" spans="1:23" x14ac:dyDescent="0.25">
      <c r="A5115">
        <v>5114</v>
      </c>
      <c r="B5115" t="s">
        <v>16630</v>
      </c>
      <c r="C5115" t="s">
        <v>16631</v>
      </c>
      <c r="D5115">
        <v>37</v>
      </c>
      <c r="E5115" t="s">
        <v>19</v>
      </c>
      <c r="F5115" t="s">
        <v>149</v>
      </c>
      <c r="G5115" s="1">
        <v>43836</v>
      </c>
      <c r="H5115" t="s">
        <v>21</v>
      </c>
      <c r="I5115" t="s">
        <v>177</v>
      </c>
      <c r="J5115" s="3" t="s">
        <v>1885</v>
      </c>
      <c r="K5115" t="s">
        <v>39</v>
      </c>
      <c r="L5115" t="s">
        <v>16632</v>
      </c>
      <c r="M5115" t="s">
        <v>89</v>
      </c>
      <c r="N5115" t="s">
        <v>83</v>
      </c>
      <c r="O5115" s="2">
        <v>45078.595185185186</v>
      </c>
      <c r="P5115" s="2">
        <v>45078.759074074071</v>
      </c>
      <c r="Q5115">
        <v>1</v>
      </c>
      <c r="R5115" t="str">
        <f t="shared" ca="1" si="79"/>
        <v>Ravi</v>
      </c>
      <c r="S5115" t="str">
        <f>IFERROR(TEXT(DATEVALUE(LEFT(Table1[[#This Row],[Date of Purchase]],10)), "MMMM"), TEXT(Table1[[#This Row],[Date of Purchase]], "MMMM"))</f>
        <v>January</v>
      </c>
      <c r="T5115" t="str">
        <f>IF(OR(
  AND(Table1[[#This Row],[Ticket Priority]]="Critical", Table1[[#This Row],[Ticket Status]]&lt;&gt;"Closed"),
  AND(Table1[[#This Row],[Ticket Priority]]="High", Table1[[#This Row],[Ticket Status]]="Open")
), "Yes", "No")</f>
        <v>No</v>
      </c>
      <c r="U5115" s="4" t="str">
        <f>IF(Table1[[#This Row],[Ticket Status]]="Closed","Yes","No")</f>
        <v>Yes</v>
      </c>
      <c r="V5115" s="4" t="str">
        <f>IF(Table1[[#This Row],[Ticket Status]]="Pending Customer Response","Yes","No")</f>
        <v>No</v>
      </c>
      <c r="W5115" s="5">
        <f ca="1">COUNTIFS(Table1[Agent_name],Table1[[#This Row],[Agent_name]],Table1[Month],Table1[[#This Row],[Month]])/160</f>
        <v>0.74375000000000002</v>
      </c>
    </row>
    <row r="5116" spans="1:23" x14ac:dyDescent="0.25">
      <c r="A5116">
        <v>5115</v>
      </c>
      <c r="B5116" t="s">
        <v>11400</v>
      </c>
      <c r="C5116" t="s">
        <v>16633</v>
      </c>
      <c r="D5116">
        <v>48</v>
      </c>
      <c r="E5116" t="s">
        <v>19</v>
      </c>
      <c r="F5116" t="s">
        <v>20</v>
      </c>
      <c r="G5116" s="1">
        <v>44356</v>
      </c>
      <c r="H5116" t="s">
        <v>66</v>
      </c>
      <c r="I5116" t="s">
        <v>52</v>
      </c>
      <c r="J5116" s="3" t="s">
        <v>16634</v>
      </c>
      <c r="K5116" t="s">
        <v>24</v>
      </c>
      <c r="M5116" t="s">
        <v>41</v>
      </c>
      <c r="N5116" t="s">
        <v>26</v>
      </c>
      <c r="O5116" s="2">
        <v>45078.88894675926</v>
      </c>
      <c r="R5116" t="str">
        <f t="shared" ca="1" si="79"/>
        <v>Rahul</v>
      </c>
      <c r="S5116" t="str">
        <f>IFERROR(TEXT(DATEVALUE(LEFT(Table1[[#This Row],[Date of Purchase]],10)), "MMMM"), TEXT(Table1[[#This Row],[Date of Purchase]], "MMMM"))</f>
        <v>June</v>
      </c>
      <c r="T5116" t="str">
        <f>IF(OR(
  AND(Table1[[#This Row],[Ticket Priority]]="Critical", Table1[[#This Row],[Ticket Status]]&lt;&gt;"Closed"),
  AND(Table1[[#This Row],[Ticket Priority]]="High", Table1[[#This Row],[Ticket Status]]="Open")
), "Yes", "No")</f>
        <v>No</v>
      </c>
      <c r="U5116" s="4" t="str">
        <f>IF(Table1[[#This Row],[Ticket Status]]="Closed","Yes","No")</f>
        <v>No</v>
      </c>
      <c r="V5116" s="4" t="str">
        <f>IF(Table1[[#This Row],[Ticket Status]]="Pending Customer Response","Yes","No")</f>
        <v>Yes</v>
      </c>
      <c r="W5116" s="5">
        <f ca="1">COUNTIFS(Table1[Agent_name],Table1[[#This Row],[Agent_name]],Table1[Month],Table1[[#This Row],[Month]])/160</f>
        <v>0.22500000000000001</v>
      </c>
    </row>
    <row r="5117" spans="1:23" x14ac:dyDescent="0.25">
      <c r="A5117">
        <v>5116</v>
      </c>
      <c r="B5117" t="s">
        <v>16635</v>
      </c>
      <c r="C5117" t="s">
        <v>16636</v>
      </c>
      <c r="D5117">
        <v>27</v>
      </c>
      <c r="E5117" t="s">
        <v>29</v>
      </c>
      <c r="F5117" t="s">
        <v>36</v>
      </c>
      <c r="G5117" s="1">
        <v>43925</v>
      </c>
      <c r="H5117" t="s">
        <v>59</v>
      </c>
      <c r="I5117" t="s">
        <v>31</v>
      </c>
      <c r="J5117" s="3" t="s">
        <v>16637</v>
      </c>
      <c r="K5117" t="s">
        <v>62</v>
      </c>
      <c r="M5117" t="s">
        <v>41</v>
      </c>
      <c r="N5117" t="s">
        <v>83</v>
      </c>
      <c r="R5117" t="str">
        <f t="shared" ca="1" si="79"/>
        <v>Aisha</v>
      </c>
      <c r="S5117" t="str">
        <f>IFERROR(TEXT(DATEVALUE(LEFT(Table1[[#This Row],[Date of Purchase]],10)), "MMMM"), TEXT(Table1[[#This Row],[Date of Purchase]], "MMMM"))</f>
        <v>April</v>
      </c>
      <c r="T5117" t="str">
        <f>IF(OR(
  AND(Table1[[#This Row],[Ticket Priority]]="Critical", Table1[[#This Row],[Ticket Status]]&lt;&gt;"Closed"),
  AND(Table1[[#This Row],[Ticket Priority]]="High", Table1[[#This Row],[Ticket Status]]="Open")
), "Yes", "No")</f>
        <v>No</v>
      </c>
      <c r="U5117" s="4" t="str">
        <f>IF(Table1[[#This Row],[Ticket Status]]="Closed","Yes","No")</f>
        <v>No</v>
      </c>
      <c r="V5117" s="4" t="str">
        <f>IF(Table1[[#This Row],[Ticket Status]]="Pending Customer Response","Yes","No")</f>
        <v>No</v>
      </c>
      <c r="W5117" s="5">
        <f ca="1">COUNTIFS(Table1[Agent_name],Table1[[#This Row],[Agent_name]],Table1[Month],Table1[[#This Row],[Month]])/160</f>
        <v>0.81874999999999998</v>
      </c>
    </row>
    <row r="5118" spans="1:23" x14ac:dyDescent="0.25">
      <c r="A5118">
        <v>5117</v>
      </c>
      <c r="B5118" t="s">
        <v>16638</v>
      </c>
      <c r="C5118" t="s">
        <v>16639</v>
      </c>
      <c r="D5118">
        <v>37</v>
      </c>
      <c r="E5118" t="s">
        <v>19</v>
      </c>
      <c r="F5118" t="s">
        <v>211</v>
      </c>
      <c r="G5118" s="1">
        <v>44057</v>
      </c>
      <c r="H5118" t="s">
        <v>21</v>
      </c>
      <c r="I5118" t="s">
        <v>52</v>
      </c>
      <c r="J5118" s="3" t="s">
        <v>442</v>
      </c>
      <c r="K5118" t="s">
        <v>62</v>
      </c>
      <c r="M5118" t="s">
        <v>41</v>
      </c>
      <c r="N5118" t="s">
        <v>83</v>
      </c>
      <c r="R5118" t="str">
        <f t="shared" ca="1" si="79"/>
        <v>Mohit</v>
      </c>
      <c r="S5118" t="str">
        <f>IFERROR(TEXT(DATEVALUE(LEFT(Table1[[#This Row],[Date of Purchase]],10)), "MMMM"), TEXT(Table1[[#This Row],[Date of Purchase]], "MMMM"))</f>
        <v>August</v>
      </c>
      <c r="T5118" t="str">
        <f>IF(OR(
  AND(Table1[[#This Row],[Ticket Priority]]="Critical", Table1[[#This Row],[Ticket Status]]&lt;&gt;"Closed"),
  AND(Table1[[#This Row],[Ticket Priority]]="High", Table1[[#This Row],[Ticket Status]]="Open")
), "Yes", "No")</f>
        <v>No</v>
      </c>
      <c r="U5118" s="4" t="str">
        <f>IF(Table1[[#This Row],[Ticket Status]]="Closed","Yes","No")</f>
        <v>No</v>
      </c>
      <c r="V5118" s="4" t="str">
        <f>IF(Table1[[#This Row],[Ticket Status]]="Pending Customer Response","Yes","No")</f>
        <v>No</v>
      </c>
      <c r="W5118" s="5">
        <f ca="1">COUNTIFS(Table1[Agent_name],Table1[[#This Row],[Agent_name]],Table1[Month],Table1[[#This Row],[Month]])/160</f>
        <v>0.46250000000000002</v>
      </c>
    </row>
    <row r="5119" spans="1:23" x14ac:dyDescent="0.25">
      <c r="A5119">
        <v>5118</v>
      </c>
      <c r="B5119" t="s">
        <v>16640</v>
      </c>
      <c r="C5119" t="s">
        <v>16641</v>
      </c>
      <c r="D5119">
        <v>44</v>
      </c>
      <c r="E5119" t="s">
        <v>29</v>
      </c>
      <c r="F5119" t="s">
        <v>207</v>
      </c>
      <c r="G5119" s="1">
        <v>44295</v>
      </c>
      <c r="H5119" t="s">
        <v>59</v>
      </c>
      <c r="I5119" t="s">
        <v>77</v>
      </c>
      <c r="J5119" s="3" t="s">
        <v>16642</v>
      </c>
      <c r="K5119" t="s">
        <v>39</v>
      </c>
      <c r="L5119" t="s">
        <v>16643</v>
      </c>
      <c r="M5119" t="s">
        <v>89</v>
      </c>
      <c r="N5119" t="s">
        <v>55</v>
      </c>
      <c r="O5119" s="2">
        <v>45078.801493055558</v>
      </c>
      <c r="P5119" s="2">
        <v>45078.529270833336</v>
      </c>
      <c r="Q5119">
        <v>3</v>
      </c>
      <c r="R5119" t="str">
        <f t="shared" ca="1" si="79"/>
        <v>Sara</v>
      </c>
      <c r="S5119" t="str">
        <f>IFERROR(TEXT(DATEVALUE(LEFT(Table1[[#This Row],[Date of Purchase]],10)), "MMMM"), TEXT(Table1[[#This Row],[Date of Purchase]], "MMMM"))</f>
        <v>April</v>
      </c>
      <c r="T5119" t="str">
        <f>IF(OR(
  AND(Table1[[#This Row],[Ticket Priority]]="Critical", Table1[[#This Row],[Ticket Status]]&lt;&gt;"Closed"),
  AND(Table1[[#This Row],[Ticket Priority]]="High", Table1[[#This Row],[Ticket Status]]="Open")
), "Yes", "No")</f>
        <v>No</v>
      </c>
      <c r="U5119" s="4" t="str">
        <f>IF(Table1[[#This Row],[Ticket Status]]="Closed","Yes","No")</f>
        <v>Yes</v>
      </c>
      <c r="V5119" s="4" t="str">
        <f>IF(Table1[[#This Row],[Ticket Status]]="Pending Customer Response","Yes","No")</f>
        <v>No</v>
      </c>
      <c r="W5119" s="5">
        <f ca="1">COUNTIFS(Table1[Agent_name],Table1[[#This Row],[Agent_name]],Table1[Month],Table1[[#This Row],[Month]])/160</f>
        <v>0.75624999999999998</v>
      </c>
    </row>
    <row r="5120" spans="1:23" x14ac:dyDescent="0.25">
      <c r="A5120">
        <v>5119</v>
      </c>
      <c r="B5120" t="s">
        <v>16644</v>
      </c>
      <c r="C5120" t="s">
        <v>16645</v>
      </c>
      <c r="D5120">
        <v>22</v>
      </c>
      <c r="E5120" t="s">
        <v>19</v>
      </c>
      <c r="F5120" t="s">
        <v>207</v>
      </c>
      <c r="G5120" s="1">
        <v>43889</v>
      </c>
      <c r="H5120" t="s">
        <v>66</v>
      </c>
      <c r="I5120" t="s">
        <v>150</v>
      </c>
      <c r="J5120" s="3" t="s">
        <v>16646</v>
      </c>
      <c r="K5120" t="s">
        <v>39</v>
      </c>
      <c r="L5120" t="s">
        <v>16647</v>
      </c>
      <c r="M5120" t="s">
        <v>143</v>
      </c>
      <c r="N5120" t="s">
        <v>26</v>
      </c>
      <c r="O5120" s="2">
        <v>45078.000810185185</v>
      </c>
      <c r="P5120" s="2">
        <v>45078.964004629626</v>
      </c>
      <c r="Q5120">
        <v>2</v>
      </c>
      <c r="R5120" t="str">
        <f t="shared" ca="1" si="79"/>
        <v>Sara</v>
      </c>
      <c r="S5120" t="str">
        <f>IFERROR(TEXT(DATEVALUE(LEFT(Table1[[#This Row],[Date of Purchase]],10)), "MMMM"), TEXT(Table1[[#This Row],[Date of Purchase]], "MMMM"))</f>
        <v>February</v>
      </c>
      <c r="T5120" t="str">
        <f>IF(OR(
  AND(Table1[[#This Row],[Ticket Priority]]="Critical", Table1[[#This Row],[Ticket Status]]&lt;&gt;"Closed"),
  AND(Table1[[#This Row],[Ticket Priority]]="High", Table1[[#This Row],[Ticket Status]]="Open")
), "Yes", "No")</f>
        <v>No</v>
      </c>
      <c r="U5120" s="4" t="str">
        <f>IF(Table1[[#This Row],[Ticket Status]]="Closed","Yes","No")</f>
        <v>Yes</v>
      </c>
      <c r="V5120" s="4" t="str">
        <f>IF(Table1[[#This Row],[Ticket Status]]="Pending Customer Response","Yes","No")</f>
        <v>No</v>
      </c>
      <c r="W5120" s="5">
        <f ca="1">COUNTIFS(Table1[Agent_name],Table1[[#This Row],[Agent_name]],Table1[Month],Table1[[#This Row],[Month]])/160</f>
        <v>0.65625</v>
      </c>
    </row>
    <row r="5121" spans="1:23" x14ac:dyDescent="0.25">
      <c r="A5121">
        <v>5120</v>
      </c>
      <c r="B5121" t="s">
        <v>16648</v>
      </c>
      <c r="C5121" t="s">
        <v>16649</v>
      </c>
      <c r="D5121">
        <v>23</v>
      </c>
      <c r="E5121" t="s">
        <v>29</v>
      </c>
      <c r="F5121" t="s">
        <v>223</v>
      </c>
      <c r="G5121" s="1">
        <v>44204</v>
      </c>
      <c r="H5121" t="s">
        <v>59</v>
      </c>
      <c r="I5121" t="s">
        <v>59</v>
      </c>
      <c r="J5121" s="3" t="s">
        <v>16650</v>
      </c>
      <c r="K5121" t="s">
        <v>39</v>
      </c>
      <c r="L5121" t="s">
        <v>16651</v>
      </c>
      <c r="M5121" t="s">
        <v>89</v>
      </c>
      <c r="N5121" t="s">
        <v>55</v>
      </c>
      <c r="O5121" s="2">
        <v>45078.493194444447</v>
      </c>
      <c r="P5121" s="2">
        <v>45078.576527777775</v>
      </c>
      <c r="Q5121">
        <v>3</v>
      </c>
      <c r="R5121" t="str">
        <f t="shared" ca="1" si="79"/>
        <v>Arjun</v>
      </c>
      <c r="S5121" t="str">
        <f>IFERROR(TEXT(DATEVALUE(LEFT(Table1[[#This Row],[Date of Purchase]],10)), "MMMM"), TEXT(Table1[[#This Row],[Date of Purchase]], "MMMM"))</f>
        <v>January</v>
      </c>
      <c r="T5121" t="str">
        <f>IF(OR(
  AND(Table1[[#This Row],[Ticket Priority]]="Critical", Table1[[#This Row],[Ticket Status]]&lt;&gt;"Closed"),
  AND(Table1[[#This Row],[Ticket Priority]]="High", Table1[[#This Row],[Ticket Status]]="Open")
), "Yes", "No")</f>
        <v>No</v>
      </c>
      <c r="U5121" s="4" t="str">
        <f>IF(Table1[[#This Row],[Ticket Status]]="Closed","Yes","No")</f>
        <v>Yes</v>
      </c>
      <c r="V5121" s="4" t="str">
        <f>IF(Table1[[#This Row],[Ticket Status]]="Pending Customer Response","Yes","No")</f>
        <v>No</v>
      </c>
      <c r="W5121" s="5">
        <f ca="1">COUNTIFS(Table1[Agent_name],Table1[[#This Row],[Agent_name]],Table1[Month],Table1[[#This Row],[Month]])/160</f>
        <v>0.20624999999999999</v>
      </c>
    </row>
    <row r="5122" spans="1:23" x14ac:dyDescent="0.25">
      <c r="A5122">
        <v>5121</v>
      </c>
      <c r="B5122" t="s">
        <v>16652</v>
      </c>
      <c r="C5122" t="s">
        <v>16653</v>
      </c>
      <c r="D5122">
        <v>27</v>
      </c>
      <c r="E5122" t="s">
        <v>19</v>
      </c>
      <c r="F5122" t="s">
        <v>65</v>
      </c>
      <c r="G5122" s="1">
        <v>43918</v>
      </c>
      <c r="H5122" t="s">
        <v>66</v>
      </c>
      <c r="I5122" t="s">
        <v>31</v>
      </c>
      <c r="J5122" s="3" t="s">
        <v>16654</v>
      </c>
      <c r="K5122" t="s">
        <v>24</v>
      </c>
      <c r="M5122" t="s">
        <v>25</v>
      </c>
      <c r="N5122" t="s">
        <v>33</v>
      </c>
      <c r="O5122" s="2">
        <v>45078.415416666663</v>
      </c>
      <c r="R5122" t="str">
        <f t="shared" ref="R5122:R5185" ca="1" si="80">CHOOSE(
RANDBETWEEN(1,20),
"Aisha","Aisha","Aisha","Aisha",
"Ravi","Ravi","Ravi",
"Sara","Sara","Sara",
"Mohit","Mohit",
"Priya","Priya",
"Arjun",
"Neha","Rahul","Divya","Karan","Meera","Sanjay"
)</f>
        <v>Meera</v>
      </c>
      <c r="S5122" t="str">
        <f>IFERROR(TEXT(DATEVALUE(LEFT(Table1[[#This Row],[Date of Purchase]],10)), "MMMM"), TEXT(Table1[[#This Row],[Date of Purchase]], "MMMM"))</f>
        <v>March</v>
      </c>
      <c r="T5122" t="str">
        <f>IF(OR(
  AND(Table1[[#This Row],[Ticket Priority]]="Critical", Table1[[#This Row],[Ticket Status]]&lt;&gt;"Closed"),
  AND(Table1[[#This Row],[Ticket Priority]]="High", Table1[[#This Row],[Ticket Status]]="Open")
), "Yes", "No")</f>
        <v>Yes</v>
      </c>
      <c r="U5122" s="4" t="str">
        <f>IF(Table1[[#This Row],[Ticket Status]]="Closed","Yes","No")</f>
        <v>No</v>
      </c>
      <c r="V5122" s="4" t="str">
        <f>IF(Table1[[#This Row],[Ticket Status]]="Pending Customer Response","Yes","No")</f>
        <v>Yes</v>
      </c>
      <c r="W5122" s="5">
        <f ca="1">COUNTIFS(Table1[Agent_name],Table1[[#This Row],[Agent_name]],Table1[Month],Table1[[#This Row],[Month]])/160</f>
        <v>0.21249999999999999</v>
      </c>
    </row>
    <row r="5123" spans="1:23" x14ac:dyDescent="0.25">
      <c r="A5123">
        <v>5122</v>
      </c>
      <c r="B5123" t="s">
        <v>16655</v>
      </c>
      <c r="C5123" t="s">
        <v>16656</v>
      </c>
      <c r="D5123">
        <v>34</v>
      </c>
      <c r="E5123" t="s">
        <v>19</v>
      </c>
      <c r="F5123" t="s">
        <v>173</v>
      </c>
      <c r="G5123" s="1">
        <v>44226</v>
      </c>
      <c r="H5123" t="s">
        <v>66</v>
      </c>
      <c r="I5123" t="s">
        <v>37</v>
      </c>
      <c r="J5123" s="3" t="s">
        <v>16657</v>
      </c>
      <c r="K5123" t="s">
        <v>24</v>
      </c>
      <c r="M5123" t="s">
        <v>143</v>
      </c>
      <c r="N5123" t="s">
        <v>33</v>
      </c>
      <c r="O5123" s="2">
        <v>45078.451527777775</v>
      </c>
      <c r="R5123" t="str">
        <f t="shared" ca="1" si="80"/>
        <v>Meera</v>
      </c>
      <c r="S5123" t="str">
        <f>IFERROR(TEXT(DATEVALUE(LEFT(Table1[[#This Row],[Date of Purchase]],10)), "MMMM"), TEXT(Table1[[#This Row],[Date of Purchase]], "MMMM"))</f>
        <v>January</v>
      </c>
      <c r="T5123" t="str">
        <f>IF(OR(
  AND(Table1[[#This Row],[Ticket Priority]]="Critical", Table1[[#This Row],[Ticket Status]]&lt;&gt;"Closed"),
  AND(Table1[[#This Row],[Ticket Priority]]="High", Table1[[#This Row],[Ticket Status]]="Open")
), "Yes", "No")</f>
        <v>No</v>
      </c>
      <c r="U5123" s="4" t="str">
        <f>IF(Table1[[#This Row],[Ticket Status]]="Closed","Yes","No")</f>
        <v>No</v>
      </c>
      <c r="V5123" s="4" t="str">
        <f>IF(Table1[[#This Row],[Ticket Status]]="Pending Customer Response","Yes","No")</f>
        <v>Yes</v>
      </c>
      <c r="W5123" s="5">
        <f ca="1">COUNTIFS(Table1[Agent_name],Table1[[#This Row],[Agent_name]],Table1[Month],Table1[[#This Row],[Month]])/160</f>
        <v>0.21875</v>
      </c>
    </row>
    <row r="5124" spans="1:23" x14ac:dyDescent="0.25">
      <c r="A5124">
        <v>5123</v>
      </c>
      <c r="B5124" t="s">
        <v>16658</v>
      </c>
      <c r="C5124" t="s">
        <v>16659</v>
      </c>
      <c r="D5124">
        <v>28</v>
      </c>
      <c r="E5124" t="s">
        <v>29</v>
      </c>
      <c r="F5124" t="s">
        <v>219</v>
      </c>
      <c r="G5124" s="1">
        <v>44272</v>
      </c>
      <c r="H5124" t="s">
        <v>45</v>
      </c>
      <c r="I5124" t="s">
        <v>177</v>
      </c>
      <c r="J5124" s="3" t="s">
        <v>16660</v>
      </c>
      <c r="K5124" t="s">
        <v>39</v>
      </c>
      <c r="L5124" t="s">
        <v>16661</v>
      </c>
      <c r="M5124" t="s">
        <v>41</v>
      </c>
      <c r="N5124" t="s">
        <v>33</v>
      </c>
      <c r="O5124" s="2">
        <v>45078.35015046296</v>
      </c>
      <c r="P5124" s="2">
        <v>45078.485567129632</v>
      </c>
      <c r="Q5124">
        <v>1</v>
      </c>
      <c r="R5124" t="str">
        <f t="shared" ca="1" si="80"/>
        <v>Aisha</v>
      </c>
      <c r="S5124" t="str">
        <f>IFERROR(TEXT(DATEVALUE(LEFT(Table1[[#This Row],[Date of Purchase]],10)), "MMMM"), TEXT(Table1[[#This Row],[Date of Purchase]], "MMMM"))</f>
        <v>March</v>
      </c>
      <c r="T5124" t="str">
        <f>IF(OR(
  AND(Table1[[#This Row],[Ticket Priority]]="Critical", Table1[[#This Row],[Ticket Status]]&lt;&gt;"Closed"),
  AND(Table1[[#This Row],[Ticket Priority]]="High", Table1[[#This Row],[Ticket Status]]="Open")
), "Yes", "No")</f>
        <v>No</v>
      </c>
      <c r="U5124" s="4" t="str">
        <f>IF(Table1[[#This Row],[Ticket Status]]="Closed","Yes","No")</f>
        <v>Yes</v>
      </c>
      <c r="V5124" s="4" t="str">
        <f>IF(Table1[[#This Row],[Ticket Status]]="Pending Customer Response","Yes","No")</f>
        <v>No</v>
      </c>
      <c r="W5124" s="5">
        <f ca="1">COUNTIFS(Table1[Agent_name],Table1[[#This Row],[Agent_name]],Table1[Month],Table1[[#This Row],[Month]])/160</f>
        <v>1.0062500000000001</v>
      </c>
    </row>
    <row r="5125" spans="1:23" x14ac:dyDescent="0.25">
      <c r="A5125">
        <v>5124</v>
      </c>
      <c r="B5125" t="s">
        <v>16662</v>
      </c>
      <c r="C5125" t="s">
        <v>16663</v>
      </c>
      <c r="D5125">
        <v>39</v>
      </c>
      <c r="E5125" t="s">
        <v>19</v>
      </c>
      <c r="F5125" t="s">
        <v>242</v>
      </c>
      <c r="G5125" s="1">
        <v>44467</v>
      </c>
      <c r="H5125" t="s">
        <v>59</v>
      </c>
      <c r="I5125" t="s">
        <v>113</v>
      </c>
      <c r="J5125" s="3" t="s">
        <v>16664</v>
      </c>
      <c r="K5125" t="s">
        <v>39</v>
      </c>
      <c r="L5125" t="s">
        <v>16665</v>
      </c>
      <c r="M5125" t="s">
        <v>25</v>
      </c>
      <c r="N5125" t="s">
        <v>83</v>
      </c>
      <c r="O5125" s="2">
        <v>45078.373090277775</v>
      </c>
      <c r="P5125" s="2">
        <v>45078.113368055558</v>
      </c>
      <c r="Q5125">
        <v>1</v>
      </c>
      <c r="R5125" t="str">
        <f t="shared" ca="1" si="80"/>
        <v>Sara</v>
      </c>
      <c r="S5125" t="str">
        <f>IFERROR(TEXT(DATEVALUE(LEFT(Table1[[#This Row],[Date of Purchase]],10)), "MMMM"), TEXT(Table1[[#This Row],[Date of Purchase]], "MMMM"))</f>
        <v>September</v>
      </c>
      <c r="T5125" t="str">
        <f>IF(OR(
  AND(Table1[[#This Row],[Ticket Priority]]="Critical", Table1[[#This Row],[Ticket Status]]&lt;&gt;"Closed"),
  AND(Table1[[#This Row],[Ticket Priority]]="High", Table1[[#This Row],[Ticket Status]]="Open")
), "Yes", "No")</f>
        <v>No</v>
      </c>
      <c r="U5125" s="4" t="str">
        <f>IF(Table1[[#This Row],[Ticket Status]]="Closed","Yes","No")</f>
        <v>Yes</v>
      </c>
      <c r="V5125" s="4" t="str">
        <f>IF(Table1[[#This Row],[Ticket Status]]="Pending Customer Response","Yes","No")</f>
        <v>No</v>
      </c>
      <c r="W5125" s="5">
        <f ca="1">COUNTIFS(Table1[Agent_name],Table1[[#This Row],[Agent_name]],Table1[Month],Table1[[#This Row],[Month]])/160</f>
        <v>0.65</v>
      </c>
    </row>
    <row r="5126" spans="1:23" x14ac:dyDescent="0.25">
      <c r="A5126">
        <v>5125</v>
      </c>
      <c r="B5126" t="s">
        <v>16666</v>
      </c>
      <c r="C5126" t="s">
        <v>16667</v>
      </c>
      <c r="D5126">
        <v>39</v>
      </c>
      <c r="E5126" t="s">
        <v>58</v>
      </c>
      <c r="F5126" t="s">
        <v>20</v>
      </c>
      <c r="G5126" s="1">
        <v>44027</v>
      </c>
      <c r="H5126" t="s">
        <v>67</v>
      </c>
      <c r="I5126" t="s">
        <v>22</v>
      </c>
      <c r="J5126" s="3" t="s">
        <v>16668</v>
      </c>
      <c r="K5126" t="s">
        <v>62</v>
      </c>
      <c r="M5126" t="s">
        <v>143</v>
      </c>
      <c r="N5126" t="s">
        <v>55</v>
      </c>
      <c r="R5126" t="str">
        <f t="shared" ca="1" si="80"/>
        <v>Arjun</v>
      </c>
      <c r="S5126" t="str">
        <f>IFERROR(TEXT(DATEVALUE(LEFT(Table1[[#This Row],[Date of Purchase]],10)), "MMMM"), TEXT(Table1[[#This Row],[Date of Purchase]], "MMMM"))</f>
        <v>July</v>
      </c>
      <c r="T5126" t="str">
        <f>IF(OR(
  AND(Table1[[#This Row],[Ticket Priority]]="Critical", Table1[[#This Row],[Ticket Status]]&lt;&gt;"Closed"),
  AND(Table1[[#This Row],[Ticket Priority]]="High", Table1[[#This Row],[Ticket Status]]="Open")
), "Yes", "No")</f>
        <v>No</v>
      </c>
      <c r="U5126" s="4" t="str">
        <f>IF(Table1[[#This Row],[Ticket Status]]="Closed","Yes","No")</f>
        <v>No</v>
      </c>
      <c r="V5126" s="4" t="str">
        <f>IF(Table1[[#This Row],[Ticket Status]]="Pending Customer Response","Yes","No")</f>
        <v>No</v>
      </c>
      <c r="W5126" s="5">
        <f ca="1">COUNTIFS(Table1[Agent_name],Table1[[#This Row],[Agent_name]],Table1[Month],Table1[[#This Row],[Month]])/160</f>
        <v>0.2</v>
      </c>
    </row>
    <row r="5127" spans="1:23" x14ac:dyDescent="0.25">
      <c r="A5127">
        <v>5126</v>
      </c>
      <c r="B5127" t="s">
        <v>16669</v>
      </c>
      <c r="C5127" t="s">
        <v>16670</v>
      </c>
      <c r="D5127">
        <v>43</v>
      </c>
      <c r="E5127" t="s">
        <v>29</v>
      </c>
      <c r="F5127" t="s">
        <v>173</v>
      </c>
      <c r="G5127" s="1">
        <v>43835</v>
      </c>
      <c r="H5127" t="s">
        <v>59</v>
      </c>
      <c r="I5127" t="s">
        <v>52</v>
      </c>
      <c r="J5127" s="3" t="s">
        <v>16671</v>
      </c>
      <c r="K5127" t="s">
        <v>62</v>
      </c>
      <c r="M5127" t="s">
        <v>41</v>
      </c>
      <c r="N5127" t="s">
        <v>55</v>
      </c>
      <c r="R5127" t="str">
        <f t="shared" ca="1" si="80"/>
        <v>Ravi</v>
      </c>
      <c r="S5127" t="str">
        <f>IFERROR(TEXT(DATEVALUE(LEFT(Table1[[#This Row],[Date of Purchase]],10)), "MMMM"), TEXT(Table1[[#This Row],[Date of Purchase]], "MMMM"))</f>
        <v>January</v>
      </c>
      <c r="T5127" t="str">
        <f>IF(OR(
  AND(Table1[[#This Row],[Ticket Priority]]="Critical", Table1[[#This Row],[Ticket Status]]&lt;&gt;"Closed"),
  AND(Table1[[#This Row],[Ticket Priority]]="High", Table1[[#This Row],[Ticket Status]]="Open")
), "Yes", "No")</f>
        <v>No</v>
      </c>
      <c r="U5127" s="4" t="str">
        <f>IF(Table1[[#This Row],[Ticket Status]]="Closed","Yes","No")</f>
        <v>No</v>
      </c>
      <c r="V5127" s="4" t="str">
        <f>IF(Table1[[#This Row],[Ticket Status]]="Pending Customer Response","Yes","No")</f>
        <v>No</v>
      </c>
      <c r="W5127" s="5">
        <f ca="1">COUNTIFS(Table1[Agent_name],Table1[[#This Row],[Agent_name]],Table1[Month],Table1[[#This Row],[Month]])/160</f>
        <v>0.74375000000000002</v>
      </c>
    </row>
    <row r="5128" spans="1:23" x14ac:dyDescent="0.25">
      <c r="A5128">
        <v>5127</v>
      </c>
      <c r="B5128" t="s">
        <v>16672</v>
      </c>
      <c r="C5128" t="s">
        <v>16673</v>
      </c>
      <c r="D5128">
        <v>46</v>
      </c>
      <c r="E5128" t="s">
        <v>58</v>
      </c>
      <c r="F5128" t="s">
        <v>107</v>
      </c>
      <c r="G5128" s="1">
        <v>44246</v>
      </c>
      <c r="H5128" t="s">
        <v>59</v>
      </c>
      <c r="I5128" t="s">
        <v>31</v>
      </c>
      <c r="J5128" s="3" t="s">
        <v>16674</v>
      </c>
      <c r="K5128" t="s">
        <v>39</v>
      </c>
      <c r="L5128" t="s">
        <v>16675</v>
      </c>
      <c r="M5128" t="s">
        <v>89</v>
      </c>
      <c r="N5128" t="s">
        <v>33</v>
      </c>
      <c r="O5128" s="2">
        <v>45078.086342592593</v>
      </c>
      <c r="P5128" s="2">
        <v>45078.685648148145</v>
      </c>
      <c r="Q5128">
        <v>3</v>
      </c>
      <c r="R5128" t="str">
        <f t="shared" ca="1" si="80"/>
        <v>Mohit</v>
      </c>
      <c r="S5128" t="str">
        <f>IFERROR(TEXT(DATEVALUE(LEFT(Table1[[#This Row],[Date of Purchase]],10)), "MMMM"), TEXT(Table1[[#This Row],[Date of Purchase]], "MMMM"))</f>
        <v>February</v>
      </c>
      <c r="T5128" t="str">
        <f>IF(OR(
  AND(Table1[[#This Row],[Ticket Priority]]="Critical", Table1[[#This Row],[Ticket Status]]&lt;&gt;"Closed"),
  AND(Table1[[#This Row],[Ticket Priority]]="High", Table1[[#This Row],[Ticket Status]]="Open")
), "Yes", "No")</f>
        <v>No</v>
      </c>
      <c r="U5128" s="4" t="str">
        <f>IF(Table1[[#This Row],[Ticket Status]]="Closed","Yes","No")</f>
        <v>Yes</v>
      </c>
      <c r="V5128" s="4" t="str">
        <f>IF(Table1[[#This Row],[Ticket Status]]="Pending Customer Response","Yes","No")</f>
        <v>No</v>
      </c>
      <c r="W5128" s="5">
        <f ca="1">COUNTIFS(Table1[Agent_name],Table1[[#This Row],[Agent_name]],Table1[Month],Table1[[#This Row],[Month]])/160</f>
        <v>0.52500000000000002</v>
      </c>
    </row>
    <row r="5129" spans="1:23" x14ac:dyDescent="0.25">
      <c r="A5129">
        <v>5128</v>
      </c>
      <c r="B5129" t="s">
        <v>16676</v>
      </c>
      <c r="C5129" t="s">
        <v>16677</v>
      </c>
      <c r="D5129">
        <v>24</v>
      </c>
      <c r="E5129" t="s">
        <v>19</v>
      </c>
      <c r="F5129" t="s">
        <v>655</v>
      </c>
      <c r="G5129" s="1">
        <v>44036</v>
      </c>
      <c r="H5129" t="s">
        <v>45</v>
      </c>
      <c r="I5129" t="s">
        <v>60</v>
      </c>
      <c r="J5129" s="3" t="s">
        <v>16678</v>
      </c>
      <c r="K5129" t="s">
        <v>39</v>
      </c>
      <c r="L5129" t="s">
        <v>16679</v>
      </c>
      <c r="M5129" t="s">
        <v>89</v>
      </c>
      <c r="N5129" t="s">
        <v>33</v>
      </c>
      <c r="O5129" s="2">
        <v>45078.528726851851</v>
      </c>
      <c r="P5129" s="2">
        <v>45078.200949074075</v>
      </c>
      <c r="Q5129">
        <v>4</v>
      </c>
      <c r="R5129" t="str">
        <f t="shared" ca="1" si="80"/>
        <v>Ravi</v>
      </c>
      <c r="S5129" t="str">
        <f>IFERROR(TEXT(DATEVALUE(LEFT(Table1[[#This Row],[Date of Purchase]],10)), "MMMM"), TEXT(Table1[[#This Row],[Date of Purchase]], "MMMM"))</f>
        <v>July</v>
      </c>
      <c r="T5129" t="str">
        <f>IF(OR(
  AND(Table1[[#This Row],[Ticket Priority]]="Critical", Table1[[#This Row],[Ticket Status]]&lt;&gt;"Closed"),
  AND(Table1[[#This Row],[Ticket Priority]]="High", Table1[[#This Row],[Ticket Status]]="Open")
), "Yes", "No")</f>
        <v>No</v>
      </c>
      <c r="U5129" s="4" t="str">
        <f>IF(Table1[[#This Row],[Ticket Status]]="Closed","Yes","No")</f>
        <v>Yes</v>
      </c>
      <c r="V5129" s="4" t="str">
        <f>IF(Table1[[#This Row],[Ticket Status]]="Pending Customer Response","Yes","No")</f>
        <v>No</v>
      </c>
      <c r="W5129" s="5">
        <f ca="1">COUNTIFS(Table1[Agent_name],Table1[[#This Row],[Agent_name]],Table1[Month],Table1[[#This Row],[Month]])/160</f>
        <v>0.66249999999999998</v>
      </c>
    </row>
    <row r="5130" spans="1:23" x14ac:dyDescent="0.25">
      <c r="A5130">
        <v>5129</v>
      </c>
      <c r="B5130" t="s">
        <v>16680</v>
      </c>
      <c r="C5130" t="s">
        <v>16681</v>
      </c>
      <c r="D5130">
        <v>51</v>
      </c>
      <c r="E5130" t="s">
        <v>19</v>
      </c>
      <c r="F5130" t="s">
        <v>242</v>
      </c>
      <c r="G5130" s="1">
        <v>44033</v>
      </c>
      <c r="H5130" t="s">
        <v>59</v>
      </c>
      <c r="I5130" t="s">
        <v>177</v>
      </c>
      <c r="J5130" s="3" t="s">
        <v>16682</v>
      </c>
      <c r="K5130" t="s">
        <v>39</v>
      </c>
      <c r="L5130" t="s">
        <v>16683</v>
      </c>
      <c r="M5130" t="s">
        <v>41</v>
      </c>
      <c r="N5130" t="s">
        <v>83</v>
      </c>
      <c r="O5130" s="2">
        <v>45078.021793981483</v>
      </c>
      <c r="P5130" s="2">
        <v>45078.464849537035</v>
      </c>
      <c r="Q5130">
        <v>5</v>
      </c>
      <c r="R5130" t="str">
        <f t="shared" ca="1" si="80"/>
        <v>Aisha</v>
      </c>
      <c r="S5130" t="str">
        <f>IFERROR(TEXT(DATEVALUE(LEFT(Table1[[#This Row],[Date of Purchase]],10)), "MMMM"), TEXT(Table1[[#This Row],[Date of Purchase]], "MMMM"))</f>
        <v>July</v>
      </c>
      <c r="T5130" t="str">
        <f>IF(OR(
  AND(Table1[[#This Row],[Ticket Priority]]="Critical", Table1[[#This Row],[Ticket Status]]&lt;&gt;"Closed"),
  AND(Table1[[#This Row],[Ticket Priority]]="High", Table1[[#This Row],[Ticket Status]]="Open")
), "Yes", "No")</f>
        <v>No</v>
      </c>
      <c r="U5130" s="4" t="str">
        <f>IF(Table1[[#This Row],[Ticket Status]]="Closed","Yes","No")</f>
        <v>Yes</v>
      </c>
      <c r="V5130" s="4" t="str">
        <f>IF(Table1[[#This Row],[Ticket Status]]="Pending Customer Response","Yes","No")</f>
        <v>No</v>
      </c>
      <c r="W5130" s="5">
        <f ca="1">COUNTIFS(Table1[Agent_name],Table1[[#This Row],[Agent_name]],Table1[Month],Table1[[#This Row],[Month]])/160</f>
        <v>0.875</v>
      </c>
    </row>
    <row r="5131" spans="1:23" x14ac:dyDescent="0.25">
      <c r="A5131">
        <v>5130</v>
      </c>
      <c r="B5131" t="s">
        <v>16684</v>
      </c>
      <c r="C5131" t="s">
        <v>16685</v>
      </c>
      <c r="D5131">
        <v>39</v>
      </c>
      <c r="E5131" t="s">
        <v>58</v>
      </c>
      <c r="F5131" t="s">
        <v>103</v>
      </c>
      <c r="G5131" s="1">
        <v>43935</v>
      </c>
      <c r="H5131" t="s">
        <v>21</v>
      </c>
      <c r="I5131" t="s">
        <v>113</v>
      </c>
      <c r="J5131" s="3" t="s">
        <v>16686</v>
      </c>
      <c r="K5131" t="s">
        <v>24</v>
      </c>
      <c r="M5131" t="s">
        <v>143</v>
      </c>
      <c r="N5131" t="s">
        <v>33</v>
      </c>
      <c r="O5131" s="2">
        <v>45078.239872685182</v>
      </c>
      <c r="R5131" t="str">
        <f t="shared" ca="1" si="80"/>
        <v>Priya</v>
      </c>
      <c r="S5131" t="str">
        <f>IFERROR(TEXT(DATEVALUE(LEFT(Table1[[#This Row],[Date of Purchase]],10)), "MMMM"), TEXT(Table1[[#This Row],[Date of Purchase]], "MMMM"))</f>
        <v>April</v>
      </c>
      <c r="T5131" t="str">
        <f>IF(OR(
  AND(Table1[[#This Row],[Ticket Priority]]="Critical", Table1[[#This Row],[Ticket Status]]&lt;&gt;"Closed"),
  AND(Table1[[#This Row],[Ticket Priority]]="High", Table1[[#This Row],[Ticket Status]]="Open")
), "Yes", "No")</f>
        <v>No</v>
      </c>
      <c r="U5131" s="4" t="str">
        <f>IF(Table1[[#This Row],[Ticket Status]]="Closed","Yes","No")</f>
        <v>No</v>
      </c>
      <c r="V5131" s="4" t="str">
        <f>IF(Table1[[#This Row],[Ticket Status]]="Pending Customer Response","Yes","No")</f>
        <v>Yes</v>
      </c>
      <c r="W5131" s="5">
        <f ca="1">COUNTIFS(Table1[Agent_name],Table1[[#This Row],[Agent_name]],Table1[Month],Table1[[#This Row],[Month]])/160</f>
        <v>0.48749999999999999</v>
      </c>
    </row>
    <row r="5132" spans="1:23" x14ac:dyDescent="0.25">
      <c r="A5132">
        <v>5131</v>
      </c>
      <c r="B5132" t="s">
        <v>16687</v>
      </c>
      <c r="C5132" t="s">
        <v>16688</v>
      </c>
      <c r="D5132">
        <v>31</v>
      </c>
      <c r="E5132" t="s">
        <v>58</v>
      </c>
      <c r="F5132" t="s">
        <v>71</v>
      </c>
      <c r="G5132" s="1">
        <v>44397</v>
      </c>
      <c r="H5132" t="s">
        <v>66</v>
      </c>
      <c r="I5132" t="s">
        <v>22</v>
      </c>
      <c r="J5132" s="3" t="s">
        <v>16689</v>
      </c>
      <c r="K5132" t="s">
        <v>24</v>
      </c>
      <c r="M5132" t="s">
        <v>41</v>
      </c>
      <c r="N5132" t="s">
        <v>55</v>
      </c>
      <c r="O5132" s="2">
        <v>45078.904479166667</v>
      </c>
      <c r="R5132" t="str">
        <f t="shared" ca="1" si="80"/>
        <v>Aisha</v>
      </c>
      <c r="S5132" t="str">
        <f>IFERROR(TEXT(DATEVALUE(LEFT(Table1[[#This Row],[Date of Purchase]],10)), "MMMM"), TEXT(Table1[[#This Row],[Date of Purchase]], "MMMM"))</f>
        <v>July</v>
      </c>
      <c r="T5132" t="str">
        <f>IF(OR(
  AND(Table1[[#This Row],[Ticket Priority]]="Critical", Table1[[#This Row],[Ticket Status]]&lt;&gt;"Closed"),
  AND(Table1[[#This Row],[Ticket Priority]]="High", Table1[[#This Row],[Ticket Status]]="Open")
), "Yes", "No")</f>
        <v>No</v>
      </c>
      <c r="U5132" s="4" t="str">
        <f>IF(Table1[[#This Row],[Ticket Status]]="Closed","Yes","No")</f>
        <v>No</v>
      </c>
      <c r="V5132" s="4" t="str">
        <f>IF(Table1[[#This Row],[Ticket Status]]="Pending Customer Response","Yes","No")</f>
        <v>Yes</v>
      </c>
      <c r="W5132" s="5">
        <f ca="1">COUNTIFS(Table1[Agent_name],Table1[[#This Row],[Agent_name]],Table1[Month],Table1[[#This Row],[Month]])/160</f>
        <v>0.875</v>
      </c>
    </row>
    <row r="5133" spans="1:23" x14ac:dyDescent="0.25">
      <c r="A5133">
        <v>5132</v>
      </c>
      <c r="B5133" t="s">
        <v>447</v>
      </c>
      <c r="C5133" t="s">
        <v>16690</v>
      </c>
      <c r="D5133">
        <v>26</v>
      </c>
      <c r="E5133" t="s">
        <v>29</v>
      </c>
      <c r="F5133" t="s">
        <v>286</v>
      </c>
      <c r="G5133" s="1">
        <v>44063</v>
      </c>
      <c r="H5133" t="s">
        <v>67</v>
      </c>
      <c r="I5133" t="s">
        <v>72</v>
      </c>
      <c r="J5133" s="3" t="s">
        <v>16691</v>
      </c>
      <c r="K5133" t="s">
        <v>24</v>
      </c>
      <c r="M5133" t="s">
        <v>143</v>
      </c>
      <c r="N5133" t="s">
        <v>83</v>
      </c>
      <c r="O5133" s="2">
        <v>45078.469074074077</v>
      </c>
      <c r="R5133" t="str">
        <f t="shared" ca="1" si="80"/>
        <v>Ravi</v>
      </c>
      <c r="S5133" t="str">
        <f>IFERROR(TEXT(DATEVALUE(LEFT(Table1[[#This Row],[Date of Purchase]],10)), "MMMM"), TEXT(Table1[[#This Row],[Date of Purchase]], "MMMM"))</f>
        <v>August</v>
      </c>
      <c r="T5133" t="str">
        <f>IF(OR(
  AND(Table1[[#This Row],[Ticket Priority]]="Critical", Table1[[#This Row],[Ticket Status]]&lt;&gt;"Closed"),
  AND(Table1[[#This Row],[Ticket Priority]]="High", Table1[[#This Row],[Ticket Status]]="Open")
), "Yes", "No")</f>
        <v>No</v>
      </c>
      <c r="U5133" s="4" t="str">
        <f>IF(Table1[[#This Row],[Ticket Status]]="Closed","Yes","No")</f>
        <v>No</v>
      </c>
      <c r="V5133" s="4" t="str">
        <f>IF(Table1[[#This Row],[Ticket Status]]="Pending Customer Response","Yes","No")</f>
        <v>Yes</v>
      </c>
      <c r="W5133" s="5">
        <f ca="1">COUNTIFS(Table1[Agent_name],Table1[[#This Row],[Agent_name]],Table1[Month],Table1[[#This Row],[Month]])/160</f>
        <v>0.65625</v>
      </c>
    </row>
    <row r="5134" spans="1:23" x14ac:dyDescent="0.25">
      <c r="A5134">
        <v>5133</v>
      </c>
      <c r="B5134" t="s">
        <v>3672</v>
      </c>
      <c r="C5134" t="s">
        <v>16692</v>
      </c>
      <c r="D5134">
        <v>38</v>
      </c>
      <c r="E5134" t="s">
        <v>58</v>
      </c>
      <c r="F5134" t="s">
        <v>86</v>
      </c>
      <c r="G5134" s="1">
        <v>43931</v>
      </c>
      <c r="H5134" t="s">
        <v>45</v>
      </c>
      <c r="I5134" t="s">
        <v>99</v>
      </c>
      <c r="J5134" s="3" t="s">
        <v>16693</v>
      </c>
      <c r="K5134" t="s">
        <v>39</v>
      </c>
      <c r="L5134" t="s">
        <v>16694</v>
      </c>
      <c r="M5134" t="s">
        <v>143</v>
      </c>
      <c r="N5134" t="s">
        <v>55</v>
      </c>
      <c r="O5134" s="2">
        <v>45078.445474537039</v>
      </c>
      <c r="P5134" s="2">
        <v>45078.312835648147</v>
      </c>
      <c r="Q5134">
        <v>5</v>
      </c>
      <c r="R5134" t="str">
        <f t="shared" ca="1" si="80"/>
        <v>Ravi</v>
      </c>
      <c r="S5134" t="str">
        <f>IFERROR(TEXT(DATEVALUE(LEFT(Table1[[#This Row],[Date of Purchase]],10)), "MMMM"), TEXT(Table1[[#This Row],[Date of Purchase]], "MMMM"))</f>
        <v>April</v>
      </c>
      <c r="T5134" t="str">
        <f>IF(OR(
  AND(Table1[[#This Row],[Ticket Priority]]="Critical", Table1[[#This Row],[Ticket Status]]&lt;&gt;"Closed"),
  AND(Table1[[#This Row],[Ticket Priority]]="High", Table1[[#This Row],[Ticket Status]]="Open")
), "Yes", "No")</f>
        <v>No</v>
      </c>
      <c r="U5134" s="4" t="str">
        <f>IF(Table1[[#This Row],[Ticket Status]]="Closed","Yes","No")</f>
        <v>Yes</v>
      </c>
      <c r="V5134" s="4" t="str">
        <f>IF(Table1[[#This Row],[Ticket Status]]="Pending Customer Response","Yes","No")</f>
        <v>No</v>
      </c>
      <c r="W5134" s="5">
        <f ca="1">COUNTIFS(Table1[Agent_name],Table1[[#This Row],[Agent_name]],Table1[Month],Table1[[#This Row],[Month]])/160</f>
        <v>0.625</v>
      </c>
    </row>
    <row r="5135" spans="1:23" x14ac:dyDescent="0.25">
      <c r="A5135">
        <v>5134</v>
      </c>
      <c r="B5135" t="s">
        <v>9338</v>
      </c>
      <c r="C5135" t="s">
        <v>16695</v>
      </c>
      <c r="D5135">
        <v>53</v>
      </c>
      <c r="E5135" t="s">
        <v>58</v>
      </c>
      <c r="F5135" t="s">
        <v>286</v>
      </c>
      <c r="G5135" s="1">
        <v>44091</v>
      </c>
      <c r="H5135" t="s">
        <v>59</v>
      </c>
      <c r="I5135" t="s">
        <v>31</v>
      </c>
      <c r="J5135" s="3" t="s">
        <v>16696</v>
      </c>
      <c r="K5135" t="s">
        <v>39</v>
      </c>
      <c r="L5135" t="s">
        <v>16697</v>
      </c>
      <c r="M5135" t="s">
        <v>143</v>
      </c>
      <c r="N5135" t="s">
        <v>55</v>
      </c>
      <c r="O5135" s="2">
        <v>45078.117013888892</v>
      </c>
      <c r="P5135" s="2">
        <v>45078.978125000001</v>
      </c>
      <c r="Q5135">
        <v>2</v>
      </c>
      <c r="R5135" t="str">
        <f t="shared" ca="1" si="80"/>
        <v>Karan</v>
      </c>
      <c r="S5135" t="str">
        <f>IFERROR(TEXT(DATEVALUE(LEFT(Table1[[#This Row],[Date of Purchase]],10)), "MMMM"), TEXT(Table1[[#This Row],[Date of Purchase]], "MMMM"))</f>
        <v>September</v>
      </c>
      <c r="T5135" t="str">
        <f>IF(OR(
  AND(Table1[[#This Row],[Ticket Priority]]="Critical", Table1[[#This Row],[Ticket Status]]&lt;&gt;"Closed"),
  AND(Table1[[#This Row],[Ticket Priority]]="High", Table1[[#This Row],[Ticket Status]]="Open")
), "Yes", "No")</f>
        <v>No</v>
      </c>
      <c r="U5135" s="4" t="str">
        <f>IF(Table1[[#This Row],[Ticket Status]]="Closed","Yes","No")</f>
        <v>Yes</v>
      </c>
      <c r="V5135" s="4" t="str">
        <f>IF(Table1[[#This Row],[Ticket Status]]="Pending Customer Response","Yes","No")</f>
        <v>No</v>
      </c>
      <c r="W5135" s="5">
        <f ca="1">COUNTIFS(Table1[Agent_name],Table1[[#This Row],[Agent_name]],Table1[Month],Table1[[#This Row],[Month]])/160</f>
        <v>0.24374999999999999</v>
      </c>
    </row>
    <row r="5136" spans="1:23" x14ac:dyDescent="0.25">
      <c r="A5136">
        <v>5135</v>
      </c>
      <c r="B5136" t="s">
        <v>16698</v>
      </c>
      <c r="C5136" t="s">
        <v>16699</v>
      </c>
      <c r="D5136">
        <v>46</v>
      </c>
      <c r="E5136" t="s">
        <v>29</v>
      </c>
      <c r="F5136" t="s">
        <v>421</v>
      </c>
      <c r="G5136" s="1">
        <v>44111</v>
      </c>
      <c r="H5136" t="s">
        <v>21</v>
      </c>
      <c r="I5136" t="s">
        <v>177</v>
      </c>
      <c r="J5136" s="3" t="s">
        <v>16700</v>
      </c>
      <c r="K5136" t="s">
        <v>24</v>
      </c>
      <c r="M5136" t="s">
        <v>25</v>
      </c>
      <c r="N5136" t="s">
        <v>33</v>
      </c>
      <c r="O5136" s="2">
        <v>45078.353148148148</v>
      </c>
      <c r="R5136" t="str">
        <f t="shared" ca="1" si="80"/>
        <v>Aisha</v>
      </c>
      <c r="S5136" t="str">
        <f>IFERROR(TEXT(DATEVALUE(LEFT(Table1[[#This Row],[Date of Purchase]],10)), "MMMM"), TEXT(Table1[[#This Row],[Date of Purchase]], "MMMM"))</f>
        <v>October</v>
      </c>
      <c r="T5136" t="str">
        <f>IF(OR(
  AND(Table1[[#This Row],[Ticket Priority]]="Critical", Table1[[#This Row],[Ticket Status]]&lt;&gt;"Closed"),
  AND(Table1[[#This Row],[Ticket Priority]]="High", Table1[[#This Row],[Ticket Status]]="Open")
), "Yes", "No")</f>
        <v>Yes</v>
      </c>
      <c r="U5136" s="4" t="str">
        <f>IF(Table1[[#This Row],[Ticket Status]]="Closed","Yes","No")</f>
        <v>No</v>
      </c>
      <c r="V5136" s="4" t="str">
        <f>IF(Table1[[#This Row],[Ticket Status]]="Pending Customer Response","Yes","No")</f>
        <v>Yes</v>
      </c>
      <c r="W5136" s="5">
        <f ca="1">COUNTIFS(Table1[Agent_name],Table1[[#This Row],[Agent_name]],Table1[Month],Table1[[#This Row],[Month]])/160</f>
        <v>0.85624999999999996</v>
      </c>
    </row>
    <row r="5137" spans="1:23" x14ac:dyDescent="0.25">
      <c r="A5137">
        <v>5136</v>
      </c>
      <c r="B5137" t="s">
        <v>16701</v>
      </c>
      <c r="C5137" t="s">
        <v>16702</v>
      </c>
      <c r="D5137">
        <v>22</v>
      </c>
      <c r="E5137" t="s">
        <v>29</v>
      </c>
      <c r="F5137" t="s">
        <v>30</v>
      </c>
      <c r="G5137" s="1">
        <v>44053</v>
      </c>
      <c r="H5137" t="s">
        <v>66</v>
      </c>
      <c r="I5137" t="s">
        <v>77</v>
      </c>
      <c r="J5137" s="3" t="s">
        <v>16703</v>
      </c>
      <c r="K5137" t="s">
        <v>62</v>
      </c>
      <c r="M5137" t="s">
        <v>41</v>
      </c>
      <c r="N5137" t="s">
        <v>33</v>
      </c>
      <c r="R5137" t="str">
        <f t="shared" ca="1" si="80"/>
        <v>Ravi</v>
      </c>
      <c r="S5137" t="str">
        <f>IFERROR(TEXT(DATEVALUE(LEFT(Table1[[#This Row],[Date of Purchase]],10)), "MMMM"), TEXT(Table1[[#This Row],[Date of Purchase]], "MMMM"))</f>
        <v>August</v>
      </c>
      <c r="T5137" t="str">
        <f>IF(OR(
  AND(Table1[[#This Row],[Ticket Priority]]="Critical", Table1[[#This Row],[Ticket Status]]&lt;&gt;"Closed"),
  AND(Table1[[#This Row],[Ticket Priority]]="High", Table1[[#This Row],[Ticket Status]]="Open")
), "Yes", "No")</f>
        <v>No</v>
      </c>
      <c r="U5137" s="4" t="str">
        <f>IF(Table1[[#This Row],[Ticket Status]]="Closed","Yes","No")</f>
        <v>No</v>
      </c>
      <c r="V5137" s="4" t="str">
        <f>IF(Table1[[#This Row],[Ticket Status]]="Pending Customer Response","Yes","No")</f>
        <v>No</v>
      </c>
      <c r="W5137" s="5">
        <f ca="1">COUNTIFS(Table1[Agent_name],Table1[[#This Row],[Agent_name]],Table1[Month],Table1[[#This Row],[Month]])/160</f>
        <v>0.65625</v>
      </c>
    </row>
    <row r="5138" spans="1:23" x14ac:dyDescent="0.25">
      <c r="A5138">
        <v>5137</v>
      </c>
      <c r="B5138" t="s">
        <v>16704</v>
      </c>
      <c r="C5138" t="s">
        <v>16705</v>
      </c>
      <c r="D5138">
        <v>51</v>
      </c>
      <c r="E5138" t="s">
        <v>19</v>
      </c>
      <c r="F5138" t="s">
        <v>339</v>
      </c>
      <c r="G5138" s="1">
        <v>44465</v>
      </c>
      <c r="H5138" t="s">
        <v>66</v>
      </c>
      <c r="I5138" t="s">
        <v>31</v>
      </c>
      <c r="J5138" s="3" t="s">
        <v>16706</v>
      </c>
      <c r="K5138" t="s">
        <v>24</v>
      </c>
      <c r="M5138" t="s">
        <v>143</v>
      </c>
      <c r="N5138" t="s">
        <v>26</v>
      </c>
      <c r="O5138" s="2">
        <v>45078.224016203705</v>
      </c>
      <c r="R5138" t="str">
        <f t="shared" ca="1" si="80"/>
        <v>Neha</v>
      </c>
      <c r="S5138" t="str">
        <f>IFERROR(TEXT(DATEVALUE(LEFT(Table1[[#This Row],[Date of Purchase]],10)), "MMMM"), TEXT(Table1[[#This Row],[Date of Purchase]], "MMMM"))</f>
        <v>September</v>
      </c>
      <c r="T5138" t="str">
        <f>IF(OR(
  AND(Table1[[#This Row],[Ticket Priority]]="Critical", Table1[[#This Row],[Ticket Status]]&lt;&gt;"Closed"),
  AND(Table1[[#This Row],[Ticket Priority]]="High", Table1[[#This Row],[Ticket Status]]="Open")
), "Yes", "No")</f>
        <v>No</v>
      </c>
      <c r="U5138" s="4" t="str">
        <f>IF(Table1[[#This Row],[Ticket Status]]="Closed","Yes","No")</f>
        <v>No</v>
      </c>
      <c r="V5138" s="4" t="str">
        <f>IF(Table1[[#This Row],[Ticket Status]]="Pending Customer Response","Yes","No")</f>
        <v>Yes</v>
      </c>
      <c r="W5138" s="5">
        <f ca="1">COUNTIFS(Table1[Agent_name],Table1[[#This Row],[Agent_name]],Table1[Month],Table1[[#This Row],[Month]])/160</f>
        <v>0.21249999999999999</v>
      </c>
    </row>
    <row r="5139" spans="1:23" x14ac:dyDescent="0.25">
      <c r="A5139">
        <v>5138</v>
      </c>
      <c r="B5139" t="s">
        <v>16707</v>
      </c>
      <c r="C5139" t="s">
        <v>16708</v>
      </c>
      <c r="D5139">
        <v>63</v>
      </c>
      <c r="E5139" t="s">
        <v>58</v>
      </c>
      <c r="F5139" t="s">
        <v>207</v>
      </c>
      <c r="G5139" s="1">
        <v>44068</v>
      </c>
      <c r="H5139" t="s">
        <v>59</v>
      </c>
      <c r="I5139" t="s">
        <v>60</v>
      </c>
      <c r="J5139" s="3" t="s">
        <v>16709</v>
      </c>
      <c r="K5139" t="s">
        <v>24</v>
      </c>
      <c r="M5139" t="s">
        <v>41</v>
      </c>
      <c r="N5139" t="s">
        <v>26</v>
      </c>
      <c r="O5139" s="2">
        <v>45078.294166666667</v>
      </c>
      <c r="R5139" t="str">
        <f t="shared" ca="1" si="80"/>
        <v>Aisha</v>
      </c>
      <c r="S5139" t="str">
        <f>IFERROR(TEXT(DATEVALUE(LEFT(Table1[[#This Row],[Date of Purchase]],10)), "MMMM"), TEXT(Table1[[#This Row],[Date of Purchase]], "MMMM"))</f>
        <v>August</v>
      </c>
      <c r="T5139" t="str">
        <f>IF(OR(
  AND(Table1[[#This Row],[Ticket Priority]]="Critical", Table1[[#This Row],[Ticket Status]]&lt;&gt;"Closed"),
  AND(Table1[[#This Row],[Ticket Priority]]="High", Table1[[#This Row],[Ticket Status]]="Open")
), "Yes", "No")</f>
        <v>No</v>
      </c>
      <c r="U5139" s="4" t="str">
        <f>IF(Table1[[#This Row],[Ticket Status]]="Closed","Yes","No")</f>
        <v>No</v>
      </c>
      <c r="V5139" s="4" t="str">
        <f>IF(Table1[[#This Row],[Ticket Status]]="Pending Customer Response","Yes","No")</f>
        <v>Yes</v>
      </c>
      <c r="W5139" s="5">
        <f ca="1">COUNTIFS(Table1[Agent_name],Table1[[#This Row],[Agent_name]],Table1[Month],Table1[[#This Row],[Month]])/160</f>
        <v>0.86250000000000004</v>
      </c>
    </row>
    <row r="5140" spans="1:23" x14ac:dyDescent="0.25">
      <c r="A5140">
        <v>5139</v>
      </c>
      <c r="B5140" t="s">
        <v>16710</v>
      </c>
      <c r="C5140" t="s">
        <v>16711</v>
      </c>
      <c r="D5140">
        <v>21</v>
      </c>
      <c r="E5140" t="s">
        <v>19</v>
      </c>
      <c r="F5140" t="s">
        <v>107</v>
      </c>
      <c r="G5140" s="1">
        <v>43872</v>
      </c>
      <c r="H5140" t="s">
        <v>59</v>
      </c>
      <c r="I5140" t="s">
        <v>46</v>
      </c>
      <c r="J5140" s="3" t="s">
        <v>16712</v>
      </c>
      <c r="K5140" t="s">
        <v>39</v>
      </c>
      <c r="L5140" t="s">
        <v>16713</v>
      </c>
      <c r="M5140" t="s">
        <v>41</v>
      </c>
      <c r="N5140" t="s">
        <v>33</v>
      </c>
      <c r="O5140" s="2">
        <v>45078.026122685187</v>
      </c>
      <c r="P5140" s="2">
        <v>45078.047650462962</v>
      </c>
      <c r="Q5140">
        <v>5</v>
      </c>
      <c r="R5140" t="str">
        <f t="shared" ca="1" si="80"/>
        <v>Aisha</v>
      </c>
      <c r="S5140" t="str">
        <f>IFERROR(TEXT(DATEVALUE(LEFT(Table1[[#This Row],[Date of Purchase]],10)), "MMMM"), TEXT(Table1[[#This Row],[Date of Purchase]], "MMMM"))</f>
        <v>February</v>
      </c>
      <c r="T5140" t="str">
        <f>IF(OR(
  AND(Table1[[#This Row],[Ticket Priority]]="Critical", Table1[[#This Row],[Ticket Status]]&lt;&gt;"Closed"),
  AND(Table1[[#This Row],[Ticket Priority]]="High", Table1[[#This Row],[Ticket Status]]="Open")
), "Yes", "No")</f>
        <v>No</v>
      </c>
      <c r="U5140" s="4" t="str">
        <f>IF(Table1[[#This Row],[Ticket Status]]="Closed","Yes","No")</f>
        <v>Yes</v>
      </c>
      <c r="V5140" s="4" t="str">
        <f>IF(Table1[[#This Row],[Ticket Status]]="Pending Customer Response","Yes","No")</f>
        <v>No</v>
      </c>
      <c r="W5140" s="5">
        <f ca="1">COUNTIFS(Table1[Agent_name],Table1[[#This Row],[Agent_name]],Table1[Month],Table1[[#This Row],[Month]])/160</f>
        <v>0.85624999999999996</v>
      </c>
    </row>
    <row r="5141" spans="1:23" x14ac:dyDescent="0.25">
      <c r="A5141">
        <v>5140</v>
      </c>
      <c r="B5141" t="s">
        <v>16714</v>
      </c>
      <c r="C5141" t="s">
        <v>16715</v>
      </c>
      <c r="D5141">
        <v>54</v>
      </c>
      <c r="E5141" t="s">
        <v>58</v>
      </c>
      <c r="F5141" t="s">
        <v>36</v>
      </c>
      <c r="G5141" s="1">
        <v>44246</v>
      </c>
      <c r="H5141" t="s">
        <v>66</v>
      </c>
      <c r="I5141" t="s">
        <v>52</v>
      </c>
      <c r="J5141" s="3" t="s">
        <v>16716</v>
      </c>
      <c r="K5141" t="s">
        <v>24</v>
      </c>
      <c r="M5141" t="s">
        <v>143</v>
      </c>
      <c r="N5141" t="s">
        <v>55</v>
      </c>
      <c r="O5141" s="2">
        <v>45078.923368055555</v>
      </c>
      <c r="R5141" t="str">
        <f t="shared" ca="1" si="80"/>
        <v>Ravi</v>
      </c>
      <c r="S5141" t="str">
        <f>IFERROR(TEXT(DATEVALUE(LEFT(Table1[[#This Row],[Date of Purchase]],10)), "MMMM"), TEXT(Table1[[#This Row],[Date of Purchase]], "MMMM"))</f>
        <v>February</v>
      </c>
      <c r="T5141" t="str">
        <f>IF(OR(
  AND(Table1[[#This Row],[Ticket Priority]]="Critical", Table1[[#This Row],[Ticket Status]]&lt;&gt;"Closed"),
  AND(Table1[[#This Row],[Ticket Priority]]="High", Table1[[#This Row],[Ticket Status]]="Open")
), "Yes", "No")</f>
        <v>No</v>
      </c>
      <c r="U5141" s="4" t="str">
        <f>IF(Table1[[#This Row],[Ticket Status]]="Closed","Yes","No")</f>
        <v>No</v>
      </c>
      <c r="V5141" s="4" t="str">
        <f>IF(Table1[[#This Row],[Ticket Status]]="Pending Customer Response","Yes","No")</f>
        <v>Yes</v>
      </c>
      <c r="W5141" s="5">
        <f ca="1">COUNTIFS(Table1[Agent_name],Table1[[#This Row],[Agent_name]],Table1[Month],Table1[[#This Row],[Month]])/160</f>
        <v>0.61250000000000004</v>
      </c>
    </row>
    <row r="5142" spans="1:23" x14ac:dyDescent="0.25">
      <c r="A5142">
        <v>5141</v>
      </c>
      <c r="B5142" t="s">
        <v>16717</v>
      </c>
      <c r="C5142" t="s">
        <v>16718</v>
      </c>
      <c r="D5142">
        <v>56</v>
      </c>
      <c r="E5142" t="s">
        <v>19</v>
      </c>
      <c r="F5142" t="s">
        <v>157</v>
      </c>
      <c r="G5142" s="1">
        <v>43970</v>
      </c>
      <c r="H5142" t="s">
        <v>67</v>
      </c>
      <c r="I5142" t="s">
        <v>141</v>
      </c>
      <c r="J5142" s="3" t="s">
        <v>16719</v>
      </c>
      <c r="K5142" t="s">
        <v>62</v>
      </c>
      <c r="M5142" t="s">
        <v>143</v>
      </c>
      <c r="N5142" t="s">
        <v>26</v>
      </c>
      <c r="R5142" t="str">
        <f t="shared" ca="1" si="80"/>
        <v>Aisha</v>
      </c>
      <c r="S5142" t="str">
        <f>IFERROR(TEXT(DATEVALUE(LEFT(Table1[[#This Row],[Date of Purchase]],10)), "MMMM"), TEXT(Table1[[#This Row],[Date of Purchase]], "MMMM"))</f>
        <v>May</v>
      </c>
      <c r="T5142" t="str">
        <f>IF(OR(
  AND(Table1[[#This Row],[Ticket Priority]]="Critical", Table1[[#This Row],[Ticket Status]]&lt;&gt;"Closed"),
  AND(Table1[[#This Row],[Ticket Priority]]="High", Table1[[#This Row],[Ticket Status]]="Open")
), "Yes", "No")</f>
        <v>No</v>
      </c>
      <c r="U5142" s="4" t="str">
        <f>IF(Table1[[#This Row],[Ticket Status]]="Closed","Yes","No")</f>
        <v>No</v>
      </c>
      <c r="V5142" s="4" t="str">
        <f>IF(Table1[[#This Row],[Ticket Status]]="Pending Customer Response","Yes","No")</f>
        <v>No</v>
      </c>
      <c r="W5142" s="5">
        <f ca="1">COUNTIFS(Table1[Agent_name],Table1[[#This Row],[Agent_name]],Table1[Month],Table1[[#This Row],[Month]])/160</f>
        <v>0.93125000000000002</v>
      </c>
    </row>
    <row r="5143" spans="1:23" x14ac:dyDescent="0.25">
      <c r="A5143">
        <v>5142</v>
      </c>
      <c r="B5143" t="s">
        <v>8776</v>
      </c>
      <c r="C5143" t="s">
        <v>16720</v>
      </c>
      <c r="D5143">
        <v>54</v>
      </c>
      <c r="E5143" t="s">
        <v>58</v>
      </c>
      <c r="F5143" t="s">
        <v>51</v>
      </c>
      <c r="G5143" s="1">
        <v>44213</v>
      </c>
      <c r="H5143" t="s">
        <v>66</v>
      </c>
      <c r="I5143" t="s">
        <v>52</v>
      </c>
      <c r="J5143" s="3" t="s">
        <v>16721</v>
      </c>
      <c r="K5143" t="s">
        <v>24</v>
      </c>
      <c r="M5143" t="s">
        <v>41</v>
      </c>
      <c r="N5143" t="s">
        <v>26</v>
      </c>
      <c r="O5143" s="2">
        <v>45078.386597222219</v>
      </c>
      <c r="R5143" t="str">
        <f t="shared" ca="1" si="80"/>
        <v>Mohit</v>
      </c>
      <c r="S5143" t="str">
        <f>IFERROR(TEXT(DATEVALUE(LEFT(Table1[[#This Row],[Date of Purchase]],10)), "MMMM"), TEXT(Table1[[#This Row],[Date of Purchase]], "MMMM"))</f>
        <v>January</v>
      </c>
      <c r="T5143" t="str">
        <f>IF(OR(
  AND(Table1[[#This Row],[Ticket Priority]]="Critical", Table1[[#This Row],[Ticket Status]]&lt;&gt;"Closed"),
  AND(Table1[[#This Row],[Ticket Priority]]="High", Table1[[#This Row],[Ticket Status]]="Open")
), "Yes", "No")</f>
        <v>No</v>
      </c>
      <c r="U5143" s="4" t="str">
        <f>IF(Table1[[#This Row],[Ticket Status]]="Closed","Yes","No")</f>
        <v>No</v>
      </c>
      <c r="V5143" s="4" t="str">
        <f>IF(Table1[[#This Row],[Ticket Status]]="Pending Customer Response","Yes","No")</f>
        <v>Yes</v>
      </c>
      <c r="W5143" s="5">
        <f ca="1">COUNTIFS(Table1[Agent_name],Table1[[#This Row],[Agent_name]],Table1[Month],Table1[[#This Row],[Month]])/160</f>
        <v>0.46250000000000002</v>
      </c>
    </row>
    <row r="5144" spans="1:23" x14ac:dyDescent="0.25">
      <c r="A5144">
        <v>5143</v>
      </c>
      <c r="B5144" t="s">
        <v>16722</v>
      </c>
      <c r="C5144" t="s">
        <v>16723</v>
      </c>
      <c r="D5144">
        <v>65</v>
      </c>
      <c r="E5144" t="s">
        <v>58</v>
      </c>
      <c r="F5144" t="s">
        <v>65</v>
      </c>
      <c r="G5144" s="1">
        <v>44399</v>
      </c>
      <c r="H5144" t="s">
        <v>66</v>
      </c>
      <c r="I5144" t="s">
        <v>93</v>
      </c>
      <c r="J5144" s="3" t="s">
        <v>16724</v>
      </c>
      <c r="K5144" t="s">
        <v>62</v>
      </c>
      <c r="M5144" t="s">
        <v>41</v>
      </c>
      <c r="N5144" t="s">
        <v>33</v>
      </c>
      <c r="R5144" t="str">
        <f t="shared" ca="1" si="80"/>
        <v>Arjun</v>
      </c>
      <c r="S5144" t="str">
        <f>IFERROR(TEXT(DATEVALUE(LEFT(Table1[[#This Row],[Date of Purchase]],10)), "MMMM"), TEXT(Table1[[#This Row],[Date of Purchase]], "MMMM"))</f>
        <v>July</v>
      </c>
      <c r="T5144" t="str">
        <f>IF(OR(
  AND(Table1[[#This Row],[Ticket Priority]]="Critical", Table1[[#This Row],[Ticket Status]]&lt;&gt;"Closed"),
  AND(Table1[[#This Row],[Ticket Priority]]="High", Table1[[#This Row],[Ticket Status]]="Open")
), "Yes", "No")</f>
        <v>No</v>
      </c>
      <c r="U5144" s="4" t="str">
        <f>IF(Table1[[#This Row],[Ticket Status]]="Closed","Yes","No")</f>
        <v>No</v>
      </c>
      <c r="V5144" s="4" t="str">
        <f>IF(Table1[[#This Row],[Ticket Status]]="Pending Customer Response","Yes","No")</f>
        <v>No</v>
      </c>
      <c r="W5144" s="5">
        <f ca="1">COUNTIFS(Table1[Agent_name],Table1[[#This Row],[Agent_name]],Table1[Month],Table1[[#This Row],[Month]])/160</f>
        <v>0.2</v>
      </c>
    </row>
    <row r="5145" spans="1:23" x14ac:dyDescent="0.25">
      <c r="A5145">
        <v>5144</v>
      </c>
      <c r="B5145" t="s">
        <v>16725</v>
      </c>
      <c r="C5145" t="s">
        <v>16726</v>
      </c>
      <c r="D5145">
        <v>25</v>
      </c>
      <c r="E5145" t="s">
        <v>29</v>
      </c>
      <c r="F5145" t="s">
        <v>421</v>
      </c>
      <c r="G5145" s="1">
        <v>44388</v>
      </c>
      <c r="H5145" t="s">
        <v>45</v>
      </c>
      <c r="I5145" t="s">
        <v>177</v>
      </c>
      <c r="J5145" s="3" t="s">
        <v>16727</v>
      </c>
      <c r="K5145" t="s">
        <v>39</v>
      </c>
      <c r="L5145" t="s">
        <v>16728</v>
      </c>
      <c r="M5145" t="s">
        <v>25</v>
      </c>
      <c r="N5145" t="s">
        <v>55</v>
      </c>
      <c r="O5145" s="2">
        <v>45078.055381944447</v>
      </c>
      <c r="P5145" s="2">
        <v>45078.038715277777</v>
      </c>
      <c r="Q5145">
        <v>4</v>
      </c>
      <c r="R5145" t="str">
        <f t="shared" ca="1" si="80"/>
        <v>Sara</v>
      </c>
      <c r="S5145" t="str">
        <f>IFERROR(TEXT(DATEVALUE(LEFT(Table1[[#This Row],[Date of Purchase]],10)), "MMMM"), TEXT(Table1[[#This Row],[Date of Purchase]], "MMMM"))</f>
        <v>July</v>
      </c>
      <c r="T5145" t="str">
        <f>IF(OR(
  AND(Table1[[#This Row],[Ticket Priority]]="Critical", Table1[[#This Row],[Ticket Status]]&lt;&gt;"Closed"),
  AND(Table1[[#This Row],[Ticket Priority]]="High", Table1[[#This Row],[Ticket Status]]="Open")
), "Yes", "No")</f>
        <v>No</v>
      </c>
      <c r="U5145" s="4" t="str">
        <f>IF(Table1[[#This Row],[Ticket Status]]="Closed","Yes","No")</f>
        <v>Yes</v>
      </c>
      <c r="V5145" s="4" t="str">
        <f>IF(Table1[[#This Row],[Ticket Status]]="Pending Customer Response","Yes","No")</f>
        <v>No</v>
      </c>
      <c r="W5145" s="5">
        <f ca="1">COUNTIFS(Table1[Agent_name],Table1[[#This Row],[Agent_name]],Table1[Month],Table1[[#This Row],[Month]])/160</f>
        <v>0.6875</v>
      </c>
    </row>
    <row r="5146" spans="1:23" x14ac:dyDescent="0.25">
      <c r="A5146">
        <v>5145</v>
      </c>
      <c r="B5146" t="s">
        <v>16729</v>
      </c>
      <c r="C5146" t="s">
        <v>16730</v>
      </c>
      <c r="D5146">
        <v>65</v>
      </c>
      <c r="E5146" t="s">
        <v>19</v>
      </c>
      <c r="F5146" t="s">
        <v>421</v>
      </c>
      <c r="G5146" s="1">
        <v>44138</v>
      </c>
      <c r="H5146" t="s">
        <v>66</v>
      </c>
      <c r="I5146" t="s">
        <v>150</v>
      </c>
      <c r="J5146" s="3" t="s">
        <v>16731</v>
      </c>
      <c r="K5146" t="s">
        <v>39</v>
      </c>
      <c r="L5146" t="s">
        <v>16732</v>
      </c>
      <c r="M5146" t="s">
        <v>25</v>
      </c>
      <c r="N5146" t="s">
        <v>55</v>
      </c>
      <c r="O5146" s="2">
        <v>45078.80332175926</v>
      </c>
      <c r="P5146" s="2">
        <v>45078.484571759262</v>
      </c>
      <c r="Q5146">
        <v>2</v>
      </c>
      <c r="R5146" t="str">
        <f t="shared" ca="1" si="80"/>
        <v>Arjun</v>
      </c>
      <c r="S5146" t="str">
        <f>IFERROR(TEXT(DATEVALUE(LEFT(Table1[[#This Row],[Date of Purchase]],10)), "MMMM"), TEXT(Table1[[#This Row],[Date of Purchase]], "MMMM"))</f>
        <v>November</v>
      </c>
      <c r="T5146" t="str">
        <f>IF(OR(
  AND(Table1[[#This Row],[Ticket Priority]]="Critical", Table1[[#This Row],[Ticket Status]]&lt;&gt;"Closed"),
  AND(Table1[[#This Row],[Ticket Priority]]="High", Table1[[#This Row],[Ticket Status]]="Open")
), "Yes", "No")</f>
        <v>No</v>
      </c>
      <c r="U5146" s="4" t="str">
        <f>IF(Table1[[#This Row],[Ticket Status]]="Closed","Yes","No")</f>
        <v>Yes</v>
      </c>
      <c r="V5146" s="4" t="str">
        <f>IF(Table1[[#This Row],[Ticket Status]]="Pending Customer Response","Yes","No")</f>
        <v>No</v>
      </c>
      <c r="W5146" s="5">
        <f ca="1">COUNTIFS(Table1[Agent_name],Table1[[#This Row],[Agent_name]],Table1[Month],Table1[[#This Row],[Month]])/160</f>
        <v>0.23749999999999999</v>
      </c>
    </row>
    <row r="5147" spans="1:23" x14ac:dyDescent="0.25">
      <c r="A5147">
        <v>5146</v>
      </c>
      <c r="B5147" t="s">
        <v>16733</v>
      </c>
      <c r="C5147" t="s">
        <v>14159</v>
      </c>
      <c r="D5147">
        <v>36</v>
      </c>
      <c r="E5147" t="s">
        <v>29</v>
      </c>
      <c r="F5147" t="s">
        <v>207</v>
      </c>
      <c r="G5147" s="1">
        <v>43881</v>
      </c>
      <c r="H5147" t="s">
        <v>66</v>
      </c>
      <c r="I5147" t="s">
        <v>93</v>
      </c>
      <c r="J5147" s="3" t="s">
        <v>16734</v>
      </c>
      <c r="K5147" t="s">
        <v>39</v>
      </c>
      <c r="L5147" t="s">
        <v>16735</v>
      </c>
      <c r="M5147" t="s">
        <v>25</v>
      </c>
      <c r="N5147" t="s">
        <v>55</v>
      </c>
      <c r="O5147" s="2">
        <v>45078.155416666668</v>
      </c>
      <c r="P5147" s="2">
        <v>45078.301249999997</v>
      </c>
      <c r="Q5147">
        <v>2</v>
      </c>
      <c r="R5147" t="str">
        <f t="shared" ca="1" si="80"/>
        <v>Mohit</v>
      </c>
      <c r="S5147" t="str">
        <f>IFERROR(TEXT(DATEVALUE(LEFT(Table1[[#This Row],[Date of Purchase]],10)), "MMMM"), TEXT(Table1[[#This Row],[Date of Purchase]], "MMMM"))</f>
        <v>February</v>
      </c>
      <c r="T5147" t="str">
        <f>IF(OR(
  AND(Table1[[#This Row],[Ticket Priority]]="Critical", Table1[[#This Row],[Ticket Status]]&lt;&gt;"Closed"),
  AND(Table1[[#This Row],[Ticket Priority]]="High", Table1[[#This Row],[Ticket Status]]="Open")
), "Yes", "No")</f>
        <v>No</v>
      </c>
      <c r="U5147" s="4" t="str">
        <f>IF(Table1[[#This Row],[Ticket Status]]="Closed","Yes","No")</f>
        <v>Yes</v>
      </c>
      <c r="V5147" s="4" t="str">
        <f>IF(Table1[[#This Row],[Ticket Status]]="Pending Customer Response","Yes","No")</f>
        <v>No</v>
      </c>
      <c r="W5147" s="5">
        <f ca="1">COUNTIFS(Table1[Agent_name],Table1[[#This Row],[Agent_name]],Table1[Month],Table1[[#This Row],[Month]])/160</f>
        <v>0.52500000000000002</v>
      </c>
    </row>
    <row r="5148" spans="1:23" x14ac:dyDescent="0.25">
      <c r="A5148">
        <v>5147</v>
      </c>
      <c r="B5148" t="s">
        <v>16736</v>
      </c>
      <c r="C5148" t="s">
        <v>16737</v>
      </c>
      <c r="D5148">
        <v>51</v>
      </c>
      <c r="E5148" t="s">
        <v>19</v>
      </c>
      <c r="F5148" t="s">
        <v>173</v>
      </c>
      <c r="G5148" s="1">
        <v>44258</v>
      </c>
      <c r="H5148" t="s">
        <v>45</v>
      </c>
      <c r="I5148" t="s">
        <v>77</v>
      </c>
      <c r="J5148" s="3" t="s">
        <v>16738</v>
      </c>
      <c r="K5148" t="s">
        <v>24</v>
      </c>
      <c r="M5148" t="s">
        <v>25</v>
      </c>
      <c r="N5148" t="s">
        <v>33</v>
      </c>
      <c r="O5148" s="2">
        <v>45078.907511574071</v>
      </c>
      <c r="R5148" t="str">
        <f t="shared" ca="1" si="80"/>
        <v>Ravi</v>
      </c>
      <c r="S5148" t="str">
        <f>IFERROR(TEXT(DATEVALUE(LEFT(Table1[[#This Row],[Date of Purchase]],10)), "MMMM"), TEXT(Table1[[#This Row],[Date of Purchase]], "MMMM"))</f>
        <v>March</v>
      </c>
      <c r="T5148" t="str">
        <f>IF(OR(
  AND(Table1[[#This Row],[Ticket Priority]]="Critical", Table1[[#This Row],[Ticket Status]]&lt;&gt;"Closed"),
  AND(Table1[[#This Row],[Ticket Priority]]="High", Table1[[#This Row],[Ticket Status]]="Open")
), "Yes", "No")</f>
        <v>Yes</v>
      </c>
      <c r="U5148" s="4" t="str">
        <f>IF(Table1[[#This Row],[Ticket Status]]="Closed","Yes","No")</f>
        <v>No</v>
      </c>
      <c r="V5148" s="4" t="str">
        <f>IF(Table1[[#This Row],[Ticket Status]]="Pending Customer Response","Yes","No")</f>
        <v>Yes</v>
      </c>
      <c r="W5148" s="5">
        <f ca="1">COUNTIFS(Table1[Agent_name],Table1[[#This Row],[Agent_name]],Table1[Month],Table1[[#This Row],[Month]])/160</f>
        <v>0.54374999999999996</v>
      </c>
    </row>
    <row r="5149" spans="1:23" x14ac:dyDescent="0.25">
      <c r="A5149">
        <v>5148</v>
      </c>
      <c r="B5149" t="s">
        <v>16739</v>
      </c>
      <c r="C5149" t="s">
        <v>16740</v>
      </c>
      <c r="D5149">
        <v>21</v>
      </c>
      <c r="E5149" t="s">
        <v>58</v>
      </c>
      <c r="F5149" t="s">
        <v>92</v>
      </c>
      <c r="G5149" s="1">
        <v>44209</v>
      </c>
      <c r="H5149" t="s">
        <v>21</v>
      </c>
      <c r="I5149" t="s">
        <v>37</v>
      </c>
      <c r="J5149" s="3" t="s">
        <v>16741</v>
      </c>
      <c r="K5149" t="s">
        <v>39</v>
      </c>
      <c r="L5149" t="s">
        <v>16742</v>
      </c>
      <c r="M5149" t="s">
        <v>41</v>
      </c>
      <c r="N5149" t="s">
        <v>26</v>
      </c>
      <c r="O5149" s="2">
        <v>45078.589467592596</v>
      </c>
      <c r="P5149" s="2">
        <v>45078.656828703701</v>
      </c>
      <c r="Q5149">
        <v>2</v>
      </c>
      <c r="R5149" t="str">
        <f t="shared" ca="1" si="80"/>
        <v>Mohit</v>
      </c>
      <c r="S5149" t="str">
        <f>IFERROR(TEXT(DATEVALUE(LEFT(Table1[[#This Row],[Date of Purchase]],10)), "MMMM"), TEXT(Table1[[#This Row],[Date of Purchase]], "MMMM"))</f>
        <v>January</v>
      </c>
      <c r="T5149" t="str">
        <f>IF(OR(
  AND(Table1[[#This Row],[Ticket Priority]]="Critical", Table1[[#This Row],[Ticket Status]]&lt;&gt;"Closed"),
  AND(Table1[[#This Row],[Ticket Priority]]="High", Table1[[#This Row],[Ticket Status]]="Open")
), "Yes", "No")</f>
        <v>No</v>
      </c>
      <c r="U5149" s="4" t="str">
        <f>IF(Table1[[#This Row],[Ticket Status]]="Closed","Yes","No")</f>
        <v>Yes</v>
      </c>
      <c r="V5149" s="4" t="str">
        <f>IF(Table1[[#This Row],[Ticket Status]]="Pending Customer Response","Yes","No")</f>
        <v>No</v>
      </c>
      <c r="W5149" s="5">
        <f ca="1">COUNTIFS(Table1[Agent_name],Table1[[#This Row],[Agent_name]],Table1[Month],Table1[[#This Row],[Month]])/160</f>
        <v>0.46250000000000002</v>
      </c>
    </row>
    <row r="5150" spans="1:23" x14ac:dyDescent="0.25">
      <c r="A5150">
        <v>5149</v>
      </c>
      <c r="B5150" t="s">
        <v>16743</v>
      </c>
      <c r="C5150" t="s">
        <v>16744</v>
      </c>
      <c r="D5150">
        <v>39</v>
      </c>
      <c r="E5150" t="s">
        <v>19</v>
      </c>
      <c r="F5150" t="s">
        <v>36</v>
      </c>
      <c r="G5150" s="1">
        <v>44202</v>
      </c>
      <c r="H5150" t="s">
        <v>45</v>
      </c>
      <c r="I5150" t="s">
        <v>93</v>
      </c>
      <c r="J5150" s="3" t="s">
        <v>16745</v>
      </c>
      <c r="K5150" t="s">
        <v>39</v>
      </c>
      <c r="L5150" t="s">
        <v>16746</v>
      </c>
      <c r="M5150" t="s">
        <v>41</v>
      </c>
      <c r="N5150" t="s">
        <v>83</v>
      </c>
      <c r="O5150" s="2">
        <v>45078.92628472222</v>
      </c>
      <c r="P5150" s="2">
        <v>45078.322812500002</v>
      </c>
      <c r="Q5150">
        <v>2</v>
      </c>
      <c r="R5150" t="str">
        <f t="shared" ca="1" si="80"/>
        <v>Aisha</v>
      </c>
      <c r="S5150" t="str">
        <f>IFERROR(TEXT(DATEVALUE(LEFT(Table1[[#This Row],[Date of Purchase]],10)), "MMMM"), TEXT(Table1[[#This Row],[Date of Purchase]], "MMMM"))</f>
        <v>January</v>
      </c>
      <c r="T5150" t="str">
        <f>IF(OR(
  AND(Table1[[#This Row],[Ticket Priority]]="Critical", Table1[[#This Row],[Ticket Status]]&lt;&gt;"Closed"),
  AND(Table1[[#This Row],[Ticket Priority]]="High", Table1[[#This Row],[Ticket Status]]="Open")
), "Yes", "No")</f>
        <v>No</v>
      </c>
      <c r="U5150" s="4" t="str">
        <f>IF(Table1[[#This Row],[Ticket Status]]="Closed","Yes","No")</f>
        <v>Yes</v>
      </c>
      <c r="V5150" s="4" t="str">
        <f>IF(Table1[[#This Row],[Ticket Status]]="Pending Customer Response","Yes","No")</f>
        <v>No</v>
      </c>
      <c r="W5150" s="5">
        <f ca="1">COUNTIFS(Table1[Agent_name],Table1[[#This Row],[Agent_name]],Table1[Month],Table1[[#This Row],[Month]])/160</f>
        <v>0.83125000000000004</v>
      </c>
    </row>
    <row r="5151" spans="1:23" x14ac:dyDescent="0.25">
      <c r="A5151">
        <v>5150</v>
      </c>
      <c r="B5151" t="s">
        <v>16747</v>
      </c>
      <c r="C5151" t="s">
        <v>16748</v>
      </c>
      <c r="D5151">
        <v>18</v>
      </c>
      <c r="E5151" t="s">
        <v>29</v>
      </c>
      <c r="F5151" t="s">
        <v>173</v>
      </c>
      <c r="G5151" s="1">
        <v>44453</v>
      </c>
      <c r="H5151" t="s">
        <v>59</v>
      </c>
      <c r="I5151" t="s">
        <v>22</v>
      </c>
      <c r="J5151" s="3" t="s">
        <v>16749</v>
      </c>
      <c r="K5151" t="s">
        <v>24</v>
      </c>
      <c r="M5151" t="s">
        <v>41</v>
      </c>
      <c r="N5151" t="s">
        <v>55</v>
      </c>
      <c r="O5151" s="2">
        <v>45078.675613425927</v>
      </c>
      <c r="R5151" t="str">
        <f t="shared" ca="1" si="80"/>
        <v>Ravi</v>
      </c>
      <c r="S5151" t="str">
        <f>IFERROR(TEXT(DATEVALUE(LEFT(Table1[[#This Row],[Date of Purchase]],10)), "MMMM"), TEXT(Table1[[#This Row],[Date of Purchase]], "MMMM"))</f>
        <v>September</v>
      </c>
      <c r="T5151" t="str">
        <f>IF(OR(
  AND(Table1[[#This Row],[Ticket Priority]]="Critical", Table1[[#This Row],[Ticket Status]]&lt;&gt;"Closed"),
  AND(Table1[[#This Row],[Ticket Priority]]="High", Table1[[#This Row],[Ticket Status]]="Open")
), "Yes", "No")</f>
        <v>No</v>
      </c>
      <c r="U5151" s="4" t="str">
        <f>IF(Table1[[#This Row],[Ticket Status]]="Closed","Yes","No")</f>
        <v>No</v>
      </c>
      <c r="V5151" s="4" t="str">
        <f>IF(Table1[[#This Row],[Ticket Status]]="Pending Customer Response","Yes","No")</f>
        <v>Yes</v>
      </c>
      <c r="W5151" s="5">
        <f ca="1">COUNTIFS(Table1[Agent_name],Table1[[#This Row],[Agent_name]],Table1[Month],Table1[[#This Row],[Month]])/160</f>
        <v>0.64375000000000004</v>
      </c>
    </row>
    <row r="5152" spans="1:23" x14ac:dyDescent="0.25">
      <c r="A5152">
        <v>5151</v>
      </c>
      <c r="B5152" t="s">
        <v>16750</v>
      </c>
      <c r="C5152" t="s">
        <v>16751</v>
      </c>
      <c r="D5152">
        <v>34</v>
      </c>
      <c r="E5152" t="s">
        <v>19</v>
      </c>
      <c r="F5152" t="s">
        <v>456</v>
      </c>
      <c r="G5152" s="1">
        <v>44011</v>
      </c>
      <c r="H5152" t="s">
        <v>21</v>
      </c>
      <c r="I5152" t="s">
        <v>72</v>
      </c>
      <c r="J5152" s="3" t="s">
        <v>16752</v>
      </c>
      <c r="K5152" t="s">
        <v>24</v>
      </c>
      <c r="M5152" t="s">
        <v>41</v>
      </c>
      <c r="N5152" t="s">
        <v>83</v>
      </c>
      <c r="O5152" s="2">
        <v>45078.92423611111</v>
      </c>
      <c r="R5152" t="str">
        <f t="shared" ca="1" si="80"/>
        <v>Ravi</v>
      </c>
      <c r="S5152" t="str">
        <f>IFERROR(TEXT(DATEVALUE(LEFT(Table1[[#This Row],[Date of Purchase]],10)), "MMMM"), TEXT(Table1[[#This Row],[Date of Purchase]], "MMMM"))</f>
        <v>June</v>
      </c>
      <c r="T5152" t="str">
        <f>IF(OR(
  AND(Table1[[#This Row],[Ticket Priority]]="Critical", Table1[[#This Row],[Ticket Status]]&lt;&gt;"Closed"),
  AND(Table1[[#This Row],[Ticket Priority]]="High", Table1[[#This Row],[Ticket Status]]="Open")
), "Yes", "No")</f>
        <v>No</v>
      </c>
      <c r="U5152" s="4" t="str">
        <f>IF(Table1[[#This Row],[Ticket Status]]="Closed","Yes","No")</f>
        <v>No</v>
      </c>
      <c r="V5152" s="4" t="str">
        <f>IF(Table1[[#This Row],[Ticket Status]]="Pending Customer Response","Yes","No")</f>
        <v>Yes</v>
      </c>
      <c r="W5152" s="5">
        <f ca="1">COUNTIFS(Table1[Agent_name],Table1[[#This Row],[Agent_name]],Table1[Month],Table1[[#This Row],[Month]])/160</f>
        <v>0.58125000000000004</v>
      </c>
    </row>
    <row r="5153" spans="1:23" x14ac:dyDescent="0.25">
      <c r="A5153">
        <v>5152</v>
      </c>
      <c r="B5153" t="s">
        <v>16753</v>
      </c>
      <c r="C5153" t="s">
        <v>16754</v>
      </c>
      <c r="D5153">
        <v>48</v>
      </c>
      <c r="E5153" t="s">
        <v>19</v>
      </c>
      <c r="F5153" t="s">
        <v>51</v>
      </c>
      <c r="G5153" s="1">
        <v>44512</v>
      </c>
      <c r="H5153" t="s">
        <v>59</v>
      </c>
      <c r="I5153" t="s">
        <v>31</v>
      </c>
      <c r="J5153" s="3" t="s">
        <v>16755</v>
      </c>
      <c r="K5153" t="s">
        <v>39</v>
      </c>
      <c r="L5153" t="s">
        <v>16756</v>
      </c>
      <c r="M5153" t="s">
        <v>41</v>
      </c>
      <c r="N5153" t="s">
        <v>83</v>
      </c>
      <c r="O5153" s="2">
        <v>45078.923564814817</v>
      </c>
      <c r="P5153" s="2">
        <v>45078.092314814814</v>
      </c>
      <c r="Q5153">
        <v>3</v>
      </c>
      <c r="R5153" t="str">
        <f t="shared" ca="1" si="80"/>
        <v>Arjun</v>
      </c>
      <c r="S5153" t="str">
        <f>IFERROR(TEXT(DATEVALUE(LEFT(Table1[[#This Row],[Date of Purchase]],10)), "MMMM"), TEXT(Table1[[#This Row],[Date of Purchase]], "MMMM"))</f>
        <v>November</v>
      </c>
      <c r="T5153" t="str">
        <f>IF(OR(
  AND(Table1[[#This Row],[Ticket Priority]]="Critical", Table1[[#This Row],[Ticket Status]]&lt;&gt;"Closed"),
  AND(Table1[[#This Row],[Ticket Priority]]="High", Table1[[#This Row],[Ticket Status]]="Open")
), "Yes", "No")</f>
        <v>No</v>
      </c>
      <c r="U5153" s="4" t="str">
        <f>IF(Table1[[#This Row],[Ticket Status]]="Closed","Yes","No")</f>
        <v>Yes</v>
      </c>
      <c r="V5153" s="4" t="str">
        <f>IF(Table1[[#This Row],[Ticket Status]]="Pending Customer Response","Yes","No")</f>
        <v>No</v>
      </c>
      <c r="W5153" s="5">
        <f ca="1">COUNTIFS(Table1[Agent_name],Table1[[#This Row],[Agent_name]],Table1[Month],Table1[[#This Row],[Month]])/160</f>
        <v>0.23749999999999999</v>
      </c>
    </row>
    <row r="5154" spans="1:23" x14ac:dyDescent="0.25">
      <c r="A5154">
        <v>5153</v>
      </c>
      <c r="B5154" t="s">
        <v>16757</v>
      </c>
      <c r="C5154" t="s">
        <v>16758</v>
      </c>
      <c r="D5154">
        <v>19</v>
      </c>
      <c r="E5154" t="s">
        <v>58</v>
      </c>
      <c r="F5154" t="s">
        <v>112</v>
      </c>
      <c r="G5154" s="1">
        <v>43858</v>
      </c>
      <c r="H5154" t="s">
        <v>21</v>
      </c>
      <c r="I5154" t="s">
        <v>141</v>
      </c>
      <c r="J5154" s="3" t="s">
        <v>16759</v>
      </c>
      <c r="K5154" t="s">
        <v>39</v>
      </c>
      <c r="L5154" t="s">
        <v>16760</v>
      </c>
      <c r="M5154" t="s">
        <v>25</v>
      </c>
      <c r="N5154" t="s">
        <v>55</v>
      </c>
      <c r="O5154" s="2">
        <v>45078.117337962962</v>
      </c>
      <c r="P5154" s="2">
        <v>45078.119421296295</v>
      </c>
      <c r="Q5154">
        <v>1</v>
      </c>
      <c r="R5154" t="str">
        <f t="shared" ca="1" si="80"/>
        <v>Meera</v>
      </c>
      <c r="S5154" t="str">
        <f>IFERROR(TEXT(DATEVALUE(LEFT(Table1[[#This Row],[Date of Purchase]],10)), "MMMM"), TEXT(Table1[[#This Row],[Date of Purchase]], "MMMM"))</f>
        <v>January</v>
      </c>
      <c r="T5154" t="str">
        <f>IF(OR(
  AND(Table1[[#This Row],[Ticket Priority]]="Critical", Table1[[#This Row],[Ticket Status]]&lt;&gt;"Closed"),
  AND(Table1[[#This Row],[Ticket Priority]]="High", Table1[[#This Row],[Ticket Status]]="Open")
), "Yes", "No")</f>
        <v>No</v>
      </c>
      <c r="U5154" s="4" t="str">
        <f>IF(Table1[[#This Row],[Ticket Status]]="Closed","Yes","No")</f>
        <v>Yes</v>
      </c>
      <c r="V5154" s="4" t="str">
        <f>IF(Table1[[#This Row],[Ticket Status]]="Pending Customer Response","Yes","No")</f>
        <v>No</v>
      </c>
      <c r="W5154" s="5">
        <f ca="1">COUNTIFS(Table1[Agent_name],Table1[[#This Row],[Agent_name]],Table1[Month],Table1[[#This Row],[Month]])/160</f>
        <v>0.21875</v>
      </c>
    </row>
    <row r="5155" spans="1:23" x14ac:dyDescent="0.25">
      <c r="A5155">
        <v>5154</v>
      </c>
      <c r="B5155" t="s">
        <v>16761</v>
      </c>
      <c r="C5155" t="s">
        <v>16762</v>
      </c>
      <c r="D5155">
        <v>66</v>
      </c>
      <c r="E5155" t="s">
        <v>58</v>
      </c>
      <c r="F5155" t="s">
        <v>76</v>
      </c>
      <c r="G5155" s="1">
        <v>44275</v>
      </c>
      <c r="H5155" t="s">
        <v>67</v>
      </c>
      <c r="I5155" t="s">
        <v>141</v>
      </c>
      <c r="J5155" s="3" t="s">
        <v>16763</v>
      </c>
      <c r="K5155" t="s">
        <v>39</v>
      </c>
      <c r="L5155" t="s">
        <v>16764</v>
      </c>
      <c r="M5155" t="s">
        <v>25</v>
      </c>
      <c r="N5155" t="s">
        <v>83</v>
      </c>
      <c r="O5155" s="2">
        <v>45078.684004629627</v>
      </c>
      <c r="P5155" s="2">
        <v>45078.766643518517</v>
      </c>
      <c r="Q5155">
        <v>4</v>
      </c>
      <c r="R5155" t="str">
        <f t="shared" ca="1" si="80"/>
        <v>Karan</v>
      </c>
      <c r="S5155" t="str">
        <f>IFERROR(TEXT(DATEVALUE(LEFT(Table1[[#This Row],[Date of Purchase]],10)), "MMMM"), TEXT(Table1[[#This Row],[Date of Purchase]], "MMMM"))</f>
        <v>March</v>
      </c>
      <c r="T5155" t="str">
        <f>IF(OR(
  AND(Table1[[#This Row],[Ticket Priority]]="Critical", Table1[[#This Row],[Ticket Status]]&lt;&gt;"Closed"),
  AND(Table1[[#This Row],[Ticket Priority]]="High", Table1[[#This Row],[Ticket Status]]="Open")
), "Yes", "No")</f>
        <v>No</v>
      </c>
      <c r="U5155" s="4" t="str">
        <f>IF(Table1[[#This Row],[Ticket Status]]="Closed","Yes","No")</f>
        <v>Yes</v>
      </c>
      <c r="V5155" s="4" t="str">
        <f>IF(Table1[[#This Row],[Ticket Status]]="Pending Customer Response","Yes","No")</f>
        <v>No</v>
      </c>
      <c r="W5155" s="5">
        <f ca="1">COUNTIFS(Table1[Agent_name],Table1[[#This Row],[Agent_name]],Table1[Month],Table1[[#This Row],[Month]])/160</f>
        <v>0.21249999999999999</v>
      </c>
    </row>
    <row r="5156" spans="1:23" x14ac:dyDescent="0.25">
      <c r="A5156">
        <v>5155</v>
      </c>
      <c r="B5156" t="s">
        <v>16765</v>
      </c>
      <c r="C5156" t="s">
        <v>16766</v>
      </c>
      <c r="D5156">
        <v>58</v>
      </c>
      <c r="E5156" t="s">
        <v>19</v>
      </c>
      <c r="F5156" t="s">
        <v>20</v>
      </c>
      <c r="G5156" s="1">
        <v>44459</v>
      </c>
      <c r="H5156" t="s">
        <v>66</v>
      </c>
      <c r="I5156" t="s">
        <v>22</v>
      </c>
      <c r="J5156" s="3" t="s">
        <v>16767</v>
      </c>
      <c r="K5156" t="s">
        <v>39</v>
      </c>
      <c r="L5156" t="s">
        <v>16768</v>
      </c>
      <c r="M5156" t="s">
        <v>41</v>
      </c>
      <c r="N5156" t="s">
        <v>83</v>
      </c>
      <c r="O5156" s="2">
        <v>45078.152083333334</v>
      </c>
      <c r="P5156" s="2">
        <v>45078.119444444441</v>
      </c>
      <c r="Q5156">
        <v>4</v>
      </c>
      <c r="R5156" t="str">
        <f t="shared" ca="1" si="80"/>
        <v>Karan</v>
      </c>
      <c r="S5156" t="str">
        <f>IFERROR(TEXT(DATEVALUE(LEFT(Table1[[#This Row],[Date of Purchase]],10)), "MMMM"), TEXT(Table1[[#This Row],[Date of Purchase]], "MMMM"))</f>
        <v>September</v>
      </c>
      <c r="T5156" t="str">
        <f>IF(OR(
  AND(Table1[[#This Row],[Ticket Priority]]="Critical", Table1[[#This Row],[Ticket Status]]&lt;&gt;"Closed"),
  AND(Table1[[#This Row],[Ticket Priority]]="High", Table1[[#This Row],[Ticket Status]]="Open")
), "Yes", "No")</f>
        <v>No</v>
      </c>
      <c r="U5156" s="4" t="str">
        <f>IF(Table1[[#This Row],[Ticket Status]]="Closed","Yes","No")</f>
        <v>Yes</v>
      </c>
      <c r="V5156" s="4" t="str">
        <f>IF(Table1[[#This Row],[Ticket Status]]="Pending Customer Response","Yes","No")</f>
        <v>No</v>
      </c>
      <c r="W5156" s="5">
        <f ca="1">COUNTIFS(Table1[Agent_name],Table1[[#This Row],[Agent_name]],Table1[Month],Table1[[#This Row],[Month]])/160</f>
        <v>0.24374999999999999</v>
      </c>
    </row>
    <row r="5157" spans="1:23" x14ac:dyDescent="0.25">
      <c r="A5157">
        <v>5156</v>
      </c>
      <c r="B5157" t="s">
        <v>16769</v>
      </c>
      <c r="C5157" t="s">
        <v>16770</v>
      </c>
      <c r="D5157">
        <v>26</v>
      </c>
      <c r="E5157" t="s">
        <v>58</v>
      </c>
      <c r="F5157" t="s">
        <v>211</v>
      </c>
      <c r="G5157" s="1">
        <v>43858</v>
      </c>
      <c r="H5157" t="s">
        <v>21</v>
      </c>
      <c r="I5157" t="s">
        <v>99</v>
      </c>
      <c r="J5157" s="3" t="s">
        <v>16771</v>
      </c>
      <c r="K5157" t="s">
        <v>62</v>
      </c>
      <c r="M5157" t="s">
        <v>41</v>
      </c>
      <c r="N5157" t="s">
        <v>55</v>
      </c>
      <c r="R5157" t="str">
        <f t="shared" ca="1" si="80"/>
        <v>Divya</v>
      </c>
      <c r="S5157" t="str">
        <f>IFERROR(TEXT(DATEVALUE(LEFT(Table1[[#This Row],[Date of Purchase]],10)), "MMMM"), TEXT(Table1[[#This Row],[Date of Purchase]], "MMMM"))</f>
        <v>January</v>
      </c>
      <c r="T5157" t="str">
        <f>IF(OR(
  AND(Table1[[#This Row],[Ticket Priority]]="Critical", Table1[[#This Row],[Ticket Status]]&lt;&gt;"Closed"),
  AND(Table1[[#This Row],[Ticket Priority]]="High", Table1[[#This Row],[Ticket Status]]="Open")
), "Yes", "No")</f>
        <v>No</v>
      </c>
      <c r="U5157" s="4" t="str">
        <f>IF(Table1[[#This Row],[Ticket Status]]="Closed","Yes","No")</f>
        <v>No</v>
      </c>
      <c r="V5157" s="4" t="str">
        <f>IF(Table1[[#This Row],[Ticket Status]]="Pending Customer Response","Yes","No")</f>
        <v>No</v>
      </c>
      <c r="W5157" s="5">
        <f ca="1">COUNTIFS(Table1[Agent_name],Table1[[#This Row],[Agent_name]],Table1[Month],Table1[[#This Row],[Month]])/160</f>
        <v>0.25624999999999998</v>
      </c>
    </row>
    <row r="5158" spans="1:23" x14ac:dyDescent="0.25">
      <c r="A5158">
        <v>5157</v>
      </c>
      <c r="B5158" t="s">
        <v>16772</v>
      </c>
      <c r="C5158" t="s">
        <v>16773</v>
      </c>
      <c r="D5158">
        <v>53</v>
      </c>
      <c r="E5158" t="s">
        <v>29</v>
      </c>
      <c r="F5158" t="s">
        <v>485</v>
      </c>
      <c r="G5158" s="1">
        <v>44142</v>
      </c>
      <c r="H5158" t="s">
        <v>66</v>
      </c>
      <c r="I5158" t="s">
        <v>31</v>
      </c>
      <c r="J5158" s="3" t="s">
        <v>16774</v>
      </c>
      <c r="K5158" t="s">
        <v>39</v>
      </c>
      <c r="L5158" t="s">
        <v>16775</v>
      </c>
      <c r="M5158" t="s">
        <v>143</v>
      </c>
      <c r="N5158" t="s">
        <v>83</v>
      </c>
      <c r="O5158" s="2">
        <v>45078.427118055559</v>
      </c>
      <c r="P5158" s="2">
        <v>45078.954201388886</v>
      </c>
      <c r="Q5158">
        <v>3</v>
      </c>
      <c r="R5158" t="str">
        <f t="shared" ca="1" si="80"/>
        <v>Divya</v>
      </c>
      <c r="S5158" t="str">
        <f>IFERROR(TEXT(DATEVALUE(LEFT(Table1[[#This Row],[Date of Purchase]],10)), "MMMM"), TEXT(Table1[[#This Row],[Date of Purchase]], "MMMM"))</f>
        <v>November</v>
      </c>
      <c r="T5158" t="str">
        <f>IF(OR(
  AND(Table1[[#This Row],[Ticket Priority]]="Critical", Table1[[#This Row],[Ticket Status]]&lt;&gt;"Closed"),
  AND(Table1[[#This Row],[Ticket Priority]]="High", Table1[[#This Row],[Ticket Status]]="Open")
), "Yes", "No")</f>
        <v>No</v>
      </c>
      <c r="U5158" s="4" t="str">
        <f>IF(Table1[[#This Row],[Ticket Status]]="Closed","Yes","No")</f>
        <v>Yes</v>
      </c>
      <c r="V5158" s="4" t="str">
        <f>IF(Table1[[#This Row],[Ticket Status]]="Pending Customer Response","Yes","No")</f>
        <v>No</v>
      </c>
      <c r="W5158" s="5">
        <f ca="1">COUNTIFS(Table1[Agent_name],Table1[[#This Row],[Agent_name]],Table1[Month],Table1[[#This Row],[Month]])/160</f>
        <v>0.24374999999999999</v>
      </c>
    </row>
    <row r="5159" spans="1:23" x14ac:dyDescent="0.25">
      <c r="A5159">
        <v>5158</v>
      </c>
      <c r="B5159" t="s">
        <v>16776</v>
      </c>
      <c r="C5159" t="s">
        <v>16777</v>
      </c>
      <c r="D5159">
        <v>20</v>
      </c>
      <c r="E5159" t="s">
        <v>29</v>
      </c>
      <c r="F5159" t="s">
        <v>219</v>
      </c>
      <c r="G5159" s="1">
        <v>44391</v>
      </c>
      <c r="H5159" t="s">
        <v>59</v>
      </c>
      <c r="I5159" t="s">
        <v>150</v>
      </c>
      <c r="J5159" s="3" t="s">
        <v>16778</v>
      </c>
      <c r="K5159" t="s">
        <v>39</v>
      </c>
      <c r="L5159" t="s">
        <v>16779</v>
      </c>
      <c r="M5159" t="s">
        <v>25</v>
      </c>
      <c r="N5159" t="s">
        <v>26</v>
      </c>
      <c r="O5159" s="2">
        <v>45078.027812499997</v>
      </c>
      <c r="P5159" s="2">
        <v>45078.268090277779</v>
      </c>
      <c r="Q5159">
        <v>5</v>
      </c>
      <c r="R5159" t="str">
        <f t="shared" ca="1" si="80"/>
        <v>Sara</v>
      </c>
      <c r="S5159" t="str">
        <f>IFERROR(TEXT(DATEVALUE(LEFT(Table1[[#This Row],[Date of Purchase]],10)), "MMMM"), TEXT(Table1[[#This Row],[Date of Purchase]], "MMMM"))</f>
        <v>July</v>
      </c>
      <c r="T5159" t="str">
        <f>IF(OR(
  AND(Table1[[#This Row],[Ticket Priority]]="Critical", Table1[[#This Row],[Ticket Status]]&lt;&gt;"Closed"),
  AND(Table1[[#This Row],[Ticket Priority]]="High", Table1[[#This Row],[Ticket Status]]="Open")
), "Yes", "No")</f>
        <v>No</v>
      </c>
      <c r="U5159" s="4" t="str">
        <f>IF(Table1[[#This Row],[Ticket Status]]="Closed","Yes","No")</f>
        <v>Yes</v>
      </c>
      <c r="V5159" s="4" t="str">
        <f>IF(Table1[[#This Row],[Ticket Status]]="Pending Customer Response","Yes","No")</f>
        <v>No</v>
      </c>
      <c r="W5159" s="5">
        <f ca="1">COUNTIFS(Table1[Agent_name],Table1[[#This Row],[Agent_name]],Table1[Month],Table1[[#This Row],[Month]])/160</f>
        <v>0.6875</v>
      </c>
    </row>
    <row r="5160" spans="1:23" x14ac:dyDescent="0.25">
      <c r="A5160">
        <v>5159</v>
      </c>
      <c r="B5160" t="s">
        <v>16780</v>
      </c>
      <c r="C5160" t="s">
        <v>16781</v>
      </c>
      <c r="D5160">
        <v>19</v>
      </c>
      <c r="E5160" t="s">
        <v>58</v>
      </c>
      <c r="F5160" t="s">
        <v>98</v>
      </c>
      <c r="G5160" s="1">
        <v>44127</v>
      </c>
      <c r="H5160" t="s">
        <v>59</v>
      </c>
      <c r="I5160" t="s">
        <v>22</v>
      </c>
      <c r="J5160" s="3" t="s">
        <v>16782</v>
      </c>
      <c r="K5160" t="s">
        <v>62</v>
      </c>
      <c r="M5160" t="s">
        <v>143</v>
      </c>
      <c r="N5160" t="s">
        <v>26</v>
      </c>
      <c r="R5160" t="str">
        <f t="shared" ca="1" si="80"/>
        <v>Sara</v>
      </c>
      <c r="S5160" t="str">
        <f>IFERROR(TEXT(DATEVALUE(LEFT(Table1[[#This Row],[Date of Purchase]],10)), "MMMM"), TEXT(Table1[[#This Row],[Date of Purchase]], "MMMM"))</f>
        <v>October</v>
      </c>
      <c r="T5160" t="str">
        <f>IF(OR(
  AND(Table1[[#This Row],[Ticket Priority]]="Critical", Table1[[#This Row],[Ticket Status]]&lt;&gt;"Closed"),
  AND(Table1[[#This Row],[Ticket Priority]]="High", Table1[[#This Row],[Ticket Status]]="Open")
), "Yes", "No")</f>
        <v>No</v>
      </c>
      <c r="U5160" s="4" t="str">
        <f>IF(Table1[[#This Row],[Ticket Status]]="Closed","Yes","No")</f>
        <v>No</v>
      </c>
      <c r="V5160" s="4" t="str">
        <f>IF(Table1[[#This Row],[Ticket Status]]="Pending Customer Response","Yes","No")</f>
        <v>No</v>
      </c>
      <c r="W5160" s="5">
        <f ca="1">COUNTIFS(Table1[Agent_name],Table1[[#This Row],[Agent_name]],Table1[Month],Table1[[#This Row],[Month]])/160</f>
        <v>0.66874999999999996</v>
      </c>
    </row>
    <row r="5161" spans="1:23" x14ac:dyDescent="0.25">
      <c r="A5161">
        <v>5160</v>
      </c>
      <c r="B5161" t="s">
        <v>16783</v>
      </c>
      <c r="C5161" t="s">
        <v>16784</v>
      </c>
      <c r="D5161">
        <v>18</v>
      </c>
      <c r="E5161" t="s">
        <v>58</v>
      </c>
      <c r="F5161" t="s">
        <v>161</v>
      </c>
      <c r="G5161" s="1">
        <v>44080</v>
      </c>
      <c r="H5161" t="s">
        <v>67</v>
      </c>
      <c r="I5161" t="s">
        <v>72</v>
      </c>
      <c r="J5161" s="3" t="s">
        <v>16785</v>
      </c>
      <c r="K5161" t="s">
        <v>62</v>
      </c>
      <c r="M5161" t="s">
        <v>25</v>
      </c>
      <c r="N5161" t="s">
        <v>83</v>
      </c>
      <c r="R5161" t="str">
        <f t="shared" ca="1" si="80"/>
        <v>Aisha</v>
      </c>
      <c r="S5161" t="str">
        <f>IFERROR(TEXT(DATEVALUE(LEFT(Table1[[#This Row],[Date of Purchase]],10)), "MMMM"), TEXT(Table1[[#This Row],[Date of Purchase]], "MMMM"))</f>
        <v>September</v>
      </c>
      <c r="T5161" t="str">
        <f>IF(OR(
  AND(Table1[[#This Row],[Ticket Priority]]="Critical", Table1[[#This Row],[Ticket Status]]&lt;&gt;"Closed"),
  AND(Table1[[#This Row],[Ticket Priority]]="High", Table1[[#This Row],[Ticket Status]]="Open")
), "Yes", "No")</f>
        <v>Yes</v>
      </c>
      <c r="U5161" s="4" t="str">
        <f>IF(Table1[[#This Row],[Ticket Status]]="Closed","Yes","No")</f>
        <v>No</v>
      </c>
      <c r="V5161" s="4" t="str">
        <f>IF(Table1[[#This Row],[Ticket Status]]="Pending Customer Response","Yes","No")</f>
        <v>No</v>
      </c>
      <c r="W5161" s="5">
        <f ca="1">COUNTIFS(Table1[Agent_name],Table1[[#This Row],[Agent_name]],Table1[Month],Table1[[#This Row],[Month]])/160</f>
        <v>0.86250000000000004</v>
      </c>
    </row>
    <row r="5162" spans="1:23" x14ac:dyDescent="0.25">
      <c r="A5162">
        <v>5161</v>
      </c>
      <c r="B5162" t="s">
        <v>16786</v>
      </c>
      <c r="C5162" t="s">
        <v>16787</v>
      </c>
      <c r="D5162">
        <v>33</v>
      </c>
      <c r="E5162" t="s">
        <v>58</v>
      </c>
      <c r="F5162" t="s">
        <v>655</v>
      </c>
      <c r="G5162" s="1">
        <v>44180</v>
      </c>
      <c r="H5162" t="s">
        <v>21</v>
      </c>
      <c r="I5162" t="s">
        <v>31</v>
      </c>
      <c r="J5162" s="3" t="s">
        <v>357</v>
      </c>
      <c r="K5162" t="s">
        <v>39</v>
      </c>
      <c r="L5162" t="s">
        <v>16788</v>
      </c>
      <c r="M5162" t="s">
        <v>25</v>
      </c>
      <c r="N5162" t="s">
        <v>33</v>
      </c>
      <c r="O5162" s="2">
        <v>45078.526446759257</v>
      </c>
      <c r="P5162" s="2">
        <v>45078.842418981483</v>
      </c>
      <c r="Q5162">
        <v>2</v>
      </c>
      <c r="R5162" t="str">
        <f t="shared" ca="1" si="80"/>
        <v>Rahul</v>
      </c>
      <c r="S5162" t="str">
        <f>IFERROR(TEXT(DATEVALUE(LEFT(Table1[[#This Row],[Date of Purchase]],10)), "MMMM"), TEXT(Table1[[#This Row],[Date of Purchase]], "MMMM"))</f>
        <v>December</v>
      </c>
      <c r="T5162" t="str">
        <f>IF(OR(
  AND(Table1[[#This Row],[Ticket Priority]]="Critical", Table1[[#This Row],[Ticket Status]]&lt;&gt;"Closed"),
  AND(Table1[[#This Row],[Ticket Priority]]="High", Table1[[#This Row],[Ticket Status]]="Open")
), "Yes", "No")</f>
        <v>No</v>
      </c>
      <c r="U5162" s="4" t="str">
        <f>IF(Table1[[#This Row],[Ticket Status]]="Closed","Yes","No")</f>
        <v>Yes</v>
      </c>
      <c r="V5162" s="4" t="str">
        <f>IF(Table1[[#This Row],[Ticket Status]]="Pending Customer Response","Yes","No")</f>
        <v>No</v>
      </c>
      <c r="W5162" s="5">
        <f ca="1">COUNTIFS(Table1[Agent_name],Table1[[#This Row],[Agent_name]],Table1[Month],Table1[[#This Row],[Month]])/160</f>
        <v>0.23125000000000001</v>
      </c>
    </row>
    <row r="5163" spans="1:23" x14ac:dyDescent="0.25">
      <c r="A5163">
        <v>5162</v>
      </c>
      <c r="B5163" t="s">
        <v>16789</v>
      </c>
      <c r="C5163" t="s">
        <v>16790</v>
      </c>
      <c r="D5163">
        <v>59</v>
      </c>
      <c r="E5163" t="s">
        <v>29</v>
      </c>
      <c r="F5163" t="s">
        <v>65</v>
      </c>
      <c r="G5163" s="1">
        <v>43834</v>
      </c>
      <c r="H5163" t="s">
        <v>45</v>
      </c>
      <c r="I5163" t="s">
        <v>67</v>
      </c>
      <c r="J5163" s="3" t="s">
        <v>16791</v>
      </c>
      <c r="K5163" t="s">
        <v>62</v>
      </c>
      <c r="M5163" t="s">
        <v>143</v>
      </c>
      <c r="N5163" t="s">
        <v>26</v>
      </c>
      <c r="R5163" t="str">
        <f t="shared" ca="1" si="80"/>
        <v>Sara</v>
      </c>
      <c r="S5163" t="str">
        <f>IFERROR(TEXT(DATEVALUE(LEFT(Table1[[#This Row],[Date of Purchase]],10)), "MMMM"), TEXT(Table1[[#This Row],[Date of Purchase]], "MMMM"))</f>
        <v>January</v>
      </c>
      <c r="T5163" t="str">
        <f>IF(OR(
  AND(Table1[[#This Row],[Ticket Priority]]="Critical", Table1[[#This Row],[Ticket Status]]&lt;&gt;"Closed"),
  AND(Table1[[#This Row],[Ticket Priority]]="High", Table1[[#This Row],[Ticket Status]]="Open")
), "Yes", "No")</f>
        <v>No</v>
      </c>
      <c r="U5163" s="4" t="str">
        <f>IF(Table1[[#This Row],[Ticket Status]]="Closed","Yes","No")</f>
        <v>No</v>
      </c>
      <c r="V5163" s="4" t="str">
        <f>IF(Table1[[#This Row],[Ticket Status]]="Pending Customer Response","Yes","No")</f>
        <v>No</v>
      </c>
      <c r="W5163" s="5">
        <f ca="1">COUNTIFS(Table1[Agent_name],Table1[[#This Row],[Agent_name]],Table1[Month],Table1[[#This Row],[Month]])/160</f>
        <v>0.70625000000000004</v>
      </c>
    </row>
    <row r="5164" spans="1:23" x14ac:dyDescent="0.25">
      <c r="A5164">
        <v>5163</v>
      </c>
      <c r="B5164" t="s">
        <v>16792</v>
      </c>
      <c r="C5164" t="s">
        <v>16793</v>
      </c>
      <c r="D5164">
        <v>64</v>
      </c>
      <c r="E5164" t="s">
        <v>19</v>
      </c>
      <c r="F5164" t="s">
        <v>339</v>
      </c>
      <c r="G5164" s="1">
        <v>44495</v>
      </c>
      <c r="H5164" t="s">
        <v>66</v>
      </c>
      <c r="I5164" t="s">
        <v>141</v>
      </c>
      <c r="J5164" s="3" t="s">
        <v>16794</v>
      </c>
      <c r="K5164" t="s">
        <v>62</v>
      </c>
      <c r="M5164" t="s">
        <v>143</v>
      </c>
      <c r="N5164" t="s">
        <v>26</v>
      </c>
      <c r="R5164" t="str">
        <f t="shared" ca="1" si="80"/>
        <v>Divya</v>
      </c>
      <c r="S5164" t="str">
        <f>IFERROR(TEXT(DATEVALUE(LEFT(Table1[[#This Row],[Date of Purchase]],10)), "MMMM"), TEXT(Table1[[#This Row],[Date of Purchase]], "MMMM"))</f>
        <v>October</v>
      </c>
      <c r="T5164" t="str">
        <f>IF(OR(
  AND(Table1[[#This Row],[Ticket Priority]]="Critical", Table1[[#This Row],[Ticket Status]]&lt;&gt;"Closed"),
  AND(Table1[[#This Row],[Ticket Priority]]="High", Table1[[#This Row],[Ticket Status]]="Open")
), "Yes", "No")</f>
        <v>No</v>
      </c>
      <c r="U5164" s="4" t="str">
        <f>IF(Table1[[#This Row],[Ticket Status]]="Closed","Yes","No")</f>
        <v>No</v>
      </c>
      <c r="V5164" s="4" t="str">
        <f>IF(Table1[[#This Row],[Ticket Status]]="Pending Customer Response","Yes","No")</f>
        <v>No</v>
      </c>
      <c r="W5164" s="5">
        <f ca="1">COUNTIFS(Table1[Agent_name],Table1[[#This Row],[Agent_name]],Table1[Month],Table1[[#This Row],[Month]])/160</f>
        <v>0.25</v>
      </c>
    </row>
    <row r="5165" spans="1:23" x14ac:dyDescent="0.25">
      <c r="A5165">
        <v>5164</v>
      </c>
      <c r="B5165" t="s">
        <v>16795</v>
      </c>
      <c r="C5165" t="s">
        <v>16796</v>
      </c>
      <c r="D5165">
        <v>50</v>
      </c>
      <c r="E5165" t="s">
        <v>58</v>
      </c>
      <c r="F5165" t="s">
        <v>107</v>
      </c>
      <c r="G5165" s="1">
        <v>44524</v>
      </c>
      <c r="H5165" t="s">
        <v>59</v>
      </c>
      <c r="I5165" t="s">
        <v>31</v>
      </c>
      <c r="J5165" s="3" t="s">
        <v>16797</v>
      </c>
      <c r="K5165" t="s">
        <v>39</v>
      </c>
      <c r="L5165" t="s">
        <v>16798</v>
      </c>
      <c r="M5165" t="s">
        <v>143</v>
      </c>
      <c r="N5165" t="s">
        <v>83</v>
      </c>
      <c r="O5165" s="2">
        <v>45078.08898148148</v>
      </c>
      <c r="P5165" s="2">
        <v>45078.298703703702</v>
      </c>
      <c r="Q5165">
        <v>4</v>
      </c>
      <c r="R5165" t="str">
        <f t="shared" ca="1" si="80"/>
        <v>Aisha</v>
      </c>
      <c r="S5165" t="str">
        <f>IFERROR(TEXT(DATEVALUE(LEFT(Table1[[#This Row],[Date of Purchase]],10)), "MMMM"), TEXT(Table1[[#This Row],[Date of Purchase]], "MMMM"))</f>
        <v>November</v>
      </c>
      <c r="T5165" t="str">
        <f>IF(OR(
  AND(Table1[[#This Row],[Ticket Priority]]="Critical", Table1[[#This Row],[Ticket Status]]&lt;&gt;"Closed"),
  AND(Table1[[#This Row],[Ticket Priority]]="High", Table1[[#This Row],[Ticket Status]]="Open")
), "Yes", "No")</f>
        <v>No</v>
      </c>
      <c r="U5165" s="4" t="str">
        <f>IF(Table1[[#This Row],[Ticket Status]]="Closed","Yes","No")</f>
        <v>Yes</v>
      </c>
      <c r="V5165" s="4" t="str">
        <f>IF(Table1[[#This Row],[Ticket Status]]="Pending Customer Response","Yes","No")</f>
        <v>No</v>
      </c>
      <c r="W5165" s="5">
        <f ca="1">COUNTIFS(Table1[Agent_name],Table1[[#This Row],[Agent_name]],Table1[Month],Table1[[#This Row],[Month]])/160</f>
        <v>0.85624999999999996</v>
      </c>
    </row>
    <row r="5166" spans="1:23" x14ac:dyDescent="0.25">
      <c r="A5166">
        <v>5165</v>
      </c>
      <c r="B5166" t="s">
        <v>16799</v>
      </c>
      <c r="C5166" t="s">
        <v>16800</v>
      </c>
      <c r="D5166">
        <v>19</v>
      </c>
      <c r="E5166" t="s">
        <v>58</v>
      </c>
      <c r="F5166" t="s">
        <v>129</v>
      </c>
      <c r="G5166" s="1">
        <v>44115</v>
      </c>
      <c r="H5166" t="s">
        <v>45</v>
      </c>
      <c r="I5166" t="s">
        <v>141</v>
      </c>
      <c r="J5166" s="3" t="s">
        <v>16801</v>
      </c>
      <c r="K5166" t="s">
        <v>62</v>
      </c>
      <c r="M5166" t="s">
        <v>41</v>
      </c>
      <c r="N5166" t="s">
        <v>33</v>
      </c>
      <c r="R5166" t="str">
        <f t="shared" ca="1" si="80"/>
        <v>Mohit</v>
      </c>
      <c r="S5166" t="str">
        <f>IFERROR(TEXT(DATEVALUE(LEFT(Table1[[#This Row],[Date of Purchase]],10)), "MMMM"), TEXT(Table1[[#This Row],[Date of Purchase]], "MMMM"))</f>
        <v>October</v>
      </c>
      <c r="T5166" t="str">
        <f>IF(OR(
  AND(Table1[[#This Row],[Ticket Priority]]="Critical", Table1[[#This Row],[Ticket Status]]&lt;&gt;"Closed"),
  AND(Table1[[#This Row],[Ticket Priority]]="High", Table1[[#This Row],[Ticket Status]]="Open")
), "Yes", "No")</f>
        <v>No</v>
      </c>
      <c r="U5166" s="4" t="str">
        <f>IF(Table1[[#This Row],[Ticket Status]]="Closed","Yes","No")</f>
        <v>No</v>
      </c>
      <c r="V5166" s="4" t="str">
        <f>IF(Table1[[#This Row],[Ticket Status]]="Pending Customer Response","Yes","No")</f>
        <v>No</v>
      </c>
      <c r="W5166" s="5">
        <f ca="1">COUNTIFS(Table1[Agent_name],Table1[[#This Row],[Agent_name]],Table1[Month],Table1[[#This Row],[Month]])/160</f>
        <v>0.49375000000000002</v>
      </c>
    </row>
    <row r="5167" spans="1:23" x14ac:dyDescent="0.25">
      <c r="A5167">
        <v>5166</v>
      </c>
      <c r="B5167" t="s">
        <v>16802</v>
      </c>
      <c r="C5167" t="s">
        <v>16803</v>
      </c>
      <c r="D5167">
        <v>47</v>
      </c>
      <c r="E5167" t="s">
        <v>58</v>
      </c>
      <c r="F5167" t="s">
        <v>51</v>
      </c>
      <c r="G5167" s="1">
        <v>43923</v>
      </c>
      <c r="H5167" t="s">
        <v>67</v>
      </c>
      <c r="I5167" t="s">
        <v>93</v>
      </c>
      <c r="J5167" s="3" t="s">
        <v>16804</v>
      </c>
      <c r="K5167" t="s">
        <v>24</v>
      </c>
      <c r="M5167" t="s">
        <v>41</v>
      </c>
      <c r="N5167" t="s">
        <v>55</v>
      </c>
      <c r="O5167" s="2">
        <v>45078.491805555554</v>
      </c>
      <c r="R5167" t="str">
        <f t="shared" ca="1" si="80"/>
        <v>Aisha</v>
      </c>
      <c r="S5167" t="str">
        <f>IFERROR(TEXT(DATEVALUE(LEFT(Table1[[#This Row],[Date of Purchase]],10)), "MMMM"), TEXT(Table1[[#This Row],[Date of Purchase]], "MMMM"))</f>
        <v>April</v>
      </c>
      <c r="T5167" t="str">
        <f>IF(OR(
  AND(Table1[[#This Row],[Ticket Priority]]="Critical", Table1[[#This Row],[Ticket Status]]&lt;&gt;"Closed"),
  AND(Table1[[#This Row],[Ticket Priority]]="High", Table1[[#This Row],[Ticket Status]]="Open")
), "Yes", "No")</f>
        <v>No</v>
      </c>
      <c r="U5167" s="4" t="str">
        <f>IF(Table1[[#This Row],[Ticket Status]]="Closed","Yes","No")</f>
        <v>No</v>
      </c>
      <c r="V5167" s="4" t="str">
        <f>IF(Table1[[#This Row],[Ticket Status]]="Pending Customer Response","Yes","No")</f>
        <v>Yes</v>
      </c>
      <c r="W5167" s="5">
        <f ca="1">COUNTIFS(Table1[Agent_name],Table1[[#This Row],[Agent_name]],Table1[Month],Table1[[#This Row],[Month]])/160</f>
        <v>0.81874999999999998</v>
      </c>
    </row>
    <row r="5168" spans="1:23" x14ac:dyDescent="0.25">
      <c r="A5168">
        <v>5167</v>
      </c>
      <c r="B5168" t="s">
        <v>16805</v>
      </c>
      <c r="C5168" t="s">
        <v>16806</v>
      </c>
      <c r="D5168">
        <v>57</v>
      </c>
      <c r="E5168" t="s">
        <v>19</v>
      </c>
      <c r="F5168" t="s">
        <v>134</v>
      </c>
      <c r="G5168" s="1">
        <v>44256</v>
      </c>
      <c r="H5168" t="s">
        <v>21</v>
      </c>
      <c r="I5168" t="s">
        <v>59</v>
      </c>
      <c r="J5168" s="3" t="s">
        <v>16807</v>
      </c>
      <c r="K5168" t="s">
        <v>62</v>
      </c>
      <c r="M5168" t="s">
        <v>89</v>
      </c>
      <c r="N5168" t="s">
        <v>26</v>
      </c>
      <c r="R5168" t="str">
        <f t="shared" ca="1" si="80"/>
        <v>Aisha</v>
      </c>
      <c r="S5168" t="str">
        <f>IFERROR(TEXT(DATEVALUE(LEFT(Table1[[#This Row],[Date of Purchase]],10)), "MMMM"), TEXT(Table1[[#This Row],[Date of Purchase]], "MMMM"))</f>
        <v>March</v>
      </c>
      <c r="T5168" t="str">
        <f>IF(OR(
  AND(Table1[[#This Row],[Ticket Priority]]="Critical", Table1[[#This Row],[Ticket Status]]&lt;&gt;"Closed"),
  AND(Table1[[#This Row],[Ticket Priority]]="High", Table1[[#This Row],[Ticket Status]]="Open")
), "Yes", "No")</f>
        <v>Yes</v>
      </c>
      <c r="U5168" s="4" t="str">
        <f>IF(Table1[[#This Row],[Ticket Status]]="Closed","Yes","No")</f>
        <v>No</v>
      </c>
      <c r="V5168" s="4" t="str">
        <f>IF(Table1[[#This Row],[Ticket Status]]="Pending Customer Response","Yes","No")</f>
        <v>No</v>
      </c>
      <c r="W5168" s="5">
        <f ca="1">COUNTIFS(Table1[Agent_name],Table1[[#This Row],[Agent_name]],Table1[Month],Table1[[#This Row],[Month]])/160</f>
        <v>1.0062500000000001</v>
      </c>
    </row>
    <row r="5169" spans="1:23" x14ac:dyDescent="0.25">
      <c r="A5169">
        <v>5168</v>
      </c>
      <c r="B5169" t="s">
        <v>16808</v>
      </c>
      <c r="C5169" t="s">
        <v>16809</v>
      </c>
      <c r="D5169">
        <v>51</v>
      </c>
      <c r="E5169" t="s">
        <v>29</v>
      </c>
      <c r="F5169" t="s">
        <v>149</v>
      </c>
      <c r="G5169" s="1">
        <v>44163</v>
      </c>
      <c r="H5169" t="s">
        <v>59</v>
      </c>
      <c r="I5169" t="s">
        <v>67</v>
      </c>
      <c r="J5169" s="3" t="s">
        <v>16810</v>
      </c>
      <c r="K5169" t="s">
        <v>39</v>
      </c>
      <c r="L5169" t="s">
        <v>16811</v>
      </c>
      <c r="M5169" t="s">
        <v>143</v>
      </c>
      <c r="N5169" t="s">
        <v>83</v>
      </c>
      <c r="O5169" s="2">
        <v>45078.186979166669</v>
      </c>
      <c r="P5169" s="2">
        <v>45078.098090277781</v>
      </c>
      <c r="Q5169">
        <v>3</v>
      </c>
      <c r="R5169" t="str">
        <f t="shared" ca="1" si="80"/>
        <v>Ravi</v>
      </c>
      <c r="S5169" t="str">
        <f>IFERROR(TEXT(DATEVALUE(LEFT(Table1[[#This Row],[Date of Purchase]],10)), "MMMM"), TEXT(Table1[[#This Row],[Date of Purchase]], "MMMM"))</f>
        <v>November</v>
      </c>
      <c r="T5169" t="str">
        <f>IF(OR(
  AND(Table1[[#This Row],[Ticket Priority]]="Critical", Table1[[#This Row],[Ticket Status]]&lt;&gt;"Closed"),
  AND(Table1[[#This Row],[Ticket Priority]]="High", Table1[[#This Row],[Ticket Status]]="Open")
), "Yes", "No")</f>
        <v>No</v>
      </c>
      <c r="U5169" s="4" t="str">
        <f>IF(Table1[[#This Row],[Ticket Status]]="Closed","Yes","No")</f>
        <v>Yes</v>
      </c>
      <c r="V5169" s="4" t="str">
        <f>IF(Table1[[#This Row],[Ticket Status]]="Pending Customer Response","Yes","No")</f>
        <v>No</v>
      </c>
      <c r="W5169" s="5">
        <f ca="1">COUNTIFS(Table1[Agent_name],Table1[[#This Row],[Agent_name]],Table1[Month],Table1[[#This Row],[Month]])/160</f>
        <v>0.61875000000000002</v>
      </c>
    </row>
    <row r="5170" spans="1:23" x14ac:dyDescent="0.25">
      <c r="A5170">
        <v>5169</v>
      </c>
      <c r="B5170" t="s">
        <v>16812</v>
      </c>
      <c r="C5170" t="s">
        <v>16813</v>
      </c>
      <c r="D5170">
        <v>33</v>
      </c>
      <c r="E5170" t="s">
        <v>19</v>
      </c>
      <c r="F5170" t="s">
        <v>134</v>
      </c>
      <c r="G5170" s="1">
        <v>44279</v>
      </c>
      <c r="H5170" t="s">
        <v>21</v>
      </c>
      <c r="I5170" t="s">
        <v>22</v>
      </c>
      <c r="J5170" s="3" t="s">
        <v>16814</v>
      </c>
      <c r="K5170" t="s">
        <v>24</v>
      </c>
      <c r="M5170" t="s">
        <v>89</v>
      </c>
      <c r="N5170" t="s">
        <v>26</v>
      </c>
      <c r="O5170" s="2">
        <v>45078.47519675926</v>
      </c>
      <c r="R5170" t="str">
        <f t="shared" ca="1" si="80"/>
        <v>Aisha</v>
      </c>
      <c r="S5170" t="str">
        <f>IFERROR(TEXT(DATEVALUE(LEFT(Table1[[#This Row],[Date of Purchase]],10)), "MMMM"), TEXT(Table1[[#This Row],[Date of Purchase]], "MMMM"))</f>
        <v>March</v>
      </c>
      <c r="T5170" t="str">
        <f>IF(OR(
  AND(Table1[[#This Row],[Ticket Priority]]="Critical", Table1[[#This Row],[Ticket Status]]&lt;&gt;"Closed"),
  AND(Table1[[#This Row],[Ticket Priority]]="High", Table1[[#This Row],[Ticket Status]]="Open")
), "Yes", "No")</f>
        <v>No</v>
      </c>
      <c r="U5170" s="4" t="str">
        <f>IF(Table1[[#This Row],[Ticket Status]]="Closed","Yes","No")</f>
        <v>No</v>
      </c>
      <c r="V5170" s="4" t="str">
        <f>IF(Table1[[#This Row],[Ticket Status]]="Pending Customer Response","Yes","No")</f>
        <v>Yes</v>
      </c>
      <c r="W5170" s="5">
        <f ca="1">COUNTIFS(Table1[Agent_name],Table1[[#This Row],[Agent_name]],Table1[Month],Table1[[#This Row],[Month]])/160</f>
        <v>1.0062500000000001</v>
      </c>
    </row>
    <row r="5171" spans="1:23" x14ac:dyDescent="0.25">
      <c r="A5171">
        <v>5170</v>
      </c>
      <c r="B5171" t="s">
        <v>16815</v>
      </c>
      <c r="C5171" t="s">
        <v>16816</v>
      </c>
      <c r="D5171">
        <v>20</v>
      </c>
      <c r="E5171" t="s">
        <v>29</v>
      </c>
      <c r="F5171" t="s">
        <v>207</v>
      </c>
      <c r="G5171" s="1">
        <v>44170</v>
      </c>
      <c r="H5171" t="s">
        <v>45</v>
      </c>
      <c r="I5171" t="s">
        <v>77</v>
      </c>
      <c r="J5171" s="3" t="s">
        <v>16817</v>
      </c>
      <c r="K5171" t="s">
        <v>39</v>
      </c>
      <c r="L5171" t="s">
        <v>16818</v>
      </c>
      <c r="M5171" t="s">
        <v>41</v>
      </c>
      <c r="N5171" t="s">
        <v>26</v>
      </c>
      <c r="O5171" s="2">
        <v>45078.614085648151</v>
      </c>
      <c r="P5171" s="2">
        <v>45078.659224537034</v>
      </c>
      <c r="Q5171">
        <v>4</v>
      </c>
      <c r="R5171" t="str">
        <f t="shared" ca="1" si="80"/>
        <v>Aisha</v>
      </c>
      <c r="S5171" t="str">
        <f>IFERROR(TEXT(DATEVALUE(LEFT(Table1[[#This Row],[Date of Purchase]],10)), "MMMM"), TEXT(Table1[[#This Row],[Date of Purchase]], "MMMM"))</f>
        <v>December</v>
      </c>
      <c r="T5171" t="str">
        <f>IF(OR(
  AND(Table1[[#This Row],[Ticket Priority]]="Critical", Table1[[#This Row],[Ticket Status]]&lt;&gt;"Closed"),
  AND(Table1[[#This Row],[Ticket Priority]]="High", Table1[[#This Row],[Ticket Status]]="Open")
), "Yes", "No")</f>
        <v>No</v>
      </c>
      <c r="U5171" s="4" t="str">
        <f>IF(Table1[[#This Row],[Ticket Status]]="Closed","Yes","No")</f>
        <v>Yes</v>
      </c>
      <c r="V5171" s="4" t="str">
        <f>IF(Table1[[#This Row],[Ticket Status]]="Pending Customer Response","Yes","No")</f>
        <v>No</v>
      </c>
      <c r="W5171" s="5">
        <f ca="1">COUNTIFS(Table1[Agent_name],Table1[[#This Row],[Agent_name]],Table1[Month],Table1[[#This Row],[Month]])/160</f>
        <v>0.91249999999999998</v>
      </c>
    </row>
    <row r="5172" spans="1:23" x14ac:dyDescent="0.25">
      <c r="A5172">
        <v>5171</v>
      </c>
      <c r="B5172" t="s">
        <v>16819</v>
      </c>
      <c r="C5172" t="s">
        <v>16820</v>
      </c>
      <c r="D5172">
        <v>43</v>
      </c>
      <c r="E5172" t="s">
        <v>29</v>
      </c>
      <c r="F5172" t="s">
        <v>149</v>
      </c>
      <c r="G5172" s="1">
        <v>43881</v>
      </c>
      <c r="H5172" t="s">
        <v>45</v>
      </c>
      <c r="I5172" t="s">
        <v>177</v>
      </c>
      <c r="J5172" s="3" t="s">
        <v>16821</v>
      </c>
      <c r="K5172" t="s">
        <v>39</v>
      </c>
      <c r="L5172" t="s">
        <v>16822</v>
      </c>
      <c r="M5172" t="s">
        <v>41</v>
      </c>
      <c r="N5172" t="s">
        <v>33</v>
      </c>
      <c r="O5172" s="2">
        <v>45078.538402777776</v>
      </c>
      <c r="P5172" s="2">
        <v>45078.589097222219</v>
      </c>
      <c r="Q5172">
        <v>3</v>
      </c>
      <c r="R5172" t="str">
        <f t="shared" ca="1" si="80"/>
        <v>Sara</v>
      </c>
      <c r="S5172" t="str">
        <f>IFERROR(TEXT(DATEVALUE(LEFT(Table1[[#This Row],[Date of Purchase]],10)), "MMMM"), TEXT(Table1[[#This Row],[Date of Purchase]], "MMMM"))</f>
        <v>February</v>
      </c>
      <c r="T5172" t="str">
        <f>IF(OR(
  AND(Table1[[#This Row],[Ticket Priority]]="Critical", Table1[[#This Row],[Ticket Status]]&lt;&gt;"Closed"),
  AND(Table1[[#This Row],[Ticket Priority]]="High", Table1[[#This Row],[Ticket Status]]="Open")
), "Yes", "No")</f>
        <v>No</v>
      </c>
      <c r="U5172" s="4" t="str">
        <f>IF(Table1[[#This Row],[Ticket Status]]="Closed","Yes","No")</f>
        <v>Yes</v>
      </c>
      <c r="V5172" s="4" t="str">
        <f>IF(Table1[[#This Row],[Ticket Status]]="Pending Customer Response","Yes","No")</f>
        <v>No</v>
      </c>
      <c r="W5172" s="5">
        <f ca="1">COUNTIFS(Table1[Agent_name],Table1[[#This Row],[Agent_name]],Table1[Month],Table1[[#This Row],[Month]])/160</f>
        <v>0.65625</v>
      </c>
    </row>
    <row r="5173" spans="1:23" x14ac:dyDescent="0.25">
      <c r="A5173">
        <v>5172</v>
      </c>
      <c r="B5173" t="s">
        <v>16823</v>
      </c>
      <c r="C5173" t="s">
        <v>16824</v>
      </c>
      <c r="D5173">
        <v>69</v>
      </c>
      <c r="E5173" t="s">
        <v>58</v>
      </c>
      <c r="F5173" t="s">
        <v>699</v>
      </c>
      <c r="G5173" s="1">
        <v>44516</v>
      </c>
      <c r="H5173" t="s">
        <v>67</v>
      </c>
      <c r="I5173" t="s">
        <v>59</v>
      </c>
      <c r="J5173" s="3" t="s">
        <v>5901</v>
      </c>
      <c r="K5173" t="s">
        <v>24</v>
      </c>
      <c r="M5173" t="s">
        <v>143</v>
      </c>
      <c r="N5173" t="s">
        <v>83</v>
      </c>
      <c r="O5173" s="2">
        <v>45078.150208333333</v>
      </c>
      <c r="R5173" t="str">
        <f t="shared" ca="1" si="80"/>
        <v>Aisha</v>
      </c>
      <c r="S5173" t="str">
        <f>IFERROR(TEXT(DATEVALUE(LEFT(Table1[[#This Row],[Date of Purchase]],10)), "MMMM"), TEXT(Table1[[#This Row],[Date of Purchase]], "MMMM"))</f>
        <v>November</v>
      </c>
      <c r="T5173" t="str">
        <f>IF(OR(
  AND(Table1[[#This Row],[Ticket Priority]]="Critical", Table1[[#This Row],[Ticket Status]]&lt;&gt;"Closed"),
  AND(Table1[[#This Row],[Ticket Priority]]="High", Table1[[#This Row],[Ticket Status]]="Open")
), "Yes", "No")</f>
        <v>No</v>
      </c>
      <c r="U5173" s="4" t="str">
        <f>IF(Table1[[#This Row],[Ticket Status]]="Closed","Yes","No")</f>
        <v>No</v>
      </c>
      <c r="V5173" s="4" t="str">
        <f>IF(Table1[[#This Row],[Ticket Status]]="Pending Customer Response","Yes","No")</f>
        <v>Yes</v>
      </c>
      <c r="W5173" s="5">
        <f ca="1">COUNTIFS(Table1[Agent_name],Table1[[#This Row],[Agent_name]],Table1[Month],Table1[[#This Row],[Month]])/160</f>
        <v>0.85624999999999996</v>
      </c>
    </row>
    <row r="5174" spans="1:23" x14ac:dyDescent="0.25">
      <c r="A5174">
        <v>5173</v>
      </c>
      <c r="B5174" t="s">
        <v>16825</v>
      </c>
      <c r="C5174" t="s">
        <v>16826</v>
      </c>
      <c r="D5174">
        <v>63</v>
      </c>
      <c r="E5174" t="s">
        <v>58</v>
      </c>
      <c r="F5174" t="s">
        <v>30</v>
      </c>
      <c r="G5174" s="1">
        <v>44122</v>
      </c>
      <c r="H5174" t="s">
        <v>59</v>
      </c>
      <c r="I5174" t="s">
        <v>93</v>
      </c>
      <c r="J5174" s="3" t="s">
        <v>16827</v>
      </c>
      <c r="K5174" t="s">
        <v>24</v>
      </c>
      <c r="M5174" t="s">
        <v>89</v>
      </c>
      <c r="N5174" t="s">
        <v>26</v>
      </c>
      <c r="O5174" s="2">
        <v>45078.596053240741</v>
      </c>
      <c r="R5174" t="str">
        <f t="shared" ca="1" si="80"/>
        <v>Ravi</v>
      </c>
      <c r="S5174" t="str">
        <f>IFERROR(TEXT(DATEVALUE(LEFT(Table1[[#This Row],[Date of Purchase]],10)), "MMMM"), TEXT(Table1[[#This Row],[Date of Purchase]], "MMMM"))</f>
        <v>October</v>
      </c>
      <c r="T5174" t="str">
        <f>IF(OR(
  AND(Table1[[#This Row],[Ticket Priority]]="Critical", Table1[[#This Row],[Ticket Status]]&lt;&gt;"Closed"),
  AND(Table1[[#This Row],[Ticket Priority]]="High", Table1[[#This Row],[Ticket Status]]="Open")
), "Yes", "No")</f>
        <v>No</v>
      </c>
      <c r="U5174" s="4" t="str">
        <f>IF(Table1[[#This Row],[Ticket Status]]="Closed","Yes","No")</f>
        <v>No</v>
      </c>
      <c r="V5174" s="4" t="str">
        <f>IF(Table1[[#This Row],[Ticket Status]]="Pending Customer Response","Yes","No")</f>
        <v>Yes</v>
      </c>
      <c r="W5174" s="5">
        <f ca="1">COUNTIFS(Table1[Agent_name],Table1[[#This Row],[Agent_name]],Table1[Month],Table1[[#This Row],[Month]])/160</f>
        <v>0.58125000000000004</v>
      </c>
    </row>
    <row r="5175" spans="1:23" x14ac:dyDescent="0.25">
      <c r="A5175">
        <v>5174</v>
      </c>
      <c r="B5175" t="s">
        <v>16828</v>
      </c>
      <c r="C5175" t="s">
        <v>16829</v>
      </c>
      <c r="D5175">
        <v>69</v>
      </c>
      <c r="E5175" t="s">
        <v>29</v>
      </c>
      <c r="F5175" t="s">
        <v>317</v>
      </c>
      <c r="G5175" s="1">
        <v>44364</v>
      </c>
      <c r="H5175" t="s">
        <v>67</v>
      </c>
      <c r="I5175" t="s">
        <v>150</v>
      </c>
      <c r="J5175" s="3" t="s">
        <v>16830</v>
      </c>
      <c r="K5175" t="s">
        <v>39</v>
      </c>
      <c r="L5175" t="s">
        <v>16831</v>
      </c>
      <c r="M5175" t="s">
        <v>143</v>
      </c>
      <c r="N5175" t="s">
        <v>33</v>
      </c>
      <c r="O5175" s="2">
        <v>45078.482870370368</v>
      </c>
      <c r="P5175" s="2">
        <v>45078.691203703704</v>
      </c>
      <c r="Q5175">
        <v>2</v>
      </c>
      <c r="R5175" t="str">
        <f t="shared" ca="1" si="80"/>
        <v>Divya</v>
      </c>
      <c r="S5175" t="str">
        <f>IFERROR(TEXT(DATEVALUE(LEFT(Table1[[#This Row],[Date of Purchase]],10)), "MMMM"), TEXT(Table1[[#This Row],[Date of Purchase]], "MMMM"))</f>
        <v>June</v>
      </c>
      <c r="T5175" t="str">
        <f>IF(OR(
  AND(Table1[[#This Row],[Ticket Priority]]="Critical", Table1[[#This Row],[Ticket Status]]&lt;&gt;"Closed"),
  AND(Table1[[#This Row],[Ticket Priority]]="High", Table1[[#This Row],[Ticket Status]]="Open")
), "Yes", "No")</f>
        <v>No</v>
      </c>
      <c r="U5175" s="4" t="str">
        <f>IF(Table1[[#This Row],[Ticket Status]]="Closed","Yes","No")</f>
        <v>Yes</v>
      </c>
      <c r="V5175" s="4" t="str">
        <f>IF(Table1[[#This Row],[Ticket Status]]="Pending Customer Response","Yes","No")</f>
        <v>No</v>
      </c>
      <c r="W5175" s="5">
        <f ca="1">COUNTIFS(Table1[Agent_name],Table1[[#This Row],[Agent_name]],Table1[Month],Table1[[#This Row],[Month]])/160</f>
        <v>0.22500000000000001</v>
      </c>
    </row>
    <row r="5176" spans="1:23" x14ac:dyDescent="0.25">
      <c r="A5176">
        <v>5175</v>
      </c>
      <c r="B5176" t="s">
        <v>16832</v>
      </c>
      <c r="C5176" t="s">
        <v>16833</v>
      </c>
      <c r="D5176">
        <v>41</v>
      </c>
      <c r="E5176" t="s">
        <v>19</v>
      </c>
      <c r="F5176" t="s">
        <v>339</v>
      </c>
      <c r="G5176" s="1">
        <v>44383</v>
      </c>
      <c r="H5176" t="s">
        <v>45</v>
      </c>
      <c r="I5176" t="s">
        <v>99</v>
      </c>
      <c r="J5176" s="3" t="s">
        <v>16834</v>
      </c>
      <c r="K5176" t="s">
        <v>39</v>
      </c>
      <c r="L5176" t="s">
        <v>16835</v>
      </c>
      <c r="M5176" t="s">
        <v>89</v>
      </c>
      <c r="N5176" t="s">
        <v>26</v>
      </c>
      <c r="O5176" s="2">
        <v>45078.890532407408</v>
      </c>
      <c r="P5176" s="2">
        <v>45078.069699074076</v>
      </c>
      <c r="Q5176">
        <v>2</v>
      </c>
      <c r="R5176" t="str">
        <f t="shared" ca="1" si="80"/>
        <v>Neha</v>
      </c>
      <c r="S5176" t="str">
        <f>IFERROR(TEXT(DATEVALUE(LEFT(Table1[[#This Row],[Date of Purchase]],10)), "MMMM"), TEXT(Table1[[#This Row],[Date of Purchase]], "MMMM"))</f>
        <v>July</v>
      </c>
      <c r="T5176" t="str">
        <f>IF(OR(
  AND(Table1[[#This Row],[Ticket Priority]]="Critical", Table1[[#This Row],[Ticket Status]]&lt;&gt;"Closed"),
  AND(Table1[[#This Row],[Ticket Priority]]="High", Table1[[#This Row],[Ticket Status]]="Open")
), "Yes", "No")</f>
        <v>No</v>
      </c>
      <c r="U5176" s="4" t="str">
        <f>IF(Table1[[#This Row],[Ticket Status]]="Closed","Yes","No")</f>
        <v>Yes</v>
      </c>
      <c r="V5176" s="4" t="str">
        <f>IF(Table1[[#This Row],[Ticket Status]]="Pending Customer Response","Yes","No")</f>
        <v>No</v>
      </c>
      <c r="W5176" s="5">
        <f ca="1">COUNTIFS(Table1[Agent_name],Table1[[#This Row],[Agent_name]],Table1[Month],Table1[[#This Row],[Month]])/160</f>
        <v>0.23125000000000001</v>
      </c>
    </row>
    <row r="5177" spans="1:23" x14ac:dyDescent="0.25">
      <c r="A5177">
        <v>5176</v>
      </c>
      <c r="B5177" t="s">
        <v>16836</v>
      </c>
      <c r="C5177" t="s">
        <v>16837</v>
      </c>
      <c r="D5177">
        <v>46</v>
      </c>
      <c r="E5177" t="s">
        <v>29</v>
      </c>
      <c r="F5177" t="s">
        <v>242</v>
      </c>
      <c r="G5177" s="1">
        <v>44127</v>
      </c>
      <c r="H5177" t="s">
        <v>67</v>
      </c>
      <c r="I5177" t="s">
        <v>72</v>
      </c>
      <c r="J5177" s="3" t="s">
        <v>16838</v>
      </c>
      <c r="K5177" t="s">
        <v>24</v>
      </c>
      <c r="M5177" t="s">
        <v>89</v>
      </c>
      <c r="N5177" t="s">
        <v>83</v>
      </c>
      <c r="O5177" s="2">
        <v>45078.64471064815</v>
      </c>
      <c r="R5177" t="str">
        <f t="shared" ca="1" si="80"/>
        <v>Aisha</v>
      </c>
      <c r="S5177" t="str">
        <f>IFERROR(TEXT(DATEVALUE(LEFT(Table1[[#This Row],[Date of Purchase]],10)), "MMMM"), TEXT(Table1[[#This Row],[Date of Purchase]], "MMMM"))</f>
        <v>October</v>
      </c>
      <c r="T5177" t="str">
        <f>IF(OR(
  AND(Table1[[#This Row],[Ticket Priority]]="Critical", Table1[[#This Row],[Ticket Status]]&lt;&gt;"Closed"),
  AND(Table1[[#This Row],[Ticket Priority]]="High", Table1[[#This Row],[Ticket Status]]="Open")
), "Yes", "No")</f>
        <v>No</v>
      </c>
      <c r="U5177" s="4" t="str">
        <f>IF(Table1[[#This Row],[Ticket Status]]="Closed","Yes","No")</f>
        <v>No</v>
      </c>
      <c r="V5177" s="4" t="str">
        <f>IF(Table1[[#This Row],[Ticket Status]]="Pending Customer Response","Yes","No")</f>
        <v>Yes</v>
      </c>
      <c r="W5177" s="5">
        <f ca="1">COUNTIFS(Table1[Agent_name],Table1[[#This Row],[Agent_name]],Table1[Month],Table1[[#This Row],[Month]])/160</f>
        <v>0.85624999999999996</v>
      </c>
    </row>
    <row r="5178" spans="1:23" x14ac:dyDescent="0.25">
      <c r="A5178">
        <v>5177</v>
      </c>
      <c r="B5178" t="s">
        <v>16839</v>
      </c>
      <c r="C5178" t="s">
        <v>16126</v>
      </c>
      <c r="D5178">
        <v>27</v>
      </c>
      <c r="E5178" t="s">
        <v>19</v>
      </c>
      <c r="F5178" t="s">
        <v>129</v>
      </c>
      <c r="G5178" s="1">
        <v>44407</v>
      </c>
      <c r="H5178" t="s">
        <v>67</v>
      </c>
      <c r="I5178" t="s">
        <v>72</v>
      </c>
      <c r="J5178" s="3" t="s">
        <v>16840</v>
      </c>
      <c r="K5178" t="s">
        <v>24</v>
      </c>
      <c r="M5178" t="s">
        <v>89</v>
      </c>
      <c r="N5178" t="s">
        <v>26</v>
      </c>
      <c r="O5178" s="2">
        <v>45078.421122685184</v>
      </c>
      <c r="R5178" t="str">
        <f t="shared" ca="1" si="80"/>
        <v>Mohit</v>
      </c>
      <c r="S5178" t="str">
        <f>IFERROR(TEXT(DATEVALUE(LEFT(Table1[[#This Row],[Date of Purchase]],10)), "MMMM"), TEXT(Table1[[#This Row],[Date of Purchase]], "MMMM"))</f>
        <v>July</v>
      </c>
      <c r="T5178" t="str">
        <f>IF(OR(
  AND(Table1[[#This Row],[Ticket Priority]]="Critical", Table1[[#This Row],[Ticket Status]]&lt;&gt;"Closed"),
  AND(Table1[[#This Row],[Ticket Priority]]="High", Table1[[#This Row],[Ticket Status]]="Open")
), "Yes", "No")</f>
        <v>No</v>
      </c>
      <c r="U5178" s="4" t="str">
        <f>IF(Table1[[#This Row],[Ticket Status]]="Closed","Yes","No")</f>
        <v>No</v>
      </c>
      <c r="V5178" s="4" t="str">
        <f>IF(Table1[[#This Row],[Ticket Status]]="Pending Customer Response","Yes","No")</f>
        <v>Yes</v>
      </c>
      <c r="W5178" s="5">
        <f ca="1">COUNTIFS(Table1[Agent_name],Table1[[#This Row],[Agent_name]],Table1[Month],Table1[[#This Row],[Month]])/160</f>
        <v>0.53125</v>
      </c>
    </row>
    <row r="5179" spans="1:23" x14ac:dyDescent="0.25">
      <c r="A5179">
        <v>5178</v>
      </c>
      <c r="B5179" t="s">
        <v>16841</v>
      </c>
      <c r="C5179" t="s">
        <v>16842</v>
      </c>
      <c r="D5179">
        <v>32</v>
      </c>
      <c r="E5179" t="s">
        <v>29</v>
      </c>
      <c r="F5179" t="s">
        <v>161</v>
      </c>
      <c r="G5179" s="1">
        <v>44495</v>
      </c>
      <c r="H5179" t="s">
        <v>67</v>
      </c>
      <c r="I5179" t="s">
        <v>77</v>
      </c>
      <c r="J5179" s="3" t="s">
        <v>16843</v>
      </c>
      <c r="K5179" t="s">
        <v>24</v>
      </c>
      <c r="M5179" t="s">
        <v>89</v>
      </c>
      <c r="N5179" t="s">
        <v>26</v>
      </c>
      <c r="O5179" s="2">
        <v>45078.92528935185</v>
      </c>
      <c r="R5179" t="str">
        <f t="shared" ca="1" si="80"/>
        <v>Mohit</v>
      </c>
      <c r="S5179" t="str">
        <f>IFERROR(TEXT(DATEVALUE(LEFT(Table1[[#This Row],[Date of Purchase]],10)), "MMMM"), TEXT(Table1[[#This Row],[Date of Purchase]], "MMMM"))</f>
        <v>October</v>
      </c>
      <c r="T5179" t="str">
        <f>IF(OR(
  AND(Table1[[#This Row],[Ticket Priority]]="Critical", Table1[[#This Row],[Ticket Status]]&lt;&gt;"Closed"),
  AND(Table1[[#This Row],[Ticket Priority]]="High", Table1[[#This Row],[Ticket Status]]="Open")
), "Yes", "No")</f>
        <v>No</v>
      </c>
      <c r="U5179" s="4" t="str">
        <f>IF(Table1[[#This Row],[Ticket Status]]="Closed","Yes","No")</f>
        <v>No</v>
      </c>
      <c r="V5179" s="4" t="str">
        <f>IF(Table1[[#This Row],[Ticket Status]]="Pending Customer Response","Yes","No")</f>
        <v>Yes</v>
      </c>
      <c r="W5179" s="5">
        <f ca="1">COUNTIFS(Table1[Agent_name],Table1[[#This Row],[Agent_name]],Table1[Month],Table1[[#This Row],[Month]])/160</f>
        <v>0.49375000000000002</v>
      </c>
    </row>
    <row r="5180" spans="1:23" x14ac:dyDescent="0.25">
      <c r="A5180">
        <v>5179</v>
      </c>
      <c r="B5180" t="s">
        <v>16844</v>
      </c>
      <c r="C5180" t="s">
        <v>16845</v>
      </c>
      <c r="D5180">
        <v>37</v>
      </c>
      <c r="E5180" t="s">
        <v>19</v>
      </c>
      <c r="F5180" t="s">
        <v>20</v>
      </c>
      <c r="G5180" s="1">
        <v>44107</v>
      </c>
      <c r="H5180" t="s">
        <v>67</v>
      </c>
      <c r="I5180" t="s">
        <v>141</v>
      </c>
      <c r="J5180" s="3" t="s">
        <v>16846</v>
      </c>
      <c r="K5180" t="s">
        <v>39</v>
      </c>
      <c r="L5180" t="s">
        <v>16847</v>
      </c>
      <c r="M5180" t="s">
        <v>41</v>
      </c>
      <c r="N5180" t="s">
        <v>55</v>
      </c>
      <c r="O5180" s="2">
        <v>45078.654479166667</v>
      </c>
      <c r="P5180" s="2">
        <v>45077.991979166669</v>
      </c>
      <c r="Q5180">
        <v>5</v>
      </c>
      <c r="R5180" t="str">
        <f t="shared" ca="1" si="80"/>
        <v>Mohit</v>
      </c>
      <c r="S5180" t="str">
        <f>IFERROR(TEXT(DATEVALUE(LEFT(Table1[[#This Row],[Date of Purchase]],10)), "MMMM"), TEXT(Table1[[#This Row],[Date of Purchase]], "MMMM"))</f>
        <v>October</v>
      </c>
      <c r="T5180" t="str">
        <f>IF(OR(
  AND(Table1[[#This Row],[Ticket Priority]]="Critical", Table1[[#This Row],[Ticket Status]]&lt;&gt;"Closed"),
  AND(Table1[[#This Row],[Ticket Priority]]="High", Table1[[#This Row],[Ticket Status]]="Open")
), "Yes", "No")</f>
        <v>No</v>
      </c>
      <c r="U5180" s="4" t="str">
        <f>IF(Table1[[#This Row],[Ticket Status]]="Closed","Yes","No")</f>
        <v>Yes</v>
      </c>
      <c r="V5180" s="4" t="str">
        <f>IF(Table1[[#This Row],[Ticket Status]]="Pending Customer Response","Yes","No")</f>
        <v>No</v>
      </c>
      <c r="W5180" s="5">
        <f ca="1">COUNTIFS(Table1[Agent_name],Table1[[#This Row],[Agent_name]],Table1[Month],Table1[[#This Row],[Month]])/160</f>
        <v>0.49375000000000002</v>
      </c>
    </row>
    <row r="5181" spans="1:23" x14ac:dyDescent="0.25">
      <c r="A5181">
        <v>5180</v>
      </c>
      <c r="B5181" t="s">
        <v>16848</v>
      </c>
      <c r="C5181" t="s">
        <v>16849</v>
      </c>
      <c r="D5181">
        <v>18</v>
      </c>
      <c r="E5181" t="s">
        <v>58</v>
      </c>
      <c r="F5181" t="s">
        <v>51</v>
      </c>
      <c r="G5181" s="1">
        <v>44032</v>
      </c>
      <c r="H5181" t="s">
        <v>21</v>
      </c>
      <c r="I5181" t="s">
        <v>77</v>
      </c>
      <c r="J5181" s="3" t="s">
        <v>16850</v>
      </c>
      <c r="K5181" t="s">
        <v>39</v>
      </c>
      <c r="L5181" t="s">
        <v>16851</v>
      </c>
      <c r="M5181" t="s">
        <v>25</v>
      </c>
      <c r="N5181" t="s">
        <v>83</v>
      </c>
      <c r="O5181" s="2">
        <v>45078.629490740743</v>
      </c>
      <c r="P5181" s="2">
        <v>45078.751712962963</v>
      </c>
      <c r="Q5181">
        <v>3</v>
      </c>
      <c r="R5181" t="str">
        <f t="shared" ca="1" si="80"/>
        <v>Sara</v>
      </c>
      <c r="S5181" t="str">
        <f>IFERROR(TEXT(DATEVALUE(LEFT(Table1[[#This Row],[Date of Purchase]],10)), "MMMM"), TEXT(Table1[[#This Row],[Date of Purchase]], "MMMM"))</f>
        <v>July</v>
      </c>
      <c r="T5181" t="str">
        <f>IF(OR(
  AND(Table1[[#This Row],[Ticket Priority]]="Critical", Table1[[#This Row],[Ticket Status]]&lt;&gt;"Closed"),
  AND(Table1[[#This Row],[Ticket Priority]]="High", Table1[[#This Row],[Ticket Status]]="Open")
), "Yes", "No")</f>
        <v>No</v>
      </c>
      <c r="U5181" s="4" t="str">
        <f>IF(Table1[[#This Row],[Ticket Status]]="Closed","Yes","No")</f>
        <v>Yes</v>
      </c>
      <c r="V5181" s="4" t="str">
        <f>IF(Table1[[#This Row],[Ticket Status]]="Pending Customer Response","Yes","No")</f>
        <v>No</v>
      </c>
      <c r="W5181" s="5">
        <f ca="1">COUNTIFS(Table1[Agent_name],Table1[[#This Row],[Agent_name]],Table1[Month],Table1[[#This Row],[Month]])/160</f>
        <v>0.6875</v>
      </c>
    </row>
    <row r="5182" spans="1:23" x14ac:dyDescent="0.25">
      <c r="A5182">
        <v>5181</v>
      </c>
      <c r="B5182" t="s">
        <v>16852</v>
      </c>
      <c r="C5182" t="s">
        <v>16853</v>
      </c>
      <c r="D5182">
        <v>49</v>
      </c>
      <c r="E5182" t="s">
        <v>29</v>
      </c>
      <c r="F5182" t="s">
        <v>286</v>
      </c>
      <c r="G5182" s="1">
        <v>44302</v>
      </c>
      <c r="H5182" t="s">
        <v>45</v>
      </c>
      <c r="I5182" t="s">
        <v>59</v>
      </c>
      <c r="J5182" s="3" t="s">
        <v>16854</v>
      </c>
      <c r="K5182" t="s">
        <v>62</v>
      </c>
      <c r="M5182" t="s">
        <v>25</v>
      </c>
      <c r="N5182" t="s">
        <v>83</v>
      </c>
      <c r="R5182" t="str">
        <f t="shared" ca="1" si="80"/>
        <v>Sara</v>
      </c>
      <c r="S5182" t="str">
        <f>IFERROR(TEXT(DATEVALUE(LEFT(Table1[[#This Row],[Date of Purchase]],10)), "MMMM"), TEXT(Table1[[#This Row],[Date of Purchase]], "MMMM"))</f>
        <v>April</v>
      </c>
      <c r="T5182" t="str">
        <f>IF(OR(
  AND(Table1[[#This Row],[Ticket Priority]]="Critical", Table1[[#This Row],[Ticket Status]]&lt;&gt;"Closed"),
  AND(Table1[[#This Row],[Ticket Priority]]="High", Table1[[#This Row],[Ticket Status]]="Open")
), "Yes", "No")</f>
        <v>Yes</v>
      </c>
      <c r="U5182" s="4" t="str">
        <f>IF(Table1[[#This Row],[Ticket Status]]="Closed","Yes","No")</f>
        <v>No</v>
      </c>
      <c r="V5182" s="4" t="str">
        <f>IF(Table1[[#This Row],[Ticket Status]]="Pending Customer Response","Yes","No")</f>
        <v>No</v>
      </c>
      <c r="W5182" s="5">
        <f ca="1">COUNTIFS(Table1[Agent_name],Table1[[#This Row],[Agent_name]],Table1[Month],Table1[[#This Row],[Month]])/160</f>
        <v>0.75624999999999998</v>
      </c>
    </row>
    <row r="5183" spans="1:23" x14ac:dyDescent="0.25">
      <c r="A5183">
        <v>5182</v>
      </c>
      <c r="B5183" t="s">
        <v>16855</v>
      </c>
      <c r="C5183" t="s">
        <v>16856</v>
      </c>
      <c r="D5183">
        <v>44</v>
      </c>
      <c r="E5183" t="s">
        <v>29</v>
      </c>
      <c r="F5183" t="s">
        <v>699</v>
      </c>
      <c r="G5183" s="1">
        <v>43833</v>
      </c>
      <c r="H5183" t="s">
        <v>45</v>
      </c>
      <c r="I5183" t="s">
        <v>37</v>
      </c>
      <c r="J5183" s="3" t="s">
        <v>16857</v>
      </c>
      <c r="K5183" t="s">
        <v>62</v>
      </c>
      <c r="M5183" t="s">
        <v>143</v>
      </c>
      <c r="N5183" t="s">
        <v>55</v>
      </c>
      <c r="R5183" t="str">
        <f t="shared" ca="1" si="80"/>
        <v>Aisha</v>
      </c>
      <c r="S5183" t="str">
        <f>IFERROR(TEXT(DATEVALUE(LEFT(Table1[[#This Row],[Date of Purchase]],10)), "MMMM"), TEXT(Table1[[#This Row],[Date of Purchase]], "MMMM"))</f>
        <v>January</v>
      </c>
      <c r="T5183" t="str">
        <f>IF(OR(
  AND(Table1[[#This Row],[Ticket Priority]]="Critical", Table1[[#This Row],[Ticket Status]]&lt;&gt;"Closed"),
  AND(Table1[[#This Row],[Ticket Priority]]="High", Table1[[#This Row],[Ticket Status]]="Open")
), "Yes", "No")</f>
        <v>No</v>
      </c>
      <c r="U5183" s="4" t="str">
        <f>IF(Table1[[#This Row],[Ticket Status]]="Closed","Yes","No")</f>
        <v>No</v>
      </c>
      <c r="V5183" s="4" t="str">
        <f>IF(Table1[[#This Row],[Ticket Status]]="Pending Customer Response","Yes","No")</f>
        <v>No</v>
      </c>
      <c r="W5183" s="5">
        <f ca="1">COUNTIFS(Table1[Agent_name],Table1[[#This Row],[Agent_name]],Table1[Month],Table1[[#This Row],[Month]])/160</f>
        <v>0.83125000000000004</v>
      </c>
    </row>
    <row r="5184" spans="1:23" x14ac:dyDescent="0.25">
      <c r="A5184">
        <v>5183</v>
      </c>
      <c r="B5184" t="s">
        <v>16858</v>
      </c>
      <c r="C5184" t="s">
        <v>16859</v>
      </c>
      <c r="D5184">
        <v>59</v>
      </c>
      <c r="E5184" t="s">
        <v>58</v>
      </c>
      <c r="F5184" t="s">
        <v>202</v>
      </c>
      <c r="G5184" s="1">
        <v>44552</v>
      </c>
      <c r="H5184" t="s">
        <v>45</v>
      </c>
      <c r="I5184" t="s">
        <v>60</v>
      </c>
      <c r="J5184" s="3" t="s">
        <v>16860</v>
      </c>
      <c r="K5184" t="s">
        <v>24</v>
      </c>
      <c r="M5184" t="s">
        <v>143</v>
      </c>
      <c r="N5184" t="s">
        <v>55</v>
      </c>
      <c r="O5184" s="2">
        <v>45078.889270833337</v>
      </c>
      <c r="R5184" t="str">
        <f t="shared" ca="1" si="80"/>
        <v>Aisha</v>
      </c>
      <c r="S5184" t="str">
        <f>IFERROR(TEXT(DATEVALUE(LEFT(Table1[[#This Row],[Date of Purchase]],10)), "MMMM"), TEXT(Table1[[#This Row],[Date of Purchase]], "MMMM"))</f>
        <v>December</v>
      </c>
      <c r="T5184" t="str">
        <f>IF(OR(
  AND(Table1[[#This Row],[Ticket Priority]]="Critical", Table1[[#This Row],[Ticket Status]]&lt;&gt;"Closed"),
  AND(Table1[[#This Row],[Ticket Priority]]="High", Table1[[#This Row],[Ticket Status]]="Open")
), "Yes", "No")</f>
        <v>No</v>
      </c>
      <c r="U5184" s="4" t="str">
        <f>IF(Table1[[#This Row],[Ticket Status]]="Closed","Yes","No")</f>
        <v>No</v>
      </c>
      <c r="V5184" s="4" t="str">
        <f>IF(Table1[[#This Row],[Ticket Status]]="Pending Customer Response","Yes","No")</f>
        <v>Yes</v>
      </c>
      <c r="W5184" s="5">
        <f ca="1">COUNTIFS(Table1[Agent_name],Table1[[#This Row],[Agent_name]],Table1[Month],Table1[[#This Row],[Month]])/160</f>
        <v>0.91249999999999998</v>
      </c>
    </row>
    <row r="5185" spans="1:23" x14ac:dyDescent="0.25">
      <c r="A5185">
        <v>5184</v>
      </c>
      <c r="B5185" t="s">
        <v>13755</v>
      </c>
      <c r="C5185" t="s">
        <v>16861</v>
      </c>
      <c r="D5185">
        <v>41</v>
      </c>
      <c r="E5185" t="s">
        <v>29</v>
      </c>
      <c r="F5185" t="s">
        <v>129</v>
      </c>
      <c r="G5185" s="1">
        <v>44136</v>
      </c>
      <c r="H5185" t="s">
        <v>21</v>
      </c>
      <c r="I5185" t="s">
        <v>59</v>
      </c>
      <c r="J5185" s="3" t="s">
        <v>16862</v>
      </c>
      <c r="K5185" t="s">
        <v>62</v>
      </c>
      <c r="M5185" t="s">
        <v>25</v>
      </c>
      <c r="N5185" t="s">
        <v>26</v>
      </c>
      <c r="R5185" t="str">
        <f t="shared" ca="1" si="80"/>
        <v>Sara</v>
      </c>
      <c r="S5185" t="str">
        <f>IFERROR(TEXT(DATEVALUE(LEFT(Table1[[#This Row],[Date of Purchase]],10)), "MMMM"), TEXT(Table1[[#This Row],[Date of Purchase]], "MMMM"))</f>
        <v>November</v>
      </c>
      <c r="T5185" t="str">
        <f>IF(OR(
  AND(Table1[[#This Row],[Ticket Priority]]="Critical", Table1[[#This Row],[Ticket Status]]&lt;&gt;"Closed"),
  AND(Table1[[#This Row],[Ticket Priority]]="High", Table1[[#This Row],[Ticket Status]]="Open")
), "Yes", "No")</f>
        <v>Yes</v>
      </c>
      <c r="U5185" s="4" t="str">
        <f>IF(Table1[[#This Row],[Ticket Status]]="Closed","Yes","No")</f>
        <v>No</v>
      </c>
      <c r="V5185" s="4" t="str">
        <f>IF(Table1[[#This Row],[Ticket Status]]="Pending Customer Response","Yes","No")</f>
        <v>No</v>
      </c>
      <c r="W5185" s="5">
        <f ca="1">COUNTIFS(Table1[Agent_name],Table1[[#This Row],[Agent_name]],Table1[Month],Table1[[#This Row],[Month]])/160</f>
        <v>0.79374999999999996</v>
      </c>
    </row>
    <row r="5186" spans="1:23" x14ac:dyDescent="0.25">
      <c r="A5186">
        <v>5185</v>
      </c>
      <c r="B5186" t="s">
        <v>16863</v>
      </c>
      <c r="C5186" t="s">
        <v>16864</v>
      </c>
      <c r="D5186">
        <v>28</v>
      </c>
      <c r="E5186" t="s">
        <v>29</v>
      </c>
      <c r="F5186" t="s">
        <v>20</v>
      </c>
      <c r="G5186" s="1">
        <v>44126</v>
      </c>
      <c r="H5186" t="s">
        <v>67</v>
      </c>
      <c r="I5186" t="s">
        <v>177</v>
      </c>
      <c r="J5186" s="3" t="s">
        <v>16865</v>
      </c>
      <c r="K5186" t="s">
        <v>62</v>
      </c>
      <c r="M5186" t="s">
        <v>25</v>
      </c>
      <c r="N5186" t="s">
        <v>83</v>
      </c>
      <c r="R5186" t="str">
        <f t="shared" ref="R5186:R5249" ca="1" si="81">CHOOSE(
RANDBETWEEN(1,20),
"Aisha","Aisha","Aisha","Aisha",
"Ravi","Ravi","Ravi",
"Sara","Sara","Sara",
"Mohit","Mohit",
"Priya","Priya",
"Arjun",
"Neha","Rahul","Divya","Karan","Meera","Sanjay"
)</f>
        <v>Mohit</v>
      </c>
      <c r="S5186" t="str">
        <f>IFERROR(TEXT(DATEVALUE(LEFT(Table1[[#This Row],[Date of Purchase]],10)), "MMMM"), TEXT(Table1[[#This Row],[Date of Purchase]], "MMMM"))</f>
        <v>October</v>
      </c>
      <c r="T5186" t="str">
        <f>IF(OR(
  AND(Table1[[#This Row],[Ticket Priority]]="Critical", Table1[[#This Row],[Ticket Status]]&lt;&gt;"Closed"),
  AND(Table1[[#This Row],[Ticket Priority]]="High", Table1[[#This Row],[Ticket Status]]="Open")
), "Yes", "No")</f>
        <v>Yes</v>
      </c>
      <c r="U5186" s="4" t="str">
        <f>IF(Table1[[#This Row],[Ticket Status]]="Closed","Yes","No")</f>
        <v>No</v>
      </c>
      <c r="V5186" s="4" t="str">
        <f>IF(Table1[[#This Row],[Ticket Status]]="Pending Customer Response","Yes","No")</f>
        <v>No</v>
      </c>
      <c r="W5186" s="5">
        <f ca="1">COUNTIFS(Table1[Agent_name],Table1[[#This Row],[Agent_name]],Table1[Month],Table1[[#This Row],[Month]])/160</f>
        <v>0.49375000000000002</v>
      </c>
    </row>
    <row r="5187" spans="1:23" x14ac:dyDescent="0.25">
      <c r="A5187">
        <v>5186</v>
      </c>
      <c r="B5187" t="s">
        <v>16866</v>
      </c>
      <c r="C5187" t="s">
        <v>16867</v>
      </c>
      <c r="D5187">
        <v>18</v>
      </c>
      <c r="E5187" t="s">
        <v>29</v>
      </c>
      <c r="F5187" t="s">
        <v>431</v>
      </c>
      <c r="G5187" s="1">
        <v>44173</v>
      </c>
      <c r="H5187" t="s">
        <v>59</v>
      </c>
      <c r="I5187" t="s">
        <v>22</v>
      </c>
      <c r="J5187" s="3" t="s">
        <v>16868</v>
      </c>
      <c r="K5187" t="s">
        <v>39</v>
      </c>
      <c r="L5187" t="s">
        <v>16869</v>
      </c>
      <c r="M5187" t="s">
        <v>41</v>
      </c>
      <c r="N5187" t="s">
        <v>83</v>
      </c>
      <c r="O5187" s="2">
        <v>45078.357372685183</v>
      </c>
      <c r="P5187" s="2">
        <v>45078.001817129632</v>
      </c>
      <c r="Q5187">
        <v>2</v>
      </c>
      <c r="R5187" t="str">
        <f t="shared" ca="1" si="81"/>
        <v>Mohit</v>
      </c>
      <c r="S5187" t="str">
        <f>IFERROR(TEXT(DATEVALUE(LEFT(Table1[[#This Row],[Date of Purchase]],10)), "MMMM"), TEXT(Table1[[#This Row],[Date of Purchase]], "MMMM"))</f>
        <v>December</v>
      </c>
      <c r="T5187" t="str">
        <f>IF(OR(
  AND(Table1[[#This Row],[Ticket Priority]]="Critical", Table1[[#This Row],[Ticket Status]]&lt;&gt;"Closed"),
  AND(Table1[[#This Row],[Ticket Priority]]="High", Table1[[#This Row],[Ticket Status]]="Open")
), "Yes", "No")</f>
        <v>No</v>
      </c>
      <c r="U5187" s="4" t="str">
        <f>IF(Table1[[#This Row],[Ticket Status]]="Closed","Yes","No")</f>
        <v>Yes</v>
      </c>
      <c r="V5187" s="4" t="str">
        <f>IF(Table1[[#This Row],[Ticket Status]]="Pending Customer Response","Yes","No")</f>
        <v>No</v>
      </c>
      <c r="W5187" s="5">
        <f ca="1">COUNTIFS(Table1[Agent_name],Table1[[#This Row],[Agent_name]],Table1[Month],Table1[[#This Row],[Month]])/160</f>
        <v>0.44374999999999998</v>
      </c>
    </row>
    <row r="5188" spans="1:23" x14ac:dyDescent="0.25">
      <c r="A5188">
        <v>5187</v>
      </c>
      <c r="B5188" t="s">
        <v>16870</v>
      </c>
      <c r="C5188" t="s">
        <v>16871</v>
      </c>
      <c r="D5188">
        <v>63</v>
      </c>
      <c r="E5188" t="s">
        <v>19</v>
      </c>
      <c r="F5188" t="s">
        <v>107</v>
      </c>
      <c r="G5188" s="1">
        <v>43984</v>
      </c>
      <c r="H5188" t="s">
        <v>59</v>
      </c>
      <c r="I5188" t="s">
        <v>52</v>
      </c>
      <c r="J5188" s="3" t="s">
        <v>1076</v>
      </c>
      <c r="K5188" t="s">
        <v>39</v>
      </c>
      <c r="L5188" t="s">
        <v>16872</v>
      </c>
      <c r="M5188" t="s">
        <v>143</v>
      </c>
      <c r="N5188" t="s">
        <v>83</v>
      </c>
      <c r="O5188" s="2">
        <v>45078.37195601852</v>
      </c>
      <c r="P5188" s="2">
        <v>45078.941400462965</v>
      </c>
      <c r="Q5188">
        <v>2</v>
      </c>
      <c r="R5188" t="str">
        <f t="shared" ca="1" si="81"/>
        <v>Ravi</v>
      </c>
      <c r="S5188" t="str">
        <f>IFERROR(TEXT(DATEVALUE(LEFT(Table1[[#This Row],[Date of Purchase]],10)), "MMMM"), TEXT(Table1[[#This Row],[Date of Purchase]], "MMMM"))</f>
        <v>June</v>
      </c>
      <c r="T5188" t="str">
        <f>IF(OR(
  AND(Table1[[#This Row],[Ticket Priority]]="Critical", Table1[[#This Row],[Ticket Status]]&lt;&gt;"Closed"),
  AND(Table1[[#This Row],[Ticket Priority]]="High", Table1[[#This Row],[Ticket Status]]="Open")
), "Yes", "No")</f>
        <v>No</v>
      </c>
      <c r="U5188" s="4" t="str">
        <f>IF(Table1[[#This Row],[Ticket Status]]="Closed","Yes","No")</f>
        <v>Yes</v>
      </c>
      <c r="V5188" s="4" t="str">
        <f>IF(Table1[[#This Row],[Ticket Status]]="Pending Customer Response","Yes","No")</f>
        <v>No</v>
      </c>
      <c r="W5188" s="5">
        <f ca="1">COUNTIFS(Table1[Agent_name],Table1[[#This Row],[Agent_name]],Table1[Month],Table1[[#This Row],[Month]])/160</f>
        <v>0.58125000000000004</v>
      </c>
    </row>
    <row r="5189" spans="1:23" x14ac:dyDescent="0.25">
      <c r="A5189">
        <v>5188</v>
      </c>
      <c r="B5189" t="s">
        <v>16873</v>
      </c>
      <c r="C5189" t="s">
        <v>16874</v>
      </c>
      <c r="D5189">
        <v>67</v>
      </c>
      <c r="E5189" t="s">
        <v>29</v>
      </c>
      <c r="F5189" t="s">
        <v>129</v>
      </c>
      <c r="G5189" s="1">
        <v>44509</v>
      </c>
      <c r="H5189" t="s">
        <v>45</v>
      </c>
      <c r="I5189" t="s">
        <v>31</v>
      </c>
      <c r="J5189" s="3" t="s">
        <v>16875</v>
      </c>
      <c r="K5189" t="s">
        <v>62</v>
      </c>
      <c r="M5189" t="s">
        <v>143</v>
      </c>
      <c r="N5189" t="s">
        <v>33</v>
      </c>
      <c r="R5189" t="str">
        <f t="shared" ca="1" si="81"/>
        <v>Neha</v>
      </c>
      <c r="S5189" t="str">
        <f>IFERROR(TEXT(DATEVALUE(LEFT(Table1[[#This Row],[Date of Purchase]],10)), "MMMM"), TEXT(Table1[[#This Row],[Date of Purchase]], "MMMM"))</f>
        <v>November</v>
      </c>
      <c r="T5189" t="str">
        <f>IF(OR(
  AND(Table1[[#This Row],[Ticket Priority]]="Critical", Table1[[#This Row],[Ticket Status]]&lt;&gt;"Closed"),
  AND(Table1[[#This Row],[Ticket Priority]]="High", Table1[[#This Row],[Ticket Status]]="Open")
), "Yes", "No")</f>
        <v>No</v>
      </c>
      <c r="U5189" s="4" t="str">
        <f>IF(Table1[[#This Row],[Ticket Status]]="Closed","Yes","No")</f>
        <v>No</v>
      </c>
      <c r="V5189" s="4" t="str">
        <f>IF(Table1[[#This Row],[Ticket Status]]="Pending Customer Response","Yes","No")</f>
        <v>No</v>
      </c>
      <c r="W5189" s="5">
        <f ca="1">COUNTIFS(Table1[Agent_name],Table1[[#This Row],[Agent_name]],Table1[Month],Table1[[#This Row],[Month]])/160</f>
        <v>0.17499999999999999</v>
      </c>
    </row>
    <row r="5190" spans="1:23" x14ac:dyDescent="0.25">
      <c r="A5190">
        <v>5189</v>
      </c>
      <c r="B5190" t="s">
        <v>16876</v>
      </c>
      <c r="C5190" t="s">
        <v>16877</v>
      </c>
      <c r="D5190">
        <v>67</v>
      </c>
      <c r="E5190" t="s">
        <v>58</v>
      </c>
      <c r="F5190" t="s">
        <v>421</v>
      </c>
      <c r="G5190" s="1">
        <v>43894</v>
      </c>
      <c r="H5190" t="s">
        <v>59</v>
      </c>
      <c r="I5190" t="s">
        <v>52</v>
      </c>
      <c r="J5190" s="3" t="s">
        <v>16878</v>
      </c>
      <c r="K5190" t="s">
        <v>62</v>
      </c>
      <c r="M5190" t="s">
        <v>143</v>
      </c>
      <c r="N5190" t="s">
        <v>33</v>
      </c>
      <c r="R5190" t="str">
        <f t="shared" ca="1" si="81"/>
        <v>Aisha</v>
      </c>
      <c r="S5190" t="str">
        <f>IFERROR(TEXT(DATEVALUE(LEFT(Table1[[#This Row],[Date of Purchase]],10)), "MMMM"), TEXT(Table1[[#This Row],[Date of Purchase]], "MMMM"))</f>
        <v>March</v>
      </c>
      <c r="T5190" t="str">
        <f>IF(OR(
  AND(Table1[[#This Row],[Ticket Priority]]="Critical", Table1[[#This Row],[Ticket Status]]&lt;&gt;"Closed"),
  AND(Table1[[#This Row],[Ticket Priority]]="High", Table1[[#This Row],[Ticket Status]]="Open")
), "Yes", "No")</f>
        <v>No</v>
      </c>
      <c r="U5190" s="4" t="str">
        <f>IF(Table1[[#This Row],[Ticket Status]]="Closed","Yes","No")</f>
        <v>No</v>
      </c>
      <c r="V5190" s="4" t="str">
        <f>IF(Table1[[#This Row],[Ticket Status]]="Pending Customer Response","Yes","No")</f>
        <v>No</v>
      </c>
      <c r="W5190" s="5">
        <f ca="1">COUNTIFS(Table1[Agent_name],Table1[[#This Row],[Agent_name]],Table1[Month],Table1[[#This Row],[Month]])/160</f>
        <v>1.0062500000000001</v>
      </c>
    </row>
    <row r="5191" spans="1:23" x14ac:dyDescent="0.25">
      <c r="A5191">
        <v>5190</v>
      </c>
      <c r="B5191" t="s">
        <v>16879</v>
      </c>
      <c r="C5191" t="s">
        <v>16880</v>
      </c>
      <c r="D5191">
        <v>68</v>
      </c>
      <c r="E5191" t="s">
        <v>58</v>
      </c>
      <c r="F5191" t="s">
        <v>485</v>
      </c>
      <c r="G5191" s="1">
        <v>44427</v>
      </c>
      <c r="H5191" t="s">
        <v>67</v>
      </c>
      <c r="I5191" t="s">
        <v>67</v>
      </c>
      <c r="J5191" s="3" t="s">
        <v>16881</v>
      </c>
      <c r="K5191" t="s">
        <v>39</v>
      </c>
      <c r="L5191" t="s">
        <v>16882</v>
      </c>
      <c r="M5191" t="s">
        <v>89</v>
      </c>
      <c r="N5191" t="s">
        <v>55</v>
      </c>
      <c r="O5191" s="2">
        <v>45078.718541666669</v>
      </c>
      <c r="P5191" s="2">
        <v>45078.957430555558</v>
      </c>
      <c r="Q5191">
        <v>3</v>
      </c>
      <c r="R5191" t="str">
        <f t="shared" ca="1" si="81"/>
        <v>Priya</v>
      </c>
      <c r="S5191" t="str">
        <f>IFERROR(TEXT(DATEVALUE(LEFT(Table1[[#This Row],[Date of Purchase]],10)), "MMMM"), TEXT(Table1[[#This Row],[Date of Purchase]], "MMMM"))</f>
        <v>August</v>
      </c>
      <c r="T5191" t="str">
        <f>IF(OR(
  AND(Table1[[#This Row],[Ticket Priority]]="Critical", Table1[[#This Row],[Ticket Status]]&lt;&gt;"Closed"),
  AND(Table1[[#This Row],[Ticket Priority]]="High", Table1[[#This Row],[Ticket Status]]="Open")
), "Yes", "No")</f>
        <v>No</v>
      </c>
      <c r="U5191" s="4" t="str">
        <f>IF(Table1[[#This Row],[Ticket Status]]="Closed","Yes","No")</f>
        <v>Yes</v>
      </c>
      <c r="V5191" s="4" t="str">
        <f>IF(Table1[[#This Row],[Ticket Status]]="Pending Customer Response","Yes","No")</f>
        <v>No</v>
      </c>
      <c r="W5191" s="5">
        <f ca="1">COUNTIFS(Table1[Agent_name],Table1[[#This Row],[Agent_name]],Table1[Month],Table1[[#This Row],[Month]])/160</f>
        <v>0.35</v>
      </c>
    </row>
    <row r="5192" spans="1:23" x14ac:dyDescent="0.25">
      <c r="A5192">
        <v>5191</v>
      </c>
      <c r="B5192" t="s">
        <v>16883</v>
      </c>
      <c r="C5192" t="s">
        <v>5821</v>
      </c>
      <c r="D5192">
        <v>30</v>
      </c>
      <c r="E5192" t="s">
        <v>29</v>
      </c>
      <c r="F5192" t="s">
        <v>125</v>
      </c>
      <c r="G5192" s="1">
        <v>44329</v>
      </c>
      <c r="H5192" t="s">
        <v>66</v>
      </c>
      <c r="I5192" t="s">
        <v>46</v>
      </c>
      <c r="J5192" s="3" t="s">
        <v>16884</v>
      </c>
      <c r="K5192" t="s">
        <v>62</v>
      </c>
      <c r="M5192" t="s">
        <v>41</v>
      </c>
      <c r="N5192" t="s">
        <v>26</v>
      </c>
      <c r="R5192" t="str">
        <f t="shared" ca="1" si="81"/>
        <v>Ravi</v>
      </c>
      <c r="S5192" t="str">
        <f>IFERROR(TEXT(DATEVALUE(LEFT(Table1[[#This Row],[Date of Purchase]],10)), "MMMM"), TEXT(Table1[[#This Row],[Date of Purchase]], "MMMM"))</f>
        <v>May</v>
      </c>
      <c r="T5192" t="str">
        <f>IF(OR(
  AND(Table1[[#This Row],[Ticket Priority]]="Critical", Table1[[#This Row],[Ticket Status]]&lt;&gt;"Closed"),
  AND(Table1[[#This Row],[Ticket Priority]]="High", Table1[[#This Row],[Ticket Status]]="Open")
), "Yes", "No")</f>
        <v>No</v>
      </c>
      <c r="U5192" s="4" t="str">
        <f>IF(Table1[[#This Row],[Ticket Status]]="Closed","Yes","No")</f>
        <v>No</v>
      </c>
      <c r="V5192" s="4" t="str">
        <f>IF(Table1[[#This Row],[Ticket Status]]="Pending Customer Response","Yes","No")</f>
        <v>No</v>
      </c>
      <c r="W5192" s="5">
        <f ca="1">COUNTIFS(Table1[Agent_name],Table1[[#This Row],[Agent_name]],Table1[Month],Table1[[#This Row],[Month]])/160</f>
        <v>0.67500000000000004</v>
      </c>
    </row>
    <row r="5193" spans="1:23" x14ac:dyDescent="0.25">
      <c r="A5193">
        <v>5192</v>
      </c>
      <c r="B5193" t="s">
        <v>16885</v>
      </c>
      <c r="C5193" t="s">
        <v>16886</v>
      </c>
      <c r="D5193">
        <v>20</v>
      </c>
      <c r="E5193" t="s">
        <v>19</v>
      </c>
      <c r="F5193" t="s">
        <v>51</v>
      </c>
      <c r="G5193" s="1">
        <v>44162</v>
      </c>
      <c r="H5193" t="s">
        <v>45</v>
      </c>
      <c r="I5193" t="s">
        <v>46</v>
      </c>
      <c r="J5193" s="3" t="s">
        <v>16887</v>
      </c>
      <c r="K5193" t="s">
        <v>39</v>
      </c>
      <c r="L5193" t="s">
        <v>16888</v>
      </c>
      <c r="M5193" t="s">
        <v>143</v>
      </c>
      <c r="N5193" t="s">
        <v>33</v>
      </c>
      <c r="O5193" s="2">
        <v>45078.726909722223</v>
      </c>
      <c r="P5193" s="2">
        <v>45078.541493055556</v>
      </c>
      <c r="Q5193">
        <v>1</v>
      </c>
      <c r="R5193" t="str">
        <f t="shared" ca="1" si="81"/>
        <v>Divya</v>
      </c>
      <c r="S5193" t="str">
        <f>IFERROR(TEXT(DATEVALUE(LEFT(Table1[[#This Row],[Date of Purchase]],10)), "MMMM"), TEXT(Table1[[#This Row],[Date of Purchase]], "MMMM"))</f>
        <v>November</v>
      </c>
      <c r="T5193" t="str">
        <f>IF(OR(
  AND(Table1[[#This Row],[Ticket Priority]]="Critical", Table1[[#This Row],[Ticket Status]]&lt;&gt;"Closed"),
  AND(Table1[[#This Row],[Ticket Priority]]="High", Table1[[#This Row],[Ticket Status]]="Open")
), "Yes", "No")</f>
        <v>No</v>
      </c>
      <c r="U5193" s="4" t="str">
        <f>IF(Table1[[#This Row],[Ticket Status]]="Closed","Yes","No")</f>
        <v>Yes</v>
      </c>
      <c r="V5193" s="4" t="str">
        <f>IF(Table1[[#This Row],[Ticket Status]]="Pending Customer Response","Yes","No")</f>
        <v>No</v>
      </c>
      <c r="W5193" s="5">
        <f ca="1">COUNTIFS(Table1[Agent_name],Table1[[#This Row],[Agent_name]],Table1[Month],Table1[[#This Row],[Month]])/160</f>
        <v>0.24374999999999999</v>
      </c>
    </row>
    <row r="5194" spans="1:23" x14ac:dyDescent="0.25">
      <c r="A5194">
        <v>5193</v>
      </c>
      <c r="B5194" t="s">
        <v>16889</v>
      </c>
      <c r="C5194" t="s">
        <v>16890</v>
      </c>
      <c r="D5194">
        <v>28</v>
      </c>
      <c r="E5194" t="s">
        <v>29</v>
      </c>
      <c r="F5194" t="s">
        <v>207</v>
      </c>
      <c r="G5194" s="1">
        <v>43888</v>
      </c>
      <c r="H5194" t="s">
        <v>59</v>
      </c>
      <c r="I5194" t="s">
        <v>141</v>
      </c>
      <c r="J5194" s="3" t="s">
        <v>16891</v>
      </c>
      <c r="K5194" t="s">
        <v>62</v>
      </c>
      <c r="M5194" t="s">
        <v>89</v>
      </c>
      <c r="N5194" t="s">
        <v>33</v>
      </c>
      <c r="R5194" t="str">
        <f t="shared" ca="1" si="81"/>
        <v>Ravi</v>
      </c>
      <c r="S5194" t="str">
        <f>IFERROR(TEXT(DATEVALUE(LEFT(Table1[[#This Row],[Date of Purchase]],10)), "MMMM"), TEXT(Table1[[#This Row],[Date of Purchase]], "MMMM"))</f>
        <v>February</v>
      </c>
      <c r="T5194" t="str">
        <f>IF(OR(
  AND(Table1[[#This Row],[Ticket Priority]]="Critical", Table1[[#This Row],[Ticket Status]]&lt;&gt;"Closed"),
  AND(Table1[[#This Row],[Ticket Priority]]="High", Table1[[#This Row],[Ticket Status]]="Open")
), "Yes", "No")</f>
        <v>Yes</v>
      </c>
      <c r="U5194" s="4" t="str">
        <f>IF(Table1[[#This Row],[Ticket Status]]="Closed","Yes","No")</f>
        <v>No</v>
      </c>
      <c r="V5194" s="4" t="str">
        <f>IF(Table1[[#This Row],[Ticket Status]]="Pending Customer Response","Yes","No")</f>
        <v>No</v>
      </c>
      <c r="W5194" s="5">
        <f ca="1">COUNTIFS(Table1[Agent_name],Table1[[#This Row],[Agent_name]],Table1[Month],Table1[[#This Row],[Month]])/160</f>
        <v>0.61250000000000004</v>
      </c>
    </row>
    <row r="5195" spans="1:23" x14ac:dyDescent="0.25">
      <c r="A5195">
        <v>5194</v>
      </c>
      <c r="B5195" t="s">
        <v>16892</v>
      </c>
      <c r="C5195" t="s">
        <v>16893</v>
      </c>
      <c r="D5195">
        <v>46</v>
      </c>
      <c r="E5195" t="s">
        <v>58</v>
      </c>
      <c r="F5195" t="s">
        <v>65</v>
      </c>
      <c r="G5195" s="1">
        <v>44205</v>
      </c>
      <c r="H5195" t="s">
        <v>66</v>
      </c>
      <c r="I5195" t="s">
        <v>46</v>
      </c>
      <c r="J5195" s="3" t="s">
        <v>16894</v>
      </c>
      <c r="K5195" t="s">
        <v>62</v>
      </c>
      <c r="M5195" t="s">
        <v>89</v>
      </c>
      <c r="N5195" t="s">
        <v>55</v>
      </c>
      <c r="R5195" t="str">
        <f t="shared" ca="1" si="81"/>
        <v>Meera</v>
      </c>
      <c r="S5195" t="str">
        <f>IFERROR(TEXT(DATEVALUE(LEFT(Table1[[#This Row],[Date of Purchase]],10)), "MMMM"), TEXT(Table1[[#This Row],[Date of Purchase]], "MMMM"))</f>
        <v>January</v>
      </c>
      <c r="T5195" t="str">
        <f>IF(OR(
  AND(Table1[[#This Row],[Ticket Priority]]="Critical", Table1[[#This Row],[Ticket Status]]&lt;&gt;"Closed"),
  AND(Table1[[#This Row],[Ticket Priority]]="High", Table1[[#This Row],[Ticket Status]]="Open")
), "Yes", "No")</f>
        <v>Yes</v>
      </c>
      <c r="U5195" s="4" t="str">
        <f>IF(Table1[[#This Row],[Ticket Status]]="Closed","Yes","No")</f>
        <v>No</v>
      </c>
      <c r="V5195" s="4" t="str">
        <f>IF(Table1[[#This Row],[Ticket Status]]="Pending Customer Response","Yes","No")</f>
        <v>No</v>
      </c>
      <c r="W5195" s="5">
        <f ca="1">COUNTIFS(Table1[Agent_name],Table1[[#This Row],[Agent_name]],Table1[Month],Table1[[#This Row],[Month]])/160</f>
        <v>0.21875</v>
      </c>
    </row>
    <row r="5196" spans="1:23" x14ac:dyDescent="0.25">
      <c r="A5196">
        <v>5195</v>
      </c>
      <c r="B5196" t="s">
        <v>16895</v>
      </c>
      <c r="C5196" t="s">
        <v>16896</v>
      </c>
      <c r="D5196">
        <v>22</v>
      </c>
      <c r="E5196" t="s">
        <v>29</v>
      </c>
      <c r="F5196" t="s">
        <v>51</v>
      </c>
      <c r="G5196" s="1">
        <v>44369</v>
      </c>
      <c r="H5196" t="s">
        <v>45</v>
      </c>
      <c r="I5196" t="s">
        <v>22</v>
      </c>
      <c r="J5196" s="3" t="s">
        <v>16897</v>
      </c>
      <c r="K5196" t="s">
        <v>62</v>
      </c>
      <c r="M5196" t="s">
        <v>89</v>
      </c>
      <c r="N5196" t="s">
        <v>26</v>
      </c>
      <c r="R5196" t="str">
        <f t="shared" ca="1" si="81"/>
        <v>Rahul</v>
      </c>
      <c r="S5196" t="str">
        <f>IFERROR(TEXT(DATEVALUE(LEFT(Table1[[#This Row],[Date of Purchase]],10)), "MMMM"), TEXT(Table1[[#This Row],[Date of Purchase]], "MMMM"))</f>
        <v>June</v>
      </c>
      <c r="T5196" t="str">
        <f>IF(OR(
  AND(Table1[[#This Row],[Ticket Priority]]="Critical", Table1[[#This Row],[Ticket Status]]&lt;&gt;"Closed"),
  AND(Table1[[#This Row],[Ticket Priority]]="High", Table1[[#This Row],[Ticket Status]]="Open")
), "Yes", "No")</f>
        <v>Yes</v>
      </c>
      <c r="U5196" s="4" t="str">
        <f>IF(Table1[[#This Row],[Ticket Status]]="Closed","Yes","No")</f>
        <v>No</v>
      </c>
      <c r="V5196" s="4" t="str">
        <f>IF(Table1[[#This Row],[Ticket Status]]="Pending Customer Response","Yes","No")</f>
        <v>No</v>
      </c>
      <c r="W5196" s="5">
        <f ca="1">COUNTIFS(Table1[Agent_name],Table1[[#This Row],[Agent_name]],Table1[Month],Table1[[#This Row],[Month]])/160</f>
        <v>0.22500000000000001</v>
      </c>
    </row>
    <row r="5197" spans="1:23" x14ac:dyDescent="0.25">
      <c r="A5197">
        <v>5196</v>
      </c>
      <c r="B5197" t="s">
        <v>16898</v>
      </c>
      <c r="C5197" t="s">
        <v>16899</v>
      </c>
      <c r="D5197">
        <v>63</v>
      </c>
      <c r="E5197" t="s">
        <v>29</v>
      </c>
      <c r="F5197" t="s">
        <v>421</v>
      </c>
      <c r="G5197" s="1">
        <v>44330</v>
      </c>
      <c r="H5197" t="s">
        <v>67</v>
      </c>
      <c r="I5197" t="s">
        <v>59</v>
      </c>
      <c r="J5197" s="3" t="s">
        <v>16900</v>
      </c>
      <c r="K5197" t="s">
        <v>39</v>
      </c>
      <c r="L5197" t="s">
        <v>16901</v>
      </c>
      <c r="M5197" t="s">
        <v>41</v>
      </c>
      <c r="N5197" t="s">
        <v>26</v>
      </c>
      <c r="O5197" s="2">
        <v>45078.744351851848</v>
      </c>
      <c r="P5197" s="2">
        <v>45078.201990740738</v>
      </c>
      <c r="Q5197">
        <v>1</v>
      </c>
      <c r="R5197" t="str">
        <f t="shared" ca="1" si="81"/>
        <v>Sara</v>
      </c>
      <c r="S5197" t="str">
        <f>IFERROR(TEXT(DATEVALUE(LEFT(Table1[[#This Row],[Date of Purchase]],10)), "MMMM"), TEXT(Table1[[#This Row],[Date of Purchase]], "MMMM"))</f>
        <v>May</v>
      </c>
      <c r="T5197" t="str">
        <f>IF(OR(
  AND(Table1[[#This Row],[Ticket Priority]]="Critical", Table1[[#This Row],[Ticket Status]]&lt;&gt;"Closed"),
  AND(Table1[[#This Row],[Ticket Priority]]="High", Table1[[#This Row],[Ticket Status]]="Open")
), "Yes", "No")</f>
        <v>No</v>
      </c>
      <c r="U5197" s="4" t="str">
        <f>IF(Table1[[#This Row],[Ticket Status]]="Closed","Yes","No")</f>
        <v>Yes</v>
      </c>
      <c r="V5197" s="4" t="str">
        <f>IF(Table1[[#This Row],[Ticket Status]]="Pending Customer Response","Yes","No")</f>
        <v>No</v>
      </c>
      <c r="W5197" s="5">
        <f ca="1">COUNTIFS(Table1[Agent_name],Table1[[#This Row],[Agent_name]],Table1[Month],Table1[[#This Row],[Month]])/160</f>
        <v>0.64375000000000004</v>
      </c>
    </row>
    <row r="5198" spans="1:23" x14ac:dyDescent="0.25">
      <c r="A5198">
        <v>5197</v>
      </c>
      <c r="B5198" t="s">
        <v>16902</v>
      </c>
      <c r="C5198" t="s">
        <v>16903</v>
      </c>
      <c r="D5198">
        <v>51</v>
      </c>
      <c r="E5198" t="s">
        <v>29</v>
      </c>
      <c r="F5198" t="s">
        <v>456</v>
      </c>
      <c r="G5198" s="1">
        <v>44219</v>
      </c>
      <c r="H5198" t="s">
        <v>21</v>
      </c>
      <c r="I5198" t="s">
        <v>113</v>
      </c>
      <c r="J5198" s="3" t="s">
        <v>16904</v>
      </c>
      <c r="K5198" t="s">
        <v>39</v>
      </c>
      <c r="L5198" t="s">
        <v>16905</v>
      </c>
      <c r="M5198" t="s">
        <v>143</v>
      </c>
      <c r="N5198" t="s">
        <v>83</v>
      </c>
      <c r="O5198" s="2">
        <v>45078.612407407411</v>
      </c>
      <c r="P5198" s="2">
        <v>45078.483935185184</v>
      </c>
      <c r="Q5198">
        <v>4</v>
      </c>
      <c r="R5198" t="str">
        <f t="shared" ca="1" si="81"/>
        <v>Ravi</v>
      </c>
      <c r="S5198" t="str">
        <f>IFERROR(TEXT(DATEVALUE(LEFT(Table1[[#This Row],[Date of Purchase]],10)), "MMMM"), TEXT(Table1[[#This Row],[Date of Purchase]], "MMMM"))</f>
        <v>January</v>
      </c>
      <c r="T5198" t="str">
        <f>IF(OR(
  AND(Table1[[#This Row],[Ticket Priority]]="Critical", Table1[[#This Row],[Ticket Status]]&lt;&gt;"Closed"),
  AND(Table1[[#This Row],[Ticket Priority]]="High", Table1[[#This Row],[Ticket Status]]="Open")
), "Yes", "No")</f>
        <v>No</v>
      </c>
      <c r="U5198" s="4" t="str">
        <f>IF(Table1[[#This Row],[Ticket Status]]="Closed","Yes","No")</f>
        <v>Yes</v>
      </c>
      <c r="V5198" s="4" t="str">
        <f>IF(Table1[[#This Row],[Ticket Status]]="Pending Customer Response","Yes","No")</f>
        <v>No</v>
      </c>
      <c r="W5198" s="5">
        <f ca="1">COUNTIFS(Table1[Agent_name],Table1[[#This Row],[Agent_name]],Table1[Month],Table1[[#This Row],[Month]])/160</f>
        <v>0.74375000000000002</v>
      </c>
    </row>
    <row r="5199" spans="1:23" x14ac:dyDescent="0.25">
      <c r="A5199">
        <v>5198</v>
      </c>
      <c r="B5199" t="s">
        <v>16906</v>
      </c>
      <c r="C5199" t="s">
        <v>16907</v>
      </c>
      <c r="D5199">
        <v>35</v>
      </c>
      <c r="E5199" t="s">
        <v>19</v>
      </c>
      <c r="F5199" t="s">
        <v>51</v>
      </c>
      <c r="G5199" s="1">
        <v>43874</v>
      </c>
      <c r="H5199" t="s">
        <v>67</v>
      </c>
      <c r="I5199" t="s">
        <v>60</v>
      </c>
      <c r="J5199" s="3" t="s">
        <v>16908</v>
      </c>
      <c r="K5199" t="s">
        <v>24</v>
      </c>
      <c r="M5199" t="s">
        <v>89</v>
      </c>
      <c r="N5199" t="s">
        <v>26</v>
      </c>
      <c r="O5199" s="2">
        <v>45078.862430555557</v>
      </c>
      <c r="R5199" t="str">
        <f t="shared" ca="1" si="81"/>
        <v>Divya</v>
      </c>
      <c r="S5199" t="str">
        <f>IFERROR(TEXT(DATEVALUE(LEFT(Table1[[#This Row],[Date of Purchase]],10)), "MMMM"), TEXT(Table1[[#This Row],[Date of Purchase]], "MMMM"))</f>
        <v>February</v>
      </c>
      <c r="T5199" t="str">
        <f>IF(OR(
  AND(Table1[[#This Row],[Ticket Priority]]="Critical", Table1[[#This Row],[Ticket Status]]&lt;&gt;"Closed"),
  AND(Table1[[#This Row],[Ticket Priority]]="High", Table1[[#This Row],[Ticket Status]]="Open")
), "Yes", "No")</f>
        <v>No</v>
      </c>
      <c r="U5199" s="4" t="str">
        <f>IF(Table1[[#This Row],[Ticket Status]]="Closed","Yes","No")</f>
        <v>No</v>
      </c>
      <c r="V5199" s="4" t="str">
        <f>IF(Table1[[#This Row],[Ticket Status]]="Pending Customer Response","Yes","No")</f>
        <v>Yes</v>
      </c>
      <c r="W5199" s="5">
        <f ca="1">COUNTIFS(Table1[Agent_name],Table1[[#This Row],[Agent_name]],Table1[Month],Table1[[#This Row],[Month]])/160</f>
        <v>0.25624999999999998</v>
      </c>
    </row>
    <row r="5200" spans="1:23" x14ac:dyDescent="0.25">
      <c r="A5200">
        <v>5199</v>
      </c>
      <c r="B5200" t="s">
        <v>16909</v>
      </c>
      <c r="C5200" t="s">
        <v>16910</v>
      </c>
      <c r="D5200">
        <v>45</v>
      </c>
      <c r="E5200" t="s">
        <v>58</v>
      </c>
      <c r="F5200" t="s">
        <v>219</v>
      </c>
      <c r="G5200" s="1">
        <v>43851</v>
      </c>
      <c r="H5200" t="s">
        <v>21</v>
      </c>
      <c r="I5200" t="s">
        <v>141</v>
      </c>
      <c r="J5200" s="3" t="s">
        <v>16911</v>
      </c>
      <c r="K5200" t="s">
        <v>24</v>
      </c>
      <c r="M5200" t="s">
        <v>41</v>
      </c>
      <c r="N5200" t="s">
        <v>33</v>
      </c>
      <c r="O5200" s="2">
        <v>45078.987442129626</v>
      </c>
      <c r="R5200" t="str">
        <f t="shared" ca="1" si="81"/>
        <v>Aisha</v>
      </c>
      <c r="S5200" t="str">
        <f>IFERROR(TEXT(DATEVALUE(LEFT(Table1[[#This Row],[Date of Purchase]],10)), "MMMM"), TEXT(Table1[[#This Row],[Date of Purchase]], "MMMM"))</f>
        <v>January</v>
      </c>
      <c r="T5200" t="str">
        <f>IF(OR(
  AND(Table1[[#This Row],[Ticket Priority]]="Critical", Table1[[#This Row],[Ticket Status]]&lt;&gt;"Closed"),
  AND(Table1[[#This Row],[Ticket Priority]]="High", Table1[[#This Row],[Ticket Status]]="Open")
), "Yes", "No")</f>
        <v>No</v>
      </c>
      <c r="U5200" s="4" t="str">
        <f>IF(Table1[[#This Row],[Ticket Status]]="Closed","Yes","No")</f>
        <v>No</v>
      </c>
      <c r="V5200" s="4" t="str">
        <f>IF(Table1[[#This Row],[Ticket Status]]="Pending Customer Response","Yes","No")</f>
        <v>Yes</v>
      </c>
      <c r="W5200" s="5">
        <f ca="1">COUNTIFS(Table1[Agent_name],Table1[[#This Row],[Agent_name]],Table1[Month],Table1[[#This Row],[Month]])/160</f>
        <v>0.83125000000000004</v>
      </c>
    </row>
    <row r="5201" spans="1:23" x14ac:dyDescent="0.25">
      <c r="A5201">
        <v>5200</v>
      </c>
      <c r="B5201" t="s">
        <v>16912</v>
      </c>
      <c r="C5201" t="s">
        <v>16913</v>
      </c>
      <c r="D5201">
        <v>60</v>
      </c>
      <c r="E5201" t="s">
        <v>29</v>
      </c>
      <c r="F5201" t="s">
        <v>125</v>
      </c>
      <c r="G5201" s="1">
        <v>44499</v>
      </c>
      <c r="H5201" t="s">
        <v>59</v>
      </c>
      <c r="I5201" t="s">
        <v>99</v>
      </c>
      <c r="J5201" s="3" t="s">
        <v>16914</v>
      </c>
      <c r="K5201" t="s">
        <v>62</v>
      </c>
      <c r="M5201" t="s">
        <v>89</v>
      </c>
      <c r="N5201" t="s">
        <v>83</v>
      </c>
      <c r="R5201" t="str">
        <f t="shared" ca="1" si="81"/>
        <v>Ravi</v>
      </c>
      <c r="S5201" t="str">
        <f>IFERROR(TEXT(DATEVALUE(LEFT(Table1[[#This Row],[Date of Purchase]],10)), "MMMM"), TEXT(Table1[[#This Row],[Date of Purchase]], "MMMM"))</f>
        <v>October</v>
      </c>
      <c r="T5201" t="str">
        <f>IF(OR(
  AND(Table1[[#This Row],[Ticket Priority]]="Critical", Table1[[#This Row],[Ticket Status]]&lt;&gt;"Closed"),
  AND(Table1[[#This Row],[Ticket Priority]]="High", Table1[[#This Row],[Ticket Status]]="Open")
), "Yes", "No")</f>
        <v>Yes</v>
      </c>
      <c r="U5201" s="4" t="str">
        <f>IF(Table1[[#This Row],[Ticket Status]]="Closed","Yes","No")</f>
        <v>No</v>
      </c>
      <c r="V5201" s="4" t="str">
        <f>IF(Table1[[#This Row],[Ticket Status]]="Pending Customer Response","Yes","No")</f>
        <v>No</v>
      </c>
      <c r="W5201" s="5">
        <f ca="1">COUNTIFS(Table1[Agent_name],Table1[[#This Row],[Agent_name]],Table1[Month],Table1[[#This Row],[Month]])/160</f>
        <v>0.58125000000000004</v>
      </c>
    </row>
    <row r="5202" spans="1:23" x14ac:dyDescent="0.25">
      <c r="A5202">
        <v>5201</v>
      </c>
      <c r="B5202" t="s">
        <v>16915</v>
      </c>
      <c r="C5202" t="s">
        <v>16916</v>
      </c>
      <c r="D5202">
        <v>18</v>
      </c>
      <c r="E5202" t="s">
        <v>29</v>
      </c>
      <c r="F5202" t="s">
        <v>223</v>
      </c>
      <c r="G5202" s="1">
        <v>44038</v>
      </c>
      <c r="H5202" t="s">
        <v>59</v>
      </c>
      <c r="I5202" t="s">
        <v>37</v>
      </c>
      <c r="J5202" s="3" t="s">
        <v>845</v>
      </c>
      <c r="K5202" t="s">
        <v>24</v>
      </c>
      <c r="M5202" t="s">
        <v>89</v>
      </c>
      <c r="N5202" t="s">
        <v>55</v>
      </c>
      <c r="O5202" s="2">
        <v>45078.926342592589</v>
      </c>
      <c r="R5202" t="str">
        <f t="shared" ca="1" si="81"/>
        <v>Priya</v>
      </c>
      <c r="S5202" t="str">
        <f>IFERROR(TEXT(DATEVALUE(LEFT(Table1[[#This Row],[Date of Purchase]],10)), "MMMM"), TEXT(Table1[[#This Row],[Date of Purchase]], "MMMM"))</f>
        <v>July</v>
      </c>
      <c r="T5202" t="str">
        <f>IF(OR(
  AND(Table1[[#This Row],[Ticket Priority]]="Critical", Table1[[#This Row],[Ticket Status]]&lt;&gt;"Closed"),
  AND(Table1[[#This Row],[Ticket Priority]]="High", Table1[[#This Row],[Ticket Status]]="Open")
), "Yes", "No")</f>
        <v>No</v>
      </c>
      <c r="U5202" s="4" t="str">
        <f>IF(Table1[[#This Row],[Ticket Status]]="Closed","Yes","No")</f>
        <v>No</v>
      </c>
      <c r="V5202" s="4" t="str">
        <f>IF(Table1[[#This Row],[Ticket Status]]="Pending Customer Response","Yes","No")</f>
        <v>Yes</v>
      </c>
      <c r="W5202" s="5">
        <f ca="1">COUNTIFS(Table1[Agent_name],Table1[[#This Row],[Agent_name]],Table1[Month],Table1[[#This Row],[Month]])/160</f>
        <v>0.45</v>
      </c>
    </row>
    <row r="5203" spans="1:23" x14ac:dyDescent="0.25">
      <c r="A5203">
        <v>5202</v>
      </c>
      <c r="B5203" t="s">
        <v>16917</v>
      </c>
      <c r="C5203" t="s">
        <v>16918</v>
      </c>
      <c r="D5203">
        <v>65</v>
      </c>
      <c r="E5203" t="s">
        <v>29</v>
      </c>
      <c r="F5203" t="s">
        <v>20</v>
      </c>
      <c r="G5203" s="1">
        <v>44412</v>
      </c>
      <c r="H5203" t="s">
        <v>21</v>
      </c>
      <c r="I5203" t="s">
        <v>22</v>
      </c>
      <c r="J5203" s="3" t="s">
        <v>2680</v>
      </c>
      <c r="K5203" t="s">
        <v>62</v>
      </c>
      <c r="M5203" t="s">
        <v>25</v>
      </c>
      <c r="N5203" t="s">
        <v>33</v>
      </c>
      <c r="R5203" t="str">
        <f t="shared" ca="1" si="81"/>
        <v>Mohit</v>
      </c>
      <c r="S5203" t="str">
        <f>IFERROR(TEXT(DATEVALUE(LEFT(Table1[[#This Row],[Date of Purchase]],10)), "MMMM"), TEXT(Table1[[#This Row],[Date of Purchase]], "MMMM"))</f>
        <v>August</v>
      </c>
      <c r="T5203" t="str">
        <f>IF(OR(
  AND(Table1[[#This Row],[Ticket Priority]]="Critical", Table1[[#This Row],[Ticket Status]]&lt;&gt;"Closed"),
  AND(Table1[[#This Row],[Ticket Priority]]="High", Table1[[#This Row],[Ticket Status]]="Open")
), "Yes", "No")</f>
        <v>Yes</v>
      </c>
      <c r="U5203" s="4" t="str">
        <f>IF(Table1[[#This Row],[Ticket Status]]="Closed","Yes","No")</f>
        <v>No</v>
      </c>
      <c r="V5203" s="4" t="str">
        <f>IF(Table1[[#This Row],[Ticket Status]]="Pending Customer Response","Yes","No")</f>
        <v>No</v>
      </c>
      <c r="W5203" s="5">
        <f ca="1">COUNTIFS(Table1[Agent_name],Table1[[#This Row],[Agent_name]],Table1[Month],Table1[[#This Row],[Month]])/160</f>
        <v>0.46250000000000002</v>
      </c>
    </row>
    <row r="5204" spans="1:23" x14ac:dyDescent="0.25">
      <c r="A5204">
        <v>5203</v>
      </c>
      <c r="B5204" t="s">
        <v>16919</v>
      </c>
      <c r="C5204" t="s">
        <v>16920</v>
      </c>
      <c r="D5204">
        <v>65</v>
      </c>
      <c r="E5204" t="s">
        <v>19</v>
      </c>
      <c r="F5204" t="s">
        <v>249</v>
      </c>
      <c r="G5204" s="1">
        <v>44070</v>
      </c>
      <c r="H5204" t="s">
        <v>67</v>
      </c>
      <c r="I5204" t="s">
        <v>72</v>
      </c>
      <c r="J5204" s="3" t="s">
        <v>16921</v>
      </c>
      <c r="K5204" t="s">
        <v>39</v>
      </c>
      <c r="L5204" t="s">
        <v>16922</v>
      </c>
      <c r="M5204" t="s">
        <v>143</v>
      </c>
      <c r="N5204" t="s">
        <v>55</v>
      </c>
      <c r="O5204" s="2">
        <v>45078.396504629629</v>
      </c>
      <c r="P5204" s="2">
        <v>45078.886782407404</v>
      </c>
      <c r="Q5204">
        <v>3</v>
      </c>
      <c r="R5204" t="str">
        <f t="shared" ca="1" si="81"/>
        <v>Sara</v>
      </c>
      <c r="S5204" t="str">
        <f>IFERROR(TEXT(DATEVALUE(LEFT(Table1[[#This Row],[Date of Purchase]],10)), "MMMM"), TEXT(Table1[[#This Row],[Date of Purchase]], "MMMM"))</f>
        <v>August</v>
      </c>
      <c r="T5204" t="str">
        <f>IF(OR(
  AND(Table1[[#This Row],[Ticket Priority]]="Critical", Table1[[#This Row],[Ticket Status]]&lt;&gt;"Closed"),
  AND(Table1[[#This Row],[Ticket Priority]]="High", Table1[[#This Row],[Ticket Status]]="Open")
), "Yes", "No")</f>
        <v>No</v>
      </c>
      <c r="U5204" s="4" t="str">
        <f>IF(Table1[[#This Row],[Ticket Status]]="Closed","Yes","No")</f>
        <v>Yes</v>
      </c>
      <c r="V5204" s="4" t="str">
        <f>IF(Table1[[#This Row],[Ticket Status]]="Pending Customer Response","Yes","No")</f>
        <v>No</v>
      </c>
      <c r="W5204" s="5">
        <f ca="1">COUNTIFS(Table1[Agent_name],Table1[[#This Row],[Agent_name]],Table1[Month],Table1[[#This Row],[Month]])/160</f>
        <v>0.8</v>
      </c>
    </row>
    <row r="5205" spans="1:23" x14ac:dyDescent="0.25">
      <c r="A5205">
        <v>5204</v>
      </c>
      <c r="B5205" t="s">
        <v>16923</v>
      </c>
      <c r="C5205" t="s">
        <v>16924</v>
      </c>
      <c r="D5205">
        <v>36</v>
      </c>
      <c r="E5205" t="s">
        <v>19</v>
      </c>
      <c r="F5205" t="s">
        <v>173</v>
      </c>
      <c r="G5205" s="1">
        <v>43974</v>
      </c>
      <c r="H5205" t="s">
        <v>67</v>
      </c>
      <c r="I5205" t="s">
        <v>46</v>
      </c>
      <c r="J5205" s="3" t="s">
        <v>16925</v>
      </c>
      <c r="K5205" t="s">
        <v>39</v>
      </c>
      <c r="L5205" t="s">
        <v>16926</v>
      </c>
      <c r="M5205" t="s">
        <v>143</v>
      </c>
      <c r="N5205" t="s">
        <v>26</v>
      </c>
      <c r="O5205" s="2">
        <v>45078.923611111109</v>
      </c>
      <c r="P5205" s="2">
        <v>45078.494444444441</v>
      </c>
      <c r="Q5205">
        <v>5</v>
      </c>
      <c r="R5205" t="str">
        <f t="shared" ca="1" si="81"/>
        <v>Rahul</v>
      </c>
      <c r="S5205" t="str">
        <f>IFERROR(TEXT(DATEVALUE(LEFT(Table1[[#This Row],[Date of Purchase]],10)), "MMMM"), TEXT(Table1[[#This Row],[Date of Purchase]], "MMMM"))</f>
        <v>May</v>
      </c>
      <c r="T5205" t="str">
        <f>IF(OR(
  AND(Table1[[#This Row],[Ticket Priority]]="Critical", Table1[[#This Row],[Ticket Status]]&lt;&gt;"Closed"),
  AND(Table1[[#This Row],[Ticket Priority]]="High", Table1[[#This Row],[Ticket Status]]="Open")
), "Yes", "No")</f>
        <v>No</v>
      </c>
      <c r="U5205" s="4" t="str">
        <f>IF(Table1[[#This Row],[Ticket Status]]="Closed","Yes","No")</f>
        <v>Yes</v>
      </c>
      <c r="V5205" s="4" t="str">
        <f>IF(Table1[[#This Row],[Ticket Status]]="Pending Customer Response","Yes","No")</f>
        <v>No</v>
      </c>
      <c r="W5205" s="5">
        <f ca="1">COUNTIFS(Table1[Agent_name],Table1[[#This Row],[Agent_name]],Table1[Month],Table1[[#This Row],[Month]])/160</f>
        <v>0.17499999999999999</v>
      </c>
    </row>
    <row r="5206" spans="1:23" x14ac:dyDescent="0.25">
      <c r="A5206">
        <v>5205</v>
      </c>
      <c r="B5206" t="s">
        <v>16927</v>
      </c>
      <c r="C5206" t="s">
        <v>16928</v>
      </c>
      <c r="D5206">
        <v>28</v>
      </c>
      <c r="E5206" t="s">
        <v>29</v>
      </c>
      <c r="F5206" t="s">
        <v>36</v>
      </c>
      <c r="G5206" s="1">
        <v>44158</v>
      </c>
      <c r="H5206" t="s">
        <v>59</v>
      </c>
      <c r="I5206" t="s">
        <v>59</v>
      </c>
      <c r="J5206" s="3" t="s">
        <v>16929</v>
      </c>
      <c r="K5206" t="s">
        <v>62</v>
      </c>
      <c r="M5206" t="s">
        <v>143</v>
      </c>
      <c r="N5206" t="s">
        <v>33</v>
      </c>
      <c r="R5206" t="str">
        <f t="shared" ca="1" si="81"/>
        <v>Priya</v>
      </c>
      <c r="S5206" t="str">
        <f>IFERROR(TEXT(DATEVALUE(LEFT(Table1[[#This Row],[Date of Purchase]],10)), "MMMM"), TEXT(Table1[[#This Row],[Date of Purchase]], "MMMM"))</f>
        <v>November</v>
      </c>
      <c r="T5206" t="str">
        <f>IF(OR(
  AND(Table1[[#This Row],[Ticket Priority]]="Critical", Table1[[#This Row],[Ticket Status]]&lt;&gt;"Closed"),
  AND(Table1[[#This Row],[Ticket Priority]]="High", Table1[[#This Row],[Ticket Status]]="Open")
), "Yes", "No")</f>
        <v>No</v>
      </c>
      <c r="U5206" s="4" t="str">
        <f>IF(Table1[[#This Row],[Ticket Status]]="Closed","Yes","No")</f>
        <v>No</v>
      </c>
      <c r="V5206" s="4" t="str">
        <f>IF(Table1[[#This Row],[Ticket Status]]="Pending Customer Response","Yes","No")</f>
        <v>No</v>
      </c>
      <c r="W5206" s="5">
        <f ca="1">COUNTIFS(Table1[Agent_name],Table1[[#This Row],[Agent_name]],Table1[Month],Table1[[#This Row],[Month]])/160</f>
        <v>0.41249999999999998</v>
      </c>
    </row>
    <row r="5207" spans="1:23" x14ac:dyDescent="0.25">
      <c r="A5207">
        <v>5206</v>
      </c>
      <c r="B5207" t="s">
        <v>16930</v>
      </c>
      <c r="C5207" t="s">
        <v>16931</v>
      </c>
      <c r="D5207">
        <v>26</v>
      </c>
      <c r="E5207" t="s">
        <v>29</v>
      </c>
      <c r="F5207" t="s">
        <v>249</v>
      </c>
      <c r="G5207" s="1">
        <v>44297</v>
      </c>
      <c r="H5207" t="s">
        <v>67</v>
      </c>
      <c r="I5207" t="s">
        <v>52</v>
      </c>
      <c r="J5207" s="3" t="s">
        <v>16932</v>
      </c>
      <c r="K5207" t="s">
        <v>62</v>
      </c>
      <c r="M5207" t="s">
        <v>143</v>
      </c>
      <c r="N5207" t="s">
        <v>83</v>
      </c>
      <c r="R5207" t="str">
        <f t="shared" ca="1" si="81"/>
        <v>Arjun</v>
      </c>
      <c r="S5207" t="str">
        <f>IFERROR(TEXT(DATEVALUE(LEFT(Table1[[#This Row],[Date of Purchase]],10)), "MMMM"), TEXT(Table1[[#This Row],[Date of Purchase]], "MMMM"))</f>
        <v>April</v>
      </c>
      <c r="T5207" t="str">
        <f>IF(OR(
  AND(Table1[[#This Row],[Ticket Priority]]="Critical", Table1[[#This Row],[Ticket Status]]&lt;&gt;"Closed"),
  AND(Table1[[#This Row],[Ticket Priority]]="High", Table1[[#This Row],[Ticket Status]]="Open")
), "Yes", "No")</f>
        <v>No</v>
      </c>
      <c r="U5207" s="4" t="str">
        <f>IF(Table1[[#This Row],[Ticket Status]]="Closed","Yes","No")</f>
        <v>No</v>
      </c>
      <c r="V5207" s="4" t="str">
        <f>IF(Table1[[#This Row],[Ticket Status]]="Pending Customer Response","Yes","No")</f>
        <v>No</v>
      </c>
      <c r="W5207" s="5">
        <f ca="1">COUNTIFS(Table1[Agent_name],Table1[[#This Row],[Agent_name]],Table1[Month],Table1[[#This Row],[Month]])/160</f>
        <v>0.18124999999999999</v>
      </c>
    </row>
    <row r="5208" spans="1:23" x14ac:dyDescent="0.25">
      <c r="A5208">
        <v>5207</v>
      </c>
      <c r="B5208" t="s">
        <v>16933</v>
      </c>
      <c r="C5208" t="s">
        <v>16934</v>
      </c>
      <c r="D5208">
        <v>50</v>
      </c>
      <c r="E5208" t="s">
        <v>58</v>
      </c>
      <c r="F5208" t="s">
        <v>286</v>
      </c>
      <c r="G5208" s="1">
        <v>44111</v>
      </c>
      <c r="H5208" t="s">
        <v>66</v>
      </c>
      <c r="I5208" t="s">
        <v>99</v>
      </c>
      <c r="J5208" s="3" t="s">
        <v>16935</v>
      </c>
      <c r="K5208" t="s">
        <v>62</v>
      </c>
      <c r="M5208" t="s">
        <v>143</v>
      </c>
      <c r="N5208" t="s">
        <v>55</v>
      </c>
      <c r="R5208" t="str">
        <f t="shared" ca="1" si="81"/>
        <v>Rahul</v>
      </c>
      <c r="S5208" t="str">
        <f>IFERROR(TEXT(DATEVALUE(LEFT(Table1[[#This Row],[Date of Purchase]],10)), "MMMM"), TEXT(Table1[[#This Row],[Date of Purchase]], "MMMM"))</f>
        <v>October</v>
      </c>
      <c r="T5208" t="str">
        <f>IF(OR(
  AND(Table1[[#This Row],[Ticket Priority]]="Critical", Table1[[#This Row],[Ticket Status]]&lt;&gt;"Closed"),
  AND(Table1[[#This Row],[Ticket Priority]]="High", Table1[[#This Row],[Ticket Status]]="Open")
), "Yes", "No")</f>
        <v>No</v>
      </c>
      <c r="U5208" s="4" t="str">
        <f>IF(Table1[[#This Row],[Ticket Status]]="Closed","Yes","No")</f>
        <v>No</v>
      </c>
      <c r="V5208" s="4" t="str">
        <f>IF(Table1[[#This Row],[Ticket Status]]="Pending Customer Response","Yes","No")</f>
        <v>No</v>
      </c>
      <c r="W5208" s="5">
        <f ca="1">COUNTIFS(Table1[Agent_name],Table1[[#This Row],[Agent_name]],Table1[Month],Table1[[#This Row],[Month]])/160</f>
        <v>0.23125000000000001</v>
      </c>
    </row>
    <row r="5209" spans="1:23" x14ac:dyDescent="0.25">
      <c r="A5209">
        <v>5208</v>
      </c>
      <c r="B5209" t="s">
        <v>16936</v>
      </c>
      <c r="C5209" t="s">
        <v>16937</v>
      </c>
      <c r="D5209">
        <v>33</v>
      </c>
      <c r="E5209" t="s">
        <v>19</v>
      </c>
      <c r="F5209" t="s">
        <v>383</v>
      </c>
      <c r="G5209" s="1">
        <v>44025</v>
      </c>
      <c r="H5209" t="s">
        <v>59</v>
      </c>
      <c r="I5209" t="s">
        <v>93</v>
      </c>
      <c r="J5209" s="3" t="s">
        <v>985</v>
      </c>
      <c r="K5209" t="s">
        <v>62</v>
      </c>
      <c r="M5209" t="s">
        <v>25</v>
      </c>
      <c r="N5209" t="s">
        <v>26</v>
      </c>
      <c r="R5209" t="str">
        <f t="shared" ca="1" si="81"/>
        <v>Aisha</v>
      </c>
      <c r="S5209" t="str">
        <f>IFERROR(TEXT(DATEVALUE(LEFT(Table1[[#This Row],[Date of Purchase]],10)), "MMMM"), TEXT(Table1[[#This Row],[Date of Purchase]], "MMMM"))</f>
        <v>July</v>
      </c>
      <c r="T5209" t="str">
        <f>IF(OR(
  AND(Table1[[#This Row],[Ticket Priority]]="Critical", Table1[[#This Row],[Ticket Status]]&lt;&gt;"Closed"),
  AND(Table1[[#This Row],[Ticket Priority]]="High", Table1[[#This Row],[Ticket Status]]="Open")
), "Yes", "No")</f>
        <v>Yes</v>
      </c>
      <c r="U5209" s="4" t="str">
        <f>IF(Table1[[#This Row],[Ticket Status]]="Closed","Yes","No")</f>
        <v>No</v>
      </c>
      <c r="V5209" s="4" t="str">
        <f>IF(Table1[[#This Row],[Ticket Status]]="Pending Customer Response","Yes","No")</f>
        <v>No</v>
      </c>
      <c r="W5209" s="5">
        <f ca="1">COUNTIFS(Table1[Agent_name],Table1[[#This Row],[Agent_name]],Table1[Month],Table1[[#This Row],[Month]])/160</f>
        <v>0.875</v>
      </c>
    </row>
    <row r="5210" spans="1:23" x14ac:dyDescent="0.25">
      <c r="A5210">
        <v>5209</v>
      </c>
      <c r="B5210" t="s">
        <v>16938</v>
      </c>
      <c r="C5210" t="s">
        <v>16939</v>
      </c>
      <c r="D5210">
        <v>26</v>
      </c>
      <c r="E5210" t="s">
        <v>19</v>
      </c>
      <c r="F5210" t="s">
        <v>81</v>
      </c>
      <c r="G5210" s="1">
        <v>44097</v>
      </c>
      <c r="H5210" t="s">
        <v>21</v>
      </c>
      <c r="I5210" t="s">
        <v>46</v>
      </c>
      <c r="J5210" s="3" t="s">
        <v>16940</v>
      </c>
      <c r="K5210" t="s">
        <v>62</v>
      </c>
      <c r="M5210" t="s">
        <v>41</v>
      </c>
      <c r="N5210" t="s">
        <v>26</v>
      </c>
      <c r="R5210" t="str">
        <f t="shared" ca="1" si="81"/>
        <v>Priya</v>
      </c>
      <c r="S5210" t="str">
        <f>IFERROR(TEXT(DATEVALUE(LEFT(Table1[[#This Row],[Date of Purchase]],10)), "MMMM"), TEXT(Table1[[#This Row],[Date of Purchase]], "MMMM"))</f>
        <v>September</v>
      </c>
      <c r="T5210" t="str">
        <f>IF(OR(
  AND(Table1[[#This Row],[Ticket Priority]]="Critical", Table1[[#This Row],[Ticket Status]]&lt;&gt;"Closed"),
  AND(Table1[[#This Row],[Ticket Priority]]="High", Table1[[#This Row],[Ticket Status]]="Open")
), "Yes", "No")</f>
        <v>No</v>
      </c>
      <c r="U5210" s="4" t="str">
        <f>IF(Table1[[#This Row],[Ticket Status]]="Closed","Yes","No")</f>
        <v>No</v>
      </c>
      <c r="V5210" s="4" t="str">
        <f>IF(Table1[[#This Row],[Ticket Status]]="Pending Customer Response","Yes","No")</f>
        <v>No</v>
      </c>
      <c r="W5210" s="5">
        <f ca="1">COUNTIFS(Table1[Agent_name],Table1[[#This Row],[Agent_name]],Table1[Month],Table1[[#This Row],[Month]])/160</f>
        <v>0.53125</v>
      </c>
    </row>
    <row r="5211" spans="1:23" x14ac:dyDescent="0.25">
      <c r="A5211">
        <v>5210</v>
      </c>
      <c r="B5211" t="s">
        <v>16941</v>
      </c>
      <c r="C5211" t="s">
        <v>16942</v>
      </c>
      <c r="D5211">
        <v>41</v>
      </c>
      <c r="E5211" t="s">
        <v>29</v>
      </c>
      <c r="F5211" t="s">
        <v>71</v>
      </c>
      <c r="G5211" s="1">
        <v>44093</v>
      </c>
      <c r="H5211" t="s">
        <v>66</v>
      </c>
      <c r="I5211" t="s">
        <v>72</v>
      </c>
      <c r="J5211" s="3" t="s">
        <v>16943</v>
      </c>
      <c r="K5211" t="s">
        <v>39</v>
      </c>
      <c r="L5211" t="s">
        <v>16944</v>
      </c>
      <c r="M5211" t="s">
        <v>143</v>
      </c>
      <c r="N5211" t="s">
        <v>55</v>
      </c>
      <c r="O5211" s="2">
        <v>45078.7737037037</v>
      </c>
      <c r="P5211" s="2">
        <v>45078.261203703703</v>
      </c>
      <c r="Q5211">
        <v>1</v>
      </c>
      <c r="R5211" t="str">
        <f t="shared" ca="1" si="81"/>
        <v>Mohit</v>
      </c>
      <c r="S5211" t="str">
        <f>IFERROR(TEXT(DATEVALUE(LEFT(Table1[[#This Row],[Date of Purchase]],10)), "MMMM"), TEXT(Table1[[#This Row],[Date of Purchase]], "MMMM"))</f>
        <v>September</v>
      </c>
      <c r="T5211" t="str">
        <f>IF(OR(
  AND(Table1[[#This Row],[Ticket Priority]]="Critical", Table1[[#This Row],[Ticket Status]]&lt;&gt;"Closed"),
  AND(Table1[[#This Row],[Ticket Priority]]="High", Table1[[#This Row],[Ticket Status]]="Open")
), "Yes", "No")</f>
        <v>No</v>
      </c>
      <c r="U5211" s="4" t="str">
        <f>IF(Table1[[#This Row],[Ticket Status]]="Closed","Yes","No")</f>
        <v>Yes</v>
      </c>
      <c r="V5211" s="4" t="str">
        <f>IF(Table1[[#This Row],[Ticket Status]]="Pending Customer Response","Yes","No")</f>
        <v>No</v>
      </c>
      <c r="W5211" s="5">
        <f ca="1">COUNTIFS(Table1[Agent_name],Table1[[#This Row],[Agent_name]],Table1[Month],Table1[[#This Row],[Month]])/160</f>
        <v>0.38124999999999998</v>
      </c>
    </row>
    <row r="5212" spans="1:23" x14ac:dyDescent="0.25">
      <c r="A5212">
        <v>5211</v>
      </c>
      <c r="B5212" t="s">
        <v>16945</v>
      </c>
      <c r="C5212" t="s">
        <v>16946</v>
      </c>
      <c r="D5212">
        <v>60</v>
      </c>
      <c r="E5212" t="s">
        <v>19</v>
      </c>
      <c r="F5212" t="s">
        <v>103</v>
      </c>
      <c r="G5212" s="1">
        <v>44236</v>
      </c>
      <c r="H5212" t="s">
        <v>66</v>
      </c>
      <c r="I5212" t="s">
        <v>72</v>
      </c>
      <c r="J5212" s="3" t="s">
        <v>16947</v>
      </c>
      <c r="K5212" t="s">
        <v>39</v>
      </c>
      <c r="L5212" t="s">
        <v>16948</v>
      </c>
      <c r="M5212" t="s">
        <v>41</v>
      </c>
      <c r="N5212" t="s">
        <v>33</v>
      </c>
      <c r="O5212" s="2">
        <v>45078.208425925928</v>
      </c>
      <c r="P5212" s="2">
        <v>45078.947314814817</v>
      </c>
      <c r="Q5212">
        <v>4</v>
      </c>
      <c r="R5212" t="str">
        <f t="shared" ca="1" si="81"/>
        <v>Ravi</v>
      </c>
      <c r="S5212" t="str">
        <f>IFERROR(TEXT(DATEVALUE(LEFT(Table1[[#This Row],[Date of Purchase]],10)), "MMMM"), TEXT(Table1[[#This Row],[Date of Purchase]], "MMMM"))</f>
        <v>February</v>
      </c>
      <c r="T5212" t="str">
        <f>IF(OR(
  AND(Table1[[#This Row],[Ticket Priority]]="Critical", Table1[[#This Row],[Ticket Status]]&lt;&gt;"Closed"),
  AND(Table1[[#This Row],[Ticket Priority]]="High", Table1[[#This Row],[Ticket Status]]="Open")
), "Yes", "No")</f>
        <v>No</v>
      </c>
      <c r="U5212" s="4" t="str">
        <f>IF(Table1[[#This Row],[Ticket Status]]="Closed","Yes","No")</f>
        <v>Yes</v>
      </c>
      <c r="V5212" s="4" t="str">
        <f>IF(Table1[[#This Row],[Ticket Status]]="Pending Customer Response","Yes","No")</f>
        <v>No</v>
      </c>
      <c r="W5212" s="5">
        <f ca="1">COUNTIFS(Table1[Agent_name],Table1[[#This Row],[Agent_name]],Table1[Month],Table1[[#This Row],[Month]])/160</f>
        <v>0.61250000000000004</v>
      </c>
    </row>
    <row r="5213" spans="1:23" x14ac:dyDescent="0.25">
      <c r="A5213">
        <v>5212</v>
      </c>
      <c r="B5213" t="s">
        <v>16949</v>
      </c>
      <c r="C5213" t="s">
        <v>16950</v>
      </c>
      <c r="D5213">
        <v>44</v>
      </c>
      <c r="E5213" t="s">
        <v>58</v>
      </c>
      <c r="F5213" t="s">
        <v>286</v>
      </c>
      <c r="G5213" s="1">
        <v>44390</v>
      </c>
      <c r="H5213" t="s">
        <v>45</v>
      </c>
      <c r="I5213" t="s">
        <v>72</v>
      </c>
      <c r="J5213" s="3" t="s">
        <v>16951</v>
      </c>
      <c r="K5213" t="s">
        <v>39</v>
      </c>
      <c r="L5213" t="s">
        <v>16952</v>
      </c>
      <c r="M5213" t="s">
        <v>41</v>
      </c>
      <c r="N5213" t="s">
        <v>55</v>
      </c>
      <c r="O5213" s="2">
        <v>45078.414004629631</v>
      </c>
      <c r="P5213" s="2">
        <v>45078.177893518521</v>
      </c>
      <c r="Q5213">
        <v>4</v>
      </c>
      <c r="R5213" t="str">
        <f t="shared" ca="1" si="81"/>
        <v>Ravi</v>
      </c>
      <c r="S5213" t="str">
        <f>IFERROR(TEXT(DATEVALUE(LEFT(Table1[[#This Row],[Date of Purchase]],10)), "MMMM"), TEXT(Table1[[#This Row],[Date of Purchase]], "MMMM"))</f>
        <v>July</v>
      </c>
      <c r="T5213" t="str">
        <f>IF(OR(
  AND(Table1[[#This Row],[Ticket Priority]]="Critical", Table1[[#This Row],[Ticket Status]]&lt;&gt;"Closed"),
  AND(Table1[[#This Row],[Ticket Priority]]="High", Table1[[#This Row],[Ticket Status]]="Open")
), "Yes", "No")</f>
        <v>No</v>
      </c>
      <c r="U5213" s="4" t="str">
        <f>IF(Table1[[#This Row],[Ticket Status]]="Closed","Yes","No")</f>
        <v>Yes</v>
      </c>
      <c r="V5213" s="4" t="str">
        <f>IF(Table1[[#This Row],[Ticket Status]]="Pending Customer Response","Yes","No")</f>
        <v>No</v>
      </c>
      <c r="W5213" s="5">
        <f ca="1">COUNTIFS(Table1[Agent_name],Table1[[#This Row],[Agent_name]],Table1[Month],Table1[[#This Row],[Month]])/160</f>
        <v>0.66249999999999998</v>
      </c>
    </row>
    <row r="5214" spans="1:23" x14ac:dyDescent="0.25">
      <c r="A5214">
        <v>5213</v>
      </c>
      <c r="B5214" t="s">
        <v>16953</v>
      </c>
      <c r="C5214" t="s">
        <v>16954</v>
      </c>
      <c r="D5214">
        <v>37</v>
      </c>
      <c r="E5214" t="s">
        <v>29</v>
      </c>
      <c r="F5214" t="s">
        <v>20</v>
      </c>
      <c r="G5214" s="1">
        <v>44259</v>
      </c>
      <c r="H5214" t="s">
        <v>59</v>
      </c>
      <c r="I5214" t="s">
        <v>72</v>
      </c>
      <c r="J5214" s="3" t="s">
        <v>16955</v>
      </c>
      <c r="K5214" t="s">
        <v>24</v>
      </c>
      <c r="M5214" t="s">
        <v>25</v>
      </c>
      <c r="N5214" t="s">
        <v>83</v>
      </c>
      <c r="O5214" s="2">
        <v>45078.813333333332</v>
      </c>
      <c r="R5214" t="str">
        <f t="shared" ca="1" si="81"/>
        <v>Aisha</v>
      </c>
      <c r="S5214" t="str">
        <f>IFERROR(TEXT(DATEVALUE(LEFT(Table1[[#This Row],[Date of Purchase]],10)), "MMMM"), TEXT(Table1[[#This Row],[Date of Purchase]], "MMMM"))</f>
        <v>March</v>
      </c>
      <c r="T5214" t="str">
        <f>IF(OR(
  AND(Table1[[#This Row],[Ticket Priority]]="Critical", Table1[[#This Row],[Ticket Status]]&lt;&gt;"Closed"),
  AND(Table1[[#This Row],[Ticket Priority]]="High", Table1[[#This Row],[Ticket Status]]="Open")
), "Yes", "No")</f>
        <v>Yes</v>
      </c>
      <c r="U5214" s="4" t="str">
        <f>IF(Table1[[#This Row],[Ticket Status]]="Closed","Yes","No")</f>
        <v>No</v>
      </c>
      <c r="V5214" s="4" t="str">
        <f>IF(Table1[[#This Row],[Ticket Status]]="Pending Customer Response","Yes","No")</f>
        <v>Yes</v>
      </c>
      <c r="W5214" s="5">
        <f ca="1">COUNTIFS(Table1[Agent_name],Table1[[#This Row],[Agent_name]],Table1[Month],Table1[[#This Row],[Month]])/160</f>
        <v>1.0062500000000001</v>
      </c>
    </row>
    <row r="5215" spans="1:23" x14ac:dyDescent="0.25">
      <c r="A5215">
        <v>5214</v>
      </c>
      <c r="B5215" t="s">
        <v>16956</v>
      </c>
      <c r="C5215" t="s">
        <v>16957</v>
      </c>
      <c r="D5215">
        <v>63</v>
      </c>
      <c r="E5215" t="s">
        <v>19</v>
      </c>
      <c r="F5215" t="s">
        <v>249</v>
      </c>
      <c r="G5215" s="1">
        <v>44350</v>
      </c>
      <c r="H5215" t="s">
        <v>21</v>
      </c>
      <c r="I5215" t="s">
        <v>113</v>
      </c>
      <c r="J5215" s="3" t="s">
        <v>16958</v>
      </c>
      <c r="K5215" t="s">
        <v>62</v>
      </c>
      <c r="M5215" t="s">
        <v>143</v>
      </c>
      <c r="N5215" t="s">
        <v>33</v>
      </c>
      <c r="R5215" t="str">
        <f t="shared" ca="1" si="81"/>
        <v>Karan</v>
      </c>
      <c r="S5215" t="str">
        <f>IFERROR(TEXT(DATEVALUE(LEFT(Table1[[#This Row],[Date of Purchase]],10)), "MMMM"), TEXT(Table1[[#This Row],[Date of Purchase]], "MMMM"))</f>
        <v>June</v>
      </c>
      <c r="T5215" t="str">
        <f>IF(OR(
  AND(Table1[[#This Row],[Ticket Priority]]="Critical", Table1[[#This Row],[Ticket Status]]&lt;&gt;"Closed"),
  AND(Table1[[#This Row],[Ticket Priority]]="High", Table1[[#This Row],[Ticket Status]]="Open")
), "Yes", "No")</f>
        <v>No</v>
      </c>
      <c r="U5215" s="4" t="str">
        <f>IF(Table1[[#This Row],[Ticket Status]]="Closed","Yes","No")</f>
        <v>No</v>
      </c>
      <c r="V5215" s="4" t="str">
        <f>IF(Table1[[#This Row],[Ticket Status]]="Pending Customer Response","Yes","No")</f>
        <v>No</v>
      </c>
      <c r="W5215" s="5">
        <f ca="1">COUNTIFS(Table1[Agent_name],Table1[[#This Row],[Agent_name]],Table1[Month],Table1[[#This Row],[Month]])/160</f>
        <v>0.27500000000000002</v>
      </c>
    </row>
    <row r="5216" spans="1:23" x14ac:dyDescent="0.25">
      <c r="A5216">
        <v>5215</v>
      </c>
      <c r="B5216" t="s">
        <v>16959</v>
      </c>
      <c r="C5216" t="s">
        <v>16960</v>
      </c>
      <c r="D5216">
        <v>26</v>
      </c>
      <c r="E5216" t="s">
        <v>29</v>
      </c>
      <c r="F5216" t="s">
        <v>655</v>
      </c>
      <c r="G5216" s="1">
        <v>43843</v>
      </c>
      <c r="H5216" t="s">
        <v>59</v>
      </c>
      <c r="I5216" t="s">
        <v>31</v>
      </c>
      <c r="J5216" s="3" t="s">
        <v>16961</v>
      </c>
      <c r="K5216" t="s">
        <v>39</v>
      </c>
      <c r="L5216" t="s">
        <v>16962</v>
      </c>
      <c r="M5216" t="s">
        <v>41</v>
      </c>
      <c r="N5216" t="s">
        <v>55</v>
      </c>
      <c r="O5216" s="2">
        <v>45078.021018518521</v>
      </c>
      <c r="P5216" s="2">
        <v>45078.758518518516</v>
      </c>
      <c r="Q5216">
        <v>4</v>
      </c>
      <c r="R5216" t="str">
        <f t="shared" ca="1" si="81"/>
        <v>Sara</v>
      </c>
      <c r="S5216" t="str">
        <f>IFERROR(TEXT(DATEVALUE(LEFT(Table1[[#This Row],[Date of Purchase]],10)), "MMMM"), TEXT(Table1[[#This Row],[Date of Purchase]], "MMMM"))</f>
        <v>January</v>
      </c>
      <c r="T5216" t="str">
        <f>IF(OR(
  AND(Table1[[#This Row],[Ticket Priority]]="Critical", Table1[[#This Row],[Ticket Status]]&lt;&gt;"Closed"),
  AND(Table1[[#This Row],[Ticket Priority]]="High", Table1[[#This Row],[Ticket Status]]="Open")
), "Yes", "No")</f>
        <v>No</v>
      </c>
      <c r="U5216" s="4" t="str">
        <f>IF(Table1[[#This Row],[Ticket Status]]="Closed","Yes","No")</f>
        <v>Yes</v>
      </c>
      <c r="V5216" s="4" t="str">
        <f>IF(Table1[[#This Row],[Ticket Status]]="Pending Customer Response","Yes","No")</f>
        <v>No</v>
      </c>
      <c r="W5216" s="5">
        <f ca="1">COUNTIFS(Table1[Agent_name],Table1[[#This Row],[Agent_name]],Table1[Month],Table1[[#This Row],[Month]])/160</f>
        <v>0.70625000000000004</v>
      </c>
    </row>
    <row r="5217" spans="1:23" x14ac:dyDescent="0.25">
      <c r="A5217">
        <v>5216</v>
      </c>
      <c r="B5217" t="s">
        <v>16963</v>
      </c>
      <c r="C5217" t="s">
        <v>16964</v>
      </c>
      <c r="D5217">
        <v>24</v>
      </c>
      <c r="E5217" t="s">
        <v>19</v>
      </c>
      <c r="F5217" t="s">
        <v>421</v>
      </c>
      <c r="G5217" s="1">
        <v>44405</v>
      </c>
      <c r="H5217" t="s">
        <v>45</v>
      </c>
      <c r="I5217" t="s">
        <v>150</v>
      </c>
      <c r="J5217" s="3" t="s">
        <v>16965</v>
      </c>
      <c r="K5217" t="s">
        <v>62</v>
      </c>
      <c r="M5217" t="s">
        <v>143</v>
      </c>
      <c r="N5217" t="s">
        <v>55</v>
      </c>
      <c r="R5217" t="str">
        <f t="shared" ca="1" si="81"/>
        <v>Priya</v>
      </c>
      <c r="S5217" t="str">
        <f>IFERROR(TEXT(DATEVALUE(LEFT(Table1[[#This Row],[Date of Purchase]],10)), "MMMM"), TEXT(Table1[[#This Row],[Date of Purchase]], "MMMM"))</f>
        <v>July</v>
      </c>
      <c r="T5217" t="str">
        <f>IF(OR(
  AND(Table1[[#This Row],[Ticket Priority]]="Critical", Table1[[#This Row],[Ticket Status]]&lt;&gt;"Closed"),
  AND(Table1[[#This Row],[Ticket Priority]]="High", Table1[[#This Row],[Ticket Status]]="Open")
), "Yes", "No")</f>
        <v>No</v>
      </c>
      <c r="U5217" s="4" t="str">
        <f>IF(Table1[[#This Row],[Ticket Status]]="Closed","Yes","No")</f>
        <v>No</v>
      </c>
      <c r="V5217" s="4" t="str">
        <f>IF(Table1[[#This Row],[Ticket Status]]="Pending Customer Response","Yes","No")</f>
        <v>No</v>
      </c>
      <c r="W5217" s="5">
        <f ca="1">COUNTIFS(Table1[Agent_name],Table1[[#This Row],[Agent_name]],Table1[Month],Table1[[#This Row],[Month]])/160</f>
        <v>0.45</v>
      </c>
    </row>
    <row r="5218" spans="1:23" x14ac:dyDescent="0.25">
      <c r="A5218">
        <v>5217</v>
      </c>
      <c r="B5218" t="s">
        <v>16966</v>
      </c>
      <c r="C5218" t="s">
        <v>16967</v>
      </c>
      <c r="D5218">
        <v>43</v>
      </c>
      <c r="E5218" t="s">
        <v>58</v>
      </c>
      <c r="F5218" t="s">
        <v>207</v>
      </c>
      <c r="G5218" s="1">
        <v>44165</v>
      </c>
      <c r="H5218" t="s">
        <v>67</v>
      </c>
      <c r="I5218" t="s">
        <v>150</v>
      </c>
      <c r="J5218" s="3" t="s">
        <v>16968</v>
      </c>
      <c r="K5218" t="s">
        <v>62</v>
      </c>
      <c r="M5218" t="s">
        <v>143</v>
      </c>
      <c r="N5218" t="s">
        <v>33</v>
      </c>
      <c r="R5218" t="str">
        <f t="shared" ca="1" si="81"/>
        <v>Meera</v>
      </c>
      <c r="S5218" t="str">
        <f>IFERROR(TEXT(DATEVALUE(LEFT(Table1[[#This Row],[Date of Purchase]],10)), "MMMM"), TEXT(Table1[[#This Row],[Date of Purchase]], "MMMM"))</f>
        <v>November</v>
      </c>
      <c r="T5218" t="str">
        <f>IF(OR(
  AND(Table1[[#This Row],[Ticket Priority]]="Critical", Table1[[#This Row],[Ticket Status]]&lt;&gt;"Closed"),
  AND(Table1[[#This Row],[Ticket Priority]]="High", Table1[[#This Row],[Ticket Status]]="Open")
), "Yes", "No")</f>
        <v>No</v>
      </c>
      <c r="U5218" s="4" t="str">
        <f>IF(Table1[[#This Row],[Ticket Status]]="Closed","Yes","No")</f>
        <v>No</v>
      </c>
      <c r="V5218" s="4" t="str">
        <f>IF(Table1[[#This Row],[Ticket Status]]="Pending Customer Response","Yes","No")</f>
        <v>No</v>
      </c>
      <c r="W5218" s="5">
        <f ca="1">COUNTIFS(Table1[Agent_name],Table1[[#This Row],[Agent_name]],Table1[Month],Table1[[#This Row],[Month]])/160</f>
        <v>0.23749999999999999</v>
      </c>
    </row>
    <row r="5219" spans="1:23" x14ac:dyDescent="0.25">
      <c r="A5219">
        <v>5218</v>
      </c>
      <c r="B5219" t="s">
        <v>16969</v>
      </c>
      <c r="C5219" t="s">
        <v>16970</v>
      </c>
      <c r="D5219">
        <v>44</v>
      </c>
      <c r="E5219" t="s">
        <v>58</v>
      </c>
      <c r="F5219" t="s">
        <v>223</v>
      </c>
      <c r="G5219" s="1">
        <v>43851</v>
      </c>
      <c r="H5219" t="s">
        <v>67</v>
      </c>
      <c r="I5219" t="s">
        <v>67</v>
      </c>
      <c r="J5219" s="3" t="s">
        <v>16971</v>
      </c>
      <c r="K5219" t="s">
        <v>39</v>
      </c>
      <c r="L5219" t="s">
        <v>16972</v>
      </c>
      <c r="M5219" t="s">
        <v>89</v>
      </c>
      <c r="N5219" t="s">
        <v>33</v>
      </c>
      <c r="O5219" s="2">
        <v>45078.69189814815</v>
      </c>
      <c r="P5219" s="2">
        <v>45078.403009259258</v>
      </c>
      <c r="Q5219">
        <v>4</v>
      </c>
      <c r="R5219" t="str">
        <f t="shared" ca="1" si="81"/>
        <v>Meera</v>
      </c>
      <c r="S5219" t="str">
        <f>IFERROR(TEXT(DATEVALUE(LEFT(Table1[[#This Row],[Date of Purchase]],10)), "MMMM"), TEXT(Table1[[#This Row],[Date of Purchase]], "MMMM"))</f>
        <v>January</v>
      </c>
      <c r="T5219" t="str">
        <f>IF(OR(
  AND(Table1[[#This Row],[Ticket Priority]]="Critical", Table1[[#This Row],[Ticket Status]]&lt;&gt;"Closed"),
  AND(Table1[[#This Row],[Ticket Priority]]="High", Table1[[#This Row],[Ticket Status]]="Open")
), "Yes", "No")</f>
        <v>No</v>
      </c>
      <c r="U5219" s="4" t="str">
        <f>IF(Table1[[#This Row],[Ticket Status]]="Closed","Yes","No")</f>
        <v>Yes</v>
      </c>
      <c r="V5219" s="4" t="str">
        <f>IF(Table1[[#This Row],[Ticket Status]]="Pending Customer Response","Yes","No")</f>
        <v>No</v>
      </c>
      <c r="W5219" s="5">
        <f ca="1">COUNTIFS(Table1[Agent_name],Table1[[#This Row],[Agent_name]],Table1[Month],Table1[[#This Row],[Month]])/160</f>
        <v>0.21875</v>
      </c>
    </row>
    <row r="5220" spans="1:23" x14ac:dyDescent="0.25">
      <c r="A5220">
        <v>5219</v>
      </c>
      <c r="B5220" t="s">
        <v>16973</v>
      </c>
      <c r="C5220" t="s">
        <v>16974</v>
      </c>
      <c r="D5220">
        <v>59</v>
      </c>
      <c r="E5220" t="s">
        <v>58</v>
      </c>
      <c r="F5220" t="s">
        <v>281</v>
      </c>
      <c r="G5220" s="1">
        <v>44329</v>
      </c>
      <c r="H5220" t="s">
        <v>59</v>
      </c>
      <c r="I5220" t="s">
        <v>177</v>
      </c>
      <c r="J5220" s="3" t="s">
        <v>16975</v>
      </c>
      <c r="K5220" t="s">
        <v>24</v>
      </c>
      <c r="M5220" t="s">
        <v>25</v>
      </c>
      <c r="N5220" t="s">
        <v>33</v>
      </c>
      <c r="O5220" s="2">
        <v>45078.362754629627</v>
      </c>
      <c r="R5220" t="str">
        <f t="shared" ca="1" si="81"/>
        <v>Sara</v>
      </c>
      <c r="S5220" t="str">
        <f>IFERROR(TEXT(DATEVALUE(LEFT(Table1[[#This Row],[Date of Purchase]],10)), "MMMM"), TEXT(Table1[[#This Row],[Date of Purchase]], "MMMM"))</f>
        <v>May</v>
      </c>
      <c r="T5220" t="str">
        <f>IF(OR(
  AND(Table1[[#This Row],[Ticket Priority]]="Critical", Table1[[#This Row],[Ticket Status]]&lt;&gt;"Closed"),
  AND(Table1[[#This Row],[Ticket Priority]]="High", Table1[[#This Row],[Ticket Status]]="Open")
), "Yes", "No")</f>
        <v>Yes</v>
      </c>
      <c r="U5220" s="4" t="str">
        <f>IF(Table1[[#This Row],[Ticket Status]]="Closed","Yes","No")</f>
        <v>No</v>
      </c>
      <c r="V5220" s="4" t="str">
        <f>IF(Table1[[#This Row],[Ticket Status]]="Pending Customer Response","Yes","No")</f>
        <v>Yes</v>
      </c>
      <c r="W5220" s="5">
        <f ca="1">COUNTIFS(Table1[Agent_name],Table1[[#This Row],[Agent_name]],Table1[Month],Table1[[#This Row],[Month]])/160</f>
        <v>0.64375000000000004</v>
      </c>
    </row>
    <row r="5221" spans="1:23" x14ac:dyDescent="0.25">
      <c r="A5221">
        <v>5220</v>
      </c>
      <c r="B5221" t="s">
        <v>16976</v>
      </c>
      <c r="C5221" t="s">
        <v>16977</v>
      </c>
      <c r="D5221">
        <v>20</v>
      </c>
      <c r="E5221" t="s">
        <v>19</v>
      </c>
      <c r="F5221" t="s">
        <v>383</v>
      </c>
      <c r="G5221" s="1">
        <v>43903</v>
      </c>
      <c r="H5221" t="s">
        <v>66</v>
      </c>
      <c r="I5221" t="s">
        <v>52</v>
      </c>
      <c r="J5221" s="3" t="s">
        <v>16978</v>
      </c>
      <c r="K5221" t="s">
        <v>62</v>
      </c>
      <c r="M5221" t="s">
        <v>25</v>
      </c>
      <c r="N5221" t="s">
        <v>83</v>
      </c>
      <c r="R5221" t="str">
        <f t="shared" ca="1" si="81"/>
        <v>Ravi</v>
      </c>
      <c r="S5221" t="str">
        <f>IFERROR(TEXT(DATEVALUE(LEFT(Table1[[#This Row],[Date of Purchase]],10)), "MMMM"), TEXT(Table1[[#This Row],[Date of Purchase]], "MMMM"))</f>
        <v>March</v>
      </c>
      <c r="T5221" t="str">
        <f>IF(OR(
  AND(Table1[[#This Row],[Ticket Priority]]="Critical", Table1[[#This Row],[Ticket Status]]&lt;&gt;"Closed"),
  AND(Table1[[#This Row],[Ticket Priority]]="High", Table1[[#This Row],[Ticket Status]]="Open")
), "Yes", "No")</f>
        <v>Yes</v>
      </c>
      <c r="U5221" s="4" t="str">
        <f>IF(Table1[[#This Row],[Ticket Status]]="Closed","Yes","No")</f>
        <v>No</v>
      </c>
      <c r="V5221" s="4" t="str">
        <f>IF(Table1[[#This Row],[Ticket Status]]="Pending Customer Response","Yes","No")</f>
        <v>No</v>
      </c>
      <c r="W5221" s="5">
        <f ca="1">COUNTIFS(Table1[Agent_name],Table1[[#This Row],[Agent_name]],Table1[Month],Table1[[#This Row],[Month]])/160</f>
        <v>0.54374999999999996</v>
      </c>
    </row>
    <row r="5222" spans="1:23" x14ac:dyDescent="0.25">
      <c r="A5222">
        <v>5221</v>
      </c>
      <c r="B5222" t="s">
        <v>16979</v>
      </c>
      <c r="C5222" t="s">
        <v>16980</v>
      </c>
      <c r="D5222">
        <v>67</v>
      </c>
      <c r="E5222" t="s">
        <v>58</v>
      </c>
      <c r="F5222" t="s">
        <v>44</v>
      </c>
      <c r="G5222" s="1">
        <v>44275</v>
      </c>
      <c r="H5222" t="s">
        <v>66</v>
      </c>
      <c r="I5222" t="s">
        <v>72</v>
      </c>
      <c r="J5222" s="3" t="s">
        <v>16981</v>
      </c>
      <c r="K5222" t="s">
        <v>62</v>
      </c>
      <c r="M5222" t="s">
        <v>143</v>
      </c>
      <c r="N5222" t="s">
        <v>55</v>
      </c>
      <c r="R5222" t="str">
        <f t="shared" ca="1" si="81"/>
        <v>Ravi</v>
      </c>
      <c r="S5222" t="str">
        <f>IFERROR(TEXT(DATEVALUE(LEFT(Table1[[#This Row],[Date of Purchase]],10)), "MMMM"), TEXT(Table1[[#This Row],[Date of Purchase]], "MMMM"))</f>
        <v>March</v>
      </c>
      <c r="T5222" t="str">
        <f>IF(OR(
  AND(Table1[[#This Row],[Ticket Priority]]="Critical", Table1[[#This Row],[Ticket Status]]&lt;&gt;"Closed"),
  AND(Table1[[#This Row],[Ticket Priority]]="High", Table1[[#This Row],[Ticket Status]]="Open")
), "Yes", "No")</f>
        <v>No</v>
      </c>
      <c r="U5222" s="4" t="str">
        <f>IF(Table1[[#This Row],[Ticket Status]]="Closed","Yes","No")</f>
        <v>No</v>
      </c>
      <c r="V5222" s="4" t="str">
        <f>IF(Table1[[#This Row],[Ticket Status]]="Pending Customer Response","Yes","No")</f>
        <v>No</v>
      </c>
      <c r="W5222" s="5">
        <f ca="1">COUNTIFS(Table1[Agent_name],Table1[[#This Row],[Agent_name]],Table1[Month],Table1[[#This Row],[Month]])/160</f>
        <v>0.54374999999999996</v>
      </c>
    </row>
    <row r="5223" spans="1:23" x14ac:dyDescent="0.25">
      <c r="A5223">
        <v>5222</v>
      </c>
      <c r="B5223" t="s">
        <v>16982</v>
      </c>
      <c r="C5223" t="s">
        <v>16983</v>
      </c>
      <c r="D5223">
        <v>58</v>
      </c>
      <c r="E5223" t="s">
        <v>58</v>
      </c>
      <c r="F5223" t="s">
        <v>44</v>
      </c>
      <c r="G5223" s="1">
        <v>43911</v>
      </c>
      <c r="H5223" t="s">
        <v>59</v>
      </c>
      <c r="I5223" t="s">
        <v>72</v>
      </c>
      <c r="J5223" s="3" t="s">
        <v>16984</v>
      </c>
      <c r="K5223" t="s">
        <v>62</v>
      </c>
      <c r="M5223" t="s">
        <v>25</v>
      </c>
      <c r="N5223" t="s">
        <v>55</v>
      </c>
      <c r="R5223" t="str">
        <f t="shared" ca="1" si="81"/>
        <v>Sara</v>
      </c>
      <c r="S5223" t="str">
        <f>IFERROR(TEXT(DATEVALUE(LEFT(Table1[[#This Row],[Date of Purchase]],10)), "MMMM"), TEXT(Table1[[#This Row],[Date of Purchase]], "MMMM"))</f>
        <v>March</v>
      </c>
      <c r="T5223" t="str">
        <f>IF(OR(
  AND(Table1[[#This Row],[Ticket Priority]]="Critical", Table1[[#This Row],[Ticket Status]]&lt;&gt;"Closed"),
  AND(Table1[[#This Row],[Ticket Priority]]="High", Table1[[#This Row],[Ticket Status]]="Open")
), "Yes", "No")</f>
        <v>Yes</v>
      </c>
      <c r="U5223" s="4" t="str">
        <f>IF(Table1[[#This Row],[Ticket Status]]="Closed","Yes","No")</f>
        <v>No</v>
      </c>
      <c r="V5223" s="4" t="str">
        <f>IF(Table1[[#This Row],[Ticket Status]]="Pending Customer Response","Yes","No")</f>
        <v>No</v>
      </c>
      <c r="W5223" s="5">
        <f ca="1">COUNTIFS(Table1[Agent_name],Table1[[#This Row],[Agent_name]],Table1[Month],Table1[[#This Row],[Month]])/160</f>
        <v>0.55625000000000002</v>
      </c>
    </row>
    <row r="5224" spans="1:23" x14ac:dyDescent="0.25">
      <c r="A5224">
        <v>5223</v>
      </c>
      <c r="B5224" t="s">
        <v>16985</v>
      </c>
      <c r="C5224" t="s">
        <v>16986</v>
      </c>
      <c r="D5224">
        <v>65</v>
      </c>
      <c r="E5224" t="s">
        <v>29</v>
      </c>
      <c r="F5224" t="s">
        <v>383</v>
      </c>
      <c r="G5224" s="1">
        <v>44397</v>
      </c>
      <c r="H5224" t="s">
        <v>67</v>
      </c>
      <c r="I5224" t="s">
        <v>177</v>
      </c>
      <c r="J5224" s="3" t="s">
        <v>16987</v>
      </c>
      <c r="K5224" t="s">
        <v>62</v>
      </c>
      <c r="M5224" t="s">
        <v>25</v>
      </c>
      <c r="N5224" t="s">
        <v>83</v>
      </c>
      <c r="R5224" t="str">
        <f t="shared" ca="1" si="81"/>
        <v>Ravi</v>
      </c>
      <c r="S5224" t="str">
        <f>IFERROR(TEXT(DATEVALUE(LEFT(Table1[[#This Row],[Date of Purchase]],10)), "MMMM"), TEXT(Table1[[#This Row],[Date of Purchase]], "MMMM"))</f>
        <v>July</v>
      </c>
      <c r="T5224" t="str">
        <f>IF(OR(
  AND(Table1[[#This Row],[Ticket Priority]]="Critical", Table1[[#This Row],[Ticket Status]]&lt;&gt;"Closed"),
  AND(Table1[[#This Row],[Ticket Priority]]="High", Table1[[#This Row],[Ticket Status]]="Open")
), "Yes", "No")</f>
        <v>Yes</v>
      </c>
      <c r="U5224" s="4" t="str">
        <f>IF(Table1[[#This Row],[Ticket Status]]="Closed","Yes","No")</f>
        <v>No</v>
      </c>
      <c r="V5224" s="4" t="str">
        <f>IF(Table1[[#This Row],[Ticket Status]]="Pending Customer Response","Yes","No")</f>
        <v>No</v>
      </c>
      <c r="W5224" s="5">
        <f ca="1">COUNTIFS(Table1[Agent_name],Table1[[#This Row],[Agent_name]],Table1[Month],Table1[[#This Row],[Month]])/160</f>
        <v>0.66249999999999998</v>
      </c>
    </row>
    <row r="5225" spans="1:23" x14ac:dyDescent="0.25">
      <c r="A5225">
        <v>5224</v>
      </c>
      <c r="B5225" t="s">
        <v>16988</v>
      </c>
      <c r="C5225" t="s">
        <v>16989</v>
      </c>
      <c r="D5225">
        <v>32</v>
      </c>
      <c r="E5225" t="s">
        <v>58</v>
      </c>
      <c r="F5225" t="s">
        <v>173</v>
      </c>
      <c r="G5225" s="1">
        <v>44166</v>
      </c>
      <c r="H5225" t="s">
        <v>66</v>
      </c>
      <c r="I5225" t="s">
        <v>22</v>
      </c>
      <c r="J5225" s="3" t="s">
        <v>16990</v>
      </c>
      <c r="K5225" t="s">
        <v>39</v>
      </c>
      <c r="L5225" t="s">
        <v>16991</v>
      </c>
      <c r="M5225" t="s">
        <v>89</v>
      </c>
      <c r="N5225" t="s">
        <v>83</v>
      </c>
      <c r="O5225" s="2">
        <v>45078.410717592589</v>
      </c>
      <c r="P5225" s="2">
        <v>45077.993356481478</v>
      </c>
      <c r="Q5225">
        <v>3</v>
      </c>
      <c r="R5225" t="str">
        <f t="shared" ca="1" si="81"/>
        <v>Mohit</v>
      </c>
      <c r="S5225" t="str">
        <f>IFERROR(TEXT(DATEVALUE(LEFT(Table1[[#This Row],[Date of Purchase]],10)), "MMMM"), TEXT(Table1[[#This Row],[Date of Purchase]], "MMMM"))</f>
        <v>December</v>
      </c>
      <c r="T5225" t="str">
        <f>IF(OR(
  AND(Table1[[#This Row],[Ticket Priority]]="Critical", Table1[[#This Row],[Ticket Status]]&lt;&gt;"Closed"),
  AND(Table1[[#This Row],[Ticket Priority]]="High", Table1[[#This Row],[Ticket Status]]="Open")
), "Yes", "No")</f>
        <v>No</v>
      </c>
      <c r="U5225" s="4" t="str">
        <f>IF(Table1[[#This Row],[Ticket Status]]="Closed","Yes","No")</f>
        <v>Yes</v>
      </c>
      <c r="V5225" s="4" t="str">
        <f>IF(Table1[[#This Row],[Ticket Status]]="Pending Customer Response","Yes","No")</f>
        <v>No</v>
      </c>
      <c r="W5225" s="5">
        <f ca="1">COUNTIFS(Table1[Agent_name],Table1[[#This Row],[Agent_name]],Table1[Month],Table1[[#This Row],[Month]])/160</f>
        <v>0.44374999999999998</v>
      </c>
    </row>
    <row r="5226" spans="1:23" x14ac:dyDescent="0.25">
      <c r="A5226">
        <v>5225</v>
      </c>
      <c r="B5226" t="s">
        <v>16992</v>
      </c>
      <c r="C5226" t="s">
        <v>4095</v>
      </c>
      <c r="D5226">
        <v>46</v>
      </c>
      <c r="E5226" t="s">
        <v>58</v>
      </c>
      <c r="F5226" t="s">
        <v>202</v>
      </c>
      <c r="G5226" s="1">
        <v>44097</v>
      </c>
      <c r="H5226" t="s">
        <v>59</v>
      </c>
      <c r="I5226" t="s">
        <v>141</v>
      </c>
      <c r="J5226" s="3" t="s">
        <v>16993</v>
      </c>
      <c r="K5226" t="s">
        <v>24</v>
      </c>
      <c r="M5226" t="s">
        <v>25</v>
      </c>
      <c r="N5226" t="s">
        <v>33</v>
      </c>
      <c r="O5226" s="2">
        <v>45078.260740740741</v>
      </c>
      <c r="R5226" t="str">
        <f t="shared" ca="1" si="81"/>
        <v>Sara</v>
      </c>
      <c r="S5226" t="str">
        <f>IFERROR(TEXT(DATEVALUE(LEFT(Table1[[#This Row],[Date of Purchase]],10)), "MMMM"), TEXT(Table1[[#This Row],[Date of Purchase]], "MMMM"))</f>
        <v>September</v>
      </c>
      <c r="T5226" t="str">
        <f>IF(OR(
  AND(Table1[[#This Row],[Ticket Priority]]="Critical", Table1[[#This Row],[Ticket Status]]&lt;&gt;"Closed"),
  AND(Table1[[#This Row],[Ticket Priority]]="High", Table1[[#This Row],[Ticket Status]]="Open")
), "Yes", "No")</f>
        <v>Yes</v>
      </c>
      <c r="U5226" s="4" t="str">
        <f>IF(Table1[[#This Row],[Ticket Status]]="Closed","Yes","No")</f>
        <v>No</v>
      </c>
      <c r="V5226" s="4" t="str">
        <f>IF(Table1[[#This Row],[Ticket Status]]="Pending Customer Response","Yes","No")</f>
        <v>Yes</v>
      </c>
      <c r="W5226" s="5">
        <f ca="1">COUNTIFS(Table1[Agent_name],Table1[[#This Row],[Agent_name]],Table1[Month],Table1[[#This Row],[Month]])/160</f>
        <v>0.65</v>
      </c>
    </row>
    <row r="5227" spans="1:23" x14ac:dyDescent="0.25">
      <c r="A5227">
        <v>5226</v>
      </c>
      <c r="B5227" t="s">
        <v>16994</v>
      </c>
      <c r="C5227" t="s">
        <v>16995</v>
      </c>
      <c r="D5227">
        <v>21</v>
      </c>
      <c r="E5227" t="s">
        <v>19</v>
      </c>
      <c r="F5227" t="s">
        <v>211</v>
      </c>
      <c r="G5227" s="1">
        <v>44234</v>
      </c>
      <c r="H5227" t="s">
        <v>45</v>
      </c>
      <c r="I5227" t="s">
        <v>150</v>
      </c>
      <c r="J5227" s="3" t="s">
        <v>16996</v>
      </c>
      <c r="K5227" t="s">
        <v>62</v>
      </c>
      <c r="M5227" t="s">
        <v>41</v>
      </c>
      <c r="N5227" t="s">
        <v>83</v>
      </c>
      <c r="R5227" t="str">
        <f t="shared" ca="1" si="81"/>
        <v>Aisha</v>
      </c>
      <c r="S5227" t="str">
        <f>IFERROR(TEXT(DATEVALUE(LEFT(Table1[[#This Row],[Date of Purchase]],10)), "MMMM"), TEXT(Table1[[#This Row],[Date of Purchase]], "MMMM"))</f>
        <v>February</v>
      </c>
      <c r="T5227" t="str">
        <f>IF(OR(
  AND(Table1[[#This Row],[Ticket Priority]]="Critical", Table1[[#This Row],[Ticket Status]]&lt;&gt;"Closed"),
  AND(Table1[[#This Row],[Ticket Priority]]="High", Table1[[#This Row],[Ticket Status]]="Open")
), "Yes", "No")</f>
        <v>No</v>
      </c>
      <c r="U5227" s="4" t="str">
        <f>IF(Table1[[#This Row],[Ticket Status]]="Closed","Yes","No")</f>
        <v>No</v>
      </c>
      <c r="V5227" s="4" t="str">
        <f>IF(Table1[[#This Row],[Ticket Status]]="Pending Customer Response","Yes","No")</f>
        <v>No</v>
      </c>
      <c r="W5227" s="5">
        <f ca="1">COUNTIFS(Table1[Agent_name],Table1[[#This Row],[Agent_name]],Table1[Month],Table1[[#This Row],[Month]])/160</f>
        <v>0.85624999999999996</v>
      </c>
    </row>
    <row r="5228" spans="1:23" x14ac:dyDescent="0.25">
      <c r="A5228">
        <v>5227</v>
      </c>
      <c r="B5228" t="s">
        <v>16997</v>
      </c>
      <c r="C5228" t="s">
        <v>16998</v>
      </c>
      <c r="D5228">
        <v>61</v>
      </c>
      <c r="E5228" t="s">
        <v>29</v>
      </c>
      <c r="F5228" t="s">
        <v>456</v>
      </c>
      <c r="G5228" s="1">
        <v>44523</v>
      </c>
      <c r="H5228" t="s">
        <v>59</v>
      </c>
      <c r="I5228" t="s">
        <v>67</v>
      </c>
      <c r="J5228" s="3" t="s">
        <v>16999</v>
      </c>
      <c r="K5228" t="s">
        <v>62</v>
      </c>
      <c r="M5228" t="s">
        <v>89</v>
      </c>
      <c r="N5228" t="s">
        <v>33</v>
      </c>
      <c r="R5228" t="str">
        <f t="shared" ca="1" si="81"/>
        <v>Priya</v>
      </c>
      <c r="S5228" t="str">
        <f>IFERROR(TEXT(DATEVALUE(LEFT(Table1[[#This Row],[Date of Purchase]],10)), "MMMM"), TEXT(Table1[[#This Row],[Date of Purchase]], "MMMM"))</f>
        <v>November</v>
      </c>
      <c r="T5228" t="str">
        <f>IF(OR(
  AND(Table1[[#This Row],[Ticket Priority]]="Critical", Table1[[#This Row],[Ticket Status]]&lt;&gt;"Closed"),
  AND(Table1[[#This Row],[Ticket Priority]]="High", Table1[[#This Row],[Ticket Status]]="Open")
), "Yes", "No")</f>
        <v>Yes</v>
      </c>
      <c r="U5228" s="4" t="str">
        <f>IF(Table1[[#This Row],[Ticket Status]]="Closed","Yes","No")</f>
        <v>No</v>
      </c>
      <c r="V5228" s="4" t="str">
        <f>IF(Table1[[#This Row],[Ticket Status]]="Pending Customer Response","Yes","No")</f>
        <v>No</v>
      </c>
      <c r="W5228" s="5">
        <f ca="1">COUNTIFS(Table1[Agent_name],Table1[[#This Row],[Agent_name]],Table1[Month],Table1[[#This Row],[Month]])/160</f>
        <v>0.41249999999999998</v>
      </c>
    </row>
    <row r="5229" spans="1:23" x14ac:dyDescent="0.25">
      <c r="A5229">
        <v>5228</v>
      </c>
      <c r="B5229" t="s">
        <v>17000</v>
      </c>
      <c r="C5229" t="s">
        <v>17001</v>
      </c>
      <c r="D5229">
        <v>62</v>
      </c>
      <c r="E5229" t="s">
        <v>58</v>
      </c>
      <c r="F5229" t="s">
        <v>207</v>
      </c>
      <c r="G5229" s="1">
        <v>44465</v>
      </c>
      <c r="H5229" t="s">
        <v>21</v>
      </c>
      <c r="I5229" t="s">
        <v>77</v>
      </c>
      <c r="J5229" s="3" t="s">
        <v>17002</v>
      </c>
      <c r="K5229" t="s">
        <v>39</v>
      </c>
      <c r="L5229" t="s">
        <v>17003</v>
      </c>
      <c r="M5229" t="s">
        <v>41</v>
      </c>
      <c r="N5229" t="s">
        <v>26</v>
      </c>
      <c r="O5229" s="2">
        <v>45078.091354166667</v>
      </c>
      <c r="P5229" s="2">
        <v>45078.01635416667</v>
      </c>
      <c r="Q5229">
        <v>5</v>
      </c>
      <c r="R5229" t="str">
        <f t="shared" ca="1" si="81"/>
        <v>Ravi</v>
      </c>
      <c r="S5229" t="str">
        <f>IFERROR(TEXT(DATEVALUE(LEFT(Table1[[#This Row],[Date of Purchase]],10)), "MMMM"), TEXT(Table1[[#This Row],[Date of Purchase]], "MMMM"))</f>
        <v>September</v>
      </c>
      <c r="T5229" t="str">
        <f>IF(OR(
  AND(Table1[[#This Row],[Ticket Priority]]="Critical", Table1[[#This Row],[Ticket Status]]&lt;&gt;"Closed"),
  AND(Table1[[#This Row],[Ticket Priority]]="High", Table1[[#This Row],[Ticket Status]]="Open")
), "Yes", "No")</f>
        <v>No</v>
      </c>
      <c r="U5229" s="4" t="str">
        <f>IF(Table1[[#This Row],[Ticket Status]]="Closed","Yes","No")</f>
        <v>Yes</v>
      </c>
      <c r="V5229" s="4" t="str">
        <f>IF(Table1[[#This Row],[Ticket Status]]="Pending Customer Response","Yes","No")</f>
        <v>No</v>
      </c>
      <c r="W5229" s="5">
        <f ca="1">COUNTIFS(Table1[Agent_name],Table1[[#This Row],[Agent_name]],Table1[Month],Table1[[#This Row],[Month]])/160</f>
        <v>0.64375000000000004</v>
      </c>
    </row>
    <row r="5230" spans="1:23" x14ac:dyDescent="0.25">
      <c r="A5230">
        <v>5229</v>
      </c>
      <c r="B5230" t="s">
        <v>17004</v>
      </c>
      <c r="C5230" t="s">
        <v>17005</v>
      </c>
      <c r="D5230">
        <v>52</v>
      </c>
      <c r="E5230" t="s">
        <v>19</v>
      </c>
      <c r="F5230" t="s">
        <v>281</v>
      </c>
      <c r="G5230" s="1">
        <v>44204</v>
      </c>
      <c r="H5230" t="s">
        <v>67</v>
      </c>
      <c r="I5230" t="s">
        <v>60</v>
      </c>
      <c r="J5230" s="3" t="s">
        <v>17006</v>
      </c>
      <c r="K5230" t="s">
        <v>24</v>
      </c>
      <c r="M5230" t="s">
        <v>89</v>
      </c>
      <c r="N5230" t="s">
        <v>33</v>
      </c>
      <c r="O5230" s="2">
        <v>45078.591365740744</v>
      </c>
      <c r="R5230" t="str">
        <f t="shared" ca="1" si="81"/>
        <v>Karan</v>
      </c>
      <c r="S5230" t="str">
        <f>IFERROR(TEXT(DATEVALUE(LEFT(Table1[[#This Row],[Date of Purchase]],10)), "MMMM"), TEXT(Table1[[#This Row],[Date of Purchase]], "MMMM"))</f>
        <v>January</v>
      </c>
      <c r="T5230" t="str">
        <f>IF(OR(
  AND(Table1[[#This Row],[Ticket Priority]]="Critical", Table1[[#This Row],[Ticket Status]]&lt;&gt;"Closed"),
  AND(Table1[[#This Row],[Ticket Priority]]="High", Table1[[#This Row],[Ticket Status]]="Open")
), "Yes", "No")</f>
        <v>No</v>
      </c>
      <c r="U5230" s="4" t="str">
        <f>IF(Table1[[#This Row],[Ticket Status]]="Closed","Yes","No")</f>
        <v>No</v>
      </c>
      <c r="V5230" s="4" t="str">
        <f>IF(Table1[[#This Row],[Ticket Status]]="Pending Customer Response","Yes","No")</f>
        <v>Yes</v>
      </c>
      <c r="W5230" s="5">
        <f ca="1">COUNTIFS(Table1[Agent_name],Table1[[#This Row],[Agent_name]],Table1[Month],Table1[[#This Row],[Month]])/160</f>
        <v>0.21249999999999999</v>
      </c>
    </row>
    <row r="5231" spans="1:23" x14ac:dyDescent="0.25">
      <c r="A5231">
        <v>5230</v>
      </c>
      <c r="B5231" t="s">
        <v>17007</v>
      </c>
      <c r="C5231" t="s">
        <v>17008</v>
      </c>
      <c r="D5231">
        <v>65</v>
      </c>
      <c r="E5231" t="s">
        <v>19</v>
      </c>
      <c r="F5231" t="s">
        <v>397</v>
      </c>
      <c r="G5231" s="1">
        <v>44254</v>
      </c>
      <c r="H5231" t="s">
        <v>45</v>
      </c>
      <c r="I5231" t="s">
        <v>99</v>
      </c>
      <c r="J5231" s="3" t="s">
        <v>1230</v>
      </c>
      <c r="K5231" t="s">
        <v>39</v>
      </c>
      <c r="L5231" t="s">
        <v>17009</v>
      </c>
      <c r="M5231" t="s">
        <v>143</v>
      </c>
      <c r="N5231" t="s">
        <v>26</v>
      </c>
      <c r="O5231" s="2">
        <v>45078.364988425928</v>
      </c>
      <c r="P5231" s="2">
        <v>45078.881655092591</v>
      </c>
      <c r="Q5231">
        <v>5</v>
      </c>
      <c r="R5231" t="str">
        <f t="shared" ca="1" si="81"/>
        <v>Ravi</v>
      </c>
      <c r="S5231" t="str">
        <f>IFERROR(TEXT(DATEVALUE(LEFT(Table1[[#This Row],[Date of Purchase]],10)), "MMMM"), TEXT(Table1[[#This Row],[Date of Purchase]], "MMMM"))</f>
        <v>February</v>
      </c>
      <c r="T5231" t="str">
        <f>IF(OR(
  AND(Table1[[#This Row],[Ticket Priority]]="Critical", Table1[[#This Row],[Ticket Status]]&lt;&gt;"Closed"),
  AND(Table1[[#This Row],[Ticket Priority]]="High", Table1[[#This Row],[Ticket Status]]="Open")
), "Yes", "No")</f>
        <v>No</v>
      </c>
      <c r="U5231" s="4" t="str">
        <f>IF(Table1[[#This Row],[Ticket Status]]="Closed","Yes","No")</f>
        <v>Yes</v>
      </c>
      <c r="V5231" s="4" t="str">
        <f>IF(Table1[[#This Row],[Ticket Status]]="Pending Customer Response","Yes","No")</f>
        <v>No</v>
      </c>
      <c r="W5231" s="5">
        <f ca="1">COUNTIFS(Table1[Agent_name],Table1[[#This Row],[Agent_name]],Table1[Month],Table1[[#This Row],[Month]])/160</f>
        <v>0.61250000000000004</v>
      </c>
    </row>
    <row r="5232" spans="1:23" x14ac:dyDescent="0.25">
      <c r="A5232">
        <v>5231</v>
      </c>
      <c r="B5232" t="s">
        <v>17010</v>
      </c>
      <c r="C5232" t="s">
        <v>17011</v>
      </c>
      <c r="D5232">
        <v>69</v>
      </c>
      <c r="E5232" t="s">
        <v>19</v>
      </c>
      <c r="F5232" t="s">
        <v>242</v>
      </c>
      <c r="G5232" s="1">
        <v>44553</v>
      </c>
      <c r="H5232" t="s">
        <v>45</v>
      </c>
      <c r="I5232" t="s">
        <v>72</v>
      </c>
      <c r="J5232" s="3" t="s">
        <v>17012</v>
      </c>
      <c r="K5232" t="s">
        <v>39</v>
      </c>
      <c r="L5232" t="s">
        <v>17013</v>
      </c>
      <c r="M5232" t="s">
        <v>143</v>
      </c>
      <c r="N5232" t="s">
        <v>55</v>
      </c>
      <c r="O5232" s="2">
        <v>45078.221944444442</v>
      </c>
      <c r="P5232" s="2">
        <v>45078.369166666664</v>
      </c>
      <c r="Q5232">
        <v>2</v>
      </c>
      <c r="R5232" t="str">
        <f t="shared" ca="1" si="81"/>
        <v>Sara</v>
      </c>
      <c r="S5232" t="str">
        <f>IFERROR(TEXT(DATEVALUE(LEFT(Table1[[#This Row],[Date of Purchase]],10)), "MMMM"), TEXT(Table1[[#This Row],[Date of Purchase]], "MMMM"))</f>
        <v>December</v>
      </c>
      <c r="T5232" t="str">
        <f>IF(OR(
  AND(Table1[[#This Row],[Ticket Priority]]="Critical", Table1[[#This Row],[Ticket Status]]&lt;&gt;"Closed"),
  AND(Table1[[#This Row],[Ticket Priority]]="High", Table1[[#This Row],[Ticket Status]]="Open")
), "Yes", "No")</f>
        <v>No</v>
      </c>
      <c r="U5232" s="4" t="str">
        <f>IF(Table1[[#This Row],[Ticket Status]]="Closed","Yes","No")</f>
        <v>Yes</v>
      </c>
      <c r="V5232" s="4" t="str">
        <f>IF(Table1[[#This Row],[Ticket Status]]="Pending Customer Response","Yes","No")</f>
        <v>No</v>
      </c>
      <c r="W5232" s="5">
        <f ca="1">COUNTIFS(Table1[Agent_name],Table1[[#This Row],[Agent_name]],Table1[Month],Table1[[#This Row],[Month]])/160</f>
        <v>0.55625000000000002</v>
      </c>
    </row>
    <row r="5233" spans="1:23" x14ac:dyDescent="0.25">
      <c r="A5233">
        <v>5232</v>
      </c>
      <c r="B5233" t="s">
        <v>17014</v>
      </c>
      <c r="C5233" t="s">
        <v>17015</v>
      </c>
      <c r="D5233">
        <v>45</v>
      </c>
      <c r="E5233" t="s">
        <v>19</v>
      </c>
      <c r="F5233" t="s">
        <v>249</v>
      </c>
      <c r="G5233" s="1">
        <v>44111</v>
      </c>
      <c r="H5233" t="s">
        <v>21</v>
      </c>
      <c r="I5233" t="s">
        <v>72</v>
      </c>
      <c r="J5233" s="3" t="s">
        <v>17016</v>
      </c>
      <c r="K5233" t="s">
        <v>39</v>
      </c>
      <c r="L5233" t="s">
        <v>17017</v>
      </c>
      <c r="M5233" t="s">
        <v>41</v>
      </c>
      <c r="N5233" t="s">
        <v>83</v>
      </c>
      <c r="O5233" s="2">
        <v>45078.642094907409</v>
      </c>
      <c r="P5233" s="2">
        <v>45078.326817129629</v>
      </c>
      <c r="Q5233">
        <v>2</v>
      </c>
      <c r="R5233" t="str">
        <f t="shared" ca="1" si="81"/>
        <v>Ravi</v>
      </c>
      <c r="S5233" t="str">
        <f>IFERROR(TEXT(DATEVALUE(LEFT(Table1[[#This Row],[Date of Purchase]],10)), "MMMM"), TEXT(Table1[[#This Row],[Date of Purchase]], "MMMM"))</f>
        <v>October</v>
      </c>
      <c r="T5233" t="str">
        <f>IF(OR(
  AND(Table1[[#This Row],[Ticket Priority]]="Critical", Table1[[#This Row],[Ticket Status]]&lt;&gt;"Closed"),
  AND(Table1[[#This Row],[Ticket Priority]]="High", Table1[[#This Row],[Ticket Status]]="Open")
), "Yes", "No")</f>
        <v>No</v>
      </c>
      <c r="U5233" s="4" t="str">
        <f>IF(Table1[[#This Row],[Ticket Status]]="Closed","Yes","No")</f>
        <v>Yes</v>
      </c>
      <c r="V5233" s="4" t="str">
        <f>IF(Table1[[#This Row],[Ticket Status]]="Pending Customer Response","Yes","No")</f>
        <v>No</v>
      </c>
      <c r="W5233" s="5">
        <f ca="1">COUNTIFS(Table1[Agent_name],Table1[[#This Row],[Agent_name]],Table1[Month],Table1[[#This Row],[Month]])/160</f>
        <v>0.58125000000000004</v>
      </c>
    </row>
    <row r="5234" spans="1:23" x14ac:dyDescent="0.25">
      <c r="A5234">
        <v>5233</v>
      </c>
      <c r="B5234" t="s">
        <v>17018</v>
      </c>
      <c r="C5234" t="s">
        <v>17019</v>
      </c>
      <c r="D5234">
        <v>24</v>
      </c>
      <c r="E5234" t="s">
        <v>19</v>
      </c>
      <c r="F5234" t="s">
        <v>281</v>
      </c>
      <c r="G5234" s="1">
        <v>44247</v>
      </c>
      <c r="H5234" t="s">
        <v>59</v>
      </c>
      <c r="I5234" t="s">
        <v>22</v>
      </c>
      <c r="J5234" s="3" t="s">
        <v>17020</v>
      </c>
      <c r="K5234" t="s">
        <v>62</v>
      </c>
      <c r="M5234" t="s">
        <v>89</v>
      </c>
      <c r="N5234" t="s">
        <v>33</v>
      </c>
      <c r="R5234" t="str">
        <f t="shared" ca="1" si="81"/>
        <v>Aisha</v>
      </c>
      <c r="S5234" t="str">
        <f>IFERROR(TEXT(DATEVALUE(LEFT(Table1[[#This Row],[Date of Purchase]],10)), "MMMM"), TEXT(Table1[[#This Row],[Date of Purchase]], "MMMM"))</f>
        <v>February</v>
      </c>
      <c r="T5234" t="str">
        <f>IF(OR(
  AND(Table1[[#This Row],[Ticket Priority]]="Critical", Table1[[#This Row],[Ticket Status]]&lt;&gt;"Closed"),
  AND(Table1[[#This Row],[Ticket Priority]]="High", Table1[[#This Row],[Ticket Status]]="Open")
), "Yes", "No")</f>
        <v>Yes</v>
      </c>
      <c r="U5234" s="4" t="str">
        <f>IF(Table1[[#This Row],[Ticket Status]]="Closed","Yes","No")</f>
        <v>No</v>
      </c>
      <c r="V5234" s="4" t="str">
        <f>IF(Table1[[#This Row],[Ticket Status]]="Pending Customer Response","Yes","No")</f>
        <v>No</v>
      </c>
      <c r="W5234" s="5">
        <f ca="1">COUNTIFS(Table1[Agent_name],Table1[[#This Row],[Agent_name]],Table1[Month],Table1[[#This Row],[Month]])/160</f>
        <v>0.85624999999999996</v>
      </c>
    </row>
    <row r="5235" spans="1:23" x14ac:dyDescent="0.25">
      <c r="A5235">
        <v>5234</v>
      </c>
      <c r="B5235" t="s">
        <v>17021</v>
      </c>
      <c r="C5235" t="s">
        <v>17022</v>
      </c>
      <c r="D5235">
        <v>33</v>
      </c>
      <c r="E5235" t="s">
        <v>19</v>
      </c>
      <c r="F5235" t="s">
        <v>125</v>
      </c>
      <c r="G5235" s="1">
        <v>44387</v>
      </c>
      <c r="H5235" t="s">
        <v>59</v>
      </c>
      <c r="I5235" t="s">
        <v>67</v>
      </c>
      <c r="J5235" s="3" t="s">
        <v>17023</v>
      </c>
      <c r="K5235" t="s">
        <v>39</v>
      </c>
      <c r="L5235" t="s">
        <v>17024</v>
      </c>
      <c r="M5235" t="s">
        <v>143</v>
      </c>
      <c r="N5235" t="s">
        <v>26</v>
      </c>
      <c r="O5235" s="2">
        <v>45078.533796296295</v>
      </c>
      <c r="P5235" s="2">
        <v>45078.499768518515</v>
      </c>
      <c r="Q5235">
        <v>3</v>
      </c>
      <c r="R5235" t="str">
        <f t="shared" ca="1" si="81"/>
        <v>Priya</v>
      </c>
      <c r="S5235" t="str">
        <f>IFERROR(TEXT(DATEVALUE(LEFT(Table1[[#This Row],[Date of Purchase]],10)), "MMMM"), TEXT(Table1[[#This Row],[Date of Purchase]], "MMMM"))</f>
        <v>July</v>
      </c>
      <c r="T5235" t="str">
        <f>IF(OR(
  AND(Table1[[#This Row],[Ticket Priority]]="Critical", Table1[[#This Row],[Ticket Status]]&lt;&gt;"Closed"),
  AND(Table1[[#This Row],[Ticket Priority]]="High", Table1[[#This Row],[Ticket Status]]="Open")
), "Yes", "No")</f>
        <v>No</v>
      </c>
      <c r="U5235" s="4" t="str">
        <f>IF(Table1[[#This Row],[Ticket Status]]="Closed","Yes","No")</f>
        <v>Yes</v>
      </c>
      <c r="V5235" s="4" t="str">
        <f>IF(Table1[[#This Row],[Ticket Status]]="Pending Customer Response","Yes","No")</f>
        <v>No</v>
      </c>
      <c r="W5235" s="5">
        <f ca="1">COUNTIFS(Table1[Agent_name],Table1[[#This Row],[Agent_name]],Table1[Month],Table1[[#This Row],[Month]])/160</f>
        <v>0.45</v>
      </c>
    </row>
    <row r="5236" spans="1:23" x14ac:dyDescent="0.25">
      <c r="A5236">
        <v>5235</v>
      </c>
      <c r="B5236" t="s">
        <v>17025</v>
      </c>
      <c r="C5236" t="s">
        <v>17026</v>
      </c>
      <c r="D5236">
        <v>63</v>
      </c>
      <c r="E5236" t="s">
        <v>29</v>
      </c>
      <c r="F5236" t="s">
        <v>20</v>
      </c>
      <c r="G5236" s="1">
        <v>43887</v>
      </c>
      <c r="H5236" t="s">
        <v>45</v>
      </c>
      <c r="I5236" t="s">
        <v>113</v>
      </c>
      <c r="J5236" s="3" t="s">
        <v>17027</v>
      </c>
      <c r="K5236" t="s">
        <v>62</v>
      </c>
      <c r="M5236" t="s">
        <v>41</v>
      </c>
      <c r="N5236" t="s">
        <v>33</v>
      </c>
      <c r="R5236" t="str">
        <f t="shared" ca="1" si="81"/>
        <v>Mohit</v>
      </c>
      <c r="S5236" t="str">
        <f>IFERROR(TEXT(DATEVALUE(LEFT(Table1[[#This Row],[Date of Purchase]],10)), "MMMM"), TEXT(Table1[[#This Row],[Date of Purchase]], "MMMM"))</f>
        <v>February</v>
      </c>
      <c r="T5236" t="str">
        <f>IF(OR(
  AND(Table1[[#This Row],[Ticket Priority]]="Critical", Table1[[#This Row],[Ticket Status]]&lt;&gt;"Closed"),
  AND(Table1[[#This Row],[Ticket Priority]]="High", Table1[[#This Row],[Ticket Status]]="Open")
), "Yes", "No")</f>
        <v>No</v>
      </c>
      <c r="U5236" s="4" t="str">
        <f>IF(Table1[[#This Row],[Ticket Status]]="Closed","Yes","No")</f>
        <v>No</v>
      </c>
      <c r="V5236" s="4" t="str">
        <f>IF(Table1[[#This Row],[Ticket Status]]="Pending Customer Response","Yes","No")</f>
        <v>No</v>
      </c>
      <c r="W5236" s="5">
        <f ca="1">COUNTIFS(Table1[Agent_name],Table1[[#This Row],[Agent_name]],Table1[Month],Table1[[#This Row],[Month]])/160</f>
        <v>0.52500000000000002</v>
      </c>
    </row>
    <row r="5237" spans="1:23" x14ac:dyDescent="0.25">
      <c r="A5237">
        <v>5236</v>
      </c>
      <c r="B5237" t="s">
        <v>17028</v>
      </c>
      <c r="C5237" t="s">
        <v>17029</v>
      </c>
      <c r="D5237">
        <v>25</v>
      </c>
      <c r="E5237" t="s">
        <v>58</v>
      </c>
      <c r="F5237" t="s">
        <v>81</v>
      </c>
      <c r="G5237" s="1">
        <v>44301</v>
      </c>
      <c r="H5237" t="s">
        <v>21</v>
      </c>
      <c r="I5237" t="s">
        <v>150</v>
      </c>
      <c r="J5237" s="3" t="s">
        <v>17030</v>
      </c>
      <c r="K5237" t="s">
        <v>62</v>
      </c>
      <c r="M5237" t="s">
        <v>89</v>
      </c>
      <c r="N5237" t="s">
        <v>83</v>
      </c>
      <c r="R5237" t="str">
        <f t="shared" ca="1" si="81"/>
        <v>Rahul</v>
      </c>
      <c r="S5237" t="str">
        <f>IFERROR(TEXT(DATEVALUE(LEFT(Table1[[#This Row],[Date of Purchase]],10)), "MMMM"), TEXT(Table1[[#This Row],[Date of Purchase]], "MMMM"))</f>
        <v>April</v>
      </c>
      <c r="T5237" t="str">
        <f>IF(OR(
  AND(Table1[[#This Row],[Ticket Priority]]="Critical", Table1[[#This Row],[Ticket Status]]&lt;&gt;"Closed"),
  AND(Table1[[#This Row],[Ticket Priority]]="High", Table1[[#This Row],[Ticket Status]]="Open")
), "Yes", "No")</f>
        <v>Yes</v>
      </c>
      <c r="U5237" s="4" t="str">
        <f>IF(Table1[[#This Row],[Ticket Status]]="Closed","Yes","No")</f>
        <v>No</v>
      </c>
      <c r="V5237" s="4" t="str">
        <f>IF(Table1[[#This Row],[Ticket Status]]="Pending Customer Response","Yes","No")</f>
        <v>No</v>
      </c>
      <c r="W5237" s="5">
        <f ca="1">COUNTIFS(Table1[Agent_name],Table1[[#This Row],[Agent_name]],Table1[Month],Table1[[#This Row],[Month]])/160</f>
        <v>0.25</v>
      </c>
    </row>
    <row r="5238" spans="1:23" x14ac:dyDescent="0.25">
      <c r="A5238">
        <v>5237</v>
      </c>
      <c r="B5238" t="s">
        <v>17031</v>
      </c>
      <c r="C5238" t="s">
        <v>17032</v>
      </c>
      <c r="D5238">
        <v>52</v>
      </c>
      <c r="E5238" t="s">
        <v>58</v>
      </c>
      <c r="F5238" t="s">
        <v>655</v>
      </c>
      <c r="G5238" s="1">
        <v>44329</v>
      </c>
      <c r="H5238" t="s">
        <v>67</v>
      </c>
      <c r="I5238" t="s">
        <v>67</v>
      </c>
      <c r="J5238" s="3" t="s">
        <v>17033</v>
      </c>
      <c r="K5238" t="s">
        <v>39</v>
      </c>
      <c r="L5238" t="s">
        <v>17034</v>
      </c>
      <c r="M5238" t="s">
        <v>143</v>
      </c>
      <c r="N5238" t="s">
        <v>26</v>
      </c>
      <c r="O5238" s="2">
        <v>45078.942187499997</v>
      </c>
      <c r="P5238" s="2">
        <v>45078.16302083333</v>
      </c>
      <c r="Q5238">
        <v>4</v>
      </c>
      <c r="R5238" t="str">
        <f t="shared" ca="1" si="81"/>
        <v>Priya</v>
      </c>
      <c r="S5238" t="str">
        <f>IFERROR(TEXT(DATEVALUE(LEFT(Table1[[#This Row],[Date of Purchase]],10)), "MMMM"), TEXT(Table1[[#This Row],[Date of Purchase]], "MMMM"))</f>
        <v>May</v>
      </c>
      <c r="T5238" t="str">
        <f>IF(OR(
  AND(Table1[[#This Row],[Ticket Priority]]="Critical", Table1[[#This Row],[Ticket Status]]&lt;&gt;"Closed"),
  AND(Table1[[#This Row],[Ticket Priority]]="High", Table1[[#This Row],[Ticket Status]]="Open")
), "Yes", "No")</f>
        <v>No</v>
      </c>
      <c r="U5238" s="4" t="str">
        <f>IF(Table1[[#This Row],[Ticket Status]]="Closed","Yes","No")</f>
        <v>Yes</v>
      </c>
      <c r="V5238" s="4" t="str">
        <f>IF(Table1[[#This Row],[Ticket Status]]="Pending Customer Response","Yes","No")</f>
        <v>No</v>
      </c>
      <c r="W5238" s="5">
        <f ca="1">COUNTIFS(Table1[Agent_name],Table1[[#This Row],[Agent_name]],Table1[Month],Table1[[#This Row],[Month]])/160</f>
        <v>0.40625</v>
      </c>
    </row>
    <row r="5239" spans="1:23" x14ac:dyDescent="0.25">
      <c r="A5239">
        <v>5238</v>
      </c>
      <c r="B5239" t="s">
        <v>12317</v>
      </c>
      <c r="C5239" t="s">
        <v>17035</v>
      </c>
      <c r="D5239">
        <v>65</v>
      </c>
      <c r="E5239" t="s">
        <v>19</v>
      </c>
      <c r="F5239" t="s">
        <v>51</v>
      </c>
      <c r="G5239" s="1">
        <v>43955</v>
      </c>
      <c r="H5239" t="s">
        <v>21</v>
      </c>
      <c r="I5239" t="s">
        <v>99</v>
      </c>
      <c r="J5239" s="3" t="s">
        <v>17036</v>
      </c>
      <c r="K5239" t="s">
        <v>39</v>
      </c>
      <c r="L5239" t="s">
        <v>17037</v>
      </c>
      <c r="M5239" t="s">
        <v>25</v>
      </c>
      <c r="N5239" t="s">
        <v>83</v>
      </c>
      <c r="O5239" s="2">
        <v>45078.884560185186</v>
      </c>
      <c r="P5239" s="2">
        <v>45078.742199074077</v>
      </c>
      <c r="Q5239">
        <v>4</v>
      </c>
      <c r="R5239" t="str">
        <f t="shared" ca="1" si="81"/>
        <v>Aisha</v>
      </c>
      <c r="S5239" t="str">
        <f>IFERROR(TEXT(DATEVALUE(LEFT(Table1[[#This Row],[Date of Purchase]],10)), "MMMM"), TEXT(Table1[[#This Row],[Date of Purchase]], "MMMM"))</f>
        <v>May</v>
      </c>
      <c r="T5239" t="str">
        <f>IF(OR(
  AND(Table1[[#This Row],[Ticket Priority]]="Critical", Table1[[#This Row],[Ticket Status]]&lt;&gt;"Closed"),
  AND(Table1[[#This Row],[Ticket Priority]]="High", Table1[[#This Row],[Ticket Status]]="Open")
), "Yes", "No")</f>
        <v>No</v>
      </c>
      <c r="U5239" s="4" t="str">
        <f>IF(Table1[[#This Row],[Ticket Status]]="Closed","Yes","No")</f>
        <v>Yes</v>
      </c>
      <c r="V5239" s="4" t="str">
        <f>IF(Table1[[#This Row],[Ticket Status]]="Pending Customer Response","Yes","No")</f>
        <v>No</v>
      </c>
      <c r="W5239" s="5">
        <f ca="1">COUNTIFS(Table1[Agent_name],Table1[[#This Row],[Agent_name]],Table1[Month],Table1[[#This Row],[Month]])/160</f>
        <v>0.93125000000000002</v>
      </c>
    </row>
    <row r="5240" spans="1:23" x14ac:dyDescent="0.25">
      <c r="A5240">
        <v>5239</v>
      </c>
      <c r="B5240" t="s">
        <v>17038</v>
      </c>
      <c r="C5240" t="s">
        <v>17039</v>
      </c>
      <c r="D5240">
        <v>40</v>
      </c>
      <c r="E5240" t="s">
        <v>29</v>
      </c>
      <c r="F5240" t="s">
        <v>242</v>
      </c>
      <c r="G5240" s="1">
        <v>44087</v>
      </c>
      <c r="H5240" t="s">
        <v>67</v>
      </c>
      <c r="I5240" t="s">
        <v>150</v>
      </c>
      <c r="J5240" s="3" t="s">
        <v>17040</v>
      </c>
      <c r="K5240" t="s">
        <v>24</v>
      </c>
      <c r="M5240" t="s">
        <v>25</v>
      </c>
      <c r="N5240" t="s">
        <v>26</v>
      </c>
      <c r="O5240" s="2">
        <v>45078.350543981483</v>
      </c>
      <c r="R5240" t="str">
        <f t="shared" ca="1" si="81"/>
        <v>Meera</v>
      </c>
      <c r="S5240" t="str">
        <f>IFERROR(TEXT(DATEVALUE(LEFT(Table1[[#This Row],[Date of Purchase]],10)), "MMMM"), TEXT(Table1[[#This Row],[Date of Purchase]], "MMMM"))</f>
        <v>September</v>
      </c>
      <c r="T5240" t="str">
        <f>IF(OR(
  AND(Table1[[#This Row],[Ticket Priority]]="Critical", Table1[[#This Row],[Ticket Status]]&lt;&gt;"Closed"),
  AND(Table1[[#This Row],[Ticket Priority]]="High", Table1[[#This Row],[Ticket Status]]="Open")
), "Yes", "No")</f>
        <v>Yes</v>
      </c>
      <c r="U5240" s="4" t="str">
        <f>IF(Table1[[#This Row],[Ticket Status]]="Closed","Yes","No")</f>
        <v>No</v>
      </c>
      <c r="V5240" s="4" t="str">
        <f>IF(Table1[[#This Row],[Ticket Status]]="Pending Customer Response","Yes","No")</f>
        <v>Yes</v>
      </c>
      <c r="W5240" s="5">
        <f ca="1">COUNTIFS(Table1[Agent_name],Table1[[#This Row],[Agent_name]],Table1[Month],Table1[[#This Row],[Month]])/160</f>
        <v>0.16875000000000001</v>
      </c>
    </row>
    <row r="5241" spans="1:23" x14ac:dyDescent="0.25">
      <c r="A5241">
        <v>5240</v>
      </c>
      <c r="B5241" t="s">
        <v>17041</v>
      </c>
      <c r="C5241" t="s">
        <v>17042</v>
      </c>
      <c r="D5241">
        <v>36</v>
      </c>
      <c r="E5241" t="s">
        <v>58</v>
      </c>
      <c r="F5241" t="s">
        <v>219</v>
      </c>
      <c r="G5241" s="1">
        <v>44496</v>
      </c>
      <c r="H5241" t="s">
        <v>21</v>
      </c>
      <c r="I5241" t="s">
        <v>150</v>
      </c>
      <c r="J5241" s="3" t="s">
        <v>17043</v>
      </c>
      <c r="K5241" t="s">
        <v>39</v>
      </c>
      <c r="L5241" t="s">
        <v>17044</v>
      </c>
      <c r="M5241" t="s">
        <v>143</v>
      </c>
      <c r="N5241" t="s">
        <v>83</v>
      </c>
      <c r="O5241" s="2">
        <v>45078.960277777776</v>
      </c>
      <c r="P5241" s="2">
        <v>45078.354722222219</v>
      </c>
      <c r="Q5241">
        <v>4</v>
      </c>
      <c r="R5241" t="str">
        <f t="shared" ca="1" si="81"/>
        <v>Priya</v>
      </c>
      <c r="S5241" t="str">
        <f>IFERROR(TEXT(DATEVALUE(LEFT(Table1[[#This Row],[Date of Purchase]],10)), "MMMM"), TEXT(Table1[[#This Row],[Date of Purchase]], "MMMM"))</f>
        <v>October</v>
      </c>
      <c r="T5241" t="str">
        <f>IF(OR(
  AND(Table1[[#This Row],[Ticket Priority]]="Critical", Table1[[#This Row],[Ticket Status]]&lt;&gt;"Closed"),
  AND(Table1[[#This Row],[Ticket Priority]]="High", Table1[[#This Row],[Ticket Status]]="Open")
), "Yes", "No")</f>
        <v>No</v>
      </c>
      <c r="U5241" s="4" t="str">
        <f>IF(Table1[[#This Row],[Ticket Status]]="Closed","Yes","No")</f>
        <v>Yes</v>
      </c>
      <c r="V5241" s="4" t="str">
        <f>IF(Table1[[#This Row],[Ticket Status]]="Pending Customer Response","Yes","No")</f>
        <v>No</v>
      </c>
      <c r="W5241" s="5">
        <f ca="1">COUNTIFS(Table1[Agent_name],Table1[[#This Row],[Agent_name]],Table1[Month],Table1[[#This Row],[Month]])/160</f>
        <v>0.58125000000000004</v>
      </c>
    </row>
    <row r="5242" spans="1:23" x14ac:dyDescent="0.25">
      <c r="A5242">
        <v>5241</v>
      </c>
      <c r="B5242" t="s">
        <v>17045</v>
      </c>
      <c r="C5242" t="s">
        <v>17046</v>
      </c>
      <c r="D5242">
        <v>67</v>
      </c>
      <c r="E5242" t="s">
        <v>19</v>
      </c>
      <c r="F5242" t="s">
        <v>134</v>
      </c>
      <c r="G5242" s="1">
        <v>44428</v>
      </c>
      <c r="H5242" t="s">
        <v>59</v>
      </c>
      <c r="I5242" t="s">
        <v>59</v>
      </c>
      <c r="J5242" s="3" t="s">
        <v>17047</v>
      </c>
      <c r="K5242" t="s">
        <v>39</v>
      </c>
      <c r="L5242" t="s">
        <v>17048</v>
      </c>
      <c r="M5242" t="s">
        <v>41</v>
      </c>
      <c r="N5242" t="s">
        <v>33</v>
      </c>
      <c r="O5242" s="2">
        <v>45078.195023148146</v>
      </c>
      <c r="P5242" s="2">
        <v>45078.827662037038</v>
      </c>
      <c r="Q5242">
        <v>3</v>
      </c>
      <c r="R5242" t="str">
        <f t="shared" ca="1" si="81"/>
        <v>Priya</v>
      </c>
      <c r="S5242" t="str">
        <f>IFERROR(TEXT(DATEVALUE(LEFT(Table1[[#This Row],[Date of Purchase]],10)), "MMMM"), TEXT(Table1[[#This Row],[Date of Purchase]], "MMMM"))</f>
        <v>August</v>
      </c>
      <c r="T5242" t="str">
        <f>IF(OR(
  AND(Table1[[#This Row],[Ticket Priority]]="Critical", Table1[[#This Row],[Ticket Status]]&lt;&gt;"Closed"),
  AND(Table1[[#This Row],[Ticket Priority]]="High", Table1[[#This Row],[Ticket Status]]="Open")
), "Yes", "No")</f>
        <v>No</v>
      </c>
      <c r="U5242" s="4" t="str">
        <f>IF(Table1[[#This Row],[Ticket Status]]="Closed","Yes","No")</f>
        <v>Yes</v>
      </c>
      <c r="V5242" s="4" t="str">
        <f>IF(Table1[[#This Row],[Ticket Status]]="Pending Customer Response","Yes","No")</f>
        <v>No</v>
      </c>
      <c r="W5242" s="5">
        <f ca="1">COUNTIFS(Table1[Agent_name],Table1[[#This Row],[Agent_name]],Table1[Month],Table1[[#This Row],[Month]])/160</f>
        <v>0.35</v>
      </c>
    </row>
    <row r="5243" spans="1:23" x14ac:dyDescent="0.25">
      <c r="A5243">
        <v>5242</v>
      </c>
      <c r="B5243" t="s">
        <v>17049</v>
      </c>
      <c r="C5243" t="s">
        <v>17050</v>
      </c>
      <c r="D5243">
        <v>45</v>
      </c>
      <c r="E5243" t="s">
        <v>19</v>
      </c>
      <c r="F5243" t="s">
        <v>125</v>
      </c>
      <c r="G5243" s="1">
        <v>44098</v>
      </c>
      <c r="H5243" t="s">
        <v>21</v>
      </c>
      <c r="I5243" t="s">
        <v>46</v>
      </c>
      <c r="J5243" s="3" t="s">
        <v>17051</v>
      </c>
      <c r="K5243" t="s">
        <v>39</v>
      </c>
      <c r="L5243" t="s">
        <v>17052</v>
      </c>
      <c r="M5243" t="s">
        <v>89</v>
      </c>
      <c r="N5243" t="s">
        <v>55</v>
      </c>
      <c r="O5243" s="2">
        <v>45078.490185185183</v>
      </c>
      <c r="P5243" s="2">
        <v>45078.837407407409</v>
      </c>
      <c r="Q5243">
        <v>5</v>
      </c>
      <c r="R5243" t="str">
        <f t="shared" ca="1" si="81"/>
        <v>Sara</v>
      </c>
      <c r="S5243" t="str">
        <f>IFERROR(TEXT(DATEVALUE(LEFT(Table1[[#This Row],[Date of Purchase]],10)), "MMMM"), TEXT(Table1[[#This Row],[Date of Purchase]], "MMMM"))</f>
        <v>September</v>
      </c>
      <c r="T5243" t="str">
        <f>IF(OR(
  AND(Table1[[#This Row],[Ticket Priority]]="Critical", Table1[[#This Row],[Ticket Status]]&lt;&gt;"Closed"),
  AND(Table1[[#This Row],[Ticket Priority]]="High", Table1[[#This Row],[Ticket Status]]="Open")
), "Yes", "No")</f>
        <v>No</v>
      </c>
      <c r="U5243" s="4" t="str">
        <f>IF(Table1[[#This Row],[Ticket Status]]="Closed","Yes","No")</f>
        <v>Yes</v>
      </c>
      <c r="V5243" s="4" t="str">
        <f>IF(Table1[[#This Row],[Ticket Status]]="Pending Customer Response","Yes","No")</f>
        <v>No</v>
      </c>
      <c r="W5243" s="5">
        <f ca="1">COUNTIFS(Table1[Agent_name],Table1[[#This Row],[Agent_name]],Table1[Month],Table1[[#This Row],[Month]])/160</f>
        <v>0.65</v>
      </c>
    </row>
    <row r="5244" spans="1:23" x14ac:dyDescent="0.25">
      <c r="A5244">
        <v>5243</v>
      </c>
      <c r="B5244" t="s">
        <v>17053</v>
      </c>
      <c r="C5244" t="s">
        <v>17054</v>
      </c>
      <c r="D5244">
        <v>56</v>
      </c>
      <c r="E5244" t="s">
        <v>29</v>
      </c>
      <c r="F5244" t="s">
        <v>202</v>
      </c>
      <c r="G5244" s="1">
        <v>43833</v>
      </c>
      <c r="H5244" t="s">
        <v>21</v>
      </c>
      <c r="I5244" t="s">
        <v>60</v>
      </c>
      <c r="J5244" s="3" t="s">
        <v>17055</v>
      </c>
      <c r="K5244" t="s">
        <v>24</v>
      </c>
      <c r="M5244" t="s">
        <v>25</v>
      </c>
      <c r="N5244" t="s">
        <v>55</v>
      </c>
      <c r="O5244" s="2">
        <v>45078.374930555554</v>
      </c>
      <c r="R5244" t="str">
        <f t="shared" ca="1" si="81"/>
        <v>Mohit</v>
      </c>
      <c r="S5244" t="str">
        <f>IFERROR(TEXT(DATEVALUE(LEFT(Table1[[#This Row],[Date of Purchase]],10)), "MMMM"), TEXT(Table1[[#This Row],[Date of Purchase]], "MMMM"))</f>
        <v>January</v>
      </c>
      <c r="T5244" t="str">
        <f>IF(OR(
  AND(Table1[[#This Row],[Ticket Priority]]="Critical", Table1[[#This Row],[Ticket Status]]&lt;&gt;"Closed"),
  AND(Table1[[#This Row],[Ticket Priority]]="High", Table1[[#This Row],[Ticket Status]]="Open")
), "Yes", "No")</f>
        <v>Yes</v>
      </c>
      <c r="U5244" s="4" t="str">
        <f>IF(Table1[[#This Row],[Ticket Status]]="Closed","Yes","No")</f>
        <v>No</v>
      </c>
      <c r="V5244" s="4" t="str">
        <f>IF(Table1[[#This Row],[Ticket Status]]="Pending Customer Response","Yes","No")</f>
        <v>Yes</v>
      </c>
      <c r="W5244" s="5">
        <f ca="1">COUNTIFS(Table1[Agent_name],Table1[[#This Row],[Agent_name]],Table1[Month],Table1[[#This Row],[Month]])/160</f>
        <v>0.46250000000000002</v>
      </c>
    </row>
    <row r="5245" spans="1:23" x14ac:dyDescent="0.25">
      <c r="A5245">
        <v>5244</v>
      </c>
      <c r="B5245" t="s">
        <v>17056</v>
      </c>
      <c r="C5245" t="s">
        <v>17057</v>
      </c>
      <c r="D5245">
        <v>42</v>
      </c>
      <c r="E5245" t="s">
        <v>29</v>
      </c>
      <c r="F5245" t="s">
        <v>149</v>
      </c>
      <c r="G5245" s="1">
        <v>44117</v>
      </c>
      <c r="H5245" t="s">
        <v>45</v>
      </c>
      <c r="I5245" t="s">
        <v>67</v>
      </c>
      <c r="J5245" s="3" t="s">
        <v>17058</v>
      </c>
      <c r="K5245" t="s">
        <v>24</v>
      </c>
      <c r="M5245" t="s">
        <v>143</v>
      </c>
      <c r="N5245" t="s">
        <v>26</v>
      </c>
      <c r="O5245" s="2">
        <v>45078.031192129631</v>
      </c>
      <c r="R5245" t="str">
        <f t="shared" ca="1" si="81"/>
        <v>Mohit</v>
      </c>
      <c r="S5245" t="str">
        <f>IFERROR(TEXT(DATEVALUE(LEFT(Table1[[#This Row],[Date of Purchase]],10)), "MMMM"), TEXT(Table1[[#This Row],[Date of Purchase]], "MMMM"))</f>
        <v>October</v>
      </c>
      <c r="T5245" t="str">
        <f>IF(OR(
  AND(Table1[[#This Row],[Ticket Priority]]="Critical", Table1[[#This Row],[Ticket Status]]&lt;&gt;"Closed"),
  AND(Table1[[#This Row],[Ticket Priority]]="High", Table1[[#This Row],[Ticket Status]]="Open")
), "Yes", "No")</f>
        <v>No</v>
      </c>
      <c r="U5245" s="4" t="str">
        <f>IF(Table1[[#This Row],[Ticket Status]]="Closed","Yes","No")</f>
        <v>No</v>
      </c>
      <c r="V5245" s="4" t="str">
        <f>IF(Table1[[#This Row],[Ticket Status]]="Pending Customer Response","Yes","No")</f>
        <v>Yes</v>
      </c>
      <c r="W5245" s="5">
        <f ca="1">COUNTIFS(Table1[Agent_name],Table1[[#This Row],[Agent_name]],Table1[Month],Table1[[#This Row],[Month]])/160</f>
        <v>0.49375000000000002</v>
      </c>
    </row>
    <row r="5246" spans="1:23" x14ac:dyDescent="0.25">
      <c r="A5246">
        <v>5245</v>
      </c>
      <c r="B5246" t="s">
        <v>17059</v>
      </c>
      <c r="C5246" t="s">
        <v>17060</v>
      </c>
      <c r="D5246">
        <v>45</v>
      </c>
      <c r="E5246" t="s">
        <v>58</v>
      </c>
      <c r="F5246" t="s">
        <v>129</v>
      </c>
      <c r="G5246" s="1">
        <v>44288</v>
      </c>
      <c r="H5246" t="s">
        <v>59</v>
      </c>
      <c r="I5246" t="s">
        <v>150</v>
      </c>
      <c r="J5246" s="3" t="s">
        <v>17061</v>
      </c>
      <c r="K5246" t="s">
        <v>39</v>
      </c>
      <c r="L5246" t="s">
        <v>17062</v>
      </c>
      <c r="M5246" t="s">
        <v>89</v>
      </c>
      <c r="N5246" t="s">
        <v>26</v>
      </c>
      <c r="O5246" s="2">
        <v>45078.197870370372</v>
      </c>
      <c r="P5246" s="2">
        <v>45078.277037037034</v>
      </c>
      <c r="Q5246">
        <v>5</v>
      </c>
      <c r="R5246" t="str">
        <f t="shared" ca="1" si="81"/>
        <v>Mohit</v>
      </c>
      <c r="S5246" t="str">
        <f>IFERROR(TEXT(DATEVALUE(LEFT(Table1[[#This Row],[Date of Purchase]],10)), "MMMM"), TEXT(Table1[[#This Row],[Date of Purchase]], "MMMM"))</f>
        <v>April</v>
      </c>
      <c r="T5246" t="str">
        <f>IF(OR(
  AND(Table1[[#This Row],[Ticket Priority]]="Critical", Table1[[#This Row],[Ticket Status]]&lt;&gt;"Closed"),
  AND(Table1[[#This Row],[Ticket Priority]]="High", Table1[[#This Row],[Ticket Status]]="Open")
), "Yes", "No")</f>
        <v>No</v>
      </c>
      <c r="U5246" s="4" t="str">
        <f>IF(Table1[[#This Row],[Ticket Status]]="Closed","Yes","No")</f>
        <v>Yes</v>
      </c>
      <c r="V5246" s="4" t="str">
        <f>IF(Table1[[#This Row],[Ticket Status]]="Pending Customer Response","Yes","No")</f>
        <v>No</v>
      </c>
      <c r="W5246" s="5">
        <f ca="1">COUNTIFS(Table1[Agent_name],Table1[[#This Row],[Agent_name]],Table1[Month],Table1[[#This Row],[Month]])/160</f>
        <v>0.45</v>
      </c>
    </row>
    <row r="5247" spans="1:23" x14ac:dyDescent="0.25">
      <c r="A5247">
        <v>5246</v>
      </c>
      <c r="B5247" t="s">
        <v>14295</v>
      </c>
      <c r="C5247" t="s">
        <v>17063</v>
      </c>
      <c r="D5247">
        <v>32</v>
      </c>
      <c r="E5247" t="s">
        <v>58</v>
      </c>
      <c r="F5247" t="s">
        <v>20</v>
      </c>
      <c r="G5247" s="1">
        <v>44308</v>
      </c>
      <c r="H5247" t="s">
        <v>59</v>
      </c>
      <c r="I5247" t="s">
        <v>37</v>
      </c>
      <c r="J5247" s="3" t="s">
        <v>17064</v>
      </c>
      <c r="K5247" t="s">
        <v>39</v>
      </c>
      <c r="L5247" t="s">
        <v>17065</v>
      </c>
      <c r="M5247" t="s">
        <v>89</v>
      </c>
      <c r="N5247" t="s">
        <v>33</v>
      </c>
      <c r="O5247" s="2">
        <v>45078.799976851849</v>
      </c>
      <c r="P5247" s="2">
        <v>45078.606921296298</v>
      </c>
      <c r="Q5247">
        <v>5</v>
      </c>
      <c r="R5247" t="str">
        <f t="shared" ca="1" si="81"/>
        <v>Karan</v>
      </c>
      <c r="S5247" t="str">
        <f>IFERROR(TEXT(DATEVALUE(LEFT(Table1[[#This Row],[Date of Purchase]],10)), "MMMM"), TEXT(Table1[[#This Row],[Date of Purchase]], "MMMM"))</f>
        <v>April</v>
      </c>
      <c r="T5247" t="str">
        <f>IF(OR(
  AND(Table1[[#This Row],[Ticket Priority]]="Critical", Table1[[#This Row],[Ticket Status]]&lt;&gt;"Closed"),
  AND(Table1[[#This Row],[Ticket Priority]]="High", Table1[[#This Row],[Ticket Status]]="Open")
), "Yes", "No")</f>
        <v>No</v>
      </c>
      <c r="U5247" s="4" t="str">
        <f>IF(Table1[[#This Row],[Ticket Status]]="Closed","Yes","No")</f>
        <v>Yes</v>
      </c>
      <c r="V5247" s="4" t="str">
        <f>IF(Table1[[#This Row],[Ticket Status]]="Pending Customer Response","Yes","No")</f>
        <v>No</v>
      </c>
      <c r="W5247" s="5">
        <f ca="1">COUNTIFS(Table1[Agent_name],Table1[[#This Row],[Agent_name]],Table1[Month],Table1[[#This Row],[Month]])/160</f>
        <v>0.29375000000000001</v>
      </c>
    </row>
    <row r="5248" spans="1:23" x14ac:dyDescent="0.25">
      <c r="A5248">
        <v>5247</v>
      </c>
      <c r="B5248" t="s">
        <v>17066</v>
      </c>
      <c r="C5248" t="s">
        <v>17067</v>
      </c>
      <c r="D5248">
        <v>62</v>
      </c>
      <c r="E5248" t="s">
        <v>19</v>
      </c>
      <c r="F5248" t="s">
        <v>223</v>
      </c>
      <c r="G5248" s="1">
        <v>44389</v>
      </c>
      <c r="H5248" t="s">
        <v>45</v>
      </c>
      <c r="I5248" t="s">
        <v>59</v>
      </c>
      <c r="J5248" s="3" t="s">
        <v>17068</v>
      </c>
      <c r="K5248" t="s">
        <v>39</v>
      </c>
      <c r="L5248" t="s">
        <v>17069</v>
      </c>
      <c r="M5248" t="s">
        <v>143</v>
      </c>
      <c r="N5248" t="s">
        <v>83</v>
      </c>
      <c r="O5248" s="2">
        <v>45078.206944444442</v>
      </c>
      <c r="P5248" s="2">
        <v>45078.173611111109</v>
      </c>
      <c r="Q5248">
        <v>1</v>
      </c>
      <c r="R5248" t="str">
        <f t="shared" ca="1" si="81"/>
        <v>Mohit</v>
      </c>
      <c r="S5248" t="str">
        <f>IFERROR(TEXT(DATEVALUE(LEFT(Table1[[#This Row],[Date of Purchase]],10)), "MMMM"), TEXT(Table1[[#This Row],[Date of Purchase]], "MMMM"))</f>
        <v>July</v>
      </c>
      <c r="T5248" t="str">
        <f>IF(OR(
  AND(Table1[[#This Row],[Ticket Priority]]="Critical", Table1[[#This Row],[Ticket Status]]&lt;&gt;"Closed"),
  AND(Table1[[#This Row],[Ticket Priority]]="High", Table1[[#This Row],[Ticket Status]]="Open")
), "Yes", "No")</f>
        <v>No</v>
      </c>
      <c r="U5248" s="4" t="str">
        <f>IF(Table1[[#This Row],[Ticket Status]]="Closed","Yes","No")</f>
        <v>Yes</v>
      </c>
      <c r="V5248" s="4" t="str">
        <f>IF(Table1[[#This Row],[Ticket Status]]="Pending Customer Response","Yes","No")</f>
        <v>No</v>
      </c>
      <c r="W5248" s="5">
        <f ca="1">COUNTIFS(Table1[Agent_name],Table1[[#This Row],[Agent_name]],Table1[Month],Table1[[#This Row],[Month]])/160</f>
        <v>0.53125</v>
      </c>
    </row>
    <row r="5249" spans="1:23" x14ac:dyDescent="0.25">
      <c r="A5249">
        <v>5248</v>
      </c>
      <c r="B5249" t="s">
        <v>17070</v>
      </c>
      <c r="C5249" t="s">
        <v>17071</v>
      </c>
      <c r="D5249">
        <v>53</v>
      </c>
      <c r="E5249" t="s">
        <v>19</v>
      </c>
      <c r="F5249" t="s">
        <v>421</v>
      </c>
      <c r="G5249" s="1">
        <v>44036</v>
      </c>
      <c r="H5249" t="s">
        <v>67</v>
      </c>
      <c r="I5249" t="s">
        <v>150</v>
      </c>
      <c r="J5249" s="3" t="s">
        <v>17072</v>
      </c>
      <c r="K5249" t="s">
        <v>39</v>
      </c>
      <c r="L5249" t="s">
        <v>17073</v>
      </c>
      <c r="M5249" t="s">
        <v>25</v>
      </c>
      <c r="N5249" t="s">
        <v>55</v>
      </c>
      <c r="O5249" s="2">
        <v>45078.082650462966</v>
      </c>
      <c r="P5249" s="2">
        <v>45078.330567129633</v>
      </c>
      <c r="Q5249">
        <v>2</v>
      </c>
      <c r="R5249" t="str">
        <f t="shared" ca="1" si="81"/>
        <v>Sara</v>
      </c>
      <c r="S5249" t="str">
        <f>IFERROR(TEXT(DATEVALUE(LEFT(Table1[[#This Row],[Date of Purchase]],10)), "MMMM"), TEXT(Table1[[#This Row],[Date of Purchase]], "MMMM"))</f>
        <v>July</v>
      </c>
      <c r="T5249" t="str">
        <f>IF(OR(
  AND(Table1[[#This Row],[Ticket Priority]]="Critical", Table1[[#This Row],[Ticket Status]]&lt;&gt;"Closed"),
  AND(Table1[[#This Row],[Ticket Priority]]="High", Table1[[#This Row],[Ticket Status]]="Open")
), "Yes", "No")</f>
        <v>No</v>
      </c>
      <c r="U5249" s="4" t="str">
        <f>IF(Table1[[#This Row],[Ticket Status]]="Closed","Yes","No")</f>
        <v>Yes</v>
      </c>
      <c r="V5249" s="4" t="str">
        <f>IF(Table1[[#This Row],[Ticket Status]]="Pending Customer Response","Yes","No")</f>
        <v>No</v>
      </c>
      <c r="W5249" s="5">
        <f ca="1">COUNTIFS(Table1[Agent_name],Table1[[#This Row],[Agent_name]],Table1[Month],Table1[[#This Row],[Month]])/160</f>
        <v>0.6875</v>
      </c>
    </row>
    <row r="5250" spans="1:23" x14ac:dyDescent="0.25">
      <c r="A5250">
        <v>5249</v>
      </c>
      <c r="B5250" t="s">
        <v>17074</v>
      </c>
      <c r="C5250" t="s">
        <v>17075</v>
      </c>
      <c r="D5250">
        <v>62</v>
      </c>
      <c r="E5250" t="s">
        <v>29</v>
      </c>
      <c r="F5250" t="s">
        <v>129</v>
      </c>
      <c r="G5250" s="1">
        <v>44353</v>
      </c>
      <c r="H5250" t="s">
        <v>45</v>
      </c>
      <c r="I5250" t="s">
        <v>93</v>
      </c>
      <c r="J5250" s="3" t="s">
        <v>17076</v>
      </c>
      <c r="K5250" t="s">
        <v>24</v>
      </c>
      <c r="M5250" t="s">
        <v>143</v>
      </c>
      <c r="N5250" t="s">
        <v>33</v>
      </c>
      <c r="O5250" s="2">
        <v>45078.838217592594</v>
      </c>
      <c r="R5250" t="str">
        <f t="shared" ref="R5250:R5313" ca="1" si="82">CHOOSE(
RANDBETWEEN(1,20),
"Aisha","Aisha","Aisha","Aisha",
"Ravi","Ravi","Ravi",
"Sara","Sara","Sara",
"Mohit","Mohit",
"Priya","Priya",
"Arjun",
"Neha","Rahul","Divya","Karan","Meera","Sanjay"
)</f>
        <v>Sara</v>
      </c>
      <c r="S5250" t="str">
        <f>IFERROR(TEXT(DATEVALUE(LEFT(Table1[[#This Row],[Date of Purchase]],10)), "MMMM"), TEXT(Table1[[#This Row],[Date of Purchase]], "MMMM"))</f>
        <v>June</v>
      </c>
      <c r="T5250" t="str">
        <f>IF(OR(
  AND(Table1[[#This Row],[Ticket Priority]]="Critical", Table1[[#This Row],[Ticket Status]]&lt;&gt;"Closed"),
  AND(Table1[[#This Row],[Ticket Priority]]="High", Table1[[#This Row],[Ticket Status]]="Open")
), "Yes", "No")</f>
        <v>No</v>
      </c>
      <c r="U5250" s="4" t="str">
        <f>IF(Table1[[#This Row],[Ticket Status]]="Closed","Yes","No")</f>
        <v>No</v>
      </c>
      <c r="V5250" s="4" t="str">
        <f>IF(Table1[[#This Row],[Ticket Status]]="Pending Customer Response","Yes","No")</f>
        <v>Yes</v>
      </c>
      <c r="W5250" s="5">
        <f ca="1">COUNTIFS(Table1[Agent_name],Table1[[#This Row],[Agent_name]],Table1[Month],Table1[[#This Row],[Month]])/160</f>
        <v>0.65</v>
      </c>
    </row>
    <row r="5251" spans="1:23" x14ac:dyDescent="0.25">
      <c r="A5251">
        <v>5250</v>
      </c>
      <c r="B5251" t="s">
        <v>17077</v>
      </c>
      <c r="C5251" t="s">
        <v>17078</v>
      </c>
      <c r="D5251">
        <v>37</v>
      </c>
      <c r="E5251" t="s">
        <v>19</v>
      </c>
      <c r="F5251" t="s">
        <v>36</v>
      </c>
      <c r="G5251" s="1">
        <v>44231</v>
      </c>
      <c r="H5251" t="s">
        <v>59</v>
      </c>
      <c r="I5251" t="s">
        <v>77</v>
      </c>
      <c r="J5251" s="3" t="s">
        <v>17079</v>
      </c>
      <c r="K5251" t="s">
        <v>62</v>
      </c>
      <c r="M5251" t="s">
        <v>41</v>
      </c>
      <c r="N5251" t="s">
        <v>33</v>
      </c>
      <c r="R5251" t="str">
        <f t="shared" ca="1" si="82"/>
        <v>Aisha</v>
      </c>
      <c r="S5251" t="str">
        <f>IFERROR(TEXT(DATEVALUE(LEFT(Table1[[#This Row],[Date of Purchase]],10)), "MMMM"), TEXT(Table1[[#This Row],[Date of Purchase]], "MMMM"))</f>
        <v>February</v>
      </c>
      <c r="T5251" t="str">
        <f>IF(OR(
  AND(Table1[[#This Row],[Ticket Priority]]="Critical", Table1[[#This Row],[Ticket Status]]&lt;&gt;"Closed"),
  AND(Table1[[#This Row],[Ticket Priority]]="High", Table1[[#This Row],[Ticket Status]]="Open")
), "Yes", "No")</f>
        <v>No</v>
      </c>
      <c r="U5251" s="4" t="str">
        <f>IF(Table1[[#This Row],[Ticket Status]]="Closed","Yes","No")</f>
        <v>No</v>
      </c>
      <c r="V5251" s="4" t="str">
        <f>IF(Table1[[#This Row],[Ticket Status]]="Pending Customer Response","Yes","No")</f>
        <v>No</v>
      </c>
      <c r="W5251" s="5">
        <f ca="1">COUNTIFS(Table1[Agent_name],Table1[[#This Row],[Agent_name]],Table1[Month],Table1[[#This Row],[Month]])/160</f>
        <v>0.85624999999999996</v>
      </c>
    </row>
    <row r="5252" spans="1:23" x14ac:dyDescent="0.25">
      <c r="A5252">
        <v>5251</v>
      </c>
      <c r="B5252" t="s">
        <v>17080</v>
      </c>
      <c r="C5252" t="s">
        <v>17081</v>
      </c>
      <c r="D5252">
        <v>66</v>
      </c>
      <c r="E5252" t="s">
        <v>19</v>
      </c>
      <c r="F5252" t="s">
        <v>98</v>
      </c>
      <c r="G5252" s="1">
        <v>44490</v>
      </c>
      <c r="H5252" t="s">
        <v>67</v>
      </c>
      <c r="I5252" t="s">
        <v>141</v>
      </c>
      <c r="J5252" s="3" t="s">
        <v>17082</v>
      </c>
      <c r="K5252" t="s">
        <v>39</v>
      </c>
      <c r="L5252" t="s">
        <v>17083</v>
      </c>
      <c r="M5252" t="s">
        <v>143</v>
      </c>
      <c r="N5252" t="s">
        <v>26</v>
      </c>
      <c r="O5252" s="2">
        <v>45078.912557870368</v>
      </c>
      <c r="P5252" s="2">
        <v>45078.538946759261</v>
      </c>
      <c r="Q5252">
        <v>3</v>
      </c>
      <c r="R5252" t="str">
        <f t="shared" ca="1" si="82"/>
        <v>Priya</v>
      </c>
      <c r="S5252" t="str">
        <f>IFERROR(TEXT(DATEVALUE(LEFT(Table1[[#This Row],[Date of Purchase]],10)), "MMMM"), TEXT(Table1[[#This Row],[Date of Purchase]], "MMMM"))</f>
        <v>October</v>
      </c>
      <c r="T5252" t="str">
        <f>IF(OR(
  AND(Table1[[#This Row],[Ticket Priority]]="Critical", Table1[[#This Row],[Ticket Status]]&lt;&gt;"Closed"),
  AND(Table1[[#This Row],[Ticket Priority]]="High", Table1[[#This Row],[Ticket Status]]="Open")
), "Yes", "No")</f>
        <v>No</v>
      </c>
      <c r="U5252" s="4" t="str">
        <f>IF(Table1[[#This Row],[Ticket Status]]="Closed","Yes","No")</f>
        <v>Yes</v>
      </c>
      <c r="V5252" s="4" t="str">
        <f>IF(Table1[[#This Row],[Ticket Status]]="Pending Customer Response","Yes","No")</f>
        <v>No</v>
      </c>
      <c r="W5252" s="5">
        <f ca="1">COUNTIFS(Table1[Agent_name],Table1[[#This Row],[Agent_name]],Table1[Month],Table1[[#This Row],[Month]])/160</f>
        <v>0.58125000000000004</v>
      </c>
    </row>
    <row r="5253" spans="1:23" x14ac:dyDescent="0.25">
      <c r="A5253">
        <v>5252</v>
      </c>
      <c r="B5253" t="s">
        <v>17084</v>
      </c>
      <c r="C5253" t="s">
        <v>17085</v>
      </c>
      <c r="D5253">
        <v>55</v>
      </c>
      <c r="E5253" t="s">
        <v>19</v>
      </c>
      <c r="F5253" t="s">
        <v>44</v>
      </c>
      <c r="G5253" s="1">
        <v>44233</v>
      </c>
      <c r="H5253" t="s">
        <v>66</v>
      </c>
      <c r="I5253" t="s">
        <v>150</v>
      </c>
      <c r="J5253" s="3" t="s">
        <v>17086</v>
      </c>
      <c r="K5253" t="s">
        <v>24</v>
      </c>
      <c r="M5253" t="s">
        <v>143</v>
      </c>
      <c r="N5253" t="s">
        <v>83</v>
      </c>
      <c r="O5253" s="2">
        <v>45078.170219907406</v>
      </c>
      <c r="R5253" t="str">
        <f t="shared" ca="1" si="82"/>
        <v>Sara</v>
      </c>
      <c r="S5253" t="str">
        <f>IFERROR(TEXT(DATEVALUE(LEFT(Table1[[#This Row],[Date of Purchase]],10)), "MMMM"), TEXT(Table1[[#This Row],[Date of Purchase]], "MMMM"))</f>
        <v>February</v>
      </c>
      <c r="T5253" t="str">
        <f>IF(OR(
  AND(Table1[[#This Row],[Ticket Priority]]="Critical", Table1[[#This Row],[Ticket Status]]&lt;&gt;"Closed"),
  AND(Table1[[#This Row],[Ticket Priority]]="High", Table1[[#This Row],[Ticket Status]]="Open")
), "Yes", "No")</f>
        <v>No</v>
      </c>
      <c r="U5253" s="4" t="str">
        <f>IF(Table1[[#This Row],[Ticket Status]]="Closed","Yes","No")</f>
        <v>No</v>
      </c>
      <c r="V5253" s="4" t="str">
        <f>IF(Table1[[#This Row],[Ticket Status]]="Pending Customer Response","Yes","No")</f>
        <v>Yes</v>
      </c>
      <c r="W5253" s="5">
        <f ca="1">COUNTIFS(Table1[Agent_name],Table1[[#This Row],[Agent_name]],Table1[Month],Table1[[#This Row],[Month]])/160</f>
        <v>0.65625</v>
      </c>
    </row>
    <row r="5254" spans="1:23" x14ac:dyDescent="0.25">
      <c r="A5254">
        <v>5253</v>
      </c>
      <c r="B5254" t="s">
        <v>17087</v>
      </c>
      <c r="C5254" t="s">
        <v>17088</v>
      </c>
      <c r="D5254">
        <v>63</v>
      </c>
      <c r="E5254" t="s">
        <v>29</v>
      </c>
      <c r="F5254" t="s">
        <v>125</v>
      </c>
      <c r="G5254" s="1">
        <v>44072</v>
      </c>
      <c r="H5254" t="s">
        <v>45</v>
      </c>
      <c r="I5254" t="s">
        <v>141</v>
      </c>
      <c r="J5254" s="3" t="s">
        <v>17089</v>
      </c>
      <c r="K5254" t="s">
        <v>39</v>
      </c>
      <c r="L5254" t="s">
        <v>17090</v>
      </c>
      <c r="M5254" t="s">
        <v>89</v>
      </c>
      <c r="N5254" t="s">
        <v>83</v>
      </c>
      <c r="O5254" s="2">
        <v>45078.534814814811</v>
      </c>
      <c r="P5254" s="2">
        <v>45078.311898148146</v>
      </c>
      <c r="Q5254">
        <v>2</v>
      </c>
      <c r="R5254" t="str">
        <f t="shared" ca="1" si="82"/>
        <v>Neha</v>
      </c>
      <c r="S5254" t="str">
        <f>IFERROR(TEXT(DATEVALUE(LEFT(Table1[[#This Row],[Date of Purchase]],10)), "MMMM"), TEXT(Table1[[#This Row],[Date of Purchase]], "MMMM"))</f>
        <v>August</v>
      </c>
      <c r="T5254" t="str">
        <f>IF(OR(
  AND(Table1[[#This Row],[Ticket Priority]]="Critical", Table1[[#This Row],[Ticket Status]]&lt;&gt;"Closed"),
  AND(Table1[[#This Row],[Ticket Priority]]="High", Table1[[#This Row],[Ticket Status]]="Open")
), "Yes", "No")</f>
        <v>No</v>
      </c>
      <c r="U5254" s="4" t="str">
        <f>IF(Table1[[#This Row],[Ticket Status]]="Closed","Yes","No")</f>
        <v>Yes</v>
      </c>
      <c r="V5254" s="4" t="str">
        <f>IF(Table1[[#This Row],[Ticket Status]]="Pending Customer Response","Yes","No")</f>
        <v>No</v>
      </c>
      <c r="W5254" s="5">
        <f ca="1">COUNTIFS(Table1[Agent_name],Table1[[#This Row],[Agent_name]],Table1[Month],Table1[[#This Row],[Month]])/160</f>
        <v>0.16875000000000001</v>
      </c>
    </row>
    <row r="5255" spans="1:23" x14ac:dyDescent="0.25">
      <c r="A5255">
        <v>5254</v>
      </c>
      <c r="B5255" t="s">
        <v>17091</v>
      </c>
      <c r="C5255" t="s">
        <v>17092</v>
      </c>
      <c r="D5255">
        <v>32</v>
      </c>
      <c r="E5255" t="s">
        <v>58</v>
      </c>
      <c r="F5255" t="s">
        <v>157</v>
      </c>
      <c r="G5255" s="1">
        <v>44558</v>
      </c>
      <c r="H5255" t="s">
        <v>59</v>
      </c>
      <c r="I5255" t="s">
        <v>46</v>
      </c>
      <c r="J5255" s="3" t="s">
        <v>17093</v>
      </c>
      <c r="K5255" t="s">
        <v>62</v>
      </c>
      <c r="M5255" t="s">
        <v>89</v>
      </c>
      <c r="N5255" t="s">
        <v>83</v>
      </c>
      <c r="R5255" t="str">
        <f t="shared" ca="1" si="82"/>
        <v>Divya</v>
      </c>
      <c r="S5255" t="str">
        <f>IFERROR(TEXT(DATEVALUE(LEFT(Table1[[#This Row],[Date of Purchase]],10)), "MMMM"), TEXT(Table1[[#This Row],[Date of Purchase]], "MMMM"))</f>
        <v>December</v>
      </c>
      <c r="T5255" t="str">
        <f>IF(OR(
  AND(Table1[[#This Row],[Ticket Priority]]="Critical", Table1[[#This Row],[Ticket Status]]&lt;&gt;"Closed"),
  AND(Table1[[#This Row],[Ticket Priority]]="High", Table1[[#This Row],[Ticket Status]]="Open")
), "Yes", "No")</f>
        <v>Yes</v>
      </c>
      <c r="U5255" s="4" t="str">
        <f>IF(Table1[[#This Row],[Ticket Status]]="Closed","Yes","No")</f>
        <v>No</v>
      </c>
      <c r="V5255" s="4" t="str">
        <f>IF(Table1[[#This Row],[Ticket Status]]="Pending Customer Response","Yes","No")</f>
        <v>No</v>
      </c>
      <c r="W5255" s="5">
        <f ca="1">COUNTIFS(Table1[Agent_name],Table1[[#This Row],[Agent_name]],Table1[Month],Table1[[#This Row],[Month]])/160</f>
        <v>0.25</v>
      </c>
    </row>
    <row r="5256" spans="1:23" x14ac:dyDescent="0.25">
      <c r="A5256">
        <v>5255</v>
      </c>
      <c r="B5256" t="s">
        <v>17094</v>
      </c>
      <c r="C5256" t="s">
        <v>17095</v>
      </c>
      <c r="D5256">
        <v>23</v>
      </c>
      <c r="E5256" t="s">
        <v>29</v>
      </c>
      <c r="F5256" t="s">
        <v>125</v>
      </c>
      <c r="G5256" s="1">
        <v>44122</v>
      </c>
      <c r="H5256" t="s">
        <v>21</v>
      </c>
      <c r="I5256" t="s">
        <v>52</v>
      </c>
      <c r="J5256" s="3" t="s">
        <v>17096</v>
      </c>
      <c r="K5256" t="s">
        <v>62</v>
      </c>
      <c r="M5256" t="s">
        <v>25</v>
      </c>
      <c r="N5256" t="s">
        <v>33</v>
      </c>
      <c r="R5256" t="str">
        <f t="shared" ca="1" si="82"/>
        <v>Mohit</v>
      </c>
      <c r="S5256" t="str">
        <f>IFERROR(TEXT(DATEVALUE(LEFT(Table1[[#This Row],[Date of Purchase]],10)), "MMMM"), TEXT(Table1[[#This Row],[Date of Purchase]], "MMMM"))</f>
        <v>October</v>
      </c>
      <c r="T5256" t="str">
        <f>IF(OR(
  AND(Table1[[#This Row],[Ticket Priority]]="Critical", Table1[[#This Row],[Ticket Status]]&lt;&gt;"Closed"),
  AND(Table1[[#This Row],[Ticket Priority]]="High", Table1[[#This Row],[Ticket Status]]="Open")
), "Yes", "No")</f>
        <v>Yes</v>
      </c>
      <c r="U5256" s="4" t="str">
        <f>IF(Table1[[#This Row],[Ticket Status]]="Closed","Yes","No")</f>
        <v>No</v>
      </c>
      <c r="V5256" s="4" t="str">
        <f>IF(Table1[[#This Row],[Ticket Status]]="Pending Customer Response","Yes","No")</f>
        <v>No</v>
      </c>
      <c r="W5256" s="5">
        <f ca="1">COUNTIFS(Table1[Agent_name],Table1[[#This Row],[Agent_name]],Table1[Month],Table1[[#This Row],[Month]])/160</f>
        <v>0.49375000000000002</v>
      </c>
    </row>
    <row r="5257" spans="1:23" x14ac:dyDescent="0.25">
      <c r="A5257">
        <v>5256</v>
      </c>
      <c r="B5257" t="s">
        <v>17097</v>
      </c>
      <c r="C5257" t="s">
        <v>17098</v>
      </c>
      <c r="D5257">
        <v>29</v>
      </c>
      <c r="E5257" t="s">
        <v>29</v>
      </c>
      <c r="F5257" t="s">
        <v>112</v>
      </c>
      <c r="G5257" s="1">
        <v>43878</v>
      </c>
      <c r="H5257" t="s">
        <v>21</v>
      </c>
      <c r="I5257" t="s">
        <v>46</v>
      </c>
      <c r="J5257" s="3" t="s">
        <v>17099</v>
      </c>
      <c r="K5257" t="s">
        <v>62</v>
      </c>
      <c r="M5257" t="s">
        <v>143</v>
      </c>
      <c r="N5257" t="s">
        <v>83</v>
      </c>
      <c r="R5257" t="str">
        <f t="shared" ca="1" si="82"/>
        <v>Priya</v>
      </c>
      <c r="S5257" t="str">
        <f>IFERROR(TEXT(DATEVALUE(LEFT(Table1[[#This Row],[Date of Purchase]],10)), "MMMM"), TEXT(Table1[[#This Row],[Date of Purchase]], "MMMM"))</f>
        <v>February</v>
      </c>
      <c r="T5257" t="str">
        <f>IF(OR(
  AND(Table1[[#This Row],[Ticket Priority]]="Critical", Table1[[#This Row],[Ticket Status]]&lt;&gt;"Closed"),
  AND(Table1[[#This Row],[Ticket Priority]]="High", Table1[[#This Row],[Ticket Status]]="Open")
), "Yes", "No")</f>
        <v>No</v>
      </c>
      <c r="U5257" s="4" t="str">
        <f>IF(Table1[[#This Row],[Ticket Status]]="Closed","Yes","No")</f>
        <v>No</v>
      </c>
      <c r="V5257" s="4" t="str">
        <f>IF(Table1[[#This Row],[Ticket Status]]="Pending Customer Response","Yes","No")</f>
        <v>No</v>
      </c>
      <c r="W5257" s="5">
        <f ca="1">COUNTIFS(Table1[Agent_name],Table1[[#This Row],[Agent_name]],Table1[Month],Table1[[#This Row],[Month]])/160</f>
        <v>0.44374999999999998</v>
      </c>
    </row>
    <row r="5258" spans="1:23" x14ac:dyDescent="0.25">
      <c r="A5258">
        <v>5257</v>
      </c>
      <c r="B5258" t="s">
        <v>17100</v>
      </c>
      <c r="C5258" t="s">
        <v>17101</v>
      </c>
      <c r="D5258">
        <v>56</v>
      </c>
      <c r="E5258" t="s">
        <v>29</v>
      </c>
      <c r="F5258" t="s">
        <v>456</v>
      </c>
      <c r="G5258" s="1">
        <v>44542</v>
      </c>
      <c r="H5258" t="s">
        <v>67</v>
      </c>
      <c r="I5258" t="s">
        <v>52</v>
      </c>
      <c r="J5258" s="3" t="s">
        <v>17102</v>
      </c>
      <c r="K5258" t="s">
        <v>62</v>
      </c>
      <c r="M5258" t="s">
        <v>41</v>
      </c>
      <c r="N5258" t="s">
        <v>26</v>
      </c>
      <c r="R5258" t="str">
        <f t="shared" ca="1" si="82"/>
        <v>Neha</v>
      </c>
      <c r="S5258" t="str">
        <f>IFERROR(TEXT(DATEVALUE(LEFT(Table1[[#This Row],[Date of Purchase]],10)), "MMMM"), TEXT(Table1[[#This Row],[Date of Purchase]], "MMMM"))</f>
        <v>December</v>
      </c>
      <c r="T5258" t="str">
        <f>IF(OR(
  AND(Table1[[#This Row],[Ticket Priority]]="Critical", Table1[[#This Row],[Ticket Status]]&lt;&gt;"Closed"),
  AND(Table1[[#This Row],[Ticket Priority]]="High", Table1[[#This Row],[Ticket Status]]="Open")
), "Yes", "No")</f>
        <v>No</v>
      </c>
      <c r="U5258" s="4" t="str">
        <f>IF(Table1[[#This Row],[Ticket Status]]="Closed","Yes","No")</f>
        <v>No</v>
      </c>
      <c r="V5258" s="4" t="str">
        <f>IF(Table1[[#This Row],[Ticket Status]]="Pending Customer Response","Yes","No")</f>
        <v>No</v>
      </c>
      <c r="W5258" s="5">
        <f ca="1">COUNTIFS(Table1[Agent_name],Table1[[#This Row],[Agent_name]],Table1[Month],Table1[[#This Row],[Month]])/160</f>
        <v>0.1875</v>
      </c>
    </row>
    <row r="5259" spans="1:23" x14ac:dyDescent="0.25">
      <c r="A5259">
        <v>5258</v>
      </c>
      <c r="B5259" t="s">
        <v>17103</v>
      </c>
      <c r="C5259" t="s">
        <v>17104</v>
      </c>
      <c r="D5259">
        <v>21</v>
      </c>
      <c r="E5259" t="s">
        <v>58</v>
      </c>
      <c r="F5259" t="s">
        <v>207</v>
      </c>
      <c r="G5259" s="1">
        <v>44399</v>
      </c>
      <c r="H5259" t="s">
        <v>21</v>
      </c>
      <c r="I5259" t="s">
        <v>67</v>
      </c>
      <c r="J5259" s="3" t="s">
        <v>17105</v>
      </c>
      <c r="K5259" t="s">
        <v>62</v>
      </c>
      <c r="M5259" t="s">
        <v>41</v>
      </c>
      <c r="N5259" t="s">
        <v>33</v>
      </c>
      <c r="R5259" t="str">
        <f t="shared" ca="1" si="82"/>
        <v>Mohit</v>
      </c>
      <c r="S5259" t="str">
        <f>IFERROR(TEXT(DATEVALUE(LEFT(Table1[[#This Row],[Date of Purchase]],10)), "MMMM"), TEXT(Table1[[#This Row],[Date of Purchase]], "MMMM"))</f>
        <v>July</v>
      </c>
      <c r="T5259" t="str">
        <f>IF(OR(
  AND(Table1[[#This Row],[Ticket Priority]]="Critical", Table1[[#This Row],[Ticket Status]]&lt;&gt;"Closed"),
  AND(Table1[[#This Row],[Ticket Priority]]="High", Table1[[#This Row],[Ticket Status]]="Open")
), "Yes", "No")</f>
        <v>No</v>
      </c>
      <c r="U5259" s="4" t="str">
        <f>IF(Table1[[#This Row],[Ticket Status]]="Closed","Yes","No")</f>
        <v>No</v>
      </c>
      <c r="V5259" s="4" t="str">
        <f>IF(Table1[[#This Row],[Ticket Status]]="Pending Customer Response","Yes","No")</f>
        <v>No</v>
      </c>
      <c r="W5259" s="5">
        <f ca="1">COUNTIFS(Table1[Agent_name],Table1[[#This Row],[Agent_name]],Table1[Month],Table1[[#This Row],[Month]])/160</f>
        <v>0.53125</v>
      </c>
    </row>
    <row r="5260" spans="1:23" x14ac:dyDescent="0.25">
      <c r="A5260">
        <v>5259</v>
      </c>
      <c r="B5260" t="s">
        <v>17106</v>
      </c>
      <c r="C5260" t="s">
        <v>17107</v>
      </c>
      <c r="D5260">
        <v>58</v>
      </c>
      <c r="E5260" t="s">
        <v>58</v>
      </c>
      <c r="F5260" t="s">
        <v>103</v>
      </c>
      <c r="G5260" s="1">
        <v>44019</v>
      </c>
      <c r="H5260" t="s">
        <v>67</v>
      </c>
      <c r="I5260" t="s">
        <v>99</v>
      </c>
      <c r="J5260" s="3" t="s">
        <v>17108</v>
      </c>
      <c r="K5260" t="s">
        <v>24</v>
      </c>
      <c r="M5260" t="s">
        <v>25</v>
      </c>
      <c r="N5260" t="s">
        <v>83</v>
      </c>
      <c r="O5260" s="2">
        <v>45078.38354166667</v>
      </c>
      <c r="R5260" t="str">
        <f t="shared" ca="1" si="82"/>
        <v>Ravi</v>
      </c>
      <c r="S5260" t="str">
        <f>IFERROR(TEXT(DATEVALUE(LEFT(Table1[[#This Row],[Date of Purchase]],10)), "MMMM"), TEXT(Table1[[#This Row],[Date of Purchase]], "MMMM"))</f>
        <v>July</v>
      </c>
      <c r="T5260" t="str">
        <f>IF(OR(
  AND(Table1[[#This Row],[Ticket Priority]]="Critical", Table1[[#This Row],[Ticket Status]]&lt;&gt;"Closed"),
  AND(Table1[[#This Row],[Ticket Priority]]="High", Table1[[#This Row],[Ticket Status]]="Open")
), "Yes", "No")</f>
        <v>Yes</v>
      </c>
      <c r="U5260" s="4" t="str">
        <f>IF(Table1[[#This Row],[Ticket Status]]="Closed","Yes","No")</f>
        <v>No</v>
      </c>
      <c r="V5260" s="4" t="str">
        <f>IF(Table1[[#This Row],[Ticket Status]]="Pending Customer Response","Yes","No")</f>
        <v>Yes</v>
      </c>
      <c r="W5260" s="5">
        <f ca="1">COUNTIFS(Table1[Agent_name],Table1[[#This Row],[Agent_name]],Table1[Month],Table1[[#This Row],[Month]])/160</f>
        <v>0.66249999999999998</v>
      </c>
    </row>
    <row r="5261" spans="1:23" x14ac:dyDescent="0.25">
      <c r="A5261">
        <v>5260</v>
      </c>
      <c r="B5261" t="s">
        <v>17109</v>
      </c>
      <c r="C5261" t="s">
        <v>17110</v>
      </c>
      <c r="D5261">
        <v>53</v>
      </c>
      <c r="E5261" t="s">
        <v>58</v>
      </c>
      <c r="F5261" t="s">
        <v>149</v>
      </c>
      <c r="G5261" s="1">
        <v>44197</v>
      </c>
      <c r="H5261" t="s">
        <v>66</v>
      </c>
      <c r="I5261" t="s">
        <v>113</v>
      </c>
      <c r="J5261" s="3" t="s">
        <v>17111</v>
      </c>
      <c r="K5261" t="s">
        <v>24</v>
      </c>
      <c r="M5261" t="s">
        <v>89</v>
      </c>
      <c r="N5261" t="s">
        <v>55</v>
      </c>
      <c r="O5261" s="2">
        <v>45078.093969907408</v>
      </c>
      <c r="R5261" t="str">
        <f t="shared" ca="1" si="82"/>
        <v>Ravi</v>
      </c>
      <c r="S5261" t="str">
        <f>IFERROR(TEXT(DATEVALUE(LEFT(Table1[[#This Row],[Date of Purchase]],10)), "MMMM"), TEXT(Table1[[#This Row],[Date of Purchase]], "MMMM"))</f>
        <v>January</v>
      </c>
      <c r="T5261" t="str">
        <f>IF(OR(
  AND(Table1[[#This Row],[Ticket Priority]]="Critical", Table1[[#This Row],[Ticket Status]]&lt;&gt;"Closed"),
  AND(Table1[[#This Row],[Ticket Priority]]="High", Table1[[#This Row],[Ticket Status]]="Open")
), "Yes", "No")</f>
        <v>No</v>
      </c>
      <c r="U5261" s="4" t="str">
        <f>IF(Table1[[#This Row],[Ticket Status]]="Closed","Yes","No")</f>
        <v>No</v>
      </c>
      <c r="V5261" s="4" t="str">
        <f>IF(Table1[[#This Row],[Ticket Status]]="Pending Customer Response","Yes","No")</f>
        <v>Yes</v>
      </c>
      <c r="W5261" s="5">
        <f ca="1">COUNTIFS(Table1[Agent_name],Table1[[#This Row],[Agent_name]],Table1[Month],Table1[[#This Row],[Month]])/160</f>
        <v>0.74375000000000002</v>
      </c>
    </row>
    <row r="5262" spans="1:23" x14ac:dyDescent="0.25">
      <c r="A5262">
        <v>5261</v>
      </c>
      <c r="B5262" t="s">
        <v>17112</v>
      </c>
      <c r="C5262" t="s">
        <v>17113</v>
      </c>
      <c r="D5262">
        <v>18</v>
      </c>
      <c r="E5262" t="s">
        <v>19</v>
      </c>
      <c r="F5262" t="s">
        <v>65</v>
      </c>
      <c r="G5262" s="1">
        <v>44291</v>
      </c>
      <c r="H5262" t="s">
        <v>45</v>
      </c>
      <c r="I5262" t="s">
        <v>60</v>
      </c>
      <c r="J5262" s="3" t="s">
        <v>17114</v>
      </c>
      <c r="K5262" t="s">
        <v>24</v>
      </c>
      <c r="M5262" t="s">
        <v>143</v>
      </c>
      <c r="N5262" t="s">
        <v>26</v>
      </c>
      <c r="O5262" s="2">
        <v>45078.855092592596</v>
      </c>
      <c r="R5262" t="str">
        <f t="shared" ca="1" si="82"/>
        <v>Divya</v>
      </c>
      <c r="S5262" t="str">
        <f>IFERROR(TEXT(DATEVALUE(LEFT(Table1[[#This Row],[Date of Purchase]],10)), "MMMM"), TEXT(Table1[[#This Row],[Date of Purchase]], "MMMM"))</f>
        <v>April</v>
      </c>
      <c r="T5262" t="str">
        <f>IF(OR(
  AND(Table1[[#This Row],[Ticket Priority]]="Critical", Table1[[#This Row],[Ticket Status]]&lt;&gt;"Closed"),
  AND(Table1[[#This Row],[Ticket Priority]]="High", Table1[[#This Row],[Ticket Status]]="Open")
), "Yes", "No")</f>
        <v>No</v>
      </c>
      <c r="U5262" s="4" t="str">
        <f>IF(Table1[[#This Row],[Ticket Status]]="Closed","Yes","No")</f>
        <v>No</v>
      </c>
      <c r="V5262" s="4" t="str">
        <f>IF(Table1[[#This Row],[Ticket Status]]="Pending Customer Response","Yes","No")</f>
        <v>Yes</v>
      </c>
      <c r="W5262" s="5">
        <f ca="1">COUNTIFS(Table1[Agent_name],Table1[[#This Row],[Agent_name]],Table1[Month],Table1[[#This Row],[Month]])/160</f>
        <v>0.17499999999999999</v>
      </c>
    </row>
    <row r="5263" spans="1:23" x14ac:dyDescent="0.25">
      <c r="A5263">
        <v>5262</v>
      </c>
      <c r="B5263" t="s">
        <v>17115</v>
      </c>
      <c r="C5263" t="s">
        <v>17116</v>
      </c>
      <c r="D5263">
        <v>58</v>
      </c>
      <c r="E5263" t="s">
        <v>29</v>
      </c>
      <c r="F5263" t="s">
        <v>36</v>
      </c>
      <c r="G5263" s="1">
        <v>44081</v>
      </c>
      <c r="H5263" t="s">
        <v>59</v>
      </c>
      <c r="I5263" t="s">
        <v>67</v>
      </c>
      <c r="J5263" s="3" t="s">
        <v>17117</v>
      </c>
      <c r="K5263" t="s">
        <v>62</v>
      </c>
      <c r="M5263" t="s">
        <v>25</v>
      </c>
      <c r="N5263" t="s">
        <v>26</v>
      </c>
      <c r="R5263" t="str">
        <f t="shared" ca="1" si="82"/>
        <v>Arjun</v>
      </c>
      <c r="S5263" t="str">
        <f>IFERROR(TEXT(DATEVALUE(LEFT(Table1[[#This Row],[Date of Purchase]],10)), "MMMM"), TEXT(Table1[[#This Row],[Date of Purchase]], "MMMM"))</f>
        <v>September</v>
      </c>
      <c r="T5263" t="str">
        <f>IF(OR(
  AND(Table1[[#This Row],[Ticket Priority]]="Critical", Table1[[#This Row],[Ticket Status]]&lt;&gt;"Closed"),
  AND(Table1[[#This Row],[Ticket Priority]]="High", Table1[[#This Row],[Ticket Status]]="Open")
), "Yes", "No")</f>
        <v>Yes</v>
      </c>
      <c r="U5263" s="4" t="str">
        <f>IF(Table1[[#This Row],[Ticket Status]]="Closed","Yes","No")</f>
        <v>No</v>
      </c>
      <c r="V5263" s="4" t="str">
        <f>IF(Table1[[#This Row],[Ticket Status]]="Pending Customer Response","Yes","No")</f>
        <v>No</v>
      </c>
      <c r="W5263" s="5">
        <f ca="1">COUNTIFS(Table1[Agent_name],Table1[[#This Row],[Agent_name]],Table1[Month],Table1[[#This Row],[Month]])/160</f>
        <v>0.1875</v>
      </c>
    </row>
    <row r="5264" spans="1:23" x14ac:dyDescent="0.25">
      <c r="A5264">
        <v>5263</v>
      </c>
      <c r="B5264" t="s">
        <v>17118</v>
      </c>
      <c r="C5264" t="s">
        <v>17119</v>
      </c>
      <c r="D5264">
        <v>34</v>
      </c>
      <c r="E5264" t="s">
        <v>19</v>
      </c>
      <c r="F5264" t="s">
        <v>65</v>
      </c>
      <c r="G5264" s="1">
        <v>44171</v>
      </c>
      <c r="H5264" t="s">
        <v>59</v>
      </c>
      <c r="I5264" t="s">
        <v>72</v>
      </c>
      <c r="J5264" s="3" t="s">
        <v>17120</v>
      </c>
      <c r="K5264" t="s">
        <v>62</v>
      </c>
      <c r="M5264" t="s">
        <v>89</v>
      </c>
      <c r="N5264" t="s">
        <v>26</v>
      </c>
      <c r="R5264" t="str">
        <f t="shared" ca="1" si="82"/>
        <v>Sara</v>
      </c>
      <c r="S5264" t="str">
        <f>IFERROR(TEXT(DATEVALUE(LEFT(Table1[[#This Row],[Date of Purchase]],10)), "MMMM"), TEXT(Table1[[#This Row],[Date of Purchase]], "MMMM"))</f>
        <v>December</v>
      </c>
      <c r="T5264" t="str">
        <f>IF(OR(
  AND(Table1[[#This Row],[Ticket Priority]]="Critical", Table1[[#This Row],[Ticket Status]]&lt;&gt;"Closed"),
  AND(Table1[[#This Row],[Ticket Priority]]="High", Table1[[#This Row],[Ticket Status]]="Open")
), "Yes", "No")</f>
        <v>Yes</v>
      </c>
      <c r="U5264" s="4" t="str">
        <f>IF(Table1[[#This Row],[Ticket Status]]="Closed","Yes","No")</f>
        <v>No</v>
      </c>
      <c r="V5264" s="4" t="str">
        <f>IF(Table1[[#This Row],[Ticket Status]]="Pending Customer Response","Yes","No")</f>
        <v>No</v>
      </c>
      <c r="W5264" s="5">
        <f ca="1">COUNTIFS(Table1[Agent_name],Table1[[#This Row],[Agent_name]],Table1[Month],Table1[[#This Row],[Month]])/160</f>
        <v>0.55625000000000002</v>
      </c>
    </row>
    <row r="5265" spans="1:23" x14ac:dyDescent="0.25">
      <c r="A5265">
        <v>5264</v>
      </c>
      <c r="B5265" t="s">
        <v>17121</v>
      </c>
      <c r="C5265" t="s">
        <v>17122</v>
      </c>
      <c r="D5265">
        <v>27</v>
      </c>
      <c r="E5265" t="s">
        <v>29</v>
      </c>
      <c r="F5265" t="s">
        <v>456</v>
      </c>
      <c r="G5265" s="1">
        <v>44383</v>
      </c>
      <c r="H5265" t="s">
        <v>21</v>
      </c>
      <c r="I5265" t="s">
        <v>22</v>
      </c>
      <c r="J5265" s="3" t="s">
        <v>17123</v>
      </c>
      <c r="K5265" t="s">
        <v>39</v>
      </c>
      <c r="L5265" t="s">
        <v>17124</v>
      </c>
      <c r="M5265" t="s">
        <v>89</v>
      </c>
      <c r="N5265" t="s">
        <v>83</v>
      </c>
      <c r="O5265" s="2">
        <v>45078.075266203705</v>
      </c>
      <c r="P5265" s="2">
        <v>45078.583599537036</v>
      </c>
      <c r="Q5265">
        <v>4</v>
      </c>
      <c r="R5265" t="str">
        <f t="shared" ca="1" si="82"/>
        <v>Ravi</v>
      </c>
      <c r="S5265" t="str">
        <f>IFERROR(TEXT(DATEVALUE(LEFT(Table1[[#This Row],[Date of Purchase]],10)), "MMMM"), TEXT(Table1[[#This Row],[Date of Purchase]], "MMMM"))</f>
        <v>July</v>
      </c>
      <c r="T5265" t="str">
        <f>IF(OR(
  AND(Table1[[#This Row],[Ticket Priority]]="Critical", Table1[[#This Row],[Ticket Status]]&lt;&gt;"Closed"),
  AND(Table1[[#This Row],[Ticket Priority]]="High", Table1[[#This Row],[Ticket Status]]="Open")
), "Yes", "No")</f>
        <v>No</v>
      </c>
      <c r="U5265" s="4" t="str">
        <f>IF(Table1[[#This Row],[Ticket Status]]="Closed","Yes","No")</f>
        <v>Yes</v>
      </c>
      <c r="V5265" s="4" t="str">
        <f>IF(Table1[[#This Row],[Ticket Status]]="Pending Customer Response","Yes","No")</f>
        <v>No</v>
      </c>
      <c r="W5265" s="5">
        <f ca="1">COUNTIFS(Table1[Agent_name],Table1[[#This Row],[Agent_name]],Table1[Month],Table1[[#This Row],[Month]])/160</f>
        <v>0.66249999999999998</v>
      </c>
    </row>
    <row r="5266" spans="1:23" x14ac:dyDescent="0.25">
      <c r="A5266">
        <v>5265</v>
      </c>
      <c r="B5266" t="s">
        <v>17125</v>
      </c>
      <c r="C5266" t="s">
        <v>17126</v>
      </c>
      <c r="D5266">
        <v>30</v>
      </c>
      <c r="E5266" t="s">
        <v>58</v>
      </c>
      <c r="F5266" t="s">
        <v>76</v>
      </c>
      <c r="G5266" s="1">
        <v>44061</v>
      </c>
      <c r="H5266" t="s">
        <v>67</v>
      </c>
      <c r="I5266" t="s">
        <v>46</v>
      </c>
      <c r="J5266" s="3" t="s">
        <v>17127</v>
      </c>
      <c r="K5266" t="s">
        <v>39</v>
      </c>
      <c r="L5266" t="s">
        <v>17128</v>
      </c>
      <c r="M5266" t="s">
        <v>41</v>
      </c>
      <c r="N5266" t="s">
        <v>26</v>
      </c>
      <c r="O5266" s="2">
        <v>45078.651678240742</v>
      </c>
      <c r="P5266" s="2">
        <v>45078.787094907406</v>
      </c>
      <c r="Q5266">
        <v>3</v>
      </c>
      <c r="R5266" t="str">
        <f t="shared" ca="1" si="82"/>
        <v>Mohit</v>
      </c>
      <c r="S5266" t="str">
        <f>IFERROR(TEXT(DATEVALUE(LEFT(Table1[[#This Row],[Date of Purchase]],10)), "MMMM"), TEXT(Table1[[#This Row],[Date of Purchase]], "MMMM"))</f>
        <v>August</v>
      </c>
      <c r="T5266" t="str">
        <f>IF(OR(
  AND(Table1[[#This Row],[Ticket Priority]]="Critical", Table1[[#This Row],[Ticket Status]]&lt;&gt;"Closed"),
  AND(Table1[[#This Row],[Ticket Priority]]="High", Table1[[#This Row],[Ticket Status]]="Open")
), "Yes", "No")</f>
        <v>No</v>
      </c>
      <c r="U5266" s="4" t="str">
        <f>IF(Table1[[#This Row],[Ticket Status]]="Closed","Yes","No")</f>
        <v>Yes</v>
      </c>
      <c r="V5266" s="4" t="str">
        <f>IF(Table1[[#This Row],[Ticket Status]]="Pending Customer Response","Yes","No")</f>
        <v>No</v>
      </c>
      <c r="W5266" s="5">
        <f ca="1">COUNTIFS(Table1[Agent_name],Table1[[#This Row],[Agent_name]],Table1[Month],Table1[[#This Row],[Month]])/160</f>
        <v>0.46250000000000002</v>
      </c>
    </row>
    <row r="5267" spans="1:23" x14ac:dyDescent="0.25">
      <c r="A5267">
        <v>5266</v>
      </c>
      <c r="B5267" t="s">
        <v>17129</v>
      </c>
      <c r="C5267" t="s">
        <v>17130</v>
      </c>
      <c r="D5267">
        <v>34</v>
      </c>
      <c r="E5267" t="s">
        <v>58</v>
      </c>
      <c r="F5267" t="s">
        <v>699</v>
      </c>
      <c r="G5267" s="1">
        <v>44465</v>
      </c>
      <c r="H5267" t="s">
        <v>45</v>
      </c>
      <c r="I5267" t="s">
        <v>93</v>
      </c>
      <c r="J5267" s="3" t="s">
        <v>17131</v>
      </c>
      <c r="K5267" t="s">
        <v>24</v>
      </c>
      <c r="M5267" t="s">
        <v>143</v>
      </c>
      <c r="N5267" t="s">
        <v>83</v>
      </c>
      <c r="O5267" s="2">
        <v>45078.857256944444</v>
      </c>
      <c r="R5267" t="str">
        <f t="shared" ca="1" si="82"/>
        <v>Rahul</v>
      </c>
      <c r="S5267" t="str">
        <f>IFERROR(TEXT(DATEVALUE(LEFT(Table1[[#This Row],[Date of Purchase]],10)), "MMMM"), TEXT(Table1[[#This Row],[Date of Purchase]], "MMMM"))</f>
        <v>September</v>
      </c>
      <c r="T5267" t="str">
        <f>IF(OR(
  AND(Table1[[#This Row],[Ticket Priority]]="Critical", Table1[[#This Row],[Ticket Status]]&lt;&gt;"Closed"),
  AND(Table1[[#This Row],[Ticket Priority]]="High", Table1[[#This Row],[Ticket Status]]="Open")
), "Yes", "No")</f>
        <v>No</v>
      </c>
      <c r="U5267" s="4" t="str">
        <f>IF(Table1[[#This Row],[Ticket Status]]="Closed","Yes","No")</f>
        <v>No</v>
      </c>
      <c r="V5267" s="4" t="str">
        <f>IF(Table1[[#This Row],[Ticket Status]]="Pending Customer Response","Yes","No")</f>
        <v>Yes</v>
      </c>
      <c r="W5267" s="5">
        <f ca="1">COUNTIFS(Table1[Agent_name],Table1[[#This Row],[Agent_name]],Table1[Month],Table1[[#This Row],[Month]])/160</f>
        <v>0.25</v>
      </c>
    </row>
    <row r="5268" spans="1:23" x14ac:dyDescent="0.25">
      <c r="A5268">
        <v>5267</v>
      </c>
      <c r="B5268" t="s">
        <v>17132</v>
      </c>
      <c r="C5268" t="s">
        <v>17133</v>
      </c>
      <c r="D5268">
        <v>54</v>
      </c>
      <c r="E5268" t="s">
        <v>19</v>
      </c>
      <c r="F5268" t="s">
        <v>281</v>
      </c>
      <c r="G5268" s="1">
        <v>44349</v>
      </c>
      <c r="H5268" t="s">
        <v>45</v>
      </c>
      <c r="I5268" t="s">
        <v>67</v>
      </c>
      <c r="J5268" s="3" t="s">
        <v>449</v>
      </c>
      <c r="K5268" t="s">
        <v>24</v>
      </c>
      <c r="M5268" t="s">
        <v>25</v>
      </c>
      <c r="N5268" t="s">
        <v>26</v>
      </c>
      <c r="O5268" s="2">
        <v>45078.683645833335</v>
      </c>
      <c r="R5268" t="str">
        <f t="shared" ca="1" si="82"/>
        <v>Aisha</v>
      </c>
      <c r="S5268" t="str">
        <f>IFERROR(TEXT(DATEVALUE(LEFT(Table1[[#This Row],[Date of Purchase]],10)), "MMMM"), TEXT(Table1[[#This Row],[Date of Purchase]], "MMMM"))</f>
        <v>June</v>
      </c>
      <c r="T5268" t="str">
        <f>IF(OR(
  AND(Table1[[#This Row],[Ticket Priority]]="Critical", Table1[[#This Row],[Ticket Status]]&lt;&gt;"Closed"),
  AND(Table1[[#This Row],[Ticket Priority]]="High", Table1[[#This Row],[Ticket Status]]="Open")
), "Yes", "No")</f>
        <v>Yes</v>
      </c>
      <c r="U5268" s="4" t="str">
        <f>IF(Table1[[#This Row],[Ticket Status]]="Closed","Yes","No")</f>
        <v>No</v>
      </c>
      <c r="V5268" s="4" t="str">
        <f>IF(Table1[[#This Row],[Ticket Status]]="Pending Customer Response","Yes","No")</f>
        <v>Yes</v>
      </c>
      <c r="W5268" s="5">
        <f ca="1">COUNTIFS(Table1[Agent_name],Table1[[#This Row],[Agent_name]],Table1[Month],Table1[[#This Row],[Month]])/160</f>
        <v>0.89375000000000004</v>
      </c>
    </row>
    <row r="5269" spans="1:23" x14ac:dyDescent="0.25">
      <c r="A5269">
        <v>5268</v>
      </c>
      <c r="B5269" t="s">
        <v>17134</v>
      </c>
      <c r="C5269" t="s">
        <v>17135</v>
      </c>
      <c r="D5269">
        <v>31</v>
      </c>
      <c r="E5269" t="s">
        <v>19</v>
      </c>
      <c r="F5269" t="s">
        <v>44</v>
      </c>
      <c r="G5269" s="1">
        <v>44115</v>
      </c>
      <c r="H5269" t="s">
        <v>67</v>
      </c>
      <c r="I5269" t="s">
        <v>72</v>
      </c>
      <c r="J5269" s="3" t="s">
        <v>17136</v>
      </c>
      <c r="K5269" t="s">
        <v>24</v>
      </c>
      <c r="M5269" t="s">
        <v>143</v>
      </c>
      <c r="N5269" t="s">
        <v>26</v>
      </c>
      <c r="O5269" s="2">
        <v>45078.507974537039</v>
      </c>
      <c r="R5269" t="str">
        <f t="shared" ca="1" si="82"/>
        <v>Arjun</v>
      </c>
      <c r="S5269" t="str">
        <f>IFERROR(TEXT(DATEVALUE(LEFT(Table1[[#This Row],[Date of Purchase]],10)), "MMMM"), TEXT(Table1[[#This Row],[Date of Purchase]], "MMMM"))</f>
        <v>October</v>
      </c>
      <c r="T5269" t="str">
        <f>IF(OR(
  AND(Table1[[#This Row],[Ticket Priority]]="Critical", Table1[[#This Row],[Ticket Status]]&lt;&gt;"Closed"),
  AND(Table1[[#This Row],[Ticket Priority]]="High", Table1[[#This Row],[Ticket Status]]="Open")
), "Yes", "No")</f>
        <v>No</v>
      </c>
      <c r="U5269" s="4" t="str">
        <f>IF(Table1[[#This Row],[Ticket Status]]="Closed","Yes","No")</f>
        <v>No</v>
      </c>
      <c r="V5269" s="4" t="str">
        <f>IF(Table1[[#This Row],[Ticket Status]]="Pending Customer Response","Yes","No")</f>
        <v>Yes</v>
      </c>
      <c r="W5269" s="5">
        <f ca="1">COUNTIFS(Table1[Agent_name],Table1[[#This Row],[Agent_name]],Table1[Month],Table1[[#This Row],[Month]])/160</f>
        <v>0.23749999999999999</v>
      </c>
    </row>
    <row r="5270" spans="1:23" x14ac:dyDescent="0.25">
      <c r="A5270">
        <v>5269</v>
      </c>
      <c r="B5270" t="s">
        <v>17137</v>
      </c>
      <c r="C5270" t="s">
        <v>17138</v>
      </c>
      <c r="D5270">
        <v>47</v>
      </c>
      <c r="E5270" t="s">
        <v>58</v>
      </c>
      <c r="F5270" t="s">
        <v>383</v>
      </c>
      <c r="G5270" s="1">
        <v>44047</v>
      </c>
      <c r="H5270" t="s">
        <v>67</v>
      </c>
      <c r="I5270" t="s">
        <v>72</v>
      </c>
      <c r="J5270" s="3" t="s">
        <v>17139</v>
      </c>
      <c r="K5270" t="s">
        <v>39</v>
      </c>
      <c r="L5270" t="s">
        <v>17140</v>
      </c>
      <c r="M5270" t="s">
        <v>41</v>
      </c>
      <c r="N5270" t="s">
        <v>33</v>
      </c>
      <c r="O5270" s="2">
        <v>45078.499664351853</v>
      </c>
      <c r="P5270" s="2">
        <v>45078.677442129629</v>
      </c>
      <c r="Q5270">
        <v>2</v>
      </c>
      <c r="R5270" t="str">
        <f t="shared" ca="1" si="82"/>
        <v>Sara</v>
      </c>
      <c r="S5270" t="str">
        <f>IFERROR(TEXT(DATEVALUE(LEFT(Table1[[#This Row],[Date of Purchase]],10)), "MMMM"), TEXT(Table1[[#This Row],[Date of Purchase]], "MMMM"))</f>
        <v>August</v>
      </c>
      <c r="T5270" t="str">
        <f>IF(OR(
  AND(Table1[[#This Row],[Ticket Priority]]="Critical", Table1[[#This Row],[Ticket Status]]&lt;&gt;"Closed"),
  AND(Table1[[#This Row],[Ticket Priority]]="High", Table1[[#This Row],[Ticket Status]]="Open")
), "Yes", "No")</f>
        <v>No</v>
      </c>
      <c r="U5270" s="4" t="str">
        <f>IF(Table1[[#This Row],[Ticket Status]]="Closed","Yes","No")</f>
        <v>Yes</v>
      </c>
      <c r="V5270" s="4" t="str">
        <f>IF(Table1[[#This Row],[Ticket Status]]="Pending Customer Response","Yes","No")</f>
        <v>No</v>
      </c>
      <c r="W5270" s="5">
        <f ca="1">COUNTIFS(Table1[Agent_name],Table1[[#This Row],[Agent_name]],Table1[Month],Table1[[#This Row],[Month]])/160</f>
        <v>0.8</v>
      </c>
    </row>
    <row r="5271" spans="1:23" x14ac:dyDescent="0.25">
      <c r="A5271">
        <v>5270</v>
      </c>
      <c r="B5271" t="s">
        <v>17141</v>
      </c>
      <c r="C5271" t="s">
        <v>17142</v>
      </c>
      <c r="D5271">
        <v>56</v>
      </c>
      <c r="E5271" t="s">
        <v>29</v>
      </c>
      <c r="F5271" t="s">
        <v>223</v>
      </c>
      <c r="G5271" s="1">
        <v>44526</v>
      </c>
      <c r="H5271" t="s">
        <v>66</v>
      </c>
      <c r="I5271" t="s">
        <v>60</v>
      </c>
      <c r="J5271" s="3" t="s">
        <v>17143</v>
      </c>
      <c r="K5271" t="s">
        <v>62</v>
      </c>
      <c r="M5271" t="s">
        <v>41</v>
      </c>
      <c r="N5271" t="s">
        <v>55</v>
      </c>
      <c r="R5271" t="str">
        <f t="shared" ca="1" si="82"/>
        <v>Arjun</v>
      </c>
      <c r="S5271" t="str">
        <f>IFERROR(TEXT(DATEVALUE(LEFT(Table1[[#This Row],[Date of Purchase]],10)), "MMMM"), TEXT(Table1[[#This Row],[Date of Purchase]], "MMMM"))</f>
        <v>November</v>
      </c>
      <c r="T5271" t="str">
        <f>IF(OR(
  AND(Table1[[#This Row],[Ticket Priority]]="Critical", Table1[[#This Row],[Ticket Status]]&lt;&gt;"Closed"),
  AND(Table1[[#This Row],[Ticket Priority]]="High", Table1[[#This Row],[Ticket Status]]="Open")
), "Yes", "No")</f>
        <v>No</v>
      </c>
      <c r="U5271" s="4" t="str">
        <f>IF(Table1[[#This Row],[Ticket Status]]="Closed","Yes","No")</f>
        <v>No</v>
      </c>
      <c r="V5271" s="4" t="str">
        <f>IF(Table1[[#This Row],[Ticket Status]]="Pending Customer Response","Yes","No")</f>
        <v>No</v>
      </c>
      <c r="W5271" s="5">
        <f ca="1">COUNTIFS(Table1[Agent_name],Table1[[#This Row],[Agent_name]],Table1[Month],Table1[[#This Row],[Month]])/160</f>
        <v>0.23749999999999999</v>
      </c>
    </row>
    <row r="5272" spans="1:23" x14ac:dyDescent="0.25">
      <c r="A5272">
        <v>5271</v>
      </c>
      <c r="B5272" t="s">
        <v>17144</v>
      </c>
      <c r="C5272" t="s">
        <v>17145</v>
      </c>
      <c r="D5272">
        <v>50</v>
      </c>
      <c r="E5272" t="s">
        <v>19</v>
      </c>
      <c r="F5272" t="s">
        <v>383</v>
      </c>
      <c r="G5272" s="1">
        <v>43997</v>
      </c>
      <c r="H5272" t="s">
        <v>59</v>
      </c>
      <c r="I5272" t="s">
        <v>60</v>
      </c>
      <c r="J5272" s="3" t="s">
        <v>17146</v>
      </c>
      <c r="K5272" t="s">
        <v>24</v>
      </c>
      <c r="M5272" t="s">
        <v>89</v>
      </c>
      <c r="N5272" t="s">
        <v>26</v>
      </c>
      <c r="O5272" s="2">
        <v>45078.971909722219</v>
      </c>
      <c r="R5272" t="str">
        <f t="shared" ca="1" si="82"/>
        <v>Sara</v>
      </c>
      <c r="S5272" t="str">
        <f>IFERROR(TEXT(DATEVALUE(LEFT(Table1[[#This Row],[Date of Purchase]],10)), "MMMM"), TEXT(Table1[[#This Row],[Date of Purchase]], "MMMM"))</f>
        <v>June</v>
      </c>
      <c r="T5272" t="str">
        <f>IF(OR(
  AND(Table1[[#This Row],[Ticket Priority]]="Critical", Table1[[#This Row],[Ticket Status]]&lt;&gt;"Closed"),
  AND(Table1[[#This Row],[Ticket Priority]]="High", Table1[[#This Row],[Ticket Status]]="Open")
), "Yes", "No")</f>
        <v>No</v>
      </c>
      <c r="U5272" s="4" t="str">
        <f>IF(Table1[[#This Row],[Ticket Status]]="Closed","Yes","No")</f>
        <v>No</v>
      </c>
      <c r="V5272" s="4" t="str">
        <f>IF(Table1[[#This Row],[Ticket Status]]="Pending Customer Response","Yes","No")</f>
        <v>Yes</v>
      </c>
      <c r="W5272" s="5">
        <f ca="1">COUNTIFS(Table1[Agent_name],Table1[[#This Row],[Agent_name]],Table1[Month],Table1[[#This Row],[Month]])/160</f>
        <v>0.65</v>
      </c>
    </row>
    <row r="5273" spans="1:23" x14ac:dyDescent="0.25">
      <c r="A5273">
        <v>5272</v>
      </c>
      <c r="B5273" t="s">
        <v>10338</v>
      </c>
      <c r="C5273" t="s">
        <v>17147</v>
      </c>
      <c r="D5273">
        <v>19</v>
      </c>
      <c r="E5273" t="s">
        <v>58</v>
      </c>
      <c r="F5273" t="s">
        <v>485</v>
      </c>
      <c r="G5273" s="1">
        <v>44077</v>
      </c>
      <c r="H5273" t="s">
        <v>66</v>
      </c>
      <c r="I5273" t="s">
        <v>46</v>
      </c>
      <c r="J5273" s="3" t="s">
        <v>17148</v>
      </c>
      <c r="K5273" t="s">
        <v>39</v>
      </c>
      <c r="L5273" t="s">
        <v>17149</v>
      </c>
      <c r="M5273" t="s">
        <v>89</v>
      </c>
      <c r="N5273" t="s">
        <v>55</v>
      </c>
      <c r="O5273" s="2">
        <v>45078.853171296294</v>
      </c>
      <c r="P5273" s="2">
        <v>45078.571226851855</v>
      </c>
      <c r="Q5273">
        <v>3</v>
      </c>
      <c r="R5273" t="str">
        <f t="shared" ca="1" si="82"/>
        <v>Sara</v>
      </c>
      <c r="S5273" t="str">
        <f>IFERROR(TEXT(DATEVALUE(LEFT(Table1[[#This Row],[Date of Purchase]],10)), "MMMM"), TEXT(Table1[[#This Row],[Date of Purchase]], "MMMM"))</f>
        <v>September</v>
      </c>
      <c r="T5273" t="str">
        <f>IF(OR(
  AND(Table1[[#This Row],[Ticket Priority]]="Critical", Table1[[#This Row],[Ticket Status]]&lt;&gt;"Closed"),
  AND(Table1[[#This Row],[Ticket Priority]]="High", Table1[[#This Row],[Ticket Status]]="Open")
), "Yes", "No")</f>
        <v>No</v>
      </c>
      <c r="U5273" s="4" t="str">
        <f>IF(Table1[[#This Row],[Ticket Status]]="Closed","Yes","No")</f>
        <v>Yes</v>
      </c>
      <c r="V5273" s="4" t="str">
        <f>IF(Table1[[#This Row],[Ticket Status]]="Pending Customer Response","Yes","No")</f>
        <v>No</v>
      </c>
      <c r="W5273" s="5">
        <f ca="1">COUNTIFS(Table1[Agent_name],Table1[[#This Row],[Agent_name]],Table1[Month],Table1[[#This Row],[Month]])/160</f>
        <v>0.65</v>
      </c>
    </row>
    <row r="5274" spans="1:23" x14ac:dyDescent="0.25">
      <c r="A5274">
        <v>5273</v>
      </c>
      <c r="B5274" t="s">
        <v>17150</v>
      </c>
      <c r="C5274" t="s">
        <v>17151</v>
      </c>
      <c r="D5274">
        <v>20</v>
      </c>
      <c r="E5274" t="s">
        <v>19</v>
      </c>
      <c r="F5274" t="s">
        <v>125</v>
      </c>
      <c r="G5274" s="1">
        <v>44040</v>
      </c>
      <c r="H5274" t="s">
        <v>66</v>
      </c>
      <c r="I5274" t="s">
        <v>177</v>
      </c>
      <c r="J5274" s="3" t="s">
        <v>17152</v>
      </c>
      <c r="K5274" t="s">
        <v>39</v>
      </c>
      <c r="L5274" t="s">
        <v>17153</v>
      </c>
      <c r="M5274" t="s">
        <v>25</v>
      </c>
      <c r="N5274" t="s">
        <v>83</v>
      </c>
      <c r="O5274" s="2">
        <v>45078.625416666669</v>
      </c>
      <c r="P5274" s="2">
        <v>45078.055277777778</v>
      </c>
      <c r="Q5274">
        <v>5</v>
      </c>
      <c r="R5274" t="str">
        <f t="shared" ca="1" si="82"/>
        <v>Mohit</v>
      </c>
      <c r="S5274" t="str">
        <f>IFERROR(TEXT(DATEVALUE(LEFT(Table1[[#This Row],[Date of Purchase]],10)), "MMMM"), TEXT(Table1[[#This Row],[Date of Purchase]], "MMMM"))</f>
        <v>July</v>
      </c>
      <c r="T5274" t="str">
        <f>IF(OR(
  AND(Table1[[#This Row],[Ticket Priority]]="Critical", Table1[[#This Row],[Ticket Status]]&lt;&gt;"Closed"),
  AND(Table1[[#This Row],[Ticket Priority]]="High", Table1[[#This Row],[Ticket Status]]="Open")
), "Yes", "No")</f>
        <v>No</v>
      </c>
      <c r="U5274" s="4" t="str">
        <f>IF(Table1[[#This Row],[Ticket Status]]="Closed","Yes","No")</f>
        <v>Yes</v>
      </c>
      <c r="V5274" s="4" t="str">
        <f>IF(Table1[[#This Row],[Ticket Status]]="Pending Customer Response","Yes","No")</f>
        <v>No</v>
      </c>
      <c r="W5274" s="5">
        <f ca="1">COUNTIFS(Table1[Agent_name],Table1[[#This Row],[Agent_name]],Table1[Month],Table1[[#This Row],[Month]])/160</f>
        <v>0.53125</v>
      </c>
    </row>
    <row r="5275" spans="1:23" x14ac:dyDescent="0.25">
      <c r="A5275">
        <v>5274</v>
      </c>
      <c r="B5275" t="s">
        <v>17154</v>
      </c>
      <c r="C5275" t="s">
        <v>17155</v>
      </c>
      <c r="D5275">
        <v>55</v>
      </c>
      <c r="E5275" t="s">
        <v>19</v>
      </c>
      <c r="F5275" t="s">
        <v>173</v>
      </c>
      <c r="G5275" s="1">
        <v>44541</v>
      </c>
      <c r="H5275" t="s">
        <v>59</v>
      </c>
      <c r="I5275" t="s">
        <v>59</v>
      </c>
      <c r="J5275" s="3" t="s">
        <v>17156</v>
      </c>
      <c r="K5275" t="s">
        <v>62</v>
      </c>
      <c r="M5275" t="s">
        <v>89</v>
      </c>
      <c r="N5275" t="s">
        <v>33</v>
      </c>
      <c r="R5275" t="str">
        <f t="shared" ca="1" si="82"/>
        <v>Divya</v>
      </c>
      <c r="S5275" t="str">
        <f>IFERROR(TEXT(DATEVALUE(LEFT(Table1[[#This Row],[Date of Purchase]],10)), "MMMM"), TEXT(Table1[[#This Row],[Date of Purchase]], "MMMM"))</f>
        <v>December</v>
      </c>
      <c r="T5275" t="str">
        <f>IF(OR(
  AND(Table1[[#This Row],[Ticket Priority]]="Critical", Table1[[#This Row],[Ticket Status]]&lt;&gt;"Closed"),
  AND(Table1[[#This Row],[Ticket Priority]]="High", Table1[[#This Row],[Ticket Status]]="Open")
), "Yes", "No")</f>
        <v>Yes</v>
      </c>
      <c r="U5275" s="4" t="str">
        <f>IF(Table1[[#This Row],[Ticket Status]]="Closed","Yes","No")</f>
        <v>No</v>
      </c>
      <c r="V5275" s="4" t="str">
        <f>IF(Table1[[#This Row],[Ticket Status]]="Pending Customer Response","Yes","No")</f>
        <v>No</v>
      </c>
      <c r="W5275" s="5">
        <f ca="1">COUNTIFS(Table1[Agent_name],Table1[[#This Row],[Agent_name]],Table1[Month],Table1[[#This Row],[Month]])/160</f>
        <v>0.25</v>
      </c>
    </row>
    <row r="5276" spans="1:23" x14ac:dyDescent="0.25">
      <c r="A5276">
        <v>5275</v>
      </c>
      <c r="B5276" t="s">
        <v>17157</v>
      </c>
      <c r="C5276" t="s">
        <v>17158</v>
      </c>
      <c r="D5276">
        <v>29</v>
      </c>
      <c r="E5276" t="s">
        <v>29</v>
      </c>
      <c r="F5276" t="s">
        <v>223</v>
      </c>
      <c r="G5276" s="1">
        <v>44278</v>
      </c>
      <c r="H5276" t="s">
        <v>45</v>
      </c>
      <c r="I5276" t="s">
        <v>141</v>
      </c>
      <c r="J5276" s="3" t="s">
        <v>17159</v>
      </c>
      <c r="K5276" t="s">
        <v>24</v>
      </c>
      <c r="M5276" t="s">
        <v>143</v>
      </c>
      <c r="N5276" t="s">
        <v>83</v>
      </c>
      <c r="O5276" s="2">
        <v>45078.303217592591</v>
      </c>
      <c r="R5276" t="str">
        <f t="shared" ca="1" si="82"/>
        <v>Aisha</v>
      </c>
      <c r="S5276" t="str">
        <f>IFERROR(TEXT(DATEVALUE(LEFT(Table1[[#This Row],[Date of Purchase]],10)), "MMMM"), TEXT(Table1[[#This Row],[Date of Purchase]], "MMMM"))</f>
        <v>March</v>
      </c>
      <c r="T5276" t="str">
        <f>IF(OR(
  AND(Table1[[#This Row],[Ticket Priority]]="Critical", Table1[[#This Row],[Ticket Status]]&lt;&gt;"Closed"),
  AND(Table1[[#This Row],[Ticket Priority]]="High", Table1[[#This Row],[Ticket Status]]="Open")
), "Yes", "No")</f>
        <v>No</v>
      </c>
      <c r="U5276" s="4" t="str">
        <f>IF(Table1[[#This Row],[Ticket Status]]="Closed","Yes","No")</f>
        <v>No</v>
      </c>
      <c r="V5276" s="4" t="str">
        <f>IF(Table1[[#This Row],[Ticket Status]]="Pending Customer Response","Yes","No")</f>
        <v>Yes</v>
      </c>
      <c r="W5276" s="5">
        <f ca="1">COUNTIFS(Table1[Agent_name],Table1[[#This Row],[Agent_name]],Table1[Month],Table1[[#This Row],[Month]])/160</f>
        <v>1.0062500000000001</v>
      </c>
    </row>
    <row r="5277" spans="1:23" x14ac:dyDescent="0.25">
      <c r="A5277">
        <v>5276</v>
      </c>
      <c r="B5277" t="s">
        <v>17160</v>
      </c>
      <c r="C5277" t="s">
        <v>17161</v>
      </c>
      <c r="D5277">
        <v>48</v>
      </c>
      <c r="E5277" t="s">
        <v>29</v>
      </c>
      <c r="F5277" t="s">
        <v>149</v>
      </c>
      <c r="G5277" s="1">
        <v>43869</v>
      </c>
      <c r="H5277" t="s">
        <v>67</v>
      </c>
      <c r="I5277" t="s">
        <v>141</v>
      </c>
      <c r="J5277" s="3" t="s">
        <v>17162</v>
      </c>
      <c r="K5277" t="s">
        <v>24</v>
      </c>
      <c r="M5277" t="s">
        <v>89</v>
      </c>
      <c r="N5277" t="s">
        <v>83</v>
      </c>
      <c r="O5277" s="2">
        <v>45078.88726851852</v>
      </c>
      <c r="R5277" t="str">
        <f t="shared" ca="1" si="82"/>
        <v>Sara</v>
      </c>
      <c r="S5277" t="str">
        <f>IFERROR(TEXT(DATEVALUE(LEFT(Table1[[#This Row],[Date of Purchase]],10)), "MMMM"), TEXT(Table1[[#This Row],[Date of Purchase]], "MMMM"))</f>
        <v>February</v>
      </c>
      <c r="T5277" t="str">
        <f>IF(OR(
  AND(Table1[[#This Row],[Ticket Priority]]="Critical", Table1[[#This Row],[Ticket Status]]&lt;&gt;"Closed"),
  AND(Table1[[#This Row],[Ticket Priority]]="High", Table1[[#This Row],[Ticket Status]]="Open")
), "Yes", "No")</f>
        <v>No</v>
      </c>
      <c r="U5277" s="4" t="str">
        <f>IF(Table1[[#This Row],[Ticket Status]]="Closed","Yes","No")</f>
        <v>No</v>
      </c>
      <c r="V5277" s="4" t="str">
        <f>IF(Table1[[#This Row],[Ticket Status]]="Pending Customer Response","Yes","No")</f>
        <v>Yes</v>
      </c>
      <c r="W5277" s="5">
        <f ca="1">COUNTIFS(Table1[Agent_name],Table1[[#This Row],[Agent_name]],Table1[Month],Table1[[#This Row],[Month]])/160</f>
        <v>0.65625</v>
      </c>
    </row>
    <row r="5278" spans="1:23" x14ac:dyDescent="0.25">
      <c r="A5278">
        <v>5277</v>
      </c>
      <c r="B5278" t="s">
        <v>17163</v>
      </c>
      <c r="C5278" t="s">
        <v>17164</v>
      </c>
      <c r="D5278">
        <v>31</v>
      </c>
      <c r="E5278" t="s">
        <v>58</v>
      </c>
      <c r="F5278" t="s">
        <v>129</v>
      </c>
      <c r="G5278" s="1">
        <v>44422</v>
      </c>
      <c r="H5278" t="s">
        <v>21</v>
      </c>
      <c r="I5278" t="s">
        <v>99</v>
      </c>
      <c r="J5278" s="3" t="s">
        <v>17165</v>
      </c>
      <c r="K5278" t="s">
        <v>62</v>
      </c>
      <c r="M5278" t="s">
        <v>143</v>
      </c>
      <c r="N5278" t="s">
        <v>33</v>
      </c>
      <c r="R5278" t="str">
        <f t="shared" ca="1" si="82"/>
        <v>Divya</v>
      </c>
      <c r="S5278" t="str">
        <f>IFERROR(TEXT(DATEVALUE(LEFT(Table1[[#This Row],[Date of Purchase]],10)), "MMMM"), TEXT(Table1[[#This Row],[Date of Purchase]], "MMMM"))</f>
        <v>August</v>
      </c>
      <c r="T5278" t="str">
        <f>IF(OR(
  AND(Table1[[#This Row],[Ticket Priority]]="Critical", Table1[[#This Row],[Ticket Status]]&lt;&gt;"Closed"),
  AND(Table1[[#This Row],[Ticket Priority]]="High", Table1[[#This Row],[Ticket Status]]="Open")
), "Yes", "No")</f>
        <v>No</v>
      </c>
      <c r="U5278" s="4" t="str">
        <f>IF(Table1[[#This Row],[Ticket Status]]="Closed","Yes","No")</f>
        <v>No</v>
      </c>
      <c r="V5278" s="4" t="str">
        <f>IF(Table1[[#This Row],[Ticket Status]]="Pending Customer Response","Yes","No")</f>
        <v>No</v>
      </c>
      <c r="W5278" s="5">
        <f ca="1">COUNTIFS(Table1[Agent_name],Table1[[#This Row],[Agent_name]],Table1[Month],Table1[[#This Row],[Month]])/160</f>
        <v>0.1875</v>
      </c>
    </row>
    <row r="5279" spans="1:23" x14ac:dyDescent="0.25">
      <c r="A5279">
        <v>5278</v>
      </c>
      <c r="B5279" t="s">
        <v>17166</v>
      </c>
      <c r="C5279" t="s">
        <v>17167</v>
      </c>
      <c r="D5279">
        <v>39</v>
      </c>
      <c r="E5279" t="s">
        <v>19</v>
      </c>
      <c r="F5279" t="s">
        <v>134</v>
      </c>
      <c r="G5279" s="1">
        <v>44551</v>
      </c>
      <c r="H5279" t="s">
        <v>21</v>
      </c>
      <c r="I5279" t="s">
        <v>46</v>
      </c>
      <c r="J5279" s="3" t="s">
        <v>17168</v>
      </c>
      <c r="K5279" t="s">
        <v>62</v>
      </c>
      <c r="M5279" t="s">
        <v>41</v>
      </c>
      <c r="N5279" t="s">
        <v>83</v>
      </c>
      <c r="R5279" t="str">
        <f t="shared" ca="1" si="82"/>
        <v>Karan</v>
      </c>
      <c r="S5279" t="str">
        <f>IFERROR(TEXT(DATEVALUE(LEFT(Table1[[#This Row],[Date of Purchase]],10)), "MMMM"), TEXT(Table1[[#This Row],[Date of Purchase]], "MMMM"))</f>
        <v>December</v>
      </c>
      <c r="T5279" t="str">
        <f>IF(OR(
  AND(Table1[[#This Row],[Ticket Priority]]="Critical", Table1[[#This Row],[Ticket Status]]&lt;&gt;"Closed"),
  AND(Table1[[#This Row],[Ticket Priority]]="High", Table1[[#This Row],[Ticket Status]]="Open")
), "Yes", "No")</f>
        <v>No</v>
      </c>
      <c r="U5279" s="4" t="str">
        <f>IF(Table1[[#This Row],[Ticket Status]]="Closed","Yes","No")</f>
        <v>No</v>
      </c>
      <c r="V5279" s="4" t="str">
        <f>IF(Table1[[#This Row],[Ticket Status]]="Pending Customer Response","Yes","No")</f>
        <v>No</v>
      </c>
      <c r="W5279" s="5">
        <f ca="1">COUNTIFS(Table1[Agent_name],Table1[[#This Row],[Agent_name]],Table1[Month],Table1[[#This Row],[Month]])/160</f>
        <v>0.18124999999999999</v>
      </c>
    </row>
    <row r="5280" spans="1:23" x14ac:dyDescent="0.25">
      <c r="A5280">
        <v>5279</v>
      </c>
      <c r="B5280" t="s">
        <v>17169</v>
      </c>
      <c r="C5280" t="s">
        <v>17170</v>
      </c>
      <c r="D5280">
        <v>64</v>
      </c>
      <c r="E5280" t="s">
        <v>19</v>
      </c>
      <c r="F5280" t="s">
        <v>249</v>
      </c>
      <c r="G5280" s="1">
        <v>44411</v>
      </c>
      <c r="H5280" t="s">
        <v>45</v>
      </c>
      <c r="I5280" t="s">
        <v>31</v>
      </c>
      <c r="J5280" s="3" t="s">
        <v>17171</v>
      </c>
      <c r="K5280" t="s">
        <v>24</v>
      </c>
      <c r="M5280" t="s">
        <v>41</v>
      </c>
      <c r="N5280" t="s">
        <v>83</v>
      </c>
      <c r="O5280" s="2">
        <v>45078.44636574074</v>
      </c>
      <c r="R5280" t="str">
        <f t="shared" ca="1" si="82"/>
        <v>Rahul</v>
      </c>
      <c r="S5280" t="str">
        <f>IFERROR(TEXT(DATEVALUE(LEFT(Table1[[#This Row],[Date of Purchase]],10)), "MMMM"), TEXT(Table1[[#This Row],[Date of Purchase]], "MMMM"))</f>
        <v>August</v>
      </c>
      <c r="T5280" t="str">
        <f>IF(OR(
  AND(Table1[[#This Row],[Ticket Priority]]="Critical", Table1[[#This Row],[Ticket Status]]&lt;&gt;"Closed"),
  AND(Table1[[#This Row],[Ticket Priority]]="High", Table1[[#This Row],[Ticket Status]]="Open")
), "Yes", "No")</f>
        <v>No</v>
      </c>
      <c r="U5280" s="4" t="str">
        <f>IF(Table1[[#This Row],[Ticket Status]]="Closed","Yes","No")</f>
        <v>No</v>
      </c>
      <c r="V5280" s="4" t="str">
        <f>IF(Table1[[#This Row],[Ticket Status]]="Pending Customer Response","Yes","No")</f>
        <v>Yes</v>
      </c>
      <c r="W5280" s="5">
        <f ca="1">COUNTIFS(Table1[Agent_name],Table1[[#This Row],[Agent_name]],Table1[Month],Table1[[#This Row],[Month]])/160</f>
        <v>0.22500000000000001</v>
      </c>
    </row>
    <row r="5281" spans="1:23" x14ac:dyDescent="0.25">
      <c r="A5281">
        <v>5280</v>
      </c>
      <c r="B5281" t="s">
        <v>17172</v>
      </c>
      <c r="C5281" t="s">
        <v>17173</v>
      </c>
      <c r="D5281">
        <v>61</v>
      </c>
      <c r="E5281" t="s">
        <v>19</v>
      </c>
      <c r="F5281" t="s">
        <v>76</v>
      </c>
      <c r="G5281" s="1">
        <v>44008</v>
      </c>
      <c r="H5281" t="s">
        <v>45</v>
      </c>
      <c r="I5281" t="s">
        <v>37</v>
      </c>
      <c r="J5281" s="3" t="s">
        <v>17174</v>
      </c>
      <c r="K5281" t="s">
        <v>62</v>
      </c>
      <c r="M5281" t="s">
        <v>41</v>
      </c>
      <c r="N5281" t="s">
        <v>33</v>
      </c>
      <c r="R5281" t="str">
        <f t="shared" ca="1" si="82"/>
        <v>Arjun</v>
      </c>
      <c r="S5281" t="str">
        <f>IFERROR(TEXT(DATEVALUE(LEFT(Table1[[#This Row],[Date of Purchase]],10)), "MMMM"), TEXT(Table1[[#This Row],[Date of Purchase]], "MMMM"))</f>
        <v>June</v>
      </c>
      <c r="T5281" t="str">
        <f>IF(OR(
  AND(Table1[[#This Row],[Ticket Priority]]="Critical", Table1[[#This Row],[Ticket Status]]&lt;&gt;"Closed"),
  AND(Table1[[#This Row],[Ticket Priority]]="High", Table1[[#This Row],[Ticket Status]]="Open")
), "Yes", "No")</f>
        <v>No</v>
      </c>
      <c r="U5281" s="4" t="str">
        <f>IF(Table1[[#This Row],[Ticket Status]]="Closed","Yes","No")</f>
        <v>No</v>
      </c>
      <c r="V5281" s="4" t="str">
        <f>IF(Table1[[#This Row],[Ticket Status]]="Pending Customer Response","Yes","No")</f>
        <v>No</v>
      </c>
      <c r="W5281" s="5">
        <f ca="1">COUNTIFS(Table1[Agent_name],Table1[[#This Row],[Agent_name]],Table1[Month],Table1[[#This Row],[Month]])/160</f>
        <v>0.28749999999999998</v>
      </c>
    </row>
    <row r="5282" spans="1:23" x14ac:dyDescent="0.25">
      <c r="A5282">
        <v>5281</v>
      </c>
      <c r="B5282" t="s">
        <v>17175</v>
      </c>
      <c r="C5282" t="s">
        <v>17176</v>
      </c>
      <c r="D5282">
        <v>19</v>
      </c>
      <c r="E5282" t="s">
        <v>29</v>
      </c>
      <c r="F5282" t="s">
        <v>655</v>
      </c>
      <c r="G5282" s="1">
        <v>44247</v>
      </c>
      <c r="H5282" t="s">
        <v>66</v>
      </c>
      <c r="I5282" t="s">
        <v>141</v>
      </c>
      <c r="J5282" s="3" t="s">
        <v>17177</v>
      </c>
      <c r="K5282" t="s">
        <v>62</v>
      </c>
      <c r="M5282" t="s">
        <v>89</v>
      </c>
      <c r="N5282" t="s">
        <v>33</v>
      </c>
      <c r="R5282" t="str">
        <f t="shared" ca="1" si="82"/>
        <v>Rahul</v>
      </c>
      <c r="S5282" t="str">
        <f>IFERROR(TEXT(DATEVALUE(LEFT(Table1[[#This Row],[Date of Purchase]],10)), "MMMM"), TEXT(Table1[[#This Row],[Date of Purchase]], "MMMM"))</f>
        <v>February</v>
      </c>
      <c r="T5282" t="str">
        <f>IF(OR(
  AND(Table1[[#This Row],[Ticket Priority]]="Critical", Table1[[#This Row],[Ticket Status]]&lt;&gt;"Closed"),
  AND(Table1[[#This Row],[Ticket Priority]]="High", Table1[[#This Row],[Ticket Status]]="Open")
), "Yes", "No")</f>
        <v>Yes</v>
      </c>
      <c r="U5282" s="4" t="str">
        <f>IF(Table1[[#This Row],[Ticket Status]]="Closed","Yes","No")</f>
        <v>No</v>
      </c>
      <c r="V5282" s="4" t="str">
        <f>IF(Table1[[#This Row],[Ticket Status]]="Pending Customer Response","Yes","No")</f>
        <v>No</v>
      </c>
      <c r="W5282" s="5">
        <f ca="1">COUNTIFS(Table1[Agent_name],Table1[[#This Row],[Agent_name]],Table1[Month],Table1[[#This Row],[Month]])/160</f>
        <v>0.30625000000000002</v>
      </c>
    </row>
    <row r="5283" spans="1:23" x14ac:dyDescent="0.25">
      <c r="A5283">
        <v>5282</v>
      </c>
      <c r="B5283" t="s">
        <v>17178</v>
      </c>
      <c r="C5283" t="s">
        <v>17179</v>
      </c>
      <c r="D5283">
        <v>61</v>
      </c>
      <c r="E5283" t="s">
        <v>19</v>
      </c>
      <c r="F5283" t="s">
        <v>44</v>
      </c>
      <c r="G5283" s="1">
        <v>43928</v>
      </c>
      <c r="H5283" t="s">
        <v>45</v>
      </c>
      <c r="I5283" t="s">
        <v>141</v>
      </c>
      <c r="J5283" s="3" t="s">
        <v>17180</v>
      </c>
      <c r="K5283" t="s">
        <v>24</v>
      </c>
      <c r="M5283" t="s">
        <v>143</v>
      </c>
      <c r="N5283" t="s">
        <v>26</v>
      </c>
      <c r="O5283" s="2">
        <v>45078.092256944445</v>
      </c>
      <c r="R5283" t="str">
        <f t="shared" ca="1" si="82"/>
        <v>Aisha</v>
      </c>
      <c r="S5283" t="str">
        <f>IFERROR(TEXT(DATEVALUE(LEFT(Table1[[#This Row],[Date of Purchase]],10)), "MMMM"), TEXT(Table1[[#This Row],[Date of Purchase]], "MMMM"))</f>
        <v>April</v>
      </c>
      <c r="T5283" t="str">
        <f>IF(OR(
  AND(Table1[[#This Row],[Ticket Priority]]="Critical", Table1[[#This Row],[Ticket Status]]&lt;&gt;"Closed"),
  AND(Table1[[#This Row],[Ticket Priority]]="High", Table1[[#This Row],[Ticket Status]]="Open")
), "Yes", "No")</f>
        <v>No</v>
      </c>
      <c r="U5283" s="4" t="str">
        <f>IF(Table1[[#This Row],[Ticket Status]]="Closed","Yes","No")</f>
        <v>No</v>
      </c>
      <c r="V5283" s="4" t="str">
        <f>IF(Table1[[#This Row],[Ticket Status]]="Pending Customer Response","Yes","No")</f>
        <v>Yes</v>
      </c>
      <c r="W5283" s="5">
        <f ca="1">COUNTIFS(Table1[Agent_name],Table1[[#This Row],[Agent_name]],Table1[Month],Table1[[#This Row],[Month]])/160</f>
        <v>0.81874999999999998</v>
      </c>
    </row>
    <row r="5284" spans="1:23" x14ac:dyDescent="0.25">
      <c r="A5284">
        <v>5283</v>
      </c>
      <c r="B5284" t="s">
        <v>17181</v>
      </c>
      <c r="C5284" t="s">
        <v>17182</v>
      </c>
      <c r="D5284">
        <v>20</v>
      </c>
      <c r="E5284" t="s">
        <v>58</v>
      </c>
      <c r="F5284" t="s">
        <v>456</v>
      </c>
      <c r="G5284" s="1">
        <v>43881</v>
      </c>
      <c r="H5284" t="s">
        <v>21</v>
      </c>
      <c r="I5284" t="s">
        <v>52</v>
      </c>
      <c r="J5284" s="3" t="s">
        <v>17183</v>
      </c>
      <c r="K5284" t="s">
        <v>62</v>
      </c>
      <c r="M5284" t="s">
        <v>41</v>
      </c>
      <c r="N5284" t="s">
        <v>55</v>
      </c>
      <c r="R5284" t="str">
        <f t="shared" ca="1" si="82"/>
        <v>Mohit</v>
      </c>
      <c r="S5284" t="str">
        <f>IFERROR(TEXT(DATEVALUE(LEFT(Table1[[#This Row],[Date of Purchase]],10)), "MMMM"), TEXT(Table1[[#This Row],[Date of Purchase]], "MMMM"))</f>
        <v>February</v>
      </c>
      <c r="T5284" t="str">
        <f>IF(OR(
  AND(Table1[[#This Row],[Ticket Priority]]="Critical", Table1[[#This Row],[Ticket Status]]&lt;&gt;"Closed"),
  AND(Table1[[#This Row],[Ticket Priority]]="High", Table1[[#This Row],[Ticket Status]]="Open")
), "Yes", "No")</f>
        <v>No</v>
      </c>
      <c r="U5284" s="4" t="str">
        <f>IF(Table1[[#This Row],[Ticket Status]]="Closed","Yes","No")</f>
        <v>No</v>
      </c>
      <c r="V5284" s="4" t="str">
        <f>IF(Table1[[#This Row],[Ticket Status]]="Pending Customer Response","Yes","No")</f>
        <v>No</v>
      </c>
      <c r="W5284" s="5">
        <f ca="1">COUNTIFS(Table1[Agent_name],Table1[[#This Row],[Agent_name]],Table1[Month],Table1[[#This Row],[Month]])/160</f>
        <v>0.52500000000000002</v>
      </c>
    </row>
    <row r="5285" spans="1:23" x14ac:dyDescent="0.25">
      <c r="A5285">
        <v>5284</v>
      </c>
      <c r="B5285" t="s">
        <v>17184</v>
      </c>
      <c r="C5285" t="s">
        <v>17185</v>
      </c>
      <c r="D5285">
        <v>52</v>
      </c>
      <c r="E5285" t="s">
        <v>29</v>
      </c>
      <c r="F5285" t="s">
        <v>211</v>
      </c>
      <c r="G5285" s="1">
        <v>43908</v>
      </c>
      <c r="H5285" t="s">
        <v>66</v>
      </c>
      <c r="I5285" t="s">
        <v>177</v>
      </c>
      <c r="J5285" s="3" t="s">
        <v>17186</v>
      </c>
      <c r="K5285" t="s">
        <v>39</v>
      </c>
      <c r="L5285" t="s">
        <v>17187</v>
      </c>
      <c r="M5285" t="s">
        <v>89</v>
      </c>
      <c r="N5285" t="s">
        <v>26</v>
      </c>
      <c r="O5285" s="2">
        <v>45078.850624999999</v>
      </c>
      <c r="P5285" s="2">
        <v>45078.61451388889</v>
      </c>
      <c r="Q5285">
        <v>4</v>
      </c>
      <c r="R5285" t="str">
        <f t="shared" ca="1" si="82"/>
        <v>Sara</v>
      </c>
      <c r="S5285" t="str">
        <f>IFERROR(TEXT(DATEVALUE(LEFT(Table1[[#This Row],[Date of Purchase]],10)), "MMMM"), TEXT(Table1[[#This Row],[Date of Purchase]], "MMMM"))</f>
        <v>March</v>
      </c>
      <c r="T5285" t="str">
        <f>IF(OR(
  AND(Table1[[#This Row],[Ticket Priority]]="Critical", Table1[[#This Row],[Ticket Status]]&lt;&gt;"Closed"),
  AND(Table1[[#This Row],[Ticket Priority]]="High", Table1[[#This Row],[Ticket Status]]="Open")
), "Yes", "No")</f>
        <v>No</v>
      </c>
      <c r="U5285" s="4" t="str">
        <f>IF(Table1[[#This Row],[Ticket Status]]="Closed","Yes","No")</f>
        <v>Yes</v>
      </c>
      <c r="V5285" s="4" t="str">
        <f>IF(Table1[[#This Row],[Ticket Status]]="Pending Customer Response","Yes","No")</f>
        <v>No</v>
      </c>
      <c r="W5285" s="5">
        <f ca="1">COUNTIFS(Table1[Agent_name],Table1[[#This Row],[Agent_name]],Table1[Month],Table1[[#This Row],[Month]])/160</f>
        <v>0.55625000000000002</v>
      </c>
    </row>
    <row r="5286" spans="1:23" x14ac:dyDescent="0.25">
      <c r="A5286">
        <v>5285</v>
      </c>
      <c r="B5286" t="s">
        <v>17188</v>
      </c>
      <c r="C5286" t="s">
        <v>17189</v>
      </c>
      <c r="D5286">
        <v>69</v>
      </c>
      <c r="E5286" t="s">
        <v>19</v>
      </c>
      <c r="F5286" t="s">
        <v>125</v>
      </c>
      <c r="G5286" s="1">
        <v>44002</v>
      </c>
      <c r="H5286" t="s">
        <v>66</v>
      </c>
      <c r="I5286" t="s">
        <v>67</v>
      </c>
      <c r="J5286" s="3" t="s">
        <v>17190</v>
      </c>
      <c r="K5286" t="s">
        <v>24</v>
      </c>
      <c r="M5286" t="s">
        <v>89</v>
      </c>
      <c r="N5286" t="s">
        <v>33</v>
      </c>
      <c r="O5286" s="2">
        <v>45078.959664351853</v>
      </c>
      <c r="R5286" t="str">
        <f t="shared" ca="1" si="82"/>
        <v>Aisha</v>
      </c>
      <c r="S5286" t="str">
        <f>IFERROR(TEXT(DATEVALUE(LEFT(Table1[[#This Row],[Date of Purchase]],10)), "MMMM"), TEXT(Table1[[#This Row],[Date of Purchase]], "MMMM"))</f>
        <v>June</v>
      </c>
      <c r="T5286" t="str">
        <f>IF(OR(
  AND(Table1[[#This Row],[Ticket Priority]]="Critical", Table1[[#This Row],[Ticket Status]]&lt;&gt;"Closed"),
  AND(Table1[[#This Row],[Ticket Priority]]="High", Table1[[#This Row],[Ticket Status]]="Open")
), "Yes", "No")</f>
        <v>No</v>
      </c>
      <c r="U5286" s="4" t="str">
        <f>IF(Table1[[#This Row],[Ticket Status]]="Closed","Yes","No")</f>
        <v>No</v>
      </c>
      <c r="V5286" s="4" t="str">
        <f>IF(Table1[[#This Row],[Ticket Status]]="Pending Customer Response","Yes","No")</f>
        <v>Yes</v>
      </c>
      <c r="W5286" s="5">
        <f ca="1">COUNTIFS(Table1[Agent_name],Table1[[#This Row],[Agent_name]],Table1[Month],Table1[[#This Row],[Month]])/160</f>
        <v>0.89375000000000004</v>
      </c>
    </row>
    <row r="5287" spans="1:23" x14ac:dyDescent="0.25">
      <c r="A5287">
        <v>5286</v>
      </c>
      <c r="B5287" t="s">
        <v>17191</v>
      </c>
      <c r="C5287" t="s">
        <v>17192</v>
      </c>
      <c r="D5287">
        <v>23</v>
      </c>
      <c r="E5287" t="s">
        <v>29</v>
      </c>
      <c r="F5287" t="s">
        <v>699</v>
      </c>
      <c r="G5287" s="1">
        <v>44294</v>
      </c>
      <c r="H5287" t="s">
        <v>59</v>
      </c>
      <c r="I5287" t="s">
        <v>150</v>
      </c>
      <c r="J5287" s="3" t="s">
        <v>17193</v>
      </c>
      <c r="K5287" t="s">
        <v>62</v>
      </c>
      <c r="M5287" t="s">
        <v>41</v>
      </c>
      <c r="N5287" t="s">
        <v>26</v>
      </c>
      <c r="R5287" t="str">
        <f t="shared" ca="1" si="82"/>
        <v>Ravi</v>
      </c>
      <c r="S5287" t="str">
        <f>IFERROR(TEXT(DATEVALUE(LEFT(Table1[[#This Row],[Date of Purchase]],10)), "MMMM"), TEXT(Table1[[#This Row],[Date of Purchase]], "MMMM"))</f>
        <v>April</v>
      </c>
      <c r="T5287" t="str">
        <f>IF(OR(
  AND(Table1[[#This Row],[Ticket Priority]]="Critical", Table1[[#This Row],[Ticket Status]]&lt;&gt;"Closed"),
  AND(Table1[[#This Row],[Ticket Priority]]="High", Table1[[#This Row],[Ticket Status]]="Open")
), "Yes", "No")</f>
        <v>No</v>
      </c>
      <c r="U5287" s="4" t="str">
        <f>IF(Table1[[#This Row],[Ticket Status]]="Closed","Yes","No")</f>
        <v>No</v>
      </c>
      <c r="V5287" s="4" t="str">
        <f>IF(Table1[[#This Row],[Ticket Status]]="Pending Customer Response","Yes","No")</f>
        <v>No</v>
      </c>
      <c r="W5287" s="5">
        <f ca="1">COUNTIFS(Table1[Agent_name],Table1[[#This Row],[Agent_name]],Table1[Month],Table1[[#This Row],[Month]])/160</f>
        <v>0.625</v>
      </c>
    </row>
    <row r="5288" spans="1:23" x14ac:dyDescent="0.25">
      <c r="A5288">
        <v>5287</v>
      </c>
      <c r="B5288" t="s">
        <v>17194</v>
      </c>
      <c r="C5288" t="s">
        <v>17195</v>
      </c>
      <c r="D5288">
        <v>62</v>
      </c>
      <c r="E5288" t="s">
        <v>29</v>
      </c>
      <c r="F5288" t="s">
        <v>65</v>
      </c>
      <c r="G5288" s="1">
        <v>43886</v>
      </c>
      <c r="H5288" t="s">
        <v>66</v>
      </c>
      <c r="I5288" t="s">
        <v>60</v>
      </c>
      <c r="J5288" s="3" t="s">
        <v>17196</v>
      </c>
      <c r="K5288" t="s">
        <v>24</v>
      </c>
      <c r="M5288" t="s">
        <v>89</v>
      </c>
      <c r="N5288" t="s">
        <v>33</v>
      </c>
      <c r="O5288" s="2">
        <v>45078.647905092592</v>
      </c>
      <c r="R5288" t="str">
        <f t="shared" ca="1" si="82"/>
        <v>Mohit</v>
      </c>
      <c r="S5288" t="str">
        <f>IFERROR(TEXT(DATEVALUE(LEFT(Table1[[#This Row],[Date of Purchase]],10)), "MMMM"), TEXT(Table1[[#This Row],[Date of Purchase]], "MMMM"))</f>
        <v>February</v>
      </c>
      <c r="T5288" t="str">
        <f>IF(OR(
  AND(Table1[[#This Row],[Ticket Priority]]="Critical", Table1[[#This Row],[Ticket Status]]&lt;&gt;"Closed"),
  AND(Table1[[#This Row],[Ticket Priority]]="High", Table1[[#This Row],[Ticket Status]]="Open")
), "Yes", "No")</f>
        <v>No</v>
      </c>
      <c r="U5288" s="4" t="str">
        <f>IF(Table1[[#This Row],[Ticket Status]]="Closed","Yes","No")</f>
        <v>No</v>
      </c>
      <c r="V5288" s="4" t="str">
        <f>IF(Table1[[#This Row],[Ticket Status]]="Pending Customer Response","Yes","No")</f>
        <v>Yes</v>
      </c>
      <c r="W5288" s="5">
        <f ca="1">COUNTIFS(Table1[Agent_name],Table1[[#This Row],[Agent_name]],Table1[Month],Table1[[#This Row],[Month]])/160</f>
        <v>0.52500000000000002</v>
      </c>
    </row>
    <row r="5289" spans="1:23" x14ac:dyDescent="0.25">
      <c r="A5289">
        <v>5288</v>
      </c>
      <c r="B5289" t="s">
        <v>17197</v>
      </c>
      <c r="C5289" t="s">
        <v>17198</v>
      </c>
      <c r="D5289">
        <v>21</v>
      </c>
      <c r="E5289" t="s">
        <v>58</v>
      </c>
      <c r="F5289" t="s">
        <v>431</v>
      </c>
      <c r="G5289" s="1">
        <v>44049</v>
      </c>
      <c r="H5289" t="s">
        <v>66</v>
      </c>
      <c r="I5289" t="s">
        <v>93</v>
      </c>
      <c r="J5289" s="3" t="s">
        <v>17199</v>
      </c>
      <c r="K5289" t="s">
        <v>62</v>
      </c>
      <c r="M5289" t="s">
        <v>143</v>
      </c>
      <c r="N5289" t="s">
        <v>55</v>
      </c>
      <c r="R5289" t="str">
        <f t="shared" ca="1" si="82"/>
        <v>Priya</v>
      </c>
      <c r="S5289" t="str">
        <f>IFERROR(TEXT(DATEVALUE(LEFT(Table1[[#This Row],[Date of Purchase]],10)), "MMMM"), TEXT(Table1[[#This Row],[Date of Purchase]], "MMMM"))</f>
        <v>August</v>
      </c>
      <c r="T5289" t="str">
        <f>IF(OR(
  AND(Table1[[#This Row],[Ticket Priority]]="Critical", Table1[[#This Row],[Ticket Status]]&lt;&gt;"Closed"),
  AND(Table1[[#This Row],[Ticket Priority]]="High", Table1[[#This Row],[Ticket Status]]="Open")
), "Yes", "No")</f>
        <v>No</v>
      </c>
      <c r="U5289" s="4" t="str">
        <f>IF(Table1[[#This Row],[Ticket Status]]="Closed","Yes","No")</f>
        <v>No</v>
      </c>
      <c r="V5289" s="4" t="str">
        <f>IF(Table1[[#This Row],[Ticket Status]]="Pending Customer Response","Yes","No")</f>
        <v>No</v>
      </c>
      <c r="W5289" s="5">
        <f ca="1">COUNTIFS(Table1[Agent_name],Table1[[#This Row],[Agent_name]],Table1[Month],Table1[[#This Row],[Month]])/160</f>
        <v>0.35</v>
      </c>
    </row>
    <row r="5290" spans="1:23" x14ac:dyDescent="0.25">
      <c r="A5290">
        <v>5289</v>
      </c>
      <c r="B5290" t="s">
        <v>17200</v>
      </c>
      <c r="C5290" t="s">
        <v>17201</v>
      </c>
      <c r="D5290">
        <v>31</v>
      </c>
      <c r="E5290" t="s">
        <v>19</v>
      </c>
      <c r="F5290" t="s">
        <v>20</v>
      </c>
      <c r="G5290" s="1">
        <v>43986</v>
      </c>
      <c r="H5290" t="s">
        <v>45</v>
      </c>
      <c r="I5290" t="s">
        <v>141</v>
      </c>
      <c r="J5290" s="3" t="s">
        <v>17202</v>
      </c>
      <c r="K5290" t="s">
        <v>39</v>
      </c>
      <c r="L5290" t="s">
        <v>17203</v>
      </c>
      <c r="M5290" t="s">
        <v>25</v>
      </c>
      <c r="N5290" t="s">
        <v>33</v>
      </c>
      <c r="O5290" s="2">
        <v>45078.279178240744</v>
      </c>
      <c r="P5290" s="2">
        <v>45078.243067129632</v>
      </c>
      <c r="Q5290">
        <v>1</v>
      </c>
      <c r="R5290" t="str">
        <f t="shared" ca="1" si="82"/>
        <v>Sara</v>
      </c>
      <c r="S5290" t="str">
        <f>IFERROR(TEXT(DATEVALUE(LEFT(Table1[[#This Row],[Date of Purchase]],10)), "MMMM"), TEXT(Table1[[#This Row],[Date of Purchase]], "MMMM"))</f>
        <v>June</v>
      </c>
      <c r="T5290" t="str">
        <f>IF(OR(
  AND(Table1[[#This Row],[Ticket Priority]]="Critical", Table1[[#This Row],[Ticket Status]]&lt;&gt;"Closed"),
  AND(Table1[[#This Row],[Ticket Priority]]="High", Table1[[#This Row],[Ticket Status]]="Open")
), "Yes", "No")</f>
        <v>No</v>
      </c>
      <c r="U5290" s="4" t="str">
        <f>IF(Table1[[#This Row],[Ticket Status]]="Closed","Yes","No")</f>
        <v>Yes</v>
      </c>
      <c r="V5290" s="4" t="str">
        <f>IF(Table1[[#This Row],[Ticket Status]]="Pending Customer Response","Yes","No")</f>
        <v>No</v>
      </c>
      <c r="W5290" s="5">
        <f ca="1">COUNTIFS(Table1[Agent_name],Table1[[#This Row],[Agent_name]],Table1[Month],Table1[[#This Row],[Month]])/160</f>
        <v>0.65</v>
      </c>
    </row>
    <row r="5291" spans="1:23" x14ac:dyDescent="0.25">
      <c r="A5291">
        <v>5290</v>
      </c>
      <c r="B5291" t="s">
        <v>17204</v>
      </c>
      <c r="C5291" t="s">
        <v>17205</v>
      </c>
      <c r="D5291">
        <v>66</v>
      </c>
      <c r="E5291" t="s">
        <v>19</v>
      </c>
      <c r="F5291" t="s">
        <v>44</v>
      </c>
      <c r="G5291" s="1">
        <v>44498</v>
      </c>
      <c r="H5291" t="s">
        <v>59</v>
      </c>
      <c r="I5291" t="s">
        <v>37</v>
      </c>
      <c r="J5291" s="3" t="s">
        <v>17206</v>
      </c>
      <c r="K5291" t="s">
        <v>39</v>
      </c>
      <c r="L5291" t="s">
        <v>17207</v>
      </c>
      <c r="M5291" t="s">
        <v>25</v>
      </c>
      <c r="N5291" t="s">
        <v>83</v>
      </c>
      <c r="O5291" s="2">
        <v>45078.356261574074</v>
      </c>
      <c r="P5291" s="2">
        <v>45078.796539351853</v>
      </c>
      <c r="Q5291">
        <v>4</v>
      </c>
      <c r="R5291" t="str">
        <f t="shared" ca="1" si="82"/>
        <v>Priya</v>
      </c>
      <c r="S5291" t="str">
        <f>IFERROR(TEXT(DATEVALUE(LEFT(Table1[[#This Row],[Date of Purchase]],10)), "MMMM"), TEXT(Table1[[#This Row],[Date of Purchase]], "MMMM"))</f>
        <v>October</v>
      </c>
      <c r="T5291" t="str">
        <f>IF(OR(
  AND(Table1[[#This Row],[Ticket Priority]]="Critical", Table1[[#This Row],[Ticket Status]]&lt;&gt;"Closed"),
  AND(Table1[[#This Row],[Ticket Priority]]="High", Table1[[#This Row],[Ticket Status]]="Open")
), "Yes", "No")</f>
        <v>No</v>
      </c>
      <c r="U5291" s="4" t="str">
        <f>IF(Table1[[#This Row],[Ticket Status]]="Closed","Yes","No")</f>
        <v>Yes</v>
      </c>
      <c r="V5291" s="4" t="str">
        <f>IF(Table1[[#This Row],[Ticket Status]]="Pending Customer Response","Yes","No")</f>
        <v>No</v>
      </c>
      <c r="W5291" s="5">
        <f ca="1">COUNTIFS(Table1[Agent_name],Table1[[#This Row],[Agent_name]],Table1[Month],Table1[[#This Row],[Month]])/160</f>
        <v>0.58125000000000004</v>
      </c>
    </row>
    <row r="5292" spans="1:23" x14ac:dyDescent="0.25">
      <c r="A5292">
        <v>5291</v>
      </c>
      <c r="B5292" t="s">
        <v>17208</v>
      </c>
      <c r="C5292" t="s">
        <v>17209</v>
      </c>
      <c r="D5292">
        <v>70</v>
      </c>
      <c r="E5292" t="s">
        <v>19</v>
      </c>
      <c r="F5292" t="s">
        <v>65</v>
      </c>
      <c r="G5292" s="1">
        <v>44310</v>
      </c>
      <c r="H5292" t="s">
        <v>59</v>
      </c>
      <c r="I5292" t="s">
        <v>177</v>
      </c>
      <c r="J5292" s="3" t="s">
        <v>17210</v>
      </c>
      <c r="K5292" t="s">
        <v>62</v>
      </c>
      <c r="M5292" t="s">
        <v>143</v>
      </c>
      <c r="N5292" t="s">
        <v>26</v>
      </c>
      <c r="R5292" t="str">
        <f t="shared" ca="1" si="82"/>
        <v>Aisha</v>
      </c>
      <c r="S5292" t="str">
        <f>IFERROR(TEXT(DATEVALUE(LEFT(Table1[[#This Row],[Date of Purchase]],10)), "MMMM"), TEXT(Table1[[#This Row],[Date of Purchase]], "MMMM"))</f>
        <v>April</v>
      </c>
      <c r="T5292" t="str">
        <f>IF(OR(
  AND(Table1[[#This Row],[Ticket Priority]]="Critical", Table1[[#This Row],[Ticket Status]]&lt;&gt;"Closed"),
  AND(Table1[[#This Row],[Ticket Priority]]="High", Table1[[#This Row],[Ticket Status]]="Open")
), "Yes", "No")</f>
        <v>No</v>
      </c>
      <c r="U5292" s="4" t="str">
        <f>IF(Table1[[#This Row],[Ticket Status]]="Closed","Yes","No")</f>
        <v>No</v>
      </c>
      <c r="V5292" s="4" t="str">
        <f>IF(Table1[[#This Row],[Ticket Status]]="Pending Customer Response","Yes","No")</f>
        <v>No</v>
      </c>
      <c r="W5292" s="5">
        <f ca="1">COUNTIFS(Table1[Agent_name],Table1[[#This Row],[Agent_name]],Table1[Month],Table1[[#This Row],[Month]])/160</f>
        <v>0.81874999999999998</v>
      </c>
    </row>
    <row r="5293" spans="1:23" x14ac:dyDescent="0.25">
      <c r="A5293">
        <v>5292</v>
      </c>
      <c r="B5293" t="s">
        <v>17211</v>
      </c>
      <c r="C5293" t="s">
        <v>17212</v>
      </c>
      <c r="D5293">
        <v>37</v>
      </c>
      <c r="E5293" t="s">
        <v>29</v>
      </c>
      <c r="F5293" t="s">
        <v>112</v>
      </c>
      <c r="G5293" s="1">
        <v>43917</v>
      </c>
      <c r="H5293" t="s">
        <v>59</v>
      </c>
      <c r="I5293" t="s">
        <v>37</v>
      </c>
      <c r="J5293" s="3" t="s">
        <v>17213</v>
      </c>
      <c r="K5293" t="s">
        <v>39</v>
      </c>
      <c r="L5293" t="s">
        <v>17214</v>
      </c>
      <c r="M5293" t="s">
        <v>89</v>
      </c>
      <c r="N5293" t="s">
        <v>33</v>
      </c>
      <c r="O5293" s="2">
        <v>45078.695868055554</v>
      </c>
      <c r="P5293" s="2">
        <v>45078.222256944442</v>
      </c>
      <c r="Q5293">
        <v>4</v>
      </c>
      <c r="R5293" t="str">
        <f t="shared" ca="1" si="82"/>
        <v>Arjun</v>
      </c>
      <c r="S5293" t="str">
        <f>IFERROR(TEXT(DATEVALUE(LEFT(Table1[[#This Row],[Date of Purchase]],10)), "MMMM"), TEXT(Table1[[#This Row],[Date of Purchase]], "MMMM"))</f>
        <v>March</v>
      </c>
      <c r="T5293" t="str">
        <f>IF(OR(
  AND(Table1[[#This Row],[Ticket Priority]]="Critical", Table1[[#This Row],[Ticket Status]]&lt;&gt;"Closed"),
  AND(Table1[[#This Row],[Ticket Priority]]="High", Table1[[#This Row],[Ticket Status]]="Open")
), "Yes", "No")</f>
        <v>No</v>
      </c>
      <c r="U5293" s="4" t="str">
        <f>IF(Table1[[#This Row],[Ticket Status]]="Closed","Yes","No")</f>
        <v>Yes</v>
      </c>
      <c r="V5293" s="4" t="str">
        <f>IF(Table1[[#This Row],[Ticket Status]]="Pending Customer Response","Yes","No")</f>
        <v>No</v>
      </c>
      <c r="W5293" s="5">
        <f ca="1">COUNTIFS(Table1[Agent_name],Table1[[#This Row],[Agent_name]],Table1[Month],Table1[[#This Row],[Month]])/160</f>
        <v>0.23125000000000001</v>
      </c>
    </row>
    <row r="5294" spans="1:23" x14ac:dyDescent="0.25">
      <c r="A5294">
        <v>5293</v>
      </c>
      <c r="B5294" t="s">
        <v>17215</v>
      </c>
      <c r="C5294" t="s">
        <v>17216</v>
      </c>
      <c r="D5294">
        <v>55</v>
      </c>
      <c r="E5294" t="s">
        <v>19</v>
      </c>
      <c r="F5294" t="s">
        <v>699</v>
      </c>
      <c r="G5294" s="1">
        <v>44372</v>
      </c>
      <c r="H5294" t="s">
        <v>45</v>
      </c>
      <c r="I5294" t="s">
        <v>93</v>
      </c>
      <c r="J5294" s="3" t="s">
        <v>17217</v>
      </c>
      <c r="K5294" t="s">
        <v>39</v>
      </c>
      <c r="L5294" t="s">
        <v>17218</v>
      </c>
      <c r="M5294" t="s">
        <v>25</v>
      </c>
      <c r="N5294" t="s">
        <v>26</v>
      </c>
      <c r="O5294" s="2">
        <v>45078.164641203701</v>
      </c>
      <c r="P5294" s="2">
        <v>45078.770891203705</v>
      </c>
      <c r="Q5294">
        <v>3</v>
      </c>
      <c r="R5294" t="str">
        <f t="shared" ca="1" si="82"/>
        <v>Aisha</v>
      </c>
      <c r="S5294" t="str">
        <f>IFERROR(TEXT(DATEVALUE(LEFT(Table1[[#This Row],[Date of Purchase]],10)), "MMMM"), TEXT(Table1[[#This Row],[Date of Purchase]], "MMMM"))</f>
        <v>June</v>
      </c>
      <c r="T5294" t="str">
        <f>IF(OR(
  AND(Table1[[#This Row],[Ticket Priority]]="Critical", Table1[[#This Row],[Ticket Status]]&lt;&gt;"Closed"),
  AND(Table1[[#This Row],[Ticket Priority]]="High", Table1[[#This Row],[Ticket Status]]="Open")
), "Yes", "No")</f>
        <v>No</v>
      </c>
      <c r="U5294" s="4" t="str">
        <f>IF(Table1[[#This Row],[Ticket Status]]="Closed","Yes","No")</f>
        <v>Yes</v>
      </c>
      <c r="V5294" s="4" t="str">
        <f>IF(Table1[[#This Row],[Ticket Status]]="Pending Customer Response","Yes","No")</f>
        <v>No</v>
      </c>
      <c r="W5294" s="5">
        <f ca="1">COUNTIFS(Table1[Agent_name],Table1[[#This Row],[Agent_name]],Table1[Month],Table1[[#This Row],[Month]])/160</f>
        <v>0.89375000000000004</v>
      </c>
    </row>
    <row r="5295" spans="1:23" x14ac:dyDescent="0.25">
      <c r="A5295">
        <v>5294</v>
      </c>
      <c r="B5295" t="s">
        <v>17219</v>
      </c>
      <c r="C5295" t="s">
        <v>17220</v>
      </c>
      <c r="D5295">
        <v>24</v>
      </c>
      <c r="E5295" t="s">
        <v>58</v>
      </c>
      <c r="F5295" t="s">
        <v>219</v>
      </c>
      <c r="G5295" s="1">
        <v>44289</v>
      </c>
      <c r="H5295" t="s">
        <v>66</v>
      </c>
      <c r="I5295" t="s">
        <v>141</v>
      </c>
      <c r="J5295" s="3" t="s">
        <v>17221</v>
      </c>
      <c r="K5295" t="s">
        <v>24</v>
      </c>
      <c r="M5295" t="s">
        <v>89</v>
      </c>
      <c r="N5295" t="s">
        <v>33</v>
      </c>
      <c r="O5295" s="2">
        <v>45078.293124999997</v>
      </c>
      <c r="R5295" t="str">
        <f t="shared" ca="1" si="82"/>
        <v>Aisha</v>
      </c>
      <c r="S5295" t="str">
        <f>IFERROR(TEXT(DATEVALUE(LEFT(Table1[[#This Row],[Date of Purchase]],10)), "MMMM"), TEXT(Table1[[#This Row],[Date of Purchase]], "MMMM"))</f>
        <v>April</v>
      </c>
      <c r="T5295" t="str">
        <f>IF(OR(
  AND(Table1[[#This Row],[Ticket Priority]]="Critical", Table1[[#This Row],[Ticket Status]]&lt;&gt;"Closed"),
  AND(Table1[[#This Row],[Ticket Priority]]="High", Table1[[#This Row],[Ticket Status]]="Open")
), "Yes", "No")</f>
        <v>No</v>
      </c>
      <c r="U5295" s="4" t="str">
        <f>IF(Table1[[#This Row],[Ticket Status]]="Closed","Yes","No")</f>
        <v>No</v>
      </c>
      <c r="V5295" s="4" t="str">
        <f>IF(Table1[[#This Row],[Ticket Status]]="Pending Customer Response","Yes","No")</f>
        <v>Yes</v>
      </c>
      <c r="W5295" s="5">
        <f ca="1">COUNTIFS(Table1[Agent_name],Table1[[#This Row],[Agent_name]],Table1[Month],Table1[[#This Row],[Month]])/160</f>
        <v>0.81874999999999998</v>
      </c>
    </row>
    <row r="5296" spans="1:23" x14ac:dyDescent="0.25">
      <c r="A5296">
        <v>5295</v>
      </c>
      <c r="B5296" t="s">
        <v>17222</v>
      </c>
      <c r="C5296" t="s">
        <v>17223</v>
      </c>
      <c r="D5296">
        <v>57</v>
      </c>
      <c r="E5296" t="s">
        <v>29</v>
      </c>
      <c r="F5296" t="s">
        <v>30</v>
      </c>
      <c r="G5296" s="1">
        <v>44352</v>
      </c>
      <c r="H5296" t="s">
        <v>59</v>
      </c>
      <c r="I5296" t="s">
        <v>141</v>
      </c>
      <c r="J5296" s="3" t="s">
        <v>17224</v>
      </c>
      <c r="K5296" t="s">
        <v>62</v>
      </c>
      <c r="M5296" t="s">
        <v>41</v>
      </c>
      <c r="N5296" t="s">
        <v>33</v>
      </c>
      <c r="R5296" t="str">
        <f t="shared" ca="1" si="82"/>
        <v>Rahul</v>
      </c>
      <c r="S5296" t="str">
        <f>IFERROR(TEXT(DATEVALUE(LEFT(Table1[[#This Row],[Date of Purchase]],10)), "MMMM"), TEXT(Table1[[#This Row],[Date of Purchase]], "MMMM"))</f>
        <v>June</v>
      </c>
      <c r="T5296" t="str">
        <f>IF(OR(
  AND(Table1[[#This Row],[Ticket Priority]]="Critical", Table1[[#This Row],[Ticket Status]]&lt;&gt;"Closed"),
  AND(Table1[[#This Row],[Ticket Priority]]="High", Table1[[#This Row],[Ticket Status]]="Open")
), "Yes", "No")</f>
        <v>No</v>
      </c>
      <c r="U5296" s="4" t="str">
        <f>IF(Table1[[#This Row],[Ticket Status]]="Closed","Yes","No")</f>
        <v>No</v>
      </c>
      <c r="V5296" s="4" t="str">
        <f>IF(Table1[[#This Row],[Ticket Status]]="Pending Customer Response","Yes","No")</f>
        <v>No</v>
      </c>
      <c r="W5296" s="5">
        <f ca="1">COUNTIFS(Table1[Agent_name],Table1[[#This Row],[Agent_name]],Table1[Month],Table1[[#This Row],[Month]])/160</f>
        <v>0.22500000000000001</v>
      </c>
    </row>
    <row r="5297" spans="1:23" x14ac:dyDescent="0.25">
      <c r="A5297">
        <v>5296</v>
      </c>
      <c r="B5297" t="s">
        <v>17225</v>
      </c>
      <c r="C5297" t="s">
        <v>17226</v>
      </c>
      <c r="D5297">
        <v>60</v>
      </c>
      <c r="E5297" t="s">
        <v>58</v>
      </c>
      <c r="F5297" t="s">
        <v>86</v>
      </c>
      <c r="G5297" s="1">
        <v>44211</v>
      </c>
      <c r="H5297" t="s">
        <v>66</v>
      </c>
      <c r="I5297" t="s">
        <v>93</v>
      </c>
      <c r="J5297" s="3" t="s">
        <v>17227</v>
      </c>
      <c r="K5297" t="s">
        <v>62</v>
      </c>
      <c r="M5297" t="s">
        <v>41</v>
      </c>
      <c r="N5297" t="s">
        <v>26</v>
      </c>
      <c r="R5297" t="str">
        <f t="shared" ca="1" si="82"/>
        <v>Mohit</v>
      </c>
      <c r="S5297" t="str">
        <f>IFERROR(TEXT(DATEVALUE(LEFT(Table1[[#This Row],[Date of Purchase]],10)), "MMMM"), TEXT(Table1[[#This Row],[Date of Purchase]], "MMMM"))</f>
        <v>January</v>
      </c>
      <c r="T5297" t="str">
        <f>IF(OR(
  AND(Table1[[#This Row],[Ticket Priority]]="Critical", Table1[[#This Row],[Ticket Status]]&lt;&gt;"Closed"),
  AND(Table1[[#This Row],[Ticket Priority]]="High", Table1[[#This Row],[Ticket Status]]="Open")
), "Yes", "No")</f>
        <v>No</v>
      </c>
      <c r="U5297" s="4" t="str">
        <f>IF(Table1[[#This Row],[Ticket Status]]="Closed","Yes","No")</f>
        <v>No</v>
      </c>
      <c r="V5297" s="4" t="str">
        <f>IF(Table1[[#This Row],[Ticket Status]]="Pending Customer Response","Yes","No")</f>
        <v>No</v>
      </c>
      <c r="W5297" s="5">
        <f ca="1">COUNTIFS(Table1[Agent_name],Table1[[#This Row],[Agent_name]],Table1[Month],Table1[[#This Row],[Month]])/160</f>
        <v>0.46250000000000002</v>
      </c>
    </row>
    <row r="5298" spans="1:23" x14ac:dyDescent="0.25">
      <c r="A5298">
        <v>5297</v>
      </c>
      <c r="B5298" t="s">
        <v>17228</v>
      </c>
      <c r="C5298" t="s">
        <v>17229</v>
      </c>
      <c r="D5298">
        <v>69</v>
      </c>
      <c r="E5298" t="s">
        <v>19</v>
      </c>
      <c r="F5298" t="s">
        <v>149</v>
      </c>
      <c r="G5298" s="1">
        <v>44331</v>
      </c>
      <c r="H5298" t="s">
        <v>45</v>
      </c>
      <c r="I5298" t="s">
        <v>46</v>
      </c>
      <c r="J5298" s="3" t="s">
        <v>3726</v>
      </c>
      <c r="K5298" t="s">
        <v>62</v>
      </c>
      <c r="M5298" t="s">
        <v>89</v>
      </c>
      <c r="N5298" t="s">
        <v>33</v>
      </c>
      <c r="R5298" t="str">
        <f t="shared" ca="1" si="82"/>
        <v>Sara</v>
      </c>
      <c r="S5298" t="str">
        <f>IFERROR(TEXT(DATEVALUE(LEFT(Table1[[#This Row],[Date of Purchase]],10)), "MMMM"), TEXT(Table1[[#This Row],[Date of Purchase]], "MMMM"))</f>
        <v>May</v>
      </c>
      <c r="T5298" t="str">
        <f>IF(OR(
  AND(Table1[[#This Row],[Ticket Priority]]="Critical", Table1[[#This Row],[Ticket Status]]&lt;&gt;"Closed"),
  AND(Table1[[#This Row],[Ticket Priority]]="High", Table1[[#This Row],[Ticket Status]]="Open")
), "Yes", "No")</f>
        <v>Yes</v>
      </c>
      <c r="U5298" s="4" t="str">
        <f>IF(Table1[[#This Row],[Ticket Status]]="Closed","Yes","No")</f>
        <v>No</v>
      </c>
      <c r="V5298" s="4" t="str">
        <f>IF(Table1[[#This Row],[Ticket Status]]="Pending Customer Response","Yes","No")</f>
        <v>No</v>
      </c>
      <c r="W5298" s="5">
        <f ca="1">COUNTIFS(Table1[Agent_name],Table1[[#This Row],[Agent_name]],Table1[Month],Table1[[#This Row],[Month]])/160</f>
        <v>0.64375000000000004</v>
      </c>
    </row>
    <row r="5299" spans="1:23" x14ac:dyDescent="0.25">
      <c r="A5299">
        <v>5298</v>
      </c>
      <c r="B5299" t="s">
        <v>17230</v>
      </c>
      <c r="C5299" t="s">
        <v>17231</v>
      </c>
      <c r="D5299">
        <v>36</v>
      </c>
      <c r="E5299" t="s">
        <v>19</v>
      </c>
      <c r="F5299" t="s">
        <v>242</v>
      </c>
      <c r="G5299" s="1">
        <v>44171</v>
      </c>
      <c r="H5299" t="s">
        <v>21</v>
      </c>
      <c r="I5299" t="s">
        <v>99</v>
      </c>
      <c r="J5299" s="3" t="s">
        <v>17232</v>
      </c>
      <c r="K5299" t="s">
        <v>39</v>
      </c>
      <c r="L5299" t="s">
        <v>17233</v>
      </c>
      <c r="M5299" t="s">
        <v>143</v>
      </c>
      <c r="N5299" t="s">
        <v>33</v>
      </c>
      <c r="O5299" s="2">
        <v>45078.705694444441</v>
      </c>
      <c r="P5299" s="2">
        <v>45078.12027777778</v>
      </c>
      <c r="Q5299">
        <v>3</v>
      </c>
      <c r="R5299" t="str">
        <f t="shared" ca="1" si="82"/>
        <v>Arjun</v>
      </c>
      <c r="S5299" t="str">
        <f>IFERROR(TEXT(DATEVALUE(LEFT(Table1[[#This Row],[Date of Purchase]],10)), "MMMM"), TEXT(Table1[[#This Row],[Date of Purchase]], "MMMM"))</f>
        <v>December</v>
      </c>
      <c r="T5299" t="str">
        <f>IF(OR(
  AND(Table1[[#This Row],[Ticket Priority]]="Critical", Table1[[#This Row],[Ticket Status]]&lt;&gt;"Closed"),
  AND(Table1[[#This Row],[Ticket Priority]]="High", Table1[[#This Row],[Ticket Status]]="Open")
), "Yes", "No")</f>
        <v>No</v>
      </c>
      <c r="U5299" s="4" t="str">
        <f>IF(Table1[[#This Row],[Ticket Status]]="Closed","Yes","No")</f>
        <v>Yes</v>
      </c>
      <c r="V5299" s="4" t="str">
        <f>IF(Table1[[#This Row],[Ticket Status]]="Pending Customer Response","Yes","No")</f>
        <v>No</v>
      </c>
      <c r="W5299" s="5">
        <f ca="1">COUNTIFS(Table1[Agent_name],Table1[[#This Row],[Agent_name]],Table1[Month],Table1[[#This Row],[Month]])/160</f>
        <v>0.19375000000000001</v>
      </c>
    </row>
    <row r="5300" spans="1:23" x14ac:dyDescent="0.25">
      <c r="A5300">
        <v>5299</v>
      </c>
      <c r="B5300" t="s">
        <v>17234</v>
      </c>
      <c r="C5300" t="s">
        <v>17235</v>
      </c>
      <c r="D5300">
        <v>28</v>
      </c>
      <c r="E5300" t="s">
        <v>58</v>
      </c>
      <c r="F5300" t="s">
        <v>51</v>
      </c>
      <c r="G5300" s="1">
        <v>44412</v>
      </c>
      <c r="H5300" t="s">
        <v>45</v>
      </c>
      <c r="I5300" t="s">
        <v>93</v>
      </c>
      <c r="J5300" s="3" t="s">
        <v>17236</v>
      </c>
      <c r="K5300" t="s">
        <v>24</v>
      </c>
      <c r="M5300" t="s">
        <v>89</v>
      </c>
      <c r="N5300" t="s">
        <v>33</v>
      </c>
      <c r="O5300" s="2">
        <v>45078.536261574074</v>
      </c>
      <c r="R5300" t="str">
        <f t="shared" ca="1" si="82"/>
        <v>Ravi</v>
      </c>
      <c r="S5300" t="str">
        <f>IFERROR(TEXT(DATEVALUE(LEFT(Table1[[#This Row],[Date of Purchase]],10)), "MMMM"), TEXT(Table1[[#This Row],[Date of Purchase]], "MMMM"))</f>
        <v>August</v>
      </c>
      <c r="T5300" t="str">
        <f>IF(OR(
  AND(Table1[[#This Row],[Ticket Priority]]="Critical", Table1[[#This Row],[Ticket Status]]&lt;&gt;"Closed"),
  AND(Table1[[#This Row],[Ticket Priority]]="High", Table1[[#This Row],[Ticket Status]]="Open")
), "Yes", "No")</f>
        <v>No</v>
      </c>
      <c r="U5300" s="4" t="str">
        <f>IF(Table1[[#This Row],[Ticket Status]]="Closed","Yes","No")</f>
        <v>No</v>
      </c>
      <c r="V5300" s="4" t="str">
        <f>IF(Table1[[#This Row],[Ticket Status]]="Pending Customer Response","Yes","No")</f>
        <v>Yes</v>
      </c>
      <c r="W5300" s="5">
        <f ca="1">COUNTIFS(Table1[Agent_name],Table1[[#This Row],[Agent_name]],Table1[Month],Table1[[#This Row],[Month]])/160</f>
        <v>0.65625</v>
      </c>
    </row>
    <row r="5301" spans="1:23" x14ac:dyDescent="0.25">
      <c r="A5301">
        <v>5300</v>
      </c>
      <c r="B5301" t="s">
        <v>17237</v>
      </c>
      <c r="C5301" t="s">
        <v>17238</v>
      </c>
      <c r="D5301">
        <v>27</v>
      </c>
      <c r="E5301" t="s">
        <v>58</v>
      </c>
      <c r="F5301" t="s">
        <v>98</v>
      </c>
      <c r="G5301" s="1">
        <v>43840</v>
      </c>
      <c r="H5301" t="s">
        <v>59</v>
      </c>
      <c r="I5301" t="s">
        <v>60</v>
      </c>
      <c r="J5301" s="3" t="s">
        <v>17239</v>
      </c>
      <c r="K5301" t="s">
        <v>24</v>
      </c>
      <c r="M5301" t="s">
        <v>143</v>
      </c>
      <c r="N5301" t="s">
        <v>33</v>
      </c>
      <c r="O5301" s="2">
        <v>45078.416145833333</v>
      </c>
      <c r="R5301" t="str">
        <f t="shared" ca="1" si="82"/>
        <v>Neha</v>
      </c>
      <c r="S5301" t="str">
        <f>IFERROR(TEXT(DATEVALUE(LEFT(Table1[[#This Row],[Date of Purchase]],10)), "MMMM"), TEXT(Table1[[#This Row],[Date of Purchase]], "MMMM"))</f>
        <v>January</v>
      </c>
      <c r="T5301" t="str">
        <f>IF(OR(
  AND(Table1[[#This Row],[Ticket Priority]]="Critical", Table1[[#This Row],[Ticket Status]]&lt;&gt;"Closed"),
  AND(Table1[[#This Row],[Ticket Priority]]="High", Table1[[#This Row],[Ticket Status]]="Open")
), "Yes", "No")</f>
        <v>No</v>
      </c>
      <c r="U5301" s="4" t="str">
        <f>IF(Table1[[#This Row],[Ticket Status]]="Closed","Yes","No")</f>
        <v>No</v>
      </c>
      <c r="V5301" s="4" t="str">
        <f>IF(Table1[[#This Row],[Ticket Status]]="Pending Customer Response","Yes","No")</f>
        <v>Yes</v>
      </c>
      <c r="W5301" s="5">
        <f ca="1">COUNTIFS(Table1[Agent_name],Table1[[#This Row],[Agent_name]],Table1[Month],Table1[[#This Row],[Month]])/160</f>
        <v>0.21875</v>
      </c>
    </row>
    <row r="5302" spans="1:23" x14ac:dyDescent="0.25">
      <c r="A5302">
        <v>5301</v>
      </c>
      <c r="B5302" t="s">
        <v>17240</v>
      </c>
      <c r="C5302" t="s">
        <v>17241</v>
      </c>
      <c r="D5302">
        <v>33</v>
      </c>
      <c r="E5302" t="s">
        <v>29</v>
      </c>
      <c r="F5302" t="s">
        <v>211</v>
      </c>
      <c r="G5302" s="1">
        <v>44433</v>
      </c>
      <c r="H5302" t="s">
        <v>66</v>
      </c>
      <c r="I5302" t="s">
        <v>93</v>
      </c>
      <c r="J5302" s="3" t="s">
        <v>17242</v>
      </c>
      <c r="K5302" t="s">
        <v>39</v>
      </c>
      <c r="L5302" t="s">
        <v>17243</v>
      </c>
      <c r="M5302" t="s">
        <v>25</v>
      </c>
      <c r="N5302" t="s">
        <v>83</v>
      </c>
      <c r="O5302" s="2">
        <v>45078.699502314812</v>
      </c>
      <c r="P5302" s="2">
        <v>45078.609918981485</v>
      </c>
      <c r="Q5302">
        <v>2</v>
      </c>
      <c r="R5302" t="str">
        <f t="shared" ca="1" si="82"/>
        <v>Priya</v>
      </c>
      <c r="S5302" t="str">
        <f>IFERROR(TEXT(DATEVALUE(LEFT(Table1[[#This Row],[Date of Purchase]],10)), "MMMM"), TEXT(Table1[[#This Row],[Date of Purchase]], "MMMM"))</f>
        <v>August</v>
      </c>
      <c r="T5302" t="str">
        <f>IF(OR(
  AND(Table1[[#This Row],[Ticket Priority]]="Critical", Table1[[#This Row],[Ticket Status]]&lt;&gt;"Closed"),
  AND(Table1[[#This Row],[Ticket Priority]]="High", Table1[[#This Row],[Ticket Status]]="Open")
), "Yes", "No")</f>
        <v>No</v>
      </c>
      <c r="U5302" s="4" t="str">
        <f>IF(Table1[[#This Row],[Ticket Status]]="Closed","Yes","No")</f>
        <v>Yes</v>
      </c>
      <c r="V5302" s="4" t="str">
        <f>IF(Table1[[#This Row],[Ticket Status]]="Pending Customer Response","Yes","No")</f>
        <v>No</v>
      </c>
      <c r="W5302" s="5">
        <f ca="1">COUNTIFS(Table1[Agent_name],Table1[[#This Row],[Agent_name]],Table1[Month],Table1[[#This Row],[Month]])/160</f>
        <v>0.35</v>
      </c>
    </row>
    <row r="5303" spans="1:23" x14ac:dyDescent="0.25">
      <c r="A5303">
        <v>5302</v>
      </c>
      <c r="B5303" t="s">
        <v>17244</v>
      </c>
      <c r="C5303" t="s">
        <v>17245</v>
      </c>
      <c r="D5303">
        <v>35</v>
      </c>
      <c r="E5303" t="s">
        <v>29</v>
      </c>
      <c r="F5303" t="s">
        <v>129</v>
      </c>
      <c r="G5303" s="1">
        <v>44419</v>
      </c>
      <c r="H5303" t="s">
        <v>21</v>
      </c>
      <c r="I5303" t="s">
        <v>31</v>
      </c>
      <c r="J5303" s="3" t="s">
        <v>17246</v>
      </c>
      <c r="K5303" t="s">
        <v>24</v>
      </c>
      <c r="M5303" t="s">
        <v>143</v>
      </c>
      <c r="N5303" t="s">
        <v>26</v>
      </c>
      <c r="O5303" s="2">
        <v>45078.531469907408</v>
      </c>
      <c r="R5303" t="str">
        <f t="shared" ca="1" si="82"/>
        <v>Mohit</v>
      </c>
      <c r="S5303" t="str">
        <f>IFERROR(TEXT(DATEVALUE(LEFT(Table1[[#This Row],[Date of Purchase]],10)), "MMMM"), TEXT(Table1[[#This Row],[Date of Purchase]], "MMMM"))</f>
        <v>August</v>
      </c>
      <c r="T5303" t="str">
        <f>IF(OR(
  AND(Table1[[#This Row],[Ticket Priority]]="Critical", Table1[[#This Row],[Ticket Status]]&lt;&gt;"Closed"),
  AND(Table1[[#This Row],[Ticket Priority]]="High", Table1[[#This Row],[Ticket Status]]="Open")
), "Yes", "No")</f>
        <v>No</v>
      </c>
      <c r="U5303" s="4" t="str">
        <f>IF(Table1[[#This Row],[Ticket Status]]="Closed","Yes","No")</f>
        <v>No</v>
      </c>
      <c r="V5303" s="4" t="str">
        <f>IF(Table1[[#This Row],[Ticket Status]]="Pending Customer Response","Yes","No")</f>
        <v>Yes</v>
      </c>
      <c r="W5303" s="5">
        <f ca="1">COUNTIFS(Table1[Agent_name],Table1[[#This Row],[Agent_name]],Table1[Month],Table1[[#This Row],[Month]])/160</f>
        <v>0.46250000000000002</v>
      </c>
    </row>
    <row r="5304" spans="1:23" x14ac:dyDescent="0.25">
      <c r="A5304">
        <v>5303</v>
      </c>
      <c r="B5304" t="s">
        <v>17247</v>
      </c>
      <c r="C5304" t="s">
        <v>17248</v>
      </c>
      <c r="D5304">
        <v>45</v>
      </c>
      <c r="E5304" t="s">
        <v>58</v>
      </c>
      <c r="F5304" t="s">
        <v>485</v>
      </c>
      <c r="G5304" s="1">
        <v>43867</v>
      </c>
      <c r="H5304" t="s">
        <v>45</v>
      </c>
      <c r="I5304" t="s">
        <v>93</v>
      </c>
      <c r="J5304" s="3" t="s">
        <v>17249</v>
      </c>
      <c r="K5304" t="s">
        <v>62</v>
      </c>
      <c r="M5304" t="s">
        <v>143</v>
      </c>
      <c r="N5304" t="s">
        <v>26</v>
      </c>
      <c r="R5304" t="str">
        <f t="shared" ca="1" si="82"/>
        <v>Mohit</v>
      </c>
      <c r="S5304" t="str">
        <f>IFERROR(TEXT(DATEVALUE(LEFT(Table1[[#This Row],[Date of Purchase]],10)), "MMMM"), TEXT(Table1[[#This Row],[Date of Purchase]], "MMMM"))</f>
        <v>February</v>
      </c>
      <c r="T5304" t="str">
        <f>IF(OR(
  AND(Table1[[#This Row],[Ticket Priority]]="Critical", Table1[[#This Row],[Ticket Status]]&lt;&gt;"Closed"),
  AND(Table1[[#This Row],[Ticket Priority]]="High", Table1[[#This Row],[Ticket Status]]="Open")
), "Yes", "No")</f>
        <v>No</v>
      </c>
      <c r="U5304" s="4" t="str">
        <f>IF(Table1[[#This Row],[Ticket Status]]="Closed","Yes","No")</f>
        <v>No</v>
      </c>
      <c r="V5304" s="4" t="str">
        <f>IF(Table1[[#This Row],[Ticket Status]]="Pending Customer Response","Yes","No")</f>
        <v>No</v>
      </c>
      <c r="W5304" s="5">
        <f ca="1">COUNTIFS(Table1[Agent_name],Table1[[#This Row],[Agent_name]],Table1[Month],Table1[[#This Row],[Month]])/160</f>
        <v>0.52500000000000002</v>
      </c>
    </row>
    <row r="5305" spans="1:23" x14ac:dyDescent="0.25">
      <c r="A5305">
        <v>5304</v>
      </c>
      <c r="B5305" t="s">
        <v>17250</v>
      </c>
      <c r="C5305" t="s">
        <v>17251</v>
      </c>
      <c r="D5305">
        <v>30</v>
      </c>
      <c r="E5305" t="s">
        <v>29</v>
      </c>
      <c r="F5305" t="s">
        <v>655</v>
      </c>
      <c r="G5305" s="1">
        <v>44502</v>
      </c>
      <c r="H5305" t="s">
        <v>21</v>
      </c>
      <c r="I5305" t="s">
        <v>37</v>
      </c>
      <c r="J5305" s="3" t="s">
        <v>17252</v>
      </c>
      <c r="K5305" t="s">
        <v>62</v>
      </c>
      <c r="M5305" t="s">
        <v>41</v>
      </c>
      <c r="N5305" t="s">
        <v>33</v>
      </c>
      <c r="R5305" t="str">
        <f t="shared" ca="1" si="82"/>
        <v>Karan</v>
      </c>
      <c r="S5305" t="str">
        <f>IFERROR(TEXT(DATEVALUE(LEFT(Table1[[#This Row],[Date of Purchase]],10)), "MMMM"), TEXT(Table1[[#This Row],[Date of Purchase]], "MMMM"))</f>
        <v>November</v>
      </c>
      <c r="T5305" t="str">
        <f>IF(OR(
  AND(Table1[[#This Row],[Ticket Priority]]="Critical", Table1[[#This Row],[Ticket Status]]&lt;&gt;"Closed"),
  AND(Table1[[#This Row],[Ticket Priority]]="High", Table1[[#This Row],[Ticket Status]]="Open")
), "Yes", "No")</f>
        <v>No</v>
      </c>
      <c r="U5305" s="4" t="str">
        <f>IF(Table1[[#This Row],[Ticket Status]]="Closed","Yes","No")</f>
        <v>No</v>
      </c>
      <c r="V5305" s="4" t="str">
        <f>IF(Table1[[#This Row],[Ticket Status]]="Pending Customer Response","Yes","No")</f>
        <v>No</v>
      </c>
      <c r="W5305" s="5">
        <f ca="1">COUNTIFS(Table1[Agent_name],Table1[[#This Row],[Agent_name]],Table1[Month],Table1[[#This Row],[Month]])/160</f>
        <v>0.1875</v>
      </c>
    </row>
    <row r="5306" spans="1:23" x14ac:dyDescent="0.25">
      <c r="A5306">
        <v>5305</v>
      </c>
      <c r="B5306" t="s">
        <v>1663</v>
      </c>
      <c r="C5306" t="s">
        <v>17253</v>
      </c>
      <c r="D5306">
        <v>33</v>
      </c>
      <c r="E5306" t="s">
        <v>29</v>
      </c>
      <c r="F5306" t="s">
        <v>219</v>
      </c>
      <c r="G5306" s="1">
        <v>44313</v>
      </c>
      <c r="H5306" t="s">
        <v>66</v>
      </c>
      <c r="I5306" t="s">
        <v>72</v>
      </c>
      <c r="J5306" s="3" t="s">
        <v>17254</v>
      </c>
      <c r="K5306" t="s">
        <v>39</v>
      </c>
      <c r="L5306" t="s">
        <v>17255</v>
      </c>
      <c r="M5306" t="s">
        <v>143</v>
      </c>
      <c r="N5306" t="s">
        <v>55</v>
      </c>
      <c r="O5306" s="2">
        <v>45078.441944444443</v>
      </c>
      <c r="P5306" s="2">
        <v>45078.282916666663</v>
      </c>
      <c r="Q5306">
        <v>1</v>
      </c>
      <c r="R5306" t="str">
        <f t="shared" ca="1" si="82"/>
        <v>Aisha</v>
      </c>
      <c r="S5306" t="str">
        <f>IFERROR(TEXT(DATEVALUE(LEFT(Table1[[#This Row],[Date of Purchase]],10)), "MMMM"), TEXT(Table1[[#This Row],[Date of Purchase]], "MMMM"))</f>
        <v>April</v>
      </c>
      <c r="T5306" t="str">
        <f>IF(OR(
  AND(Table1[[#This Row],[Ticket Priority]]="Critical", Table1[[#This Row],[Ticket Status]]&lt;&gt;"Closed"),
  AND(Table1[[#This Row],[Ticket Priority]]="High", Table1[[#This Row],[Ticket Status]]="Open")
), "Yes", "No")</f>
        <v>No</v>
      </c>
      <c r="U5306" s="4" t="str">
        <f>IF(Table1[[#This Row],[Ticket Status]]="Closed","Yes","No")</f>
        <v>Yes</v>
      </c>
      <c r="V5306" s="4" t="str">
        <f>IF(Table1[[#This Row],[Ticket Status]]="Pending Customer Response","Yes","No")</f>
        <v>No</v>
      </c>
      <c r="W5306" s="5">
        <f ca="1">COUNTIFS(Table1[Agent_name],Table1[[#This Row],[Agent_name]],Table1[Month],Table1[[#This Row],[Month]])/160</f>
        <v>0.81874999999999998</v>
      </c>
    </row>
    <row r="5307" spans="1:23" x14ac:dyDescent="0.25">
      <c r="A5307">
        <v>5306</v>
      </c>
      <c r="B5307" t="s">
        <v>17256</v>
      </c>
      <c r="C5307" t="s">
        <v>17257</v>
      </c>
      <c r="D5307">
        <v>34</v>
      </c>
      <c r="E5307" t="s">
        <v>19</v>
      </c>
      <c r="F5307" t="s">
        <v>655</v>
      </c>
      <c r="G5307" s="1">
        <v>44167</v>
      </c>
      <c r="H5307" t="s">
        <v>59</v>
      </c>
      <c r="I5307" t="s">
        <v>22</v>
      </c>
      <c r="J5307" s="3" t="s">
        <v>17258</v>
      </c>
      <c r="K5307" t="s">
        <v>24</v>
      </c>
      <c r="M5307" t="s">
        <v>41</v>
      </c>
      <c r="N5307" t="s">
        <v>55</v>
      </c>
      <c r="O5307" s="2">
        <v>45078.285000000003</v>
      </c>
      <c r="R5307" t="str">
        <f t="shared" ca="1" si="82"/>
        <v>Priya</v>
      </c>
      <c r="S5307" t="str">
        <f>IFERROR(TEXT(DATEVALUE(LEFT(Table1[[#This Row],[Date of Purchase]],10)), "MMMM"), TEXT(Table1[[#This Row],[Date of Purchase]], "MMMM"))</f>
        <v>December</v>
      </c>
      <c r="T5307" t="str">
        <f>IF(OR(
  AND(Table1[[#This Row],[Ticket Priority]]="Critical", Table1[[#This Row],[Ticket Status]]&lt;&gt;"Closed"),
  AND(Table1[[#This Row],[Ticket Priority]]="High", Table1[[#This Row],[Ticket Status]]="Open")
), "Yes", "No")</f>
        <v>No</v>
      </c>
      <c r="U5307" s="4" t="str">
        <f>IF(Table1[[#This Row],[Ticket Status]]="Closed","Yes","No")</f>
        <v>No</v>
      </c>
      <c r="V5307" s="4" t="str">
        <f>IF(Table1[[#This Row],[Ticket Status]]="Pending Customer Response","Yes","No")</f>
        <v>Yes</v>
      </c>
      <c r="W5307" s="5">
        <f ca="1">COUNTIFS(Table1[Agent_name],Table1[[#This Row],[Agent_name]],Table1[Month],Table1[[#This Row],[Month]])/160</f>
        <v>0.48749999999999999</v>
      </c>
    </row>
    <row r="5308" spans="1:23" x14ac:dyDescent="0.25">
      <c r="A5308">
        <v>5307</v>
      </c>
      <c r="B5308" t="s">
        <v>17259</v>
      </c>
      <c r="C5308" t="s">
        <v>17260</v>
      </c>
      <c r="D5308">
        <v>69</v>
      </c>
      <c r="E5308" t="s">
        <v>19</v>
      </c>
      <c r="F5308" t="s">
        <v>129</v>
      </c>
      <c r="G5308" s="1">
        <v>43856</v>
      </c>
      <c r="H5308" t="s">
        <v>21</v>
      </c>
      <c r="I5308" t="s">
        <v>67</v>
      </c>
      <c r="J5308" s="3" t="s">
        <v>17261</v>
      </c>
      <c r="K5308" t="s">
        <v>39</v>
      </c>
      <c r="L5308" t="s">
        <v>17262</v>
      </c>
      <c r="M5308" t="s">
        <v>143</v>
      </c>
      <c r="N5308" t="s">
        <v>55</v>
      </c>
      <c r="O5308" s="2">
        <v>45078.040578703702</v>
      </c>
      <c r="P5308" s="2">
        <v>45078.005162037036</v>
      </c>
      <c r="Q5308">
        <v>3</v>
      </c>
      <c r="R5308" t="str">
        <f t="shared" ca="1" si="82"/>
        <v>Aisha</v>
      </c>
      <c r="S5308" t="str">
        <f>IFERROR(TEXT(DATEVALUE(LEFT(Table1[[#This Row],[Date of Purchase]],10)), "MMMM"), TEXT(Table1[[#This Row],[Date of Purchase]], "MMMM"))</f>
        <v>January</v>
      </c>
      <c r="T5308" t="str">
        <f>IF(OR(
  AND(Table1[[#This Row],[Ticket Priority]]="Critical", Table1[[#This Row],[Ticket Status]]&lt;&gt;"Closed"),
  AND(Table1[[#This Row],[Ticket Priority]]="High", Table1[[#This Row],[Ticket Status]]="Open")
), "Yes", "No")</f>
        <v>No</v>
      </c>
      <c r="U5308" s="4" t="str">
        <f>IF(Table1[[#This Row],[Ticket Status]]="Closed","Yes","No")</f>
        <v>Yes</v>
      </c>
      <c r="V5308" s="4" t="str">
        <f>IF(Table1[[#This Row],[Ticket Status]]="Pending Customer Response","Yes","No")</f>
        <v>No</v>
      </c>
      <c r="W5308" s="5">
        <f ca="1">COUNTIFS(Table1[Agent_name],Table1[[#This Row],[Agent_name]],Table1[Month],Table1[[#This Row],[Month]])/160</f>
        <v>0.83125000000000004</v>
      </c>
    </row>
    <row r="5309" spans="1:23" x14ac:dyDescent="0.25">
      <c r="A5309">
        <v>5308</v>
      </c>
      <c r="B5309" t="s">
        <v>17263</v>
      </c>
      <c r="C5309" t="s">
        <v>17264</v>
      </c>
      <c r="D5309">
        <v>50</v>
      </c>
      <c r="E5309" t="s">
        <v>19</v>
      </c>
      <c r="F5309" t="s">
        <v>431</v>
      </c>
      <c r="G5309" s="1">
        <v>43838</v>
      </c>
      <c r="H5309" t="s">
        <v>66</v>
      </c>
      <c r="I5309" t="s">
        <v>77</v>
      </c>
      <c r="J5309" s="3" t="s">
        <v>17265</v>
      </c>
      <c r="K5309" t="s">
        <v>39</v>
      </c>
      <c r="L5309" t="s">
        <v>17266</v>
      </c>
      <c r="M5309" t="s">
        <v>25</v>
      </c>
      <c r="N5309" t="s">
        <v>55</v>
      </c>
      <c r="O5309" s="2">
        <v>45078.065601851849</v>
      </c>
      <c r="P5309" s="2">
        <v>45078.331574074073</v>
      </c>
      <c r="Q5309">
        <v>3</v>
      </c>
      <c r="R5309" t="str">
        <f t="shared" ca="1" si="82"/>
        <v>Aisha</v>
      </c>
      <c r="S5309" t="str">
        <f>IFERROR(TEXT(DATEVALUE(LEFT(Table1[[#This Row],[Date of Purchase]],10)), "MMMM"), TEXT(Table1[[#This Row],[Date of Purchase]], "MMMM"))</f>
        <v>January</v>
      </c>
      <c r="T5309" t="str">
        <f>IF(OR(
  AND(Table1[[#This Row],[Ticket Priority]]="Critical", Table1[[#This Row],[Ticket Status]]&lt;&gt;"Closed"),
  AND(Table1[[#This Row],[Ticket Priority]]="High", Table1[[#This Row],[Ticket Status]]="Open")
), "Yes", "No")</f>
        <v>No</v>
      </c>
      <c r="U5309" s="4" t="str">
        <f>IF(Table1[[#This Row],[Ticket Status]]="Closed","Yes","No")</f>
        <v>Yes</v>
      </c>
      <c r="V5309" s="4" t="str">
        <f>IF(Table1[[#This Row],[Ticket Status]]="Pending Customer Response","Yes","No")</f>
        <v>No</v>
      </c>
      <c r="W5309" s="5">
        <f ca="1">COUNTIFS(Table1[Agent_name],Table1[[#This Row],[Agent_name]],Table1[Month],Table1[[#This Row],[Month]])/160</f>
        <v>0.83125000000000004</v>
      </c>
    </row>
    <row r="5310" spans="1:23" x14ac:dyDescent="0.25">
      <c r="A5310">
        <v>5309</v>
      </c>
      <c r="B5310" t="s">
        <v>17267</v>
      </c>
      <c r="C5310" t="s">
        <v>17268</v>
      </c>
      <c r="D5310">
        <v>18</v>
      </c>
      <c r="E5310" t="s">
        <v>58</v>
      </c>
      <c r="F5310" t="s">
        <v>249</v>
      </c>
      <c r="G5310" s="1">
        <v>44381</v>
      </c>
      <c r="H5310" t="s">
        <v>67</v>
      </c>
      <c r="I5310" t="s">
        <v>46</v>
      </c>
      <c r="J5310" s="3" t="s">
        <v>17269</v>
      </c>
      <c r="K5310" t="s">
        <v>39</v>
      </c>
      <c r="L5310" t="s">
        <v>17270</v>
      </c>
      <c r="M5310" t="s">
        <v>143</v>
      </c>
      <c r="N5310" t="s">
        <v>83</v>
      </c>
      <c r="O5310" s="2">
        <v>45078.528819444444</v>
      </c>
      <c r="P5310" s="2">
        <v>45078.476041666669</v>
      </c>
      <c r="Q5310">
        <v>1</v>
      </c>
      <c r="R5310" t="str">
        <f t="shared" ca="1" si="82"/>
        <v>Priya</v>
      </c>
      <c r="S5310" t="str">
        <f>IFERROR(TEXT(DATEVALUE(LEFT(Table1[[#This Row],[Date of Purchase]],10)), "MMMM"), TEXT(Table1[[#This Row],[Date of Purchase]], "MMMM"))</f>
        <v>July</v>
      </c>
      <c r="T5310" t="str">
        <f>IF(OR(
  AND(Table1[[#This Row],[Ticket Priority]]="Critical", Table1[[#This Row],[Ticket Status]]&lt;&gt;"Closed"),
  AND(Table1[[#This Row],[Ticket Priority]]="High", Table1[[#This Row],[Ticket Status]]="Open")
), "Yes", "No")</f>
        <v>No</v>
      </c>
      <c r="U5310" s="4" t="str">
        <f>IF(Table1[[#This Row],[Ticket Status]]="Closed","Yes","No")</f>
        <v>Yes</v>
      </c>
      <c r="V5310" s="4" t="str">
        <f>IF(Table1[[#This Row],[Ticket Status]]="Pending Customer Response","Yes","No")</f>
        <v>No</v>
      </c>
      <c r="W5310" s="5">
        <f ca="1">COUNTIFS(Table1[Agent_name],Table1[[#This Row],[Agent_name]],Table1[Month],Table1[[#This Row],[Month]])/160</f>
        <v>0.45</v>
      </c>
    </row>
    <row r="5311" spans="1:23" x14ac:dyDescent="0.25">
      <c r="A5311">
        <v>5310</v>
      </c>
      <c r="B5311" t="s">
        <v>17271</v>
      </c>
      <c r="C5311" t="s">
        <v>17272</v>
      </c>
      <c r="D5311">
        <v>70</v>
      </c>
      <c r="E5311" t="s">
        <v>19</v>
      </c>
      <c r="F5311" t="s">
        <v>65</v>
      </c>
      <c r="G5311" s="1">
        <v>44321</v>
      </c>
      <c r="H5311" t="s">
        <v>66</v>
      </c>
      <c r="I5311" t="s">
        <v>77</v>
      </c>
      <c r="J5311" s="3" t="s">
        <v>17273</v>
      </c>
      <c r="K5311" t="s">
        <v>62</v>
      </c>
      <c r="M5311" t="s">
        <v>41</v>
      </c>
      <c r="N5311" t="s">
        <v>55</v>
      </c>
      <c r="R5311" t="str">
        <f t="shared" ca="1" si="82"/>
        <v>Rahul</v>
      </c>
      <c r="S5311" t="str">
        <f>IFERROR(TEXT(DATEVALUE(LEFT(Table1[[#This Row],[Date of Purchase]],10)), "MMMM"), TEXT(Table1[[#This Row],[Date of Purchase]], "MMMM"))</f>
        <v>May</v>
      </c>
      <c r="T5311" t="str">
        <f>IF(OR(
  AND(Table1[[#This Row],[Ticket Priority]]="Critical", Table1[[#This Row],[Ticket Status]]&lt;&gt;"Closed"),
  AND(Table1[[#This Row],[Ticket Priority]]="High", Table1[[#This Row],[Ticket Status]]="Open")
), "Yes", "No")</f>
        <v>No</v>
      </c>
      <c r="U5311" s="4" t="str">
        <f>IF(Table1[[#This Row],[Ticket Status]]="Closed","Yes","No")</f>
        <v>No</v>
      </c>
      <c r="V5311" s="4" t="str">
        <f>IF(Table1[[#This Row],[Ticket Status]]="Pending Customer Response","Yes","No")</f>
        <v>No</v>
      </c>
      <c r="W5311" s="5">
        <f ca="1">COUNTIFS(Table1[Agent_name],Table1[[#This Row],[Agent_name]],Table1[Month],Table1[[#This Row],[Month]])/160</f>
        <v>0.17499999999999999</v>
      </c>
    </row>
    <row r="5312" spans="1:23" x14ac:dyDescent="0.25">
      <c r="A5312">
        <v>5311</v>
      </c>
      <c r="B5312" t="s">
        <v>17274</v>
      </c>
      <c r="C5312" t="s">
        <v>17275</v>
      </c>
      <c r="D5312">
        <v>33</v>
      </c>
      <c r="E5312" t="s">
        <v>29</v>
      </c>
      <c r="F5312" t="s">
        <v>30</v>
      </c>
      <c r="G5312" s="1">
        <v>43999</v>
      </c>
      <c r="H5312" t="s">
        <v>67</v>
      </c>
      <c r="I5312" t="s">
        <v>72</v>
      </c>
      <c r="J5312" s="3" t="s">
        <v>7158</v>
      </c>
      <c r="K5312" t="s">
        <v>24</v>
      </c>
      <c r="M5312" t="s">
        <v>25</v>
      </c>
      <c r="N5312" t="s">
        <v>33</v>
      </c>
      <c r="O5312" s="2">
        <v>45078.75037037037</v>
      </c>
      <c r="R5312" t="str">
        <f t="shared" ca="1" si="82"/>
        <v>Sara</v>
      </c>
      <c r="S5312" t="str">
        <f>IFERROR(TEXT(DATEVALUE(LEFT(Table1[[#This Row],[Date of Purchase]],10)), "MMMM"), TEXT(Table1[[#This Row],[Date of Purchase]], "MMMM"))</f>
        <v>June</v>
      </c>
      <c r="T5312" t="str">
        <f>IF(OR(
  AND(Table1[[#This Row],[Ticket Priority]]="Critical", Table1[[#This Row],[Ticket Status]]&lt;&gt;"Closed"),
  AND(Table1[[#This Row],[Ticket Priority]]="High", Table1[[#This Row],[Ticket Status]]="Open")
), "Yes", "No")</f>
        <v>Yes</v>
      </c>
      <c r="U5312" s="4" t="str">
        <f>IF(Table1[[#This Row],[Ticket Status]]="Closed","Yes","No")</f>
        <v>No</v>
      </c>
      <c r="V5312" s="4" t="str">
        <f>IF(Table1[[#This Row],[Ticket Status]]="Pending Customer Response","Yes","No")</f>
        <v>Yes</v>
      </c>
      <c r="W5312" s="5">
        <f ca="1">COUNTIFS(Table1[Agent_name],Table1[[#This Row],[Agent_name]],Table1[Month],Table1[[#This Row],[Month]])/160</f>
        <v>0.65</v>
      </c>
    </row>
    <row r="5313" spans="1:23" x14ac:dyDescent="0.25">
      <c r="A5313">
        <v>5312</v>
      </c>
      <c r="B5313" t="s">
        <v>9529</v>
      </c>
      <c r="C5313" t="s">
        <v>17276</v>
      </c>
      <c r="D5313">
        <v>51</v>
      </c>
      <c r="E5313" t="s">
        <v>58</v>
      </c>
      <c r="F5313" t="s">
        <v>202</v>
      </c>
      <c r="G5313" s="1">
        <v>43865</v>
      </c>
      <c r="H5313" t="s">
        <v>59</v>
      </c>
      <c r="I5313" t="s">
        <v>72</v>
      </c>
      <c r="J5313" s="3" t="s">
        <v>17277</v>
      </c>
      <c r="K5313" t="s">
        <v>39</v>
      </c>
      <c r="L5313" t="s">
        <v>17278</v>
      </c>
      <c r="M5313" t="s">
        <v>143</v>
      </c>
      <c r="N5313" t="s">
        <v>33</v>
      </c>
      <c r="O5313" s="2">
        <v>45078.808715277781</v>
      </c>
      <c r="P5313" s="2">
        <v>45078.161493055559</v>
      </c>
      <c r="Q5313">
        <v>5</v>
      </c>
      <c r="R5313" t="str">
        <f t="shared" ca="1" si="82"/>
        <v>Sara</v>
      </c>
      <c r="S5313" t="str">
        <f>IFERROR(TEXT(DATEVALUE(LEFT(Table1[[#This Row],[Date of Purchase]],10)), "MMMM"), TEXT(Table1[[#This Row],[Date of Purchase]], "MMMM"))</f>
        <v>February</v>
      </c>
      <c r="T5313" t="str">
        <f>IF(OR(
  AND(Table1[[#This Row],[Ticket Priority]]="Critical", Table1[[#This Row],[Ticket Status]]&lt;&gt;"Closed"),
  AND(Table1[[#This Row],[Ticket Priority]]="High", Table1[[#This Row],[Ticket Status]]="Open")
), "Yes", "No")</f>
        <v>No</v>
      </c>
      <c r="U5313" s="4" t="str">
        <f>IF(Table1[[#This Row],[Ticket Status]]="Closed","Yes","No")</f>
        <v>Yes</v>
      </c>
      <c r="V5313" s="4" t="str">
        <f>IF(Table1[[#This Row],[Ticket Status]]="Pending Customer Response","Yes","No")</f>
        <v>No</v>
      </c>
      <c r="W5313" s="5">
        <f ca="1">COUNTIFS(Table1[Agent_name],Table1[[#This Row],[Agent_name]],Table1[Month],Table1[[#This Row],[Month]])/160</f>
        <v>0.65625</v>
      </c>
    </row>
    <row r="5314" spans="1:23" x14ac:dyDescent="0.25">
      <c r="A5314">
        <v>5313</v>
      </c>
      <c r="B5314" t="s">
        <v>17279</v>
      </c>
      <c r="C5314" t="s">
        <v>17280</v>
      </c>
      <c r="D5314">
        <v>53</v>
      </c>
      <c r="E5314" t="s">
        <v>19</v>
      </c>
      <c r="F5314" t="s">
        <v>149</v>
      </c>
      <c r="G5314" s="1">
        <v>44213</v>
      </c>
      <c r="H5314" t="s">
        <v>21</v>
      </c>
      <c r="I5314" t="s">
        <v>72</v>
      </c>
      <c r="J5314" s="3" t="s">
        <v>17281</v>
      </c>
      <c r="K5314" t="s">
        <v>24</v>
      </c>
      <c r="M5314" t="s">
        <v>25</v>
      </c>
      <c r="N5314" t="s">
        <v>33</v>
      </c>
      <c r="O5314" s="2">
        <v>45078.406643518516</v>
      </c>
      <c r="R5314" t="str">
        <f t="shared" ref="R5314:R5377" ca="1" si="83">CHOOSE(
RANDBETWEEN(1,20),
"Aisha","Aisha","Aisha","Aisha",
"Ravi","Ravi","Ravi",
"Sara","Sara","Sara",
"Mohit","Mohit",
"Priya","Priya",
"Arjun",
"Neha","Rahul","Divya","Karan","Meera","Sanjay"
)</f>
        <v>Ravi</v>
      </c>
      <c r="S5314" t="str">
        <f>IFERROR(TEXT(DATEVALUE(LEFT(Table1[[#This Row],[Date of Purchase]],10)), "MMMM"), TEXT(Table1[[#This Row],[Date of Purchase]], "MMMM"))</f>
        <v>January</v>
      </c>
      <c r="T5314" t="str">
        <f>IF(OR(
  AND(Table1[[#This Row],[Ticket Priority]]="Critical", Table1[[#This Row],[Ticket Status]]&lt;&gt;"Closed"),
  AND(Table1[[#This Row],[Ticket Priority]]="High", Table1[[#This Row],[Ticket Status]]="Open")
), "Yes", "No")</f>
        <v>Yes</v>
      </c>
      <c r="U5314" s="4" t="str">
        <f>IF(Table1[[#This Row],[Ticket Status]]="Closed","Yes","No")</f>
        <v>No</v>
      </c>
      <c r="V5314" s="4" t="str">
        <f>IF(Table1[[#This Row],[Ticket Status]]="Pending Customer Response","Yes","No")</f>
        <v>Yes</v>
      </c>
      <c r="W5314" s="5">
        <f ca="1">COUNTIFS(Table1[Agent_name],Table1[[#This Row],[Agent_name]],Table1[Month],Table1[[#This Row],[Month]])/160</f>
        <v>0.74375000000000002</v>
      </c>
    </row>
    <row r="5315" spans="1:23" x14ac:dyDescent="0.25">
      <c r="A5315">
        <v>5314</v>
      </c>
      <c r="B5315" t="s">
        <v>17282</v>
      </c>
      <c r="C5315" t="s">
        <v>17283</v>
      </c>
      <c r="D5315">
        <v>34</v>
      </c>
      <c r="E5315" t="s">
        <v>29</v>
      </c>
      <c r="F5315" t="s">
        <v>431</v>
      </c>
      <c r="G5315" s="1">
        <v>43928</v>
      </c>
      <c r="H5315" t="s">
        <v>59</v>
      </c>
      <c r="I5315" t="s">
        <v>22</v>
      </c>
      <c r="J5315" s="3" t="s">
        <v>17284</v>
      </c>
      <c r="K5315" t="s">
        <v>24</v>
      </c>
      <c r="M5315" t="s">
        <v>89</v>
      </c>
      <c r="N5315" t="s">
        <v>83</v>
      </c>
      <c r="O5315" s="2">
        <v>45078.716377314813</v>
      </c>
      <c r="R5315" t="str">
        <f t="shared" ca="1" si="83"/>
        <v>Aisha</v>
      </c>
      <c r="S5315" t="str">
        <f>IFERROR(TEXT(DATEVALUE(LEFT(Table1[[#This Row],[Date of Purchase]],10)), "MMMM"), TEXT(Table1[[#This Row],[Date of Purchase]], "MMMM"))</f>
        <v>April</v>
      </c>
      <c r="T5315" t="str">
        <f>IF(OR(
  AND(Table1[[#This Row],[Ticket Priority]]="Critical", Table1[[#This Row],[Ticket Status]]&lt;&gt;"Closed"),
  AND(Table1[[#This Row],[Ticket Priority]]="High", Table1[[#This Row],[Ticket Status]]="Open")
), "Yes", "No")</f>
        <v>No</v>
      </c>
      <c r="U5315" s="4" t="str">
        <f>IF(Table1[[#This Row],[Ticket Status]]="Closed","Yes","No")</f>
        <v>No</v>
      </c>
      <c r="V5315" s="4" t="str">
        <f>IF(Table1[[#This Row],[Ticket Status]]="Pending Customer Response","Yes","No")</f>
        <v>Yes</v>
      </c>
      <c r="W5315" s="5">
        <f ca="1">COUNTIFS(Table1[Agent_name],Table1[[#This Row],[Agent_name]],Table1[Month],Table1[[#This Row],[Month]])/160</f>
        <v>0.81874999999999998</v>
      </c>
    </row>
    <row r="5316" spans="1:23" x14ac:dyDescent="0.25">
      <c r="A5316">
        <v>5315</v>
      </c>
      <c r="B5316" t="s">
        <v>17285</v>
      </c>
      <c r="C5316" t="s">
        <v>17286</v>
      </c>
      <c r="D5316">
        <v>43</v>
      </c>
      <c r="E5316" t="s">
        <v>29</v>
      </c>
      <c r="F5316" t="s">
        <v>36</v>
      </c>
      <c r="G5316" s="1">
        <v>43986</v>
      </c>
      <c r="H5316" t="s">
        <v>21</v>
      </c>
      <c r="I5316" t="s">
        <v>177</v>
      </c>
      <c r="J5316" s="3" t="s">
        <v>17287</v>
      </c>
      <c r="K5316" t="s">
        <v>24</v>
      </c>
      <c r="M5316" t="s">
        <v>41</v>
      </c>
      <c r="N5316" t="s">
        <v>83</v>
      </c>
      <c r="O5316" s="2">
        <v>45078.749722222223</v>
      </c>
      <c r="R5316" t="str">
        <f t="shared" ca="1" si="83"/>
        <v>Mohit</v>
      </c>
      <c r="S5316" t="str">
        <f>IFERROR(TEXT(DATEVALUE(LEFT(Table1[[#This Row],[Date of Purchase]],10)), "MMMM"), TEXT(Table1[[#This Row],[Date of Purchase]], "MMMM"))</f>
        <v>June</v>
      </c>
      <c r="T5316" t="str">
        <f>IF(OR(
  AND(Table1[[#This Row],[Ticket Priority]]="Critical", Table1[[#This Row],[Ticket Status]]&lt;&gt;"Closed"),
  AND(Table1[[#This Row],[Ticket Priority]]="High", Table1[[#This Row],[Ticket Status]]="Open")
), "Yes", "No")</f>
        <v>No</v>
      </c>
      <c r="U5316" s="4" t="str">
        <f>IF(Table1[[#This Row],[Ticket Status]]="Closed","Yes","No")</f>
        <v>No</v>
      </c>
      <c r="V5316" s="4" t="str">
        <f>IF(Table1[[#This Row],[Ticket Status]]="Pending Customer Response","Yes","No")</f>
        <v>Yes</v>
      </c>
      <c r="W5316" s="5">
        <f ca="1">COUNTIFS(Table1[Agent_name],Table1[[#This Row],[Agent_name]],Table1[Month],Table1[[#This Row],[Month]])/160</f>
        <v>0.41875000000000001</v>
      </c>
    </row>
    <row r="5317" spans="1:23" x14ac:dyDescent="0.25">
      <c r="A5317">
        <v>5316</v>
      </c>
      <c r="B5317" t="s">
        <v>17288</v>
      </c>
      <c r="C5317" t="s">
        <v>17289</v>
      </c>
      <c r="D5317">
        <v>54</v>
      </c>
      <c r="E5317" t="s">
        <v>58</v>
      </c>
      <c r="F5317" t="s">
        <v>242</v>
      </c>
      <c r="G5317" s="1">
        <v>44123</v>
      </c>
      <c r="H5317" t="s">
        <v>67</v>
      </c>
      <c r="I5317" t="s">
        <v>177</v>
      </c>
      <c r="J5317" s="3" t="s">
        <v>17290</v>
      </c>
      <c r="K5317" t="s">
        <v>39</v>
      </c>
      <c r="L5317" t="s">
        <v>17291</v>
      </c>
      <c r="M5317" t="s">
        <v>89</v>
      </c>
      <c r="N5317" t="s">
        <v>26</v>
      </c>
      <c r="O5317" s="2">
        <v>45078.175428240742</v>
      </c>
      <c r="P5317" s="2">
        <v>45078.860150462962</v>
      </c>
      <c r="Q5317">
        <v>2</v>
      </c>
      <c r="R5317" t="str">
        <f t="shared" ca="1" si="83"/>
        <v>Aisha</v>
      </c>
      <c r="S5317" t="str">
        <f>IFERROR(TEXT(DATEVALUE(LEFT(Table1[[#This Row],[Date of Purchase]],10)), "MMMM"), TEXT(Table1[[#This Row],[Date of Purchase]], "MMMM"))</f>
        <v>October</v>
      </c>
      <c r="T5317" t="str">
        <f>IF(OR(
  AND(Table1[[#This Row],[Ticket Priority]]="Critical", Table1[[#This Row],[Ticket Status]]&lt;&gt;"Closed"),
  AND(Table1[[#This Row],[Ticket Priority]]="High", Table1[[#This Row],[Ticket Status]]="Open")
), "Yes", "No")</f>
        <v>No</v>
      </c>
      <c r="U5317" s="4" t="str">
        <f>IF(Table1[[#This Row],[Ticket Status]]="Closed","Yes","No")</f>
        <v>Yes</v>
      </c>
      <c r="V5317" s="4" t="str">
        <f>IF(Table1[[#This Row],[Ticket Status]]="Pending Customer Response","Yes","No")</f>
        <v>No</v>
      </c>
      <c r="W5317" s="5">
        <f ca="1">COUNTIFS(Table1[Agent_name],Table1[[#This Row],[Agent_name]],Table1[Month],Table1[[#This Row],[Month]])/160</f>
        <v>0.85624999999999996</v>
      </c>
    </row>
    <row r="5318" spans="1:23" x14ac:dyDescent="0.25">
      <c r="A5318">
        <v>5317</v>
      </c>
      <c r="B5318" t="s">
        <v>17292</v>
      </c>
      <c r="C5318" t="s">
        <v>17293</v>
      </c>
      <c r="D5318">
        <v>21</v>
      </c>
      <c r="E5318" t="s">
        <v>58</v>
      </c>
      <c r="F5318" t="s">
        <v>129</v>
      </c>
      <c r="G5318" s="1">
        <v>44552</v>
      </c>
      <c r="H5318" t="s">
        <v>45</v>
      </c>
      <c r="I5318" t="s">
        <v>72</v>
      </c>
      <c r="J5318" s="3" t="s">
        <v>17294</v>
      </c>
      <c r="K5318" t="s">
        <v>62</v>
      </c>
      <c r="M5318" t="s">
        <v>89</v>
      </c>
      <c r="N5318" t="s">
        <v>33</v>
      </c>
      <c r="R5318" t="str">
        <f t="shared" ca="1" si="83"/>
        <v>Ravi</v>
      </c>
      <c r="S5318" t="str">
        <f>IFERROR(TEXT(DATEVALUE(LEFT(Table1[[#This Row],[Date of Purchase]],10)), "MMMM"), TEXT(Table1[[#This Row],[Date of Purchase]], "MMMM"))</f>
        <v>December</v>
      </c>
      <c r="T5318" t="str">
        <f>IF(OR(
  AND(Table1[[#This Row],[Ticket Priority]]="Critical", Table1[[#This Row],[Ticket Status]]&lt;&gt;"Closed"),
  AND(Table1[[#This Row],[Ticket Priority]]="High", Table1[[#This Row],[Ticket Status]]="Open")
), "Yes", "No")</f>
        <v>Yes</v>
      </c>
      <c r="U5318" s="4" t="str">
        <f>IF(Table1[[#This Row],[Ticket Status]]="Closed","Yes","No")</f>
        <v>No</v>
      </c>
      <c r="V5318" s="4" t="str">
        <f>IF(Table1[[#This Row],[Ticket Status]]="Pending Customer Response","Yes","No")</f>
        <v>No</v>
      </c>
      <c r="W5318" s="5">
        <f ca="1">COUNTIFS(Table1[Agent_name],Table1[[#This Row],[Agent_name]],Table1[Month],Table1[[#This Row],[Month]])/160</f>
        <v>0.66249999999999998</v>
      </c>
    </row>
    <row r="5319" spans="1:23" x14ac:dyDescent="0.25">
      <c r="A5319">
        <v>5318</v>
      </c>
      <c r="B5319" t="s">
        <v>17295</v>
      </c>
      <c r="C5319" t="s">
        <v>17296</v>
      </c>
      <c r="D5319">
        <v>69</v>
      </c>
      <c r="E5319" t="s">
        <v>58</v>
      </c>
      <c r="F5319" t="s">
        <v>129</v>
      </c>
      <c r="G5319" s="1">
        <v>44554</v>
      </c>
      <c r="H5319" t="s">
        <v>67</v>
      </c>
      <c r="I5319" t="s">
        <v>46</v>
      </c>
      <c r="J5319" s="3" t="s">
        <v>17297</v>
      </c>
      <c r="K5319" t="s">
        <v>24</v>
      </c>
      <c r="M5319" t="s">
        <v>89</v>
      </c>
      <c r="N5319" t="s">
        <v>33</v>
      </c>
      <c r="O5319" s="2">
        <v>45078.939351851855</v>
      </c>
      <c r="R5319" t="str">
        <f t="shared" ca="1" si="83"/>
        <v>Mohit</v>
      </c>
      <c r="S5319" t="str">
        <f>IFERROR(TEXT(DATEVALUE(LEFT(Table1[[#This Row],[Date of Purchase]],10)), "MMMM"), TEXT(Table1[[#This Row],[Date of Purchase]], "MMMM"))</f>
        <v>December</v>
      </c>
      <c r="T5319" t="str">
        <f>IF(OR(
  AND(Table1[[#This Row],[Ticket Priority]]="Critical", Table1[[#This Row],[Ticket Status]]&lt;&gt;"Closed"),
  AND(Table1[[#This Row],[Ticket Priority]]="High", Table1[[#This Row],[Ticket Status]]="Open")
), "Yes", "No")</f>
        <v>No</v>
      </c>
      <c r="U5319" s="4" t="str">
        <f>IF(Table1[[#This Row],[Ticket Status]]="Closed","Yes","No")</f>
        <v>No</v>
      </c>
      <c r="V5319" s="4" t="str">
        <f>IF(Table1[[#This Row],[Ticket Status]]="Pending Customer Response","Yes","No")</f>
        <v>Yes</v>
      </c>
      <c r="W5319" s="5">
        <f ca="1">COUNTIFS(Table1[Agent_name],Table1[[#This Row],[Agent_name]],Table1[Month],Table1[[#This Row],[Month]])/160</f>
        <v>0.44374999999999998</v>
      </c>
    </row>
    <row r="5320" spans="1:23" x14ac:dyDescent="0.25">
      <c r="A5320">
        <v>5319</v>
      </c>
      <c r="B5320" t="s">
        <v>17298</v>
      </c>
      <c r="C5320" t="s">
        <v>17299</v>
      </c>
      <c r="D5320">
        <v>56</v>
      </c>
      <c r="E5320" t="s">
        <v>58</v>
      </c>
      <c r="F5320" t="s">
        <v>36</v>
      </c>
      <c r="G5320" s="1">
        <v>43881</v>
      </c>
      <c r="H5320" t="s">
        <v>67</v>
      </c>
      <c r="I5320" t="s">
        <v>177</v>
      </c>
      <c r="J5320" s="3" t="s">
        <v>17300</v>
      </c>
      <c r="K5320" t="s">
        <v>62</v>
      </c>
      <c r="M5320" t="s">
        <v>25</v>
      </c>
      <c r="N5320" t="s">
        <v>26</v>
      </c>
      <c r="R5320" t="str">
        <f t="shared" ca="1" si="83"/>
        <v>Aisha</v>
      </c>
      <c r="S5320" t="str">
        <f>IFERROR(TEXT(DATEVALUE(LEFT(Table1[[#This Row],[Date of Purchase]],10)), "MMMM"), TEXT(Table1[[#This Row],[Date of Purchase]], "MMMM"))</f>
        <v>February</v>
      </c>
      <c r="T5320" t="str">
        <f>IF(OR(
  AND(Table1[[#This Row],[Ticket Priority]]="Critical", Table1[[#This Row],[Ticket Status]]&lt;&gt;"Closed"),
  AND(Table1[[#This Row],[Ticket Priority]]="High", Table1[[#This Row],[Ticket Status]]="Open")
), "Yes", "No")</f>
        <v>Yes</v>
      </c>
      <c r="U5320" s="4" t="str">
        <f>IF(Table1[[#This Row],[Ticket Status]]="Closed","Yes","No")</f>
        <v>No</v>
      </c>
      <c r="V5320" s="4" t="str">
        <f>IF(Table1[[#This Row],[Ticket Status]]="Pending Customer Response","Yes","No")</f>
        <v>No</v>
      </c>
      <c r="W5320" s="5">
        <f ca="1">COUNTIFS(Table1[Agent_name],Table1[[#This Row],[Agent_name]],Table1[Month],Table1[[#This Row],[Month]])/160</f>
        <v>0.85624999999999996</v>
      </c>
    </row>
    <row r="5321" spans="1:23" x14ac:dyDescent="0.25">
      <c r="A5321">
        <v>5320</v>
      </c>
      <c r="B5321" t="s">
        <v>17301</v>
      </c>
      <c r="C5321" t="s">
        <v>17302</v>
      </c>
      <c r="D5321">
        <v>61</v>
      </c>
      <c r="E5321" t="s">
        <v>19</v>
      </c>
      <c r="F5321" t="s">
        <v>117</v>
      </c>
      <c r="G5321" s="1">
        <v>44186</v>
      </c>
      <c r="H5321" t="s">
        <v>45</v>
      </c>
      <c r="I5321" t="s">
        <v>59</v>
      </c>
      <c r="J5321" s="3" t="s">
        <v>17303</v>
      </c>
      <c r="K5321" t="s">
        <v>39</v>
      </c>
      <c r="L5321" t="s">
        <v>17304</v>
      </c>
      <c r="M5321" t="s">
        <v>143</v>
      </c>
      <c r="N5321" t="s">
        <v>33</v>
      </c>
      <c r="O5321" s="2">
        <v>45078.626898148148</v>
      </c>
      <c r="P5321" s="2">
        <v>45078.035231481481</v>
      </c>
      <c r="Q5321">
        <v>1</v>
      </c>
      <c r="R5321" t="str">
        <f t="shared" ca="1" si="83"/>
        <v>Sara</v>
      </c>
      <c r="S5321" t="str">
        <f>IFERROR(TEXT(DATEVALUE(LEFT(Table1[[#This Row],[Date of Purchase]],10)), "MMMM"), TEXT(Table1[[#This Row],[Date of Purchase]], "MMMM"))</f>
        <v>December</v>
      </c>
      <c r="T5321" t="str">
        <f>IF(OR(
  AND(Table1[[#This Row],[Ticket Priority]]="Critical", Table1[[#This Row],[Ticket Status]]&lt;&gt;"Closed"),
  AND(Table1[[#This Row],[Ticket Priority]]="High", Table1[[#This Row],[Ticket Status]]="Open")
), "Yes", "No")</f>
        <v>No</v>
      </c>
      <c r="U5321" s="4" t="str">
        <f>IF(Table1[[#This Row],[Ticket Status]]="Closed","Yes","No")</f>
        <v>Yes</v>
      </c>
      <c r="V5321" s="4" t="str">
        <f>IF(Table1[[#This Row],[Ticket Status]]="Pending Customer Response","Yes","No")</f>
        <v>No</v>
      </c>
      <c r="W5321" s="5">
        <f ca="1">COUNTIFS(Table1[Agent_name],Table1[[#This Row],[Agent_name]],Table1[Month],Table1[[#This Row],[Month]])/160</f>
        <v>0.55625000000000002</v>
      </c>
    </row>
    <row r="5322" spans="1:23" x14ac:dyDescent="0.25">
      <c r="A5322">
        <v>5321</v>
      </c>
      <c r="B5322" t="s">
        <v>17305</v>
      </c>
      <c r="C5322" t="s">
        <v>17306</v>
      </c>
      <c r="D5322">
        <v>54</v>
      </c>
      <c r="E5322" t="s">
        <v>29</v>
      </c>
      <c r="F5322" t="s">
        <v>81</v>
      </c>
      <c r="G5322" s="1">
        <v>44462</v>
      </c>
      <c r="H5322" t="s">
        <v>21</v>
      </c>
      <c r="I5322" t="s">
        <v>72</v>
      </c>
      <c r="J5322" s="3" t="s">
        <v>17307</v>
      </c>
      <c r="K5322" t="s">
        <v>62</v>
      </c>
      <c r="M5322" t="s">
        <v>89</v>
      </c>
      <c r="N5322" t="s">
        <v>26</v>
      </c>
      <c r="R5322" t="str">
        <f t="shared" ca="1" si="83"/>
        <v>Aisha</v>
      </c>
      <c r="S5322" t="str">
        <f>IFERROR(TEXT(DATEVALUE(LEFT(Table1[[#This Row],[Date of Purchase]],10)), "MMMM"), TEXT(Table1[[#This Row],[Date of Purchase]], "MMMM"))</f>
        <v>September</v>
      </c>
      <c r="T5322" t="str">
        <f>IF(OR(
  AND(Table1[[#This Row],[Ticket Priority]]="Critical", Table1[[#This Row],[Ticket Status]]&lt;&gt;"Closed"),
  AND(Table1[[#This Row],[Ticket Priority]]="High", Table1[[#This Row],[Ticket Status]]="Open")
), "Yes", "No")</f>
        <v>Yes</v>
      </c>
      <c r="U5322" s="4" t="str">
        <f>IF(Table1[[#This Row],[Ticket Status]]="Closed","Yes","No")</f>
        <v>No</v>
      </c>
      <c r="V5322" s="4" t="str">
        <f>IF(Table1[[#This Row],[Ticket Status]]="Pending Customer Response","Yes","No")</f>
        <v>No</v>
      </c>
      <c r="W5322" s="5">
        <f ca="1">COUNTIFS(Table1[Agent_name],Table1[[#This Row],[Agent_name]],Table1[Month],Table1[[#This Row],[Month]])/160</f>
        <v>0.86250000000000004</v>
      </c>
    </row>
    <row r="5323" spans="1:23" x14ac:dyDescent="0.25">
      <c r="A5323">
        <v>5322</v>
      </c>
      <c r="B5323" t="s">
        <v>17308</v>
      </c>
      <c r="C5323" t="s">
        <v>17309</v>
      </c>
      <c r="D5323">
        <v>44</v>
      </c>
      <c r="E5323" t="s">
        <v>29</v>
      </c>
      <c r="F5323" t="s">
        <v>51</v>
      </c>
      <c r="G5323" s="1">
        <v>44209</v>
      </c>
      <c r="H5323" t="s">
        <v>45</v>
      </c>
      <c r="I5323" t="s">
        <v>177</v>
      </c>
      <c r="J5323" s="3" t="s">
        <v>17310</v>
      </c>
      <c r="K5323" t="s">
        <v>62</v>
      </c>
      <c r="M5323" t="s">
        <v>25</v>
      </c>
      <c r="N5323" t="s">
        <v>55</v>
      </c>
      <c r="R5323" t="str">
        <f t="shared" ca="1" si="83"/>
        <v>Sara</v>
      </c>
      <c r="S5323" t="str">
        <f>IFERROR(TEXT(DATEVALUE(LEFT(Table1[[#This Row],[Date of Purchase]],10)), "MMMM"), TEXT(Table1[[#This Row],[Date of Purchase]], "MMMM"))</f>
        <v>January</v>
      </c>
      <c r="T5323" t="str">
        <f>IF(OR(
  AND(Table1[[#This Row],[Ticket Priority]]="Critical", Table1[[#This Row],[Ticket Status]]&lt;&gt;"Closed"),
  AND(Table1[[#This Row],[Ticket Priority]]="High", Table1[[#This Row],[Ticket Status]]="Open")
), "Yes", "No")</f>
        <v>Yes</v>
      </c>
      <c r="U5323" s="4" t="str">
        <f>IF(Table1[[#This Row],[Ticket Status]]="Closed","Yes","No")</f>
        <v>No</v>
      </c>
      <c r="V5323" s="4" t="str">
        <f>IF(Table1[[#This Row],[Ticket Status]]="Pending Customer Response","Yes","No")</f>
        <v>No</v>
      </c>
      <c r="W5323" s="5">
        <f ca="1">COUNTIFS(Table1[Agent_name],Table1[[#This Row],[Agent_name]],Table1[Month],Table1[[#This Row],[Month]])/160</f>
        <v>0.70625000000000004</v>
      </c>
    </row>
    <row r="5324" spans="1:23" x14ac:dyDescent="0.25">
      <c r="A5324">
        <v>5323</v>
      </c>
      <c r="B5324" t="s">
        <v>17311</v>
      </c>
      <c r="C5324" t="s">
        <v>17312</v>
      </c>
      <c r="D5324">
        <v>37</v>
      </c>
      <c r="E5324" t="s">
        <v>29</v>
      </c>
      <c r="F5324" t="s">
        <v>249</v>
      </c>
      <c r="G5324" s="1">
        <v>44474</v>
      </c>
      <c r="H5324" t="s">
        <v>21</v>
      </c>
      <c r="I5324" t="s">
        <v>67</v>
      </c>
      <c r="J5324" s="3" t="s">
        <v>17313</v>
      </c>
      <c r="K5324" t="s">
        <v>24</v>
      </c>
      <c r="M5324" t="s">
        <v>143</v>
      </c>
      <c r="N5324" t="s">
        <v>33</v>
      </c>
      <c r="O5324" s="2">
        <v>45078.688055555554</v>
      </c>
      <c r="R5324" t="str">
        <f t="shared" ca="1" si="83"/>
        <v>Sara</v>
      </c>
      <c r="S5324" t="str">
        <f>IFERROR(TEXT(DATEVALUE(LEFT(Table1[[#This Row],[Date of Purchase]],10)), "MMMM"), TEXT(Table1[[#This Row],[Date of Purchase]], "MMMM"))</f>
        <v>October</v>
      </c>
      <c r="T5324" t="str">
        <f>IF(OR(
  AND(Table1[[#This Row],[Ticket Priority]]="Critical", Table1[[#This Row],[Ticket Status]]&lt;&gt;"Closed"),
  AND(Table1[[#This Row],[Ticket Priority]]="High", Table1[[#This Row],[Ticket Status]]="Open")
), "Yes", "No")</f>
        <v>No</v>
      </c>
      <c r="U5324" s="4" t="str">
        <f>IF(Table1[[#This Row],[Ticket Status]]="Closed","Yes","No")</f>
        <v>No</v>
      </c>
      <c r="V5324" s="4" t="str">
        <f>IF(Table1[[#This Row],[Ticket Status]]="Pending Customer Response","Yes","No")</f>
        <v>Yes</v>
      </c>
      <c r="W5324" s="5">
        <f ca="1">COUNTIFS(Table1[Agent_name],Table1[[#This Row],[Agent_name]],Table1[Month],Table1[[#This Row],[Month]])/160</f>
        <v>0.66874999999999996</v>
      </c>
    </row>
    <row r="5325" spans="1:23" x14ac:dyDescent="0.25">
      <c r="A5325">
        <v>5324</v>
      </c>
      <c r="B5325" t="s">
        <v>17314</v>
      </c>
      <c r="C5325" t="s">
        <v>17315</v>
      </c>
      <c r="D5325">
        <v>19</v>
      </c>
      <c r="E5325" t="s">
        <v>29</v>
      </c>
      <c r="F5325" t="s">
        <v>339</v>
      </c>
      <c r="G5325" s="1">
        <v>44123</v>
      </c>
      <c r="H5325" t="s">
        <v>59</v>
      </c>
      <c r="I5325" t="s">
        <v>52</v>
      </c>
      <c r="J5325" s="3" t="s">
        <v>3826</v>
      </c>
      <c r="K5325" t="s">
        <v>62</v>
      </c>
      <c r="M5325" t="s">
        <v>25</v>
      </c>
      <c r="N5325" t="s">
        <v>33</v>
      </c>
      <c r="R5325" t="str">
        <f t="shared" ca="1" si="83"/>
        <v>Ravi</v>
      </c>
      <c r="S5325" t="str">
        <f>IFERROR(TEXT(DATEVALUE(LEFT(Table1[[#This Row],[Date of Purchase]],10)), "MMMM"), TEXT(Table1[[#This Row],[Date of Purchase]], "MMMM"))</f>
        <v>October</v>
      </c>
      <c r="T5325" t="str">
        <f>IF(OR(
  AND(Table1[[#This Row],[Ticket Priority]]="Critical", Table1[[#This Row],[Ticket Status]]&lt;&gt;"Closed"),
  AND(Table1[[#This Row],[Ticket Priority]]="High", Table1[[#This Row],[Ticket Status]]="Open")
), "Yes", "No")</f>
        <v>Yes</v>
      </c>
      <c r="U5325" s="4" t="str">
        <f>IF(Table1[[#This Row],[Ticket Status]]="Closed","Yes","No")</f>
        <v>No</v>
      </c>
      <c r="V5325" s="4" t="str">
        <f>IF(Table1[[#This Row],[Ticket Status]]="Pending Customer Response","Yes","No")</f>
        <v>No</v>
      </c>
      <c r="W5325" s="5">
        <f ca="1">COUNTIFS(Table1[Agent_name],Table1[[#This Row],[Agent_name]],Table1[Month],Table1[[#This Row],[Month]])/160</f>
        <v>0.58125000000000004</v>
      </c>
    </row>
    <row r="5326" spans="1:23" x14ac:dyDescent="0.25">
      <c r="A5326">
        <v>5325</v>
      </c>
      <c r="B5326" t="s">
        <v>17316</v>
      </c>
      <c r="C5326" t="s">
        <v>17317</v>
      </c>
      <c r="D5326">
        <v>26</v>
      </c>
      <c r="E5326" t="s">
        <v>29</v>
      </c>
      <c r="F5326" t="s">
        <v>249</v>
      </c>
      <c r="G5326" s="1">
        <v>44532</v>
      </c>
      <c r="H5326" t="s">
        <v>21</v>
      </c>
      <c r="I5326" t="s">
        <v>150</v>
      </c>
      <c r="J5326" s="3" t="s">
        <v>17318</v>
      </c>
      <c r="K5326" t="s">
        <v>62</v>
      </c>
      <c r="M5326" t="s">
        <v>143</v>
      </c>
      <c r="N5326" t="s">
        <v>33</v>
      </c>
      <c r="R5326" t="str">
        <f t="shared" ca="1" si="83"/>
        <v>Ravi</v>
      </c>
      <c r="S5326" t="str">
        <f>IFERROR(TEXT(DATEVALUE(LEFT(Table1[[#This Row],[Date of Purchase]],10)), "MMMM"), TEXT(Table1[[#This Row],[Date of Purchase]], "MMMM"))</f>
        <v>December</v>
      </c>
      <c r="T5326" t="str">
        <f>IF(OR(
  AND(Table1[[#This Row],[Ticket Priority]]="Critical", Table1[[#This Row],[Ticket Status]]&lt;&gt;"Closed"),
  AND(Table1[[#This Row],[Ticket Priority]]="High", Table1[[#This Row],[Ticket Status]]="Open")
), "Yes", "No")</f>
        <v>No</v>
      </c>
      <c r="U5326" s="4" t="str">
        <f>IF(Table1[[#This Row],[Ticket Status]]="Closed","Yes","No")</f>
        <v>No</v>
      </c>
      <c r="V5326" s="4" t="str">
        <f>IF(Table1[[#This Row],[Ticket Status]]="Pending Customer Response","Yes","No")</f>
        <v>No</v>
      </c>
      <c r="W5326" s="5">
        <f ca="1">COUNTIFS(Table1[Agent_name],Table1[[#This Row],[Agent_name]],Table1[Month],Table1[[#This Row],[Month]])/160</f>
        <v>0.66249999999999998</v>
      </c>
    </row>
    <row r="5327" spans="1:23" x14ac:dyDescent="0.25">
      <c r="A5327">
        <v>5326</v>
      </c>
      <c r="B5327" t="s">
        <v>17319</v>
      </c>
      <c r="C5327" t="s">
        <v>17320</v>
      </c>
      <c r="D5327">
        <v>64</v>
      </c>
      <c r="E5327" t="s">
        <v>29</v>
      </c>
      <c r="F5327" t="s">
        <v>36</v>
      </c>
      <c r="G5327" s="1">
        <v>44286</v>
      </c>
      <c r="H5327" t="s">
        <v>45</v>
      </c>
      <c r="I5327" t="s">
        <v>67</v>
      </c>
      <c r="J5327" s="3" t="s">
        <v>17321</v>
      </c>
      <c r="K5327" t="s">
        <v>62</v>
      </c>
      <c r="M5327" t="s">
        <v>143</v>
      </c>
      <c r="N5327" t="s">
        <v>55</v>
      </c>
      <c r="R5327" t="str">
        <f t="shared" ca="1" si="83"/>
        <v>Priya</v>
      </c>
      <c r="S5327" t="str">
        <f>IFERROR(TEXT(DATEVALUE(LEFT(Table1[[#This Row],[Date of Purchase]],10)), "MMMM"), TEXT(Table1[[#This Row],[Date of Purchase]], "MMMM"))</f>
        <v>March</v>
      </c>
      <c r="T5327" t="str">
        <f>IF(OR(
  AND(Table1[[#This Row],[Ticket Priority]]="Critical", Table1[[#This Row],[Ticket Status]]&lt;&gt;"Closed"),
  AND(Table1[[#This Row],[Ticket Priority]]="High", Table1[[#This Row],[Ticket Status]]="Open")
), "Yes", "No")</f>
        <v>No</v>
      </c>
      <c r="U5327" s="4" t="str">
        <f>IF(Table1[[#This Row],[Ticket Status]]="Closed","Yes","No")</f>
        <v>No</v>
      </c>
      <c r="V5327" s="4" t="str">
        <f>IF(Table1[[#This Row],[Ticket Status]]="Pending Customer Response","Yes","No")</f>
        <v>No</v>
      </c>
      <c r="W5327" s="5">
        <f ca="1">COUNTIFS(Table1[Agent_name],Table1[[#This Row],[Agent_name]],Table1[Month],Table1[[#This Row],[Month]])/160</f>
        <v>0.43125000000000002</v>
      </c>
    </row>
    <row r="5328" spans="1:23" x14ac:dyDescent="0.25">
      <c r="A5328">
        <v>5327</v>
      </c>
      <c r="B5328" t="s">
        <v>17322</v>
      </c>
      <c r="C5328" t="s">
        <v>17323</v>
      </c>
      <c r="D5328">
        <v>41</v>
      </c>
      <c r="E5328" t="s">
        <v>19</v>
      </c>
      <c r="F5328" t="s">
        <v>286</v>
      </c>
      <c r="G5328" s="1">
        <v>44532</v>
      </c>
      <c r="H5328" t="s">
        <v>45</v>
      </c>
      <c r="I5328" t="s">
        <v>31</v>
      </c>
      <c r="J5328" s="3" t="s">
        <v>17324</v>
      </c>
      <c r="K5328" t="s">
        <v>62</v>
      </c>
      <c r="M5328" t="s">
        <v>41</v>
      </c>
      <c r="N5328" t="s">
        <v>83</v>
      </c>
      <c r="R5328" t="str">
        <f t="shared" ca="1" si="83"/>
        <v>Ravi</v>
      </c>
      <c r="S5328" t="str">
        <f>IFERROR(TEXT(DATEVALUE(LEFT(Table1[[#This Row],[Date of Purchase]],10)), "MMMM"), TEXT(Table1[[#This Row],[Date of Purchase]], "MMMM"))</f>
        <v>December</v>
      </c>
      <c r="T5328" t="str">
        <f>IF(OR(
  AND(Table1[[#This Row],[Ticket Priority]]="Critical", Table1[[#This Row],[Ticket Status]]&lt;&gt;"Closed"),
  AND(Table1[[#This Row],[Ticket Priority]]="High", Table1[[#This Row],[Ticket Status]]="Open")
), "Yes", "No")</f>
        <v>No</v>
      </c>
      <c r="U5328" s="4" t="str">
        <f>IF(Table1[[#This Row],[Ticket Status]]="Closed","Yes","No")</f>
        <v>No</v>
      </c>
      <c r="V5328" s="4" t="str">
        <f>IF(Table1[[#This Row],[Ticket Status]]="Pending Customer Response","Yes","No")</f>
        <v>No</v>
      </c>
      <c r="W5328" s="5">
        <f ca="1">COUNTIFS(Table1[Agent_name],Table1[[#This Row],[Agent_name]],Table1[Month],Table1[[#This Row],[Month]])/160</f>
        <v>0.66249999999999998</v>
      </c>
    </row>
    <row r="5329" spans="1:23" x14ac:dyDescent="0.25">
      <c r="A5329">
        <v>5328</v>
      </c>
      <c r="B5329" t="s">
        <v>17325</v>
      </c>
      <c r="C5329" t="s">
        <v>17326</v>
      </c>
      <c r="D5329">
        <v>55</v>
      </c>
      <c r="E5329" t="s">
        <v>19</v>
      </c>
      <c r="F5329" t="s">
        <v>30</v>
      </c>
      <c r="G5329" s="1">
        <v>44344</v>
      </c>
      <c r="H5329" t="s">
        <v>59</v>
      </c>
      <c r="I5329" t="s">
        <v>141</v>
      </c>
      <c r="J5329" s="3" t="s">
        <v>17327</v>
      </c>
      <c r="K5329" t="s">
        <v>24</v>
      </c>
      <c r="M5329" t="s">
        <v>89</v>
      </c>
      <c r="N5329" t="s">
        <v>55</v>
      </c>
      <c r="O5329" s="2">
        <v>45078.428391203706</v>
      </c>
      <c r="R5329" t="str">
        <f t="shared" ca="1" si="83"/>
        <v>Ravi</v>
      </c>
      <c r="S5329" t="str">
        <f>IFERROR(TEXT(DATEVALUE(LEFT(Table1[[#This Row],[Date of Purchase]],10)), "MMMM"), TEXT(Table1[[#This Row],[Date of Purchase]], "MMMM"))</f>
        <v>May</v>
      </c>
      <c r="T5329" t="str">
        <f>IF(OR(
  AND(Table1[[#This Row],[Ticket Priority]]="Critical", Table1[[#This Row],[Ticket Status]]&lt;&gt;"Closed"),
  AND(Table1[[#This Row],[Ticket Priority]]="High", Table1[[#This Row],[Ticket Status]]="Open")
), "Yes", "No")</f>
        <v>No</v>
      </c>
      <c r="U5329" s="4" t="str">
        <f>IF(Table1[[#This Row],[Ticket Status]]="Closed","Yes","No")</f>
        <v>No</v>
      </c>
      <c r="V5329" s="4" t="str">
        <f>IF(Table1[[#This Row],[Ticket Status]]="Pending Customer Response","Yes","No")</f>
        <v>Yes</v>
      </c>
      <c r="W5329" s="5">
        <f ca="1">COUNTIFS(Table1[Agent_name],Table1[[#This Row],[Agent_name]],Table1[Month],Table1[[#This Row],[Month]])/160</f>
        <v>0.67500000000000004</v>
      </c>
    </row>
    <row r="5330" spans="1:23" x14ac:dyDescent="0.25">
      <c r="A5330">
        <v>5329</v>
      </c>
      <c r="B5330" t="s">
        <v>17328</v>
      </c>
      <c r="C5330" t="s">
        <v>17329</v>
      </c>
      <c r="D5330">
        <v>55</v>
      </c>
      <c r="E5330" t="s">
        <v>19</v>
      </c>
      <c r="F5330" t="s">
        <v>485</v>
      </c>
      <c r="G5330" s="1">
        <v>44160</v>
      </c>
      <c r="H5330" t="s">
        <v>21</v>
      </c>
      <c r="I5330" t="s">
        <v>93</v>
      </c>
      <c r="J5330" s="3" t="s">
        <v>17330</v>
      </c>
      <c r="K5330" t="s">
        <v>24</v>
      </c>
      <c r="M5330" t="s">
        <v>143</v>
      </c>
      <c r="N5330" t="s">
        <v>26</v>
      </c>
      <c r="O5330" s="2">
        <v>45078.572152777779</v>
      </c>
      <c r="R5330" t="str">
        <f t="shared" ca="1" si="83"/>
        <v>Aisha</v>
      </c>
      <c r="S5330" t="str">
        <f>IFERROR(TEXT(DATEVALUE(LEFT(Table1[[#This Row],[Date of Purchase]],10)), "MMMM"), TEXT(Table1[[#This Row],[Date of Purchase]], "MMMM"))</f>
        <v>November</v>
      </c>
      <c r="T5330" t="str">
        <f>IF(OR(
  AND(Table1[[#This Row],[Ticket Priority]]="Critical", Table1[[#This Row],[Ticket Status]]&lt;&gt;"Closed"),
  AND(Table1[[#This Row],[Ticket Priority]]="High", Table1[[#This Row],[Ticket Status]]="Open")
), "Yes", "No")</f>
        <v>No</v>
      </c>
      <c r="U5330" s="4" t="str">
        <f>IF(Table1[[#This Row],[Ticket Status]]="Closed","Yes","No")</f>
        <v>No</v>
      </c>
      <c r="V5330" s="4" t="str">
        <f>IF(Table1[[#This Row],[Ticket Status]]="Pending Customer Response","Yes","No")</f>
        <v>Yes</v>
      </c>
      <c r="W5330" s="5">
        <f ca="1">COUNTIFS(Table1[Agent_name],Table1[[#This Row],[Agent_name]],Table1[Month],Table1[[#This Row],[Month]])/160</f>
        <v>0.85624999999999996</v>
      </c>
    </row>
    <row r="5331" spans="1:23" x14ac:dyDescent="0.25">
      <c r="A5331">
        <v>5330</v>
      </c>
      <c r="B5331" t="s">
        <v>17331</v>
      </c>
      <c r="C5331" t="s">
        <v>17332</v>
      </c>
      <c r="D5331">
        <v>53</v>
      </c>
      <c r="E5331" t="s">
        <v>58</v>
      </c>
      <c r="F5331" t="s">
        <v>129</v>
      </c>
      <c r="G5331" s="1">
        <v>44398</v>
      </c>
      <c r="H5331" t="s">
        <v>67</v>
      </c>
      <c r="I5331" t="s">
        <v>177</v>
      </c>
      <c r="J5331" s="3" t="s">
        <v>17333</v>
      </c>
      <c r="K5331" t="s">
        <v>24</v>
      </c>
      <c r="M5331" t="s">
        <v>25</v>
      </c>
      <c r="N5331" t="s">
        <v>33</v>
      </c>
      <c r="O5331" s="2">
        <v>45078.161064814813</v>
      </c>
      <c r="R5331" t="str">
        <f t="shared" ca="1" si="83"/>
        <v>Arjun</v>
      </c>
      <c r="S5331" t="str">
        <f>IFERROR(TEXT(DATEVALUE(LEFT(Table1[[#This Row],[Date of Purchase]],10)), "MMMM"), TEXT(Table1[[#This Row],[Date of Purchase]], "MMMM"))</f>
        <v>July</v>
      </c>
      <c r="T5331" t="str">
        <f>IF(OR(
  AND(Table1[[#This Row],[Ticket Priority]]="Critical", Table1[[#This Row],[Ticket Status]]&lt;&gt;"Closed"),
  AND(Table1[[#This Row],[Ticket Priority]]="High", Table1[[#This Row],[Ticket Status]]="Open")
), "Yes", "No")</f>
        <v>Yes</v>
      </c>
      <c r="U5331" s="4" t="str">
        <f>IF(Table1[[#This Row],[Ticket Status]]="Closed","Yes","No")</f>
        <v>No</v>
      </c>
      <c r="V5331" s="4" t="str">
        <f>IF(Table1[[#This Row],[Ticket Status]]="Pending Customer Response","Yes","No")</f>
        <v>Yes</v>
      </c>
      <c r="W5331" s="5">
        <f ca="1">COUNTIFS(Table1[Agent_name],Table1[[#This Row],[Agent_name]],Table1[Month],Table1[[#This Row],[Month]])/160</f>
        <v>0.2</v>
      </c>
    </row>
    <row r="5332" spans="1:23" x14ac:dyDescent="0.25">
      <c r="A5332">
        <v>5331</v>
      </c>
      <c r="B5332" t="s">
        <v>17334</v>
      </c>
      <c r="C5332" t="s">
        <v>17335</v>
      </c>
      <c r="D5332">
        <v>63</v>
      </c>
      <c r="E5332" t="s">
        <v>29</v>
      </c>
      <c r="F5332" t="s">
        <v>161</v>
      </c>
      <c r="G5332" s="1">
        <v>43998</v>
      </c>
      <c r="H5332" t="s">
        <v>21</v>
      </c>
      <c r="I5332" t="s">
        <v>37</v>
      </c>
      <c r="J5332" s="3" t="s">
        <v>17336</v>
      </c>
      <c r="K5332" t="s">
        <v>24</v>
      </c>
      <c r="M5332" t="s">
        <v>25</v>
      </c>
      <c r="N5332" t="s">
        <v>33</v>
      </c>
      <c r="O5332" s="2">
        <v>45078.676354166666</v>
      </c>
      <c r="R5332" t="str">
        <f t="shared" ca="1" si="83"/>
        <v>Arjun</v>
      </c>
      <c r="S5332" t="str">
        <f>IFERROR(TEXT(DATEVALUE(LEFT(Table1[[#This Row],[Date of Purchase]],10)), "MMMM"), TEXT(Table1[[#This Row],[Date of Purchase]], "MMMM"))</f>
        <v>June</v>
      </c>
      <c r="T5332" t="str">
        <f>IF(OR(
  AND(Table1[[#This Row],[Ticket Priority]]="Critical", Table1[[#This Row],[Ticket Status]]&lt;&gt;"Closed"),
  AND(Table1[[#This Row],[Ticket Priority]]="High", Table1[[#This Row],[Ticket Status]]="Open")
), "Yes", "No")</f>
        <v>Yes</v>
      </c>
      <c r="U5332" s="4" t="str">
        <f>IF(Table1[[#This Row],[Ticket Status]]="Closed","Yes","No")</f>
        <v>No</v>
      </c>
      <c r="V5332" s="4" t="str">
        <f>IF(Table1[[#This Row],[Ticket Status]]="Pending Customer Response","Yes","No")</f>
        <v>Yes</v>
      </c>
      <c r="W5332" s="5">
        <f ca="1">COUNTIFS(Table1[Agent_name],Table1[[#This Row],[Agent_name]],Table1[Month],Table1[[#This Row],[Month]])/160</f>
        <v>0.28749999999999998</v>
      </c>
    </row>
    <row r="5333" spans="1:23" x14ac:dyDescent="0.25">
      <c r="A5333">
        <v>5332</v>
      </c>
      <c r="B5333" t="s">
        <v>17337</v>
      </c>
      <c r="C5333" t="s">
        <v>17338</v>
      </c>
      <c r="D5333">
        <v>21</v>
      </c>
      <c r="E5333" t="s">
        <v>58</v>
      </c>
      <c r="F5333" t="s">
        <v>699</v>
      </c>
      <c r="G5333" s="1">
        <v>44464</v>
      </c>
      <c r="H5333" t="s">
        <v>21</v>
      </c>
      <c r="I5333" t="s">
        <v>72</v>
      </c>
      <c r="J5333" s="3" t="s">
        <v>17339</v>
      </c>
      <c r="K5333" t="s">
        <v>62</v>
      </c>
      <c r="M5333" t="s">
        <v>41</v>
      </c>
      <c r="N5333" t="s">
        <v>83</v>
      </c>
      <c r="R5333" t="str">
        <f t="shared" ca="1" si="83"/>
        <v>Rahul</v>
      </c>
      <c r="S5333" t="str">
        <f>IFERROR(TEXT(DATEVALUE(LEFT(Table1[[#This Row],[Date of Purchase]],10)), "MMMM"), TEXT(Table1[[#This Row],[Date of Purchase]], "MMMM"))</f>
        <v>September</v>
      </c>
      <c r="T5333" t="str">
        <f>IF(OR(
  AND(Table1[[#This Row],[Ticket Priority]]="Critical", Table1[[#This Row],[Ticket Status]]&lt;&gt;"Closed"),
  AND(Table1[[#This Row],[Ticket Priority]]="High", Table1[[#This Row],[Ticket Status]]="Open")
), "Yes", "No")</f>
        <v>No</v>
      </c>
      <c r="U5333" s="4" t="str">
        <f>IF(Table1[[#This Row],[Ticket Status]]="Closed","Yes","No")</f>
        <v>No</v>
      </c>
      <c r="V5333" s="4" t="str">
        <f>IF(Table1[[#This Row],[Ticket Status]]="Pending Customer Response","Yes","No")</f>
        <v>No</v>
      </c>
      <c r="W5333" s="5">
        <f ca="1">COUNTIFS(Table1[Agent_name],Table1[[#This Row],[Agent_name]],Table1[Month],Table1[[#This Row],[Month]])/160</f>
        <v>0.25</v>
      </c>
    </row>
    <row r="5334" spans="1:23" x14ac:dyDescent="0.25">
      <c r="A5334">
        <v>5333</v>
      </c>
      <c r="B5334" t="s">
        <v>17340</v>
      </c>
      <c r="C5334" t="s">
        <v>17341</v>
      </c>
      <c r="D5334">
        <v>53</v>
      </c>
      <c r="E5334" t="s">
        <v>29</v>
      </c>
      <c r="F5334" t="s">
        <v>117</v>
      </c>
      <c r="G5334" s="1">
        <v>44365</v>
      </c>
      <c r="H5334" t="s">
        <v>59</v>
      </c>
      <c r="I5334" t="s">
        <v>31</v>
      </c>
      <c r="J5334" s="3" t="s">
        <v>17342</v>
      </c>
      <c r="K5334" t="s">
        <v>62</v>
      </c>
      <c r="M5334" t="s">
        <v>89</v>
      </c>
      <c r="N5334" t="s">
        <v>26</v>
      </c>
      <c r="R5334" t="str">
        <f t="shared" ca="1" si="83"/>
        <v>Divya</v>
      </c>
      <c r="S5334" t="str">
        <f>IFERROR(TEXT(DATEVALUE(LEFT(Table1[[#This Row],[Date of Purchase]],10)), "MMMM"), TEXT(Table1[[#This Row],[Date of Purchase]], "MMMM"))</f>
        <v>June</v>
      </c>
      <c r="T5334" t="str">
        <f>IF(OR(
  AND(Table1[[#This Row],[Ticket Priority]]="Critical", Table1[[#This Row],[Ticket Status]]&lt;&gt;"Closed"),
  AND(Table1[[#This Row],[Ticket Priority]]="High", Table1[[#This Row],[Ticket Status]]="Open")
), "Yes", "No")</f>
        <v>Yes</v>
      </c>
      <c r="U5334" s="4" t="str">
        <f>IF(Table1[[#This Row],[Ticket Status]]="Closed","Yes","No")</f>
        <v>No</v>
      </c>
      <c r="V5334" s="4" t="str">
        <f>IF(Table1[[#This Row],[Ticket Status]]="Pending Customer Response","Yes","No")</f>
        <v>No</v>
      </c>
      <c r="W5334" s="5">
        <f ca="1">COUNTIFS(Table1[Agent_name],Table1[[#This Row],[Agent_name]],Table1[Month],Table1[[#This Row],[Month]])/160</f>
        <v>0.22500000000000001</v>
      </c>
    </row>
    <row r="5335" spans="1:23" x14ac:dyDescent="0.25">
      <c r="A5335">
        <v>5334</v>
      </c>
      <c r="B5335" t="s">
        <v>17343</v>
      </c>
      <c r="C5335" t="s">
        <v>17344</v>
      </c>
      <c r="D5335">
        <v>24</v>
      </c>
      <c r="E5335" t="s">
        <v>19</v>
      </c>
      <c r="F5335" t="s">
        <v>286</v>
      </c>
      <c r="G5335" s="1">
        <v>43909</v>
      </c>
      <c r="H5335" t="s">
        <v>59</v>
      </c>
      <c r="I5335" t="s">
        <v>93</v>
      </c>
      <c r="J5335" s="3" t="s">
        <v>17345</v>
      </c>
      <c r="K5335" t="s">
        <v>62</v>
      </c>
      <c r="M5335" t="s">
        <v>89</v>
      </c>
      <c r="N5335" t="s">
        <v>26</v>
      </c>
      <c r="R5335" t="str">
        <f t="shared" ca="1" si="83"/>
        <v>Sara</v>
      </c>
      <c r="S5335" t="str">
        <f>IFERROR(TEXT(DATEVALUE(LEFT(Table1[[#This Row],[Date of Purchase]],10)), "MMMM"), TEXT(Table1[[#This Row],[Date of Purchase]], "MMMM"))</f>
        <v>March</v>
      </c>
      <c r="T5335" t="str">
        <f>IF(OR(
  AND(Table1[[#This Row],[Ticket Priority]]="Critical", Table1[[#This Row],[Ticket Status]]&lt;&gt;"Closed"),
  AND(Table1[[#This Row],[Ticket Priority]]="High", Table1[[#This Row],[Ticket Status]]="Open")
), "Yes", "No")</f>
        <v>Yes</v>
      </c>
      <c r="U5335" s="4" t="str">
        <f>IF(Table1[[#This Row],[Ticket Status]]="Closed","Yes","No")</f>
        <v>No</v>
      </c>
      <c r="V5335" s="4" t="str">
        <f>IF(Table1[[#This Row],[Ticket Status]]="Pending Customer Response","Yes","No")</f>
        <v>No</v>
      </c>
      <c r="W5335" s="5">
        <f ca="1">COUNTIFS(Table1[Agent_name],Table1[[#This Row],[Agent_name]],Table1[Month],Table1[[#This Row],[Month]])/160</f>
        <v>0.55625000000000002</v>
      </c>
    </row>
    <row r="5336" spans="1:23" x14ac:dyDescent="0.25">
      <c r="A5336">
        <v>5335</v>
      </c>
      <c r="B5336" t="s">
        <v>17346</v>
      </c>
      <c r="C5336" t="s">
        <v>17347</v>
      </c>
      <c r="D5336">
        <v>19</v>
      </c>
      <c r="E5336" t="s">
        <v>29</v>
      </c>
      <c r="F5336" t="s">
        <v>81</v>
      </c>
      <c r="G5336" s="1">
        <v>44247</v>
      </c>
      <c r="H5336" t="s">
        <v>45</v>
      </c>
      <c r="I5336" t="s">
        <v>31</v>
      </c>
      <c r="J5336" s="3" t="s">
        <v>17348</v>
      </c>
      <c r="K5336" t="s">
        <v>62</v>
      </c>
      <c r="M5336" t="s">
        <v>89</v>
      </c>
      <c r="N5336" t="s">
        <v>33</v>
      </c>
      <c r="R5336" t="str">
        <f t="shared" ca="1" si="83"/>
        <v>Ravi</v>
      </c>
      <c r="S5336" t="str">
        <f>IFERROR(TEXT(DATEVALUE(LEFT(Table1[[#This Row],[Date of Purchase]],10)), "MMMM"), TEXT(Table1[[#This Row],[Date of Purchase]], "MMMM"))</f>
        <v>February</v>
      </c>
      <c r="T5336" t="str">
        <f>IF(OR(
  AND(Table1[[#This Row],[Ticket Priority]]="Critical", Table1[[#This Row],[Ticket Status]]&lt;&gt;"Closed"),
  AND(Table1[[#This Row],[Ticket Priority]]="High", Table1[[#This Row],[Ticket Status]]="Open")
), "Yes", "No")</f>
        <v>Yes</v>
      </c>
      <c r="U5336" s="4" t="str">
        <f>IF(Table1[[#This Row],[Ticket Status]]="Closed","Yes","No")</f>
        <v>No</v>
      </c>
      <c r="V5336" s="4" t="str">
        <f>IF(Table1[[#This Row],[Ticket Status]]="Pending Customer Response","Yes","No")</f>
        <v>No</v>
      </c>
      <c r="W5336" s="5">
        <f ca="1">COUNTIFS(Table1[Agent_name],Table1[[#This Row],[Agent_name]],Table1[Month],Table1[[#This Row],[Month]])/160</f>
        <v>0.61250000000000004</v>
      </c>
    </row>
    <row r="5337" spans="1:23" x14ac:dyDescent="0.25">
      <c r="A5337">
        <v>5336</v>
      </c>
      <c r="B5337" t="s">
        <v>17349</v>
      </c>
      <c r="C5337" t="s">
        <v>17350</v>
      </c>
      <c r="D5337">
        <v>22</v>
      </c>
      <c r="E5337" t="s">
        <v>58</v>
      </c>
      <c r="F5337" t="s">
        <v>117</v>
      </c>
      <c r="G5337" s="1">
        <v>44340</v>
      </c>
      <c r="H5337" t="s">
        <v>21</v>
      </c>
      <c r="I5337" t="s">
        <v>31</v>
      </c>
      <c r="J5337" s="3" t="s">
        <v>17351</v>
      </c>
      <c r="K5337" t="s">
        <v>24</v>
      </c>
      <c r="M5337" t="s">
        <v>89</v>
      </c>
      <c r="N5337" t="s">
        <v>33</v>
      </c>
      <c r="O5337" s="2">
        <v>45078.634050925924</v>
      </c>
      <c r="R5337" t="str">
        <f t="shared" ca="1" si="83"/>
        <v>Sara</v>
      </c>
      <c r="S5337" t="str">
        <f>IFERROR(TEXT(DATEVALUE(LEFT(Table1[[#This Row],[Date of Purchase]],10)), "MMMM"), TEXT(Table1[[#This Row],[Date of Purchase]], "MMMM"))</f>
        <v>May</v>
      </c>
      <c r="T5337" t="str">
        <f>IF(OR(
  AND(Table1[[#This Row],[Ticket Priority]]="Critical", Table1[[#This Row],[Ticket Status]]&lt;&gt;"Closed"),
  AND(Table1[[#This Row],[Ticket Priority]]="High", Table1[[#This Row],[Ticket Status]]="Open")
), "Yes", "No")</f>
        <v>No</v>
      </c>
      <c r="U5337" s="4" t="str">
        <f>IF(Table1[[#This Row],[Ticket Status]]="Closed","Yes","No")</f>
        <v>No</v>
      </c>
      <c r="V5337" s="4" t="str">
        <f>IF(Table1[[#This Row],[Ticket Status]]="Pending Customer Response","Yes","No")</f>
        <v>Yes</v>
      </c>
      <c r="W5337" s="5">
        <f ca="1">COUNTIFS(Table1[Agent_name],Table1[[#This Row],[Agent_name]],Table1[Month],Table1[[#This Row],[Month]])/160</f>
        <v>0.64375000000000004</v>
      </c>
    </row>
    <row r="5338" spans="1:23" x14ac:dyDescent="0.25">
      <c r="A5338">
        <v>5337</v>
      </c>
      <c r="B5338" t="s">
        <v>17352</v>
      </c>
      <c r="C5338" t="s">
        <v>17353</v>
      </c>
      <c r="D5338">
        <v>52</v>
      </c>
      <c r="E5338" t="s">
        <v>19</v>
      </c>
      <c r="F5338" t="s">
        <v>699</v>
      </c>
      <c r="G5338" s="1">
        <v>44472</v>
      </c>
      <c r="H5338" t="s">
        <v>21</v>
      </c>
      <c r="I5338" t="s">
        <v>46</v>
      </c>
      <c r="J5338" s="3" t="s">
        <v>17354</v>
      </c>
      <c r="K5338" t="s">
        <v>24</v>
      </c>
      <c r="M5338" t="s">
        <v>25</v>
      </c>
      <c r="N5338" t="s">
        <v>55</v>
      </c>
      <c r="O5338" s="2">
        <v>45078.329907407409</v>
      </c>
      <c r="R5338" t="str">
        <f t="shared" ca="1" si="83"/>
        <v>Ravi</v>
      </c>
      <c r="S5338" t="str">
        <f>IFERROR(TEXT(DATEVALUE(LEFT(Table1[[#This Row],[Date of Purchase]],10)), "MMMM"), TEXT(Table1[[#This Row],[Date of Purchase]], "MMMM"))</f>
        <v>October</v>
      </c>
      <c r="T5338" t="str">
        <f>IF(OR(
  AND(Table1[[#This Row],[Ticket Priority]]="Critical", Table1[[#This Row],[Ticket Status]]&lt;&gt;"Closed"),
  AND(Table1[[#This Row],[Ticket Priority]]="High", Table1[[#This Row],[Ticket Status]]="Open")
), "Yes", "No")</f>
        <v>Yes</v>
      </c>
      <c r="U5338" s="4" t="str">
        <f>IF(Table1[[#This Row],[Ticket Status]]="Closed","Yes","No")</f>
        <v>No</v>
      </c>
      <c r="V5338" s="4" t="str">
        <f>IF(Table1[[#This Row],[Ticket Status]]="Pending Customer Response","Yes","No")</f>
        <v>Yes</v>
      </c>
      <c r="W5338" s="5">
        <f ca="1">COUNTIFS(Table1[Agent_name],Table1[[#This Row],[Agent_name]],Table1[Month],Table1[[#This Row],[Month]])/160</f>
        <v>0.58125000000000004</v>
      </c>
    </row>
    <row r="5339" spans="1:23" x14ac:dyDescent="0.25">
      <c r="A5339">
        <v>5338</v>
      </c>
      <c r="B5339" t="s">
        <v>17355</v>
      </c>
      <c r="C5339" t="s">
        <v>17356</v>
      </c>
      <c r="D5339">
        <v>67</v>
      </c>
      <c r="E5339" t="s">
        <v>19</v>
      </c>
      <c r="F5339" t="s">
        <v>129</v>
      </c>
      <c r="G5339" s="1">
        <v>44447</v>
      </c>
      <c r="H5339" t="s">
        <v>45</v>
      </c>
      <c r="I5339" t="s">
        <v>99</v>
      </c>
      <c r="J5339" s="3" t="s">
        <v>17357</v>
      </c>
      <c r="K5339" t="s">
        <v>62</v>
      </c>
      <c r="M5339" t="s">
        <v>143</v>
      </c>
      <c r="N5339" t="s">
        <v>33</v>
      </c>
      <c r="R5339" t="str">
        <f t="shared" ca="1" si="83"/>
        <v>Meera</v>
      </c>
      <c r="S5339" t="str">
        <f>IFERROR(TEXT(DATEVALUE(LEFT(Table1[[#This Row],[Date of Purchase]],10)), "MMMM"), TEXT(Table1[[#This Row],[Date of Purchase]], "MMMM"))</f>
        <v>September</v>
      </c>
      <c r="T5339" t="str">
        <f>IF(OR(
  AND(Table1[[#This Row],[Ticket Priority]]="Critical", Table1[[#This Row],[Ticket Status]]&lt;&gt;"Closed"),
  AND(Table1[[#This Row],[Ticket Priority]]="High", Table1[[#This Row],[Ticket Status]]="Open")
), "Yes", "No")</f>
        <v>No</v>
      </c>
      <c r="U5339" s="4" t="str">
        <f>IF(Table1[[#This Row],[Ticket Status]]="Closed","Yes","No")</f>
        <v>No</v>
      </c>
      <c r="V5339" s="4" t="str">
        <f>IF(Table1[[#This Row],[Ticket Status]]="Pending Customer Response","Yes","No")</f>
        <v>No</v>
      </c>
      <c r="W5339" s="5">
        <f ca="1">COUNTIFS(Table1[Agent_name],Table1[[#This Row],[Agent_name]],Table1[Month],Table1[[#This Row],[Month]])/160</f>
        <v>0.16875000000000001</v>
      </c>
    </row>
    <row r="5340" spans="1:23" x14ac:dyDescent="0.25">
      <c r="A5340">
        <v>5339</v>
      </c>
      <c r="B5340" t="s">
        <v>17358</v>
      </c>
      <c r="C5340" t="s">
        <v>17359</v>
      </c>
      <c r="D5340">
        <v>67</v>
      </c>
      <c r="E5340" t="s">
        <v>58</v>
      </c>
      <c r="F5340" t="s">
        <v>134</v>
      </c>
      <c r="G5340" s="1">
        <v>44509</v>
      </c>
      <c r="H5340" t="s">
        <v>21</v>
      </c>
      <c r="I5340" t="s">
        <v>141</v>
      </c>
      <c r="J5340" s="3" t="s">
        <v>17360</v>
      </c>
      <c r="K5340" t="s">
        <v>24</v>
      </c>
      <c r="M5340" t="s">
        <v>41</v>
      </c>
      <c r="N5340" t="s">
        <v>83</v>
      </c>
      <c r="O5340" s="2">
        <v>45078.540358796294</v>
      </c>
      <c r="R5340" t="str">
        <f t="shared" ca="1" si="83"/>
        <v>Aisha</v>
      </c>
      <c r="S5340" t="str">
        <f>IFERROR(TEXT(DATEVALUE(LEFT(Table1[[#This Row],[Date of Purchase]],10)), "MMMM"), TEXT(Table1[[#This Row],[Date of Purchase]], "MMMM"))</f>
        <v>November</v>
      </c>
      <c r="T5340" t="str">
        <f>IF(OR(
  AND(Table1[[#This Row],[Ticket Priority]]="Critical", Table1[[#This Row],[Ticket Status]]&lt;&gt;"Closed"),
  AND(Table1[[#This Row],[Ticket Priority]]="High", Table1[[#This Row],[Ticket Status]]="Open")
), "Yes", "No")</f>
        <v>No</v>
      </c>
      <c r="U5340" s="4" t="str">
        <f>IF(Table1[[#This Row],[Ticket Status]]="Closed","Yes","No")</f>
        <v>No</v>
      </c>
      <c r="V5340" s="4" t="str">
        <f>IF(Table1[[#This Row],[Ticket Status]]="Pending Customer Response","Yes","No")</f>
        <v>Yes</v>
      </c>
      <c r="W5340" s="5">
        <f ca="1">COUNTIFS(Table1[Agent_name],Table1[[#This Row],[Agent_name]],Table1[Month],Table1[[#This Row],[Month]])/160</f>
        <v>0.85624999999999996</v>
      </c>
    </row>
    <row r="5341" spans="1:23" x14ac:dyDescent="0.25">
      <c r="A5341">
        <v>5340</v>
      </c>
      <c r="B5341" t="s">
        <v>17361</v>
      </c>
      <c r="C5341" t="s">
        <v>17362</v>
      </c>
      <c r="D5341">
        <v>39</v>
      </c>
      <c r="E5341" t="s">
        <v>19</v>
      </c>
      <c r="F5341" t="s">
        <v>317</v>
      </c>
      <c r="G5341" s="1">
        <v>44135</v>
      </c>
      <c r="H5341" t="s">
        <v>59</v>
      </c>
      <c r="I5341" t="s">
        <v>67</v>
      </c>
      <c r="J5341" s="3" t="s">
        <v>17363</v>
      </c>
      <c r="K5341" t="s">
        <v>24</v>
      </c>
      <c r="M5341" t="s">
        <v>41</v>
      </c>
      <c r="N5341" t="s">
        <v>83</v>
      </c>
      <c r="O5341" s="2">
        <v>45078.747314814813</v>
      </c>
      <c r="R5341" t="str">
        <f t="shared" ca="1" si="83"/>
        <v>Priya</v>
      </c>
      <c r="S5341" t="str">
        <f>IFERROR(TEXT(DATEVALUE(LEFT(Table1[[#This Row],[Date of Purchase]],10)), "MMMM"), TEXT(Table1[[#This Row],[Date of Purchase]], "MMMM"))</f>
        <v>October</v>
      </c>
      <c r="T5341" t="str">
        <f>IF(OR(
  AND(Table1[[#This Row],[Ticket Priority]]="Critical", Table1[[#This Row],[Ticket Status]]&lt;&gt;"Closed"),
  AND(Table1[[#This Row],[Ticket Priority]]="High", Table1[[#This Row],[Ticket Status]]="Open")
), "Yes", "No")</f>
        <v>No</v>
      </c>
      <c r="U5341" s="4" t="str">
        <f>IF(Table1[[#This Row],[Ticket Status]]="Closed","Yes","No")</f>
        <v>No</v>
      </c>
      <c r="V5341" s="4" t="str">
        <f>IF(Table1[[#This Row],[Ticket Status]]="Pending Customer Response","Yes","No")</f>
        <v>Yes</v>
      </c>
      <c r="W5341" s="5">
        <f ca="1">COUNTIFS(Table1[Agent_name],Table1[[#This Row],[Agent_name]],Table1[Month],Table1[[#This Row],[Month]])/160</f>
        <v>0.58125000000000004</v>
      </c>
    </row>
    <row r="5342" spans="1:23" x14ac:dyDescent="0.25">
      <c r="A5342">
        <v>5341</v>
      </c>
      <c r="B5342" t="s">
        <v>6531</v>
      </c>
      <c r="C5342" t="s">
        <v>17364</v>
      </c>
      <c r="D5342">
        <v>58</v>
      </c>
      <c r="E5342" t="s">
        <v>29</v>
      </c>
      <c r="F5342" t="s">
        <v>431</v>
      </c>
      <c r="G5342" s="1">
        <v>44493</v>
      </c>
      <c r="H5342" t="s">
        <v>66</v>
      </c>
      <c r="I5342" t="s">
        <v>67</v>
      </c>
      <c r="J5342" s="3" t="s">
        <v>17365</v>
      </c>
      <c r="K5342" t="s">
        <v>24</v>
      </c>
      <c r="M5342" t="s">
        <v>41</v>
      </c>
      <c r="N5342" t="s">
        <v>55</v>
      </c>
      <c r="O5342" s="2">
        <v>45078.328587962962</v>
      </c>
      <c r="R5342" t="str">
        <f t="shared" ca="1" si="83"/>
        <v>Priya</v>
      </c>
      <c r="S5342" t="str">
        <f>IFERROR(TEXT(DATEVALUE(LEFT(Table1[[#This Row],[Date of Purchase]],10)), "MMMM"), TEXT(Table1[[#This Row],[Date of Purchase]], "MMMM"))</f>
        <v>October</v>
      </c>
      <c r="T5342" t="str">
        <f>IF(OR(
  AND(Table1[[#This Row],[Ticket Priority]]="Critical", Table1[[#This Row],[Ticket Status]]&lt;&gt;"Closed"),
  AND(Table1[[#This Row],[Ticket Priority]]="High", Table1[[#This Row],[Ticket Status]]="Open")
), "Yes", "No")</f>
        <v>No</v>
      </c>
      <c r="U5342" s="4" t="str">
        <f>IF(Table1[[#This Row],[Ticket Status]]="Closed","Yes","No")</f>
        <v>No</v>
      </c>
      <c r="V5342" s="4" t="str">
        <f>IF(Table1[[#This Row],[Ticket Status]]="Pending Customer Response","Yes","No")</f>
        <v>Yes</v>
      </c>
      <c r="W5342" s="5">
        <f ca="1">COUNTIFS(Table1[Agent_name],Table1[[#This Row],[Agent_name]],Table1[Month],Table1[[#This Row],[Month]])/160</f>
        <v>0.58125000000000004</v>
      </c>
    </row>
    <row r="5343" spans="1:23" x14ac:dyDescent="0.25">
      <c r="A5343">
        <v>5342</v>
      </c>
      <c r="B5343" t="s">
        <v>17366</v>
      </c>
      <c r="C5343" t="s">
        <v>17367</v>
      </c>
      <c r="D5343">
        <v>48</v>
      </c>
      <c r="E5343" t="s">
        <v>58</v>
      </c>
      <c r="F5343" t="s">
        <v>286</v>
      </c>
      <c r="G5343" s="1">
        <v>44102</v>
      </c>
      <c r="H5343" t="s">
        <v>45</v>
      </c>
      <c r="I5343" t="s">
        <v>31</v>
      </c>
      <c r="J5343" s="3" t="s">
        <v>17368</v>
      </c>
      <c r="K5343" t="s">
        <v>39</v>
      </c>
      <c r="L5343" t="s">
        <v>17369</v>
      </c>
      <c r="M5343" t="s">
        <v>143</v>
      </c>
      <c r="N5343" t="s">
        <v>33</v>
      </c>
      <c r="O5343" s="2">
        <v>45078.872361111113</v>
      </c>
      <c r="P5343" s="2">
        <v>45078.584166666667</v>
      </c>
      <c r="Q5343">
        <v>4</v>
      </c>
      <c r="R5343" t="str">
        <f t="shared" ca="1" si="83"/>
        <v>Priya</v>
      </c>
      <c r="S5343" t="str">
        <f>IFERROR(TEXT(DATEVALUE(LEFT(Table1[[#This Row],[Date of Purchase]],10)), "MMMM"), TEXT(Table1[[#This Row],[Date of Purchase]], "MMMM"))</f>
        <v>September</v>
      </c>
      <c r="T5343" t="str">
        <f>IF(OR(
  AND(Table1[[#This Row],[Ticket Priority]]="Critical", Table1[[#This Row],[Ticket Status]]&lt;&gt;"Closed"),
  AND(Table1[[#This Row],[Ticket Priority]]="High", Table1[[#This Row],[Ticket Status]]="Open")
), "Yes", "No")</f>
        <v>No</v>
      </c>
      <c r="U5343" s="4" t="str">
        <f>IF(Table1[[#This Row],[Ticket Status]]="Closed","Yes","No")</f>
        <v>Yes</v>
      </c>
      <c r="V5343" s="4" t="str">
        <f>IF(Table1[[#This Row],[Ticket Status]]="Pending Customer Response","Yes","No")</f>
        <v>No</v>
      </c>
      <c r="W5343" s="5">
        <f ca="1">COUNTIFS(Table1[Agent_name],Table1[[#This Row],[Agent_name]],Table1[Month],Table1[[#This Row],[Month]])/160</f>
        <v>0.53125</v>
      </c>
    </row>
    <row r="5344" spans="1:23" x14ac:dyDescent="0.25">
      <c r="A5344">
        <v>5343</v>
      </c>
      <c r="B5344" t="s">
        <v>17370</v>
      </c>
      <c r="C5344" t="s">
        <v>17371</v>
      </c>
      <c r="D5344">
        <v>32</v>
      </c>
      <c r="E5344" t="s">
        <v>19</v>
      </c>
      <c r="F5344" t="s">
        <v>103</v>
      </c>
      <c r="G5344" s="1">
        <v>43980</v>
      </c>
      <c r="H5344" t="s">
        <v>21</v>
      </c>
      <c r="I5344" t="s">
        <v>52</v>
      </c>
      <c r="J5344" s="3" t="s">
        <v>17372</v>
      </c>
      <c r="K5344" t="s">
        <v>24</v>
      </c>
      <c r="M5344" t="s">
        <v>25</v>
      </c>
      <c r="N5344" t="s">
        <v>83</v>
      </c>
      <c r="O5344" s="2">
        <v>45077.997384259259</v>
      </c>
      <c r="R5344" t="str">
        <f t="shared" ca="1" si="83"/>
        <v>Neha</v>
      </c>
      <c r="S5344" t="str">
        <f>IFERROR(TEXT(DATEVALUE(LEFT(Table1[[#This Row],[Date of Purchase]],10)), "MMMM"), TEXT(Table1[[#This Row],[Date of Purchase]], "MMMM"))</f>
        <v>May</v>
      </c>
      <c r="T5344" t="str">
        <f>IF(OR(
  AND(Table1[[#This Row],[Ticket Priority]]="Critical", Table1[[#This Row],[Ticket Status]]&lt;&gt;"Closed"),
  AND(Table1[[#This Row],[Ticket Priority]]="High", Table1[[#This Row],[Ticket Status]]="Open")
), "Yes", "No")</f>
        <v>Yes</v>
      </c>
      <c r="U5344" s="4" t="str">
        <f>IF(Table1[[#This Row],[Ticket Status]]="Closed","Yes","No")</f>
        <v>No</v>
      </c>
      <c r="V5344" s="4" t="str">
        <f>IF(Table1[[#This Row],[Ticket Status]]="Pending Customer Response","Yes","No")</f>
        <v>Yes</v>
      </c>
      <c r="W5344" s="5">
        <f ca="1">COUNTIFS(Table1[Agent_name],Table1[[#This Row],[Agent_name]],Table1[Month],Table1[[#This Row],[Month]])/160</f>
        <v>0.20624999999999999</v>
      </c>
    </row>
    <row r="5345" spans="1:23" x14ac:dyDescent="0.25">
      <c r="A5345">
        <v>5344</v>
      </c>
      <c r="B5345" t="s">
        <v>17373</v>
      </c>
      <c r="C5345" t="s">
        <v>17374</v>
      </c>
      <c r="D5345">
        <v>62</v>
      </c>
      <c r="E5345" t="s">
        <v>19</v>
      </c>
      <c r="F5345" t="s">
        <v>71</v>
      </c>
      <c r="G5345" s="1">
        <v>44011</v>
      </c>
      <c r="H5345" t="s">
        <v>66</v>
      </c>
      <c r="I5345" t="s">
        <v>77</v>
      </c>
      <c r="J5345" s="3" t="s">
        <v>17375</v>
      </c>
      <c r="K5345" t="s">
        <v>39</v>
      </c>
      <c r="L5345" t="s">
        <v>17376</v>
      </c>
      <c r="M5345" t="s">
        <v>143</v>
      </c>
      <c r="N5345" t="s">
        <v>26</v>
      </c>
      <c r="O5345" s="2">
        <v>45078.039756944447</v>
      </c>
      <c r="P5345" s="2">
        <v>45078.1015625</v>
      </c>
      <c r="Q5345">
        <v>5</v>
      </c>
      <c r="R5345" t="str">
        <f t="shared" ca="1" si="83"/>
        <v>Aisha</v>
      </c>
      <c r="S5345" t="str">
        <f>IFERROR(TEXT(DATEVALUE(LEFT(Table1[[#This Row],[Date of Purchase]],10)), "MMMM"), TEXT(Table1[[#This Row],[Date of Purchase]], "MMMM"))</f>
        <v>June</v>
      </c>
      <c r="T5345" t="str">
        <f>IF(OR(
  AND(Table1[[#This Row],[Ticket Priority]]="Critical", Table1[[#This Row],[Ticket Status]]&lt;&gt;"Closed"),
  AND(Table1[[#This Row],[Ticket Priority]]="High", Table1[[#This Row],[Ticket Status]]="Open")
), "Yes", "No")</f>
        <v>No</v>
      </c>
      <c r="U5345" s="4" t="str">
        <f>IF(Table1[[#This Row],[Ticket Status]]="Closed","Yes","No")</f>
        <v>Yes</v>
      </c>
      <c r="V5345" s="4" t="str">
        <f>IF(Table1[[#This Row],[Ticket Status]]="Pending Customer Response","Yes","No")</f>
        <v>No</v>
      </c>
      <c r="W5345" s="5">
        <f ca="1">COUNTIFS(Table1[Agent_name],Table1[[#This Row],[Agent_name]],Table1[Month],Table1[[#This Row],[Month]])/160</f>
        <v>0.89375000000000004</v>
      </c>
    </row>
    <row r="5346" spans="1:23" x14ac:dyDescent="0.25">
      <c r="A5346">
        <v>5345</v>
      </c>
      <c r="B5346" t="s">
        <v>17377</v>
      </c>
      <c r="C5346" t="s">
        <v>17378</v>
      </c>
      <c r="D5346">
        <v>35</v>
      </c>
      <c r="E5346" t="s">
        <v>19</v>
      </c>
      <c r="F5346" t="s">
        <v>81</v>
      </c>
      <c r="G5346" s="1">
        <v>44515</v>
      </c>
      <c r="H5346" t="s">
        <v>67</v>
      </c>
      <c r="I5346" t="s">
        <v>99</v>
      </c>
      <c r="J5346" s="3" t="s">
        <v>17379</v>
      </c>
      <c r="K5346" t="s">
        <v>24</v>
      </c>
      <c r="M5346" t="s">
        <v>89</v>
      </c>
      <c r="N5346" t="s">
        <v>83</v>
      </c>
      <c r="O5346" s="2">
        <v>45078.561307870368</v>
      </c>
      <c r="R5346" t="str">
        <f t="shared" ca="1" si="83"/>
        <v>Aisha</v>
      </c>
      <c r="S5346" t="str">
        <f>IFERROR(TEXT(DATEVALUE(LEFT(Table1[[#This Row],[Date of Purchase]],10)), "MMMM"), TEXT(Table1[[#This Row],[Date of Purchase]], "MMMM"))</f>
        <v>November</v>
      </c>
      <c r="T5346" t="str">
        <f>IF(OR(
  AND(Table1[[#This Row],[Ticket Priority]]="Critical", Table1[[#This Row],[Ticket Status]]&lt;&gt;"Closed"),
  AND(Table1[[#This Row],[Ticket Priority]]="High", Table1[[#This Row],[Ticket Status]]="Open")
), "Yes", "No")</f>
        <v>No</v>
      </c>
      <c r="U5346" s="4" t="str">
        <f>IF(Table1[[#This Row],[Ticket Status]]="Closed","Yes","No")</f>
        <v>No</v>
      </c>
      <c r="V5346" s="4" t="str">
        <f>IF(Table1[[#This Row],[Ticket Status]]="Pending Customer Response","Yes","No")</f>
        <v>Yes</v>
      </c>
      <c r="W5346" s="5">
        <f ca="1">COUNTIFS(Table1[Agent_name],Table1[[#This Row],[Agent_name]],Table1[Month],Table1[[#This Row],[Month]])/160</f>
        <v>0.85624999999999996</v>
      </c>
    </row>
    <row r="5347" spans="1:23" x14ac:dyDescent="0.25">
      <c r="A5347">
        <v>5346</v>
      </c>
      <c r="B5347" t="s">
        <v>17380</v>
      </c>
      <c r="C5347" t="s">
        <v>17381</v>
      </c>
      <c r="D5347">
        <v>27</v>
      </c>
      <c r="E5347" t="s">
        <v>58</v>
      </c>
      <c r="F5347" t="s">
        <v>242</v>
      </c>
      <c r="G5347" s="1">
        <v>44147</v>
      </c>
      <c r="H5347" t="s">
        <v>67</v>
      </c>
      <c r="I5347" t="s">
        <v>46</v>
      </c>
      <c r="J5347" s="3" t="s">
        <v>17382</v>
      </c>
      <c r="K5347" t="s">
        <v>62</v>
      </c>
      <c r="M5347" t="s">
        <v>41</v>
      </c>
      <c r="N5347" t="s">
        <v>26</v>
      </c>
      <c r="R5347" t="str">
        <f t="shared" ca="1" si="83"/>
        <v>Sara</v>
      </c>
      <c r="S5347" t="str">
        <f>IFERROR(TEXT(DATEVALUE(LEFT(Table1[[#This Row],[Date of Purchase]],10)), "MMMM"), TEXT(Table1[[#This Row],[Date of Purchase]], "MMMM"))</f>
        <v>November</v>
      </c>
      <c r="T5347" t="str">
        <f>IF(OR(
  AND(Table1[[#This Row],[Ticket Priority]]="Critical", Table1[[#This Row],[Ticket Status]]&lt;&gt;"Closed"),
  AND(Table1[[#This Row],[Ticket Priority]]="High", Table1[[#This Row],[Ticket Status]]="Open")
), "Yes", "No")</f>
        <v>No</v>
      </c>
      <c r="U5347" s="4" t="str">
        <f>IF(Table1[[#This Row],[Ticket Status]]="Closed","Yes","No")</f>
        <v>No</v>
      </c>
      <c r="V5347" s="4" t="str">
        <f>IF(Table1[[#This Row],[Ticket Status]]="Pending Customer Response","Yes","No")</f>
        <v>No</v>
      </c>
      <c r="W5347" s="5">
        <f ca="1">COUNTIFS(Table1[Agent_name],Table1[[#This Row],[Agent_name]],Table1[Month],Table1[[#This Row],[Month]])/160</f>
        <v>0.79374999999999996</v>
      </c>
    </row>
    <row r="5348" spans="1:23" x14ac:dyDescent="0.25">
      <c r="A5348">
        <v>5347</v>
      </c>
      <c r="B5348" t="s">
        <v>17383</v>
      </c>
      <c r="C5348" t="s">
        <v>17384</v>
      </c>
      <c r="D5348">
        <v>54</v>
      </c>
      <c r="E5348" t="s">
        <v>19</v>
      </c>
      <c r="F5348" t="s">
        <v>317</v>
      </c>
      <c r="G5348" s="1">
        <v>44183</v>
      </c>
      <c r="H5348" t="s">
        <v>21</v>
      </c>
      <c r="I5348" t="s">
        <v>72</v>
      </c>
      <c r="J5348" s="3" t="s">
        <v>17385</v>
      </c>
      <c r="K5348" t="s">
        <v>62</v>
      </c>
      <c r="M5348" t="s">
        <v>41</v>
      </c>
      <c r="N5348" t="s">
        <v>83</v>
      </c>
      <c r="R5348" t="str">
        <f t="shared" ca="1" si="83"/>
        <v>Aisha</v>
      </c>
      <c r="S5348" t="str">
        <f>IFERROR(TEXT(DATEVALUE(LEFT(Table1[[#This Row],[Date of Purchase]],10)), "MMMM"), TEXT(Table1[[#This Row],[Date of Purchase]], "MMMM"))</f>
        <v>December</v>
      </c>
      <c r="T5348" t="str">
        <f>IF(OR(
  AND(Table1[[#This Row],[Ticket Priority]]="Critical", Table1[[#This Row],[Ticket Status]]&lt;&gt;"Closed"),
  AND(Table1[[#This Row],[Ticket Priority]]="High", Table1[[#This Row],[Ticket Status]]="Open")
), "Yes", "No")</f>
        <v>No</v>
      </c>
      <c r="U5348" s="4" t="str">
        <f>IF(Table1[[#This Row],[Ticket Status]]="Closed","Yes","No")</f>
        <v>No</v>
      </c>
      <c r="V5348" s="4" t="str">
        <f>IF(Table1[[#This Row],[Ticket Status]]="Pending Customer Response","Yes","No")</f>
        <v>No</v>
      </c>
      <c r="W5348" s="5">
        <f ca="1">COUNTIFS(Table1[Agent_name],Table1[[#This Row],[Agent_name]],Table1[Month],Table1[[#This Row],[Month]])/160</f>
        <v>0.91249999999999998</v>
      </c>
    </row>
    <row r="5349" spans="1:23" x14ac:dyDescent="0.25">
      <c r="A5349">
        <v>5348</v>
      </c>
      <c r="B5349" t="s">
        <v>17386</v>
      </c>
      <c r="C5349" t="s">
        <v>17387</v>
      </c>
      <c r="D5349">
        <v>57</v>
      </c>
      <c r="E5349" t="s">
        <v>19</v>
      </c>
      <c r="F5349" t="s">
        <v>157</v>
      </c>
      <c r="G5349" s="1">
        <v>44544</v>
      </c>
      <c r="H5349" t="s">
        <v>59</v>
      </c>
      <c r="I5349" t="s">
        <v>177</v>
      </c>
      <c r="J5349" s="3" t="s">
        <v>357</v>
      </c>
      <c r="K5349" t="s">
        <v>62</v>
      </c>
      <c r="M5349" t="s">
        <v>25</v>
      </c>
      <c r="N5349" t="s">
        <v>83</v>
      </c>
      <c r="R5349" t="str">
        <f t="shared" ca="1" si="83"/>
        <v>Priya</v>
      </c>
      <c r="S5349" t="str">
        <f>IFERROR(TEXT(DATEVALUE(LEFT(Table1[[#This Row],[Date of Purchase]],10)), "MMMM"), TEXT(Table1[[#This Row],[Date of Purchase]], "MMMM"))</f>
        <v>December</v>
      </c>
      <c r="T5349" t="str">
        <f>IF(OR(
  AND(Table1[[#This Row],[Ticket Priority]]="Critical", Table1[[#This Row],[Ticket Status]]&lt;&gt;"Closed"),
  AND(Table1[[#This Row],[Ticket Priority]]="High", Table1[[#This Row],[Ticket Status]]="Open")
), "Yes", "No")</f>
        <v>Yes</v>
      </c>
      <c r="U5349" s="4" t="str">
        <f>IF(Table1[[#This Row],[Ticket Status]]="Closed","Yes","No")</f>
        <v>No</v>
      </c>
      <c r="V5349" s="4" t="str">
        <f>IF(Table1[[#This Row],[Ticket Status]]="Pending Customer Response","Yes","No")</f>
        <v>No</v>
      </c>
      <c r="W5349" s="5">
        <f ca="1">COUNTIFS(Table1[Agent_name],Table1[[#This Row],[Agent_name]],Table1[Month],Table1[[#This Row],[Month]])/160</f>
        <v>0.48749999999999999</v>
      </c>
    </row>
    <row r="5350" spans="1:23" x14ac:dyDescent="0.25">
      <c r="A5350">
        <v>5349</v>
      </c>
      <c r="B5350" t="s">
        <v>17388</v>
      </c>
      <c r="C5350" t="s">
        <v>17389</v>
      </c>
      <c r="D5350">
        <v>25</v>
      </c>
      <c r="E5350" t="s">
        <v>19</v>
      </c>
      <c r="F5350" t="s">
        <v>86</v>
      </c>
      <c r="G5350" s="1">
        <v>44077</v>
      </c>
      <c r="H5350" t="s">
        <v>66</v>
      </c>
      <c r="I5350" t="s">
        <v>150</v>
      </c>
      <c r="J5350" s="3" t="s">
        <v>17390</v>
      </c>
      <c r="K5350" t="s">
        <v>62</v>
      </c>
      <c r="M5350" t="s">
        <v>143</v>
      </c>
      <c r="N5350" t="s">
        <v>83</v>
      </c>
      <c r="R5350" t="str">
        <f t="shared" ca="1" si="83"/>
        <v>Aisha</v>
      </c>
      <c r="S5350" t="str">
        <f>IFERROR(TEXT(DATEVALUE(LEFT(Table1[[#This Row],[Date of Purchase]],10)), "MMMM"), TEXT(Table1[[#This Row],[Date of Purchase]], "MMMM"))</f>
        <v>September</v>
      </c>
      <c r="T5350" t="str">
        <f>IF(OR(
  AND(Table1[[#This Row],[Ticket Priority]]="Critical", Table1[[#This Row],[Ticket Status]]&lt;&gt;"Closed"),
  AND(Table1[[#This Row],[Ticket Priority]]="High", Table1[[#This Row],[Ticket Status]]="Open")
), "Yes", "No")</f>
        <v>No</v>
      </c>
      <c r="U5350" s="4" t="str">
        <f>IF(Table1[[#This Row],[Ticket Status]]="Closed","Yes","No")</f>
        <v>No</v>
      </c>
      <c r="V5350" s="4" t="str">
        <f>IF(Table1[[#This Row],[Ticket Status]]="Pending Customer Response","Yes","No")</f>
        <v>No</v>
      </c>
      <c r="W5350" s="5">
        <f ca="1">COUNTIFS(Table1[Agent_name],Table1[[#This Row],[Agent_name]],Table1[Month],Table1[[#This Row],[Month]])/160</f>
        <v>0.86250000000000004</v>
      </c>
    </row>
    <row r="5351" spans="1:23" x14ac:dyDescent="0.25">
      <c r="A5351">
        <v>5350</v>
      </c>
      <c r="B5351" t="s">
        <v>17391</v>
      </c>
      <c r="C5351" t="s">
        <v>17392</v>
      </c>
      <c r="D5351">
        <v>20</v>
      </c>
      <c r="E5351" t="s">
        <v>19</v>
      </c>
      <c r="F5351" t="s">
        <v>107</v>
      </c>
      <c r="G5351" s="1">
        <v>43932</v>
      </c>
      <c r="H5351" t="s">
        <v>66</v>
      </c>
      <c r="I5351" t="s">
        <v>93</v>
      </c>
      <c r="J5351" s="3" t="s">
        <v>17393</v>
      </c>
      <c r="K5351" t="s">
        <v>24</v>
      </c>
      <c r="M5351" t="s">
        <v>25</v>
      </c>
      <c r="N5351" t="s">
        <v>33</v>
      </c>
      <c r="O5351" s="2">
        <v>45078.759270833332</v>
      </c>
      <c r="R5351" t="str">
        <f t="shared" ca="1" si="83"/>
        <v>Aisha</v>
      </c>
      <c r="S5351" t="str">
        <f>IFERROR(TEXT(DATEVALUE(LEFT(Table1[[#This Row],[Date of Purchase]],10)), "MMMM"), TEXT(Table1[[#This Row],[Date of Purchase]], "MMMM"))</f>
        <v>April</v>
      </c>
      <c r="T5351" t="str">
        <f>IF(OR(
  AND(Table1[[#This Row],[Ticket Priority]]="Critical", Table1[[#This Row],[Ticket Status]]&lt;&gt;"Closed"),
  AND(Table1[[#This Row],[Ticket Priority]]="High", Table1[[#This Row],[Ticket Status]]="Open")
), "Yes", "No")</f>
        <v>Yes</v>
      </c>
      <c r="U5351" s="4" t="str">
        <f>IF(Table1[[#This Row],[Ticket Status]]="Closed","Yes","No")</f>
        <v>No</v>
      </c>
      <c r="V5351" s="4" t="str">
        <f>IF(Table1[[#This Row],[Ticket Status]]="Pending Customer Response","Yes","No")</f>
        <v>Yes</v>
      </c>
      <c r="W5351" s="5">
        <f ca="1">COUNTIFS(Table1[Agent_name],Table1[[#This Row],[Agent_name]],Table1[Month],Table1[[#This Row],[Month]])/160</f>
        <v>0.81874999999999998</v>
      </c>
    </row>
    <row r="5352" spans="1:23" x14ac:dyDescent="0.25">
      <c r="A5352">
        <v>5351</v>
      </c>
      <c r="B5352" t="s">
        <v>17394</v>
      </c>
      <c r="C5352" t="s">
        <v>17395</v>
      </c>
      <c r="D5352">
        <v>44</v>
      </c>
      <c r="E5352" t="s">
        <v>29</v>
      </c>
      <c r="F5352" t="s">
        <v>339</v>
      </c>
      <c r="G5352" s="1">
        <v>43891</v>
      </c>
      <c r="H5352" t="s">
        <v>59</v>
      </c>
      <c r="I5352" t="s">
        <v>177</v>
      </c>
      <c r="J5352" s="3" t="s">
        <v>17396</v>
      </c>
      <c r="K5352" t="s">
        <v>39</v>
      </c>
      <c r="L5352" t="s">
        <v>17397</v>
      </c>
      <c r="M5352" t="s">
        <v>25</v>
      </c>
      <c r="N5352" t="s">
        <v>26</v>
      </c>
      <c r="O5352" s="2">
        <v>45078.580810185187</v>
      </c>
      <c r="P5352" s="2">
        <v>45078.607199074075</v>
      </c>
      <c r="Q5352">
        <v>5</v>
      </c>
      <c r="R5352" t="str">
        <f t="shared" ca="1" si="83"/>
        <v>Priya</v>
      </c>
      <c r="S5352" t="str">
        <f>IFERROR(TEXT(DATEVALUE(LEFT(Table1[[#This Row],[Date of Purchase]],10)), "MMMM"), TEXT(Table1[[#This Row],[Date of Purchase]], "MMMM"))</f>
        <v>March</v>
      </c>
      <c r="T5352" t="str">
        <f>IF(OR(
  AND(Table1[[#This Row],[Ticket Priority]]="Critical", Table1[[#This Row],[Ticket Status]]&lt;&gt;"Closed"),
  AND(Table1[[#This Row],[Ticket Priority]]="High", Table1[[#This Row],[Ticket Status]]="Open")
), "Yes", "No")</f>
        <v>No</v>
      </c>
      <c r="U5352" s="4" t="str">
        <f>IF(Table1[[#This Row],[Ticket Status]]="Closed","Yes","No")</f>
        <v>Yes</v>
      </c>
      <c r="V5352" s="4" t="str">
        <f>IF(Table1[[#This Row],[Ticket Status]]="Pending Customer Response","Yes","No")</f>
        <v>No</v>
      </c>
      <c r="W5352" s="5">
        <f ca="1">COUNTIFS(Table1[Agent_name],Table1[[#This Row],[Agent_name]],Table1[Month],Table1[[#This Row],[Month]])/160</f>
        <v>0.43125000000000002</v>
      </c>
    </row>
    <row r="5353" spans="1:23" x14ac:dyDescent="0.25">
      <c r="A5353">
        <v>5352</v>
      </c>
      <c r="B5353" t="s">
        <v>17398</v>
      </c>
      <c r="C5353" t="s">
        <v>17399</v>
      </c>
      <c r="D5353">
        <v>62</v>
      </c>
      <c r="E5353" t="s">
        <v>29</v>
      </c>
      <c r="F5353" t="s">
        <v>207</v>
      </c>
      <c r="G5353" s="1">
        <v>44344</v>
      </c>
      <c r="H5353" t="s">
        <v>45</v>
      </c>
      <c r="I5353" t="s">
        <v>72</v>
      </c>
      <c r="J5353" s="3" t="s">
        <v>17400</v>
      </c>
      <c r="K5353" t="s">
        <v>62</v>
      </c>
      <c r="M5353" t="s">
        <v>25</v>
      </c>
      <c r="N5353" t="s">
        <v>26</v>
      </c>
      <c r="R5353" t="str">
        <f t="shared" ca="1" si="83"/>
        <v>Mohit</v>
      </c>
      <c r="S5353" t="str">
        <f>IFERROR(TEXT(DATEVALUE(LEFT(Table1[[#This Row],[Date of Purchase]],10)), "MMMM"), TEXT(Table1[[#This Row],[Date of Purchase]], "MMMM"))</f>
        <v>May</v>
      </c>
      <c r="T5353" t="str">
        <f>IF(OR(
  AND(Table1[[#This Row],[Ticket Priority]]="Critical", Table1[[#This Row],[Ticket Status]]&lt;&gt;"Closed"),
  AND(Table1[[#This Row],[Ticket Priority]]="High", Table1[[#This Row],[Ticket Status]]="Open")
), "Yes", "No")</f>
        <v>Yes</v>
      </c>
      <c r="U5353" s="4" t="str">
        <f>IF(Table1[[#This Row],[Ticket Status]]="Closed","Yes","No")</f>
        <v>No</v>
      </c>
      <c r="V5353" s="4" t="str">
        <f>IF(Table1[[#This Row],[Ticket Status]]="Pending Customer Response","Yes","No")</f>
        <v>No</v>
      </c>
      <c r="W5353" s="5">
        <f ca="1">COUNTIFS(Table1[Agent_name],Table1[[#This Row],[Agent_name]],Table1[Month],Table1[[#This Row],[Month]])/160</f>
        <v>0.45624999999999999</v>
      </c>
    </row>
    <row r="5354" spans="1:23" x14ac:dyDescent="0.25">
      <c r="A5354">
        <v>5353</v>
      </c>
      <c r="B5354" t="s">
        <v>17401</v>
      </c>
      <c r="C5354" t="s">
        <v>17402</v>
      </c>
      <c r="D5354">
        <v>59</v>
      </c>
      <c r="E5354" t="s">
        <v>29</v>
      </c>
      <c r="F5354" t="s">
        <v>339</v>
      </c>
      <c r="G5354" s="1">
        <v>44077</v>
      </c>
      <c r="H5354" t="s">
        <v>45</v>
      </c>
      <c r="I5354" t="s">
        <v>31</v>
      </c>
      <c r="J5354" s="3" t="s">
        <v>17403</v>
      </c>
      <c r="K5354" t="s">
        <v>39</v>
      </c>
      <c r="L5354" t="s">
        <v>17404</v>
      </c>
      <c r="M5354" t="s">
        <v>41</v>
      </c>
      <c r="N5354" t="s">
        <v>26</v>
      </c>
      <c r="O5354" s="2">
        <v>45078.974606481483</v>
      </c>
      <c r="P5354" s="2">
        <v>45078.824606481481</v>
      </c>
      <c r="Q5354">
        <v>4</v>
      </c>
      <c r="R5354" t="str">
        <f t="shared" ca="1" si="83"/>
        <v>Sara</v>
      </c>
      <c r="S5354" t="str">
        <f>IFERROR(TEXT(DATEVALUE(LEFT(Table1[[#This Row],[Date of Purchase]],10)), "MMMM"), TEXT(Table1[[#This Row],[Date of Purchase]], "MMMM"))</f>
        <v>September</v>
      </c>
      <c r="T5354" t="str">
        <f>IF(OR(
  AND(Table1[[#This Row],[Ticket Priority]]="Critical", Table1[[#This Row],[Ticket Status]]&lt;&gt;"Closed"),
  AND(Table1[[#This Row],[Ticket Priority]]="High", Table1[[#This Row],[Ticket Status]]="Open")
), "Yes", "No")</f>
        <v>No</v>
      </c>
      <c r="U5354" s="4" t="str">
        <f>IF(Table1[[#This Row],[Ticket Status]]="Closed","Yes","No")</f>
        <v>Yes</v>
      </c>
      <c r="V5354" s="4" t="str">
        <f>IF(Table1[[#This Row],[Ticket Status]]="Pending Customer Response","Yes","No")</f>
        <v>No</v>
      </c>
      <c r="W5354" s="5">
        <f ca="1">COUNTIFS(Table1[Agent_name],Table1[[#This Row],[Agent_name]],Table1[Month],Table1[[#This Row],[Month]])/160</f>
        <v>0.65</v>
      </c>
    </row>
    <row r="5355" spans="1:23" x14ac:dyDescent="0.25">
      <c r="A5355">
        <v>5354</v>
      </c>
      <c r="B5355" t="s">
        <v>17405</v>
      </c>
      <c r="C5355" t="s">
        <v>17406</v>
      </c>
      <c r="D5355">
        <v>33</v>
      </c>
      <c r="E5355" t="s">
        <v>19</v>
      </c>
      <c r="F5355" t="s">
        <v>71</v>
      </c>
      <c r="G5355" s="1">
        <v>44215</v>
      </c>
      <c r="H5355" t="s">
        <v>67</v>
      </c>
      <c r="I5355" t="s">
        <v>141</v>
      </c>
      <c r="J5355" s="3" t="s">
        <v>17407</v>
      </c>
      <c r="K5355" t="s">
        <v>39</v>
      </c>
      <c r="L5355" t="s">
        <v>17408</v>
      </c>
      <c r="M5355" t="s">
        <v>89</v>
      </c>
      <c r="N5355" t="s">
        <v>33</v>
      </c>
      <c r="O5355" s="2">
        <v>45078.59337962963</v>
      </c>
      <c r="P5355" s="2">
        <v>45078.091990740744</v>
      </c>
      <c r="Q5355">
        <v>2</v>
      </c>
      <c r="R5355" t="str">
        <f t="shared" ca="1" si="83"/>
        <v>Mohit</v>
      </c>
      <c r="S5355" t="str">
        <f>IFERROR(TEXT(DATEVALUE(LEFT(Table1[[#This Row],[Date of Purchase]],10)), "MMMM"), TEXT(Table1[[#This Row],[Date of Purchase]], "MMMM"))</f>
        <v>January</v>
      </c>
      <c r="T5355" t="str">
        <f>IF(OR(
  AND(Table1[[#This Row],[Ticket Priority]]="Critical", Table1[[#This Row],[Ticket Status]]&lt;&gt;"Closed"),
  AND(Table1[[#This Row],[Ticket Priority]]="High", Table1[[#This Row],[Ticket Status]]="Open")
), "Yes", "No")</f>
        <v>No</v>
      </c>
      <c r="U5355" s="4" t="str">
        <f>IF(Table1[[#This Row],[Ticket Status]]="Closed","Yes","No")</f>
        <v>Yes</v>
      </c>
      <c r="V5355" s="4" t="str">
        <f>IF(Table1[[#This Row],[Ticket Status]]="Pending Customer Response","Yes","No")</f>
        <v>No</v>
      </c>
      <c r="W5355" s="5">
        <f ca="1">COUNTIFS(Table1[Agent_name],Table1[[#This Row],[Agent_name]],Table1[Month],Table1[[#This Row],[Month]])/160</f>
        <v>0.46250000000000002</v>
      </c>
    </row>
    <row r="5356" spans="1:23" x14ac:dyDescent="0.25">
      <c r="A5356">
        <v>5355</v>
      </c>
      <c r="B5356" t="s">
        <v>7059</v>
      </c>
      <c r="C5356" t="s">
        <v>17409</v>
      </c>
      <c r="D5356">
        <v>39</v>
      </c>
      <c r="E5356" t="s">
        <v>58</v>
      </c>
      <c r="F5356" t="s">
        <v>281</v>
      </c>
      <c r="G5356" s="1">
        <v>44124</v>
      </c>
      <c r="H5356" t="s">
        <v>21</v>
      </c>
      <c r="I5356" t="s">
        <v>67</v>
      </c>
      <c r="J5356" s="3" t="s">
        <v>17410</v>
      </c>
      <c r="K5356" t="s">
        <v>62</v>
      </c>
      <c r="M5356" t="s">
        <v>143</v>
      </c>
      <c r="N5356" t="s">
        <v>33</v>
      </c>
      <c r="R5356" t="str">
        <f t="shared" ca="1" si="83"/>
        <v>Meera</v>
      </c>
      <c r="S5356" t="str">
        <f>IFERROR(TEXT(DATEVALUE(LEFT(Table1[[#This Row],[Date of Purchase]],10)), "MMMM"), TEXT(Table1[[#This Row],[Date of Purchase]], "MMMM"))</f>
        <v>October</v>
      </c>
      <c r="T5356" t="str">
        <f>IF(OR(
  AND(Table1[[#This Row],[Ticket Priority]]="Critical", Table1[[#This Row],[Ticket Status]]&lt;&gt;"Closed"),
  AND(Table1[[#This Row],[Ticket Priority]]="High", Table1[[#This Row],[Ticket Status]]="Open")
), "Yes", "No")</f>
        <v>No</v>
      </c>
      <c r="U5356" s="4" t="str">
        <f>IF(Table1[[#This Row],[Ticket Status]]="Closed","Yes","No")</f>
        <v>No</v>
      </c>
      <c r="V5356" s="4" t="str">
        <f>IF(Table1[[#This Row],[Ticket Status]]="Pending Customer Response","Yes","No")</f>
        <v>No</v>
      </c>
      <c r="W5356" s="5">
        <f ca="1">COUNTIFS(Table1[Agent_name],Table1[[#This Row],[Agent_name]],Table1[Month],Table1[[#This Row],[Month]])/160</f>
        <v>0.23749999999999999</v>
      </c>
    </row>
    <row r="5357" spans="1:23" x14ac:dyDescent="0.25">
      <c r="A5357">
        <v>5356</v>
      </c>
      <c r="B5357" t="s">
        <v>17411</v>
      </c>
      <c r="C5357" t="s">
        <v>17412</v>
      </c>
      <c r="D5357">
        <v>28</v>
      </c>
      <c r="E5357" t="s">
        <v>29</v>
      </c>
      <c r="F5357" t="s">
        <v>76</v>
      </c>
      <c r="G5357" s="1">
        <v>43870</v>
      </c>
      <c r="H5357" t="s">
        <v>21</v>
      </c>
      <c r="I5357" t="s">
        <v>113</v>
      </c>
      <c r="J5357" s="3" t="s">
        <v>17413</v>
      </c>
      <c r="K5357" t="s">
        <v>24</v>
      </c>
      <c r="M5357" t="s">
        <v>41</v>
      </c>
      <c r="N5357" t="s">
        <v>55</v>
      </c>
      <c r="O5357" s="2">
        <v>45078.04896990741</v>
      </c>
      <c r="R5357" t="str">
        <f t="shared" ca="1" si="83"/>
        <v>Priya</v>
      </c>
      <c r="S5357" t="str">
        <f>IFERROR(TEXT(DATEVALUE(LEFT(Table1[[#This Row],[Date of Purchase]],10)), "MMMM"), TEXT(Table1[[#This Row],[Date of Purchase]], "MMMM"))</f>
        <v>February</v>
      </c>
      <c r="T5357" t="str">
        <f>IF(OR(
  AND(Table1[[#This Row],[Ticket Priority]]="Critical", Table1[[#This Row],[Ticket Status]]&lt;&gt;"Closed"),
  AND(Table1[[#This Row],[Ticket Priority]]="High", Table1[[#This Row],[Ticket Status]]="Open")
), "Yes", "No")</f>
        <v>No</v>
      </c>
      <c r="U5357" s="4" t="str">
        <f>IF(Table1[[#This Row],[Ticket Status]]="Closed","Yes","No")</f>
        <v>No</v>
      </c>
      <c r="V5357" s="4" t="str">
        <f>IF(Table1[[#This Row],[Ticket Status]]="Pending Customer Response","Yes","No")</f>
        <v>Yes</v>
      </c>
      <c r="W5357" s="5">
        <f ca="1">COUNTIFS(Table1[Agent_name],Table1[[#This Row],[Agent_name]],Table1[Month],Table1[[#This Row],[Month]])/160</f>
        <v>0.44374999999999998</v>
      </c>
    </row>
    <row r="5358" spans="1:23" x14ac:dyDescent="0.25">
      <c r="A5358">
        <v>5357</v>
      </c>
      <c r="B5358" t="s">
        <v>14522</v>
      </c>
      <c r="C5358" t="s">
        <v>17414</v>
      </c>
      <c r="D5358">
        <v>48</v>
      </c>
      <c r="E5358" t="s">
        <v>19</v>
      </c>
      <c r="F5358" t="s">
        <v>36</v>
      </c>
      <c r="G5358" s="1">
        <v>43970</v>
      </c>
      <c r="H5358" t="s">
        <v>67</v>
      </c>
      <c r="I5358" t="s">
        <v>67</v>
      </c>
      <c r="J5358" s="3" t="s">
        <v>17415</v>
      </c>
      <c r="K5358" t="s">
        <v>39</v>
      </c>
      <c r="L5358" t="s">
        <v>17416</v>
      </c>
      <c r="M5358" t="s">
        <v>143</v>
      </c>
      <c r="N5358" t="s">
        <v>83</v>
      </c>
      <c r="O5358" s="2">
        <v>45078.749675925923</v>
      </c>
      <c r="P5358" s="2">
        <v>45078.267731481479</v>
      </c>
      <c r="Q5358">
        <v>1</v>
      </c>
      <c r="R5358" t="str">
        <f t="shared" ca="1" si="83"/>
        <v>Priya</v>
      </c>
      <c r="S5358" t="str">
        <f>IFERROR(TEXT(DATEVALUE(LEFT(Table1[[#This Row],[Date of Purchase]],10)), "MMMM"), TEXT(Table1[[#This Row],[Date of Purchase]], "MMMM"))</f>
        <v>May</v>
      </c>
      <c r="T5358" t="str">
        <f>IF(OR(
  AND(Table1[[#This Row],[Ticket Priority]]="Critical", Table1[[#This Row],[Ticket Status]]&lt;&gt;"Closed"),
  AND(Table1[[#This Row],[Ticket Priority]]="High", Table1[[#This Row],[Ticket Status]]="Open")
), "Yes", "No")</f>
        <v>No</v>
      </c>
      <c r="U5358" s="4" t="str">
        <f>IF(Table1[[#This Row],[Ticket Status]]="Closed","Yes","No")</f>
        <v>Yes</v>
      </c>
      <c r="V5358" s="4" t="str">
        <f>IF(Table1[[#This Row],[Ticket Status]]="Pending Customer Response","Yes","No")</f>
        <v>No</v>
      </c>
      <c r="W5358" s="5">
        <f ca="1">COUNTIFS(Table1[Agent_name],Table1[[#This Row],[Agent_name]],Table1[Month],Table1[[#This Row],[Month]])/160</f>
        <v>0.40625</v>
      </c>
    </row>
    <row r="5359" spans="1:23" x14ac:dyDescent="0.25">
      <c r="A5359">
        <v>5358</v>
      </c>
      <c r="B5359" t="s">
        <v>17417</v>
      </c>
      <c r="C5359" t="s">
        <v>17418</v>
      </c>
      <c r="D5359">
        <v>34</v>
      </c>
      <c r="E5359" t="s">
        <v>19</v>
      </c>
      <c r="F5359" t="s">
        <v>286</v>
      </c>
      <c r="G5359" s="1">
        <v>44089</v>
      </c>
      <c r="H5359" t="s">
        <v>21</v>
      </c>
      <c r="I5359" t="s">
        <v>93</v>
      </c>
      <c r="J5359" s="3" t="s">
        <v>17419</v>
      </c>
      <c r="K5359" t="s">
        <v>39</v>
      </c>
      <c r="L5359" t="s">
        <v>17420</v>
      </c>
      <c r="M5359" t="s">
        <v>25</v>
      </c>
      <c r="N5359" t="s">
        <v>26</v>
      </c>
      <c r="O5359" s="2">
        <v>45078.848298611112</v>
      </c>
      <c r="P5359" s="2">
        <v>45078.493437500001</v>
      </c>
      <c r="Q5359">
        <v>5</v>
      </c>
      <c r="R5359" t="str">
        <f t="shared" ca="1" si="83"/>
        <v>Mohit</v>
      </c>
      <c r="S5359" t="str">
        <f>IFERROR(TEXT(DATEVALUE(LEFT(Table1[[#This Row],[Date of Purchase]],10)), "MMMM"), TEXT(Table1[[#This Row],[Date of Purchase]], "MMMM"))</f>
        <v>September</v>
      </c>
      <c r="T5359" t="str">
        <f>IF(OR(
  AND(Table1[[#This Row],[Ticket Priority]]="Critical", Table1[[#This Row],[Ticket Status]]&lt;&gt;"Closed"),
  AND(Table1[[#This Row],[Ticket Priority]]="High", Table1[[#This Row],[Ticket Status]]="Open")
), "Yes", "No")</f>
        <v>No</v>
      </c>
      <c r="U5359" s="4" t="str">
        <f>IF(Table1[[#This Row],[Ticket Status]]="Closed","Yes","No")</f>
        <v>Yes</v>
      </c>
      <c r="V5359" s="4" t="str">
        <f>IF(Table1[[#This Row],[Ticket Status]]="Pending Customer Response","Yes","No")</f>
        <v>No</v>
      </c>
      <c r="W5359" s="5">
        <f ca="1">COUNTIFS(Table1[Agent_name],Table1[[#This Row],[Agent_name]],Table1[Month],Table1[[#This Row],[Month]])/160</f>
        <v>0.38124999999999998</v>
      </c>
    </row>
    <row r="5360" spans="1:23" x14ac:dyDescent="0.25">
      <c r="A5360">
        <v>5359</v>
      </c>
      <c r="B5360" t="s">
        <v>17421</v>
      </c>
      <c r="C5360" t="s">
        <v>17422</v>
      </c>
      <c r="D5360">
        <v>69</v>
      </c>
      <c r="E5360" t="s">
        <v>19</v>
      </c>
      <c r="F5360" t="s">
        <v>431</v>
      </c>
      <c r="G5360" s="1">
        <v>43949</v>
      </c>
      <c r="H5360" t="s">
        <v>67</v>
      </c>
      <c r="I5360" t="s">
        <v>67</v>
      </c>
      <c r="J5360" s="3" t="s">
        <v>17423</v>
      </c>
      <c r="K5360" t="s">
        <v>39</v>
      </c>
      <c r="L5360" t="s">
        <v>17424</v>
      </c>
      <c r="M5360" t="s">
        <v>41</v>
      </c>
      <c r="N5360" t="s">
        <v>26</v>
      </c>
      <c r="O5360" s="2">
        <v>45078.798310185186</v>
      </c>
      <c r="P5360" s="2">
        <v>45078.788587962961</v>
      </c>
      <c r="Q5360">
        <v>5</v>
      </c>
      <c r="R5360" t="str">
        <f t="shared" ca="1" si="83"/>
        <v>Mohit</v>
      </c>
      <c r="S5360" t="str">
        <f>IFERROR(TEXT(DATEVALUE(LEFT(Table1[[#This Row],[Date of Purchase]],10)), "MMMM"), TEXT(Table1[[#This Row],[Date of Purchase]], "MMMM"))</f>
        <v>April</v>
      </c>
      <c r="T5360" t="str">
        <f>IF(OR(
  AND(Table1[[#This Row],[Ticket Priority]]="Critical", Table1[[#This Row],[Ticket Status]]&lt;&gt;"Closed"),
  AND(Table1[[#This Row],[Ticket Priority]]="High", Table1[[#This Row],[Ticket Status]]="Open")
), "Yes", "No")</f>
        <v>No</v>
      </c>
      <c r="U5360" s="4" t="str">
        <f>IF(Table1[[#This Row],[Ticket Status]]="Closed","Yes","No")</f>
        <v>Yes</v>
      </c>
      <c r="V5360" s="4" t="str">
        <f>IF(Table1[[#This Row],[Ticket Status]]="Pending Customer Response","Yes","No")</f>
        <v>No</v>
      </c>
      <c r="W5360" s="5">
        <f ca="1">COUNTIFS(Table1[Agent_name],Table1[[#This Row],[Agent_name]],Table1[Month],Table1[[#This Row],[Month]])/160</f>
        <v>0.45</v>
      </c>
    </row>
    <row r="5361" spans="1:23" x14ac:dyDescent="0.25">
      <c r="A5361">
        <v>5360</v>
      </c>
      <c r="B5361" t="s">
        <v>17425</v>
      </c>
      <c r="C5361" t="s">
        <v>17426</v>
      </c>
      <c r="D5361">
        <v>64</v>
      </c>
      <c r="E5361" t="s">
        <v>29</v>
      </c>
      <c r="F5361" t="s">
        <v>86</v>
      </c>
      <c r="G5361" s="1">
        <v>43961</v>
      </c>
      <c r="H5361" t="s">
        <v>66</v>
      </c>
      <c r="I5361" t="s">
        <v>52</v>
      </c>
      <c r="J5361" s="3" t="s">
        <v>17427</v>
      </c>
      <c r="K5361" t="s">
        <v>24</v>
      </c>
      <c r="M5361" t="s">
        <v>41</v>
      </c>
      <c r="N5361" t="s">
        <v>26</v>
      </c>
      <c r="O5361" s="2">
        <v>45078.898333333331</v>
      </c>
      <c r="R5361" t="str">
        <f t="shared" ca="1" si="83"/>
        <v>Meera</v>
      </c>
      <c r="S5361" t="str">
        <f>IFERROR(TEXT(DATEVALUE(LEFT(Table1[[#This Row],[Date of Purchase]],10)), "MMMM"), TEXT(Table1[[#This Row],[Date of Purchase]], "MMMM"))</f>
        <v>May</v>
      </c>
      <c r="T5361" t="str">
        <f>IF(OR(
  AND(Table1[[#This Row],[Ticket Priority]]="Critical", Table1[[#This Row],[Ticket Status]]&lt;&gt;"Closed"),
  AND(Table1[[#This Row],[Ticket Priority]]="High", Table1[[#This Row],[Ticket Status]]="Open")
), "Yes", "No")</f>
        <v>No</v>
      </c>
      <c r="U5361" s="4" t="str">
        <f>IF(Table1[[#This Row],[Ticket Status]]="Closed","Yes","No")</f>
        <v>No</v>
      </c>
      <c r="V5361" s="4" t="str">
        <f>IF(Table1[[#This Row],[Ticket Status]]="Pending Customer Response","Yes","No")</f>
        <v>Yes</v>
      </c>
      <c r="W5361" s="5">
        <f ca="1">COUNTIFS(Table1[Agent_name],Table1[[#This Row],[Agent_name]],Table1[Month],Table1[[#This Row],[Month]])/160</f>
        <v>0.26874999999999999</v>
      </c>
    </row>
    <row r="5362" spans="1:23" x14ac:dyDescent="0.25">
      <c r="A5362">
        <v>5361</v>
      </c>
      <c r="B5362" t="s">
        <v>17428</v>
      </c>
      <c r="C5362" t="s">
        <v>17429</v>
      </c>
      <c r="D5362">
        <v>32</v>
      </c>
      <c r="E5362" t="s">
        <v>19</v>
      </c>
      <c r="F5362" t="s">
        <v>249</v>
      </c>
      <c r="G5362" s="1">
        <v>44229</v>
      </c>
      <c r="H5362" t="s">
        <v>45</v>
      </c>
      <c r="I5362" t="s">
        <v>141</v>
      </c>
      <c r="J5362" s="3" t="s">
        <v>17430</v>
      </c>
      <c r="K5362" t="s">
        <v>24</v>
      </c>
      <c r="M5362" t="s">
        <v>41</v>
      </c>
      <c r="N5362" t="s">
        <v>83</v>
      </c>
      <c r="O5362" s="2">
        <v>45078.283761574072</v>
      </c>
      <c r="R5362" t="str">
        <f t="shared" ca="1" si="83"/>
        <v>Aisha</v>
      </c>
      <c r="S5362" t="str">
        <f>IFERROR(TEXT(DATEVALUE(LEFT(Table1[[#This Row],[Date of Purchase]],10)), "MMMM"), TEXT(Table1[[#This Row],[Date of Purchase]], "MMMM"))</f>
        <v>February</v>
      </c>
      <c r="T5362" t="str">
        <f>IF(OR(
  AND(Table1[[#This Row],[Ticket Priority]]="Critical", Table1[[#This Row],[Ticket Status]]&lt;&gt;"Closed"),
  AND(Table1[[#This Row],[Ticket Priority]]="High", Table1[[#This Row],[Ticket Status]]="Open")
), "Yes", "No")</f>
        <v>No</v>
      </c>
      <c r="U5362" s="4" t="str">
        <f>IF(Table1[[#This Row],[Ticket Status]]="Closed","Yes","No")</f>
        <v>No</v>
      </c>
      <c r="V5362" s="4" t="str">
        <f>IF(Table1[[#This Row],[Ticket Status]]="Pending Customer Response","Yes","No")</f>
        <v>Yes</v>
      </c>
      <c r="W5362" s="5">
        <f ca="1">COUNTIFS(Table1[Agent_name],Table1[[#This Row],[Agent_name]],Table1[Month],Table1[[#This Row],[Month]])/160</f>
        <v>0.85624999999999996</v>
      </c>
    </row>
    <row r="5363" spans="1:23" x14ac:dyDescent="0.25">
      <c r="A5363">
        <v>5362</v>
      </c>
      <c r="B5363" t="s">
        <v>17431</v>
      </c>
      <c r="C5363" t="s">
        <v>17432</v>
      </c>
      <c r="D5363">
        <v>45</v>
      </c>
      <c r="E5363" t="s">
        <v>19</v>
      </c>
      <c r="F5363" t="s">
        <v>86</v>
      </c>
      <c r="G5363" s="1">
        <v>43866</v>
      </c>
      <c r="H5363" t="s">
        <v>66</v>
      </c>
      <c r="I5363" t="s">
        <v>99</v>
      </c>
      <c r="J5363" s="3" t="s">
        <v>17433</v>
      </c>
      <c r="K5363" t="s">
        <v>24</v>
      </c>
      <c r="M5363" t="s">
        <v>25</v>
      </c>
      <c r="N5363" t="s">
        <v>33</v>
      </c>
      <c r="O5363" s="2">
        <v>45078.806018518517</v>
      </c>
      <c r="R5363" t="str">
        <f t="shared" ca="1" si="83"/>
        <v>Aisha</v>
      </c>
      <c r="S5363" t="str">
        <f>IFERROR(TEXT(DATEVALUE(LEFT(Table1[[#This Row],[Date of Purchase]],10)), "MMMM"), TEXT(Table1[[#This Row],[Date of Purchase]], "MMMM"))</f>
        <v>February</v>
      </c>
      <c r="T5363" t="str">
        <f>IF(OR(
  AND(Table1[[#This Row],[Ticket Priority]]="Critical", Table1[[#This Row],[Ticket Status]]&lt;&gt;"Closed"),
  AND(Table1[[#This Row],[Ticket Priority]]="High", Table1[[#This Row],[Ticket Status]]="Open")
), "Yes", "No")</f>
        <v>Yes</v>
      </c>
      <c r="U5363" s="4" t="str">
        <f>IF(Table1[[#This Row],[Ticket Status]]="Closed","Yes","No")</f>
        <v>No</v>
      </c>
      <c r="V5363" s="4" t="str">
        <f>IF(Table1[[#This Row],[Ticket Status]]="Pending Customer Response","Yes","No")</f>
        <v>Yes</v>
      </c>
      <c r="W5363" s="5">
        <f ca="1">COUNTIFS(Table1[Agent_name],Table1[[#This Row],[Agent_name]],Table1[Month],Table1[[#This Row],[Month]])/160</f>
        <v>0.85624999999999996</v>
      </c>
    </row>
    <row r="5364" spans="1:23" x14ac:dyDescent="0.25">
      <c r="A5364">
        <v>5363</v>
      </c>
      <c r="B5364" t="s">
        <v>17434</v>
      </c>
      <c r="C5364" t="s">
        <v>17435</v>
      </c>
      <c r="D5364">
        <v>66</v>
      </c>
      <c r="E5364" t="s">
        <v>29</v>
      </c>
      <c r="F5364" t="s">
        <v>149</v>
      </c>
      <c r="G5364" s="1">
        <v>44208</v>
      </c>
      <c r="H5364" t="s">
        <v>66</v>
      </c>
      <c r="I5364" t="s">
        <v>46</v>
      </c>
      <c r="J5364" s="3" t="s">
        <v>17436</v>
      </c>
      <c r="K5364" t="s">
        <v>24</v>
      </c>
      <c r="M5364" t="s">
        <v>143</v>
      </c>
      <c r="N5364" t="s">
        <v>33</v>
      </c>
      <c r="O5364" s="2">
        <v>45078.748391203706</v>
      </c>
      <c r="R5364" t="str">
        <f t="shared" ca="1" si="83"/>
        <v>Mohit</v>
      </c>
      <c r="S5364" t="str">
        <f>IFERROR(TEXT(DATEVALUE(LEFT(Table1[[#This Row],[Date of Purchase]],10)), "MMMM"), TEXT(Table1[[#This Row],[Date of Purchase]], "MMMM"))</f>
        <v>January</v>
      </c>
      <c r="T5364" t="str">
        <f>IF(OR(
  AND(Table1[[#This Row],[Ticket Priority]]="Critical", Table1[[#This Row],[Ticket Status]]&lt;&gt;"Closed"),
  AND(Table1[[#This Row],[Ticket Priority]]="High", Table1[[#This Row],[Ticket Status]]="Open")
), "Yes", "No")</f>
        <v>No</v>
      </c>
      <c r="U5364" s="4" t="str">
        <f>IF(Table1[[#This Row],[Ticket Status]]="Closed","Yes","No")</f>
        <v>No</v>
      </c>
      <c r="V5364" s="4" t="str">
        <f>IF(Table1[[#This Row],[Ticket Status]]="Pending Customer Response","Yes","No")</f>
        <v>Yes</v>
      </c>
      <c r="W5364" s="5">
        <f ca="1">COUNTIFS(Table1[Agent_name],Table1[[#This Row],[Agent_name]],Table1[Month],Table1[[#This Row],[Month]])/160</f>
        <v>0.46250000000000002</v>
      </c>
    </row>
    <row r="5365" spans="1:23" x14ac:dyDescent="0.25">
      <c r="A5365">
        <v>5364</v>
      </c>
      <c r="B5365" t="s">
        <v>17437</v>
      </c>
      <c r="C5365" t="s">
        <v>17438</v>
      </c>
      <c r="D5365">
        <v>61</v>
      </c>
      <c r="E5365" t="s">
        <v>29</v>
      </c>
      <c r="F5365" t="s">
        <v>339</v>
      </c>
      <c r="G5365" s="1">
        <v>44172</v>
      </c>
      <c r="H5365" t="s">
        <v>59</v>
      </c>
      <c r="I5365" t="s">
        <v>37</v>
      </c>
      <c r="J5365" s="3" t="s">
        <v>17439</v>
      </c>
      <c r="K5365" t="s">
        <v>39</v>
      </c>
      <c r="L5365" t="s">
        <v>17440</v>
      </c>
      <c r="M5365" t="s">
        <v>25</v>
      </c>
      <c r="N5365" t="s">
        <v>33</v>
      </c>
      <c r="O5365" s="2">
        <v>45078.972013888888</v>
      </c>
      <c r="P5365" s="2">
        <v>45078.727569444447</v>
      </c>
      <c r="Q5365">
        <v>2</v>
      </c>
      <c r="R5365" t="str">
        <f t="shared" ca="1" si="83"/>
        <v>Divya</v>
      </c>
      <c r="S5365" t="str">
        <f>IFERROR(TEXT(DATEVALUE(LEFT(Table1[[#This Row],[Date of Purchase]],10)), "MMMM"), TEXT(Table1[[#This Row],[Date of Purchase]], "MMMM"))</f>
        <v>December</v>
      </c>
      <c r="T5365" t="str">
        <f>IF(OR(
  AND(Table1[[#This Row],[Ticket Priority]]="Critical", Table1[[#This Row],[Ticket Status]]&lt;&gt;"Closed"),
  AND(Table1[[#This Row],[Ticket Priority]]="High", Table1[[#This Row],[Ticket Status]]="Open")
), "Yes", "No")</f>
        <v>No</v>
      </c>
      <c r="U5365" s="4" t="str">
        <f>IF(Table1[[#This Row],[Ticket Status]]="Closed","Yes","No")</f>
        <v>Yes</v>
      </c>
      <c r="V5365" s="4" t="str">
        <f>IF(Table1[[#This Row],[Ticket Status]]="Pending Customer Response","Yes","No")</f>
        <v>No</v>
      </c>
      <c r="W5365" s="5">
        <f ca="1">COUNTIFS(Table1[Agent_name],Table1[[#This Row],[Agent_name]],Table1[Month],Table1[[#This Row],[Month]])/160</f>
        <v>0.25</v>
      </c>
    </row>
    <row r="5366" spans="1:23" x14ac:dyDescent="0.25">
      <c r="A5366">
        <v>5365</v>
      </c>
      <c r="B5366" t="s">
        <v>17441</v>
      </c>
      <c r="C5366" t="s">
        <v>16395</v>
      </c>
      <c r="D5366">
        <v>30</v>
      </c>
      <c r="E5366" t="s">
        <v>58</v>
      </c>
      <c r="F5366" t="s">
        <v>211</v>
      </c>
      <c r="G5366" s="1">
        <v>44337</v>
      </c>
      <c r="H5366" t="s">
        <v>45</v>
      </c>
      <c r="I5366" t="s">
        <v>93</v>
      </c>
      <c r="J5366" s="3" t="s">
        <v>17442</v>
      </c>
      <c r="K5366" t="s">
        <v>24</v>
      </c>
      <c r="M5366" t="s">
        <v>41</v>
      </c>
      <c r="N5366" t="s">
        <v>33</v>
      </c>
      <c r="O5366" s="2">
        <v>45078.609537037039</v>
      </c>
      <c r="R5366" t="str">
        <f t="shared" ca="1" si="83"/>
        <v>Arjun</v>
      </c>
      <c r="S5366" t="str">
        <f>IFERROR(TEXT(DATEVALUE(LEFT(Table1[[#This Row],[Date of Purchase]],10)), "MMMM"), TEXT(Table1[[#This Row],[Date of Purchase]], "MMMM"))</f>
        <v>May</v>
      </c>
      <c r="T5366" t="str">
        <f>IF(OR(
  AND(Table1[[#This Row],[Ticket Priority]]="Critical", Table1[[#This Row],[Ticket Status]]&lt;&gt;"Closed"),
  AND(Table1[[#This Row],[Ticket Priority]]="High", Table1[[#This Row],[Ticket Status]]="Open")
), "Yes", "No")</f>
        <v>No</v>
      </c>
      <c r="U5366" s="4" t="str">
        <f>IF(Table1[[#This Row],[Ticket Status]]="Closed","Yes","No")</f>
        <v>No</v>
      </c>
      <c r="V5366" s="4" t="str">
        <f>IF(Table1[[#This Row],[Ticket Status]]="Pending Customer Response","Yes","No")</f>
        <v>Yes</v>
      </c>
      <c r="W5366" s="5">
        <f ca="1">COUNTIFS(Table1[Agent_name],Table1[[#This Row],[Agent_name]],Table1[Month],Table1[[#This Row],[Month]])/160</f>
        <v>0.2</v>
      </c>
    </row>
    <row r="5367" spans="1:23" x14ac:dyDescent="0.25">
      <c r="A5367">
        <v>5366</v>
      </c>
      <c r="B5367" t="s">
        <v>17443</v>
      </c>
      <c r="C5367" t="s">
        <v>17444</v>
      </c>
      <c r="D5367">
        <v>20</v>
      </c>
      <c r="E5367" t="s">
        <v>19</v>
      </c>
      <c r="F5367" t="s">
        <v>51</v>
      </c>
      <c r="G5367" s="1">
        <v>44157</v>
      </c>
      <c r="H5367" t="s">
        <v>66</v>
      </c>
      <c r="I5367" t="s">
        <v>31</v>
      </c>
      <c r="J5367" s="3" t="s">
        <v>17445</v>
      </c>
      <c r="K5367" t="s">
        <v>62</v>
      </c>
      <c r="M5367" t="s">
        <v>25</v>
      </c>
      <c r="N5367" t="s">
        <v>55</v>
      </c>
      <c r="R5367" t="str">
        <f t="shared" ca="1" si="83"/>
        <v>Meera</v>
      </c>
      <c r="S5367" t="str">
        <f>IFERROR(TEXT(DATEVALUE(LEFT(Table1[[#This Row],[Date of Purchase]],10)), "MMMM"), TEXT(Table1[[#This Row],[Date of Purchase]], "MMMM"))</f>
        <v>November</v>
      </c>
      <c r="T5367" t="str">
        <f>IF(OR(
  AND(Table1[[#This Row],[Ticket Priority]]="Critical", Table1[[#This Row],[Ticket Status]]&lt;&gt;"Closed"),
  AND(Table1[[#This Row],[Ticket Priority]]="High", Table1[[#This Row],[Ticket Status]]="Open")
), "Yes", "No")</f>
        <v>Yes</v>
      </c>
      <c r="U5367" s="4" t="str">
        <f>IF(Table1[[#This Row],[Ticket Status]]="Closed","Yes","No")</f>
        <v>No</v>
      </c>
      <c r="V5367" s="4" t="str">
        <f>IF(Table1[[#This Row],[Ticket Status]]="Pending Customer Response","Yes","No")</f>
        <v>No</v>
      </c>
      <c r="W5367" s="5">
        <f ca="1">COUNTIFS(Table1[Agent_name],Table1[[#This Row],[Agent_name]],Table1[Month],Table1[[#This Row],[Month]])/160</f>
        <v>0.23749999999999999</v>
      </c>
    </row>
    <row r="5368" spans="1:23" x14ac:dyDescent="0.25">
      <c r="A5368">
        <v>5367</v>
      </c>
      <c r="B5368" t="s">
        <v>17446</v>
      </c>
      <c r="C5368" t="s">
        <v>17447</v>
      </c>
      <c r="D5368">
        <v>61</v>
      </c>
      <c r="E5368" t="s">
        <v>19</v>
      </c>
      <c r="F5368" t="s">
        <v>207</v>
      </c>
      <c r="G5368" s="1">
        <v>44069</v>
      </c>
      <c r="H5368" t="s">
        <v>59</v>
      </c>
      <c r="I5368" t="s">
        <v>77</v>
      </c>
      <c r="J5368" s="3" t="s">
        <v>17448</v>
      </c>
      <c r="K5368" t="s">
        <v>24</v>
      </c>
      <c r="M5368" t="s">
        <v>25</v>
      </c>
      <c r="N5368" t="s">
        <v>83</v>
      </c>
      <c r="O5368" s="2">
        <v>45078.213738425926</v>
      </c>
      <c r="R5368" t="str">
        <f t="shared" ca="1" si="83"/>
        <v>Ravi</v>
      </c>
      <c r="S5368" t="str">
        <f>IFERROR(TEXT(DATEVALUE(LEFT(Table1[[#This Row],[Date of Purchase]],10)), "MMMM"), TEXT(Table1[[#This Row],[Date of Purchase]], "MMMM"))</f>
        <v>August</v>
      </c>
      <c r="T5368" t="str">
        <f>IF(OR(
  AND(Table1[[#This Row],[Ticket Priority]]="Critical", Table1[[#This Row],[Ticket Status]]&lt;&gt;"Closed"),
  AND(Table1[[#This Row],[Ticket Priority]]="High", Table1[[#This Row],[Ticket Status]]="Open")
), "Yes", "No")</f>
        <v>Yes</v>
      </c>
      <c r="U5368" s="4" t="str">
        <f>IF(Table1[[#This Row],[Ticket Status]]="Closed","Yes","No")</f>
        <v>No</v>
      </c>
      <c r="V5368" s="4" t="str">
        <f>IF(Table1[[#This Row],[Ticket Status]]="Pending Customer Response","Yes","No")</f>
        <v>Yes</v>
      </c>
      <c r="W5368" s="5">
        <f ca="1">COUNTIFS(Table1[Agent_name],Table1[[#This Row],[Agent_name]],Table1[Month],Table1[[#This Row],[Month]])/160</f>
        <v>0.65625</v>
      </c>
    </row>
    <row r="5369" spans="1:23" x14ac:dyDescent="0.25">
      <c r="A5369">
        <v>5368</v>
      </c>
      <c r="B5369" t="s">
        <v>17449</v>
      </c>
      <c r="C5369" t="s">
        <v>17450</v>
      </c>
      <c r="D5369">
        <v>49</v>
      </c>
      <c r="E5369" t="s">
        <v>58</v>
      </c>
      <c r="F5369" t="s">
        <v>76</v>
      </c>
      <c r="G5369" s="1">
        <v>44088</v>
      </c>
      <c r="H5369" t="s">
        <v>45</v>
      </c>
      <c r="I5369" t="s">
        <v>37</v>
      </c>
      <c r="J5369" s="3" t="s">
        <v>17451</v>
      </c>
      <c r="K5369" t="s">
        <v>39</v>
      </c>
      <c r="L5369" t="s">
        <v>17452</v>
      </c>
      <c r="M5369" t="s">
        <v>143</v>
      </c>
      <c r="N5369" t="s">
        <v>26</v>
      </c>
      <c r="O5369" s="2">
        <v>45078.535983796297</v>
      </c>
      <c r="P5369" s="2">
        <v>45078.358206018522</v>
      </c>
      <c r="Q5369">
        <v>1</v>
      </c>
      <c r="R5369" t="str">
        <f t="shared" ca="1" si="83"/>
        <v>Sara</v>
      </c>
      <c r="S5369" t="str">
        <f>IFERROR(TEXT(DATEVALUE(LEFT(Table1[[#This Row],[Date of Purchase]],10)), "MMMM"), TEXT(Table1[[#This Row],[Date of Purchase]], "MMMM"))</f>
        <v>September</v>
      </c>
      <c r="T5369" t="str">
        <f>IF(OR(
  AND(Table1[[#This Row],[Ticket Priority]]="Critical", Table1[[#This Row],[Ticket Status]]&lt;&gt;"Closed"),
  AND(Table1[[#This Row],[Ticket Priority]]="High", Table1[[#This Row],[Ticket Status]]="Open")
), "Yes", "No")</f>
        <v>No</v>
      </c>
      <c r="U5369" s="4" t="str">
        <f>IF(Table1[[#This Row],[Ticket Status]]="Closed","Yes","No")</f>
        <v>Yes</v>
      </c>
      <c r="V5369" s="4" t="str">
        <f>IF(Table1[[#This Row],[Ticket Status]]="Pending Customer Response","Yes","No")</f>
        <v>No</v>
      </c>
      <c r="W5369" s="5">
        <f ca="1">COUNTIFS(Table1[Agent_name],Table1[[#This Row],[Agent_name]],Table1[Month],Table1[[#This Row],[Month]])/160</f>
        <v>0.65</v>
      </c>
    </row>
    <row r="5370" spans="1:23" x14ac:dyDescent="0.25">
      <c r="A5370">
        <v>5369</v>
      </c>
      <c r="B5370" t="s">
        <v>17453</v>
      </c>
      <c r="C5370" t="s">
        <v>17454</v>
      </c>
      <c r="D5370">
        <v>48</v>
      </c>
      <c r="E5370" t="s">
        <v>58</v>
      </c>
      <c r="F5370" t="s">
        <v>397</v>
      </c>
      <c r="G5370" s="1">
        <v>43843</v>
      </c>
      <c r="H5370" t="s">
        <v>66</v>
      </c>
      <c r="I5370" t="s">
        <v>60</v>
      </c>
      <c r="J5370" s="3" t="s">
        <v>445</v>
      </c>
      <c r="K5370" t="s">
        <v>39</v>
      </c>
      <c r="L5370" t="s">
        <v>17455</v>
      </c>
      <c r="M5370" t="s">
        <v>25</v>
      </c>
      <c r="N5370" t="s">
        <v>26</v>
      </c>
      <c r="O5370" s="2">
        <v>45078.92765046296</v>
      </c>
      <c r="P5370" s="2">
        <v>45078.481122685182</v>
      </c>
      <c r="Q5370">
        <v>4</v>
      </c>
      <c r="R5370" t="str">
        <f t="shared" ca="1" si="83"/>
        <v>Rahul</v>
      </c>
      <c r="S5370" t="str">
        <f>IFERROR(TEXT(DATEVALUE(LEFT(Table1[[#This Row],[Date of Purchase]],10)), "MMMM"), TEXT(Table1[[#This Row],[Date of Purchase]], "MMMM"))</f>
        <v>January</v>
      </c>
      <c r="T5370" t="str">
        <f>IF(OR(
  AND(Table1[[#This Row],[Ticket Priority]]="Critical", Table1[[#This Row],[Ticket Status]]&lt;&gt;"Closed"),
  AND(Table1[[#This Row],[Ticket Priority]]="High", Table1[[#This Row],[Ticket Status]]="Open")
), "Yes", "No")</f>
        <v>No</v>
      </c>
      <c r="U5370" s="4" t="str">
        <f>IF(Table1[[#This Row],[Ticket Status]]="Closed","Yes","No")</f>
        <v>Yes</v>
      </c>
      <c r="V5370" s="4" t="str">
        <f>IF(Table1[[#This Row],[Ticket Status]]="Pending Customer Response","Yes","No")</f>
        <v>No</v>
      </c>
      <c r="W5370" s="5">
        <f ca="1">COUNTIFS(Table1[Agent_name],Table1[[#This Row],[Agent_name]],Table1[Month],Table1[[#This Row],[Month]])/160</f>
        <v>0.22500000000000001</v>
      </c>
    </row>
    <row r="5371" spans="1:23" x14ac:dyDescent="0.25">
      <c r="A5371">
        <v>5370</v>
      </c>
      <c r="B5371" t="s">
        <v>17456</v>
      </c>
      <c r="C5371" t="s">
        <v>17457</v>
      </c>
      <c r="D5371">
        <v>39</v>
      </c>
      <c r="E5371" t="s">
        <v>58</v>
      </c>
      <c r="F5371" t="s">
        <v>112</v>
      </c>
      <c r="G5371" s="1">
        <v>44012</v>
      </c>
      <c r="H5371" t="s">
        <v>66</v>
      </c>
      <c r="I5371" t="s">
        <v>60</v>
      </c>
      <c r="J5371" s="3" t="s">
        <v>17458</v>
      </c>
      <c r="K5371" t="s">
        <v>62</v>
      </c>
      <c r="M5371" t="s">
        <v>41</v>
      </c>
      <c r="N5371" t="s">
        <v>33</v>
      </c>
      <c r="R5371" t="str">
        <f t="shared" ca="1" si="83"/>
        <v>Meera</v>
      </c>
      <c r="S5371" t="str">
        <f>IFERROR(TEXT(DATEVALUE(LEFT(Table1[[#This Row],[Date of Purchase]],10)), "MMMM"), TEXT(Table1[[#This Row],[Date of Purchase]], "MMMM"))</f>
        <v>June</v>
      </c>
      <c r="T5371" t="str">
        <f>IF(OR(
  AND(Table1[[#This Row],[Ticket Priority]]="Critical", Table1[[#This Row],[Ticket Status]]&lt;&gt;"Closed"),
  AND(Table1[[#This Row],[Ticket Priority]]="High", Table1[[#This Row],[Ticket Status]]="Open")
), "Yes", "No")</f>
        <v>No</v>
      </c>
      <c r="U5371" s="4" t="str">
        <f>IF(Table1[[#This Row],[Ticket Status]]="Closed","Yes","No")</f>
        <v>No</v>
      </c>
      <c r="V5371" s="4" t="str">
        <f>IF(Table1[[#This Row],[Ticket Status]]="Pending Customer Response","Yes","No")</f>
        <v>No</v>
      </c>
      <c r="W5371" s="5">
        <f ca="1">COUNTIFS(Table1[Agent_name],Table1[[#This Row],[Agent_name]],Table1[Month],Table1[[#This Row],[Month]])/160</f>
        <v>0.13125000000000001</v>
      </c>
    </row>
    <row r="5372" spans="1:23" x14ac:dyDescent="0.25">
      <c r="A5372">
        <v>5371</v>
      </c>
      <c r="B5372" t="s">
        <v>17459</v>
      </c>
      <c r="C5372" t="s">
        <v>17460</v>
      </c>
      <c r="D5372">
        <v>50</v>
      </c>
      <c r="E5372" t="s">
        <v>29</v>
      </c>
      <c r="F5372" t="s">
        <v>249</v>
      </c>
      <c r="G5372" s="1">
        <v>44002</v>
      </c>
      <c r="H5372" t="s">
        <v>66</v>
      </c>
      <c r="I5372" t="s">
        <v>52</v>
      </c>
      <c r="J5372" s="3" t="s">
        <v>17461</v>
      </c>
      <c r="K5372" t="s">
        <v>39</v>
      </c>
      <c r="L5372" t="s">
        <v>17462</v>
      </c>
      <c r="M5372" t="s">
        <v>25</v>
      </c>
      <c r="N5372" t="s">
        <v>33</v>
      </c>
      <c r="O5372" s="2">
        <v>45078.125601851854</v>
      </c>
      <c r="P5372" s="2">
        <v>45078.671435185184</v>
      </c>
      <c r="Q5372">
        <v>5</v>
      </c>
      <c r="R5372" t="str">
        <f t="shared" ca="1" si="83"/>
        <v>Aisha</v>
      </c>
      <c r="S5372" t="str">
        <f>IFERROR(TEXT(DATEVALUE(LEFT(Table1[[#This Row],[Date of Purchase]],10)), "MMMM"), TEXT(Table1[[#This Row],[Date of Purchase]], "MMMM"))</f>
        <v>June</v>
      </c>
      <c r="T5372" t="str">
        <f>IF(OR(
  AND(Table1[[#This Row],[Ticket Priority]]="Critical", Table1[[#This Row],[Ticket Status]]&lt;&gt;"Closed"),
  AND(Table1[[#This Row],[Ticket Priority]]="High", Table1[[#This Row],[Ticket Status]]="Open")
), "Yes", "No")</f>
        <v>No</v>
      </c>
      <c r="U5372" s="4" t="str">
        <f>IF(Table1[[#This Row],[Ticket Status]]="Closed","Yes","No")</f>
        <v>Yes</v>
      </c>
      <c r="V5372" s="4" t="str">
        <f>IF(Table1[[#This Row],[Ticket Status]]="Pending Customer Response","Yes","No")</f>
        <v>No</v>
      </c>
      <c r="W5372" s="5">
        <f ca="1">COUNTIFS(Table1[Agent_name],Table1[[#This Row],[Agent_name]],Table1[Month],Table1[[#This Row],[Month]])/160</f>
        <v>0.89375000000000004</v>
      </c>
    </row>
    <row r="5373" spans="1:23" x14ac:dyDescent="0.25">
      <c r="A5373">
        <v>5372</v>
      </c>
      <c r="B5373" t="s">
        <v>17463</v>
      </c>
      <c r="C5373" t="s">
        <v>17464</v>
      </c>
      <c r="D5373">
        <v>24</v>
      </c>
      <c r="E5373" t="s">
        <v>29</v>
      </c>
      <c r="F5373" t="s">
        <v>485</v>
      </c>
      <c r="G5373" s="1">
        <v>44066</v>
      </c>
      <c r="H5373" t="s">
        <v>45</v>
      </c>
      <c r="I5373" t="s">
        <v>37</v>
      </c>
      <c r="J5373" s="3" t="s">
        <v>17465</v>
      </c>
      <c r="K5373" t="s">
        <v>62</v>
      </c>
      <c r="M5373" t="s">
        <v>41</v>
      </c>
      <c r="N5373" t="s">
        <v>33</v>
      </c>
      <c r="R5373" t="str">
        <f t="shared" ca="1" si="83"/>
        <v>Sara</v>
      </c>
      <c r="S5373" t="str">
        <f>IFERROR(TEXT(DATEVALUE(LEFT(Table1[[#This Row],[Date of Purchase]],10)), "MMMM"), TEXT(Table1[[#This Row],[Date of Purchase]], "MMMM"))</f>
        <v>August</v>
      </c>
      <c r="T5373" t="str">
        <f>IF(OR(
  AND(Table1[[#This Row],[Ticket Priority]]="Critical", Table1[[#This Row],[Ticket Status]]&lt;&gt;"Closed"),
  AND(Table1[[#This Row],[Ticket Priority]]="High", Table1[[#This Row],[Ticket Status]]="Open")
), "Yes", "No")</f>
        <v>No</v>
      </c>
      <c r="U5373" s="4" t="str">
        <f>IF(Table1[[#This Row],[Ticket Status]]="Closed","Yes","No")</f>
        <v>No</v>
      </c>
      <c r="V5373" s="4" t="str">
        <f>IF(Table1[[#This Row],[Ticket Status]]="Pending Customer Response","Yes","No")</f>
        <v>No</v>
      </c>
      <c r="W5373" s="5">
        <f ca="1">COUNTIFS(Table1[Agent_name],Table1[[#This Row],[Agent_name]],Table1[Month],Table1[[#This Row],[Month]])/160</f>
        <v>0.8</v>
      </c>
    </row>
    <row r="5374" spans="1:23" x14ac:dyDescent="0.25">
      <c r="A5374">
        <v>5373</v>
      </c>
      <c r="B5374" t="s">
        <v>17466</v>
      </c>
      <c r="C5374" t="s">
        <v>17467</v>
      </c>
      <c r="D5374">
        <v>70</v>
      </c>
      <c r="E5374" t="s">
        <v>29</v>
      </c>
      <c r="F5374" t="s">
        <v>281</v>
      </c>
      <c r="G5374" s="1">
        <v>44518</v>
      </c>
      <c r="H5374" t="s">
        <v>59</v>
      </c>
      <c r="I5374" t="s">
        <v>77</v>
      </c>
      <c r="J5374" s="3" t="s">
        <v>9810</v>
      </c>
      <c r="K5374" t="s">
        <v>24</v>
      </c>
      <c r="M5374" t="s">
        <v>143</v>
      </c>
      <c r="N5374" t="s">
        <v>83</v>
      </c>
      <c r="O5374" s="2">
        <v>45078.012430555558</v>
      </c>
      <c r="R5374" t="str">
        <f t="shared" ca="1" si="83"/>
        <v>Ravi</v>
      </c>
      <c r="S5374" t="str">
        <f>IFERROR(TEXT(DATEVALUE(LEFT(Table1[[#This Row],[Date of Purchase]],10)), "MMMM"), TEXT(Table1[[#This Row],[Date of Purchase]], "MMMM"))</f>
        <v>November</v>
      </c>
      <c r="T5374" t="str">
        <f>IF(OR(
  AND(Table1[[#This Row],[Ticket Priority]]="Critical", Table1[[#This Row],[Ticket Status]]&lt;&gt;"Closed"),
  AND(Table1[[#This Row],[Ticket Priority]]="High", Table1[[#This Row],[Ticket Status]]="Open")
), "Yes", "No")</f>
        <v>No</v>
      </c>
      <c r="U5374" s="4" t="str">
        <f>IF(Table1[[#This Row],[Ticket Status]]="Closed","Yes","No")</f>
        <v>No</v>
      </c>
      <c r="V5374" s="4" t="str">
        <f>IF(Table1[[#This Row],[Ticket Status]]="Pending Customer Response","Yes","No")</f>
        <v>Yes</v>
      </c>
      <c r="W5374" s="5">
        <f ca="1">COUNTIFS(Table1[Agent_name],Table1[[#This Row],[Agent_name]],Table1[Month],Table1[[#This Row],[Month]])/160</f>
        <v>0.61875000000000002</v>
      </c>
    </row>
    <row r="5375" spans="1:23" x14ac:dyDescent="0.25">
      <c r="A5375">
        <v>5374</v>
      </c>
      <c r="B5375" t="s">
        <v>17468</v>
      </c>
      <c r="C5375" t="s">
        <v>17469</v>
      </c>
      <c r="D5375">
        <v>53</v>
      </c>
      <c r="E5375" t="s">
        <v>19</v>
      </c>
      <c r="F5375" t="s">
        <v>211</v>
      </c>
      <c r="G5375" s="1">
        <v>44450</v>
      </c>
      <c r="H5375" t="s">
        <v>59</v>
      </c>
      <c r="I5375" t="s">
        <v>59</v>
      </c>
      <c r="J5375" s="3" t="s">
        <v>17470</v>
      </c>
      <c r="K5375" t="s">
        <v>39</v>
      </c>
      <c r="L5375" t="s">
        <v>17471</v>
      </c>
      <c r="M5375" t="s">
        <v>41</v>
      </c>
      <c r="N5375" t="s">
        <v>26</v>
      </c>
      <c r="O5375" s="2">
        <v>45078.573564814818</v>
      </c>
      <c r="P5375" s="2">
        <v>45078.302731481483</v>
      </c>
      <c r="Q5375">
        <v>4</v>
      </c>
      <c r="R5375" t="str">
        <f t="shared" ca="1" si="83"/>
        <v>Divya</v>
      </c>
      <c r="S5375" t="str">
        <f>IFERROR(TEXT(DATEVALUE(LEFT(Table1[[#This Row],[Date of Purchase]],10)), "MMMM"), TEXT(Table1[[#This Row],[Date of Purchase]], "MMMM"))</f>
        <v>September</v>
      </c>
      <c r="T5375" t="str">
        <f>IF(OR(
  AND(Table1[[#This Row],[Ticket Priority]]="Critical", Table1[[#This Row],[Ticket Status]]&lt;&gt;"Closed"),
  AND(Table1[[#This Row],[Ticket Priority]]="High", Table1[[#This Row],[Ticket Status]]="Open")
), "Yes", "No")</f>
        <v>No</v>
      </c>
      <c r="U5375" s="4" t="str">
        <f>IF(Table1[[#This Row],[Ticket Status]]="Closed","Yes","No")</f>
        <v>Yes</v>
      </c>
      <c r="V5375" s="4" t="str">
        <f>IF(Table1[[#This Row],[Ticket Status]]="Pending Customer Response","Yes","No")</f>
        <v>No</v>
      </c>
      <c r="W5375" s="5">
        <f ca="1">COUNTIFS(Table1[Agent_name],Table1[[#This Row],[Agent_name]],Table1[Month],Table1[[#This Row],[Month]])/160</f>
        <v>0.21875</v>
      </c>
    </row>
    <row r="5376" spans="1:23" x14ac:dyDescent="0.25">
      <c r="A5376">
        <v>5375</v>
      </c>
      <c r="B5376" t="s">
        <v>17472</v>
      </c>
      <c r="C5376" t="s">
        <v>17473</v>
      </c>
      <c r="D5376">
        <v>57</v>
      </c>
      <c r="E5376" t="s">
        <v>29</v>
      </c>
      <c r="F5376" t="s">
        <v>485</v>
      </c>
      <c r="G5376" s="1">
        <v>44135</v>
      </c>
      <c r="H5376" t="s">
        <v>66</v>
      </c>
      <c r="I5376" t="s">
        <v>31</v>
      </c>
      <c r="J5376" s="3" t="s">
        <v>17474</v>
      </c>
      <c r="K5376" t="s">
        <v>62</v>
      </c>
      <c r="M5376" t="s">
        <v>143</v>
      </c>
      <c r="N5376" t="s">
        <v>83</v>
      </c>
      <c r="R5376" t="str">
        <f t="shared" ca="1" si="83"/>
        <v>Neha</v>
      </c>
      <c r="S5376" t="str">
        <f>IFERROR(TEXT(DATEVALUE(LEFT(Table1[[#This Row],[Date of Purchase]],10)), "MMMM"), TEXT(Table1[[#This Row],[Date of Purchase]], "MMMM"))</f>
        <v>October</v>
      </c>
      <c r="T5376" t="str">
        <f>IF(OR(
  AND(Table1[[#This Row],[Ticket Priority]]="Critical", Table1[[#This Row],[Ticket Status]]&lt;&gt;"Closed"),
  AND(Table1[[#This Row],[Ticket Priority]]="High", Table1[[#This Row],[Ticket Status]]="Open")
), "Yes", "No")</f>
        <v>No</v>
      </c>
      <c r="U5376" s="4" t="str">
        <f>IF(Table1[[#This Row],[Ticket Status]]="Closed","Yes","No")</f>
        <v>No</v>
      </c>
      <c r="V5376" s="4" t="str">
        <f>IF(Table1[[#This Row],[Ticket Status]]="Pending Customer Response","Yes","No")</f>
        <v>No</v>
      </c>
      <c r="W5376" s="5">
        <f ca="1">COUNTIFS(Table1[Agent_name],Table1[[#This Row],[Agent_name]],Table1[Month],Table1[[#This Row],[Month]])/160</f>
        <v>0.24374999999999999</v>
      </c>
    </row>
    <row r="5377" spans="1:23" x14ac:dyDescent="0.25">
      <c r="A5377">
        <v>5376</v>
      </c>
      <c r="B5377" t="s">
        <v>17475</v>
      </c>
      <c r="C5377" t="s">
        <v>17476</v>
      </c>
      <c r="D5377">
        <v>55</v>
      </c>
      <c r="E5377" t="s">
        <v>29</v>
      </c>
      <c r="F5377" t="s">
        <v>219</v>
      </c>
      <c r="G5377" s="1">
        <v>43977</v>
      </c>
      <c r="H5377" t="s">
        <v>67</v>
      </c>
      <c r="I5377" t="s">
        <v>72</v>
      </c>
      <c r="J5377" s="3" t="s">
        <v>17477</v>
      </c>
      <c r="K5377" t="s">
        <v>24</v>
      </c>
      <c r="M5377" t="s">
        <v>25</v>
      </c>
      <c r="N5377" t="s">
        <v>26</v>
      </c>
      <c r="O5377" s="2">
        <v>45078.928449074076</v>
      </c>
      <c r="R5377" t="str">
        <f t="shared" ca="1" si="83"/>
        <v>Aisha</v>
      </c>
      <c r="S5377" t="str">
        <f>IFERROR(TEXT(DATEVALUE(LEFT(Table1[[#This Row],[Date of Purchase]],10)), "MMMM"), TEXT(Table1[[#This Row],[Date of Purchase]], "MMMM"))</f>
        <v>May</v>
      </c>
      <c r="T5377" t="str">
        <f>IF(OR(
  AND(Table1[[#This Row],[Ticket Priority]]="Critical", Table1[[#This Row],[Ticket Status]]&lt;&gt;"Closed"),
  AND(Table1[[#This Row],[Ticket Priority]]="High", Table1[[#This Row],[Ticket Status]]="Open")
), "Yes", "No")</f>
        <v>Yes</v>
      </c>
      <c r="U5377" s="4" t="str">
        <f>IF(Table1[[#This Row],[Ticket Status]]="Closed","Yes","No")</f>
        <v>No</v>
      </c>
      <c r="V5377" s="4" t="str">
        <f>IF(Table1[[#This Row],[Ticket Status]]="Pending Customer Response","Yes","No")</f>
        <v>Yes</v>
      </c>
      <c r="W5377" s="5">
        <f ca="1">COUNTIFS(Table1[Agent_name],Table1[[#This Row],[Agent_name]],Table1[Month],Table1[[#This Row],[Month]])/160</f>
        <v>0.93125000000000002</v>
      </c>
    </row>
    <row r="5378" spans="1:23" x14ac:dyDescent="0.25">
      <c r="A5378">
        <v>5377</v>
      </c>
      <c r="B5378" t="s">
        <v>17478</v>
      </c>
      <c r="C5378" t="s">
        <v>17479</v>
      </c>
      <c r="D5378">
        <v>28</v>
      </c>
      <c r="E5378" t="s">
        <v>19</v>
      </c>
      <c r="F5378" t="s">
        <v>655</v>
      </c>
      <c r="G5378" s="1">
        <v>44297</v>
      </c>
      <c r="H5378" t="s">
        <v>66</v>
      </c>
      <c r="I5378" t="s">
        <v>60</v>
      </c>
      <c r="J5378" s="3" t="s">
        <v>17480</v>
      </c>
      <c r="K5378" t="s">
        <v>24</v>
      </c>
      <c r="M5378" t="s">
        <v>41</v>
      </c>
      <c r="N5378" t="s">
        <v>26</v>
      </c>
      <c r="O5378" s="2">
        <v>45078.411111111112</v>
      </c>
      <c r="R5378" t="str">
        <f t="shared" ref="R5378:R5441" ca="1" si="84">CHOOSE(
RANDBETWEEN(1,20),
"Aisha","Aisha","Aisha","Aisha",
"Ravi","Ravi","Ravi",
"Sara","Sara","Sara",
"Mohit","Mohit",
"Priya","Priya",
"Arjun",
"Neha","Rahul","Divya","Karan","Meera","Sanjay"
)</f>
        <v>Karan</v>
      </c>
      <c r="S5378" t="str">
        <f>IFERROR(TEXT(DATEVALUE(LEFT(Table1[[#This Row],[Date of Purchase]],10)), "MMMM"), TEXT(Table1[[#This Row],[Date of Purchase]], "MMMM"))</f>
        <v>April</v>
      </c>
      <c r="T5378" t="str">
        <f>IF(OR(
  AND(Table1[[#This Row],[Ticket Priority]]="Critical", Table1[[#This Row],[Ticket Status]]&lt;&gt;"Closed"),
  AND(Table1[[#This Row],[Ticket Priority]]="High", Table1[[#This Row],[Ticket Status]]="Open")
), "Yes", "No")</f>
        <v>No</v>
      </c>
      <c r="U5378" s="4" t="str">
        <f>IF(Table1[[#This Row],[Ticket Status]]="Closed","Yes","No")</f>
        <v>No</v>
      </c>
      <c r="V5378" s="4" t="str">
        <f>IF(Table1[[#This Row],[Ticket Status]]="Pending Customer Response","Yes","No")</f>
        <v>Yes</v>
      </c>
      <c r="W5378" s="5">
        <f ca="1">COUNTIFS(Table1[Agent_name],Table1[[#This Row],[Agent_name]],Table1[Month],Table1[[#This Row],[Month]])/160</f>
        <v>0.29375000000000001</v>
      </c>
    </row>
    <row r="5379" spans="1:23" x14ac:dyDescent="0.25">
      <c r="A5379">
        <v>5378</v>
      </c>
      <c r="B5379" t="s">
        <v>17481</v>
      </c>
      <c r="C5379" t="s">
        <v>17482</v>
      </c>
      <c r="D5379">
        <v>47</v>
      </c>
      <c r="E5379" t="s">
        <v>29</v>
      </c>
      <c r="F5379" t="s">
        <v>281</v>
      </c>
      <c r="G5379" s="1">
        <v>44436</v>
      </c>
      <c r="H5379" t="s">
        <v>66</v>
      </c>
      <c r="I5379" t="s">
        <v>67</v>
      </c>
      <c r="J5379" s="3" t="s">
        <v>17483</v>
      </c>
      <c r="K5379" t="s">
        <v>24</v>
      </c>
      <c r="M5379" t="s">
        <v>41</v>
      </c>
      <c r="N5379" t="s">
        <v>33</v>
      </c>
      <c r="O5379" s="2">
        <v>45078.422233796293</v>
      </c>
      <c r="R5379" t="str">
        <f t="shared" ca="1" si="84"/>
        <v>Sara</v>
      </c>
      <c r="S5379" t="str">
        <f>IFERROR(TEXT(DATEVALUE(LEFT(Table1[[#This Row],[Date of Purchase]],10)), "MMMM"), TEXT(Table1[[#This Row],[Date of Purchase]], "MMMM"))</f>
        <v>August</v>
      </c>
      <c r="T5379" t="str">
        <f>IF(OR(
  AND(Table1[[#This Row],[Ticket Priority]]="Critical", Table1[[#This Row],[Ticket Status]]&lt;&gt;"Closed"),
  AND(Table1[[#This Row],[Ticket Priority]]="High", Table1[[#This Row],[Ticket Status]]="Open")
), "Yes", "No")</f>
        <v>No</v>
      </c>
      <c r="U5379" s="4" t="str">
        <f>IF(Table1[[#This Row],[Ticket Status]]="Closed","Yes","No")</f>
        <v>No</v>
      </c>
      <c r="V5379" s="4" t="str">
        <f>IF(Table1[[#This Row],[Ticket Status]]="Pending Customer Response","Yes","No")</f>
        <v>Yes</v>
      </c>
      <c r="W5379" s="5">
        <f ca="1">COUNTIFS(Table1[Agent_name],Table1[[#This Row],[Agent_name]],Table1[Month],Table1[[#This Row],[Month]])/160</f>
        <v>0.8</v>
      </c>
    </row>
    <row r="5380" spans="1:23" x14ac:dyDescent="0.25">
      <c r="A5380">
        <v>5379</v>
      </c>
      <c r="B5380" t="s">
        <v>17484</v>
      </c>
      <c r="C5380" t="s">
        <v>17485</v>
      </c>
      <c r="D5380">
        <v>51</v>
      </c>
      <c r="E5380" t="s">
        <v>58</v>
      </c>
      <c r="F5380" t="s">
        <v>134</v>
      </c>
      <c r="G5380" s="1">
        <v>44324</v>
      </c>
      <c r="H5380" t="s">
        <v>59</v>
      </c>
      <c r="I5380" t="s">
        <v>60</v>
      </c>
      <c r="J5380" s="3" t="s">
        <v>17486</v>
      </c>
      <c r="K5380" t="s">
        <v>24</v>
      </c>
      <c r="M5380" t="s">
        <v>41</v>
      </c>
      <c r="N5380" t="s">
        <v>83</v>
      </c>
      <c r="O5380" s="2">
        <v>45078.212534722225</v>
      </c>
      <c r="R5380" t="str">
        <f t="shared" ca="1" si="84"/>
        <v>Aisha</v>
      </c>
      <c r="S5380" t="str">
        <f>IFERROR(TEXT(DATEVALUE(LEFT(Table1[[#This Row],[Date of Purchase]],10)), "MMMM"), TEXT(Table1[[#This Row],[Date of Purchase]], "MMMM"))</f>
        <v>May</v>
      </c>
      <c r="T5380" t="str">
        <f>IF(OR(
  AND(Table1[[#This Row],[Ticket Priority]]="Critical", Table1[[#This Row],[Ticket Status]]&lt;&gt;"Closed"),
  AND(Table1[[#This Row],[Ticket Priority]]="High", Table1[[#This Row],[Ticket Status]]="Open")
), "Yes", "No")</f>
        <v>No</v>
      </c>
      <c r="U5380" s="4" t="str">
        <f>IF(Table1[[#This Row],[Ticket Status]]="Closed","Yes","No")</f>
        <v>No</v>
      </c>
      <c r="V5380" s="4" t="str">
        <f>IF(Table1[[#This Row],[Ticket Status]]="Pending Customer Response","Yes","No")</f>
        <v>Yes</v>
      </c>
      <c r="W5380" s="5">
        <f ca="1">COUNTIFS(Table1[Agent_name],Table1[[#This Row],[Agent_name]],Table1[Month],Table1[[#This Row],[Month]])/160</f>
        <v>0.93125000000000002</v>
      </c>
    </row>
    <row r="5381" spans="1:23" x14ac:dyDescent="0.25">
      <c r="A5381">
        <v>5380</v>
      </c>
      <c r="B5381" t="s">
        <v>17487</v>
      </c>
      <c r="C5381" t="s">
        <v>17488</v>
      </c>
      <c r="D5381">
        <v>63</v>
      </c>
      <c r="E5381" t="s">
        <v>19</v>
      </c>
      <c r="F5381" t="s">
        <v>51</v>
      </c>
      <c r="G5381" s="1">
        <v>44267</v>
      </c>
      <c r="H5381" t="s">
        <v>59</v>
      </c>
      <c r="I5381" t="s">
        <v>141</v>
      </c>
      <c r="J5381" s="3" t="s">
        <v>17489</v>
      </c>
      <c r="K5381" t="s">
        <v>39</v>
      </c>
      <c r="L5381" t="s">
        <v>17490</v>
      </c>
      <c r="M5381" t="s">
        <v>25</v>
      </c>
      <c r="N5381" t="s">
        <v>26</v>
      </c>
      <c r="O5381" s="2">
        <v>45078.488935185182</v>
      </c>
      <c r="P5381" s="2">
        <v>45078.242407407408</v>
      </c>
      <c r="Q5381">
        <v>4</v>
      </c>
      <c r="R5381" t="str">
        <f t="shared" ca="1" si="84"/>
        <v>Sara</v>
      </c>
      <c r="S5381" t="str">
        <f>IFERROR(TEXT(DATEVALUE(LEFT(Table1[[#This Row],[Date of Purchase]],10)), "MMMM"), TEXT(Table1[[#This Row],[Date of Purchase]], "MMMM"))</f>
        <v>March</v>
      </c>
      <c r="T5381" t="str">
        <f>IF(OR(
  AND(Table1[[#This Row],[Ticket Priority]]="Critical", Table1[[#This Row],[Ticket Status]]&lt;&gt;"Closed"),
  AND(Table1[[#This Row],[Ticket Priority]]="High", Table1[[#This Row],[Ticket Status]]="Open")
), "Yes", "No")</f>
        <v>No</v>
      </c>
      <c r="U5381" s="4" t="str">
        <f>IF(Table1[[#This Row],[Ticket Status]]="Closed","Yes","No")</f>
        <v>Yes</v>
      </c>
      <c r="V5381" s="4" t="str">
        <f>IF(Table1[[#This Row],[Ticket Status]]="Pending Customer Response","Yes","No")</f>
        <v>No</v>
      </c>
      <c r="W5381" s="5">
        <f ca="1">COUNTIFS(Table1[Agent_name],Table1[[#This Row],[Agent_name]],Table1[Month],Table1[[#This Row],[Month]])/160</f>
        <v>0.55625000000000002</v>
      </c>
    </row>
    <row r="5382" spans="1:23" x14ac:dyDescent="0.25">
      <c r="A5382">
        <v>5381</v>
      </c>
      <c r="B5382" t="s">
        <v>17491</v>
      </c>
      <c r="C5382" t="s">
        <v>17492</v>
      </c>
      <c r="D5382">
        <v>49</v>
      </c>
      <c r="E5382" t="s">
        <v>29</v>
      </c>
      <c r="F5382" t="s">
        <v>76</v>
      </c>
      <c r="G5382" s="1">
        <v>43901</v>
      </c>
      <c r="H5382" t="s">
        <v>45</v>
      </c>
      <c r="I5382" t="s">
        <v>99</v>
      </c>
      <c r="J5382" s="3" t="s">
        <v>17493</v>
      </c>
      <c r="K5382" t="s">
        <v>39</v>
      </c>
      <c r="L5382" t="s">
        <v>17494</v>
      </c>
      <c r="M5382" t="s">
        <v>41</v>
      </c>
      <c r="N5382" t="s">
        <v>83</v>
      </c>
      <c r="O5382" s="2">
        <v>45078.187569444446</v>
      </c>
      <c r="P5382" s="2">
        <v>45078.493125000001</v>
      </c>
      <c r="Q5382">
        <v>4</v>
      </c>
      <c r="R5382" t="str">
        <f t="shared" ca="1" si="84"/>
        <v>Aisha</v>
      </c>
      <c r="S5382" t="str">
        <f>IFERROR(TEXT(DATEVALUE(LEFT(Table1[[#This Row],[Date of Purchase]],10)), "MMMM"), TEXT(Table1[[#This Row],[Date of Purchase]], "MMMM"))</f>
        <v>March</v>
      </c>
      <c r="T5382" t="str">
        <f>IF(OR(
  AND(Table1[[#This Row],[Ticket Priority]]="Critical", Table1[[#This Row],[Ticket Status]]&lt;&gt;"Closed"),
  AND(Table1[[#This Row],[Ticket Priority]]="High", Table1[[#This Row],[Ticket Status]]="Open")
), "Yes", "No")</f>
        <v>No</v>
      </c>
      <c r="U5382" s="4" t="str">
        <f>IF(Table1[[#This Row],[Ticket Status]]="Closed","Yes","No")</f>
        <v>Yes</v>
      </c>
      <c r="V5382" s="4" t="str">
        <f>IF(Table1[[#This Row],[Ticket Status]]="Pending Customer Response","Yes","No")</f>
        <v>No</v>
      </c>
      <c r="W5382" s="5">
        <f ca="1">COUNTIFS(Table1[Agent_name],Table1[[#This Row],[Agent_name]],Table1[Month],Table1[[#This Row],[Month]])/160</f>
        <v>1.0062500000000001</v>
      </c>
    </row>
    <row r="5383" spans="1:23" x14ac:dyDescent="0.25">
      <c r="A5383">
        <v>5382</v>
      </c>
      <c r="B5383" t="s">
        <v>17495</v>
      </c>
      <c r="C5383" t="s">
        <v>17496</v>
      </c>
      <c r="D5383">
        <v>40</v>
      </c>
      <c r="E5383" t="s">
        <v>29</v>
      </c>
      <c r="F5383" t="s">
        <v>223</v>
      </c>
      <c r="G5383" s="1">
        <v>43939</v>
      </c>
      <c r="H5383" t="s">
        <v>21</v>
      </c>
      <c r="I5383" t="s">
        <v>31</v>
      </c>
      <c r="J5383" s="3" t="s">
        <v>17497</v>
      </c>
      <c r="K5383" t="s">
        <v>24</v>
      </c>
      <c r="M5383" t="s">
        <v>25</v>
      </c>
      <c r="N5383" t="s">
        <v>26</v>
      </c>
      <c r="O5383" s="2">
        <v>45078.010509259257</v>
      </c>
      <c r="R5383" t="str">
        <f t="shared" ca="1" si="84"/>
        <v>Aisha</v>
      </c>
      <c r="S5383" t="str">
        <f>IFERROR(TEXT(DATEVALUE(LEFT(Table1[[#This Row],[Date of Purchase]],10)), "MMMM"), TEXT(Table1[[#This Row],[Date of Purchase]], "MMMM"))</f>
        <v>April</v>
      </c>
      <c r="T5383" t="str">
        <f>IF(OR(
  AND(Table1[[#This Row],[Ticket Priority]]="Critical", Table1[[#This Row],[Ticket Status]]&lt;&gt;"Closed"),
  AND(Table1[[#This Row],[Ticket Priority]]="High", Table1[[#This Row],[Ticket Status]]="Open")
), "Yes", "No")</f>
        <v>Yes</v>
      </c>
      <c r="U5383" s="4" t="str">
        <f>IF(Table1[[#This Row],[Ticket Status]]="Closed","Yes","No")</f>
        <v>No</v>
      </c>
      <c r="V5383" s="4" t="str">
        <f>IF(Table1[[#This Row],[Ticket Status]]="Pending Customer Response","Yes","No")</f>
        <v>Yes</v>
      </c>
      <c r="W5383" s="5">
        <f ca="1">COUNTIFS(Table1[Agent_name],Table1[[#This Row],[Agent_name]],Table1[Month],Table1[[#This Row],[Month]])/160</f>
        <v>0.81874999999999998</v>
      </c>
    </row>
    <row r="5384" spans="1:23" x14ac:dyDescent="0.25">
      <c r="A5384">
        <v>5383</v>
      </c>
      <c r="B5384" t="s">
        <v>17498</v>
      </c>
      <c r="C5384" t="s">
        <v>17499</v>
      </c>
      <c r="D5384">
        <v>68</v>
      </c>
      <c r="E5384" t="s">
        <v>58</v>
      </c>
      <c r="F5384" t="s">
        <v>86</v>
      </c>
      <c r="G5384" s="1">
        <v>44544</v>
      </c>
      <c r="H5384" t="s">
        <v>21</v>
      </c>
      <c r="I5384" t="s">
        <v>22</v>
      </c>
      <c r="J5384" s="3" t="s">
        <v>17500</v>
      </c>
      <c r="K5384" t="s">
        <v>39</v>
      </c>
      <c r="L5384" t="s">
        <v>17501</v>
      </c>
      <c r="M5384" t="s">
        <v>143</v>
      </c>
      <c r="N5384" t="s">
        <v>26</v>
      </c>
      <c r="O5384" s="2">
        <v>45078.064004629632</v>
      </c>
      <c r="P5384" s="2">
        <v>45077.995949074073</v>
      </c>
      <c r="Q5384">
        <v>4</v>
      </c>
      <c r="R5384" t="str">
        <f t="shared" ca="1" si="84"/>
        <v>Aisha</v>
      </c>
      <c r="S5384" t="str">
        <f>IFERROR(TEXT(DATEVALUE(LEFT(Table1[[#This Row],[Date of Purchase]],10)), "MMMM"), TEXT(Table1[[#This Row],[Date of Purchase]], "MMMM"))</f>
        <v>December</v>
      </c>
      <c r="T5384" t="str">
        <f>IF(OR(
  AND(Table1[[#This Row],[Ticket Priority]]="Critical", Table1[[#This Row],[Ticket Status]]&lt;&gt;"Closed"),
  AND(Table1[[#This Row],[Ticket Priority]]="High", Table1[[#This Row],[Ticket Status]]="Open")
), "Yes", "No")</f>
        <v>No</v>
      </c>
      <c r="U5384" s="4" t="str">
        <f>IF(Table1[[#This Row],[Ticket Status]]="Closed","Yes","No")</f>
        <v>Yes</v>
      </c>
      <c r="V5384" s="4" t="str">
        <f>IF(Table1[[#This Row],[Ticket Status]]="Pending Customer Response","Yes","No")</f>
        <v>No</v>
      </c>
      <c r="W5384" s="5">
        <f ca="1">COUNTIFS(Table1[Agent_name],Table1[[#This Row],[Agent_name]],Table1[Month],Table1[[#This Row],[Month]])/160</f>
        <v>0.91249999999999998</v>
      </c>
    </row>
    <row r="5385" spans="1:23" x14ac:dyDescent="0.25">
      <c r="A5385">
        <v>5384</v>
      </c>
      <c r="B5385" t="s">
        <v>17502</v>
      </c>
      <c r="C5385" t="s">
        <v>17503</v>
      </c>
      <c r="D5385">
        <v>31</v>
      </c>
      <c r="E5385" t="s">
        <v>29</v>
      </c>
      <c r="F5385" t="s">
        <v>699</v>
      </c>
      <c r="G5385" s="1">
        <v>43854</v>
      </c>
      <c r="H5385" t="s">
        <v>21</v>
      </c>
      <c r="I5385" t="s">
        <v>60</v>
      </c>
      <c r="J5385" s="3" t="s">
        <v>17504</v>
      </c>
      <c r="K5385" t="s">
        <v>24</v>
      </c>
      <c r="M5385" t="s">
        <v>89</v>
      </c>
      <c r="N5385" t="s">
        <v>26</v>
      </c>
      <c r="O5385" s="2">
        <v>45078.483460648145</v>
      </c>
      <c r="R5385" t="str">
        <f t="shared" ca="1" si="84"/>
        <v>Ravi</v>
      </c>
      <c r="S5385" t="str">
        <f>IFERROR(TEXT(DATEVALUE(LEFT(Table1[[#This Row],[Date of Purchase]],10)), "MMMM"), TEXT(Table1[[#This Row],[Date of Purchase]], "MMMM"))</f>
        <v>January</v>
      </c>
      <c r="T5385" t="str">
        <f>IF(OR(
  AND(Table1[[#This Row],[Ticket Priority]]="Critical", Table1[[#This Row],[Ticket Status]]&lt;&gt;"Closed"),
  AND(Table1[[#This Row],[Ticket Priority]]="High", Table1[[#This Row],[Ticket Status]]="Open")
), "Yes", "No")</f>
        <v>No</v>
      </c>
      <c r="U5385" s="4" t="str">
        <f>IF(Table1[[#This Row],[Ticket Status]]="Closed","Yes","No")</f>
        <v>No</v>
      </c>
      <c r="V5385" s="4" t="str">
        <f>IF(Table1[[#This Row],[Ticket Status]]="Pending Customer Response","Yes","No")</f>
        <v>Yes</v>
      </c>
      <c r="W5385" s="5">
        <f ca="1">COUNTIFS(Table1[Agent_name],Table1[[#This Row],[Agent_name]],Table1[Month],Table1[[#This Row],[Month]])/160</f>
        <v>0.74375000000000002</v>
      </c>
    </row>
    <row r="5386" spans="1:23" x14ac:dyDescent="0.25">
      <c r="A5386">
        <v>5385</v>
      </c>
      <c r="B5386" t="s">
        <v>17505</v>
      </c>
      <c r="C5386" t="s">
        <v>17506</v>
      </c>
      <c r="D5386">
        <v>25</v>
      </c>
      <c r="E5386" t="s">
        <v>29</v>
      </c>
      <c r="F5386" t="s">
        <v>71</v>
      </c>
      <c r="G5386" s="1">
        <v>44477</v>
      </c>
      <c r="H5386" t="s">
        <v>66</v>
      </c>
      <c r="I5386" t="s">
        <v>77</v>
      </c>
      <c r="J5386" s="3" t="s">
        <v>17507</v>
      </c>
      <c r="K5386" t="s">
        <v>24</v>
      </c>
      <c r="M5386" t="s">
        <v>143</v>
      </c>
      <c r="N5386" t="s">
        <v>26</v>
      </c>
      <c r="O5386" s="2">
        <v>45078.71402777778</v>
      </c>
      <c r="R5386" t="str">
        <f t="shared" ca="1" si="84"/>
        <v>Aisha</v>
      </c>
      <c r="S5386" t="str">
        <f>IFERROR(TEXT(DATEVALUE(LEFT(Table1[[#This Row],[Date of Purchase]],10)), "MMMM"), TEXT(Table1[[#This Row],[Date of Purchase]], "MMMM"))</f>
        <v>October</v>
      </c>
      <c r="T5386" t="str">
        <f>IF(OR(
  AND(Table1[[#This Row],[Ticket Priority]]="Critical", Table1[[#This Row],[Ticket Status]]&lt;&gt;"Closed"),
  AND(Table1[[#This Row],[Ticket Priority]]="High", Table1[[#This Row],[Ticket Status]]="Open")
), "Yes", "No")</f>
        <v>No</v>
      </c>
      <c r="U5386" s="4" t="str">
        <f>IF(Table1[[#This Row],[Ticket Status]]="Closed","Yes","No")</f>
        <v>No</v>
      </c>
      <c r="V5386" s="4" t="str">
        <f>IF(Table1[[#This Row],[Ticket Status]]="Pending Customer Response","Yes","No")</f>
        <v>Yes</v>
      </c>
      <c r="W5386" s="5">
        <f ca="1">COUNTIFS(Table1[Agent_name],Table1[[#This Row],[Agent_name]],Table1[Month],Table1[[#This Row],[Month]])/160</f>
        <v>0.85624999999999996</v>
      </c>
    </row>
    <row r="5387" spans="1:23" x14ac:dyDescent="0.25">
      <c r="A5387">
        <v>5386</v>
      </c>
      <c r="B5387" t="s">
        <v>17508</v>
      </c>
      <c r="C5387" t="s">
        <v>17509</v>
      </c>
      <c r="D5387">
        <v>45</v>
      </c>
      <c r="E5387" t="s">
        <v>19</v>
      </c>
      <c r="F5387" t="s">
        <v>36</v>
      </c>
      <c r="G5387" s="1">
        <v>44312</v>
      </c>
      <c r="H5387" t="s">
        <v>21</v>
      </c>
      <c r="I5387" t="s">
        <v>59</v>
      </c>
      <c r="J5387" s="3" t="s">
        <v>17510</v>
      </c>
      <c r="K5387" t="s">
        <v>62</v>
      </c>
      <c r="M5387" t="s">
        <v>89</v>
      </c>
      <c r="N5387" t="s">
        <v>55</v>
      </c>
      <c r="R5387" t="str">
        <f t="shared" ca="1" si="84"/>
        <v>Priya</v>
      </c>
      <c r="S5387" t="str">
        <f>IFERROR(TEXT(DATEVALUE(LEFT(Table1[[#This Row],[Date of Purchase]],10)), "MMMM"), TEXT(Table1[[#This Row],[Date of Purchase]], "MMMM"))</f>
        <v>April</v>
      </c>
      <c r="T5387" t="str">
        <f>IF(OR(
  AND(Table1[[#This Row],[Ticket Priority]]="Critical", Table1[[#This Row],[Ticket Status]]&lt;&gt;"Closed"),
  AND(Table1[[#This Row],[Ticket Priority]]="High", Table1[[#This Row],[Ticket Status]]="Open")
), "Yes", "No")</f>
        <v>Yes</v>
      </c>
      <c r="U5387" s="4" t="str">
        <f>IF(Table1[[#This Row],[Ticket Status]]="Closed","Yes","No")</f>
        <v>No</v>
      </c>
      <c r="V5387" s="4" t="str">
        <f>IF(Table1[[#This Row],[Ticket Status]]="Pending Customer Response","Yes","No")</f>
        <v>No</v>
      </c>
      <c r="W5387" s="5">
        <f ca="1">COUNTIFS(Table1[Agent_name],Table1[[#This Row],[Agent_name]],Table1[Month],Table1[[#This Row],[Month]])/160</f>
        <v>0.48749999999999999</v>
      </c>
    </row>
    <row r="5388" spans="1:23" x14ac:dyDescent="0.25">
      <c r="A5388">
        <v>5387</v>
      </c>
      <c r="B5388" t="s">
        <v>17511</v>
      </c>
      <c r="C5388" t="s">
        <v>17512</v>
      </c>
      <c r="D5388">
        <v>68</v>
      </c>
      <c r="E5388" t="s">
        <v>58</v>
      </c>
      <c r="F5388" t="s">
        <v>65</v>
      </c>
      <c r="G5388" s="1">
        <v>43839</v>
      </c>
      <c r="H5388" t="s">
        <v>45</v>
      </c>
      <c r="I5388" t="s">
        <v>150</v>
      </c>
      <c r="J5388" s="3" t="s">
        <v>17513</v>
      </c>
      <c r="K5388" t="s">
        <v>62</v>
      </c>
      <c r="M5388" t="s">
        <v>143</v>
      </c>
      <c r="N5388" t="s">
        <v>33</v>
      </c>
      <c r="R5388" t="str">
        <f t="shared" ca="1" si="84"/>
        <v>Ravi</v>
      </c>
      <c r="S5388" t="str">
        <f>IFERROR(TEXT(DATEVALUE(LEFT(Table1[[#This Row],[Date of Purchase]],10)), "MMMM"), TEXT(Table1[[#This Row],[Date of Purchase]], "MMMM"))</f>
        <v>January</v>
      </c>
      <c r="T5388" t="str">
        <f>IF(OR(
  AND(Table1[[#This Row],[Ticket Priority]]="Critical", Table1[[#This Row],[Ticket Status]]&lt;&gt;"Closed"),
  AND(Table1[[#This Row],[Ticket Priority]]="High", Table1[[#This Row],[Ticket Status]]="Open")
), "Yes", "No")</f>
        <v>No</v>
      </c>
      <c r="U5388" s="4" t="str">
        <f>IF(Table1[[#This Row],[Ticket Status]]="Closed","Yes","No")</f>
        <v>No</v>
      </c>
      <c r="V5388" s="4" t="str">
        <f>IF(Table1[[#This Row],[Ticket Status]]="Pending Customer Response","Yes","No")</f>
        <v>No</v>
      </c>
      <c r="W5388" s="5">
        <f ca="1">COUNTIFS(Table1[Agent_name],Table1[[#This Row],[Agent_name]],Table1[Month],Table1[[#This Row],[Month]])/160</f>
        <v>0.74375000000000002</v>
      </c>
    </row>
    <row r="5389" spans="1:23" x14ac:dyDescent="0.25">
      <c r="A5389">
        <v>5388</v>
      </c>
      <c r="B5389" t="s">
        <v>17514</v>
      </c>
      <c r="C5389" t="s">
        <v>17515</v>
      </c>
      <c r="D5389">
        <v>57</v>
      </c>
      <c r="E5389" t="s">
        <v>29</v>
      </c>
      <c r="F5389" t="s">
        <v>20</v>
      </c>
      <c r="G5389" s="1">
        <v>44329</v>
      </c>
      <c r="H5389" t="s">
        <v>67</v>
      </c>
      <c r="I5389" t="s">
        <v>177</v>
      </c>
      <c r="J5389" s="3" t="s">
        <v>17516</v>
      </c>
      <c r="K5389" t="s">
        <v>39</v>
      </c>
      <c r="L5389" t="s">
        <v>17517</v>
      </c>
      <c r="M5389" t="s">
        <v>89</v>
      </c>
      <c r="N5389" t="s">
        <v>55</v>
      </c>
      <c r="O5389" s="2">
        <v>45078.355046296296</v>
      </c>
      <c r="P5389" s="2">
        <v>45078.324490740742</v>
      </c>
      <c r="Q5389">
        <v>1</v>
      </c>
      <c r="R5389" t="str">
        <f t="shared" ca="1" si="84"/>
        <v>Sara</v>
      </c>
      <c r="S5389" t="str">
        <f>IFERROR(TEXT(DATEVALUE(LEFT(Table1[[#This Row],[Date of Purchase]],10)), "MMMM"), TEXT(Table1[[#This Row],[Date of Purchase]], "MMMM"))</f>
        <v>May</v>
      </c>
      <c r="T5389" t="str">
        <f>IF(OR(
  AND(Table1[[#This Row],[Ticket Priority]]="Critical", Table1[[#This Row],[Ticket Status]]&lt;&gt;"Closed"),
  AND(Table1[[#This Row],[Ticket Priority]]="High", Table1[[#This Row],[Ticket Status]]="Open")
), "Yes", "No")</f>
        <v>No</v>
      </c>
      <c r="U5389" s="4" t="str">
        <f>IF(Table1[[#This Row],[Ticket Status]]="Closed","Yes","No")</f>
        <v>Yes</v>
      </c>
      <c r="V5389" s="4" t="str">
        <f>IF(Table1[[#This Row],[Ticket Status]]="Pending Customer Response","Yes","No")</f>
        <v>No</v>
      </c>
      <c r="W5389" s="5">
        <f ca="1">COUNTIFS(Table1[Agent_name],Table1[[#This Row],[Agent_name]],Table1[Month],Table1[[#This Row],[Month]])/160</f>
        <v>0.64375000000000004</v>
      </c>
    </row>
    <row r="5390" spans="1:23" x14ac:dyDescent="0.25">
      <c r="A5390">
        <v>5389</v>
      </c>
      <c r="B5390" t="s">
        <v>17518</v>
      </c>
      <c r="C5390" t="s">
        <v>17519</v>
      </c>
      <c r="D5390">
        <v>36</v>
      </c>
      <c r="E5390" t="s">
        <v>19</v>
      </c>
      <c r="F5390" t="s">
        <v>44</v>
      </c>
      <c r="G5390" s="1">
        <v>44297</v>
      </c>
      <c r="H5390" t="s">
        <v>21</v>
      </c>
      <c r="I5390" t="s">
        <v>72</v>
      </c>
      <c r="J5390" s="3" t="s">
        <v>17520</v>
      </c>
      <c r="K5390" t="s">
        <v>24</v>
      </c>
      <c r="M5390" t="s">
        <v>89</v>
      </c>
      <c r="N5390" t="s">
        <v>55</v>
      </c>
      <c r="O5390" s="2">
        <v>45078.043263888889</v>
      </c>
      <c r="R5390" t="str">
        <f t="shared" ca="1" si="84"/>
        <v>Rahul</v>
      </c>
      <c r="S5390" t="str">
        <f>IFERROR(TEXT(DATEVALUE(LEFT(Table1[[#This Row],[Date of Purchase]],10)), "MMMM"), TEXT(Table1[[#This Row],[Date of Purchase]], "MMMM"))</f>
        <v>April</v>
      </c>
      <c r="T5390" t="str">
        <f>IF(OR(
  AND(Table1[[#This Row],[Ticket Priority]]="Critical", Table1[[#This Row],[Ticket Status]]&lt;&gt;"Closed"),
  AND(Table1[[#This Row],[Ticket Priority]]="High", Table1[[#This Row],[Ticket Status]]="Open")
), "Yes", "No")</f>
        <v>No</v>
      </c>
      <c r="U5390" s="4" t="str">
        <f>IF(Table1[[#This Row],[Ticket Status]]="Closed","Yes","No")</f>
        <v>No</v>
      </c>
      <c r="V5390" s="4" t="str">
        <f>IF(Table1[[#This Row],[Ticket Status]]="Pending Customer Response","Yes","No")</f>
        <v>Yes</v>
      </c>
      <c r="W5390" s="5">
        <f ca="1">COUNTIFS(Table1[Agent_name],Table1[[#This Row],[Agent_name]],Table1[Month],Table1[[#This Row],[Month]])/160</f>
        <v>0.25</v>
      </c>
    </row>
    <row r="5391" spans="1:23" x14ac:dyDescent="0.25">
      <c r="A5391">
        <v>5390</v>
      </c>
      <c r="B5391" t="s">
        <v>17521</v>
      </c>
      <c r="C5391" t="s">
        <v>17522</v>
      </c>
      <c r="D5391">
        <v>25</v>
      </c>
      <c r="E5391" t="s">
        <v>29</v>
      </c>
      <c r="F5391" t="s">
        <v>161</v>
      </c>
      <c r="G5391" s="1">
        <v>44214</v>
      </c>
      <c r="H5391" t="s">
        <v>45</v>
      </c>
      <c r="I5391" t="s">
        <v>177</v>
      </c>
      <c r="J5391" s="3" t="s">
        <v>17523</v>
      </c>
      <c r="K5391" t="s">
        <v>24</v>
      </c>
      <c r="M5391" t="s">
        <v>143</v>
      </c>
      <c r="N5391" t="s">
        <v>83</v>
      </c>
      <c r="O5391" s="2">
        <v>45078.737719907411</v>
      </c>
      <c r="R5391" t="str">
        <f t="shared" ca="1" si="84"/>
        <v>Neha</v>
      </c>
      <c r="S5391" t="str">
        <f>IFERROR(TEXT(DATEVALUE(LEFT(Table1[[#This Row],[Date of Purchase]],10)), "MMMM"), TEXT(Table1[[#This Row],[Date of Purchase]], "MMMM"))</f>
        <v>January</v>
      </c>
      <c r="T5391" t="str">
        <f>IF(OR(
  AND(Table1[[#This Row],[Ticket Priority]]="Critical", Table1[[#This Row],[Ticket Status]]&lt;&gt;"Closed"),
  AND(Table1[[#This Row],[Ticket Priority]]="High", Table1[[#This Row],[Ticket Status]]="Open")
), "Yes", "No")</f>
        <v>No</v>
      </c>
      <c r="U5391" s="4" t="str">
        <f>IF(Table1[[#This Row],[Ticket Status]]="Closed","Yes","No")</f>
        <v>No</v>
      </c>
      <c r="V5391" s="4" t="str">
        <f>IF(Table1[[#This Row],[Ticket Status]]="Pending Customer Response","Yes","No")</f>
        <v>Yes</v>
      </c>
      <c r="W5391" s="5">
        <f ca="1">COUNTIFS(Table1[Agent_name],Table1[[#This Row],[Agent_name]],Table1[Month],Table1[[#This Row],[Month]])/160</f>
        <v>0.21875</v>
      </c>
    </row>
    <row r="5392" spans="1:23" x14ac:dyDescent="0.25">
      <c r="A5392">
        <v>5391</v>
      </c>
      <c r="B5392" t="s">
        <v>17524</v>
      </c>
      <c r="C5392" t="s">
        <v>17525</v>
      </c>
      <c r="D5392">
        <v>68</v>
      </c>
      <c r="E5392" t="s">
        <v>58</v>
      </c>
      <c r="F5392" t="s">
        <v>98</v>
      </c>
      <c r="G5392" s="1">
        <v>44457</v>
      </c>
      <c r="H5392" t="s">
        <v>59</v>
      </c>
      <c r="I5392" t="s">
        <v>67</v>
      </c>
      <c r="J5392" s="3" t="s">
        <v>17526</v>
      </c>
      <c r="K5392" t="s">
        <v>24</v>
      </c>
      <c r="M5392" t="s">
        <v>143</v>
      </c>
      <c r="N5392" t="s">
        <v>33</v>
      </c>
      <c r="O5392" s="2">
        <v>45078.700243055559</v>
      </c>
      <c r="R5392" t="str">
        <f t="shared" ca="1" si="84"/>
        <v>Neha</v>
      </c>
      <c r="S5392" t="str">
        <f>IFERROR(TEXT(DATEVALUE(LEFT(Table1[[#This Row],[Date of Purchase]],10)), "MMMM"), TEXT(Table1[[#This Row],[Date of Purchase]], "MMMM"))</f>
        <v>September</v>
      </c>
      <c r="T5392" t="str">
        <f>IF(OR(
  AND(Table1[[#This Row],[Ticket Priority]]="Critical", Table1[[#This Row],[Ticket Status]]&lt;&gt;"Closed"),
  AND(Table1[[#This Row],[Ticket Priority]]="High", Table1[[#This Row],[Ticket Status]]="Open")
), "Yes", "No")</f>
        <v>No</v>
      </c>
      <c r="U5392" s="4" t="str">
        <f>IF(Table1[[#This Row],[Ticket Status]]="Closed","Yes","No")</f>
        <v>No</v>
      </c>
      <c r="V5392" s="4" t="str">
        <f>IF(Table1[[#This Row],[Ticket Status]]="Pending Customer Response","Yes","No")</f>
        <v>Yes</v>
      </c>
      <c r="W5392" s="5">
        <f ca="1">COUNTIFS(Table1[Agent_name],Table1[[#This Row],[Agent_name]],Table1[Month],Table1[[#This Row],[Month]])/160</f>
        <v>0.21249999999999999</v>
      </c>
    </row>
    <row r="5393" spans="1:23" x14ac:dyDescent="0.25">
      <c r="A5393">
        <v>5392</v>
      </c>
      <c r="B5393" t="s">
        <v>17527</v>
      </c>
      <c r="C5393" t="s">
        <v>17528</v>
      </c>
      <c r="D5393">
        <v>56</v>
      </c>
      <c r="E5393" t="s">
        <v>29</v>
      </c>
      <c r="F5393" t="s">
        <v>211</v>
      </c>
      <c r="G5393" s="1">
        <v>44066</v>
      </c>
      <c r="H5393" t="s">
        <v>45</v>
      </c>
      <c r="I5393" t="s">
        <v>93</v>
      </c>
      <c r="J5393" s="3" t="s">
        <v>17529</v>
      </c>
      <c r="K5393" t="s">
        <v>24</v>
      </c>
      <c r="M5393" t="s">
        <v>143</v>
      </c>
      <c r="N5393" t="s">
        <v>83</v>
      </c>
      <c r="O5393" s="2">
        <v>45078.412766203706</v>
      </c>
      <c r="R5393" t="str">
        <f t="shared" ca="1" si="84"/>
        <v>Ravi</v>
      </c>
      <c r="S5393" t="str">
        <f>IFERROR(TEXT(DATEVALUE(LEFT(Table1[[#This Row],[Date of Purchase]],10)), "MMMM"), TEXT(Table1[[#This Row],[Date of Purchase]], "MMMM"))</f>
        <v>August</v>
      </c>
      <c r="T5393" t="str">
        <f>IF(OR(
  AND(Table1[[#This Row],[Ticket Priority]]="Critical", Table1[[#This Row],[Ticket Status]]&lt;&gt;"Closed"),
  AND(Table1[[#This Row],[Ticket Priority]]="High", Table1[[#This Row],[Ticket Status]]="Open")
), "Yes", "No")</f>
        <v>No</v>
      </c>
      <c r="U5393" s="4" t="str">
        <f>IF(Table1[[#This Row],[Ticket Status]]="Closed","Yes","No")</f>
        <v>No</v>
      </c>
      <c r="V5393" s="4" t="str">
        <f>IF(Table1[[#This Row],[Ticket Status]]="Pending Customer Response","Yes","No")</f>
        <v>Yes</v>
      </c>
      <c r="W5393" s="5">
        <f ca="1">COUNTIFS(Table1[Agent_name],Table1[[#This Row],[Agent_name]],Table1[Month],Table1[[#This Row],[Month]])/160</f>
        <v>0.65625</v>
      </c>
    </row>
    <row r="5394" spans="1:23" x14ac:dyDescent="0.25">
      <c r="A5394">
        <v>5393</v>
      </c>
      <c r="B5394" t="s">
        <v>17530</v>
      </c>
      <c r="C5394" t="s">
        <v>17531</v>
      </c>
      <c r="D5394">
        <v>57</v>
      </c>
      <c r="E5394" t="s">
        <v>29</v>
      </c>
      <c r="F5394" t="s">
        <v>281</v>
      </c>
      <c r="G5394" s="1">
        <v>44141</v>
      </c>
      <c r="H5394" t="s">
        <v>21</v>
      </c>
      <c r="I5394" t="s">
        <v>67</v>
      </c>
      <c r="J5394" s="3" t="s">
        <v>17532</v>
      </c>
      <c r="K5394" t="s">
        <v>24</v>
      </c>
      <c r="M5394" t="s">
        <v>41</v>
      </c>
      <c r="N5394" t="s">
        <v>26</v>
      </c>
      <c r="O5394" s="2">
        <v>45078.58084490741</v>
      </c>
      <c r="R5394" t="str">
        <f t="shared" ca="1" si="84"/>
        <v>Divya</v>
      </c>
      <c r="S5394" t="str">
        <f>IFERROR(TEXT(DATEVALUE(LEFT(Table1[[#This Row],[Date of Purchase]],10)), "MMMM"), TEXT(Table1[[#This Row],[Date of Purchase]], "MMMM"))</f>
        <v>November</v>
      </c>
      <c r="T5394" t="str">
        <f>IF(OR(
  AND(Table1[[#This Row],[Ticket Priority]]="Critical", Table1[[#This Row],[Ticket Status]]&lt;&gt;"Closed"),
  AND(Table1[[#This Row],[Ticket Priority]]="High", Table1[[#This Row],[Ticket Status]]="Open")
), "Yes", "No")</f>
        <v>No</v>
      </c>
      <c r="U5394" s="4" t="str">
        <f>IF(Table1[[#This Row],[Ticket Status]]="Closed","Yes","No")</f>
        <v>No</v>
      </c>
      <c r="V5394" s="4" t="str">
        <f>IF(Table1[[#This Row],[Ticket Status]]="Pending Customer Response","Yes","No")</f>
        <v>Yes</v>
      </c>
      <c r="W5394" s="5">
        <f ca="1">COUNTIFS(Table1[Agent_name],Table1[[#This Row],[Agent_name]],Table1[Month],Table1[[#This Row],[Month]])/160</f>
        <v>0.24374999999999999</v>
      </c>
    </row>
    <row r="5395" spans="1:23" x14ac:dyDescent="0.25">
      <c r="A5395">
        <v>5394</v>
      </c>
      <c r="B5395" t="s">
        <v>17533</v>
      </c>
      <c r="C5395" t="s">
        <v>17534</v>
      </c>
      <c r="D5395">
        <v>47</v>
      </c>
      <c r="E5395" t="s">
        <v>58</v>
      </c>
      <c r="F5395" t="s">
        <v>223</v>
      </c>
      <c r="G5395" s="1">
        <v>44494</v>
      </c>
      <c r="H5395" t="s">
        <v>59</v>
      </c>
      <c r="I5395" t="s">
        <v>31</v>
      </c>
      <c r="J5395" s="3" t="s">
        <v>17535</v>
      </c>
      <c r="K5395" t="s">
        <v>24</v>
      </c>
      <c r="M5395" t="s">
        <v>25</v>
      </c>
      <c r="N5395" t="s">
        <v>26</v>
      </c>
      <c r="O5395" s="2">
        <v>45078.08085648148</v>
      </c>
      <c r="R5395" t="str">
        <f t="shared" ca="1" si="84"/>
        <v>Neha</v>
      </c>
      <c r="S5395" t="str">
        <f>IFERROR(TEXT(DATEVALUE(LEFT(Table1[[#This Row],[Date of Purchase]],10)), "MMMM"), TEXT(Table1[[#This Row],[Date of Purchase]], "MMMM"))</f>
        <v>October</v>
      </c>
      <c r="T5395" t="str">
        <f>IF(OR(
  AND(Table1[[#This Row],[Ticket Priority]]="Critical", Table1[[#This Row],[Ticket Status]]&lt;&gt;"Closed"),
  AND(Table1[[#This Row],[Ticket Priority]]="High", Table1[[#This Row],[Ticket Status]]="Open")
), "Yes", "No")</f>
        <v>Yes</v>
      </c>
      <c r="U5395" s="4" t="str">
        <f>IF(Table1[[#This Row],[Ticket Status]]="Closed","Yes","No")</f>
        <v>No</v>
      </c>
      <c r="V5395" s="4" t="str">
        <f>IF(Table1[[#This Row],[Ticket Status]]="Pending Customer Response","Yes","No")</f>
        <v>Yes</v>
      </c>
      <c r="W5395" s="5">
        <f ca="1">COUNTIFS(Table1[Agent_name],Table1[[#This Row],[Agent_name]],Table1[Month],Table1[[#This Row],[Month]])/160</f>
        <v>0.24374999999999999</v>
      </c>
    </row>
    <row r="5396" spans="1:23" x14ac:dyDescent="0.25">
      <c r="A5396">
        <v>5395</v>
      </c>
      <c r="B5396" t="s">
        <v>17536</v>
      </c>
      <c r="C5396" t="s">
        <v>17537</v>
      </c>
      <c r="D5396">
        <v>44</v>
      </c>
      <c r="E5396" t="s">
        <v>29</v>
      </c>
      <c r="F5396" t="s">
        <v>317</v>
      </c>
      <c r="G5396" s="1">
        <v>43854</v>
      </c>
      <c r="H5396" t="s">
        <v>45</v>
      </c>
      <c r="I5396" t="s">
        <v>67</v>
      </c>
      <c r="J5396" s="3" t="s">
        <v>17538</v>
      </c>
      <c r="K5396" t="s">
        <v>39</v>
      </c>
      <c r="L5396" t="s">
        <v>17539</v>
      </c>
      <c r="M5396" t="s">
        <v>25</v>
      </c>
      <c r="N5396" t="s">
        <v>26</v>
      </c>
      <c r="O5396" s="2">
        <v>45078.057951388888</v>
      </c>
      <c r="P5396" s="2">
        <v>45078.380868055552</v>
      </c>
      <c r="Q5396">
        <v>3</v>
      </c>
      <c r="R5396" t="str">
        <f t="shared" ca="1" si="84"/>
        <v>Ravi</v>
      </c>
      <c r="S5396" t="str">
        <f>IFERROR(TEXT(DATEVALUE(LEFT(Table1[[#This Row],[Date of Purchase]],10)), "MMMM"), TEXT(Table1[[#This Row],[Date of Purchase]], "MMMM"))</f>
        <v>January</v>
      </c>
      <c r="T5396" t="str">
        <f>IF(OR(
  AND(Table1[[#This Row],[Ticket Priority]]="Critical", Table1[[#This Row],[Ticket Status]]&lt;&gt;"Closed"),
  AND(Table1[[#This Row],[Ticket Priority]]="High", Table1[[#This Row],[Ticket Status]]="Open")
), "Yes", "No")</f>
        <v>No</v>
      </c>
      <c r="U5396" s="4" t="str">
        <f>IF(Table1[[#This Row],[Ticket Status]]="Closed","Yes","No")</f>
        <v>Yes</v>
      </c>
      <c r="V5396" s="4" t="str">
        <f>IF(Table1[[#This Row],[Ticket Status]]="Pending Customer Response","Yes","No")</f>
        <v>No</v>
      </c>
      <c r="W5396" s="5">
        <f ca="1">COUNTIFS(Table1[Agent_name],Table1[[#This Row],[Agent_name]],Table1[Month],Table1[[#This Row],[Month]])/160</f>
        <v>0.74375000000000002</v>
      </c>
    </row>
    <row r="5397" spans="1:23" x14ac:dyDescent="0.25">
      <c r="A5397">
        <v>5396</v>
      </c>
      <c r="B5397" t="s">
        <v>17540</v>
      </c>
      <c r="C5397" t="s">
        <v>17541</v>
      </c>
      <c r="D5397">
        <v>36</v>
      </c>
      <c r="E5397" t="s">
        <v>29</v>
      </c>
      <c r="F5397" t="s">
        <v>281</v>
      </c>
      <c r="G5397" s="1">
        <v>43890</v>
      </c>
      <c r="H5397" t="s">
        <v>21</v>
      </c>
      <c r="I5397" t="s">
        <v>60</v>
      </c>
      <c r="J5397" s="3" t="s">
        <v>17542</v>
      </c>
      <c r="K5397" t="s">
        <v>39</v>
      </c>
      <c r="L5397" t="s">
        <v>17543</v>
      </c>
      <c r="M5397" t="s">
        <v>25</v>
      </c>
      <c r="N5397" t="s">
        <v>33</v>
      </c>
      <c r="O5397" s="2">
        <v>45078.859363425923</v>
      </c>
      <c r="P5397" s="2">
        <v>45078.617696759262</v>
      </c>
      <c r="Q5397">
        <v>3</v>
      </c>
      <c r="R5397" t="str">
        <f t="shared" ca="1" si="84"/>
        <v>Sara</v>
      </c>
      <c r="S5397" t="str">
        <f>IFERROR(TEXT(DATEVALUE(LEFT(Table1[[#This Row],[Date of Purchase]],10)), "MMMM"), TEXT(Table1[[#This Row],[Date of Purchase]], "MMMM"))</f>
        <v>February</v>
      </c>
      <c r="T5397" t="str">
        <f>IF(OR(
  AND(Table1[[#This Row],[Ticket Priority]]="Critical", Table1[[#This Row],[Ticket Status]]&lt;&gt;"Closed"),
  AND(Table1[[#This Row],[Ticket Priority]]="High", Table1[[#This Row],[Ticket Status]]="Open")
), "Yes", "No")</f>
        <v>No</v>
      </c>
      <c r="U5397" s="4" t="str">
        <f>IF(Table1[[#This Row],[Ticket Status]]="Closed","Yes","No")</f>
        <v>Yes</v>
      </c>
      <c r="V5397" s="4" t="str">
        <f>IF(Table1[[#This Row],[Ticket Status]]="Pending Customer Response","Yes","No")</f>
        <v>No</v>
      </c>
      <c r="W5397" s="5">
        <f ca="1">COUNTIFS(Table1[Agent_name],Table1[[#This Row],[Agent_name]],Table1[Month],Table1[[#This Row],[Month]])/160</f>
        <v>0.65625</v>
      </c>
    </row>
    <row r="5398" spans="1:23" x14ac:dyDescent="0.25">
      <c r="A5398">
        <v>5397</v>
      </c>
      <c r="B5398" t="s">
        <v>17544</v>
      </c>
      <c r="C5398" t="s">
        <v>17545</v>
      </c>
      <c r="D5398">
        <v>47</v>
      </c>
      <c r="E5398" t="s">
        <v>19</v>
      </c>
      <c r="F5398" t="s">
        <v>317</v>
      </c>
      <c r="G5398" s="1">
        <v>44052</v>
      </c>
      <c r="H5398" t="s">
        <v>45</v>
      </c>
      <c r="I5398" t="s">
        <v>60</v>
      </c>
      <c r="J5398" s="3" t="s">
        <v>17546</v>
      </c>
      <c r="K5398" t="s">
        <v>24</v>
      </c>
      <c r="M5398" t="s">
        <v>143</v>
      </c>
      <c r="N5398" t="s">
        <v>55</v>
      </c>
      <c r="O5398" s="2">
        <v>45078.914942129632</v>
      </c>
      <c r="R5398" t="str">
        <f t="shared" ca="1" si="84"/>
        <v>Ravi</v>
      </c>
      <c r="S5398" t="str">
        <f>IFERROR(TEXT(DATEVALUE(LEFT(Table1[[#This Row],[Date of Purchase]],10)), "MMMM"), TEXT(Table1[[#This Row],[Date of Purchase]], "MMMM"))</f>
        <v>August</v>
      </c>
      <c r="T5398" t="str">
        <f>IF(OR(
  AND(Table1[[#This Row],[Ticket Priority]]="Critical", Table1[[#This Row],[Ticket Status]]&lt;&gt;"Closed"),
  AND(Table1[[#This Row],[Ticket Priority]]="High", Table1[[#This Row],[Ticket Status]]="Open")
), "Yes", "No")</f>
        <v>No</v>
      </c>
      <c r="U5398" s="4" t="str">
        <f>IF(Table1[[#This Row],[Ticket Status]]="Closed","Yes","No")</f>
        <v>No</v>
      </c>
      <c r="V5398" s="4" t="str">
        <f>IF(Table1[[#This Row],[Ticket Status]]="Pending Customer Response","Yes","No")</f>
        <v>Yes</v>
      </c>
      <c r="W5398" s="5">
        <f ca="1">COUNTIFS(Table1[Agent_name],Table1[[#This Row],[Agent_name]],Table1[Month],Table1[[#This Row],[Month]])/160</f>
        <v>0.65625</v>
      </c>
    </row>
    <row r="5399" spans="1:23" x14ac:dyDescent="0.25">
      <c r="A5399">
        <v>5398</v>
      </c>
      <c r="B5399" t="s">
        <v>17547</v>
      </c>
      <c r="C5399" t="s">
        <v>17548</v>
      </c>
      <c r="D5399">
        <v>59</v>
      </c>
      <c r="E5399" t="s">
        <v>19</v>
      </c>
      <c r="F5399" t="s">
        <v>134</v>
      </c>
      <c r="G5399" s="1">
        <v>44447</v>
      </c>
      <c r="H5399" t="s">
        <v>67</v>
      </c>
      <c r="I5399" t="s">
        <v>52</v>
      </c>
      <c r="J5399" s="3" t="s">
        <v>17549</v>
      </c>
      <c r="K5399" t="s">
        <v>62</v>
      </c>
      <c r="M5399" t="s">
        <v>89</v>
      </c>
      <c r="N5399" t="s">
        <v>33</v>
      </c>
      <c r="R5399" t="str">
        <f t="shared" ca="1" si="84"/>
        <v>Sara</v>
      </c>
      <c r="S5399" t="str">
        <f>IFERROR(TEXT(DATEVALUE(LEFT(Table1[[#This Row],[Date of Purchase]],10)), "MMMM"), TEXT(Table1[[#This Row],[Date of Purchase]], "MMMM"))</f>
        <v>September</v>
      </c>
      <c r="T5399" t="str">
        <f>IF(OR(
  AND(Table1[[#This Row],[Ticket Priority]]="Critical", Table1[[#This Row],[Ticket Status]]&lt;&gt;"Closed"),
  AND(Table1[[#This Row],[Ticket Priority]]="High", Table1[[#This Row],[Ticket Status]]="Open")
), "Yes", "No")</f>
        <v>Yes</v>
      </c>
      <c r="U5399" s="4" t="str">
        <f>IF(Table1[[#This Row],[Ticket Status]]="Closed","Yes","No")</f>
        <v>No</v>
      </c>
      <c r="V5399" s="4" t="str">
        <f>IF(Table1[[#This Row],[Ticket Status]]="Pending Customer Response","Yes","No")</f>
        <v>No</v>
      </c>
      <c r="W5399" s="5">
        <f ca="1">COUNTIFS(Table1[Agent_name],Table1[[#This Row],[Agent_name]],Table1[Month],Table1[[#This Row],[Month]])/160</f>
        <v>0.65</v>
      </c>
    </row>
    <row r="5400" spans="1:23" x14ac:dyDescent="0.25">
      <c r="A5400">
        <v>5399</v>
      </c>
      <c r="B5400" t="s">
        <v>17550</v>
      </c>
      <c r="C5400" t="s">
        <v>17551</v>
      </c>
      <c r="D5400">
        <v>24</v>
      </c>
      <c r="E5400" t="s">
        <v>29</v>
      </c>
      <c r="F5400" t="s">
        <v>249</v>
      </c>
      <c r="G5400" s="1">
        <v>44147</v>
      </c>
      <c r="H5400" t="s">
        <v>67</v>
      </c>
      <c r="I5400" t="s">
        <v>141</v>
      </c>
      <c r="J5400" s="3" t="s">
        <v>17552</v>
      </c>
      <c r="K5400" t="s">
        <v>24</v>
      </c>
      <c r="M5400" t="s">
        <v>143</v>
      </c>
      <c r="N5400" t="s">
        <v>33</v>
      </c>
      <c r="O5400" s="2">
        <v>45078.299004629633</v>
      </c>
      <c r="R5400" t="str">
        <f t="shared" ca="1" si="84"/>
        <v>Rahul</v>
      </c>
      <c r="S5400" t="str">
        <f>IFERROR(TEXT(DATEVALUE(LEFT(Table1[[#This Row],[Date of Purchase]],10)), "MMMM"), TEXT(Table1[[#This Row],[Date of Purchase]], "MMMM"))</f>
        <v>November</v>
      </c>
      <c r="T5400" t="str">
        <f>IF(OR(
  AND(Table1[[#This Row],[Ticket Priority]]="Critical", Table1[[#This Row],[Ticket Status]]&lt;&gt;"Closed"),
  AND(Table1[[#This Row],[Ticket Priority]]="High", Table1[[#This Row],[Ticket Status]]="Open")
), "Yes", "No")</f>
        <v>No</v>
      </c>
      <c r="U5400" s="4" t="str">
        <f>IF(Table1[[#This Row],[Ticket Status]]="Closed","Yes","No")</f>
        <v>No</v>
      </c>
      <c r="V5400" s="4" t="str">
        <f>IF(Table1[[#This Row],[Ticket Status]]="Pending Customer Response","Yes","No")</f>
        <v>Yes</v>
      </c>
      <c r="W5400" s="5">
        <f ca="1">COUNTIFS(Table1[Agent_name],Table1[[#This Row],[Agent_name]],Table1[Month],Table1[[#This Row],[Month]])/160</f>
        <v>0.2</v>
      </c>
    </row>
    <row r="5401" spans="1:23" x14ac:dyDescent="0.25">
      <c r="A5401">
        <v>5400</v>
      </c>
      <c r="B5401" t="s">
        <v>17553</v>
      </c>
      <c r="C5401" t="s">
        <v>1968</v>
      </c>
      <c r="D5401">
        <v>27</v>
      </c>
      <c r="E5401" t="s">
        <v>58</v>
      </c>
      <c r="F5401" t="s">
        <v>249</v>
      </c>
      <c r="G5401" s="1">
        <v>44314</v>
      </c>
      <c r="H5401" t="s">
        <v>59</v>
      </c>
      <c r="I5401" t="s">
        <v>52</v>
      </c>
      <c r="J5401" s="3" t="s">
        <v>17554</v>
      </c>
      <c r="K5401" t="s">
        <v>62</v>
      </c>
      <c r="M5401" t="s">
        <v>143</v>
      </c>
      <c r="N5401" t="s">
        <v>33</v>
      </c>
      <c r="R5401" t="str">
        <f t="shared" ca="1" si="84"/>
        <v>Ravi</v>
      </c>
      <c r="S5401" t="str">
        <f>IFERROR(TEXT(DATEVALUE(LEFT(Table1[[#This Row],[Date of Purchase]],10)), "MMMM"), TEXT(Table1[[#This Row],[Date of Purchase]], "MMMM"))</f>
        <v>April</v>
      </c>
      <c r="T5401" t="str">
        <f>IF(OR(
  AND(Table1[[#This Row],[Ticket Priority]]="Critical", Table1[[#This Row],[Ticket Status]]&lt;&gt;"Closed"),
  AND(Table1[[#This Row],[Ticket Priority]]="High", Table1[[#This Row],[Ticket Status]]="Open")
), "Yes", "No")</f>
        <v>No</v>
      </c>
      <c r="U5401" s="4" t="str">
        <f>IF(Table1[[#This Row],[Ticket Status]]="Closed","Yes","No")</f>
        <v>No</v>
      </c>
      <c r="V5401" s="4" t="str">
        <f>IF(Table1[[#This Row],[Ticket Status]]="Pending Customer Response","Yes","No")</f>
        <v>No</v>
      </c>
      <c r="W5401" s="5">
        <f ca="1">COUNTIFS(Table1[Agent_name],Table1[[#This Row],[Agent_name]],Table1[Month],Table1[[#This Row],[Month]])/160</f>
        <v>0.625</v>
      </c>
    </row>
    <row r="5402" spans="1:23" x14ac:dyDescent="0.25">
      <c r="A5402">
        <v>5401</v>
      </c>
      <c r="B5402" t="s">
        <v>5584</v>
      </c>
      <c r="C5402" t="s">
        <v>17555</v>
      </c>
      <c r="D5402">
        <v>52</v>
      </c>
      <c r="E5402" t="s">
        <v>58</v>
      </c>
      <c r="F5402" t="s">
        <v>161</v>
      </c>
      <c r="G5402" s="1">
        <v>43967</v>
      </c>
      <c r="H5402" t="s">
        <v>45</v>
      </c>
      <c r="I5402" t="s">
        <v>37</v>
      </c>
      <c r="J5402" s="3" t="s">
        <v>17556</v>
      </c>
      <c r="K5402" t="s">
        <v>39</v>
      </c>
      <c r="L5402" t="s">
        <v>17557</v>
      </c>
      <c r="M5402" t="s">
        <v>143</v>
      </c>
      <c r="N5402" t="s">
        <v>83</v>
      </c>
      <c r="O5402" s="2">
        <v>45078.647650462961</v>
      </c>
      <c r="P5402" s="2">
        <v>45078.433067129627</v>
      </c>
      <c r="Q5402">
        <v>4</v>
      </c>
      <c r="R5402" t="str">
        <f t="shared" ca="1" si="84"/>
        <v>Aisha</v>
      </c>
      <c r="S5402" t="str">
        <f>IFERROR(TEXT(DATEVALUE(LEFT(Table1[[#This Row],[Date of Purchase]],10)), "MMMM"), TEXT(Table1[[#This Row],[Date of Purchase]], "MMMM"))</f>
        <v>May</v>
      </c>
      <c r="T5402" t="str">
        <f>IF(OR(
  AND(Table1[[#This Row],[Ticket Priority]]="Critical", Table1[[#This Row],[Ticket Status]]&lt;&gt;"Closed"),
  AND(Table1[[#This Row],[Ticket Priority]]="High", Table1[[#This Row],[Ticket Status]]="Open")
), "Yes", "No")</f>
        <v>No</v>
      </c>
      <c r="U5402" s="4" t="str">
        <f>IF(Table1[[#This Row],[Ticket Status]]="Closed","Yes","No")</f>
        <v>Yes</v>
      </c>
      <c r="V5402" s="4" t="str">
        <f>IF(Table1[[#This Row],[Ticket Status]]="Pending Customer Response","Yes","No")</f>
        <v>No</v>
      </c>
      <c r="W5402" s="5">
        <f ca="1">COUNTIFS(Table1[Agent_name],Table1[[#This Row],[Agent_name]],Table1[Month],Table1[[#This Row],[Month]])/160</f>
        <v>0.93125000000000002</v>
      </c>
    </row>
    <row r="5403" spans="1:23" x14ac:dyDescent="0.25">
      <c r="A5403">
        <v>5402</v>
      </c>
      <c r="B5403" t="s">
        <v>17558</v>
      </c>
      <c r="C5403" t="s">
        <v>17559</v>
      </c>
      <c r="D5403">
        <v>49</v>
      </c>
      <c r="E5403" t="s">
        <v>19</v>
      </c>
      <c r="F5403" t="s">
        <v>71</v>
      </c>
      <c r="G5403" s="1">
        <v>44436</v>
      </c>
      <c r="H5403" t="s">
        <v>59</v>
      </c>
      <c r="I5403" t="s">
        <v>67</v>
      </c>
      <c r="J5403" s="3" t="s">
        <v>17560</v>
      </c>
      <c r="K5403" t="s">
        <v>24</v>
      </c>
      <c r="M5403" t="s">
        <v>143</v>
      </c>
      <c r="N5403" t="s">
        <v>83</v>
      </c>
      <c r="O5403" s="2">
        <v>45078.940729166665</v>
      </c>
      <c r="R5403" t="str">
        <f t="shared" ca="1" si="84"/>
        <v>Ravi</v>
      </c>
      <c r="S5403" t="str">
        <f>IFERROR(TEXT(DATEVALUE(LEFT(Table1[[#This Row],[Date of Purchase]],10)), "MMMM"), TEXT(Table1[[#This Row],[Date of Purchase]], "MMMM"))</f>
        <v>August</v>
      </c>
      <c r="T5403" t="str">
        <f>IF(OR(
  AND(Table1[[#This Row],[Ticket Priority]]="Critical", Table1[[#This Row],[Ticket Status]]&lt;&gt;"Closed"),
  AND(Table1[[#This Row],[Ticket Priority]]="High", Table1[[#This Row],[Ticket Status]]="Open")
), "Yes", "No")</f>
        <v>No</v>
      </c>
      <c r="U5403" s="4" t="str">
        <f>IF(Table1[[#This Row],[Ticket Status]]="Closed","Yes","No")</f>
        <v>No</v>
      </c>
      <c r="V5403" s="4" t="str">
        <f>IF(Table1[[#This Row],[Ticket Status]]="Pending Customer Response","Yes","No")</f>
        <v>Yes</v>
      </c>
      <c r="W5403" s="5">
        <f ca="1">COUNTIFS(Table1[Agent_name],Table1[[#This Row],[Agent_name]],Table1[Month],Table1[[#This Row],[Month]])/160</f>
        <v>0.65625</v>
      </c>
    </row>
    <row r="5404" spans="1:23" x14ac:dyDescent="0.25">
      <c r="A5404">
        <v>5403</v>
      </c>
      <c r="B5404" t="s">
        <v>17561</v>
      </c>
      <c r="C5404" t="s">
        <v>17562</v>
      </c>
      <c r="D5404">
        <v>69</v>
      </c>
      <c r="E5404" t="s">
        <v>19</v>
      </c>
      <c r="F5404" t="s">
        <v>655</v>
      </c>
      <c r="G5404" s="1">
        <v>44190</v>
      </c>
      <c r="H5404" t="s">
        <v>59</v>
      </c>
      <c r="I5404" t="s">
        <v>60</v>
      </c>
      <c r="J5404" s="3" t="s">
        <v>17563</v>
      </c>
      <c r="K5404" t="s">
        <v>24</v>
      </c>
      <c r="M5404" t="s">
        <v>25</v>
      </c>
      <c r="N5404" t="s">
        <v>26</v>
      </c>
      <c r="O5404" s="2">
        <v>45078.033796296295</v>
      </c>
      <c r="R5404" t="str">
        <f t="shared" ca="1" si="84"/>
        <v>Mohit</v>
      </c>
      <c r="S5404" t="str">
        <f>IFERROR(TEXT(DATEVALUE(LEFT(Table1[[#This Row],[Date of Purchase]],10)), "MMMM"), TEXT(Table1[[#This Row],[Date of Purchase]], "MMMM"))</f>
        <v>December</v>
      </c>
      <c r="T5404" t="str">
        <f>IF(OR(
  AND(Table1[[#This Row],[Ticket Priority]]="Critical", Table1[[#This Row],[Ticket Status]]&lt;&gt;"Closed"),
  AND(Table1[[#This Row],[Ticket Priority]]="High", Table1[[#This Row],[Ticket Status]]="Open")
), "Yes", "No")</f>
        <v>Yes</v>
      </c>
      <c r="U5404" s="4" t="str">
        <f>IF(Table1[[#This Row],[Ticket Status]]="Closed","Yes","No")</f>
        <v>No</v>
      </c>
      <c r="V5404" s="4" t="str">
        <f>IF(Table1[[#This Row],[Ticket Status]]="Pending Customer Response","Yes","No")</f>
        <v>Yes</v>
      </c>
      <c r="W5404" s="5">
        <f ca="1">COUNTIFS(Table1[Agent_name],Table1[[#This Row],[Agent_name]],Table1[Month],Table1[[#This Row],[Month]])/160</f>
        <v>0.44374999999999998</v>
      </c>
    </row>
    <row r="5405" spans="1:23" x14ac:dyDescent="0.25">
      <c r="A5405">
        <v>5404</v>
      </c>
      <c r="B5405" t="s">
        <v>17564</v>
      </c>
      <c r="C5405" t="s">
        <v>17565</v>
      </c>
      <c r="D5405">
        <v>50</v>
      </c>
      <c r="E5405" t="s">
        <v>58</v>
      </c>
      <c r="F5405" t="s">
        <v>20</v>
      </c>
      <c r="G5405" s="1">
        <v>43878</v>
      </c>
      <c r="H5405" t="s">
        <v>59</v>
      </c>
      <c r="I5405" t="s">
        <v>141</v>
      </c>
      <c r="J5405" s="3" t="s">
        <v>445</v>
      </c>
      <c r="K5405" t="s">
        <v>39</v>
      </c>
      <c r="L5405" t="s">
        <v>17566</v>
      </c>
      <c r="M5405" t="s">
        <v>25</v>
      </c>
      <c r="N5405" t="s">
        <v>26</v>
      </c>
      <c r="O5405" s="2">
        <v>45078.482407407406</v>
      </c>
      <c r="P5405" s="2">
        <v>45078.142824074072</v>
      </c>
      <c r="Q5405">
        <v>5</v>
      </c>
      <c r="R5405" t="str">
        <f t="shared" ca="1" si="84"/>
        <v>Rahul</v>
      </c>
      <c r="S5405" t="str">
        <f>IFERROR(TEXT(DATEVALUE(LEFT(Table1[[#This Row],[Date of Purchase]],10)), "MMMM"), TEXT(Table1[[#This Row],[Date of Purchase]], "MMMM"))</f>
        <v>February</v>
      </c>
      <c r="T5405" t="str">
        <f>IF(OR(
  AND(Table1[[#This Row],[Ticket Priority]]="Critical", Table1[[#This Row],[Ticket Status]]&lt;&gt;"Closed"),
  AND(Table1[[#This Row],[Ticket Priority]]="High", Table1[[#This Row],[Ticket Status]]="Open")
), "Yes", "No")</f>
        <v>No</v>
      </c>
      <c r="U5405" s="4" t="str">
        <f>IF(Table1[[#This Row],[Ticket Status]]="Closed","Yes","No")</f>
        <v>Yes</v>
      </c>
      <c r="V5405" s="4" t="str">
        <f>IF(Table1[[#This Row],[Ticket Status]]="Pending Customer Response","Yes","No")</f>
        <v>No</v>
      </c>
      <c r="W5405" s="5">
        <f ca="1">COUNTIFS(Table1[Agent_name],Table1[[#This Row],[Agent_name]],Table1[Month],Table1[[#This Row],[Month]])/160</f>
        <v>0.30625000000000002</v>
      </c>
    </row>
    <row r="5406" spans="1:23" x14ac:dyDescent="0.25">
      <c r="A5406">
        <v>5405</v>
      </c>
      <c r="B5406" t="s">
        <v>17567</v>
      </c>
      <c r="C5406" t="s">
        <v>17568</v>
      </c>
      <c r="D5406">
        <v>20</v>
      </c>
      <c r="E5406" t="s">
        <v>58</v>
      </c>
      <c r="F5406" t="s">
        <v>456</v>
      </c>
      <c r="G5406" s="1">
        <v>44204</v>
      </c>
      <c r="H5406" t="s">
        <v>66</v>
      </c>
      <c r="I5406" t="s">
        <v>77</v>
      </c>
      <c r="J5406" s="3" t="s">
        <v>17569</v>
      </c>
      <c r="K5406" t="s">
        <v>62</v>
      </c>
      <c r="M5406" t="s">
        <v>89</v>
      </c>
      <c r="N5406" t="s">
        <v>55</v>
      </c>
      <c r="R5406" t="str">
        <f t="shared" ca="1" si="84"/>
        <v>Divya</v>
      </c>
      <c r="S5406" t="str">
        <f>IFERROR(TEXT(DATEVALUE(LEFT(Table1[[#This Row],[Date of Purchase]],10)), "MMMM"), TEXT(Table1[[#This Row],[Date of Purchase]], "MMMM"))</f>
        <v>January</v>
      </c>
      <c r="T5406" t="str">
        <f>IF(OR(
  AND(Table1[[#This Row],[Ticket Priority]]="Critical", Table1[[#This Row],[Ticket Status]]&lt;&gt;"Closed"),
  AND(Table1[[#This Row],[Ticket Priority]]="High", Table1[[#This Row],[Ticket Status]]="Open")
), "Yes", "No")</f>
        <v>Yes</v>
      </c>
      <c r="U5406" s="4" t="str">
        <f>IF(Table1[[#This Row],[Ticket Status]]="Closed","Yes","No")</f>
        <v>No</v>
      </c>
      <c r="V5406" s="4" t="str">
        <f>IF(Table1[[#This Row],[Ticket Status]]="Pending Customer Response","Yes","No")</f>
        <v>No</v>
      </c>
      <c r="W5406" s="5">
        <f ca="1">COUNTIFS(Table1[Agent_name],Table1[[#This Row],[Agent_name]],Table1[Month],Table1[[#This Row],[Month]])/160</f>
        <v>0.25624999999999998</v>
      </c>
    </row>
    <row r="5407" spans="1:23" x14ac:dyDescent="0.25">
      <c r="A5407">
        <v>5406</v>
      </c>
      <c r="B5407" t="s">
        <v>17570</v>
      </c>
      <c r="C5407" t="s">
        <v>17571</v>
      </c>
      <c r="D5407">
        <v>27</v>
      </c>
      <c r="E5407" t="s">
        <v>58</v>
      </c>
      <c r="F5407" t="s">
        <v>207</v>
      </c>
      <c r="G5407" s="1">
        <v>44029</v>
      </c>
      <c r="H5407" t="s">
        <v>45</v>
      </c>
      <c r="I5407" t="s">
        <v>60</v>
      </c>
      <c r="J5407" s="3" t="s">
        <v>17572</v>
      </c>
      <c r="K5407" t="s">
        <v>24</v>
      </c>
      <c r="M5407" t="s">
        <v>41</v>
      </c>
      <c r="N5407" t="s">
        <v>26</v>
      </c>
      <c r="O5407" s="2">
        <v>45078.160925925928</v>
      </c>
      <c r="R5407" t="str">
        <f t="shared" ca="1" si="84"/>
        <v>Sara</v>
      </c>
      <c r="S5407" t="str">
        <f>IFERROR(TEXT(DATEVALUE(LEFT(Table1[[#This Row],[Date of Purchase]],10)), "MMMM"), TEXT(Table1[[#This Row],[Date of Purchase]], "MMMM"))</f>
        <v>July</v>
      </c>
      <c r="T5407" t="str">
        <f>IF(OR(
  AND(Table1[[#This Row],[Ticket Priority]]="Critical", Table1[[#This Row],[Ticket Status]]&lt;&gt;"Closed"),
  AND(Table1[[#This Row],[Ticket Priority]]="High", Table1[[#This Row],[Ticket Status]]="Open")
), "Yes", "No")</f>
        <v>No</v>
      </c>
      <c r="U5407" s="4" t="str">
        <f>IF(Table1[[#This Row],[Ticket Status]]="Closed","Yes","No")</f>
        <v>No</v>
      </c>
      <c r="V5407" s="4" t="str">
        <f>IF(Table1[[#This Row],[Ticket Status]]="Pending Customer Response","Yes","No")</f>
        <v>Yes</v>
      </c>
      <c r="W5407" s="5">
        <f ca="1">COUNTIFS(Table1[Agent_name],Table1[[#This Row],[Agent_name]],Table1[Month],Table1[[#This Row],[Month]])/160</f>
        <v>0.6875</v>
      </c>
    </row>
    <row r="5408" spans="1:23" x14ac:dyDescent="0.25">
      <c r="A5408">
        <v>5407</v>
      </c>
      <c r="B5408" t="s">
        <v>17573</v>
      </c>
      <c r="C5408" t="s">
        <v>17574</v>
      </c>
      <c r="D5408">
        <v>28</v>
      </c>
      <c r="E5408" t="s">
        <v>19</v>
      </c>
      <c r="F5408" t="s">
        <v>81</v>
      </c>
      <c r="G5408" s="1">
        <v>44141</v>
      </c>
      <c r="H5408" t="s">
        <v>66</v>
      </c>
      <c r="I5408" t="s">
        <v>22</v>
      </c>
      <c r="J5408" s="3" t="s">
        <v>17575</v>
      </c>
      <c r="K5408" t="s">
        <v>24</v>
      </c>
      <c r="M5408" t="s">
        <v>25</v>
      </c>
      <c r="N5408" t="s">
        <v>33</v>
      </c>
      <c r="O5408" s="2">
        <v>45078.317881944444</v>
      </c>
      <c r="R5408" t="str">
        <f t="shared" ca="1" si="84"/>
        <v>Neha</v>
      </c>
      <c r="S5408" t="str">
        <f>IFERROR(TEXT(DATEVALUE(LEFT(Table1[[#This Row],[Date of Purchase]],10)), "MMMM"), TEXT(Table1[[#This Row],[Date of Purchase]], "MMMM"))</f>
        <v>November</v>
      </c>
      <c r="T5408" t="str">
        <f>IF(OR(
  AND(Table1[[#This Row],[Ticket Priority]]="Critical", Table1[[#This Row],[Ticket Status]]&lt;&gt;"Closed"),
  AND(Table1[[#This Row],[Ticket Priority]]="High", Table1[[#This Row],[Ticket Status]]="Open")
), "Yes", "No")</f>
        <v>Yes</v>
      </c>
      <c r="U5408" s="4" t="str">
        <f>IF(Table1[[#This Row],[Ticket Status]]="Closed","Yes","No")</f>
        <v>No</v>
      </c>
      <c r="V5408" s="4" t="str">
        <f>IF(Table1[[#This Row],[Ticket Status]]="Pending Customer Response","Yes","No")</f>
        <v>Yes</v>
      </c>
      <c r="W5408" s="5">
        <f ca="1">COUNTIFS(Table1[Agent_name],Table1[[#This Row],[Agent_name]],Table1[Month],Table1[[#This Row],[Month]])/160</f>
        <v>0.17499999999999999</v>
      </c>
    </row>
    <row r="5409" spans="1:23" x14ac:dyDescent="0.25">
      <c r="A5409">
        <v>5408</v>
      </c>
      <c r="B5409" t="s">
        <v>17576</v>
      </c>
      <c r="C5409" t="s">
        <v>17577</v>
      </c>
      <c r="D5409">
        <v>49</v>
      </c>
      <c r="E5409" t="s">
        <v>19</v>
      </c>
      <c r="F5409" t="s">
        <v>112</v>
      </c>
      <c r="G5409" s="1">
        <v>44084</v>
      </c>
      <c r="H5409" t="s">
        <v>67</v>
      </c>
      <c r="I5409" t="s">
        <v>60</v>
      </c>
      <c r="J5409" s="3" t="s">
        <v>10832</v>
      </c>
      <c r="K5409" t="s">
        <v>62</v>
      </c>
      <c r="M5409" t="s">
        <v>143</v>
      </c>
      <c r="N5409" t="s">
        <v>26</v>
      </c>
      <c r="R5409" t="str">
        <f t="shared" ca="1" si="84"/>
        <v>Mohit</v>
      </c>
      <c r="S5409" t="str">
        <f>IFERROR(TEXT(DATEVALUE(LEFT(Table1[[#This Row],[Date of Purchase]],10)), "MMMM"), TEXT(Table1[[#This Row],[Date of Purchase]], "MMMM"))</f>
        <v>September</v>
      </c>
      <c r="T5409" t="str">
        <f>IF(OR(
  AND(Table1[[#This Row],[Ticket Priority]]="Critical", Table1[[#This Row],[Ticket Status]]&lt;&gt;"Closed"),
  AND(Table1[[#This Row],[Ticket Priority]]="High", Table1[[#This Row],[Ticket Status]]="Open")
), "Yes", "No")</f>
        <v>No</v>
      </c>
      <c r="U5409" s="4" t="str">
        <f>IF(Table1[[#This Row],[Ticket Status]]="Closed","Yes","No")</f>
        <v>No</v>
      </c>
      <c r="V5409" s="4" t="str">
        <f>IF(Table1[[#This Row],[Ticket Status]]="Pending Customer Response","Yes","No")</f>
        <v>No</v>
      </c>
      <c r="W5409" s="5">
        <f ca="1">COUNTIFS(Table1[Agent_name],Table1[[#This Row],[Agent_name]],Table1[Month],Table1[[#This Row],[Month]])/160</f>
        <v>0.38124999999999998</v>
      </c>
    </row>
    <row r="5410" spans="1:23" x14ac:dyDescent="0.25">
      <c r="A5410">
        <v>5409</v>
      </c>
      <c r="B5410" t="s">
        <v>17578</v>
      </c>
      <c r="C5410" t="s">
        <v>17579</v>
      </c>
      <c r="D5410">
        <v>38</v>
      </c>
      <c r="E5410" t="s">
        <v>19</v>
      </c>
      <c r="F5410" t="s">
        <v>98</v>
      </c>
      <c r="G5410" s="1">
        <v>44369</v>
      </c>
      <c r="H5410" t="s">
        <v>21</v>
      </c>
      <c r="I5410" t="s">
        <v>177</v>
      </c>
      <c r="J5410" s="3" t="s">
        <v>17580</v>
      </c>
      <c r="K5410" t="s">
        <v>62</v>
      </c>
      <c r="M5410" t="s">
        <v>41</v>
      </c>
      <c r="N5410" t="s">
        <v>83</v>
      </c>
      <c r="R5410" t="str">
        <f t="shared" ca="1" si="84"/>
        <v>Sara</v>
      </c>
      <c r="S5410" t="str">
        <f>IFERROR(TEXT(DATEVALUE(LEFT(Table1[[#This Row],[Date of Purchase]],10)), "MMMM"), TEXT(Table1[[#This Row],[Date of Purchase]], "MMMM"))</f>
        <v>June</v>
      </c>
      <c r="T5410" t="str">
        <f>IF(OR(
  AND(Table1[[#This Row],[Ticket Priority]]="Critical", Table1[[#This Row],[Ticket Status]]&lt;&gt;"Closed"),
  AND(Table1[[#This Row],[Ticket Priority]]="High", Table1[[#This Row],[Ticket Status]]="Open")
), "Yes", "No")</f>
        <v>No</v>
      </c>
      <c r="U5410" s="4" t="str">
        <f>IF(Table1[[#This Row],[Ticket Status]]="Closed","Yes","No")</f>
        <v>No</v>
      </c>
      <c r="V5410" s="4" t="str">
        <f>IF(Table1[[#This Row],[Ticket Status]]="Pending Customer Response","Yes","No")</f>
        <v>No</v>
      </c>
      <c r="W5410" s="5">
        <f ca="1">COUNTIFS(Table1[Agent_name],Table1[[#This Row],[Agent_name]],Table1[Month],Table1[[#This Row],[Month]])/160</f>
        <v>0.65</v>
      </c>
    </row>
    <row r="5411" spans="1:23" x14ac:dyDescent="0.25">
      <c r="A5411">
        <v>5410</v>
      </c>
      <c r="B5411" t="s">
        <v>17581</v>
      </c>
      <c r="C5411" t="s">
        <v>17582</v>
      </c>
      <c r="D5411">
        <v>33</v>
      </c>
      <c r="E5411" t="s">
        <v>29</v>
      </c>
      <c r="F5411" t="s">
        <v>249</v>
      </c>
      <c r="G5411" s="1">
        <v>44301</v>
      </c>
      <c r="H5411" t="s">
        <v>21</v>
      </c>
      <c r="I5411" t="s">
        <v>72</v>
      </c>
      <c r="J5411" s="3" t="s">
        <v>17583</v>
      </c>
      <c r="K5411" t="s">
        <v>39</v>
      </c>
      <c r="L5411" t="s">
        <v>17584</v>
      </c>
      <c r="M5411" t="s">
        <v>41</v>
      </c>
      <c r="N5411" t="s">
        <v>83</v>
      </c>
      <c r="O5411" s="2">
        <v>45078.366539351853</v>
      </c>
      <c r="P5411" s="2">
        <v>45078.610983796294</v>
      </c>
      <c r="Q5411">
        <v>1</v>
      </c>
      <c r="R5411" t="str">
        <f t="shared" ca="1" si="84"/>
        <v>Sara</v>
      </c>
      <c r="S5411" t="str">
        <f>IFERROR(TEXT(DATEVALUE(LEFT(Table1[[#This Row],[Date of Purchase]],10)), "MMMM"), TEXT(Table1[[#This Row],[Date of Purchase]], "MMMM"))</f>
        <v>April</v>
      </c>
      <c r="T5411" t="str">
        <f>IF(OR(
  AND(Table1[[#This Row],[Ticket Priority]]="Critical", Table1[[#This Row],[Ticket Status]]&lt;&gt;"Closed"),
  AND(Table1[[#This Row],[Ticket Priority]]="High", Table1[[#This Row],[Ticket Status]]="Open")
), "Yes", "No")</f>
        <v>No</v>
      </c>
      <c r="U5411" s="4" t="str">
        <f>IF(Table1[[#This Row],[Ticket Status]]="Closed","Yes","No")</f>
        <v>Yes</v>
      </c>
      <c r="V5411" s="4" t="str">
        <f>IF(Table1[[#This Row],[Ticket Status]]="Pending Customer Response","Yes","No")</f>
        <v>No</v>
      </c>
      <c r="W5411" s="5">
        <f ca="1">COUNTIFS(Table1[Agent_name],Table1[[#This Row],[Agent_name]],Table1[Month],Table1[[#This Row],[Month]])/160</f>
        <v>0.75624999999999998</v>
      </c>
    </row>
    <row r="5412" spans="1:23" x14ac:dyDescent="0.25">
      <c r="A5412">
        <v>5411</v>
      </c>
      <c r="B5412" t="s">
        <v>17585</v>
      </c>
      <c r="C5412" t="s">
        <v>17586</v>
      </c>
      <c r="D5412">
        <v>39</v>
      </c>
      <c r="E5412" t="s">
        <v>29</v>
      </c>
      <c r="F5412" t="s">
        <v>92</v>
      </c>
      <c r="G5412" s="1">
        <v>43849</v>
      </c>
      <c r="H5412" t="s">
        <v>59</v>
      </c>
      <c r="I5412" t="s">
        <v>59</v>
      </c>
      <c r="J5412" s="3" t="s">
        <v>17587</v>
      </c>
      <c r="K5412" t="s">
        <v>24</v>
      </c>
      <c r="M5412" t="s">
        <v>143</v>
      </c>
      <c r="N5412" t="s">
        <v>26</v>
      </c>
      <c r="O5412" s="2">
        <v>45078.110312500001</v>
      </c>
      <c r="R5412" t="str">
        <f t="shared" ca="1" si="84"/>
        <v>Neha</v>
      </c>
      <c r="S5412" t="str">
        <f>IFERROR(TEXT(DATEVALUE(LEFT(Table1[[#This Row],[Date of Purchase]],10)), "MMMM"), TEXT(Table1[[#This Row],[Date of Purchase]], "MMMM"))</f>
        <v>January</v>
      </c>
      <c r="T5412" t="str">
        <f>IF(OR(
  AND(Table1[[#This Row],[Ticket Priority]]="Critical", Table1[[#This Row],[Ticket Status]]&lt;&gt;"Closed"),
  AND(Table1[[#This Row],[Ticket Priority]]="High", Table1[[#This Row],[Ticket Status]]="Open")
), "Yes", "No")</f>
        <v>No</v>
      </c>
      <c r="U5412" s="4" t="str">
        <f>IF(Table1[[#This Row],[Ticket Status]]="Closed","Yes","No")</f>
        <v>No</v>
      </c>
      <c r="V5412" s="4" t="str">
        <f>IF(Table1[[#This Row],[Ticket Status]]="Pending Customer Response","Yes","No")</f>
        <v>Yes</v>
      </c>
      <c r="W5412" s="5">
        <f ca="1">COUNTIFS(Table1[Agent_name],Table1[[#This Row],[Agent_name]],Table1[Month],Table1[[#This Row],[Month]])/160</f>
        <v>0.21875</v>
      </c>
    </row>
    <row r="5413" spans="1:23" x14ac:dyDescent="0.25">
      <c r="A5413">
        <v>5412</v>
      </c>
      <c r="B5413" t="s">
        <v>17588</v>
      </c>
      <c r="C5413" t="s">
        <v>17589</v>
      </c>
      <c r="D5413">
        <v>26</v>
      </c>
      <c r="E5413" t="s">
        <v>58</v>
      </c>
      <c r="F5413" t="s">
        <v>51</v>
      </c>
      <c r="G5413" s="1">
        <v>44258</v>
      </c>
      <c r="H5413" t="s">
        <v>21</v>
      </c>
      <c r="I5413" t="s">
        <v>67</v>
      </c>
      <c r="J5413" s="3" t="s">
        <v>17590</v>
      </c>
      <c r="K5413" t="s">
        <v>62</v>
      </c>
      <c r="M5413" t="s">
        <v>25</v>
      </c>
      <c r="N5413" t="s">
        <v>33</v>
      </c>
      <c r="R5413" t="str">
        <f t="shared" ca="1" si="84"/>
        <v>Ravi</v>
      </c>
      <c r="S5413" t="str">
        <f>IFERROR(TEXT(DATEVALUE(LEFT(Table1[[#This Row],[Date of Purchase]],10)), "MMMM"), TEXT(Table1[[#This Row],[Date of Purchase]], "MMMM"))</f>
        <v>March</v>
      </c>
      <c r="T5413" t="str">
        <f>IF(OR(
  AND(Table1[[#This Row],[Ticket Priority]]="Critical", Table1[[#This Row],[Ticket Status]]&lt;&gt;"Closed"),
  AND(Table1[[#This Row],[Ticket Priority]]="High", Table1[[#This Row],[Ticket Status]]="Open")
), "Yes", "No")</f>
        <v>Yes</v>
      </c>
      <c r="U5413" s="4" t="str">
        <f>IF(Table1[[#This Row],[Ticket Status]]="Closed","Yes","No")</f>
        <v>No</v>
      </c>
      <c r="V5413" s="4" t="str">
        <f>IF(Table1[[#This Row],[Ticket Status]]="Pending Customer Response","Yes","No")</f>
        <v>No</v>
      </c>
      <c r="W5413" s="5">
        <f ca="1">COUNTIFS(Table1[Agent_name],Table1[[#This Row],[Agent_name]],Table1[Month],Table1[[#This Row],[Month]])/160</f>
        <v>0.54374999999999996</v>
      </c>
    </row>
    <row r="5414" spans="1:23" x14ac:dyDescent="0.25">
      <c r="A5414">
        <v>5413</v>
      </c>
      <c r="B5414" t="s">
        <v>17591</v>
      </c>
      <c r="C5414" t="s">
        <v>17592</v>
      </c>
      <c r="D5414">
        <v>50</v>
      </c>
      <c r="E5414" t="s">
        <v>58</v>
      </c>
      <c r="F5414" t="s">
        <v>103</v>
      </c>
      <c r="G5414" s="1">
        <v>44457</v>
      </c>
      <c r="H5414" t="s">
        <v>66</v>
      </c>
      <c r="I5414" t="s">
        <v>31</v>
      </c>
      <c r="J5414" s="3" t="s">
        <v>17593</v>
      </c>
      <c r="K5414" t="s">
        <v>24</v>
      </c>
      <c r="M5414" t="s">
        <v>143</v>
      </c>
      <c r="N5414" t="s">
        <v>83</v>
      </c>
      <c r="O5414" s="2">
        <v>45078.578402777777</v>
      </c>
      <c r="R5414" t="str">
        <f t="shared" ca="1" si="84"/>
        <v>Priya</v>
      </c>
      <c r="S5414" t="str">
        <f>IFERROR(TEXT(DATEVALUE(LEFT(Table1[[#This Row],[Date of Purchase]],10)), "MMMM"), TEXT(Table1[[#This Row],[Date of Purchase]], "MMMM"))</f>
        <v>September</v>
      </c>
      <c r="T5414" t="str">
        <f>IF(OR(
  AND(Table1[[#This Row],[Ticket Priority]]="Critical", Table1[[#This Row],[Ticket Status]]&lt;&gt;"Closed"),
  AND(Table1[[#This Row],[Ticket Priority]]="High", Table1[[#This Row],[Ticket Status]]="Open")
), "Yes", "No")</f>
        <v>No</v>
      </c>
      <c r="U5414" s="4" t="str">
        <f>IF(Table1[[#This Row],[Ticket Status]]="Closed","Yes","No")</f>
        <v>No</v>
      </c>
      <c r="V5414" s="4" t="str">
        <f>IF(Table1[[#This Row],[Ticket Status]]="Pending Customer Response","Yes","No")</f>
        <v>Yes</v>
      </c>
      <c r="W5414" s="5">
        <f ca="1">COUNTIFS(Table1[Agent_name],Table1[[#This Row],[Agent_name]],Table1[Month],Table1[[#This Row],[Month]])/160</f>
        <v>0.53125</v>
      </c>
    </row>
    <row r="5415" spans="1:23" x14ac:dyDescent="0.25">
      <c r="A5415">
        <v>5414</v>
      </c>
      <c r="B5415" t="s">
        <v>17594</v>
      </c>
      <c r="C5415" t="s">
        <v>17595</v>
      </c>
      <c r="D5415">
        <v>23</v>
      </c>
      <c r="E5415" t="s">
        <v>29</v>
      </c>
      <c r="F5415" t="s">
        <v>71</v>
      </c>
      <c r="G5415" s="1">
        <v>44252</v>
      </c>
      <c r="H5415" t="s">
        <v>59</v>
      </c>
      <c r="I5415" t="s">
        <v>150</v>
      </c>
      <c r="J5415" s="3" t="s">
        <v>17596</v>
      </c>
      <c r="K5415" t="s">
        <v>62</v>
      </c>
      <c r="M5415" t="s">
        <v>143</v>
      </c>
      <c r="N5415" t="s">
        <v>33</v>
      </c>
      <c r="R5415" t="str">
        <f t="shared" ca="1" si="84"/>
        <v>Aisha</v>
      </c>
      <c r="S5415" t="str">
        <f>IFERROR(TEXT(DATEVALUE(LEFT(Table1[[#This Row],[Date of Purchase]],10)), "MMMM"), TEXT(Table1[[#This Row],[Date of Purchase]], "MMMM"))</f>
        <v>February</v>
      </c>
      <c r="T5415" t="str">
        <f>IF(OR(
  AND(Table1[[#This Row],[Ticket Priority]]="Critical", Table1[[#This Row],[Ticket Status]]&lt;&gt;"Closed"),
  AND(Table1[[#This Row],[Ticket Priority]]="High", Table1[[#This Row],[Ticket Status]]="Open")
), "Yes", "No")</f>
        <v>No</v>
      </c>
      <c r="U5415" s="4" t="str">
        <f>IF(Table1[[#This Row],[Ticket Status]]="Closed","Yes","No")</f>
        <v>No</v>
      </c>
      <c r="V5415" s="4" t="str">
        <f>IF(Table1[[#This Row],[Ticket Status]]="Pending Customer Response","Yes","No")</f>
        <v>No</v>
      </c>
      <c r="W5415" s="5">
        <f ca="1">COUNTIFS(Table1[Agent_name],Table1[[#This Row],[Agent_name]],Table1[Month],Table1[[#This Row],[Month]])/160</f>
        <v>0.85624999999999996</v>
      </c>
    </row>
    <row r="5416" spans="1:23" x14ac:dyDescent="0.25">
      <c r="A5416">
        <v>5415</v>
      </c>
      <c r="B5416" t="s">
        <v>17597</v>
      </c>
      <c r="C5416" t="s">
        <v>17598</v>
      </c>
      <c r="D5416">
        <v>52</v>
      </c>
      <c r="E5416" t="s">
        <v>58</v>
      </c>
      <c r="F5416" t="s">
        <v>249</v>
      </c>
      <c r="G5416" s="1">
        <v>44410</v>
      </c>
      <c r="H5416" t="s">
        <v>45</v>
      </c>
      <c r="I5416" t="s">
        <v>141</v>
      </c>
      <c r="J5416" s="3" t="s">
        <v>17599</v>
      </c>
      <c r="K5416" t="s">
        <v>24</v>
      </c>
      <c r="M5416" t="s">
        <v>143</v>
      </c>
      <c r="N5416" t="s">
        <v>83</v>
      </c>
      <c r="O5416" s="2">
        <v>45078.708993055552</v>
      </c>
      <c r="R5416" t="str">
        <f t="shared" ca="1" si="84"/>
        <v>Aisha</v>
      </c>
      <c r="S5416" t="str">
        <f>IFERROR(TEXT(DATEVALUE(LEFT(Table1[[#This Row],[Date of Purchase]],10)), "MMMM"), TEXT(Table1[[#This Row],[Date of Purchase]], "MMMM"))</f>
        <v>August</v>
      </c>
      <c r="T5416" t="str">
        <f>IF(OR(
  AND(Table1[[#This Row],[Ticket Priority]]="Critical", Table1[[#This Row],[Ticket Status]]&lt;&gt;"Closed"),
  AND(Table1[[#This Row],[Ticket Priority]]="High", Table1[[#This Row],[Ticket Status]]="Open")
), "Yes", "No")</f>
        <v>No</v>
      </c>
      <c r="U5416" s="4" t="str">
        <f>IF(Table1[[#This Row],[Ticket Status]]="Closed","Yes","No")</f>
        <v>No</v>
      </c>
      <c r="V5416" s="4" t="str">
        <f>IF(Table1[[#This Row],[Ticket Status]]="Pending Customer Response","Yes","No")</f>
        <v>Yes</v>
      </c>
      <c r="W5416" s="5">
        <f ca="1">COUNTIFS(Table1[Agent_name],Table1[[#This Row],[Agent_name]],Table1[Month],Table1[[#This Row],[Month]])/160</f>
        <v>0.86250000000000004</v>
      </c>
    </row>
    <row r="5417" spans="1:23" x14ac:dyDescent="0.25">
      <c r="A5417">
        <v>5416</v>
      </c>
      <c r="B5417" t="s">
        <v>17600</v>
      </c>
      <c r="C5417" t="s">
        <v>17601</v>
      </c>
      <c r="D5417">
        <v>46</v>
      </c>
      <c r="E5417" t="s">
        <v>29</v>
      </c>
      <c r="F5417" t="s">
        <v>397</v>
      </c>
      <c r="G5417" s="1">
        <v>44063</v>
      </c>
      <c r="H5417" t="s">
        <v>67</v>
      </c>
      <c r="I5417" t="s">
        <v>93</v>
      </c>
      <c r="J5417" s="3" t="s">
        <v>17602</v>
      </c>
      <c r="K5417" t="s">
        <v>24</v>
      </c>
      <c r="M5417" t="s">
        <v>89</v>
      </c>
      <c r="N5417" t="s">
        <v>33</v>
      </c>
      <c r="O5417" s="2">
        <v>45078.576377314814</v>
      </c>
      <c r="R5417" t="str">
        <f t="shared" ca="1" si="84"/>
        <v>Aisha</v>
      </c>
      <c r="S5417" t="str">
        <f>IFERROR(TEXT(DATEVALUE(LEFT(Table1[[#This Row],[Date of Purchase]],10)), "MMMM"), TEXT(Table1[[#This Row],[Date of Purchase]], "MMMM"))</f>
        <v>August</v>
      </c>
      <c r="T5417" t="str">
        <f>IF(OR(
  AND(Table1[[#This Row],[Ticket Priority]]="Critical", Table1[[#This Row],[Ticket Status]]&lt;&gt;"Closed"),
  AND(Table1[[#This Row],[Ticket Priority]]="High", Table1[[#This Row],[Ticket Status]]="Open")
), "Yes", "No")</f>
        <v>No</v>
      </c>
      <c r="U5417" s="4" t="str">
        <f>IF(Table1[[#This Row],[Ticket Status]]="Closed","Yes","No")</f>
        <v>No</v>
      </c>
      <c r="V5417" s="4" t="str">
        <f>IF(Table1[[#This Row],[Ticket Status]]="Pending Customer Response","Yes","No")</f>
        <v>Yes</v>
      </c>
      <c r="W5417" s="5">
        <f ca="1">COUNTIFS(Table1[Agent_name],Table1[[#This Row],[Agent_name]],Table1[Month],Table1[[#This Row],[Month]])/160</f>
        <v>0.86250000000000004</v>
      </c>
    </row>
    <row r="5418" spans="1:23" x14ac:dyDescent="0.25">
      <c r="A5418">
        <v>5417</v>
      </c>
      <c r="B5418" t="s">
        <v>17603</v>
      </c>
      <c r="C5418" t="s">
        <v>17604</v>
      </c>
      <c r="D5418">
        <v>50</v>
      </c>
      <c r="E5418" t="s">
        <v>29</v>
      </c>
      <c r="F5418" t="s">
        <v>202</v>
      </c>
      <c r="G5418" s="1">
        <v>44253</v>
      </c>
      <c r="H5418" t="s">
        <v>59</v>
      </c>
      <c r="I5418" t="s">
        <v>141</v>
      </c>
      <c r="J5418" s="3" t="s">
        <v>17605</v>
      </c>
      <c r="K5418" t="s">
        <v>39</v>
      </c>
      <c r="L5418" t="s">
        <v>17606</v>
      </c>
      <c r="M5418" t="s">
        <v>143</v>
      </c>
      <c r="N5418" t="s">
        <v>83</v>
      </c>
      <c r="O5418" s="2">
        <v>45078.261805555558</v>
      </c>
      <c r="P5418" s="2">
        <v>45078.775694444441</v>
      </c>
      <c r="Q5418">
        <v>2</v>
      </c>
      <c r="R5418" t="str">
        <f t="shared" ca="1" si="84"/>
        <v>Aisha</v>
      </c>
      <c r="S5418" t="str">
        <f>IFERROR(TEXT(DATEVALUE(LEFT(Table1[[#This Row],[Date of Purchase]],10)), "MMMM"), TEXT(Table1[[#This Row],[Date of Purchase]], "MMMM"))</f>
        <v>February</v>
      </c>
      <c r="T5418" t="str">
        <f>IF(OR(
  AND(Table1[[#This Row],[Ticket Priority]]="Critical", Table1[[#This Row],[Ticket Status]]&lt;&gt;"Closed"),
  AND(Table1[[#This Row],[Ticket Priority]]="High", Table1[[#This Row],[Ticket Status]]="Open")
), "Yes", "No")</f>
        <v>No</v>
      </c>
      <c r="U5418" s="4" t="str">
        <f>IF(Table1[[#This Row],[Ticket Status]]="Closed","Yes","No")</f>
        <v>Yes</v>
      </c>
      <c r="V5418" s="4" t="str">
        <f>IF(Table1[[#This Row],[Ticket Status]]="Pending Customer Response","Yes","No")</f>
        <v>No</v>
      </c>
      <c r="W5418" s="5">
        <f ca="1">COUNTIFS(Table1[Agent_name],Table1[[#This Row],[Agent_name]],Table1[Month],Table1[[#This Row],[Month]])/160</f>
        <v>0.85624999999999996</v>
      </c>
    </row>
    <row r="5419" spans="1:23" x14ac:dyDescent="0.25">
      <c r="A5419">
        <v>5418</v>
      </c>
      <c r="B5419" t="s">
        <v>17607</v>
      </c>
      <c r="C5419" t="s">
        <v>17608</v>
      </c>
      <c r="D5419">
        <v>66</v>
      </c>
      <c r="E5419" t="s">
        <v>19</v>
      </c>
      <c r="F5419" t="s">
        <v>103</v>
      </c>
      <c r="G5419" s="1">
        <v>44082</v>
      </c>
      <c r="H5419" t="s">
        <v>67</v>
      </c>
      <c r="I5419" t="s">
        <v>37</v>
      </c>
      <c r="J5419" s="3" t="s">
        <v>17609</v>
      </c>
      <c r="K5419" t="s">
        <v>24</v>
      </c>
      <c r="M5419" t="s">
        <v>143</v>
      </c>
      <c r="N5419" t="s">
        <v>33</v>
      </c>
      <c r="O5419" s="2">
        <v>45078.022233796299</v>
      </c>
      <c r="R5419" t="str">
        <f t="shared" ca="1" si="84"/>
        <v>Arjun</v>
      </c>
      <c r="S5419" t="str">
        <f>IFERROR(TEXT(DATEVALUE(LEFT(Table1[[#This Row],[Date of Purchase]],10)), "MMMM"), TEXT(Table1[[#This Row],[Date of Purchase]], "MMMM"))</f>
        <v>September</v>
      </c>
      <c r="T5419" t="str">
        <f>IF(OR(
  AND(Table1[[#This Row],[Ticket Priority]]="Critical", Table1[[#This Row],[Ticket Status]]&lt;&gt;"Closed"),
  AND(Table1[[#This Row],[Ticket Priority]]="High", Table1[[#This Row],[Ticket Status]]="Open")
), "Yes", "No")</f>
        <v>No</v>
      </c>
      <c r="U5419" s="4" t="str">
        <f>IF(Table1[[#This Row],[Ticket Status]]="Closed","Yes","No")</f>
        <v>No</v>
      </c>
      <c r="V5419" s="4" t="str">
        <f>IF(Table1[[#This Row],[Ticket Status]]="Pending Customer Response","Yes","No")</f>
        <v>Yes</v>
      </c>
      <c r="W5419" s="5">
        <f ca="1">COUNTIFS(Table1[Agent_name],Table1[[#This Row],[Agent_name]],Table1[Month],Table1[[#This Row],[Month]])/160</f>
        <v>0.1875</v>
      </c>
    </row>
    <row r="5420" spans="1:23" x14ac:dyDescent="0.25">
      <c r="A5420">
        <v>5419</v>
      </c>
      <c r="B5420" t="s">
        <v>17610</v>
      </c>
      <c r="C5420" t="s">
        <v>17611</v>
      </c>
      <c r="D5420">
        <v>23</v>
      </c>
      <c r="E5420" t="s">
        <v>58</v>
      </c>
      <c r="F5420" t="s">
        <v>65</v>
      </c>
      <c r="G5420" s="1">
        <v>43960</v>
      </c>
      <c r="H5420" t="s">
        <v>21</v>
      </c>
      <c r="I5420" t="s">
        <v>67</v>
      </c>
      <c r="J5420" s="3" t="s">
        <v>17612</v>
      </c>
      <c r="K5420" t="s">
        <v>62</v>
      </c>
      <c r="M5420" t="s">
        <v>89</v>
      </c>
      <c r="N5420" t="s">
        <v>55</v>
      </c>
      <c r="R5420" t="str">
        <f t="shared" ca="1" si="84"/>
        <v>Divya</v>
      </c>
      <c r="S5420" t="str">
        <f>IFERROR(TEXT(DATEVALUE(LEFT(Table1[[#This Row],[Date of Purchase]],10)), "MMMM"), TEXT(Table1[[#This Row],[Date of Purchase]], "MMMM"))</f>
        <v>May</v>
      </c>
      <c r="T5420" t="str">
        <f>IF(OR(
  AND(Table1[[#This Row],[Ticket Priority]]="Critical", Table1[[#This Row],[Ticket Status]]&lt;&gt;"Closed"),
  AND(Table1[[#This Row],[Ticket Priority]]="High", Table1[[#This Row],[Ticket Status]]="Open")
), "Yes", "No")</f>
        <v>Yes</v>
      </c>
      <c r="U5420" s="4" t="str">
        <f>IF(Table1[[#This Row],[Ticket Status]]="Closed","Yes","No")</f>
        <v>No</v>
      </c>
      <c r="V5420" s="4" t="str">
        <f>IF(Table1[[#This Row],[Ticket Status]]="Pending Customer Response","Yes","No")</f>
        <v>No</v>
      </c>
      <c r="W5420" s="5">
        <f ca="1">COUNTIFS(Table1[Agent_name],Table1[[#This Row],[Agent_name]],Table1[Month],Table1[[#This Row],[Month]])/160</f>
        <v>0.23125000000000001</v>
      </c>
    </row>
    <row r="5421" spans="1:23" x14ac:dyDescent="0.25">
      <c r="A5421">
        <v>5420</v>
      </c>
      <c r="B5421" t="s">
        <v>17613</v>
      </c>
      <c r="C5421" t="s">
        <v>17614</v>
      </c>
      <c r="D5421">
        <v>44</v>
      </c>
      <c r="E5421" t="s">
        <v>19</v>
      </c>
      <c r="F5421" t="s">
        <v>103</v>
      </c>
      <c r="G5421" s="1">
        <v>44202</v>
      </c>
      <c r="H5421" t="s">
        <v>45</v>
      </c>
      <c r="I5421" t="s">
        <v>150</v>
      </c>
      <c r="J5421" s="3" t="s">
        <v>17615</v>
      </c>
      <c r="K5421" t="s">
        <v>62</v>
      </c>
      <c r="M5421" t="s">
        <v>89</v>
      </c>
      <c r="N5421" t="s">
        <v>33</v>
      </c>
      <c r="R5421" t="str">
        <f t="shared" ca="1" si="84"/>
        <v>Sara</v>
      </c>
      <c r="S5421" t="str">
        <f>IFERROR(TEXT(DATEVALUE(LEFT(Table1[[#This Row],[Date of Purchase]],10)), "MMMM"), TEXT(Table1[[#This Row],[Date of Purchase]], "MMMM"))</f>
        <v>January</v>
      </c>
      <c r="T5421" t="str">
        <f>IF(OR(
  AND(Table1[[#This Row],[Ticket Priority]]="Critical", Table1[[#This Row],[Ticket Status]]&lt;&gt;"Closed"),
  AND(Table1[[#This Row],[Ticket Priority]]="High", Table1[[#This Row],[Ticket Status]]="Open")
), "Yes", "No")</f>
        <v>Yes</v>
      </c>
      <c r="U5421" s="4" t="str">
        <f>IF(Table1[[#This Row],[Ticket Status]]="Closed","Yes","No")</f>
        <v>No</v>
      </c>
      <c r="V5421" s="4" t="str">
        <f>IF(Table1[[#This Row],[Ticket Status]]="Pending Customer Response","Yes","No")</f>
        <v>No</v>
      </c>
      <c r="W5421" s="5">
        <f ca="1">COUNTIFS(Table1[Agent_name],Table1[[#This Row],[Agent_name]],Table1[Month],Table1[[#This Row],[Month]])/160</f>
        <v>0.70625000000000004</v>
      </c>
    </row>
    <row r="5422" spans="1:23" x14ac:dyDescent="0.25">
      <c r="A5422">
        <v>5421</v>
      </c>
      <c r="B5422" t="s">
        <v>17616</v>
      </c>
      <c r="C5422" t="s">
        <v>17617</v>
      </c>
      <c r="D5422">
        <v>64</v>
      </c>
      <c r="E5422" t="s">
        <v>29</v>
      </c>
      <c r="F5422" t="s">
        <v>149</v>
      </c>
      <c r="G5422" s="1">
        <v>44351</v>
      </c>
      <c r="H5422" t="s">
        <v>66</v>
      </c>
      <c r="I5422" t="s">
        <v>113</v>
      </c>
      <c r="J5422" s="3" t="s">
        <v>17618</v>
      </c>
      <c r="K5422" t="s">
        <v>24</v>
      </c>
      <c r="M5422" t="s">
        <v>25</v>
      </c>
      <c r="N5422" t="s">
        <v>33</v>
      </c>
      <c r="O5422" s="2">
        <v>45078.061863425923</v>
      </c>
      <c r="R5422" t="str">
        <f t="shared" ca="1" si="84"/>
        <v>Mohit</v>
      </c>
      <c r="S5422" t="str">
        <f>IFERROR(TEXT(DATEVALUE(LEFT(Table1[[#This Row],[Date of Purchase]],10)), "MMMM"), TEXT(Table1[[#This Row],[Date of Purchase]], "MMMM"))</f>
        <v>June</v>
      </c>
      <c r="T5422" t="str">
        <f>IF(OR(
  AND(Table1[[#This Row],[Ticket Priority]]="Critical", Table1[[#This Row],[Ticket Status]]&lt;&gt;"Closed"),
  AND(Table1[[#This Row],[Ticket Priority]]="High", Table1[[#This Row],[Ticket Status]]="Open")
), "Yes", "No")</f>
        <v>Yes</v>
      </c>
      <c r="U5422" s="4" t="str">
        <f>IF(Table1[[#This Row],[Ticket Status]]="Closed","Yes","No")</f>
        <v>No</v>
      </c>
      <c r="V5422" s="4" t="str">
        <f>IF(Table1[[#This Row],[Ticket Status]]="Pending Customer Response","Yes","No")</f>
        <v>Yes</v>
      </c>
      <c r="W5422" s="5">
        <f ca="1">COUNTIFS(Table1[Agent_name],Table1[[#This Row],[Agent_name]],Table1[Month],Table1[[#This Row],[Month]])/160</f>
        <v>0.41875000000000001</v>
      </c>
    </row>
    <row r="5423" spans="1:23" x14ac:dyDescent="0.25">
      <c r="A5423">
        <v>5422</v>
      </c>
      <c r="B5423" t="s">
        <v>17619</v>
      </c>
      <c r="C5423" t="s">
        <v>17620</v>
      </c>
      <c r="D5423">
        <v>52</v>
      </c>
      <c r="E5423" t="s">
        <v>29</v>
      </c>
      <c r="F5423" t="s">
        <v>125</v>
      </c>
      <c r="G5423" s="1">
        <v>44277</v>
      </c>
      <c r="H5423" t="s">
        <v>66</v>
      </c>
      <c r="I5423" t="s">
        <v>113</v>
      </c>
      <c r="J5423" s="3" t="s">
        <v>17621</v>
      </c>
      <c r="K5423" t="s">
        <v>62</v>
      </c>
      <c r="M5423" t="s">
        <v>143</v>
      </c>
      <c r="N5423" t="s">
        <v>33</v>
      </c>
      <c r="R5423" t="str">
        <f t="shared" ca="1" si="84"/>
        <v>Ravi</v>
      </c>
      <c r="S5423" t="str">
        <f>IFERROR(TEXT(DATEVALUE(LEFT(Table1[[#This Row],[Date of Purchase]],10)), "MMMM"), TEXT(Table1[[#This Row],[Date of Purchase]], "MMMM"))</f>
        <v>March</v>
      </c>
      <c r="T5423" t="str">
        <f>IF(OR(
  AND(Table1[[#This Row],[Ticket Priority]]="Critical", Table1[[#This Row],[Ticket Status]]&lt;&gt;"Closed"),
  AND(Table1[[#This Row],[Ticket Priority]]="High", Table1[[#This Row],[Ticket Status]]="Open")
), "Yes", "No")</f>
        <v>No</v>
      </c>
      <c r="U5423" s="4" t="str">
        <f>IF(Table1[[#This Row],[Ticket Status]]="Closed","Yes","No")</f>
        <v>No</v>
      </c>
      <c r="V5423" s="4" t="str">
        <f>IF(Table1[[#This Row],[Ticket Status]]="Pending Customer Response","Yes","No")</f>
        <v>No</v>
      </c>
      <c r="W5423" s="5">
        <f ca="1">COUNTIFS(Table1[Agent_name],Table1[[#This Row],[Agent_name]],Table1[Month],Table1[[#This Row],[Month]])/160</f>
        <v>0.54374999999999996</v>
      </c>
    </row>
    <row r="5424" spans="1:23" x14ac:dyDescent="0.25">
      <c r="A5424">
        <v>5423</v>
      </c>
      <c r="B5424" t="s">
        <v>17622</v>
      </c>
      <c r="C5424" t="s">
        <v>17623</v>
      </c>
      <c r="D5424">
        <v>19</v>
      </c>
      <c r="E5424" t="s">
        <v>29</v>
      </c>
      <c r="F5424" t="s">
        <v>149</v>
      </c>
      <c r="G5424" s="1">
        <v>44134</v>
      </c>
      <c r="H5424" t="s">
        <v>67</v>
      </c>
      <c r="I5424" t="s">
        <v>99</v>
      </c>
      <c r="J5424" s="3" t="s">
        <v>17624</v>
      </c>
      <c r="K5424" t="s">
        <v>62</v>
      </c>
      <c r="M5424" t="s">
        <v>41</v>
      </c>
      <c r="N5424" t="s">
        <v>83</v>
      </c>
      <c r="R5424" t="str">
        <f t="shared" ca="1" si="84"/>
        <v>Sara</v>
      </c>
      <c r="S5424" t="str">
        <f>IFERROR(TEXT(DATEVALUE(LEFT(Table1[[#This Row],[Date of Purchase]],10)), "MMMM"), TEXT(Table1[[#This Row],[Date of Purchase]], "MMMM"))</f>
        <v>October</v>
      </c>
      <c r="T5424" t="str">
        <f>IF(OR(
  AND(Table1[[#This Row],[Ticket Priority]]="Critical", Table1[[#This Row],[Ticket Status]]&lt;&gt;"Closed"),
  AND(Table1[[#This Row],[Ticket Priority]]="High", Table1[[#This Row],[Ticket Status]]="Open")
), "Yes", "No")</f>
        <v>No</v>
      </c>
      <c r="U5424" s="4" t="str">
        <f>IF(Table1[[#This Row],[Ticket Status]]="Closed","Yes","No")</f>
        <v>No</v>
      </c>
      <c r="V5424" s="4" t="str">
        <f>IF(Table1[[#This Row],[Ticket Status]]="Pending Customer Response","Yes","No")</f>
        <v>No</v>
      </c>
      <c r="W5424" s="5">
        <f ca="1">COUNTIFS(Table1[Agent_name],Table1[[#This Row],[Agent_name]],Table1[Month],Table1[[#This Row],[Month]])/160</f>
        <v>0.66874999999999996</v>
      </c>
    </row>
    <row r="5425" spans="1:23" x14ac:dyDescent="0.25">
      <c r="A5425">
        <v>5424</v>
      </c>
      <c r="B5425" t="s">
        <v>17625</v>
      </c>
      <c r="C5425" t="s">
        <v>17626</v>
      </c>
      <c r="D5425">
        <v>63</v>
      </c>
      <c r="E5425" t="s">
        <v>58</v>
      </c>
      <c r="F5425" t="s">
        <v>103</v>
      </c>
      <c r="G5425" s="1">
        <v>44430</v>
      </c>
      <c r="H5425" t="s">
        <v>59</v>
      </c>
      <c r="I5425" t="s">
        <v>99</v>
      </c>
      <c r="J5425" s="3" t="s">
        <v>17627</v>
      </c>
      <c r="K5425" t="s">
        <v>24</v>
      </c>
      <c r="M5425" t="s">
        <v>25</v>
      </c>
      <c r="N5425" t="s">
        <v>26</v>
      </c>
      <c r="O5425" s="2">
        <v>45078.823009259257</v>
      </c>
      <c r="R5425" t="str">
        <f t="shared" ca="1" si="84"/>
        <v>Aisha</v>
      </c>
      <c r="S5425" t="str">
        <f>IFERROR(TEXT(DATEVALUE(LEFT(Table1[[#This Row],[Date of Purchase]],10)), "MMMM"), TEXT(Table1[[#This Row],[Date of Purchase]], "MMMM"))</f>
        <v>August</v>
      </c>
      <c r="T5425" t="str">
        <f>IF(OR(
  AND(Table1[[#This Row],[Ticket Priority]]="Critical", Table1[[#This Row],[Ticket Status]]&lt;&gt;"Closed"),
  AND(Table1[[#This Row],[Ticket Priority]]="High", Table1[[#This Row],[Ticket Status]]="Open")
), "Yes", "No")</f>
        <v>Yes</v>
      </c>
      <c r="U5425" s="4" t="str">
        <f>IF(Table1[[#This Row],[Ticket Status]]="Closed","Yes","No")</f>
        <v>No</v>
      </c>
      <c r="V5425" s="4" t="str">
        <f>IF(Table1[[#This Row],[Ticket Status]]="Pending Customer Response","Yes","No")</f>
        <v>Yes</v>
      </c>
      <c r="W5425" s="5">
        <f ca="1">COUNTIFS(Table1[Agent_name],Table1[[#This Row],[Agent_name]],Table1[Month],Table1[[#This Row],[Month]])/160</f>
        <v>0.86250000000000004</v>
      </c>
    </row>
    <row r="5426" spans="1:23" x14ac:dyDescent="0.25">
      <c r="A5426">
        <v>5425</v>
      </c>
      <c r="B5426" t="s">
        <v>17628</v>
      </c>
      <c r="C5426" t="s">
        <v>17629</v>
      </c>
      <c r="D5426">
        <v>30</v>
      </c>
      <c r="E5426" t="s">
        <v>19</v>
      </c>
      <c r="F5426" t="s">
        <v>107</v>
      </c>
      <c r="G5426" s="1">
        <v>44456</v>
      </c>
      <c r="H5426" t="s">
        <v>59</v>
      </c>
      <c r="I5426" t="s">
        <v>177</v>
      </c>
      <c r="J5426" s="3" t="s">
        <v>17630</v>
      </c>
      <c r="K5426" t="s">
        <v>62</v>
      </c>
      <c r="M5426" t="s">
        <v>89</v>
      </c>
      <c r="N5426" t="s">
        <v>83</v>
      </c>
      <c r="R5426" t="str">
        <f t="shared" ca="1" si="84"/>
        <v>Aisha</v>
      </c>
      <c r="S5426" t="str">
        <f>IFERROR(TEXT(DATEVALUE(LEFT(Table1[[#This Row],[Date of Purchase]],10)), "MMMM"), TEXT(Table1[[#This Row],[Date of Purchase]], "MMMM"))</f>
        <v>September</v>
      </c>
      <c r="T5426" t="str">
        <f>IF(OR(
  AND(Table1[[#This Row],[Ticket Priority]]="Critical", Table1[[#This Row],[Ticket Status]]&lt;&gt;"Closed"),
  AND(Table1[[#This Row],[Ticket Priority]]="High", Table1[[#This Row],[Ticket Status]]="Open")
), "Yes", "No")</f>
        <v>Yes</v>
      </c>
      <c r="U5426" s="4" t="str">
        <f>IF(Table1[[#This Row],[Ticket Status]]="Closed","Yes","No")</f>
        <v>No</v>
      </c>
      <c r="V5426" s="4" t="str">
        <f>IF(Table1[[#This Row],[Ticket Status]]="Pending Customer Response","Yes","No")</f>
        <v>No</v>
      </c>
      <c r="W5426" s="5">
        <f ca="1">COUNTIFS(Table1[Agent_name],Table1[[#This Row],[Agent_name]],Table1[Month],Table1[[#This Row],[Month]])/160</f>
        <v>0.86250000000000004</v>
      </c>
    </row>
    <row r="5427" spans="1:23" x14ac:dyDescent="0.25">
      <c r="A5427">
        <v>5426</v>
      </c>
      <c r="B5427" t="s">
        <v>17631</v>
      </c>
      <c r="C5427" t="s">
        <v>17632</v>
      </c>
      <c r="D5427">
        <v>22</v>
      </c>
      <c r="E5427" t="s">
        <v>19</v>
      </c>
      <c r="F5427" t="s">
        <v>103</v>
      </c>
      <c r="G5427" s="1">
        <v>44071</v>
      </c>
      <c r="H5427" t="s">
        <v>21</v>
      </c>
      <c r="I5427" t="s">
        <v>37</v>
      </c>
      <c r="J5427" s="3" t="s">
        <v>17633</v>
      </c>
      <c r="K5427" t="s">
        <v>62</v>
      </c>
      <c r="M5427" t="s">
        <v>89</v>
      </c>
      <c r="N5427" t="s">
        <v>26</v>
      </c>
      <c r="R5427" t="str">
        <f t="shared" ca="1" si="84"/>
        <v>Aisha</v>
      </c>
      <c r="S5427" t="str">
        <f>IFERROR(TEXT(DATEVALUE(LEFT(Table1[[#This Row],[Date of Purchase]],10)), "MMMM"), TEXT(Table1[[#This Row],[Date of Purchase]], "MMMM"))</f>
        <v>August</v>
      </c>
      <c r="T5427" t="str">
        <f>IF(OR(
  AND(Table1[[#This Row],[Ticket Priority]]="Critical", Table1[[#This Row],[Ticket Status]]&lt;&gt;"Closed"),
  AND(Table1[[#This Row],[Ticket Priority]]="High", Table1[[#This Row],[Ticket Status]]="Open")
), "Yes", "No")</f>
        <v>Yes</v>
      </c>
      <c r="U5427" s="4" t="str">
        <f>IF(Table1[[#This Row],[Ticket Status]]="Closed","Yes","No")</f>
        <v>No</v>
      </c>
      <c r="V5427" s="4" t="str">
        <f>IF(Table1[[#This Row],[Ticket Status]]="Pending Customer Response","Yes","No")</f>
        <v>No</v>
      </c>
      <c r="W5427" s="5">
        <f ca="1">COUNTIFS(Table1[Agent_name],Table1[[#This Row],[Agent_name]],Table1[Month],Table1[[#This Row],[Month]])/160</f>
        <v>0.86250000000000004</v>
      </c>
    </row>
    <row r="5428" spans="1:23" x14ac:dyDescent="0.25">
      <c r="A5428">
        <v>5427</v>
      </c>
      <c r="B5428" t="s">
        <v>17634</v>
      </c>
      <c r="C5428" t="s">
        <v>17635</v>
      </c>
      <c r="D5428">
        <v>50</v>
      </c>
      <c r="E5428" t="s">
        <v>29</v>
      </c>
      <c r="F5428" t="s">
        <v>92</v>
      </c>
      <c r="G5428" s="1">
        <v>44255</v>
      </c>
      <c r="H5428" t="s">
        <v>21</v>
      </c>
      <c r="I5428" t="s">
        <v>77</v>
      </c>
      <c r="J5428" s="3" t="s">
        <v>17636</v>
      </c>
      <c r="K5428" t="s">
        <v>39</v>
      </c>
      <c r="L5428" t="s">
        <v>17637</v>
      </c>
      <c r="M5428" t="s">
        <v>41</v>
      </c>
      <c r="N5428" t="s">
        <v>83</v>
      </c>
      <c r="O5428" s="2">
        <v>45078.736250000002</v>
      </c>
      <c r="P5428" s="2">
        <v>45078.782083333332</v>
      </c>
      <c r="Q5428">
        <v>2</v>
      </c>
      <c r="R5428" t="str">
        <f t="shared" ca="1" si="84"/>
        <v>Mohit</v>
      </c>
      <c r="S5428" t="str">
        <f>IFERROR(TEXT(DATEVALUE(LEFT(Table1[[#This Row],[Date of Purchase]],10)), "MMMM"), TEXT(Table1[[#This Row],[Date of Purchase]], "MMMM"))</f>
        <v>February</v>
      </c>
      <c r="T5428" t="str">
        <f>IF(OR(
  AND(Table1[[#This Row],[Ticket Priority]]="Critical", Table1[[#This Row],[Ticket Status]]&lt;&gt;"Closed"),
  AND(Table1[[#This Row],[Ticket Priority]]="High", Table1[[#This Row],[Ticket Status]]="Open")
), "Yes", "No")</f>
        <v>No</v>
      </c>
      <c r="U5428" s="4" t="str">
        <f>IF(Table1[[#This Row],[Ticket Status]]="Closed","Yes","No")</f>
        <v>Yes</v>
      </c>
      <c r="V5428" s="4" t="str">
        <f>IF(Table1[[#This Row],[Ticket Status]]="Pending Customer Response","Yes","No")</f>
        <v>No</v>
      </c>
      <c r="W5428" s="5">
        <f ca="1">COUNTIFS(Table1[Agent_name],Table1[[#This Row],[Agent_name]],Table1[Month],Table1[[#This Row],[Month]])/160</f>
        <v>0.52500000000000002</v>
      </c>
    </row>
    <row r="5429" spans="1:23" x14ac:dyDescent="0.25">
      <c r="A5429">
        <v>5428</v>
      </c>
      <c r="B5429" t="s">
        <v>17638</v>
      </c>
      <c r="C5429" t="s">
        <v>17639</v>
      </c>
      <c r="D5429">
        <v>21</v>
      </c>
      <c r="E5429" t="s">
        <v>19</v>
      </c>
      <c r="F5429" t="s">
        <v>149</v>
      </c>
      <c r="G5429" s="1">
        <v>44052</v>
      </c>
      <c r="H5429" t="s">
        <v>67</v>
      </c>
      <c r="I5429" t="s">
        <v>60</v>
      </c>
      <c r="J5429" s="3" t="s">
        <v>17640</v>
      </c>
      <c r="K5429" t="s">
        <v>62</v>
      </c>
      <c r="M5429" t="s">
        <v>89</v>
      </c>
      <c r="N5429" t="s">
        <v>83</v>
      </c>
      <c r="R5429" t="str">
        <f t="shared" ca="1" si="84"/>
        <v>Mohit</v>
      </c>
      <c r="S5429" t="str">
        <f>IFERROR(TEXT(DATEVALUE(LEFT(Table1[[#This Row],[Date of Purchase]],10)), "MMMM"), TEXT(Table1[[#This Row],[Date of Purchase]], "MMMM"))</f>
        <v>August</v>
      </c>
      <c r="T5429" t="str">
        <f>IF(OR(
  AND(Table1[[#This Row],[Ticket Priority]]="Critical", Table1[[#This Row],[Ticket Status]]&lt;&gt;"Closed"),
  AND(Table1[[#This Row],[Ticket Priority]]="High", Table1[[#This Row],[Ticket Status]]="Open")
), "Yes", "No")</f>
        <v>Yes</v>
      </c>
      <c r="U5429" s="4" t="str">
        <f>IF(Table1[[#This Row],[Ticket Status]]="Closed","Yes","No")</f>
        <v>No</v>
      </c>
      <c r="V5429" s="4" t="str">
        <f>IF(Table1[[#This Row],[Ticket Status]]="Pending Customer Response","Yes","No")</f>
        <v>No</v>
      </c>
      <c r="W5429" s="5">
        <f ca="1">COUNTIFS(Table1[Agent_name],Table1[[#This Row],[Agent_name]],Table1[Month],Table1[[#This Row],[Month]])/160</f>
        <v>0.46250000000000002</v>
      </c>
    </row>
    <row r="5430" spans="1:23" x14ac:dyDescent="0.25">
      <c r="A5430">
        <v>5429</v>
      </c>
      <c r="B5430" t="s">
        <v>17641</v>
      </c>
      <c r="C5430" t="s">
        <v>17642</v>
      </c>
      <c r="D5430">
        <v>31</v>
      </c>
      <c r="E5430" t="s">
        <v>58</v>
      </c>
      <c r="F5430" t="s">
        <v>112</v>
      </c>
      <c r="G5430" s="1">
        <v>43949</v>
      </c>
      <c r="H5430" t="s">
        <v>21</v>
      </c>
      <c r="I5430" t="s">
        <v>60</v>
      </c>
      <c r="J5430" s="3" t="s">
        <v>17643</v>
      </c>
      <c r="K5430" t="s">
        <v>39</v>
      </c>
      <c r="L5430" t="s">
        <v>17644</v>
      </c>
      <c r="M5430" t="s">
        <v>25</v>
      </c>
      <c r="N5430" t="s">
        <v>55</v>
      </c>
      <c r="O5430" s="2">
        <v>45078.991157407407</v>
      </c>
      <c r="P5430" s="2">
        <v>45078.233518518522</v>
      </c>
      <c r="Q5430">
        <v>3</v>
      </c>
      <c r="R5430" t="str">
        <f t="shared" ca="1" si="84"/>
        <v>Rahul</v>
      </c>
      <c r="S5430" t="str">
        <f>IFERROR(TEXT(DATEVALUE(LEFT(Table1[[#This Row],[Date of Purchase]],10)), "MMMM"), TEXT(Table1[[#This Row],[Date of Purchase]], "MMMM"))</f>
        <v>April</v>
      </c>
      <c r="T5430" t="str">
        <f>IF(OR(
  AND(Table1[[#This Row],[Ticket Priority]]="Critical", Table1[[#This Row],[Ticket Status]]&lt;&gt;"Closed"),
  AND(Table1[[#This Row],[Ticket Priority]]="High", Table1[[#This Row],[Ticket Status]]="Open")
), "Yes", "No")</f>
        <v>No</v>
      </c>
      <c r="U5430" s="4" t="str">
        <f>IF(Table1[[#This Row],[Ticket Status]]="Closed","Yes","No")</f>
        <v>Yes</v>
      </c>
      <c r="V5430" s="4" t="str">
        <f>IF(Table1[[#This Row],[Ticket Status]]="Pending Customer Response","Yes","No")</f>
        <v>No</v>
      </c>
      <c r="W5430" s="5">
        <f ca="1">COUNTIFS(Table1[Agent_name],Table1[[#This Row],[Agent_name]],Table1[Month],Table1[[#This Row],[Month]])/160</f>
        <v>0.25</v>
      </c>
    </row>
    <row r="5431" spans="1:23" x14ac:dyDescent="0.25">
      <c r="A5431">
        <v>5430</v>
      </c>
      <c r="B5431" t="s">
        <v>17645</v>
      </c>
      <c r="C5431" t="s">
        <v>17646</v>
      </c>
      <c r="D5431">
        <v>66</v>
      </c>
      <c r="E5431" t="s">
        <v>19</v>
      </c>
      <c r="F5431" t="s">
        <v>92</v>
      </c>
      <c r="G5431" s="1">
        <v>43855</v>
      </c>
      <c r="H5431" t="s">
        <v>59</v>
      </c>
      <c r="I5431" t="s">
        <v>113</v>
      </c>
      <c r="J5431" s="3" t="s">
        <v>17647</v>
      </c>
      <c r="K5431" t="s">
        <v>62</v>
      </c>
      <c r="M5431" t="s">
        <v>143</v>
      </c>
      <c r="N5431" t="s">
        <v>26</v>
      </c>
      <c r="R5431" t="str">
        <f t="shared" ca="1" si="84"/>
        <v>Aisha</v>
      </c>
      <c r="S5431" t="str">
        <f>IFERROR(TEXT(DATEVALUE(LEFT(Table1[[#This Row],[Date of Purchase]],10)), "MMMM"), TEXT(Table1[[#This Row],[Date of Purchase]], "MMMM"))</f>
        <v>January</v>
      </c>
      <c r="T5431" t="str">
        <f>IF(OR(
  AND(Table1[[#This Row],[Ticket Priority]]="Critical", Table1[[#This Row],[Ticket Status]]&lt;&gt;"Closed"),
  AND(Table1[[#This Row],[Ticket Priority]]="High", Table1[[#This Row],[Ticket Status]]="Open")
), "Yes", "No")</f>
        <v>No</v>
      </c>
      <c r="U5431" s="4" t="str">
        <f>IF(Table1[[#This Row],[Ticket Status]]="Closed","Yes","No")</f>
        <v>No</v>
      </c>
      <c r="V5431" s="4" t="str">
        <f>IF(Table1[[#This Row],[Ticket Status]]="Pending Customer Response","Yes","No")</f>
        <v>No</v>
      </c>
      <c r="W5431" s="5">
        <f ca="1">COUNTIFS(Table1[Agent_name],Table1[[#This Row],[Agent_name]],Table1[Month],Table1[[#This Row],[Month]])/160</f>
        <v>0.83125000000000004</v>
      </c>
    </row>
    <row r="5432" spans="1:23" x14ac:dyDescent="0.25">
      <c r="A5432">
        <v>5431</v>
      </c>
      <c r="B5432" t="s">
        <v>17648</v>
      </c>
      <c r="C5432" t="s">
        <v>17649</v>
      </c>
      <c r="D5432">
        <v>49</v>
      </c>
      <c r="E5432" t="s">
        <v>19</v>
      </c>
      <c r="F5432" t="s">
        <v>129</v>
      </c>
      <c r="G5432" s="1">
        <v>43960</v>
      </c>
      <c r="H5432" t="s">
        <v>59</v>
      </c>
      <c r="I5432" t="s">
        <v>99</v>
      </c>
      <c r="J5432" s="3" t="s">
        <v>17650</v>
      </c>
      <c r="K5432" t="s">
        <v>62</v>
      </c>
      <c r="M5432" t="s">
        <v>25</v>
      </c>
      <c r="N5432" t="s">
        <v>26</v>
      </c>
      <c r="R5432" t="str">
        <f t="shared" ca="1" si="84"/>
        <v>Mohit</v>
      </c>
      <c r="S5432" t="str">
        <f>IFERROR(TEXT(DATEVALUE(LEFT(Table1[[#This Row],[Date of Purchase]],10)), "MMMM"), TEXT(Table1[[#This Row],[Date of Purchase]], "MMMM"))</f>
        <v>May</v>
      </c>
      <c r="T5432" t="str">
        <f>IF(OR(
  AND(Table1[[#This Row],[Ticket Priority]]="Critical", Table1[[#This Row],[Ticket Status]]&lt;&gt;"Closed"),
  AND(Table1[[#This Row],[Ticket Priority]]="High", Table1[[#This Row],[Ticket Status]]="Open")
), "Yes", "No")</f>
        <v>Yes</v>
      </c>
      <c r="U5432" s="4" t="str">
        <f>IF(Table1[[#This Row],[Ticket Status]]="Closed","Yes","No")</f>
        <v>No</v>
      </c>
      <c r="V5432" s="4" t="str">
        <f>IF(Table1[[#This Row],[Ticket Status]]="Pending Customer Response","Yes","No")</f>
        <v>No</v>
      </c>
      <c r="W5432" s="5">
        <f ca="1">COUNTIFS(Table1[Agent_name],Table1[[#This Row],[Agent_name]],Table1[Month],Table1[[#This Row],[Month]])/160</f>
        <v>0.45624999999999999</v>
      </c>
    </row>
    <row r="5433" spans="1:23" x14ac:dyDescent="0.25">
      <c r="A5433">
        <v>5432</v>
      </c>
      <c r="B5433" t="s">
        <v>17651</v>
      </c>
      <c r="C5433" t="s">
        <v>17652</v>
      </c>
      <c r="D5433">
        <v>63</v>
      </c>
      <c r="E5433" t="s">
        <v>19</v>
      </c>
      <c r="F5433" t="s">
        <v>157</v>
      </c>
      <c r="G5433" s="1">
        <v>44027</v>
      </c>
      <c r="H5433" t="s">
        <v>66</v>
      </c>
      <c r="I5433" t="s">
        <v>99</v>
      </c>
      <c r="J5433" s="3" t="s">
        <v>17653</v>
      </c>
      <c r="K5433" t="s">
        <v>24</v>
      </c>
      <c r="M5433" t="s">
        <v>89</v>
      </c>
      <c r="N5433" t="s">
        <v>55</v>
      </c>
      <c r="O5433" s="2">
        <v>45078.046076388891</v>
      </c>
      <c r="R5433" t="str">
        <f t="shared" ca="1" si="84"/>
        <v>Divya</v>
      </c>
      <c r="S5433" t="str">
        <f>IFERROR(TEXT(DATEVALUE(LEFT(Table1[[#This Row],[Date of Purchase]],10)), "MMMM"), TEXT(Table1[[#This Row],[Date of Purchase]], "MMMM"))</f>
        <v>July</v>
      </c>
      <c r="T5433" t="str">
        <f>IF(OR(
  AND(Table1[[#This Row],[Ticket Priority]]="Critical", Table1[[#This Row],[Ticket Status]]&lt;&gt;"Closed"),
  AND(Table1[[#This Row],[Ticket Priority]]="High", Table1[[#This Row],[Ticket Status]]="Open")
), "Yes", "No")</f>
        <v>No</v>
      </c>
      <c r="U5433" s="4" t="str">
        <f>IF(Table1[[#This Row],[Ticket Status]]="Closed","Yes","No")</f>
        <v>No</v>
      </c>
      <c r="V5433" s="4" t="str">
        <f>IF(Table1[[#This Row],[Ticket Status]]="Pending Customer Response","Yes","No")</f>
        <v>Yes</v>
      </c>
      <c r="W5433" s="5">
        <f ca="1">COUNTIFS(Table1[Agent_name],Table1[[#This Row],[Agent_name]],Table1[Month],Table1[[#This Row],[Month]])/160</f>
        <v>0.25</v>
      </c>
    </row>
    <row r="5434" spans="1:23" x14ac:dyDescent="0.25">
      <c r="A5434">
        <v>5433</v>
      </c>
      <c r="B5434" t="s">
        <v>17654</v>
      </c>
      <c r="C5434" t="s">
        <v>17655</v>
      </c>
      <c r="D5434">
        <v>27</v>
      </c>
      <c r="E5434" t="s">
        <v>58</v>
      </c>
      <c r="F5434" t="s">
        <v>219</v>
      </c>
      <c r="G5434" s="1">
        <v>43875</v>
      </c>
      <c r="H5434" t="s">
        <v>66</v>
      </c>
      <c r="I5434" t="s">
        <v>37</v>
      </c>
      <c r="J5434" s="3" t="s">
        <v>17656</v>
      </c>
      <c r="K5434" t="s">
        <v>62</v>
      </c>
      <c r="M5434" t="s">
        <v>143</v>
      </c>
      <c r="N5434" t="s">
        <v>33</v>
      </c>
      <c r="R5434" t="str">
        <f t="shared" ca="1" si="84"/>
        <v>Sara</v>
      </c>
      <c r="S5434" t="str">
        <f>IFERROR(TEXT(DATEVALUE(LEFT(Table1[[#This Row],[Date of Purchase]],10)), "MMMM"), TEXT(Table1[[#This Row],[Date of Purchase]], "MMMM"))</f>
        <v>February</v>
      </c>
      <c r="T5434" t="str">
        <f>IF(OR(
  AND(Table1[[#This Row],[Ticket Priority]]="Critical", Table1[[#This Row],[Ticket Status]]&lt;&gt;"Closed"),
  AND(Table1[[#This Row],[Ticket Priority]]="High", Table1[[#This Row],[Ticket Status]]="Open")
), "Yes", "No")</f>
        <v>No</v>
      </c>
      <c r="U5434" s="4" t="str">
        <f>IF(Table1[[#This Row],[Ticket Status]]="Closed","Yes","No")</f>
        <v>No</v>
      </c>
      <c r="V5434" s="4" t="str">
        <f>IF(Table1[[#This Row],[Ticket Status]]="Pending Customer Response","Yes","No")</f>
        <v>No</v>
      </c>
      <c r="W5434" s="5">
        <f ca="1">COUNTIFS(Table1[Agent_name],Table1[[#This Row],[Agent_name]],Table1[Month],Table1[[#This Row],[Month]])/160</f>
        <v>0.65625</v>
      </c>
    </row>
    <row r="5435" spans="1:23" x14ac:dyDescent="0.25">
      <c r="A5435">
        <v>5434</v>
      </c>
      <c r="B5435" t="s">
        <v>17657</v>
      </c>
      <c r="C5435" t="s">
        <v>17658</v>
      </c>
      <c r="D5435">
        <v>59</v>
      </c>
      <c r="E5435" t="s">
        <v>19</v>
      </c>
      <c r="F5435" t="s">
        <v>92</v>
      </c>
      <c r="G5435" s="1">
        <v>44252</v>
      </c>
      <c r="H5435" t="s">
        <v>67</v>
      </c>
      <c r="I5435" t="s">
        <v>93</v>
      </c>
      <c r="J5435" s="3" t="s">
        <v>845</v>
      </c>
      <c r="K5435" t="s">
        <v>24</v>
      </c>
      <c r="M5435" t="s">
        <v>143</v>
      </c>
      <c r="N5435" t="s">
        <v>55</v>
      </c>
      <c r="O5435" s="2">
        <v>45078.253738425927</v>
      </c>
      <c r="R5435" t="str">
        <f t="shared" ca="1" si="84"/>
        <v>Rahul</v>
      </c>
      <c r="S5435" t="str">
        <f>IFERROR(TEXT(DATEVALUE(LEFT(Table1[[#This Row],[Date of Purchase]],10)), "MMMM"), TEXT(Table1[[#This Row],[Date of Purchase]], "MMMM"))</f>
        <v>February</v>
      </c>
      <c r="T5435" t="str">
        <f>IF(OR(
  AND(Table1[[#This Row],[Ticket Priority]]="Critical", Table1[[#This Row],[Ticket Status]]&lt;&gt;"Closed"),
  AND(Table1[[#This Row],[Ticket Priority]]="High", Table1[[#This Row],[Ticket Status]]="Open")
), "Yes", "No")</f>
        <v>No</v>
      </c>
      <c r="U5435" s="4" t="str">
        <f>IF(Table1[[#This Row],[Ticket Status]]="Closed","Yes","No")</f>
        <v>No</v>
      </c>
      <c r="V5435" s="4" t="str">
        <f>IF(Table1[[#This Row],[Ticket Status]]="Pending Customer Response","Yes","No")</f>
        <v>Yes</v>
      </c>
      <c r="W5435" s="5">
        <f ca="1">COUNTIFS(Table1[Agent_name],Table1[[#This Row],[Agent_name]],Table1[Month],Table1[[#This Row],[Month]])/160</f>
        <v>0.30625000000000002</v>
      </c>
    </row>
    <row r="5436" spans="1:23" x14ac:dyDescent="0.25">
      <c r="A5436">
        <v>5435</v>
      </c>
      <c r="B5436" t="s">
        <v>17659</v>
      </c>
      <c r="C5436" t="s">
        <v>17660</v>
      </c>
      <c r="D5436">
        <v>19</v>
      </c>
      <c r="E5436" t="s">
        <v>29</v>
      </c>
      <c r="F5436" t="s">
        <v>134</v>
      </c>
      <c r="G5436" s="1">
        <v>44158</v>
      </c>
      <c r="H5436" t="s">
        <v>67</v>
      </c>
      <c r="I5436" t="s">
        <v>77</v>
      </c>
      <c r="J5436" s="3" t="s">
        <v>17661</v>
      </c>
      <c r="K5436" t="s">
        <v>62</v>
      </c>
      <c r="M5436" t="s">
        <v>89</v>
      </c>
      <c r="N5436" t="s">
        <v>55</v>
      </c>
      <c r="R5436" t="str">
        <f t="shared" ca="1" si="84"/>
        <v>Sara</v>
      </c>
      <c r="S5436" t="str">
        <f>IFERROR(TEXT(DATEVALUE(LEFT(Table1[[#This Row],[Date of Purchase]],10)), "MMMM"), TEXT(Table1[[#This Row],[Date of Purchase]], "MMMM"))</f>
        <v>November</v>
      </c>
      <c r="T5436" t="str">
        <f>IF(OR(
  AND(Table1[[#This Row],[Ticket Priority]]="Critical", Table1[[#This Row],[Ticket Status]]&lt;&gt;"Closed"),
  AND(Table1[[#This Row],[Ticket Priority]]="High", Table1[[#This Row],[Ticket Status]]="Open")
), "Yes", "No")</f>
        <v>Yes</v>
      </c>
      <c r="U5436" s="4" t="str">
        <f>IF(Table1[[#This Row],[Ticket Status]]="Closed","Yes","No")</f>
        <v>No</v>
      </c>
      <c r="V5436" s="4" t="str">
        <f>IF(Table1[[#This Row],[Ticket Status]]="Pending Customer Response","Yes","No")</f>
        <v>No</v>
      </c>
      <c r="W5436" s="5">
        <f ca="1">COUNTIFS(Table1[Agent_name],Table1[[#This Row],[Agent_name]],Table1[Month],Table1[[#This Row],[Month]])/160</f>
        <v>0.79374999999999996</v>
      </c>
    </row>
    <row r="5437" spans="1:23" x14ac:dyDescent="0.25">
      <c r="A5437">
        <v>5436</v>
      </c>
      <c r="B5437" t="s">
        <v>17662</v>
      </c>
      <c r="C5437" t="s">
        <v>17663</v>
      </c>
      <c r="D5437">
        <v>51</v>
      </c>
      <c r="E5437" t="s">
        <v>29</v>
      </c>
      <c r="F5437" t="s">
        <v>112</v>
      </c>
      <c r="G5437" s="1">
        <v>43921</v>
      </c>
      <c r="H5437" t="s">
        <v>21</v>
      </c>
      <c r="I5437" t="s">
        <v>59</v>
      </c>
      <c r="J5437" s="3" t="s">
        <v>17664</v>
      </c>
      <c r="K5437" t="s">
        <v>39</v>
      </c>
      <c r="L5437" t="s">
        <v>17665</v>
      </c>
      <c r="M5437" t="s">
        <v>41</v>
      </c>
      <c r="N5437" t="s">
        <v>33</v>
      </c>
      <c r="O5437" s="2">
        <v>45078.323923611111</v>
      </c>
      <c r="P5437" s="2">
        <v>45078.451701388891</v>
      </c>
      <c r="Q5437">
        <v>2</v>
      </c>
      <c r="R5437" t="str">
        <f t="shared" ca="1" si="84"/>
        <v>Neha</v>
      </c>
      <c r="S5437" t="str">
        <f>IFERROR(TEXT(DATEVALUE(LEFT(Table1[[#This Row],[Date of Purchase]],10)), "MMMM"), TEXT(Table1[[#This Row],[Date of Purchase]], "MMMM"))</f>
        <v>March</v>
      </c>
      <c r="T5437" t="str">
        <f>IF(OR(
  AND(Table1[[#This Row],[Ticket Priority]]="Critical", Table1[[#This Row],[Ticket Status]]&lt;&gt;"Closed"),
  AND(Table1[[#This Row],[Ticket Priority]]="High", Table1[[#This Row],[Ticket Status]]="Open")
), "Yes", "No")</f>
        <v>No</v>
      </c>
      <c r="U5437" s="4" t="str">
        <f>IF(Table1[[#This Row],[Ticket Status]]="Closed","Yes","No")</f>
        <v>Yes</v>
      </c>
      <c r="V5437" s="4" t="str">
        <f>IF(Table1[[#This Row],[Ticket Status]]="Pending Customer Response","Yes","No")</f>
        <v>No</v>
      </c>
      <c r="W5437" s="5">
        <f ca="1">COUNTIFS(Table1[Agent_name],Table1[[#This Row],[Agent_name]],Table1[Month],Table1[[#This Row],[Month]])/160</f>
        <v>0.16875000000000001</v>
      </c>
    </row>
    <row r="5438" spans="1:23" x14ac:dyDescent="0.25">
      <c r="A5438">
        <v>5437</v>
      </c>
      <c r="B5438" t="s">
        <v>17666</v>
      </c>
      <c r="C5438" t="s">
        <v>17667</v>
      </c>
      <c r="D5438">
        <v>58</v>
      </c>
      <c r="E5438" t="s">
        <v>19</v>
      </c>
      <c r="F5438" t="s">
        <v>125</v>
      </c>
      <c r="G5438" s="1">
        <v>44016</v>
      </c>
      <c r="H5438" t="s">
        <v>21</v>
      </c>
      <c r="I5438" t="s">
        <v>177</v>
      </c>
      <c r="J5438" s="3" t="s">
        <v>17668</v>
      </c>
      <c r="K5438" t="s">
        <v>39</v>
      </c>
      <c r="L5438" t="s">
        <v>17669</v>
      </c>
      <c r="M5438" t="s">
        <v>25</v>
      </c>
      <c r="N5438" t="s">
        <v>26</v>
      </c>
      <c r="O5438" s="2">
        <v>45077.99962962963</v>
      </c>
      <c r="P5438" s="2">
        <v>45078.609351851854</v>
      </c>
      <c r="Q5438">
        <v>4</v>
      </c>
      <c r="R5438" t="str">
        <f t="shared" ca="1" si="84"/>
        <v>Meera</v>
      </c>
      <c r="S5438" t="str">
        <f>IFERROR(TEXT(DATEVALUE(LEFT(Table1[[#This Row],[Date of Purchase]],10)), "MMMM"), TEXT(Table1[[#This Row],[Date of Purchase]], "MMMM"))</f>
        <v>July</v>
      </c>
      <c r="T5438" t="str">
        <f>IF(OR(
  AND(Table1[[#This Row],[Ticket Priority]]="Critical", Table1[[#This Row],[Ticket Status]]&lt;&gt;"Closed"),
  AND(Table1[[#This Row],[Ticket Priority]]="High", Table1[[#This Row],[Ticket Status]]="Open")
), "Yes", "No")</f>
        <v>No</v>
      </c>
      <c r="U5438" s="4" t="str">
        <f>IF(Table1[[#This Row],[Ticket Status]]="Closed","Yes","No")</f>
        <v>Yes</v>
      </c>
      <c r="V5438" s="4" t="str">
        <f>IF(Table1[[#This Row],[Ticket Status]]="Pending Customer Response","Yes","No")</f>
        <v>No</v>
      </c>
      <c r="W5438" s="5">
        <f ca="1">COUNTIFS(Table1[Agent_name],Table1[[#This Row],[Agent_name]],Table1[Month],Table1[[#This Row],[Month]])/160</f>
        <v>0.23125000000000001</v>
      </c>
    </row>
    <row r="5439" spans="1:23" x14ac:dyDescent="0.25">
      <c r="A5439">
        <v>5438</v>
      </c>
      <c r="B5439" t="s">
        <v>17670</v>
      </c>
      <c r="C5439" t="s">
        <v>17671</v>
      </c>
      <c r="D5439">
        <v>18</v>
      </c>
      <c r="E5439" t="s">
        <v>19</v>
      </c>
      <c r="F5439" t="s">
        <v>44</v>
      </c>
      <c r="G5439" s="1">
        <v>43925</v>
      </c>
      <c r="H5439" t="s">
        <v>59</v>
      </c>
      <c r="I5439" t="s">
        <v>72</v>
      </c>
      <c r="J5439" s="3" t="s">
        <v>17672</v>
      </c>
      <c r="K5439" t="s">
        <v>39</v>
      </c>
      <c r="L5439" t="s">
        <v>17673</v>
      </c>
      <c r="M5439" t="s">
        <v>89</v>
      </c>
      <c r="N5439" t="s">
        <v>33</v>
      </c>
      <c r="O5439" s="2">
        <v>45078.664236111108</v>
      </c>
      <c r="P5439" s="2">
        <v>45078.288541666669</v>
      </c>
      <c r="Q5439">
        <v>4</v>
      </c>
      <c r="R5439" t="str">
        <f t="shared" ca="1" si="84"/>
        <v>Mohit</v>
      </c>
      <c r="S5439" t="str">
        <f>IFERROR(TEXT(DATEVALUE(LEFT(Table1[[#This Row],[Date of Purchase]],10)), "MMMM"), TEXT(Table1[[#This Row],[Date of Purchase]], "MMMM"))</f>
        <v>April</v>
      </c>
      <c r="T5439" t="str">
        <f>IF(OR(
  AND(Table1[[#This Row],[Ticket Priority]]="Critical", Table1[[#This Row],[Ticket Status]]&lt;&gt;"Closed"),
  AND(Table1[[#This Row],[Ticket Priority]]="High", Table1[[#This Row],[Ticket Status]]="Open")
), "Yes", "No")</f>
        <v>No</v>
      </c>
      <c r="U5439" s="4" t="str">
        <f>IF(Table1[[#This Row],[Ticket Status]]="Closed","Yes","No")</f>
        <v>Yes</v>
      </c>
      <c r="V5439" s="4" t="str">
        <f>IF(Table1[[#This Row],[Ticket Status]]="Pending Customer Response","Yes","No")</f>
        <v>No</v>
      </c>
      <c r="W5439" s="5">
        <f ca="1">COUNTIFS(Table1[Agent_name],Table1[[#This Row],[Agent_name]],Table1[Month],Table1[[#This Row],[Month]])/160</f>
        <v>0.45</v>
      </c>
    </row>
    <row r="5440" spans="1:23" x14ac:dyDescent="0.25">
      <c r="A5440">
        <v>5439</v>
      </c>
      <c r="B5440" t="s">
        <v>17674</v>
      </c>
      <c r="C5440" t="s">
        <v>17675</v>
      </c>
      <c r="D5440">
        <v>57</v>
      </c>
      <c r="E5440" t="s">
        <v>29</v>
      </c>
      <c r="F5440" t="s">
        <v>281</v>
      </c>
      <c r="G5440" s="1">
        <v>44419</v>
      </c>
      <c r="H5440" t="s">
        <v>45</v>
      </c>
      <c r="I5440" t="s">
        <v>177</v>
      </c>
      <c r="J5440" s="3" t="s">
        <v>17676</v>
      </c>
      <c r="K5440" t="s">
        <v>62</v>
      </c>
      <c r="M5440" t="s">
        <v>143</v>
      </c>
      <c r="N5440" t="s">
        <v>55</v>
      </c>
      <c r="R5440" t="str">
        <f t="shared" ca="1" si="84"/>
        <v>Rahul</v>
      </c>
      <c r="S5440" t="str">
        <f>IFERROR(TEXT(DATEVALUE(LEFT(Table1[[#This Row],[Date of Purchase]],10)), "MMMM"), TEXT(Table1[[#This Row],[Date of Purchase]], "MMMM"))</f>
        <v>August</v>
      </c>
      <c r="T5440" t="str">
        <f>IF(OR(
  AND(Table1[[#This Row],[Ticket Priority]]="Critical", Table1[[#This Row],[Ticket Status]]&lt;&gt;"Closed"),
  AND(Table1[[#This Row],[Ticket Priority]]="High", Table1[[#This Row],[Ticket Status]]="Open")
), "Yes", "No")</f>
        <v>No</v>
      </c>
      <c r="U5440" s="4" t="str">
        <f>IF(Table1[[#This Row],[Ticket Status]]="Closed","Yes","No")</f>
        <v>No</v>
      </c>
      <c r="V5440" s="4" t="str">
        <f>IF(Table1[[#This Row],[Ticket Status]]="Pending Customer Response","Yes","No")</f>
        <v>No</v>
      </c>
      <c r="W5440" s="5">
        <f ca="1">COUNTIFS(Table1[Agent_name],Table1[[#This Row],[Agent_name]],Table1[Month],Table1[[#This Row],[Month]])/160</f>
        <v>0.22500000000000001</v>
      </c>
    </row>
    <row r="5441" spans="1:23" x14ac:dyDescent="0.25">
      <c r="A5441">
        <v>5440</v>
      </c>
      <c r="B5441" t="s">
        <v>17677</v>
      </c>
      <c r="C5441" t="s">
        <v>17678</v>
      </c>
      <c r="D5441">
        <v>23</v>
      </c>
      <c r="E5441" t="s">
        <v>58</v>
      </c>
      <c r="F5441" t="s">
        <v>107</v>
      </c>
      <c r="G5441" s="1">
        <v>44039</v>
      </c>
      <c r="H5441" t="s">
        <v>67</v>
      </c>
      <c r="I5441" t="s">
        <v>77</v>
      </c>
      <c r="J5441" s="3" t="s">
        <v>17679</v>
      </c>
      <c r="K5441" t="s">
        <v>62</v>
      </c>
      <c r="M5441" t="s">
        <v>143</v>
      </c>
      <c r="N5441" t="s">
        <v>55</v>
      </c>
      <c r="R5441" t="str">
        <f t="shared" ca="1" si="84"/>
        <v>Aisha</v>
      </c>
      <c r="S5441" t="str">
        <f>IFERROR(TEXT(DATEVALUE(LEFT(Table1[[#This Row],[Date of Purchase]],10)), "MMMM"), TEXT(Table1[[#This Row],[Date of Purchase]], "MMMM"))</f>
        <v>July</v>
      </c>
      <c r="T5441" t="str">
        <f>IF(OR(
  AND(Table1[[#This Row],[Ticket Priority]]="Critical", Table1[[#This Row],[Ticket Status]]&lt;&gt;"Closed"),
  AND(Table1[[#This Row],[Ticket Priority]]="High", Table1[[#This Row],[Ticket Status]]="Open")
), "Yes", "No")</f>
        <v>No</v>
      </c>
      <c r="U5441" s="4" t="str">
        <f>IF(Table1[[#This Row],[Ticket Status]]="Closed","Yes","No")</f>
        <v>No</v>
      </c>
      <c r="V5441" s="4" t="str">
        <f>IF(Table1[[#This Row],[Ticket Status]]="Pending Customer Response","Yes","No")</f>
        <v>No</v>
      </c>
      <c r="W5441" s="5">
        <f ca="1">COUNTIFS(Table1[Agent_name],Table1[[#This Row],[Agent_name]],Table1[Month],Table1[[#This Row],[Month]])/160</f>
        <v>0.875</v>
      </c>
    </row>
    <row r="5442" spans="1:23" x14ac:dyDescent="0.25">
      <c r="A5442">
        <v>5441</v>
      </c>
      <c r="B5442" t="s">
        <v>17680</v>
      </c>
      <c r="C5442" t="s">
        <v>17681</v>
      </c>
      <c r="D5442">
        <v>35</v>
      </c>
      <c r="E5442" t="s">
        <v>29</v>
      </c>
      <c r="F5442" t="s">
        <v>456</v>
      </c>
      <c r="G5442" s="1">
        <v>43906</v>
      </c>
      <c r="H5442" t="s">
        <v>59</v>
      </c>
      <c r="I5442" t="s">
        <v>99</v>
      </c>
      <c r="J5442" s="3" t="s">
        <v>17682</v>
      </c>
      <c r="K5442" t="s">
        <v>39</v>
      </c>
      <c r="L5442" t="s">
        <v>17683</v>
      </c>
      <c r="M5442" t="s">
        <v>25</v>
      </c>
      <c r="N5442" t="s">
        <v>33</v>
      </c>
      <c r="O5442" s="2">
        <v>45078.021921296298</v>
      </c>
      <c r="P5442" s="2">
        <v>45078.285115740742</v>
      </c>
      <c r="Q5442">
        <v>3</v>
      </c>
      <c r="R5442" t="str">
        <f t="shared" ref="R5442:R5505" ca="1" si="85">CHOOSE(
RANDBETWEEN(1,20),
"Aisha","Aisha","Aisha","Aisha",
"Ravi","Ravi","Ravi",
"Sara","Sara","Sara",
"Mohit","Mohit",
"Priya","Priya",
"Arjun",
"Neha","Rahul","Divya","Karan","Meera","Sanjay"
)</f>
        <v>Divya</v>
      </c>
      <c r="S5442" t="str">
        <f>IFERROR(TEXT(DATEVALUE(LEFT(Table1[[#This Row],[Date of Purchase]],10)), "MMMM"), TEXT(Table1[[#This Row],[Date of Purchase]], "MMMM"))</f>
        <v>March</v>
      </c>
      <c r="T5442" t="str">
        <f>IF(OR(
  AND(Table1[[#This Row],[Ticket Priority]]="Critical", Table1[[#This Row],[Ticket Status]]&lt;&gt;"Closed"),
  AND(Table1[[#This Row],[Ticket Priority]]="High", Table1[[#This Row],[Ticket Status]]="Open")
), "Yes", "No")</f>
        <v>No</v>
      </c>
      <c r="U5442" s="4" t="str">
        <f>IF(Table1[[#This Row],[Ticket Status]]="Closed","Yes","No")</f>
        <v>Yes</v>
      </c>
      <c r="V5442" s="4" t="str">
        <f>IF(Table1[[#This Row],[Ticket Status]]="Pending Customer Response","Yes","No")</f>
        <v>No</v>
      </c>
      <c r="W5442" s="5">
        <f ca="1">COUNTIFS(Table1[Agent_name],Table1[[#This Row],[Agent_name]],Table1[Month],Table1[[#This Row],[Month]])/160</f>
        <v>0.1875</v>
      </c>
    </row>
    <row r="5443" spans="1:23" x14ac:dyDescent="0.25">
      <c r="A5443">
        <v>5442</v>
      </c>
      <c r="B5443" t="s">
        <v>17684</v>
      </c>
      <c r="C5443" t="s">
        <v>17685</v>
      </c>
      <c r="D5443">
        <v>52</v>
      </c>
      <c r="E5443" t="s">
        <v>58</v>
      </c>
      <c r="F5443" t="s">
        <v>699</v>
      </c>
      <c r="G5443" s="1">
        <v>43861</v>
      </c>
      <c r="H5443" t="s">
        <v>67</v>
      </c>
      <c r="I5443" t="s">
        <v>113</v>
      </c>
      <c r="J5443" s="3" t="s">
        <v>17686</v>
      </c>
      <c r="K5443" t="s">
        <v>24</v>
      </c>
      <c r="M5443" t="s">
        <v>89</v>
      </c>
      <c r="N5443" t="s">
        <v>33</v>
      </c>
      <c r="O5443" s="2">
        <v>45078.783055555556</v>
      </c>
      <c r="R5443" t="str">
        <f t="shared" ca="1" si="85"/>
        <v>Ravi</v>
      </c>
      <c r="S5443" t="str">
        <f>IFERROR(TEXT(DATEVALUE(LEFT(Table1[[#This Row],[Date of Purchase]],10)), "MMMM"), TEXT(Table1[[#This Row],[Date of Purchase]], "MMMM"))</f>
        <v>January</v>
      </c>
      <c r="T5443" t="str">
        <f>IF(OR(
  AND(Table1[[#This Row],[Ticket Priority]]="Critical", Table1[[#This Row],[Ticket Status]]&lt;&gt;"Closed"),
  AND(Table1[[#This Row],[Ticket Priority]]="High", Table1[[#This Row],[Ticket Status]]="Open")
), "Yes", "No")</f>
        <v>No</v>
      </c>
      <c r="U5443" s="4" t="str">
        <f>IF(Table1[[#This Row],[Ticket Status]]="Closed","Yes","No")</f>
        <v>No</v>
      </c>
      <c r="V5443" s="4" t="str">
        <f>IF(Table1[[#This Row],[Ticket Status]]="Pending Customer Response","Yes","No")</f>
        <v>Yes</v>
      </c>
      <c r="W5443" s="5">
        <f ca="1">COUNTIFS(Table1[Agent_name],Table1[[#This Row],[Agent_name]],Table1[Month],Table1[[#This Row],[Month]])/160</f>
        <v>0.74375000000000002</v>
      </c>
    </row>
    <row r="5444" spans="1:23" x14ac:dyDescent="0.25">
      <c r="A5444">
        <v>5443</v>
      </c>
      <c r="B5444" t="s">
        <v>17687</v>
      </c>
      <c r="C5444" t="s">
        <v>17688</v>
      </c>
      <c r="D5444">
        <v>21</v>
      </c>
      <c r="E5444" t="s">
        <v>29</v>
      </c>
      <c r="F5444" t="s">
        <v>456</v>
      </c>
      <c r="G5444" s="1">
        <v>44235</v>
      </c>
      <c r="H5444" t="s">
        <v>67</v>
      </c>
      <c r="I5444" t="s">
        <v>72</v>
      </c>
      <c r="J5444" s="3" t="s">
        <v>17689</v>
      </c>
      <c r="K5444" t="s">
        <v>39</v>
      </c>
      <c r="L5444" t="s">
        <v>17690</v>
      </c>
      <c r="M5444" t="s">
        <v>41</v>
      </c>
      <c r="N5444" t="s">
        <v>83</v>
      </c>
      <c r="O5444" s="2">
        <v>45078.403900462959</v>
      </c>
      <c r="P5444" s="2">
        <v>45078.180983796294</v>
      </c>
      <c r="Q5444">
        <v>3</v>
      </c>
      <c r="R5444" t="str">
        <f t="shared" ca="1" si="85"/>
        <v>Priya</v>
      </c>
      <c r="S5444" t="str">
        <f>IFERROR(TEXT(DATEVALUE(LEFT(Table1[[#This Row],[Date of Purchase]],10)), "MMMM"), TEXT(Table1[[#This Row],[Date of Purchase]], "MMMM"))</f>
        <v>February</v>
      </c>
      <c r="T5444" t="str">
        <f>IF(OR(
  AND(Table1[[#This Row],[Ticket Priority]]="Critical", Table1[[#This Row],[Ticket Status]]&lt;&gt;"Closed"),
  AND(Table1[[#This Row],[Ticket Priority]]="High", Table1[[#This Row],[Ticket Status]]="Open")
), "Yes", "No")</f>
        <v>No</v>
      </c>
      <c r="U5444" s="4" t="str">
        <f>IF(Table1[[#This Row],[Ticket Status]]="Closed","Yes","No")</f>
        <v>Yes</v>
      </c>
      <c r="V5444" s="4" t="str">
        <f>IF(Table1[[#This Row],[Ticket Status]]="Pending Customer Response","Yes","No")</f>
        <v>No</v>
      </c>
      <c r="W5444" s="5">
        <f ca="1">COUNTIFS(Table1[Agent_name],Table1[[#This Row],[Agent_name]],Table1[Month],Table1[[#This Row],[Month]])/160</f>
        <v>0.44374999999999998</v>
      </c>
    </row>
    <row r="5445" spans="1:23" x14ac:dyDescent="0.25">
      <c r="A5445">
        <v>5444</v>
      </c>
      <c r="B5445" t="s">
        <v>17691</v>
      </c>
      <c r="C5445" t="s">
        <v>17692</v>
      </c>
      <c r="D5445">
        <v>36</v>
      </c>
      <c r="E5445" t="s">
        <v>19</v>
      </c>
      <c r="F5445" t="s">
        <v>107</v>
      </c>
      <c r="G5445" s="1">
        <v>44491</v>
      </c>
      <c r="H5445" t="s">
        <v>21</v>
      </c>
      <c r="I5445" t="s">
        <v>46</v>
      </c>
      <c r="J5445" s="3" t="s">
        <v>17693</v>
      </c>
      <c r="K5445" t="s">
        <v>39</v>
      </c>
      <c r="L5445" t="s">
        <v>17694</v>
      </c>
      <c r="M5445" t="s">
        <v>143</v>
      </c>
      <c r="N5445" t="s">
        <v>26</v>
      </c>
      <c r="O5445" s="2">
        <v>45078.507395833331</v>
      </c>
      <c r="P5445" s="2">
        <v>45078.703923611109</v>
      </c>
      <c r="Q5445">
        <v>2</v>
      </c>
      <c r="R5445" t="str">
        <f t="shared" ca="1" si="85"/>
        <v>Aisha</v>
      </c>
      <c r="S5445" t="str">
        <f>IFERROR(TEXT(DATEVALUE(LEFT(Table1[[#This Row],[Date of Purchase]],10)), "MMMM"), TEXT(Table1[[#This Row],[Date of Purchase]], "MMMM"))</f>
        <v>October</v>
      </c>
      <c r="T5445" t="str">
        <f>IF(OR(
  AND(Table1[[#This Row],[Ticket Priority]]="Critical", Table1[[#This Row],[Ticket Status]]&lt;&gt;"Closed"),
  AND(Table1[[#This Row],[Ticket Priority]]="High", Table1[[#This Row],[Ticket Status]]="Open")
), "Yes", "No")</f>
        <v>No</v>
      </c>
      <c r="U5445" s="4" t="str">
        <f>IF(Table1[[#This Row],[Ticket Status]]="Closed","Yes","No")</f>
        <v>Yes</v>
      </c>
      <c r="V5445" s="4" t="str">
        <f>IF(Table1[[#This Row],[Ticket Status]]="Pending Customer Response","Yes","No")</f>
        <v>No</v>
      </c>
      <c r="W5445" s="5">
        <f ca="1">COUNTIFS(Table1[Agent_name],Table1[[#This Row],[Agent_name]],Table1[Month],Table1[[#This Row],[Month]])/160</f>
        <v>0.85624999999999996</v>
      </c>
    </row>
    <row r="5446" spans="1:23" x14ac:dyDescent="0.25">
      <c r="A5446">
        <v>5445</v>
      </c>
      <c r="B5446" t="s">
        <v>17695</v>
      </c>
      <c r="C5446" t="s">
        <v>17696</v>
      </c>
      <c r="D5446">
        <v>64</v>
      </c>
      <c r="E5446" t="s">
        <v>58</v>
      </c>
      <c r="F5446" t="s">
        <v>71</v>
      </c>
      <c r="G5446" s="1">
        <v>44554</v>
      </c>
      <c r="H5446" t="s">
        <v>59</v>
      </c>
      <c r="I5446" t="s">
        <v>52</v>
      </c>
      <c r="J5446" s="3" t="s">
        <v>17697</v>
      </c>
      <c r="K5446" t="s">
        <v>24</v>
      </c>
      <c r="M5446" t="s">
        <v>41</v>
      </c>
      <c r="N5446" t="s">
        <v>55</v>
      </c>
      <c r="O5446" s="2">
        <v>45078.074756944443</v>
      </c>
      <c r="R5446" t="str">
        <f t="shared" ca="1" si="85"/>
        <v>Meera</v>
      </c>
      <c r="S5446" t="str">
        <f>IFERROR(TEXT(DATEVALUE(LEFT(Table1[[#This Row],[Date of Purchase]],10)), "MMMM"), TEXT(Table1[[#This Row],[Date of Purchase]], "MMMM"))</f>
        <v>December</v>
      </c>
      <c r="T5446" t="str">
        <f>IF(OR(
  AND(Table1[[#This Row],[Ticket Priority]]="Critical", Table1[[#This Row],[Ticket Status]]&lt;&gt;"Closed"),
  AND(Table1[[#This Row],[Ticket Priority]]="High", Table1[[#This Row],[Ticket Status]]="Open")
), "Yes", "No")</f>
        <v>No</v>
      </c>
      <c r="U5446" s="4" t="str">
        <f>IF(Table1[[#This Row],[Ticket Status]]="Closed","Yes","No")</f>
        <v>No</v>
      </c>
      <c r="V5446" s="4" t="str">
        <f>IF(Table1[[#This Row],[Ticket Status]]="Pending Customer Response","Yes","No")</f>
        <v>Yes</v>
      </c>
      <c r="W5446" s="5">
        <f ca="1">COUNTIFS(Table1[Agent_name],Table1[[#This Row],[Agent_name]],Table1[Month],Table1[[#This Row],[Month]])/160</f>
        <v>0.24374999999999999</v>
      </c>
    </row>
    <row r="5447" spans="1:23" x14ac:dyDescent="0.25">
      <c r="A5447">
        <v>5446</v>
      </c>
      <c r="B5447" t="s">
        <v>17698</v>
      </c>
      <c r="C5447" t="s">
        <v>17699</v>
      </c>
      <c r="D5447">
        <v>44</v>
      </c>
      <c r="E5447" t="s">
        <v>29</v>
      </c>
      <c r="F5447" t="s">
        <v>20</v>
      </c>
      <c r="G5447" s="1">
        <v>43838</v>
      </c>
      <c r="H5447" t="s">
        <v>45</v>
      </c>
      <c r="I5447" t="s">
        <v>46</v>
      </c>
      <c r="J5447" s="3" t="s">
        <v>17700</v>
      </c>
      <c r="K5447" t="s">
        <v>39</v>
      </c>
      <c r="L5447" t="s">
        <v>17701</v>
      </c>
      <c r="M5447" t="s">
        <v>143</v>
      </c>
      <c r="N5447" t="s">
        <v>83</v>
      </c>
      <c r="O5447" s="2">
        <v>45078.465752314813</v>
      </c>
      <c r="P5447" s="2">
        <v>45078.542141203703</v>
      </c>
      <c r="Q5447">
        <v>4</v>
      </c>
      <c r="R5447" t="str">
        <f t="shared" ca="1" si="85"/>
        <v>Arjun</v>
      </c>
      <c r="S5447" t="str">
        <f>IFERROR(TEXT(DATEVALUE(LEFT(Table1[[#This Row],[Date of Purchase]],10)), "MMMM"), TEXT(Table1[[#This Row],[Date of Purchase]], "MMMM"))</f>
        <v>January</v>
      </c>
      <c r="T5447" t="str">
        <f>IF(OR(
  AND(Table1[[#This Row],[Ticket Priority]]="Critical", Table1[[#This Row],[Ticket Status]]&lt;&gt;"Closed"),
  AND(Table1[[#This Row],[Ticket Priority]]="High", Table1[[#This Row],[Ticket Status]]="Open")
), "Yes", "No")</f>
        <v>No</v>
      </c>
      <c r="U5447" s="4" t="str">
        <f>IF(Table1[[#This Row],[Ticket Status]]="Closed","Yes","No")</f>
        <v>Yes</v>
      </c>
      <c r="V5447" s="4" t="str">
        <f>IF(Table1[[#This Row],[Ticket Status]]="Pending Customer Response","Yes","No")</f>
        <v>No</v>
      </c>
      <c r="W5447" s="5">
        <f ca="1">COUNTIFS(Table1[Agent_name],Table1[[#This Row],[Agent_name]],Table1[Month],Table1[[#This Row],[Month]])/160</f>
        <v>0.20624999999999999</v>
      </c>
    </row>
    <row r="5448" spans="1:23" x14ac:dyDescent="0.25">
      <c r="A5448">
        <v>5447</v>
      </c>
      <c r="B5448" t="s">
        <v>17702</v>
      </c>
      <c r="C5448" t="s">
        <v>17703</v>
      </c>
      <c r="D5448">
        <v>21</v>
      </c>
      <c r="E5448" t="s">
        <v>19</v>
      </c>
      <c r="F5448" t="s">
        <v>211</v>
      </c>
      <c r="G5448" s="1">
        <v>44499</v>
      </c>
      <c r="H5448" t="s">
        <v>66</v>
      </c>
      <c r="I5448" t="s">
        <v>99</v>
      </c>
      <c r="J5448" s="3" t="s">
        <v>17704</v>
      </c>
      <c r="K5448" t="s">
        <v>39</v>
      </c>
      <c r="L5448" t="s">
        <v>17705</v>
      </c>
      <c r="M5448" t="s">
        <v>89</v>
      </c>
      <c r="N5448" t="s">
        <v>83</v>
      </c>
      <c r="O5448" s="2">
        <v>45078.644236111111</v>
      </c>
      <c r="P5448" s="2">
        <v>45078.231041666666</v>
      </c>
      <c r="Q5448">
        <v>5</v>
      </c>
      <c r="R5448" t="str">
        <f t="shared" ca="1" si="85"/>
        <v>Divya</v>
      </c>
      <c r="S5448" t="str">
        <f>IFERROR(TEXT(DATEVALUE(LEFT(Table1[[#This Row],[Date of Purchase]],10)), "MMMM"), TEXT(Table1[[#This Row],[Date of Purchase]], "MMMM"))</f>
        <v>October</v>
      </c>
      <c r="T5448" t="str">
        <f>IF(OR(
  AND(Table1[[#This Row],[Ticket Priority]]="Critical", Table1[[#This Row],[Ticket Status]]&lt;&gt;"Closed"),
  AND(Table1[[#This Row],[Ticket Priority]]="High", Table1[[#This Row],[Ticket Status]]="Open")
), "Yes", "No")</f>
        <v>No</v>
      </c>
      <c r="U5448" s="4" t="str">
        <f>IF(Table1[[#This Row],[Ticket Status]]="Closed","Yes","No")</f>
        <v>Yes</v>
      </c>
      <c r="V5448" s="4" t="str">
        <f>IF(Table1[[#This Row],[Ticket Status]]="Pending Customer Response","Yes","No")</f>
        <v>No</v>
      </c>
      <c r="W5448" s="5">
        <f ca="1">COUNTIFS(Table1[Agent_name],Table1[[#This Row],[Agent_name]],Table1[Month],Table1[[#This Row],[Month]])/160</f>
        <v>0.25</v>
      </c>
    </row>
    <row r="5449" spans="1:23" x14ac:dyDescent="0.25">
      <c r="A5449">
        <v>5448</v>
      </c>
      <c r="B5449" t="s">
        <v>17706</v>
      </c>
      <c r="C5449" t="s">
        <v>17707</v>
      </c>
      <c r="D5449">
        <v>47</v>
      </c>
      <c r="E5449" t="s">
        <v>29</v>
      </c>
      <c r="F5449" t="s">
        <v>397</v>
      </c>
      <c r="G5449" s="1">
        <v>43879</v>
      </c>
      <c r="H5449" t="s">
        <v>21</v>
      </c>
      <c r="I5449" t="s">
        <v>99</v>
      </c>
      <c r="J5449" s="3" t="s">
        <v>17708</v>
      </c>
      <c r="K5449" t="s">
        <v>62</v>
      </c>
      <c r="M5449" t="s">
        <v>41</v>
      </c>
      <c r="N5449" t="s">
        <v>55</v>
      </c>
      <c r="R5449" t="str">
        <f t="shared" ca="1" si="85"/>
        <v>Priya</v>
      </c>
      <c r="S5449" t="str">
        <f>IFERROR(TEXT(DATEVALUE(LEFT(Table1[[#This Row],[Date of Purchase]],10)), "MMMM"), TEXT(Table1[[#This Row],[Date of Purchase]], "MMMM"))</f>
        <v>February</v>
      </c>
      <c r="T5449" t="str">
        <f>IF(OR(
  AND(Table1[[#This Row],[Ticket Priority]]="Critical", Table1[[#This Row],[Ticket Status]]&lt;&gt;"Closed"),
  AND(Table1[[#This Row],[Ticket Priority]]="High", Table1[[#This Row],[Ticket Status]]="Open")
), "Yes", "No")</f>
        <v>No</v>
      </c>
      <c r="U5449" s="4" t="str">
        <f>IF(Table1[[#This Row],[Ticket Status]]="Closed","Yes","No")</f>
        <v>No</v>
      </c>
      <c r="V5449" s="4" t="str">
        <f>IF(Table1[[#This Row],[Ticket Status]]="Pending Customer Response","Yes","No")</f>
        <v>No</v>
      </c>
      <c r="W5449" s="5">
        <f ca="1">COUNTIFS(Table1[Agent_name],Table1[[#This Row],[Agent_name]],Table1[Month],Table1[[#This Row],[Month]])/160</f>
        <v>0.44374999999999998</v>
      </c>
    </row>
    <row r="5450" spans="1:23" x14ac:dyDescent="0.25">
      <c r="A5450">
        <v>5449</v>
      </c>
      <c r="B5450" t="s">
        <v>17709</v>
      </c>
      <c r="C5450" t="s">
        <v>17710</v>
      </c>
      <c r="D5450">
        <v>33</v>
      </c>
      <c r="E5450" t="s">
        <v>58</v>
      </c>
      <c r="F5450" t="s">
        <v>30</v>
      </c>
      <c r="G5450" s="1">
        <v>44248</v>
      </c>
      <c r="H5450" t="s">
        <v>45</v>
      </c>
      <c r="I5450" t="s">
        <v>22</v>
      </c>
      <c r="J5450" s="3" t="s">
        <v>17711</v>
      </c>
      <c r="K5450" t="s">
        <v>62</v>
      </c>
      <c r="M5450" t="s">
        <v>143</v>
      </c>
      <c r="N5450" t="s">
        <v>55</v>
      </c>
      <c r="R5450" t="str">
        <f t="shared" ca="1" si="85"/>
        <v>Aisha</v>
      </c>
      <c r="S5450" t="str">
        <f>IFERROR(TEXT(DATEVALUE(LEFT(Table1[[#This Row],[Date of Purchase]],10)), "MMMM"), TEXT(Table1[[#This Row],[Date of Purchase]], "MMMM"))</f>
        <v>February</v>
      </c>
      <c r="T5450" t="str">
        <f>IF(OR(
  AND(Table1[[#This Row],[Ticket Priority]]="Critical", Table1[[#This Row],[Ticket Status]]&lt;&gt;"Closed"),
  AND(Table1[[#This Row],[Ticket Priority]]="High", Table1[[#This Row],[Ticket Status]]="Open")
), "Yes", "No")</f>
        <v>No</v>
      </c>
      <c r="U5450" s="4" t="str">
        <f>IF(Table1[[#This Row],[Ticket Status]]="Closed","Yes","No")</f>
        <v>No</v>
      </c>
      <c r="V5450" s="4" t="str">
        <f>IF(Table1[[#This Row],[Ticket Status]]="Pending Customer Response","Yes","No")</f>
        <v>No</v>
      </c>
      <c r="W5450" s="5">
        <f ca="1">COUNTIFS(Table1[Agent_name],Table1[[#This Row],[Agent_name]],Table1[Month],Table1[[#This Row],[Month]])/160</f>
        <v>0.85624999999999996</v>
      </c>
    </row>
    <row r="5451" spans="1:23" x14ac:dyDescent="0.25">
      <c r="A5451">
        <v>5450</v>
      </c>
      <c r="B5451" t="s">
        <v>17712</v>
      </c>
      <c r="C5451" t="s">
        <v>17713</v>
      </c>
      <c r="D5451">
        <v>61</v>
      </c>
      <c r="E5451" t="s">
        <v>58</v>
      </c>
      <c r="F5451" t="s">
        <v>202</v>
      </c>
      <c r="G5451" s="1">
        <v>44527</v>
      </c>
      <c r="H5451" t="s">
        <v>59</v>
      </c>
      <c r="I5451" t="s">
        <v>46</v>
      </c>
      <c r="J5451" s="3" t="s">
        <v>17714</v>
      </c>
      <c r="K5451" t="s">
        <v>24</v>
      </c>
      <c r="M5451" t="s">
        <v>41</v>
      </c>
      <c r="N5451" t="s">
        <v>83</v>
      </c>
      <c r="O5451" s="2">
        <v>45078.255393518521</v>
      </c>
      <c r="R5451" t="str">
        <f t="shared" ca="1" si="85"/>
        <v>Priya</v>
      </c>
      <c r="S5451" t="str">
        <f>IFERROR(TEXT(DATEVALUE(LEFT(Table1[[#This Row],[Date of Purchase]],10)), "MMMM"), TEXT(Table1[[#This Row],[Date of Purchase]], "MMMM"))</f>
        <v>November</v>
      </c>
      <c r="T5451" t="str">
        <f>IF(OR(
  AND(Table1[[#This Row],[Ticket Priority]]="Critical", Table1[[#This Row],[Ticket Status]]&lt;&gt;"Closed"),
  AND(Table1[[#This Row],[Ticket Priority]]="High", Table1[[#This Row],[Ticket Status]]="Open")
), "Yes", "No")</f>
        <v>No</v>
      </c>
      <c r="U5451" s="4" t="str">
        <f>IF(Table1[[#This Row],[Ticket Status]]="Closed","Yes","No")</f>
        <v>No</v>
      </c>
      <c r="V5451" s="4" t="str">
        <f>IF(Table1[[#This Row],[Ticket Status]]="Pending Customer Response","Yes","No")</f>
        <v>Yes</v>
      </c>
      <c r="W5451" s="5">
        <f ca="1">COUNTIFS(Table1[Agent_name],Table1[[#This Row],[Agent_name]],Table1[Month],Table1[[#This Row],[Month]])/160</f>
        <v>0.41249999999999998</v>
      </c>
    </row>
    <row r="5452" spans="1:23" x14ac:dyDescent="0.25">
      <c r="A5452">
        <v>5451</v>
      </c>
      <c r="B5452" t="s">
        <v>17715</v>
      </c>
      <c r="C5452" t="s">
        <v>17716</v>
      </c>
      <c r="D5452">
        <v>52</v>
      </c>
      <c r="E5452" t="s">
        <v>29</v>
      </c>
      <c r="F5452" t="s">
        <v>242</v>
      </c>
      <c r="G5452" s="1">
        <v>43958</v>
      </c>
      <c r="H5452" t="s">
        <v>67</v>
      </c>
      <c r="I5452" t="s">
        <v>77</v>
      </c>
      <c r="J5452" s="3" t="s">
        <v>17717</v>
      </c>
      <c r="K5452" t="s">
        <v>39</v>
      </c>
      <c r="L5452" t="s">
        <v>17718</v>
      </c>
      <c r="M5452" t="s">
        <v>89</v>
      </c>
      <c r="N5452" t="s">
        <v>83</v>
      </c>
      <c r="O5452" s="2">
        <v>45078.215127314812</v>
      </c>
      <c r="P5452" s="2">
        <v>45078.076932870368</v>
      </c>
      <c r="Q5452">
        <v>1</v>
      </c>
      <c r="R5452" t="str">
        <f t="shared" ca="1" si="85"/>
        <v>Aisha</v>
      </c>
      <c r="S5452" t="str">
        <f>IFERROR(TEXT(DATEVALUE(LEFT(Table1[[#This Row],[Date of Purchase]],10)), "MMMM"), TEXT(Table1[[#This Row],[Date of Purchase]], "MMMM"))</f>
        <v>May</v>
      </c>
      <c r="T5452" t="str">
        <f>IF(OR(
  AND(Table1[[#This Row],[Ticket Priority]]="Critical", Table1[[#This Row],[Ticket Status]]&lt;&gt;"Closed"),
  AND(Table1[[#This Row],[Ticket Priority]]="High", Table1[[#This Row],[Ticket Status]]="Open")
), "Yes", "No")</f>
        <v>No</v>
      </c>
      <c r="U5452" s="4" t="str">
        <f>IF(Table1[[#This Row],[Ticket Status]]="Closed","Yes","No")</f>
        <v>Yes</v>
      </c>
      <c r="V5452" s="4" t="str">
        <f>IF(Table1[[#This Row],[Ticket Status]]="Pending Customer Response","Yes","No")</f>
        <v>No</v>
      </c>
      <c r="W5452" s="5">
        <f ca="1">COUNTIFS(Table1[Agent_name],Table1[[#This Row],[Agent_name]],Table1[Month],Table1[[#This Row],[Month]])/160</f>
        <v>0.93125000000000002</v>
      </c>
    </row>
    <row r="5453" spans="1:23" x14ac:dyDescent="0.25">
      <c r="A5453">
        <v>5452</v>
      </c>
      <c r="B5453" t="s">
        <v>17719</v>
      </c>
      <c r="C5453" t="s">
        <v>17720</v>
      </c>
      <c r="D5453">
        <v>22</v>
      </c>
      <c r="E5453" t="s">
        <v>19</v>
      </c>
      <c r="F5453" t="s">
        <v>107</v>
      </c>
      <c r="G5453" s="1">
        <v>44003</v>
      </c>
      <c r="H5453" t="s">
        <v>45</v>
      </c>
      <c r="I5453" t="s">
        <v>31</v>
      </c>
      <c r="J5453" s="3" t="s">
        <v>1076</v>
      </c>
      <c r="K5453" t="s">
        <v>62</v>
      </c>
      <c r="M5453" t="s">
        <v>25</v>
      </c>
      <c r="N5453" t="s">
        <v>83</v>
      </c>
      <c r="R5453" t="str">
        <f t="shared" ca="1" si="85"/>
        <v>Aisha</v>
      </c>
      <c r="S5453" t="str">
        <f>IFERROR(TEXT(DATEVALUE(LEFT(Table1[[#This Row],[Date of Purchase]],10)), "MMMM"), TEXT(Table1[[#This Row],[Date of Purchase]], "MMMM"))</f>
        <v>June</v>
      </c>
      <c r="T5453" t="str">
        <f>IF(OR(
  AND(Table1[[#This Row],[Ticket Priority]]="Critical", Table1[[#This Row],[Ticket Status]]&lt;&gt;"Closed"),
  AND(Table1[[#This Row],[Ticket Priority]]="High", Table1[[#This Row],[Ticket Status]]="Open")
), "Yes", "No")</f>
        <v>Yes</v>
      </c>
      <c r="U5453" s="4" t="str">
        <f>IF(Table1[[#This Row],[Ticket Status]]="Closed","Yes","No")</f>
        <v>No</v>
      </c>
      <c r="V5453" s="4" t="str">
        <f>IF(Table1[[#This Row],[Ticket Status]]="Pending Customer Response","Yes","No")</f>
        <v>No</v>
      </c>
      <c r="W5453" s="5">
        <f ca="1">COUNTIFS(Table1[Agent_name],Table1[[#This Row],[Agent_name]],Table1[Month],Table1[[#This Row],[Month]])/160</f>
        <v>0.89375000000000004</v>
      </c>
    </row>
    <row r="5454" spans="1:23" x14ac:dyDescent="0.25">
      <c r="A5454">
        <v>5453</v>
      </c>
      <c r="B5454" t="s">
        <v>17721</v>
      </c>
      <c r="C5454" t="s">
        <v>17722</v>
      </c>
      <c r="D5454">
        <v>42</v>
      </c>
      <c r="E5454" t="s">
        <v>29</v>
      </c>
      <c r="F5454" t="s">
        <v>76</v>
      </c>
      <c r="G5454" s="1">
        <v>44085</v>
      </c>
      <c r="H5454" t="s">
        <v>67</v>
      </c>
      <c r="I5454" t="s">
        <v>141</v>
      </c>
      <c r="J5454" s="3" t="s">
        <v>17723</v>
      </c>
      <c r="K5454" t="s">
        <v>39</v>
      </c>
      <c r="L5454" t="s">
        <v>17724</v>
      </c>
      <c r="M5454" t="s">
        <v>25</v>
      </c>
      <c r="N5454" t="s">
        <v>26</v>
      </c>
      <c r="O5454" s="2">
        <v>45078.297789351855</v>
      </c>
      <c r="P5454" s="2">
        <v>45078.426261574074</v>
      </c>
      <c r="Q5454">
        <v>1</v>
      </c>
      <c r="R5454" t="str">
        <f t="shared" ca="1" si="85"/>
        <v>Sara</v>
      </c>
      <c r="S5454" t="str">
        <f>IFERROR(TEXT(DATEVALUE(LEFT(Table1[[#This Row],[Date of Purchase]],10)), "MMMM"), TEXT(Table1[[#This Row],[Date of Purchase]], "MMMM"))</f>
        <v>September</v>
      </c>
      <c r="T5454" t="str">
        <f>IF(OR(
  AND(Table1[[#This Row],[Ticket Priority]]="Critical", Table1[[#This Row],[Ticket Status]]&lt;&gt;"Closed"),
  AND(Table1[[#This Row],[Ticket Priority]]="High", Table1[[#This Row],[Ticket Status]]="Open")
), "Yes", "No")</f>
        <v>No</v>
      </c>
      <c r="U5454" s="4" t="str">
        <f>IF(Table1[[#This Row],[Ticket Status]]="Closed","Yes","No")</f>
        <v>Yes</v>
      </c>
      <c r="V5454" s="4" t="str">
        <f>IF(Table1[[#This Row],[Ticket Status]]="Pending Customer Response","Yes","No")</f>
        <v>No</v>
      </c>
      <c r="W5454" s="5">
        <f ca="1">COUNTIFS(Table1[Agent_name],Table1[[#This Row],[Agent_name]],Table1[Month],Table1[[#This Row],[Month]])/160</f>
        <v>0.65</v>
      </c>
    </row>
    <row r="5455" spans="1:23" x14ac:dyDescent="0.25">
      <c r="A5455">
        <v>5454</v>
      </c>
      <c r="B5455" t="s">
        <v>17725</v>
      </c>
      <c r="C5455" t="s">
        <v>17726</v>
      </c>
      <c r="D5455">
        <v>19</v>
      </c>
      <c r="E5455" t="s">
        <v>58</v>
      </c>
      <c r="F5455" t="s">
        <v>202</v>
      </c>
      <c r="G5455" s="1">
        <v>44256</v>
      </c>
      <c r="H5455" t="s">
        <v>66</v>
      </c>
      <c r="I5455" t="s">
        <v>46</v>
      </c>
      <c r="J5455" s="3" t="s">
        <v>17727</v>
      </c>
      <c r="K5455" t="s">
        <v>24</v>
      </c>
      <c r="M5455" t="s">
        <v>25</v>
      </c>
      <c r="N5455" t="s">
        <v>33</v>
      </c>
      <c r="O5455" s="2">
        <v>45078.092256944445</v>
      </c>
      <c r="R5455" t="str">
        <f t="shared" ca="1" si="85"/>
        <v>Rahul</v>
      </c>
      <c r="S5455" t="str">
        <f>IFERROR(TEXT(DATEVALUE(LEFT(Table1[[#This Row],[Date of Purchase]],10)), "MMMM"), TEXT(Table1[[#This Row],[Date of Purchase]], "MMMM"))</f>
        <v>March</v>
      </c>
      <c r="T5455" t="str">
        <f>IF(OR(
  AND(Table1[[#This Row],[Ticket Priority]]="Critical", Table1[[#This Row],[Ticket Status]]&lt;&gt;"Closed"),
  AND(Table1[[#This Row],[Ticket Priority]]="High", Table1[[#This Row],[Ticket Status]]="Open")
), "Yes", "No")</f>
        <v>Yes</v>
      </c>
      <c r="U5455" s="4" t="str">
        <f>IF(Table1[[#This Row],[Ticket Status]]="Closed","Yes","No")</f>
        <v>No</v>
      </c>
      <c r="V5455" s="4" t="str">
        <f>IF(Table1[[#This Row],[Ticket Status]]="Pending Customer Response","Yes","No")</f>
        <v>Yes</v>
      </c>
      <c r="W5455" s="5">
        <f ca="1">COUNTIFS(Table1[Agent_name],Table1[[#This Row],[Agent_name]],Table1[Month],Table1[[#This Row],[Month]])/160</f>
        <v>0.19375000000000001</v>
      </c>
    </row>
    <row r="5456" spans="1:23" x14ac:dyDescent="0.25">
      <c r="A5456">
        <v>5455</v>
      </c>
      <c r="B5456" t="s">
        <v>17728</v>
      </c>
      <c r="C5456" t="s">
        <v>17729</v>
      </c>
      <c r="D5456">
        <v>52</v>
      </c>
      <c r="E5456" t="s">
        <v>29</v>
      </c>
      <c r="F5456" t="s">
        <v>219</v>
      </c>
      <c r="G5456" s="1">
        <v>44317</v>
      </c>
      <c r="H5456" t="s">
        <v>59</v>
      </c>
      <c r="I5456" t="s">
        <v>37</v>
      </c>
      <c r="J5456" s="3" t="s">
        <v>17730</v>
      </c>
      <c r="K5456" t="s">
        <v>24</v>
      </c>
      <c r="M5456" t="s">
        <v>143</v>
      </c>
      <c r="N5456" t="s">
        <v>55</v>
      </c>
      <c r="O5456" s="2">
        <v>45078.304768518516</v>
      </c>
      <c r="R5456" t="str">
        <f t="shared" ca="1" si="85"/>
        <v>Mohit</v>
      </c>
      <c r="S5456" t="str">
        <f>IFERROR(TEXT(DATEVALUE(LEFT(Table1[[#This Row],[Date of Purchase]],10)), "MMMM"), TEXT(Table1[[#This Row],[Date of Purchase]], "MMMM"))</f>
        <v>May</v>
      </c>
      <c r="T5456" t="str">
        <f>IF(OR(
  AND(Table1[[#This Row],[Ticket Priority]]="Critical", Table1[[#This Row],[Ticket Status]]&lt;&gt;"Closed"),
  AND(Table1[[#This Row],[Ticket Priority]]="High", Table1[[#This Row],[Ticket Status]]="Open")
), "Yes", "No")</f>
        <v>No</v>
      </c>
      <c r="U5456" s="4" t="str">
        <f>IF(Table1[[#This Row],[Ticket Status]]="Closed","Yes","No")</f>
        <v>No</v>
      </c>
      <c r="V5456" s="4" t="str">
        <f>IF(Table1[[#This Row],[Ticket Status]]="Pending Customer Response","Yes","No")</f>
        <v>Yes</v>
      </c>
      <c r="W5456" s="5">
        <f ca="1">COUNTIFS(Table1[Agent_name],Table1[[#This Row],[Agent_name]],Table1[Month],Table1[[#This Row],[Month]])/160</f>
        <v>0.45624999999999999</v>
      </c>
    </row>
    <row r="5457" spans="1:23" x14ac:dyDescent="0.25">
      <c r="A5457">
        <v>5456</v>
      </c>
      <c r="B5457" t="s">
        <v>17731</v>
      </c>
      <c r="C5457" t="s">
        <v>17732</v>
      </c>
      <c r="D5457">
        <v>70</v>
      </c>
      <c r="E5457" t="s">
        <v>58</v>
      </c>
      <c r="F5457" t="s">
        <v>281</v>
      </c>
      <c r="G5457" s="1">
        <v>43989</v>
      </c>
      <c r="H5457" t="s">
        <v>66</v>
      </c>
      <c r="I5457" t="s">
        <v>37</v>
      </c>
      <c r="J5457" s="3" t="s">
        <v>17733</v>
      </c>
      <c r="K5457" t="s">
        <v>39</v>
      </c>
      <c r="L5457" t="s">
        <v>17734</v>
      </c>
      <c r="M5457" t="s">
        <v>89</v>
      </c>
      <c r="N5457" t="s">
        <v>83</v>
      </c>
      <c r="O5457" s="2">
        <v>45078.130474537036</v>
      </c>
      <c r="P5457" s="2">
        <v>45078.907557870371</v>
      </c>
      <c r="Q5457">
        <v>4</v>
      </c>
      <c r="R5457" t="str">
        <f t="shared" ca="1" si="85"/>
        <v>Ravi</v>
      </c>
      <c r="S5457" t="str">
        <f>IFERROR(TEXT(DATEVALUE(LEFT(Table1[[#This Row],[Date of Purchase]],10)), "MMMM"), TEXT(Table1[[#This Row],[Date of Purchase]], "MMMM"))</f>
        <v>June</v>
      </c>
      <c r="T5457" t="str">
        <f>IF(OR(
  AND(Table1[[#This Row],[Ticket Priority]]="Critical", Table1[[#This Row],[Ticket Status]]&lt;&gt;"Closed"),
  AND(Table1[[#This Row],[Ticket Priority]]="High", Table1[[#This Row],[Ticket Status]]="Open")
), "Yes", "No")</f>
        <v>No</v>
      </c>
      <c r="U5457" s="4" t="str">
        <f>IF(Table1[[#This Row],[Ticket Status]]="Closed","Yes","No")</f>
        <v>Yes</v>
      </c>
      <c r="V5457" s="4" t="str">
        <f>IF(Table1[[#This Row],[Ticket Status]]="Pending Customer Response","Yes","No")</f>
        <v>No</v>
      </c>
      <c r="W5457" s="5">
        <f ca="1">COUNTIFS(Table1[Agent_name],Table1[[#This Row],[Agent_name]],Table1[Month],Table1[[#This Row],[Month]])/160</f>
        <v>0.58125000000000004</v>
      </c>
    </row>
    <row r="5458" spans="1:23" x14ac:dyDescent="0.25">
      <c r="A5458">
        <v>5457</v>
      </c>
      <c r="B5458" t="s">
        <v>17735</v>
      </c>
      <c r="C5458" t="s">
        <v>17736</v>
      </c>
      <c r="D5458">
        <v>42</v>
      </c>
      <c r="E5458" t="s">
        <v>19</v>
      </c>
      <c r="F5458" t="s">
        <v>30</v>
      </c>
      <c r="G5458" s="1">
        <v>44296</v>
      </c>
      <c r="H5458" t="s">
        <v>67</v>
      </c>
      <c r="I5458" t="s">
        <v>67</v>
      </c>
      <c r="J5458" s="3" t="s">
        <v>17737</v>
      </c>
      <c r="K5458" t="s">
        <v>24</v>
      </c>
      <c r="M5458" t="s">
        <v>143</v>
      </c>
      <c r="N5458" t="s">
        <v>83</v>
      </c>
      <c r="O5458" s="2">
        <v>45078.531875000001</v>
      </c>
      <c r="R5458" t="str">
        <f t="shared" ca="1" si="85"/>
        <v>Ravi</v>
      </c>
      <c r="S5458" t="str">
        <f>IFERROR(TEXT(DATEVALUE(LEFT(Table1[[#This Row],[Date of Purchase]],10)), "MMMM"), TEXT(Table1[[#This Row],[Date of Purchase]], "MMMM"))</f>
        <v>April</v>
      </c>
      <c r="T5458" t="str">
        <f>IF(OR(
  AND(Table1[[#This Row],[Ticket Priority]]="Critical", Table1[[#This Row],[Ticket Status]]&lt;&gt;"Closed"),
  AND(Table1[[#This Row],[Ticket Priority]]="High", Table1[[#This Row],[Ticket Status]]="Open")
), "Yes", "No")</f>
        <v>No</v>
      </c>
      <c r="U5458" s="4" t="str">
        <f>IF(Table1[[#This Row],[Ticket Status]]="Closed","Yes","No")</f>
        <v>No</v>
      </c>
      <c r="V5458" s="4" t="str">
        <f>IF(Table1[[#This Row],[Ticket Status]]="Pending Customer Response","Yes","No")</f>
        <v>Yes</v>
      </c>
      <c r="W5458" s="5">
        <f ca="1">COUNTIFS(Table1[Agent_name],Table1[[#This Row],[Agent_name]],Table1[Month],Table1[[#This Row],[Month]])/160</f>
        <v>0.625</v>
      </c>
    </row>
    <row r="5459" spans="1:23" x14ac:dyDescent="0.25">
      <c r="A5459">
        <v>5458</v>
      </c>
      <c r="B5459" t="s">
        <v>17738</v>
      </c>
      <c r="C5459" t="s">
        <v>17739</v>
      </c>
      <c r="D5459">
        <v>39</v>
      </c>
      <c r="E5459" t="s">
        <v>29</v>
      </c>
      <c r="F5459" t="s">
        <v>286</v>
      </c>
      <c r="G5459" s="1">
        <v>44343</v>
      </c>
      <c r="H5459" t="s">
        <v>45</v>
      </c>
      <c r="I5459" t="s">
        <v>37</v>
      </c>
      <c r="J5459" s="3" t="s">
        <v>17740</v>
      </c>
      <c r="K5459" t="s">
        <v>39</v>
      </c>
      <c r="L5459" t="s">
        <v>17741</v>
      </c>
      <c r="M5459" t="s">
        <v>41</v>
      </c>
      <c r="N5459" t="s">
        <v>26</v>
      </c>
      <c r="O5459" s="2">
        <v>45078.755509259259</v>
      </c>
      <c r="P5459" s="2">
        <v>45078.702037037037</v>
      </c>
      <c r="Q5459">
        <v>2</v>
      </c>
      <c r="R5459" t="str">
        <f t="shared" ca="1" si="85"/>
        <v>Divya</v>
      </c>
      <c r="S5459" t="str">
        <f>IFERROR(TEXT(DATEVALUE(LEFT(Table1[[#This Row],[Date of Purchase]],10)), "MMMM"), TEXT(Table1[[#This Row],[Date of Purchase]], "MMMM"))</f>
        <v>May</v>
      </c>
      <c r="T5459" t="str">
        <f>IF(OR(
  AND(Table1[[#This Row],[Ticket Priority]]="Critical", Table1[[#This Row],[Ticket Status]]&lt;&gt;"Closed"),
  AND(Table1[[#This Row],[Ticket Priority]]="High", Table1[[#This Row],[Ticket Status]]="Open")
), "Yes", "No")</f>
        <v>No</v>
      </c>
      <c r="U5459" s="4" t="str">
        <f>IF(Table1[[#This Row],[Ticket Status]]="Closed","Yes","No")</f>
        <v>Yes</v>
      </c>
      <c r="V5459" s="4" t="str">
        <f>IF(Table1[[#This Row],[Ticket Status]]="Pending Customer Response","Yes","No")</f>
        <v>No</v>
      </c>
      <c r="W5459" s="5">
        <f ca="1">COUNTIFS(Table1[Agent_name],Table1[[#This Row],[Agent_name]],Table1[Month],Table1[[#This Row],[Month]])/160</f>
        <v>0.23125000000000001</v>
      </c>
    </row>
    <row r="5460" spans="1:23" x14ac:dyDescent="0.25">
      <c r="A5460">
        <v>5459</v>
      </c>
      <c r="B5460" t="s">
        <v>2421</v>
      </c>
      <c r="C5460" t="s">
        <v>17742</v>
      </c>
      <c r="D5460">
        <v>45</v>
      </c>
      <c r="E5460" t="s">
        <v>19</v>
      </c>
      <c r="F5460" t="s">
        <v>86</v>
      </c>
      <c r="G5460" s="1">
        <v>44059</v>
      </c>
      <c r="H5460" t="s">
        <v>59</v>
      </c>
      <c r="I5460" t="s">
        <v>67</v>
      </c>
      <c r="J5460" s="3" t="s">
        <v>17743</v>
      </c>
      <c r="K5460" t="s">
        <v>24</v>
      </c>
      <c r="M5460" t="s">
        <v>89</v>
      </c>
      <c r="N5460" t="s">
        <v>83</v>
      </c>
      <c r="O5460" s="2">
        <v>45078.093726851854</v>
      </c>
      <c r="R5460" t="str">
        <f t="shared" ca="1" si="85"/>
        <v>Ravi</v>
      </c>
      <c r="S5460" t="str">
        <f>IFERROR(TEXT(DATEVALUE(LEFT(Table1[[#This Row],[Date of Purchase]],10)), "MMMM"), TEXT(Table1[[#This Row],[Date of Purchase]], "MMMM"))</f>
        <v>August</v>
      </c>
      <c r="T5460" t="str">
        <f>IF(OR(
  AND(Table1[[#This Row],[Ticket Priority]]="Critical", Table1[[#This Row],[Ticket Status]]&lt;&gt;"Closed"),
  AND(Table1[[#This Row],[Ticket Priority]]="High", Table1[[#This Row],[Ticket Status]]="Open")
), "Yes", "No")</f>
        <v>No</v>
      </c>
      <c r="U5460" s="4" t="str">
        <f>IF(Table1[[#This Row],[Ticket Status]]="Closed","Yes","No")</f>
        <v>No</v>
      </c>
      <c r="V5460" s="4" t="str">
        <f>IF(Table1[[#This Row],[Ticket Status]]="Pending Customer Response","Yes","No")</f>
        <v>Yes</v>
      </c>
      <c r="W5460" s="5">
        <f ca="1">COUNTIFS(Table1[Agent_name],Table1[[#This Row],[Agent_name]],Table1[Month],Table1[[#This Row],[Month]])/160</f>
        <v>0.65625</v>
      </c>
    </row>
    <row r="5461" spans="1:23" x14ac:dyDescent="0.25">
      <c r="A5461">
        <v>5460</v>
      </c>
      <c r="B5461" t="s">
        <v>17744</v>
      </c>
      <c r="C5461" t="s">
        <v>17745</v>
      </c>
      <c r="D5461">
        <v>22</v>
      </c>
      <c r="E5461" t="s">
        <v>19</v>
      </c>
      <c r="F5461" t="s">
        <v>129</v>
      </c>
      <c r="G5461" s="1">
        <v>44451</v>
      </c>
      <c r="H5461" t="s">
        <v>67</v>
      </c>
      <c r="I5461" t="s">
        <v>72</v>
      </c>
      <c r="J5461" s="3" t="s">
        <v>17746</v>
      </c>
      <c r="K5461" t="s">
        <v>62</v>
      </c>
      <c r="M5461" t="s">
        <v>143</v>
      </c>
      <c r="N5461" t="s">
        <v>33</v>
      </c>
      <c r="R5461" t="str">
        <f t="shared" ca="1" si="85"/>
        <v>Sara</v>
      </c>
      <c r="S5461" t="str">
        <f>IFERROR(TEXT(DATEVALUE(LEFT(Table1[[#This Row],[Date of Purchase]],10)), "MMMM"), TEXT(Table1[[#This Row],[Date of Purchase]], "MMMM"))</f>
        <v>September</v>
      </c>
      <c r="T5461" t="str">
        <f>IF(OR(
  AND(Table1[[#This Row],[Ticket Priority]]="Critical", Table1[[#This Row],[Ticket Status]]&lt;&gt;"Closed"),
  AND(Table1[[#This Row],[Ticket Priority]]="High", Table1[[#This Row],[Ticket Status]]="Open")
), "Yes", "No")</f>
        <v>No</v>
      </c>
      <c r="U5461" s="4" t="str">
        <f>IF(Table1[[#This Row],[Ticket Status]]="Closed","Yes","No")</f>
        <v>No</v>
      </c>
      <c r="V5461" s="4" t="str">
        <f>IF(Table1[[#This Row],[Ticket Status]]="Pending Customer Response","Yes","No")</f>
        <v>No</v>
      </c>
      <c r="W5461" s="5">
        <f ca="1">COUNTIFS(Table1[Agent_name],Table1[[#This Row],[Agent_name]],Table1[Month],Table1[[#This Row],[Month]])/160</f>
        <v>0.65</v>
      </c>
    </row>
    <row r="5462" spans="1:23" x14ac:dyDescent="0.25">
      <c r="A5462">
        <v>5461</v>
      </c>
      <c r="B5462" t="s">
        <v>16722</v>
      </c>
      <c r="C5462" t="s">
        <v>17747</v>
      </c>
      <c r="D5462">
        <v>23</v>
      </c>
      <c r="E5462" t="s">
        <v>58</v>
      </c>
      <c r="F5462" t="s">
        <v>71</v>
      </c>
      <c r="G5462" s="1">
        <v>44131</v>
      </c>
      <c r="H5462" t="s">
        <v>66</v>
      </c>
      <c r="I5462" t="s">
        <v>22</v>
      </c>
      <c r="J5462" s="3" t="s">
        <v>17748</v>
      </c>
      <c r="K5462" t="s">
        <v>39</v>
      </c>
      <c r="L5462" t="s">
        <v>17749</v>
      </c>
      <c r="M5462" t="s">
        <v>143</v>
      </c>
      <c r="N5462" t="s">
        <v>83</v>
      </c>
      <c r="O5462" s="2">
        <v>45078.790266203701</v>
      </c>
      <c r="P5462" s="2">
        <v>45078.620821759258</v>
      </c>
      <c r="Q5462">
        <v>3</v>
      </c>
      <c r="R5462" t="str">
        <f t="shared" ca="1" si="85"/>
        <v>Aisha</v>
      </c>
      <c r="S5462" t="str">
        <f>IFERROR(TEXT(DATEVALUE(LEFT(Table1[[#This Row],[Date of Purchase]],10)), "MMMM"), TEXT(Table1[[#This Row],[Date of Purchase]], "MMMM"))</f>
        <v>October</v>
      </c>
      <c r="T5462" t="str">
        <f>IF(OR(
  AND(Table1[[#This Row],[Ticket Priority]]="Critical", Table1[[#This Row],[Ticket Status]]&lt;&gt;"Closed"),
  AND(Table1[[#This Row],[Ticket Priority]]="High", Table1[[#This Row],[Ticket Status]]="Open")
), "Yes", "No")</f>
        <v>No</v>
      </c>
      <c r="U5462" s="4" t="str">
        <f>IF(Table1[[#This Row],[Ticket Status]]="Closed","Yes","No")</f>
        <v>Yes</v>
      </c>
      <c r="V5462" s="4" t="str">
        <f>IF(Table1[[#This Row],[Ticket Status]]="Pending Customer Response","Yes","No")</f>
        <v>No</v>
      </c>
      <c r="W5462" s="5">
        <f ca="1">COUNTIFS(Table1[Agent_name],Table1[[#This Row],[Agent_name]],Table1[Month],Table1[[#This Row],[Month]])/160</f>
        <v>0.85624999999999996</v>
      </c>
    </row>
    <row r="5463" spans="1:23" x14ac:dyDescent="0.25">
      <c r="A5463">
        <v>5462</v>
      </c>
      <c r="B5463" t="s">
        <v>17750</v>
      </c>
      <c r="C5463" t="s">
        <v>17751</v>
      </c>
      <c r="D5463">
        <v>53</v>
      </c>
      <c r="E5463" t="s">
        <v>29</v>
      </c>
      <c r="F5463" t="s">
        <v>281</v>
      </c>
      <c r="G5463" s="1">
        <v>44345</v>
      </c>
      <c r="H5463" t="s">
        <v>59</v>
      </c>
      <c r="I5463" t="s">
        <v>46</v>
      </c>
      <c r="J5463" s="3" t="s">
        <v>17752</v>
      </c>
      <c r="K5463" t="s">
        <v>39</v>
      </c>
      <c r="L5463" t="s">
        <v>17753</v>
      </c>
      <c r="M5463" t="s">
        <v>143</v>
      </c>
      <c r="N5463" t="s">
        <v>26</v>
      </c>
      <c r="O5463" s="2">
        <v>45078.879861111112</v>
      </c>
      <c r="P5463" s="2">
        <v>45078.513888888891</v>
      </c>
      <c r="Q5463">
        <v>1</v>
      </c>
      <c r="R5463" t="str">
        <f t="shared" ca="1" si="85"/>
        <v>Sara</v>
      </c>
      <c r="S5463" t="str">
        <f>IFERROR(TEXT(DATEVALUE(LEFT(Table1[[#This Row],[Date of Purchase]],10)), "MMMM"), TEXT(Table1[[#This Row],[Date of Purchase]], "MMMM"))</f>
        <v>May</v>
      </c>
      <c r="T5463" t="str">
        <f>IF(OR(
  AND(Table1[[#This Row],[Ticket Priority]]="Critical", Table1[[#This Row],[Ticket Status]]&lt;&gt;"Closed"),
  AND(Table1[[#This Row],[Ticket Priority]]="High", Table1[[#This Row],[Ticket Status]]="Open")
), "Yes", "No")</f>
        <v>No</v>
      </c>
      <c r="U5463" s="4" t="str">
        <f>IF(Table1[[#This Row],[Ticket Status]]="Closed","Yes","No")</f>
        <v>Yes</v>
      </c>
      <c r="V5463" s="4" t="str">
        <f>IF(Table1[[#This Row],[Ticket Status]]="Pending Customer Response","Yes","No")</f>
        <v>No</v>
      </c>
      <c r="W5463" s="5">
        <f ca="1">COUNTIFS(Table1[Agent_name],Table1[[#This Row],[Agent_name]],Table1[Month],Table1[[#This Row],[Month]])/160</f>
        <v>0.64375000000000004</v>
      </c>
    </row>
    <row r="5464" spans="1:23" x14ac:dyDescent="0.25">
      <c r="A5464">
        <v>5463</v>
      </c>
      <c r="B5464" t="s">
        <v>17754</v>
      </c>
      <c r="C5464" t="s">
        <v>17755</v>
      </c>
      <c r="D5464">
        <v>53</v>
      </c>
      <c r="E5464" t="s">
        <v>29</v>
      </c>
      <c r="F5464" t="s">
        <v>207</v>
      </c>
      <c r="G5464" s="1">
        <v>44179</v>
      </c>
      <c r="H5464" t="s">
        <v>67</v>
      </c>
      <c r="I5464" t="s">
        <v>52</v>
      </c>
      <c r="J5464" s="3" t="s">
        <v>17756</v>
      </c>
      <c r="K5464" t="s">
        <v>62</v>
      </c>
      <c r="M5464" t="s">
        <v>89</v>
      </c>
      <c r="N5464" t="s">
        <v>26</v>
      </c>
      <c r="R5464" t="str">
        <f t="shared" ca="1" si="85"/>
        <v>Aisha</v>
      </c>
      <c r="S5464" t="str">
        <f>IFERROR(TEXT(DATEVALUE(LEFT(Table1[[#This Row],[Date of Purchase]],10)), "MMMM"), TEXT(Table1[[#This Row],[Date of Purchase]], "MMMM"))</f>
        <v>December</v>
      </c>
      <c r="T5464" t="str">
        <f>IF(OR(
  AND(Table1[[#This Row],[Ticket Priority]]="Critical", Table1[[#This Row],[Ticket Status]]&lt;&gt;"Closed"),
  AND(Table1[[#This Row],[Ticket Priority]]="High", Table1[[#This Row],[Ticket Status]]="Open")
), "Yes", "No")</f>
        <v>Yes</v>
      </c>
      <c r="U5464" s="4" t="str">
        <f>IF(Table1[[#This Row],[Ticket Status]]="Closed","Yes","No")</f>
        <v>No</v>
      </c>
      <c r="V5464" s="4" t="str">
        <f>IF(Table1[[#This Row],[Ticket Status]]="Pending Customer Response","Yes","No")</f>
        <v>No</v>
      </c>
      <c r="W5464" s="5">
        <f ca="1">COUNTIFS(Table1[Agent_name],Table1[[#This Row],[Agent_name]],Table1[Month],Table1[[#This Row],[Month]])/160</f>
        <v>0.91249999999999998</v>
      </c>
    </row>
    <row r="5465" spans="1:23" x14ac:dyDescent="0.25">
      <c r="A5465">
        <v>5464</v>
      </c>
      <c r="B5465" t="s">
        <v>17757</v>
      </c>
      <c r="C5465" t="s">
        <v>17758</v>
      </c>
      <c r="D5465">
        <v>38</v>
      </c>
      <c r="E5465" t="s">
        <v>58</v>
      </c>
      <c r="F5465" t="s">
        <v>397</v>
      </c>
      <c r="G5465" s="1">
        <v>44173</v>
      </c>
      <c r="H5465" t="s">
        <v>21</v>
      </c>
      <c r="I5465" t="s">
        <v>177</v>
      </c>
      <c r="J5465" s="3" t="s">
        <v>17759</v>
      </c>
      <c r="K5465" t="s">
        <v>62</v>
      </c>
      <c r="M5465" t="s">
        <v>41</v>
      </c>
      <c r="N5465" t="s">
        <v>26</v>
      </c>
      <c r="R5465" t="str">
        <f t="shared" ca="1" si="85"/>
        <v>Arjun</v>
      </c>
      <c r="S5465" t="str">
        <f>IFERROR(TEXT(DATEVALUE(LEFT(Table1[[#This Row],[Date of Purchase]],10)), "MMMM"), TEXT(Table1[[#This Row],[Date of Purchase]], "MMMM"))</f>
        <v>December</v>
      </c>
      <c r="T5465" t="str">
        <f>IF(OR(
  AND(Table1[[#This Row],[Ticket Priority]]="Critical", Table1[[#This Row],[Ticket Status]]&lt;&gt;"Closed"),
  AND(Table1[[#This Row],[Ticket Priority]]="High", Table1[[#This Row],[Ticket Status]]="Open")
), "Yes", "No")</f>
        <v>No</v>
      </c>
      <c r="U5465" s="4" t="str">
        <f>IF(Table1[[#This Row],[Ticket Status]]="Closed","Yes","No")</f>
        <v>No</v>
      </c>
      <c r="V5465" s="4" t="str">
        <f>IF(Table1[[#This Row],[Ticket Status]]="Pending Customer Response","Yes","No")</f>
        <v>No</v>
      </c>
      <c r="W5465" s="5">
        <f ca="1">COUNTIFS(Table1[Agent_name],Table1[[#This Row],[Agent_name]],Table1[Month],Table1[[#This Row],[Month]])/160</f>
        <v>0.19375000000000001</v>
      </c>
    </row>
    <row r="5466" spans="1:23" x14ac:dyDescent="0.25">
      <c r="A5466">
        <v>5465</v>
      </c>
      <c r="B5466" t="s">
        <v>17760</v>
      </c>
      <c r="C5466" t="s">
        <v>17761</v>
      </c>
      <c r="D5466">
        <v>57</v>
      </c>
      <c r="E5466" t="s">
        <v>58</v>
      </c>
      <c r="F5466" t="s">
        <v>485</v>
      </c>
      <c r="G5466" s="1">
        <v>43907</v>
      </c>
      <c r="H5466" t="s">
        <v>45</v>
      </c>
      <c r="I5466" t="s">
        <v>77</v>
      </c>
      <c r="J5466" s="3" t="s">
        <v>17762</v>
      </c>
      <c r="K5466" t="s">
        <v>62</v>
      </c>
      <c r="M5466" t="s">
        <v>25</v>
      </c>
      <c r="N5466" t="s">
        <v>26</v>
      </c>
      <c r="R5466" t="str">
        <f t="shared" ca="1" si="85"/>
        <v>Meera</v>
      </c>
      <c r="S5466" t="str">
        <f>IFERROR(TEXT(DATEVALUE(LEFT(Table1[[#This Row],[Date of Purchase]],10)), "MMMM"), TEXT(Table1[[#This Row],[Date of Purchase]], "MMMM"))</f>
        <v>March</v>
      </c>
      <c r="T5466" t="str">
        <f>IF(OR(
  AND(Table1[[#This Row],[Ticket Priority]]="Critical", Table1[[#This Row],[Ticket Status]]&lt;&gt;"Closed"),
  AND(Table1[[#This Row],[Ticket Priority]]="High", Table1[[#This Row],[Ticket Status]]="Open")
), "Yes", "No")</f>
        <v>Yes</v>
      </c>
      <c r="U5466" s="4" t="str">
        <f>IF(Table1[[#This Row],[Ticket Status]]="Closed","Yes","No")</f>
        <v>No</v>
      </c>
      <c r="V5466" s="4" t="str">
        <f>IF(Table1[[#This Row],[Ticket Status]]="Pending Customer Response","Yes","No")</f>
        <v>No</v>
      </c>
      <c r="W5466" s="5">
        <f ca="1">COUNTIFS(Table1[Agent_name],Table1[[#This Row],[Agent_name]],Table1[Month],Table1[[#This Row],[Month]])/160</f>
        <v>0.21249999999999999</v>
      </c>
    </row>
    <row r="5467" spans="1:23" x14ac:dyDescent="0.25">
      <c r="A5467">
        <v>5466</v>
      </c>
      <c r="B5467" t="s">
        <v>17763</v>
      </c>
      <c r="C5467" t="s">
        <v>17764</v>
      </c>
      <c r="D5467">
        <v>53</v>
      </c>
      <c r="E5467" t="s">
        <v>29</v>
      </c>
      <c r="F5467" t="s">
        <v>81</v>
      </c>
      <c r="G5467" s="1">
        <v>44332</v>
      </c>
      <c r="H5467" t="s">
        <v>59</v>
      </c>
      <c r="I5467" t="s">
        <v>77</v>
      </c>
      <c r="J5467" s="3" t="s">
        <v>17765</v>
      </c>
      <c r="K5467" t="s">
        <v>24</v>
      </c>
      <c r="M5467" t="s">
        <v>89</v>
      </c>
      <c r="N5467" t="s">
        <v>33</v>
      </c>
      <c r="O5467" s="2">
        <v>45078.223703703705</v>
      </c>
      <c r="R5467" t="str">
        <f t="shared" ca="1" si="85"/>
        <v>Aisha</v>
      </c>
      <c r="S5467" t="str">
        <f>IFERROR(TEXT(DATEVALUE(LEFT(Table1[[#This Row],[Date of Purchase]],10)), "MMMM"), TEXT(Table1[[#This Row],[Date of Purchase]], "MMMM"))</f>
        <v>May</v>
      </c>
      <c r="T5467" t="str">
        <f>IF(OR(
  AND(Table1[[#This Row],[Ticket Priority]]="Critical", Table1[[#This Row],[Ticket Status]]&lt;&gt;"Closed"),
  AND(Table1[[#This Row],[Ticket Priority]]="High", Table1[[#This Row],[Ticket Status]]="Open")
), "Yes", "No")</f>
        <v>No</v>
      </c>
      <c r="U5467" s="4" t="str">
        <f>IF(Table1[[#This Row],[Ticket Status]]="Closed","Yes","No")</f>
        <v>No</v>
      </c>
      <c r="V5467" s="4" t="str">
        <f>IF(Table1[[#This Row],[Ticket Status]]="Pending Customer Response","Yes","No")</f>
        <v>Yes</v>
      </c>
      <c r="W5467" s="5">
        <f ca="1">COUNTIFS(Table1[Agent_name],Table1[[#This Row],[Agent_name]],Table1[Month],Table1[[#This Row],[Month]])/160</f>
        <v>0.93125000000000002</v>
      </c>
    </row>
    <row r="5468" spans="1:23" x14ac:dyDescent="0.25">
      <c r="A5468">
        <v>5467</v>
      </c>
      <c r="B5468" t="s">
        <v>17766</v>
      </c>
      <c r="C5468" t="s">
        <v>17767</v>
      </c>
      <c r="D5468">
        <v>64</v>
      </c>
      <c r="E5468" t="s">
        <v>58</v>
      </c>
      <c r="F5468" t="s">
        <v>157</v>
      </c>
      <c r="G5468" s="1">
        <v>43848</v>
      </c>
      <c r="H5468" t="s">
        <v>66</v>
      </c>
      <c r="I5468" t="s">
        <v>67</v>
      </c>
      <c r="J5468" s="3" t="s">
        <v>17768</v>
      </c>
      <c r="K5468" t="s">
        <v>39</v>
      </c>
      <c r="L5468" t="s">
        <v>17769</v>
      </c>
      <c r="M5468" t="s">
        <v>143</v>
      </c>
      <c r="N5468" t="s">
        <v>55</v>
      </c>
      <c r="O5468" s="2">
        <v>45078.243171296293</v>
      </c>
      <c r="P5468" s="2">
        <v>45078.727199074077</v>
      </c>
      <c r="Q5468">
        <v>1</v>
      </c>
      <c r="R5468" t="str">
        <f t="shared" ca="1" si="85"/>
        <v>Sara</v>
      </c>
      <c r="S5468" t="str">
        <f>IFERROR(TEXT(DATEVALUE(LEFT(Table1[[#This Row],[Date of Purchase]],10)), "MMMM"), TEXT(Table1[[#This Row],[Date of Purchase]], "MMMM"))</f>
        <v>January</v>
      </c>
      <c r="T5468" t="str">
        <f>IF(OR(
  AND(Table1[[#This Row],[Ticket Priority]]="Critical", Table1[[#This Row],[Ticket Status]]&lt;&gt;"Closed"),
  AND(Table1[[#This Row],[Ticket Priority]]="High", Table1[[#This Row],[Ticket Status]]="Open")
), "Yes", "No")</f>
        <v>No</v>
      </c>
      <c r="U5468" s="4" t="str">
        <f>IF(Table1[[#This Row],[Ticket Status]]="Closed","Yes","No")</f>
        <v>Yes</v>
      </c>
      <c r="V5468" s="4" t="str">
        <f>IF(Table1[[#This Row],[Ticket Status]]="Pending Customer Response","Yes","No")</f>
        <v>No</v>
      </c>
      <c r="W5468" s="5">
        <f ca="1">COUNTIFS(Table1[Agent_name],Table1[[#This Row],[Agent_name]],Table1[Month],Table1[[#This Row],[Month]])/160</f>
        <v>0.70625000000000004</v>
      </c>
    </row>
    <row r="5469" spans="1:23" x14ac:dyDescent="0.25">
      <c r="A5469">
        <v>5468</v>
      </c>
      <c r="B5469" t="s">
        <v>17770</v>
      </c>
      <c r="C5469" t="s">
        <v>17771</v>
      </c>
      <c r="D5469">
        <v>28</v>
      </c>
      <c r="E5469" t="s">
        <v>58</v>
      </c>
      <c r="F5469" t="s">
        <v>421</v>
      </c>
      <c r="G5469" s="1">
        <v>44311</v>
      </c>
      <c r="H5469" t="s">
        <v>66</v>
      </c>
      <c r="I5469" t="s">
        <v>77</v>
      </c>
      <c r="J5469" s="3" t="s">
        <v>17772</v>
      </c>
      <c r="K5469" t="s">
        <v>39</v>
      </c>
      <c r="L5469" t="s">
        <v>17773</v>
      </c>
      <c r="M5469" t="s">
        <v>143</v>
      </c>
      <c r="N5469" t="s">
        <v>26</v>
      </c>
      <c r="O5469" s="2">
        <v>45078.826504629629</v>
      </c>
      <c r="P5469" s="2">
        <v>45078.737615740742</v>
      </c>
      <c r="Q5469">
        <v>3</v>
      </c>
      <c r="R5469" t="str">
        <f t="shared" ca="1" si="85"/>
        <v>Arjun</v>
      </c>
      <c r="S5469" t="str">
        <f>IFERROR(TEXT(DATEVALUE(LEFT(Table1[[#This Row],[Date of Purchase]],10)), "MMMM"), TEXT(Table1[[#This Row],[Date of Purchase]], "MMMM"))</f>
        <v>April</v>
      </c>
      <c r="T5469" t="str">
        <f>IF(OR(
  AND(Table1[[#This Row],[Ticket Priority]]="Critical", Table1[[#This Row],[Ticket Status]]&lt;&gt;"Closed"),
  AND(Table1[[#This Row],[Ticket Priority]]="High", Table1[[#This Row],[Ticket Status]]="Open")
), "Yes", "No")</f>
        <v>No</v>
      </c>
      <c r="U5469" s="4" t="str">
        <f>IF(Table1[[#This Row],[Ticket Status]]="Closed","Yes","No")</f>
        <v>Yes</v>
      </c>
      <c r="V5469" s="4" t="str">
        <f>IF(Table1[[#This Row],[Ticket Status]]="Pending Customer Response","Yes","No")</f>
        <v>No</v>
      </c>
      <c r="W5469" s="5">
        <f ca="1">COUNTIFS(Table1[Agent_name],Table1[[#This Row],[Agent_name]],Table1[Month],Table1[[#This Row],[Month]])/160</f>
        <v>0.18124999999999999</v>
      </c>
    </row>
    <row r="5470" spans="1:23" x14ac:dyDescent="0.25">
      <c r="A5470">
        <v>5469</v>
      </c>
      <c r="B5470" t="s">
        <v>17774</v>
      </c>
      <c r="C5470" t="s">
        <v>17775</v>
      </c>
      <c r="D5470">
        <v>70</v>
      </c>
      <c r="E5470" t="s">
        <v>29</v>
      </c>
      <c r="F5470" t="s">
        <v>30</v>
      </c>
      <c r="G5470" s="1">
        <v>44031</v>
      </c>
      <c r="H5470" t="s">
        <v>45</v>
      </c>
      <c r="I5470" t="s">
        <v>60</v>
      </c>
      <c r="J5470" s="3" t="s">
        <v>17776</v>
      </c>
      <c r="K5470" t="s">
        <v>24</v>
      </c>
      <c r="M5470" t="s">
        <v>41</v>
      </c>
      <c r="N5470" t="s">
        <v>55</v>
      </c>
      <c r="O5470" s="2">
        <v>45078.256377314814</v>
      </c>
      <c r="R5470" t="str">
        <f t="shared" ca="1" si="85"/>
        <v>Mohit</v>
      </c>
      <c r="S5470" t="str">
        <f>IFERROR(TEXT(DATEVALUE(LEFT(Table1[[#This Row],[Date of Purchase]],10)), "MMMM"), TEXT(Table1[[#This Row],[Date of Purchase]], "MMMM"))</f>
        <v>July</v>
      </c>
      <c r="T5470" t="str">
        <f>IF(OR(
  AND(Table1[[#This Row],[Ticket Priority]]="Critical", Table1[[#This Row],[Ticket Status]]&lt;&gt;"Closed"),
  AND(Table1[[#This Row],[Ticket Priority]]="High", Table1[[#This Row],[Ticket Status]]="Open")
), "Yes", "No")</f>
        <v>No</v>
      </c>
      <c r="U5470" s="4" t="str">
        <f>IF(Table1[[#This Row],[Ticket Status]]="Closed","Yes","No")</f>
        <v>No</v>
      </c>
      <c r="V5470" s="4" t="str">
        <f>IF(Table1[[#This Row],[Ticket Status]]="Pending Customer Response","Yes","No")</f>
        <v>Yes</v>
      </c>
      <c r="W5470" s="5">
        <f ca="1">COUNTIFS(Table1[Agent_name],Table1[[#This Row],[Agent_name]],Table1[Month],Table1[[#This Row],[Month]])/160</f>
        <v>0.53125</v>
      </c>
    </row>
    <row r="5471" spans="1:23" x14ac:dyDescent="0.25">
      <c r="A5471">
        <v>5470</v>
      </c>
      <c r="B5471" t="s">
        <v>17777</v>
      </c>
      <c r="C5471" t="s">
        <v>17778</v>
      </c>
      <c r="D5471">
        <v>45</v>
      </c>
      <c r="E5471" t="s">
        <v>29</v>
      </c>
      <c r="F5471" t="s">
        <v>242</v>
      </c>
      <c r="G5471" s="1">
        <v>44261</v>
      </c>
      <c r="H5471" t="s">
        <v>45</v>
      </c>
      <c r="I5471" t="s">
        <v>150</v>
      </c>
      <c r="J5471" s="3" t="s">
        <v>17779</v>
      </c>
      <c r="K5471" t="s">
        <v>24</v>
      </c>
      <c r="M5471" t="s">
        <v>143</v>
      </c>
      <c r="N5471" t="s">
        <v>33</v>
      </c>
      <c r="O5471" s="2">
        <v>45078.717499999999</v>
      </c>
      <c r="R5471" t="str">
        <f t="shared" ca="1" si="85"/>
        <v>Aisha</v>
      </c>
      <c r="S5471" t="str">
        <f>IFERROR(TEXT(DATEVALUE(LEFT(Table1[[#This Row],[Date of Purchase]],10)), "MMMM"), TEXT(Table1[[#This Row],[Date of Purchase]], "MMMM"))</f>
        <v>March</v>
      </c>
      <c r="T5471" t="str">
        <f>IF(OR(
  AND(Table1[[#This Row],[Ticket Priority]]="Critical", Table1[[#This Row],[Ticket Status]]&lt;&gt;"Closed"),
  AND(Table1[[#This Row],[Ticket Priority]]="High", Table1[[#This Row],[Ticket Status]]="Open")
), "Yes", "No")</f>
        <v>No</v>
      </c>
      <c r="U5471" s="4" t="str">
        <f>IF(Table1[[#This Row],[Ticket Status]]="Closed","Yes","No")</f>
        <v>No</v>
      </c>
      <c r="V5471" s="4" t="str">
        <f>IF(Table1[[#This Row],[Ticket Status]]="Pending Customer Response","Yes","No")</f>
        <v>Yes</v>
      </c>
      <c r="W5471" s="5">
        <f ca="1">COUNTIFS(Table1[Agent_name],Table1[[#This Row],[Agent_name]],Table1[Month],Table1[[#This Row],[Month]])/160</f>
        <v>1.0062500000000001</v>
      </c>
    </row>
    <row r="5472" spans="1:23" x14ac:dyDescent="0.25">
      <c r="A5472">
        <v>5471</v>
      </c>
      <c r="B5472" t="s">
        <v>17780</v>
      </c>
      <c r="C5472" t="s">
        <v>17781</v>
      </c>
      <c r="D5472">
        <v>53</v>
      </c>
      <c r="E5472" t="s">
        <v>29</v>
      </c>
      <c r="F5472" t="s">
        <v>431</v>
      </c>
      <c r="G5472" s="1">
        <v>44041</v>
      </c>
      <c r="H5472" t="s">
        <v>67</v>
      </c>
      <c r="I5472" t="s">
        <v>31</v>
      </c>
      <c r="J5472" s="3" t="s">
        <v>17782</v>
      </c>
      <c r="K5472" t="s">
        <v>39</v>
      </c>
      <c r="L5472" t="s">
        <v>17783</v>
      </c>
      <c r="M5472" t="s">
        <v>89</v>
      </c>
      <c r="N5472" t="s">
        <v>55</v>
      </c>
      <c r="O5472" s="2">
        <v>45078.308483796296</v>
      </c>
      <c r="P5472" s="2">
        <v>45078.500844907408</v>
      </c>
      <c r="Q5472">
        <v>5</v>
      </c>
      <c r="R5472" t="str">
        <f t="shared" ca="1" si="85"/>
        <v>Ravi</v>
      </c>
      <c r="S5472" t="str">
        <f>IFERROR(TEXT(DATEVALUE(LEFT(Table1[[#This Row],[Date of Purchase]],10)), "MMMM"), TEXT(Table1[[#This Row],[Date of Purchase]], "MMMM"))</f>
        <v>July</v>
      </c>
      <c r="T5472" t="str">
        <f>IF(OR(
  AND(Table1[[#This Row],[Ticket Priority]]="Critical", Table1[[#This Row],[Ticket Status]]&lt;&gt;"Closed"),
  AND(Table1[[#This Row],[Ticket Priority]]="High", Table1[[#This Row],[Ticket Status]]="Open")
), "Yes", "No")</f>
        <v>No</v>
      </c>
      <c r="U5472" s="4" t="str">
        <f>IF(Table1[[#This Row],[Ticket Status]]="Closed","Yes","No")</f>
        <v>Yes</v>
      </c>
      <c r="V5472" s="4" t="str">
        <f>IF(Table1[[#This Row],[Ticket Status]]="Pending Customer Response","Yes","No")</f>
        <v>No</v>
      </c>
      <c r="W5472" s="5">
        <f ca="1">COUNTIFS(Table1[Agent_name],Table1[[#This Row],[Agent_name]],Table1[Month],Table1[[#This Row],[Month]])/160</f>
        <v>0.66249999999999998</v>
      </c>
    </row>
    <row r="5473" spans="1:23" x14ac:dyDescent="0.25">
      <c r="A5473">
        <v>5472</v>
      </c>
      <c r="B5473" t="s">
        <v>17784</v>
      </c>
      <c r="C5473" t="s">
        <v>17785</v>
      </c>
      <c r="D5473">
        <v>26</v>
      </c>
      <c r="E5473" t="s">
        <v>58</v>
      </c>
      <c r="F5473" t="s">
        <v>103</v>
      </c>
      <c r="G5473" s="1">
        <v>44550</v>
      </c>
      <c r="H5473" t="s">
        <v>21</v>
      </c>
      <c r="I5473" t="s">
        <v>22</v>
      </c>
      <c r="J5473" s="3" t="s">
        <v>17786</v>
      </c>
      <c r="K5473" t="s">
        <v>62</v>
      </c>
      <c r="M5473" t="s">
        <v>41</v>
      </c>
      <c r="N5473" t="s">
        <v>33</v>
      </c>
      <c r="R5473" t="str">
        <f t="shared" ca="1" si="85"/>
        <v>Rahul</v>
      </c>
      <c r="S5473" t="str">
        <f>IFERROR(TEXT(DATEVALUE(LEFT(Table1[[#This Row],[Date of Purchase]],10)), "MMMM"), TEXT(Table1[[#This Row],[Date of Purchase]], "MMMM"))</f>
        <v>December</v>
      </c>
      <c r="T5473" t="str">
        <f>IF(OR(
  AND(Table1[[#This Row],[Ticket Priority]]="Critical", Table1[[#This Row],[Ticket Status]]&lt;&gt;"Closed"),
  AND(Table1[[#This Row],[Ticket Priority]]="High", Table1[[#This Row],[Ticket Status]]="Open")
), "Yes", "No")</f>
        <v>No</v>
      </c>
      <c r="U5473" s="4" t="str">
        <f>IF(Table1[[#This Row],[Ticket Status]]="Closed","Yes","No")</f>
        <v>No</v>
      </c>
      <c r="V5473" s="4" t="str">
        <f>IF(Table1[[#This Row],[Ticket Status]]="Pending Customer Response","Yes","No")</f>
        <v>No</v>
      </c>
      <c r="W5473" s="5">
        <f ca="1">COUNTIFS(Table1[Agent_name],Table1[[#This Row],[Agent_name]],Table1[Month],Table1[[#This Row],[Month]])/160</f>
        <v>0.23125000000000001</v>
      </c>
    </row>
    <row r="5474" spans="1:23" x14ac:dyDescent="0.25">
      <c r="A5474">
        <v>5473</v>
      </c>
      <c r="B5474" t="s">
        <v>17787</v>
      </c>
      <c r="C5474" t="s">
        <v>17788</v>
      </c>
      <c r="D5474">
        <v>32</v>
      </c>
      <c r="E5474" t="s">
        <v>29</v>
      </c>
      <c r="F5474" t="s">
        <v>249</v>
      </c>
      <c r="G5474" s="1">
        <v>44444</v>
      </c>
      <c r="H5474" t="s">
        <v>67</v>
      </c>
      <c r="I5474" t="s">
        <v>31</v>
      </c>
      <c r="J5474" s="3" t="s">
        <v>17789</v>
      </c>
      <c r="K5474" t="s">
        <v>39</v>
      </c>
      <c r="L5474" t="s">
        <v>17790</v>
      </c>
      <c r="M5474" t="s">
        <v>143</v>
      </c>
      <c r="N5474" t="s">
        <v>26</v>
      </c>
      <c r="O5474" s="2">
        <v>45078.19672453704</v>
      </c>
      <c r="P5474" s="2">
        <v>45078.49255787037</v>
      </c>
      <c r="Q5474">
        <v>1</v>
      </c>
      <c r="R5474" t="str">
        <f t="shared" ca="1" si="85"/>
        <v>Sara</v>
      </c>
      <c r="S5474" t="str">
        <f>IFERROR(TEXT(DATEVALUE(LEFT(Table1[[#This Row],[Date of Purchase]],10)), "MMMM"), TEXT(Table1[[#This Row],[Date of Purchase]], "MMMM"))</f>
        <v>September</v>
      </c>
      <c r="T5474" t="str">
        <f>IF(OR(
  AND(Table1[[#This Row],[Ticket Priority]]="Critical", Table1[[#This Row],[Ticket Status]]&lt;&gt;"Closed"),
  AND(Table1[[#This Row],[Ticket Priority]]="High", Table1[[#This Row],[Ticket Status]]="Open")
), "Yes", "No")</f>
        <v>No</v>
      </c>
      <c r="U5474" s="4" t="str">
        <f>IF(Table1[[#This Row],[Ticket Status]]="Closed","Yes","No")</f>
        <v>Yes</v>
      </c>
      <c r="V5474" s="4" t="str">
        <f>IF(Table1[[#This Row],[Ticket Status]]="Pending Customer Response","Yes","No")</f>
        <v>No</v>
      </c>
      <c r="W5474" s="5">
        <f ca="1">COUNTIFS(Table1[Agent_name],Table1[[#This Row],[Agent_name]],Table1[Month],Table1[[#This Row],[Month]])/160</f>
        <v>0.65</v>
      </c>
    </row>
    <row r="5475" spans="1:23" x14ac:dyDescent="0.25">
      <c r="A5475">
        <v>5474</v>
      </c>
      <c r="B5475" t="s">
        <v>17791</v>
      </c>
      <c r="C5475" t="s">
        <v>17792</v>
      </c>
      <c r="D5475">
        <v>60</v>
      </c>
      <c r="E5475" t="s">
        <v>19</v>
      </c>
      <c r="F5475" t="s">
        <v>211</v>
      </c>
      <c r="G5475" s="1">
        <v>44245</v>
      </c>
      <c r="H5475" t="s">
        <v>21</v>
      </c>
      <c r="I5475" t="s">
        <v>59</v>
      </c>
      <c r="J5475" s="3" t="s">
        <v>17793</v>
      </c>
      <c r="K5475" t="s">
        <v>39</v>
      </c>
      <c r="L5475" t="s">
        <v>17794</v>
      </c>
      <c r="M5475" t="s">
        <v>89</v>
      </c>
      <c r="N5475" t="s">
        <v>26</v>
      </c>
      <c r="O5475" s="2">
        <v>45078.987025462964</v>
      </c>
      <c r="P5475" s="2">
        <v>45078.108553240738</v>
      </c>
      <c r="Q5475">
        <v>2</v>
      </c>
      <c r="R5475" t="str">
        <f t="shared" ca="1" si="85"/>
        <v>Aisha</v>
      </c>
      <c r="S5475" t="str">
        <f>IFERROR(TEXT(DATEVALUE(LEFT(Table1[[#This Row],[Date of Purchase]],10)), "MMMM"), TEXT(Table1[[#This Row],[Date of Purchase]], "MMMM"))</f>
        <v>February</v>
      </c>
      <c r="T5475" t="str">
        <f>IF(OR(
  AND(Table1[[#This Row],[Ticket Priority]]="Critical", Table1[[#This Row],[Ticket Status]]&lt;&gt;"Closed"),
  AND(Table1[[#This Row],[Ticket Priority]]="High", Table1[[#This Row],[Ticket Status]]="Open")
), "Yes", "No")</f>
        <v>No</v>
      </c>
      <c r="U5475" s="4" t="str">
        <f>IF(Table1[[#This Row],[Ticket Status]]="Closed","Yes","No")</f>
        <v>Yes</v>
      </c>
      <c r="V5475" s="4" t="str">
        <f>IF(Table1[[#This Row],[Ticket Status]]="Pending Customer Response","Yes","No")</f>
        <v>No</v>
      </c>
      <c r="W5475" s="5">
        <f ca="1">COUNTIFS(Table1[Agent_name],Table1[[#This Row],[Agent_name]],Table1[Month],Table1[[#This Row],[Month]])/160</f>
        <v>0.85624999999999996</v>
      </c>
    </row>
    <row r="5476" spans="1:23" x14ac:dyDescent="0.25">
      <c r="A5476">
        <v>5475</v>
      </c>
      <c r="B5476" t="s">
        <v>17795</v>
      </c>
      <c r="C5476" t="s">
        <v>17796</v>
      </c>
      <c r="D5476">
        <v>38</v>
      </c>
      <c r="E5476" t="s">
        <v>58</v>
      </c>
      <c r="F5476" t="s">
        <v>81</v>
      </c>
      <c r="G5476" s="1">
        <v>43986</v>
      </c>
      <c r="H5476" t="s">
        <v>21</v>
      </c>
      <c r="I5476" t="s">
        <v>72</v>
      </c>
      <c r="J5476" s="3" t="s">
        <v>442</v>
      </c>
      <c r="K5476" t="s">
        <v>39</v>
      </c>
      <c r="L5476" t="s">
        <v>17797</v>
      </c>
      <c r="M5476" t="s">
        <v>143</v>
      </c>
      <c r="N5476" t="s">
        <v>26</v>
      </c>
      <c r="O5476" s="2">
        <v>45078.794664351852</v>
      </c>
      <c r="P5476" s="2">
        <v>45078.758553240739</v>
      </c>
      <c r="Q5476">
        <v>4</v>
      </c>
      <c r="R5476" t="str">
        <f t="shared" ca="1" si="85"/>
        <v>Priya</v>
      </c>
      <c r="S5476" t="str">
        <f>IFERROR(TEXT(DATEVALUE(LEFT(Table1[[#This Row],[Date of Purchase]],10)), "MMMM"), TEXT(Table1[[#This Row],[Date of Purchase]], "MMMM"))</f>
        <v>June</v>
      </c>
      <c r="T5476" t="str">
        <f>IF(OR(
  AND(Table1[[#This Row],[Ticket Priority]]="Critical", Table1[[#This Row],[Ticket Status]]&lt;&gt;"Closed"),
  AND(Table1[[#This Row],[Ticket Priority]]="High", Table1[[#This Row],[Ticket Status]]="Open")
), "Yes", "No")</f>
        <v>No</v>
      </c>
      <c r="U5476" s="4" t="str">
        <f>IF(Table1[[#This Row],[Ticket Status]]="Closed","Yes","No")</f>
        <v>Yes</v>
      </c>
      <c r="V5476" s="4" t="str">
        <f>IF(Table1[[#This Row],[Ticket Status]]="Pending Customer Response","Yes","No")</f>
        <v>No</v>
      </c>
      <c r="W5476" s="5">
        <f ca="1">COUNTIFS(Table1[Agent_name],Table1[[#This Row],[Agent_name]],Table1[Month],Table1[[#This Row],[Month]])/160</f>
        <v>0.35625000000000001</v>
      </c>
    </row>
    <row r="5477" spans="1:23" x14ac:dyDescent="0.25">
      <c r="A5477">
        <v>5476</v>
      </c>
      <c r="B5477" t="s">
        <v>17798</v>
      </c>
      <c r="C5477" t="s">
        <v>17799</v>
      </c>
      <c r="D5477">
        <v>36</v>
      </c>
      <c r="E5477" t="s">
        <v>29</v>
      </c>
      <c r="F5477" t="s">
        <v>51</v>
      </c>
      <c r="G5477" s="1">
        <v>44323</v>
      </c>
      <c r="H5477" t="s">
        <v>21</v>
      </c>
      <c r="I5477" t="s">
        <v>31</v>
      </c>
      <c r="J5477" s="3" t="s">
        <v>17800</v>
      </c>
      <c r="K5477" t="s">
        <v>39</v>
      </c>
      <c r="L5477" t="s">
        <v>17801</v>
      </c>
      <c r="M5477" t="s">
        <v>41</v>
      </c>
      <c r="N5477" t="s">
        <v>55</v>
      </c>
      <c r="O5477" s="2">
        <v>45078.493298611109</v>
      </c>
      <c r="P5477" s="2">
        <v>45078.287048611113</v>
      </c>
      <c r="Q5477">
        <v>5</v>
      </c>
      <c r="R5477" t="str">
        <f t="shared" ca="1" si="85"/>
        <v>Aisha</v>
      </c>
      <c r="S5477" t="str">
        <f>IFERROR(TEXT(DATEVALUE(LEFT(Table1[[#This Row],[Date of Purchase]],10)), "MMMM"), TEXT(Table1[[#This Row],[Date of Purchase]], "MMMM"))</f>
        <v>May</v>
      </c>
      <c r="T5477" t="str">
        <f>IF(OR(
  AND(Table1[[#This Row],[Ticket Priority]]="Critical", Table1[[#This Row],[Ticket Status]]&lt;&gt;"Closed"),
  AND(Table1[[#This Row],[Ticket Priority]]="High", Table1[[#This Row],[Ticket Status]]="Open")
), "Yes", "No")</f>
        <v>No</v>
      </c>
      <c r="U5477" s="4" t="str">
        <f>IF(Table1[[#This Row],[Ticket Status]]="Closed","Yes","No")</f>
        <v>Yes</v>
      </c>
      <c r="V5477" s="4" t="str">
        <f>IF(Table1[[#This Row],[Ticket Status]]="Pending Customer Response","Yes","No")</f>
        <v>No</v>
      </c>
      <c r="W5477" s="5">
        <f ca="1">COUNTIFS(Table1[Agent_name],Table1[[#This Row],[Agent_name]],Table1[Month],Table1[[#This Row],[Month]])/160</f>
        <v>0.93125000000000002</v>
      </c>
    </row>
    <row r="5478" spans="1:23" x14ac:dyDescent="0.25">
      <c r="A5478">
        <v>5477</v>
      </c>
      <c r="B5478" t="s">
        <v>17802</v>
      </c>
      <c r="C5478" t="s">
        <v>17803</v>
      </c>
      <c r="D5478">
        <v>22</v>
      </c>
      <c r="E5478" t="s">
        <v>29</v>
      </c>
      <c r="F5478" t="s">
        <v>36</v>
      </c>
      <c r="G5478" s="1">
        <v>44324</v>
      </c>
      <c r="H5478" t="s">
        <v>59</v>
      </c>
      <c r="I5478" t="s">
        <v>72</v>
      </c>
      <c r="J5478" s="3" t="s">
        <v>17804</v>
      </c>
      <c r="K5478" t="s">
        <v>62</v>
      </c>
      <c r="M5478" t="s">
        <v>143</v>
      </c>
      <c r="N5478" t="s">
        <v>33</v>
      </c>
      <c r="R5478" t="str">
        <f t="shared" ca="1" si="85"/>
        <v>Ravi</v>
      </c>
      <c r="S5478" t="str">
        <f>IFERROR(TEXT(DATEVALUE(LEFT(Table1[[#This Row],[Date of Purchase]],10)), "MMMM"), TEXT(Table1[[#This Row],[Date of Purchase]], "MMMM"))</f>
        <v>May</v>
      </c>
      <c r="T5478" t="str">
        <f>IF(OR(
  AND(Table1[[#This Row],[Ticket Priority]]="Critical", Table1[[#This Row],[Ticket Status]]&lt;&gt;"Closed"),
  AND(Table1[[#This Row],[Ticket Priority]]="High", Table1[[#This Row],[Ticket Status]]="Open")
), "Yes", "No")</f>
        <v>No</v>
      </c>
      <c r="U5478" s="4" t="str">
        <f>IF(Table1[[#This Row],[Ticket Status]]="Closed","Yes","No")</f>
        <v>No</v>
      </c>
      <c r="V5478" s="4" t="str">
        <f>IF(Table1[[#This Row],[Ticket Status]]="Pending Customer Response","Yes","No")</f>
        <v>No</v>
      </c>
      <c r="W5478" s="5">
        <f ca="1">COUNTIFS(Table1[Agent_name],Table1[[#This Row],[Agent_name]],Table1[Month],Table1[[#This Row],[Month]])/160</f>
        <v>0.67500000000000004</v>
      </c>
    </row>
    <row r="5479" spans="1:23" x14ac:dyDescent="0.25">
      <c r="A5479">
        <v>5478</v>
      </c>
      <c r="B5479" t="s">
        <v>17805</v>
      </c>
      <c r="C5479" t="s">
        <v>17806</v>
      </c>
      <c r="D5479">
        <v>42</v>
      </c>
      <c r="E5479" t="s">
        <v>58</v>
      </c>
      <c r="F5479" t="s">
        <v>281</v>
      </c>
      <c r="G5479" s="1">
        <v>44058</v>
      </c>
      <c r="H5479" t="s">
        <v>66</v>
      </c>
      <c r="I5479" t="s">
        <v>93</v>
      </c>
      <c r="J5479" s="3" t="s">
        <v>17807</v>
      </c>
      <c r="K5479" t="s">
        <v>39</v>
      </c>
      <c r="L5479" t="s">
        <v>17808</v>
      </c>
      <c r="M5479" t="s">
        <v>143</v>
      </c>
      <c r="N5479" t="s">
        <v>26</v>
      </c>
      <c r="O5479" s="2">
        <v>45078.588472222225</v>
      </c>
      <c r="P5479" s="2">
        <v>45078.725972222222</v>
      </c>
      <c r="Q5479">
        <v>5</v>
      </c>
      <c r="R5479" t="str">
        <f t="shared" ca="1" si="85"/>
        <v>Rahul</v>
      </c>
      <c r="S5479" t="str">
        <f>IFERROR(TEXT(DATEVALUE(LEFT(Table1[[#This Row],[Date of Purchase]],10)), "MMMM"), TEXT(Table1[[#This Row],[Date of Purchase]], "MMMM"))</f>
        <v>August</v>
      </c>
      <c r="T5479" t="str">
        <f>IF(OR(
  AND(Table1[[#This Row],[Ticket Priority]]="Critical", Table1[[#This Row],[Ticket Status]]&lt;&gt;"Closed"),
  AND(Table1[[#This Row],[Ticket Priority]]="High", Table1[[#This Row],[Ticket Status]]="Open")
), "Yes", "No")</f>
        <v>No</v>
      </c>
      <c r="U5479" s="4" t="str">
        <f>IF(Table1[[#This Row],[Ticket Status]]="Closed","Yes","No")</f>
        <v>Yes</v>
      </c>
      <c r="V5479" s="4" t="str">
        <f>IF(Table1[[#This Row],[Ticket Status]]="Pending Customer Response","Yes","No")</f>
        <v>No</v>
      </c>
      <c r="W5479" s="5">
        <f ca="1">COUNTIFS(Table1[Agent_name],Table1[[#This Row],[Agent_name]],Table1[Month],Table1[[#This Row],[Month]])/160</f>
        <v>0.22500000000000001</v>
      </c>
    </row>
    <row r="5480" spans="1:23" x14ac:dyDescent="0.25">
      <c r="A5480">
        <v>5479</v>
      </c>
      <c r="B5480" t="s">
        <v>17809</v>
      </c>
      <c r="C5480" t="s">
        <v>17810</v>
      </c>
      <c r="D5480">
        <v>35</v>
      </c>
      <c r="E5480" t="s">
        <v>58</v>
      </c>
      <c r="F5480" t="s">
        <v>281</v>
      </c>
      <c r="G5480" s="1">
        <v>44409</v>
      </c>
      <c r="H5480" t="s">
        <v>45</v>
      </c>
      <c r="I5480" t="s">
        <v>99</v>
      </c>
      <c r="J5480" s="3" t="s">
        <v>17811</v>
      </c>
      <c r="K5480" t="s">
        <v>39</v>
      </c>
      <c r="L5480" t="s">
        <v>17812</v>
      </c>
      <c r="M5480" t="s">
        <v>89</v>
      </c>
      <c r="N5480" t="s">
        <v>26</v>
      </c>
      <c r="O5480" s="2">
        <v>45078.67528935185</v>
      </c>
      <c r="P5480" s="2">
        <v>45078.596122685187</v>
      </c>
      <c r="Q5480">
        <v>1</v>
      </c>
      <c r="R5480" t="str">
        <f t="shared" ca="1" si="85"/>
        <v>Sara</v>
      </c>
      <c r="S5480" t="str">
        <f>IFERROR(TEXT(DATEVALUE(LEFT(Table1[[#This Row],[Date of Purchase]],10)), "MMMM"), TEXT(Table1[[#This Row],[Date of Purchase]], "MMMM"))</f>
        <v>August</v>
      </c>
      <c r="T5480" t="str">
        <f>IF(OR(
  AND(Table1[[#This Row],[Ticket Priority]]="Critical", Table1[[#This Row],[Ticket Status]]&lt;&gt;"Closed"),
  AND(Table1[[#This Row],[Ticket Priority]]="High", Table1[[#This Row],[Ticket Status]]="Open")
), "Yes", "No")</f>
        <v>No</v>
      </c>
      <c r="U5480" s="4" t="str">
        <f>IF(Table1[[#This Row],[Ticket Status]]="Closed","Yes","No")</f>
        <v>Yes</v>
      </c>
      <c r="V5480" s="4" t="str">
        <f>IF(Table1[[#This Row],[Ticket Status]]="Pending Customer Response","Yes","No")</f>
        <v>No</v>
      </c>
      <c r="W5480" s="5">
        <f ca="1">COUNTIFS(Table1[Agent_name],Table1[[#This Row],[Agent_name]],Table1[Month],Table1[[#This Row],[Month]])/160</f>
        <v>0.8</v>
      </c>
    </row>
    <row r="5481" spans="1:23" x14ac:dyDescent="0.25">
      <c r="A5481">
        <v>5480</v>
      </c>
      <c r="B5481" t="s">
        <v>17813</v>
      </c>
      <c r="C5481" t="s">
        <v>17814</v>
      </c>
      <c r="D5481">
        <v>20</v>
      </c>
      <c r="E5481" t="s">
        <v>19</v>
      </c>
      <c r="F5481" t="s">
        <v>383</v>
      </c>
      <c r="G5481" s="1">
        <v>43857</v>
      </c>
      <c r="H5481" t="s">
        <v>66</v>
      </c>
      <c r="I5481" t="s">
        <v>141</v>
      </c>
      <c r="J5481" s="3" t="s">
        <v>17815</v>
      </c>
      <c r="K5481" t="s">
        <v>62</v>
      </c>
      <c r="M5481" t="s">
        <v>89</v>
      </c>
      <c r="N5481" t="s">
        <v>55</v>
      </c>
      <c r="R5481" t="str">
        <f t="shared" ca="1" si="85"/>
        <v>Mohit</v>
      </c>
      <c r="S5481" t="str">
        <f>IFERROR(TEXT(DATEVALUE(LEFT(Table1[[#This Row],[Date of Purchase]],10)), "MMMM"), TEXT(Table1[[#This Row],[Date of Purchase]], "MMMM"))</f>
        <v>January</v>
      </c>
      <c r="T5481" t="str">
        <f>IF(OR(
  AND(Table1[[#This Row],[Ticket Priority]]="Critical", Table1[[#This Row],[Ticket Status]]&lt;&gt;"Closed"),
  AND(Table1[[#This Row],[Ticket Priority]]="High", Table1[[#This Row],[Ticket Status]]="Open")
), "Yes", "No")</f>
        <v>Yes</v>
      </c>
      <c r="U5481" s="4" t="str">
        <f>IF(Table1[[#This Row],[Ticket Status]]="Closed","Yes","No")</f>
        <v>No</v>
      </c>
      <c r="V5481" s="4" t="str">
        <f>IF(Table1[[#This Row],[Ticket Status]]="Pending Customer Response","Yes","No")</f>
        <v>No</v>
      </c>
      <c r="W5481" s="5">
        <f ca="1">COUNTIFS(Table1[Agent_name],Table1[[#This Row],[Agent_name]],Table1[Month],Table1[[#This Row],[Month]])/160</f>
        <v>0.46250000000000002</v>
      </c>
    </row>
    <row r="5482" spans="1:23" x14ac:dyDescent="0.25">
      <c r="A5482">
        <v>5481</v>
      </c>
      <c r="B5482" t="s">
        <v>17816</v>
      </c>
      <c r="C5482" t="s">
        <v>17817</v>
      </c>
      <c r="D5482">
        <v>24</v>
      </c>
      <c r="E5482" t="s">
        <v>19</v>
      </c>
      <c r="F5482" t="s">
        <v>161</v>
      </c>
      <c r="G5482" s="1">
        <v>44528</v>
      </c>
      <c r="H5482" t="s">
        <v>67</v>
      </c>
      <c r="I5482" t="s">
        <v>46</v>
      </c>
      <c r="J5482" s="3" t="s">
        <v>17818</v>
      </c>
      <c r="K5482" t="s">
        <v>62</v>
      </c>
      <c r="M5482" t="s">
        <v>41</v>
      </c>
      <c r="N5482" t="s">
        <v>83</v>
      </c>
      <c r="R5482" t="str">
        <f t="shared" ca="1" si="85"/>
        <v>Meera</v>
      </c>
      <c r="S5482" t="str">
        <f>IFERROR(TEXT(DATEVALUE(LEFT(Table1[[#This Row],[Date of Purchase]],10)), "MMMM"), TEXT(Table1[[#This Row],[Date of Purchase]], "MMMM"))</f>
        <v>November</v>
      </c>
      <c r="T5482" t="str">
        <f>IF(OR(
  AND(Table1[[#This Row],[Ticket Priority]]="Critical", Table1[[#This Row],[Ticket Status]]&lt;&gt;"Closed"),
  AND(Table1[[#This Row],[Ticket Priority]]="High", Table1[[#This Row],[Ticket Status]]="Open")
), "Yes", "No")</f>
        <v>No</v>
      </c>
      <c r="U5482" s="4" t="str">
        <f>IF(Table1[[#This Row],[Ticket Status]]="Closed","Yes","No")</f>
        <v>No</v>
      </c>
      <c r="V5482" s="4" t="str">
        <f>IF(Table1[[#This Row],[Ticket Status]]="Pending Customer Response","Yes","No")</f>
        <v>No</v>
      </c>
      <c r="W5482" s="5">
        <f ca="1">COUNTIFS(Table1[Agent_name],Table1[[#This Row],[Agent_name]],Table1[Month],Table1[[#This Row],[Month]])/160</f>
        <v>0.23749999999999999</v>
      </c>
    </row>
    <row r="5483" spans="1:23" x14ac:dyDescent="0.25">
      <c r="A5483">
        <v>5482</v>
      </c>
      <c r="B5483" t="s">
        <v>17819</v>
      </c>
      <c r="C5483" t="s">
        <v>17820</v>
      </c>
      <c r="D5483">
        <v>40</v>
      </c>
      <c r="E5483" t="s">
        <v>58</v>
      </c>
      <c r="F5483" t="s">
        <v>485</v>
      </c>
      <c r="G5483" s="1">
        <v>44188</v>
      </c>
      <c r="H5483" t="s">
        <v>66</v>
      </c>
      <c r="I5483" t="s">
        <v>93</v>
      </c>
      <c r="J5483" s="3" t="s">
        <v>17821</v>
      </c>
      <c r="K5483" t="s">
        <v>39</v>
      </c>
      <c r="L5483" t="s">
        <v>17822</v>
      </c>
      <c r="M5483" t="s">
        <v>143</v>
      </c>
      <c r="N5483" t="s">
        <v>83</v>
      </c>
      <c r="O5483" s="2">
        <v>45078.004502314812</v>
      </c>
      <c r="P5483" s="2">
        <v>45078.826724537037</v>
      </c>
      <c r="Q5483">
        <v>1</v>
      </c>
      <c r="R5483" t="str">
        <f t="shared" ca="1" si="85"/>
        <v>Ravi</v>
      </c>
      <c r="S5483" t="str">
        <f>IFERROR(TEXT(DATEVALUE(LEFT(Table1[[#This Row],[Date of Purchase]],10)), "MMMM"), TEXT(Table1[[#This Row],[Date of Purchase]], "MMMM"))</f>
        <v>December</v>
      </c>
      <c r="T5483" t="str">
        <f>IF(OR(
  AND(Table1[[#This Row],[Ticket Priority]]="Critical", Table1[[#This Row],[Ticket Status]]&lt;&gt;"Closed"),
  AND(Table1[[#This Row],[Ticket Priority]]="High", Table1[[#This Row],[Ticket Status]]="Open")
), "Yes", "No")</f>
        <v>No</v>
      </c>
      <c r="U5483" s="4" t="str">
        <f>IF(Table1[[#This Row],[Ticket Status]]="Closed","Yes","No")</f>
        <v>Yes</v>
      </c>
      <c r="V5483" s="4" t="str">
        <f>IF(Table1[[#This Row],[Ticket Status]]="Pending Customer Response","Yes","No")</f>
        <v>No</v>
      </c>
      <c r="W5483" s="5">
        <f ca="1">COUNTIFS(Table1[Agent_name],Table1[[#This Row],[Agent_name]],Table1[Month],Table1[[#This Row],[Month]])/160</f>
        <v>0.66249999999999998</v>
      </c>
    </row>
    <row r="5484" spans="1:23" x14ac:dyDescent="0.25">
      <c r="A5484">
        <v>5483</v>
      </c>
      <c r="B5484" t="s">
        <v>17823</v>
      </c>
      <c r="C5484" t="s">
        <v>17824</v>
      </c>
      <c r="D5484">
        <v>25</v>
      </c>
      <c r="E5484" t="s">
        <v>29</v>
      </c>
      <c r="F5484" t="s">
        <v>65</v>
      </c>
      <c r="G5484" s="1">
        <v>43852</v>
      </c>
      <c r="H5484" t="s">
        <v>67</v>
      </c>
      <c r="I5484" t="s">
        <v>60</v>
      </c>
      <c r="J5484" s="3" t="s">
        <v>17825</v>
      </c>
      <c r="K5484" t="s">
        <v>62</v>
      </c>
      <c r="M5484" t="s">
        <v>89</v>
      </c>
      <c r="N5484" t="s">
        <v>83</v>
      </c>
      <c r="R5484" t="str">
        <f t="shared" ca="1" si="85"/>
        <v>Meera</v>
      </c>
      <c r="S5484" t="str">
        <f>IFERROR(TEXT(DATEVALUE(LEFT(Table1[[#This Row],[Date of Purchase]],10)), "MMMM"), TEXT(Table1[[#This Row],[Date of Purchase]], "MMMM"))</f>
        <v>January</v>
      </c>
      <c r="T5484" t="str">
        <f>IF(OR(
  AND(Table1[[#This Row],[Ticket Priority]]="Critical", Table1[[#This Row],[Ticket Status]]&lt;&gt;"Closed"),
  AND(Table1[[#This Row],[Ticket Priority]]="High", Table1[[#This Row],[Ticket Status]]="Open")
), "Yes", "No")</f>
        <v>Yes</v>
      </c>
      <c r="U5484" s="4" t="str">
        <f>IF(Table1[[#This Row],[Ticket Status]]="Closed","Yes","No")</f>
        <v>No</v>
      </c>
      <c r="V5484" s="4" t="str">
        <f>IF(Table1[[#This Row],[Ticket Status]]="Pending Customer Response","Yes","No")</f>
        <v>No</v>
      </c>
      <c r="W5484" s="5">
        <f ca="1">COUNTIFS(Table1[Agent_name],Table1[[#This Row],[Agent_name]],Table1[Month],Table1[[#This Row],[Month]])/160</f>
        <v>0.21875</v>
      </c>
    </row>
    <row r="5485" spans="1:23" x14ac:dyDescent="0.25">
      <c r="A5485">
        <v>5484</v>
      </c>
      <c r="B5485" t="s">
        <v>17826</v>
      </c>
      <c r="C5485" t="s">
        <v>17827</v>
      </c>
      <c r="D5485">
        <v>62</v>
      </c>
      <c r="E5485" t="s">
        <v>58</v>
      </c>
      <c r="F5485" t="s">
        <v>112</v>
      </c>
      <c r="G5485" s="1">
        <v>44077</v>
      </c>
      <c r="H5485" t="s">
        <v>45</v>
      </c>
      <c r="I5485" t="s">
        <v>22</v>
      </c>
      <c r="J5485" s="3" t="s">
        <v>17828</v>
      </c>
      <c r="K5485" t="s">
        <v>24</v>
      </c>
      <c r="M5485" t="s">
        <v>41</v>
      </c>
      <c r="N5485" t="s">
        <v>26</v>
      </c>
      <c r="O5485" s="2">
        <v>45078.007326388892</v>
      </c>
      <c r="R5485" t="str">
        <f t="shared" ca="1" si="85"/>
        <v>Sara</v>
      </c>
      <c r="S5485" t="str">
        <f>IFERROR(TEXT(DATEVALUE(LEFT(Table1[[#This Row],[Date of Purchase]],10)), "MMMM"), TEXT(Table1[[#This Row],[Date of Purchase]], "MMMM"))</f>
        <v>September</v>
      </c>
      <c r="T5485" t="str">
        <f>IF(OR(
  AND(Table1[[#This Row],[Ticket Priority]]="Critical", Table1[[#This Row],[Ticket Status]]&lt;&gt;"Closed"),
  AND(Table1[[#This Row],[Ticket Priority]]="High", Table1[[#This Row],[Ticket Status]]="Open")
), "Yes", "No")</f>
        <v>No</v>
      </c>
      <c r="U5485" s="4" t="str">
        <f>IF(Table1[[#This Row],[Ticket Status]]="Closed","Yes","No")</f>
        <v>No</v>
      </c>
      <c r="V5485" s="4" t="str">
        <f>IF(Table1[[#This Row],[Ticket Status]]="Pending Customer Response","Yes","No")</f>
        <v>Yes</v>
      </c>
      <c r="W5485" s="5">
        <f ca="1">COUNTIFS(Table1[Agent_name],Table1[[#This Row],[Agent_name]],Table1[Month],Table1[[#This Row],[Month]])/160</f>
        <v>0.65</v>
      </c>
    </row>
    <row r="5486" spans="1:23" x14ac:dyDescent="0.25">
      <c r="A5486">
        <v>5485</v>
      </c>
      <c r="B5486" t="s">
        <v>17829</v>
      </c>
      <c r="C5486" t="s">
        <v>17830</v>
      </c>
      <c r="D5486">
        <v>59</v>
      </c>
      <c r="E5486" t="s">
        <v>19</v>
      </c>
      <c r="F5486" t="s">
        <v>103</v>
      </c>
      <c r="G5486" s="1">
        <v>43972</v>
      </c>
      <c r="H5486" t="s">
        <v>66</v>
      </c>
      <c r="I5486" t="s">
        <v>60</v>
      </c>
      <c r="J5486" s="3" t="s">
        <v>17831</v>
      </c>
      <c r="K5486" t="s">
        <v>62</v>
      </c>
      <c r="M5486" t="s">
        <v>143</v>
      </c>
      <c r="N5486" t="s">
        <v>26</v>
      </c>
      <c r="R5486" t="str">
        <f t="shared" ca="1" si="85"/>
        <v>Ravi</v>
      </c>
      <c r="S5486" t="str">
        <f>IFERROR(TEXT(DATEVALUE(LEFT(Table1[[#This Row],[Date of Purchase]],10)), "MMMM"), TEXT(Table1[[#This Row],[Date of Purchase]], "MMMM"))</f>
        <v>May</v>
      </c>
      <c r="T5486" t="str">
        <f>IF(OR(
  AND(Table1[[#This Row],[Ticket Priority]]="Critical", Table1[[#This Row],[Ticket Status]]&lt;&gt;"Closed"),
  AND(Table1[[#This Row],[Ticket Priority]]="High", Table1[[#This Row],[Ticket Status]]="Open")
), "Yes", "No")</f>
        <v>No</v>
      </c>
      <c r="U5486" s="4" t="str">
        <f>IF(Table1[[#This Row],[Ticket Status]]="Closed","Yes","No")</f>
        <v>No</v>
      </c>
      <c r="V5486" s="4" t="str">
        <f>IF(Table1[[#This Row],[Ticket Status]]="Pending Customer Response","Yes","No")</f>
        <v>No</v>
      </c>
      <c r="W5486" s="5">
        <f ca="1">COUNTIFS(Table1[Agent_name],Table1[[#This Row],[Agent_name]],Table1[Month],Table1[[#This Row],[Month]])/160</f>
        <v>0.67500000000000004</v>
      </c>
    </row>
    <row r="5487" spans="1:23" x14ac:dyDescent="0.25">
      <c r="A5487">
        <v>5486</v>
      </c>
      <c r="B5487" t="s">
        <v>17832</v>
      </c>
      <c r="C5487" t="s">
        <v>17833</v>
      </c>
      <c r="D5487">
        <v>46</v>
      </c>
      <c r="E5487" t="s">
        <v>58</v>
      </c>
      <c r="F5487" t="s">
        <v>149</v>
      </c>
      <c r="G5487" s="1">
        <v>44191</v>
      </c>
      <c r="H5487" t="s">
        <v>45</v>
      </c>
      <c r="I5487" t="s">
        <v>52</v>
      </c>
      <c r="J5487" s="3" t="s">
        <v>17834</v>
      </c>
      <c r="K5487" t="s">
        <v>24</v>
      </c>
      <c r="M5487" t="s">
        <v>25</v>
      </c>
      <c r="N5487" t="s">
        <v>83</v>
      </c>
      <c r="O5487" s="2">
        <v>45078.817777777775</v>
      </c>
      <c r="Q5487">
        <v>5</v>
      </c>
      <c r="R5487" t="str">
        <f t="shared" ca="1" si="85"/>
        <v>Aisha</v>
      </c>
      <c r="S5487" t="str">
        <f>IFERROR(TEXT(DATEVALUE(LEFT(Table1[[#This Row],[Date of Purchase]],10)), "MMMM"), TEXT(Table1[[#This Row],[Date of Purchase]], "MMMM"))</f>
        <v>December</v>
      </c>
      <c r="T5487" t="str">
        <f>IF(OR(
  AND(Table1[[#This Row],[Ticket Priority]]="Critical", Table1[[#This Row],[Ticket Status]]&lt;&gt;"Closed"),
  AND(Table1[[#This Row],[Ticket Priority]]="High", Table1[[#This Row],[Ticket Status]]="Open")
), "Yes", "No")</f>
        <v>Yes</v>
      </c>
      <c r="U5487" s="4" t="str">
        <f>IF(Table1[[#This Row],[Ticket Status]]="Closed","Yes","No")</f>
        <v>No</v>
      </c>
      <c r="V5487" s="4" t="str">
        <f>IF(Table1[[#This Row],[Ticket Status]]="Pending Customer Response","Yes","No")</f>
        <v>Yes</v>
      </c>
      <c r="W5487" s="5">
        <f ca="1">COUNTIFS(Table1[Agent_name],Table1[[#This Row],[Agent_name]],Table1[Month],Table1[[#This Row],[Month]])/160</f>
        <v>0.91249999999999998</v>
      </c>
    </row>
    <row r="5488" spans="1:23" x14ac:dyDescent="0.25">
      <c r="A5488">
        <v>5487</v>
      </c>
      <c r="B5488" t="s">
        <v>17835</v>
      </c>
      <c r="C5488" t="s">
        <v>17836</v>
      </c>
      <c r="D5488">
        <v>33</v>
      </c>
      <c r="E5488" t="s">
        <v>29</v>
      </c>
      <c r="F5488" t="s">
        <v>485</v>
      </c>
      <c r="G5488" s="1">
        <v>44315</v>
      </c>
      <c r="H5488" t="s">
        <v>21</v>
      </c>
      <c r="I5488" t="s">
        <v>93</v>
      </c>
      <c r="J5488" s="3" t="s">
        <v>985</v>
      </c>
      <c r="K5488" t="s">
        <v>24</v>
      </c>
      <c r="M5488" t="s">
        <v>41</v>
      </c>
      <c r="N5488" t="s">
        <v>26</v>
      </c>
      <c r="O5488" s="2">
        <v>45078.877500000002</v>
      </c>
      <c r="R5488" t="str">
        <f t="shared" ca="1" si="85"/>
        <v>Neha</v>
      </c>
      <c r="S5488" t="str">
        <f>IFERROR(TEXT(DATEVALUE(LEFT(Table1[[#This Row],[Date of Purchase]],10)), "MMMM"), TEXT(Table1[[#This Row],[Date of Purchase]], "MMMM"))</f>
        <v>April</v>
      </c>
      <c r="T5488" t="str">
        <f>IF(OR(
  AND(Table1[[#This Row],[Ticket Priority]]="Critical", Table1[[#This Row],[Ticket Status]]&lt;&gt;"Closed"),
  AND(Table1[[#This Row],[Ticket Priority]]="High", Table1[[#This Row],[Ticket Status]]="Open")
), "Yes", "No")</f>
        <v>No</v>
      </c>
      <c r="U5488" s="4" t="str">
        <f>IF(Table1[[#This Row],[Ticket Status]]="Closed","Yes","No")</f>
        <v>No</v>
      </c>
      <c r="V5488" s="4" t="str">
        <f>IF(Table1[[#This Row],[Ticket Status]]="Pending Customer Response","Yes","No")</f>
        <v>Yes</v>
      </c>
      <c r="W5488" s="5">
        <f ca="1">COUNTIFS(Table1[Agent_name],Table1[[#This Row],[Agent_name]],Table1[Month],Table1[[#This Row],[Month]])/160</f>
        <v>0.28749999999999998</v>
      </c>
    </row>
    <row r="5489" spans="1:23" x14ac:dyDescent="0.25">
      <c r="A5489">
        <v>5488</v>
      </c>
      <c r="B5489" t="s">
        <v>17837</v>
      </c>
      <c r="C5489" t="s">
        <v>11504</v>
      </c>
      <c r="D5489">
        <v>52</v>
      </c>
      <c r="E5489" t="s">
        <v>29</v>
      </c>
      <c r="F5489" t="s">
        <v>103</v>
      </c>
      <c r="G5489" s="1">
        <v>43889</v>
      </c>
      <c r="H5489" t="s">
        <v>45</v>
      </c>
      <c r="I5489" t="s">
        <v>46</v>
      </c>
      <c r="J5489" s="3" t="s">
        <v>17838</v>
      </c>
      <c r="K5489" t="s">
        <v>39</v>
      </c>
      <c r="L5489" t="s">
        <v>17839</v>
      </c>
      <c r="M5489" t="s">
        <v>143</v>
      </c>
      <c r="N5489" t="s">
        <v>83</v>
      </c>
      <c r="O5489" s="2">
        <v>45078.482372685183</v>
      </c>
      <c r="P5489" s="2">
        <v>45078.450428240743</v>
      </c>
      <c r="Q5489">
        <v>5</v>
      </c>
      <c r="R5489" t="str">
        <f t="shared" ca="1" si="85"/>
        <v>Neha</v>
      </c>
      <c r="S5489" t="str">
        <f>IFERROR(TEXT(DATEVALUE(LEFT(Table1[[#This Row],[Date of Purchase]],10)), "MMMM"), TEXT(Table1[[#This Row],[Date of Purchase]], "MMMM"))</f>
        <v>February</v>
      </c>
      <c r="T5489" t="str">
        <f>IF(OR(
  AND(Table1[[#This Row],[Ticket Priority]]="Critical", Table1[[#This Row],[Ticket Status]]&lt;&gt;"Closed"),
  AND(Table1[[#This Row],[Ticket Priority]]="High", Table1[[#This Row],[Ticket Status]]="Open")
), "Yes", "No")</f>
        <v>No</v>
      </c>
      <c r="U5489" s="4" t="str">
        <f>IF(Table1[[#This Row],[Ticket Status]]="Closed","Yes","No")</f>
        <v>Yes</v>
      </c>
      <c r="V5489" s="4" t="str">
        <f>IF(Table1[[#This Row],[Ticket Status]]="Pending Customer Response","Yes","No")</f>
        <v>No</v>
      </c>
      <c r="W5489" s="5">
        <f ca="1">COUNTIFS(Table1[Agent_name],Table1[[#This Row],[Agent_name]],Table1[Month],Table1[[#This Row],[Month]])/160</f>
        <v>0.19375000000000001</v>
      </c>
    </row>
    <row r="5490" spans="1:23" x14ac:dyDescent="0.25">
      <c r="A5490">
        <v>5489</v>
      </c>
      <c r="B5490" t="s">
        <v>17840</v>
      </c>
      <c r="C5490" t="s">
        <v>17841</v>
      </c>
      <c r="D5490">
        <v>19</v>
      </c>
      <c r="E5490" t="s">
        <v>58</v>
      </c>
      <c r="F5490" t="s">
        <v>223</v>
      </c>
      <c r="G5490" s="1">
        <v>44214</v>
      </c>
      <c r="H5490" t="s">
        <v>21</v>
      </c>
      <c r="I5490" t="s">
        <v>113</v>
      </c>
      <c r="J5490" s="3" t="s">
        <v>17842</v>
      </c>
      <c r="K5490" t="s">
        <v>24</v>
      </c>
      <c r="M5490" t="s">
        <v>143</v>
      </c>
      <c r="N5490" t="s">
        <v>26</v>
      </c>
      <c r="O5490" s="2">
        <v>45078.944189814814</v>
      </c>
      <c r="R5490" t="str">
        <f t="shared" ca="1" si="85"/>
        <v>Mohit</v>
      </c>
      <c r="S5490" t="str">
        <f>IFERROR(TEXT(DATEVALUE(LEFT(Table1[[#This Row],[Date of Purchase]],10)), "MMMM"), TEXT(Table1[[#This Row],[Date of Purchase]], "MMMM"))</f>
        <v>January</v>
      </c>
      <c r="T5490" t="str">
        <f>IF(OR(
  AND(Table1[[#This Row],[Ticket Priority]]="Critical", Table1[[#This Row],[Ticket Status]]&lt;&gt;"Closed"),
  AND(Table1[[#This Row],[Ticket Priority]]="High", Table1[[#This Row],[Ticket Status]]="Open")
), "Yes", "No")</f>
        <v>No</v>
      </c>
      <c r="U5490" s="4" t="str">
        <f>IF(Table1[[#This Row],[Ticket Status]]="Closed","Yes","No")</f>
        <v>No</v>
      </c>
      <c r="V5490" s="4" t="str">
        <f>IF(Table1[[#This Row],[Ticket Status]]="Pending Customer Response","Yes","No")</f>
        <v>Yes</v>
      </c>
      <c r="W5490" s="5">
        <f ca="1">COUNTIFS(Table1[Agent_name],Table1[[#This Row],[Agent_name]],Table1[Month],Table1[[#This Row],[Month]])/160</f>
        <v>0.46250000000000002</v>
      </c>
    </row>
    <row r="5491" spans="1:23" x14ac:dyDescent="0.25">
      <c r="A5491">
        <v>5490</v>
      </c>
      <c r="B5491" t="s">
        <v>17843</v>
      </c>
      <c r="C5491" t="s">
        <v>17844</v>
      </c>
      <c r="D5491">
        <v>57</v>
      </c>
      <c r="E5491" t="s">
        <v>29</v>
      </c>
      <c r="F5491" t="s">
        <v>242</v>
      </c>
      <c r="G5491" s="1">
        <v>44309</v>
      </c>
      <c r="H5491" t="s">
        <v>59</v>
      </c>
      <c r="I5491" t="s">
        <v>31</v>
      </c>
      <c r="J5491" s="3" t="s">
        <v>17845</v>
      </c>
      <c r="K5491" t="s">
        <v>62</v>
      </c>
      <c r="M5491" t="s">
        <v>25</v>
      </c>
      <c r="N5491" t="s">
        <v>26</v>
      </c>
      <c r="R5491" t="str">
        <f t="shared" ca="1" si="85"/>
        <v>Mohit</v>
      </c>
      <c r="S5491" t="str">
        <f>IFERROR(TEXT(DATEVALUE(LEFT(Table1[[#This Row],[Date of Purchase]],10)), "MMMM"), TEXT(Table1[[#This Row],[Date of Purchase]], "MMMM"))</f>
        <v>April</v>
      </c>
      <c r="T5491" t="str">
        <f>IF(OR(
  AND(Table1[[#This Row],[Ticket Priority]]="Critical", Table1[[#This Row],[Ticket Status]]&lt;&gt;"Closed"),
  AND(Table1[[#This Row],[Ticket Priority]]="High", Table1[[#This Row],[Ticket Status]]="Open")
), "Yes", "No")</f>
        <v>Yes</v>
      </c>
      <c r="U5491" s="4" t="str">
        <f>IF(Table1[[#This Row],[Ticket Status]]="Closed","Yes","No")</f>
        <v>No</v>
      </c>
      <c r="V5491" s="4" t="str">
        <f>IF(Table1[[#This Row],[Ticket Status]]="Pending Customer Response","Yes","No")</f>
        <v>No</v>
      </c>
      <c r="W5491" s="5">
        <f ca="1">COUNTIFS(Table1[Agent_name],Table1[[#This Row],[Agent_name]],Table1[Month],Table1[[#This Row],[Month]])/160</f>
        <v>0.45</v>
      </c>
    </row>
    <row r="5492" spans="1:23" x14ac:dyDescent="0.25">
      <c r="A5492">
        <v>5491</v>
      </c>
      <c r="B5492" t="s">
        <v>289</v>
      </c>
      <c r="C5492" t="s">
        <v>17846</v>
      </c>
      <c r="D5492">
        <v>31</v>
      </c>
      <c r="E5492" t="s">
        <v>29</v>
      </c>
      <c r="F5492" t="s">
        <v>65</v>
      </c>
      <c r="G5492" s="1">
        <v>44416</v>
      </c>
      <c r="H5492" t="s">
        <v>66</v>
      </c>
      <c r="I5492" t="s">
        <v>67</v>
      </c>
      <c r="J5492" s="3" t="s">
        <v>17847</v>
      </c>
      <c r="K5492" t="s">
        <v>62</v>
      </c>
      <c r="M5492" t="s">
        <v>25</v>
      </c>
      <c r="N5492" t="s">
        <v>83</v>
      </c>
      <c r="R5492" t="str">
        <f t="shared" ca="1" si="85"/>
        <v>Aisha</v>
      </c>
      <c r="S5492" t="str">
        <f>IFERROR(TEXT(DATEVALUE(LEFT(Table1[[#This Row],[Date of Purchase]],10)), "MMMM"), TEXT(Table1[[#This Row],[Date of Purchase]], "MMMM"))</f>
        <v>August</v>
      </c>
      <c r="T5492" t="str">
        <f>IF(OR(
  AND(Table1[[#This Row],[Ticket Priority]]="Critical", Table1[[#This Row],[Ticket Status]]&lt;&gt;"Closed"),
  AND(Table1[[#This Row],[Ticket Priority]]="High", Table1[[#This Row],[Ticket Status]]="Open")
), "Yes", "No")</f>
        <v>Yes</v>
      </c>
      <c r="U5492" s="4" t="str">
        <f>IF(Table1[[#This Row],[Ticket Status]]="Closed","Yes","No")</f>
        <v>No</v>
      </c>
      <c r="V5492" s="4" t="str">
        <f>IF(Table1[[#This Row],[Ticket Status]]="Pending Customer Response","Yes","No")</f>
        <v>No</v>
      </c>
      <c r="W5492" s="5">
        <f ca="1">COUNTIFS(Table1[Agent_name],Table1[[#This Row],[Agent_name]],Table1[Month],Table1[[#This Row],[Month]])/160</f>
        <v>0.86250000000000004</v>
      </c>
    </row>
    <row r="5493" spans="1:23" x14ac:dyDescent="0.25">
      <c r="A5493">
        <v>5492</v>
      </c>
      <c r="B5493" t="s">
        <v>17848</v>
      </c>
      <c r="C5493" t="s">
        <v>17849</v>
      </c>
      <c r="D5493">
        <v>59</v>
      </c>
      <c r="E5493" t="s">
        <v>58</v>
      </c>
      <c r="F5493" t="s">
        <v>129</v>
      </c>
      <c r="G5493" s="1">
        <v>44295</v>
      </c>
      <c r="H5493" t="s">
        <v>59</v>
      </c>
      <c r="I5493" t="s">
        <v>177</v>
      </c>
      <c r="J5493" s="3" t="s">
        <v>17850</v>
      </c>
      <c r="K5493" t="s">
        <v>39</v>
      </c>
      <c r="L5493" t="s">
        <v>17851</v>
      </c>
      <c r="M5493" t="s">
        <v>25</v>
      </c>
      <c r="N5493" t="s">
        <v>83</v>
      </c>
      <c r="O5493" s="2">
        <v>45078.355347222219</v>
      </c>
      <c r="P5493" s="2">
        <v>45078.511597222219</v>
      </c>
      <c r="Q5493">
        <v>1</v>
      </c>
      <c r="R5493" t="str">
        <f t="shared" ca="1" si="85"/>
        <v>Aisha</v>
      </c>
      <c r="S5493" t="str">
        <f>IFERROR(TEXT(DATEVALUE(LEFT(Table1[[#This Row],[Date of Purchase]],10)), "MMMM"), TEXT(Table1[[#This Row],[Date of Purchase]], "MMMM"))</f>
        <v>April</v>
      </c>
      <c r="T5493" t="str">
        <f>IF(OR(
  AND(Table1[[#This Row],[Ticket Priority]]="Critical", Table1[[#This Row],[Ticket Status]]&lt;&gt;"Closed"),
  AND(Table1[[#This Row],[Ticket Priority]]="High", Table1[[#This Row],[Ticket Status]]="Open")
), "Yes", "No")</f>
        <v>No</v>
      </c>
      <c r="U5493" s="4" t="str">
        <f>IF(Table1[[#This Row],[Ticket Status]]="Closed","Yes","No")</f>
        <v>Yes</v>
      </c>
      <c r="V5493" s="4" t="str">
        <f>IF(Table1[[#This Row],[Ticket Status]]="Pending Customer Response","Yes","No")</f>
        <v>No</v>
      </c>
      <c r="W5493" s="5">
        <f ca="1">COUNTIFS(Table1[Agent_name],Table1[[#This Row],[Agent_name]],Table1[Month],Table1[[#This Row],[Month]])/160</f>
        <v>0.81874999999999998</v>
      </c>
    </row>
    <row r="5494" spans="1:23" x14ac:dyDescent="0.25">
      <c r="A5494">
        <v>5493</v>
      </c>
      <c r="B5494" t="s">
        <v>17852</v>
      </c>
      <c r="C5494" t="s">
        <v>17853</v>
      </c>
      <c r="D5494">
        <v>48</v>
      </c>
      <c r="E5494" t="s">
        <v>19</v>
      </c>
      <c r="F5494" t="s">
        <v>103</v>
      </c>
      <c r="G5494" s="1">
        <v>44527</v>
      </c>
      <c r="H5494" t="s">
        <v>59</v>
      </c>
      <c r="I5494" t="s">
        <v>22</v>
      </c>
      <c r="J5494" s="3" t="s">
        <v>17854</v>
      </c>
      <c r="K5494" t="s">
        <v>62</v>
      </c>
      <c r="M5494" t="s">
        <v>89</v>
      </c>
      <c r="N5494" t="s">
        <v>55</v>
      </c>
      <c r="R5494" t="str">
        <f t="shared" ca="1" si="85"/>
        <v>Priya</v>
      </c>
      <c r="S5494" t="str">
        <f>IFERROR(TEXT(DATEVALUE(LEFT(Table1[[#This Row],[Date of Purchase]],10)), "MMMM"), TEXT(Table1[[#This Row],[Date of Purchase]], "MMMM"))</f>
        <v>November</v>
      </c>
      <c r="T5494" t="str">
        <f>IF(OR(
  AND(Table1[[#This Row],[Ticket Priority]]="Critical", Table1[[#This Row],[Ticket Status]]&lt;&gt;"Closed"),
  AND(Table1[[#This Row],[Ticket Priority]]="High", Table1[[#This Row],[Ticket Status]]="Open")
), "Yes", "No")</f>
        <v>Yes</v>
      </c>
      <c r="U5494" s="4" t="str">
        <f>IF(Table1[[#This Row],[Ticket Status]]="Closed","Yes","No")</f>
        <v>No</v>
      </c>
      <c r="V5494" s="4" t="str">
        <f>IF(Table1[[#This Row],[Ticket Status]]="Pending Customer Response","Yes","No")</f>
        <v>No</v>
      </c>
      <c r="W5494" s="5">
        <f ca="1">COUNTIFS(Table1[Agent_name],Table1[[#This Row],[Agent_name]],Table1[Month],Table1[[#This Row],[Month]])/160</f>
        <v>0.41249999999999998</v>
      </c>
    </row>
    <row r="5495" spans="1:23" x14ac:dyDescent="0.25">
      <c r="A5495">
        <v>5494</v>
      </c>
      <c r="B5495" t="s">
        <v>17855</v>
      </c>
      <c r="C5495" t="s">
        <v>17856</v>
      </c>
      <c r="D5495">
        <v>67</v>
      </c>
      <c r="E5495" t="s">
        <v>29</v>
      </c>
      <c r="F5495" t="s">
        <v>699</v>
      </c>
      <c r="G5495" s="1">
        <v>44503</v>
      </c>
      <c r="H5495" t="s">
        <v>21</v>
      </c>
      <c r="I5495" t="s">
        <v>141</v>
      </c>
      <c r="J5495" s="3" t="s">
        <v>17857</v>
      </c>
      <c r="K5495" t="s">
        <v>62</v>
      </c>
      <c r="M5495" t="s">
        <v>25</v>
      </c>
      <c r="N5495" t="s">
        <v>33</v>
      </c>
      <c r="Q5495">
        <v>5</v>
      </c>
      <c r="R5495" t="str">
        <f t="shared" ca="1" si="85"/>
        <v>Sara</v>
      </c>
      <c r="S5495" t="str">
        <f>IFERROR(TEXT(DATEVALUE(LEFT(Table1[[#This Row],[Date of Purchase]],10)), "MMMM"), TEXT(Table1[[#This Row],[Date of Purchase]], "MMMM"))</f>
        <v>November</v>
      </c>
      <c r="T5495" t="str">
        <f>IF(OR(
  AND(Table1[[#This Row],[Ticket Priority]]="Critical", Table1[[#This Row],[Ticket Status]]&lt;&gt;"Closed"),
  AND(Table1[[#This Row],[Ticket Priority]]="High", Table1[[#This Row],[Ticket Status]]="Open")
), "Yes", "No")</f>
        <v>Yes</v>
      </c>
      <c r="U5495" s="4" t="str">
        <f>IF(Table1[[#This Row],[Ticket Status]]="Closed","Yes","No")</f>
        <v>No</v>
      </c>
      <c r="V5495" s="4" t="str">
        <f>IF(Table1[[#This Row],[Ticket Status]]="Pending Customer Response","Yes","No")</f>
        <v>No</v>
      </c>
      <c r="W5495" s="5">
        <f ca="1">COUNTIFS(Table1[Agent_name],Table1[[#This Row],[Agent_name]],Table1[Month],Table1[[#This Row],[Month]])/160</f>
        <v>0.79374999999999996</v>
      </c>
    </row>
    <row r="5496" spans="1:23" x14ac:dyDescent="0.25">
      <c r="A5496">
        <v>5495</v>
      </c>
      <c r="B5496" t="s">
        <v>17858</v>
      </c>
      <c r="C5496" t="s">
        <v>17859</v>
      </c>
      <c r="D5496">
        <v>20</v>
      </c>
      <c r="E5496" t="s">
        <v>29</v>
      </c>
      <c r="F5496" t="s">
        <v>125</v>
      </c>
      <c r="G5496" s="1">
        <v>43982</v>
      </c>
      <c r="H5496" t="s">
        <v>21</v>
      </c>
      <c r="I5496" t="s">
        <v>93</v>
      </c>
      <c r="J5496" s="3" t="s">
        <v>17860</v>
      </c>
      <c r="K5496" t="s">
        <v>39</v>
      </c>
      <c r="L5496" t="s">
        <v>17861</v>
      </c>
      <c r="M5496" t="s">
        <v>41</v>
      </c>
      <c r="N5496" t="s">
        <v>33</v>
      </c>
      <c r="O5496" s="2">
        <v>45078.247766203705</v>
      </c>
      <c r="P5496" s="2">
        <v>45078.113043981481</v>
      </c>
      <c r="Q5496">
        <v>1</v>
      </c>
      <c r="R5496" t="str">
        <f t="shared" ca="1" si="85"/>
        <v>Ravi</v>
      </c>
      <c r="S5496" t="str">
        <f>IFERROR(TEXT(DATEVALUE(LEFT(Table1[[#This Row],[Date of Purchase]],10)), "MMMM"), TEXT(Table1[[#This Row],[Date of Purchase]], "MMMM"))</f>
        <v>May</v>
      </c>
      <c r="T5496" t="str">
        <f>IF(OR(
  AND(Table1[[#This Row],[Ticket Priority]]="Critical", Table1[[#This Row],[Ticket Status]]&lt;&gt;"Closed"),
  AND(Table1[[#This Row],[Ticket Priority]]="High", Table1[[#This Row],[Ticket Status]]="Open")
), "Yes", "No")</f>
        <v>No</v>
      </c>
      <c r="U5496" s="4" t="str">
        <f>IF(Table1[[#This Row],[Ticket Status]]="Closed","Yes","No")</f>
        <v>Yes</v>
      </c>
      <c r="V5496" s="4" t="str">
        <f>IF(Table1[[#This Row],[Ticket Status]]="Pending Customer Response","Yes","No")</f>
        <v>No</v>
      </c>
      <c r="W5496" s="5">
        <f ca="1">COUNTIFS(Table1[Agent_name],Table1[[#This Row],[Agent_name]],Table1[Month],Table1[[#This Row],[Month]])/160</f>
        <v>0.67500000000000004</v>
      </c>
    </row>
    <row r="5497" spans="1:23" x14ac:dyDescent="0.25">
      <c r="A5497">
        <v>5496</v>
      </c>
      <c r="B5497" t="s">
        <v>17862</v>
      </c>
      <c r="C5497" t="s">
        <v>17863</v>
      </c>
      <c r="D5497">
        <v>49</v>
      </c>
      <c r="E5497" t="s">
        <v>19</v>
      </c>
      <c r="F5497" t="s">
        <v>103</v>
      </c>
      <c r="G5497" s="1">
        <v>44291</v>
      </c>
      <c r="H5497" t="s">
        <v>66</v>
      </c>
      <c r="I5497" t="s">
        <v>31</v>
      </c>
      <c r="J5497" s="3" t="s">
        <v>3174</v>
      </c>
      <c r="K5497" t="s">
        <v>62</v>
      </c>
      <c r="M5497" t="s">
        <v>143</v>
      </c>
      <c r="N5497" t="s">
        <v>26</v>
      </c>
      <c r="Q5497">
        <v>5</v>
      </c>
      <c r="R5497" t="str">
        <f t="shared" ca="1" si="85"/>
        <v>Aisha</v>
      </c>
      <c r="S5497" t="str">
        <f>IFERROR(TEXT(DATEVALUE(LEFT(Table1[[#This Row],[Date of Purchase]],10)), "MMMM"), TEXT(Table1[[#This Row],[Date of Purchase]], "MMMM"))</f>
        <v>April</v>
      </c>
      <c r="T5497" t="str">
        <f>IF(OR(
  AND(Table1[[#This Row],[Ticket Priority]]="Critical", Table1[[#This Row],[Ticket Status]]&lt;&gt;"Closed"),
  AND(Table1[[#This Row],[Ticket Priority]]="High", Table1[[#This Row],[Ticket Status]]="Open")
), "Yes", "No")</f>
        <v>No</v>
      </c>
      <c r="U5497" s="4" t="str">
        <f>IF(Table1[[#This Row],[Ticket Status]]="Closed","Yes","No")</f>
        <v>No</v>
      </c>
      <c r="V5497" s="4" t="str">
        <f>IF(Table1[[#This Row],[Ticket Status]]="Pending Customer Response","Yes","No")</f>
        <v>No</v>
      </c>
      <c r="W5497" s="5">
        <f ca="1">COUNTIFS(Table1[Agent_name],Table1[[#This Row],[Agent_name]],Table1[Month],Table1[[#This Row],[Month]])/160</f>
        <v>0.81874999999999998</v>
      </c>
    </row>
    <row r="5498" spans="1:23" x14ac:dyDescent="0.25">
      <c r="A5498">
        <v>5497</v>
      </c>
      <c r="B5498" t="s">
        <v>17864</v>
      </c>
      <c r="C5498" t="s">
        <v>17865</v>
      </c>
      <c r="D5498">
        <v>44</v>
      </c>
      <c r="E5498" t="s">
        <v>29</v>
      </c>
      <c r="F5498" t="s">
        <v>655</v>
      </c>
      <c r="G5498" s="1">
        <v>44232</v>
      </c>
      <c r="H5498" t="s">
        <v>21</v>
      </c>
      <c r="I5498" t="s">
        <v>31</v>
      </c>
      <c r="J5498" s="3" t="s">
        <v>17866</v>
      </c>
      <c r="K5498" t="s">
        <v>24</v>
      </c>
      <c r="M5498" t="s">
        <v>89</v>
      </c>
      <c r="N5498" t="s">
        <v>55</v>
      </c>
      <c r="O5498" s="2">
        <v>45078.547083333331</v>
      </c>
      <c r="R5498" t="str">
        <f t="shared" ca="1" si="85"/>
        <v>Aisha</v>
      </c>
      <c r="S5498" t="str">
        <f>IFERROR(TEXT(DATEVALUE(LEFT(Table1[[#This Row],[Date of Purchase]],10)), "MMMM"), TEXT(Table1[[#This Row],[Date of Purchase]], "MMMM"))</f>
        <v>February</v>
      </c>
      <c r="T5498" t="str">
        <f>IF(OR(
  AND(Table1[[#This Row],[Ticket Priority]]="Critical", Table1[[#This Row],[Ticket Status]]&lt;&gt;"Closed"),
  AND(Table1[[#This Row],[Ticket Priority]]="High", Table1[[#This Row],[Ticket Status]]="Open")
), "Yes", "No")</f>
        <v>No</v>
      </c>
      <c r="U5498" s="4" t="str">
        <f>IF(Table1[[#This Row],[Ticket Status]]="Closed","Yes","No")</f>
        <v>No</v>
      </c>
      <c r="V5498" s="4" t="str">
        <f>IF(Table1[[#This Row],[Ticket Status]]="Pending Customer Response","Yes","No")</f>
        <v>Yes</v>
      </c>
      <c r="W5498" s="5">
        <f ca="1">COUNTIFS(Table1[Agent_name],Table1[[#This Row],[Agent_name]],Table1[Month],Table1[[#This Row],[Month]])/160</f>
        <v>0.85624999999999996</v>
      </c>
    </row>
    <row r="5499" spans="1:23" x14ac:dyDescent="0.25">
      <c r="A5499">
        <v>5498</v>
      </c>
      <c r="B5499" t="s">
        <v>17867</v>
      </c>
      <c r="C5499" t="s">
        <v>17868</v>
      </c>
      <c r="D5499">
        <v>67</v>
      </c>
      <c r="E5499" t="s">
        <v>58</v>
      </c>
      <c r="F5499" t="s">
        <v>44</v>
      </c>
      <c r="G5499" s="1">
        <v>43972</v>
      </c>
      <c r="H5499" t="s">
        <v>45</v>
      </c>
      <c r="I5499" t="s">
        <v>113</v>
      </c>
      <c r="J5499" s="3" t="s">
        <v>17869</v>
      </c>
      <c r="K5499" t="s">
        <v>62</v>
      </c>
      <c r="M5499" t="s">
        <v>41</v>
      </c>
      <c r="N5499" t="s">
        <v>83</v>
      </c>
      <c r="R5499" t="str">
        <f t="shared" ca="1" si="85"/>
        <v>Aisha</v>
      </c>
      <c r="S5499" t="str">
        <f>IFERROR(TEXT(DATEVALUE(LEFT(Table1[[#This Row],[Date of Purchase]],10)), "MMMM"), TEXT(Table1[[#This Row],[Date of Purchase]], "MMMM"))</f>
        <v>May</v>
      </c>
      <c r="T5499" t="str">
        <f>IF(OR(
  AND(Table1[[#This Row],[Ticket Priority]]="Critical", Table1[[#This Row],[Ticket Status]]&lt;&gt;"Closed"),
  AND(Table1[[#This Row],[Ticket Priority]]="High", Table1[[#This Row],[Ticket Status]]="Open")
), "Yes", "No")</f>
        <v>No</v>
      </c>
      <c r="U5499" s="4" t="str">
        <f>IF(Table1[[#This Row],[Ticket Status]]="Closed","Yes","No")</f>
        <v>No</v>
      </c>
      <c r="V5499" s="4" t="str">
        <f>IF(Table1[[#This Row],[Ticket Status]]="Pending Customer Response","Yes","No")</f>
        <v>No</v>
      </c>
      <c r="W5499" s="5">
        <f ca="1">COUNTIFS(Table1[Agent_name],Table1[[#This Row],[Agent_name]],Table1[Month],Table1[[#This Row],[Month]])/160</f>
        <v>0.93125000000000002</v>
      </c>
    </row>
    <row r="5500" spans="1:23" x14ac:dyDescent="0.25">
      <c r="A5500">
        <v>5499</v>
      </c>
      <c r="B5500" t="s">
        <v>17870</v>
      </c>
      <c r="C5500" t="s">
        <v>17871</v>
      </c>
      <c r="D5500">
        <v>45</v>
      </c>
      <c r="E5500" t="s">
        <v>58</v>
      </c>
      <c r="F5500" t="s">
        <v>81</v>
      </c>
      <c r="G5500" s="1">
        <v>44306</v>
      </c>
      <c r="H5500" t="s">
        <v>21</v>
      </c>
      <c r="I5500" t="s">
        <v>72</v>
      </c>
      <c r="J5500" s="3" t="s">
        <v>17872</v>
      </c>
      <c r="K5500" t="s">
        <v>24</v>
      </c>
      <c r="M5500" t="s">
        <v>89</v>
      </c>
      <c r="N5500" t="s">
        <v>26</v>
      </c>
      <c r="O5500" s="2">
        <v>45078.92560185185</v>
      </c>
      <c r="R5500" t="str">
        <f t="shared" ca="1" si="85"/>
        <v>Sara</v>
      </c>
      <c r="S5500" t="str">
        <f>IFERROR(TEXT(DATEVALUE(LEFT(Table1[[#This Row],[Date of Purchase]],10)), "MMMM"), TEXT(Table1[[#This Row],[Date of Purchase]], "MMMM"))</f>
        <v>April</v>
      </c>
      <c r="T5500" t="str">
        <f>IF(OR(
  AND(Table1[[#This Row],[Ticket Priority]]="Critical", Table1[[#This Row],[Ticket Status]]&lt;&gt;"Closed"),
  AND(Table1[[#This Row],[Ticket Priority]]="High", Table1[[#This Row],[Ticket Status]]="Open")
), "Yes", "No")</f>
        <v>No</v>
      </c>
      <c r="U5500" s="4" t="str">
        <f>IF(Table1[[#This Row],[Ticket Status]]="Closed","Yes","No")</f>
        <v>No</v>
      </c>
      <c r="V5500" s="4" t="str">
        <f>IF(Table1[[#This Row],[Ticket Status]]="Pending Customer Response","Yes","No")</f>
        <v>Yes</v>
      </c>
      <c r="W5500" s="5">
        <f ca="1">COUNTIFS(Table1[Agent_name],Table1[[#This Row],[Agent_name]],Table1[Month],Table1[[#This Row],[Month]])/160</f>
        <v>0.75624999999999998</v>
      </c>
    </row>
    <row r="5501" spans="1:23" x14ac:dyDescent="0.25">
      <c r="A5501">
        <v>5500</v>
      </c>
      <c r="B5501" t="s">
        <v>17873</v>
      </c>
      <c r="C5501" t="s">
        <v>17874</v>
      </c>
      <c r="D5501">
        <v>33</v>
      </c>
      <c r="E5501" t="s">
        <v>58</v>
      </c>
      <c r="F5501" t="s">
        <v>103</v>
      </c>
      <c r="G5501" s="1">
        <v>44187</v>
      </c>
      <c r="H5501" t="s">
        <v>67</v>
      </c>
      <c r="I5501" t="s">
        <v>72</v>
      </c>
      <c r="J5501" s="3" t="s">
        <v>17875</v>
      </c>
      <c r="K5501" t="s">
        <v>62</v>
      </c>
      <c r="M5501" t="s">
        <v>89</v>
      </c>
      <c r="N5501" t="s">
        <v>55</v>
      </c>
      <c r="Q5501">
        <v>5</v>
      </c>
      <c r="R5501" t="str">
        <f t="shared" ca="1" si="85"/>
        <v>Ravi</v>
      </c>
      <c r="S5501" t="str">
        <f>IFERROR(TEXT(DATEVALUE(LEFT(Table1[[#This Row],[Date of Purchase]],10)), "MMMM"), TEXT(Table1[[#This Row],[Date of Purchase]], "MMMM"))</f>
        <v>December</v>
      </c>
      <c r="T5501" t="str">
        <f>IF(OR(
  AND(Table1[[#This Row],[Ticket Priority]]="Critical", Table1[[#This Row],[Ticket Status]]&lt;&gt;"Closed"),
  AND(Table1[[#This Row],[Ticket Priority]]="High", Table1[[#This Row],[Ticket Status]]="Open")
), "Yes", "No")</f>
        <v>Yes</v>
      </c>
      <c r="U5501" s="4" t="str">
        <f>IF(Table1[[#This Row],[Ticket Status]]="Closed","Yes","No")</f>
        <v>No</v>
      </c>
      <c r="V5501" s="4" t="str">
        <f>IF(Table1[[#This Row],[Ticket Status]]="Pending Customer Response","Yes","No")</f>
        <v>No</v>
      </c>
      <c r="W5501" s="5">
        <f ca="1">COUNTIFS(Table1[Agent_name],Table1[[#This Row],[Agent_name]],Table1[Month],Table1[[#This Row],[Month]])/160</f>
        <v>0.66249999999999998</v>
      </c>
    </row>
    <row r="5502" spans="1:23" x14ac:dyDescent="0.25">
      <c r="A5502">
        <v>5501</v>
      </c>
      <c r="B5502" t="s">
        <v>11202</v>
      </c>
      <c r="C5502" t="s">
        <v>17876</v>
      </c>
      <c r="D5502">
        <v>62</v>
      </c>
      <c r="E5502" t="s">
        <v>58</v>
      </c>
      <c r="F5502" t="s">
        <v>383</v>
      </c>
      <c r="G5502" s="1">
        <v>43832</v>
      </c>
      <c r="H5502" t="s">
        <v>21</v>
      </c>
      <c r="I5502" t="s">
        <v>93</v>
      </c>
      <c r="J5502" s="3" t="s">
        <v>17877</v>
      </c>
      <c r="K5502" t="s">
        <v>24</v>
      </c>
      <c r="M5502" t="s">
        <v>143</v>
      </c>
      <c r="N5502" t="s">
        <v>55</v>
      </c>
      <c r="O5502" s="2">
        <v>45078.398541666669</v>
      </c>
      <c r="R5502" t="str">
        <f t="shared" ca="1" si="85"/>
        <v>Ravi</v>
      </c>
      <c r="S5502" t="str">
        <f>IFERROR(TEXT(DATEVALUE(LEFT(Table1[[#This Row],[Date of Purchase]],10)), "MMMM"), TEXT(Table1[[#This Row],[Date of Purchase]], "MMMM"))</f>
        <v>January</v>
      </c>
      <c r="T5502" t="str">
        <f>IF(OR(
  AND(Table1[[#This Row],[Ticket Priority]]="Critical", Table1[[#This Row],[Ticket Status]]&lt;&gt;"Closed"),
  AND(Table1[[#This Row],[Ticket Priority]]="High", Table1[[#This Row],[Ticket Status]]="Open")
), "Yes", "No")</f>
        <v>No</v>
      </c>
      <c r="U5502" s="4" t="str">
        <f>IF(Table1[[#This Row],[Ticket Status]]="Closed","Yes","No")</f>
        <v>No</v>
      </c>
      <c r="V5502" s="4" t="str">
        <f>IF(Table1[[#This Row],[Ticket Status]]="Pending Customer Response","Yes","No")</f>
        <v>Yes</v>
      </c>
      <c r="W5502" s="5">
        <f ca="1">COUNTIFS(Table1[Agent_name],Table1[[#This Row],[Agent_name]],Table1[Month],Table1[[#This Row],[Month]])/160</f>
        <v>0.74375000000000002</v>
      </c>
    </row>
    <row r="5503" spans="1:23" x14ac:dyDescent="0.25">
      <c r="A5503">
        <v>5502</v>
      </c>
      <c r="B5503" t="s">
        <v>17878</v>
      </c>
      <c r="C5503" t="s">
        <v>17879</v>
      </c>
      <c r="D5503">
        <v>29</v>
      </c>
      <c r="E5503" t="s">
        <v>58</v>
      </c>
      <c r="F5503" t="s">
        <v>149</v>
      </c>
      <c r="G5503" s="1">
        <v>44233</v>
      </c>
      <c r="H5503" t="s">
        <v>67</v>
      </c>
      <c r="I5503" t="s">
        <v>59</v>
      </c>
      <c r="J5503" s="3" t="s">
        <v>17880</v>
      </c>
      <c r="K5503" t="s">
        <v>24</v>
      </c>
      <c r="M5503" t="s">
        <v>143</v>
      </c>
      <c r="N5503" t="s">
        <v>26</v>
      </c>
      <c r="O5503" s="2">
        <v>45078.915231481478</v>
      </c>
      <c r="R5503" t="str">
        <f t="shared" ca="1" si="85"/>
        <v>Mohit</v>
      </c>
      <c r="S5503" t="str">
        <f>IFERROR(TEXT(DATEVALUE(LEFT(Table1[[#This Row],[Date of Purchase]],10)), "MMMM"), TEXT(Table1[[#This Row],[Date of Purchase]], "MMMM"))</f>
        <v>February</v>
      </c>
      <c r="T5503" t="str">
        <f>IF(OR(
  AND(Table1[[#This Row],[Ticket Priority]]="Critical", Table1[[#This Row],[Ticket Status]]&lt;&gt;"Closed"),
  AND(Table1[[#This Row],[Ticket Priority]]="High", Table1[[#This Row],[Ticket Status]]="Open")
), "Yes", "No")</f>
        <v>No</v>
      </c>
      <c r="U5503" s="4" t="str">
        <f>IF(Table1[[#This Row],[Ticket Status]]="Closed","Yes","No")</f>
        <v>No</v>
      </c>
      <c r="V5503" s="4" t="str">
        <f>IF(Table1[[#This Row],[Ticket Status]]="Pending Customer Response","Yes","No")</f>
        <v>Yes</v>
      </c>
      <c r="W5503" s="5">
        <f ca="1">COUNTIFS(Table1[Agent_name],Table1[[#This Row],[Agent_name]],Table1[Month],Table1[[#This Row],[Month]])/160</f>
        <v>0.52500000000000002</v>
      </c>
    </row>
    <row r="5504" spans="1:23" x14ac:dyDescent="0.25">
      <c r="A5504">
        <v>5503</v>
      </c>
      <c r="B5504" t="s">
        <v>17881</v>
      </c>
      <c r="C5504" t="s">
        <v>17882</v>
      </c>
      <c r="D5504">
        <v>34</v>
      </c>
      <c r="E5504" t="s">
        <v>19</v>
      </c>
      <c r="F5504" t="s">
        <v>397</v>
      </c>
      <c r="G5504" s="1">
        <v>44389</v>
      </c>
      <c r="H5504" t="s">
        <v>67</v>
      </c>
      <c r="I5504" t="s">
        <v>77</v>
      </c>
      <c r="J5504" s="3" t="s">
        <v>17883</v>
      </c>
      <c r="K5504" t="s">
        <v>39</v>
      </c>
      <c r="L5504" t="s">
        <v>17884</v>
      </c>
      <c r="M5504" t="s">
        <v>25</v>
      </c>
      <c r="N5504" t="s">
        <v>83</v>
      </c>
      <c r="O5504" s="2">
        <v>45078.894421296296</v>
      </c>
      <c r="P5504" s="2">
        <v>45078.820810185185</v>
      </c>
      <c r="Q5504">
        <v>3</v>
      </c>
      <c r="R5504" t="str">
        <f t="shared" ca="1" si="85"/>
        <v>Sara</v>
      </c>
      <c r="S5504" t="str">
        <f>IFERROR(TEXT(DATEVALUE(LEFT(Table1[[#This Row],[Date of Purchase]],10)), "MMMM"), TEXT(Table1[[#This Row],[Date of Purchase]], "MMMM"))</f>
        <v>July</v>
      </c>
      <c r="T5504" t="str">
        <f>IF(OR(
  AND(Table1[[#This Row],[Ticket Priority]]="Critical", Table1[[#This Row],[Ticket Status]]&lt;&gt;"Closed"),
  AND(Table1[[#This Row],[Ticket Priority]]="High", Table1[[#This Row],[Ticket Status]]="Open")
), "Yes", "No")</f>
        <v>No</v>
      </c>
      <c r="U5504" s="4" t="str">
        <f>IF(Table1[[#This Row],[Ticket Status]]="Closed","Yes","No")</f>
        <v>Yes</v>
      </c>
      <c r="V5504" s="4" t="str">
        <f>IF(Table1[[#This Row],[Ticket Status]]="Pending Customer Response","Yes","No")</f>
        <v>No</v>
      </c>
      <c r="W5504" s="5">
        <f ca="1">COUNTIFS(Table1[Agent_name],Table1[[#This Row],[Agent_name]],Table1[Month],Table1[[#This Row],[Month]])/160</f>
        <v>0.6875</v>
      </c>
    </row>
    <row r="5505" spans="1:23" x14ac:dyDescent="0.25">
      <c r="A5505">
        <v>5504</v>
      </c>
      <c r="B5505" t="s">
        <v>17885</v>
      </c>
      <c r="C5505" t="s">
        <v>17886</v>
      </c>
      <c r="D5505">
        <v>52</v>
      </c>
      <c r="E5505" t="s">
        <v>58</v>
      </c>
      <c r="F5505" t="s">
        <v>20</v>
      </c>
      <c r="G5505" s="1">
        <v>44369</v>
      </c>
      <c r="H5505" t="s">
        <v>21</v>
      </c>
      <c r="I5505" t="s">
        <v>37</v>
      </c>
      <c r="J5505" s="3" t="s">
        <v>17887</v>
      </c>
      <c r="K5505" t="s">
        <v>39</v>
      </c>
      <c r="L5505" t="s">
        <v>17888</v>
      </c>
      <c r="M5505" t="s">
        <v>143</v>
      </c>
      <c r="N5505" t="s">
        <v>55</v>
      </c>
      <c r="O5505" s="2">
        <v>45078.408321759256</v>
      </c>
      <c r="P5505" s="2">
        <v>45078.54582175926</v>
      </c>
      <c r="Q5505">
        <v>1</v>
      </c>
      <c r="R5505" t="str">
        <f t="shared" ca="1" si="85"/>
        <v>Ravi</v>
      </c>
      <c r="S5505" t="str">
        <f>IFERROR(TEXT(DATEVALUE(LEFT(Table1[[#This Row],[Date of Purchase]],10)), "MMMM"), TEXT(Table1[[#This Row],[Date of Purchase]], "MMMM"))</f>
        <v>June</v>
      </c>
      <c r="T5505" t="str">
        <f>IF(OR(
  AND(Table1[[#This Row],[Ticket Priority]]="Critical", Table1[[#This Row],[Ticket Status]]&lt;&gt;"Closed"),
  AND(Table1[[#This Row],[Ticket Priority]]="High", Table1[[#This Row],[Ticket Status]]="Open")
), "Yes", "No")</f>
        <v>No</v>
      </c>
      <c r="U5505" s="4" t="str">
        <f>IF(Table1[[#This Row],[Ticket Status]]="Closed","Yes","No")</f>
        <v>Yes</v>
      </c>
      <c r="V5505" s="4" t="str">
        <f>IF(Table1[[#This Row],[Ticket Status]]="Pending Customer Response","Yes","No")</f>
        <v>No</v>
      </c>
      <c r="W5505" s="5">
        <f ca="1">COUNTIFS(Table1[Agent_name],Table1[[#This Row],[Agent_name]],Table1[Month],Table1[[#This Row],[Month]])/160</f>
        <v>0.58125000000000004</v>
      </c>
    </row>
    <row r="5506" spans="1:23" x14ac:dyDescent="0.25">
      <c r="A5506">
        <v>5505</v>
      </c>
      <c r="B5506" t="s">
        <v>17889</v>
      </c>
      <c r="C5506" t="s">
        <v>14788</v>
      </c>
      <c r="D5506">
        <v>30</v>
      </c>
      <c r="E5506" t="s">
        <v>19</v>
      </c>
      <c r="F5506" t="s">
        <v>125</v>
      </c>
      <c r="G5506" s="1">
        <v>44393</v>
      </c>
      <c r="H5506" t="s">
        <v>67</v>
      </c>
      <c r="I5506" t="s">
        <v>77</v>
      </c>
      <c r="J5506" s="3" t="s">
        <v>17890</v>
      </c>
      <c r="K5506" t="s">
        <v>62</v>
      </c>
      <c r="M5506" t="s">
        <v>25</v>
      </c>
      <c r="N5506" t="s">
        <v>26</v>
      </c>
      <c r="R5506" t="str">
        <f t="shared" ref="R5506:R5569" ca="1" si="86">CHOOSE(
RANDBETWEEN(1,20),
"Aisha","Aisha","Aisha","Aisha",
"Ravi","Ravi","Ravi",
"Sara","Sara","Sara",
"Mohit","Mohit",
"Priya","Priya",
"Arjun",
"Neha","Rahul","Divya","Karan","Meera","Sanjay"
)</f>
        <v>Mohit</v>
      </c>
      <c r="S5506" t="str">
        <f>IFERROR(TEXT(DATEVALUE(LEFT(Table1[[#This Row],[Date of Purchase]],10)), "MMMM"), TEXT(Table1[[#This Row],[Date of Purchase]], "MMMM"))</f>
        <v>July</v>
      </c>
      <c r="T5506" t="str">
        <f>IF(OR(
  AND(Table1[[#This Row],[Ticket Priority]]="Critical", Table1[[#This Row],[Ticket Status]]&lt;&gt;"Closed"),
  AND(Table1[[#This Row],[Ticket Priority]]="High", Table1[[#This Row],[Ticket Status]]="Open")
), "Yes", "No")</f>
        <v>Yes</v>
      </c>
      <c r="U5506" s="4" t="str">
        <f>IF(Table1[[#This Row],[Ticket Status]]="Closed","Yes","No")</f>
        <v>No</v>
      </c>
      <c r="V5506" s="4" t="str">
        <f>IF(Table1[[#This Row],[Ticket Status]]="Pending Customer Response","Yes","No")</f>
        <v>No</v>
      </c>
      <c r="W5506" s="5">
        <f ca="1">COUNTIFS(Table1[Agent_name],Table1[[#This Row],[Agent_name]],Table1[Month],Table1[[#This Row],[Month]])/160</f>
        <v>0.53125</v>
      </c>
    </row>
    <row r="5507" spans="1:23" x14ac:dyDescent="0.25">
      <c r="A5507">
        <v>5506</v>
      </c>
      <c r="B5507" t="s">
        <v>17891</v>
      </c>
      <c r="C5507" t="s">
        <v>17892</v>
      </c>
      <c r="D5507">
        <v>28</v>
      </c>
      <c r="E5507" t="s">
        <v>29</v>
      </c>
      <c r="F5507" t="s">
        <v>161</v>
      </c>
      <c r="G5507" s="1">
        <v>44026</v>
      </c>
      <c r="H5507" t="s">
        <v>67</v>
      </c>
      <c r="I5507" t="s">
        <v>67</v>
      </c>
      <c r="J5507" s="3" t="s">
        <v>17893</v>
      </c>
      <c r="K5507" t="s">
        <v>24</v>
      </c>
      <c r="M5507" t="s">
        <v>25</v>
      </c>
      <c r="N5507" t="s">
        <v>55</v>
      </c>
      <c r="O5507" s="2">
        <v>45078.402106481481</v>
      </c>
      <c r="R5507" t="str">
        <f t="shared" ca="1" si="86"/>
        <v>Aisha</v>
      </c>
      <c r="S5507" t="str">
        <f>IFERROR(TEXT(DATEVALUE(LEFT(Table1[[#This Row],[Date of Purchase]],10)), "MMMM"), TEXT(Table1[[#This Row],[Date of Purchase]], "MMMM"))</f>
        <v>July</v>
      </c>
      <c r="T5507" t="str">
        <f>IF(OR(
  AND(Table1[[#This Row],[Ticket Priority]]="Critical", Table1[[#This Row],[Ticket Status]]&lt;&gt;"Closed"),
  AND(Table1[[#This Row],[Ticket Priority]]="High", Table1[[#This Row],[Ticket Status]]="Open")
), "Yes", "No")</f>
        <v>Yes</v>
      </c>
      <c r="U5507" s="4" t="str">
        <f>IF(Table1[[#This Row],[Ticket Status]]="Closed","Yes","No")</f>
        <v>No</v>
      </c>
      <c r="V5507" s="4" t="str">
        <f>IF(Table1[[#This Row],[Ticket Status]]="Pending Customer Response","Yes","No")</f>
        <v>Yes</v>
      </c>
      <c r="W5507" s="5">
        <f ca="1">COUNTIFS(Table1[Agent_name],Table1[[#This Row],[Agent_name]],Table1[Month],Table1[[#This Row],[Month]])/160</f>
        <v>0.875</v>
      </c>
    </row>
    <row r="5508" spans="1:23" x14ac:dyDescent="0.25">
      <c r="A5508">
        <v>5507</v>
      </c>
      <c r="B5508" t="s">
        <v>17894</v>
      </c>
      <c r="C5508" t="s">
        <v>17895</v>
      </c>
      <c r="D5508">
        <v>56</v>
      </c>
      <c r="E5508" t="s">
        <v>29</v>
      </c>
      <c r="F5508" t="s">
        <v>129</v>
      </c>
      <c r="G5508" s="1">
        <v>44240</v>
      </c>
      <c r="H5508" t="s">
        <v>21</v>
      </c>
      <c r="I5508" t="s">
        <v>46</v>
      </c>
      <c r="J5508" s="3" t="s">
        <v>17896</v>
      </c>
      <c r="K5508" t="s">
        <v>62</v>
      </c>
      <c r="M5508" t="s">
        <v>89</v>
      </c>
      <c r="N5508" t="s">
        <v>83</v>
      </c>
      <c r="R5508" t="str">
        <f t="shared" ca="1" si="86"/>
        <v>Sara</v>
      </c>
      <c r="S5508" t="str">
        <f>IFERROR(TEXT(DATEVALUE(LEFT(Table1[[#This Row],[Date of Purchase]],10)), "MMMM"), TEXT(Table1[[#This Row],[Date of Purchase]], "MMMM"))</f>
        <v>February</v>
      </c>
      <c r="T5508" t="str">
        <f>IF(OR(
  AND(Table1[[#This Row],[Ticket Priority]]="Critical", Table1[[#This Row],[Ticket Status]]&lt;&gt;"Closed"),
  AND(Table1[[#This Row],[Ticket Priority]]="High", Table1[[#This Row],[Ticket Status]]="Open")
), "Yes", "No")</f>
        <v>Yes</v>
      </c>
      <c r="U5508" s="4" t="str">
        <f>IF(Table1[[#This Row],[Ticket Status]]="Closed","Yes","No")</f>
        <v>No</v>
      </c>
      <c r="V5508" s="4" t="str">
        <f>IF(Table1[[#This Row],[Ticket Status]]="Pending Customer Response","Yes","No")</f>
        <v>No</v>
      </c>
      <c r="W5508" s="5">
        <f ca="1">COUNTIFS(Table1[Agent_name],Table1[[#This Row],[Agent_name]],Table1[Month],Table1[[#This Row],[Month]])/160</f>
        <v>0.65625</v>
      </c>
    </row>
    <row r="5509" spans="1:23" x14ac:dyDescent="0.25">
      <c r="A5509">
        <v>5508</v>
      </c>
      <c r="B5509" t="s">
        <v>17897</v>
      </c>
      <c r="C5509" t="s">
        <v>17898</v>
      </c>
      <c r="D5509">
        <v>31</v>
      </c>
      <c r="E5509" t="s">
        <v>19</v>
      </c>
      <c r="F5509" t="s">
        <v>699</v>
      </c>
      <c r="G5509" s="1">
        <v>43882</v>
      </c>
      <c r="H5509" t="s">
        <v>59</v>
      </c>
      <c r="I5509" t="s">
        <v>22</v>
      </c>
      <c r="J5509" s="3" t="s">
        <v>17899</v>
      </c>
      <c r="K5509" t="s">
        <v>62</v>
      </c>
      <c r="M5509" t="s">
        <v>25</v>
      </c>
      <c r="N5509" t="s">
        <v>55</v>
      </c>
      <c r="R5509" t="str">
        <f t="shared" ca="1" si="86"/>
        <v>Sara</v>
      </c>
      <c r="S5509" t="str">
        <f>IFERROR(TEXT(DATEVALUE(LEFT(Table1[[#This Row],[Date of Purchase]],10)), "MMMM"), TEXT(Table1[[#This Row],[Date of Purchase]], "MMMM"))</f>
        <v>February</v>
      </c>
      <c r="T5509" t="str">
        <f>IF(OR(
  AND(Table1[[#This Row],[Ticket Priority]]="Critical", Table1[[#This Row],[Ticket Status]]&lt;&gt;"Closed"),
  AND(Table1[[#This Row],[Ticket Priority]]="High", Table1[[#This Row],[Ticket Status]]="Open")
), "Yes", "No")</f>
        <v>Yes</v>
      </c>
      <c r="U5509" s="4" t="str">
        <f>IF(Table1[[#This Row],[Ticket Status]]="Closed","Yes","No")</f>
        <v>No</v>
      </c>
      <c r="V5509" s="4" t="str">
        <f>IF(Table1[[#This Row],[Ticket Status]]="Pending Customer Response","Yes","No")</f>
        <v>No</v>
      </c>
      <c r="W5509" s="5">
        <f ca="1">COUNTIFS(Table1[Agent_name],Table1[[#This Row],[Agent_name]],Table1[Month],Table1[[#This Row],[Month]])/160</f>
        <v>0.65625</v>
      </c>
    </row>
    <row r="5510" spans="1:23" x14ac:dyDescent="0.25">
      <c r="A5510">
        <v>5509</v>
      </c>
      <c r="B5510" t="s">
        <v>17900</v>
      </c>
      <c r="C5510" t="s">
        <v>17901</v>
      </c>
      <c r="D5510">
        <v>64</v>
      </c>
      <c r="E5510" t="s">
        <v>58</v>
      </c>
      <c r="F5510" t="s">
        <v>117</v>
      </c>
      <c r="G5510" s="1">
        <v>44357</v>
      </c>
      <c r="H5510" t="s">
        <v>67</v>
      </c>
      <c r="I5510" t="s">
        <v>99</v>
      </c>
      <c r="J5510" s="3" t="s">
        <v>17902</v>
      </c>
      <c r="K5510" t="s">
        <v>62</v>
      </c>
      <c r="M5510" t="s">
        <v>25</v>
      </c>
      <c r="N5510" t="s">
        <v>55</v>
      </c>
      <c r="R5510" t="str">
        <f t="shared" ca="1" si="86"/>
        <v>Mohit</v>
      </c>
      <c r="S5510" t="str">
        <f>IFERROR(TEXT(DATEVALUE(LEFT(Table1[[#This Row],[Date of Purchase]],10)), "MMMM"), TEXT(Table1[[#This Row],[Date of Purchase]], "MMMM"))</f>
        <v>June</v>
      </c>
      <c r="T5510" t="str">
        <f>IF(OR(
  AND(Table1[[#This Row],[Ticket Priority]]="Critical", Table1[[#This Row],[Ticket Status]]&lt;&gt;"Closed"),
  AND(Table1[[#This Row],[Ticket Priority]]="High", Table1[[#This Row],[Ticket Status]]="Open")
), "Yes", "No")</f>
        <v>Yes</v>
      </c>
      <c r="U5510" s="4" t="str">
        <f>IF(Table1[[#This Row],[Ticket Status]]="Closed","Yes","No")</f>
        <v>No</v>
      </c>
      <c r="V5510" s="4" t="str">
        <f>IF(Table1[[#This Row],[Ticket Status]]="Pending Customer Response","Yes","No")</f>
        <v>No</v>
      </c>
      <c r="W5510" s="5">
        <f ca="1">COUNTIFS(Table1[Agent_name],Table1[[#This Row],[Agent_name]],Table1[Month],Table1[[#This Row],[Month]])/160</f>
        <v>0.41875000000000001</v>
      </c>
    </row>
    <row r="5511" spans="1:23" x14ac:dyDescent="0.25">
      <c r="A5511">
        <v>5510</v>
      </c>
      <c r="B5511" t="s">
        <v>17903</v>
      </c>
      <c r="C5511" t="s">
        <v>17904</v>
      </c>
      <c r="D5511">
        <v>33</v>
      </c>
      <c r="E5511" t="s">
        <v>19</v>
      </c>
      <c r="F5511" t="s">
        <v>36</v>
      </c>
      <c r="G5511" s="1">
        <v>44436</v>
      </c>
      <c r="H5511" t="s">
        <v>66</v>
      </c>
      <c r="I5511" t="s">
        <v>150</v>
      </c>
      <c r="J5511" s="3" t="s">
        <v>17905</v>
      </c>
      <c r="K5511" t="s">
        <v>24</v>
      </c>
      <c r="M5511" t="s">
        <v>89</v>
      </c>
      <c r="N5511" t="s">
        <v>55</v>
      </c>
      <c r="O5511" s="2">
        <v>45078.653564814813</v>
      </c>
      <c r="R5511" t="str">
        <f t="shared" ca="1" si="86"/>
        <v>Priya</v>
      </c>
      <c r="S5511" t="str">
        <f>IFERROR(TEXT(DATEVALUE(LEFT(Table1[[#This Row],[Date of Purchase]],10)), "MMMM"), TEXT(Table1[[#This Row],[Date of Purchase]], "MMMM"))</f>
        <v>August</v>
      </c>
      <c r="T5511" t="str">
        <f>IF(OR(
  AND(Table1[[#This Row],[Ticket Priority]]="Critical", Table1[[#This Row],[Ticket Status]]&lt;&gt;"Closed"),
  AND(Table1[[#This Row],[Ticket Priority]]="High", Table1[[#This Row],[Ticket Status]]="Open")
), "Yes", "No")</f>
        <v>No</v>
      </c>
      <c r="U5511" s="4" t="str">
        <f>IF(Table1[[#This Row],[Ticket Status]]="Closed","Yes","No")</f>
        <v>No</v>
      </c>
      <c r="V5511" s="4" t="str">
        <f>IF(Table1[[#This Row],[Ticket Status]]="Pending Customer Response","Yes","No")</f>
        <v>Yes</v>
      </c>
      <c r="W5511" s="5">
        <f ca="1">COUNTIFS(Table1[Agent_name],Table1[[#This Row],[Agent_name]],Table1[Month],Table1[[#This Row],[Month]])/160</f>
        <v>0.35</v>
      </c>
    </row>
    <row r="5512" spans="1:23" x14ac:dyDescent="0.25">
      <c r="A5512">
        <v>5511</v>
      </c>
      <c r="B5512" t="s">
        <v>17906</v>
      </c>
      <c r="C5512" t="s">
        <v>17907</v>
      </c>
      <c r="D5512">
        <v>38</v>
      </c>
      <c r="E5512" t="s">
        <v>29</v>
      </c>
      <c r="F5512" t="s">
        <v>317</v>
      </c>
      <c r="G5512" s="1">
        <v>43895</v>
      </c>
      <c r="H5512" t="s">
        <v>59</v>
      </c>
      <c r="I5512" t="s">
        <v>99</v>
      </c>
      <c r="J5512" s="3" t="s">
        <v>17908</v>
      </c>
      <c r="K5512" t="s">
        <v>39</v>
      </c>
      <c r="L5512" t="s">
        <v>17909</v>
      </c>
      <c r="M5512" t="s">
        <v>41</v>
      </c>
      <c r="N5512" t="s">
        <v>55</v>
      </c>
      <c r="O5512" s="2">
        <v>45078.278564814813</v>
      </c>
      <c r="P5512" s="2">
        <v>45078.125092592592</v>
      </c>
      <c r="Q5512">
        <v>4</v>
      </c>
      <c r="R5512" t="str">
        <f t="shared" ca="1" si="86"/>
        <v>Aisha</v>
      </c>
      <c r="S5512" t="str">
        <f>IFERROR(TEXT(DATEVALUE(LEFT(Table1[[#This Row],[Date of Purchase]],10)), "MMMM"), TEXT(Table1[[#This Row],[Date of Purchase]], "MMMM"))</f>
        <v>March</v>
      </c>
      <c r="T5512" t="str">
        <f>IF(OR(
  AND(Table1[[#This Row],[Ticket Priority]]="Critical", Table1[[#This Row],[Ticket Status]]&lt;&gt;"Closed"),
  AND(Table1[[#This Row],[Ticket Priority]]="High", Table1[[#This Row],[Ticket Status]]="Open")
), "Yes", "No")</f>
        <v>No</v>
      </c>
      <c r="U5512" s="4" t="str">
        <f>IF(Table1[[#This Row],[Ticket Status]]="Closed","Yes","No")</f>
        <v>Yes</v>
      </c>
      <c r="V5512" s="4" t="str">
        <f>IF(Table1[[#This Row],[Ticket Status]]="Pending Customer Response","Yes","No")</f>
        <v>No</v>
      </c>
      <c r="W5512" s="5">
        <f ca="1">COUNTIFS(Table1[Agent_name],Table1[[#This Row],[Agent_name]],Table1[Month],Table1[[#This Row],[Month]])/160</f>
        <v>1.0062500000000001</v>
      </c>
    </row>
    <row r="5513" spans="1:23" x14ac:dyDescent="0.25">
      <c r="A5513">
        <v>5512</v>
      </c>
      <c r="B5513" t="s">
        <v>17910</v>
      </c>
      <c r="C5513" t="s">
        <v>17911</v>
      </c>
      <c r="D5513">
        <v>47</v>
      </c>
      <c r="E5513" t="s">
        <v>19</v>
      </c>
      <c r="F5513" t="s">
        <v>129</v>
      </c>
      <c r="G5513" s="1">
        <v>44487</v>
      </c>
      <c r="H5513" t="s">
        <v>45</v>
      </c>
      <c r="I5513" t="s">
        <v>60</v>
      </c>
      <c r="J5513" s="3" t="s">
        <v>17912</v>
      </c>
      <c r="K5513" t="s">
        <v>39</v>
      </c>
      <c r="L5513" t="s">
        <v>17913</v>
      </c>
      <c r="M5513" t="s">
        <v>25</v>
      </c>
      <c r="N5513" t="s">
        <v>83</v>
      </c>
      <c r="O5513" s="2">
        <v>45078.718171296299</v>
      </c>
      <c r="P5513" s="2">
        <v>45078.33761574074</v>
      </c>
      <c r="Q5513">
        <v>3</v>
      </c>
      <c r="R5513" t="str">
        <f t="shared" ca="1" si="86"/>
        <v>Sara</v>
      </c>
      <c r="S5513" t="str">
        <f>IFERROR(TEXT(DATEVALUE(LEFT(Table1[[#This Row],[Date of Purchase]],10)), "MMMM"), TEXT(Table1[[#This Row],[Date of Purchase]], "MMMM"))</f>
        <v>October</v>
      </c>
      <c r="T5513" t="str">
        <f>IF(OR(
  AND(Table1[[#This Row],[Ticket Priority]]="Critical", Table1[[#This Row],[Ticket Status]]&lt;&gt;"Closed"),
  AND(Table1[[#This Row],[Ticket Priority]]="High", Table1[[#This Row],[Ticket Status]]="Open")
), "Yes", "No")</f>
        <v>No</v>
      </c>
      <c r="U5513" s="4" t="str">
        <f>IF(Table1[[#This Row],[Ticket Status]]="Closed","Yes","No")</f>
        <v>Yes</v>
      </c>
      <c r="V5513" s="4" t="str">
        <f>IF(Table1[[#This Row],[Ticket Status]]="Pending Customer Response","Yes","No")</f>
        <v>No</v>
      </c>
      <c r="W5513" s="5">
        <f ca="1">COUNTIFS(Table1[Agent_name],Table1[[#This Row],[Agent_name]],Table1[Month],Table1[[#This Row],[Month]])/160</f>
        <v>0.66874999999999996</v>
      </c>
    </row>
    <row r="5514" spans="1:23" x14ac:dyDescent="0.25">
      <c r="A5514">
        <v>5513</v>
      </c>
      <c r="B5514" t="s">
        <v>17914</v>
      </c>
      <c r="C5514" t="s">
        <v>17915</v>
      </c>
      <c r="D5514">
        <v>22</v>
      </c>
      <c r="E5514" t="s">
        <v>58</v>
      </c>
      <c r="F5514" t="s">
        <v>219</v>
      </c>
      <c r="G5514" s="1">
        <v>44302</v>
      </c>
      <c r="H5514" t="s">
        <v>67</v>
      </c>
      <c r="I5514" t="s">
        <v>72</v>
      </c>
      <c r="J5514" s="3" t="s">
        <v>17916</v>
      </c>
      <c r="K5514" t="s">
        <v>24</v>
      </c>
      <c r="M5514" t="s">
        <v>25</v>
      </c>
      <c r="N5514" t="s">
        <v>26</v>
      </c>
      <c r="O5514" s="2">
        <v>45078.605000000003</v>
      </c>
      <c r="R5514" t="str">
        <f t="shared" ca="1" si="86"/>
        <v>Sara</v>
      </c>
      <c r="S5514" t="str">
        <f>IFERROR(TEXT(DATEVALUE(LEFT(Table1[[#This Row],[Date of Purchase]],10)), "MMMM"), TEXT(Table1[[#This Row],[Date of Purchase]], "MMMM"))</f>
        <v>April</v>
      </c>
      <c r="T5514" t="str">
        <f>IF(OR(
  AND(Table1[[#This Row],[Ticket Priority]]="Critical", Table1[[#This Row],[Ticket Status]]&lt;&gt;"Closed"),
  AND(Table1[[#This Row],[Ticket Priority]]="High", Table1[[#This Row],[Ticket Status]]="Open")
), "Yes", "No")</f>
        <v>Yes</v>
      </c>
      <c r="U5514" s="4" t="str">
        <f>IF(Table1[[#This Row],[Ticket Status]]="Closed","Yes","No")</f>
        <v>No</v>
      </c>
      <c r="V5514" s="4" t="str">
        <f>IF(Table1[[#This Row],[Ticket Status]]="Pending Customer Response","Yes","No")</f>
        <v>Yes</v>
      </c>
      <c r="W5514" s="5">
        <f ca="1">COUNTIFS(Table1[Agent_name],Table1[[#This Row],[Agent_name]],Table1[Month],Table1[[#This Row],[Month]])/160</f>
        <v>0.75624999999999998</v>
      </c>
    </row>
    <row r="5515" spans="1:23" x14ac:dyDescent="0.25">
      <c r="A5515">
        <v>5514</v>
      </c>
      <c r="B5515" t="s">
        <v>17917</v>
      </c>
      <c r="C5515" t="s">
        <v>17918</v>
      </c>
      <c r="D5515">
        <v>45</v>
      </c>
      <c r="E5515" t="s">
        <v>19</v>
      </c>
      <c r="F5515" t="s">
        <v>92</v>
      </c>
      <c r="G5515" s="1">
        <v>44373</v>
      </c>
      <c r="H5515" t="s">
        <v>66</v>
      </c>
      <c r="I5515" t="s">
        <v>60</v>
      </c>
      <c r="J5515" s="3" t="s">
        <v>17919</v>
      </c>
      <c r="K5515" t="s">
        <v>39</v>
      </c>
      <c r="L5515" t="s">
        <v>17920</v>
      </c>
      <c r="M5515" t="s">
        <v>25</v>
      </c>
      <c r="N5515" t="s">
        <v>55</v>
      </c>
      <c r="O5515" s="2">
        <v>45078.803611111114</v>
      </c>
      <c r="P5515" s="2">
        <v>45078.105694444443</v>
      </c>
      <c r="Q5515">
        <v>1</v>
      </c>
      <c r="R5515" t="str">
        <f t="shared" ca="1" si="86"/>
        <v>Divya</v>
      </c>
      <c r="S5515" t="str">
        <f>IFERROR(TEXT(DATEVALUE(LEFT(Table1[[#This Row],[Date of Purchase]],10)), "MMMM"), TEXT(Table1[[#This Row],[Date of Purchase]], "MMMM"))</f>
        <v>June</v>
      </c>
      <c r="T5515" t="str">
        <f>IF(OR(
  AND(Table1[[#This Row],[Ticket Priority]]="Critical", Table1[[#This Row],[Ticket Status]]&lt;&gt;"Closed"),
  AND(Table1[[#This Row],[Ticket Priority]]="High", Table1[[#This Row],[Ticket Status]]="Open")
), "Yes", "No")</f>
        <v>No</v>
      </c>
      <c r="U5515" s="4" t="str">
        <f>IF(Table1[[#This Row],[Ticket Status]]="Closed","Yes","No")</f>
        <v>Yes</v>
      </c>
      <c r="V5515" s="4" t="str">
        <f>IF(Table1[[#This Row],[Ticket Status]]="Pending Customer Response","Yes","No")</f>
        <v>No</v>
      </c>
      <c r="W5515" s="5">
        <f ca="1">COUNTIFS(Table1[Agent_name],Table1[[#This Row],[Agent_name]],Table1[Month],Table1[[#This Row],[Month]])/160</f>
        <v>0.22500000000000001</v>
      </c>
    </row>
    <row r="5516" spans="1:23" x14ac:dyDescent="0.25">
      <c r="A5516">
        <v>5515</v>
      </c>
      <c r="B5516" t="s">
        <v>17921</v>
      </c>
      <c r="C5516" t="s">
        <v>17922</v>
      </c>
      <c r="D5516">
        <v>31</v>
      </c>
      <c r="E5516" t="s">
        <v>58</v>
      </c>
      <c r="F5516" t="s">
        <v>397</v>
      </c>
      <c r="G5516" s="1">
        <v>43870</v>
      </c>
      <c r="H5516" t="s">
        <v>67</v>
      </c>
      <c r="I5516" t="s">
        <v>150</v>
      </c>
      <c r="J5516" s="3" t="s">
        <v>17923</v>
      </c>
      <c r="K5516" t="s">
        <v>39</v>
      </c>
      <c r="L5516" t="s">
        <v>17924</v>
      </c>
      <c r="M5516" t="s">
        <v>143</v>
      </c>
      <c r="N5516" t="s">
        <v>55</v>
      </c>
      <c r="O5516" s="2">
        <v>45078.928622685184</v>
      </c>
      <c r="P5516" s="2">
        <v>45078.268206018518</v>
      </c>
      <c r="Q5516">
        <v>2</v>
      </c>
      <c r="R5516" t="str">
        <f t="shared" ca="1" si="86"/>
        <v>Sara</v>
      </c>
      <c r="S5516" t="str">
        <f>IFERROR(TEXT(DATEVALUE(LEFT(Table1[[#This Row],[Date of Purchase]],10)), "MMMM"), TEXT(Table1[[#This Row],[Date of Purchase]], "MMMM"))</f>
        <v>February</v>
      </c>
      <c r="T5516" t="str">
        <f>IF(OR(
  AND(Table1[[#This Row],[Ticket Priority]]="Critical", Table1[[#This Row],[Ticket Status]]&lt;&gt;"Closed"),
  AND(Table1[[#This Row],[Ticket Priority]]="High", Table1[[#This Row],[Ticket Status]]="Open")
), "Yes", "No")</f>
        <v>No</v>
      </c>
      <c r="U5516" s="4" t="str">
        <f>IF(Table1[[#This Row],[Ticket Status]]="Closed","Yes","No")</f>
        <v>Yes</v>
      </c>
      <c r="V5516" s="4" t="str">
        <f>IF(Table1[[#This Row],[Ticket Status]]="Pending Customer Response","Yes","No")</f>
        <v>No</v>
      </c>
      <c r="W5516" s="5">
        <f ca="1">COUNTIFS(Table1[Agent_name],Table1[[#This Row],[Agent_name]],Table1[Month],Table1[[#This Row],[Month]])/160</f>
        <v>0.65625</v>
      </c>
    </row>
    <row r="5517" spans="1:23" x14ac:dyDescent="0.25">
      <c r="A5517">
        <v>5516</v>
      </c>
      <c r="B5517" t="s">
        <v>17925</v>
      </c>
      <c r="C5517" t="s">
        <v>17926</v>
      </c>
      <c r="D5517">
        <v>30</v>
      </c>
      <c r="E5517" t="s">
        <v>58</v>
      </c>
      <c r="F5517" t="s">
        <v>219</v>
      </c>
      <c r="G5517" s="1">
        <v>44025</v>
      </c>
      <c r="H5517" t="s">
        <v>67</v>
      </c>
      <c r="I5517" t="s">
        <v>37</v>
      </c>
      <c r="J5517" s="3" t="s">
        <v>17927</v>
      </c>
      <c r="K5517" t="s">
        <v>62</v>
      </c>
      <c r="M5517" t="s">
        <v>89</v>
      </c>
      <c r="N5517" t="s">
        <v>83</v>
      </c>
      <c r="R5517" t="str">
        <f t="shared" ca="1" si="86"/>
        <v>Mohit</v>
      </c>
      <c r="S5517" t="str">
        <f>IFERROR(TEXT(DATEVALUE(LEFT(Table1[[#This Row],[Date of Purchase]],10)), "MMMM"), TEXT(Table1[[#This Row],[Date of Purchase]], "MMMM"))</f>
        <v>July</v>
      </c>
      <c r="T5517" t="str">
        <f>IF(OR(
  AND(Table1[[#This Row],[Ticket Priority]]="Critical", Table1[[#This Row],[Ticket Status]]&lt;&gt;"Closed"),
  AND(Table1[[#This Row],[Ticket Priority]]="High", Table1[[#This Row],[Ticket Status]]="Open")
), "Yes", "No")</f>
        <v>Yes</v>
      </c>
      <c r="U5517" s="4" t="str">
        <f>IF(Table1[[#This Row],[Ticket Status]]="Closed","Yes","No")</f>
        <v>No</v>
      </c>
      <c r="V5517" s="4" t="str">
        <f>IF(Table1[[#This Row],[Ticket Status]]="Pending Customer Response","Yes","No")</f>
        <v>No</v>
      </c>
      <c r="W5517" s="5">
        <f ca="1">COUNTIFS(Table1[Agent_name],Table1[[#This Row],[Agent_name]],Table1[Month],Table1[[#This Row],[Month]])/160</f>
        <v>0.53125</v>
      </c>
    </row>
    <row r="5518" spans="1:23" x14ac:dyDescent="0.25">
      <c r="A5518">
        <v>5517</v>
      </c>
      <c r="B5518" t="s">
        <v>17928</v>
      </c>
      <c r="C5518" t="s">
        <v>17929</v>
      </c>
      <c r="D5518">
        <v>18</v>
      </c>
      <c r="E5518" t="s">
        <v>19</v>
      </c>
      <c r="F5518" t="s">
        <v>125</v>
      </c>
      <c r="G5518" s="1">
        <v>44451</v>
      </c>
      <c r="H5518" t="s">
        <v>66</v>
      </c>
      <c r="I5518" t="s">
        <v>52</v>
      </c>
      <c r="J5518" s="3" t="s">
        <v>17930</v>
      </c>
      <c r="K5518" t="s">
        <v>24</v>
      </c>
      <c r="M5518" t="s">
        <v>143</v>
      </c>
      <c r="N5518" t="s">
        <v>83</v>
      </c>
      <c r="O5518" s="2">
        <v>45078.917557870373</v>
      </c>
      <c r="R5518" t="str">
        <f t="shared" ca="1" si="86"/>
        <v>Ravi</v>
      </c>
      <c r="S5518" t="str">
        <f>IFERROR(TEXT(DATEVALUE(LEFT(Table1[[#This Row],[Date of Purchase]],10)), "MMMM"), TEXT(Table1[[#This Row],[Date of Purchase]], "MMMM"))</f>
        <v>September</v>
      </c>
      <c r="T5518" t="str">
        <f>IF(OR(
  AND(Table1[[#This Row],[Ticket Priority]]="Critical", Table1[[#This Row],[Ticket Status]]&lt;&gt;"Closed"),
  AND(Table1[[#This Row],[Ticket Priority]]="High", Table1[[#This Row],[Ticket Status]]="Open")
), "Yes", "No")</f>
        <v>No</v>
      </c>
      <c r="U5518" s="4" t="str">
        <f>IF(Table1[[#This Row],[Ticket Status]]="Closed","Yes","No")</f>
        <v>No</v>
      </c>
      <c r="V5518" s="4" t="str">
        <f>IF(Table1[[#This Row],[Ticket Status]]="Pending Customer Response","Yes","No")</f>
        <v>Yes</v>
      </c>
      <c r="W5518" s="5">
        <f ca="1">COUNTIFS(Table1[Agent_name],Table1[[#This Row],[Agent_name]],Table1[Month],Table1[[#This Row],[Month]])/160</f>
        <v>0.64375000000000004</v>
      </c>
    </row>
    <row r="5519" spans="1:23" x14ac:dyDescent="0.25">
      <c r="A5519">
        <v>5518</v>
      </c>
      <c r="B5519" t="s">
        <v>17931</v>
      </c>
      <c r="C5519" t="s">
        <v>17932</v>
      </c>
      <c r="D5519">
        <v>66</v>
      </c>
      <c r="E5519" t="s">
        <v>19</v>
      </c>
      <c r="F5519" t="s">
        <v>339</v>
      </c>
      <c r="G5519" s="1">
        <v>44466</v>
      </c>
      <c r="H5519" t="s">
        <v>21</v>
      </c>
      <c r="I5519" t="s">
        <v>72</v>
      </c>
      <c r="J5519" s="3" t="s">
        <v>17933</v>
      </c>
      <c r="K5519" t="s">
        <v>62</v>
      </c>
      <c r="M5519" t="s">
        <v>41</v>
      </c>
      <c r="N5519" t="s">
        <v>26</v>
      </c>
      <c r="R5519" t="str">
        <f t="shared" ca="1" si="86"/>
        <v>Divya</v>
      </c>
      <c r="S5519" t="str">
        <f>IFERROR(TEXT(DATEVALUE(LEFT(Table1[[#This Row],[Date of Purchase]],10)), "MMMM"), TEXT(Table1[[#This Row],[Date of Purchase]], "MMMM"))</f>
        <v>September</v>
      </c>
      <c r="T5519" t="str">
        <f>IF(OR(
  AND(Table1[[#This Row],[Ticket Priority]]="Critical", Table1[[#This Row],[Ticket Status]]&lt;&gt;"Closed"),
  AND(Table1[[#This Row],[Ticket Priority]]="High", Table1[[#This Row],[Ticket Status]]="Open")
), "Yes", "No")</f>
        <v>No</v>
      </c>
      <c r="U5519" s="4" t="str">
        <f>IF(Table1[[#This Row],[Ticket Status]]="Closed","Yes","No")</f>
        <v>No</v>
      </c>
      <c r="V5519" s="4" t="str">
        <f>IF(Table1[[#This Row],[Ticket Status]]="Pending Customer Response","Yes","No")</f>
        <v>No</v>
      </c>
      <c r="W5519" s="5">
        <f ca="1">COUNTIFS(Table1[Agent_name],Table1[[#This Row],[Agent_name]],Table1[Month],Table1[[#This Row],[Month]])/160</f>
        <v>0.21875</v>
      </c>
    </row>
    <row r="5520" spans="1:23" x14ac:dyDescent="0.25">
      <c r="A5520">
        <v>5519</v>
      </c>
      <c r="B5520" t="s">
        <v>17934</v>
      </c>
      <c r="C5520" t="s">
        <v>17935</v>
      </c>
      <c r="D5520">
        <v>64</v>
      </c>
      <c r="E5520" t="s">
        <v>58</v>
      </c>
      <c r="F5520" t="s">
        <v>65</v>
      </c>
      <c r="G5520" s="1">
        <v>44145</v>
      </c>
      <c r="H5520" t="s">
        <v>59</v>
      </c>
      <c r="I5520" t="s">
        <v>99</v>
      </c>
      <c r="J5520" s="3" t="s">
        <v>17936</v>
      </c>
      <c r="K5520" t="s">
        <v>39</v>
      </c>
      <c r="L5520" t="s">
        <v>17937</v>
      </c>
      <c r="M5520" t="s">
        <v>143</v>
      </c>
      <c r="N5520" t="s">
        <v>33</v>
      </c>
      <c r="O5520" s="2">
        <v>45078.805092592593</v>
      </c>
      <c r="P5520" s="2">
        <v>45078.447453703702</v>
      </c>
      <c r="Q5520">
        <v>3</v>
      </c>
      <c r="R5520" t="str">
        <f t="shared" ca="1" si="86"/>
        <v>Sara</v>
      </c>
      <c r="S5520" t="str">
        <f>IFERROR(TEXT(DATEVALUE(LEFT(Table1[[#This Row],[Date of Purchase]],10)), "MMMM"), TEXT(Table1[[#This Row],[Date of Purchase]], "MMMM"))</f>
        <v>November</v>
      </c>
      <c r="T5520" t="str">
        <f>IF(OR(
  AND(Table1[[#This Row],[Ticket Priority]]="Critical", Table1[[#This Row],[Ticket Status]]&lt;&gt;"Closed"),
  AND(Table1[[#This Row],[Ticket Priority]]="High", Table1[[#This Row],[Ticket Status]]="Open")
), "Yes", "No")</f>
        <v>No</v>
      </c>
      <c r="U5520" s="4" t="str">
        <f>IF(Table1[[#This Row],[Ticket Status]]="Closed","Yes","No")</f>
        <v>Yes</v>
      </c>
      <c r="V5520" s="4" t="str">
        <f>IF(Table1[[#This Row],[Ticket Status]]="Pending Customer Response","Yes","No")</f>
        <v>No</v>
      </c>
      <c r="W5520" s="5">
        <f ca="1">COUNTIFS(Table1[Agent_name],Table1[[#This Row],[Agent_name]],Table1[Month],Table1[[#This Row],[Month]])/160</f>
        <v>0.79374999999999996</v>
      </c>
    </row>
    <row r="5521" spans="1:23" x14ac:dyDescent="0.25">
      <c r="A5521">
        <v>5520</v>
      </c>
      <c r="B5521" t="s">
        <v>17938</v>
      </c>
      <c r="C5521" t="s">
        <v>17939</v>
      </c>
      <c r="D5521">
        <v>51</v>
      </c>
      <c r="E5521" t="s">
        <v>58</v>
      </c>
      <c r="F5521" t="s">
        <v>456</v>
      </c>
      <c r="G5521" s="1">
        <v>44338</v>
      </c>
      <c r="H5521" t="s">
        <v>66</v>
      </c>
      <c r="I5521" t="s">
        <v>67</v>
      </c>
      <c r="J5521" s="3" t="s">
        <v>17940</v>
      </c>
      <c r="K5521" t="s">
        <v>24</v>
      </c>
      <c r="M5521" t="s">
        <v>143</v>
      </c>
      <c r="N5521" t="s">
        <v>33</v>
      </c>
      <c r="O5521" s="2">
        <v>45078.418310185189</v>
      </c>
      <c r="R5521" t="str">
        <f t="shared" ca="1" si="86"/>
        <v>Mohit</v>
      </c>
      <c r="S5521" t="str">
        <f>IFERROR(TEXT(DATEVALUE(LEFT(Table1[[#This Row],[Date of Purchase]],10)), "MMMM"), TEXT(Table1[[#This Row],[Date of Purchase]], "MMMM"))</f>
        <v>May</v>
      </c>
      <c r="T5521" t="str">
        <f>IF(OR(
  AND(Table1[[#This Row],[Ticket Priority]]="Critical", Table1[[#This Row],[Ticket Status]]&lt;&gt;"Closed"),
  AND(Table1[[#This Row],[Ticket Priority]]="High", Table1[[#This Row],[Ticket Status]]="Open")
), "Yes", "No")</f>
        <v>No</v>
      </c>
      <c r="U5521" s="4" t="str">
        <f>IF(Table1[[#This Row],[Ticket Status]]="Closed","Yes","No")</f>
        <v>No</v>
      </c>
      <c r="V5521" s="4" t="str">
        <f>IF(Table1[[#This Row],[Ticket Status]]="Pending Customer Response","Yes","No")</f>
        <v>Yes</v>
      </c>
      <c r="W5521" s="5">
        <f ca="1">COUNTIFS(Table1[Agent_name],Table1[[#This Row],[Agent_name]],Table1[Month],Table1[[#This Row],[Month]])/160</f>
        <v>0.45624999999999999</v>
      </c>
    </row>
    <row r="5522" spans="1:23" x14ac:dyDescent="0.25">
      <c r="A5522">
        <v>5521</v>
      </c>
      <c r="B5522" t="s">
        <v>17941</v>
      </c>
      <c r="C5522" t="s">
        <v>17942</v>
      </c>
      <c r="D5522">
        <v>68</v>
      </c>
      <c r="E5522" t="s">
        <v>58</v>
      </c>
      <c r="F5522" t="s">
        <v>112</v>
      </c>
      <c r="G5522" s="1">
        <v>44244</v>
      </c>
      <c r="H5522" t="s">
        <v>45</v>
      </c>
      <c r="I5522" t="s">
        <v>72</v>
      </c>
      <c r="J5522" s="3" t="s">
        <v>17943</v>
      </c>
      <c r="K5522" t="s">
        <v>24</v>
      </c>
      <c r="M5522" t="s">
        <v>89</v>
      </c>
      <c r="N5522" t="s">
        <v>33</v>
      </c>
      <c r="O5522" s="2">
        <v>45078.590543981481</v>
      </c>
      <c r="R5522" t="str">
        <f t="shared" ca="1" si="86"/>
        <v>Ravi</v>
      </c>
      <c r="S5522" t="str">
        <f>IFERROR(TEXT(DATEVALUE(LEFT(Table1[[#This Row],[Date of Purchase]],10)), "MMMM"), TEXT(Table1[[#This Row],[Date of Purchase]], "MMMM"))</f>
        <v>February</v>
      </c>
      <c r="T5522" t="str">
        <f>IF(OR(
  AND(Table1[[#This Row],[Ticket Priority]]="Critical", Table1[[#This Row],[Ticket Status]]&lt;&gt;"Closed"),
  AND(Table1[[#This Row],[Ticket Priority]]="High", Table1[[#This Row],[Ticket Status]]="Open")
), "Yes", "No")</f>
        <v>No</v>
      </c>
      <c r="U5522" s="4" t="str">
        <f>IF(Table1[[#This Row],[Ticket Status]]="Closed","Yes","No")</f>
        <v>No</v>
      </c>
      <c r="V5522" s="4" t="str">
        <f>IF(Table1[[#This Row],[Ticket Status]]="Pending Customer Response","Yes","No")</f>
        <v>Yes</v>
      </c>
      <c r="W5522" s="5">
        <f ca="1">COUNTIFS(Table1[Agent_name],Table1[[#This Row],[Agent_name]],Table1[Month],Table1[[#This Row],[Month]])/160</f>
        <v>0.61250000000000004</v>
      </c>
    </row>
    <row r="5523" spans="1:23" x14ac:dyDescent="0.25">
      <c r="A5523">
        <v>5522</v>
      </c>
      <c r="B5523" t="s">
        <v>13999</v>
      </c>
      <c r="C5523" t="s">
        <v>17944</v>
      </c>
      <c r="D5523">
        <v>47</v>
      </c>
      <c r="E5523" t="s">
        <v>19</v>
      </c>
      <c r="F5523" t="s">
        <v>107</v>
      </c>
      <c r="G5523" s="1">
        <v>44555</v>
      </c>
      <c r="H5523" t="s">
        <v>66</v>
      </c>
      <c r="I5523" t="s">
        <v>150</v>
      </c>
      <c r="J5523" s="3" t="s">
        <v>17945</v>
      </c>
      <c r="K5523" t="s">
        <v>24</v>
      </c>
      <c r="M5523" t="s">
        <v>143</v>
      </c>
      <c r="N5523" t="s">
        <v>33</v>
      </c>
      <c r="O5523" s="2">
        <v>45078.319710648146</v>
      </c>
      <c r="Q5523">
        <v>5</v>
      </c>
      <c r="R5523" t="str">
        <f t="shared" ca="1" si="86"/>
        <v>Priya</v>
      </c>
      <c r="S5523" t="str">
        <f>IFERROR(TEXT(DATEVALUE(LEFT(Table1[[#This Row],[Date of Purchase]],10)), "MMMM"), TEXT(Table1[[#This Row],[Date of Purchase]], "MMMM"))</f>
        <v>December</v>
      </c>
      <c r="T5523" t="str">
        <f>IF(OR(
  AND(Table1[[#This Row],[Ticket Priority]]="Critical", Table1[[#This Row],[Ticket Status]]&lt;&gt;"Closed"),
  AND(Table1[[#This Row],[Ticket Priority]]="High", Table1[[#This Row],[Ticket Status]]="Open")
), "Yes", "No")</f>
        <v>No</v>
      </c>
      <c r="U5523" s="4" t="str">
        <f>IF(Table1[[#This Row],[Ticket Status]]="Closed","Yes","No")</f>
        <v>No</v>
      </c>
      <c r="V5523" s="4" t="str">
        <f>IF(Table1[[#This Row],[Ticket Status]]="Pending Customer Response","Yes","No")</f>
        <v>Yes</v>
      </c>
      <c r="W5523" s="5">
        <f ca="1">COUNTIFS(Table1[Agent_name],Table1[[#This Row],[Agent_name]],Table1[Month],Table1[[#This Row],[Month]])/160</f>
        <v>0.48749999999999999</v>
      </c>
    </row>
    <row r="5524" spans="1:23" x14ac:dyDescent="0.25">
      <c r="A5524">
        <v>5523</v>
      </c>
      <c r="B5524" t="s">
        <v>17946</v>
      </c>
      <c r="C5524" t="s">
        <v>17947</v>
      </c>
      <c r="D5524">
        <v>31</v>
      </c>
      <c r="E5524" t="s">
        <v>29</v>
      </c>
      <c r="F5524" t="s">
        <v>65</v>
      </c>
      <c r="G5524" s="1">
        <v>43834</v>
      </c>
      <c r="H5524" t="s">
        <v>67</v>
      </c>
      <c r="I5524" t="s">
        <v>77</v>
      </c>
      <c r="J5524" s="3" t="s">
        <v>17948</v>
      </c>
      <c r="K5524" t="s">
        <v>39</v>
      </c>
      <c r="L5524" t="s">
        <v>17949</v>
      </c>
      <c r="M5524" t="s">
        <v>89</v>
      </c>
      <c r="N5524" t="s">
        <v>26</v>
      </c>
      <c r="O5524" s="2">
        <v>45078.78570601852</v>
      </c>
      <c r="P5524" s="2">
        <v>45078.885706018518</v>
      </c>
      <c r="Q5524">
        <v>2</v>
      </c>
      <c r="R5524" t="str">
        <f t="shared" ca="1" si="86"/>
        <v>Sara</v>
      </c>
      <c r="S5524" t="str">
        <f>IFERROR(TEXT(DATEVALUE(LEFT(Table1[[#This Row],[Date of Purchase]],10)), "MMMM"), TEXT(Table1[[#This Row],[Date of Purchase]], "MMMM"))</f>
        <v>January</v>
      </c>
      <c r="T5524" t="str">
        <f>IF(OR(
  AND(Table1[[#This Row],[Ticket Priority]]="Critical", Table1[[#This Row],[Ticket Status]]&lt;&gt;"Closed"),
  AND(Table1[[#This Row],[Ticket Priority]]="High", Table1[[#This Row],[Ticket Status]]="Open")
), "Yes", "No")</f>
        <v>No</v>
      </c>
      <c r="U5524" s="4" t="str">
        <f>IF(Table1[[#This Row],[Ticket Status]]="Closed","Yes","No")</f>
        <v>Yes</v>
      </c>
      <c r="V5524" s="4" t="str">
        <f>IF(Table1[[#This Row],[Ticket Status]]="Pending Customer Response","Yes","No")</f>
        <v>No</v>
      </c>
      <c r="W5524" s="5">
        <f ca="1">COUNTIFS(Table1[Agent_name],Table1[[#This Row],[Agent_name]],Table1[Month],Table1[[#This Row],[Month]])/160</f>
        <v>0.70625000000000004</v>
      </c>
    </row>
    <row r="5525" spans="1:23" x14ac:dyDescent="0.25">
      <c r="A5525">
        <v>5524</v>
      </c>
      <c r="B5525" t="s">
        <v>17950</v>
      </c>
      <c r="C5525" t="s">
        <v>17951</v>
      </c>
      <c r="D5525">
        <v>48</v>
      </c>
      <c r="E5525" t="s">
        <v>29</v>
      </c>
      <c r="F5525" t="s">
        <v>129</v>
      </c>
      <c r="G5525" s="1">
        <v>44257</v>
      </c>
      <c r="H5525" t="s">
        <v>59</v>
      </c>
      <c r="I5525" t="s">
        <v>113</v>
      </c>
      <c r="J5525" s="3" t="s">
        <v>17952</v>
      </c>
      <c r="K5525" t="s">
        <v>39</v>
      </c>
      <c r="L5525" t="s">
        <v>17953</v>
      </c>
      <c r="M5525" t="s">
        <v>25</v>
      </c>
      <c r="N5525" t="s">
        <v>26</v>
      </c>
      <c r="O5525" s="2">
        <v>45078.890590277777</v>
      </c>
      <c r="P5525" s="2">
        <v>45078.981562499997</v>
      </c>
      <c r="Q5525">
        <v>3</v>
      </c>
      <c r="R5525" t="str">
        <f t="shared" ca="1" si="86"/>
        <v>Rahul</v>
      </c>
      <c r="S5525" t="str">
        <f>IFERROR(TEXT(DATEVALUE(LEFT(Table1[[#This Row],[Date of Purchase]],10)), "MMMM"), TEXT(Table1[[#This Row],[Date of Purchase]], "MMMM"))</f>
        <v>March</v>
      </c>
      <c r="T5525" t="str">
        <f>IF(OR(
  AND(Table1[[#This Row],[Ticket Priority]]="Critical", Table1[[#This Row],[Ticket Status]]&lt;&gt;"Closed"),
  AND(Table1[[#This Row],[Ticket Priority]]="High", Table1[[#This Row],[Ticket Status]]="Open")
), "Yes", "No")</f>
        <v>No</v>
      </c>
      <c r="U5525" s="4" t="str">
        <f>IF(Table1[[#This Row],[Ticket Status]]="Closed","Yes","No")</f>
        <v>Yes</v>
      </c>
      <c r="V5525" s="4" t="str">
        <f>IF(Table1[[#This Row],[Ticket Status]]="Pending Customer Response","Yes","No")</f>
        <v>No</v>
      </c>
      <c r="W5525" s="5">
        <f ca="1">COUNTIFS(Table1[Agent_name],Table1[[#This Row],[Agent_name]],Table1[Month],Table1[[#This Row],[Month]])/160</f>
        <v>0.19375000000000001</v>
      </c>
    </row>
    <row r="5526" spans="1:23" x14ac:dyDescent="0.25">
      <c r="A5526">
        <v>5525</v>
      </c>
      <c r="B5526" t="s">
        <v>17954</v>
      </c>
      <c r="C5526" t="s">
        <v>17955</v>
      </c>
      <c r="D5526">
        <v>62</v>
      </c>
      <c r="E5526" t="s">
        <v>58</v>
      </c>
      <c r="F5526" t="s">
        <v>485</v>
      </c>
      <c r="G5526" s="1">
        <v>44041</v>
      </c>
      <c r="H5526" t="s">
        <v>67</v>
      </c>
      <c r="I5526" t="s">
        <v>77</v>
      </c>
      <c r="J5526" s="3" t="s">
        <v>17956</v>
      </c>
      <c r="K5526" t="s">
        <v>62</v>
      </c>
      <c r="M5526" t="s">
        <v>143</v>
      </c>
      <c r="N5526" t="s">
        <v>55</v>
      </c>
      <c r="R5526" t="str">
        <f t="shared" ca="1" si="86"/>
        <v>Meera</v>
      </c>
      <c r="S5526" t="str">
        <f>IFERROR(TEXT(DATEVALUE(LEFT(Table1[[#This Row],[Date of Purchase]],10)), "MMMM"), TEXT(Table1[[#This Row],[Date of Purchase]], "MMMM"))</f>
        <v>July</v>
      </c>
      <c r="T5526" t="str">
        <f>IF(OR(
  AND(Table1[[#This Row],[Ticket Priority]]="Critical", Table1[[#This Row],[Ticket Status]]&lt;&gt;"Closed"),
  AND(Table1[[#This Row],[Ticket Priority]]="High", Table1[[#This Row],[Ticket Status]]="Open")
), "Yes", "No")</f>
        <v>No</v>
      </c>
      <c r="U5526" s="4" t="str">
        <f>IF(Table1[[#This Row],[Ticket Status]]="Closed","Yes","No")</f>
        <v>No</v>
      </c>
      <c r="V5526" s="4" t="str">
        <f>IF(Table1[[#This Row],[Ticket Status]]="Pending Customer Response","Yes","No")</f>
        <v>No</v>
      </c>
      <c r="W5526" s="5">
        <f ca="1">COUNTIFS(Table1[Agent_name],Table1[[#This Row],[Agent_name]],Table1[Month],Table1[[#This Row],[Month]])/160</f>
        <v>0.23125000000000001</v>
      </c>
    </row>
    <row r="5527" spans="1:23" x14ac:dyDescent="0.25">
      <c r="A5527">
        <v>5526</v>
      </c>
      <c r="B5527" t="s">
        <v>12388</v>
      </c>
      <c r="C5527" t="s">
        <v>17957</v>
      </c>
      <c r="D5527">
        <v>48</v>
      </c>
      <c r="E5527" t="s">
        <v>58</v>
      </c>
      <c r="F5527" t="s">
        <v>161</v>
      </c>
      <c r="G5527" s="1">
        <v>44296</v>
      </c>
      <c r="H5527" t="s">
        <v>59</v>
      </c>
      <c r="I5527" t="s">
        <v>60</v>
      </c>
      <c r="J5527" s="3" t="s">
        <v>17958</v>
      </c>
      <c r="K5527" t="s">
        <v>62</v>
      </c>
      <c r="M5527" t="s">
        <v>41</v>
      </c>
      <c r="N5527" t="s">
        <v>33</v>
      </c>
      <c r="Q5527">
        <v>5</v>
      </c>
      <c r="R5527" t="str">
        <f t="shared" ca="1" si="86"/>
        <v>Aisha</v>
      </c>
      <c r="S5527" t="str">
        <f>IFERROR(TEXT(DATEVALUE(LEFT(Table1[[#This Row],[Date of Purchase]],10)), "MMMM"), TEXT(Table1[[#This Row],[Date of Purchase]], "MMMM"))</f>
        <v>April</v>
      </c>
      <c r="T5527" t="str">
        <f>IF(OR(
  AND(Table1[[#This Row],[Ticket Priority]]="Critical", Table1[[#This Row],[Ticket Status]]&lt;&gt;"Closed"),
  AND(Table1[[#This Row],[Ticket Priority]]="High", Table1[[#This Row],[Ticket Status]]="Open")
), "Yes", "No")</f>
        <v>No</v>
      </c>
      <c r="U5527" s="4" t="str">
        <f>IF(Table1[[#This Row],[Ticket Status]]="Closed","Yes","No")</f>
        <v>No</v>
      </c>
      <c r="V5527" s="4" t="str">
        <f>IF(Table1[[#This Row],[Ticket Status]]="Pending Customer Response","Yes","No")</f>
        <v>No</v>
      </c>
      <c r="W5527" s="5">
        <f ca="1">COUNTIFS(Table1[Agent_name],Table1[[#This Row],[Agent_name]],Table1[Month],Table1[[#This Row],[Month]])/160</f>
        <v>0.81874999999999998</v>
      </c>
    </row>
    <row r="5528" spans="1:23" x14ac:dyDescent="0.25">
      <c r="A5528">
        <v>5527</v>
      </c>
      <c r="B5528" t="s">
        <v>17959</v>
      </c>
      <c r="C5528" t="s">
        <v>17960</v>
      </c>
      <c r="D5528">
        <v>56</v>
      </c>
      <c r="E5528" t="s">
        <v>19</v>
      </c>
      <c r="F5528" t="s">
        <v>207</v>
      </c>
      <c r="G5528" s="1">
        <v>44182</v>
      </c>
      <c r="H5528" t="s">
        <v>59</v>
      </c>
      <c r="I5528" t="s">
        <v>93</v>
      </c>
      <c r="J5528" s="3" t="s">
        <v>17961</v>
      </c>
      <c r="K5528" t="s">
        <v>24</v>
      </c>
      <c r="M5528" t="s">
        <v>41</v>
      </c>
      <c r="N5528" t="s">
        <v>83</v>
      </c>
      <c r="O5528" s="2">
        <v>45078.70521990741</v>
      </c>
      <c r="R5528" t="str">
        <f t="shared" ca="1" si="86"/>
        <v>Meera</v>
      </c>
      <c r="S5528" t="str">
        <f>IFERROR(TEXT(DATEVALUE(LEFT(Table1[[#This Row],[Date of Purchase]],10)), "MMMM"), TEXT(Table1[[#This Row],[Date of Purchase]], "MMMM"))</f>
        <v>December</v>
      </c>
      <c r="T5528" t="str">
        <f>IF(OR(
  AND(Table1[[#This Row],[Ticket Priority]]="Critical", Table1[[#This Row],[Ticket Status]]&lt;&gt;"Closed"),
  AND(Table1[[#This Row],[Ticket Priority]]="High", Table1[[#This Row],[Ticket Status]]="Open")
), "Yes", "No")</f>
        <v>No</v>
      </c>
      <c r="U5528" s="4" t="str">
        <f>IF(Table1[[#This Row],[Ticket Status]]="Closed","Yes","No")</f>
        <v>No</v>
      </c>
      <c r="V5528" s="4" t="str">
        <f>IF(Table1[[#This Row],[Ticket Status]]="Pending Customer Response","Yes","No")</f>
        <v>Yes</v>
      </c>
      <c r="W5528" s="5">
        <f ca="1">COUNTIFS(Table1[Agent_name],Table1[[#This Row],[Agent_name]],Table1[Month],Table1[[#This Row],[Month]])/160</f>
        <v>0.24374999999999999</v>
      </c>
    </row>
    <row r="5529" spans="1:23" x14ac:dyDescent="0.25">
      <c r="A5529">
        <v>5528</v>
      </c>
      <c r="B5529" t="s">
        <v>175</v>
      </c>
      <c r="C5529" t="s">
        <v>17962</v>
      </c>
      <c r="D5529">
        <v>18</v>
      </c>
      <c r="E5529" t="s">
        <v>58</v>
      </c>
      <c r="F5529" t="s">
        <v>117</v>
      </c>
      <c r="G5529" s="1">
        <v>44104</v>
      </c>
      <c r="H5529" t="s">
        <v>21</v>
      </c>
      <c r="I5529" t="s">
        <v>37</v>
      </c>
      <c r="J5529" s="3" t="s">
        <v>17963</v>
      </c>
      <c r="K5529" t="s">
        <v>24</v>
      </c>
      <c r="M5529" t="s">
        <v>89</v>
      </c>
      <c r="N5529" t="s">
        <v>55</v>
      </c>
      <c r="O5529" s="2">
        <v>45078.189259259256</v>
      </c>
      <c r="R5529" t="str">
        <f t="shared" ca="1" si="86"/>
        <v>Mohit</v>
      </c>
      <c r="S5529" t="str">
        <f>IFERROR(TEXT(DATEVALUE(LEFT(Table1[[#This Row],[Date of Purchase]],10)), "MMMM"), TEXT(Table1[[#This Row],[Date of Purchase]], "MMMM"))</f>
        <v>September</v>
      </c>
      <c r="T5529" t="str">
        <f>IF(OR(
  AND(Table1[[#This Row],[Ticket Priority]]="Critical", Table1[[#This Row],[Ticket Status]]&lt;&gt;"Closed"),
  AND(Table1[[#This Row],[Ticket Priority]]="High", Table1[[#This Row],[Ticket Status]]="Open")
), "Yes", "No")</f>
        <v>No</v>
      </c>
      <c r="U5529" s="4" t="str">
        <f>IF(Table1[[#This Row],[Ticket Status]]="Closed","Yes","No")</f>
        <v>No</v>
      </c>
      <c r="V5529" s="4" t="str">
        <f>IF(Table1[[#This Row],[Ticket Status]]="Pending Customer Response","Yes","No")</f>
        <v>Yes</v>
      </c>
      <c r="W5529" s="5">
        <f ca="1">COUNTIFS(Table1[Agent_name],Table1[[#This Row],[Agent_name]],Table1[Month],Table1[[#This Row],[Month]])/160</f>
        <v>0.38124999999999998</v>
      </c>
    </row>
    <row r="5530" spans="1:23" x14ac:dyDescent="0.25">
      <c r="A5530">
        <v>5529</v>
      </c>
      <c r="B5530" t="s">
        <v>17964</v>
      </c>
      <c r="C5530" t="s">
        <v>17965</v>
      </c>
      <c r="D5530">
        <v>26</v>
      </c>
      <c r="E5530" t="s">
        <v>19</v>
      </c>
      <c r="F5530" t="s">
        <v>173</v>
      </c>
      <c r="G5530" s="1">
        <v>43867</v>
      </c>
      <c r="H5530" t="s">
        <v>67</v>
      </c>
      <c r="I5530" t="s">
        <v>99</v>
      </c>
      <c r="J5530" s="3" t="s">
        <v>17966</v>
      </c>
      <c r="K5530" t="s">
        <v>62</v>
      </c>
      <c r="M5530" t="s">
        <v>41</v>
      </c>
      <c r="N5530" t="s">
        <v>26</v>
      </c>
      <c r="R5530" t="str">
        <f t="shared" ca="1" si="86"/>
        <v>Aisha</v>
      </c>
      <c r="S5530" t="str">
        <f>IFERROR(TEXT(DATEVALUE(LEFT(Table1[[#This Row],[Date of Purchase]],10)), "MMMM"), TEXT(Table1[[#This Row],[Date of Purchase]], "MMMM"))</f>
        <v>February</v>
      </c>
      <c r="T5530" t="str">
        <f>IF(OR(
  AND(Table1[[#This Row],[Ticket Priority]]="Critical", Table1[[#This Row],[Ticket Status]]&lt;&gt;"Closed"),
  AND(Table1[[#This Row],[Ticket Priority]]="High", Table1[[#This Row],[Ticket Status]]="Open")
), "Yes", "No")</f>
        <v>No</v>
      </c>
      <c r="U5530" s="4" t="str">
        <f>IF(Table1[[#This Row],[Ticket Status]]="Closed","Yes","No")</f>
        <v>No</v>
      </c>
      <c r="V5530" s="4" t="str">
        <f>IF(Table1[[#This Row],[Ticket Status]]="Pending Customer Response","Yes","No")</f>
        <v>No</v>
      </c>
      <c r="W5530" s="5">
        <f ca="1">COUNTIFS(Table1[Agent_name],Table1[[#This Row],[Agent_name]],Table1[Month],Table1[[#This Row],[Month]])/160</f>
        <v>0.85624999999999996</v>
      </c>
    </row>
    <row r="5531" spans="1:23" x14ac:dyDescent="0.25">
      <c r="A5531">
        <v>5530</v>
      </c>
      <c r="B5531" t="s">
        <v>17967</v>
      </c>
      <c r="C5531" t="s">
        <v>17968</v>
      </c>
      <c r="D5531">
        <v>38</v>
      </c>
      <c r="E5531" t="s">
        <v>29</v>
      </c>
      <c r="F5531" t="s">
        <v>219</v>
      </c>
      <c r="G5531" s="1">
        <v>43882</v>
      </c>
      <c r="H5531" t="s">
        <v>21</v>
      </c>
      <c r="I5531" t="s">
        <v>72</v>
      </c>
      <c r="J5531" s="3" t="s">
        <v>17969</v>
      </c>
      <c r="K5531" t="s">
        <v>62</v>
      </c>
      <c r="M5531" t="s">
        <v>143</v>
      </c>
      <c r="N5531" t="s">
        <v>26</v>
      </c>
      <c r="R5531" t="str">
        <f t="shared" ca="1" si="86"/>
        <v>Mohit</v>
      </c>
      <c r="S5531" t="str">
        <f>IFERROR(TEXT(DATEVALUE(LEFT(Table1[[#This Row],[Date of Purchase]],10)), "MMMM"), TEXT(Table1[[#This Row],[Date of Purchase]], "MMMM"))</f>
        <v>February</v>
      </c>
      <c r="T5531" t="str">
        <f>IF(OR(
  AND(Table1[[#This Row],[Ticket Priority]]="Critical", Table1[[#This Row],[Ticket Status]]&lt;&gt;"Closed"),
  AND(Table1[[#This Row],[Ticket Priority]]="High", Table1[[#This Row],[Ticket Status]]="Open")
), "Yes", "No")</f>
        <v>No</v>
      </c>
      <c r="U5531" s="4" t="str">
        <f>IF(Table1[[#This Row],[Ticket Status]]="Closed","Yes","No")</f>
        <v>No</v>
      </c>
      <c r="V5531" s="4" t="str">
        <f>IF(Table1[[#This Row],[Ticket Status]]="Pending Customer Response","Yes","No")</f>
        <v>No</v>
      </c>
      <c r="W5531" s="5">
        <f ca="1">COUNTIFS(Table1[Agent_name],Table1[[#This Row],[Agent_name]],Table1[Month],Table1[[#This Row],[Month]])/160</f>
        <v>0.52500000000000002</v>
      </c>
    </row>
    <row r="5532" spans="1:23" x14ac:dyDescent="0.25">
      <c r="A5532">
        <v>5531</v>
      </c>
      <c r="B5532" t="s">
        <v>17970</v>
      </c>
      <c r="C5532" t="s">
        <v>17971</v>
      </c>
      <c r="D5532">
        <v>23</v>
      </c>
      <c r="E5532" t="s">
        <v>58</v>
      </c>
      <c r="F5532" t="s">
        <v>76</v>
      </c>
      <c r="G5532" s="1">
        <v>44114</v>
      </c>
      <c r="H5532" t="s">
        <v>66</v>
      </c>
      <c r="I5532" t="s">
        <v>141</v>
      </c>
      <c r="J5532" s="3" t="s">
        <v>17972</v>
      </c>
      <c r="K5532" t="s">
        <v>62</v>
      </c>
      <c r="M5532" t="s">
        <v>143</v>
      </c>
      <c r="N5532" t="s">
        <v>26</v>
      </c>
      <c r="R5532" t="str">
        <f t="shared" ca="1" si="86"/>
        <v>Aisha</v>
      </c>
      <c r="S5532" t="str">
        <f>IFERROR(TEXT(DATEVALUE(LEFT(Table1[[#This Row],[Date of Purchase]],10)), "MMMM"), TEXT(Table1[[#This Row],[Date of Purchase]], "MMMM"))</f>
        <v>October</v>
      </c>
      <c r="T5532" t="str">
        <f>IF(OR(
  AND(Table1[[#This Row],[Ticket Priority]]="Critical", Table1[[#This Row],[Ticket Status]]&lt;&gt;"Closed"),
  AND(Table1[[#This Row],[Ticket Priority]]="High", Table1[[#This Row],[Ticket Status]]="Open")
), "Yes", "No")</f>
        <v>No</v>
      </c>
      <c r="U5532" s="4" t="str">
        <f>IF(Table1[[#This Row],[Ticket Status]]="Closed","Yes","No")</f>
        <v>No</v>
      </c>
      <c r="V5532" s="4" t="str">
        <f>IF(Table1[[#This Row],[Ticket Status]]="Pending Customer Response","Yes","No")</f>
        <v>No</v>
      </c>
      <c r="W5532" s="5">
        <f ca="1">COUNTIFS(Table1[Agent_name],Table1[[#This Row],[Agent_name]],Table1[Month],Table1[[#This Row],[Month]])/160</f>
        <v>0.85624999999999996</v>
      </c>
    </row>
    <row r="5533" spans="1:23" x14ac:dyDescent="0.25">
      <c r="A5533">
        <v>5532</v>
      </c>
      <c r="B5533" t="s">
        <v>17973</v>
      </c>
      <c r="C5533" t="s">
        <v>17974</v>
      </c>
      <c r="D5533">
        <v>70</v>
      </c>
      <c r="E5533" t="s">
        <v>19</v>
      </c>
      <c r="F5533" t="s">
        <v>202</v>
      </c>
      <c r="G5533" s="1">
        <v>44383</v>
      </c>
      <c r="H5533" t="s">
        <v>45</v>
      </c>
      <c r="I5533" t="s">
        <v>141</v>
      </c>
      <c r="J5533" s="3" t="s">
        <v>17975</v>
      </c>
      <c r="K5533" t="s">
        <v>62</v>
      </c>
      <c r="M5533" t="s">
        <v>41</v>
      </c>
      <c r="N5533" t="s">
        <v>55</v>
      </c>
      <c r="R5533" t="str">
        <f t="shared" ca="1" si="86"/>
        <v>Sara</v>
      </c>
      <c r="S5533" t="str">
        <f>IFERROR(TEXT(DATEVALUE(LEFT(Table1[[#This Row],[Date of Purchase]],10)), "MMMM"), TEXT(Table1[[#This Row],[Date of Purchase]], "MMMM"))</f>
        <v>July</v>
      </c>
      <c r="T5533" t="str">
        <f>IF(OR(
  AND(Table1[[#This Row],[Ticket Priority]]="Critical", Table1[[#This Row],[Ticket Status]]&lt;&gt;"Closed"),
  AND(Table1[[#This Row],[Ticket Priority]]="High", Table1[[#This Row],[Ticket Status]]="Open")
), "Yes", "No")</f>
        <v>No</v>
      </c>
      <c r="U5533" s="4" t="str">
        <f>IF(Table1[[#This Row],[Ticket Status]]="Closed","Yes","No")</f>
        <v>No</v>
      </c>
      <c r="V5533" s="4" t="str">
        <f>IF(Table1[[#This Row],[Ticket Status]]="Pending Customer Response","Yes","No")</f>
        <v>No</v>
      </c>
      <c r="W5533" s="5">
        <f ca="1">COUNTIFS(Table1[Agent_name],Table1[[#This Row],[Agent_name]],Table1[Month],Table1[[#This Row],[Month]])/160</f>
        <v>0.6875</v>
      </c>
    </row>
    <row r="5534" spans="1:23" x14ac:dyDescent="0.25">
      <c r="A5534">
        <v>5533</v>
      </c>
      <c r="B5534" t="s">
        <v>17976</v>
      </c>
      <c r="C5534" t="s">
        <v>17977</v>
      </c>
      <c r="D5534">
        <v>19</v>
      </c>
      <c r="E5534" t="s">
        <v>19</v>
      </c>
      <c r="F5534" t="s">
        <v>44</v>
      </c>
      <c r="G5534" s="1">
        <v>44441</v>
      </c>
      <c r="H5534" t="s">
        <v>21</v>
      </c>
      <c r="I5534" t="s">
        <v>150</v>
      </c>
      <c r="J5534" s="3" t="s">
        <v>17978</v>
      </c>
      <c r="K5534" t="s">
        <v>62</v>
      </c>
      <c r="M5534" t="s">
        <v>89</v>
      </c>
      <c r="N5534" t="s">
        <v>55</v>
      </c>
      <c r="R5534" t="str">
        <f t="shared" ca="1" si="86"/>
        <v>Arjun</v>
      </c>
      <c r="S5534" t="str">
        <f>IFERROR(TEXT(DATEVALUE(LEFT(Table1[[#This Row],[Date of Purchase]],10)), "MMMM"), TEXT(Table1[[#This Row],[Date of Purchase]], "MMMM"))</f>
        <v>September</v>
      </c>
      <c r="T5534" t="str">
        <f>IF(OR(
  AND(Table1[[#This Row],[Ticket Priority]]="Critical", Table1[[#This Row],[Ticket Status]]&lt;&gt;"Closed"),
  AND(Table1[[#This Row],[Ticket Priority]]="High", Table1[[#This Row],[Ticket Status]]="Open")
), "Yes", "No")</f>
        <v>Yes</v>
      </c>
      <c r="U5534" s="4" t="str">
        <f>IF(Table1[[#This Row],[Ticket Status]]="Closed","Yes","No")</f>
        <v>No</v>
      </c>
      <c r="V5534" s="4" t="str">
        <f>IF(Table1[[#This Row],[Ticket Status]]="Pending Customer Response","Yes","No")</f>
        <v>No</v>
      </c>
      <c r="W5534" s="5">
        <f ca="1">COUNTIFS(Table1[Agent_name],Table1[[#This Row],[Agent_name]],Table1[Month],Table1[[#This Row],[Month]])/160</f>
        <v>0.1875</v>
      </c>
    </row>
    <row r="5535" spans="1:23" x14ac:dyDescent="0.25">
      <c r="A5535">
        <v>5534</v>
      </c>
      <c r="B5535" t="s">
        <v>17979</v>
      </c>
      <c r="C5535" t="s">
        <v>17980</v>
      </c>
      <c r="D5535">
        <v>40</v>
      </c>
      <c r="E5535" t="s">
        <v>29</v>
      </c>
      <c r="F5535" t="s">
        <v>157</v>
      </c>
      <c r="G5535" s="1">
        <v>43864</v>
      </c>
      <c r="H5535" t="s">
        <v>67</v>
      </c>
      <c r="I5535" t="s">
        <v>93</v>
      </c>
      <c r="J5535" s="3" t="s">
        <v>17981</v>
      </c>
      <c r="K5535" t="s">
        <v>24</v>
      </c>
      <c r="M5535" t="s">
        <v>25</v>
      </c>
      <c r="N5535" t="s">
        <v>26</v>
      </c>
      <c r="O5535" s="2">
        <v>45078.482407407406</v>
      </c>
      <c r="R5535" t="str">
        <f t="shared" ca="1" si="86"/>
        <v>Ravi</v>
      </c>
      <c r="S5535" t="str">
        <f>IFERROR(TEXT(DATEVALUE(LEFT(Table1[[#This Row],[Date of Purchase]],10)), "MMMM"), TEXT(Table1[[#This Row],[Date of Purchase]], "MMMM"))</f>
        <v>February</v>
      </c>
      <c r="T5535" t="str">
        <f>IF(OR(
  AND(Table1[[#This Row],[Ticket Priority]]="Critical", Table1[[#This Row],[Ticket Status]]&lt;&gt;"Closed"),
  AND(Table1[[#This Row],[Ticket Priority]]="High", Table1[[#This Row],[Ticket Status]]="Open")
), "Yes", "No")</f>
        <v>Yes</v>
      </c>
      <c r="U5535" s="4" t="str">
        <f>IF(Table1[[#This Row],[Ticket Status]]="Closed","Yes","No")</f>
        <v>No</v>
      </c>
      <c r="V5535" s="4" t="str">
        <f>IF(Table1[[#This Row],[Ticket Status]]="Pending Customer Response","Yes","No")</f>
        <v>Yes</v>
      </c>
      <c r="W5535" s="5">
        <f ca="1">COUNTIFS(Table1[Agent_name],Table1[[#This Row],[Agent_name]],Table1[Month],Table1[[#This Row],[Month]])/160</f>
        <v>0.61250000000000004</v>
      </c>
    </row>
    <row r="5536" spans="1:23" x14ac:dyDescent="0.25">
      <c r="A5536">
        <v>5535</v>
      </c>
      <c r="B5536" t="s">
        <v>17982</v>
      </c>
      <c r="C5536" t="s">
        <v>17983</v>
      </c>
      <c r="D5536">
        <v>35</v>
      </c>
      <c r="E5536" t="s">
        <v>19</v>
      </c>
      <c r="F5536" t="s">
        <v>219</v>
      </c>
      <c r="G5536" s="1">
        <v>44126</v>
      </c>
      <c r="H5536" t="s">
        <v>59</v>
      </c>
      <c r="I5536" t="s">
        <v>37</v>
      </c>
      <c r="J5536" s="3" t="s">
        <v>17984</v>
      </c>
      <c r="K5536" t="s">
        <v>24</v>
      </c>
      <c r="M5536" t="s">
        <v>41</v>
      </c>
      <c r="N5536" t="s">
        <v>83</v>
      </c>
      <c r="O5536" s="2">
        <v>45078.447002314817</v>
      </c>
      <c r="R5536" t="str">
        <f t="shared" ca="1" si="86"/>
        <v>Divya</v>
      </c>
      <c r="S5536" t="str">
        <f>IFERROR(TEXT(DATEVALUE(LEFT(Table1[[#This Row],[Date of Purchase]],10)), "MMMM"), TEXT(Table1[[#This Row],[Date of Purchase]], "MMMM"))</f>
        <v>October</v>
      </c>
      <c r="T5536" t="str">
        <f>IF(OR(
  AND(Table1[[#This Row],[Ticket Priority]]="Critical", Table1[[#This Row],[Ticket Status]]&lt;&gt;"Closed"),
  AND(Table1[[#This Row],[Ticket Priority]]="High", Table1[[#This Row],[Ticket Status]]="Open")
), "Yes", "No")</f>
        <v>No</v>
      </c>
      <c r="U5536" s="4" t="str">
        <f>IF(Table1[[#This Row],[Ticket Status]]="Closed","Yes","No")</f>
        <v>No</v>
      </c>
      <c r="V5536" s="4" t="str">
        <f>IF(Table1[[#This Row],[Ticket Status]]="Pending Customer Response","Yes","No")</f>
        <v>Yes</v>
      </c>
      <c r="W5536" s="5">
        <f ca="1">COUNTIFS(Table1[Agent_name],Table1[[#This Row],[Agent_name]],Table1[Month],Table1[[#This Row],[Month]])/160</f>
        <v>0.25</v>
      </c>
    </row>
    <row r="5537" spans="1:23" x14ac:dyDescent="0.25">
      <c r="A5537">
        <v>5536</v>
      </c>
      <c r="B5537" t="s">
        <v>17985</v>
      </c>
      <c r="C5537" t="s">
        <v>17986</v>
      </c>
      <c r="D5537">
        <v>65</v>
      </c>
      <c r="E5537" t="s">
        <v>58</v>
      </c>
      <c r="F5537" t="s">
        <v>173</v>
      </c>
      <c r="G5537" s="1">
        <v>44350</v>
      </c>
      <c r="H5537" t="s">
        <v>21</v>
      </c>
      <c r="I5537" t="s">
        <v>77</v>
      </c>
      <c r="J5537" s="3" t="s">
        <v>17987</v>
      </c>
      <c r="K5537" t="s">
        <v>24</v>
      </c>
      <c r="M5537" t="s">
        <v>41</v>
      </c>
      <c r="N5537" t="s">
        <v>33</v>
      </c>
      <c r="O5537" s="2">
        <v>45078.812303240738</v>
      </c>
      <c r="R5537" t="str">
        <f t="shared" ca="1" si="86"/>
        <v>Mohit</v>
      </c>
      <c r="S5537" t="str">
        <f>IFERROR(TEXT(DATEVALUE(LEFT(Table1[[#This Row],[Date of Purchase]],10)), "MMMM"), TEXT(Table1[[#This Row],[Date of Purchase]], "MMMM"))</f>
        <v>June</v>
      </c>
      <c r="T5537" t="str">
        <f>IF(OR(
  AND(Table1[[#This Row],[Ticket Priority]]="Critical", Table1[[#This Row],[Ticket Status]]&lt;&gt;"Closed"),
  AND(Table1[[#This Row],[Ticket Priority]]="High", Table1[[#This Row],[Ticket Status]]="Open")
), "Yes", "No")</f>
        <v>No</v>
      </c>
      <c r="U5537" s="4" t="str">
        <f>IF(Table1[[#This Row],[Ticket Status]]="Closed","Yes","No")</f>
        <v>No</v>
      </c>
      <c r="V5537" s="4" t="str">
        <f>IF(Table1[[#This Row],[Ticket Status]]="Pending Customer Response","Yes","No")</f>
        <v>Yes</v>
      </c>
      <c r="W5537" s="5">
        <f ca="1">COUNTIFS(Table1[Agent_name],Table1[[#This Row],[Agent_name]],Table1[Month],Table1[[#This Row],[Month]])/160</f>
        <v>0.41875000000000001</v>
      </c>
    </row>
    <row r="5538" spans="1:23" x14ac:dyDescent="0.25">
      <c r="A5538">
        <v>5537</v>
      </c>
      <c r="B5538" t="s">
        <v>17988</v>
      </c>
      <c r="C5538" t="s">
        <v>17989</v>
      </c>
      <c r="D5538">
        <v>34</v>
      </c>
      <c r="E5538" t="s">
        <v>58</v>
      </c>
      <c r="F5538" t="s">
        <v>125</v>
      </c>
      <c r="G5538" s="1">
        <v>44518</v>
      </c>
      <c r="H5538" t="s">
        <v>67</v>
      </c>
      <c r="I5538" t="s">
        <v>150</v>
      </c>
      <c r="J5538" s="3" t="s">
        <v>17990</v>
      </c>
      <c r="K5538" t="s">
        <v>24</v>
      </c>
      <c r="M5538" t="s">
        <v>89</v>
      </c>
      <c r="N5538" t="s">
        <v>26</v>
      </c>
      <c r="O5538" s="2">
        <v>45078.316493055558</v>
      </c>
      <c r="R5538" t="str">
        <f t="shared" ca="1" si="86"/>
        <v>Meera</v>
      </c>
      <c r="S5538" t="str">
        <f>IFERROR(TEXT(DATEVALUE(LEFT(Table1[[#This Row],[Date of Purchase]],10)), "MMMM"), TEXT(Table1[[#This Row],[Date of Purchase]], "MMMM"))</f>
        <v>November</v>
      </c>
      <c r="T5538" t="str">
        <f>IF(OR(
  AND(Table1[[#This Row],[Ticket Priority]]="Critical", Table1[[#This Row],[Ticket Status]]&lt;&gt;"Closed"),
  AND(Table1[[#This Row],[Ticket Priority]]="High", Table1[[#This Row],[Ticket Status]]="Open")
), "Yes", "No")</f>
        <v>No</v>
      </c>
      <c r="U5538" s="4" t="str">
        <f>IF(Table1[[#This Row],[Ticket Status]]="Closed","Yes","No")</f>
        <v>No</v>
      </c>
      <c r="V5538" s="4" t="str">
        <f>IF(Table1[[#This Row],[Ticket Status]]="Pending Customer Response","Yes","No")</f>
        <v>Yes</v>
      </c>
      <c r="W5538" s="5">
        <f ca="1">COUNTIFS(Table1[Agent_name],Table1[[#This Row],[Agent_name]],Table1[Month],Table1[[#This Row],[Month]])/160</f>
        <v>0.23749999999999999</v>
      </c>
    </row>
    <row r="5539" spans="1:23" x14ac:dyDescent="0.25">
      <c r="A5539">
        <v>5538</v>
      </c>
      <c r="B5539" t="s">
        <v>17991</v>
      </c>
      <c r="C5539" t="s">
        <v>17992</v>
      </c>
      <c r="D5539">
        <v>45</v>
      </c>
      <c r="E5539" t="s">
        <v>29</v>
      </c>
      <c r="F5539" t="s">
        <v>219</v>
      </c>
      <c r="G5539" s="1">
        <v>44229</v>
      </c>
      <c r="H5539" t="s">
        <v>21</v>
      </c>
      <c r="I5539" t="s">
        <v>93</v>
      </c>
      <c r="J5539" s="3" t="s">
        <v>17993</v>
      </c>
      <c r="K5539" t="s">
        <v>39</v>
      </c>
      <c r="L5539" t="s">
        <v>17994</v>
      </c>
      <c r="M5539" t="s">
        <v>41</v>
      </c>
      <c r="N5539" t="s">
        <v>83</v>
      </c>
      <c r="O5539" s="2">
        <v>45077.995682870373</v>
      </c>
      <c r="P5539" s="2">
        <v>45078.554710648146</v>
      </c>
      <c r="Q5539">
        <v>2</v>
      </c>
      <c r="R5539" t="str">
        <f t="shared" ca="1" si="86"/>
        <v>Ravi</v>
      </c>
      <c r="S5539" t="str">
        <f>IFERROR(TEXT(DATEVALUE(LEFT(Table1[[#This Row],[Date of Purchase]],10)), "MMMM"), TEXT(Table1[[#This Row],[Date of Purchase]], "MMMM"))</f>
        <v>February</v>
      </c>
      <c r="T5539" t="str">
        <f>IF(OR(
  AND(Table1[[#This Row],[Ticket Priority]]="Critical", Table1[[#This Row],[Ticket Status]]&lt;&gt;"Closed"),
  AND(Table1[[#This Row],[Ticket Priority]]="High", Table1[[#This Row],[Ticket Status]]="Open")
), "Yes", "No")</f>
        <v>No</v>
      </c>
      <c r="U5539" s="4" t="str">
        <f>IF(Table1[[#This Row],[Ticket Status]]="Closed","Yes","No")</f>
        <v>Yes</v>
      </c>
      <c r="V5539" s="4" t="str">
        <f>IF(Table1[[#This Row],[Ticket Status]]="Pending Customer Response","Yes","No")</f>
        <v>No</v>
      </c>
      <c r="W5539" s="5">
        <f ca="1">COUNTIFS(Table1[Agent_name],Table1[[#This Row],[Agent_name]],Table1[Month],Table1[[#This Row],[Month]])/160</f>
        <v>0.61250000000000004</v>
      </c>
    </row>
    <row r="5540" spans="1:23" x14ac:dyDescent="0.25">
      <c r="A5540">
        <v>5539</v>
      </c>
      <c r="B5540" t="s">
        <v>17995</v>
      </c>
      <c r="C5540" t="s">
        <v>17996</v>
      </c>
      <c r="D5540">
        <v>42</v>
      </c>
      <c r="E5540" t="s">
        <v>19</v>
      </c>
      <c r="F5540" t="s">
        <v>286</v>
      </c>
      <c r="G5540" s="1">
        <v>44510</v>
      </c>
      <c r="H5540" t="s">
        <v>66</v>
      </c>
      <c r="I5540" t="s">
        <v>177</v>
      </c>
      <c r="J5540" s="3" t="s">
        <v>17997</v>
      </c>
      <c r="K5540" t="s">
        <v>62</v>
      </c>
      <c r="M5540" t="s">
        <v>143</v>
      </c>
      <c r="N5540" t="s">
        <v>26</v>
      </c>
      <c r="R5540" t="str">
        <f t="shared" ca="1" si="86"/>
        <v>Sara</v>
      </c>
      <c r="S5540" t="str">
        <f>IFERROR(TEXT(DATEVALUE(LEFT(Table1[[#This Row],[Date of Purchase]],10)), "MMMM"), TEXT(Table1[[#This Row],[Date of Purchase]], "MMMM"))</f>
        <v>November</v>
      </c>
      <c r="T5540" t="str">
        <f>IF(OR(
  AND(Table1[[#This Row],[Ticket Priority]]="Critical", Table1[[#This Row],[Ticket Status]]&lt;&gt;"Closed"),
  AND(Table1[[#This Row],[Ticket Priority]]="High", Table1[[#This Row],[Ticket Status]]="Open")
), "Yes", "No")</f>
        <v>No</v>
      </c>
      <c r="U5540" s="4" t="str">
        <f>IF(Table1[[#This Row],[Ticket Status]]="Closed","Yes","No")</f>
        <v>No</v>
      </c>
      <c r="V5540" s="4" t="str">
        <f>IF(Table1[[#This Row],[Ticket Status]]="Pending Customer Response","Yes","No")</f>
        <v>No</v>
      </c>
      <c r="W5540" s="5">
        <f ca="1">COUNTIFS(Table1[Agent_name],Table1[[#This Row],[Agent_name]],Table1[Month],Table1[[#This Row],[Month]])/160</f>
        <v>0.79374999999999996</v>
      </c>
    </row>
    <row r="5541" spans="1:23" x14ac:dyDescent="0.25">
      <c r="A5541">
        <v>5540</v>
      </c>
      <c r="B5541" t="s">
        <v>17998</v>
      </c>
      <c r="C5541" t="s">
        <v>17999</v>
      </c>
      <c r="D5541">
        <v>27</v>
      </c>
      <c r="E5541" t="s">
        <v>29</v>
      </c>
      <c r="F5541" t="s">
        <v>103</v>
      </c>
      <c r="G5541" s="1">
        <v>44325</v>
      </c>
      <c r="H5541" t="s">
        <v>21</v>
      </c>
      <c r="I5541" t="s">
        <v>22</v>
      </c>
      <c r="J5541" s="3" t="s">
        <v>985</v>
      </c>
      <c r="K5541" t="s">
        <v>39</v>
      </c>
      <c r="L5541" t="s">
        <v>18000</v>
      </c>
      <c r="M5541" t="s">
        <v>89</v>
      </c>
      <c r="N5541" t="s">
        <v>83</v>
      </c>
      <c r="O5541" s="2">
        <v>45078.105428240742</v>
      </c>
      <c r="P5541" s="2">
        <v>45078.41306712963</v>
      </c>
      <c r="Q5541">
        <v>5</v>
      </c>
      <c r="R5541" t="str">
        <f t="shared" ca="1" si="86"/>
        <v>Sara</v>
      </c>
      <c r="S5541" t="str">
        <f>IFERROR(TEXT(DATEVALUE(LEFT(Table1[[#This Row],[Date of Purchase]],10)), "MMMM"), TEXT(Table1[[#This Row],[Date of Purchase]], "MMMM"))</f>
        <v>May</v>
      </c>
      <c r="T5541" t="str">
        <f>IF(OR(
  AND(Table1[[#This Row],[Ticket Priority]]="Critical", Table1[[#This Row],[Ticket Status]]&lt;&gt;"Closed"),
  AND(Table1[[#This Row],[Ticket Priority]]="High", Table1[[#This Row],[Ticket Status]]="Open")
), "Yes", "No")</f>
        <v>No</v>
      </c>
      <c r="U5541" s="4" t="str">
        <f>IF(Table1[[#This Row],[Ticket Status]]="Closed","Yes","No")</f>
        <v>Yes</v>
      </c>
      <c r="V5541" s="4" t="str">
        <f>IF(Table1[[#This Row],[Ticket Status]]="Pending Customer Response","Yes","No")</f>
        <v>No</v>
      </c>
      <c r="W5541" s="5">
        <f ca="1">COUNTIFS(Table1[Agent_name],Table1[[#This Row],[Agent_name]],Table1[Month],Table1[[#This Row],[Month]])/160</f>
        <v>0.64375000000000004</v>
      </c>
    </row>
    <row r="5542" spans="1:23" x14ac:dyDescent="0.25">
      <c r="A5542">
        <v>5541</v>
      </c>
      <c r="B5542" t="s">
        <v>18001</v>
      </c>
      <c r="C5542" t="s">
        <v>18002</v>
      </c>
      <c r="D5542">
        <v>45</v>
      </c>
      <c r="E5542" t="s">
        <v>19</v>
      </c>
      <c r="F5542" t="s">
        <v>286</v>
      </c>
      <c r="G5542" s="1">
        <v>43856</v>
      </c>
      <c r="H5542" t="s">
        <v>67</v>
      </c>
      <c r="I5542" t="s">
        <v>37</v>
      </c>
      <c r="J5542" s="3" t="s">
        <v>18003</v>
      </c>
      <c r="K5542" t="s">
        <v>39</v>
      </c>
      <c r="L5542" t="s">
        <v>18004</v>
      </c>
      <c r="M5542" t="s">
        <v>41</v>
      </c>
      <c r="N5542" t="s">
        <v>83</v>
      </c>
      <c r="O5542" s="2">
        <v>45078.780439814815</v>
      </c>
      <c r="P5542" s="2">
        <v>45078.029050925928</v>
      </c>
      <c r="Q5542">
        <v>5</v>
      </c>
      <c r="R5542" t="str">
        <f t="shared" ca="1" si="86"/>
        <v>Sara</v>
      </c>
      <c r="S5542" t="str">
        <f>IFERROR(TEXT(DATEVALUE(LEFT(Table1[[#This Row],[Date of Purchase]],10)), "MMMM"), TEXT(Table1[[#This Row],[Date of Purchase]], "MMMM"))</f>
        <v>January</v>
      </c>
      <c r="T5542" t="str">
        <f>IF(OR(
  AND(Table1[[#This Row],[Ticket Priority]]="Critical", Table1[[#This Row],[Ticket Status]]&lt;&gt;"Closed"),
  AND(Table1[[#This Row],[Ticket Priority]]="High", Table1[[#This Row],[Ticket Status]]="Open")
), "Yes", "No")</f>
        <v>No</v>
      </c>
      <c r="U5542" s="4" t="str">
        <f>IF(Table1[[#This Row],[Ticket Status]]="Closed","Yes","No")</f>
        <v>Yes</v>
      </c>
      <c r="V5542" s="4" t="str">
        <f>IF(Table1[[#This Row],[Ticket Status]]="Pending Customer Response","Yes","No")</f>
        <v>No</v>
      </c>
      <c r="W5542" s="5">
        <f ca="1">COUNTIFS(Table1[Agent_name],Table1[[#This Row],[Agent_name]],Table1[Month],Table1[[#This Row],[Month]])/160</f>
        <v>0.70625000000000004</v>
      </c>
    </row>
    <row r="5543" spans="1:23" x14ac:dyDescent="0.25">
      <c r="A5543">
        <v>5542</v>
      </c>
      <c r="B5543" t="s">
        <v>16938</v>
      </c>
      <c r="C5543" t="s">
        <v>18005</v>
      </c>
      <c r="D5543">
        <v>34</v>
      </c>
      <c r="E5543" t="s">
        <v>29</v>
      </c>
      <c r="F5543" t="s">
        <v>207</v>
      </c>
      <c r="G5543" s="1">
        <v>44316</v>
      </c>
      <c r="H5543" t="s">
        <v>45</v>
      </c>
      <c r="I5543" t="s">
        <v>22</v>
      </c>
      <c r="J5543" s="3" t="s">
        <v>18006</v>
      </c>
      <c r="K5543" t="s">
        <v>24</v>
      </c>
      <c r="M5543" t="s">
        <v>25</v>
      </c>
      <c r="N5543" t="s">
        <v>26</v>
      </c>
      <c r="O5543" s="2">
        <v>45078.857534722221</v>
      </c>
      <c r="R5543" t="str">
        <f t="shared" ca="1" si="86"/>
        <v>Mohit</v>
      </c>
      <c r="S5543" t="str">
        <f>IFERROR(TEXT(DATEVALUE(LEFT(Table1[[#This Row],[Date of Purchase]],10)), "MMMM"), TEXT(Table1[[#This Row],[Date of Purchase]], "MMMM"))</f>
        <v>April</v>
      </c>
      <c r="T5543" t="str">
        <f>IF(OR(
  AND(Table1[[#This Row],[Ticket Priority]]="Critical", Table1[[#This Row],[Ticket Status]]&lt;&gt;"Closed"),
  AND(Table1[[#This Row],[Ticket Priority]]="High", Table1[[#This Row],[Ticket Status]]="Open")
), "Yes", "No")</f>
        <v>Yes</v>
      </c>
      <c r="U5543" s="4" t="str">
        <f>IF(Table1[[#This Row],[Ticket Status]]="Closed","Yes","No")</f>
        <v>No</v>
      </c>
      <c r="V5543" s="4" t="str">
        <f>IF(Table1[[#This Row],[Ticket Status]]="Pending Customer Response","Yes","No")</f>
        <v>Yes</v>
      </c>
      <c r="W5543" s="5">
        <f ca="1">COUNTIFS(Table1[Agent_name],Table1[[#This Row],[Agent_name]],Table1[Month],Table1[[#This Row],[Month]])/160</f>
        <v>0.45</v>
      </c>
    </row>
    <row r="5544" spans="1:23" x14ac:dyDescent="0.25">
      <c r="A5544">
        <v>5543</v>
      </c>
      <c r="B5544" t="s">
        <v>18007</v>
      </c>
      <c r="C5544" t="s">
        <v>18008</v>
      </c>
      <c r="D5544">
        <v>43</v>
      </c>
      <c r="E5544" t="s">
        <v>29</v>
      </c>
      <c r="F5544" t="s">
        <v>81</v>
      </c>
      <c r="G5544" s="1">
        <v>44150</v>
      </c>
      <c r="H5544" t="s">
        <v>66</v>
      </c>
      <c r="I5544" t="s">
        <v>60</v>
      </c>
      <c r="J5544" s="3" t="s">
        <v>18009</v>
      </c>
      <c r="K5544" t="s">
        <v>39</v>
      </c>
      <c r="L5544" t="s">
        <v>18010</v>
      </c>
      <c r="M5544" t="s">
        <v>143</v>
      </c>
      <c r="N5544" t="s">
        <v>83</v>
      </c>
      <c r="O5544" s="2">
        <v>45078.096446759257</v>
      </c>
      <c r="P5544" s="2">
        <v>45078.170057870368</v>
      </c>
      <c r="Q5544">
        <v>4</v>
      </c>
      <c r="R5544" t="str">
        <f t="shared" ca="1" si="86"/>
        <v>Sara</v>
      </c>
      <c r="S5544" t="str">
        <f>IFERROR(TEXT(DATEVALUE(LEFT(Table1[[#This Row],[Date of Purchase]],10)), "MMMM"), TEXT(Table1[[#This Row],[Date of Purchase]], "MMMM"))</f>
        <v>November</v>
      </c>
      <c r="T5544" t="str">
        <f>IF(OR(
  AND(Table1[[#This Row],[Ticket Priority]]="Critical", Table1[[#This Row],[Ticket Status]]&lt;&gt;"Closed"),
  AND(Table1[[#This Row],[Ticket Priority]]="High", Table1[[#This Row],[Ticket Status]]="Open")
), "Yes", "No")</f>
        <v>No</v>
      </c>
      <c r="U5544" s="4" t="str">
        <f>IF(Table1[[#This Row],[Ticket Status]]="Closed","Yes","No")</f>
        <v>Yes</v>
      </c>
      <c r="V5544" s="4" t="str">
        <f>IF(Table1[[#This Row],[Ticket Status]]="Pending Customer Response","Yes","No")</f>
        <v>No</v>
      </c>
      <c r="W5544" s="5">
        <f ca="1">COUNTIFS(Table1[Agent_name],Table1[[#This Row],[Agent_name]],Table1[Month],Table1[[#This Row],[Month]])/160</f>
        <v>0.79374999999999996</v>
      </c>
    </row>
    <row r="5545" spans="1:23" x14ac:dyDescent="0.25">
      <c r="A5545">
        <v>5544</v>
      </c>
      <c r="B5545" t="s">
        <v>18011</v>
      </c>
      <c r="C5545" t="s">
        <v>15595</v>
      </c>
      <c r="D5545">
        <v>65</v>
      </c>
      <c r="E5545" t="s">
        <v>58</v>
      </c>
      <c r="F5545" t="s">
        <v>20</v>
      </c>
      <c r="G5545" s="1">
        <v>44287</v>
      </c>
      <c r="H5545" t="s">
        <v>66</v>
      </c>
      <c r="I5545" t="s">
        <v>46</v>
      </c>
      <c r="J5545" s="3" t="s">
        <v>18012</v>
      </c>
      <c r="K5545" t="s">
        <v>24</v>
      </c>
      <c r="M5545" t="s">
        <v>25</v>
      </c>
      <c r="N5545" t="s">
        <v>33</v>
      </c>
      <c r="O5545" s="2">
        <v>45078.09715277778</v>
      </c>
      <c r="R5545" t="str">
        <f t="shared" ca="1" si="86"/>
        <v>Rahul</v>
      </c>
      <c r="S5545" t="str">
        <f>IFERROR(TEXT(DATEVALUE(LEFT(Table1[[#This Row],[Date of Purchase]],10)), "MMMM"), TEXT(Table1[[#This Row],[Date of Purchase]], "MMMM"))</f>
        <v>April</v>
      </c>
      <c r="T5545" t="str">
        <f>IF(OR(
  AND(Table1[[#This Row],[Ticket Priority]]="Critical", Table1[[#This Row],[Ticket Status]]&lt;&gt;"Closed"),
  AND(Table1[[#This Row],[Ticket Priority]]="High", Table1[[#This Row],[Ticket Status]]="Open")
), "Yes", "No")</f>
        <v>Yes</v>
      </c>
      <c r="U5545" s="4" t="str">
        <f>IF(Table1[[#This Row],[Ticket Status]]="Closed","Yes","No")</f>
        <v>No</v>
      </c>
      <c r="V5545" s="4" t="str">
        <f>IF(Table1[[#This Row],[Ticket Status]]="Pending Customer Response","Yes","No")</f>
        <v>Yes</v>
      </c>
      <c r="W5545" s="5">
        <f ca="1">COUNTIFS(Table1[Agent_name],Table1[[#This Row],[Agent_name]],Table1[Month],Table1[[#This Row],[Month]])/160</f>
        <v>0.25</v>
      </c>
    </row>
    <row r="5546" spans="1:23" x14ac:dyDescent="0.25">
      <c r="A5546">
        <v>5545</v>
      </c>
      <c r="B5546" t="s">
        <v>18013</v>
      </c>
      <c r="C5546" t="s">
        <v>18014</v>
      </c>
      <c r="D5546">
        <v>44</v>
      </c>
      <c r="E5546" t="s">
        <v>58</v>
      </c>
      <c r="F5546" t="s">
        <v>103</v>
      </c>
      <c r="G5546" s="1">
        <v>43994</v>
      </c>
      <c r="H5546" t="s">
        <v>66</v>
      </c>
      <c r="I5546" t="s">
        <v>72</v>
      </c>
      <c r="J5546" s="3" t="s">
        <v>18015</v>
      </c>
      <c r="K5546" t="s">
        <v>24</v>
      </c>
      <c r="M5546" t="s">
        <v>25</v>
      </c>
      <c r="N5546" t="s">
        <v>33</v>
      </c>
      <c r="O5546" s="2">
        <v>45078.852731481478</v>
      </c>
      <c r="R5546" t="str">
        <f t="shared" ca="1" si="86"/>
        <v>Arjun</v>
      </c>
      <c r="S5546" t="str">
        <f>IFERROR(TEXT(DATEVALUE(LEFT(Table1[[#This Row],[Date of Purchase]],10)), "MMMM"), TEXT(Table1[[#This Row],[Date of Purchase]], "MMMM"))</f>
        <v>June</v>
      </c>
      <c r="T5546" t="str">
        <f>IF(OR(
  AND(Table1[[#This Row],[Ticket Priority]]="Critical", Table1[[#This Row],[Ticket Status]]&lt;&gt;"Closed"),
  AND(Table1[[#This Row],[Ticket Priority]]="High", Table1[[#This Row],[Ticket Status]]="Open")
), "Yes", "No")</f>
        <v>Yes</v>
      </c>
      <c r="U5546" s="4" t="str">
        <f>IF(Table1[[#This Row],[Ticket Status]]="Closed","Yes","No")</f>
        <v>No</v>
      </c>
      <c r="V5546" s="4" t="str">
        <f>IF(Table1[[#This Row],[Ticket Status]]="Pending Customer Response","Yes","No")</f>
        <v>Yes</v>
      </c>
      <c r="W5546" s="5">
        <f ca="1">COUNTIFS(Table1[Agent_name],Table1[[#This Row],[Agent_name]],Table1[Month],Table1[[#This Row],[Month]])/160</f>
        <v>0.28749999999999998</v>
      </c>
    </row>
    <row r="5547" spans="1:23" x14ac:dyDescent="0.25">
      <c r="A5547">
        <v>5546</v>
      </c>
      <c r="B5547" t="s">
        <v>18016</v>
      </c>
      <c r="C5547" t="s">
        <v>18017</v>
      </c>
      <c r="D5547">
        <v>42</v>
      </c>
      <c r="E5547" t="s">
        <v>19</v>
      </c>
      <c r="F5547" t="s">
        <v>125</v>
      </c>
      <c r="G5547" s="1">
        <v>44138</v>
      </c>
      <c r="H5547" t="s">
        <v>59</v>
      </c>
      <c r="I5547" t="s">
        <v>52</v>
      </c>
      <c r="J5547" s="3" t="s">
        <v>18018</v>
      </c>
      <c r="K5547" t="s">
        <v>62</v>
      </c>
      <c r="M5547" t="s">
        <v>25</v>
      </c>
      <c r="N5547" t="s">
        <v>55</v>
      </c>
      <c r="Q5547">
        <v>5</v>
      </c>
      <c r="R5547" t="str">
        <f t="shared" ca="1" si="86"/>
        <v>Priya</v>
      </c>
      <c r="S5547" t="str">
        <f>IFERROR(TEXT(DATEVALUE(LEFT(Table1[[#This Row],[Date of Purchase]],10)), "MMMM"), TEXT(Table1[[#This Row],[Date of Purchase]], "MMMM"))</f>
        <v>November</v>
      </c>
      <c r="T5547" t="str">
        <f>IF(OR(
  AND(Table1[[#This Row],[Ticket Priority]]="Critical", Table1[[#This Row],[Ticket Status]]&lt;&gt;"Closed"),
  AND(Table1[[#This Row],[Ticket Priority]]="High", Table1[[#This Row],[Ticket Status]]="Open")
), "Yes", "No")</f>
        <v>Yes</v>
      </c>
      <c r="U5547" s="4" t="str">
        <f>IF(Table1[[#This Row],[Ticket Status]]="Closed","Yes","No")</f>
        <v>No</v>
      </c>
      <c r="V5547" s="4" t="str">
        <f>IF(Table1[[#This Row],[Ticket Status]]="Pending Customer Response","Yes","No")</f>
        <v>No</v>
      </c>
      <c r="W5547" s="5">
        <f ca="1">COUNTIFS(Table1[Agent_name],Table1[[#This Row],[Agent_name]],Table1[Month],Table1[[#This Row],[Month]])/160</f>
        <v>0.41249999999999998</v>
      </c>
    </row>
    <row r="5548" spans="1:23" x14ac:dyDescent="0.25">
      <c r="A5548">
        <v>5547</v>
      </c>
      <c r="B5548" t="s">
        <v>18019</v>
      </c>
      <c r="C5548" t="s">
        <v>18020</v>
      </c>
      <c r="D5548">
        <v>42</v>
      </c>
      <c r="E5548" t="s">
        <v>29</v>
      </c>
      <c r="F5548" t="s">
        <v>317</v>
      </c>
      <c r="G5548" s="1">
        <v>44271</v>
      </c>
      <c r="H5548" t="s">
        <v>21</v>
      </c>
      <c r="I5548" t="s">
        <v>113</v>
      </c>
      <c r="J5548" s="3" t="s">
        <v>18021</v>
      </c>
      <c r="K5548" t="s">
        <v>24</v>
      </c>
      <c r="M5548" t="s">
        <v>89</v>
      </c>
      <c r="N5548" t="s">
        <v>33</v>
      </c>
      <c r="O5548" s="2">
        <v>45078.850682870368</v>
      </c>
      <c r="R5548" t="str">
        <f t="shared" ca="1" si="86"/>
        <v>Rahul</v>
      </c>
      <c r="S5548" t="str">
        <f>IFERROR(TEXT(DATEVALUE(LEFT(Table1[[#This Row],[Date of Purchase]],10)), "MMMM"), TEXT(Table1[[#This Row],[Date of Purchase]], "MMMM"))</f>
        <v>March</v>
      </c>
      <c r="T5548" t="str">
        <f>IF(OR(
  AND(Table1[[#This Row],[Ticket Priority]]="Critical", Table1[[#This Row],[Ticket Status]]&lt;&gt;"Closed"),
  AND(Table1[[#This Row],[Ticket Priority]]="High", Table1[[#This Row],[Ticket Status]]="Open")
), "Yes", "No")</f>
        <v>No</v>
      </c>
      <c r="U5548" s="4" t="str">
        <f>IF(Table1[[#This Row],[Ticket Status]]="Closed","Yes","No")</f>
        <v>No</v>
      </c>
      <c r="V5548" s="4" t="str">
        <f>IF(Table1[[#This Row],[Ticket Status]]="Pending Customer Response","Yes","No")</f>
        <v>Yes</v>
      </c>
      <c r="W5548" s="5">
        <f ca="1">COUNTIFS(Table1[Agent_name],Table1[[#This Row],[Agent_name]],Table1[Month],Table1[[#This Row],[Month]])/160</f>
        <v>0.19375000000000001</v>
      </c>
    </row>
    <row r="5549" spans="1:23" x14ac:dyDescent="0.25">
      <c r="A5549">
        <v>5548</v>
      </c>
      <c r="B5549" t="s">
        <v>18022</v>
      </c>
      <c r="C5549" t="s">
        <v>18023</v>
      </c>
      <c r="D5549">
        <v>53</v>
      </c>
      <c r="E5549" t="s">
        <v>19</v>
      </c>
      <c r="F5549" t="s">
        <v>317</v>
      </c>
      <c r="G5549" s="1">
        <v>44052</v>
      </c>
      <c r="H5549" t="s">
        <v>67</v>
      </c>
      <c r="I5549" t="s">
        <v>93</v>
      </c>
      <c r="J5549" s="3" t="s">
        <v>18024</v>
      </c>
      <c r="K5549" t="s">
        <v>39</v>
      </c>
      <c r="L5549" t="s">
        <v>18025</v>
      </c>
      <c r="M5549" t="s">
        <v>89</v>
      </c>
      <c r="N5549" t="s">
        <v>55</v>
      </c>
      <c r="O5549" s="2">
        <v>45078.71806712963</v>
      </c>
      <c r="P5549" s="2">
        <v>45078.771539351852</v>
      </c>
      <c r="Q5549">
        <v>2</v>
      </c>
      <c r="R5549" t="str">
        <f t="shared" ca="1" si="86"/>
        <v>Meera</v>
      </c>
      <c r="S5549" t="str">
        <f>IFERROR(TEXT(DATEVALUE(LEFT(Table1[[#This Row],[Date of Purchase]],10)), "MMMM"), TEXT(Table1[[#This Row],[Date of Purchase]], "MMMM"))</f>
        <v>August</v>
      </c>
      <c r="T5549" t="str">
        <f>IF(OR(
  AND(Table1[[#This Row],[Ticket Priority]]="Critical", Table1[[#This Row],[Ticket Status]]&lt;&gt;"Closed"),
  AND(Table1[[#This Row],[Ticket Priority]]="High", Table1[[#This Row],[Ticket Status]]="Open")
), "Yes", "No")</f>
        <v>No</v>
      </c>
      <c r="U5549" s="4" t="str">
        <f>IF(Table1[[#This Row],[Ticket Status]]="Closed","Yes","No")</f>
        <v>Yes</v>
      </c>
      <c r="V5549" s="4" t="str">
        <f>IF(Table1[[#This Row],[Ticket Status]]="Pending Customer Response","Yes","No")</f>
        <v>No</v>
      </c>
      <c r="W5549" s="5">
        <f ca="1">COUNTIFS(Table1[Agent_name],Table1[[#This Row],[Agent_name]],Table1[Month],Table1[[#This Row],[Month]])/160</f>
        <v>0.18124999999999999</v>
      </c>
    </row>
    <row r="5550" spans="1:23" x14ac:dyDescent="0.25">
      <c r="A5550">
        <v>5549</v>
      </c>
      <c r="B5550" t="s">
        <v>18026</v>
      </c>
      <c r="C5550" t="s">
        <v>18027</v>
      </c>
      <c r="D5550">
        <v>66</v>
      </c>
      <c r="E5550" t="s">
        <v>58</v>
      </c>
      <c r="F5550" t="s">
        <v>223</v>
      </c>
      <c r="G5550" s="1">
        <v>44199</v>
      </c>
      <c r="H5550" t="s">
        <v>59</v>
      </c>
      <c r="I5550" t="s">
        <v>37</v>
      </c>
      <c r="J5550" s="3" t="s">
        <v>18028</v>
      </c>
      <c r="K5550" t="s">
        <v>24</v>
      </c>
      <c r="M5550" t="s">
        <v>41</v>
      </c>
      <c r="N5550" t="s">
        <v>26</v>
      </c>
      <c r="O5550" s="2">
        <v>45078.195173611108</v>
      </c>
      <c r="R5550" t="str">
        <f t="shared" ca="1" si="86"/>
        <v>Aisha</v>
      </c>
      <c r="S5550" t="str">
        <f>IFERROR(TEXT(DATEVALUE(LEFT(Table1[[#This Row],[Date of Purchase]],10)), "MMMM"), TEXT(Table1[[#This Row],[Date of Purchase]], "MMMM"))</f>
        <v>January</v>
      </c>
      <c r="T5550" t="str">
        <f>IF(OR(
  AND(Table1[[#This Row],[Ticket Priority]]="Critical", Table1[[#This Row],[Ticket Status]]&lt;&gt;"Closed"),
  AND(Table1[[#This Row],[Ticket Priority]]="High", Table1[[#This Row],[Ticket Status]]="Open")
), "Yes", "No")</f>
        <v>No</v>
      </c>
      <c r="U5550" s="4" t="str">
        <f>IF(Table1[[#This Row],[Ticket Status]]="Closed","Yes","No")</f>
        <v>No</v>
      </c>
      <c r="V5550" s="4" t="str">
        <f>IF(Table1[[#This Row],[Ticket Status]]="Pending Customer Response","Yes","No")</f>
        <v>Yes</v>
      </c>
      <c r="W5550" s="5">
        <f ca="1">COUNTIFS(Table1[Agent_name],Table1[[#This Row],[Agent_name]],Table1[Month],Table1[[#This Row],[Month]])/160</f>
        <v>0.83125000000000004</v>
      </c>
    </row>
    <row r="5551" spans="1:23" x14ac:dyDescent="0.25">
      <c r="A5551">
        <v>5550</v>
      </c>
      <c r="B5551" t="s">
        <v>18029</v>
      </c>
      <c r="C5551" t="s">
        <v>18030</v>
      </c>
      <c r="D5551">
        <v>55</v>
      </c>
      <c r="E5551" t="s">
        <v>19</v>
      </c>
      <c r="F5551" t="s">
        <v>202</v>
      </c>
      <c r="G5551" s="1">
        <v>43838</v>
      </c>
      <c r="H5551" t="s">
        <v>45</v>
      </c>
      <c r="I5551" t="s">
        <v>22</v>
      </c>
      <c r="J5551" s="3" t="s">
        <v>18031</v>
      </c>
      <c r="K5551" t="s">
        <v>39</v>
      </c>
      <c r="L5551" t="s">
        <v>18032</v>
      </c>
      <c r="M5551" t="s">
        <v>89</v>
      </c>
      <c r="N5551" t="s">
        <v>26</v>
      </c>
      <c r="O5551" s="2">
        <v>45078.079907407409</v>
      </c>
      <c r="P5551" s="2">
        <v>45078.293796296297</v>
      </c>
      <c r="Q5551">
        <v>3</v>
      </c>
      <c r="R5551" t="str">
        <f t="shared" ca="1" si="86"/>
        <v>Priya</v>
      </c>
      <c r="S5551" t="str">
        <f>IFERROR(TEXT(DATEVALUE(LEFT(Table1[[#This Row],[Date of Purchase]],10)), "MMMM"), TEXT(Table1[[#This Row],[Date of Purchase]], "MMMM"))</f>
        <v>January</v>
      </c>
      <c r="T5551" t="str">
        <f>IF(OR(
  AND(Table1[[#This Row],[Ticket Priority]]="Critical", Table1[[#This Row],[Ticket Status]]&lt;&gt;"Closed"),
  AND(Table1[[#This Row],[Ticket Priority]]="High", Table1[[#This Row],[Ticket Status]]="Open")
), "Yes", "No")</f>
        <v>No</v>
      </c>
      <c r="U5551" s="4" t="str">
        <f>IF(Table1[[#This Row],[Ticket Status]]="Closed","Yes","No")</f>
        <v>Yes</v>
      </c>
      <c r="V5551" s="4" t="str">
        <f>IF(Table1[[#This Row],[Ticket Status]]="Pending Customer Response","Yes","No")</f>
        <v>No</v>
      </c>
      <c r="W5551" s="5">
        <f ca="1">COUNTIFS(Table1[Agent_name],Table1[[#This Row],[Agent_name]],Table1[Month],Table1[[#This Row],[Month]])/160</f>
        <v>0.51875000000000004</v>
      </c>
    </row>
    <row r="5552" spans="1:23" x14ac:dyDescent="0.25">
      <c r="A5552">
        <v>5551</v>
      </c>
      <c r="B5552" t="s">
        <v>18033</v>
      </c>
      <c r="C5552" t="s">
        <v>18034</v>
      </c>
      <c r="D5552">
        <v>61</v>
      </c>
      <c r="E5552" t="s">
        <v>29</v>
      </c>
      <c r="F5552" t="s">
        <v>76</v>
      </c>
      <c r="G5552" s="1">
        <v>44281</v>
      </c>
      <c r="H5552" t="s">
        <v>59</v>
      </c>
      <c r="I5552" t="s">
        <v>141</v>
      </c>
      <c r="J5552" s="3" t="s">
        <v>18035</v>
      </c>
      <c r="K5552" t="s">
        <v>62</v>
      </c>
      <c r="M5552" t="s">
        <v>41</v>
      </c>
      <c r="N5552" t="s">
        <v>26</v>
      </c>
      <c r="R5552" t="str">
        <f t="shared" ca="1" si="86"/>
        <v>Sara</v>
      </c>
      <c r="S5552" t="str">
        <f>IFERROR(TEXT(DATEVALUE(LEFT(Table1[[#This Row],[Date of Purchase]],10)), "MMMM"), TEXT(Table1[[#This Row],[Date of Purchase]], "MMMM"))</f>
        <v>March</v>
      </c>
      <c r="T5552" t="str">
        <f>IF(OR(
  AND(Table1[[#This Row],[Ticket Priority]]="Critical", Table1[[#This Row],[Ticket Status]]&lt;&gt;"Closed"),
  AND(Table1[[#This Row],[Ticket Priority]]="High", Table1[[#This Row],[Ticket Status]]="Open")
), "Yes", "No")</f>
        <v>No</v>
      </c>
      <c r="U5552" s="4" t="str">
        <f>IF(Table1[[#This Row],[Ticket Status]]="Closed","Yes","No")</f>
        <v>No</v>
      </c>
      <c r="V5552" s="4" t="str">
        <f>IF(Table1[[#This Row],[Ticket Status]]="Pending Customer Response","Yes","No")</f>
        <v>No</v>
      </c>
      <c r="W5552" s="5">
        <f ca="1">COUNTIFS(Table1[Agent_name],Table1[[#This Row],[Agent_name]],Table1[Month],Table1[[#This Row],[Month]])/160</f>
        <v>0.55625000000000002</v>
      </c>
    </row>
    <row r="5553" spans="1:23" x14ac:dyDescent="0.25">
      <c r="A5553">
        <v>5552</v>
      </c>
      <c r="B5553" t="s">
        <v>18036</v>
      </c>
      <c r="C5553" t="s">
        <v>18037</v>
      </c>
      <c r="D5553">
        <v>70</v>
      </c>
      <c r="E5553" t="s">
        <v>19</v>
      </c>
      <c r="F5553" t="s">
        <v>107</v>
      </c>
      <c r="G5553" s="1">
        <v>44133</v>
      </c>
      <c r="H5553" t="s">
        <v>59</v>
      </c>
      <c r="I5553" t="s">
        <v>31</v>
      </c>
      <c r="J5553" s="3" t="s">
        <v>18038</v>
      </c>
      <c r="K5553" t="s">
        <v>62</v>
      </c>
      <c r="M5553" t="s">
        <v>89</v>
      </c>
      <c r="N5553" t="s">
        <v>26</v>
      </c>
      <c r="R5553" t="str">
        <f t="shared" ca="1" si="86"/>
        <v>Meera</v>
      </c>
      <c r="S5553" t="str">
        <f>IFERROR(TEXT(DATEVALUE(LEFT(Table1[[#This Row],[Date of Purchase]],10)), "MMMM"), TEXT(Table1[[#This Row],[Date of Purchase]], "MMMM"))</f>
        <v>October</v>
      </c>
      <c r="T5553" t="str">
        <f>IF(OR(
  AND(Table1[[#This Row],[Ticket Priority]]="Critical", Table1[[#This Row],[Ticket Status]]&lt;&gt;"Closed"),
  AND(Table1[[#This Row],[Ticket Priority]]="High", Table1[[#This Row],[Ticket Status]]="Open")
), "Yes", "No")</f>
        <v>Yes</v>
      </c>
      <c r="U5553" s="4" t="str">
        <f>IF(Table1[[#This Row],[Ticket Status]]="Closed","Yes","No")</f>
        <v>No</v>
      </c>
      <c r="V5553" s="4" t="str">
        <f>IF(Table1[[#This Row],[Ticket Status]]="Pending Customer Response","Yes","No")</f>
        <v>No</v>
      </c>
      <c r="W5553" s="5">
        <f ca="1">COUNTIFS(Table1[Agent_name],Table1[[#This Row],[Agent_name]],Table1[Month],Table1[[#This Row],[Month]])/160</f>
        <v>0.23749999999999999</v>
      </c>
    </row>
    <row r="5554" spans="1:23" x14ac:dyDescent="0.25">
      <c r="A5554">
        <v>5553</v>
      </c>
      <c r="B5554" t="s">
        <v>18039</v>
      </c>
      <c r="C5554" t="s">
        <v>18040</v>
      </c>
      <c r="D5554">
        <v>20</v>
      </c>
      <c r="E5554" t="s">
        <v>19</v>
      </c>
      <c r="F5554" t="s">
        <v>286</v>
      </c>
      <c r="G5554" s="1">
        <v>44121</v>
      </c>
      <c r="H5554" t="s">
        <v>67</v>
      </c>
      <c r="I5554" t="s">
        <v>150</v>
      </c>
      <c r="J5554" s="3" t="s">
        <v>18041</v>
      </c>
      <c r="K5554" t="s">
        <v>39</v>
      </c>
      <c r="L5554" t="s">
        <v>18042</v>
      </c>
      <c r="M5554" t="s">
        <v>89</v>
      </c>
      <c r="N5554" t="s">
        <v>83</v>
      </c>
      <c r="O5554" s="2">
        <v>45078.735520833332</v>
      </c>
      <c r="P5554" s="2">
        <v>45078.947326388887</v>
      </c>
      <c r="Q5554">
        <v>1</v>
      </c>
      <c r="R5554" t="str">
        <f t="shared" ca="1" si="86"/>
        <v>Aisha</v>
      </c>
      <c r="S5554" t="str">
        <f>IFERROR(TEXT(DATEVALUE(LEFT(Table1[[#This Row],[Date of Purchase]],10)), "MMMM"), TEXT(Table1[[#This Row],[Date of Purchase]], "MMMM"))</f>
        <v>October</v>
      </c>
      <c r="T5554" t="str">
        <f>IF(OR(
  AND(Table1[[#This Row],[Ticket Priority]]="Critical", Table1[[#This Row],[Ticket Status]]&lt;&gt;"Closed"),
  AND(Table1[[#This Row],[Ticket Priority]]="High", Table1[[#This Row],[Ticket Status]]="Open")
), "Yes", "No")</f>
        <v>No</v>
      </c>
      <c r="U5554" s="4" t="str">
        <f>IF(Table1[[#This Row],[Ticket Status]]="Closed","Yes","No")</f>
        <v>Yes</v>
      </c>
      <c r="V5554" s="4" t="str">
        <f>IF(Table1[[#This Row],[Ticket Status]]="Pending Customer Response","Yes","No")</f>
        <v>No</v>
      </c>
      <c r="W5554" s="5">
        <f ca="1">COUNTIFS(Table1[Agent_name],Table1[[#This Row],[Agent_name]],Table1[Month],Table1[[#This Row],[Month]])/160</f>
        <v>0.85624999999999996</v>
      </c>
    </row>
    <row r="5555" spans="1:23" x14ac:dyDescent="0.25">
      <c r="A5555">
        <v>5554</v>
      </c>
      <c r="B5555" t="s">
        <v>18043</v>
      </c>
      <c r="C5555" t="s">
        <v>18044</v>
      </c>
      <c r="D5555">
        <v>56</v>
      </c>
      <c r="E5555" t="s">
        <v>19</v>
      </c>
      <c r="F5555" t="s">
        <v>129</v>
      </c>
      <c r="G5555" s="1">
        <v>44341</v>
      </c>
      <c r="H5555" t="s">
        <v>66</v>
      </c>
      <c r="I5555" t="s">
        <v>150</v>
      </c>
      <c r="J5555" s="3" t="s">
        <v>18045</v>
      </c>
      <c r="K5555" t="s">
        <v>62</v>
      </c>
      <c r="M5555" t="s">
        <v>41</v>
      </c>
      <c r="N5555" t="s">
        <v>83</v>
      </c>
      <c r="R5555" t="str">
        <f t="shared" ca="1" si="86"/>
        <v>Priya</v>
      </c>
      <c r="S5555" t="str">
        <f>IFERROR(TEXT(DATEVALUE(LEFT(Table1[[#This Row],[Date of Purchase]],10)), "MMMM"), TEXT(Table1[[#This Row],[Date of Purchase]], "MMMM"))</f>
        <v>May</v>
      </c>
      <c r="T5555" t="str">
        <f>IF(OR(
  AND(Table1[[#This Row],[Ticket Priority]]="Critical", Table1[[#This Row],[Ticket Status]]&lt;&gt;"Closed"),
  AND(Table1[[#This Row],[Ticket Priority]]="High", Table1[[#This Row],[Ticket Status]]="Open")
), "Yes", "No")</f>
        <v>No</v>
      </c>
      <c r="U5555" s="4" t="str">
        <f>IF(Table1[[#This Row],[Ticket Status]]="Closed","Yes","No")</f>
        <v>No</v>
      </c>
      <c r="V5555" s="4" t="str">
        <f>IF(Table1[[#This Row],[Ticket Status]]="Pending Customer Response","Yes","No")</f>
        <v>No</v>
      </c>
      <c r="W5555" s="5">
        <f ca="1">COUNTIFS(Table1[Agent_name],Table1[[#This Row],[Agent_name]],Table1[Month],Table1[[#This Row],[Month]])/160</f>
        <v>0.40625</v>
      </c>
    </row>
    <row r="5556" spans="1:23" x14ac:dyDescent="0.25">
      <c r="A5556">
        <v>5555</v>
      </c>
      <c r="B5556" t="s">
        <v>18046</v>
      </c>
      <c r="C5556" t="s">
        <v>18047</v>
      </c>
      <c r="D5556">
        <v>42</v>
      </c>
      <c r="E5556" t="s">
        <v>58</v>
      </c>
      <c r="F5556" t="s">
        <v>92</v>
      </c>
      <c r="G5556" s="1">
        <v>44228</v>
      </c>
      <c r="H5556" t="s">
        <v>21</v>
      </c>
      <c r="I5556" t="s">
        <v>37</v>
      </c>
      <c r="J5556" s="3" t="s">
        <v>18048</v>
      </c>
      <c r="K5556" t="s">
        <v>24</v>
      </c>
      <c r="M5556" t="s">
        <v>41</v>
      </c>
      <c r="N5556" t="s">
        <v>55</v>
      </c>
      <c r="O5556" s="2">
        <v>45078.547349537039</v>
      </c>
      <c r="R5556" t="str">
        <f t="shared" ca="1" si="86"/>
        <v>Divya</v>
      </c>
      <c r="S5556" t="str">
        <f>IFERROR(TEXT(DATEVALUE(LEFT(Table1[[#This Row],[Date of Purchase]],10)), "MMMM"), TEXT(Table1[[#This Row],[Date of Purchase]], "MMMM"))</f>
        <v>February</v>
      </c>
      <c r="T5556" t="str">
        <f>IF(OR(
  AND(Table1[[#This Row],[Ticket Priority]]="Critical", Table1[[#This Row],[Ticket Status]]&lt;&gt;"Closed"),
  AND(Table1[[#This Row],[Ticket Priority]]="High", Table1[[#This Row],[Ticket Status]]="Open")
), "Yes", "No")</f>
        <v>No</v>
      </c>
      <c r="U5556" s="4" t="str">
        <f>IF(Table1[[#This Row],[Ticket Status]]="Closed","Yes","No")</f>
        <v>No</v>
      </c>
      <c r="V5556" s="4" t="str">
        <f>IF(Table1[[#This Row],[Ticket Status]]="Pending Customer Response","Yes","No")</f>
        <v>Yes</v>
      </c>
      <c r="W5556" s="5">
        <f ca="1">COUNTIFS(Table1[Agent_name],Table1[[#This Row],[Agent_name]],Table1[Month],Table1[[#This Row],[Month]])/160</f>
        <v>0.25624999999999998</v>
      </c>
    </row>
    <row r="5557" spans="1:23" x14ac:dyDescent="0.25">
      <c r="A5557">
        <v>5556</v>
      </c>
      <c r="B5557" t="s">
        <v>18049</v>
      </c>
      <c r="C5557" t="s">
        <v>18050</v>
      </c>
      <c r="D5557">
        <v>49</v>
      </c>
      <c r="E5557" t="s">
        <v>19</v>
      </c>
      <c r="F5557" t="s">
        <v>397</v>
      </c>
      <c r="G5557" s="1">
        <v>44374</v>
      </c>
      <c r="H5557" t="s">
        <v>67</v>
      </c>
      <c r="I5557" t="s">
        <v>31</v>
      </c>
      <c r="J5557" s="3" t="s">
        <v>18051</v>
      </c>
      <c r="K5557" t="s">
        <v>62</v>
      </c>
      <c r="M5557" t="s">
        <v>25</v>
      </c>
      <c r="N5557" t="s">
        <v>33</v>
      </c>
      <c r="R5557" t="str">
        <f t="shared" ca="1" si="86"/>
        <v>Sara</v>
      </c>
      <c r="S5557" t="str">
        <f>IFERROR(TEXT(DATEVALUE(LEFT(Table1[[#This Row],[Date of Purchase]],10)), "MMMM"), TEXT(Table1[[#This Row],[Date of Purchase]], "MMMM"))</f>
        <v>June</v>
      </c>
      <c r="T5557" t="str">
        <f>IF(OR(
  AND(Table1[[#This Row],[Ticket Priority]]="Critical", Table1[[#This Row],[Ticket Status]]&lt;&gt;"Closed"),
  AND(Table1[[#This Row],[Ticket Priority]]="High", Table1[[#This Row],[Ticket Status]]="Open")
), "Yes", "No")</f>
        <v>Yes</v>
      </c>
      <c r="U5557" s="4" t="str">
        <f>IF(Table1[[#This Row],[Ticket Status]]="Closed","Yes","No")</f>
        <v>No</v>
      </c>
      <c r="V5557" s="4" t="str">
        <f>IF(Table1[[#This Row],[Ticket Status]]="Pending Customer Response","Yes","No")</f>
        <v>No</v>
      </c>
      <c r="W5557" s="5">
        <f ca="1">COUNTIFS(Table1[Agent_name],Table1[[#This Row],[Agent_name]],Table1[Month],Table1[[#This Row],[Month]])/160</f>
        <v>0.65</v>
      </c>
    </row>
    <row r="5558" spans="1:23" x14ac:dyDescent="0.25">
      <c r="A5558">
        <v>5557</v>
      </c>
      <c r="B5558" t="s">
        <v>18052</v>
      </c>
      <c r="C5558" t="s">
        <v>18053</v>
      </c>
      <c r="D5558">
        <v>42</v>
      </c>
      <c r="E5558" t="s">
        <v>19</v>
      </c>
      <c r="F5558" t="s">
        <v>242</v>
      </c>
      <c r="G5558" s="1">
        <v>44187</v>
      </c>
      <c r="H5558" t="s">
        <v>59</v>
      </c>
      <c r="I5558" t="s">
        <v>113</v>
      </c>
      <c r="J5558" s="3" t="s">
        <v>18054</v>
      </c>
      <c r="K5558" t="s">
        <v>39</v>
      </c>
      <c r="L5558" t="s">
        <v>18055</v>
      </c>
      <c r="M5558" t="s">
        <v>41</v>
      </c>
      <c r="N5558" t="s">
        <v>55</v>
      </c>
      <c r="O5558" s="2">
        <v>45078.273784722223</v>
      </c>
      <c r="P5558" s="2">
        <v>45078.182812500003</v>
      </c>
      <c r="Q5558">
        <v>1</v>
      </c>
      <c r="R5558" t="str">
        <f t="shared" ca="1" si="86"/>
        <v>Aisha</v>
      </c>
      <c r="S5558" t="str">
        <f>IFERROR(TEXT(DATEVALUE(LEFT(Table1[[#This Row],[Date of Purchase]],10)), "MMMM"), TEXT(Table1[[#This Row],[Date of Purchase]], "MMMM"))</f>
        <v>December</v>
      </c>
      <c r="T5558" t="str">
        <f>IF(OR(
  AND(Table1[[#This Row],[Ticket Priority]]="Critical", Table1[[#This Row],[Ticket Status]]&lt;&gt;"Closed"),
  AND(Table1[[#This Row],[Ticket Priority]]="High", Table1[[#This Row],[Ticket Status]]="Open")
), "Yes", "No")</f>
        <v>No</v>
      </c>
      <c r="U5558" s="4" t="str">
        <f>IF(Table1[[#This Row],[Ticket Status]]="Closed","Yes","No")</f>
        <v>Yes</v>
      </c>
      <c r="V5558" s="4" t="str">
        <f>IF(Table1[[#This Row],[Ticket Status]]="Pending Customer Response","Yes","No")</f>
        <v>No</v>
      </c>
      <c r="W5558" s="5">
        <f ca="1">COUNTIFS(Table1[Agent_name],Table1[[#This Row],[Agent_name]],Table1[Month],Table1[[#This Row],[Month]])/160</f>
        <v>0.91249999999999998</v>
      </c>
    </row>
    <row r="5559" spans="1:23" x14ac:dyDescent="0.25">
      <c r="A5559">
        <v>5558</v>
      </c>
      <c r="B5559" t="s">
        <v>18056</v>
      </c>
      <c r="C5559" t="s">
        <v>18057</v>
      </c>
      <c r="D5559">
        <v>39</v>
      </c>
      <c r="E5559" t="s">
        <v>29</v>
      </c>
      <c r="F5559" t="s">
        <v>112</v>
      </c>
      <c r="G5559" s="1">
        <v>44204</v>
      </c>
      <c r="H5559" t="s">
        <v>21</v>
      </c>
      <c r="I5559" t="s">
        <v>72</v>
      </c>
      <c r="J5559" s="3" t="s">
        <v>18058</v>
      </c>
      <c r="K5559" t="s">
        <v>39</v>
      </c>
      <c r="L5559" t="s">
        <v>18059</v>
      </c>
      <c r="M5559" t="s">
        <v>41</v>
      </c>
      <c r="N5559" t="s">
        <v>83</v>
      </c>
      <c r="O5559" s="2">
        <v>45078.684918981482</v>
      </c>
      <c r="P5559" s="2">
        <v>45078.811307870368</v>
      </c>
      <c r="Q5559">
        <v>1</v>
      </c>
      <c r="R5559" t="str">
        <f t="shared" ca="1" si="86"/>
        <v>Karan</v>
      </c>
      <c r="S5559" t="str">
        <f>IFERROR(TEXT(DATEVALUE(LEFT(Table1[[#This Row],[Date of Purchase]],10)), "MMMM"), TEXT(Table1[[#This Row],[Date of Purchase]], "MMMM"))</f>
        <v>January</v>
      </c>
      <c r="T5559" t="str">
        <f>IF(OR(
  AND(Table1[[#This Row],[Ticket Priority]]="Critical", Table1[[#This Row],[Ticket Status]]&lt;&gt;"Closed"),
  AND(Table1[[#This Row],[Ticket Priority]]="High", Table1[[#This Row],[Ticket Status]]="Open")
), "Yes", "No")</f>
        <v>No</v>
      </c>
      <c r="U5559" s="4" t="str">
        <f>IF(Table1[[#This Row],[Ticket Status]]="Closed","Yes","No")</f>
        <v>Yes</v>
      </c>
      <c r="V5559" s="4" t="str">
        <f>IF(Table1[[#This Row],[Ticket Status]]="Pending Customer Response","Yes","No")</f>
        <v>No</v>
      </c>
      <c r="W5559" s="5">
        <f ca="1">COUNTIFS(Table1[Agent_name],Table1[[#This Row],[Agent_name]],Table1[Month],Table1[[#This Row],[Month]])/160</f>
        <v>0.21249999999999999</v>
      </c>
    </row>
    <row r="5560" spans="1:23" x14ac:dyDescent="0.25">
      <c r="A5560">
        <v>5559</v>
      </c>
      <c r="B5560" t="s">
        <v>18060</v>
      </c>
      <c r="C5560" t="s">
        <v>18061</v>
      </c>
      <c r="D5560">
        <v>21</v>
      </c>
      <c r="E5560" t="s">
        <v>58</v>
      </c>
      <c r="F5560" t="s">
        <v>286</v>
      </c>
      <c r="G5560" s="1">
        <v>44147</v>
      </c>
      <c r="H5560" t="s">
        <v>67</v>
      </c>
      <c r="I5560" t="s">
        <v>177</v>
      </c>
      <c r="J5560" s="3" t="s">
        <v>18062</v>
      </c>
      <c r="K5560" t="s">
        <v>62</v>
      </c>
      <c r="M5560" t="s">
        <v>25</v>
      </c>
      <c r="N5560" t="s">
        <v>33</v>
      </c>
      <c r="R5560" t="str">
        <f t="shared" ca="1" si="86"/>
        <v>Meera</v>
      </c>
      <c r="S5560" t="str">
        <f>IFERROR(TEXT(DATEVALUE(LEFT(Table1[[#This Row],[Date of Purchase]],10)), "MMMM"), TEXT(Table1[[#This Row],[Date of Purchase]], "MMMM"))</f>
        <v>November</v>
      </c>
      <c r="T5560" t="str">
        <f>IF(OR(
  AND(Table1[[#This Row],[Ticket Priority]]="Critical", Table1[[#This Row],[Ticket Status]]&lt;&gt;"Closed"),
  AND(Table1[[#This Row],[Ticket Priority]]="High", Table1[[#This Row],[Ticket Status]]="Open")
), "Yes", "No")</f>
        <v>Yes</v>
      </c>
      <c r="U5560" s="4" t="str">
        <f>IF(Table1[[#This Row],[Ticket Status]]="Closed","Yes","No")</f>
        <v>No</v>
      </c>
      <c r="V5560" s="4" t="str">
        <f>IF(Table1[[#This Row],[Ticket Status]]="Pending Customer Response","Yes","No")</f>
        <v>No</v>
      </c>
      <c r="W5560" s="5">
        <f ca="1">COUNTIFS(Table1[Agent_name],Table1[[#This Row],[Agent_name]],Table1[Month],Table1[[#This Row],[Month]])/160</f>
        <v>0.23749999999999999</v>
      </c>
    </row>
    <row r="5561" spans="1:23" x14ac:dyDescent="0.25">
      <c r="A5561">
        <v>5560</v>
      </c>
      <c r="B5561" t="s">
        <v>18063</v>
      </c>
      <c r="C5561" t="s">
        <v>18064</v>
      </c>
      <c r="D5561">
        <v>60</v>
      </c>
      <c r="E5561" t="s">
        <v>29</v>
      </c>
      <c r="F5561" t="s">
        <v>431</v>
      </c>
      <c r="G5561" s="1">
        <v>43848</v>
      </c>
      <c r="H5561" t="s">
        <v>67</v>
      </c>
      <c r="I5561" t="s">
        <v>77</v>
      </c>
      <c r="J5561" s="3" t="s">
        <v>18065</v>
      </c>
      <c r="K5561" t="s">
        <v>62</v>
      </c>
      <c r="M5561" t="s">
        <v>89</v>
      </c>
      <c r="N5561" t="s">
        <v>33</v>
      </c>
      <c r="R5561" t="str">
        <f t="shared" ca="1" si="86"/>
        <v>Mohit</v>
      </c>
      <c r="S5561" t="str">
        <f>IFERROR(TEXT(DATEVALUE(LEFT(Table1[[#This Row],[Date of Purchase]],10)), "MMMM"), TEXT(Table1[[#This Row],[Date of Purchase]], "MMMM"))</f>
        <v>January</v>
      </c>
      <c r="T5561" t="str">
        <f>IF(OR(
  AND(Table1[[#This Row],[Ticket Priority]]="Critical", Table1[[#This Row],[Ticket Status]]&lt;&gt;"Closed"),
  AND(Table1[[#This Row],[Ticket Priority]]="High", Table1[[#This Row],[Ticket Status]]="Open")
), "Yes", "No")</f>
        <v>Yes</v>
      </c>
      <c r="U5561" s="4" t="str">
        <f>IF(Table1[[#This Row],[Ticket Status]]="Closed","Yes","No")</f>
        <v>No</v>
      </c>
      <c r="V5561" s="4" t="str">
        <f>IF(Table1[[#This Row],[Ticket Status]]="Pending Customer Response","Yes","No")</f>
        <v>No</v>
      </c>
      <c r="W5561" s="5">
        <f ca="1">COUNTIFS(Table1[Agent_name],Table1[[#This Row],[Agent_name]],Table1[Month],Table1[[#This Row],[Month]])/160</f>
        <v>0.46250000000000002</v>
      </c>
    </row>
    <row r="5562" spans="1:23" x14ac:dyDescent="0.25">
      <c r="A5562">
        <v>5561</v>
      </c>
      <c r="B5562" t="s">
        <v>18066</v>
      </c>
      <c r="C5562" t="s">
        <v>18067</v>
      </c>
      <c r="D5562">
        <v>38</v>
      </c>
      <c r="E5562" t="s">
        <v>29</v>
      </c>
      <c r="F5562" t="s">
        <v>129</v>
      </c>
      <c r="G5562" s="1">
        <v>44050</v>
      </c>
      <c r="H5562" t="s">
        <v>66</v>
      </c>
      <c r="I5562" t="s">
        <v>177</v>
      </c>
      <c r="J5562" s="3" t="s">
        <v>18068</v>
      </c>
      <c r="K5562" t="s">
        <v>24</v>
      </c>
      <c r="M5562" t="s">
        <v>89</v>
      </c>
      <c r="N5562" t="s">
        <v>55</v>
      </c>
      <c r="O5562" s="2">
        <v>45078.446759259263</v>
      </c>
      <c r="R5562" t="str">
        <f t="shared" ca="1" si="86"/>
        <v>Ravi</v>
      </c>
      <c r="S5562" t="str">
        <f>IFERROR(TEXT(DATEVALUE(LEFT(Table1[[#This Row],[Date of Purchase]],10)), "MMMM"), TEXT(Table1[[#This Row],[Date of Purchase]], "MMMM"))</f>
        <v>August</v>
      </c>
      <c r="T5562" t="str">
        <f>IF(OR(
  AND(Table1[[#This Row],[Ticket Priority]]="Critical", Table1[[#This Row],[Ticket Status]]&lt;&gt;"Closed"),
  AND(Table1[[#This Row],[Ticket Priority]]="High", Table1[[#This Row],[Ticket Status]]="Open")
), "Yes", "No")</f>
        <v>No</v>
      </c>
      <c r="U5562" s="4" t="str">
        <f>IF(Table1[[#This Row],[Ticket Status]]="Closed","Yes","No")</f>
        <v>No</v>
      </c>
      <c r="V5562" s="4" t="str">
        <f>IF(Table1[[#This Row],[Ticket Status]]="Pending Customer Response","Yes","No")</f>
        <v>Yes</v>
      </c>
      <c r="W5562" s="5">
        <f ca="1">COUNTIFS(Table1[Agent_name],Table1[[#This Row],[Agent_name]],Table1[Month],Table1[[#This Row],[Month]])/160</f>
        <v>0.65625</v>
      </c>
    </row>
    <row r="5563" spans="1:23" x14ac:dyDescent="0.25">
      <c r="A5563">
        <v>5562</v>
      </c>
      <c r="B5563" t="s">
        <v>18069</v>
      </c>
      <c r="C5563" t="s">
        <v>18070</v>
      </c>
      <c r="D5563">
        <v>55</v>
      </c>
      <c r="E5563" t="s">
        <v>19</v>
      </c>
      <c r="F5563" t="s">
        <v>76</v>
      </c>
      <c r="G5563" s="1">
        <v>44244</v>
      </c>
      <c r="H5563" t="s">
        <v>67</v>
      </c>
      <c r="I5563" t="s">
        <v>93</v>
      </c>
      <c r="J5563" s="3" t="s">
        <v>18071</v>
      </c>
      <c r="K5563" t="s">
        <v>24</v>
      </c>
      <c r="M5563" t="s">
        <v>143</v>
      </c>
      <c r="N5563" t="s">
        <v>33</v>
      </c>
      <c r="O5563" s="2">
        <v>45078.102326388886</v>
      </c>
      <c r="R5563" t="str">
        <f t="shared" ca="1" si="86"/>
        <v>Divya</v>
      </c>
      <c r="S5563" t="str">
        <f>IFERROR(TEXT(DATEVALUE(LEFT(Table1[[#This Row],[Date of Purchase]],10)), "MMMM"), TEXT(Table1[[#This Row],[Date of Purchase]], "MMMM"))</f>
        <v>February</v>
      </c>
      <c r="T5563" t="str">
        <f>IF(OR(
  AND(Table1[[#This Row],[Ticket Priority]]="Critical", Table1[[#This Row],[Ticket Status]]&lt;&gt;"Closed"),
  AND(Table1[[#This Row],[Ticket Priority]]="High", Table1[[#This Row],[Ticket Status]]="Open")
), "Yes", "No")</f>
        <v>No</v>
      </c>
      <c r="U5563" s="4" t="str">
        <f>IF(Table1[[#This Row],[Ticket Status]]="Closed","Yes","No")</f>
        <v>No</v>
      </c>
      <c r="V5563" s="4" t="str">
        <f>IF(Table1[[#This Row],[Ticket Status]]="Pending Customer Response","Yes","No")</f>
        <v>Yes</v>
      </c>
      <c r="W5563" s="5">
        <f ca="1">COUNTIFS(Table1[Agent_name],Table1[[#This Row],[Agent_name]],Table1[Month],Table1[[#This Row],[Month]])/160</f>
        <v>0.25624999999999998</v>
      </c>
    </row>
    <row r="5564" spans="1:23" x14ac:dyDescent="0.25">
      <c r="A5564">
        <v>5563</v>
      </c>
      <c r="B5564" t="s">
        <v>18072</v>
      </c>
      <c r="C5564" t="s">
        <v>18073</v>
      </c>
      <c r="D5564">
        <v>46</v>
      </c>
      <c r="E5564" t="s">
        <v>58</v>
      </c>
      <c r="F5564" t="s">
        <v>117</v>
      </c>
      <c r="G5564" s="1">
        <v>44291</v>
      </c>
      <c r="H5564" t="s">
        <v>66</v>
      </c>
      <c r="I5564" t="s">
        <v>141</v>
      </c>
      <c r="J5564" s="3" t="s">
        <v>18074</v>
      </c>
      <c r="K5564" t="s">
        <v>24</v>
      </c>
      <c r="M5564" t="s">
        <v>89</v>
      </c>
      <c r="N5564" t="s">
        <v>55</v>
      </c>
      <c r="O5564" s="2">
        <v>45078.044016203705</v>
      </c>
      <c r="Q5564">
        <v>5</v>
      </c>
      <c r="R5564" t="str">
        <f t="shared" ca="1" si="86"/>
        <v>Sara</v>
      </c>
      <c r="S5564" t="str">
        <f>IFERROR(TEXT(DATEVALUE(LEFT(Table1[[#This Row],[Date of Purchase]],10)), "MMMM"), TEXT(Table1[[#This Row],[Date of Purchase]], "MMMM"))</f>
        <v>April</v>
      </c>
      <c r="T5564" t="str">
        <f>IF(OR(
  AND(Table1[[#This Row],[Ticket Priority]]="Critical", Table1[[#This Row],[Ticket Status]]&lt;&gt;"Closed"),
  AND(Table1[[#This Row],[Ticket Priority]]="High", Table1[[#This Row],[Ticket Status]]="Open")
), "Yes", "No")</f>
        <v>No</v>
      </c>
      <c r="U5564" s="4" t="str">
        <f>IF(Table1[[#This Row],[Ticket Status]]="Closed","Yes","No")</f>
        <v>No</v>
      </c>
      <c r="V5564" s="4" t="str">
        <f>IF(Table1[[#This Row],[Ticket Status]]="Pending Customer Response","Yes","No")</f>
        <v>Yes</v>
      </c>
      <c r="W5564" s="5">
        <f ca="1">COUNTIFS(Table1[Agent_name],Table1[[#This Row],[Agent_name]],Table1[Month],Table1[[#This Row],[Month]])/160</f>
        <v>0.75624999999999998</v>
      </c>
    </row>
    <row r="5565" spans="1:23" x14ac:dyDescent="0.25">
      <c r="A5565">
        <v>5564</v>
      </c>
      <c r="B5565" t="s">
        <v>16318</v>
      </c>
      <c r="C5565" t="s">
        <v>18075</v>
      </c>
      <c r="D5565">
        <v>42</v>
      </c>
      <c r="E5565" t="s">
        <v>58</v>
      </c>
      <c r="F5565" t="s">
        <v>36</v>
      </c>
      <c r="G5565" s="1">
        <v>43872</v>
      </c>
      <c r="H5565" t="s">
        <v>45</v>
      </c>
      <c r="I5565" t="s">
        <v>59</v>
      </c>
      <c r="J5565" s="3" t="s">
        <v>18076</v>
      </c>
      <c r="K5565" t="s">
        <v>24</v>
      </c>
      <c r="M5565" t="s">
        <v>25</v>
      </c>
      <c r="N5565" t="s">
        <v>55</v>
      </c>
      <c r="O5565" s="2">
        <v>45078.595416666663</v>
      </c>
      <c r="R5565" t="str">
        <f t="shared" ca="1" si="86"/>
        <v>Meera</v>
      </c>
      <c r="S5565" t="str">
        <f>IFERROR(TEXT(DATEVALUE(LEFT(Table1[[#This Row],[Date of Purchase]],10)), "MMMM"), TEXT(Table1[[#This Row],[Date of Purchase]], "MMMM"))</f>
        <v>February</v>
      </c>
      <c r="T5565" t="str">
        <f>IF(OR(
  AND(Table1[[#This Row],[Ticket Priority]]="Critical", Table1[[#This Row],[Ticket Status]]&lt;&gt;"Closed"),
  AND(Table1[[#This Row],[Ticket Priority]]="High", Table1[[#This Row],[Ticket Status]]="Open")
), "Yes", "No")</f>
        <v>Yes</v>
      </c>
      <c r="U5565" s="4" t="str">
        <f>IF(Table1[[#This Row],[Ticket Status]]="Closed","Yes","No")</f>
        <v>No</v>
      </c>
      <c r="V5565" s="4" t="str">
        <f>IF(Table1[[#This Row],[Ticket Status]]="Pending Customer Response","Yes","No")</f>
        <v>Yes</v>
      </c>
      <c r="W5565" s="5">
        <f ca="1">COUNTIFS(Table1[Agent_name],Table1[[#This Row],[Agent_name]],Table1[Month],Table1[[#This Row],[Month]])/160</f>
        <v>0.21249999999999999</v>
      </c>
    </row>
    <row r="5566" spans="1:23" x14ac:dyDescent="0.25">
      <c r="A5566">
        <v>5565</v>
      </c>
      <c r="B5566" t="s">
        <v>18077</v>
      </c>
      <c r="C5566" t="s">
        <v>18078</v>
      </c>
      <c r="D5566">
        <v>19</v>
      </c>
      <c r="E5566" t="s">
        <v>19</v>
      </c>
      <c r="F5566" t="s">
        <v>219</v>
      </c>
      <c r="G5566" s="1">
        <v>44426</v>
      </c>
      <c r="H5566" t="s">
        <v>67</v>
      </c>
      <c r="I5566" t="s">
        <v>52</v>
      </c>
      <c r="J5566" s="3" t="s">
        <v>18079</v>
      </c>
      <c r="K5566" t="s">
        <v>39</v>
      </c>
      <c r="L5566" t="s">
        <v>18080</v>
      </c>
      <c r="M5566" t="s">
        <v>41</v>
      </c>
      <c r="N5566" t="s">
        <v>26</v>
      </c>
      <c r="O5566" s="2">
        <v>45078.732939814814</v>
      </c>
      <c r="P5566" s="2">
        <v>45078.207245370373</v>
      </c>
      <c r="Q5566">
        <v>1</v>
      </c>
      <c r="R5566" t="str">
        <f t="shared" ca="1" si="86"/>
        <v>Aisha</v>
      </c>
      <c r="S5566" t="str">
        <f>IFERROR(TEXT(DATEVALUE(LEFT(Table1[[#This Row],[Date of Purchase]],10)), "MMMM"), TEXT(Table1[[#This Row],[Date of Purchase]], "MMMM"))</f>
        <v>August</v>
      </c>
      <c r="T5566" t="str">
        <f>IF(OR(
  AND(Table1[[#This Row],[Ticket Priority]]="Critical", Table1[[#This Row],[Ticket Status]]&lt;&gt;"Closed"),
  AND(Table1[[#This Row],[Ticket Priority]]="High", Table1[[#This Row],[Ticket Status]]="Open")
), "Yes", "No")</f>
        <v>No</v>
      </c>
      <c r="U5566" s="4" t="str">
        <f>IF(Table1[[#This Row],[Ticket Status]]="Closed","Yes","No")</f>
        <v>Yes</v>
      </c>
      <c r="V5566" s="4" t="str">
        <f>IF(Table1[[#This Row],[Ticket Status]]="Pending Customer Response","Yes","No")</f>
        <v>No</v>
      </c>
      <c r="W5566" s="5">
        <f ca="1">COUNTIFS(Table1[Agent_name],Table1[[#This Row],[Agent_name]],Table1[Month],Table1[[#This Row],[Month]])/160</f>
        <v>0.86250000000000004</v>
      </c>
    </row>
    <row r="5567" spans="1:23" x14ac:dyDescent="0.25">
      <c r="A5567">
        <v>5566</v>
      </c>
      <c r="B5567" t="s">
        <v>18081</v>
      </c>
      <c r="C5567" t="s">
        <v>18082</v>
      </c>
      <c r="D5567">
        <v>45</v>
      </c>
      <c r="E5567" t="s">
        <v>29</v>
      </c>
      <c r="F5567" t="s">
        <v>485</v>
      </c>
      <c r="G5567" s="1">
        <v>44553</v>
      </c>
      <c r="H5567" t="s">
        <v>67</v>
      </c>
      <c r="I5567" t="s">
        <v>60</v>
      </c>
      <c r="J5567" s="3" t="s">
        <v>18083</v>
      </c>
      <c r="K5567" t="s">
        <v>24</v>
      </c>
      <c r="M5567" t="s">
        <v>89</v>
      </c>
      <c r="N5567" t="s">
        <v>26</v>
      </c>
      <c r="O5567" s="2">
        <v>45078.353784722225</v>
      </c>
      <c r="Q5567">
        <v>5</v>
      </c>
      <c r="R5567" t="str">
        <f t="shared" ca="1" si="86"/>
        <v>Sara</v>
      </c>
      <c r="S5567" t="str">
        <f>IFERROR(TEXT(DATEVALUE(LEFT(Table1[[#This Row],[Date of Purchase]],10)), "MMMM"), TEXT(Table1[[#This Row],[Date of Purchase]], "MMMM"))</f>
        <v>December</v>
      </c>
      <c r="T5567" t="str">
        <f>IF(OR(
  AND(Table1[[#This Row],[Ticket Priority]]="Critical", Table1[[#This Row],[Ticket Status]]&lt;&gt;"Closed"),
  AND(Table1[[#This Row],[Ticket Priority]]="High", Table1[[#This Row],[Ticket Status]]="Open")
), "Yes", "No")</f>
        <v>No</v>
      </c>
      <c r="U5567" s="4" t="str">
        <f>IF(Table1[[#This Row],[Ticket Status]]="Closed","Yes","No")</f>
        <v>No</v>
      </c>
      <c r="V5567" s="4" t="str">
        <f>IF(Table1[[#This Row],[Ticket Status]]="Pending Customer Response","Yes","No")</f>
        <v>Yes</v>
      </c>
      <c r="W5567" s="5">
        <f ca="1">COUNTIFS(Table1[Agent_name],Table1[[#This Row],[Agent_name]],Table1[Month],Table1[[#This Row],[Month]])/160</f>
        <v>0.55625000000000002</v>
      </c>
    </row>
    <row r="5568" spans="1:23" x14ac:dyDescent="0.25">
      <c r="A5568">
        <v>5567</v>
      </c>
      <c r="B5568" t="s">
        <v>18084</v>
      </c>
      <c r="C5568" t="s">
        <v>18085</v>
      </c>
      <c r="D5568">
        <v>66</v>
      </c>
      <c r="E5568" t="s">
        <v>29</v>
      </c>
      <c r="F5568" t="s">
        <v>397</v>
      </c>
      <c r="G5568" s="1">
        <v>44212</v>
      </c>
      <c r="H5568" t="s">
        <v>45</v>
      </c>
      <c r="I5568" t="s">
        <v>67</v>
      </c>
      <c r="J5568" s="3" t="s">
        <v>18086</v>
      </c>
      <c r="K5568" t="s">
        <v>24</v>
      </c>
      <c r="M5568" t="s">
        <v>41</v>
      </c>
      <c r="N5568" t="s">
        <v>26</v>
      </c>
      <c r="O5568" s="2">
        <v>45078.115613425929</v>
      </c>
      <c r="R5568" t="str">
        <f t="shared" ca="1" si="86"/>
        <v>Divya</v>
      </c>
      <c r="S5568" t="str">
        <f>IFERROR(TEXT(DATEVALUE(LEFT(Table1[[#This Row],[Date of Purchase]],10)), "MMMM"), TEXT(Table1[[#This Row],[Date of Purchase]], "MMMM"))</f>
        <v>January</v>
      </c>
      <c r="T5568" t="str">
        <f>IF(OR(
  AND(Table1[[#This Row],[Ticket Priority]]="Critical", Table1[[#This Row],[Ticket Status]]&lt;&gt;"Closed"),
  AND(Table1[[#This Row],[Ticket Priority]]="High", Table1[[#This Row],[Ticket Status]]="Open")
), "Yes", "No")</f>
        <v>No</v>
      </c>
      <c r="U5568" s="4" t="str">
        <f>IF(Table1[[#This Row],[Ticket Status]]="Closed","Yes","No")</f>
        <v>No</v>
      </c>
      <c r="V5568" s="4" t="str">
        <f>IF(Table1[[#This Row],[Ticket Status]]="Pending Customer Response","Yes","No")</f>
        <v>Yes</v>
      </c>
      <c r="W5568" s="5">
        <f ca="1">COUNTIFS(Table1[Agent_name],Table1[[#This Row],[Agent_name]],Table1[Month],Table1[[#This Row],[Month]])/160</f>
        <v>0.25624999999999998</v>
      </c>
    </row>
    <row r="5569" spans="1:23" x14ac:dyDescent="0.25">
      <c r="A5569">
        <v>5568</v>
      </c>
      <c r="B5569" t="s">
        <v>18087</v>
      </c>
      <c r="C5569" t="s">
        <v>18088</v>
      </c>
      <c r="D5569">
        <v>52</v>
      </c>
      <c r="E5569" t="s">
        <v>29</v>
      </c>
      <c r="F5569" t="s">
        <v>44</v>
      </c>
      <c r="G5569" s="1">
        <v>44390</v>
      </c>
      <c r="H5569" t="s">
        <v>59</v>
      </c>
      <c r="I5569" t="s">
        <v>150</v>
      </c>
      <c r="J5569" s="3" t="s">
        <v>18089</v>
      </c>
      <c r="K5569" t="s">
        <v>62</v>
      </c>
      <c r="M5569" t="s">
        <v>89</v>
      </c>
      <c r="N5569" t="s">
        <v>83</v>
      </c>
      <c r="R5569" t="str">
        <f t="shared" ca="1" si="86"/>
        <v>Priya</v>
      </c>
      <c r="S5569" t="str">
        <f>IFERROR(TEXT(DATEVALUE(LEFT(Table1[[#This Row],[Date of Purchase]],10)), "MMMM"), TEXT(Table1[[#This Row],[Date of Purchase]], "MMMM"))</f>
        <v>July</v>
      </c>
      <c r="T5569" t="str">
        <f>IF(OR(
  AND(Table1[[#This Row],[Ticket Priority]]="Critical", Table1[[#This Row],[Ticket Status]]&lt;&gt;"Closed"),
  AND(Table1[[#This Row],[Ticket Priority]]="High", Table1[[#This Row],[Ticket Status]]="Open")
), "Yes", "No")</f>
        <v>Yes</v>
      </c>
      <c r="U5569" s="4" t="str">
        <f>IF(Table1[[#This Row],[Ticket Status]]="Closed","Yes","No")</f>
        <v>No</v>
      </c>
      <c r="V5569" s="4" t="str">
        <f>IF(Table1[[#This Row],[Ticket Status]]="Pending Customer Response","Yes","No")</f>
        <v>No</v>
      </c>
      <c r="W5569" s="5">
        <f ca="1">COUNTIFS(Table1[Agent_name],Table1[[#This Row],[Agent_name]],Table1[Month],Table1[[#This Row],[Month]])/160</f>
        <v>0.45</v>
      </c>
    </row>
    <row r="5570" spans="1:23" x14ac:dyDescent="0.25">
      <c r="A5570">
        <v>5569</v>
      </c>
      <c r="B5570" t="s">
        <v>18090</v>
      </c>
      <c r="C5570" t="s">
        <v>18091</v>
      </c>
      <c r="D5570">
        <v>64</v>
      </c>
      <c r="E5570" t="s">
        <v>58</v>
      </c>
      <c r="F5570" t="s">
        <v>157</v>
      </c>
      <c r="G5570" s="1">
        <v>43893</v>
      </c>
      <c r="H5570" t="s">
        <v>66</v>
      </c>
      <c r="I5570" t="s">
        <v>67</v>
      </c>
      <c r="J5570" s="3" t="s">
        <v>18092</v>
      </c>
      <c r="K5570" t="s">
        <v>39</v>
      </c>
      <c r="L5570" t="s">
        <v>18093</v>
      </c>
      <c r="M5570" t="s">
        <v>89</v>
      </c>
      <c r="N5570" t="s">
        <v>83</v>
      </c>
      <c r="O5570" s="2">
        <v>45078.570509259262</v>
      </c>
      <c r="P5570" s="2">
        <v>45078.743425925924</v>
      </c>
      <c r="Q5570">
        <v>5</v>
      </c>
      <c r="R5570" t="str">
        <f t="shared" ref="R5570:R5633" ca="1" si="87">CHOOSE(
RANDBETWEEN(1,20),
"Aisha","Aisha","Aisha","Aisha",
"Ravi","Ravi","Ravi",
"Sara","Sara","Sara",
"Mohit","Mohit",
"Priya","Priya",
"Arjun",
"Neha","Rahul","Divya","Karan","Meera","Sanjay"
)</f>
        <v>Priya</v>
      </c>
      <c r="S5570" t="str">
        <f>IFERROR(TEXT(DATEVALUE(LEFT(Table1[[#This Row],[Date of Purchase]],10)), "MMMM"), TEXT(Table1[[#This Row],[Date of Purchase]], "MMMM"))</f>
        <v>March</v>
      </c>
      <c r="T5570" t="str">
        <f>IF(OR(
  AND(Table1[[#This Row],[Ticket Priority]]="Critical", Table1[[#This Row],[Ticket Status]]&lt;&gt;"Closed"),
  AND(Table1[[#This Row],[Ticket Priority]]="High", Table1[[#This Row],[Ticket Status]]="Open")
), "Yes", "No")</f>
        <v>No</v>
      </c>
      <c r="U5570" s="4" t="str">
        <f>IF(Table1[[#This Row],[Ticket Status]]="Closed","Yes","No")</f>
        <v>Yes</v>
      </c>
      <c r="V5570" s="4" t="str">
        <f>IF(Table1[[#This Row],[Ticket Status]]="Pending Customer Response","Yes","No")</f>
        <v>No</v>
      </c>
      <c r="W5570" s="5">
        <f ca="1">COUNTIFS(Table1[Agent_name],Table1[[#This Row],[Agent_name]],Table1[Month],Table1[[#This Row],[Month]])/160</f>
        <v>0.43125000000000002</v>
      </c>
    </row>
    <row r="5571" spans="1:23" x14ac:dyDescent="0.25">
      <c r="A5571">
        <v>5570</v>
      </c>
      <c r="B5571" t="s">
        <v>18094</v>
      </c>
      <c r="C5571" t="s">
        <v>18095</v>
      </c>
      <c r="D5571">
        <v>52</v>
      </c>
      <c r="E5571" t="s">
        <v>58</v>
      </c>
      <c r="F5571" t="s">
        <v>149</v>
      </c>
      <c r="G5571" s="1">
        <v>44136</v>
      </c>
      <c r="H5571" t="s">
        <v>21</v>
      </c>
      <c r="I5571" t="s">
        <v>52</v>
      </c>
      <c r="J5571" s="3" t="s">
        <v>18096</v>
      </c>
      <c r="K5571" t="s">
        <v>62</v>
      </c>
      <c r="M5571" t="s">
        <v>89</v>
      </c>
      <c r="N5571" t="s">
        <v>26</v>
      </c>
      <c r="Q5571">
        <v>5</v>
      </c>
      <c r="R5571" t="str">
        <f t="shared" ca="1" si="87"/>
        <v>Aisha</v>
      </c>
      <c r="S5571" t="str">
        <f>IFERROR(TEXT(DATEVALUE(LEFT(Table1[[#This Row],[Date of Purchase]],10)), "MMMM"), TEXT(Table1[[#This Row],[Date of Purchase]], "MMMM"))</f>
        <v>November</v>
      </c>
      <c r="T5571" t="str">
        <f>IF(OR(
  AND(Table1[[#This Row],[Ticket Priority]]="Critical", Table1[[#This Row],[Ticket Status]]&lt;&gt;"Closed"),
  AND(Table1[[#This Row],[Ticket Priority]]="High", Table1[[#This Row],[Ticket Status]]="Open")
), "Yes", "No")</f>
        <v>Yes</v>
      </c>
      <c r="U5571" s="4" t="str">
        <f>IF(Table1[[#This Row],[Ticket Status]]="Closed","Yes","No")</f>
        <v>No</v>
      </c>
      <c r="V5571" s="4" t="str">
        <f>IF(Table1[[#This Row],[Ticket Status]]="Pending Customer Response","Yes","No")</f>
        <v>No</v>
      </c>
      <c r="W5571" s="5">
        <f ca="1">COUNTIFS(Table1[Agent_name],Table1[[#This Row],[Agent_name]],Table1[Month],Table1[[#This Row],[Month]])/160</f>
        <v>0.85624999999999996</v>
      </c>
    </row>
    <row r="5572" spans="1:23" x14ac:dyDescent="0.25">
      <c r="A5572">
        <v>5571</v>
      </c>
      <c r="B5572" t="s">
        <v>18097</v>
      </c>
      <c r="C5572" t="s">
        <v>18098</v>
      </c>
      <c r="D5572">
        <v>37</v>
      </c>
      <c r="E5572" t="s">
        <v>29</v>
      </c>
      <c r="F5572" t="s">
        <v>134</v>
      </c>
      <c r="G5572" s="1">
        <v>44537</v>
      </c>
      <c r="H5572" t="s">
        <v>21</v>
      </c>
      <c r="I5572" t="s">
        <v>141</v>
      </c>
      <c r="J5572" s="3" t="s">
        <v>18099</v>
      </c>
      <c r="K5572" t="s">
        <v>62</v>
      </c>
      <c r="M5572" t="s">
        <v>41</v>
      </c>
      <c r="N5572" t="s">
        <v>33</v>
      </c>
      <c r="R5572" t="str">
        <f t="shared" ca="1" si="87"/>
        <v>Divya</v>
      </c>
      <c r="S5572" t="str">
        <f>IFERROR(TEXT(DATEVALUE(LEFT(Table1[[#This Row],[Date of Purchase]],10)), "MMMM"), TEXT(Table1[[#This Row],[Date of Purchase]], "MMMM"))</f>
        <v>December</v>
      </c>
      <c r="T5572" t="str">
        <f>IF(OR(
  AND(Table1[[#This Row],[Ticket Priority]]="Critical", Table1[[#This Row],[Ticket Status]]&lt;&gt;"Closed"),
  AND(Table1[[#This Row],[Ticket Priority]]="High", Table1[[#This Row],[Ticket Status]]="Open")
), "Yes", "No")</f>
        <v>No</v>
      </c>
      <c r="U5572" s="4" t="str">
        <f>IF(Table1[[#This Row],[Ticket Status]]="Closed","Yes","No")</f>
        <v>No</v>
      </c>
      <c r="V5572" s="4" t="str">
        <f>IF(Table1[[#This Row],[Ticket Status]]="Pending Customer Response","Yes","No")</f>
        <v>No</v>
      </c>
      <c r="W5572" s="5">
        <f ca="1">COUNTIFS(Table1[Agent_name],Table1[[#This Row],[Agent_name]],Table1[Month],Table1[[#This Row],[Month]])/160</f>
        <v>0.25</v>
      </c>
    </row>
    <row r="5573" spans="1:23" x14ac:dyDescent="0.25">
      <c r="A5573">
        <v>5572</v>
      </c>
      <c r="B5573" t="s">
        <v>18100</v>
      </c>
      <c r="C5573" t="s">
        <v>18101</v>
      </c>
      <c r="D5573">
        <v>44</v>
      </c>
      <c r="E5573" t="s">
        <v>58</v>
      </c>
      <c r="F5573" t="s">
        <v>51</v>
      </c>
      <c r="G5573" s="1">
        <v>44149</v>
      </c>
      <c r="H5573" t="s">
        <v>59</v>
      </c>
      <c r="I5573" t="s">
        <v>99</v>
      </c>
      <c r="J5573" s="3" t="s">
        <v>18102</v>
      </c>
      <c r="K5573" t="s">
        <v>62</v>
      </c>
      <c r="M5573" t="s">
        <v>89</v>
      </c>
      <c r="N5573" t="s">
        <v>33</v>
      </c>
      <c r="R5573" t="str">
        <f t="shared" ca="1" si="87"/>
        <v>Karan</v>
      </c>
      <c r="S5573" t="str">
        <f>IFERROR(TEXT(DATEVALUE(LEFT(Table1[[#This Row],[Date of Purchase]],10)), "MMMM"), TEXT(Table1[[#This Row],[Date of Purchase]], "MMMM"))</f>
        <v>November</v>
      </c>
      <c r="T5573" t="str">
        <f>IF(OR(
  AND(Table1[[#This Row],[Ticket Priority]]="Critical", Table1[[#This Row],[Ticket Status]]&lt;&gt;"Closed"),
  AND(Table1[[#This Row],[Ticket Priority]]="High", Table1[[#This Row],[Ticket Status]]="Open")
), "Yes", "No")</f>
        <v>Yes</v>
      </c>
      <c r="U5573" s="4" t="str">
        <f>IF(Table1[[#This Row],[Ticket Status]]="Closed","Yes","No")</f>
        <v>No</v>
      </c>
      <c r="V5573" s="4" t="str">
        <f>IF(Table1[[#This Row],[Ticket Status]]="Pending Customer Response","Yes","No")</f>
        <v>No</v>
      </c>
      <c r="W5573" s="5">
        <f ca="1">COUNTIFS(Table1[Agent_name],Table1[[#This Row],[Agent_name]],Table1[Month],Table1[[#This Row],[Month]])/160</f>
        <v>0.1875</v>
      </c>
    </row>
    <row r="5574" spans="1:23" x14ac:dyDescent="0.25">
      <c r="A5574">
        <v>5573</v>
      </c>
      <c r="B5574" t="s">
        <v>18103</v>
      </c>
      <c r="C5574" t="s">
        <v>18104</v>
      </c>
      <c r="D5574">
        <v>44</v>
      </c>
      <c r="E5574" t="s">
        <v>19</v>
      </c>
      <c r="F5574" t="s">
        <v>157</v>
      </c>
      <c r="G5574" s="1">
        <v>43957</v>
      </c>
      <c r="H5574" t="s">
        <v>45</v>
      </c>
      <c r="I5574" t="s">
        <v>46</v>
      </c>
      <c r="J5574" s="3" t="s">
        <v>18105</v>
      </c>
      <c r="K5574" t="s">
        <v>62</v>
      </c>
      <c r="M5574" t="s">
        <v>143</v>
      </c>
      <c r="N5574" t="s">
        <v>55</v>
      </c>
      <c r="R5574" t="str">
        <f t="shared" ca="1" si="87"/>
        <v>Sara</v>
      </c>
      <c r="S5574" t="str">
        <f>IFERROR(TEXT(DATEVALUE(LEFT(Table1[[#This Row],[Date of Purchase]],10)), "MMMM"), TEXT(Table1[[#This Row],[Date of Purchase]], "MMMM"))</f>
        <v>May</v>
      </c>
      <c r="T5574" t="str">
        <f>IF(OR(
  AND(Table1[[#This Row],[Ticket Priority]]="Critical", Table1[[#This Row],[Ticket Status]]&lt;&gt;"Closed"),
  AND(Table1[[#This Row],[Ticket Priority]]="High", Table1[[#This Row],[Ticket Status]]="Open")
), "Yes", "No")</f>
        <v>No</v>
      </c>
      <c r="U5574" s="4" t="str">
        <f>IF(Table1[[#This Row],[Ticket Status]]="Closed","Yes","No")</f>
        <v>No</v>
      </c>
      <c r="V5574" s="4" t="str">
        <f>IF(Table1[[#This Row],[Ticket Status]]="Pending Customer Response","Yes","No")</f>
        <v>No</v>
      </c>
      <c r="W5574" s="5">
        <f ca="1">COUNTIFS(Table1[Agent_name],Table1[[#This Row],[Agent_name]],Table1[Month],Table1[[#This Row],[Month]])/160</f>
        <v>0.64375000000000004</v>
      </c>
    </row>
    <row r="5575" spans="1:23" x14ac:dyDescent="0.25">
      <c r="A5575">
        <v>5574</v>
      </c>
      <c r="B5575" t="s">
        <v>18106</v>
      </c>
      <c r="C5575" t="s">
        <v>18107</v>
      </c>
      <c r="D5575">
        <v>54</v>
      </c>
      <c r="E5575" t="s">
        <v>19</v>
      </c>
      <c r="F5575" t="s">
        <v>173</v>
      </c>
      <c r="G5575" s="1">
        <v>44314</v>
      </c>
      <c r="H5575" t="s">
        <v>66</v>
      </c>
      <c r="I5575" t="s">
        <v>177</v>
      </c>
      <c r="J5575" s="3" t="s">
        <v>18108</v>
      </c>
      <c r="K5575" t="s">
        <v>62</v>
      </c>
      <c r="M5575" t="s">
        <v>25</v>
      </c>
      <c r="N5575" t="s">
        <v>26</v>
      </c>
      <c r="R5575" t="str">
        <f t="shared" ca="1" si="87"/>
        <v>Priya</v>
      </c>
      <c r="S5575" t="str">
        <f>IFERROR(TEXT(DATEVALUE(LEFT(Table1[[#This Row],[Date of Purchase]],10)), "MMMM"), TEXT(Table1[[#This Row],[Date of Purchase]], "MMMM"))</f>
        <v>April</v>
      </c>
      <c r="T5575" t="str">
        <f>IF(OR(
  AND(Table1[[#This Row],[Ticket Priority]]="Critical", Table1[[#This Row],[Ticket Status]]&lt;&gt;"Closed"),
  AND(Table1[[#This Row],[Ticket Priority]]="High", Table1[[#This Row],[Ticket Status]]="Open")
), "Yes", "No")</f>
        <v>Yes</v>
      </c>
      <c r="U5575" s="4" t="str">
        <f>IF(Table1[[#This Row],[Ticket Status]]="Closed","Yes","No")</f>
        <v>No</v>
      </c>
      <c r="V5575" s="4" t="str">
        <f>IF(Table1[[#This Row],[Ticket Status]]="Pending Customer Response","Yes","No")</f>
        <v>No</v>
      </c>
      <c r="W5575" s="5">
        <f ca="1">COUNTIFS(Table1[Agent_name],Table1[[#This Row],[Agent_name]],Table1[Month],Table1[[#This Row],[Month]])/160</f>
        <v>0.48749999999999999</v>
      </c>
    </row>
    <row r="5576" spans="1:23" x14ac:dyDescent="0.25">
      <c r="A5576">
        <v>5575</v>
      </c>
      <c r="B5576" t="s">
        <v>18109</v>
      </c>
      <c r="C5576" t="s">
        <v>18110</v>
      </c>
      <c r="D5576">
        <v>67</v>
      </c>
      <c r="E5576" t="s">
        <v>58</v>
      </c>
      <c r="F5576" t="s">
        <v>134</v>
      </c>
      <c r="G5576" s="1">
        <v>44496</v>
      </c>
      <c r="H5576" t="s">
        <v>67</v>
      </c>
      <c r="I5576" t="s">
        <v>93</v>
      </c>
      <c r="J5576" s="3" t="s">
        <v>18111</v>
      </c>
      <c r="K5576" t="s">
        <v>39</v>
      </c>
      <c r="L5576" t="s">
        <v>18112</v>
      </c>
      <c r="M5576" t="s">
        <v>143</v>
      </c>
      <c r="N5576" t="s">
        <v>55</v>
      </c>
      <c r="O5576" s="2">
        <v>45078.899085648147</v>
      </c>
      <c r="P5576" s="2">
        <v>45078.092835648145</v>
      </c>
      <c r="Q5576">
        <v>2</v>
      </c>
      <c r="R5576" t="str">
        <f t="shared" ca="1" si="87"/>
        <v>Priya</v>
      </c>
      <c r="S5576" t="str">
        <f>IFERROR(TEXT(DATEVALUE(LEFT(Table1[[#This Row],[Date of Purchase]],10)), "MMMM"), TEXT(Table1[[#This Row],[Date of Purchase]], "MMMM"))</f>
        <v>October</v>
      </c>
      <c r="T5576" t="str">
        <f>IF(OR(
  AND(Table1[[#This Row],[Ticket Priority]]="Critical", Table1[[#This Row],[Ticket Status]]&lt;&gt;"Closed"),
  AND(Table1[[#This Row],[Ticket Priority]]="High", Table1[[#This Row],[Ticket Status]]="Open")
), "Yes", "No")</f>
        <v>No</v>
      </c>
      <c r="U5576" s="4" t="str">
        <f>IF(Table1[[#This Row],[Ticket Status]]="Closed","Yes","No")</f>
        <v>Yes</v>
      </c>
      <c r="V5576" s="4" t="str">
        <f>IF(Table1[[#This Row],[Ticket Status]]="Pending Customer Response","Yes","No")</f>
        <v>No</v>
      </c>
      <c r="W5576" s="5">
        <f ca="1">COUNTIFS(Table1[Agent_name],Table1[[#This Row],[Agent_name]],Table1[Month],Table1[[#This Row],[Month]])/160</f>
        <v>0.58125000000000004</v>
      </c>
    </row>
    <row r="5577" spans="1:23" x14ac:dyDescent="0.25">
      <c r="A5577">
        <v>5576</v>
      </c>
      <c r="B5577" t="s">
        <v>18113</v>
      </c>
      <c r="C5577" t="s">
        <v>18114</v>
      </c>
      <c r="D5577">
        <v>56</v>
      </c>
      <c r="E5577" t="s">
        <v>19</v>
      </c>
      <c r="F5577" t="s">
        <v>112</v>
      </c>
      <c r="G5577" s="1">
        <v>43993</v>
      </c>
      <c r="H5577" t="s">
        <v>67</v>
      </c>
      <c r="I5577" t="s">
        <v>31</v>
      </c>
      <c r="J5577" s="3" t="s">
        <v>18115</v>
      </c>
      <c r="K5577" t="s">
        <v>24</v>
      </c>
      <c r="M5577" t="s">
        <v>89</v>
      </c>
      <c r="N5577" t="s">
        <v>26</v>
      </c>
      <c r="O5577" s="2">
        <v>45078.476886574077</v>
      </c>
      <c r="R5577" t="str">
        <f t="shared" ca="1" si="87"/>
        <v>Sara</v>
      </c>
      <c r="S5577" t="str">
        <f>IFERROR(TEXT(DATEVALUE(LEFT(Table1[[#This Row],[Date of Purchase]],10)), "MMMM"), TEXT(Table1[[#This Row],[Date of Purchase]], "MMMM"))</f>
        <v>June</v>
      </c>
      <c r="T5577" t="str">
        <f>IF(OR(
  AND(Table1[[#This Row],[Ticket Priority]]="Critical", Table1[[#This Row],[Ticket Status]]&lt;&gt;"Closed"),
  AND(Table1[[#This Row],[Ticket Priority]]="High", Table1[[#This Row],[Ticket Status]]="Open")
), "Yes", "No")</f>
        <v>No</v>
      </c>
      <c r="U5577" s="4" t="str">
        <f>IF(Table1[[#This Row],[Ticket Status]]="Closed","Yes","No")</f>
        <v>No</v>
      </c>
      <c r="V5577" s="4" t="str">
        <f>IF(Table1[[#This Row],[Ticket Status]]="Pending Customer Response","Yes","No")</f>
        <v>Yes</v>
      </c>
      <c r="W5577" s="5">
        <f ca="1">COUNTIFS(Table1[Agent_name],Table1[[#This Row],[Agent_name]],Table1[Month],Table1[[#This Row],[Month]])/160</f>
        <v>0.65</v>
      </c>
    </row>
    <row r="5578" spans="1:23" x14ac:dyDescent="0.25">
      <c r="A5578">
        <v>5577</v>
      </c>
      <c r="B5578" t="s">
        <v>18116</v>
      </c>
      <c r="C5578" t="s">
        <v>18117</v>
      </c>
      <c r="D5578">
        <v>42</v>
      </c>
      <c r="E5578" t="s">
        <v>29</v>
      </c>
      <c r="F5578" t="s">
        <v>211</v>
      </c>
      <c r="G5578" s="1">
        <v>44181</v>
      </c>
      <c r="H5578" t="s">
        <v>45</v>
      </c>
      <c r="I5578" t="s">
        <v>113</v>
      </c>
      <c r="J5578" s="3" t="s">
        <v>18118</v>
      </c>
      <c r="K5578" t="s">
        <v>24</v>
      </c>
      <c r="M5578" t="s">
        <v>25</v>
      </c>
      <c r="N5578" t="s">
        <v>55</v>
      </c>
      <c r="O5578" s="2">
        <v>45078.403298611112</v>
      </c>
      <c r="R5578" t="str">
        <f t="shared" ca="1" si="87"/>
        <v>Aisha</v>
      </c>
      <c r="S5578" t="str">
        <f>IFERROR(TEXT(DATEVALUE(LEFT(Table1[[#This Row],[Date of Purchase]],10)), "MMMM"), TEXT(Table1[[#This Row],[Date of Purchase]], "MMMM"))</f>
        <v>December</v>
      </c>
      <c r="T5578" t="str">
        <f>IF(OR(
  AND(Table1[[#This Row],[Ticket Priority]]="Critical", Table1[[#This Row],[Ticket Status]]&lt;&gt;"Closed"),
  AND(Table1[[#This Row],[Ticket Priority]]="High", Table1[[#This Row],[Ticket Status]]="Open")
), "Yes", "No")</f>
        <v>Yes</v>
      </c>
      <c r="U5578" s="4" t="str">
        <f>IF(Table1[[#This Row],[Ticket Status]]="Closed","Yes","No")</f>
        <v>No</v>
      </c>
      <c r="V5578" s="4" t="str">
        <f>IF(Table1[[#This Row],[Ticket Status]]="Pending Customer Response","Yes","No")</f>
        <v>Yes</v>
      </c>
      <c r="W5578" s="5">
        <f ca="1">COUNTIFS(Table1[Agent_name],Table1[[#This Row],[Agent_name]],Table1[Month],Table1[[#This Row],[Month]])/160</f>
        <v>0.91249999999999998</v>
      </c>
    </row>
    <row r="5579" spans="1:23" x14ac:dyDescent="0.25">
      <c r="A5579">
        <v>5578</v>
      </c>
      <c r="B5579" t="s">
        <v>18119</v>
      </c>
      <c r="C5579" t="s">
        <v>18120</v>
      </c>
      <c r="D5579">
        <v>30</v>
      </c>
      <c r="E5579" t="s">
        <v>29</v>
      </c>
      <c r="F5579" t="s">
        <v>112</v>
      </c>
      <c r="G5579" s="1">
        <v>44349</v>
      </c>
      <c r="H5579" t="s">
        <v>66</v>
      </c>
      <c r="I5579" t="s">
        <v>37</v>
      </c>
      <c r="J5579" s="3" t="s">
        <v>18121</v>
      </c>
      <c r="K5579" t="s">
        <v>39</v>
      </c>
      <c r="L5579" t="s">
        <v>18122</v>
      </c>
      <c r="M5579" t="s">
        <v>25</v>
      </c>
      <c r="N5579" t="s">
        <v>55</v>
      </c>
      <c r="O5579" s="2">
        <v>45078.140115740738</v>
      </c>
      <c r="P5579" s="2">
        <v>45078.660254629627</v>
      </c>
      <c r="Q5579">
        <v>1</v>
      </c>
      <c r="R5579" t="str">
        <f t="shared" ca="1" si="87"/>
        <v>Meera</v>
      </c>
      <c r="S5579" t="str">
        <f>IFERROR(TEXT(DATEVALUE(LEFT(Table1[[#This Row],[Date of Purchase]],10)), "MMMM"), TEXT(Table1[[#This Row],[Date of Purchase]], "MMMM"))</f>
        <v>June</v>
      </c>
      <c r="T5579" t="str">
        <f>IF(OR(
  AND(Table1[[#This Row],[Ticket Priority]]="Critical", Table1[[#This Row],[Ticket Status]]&lt;&gt;"Closed"),
  AND(Table1[[#This Row],[Ticket Priority]]="High", Table1[[#This Row],[Ticket Status]]="Open")
), "Yes", "No")</f>
        <v>No</v>
      </c>
      <c r="U5579" s="4" t="str">
        <f>IF(Table1[[#This Row],[Ticket Status]]="Closed","Yes","No")</f>
        <v>Yes</v>
      </c>
      <c r="V5579" s="4" t="str">
        <f>IF(Table1[[#This Row],[Ticket Status]]="Pending Customer Response","Yes","No")</f>
        <v>No</v>
      </c>
      <c r="W5579" s="5">
        <f ca="1">COUNTIFS(Table1[Agent_name],Table1[[#This Row],[Agent_name]],Table1[Month],Table1[[#This Row],[Month]])/160</f>
        <v>0.13125000000000001</v>
      </c>
    </row>
    <row r="5580" spans="1:23" x14ac:dyDescent="0.25">
      <c r="A5580">
        <v>5579</v>
      </c>
      <c r="B5580" t="s">
        <v>18123</v>
      </c>
      <c r="C5580" t="s">
        <v>18124</v>
      </c>
      <c r="D5580">
        <v>68</v>
      </c>
      <c r="E5580" t="s">
        <v>19</v>
      </c>
      <c r="F5580" t="s">
        <v>92</v>
      </c>
      <c r="G5580" s="1">
        <v>43943</v>
      </c>
      <c r="H5580" t="s">
        <v>66</v>
      </c>
      <c r="I5580" t="s">
        <v>99</v>
      </c>
      <c r="J5580" s="3" t="s">
        <v>271</v>
      </c>
      <c r="K5580" t="s">
        <v>62</v>
      </c>
      <c r="M5580" t="s">
        <v>89</v>
      </c>
      <c r="N5580" t="s">
        <v>33</v>
      </c>
      <c r="R5580" t="str">
        <f t="shared" ca="1" si="87"/>
        <v>Mohit</v>
      </c>
      <c r="S5580" t="str">
        <f>IFERROR(TEXT(DATEVALUE(LEFT(Table1[[#This Row],[Date of Purchase]],10)), "MMMM"), TEXT(Table1[[#This Row],[Date of Purchase]], "MMMM"))</f>
        <v>April</v>
      </c>
      <c r="T5580" t="str">
        <f>IF(OR(
  AND(Table1[[#This Row],[Ticket Priority]]="Critical", Table1[[#This Row],[Ticket Status]]&lt;&gt;"Closed"),
  AND(Table1[[#This Row],[Ticket Priority]]="High", Table1[[#This Row],[Ticket Status]]="Open")
), "Yes", "No")</f>
        <v>Yes</v>
      </c>
      <c r="U5580" s="4" t="str">
        <f>IF(Table1[[#This Row],[Ticket Status]]="Closed","Yes","No")</f>
        <v>No</v>
      </c>
      <c r="V5580" s="4" t="str">
        <f>IF(Table1[[#This Row],[Ticket Status]]="Pending Customer Response","Yes","No")</f>
        <v>No</v>
      </c>
      <c r="W5580" s="5">
        <f ca="1">COUNTIFS(Table1[Agent_name],Table1[[#This Row],[Agent_name]],Table1[Month],Table1[[#This Row],[Month]])/160</f>
        <v>0.45</v>
      </c>
    </row>
    <row r="5581" spans="1:23" x14ac:dyDescent="0.25">
      <c r="A5581">
        <v>5580</v>
      </c>
      <c r="B5581" t="s">
        <v>9945</v>
      </c>
      <c r="C5581" t="s">
        <v>18125</v>
      </c>
      <c r="D5581">
        <v>46</v>
      </c>
      <c r="E5581" t="s">
        <v>29</v>
      </c>
      <c r="F5581" t="s">
        <v>92</v>
      </c>
      <c r="G5581" s="1">
        <v>43992</v>
      </c>
      <c r="H5581" t="s">
        <v>45</v>
      </c>
      <c r="I5581" t="s">
        <v>113</v>
      </c>
      <c r="J5581" s="3" t="s">
        <v>18126</v>
      </c>
      <c r="K5581" t="s">
        <v>24</v>
      </c>
      <c r="M5581" t="s">
        <v>143</v>
      </c>
      <c r="N5581" t="s">
        <v>33</v>
      </c>
      <c r="O5581" s="2">
        <v>45078.233194444445</v>
      </c>
      <c r="R5581" t="str">
        <f t="shared" ca="1" si="87"/>
        <v>Rahul</v>
      </c>
      <c r="S5581" t="str">
        <f>IFERROR(TEXT(DATEVALUE(LEFT(Table1[[#This Row],[Date of Purchase]],10)), "MMMM"), TEXT(Table1[[#This Row],[Date of Purchase]], "MMMM"))</f>
        <v>June</v>
      </c>
      <c r="T5581" t="str">
        <f>IF(OR(
  AND(Table1[[#This Row],[Ticket Priority]]="Critical", Table1[[#This Row],[Ticket Status]]&lt;&gt;"Closed"),
  AND(Table1[[#This Row],[Ticket Priority]]="High", Table1[[#This Row],[Ticket Status]]="Open")
), "Yes", "No")</f>
        <v>No</v>
      </c>
      <c r="U5581" s="4" t="str">
        <f>IF(Table1[[#This Row],[Ticket Status]]="Closed","Yes","No")</f>
        <v>No</v>
      </c>
      <c r="V5581" s="4" t="str">
        <f>IF(Table1[[#This Row],[Ticket Status]]="Pending Customer Response","Yes","No")</f>
        <v>Yes</v>
      </c>
      <c r="W5581" s="5">
        <f ca="1">COUNTIFS(Table1[Agent_name],Table1[[#This Row],[Agent_name]],Table1[Month],Table1[[#This Row],[Month]])/160</f>
        <v>0.22500000000000001</v>
      </c>
    </row>
    <row r="5582" spans="1:23" x14ac:dyDescent="0.25">
      <c r="A5582">
        <v>5581</v>
      </c>
      <c r="B5582" t="s">
        <v>18127</v>
      </c>
      <c r="C5582" t="s">
        <v>18128</v>
      </c>
      <c r="D5582">
        <v>30</v>
      </c>
      <c r="E5582" t="s">
        <v>29</v>
      </c>
      <c r="F5582" t="s">
        <v>202</v>
      </c>
      <c r="G5582" s="1">
        <v>44211</v>
      </c>
      <c r="H5582" t="s">
        <v>66</v>
      </c>
      <c r="I5582" t="s">
        <v>72</v>
      </c>
      <c r="J5582" s="3" t="s">
        <v>18129</v>
      </c>
      <c r="K5582" t="s">
        <v>24</v>
      </c>
      <c r="M5582" t="s">
        <v>41</v>
      </c>
      <c r="N5582" t="s">
        <v>83</v>
      </c>
      <c r="O5582" s="2">
        <v>45078.782523148147</v>
      </c>
      <c r="R5582" t="str">
        <f t="shared" ca="1" si="87"/>
        <v>Ravi</v>
      </c>
      <c r="S5582" t="str">
        <f>IFERROR(TEXT(DATEVALUE(LEFT(Table1[[#This Row],[Date of Purchase]],10)), "MMMM"), TEXT(Table1[[#This Row],[Date of Purchase]], "MMMM"))</f>
        <v>January</v>
      </c>
      <c r="T5582" t="str">
        <f>IF(OR(
  AND(Table1[[#This Row],[Ticket Priority]]="Critical", Table1[[#This Row],[Ticket Status]]&lt;&gt;"Closed"),
  AND(Table1[[#This Row],[Ticket Priority]]="High", Table1[[#This Row],[Ticket Status]]="Open")
), "Yes", "No")</f>
        <v>No</v>
      </c>
      <c r="U5582" s="4" t="str">
        <f>IF(Table1[[#This Row],[Ticket Status]]="Closed","Yes","No")</f>
        <v>No</v>
      </c>
      <c r="V5582" s="4" t="str">
        <f>IF(Table1[[#This Row],[Ticket Status]]="Pending Customer Response","Yes","No")</f>
        <v>Yes</v>
      </c>
      <c r="W5582" s="5">
        <f ca="1">COUNTIFS(Table1[Agent_name],Table1[[#This Row],[Agent_name]],Table1[Month],Table1[[#This Row],[Month]])/160</f>
        <v>0.74375000000000002</v>
      </c>
    </row>
    <row r="5583" spans="1:23" x14ac:dyDescent="0.25">
      <c r="A5583">
        <v>5582</v>
      </c>
      <c r="B5583" t="s">
        <v>18130</v>
      </c>
      <c r="C5583" t="s">
        <v>18131</v>
      </c>
      <c r="D5583">
        <v>50</v>
      </c>
      <c r="E5583" t="s">
        <v>58</v>
      </c>
      <c r="F5583" t="s">
        <v>219</v>
      </c>
      <c r="G5583" s="1">
        <v>44139</v>
      </c>
      <c r="H5583" t="s">
        <v>67</v>
      </c>
      <c r="I5583" t="s">
        <v>60</v>
      </c>
      <c r="J5583" s="3" t="s">
        <v>18132</v>
      </c>
      <c r="K5583" t="s">
        <v>62</v>
      </c>
      <c r="M5583" t="s">
        <v>41</v>
      </c>
      <c r="N5583" t="s">
        <v>26</v>
      </c>
      <c r="Q5583">
        <v>5</v>
      </c>
      <c r="R5583" t="str">
        <f t="shared" ca="1" si="87"/>
        <v>Sara</v>
      </c>
      <c r="S5583" t="str">
        <f>IFERROR(TEXT(DATEVALUE(LEFT(Table1[[#This Row],[Date of Purchase]],10)), "MMMM"), TEXT(Table1[[#This Row],[Date of Purchase]], "MMMM"))</f>
        <v>November</v>
      </c>
      <c r="T5583" t="str">
        <f>IF(OR(
  AND(Table1[[#This Row],[Ticket Priority]]="Critical", Table1[[#This Row],[Ticket Status]]&lt;&gt;"Closed"),
  AND(Table1[[#This Row],[Ticket Priority]]="High", Table1[[#This Row],[Ticket Status]]="Open")
), "Yes", "No")</f>
        <v>No</v>
      </c>
      <c r="U5583" s="4" t="str">
        <f>IF(Table1[[#This Row],[Ticket Status]]="Closed","Yes","No")</f>
        <v>No</v>
      </c>
      <c r="V5583" s="4" t="str">
        <f>IF(Table1[[#This Row],[Ticket Status]]="Pending Customer Response","Yes","No")</f>
        <v>No</v>
      </c>
      <c r="W5583" s="5">
        <f ca="1">COUNTIFS(Table1[Agent_name],Table1[[#This Row],[Agent_name]],Table1[Month],Table1[[#This Row],[Month]])/160</f>
        <v>0.79374999999999996</v>
      </c>
    </row>
    <row r="5584" spans="1:23" x14ac:dyDescent="0.25">
      <c r="A5584">
        <v>5583</v>
      </c>
      <c r="B5584" t="s">
        <v>18133</v>
      </c>
      <c r="C5584" t="s">
        <v>4897</v>
      </c>
      <c r="D5584">
        <v>42</v>
      </c>
      <c r="E5584" t="s">
        <v>19</v>
      </c>
      <c r="F5584" t="s">
        <v>76</v>
      </c>
      <c r="G5584" s="1">
        <v>43835</v>
      </c>
      <c r="H5584" t="s">
        <v>66</v>
      </c>
      <c r="I5584" t="s">
        <v>150</v>
      </c>
      <c r="J5584" s="3" t="s">
        <v>18134</v>
      </c>
      <c r="K5584" t="s">
        <v>24</v>
      </c>
      <c r="M5584" t="s">
        <v>89</v>
      </c>
      <c r="N5584" t="s">
        <v>55</v>
      </c>
      <c r="O5584" s="2">
        <v>45078.933935185189</v>
      </c>
      <c r="R5584" t="str">
        <f t="shared" ca="1" si="87"/>
        <v>Mohit</v>
      </c>
      <c r="S5584" t="str">
        <f>IFERROR(TEXT(DATEVALUE(LEFT(Table1[[#This Row],[Date of Purchase]],10)), "MMMM"), TEXT(Table1[[#This Row],[Date of Purchase]], "MMMM"))</f>
        <v>January</v>
      </c>
      <c r="T5584" t="str">
        <f>IF(OR(
  AND(Table1[[#This Row],[Ticket Priority]]="Critical", Table1[[#This Row],[Ticket Status]]&lt;&gt;"Closed"),
  AND(Table1[[#This Row],[Ticket Priority]]="High", Table1[[#This Row],[Ticket Status]]="Open")
), "Yes", "No")</f>
        <v>No</v>
      </c>
      <c r="U5584" s="4" t="str">
        <f>IF(Table1[[#This Row],[Ticket Status]]="Closed","Yes","No")</f>
        <v>No</v>
      </c>
      <c r="V5584" s="4" t="str">
        <f>IF(Table1[[#This Row],[Ticket Status]]="Pending Customer Response","Yes","No")</f>
        <v>Yes</v>
      </c>
      <c r="W5584" s="5">
        <f ca="1">COUNTIFS(Table1[Agent_name],Table1[[#This Row],[Agent_name]],Table1[Month],Table1[[#This Row],[Month]])/160</f>
        <v>0.46250000000000002</v>
      </c>
    </row>
    <row r="5585" spans="1:23" x14ac:dyDescent="0.25">
      <c r="A5585">
        <v>5584</v>
      </c>
      <c r="B5585" t="s">
        <v>18135</v>
      </c>
      <c r="C5585" t="s">
        <v>18136</v>
      </c>
      <c r="D5585">
        <v>30</v>
      </c>
      <c r="E5585" t="s">
        <v>58</v>
      </c>
      <c r="F5585" t="s">
        <v>76</v>
      </c>
      <c r="G5585" s="1">
        <v>44004</v>
      </c>
      <c r="H5585" t="s">
        <v>66</v>
      </c>
      <c r="I5585" t="s">
        <v>113</v>
      </c>
      <c r="J5585" s="3" t="s">
        <v>18137</v>
      </c>
      <c r="K5585" t="s">
        <v>24</v>
      </c>
      <c r="M5585" t="s">
        <v>143</v>
      </c>
      <c r="N5585" t="s">
        <v>55</v>
      </c>
      <c r="O5585" s="2">
        <v>45078.731874999998</v>
      </c>
      <c r="R5585" t="str">
        <f t="shared" ca="1" si="87"/>
        <v>Aisha</v>
      </c>
      <c r="S5585" t="str">
        <f>IFERROR(TEXT(DATEVALUE(LEFT(Table1[[#This Row],[Date of Purchase]],10)), "MMMM"), TEXT(Table1[[#This Row],[Date of Purchase]], "MMMM"))</f>
        <v>June</v>
      </c>
      <c r="T5585" t="str">
        <f>IF(OR(
  AND(Table1[[#This Row],[Ticket Priority]]="Critical", Table1[[#This Row],[Ticket Status]]&lt;&gt;"Closed"),
  AND(Table1[[#This Row],[Ticket Priority]]="High", Table1[[#This Row],[Ticket Status]]="Open")
), "Yes", "No")</f>
        <v>No</v>
      </c>
      <c r="U5585" s="4" t="str">
        <f>IF(Table1[[#This Row],[Ticket Status]]="Closed","Yes","No")</f>
        <v>No</v>
      </c>
      <c r="V5585" s="4" t="str">
        <f>IF(Table1[[#This Row],[Ticket Status]]="Pending Customer Response","Yes","No")</f>
        <v>Yes</v>
      </c>
      <c r="W5585" s="5">
        <f ca="1">COUNTIFS(Table1[Agent_name],Table1[[#This Row],[Agent_name]],Table1[Month],Table1[[#This Row],[Month]])/160</f>
        <v>0.89375000000000004</v>
      </c>
    </row>
    <row r="5586" spans="1:23" x14ac:dyDescent="0.25">
      <c r="A5586">
        <v>5585</v>
      </c>
      <c r="B5586" t="s">
        <v>18138</v>
      </c>
      <c r="C5586" t="s">
        <v>18139</v>
      </c>
      <c r="D5586">
        <v>55</v>
      </c>
      <c r="E5586" t="s">
        <v>58</v>
      </c>
      <c r="F5586" t="s">
        <v>456</v>
      </c>
      <c r="G5586" s="1">
        <v>44360</v>
      </c>
      <c r="H5586" t="s">
        <v>66</v>
      </c>
      <c r="I5586" t="s">
        <v>113</v>
      </c>
      <c r="J5586" s="3" t="s">
        <v>18140</v>
      </c>
      <c r="K5586" t="s">
        <v>62</v>
      </c>
      <c r="M5586" t="s">
        <v>25</v>
      </c>
      <c r="N5586" t="s">
        <v>83</v>
      </c>
      <c r="R5586" t="str">
        <f t="shared" ca="1" si="87"/>
        <v>Priya</v>
      </c>
      <c r="S5586" t="str">
        <f>IFERROR(TEXT(DATEVALUE(LEFT(Table1[[#This Row],[Date of Purchase]],10)), "MMMM"), TEXT(Table1[[#This Row],[Date of Purchase]], "MMMM"))</f>
        <v>June</v>
      </c>
      <c r="T5586" t="str">
        <f>IF(OR(
  AND(Table1[[#This Row],[Ticket Priority]]="Critical", Table1[[#This Row],[Ticket Status]]&lt;&gt;"Closed"),
  AND(Table1[[#This Row],[Ticket Priority]]="High", Table1[[#This Row],[Ticket Status]]="Open")
), "Yes", "No")</f>
        <v>Yes</v>
      </c>
      <c r="U5586" s="4" t="str">
        <f>IF(Table1[[#This Row],[Ticket Status]]="Closed","Yes","No")</f>
        <v>No</v>
      </c>
      <c r="V5586" s="4" t="str">
        <f>IF(Table1[[#This Row],[Ticket Status]]="Pending Customer Response","Yes","No")</f>
        <v>No</v>
      </c>
      <c r="W5586" s="5">
        <f ca="1">COUNTIFS(Table1[Agent_name],Table1[[#This Row],[Agent_name]],Table1[Month],Table1[[#This Row],[Month]])/160</f>
        <v>0.35625000000000001</v>
      </c>
    </row>
    <row r="5587" spans="1:23" x14ac:dyDescent="0.25">
      <c r="A5587">
        <v>5586</v>
      </c>
      <c r="B5587" t="s">
        <v>18141</v>
      </c>
      <c r="C5587" t="s">
        <v>18142</v>
      </c>
      <c r="D5587">
        <v>70</v>
      </c>
      <c r="E5587" t="s">
        <v>58</v>
      </c>
      <c r="F5587" t="s">
        <v>173</v>
      </c>
      <c r="G5587" s="1">
        <v>44055</v>
      </c>
      <c r="H5587" t="s">
        <v>59</v>
      </c>
      <c r="I5587" t="s">
        <v>52</v>
      </c>
      <c r="J5587" s="3" t="s">
        <v>18143</v>
      </c>
      <c r="K5587" t="s">
        <v>39</v>
      </c>
      <c r="L5587" t="s">
        <v>18144</v>
      </c>
      <c r="M5587" t="s">
        <v>143</v>
      </c>
      <c r="N5587" t="s">
        <v>33</v>
      </c>
      <c r="O5587" s="2">
        <v>45078.837465277778</v>
      </c>
      <c r="P5587" s="2">
        <v>45078.317326388889</v>
      </c>
      <c r="Q5587">
        <v>1</v>
      </c>
      <c r="R5587" t="str">
        <f t="shared" ca="1" si="87"/>
        <v>Ravi</v>
      </c>
      <c r="S5587" t="str">
        <f>IFERROR(TEXT(DATEVALUE(LEFT(Table1[[#This Row],[Date of Purchase]],10)), "MMMM"), TEXT(Table1[[#This Row],[Date of Purchase]], "MMMM"))</f>
        <v>August</v>
      </c>
      <c r="T5587" t="str">
        <f>IF(OR(
  AND(Table1[[#This Row],[Ticket Priority]]="Critical", Table1[[#This Row],[Ticket Status]]&lt;&gt;"Closed"),
  AND(Table1[[#This Row],[Ticket Priority]]="High", Table1[[#This Row],[Ticket Status]]="Open")
), "Yes", "No")</f>
        <v>No</v>
      </c>
      <c r="U5587" s="4" t="str">
        <f>IF(Table1[[#This Row],[Ticket Status]]="Closed","Yes","No")</f>
        <v>Yes</v>
      </c>
      <c r="V5587" s="4" t="str">
        <f>IF(Table1[[#This Row],[Ticket Status]]="Pending Customer Response","Yes","No")</f>
        <v>No</v>
      </c>
      <c r="W5587" s="5">
        <f ca="1">COUNTIFS(Table1[Agent_name],Table1[[#This Row],[Agent_name]],Table1[Month],Table1[[#This Row],[Month]])/160</f>
        <v>0.65625</v>
      </c>
    </row>
    <row r="5588" spans="1:23" x14ac:dyDescent="0.25">
      <c r="A5588">
        <v>5587</v>
      </c>
      <c r="B5588" t="s">
        <v>18145</v>
      </c>
      <c r="C5588" t="s">
        <v>18146</v>
      </c>
      <c r="D5588">
        <v>32</v>
      </c>
      <c r="E5588" t="s">
        <v>19</v>
      </c>
      <c r="F5588" t="s">
        <v>65</v>
      </c>
      <c r="G5588" s="1">
        <v>44503</v>
      </c>
      <c r="H5588" t="s">
        <v>21</v>
      </c>
      <c r="I5588" t="s">
        <v>99</v>
      </c>
      <c r="J5588" s="3" t="s">
        <v>18147</v>
      </c>
      <c r="K5588" t="s">
        <v>24</v>
      </c>
      <c r="M5588" t="s">
        <v>143</v>
      </c>
      <c r="N5588" t="s">
        <v>26</v>
      </c>
      <c r="O5588" s="2">
        <v>45078.727071759262</v>
      </c>
      <c r="Q5588">
        <v>5</v>
      </c>
      <c r="R5588" t="str">
        <f t="shared" ca="1" si="87"/>
        <v>Mohit</v>
      </c>
      <c r="S5588" t="str">
        <f>IFERROR(TEXT(DATEVALUE(LEFT(Table1[[#This Row],[Date of Purchase]],10)), "MMMM"), TEXT(Table1[[#This Row],[Date of Purchase]], "MMMM"))</f>
        <v>November</v>
      </c>
      <c r="T5588" t="str">
        <f>IF(OR(
  AND(Table1[[#This Row],[Ticket Priority]]="Critical", Table1[[#This Row],[Ticket Status]]&lt;&gt;"Closed"),
  AND(Table1[[#This Row],[Ticket Priority]]="High", Table1[[#This Row],[Ticket Status]]="Open")
), "Yes", "No")</f>
        <v>No</v>
      </c>
      <c r="U5588" s="4" t="str">
        <f>IF(Table1[[#This Row],[Ticket Status]]="Closed","Yes","No")</f>
        <v>No</v>
      </c>
      <c r="V5588" s="4" t="str">
        <f>IF(Table1[[#This Row],[Ticket Status]]="Pending Customer Response","Yes","No")</f>
        <v>Yes</v>
      </c>
      <c r="W5588" s="5">
        <f ca="1">COUNTIFS(Table1[Agent_name],Table1[[#This Row],[Agent_name]],Table1[Month],Table1[[#This Row],[Month]])/160</f>
        <v>0.4375</v>
      </c>
    </row>
    <row r="5589" spans="1:23" x14ac:dyDescent="0.25">
      <c r="A5589">
        <v>5588</v>
      </c>
      <c r="B5589" t="s">
        <v>18148</v>
      </c>
      <c r="C5589" t="s">
        <v>18149</v>
      </c>
      <c r="D5589">
        <v>59</v>
      </c>
      <c r="E5589" t="s">
        <v>58</v>
      </c>
      <c r="F5589" t="s">
        <v>36</v>
      </c>
      <c r="G5589" s="1">
        <v>43898</v>
      </c>
      <c r="H5589" t="s">
        <v>67</v>
      </c>
      <c r="I5589" t="s">
        <v>22</v>
      </c>
      <c r="J5589" s="3" t="s">
        <v>18150</v>
      </c>
      <c r="K5589" t="s">
        <v>62</v>
      </c>
      <c r="M5589" t="s">
        <v>41</v>
      </c>
      <c r="N5589" t="s">
        <v>55</v>
      </c>
      <c r="R5589" t="str">
        <f t="shared" ca="1" si="87"/>
        <v>Aisha</v>
      </c>
      <c r="S5589" t="str">
        <f>IFERROR(TEXT(DATEVALUE(LEFT(Table1[[#This Row],[Date of Purchase]],10)), "MMMM"), TEXT(Table1[[#This Row],[Date of Purchase]], "MMMM"))</f>
        <v>March</v>
      </c>
      <c r="T5589" t="str">
        <f>IF(OR(
  AND(Table1[[#This Row],[Ticket Priority]]="Critical", Table1[[#This Row],[Ticket Status]]&lt;&gt;"Closed"),
  AND(Table1[[#This Row],[Ticket Priority]]="High", Table1[[#This Row],[Ticket Status]]="Open")
), "Yes", "No")</f>
        <v>No</v>
      </c>
      <c r="U5589" s="4" t="str">
        <f>IF(Table1[[#This Row],[Ticket Status]]="Closed","Yes","No")</f>
        <v>No</v>
      </c>
      <c r="V5589" s="4" t="str">
        <f>IF(Table1[[#This Row],[Ticket Status]]="Pending Customer Response","Yes","No")</f>
        <v>No</v>
      </c>
      <c r="W5589" s="5">
        <f ca="1">COUNTIFS(Table1[Agent_name],Table1[[#This Row],[Agent_name]],Table1[Month],Table1[[#This Row],[Month]])/160</f>
        <v>1.0062500000000001</v>
      </c>
    </row>
    <row r="5590" spans="1:23" x14ac:dyDescent="0.25">
      <c r="A5590">
        <v>5589</v>
      </c>
      <c r="B5590" t="s">
        <v>18151</v>
      </c>
      <c r="C5590" t="s">
        <v>18152</v>
      </c>
      <c r="D5590">
        <v>49</v>
      </c>
      <c r="E5590" t="s">
        <v>29</v>
      </c>
      <c r="F5590" t="s">
        <v>281</v>
      </c>
      <c r="G5590" s="1">
        <v>44334</v>
      </c>
      <c r="H5590" t="s">
        <v>66</v>
      </c>
      <c r="I5590" t="s">
        <v>93</v>
      </c>
      <c r="J5590" s="3" t="s">
        <v>18153</v>
      </c>
      <c r="K5590" t="s">
        <v>39</v>
      </c>
      <c r="L5590" t="s">
        <v>18154</v>
      </c>
      <c r="M5590" t="s">
        <v>41</v>
      </c>
      <c r="N5590" t="s">
        <v>33</v>
      </c>
      <c r="O5590" s="2">
        <v>45078.422939814816</v>
      </c>
      <c r="P5590" s="2">
        <v>45078.656967592593</v>
      </c>
      <c r="Q5590">
        <v>3</v>
      </c>
      <c r="R5590" t="str">
        <f t="shared" ca="1" si="87"/>
        <v>Divya</v>
      </c>
      <c r="S5590" t="str">
        <f>IFERROR(TEXT(DATEVALUE(LEFT(Table1[[#This Row],[Date of Purchase]],10)), "MMMM"), TEXT(Table1[[#This Row],[Date of Purchase]], "MMMM"))</f>
        <v>May</v>
      </c>
      <c r="T5590" t="str">
        <f>IF(OR(
  AND(Table1[[#This Row],[Ticket Priority]]="Critical", Table1[[#This Row],[Ticket Status]]&lt;&gt;"Closed"),
  AND(Table1[[#This Row],[Ticket Priority]]="High", Table1[[#This Row],[Ticket Status]]="Open")
), "Yes", "No")</f>
        <v>No</v>
      </c>
      <c r="U5590" s="4" t="str">
        <f>IF(Table1[[#This Row],[Ticket Status]]="Closed","Yes","No")</f>
        <v>Yes</v>
      </c>
      <c r="V5590" s="4" t="str">
        <f>IF(Table1[[#This Row],[Ticket Status]]="Pending Customer Response","Yes","No")</f>
        <v>No</v>
      </c>
      <c r="W5590" s="5">
        <f ca="1">COUNTIFS(Table1[Agent_name],Table1[[#This Row],[Agent_name]],Table1[Month],Table1[[#This Row],[Month]])/160</f>
        <v>0.23125000000000001</v>
      </c>
    </row>
    <row r="5591" spans="1:23" x14ac:dyDescent="0.25">
      <c r="A5591">
        <v>5590</v>
      </c>
      <c r="B5591" t="s">
        <v>18155</v>
      </c>
      <c r="C5591" t="s">
        <v>18156</v>
      </c>
      <c r="D5591">
        <v>29</v>
      </c>
      <c r="E5591" t="s">
        <v>58</v>
      </c>
      <c r="F5591" t="s">
        <v>134</v>
      </c>
      <c r="G5591" s="1">
        <v>44418</v>
      </c>
      <c r="H5591" t="s">
        <v>45</v>
      </c>
      <c r="I5591" t="s">
        <v>177</v>
      </c>
      <c r="J5591" s="3" t="s">
        <v>18157</v>
      </c>
      <c r="K5591" t="s">
        <v>24</v>
      </c>
      <c r="M5591" t="s">
        <v>143</v>
      </c>
      <c r="N5591" t="s">
        <v>55</v>
      </c>
      <c r="O5591" s="2">
        <v>45078.499340277776</v>
      </c>
      <c r="R5591" t="str">
        <f t="shared" ca="1" si="87"/>
        <v>Mohit</v>
      </c>
      <c r="S5591" t="str">
        <f>IFERROR(TEXT(DATEVALUE(LEFT(Table1[[#This Row],[Date of Purchase]],10)), "MMMM"), TEXT(Table1[[#This Row],[Date of Purchase]], "MMMM"))</f>
        <v>August</v>
      </c>
      <c r="T5591" t="str">
        <f>IF(OR(
  AND(Table1[[#This Row],[Ticket Priority]]="Critical", Table1[[#This Row],[Ticket Status]]&lt;&gt;"Closed"),
  AND(Table1[[#This Row],[Ticket Priority]]="High", Table1[[#This Row],[Ticket Status]]="Open")
), "Yes", "No")</f>
        <v>No</v>
      </c>
      <c r="U5591" s="4" t="str">
        <f>IF(Table1[[#This Row],[Ticket Status]]="Closed","Yes","No")</f>
        <v>No</v>
      </c>
      <c r="V5591" s="4" t="str">
        <f>IF(Table1[[#This Row],[Ticket Status]]="Pending Customer Response","Yes","No")</f>
        <v>Yes</v>
      </c>
      <c r="W5591" s="5">
        <f ca="1">COUNTIFS(Table1[Agent_name],Table1[[#This Row],[Agent_name]],Table1[Month],Table1[[#This Row],[Month]])/160</f>
        <v>0.46250000000000002</v>
      </c>
    </row>
    <row r="5592" spans="1:23" x14ac:dyDescent="0.25">
      <c r="A5592">
        <v>5591</v>
      </c>
      <c r="B5592" t="s">
        <v>18158</v>
      </c>
      <c r="C5592" t="s">
        <v>18159</v>
      </c>
      <c r="D5592">
        <v>68</v>
      </c>
      <c r="E5592" t="s">
        <v>58</v>
      </c>
      <c r="F5592" t="s">
        <v>397</v>
      </c>
      <c r="G5592" s="1">
        <v>44196</v>
      </c>
      <c r="H5592" t="s">
        <v>59</v>
      </c>
      <c r="I5592" t="s">
        <v>52</v>
      </c>
      <c r="J5592" s="3" t="s">
        <v>18160</v>
      </c>
      <c r="K5592" t="s">
        <v>62</v>
      </c>
      <c r="M5592" t="s">
        <v>41</v>
      </c>
      <c r="N5592" t="s">
        <v>33</v>
      </c>
      <c r="R5592" t="str">
        <f t="shared" ca="1" si="87"/>
        <v>Divya</v>
      </c>
      <c r="S5592" t="str">
        <f>IFERROR(TEXT(DATEVALUE(LEFT(Table1[[#This Row],[Date of Purchase]],10)), "MMMM"), TEXT(Table1[[#This Row],[Date of Purchase]], "MMMM"))</f>
        <v>December</v>
      </c>
      <c r="T5592" t="str">
        <f>IF(OR(
  AND(Table1[[#This Row],[Ticket Priority]]="Critical", Table1[[#This Row],[Ticket Status]]&lt;&gt;"Closed"),
  AND(Table1[[#This Row],[Ticket Priority]]="High", Table1[[#This Row],[Ticket Status]]="Open")
), "Yes", "No")</f>
        <v>No</v>
      </c>
      <c r="U5592" s="4" t="str">
        <f>IF(Table1[[#This Row],[Ticket Status]]="Closed","Yes","No")</f>
        <v>No</v>
      </c>
      <c r="V5592" s="4" t="str">
        <f>IF(Table1[[#This Row],[Ticket Status]]="Pending Customer Response","Yes","No")</f>
        <v>No</v>
      </c>
      <c r="W5592" s="5">
        <f ca="1">COUNTIFS(Table1[Agent_name],Table1[[#This Row],[Agent_name]],Table1[Month],Table1[[#This Row],[Month]])/160</f>
        <v>0.25</v>
      </c>
    </row>
    <row r="5593" spans="1:23" x14ac:dyDescent="0.25">
      <c r="A5593">
        <v>5592</v>
      </c>
      <c r="B5593" t="s">
        <v>18161</v>
      </c>
      <c r="C5593" t="s">
        <v>18162</v>
      </c>
      <c r="D5593">
        <v>43</v>
      </c>
      <c r="E5593" t="s">
        <v>29</v>
      </c>
      <c r="F5593" t="s">
        <v>207</v>
      </c>
      <c r="G5593" s="1">
        <v>44505</v>
      </c>
      <c r="H5593" t="s">
        <v>67</v>
      </c>
      <c r="I5593" t="s">
        <v>72</v>
      </c>
      <c r="J5593" s="3" t="s">
        <v>18163</v>
      </c>
      <c r="K5593" t="s">
        <v>24</v>
      </c>
      <c r="M5593" t="s">
        <v>41</v>
      </c>
      <c r="N5593" t="s">
        <v>55</v>
      </c>
      <c r="O5593" s="2">
        <v>45078.459803240738</v>
      </c>
      <c r="Q5593">
        <v>5</v>
      </c>
      <c r="R5593" t="str">
        <f t="shared" ca="1" si="87"/>
        <v>Neha</v>
      </c>
      <c r="S5593" t="str">
        <f>IFERROR(TEXT(DATEVALUE(LEFT(Table1[[#This Row],[Date of Purchase]],10)), "MMMM"), TEXT(Table1[[#This Row],[Date of Purchase]], "MMMM"))</f>
        <v>November</v>
      </c>
      <c r="T5593" t="str">
        <f>IF(OR(
  AND(Table1[[#This Row],[Ticket Priority]]="Critical", Table1[[#This Row],[Ticket Status]]&lt;&gt;"Closed"),
  AND(Table1[[#This Row],[Ticket Priority]]="High", Table1[[#This Row],[Ticket Status]]="Open")
), "Yes", "No")</f>
        <v>No</v>
      </c>
      <c r="U5593" s="4" t="str">
        <f>IF(Table1[[#This Row],[Ticket Status]]="Closed","Yes","No")</f>
        <v>No</v>
      </c>
      <c r="V5593" s="4" t="str">
        <f>IF(Table1[[#This Row],[Ticket Status]]="Pending Customer Response","Yes","No")</f>
        <v>Yes</v>
      </c>
      <c r="W5593" s="5">
        <f ca="1">COUNTIFS(Table1[Agent_name],Table1[[#This Row],[Agent_name]],Table1[Month],Table1[[#This Row],[Month]])/160</f>
        <v>0.17499999999999999</v>
      </c>
    </row>
    <row r="5594" spans="1:23" x14ac:dyDescent="0.25">
      <c r="A5594">
        <v>5593</v>
      </c>
      <c r="B5594" t="s">
        <v>18164</v>
      </c>
      <c r="C5594" t="s">
        <v>18165</v>
      </c>
      <c r="D5594">
        <v>26</v>
      </c>
      <c r="E5594" t="s">
        <v>58</v>
      </c>
      <c r="F5594" t="s">
        <v>431</v>
      </c>
      <c r="G5594" s="1">
        <v>44475</v>
      </c>
      <c r="H5594" t="s">
        <v>66</v>
      </c>
      <c r="I5594" t="s">
        <v>22</v>
      </c>
      <c r="J5594" s="3" t="s">
        <v>18166</v>
      </c>
      <c r="K5594" t="s">
        <v>24</v>
      </c>
      <c r="M5594" t="s">
        <v>143</v>
      </c>
      <c r="N5594" t="s">
        <v>55</v>
      </c>
      <c r="O5594" s="2">
        <v>45078.301469907405</v>
      </c>
      <c r="R5594" t="str">
        <f t="shared" ca="1" si="87"/>
        <v>Sara</v>
      </c>
      <c r="S5594" t="str">
        <f>IFERROR(TEXT(DATEVALUE(LEFT(Table1[[#This Row],[Date of Purchase]],10)), "MMMM"), TEXT(Table1[[#This Row],[Date of Purchase]], "MMMM"))</f>
        <v>October</v>
      </c>
      <c r="T5594" t="str">
        <f>IF(OR(
  AND(Table1[[#This Row],[Ticket Priority]]="Critical", Table1[[#This Row],[Ticket Status]]&lt;&gt;"Closed"),
  AND(Table1[[#This Row],[Ticket Priority]]="High", Table1[[#This Row],[Ticket Status]]="Open")
), "Yes", "No")</f>
        <v>No</v>
      </c>
      <c r="U5594" s="4" t="str">
        <f>IF(Table1[[#This Row],[Ticket Status]]="Closed","Yes","No")</f>
        <v>No</v>
      </c>
      <c r="V5594" s="4" t="str">
        <f>IF(Table1[[#This Row],[Ticket Status]]="Pending Customer Response","Yes","No")</f>
        <v>Yes</v>
      </c>
      <c r="W5594" s="5">
        <f ca="1">COUNTIFS(Table1[Agent_name],Table1[[#This Row],[Agent_name]],Table1[Month],Table1[[#This Row],[Month]])/160</f>
        <v>0.66874999999999996</v>
      </c>
    </row>
    <row r="5595" spans="1:23" x14ac:dyDescent="0.25">
      <c r="A5595">
        <v>5594</v>
      </c>
      <c r="B5595" t="s">
        <v>18167</v>
      </c>
      <c r="C5595" t="s">
        <v>18168</v>
      </c>
      <c r="D5595">
        <v>32</v>
      </c>
      <c r="E5595" t="s">
        <v>19</v>
      </c>
      <c r="F5595" t="s">
        <v>51</v>
      </c>
      <c r="G5595" s="1">
        <v>44363</v>
      </c>
      <c r="H5595" t="s">
        <v>67</v>
      </c>
      <c r="I5595" t="s">
        <v>141</v>
      </c>
      <c r="J5595" s="3" t="s">
        <v>18169</v>
      </c>
      <c r="K5595" t="s">
        <v>39</v>
      </c>
      <c r="L5595" t="s">
        <v>18170</v>
      </c>
      <c r="M5595" t="s">
        <v>41</v>
      </c>
      <c r="N5595" t="s">
        <v>33</v>
      </c>
      <c r="O5595" s="2">
        <v>45078.358437499999</v>
      </c>
      <c r="P5595" s="2">
        <v>45078.704270833332</v>
      </c>
      <c r="Q5595">
        <v>2</v>
      </c>
      <c r="R5595" t="str">
        <f t="shared" ca="1" si="87"/>
        <v>Sara</v>
      </c>
      <c r="S5595" t="str">
        <f>IFERROR(TEXT(DATEVALUE(LEFT(Table1[[#This Row],[Date of Purchase]],10)), "MMMM"), TEXT(Table1[[#This Row],[Date of Purchase]], "MMMM"))</f>
        <v>June</v>
      </c>
      <c r="T5595" t="str">
        <f>IF(OR(
  AND(Table1[[#This Row],[Ticket Priority]]="Critical", Table1[[#This Row],[Ticket Status]]&lt;&gt;"Closed"),
  AND(Table1[[#This Row],[Ticket Priority]]="High", Table1[[#This Row],[Ticket Status]]="Open")
), "Yes", "No")</f>
        <v>No</v>
      </c>
      <c r="U5595" s="4" t="str">
        <f>IF(Table1[[#This Row],[Ticket Status]]="Closed","Yes","No")</f>
        <v>Yes</v>
      </c>
      <c r="V5595" s="4" t="str">
        <f>IF(Table1[[#This Row],[Ticket Status]]="Pending Customer Response","Yes","No")</f>
        <v>No</v>
      </c>
      <c r="W5595" s="5">
        <f ca="1">COUNTIFS(Table1[Agent_name],Table1[[#This Row],[Agent_name]],Table1[Month],Table1[[#This Row],[Month]])/160</f>
        <v>0.65</v>
      </c>
    </row>
    <row r="5596" spans="1:23" x14ac:dyDescent="0.25">
      <c r="A5596">
        <v>5595</v>
      </c>
      <c r="B5596" t="s">
        <v>18171</v>
      </c>
      <c r="C5596" t="s">
        <v>18172</v>
      </c>
      <c r="D5596">
        <v>20</v>
      </c>
      <c r="E5596" t="s">
        <v>19</v>
      </c>
      <c r="F5596" t="s">
        <v>107</v>
      </c>
      <c r="G5596" s="1">
        <v>44534</v>
      </c>
      <c r="H5596" t="s">
        <v>67</v>
      </c>
      <c r="I5596" t="s">
        <v>31</v>
      </c>
      <c r="J5596" s="3" t="s">
        <v>18173</v>
      </c>
      <c r="K5596" t="s">
        <v>24</v>
      </c>
      <c r="M5596" t="s">
        <v>89</v>
      </c>
      <c r="N5596" t="s">
        <v>26</v>
      </c>
      <c r="O5596" s="2">
        <v>45078.771643518521</v>
      </c>
      <c r="Q5596">
        <v>5</v>
      </c>
      <c r="R5596" t="str">
        <f t="shared" ca="1" si="87"/>
        <v>Arjun</v>
      </c>
      <c r="S5596" t="str">
        <f>IFERROR(TEXT(DATEVALUE(LEFT(Table1[[#This Row],[Date of Purchase]],10)), "MMMM"), TEXT(Table1[[#This Row],[Date of Purchase]], "MMMM"))</f>
        <v>December</v>
      </c>
      <c r="T5596" t="str">
        <f>IF(OR(
  AND(Table1[[#This Row],[Ticket Priority]]="Critical", Table1[[#This Row],[Ticket Status]]&lt;&gt;"Closed"),
  AND(Table1[[#This Row],[Ticket Priority]]="High", Table1[[#This Row],[Ticket Status]]="Open")
), "Yes", "No")</f>
        <v>No</v>
      </c>
      <c r="U5596" s="4" t="str">
        <f>IF(Table1[[#This Row],[Ticket Status]]="Closed","Yes","No")</f>
        <v>No</v>
      </c>
      <c r="V5596" s="4" t="str">
        <f>IF(Table1[[#This Row],[Ticket Status]]="Pending Customer Response","Yes","No")</f>
        <v>Yes</v>
      </c>
      <c r="W5596" s="5">
        <f ca="1">COUNTIFS(Table1[Agent_name],Table1[[#This Row],[Agent_name]],Table1[Month],Table1[[#This Row],[Month]])/160</f>
        <v>0.19375000000000001</v>
      </c>
    </row>
    <row r="5597" spans="1:23" x14ac:dyDescent="0.25">
      <c r="A5597">
        <v>5596</v>
      </c>
      <c r="B5597" t="s">
        <v>18174</v>
      </c>
      <c r="C5597" t="s">
        <v>18175</v>
      </c>
      <c r="D5597">
        <v>55</v>
      </c>
      <c r="E5597" t="s">
        <v>29</v>
      </c>
      <c r="F5597" t="s">
        <v>173</v>
      </c>
      <c r="G5597" s="1">
        <v>44301</v>
      </c>
      <c r="H5597" t="s">
        <v>59</v>
      </c>
      <c r="I5597" t="s">
        <v>72</v>
      </c>
      <c r="J5597" s="3" t="s">
        <v>18176</v>
      </c>
      <c r="K5597" t="s">
        <v>24</v>
      </c>
      <c r="M5597" t="s">
        <v>143</v>
      </c>
      <c r="N5597" t="s">
        <v>26</v>
      </c>
      <c r="O5597" s="2">
        <v>45078.310555555552</v>
      </c>
      <c r="R5597" t="str">
        <f t="shared" ca="1" si="87"/>
        <v>Mohit</v>
      </c>
      <c r="S5597" t="str">
        <f>IFERROR(TEXT(DATEVALUE(LEFT(Table1[[#This Row],[Date of Purchase]],10)), "MMMM"), TEXT(Table1[[#This Row],[Date of Purchase]], "MMMM"))</f>
        <v>April</v>
      </c>
      <c r="T5597" t="str">
        <f>IF(OR(
  AND(Table1[[#This Row],[Ticket Priority]]="Critical", Table1[[#This Row],[Ticket Status]]&lt;&gt;"Closed"),
  AND(Table1[[#This Row],[Ticket Priority]]="High", Table1[[#This Row],[Ticket Status]]="Open")
), "Yes", "No")</f>
        <v>No</v>
      </c>
      <c r="U5597" s="4" t="str">
        <f>IF(Table1[[#This Row],[Ticket Status]]="Closed","Yes","No")</f>
        <v>No</v>
      </c>
      <c r="V5597" s="4" t="str">
        <f>IF(Table1[[#This Row],[Ticket Status]]="Pending Customer Response","Yes","No")</f>
        <v>Yes</v>
      </c>
      <c r="W5597" s="5">
        <f ca="1">COUNTIFS(Table1[Agent_name],Table1[[#This Row],[Agent_name]],Table1[Month],Table1[[#This Row],[Month]])/160</f>
        <v>0.45</v>
      </c>
    </row>
    <row r="5598" spans="1:23" x14ac:dyDescent="0.25">
      <c r="A5598">
        <v>5597</v>
      </c>
      <c r="B5598" t="s">
        <v>18177</v>
      </c>
      <c r="C5598" t="s">
        <v>13478</v>
      </c>
      <c r="D5598">
        <v>61</v>
      </c>
      <c r="E5598" t="s">
        <v>58</v>
      </c>
      <c r="F5598" t="s">
        <v>65</v>
      </c>
      <c r="G5598" s="1">
        <v>44020</v>
      </c>
      <c r="H5598" t="s">
        <v>67</v>
      </c>
      <c r="I5598" t="s">
        <v>99</v>
      </c>
      <c r="J5598" s="3" t="s">
        <v>18178</v>
      </c>
      <c r="K5598" t="s">
        <v>24</v>
      </c>
      <c r="M5598" t="s">
        <v>41</v>
      </c>
      <c r="N5598" t="s">
        <v>55</v>
      </c>
      <c r="O5598" s="2">
        <v>45078.59946759259</v>
      </c>
      <c r="R5598" t="str">
        <f t="shared" ca="1" si="87"/>
        <v>Mohit</v>
      </c>
      <c r="S5598" t="str">
        <f>IFERROR(TEXT(DATEVALUE(LEFT(Table1[[#This Row],[Date of Purchase]],10)), "MMMM"), TEXT(Table1[[#This Row],[Date of Purchase]], "MMMM"))</f>
        <v>July</v>
      </c>
      <c r="T5598" t="str">
        <f>IF(OR(
  AND(Table1[[#This Row],[Ticket Priority]]="Critical", Table1[[#This Row],[Ticket Status]]&lt;&gt;"Closed"),
  AND(Table1[[#This Row],[Ticket Priority]]="High", Table1[[#This Row],[Ticket Status]]="Open")
), "Yes", "No")</f>
        <v>No</v>
      </c>
      <c r="U5598" s="4" t="str">
        <f>IF(Table1[[#This Row],[Ticket Status]]="Closed","Yes","No")</f>
        <v>No</v>
      </c>
      <c r="V5598" s="4" t="str">
        <f>IF(Table1[[#This Row],[Ticket Status]]="Pending Customer Response","Yes","No")</f>
        <v>Yes</v>
      </c>
      <c r="W5598" s="5">
        <f ca="1">COUNTIFS(Table1[Agent_name],Table1[[#This Row],[Agent_name]],Table1[Month],Table1[[#This Row],[Month]])/160</f>
        <v>0.53125</v>
      </c>
    </row>
    <row r="5599" spans="1:23" x14ac:dyDescent="0.25">
      <c r="A5599">
        <v>5598</v>
      </c>
      <c r="B5599" t="s">
        <v>18179</v>
      </c>
      <c r="C5599" t="s">
        <v>18180</v>
      </c>
      <c r="D5599">
        <v>56</v>
      </c>
      <c r="E5599" t="s">
        <v>58</v>
      </c>
      <c r="F5599" t="s">
        <v>112</v>
      </c>
      <c r="G5599" s="1">
        <v>44210</v>
      </c>
      <c r="H5599" t="s">
        <v>45</v>
      </c>
      <c r="I5599" t="s">
        <v>77</v>
      </c>
      <c r="J5599" s="3" t="s">
        <v>18181</v>
      </c>
      <c r="K5599" t="s">
        <v>24</v>
      </c>
      <c r="M5599" t="s">
        <v>41</v>
      </c>
      <c r="N5599" t="s">
        <v>83</v>
      </c>
      <c r="O5599" s="2">
        <v>45078.245995370373</v>
      </c>
      <c r="R5599" t="str">
        <f t="shared" ca="1" si="87"/>
        <v>Priya</v>
      </c>
      <c r="S5599" t="str">
        <f>IFERROR(TEXT(DATEVALUE(LEFT(Table1[[#This Row],[Date of Purchase]],10)), "MMMM"), TEXT(Table1[[#This Row],[Date of Purchase]], "MMMM"))</f>
        <v>January</v>
      </c>
      <c r="T5599" t="str">
        <f>IF(OR(
  AND(Table1[[#This Row],[Ticket Priority]]="Critical", Table1[[#This Row],[Ticket Status]]&lt;&gt;"Closed"),
  AND(Table1[[#This Row],[Ticket Priority]]="High", Table1[[#This Row],[Ticket Status]]="Open")
), "Yes", "No")</f>
        <v>No</v>
      </c>
      <c r="U5599" s="4" t="str">
        <f>IF(Table1[[#This Row],[Ticket Status]]="Closed","Yes","No")</f>
        <v>No</v>
      </c>
      <c r="V5599" s="4" t="str">
        <f>IF(Table1[[#This Row],[Ticket Status]]="Pending Customer Response","Yes","No")</f>
        <v>Yes</v>
      </c>
      <c r="W5599" s="5">
        <f ca="1">COUNTIFS(Table1[Agent_name],Table1[[#This Row],[Agent_name]],Table1[Month],Table1[[#This Row],[Month]])/160</f>
        <v>0.51875000000000004</v>
      </c>
    </row>
    <row r="5600" spans="1:23" x14ac:dyDescent="0.25">
      <c r="A5600">
        <v>5599</v>
      </c>
      <c r="B5600" t="s">
        <v>4023</v>
      </c>
      <c r="C5600" t="s">
        <v>18182</v>
      </c>
      <c r="D5600">
        <v>24</v>
      </c>
      <c r="E5600" t="s">
        <v>58</v>
      </c>
      <c r="F5600" t="s">
        <v>20</v>
      </c>
      <c r="G5600" s="1">
        <v>44422</v>
      </c>
      <c r="H5600" t="s">
        <v>45</v>
      </c>
      <c r="I5600" t="s">
        <v>60</v>
      </c>
      <c r="J5600" s="3" t="s">
        <v>18183</v>
      </c>
      <c r="K5600" t="s">
        <v>24</v>
      </c>
      <c r="M5600" t="s">
        <v>41</v>
      </c>
      <c r="N5600" t="s">
        <v>83</v>
      </c>
      <c r="O5600" s="2">
        <v>45078.866851851853</v>
      </c>
      <c r="R5600" t="str">
        <f t="shared" ca="1" si="87"/>
        <v>Aisha</v>
      </c>
      <c r="S5600" t="str">
        <f>IFERROR(TEXT(DATEVALUE(LEFT(Table1[[#This Row],[Date of Purchase]],10)), "MMMM"), TEXT(Table1[[#This Row],[Date of Purchase]], "MMMM"))</f>
        <v>August</v>
      </c>
      <c r="T5600" t="str">
        <f>IF(OR(
  AND(Table1[[#This Row],[Ticket Priority]]="Critical", Table1[[#This Row],[Ticket Status]]&lt;&gt;"Closed"),
  AND(Table1[[#This Row],[Ticket Priority]]="High", Table1[[#This Row],[Ticket Status]]="Open")
), "Yes", "No")</f>
        <v>No</v>
      </c>
      <c r="U5600" s="4" t="str">
        <f>IF(Table1[[#This Row],[Ticket Status]]="Closed","Yes","No")</f>
        <v>No</v>
      </c>
      <c r="V5600" s="4" t="str">
        <f>IF(Table1[[#This Row],[Ticket Status]]="Pending Customer Response","Yes","No")</f>
        <v>Yes</v>
      </c>
      <c r="W5600" s="5">
        <f ca="1">COUNTIFS(Table1[Agent_name],Table1[[#This Row],[Agent_name]],Table1[Month],Table1[[#This Row],[Month]])/160</f>
        <v>0.86250000000000004</v>
      </c>
    </row>
    <row r="5601" spans="1:23" x14ac:dyDescent="0.25">
      <c r="A5601">
        <v>5600</v>
      </c>
      <c r="B5601" t="s">
        <v>18184</v>
      </c>
      <c r="C5601" t="s">
        <v>18185</v>
      </c>
      <c r="D5601">
        <v>45</v>
      </c>
      <c r="E5601" t="s">
        <v>29</v>
      </c>
      <c r="F5601" t="s">
        <v>421</v>
      </c>
      <c r="G5601" s="1">
        <v>44159</v>
      </c>
      <c r="H5601" t="s">
        <v>66</v>
      </c>
      <c r="I5601" t="s">
        <v>177</v>
      </c>
      <c r="J5601" s="3" t="s">
        <v>18186</v>
      </c>
      <c r="K5601" t="s">
        <v>24</v>
      </c>
      <c r="M5601" t="s">
        <v>143</v>
      </c>
      <c r="N5601" t="s">
        <v>55</v>
      </c>
      <c r="O5601" s="2">
        <v>45078.182152777779</v>
      </c>
      <c r="R5601" t="str">
        <f t="shared" ca="1" si="87"/>
        <v>Priya</v>
      </c>
      <c r="S5601" t="str">
        <f>IFERROR(TEXT(DATEVALUE(LEFT(Table1[[#This Row],[Date of Purchase]],10)), "MMMM"), TEXT(Table1[[#This Row],[Date of Purchase]], "MMMM"))</f>
        <v>November</v>
      </c>
      <c r="T5601" t="str">
        <f>IF(OR(
  AND(Table1[[#This Row],[Ticket Priority]]="Critical", Table1[[#This Row],[Ticket Status]]&lt;&gt;"Closed"),
  AND(Table1[[#This Row],[Ticket Priority]]="High", Table1[[#This Row],[Ticket Status]]="Open")
), "Yes", "No")</f>
        <v>No</v>
      </c>
      <c r="U5601" s="4" t="str">
        <f>IF(Table1[[#This Row],[Ticket Status]]="Closed","Yes","No")</f>
        <v>No</v>
      </c>
      <c r="V5601" s="4" t="str">
        <f>IF(Table1[[#This Row],[Ticket Status]]="Pending Customer Response","Yes","No")</f>
        <v>Yes</v>
      </c>
      <c r="W5601" s="5">
        <f ca="1">COUNTIFS(Table1[Agent_name],Table1[[#This Row],[Agent_name]],Table1[Month],Table1[[#This Row],[Month]])/160</f>
        <v>0.41249999999999998</v>
      </c>
    </row>
    <row r="5602" spans="1:23" x14ac:dyDescent="0.25">
      <c r="A5602">
        <v>5601</v>
      </c>
      <c r="B5602" t="s">
        <v>18187</v>
      </c>
      <c r="C5602" t="s">
        <v>18188</v>
      </c>
      <c r="D5602">
        <v>64</v>
      </c>
      <c r="E5602" t="s">
        <v>29</v>
      </c>
      <c r="F5602" t="s">
        <v>149</v>
      </c>
      <c r="G5602" s="1">
        <v>43931</v>
      </c>
      <c r="H5602" t="s">
        <v>21</v>
      </c>
      <c r="I5602" t="s">
        <v>22</v>
      </c>
      <c r="J5602" s="3" t="s">
        <v>18189</v>
      </c>
      <c r="K5602" t="s">
        <v>39</v>
      </c>
      <c r="L5602" t="s">
        <v>18190</v>
      </c>
      <c r="M5602" t="s">
        <v>89</v>
      </c>
      <c r="N5602" t="s">
        <v>26</v>
      </c>
      <c r="O5602" s="2">
        <v>45078.399525462963</v>
      </c>
      <c r="P5602" s="2">
        <v>45078.91202546296</v>
      </c>
      <c r="Q5602">
        <v>4</v>
      </c>
      <c r="R5602" t="str">
        <f t="shared" ca="1" si="87"/>
        <v>Aisha</v>
      </c>
      <c r="S5602" t="str">
        <f>IFERROR(TEXT(DATEVALUE(LEFT(Table1[[#This Row],[Date of Purchase]],10)), "MMMM"), TEXT(Table1[[#This Row],[Date of Purchase]], "MMMM"))</f>
        <v>April</v>
      </c>
      <c r="T5602" t="str">
        <f>IF(OR(
  AND(Table1[[#This Row],[Ticket Priority]]="Critical", Table1[[#This Row],[Ticket Status]]&lt;&gt;"Closed"),
  AND(Table1[[#This Row],[Ticket Priority]]="High", Table1[[#This Row],[Ticket Status]]="Open")
), "Yes", "No")</f>
        <v>No</v>
      </c>
      <c r="U5602" s="4" t="str">
        <f>IF(Table1[[#This Row],[Ticket Status]]="Closed","Yes","No")</f>
        <v>Yes</v>
      </c>
      <c r="V5602" s="4" t="str">
        <f>IF(Table1[[#This Row],[Ticket Status]]="Pending Customer Response","Yes","No")</f>
        <v>No</v>
      </c>
      <c r="W5602" s="5">
        <f ca="1">COUNTIFS(Table1[Agent_name],Table1[[#This Row],[Agent_name]],Table1[Month],Table1[[#This Row],[Month]])/160</f>
        <v>0.81874999999999998</v>
      </c>
    </row>
    <row r="5603" spans="1:23" x14ac:dyDescent="0.25">
      <c r="A5603">
        <v>5602</v>
      </c>
      <c r="B5603" t="s">
        <v>18191</v>
      </c>
      <c r="C5603" t="s">
        <v>18192</v>
      </c>
      <c r="D5603">
        <v>44</v>
      </c>
      <c r="E5603" t="s">
        <v>19</v>
      </c>
      <c r="F5603" t="s">
        <v>161</v>
      </c>
      <c r="G5603" s="1">
        <v>44003</v>
      </c>
      <c r="H5603" t="s">
        <v>66</v>
      </c>
      <c r="I5603" t="s">
        <v>59</v>
      </c>
      <c r="J5603" s="3" t="s">
        <v>18193</v>
      </c>
      <c r="K5603" t="s">
        <v>39</v>
      </c>
      <c r="L5603" t="s">
        <v>18194</v>
      </c>
      <c r="M5603" t="s">
        <v>89</v>
      </c>
      <c r="N5603" t="s">
        <v>33</v>
      </c>
      <c r="O5603" s="2">
        <v>45078.575925925928</v>
      </c>
      <c r="P5603" s="2">
        <v>45078.84814814815</v>
      </c>
      <c r="Q5603">
        <v>4</v>
      </c>
      <c r="R5603" t="str">
        <f t="shared" ca="1" si="87"/>
        <v>Divya</v>
      </c>
      <c r="S5603" t="str">
        <f>IFERROR(TEXT(DATEVALUE(LEFT(Table1[[#This Row],[Date of Purchase]],10)), "MMMM"), TEXT(Table1[[#This Row],[Date of Purchase]], "MMMM"))</f>
        <v>June</v>
      </c>
      <c r="T5603" t="str">
        <f>IF(OR(
  AND(Table1[[#This Row],[Ticket Priority]]="Critical", Table1[[#This Row],[Ticket Status]]&lt;&gt;"Closed"),
  AND(Table1[[#This Row],[Ticket Priority]]="High", Table1[[#This Row],[Ticket Status]]="Open")
), "Yes", "No")</f>
        <v>No</v>
      </c>
      <c r="U5603" s="4" t="str">
        <f>IF(Table1[[#This Row],[Ticket Status]]="Closed","Yes","No")</f>
        <v>Yes</v>
      </c>
      <c r="V5603" s="4" t="str">
        <f>IF(Table1[[#This Row],[Ticket Status]]="Pending Customer Response","Yes","No")</f>
        <v>No</v>
      </c>
      <c r="W5603" s="5">
        <f ca="1">COUNTIFS(Table1[Agent_name],Table1[[#This Row],[Agent_name]],Table1[Month],Table1[[#This Row],[Month]])/160</f>
        <v>0.22500000000000001</v>
      </c>
    </row>
    <row r="5604" spans="1:23" x14ac:dyDescent="0.25">
      <c r="A5604">
        <v>5603</v>
      </c>
      <c r="B5604" t="s">
        <v>18195</v>
      </c>
      <c r="C5604" t="s">
        <v>18196</v>
      </c>
      <c r="D5604">
        <v>25</v>
      </c>
      <c r="E5604" t="s">
        <v>19</v>
      </c>
      <c r="F5604" t="s">
        <v>339</v>
      </c>
      <c r="G5604" s="1">
        <v>44228</v>
      </c>
      <c r="H5604" t="s">
        <v>66</v>
      </c>
      <c r="I5604" t="s">
        <v>22</v>
      </c>
      <c r="J5604" s="3" t="s">
        <v>18197</v>
      </c>
      <c r="K5604" t="s">
        <v>24</v>
      </c>
      <c r="M5604" t="s">
        <v>25</v>
      </c>
      <c r="N5604" t="s">
        <v>33</v>
      </c>
      <c r="O5604" s="2">
        <v>45078.141921296294</v>
      </c>
      <c r="R5604" t="str">
        <f t="shared" ca="1" si="87"/>
        <v>Mohit</v>
      </c>
      <c r="S5604" t="str">
        <f>IFERROR(TEXT(DATEVALUE(LEFT(Table1[[#This Row],[Date of Purchase]],10)), "MMMM"), TEXT(Table1[[#This Row],[Date of Purchase]], "MMMM"))</f>
        <v>February</v>
      </c>
      <c r="T5604" t="str">
        <f>IF(OR(
  AND(Table1[[#This Row],[Ticket Priority]]="Critical", Table1[[#This Row],[Ticket Status]]&lt;&gt;"Closed"),
  AND(Table1[[#This Row],[Ticket Priority]]="High", Table1[[#This Row],[Ticket Status]]="Open")
), "Yes", "No")</f>
        <v>Yes</v>
      </c>
      <c r="U5604" s="4" t="str">
        <f>IF(Table1[[#This Row],[Ticket Status]]="Closed","Yes","No")</f>
        <v>No</v>
      </c>
      <c r="V5604" s="4" t="str">
        <f>IF(Table1[[#This Row],[Ticket Status]]="Pending Customer Response","Yes","No")</f>
        <v>Yes</v>
      </c>
      <c r="W5604" s="5">
        <f ca="1">COUNTIFS(Table1[Agent_name],Table1[[#This Row],[Agent_name]],Table1[Month],Table1[[#This Row],[Month]])/160</f>
        <v>0.52500000000000002</v>
      </c>
    </row>
    <row r="5605" spans="1:23" x14ac:dyDescent="0.25">
      <c r="A5605">
        <v>5604</v>
      </c>
      <c r="B5605" t="s">
        <v>18198</v>
      </c>
      <c r="C5605" t="s">
        <v>18199</v>
      </c>
      <c r="D5605">
        <v>22</v>
      </c>
      <c r="E5605" t="s">
        <v>29</v>
      </c>
      <c r="F5605" t="s">
        <v>81</v>
      </c>
      <c r="G5605" s="1">
        <v>44252</v>
      </c>
      <c r="H5605" t="s">
        <v>66</v>
      </c>
      <c r="I5605" t="s">
        <v>150</v>
      </c>
      <c r="J5605" s="3" t="s">
        <v>18200</v>
      </c>
      <c r="K5605" t="s">
        <v>24</v>
      </c>
      <c r="M5605" t="s">
        <v>89</v>
      </c>
      <c r="N5605" t="s">
        <v>26</v>
      </c>
      <c r="O5605" s="2">
        <v>45078.191250000003</v>
      </c>
      <c r="R5605" t="str">
        <f t="shared" ca="1" si="87"/>
        <v>Divya</v>
      </c>
      <c r="S5605" t="str">
        <f>IFERROR(TEXT(DATEVALUE(LEFT(Table1[[#This Row],[Date of Purchase]],10)), "MMMM"), TEXT(Table1[[#This Row],[Date of Purchase]], "MMMM"))</f>
        <v>February</v>
      </c>
      <c r="T5605" t="str">
        <f>IF(OR(
  AND(Table1[[#This Row],[Ticket Priority]]="Critical", Table1[[#This Row],[Ticket Status]]&lt;&gt;"Closed"),
  AND(Table1[[#This Row],[Ticket Priority]]="High", Table1[[#This Row],[Ticket Status]]="Open")
), "Yes", "No")</f>
        <v>No</v>
      </c>
      <c r="U5605" s="4" t="str">
        <f>IF(Table1[[#This Row],[Ticket Status]]="Closed","Yes","No")</f>
        <v>No</v>
      </c>
      <c r="V5605" s="4" t="str">
        <f>IF(Table1[[#This Row],[Ticket Status]]="Pending Customer Response","Yes","No")</f>
        <v>Yes</v>
      </c>
      <c r="W5605" s="5">
        <f ca="1">COUNTIFS(Table1[Agent_name],Table1[[#This Row],[Agent_name]],Table1[Month],Table1[[#This Row],[Month]])/160</f>
        <v>0.25624999999999998</v>
      </c>
    </row>
    <row r="5606" spans="1:23" x14ac:dyDescent="0.25">
      <c r="A5606">
        <v>5605</v>
      </c>
      <c r="B5606" t="s">
        <v>18201</v>
      </c>
      <c r="C5606" t="s">
        <v>18202</v>
      </c>
      <c r="D5606">
        <v>67</v>
      </c>
      <c r="E5606" t="s">
        <v>29</v>
      </c>
      <c r="F5606" t="s">
        <v>44</v>
      </c>
      <c r="G5606" s="1">
        <v>44094</v>
      </c>
      <c r="H5606" t="s">
        <v>21</v>
      </c>
      <c r="I5606" t="s">
        <v>77</v>
      </c>
      <c r="J5606" s="3" t="s">
        <v>18203</v>
      </c>
      <c r="K5606" t="s">
        <v>39</v>
      </c>
      <c r="L5606" t="s">
        <v>18204</v>
      </c>
      <c r="M5606" t="s">
        <v>41</v>
      </c>
      <c r="N5606" t="s">
        <v>83</v>
      </c>
      <c r="O5606" s="2">
        <v>45078.939872685187</v>
      </c>
      <c r="P5606" s="2">
        <v>45078.59820601852</v>
      </c>
      <c r="Q5606">
        <v>5</v>
      </c>
      <c r="R5606" t="str">
        <f t="shared" ca="1" si="87"/>
        <v>Aisha</v>
      </c>
      <c r="S5606" t="str">
        <f>IFERROR(TEXT(DATEVALUE(LEFT(Table1[[#This Row],[Date of Purchase]],10)), "MMMM"), TEXT(Table1[[#This Row],[Date of Purchase]], "MMMM"))</f>
        <v>September</v>
      </c>
      <c r="T5606" t="str">
        <f>IF(OR(
  AND(Table1[[#This Row],[Ticket Priority]]="Critical", Table1[[#This Row],[Ticket Status]]&lt;&gt;"Closed"),
  AND(Table1[[#This Row],[Ticket Priority]]="High", Table1[[#This Row],[Ticket Status]]="Open")
), "Yes", "No")</f>
        <v>No</v>
      </c>
      <c r="U5606" s="4" t="str">
        <f>IF(Table1[[#This Row],[Ticket Status]]="Closed","Yes","No")</f>
        <v>Yes</v>
      </c>
      <c r="V5606" s="4" t="str">
        <f>IF(Table1[[#This Row],[Ticket Status]]="Pending Customer Response","Yes","No")</f>
        <v>No</v>
      </c>
      <c r="W5606" s="5">
        <f ca="1">COUNTIFS(Table1[Agent_name],Table1[[#This Row],[Agent_name]],Table1[Month],Table1[[#This Row],[Month]])/160</f>
        <v>0.86250000000000004</v>
      </c>
    </row>
    <row r="5607" spans="1:23" x14ac:dyDescent="0.25">
      <c r="A5607">
        <v>5606</v>
      </c>
      <c r="B5607" t="s">
        <v>18205</v>
      </c>
      <c r="C5607" t="s">
        <v>18206</v>
      </c>
      <c r="D5607">
        <v>26</v>
      </c>
      <c r="E5607" t="s">
        <v>58</v>
      </c>
      <c r="F5607" t="s">
        <v>202</v>
      </c>
      <c r="G5607" s="1">
        <v>44013</v>
      </c>
      <c r="H5607" t="s">
        <v>66</v>
      </c>
      <c r="I5607" t="s">
        <v>150</v>
      </c>
      <c r="J5607" s="3" t="s">
        <v>18207</v>
      </c>
      <c r="K5607" t="s">
        <v>24</v>
      </c>
      <c r="M5607" t="s">
        <v>25</v>
      </c>
      <c r="N5607" t="s">
        <v>33</v>
      </c>
      <c r="O5607" s="2">
        <v>45078.489189814813</v>
      </c>
      <c r="R5607" t="str">
        <f t="shared" ca="1" si="87"/>
        <v>Meera</v>
      </c>
      <c r="S5607" t="str">
        <f>IFERROR(TEXT(DATEVALUE(LEFT(Table1[[#This Row],[Date of Purchase]],10)), "MMMM"), TEXT(Table1[[#This Row],[Date of Purchase]], "MMMM"))</f>
        <v>July</v>
      </c>
      <c r="T5607" t="str">
        <f>IF(OR(
  AND(Table1[[#This Row],[Ticket Priority]]="Critical", Table1[[#This Row],[Ticket Status]]&lt;&gt;"Closed"),
  AND(Table1[[#This Row],[Ticket Priority]]="High", Table1[[#This Row],[Ticket Status]]="Open")
), "Yes", "No")</f>
        <v>Yes</v>
      </c>
      <c r="U5607" s="4" t="str">
        <f>IF(Table1[[#This Row],[Ticket Status]]="Closed","Yes","No")</f>
        <v>No</v>
      </c>
      <c r="V5607" s="4" t="str">
        <f>IF(Table1[[#This Row],[Ticket Status]]="Pending Customer Response","Yes","No")</f>
        <v>Yes</v>
      </c>
      <c r="W5607" s="5">
        <f ca="1">COUNTIFS(Table1[Agent_name],Table1[[#This Row],[Agent_name]],Table1[Month],Table1[[#This Row],[Month]])/160</f>
        <v>0.23125000000000001</v>
      </c>
    </row>
    <row r="5608" spans="1:23" x14ac:dyDescent="0.25">
      <c r="A5608">
        <v>5607</v>
      </c>
      <c r="B5608" t="s">
        <v>18208</v>
      </c>
      <c r="C5608" t="s">
        <v>18209</v>
      </c>
      <c r="D5608">
        <v>35</v>
      </c>
      <c r="E5608" t="s">
        <v>29</v>
      </c>
      <c r="F5608" t="s">
        <v>219</v>
      </c>
      <c r="G5608" s="1">
        <v>44272</v>
      </c>
      <c r="H5608" t="s">
        <v>67</v>
      </c>
      <c r="I5608" t="s">
        <v>93</v>
      </c>
      <c r="J5608" s="3" t="s">
        <v>18210</v>
      </c>
      <c r="K5608" t="s">
        <v>24</v>
      </c>
      <c r="M5608" t="s">
        <v>89</v>
      </c>
      <c r="N5608" t="s">
        <v>55</v>
      </c>
      <c r="O5608" s="2">
        <v>45078.962812500002</v>
      </c>
      <c r="R5608" t="str">
        <f t="shared" ca="1" si="87"/>
        <v>Aisha</v>
      </c>
      <c r="S5608" t="str">
        <f>IFERROR(TEXT(DATEVALUE(LEFT(Table1[[#This Row],[Date of Purchase]],10)), "MMMM"), TEXT(Table1[[#This Row],[Date of Purchase]], "MMMM"))</f>
        <v>March</v>
      </c>
      <c r="T5608" t="str">
        <f>IF(OR(
  AND(Table1[[#This Row],[Ticket Priority]]="Critical", Table1[[#This Row],[Ticket Status]]&lt;&gt;"Closed"),
  AND(Table1[[#This Row],[Ticket Priority]]="High", Table1[[#This Row],[Ticket Status]]="Open")
), "Yes", "No")</f>
        <v>No</v>
      </c>
      <c r="U5608" s="4" t="str">
        <f>IF(Table1[[#This Row],[Ticket Status]]="Closed","Yes","No")</f>
        <v>No</v>
      </c>
      <c r="V5608" s="4" t="str">
        <f>IF(Table1[[#This Row],[Ticket Status]]="Pending Customer Response","Yes","No")</f>
        <v>Yes</v>
      </c>
      <c r="W5608" s="5">
        <f ca="1">COUNTIFS(Table1[Agent_name],Table1[[#This Row],[Agent_name]],Table1[Month],Table1[[#This Row],[Month]])/160</f>
        <v>1.0062500000000001</v>
      </c>
    </row>
    <row r="5609" spans="1:23" x14ac:dyDescent="0.25">
      <c r="A5609">
        <v>5608</v>
      </c>
      <c r="B5609" t="s">
        <v>18211</v>
      </c>
      <c r="C5609" t="s">
        <v>18212</v>
      </c>
      <c r="D5609">
        <v>60</v>
      </c>
      <c r="E5609" t="s">
        <v>19</v>
      </c>
      <c r="F5609" t="s">
        <v>92</v>
      </c>
      <c r="G5609" s="1">
        <v>43866</v>
      </c>
      <c r="H5609" t="s">
        <v>59</v>
      </c>
      <c r="I5609" t="s">
        <v>59</v>
      </c>
      <c r="J5609" s="3" t="s">
        <v>18213</v>
      </c>
      <c r="K5609" t="s">
        <v>24</v>
      </c>
      <c r="M5609" t="s">
        <v>25</v>
      </c>
      <c r="N5609" t="s">
        <v>83</v>
      </c>
      <c r="O5609" s="2">
        <v>45078.488530092596</v>
      </c>
      <c r="R5609" t="str">
        <f t="shared" ca="1" si="87"/>
        <v>Aisha</v>
      </c>
      <c r="S5609" t="str">
        <f>IFERROR(TEXT(DATEVALUE(LEFT(Table1[[#This Row],[Date of Purchase]],10)), "MMMM"), TEXT(Table1[[#This Row],[Date of Purchase]], "MMMM"))</f>
        <v>February</v>
      </c>
      <c r="T5609" t="str">
        <f>IF(OR(
  AND(Table1[[#This Row],[Ticket Priority]]="Critical", Table1[[#This Row],[Ticket Status]]&lt;&gt;"Closed"),
  AND(Table1[[#This Row],[Ticket Priority]]="High", Table1[[#This Row],[Ticket Status]]="Open")
), "Yes", "No")</f>
        <v>Yes</v>
      </c>
      <c r="U5609" s="4" t="str">
        <f>IF(Table1[[#This Row],[Ticket Status]]="Closed","Yes","No")</f>
        <v>No</v>
      </c>
      <c r="V5609" s="4" t="str">
        <f>IF(Table1[[#This Row],[Ticket Status]]="Pending Customer Response","Yes","No")</f>
        <v>Yes</v>
      </c>
      <c r="W5609" s="5">
        <f ca="1">COUNTIFS(Table1[Agent_name],Table1[[#This Row],[Agent_name]],Table1[Month],Table1[[#This Row],[Month]])/160</f>
        <v>0.85624999999999996</v>
      </c>
    </row>
    <row r="5610" spans="1:23" x14ac:dyDescent="0.25">
      <c r="A5610">
        <v>5609</v>
      </c>
      <c r="B5610" t="s">
        <v>18214</v>
      </c>
      <c r="C5610" t="s">
        <v>18215</v>
      </c>
      <c r="D5610">
        <v>26</v>
      </c>
      <c r="E5610" t="s">
        <v>29</v>
      </c>
      <c r="F5610" t="s">
        <v>117</v>
      </c>
      <c r="G5610" s="1">
        <v>44025</v>
      </c>
      <c r="H5610" t="s">
        <v>21</v>
      </c>
      <c r="I5610" t="s">
        <v>52</v>
      </c>
      <c r="J5610" s="3" t="s">
        <v>18216</v>
      </c>
      <c r="K5610" t="s">
        <v>39</v>
      </c>
      <c r="L5610" t="s">
        <v>18217</v>
      </c>
      <c r="M5610" t="s">
        <v>89</v>
      </c>
      <c r="N5610" t="s">
        <v>83</v>
      </c>
      <c r="O5610" s="2">
        <v>45078.935752314814</v>
      </c>
      <c r="P5610" s="2">
        <v>45078.310752314814</v>
      </c>
      <c r="Q5610">
        <v>2</v>
      </c>
      <c r="R5610" t="str">
        <f t="shared" ca="1" si="87"/>
        <v>Divya</v>
      </c>
      <c r="S5610" t="str">
        <f>IFERROR(TEXT(DATEVALUE(LEFT(Table1[[#This Row],[Date of Purchase]],10)), "MMMM"), TEXT(Table1[[#This Row],[Date of Purchase]], "MMMM"))</f>
        <v>July</v>
      </c>
      <c r="T5610" t="str">
        <f>IF(OR(
  AND(Table1[[#This Row],[Ticket Priority]]="Critical", Table1[[#This Row],[Ticket Status]]&lt;&gt;"Closed"),
  AND(Table1[[#This Row],[Ticket Priority]]="High", Table1[[#This Row],[Ticket Status]]="Open")
), "Yes", "No")</f>
        <v>No</v>
      </c>
      <c r="U5610" s="4" t="str">
        <f>IF(Table1[[#This Row],[Ticket Status]]="Closed","Yes","No")</f>
        <v>Yes</v>
      </c>
      <c r="V5610" s="4" t="str">
        <f>IF(Table1[[#This Row],[Ticket Status]]="Pending Customer Response","Yes","No")</f>
        <v>No</v>
      </c>
      <c r="W5610" s="5">
        <f ca="1">COUNTIFS(Table1[Agent_name],Table1[[#This Row],[Agent_name]],Table1[Month],Table1[[#This Row],[Month]])/160</f>
        <v>0.25</v>
      </c>
    </row>
    <row r="5611" spans="1:23" x14ac:dyDescent="0.25">
      <c r="A5611">
        <v>5610</v>
      </c>
      <c r="B5611" t="s">
        <v>18218</v>
      </c>
      <c r="C5611" t="s">
        <v>18219</v>
      </c>
      <c r="D5611">
        <v>41</v>
      </c>
      <c r="E5611" t="s">
        <v>29</v>
      </c>
      <c r="F5611" t="s">
        <v>249</v>
      </c>
      <c r="G5611" s="1">
        <v>44250</v>
      </c>
      <c r="H5611" t="s">
        <v>67</v>
      </c>
      <c r="I5611" t="s">
        <v>22</v>
      </c>
      <c r="J5611" s="3" t="s">
        <v>18220</v>
      </c>
      <c r="K5611" t="s">
        <v>24</v>
      </c>
      <c r="M5611" t="s">
        <v>41</v>
      </c>
      <c r="N5611" t="s">
        <v>83</v>
      </c>
      <c r="O5611" s="2">
        <v>45078.526736111111</v>
      </c>
      <c r="R5611" t="str">
        <f t="shared" ca="1" si="87"/>
        <v>Karan</v>
      </c>
      <c r="S5611" t="str">
        <f>IFERROR(TEXT(DATEVALUE(LEFT(Table1[[#This Row],[Date of Purchase]],10)), "MMMM"), TEXT(Table1[[#This Row],[Date of Purchase]], "MMMM"))</f>
        <v>February</v>
      </c>
      <c r="T5611" t="str">
        <f>IF(OR(
  AND(Table1[[#This Row],[Ticket Priority]]="Critical", Table1[[#This Row],[Ticket Status]]&lt;&gt;"Closed"),
  AND(Table1[[#This Row],[Ticket Priority]]="High", Table1[[#This Row],[Ticket Status]]="Open")
), "Yes", "No")</f>
        <v>No</v>
      </c>
      <c r="U5611" s="4" t="str">
        <f>IF(Table1[[#This Row],[Ticket Status]]="Closed","Yes","No")</f>
        <v>No</v>
      </c>
      <c r="V5611" s="4" t="str">
        <f>IF(Table1[[#This Row],[Ticket Status]]="Pending Customer Response","Yes","No")</f>
        <v>Yes</v>
      </c>
      <c r="W5611" s="5">
        <f ca="1">COUNTIFS(Table1[Agent_name],Table1[[#This Row],[Agent_name]],Table1[Month],Table1[[#This Row],[Month]])/160</f>
        <v>0.17499999999999999</v>
      </c>
    </row>
    <row r="5612" spans="1:23" x14ac:dyDescent="0.25">
      <c r="A5612">
        <v>5611</v>
      </c>
      <c r="B5612" t="s">
        <v>18221</v>
      </c>
      <c r="C5612" t="s">
        <v>18222</v>
      </c>
      <c r="D5612">
        <v>37</v>
      </c>
      <c r="E5612" t="s">
        <v>58</v>
      </c>
      <c r="F5612" t="s">
        <v>112</v>
      </c>
      <c r="G5612" s="1">
        <v>44131</v>
      </c>
      <c r="H5612" t="s">
        <v>67</v>
      </c>
      <c r="I5612" t="s">
        <v>67</v>
      </c>
      <c r="J5612" s="3" t="s">
        <v>18223</v>
      </c>
      <c r="K5612" t="s">
        <v>24</v>
      </c>
      <c r="M5612" t="s">
        <v>89</v>
      </c>
      <c r="N5612" t="s">
        <v>26</v>
      </c>
      <c r="O5612" s="2">
        <v>45078.290648148148</v>
      </c>
      <c r="R5612" t="str">
        <f t="shared" ca="1" si="87"/>
        <v>Divya</v>
      </c>
      <c r="S5612" t="str">
        <f>IFERROR(TEXT(DATEVALUE(LEFT(Table1[[#This Row],[Date of Purchase]],10)), "MMMM"), TEXT(Table1[[#This Row],[Date of Purchase]], "MMMM"))</f>
        <v>October</v>
      </c>
      <c r="T5612" t="str">
        <f>IF(OR(
  AND(Table1[[#This Row],[Ticket Priority]]="Critical", Table1[[#This Row],[Ticket Status]]&lt;&gt;"Closed"),
  AND(Table1[[#This Row],[Ticket Priority]]="High", Table1[[#This Row],[Ticket Status]]="Open")
), "Yes", "No")</f>
        <v>No</v>
      </c>
      <c r="U5612" s="4" t="str">
        <f>IF(Table1[[#This Row],[Ticket Status]]="Closed","Yes","No")</f>
        <v>No</v>
      </c>
      <c r="V5612" s="4" t="str">
        <f>IF(Table1[[#This Row],[Ticket Status]]="Pending Customer Response","Yes","No")</f>
        <v>Yes</v>
      </c>
      <c r="W5612" s="5">
        <f ca="1">COUNTIFS(Table1[Agent_name],Table1[[#This Row],[Agent_name]],Table1[Month],Table1[[#This Row],[Month]])/160</f>
        <v>0.25</v>
      </c>
    </row>
    <row r="5613" spans="1:23" x14ac:dyDescent="0.25">
      <c r="A5613">
        <v>5612</v>
      </c>
      <c r="B5613" t="s">
        <v>18224</v>
      </c>
      <c r="C5613" t="s">
        <v>18225</v>
      </c>
      <c r="D5613">
        <v>58</v>
      </c>
      <c r="E5613" t="s">
        <v>19</v>
      </c>
      <c r="F5613" t="s">
        <v>431</v>
      </c>
      <c r="G5613" s="1">
        <v>43940</v>
      </c>
      <c r="H5613" t="s">
        <v>45</v>
      </c>
      <c r="I5613" t="s">
        <v>93</v>
      </c>
      <c r="J5613" s="3" t="s">
        <v>18226</v>
      </c>
      <c r="K5613" t="s">
        <v>39</v>
      </c>
      <c r="L5613" t="s">
        <v>18227</v>
      </c>
      <c r="M5613" t="s">
        <v>25</v>
      </c>
      <c r="N5613" t="s">
        <v>83</v>
      </c>
      <c r="O5613" s="2">
        <v>45078.276064814818</v>
      </c>
      <c r="P5613" s="2">
        <v>45078.492731481485</v>
      </c>
      <c r="Q5613">
        <v>3</v>
      </c>
      <c r="R5613" t="str">
        <f t="shared" ca="1" si="87"/>
        <v>Ravi</v>
      </c>
      <c r="S5613" t="str">
        <f>IFERROR(TEXT(DATEVALUE(LEFT(Table1[[#This Row],[Date of Purchase]],10)), "MMMM"), TEXT(Table1[[#This Row],[Date of Purchase]], "MMMM"))</f>
        <v>April</v>
      </c>
      <c r="T5613" t="str">
        <f>IF(OR(
  AND(Table1[[#This Row],[Ticket Priority]]="Critical", Table1[[#This Row],[Ticket Status]]&lt;&gt;"Closed"),
  AND(Table1[[#This Row],[Ticket Priority]]="High", Table1[[#This Row],[Ticket Status]]="Open")
), "Yes", "No")</f>
        <v>No</v>
      </c>
      <c r="U5613" s="4" t="str">
        <f>IF(Table1[[#This Row],[Ticket Status]]="Closed","Yes","No")</f>
        <v>Yes</v>
      </c>
      <c r="V5613" s="4" t="str">
        <f>IF(Table1[[#This Row],[Ticket Status]]="Pending Customer Response","Yes","No")</f>
        <v>No</v>
      </c>
      <c r="W5613" s="5">
        <f ca="1">COUNTIFS(Table1[Agent_name],Table1[[#This Row],[Agent_name]],Table1[Month],Table1[[#This Row],[Month]])/160</f>
        <v>0.625</v>
      </c>
    </row>
    <row r="5614" spans="1:23" x14ac:dyDescent="0.25">
      <c r="A5614">
        <v>5613</v>
      </c>
      <c r="B5614" t="s">
        <v>18228</v>
      </c>
      <c r="C5614" t="s">
        <v>18229</v>
      </c>
      <c r="D5614">
        <v>32</v>
      </c>
      <c r="E5614" t="s">
        <v>29</v>
      </c>
      <c r="F5614" t="s">
        <v>134</v>
      </c>
      <c r="G5614" s="1">
        <v>43862</v>
      </c>
      <c r="H5614" t="s">
        <v>59</v>
      </c>
      <c r="I5614" t="s">
        <v>22</v>
      </c>
      <c r="J5614" s="3" t="s">
        <v>18230</v>
      </c>
      <c r="K5614" t="s">
        <v>39</v>
      </c>
      <c r="L5614" t="s">
        <v>18231</v>
      </c>
      <c r="M5614" t="s">
        <v>25</v>
      </c>
      <c r="N5614" t="s">
        <v>33</v>
      </c>
      <c r="O5614" s="2">
        <v>45078.37122685185</v>
      </c>
      <c r="P5614" s="2">
        <v>45078.634421296294</v>
      </c>
      <c r="Q5614">
        <v>4</v>
      </c>
      <c r="R5614" t="str">
        <f t="shared" ca="1" si="87"/>
        <v>Aisha</v>
      </c>
      <c r="S5614" t="str">
        <f>IFERROR(TEXT(DATEVALUE(LEFT(Table1[[#This Row],[Date of Purchase]],10)), "MMMM"), TEXT(Table1[[#This Row],[Date of Purchase]], "MMMM"))</f>
        <v>February</v>
      </c>
      <c r="T5614" t="str">
        <f>IF(OR(
  AND(Table1[[#This Row],[Ticket Priority]]="Critical", Table1[[#This Row],[Ticket Status]]&lt;&gt;"Closed"),
  AND(Table1[[#This Row],[Ticket Priority]]="High", Table1[[#This Row],[Ticket Status]]="Open")
), "Yes", "No")</f>
        <v>No</v>
      </c>
      <c r="U5614" s="4" t="str">
        <f>IF(Table1[[#This Row],[Ticket Status]]="Closed","Yes","No")</f>
        <v>Yes</v>
      </c>
      <c r="V5614" s="4" t="str">
        <f>IF(Table1[[#This Row],[Ticket Status]]="Pending Customer Response","Yes","No")</f>
        <v>No</v>
      </c>
      <c r="W5614" s="5">
        <f ca="1">COUNTIFS(Table1[Agent_name],Table1[[#This Row],[Agent_name]],Table1[Month],Table1[[#This Row],[Month]])/160</f>
        <v>0.85624999999999996</v>
      </c>
    </row>
    <row r="5615" spans="1:23" x14ac:dyDescent="0.25">
      <c r="A5615">
        <v>5614</v>
      </c>
      <c r="B5615" t="s">
        <v>18232</v>
      </c>
      <c r="C5615" t="s">
        <v>18233</v>
      </c>
      <c r="D5615">
        <v>21</v>
      </c>
      <c r="E5615" t="s">
        <v>19</v>
      </c>
      <c r="F5615" t="s">
        <v>92</v>
      </c>
      <c r="G5615" s="1">
        <v>44307</v>
      </c>
      <c r="H5615" t="s">
        <v>66</v>
      </c>
      <c r="I5615" t="s">
        <v>31</v>
      </c>
      <c r="J5615" s="3" t="s">
        <v>18234</v>
      </c>
      <c r="K5615" t="s">
        <v>39</v>
      </c>
      <c r="L5615" t="s">
        <v>18235</v>
      </c>
      <c r="M5615" t="s">
        <v>89</v>
      </c>
      <c r="N5615" t="s">
        <v>26</v>
      </c>
      <c r="O5615" s="2">
        <v>45078.107361111113</v>
      </c>
      <c r="P5615" s="2">
        <v>45078.750416666669</v>
      </c>
      <c r="Q5615">
        <v>2</v>
      </c>
      <c r="R5615" t="str">
        <f t="shared" ca="1" si="87"/>
        <v>Arjun</v>
      </c>
      <c r="S5615" t="str">
        <f>IFERROR(TEXT(DATEVALUE(LEFT(Table1[[#This Row],[Date of Purchase]],10)), "MMMM"), TEXT(Table1[[#This Row],[Date of Purchase]], "MMMM"))</f>
        <v>April</v>
      </c>
      <c r="T5615" t="str">
        <f>IF(OR(
  AND(Table1[[#This Row],[Ticket Priority]]="Critical", Table1[[#This Row],[Ticket Status]]&lt;&gt;"Closed"),
  AND(Table1[[#This Row],[Ticket Priority]]="High", Table1[[#This Row],[Ticket Status]]="Open")
), "Yes", "No")</f>
        <v>No</v>
      </c>
      <c r="U5615" s="4" t="str">
        <f>IF(Table1[[#This Row],[Ticket Status]]="Closed","Yes","No")</f>
        <v>Yes</v>
      </c>
      <c r="V5615" s="4" t="str">
        <f>IF(Table1[[#This Row],[Ticket Status]]="Pending Customer Response","Yes","No")</f>
        <v>No</v>
      </c>
      <c r="W5615" s="5">
        <f ca="1">COUNTIFS(Table1[Agent_name],Table1[[#This Row],[Agent_name]],Table1[Month],Table1[[#This Row],[Month]])/160</f>
        <v>0.18124999999999999</v>
      </c>
    </row>
    <row r="5616" spans="1:23" x14ac:dyDescent="0.25">
      <c r="A5616">
        <v>5615</v>
      </c>
      <c r="B5616" t="s">
        <v>18236</v>
      </c>
      <c r="C5616" t="s">
        <v>18237</v>
      </c>
      <c r="D5616">
        <v>58</v>
      </c>
      <c r="E5616" t="s">
        <v>19</v>
      </c>
      <c r="F5616" t="s">
        <v>20</v>
      </c>
      <c r="G5616" s="1">
        <v>44342</v>
      </c>
      <c r="H5616" t="s">
        <v>21</v>
      </c>
      <c r="I5616" t="s">
        <v>141</v>
      </c>
      <c r="J5616" s="3" t="s">
        <v>18238</v>
      </c>
      <c r="K5616" t="s">
        <v>62</v>
      </c>
      <c r="M5616" t="s">
        <v>89</v>
      </c>
      <c r="N5616" t="s">
        <v>26</v>
      </c>
      <c r="R5616" t="str">
        <f t="shared" ca="1" si="87"/>
        <v>Ravi</v>
      </c>
      <c r="S5616" t="str">
        <f>IFERROR(TEXT(DATEVALUE(LEFT(Table1[[#This Row],[Date of Purchase]],10)), "MMMM"), TEXT(Table1[[#This Row],[Date of Purchase]], "MMMM"))</f>
        <v>May</v>
      </c>
      <c r="T5616" t="str">
        <f>IF(OR(
  AND(Table1[[#This Row],[Ticket Priority]]="Critical", Table1[[#This Row],[Ticket Status]]&lt;&gt;"Closed"),
  AND(Table1[[#This Row],[Ticket Priority]]="High", Table1[[#This Row],[Ticket Status]]="Open")
), "Yes", "No")</f>
        <v>Yes</v>
      </c>
      <c r="U5616" s="4" t="str">
        <f>IF(Table1[[#This Row],[Ticket Status]]="Closed","Yes","No")</f>
        <v>No</v>
      </c>
      <c r="V5616" s="4" t="str">
        <f>IF(Table1[[#This Row],[Ticket Status]]="Pending Customer Response","Yes","No")</f>
        <v>No</v>
      </c>
      <c r="W5616" s="5">
        <f ca="1">COUNTIFS(Table1[Agent_name],Table1[[#This Row],[Agent_name]],Table1[Month],Table1[[#This Row],[Month]])/160</f>
        <v>0.67500000000000004</v>
      </c>
    </row>
    <row r="5617" spans="1:23" x14ac:dyDescent="0.25">
      <c r="A5617">
        <v>5616</v>
      </c>
      <c r="B5617" t="s">
        <v>18239</v>
      </c>
      <c r="C5617" t="s">
        <v>18240</v>
      </c>
      <c r="D5617">
        <v>59</v>
      </c>
      <c r="E5617" t="s">
        <v>19</v>
      </c>
      <c r="F5617" t="s">
        <v>44</v>
      </c>
      <c r="G5617" s="1">
        <v>44090</v>
      </c>
      <c r="H5617" t="s">
        <v>59</v>
      </c>
      <c r="I5617" t="s">
        <v>59</v>
      </c>
      <c r="J5617" s="3" t="s">
        <v>18241</v>
      </c>
      <c r="K5617" t="s">
        <v>62</v>
      </c>
      <c r="M5617" t="s">
        <v>143</v>
      </c>
      <c r="N5617" t="s">
        <v>26</v>
      </c>
      <c r="R5617" t="str">
        <f t="shared" ca="1" si="87"/>
        <v>Priya</v>
      </c>
      <c r="S5617" t="str">
        <f>IFERROR(TEXT(DATEVALUE(LEFT(Table1[[#This Row],[Date of Purchase]],10)), "MMMM"), TEXT(Table1[[#This Row],[Date of Purchase]], "MMMM"))</f>
        <v>September</v>
      </c>
      <c r="T5617" t="str">
        <f>IF(OR(
  AND(Table1[[#This Row],[Ticket Priority]]="Critical", Table1[[#This Row],[Ticket Status]]&lt;&gt;"Closed"),
  AND(Table1[[#This Row],[Ticket Priority]]="High", Table1[[#This Row],[Ticket Status]]="Open")
), "Yes", "No")</f>
        <v>No</v>
      </c>
      <c r="U5617" s="4" t="str">
        <f>IF(Table1[[#This Row],[Ticket Status]]="Closed","Yes","No")</f>
        <v>No</v>
      </c>
      <c r="V5617" s="4" t="str">
        <f>IF(Table1[[#This Row],[Ticket Status]]="Pending Customer Response","Yes","No")</f>
        <v>No</v>
      </c>
      <c r="W5617" s="5">
        <f ca="1">COUNTIFS(Table1[Agent_name],Table1[[#This Row],[Agent_name]],Table1[Month],Table1[[#This Row],[Month]])/160</f>
        <v>0.53125</v>
      </c>
    </row>
    <row r="5618" spans="1:23" x14ac:dyDescent="0.25">
      <c r="A5618">
        <v>5617</v>
      </c>
      <c r="B5618" t="s">
        <v>18242</v>
      </c>
      <c r="C5618" t="s">
        <v>18243</v>
      </c>
      <c r="D5618">
        <v>19</v>
      </c>
      <c r="E5618" t="s">
        <v>19</v>
      </c>
      <c r="F5618" t="s">
        <v>157</v>
      </c>
      <c r="G5618" s="1">
        <v>44254</v>
      </c>
      <c r="H5618" t="s">
        <v>21</v>
      </c>
      <c r="I5618" t="s">
        <v>177</v>
      </c>
      <c r="J5618" s="3" t="s">
        <v>18244</v>
      </c>
      <c r="K5618" t="s">
        <v>62</v>
      </c>
      <c r="M5618" t="s">
        <v>41</v>
      </c>
      <c r="N5618" t="s">
        <v>83</v>
      </c>
      <c r="R5618" t="str">
        <f t="shared" ca="1" si="87"/>
        <v>Mohit</v>
      </c>
      <c r="S5618" t="str">
        <f>IFERROR(TEXT(DATEVALUE(LEFT(Table1[[#This Row],[Date of Purchase]],10)), "MMMM"), TEXT(Table1[[#This Row],[Date of Purchase]], "MMMM"))</f>
        <v>February</v>
      </c>
      <c r="T5618" t="str">
        <f>IF(OR(
  AND(Table1[[#This Row],[Ticket Priority]]="Critical", Table1[[#This Row],[Ticket Status]]&lt;&gt;"Closed"),
  AND(Table1[[#This Row],[Ticket Priority]]="High", Table1[[#This Row],[Ticket Status]]="Open")
), "Yes", "No")</f>
        <v>No</v>
      </c>
      <c r="U5618" s="4" t="str">
        <f>IF(Table1[[#This Row],[Ticket Status]]="Closed","Yes","No")</f>
        <v>No</v>
      </c>
      <c r="V5618" s="4" t="str">
        <f>IF(Table1[[#This Row],[Ticket Status]]="Pending Customer Response","Yes","No")</f>
        <v>No</v>
      </c>
      <c r="W5618" s="5">
        <f ca="1">COUNTIFS(Table1[Agent_name],Table1[[#This Row],[Agent_name]],Table1[Month],Table1[[#This Row],[Month]])/160</f>
        <v>0.52500000000000002</v>
      </c>
    </row>
    <row r="5619" spans="1:23" x14ac:dyDescent="0.25">
      <c r="A5619">
        <v>5618</v>
      </c>
      <c r="B5619" t="s">
        <v>18245</v>
      </c>
      <c r="C5619" t="s">
        <v>18246</v>
      </c>
      <c r="D5619">
        <v>70</v>
      </c>
      <c r="E5619" t="s">
        <v>29</v>
      </c>
      <c r="F5619" t="s">
        <v>103</v>
      </c>
      <c r="G5619" s="1">
        <v>44169</v>
      </c>
      <c r="H5619" t="s">
        <v>21</v>
      </c>
      <c r="I5619" t="s">
        <v>113</v>
      </c>
      <c r="J5619" s="3" t="s">
        <v>18247</v>
      </c>
      <c r="K5619" t="s">
        <v>62</v>
      </c>
      <c r="M5619" t="s">
        <v>41</v>
      </c>
      <c r="N5619" t="s">
        <v>33</v>
      </c>
      <c r="Q5619">
        <v>5</v>
      </c>
      <c r="R5619" t="str">
        <f t="shared" ca="1" si="87"/>
        <v>Sara</v>
      </c>
      <c r="S5619" t="str">
        <f>IFERROR(TEXT(DATEVALUE(LEFT(Table1[[#This Row],[Date of Purchase]],10)), "MMMM"), TEXT(Table1[[#This Row],[Date of Purchase]], "MMMM"))</f>
        <v>December</v>
      </c>
      <c r="T5619" t="str">
        <f>IF(OR(
  AND(Table1[[#This Row],[Ticket Priority]]="Critical", Table1[[#This Row],[Ticket Status]]&lt;&gt;"Closed"),
  AND(Table1[[#This Row],[Ticket Priority]]="High", Table1[[#This Row],[Ticket Status]]="Open")
), "Yes", "No")</f>
        <v>No</v>
      </c>
      <c r="U5619" s="4" t="str">
        <f>IF(Table1[[#This Row],[Ticket Status]]="Closed","Yes","No")</f>
        <v>No</v>
      </c>
      <c r="V5619" s="4" t="str">
        <f>IF(Table1[[#This Row],[Ticket Status]]="Pending Customer Response","Yes","No")</f>
        <v>No</v>
      </c>
      <c r="W5619" s="5">
        <f ca="1">COUNTIFS(Table1[Agent_name],Table1[[#This Row],[Agent_name]],Table1[Month],Table1[[#This Row],[Month]])/160</f>
        <v>0.55625000000000002</v>
      </c>
    </row>
    <row r="5620" spans="1:23" x14ac:dyDescent="0.25">
      <c r="A5620">
        <v>5619</v>
      </c>
      <c r="B5620" t="s">
        <v>18248</v>
      </c>
      <c r="C5620" t="s">
        <v>18249</v>
      </c>
      <c r="D5620">
        <v>39</v>
      </c>
      <c r="E5620" t="s">
        <v>58</v>
      </c>
      <c r="F5620" t="s">
        <v>134</v>
      </c>
      <c r="G5620" s="1">
        <v>44476</v>
      </c>
      <c r="H5620" t="s">
        <v>59</v>
      </c>
      <c r="I5620" t="s">
        <v>77</v>
      </c>
      <c r="J5620" s="3" t="s">
        <v>18250</v>
      </c>
      <c r="K5620" t="s">
        <v>62</v>
      </c>
      <c r="M5620" t="s">
        <v>41</v>
      </c>
      <c r="N5620" t="s">
        <v>33</v>
      </c>
      <c r="R5620" t="str">
        <f t="shared" ca="1" si="87"/>
        <v>Mohit</v>
      </c>
      <c r="S5620" t="str">
        <f>IFERROR(TEXT(DATEVALUE(LEFT(Table1[[#This Row],[Date of Purchase]],10)), "MMMM"), TEXT(Table1[[#This Row],[Date of Purchase]], "MMMM"))</f>
        <v>October</v>
      </c>
      <c r="T5620" t="str">
        <f>IF(OR(
  AND(Table1[[#This Row],[Ticket Priority]]="Critical", Table1[[#This Row],[Ticket Status]]&lt;&gt;"Closed"),
  AND(Table1[[#This Row],[Ticket Priority]]="High", Table1[[#This Row],[Ticket Status]]="Open")
), "Yes", "No")</f>
        <v>No</v>
      </c>
      <c r="U5620" s="4" t="str">
        <f>IF(Table1[[#This Row],[Ticket Status]]="Closed","Yes","No")</f>
        <v>No</v>
      </c>
      <c r="V5620" s="4" t="str">
        <f>IF(Table1[[#This Row],[Ticket Status]]="Pending Customer Response","Yes","No")</f>
        <v>No</v>
      </c>
      <c r="W5620" s="5">
        <f ca="1">COUNTIFS(Table1[Agent_name],Table1[[#This Row],[Agent_name]],Table1[Month],Table1[[#This Row],[Month]])/160</f>
        <v>0.49375000000000002</v>
      </c>
    </row>
    <row r="5621" spans="1:23" x14ac:dyDescent="0.25">
      <c r="A5621">
        <v>5620</v>
      </c>
      <c r="B5621" t="s">
        <v>18251</v>
      </c>
      <c r="C5621" t="s">
        <v>18252</v>
      </c>
      <c r="D5621">
        <v>63</v>
      </c>
      <c r="E5621" t="s">
        <v>58</v>
      </c>
      <c r="F5621" t="s">
        <v>51</v>
      </c>
      <c r="G5621" s="1">
        <v>43888</v>
      </c>
      <c r="H5621" t="s">
        <v>67</v>
      </c>
      <c r="I5621" t="s">
        <v>113</v>
      </c>
      <c r="J5621" s="3" t="s">
        <v>1230</v>
      </c>
      <c r="K5621" t="s">
        <v>39</v>
      </c>
      <c r="L5621" t="s">
        <v>18253</v>
      </c>
      <c r="M5621" t="s">
        <v>143</v>
      </c>
      <c r="N5621" t="s">
        <v>83</v>
      </c>
      <c r="O5621" s="2">
        <v>45078.785219907404</v>
      </c>
      <c r="P5621" s="2">
        <v>45078.712997685187</v>
      </c>
      <c r="Q5621">
        <v>5</v>
      </c>
      <c r="R5621" t="str">
        <f t="shared" ca="1" si="87"/>
        <v>Priya</v>
      </c>
      <c r="S5621" t="str">
        <f>IFERROR(TEXT(DATEVALUE(LEFT(Table1[[#This Row],[Date of Purchase]],10)), "MMMM"), TEXT(Table1[[#This Row],[Date of Purchase]], "MMMM"))</f>
        <v>February</v>
      </c>
      <c r="T5621" t="str">
        <f>IF(OR(
  AND(Table1[[#This Row],[Ticket Priority]]="Critical", Table1[[#This Row],[Ticket Status]]&lt;&gt;"Closed"),
  AND(Table1[[#This Row],[Ticket Priority]]="High", Table1[[#This Row],[Ticket Status]]="Open")
), "Yes", "No")</f>
        <v>No</v>
      </c>
      <c r="U5621" s="4" t="str">
        <f>IF(Table1[[#This Row],[Ticket Status]]="Closed","Yes","No")</f>
        <v>Yes</v>
      </c>
      <c r="V5621" s="4" t="str">
        <f>IF(Table1[[#This Row],[Ticket Status]]="Pending Customer Response","Yes","No")</f>
        <v>No</v>
      </c>
      <c r="W5621" s="5">
        <f ca="1">COUNTIFS(Table1[Agent_name],Table1[[#This Row],[Agent_name]],Table1[Month],Table1[[#This Row],[Month]])/160</f>
        <v>0.44374999999999998</v>
      </c>
    </row>
    <row r="5622" spans="1:23" x14ac:dyDescent="0.25">
      <c r="A5622">
        <v>5621</v>
      </c>
      <c r="B5622" t="s">
        <v>18254</v>
      </c>
      <c r="C5622" t="s">
        <v>18255</v>
      </c>
      <c r="D5622">
        <v>45</v>
      </c>
      <c r="E5622" t="s">
        <v>19</v>
      </c>
      <c r="F5622" t="s">
        <v>71</v>
      </c>
      <c r="G5622" s="1">
        <v>44362</v>
      </c>
      <c r="H5622" t="s">
        <v>59</v>
      </c>
      <c r="I5622" t="s">
        <v>67</v>
      </c>
      <c r="J5622" s="3" t="s">
        <v>18256</v>
      </c>
      <c r="K5622" t="s">
        <v>62</v>
      </c>
      <c r="M5622" t="s">
        <v>89</v>
      </c>
      <c r="N5622" t="s">
        <v>26</v>
      </c>
      <c r="R5622" t="str">
        <f t="shared" ca="1" si="87"/>
        <v>Neha</v>
      </c>
      <c r="S5622" t="str">
        <f>IFERROR(TEXT(DATEVALUE(LEFT(Table1[[#This Row],[Date of Purchase]],10)), "MMMM"), TEXT(Table1[[#This Row],[Date of Purchase]], "MMMM"))</f>
        <v>June</v>
      </c>
      <c r="T5622" t="str">
        <f>IF(OR(
  AND(Table1[[#This Row],[Ticket Priority]]="Critical", Table1[[#This Row],[Ticket Status]]&lt;&gt;"Closed"),
  AND(Table1[[#This Row],[Ticket Priority]]="High", Table1[[#This Row],[Ticket Status]]="Open")
), "Yes", "No")</f>
        <v>Yes</v>
      </c>
      <c r="U5622" s="4" t="str">
        <f>IF(Table1[[#This Row],[Ticket Status]]="Closed","Yes","No")</f>
        <v>No</v>
      </c>
      <c r="V5622" s="4" t="str">
        <f>IF(Table1[[#This Row],[Ticket Status]]="Pending Customer Response","Yes","No")</f>
        <v>No</v>
      </c>
      <c r="W5622" s="5">
        <f ca="1">COUNTIFS(Table1[Agent_name],Table1[[#This Row],[Agent_name]],Table1[Month],Table1[[#This Row],[Month]])/160</f>
        <v>0.19375000000000001</v>
      </c>
    </row>
    <row r="5623" spans="1:23" x14ac:dyDescent="0.25">
      <c r="A5623">
        <v>5622</v>
      </c>
      <c r="B5623" t="s">
        <v>18257</v>
      </c>
      <c r="C5623" t="s">
        <v>18258</v>
      </c>
      <c r="D5623">
        <v>44</v>
      </c>
      <c r="E5623" t="s">
        <v>29</v>
      </c>
      <c r="F5623" t="s">
        <v>44</v>
      </c>
      <c r="G5623" s="1">
        <v>44362</v>
      </c>
      <c r="H5623" t="s">
        <v>67</v>
      </c>
      <c r="I5623" t="s">
        <v>93</v>
      </c>
      <c r="J5623" s="3" t="s">
        <v>18259</v>
      </c>
      <c r="K5623" t="s">
        <v>39</v>
      </c>
      <c r="L5623" t="s">
        <v>18260</v>
      </c>
      <c r="M5623" t="s">
        <v>41</v>
      </c>
      <c r="N5623" t="s">
        <v>55</v>
      </c>
      <c r="O5623" s="2">
        <v>45078.433865740742</v>
      </c>
      <c r="P5623" s="2">
        <v>45078.15053240741</v>
      </c>
      <c r="Q5623">
        <v>3</v>
      </c>
      <c r="R5623" t="str">
        <f t="shared" ca="1" si="87"/>
        <v>Sara</v>
      </c>
      <c r="S5623" t="str">
        <f>IFERROR(TEXT(DATEVALUE(LEFT(Table1[[#This Row],[Date of Purchase]],10)), "MMMM"), TEXT(Table1[[#This Row],[Date of Purchase]], "MMMM"))</f>
        <v>June</v>
      </c>
      <c r="T5623" t="str">
        <f>IF(OR(
  AND(Table1[[#This Row],[Ticket Priority]]="Critical", Table1[[#This Row],[Ticket Status]]&lt;&gt;"Closed"),
  AND(Table1[[#This Row],[Ticket Priority]]="High", Table1[[#This Row],[Ticket Status]]="Open")
), "Yes", "No")</f>
        <v>No</v>
      </c>
      <c r="U5623" s="4" t="str">
        <f>IF(Table1[[#This Row],[Ticket Status]]="Closed","Yes","No")</f>
        <v>Yes</v>
      </c>
      <c r="V5623" s="4" t="str">
        <f>IF(Table1[[#This Row],[Ticket Status]]="Pending Customer Response","Yes","No")</f>
        <v>No</v>
      </c>
      <c r="W5623" s="5">
        <f ca="1">COUNTIFS(Table1[Agent_name],Table1[[#This Row],[Agent_name]],Table1[Month],Table1[[#This Row],[Month]])/160</f>
        <v>0.65</v>
      </c>
    </row>
    <row r="5624" spans="1:23" x14ac:dyDescent="0.25">
      <c r="A5624">
        <v>5623</v>
      </c>
      <c r="B5624" t="s">
        <v>18261</v>
      </c>
      <c r="C5624" t="s">
        <v>18262</v>
      </c>
      <c r="D5624">
        <v>20</v>
      </c>
      <c r="E5624" t="s">
        <v>19</v>
      </c>
      <c r="F5624" t="s">
        <v>65</v>
      </c>
      <c r="G5624" s="1">
        <v>43869</v>
      </c>
      <c r="H5624" t="s">
        <v>59</v>
      </c>
      <c r="I5624" t="s">
        <v>141</v>
      </c>
      <c r="J5624" s="3" t="s">
        <v>18263</v>
      </c>
      <c r="K5624" t="s">
        <v>62</v>
      </c>
      <c r="M5624" t="s">
        <v>89</v>
      </c>
      <c r="N5624" t="s">
        <v>83</v>
      </c>
      <c r="R5624" t="str">
        <f t="shared" ca="1" si="87"/>
        <v>Sara</v>
      </c>
      <c r="S5624" t="str">
        <f>IFERROR(TEXT(DATEVALUE(LEFT(Table1[[#This Row],[Date of Purchase]],10)), "MMMM"), TEXT(Table1[[#This Row],[Date of Purchase]], "MMMM"))</f>
        <v>February</v>
      </c>
      <c r="T5624" t="str">
        <f>IF(OR(
  AND(Table1[[#This Row],[Ticket Priority]]="Critical", Table1[[#This Row],[Ticket Status]]&lt;&gt;"Closed"),
  AND(Table1[[#This Row],[Ticket Priority]]="High", Table1[[#This Row],[Ticket Status]]="Open")
), "Yes", "No")</f>
        <v>Yes</v>
      </c>
      <c r="U5624" s="4" t="str">
        <f>IF(Table1[[#This Row],[Ticket Status]]="Closed","Yes","No")</f>
        <v>No</v>
      </c>
      <c r="V5624" s="4" t="str">
        <f>IF(Table1[[#This Row],[Ticket Status]]="Pending Customer Response","Yes","No")</f>
        <v>No</v>
      </c>
      <c r="W5624" s="5">
        <f ca="1">COUNTIFS(Table1[Agent_name],Table1[[#This Row],[Agent_name]],Table1[Month],Table1[[#This Row],[Month]])/160</f>
        <v>0.65625</v>
      </c>
    </row>
    <row r="5625" spans="1:23" x14ac:dyDescent="0.25">
      <c r="A5625">
        <v>5624</v>
      </c>
      <c r="B5625" t="s">
        <v>18264</v>
      </c>
      <c r="C5625" t="s">
        <v>18265</v>
      </c>
      <c r="D5625">
        <v>33</v>
      </c>
      <c r="E5625" t="s">
        <v>29</v>
      </c>
      <c r="F5625" t="s">
        <v>149</v>
      </c>
      <c r="G5625" s="1">
        <v>44287</v>
      </c>
      <c r="H5625" t="s">
        <v>67</v>
      </c>
      <c r="I5625" t="s">
        <v>60</v>
      </c>
      <c r="J5625" s="3" t="s">
        <v>18266</v>
      </c>
      <c r="K5625" t="s">
        <v>24</v>
      </c>
      <c r="M5625" t="s">
        <v>25</v>
      </c>
      <c r="N5625" t="s">
        <v>26</v>
      </c>
      <c r="O5625" s="2">
        <v>45078.52138888889</v>
      </c>
      <c r="R5625" t="str">
        <f t="shared" ca="1" si="87"/>
        <v>Sara</v>
      </c>
      <c r="S5625" t="str">
        <f>IFERROR(TEXT(DATEVALUE(LEFT(Table1[[#This Row],[Date of Purchase]],10)), "MMMM"), TEXT(Table1[[#This Row],[Date of Purchase]], "MMMM"))</f>
        <v>April</v>
      </c>
      <c r="T5625" t="str">
        <f>IF(OR(
  AND(Table1[[#This Row],[Ticket Priority]]="Critical", Table1[[#This Row],[Ticket Status]]&lt;&gt;"Closed"),
  AND(Table1[[#This Row],[Ticket Priority]]="High", Table1[[#This Row],[Ticket Status]]="Open")
), "Yes", "No")</f>
        <v>Yes</v>
      </c>
      <c r="U5625" s="4" t="str">
        <f>IF(Table1[[#This Row],[Ticket Status]]="Closed","Yes","No")</f>
        <v>No</v>
      </c>
      <c r="V5625" s="4" t="str">
        <f>IF(Table1[[#This Row],[Ticket Status]]="Pending Customer Response","Yes","No")</f>
        <v>Yes</v>
      </c>
      <c r="W5625" s="5">
        <f ca="1">COUNTIFS(Table1[Agent_name],Table1[[#This Row],[Agent_name]],Table1[Month],Table1[[#This Row],[Month]])/160</f>
        <v>0.75624999999999998</v>
      </c>
    </row>
    <row r="5626" spans="1:23" x14ac:dyDescent="0.25">
      <c r="A5626">
        <v>5625</v>
      </c>
      <c r="B5626" t="s">
        <v>18267</v>
      </c>
      <c r="C5626" t="s">
        <v>18268</v>
      </c>
      <c r="D5626">
        <v>24</v>
      </c>
      <c r="E5626" t="s">
        <v>29</v>
      </c>
      <c r="F5626" t="s">
        <v>456</v>
      </c>
      <c r="G5626" s="1">
        <v>44352</v>
      </c>
      <c r="H5626" t="s">
        <v>45</v>
      </c>
      <c r="I5626" t="s">
        <v>141</v>
      </c>
      <c r="J5626" s="3" t="s">
        <v>18269</v>
      </c>
      <c r="K5626" t="s">
        <v>39</v>
      </c>
      <c r="L5626" t="s">
        <v>18270</v>
      </c>
      <c r="M5626" t="s">
        <v>89</v>
      </c>
      <c r="N5626" t="s">
        <v>26</v>
      </c>
      <c r="O5626" s="2">
        <v>45078.535995370374</v>
      </c>
      <c r="P5626" s="2">
        <v>45078.688078703701</v>
      </c>
      <c r="Q5626">
        <v>4</v>
      </c>
      <c r="R5626" t="str">
        <f t="shared" ca="1" si="87"/>
        <v>Aisha</v>
      </c>
      <c r="S5626" t="str">
        <f>IFERROR(TEXT(DATEVALUE(LEFT(Table1[[#This Row],[Date of Purchase]],10)), "MMMM"), TEXT(Table1[[#This Row],[Date of Purchase]], "MMMM"))</f>
        <v>June</v>
      </c>
      <c r="T5626" t="str">
        <f>IF(OR(
  AND(Table1[[#This Row],[Ticket Priority]]="Critical", Table1[[#This Row],[Ticket Status]]&lt;&gt;"Closed"),
  AND(Table1[[#This Row],[Ticket Priority]]="High", Table1[[#This Row],[Ticket Status]]="Open")
), "Yes", "No")</f>
        <v>No</v>
      </c>
      <c r="U5626" s="4" t="str">
        <f>IF(Table1[[#This Row],[Ticket Status]]="Closed","Yes","No")</f>
        <v>Yes</v>
      </c>
      <c r="V5626" s="4" t="str">
        <f>IF(Table1[[#This Row],[Ticket Status]]="Pending Customer Response","Yes","No")</f>
        <v>No</v>
      </c>
      <c r="W5626" s="5">
        <f ca="1">COUNTIFS(Table1[Agent_name],Table1[[#This Row],[Agent_name]],Table1[Month],Table1[[#This Row],[Month]])/160</f>
        <v>0.89375000000000004</v>
      </c>
    </row>
    <row r="5627" spans="1:23" x14ac:dyDescent="0.25">
      <c r="A5627">
        <v>5626</v>
      </c>
      <c r="B5627" t="s">
        <v>18271</v>
      </c>
      <c r="C5627" t="s">
        <v>18272</v>
      </c>
      <c r="D5627">
        <v>63</v>
      </c>
      <c r="E5627" t="s">
        <v>19</v>
      </c>
      <c r="F5627" t="s">
        <v>317</v>
      </c>
      <c r="G5627" s="1">
        <v>44088</v>
      </c>
      <c r="H5627" t="s">
        <v>59</v>
      </c>
      <c r="I5627" t="s">
        <v>22</v>
      </c>
      <c r="J5627" s="3" t="s">
        <v>18273</v>
      </c>
      <c r="K5627" t="s">
        <v>39</v>
      </c>
      <c r="L5627" t="s">
        <v>18274</v>
      </c>
      <c r="M5627" t="s">
        <v>25</v>
      </c>
      <c r="N5627" t="s">
        <v>33</v>
      </c>
      <c r="O5627" s="2">
        <v>45078.510324074072</v>
      </c>
      <c r="P5627" s="2">
        <v>45078.902685185189</v>
      </c>
      <c r="Q5627">
        <v>2</v>
      </c>
      <c r="R5627" t="str">
        <f t="shared" ca="1" si="87"/>
        <v>Meera</v>
      </c>
      <c r="S5627" t="str">
        <f>IFERROR(TEXT(DATEVALUE(LEFT(Table1[[#This Row],[Date of Purchase]],10)), "MMMM"), TEXT(Table1[[#This Row],[Date of Purchase]], "MMMM"))</f>
        <v>September</v>
      </c>
      <c r="T5627" t="str">
        <f>IF(OR(
  AND(Table1[[#This Row],[Ticket Priority]]="Critical", Table1[[#This Row],[Ticket Status]]&lt;&gt;"Closed"),
  AND(Table1[[#This Row],[Ticket Priority]]="High", Table1[[#This Row],[Ticket Status]]="Open")
), "Yes", "No")</f>
        <v>No</v>
      </c>
      <c r="U5627" s="4" t="str">
        <f>IF(Table1[[#This Row],[Ticket Status]]="Closed","Yes","No")</f>
        <v>Yes</v>
      </c>
      <c r="V5627" s="4" t="str">
        <f>IF(Table1[[#This Row],[Ticket Status]]="Pending Customer Response","Yes","No")</f>
        <v>No</v>
      </c>
      <c r="W5627" s="5">
        <f ca="1">COUNTIFS(Table1[Agent_name],Table1[[#This Row],[Agent_name]],Table1[Month],Table1[[#This Row],[Month]])/160</f>
        <v>0.16875000000000001</v>
      </c>
    </row>
    <row r="5628" spans="1:23" x14ac:dyDescent="0.25">
      <c r="A5628">
        <v>5627</v>
      </c>
      <c r="B5628" t="s">
        <v>18275</v>
      </c>
      <c r="C5628" t="s">
        <v>18276</v>
      </c>
      <c r="D5628">
        <v>66</v>
      </c>
      <c r="E5628" t="s">
        <v>29</v>
      </c>
      <c r="F5628" t="s">
        <v>431</v>
      </c>
      <c r="G5628" s="1">
        <v>44141</v>
      </c>
      <c r="H5628" t="s">
        <v>59</v>
      </c>
      <c r="I5628" t="s">
        <v>31</v>
      </c>
      <c r="J5628" s="3" t="s">
        <v>18277</v>
      </c>
      <c r="K5628" t="s">
        <v>62</v>
      </c>
      <c r="M5628" t="s">
        <v>143</v>
      </c>
      <c r="N5628" t="s">
        <v>33</v>
      </c>
      <c r="Q5628">
        <v>5</v>
      </c>
      <c r="R5628" t="str">
        <f t="shared" ca="1" si="87"/>
        <v>Rahul</v>
      </c>
      <c r="S5628" t="str">
        <f>IFERROR(TEXT(DATEVALUE(LEFT(Table1[[#This Row],[Date of Purchase]],10)), "MMMM"), TEXT(Table1[[#This Row],[Date of Purchase]], "MMMM"))</f>
        <v>November</v>
      </c>
      <c r="T5628" t="str">
        <f>IF(OR(
  AND(Table1[[#This Row],[Ticket Priority]]="Critical", Table1[[#This Row],[Ticket Status]]&lt;&gt;"Closed"),
  AND(Table1[[#This Row],[Ticket Priority]]="High", Table1[[#This Row],[Ticket Status]]="Open")
), "Yes", "No")</f>
        <v>No</v>
      </c>
      <c r="U5628" s="4" t="str">
        <f>IF(Table1[[#This Row],[Ticket Status]]="Closed","Yes","No")</f>
        <v>No</v>
      </c>
      <c r="V5628" s="4" t="str">
        <f>IF(Table1[[#This Row],[Ticket Status]]="Pending Customer Response","Yes","No")</f>
        <v>No</v>
      </c>
      <c r="W5628" s="5">
        <f ca="1">COUNTIFS(Table1[Agent_name],Table1[[#This Row],[Agent_name]],Table1[Month],Table1[[#This Row],[Month]])/160</f>
        <v>0.2</v>
      </c>
    </row>
    <row r="5629" spans="1:23" x14ac:dyDescent="0.25">
      <c r="A5629">
        <v>5628</v>
      </c>
      <c r="B5629" t="s">
        <v>18278</v>
      </c>
      <c r="C5629" t="s">
        <v>18279</v>
      </c>
      <c r="D5629">
        <v>25</v>
      </c>
      <c r="E5629" t="s">
        <v>58</v>
      </c>
      <c r="F5629" t="s">
        <v>397</v>
      </c>
      <c r="G5629" s="1">
        <v>43912</v>
      </c>
      <c r="H5629" t="s">
        <v>67</v>
      </c>
      <c r="I5629" t="s">
        <v>60</v>
      </c>
      <c r="J5629" s="3" t="s">
        <v>18280</v>
      </c>
      <c r="K5629" t="s">
        <v>39</v>
      </c>
      <c r="L5629" t="s">
        <v>18281</v>
      </c>
      <c r="M5629" t="s">
        <v>89</v>
      </c>
      <c r="N5629" t="s">
        <v>83</v>
      </c>
      <c r="O5629" s="2">
        <v>45078.772152777776</v>
      </c>
      <c r="P5629" s="2">
        <v>45078.907569444447</v>
      </c>
      <c r="Q5629">
        <v>3</v>
      </c>
      <c r="R5629" t="str">
        <f t="shared" ca="1" si="87"/>
        <v>Priya</v>
      </c>
      <c r="S5629" t="str">
        <f>IFERROR(TEXT(DATEVALUE(LEFT(Table1[[#This Row],[Date of Purchase]],10)), "MMMM"), TEXT(Table1[[#This Row],[Date of Purchase]], "MMMM"))</f>
        <v>March</v>
      </c>
      <c r="T5629" t="str">
        <f>IF(OR(
  AND(Table1[[#This Row],[Ticket Priority]]="Critical", Table1[[#This Row],[Ticket Status]]&lt;&gt;"Closed"),
  AND(Table1[[#This Row],[Ticket Priority]]="High", Table1[[#This Row],[Ticket Status]]="Open")
), "Yes", "No")</f>
        <v>No</v>
      </c>
      <c r="U5629" s="4" t="str">
        <f>IF(Table1[[#This Row],[Ticket Status]]="Closed","Yes","No")</f>
        <v>Yes</v>
      </c>
      <c r="V5629" s="4" t="str">
        <f>IF(Table1[[#This Row],[Ticket Status]]="Pending Customer Response","Yes","No")</f>
        <v>No</v>
      </c>
      <c r="W5629" s="5">
        <f ca="1">COUNTIFS(Table1[Agent_name],Table1[[#This Row],[Agent_name]],Table1[Month],Table1[[#This Row],[Month]])/160</f>
        <v>0.43125000000000002</v>
      </c>
    </row>
    <row r="5630" spans="1:23" x14ac:dyDescent="0.25">
      <c r="A5630">
        <v>5629</v>
      </c>
      <c r="B5630" t="s">
        <v>18282</v>
      </c>
      <c r="C5630" t="s">
        <v>18283</v>
      </c>
      <c r="D5630">
        <v>32</v>
      </c>
      <c r="E5630" t="s">
        <v>19</v>
      </c>
      <c r="F5630" t="s">
        <v>129</v>
      </c>
      <c r="G5630" s="1">
        <v>44410</v>
      </c>
      <c r="H5630" t="s">
        <v>59</v>
      </c>
      <c r="I5630" t="s">
        <v>46</v>
      </c>
      <c r="J5630" s="3" t="s">
        <v>18284</v>
      </c>
      <c r="K5630" t="s">
        <v>62</v>
      </c>
      <c r="M5630" t="s">
        <v>143</v>
      </c>
      <c r="N5630" t="s">
        <v>26</v>
      </c>
      <c r="R5630" t="str">
        <f t="shared" ca="1" si="87"/>
        <v>Sara</v>
      </c>
      <c r="S5630" t="str">
        <f>IFERROR(TEXT(DATEVALUE(LEFT(Table1[[#This Row],[Date of Purchase]],10)), "MMMM"), TEXT(Table1[[#This Row],[Date of Purchase]], "MMMM"))</f>
        <v>August</v>
      </c>
      <c r="T5630" t="str">
        <f>IF(OR(
  AND(Table1[[#This Row],[Ticket Priority]]="Critical", Table1[[#This Row],[Ticket Status]]&lt;&gt;"Closed"),
  AND(Table1[[#This Row],[Ticket Priority]]="High", Table1[[#This Row],[Ticket Status]]="Open")
), "Yes", "No")</f>
        <v>No</v>
      </c>
      <c r="U5630" s="4" t="str">
        <f>IF(Table1[[#This Row],[Ticket Status]]="Closed","Yes","No")</f>
        <v>No</v>
      </c>
      <c r="V5630" s="4" t="str">
        <f>IF(Table1[[#This Row],[Ticket Status]]="Pending Customer Response","Yes","No")</f>
        <v>No</v>
      </c>
      <c r="W5630" s="5">
        <f ca="1">COUNTIFS(Table1[Agent_name],Table1[[#This Row],[Agent_name]],Table1[Month],Table1[[#This Row],[Month]])/160</f>
        <v>0.8</v>
      </c>
    </row>
    <row r="5631" spans="1:23" x14ac:dyDescent="0.25">
      <c r="A5631">
        <v>5630</v>
      </c>
      <c r="B5631" t="s">
        <v>18285</v>
      </c>
      <c r="C5631" t="s">
        <v>18286</v>
      </c>
      <c r="D5631">
        <v>24</v>
      </c>
      <c r="E5631" t="s">
        <v>58</v>
      </c>
      <c r="F5631" t="s">
        <v>202</v>
      </c>
      <c r="G5631" s="1">
        <v>44395</v>
      </c>
      <c r="H5631" t="s">
        <v>66</v>
      </c>
      <c r="I5631" t="s">
        <v>37</v>
      </c>
      <c r="J5631" s="3" t="s">
        <v>18287</v>
      </c>
      <c r="K5631" t="s">
        <v>39</v>
      </c>
      <c r="L5631" t="s">
        <v>18288</v>
      </c>
      <c r="M5631" t="s">
        <v>143</v>
      </c>
      <c r="N5631" t="s">
        <v>26</v>
      </c>
      <c r="O5631" s="2">
        <v>45078.245104166665</v>
      </c>
      <c r="P5631" s="2">
        <v>45078.946493055555</v>
      </c>
      <c r="Q5631">
        <v>2</v>
      </c>
      <c r="R5631" t="str">
        <f t="shared" ca="1" si="87"/>
        <v>Mohit</v>
      </c>
      <c r="S5631" t="str">
        <f>IFERROR(TEXT(DATEVALUE(LEFT(Table1[[#This Row],[Date of Purchase]],10)), "MMMM"), TEXT(Table1[[#This Row],[Date of Purchase]], "MMMM"))</f>
        <v>July</v>
      </c>
      <c r="T5631" t="str">
        <f>IF(OR(
  AND(Table1[[#This Row],[Ticket Priority]]="Critical", Table1[[#This Row],[Ticket Status]]&lt;&gt;"Closed"),
  AND(Table1[[#This Row],[Ticket Priority]]="High", Table1[[#This Row],[Ticket Status]]="Open")
), "Yes", "No")</f>
        <v>No</v>
      </c>
      <c r="U5631" s="4" t="str">
        <f>IF(Table1[[#This Row],[Ticket Status]]="Closed","Yes","No")</f>
        <v>Yes</v>
      </c>
      <c r="V5631" s="4" t="str">
        <f>IF(Table1[[#This Row],[Ticket Status]]="Pending Customer Response","Yes","No")</f>
        <v>No</v>
      </c>
      <c r="W5631" s="5">
        <f ca="1">COUNTIFS(Table1[Agent_name],Table1[[#This Row],[Agent_name]],Table1[Month],Table1[[#This Row],[Month]])/160</f>
        <v>0.53125</v>
      </c>
    </row>
    <row r="5632" spans="1:23" x14ac:dyDescent="0.25">
      <c r="A5632">
        <v>5631</v>
      </c>
      <c r="B5632" t="s">
        <v>18289</v>
      </c>
      <c r="C5632" t="s">
        <v>18290</v>
      </c>
      <c r="D5632">
        <v>22</v>
      </c>
      <c r="E5632" t="s">
        <v>58</v>
      </c>
      <c r="F5632" t="s">
        <v>397</v>
      </c>
      <c r="G5632" s="1">
        <v>44098</v>
      </c>
      <c r="H5632" t="s">
        <v>45</v>
      </c>
      <c r="I5632" t="s">
        <v>46</v>
      </c>
      <c r="J5632" s="3" t="s">
        <v>445</v>
      </c>
      <c r="K5632" t="s">
        <v>62</v>
      </c>
      <c r="M5632" t="s">
        <v>25</v>
      </c>
      <c r="N5632" t="s">
        <v>26</v>
      </c>
      <c r="R5632" t="str">
        <f t="shared" ca="1" si="87"/>
        <v>Ravi</v>
      </c>
      <c r="S5632" t="str">
        <f>IFERROR(TEXT(DATEVALUE(LEFT(Table1[[#This Row],[Date of Purchase]],10)), "MMMM"), TEXT(Table1[[#This Row],[Date of Purchase]], "MMMM"))</f>
        <v>September</v>
      </c>
      <c r="T5632" t="str">
        <f>IF(OR(
  AND(Table1[[#This Row],[Ticket Priority]]="Critical", Table1[[#This Row],[Ticket Status]]&lt;&gt;"Closed"),
  AND(Table1[[#This Row],[Ticket Priority]]="High", Table1[[#This Row],[Ticket Status]]="Open")
), "Yes", "No")</f>
        <v>Yes</v>
      </c>
      <c r="U5632" s="4" t="str">
        <f>IF(Table1[[#This Row],[Ticket Status]]="Closed","Yes","No")</f>
        <v>No</v>
      </c>
      <c r="V5632" s="4" t="str">
        <f>IF(Table1[[#This Row],[Ticket Status]]="Pending Customer Response","Yes","No")</f>
        <v>No</v>
      </c>
      <c r="W5632" s="5">
        <f ca="1">COUNTIFS(Table1[Agent_name],Table1[[#This Row],[Agent_name]],Table1[Month],Table1[[#This Row],[Month]])/160</f>
        <v>0.64375000000000004</v>
      </c>
    </row>
    <row r="5633" spans="1:23" x14ac:dyDescent="0.25">
      <c r="A5633">
        <v>5632</v>
      </c>
      <c r="B5633" t="s">
        <v>18291</v>
      </c>
      <c r="C5633" t="s">
        <v>18292</v>
      </c>
      <c r="D5633">
        <v>18</v>
      </c>
      <c r="E5633" t="s">
        <v>19</v>
      </c>
      <c r="F5633" t="s">
        <v>211</v>
      </c>
      <c r="G5633" s="1">
        <v>44510</v>
      </c>
      <c r="H5633" t="s">
        <v>21</v>
      </c>
      <c r="I5633" t="s">
        <v>99</v>
      </c>
      <c r="J5633" s="3" t="s">
        <v>1885</v>
      </c>
      <c r="K5633" t="s">
        <v>62</v>
      </c>
      <c r="M5633" t="s">
        <v>25</v>
      </c>
      <c r="N5633" t="s">
        <v>83</v>
      </c>
      <c r="R5633" t="str">
        <f t="shared" ca="1" si="87"/>
        <v>Aisha</v>
      </c>
      <c r="S5633" t="str">
        <f>IFERROR(TEXT(DATEVALUE(LEFT(Table1[[#This Row],[Date of Purchase]],10)), "MMMM"), TEXT(Table1[[#This Row],[Date of Purchase]], "MMMM"))</f>
        <v>November</v>
      </c>
      <c r="T5633" t="str">
        <f>IF(OR(
  AND(Table1[[#This Row],[Ticket Priority]]="Critical", Table1[[#This Row],[Ticket Status]]&lt;&gt;"Closed"),
  AND(Table1[[#This Row],[Ticket Priority]]="High", Table1[[#This Row],[Ticket Status]]="Open")
), "Yes", "No")</f>
        <v>Yes</v>
      </c>
      <c r="U5633" s="4" t="str">
        <f>IF(Table1[[#This Row],[Ticket Status]]="Closed","Yes","No")</f>
        <v>No</v>
      </c>
      <c r="V5633" s="4" t="str">
        <f>IF(Table1[[#This Row],[Ticket Status]]="Pending Customer Response","Yes","No")</f>
        <v>No</v>
      </c>
      <c r="W5633" s="5">
        <f ca="1">COUNTIFS(Table1[Agent_name],Table1[[#This Row],[Agent_name]],Table1[Month],Table1[[#This Row],[Month]])/160</f>
        <v>0.85624999999999996</v>
      </c>
    </row>
    <row r="5634" spans="1:23" x14ac:dyDescent="0.25">
      <c r="A5634">
        <v>5633</v>
      </c>
      <c r="B5634" t="s">
        <v>18293</v>
      </c>
      <c r="C5634" t="s">
        <v>18294</v>
      </c>
      <c r="D5634">
        <v>42</v>
      </c>
      <c r="E5634" t="s">
        <v>29</v>
      </c>
      <c r="F5634" t="s">
        <v>86</v>
      </c>
      <c r="G5634" s="1">
        <v>44465</v>
      </c>
      <c r="H5634" t="s">
        <v>66</v>
      </c>
      <c r="I5634" t="s">
        <v>59</v>
      </c>
      <c r="J5634" s="3" t="s">
        <v>985</v>
      </c>
      <c r="K5634" t="s">
        <v>24</v>
      </c>
      <c r="M5634" t="s">
        <v>89</v>
      </c>
      <c r="N5634" t="s">
        <v>55</v>
      </c>
      <c r="O5634" s="2">
        <v>45078.495104166665</v>
      </c>
      <c r="R5634" t="str">
        <f t="shared" ref="R5634:R5697" ca="1" si="88">CHOOSE(
RANDBETWEEN(1,20),
"Aisha","Aisha","Aisha","Aisha",
"Ravi","Ravi","Ravi",
"Sara","Sara","Sara",
"Mohit","Mohit",
"Priya","Priya",
"Arjun",
"Neha","Rahul","Divya","Karan","Meera","Sanjay"
)</f>
        <v>Neha</v>
      </c>
      <c r="S5634" t="str">
        <f>IFERROR(TEXT(DATEVALUE(LEFT(Table1[[#This Row],[Date of Purchase]],10)), "MMMM"), TEXT(Table1[[#This Row],[Date of Purchase]], "MMMM"))</f>
        <v>September</v>
      </c>
      <c r="T5634" t="str">
        <f>IF(OR(
  AND(Table1[[#This Row],[Ticket Priority]]="Critical", Table1[[#This Row],[Ticket Status]]&lt;&gt;"Closed"),
  AND(Table1[[#This Row],[Ticket Priority]]="High", Table1[[#This Row],[Ticket Status]]="Open")
), "Yes", "No")</f>
        <v>No</v>
      </c>
      <c r="U5634" s="4" t="str">
        <f>IF(Table1[[#This Row],[Ticket Status]]="Closed","Yes","No")</f>
        <v>No</v>
      </c>
      <c r="V5634" s="4" t="str">
        <f>IF(Table1[[#This Row],[Ticket Status]]="Pending Customer Response","Yes","No")</f>
        <v>Yes</v>
      </c>
      <c r="W5634" s="5">
        <f ca="1">COUNTIFS(Table1[Agent_name],Table1[[#This Row],[Agent_name]],Table1[Month],Table1[[#This Row],[Month]])/160</f>
        <v>0.21249999999999999</v>
      </c>
    </row>
    <row r="5635" spans="1:23" x14ac:dyDescent="0.25">
      <c r="A5635">
        <v>5634</v>
      </c>
      <c r="B5635" t="s">
        <v>18295</v>
      </c>
      <c r="C5635" t="s">
        <v>18296</v>
      </c>
      <c r="D5635">
        <v>63</v>
      </c>
      <c r="E5635" t="s">
        <v>19</v>
      </c>
      <c r="F5635" t="s">
        <v>655</v>
      </c>
      <c r="G5635" s="1">
        <v>44331</v>
      </c>
      <c r="H5635" t="s">
        <v>45</v>
      </c>
      <c r="I5635" t="s">
        <v>52</v>
      </c>
      <c r="J5635" s="3" t="s">
        <v>18297</v>
      </c>
      <c r="K5635" t="s">
        <v>62</v>
      </c>
      <c r="M5635" t="s">
        <v>89</v>
      </c>
      <c r="N5635" t="s">
        <v>26</v>
      </c>
      <c r="R5635" t="str">
        <f t="shared" ca="1" si="88"/>
        <v>Priya</v>
      </c>
      <c r="S5635" t="str">
        <f>IFERROR(TEXT(DATEVALUE(LEFT(Table1[[#This Row],[Date of Purchase]],10)), "MMMM"), TEXT(Table1[[#This Row],[Date of Purchase]], "MMMM"))</f>
        <v>May</v>
      </c>
      <c r="T5635" t="str">
        <f>IF(OR(
  AND(Table1[[#This Row],[Ticket Priority]]="Critical", Table1[[#This Row],[Ticket Status]]&lt;&gt;"Closed"),
  AND(Table1[[#This Row],[Ticket Priority]]="High", Table1[[#This Row],[Ticket Status]]="Open")
), "Yes", "No")</f>
        <v>Yes</v>
      </c>
      <c r="U5635" s="4" t="str">
        <f>IF(Table1[[#This Row],[Ticket Status]]="Closed","Yes","No")</f>
        <v>No</v>
      </c>
      <c r="V5635" s="4" t="str">
        <f>IF(Table1[[#This Row],[Ticket Status]]="Pending Customer Response","Yes","No")</f>
        <v>No</v>
      </c>
      <c r="W5635" s="5">
        <f ca="1">COUNTIFS(Table1[Agent_name],Table1[[#This Row],[Agent_name]],Table1[Month],Table1[[#This Row],[Month]])/160</f>
        <v>0.40625</v>
      </c>
    </row>
    <row r="5636" spans="1:23" x14ac:dyDescent="0.25">
      <c r="A5636">
        <v>5635</v>
      </c>
      <c r="B5636" t="s">
        <v>18298</v>
      </c>
      <c r="C5636" t="s">
        <v>18299</v>
      </c>
      <c r="D5636">
        <v>53</v>
      </c>
      <c r="E5636" t="s">
        <v>58</v>
      </c>
      <c r="F5636" t="s">
        <v>397</v>
      </c>
      <c r="G5636" s="1">
        <v>44255</v>
      </c>
      <c r="H5636" t="s">
        <v>21</v>
      </c>
      <c r="I5636" t="s">
        <v>46</v>
      </c>
      <c r="J5636" s="3" t="s">
        <v>18300</v>
      </c>
      <c r="K5636" t="s">
        <v>62</v>
      </c>
      <c r="M5636" t="s">
        <v>143</v>
      </c>
      <c r="N5636" t="s">
        <v>33</v>
      </c>
      <c r="R5636" t="str">
        <f t="shared" ca="1" si="88"/>
        <v>Aisha</v>
      </c>
      <c r="S5636" t="str">
        <f>IFERROR(TEXT(DATEVALUE(LEFT(Table1[[#This Row],[Date of Purchase]],10)), "MMMM"), TEXT(Table1[[#This Row],[Date of Purchase]], "MMMM"))</f>
        <v>February</v>
      </c>
      <c r="T5636" t="str">
        <f>IF(OR(
  AND(Table1[[#This Row],[Ticket Priority]]="Critical", Table1[[#This Row],[Ticket Status]]&lt;&gt;"Closed"),
  AND(Table1[[#This Row],[Ticket Priority]]="High", Table1[[#This Row],[Ticket Status]]="Open")
), "Yes", "No")</f>
        <v>No</v>
      </c>
      <c r="U5636" s="4" t="str">
        <f>IF(Table1[[#This Row],[Ticket Status]]="Closed","Yes","No")</f>
        <v>No</v>
      </c>
      <c r="V5636" s="4" t="str">
        <f>IF(Table1[[#This Row],[Ticket Status]]="Pending Customer Response","Yes","No")</f>
        <v>No</v>
      </c>
      <c r="W5636" s="5">
        <f ca="1">COUNTIFS(Table1[Agent_name],Table1[[#This Row],[Agent_name]],Table1[Month],Table1[[#This Row],[Month]])/160</f>
        <v>0.85624999999999996</v>
      </c>
    </row>
    <row r="5637" spans="1:23" x14ac:dyDescent="0.25">
      <c r="A5637">
        <v>5636</v>
      </c>
      <c r="B5637" t="s">
        <v>18301</v>
      </c>
      <c r="C5637" t="s">
        <v>18302</v>
      </c>
      <c r="D5637">
        <v>70</v>
      </c>
      <c r="E5637" t="s">
        <v>19</v>
      </c>
      <c r="F5637" t="s">
        <v>317</v>
      </c>
      <c r="G5637" s="1">
        <v>44462</v>
      </c>
      <c r="H5637" t="s">
        <v>66</v>
      </c>
      <c r="I5637" t="s">
        <v>93</v>
      </c>
      <c r="J5637" s="3" t="s">
        <v>18303</v>
      </c>
      <c r="K5637" t="s">
        <v>39</v>
      </c>
      <c r="L5637" t="s">
        <v>18304</v>
      </c>
      <c r="M5637" t="s">
        <v>41</v>
      </c>
      <c r="N5637" t="s">
        <v>55</v>
      </c>
      <c r="O5637" s="2">
        <v>45078.927106481482</v>
      </c>
      <c r="P5637" s="2">
        <v>45078.645162037035</v>
      </c>
      <c r="Q5637">
        <v>1</v>
      </c>
      <c r="R5637" t="str">
        <f t="shared" ca="1" si="88"/>
        <v>Aisha</v>
      </c>
      <c r="S5637" t="str">
        <f>IFERROR(TEXT(DATEVALUE(LEFT(Table1[[#This Row],[Date of Purchase]],10)), "MMMM"), TEXT(Table1[[#This Row],[Date of Purchase]], "MMMM"))</f>
        <v>September</v>
      </c>
      <c r="T5637" t="str">
        <f>IF(OR(
  AND(Table1[[#This Row],[Ticket Priority]]="Critical", Table1[[#This Row],[Ticket Status]]&lt;&gt;"Closed"),
  AND(Table1[[#This Row],[Ticket Priority]]="High", Table1[[#This Row],[Ticket Status]]="Open")
), "Yes", "No")</f>
        <v>No</v>
      </c>
      <c r="U5637" s="4" t="str">
        <f>IF(Table1[[#This Row],[Ticket Status]]="Closed","Yes","No")</f>
        <v>Yes</v>
      </c>
      <c r="V5637" s="4" t="str">
        <f>IF(Table1[[#This Row],[Ticket Status]]="Pending Customer Response","Yes","No")</f>
        <v>No</v>
      </c>
      <c r="W5637" s="5">
        <f ca="1">COUNTIFS(Table1[Agent_name],Table1[[#This Row],[Agent_name]],Table1[Month],Table1[[#This Row],[Month]])/160</f>
        <v>0.86250000000000004</v>
      </c>
    </row>
    <row r="5638" spans="1:23" x14ac:dyDescent="0.25">
      <c r="A5638">
        <v>5637</v>
      </c>
      <c r="B5638" t="s">
        <v>18305</v>
      </c>
      <c r="C5638" t="s">
        <v>18306</v>
      </c>
      <c r="D5638">
        <v>28</v>
      </c>
      <c r="E5638" t="s">
        <v>58</v>
      </c>
      <c r="F5638" t="s">
        <v>125</v>
      </c>
      <c r="G5638" s="1">
        <v>44358</v>
      </c>
      <c r="H5638" t="s">
        <v>66</v>
      </c>
      <c r="I5638" t="s">
        <v>37</v>
      </c>
      <c r="J5638" s="3" t="s">
        <v>18307</v>
      </c>
      <c r="K5638" t="s">
        <v>39</v>
      </c>
      <c r="L5638" t="s">
        <v>18308</v>
      </c>
      <c r="M5638" t="s">
        <v>41</v>
      </c>
      <c r="N5638" t="s">
        <v>83</v>
      </c>
      <c r="O5638" s="2">
        <v>45078.179907407408</v>
      </c>
      <c r="P5638" s="2">
        <v>45078.782685185186</v>
      </c>
      <c r="Q5638">
        <v>3</v>
      </c>
      <c r="R5638" t="str">
        <f t="shared" ca="1" si="88"/>
        <v>Aisha</v>
      </c>
      <c r="S5638" t="str">
        <f>IFERROR(TEXT(DATEVALUE(LEFT(Table1[[#This Row],[Date of Purchase]],10)), "MMMM"), TEXT(Table1[[#This Row],[Date of Purchase]], "MMMM"))</f>
        <v>June</v>
      </c>
      <c r="T5638" t="str">
        <f>IF(OR(
  AND(Table1[[#This Row],[Ticket Priority]]="Critical", Table1[[#This Row],[Ticket Status]]&lt;&gt;"Closed"),
  AND(Table1[[#This Row],[Ticket Priority]]="High", Table1[[#This Row],[Ticket Status]]="Open")
), "Yes", "No")</f>
        <v>No</v>
      </c>
      <c r="U5638" s="4" t="str">
        <f>IF(Table1[[#This Row],[Ticket Status]]="Closed","Yes","No")</f>
        <v>Yes</v>
      </c>
      <c r="V5638" s="4" t="str">
        <f>IF(Table1[[#This Row],[Ticket Status]]="Pending Customer Response","Yes","No")</f>
        <v>No</v>
      </c>
      <c r="W5638" s="5">
        <f ca="1">COUNTIFS(Table1[Agent_name],Table1[[#This Row],[Agent_name]],Table1[Month],Table1[[#This Row],[Month]])/160</f>
        <v>0.89375000000000004</v>
      </c>
    </row>
    <row r="5639" spans="1:23" x14ac:dyDescent="0.25">
      <c r="A5639">
        <v>5638</v>
      </c>
      <c r="B5639" t="s">
        <v>18309</v>
      </c>
      <c r="C5639" t="s">
        <v>10904</v>
      </c>
      <c r="D5639">
        <v>69</v>
      </c>
      <c r="E5639" t="s">
        <v>19</v>
      </c>
      <c r="F5639" t="s">
        <v>157</v>
      </c>
      <c r="G5639" s="1">
        <v>44305</v>
      </c>
      <c r="H5639" t="s">
        <v>45</v>
      </c>
      <c r="I5639" t="s">
        <v>22</v>
      </c>
      <c r="J5639" s="3" t="s">
        <v>18310</v>
      </c>
      <c r="K5639" t="s">
        <v>62</v>
      </c>
      <c r="M5639" t="s">
        <v>41</v>
      </c>
      <c r="N5639" t="s">
        <v>26</v>
      </c>
      <c r="R5639" t="str">
        <f t="shared" ca="1" si="88"/>
        <v>Aisha</v>
      </c>
      <c r="S5639" t="str">
        <f>IFERROR(TEXT(DATEVALUE(LEFT(Table1[[#This Row],[Date of Purchase]],10)), "MMMM"), TEXT(Table1[[#This Row],[Date of Purchase]], "MMMM"))</f>
        <v>April</v>
      </c>
      <c r="T5639" t="str">
        <f>IF(OR(
  AND(Table1[[#This Row],[Ticket Priority]]="Critical", Table1[[#This Row],[Ticket Status]]&lt;&gt;"Closed"),
  AND(Table1[[#This Row],[Ticket Priority]]="High", Table1[[#This Row],[Ticket Status]]="Open")
), "Yes", "No")</f>
        <v>No</v>
      </c>
      <c r="U5639" s="4" t="str">
        <f>IF(Table1[[#This Row],[Ticket Status]]="Closed","Yes","No")</f>
        <v>No</v>
      </c>
      <c r="V5639" s="4" t="str">
        <f>IF(Table1[[#This Row],[Ticket Status]]="Pending Customer Response","Yes","No")</f>
        <v>No</v>
      </c>
      <c r="W5639" s="5">
        <f ca="1">COUNTIFS(Table1[Agent_name],Table1[[#This Row],[Agent_name]],Table1[Month],Table1[[#This Row],[Month]])/160</f>
        <v>0.81874999999999998</v>
      </c>
    </row>
    <row r="5640" spans="1:23" x14ac:dyDescent="0.25">
      <c r="A5640">
        <v>5639</v>
      </c>
      <c r="B5640" t="s">
        <v>18311</v>
      </c>
      <c r="C5640" t="s">
        <v>18312</v>
      </c>
      <c r="D5640">
        <v>23</v>
      </c>
      <c r="E5640" t="s">
        <v>29</v>
      </c>
      <c r="F5640" t="s">
        <v>202</v>
      </c>
      <c r="G5640" s="1">
        <v>44037</v>
      </c>
      <c r="H5640" t="s">
        <v>59</v>
      </c>
      <c r="I5640" t="s">
        <v>52</v>
      </c>
      <c r="J5640" s="3" t="s">
        <v>18313</v>
      </c>
      <c r="K5640" t="s">
        <v>62</v>
      </c>
      <c r="M5640" t="s">
        <v>89</v>
      </c>
      <c r="N5640" t="s">
        <v>55</v>
      </c>
      <c r="R5640" t="str">
        <f t="shared" ca="1" si="88"/>
        <v>Ravi</v>
      </c>
      <c r="S5640" t="str">
        <f>IFERROR(TEXT(DATEVALUE(LEFT(Table1[[#This Row],[Date of Purchase]],10)), "MMMM"), TEXT(Table1[[#This Row],[Date of Purchase]], "MMMM"))</f>
        <v>July</v>
      </c>
      <c r="T5640" t="str">
        <f>IF(OR(
  AND(Table1[[#This Row],[Ticket Priority]]="Critical", Table1[[#This Row],[Ticket Status]]&lt;&gt;"Closed"),
  AND(Table1[[#This Row],[Ticket Priority]]="High", Table1[[#This Row],[Ticket Status]]="Open")
), "Yes", "No")</f>
        <v>Yes</v>
      </c>
      <c r="U5640" s="4" t="str">
        <f>IF(Table1[[#This Row],[Ticket Status]]="Closed","Yes","No")</f>
        <v>No</v>
      </c>
      <c r="V5640" s="4" t="str">
        <f>IF(Table1[[#This Row],[Ticket Status]]="Pending Customer Response","Yes","No")</f>
        <v>No</v>
      </c>
      <c r="W5640" s="5">
        <f ca="1">COUNTIFS(Table1[Agent_name],Table1[[#This Row],[Agent_name]],Table1[Month],Table1[[#This Row],[Month]])/160</f>
        <v>0.66249999999999998</v>
      </c>
    </row>
    <row r="5641" spans="1:23" x14ac:dyDescent="0.25">
      <c r="A5641">
        <v>5640</v>
      </c>
      <c r="B5641" t="s">
        <v>18314</v>
      </c>
      <c r="C5641" t="s">
        <v>18315</v>
      </c>
      <c r="D5641">
        <v>19</v>
      </c>
      <c r="E5641" t="s">
        <v>58</v>
      </c>
      <c r="F5641" t="s">
        <v>431</v>
      </c>
      <c r="G5641" s="1">
        <v>43891</v>
      </c>
      <c r="H5641" t="s">
        <v>21</v>
      </c>
      <c r="I5641" t="s">
        <v>150</v>
      </c>
      <c r="J5641" s="3" t="s">
        <v>18316</v>
      </c>
      <c r="K5641" t="s">
        <v>62</v>
      </c>
      <c r="M5641" t="s">
        <v>143</v>
      </c>
      <c r="N5641" t="s">
        <v>55</v>
      </c>
      <c r="R5641" t="str">
        <f t="shared" ca="1" si="88"/>
        <v>Mohit</v>
      </c>
      <c r="S5641" t="str">
        <f>IFERROR(TEXT(DATEVALUE(LEFT(Table1[[#This Row],[Date of Purchase]],10)), "MMMM"), TEXT(Table1[[#This Row],[Date of Purchase]], "MMMM"))</f>
        <v>March</v>
      </c>
      <c r="T5641" t="str">
        <f>IF(OR(
  AND(Table1[[#This Row],[Ticket Priority]]="Critical", Table1[[#This Row],[Ticket Status]]&lt;&gt;"Closed"),
  AND(Table1[[#This Row],[Ticket Priority]]="High", Table1[[#This Row],[Ticket Status]]="Open")
), "Yes", "No")</f>
        <v>No</v>
      </c>
      <c r="U5641" s="4" t="str">
        <f>IF(Table1[[#This Row],[Ticket Status]]="Closed","Yes","No")</f>
        <v>No</v>
      </c>
      <c r="V5641" s="4" t="str">
        <f>IF(Table1[[#This Row],[Ticket Status]]="Pending Customer Response","Yes","No")</f>
        <v>No</v>
      </c>
      <c r="W5641" s="5">
        <f ca="1">COUNTIFS(Table1[Agent_name],Table1[[#This Row],[Agent_name]],Table1[Month],Table1[[#This Row],[Month]])/160</f>
        <v>0.45624999999999999</v>
      </c>
    </row>
    <row r="5642" spans="1:23" x14ac:dyDescent="0.25">
      <c r="A5642">
        <v>5641</v>
      </c>
      <c r="B5642" t="s">
        <v>18317</v>
      </c>
      <c r="C5642" t="s">
        <v>18318</v>
      </c>
      <c r="D5642">
        <v>40</v>
      </c>
      <c r="E5642" t="s">
        <v>29</v>
      </c>
      <c r="F5642" t="s">
        <v>65</v>
      </c>
      <c r="G5642" s="1">
        <v>44147</v>
      </c>
      <c r="H5642" t="s">
        <v>67</v>
      </c>
      <c r="I5642" t="s">
        <v>46</v>
      </c>
      <c r="J5642" s="3" t="s">
        <v>18319</v>
      </c>
      <c r="K5642" t="s">
        <v>39</v>
      </c>
      <c r="L5642" t="s">
        <v>18320</v>
      </c>
      <c r="M5642" t="s">
        <v>143</v>
      </c>
      <c r="N5642" t="s">
        <v>55</v>
      </c>
      <c r="O5642" s="2">
        <v>45078.813310185185</v>
      </c>
      <c r="P5642" s="2">
        <v>45078.927199074074</v>
      </c>
      <c r="Q5642">
        <v>3</v>
      </c>
      <c r="R5642" t="str">
        <f t="shared" ca="1" si="88"/>
        <v>Neha</v>
      </c>
      <c r="S5642" t="str">
        <f>IFERROR(TEXT(DATEVALUE(LEFT(Table1[[#This Row],[Date of Purchase]],10)), "MMMM"), TEXT(Table1[[#This Row],[Date of Purchase]], "MMMM"))</f>
        <v>November</v>
      </c>
      <c r="T5642" t="str">
        <f>IF(OR(
  AND(Table1[[#This Row],[Ticket Priority]]="Critical", Table1[[#This Row],[Ticket Status]]&lt;&gt;"Closed"),
  AND(Table1[[#This Row],[Ticket Priority]]="High", Table1[[#This Row],[Ticket Status]]="Open")
), "Yes", "No")</f>
        <v>No</v>
      </c>
      <c r="U5642" s="4" t="str">
        <f>IF(Table1[[#This Row],[Ticket Status]]="Closed","Yes","No")</f>
        <v>Yes</v>
      </c>
      <c r="V5642" s="4" t="str">
        <f>IF(Table1[[#This Row],[Ticket Status]]="Pending Customer Response","Yes","No")</f>
        <v>No</v>
      </c>
      <c r="W5642" s="5">
        <f ca="1">COUNTIFS(Table1[Agent_name],Table1[[#This Row],[Agent_name]],Table1[Month],Table1[[#This Row],[Month]])/160</f>
        <v>0.17499999999999999</v>
      </c>
    </row>
    <row r="5643" spans="1:23" x14ac:dyDescent="0.25">
      <c r="A5643">
        <v>5642</v>
      </c>
      <c r="B5643" t="s">
        <v>18321</v>
      </c>
      <c r="C5643" t="s">
        <v>18322</v>
      </c>
      <c r="D5643">
        <v>27</v>
      </c>
      <c r="E5643" t="s">
        <v>19</v>
      </c>
      <c r="F5643" t="s">
        <v>339</v>
      </c>
      <c r="G5643" s="1">
        <v>44289</v>
      </c>
      <c r="H5643" t="s">
        <v>66</v>
      </c>
      <c r="I5643" t="s">
        <v>99</v>
      </c>
      <c r="J5643" s="3" t="s">
        <v>18323</v>
      </c>
      <c r="K5643" t="s">
        <v>62</v>
      </c>
      <c r="M5643" t="s">
        <v>89</v>
      </c>
      <c r="N5643" t="s">
        <v>55</v>
      </c>
      <c r="R5643" t="str">
        <f t="shared" ca="1" si="88"/>
        <v>Ravi</v>
      </c>
      <c r="S5643" t="str">
        <f>IFERROR(TEXT(DATEVALUE(LEFT(Table1[[#This Row],[Date of Purchase]],10)), "MMMM"), TEXT(Table1[[#This Row],[Date of Purchase]], "MMMM"))</f>
        <v>April</v>
      </c>
      <c r="T5643" t="str">
        <f>IF(OR(
  AND(Table1[[#This Row],[Ticket Priority]]="Critical", Table1[[#This Row],[Ticket Status]]&lt;&gt;"Closed"),
  AND(Table1[[#This Row],[Ticket Priority]]="High", Table1[[#This Row],[Ticket Status]]="Open")
), "Yes", "No")</f>
        <v>Yes</v>
      </c>
      <c r="U5643" s="4" t="str">
        <f>IF(Table1[[#This Row],[Ticket Status]]="Closed","Yes","No")</f>
        <v>No</v>
      </c>
      <c r="V5643" s="4" t="str">
        <f>IF(Table1[[#This Row],[Ticket Status]]="Pending Customer Response","Yes","No")</f>
        <v>No</v>
      </c>
      <c r="W5643" s="5">
        <f ca="1">COUNTIFS(Table1[Agent_name],Table1[[#This Row],[Agent_name]],Table1[Month],Table1[[#This Row],[Month]])/160</f>
        <v>0.625</v>
      </c>
    </row>
    <row r="5644" spans="1:23" x14ac:dyDescent="0.25">
      <c r="A5644">
        <v>5643</v>
      </c>
      <c r="B5644" t="s">
        <v>18324</v>
      </c>
      <c r="C5644" t="s">
        <v>18325</v>
      </c>
      <c r="D5644">
        <v>58</v>
      </c>
      <c r="E5644" t="s">
        <v>19</v>
      </c>
      <c r="F5644" t="s">
        <v>125</v>
      </c>
      <c r="G5644" s="1">
        <v>44282</v>
      </c>
      <c r="H5644" t="s">
        <v>67</v>
      </c>
      <c r="I5644" t="s">
        <v>72</v>
      </c>
      <c r="J5644" s="3" t="s">
        <v>18326</v>
      </c>
      <c r="K5644" t="s">
        <v>39</v>
      </c>
      <c r="L5644" t="s">
        <v>18327</v>
      </c>
      <c r="M5644" t="s">
        <v>41</v>
      </c>
      <c r="N5644" t="s">
        <v>55</v>
      </c>
      <c r="O5644" s="2">
        <v>45078.080011574071</v>
      </c>
      <c r="P5644" s="2">
        <v>45078.568206018521</v>
      </c>
      <c r="Q5644">
        <v>2</v>
      </c>
      <c r="R5644" t="str">
        <f t="shared" ca="1" si="88"/>
        <v>Mohit</v>
      </c>
      <c r="S5644" t="str">
        <f>IFERROR(TEXT(DATEVALUE(LEFT(Table1[[#This Row],[Date of Purchase]],10)), "MMMM"), TEXT(Table1[[#This Row],[Date of Purchase]], "MMMM"))</f>
        <v>March</v>
      </c>
      <c r="T5644" t="str">
        <f>IF(OR(
  AND(Table1[[#This Row],[Ticket Priority]]="Critical", Table1[[#This Row],[Ticket Status]]&lt;&gt;"Closed"),
  AND(Table1[[#This Row],[Ticket Priority]]="High", Table1[[#This Row],[Ticket Status]]="Open")
), "Yes", "No")</f>
        <v>No</v>
      </c>
      <c r="U5644" s="4" t="str">
        <f>IF(Table1[[#This Row],[Ticket Status]]="Closed","Yes","No")</f>
        <v>Yes</v>
      </c>
      <c r="V5644" s="4" t="str">
        <f>IF(Table1[[#This Row],[Ticket Status]]="Pending Customer Response","Yes","No")</f>
        <v>No</v>
      </c>
      <c r="W5644" s="5">
        <f ca="1">COUNTIFS(Table1[Agent_name],Table1[[#This Row],[Agent_name]],Table1[Month],Table1[[#This Row],[Month]])/160</f>
        <v>0.45624999999999999</v>
      </c>
    </row>
    <row r="5645" spans="1:23" x14ac:dyDescent="0.25">
      <c r="A5645">
        <v>5644</v>
      </c>
      <c r="B5645" t="s">
        <v>18328</v>
      </c>
      <c r="C5645" t="s">
        <v>18329</v>
      </c>
      <c r="D5645">
        <v>70</v>
      </c>
      <c r="E5645" t="s">
        <v>58</v>
      </c>
      <c r="F5645" t="s">
        <v>117</v>
      </c>
      <c r="G5645" s="1">
        <v>44147</v>
      </c>
      <c r="H5645" t="s">
        <v>66</v>
      </c>
      <c r="I5645" t="s">
        <v>93</v>
      </c>
      <c r="J5645" s="3" t="s">
        <v>18330</v>
      </c>
      <c r="K5645" t="s">
        <v>62</v>
      </c>
      <c r="M5645" t="s">
        <v>143</v>
      </c>
      <c r="N5645" t="s">
        <v>83</v>
      </c>
      <c r="R5645" t="str">
        <f t="shared" ca="1" si="88"/>
        <v>Sara</v>
      </c>
      <c r="S5645" t="str">
        <f>IFERROR(TEXT(DATEVALUE(LEFT(Table1[[#This Row],[Date of Purchase]],10)), "MMMM"), TEXT(Table1[[#This Row],[Date of Purchase]], "MMMM"))</f>
        <v>November</v>
      </c>
      <c r="T5645" t="str">
        <f>IF(OR(
  AND(Table1[[#This Row],[Ticket Priority]]="Critical", Table1[[#This Row],[Ticket Status]]&lt;&gt;"Closed"),
  AND(Table1[[#This Row],[Ticket Priority]]="High", Table1[[#This Row],[Ticket Status]]="Open")
), "Yes", "No")</f>
        <v>No</v>
      </c>
      <c r="U5645" s="4" t="str">
        <f>IF(Table1[[#This Row],[Ticket Status]]="Closed","Yes","No")</f>
        <v>No</v>
      </c>
      <c r="V5645" s="4" t="str">
        <f>IF(Table1[[#This Row],[Ticket Status]]="Pending Customer Response","Yes","No")</f>
        <v>No</v>
      </c>
      <c r="W5645" s="5">
        <f ca="1">COUNTIFS(Table1[Agent_name],Table1[[#This Row],[Agent_name]],Table1[Month],Table1[[#This Row],[Month]])/160</f>
        <v>0.79374999999999996</v>
      </c>
    </row>
    <row r="5646" spans="1:23" x14ac:dyDescent="0.25">
      <c r="A5646">
        <v>5645</v>
      </c>
      <c r="B5646" t="s">
        <v>18331</v>
      </c>
      <c r="C5646" t="s">
        <v>18332</v>
      </c>
      <c r="D5646">
        <v>21</v>
      </c>
      <c r="E5646" t="s">
        <v>58</v>
      </c>
      <c r="F5646" t="s">
        <v>65</v>
      </c>
      <c r="G5646" s="1">
        <v>44436</v>
      </c>
      <c r="H5646" t="s">
        <v>21</v>
      </c>
      <c r="I5646" t="s">
        <v>31</v>
      </c>
      <c r="J5646" s="3" t="s">
        <v>18333</v>
      </c>
      <c r="K5646" t="s">
        <v>62</v>
      </c>
      <c r="M5646" t="s">
        <v>25</v>
      </c>
      <c r="N5646" t="s">
        <v>26</v>
      </c>
      <c r="R5646" t="str">
        <f t="shared" ca="1" si="88"/>
        <v>Mohit</v>
      </c>
      <c r="S5646" t="str">
        <f>IFERROR(TEXT(DATEVALUE(LEFT(Table1[[#This Row],[Date of Purchase]],10)), "MMMM"), TEXT(Table1[[#This Row],[Date of Purchase]], "MMMM"))</f>
        <v>August</v>
      </c>
      <c r="T5646" t="str">
        <f>IF(OR(
  AND(Table1[[#This Row],[Ticket Priority]]="Critical", Table1[[#This Row],[Ticket Status]]&lt;&gt;"Closed"),
  AND(Table1[[#This Row],[Ticket Priority]]="High", Table1[[#This Row],[Ticket Status]]="Open")
), "Yes", "No")</f>
        <v>Yes</v>
      </c>
      <c r="U5646" s="4" t="str">
        <f>IF(Table1[[#This Row],[Ticket Status]]="Closed","Yes","No")</f>
        <v>No</v>
      </c>
      <c r="V5646" s="4" t="str">
        <f>IF(Table1[[#This Row],[Ticket Status]]="Pending Customer Response","Yes","No")</f>
        <v>No</v>
      </c>
      <c r="W5646" s="5">
        <f ca="1">COUNTIFS(Table1[Agent_name],Table1[[#This Row],[Agent_name]],Table1[Month],Table1[[#This Row],[Month]])/160</f>
        <v>0.46250000000000002</v>
      </c>
    </row>
    <row r="5647" spans="1:23" x14ac:dyDescent="0.25">
      <c r="A5647">
        <v>5646</v>
      </c>
      <c r="B5647" t="s">
        <v>18334</v>
      </c>
      <c r="C5647" t="s">
        <v>18335</v>
      </c>
      <c r="D5647">
        <v>39</v>
      </c>
      <c r="E5647" t="s">
        <v>19</v>
      </c>
      <c r="F5647" t="s">
        <v>20</v>
      </c>
      <c r="G5647" s="1">
        <v>44091</v>
      </c>
      <c r="H5647" t="s">
        <v>66</v>
      </c>
      <c r="I5647" t="s">
        <v>46</v>
      </c>
      <c r="J5647" s="3" t="s">
        <v>18336</v>
      </c>
      <c r="K5647" t="s">
        <v>39</v>
      </c>
      <c r="L5647" t="s">
        <v>18337</v>
      </c>
      <c r="M5647" t="s">
        <v>89</v>
      </c>
      <c r="N5647" t="s">
        <v>33</v>
      </c>
      <c r="O5647" s="2">
        <v>45078.043263888889</v>
      </c>
      <c r="P5647" s="2">
        <v>45078.203680555554</v>
      </c>
      <c r="Q5647">
        <v>3</v>
      </c>
      <c r="R5647" t="str">
        <f t="shared" ca="1" si="88"/>
        <v>Mohit</v>
      </c>
      <c r="S5647" t="str">
        <f>IFERROR(TEXT(DATEVALUE(LEFT(Table1[[#This Row],[Date of Purchase]],10)), "MMMM"), TEXT(Table1[[#This Row],[Date of Purchase]], "MMMM"))</f>
        <v>September</v>
      </c>
      <c r="T5647" t="str">
        <f>IF(OR(
  AND(Table1[[#This Row],[Ticket Priority]]="Critical", Table1[[#This Row],[Ticket Status]]&lt;&gt;"Closed"),
  AND(Table1[[#This Row],[Ticket Priority]]="High", Table1[[#This Row],[Ticket Status]]="Open")
), "Yes", "No")</f>
        <v>No</v>
      </c>
      <c r="U5647" s="4" t="str">
        <f>IF(Table1[[#This Row],[Ticket Status]]="Closed","Yes","No")</f>
        <v>Yes</v>
      </c>
      <c r="V5647" s="4" t="str">
        <f>IF(Table1[[#This Row],[Ticket Status]]="Pending Customer Response","Yes","No")</f>
        <v>No</v>
      </c>
      <c r="W5647" s="5">
        <f ca="1">COUNTIFS(Table1[Agent_name],Table1[[#This Row],[Agent_name]],Table1[Month],Table1[[#This Row],[Month]])/160</f>
        <v>0.38124999999999998</v>
      </c>
    </row>
    <row r="5648" spans="1:23" x14ac:dyDescent="0.25">
      <c r="A5648">
        <v>5647</v>
      </c>
      <c r="B5648" t="s">
        <v>18338</v>
      </c>
      <c r="C5648" t="s">
        <v>18339</v>
      </c>
      <c r="D5648">
        <v>42</v>
      </c>
      <c r="E5648" t="s">
        <v>58</v>
      </c>
      <c r="F5648" t="s">
        <v>65</v>
      </c>
      <c r="G5648" s="1">
        <v>44401</v>
      </c>
      <c r="H5648" t="s">
        <v>21</v>
      </c>
      <c r="I5648" t="s">
        <v>59</v>
      </c>
      <c r="J5648" s="3" t="s">
        <v>18340</v>
      </c>
      <c r="K5648" t="s">
        <v>62</v>
      </c>
      <c r="M5648" t="s">
        <v>25</v>
      </c>
      <c r="N5648" t="s">
        <v>83</v>
      </c>
      <c r="R5648" t="str">
        <f t="shared" ca="1" si="88"/>
        <v>Karan</v>
      </c>
      <c r="S5648" t="str">
        <f>IFERROR(TEXT(DATEVALUE(LEFT(Table1[[#This Row],[Date of Purchase]],10)), "MMMM"), TEXT(Table1[[#This Row],[Date of Purchase]], "MMMM"))</f>
        <v>July</v>
      </c>
      <c r="T5648" t="str">
        <f>IF(OR(
  AND(Table1[[#This Row],[Ticket Priority]]="Critical", Table1[[#This Row],[Ticket Status]]&lt;&gt;"Closed"),
  AND(Table1[[#This Row],[Ticket Priority]]="High", Table1[[#This Row],[Ticket Status]]="Open")
), "Yes", "No")</f>
        <v>Yes</v>
      </c>
      <c r="U5648" s="4" t="str">
        <f>IF(Table1[[#This Row],[Ticket Status]]="Closed","Yes","No")</f>
        <v>No</v>
      </c>
      <c r="V5648" s="4" t="str">
        <f>IF(Table1[[#This Row],[Ticket Status]]="Pending Customer Response","Yes","No")</f>
        <v>No</v>
      </c>
      <c r="W5648" s="5">
        <f ca="1">COUNTIFS(Table1[Agent_name],Table1[[#This Row],[Agent_name]],Table1[Month],Table1[[#This Row],[Month]])/160</f>
        <v>0.21249999999999999</v>
      </c>
    </row>
    <row r="5649" spans="1:23" x14ac:dyDescent="0.25">
      <c r="A5649">
        <v>5648</v>
      </c>
      <c r="B5649" t="s">
        <v>18341</v>
      </c>
      <c r="C5649" t="s">
        <v>18342</v>
      </c>
      <c r="D5649">
        <v>37</v>
      </c>
      <c r="E5649" t="s">
        <v>58</v>
      </c>
      <c r="F5649" t="s">
        <v>129</v>
      </c>
      <c r="G5649" s="1">
        <v>44127</v>
      </c>
      <c r="H5649" t="s">
        <v>66</v>
      </c>
      <c r="I5649" t="s">
        <v>46</v>
      </c>
      <c r="J5649" s="3" t="s">
        <v>18343</v>
      </c>
      <c r="K5649" t="s">
        <v>39</v>
      </c>
      <c r="L5649" t="s">
        <v>18344</v>
      </c>
      <c r="M5649" t="s">
        <v>143</v>
      </c>
      <c r="N5649" t="s">
        <v>33</v>
      </c>
      <c r="O5649" s="2">
        <v>45078.282870370371</v>
      </c>
      <c r="P5649" s="2">
        <v>45078.28634259259</v>
      </c>
      <c r="Q5649">
        <v>5</v>
      </c>
      <c r="R5649" t="str">
        <f t="shared" ca="1" si="88"/>
        <v>Divya</v>
      </c>
      <c r="S5649" t="str">
        <f>IFERROR(TEXT(DATEVALUE(LEFT(Table1[[#This Row],[Date of Purchase]],10)), "MMMM"), TEXT(Table1[[#This Row],[Date of Purchase]], "MMMM"))</f>
        <v>October</v>
      </c>
      <c r="T5649" t="str">
        <f>IF(OR(
  AND(Table1[[#This Row],[Ticket Priority]]="Critical", Table1[[#This Row],[Ticket Status]]&lt;&gt;"Closed"),
  AND(Table1[[#This Row],[Ticket Priority]]="High", Table1[[#This Row],[Ticket Status]]="Open")
), "Yes", "No")</f>
        <v>No</v>
      </c>
      <c r="U5649" s="4" t="str">
        <f>IF(Table1[[#This Row],[Ticket Status]]="Closed","Yes","No")</f>
        <v>Yes</v>
      </c>
      <c r="V5649" s="4" t="str">
        <f>IF(Table1[[#This Row],[Ticket Status]]="Pending Customer Response","Yes","No")</f>
        <v>No</v>
      </c>
      <c r="W5649" s="5">
        <f ca="1">COUNTIFS(Table1[Agent_name],Table1[[#This Row],[Agent_name]],Table1[Month],Table1[[#This Row],[Month]])/160</f>
        <v>0.25</v>
      </c>
    </row>
    <row r="5650" spans="1:23" x14ac:dyDescent="0.25">
      <c r="A5650">
        <v>5649</v>
      </c>
      <c r="B5650" t="s">
        <v>18345</v>
      </c>
      <c r="C5650" t="s">
        <v>18346</v>
      </c>
      <c r="D5650">
        <v>51</v>
      </c>
      <c r="E5650" t="s">
        <v>19</v>
      </c>
      <c r="F5650" t="s">
        <v>242</v>
      </c>
      <c r="G5650" s="1">
        <v>44086</v>
      </c>
      <c r="H5650" t="s">
        <v>45</v>
      </c>
      <c r="I5650" t="s">
        <v>141</v>
      </c>
      <c r="J5650" s="3" t="s">
        <v>18347</v>
      </c>
      <c r="K5650" t="s">
        <v>62</v>
      </c>
      <c r="M5650" t="s">
        <v>89</v>
      </c>
      <c r="N5650" t="s">
        <v>26</v>
      </c>
      <c r="R5650" t="str">
        <f t="shared" ca="1" si="88"/>
        <v>Ravi</v>
      </c>
      <c r="S5650" t="str">
        <f>IFERROR(TEXT(DATEVALUE(LEFT(Table1[[#This Row],[Date of Purchase]],10)), "MMMM"), TEXT(Table1[[#This Row],[Date of Purchase]], "MMMM"))</f>
        <v>September</v>
      </c>
      <c r="T5650" t="str">
        <f>IF(OR(
  AND(Table1[[#This Row],[Ticket Priority]]="Critical", Table1[[#This Row],[Ticket Status]]&lt;&gt;"Closed"),
  AND(Table1[[#This Row],[Ticket Priority]]="High", Table1[[#This Row],[Ticket Status]]="Open")
), "Yes", "No")</f>
        <v>Yes</v>
      </c>
      <c r="U5650" s="4" t="str">
        <f>IF(Table1[[#This Row],[Ticket Status]]="Closed","Yes","No")</f>
        <v>No</v>
      </c>
      <c r="V5650" s="4" t="str">
        <f>IF(Table1[[#This Row],[Ticket Status]]="Pending Customer Response","Yes","No")</f>
        <v>No</v>
      </c>
      <c r="W5650" s="5">
        <f ca="1">COUNTIFS(Table1[Agent_name],Table1[[#This Row],[Agent_name]],Table1[Month],Table1[[#This Row],[Month]])/160</f>
        <v>0.64375000000000004</v>
      </c>
    </row>
    <row r="5651" spans="1:23" x14ac:dyDescent="0.25">
      <c r="A5651">
        <v>5650</v>
      </c>
      <c r="B5651" t="s">
        <v>18348</v>
      </c>
      <c r="C5651" t="s">
        <v>18349</v>
      </c>
      <c r="D5651">
        <v>69</v>
      </c>
      <c r="E5651" t="s">
        <v>19</v>
      </c>
      <c r="F5651" t="s">
        <v>86</v>
      </c>
      <c r="G5651" s="1">
        <v>44282</v>
      </c>
      <c r="H5651" t="s">
        <v>67</v>
      </c>
      <c r="I5651" t="s">
        <v>67</v>
      </c>
      <c r="J5651" s="3" t="s">
        <v>18350</v>
      </c>
      <c r="K5651" t="s">
        <v>39</v>
      </c>
      <c r="L5651" t="s">
        <v>18351</v>
      </c>
      <c r="M5651" t="s">
        <v>25</v>
      </c>
      <c r="N5651" t="s">
        <v>26</v>
      </c>
      <c r="O5651" s="2">
        <v>45078.492615740739</v>
      </c>
      <c r="P5651" s="2">
        <v>45078.455810185187</v>
      </c>
      <c r="Q5651">
        <v>5</v>
      </c>
      <c r="R5651" t="str">
        <f t="shared" ca="1" si="88"/>
        <v>Rahul</v>
      </c>
      <c r="S5651" t="str">
        <f>IFERROR(TEXT(DATEVALUE(LEFT(Table1[[#This Row],[Date of Purchase]],10)), "MMMM"), TEXT(Table1[[#This Row],[Date of Purchase]], "MMMM"))</f>
        <v>March</v>
      </c>
      <c r="T5651" t="str">
        <f>IF(OR(
  AND(Table1[[#This Row],[Ticket Priority]]="Critical", Table1[[#This Row],[Ticket Status]]&lt;&gt;"Closed"),
  AND(Table1[[#This Row],[Ticket Priority]]="High", Table1[[#This Row],[Ticket Status]]="Open")
), "Yes", "No")</f>
        <v>No</v>
      </c>
      <c r="U5651" s="4" t="str">
        <f>IF(Table1[[#This Row],[Ticket Status]]="Closed","Yes","No")</f>
        <v>Yes</v>
      </c>
      <c r="V5651" s="4" t="str">
        <f>IF(Table1[[#This Row],[Ticket Status]]="Pending Customer Response","Yes","No")</f>
        <v>No</v>
      </c>
      <c r="W5651" s="5">
        <f ca="1">COUNTIFS(Table1[Agent_name],Table1[[#This Row],[Agent_name]],Table1[Month],Table1[[#This Row],[Month]])/160</f>
        <v>0.19375000000000001</v>
      </c>
    </row>
    <row r="5652" spans="1:23" x14ac:dyDescent="0.25">
      <c r="A5652">
        <v>5651</v>
      </c>
      <c r="B5652" t="s">
        <v>18352</v>
      </c>
      <c r="C5652" t="s">
        <v>18353</v>
      </c>
      <c r="D5652">
        <v>49</v>
      </c>
      <c r="E5652" t="s">
        <v>29</v>
      </c>
      <c r="F5652" t="s">
        <v>129</v>
      </c>
      <c r="G5652" s="1">
        <v>44366</v>
      </c>
      <c r="H5652" t="s">
        <v>67</v>
      </c>
      <c r="I5652" t="s">
        <v>141</v>
      </c>
      <c r="J5652" s="3" t="s">
        <v>18354</v>
      </c>
      <c r="K5652" t="s">
        <v>39</v>
      </c>
      <c r="L5652" t="s">
        <v>18355</v>
      </c>
      <c r="M5652" t="s">
        <v>143</v>
      </c>
      <c r="N5652" t="s">
        <v>55</v>
      </c>
      <c r="O5652" s="2">
        <v>45078.896805555552</v>
      </c>
      <c r="P5652" s="2">
        <v>45078.087777777779</v>
      </c>
      <c r="Q5652">
        <v>2</v>
      </c>
      <c r="R5652" t="str">
        <f t="shared" ca="1" si="88"/>
        <v>Priya</v>
      </c>
      <c r="S5652" t="str">
        <f>IFERROR(TEXT(DATEVALUE(LEFT(Table1[[#This Row],[Date of Purchase]],10)), "MMMM"), TEXT(Table1[[#This Row],[Date of Purchase]], "MMMM"))</f>
        <v>June</v>
      </c>
      <c r="T5652" t="str">
        <f>IF(OR(
  AND(Table1[[#This Row],[Ticket Priority]]="Critical", Table1[[#This Row],[Ticket Status]]&lt;&gt;"Closed"),
  AND(Table1[[#This Row],[Ticket Priority]]="High", Table1[[#This Row],[Ticket Status]]="Open")
), "Yes", "No")</f>
        <v>No</v>
      </c>
      <c r="U5652" s="4" t="str">
        <f>IF(Table1[[#This Row],[Ticket Status]]="Closed","Yes","No")</f>
        <v>Yes</v>
      </c>
      <c r="V5652" s="4" t="str">
        <f>IF(Table1[[#This Row],[Ticket Status]]="Pending Customer Response","Yes","No")</f>
        <v>No</v>
      </c>
      <c r="W5652" s="5">
        <f ca="1">COUNTIFS(Table1[Agent_name],Table1[[#This Row],[Agent_name]],Table1[Month],Table1[[#This Row],[Month]])/160</f>
        <v>0.35625000000000001</v>
      </c>
    </row>
    <row r="5653" spans="1:23" x14ac:dyDescent="0.25">
      <c r="A5653">
        <v>5652</v>
      </c>
      <c r="B5653" t="s">
        <v>18356</v>
      </c>
      <c r="C5653" t="s">
        <v>18357</v>
      </c>
      <c r="D5653">
        <v>60</v>
      </c>
      <c r="E5653" t="s">
        <v>29</v>
      </c>
      <c r="F5653" t="s">
        <v>81</v>
      </c>
      <c r="G5653" s="1">
        <v>44215</v>
      </c>
      <c r="H5653" t="s">
        <v>21</v>
      </c>
      <c r="I5653" t="s">
        <v>60</v>
      </c>
      <c r="J5653" s="3" t="s">
        <v>18358</v>
      </c>
      <c r="K5653" t="s">
        <v>24</v>
      </c>
      <c r="M5653" t="s">
        <v>25</v>
      </c>
      <c r="N5653" t="s">
        <v>55</v>
      </c>
      <c r="O5653" s="2">
        <v>45078.068344907406</v>
      </c>
      <c r="R5653" t="str">
        <f t="shared" ca="1" si="88"/>
        <v>Rahul</v>
      </c>
      <c r="S5653" t="str">
        <f>IFERROR(TEXT(DATEVALUE(LEFT(Table1[[#This Row],[Date of Purchase]],10)), "MMMM"), TEXT(Table1[[#This Row],[Date of Purchase]], "MMMM"))</f>
        <v>January</v>
      </c>
      <c r="T5653" t="str">
        <f>IF(OR(
  AND(Table1[[#This Row],[Ticket Priority]]="Critical", Table1[[#This Row],[Ticket Status]]&lt;&gt;"Closed"),
  AND(Table1[[#This Row],[Ticket Priority]]="High", Table1[[#This Row],[Ticket Status]]="Open")
), "Yes", "No")</f>
        <v>Yes</v>
      </c>
      <c r="U5653" s="4" t="str">
        <f>IF(Table1[[#This Row],[Ticket Status]]="Closed","Yes","No")</f>
        <v>No</v>
      </c>
      <c r="V5653" s="4" t="str">
        <f>IF(Table1[[#This Row],[Ticket Status]]="Pending Customer Response","Yes","No")</f>
        <v>Yes</v>
      </c>
      <c r="W5653" s="5">
        <f ca="1">COUNTIFS(Table1[Agent_name],Table1[[#This Row],[Agent_name]],Table1[Month],Table1[[#This Row],[Month]])/160</f>
        <v>0.22500000000000001</v>
      </c>
    </row>
    <row r="5654" spans="1:23" x14ac:dyDescent="0.25">
      <c r="A5654">
        <v>5653</v>
      </c>
      <c r="B5654" t="s">
        <v>18359</v>
      </c>
      <c r="C5654" t="s">
        <v>18360</v>
      </c>
      <c r="D5654">
        <v>29</v>
      </c>
      <c r="E5654" t="s">
        <v>29</v>
      </c>
      <c r="F5654" t="s">
        <v>112</v>
      </c>
      <c r="G5654" s="1">
        <v>44100</v>
      </c>
      <c r="H5654" t="s">
        <v>67</v>
      </c>
      <c r="I5654" t="s">
        <v>22</v>
      </c>
      <c r="J5654" s="3" t="s">
        <v>18361</v>
      </c>
      <c r="K5654" t="s">
        <v>24</v>
      </c>
      <c r="M5654" t="s">
        <v>41</v>
      </c>
      <c r="N5654" t="s">
        <v>55</v>
      </c>
      <c r="O5654" s="2">
        <v>45078.512800925928</v>
      </c>
      <c r="R5654" t="str">
        <f t="shared" ca="1" si="88"/>
        <v>Sara</v>
      </c>
      <c r="S5654" t="str">
        <f>IFERROR(TEXT(DATEVALUE(LEFT(Table1[[#This Row],[Date of Purchase]],10)), "MMMM"), TEXT(Table1[[#This Row],[Date of Purchase]], "MMMM"))</f>
        <v>September</v>
      </c>
      <c r="T5654" t="str">
        <f>IF(OR(
  AND(Table1[[#This Row],[Ticket Priority]]="Critical", Table1[[#This Row],[Ticket Status]]&lt;&gt;"Closed"),
  AND(Table1[[#This Row],[Ticket Priority]]="High", Table1[[#This Row],[Ticket Status]]="Open")
), "Yes", "No")</f>
        <v>No</v>
      </c>
      <c r="U5654" s="4" t="str">
        <f>IF(Table1[[#This Row],[Ticket Status]]="Closed","Yes","No")</f>
        <v>No</v>
      </c>
      <c r="V5654" s="4" t="str">
        <f>IF(Table1[[#This Row],[Ticket Status]]="Pending Customer Response","Yes","No")</f>
        <v>Yes</v>
      </c>
      <c r="W5654" s="5">
        <f ca="1">COUNTIFS(Table1[Agent_name],Table1[[#This Row],[Agent_name]],Table1[Month],Table1[[#This Row],[Month]])/160</f>
        <v>0.65</v>
      </c>
    </row>
    <row r="5655" spans="1:23" x14ac:dyDescent="0.25">
      <c r="A5655">
        <v>5654</v>
      </c>
      <c r="B5655" t="s">
        <v>18362</v>
      </c>
      <c r="C5655" t="s">
        <v>18363</v>
      </c>
      <c r="D5655">
        <v>32</v>
      </c>
      <c r="E5655" t="s">
        <v>58</v>
      </c>
      <c r="F5655" t="s">
        <v>98</v>
      </c>
      <c r="G5655" s="1">
        <v>44313</v>
      </c>
      <c r="H5655" t="s">
        <v>67</v>
      </c>
      <c r="I5655" t="s">
        <v>37</v>
      </c>
      <c r="J5655" s="3" t="s">
        <v>18364</v>
      </c>
      <c r="K5655" t="s">
        <v>62</v>
      </c>
      <c r="M5655" t="s">
        <v>143</v>
      </c>
      <c r="N5655" t="s">
        <v>55</v>
      </c>
      <c r="R5655" t="str">
        <f t="shared" ca="1" si="88"/>
        <v>Neha</v>
      </c>
      <c r="S5655" t="str">
        <f>IFERROR(TEXT(DATEVALUE(LEFT(Table1[[#This Row],[Date of Purchase]],10)), "MMMM"), TEXT(Table1[[#This Row],[Date of Purchase]], "MMMM"))</f>
        <v>April</v>
      </c>
      <c r="T5655" t="str">
        <f>IF(OR(
  AND(Table1[[#This Row],[Ticket Priority]]="Critical", Table1[[#This Row],[Ticket Status]]&lt;&gt;"Closed"),
  AND(Table1[[#This Row],[Ticket Priority]]="High", Table1[[#This Row],[Ticket Status]]="Open")
), "Yes", "No")</f>
        <v>No</v>
      </c>
      <c r="U5655" s="4" t="str">
        <f>IF(Table1[[#This Row],[Ticket Status]]="Closed","Yes","No")</f>
        <v>No</v>
      </c>
      <c r="V5655" s="4" t="str">
        <f>IF(Table1[[#This Row],[Ticket Status]]="Pending Customer Response","Yes","No")</f>
        <v>No</v>
      </c>
      <c r="W5655" s="5">
        <f ca="1">COUNTIFS(Table1[Agent_name],Table1[[#This Row],[Agent_name]],Table1[Month],Table1[[#This Row],[Month]])/160</f>
        <v>0.28749999999999998</v>
      </c>
    </row>
    <row r="5656" spans="1:23" x14ac:dyDescent="0.25">
      <c r="A5656">
        <v>5655</v>
      </c>
      <c r="B5656" t="s">
        <v>18365</v>
      </c>
      <c r="C5656" t="s">
        <v>18366</v>
      </c>
      <c r="D5656">
        <v>30</v>
      </c>
      <c r="E5656" t="s">
        <v>29</v>
      </c>
      <c r="F5656" t="s">
        <v>65</v>
      </c>
      <c r="G5656" s="1">
        <v>44424</v>
      </c>
      <c r="H5656" t="s">
        <v>59</v>
      </c>
      <c r="I5656" t="s">
        <v>60</v>
      </c>
      <c r="J5656" s="3" t="s">
        <v>1004</v>
      </c>
      <c r="K5656" t="s">
        <v>62</v>
      </c>
      <c r="M5656" t="s">
        <v>25</v>
      </c>
      <c r="N5656" t="s">
        <v>55</v>
      </c>
      <c r="R5656" t="str">
        <f t="shared" ca="1" si="88"/>
        <v>Sara</v>
      </c>
      <c r="S5656" t="str">
        <f>IFERROR(TEXT(DATEVALUE(LEFT(Table1[[#This Row],[Date of Purchase]],10)), "MMMM"), TEXT(Table1[[#This Row],[Date of Purchase]], "MMMM"))</f>
        <v>August</v>
      </c>
      <c r="T5656" t="str">
        <f>IF(OR(
  AND(Table1[[#This Row],[Ticket Priority]]="Critical", Table1[[#This Row],[Ticket Status]]&lt;&gt;"Closed"),
  AND(Table1[[#This Row],[Ticket Priority]]="High", Table1[[#This Row],[Ticket Status]]="Open")
), "Yes", "No")</f>
        <v>Yes</v>
      </c>
      <c r="U5656" s="4" t="str">
        <f>IF(Table1[[#This Row],[Ticket Status]]="Closed","Yes","No")</f>
        <v>No</v>
      </c>
      <c r="V5656" s="4" t="str">
        <f>IF(Table1[[#This Row],[Ticket Status]]="Pending Customer Response","Yes","No")</f>
        <v>No</v>
      </c>
      <c r="W5656" s="5">
        <f ca="1">COUNTIFS(Table1[Agent_name],Table1[[#This Row],[Agent_name]],Table1[Month],Table1[[#This Row],[Month]])/160</f>
        <v>0.8</v>
      </c>
    </row>
    <row r="5657" spans="1:23" x14ac:dyDescent="0.25">
      <c r="A5657">
        <v>5656</v>
      </c>
      <c r="B5657" t="s">
        <v>18367</v>
      </c>
      <c r="C5657" t="s">
        <v>18368</v>
      </c>
      <c r="D5657">
        <v>47</v>
      </c>
      <c r="E5657" t="s">
        <v>58</v>
      </c>
      <c r="F5657" t="s">
        <v>456</v>
      </c>
      <c r="G5657" s="1">
        <v>43950</v>
      </c>
      <c r="H5657" t="s">
        <v>21</v>
      </c>
      <c r="I5657" t="s">
        <v>31</v>
      </c>
      <c r="J5657" s="3" t="s">
        <v>18369</v>
      </c>
      <c r="K5657" t="s">
        <v>24</v>
      </c>
      <c r="M5657" t="s">
        <v>143</v>
      </c>
      <c r="N5657" t="s">
        <v>33</v>
      </c>
      <c r="O5657" s="2">
        <v>45078.760069444441</v>
      </c>
      <c r="R5657" t="str">
        <f t="shared" ca="1" si="88"/>
        <v>Mohit</v>
      </c>
      <c r="S5657" t="str">
        <f>IFERROR(TEXT(DATEVALUE(LEFT(Table1[[#This Row],[Date of Purchase]],10)), "MMMM"), TEXT(Table1[[#This Row],[Date of Purchase]], "MMMM"))</f>
        <v>April</v>
      </c>
      <c r="T5657" t="str">
        <f>IF(OR(
  AND(Table1[[#This Row],[Ticket Priority]]="Critical", Table1[[#This Row],[Ticket Status]]&lt;&gt;"Closed"),
  AND(Table1[[#This Row],[Ticket Priority]]="High", Table1[[#This Row],[Ticket Status]]="Open")
), "Yes", "No")</f>
        <v>No</v>
      </c>
      <c r="U5657" s="4" t="str">
        <f>IF(Table1[[#This Row],[Ticket Status]]="Closed","Yes","No")</f>
        <v>No</v>
      </c>
      <c r="V5657" s="4" t="str">
        <f>IF(Table1[[#This Row],[Ticket Status]]="Pending Customer Response","Yes","No")</f>
        <v>Yes</v>
      </c>
      <c r="W5657" s="5">
        <f ca="1">COUNTIFS(Table1[Agent_name],Table1[[#This Row],[Agent_name]],Table1[Month],Table1[[#This Row],[Month]])/160</f>
        <v>0.45</v>
      </c>
    </row>
    <row r="5658" spans="1:23" x14ac:dyDescent="0.25">
      <c r="A5658">
        <v>5657</v>
      </c>
      <c r="B5658" t="s">
        <v>18370</v>
      </c>
      <c r="C5658" t="s">
        <v>18371</v>
      </c>
      <c r="D5658">
        <v>66</v>
      </c>
      <c r="E5658" t="s">
        <v>19</v>
      </c>
      <c r="F5658" t="s">
        <v>157</v>
      </c>
      <c r="G5658" s="1">
        <v>43850</v>
      </c>
      <c r="H5658" t="s">
        <v>66</v>
      </c>
      <c r="I5658" t="s">
        <v>67</v>
      </c>
      <c r="J5658" s="3" t="s">
        <v>18372</v>
      </c>
      <c r="K5658" t="s">
        <v>62</v>
      </c>
      <c r="M5658" t="s">
        <v>41</v>
      </c>
      <c r="N5658" t="s">
        <v>83</v>
      </c>
      <c r="R5658" t="str">
        <f t="shared" ca="1" si="88"/>
        <v>Priya</v>
      </c>
      <c r="S5658" t="str">
        <f>IFERROR(TEXT(DATEVALUE(LEFT(Table1[[#This Row],[Date of Purchase]],10)), "MMMM"), TEXT(Table1[[#This Row],[Date of Purchase]], "MMMM"))</f>
        <v>January</v>
      </c>
      <c r="T5658" t="str">
        <f>IF(OR(
  AND(Table1[[#This Row],[Ticket Priority]]="Critical", Table1[[#This Row],[Ticket Status]]&lt;&gt;"Closed"),
  AND(Table1[[#This Row],[Ticket Priority]]="High", Table1[[#This Row],[Ticket Status]]="Open")
), "Yes", "No")</f>
        <v>No</v>
      </c>
      <c r="U5658" s="4" t="str">
        <f>IF(Table1[[#This Row],[Ticket Status]]="Closed","Yes","No")</f>
        <v>No</v>
      </c>
      <c r="V5658" s="4" t="str">
        <f>IF(Table1[[#This Row],[Ticket Status]]="Pending Customer Response","Yes","No")</f>
        <v>No</v>
      </c>
      <c r="W5658" s="5">
        <f ca="1">COUNTIFS(Table1[Agent_name],Table1[[#This Row],[Agent_name]],Table1[Month],Table1[[#This Row],[Month]])/160</f>
        <v>0.51875000000000004</v>
      </c>
    </row>
    <row r="5659" spans="1:23" x14ac:dyDescent="0.25">
      <c r="A5659">
        <v>5658</v>
      </c>
      <c r="B5659" t="s">
        <v>18373</v>
      </c>
      <c r="C5659" t="s">
        <v>18374</v>
      </c>
      <c r="D5659">
        <v>52</v>
      </c>
      <c r="E5659" t="s">
        <v>58</v>
      </c>
      <c r="F5659" t="s">
        <v>383</v>
      </c>
      <c r="G5659" s="1">
        <v>44529</v>
      </c>
      <c r="H5659" t="s">
        <v>59</v>
      </c>
      <c r="I5659" t="s">
        <v>60</v>
      </c>
      <c r="J5659" s="3" t="s">
        <v>18375</v>
      </c>
      <c r="K5659" t="s">
        <v>39</v>
      </c>
      <c r="L5659" t="s">
        <v>18376</v>
      </c>
      <c r="M5659" t="s">
        <v>25</v>
      </c>
      <c r="N5659" t="s">
        <v>83</v>
      </c>
      <c r="O5659" s="2">
        <v>45078.712881944448</v>
      </c>
      <c r="P5659" s="2">
        <v>45078.420520833337</v>
      </c>
      <c r="Q5659">
        <v>5</v>
      </c>
      <c r="R5659" t="str">
        <f t="shared" ca="1" si="88"/>
        <v>Priya</v>
      </c>
      <c r="S5659" t="str">
        <f>IFERROR(TEXT(DATEVALUE(LEFT(Table1[[#This Row],[Date of Purchase]],10)), "MMMM"), TEXT(Table1[[#This Row],[Date of Purchase]], "MMMM"))</f>
        <v>November</v>
      </c>
      <c r="T5659" t="str">
        <f>IF(OR(
  AND(Table1[[#This Row],[Ticket Priority]]="Critical", Table1[[#This Row],[Ticket Status]]&lt;&gt;"Closed"),
  AND(Table1[[#This Row],[Ticket Priority]]="High", Table1[[#This Row],[Ticket Status]]="Open")
), "Yes", "No")</f>
        <v>No</v>
      </c>
      <c r="U5659" s="4" t="str">
        <f>IF(Table1[[#This Row],[Ticket Status]]="Closed","Yes","No")</f>
        <v>Yes</v>
      </c>
      <c r="V5659" s="4" t="str">
        <f>IF(Table1[[#This Row],[Ticket Status]]="Pending Customer Response","Yes","No")</f>
        <v>No</v>
      </c>
      <c r="W5659" s="5">
        <f ca="1">COUNTIFS(Table1[Agent_name],Table1[[#This Row],[Agent_name]],Table1[Month],Table1[[#This Row],[Month]])/160</f>
        <v>0.41249999999999998</v>
      </c>
    </row>
    <row r="5660" spans="1:23" x14ac:dyDescent="0.25">
      <c r="A5660">
        <v>5659</v>
      </c>
      <c r="B5660" t="s">
        <v>18377</v>
      </c>
      <c r="C5660" t="s">
        <v>18378</v>
      </c>
      <c r="D5660">
        <v>26</v>
      </c>
      <c r="E5660" t="s">
        <v>58</v>
      </c>
      <c r="F5660" t="s">
        <v>65</v>
      </c>
      <c r="G5660" s="1">
        <v>44378</v>
      </c>
      <c r="H5660" t="s">
        <v>59</v>
      </c>
      <c r="I5660" t="s">
        <v>141</v>
      </c>
      <c r="J5660" s="3" t="s">
        <v>18379</v>
      </c>
      <c r="K5660" t="s">
        <v>62</v>
      </c>
      <c r="M5660" t="s">
        <v>25</v>
      </c>
      <c r="N5660" t="s">
        <v>33</v>
      </c>
      <c r="R5660" t="str">
        <f t="shared" ca="1" si="88"/>
        <v>Rahul</v>
      </c>
      <c r="S5660" t="str">
        <f>IFERROR(TEXT(DATEVALUE(LEFT(Table1[[#This Row],[Date of Purchase]],10)), "MMMM"), TEXT(Table1[[#This Row],[Date of Purchase]], "MMMM"))</f>
        <v>July</v>
      </c>
      <c r="T5660" t="str">
        <f>IF(OR(
  AND(Table1[[#This Row],[Ticket Priority]]="Critical", Table1[[#This Row],[Ticket Status]]&lt;&gt;"Closed"),
  AND(Table1[[#This Row],[Ticket Priority]]="High", Table1[[#This Row],[Ticket Status]]="Open")
), "Yes", "No")</f>
        <v>Yes</v>
      </c>
      <c r="U5660" s="4" t="str">
        <f>IF(Table1[[#This Row],[Ticket Status]]="Closed","Yes","No")</f>
        <v>No</v>
      </c>
      <c r="V5660" s="4" t="str">
        <f>IF(Table1[[#This Row],[Ticket Status]]="Pending Customer Response","Yes","No")</f>
        <v>No</v>
      </c>
      <c r="W5660" s="5">
        <f ca="1">COUNTIFS(Table1[Agent_name],Table1[[#This Row],[Agent_name]],Table1[Month],Table1[[#This Row],[Month]])/160</f>
        <v>0.21249999999999999</v>
      </c>
    </row>
    <row r="5661" spans="1:23" x14ac:dyDescent="0.25">
      <c r="A5661">
        <v>5660</v>
      </c>
      <c r="B5661" t="s">
        <v>18380</v>
      </c>
      <c r="C5661" t="s">
        <v>18381</v>
      </c>
      <c r="D5661">
        <v>54</v>
      </c>
      <c r="E5661" t="s">
        <v>29</v>
      </c>
      <c r="F5661" t="s">
        <v>223</v>
      </c>
      <c r="G5661" s="1">
        <v>44280</v>
      </c>
      <c r="H5661" t="s">
        <v>59</v>
      </c>
      <c r="I5661" t="s">
        <v>113</v>
      </c>
      <c r="J5661" s="3" t="s">
        <v>18382</v>
      </c>
      <c r="K5661" t="s">
        <v>62</v>
      </c>
      <c r="M5661" t="s">
        <v>89</v>
      </c>
      <c r="N5661" t="s">
        <v>55</v>
      </c>
      <c r="R5661" t="str">
        <f t="shared" ca="1" si="88"/>
        <v>Karan</v>
      </c>
      <c r="S5661" t="str">
        <f>IFERROR(TEXT(DATEVALUE(LEFT(Table1[[#This Row],[Date of Purchase]],10)), "MMMM"), TEXT(Table1[[#This Row],[Date of Purchase]], "MMMM"))</f>
        <v>March</v>
      </c>
      <c r="T5661" t="str">
        <f>IF(OR(
  AND(Table1[[#This Row],[Ticket Priority]]="Critical", Table1[[#This Row],[Ticket Status]]&lt;&gt;"Closed"),
  AND(Table1[[#This Row],[Ticket Priority]]="High", Table1[[#This Row],[Ticket Status]]="Open")
), "Yes", "No")</f>
        <v>Yes</v>
      </c>
      <c r="U5661" s="4" t="str">
        <f>IF(Table1[[#This Row],[Ticket Status]]="Closed","Yes","No")</f>
        <v>No</v>
      </c>
      <c r="V5661" s="4" t="str">
        <f>IF(Table1[[#This Row],[Ticket Status]]="Pending Customer Response","Yes","No")</f>
        <v>No</v>
      </c>
      <c r="W5661" s="5">
        <f ca="1">COUNTIFS(Table1[Agent_name],Table1[[#This Row],[Agent_name]],Table1[Month],Table1[[#This Row],[Month]])/160</f>
        <v>0.21249999999999999</v>
      </c>
    </row>
    <row r="5662" spans="1:23" x14ac:dyDescent="0.25">
      <c r="A5662">
        <v>5661</v>
      </c>
      <c r="B5662" t="s">
        <v>18383</v>
      </c>
      <c r="C5662" t="s">
        <v>18384</v>
      </c>
      <c r="D5662">
        <v>38</v>
      </c>
      <c r="E5662" t="s">
        <v>58</v>
      </c>
      <c r="F5662" t="s">
        <v>339</v>
      </c>
      <c r="G5662" s="1">
        <v>44280</v>
      </c>
      <c r="H5662" t="s">
        <v>45</v>
      </c>
      <c r="I5662" t="s">
        <v>52</v>
      </c>
      <c r="J5662" s="3" t="s">
        <v>18385</v>
      </c>
      <c r="K5662" t="s">
        <v>62</v>
      </c>
      <c r="M5662" t="s">
        <v>41</v>
      </c>
      <c r="N5662" t="s">
        <v>83</v>
      </c>
      <c r="R5662" t="str">
        <f t="shared" ca="1" si="88"/>
        <v>Ravi</v>
      </c>
      <c r="S5662" t="str">
        <f>IFERROR(TEXT(DATEVALUE(LEFT(Table1[[#This Row],[Date of Purchase]],10)), "MMMM"), TEXT(Table1[[#This Row],[Date of Purchase]], "MMMM"))</f>
        <v>March</v>
      </c>
      <c r="T5662" t="str">
        <f>IF(OR(
  AND(Table1[[#This Row],[Ticket Priority]]="Critical", Table1[[#This Row],[Ticket Status]]&lt;&gt;"Closed"),
  AND(Table1[[#This Row],[Ticket Priority]]="High", Table1[[#This Row],[Ticket Status]]="Open")
), "Yes", "No")</f>
        <v>No</v>
      </c>
      <c r="U5662" s="4" t="str">
        <f>IF(Table1[[#This Row],[Ticket Status]]="Closed","Yes","No")</f>
        <v>No</v>
      </c>
      <c r="V5662" s="4" t="str">
        <f>IF(Table1[[#This Row],[Ticket Status]]="Pending Customer Response","Yes","No")</f>
        <v>No</v>
      </c>
      <c r="W5662" s="5">
        <f ca="1">COUNTIFS(Table1[Agent_name],Table1[[#This Row],[Agent_name]],Table1[Month],Table1[[#This Row],[Month]])/160</f>
        <v>0.54374999999999996</v>
      </c>
    </row>
    <row r="5663" spans="1:23" x14ac:dyDescent="0.25">
      <c r="A5663">
        <v>5662</v>
      </c>
      <c r="B5663" t="s">
        <v>18386</v>
      </c>
      <c r="C5663" t="s">
        <v>18387</v>
      </c>
      <c r="D5663">
        <v>70</v>
      </c>
      <c r="E5663" t="s">
        <v>29</v>
      </c>
      <c r="F5663" t="s">
        <v>71</v>
      </c>
      <c r="G5663" s="1">
        <v>43865</v>
      </c>
      <c r="H5663" t="s">
        <v>59</v>
      </c>
      <c r="I5663" t="s">
        <v>22</v>
      </c>
      <c r="J5663" s="3" t="s">
        <v>4727</v>
      </c>
      <c r="K5663" t="s">
        <v>24</v>
      </c>
      <c r="M5663" t="s">
        <v>25</v>
      </c>
      <c r="N5663" t="s">
        <v>33</v>
      </c>
      <c r="O5663" s="2">
        <v>45078.128912037035</v>
      </c>
      <c r="R5663" t="str">
        <f t="shared" ca="1" si="88"/>
        <v>Rahul</v>
      </c>
      <c r="S5663" t="str">
        <f>IFERROR(TEXT(DATEVALUE(LEFT(Table1[[#This Row],[Date of Purchase]],10)), "MMMM"), TEXT(Table1[[#This Row],[Date of Purchase]], "MMMM"))</f>
        <v>February</v>
      </c>
      <c r="T5663" t="str">
        <f>IF(OR(
  AND(Table1[[#This Row],[Ticket Priority]]="Critical", Table1[[#This Row],[Ticket Status]]&lt;&gt;"Closed"),
  AND(Table1[[#This Row],[Ticket Priority]]="High", Table1[[#This Row],[Ticket Status]]="Open")
), "Yes", "No")</f>
        <v>Yes</v>
      </c>
      <c r="U5663" s="4" t="str">
        <f>IF(Table1[[#This Row],[Ticket Status]]="Closed","Yes","No")</f>
        <v>No</v>
      </c>
      <c r="V5663" s="4" t="str">
        <f>IF(Table1[[#This Row],[Ticket Status]]="Pending Customer Response","Yes","No")</f>
        <v>Yes</v>
      </c>
      <c r="W5663" s="5">
        <f ca="1">COUNTIFS(Table1[Agent_name],Table1[[#This Row],[Agent_name]],Table1[Month],Table1[[#This Row],[Month]])/160</f>
        <v>0.30625000000000002</v>
      </c>
    </row>
    <row r="5664" spans="1:23" x14ac:dyDescent="0.25">
      <c r="A5664">
        <v>5663</v>
      </c>
      <c r="B5664" t="s">
        <v>18388</v>
      </c>
      <c r="C5664" t="s">
        <v>18389</v>
      </c>
      <c r="D5664">
        <v>57</v>
      </c>
      <c r="E5664" t="s">
        <v>29</v>
      </c>
      <c r="F5664" t="s">
        <v>219</v>
      </c>
      <c r="G5664" s="1">
        <v>44058</v>
      </c>
      <c r="H5664" t="s">
        <v>67</v>
      </c>
      <c r="I5664" t="s">
        <v>60</v>
      </c>
      <c r="J5664" s="3" t="s">
        <v>1141</v>
      </c>
      <c r="K5664" t="s">
        <v>39</v>
      </c>
      <c r="L5664" t="s">
        <v>18390</v>
      </c>
      <c r="M5664" t="s">
        <v>143</v>
      </c>
      <c r="N5664" t="s">
        <v>55</v>
      </c>
      <c r="O5664" s="2">
        <v>45078.475439814814</v>
      </c>
      <c r="P5664" s="2">
        <v>45078.955300925925</v>
      </c>
      <c r="Q5664">
        <v>5</v>
      </c>
      <c r="R5664" t="str">
        <f t="shared" ca="1" si="88"/>
        <v>Aisha</v>
      </c>
      <c r="S5664" t="str">
        <f>IFERROR(TEXT(DATEVALUE(LEFT(Table1[[#This Row],[Date of Purchase]],10)), "MMMM"), TEXT(Table1[[#This Row],[Date of Purchase]], "MMMM"))</f>
        <v>August</v>
      </c>
      <c r="T5664" t="str">
        <f>IF(OR(
  AND(Table1[[#This Row],[Ticket Priority]]="Critical", Table1[[#This Row],[Ticket Status]]&lt;&gt;"Closed"),
  AND(Table1[[#This Row],[Ticket Priority]]="High", Table1[[#This Row],[Ticket Status]]="Open")
), "Yes", "No")</f>
        <v>No</v>
      </c>
      <c r="U5664" s="4" t="str">
        <f>IF(Table1[[#This Row],[Ticket Status]]="Closed","Yes","No")</f>
        <v>Yes</v>
      </c>
      <c r="V5664" s="4" t="str">
        <f>IF(Table1[[#This Row],[Ticket Status]]="Pending Customer Response","Yes","No")</f>
        <v>No</v>
      </c>
      <c r="W5664" s="5">
        <f ca="1">COUNTIFS(Table1[Agent_name],Table1[[#This Row],[Agent_name]],Table1[Month],Table1[[#This Row],[Month]])/160</f>
        <v>0.86250000000000004</v>
      </c>
    </row>
    <row r="5665" spans="1:23" x14ac:dyDescent="0.25">
      <c r="A5665">
        <v>5664</v>
      </c>
      <c r="B5665" t="s">
        <v>18391</v>
      </c>
      <c r="C5665" t="s">
        <v>18392</v>
      </c>
      <c r="D5665">
        <v>54</v>
      </c>
      <c r="E5665" t="s">
        <v>19</v>
      </c>
      <c r="F5665" t="s">
        <v>20</v>
      </c>
      <c r="G5665" s="1">
        <v>44113</v>
      </c>
      <c r="H5665" t="s">
        <v>66</v>
      </c>
      <c r="I5665" t="s">
        <v>99</v>
      </c>
      <c r="J5665" s="3" t="s">
        <v>18393</v>
      </c>
      <c r="K5665" t="s">
        <v>24</v>
      </c>
      <c r="M5665" t="s">
        <v>41</v>
      </c>
      <c r="N5665" t="s">
        <v>55</v>
      </c>
      <c r="O5665" s="2">
        <v>45078.835868055554</v>
      </c>
      <c r="R5665" t="str">
        <f t="shared" ca="1" si="88"/>
        <v>Priya</v>
      </c>
      <c r="S5665" t="str">
        <f>IFERROR(TEXT(DATEVALUE(LEFT(Table1[[#This Row],[Date of Purchase]],10)), "MMMM"), TEXT(Table1[[#This Row],[Date of Purchase]], "MMMM"))</f>
        <v>October</v>
      </c>
      <c r="T5665" t="str">
        <f>IF(OR(
  AND(Table1[[#This Row],[Ticket Priority]]="Critical", Table1[[#This Row],[Ticket Status]]&lt;&gt;"Closed"),
  AND(Table1[[#This Row],[Ticket Priority]]="High", Table1[[#This Row],[Ticket Status]]="Open")
), "Yes", "No")</f>
        <v>No</v>
      </c>
      <c r="U5665" s="4" t="str">
        <f>IF(Table1[[#This Row],[Ticket Status]]="Closed","Yes","No")</f>
        <v>No</v>
      </c>
      <c r="V5665" s="4" t="str">
        <f>IF(Table1[[#This Row],[Ticket Status]]="Pending Customer Response","Yes","No")</f>
        <v>Yes</v>
      </c>
      <c r="W5665" s="5">
        <f ca="1">COUNTIFS(Table1[Agent_name],Table1[[#This Row],[Agent_name]],Table1[Month],Table1[[#This Row],[Month]])/160</f>
        <v>0.58125000000000004</v>
      </c>
    </row>
    <row r="5666" spans="1:23" x14ac:dyDescent="0.25">
      <c r="A5666">
        <v>5665</v>
      </c>
      <c r="B5666" t="s">
        <v>18394</v>
      </c>
      <c r="C5666" t="s">
        <v>18395</v>
      </c>
      <c r="D5666">
        <v>46</v>
      </c>
      <c r="E5666" t="s">
        <v>58</v>
      </c>
      <c r="F5666" t="s">
        <v>339</v>
      </c>
      <c r="G5666" s="1">
        <v>44309</v>
      </c>
      <c r="H5666" t="s">
        <v>21</v>
      </c>
      <c r="I5666" t="s">
        <v>177</v>
      </c>
      <c r="J5666" s="3" t="s">
        <v>18396</v>
      </c>
      <c r="K5666" t="s">
        <v>39</v>
      </c>
      <c r="L5666" t="s">
        <v>18397</v>
      </c>
      <c r="M5666" t="s">
        <v>89</v>
      </c>
      <c r="N5666" t="s">
        <v>33</v>
      </c>
      <c r="O5666" s="2">
        <v>45078.146307870367</v>
      </c>
      <c r="P5666" s="2">
        <v>45078.854641203703</v>
      </c>
      <c r="Q5666">
        <v>5</v>
      </c>
      <c r="R5666" t="str">
        <f t="shared" ca="1" si="88"/>
        <v>Rahul</v>
      </c>
      <c r="S5666" t="str">
        <f>IFERROR(TEXT(DATEVALUE(LEFT(Table1[[#This Row],[Date of Purchase]],10)), "MMMM"), TEXT(Table1[[#This Row],[Date of Purchase]], "MMMM"))</f>
        <v>April</v>
      </c>
      <c r="T5666" t="str">
        <f>IF(OR(
  AND(Table1[[#This Row],[Ticket Priority]]="Critical", Table1[[#This Row],[Ticket Status]]&lt;&gt;"Closed"),
  AND(Table1[[#This Row],[Ticket Priority]]="High", Table1[[#This Row],[Ticket Status]]="Open")
), "Yes", "No")</f>
        <v>No</v>
      </c>
      <c r="U5666" s="4" t="str">
        <f>IF(Table1[[#This Row],[Ticket Status]]="Closed","Yes","No")</f>
        <v>Yes</v>
      </c>
      <c r="V5666" s="4" t="str">
        <f>IF(Table1[[#This Row],[Ticket Status]]="Pending Customer Response","Yes","No")</f>
        <v>No</v>
      </c>
      <c r="W5666" s="5">
        <f ca="1">COUNTIFS(Table1[Agent_name],Table1[[#This Row],[Agent_name]],Table1[Month],Table1[[#This Row],[Month]])/160</f>
        <v>0.25</v>
      </c>
    </row>
    <row r="5667" spans="1:23" x14ac:dyDescent="0.25">
      <c r="A5667">
        <v>5666</v>
      </c>
      <c r="B5667" t="s">
        <v>18398</v>
      </c>
      <c r="C5667" t="s">
        <v>18399</v>
      </c>
      <c r="D5667">
        <v>25</v>
      </c>
      <c r="E5667" t="s">
        <v>58</v>
      </c>
      <c r="F5667" t="s">
        <v>129</v>
      </c>
      <c r="G5667" s="1">
        <v>44217</v>
      </c>
      <c r="H5667" t="s">
        <v>66</v>
      </c>
      <c r="I5667" t="s">
        <v>37</v>
      </c>
      <c r="J5667" s="3" t="s">
        <v>18400</v>
      </c>
      <c r="K5667" t="s">
        <v>39</v>
      </c>
      <c r="L5667" t="s">
        <v>18401</v>
      </c>
      <c r="M5667" t="s">
        <v>25</v>
      </c>
      <c r="N5667" t="s">
        <v>83</v>
      </c>
      <c r="O5667" s="2">
        <v>45078.612997685188</v>
      </c>
      <c r="P5667" s="2">
        <v>45078.672025462962</v>
      </c>
      <c r="Q5667">
        <v>4</v>
      </c>
      <c r="R5667" t="str">
        <f t="shared" ca="1" si="88"/>
        <v>Sara</v>
      </c>
      <c r="S5667" t="str">
        <f>IFERROR(TEXT(DATEVALUE(LEFT(Table1[[#This Row],[Date of Purchase]],10)), "MMMM"), TEXT(Table1[[#This Row],[Date of Purchase]], "MMMM"))</f>
        <v>January</v>
      </c>
      <c r="T5667" t="str">
        <f>IF(OR(
  AND(Table1[[#This Row],[Ticket Priority]]="Critical", Table1[[#This Row],[Ticket Status]]&lt;&gt;"Closed"),
  AND(Table1[[#This Row],[Ticket Priority]]="High", Table1[[#This Row],[Ticket Status]]="Open")
), "Yes", "No")</f>
        <v>No</v>
      </c>
      <c r="U5667" s="4" t="str">
        <f>IF(Table1[[#This Row],[Ticket Status]]="Closed","Yes","No")</f>
        <v>Yes</v>
      </c>
      <c r="V5667" s="4" t="str">
        <f>IF(Table1[[#This Row],[Ticket Status]]="Pending Customer Response","Yes","No")</f>
        <v>No</v>
      </c>
      <c r="W5667" s="5">
        <f ca="1">COUNTIFS(Table1[Agent_name],Table1[[#This Row],[Agent_name]],Table1[Month],Table1[[#This Row],[Month]])/160</f>
        <v>0.70625000000000004</v>
      </c>
    </row>
    <row r="5668" spans="1:23" x14ac:dyDescent="0.25">
      <c r="A5668">
        <v>5667</v>
      </c>
      <c r="B5668" t="s">
        <v>18402</v>
      </c>
      <c r="C5668" t="s">
        <v>18403</v>
      </c>
      <c r="D5668">
        <v>24</v>
      </c>
      <c r="E5668" t="s">
        <v>19</v>
      </c>
      <c r="F5668" t="s">
        <v>219</v>
      </c>
      <c r="G5668" s="1">
        <v>43909</v>
      </c>
      <c r="H5668" t="s">
        <v>45</v>
      </c>
      <c r="I5668" t="s">
        <v>31</v>
      </c>
      <c r="J5668" s="3" t="s">
        <v>1885</v>
      </c>
      <c r="K5668" t="s">
        <v>24</v>
      </c>
      <c r="M5668" t="s">
        <v>41</v>
      </c>
      <c r="N5668" t="s">
        <v>33</v>
      </c>
      <c r="O5668" s="2">
        <v>45078.575497685182</v>
      </c>
      <c r="R5668" t="str">
        <f t="shared" ca="1" si="88"/>
        <v>Aisha</v>
      </c>
      <c r="S5668" t="str">
        <f>IFERROR(TEXT(DATEVALUE(LEFT(Table1[[#This Row],[Date of Purchase]],10)), "MMMM"), TEXT(Table1[[#This Row],[Date of Purchase]], "MMMM"))</f>
        <v>March</v>
      </c>
      <c r="T5668" t="str">
        <f>IF(OR(
  AND(Table1[[#This Row],[Ticket Priority]]="Critical", Table1[[#This Row],[Ticket Status]]&lt;&gt;"Closed"),
  AND(Table1[[#This Row],[Ticket Priority]]="High", Table1[[#This Row],[Ticket Status]]="Open")
), "Yes", "No")</f>
        <v>No</v>
      </c>
      <c r="U5668" s="4" t="str">
        <f>IF(Table1[[#This Row],[Ticket Status]]="Closed","Yes","No")</f>
        <v>No</v>
      </c>
      <c r="V5668" s="4" t="str">
        <f>IF(Table1[[#This Row],[Ticket Status]]="Pending Customer Response","Yes","No")</f>
        <v>Yes</v>
      </c>
      <c r="W5668" s="5">
        <f ca="1">COUNTIFS(Table1[Agent_name],Table1[[#This Row],[Agent_name]],Table1[Month],Table1[[#This Row],[Month]])/160</f>
        <v>1.0062500000000001</v>
      </c>
    </row>
    <row r="5669" spans="1:23" x14ac:dyDescent="0.25">
      <c r="A5669">
        <v>5668</v>
      </c>
      <c r="B5669" t="s">
        <v>18404</v>
      </c>
      <c r="C5669" t="s">
        <v>18405</v>
      </c>
      <c r="D5669">
        <v>19</v>
      </c>
      <c r="E5669" t="s">
        <v>29</v>
      </c>
      <c r="F5669" t="s">
        <v>71</v>
      </c>
      <c r="G5669" s="1">
        <v>44089</v>
      </c>
      <c r="H5669" t="s">
        <v>45</v>
      </c>
      <c r="I5669" t="s">
        <v>177</v>
      </c>
      <c r="J5669" s="3" t="s">
        <v>18406</v>
      </c>
      <c r="K5669" t="s">
        <v>39</v>
      </c>
      <c r="L5669" t="s">
        <v>18407</v>
      </c>
      <c r="M5669" t="s">
        <v>89</v>
      </c>
      <c r="N5669" t="s">
        <v>26</v>
      </c>
      <c r="O5669" s="2">
        <v>45078.232465277775</v>
      </c>
      <c r="P5669" s="2">
        <v>45078.187326388892</v>
      </c>
      <c r="Q5669">
        <v>4</v>
      </c>
      <c r="R5669" t="str">
        <f t="shared" ca="1" si="88"/>
        <v>Sara</v>
      </c>
      <c r="S5669" t="str">
        <f>IFERROR(TEXT(DATEVALUE(LEFT(Table1[[#This Row],[Date of Purchase]],10)), "MMMM"), TEXT(Table1[[#This Row],[Date of Purchase]], "MMMM"))</f>
        <v>September</v>
      </c>
      <c r="T5669" t="str">
        <f>IF(OR(
  AND(Table1[[#This Row],[Ticket Priority]]="Critical", Table1[[#This Row],[Ticket Status]]&lt;&gt;"Closed"),
  AND(Table1[[#This Row],[Ticket Priority]]="High", Table1[[#This Row],[Ticket Status]]="Open")
), "Yes", "No")</f>
        <v>No</v>
      </c>
      <c r="U5669" s="4" t="str">
        <f>IF(Table1[[#This Row],[Ticket Status]]="Closed","Yes","No")</f>
        <v>Yes</v>
      </c>
      <c r="V5669" s="4" t="str">
        <f>IF(Table1[[#This Row],[Ticket Status]]="Pending Customer Response","Yes","No")</f>
        <v>No</v>
      </c>
      <c r="W5669" s="5">
        <f ca="1">COUNTIFS(Table1[Agent_name],Table1[[#This Row],[Agent_name]],Table1[Month],Table1[[#This Row],[Month]])/160</f>
        <v>0.65</v>
      </c>
    </row>
    <row r="5670" spans="1:23" x14ac:dyDescent="0.25">
      <c r="A5670">
        <v>5669</v>
      </c>
      <c r="B5670" t="s">
        <v>18408</v>
      </c>
      <c r="C5670" t="s">
        <v>18409</v>
      </c>
      <c r="D5670">
        <v>50</v>
      </c>
      <c r="E5670" t="s">
        <v>29</v>
      </c>
      <c r="F5670" t="s">
        <v>20</v>
      </c>
      <c r="G5670" s="1">
        <v>44119</v>
      </c>
      <c r="H5670" t="s">
        <v>21</v>
      </c>
      <c r="I5670" t="s">
        <v>72</v>
      </c>
      <c r="J5670" s="3" t="s">
        <v>18410</v>
      </c>
      <c r="K5670" t="s">
        <v>39</v>
      </c>
      <c r="L5670" t="s">
        <v>18411</v>
      </c>
      <c r="M5670" t="s">
        <v>41</v>
      </c>
      <c r="N5670" t="s">
        <v>83</v>
      </c>
      <c r="O5670" s="2">
        <v>45078.129710648151</v>
      </c>
      <c r="P5670" s="2">
        <v>45078.799849537034</v>
      </c>
      <c r="Q5670">
        <v>4</v>
      </c>
      <c r="R5670" t="str">
        <f t="shared" ca="1" si="88"/>
        <v>Ravi</v>
      </c>
      <c r="S5670" t="str">
        <f>IFERROR(TEXT(DATEVALUE(LEFT(Table1[[#This Row],[Date of Purchase]],10)), "MMMM"), TEXT(Table1[[#This Row],[Date of Purchase]], "MMMM"))</f>
        <v>October</v>
      </c>
      <c r="T5670" t="str">
        <f>IF(OR(
  AND(Table1[[#This Row],[Ticket Priority]]="Critical", Table1[[#This Row],[Ticket Status]]&lt;&gt;"Closed"),
  AND(Table1[[#This Row],[Ticket Priority]]="High", Table1[[#This Row],[Ticket Status]]="Open")
), "Yes", "No")</f>
        <v>No</v>
      </c>
      <c r="U5670" s="4" t="str">
        <f>IF(Table1[[#This Row],[Ticket Status]]="Closed","Yes","No")</f>
        <v>Yes</v>
      </c>
      <c r="V5670" s="4" t="str">
        <f>IF(Table1[[#This Row],[Ticket Status]]="Pending Customer Response","Yes","No")</f>
        <v>No</v>
      </c>
      <c r="W5670" s="5">
        <f ca="1">COUNTIFS(Table1[Agent_name],Table1[[#This Row],[Agent_name]],Table1[Month],Table1[[#This Row],[Month]])/160</f>
        <v>0.58125000000000004</v>
      </c>
    </row>
    <row r="5671" spans="1:23" x14ac:dyDescent="0.25">
      <c r="A5671">
        <v>5670</v>
      </c>
      <c r="B5671" t="s">
        <v>18412</v>
      </c>
      <c r="C5671" t="s">
        <v>18413</v>
      </c>
      <c r="D5671">
        <v>31</v>
      </c>
      <c r="E5671" t="s">
        <v>29</v>
      </c>
      <c r="F5671" t="s">
        <v>36</v>
      </c>
      <c r="G5671" s="1">
        <v>44353</v>
      </c>
      <c r="H5671" t="s">
        <v>67</v>
      </c>
      <c r="I5671" t="s">
        <v>67</v>
      </c>
      <c r="J5671" s="3" t="s">
        <v>18414</v>
      </c>
      <c r="K5671" t="s">
        <v>24</v>
      </c>
      <c r="M5671" t="s">
        <v>41</v>
      </c>
      <c r="N5671" t="s">
        <v>26</v>
      </c>
      <c r="O5671" s="2">
        <v>45078.47</v>
      </c>
      <c r="R5671" t="str">
        <f t="shared" ca="1" si="88"/>
        <v>Mohit</v>
      </c>
      <c r="S5671" t="str">
        <f>IFERROR(TEXT(DATEVALUE(LEFT(Table1[[#This Row],[Date of Purchase]],10)), "MMMM"), TEXT(Table1[[#This Row],[Date of Purchase]], "MMMM"))</f>
        <v>June</v>
      </c>
      <c r="T5671" t="str">
        <f>IF(OR(
  AND(Table1[[#This Row],[Ticket Priority]]="Critical", Table1[[#This Row],[Ticket Status]]&lt;&gt;"Closed"),
  AND(Table1[[#This Row],[Ticket Priority]]="High", Table1[[#This Row],[Ticket Status]]="Open")
), "Yes", "No")</f>
        <v>No</v>
      </c>
      <c r="U5671" s="4" t="str">
        <f>IF(Table1[[#This Row],[Ticket Status]]="Closed","Yes","No")</f>
        <v>No</v>
      </c>
      <c r="V5671" s="4" t="str">
        <f>IF(Table1[[#This Row],[Ticket Status]]="Pending Customer Response","Yes","No")</f>
        <v>Yes</v>
      </c>
      <c r="W5671" s="5">
        <f ca="1">COUNTIFS(Table1[Agent_name],Table1[[#This Row],[Agent_name]],Table1[Month],Table1[[#This Row],[Month]])/160</f>
        <v>0.41875000000000001</v>
      </c>
    </row>
    <row r="5672" spans="1:23" x14ac:dyDescent="0.25">
      <c r="A5672">
        <v>5671</v>
      </c>
      <c r="B5672" t="s">
        <v>18415</v>
      </c>
      <c r="C5672" t="s">
        <v>18416</v>
      </c>
      <c r="D5672">
        <v>42</v>
      </c>
      <c r="E5672" t="s">
        <v>58</v>
      </c>
      <c r="F5672" t="s">
        <v>81</v>
      </c>
      <c r="G5672" s="1">
        <v>44519</v>
      </c>
      <c r="H5672" t="s">
        <v>66</v>
      </c>
      <c r="I5672" t="s">
        <v>141</v>
      </c>
      <c r="J5672" s="3" t="s">
        <v>1004</v>
      </c>
      <c r="K5672" t="s">
        <v>39</v>
      </c>
      <c r="L5672" t="s">
        <v>18417</v>
      </c>
      <c r="M5672" t="s">
        <v>89</v>
      </c>
      <c r="N5672" t="s">
        <v>55</v>
      </c>
      <c r="O5672" s="2">
        <v>45078.942916666667</v>
      </c>
      <c r="P5672" s="2">
        <v>45078.878333333334</v>
      </c>
      <c r="Q5672">
        <v>5</v>
      </c>
      <c r="R5672" t="str">
        <f t="shared" ca="1" si="88"/>
        <v>Sara</v>
      </c>
      <c r="S5672" t="str">
        <f>IFERROR(TEXT(DATEVALUE(LEFT(Table1[[#This Row],[Date of Purchase]],10)), "MMMM"), TEXT(Table1[[#This Row],[Date of Purchase]], "MMMM"))</f>
        <v>November</v>
      </c>
      <c r="T5672" t="str">
        <f>IF(OR(
  AND(Table1[[#This Row],[Ticket Priority]]="Critical", Table1[[#This Row],[Ticket Status]]&lt;&gt;"Closed"),
  AND(Table1[[#This Row],[Ticket Priority]]="High", Table1[[#This Row],[Ticket Status]]="Open")
), "Yes", "No")</f>
        <v>No</v>
      </c>
      <c r="U5672" s="4" t="str">
        <f>IF(Table1[[#This Row],[Ticket Status]]="Closed","Yes","No")</f>
        <v>Yes</v>
      </c>
      <c r="V5672" s="4" t="str">
        <f>IF(Table1[[#This Row],[Ticket Status]]="Pending Customer Response","Yes","No")</f>
        <v>No</v>
      </c>
      <c r="W5672" s="5">
        <f ca="1">COUNTIFS(Table1[Agent_name],Table1[[#This Row],[Agent_name]],Table1[Month],Table1[[#This Row],[Month]])/160</f>
        <v>0.79374999999999996</v>
      </c>
    </row>
    <row r="5673" spans="1:23" x14ac:dyDescent="0.25">
      <c r="A5673">
        <v>5672</v>
      </c>
      <c r="B5673" t="s">
        <v>18418</v>
      </c>
      <c r="C5673" t="s">
        <v>18419</v>
      </c>
      <c r="D5673">
        <v>55</v>
      </c>
      <c r="E5673" t="s">
        <v>19</v>
      </c>
      <c r="F5673" t="s">
        <v>86</v>
      </c>
      <c r="G5673" s="1">
        <v>44136</v>
      </c>
      <c r="H5673" t="s">
        <v>45</v>
      </c>
      <c r="I5673" t="s">
        <v>177</v>
      </c>
      <c r="J5673" s="3" t="s">
        <v>18420</v>
      </c>
      <c r="K5673" t="s">
        <v>39</v>
      </c>
      <c r="L5673" t="s">
        <v>18421</v>
      </c>
      <c r="M5673" t="s">
        <v>41</v>
      </c>
      <c r="N5673" t="s">
        <v>33</v>
      </c>
      <c r="O5673" s="2">
        <v>45078.970706018517</v>
      </c>
      <c r="P5673" s="2">
        <v>45078.742928240739</v>
      </c>
      <c r="Q5673">
        <v>3</v>
      </c>
      <c r="R5673" t="str">
        <f t="shared" ca="1" si="88"/>
        <v>Ravi</v>
      </c>
      <c r="S5673" t="str">
        <f>IFERROR(TEXT(DATEVALUE(LEFT(Table1[[#This Row],[Date of Purchase]],10)), "MMMM"), TEXT(Table1[[#This Row],[Date of Purchase]], "MMMM"))</f>
        <v>November</v>
      </c>
      <c r="T5673" t="str">
        <f>IF(OR(
  AND(Table1[[#This Row],[Ticket Priority]]="Critical", Table1[[#This Row],[Ticket Status]]&lt;&gt;"Closed"),
  AND(Table1[[#This Row],[Ticket Priority]]="High", Table1[[#This Row],[Ticket Status]]="Open")
), "Yes", "No")</f>
        <v>No</v>
      </c>
      <c r="U5673" s="4" t="str">
        <f>IF(Table1[[#This Row],[Ticket Status]]="Closed","Yes","No")</f>
        <v>Yes</v>
      </c>
      <c r="V5673" s="4" t="str">
        <f>IF(Table1[[#This Row],[Ticket Status]]="Pending Customer Response","Yes","No")</f>
        <v>No</v>
      </c>
      <c r="W5673" s="5">
        <f ca="1">COUNTIFS(Table1[Agent_name],Table1[[#This Row],[Agent_name]],Table1[Month],Table1[[#This Row],[Month]])/160</f>
        <v>0.61875000000000002</v>
      </c>
    </row>
    <row r="5674" spans="1:23" x14ac:dyDescent="0.25">
      <c r="A5674">
        <v>5673</v>
      </c>
      <c r="B5674" t="s">
        <v>18422</v>
      </c>
      <c r="C5674" t="s">
        <v>18423</v>
      </c>
      <c r="D5674">
        <v>38</v>
      </c>
      <c r="E5674" t="s">
        <v>58</v>
      </c>
      <c r="F5674" t="s">
        <v>211</v>
      </c>
      <c r="G5674" s="1">
        <v>44040</v>
      </c>
      <c r="H5674" t="s">
        <v>67</v>
      </c>
      <c r="I5674" t="s">
        <v>77</v>
      </c>
      <c r="J5674" s="3" t="s">
        <v>18424</v>
      </c>
      <c r="K5674" t="s">
        <v>24</v>
      </c>
      <c r="M5674" t="s">
        <v>25</v>
      </c>
      <c r="N5674" t="s">
        <v>26</v>
      </c>
      <c r="O5674" s="2">
        <v>45078.568645833337</v>
      </c>
      <c r="R5674" t="str">
        <f t="shared" ca="1" si="88"/>
        <v>Aisha</v>
      </c>
      <c r="S5674" t="str">
        <f>IFERROR(TEXT(DATEVALUE(LEFT(Table1[[#This Row],[Date of Purchase]],10)), "MMMM"), TEXT(Table1[[#This Row],[Date of Purchase]], "MMMM"))</f>
        <v>July</v>
      </c>
      <c r="T5674" t="str">
        <f>IF(OR(
  AND(Table1[[#This Row],[Ticket Priority]]="Critical", Table1[[#This Row],[Ticket Status]]&lt;&gt;"Closed"),
  AND(Table1[[#This Row],[Ticket Priority]]="High", Table1[[#This Row],[Ticket Status]]="Open")
), "Yes", "No")</f>
        <v>Yes</v>
      </c>
      <c r="U5674" s="4" t="str">
        <f>IF(Table1[[#This Row],[Ticket Status]]="Closed","Yes","No")</f>
        <v>No</v>
      </c>
      <c r="V5674" s="4" t="str">
        <f>IF(Table1[[#This Row],[Ticket Status]]="Pending Customer Response","Yes","No")</f>
        <v>Yes</v>
      </c>
      <c r="W5674" s="5">
        <f ca="1">COUNTIFS(Table1[Agent_name],Table1[[#This Row],[Agent_name]],Table1[Month],Table1[[#This Row],[Month]])/160</f>
        <v>0.875</v>
      </c>
    </row>
    <row r="5675" spans="1:23" x14ac:dyDescent="0.25">
      <c r="A5675">
        <v>5674</v>
      </c>
      <c r="B5675" t="s">
        <v>18425</v>
      </c>
      <c r="C5675" t="s">
        <v>18426</v>
      </c>
      <c r="D5675">
        <v>45</v>
      </c>
      <c r="E5675" t="s">
        <v>58</v>
      </c>
      <c r="F5675" t="s">
        <v>103</v>
      </c>
      <c r="G5675" s="1">
        <v>43957</v>
      </c>
      <c r="H5675" t="s">
        <v>45</v>
      </c>
      <c r="I5675" t="s">
        <v>46</v>
      </c>
      <c r="J5675" s="3" t="s">
        <v>18427</v>
      </c>
      <c r="K5675" t="s">
        <v>39</v>
      </c>
      <c r="L5675" t="s">
        <v>18428</v>
      </c>
      <c r="M5675" t="s">
        <v>25</v>
      </c>
      <c r="N5675" t="s">
        <v>83</v>
      </c>
      <c r="O5675" s="2">
        <v>45078.704074074078</v>
      </c>
      <c r="P5675" s="2">
        <v>45078.342268518521</v>
      </c>
      <c r="Q5675">
        <v>1</v>
      </c>
      <c r="R5675" t="str">
        <f t="shared" ca="1" si="88"/>
        <v>Sara</v>
      </c>
      <c r="S5675" t="str">
        <f>IFERROR(TEXT(DATEVALUE(LEFT(Table1[[#This Row],[Date of Purchase]],10)), "MMMM"), TEXT(Table1[[#This Row],[Date of Purchase]], "MMMM"))</f>
        <v>May</v>
      </c>
      <c r="T5675" t="str">
        <f>IF(OR(
  AND(Table1[[#This Row],[Ticket Priority]]="Critical", Table1[[#This Row],[Ticket Status]]&lt;&gt;"Closed"),
  AND(Table1[[#This Row],[Ticket Priority]]="High", Table1[[#This Row],[Ticket Status]]="Open")
), "Yes", "No")</f>
        <v>No</v>
      </c>
      <c r="U5675" s="4" t="str">
        <f>IF(Table1[[#This Row],[Ticket Status]]="Closed","Yes","No")</f>
        <v>Yes</v>
      </c>
      <c r="V5675" s="4" t="str">
        <f>IF(Table1[[#This Row],[Ticket Status]]="Pending Customer Response","Yes","No")</f>
        <v>No</v>
      </c>
      <c r="W5675" s="5">
        <f ca="1">COUNTIFS(Table1[Agent_name],Table1[[#This Row],[Agent_name]],Table1[Month],Table1[[#This Row],[Month]])/160</f>
        <v>0.64375000000000004</v>
      </c>
    </row>
    <row r="5676" spans="1:23" x14ac:dyDescent="0.25">
      <c r="A5676">
        <v>5675</v>
      </c>
      <c r="B5676" t="s">
        <v>18429</v>
      </c>
      <c r="C5676" t="s">
        <v>18430</v>
      </c>
      <c r="D5676">
        <v>56</v>
      </c>
      <c r="E5676" t="s">
        <v>58</v>
      </c>
      <c r="F5676" t="s">
        <v>125</v>
      </c>
      <c r="G5676" s="1">
        <v>44090</v>
      </c>
      <c r="H5676" t="s">
        <v>21</v>
      </c>
      <c r="I5676" t="s">
        <v>99</v>
      </c>
      <c r="J5676" s="3" t="s">
        <v>18431</v>
      </c>
      <c r="K5676" t="s">
        <v>62</v>
      </c>
      <c r="M5676" t="s">
        <v>89</v>
      </c>
      <c r="N5676" t="s">
        <v>83</v>
      </c>
      <c r="R5676" t="str">
        <f t="shared" ca="1" si="88"/>
        <v>Ravi</v>
      </c>
      <c r="S5676" t="str">
        <f>IFERROR(TEXT(DATEVALUE(LEFT(Table1[[#This Row],[Date of Purchase]],10)), "MMMM"), TEXT(Table1[[#This Row],[Date of Purchase]], "MMMM"))</f>
        <v>September</v>
      </c>
      <c r="T5676" t="str">
        <f>IF(OR(
  AND(Table1[[#This Row],[Ticket Priority]]="Critical", Table1[[#This Row],[Ticket Status]]&lt;&gt;"Closed"),
  AND(Table1[[#This Row],[Ticket Priority]]="High", Table1[[#This Row],[Ticket Status]]="Open")
), "Yes", "No")</f>
        <v>Yes</v>
      </c>
      <c r="U5676" s="4" t="str">
        <f>IF(Table1[[#This Row],[Ticket Status]]="Closed","Yes","No")</f>
        <v>No</v>
      </c>
      <c r="V5676" s="4" t="str">
        <f>IF(Table1[[#This Row],[Ticket Status]]="Pending Customer Response","Yes","No")</f>
        <v>No</v>
      </c>
      <c r="W5676" s="5">
        <f ca="1">COUNTIFS(Table1[Agent_name],Table1[[#This Row],[Agent_name]],Table1[Month],Table1[[#This Row],[Month]])/160</f>
        <v>0.64375000000000004</v>
      </c>
    </row>
    <row r="5677" spans="1:23" x14ac:dyDescent="0.25">
      <c r="A5677">
        <v>5676</v>
      </c>
      <c r="B5677" t="s">
        <v>18432</v>
      </c>
      <c r="C5677" t="s">
        <v>18433</v>
      </c>
      <c r="D5677">
        <v>21</v>
      </c>
      <c r="E5677" t="s">
        <v>29</v>
      </c>
      <c r="F5677" t="s">
        <v>92</v>
      </c>
      <c r="G5677" s="1">
        <v>44051</v>
      </c>
      <c r="H5677" t="s">
        <v>45</v>
      </c>
      <c r="I5677" t="s">
        <v>37</v>
      </c>
      <c r="J5677" s="3" t="s">
        <v>18434</v>
      </c>
      <c r="K5677" t="s">
        <v>39</v>
      </c>
      <c r="L5677" t="s">
        <v>18435</v>
      </c>
      <c r="M5677" t="s">
        <v>41</v>
      </c>
      <c r="N5677" t="s">
        <v>55</v>
      </c>
      <c r="O5677" s="2">
        <v>45078.311064814814</v>
      </c>
      <c r="P5677" s="2">
        <v>45078.280509259261</v>
      </c>
      <c r="Q5677">
        <v>1</v>
      </c>
      <c r="R5677" t="str">
        <f t="shared" ca="1" si="88"/>
        <v>Aisha</v>
      </c>
      <c r="S5677" t="str">
        <f>IFERROR(TEXT(DATEVALUE(LEFT(Table1[[#This Row],[Date of Purchase]],10)), "MMMM"), TEXT(Table1[[#This Row],[Date of Purchase]], "MMMM"))</f>
        <v>August</v>
      </c>
      <c r="T5677" t="str">
        <f>IF(OR(
  AND(Table1[[#This Row],[Ticket Priority]]="Critical", Table1[[#This Row],[Ticket Status]]&lt;&gt;"Closed"),
  AND(Table1[[#This Row],[Ticket Priority]]="High", Table1[[#This Row],[Ticket Status]]="Open")
), "Yes", "No")</f>
        <v>No</v>
      </c>
      <c r="U5677" s="4" t="str">
        <f>IF(Table1[[#This Row],[Ticket Status]]="Closed","Yes","No")</f>
        <v>Yes</v>
      </c>
      <c r="V5677" s="4" t="str">
        <f>IF(Table1[[#This Row],[Ticket Status]]="Pending Customer Response","Yes","No")</f>
        <v>No</v>
      </c>
      <c r="W5677" s="5">
        <f ca="1">COUNTIFS(Table1[Agent_name],Table1[[#This Row],[Agent_name]],Table1[Month],Table1[[#This Row],[Month]])/160</f>
        <v>0.86250000000000004</v>
      </c>
    </row>
    <row r="5678" spans="1:23" x14ac:dyDescent="0.25">
      <c r="A5678">
        <v>5677</v>
      </c>
      <c r="B5678" t="s">
        <v>18436</v>
      </c>
      <c r="C5678" t="s">
        <v>18437</v>
      </c>
      <c r="D5678">
        <v>24</v>
      </c>
      <c r="E5678" t="s">
        <v>19</v>
      </c>
      <c r="F5678" t="s">
        <v>107</v>
      </c>
      <c r="G5678" s="1">
        <v>44200</v>
      </c>
      <c r="H5678" t="s">
        <v>67</v>
      </c>
      <c r="I5678" t="s">
        <v>77</v>
      </c>
      <c r="J5678" s="3" t="s">
        <v>18438</v>
      </c>
      <c r="K5678" t="s">
        <v>24</v>
      </c>
      <c r="M5678" t="s">
        <v>143</v>
      </c>
      <c r="N5678" t="s">
        <v>33</v>
      </c>
      <c r="O5678" s="2">
        <v>45078.218726851854</v>
      </c>
      <c r="R5678" t="str">
        <f t="shared" ca="1" si="88"/>
        <v>Rahul</v>
      </c>
      <c r="S5678" t="str">
        <f>IFERROR(TEXT(DATEVALUE(LEFT(Table1[[#This Row],[Date of Purchase]],10)), "MMMM"), TEXT(Table1[[#This Row],[Date of Purchase]], "MMMM"))</f>
        <v>January</v>
      </c>
      <c r="T5678" t="str">
        <f>IF(OR(
  AND(Table1[[#This Row],[Ticket Priority]]="Critical", Table1[[#This Row],[Ticket Status]]&lt;&gt;"Closed"),
  AND(Table1[[#This Row],[Ticket Priority]]="High", Table1[[#This Row],[Ticket Status]]="Open")
), "Yes", "No")</f>
        <v>No</v>
      </c>
      <c r="U5678" s="4" t="str">
        <f>IF(Table1[[#This Row],[Ticket Status]]="Closed","Yes","No")</f>
        <v>No</v>
      </c>
      <c r="V5678" s="4" t="str">
        <f>IF(Table1[[#This Row],[Ticket Status]]="Pending Customer Response","Yes","No")</f>
        <v>Yes</v>
      </c>
      <c r="W5678" s="5">
        <f ca="1">COUNTIFS(Table1[Agent_name],Table1[[#This Row],[Agent_name]],Table1[Month],Table1[[#This Row],[Month]])/160</f>
        <v>0.22500000000000001</v>
      </c>
    </row>
    <row r="5679" spans="1:23" x14ac:dyDescent="0.25">
      <c r="A5679">
        <v>5678</v>
      </c>
      <c r="B5679" t="s">
        <v>18439</v>
      </c>
      <c r="C5679" t="s">
        <v>18440</v>
      </c>
      <c r="D5679">
        <v>26</v>
      </c>
      <c r="E5679" t="s">
        <v>29</v>
      </c>
      <c r="F5679" t="s">
        <v>117</v>
      </c>
      <c r="G5679" s="1">
        <v>43866</v>
      </c>
      <c r="H5679" t="s">
        <v>66</v>
      </c>
      <c r="I5679" t="s">
        <v>46</v>
      </c>
      <c r="J5679" s="3" t="s">
        <v>18441</v>
      </c>
      <c r="K5679" t="s">
        <v>62</v>
      </c>
      <c r="M5679" t="s">
        <v>41</v>
      </c>
      <c r="N5679" t="s">
        <v>26</v>
      </c>
      <c r="R5679" t="str">
        <f t="shared" ca="1" si="88"/>
        <v>Aisha</v>
      </c>
      <c r="S5679" t="str">
        <f>IFERROR(TEXT(DATEVALUE(LEFT(Table1[[#This Row],[Date of Purchase]],10)), "MMMM"), TEXT(Table1[[#This Row],[Date of Purchase]], "MMMM"))</f>
        <v>February</v>
      </c>
      <c r="T5679" t="str">
        <f>IF(OR(
  AND(Table1[[#This Row],[Ticket Priority]]="Critical", Table1[[#This Row],[Ticket Status]]&lt;&gt;"Closed"),
  AND(Table1[[#This Row],[Ticket Priority]]="High", Table1[[#This Row],[Ticket Status]]="Open")
), "Yes", "No")</f>
        <v>No</v>
      </c>
      <c r="U5679" s="4" t="str">
        <f>IF(Table1[[#This Row],[Ticket Status]]="Closed","Yes","No")</f>
        <v>No</v>
      </c>
      <c r="V5679" s="4" t="str">
        <f>IF(Table1[[#This Row],[Ticket Status]]="Pending Customer Response","Yes","No")</f>
        <v>No</v>
      </c>
      <c r="W5679" s="5">
        <f ca="1">COUNTIFS(Table1[Agent_name],Table1[[#This Row],[Agent_name]],Table1[Month],Table1[[#This Row],[Month]])/160</f>
        <v>0.85624999999999996</v>
      </c>
    </row>
    <row r="5680" spans="1:23" x14ac:dyDescent="0.25">
      <c r="A5680">
        <v>5679</v>
      </c>
      <c r="B5680" t="s">
        <v>18442</v>
      </c>
      <c r="C5680" t="s">
        <v>18443</v>
      </c>
      <c r="D5680">
        <v>51</v>
      </c>
      <c r="E5680" t="s">
        <v>29</v>
      </c>
      <c r="F5680" t="s">
        <v>383</v>
      </c>
      <c r="G5680" s="1">
        <v>44512</v>
      </c>
      <c r="H5680" t="s">
        <v>21</v>
      </c>
      <c r="I5680" t="s">
        <v>113</v>
      </c>
      <c r="J5680" s="3" t="s">
        <v>18444</v>
      </c>
      <c r="K5680" t="s">
        <v>39</v>
      </c>
      <c r="L5680" t="s">
        <v>18445</v>
      </c>
      <c r="M5680" t="s">
        <v>41</v>
      </c>
      <c r="N5680" t="s">
        <v>26</v>
      </c>
      <c r="O5680" s="2">
        <v>45078.947222222225</v>
      </c>
      <c r="P5680" s="2">
        <v>45078.634722222225</v>
      </c>
      <c r="Q5680">
        <v>4</v>
      </c>
      <c r="R5680" t="str">
        <f t="shared" ca="1" si="88"/>
        <v>Ravi</v>
      </c>
      <c r="S5680" t="str">
        <f>IFERROR(TEXT(DATEVALUE(LEFT(Table1[[#This Row],[Date of Purchase]],10)), "MMMM"), TEXT(Table1[[#This Row],[Date of Purchase]], "MMMM"))</f>
        <v>November</v>
      </c>
      <c r="T5680" t="str">
        <f>IF(OR(
  AND(Table1[[#This Row],[Ticket Priority]]="Critical", Table1[[#This Row],[Ticket Status]]&lt;&gt;"Closed"),
  AND(Table1[[#This Row],[Ticket Priority]]="High", Table1[[#This Row],[Ticket Status]]="Open")
), "Yes", "No")</f>
        <v>No</v>
      </c>
      <c r="U5680" s="4" t="str">
        <f>IF(Table1[[#This Row],[Ticket Status]]="Closed","Yes","No")</f>
        <v>Yes</v>
      </c>
      <c r="V5680" s="4" t="str">
        <f>IF(Table1[[#This Row],[Ticket Status]]="Pending Customer Response","Yes","No")</f>
        <v>No</v>
      </c>
      <c r="W5680" s="5">
        <f ca="1">COUNTIFS(Table1[Agent_name],Table1[[#This Row],[Agent_name]],Table1[Month],Table1[[#This Row],[Month]])/160</f>
        <v>0.61875000000000002</v>
      </c>
    </row>
    <row r="5681" spans="1:23" x14ac:dyDescent="0.25">
      <c r="A5681">
        <v>5680</v>
      </c>
      <c r="B5681" t="s">
        <v>18446</v>
      </c>
      <c r="C5681" t="s">
        <v>18447</v>
      </c>
      <c r="D5681">
        <v>45</v>
      </c>
      <c r="E5681" t="s">
        <v>29</v>
      </c>
      <c r="F5681" t="s">
        <v>207</v>
      </c>
      <c r="G5681" s="1">
        <v>44548</v>
      </c>
      <c r="H5681" t="s">
        <v>67</v>
      </c>
      <c r="I5681" t="s">
        <v>177</v>
      </c>
      <c r="J5681" s="3" t="s">
        <v>4173</v>
      </c>
      <c r="K5681" t="s">
        <v>62</v>
      </c>
      <c r="M5681" t="s">
        <v>25</v>
      </c>
      <c r="N5681" t="s">
        <v>55</v>
      </c>
      <c r="R5681" t="str">
        <f t="shared" ca="1" si="88"/>
        <v>Mohit</v>
      </c>
      <c r="S5681" t="str">
        <f>IFERROR(TEXT(DATEVALUE(LEFT(Table1[[#This Row],[Date of Purchase]],10)), "MMMM"), TEXT(Table1[[#This Row],[Date of Purchase]], "MMMM"))</f>
        <v>December</v>
      </c>
      <c r="T5681" t="str">
        <f>IF(OR(
  AND(Table1[[#This Row],[Ticket Priority]]="Critical", Table1[[#This Row],[Ticket Status]]&lt;&gt;"Closed"),
  AND(Table1[[#This Row],[Ticket Priority]]="High", Table1[[#This Row],[Ticket Status]]="Open")
), "Yes", "No")</f>
        <v>Yes</v>
      </c>
      <c r="U5681" s="4" t="str">
        <f>IF(Table1[[#This Row],[Ticket Status]]="Closed","Yes","No")</f>
        <v>No</v>
      </c>
      <c r="V5681" s="4" t="str">
        <f>IF(Table1[[#This Row],[Ticket Status]]="Pending Customer Response","Yes","No")</f>
        <v>No</v>
      </c>
      <c r="W5681" s="5">
        <f ca="1">COUNTIFS(Table1[Agent_name],Table1[[#This Row],[Agent_name]],Table1[Month],Table1[[#This Row],[Month]])/160</f>
        <v>0.44374999999999998</v>
      </c>
    </row>
    <row r="5682" spans="1:23" x14ac:dyDescent="0.25">
      <c r="A5682">
        <v>5681</v>
      </c>
      <c r="B5682" t="s">
        <v>18448</v>
      </c>
      <c r="C5682" t="s">
        <v>18449</v>
      </c>
      <c r="D5682">
        <v>20</v>
      </c>
      <c r="E5682" t="s">
        <v>19</v>
      </c>
      <c r="F5682" t="s">
        <v>219</v>
      </c>
      <c r="G5682" s="1">
        <v>43869</v>
      </c>
      <c r="H5682" t="s">
        <v>59</v>
      </c>
      <c r="I5682" t="s">
        <v>150</v>
      </c>
      <c r="J5682" s="3" t="s">
        <v>18450</v>
      </c>
      <c r="K5682" t="s">
        <v>24</v>
      </c>
      <c r="M5682" t="s">
        <v>143</v>
      </c>
      <c r="N5682" t="s">
        <v>33</v>
      </c>
      <c r="O5682" s="2">
        <v>45078.347928240742</v>
      </c>
      <c r="R5682" t="str">
        <f t="shared" ca="1" si="88"/>
        <v>Meera</v>
      </c>
      <c r="S5682" t="str">
        <f>IFERROR(TEXT(DATEVALUE(LEFT(Table1[[#This Row],[Date of Purchase]],10)), "MMMM"), TEXT(Table1[[#This Row],[Date of Purchase]], "MMMM"))</f>
        <v>February</v>
      </c>
      <c r="T5682" t="str">
        <f>IF(OR(
  AND(Table1[[#This Row],[Ticket Priority]]="Critical", Table1[[#This Row],[Ticket Status]]&lt;&gt;"Closed"),
  AND(Table1[[#This Row],[Ticket Priority]]="High", Table1[[#This Row],[Ticket Status]]="Open")
), "Yes", "No")</f>
        <v>No</v>
      </c>
      <c r="U5682" s="4" t="str">
        <f>IF(Table1[[#This Row],[Ticket Status]]="Closed","Yes","No")</f>
        <v>No</v>
      </c>
      <c r="V5682" s="4" t="str">
        <f>IF(Table1[[#This Row],[Ticket Status]]="Pending Customer Response","Yes","No")</f>
        <v>Yes</v>
      </c>
      <c r="W5682" s="5">
        <f ca="1">COUNTIFS(Table1[Agent_name],Table1[[#This Row],[Agent_name]],Table1[Month],Table1[[#This Row],[Month]])/160</f>
        <v>0.21249999999999999</v>
      </c>
    </row>
    <row r="5683" spans="1:23" x14ac:dyDescent="0.25">
      <c r="A5683">
        <v>5682</v>
      </c>
      <c r="B5683" t="s">
        <v>18451</v>
      </c>
      <c r="C5683" t="s">
        <v>18452</v>
      </c>
      <c r="D5683">
        <v>44</v>
      </c>
      <c r="E5683" t="s">
        <v>29</v>
      </c>
      <c r="F5683" t="s">
        <v>117</v>
      </c>
      <c r="G5683" s="1">
        <v>43873</v>
      </c>
      <c r="H5683" t="s">
        <v>66</v>
      </c>
      <c r="I5683" t="s">
        <v>22</v>
      </c>
      <c r="J5683" s="3" t="s">
        <v>18453</v>
      </c>
      <c r="K5683" t="s">
        <v>39</v>
      </c>
      <c r="L5683" t="s">
        <v>18454</v>
      </c>
      <c r="M5683" t="s">
        <v>25</v>
      </c>
      <c r="N5683" t="s">
        <v>55</v>
      </c>
      <c r="O5683" s="2">
        <v>45078.786828703705</v>
      </c>
      <c r="P5683" s="2">
        <v>45078.590995370374</v>
      </c>
      <c r="Q5683">
        <v>5</v>
      </c>
      <c r="R5683" t="str">
        <f t="shared" ca="1" si="88"/>
        <v>Priya</v>
      </c>
      <c r="S5683" t="str">
        <f>IFERROR(TEXT(DATEVALUE(LEFT(Table1[[#This Row],[Date of Purchase]],10)), "MMMM"), TEXT(Table1[[#This Row],[Date of Purchase]], "MMMM"))</f>
        <v>February</v>
      </c>
      <c r="T5683" t="str">
        <f>IF(OR(
  AND(Table1[[#This Row],[Ticket Priority]]="Critical", Table1[[#This Row],[Ticket Status]]&lt;&gt;"Closed"),
  AND(Table1[[#This Row],[Ticket Priority]]="High", Table1[[#This Row],[Ticket Status]]="Open")
), "Yes", "No")</f>
        <v>No</v>
      </c>
      <c r="U5683" s="4" t="str">
        <f>IF(Table1[[#This Row],[Ticket Status]]="Closed","Yes","No")</f>
        <v>Yes</v>
      </c>
      <c r="V5683" s="4" t="str">
        <f>IF(Table1[[#This Row],[Ticket Status]]="Pending Customer Response","Yes","No")</f>
        <v>No</v>
      </c>
      <c r="W5683" s="5">
        <f ca="1">COUNTIFS(Table1[Agent_name],Table1[[#This Row],[Agent_name]],Table1[Month],Table1[[#This Row],[Month]])/160</f>
        <v>0.44374999999999998</v>
      </c>
    </row>
    <row r="5684" spans="1:23" x14ac:dyDescent="0.25">
      <c r="A5684">
        <v>5683</v>
      </c>
      <c r="B5684" t="s">
        <v>18455</v>
      </c>
      <c r="C5684" t="s">
        <v>18456</v>
      </c>
      <c r="D5684">
        <v>24</v>
      </c>
      <c r="E5684" t="s">
        <v>29</v>
      </c>
      <c r="F5684" t="s">
        <v>202</v>
      </c>
      <c r="G5684" s="1">
        <v>43997</v>
      </c>
      <c r="H5684" t="s">
        <v>67</v>
      </c>
      <c r="I5684" t="s">
        <v>77</v>
      </c>
      <c r="J5684" s="3" t="s">
        <v>18457</v>
      </c>
      <c r="K5684" t="s">
        <v>24</v>
      </c>
      <c r="M5684" t="s">
        <v>89</v>
      </c>
      <c r="N5684" t="s">
        <v>55</v>
      </c>
      <c r="O5684" s="2">
        <v>45078.536145833335</v>
      </c>
      <c r="R5684" t="str">
        <f t="shared" ca="1" si="88"/>
        <v>Rahul</v>
      </c>
      <c r="S5684" t="str">
        <f>IFERROR(TEXT(DATEVALUE(LEFT(Table1[[#This Row],[Date of Purchase]],10)), "MMMM"), TEXT(Table1[[#This Row],[Date of Purchase]], "MMMM"))</f>
        <v>June</v>
      </c>
      <c r="T5684" t="str">
        <f>IF(OR(
  AND(Table1[[#This Row],[Ticket Priority]]="Critical", Table1[[#This Row],[Ticket Status]]&lt;&gt;"Closed"),
  AND(Table1[[#This Row],[Ticket Priority]]="High", Table1[[#This Row],[Ticket Status]]="Open")
), "Yes", "No")</f>
        <v>No</v>
      </c>
      <c r="U5684" s="4" t="str">
        <f>IF(Table1[[#This Row],[Ticket Status]]="Closed","Yes","No")</f>
        <v>No</v>
      </c>
      <c r="V5684" s="4" t="str">
        <f>IF(Table1[[#This Row],[Ticket Status]]="Pending Customer Response","Yes","No")</f>
        <v>Yes</v>
      </c>
      <c r="W5684" s="5">
        <f ca="1">COUNTIFS(Table1[Agent_name],Table1[[#This Row],[Agent_name]],Table1[Month],Table1[[#This Row],[Month]])/160</f>
        <v>0.22500000000000001</v>
      </c>
    </row>
    <row r="5685" spans="1:23" x14ac:dyDescent="0.25">
      <c r="A5685">
        <v>5684</v>
      </c>
      <c r="B5685" t="s">
        <v>18458</v>
      </c>
      <c r="C5685" t="s">
        <v>18459</v>
      </c>
      <c r="D5685">
        <v>64</v>
      </c>
      <c r="E5685" t="s">
        <v>58</v>
      </c>
      <c r="F5685" t="s">
        <v>161</v>
      </c>
      <c r="G5685" s="1">
        <v>44243</v>
      </c>
      <c r="H5685" t="s">
        <v>66</v>
      </c>
      <c r="I5685" t="s">
        <v>113</v>
      </c>
      <c r="J5685" s="3" t="s">
        <v>18460</v>
      </c>
      <c r="K5685" t="s">
        <v>39</v>
      </c>
      <c r="L5685" t="s">
        <v>18461</v>
      </c>
      <c r="M5685" t="s">
        <v>143</v>
      </c>
      <c r="N5685" t="s">
        <v>33</v>
      </c>
      <c r="O5685" s="2">
        <v>45078.461168981485</v>
      </c>
      <c r="P5685" s="2">
        <v>45078.93478009259</v>
      </c>
      <c r="Q5685">
        <v>2</v>
      </c>
      <c r="R5685" t="str">
        <f t="shared" ca="1" si="88"/>
        <v>Priya</v>
      </c>
      <c r="S5685" t="str">
        <f>IFERROR(TEXT(DATEVALUE(LEFT(Table1[[#This Row],[Date of Purchase]],10)), "MMMM"), TEXT(Table1[[#This Row],[Date of Purchase]], "MMMM"))</f>
        <v>February</v>
      </c>
      <c r="T5685" t="str">
        <f>IF(OR(
  AND(Table1[[#This Row],[Ticket Priority]]="Critical", Table1[[#This Row],[Ticket Status]]&lt;&gt;"Closed"),
  AND(Table1[[#This Row],[Ticket Priority]]="High", Table1[[#This Row],[Ticket Status]]="Open")
), "Yes", "No")</f>
        <v>No</v>
      </c>
      <c r="U5685" s="4" t="str">
        <f>IF(Table1[[#This Row],[Ticket Status]]="Closed","Yes","No")</f>
        <v>Yes</v>
      </c>
      <c r="V5685" s="4" t="str">
        <f>IF(Table1[[#This Row],[Ticket Status]]="Pending Customer Response","Yes","No")</f>
        <v>No</v>
      </c>
      <c r="W5685" s="5">
        <f ca="1">COUNTIFS(Table1[Agent_name],Table1[[#This Row],[Agent_name]],Table1[Month],Table1[[#This Row],[Month]])/160</f>
        <v>0.44374999999999998</v>
      </c>
    </row>
    <row r="5686" spans="1:23" x14ac:dyDescent="0.25">
      <c r="A5686">
        <v>5685</v>
      </c>
      <c r="B5686" t="s">
        <v>18462</v>
      </c>
      <c r="C5686" t="s">
        <v>18463</v>
      </c>
      <c r="D5686">
        <v>22</v>
      </c>
      <c r="E5686" t="s">
        <v>58</v>
      </c>
      <c r="F5686" t="s">
        <v>202</v>
      </c>
      <c r="G5686" s="1">
        <v>43909</v>
      </c>
      <c r="H5686" t="s">
        <v>67</v>
      </c>
      <c r="I5686" t="s">
        <v>93</v>
      </c>
      <c r="J5686" s="3" t="s">
        <v>18464</v>
      </c>
      <c r="K5686" t="s">
        <v>39</v>
      </c>
      <c r="L5686" t="s">
        <v>18465</v>
      </c>
      <c r="M5686" t="s">
        <v>89</v>
      </c>
      <c r="N5686" t="s">
        <v>33</v>
      </c>
      <c r="O5686" s="2">
        <v>45078.732719907406</v>
      </c>
      <c r="P5686" s="2">
        <v>45078.335497685184</v>
      </c>
      <c r="Q5686">
        <v>4</v>
      </c>
      <c r="R5686" t="str">
        <f t="shared" ca="1" si="88"/>
        <v>Aisha</v>
      </c>
      <c r="S5686" t="str">
        <f>IFERROR(TEXT(DATEVALUE(LEFT(Table1[[#This Row],[Date of Purchase]],10)), "MMMM"), TEXT(Table1[[#This Row],[Date of Purchase]], "MMMM"))</f>
        <v>March</v>
      </c>
      <c r="T5686" t="str">
        <f>IF(OR(
  AND(Table1[[#This Row],[Ticket Priority]]="Critical", Table1[[#This Row],[Ticket Status]]&lt;&gt;"Closed"),
  AND(Table1[[#This Row],[Ticket Priority]]="High", Table1[[#This Row],[Ticket Status]]="Open")
), "Yes", "No")</f>
        <v>No</v>
      </c>
      <c r="U5686" s="4" t="str">
        <f>IF(Table1[[#This Row],[Ticket Status]]="Closed","Yes","No")</f>
        <v>Yes</v>
      </c>
      <c r="V5686" s="4" t="str">
        <f>IF(Table1[[#This Row],[Ticket Status]]="Pending Customer Response","Yes","No")</f>
        <v>No</v>
      </c>
      <c r="W5686" s="5">
        <f ca="1">COUNTIFS(Table1[Agent_name],Table1[[#This Row],[Agent_name]],Table1[Month],Table1[[#This Row],[Month]])/160</f>
        <v>1.0062500000000001</v>
      </c>
    </row>
    <row r="5687" spans="1:23" x14ac:dyDescent="0.25">
      <c r="A5687">
        <v>5686</v>
      </c>
      <c r="B5687" t="s">
        <v>18466</v>
      </c>
      <c r="C5687" t="s">
        <v>18467</v>
      </c>
      <c r="D5687">
        <v>65</v>
      </c>
      <c r="E5687" t="s">
        <v>58</v>
      </c>
      <c r="F5687" t="s">
        <v>456</v>
      </c>
      <c r="G5687" s="1">
        <v>44082</v>
      </c>
      <c r="H5687" t="s">
        <v>45</v>
      </c>
      <c r="I5687" t="s">
        <v>22</v>
      </c>
      <c r="J5687" s="3" t="s">
        <v>18468</v>
      </c>
      <c r="K5687" t="s">
        <v>24</v>
      </c>
      <c r="M5687" t="s">
        <v>41</v>
      </c>
      <c r="N5687" t="s">
        <v>26</v>
      </c>
      <c r="O5687" s="2">
        <v>45078.766064814816</v>
      </c>
      <c r="R5687" t="str">
        <f t="shared" ca="1" si="88"/>
        <v>Aisha</v>
      </c>
      <c r="S5687" t="str">
        <f>IFERROR(TEXT(DATEVALUE(LEFT(Table1[[#This Row],[Date of Purchase]],10)), "MMMM"), TEXT(Table1[[#This Row],[Date of Purchase]], "MMMM"))</f>
        <v>September</v>
      </c>
      <c r="T5687" t="str">
        <f>IF(OR(
  AND(Table1[[#This Row],[Ticket Priority]]="Critical", Table1[[#This Row],[Ticket Status]]&lt;&gt;"Closed"),
  AND(Table1[[#This Row],[Ticket Priority]]="High", Table1[[#This Row],[Ticket Status]]="Open")
), "Yes", "No")</f>
        <v>No</v>
      </c>
      <c r="U5687" s="4" t="str">
        <f>IF(Table1[[#This Row],[Ticket Status]]="Closed","Yes","No")</f>
        <v>No</v>
      </c>
      <c r="V5687" s="4" t="str">
        <f>IF(Table1[[#This Row],[Ticket Status]]="Pending Customer Response","Yes","No")</f>
        <v>Yes</v>
      </c>
      <c r="W5687" s="5">
        <f ca="1">COUNTIFS(Table1[Agent_name],Table1[[#This Row],[Agent_name]],Table1[Month],Table1[[#This Row],[Month]])/160</f>
        <v>0.86250000000000004</v>
      </c>
    </row>
    <row r="5688" spans="1:23" x14ac:dyDescent="0.25">
      <c r="A5688">
        <v>5687</v>
      </c>
      <c r="B5688" t="s">
        <v>18469</v>
      </c>
      <c r="C5688" t="s">
        <v>18470</v>
      </c>
      <c r="D5688">
        <v>54</v>
      </c>
      <c r="E5688" t="s">
        <v>19</v>
      </c>
      <c r="F5688" t="s">
        <v>161</v>
      </c>
      <c r="G5688" s="1">
        <v>43858</v>
      </c>
      <c r="H5688" t="s">
        <v>21</v>
      </c>
      <c r="I5688" t="s">
        <v>113</v>
      </c>
      <c r="J5688" s="3" t="s">
        <v>18471</v>
      </c>
      <c r="K5688" t="s">
        <v>39</v>
      </c>
      <c r="L5688" t="s">
        <v>18472</v>
      </c>
      <c r="M5688" t="s">
        <v>89</v>
      </c>
      <c r="N5688" t="s">
        <v>33</v>
      </c>
      <c r="O5688" s="2">
        <v>45078.133449074077</v>
      </c>
      <c r="P5688" s="2">
        <v>45078.59039351852</v>
      </c>
      <c r="Q5688">
        <v>2</v>
      </c>
      <c r="R5688" t="str">
        <f t="shared" ca="1" si="88"/>
        <v>Aisha</v>
      </c>
      <c r="S5688" t="str">
        <f>IFERROR(TEXT(DATEVALUE(LEFT(Table1[[#This Row],[Date of Purchase]],10)), "MMMM"), TEXT(Table1[[#This Row],[Date of Purchase]], "MMMM"))</f>
        <v>January</v>
      </c>
      <c r="T5688" t="str">
        <f>IF(OR(
  AND(Table1[[#This Row],[Ticket Priority]]="Critical", Table1[[#This Row],[Ticket Status]]&lt;&gt;"Closed"),
  AND(Table1[[#This Row],[Ticket Priority]]="High", Table1[[#This Row],[Ticket Status]]="Open")
), "Yes", "No")</f>
        <v>No</v>
      </c>
      <c r="U5688" s="4" t="str">
        <f>IF(Table1[[#This Row],[Ticket Status]]="Closed","Yes","No")</f>
        <v>Yes</v>
      </c>
      <c r="V5688" s="4" t="str">
        <f>IF(Table1[[#This Row],[Ticket Status]]="Pending Customer Response","Yes","No")</f>
        <v>No</v>
      </c>
      <c r="W5688" s="5">
        <f ca="1">COUNTIFS(Table1[Agent_name],Table1[[#This Row],[Agent_name]],Table1[Month],Table1[[#This Row],[Month]])/160</f>
        <v>0.83125000000000004</v>
      </c>
    </row>
    <row r="5689" spans="1:23" x14ac:dyDescent="0.25">
      <c r="A5689">
        <v>5688</v>
      </c>
      <c r="B5689" t="s">
        <v>18473</v>
      </c>
      <c r="C5689" t="s">
        <v>18474</v>
      </c>
      <c r="D5689">
        <v>61</v>
      </c>
      <c r="E5689" t="s">
        <v>58</v>
      </c>
      <c r="F5689" t="s">
        <v>117</v>
      </c>
      <c r="G5689" s="1">
        <v>44078</v>
      </c>
      <c r="H5689" t="s">
        <v>66</v>
      </c>
      <c r="I5689" t="s">
        <v>67</v>
      </c>
      <c r="J5689" s="3" t="s">
        <v>18475</v>
      </c>
      <c r="K5689" t="s">
        <v>62</v>
      </c>
      <c r="M5689" t="s">
        <v>143</v>
      </c>
      <c r="N5689" t="s">
        <v>26</v>
      </c>
      <c r="R5689" t="str">
        <f t="shared" ca="1" si="88"/>
        <v>Aisha</v>
      </c>
      <c r="S5689" t="str">
        <f>IFERROR(TEXT(DATEVALUE(LEFT(Table1[[#This Row],[Date of Purchase]],10)), "MMMM"), TEXT(Table1[[#This Row],[Date of Purchase]], "MMMM"))</f>
        <v>September</v>
      </c>
      <c r="T5689" t="str">
        <f>IF(OR(
  AND(Table1[[#This Row],[Ticket Priority]]="Critical", Table1[[#This Row],[Ticket Status]]&lt;&gt;"Closed"),
  AND(Table1[[#This Row],[Ticket Priority]]="High", Table1[[#This Row],[Ticket Status]]="Open")
), "Yes", "No")</f>
        <v>No</v>
      </c>
      <c r="U5689" s="4" t="str">
        <f>IF(Table1[[#This Row],[Ticket Status]]="Closed","Yes","No")</f>
        <v>No</v>
      </c>
      <c r="V5689" s="4" t="str">
        <f>IF(Table1[[#This Row],[Ticket Status]]="Pending Customer Response","Yes","No")</f>
        <v>No</v>
      </c>
      <c r="W5689" s="5">
        <f ca="1">COUNTIFS(Table1[Agent_name],Table1[[#This Row],[Agent_name]],Table1[Month],Table1[[#This Row],[Month]])/160</f>
        <v>0.86250000000000004</v>
      </c>
    </row>
    <row r="5690" spans="1:23" x14ac:dyDescent="0.25">
      <c r="A5690">
        <v>5689</v>
      </c>
      <c r="B5690" t="s">
        <v>18476</v>
      </c>
      <c r="C5690" t="s">
        <v>18477</v>
      </c>
      <c r="D5690">
        <v>18</v>
      </c>
      <c r="E5690" t="s">
        <v>29</v>
      </c>
      <c r="F5690" t="s">
        <v>655</v>
      </c>
      <c r="G5690" s="1">
        <v>44312</v>
      </c>
      <c r="H5690" t="s">
        <v>45</v>
      </c>
      <c r="I5690" t="s">
        <v>52</v>
      </c>
      <c r="J5690" s="3" t="s">
        <v>18478</v>
      </c>
      <c r="K5690" t="s">
        <v>24</v>
      </c>
      <c r="M5690" t="s">
        <v>143</v>
      </c>
      <c r="N5690" t="s">
        <v>83</v>
      </c>
      <c r="O5690" s="2">
        <v>45078.938356481478</v>
      </c>
      <c r="R5690" t="str">
        <f t="shared" ca="1" si="88"/>
        <v>Rahul</v>
      </c>
      <c r="S5690" t="str">
        <f>IFERROR(TEXT(DATEVALUE(LEFT(Table1[[#This Row],[Date of Purchase]],10)), "MMMM"), TEXT(Table1[[#This Row],[Date of Purchase]], "MMMM"))</f>
        <v>April</v>
      </c>
      <c r="T5690" t="str">
        <f>IF(OR(
  AND(Table1[[#This Row],[Ticket Priority]]="Critical", Table1[[#This Row],[Ticket Status]]&lt;&gt;"Closed"),
  AND(Table1[[#This Row],[Ticket Priority]]="High", Table1[[#This Row],[Ticket Status]]="Open")
), "Yes", "No")</f>
        <v>No</v>
      </c>
      <c r="U5690" s="4" t="str">
        <f>IF(Table1[[#This Row],[Ticket Status]]="Closed","Yes","No")</f>
        <v>No</v>
      </c>
      <c r="V5690" s="4" t="str">
        <f>IF(Table1[[#This Row],[Ticket Status]]="Pending Customer Response","Yes","No")</f>
        <v>Yes</v>
      </c>
      <c r="W5690" s="5">
        <f ca="1">COUNTIFS(Table1[Agent_name],Table1[[#This Row],[Agent_name]],Table1[Month],Table1[[#This Row],[Month]])/160</f>
        <v>0.25</v>
      </c>
    </row>
    <row r="5691" spans="1:23" x14ac:dyDescent="0.25">
      <c r="A5691">
        <v>5690</v>
      </c>
      <c r="B5691" t="s">
        <v>18479</v>
      </c>
      <c r="C5691" t="s">
        <v>13002</v>
      </c>
      <c r="D5691">
        <v>20</v>
      </c>
      <c r="E5691" t="s">
        <v>29</v>
      </c>
      <c r="F5691" t="s">
        <v>383</v>
      </c>
      <c r="G5691" s="1">
        <v>44521</v>
      </c>
      <c r="H5691" t="s">
        <v>67</v>
      </c>
      <c r="I5691" t="s">
        <v>60</v>
      </c>
      <c r="J5691" s="3" t="s">
        <v>18480</v>
      </c>
      <c r="K5691" t="s">
        <v>24</v>
      </c>
      <c r="M5691" t="s">
        <v>41</v>
      </c>
      <c r="N5691" t="s">
        <v>26</v>
      </c>
      <c r="O5691" s="2">
        <v>45078.793923611112</v>
      </c>
      <c r="R5691" t="str">
        <f t="shared" ca="1" si="88"/>
        <v>Aisha</v>
      </c>
      <c r="S5691" t="str">
        <f>IFERROR(TEXT(DATEVALUE(LEFT(Table1[[#This Row],[Date of Purchase]],10)), "MMMM"), TEXT(Table1[[#This Row],[Date of Purchase]], "MMMM"))</f>
        <v>November</v>
      </c>
      <c r="T5691" t="str">
        <f>IF(OR(
  AND(Table1[[#This Row],[Ticket Priority]]="Critical", Table1[[#This Row],[Ticket Status]]&lt;&gt;"Closed"),
  AND(Table1[[#This Row],[Ticket Priority]]="High", Table1[[#This Row],[Ticket Status]]="Open")
), "Yes", "No")</f>
        <v>No</v>
      </c>
      <c r="U5691" s="4" t="str">
        <f>IF(Table1[[#This Row],[Ticket Status]]="Closed","Yes","No")</f>
        <v>No</v>
      </c>
      <c r="V5691" s="4" t="str">
        <f>IF(Table1[[#This Row],[Ticket Status]]="Pending Customer Response","Yes","No")</f>
        <v>Yes</v>
      </c>
      <c r="W5691" s="5">
        <f ca="1">COUNTIFS(Table1[Agent_name],Table1[[#This Row],[Agent_name]],Table1[Month],Table1[[#This Row],[Month]])/160</f>
        <v>0.85624999999999996</v>
      </c>
    </row>
    <row r="5692" spans="1:23" x14ac:dyDescent="0.25">
      <c r="A5692">
        <v>5691</v>
      </c>
      <c r="B5692" t="s">
        <v>18481</v>
      </c>
      <c r="C5692" t="s">
        <v>18482</v>
      </c>
      <c r="D5692">
        <v>46</v>
      </c>
      <c r="E5692" t="s">
        <v>29</v>
      </c>
      <c r="F5692" t="s">
        <v>117</v>
      </c>
      <c r="G5692" s="1">
        <v>44109</v>
      </c>
      <c r="H5692" t="s">
        <v>66</v>
      </c>
      <c r="I5692" t="s">
        <v>52</v>
      </c>
      <c r="J5692" s="3" t="s">
        <v>18483</v>
      </c>
      <c r="K5692" t="s">
        <v>24</v>
      </c>
      <c r="M5692" t="s">
        <v>41</v>
      </c>
      <c r="N5692" t="s">
        <v>33</v>
      </c>
      <c r="O5692" s="2">
        <v>45078.135613425926</v>
      </c>
      <c r="R5692" t="str">
        <f t="shared" ca="1" si="88"/>
        <v>Priya</v>
      </c>
      <c r="S5692" t="str">
        <f>IFERROR(TEXT(DATEVALUE(LEFT(Table1[[#This Row],[Date of Purchase]],10)), "MMMM"), TEXT(Table1[[#This Row],[Date of Purchase]], "MMMM"))</f>
        <v>October</v>
      </c>
      <c r="T5692" t="str">
        <f>IF(OR(
  AND(Table1[[#This Row],[Ticket Priority]]="Critical", Table1[[#This Row],[Ticket Status]]&lt;&gt;"Closed"),
  AND(Table1[[#This Row],[Ticket Priority]]="High", Table1[[#This Row],[Ticket Status]]="Open")
), "Yes", "No")</f>
        <v>No</v>
      </c>
      <c r="U5692" s="4" t="str">
        <f>IF(Table1[[#This Row],[Ticket Status]]="Closed","Yes","No")</f>
        <v>No</v>
      </c>
      <c r="V5692" s="4" t="str">
        <f>IF(Table1[[#This Row],[Ticket Status]]="Pending Customer Response","Yes","No")</f>
        <v>Yes</v>
      </c>
      <c r="W5692" s="5">
        <f ca="1">COUNTIFS(Table1[Agent_name],Table1[[#This Row],[Agent_name]],Table1[Month],Table1[[#This Row],[Month]])/160</f>
        <v>0.58125000000000004</v>
      </c>
    </row>
    <row r="5693" spans="1:23" x14ac:dyDescent="0.25">
      <c r="A5693">
        <v>5692</v>
      </c>
      <c r="B5693" t="s">
        <v>18484</v>
      </c>
      <c r="C5693" t="s">
        <v>18485</v>
      </c>
      <c r="D5693">
        <v>63</v>
      </c>
      <c r="E5693" t="s">
        <v>19</v>
      </c>
      <c r="F5693" t="s">
        <v>20</v>
      </c>
      <c r="G5693" s="1">
        <v>44334</v>
      </c>
      <c r="H5693" t="s">
        <v>67</v>
      </c>
      <c r="I5693" t="s">
        <v>59</v>
      </c>
      <c r="J5693" s="3" t="s">
        <v>18486</v>
      </c>
      <c r="K5693" t="s">
        <v>24</v>
      </c>
      <c r="M5693" t="s">
        <v>89</v>
      </c>
      <c r="N5693" t="s">
        <v>83</v>
      </c>
      <c r="O5693" s="2">
        <v>45078.652280092596</v>
      </c>
      <c r="R5693" t="str">
        <f t="shared" ca="1" si="88"/>
        <v>Karan</v>
      </c>
      <c r="S5693" t="str">
        <f>IFERROR(TEXT(DATEVALUE(LEFT(Table1[[#This Row],[Date of Purchase]],10)), "MMMM"), TEXT(Table1[[#This Row],[Date of Purchase]], "MMMM"))</f>
        <v>May</v>
      </c>
      <c r="T5693" t="str">
        <f>IF(OR(
  AND(Table1[[#This Row],[Ticket Priority]]="Critical", Table1[[#This Row],[Ticket Status]]&lt;&gt;"Closed"),
  AND(Table1[[#This Row],[Ticket Priority]]="High", Table1[[#This Row],[Ticket Status]]="Open")
), "Yes", "No")</f>
        <v>No</v>
      </c>
      <c r="U5693" s="4" t="str">
        <f>IF(Table1[[#This Row],[Ticket Status]]="Closed","Yes","No")</f>
        <v>No</v>
      </c>
      <c r="V5693" s="4" t="str">
        <f>IF(Table1[[#This Row],[Ticket Status]]="Pending Customer Response","Yes","No")</f>
        <v>Yes</v>
      </c>
      <c r="W5693" s="5">
        <f ca="1">COUNTIFS(Table1[Agent_name],Table1[[#This Row],[Agent_name]],Table1[Month],Table1[[#This Row],[Month]])/160</f>
        <v>0.1875</v>
      </c>
    </row>
    <row r="5694" spans="1:23" x14ac:dyDescent="0.25">
      <c r="A5694">
        <v>5693</v>
      </c>
      <c r="B5694" t="s">
        <v>18487</v>
      </c>
      <c r="C5694" t="s">
        <v>18488</v>
      </c>
      <c r="D5694">
        <v>60</v>
      </c>
      <c r="E5694" t="s">
        <v>29</v>
      </c>
      <c r="F5694" t="s">
        <v>421</v>
      </c>
      <c r="G5694" s="1">
        <v>44455</v>
      </c>
      <c r="H5694" t="s">
        <v>21</v>
      </c>
      <c r="I5694" t="s">
        <v>46</v>
      </c>
      <c r="J5694" s="3" t="s">
        <v>18489</v>
      </c>
      <c r="K5694" t="s">
        <v>24</v>
      </c>
      <c r="M5694" t="s">
        <v>143</v>
      </c>
      <c r="N5694" t="s">
        <v>33</v>
      </c>
      <c r="O5694" s="2">
        <v>45078.337013888886</v>
      </c>
      <c r="R5694" t="str">
        <f t="shared" ca="1" si="88"/>
        <v>Neha</v>
      </c>
      <c r="S5694" t="str">
        <f>IFERROR(TEXT(DATEVALUE(LEFT(Table1[[#This Row],[Date of Purchase]],10)), "MMMM"), TEXT(Table1[[#This Row],[Date of Purchase]], "MMMM"))</f>
        <v>September</v>
      </c>
      <c r="T5694" t="str">
        <f>IF(OR(
  AND(Table1[[#This Row],[Ticket Priority]]="Critical", Table1[[#This Row],[Ticket Status]]&lt;&gt;"Closed"),
  AND(Table1[[#This Row],[Ticket Priority]]="High", Table1[[#This Row],[Ticket Status]]="Open")
), "Yes", "No")</f>
        <v>No</v>
      </c>
      <c r="U5694" s="4" t="str">
        <f>IF(Table1[[#This Row],[Ticket Status]]="Closed","Yes","No")</f>
        <v>No</v>
      </c>
      <c r="V5694" s="4" t="str">
        <f>IF(Table1[[#This Row],[Ticket Status]]="Pending Customer Response","Yes","No")</f>
        <v>Yes</v>
      </c>
      <c r="W5694" s="5">
        <f ca="1">COUNTIFS(Table1[Agent_name],Table1[[#This Row],[Agent_name]],Table1[Month],Table1[[#This Row],[Month]])/160</f>
        <v>0.21249999999999999</v>
      </c>
    </row>
    <row r="5695" spans="1:23" x14ac:dyDescent="0.25">
      <c r="A5695">
        <v>5694</v>
      </c>
      <c r="B5695" t="s">
        <v>18490</v>
      </c>
      <c r="C5695" t="s">
        <v>18491</v>
      </c>
      <c r="D5695">
        <v>43</v>
      </c>
      <c r="E5695" t="s">
        <v>19</v>
      </c>
      <c r="F5695" t="s">
        <v>157</v>
      </c>
      <c r="G5695" s="1">
        <v>43851</v>
      </c>
      <c r="H5695" t="s">
        <v>21</v>
      </c>
      <c r="I5695" t="s">
        <v>52</v>
      </c>
      <c r="J5695" s="3" t="s">
        <v>18492</v>
      </c>
      <c r="K5695" t="s">
        <v>39</v>
      </c>
      <c r="L5695" t="s">
        <v>18493</v>
      </c>
      <c r="M5695" t="s">
        <v>25</v>
      </c>
      <c r="N5695" t="s">
        <v>33</v>
      </c>
      <c r="O5695" s="2">
        <v>45078.371747685182</v>
      </c>
      <c r="P5695" s="2">
        <v>45078.486331018517</v>
      </c>
      <c r="Q5695">
        <v>4</v>
      </c>
      <c r="R5695" t="str">
        <f t="shared" ca="1" si="88"/>
        <v>Ravi</v>
      </c>
      <c r="S5695" t="str">
        <f>IFERROR(TEXT(DATEVALUE(LEFT(Table1[[#This Row],[Date of Purchase]],10)), "MMMM"), TEXT(Table1[[#This Row],[Date of Purchase]], "MMMM"))</f>
        <v>January</v>
      </c>
      <c r="T5695" t="str">
        <f>IF(OR(
  AND(Table1[[#This Row],[Ticket Priority]]="Critical", Table1[[#This Row],[Ticket Status]]&lt;&gt;"Closed"),
  AND(Table1[[#This Row],[Ticket Priority]]="High", Table1[[#This Row],[Ticket Status]]="Open")
), "Yes", "No")</f>
        <v>No</v>
      </c>
      <c r="U5695" s="4" t="str">
        <f>IF(Table1[[#This Row],[Ticket Status]]="Closed","Yes","No")</f>
        <v>Yes</v>
      </c>
      <c r="V5695" s="4" t="str">
        <f>IF(Table1[[#This Row],[Ticket Status]]="Pending Customer Response","Yes","No")</f>
        <v>No</v>
      </c>
      <c r="W5695" s="5">
        <f ca="1">COUNTIFS(Table1[Agent_name],Table1[[#This Row],[Agent_name]],Table1[Month],Table1[[#This Row],[Month]])/160</f>
        <v>0.74375000000000002</v>
      </c>
    </row>
    <row r="5696" spans="1:23" x14ac:dyDescent="0.25">
      <c r="A5696">
        <v>5695</v>
      </c>
      <c r="B5696" t="s">
        <v>18494</v>
      </c>
      <c r="C5696" t="s">
        <v>18495</v>
      </c>
      <c r="D5696">
        <v>24</v>
      </c>
      <c r="E5696" t="s">
        <v>58</v>
      </c>
      <c r="F5696" t="s">
        <v>211</v>
      </c>
      <c r="G5696" s="1">
        <v>43896</v>
      </c>
      <c r="H5696" t="s">
        <v>45</v>
      </c>
      <c r="I5696" t="s">
        <v>99</v>
      </c>
      <c r="J5696" s="3" t="s">
        <v>18496</v>
      </c>
      <c r="K5696" t="s">
        <v>39</v>
      </c>
      <c r="L5696" t="s">
        <v>18497</v>
      </c>
      <c r="M5696" t="s">
        <v>89</v>
      </c>
      <c r="N5696" t="s">
        <v>33</v>
      </c>
      <c r="O5696" s="2">
        <v>45078.742592592593</v>
      </c>
      <c r="P5696" s="2">
        <v>45078.714814814812</v>
      </c>
      <c r="Q5696">
        <v>1</v>
      </c>
      <c r="R5696" t="str">
        <f t="shared" ca="1" si="88"/>
        <v>Aisha</v>
      </c>
      <c r="S5696" t="str">
        <f>IFERROR(TEXT(DATEVALUE(LEFT(Table1[[#This Row],[Date of Purchase]],10)), "MMMM"), TEXT(Table1[[#This Row],[Date of Purchase]], "MMMM"))</f>
        <v>March</v>
      </c>
      <c r="T5696" t="str">
        <f>IF(OR(
  AND(Table1[[#This Row],[Ticket Priority]]="Critical", Table1[[#This Row],[Ticket Status]]&lt;&gt;"Closed"),
  AND(Table1[[#This Row],[Ticket Priority]]="High", Table1[[#This Row],[Ticket Status]]="Open")
), "Yes", "No")</f>
        <v>No</v>
      </c>
      <c r="U5696" s="4" t="str">
        <f>IF(Table1[[#This Row],[Ticket Status]]="Closed","Yes","No")</f>
        <v>Yes</v>
      </c>
      <c r="V5696" s="4" t="str">
        <f>IF(Table1[[#This Row],[Ticket Status]]="Pending Customer Response","Yes","No")</f>
        <v>No</v>
      </c>
      <c r="W5696" s="5">
        <f ca="1">COUNTIFS(Table1[Agent_name],Table1[[#This Row],[Agent_name]],Table1[Month],Table1[[#This Row],[Month]])/160</f>
        <v>1.0062500000000001</v>
      </c>
    </row>
    <row r="5697" spans="1:23" x14ac:dyDescent="0.25">
      <c r="A5697">
        <v>5696</v>
      </c>
      <c r="B5697" t="s">
        <v>18498</v>
      </c>
      <c r="C5697" t="s">
        <v>18499</v>
      </c>
      <c r="D5697">
        <v>63</v>
      </c>
      <c r="E5697" t="s">
        <v>29</v>
      </c>
      <c r="F5697" t="s">
        <v>485</v>
      </c>
      <c r="G5697" s="1">
        <v>44282</v>
      </c>
      <c r="H5697" t="s">
        <v>59</v>
      </c>
      <c r="I5697" t="s">
        <v>150</v>
      </c>
      <c r="J5697" s="3" t="s">
        <v>18500</v>
      </c>
      <c r="K5697" t="s">
        <v>24</v>
      </c>
      <c r="M5697" t="s">
        <v>89</v>
      </c>
      <c r="N5697" t="s">
        <v>83</v>
      </c>
      <c r="O5697" s="2">
        <v>45078.307870370372</v>
      </c>
      <c r="R5697" t="str">
        <f t="shared" ca="1" si="88"/>
        <v>Ravi</v>
      </c>
      <c r="S5697" t="str">
        <f>IFERROR(TEXT(DATEVALUE(LEFT(Table1[[#This Row],[Date of Purchase]],10)), "MMMM"), TEXT(Table1[[#This Row],[Date of Purchase]], "MMMM"))</f>
        <v>March</v>
      </c>
      <c r="T5697" t="str">
        <f>IF(OR(
  AND(Table1[[#This Row],[Ticket Priority]]="Critical", Table1[[#This Row],[Ticket Status]]&lt;&gt;"Closed"),
  AND(Table1[[#This Row],[Ticket Priority]]="High", Table1[[#This Row],[Ticket Status]]="Open")
), "Yes", "No")</f>
        <v>No</v>
      </c>
      <c r="U5697" s="4" t="str">
        <f>IF(Table1[[#This Row],[Ticket Status]]="Closed","Yes","No")</f>
        <v>No</v>
      </c>
      <c r="V5697" s="4" t="str">
        <f>IF(Table1[[#This Row],[Ticket Status]]="Pending Customer Response","Yes","No")</f>
        <v>Yes</v>
      </c>
      <c r="W5697" s="5">
        <f ca="1">COUNTIFS(Table1[Agent_name],Table1[[#This Row],[Agent_name]],Table1[Month],Table1[[#This Row],[Month]])/160</f>
        <v>0.54374999999999996</v>
      </c>
    </row>
    <row r="5698" spans="1:23" x14ac:dyDescent="0.25">
      <c r="A5698">
        <v>5697</v>
      </c>
      <c r="B5698" t="s">
        <v>18501</v>
      </c>
      <c r="C5698" t="s">
        <v>18502</v>
      </c>
      <c r="D5698">
        <v>63</v>
      </c>
      <c r="E5698" t="s">
        <v>58</v>
      </c>
      <c r="F5698" t="s">
        <v>81</v>
      </c>
      <c r="G5698" s="1">
        <v>44426</v>
      </c>
      <c r="H5698" t="s">
        <v>21</v>
      </c>
      <c r="I5698" t="s">
        <v>52</v>
      </c>
      <c r="J5698" s="3" t="s">
        <v>18503</v>
      </c>
      <c r="K5698" t="s">
        <v>62</v>
      </c>
      <c r="M5698" t="s">
        <v>41</v>
      </c>
      <c r="N5698" t="s">
        <v>33</v>
      </c>
      <c r="R5698" t="str">
        <f t="shared" ref="R5698:R5761" ca="1" si="89">CHOOSE(
RANDBETWEEN(1,20),
"Aisha","Aisha","Aisha","Aisha",
"Ravi","Ravi","Ravi",
"Sara","Sara","Sara",
"Mohit","Mohit",
"Priya","Priya",
"Arjun",
"Neha","Rahul","Divya","Karan","Meera","Sanjay"
)</f>
        <v>Aisha</v>
      </c>
      <c r="S5698" t="str">
        <f>IFERROR(TEXT(DATEVALUE(LEFT(Table1[[#This Row],[Date of Purchase]],10)), "MMMM"), TEXT(Table1[[#This Row],[Date of Purchase]], "MMMM"))</f>
        <v>August</v>
      </c>
      <c r="T5698" t="str">
        <f>IF(OR(
  AND(Table1[[#This Row],[Ticket Priority]]="Critical", Table1[[#This Row],[Ticket Status]]&lt;&gt;"Closed"),
  AND(Table1[[#This Row],[Ticket Priority]]="High", Table1[[#This Row],[Ticket Status]]="Open")
), "Yes", "No")</f>
        <v>No</v>
      </c>
      <c r="U5698" s="4" t="str">
        <f>IF(Table1[[#This Row],[Ticket Status]]="Closed","Yes","No")</f>
        <v>No</v>
      </c>
      <c r="V5698" s="4" t="str">
        <f>IF(Table1[[#This Row],[Ticket Status]]="Pending Customer Response","Yes","No")</f>
        <v>No</v>
      </c>
      <c r="W5698" s="5">
        <f ca="1">COUNTIFS(Table1[Agent_name],Table1[[#This Row],[Agent_name]],Table1[Month],Table1[[#This Row],[Month]])/160</f>
        <v>0.86250000000000004</v>
      </c>
    </row>
    <row r="5699" spans="1:23" x14ac:dyDescent="0.25">
      <c r="A5699">
        <v>5698</v>
      </c>
      <c r="B5699" t="s">
        <v>18504</v>
      </c>
      <c r="C5699" t="s">
        <v>18505</v>
      </c>
      <c r="D5699">
        <v>42</v>
      </c>
      <c r="E5699" t="s">
        <v>19</v>
      </c>
      <c r="F5699" t="s">
        <v>211</v>
      </c>
      <c r="G5699" s="1">
        <v>44224</v>
      </c>
      <c r="H5699" t="s">
        <v>21</v>
      </c>
      <c r="I5699" t="s">
        <v>52</v>
      </c>
      <c r="J5699" s="3" t="s">
        <v>18506</v>
      </c>
      <c r="K5699" t="s">
        <v>62</v>
      </c>
      <c r="M5699" t="s">
        <v>25</v>
      </c>
      <c r="N5699" t="s">
        <v>33</v>
      </c>
      <c r="R5699" t="str">
        <f t="shared" ca="1" si="89"/>
        <v>Aisha</v>
      </c>
      <c r="S5699" t="str">
        <f>IFERROR(TEXT(DATEVALUE(LEFT(Table1[[#This Row],[Date of Purchase]],10)), "MMMM"), TEXT(Table1[[#This Row],[Date of Purchase]], "MMMM"))</f>
        <v>January</v>
      </c>
      <c r="T5699" t="str">
        <f>IF(OR(
  AND(Table1[[#This Row],[Ticket Priority]]="Critical", Table1[[#This Row],[Ticket Status]]&lt;&gt;"Closed"),
  AND(Table1[[#This Row],[Ticket Priority]]="High", Table1[[#This Row],[Ticket Status]]="Open")
), "Yes", "No")</f>
        <v>Yes</v>
      </c>
      <c r="U5699" s="4" t="str">
        <f>IF(Table1[[#This Row],[Ticket Status]]="Closed","Yes","No")</f>
        <v>No</v>
      </c>
      <c r="V5699" s="4" t="str">
        <f>IF(Table1[[#This Row],[Ticket Status]]="Pending Customer Response","Yes","No")</f>
        <v>No</v>
      </c>
      <c r="W5699" s="5">
        <f ca="1">COUNTIFS(Table1[Agent_name],Table1[[#This Row],[Agent_name]],Table1[Month],Table1[[#This Row],[Month]])/160</f>
        <v>0.83125000000000004</v>
      </c>
    </row>
    <row r="5700" spans="1:23" x14ac:dyDescent="0.25">
      <c r="A5700">
        <v>5699</v>
      </c>
      <c r="B5700" t="s">
        <v>18507</v>
      </c>
      <c r="C5700" t="s">
        <v>18508</v>
      </c>
      <c r="D5700">
        <v>69</v>
      </c>
      <c r="E5700" t="s">
        <v>58</v>
      </c>
      <c r="F5700" t="s">
        <v>149</v>
      </c>
      <c r="G5700" s="1">
        <v>44397</v>
      </c>
      <c r="H5700" t="s">
        <v>45</v>
      </c>
      <c r="I5700" t="s">
        <v>77</v>
      </c>
      <c r="J5700" s="3" t="s">
        <v>18509</v>
      </c>
      <c r="K5700" t="s">
        <v>24</v>
      </c>
      <c r="M5700" t="s">
        <v>25</v>
      </c>
      <c r="N5700" t="s">
        <v>33</v>
      </c>
      <c r="O5700" s="2">
        <v>45078.191250000003</v>
      </c>
      <c r="R5700" t="str">
        <f t="shared" ca="1" si="89"/>
        <v>Priya</v>
      </c>
      <c r="S5700" t="str">
        <f>IFERROR(TEXT(DATEVALUE(LEFT(Table1[[#This Row],[Date of Purchase]],10)), "MMMM"), TEXT(Table1[[#This Row],[Date of Purchase]], "MMMM"))</f>
        <v>July</v>
      </c>
      <c r="T5700" t="str">
        <f>IF(OR(
  AND(Table1[[#This Row],[Ticket Priority]]="Critical", Table1[[#This Row],[Ticket Status]]&lt;&gt;"Closed"),
  AND(Table1[[#This Row],[Ticket Priority]]="High", Table1[[#This Row],[Ticket Status]]="Open")
), "Yes", "No")</f>
        <v>Yes</v>
      </c>
      <c r="U5700" s="4" t="str">
        <f>IF(Table1[[#This Row],[Ticket Status]]="Closed","Yes","No")</f>
        <v>No</v>
      </c>
      <c r="V5700" s="4" t="str">
        <f>IF(Table1[[#This Row],[Ticket Status]]="Pending Customer Response","Yes","No")</f>
        <v>Yes</v>
      </c>
      <c r="W5700" s="5">
        <f ca="1">COUNTIFS(Table1[Agent_name],Table1[[#This Row],[Agent_name]],Table1[Month],Table1[[#This Row],[Month]])/160</f>
        <v>0.45</v>
      </c>
    </row>
    <row r="5701" spans="1:23" x14ac:dyDescent="0.25">
      <c r="A5701">
        <v>5700</v>
      </c>
      <c r="B5701" t="s">
        <v>18510</v>
      </c>
      <c r="C5701" t="s">
        <v>18511</v>
      </c>
      <c r="D5701">
        <v>34</v>
      </c>
      <c r="E5701" t="s">
        <v>29</v>
      </c>
      <c r="F5701" t="s">
        <v>223</v>
      </c>
      <c r="G5701" s="1">
        <v>44316</v>
      </c>
      <c r="H5701" t="s">
        <v>45</v>
      </c>
      <c r="I5701" t="s">
        <v>93</v>
      </c>
      <c r="J5701" s="3" t="s">
        <v>18512</v>
      </c>
      <c r="K5701" t="s">
        <v>39</v>
      </c>
      <c r="L5701" t="s">
        <v>18513</v>
      </c>
      <c r="M5701" t="s">
        <v>41</v>
      </c>
      <c r="N5701" t="s">
        <v>83</v>
      </c>
      <c r="O5701" s="2">
        <v>45078.632928240739</v>
      </c>
      <c r="P5701" s="2">
        <v>45078.474594907406</v>
      </c>
      <c r="Q5701">
        <v>5</v>
      </c>
      <c r="R5701" t="str">
        <f t="shared" ca="1" si="89"/>
        <v>Priya</v>
      </c>
      <c r="S5701" t="str">
        <f>IFERROR(TEXT(DATEVALUE(LEFT(Table1[[#This Row],[Date of Purchase]],10)), "MMMM"), TEXT(Table1[[#This Row],[Date of Purchase]], "MMMM"))</f>
        <v>April</v>
      </c>
      <c r="T5701" t="str">
        <f>IF(OR(
  AND(Table1[[#This Row],[Ticket Priority]]="Critical", Table1[[#This Row],[Ticket Status]]&lt;&gt;"Closed"),
  AND(Table1[[#This Row],[Ticket Priority]]="High", Table1[[#This Row],[Ticket Status]]="Open")
), "Yes", "No")</f>
        <v>No</v>
      </c>
      <c r="U5701" s="4" t="str">
        <f>IF(Table1[[#This Row],[Ticket Status]]="Closed","Yes","No")</f>
        <v>Yes</v>
      </c>
      <c r="V5701" s="4" t="str">
        <f>IF(Table1[[#This Row],[Ticket Status]]="Pending Customer Response","Yes","No")</f>
        <v>No</v>
      </c>
      <c r="W5701" s="5">
        <f ca="1">COUNTIFS(Table1[Agent_name],Table1[[#This Row],[Agent_name]],Table1[Month],Table1[[#This Row],[Month]])/160</f>
        <v>0.48749999999999999</v>
      </c>
    </row>
    <row r="5702" spans="1:23" x14ac:dyDescent="0.25">
      <c r="A5702">
        <v>5701</v>
      </c>
      <c r="B5702" t="s">
        <v>18514</v>
      </c>
      <c r="C5702" t="s">
        <v>18515</v>
      </c>
      <c r="D5702">
        <v>48</v>
      </c>
      <c r="E5702" t="s">
        <v>58</v>
      </c>
      <c r="F5702" t="s">
        <v>202</v>
      </c>
      <c r="G5702" s="1">
        <v>44495</v>
      </c>
      <c r="H5702" t="s">
        <v>59</v>
      </c>
      <c r="I5702" t="s">
        <v>141</v>
      </c>
      <c r="J5702" s="3" t="s">
        <v>18516</v>
      </c>
      <c r="K5702" t="s">
        <v>62</v>
      </c>
      <c r="M5702" t="s">
        <v>89</v>
      </c>
      <c r="N5702" t="s">
        <v>26</v>
      </c>
      <c r="R5702" t="str">
        <f t="shared" ca="1" si="89"/>
        <v>Mohit</v>
      </c>
      <c r="S5702" t="str">
        <f>IFERROR(TEXT(DATEVALUE(LEFT(Table1[[#This Row],[Date of Purchase]],10)), "MMMM"), TEXT(Table1[[#This Row],[Date of Purchase]], "MMMM"))</f>
        <v>October</v>
      </c>
      <c r="T5702" t="str">
        <f>IF(OR(
  AND(Table1[[#This Row],[Ticket Priority]]="Critical", Table1[[#This Row],[Ticket Status]]&lt;&gt;"Closed"),
  AND(Table1[[#This Row],[Ticket Priority]]="High", Table1[[#This Row],[Ticket Status]]="Open")
), "Yes", "No")</f>
        <v>Yes</v>
      </c>
      <c r="U5702" s="4" t="str">
        <f>IF(Table1[[#This Row],[Ticket Status]]="Closed","Yes","No")</f>
        <v>No</v>
      </c>
      <c r="V5702" s="4" t="str">
        <f>IF(Table1[[#This Row],[Ticket Status]]="Pending Customer Response","Yes","No")</f>
        <v>No</v>
      </c>
      <c r="W5702" s="5">
        <f ca="1">COUNTIFS(Table1[Agent_name],Table1[[#This Row],[Agent_name]],Table1[Month],Table1[[#This Row],[Month]])/160</f>
        <v>0.49375000000000002</v>
      </c>
    </row>
    <row r="5703" spans="1:23" x14ac:dyDescent="0.25">
      <c r="A5703">
        <v>5702</v>
      </c>
      <c r="B5703" t="s">
        <v>18517</v>
      </c>
      <c r="C5703" t="s">
        <v>18518</v>
      </c>
      <c r="D5703">
        <v>34</v>
      </c>
      <c r="E5703" t="s">
        <v>29</v>
      </c>
      <c r="F5703" t="s">
        <v>76</v>
      </c>
      <c r="G5703" s="1">
        <v>44212</v>
      </c>
      <c r="H5703" t="s">
        <v>21</v>
      </c>
      <c r="I5703" t="s">
        <v>113</v>
      </c>
      <c r="J5703" s="3" t="s">
        <v>18519</v>
      </c>
      <c r="K5703" t="s">
        <v>62</v>
      </c>
      <c r="M5703" t="s">
        <v>143</v>
      </c>
      <c r="N5703" t="s">
        <v>33</v>
      </c>
      <c r="R5703" t="str">
        <f t="shared" ca="1" si="89"/>
        <v>Ravi</v>
      </c>
      <c r="S5703" t="str">
        <f>IFERROR(TEXT(DATEVALUE(LEFT(Table1[[#This Row],[Date of Purchase]],10)), "MMMM"), TEXT(Table1[[#This Row],[Date of Purchase]], "MMMM"))</f>
        <v>January</v>
      </c>
      <c r="T5703" t="str">
        <f>IF(OR(
  AND(Table1[[#This Row],[Ticket Priority]]="Critical", Table1[[#This Row],[Ticket Status]]&lt;&gt;"Closed"),
  AND(Table1[[#This Row],[Ticket Priority]]="High", Table1[[#This Row],[Ticket Status]]="Open")
), "Yes", "No")</f>
        <v>No</v>
      </c>
      <c r="U5703" s="4" t="str">
        <f>IF(Table1[[#This Row],[Ticket Status]]="Closed","Yes","No")</f>
        <v>No</v>
      </c>
      <c r="V5703" s="4" t="str">
        <f>IF(Table1[[#This Row],[Ticket Status]]="Pending Customer Response","Yes","No")</f>
        <v>No</v>
      </c>
      <c r="W5703" s="5">
        <f ca="1">COUNTIFS(Table1[Agent_name],Table1[[#This Row],[Agent_name]],Table1[Month],Table1[[#This Row],[Month]])/160</f>
        <v>0.74375000000000002</v>
      </c>
    </row>
    <row r="5704" spans="1:23" x14ac:dyDescent="0.25">
      <c r="A5704">
        <v>5703</v>
      </c>
      <c r="B5704" t="s">
        <v>18520</v>
      </c>
      <c r="C5704" t="s">
        <v>18521</v>
      </c>
      <c r="D5704">
        <v>32</v>
      </c>
      <c r="E5704" t="s">
        <v>58</v>
      </c>
      <c r="F5704" t="s">
        <v>431</v>
      </c>
      <c r="G5704" s="1">
        <v>44376</v>
      </c>
      <c r="H5704" t="s">
        <v>66</v>
      </c>
      <c r="I5704" t="s">
        <v>52</v>
      </c>
      <c r="J5704" s="3" t="s">
        <v>18522</v>
      </c>
      <c r="K5704" t="s">
        <v>24</v>
      </c>
      <c r="M5704" t="s">
        <v>41</v>
      </c>
      <c r="N5704" t="s">
        <v>26</v>
      </c>
      <c r="O5704" s="2">
        <v>45078.678113425929</v>
      </c>
      <c r="R5704" t="str">
        <f t="shared" ca="1" si="89"/>
        <v>Sara</v>
      </c>
      <c r="S5704" t="str">
        <f>IFERROR(TEXT(DATEVALUE(LEFT(Table1[[#This Row],[Date of Purchase]],10)), "MMMM"), TEXT(Table1[[#This Row],[Date of Purchase]], "MMMM"))</f>
        <v>June</v>
      </c>
      <c r="T5704" t="str">
        <f>IF(OR(
  AND(Table1[[#This Row],[Ticket Priority]]="Critical", Table1[[#This Row],[Ticket Status]]&lt;&gt;"Closed"),
  AND(Table1[[#This Row],[Ticket Priority]]="High", Table1[[#This Row],[Ticket Status]]="Open")
), "Yes", "No")</f>
        <v>No</v>
      </c>
      <c r="U5704" s="4" t="str">
        <f>IF(Table1[[#This Row],[Ticket Status]]="Closed","Yes","No")</f>
        <v>No</v>
      </c>
      <c r="V5704" s="4" t="str">
        <f>IF(Table1[[#This Row],[Ticket Status]]="Pending Customer Response","Yes","No")</f>
        <v>Yes</v>
      </c>
      <c r="W5704" s="5">
        <f ca="1">COUNTIFS(Table1[Agent_name],Table1[[#This Row],[Agent_name]],Table1[Month],Table1[[#This Row],[Month]])/160</f>
        <v>0.65</v>
      </c>
    </row>
    <row r="5705" spans="1:23" x14ac:dyDescent="0.25">
      <c r="A5705">
        <v>5704</v>
      </c>
      <c r="B5705" t="s">
        <v>7223</v>
      </c>
      <c r="C5705" t="s">
        <v>18523</v>
      </c>
      <c r="D5705">
        <v>36</v>
      </c>
      <c r="E5705" t="s">
        <v>58</v>
      </c>
      <c r="F5705" t="s">
        <v>134</v>
      </c>
      <c r="G5705" s="1">
        <v>44507</v>
      </c>
      <c r="H5705" t="s">
        <v>67</v>
      </c>
      <c r="I5705" t="s">
        <v>37</v>
      </c>
      <c r="J5705" s="3" t="s">
        <v>18524</v>
      </c>
      <c r="K5705" t="s">
        <v>39</v>
      </c>
      <c r="L5705" t="s">
        <v>18525</v>
      </c>
      <c r="M5705" t="s">
        <v>41</v>
      </c>
      <c r="N5705" t="s">
        <v>55</v>
      </c>
      <c r="O5705" s="2">
        <v>45078.870486111111</v>
      </c>
      <c r="P5705" s="2">
        <v>45078.848958333336</v>
      </c>
      <c r="Q5705">
        <v>1</v>
      </c>
      <c r="R5705" t="str">
        <f t="shared" ca="1" si="89"/>
        <v>Sara</v>
      </c>
      <c r="S5705" t="str">
        <f>IFERROR(TEXT(DATEVALUE(LEFT(Table1[[#This Row],[Date of Purchase]],10)), "MMMM"), TEXT(Table1[[#This Row],[Date of Purchase]], "MMMM"))</f>
        <v>November</v>
      </c>
      <c r="T5705" t="str">
        <f>IF(OR(
  AND(Table1[[#This Row],[Ticket Priority]]="Critical", Table1[[#This Row],[Ticket Status]]&lt;&gt;"Closed"),
  AND(Table1[[#This Row],[Ticket Priority]]="High", Table1[[#This Row],[Ticket Status]]="Open")
), "Yes", "No")</f>
        <v>No</v>
      </c>
      <c r="U5705" s="4" t="str">
        <f>IF(Table1[[#This Row],[Ticket Status]]="Closed","Yes","No")</f>
        <v>Yes</v>
      </c>
      <c r="V5705" s="4" t="str">
        <f>IF(Table1[[#This Row],[Ticket Status]]="Pending Customer Response","Yes","No")</f>
        <v>No</v>
      </c>
      <c r="W5705" s="5">
        <f ca="1">COUNTIFS(Table1[Agent_name],Table1[[#This Row],[Agent_name]],Table1[Month],Table1[[#This Row],[Month]])/160</f>
        <v>0.79374999999999996</v>
      </c>
    </row>
    <row r="5706" spans="1:23" x14ac:dyDescent="0.25">
      <c r="A5706">
        <v>5705</v>
      </c>
      <c r="B5706" t="s">
        <v>18526</v>
      </c>
      <c r="C5706" t="s">
        <v>18527</v>
      </c>
      <c r="D5706">
        <v>30</v>
      </c>
      <c r="E5706" t="s">
        <v>29</v>
      </c>
      <c r="F5706" t="s">
        <v>86</v>
      </c>
      <c r="G5706" s="1">
        <v>44080</v>
      </c>
      <c r="H5706" t="s">
        <v>59</v>
      </c>
      <c r="I5706" t="s">
        <v>67</v>
      </c>
      <c r="J5706" s="3" t="s">
        <v>18528</v>
      </c>
      <c r="K5706" t="s">
        <v>24</v>
      </c>
      <c r="M5706" t="s">
        <v>41</v>
      </c>
      <c r="N5706" t="s">
        <v>33</v>
      </c>
      <c r="O5706" s="2">
        <v>45078.531608796293</v>
      </c>
      <c r="R5706" t="str">
        <f t="shared" ca="1" si="89"/>
        <v>Priya</v>
      </c>
      <c r="S5706" t="str">
        <f>IFERROR(TEXT(DATEVALUE(LEFT(Table1[[#This Row],[Date of Purchase]],10)), "MMMM"), TEXT(Table1[[#This Row],[Date of Purchase]], "MMMM"))</f>
        <v>September</v>
      </c>
      <c r="T5706" t="str">
        <f>IF(OR(
  AND(Table1[[#This Row],[Ticket Priority]]="Critical", Table1[[#This Row],[Ticket Status]]&lt;&gt;"Closed"),
  AND(Table1[[#This Row],[Ticket Priority]]="High", Table1[[#This Row],[Ticket Status]]="Open")
), "Yes", "No")</f>
        <v>No</v>
      </c>
      <c r="U5706" s="4" t="str">
        <f>IF(Table1[[#This Row],[Ticket Status]]="Closed","Yes","No")</f>
        <v>No</v>
      </c>
      <c r="V5706" s="4" t="str">
        <f>IF(Table1[[#This Row],[Ticket Status]]="Pending Customer Response","Yes","No")</f>
        <v>Yes</v>
      </c>
      <c r="W5706" s="5">
        <f ca="1">COUNTIFS(Table1[Agent_name],Table1[[#This Row],[Agent_name]],Table1[Month],Table1[[#This Row],[Month]])/160</f>
        <v>0.53125</v>
      </c>
    </row>
    <row r="5707" spans="1:23" x14ac:dyDescent="0.25">
      <c r="A5707">
        <v>5706</v>
      </c>
      <c r="B5707" t="s">
        <v>18529</v>
      </c>
      <c r="C5707" t="s">
        <v>18530</v>
      </c>
      <c r="D5707">
        <v>67</v>
      </c>
      <c r="E5707" t="s">
        <v>58</v>
      </c>
      <c r="F5707" t="s">
        <v>44</v>
      </c>
      <c r="G5707" s="1">
        <v>44009</v>
      </c>
      <c r="H5707" t="s">
        <v>59</v>
      </c>
      <c r="I5707" t="s">
        <v>93</v>
      </c>
      <c r="J5707" s="3" t="s">
        <v>18531</v>
      </c>
      <c r="K5707" t="s">
        <v>39</v>
      </c>
      <c r="L5707" t="s">
        <v>18532</v>
      </c>
      <c r="M5707" t="s">
        <v>41</v>
      </c>
      <c r="N5707" t="s">
        <v>26</v>
      </c>
      <c r="O5707" s="2">
        <v>45078.026770833334</v>
      </c>
      <c r="P5707" s="2">
        <v>45078.185104166667</v>
      </c>
      <c r="Q5707">
        <v>4</v>
      </c>
      <c r="R5707" t="str">
        <f t="shared" ca="1" si="89"/>
        <v>Ravi</v>
      </c>
      <c r="S5707" t="str">
        <f>IFERROR(TEXT(DATEVALUE(LEFT(Table1[[#This Row],[Date of Purchase]],10)), "MMMM"), TEXT(Table1[[#This Row],[Date of Purchase]], "MMMM"))</f>
        <v>June</v>
      </c>
      <c r="T5707" t="str">
        <f>IF(OR(
  AND(Table1[[#This Row],[Ticket Priority]]="Critical", Table1[[#This Row],[Ticket Status]]&lt;&gt;"Closed"),
  AND(Table1[[#This Row],[Ticket Priority]]="High", Table1[[#This Row],[Ticket Status]]="Open")
), "Yes", "No")</f>
        <v>No</v>
      </c>
      <c r="U5707" s="4" t="str">
        <f>IF(Table1[[#This Row],[Ticket Status]]="Closed","Yes","No")</f>
        <v>Yes</v>
      </c>
      <c r="V5707" s="4" t="str">
        <f>IF(Table1[[#This Row],[Ticket Status]]="Pending Customer Response","Yes","No")</f>
        <v>No</v>
      </c>
      <c r="W5707" s="5">
        <f ca="1">COUNTIFS(Table1[Agent_name],Table1[[#This Row],[Agent_name]],Table1[Month],Table1[[#This Row],[Month]])/160</f>
        <v>0.58125000000000004</v>
      </c>
    </row>
    <row r="5708" spans="1:23" x14ac:dyDescent="0.25">
      <c r="A5708">
        <v>5707</v>
      </c>
      <c r="B5708" t="s">
        <v>18533</v>
      </c>
      <c r="C5708" t="s">
        <v>18534</v>
      </c>
      <c r="D5708">
        <v>67</v>
      </c>
      <c r="E5708" t="s">
        <v>29</v>
      </c>
      <c r="F5708" t="s">
        <v>421</v>
      </c>
      <c r="G5708" s="1">
        <v>44371</v>
      </c>
      <c r="H5708" t="s">
        <v>66</v>
      </c>
      <c r="I5708" t="s">
        <v>67</v>
      </c>
      <c r="J5708" s="3" t="s">
        <v>18535</v>
      </c>
      <c r="K5708" t="s">
        <v>24</v>
      </c>
      <c r="M5708" t="s">
        <v>41</v>
      </c>
      <c r="N5708" t="s">
        <v>83</v>
      </c>
      <c r="O5708" s="2">
        <v>45078.978182870371</v>
      </c>
      <c r="R5708" t="str">
        <f t="shared" ca="1" si="89"/>
        <v>Aisha</v>
      </c>
      <c r="S5708" t="str">
        <f>IFERROR(TEXT(DATEVALUE(LEFT(Table1[[#This Row],[Date of Purchase]],10)), "MMMM"), TEXT(Table1[[#This Row],[Date of Purchase]], "MMMM"))</f>
        <v>June</v>
      </c>
      <c r="T5708" t="str">
        <f>IF(OR(
  AND(Table1[[#This Row],[Ticket Priority]]="Critical", Table1[[#This Row],[Ticket Status]]&lt;&gt;"Closed"),
  AND(Table1[[#This Row],[Ticket Priority]]="High", Table1[[#This Row],[Ticket Status]]="Open")
), "Yes", "No")</f>
        <v>No</v>
      </c>
      <c r="U5708" s="4" t="str">
        <f>IF(Table1[[#This Row],[Ticket Status]]="Closed","Yes","No")</f>
        <v>No</v>
      </c>
      <c r="V5708" s="4" t="str">
        <f>IF(Table1[[#This Row],[Ticket Status]]="Pending Customer Response","Yes","No")</f>
        <v>Yes</v>
      </c>
      <c r="W5708" s="5">
        <f ca="1">COUNTIFS(Table1[Agent_name],Table1[[#This Row],[Agent_name]],Table1[Month],Table1[[#This Row],[Month]])/160</f>
        <v>0.89375000000000004</v>
      </c>
    </row>
    <row r="5709" spans="1:23" x14ac:dyDescent="0.25">
      <c r="A5709">
        <v>5708</v>
      </c>
      <c r="B5709" t="s">
        <v>18536</v>
      </c>
      <c r="C5709" t="s">
        <v>18537</v>
      </c>
      <c r="D5709">
        <v>29</v>
      </c>
      <c r="E5709" t="s">
        <v>19</v>
      </c>
      <c r="F5709" t="s">
        <v>129</v>
      </c>
      <c r="G5709" s="1">
        <v>44282</v>
      </c>
      <c r="H5709" t="s">
        <v>21</v>
      </c>
      <c r="I5709" t="s">
        <v>46</v>
      </c>
      <c r="J5709" s="3" t="s">
        <v>18538</v>
      </c>
      <c r="K5709" t="s">
        <v>62</v>
      </c>
      <c r="M5709" t="s">
        <v>41</v>
      </c>
      <c r="N5709" t="s">
        <v>33</v>
      </c>
      <c r="R5709" t="str">
        <f t="shared" ca="1" si="89"/>
        <v>Ravi</v>
      </c>
      <c r="S5709" t="str">
        <f>IFERROR(TEXT(DATEVALUE(LEFT(Table1[[#This Row],[Date of Purchase]],10)), "MMMM"), TEXT(Table1[[#This Row],[Date of Purchase]], "MMMM"))</f>
        <v>March</v>
      </c>
      <c r="T5709" t="str">
        <f>IF(OR(
  AND(Table1[[#This Row],[Ticket Priority]]="Critical", Table1[[#This Row],[Ticket Status]]&lt;&gt;"Closed"),
  AND(Table1[[#This Row],[Ticket Priority]]="High", Table1[[#This Row],[Ticket Status]]="Open")
), "Yes", "No")</f>
        <v>No</v>
      </c>
      <c r="U5709" s="4" t="str">
        <f>IF(Table1[[#This Row],[Ticket Status]]="Closed","Yes","No")</f>
        <v>No</v>
      </c>
      <c r="V5709" s="4" t="str">
        <f>IF(Table1[[#This Row],[Ticket Status]]="Pending Customer Response","Yes","No")</f>
        <v>No</v>
      </c>
      <c r="W5709" s="5">
        <f ca="1">COUNTIFS(Table1[Agent_name],Table1[[#This Row],[Agent_name]],Table1[Month],Table1[[#This Row],[Month]])/160</f>
        <v>0.54374999999999996</v>
      </c>
    </row>
    <row r="5710" spans="1:23" x14ac:dyDescent="0.25">
      <c r="A5710">
        <v>5709</v>
      </c>
      <c r="B5710" t="s">
        <v>18539</v>
      </c>
      <c r="C5710" t="s">
        <v>18540</v>
      </c>
      <c r="D5710">
        <v>62</v>
      </c>
      <c r="E5710" t="s">
        <v>58</v>
      </c>
      <c r="F5710" t="s">
        <v>421</v>
      </c>
      <c r="G5710" s="1">
        <v>44164</v>
      </c>
      <c r="H5710" t="s">
        <v>21</v>
      </c>
      <c r="I5710" t="s">
        <v>72</v>
      </c>
      <c r="J5710" s="3" t="s">
        <v>1782</v>
      </c>
      <c r="K5710" t="s">
        <v>24</v>
      </c>
      <c r="M5710" t="s">
        <v>25</v>
      </c>
      <c r="N5710" t="s">
        <v>33</v>
      </c>
      <c r="O5710" s="2">
        <v>45078.029594907406</v>
      </c>
      <c r="Q5710">
        <v>5</v>
      </c>
      <c r="R5710" t="str">
        <f t="shared" ca="1" si="89"/>
        <v>Arjun</v>
      </c>
      <c r="S5710" t="str">
        <f>IFERROR(TEXT(DATEVALUE(LEFT(Table1[[#This Row],[Date of Purchase]],10)), "MMMM"), TEXT(Table1[[#This Row],[Date of Purchase]], "MMMM"))</f>
        <v>November</v>
      </c>
      <c r="T5710" t="str">
        <f>IF(OR(
  AND(Table1[[#This Row],[Ticket Priority]]="Critical", Table1[[#This Row],[Ticket Status]]&lt;&gt;"Closed"),
  AND(Table1[[#This Row],[Ticket Priority]]="High", Table1[[#This Row],[Ticket Status]]="Open")
), "Yes", "No")</f>
        <v>Yes</v>
      </c>
      <c r="U5710" s="4" t="str">
        <f>IF(Table1[[#This Row],[Ticket Status]]="Closed","Yes","No")</f>
        <v>No</v>
      </c>
      <c r="V5710" s="4" t="str">
        <f>IF(Table1[[#This Row],[Ticket Status]]="Pending Customer Response","Yes","No")</f>
        <v>Yes</v>
      </c>
      <c r="W5710" s="5">
        <f ca="1">COUNTIFS(Table1[Agent_name],Table1[[#This Row],[Agent_name]],Table1[Month],Table1[[#This Row],[Month]])/160</f>
        <v>0.23749999999999999</v>
      </c>
    </row>
    <row r="5711" spans="1:23" x14ac:dyDescent="0.25">
      <c r="A5711">
        <v>5710</v>
      </c>
      <c r="B5711" t="s">
        <v>18541</v>
      </c>
      <c r="C5711" t="s">
        <v>18542</v>
      </c>
      <c r="D5711">
        <v>62</v>
      </c>
      <c r="E5711" t="s">
        <v>58</v>
      </c>
      <c r="F5711" t="s">
        <v>456</v>
      </c>
      <c r="G5711" s="1">
        <v>44411</v>
      </c>
      <c r="H5711" t="s">
        <v>21</v>
      </c>
      <c r="I5711" t="s">
        <v>141</v>
      </c>
      <c r="J5711" s="3" t="s">
        <v>18543</v>
      </c>
      <c r="K5711" t="s">
        <v>62</v>
      </c>
      <c r="M5711" t="s">
        <v>143</v>
      </c>
      <c r="N5711" t="s">
        <v>26</v>
      </c>
      <c r="R5711" t="str">
        <f t="shared" ca="1" si="89"/>
        <v>Sara</v>
      </c>
      <c r="S5711" t="str">
        <f>IFERROR(TEXT(DATEVALUE(LEFT(Table1[[#This Row],[Date of Purchase]],10)), "MMMM"), TEXT(Table1[[#This Row],[Date of Purchase]], "MMMM"))</f>
        <v>August</v>
      </c>
      <c r="T5711" t="str">
        <f>IF(OR(
  AND(Table1[[#This Row],[Ticket Priority]]="Critical", Table1[[#This Row],[Ticket Status]]&lt;&gt;"Closed"),
  AND(Table1[[#This Row],[Ticket Priority]]="High", Table1[[#This Row],[Ticket Status]]="Open")
), "Yes", "No")</f>
        <v>No</v>
      </c>
      <c r="U5711" s="4" t="str">
        <f>IF(Table1[[#This Row],[Ticket Status]]="Closed","Yes","No")</f>
        <v>No</v>
      </c>
      <c r="V5711" s="4" t="str">
        <f>IF(Table1[[#This Row],[Ticket Status]]="Pending Customer Response","Yes","No")</f>
        <v>No</v>
      </c>
      <c r="W5711" s="5">
        <f ca="1">COUNTIFS(Table1[Agent_name],Table1[[#This Row],[Agent_name]],Table1[Month],Table1[[#This Row],[Month]])/160</f>
        <v>0.8</v>
      </c>
    </row>
    <row r="5712" spans="1:23" x14ac:dyDescent="0.25">
      <c r="A5712">
        <v>5711</v>
      </c>
      <c r="B5712" t="s">
        <v>18544</v>
      </c>
      <c r="C5712" t="s">
        <v>18545</v>
      </c>
      <c r="D5712">
        <v>56</v>
      </c>
      <c r="E5712" t="s">
        <v>29</v>
      </c>
      <c r="F5712" t="s">
        <v>20</v>
      </c>
      <c r="G5712" s="1">
        <v>43974</v>
      </c>
      <c r="H5712" t="s">
        <v>21</v>
      </c>
      <c r="I5712" t="s">
        <v>37</v>
      </c>
      <c r="J5712" s="3" t="s">
        <v>18546</v>
      </c>
      <c r="K5712" t="s">
        <v>62</v>
      </c>
      <c r="M5712" t="s">
        <v>41</v>
      </c>
      <c r="N5712" t="s">
        <v>33</v>
      </c>
      <c r="R5712" t="str">
        <f t="shared" ca="1" si="89"/>
        <v>Mohit</v>
      </c>
      <c r="S5712" t="str">
        <f>IFERROR(TEXT(DATEVALUE(LEFT(Table1[[#This Row],[Date of Purchase]],10)), "MMMM"), TEXT(Table1[[#This Row],[Date of Purchase]], "MMMM"))</f>
        <v>May</v>
      </c>
      <c r="T5712" t="str">
        <f>IF(OR(
  AND(Table1[[#This Row],[Ticket Priority]]="Critical", Table1[[#This Row],[Ticket Status]]&lt;&gt;"Closed"),
  AND(Table1[[#This Row],[Ticket Priority]]="High", Table1[[#This Row],[Ticket Status]]="Open")
), "Yes", "No")</f>
        <v>No</v>
      </c>
      <c r="U5712" s="4" t="str">
        <f>IF(Table1[[#This Row],[Ticket Status]]="Closed","Yes","No")</f>
        <v>No</v>
      </c>
      <c r="V5712" s="4" t="str">
        <f>IF(Table1[[#This Row],[Ticket Status]]="Pending Customer Response","Yes","No")</f>
        <v>No</v>
      </c>
      <c r="W5712" s="5">
        <f ca="1">COUNTIFS(Table1[Agent_name],Table1[[#This Row],[Agent_name]],Table1[Month],Table1[[#This Row],[Month]])/160</f>
        <v>0.45624999999999999</v>
      </c>
    </row>
    <row r="5713" spans="1:23" x14ac:dyDescent="0.25">
      <c r="A5713">
        <v>5712</v>
      </c>
      <c r="B5713" t="s">
        <v>18547</v>
      </c>
      <c r="C5713" t="s">
        <v>18548</v>
      </c>
      <c r="D5713">
        <v>62</v>
      </c>
      <c r="E5713" t="s">
        <v>29</v>
      </c>
      <c r="F5713" t="s">
        <v>149</v>
      </c>
      <c r="G5713" s="1">
        <v>44062</v>
      </c>
      <c r="H5713" t="s">
        <v>21</v>
      </c>
      <c r="I5713" t="s">
        <v>150</v>
      </c>
      <c r="J5713" s="3" t="s">
        <v>18549</v>
      </c>
      <c r="K5713" t="s">
        <v>24</v>
      </c>
      <c r="M5713" t="s">
        <v>89</v>
      </c>
      <c r="N5713" t="s">
        <v>26</v>
      </c>
      <c r="O5713" s="2">
        <v>45078.166458333333</v>
      </c>
      <c r="R5713" t="str">
        <f t="shared" ca="1" si="89"/>
        <v>Aisha</v>
      </c>
      <c r="S5713" t="str">
        <f>IFERROR(TEXT(DATEVALUE(LEFT(Table1[[#This Row],[Date of Purchase]],10)), "MMMM"), TEXT(Table1[[#This Row],[Date of Purchase]], "MMMM"))</f>
        <v>August</v>
      </c>
      <c r="T5713" t="str">
        <f>IF(OR(
  AND(Table1[[#This Row],[Ticket Priority]]="Critical", Table1[[#This Row],[Ticket Status]]&lt;&gt;"Closed"),
  AND(Table1[[#This Row],[Ticket Priority]]="High", Table1[[#This Row],[Ticket Status]]="Open")
), "Yes", "No")</f>
        <v>No</v>
      </c>
      <c r="U5713" s="4" t="str">
        <f>IF(Table1[[#This Row],[Ticket Status]]="Closed","Yes","No")</f>
        <v>No</v>
      </c>
      <c r="V5713" s="4" t="str">
        <f>IF(Table1[[#This Row],[Ticket Status]]="Pending Customer Response","Yes","No")</f>
        <v>Yes</v>
      </c>
      <c r="W5713" s="5">
        <f ca="1">COUNTIFS(Table1[Agent_name],Table1[[#This Row],[Agent_name]],Table1[Month],Table1[[#This Row],[Month]])/160</f>
        <v>0.86250000000000004</v>
      </c>
    </row>
    <row r="5714" spans="1:23" x14ac:dyDescent="0.25">
      <c r="A5714">
        <v>5713</v>
      </c>
      <c r="B5714" t="s">
        <v>18550</v>
      </c>
      <c r="C5714" t="s">
        <v>18551</v>
      </c>
      <c r="D5714">
        <v>49</v>
      </c>
      <c r="E5714" t="s">
        <v>29</v>
      </c>
      <c r="F5714" t="s">
        <v>92</v>
      </c>
      <c r="G5714" s="1">
        <v>44050</v>
      </c>
      <c r="H5714" t="s">
        <v>21</v>
      </c>
      <c r="I5714" t="s">
        <v>60</v>
      </c>
      <c r="J5714" s="3" t="s">
        <v>18552</v>
      </c>
      <c r="K5714" t="s">
        <v>62</v>
      </c>
      <c r="M5714" t="s">
        <v>41</v>
      </c>
      <c r="N5714" t="s">
        <v>26</v>
      </c>
      <c r="R5714" t="str">
        <f t="shared" ca="1" si="89"/>
        <v>Aisha</v>
      </c>
      <c r="S5714" t="str">
        <f>IFERROR(TEXT(DATEVALUE(LEFT(Table1[[#This Row],[Date of Purchase]],10)), "MMMM"), TEXT(Table1[[#This Row],[Date of Purchase]], "MMMM"))</f>
        <v>August</v>
      </c>
      <c r="T5714" t="str">
        <f>IF(OR(
  AND(Table1[[#This Row],[Ticket Priority]]="Critical", Table1[[#This Row],[Ticket Status]]&lt;&gt;"Closed"),
  AND(Table1[[#This Row],[Ticket Priority]]="High", Table1[[#This Row],[Ticket Status]]="Open")
), "Yes", "No")</f>
        <v>No</v>
      </c>
      <c r="U5714" s="4" t="str">
        <f>IF(Table1[[#This Row],[Ticket Status]]="Closed","Yes","No")</f>
        <v>No</v>
      </c>
      <c r="V5714" s="4" t="str">
        <f>IF(Table1[[#This Row],[Ticket Status]]="Pending Customer Response","Yes","No")</f>
        <v>No</v>
      </c>
      <c r="W5714" s="5">
        <f ca="1">COUNTIFS(Table1[Agent_name],Table1[[#This Row],[Agent_name]],Table1[Month],Table1[[#This Row],[Month]])/160</f>
        <v>0.86250000000000004</v>
      </c>
    </row>
    <row r="5715" spans="1:23" x14ac:dyDescent="0.25">
      <c r="A5715">
        <v>5714</v>
      </c>
      <c r="B5715" t="s">
        <v>18553</v>
      </c>
      <c r="C5715" t="s">
        <v>18554</v>
      </c>
      <c r="D5715">
        <v>29</v>
      </c>
      <c r="E5715" t="s">
        <v>19</v>
      </c>
      <c r="F5715" t="s">
        <v>76</v>
      </c>
      <c r="G5715" s="1">
        <v>44011</v>
      </c>
      <c r="H5715" t="s">
        <v>45</v>
      </c>
      <c r="I5715" t="s">
        <v>22</v>
      </c>
      <c r="J5715" s="3" t="s">
        <v>18555</v>
      </c>
      <c r="K5715" t="s">
        <v>39</v>
      </c>
      <c r="L5715" t="s">
        <v>18556</v>
      </c>
      <c r="M5715" t="s">
        <v>25</v>
      </c>
      <c r="N5715" t="s">
        <v>33</v>
      </c>
      <c r="O5715" s="2">
        <v>45078.2109375</v>
      </c>
      <c r="P5715" s="2">
        <v>45078.434548611112</v>
      </c>
      <c r="Q5715">
        <v>4</v>
      </c>
      <c r="R5715" t="str">
        <f t="shared" ca="1" si="89"/>
        <v>Karan</v>
      </c>
      <c r="S5715" t="str">
        <f>IFERROR(TEXT(DATEVALUE(LEFT(Table1[[#This Row],[Date of Purchase]],10)), "MMMM"), TEXT(Table1[[#This Row],[Date of Purchase]], "MMMM"))</f>
        <v>June</v>
      </c>
      <c r="T5715" t="str">
        <f>IF(OR(
  AND(Table1[[#This Row],[Ticket Priority]]="Critical", Table1[[#This Row],[Ticket Status]]&lt;&gt;"Closed"),
  AND(Table1[[#This Row],[Ticket Priority]]="High", Table1[[#This Row],[Ticket Status]]="Open")
), "Yes", "No")</f>
        <v>No</v>
      </c>
      <c r="U5715" s="4" t="str">
        <f>IF(Table1[[#This Row],[Ticket Status]]="Closed","Yes","No")</f>
        <v>Yes</v>
      </c>
      <c r="V5715" s="4" t="str">
        <f>IF(Table1[[#This Row],[Ticket Status]]="Pending Customer Response","Yes","No")</f>
        <v>No</v>
      </c>
      <c r="W5715" s="5">
        <f ca="1">COUNTIFS(Table1[Agent_name],Table1[[#This Row],[Agent_name]],Table1[Month],Table1[[#This Row],[Month]])/160</f>
        <v>0.27500000000000002</v>
      </c>
    </row>
    <row r="5716" spans="1:23" x14ac:dyDescent="0.25">
      <c r="A5716">
        <v>5715</v>
      </c>
      <c r="B5716" t="s">
        <v>18557</v>
      </c>
      <c r="C5716" t="s">
        <v>18558</v>
      </c>
      <c r="D5716">
        <v>34</v>
      </c>
      <c r="E5716" t="s">
        <v>19</v>
      </c>
      <c r="F5716" t="s">
        <v>36</v>
      </c>
      <c r="G5716" s="1">
        <v>44261</v>
      </c>
      <c r="H5716" t="s">
        <v>67</v>
      </c>
      <c r="I5716" t="s">
        <v>113</v>
      </c>
      <c r="J5716" s="3" t="s">
        <v>18559</v>
      </c>
      <c r="K5716" t="s">
        <v>62</v>
      </c>
      <c r="M5716" t="s">
        <v>41</v>
      </c>
      <c r="N5716" t="s">
        <v>83</v>
      </c>
      <c r="R5716" t="str">
        <f t="shared" ca="1" si="89"/>
        <v>Priya</v>
      </c>
      <c r="S5716" t="str">
        <f>IFERROR(TEXT(DATEVALUE(LEFT(Table1[[#This Row],[Date of Purchase]],10)), "MMMM"), TEXT(Table1[[#This Row],[Date of Purchase]], "MMMM"))</f>
        <v>March</v>
      </c>
      <c r="T5716" t="str">
        <f>IF(OR(
  AND(Table1[[#This Row],[Ticket Priority]]="Critical", Table1[[#This Row],[Ticket Status]]&lt;&gt;"Closed"),
  AND(Table1[[#This Row],[Ticket Priority]]="High", Table1[[#This Row],[Ticket Status]]="Open")
), "Yes", "No")</f>
        <v>No</v>
      </c>
      <c r="U5716" s="4" t="str">
        <f>IF(Table1[[#This Row],[Ticket Status]]="Closed","Yes","No")</f>
        <v>No</v>
      </c>
      <c r="V5716" s="4" t="str">
        <f>IF(Table1[[#This Row],[Ticket Status]]="Pending Customer Response","Yes","No")</f>
        <v>No</v>
      </c>
      <c r="W5716" s="5">
        <f ca="1">COUNTIFS(Table1[Agent_name],Table1[[#This Row],[Agent_name]],Table1[Month],Table1[[#This Row],[Month]])/160</f>
        <v>0.43125000000000002</v>
      </c>
    </row>
    <row r="5717" spans="1:23" x14ac:dyDescent="0.25">
      <c r="A5717">
        <v>5716</v>
      </c>
      <c r="B5717" t="s">
        <v>18560</v>
      </c>
      <c r="C5717" t="s">
        <v>18561</v>
      </c>
      <c r="D5717">
        <v>35</v>
      </c>
      <c r="E5717" t="s">
        <v>29</v>
      </c>
      <c r="F5717" t="s">
        <v>207</v>
      </c>
      <c r="G5717" s="1">
        <v>44252</v>
      </c>
      <c r="H5717" t="s">
        <v>67</v>
      </c>
      <c r="I5717" t="s">
        <v>67</v>
      </c>
      <c r="J5717" s="3" t="s">
        <v>18562</v>
      </c>
      <c r="K5717" t="s">
        <v>39</v>
      </c>
      <c r="L5717" t="s">
        <v>18563</v>
      </c>
      <c r="M5717" t="s">
        <v>143</v>
      </c>
      <c r="N5717" t="s">
        <v>83</v>
      </c>
      <c r="O5717" s="2">
        <v>45078.346377314818</v>
      </c>
      <c r="P5717" s="2">
        <v>45078.422766203701</v>
      </c>
      <c r="Q5717">
        <v>3</v>
      </c>
      <c r="R5717" t="str">
        <f t="shared" ca="1" si="89"/>
        <v>Mohit</v>
      </c>
      <c r="S5717" t="str">
        <f>IFERROR(TEXT(DATEVALUE(LEFT(Table1[[#This Row],[Date of Purchase]],10)), "MMMM"), TEXT(Table1[[#This Row],[Date of Purchase]], "MMMM"))</f>
        <v>February</v>
      </c>
      <c r="T5717" t="str">
        <f>IF(OR(
  AND(Table1[[#This Row],[Ticket Priority]]="Critical", Table1[[#This Row],[Ticket Status]]&lt;&gt;"Closed"),
  AND(Table1[[#This Row],[Ticket Priority]]="High", Table1[[#This Row],[Ticket Status]]="Open")
), "Yes", "No")</f>
        <v>No</v>
      </c>
      <c r="U5717" s="4" t="str">
        <f>IF(Table1[[#This Row],[Ticket Status]]="Closed","Yes","No")</f>
        <v>Yes</v>
      </c>
      <c r="V5717" s="4" t="str">
        <f>IF(Table1[[#This Row],[Ticket Status]]="Pending Customer Response","Yes","No")</f>
        <v>No</v>
      </c>
      <c r="W5717" s="5">
        <f ca="1">COUNTIFS(Table1[Agent_name],Table1[[#This Row],[Agent_name]],Table1[Month],Table1[[#This Row],[Month]])/160</f>
        <v>0.52500000000000002</v>
      </c>
    </row>
    <row r="5718" spans="1:23" x14ac:dyDescent="0.25">
      <c r="A5718">
        <v>5717</v>
      </c>
      <c r="B5718" t="s">
        <v>18564</v>
      </c>
      <c r="C5718" t="s">
        <v>18565</v>
      </c>
      <c r="D5718">
        <v>57</v>
      </c>
      <c r="E5718" t="s">
        <v>29</v>
      </c>
      <c r="F5718" t="s">
        <v>92</v>
      </c>
      <c r="G5718" s="1">
        <v>43846</v>
      </c>
      <c r="H5718" t="s">
        <v>67</v>
      </c>
      <c r="I5718" t="s">
        <v>150</v>
      </c>
      <c r="J5718" s="3" t="s">
        <v>18566</v>
      </c>
      <c r="K5718" t="s">
        <v>39</v>
      </c>
      <c r="L5718" t="s">
        <v>18567</v>
      </c>
      <c r="M5718" t="s">
        <v>25</v>
      </c>
      <c r="N5718" t="s">
        <v>33</v>
      </c>
      <c r="O5718" s="2">
        <v>45078.509594907409</v>
      </c>
      <c r="P5718" s="2">
        <v>45078.885983796295</v>
      </c>
      <c r="Q5718">
        <v>1</v>
      </c>
      <c r="R5718" t="str">
        <f t="shared" ca="1" si="89"/>
        <v>Sara</v>
      </c>
      <c r="S5718" t="str">
        <f>IFERROR(TEXT(DATEVALUE(LEFT(Table1[[#This Row],[Date of Purchase]],10)), "MMMM"), TEXT(Table1[[#This Row],[Date of Purchase]], "MMMM"))</f>
        <v>January</v>
      </c>
      <c r="T5718" t="str">
        <f>IF(OR(
  AND(Table1[[#This Row],[Ticket Priority]]="Critical", Table1[[#This Row],[Ticket Status]]&lt;&gt;"Closed"),
  AND(Table1[[#This Row],[Ticket Priority]]="High", Table1[[#This Row],[Ticket Status]]="Open")
), "Yes", "No")</f>
        <v>No</v>
      </c>
      <c r="U5718" s="4" t="str">
        <f>IF(Table1[[#This Row],[Ticket Status]]="Closed","Yes","No")</f>
        <v>Yes</v>
      </c>
      <c r="V5718" s="4" t="str">
        <f>IF(Table1[[#This Row],[Ticket Status]]="Pending Customer Response","Yes","No")</f>
        <v>No</v>
      </c>
      <c r="W5718" s="5">
        <f ca="1">COUNTIFS(Table1[Agent_name],Table1[[#This Row],[Agent_name]],Table1[Month],Table1[[#This Row],[Month]])/160</f>
        <v>0.70625000000000004</v>
      </c>
    </row>
    <row r="5719" spans="1:23" x14ac:dyDescent="0.25">
      <c r="A5719">
        <v>5718</v>
      </c>
      <c r="B5719" t="s">
        <v>18568</v>
      </c>
      <c r="C5719" t="s">
        <v>18569</v>
      </c>
      <c r="D5719">
        <v>58</v>
      </c>
      <c r="E5719" t="s">
        <v>19</v>
      </c>
      <c r="F5719" t="s">
        <v>30</v>
      </c>
      <c r="G5719" s="1">
        <v>44154</v>
      </c>
      <c r="H5719" t="s">
        <v>21</v>
      </c>
      <c r="I5719" t="s">
        <v>52</v>
      </c>
      <c r="J5719" s="3" t="s">
        <v>18570</v>
      </c>
      <c r="K5719" t="s">
        <v>39</v>
      </c>
      <c r="L5719" t="s">
        <v>18571</v>
      </c>
      <c r="M5719" t="s">
        <v>89</v>
      </c>
      <c r="N5719" t="s">
        <v>83</v>
      </c>
      <c r="O5719" s="2">
        <v>45078.762395833335</v>
      </c>
      <c r="P5719" s="2">
        <v>45078.449201388888</v>
      </c>
      <c r="Q5719">
        <v>5</v>
      </c>
      <c r="R5719" t="str">
        <f t="shared" ca="1" si="89"/>
        <v>Sara</v>
      </c>
      <c r="S5719" t="str">
        <f>IFERROR(TEXT(DATEVALUE(LEFT(Table1[[#This Row],[Date of Purchase]],10)), "MMMM"), TEXT(Table1[[#This Row],[Date of Purchase]], "MMMM"))</f>
        <v>November</v>
      </c>
      <c r="T5719" t="str">
        <f>IF(OR(
  AND(Table1[[#This Row],[Ticket Priority]]="Critical", Table1[[#This Row],[Ticket Status]]&lt;&gt;"Closed"),
  AND(Table1[[#This Row],[Ticket Priority]]="High", Table1[[#This Row],[Ticket Status]]="Open")
), "Yes", "No")</f>
        <v>No</v>
      </c>
      <c r="U5719" s="4" t="str">
        <f>IF(Table1[[#This Row],[Ticket Status]]="Closed","Yes","No")</f>
        <v>Yes</v>
      </c>
      <c r="V5719" s="4" t="str">
        <f>IF(Table1[[#This Row],[Ticket Status]]="Pending Customer Response","Yes","No")</f>
        <v>No</v>
      </c>
      <c r="W5719" s="5">
        <f ca="1">COUNTIFS(Table1[Agent_name],Table1[[#This Row],[Agent_name]],Table1[Month],Table1[[#This Row],[Month]])/160</f>
        <v>0.79374999999999996</v>
      </c>
    </row>
    <row r="5720" spans="1:23" x14ac:dyDescent="0.25">
      <c r="A5720">
        <v>5719</v>
      </c>
      <c r="B5720" t="s">
        <v>18572</v>
      </c>
      <c r="C5720" t="s">
        <v>18573</v>
      </c>
      <c r="D5720">
        <v>38</v>
      </c>
      <c r="E5720" t="s">
        <v>29</v>
      </c>
      <c r="F5720" t="s">
        <v>30</v>
      </c>
      <c r="G5720" s="1">
        <v>44343</v>
      </c>
      <c r="H5720" t="s">
        <v>21</v>
      </c>
      <c r="I5720" t="s">
        <v>72</v>
      </c>
      <c r="J5720" s="3" t="s">
        <v>18574</v>
      </c>
      <c r="K5720" t="s">
        <v>24</v>
      </c>
      <c r="M5720" t="s">
        <v>143</v>
      </c>
      <c r="N5720" t="s">
        <v>55</v>
      </c>
      <c r="O5720" s="2">
        <v>45078.242962962962</v>
      </c>
      <c r="R5720" t="str">
        <f t="shared" ca="1" si="89"/>
        <v>Arjun</v>
      </c>
      <c r="S5720" t="str">
        <f>IFERROR(TEXT(DATEVALUE(LEFT(Table1[[#This Row],[Date of Purchase]],10)), "MMMM"), TEXT(Table1[[#This Row],[Date of Purchase]], "MMMM"))</f>
        <v>May</v>
      </c>
      <c r="T5720" t="str">
        <f>IF(OR(
  AND(Table1[[#This Row],[Ticket Priority]]="Critical", Table1[[#This Row],[Ticket Status]]&lt;&gt;"Closed"),
  AND(Table1[[#This Row],[Ticket Priority]]="High", Table1[[#This Row],[Ticket Status]]="Open")
), "Yes", "No")</f>
        <v>No</v>
      </c>
      <c r="U5720" s="4" t="str">
        <f>IF(Table1[[#This Row],[Ticket Status]]="Closed","Yes","No")</f>
        <v>No</v>
      </c>
      <c r="V5720" s="4" t="str">
        <f>IF(Table1[[#This Row],[Ticket Status]]="Pending Customer Response","Yes","No")</f>
        <v>Yes</v>
      </c>
      <c r="W5720" s="5">
        <f ca="1">COUNTIFS(Table1[Agent_name],Table1[[#This Row],[Agent_name]],Table1[Month],Table1[[#This Row],[Month]])/160</f>
        <v>0.2</v>
      </c>
    </row>
    <row r="5721" spans="1:23" x14ac:dyDescent="0.25">
      <c r="A5721">
        <v>5720</v>
      </c>
      <c r="B5721" t="s">
        <v>18575</v>
      </c>
      <c r="C5721" t="s">
        <v>18576</v>
      </c>
      <c r="D5721">
        <v>30</v>
      </c>
      <c r="E5721" t="s">
        <v>58</v>
      </c>
      <c r="F5721" t="s">
        <v>92</v>
      </c>
      <c r="G5721" s="1">
        <v>43938</v>
      </c>
      <c r="H5721" t="s">
        <v>45</v>
      </c>
      <c r="I5721" t="s">
        <v>60</v>
      </c>
      <c r="J5721" s="3" t="s">
        <v>18577</v>
      </c>
      <c r="K5721" t="s">
        <v>62</v>
      </c>
      <c r="M5721" t="s">
        <v>41</v>
      </c>
      <c r="N5721" t="s">
        <v>26</v>
      </c>
      <c r="R5721" t="str">
        <f t="shared" ca="1" si="89"/>
        <v>Mohit</v>
      </c>
      <c r="S5721" t="str">
        <f>IFERROR(TEXT(DATEVALUE(LEFT(Table1[[#This Row],[Date of Purchase]],10)), "MMMM"), TEXT(Table1[[#This Row],[Date of Purchase]], "MMMM"))</f>
        <v>April</v>
      </c>
      <c r="T5721" t="str">
        <f>IF(OR(
  AND(Table1[[#This Row],[Ticket Priority]]="Critical", Table1[[#This Row],[Ticket Status]]&lt;&gt;"Closed"),
  AND(Table1[[#This Row],[Ticket Priority]]="High", Table1[[#This Row],[Ticket Status]]="Open")
), "Yes", "No")</f>
        <v>No</v>
      </c>
      <c r="U5721" s="4" t="str">
        <f>IF(Table1[[#This Row],[Ticket Status]]="Closed","Yes","No")</f>
        <v>No</v>
      </c>
      <c r="V5721" s="4" t="str">
        <f>IF(Table1[[#This Row],[Ticket Status]]="Pending Customer Response","Yes","No")</f>
        <v>No</v>
      </c>
      <c r="W5721" s="5">
        <f ca="1">COUNTIFS(Table1[Agent_name],Table1[[#This Row],[Agent_name]],Table1[Month],Table1[[#This Row],[Month]])/160</f>
        <v>0.45</v>
      </c>
    </row>
    <row r="5722" spans="1:23" x14ac:dyDescent="0.25">
      <c r="A5722">
        <v>5721</v>
      </c>
      <c r="B5722" t="s">
        <v>6506</v>
      </c>
      <c r="C5722" t="s">
        <v>18578</v>
      </c>
      <c r="D5722">
        <v>34</v>
      </c>
      <c r="E5722" t="s">
        <v>29</v>
      </c>
      <c r="F5722" t="s">
        <v>149</v>
      </c>
      <c r="G5722" s="1">
        <v>43903</v>
      </c>
      <c r="H5722" t="s">
        <v>59</v>
      </c>
      <c r="I5722" t="s">
        <v>31</v>
      </c>
      <c r="J5722" s="3" t="s">
        <v>18579</v>
      </c>
      <c r="K5722" t="s">
        <v>24</v>
      </c>
      <c r="M5722" t="s">
        <v>25</v>
      </c>
      <c r="N5722" t="s">
        <v>26</v>
      </c>
      <c r="O5722" s="2">
        <v>45078.072870370372</v>
      </c>
      <c r="R5722" t="str">
        <f t="shared" ca="1" si="89"/>
        <v>Rahul</v>
      </c>
      <c r="S5722" t="str">
        <f>IFERROR(TEXT(DATEVALUE(LEFT(Table1[[#This Row],[Date of Purchase]],10)), "MMMM"), TEXT(Table1[[#This Row],[Date of Purchase]], "MMMM"))</f>
        <v>March</v>
      </c>
      <c r="T5722" t="str">
        <f>IF(OR(
  AND(Table1[[#This Row],[Ticket Priority]]="Critical", Table1[[#This Row],[Ticket Status]]&lt;&gt;"Closed"),
  AND(Table1[[#This Row],[Ticket Priority]]="High", Table1[[#This Row],[Ticket Status]]="Open")
), "Yes", "No")</f>
        <v>Yes</v>
      </c>
      <c r="U5722" s="4" t="str">
        <f>IF(Table1[[#This Row],[Ticket Status]]="Closed","Yes","No")</f>
        <v>No</v>
      </c>
      <c r="V5722" s="4" t="str">
        <f>IF(Table1[[#This Row],[Ticket Status]]="Pending Customer Response","Yes","No")</f>
        <v>Yes</v>
      </c>
      <c r="W5722" s="5">
        <f ca="1">COUNTIFS(Table1[Agent_name],Table1[[#This Row],[Agent_name]],Table1[Month],Table1[[#This Row],[Month]])/160</f>
        <v>0.19375000000000001</v>
      </c>
    </row>
    <row r="5723" spans="1:23" x14ac:dyDescent="0.25">
      <c r="A5723">
        <v>5722</v>
      </c>
      <c r="B5723" t="s">
        <v>18580</v>
      </c>
      <c r="C5723" t="s">
        <v>18581</v>
      </c>
      <c r="D5723">
        <v>21</v>
      </c>
      <c r="E5723" t="s">
        <v>19</v>
      </c>
      <c r="F5723" t="s">
        <v>51</v>
      </c>
      <c r="G5723" s="1">
        <v>44378</v>
      </c>
      <c r="H5723" t="s">
        <v>67</v>
      </c>
      <c r="I5723" t="s">
        <v>60</v>
      </c>
      <c r="J5723" s="3" t="s">
        <v>18582</v>
      </c>
      <c r="K5723" t="s">
        <v>39</v>
      </c>
      <c r="L5723" t="s">
        <v>18583</v>
      </c>
      <c r="M5723" t="s">
        <v>143</v>
      </c>
      <c r="N5723" t="s">
        <v>26</v>
      </c>
      <c r="O5723" s="2">
        <v>45078.957615740743</v>
      </c>
      <c r="P5723" s="2">
        <v>45078.344421296293</v>
      </c>
      <c r="Q5723">
        <v>3</v>
      </c>
      <c r="R5723" t="str">
        <f t="shared" ca="1" si="89"/>
        <v>Priya</v>
      </c>
      <c r="S5723" t="str">
        <f>IFERROR(TEXT(DATEVALUE(LEFT(Table1[[#This Row],[Date of Purchase]],10)), "MMMM"), TEXT(Table1[[#This Row],[Date of Purchase]], "MMMM"))</f>
        <v>July</v>
      </c>
      <c r="T5723" t="str">
        <f>IF(OR(
  AND(Table1[[#This Row],[Ticket Priority]]="Critical", Table1[[#This Row],[Ticket Status]]&lt;&gt;"Closed"),
  AND(Table1[[#This Row],[Ticket Priority]]="High", Table1[[#This Row],[Ticket Status]]="Open")
), "Yes", "No")</f>
        <v>No</v>
      </c>
      <c r="U5723" s="4" t="str">
        <f>IF(Table1[[#This Row],[Ticket Status]]="Closed","Yes","No")</f>
        <v>Yes</v>
      </c>
      <c r="V5723" s="4" t="str">
        <f>IF(Table1[[#This Row],[Ticket Status]]="Pending Customer Response","Yes","No")</f>
        <v>No</v>
      </c>
      <c r="W5723" s="5">
        <f ca="1">COUNTIFS(Table1[Agent_name],Table1[[#This Row],[Agent_name]],Table1[Month],Table1[[#This Row],[Month]])/160</f>
        <v>0.45</v>
      </c>
    </row>
    <row r="5724" spans="1:23" x14ac:dyDescent="0.25">
      <c r="A5724">
        <v>5723</v>
      </c>
      <c r="B5724" t="s">
        <v>18584</v>
      </c>
      <c r="C5724" t="s">
        <v>18585</v>
      </c>
      <c r="D5724">
        <v>60</v>
      </c>
      <c r="E5724" t="s">
        <v>58</v>
      </c>
      <c r="F5724" t="s">
        <v>223</v>
      </c>
      <c r="G5724" s="1">
        <v>44093</v>
      </c>
      <c r="H5724" t="s">
        <v>59</v>
      </c>
      <c r="I5724" t="s">
        <v>99</v>
      </c>
      <c r="J5724" s="3" t="s">
        <v>18586</v>
      </c>
      <c r="K5724" t="s">
        <v>39</v>
      </c>
      <c r="L5724" t="s">
        <v>18587</v>
      </c>
      <c r="M5724" t="s">
        <v>41</v>
      </c>
      <c r="N5724" t="s">
        <v>26</v>
      </c>
      <c r="O5724" s="2">
        <v>45078.880543981482</v>
      </c>
      <c r="P5724" s="2">
        <v>45078.799988425926</v>
      </c>
      <c r="Q5724">
        <v>3</v>
      </c>
      <c r="R5724" t="str">
        <f t="shared" ca="1" si="89"/>
        <v>Arjun</v>
      </c>
      <c r="S5724" t="str">
        <f>IFERROR(TEXT(DATEVALUE(LEFT(Table1[[#This Row],[Date of Purchase]],10)), "MMMM"), TEXT(Table1[[#This Row],[Date of Purchase]], "MMMM"))</f>
        <v>September</v>
      </c>
      <c r="T5724" t="str">
        <f>IF(OR(
  AND(Table1[[#This Row],[Ticket Priority]]="Critical", Table1[[#This Row],[Ticket Status]]&lt;&gt;"Closed"),
  AND(Table1[[#This Row],[Ticket Priority]]="High", Table1[[#This Row],[Ticket Status]]="Open")
), "Yes", "No")</f>
        <v>No</v>
      </c>
      <c r="U5724" s="4" t="str">
        <f>IF(Table1[[#This Row],[Ticket Status]]="Closed","Yes","No")</f>
        <v>Yes</v>
      </c>
      <c r="V5724" s="4" t="str">
        <f>IF(Table1[[#This Row],[Ticket Status]]="Pending Customer Response","Yes","No")</f>
        <v>No</v>
      </c>
      <c r="W5724" s="5">
        <f ca="1">COUNTIFS(Table1[Agent_name],Table1[[#This Row],[Agent_name]],Table1[Month],Table1[[#This Row],[Month]])/160</f>
        <v>0.1875</v>
      </c>
    </row>
    <row r="5725" spans="1:23" x14ac:dyDescent="0.25">
      <c r="A5725">
        <v>5724</v>
      </c>
      <c r="B5725" t="s">
        <v>18588</v>
      </c>
      <c r="C5725" t="s">
        <v>18589</v>
      </c>
      <c r="D5725">
        <v>68</v>
      </c>
      <c r="E5725" t="s">
        <v>19</v>
      </c>
      <c r="F5725" t="s">
        <v>81</v>
      </c>
      <c r="G5725" s="1">
        <v>44477</v>
      </c>
      <c r="H5725" t="s">
        <v>59</v>
      </c>
      <c r="I5725" t="s">
        <v>150</v>
      </c>
      <c r="J5725" s="3" t="s">
        <v>18590</v>
      </c>
      <c r="K5725" t="s">
        <v>24</v>
      </c>
      <c r="M5725" t="s">
        <v>25</v>
      </c>
      <c r="N5725" t="s">
        <v>33</v>
      </c>
      <c r="O5725" s="2">
        <v>45078.642361111109</v>
      </c>
      <c r="R5725" t="str">
        <f t="shared" ca="1" si="89"/>
        <v>Ravi</v>
      </c>
      <c r="S5725" t="str">
        <f>IFERROR(TEXT(DATEVALUE(LEFT(Table1[[#This Row],[Date of Purchase]],10)), "MMMM"), TEXT(Table1[[#This Row],[Date of Purchase]], "MMMM"))</f>
        <v>October</v>
      </c>
      <c r="T5725" t="str">
        <f>IF(OR(
  AND(Table1[[#This Row],[Ticket Priority]]="Critical", Table1[[#This Row],[Ticket Status]]&lt;&gt;"Closed"),
  AND(Table1[[#This Row],[Ticket Priority]]="High", Table1[[#This Row],[Ticket Status]]="Open")
), "Yes", "No")</f>
        <v>Yes</v>
      </c>
      <c r="U5725" s="4" t="str">
        <f>IF(Table1[[#This Row],[Ticket Status]]="Closed","Yes","No")</f>
        <v>No</v>
      </c>
      <c r="V5725" s="4" t="str">
        <f>IF(Table1[[#This Row],[Ticket Status]]="Pending Customer Response","Yes","No")</f>
        <v>Yes</v>
      </c>
      <c r="W5725" s="5">
        <f ca="1">COUNTIFS(Table1[Agent_name],Table1[[#This Row],[Agent_name]],Table1[Month],Table1[[#This Row],[Month]])/160</f>
        <v>0.58125000000000004</v>
      </c>
    </row>
    <row r="5726" spans="1:23" x14ac:dyDescent="0.25">
      <c r="A5726">
        <v>5725</v>
      </c>
      <c r="B5726" t="s">
        <v>18591</v>
      </c>
      <c r="C5726" t="s">
        <v>18592</v>
      </c>
      <c r="D5726">
        <v>63</v>
      </c>
      <c r="E5726" t="s">
        <v>29</v>
      </c>
      <c r="F5726" t="s">
        <v>76</v>
      </c>
      <c r="G5726" s="1">
        <v>44278</v>
      </c>
      <c r="H5726" t="s">
        <v>21</v>
      </c>
      <c r="I5726" t="s">
        <v>72</v>
      </c>
      <c r="J5726" s="3" t="s">
        <v>18593</v>
      </c>
      <c r="K5726" t="s">
        <v>62</v>
      </c>
      <c r="M5726" t="s">
        <v>89</v>
      </c>
      <c r="N5726" t="s">
        <v>83</v>
      </c>
      <c r="R5726" t="str">
        <f t="shared" ca="1" si="89"/>
        <v>Ravi</v>
      </c>
      <c r="S5726" t="str">
        <f>IFERROR(TEXT(DATEVALUE(LEFT(Table1[[#This Row],[Date of Purchase]],10)), "MMMM"), TEXT(Table1[[#This Row],[Date of Purchase]], "MMMM"))</f>
        <v>March</v>
      </c>
      <c r="T5726" t="str">
        <f>IF(OR(
  AND(Table1[[#This Row],[Ticket Priority]]="Critical", Table1[[#This Row],[Ticket Status]]&lt;&gt;"Closed"),
  AND(Table1[[#This Row],[Ticket Priority]]="High", Table1[[#This Row],[Ticket Status]]="Open")
), "Yes", "No")</f>
        <v>Yes</v>
      </c>
      <c r="U5726" s="4" t="str">
        <f>IF(Table1[[#This Row],[Ticket Status]]="Closed","Yes","No")</f>
        <v>No</v>
      </c>
      <c r="V5726" s="4" t="str">
        <f>IF(Table1[[#This Row],[Ticket Status]]="Pending Customer Response","Yes","No")</f>
        <v>No</v>
      </c>
      <c r="W5726" s="5">
        <f ca="1">COUNTIFS(Table1[Agent_name],Table1[[#This Row],[Agent_name]],Table1[Month],Table1[[#This Row],[Month]])/160</f>
        <v>0.54374999999999996</v>
      </c>
    </row>
    <row r="5727" spans="1:23" x14ac:dyDescent="0.25">
      <c r="A5727">
        <v>5726</v>
      </c>
      <c r="B5727" t="s">
        <v>18594</v>
      </c>
      <c r="C5727" t="s">
        <v>18595</v>
      </c>
      <c r="D5727">
        <v>58</v>
      </c>
      <c r="E5727" t="s">
        <v>29</v>
      </c>
      <c r="F5727" t="s">
        <v>431</v>
      </c>
      <c r="G5727" s="1">
        <v>44096</v>
      </c>
      <c r="H5727" t="s">
        <v>67</v>
      </c>
      <c r="I5727" t="s">
        <v>22</v>
      </c>
      <c r="J5727" s="3" t="s">
        <v>18596</v>
      </c>
      <c r="K5727" t="s">
        <v>24</v>
      </c>
      <c r="M5727" t="s">
        <v>41</v>
      </c>
      <c r="N5727" t="s">
        <v>26</v>
      </c>
      <c r="O5727" s="2">
        <v>45078.903495370374</v>
      </c>
      <c r="R5727" t="str">
        <f t="shared" ca="1" si="89"/>
        <v>Divya</v>
      </c>
      <c r="S5727" t="str">
        <f>IFERROR(TEXT(DATEVALUE(LEFT(Table1[[#This Row],[Date of Purchase]],10)), "MMMM"), TEXT(Table1[[#This Row],[Date of Purchase]], "MMMM"))</f>
        <v>September</v>
      </c>
      <c r="T5727" t="str">
        <f>IF(OR(
  AND(Table1[[#This Row],[Ticket Priority]]="Critical", Table1[[#This Row],[Ticket Status]]&lt;&gt;"Closed"),
  AND(Table1[[#This Row],[Ticket Priority]]="High", Table1[[#This Row],[Ticket Status]]="Open")
), "Yes", "No")</f>
        <v>No</v>
      </c>
      <c r="U5727" s="4" t="str">
        <f>IF(Table1[[#This Row],[Ticket Status]]="Closed","Yes","No")</f>
        <v>No</v>
      </c>
      <c r="V5727" s="4" t="str">
        <f>IF(Table1[[#This Row],[Ticket Status]]="Pending Customer Response","Yes","No")</f>
        <v>Yes</v>
      </c>
      <c r="W5727" s="5">
        <f ca="1">COUNTIFS(Table1[Agent_name],Table1[[#This Row],[Agent_name]],Table1[Month],Table1[[#This Row],[Month]])/160</f>
        <v>0.21875</v>
      </c>
    </row>
    <row r="5728" spans="1:23" x14ac:dyDescent="0.25">
      <c r="A5728">
        <v>5727</v>
      </c>
      <c r="B5728" t="s">
        <v>4200</v>
      </c>
      <c r="C5728" t="s">
        <v>18597</v>
      </c>
      <c r="D5728">
        <v>58</v>
      </c>
      <c r="E5728" t="s">
        <v>19</v>
      </c>
      <c r="F5728" t="s">
        <v>211</v>
      </c>
      <c r="G5728" s="1">
        <v>43879</v>
      </c>
      <c r="H5728" t="s">
        <v>66</v>
      </c>
      <c r="I5728" t="s">
        <v>141</v>
      </c>
      <c r="J5728" s="3" t="s">
        <v>4173</v>
      </c>
      <c r="K5728" t="s">
        <v>39</v>
      </c>
      <c r="L5728" t="s">
        <v>18598</v>
      </c>
      <c r="M5728" t="s">
        <v>41</v>
      </c>
      <c r="N5728" t="s">
        <v>33</v>
      </c>
      <c r="O5728" s="2">
        <v>45078.450729166667</v>
      </c>
      <c r="P5728" s="2">
        <v>45078.138923611114</v>
      </c>
      <c r="Q5728">
        <v>3</v>
      </c>
      <c r="R5728" t="str">
        <f t="shared" ca="1" si="89"/>
        <v>Aisha</v>
      </c>
      <c r="S5728" t="str">
        <f>IFERROR(TEXT(DATEVALUE(LEFT(Table1[[#This Row],[Date of Purchase]],10)), "MMMM"), TEXT(Table1[[#This Row],[Date of Purchase]], "MMMM"))</f>
        <v>February</v>
      </c>
      <c r="T5728" t="str">
        <f>IF(OR(
  AND(Table1[[#This Row],[Ticket Priority]]="Critical", Table1[[#This Row],[Ticket Status]]&lt;&gt;"Closed"),
  AND(Table1[[#This Row],[Ticket Priority]]="High", Table1[[#This Row],[Ticket Status]]="Open")
), "Yes", "No")</f>
        <v>No</v>
      </c>
      <c r="U5728" s="4" t="str">
        <f>IF(Table1[[#This Row],[Ticket Status]]="Closed","Yes","No")</f>
        <v>Yes</v>
      </c>
      <c r="V5728" s="4" t="str">
        <f>IF(Table1[[#This Row],[Ticket Status]]="Pending Customer Response","Yes","No")</f>
        <v>No</v>
      </c>
      <c r="W5728" s="5">
        <f ca="1">COUNTIFS(Table1[Agent_name],Table1[[#This Row],[Agent_name]],Table1[Month],Table1[[#This Row],[Month]])/160</f>
        <v>0.85624999999999996</v>
      </c>
    </row>
    <row r="5729" spans="1:23" x14ac:dyDescent="0.25">
      <c r="A5729">
        <v>5728</v>
      </c>
      <c r="B5729" t="s">
        <v>18599</v>
      </c>
      <c r="C5729" t="s">
        <v>18600</v>
      </c>
      <c r="D5729">
        <v>46</v>
      </c>
      <c r="E5729" t="s">
        <v>58</v>
      </c>
      <c r="F5729" t="s">
        <v>65</v>
      </c>
      <c r="G5729" s="1">
        <v>43833</v>
      </c>
      <c r="H5729" t="s">
        <v>67</v>
      </c>
      <c r="I5729" t="s">
        <v>46</v>
      </c>
      <c r="J5729" s="3" t="s">
        <v>18601</v>
      </c>
      <c r="K5729" t="s">
        <v>62</v>
      </c>
      <c r="M5729" t="s">
        <v>25</v>
      </c>
      <c r="N5729" t="s">
        <v>33</v>
      </c>
      <c r="R5729" t="str">
        <f t="shared" ca="1" si="89"/>
        <v>Aisha</v>
      </c>
      <c r="S5729" t="str">
        <f>IFERROR(TEXT(DATEVALUE(LEFT(Table1[[#This Row],[Date of Purchase]],10)), "MMMM"), TEXT(Table1[[#This Row],[Date of Purchase]], "MMMM"))</f>
        <v>January</v>
      </c>
      <c r="T5729" t="str">
        <f>IF(OR(
  AND(Table1[[#This Row],[Ticket Priority]]="Critical", Table1[[#This Row],[Ticket Status]]&lt;&gt;"Closed"),
  AND(Table1[[#This Row],[Ticket Priority]]="High", Table1[[#This Row],[Ticket Status]]="Open")
), "Yes", "No")</f>
        <v>Yes</v>
      </c>
      <c r="U5729" s="4" t="str">
        <f>IF(Table1[[#This Row],[Ticket Status]]="Closed","Yes","No")</f>
        <v>No</v>
      </c>
      <c r="V5729" s="4" t="str">
        <f>IF(Table1[[#This Row],[Ticket Status]]="Pending Customer Response","Yes","No")</f>
        <v>No</v>
      </c>
      <c r="W5729" s="5">
        <f ca="1">COUNTIFS(Table1[Agent_name],Table1[[#This Row],[Agent_name]],Table1[Month],Table1[[#This Row],[Month]])/160</f>
        <v>0.83125000000000004</v>
      </c>
    </row>
    <row r="5730" spans="1:23" x14ac:dyDescent="0.25">
      <c r="A5730">
        <v>5729</v>
      </c>
      <c r="B5730" t="s">
        <v>18602</v>
      </c>
      <c r="C5730" t="s">
        <v>18603</v>
      </c>
      <c r="D5730">
        <v>67</v>
      </c>
      <c r="E5730" t="s">
        <v>19</v>
      </c>
      <c r="F5730" t="s">
        <v>699</v>
      </c>
      <c r="G5730" s="1">
        <v>44394</v>
      </c>
      <c r="H5730" t="s">
        <v>67</v>
      </c>
      <c r="I5730" t="s">
        <v>99</v>
      </c>
      <c r="J5730" s="3" t="s">
        <v>18604</v>
      </c>
      <c r="K5730" t="s">
        <v>62</v>
      </c>
      <c r="M5730" t="s">
        <v>89</v>
      </c>
      <c r="N5730" t="s">
        <v>83</v>
      </c>
      <c r="R5730" t="str">
        <f t="shared" ca="1" si="89"/>
        <v>Arjun</v>
      </c>
      <c r="S5730" t="str">
        <f>IFERROR(TEXT(DATEVALUE(LEFT(Table1[[#This Row],[Date of Purchase]],10)), "MMMM"), TEXT(Table1[[#This Row],[Date of Purchase]], "MMMM"))</f>
        <v>July</v>
      </c>
      <c r="T5730" t="str">
        <f>IF(OR(
  AND(Table1[[#This Row],[Ticket Priority]]="Critical", Table1[[#This Row],[Ticket Status]]&lt;&gt;"Closed"),
  AND(Table1[[#This Row],[Ticket Priority]]="High", Table1[[#This Row],[Ticket Status]]="Open")
), "Yes", "No")</f>
        <v>Yes</v>
      </c>
      <c r="U5730" s="4" t="str">
        <f>IF(Table1[[#This Row],[Ticket Status]]="Closed","Yes","No")</f>
        <v>No</v>
      </c>
      <c r="V5730" s="4" t="str">
        <f>IF(Table1[[#This Row],[Ticket Status]]="Pending Customer Response","Yes","No")</f>
        <v>No</v>
      </c>
      <c r="W5730" s="5">
        <f ca="1">COUNTIFS(Table1[Agent_name],Table1[[#This Row],[Agent_name]],Table1[Month],Table1[[#This Row],[Month]])/160</f>
        <v>0.2</v>
      </c>
    </row>
    <row r="5731" spans="1:23" x14ac:dyDescent="0.25">
      <c r="A5731">
        <v>5730</v>
      </c>
      <c r="B5731" t="s">
        <v>18605</v>
      </c>
      <c r="C5731" t="s">
        <v>18606</v>
      </c>
      <c r="D5731">
        <v>59</v>
      </c>
      <c r="E5731" t="s">
        <v>19</v>
      </c>
      <c r="F5731" t="s">
        <v>485</v>
      </c>
      <c r="G5731" s="1">
        <v>44037</v>
      </c>
      <c r="H5731" t="s">
        <v>45</v>
      </c>
      <c r="I5731" t="s">
        <v>37</v>
      </c>
      <c r="J5731" s="3" t="s">
        <v>18607</v>
      </c>
      <c r="K5731" t="s">
        <v>39</v>
      </c>
      <c r="L5731" t="s">
        <v>18608</v>
      </c>
      <c r="M5731" t="s">
        <v>41</v>
      </c>
      <c r="N5731" t="s">
        <v>83</v>
      </c>
      <c r="O5731" s="2">
        <v>45078.973009259258</v>
      </c>
      <c r="P5731" s="2">
        <v>45078.848009259258</v>
      </c>
      <c r="Q5731">
        <v>4</v>
      </c>
      <c r="R5731" t="str">
        <f t="shared" ca="1" si="89"/>
        <v>Divya</v>
      </c>
      <c r="S5731" t="str">
        <f>IFERROR(TEXT(DATEVALUE(LEFT(Table1[[#This Row],[Date of Purchase]],10)), "MMMM"), TEXT(Table1[[#This Row],[Date of Purchase]], "MMMM"))</f>
        <v>July</v>
      </c>
      <c r="T5731" t="str">
        <f>IF(OR(
  AND(Table1[[#This Row],[Ticket Priority]]="Critical", Table1[[#This Row],[Ticket Status]]&lt;&gt;"Closed"),
  AND(Table1[[#This Row],[Ticket Priority]]="High", Table1[[#This Row],[Ticket Status]]="Open")
), "Yes", "No")</f>
        <v>No</v>
      </c>
      <c r="U5731" s="4" t="str">
        <f>IF(Table1[[#This Row],[Ticket Status]]="Closed","Yes","No")</f>
        <v>Yes</v>
      </c>
      <c r="V5731" s="4" t="str">
        <f>IF(Table1[[#This Row],[Ticket Status]]="Pending Customer Response","Yes","No")</f>
        <v>No</v>
      </c>
      <c r="W5731" s="5">
        <f ca="1">COUNTIFS(Table1[Agent_name],Table1[[#This Row],[Agent_name]],Table1[Month],Table1[[#This Row],[Month]])/160</f>
        <v>0.25</v>
      </c>
    </row>
    <row r="5732" spans="1:23" x14ac:dyDescent="0.25">
      <c r="A5732">
        <v>5731</v>
      </c>
      <c r="B5732" t="s">
        <v>18609</v>
      </c>
      <c r="C5732" t="s">
        <v>18610</v>
      </c>
      <c r="D5732">
        <v>31</v>
      </c>
      <c r="E5732" t="s">
        <v>29</v>
      </c>
      <c r="F5732" t="s">
        <v>149</v>
      </c>
      <c r="G5732" s="1">
        <v>44246</v>
      </c>
      <c r="H5732" t="s">
        <v>45</v>
      </c>
      <c r="I5732" t="s">
        <v>99</v>
      </c>
      <c r="J5732" s="3" t="s">
        <v>18611</v>
      </c>
      <c r="K5732" t="s">
        <v>39</v>
      </c>
      <c r="L5732" t="s">
        <v>18612</v>
      </c>
      <c r="M5732" t="s">
        <v>41</v>
      </c>
      <c r="N5732" t="s">
        <v>55</v>
      </c>
      <c r="O5732" s="2">
        <v>45078.294560185182</v>
      </c>
      <c r="P5732" s="2">
        <v>45078.358449074076</v>
      </c>
      <c r="Q5732">
        <v>4</v>
      </c>
      <c r="R5732" t="str">
        <f t="shared" ca="1" si="89"/>
        <v>Ravi</v>
      </c>
      <c r="S5732" t="str">
        <f>IFERROR(TEXT(DATEVALUE(LEFT(Table1[[#This Row],[Date of Purchase]],10)), "MMMM"), TEXT(Table1[[#This Row],[Date of Purchase]], "MMMM"))</f>
        <v>February</v>
      </c>
      <c r="T5732" t="str">
        <f>IF(OR(
  AND(Table1[[#This Row],[Ticket Priority]]="Critical", Table1[[#This Row],[Ticket Status]]&lt;&gt;"Closed"),
  AND(Table1[[#This Row],[Ticket Priority]]="High", Table1[[#This Row],[Ticket Status]]="Open")
), "Yes", "No")</f>
        <v>No</v>
      </c>
      <c r="U5732" s="4" t="str">
        <f>IF(Table1[[#This Row],[Ticket Status]]="Closed","Yes","No")</f>
        <v>Yes</v>
      </c>
      <c r="V5732" s="4" t="str">
        <f>IF(Table1[[#This Row],[Ticket Status]]="Pending Customer Response","Yes","No")</f>
        <v>No</v>
      </c>
      <c r="W5732" s="5">
        <f ca="1">COUNTIFS(Table1[Agent_name],Table1[[#This Row],[Agent_name]],Table1[Month],Table1[[#This Row],[Month]])/160</f>
        <v>0.61250000000000004</v>
      </c>
    </row>
    <row r="5733" spans="1:23" x14ac:dyDescent="0.25">
      <c r="A5733">
        <v>5732</v>
      </c>
      <c r="B5733" t="s">
        <v>18613</v>
      </c>
      <c r="C5733" t="s">
        <v>18614</v>
      </c>
      <c r="D5733">
        <v>61</v>
      </c>
      <c r="E5733" t="s">
        <v>58</v>
      </c>
      <c r="F5733" t="s">
        <v>383</v>
      </c>
      <c r="G5733" s="1">
        <v>44326</v>
      </c>
      <c r="H5733" t="s">
        <v>45</v>
      </c>
      <c r="I5733" t="s">
        <v>37</v>
      </c>
      <c r="J5733" s="3" t="s">
        <v>18615</v>
      </c>
      <c r="K5733" t="s">
        <v>39</v>
      </c>
      <c r="L5733" t="s">
        <v>18616</v>
      </c>
      <c r="M5733" t="s">
        <v>25</v>
      </c>
      <c r="N5733" t="s">
        <v>33</v>
      </c>
      <c r="O5733" s="2">
        <v>45078.198055555556</v>
      </c>
      <c r="P5733" s="2">
        <v>45078.282083333332</v>
      </c>
      <c r="Q5733">
        <v>2</v>
      </c>
      <c r="R5733" t="str">
        <f t="shared" ca="1" si="89"/>
        <v>Sara</v>
      </c>
      <c r="S5733" t="str">
        <f>IFERROR(TEXT(DATEVALUE(LEFT(Table1[[#This Row],[Date of Purchase]],10)), "MMMM"), TEXT(Table1[[#This Row],[Date of Purchase]], "MMMM"))</f>
        <v>May</v>
      </c>
      <c r="T5733" t="str">
        <f>IF(OR(
  AND(Table1[[#This Row],[Ticket Priority]]="Critical", Table1[[#This Row],[Ticket Status]]&lt;&gt;"Closed"),
  AND(Table1[[#This Row],[Ticket Priority]]="High", Table1[[#This Row],[Ticket Status]]="Open")
), "Yes", "No")</f>
        <v>No</v>
      </c>
      <c r="U5733" s="4" t="str">
        <f>IF(Table1[[#This Row],[Ticket Status]]="Closed","Yes","No")</f>
        <v>Yes</v>
      </c>
      <c r="V5733" s="4" t="str">
        <f>IF(Table1[[#This Row],[Ticket Status]]="Pending Customer Response","Yes","No")</f>
        <v>No</v>
      </c>
      <c r="W5733" s="5">
        <f ca="1">COUNTIFS(Table1[Agent_name],Table1[[#This Row],[Agent_name]],Table1[Month],Table1[[#This Row],[Month]])/160</f>
        <v>0.64375000000000004</v>
      </c>
    </row>
    <row r="5734" spans="1:23" x14ac:dyDescent="0.25">
      <c r="A5734">
        <v>5733</v>
      </c>
      <c r="B5734" t="s">
        <v>18617</v>
      </c>
      <c r="C5734" t="s">
        <v>18618</v>
      </c>
      <c r="D5734">
        <v>19</v>
      </c>
      <c r="E5734" t="s">
        <v>29</v>
      </c>
      <c r="F5734" t="s">
        <v>281</v>
      </c>
      <c r="G5734" s="1">
        <v>44402</v>
      </c>
      <c r="H5734" t="s">
        <v>21</v>
      </c>
      <c r="I5734" t="s">
        <v>150</v>
      </c>
      <c r="J5734" s="3" t="s">
        <v>18619</v>
      </c>
      <c r="K5734" t="s">
        <v>39</v>
      </c>
      <c r="L5734" t="s">
        <v>18620</v>
      </c>
      <c r="M5734" t="s">
        <v>89</v>
      </c>
      <c r="N5734" t="s">
        <v>33</v>
      </c>
      <c r="O5734" s="2">
        <v>45078.116828703707</v>
      </c>
      <c r="P5734" s="2">
        <v>45078.254328703704</v>
      </c>
      <c r="Q5734">
        <v>3</v>
      </c>
      <c r="R5734" t="str">
        <f t="shared" ca="1" si="89"/>
        <v>Ravi</v>
      </c>
      <c r="S5734" t="str">
        <f>IFERROR(TEXT(DATEVALUE(LEFT(Table1[[#This Row],[Date of Purchase]],10)), "MMMM"), TEXT(Table1[[#This Row],[Date of Purchase]], "MMMM"))</f>
        <v>July</v>
      </c>
      <c r="T5734" t="str">
        <f>IF(OR(
  AND(Table1[[#This Row],[Ticket Priority]]="Critical", Table1[[#This Row],[Ticket Status]]&lt;&gt;"Closed"),
  AND(Table1[[#This Row],[Ticket Priority]]="High", Table1[[#This Row],[Ticket Status]]="Open")
), "Yes", "No")</f>
        <v>No</v>
      </c>
      <c r="U5734" s="4" t="str">
        <f>IF(Table1[[#This Row],[Ticket Status]]="Closed","Yes","No")</f>
        <v>Yes</v>
      </c>
      <c r="V5734" s="4" t="str">
        <f>IF(Table1[[#This Row],[Ticket Status]]="Pending Customer Response","Yes","No")</f>
        <v>No</v>
      </c>
      <c r="W5734" s="5">
        <f ca="1">COUNTIFS(Table1[Agent_name],Table1[[#This Row],[Agent_name]],Table1[Month],Table1[[#This Row],[Month]])/160</f>
        <v>0.66249999999999998</v>
      </c>
    </row>
    <row r="5735" spans="1:23" x14ac:dyDescent="0.25">
      <c r="A5735">
        <v>5734</v>
      </c>
      <c r="B5735" t="s">
        <v>18621</v>
      </c>
      <c r="C5735" t="s">
        <v>18622</v>
      </c>
      <c r="D5735">
        <v>58</v>
      </c>
      <c r="E5735" t="s">
        <v>19</v>
      </c>
      <c r="F5735" t="s">
        <v>219</v>
      </c>
      <c r="G5735" s="1">
        <v>43996</v>
      </c>
      <c r="H5735" t="s">
        <v>59</v>
      </c>
      <c r="I5735" t="s">
        <v>52</v>
      </c>
      <c r="J5735" s="3" t="s">
        <v>18623</v>
      </c>
      <c r="K5735" t="s">
        <v>62</v>
      </c>
      <c r="M5735" t="s">
        <v>89</v>
      </c>
      <c r="N5735" t="s">
        <v>55</v>
      </c>
      <c r="R5735" t="str">
        <f t="shared" ca="1" si="89"/>
        <v>Sara</v>
      </c>
      <c r="S5735" t="str">
        <f>IFERROR(TEXT(DATEVALUE(LEFT(Table1[[#This Row],[Date of Purchase]],10)), "MMMM"), TEXT(Table1[[#This Row],[Date of Purchase]], "MMMM"))</f>
        <v>June</v>
      </c>
      <c r="T5735" t="str">
        <f>IF(OR(
  AND(Table1[[#This Row],[Ticket Priority]]="Critical", Table1[[#This Row],[Ticket Status]]&lt;&gt;"Closed"),
  AND(Table1[[#This Row],[Ticket Priority]]="High", Table1[[#This Row],[Ticket Status]]="Open")
), "Yes", "No")</f>
        <v>Yes</v>
      </c>
      <c r="U5735" s="4" t="str">
        <f>IF(Table1[[#This Row],[Ticket Status]]="Closed","Yes","No")</f>
        <v>No</v>
      </c>
      <c r="V5735" s="4" t="str">
        <f>IF(Table1[[#This Row],[Ticket Status]]="Pending Customer Response","Yes","No")</f>
        <v>No</v>
      </c>
      <c r="W5735" s="5">
        <f ca="1">COUNTIFS(Table1[Agent_name],Table1[[#This Row],[Agent_name]],Table1[Month],Table1[[#This Row],[Month]])/160</f>
        <v>0.65</v>
      </c>
    </row>
    <row r="5736" spans="1:23" x14ac:dyDescent="0.25">
      <c r="A5736">
        <v>5735</v>
      </c>
      <c r="B5736" t="s">
        <v>18624</v>
      </c>
      <c r="C5736" t="s">
        <v>18625</v>
      </c>
      <c r="D5736">
        <v>61</v>
      </c>
      <c r="E5736" t="s">
        <v>29</v>
      </c>
      <c r="F5736" t="s">
        <v>51</v>
      </c>
      <c r="G5736" s="1">
        <v>44542</v>
      </c>
      <c r="H5736" t="s">
        <v>21</v>
      </c>
      <c r="I5736" t="s">
        <v>52</v>
      </c>
      <c r="J5736" s="3" t="s">
        <v>18626</v>
      </c>
      <c r="K5736" t="s">
        <v>24</v>
      </c>
      <c r="M5736" t="s">
        <v>25</v>
      </c>
      <c r="N5736" t="s">
        <v>33</v>
      </c>
      <c r="O5736" s="2">
        <v>45078.846712962964</v>
      </c>
      <c r="R5736" t="str">
        <f t="shared" ca="1" si="89"/>
        <v>Rahul</v>
      </c>
      <c r="S5736" t="str">
        <f>IFERROR(TEXT(DATEVALUE(LEFT(Table1[[#This Row],[Date of Purchase]],10)), "MMMM"), TEXT(Table1[[#This Row],[Date of Purchase]], "MMMM"))</f>
        <v>December</v>
      </c>
      <c r="T5736" t="str">
        <f>IF(OR(
  AND(Table1[[#This Row],[Ticket Priority]]="Critical", Table1[[#This Row],[Ticket Status]]&lt;&gt;"Closed"),
  AND(Table1[[#This Row],[Ticket Priority]]="High", Table1[[#This Row],[Ticket Status]]="Open")
), "Yes", "No")</f>
        <v>Yes</v>
      </c>
      <c r="U5736" s="4" t="str">
        <f>IF(Table1[[#This Row],[Ticket Status]]="Closed","Yes","No")</f>
        <v>No</v>
      </c>
      <c r="V5736" s="4" t="str">
        <f>IF(Table1[[#This Row],[Ticket Status]]="Pending Customer Response","Yes","No")</f>
        <v>Yes</v>
      </c>
      <c r="W5736" s="5">
        <f ca="1">COUNTIFS(Table1[Agent_name],Table1[[#This Row],[Agent_name]],Table1[Month],Table1[[#This Row],[Month]])/160</f>
        <v>0.23125000000000001</v>
      </c>
    </row>
    <row r="5737" spans="1:23" x14ac:dyDescent="0.25">
      <c r="A5737">
        <v>5736</v>
      </c>
      <c r="B5737" t="s">
        <v>18627</v>
      </c>
      <c r="C5737" t="s">
        <v>18628</v>
      </c>
      <c r="D5737">
        <v>70</v>
      </c>
      <c r="E5737" t="s">
        <v>58</v>
      </c>
      <c r="F5737" t="s">
        <v>30</v>
      </c>
      <c r="G5737" s="1">
        <v>43997</v>
      </c>
      <c r="H5737" t="s">
        <v>21</v>
      </c>
      <c r="I5737" t="s">
        <v>150</v>
      </c>
      <c r="J5737" s="3" t="s">
        <v>18629</v>
      </c>
      <c r="K5737" t="s">
        <v>24</v>
      </c>
      <c r="M5737" t="s">
        <v>143</v>
      </c>
      <c r="N5737" t="s">
        <v>33</v>
      </c>
      <c r="O5737" s="2">
        <v>45078.246736111112</v>
      </c>
      <c r="R5737" t="str">
        <f t="shared" ca="1" si="89"/>
        <v>Divya</v>
      </c>
      <c r="S5737" t="str">
        <f>IFERROR(TEXT(DATEVALUE(LEFT(Table1[[#This Row],[Date of Purchase]],10)), "MMMM"), TEXT(Table1[[#This Row],[Date of Purchase]], "MMMM"))</f>
        <v>June</v>
      </c>
      <c r="T5737" t="str">
        <f>IF(OR(
  AND(Table1[[#This Row],[Ticket Priority]]="Critical", Table1[[#This Row],[Ticket Status]]&lt;&gt;"Closed"),
  AND(Table1[[#This Row],[Ticket Priority]]="High", Table1[[#This Row],[Ticket Status]]="Open")
), "Yes", "No")</f>
        <v>No</v>
      </c>
      <c r="U5737" s="4" t="str">
        <f>IF(Table1[[#This Row],[Ticket Status]]="Closed","Yes","No")</f>
        <v>No</v>
      </c>
      <c r="V5737" s="4" t="str">
        <f>IF(Table1[[#This Row],[Ticket Status]]="Pending Customer Response","Yes","No")</f>
        <v>Yes</v>
      </c>
      <c r="W5737" s="5">
        <f ca="1">COUNTIFS(Table1[Agent_name],Table1[[#This Row],[Agent_name]],Table1[Month],Table1[[#This Row],[Month]])/160</f>
        <v>0.22500000000000001</v>
      </c>
    </row>
    <row r="5738" spans="1:23" x14ac:dyDescent="0.25">
      <c r="A5738">
        <v>5737</v>
      </c>
      <c r="B5738" t="s">
        <v>18630</v>
      </c>
      <c r="C5738" t="s">
        <v>18631</v>
      </c>
      <c r="D5738">
        <v>70</v>
      </c>
      <c r="E5738" t="s">
        <v>19</v>
      </c>
      <c r="F5738" t="s">
        <v>20</v>
      </c>
      <c r="G5738" s="1">
        <v>44161</v>
      </c>
      <c r="H5738" t="s">
        <v>59</v>
      </c>
      <c r="I5738" t="s">
        <v>31</v>
      </c>
      <c r="J5738" s="3" t="s">
        <v>18632</v>
      </c>
      <c r="K5738" t="s">
        <v>39</v>
      </c>
      <c r="L5738" t="s">
        <v>18633</v>
      </c>
      <c r="M5738" t="s">
        <v>41</v>
      </c>
      <c r="N5738" t="s">
        <v>55</v>
      </c>
      <c r="O5738" s="2">
        <v>45078.883553240739</v>
      </c>
      <c r="P5738" s="2">
        <v>45078.629386574074</v>
      </c>
      <c r="Q5738">
        <v>1</v>
      </c>
      <c r="R5738" t="str">
        <f t="shared" ca="1" si="89"/>
        <v>Karan</v>
      </c>
      <c r="S5738" t="str">
        <f>IFERROR(TEXT(DATEVALUE(LEFT(Table1[[#This Row],[Date of Purchase]],10)), "MMMM"), TEXT(Table1[[#This Row],[Date of Purchase]], "MMMM"))</f>
        <v>November</v>
      </c>
      <c r="T5738" t="str">
        <f>IF(OR(
  AND(Table1[[#This Row],[Ticket Priority]]="Critical", Table1[[#This Row],[Ticket Status]]&lt;&gt;"Closed"),
  AND(Table1[[#This Row],[Ticket Priority]]="High", Table1[[#This Row],[Ticket Status]]="Open")
), "Yes", "No")</f>
        <v>No</v>
      </c>
      <c r="U5738" s="4" t="str">
        <f>IF(Table1[[#This Row],[Ticket Status]]="Closed","Yes","No")</f>
        <v>Yes</v>
      </c>
      <c r="V5738" s="4" t="str">
        <f>IF(Table1[[#This Row],[Ticket Status]]="Pending Customer Response","Yes","No")</f>
        <v>No</v>
      </c>
      <c r="W5738" s="5">
        <f ca="1">COUNTIFS(Table1[Agent_name],Table1[[#This Row],[Agent_name]],Table1[Month],Table1[[#This Row],[Month]])/160</f>
        <v>0.1875</v>
      </c>
    </row>
    <row r="5739" spans="1:23" x14ac:dyDescent="0.25">
      <c r="A5739">
        <v>5738</v>
      </c>
      <c r="B5739" t="s">
        <v>18634</v>
      </c>
      <c r="C5739" t="s">
        <v>18635</v>
      </c>
      <c r="D5739">
        <v>20</v>
      </c>
      <c r="E5739" t="s">
        <v>58</v>
      </c>
      <c r="F5739" t="s">
        <v>383</v>
      </c>
      <c r="G5739" s="1">
        <v>44309</v>
      </c>
      <c r="H5739" t="s">
        <v>45</v>
      </c>
      <c r="I5739" t="s">
        <v>67</v>
      </c>
      <c r="J5739" s="3" t="s">
        <v>18636</v>
      </c>
      <c r="K5739" t="s">
        <v>39</v>
      </c>
      <c r="L5739" t="s">
        <v>18637</v>
      </c>
      <c r="M5739" t="s">
        <v>89</v>
      </c>
      <c r="N5739" t="s">
        <v>55</v>
      </c>
      <c r="O5739" s="2">
        <v>45078.617604166669</v>
      </c>
      <c r="P5739" s="2">
        <v>45078.428020833337</v>
      </c>
      <c r="Q5739">
        <v>5</v>
      </c>
      <c r="R5739" t="str">
        <f t="shared" ca="1" si="89"/>
        <v>Mohit</v>
      </c>
      <c r="S5739" t="str">
        <f>IFERROR(TEXT(DATEVALUE(LEFT(Table1[[#This Row],[Date of Purchase]],10)), "MMMM"), TEXT(Table1[[#This Row],[Date of Purchase]], "MMMM"))</f>
        <v>April</v>
      </c>
      <c r="T5739" t="str">
        <f>IF(OR(
  AND(Table1[[#This Row],[Ticket Priority]]="Critical", Table1[[#This Row],[Ticket Status]]&lt;&gt;"Closed"),
  AND(Table1[[#This Row],[Ticket Priority]]="High", Table1[[#This Row],[Ticket Status]]="Open")
), "Yes", "No")</f>
        <v>No</v>
      </c>
      <c r="U5739" s="4" t="str">
        <f>IF(Table1[[#This Row],[Ticket Status]]="Closed","Yes","No")</f>
        <v>Yes</v>
      </c>
      <c r="V5739" s="4" t="str">
        <f>IF(Table1[[#This Row],[Ticket Status]]="Pending Customer Response","Yes","No")</f>
        <v>No</v>
      </c>
      <c r="W5739" s="5">
        <f ca="1">COUNTIFS(Table1[Agent_name],Table1[[#This Row],[Agent_name]],Table1[Month],Table1[[#This Row],[Month]])/160</f>
        <v>0.45</v>
      </c>
    </row>
    <row r="5740" spans="1:23" x14ac:dyDescent="0.25">
      <c r="A5740">
        <v>5739</v>
      </c>
      <c r="B5740" t="s">
        <v>18638</v>
      </c>
      <c r="C5740" t="s">
        <v>18639</v>
      </c>
      <c r="D5740">
        <v>38</v>
      </c>
      <c r="E5740" t="s">
        <v>19</v>
      </c>
      <c r="F5740" t="s">
        <v>44</v>
      </c>
      <c r="G5740" s="1">
        <v>43970</v>
      </c>
      <c r="H5740" t="s">
        <v>45</v>
      </c>
      <c r="I5740" t="s">
        <v>141</v>
      </c>
      <c r="J5740" s="3" t="s">
        <v>18640</v>
      </c>
      <c r="K5740" t="s">
        <v>62</v>
      </c>
      <c r="M5740" t="s">
        <v>143</v>
      </c>
      <c r="N5740" t="s">
        <v>33</v>
      </c>
      <c r="R5740" t="str">
        <f t="shared" ca="1" si="89"/>
        <v>Ravi</v>
      </c>
      <c r="S5740" t="str">
        <f>IFERROR(TEXT(DATEVALUE(LEFT(Table1[[#This Row],[Date of Purchase]],10)), "MMMM"), TEXT(Table1[[#This Row],[Date of Purchase]], "MMMM"))</f>
        <v>May</v>
      </c>
      <c r="T5740" t="str">
        <f>IF(OR(
  AND(Table1[[#This Row],[Ticket Priority]]="Critical", Table1[[#This Row],[Ticket Status]]&lt;&gt;"Closed"),
  AND(Table1[[#This Row],[Ticket Priority]]="High", Table1[[#This Row],[Ticket Status]]="Open")
), "Yes", "No")</f>
        <v>No</v>
      </c>
      <c r="U5740" s="4" t="str">
        <f>IF(Table1[[#This Row],[Ticket Status]]="Closed","Yes","No")</f>
        <v>No</v>
      </c>
      <c r="V5740" s="4" t="str">
        <f>IF(Table1[[#This Row],[Ticket Status]]="Pending Customer Response","Yes","No")</f>
        <v>No</v>
      </c>
      <c r="W5740" s="5">
        <f ca="1">COUNTIFS(Table1[Agent_name],Table1[[#This Row],[Agent_name]],Table1[Month],Table1[[#This Row],[Month]])/160</f>
        <v>0.67500000000000004</v>
      </c>
    </row>
    <row r="5741" spans="1:23" x14ac:dyDescent="0.25">
      <c r="A5741">
        <v>5740</v>
      </c>
      <c r="B5741" t="s">
        <v>18641</v>
      </c>
      <c r="C5741" t="s">
        <v>18642</v>
      </c>
      <c r="D5741">
        <v>69</v>
      </c>
      <c r="E5741" t="s">
        <v>58</v>
      </c>
      <c r="F5741" t="s">
        <v>76</v>
      </c>
      <c r="G5741" s="1">
        <v>44057</v>
      </c>
      <c r="H5741" t="s">
        <v>66</v>
      </c>
      <c r="I5741" t="s">
        <v>113</v>
      </c>
      <c r="J5741" s="3" t="s">
        <v>18643</v>
      </c>
      <c r="K5741" t="s">
        <v>39</v>
      </c>
      <c r="L5741" t="s">
        <v>18644</v>
      </c>
      <c r="M5741" t="s">
        <v>143</v>
      </c>
      <c r="N5741" t="s">
        <v>26</v>
      </c>
      <c r="O5741" s="2">
        <v>45078.347511574073</v>
      </c>
      <c r="P5741" s="2">
        <v>45078.398900462962</v>
      </c>
      <c r="Q5741">
        <v>3</v>
      </c>
      <c r="R5741" t="str">
        <f t="shared" ca="1" si="89"/>
        <v>Sara</v>
      </c>
      <c r="S5741" t="str">
        <f>IFERROR(TEXT(DATEVALUE(LEFT(Table1[[#This Row],[Date of Purchase]],10)), "MMMM"), TEXT(Table1[[#This Row],[Date of Purchase]], "MMMM"))</f>
        <v>August</v>
      </c>
      <c r="T5741" t="str">
        <f>IF(OR(
  AND(Table1[[#This Row],[Ticket Priority]]="Critical", Table1[[#This Row],[Ticket Status]]&lt;&gt;"Closed"),
  AND(Table1[[#This Row],[Ticket Priority]]="High", Table1[[#This Row],[Ticket Status]]="Open")
), "Yes", "No")</f>
        <v>No</v>
      </c>
      <c r="U5741" s="4" t="str">
        <f>IF(Table1[[#This Row],[Ticket Status]]="Closed","Yes","No")</f>
        <v>Yes</v>
      </c>
      <c r="V5741" s="4" t="str">
        <f>IF(Table1[[#This Row],[Ticket Status]]="Pending Customer Response","Yes","No")</f>
        <v>No</v>
      </c>
      <c r="W5741" s="5">
        <f ca="1">COUNTIFS(Table1[Agent_name],Table1[[#This Row],[Agent_name]],Table1[Month],Table1[[#This Row],[Month]])/160</f>
        <v>0.8</v>
      </c>
    </row>
    <row r="5742" spans="1:23" x14ac:dyDescent="0.25">
      <c r="A5742">
        <v>5741</v>
      </c>
      <c r="B5742" t="s">
        <v>18645</v>
      </c>
      <c r="C5742" t="s">
        <v>18646</v>
      </c>
      <c r="D5742">
        <v>51</v>
      </c>
      <c r="E5742" t="s">
        <v>19</v>
      </c>
      <c r="F5742" t="s">
        <v>431</v>
      </c>
      <c r="G5742" s="1">
        <v>44066</v>
      </c>
      <c r="H5742" t="s">
        <v>59</v>
      </c>
      <c r="I5742" t="s">
        <v>113</v>
      </c>
      <c r="J5742" s="3" t="s">
        <v>18647</v>
      </c>
      <c r="K5742" t="s">
        <v>39</v>
      </c>
      <c r="L5742" t="s">
        <v>18648</v>
      </c>
      <c r="M5742" t="s">
        <v>41</v>
      </c>
      <c r="N5742" t="s">
        <v>55</v>
      </c>
      <c r="O5742" s="2">
        <v>45078.085729166669</v>
      </c>
      <c r="P5742" s="2">
        <v>45078.864895833336</v>
      </c>
      <c r="Q5742">
        <v>1</v>
      </c>
      <c r="R5742" t="str">
        <f t="shared" ca="1" si="89"/>
        <v>Mohit</v>
      </c>
      <c r="S5742" t="str">
        <f>IFERROR(TEXT(DATEVALUE(LEFT(Table1[[#This Row],[Date of Purchase]],10)), "MMMM"), TEXT(Table1[[#This Row],[Date of Purchase]], "MMMM"))</f>
        <v>August</v>
      </c>
      <c r="T5742" t="str">
        <f>IF(OR(
  AND(Table1[[#This Row],[Ticket Priority]]="Critical", Table1[[#This Row],[Ticket Status]]&lt;&gt;"Closed"),
  AND(Table1[[#This Row],[Ticket Priority]]="High", Table1[[#This Row],[Ticket Status]]="Open")
), "Yes", "No")</f>
        <v>No</v>
      </c>
      <c r="U5742" s="4" t="str">
        <f>IF(Table1[[#This Row],[Ticket Status]]="Closed","Yes","No")</f>
        <v>Yes</v>
      </c>
      <c r="V5742" s="4" t="str">
        <f>IF(Table1[[#This Row],[Ticket Status]]="Pending Customer Response","Yes","No")</f>
        <v>No</v>
      </c>
      <c r="W5742" s="5">
        <f ca="1">COUNTIFS(Table1[Agent_name],Table1[[#This Row],[Agent_name]],Table1[Month],Table1[[#This Row],[Month]])/160</f>
        <v>0.46250000000000002</v>
      </c>
    </row>
    <row r="5743" spans="1:23" x14ac:dyDescent="0.25">
      <c r="A5743">
        <v>5742</v>
      </c>
      <c r="B5743" t="s">
        <v>18649</v>
      </c>
      <c r="C5743" t="s">
        <v>18650</v>
      </c>
      <c r="D5743">
        <v>35</v>
      </c>
      <c r="E5743" t="s">
        <v>19</v>
      </c>
      <c r="F5743" t="s">
        <v>134</v>
      </c>
      <c r="G5743" s="1">
        <v>44016</v>
      </c>
      <c r="H5743" t="s">
        <v>59</v>
      </c>
      <c r="I5743" t="s">
        <v>60</v>
      </c>
      <c r="J5743" s="3" t="s">
        <v>18651</v>
      </c>
      <c r="K5743" t="s">
        <v>62</v>
      </c>
      <c r="M5743" t="s">
        <v>89</v>
      </c>
      <c r="N5743" t="s">
        <v>26</v>
      </c>
      <c r="R5743" t="str">
        <f t="shared" ca="1" si="89"/>
        <v>Sara</v>
      </c>
      <c r="S5743" t="str">
        <f>IFERROR(TEXT(DATEVALUE(LEFT(Table1[[#This Row],[Date of Purchase]],10)), "MMMM"), TEXT(Table1[[#This Row],[Date of Purchase]], "MMMM"))</f>
        <v>July</v>
      </c>
      <c r="T5743" t="str">
        <f>IF(OR(
  AND(Table1[[#This Row],[Ticket Priority]]="Critical", Table1[[#This Row],[Ticket Status]]&lt;&gt;"Closed"),
  AND(Table1[[#This Row],[Ticket Priority]]="High", Table1[[#This Row],[Ticket Status]]="Open")
), "Yes", "No")</f>
        <v>Yes</v>
      </c>
      <c r="U5743" s="4" t="str">
        <f>IF(Table1[[#This Row],[Ticket Status]]="Closed","Yes","No")</f>
        <v>No</v>
      </c>
      <c r="V5743" s="4" t="str">
        <f>IF(Table1[[#This Row],[Ticket Status]]="Pending Customer Response","Yes","No")</f>
        <v>No</v>
      </c>
      <c r="W5743" s="5">
        <f ca="1">COUNTIFS(Table1[Agent_name],Table1[[#This Row],[Agent_name]],Table1[Month],Table1[[#This Row],[Month]])/160</f>
        <v>0.6875</v>
      </c>
    </row>
    <row r="5744" spans="1:23" x14ac:dyDescent="0.25">
      <c r="A5744">
        <v>5743</v>
      </c>
      <c r="B5744" t="s">
        <v>18652</v>
      </c>
      <c r="C5744" t="s">
        <v>18653</v>
      </c>
      <c r="D5744">
        <v>40</v>
      </c>
      <c r="E5744" t="s">
        <v>58</v>
      </c>
      <c r="F5744" t="s">
        <v>98</v>
      </c>
      <c r="G5744" s="1">
        <v>44340</v>
      </c>
      <c r="H5744" t="s">
        <v>66</v>
      </c>
      <c r="I5744" t="s">
        <v>177</v>
      </c>
      <c r="J5744" s="3" t="s">
        <v>18654</v>
      </c>
      <c r="K5744" t="s">
        <v>24</v>
      </c>
      <c r="M5744" t="s">
        <v>41</v>
      </c>
      <c r="N5744" t="s">
        <v>55</v>
      </c>
      <c r="O5744" s="2">
        <v>45078.330891203703</v>
      </c>
      <c r="R5744" t="str">
        <f t="shared" ca="1" si="89"/>
        <v>Sara</v>
      </c>
      <c r="S5744" t="str">
        <f>IFERROR(TEXT(DATEVALUE(LEFT(Table1[[#This Row],[Date of Purchase]],10)), "MMMM"), TEXT(Table1[[#This Row],[Date of Purchase]], "MMMM"))</f>
        <v>May</v>
      </c>
      <c r="T5744" t="str">
        <f>IF(OR(
  AND(Table1[[#This Row],[Ticket Priority]]="Critical", Table1[[#This Row],[Ticket Status]]&lt;&gt;"Closed"),
  AND(Table1[[#This Row],[Ticket Priority]]="High", Table1[[#This Row],[Ticket Status]]="Open")
), "Yes", "No")</f>
        <v>No</v>
      </c>
      <c r="U5744" s="4" t="str">
        <f>IF(Table1[[#This Row],[Ticket Status]]="Closed","Yes","No")</f>
        <v>No</v>
      </c>
      <c r="V5744" s="4" t="str">
        <f>IF(Table1[[#This Row],[Ticket Status]]="Pending Customer Response","Yes","No")</f>
        <v>Yes</v>
      </c>
      <c r="W5744" s="5">
        <f ca="1">COUNTIFS(Table1[Agent_name],Table1[[#This Row],[Agent_name]],Table1[Month],Table1[[#This Row],[Month]])/160</f>
        <v>0.64375000000000004</v>
      </c>
    </row>
    <row r="5745" spans="1:23" x14ac:dyDescent="0.25">
      <c r="A5745">
        <v>5744</v>
      </c>
      <c r="B5745" t="s">
        <v>368</v>
      </c>
      <c r="C5745" t="s">
        <v>18655</v>
      </c>
      <c r="D5745">
        <v>32</v>
      </c>
      <c r="E5745" t="s">
        <v>29</v>
      </c>
      <c r="F5745" t="s">
        <v>211</v>
      </c>
      <c r="G5745" s="1">
        <v>44385</v>
      </c>
      <c r="H5745" t="s">
        <v>21</v>
      </c>
      <c r="I5745" t="s">
        <v>93</v>
      </c>
      <c r="J5745" s="3" t="s">
        <v>18656</v>
      </c>
      <c r="K5745" t="s">
        <v>39</v>
      </c>
      <c r="L5745" t="s">
        <v>18657</v>
      </c>
      <c r="M5745" t="s">
        <v>25</v>
      </c>
      <c r="N5745" t="s">
        <v>33</v>
      </c>
      <c r="O5745" s="2">
        <v>45078.360763888886</v>
      </c>
      <c r="P5745" s="2">
        <v>45078.483680555553</v>
      </c>
      <c r="Q5745">
        <v>3</v>
      </c>
      <c r="R5745" t="str">
        <f t="shared" ca="1" si="89"/>
        <v>Divya</v>
      </c>
      <c r="S5745" t="str">
        <f>IFERROR(TEXT(DATEVALUE(LEFT(Table1[[#This Row],[Date of Purchase]],10)), "MMMM"), TEXT(Table1[[#This Row],[Date of Purchase]], "MMMM"))</f>
        <v>July</v>
      </c>
      <c r="T5745" t="str">
        <f>IF(OR(
  AND(Table1[[#This Row],[Ticket Priority]]="Critical", Table1[[#This Row],[Ticket Status]]&lt;&gt;"Closed"),
  AND(Table1[[#This Row],[Ticket Priority]]="High", Table1[[#This Row],[Ticket Status]]="Open")
), "Yes", "No")</f>
        <v>No</v>
      </c>
      <c r="U5745" s="4" t="str">
        <f>IF(Table1[[#This Row],[Ticket Status]]="Closed","Yes","No")</f>
        <v>Yes</v>
      </c>
      <c r="V5745" s="4" t="str">
        <f>IF(Table1[[#This Row],[Ticket Status]]="Pending Customer Response","Yes","No")</f>
        <v>No</v>
      </c>
      <c r="W5745" s="5">
        <f ca="1">COUNTIFS(Table1[Agent_name],Table1[[#This Row],[Agent_name]],Table1[Month],Table1[[#This Row],[Month]])/160</f>
        <v>0.25</v>
      </c>
    </row>
    <row r="5746" spans="1:23" x14ac:dyDescent="0.25">
      <c r="A5746">
        <v>5745</v>
      </c>
      <c r="B5746" t="s">
        <v>18658</v>
      </c>
      <c r="C5746" t="s">
        <v>18659</v>
      </c>
      <c r="D5746">
        <v>42</v>
      </c>
      <c r="E5746" t="s">
        <v>58</v>
      </c>
      <c r="F5746" t="s">
        <v>125</v>
      </c>
      <c r="G5746" s="1">
        <v>44228</v>
      </c>
      <c r="H5746" t="s">
        <v>21</v>
      </c>
      <c r="I5746" t="s">
        <v>59</v>
      </c>
      <c r="J5746" s="3" t="s">
        <v>18660</v>
      </c>
      <c r="K5746" t="s">
        <v>39</v>
      </c>
      <c r="L5746" t="s">
        <v>18661</v>
      </c>
      <c r="M5746" t="s">
        <v>25</v>
      </c>
      <c r="N5746" t="s">
        <v>55</v>
      </c>
      <c r="O5746" s="2">
        <v>45078.581620370373</v>
      </c>
      <c r="P5746" s="2">
        <v>45078.830925925926</v>
      </c>
      <c r="Q5746">
        <v>3</v>
      </c>
      <c r="R5746" t="str">
        <f t="shared" ca="1" si="89"/>
        <v>Divya</v>
      </c>
      <c r="S5746" t="str">
        <f>IFERROR(TEXT(DATEVALUE(LEFT(Table1[[#This Row],[Date of Purchase]],10)), "MMMM"), TEXT(Table1[[#This Row],[Date of Purchase]], "MMMM"))</f>
        <v>February</v>
      </c>
      <c r="T5746" t="str">
        <f>IF(OR(
  AND(Table1[[#This Row],[Ticket Priority]]="Critical", Table1[[#This Row],[Ticket Status]]&lt;&gt;"Closed"),
  AND(Table1[[#This Row],[Ticket Priority]]="High", Table1[[#This Row],[Ticket Status]]="Open")
), "Yes", "No")</f>
        <v>No</v>
      </c>
      <c r="U5746" s="4" t="str">
        <f>IF(Table1[[#This Row],[Ticket Status]]="Closed","Yes","No")</f>
        <v>Yes</v>
      </c>
      <c r="V5746" s="4" t="str">
        <f>IF(Table1[[#This Row],[Ticket Status]]="Pending Customer Response","Yes","No")</f>
        <v>No</v>
      </c>
      <c r="W5746" s="5">
        <f ca="1">COUNTIFS(Table1[Agent_name],Table1[[#This Row],[Agent_name]],Table1[Month],Table1[[#This Row],[Month]])/160</f>
        <v>0.25624999999999998</v>
      </c>
    </row>
    <row r="5747" spans="1:23" x14ac:dyDescent="0.25">
      <c r="A5747">
        <v>5746</v>
      </c>
      <c r="B5747" t="s">
        <v>18662</v>
      </c>
      <c r="C5747" t="s">
        <v>18663</v>
      </c>
      <c r="D5747">
        <v>30</v>
      </c>
      <c r="E5747" t="s">
        <v>29</v>
      </c>
      <c r="F5747" t="s">
        <v>98</v>
      </c>
      <c r="G5747" s="1">
        <v>44084</v>
      </c>
      <c r="H5747" t="s">
        <v>67</v>
      </c>
      <c r="I5747" t="s">
        <v>99</v>
      </c>
      <c r="J5747" s="3" t="s">
        <v>18664</v>
      </c>
      <c r="K5747" t="s">
        <v>24</v>
      </c>
      <c r="M5747" t="s">
        <v>25</v>
      </c>
      <c r="N5747" t="s">
        <v>26</v>
      </c>
      <c r="O5747" s="2">
        <v>45078.453865740739</v>
      </c>
      <c r="R5747" t="str">
        <f t="shared" ca="1" si="89"/>
        <v>Ravi</v>
      </c>
      <c r="S5747" t="str">
        <f>IFERROR(TEXT(DATEVALUE(LEFT(Table1[[#This Row],[Date of Purchase]],10)), "MMMM"), TEXT(Table1[[#This Row],[Date of Purchase]], "MMMM"))</f>
        <v>September</v>
      </c>
      <c r="T5747" t="str">
        <f>IF(OR(
  AND(Table1[[#This Row],[Ticket Priority]]="Critical", Table1[[#This Row],[Ticket Status]]&lt;&gt;"Closed"),
  AND(Table1[[#This Row],[Ticket Priority]]="High", Table1[[#This Row],[Ticket Status]]="Open")
), "Yes", "No")</f>
        <v>Yes</v>
      </c>
      <c r="U5747" s="4" t="str">
        <f>IF(Table1[[#This Row],[Ticket Status]]="Closed","Yes","No")</f>
        <v>No</v>
      </c>
      <c r="V5747" s="4" t="str">
        <f>IF(Table1[[#This Row],[Ticket Status]]="Pending Customer Response","Yes","No")</f>
        <v>Yes</v>
      </c>
      <c r="W5747" s="5">
        <f ca="1">COUNTIFS(Table1[Agent_name],Table1[[#This Row],[Agent_name]],Table1[Month],Table1[[#This Row],[Month]])/160</f>
        <v>0.64375000000000004</v>
      </c>
    </row>
    <row r="5748" spans="1:23" x14ac:dyDescent="0.25">
      <c r="A5748">
        <v>5747</v>
      </c>
      <c r="B5748" t="s">
        <v>18665</v>
      </c>
      <c r="C5748" t="s">
        <v>18666</v>
      </c>
      <c r="D5748">
        <v>45</v>
      </c>
      <c r="E5748" t="s">
        <v>58</v>
      </c>
      <c r="F5748" t="s">
        <v>129</v>
      </c>
      <c r="G5748" s="1">
        <v>43870</v>
      </c>
      <c r="H5748" t="s">
        <v>66</v>
      </c>
      <c r="I5748" t="s">
        <v>150</v>
      </c>
      <c r="J5748" s="3" t="s">
        <v>18667</v>
      </c>
      <c r="K5748" t="s">
        <v>62</v>
      </c>
      <c r="M5748" t="s">
        <v>143</v>
      </c>
      <c r="N5748" t="s">
        <v>33</v>
      </c>
      <c r="R5748" t="str">
        <f t="shared" ca="1" si="89"/>
        <v>Aisha</v>
      </c>
      <c r="S5748" t="str">
        <f>IFERROR(TEXT(DATEVALUE(LEFT(Table1[[#This Row],[Date of Purchase]],10)), "MMMM"), TEXT(Table1[[#This Row],[Date of Purchase]], "MMMM"))</f>
        <v>February</v>
      </c>
      <c r="T5748" t="str">
        <f>IF(OR(
  AND(Table1[[#This Row],[Ticket Priority]]="Critical", Table1[[#This Row],[Ticket Status]]&lt;&gt;"Closed"),
  AND(Table1[[#This Row],[Ticket Priority]]="High", Table1[[#This Row],[Ticket Status]]="Open")
), "Yes", "No")</f>
        <v>No</v>
      </c>
      <c r="U5748" s="4" t="str">
        <f>IF(Table1[[#This Row],[Ticket Status]]="Closed","Yes","No")</f>
        <v>No</v>
      </c>
      <c r="V5748" s="4" t="str">
        <f>IF(Table1[[#This Row],[Ticket Status]]="Pending Customer Response","Yes","No")</f>
        <v>No</v>
      </c>
      <c r="W5748" s="5">
        <f ca="1">COUNTIFS(Table1[Agent_name],Table1[[#This Row],[Agent_name]],Table1[Month],Table1[[#This Row],[Month]])/160</f>
        <v>0.85624999999999996</v>
      </c>
    </row>
    <row r="5749" spans="1:23" x14ac:dyDescent="0.25">
      <c r="A5749">
        <v>5748</v>
      </c>
      <c r="B5749" t="s">
        <v>18668</v>
      </c>
      <c r="C5749" t="s">
        <v>18669</v>
      </c>
      <c r="D5749">
        <v>30</v>
      </c>
      <c r="E5749" t="s">
        <v>29</v>
      </c>
      <c r="F5749" t="s">
        <v>86</v>
      </c>
      <c r="G5749" s="1">
        <v>44102</v>
      </c>
      <c r="H5749" t="s">
        <v>66</v>
      </c>
      <c r="I5749" t="s">
        <v>60</v>
      </c>
      <c r="J5749" s="3" t="s">
        <v>18670</v>
      </c>
      <c r="K5749" t="s">
        <v>62</v>
      </c>
      <c r="M5749" t="s">
        <v>143</v>
      </c>
      <c r="N5749" t="s">
        <v>83</v>
      </c>
      <c r="R5749" t="str">
        <f t="shared" ca="1" si="89"/>
        <v>Ravi</v>
      </c>
      <c r="S5749" t="str">
        <f>IFERROR(TEXT(DATEVALUE(LEFT(Table1[[#This Row],[Date of Purchase]],10)), "MMMM"), TEXT(Table1[[#This Row],[Date of Purchase]], "MMMM"))</f>
        <v>September</v>
      </c>
      <c r="T5749" t="str">
        <f>IF(OR(
  AND(Table1[[#This Row],[Ticket Priority]]="Critical", Table1[[#This Row],[Ticket Status]]&lt;&gt;"Closed"),
  AND(Table1[[#This Row],[Ticket Priority]]="High", Table1[[#This Row],[Ticket Status]]="Open")
), "Yes", "No")</f>
        <v>No</v>
      </c>
      <c r="U5749" s="4" t="str">
        <f>IF(Table1[[#This Row],[Ticket Status]]="Closed","Yes","No")</f>
        <v>No</v>
      </c>
      <c r="V5749" s="4" t="str">
        <f>IF(Table1[[#This Row],[Ticket Status]]="Pending Customer Response","Yes","No")</f>
        <v>No</v>
      </c>
      <c r="W5749" s="5">
        <f ca="1">COUNTIFS(Table1[Agent_name],Table1[[#This Row],[Agent_name]],Table1[Month],Table1[[#This Row],[Month]])/160</f>
        <v>0.64375000000000004</v>
      </c>
    </row>
    <row r="5750" spans="1:23" x14ac:dyDescent="0.25">
      <c r="A5750">
        <v>5749</v>
      </c>
      <c r="B5750" t="s">
        <v>18671</v>
      </c>
      <c r="C5750" t="s">
        <v>18672</v>
      </c>
      <c r="D5750">
        <v>30</v>
      </c>
      <c r="E5750" t="s">
        <v>19</v>
      </c>
      <c r="F5750" t="s">
        <v>207</v>
      </c>
      <c r="G5750" s="1">
        <v>44324</v>
      </c>
      <c r="H5750" t="s">
        <v>67</v>
      </c>
      <c r="I5750" t="s">
        <v>37</v>
      </c>
      <c r="J5750" s="3" t="s">
        <v>18673</v>
      </c>
      <c r="K5750" t="s">
        <v>24</v>
      </c>
      <c r="M5750" t="s">
        <v>41</v>
      </c>
      <c r="N5750" t="s">
        <v>83</v>
      </c>
      <c r="O5750" s="2">
        <v>45078.555995370371</v>
      </c>
      <c r="R5750" t="str">
        <f t="shared" ca="1" si="89"/>
        <v>Arjun</v>
      </c>
      <c r="S5750" t="str">
        <f>IFERROR(TEXT(DATEVALUE(LEFT(Table1[[#This Row],[Date of Purchase]],10)), "MMMM"), TEXT(Table1[[#This Row],[Date of Purchase]], "MMMM"))</f>
        <v>May</v>
      </c>
      <c r="T5750" t="str">
        <f>IF(OR(
  AND(Table1[[#This Row],[Ticket Priority]]="Critical", Table1[[#This Row],[Ticket Status]]&lt;&gt;"Closed"),
  AND(Table1[[#This Row],[Ticket Priority]]="High", Table1[[#This Row],[Ticket Status]]="Open")
), "Yes", "No")</f>
        <v>No</v>
      </c>
      <c r="U5750" s="4" t="str">
        <f>IF(Table1[[#This Row],[Ticket Status]]="Closed","Yes","No")</f>
        <v>No</v>
      </c>
      <c r="V5750" s="4" t="str">
        <f>IF(Table1[[#This Row],[Ticket Status]]="Pending Customer Response","Yes","No")</f>
        <v>Yes</v>
      </c>
      <c r="W5750" s="5">
        <f ca="1">COUNTIFS(Table1[Agent_name],Table1[[#This Row],[Agent_name]],Table1[Month],Table1[[#This Row],[Month]])/160</f>
        <v>0.2</v>
      </c>
    </row>
    <row r="5751" spans="1:23" x14ac:dyDescent="0.25">
      <c r="A5751">
        <v>5750</v>
      </c>
      <c r="B5751" t="s">
        <v>18674</v>
      </c>
      <c r="C5751" t="s">
        <v>18675</v>
      </c>
      <c r="D5751">
        <v>38</v>
      </c>
      <c r="E5751" t="s">
        <v>58</v>
      </c>
      <c r="F5751" t="s">
        <v>202</v>
      </c>
      <c r="G5751" s="1">
        <v>44470</v>
      </c>
      <c r="H5751" t="s">
        <v>67</v>
      </c>
      <c r="I5751" t="s">
        <v>46</v>
      </c>
      <c r="J5751" s="3" t="s">
        <v>18676</v>
      </c>
      <c r="K5751" t="s">
        <v>62</v>
      </c>
      <c r="M5751" t="s">
        <v>89</v>
      </c>
      <c r="N5751" t="s">
        <v>55</v>
      </c>
      <c r="R5751" t="str">
        <f t="shared" ca="1" si="89"/>
        <v>Sara</v>
      </c>
      <c r="S5751" t="str">
        <f>IFERROR(TEXT(DATEVALUE(LEFT(Table1[[#This Row],[Date of Purchase]],10)), "MMMM"), TEXT(Table1[[#This Row],[Date of Purchase]], "MMMM"))</f>
        <v>October</v>
      </c>
      <c r="T5751" t="str">
        <f>IF(OR(
  AND(Table1[[#This Row],[Ticket Priority]]="Critical", Table1[[#This Row],[Ticket Status]]&lt;&gt;"Closed"),
  AND(Table1[[#This Row],[Ticket Priority]]="High", Table1[[#This Row],[Ticket Status]]="Open")
), "Yes", "No")</f>
        <v>Yes</v>
      </c>
      <c r="U5751" s="4" t="str">
        <f>IF(Table1[[#This Row],[Ticket Status]]="Closed","Yes","No")</f>
        <v>No</v>
      </c>
      <c r="V5751" s="4" t="str">
        <f>IF(Table1[[#This Row],[Ticket Status]]="Pending Customer Response","Yes","No")</f>
        <v>No</v>
      </c>
      <c r="W5751" s="5">
        <f ca="1">COUNTIFS(Table1[Agent_name],Table1[[#This Row],[Agent_name]],Table1[Month],Table1[[#This Row],[Month]])/160</f>
        <v>0.66874999999999996</v>
      </c>
    </row>
    <row r="5752" spans="1:23" x14ac:dyDescent="0.25">
      <c r="A5752">
        <v>5751</v>
      </c>
      <c r="B5752" t="s">
        <v>18677</v>
      </c>
      <c r="C5752" t="s">
        <v>18678</v>
      </c>
      <c r="D5752">
        <v>52</v>
      </c>
      <c r="E5752" t="s">
        <v>58</v>
      </c>
      <c r="F5752" t="s">
        <v>20</v>
      </c>
      <c r="G5752" s="1">
        <v>44429</v>
      </c>
      <c r="H5752" t="s">
        <v>66</v>
      </c>
      <c r="I5752" t="s">
        <v>113</v>
      </c>
      <c r="J5752" s="3" t="s">
        <v>18679</v>
      </c>
      <c r="K5752" t="s">
        <v>39</v>
      </c>
      <c r="L5752" t="s">
        <v>18680</v>
      </c>
      <c r="M5752" t="s">
        <v>89</v>
      </c>
      <c r="N5752" t="s">
        <v>26</v>
      </c>
      <c r="O5752" s="2">
        <v>45078.788668981484</v>
      </c>
      <c r="P5752" s="2">
        <v>45078.478252314817</v>
      </c>
      <c r="Q5752">
        <v>3</v>
      </c>
      <c r="R5752" t="str">
        <f t="shared" ca="1" si="89"/>
        <v>Arjun</v>
      </c>
      <c r="S5752" t="str">
        <f>IFERROR(TEXT(DATEVALUE(LEFT(Table1[[#This Row],[Date of Purchase]],10)), "MMMM"), TEXT(Table1[[#This Row],[Date of Purchase]], "MMMM"))</f>
        <v>August</v>
      </c>
      <c r="T5752" t="str">
        <f>IF(OR(
  AND(Table1[[#This Row],[Ticket Priority]]="Critical", Table1[[#This Row],[Ticket Status]]&lt;&gt;"Closed"),
  AND(Table1[[#This Row],[Ticket Priority]]="High", Table1[[#This Row],[Ticket Status]]="Open")
), "Yes", "No")</f>
        <v>No</v>
      </c>
      <c r="U5752" s="4" t="str">
        <f>IF(Table1[[#This Row],[Ticket Status]]="Closed","Yes","No")</f>
        <v>Yes</v>
      </c>
      <c r="V5752" s="4" t="str">
        <f>IF(Table1[[#This Row],[Ticket Status]]="Pending Customer Response","Yes","No")</f>
        <v>No</v>
      </c>
      <c r="W5752" s="5">
        <f ca="1">COUNTIFS(Table1[Agent_name],Table1[[#This Row],[Agent_name]],Table1[Month],Table1[[#This Row],[Month]])/160</f>
        <v>0.20624999999999999</v>
      </c>
    </row>
    <row r="5753" spans="1:23" x14ac:dyDescent="0.25">
      <c r="A5753">
        <v>5752</v>
      </c>
      <c r="B5753" t="s">
        <v>18681</v>
      </c>
      <c r="C5753" t="s">
        <v>18682</v>
      </c>
      <c r="D5753">
        <v>18</v>
      </c>
      <c r="E5753" t="s">
        <v>19</v>
      </c>
      <c r="F5753" t="s">
        <v>173</v>
      </c>
      <c r="G5753" s="1">
        <v>44172</v>
      </c>
      <c r="H5753" t="s">
        <v>21</v>
      </c>
      <c r="I5753" t="s">
        <v>77</v>
      </c>
      <c r="J5753" s="3" t="s">
        <v>18683</v>
      </c>
      <c r="K5753" t="s">
        <v>62</v>
      </c>
      <c r="M5753" t="s">
        <v>41</v>
      </c>
      <c r="N5753" t="s">
        <v>83</v>
      </c>
      <c r="R5753" t="str">
        <f t="shared" ca="1" si="89"/>
        <v>Rahul</v>
      </c>
      <c r="S5753" t="str">
        <f>IFERROR(TEXT(DATEVALUE(LEFT(Table1[[#This Row],[Date of Purchase]],10)), "MMMM"), TEXT(Table1[[#This Row],[Date of Purchase]], "MMMM"))</f>
        <v>December</v>
      </c>
      <c r="T5753" t="str">
        <f>IF(OR(
  AND(Table1[[#This Row],[Ticket Priority]]="Critical", Table1[[#This Row],[Ticket Status]]&lt;&gt;"Closed"),
  AND(Table1[[#This Row],[Ticket Priority]]="High", Table1[[#This Row],[Ticket Status]]="Open")
), "Yes", "No")</f>
        <v>No</v>
      </c>
      <c r="U5753" s="4" t="str">
        <f>IF(Table1[[#This Row],[Ticket Status]]="Closed","Yes","No")</f>
        <v>No</v>
      </c>
      <c r="V5753" s="4" t="str">
        <f>IF(Table1[[#This Row],[Ticket Status]]="Pending Customer Response","Yes","No")</f>
        <v>No</v>
      </c>
      <c r="W5753" s="5">
        <f ca="1">COUNTIFS(Table1[Agent_name],Table1[[#This Row],[Agent_name]],Table1[Month],Table1[[#This Row],[Month]])/160</f>
        <v>0.23125000000000001</v>
      </c>
    </row>
    <row r="5754" spans="1:23" x14ac:dyDescent="0.25">
      <c r="A5754">
        <v>5753</v>
      </c>
      <c r="B5754" t="s">
        <v>18684</v>
      </c>
      <c r="C5754" t="s">
        <v>18685</v>
      </c>
      <c r="D5754">
        <v>41</v>
      </c>
      <c r="E5754" t="s">
        <v>58</v>
      </c>
      <c r="F5754" t="s">
        <v>103</v>
      </c>
      <c r="G5754" s="1">
        <v>44453</v>
      </c>
      <c r="H5754" t="s">
        <v>45</v>
      </c>
      <c r="I5754" t="s">
        <v>46</v>
      </c>
      <c r="J5754" s="3" t="s">
        <v>18686</v>
      </c>
      <c r="K5754" t="s">
        <v>24</v>
      </c>
      <c r="M5754" t="s">
        <v>25</v>
      </c>
      <c r="N5754" t="s">
        <v>55</v>
      </c>
      <c r="O5754" s="2">
        <v>45078.276886574073</v>
      </c>
      <c r="R5754" t="str">
        <f t="shared" ca="1" si="89"/>
        <v>Aisha</v>
      </c>
      <c r="S5754" t="str">
        <f>IFERROR(TEXT(DATEVALUE(LEFT(Table1[[#This Row],[Date of Purchase]],10)), "MMMM"), TEXT(Table1[[#This Row],[Date of Purchase]], "MMMM"))</f>
        <v>September</v>
      </c>
      <c r="T5754" t="str">
        <f>IF(OR(
  AND(Table1[[#This Row],[Ticket Priority]]="Critical", Table1[[#This Row],[Ticket Status]]&lt;&gt;"Closed"),
  AND(Table1[[#This Row],[Ticket Priority]]="High", Table1[[#This Row],[Ticket Status]]="Open")
), "Yes", "No")</f>
        <v>Yes</v>
      </c>
      <c r="U5754" s="4" t="str">
        <f>IF(Table1[[#This Row],[Ticket Status]]="Closed","Yes","No")</f>
        <v>No</v>
      </c>
      <c r="V5754" s="4" t="str">
        <f>IF(Table1[[#This Row],[Ticket Status]]="Pending Customer Response","Yes","No")</f>
        <v>Yes</v>
      </c>
      <c r="W5754" s="5">
        <f ca="1">COUNTIFS(Table1[Agent_name],Table1[[#This Row],[Agent_name]],Table1[Month],Table1[[#This Row],[Month]])/160</f>
        <v>0.86250000000000004</v>
      </c>
    </row>
    <row r="5755" spans="1:23" x14ac:dyDescent="0.25">
      <c r="A5755">
        <v>5754</v>
      </c>
      <c r="B5755" t="s">
        <v>18687</v>
      </c>
      <c r="C5755" t="s">
        <v>18688</v>
      </c>
      <c r="D5755">
        <v>35</v>
      </c>
      <c r="E5755" t="s">
        <v>29</v>
      </c>
      <c r="F5755" t="s">
        <v>456</v>
      </c>
      <c r="G5755" s="1">
        <v>44418</v>
      </c>
      <c r="H5755" t="s">
        <v>21</v>
      </c>
      <c r="I5755" t="s">
        <v>99</v>
      </c>
      <c r="J5755" s="3" t="s">
        <v>18689</v>
      </c>
      <c r="K5755" t="s">
        <v>62</v>
      </c>
      <c r="M5755" t="s">
        <v>89</v>
      </c>
      <c r="N5755" t="s">
        <v>33</v>
      </c>
      <c r="R5755" t="str">
        <f t="shared" ca="1" si="89"/>
        <v>Priya</v>
      </c>
      <c r="S5755" t="str">
        <f>IFERROR(TEXT(DATEVALUE(LEFT(Table1[[#This Row],[Date of Purchase]],10)), "MMMM"), TEXT(Table1[[#This Row],[Date of Purchase]], "MMMM"))</f>
        <v>August</v>
      </c>
      <c r="T5755" t="str">
        <f>IF(OR(
  AND(Table1[[#This Row],[Ticket Priority]]="Critical", Table1[[#This Row],[Ticket Status]]&lt;&gt;"Closed"),
  AND(Table1[[#This Row],[Ticket Priority]]="High", Table1[[#This Row],[Ticket Status]]="Open")
), "Yes", "No")</f>
        <v>Yes</v>
      </c>
      <c r="U5755" s="4" t="str">
        <f>IF(Table1[[#This Row],[Ticket Status]]="Closed","Yes","No")</f>
        <v>No</v>
      </c>
      <c r="V5755" s="4" t="str">
        <f>IF(Table1[[#This Row],[Ticket Status]]="Pending Customer Response","Yes","No")</f>
        <v>No</v>
      </c>
      <c r="W5755" s="5">
        <f ca="1">COUNTIFS(Table1[Agent_name],Table1[[#This Row],[Agent_name]],Table1[Month],Table1[[#This Row],[Month]])/160</f>
        <v>0.35</v>
      </c>
    </row>
    <row r="5756" spans="1:23" x14ac:dyDescent="0.25">
      <c r="A5756">
        <v>5755</v>
      </c>
      <c r="B5756" t="s">
        <v>18690</v>
      </c>
      <c r="C5756" t="s">
        <v>18691</v>
      </c>
      <c r="D5756">
        <v>22</v>
      </c>
      <c r="E5756" t="s">
        <v>29</v>
      </c>
      <c r="F5756" t="s">
        <v>699</v>
      </c>
      <c r="G5756" s="1">
        <v>44235</v>
      </c>
      <c r="H5756" t="s">
        <v>45</v>
      </c>
      <c r="I5756" t="s">
        <v>60</v>
      </c>
      <c r="J5756" s="3" t="s">
        <v>1057</v>
      </c>
      <c r="K5756" t="s">
        <v>62</v>
      </c>
      <c r="M5756" t="s">
        <v>41</v>
      </c>
      <c r="N5756" t="s">
        <v>55</v>
      </c>
      <c r="R5756" t="str">
        <f t="shared" ca="1" si="89"/>
        <v>Mohit</v>
      </c>
      <c r="S5756" t="str">
        <f>IFERROR(TEXT(DATEVALUE(LEFT(Table1[[#This Row],[Date of Purchase]],10)), "MMMM"), TEXT(Table1[[#This Row],[Date of Purchase]], "MMMM"))</f>
        <v>February</v>
      </c>
      <c r="T5756" t="str">
        <f>IF(OR(
  AND(Table1[[#This Row],[Ticket Priority]]="Critical", Table1[[#This Row],[Ticket Status]]&lt;&gt;"Closed"),
  AND(Table1[[#This Row],[Ticket Priority]]="High", Table1[[#This Row],[Ticket Status]]="Open")
), "Yes", "No")</f>
        <v>No</v>
      </c>
      <c r="U5756" s="4" t="str">
        <f>IF(Table1[[#This Row],[Ticket Status]]="Closed","Yes","No")</f>
        <v>No</v>
      </c>
      <c r="V5756" s="4" t="str">
        <f>IF(Table1[[#This Row],[Ticket Status]]="Pending Customer Response","Yes","No")</f>
        <v>No</v>
      </c>
      <c r="W5756" s="5">
        <f ca="1">COUNTIFS(Table1[Agent_name],Table1[[#This Row],[Agent_name]],Table1[Month],Table1[[#This Row],[Month]])/160</f>
        <v>0.52500000000000002</v>
      </c>
    </row>
    <row r="5757" spans="1:23" x14ac:dyDescent="0.25">
      <c r="A5757">
        <v>5756</v>
      </c>
      <c r="B5757" t="s">
        <v>18692</v>
      </c>
      <c r="C5757" t="s">
        <v>18693</v>
      </c>
      <c r="D5757">
        <v>18</v>
      </c>
      <c r="E5757" t="s">
        <v>58</v>
      </c>
      <c r="F5757" t="s">
        <v>699</v>
      </c>
      <c r="G5757" s="1">
        <v>44281</v>
      </c>
      <c r="H5757" t="s">
        <v>66</v>
      </c>
      <c r="I5757" t="s">
        <v>177</v>
      </c>
      <c r="J5757" s="3" t="s">
        <v>18694</v>
      </c>
      <c r="K5757" t="s">
        <v>24</v>
      </c>
      <c r="M5757" t="s">
        <v>143</v>
      </c>
      <c r="N5757" t="s">
        <v>83</v>
      </c>
      <c r="O5757" s="2">
        <v>45078.464432870373</v>
      </c>
      <c r="R5757" t="str">
        <f t="shared" ca="1" si="89"/>
        <v>Neha</v>
      </c>
      <c r="S5757" t="str">
        <f>IFERROR(TEXT(DATEVALUE(LEFT(Table1[[#This Row],[Date of Purchase]],10)), "MMMM"), TEXT(Table1[[#This Row],[Date of Purchase]], "MMMM"))</f>
        <v>March</v>
      </c>
      <c r="T5757" t="str">
        <f>IF(OR(
  AND(Table1[[#This Row],[Ticket Priority]]="Critical", Table1[[#This Row],[Ticket Status]]&lt;&gt;"Closed"),
  AND(Table1[[#This Row],[Ticket Priority]]="High", Table1[[#This Row],[Ticket Status]]="Open")
), "Yes", "No")</f>
        <v>No</v>
      </c>
      <c r="U5757" s="4" t="str">
        <f>IF(Table1[[#This Row],[Ticket Status]]="Closed","Yes","No")</f>
        <v>No</v>
      </c>
      <c r="V5757" s="4" t="str">
        <f>IF(Table1[[#This Row],[Ticket Status]]="Pending Customer Response","Yes","No")</f>
        <v>Yes</v>
      </c>
      <c r="W5757" s="5">
        <f ca="1">COUNTIFS(Table1[Agent_name],Table1[[#This Row],[Agent_name]],Table1[Month],Table1[[#This Row],[Month]])/160</f>
        <v>0.16875000000000001</v>
      </c>
    </row>
    <row r="5758" spans="1:23" x14ac:dyDescent="0.25">
      <c r="A5758">
        <v>5757</v>
      </c>
      <c r="B5758" t="s">
        <v>18695</v>
      </c>
      <c r="C5758" t="s">
        <v>18696</v>
      </c>
      <c r="D5758">
        <v>67</v>
      </c>
      <c r="E5758" t="s">
        <v>58</v>
      </c>
      <c r="F5758" t="s">
        <v>125</v>
      </c>
      <c r="G5758" s="1">
        <v>44061</v>
      </c>
      <c r="H5758" t="s">
        <v>45</v>
      </c>
      <c r="I5758" t="s">
        <v>67</v>
      </c>
      <c r="J5758" s="3" t="s">
        <v>18697</v>
      </c>
      <c r="K5758" t="s">
        <v>62</v>
      </c>
      <c r="M5758" t="s">
        <v>89</v>
      </c>
      <c r="N5758" t="s">
        <v>33</v>
      </c>
      <c r="R5758" t="str">
        <f t="shared" ca="1" si="89"/>
        <v>Ravi</v>
      </c>
      <c r="S5758" t="str">
        <f>IFERROR(TEXT(DATEVALUE(LEFT(Table1[[#This Row],[Date of Purchase]],10)), "MMMM"), TEXT(Table1[[#This Row],[Date of Purchase]], "MMMM"))</f>
        <v>August</v>
      </c>
      <c r="T5758" t="str">
        <f>IF(OR(
  AND(Table1[[#This Row],[Ticket Priority]]="Critical", Table1[[#This Row],[Ticket Status]]&lt;&gt;"Closed"),
  AND(Table1[[#This Row],[Ticket Priority]]="High", Table1[[#This Row],[Ticket Status]]="Open")
), "Yes", "No")</f>
        <v>Yes</v>
      </c>
      <c r="U5758" s="4" t="str">
        <f>IF(Table1[[#This Row],[Ticket Status]]="Closed","Yes","No")</f>
        <v>No</v>
      </c>
      <c r="V5758" s="4" t="str">
        <f>IF(Table1[[#This Row],[Ticket Status]]="Pending Customer Response","Yes","No")</f>
        <v>No</v>
      </c>
      <c r="W5758" s="5">
        <f ca="1">COUNTIFS(Table1[Agent_name],Table1[[#This Row],[Agent_name]],Table1[Month],Table1[[#This Row],[Month]])/160</f>
        <v>0.65625</v>
      </c>
    </row>
    <row r="5759" spans="1:23" x14ac:dyDescent="0.25">
      <c r="A5759">
        <v>5758</v>
      </c>
      <c r="B5759" t="s">
        <v>18698</v>
      </c>
      <c r="C5759" t="s">
        <v>18699</v>
      </c>
      <c r="D5759">
        <v>39</v>
      </c>
      <c r="E5759" t="s">
        <v>58</v>
      </c>
      <c r="F5759" t="s">
        <v>86</v>
      </c>
      <c r="G5759" s="1">
        <v>43968</v>
      </c>
      <c r="H5759" t="s">
        <v>21</v>
      </c>
      <c r="I5759" t="s">
        <v>113</v>
      </c>
      <c r="J5759" s="3" t="s">
        <v>18700</v>
      </c>
      <c r="K5759" t="s">
        <v>62</v>
      </c>
      <c r="M5759" t="s">
        <v>41</v>
      </c>
      <c r="N5759" t="s">
        <v>26</v>
      </c>
      <c r="R5759" t="str">
        <f t="shared" ca="1" si="89"/>
        <v>Karan</v>
      </c>
      <c r="S5759" t="str">
        <f>IFERROR(TEXT(DATEVALUE(LEFT(Table1[[#This Row],[Date of Purchase]],10)), "MMMM"), TEXT(Table1[[#This Row],[Date of Purchase]], "MMMM"))</f>
        <v>May</v>
      </c>
      <c r="T5759" t="str">
        <f>IF(OR(
  AND(Table1[[#This Row],[Ticket Priority]]="Critical", Table1[[#This Row],[Ticket Status]]&lt;&gt;"Closed"),
  AND(Table1[[#This Row],[Ticket Priority]]="High", Table1[[#This Row],[Ticket Status]]="Open")
), "Yes", "No")</f>
        <v>No</v>
      </c>
      <c r="U5759" s="4" t="str">
        <f>IF(Table1[[#This Row],[Ticket Status]]="Closed","Yes","No")</f>
        <v>No</v>
      </c>
      <c r="V5759" s="4" t="str">
        <f>IF(Table1[[#This Row],[Ticket Status]]="Pending Customer Response","Yes","No")</f>
        <v>No</v>
      </c>
      <c r="W5759" s="5">
        <f ca="1">COUNTIFS(Table1[Agent_name],Table1[[#This Row],[Agent_name]],Table1[Month],Table1[[#This Row],[Month]])/160</f>
        <v>0.1875</v>
      </c>
    </row>
    <row r="5760" spans="1:23" x14ac:dyDescent="0.25">
      <c r="A5760">
        <v>5759</v>
      </c>
      <c r="B5760" t="s">
        <v>18701</v>
      </c>
      <c r="C5760" t="s">
        <v>18702</v>
      </c>
      <c r="D5760">
        <v>38</v>
      </c>
      <c r="E5760" t="s">
        <v>19</v>
      </c>
      <c r="F5760" t="s">
        <v>86</v>
      </c>
      <c r="G5760" s="1">
        <v>43944</v>
      </c>
      <c r="H5760" t="s">
        <v>21</v>
      </c>
      <c r="I5760" t="s">
        <v>37</v>
      </c>
      <c r="J5760" s="3" t="s">
        <v>18703</v>
      </c>
      <c r="K5760" t="s">
        <v>39</v>
      </c>
      <c r="L5760" t="s">
        <v>18704</v>
      </c>
      <c r="M5760" t="s">
        <v>143</v>
      </c>
      <c r="N5760" t="s">
        <v>26</v>
      </c>
      <c r="O5760" s="2">
        <v>45078.067962962959</v>
      </c>
      <c r="P5760" s="2">
        <v>45078.03324074074</v>
      </c>
      <c r="Q5760">
        <v>4</v>
      </c>
      <c r="R5760" t="str">
        <f t="shared" ca="1" si="89"/>
        <v>Karan</v>
      </c>
      <c r="S5760" t="str">
        <f>IFERROR(TEXT(DATEVALUE(LEFT(Table1[[#This Row],[Date of Purchase]],10)), "MMMM"), TEXT(Table1[[#This Row],[Date of Purchase]], "MMMM"))</f>
        <v>April</v>
      </c>
      <c r="T5760" t="str">
        <f>IF(OR(
  AND(Table1[[#This Row],[Ticket Priority]]="Critical", Table1[[#This Row],[Ticket Status]]&lt;&gt;"Closed"),
  AND(Table1[[#This Row],[Ticket Priority]]="High", Table1[[#This Row],[Ticket Status]]="Open")
), "Yes", "No")</f>
        <v>No</v>
      </c>
      <c r="U5760" s="4" t="str">
        <f>IF(Table1[[#This Row],[Ticket Status]]="Closed","Yes","No")</f>
        <v>Yes</v>
      </c>
      <c r="V5760" s="4" t="str">
        <f>IF(Table1[[#This Row],[Ticket Status]]="Pending Customer Response","Yes","No")</f>
        <v>No</v>
      </c>
      <c r="W5760" s="5">
        <f ca="1">COUNTIFS(Table1[Agent_name],Table1[[#This Row],[Agent_name]],Table1[Month],Table1[[#This Row],[Month]])/160</f>
        <v>0.29375000000000001</v>
      </c>
    </row>
    <row r="5761" spans="1:23" x14ac:dyDescent="0.25">
      <c r="A5761">
        <v>5760</v>
      </c>
      <c r="B5761" t="s">
        <v>18705</v>
      </c>
      <c r="C5761" t="s">
        <v>18706</v>
      </c>
      <c r="D5761">
        <v>47</v>
      </c>
      <c r="E5761" t="s">
        <v>29</v>
      </c>
      <c r="F5761" t="s">
        <v>134</v>
      </c>
      <c r="G5761" s="1">
        <v>43938</v>
      </c>
      <c r="H5761" t="s">
        <v>59</v>
      </c>
      <c r="I5761" t="s">
        <v>52</v>
      </c>
      <c r="J5761" s="3" t="s">
        <v>18707</v>
      </c>
      <c r="K5761" t="s">
        <v>39</v>
      </c>
      <c r="L5761" t="s">
        <v>18708</v>
      </c>
      <c r="M5761" t="s">
        <v>41</v>
      </c>
      <c r="N5761" t="s">
        <v>83</v>
      </c>
      <c r="O5761" s="2">
        <v>45078.688125000001</v>
      </c>
      <c r="P5761" s="2">
        <v>45078.197152777779</v>
      </c>
      <c r="Q5761">
        <v>2</v>
      </c>
      <c r="R5761" t="str">
        <f t="shared" ca="1" si="89"/>
        <v>Neha</v>
      </c>
      <c r="S5761" t="str">
        <f>IFERROR(TEXT(DATEVALUE(LEFT(Table1[[#This Row],[Date of Purchase]],10)), "MMMM"), TEXT(Table1[[#This Row],[Date of Purchase]], "MMMM"))</f>
        <v>April</v>
      </c>
      <c r="T5761" t="str">
        <f>IF(OR(
  AND(Table1[[#This Row],[Ticket Priority]]="Critical", Table1[[#This Row],[Ticket Status]]&lt;&gt;"Closed"),
  AND(Table1[[#This Row],[Ticket Priority]]="High", Table1[[#This Row],[Ticket Status]]="Open")
), "Yes", "No")</f>
        <v>No</v>
      </c>
      <c r="U5761" s="4" t="str">
        <f>IF(Table1[[#This Row],[Ticket Status]]="Closed","Yes","No")</f>
        <v>Yes</v>
      </c>
      <c r="V5761" s="4" t="str">
        <f>IF(Table1[[#This Row],[Ticket Status]]="Pending Customer Response","Yes","No")</f>
        <v>No</v>
      </c>
      <c r="W5761" s="5">
        <f ca="1">COUNTIFS(Table1[Agent_name],Table1[[#This Row],[Agent_name]],Table1[Month],Table1[[#This Row],[Month]])/160</f>
        <v>0.28749999999999998</v>
      </c>
    </row>
    <row r="5762" spans="1:23" x14ac:dyDescent="0.25">
      <c r="A5762">
        <v>5761</v>
      </c>
      <c r="B5762" t="s">
        <v>18709</v>
      </c>
      <c r="C5762" t="s">
        <v>18710</v>
      </c>
      <c r="D5762">
        <v>28</v>
      </c>
      <c r="E5762" t="s">
        <v>29</v>
      </c>
      <c r="F5762" t="s">
        <v>219</v>
      </c>
      <c r="G5762" s="1">
        <v>43889</v>
      </c>
      <c r="H5762" t="s">
        <v>45</v>
      </c>
      <c r="I5762" t="s">
        <v>60</v>
      </c>
      <c r="J5762" s="3" t="s">
        <v>18711</v>
      </c>
      <c r="K5762" t="s">
        <v>39</v>
      </c>
      <c r="L5762" t="s">
        <v>18712</v>
      </c>
      <c r="M5762" t="s">
        <v>25</v>
      </c>
      <c r="N5762" t="s">
        <v>83</v>
      </c>
      <c r="O5762" s="2">
        <v>45078.449247685188</v>
      </c>
      <c r="P5762" s="2">
        <v>45078.89230324074</v>
      </c>
      <c r="Q5762">
        <v>5</v>
      </c>
      <c r="R5762" t="str">
        <f t="shared" ref="R5762:R5825" ca="1" si="90">CHOOSE(
RANDBETWEEN(1,20),
"Aisha","Aisha","Aisha","Aisha",
"Ravi","Ravi","Ravi",
"Sara","Sara","Sara",
"Mohit","Mohit",
"Priya","Priya",
"Arjun",
"Neha","Rahul","Divya","Karan","Meera","Sanjay"
)</f>
        <v>Aisha</v>
      </c>
      <c r="S5762" t="str">
        <f>IFERROR(TEXT(DATEVALUE(LEFT(Table1[[#This Row],[Date of Purchase]],10)), "MMMM"), TEXT(Table1[[#This Row],[Date of Purchase]], "MMMM"))</f>
        <v>February</v>
      </c>
      <c r="T5762" t="str">
        <f>IF(OR(
  AND(Table1[[#This Row],[Ticket Priority]]="Critical", Table1[[#This Row],[Ticket Status]]&lt;&gt;"Closed"),
  AND(Table1[[#This Row],[Ticket Priority]]="High", Table1[[#This Row],[Ticket Status]]="Open")
), "Yes", "No")</f>
        <v>No</v>
      </c>
      <c r="U5762" s="4" t="str">
        <f>IF(Table1[[#This Row],[Ticket Status]]="Closed","Yes","No")</f>
        <v>Yes</v>
      </c>
      <c r="V5762" s="4" t="str">
        <f>IF(Table1[[#This Row],[Ticket Status]]="Pending Customer Response","Yes","No")</f>
        <v>No</v>
      </c>
      <c r="W5762" s="5">
        <f ca="1">COUNTIFS(Table1[Agent_name],Table1[[#This Row],[Agent_name]],Table1[Month],Table1[[#This Row],[Month]])/160</f>
        <v>0.85624999999999996</v>
      </c>
    </row>
    <row r="5763" spans="1:23" x14ac:dyDescent="0.25">
      <c r="A5763">
        <v>5762</v>
      </c>
      <c r="B5763" t="s">
        <v>18713</v>
      </c>
      <c r="C5763" t="s">
        <v>18714</v>
      </c>
      <c r="D5763">
        <v>39</v>
      </c>
      <c r="E5763" t="s">
        <v>29</v>
      </c>
      <c r="F5763" t="s">
        <v>397</v>
      </c>
      <c r="G5763" s="1">
        <v>44525</v>
      </c>
      <c r="H5763" t="s">
        <v>67</v>
      </c>
      <c r="I5763" t="s">
        <v>93</v>
      </c>
      <c r="J5763" s="3" t="s">
        <v>18715</v>
      </c>
      <c r="K5763" t="s">
        <v>62</v>
      </c>
      <c r="M5763" t="s">
        <v>25</v>
      </c>
      <c r="N5763" t="s">
        <v>26</v>
      </c>
      <c r="R5763" t="str">
        <f t="shared" ca="1" si="90"/>
        <v>Aisha</v>
      </c>
      <c r="S5763" t="str">
        <f>IFERROR(TEXT(DATEVALUE(LEFT(Table1[[#This Row],[Date of Purchase]],10)), "MMMM"), TEXT(Table1[[#This Row],[Date of Purchase]], "MMMM"))</f>
        <v>November</v>
      </c>
      <c r="T5763" t="str">
        <f>IF(OR(
  AND(Table1[[#This Row],[Ticket Priority]]="Critical", Table1[[#This Row],[Ticket Status]]&lt;&gt;"Closed"),
  AND(Table1[[#This Row],[Ticket Priority]]="High", Table1[[#This Row],[Ticket Status]]="Open")
), "Yes", "No")</f>
        <v>Yes</v>
      </c>
      <c r="U5763" s="4" t="str">
        <f>IF(Table1[[#This Row],[Ticket Status]]="Closed","Yes","No")</f>
        <v>No</v>
      </c>
      <c r="V5763" s="4" t="str">
        <f>IF(Table1[[#This Row],[Ticket Status]]="Pending Customer Response","Yes","No")</f>
        <v>No</v>
      </c>
      <c r="W5763" s="5">
        <f ca="1">COUNTIFS(Table1[Agent_name],Table1[[#This Row],[Agent_name]],Table1[Month],Table1[[#This Row],[Month]])/160</f>
        <v>0.85624999999999996</v>
      </c>
    </row>
    <row r="5764" spans="1:23" x14ac:dyDescent="0.25">
      <c r="A5764">
        <v>5763</v>
      </c>
      <c r="B5764" t="s">
        <v>18716</v>
      </c>
      <c r="C5764" t="s">
        <v>18717</v>
      </c>
      <c r="D5764">
        <v>27</v>
      </c>
      <c r="E5764" t="s">
        <v>19</v>
      </c>
      <c r="F5764" t="s">
        <v>107</v>
      </c>
      <c r="G5764" s="1">
        <v>44089</v>
      </c>
      <c r="H5764" t="s">
        <v>66</v>
      </c>
      <c r="I5764" t="s">
        <v>22</v>
      </c>
      <c r="J5764" s="3" t="s">
        <v>18718</v>
      </c>
      <c r="K5764" t="s">
        <v>24</v>
      </c>
      <c r="M5764" t="s">
        <v>25</v>
      </c>
      <c r="N5764" t="s">
        <v>26</v>
      </c>
      <c r="O5764" s="2">
        <v>45078.31454861111</v>
      </c>
      <c r="R5764" t="str">
        <f t="shared" ca="1" si="90"/>
        <v>Aisha</v>
      </c>
      <c r="S5764" t="str">
        <f>IFERROR(TEXT(DATEVALUE(LEFT(Table1[[#This Row],[Date of Purchase]],10)), "MMMM"), TEXT(Table1[[#This Row],[Date of Purchase]], "MMMM"))</f>
        <v>September</v>
      </c>
      <c r="T5764" t="str">
        <f>IF(OR(
  AND(Table1[[#This Row],[Ticket Priority]]="Critical", Table1[[#This Row],[Ticket Status]]&lt;&gt;"Closed"),
  AND(Table1[[#This Row],[Ticket Priority]]="High", Table1[[#This Row],[Ticket Status]]="Open")
), "Yes", "No")</f>
        <v>Yes</v>
      </c>
      <c r="U5764" s="4" t="str">
        <f>IF(Table1[[#This Row],[Ticket Status]]="Closed","Yes","No")</f>
        <v>No</v>
      </c>
      <c r="V5764" s="4" t="str">
        <f>IF(Table1[[#This Row],[Ticket Status]]="Pending Customer Response","Yes","No")</f>
        <v>Yes</v>
      </c>
      <c r="W5764" s="5">
        <f ca="1">COUNTIFS(Table1[Agent_name],Table1[[#This Row],[Agent_name]],Table1[Month],Table1[[#This Row],[Month]])/160</f>
        <v>0.86250000000000004</v>
      </c>
    </row>
    <row r="5765" spans="1:23" x14ac:dyDescent="0.25">
      <c r="A5765">
        <v>5764</v>
      </c>
      <c r="B5765" t="s">
        <v>18719</v>
      </c>
      <c r="C5765" t="s">
        <v>18720</v>
      </c>
      <c r="D5765">
        <v>38</v>
      </c>
      <c r="E5765" t="s">
        <v>19</v>
      </c>
      <c r="F5765" t="s">
        <v>76</v>
      </c>
      <c r="G5765" s="1">
        <v>43943</v>
      </c>
      <c r="H5765" t="s">
        <v>59</v>
      </c>
      <c r="I5765" t="s">
        <v>22</v>
      </c>
      <c r="J5765" s="3" t="s">
        <v>18721</v>
      </c>
      <c r="K5765" t="s">
        <v>24</v>
      </c>
      <c r="M5765" t="s">
        <v>143</v>
      </c>
      <c r="N5765" t="s">
        <v>83</v>
      </c>
      <c r="O5765" s="2">
        <v>45078.252766203703</v>
      </c>
      <c r="R5765" t="str">
        <f t="shared" ca="1" si="90"/>
        <v>Priya</v>
      </c>
      <c r="S5765" t="str">
        <f>IFERROR(TEXT(DATEVALUE(LEFT(Table1[[#This Row],[Date of Purchase]],10)), "MMMM"), TEXT(Table1[[#This Row],[Date of Purchase]], "MMMM"))</f>
        <v>April</v>
      </c>
      <c r="T5765" t="str">
        <f>IF(OR(
  AND(Table1[[#This Row],[Ticket Priority]]="Critical", Table1[[#This Row],[Ticket Status]]&lt;&gt;"Closed"),
  AND(Table1[[#This Row],[Ticket Priority]]="High", Table1[[#This Row],[Ticket Status]]="Open")
), "Yes", "No")</f>
        <v>No</v>
      </c>
      <c r="U5765" s="4" t="str">
        <f>IF(Table1[[#This Row],[Ticket Status]]="Closed","Yes","No")</f>
        <v>No</v>
      </c>
      <c r="V5765" s="4" t="str">
        <f>IF(Table1[[#This Row],[Ticket Status]]="Pending Customer Response","Yes","No")</f>
        <v>Yes</v>
      </c>
      <c r="W5765" s="5">
        <f ca="1">COUNTIFS(Table1[Agent_name],Table1[[#This Row],[Agent_name]],Table1[Month],Table1[[#This Row],[Month]])/160</f>
        <v>0.48749999999999999</v>
      </c>
    </row>
    <row r="5766" spans="1:23" x14ac:dyDescent="0.25">
      <c r="A5766">
        <v>5765</v>
      </c>
      <c r="B5766" t="s">
        <v>18722</v>
      </c>
      <c r="C5766" t="s">
        <v>18723</v>
      </c>
      <c r="D5766">
        <v>38</v>
      </c>
      <c r="E5766" t="s">
        <v>19</v>
      </c>
      <c r="F5766" t="s">
        <v>219</v>
      </c>
      <c r="G5766" s="1">
        <v>44326</v>
      </c>
      <c r="H5766" t="s">
        <v>21</v>
      </c>
      <c r="I5766" t="s">
        <v>67</v>
      </c>
      <c r="J5766" s="3" t="s">
        <v>18724</v>
      </c>
      <c r="K5766" t="s">
        <v>24</v>
      </c>
      <c r="M5766" t="s">
        <v>89</v>
      </c>
      <c r="N5766" t="s">
        <v>83</v>
      </c>
      <c r="O5766" s="2">
        <v>45078.509733796294</v>
      </c>
      <c r="R5766" t="str">
        <f t="shared" ca="1" si="90"/>
        <v>Ravi</v>
      </c>
      <c r="S5766" t="str">
        <f>IFERROR(TEXT(DATEVALUE(LEFT(Table1[[#This Row],[Date of Purchase]],10)), "MMMM"), TEXT(Table1[[#This Row],[Date of Purchase]], "MMMM"))</f>
        <v>May</v>
      </c>
      <c r="T5766" t="str">
        <f>IF(OR(
  AND(Table1[[#This Row],[Ticket Priority]]="Critical", Table1[[#This Row],[Ticket Status]]&lt;&gt;"Closed"),
  AND(Table1[[#This Row],[Ticket Priority]]="High", Table1[[#This Row],[Ticket Status]]="Open")
), "Yes", "No")</f>
        <v>No</v>
      </c>
      <c r="U5766" s="4" t="str">
        <f>IF(Table1[[#This Row],[Ticket Status]]="Closed","Yes","No")</f>
        <v>No</v>
      </c>
      <c r="V5766" s="4" t="str">
        <f>IF(Table1[[#This Row],[Ticket Status]]="Pending Customer Response","Yes","No")</f>
        <v>Yes</v>
      </c>
      <c r="W5766" s="5">
        <f ca="1">COUNTIFS(Table1[Agent_name],Table1[[#This Row],[Agent_name]],Table1[Month],Table1[[#This Row],[Month]])/160</f>
        <v>0.67500000000000004</v>
      </c>
    </row>
    <row r="5767" spans="1:23" x14ac:dyDescent="0.25">
      <c r="A5767">
        <v>5766</v>
      </c>
      <c r="B5767" t="s">
        <v>18725</v>
      </c>
      <c r="C5767" t="s">
        <v>18726</v>
      </c>
      <c r="D5767">
        <v>69</v>
      </c>
      <c r="E5767" t="s">
        <v>58</v>
      </c>
      <c r="F5767" t="s">
        <v>249</v>
      </c>
      <c r="G5767" s="1">
        <v>43850</v>
      </c>
      <c r="H5767" t="s">
        <v>66</v>
      </c>
      <c r="I5767" t="s">
        <v>99</v>
      </c>
      <c r="J5767" s="3" t="s">
        <v>18727</v>
      </c>
      <c r="K5767" t="s">
        <v>39</v>
      </c>
      <c r="L5767" t="s">
        <v>18728</v>
      </c>
      <c r="M5767" t="s">
        <v>89</v>
      </c>
      <c r="N5767" t="s">
        <v>83</v>
      </c>
      <c r="O5767" s="2">
        <v>45078.87641203704</v>
      </c>
      <c r="P5767" s="2">
        <v>45078.531967592593</v>
      </c>
      <c r="Q5767">
        <v>2</v>
      </c>
      <c r="R5767" t="str">
        <f t="shared" ca="1" si="90"/>
        <v>Sara</v>
      </c>
      <c r="S5767" t="str">
        <f>IFERROR(TEXT(DATEVALUE(LEFT(Table1[[#This Row],[Date of Purchase]],10)), "MMMM"), TEXT(Table1[[#This Row],[Date of Purchase]], "MMMM"))</f>
        <v>January</v>
      </c>
      <c r="T5767" t="str">
        <f>IF(OR(
  AND(Table1[[#This Row],[Ticket Priority]]="Critical", Table1[[#This Row],[Ticket Status]]&lt;&gt;"Closed"),
  AND(Table1[[#This Row],[Ticket Priority]]="High", Table1[[#This Row],[Ticket Status]]="Open")
), "Yes", "No")</f>
        <v>No</v>
      </c>
      <c r="U5767" s="4" t="str">
        <f>IF(Table1[[#This Row],[Ticket Status]]="Closed","Yes","No")</f>
        <v>Yes</v>
      </c>
      <c r="V5767" s="4" t="str">
        <f>IF(Table1[[#This Row],[Ticket Status]]="Pending Customer Response","Yes","No")</f>
        <v>No</v>
      </c>
      <c r="W5767" s="5">
        <f ca="1">COUNTIFS(Table1[Agent_name],Table1[[#This Row],[Agent_name]],Table1[Month],Table1[[#This Row],[Month]])/160</f>
        <v>0.70625000000000004</v>
      </c>
    </row>
    <row r="5768" spans="1:23" x14ac:dyDescent="0.25">
      <c r="A5768">
        <v>5767</v>
      </c>
      <c r="B5768" t="s">
        <v>18729</v>
      </c>
      <c r="C5768" t="s">
        <v>18730</v>
      </c>
      <c r="D5768">
        <v>52</v>
      </c>
      <c r="E5768" t="s">
        <v>19</v>
      </c>
      <c r="F5768" t="s">
        <v>117</v>
      </c>
      <c r="G5768" s="1">
        <v>44078</v>
      </c>
      <c r="H5768" t="s">
        <v>59</v>
      </c>
      <c r="I5768" t="s">
        <v>99</v>
      </c>
      <c r="J5768" s="3" t="s">
        <v>18731</v>
      </c>
      <c r="K5768" t="s">
        <v>24</v>
      </c>
      <c r="M5768" t="s">
        <v>25</v>
      </c>
      <c r="N5768" t="s">
        <v>26</v>
      </c>
      <c r="O5768" s="2">
        <v>45078.411157407405</v>
      </c>
      <c r="R5768" t="str">
        <f t="shared" ca="1" si="90"/>
        <v>Sara</v>
      </c>
      <c r="S5768" t="str">
        <f>IFERROR(TEXT(DATEVALUE(LEFT(Table1[[#This Row],[Date of Purchase]],10)), "MMMM"), TEXT(Table1[[#This Row],[Date of Purchase]], "MMMM"))</f>
        <v>September</v>
      </c>
      <c r="T5768" t="str">
        <f>IF(OR(
  AND(Table1[[#This Row],[Ticket Priority]]="Critical", Table1[[#This Row],[Ticket Status]]&lt;&gt;"Closed"),
  AND(Table1[[#This Row],[Ticket Priority]]="High", Table1[[#This Row],[Ticket Status]]="Open")
), "Yes", "No")</f>
        <v>Yes</v>
      </c>
      <c r="U5768" s="4" t="str">
        <f>IF(Table1[[#This Row],[Ticket Status]]="Closed","Yes","No")</f>
        <v>No</v>
      </c>
      <c r="V5768" s="4" t="str">
        <f>IF(Table1[[#This Row],[Ticket Status]]="Pending Customer Response","Yes","No")</f>
        <v>Yes</v>
      </c>
      <c r="W5768" s="5">
        <f ca="1">COUNTIFS(Table1[Agent_name],Table1[[#This Row],[Agent_name]],Table1[Month],Table1[[#This Row],[Month]])/160</f>
        <v>0.65</v>
      </c>
    </row>
    <row r="5769" spans="1:23" x14ac:dyDescent="0.25">
      <c r="A5769">
        <v>5768</v>
      </c>
      <c r="B5769" t="s">
        <v>18732</v>
      </c>
      <c r="C5769" t="s">
        <v>11528</v>
      </c>
      <c r="D5769">
        <v>53</v>
      </c>
      <c r="E5769" t="s">
        <v>58</v>
      </c>
      <c r="F5769" t="s">
        <v>92</v>
      </c>
      <c r="G5769" s="1">
        <v>44030</v>
      </c>
      <c r="H5769" t="s">
        <v>59</v>
      </c>
      <c r="I5769" t="s">
        <v>59</v>
      </c>
      <c r="J5769" s="3" t="s">
        <v>18733</v>
      </c>
      <c r="K5769" t="s">
        <v>39</v>
      </c>
      <c r="L5769" t="s">
        <v>18734</v>
      </c>
      <c r="M5769" t="s">
        <v>25</v>
      </c>
      <c r="N5769" t="s">
        <v>26</v>
      </c>
      <c r="O5769" s="2">
        <v>45078.699374999997</v>
      </c>
      <c r="P5769" s="2">
        <v>45078.972291666665</v>
      </c>
      <c r="Q5769">
        <v>5</v>
      </c>
      <c r="R5769" t="str">
        <f t="shared" ca="1" si="90"/>
        <v>Arjun</v>
      </c>
      <c r="S5769" t="str">
        <f>IFERROR(TEXT(DATEVALUE(LEFT(Table1[[#This Row],[Date of Purchase]],10)), "MMMM"), TEXT(Table1[[#This Row],[Date of Purchase]], "MMMM"))</f>
        <v>July</v>
      </c>
      <c r="T5769" t="str">
        <f>IF(OR(
  AND(Table1[[#This Row],[Ticket Priority]]="Critical", Table1[[#This Row],[Ticket Status]]&lt;&gt;"Closed"),
  AND(Table1[[#This Row],[Ticket Priority]]="High", Table1[[#This Row],[Ticket Status]]="Open")
), "Yes", "No")</f>
        <v>No</v>
      </c>
      <c r="U5769" s="4" t="str">
        <f>IF(Table1[[#This Row],[Ticket Status]]="Closed","Yes","No")</f>
        <v>Yes</v>
      </c>
      <c r="V5769" s="4" t="str">
        <f>IF(Table1[[#This Row],[Ticket Status]]="Pending Customer Response","Yes","No")</f>
        <v>No</v>
      </c>
      <c r="W5769" s="5">
        <f ca="1">COUNTIFS(Table1[Agent_name],Table1[[#This Row],[Agent_name]],Table1[Month],Table1[[#This Row],[Month]])/160</f>
        <v>0.2</v>
      </c>
    </row>
    <row r="5770" spans="1:23" x14ac:dyDescent="0.25">
      <c r="A5770">
        <v>5769</v>
      </c>
      <c r="B5770" t="s">
        <v>18735</v>
      </c>
      <c r="C5770" t="s">
        <v>18736</v>
      </c>
      <c r="D5770">
        <v>26</v>
      </c>
      <c r="E5770" t="s">
        <v>29</v>
      </c>
      <c r="F5770" t="s">
        <v>655</v>
      </c>
      <c r="G5770" s="1">
        <v>44461</v>
      </c>
      <c r="H5770" t="s">
        <v>59</v>
      </c>
      <c r="I5770" t="s">
        <v>31</v>
      </c>
      <c r="J5770" s="3" t="s">
        <v>18737</v>
      </c>
      <c r="K5770" t="s">
        <v>24</v>
      </c>
      <c r="M5770" t="s">
        <v>41</v>
      </c>
      <c r="N5770" t="s">
        <v>33</v>
      </c>
      <c r="O5770" s="2">
        <v>45078.552175925928</v>
      </c>
      <c r="R5770" t="str">
        <f t="shared" ca="1" si="90"/>
        <v>Mohit</v>
      </c>
      <c r="S5770" t="str">
        <f>IFERROR(TEXT(DATEVALUE(LEFT(Table1[[#This Row],[Date of Purchase]],10)), "MMMM"), TEXT(Table1[[#This Row],[Date of Purchase]], "MMMM"))</f>
        <v>September</v>
      </c>
      <c r="T5770" t="str">
        <f>IF(OR(
  AND(Table1[[#This Row],[Ticket Priority]]="Critical", Table1[[#This Row],[Ticket Status]]&lt;&gt;"Closed"),
  AND(Table1[[#This Row],[Ticket Priority]]="High", Table1[[#This Row],[Ticket Status]]="Open")
), "Yes", "No")</f>
        <v>No</v>
      </c>
      <c r="U5770" s="4" t="str">
        <f>IF(Table1[[#This Row],[Ticket Status]]="Closed","Yes","No")</f>
        <v>No</v>
      </c>
      <c r="V5770" s="4" t="str">
        <f>IF(Table1[[#This Row],[Ticket Status]]="Pending Customer Response","Yes","No")</f>
        <v>Yes</v>
      </c>
      <c r="W5770" s="5">
        <f ca="1">COUNTIFS(Table1[Agent_name],Table1[[#This Row],[Agent_name]],Table1[Month],Table1[[#This Row],[Month]])/160</f>
        <v>0.38124999999999998</v>
      </c>
    </row>
    <row r="5771" spans="1:23" x14ac:dyDescent="0.25">
      <c r="A5771">
        <v>5770</v>
      </c>
      <c r="B5771" t="s">
        <v>18738</v>
      </c>
      <c r="C5771" t="s">
        <v>18739</v>
      </c>
      <c r="D5771">
        <v>48</v>
      </c>
      <c r="E5771" t="s">
        <v>58</v>
      </c>
      <c r="F5771" t="s">
        <v>421</v>
      </c>
      <c r="G5771" s="1">
        <v>44070</v>
      </c>
      <c r="H5771" t="s">
        <v>59</v>
      </c>
      <c r="I5771" t="s">
        <v>60</v>
      </c>
      <c r="J5771" s="3" t="s">
        <v>18740</v>
      </c>
      <c r="K5771" t="s">
        <v>24</v>
      </c>
      <c r="M5771" t="s">
        <v>41</v>
      </c>
      <c r="N5771" t="s">
        <v>33</v>
      </c>
      <c r="O5771" s="2">
        <v>45078.19871527778</v>
      </c>
      <c r="R5771" t="str">
        <f t="shared" ca="1" si="90"/>
        <v>Sara</v>
      </c>
      <c r="S5771" t="str">
        <f>IFERROR(TEXT(DATEVALUE(LEFT(Table1[[#This Row],[Date of Purchase]],10)), "MMMM"), TEXT(Table1[[#This Row],[Date of Purchase]], "MMMM"))</f>
        <v>August</v>
      </c>
      <c r="T5771" t="str">
        <f>IF(OR(
  AND(Table1[[#This Row],[Ticket Priority]]="Critical", Table1[[#This Row],[Ticket Status]]&lt;&gt;"Closed"),
  AND(Table1[[#This Row],[Ticket Priority]]="High", Table1[[#This Row],[Ticket Status]]="Open")
), "Yes", "No")</f>
        <v>No</v>
      </c>
      <c r="U5771" s="4" t="str">
        <f>IF(Table1[[#This Row],[Ticket Status]]="Closed","Yes","No")</f>
        <v>No</v>
      </c>
      <c r="V5771" s="4" t="str">
        <f>IF(Table1[[#This Row],[Ticket Status]]="Pending Customer Response","Yes","No")</f>
        <v>Yes</v>
      </c>
      <c r="W5771" s="5">
        <f ca="1">COUNTIFS(Table1[Agent_name],Table1[[#This Row],[Agent_name]],Table1[Month],Table1[[#This Row],[Month]])/160</f>
        <v>0.8</v>
      </c>
    </row>
    <row r="5772" spans="1:23" x14ac:dyDescent="0.25">
      <c r="A5772">
        <v>5771</v>
      </c>
      <c r="B5772" t="s">
        <v>18741</v>
      </c>
      <c r="C5772" t="s">
        <v>18742</v>
      </c>
      <c r="D5772">
        <v>30</v>
      </c>
      <c r="E5772" t="s">
        <v>58</v>
      </c>
      <c r="F5772" t="s">
        <v>173</v>
      </c>
      <c r="G5772" s="1">
        <v>44538</v>
      </c>
      <c r="H5772" t="s">
        <v>59</v>
      </c>
      <c r="I5772" t="s">
        <v>93</v>
      </c>
      <c r="J5772" s="3" t="s">
        <v>1230</v>
      </c>
      <c r="K5772" t="s">
        <v>24</v>
      </c>
      <c r="M5772" t="s">
        <v>25</v>
      </c>
      <c r="N5772" t="s">
        <v>26</v>
      </c>
      <c r="O5772" s="2">
        <v>45078.55982638889</v>
      </c>
      <c r="R5772" t="str">
        <f t="shared" ca="1" si="90"/>
        <v>Ravi</v>
      </c>
      <c r="S5772" t="str">
        <f>IFERROR(TEXT(DATEVALUE(LEFT(Table1[[#This Row],[Date of Purchase]],10)), "MMMM"), TEXT(Table1[[#This Row],[Date of Purchase]], "MMMM"))</f>
        <v>December</v>
      </c>
      <c r="T5772" t="str">
        <f>IF(OR(
  AND(Table1[[#This Row],[Ticket Priority]]="Critical", Table1[[#This Row],[Ticket Status]]&lt;&gt;"Closed"),
  AND(Table1[[#This Row],[Ticket Priority]]="High", Table1[[#This Row],[Ticket Status]]="Open")
), "Yes", "No")</f>
        <v>Yes</v>
      </c>
      <c r="U5772" s="4" t="str">
        <f>IF(Table1[[#This Row],[Ticket Status]]="Closed","Yes","No")</f>
        <v>No</v>
      </c>
      <c r="V5772" s="4" t="str">
        <f>IF(Table1[[#This Row],[Ticket Status]]="Pending Customer Response","Yes","No")</f>
        <v>Yes</v>
      </c>
      <c r="W5772" s="5">
        <f ca="1">COUNTIFS(Table1[Agent_name],Table1[[#This Row],[Agent_name]],Table1[Month],Table1[[#This Row],[Month]])/160</f>
        <v>0.66249999999999998</v>
      </c>
    </row>
    <row r="5773" spans="1:23" x14ac:dyDescent="0.25">
      <c r="A5773">
        <v>5772</v>
      </c>
      <c r="B5773" t="s">
        <v>18743</v>
      </c>
      <c r="C5773" t="s">
        <v>18744</v>
      </c>
      <c r="D5773">
        <v>26</v>
      </c>
      <c r="E5773" t="s">
        <v>29</v>
      </c>
      <c r="F5773" t="s">
        <v>383</v>
      </c>
      <c r="G5773" s="1">
        <v>44383</v>
      </c>
      <c r="H5773" t="s">
        <v>66</v>
      </c>
      <c r="I5773" t="s">
        <v>31</v>
      </c>
      <c r="J5773" s="3" t="s">
        <v>18745</v>
      </c>
      <c r="K5773" t="s">
        <v>39</v>
      </c>
      <c r="L5773" t="s">
        <v>18746</v>
      </c>
      <c r="M5773" t="s">
        <v>143</v>
      </c>
      <c r="N5773" t="s">
        <v>33</v>
      </c>
      <c r="O5773" s="2">
        <v>45078.47997685185</v>
      </c>
      <c r="P5773" s="2">
        <v>45078.195254629631</v>
      </c>
      <c r="Q5773">
        <v>3</v>
      </c>
      <c r="R5773" t="str">
        <f t="shared" ca="1" si="90"/>
        <v>Aisha</v>
      </c>
      <c r="S5773" t="str">
        <f>IFERROR(TEXT(DATEVALUE(LEFT(Table1[[#This Row],[Date of Purchase]],10)), "MMMM"), TEXT(Table1[[#This Row],[Date of Purchase]], "MMMM"))</f>
        <v>July</v>
      </c>
      <c r="T5773" t="str">
        <f>IF(OR(
  AND(Table1[[#This Row],[Ticket Priority]]="Critical", Table1[[#This Row],[Ticket Status]]&lt;&gt;"Closed"),
  AND(Table1[[#This Row],[Ticket Priority]]="High", Table1[[#This Row],[Ticket Status]]="Open")
), "Yes", "No")</f>
        <v>No</v>
      </c>
      <c r="U5773" s="4" t="str">
        <f>IF(Table1[[#This Row],[Ticket Status]]="Closed","Yes","No")</f>
        <v>Yes</v>
      </c>
      <c r="V5773" s="4" t="str">
        <f>IF(Table1[[#This Row],[Ticket Status]]="Pending Customer Response","Yes","No")</f>
        <v>No</v>
      </c>
      <c r="W5773" s="5">
        <f ca="1">COUNTIFS(Table1[Agent_name],Table1[[#This Row],[Agent_name]],Table1[Month],Table1[[#This Row],[Month]])/160</f>
        <v>0.875</v>
      </c>
    </row>
    <row r="5774" spans="1:23" x14ac:dyDescent="0.25">
      <c r="A5774">
        <v>5773</v>
      </c>
      <c r="B5774" t="s">
        <v>18747</v>
      </c>
      <c r="C5774" t="s">
        <v>18748</v>
      </c>
      <c r="D5774">
        <v>44</v>
      </c>
      <c r="E5774" t="s">
        <v>19</v>
      </c>
      <c r="F5774" t="s">
        <v>383</v>
      </c>
      <c r="G5774" s="1">
        <v>44179</v>
      </c>
      <c r="H5774" t="s">
        <v>67</v>
      </c>
      <c r="I5774" t="s">
        <v>113</v>
      </c>
      <c r="J5774" s="3" t="s">
        <v>18749</v>
      </c>
      <c r="K5774" t="s">
        <v>24</v>
      </c>
      <c r="M5774" t="s">
        <v>25</v>
      </c>
      <c r="N5774" t="s">
        <v>26</v>
      </c>
      <c r="O5774" s="2">
        <v>45078.16679398148</v>
      </c>
      <c r="R5774" t="str">
        <f t="shared" ca="1" si="90"/>
        <v>Sara</v>
      </c>
      <c r="S5774" t="str">
        <f>IFERROR(TEXT(DATEVALUE(LEFT(Table1[[#This Row],[Date of Purchase]],10)), "MMMM"), TEXT(Table1[[#This Row],[Date of Purchase]], "MMMM"))</f>
        <v>December</v>
      </c>
      <c r="T5774" t="str">
        <f>IF(OR(
  AND(Table1[[#This Row],[Ticket Priority]]="Critical", Table1[[#This Row],[Ticket Status]]&lt;&gt;"Closed"),
  AND(Table1[[#This Row],[Ticket Priority]]="High", Table1[[#This Row],[Ticket Status]]="Open")
), "Yes", "No")</f>
        <v>Yes</v>
      </c>
      <c r="U5774" s="4" t="str">
        <f>IF(Table1[[#This Row],[Ticket Status]]="Closed","Yes","No")</f>
        <v>No</v>
      </c>
      <c r="V5774" s="4" t="str">
        <f>IF(Table1[[#This Row],[Ticket Status]]="Pending Customer Response","Yes","No")</f>
        <v>Yes</v>
      </c>
      <c r="W5774" s="5">
        <f ca="1">COUNTIFS(Table1[Agent_name],Table1[[#This Row],[Agent_name]],Table1[Month],Table1[[#This Row],[Month]])/160</f>
        <v>0.55625000000000002</v>
      </c>
    </row>
    <row r="5775" spans="1:23" x14ac:dyDescent="0.25">
      <c r="A5775">
        <v>5774</v>
      </c>
      <c r="B5775" t="s">
        <v>18750</v>
      </c>
      <c r="C5775" t="s">
        <v>18751</v>
      </c>
      <c r="D5775">
        <v>24</v>
      </c>
      <c r="E5775" t="s">
        <v>19</v>
      </c>
      <c r="F5775" t="s">
        <v>157</v>
      </c>
      <c r="G5775" s="1">
        <v>44011</v>
      </c>
      <c r="H5775" t="s">
        <v>67</v>
      </c>
      <c r="I5775" t="s">
        <v>99</v>
      </c>
      <c r="J5775" s="3" t="s">
        <v>18752</v>
      </c>
      <c r="K5775" t="s">
        <v>24</v>
      </c>
      <c r="M5775" t="s">
        <v>89</v>
      </c>
      <c r="N5775" t="s">
        <v>83</v>
      </c>
      <c r="O5775" s="2">
        <v>45078.285555555558</v>
      </c>
      <c r="R5775" t="str">
        <f t="shared" ca="1" si="90"/>
        <v>Aisha</v>
      </c>
      <c r="S5775" t="str">
        <f>IFERROR(TEXT(DATEVALUE(LEFT(Table1[[#This Row],[Date of Purchase]],10)), "MMMM"), TEXT(Table1[[#This Row],[Date of Purchase]], "MMMM"))</f>
        <v>June</v>
      </c>
      <c r="T5775" t="str">
        <f>IF(OR(
  AND(Table1[[#This Row],[Ticket Priority]]="Critical", Table1[[#This Row],[Ticket Status]]&lt;&gt;"Closed"),
  AND(Table1[[#This Row],[Ticket Priority]]="High", Table1[[#This Row],[Ticket Status]]="Open")
), "Yes", "No")</f>
        <v>No</v>
      </c>
      <c r="U5775" s="4" t="str">
        <f>IF(Table1[[#This Row],[Ticket Status]]="Closed","Yes","No")</f>
        <v>No</v>
      </c>
      <c r="V5775" s="4" t="str">
        <f>IF(Table1[[#This Row],[Ticket Status]]="Pending Customer Response","Yes","No")</f>
        <v>Yes</v>
      </c>
      <c r="W5775" s="5">
        <f ca="1">COUNTIFS(Table1[Agent_name],Table1[[#This Row],[Agent_name]],Table1[Month],Table1[[#This Row],[Month]])/160</f>
        <v>0.89375000000000004</v>
      </c>
    </row>
    <row r="5776" spans="1:23" x14ac:dyDescent="0.25">
      <c r="A5776">
        <v>5775</v>
      </c>
      <c r="B5776" t="s">
        <v>17502</v>
      </c>
      <c r="C5776" t="s">
        <v>18753</v>
      </c>
      <c r="D5776">
        <v>47</v>
      </c>
      <c r="E5776" t="s">
        <v>58</v>
      </c>
      <c r="F5776" t="s">
        <v>655</v>
      </c>
      <c r="G5776" s="1">
        <v>44481</v>
      </c>
      <c r="H5776" t="s">
        <v>21</v>
      </c>
      <c r="I5776" t="s">
        <v>46</v>
      </c>
      <c r="J5776" s="3" t="s">
        <v>18754</v>
      </c>
      <c r="K5776" t="s">
        <v>24</v>
      </c>
      <c r="M5776" t="s">
        <v>143</v>
      </c>
      <c r="N5776" t="s">
        <v>26</v>
      </c>
      <c r="O5776" s="2">
        <v>45078.841122685182</v>
      </c>
      <c r="R5776" t="str">
        <f t="shared" ca="1" si="90"/>
        <v>Ravi</v>
      </c>
      <c r="S5776" t="str">
        <f>IFERROR(TEXT(DATEVALUE(LEFT(Table1[[#This Row],[Date of Purchase]],10)), "MMMM"), TEXT(Table1[[#This Row],[Date of Purchase]], "MMMM"))</f>
        <v>October</v>
      </c>
      <c r="T5776" t="str">
        <f>IF(OR(
  AND(Table1[[#This Row],[Ticket Priority]]="Critical", Table1[[#This Row],[Ticket Status]]&lt;&gt;"Closed"),
  AND(Table1[[#This Row],[Ticket Priority]]="High", Table1[[#This Row],[Ticket Status]]="Open")
), "Yes", "No")</f>
        <v>No</v>
      </c>
      <c r="U5776" s="4" t="str">
        <f>IF(Table1[[#This Row],[Ticket Status]]="Closed","Yes","No")</f>
        <v>No</v>
      </c>
      <c r="V5776" s="4" t="str">
        <f>IF(Table1[[#This Row],[Ticket Status]]="Pending Customer Response","Yes","No")</f>
        <v>Yes</v>
      </c>
      <c r="W5776" s="5">
        <f ca="1">COUNTIFS(Table1[Agent_name],Table1[[#This Row],[Agent_name]],Table1[Month],Table1[[#This Row],[Month]])/160</f>
        <v>0.58125000000000004</v>
      </c>
    </row>
    <row r="5777" spans="1:23" x14ac:dyDescent="0.25">
      <c r="A5777">
        <v>5776</v>
      </c>
      <c r="B5777" t="s">
        <v>18755</v>
      </c>
      <c r="C5777" t="s">
        <v>18756</v>
      </c>
      <c r="D5777">
        <v>43</v>
      </c>
      <c r="E5777" t="s">
        <v>58</v>
      </c>
      <c r="F5777" t="s">
        <v>219</v>
      </c>
      <c r="G5777" s="1">
        <v>43927</v>
      </c>
      <c r="H5777" t="s">
        <v>66</v>
      </c>
      <c r="I5777" t="s">
        <v>150</v>
      </c>
      <c r="J5777" s="3" t="s">
        <v>18757</v>
      </c>
      <c r="K5777" t="s">
        <v>24</v>
      </c>
      <c r="M5777" t="s">
        <v>143</v>
      </c>
      <c r="N5777" t="s">
        <v>83</v>
      </c>
      <c r="O5777" s="2">
        <v>45078.823078703703</v>
      </c>
      <c r="Q5777">
        <v>5</v>
      </c>
      <c r="R5777" t="str">
        <f t="shared" ca="1" si="90"/>
        <v>Aisha</v>
      </c>
      <c r="S5777" t="str">
        <f>IFERROR(TEXT(DATEVALUE(LEFT(Table1[[#This Row],[Date of Purchase]],10)), "MMMM"), TEXT(Table1[[#This Row],[Date of Purchase]], "MMMM"))</f>
        <v>April</v>
      </c>
      <c r="T5777" t="str">
        <f>IF(OR(
  AND(Table1[[#This Row],[Ticket Priority]]="Critical", Table1[[#This Row],[Ticket Status]]&lt;&gt;"Closed"),
  AND(Table1[[#This Row],[Ticket Priority]]="High", Table1[[#This Row],[Ticket Status]]="Open")
), "Yes", "No")</f>
        <v>No</v>
      </c>
      <c r="U5777" s="4" t="str">
        <f>IF(Table1[[#This Row],[Ticket Status]]="Closed","Yes","No")</f>
        <v>No</v>
      </c>
      <c r="V5777" s="4" t="str">
        <f>IF(Table1[[#This Row],[Ticket Status]]="Pending Customer Response","Yes","No")</f>
        <v>Yes</v>
      </c>
      <c r="W5777" s="5">
        <f ca="1">COUNTIFS(Table1[Agent_name],Table1[[#This Row],[Agent_name]],Table1[Month],Table1[[#This Row],[Month]])/160</f>
        <v>0.81874999999999998</v>
      </c>
    </row>
    <row r="5778" spans="1:23" x14ac:dyDescent="0.25">
      <c r="A5778">
        <v>5777</v>
      </c>
      <c r="B5778" t="s">
        <v>10779</v>
      </c>
      <c r="C5778" t="s">
        <v>18758</v>
      </c>
      <c r="D5778">
        <v>51</v>
      </c>
      <c r="E5778" t="s">
        <v>58</v>
      </c>
      <c r="F5778" t="s">
        <v>431</v>
      </c>
      <c r="G5778" s="1">
        <v>44163</v>
      </c>
      <c r="H5778" t="s">
        <v>21</v>
      </c>
      <c r="I5778" t="s">
        <v>22</v>
      </c>
      <c r="J5778" s="3" t="s">
        <v>18759</v>
      </c>
      <c r="K5778" t="s">
        <v>39</v>
      </c>
      <c r="L5778" t="s">
        <v>18760</v>
      </c>
      <c r="M5778" t="s">
        <v>143</v>
      </c>
      <c r="N5778" t="s">
        <v>33</v>
      </c>
      <c r="O5778" s="2">
        <v>45078.477268518516</v>
      </c>
      <c r="P5778" s="2">
        <v>45078.006435185183</v>
      </c>
      <c r="Q5778">
        <v>1</v>
      </c>
      <c r="R5778" t="str">
        <f t="shared" ca="1" si="90"/>
        <v>Rahul</v>
      </c>
      <c r="S5778" t="str">
        <f>IFERROR(TEXT(DATEVALUE(LEFT(Table1[[#This Row],[Date of Purchase]],10)), "MMMM"), TEXT(Table1[[#This Row],[Date of Purchase]], "MMMM"))</f>
        <v>November</v>
      </c>
      <c r="T5778" t="str">
        <f>IF(OR(
  AND(Table1[[#This Row],[Ticket Priority]]="Critical", Table1[[#This Row],[Ticket Status]]&lt;&gt;"Closed"),
  AND(Table1[[#This Row],[Ticket Priority]]="High", Table1[[#This Row],[Ticket Status]]="Open")
), "Yes", "No")</f>
        <v>No</v>
      </c>
      <c r="U5778" s="4" t="str">
        <f>IF(Table1[[#This Row],[Ticket Status]]="Closed","Yes","No")</f>
        <v>Yes</v>
      </c>
      <c r="V5778" s="4" t="str">
        <f>IF(Table1[[#This Row],[Ticket Status]]="Pending Customer Response","Yes","No")</f>
        <v>No</v>
      </c>
      <c r="W5778" s="5">
        <f ca="1">COUNTIFS(Table1[Agent_name],Table1[[#This Row],[Agent_name]],Table1[Month],Table1[[#This Row],[Month]])/160</f>
        <v>0.2</v>
      </c>
    </row>
    <row r="5779" spans="1:23" x14ac:dyDescent="0.25">
      <c r="A5779">
        <v>5778</v>
      </c>
      <c r="B5779" t="s">
        <v>18761</v>
      </c>
      <c r="C5779" t="s">
        <v>18762</v>
      </c>
      <c r="D5779">
        <v>54</v>
      </c>
      <c r="E5779" t="s">
        <v>58</v>
      </c>
      <c r="F5779" t="s">
        <v>103</v>
      </c>
      <c r="G5779" s="1">
        <v>44295</v>
      </c>
      <c r="H5779" t="s">
        <v>21</v>
      </c>
      <c r="I5779" t="s">
        <v>77</v>
      </c>
      <c r="J5779" s="3" t="s">
        <v>18763</v>
      </c>
      <c r="K5779" t="s">
        <v>62</v>
      </c>
      <c r="M5779" t="s">
        <v>25</v>
      </c>
      <c r="N5779" t="s">
        <v>83</v>
      </c>
      <c r="Q5779">
        <v>5</v>
      </c>
      <c r="R5779" t="str">
        <f t="shared" ca="1" si="90"/>
        <v>Sara</v>
      </c>
      <c r="S5779" t="str">
        <f>IFERROR(TEXT(DATEVALUE(LEFT(Table1[[#This Row],[Date of Purchase]],10)), "MMMM"), TEXT(Table1[[#This Row],[Date of Purchase]], "MMMM"))</f>
        <v>April</v>
      </c>
      <c r="T5779" t="str">
        <f>IF(OR(
  AND(Table1[[#This Row],[Ticket Priority]]="Critical", Table1[[#This Row],[Ticket Status]]&lt;&gt;"Closed"),
  AND(Table1[[#This Row],[Ticket Priority]]="High", Table1[[#This Row],[Ticket Status]]="Open")
), "Yes", "No")</f>
        <v>Yes</v>
      </c>
      <c r="U5779" s="4" t="str">
        <f>IF(Table1[[#This Row],[Ticket Status]]="Closed","Yes","No")</f>
        <v>No</v>
      </c>
      <c r="V5779" s="4" t="str">
        <f>IF(Table1[[#This Row],[Ticket Status]]="Pending Customer Response","Yes","No")</f>
        <v>No</v>
      </c>
      <c r="W5779" s="5">
        <f ca="1">COUNTIFS(Table1[Agent_name],Table1[[#This Row],[Agent_name]],Table1[Month],Table1[[#This Row],[Month]])/160</f>
        <v>0.75624999999999998</v>
      </c>
    </row>
    <row r="5780" spans="1:23" x14ac:dyDescent="0.25">
      <c r="A5780">
        <v>5779</v>
      </c>
      <c r="B5780" t="s">
        <v>18764</v>
      </c>
      <c r="C5780" t="s">
        <v>18765</v>
      </c>
      <c r="D5780">
        <v>50</v>
      </c>
      <c r="E5780" t="s">
        <v>58</v>
      </c>
      <c r="F5780" t="s">
        <v>286</v>
      </c>
      <c r="G5780" s="1">
        <v>44537</v>
      </c>
      <c r="H5780" t="s">
        <v>45</v>
      </c>
      <c r="I5780" t="s">
        <v>52</v>
      </c>
      <c r="J5780" s="3" t="s">
        <v>18766</v>
      </c>
      <c r="K5780" t="s">
        <v>24</v>
      </c>
      <c r="M5780" t="s">
        <v>143</v>
      </c>
      <c r="N5780" t="s">
        <v>83</v>
      </c>
      <c r="O5780" s="2">
        <v>45078.349537037036</v>
      </c>
      <c r="R5780" t="str">
        <f t="shared" ca="1" si="90"/>
        <v>Meera</v>
      </c>
      <c r="S5780" t="str">
        <f>IFERROR(TEXT(DATEVALUE(LEFT(Table1[[#This Row],[Date of Purchase]],10)), "MMMM"), TEXT(Table1[[#This Row],[Date of Purchase]], "MMMM"))</f>
        <v>December</v>
      </c>
      <c r="T5780" t="str">
        <f>IF(OR(
  AND(Table1[[#This Row],[Ticket Priority]]="Critical", Table1[[#This Row],[Ticket Status]]&lt;&gt;"Closed"),
  AND(Table1[[#This Row],[Ticket Priority]]="High", Table1[[#This Row],[Ticket Status]]="Open")
), "Yes", "No")</f>
        <v>No</v>
      </c>
      <c r="U5780" s="4" t="str">
        <f>IF(Table1[[#This Row],[Ticket Status]]="Closed","Yes","No")</f>
        <v>No</v>
      </c>
      <c r="V5780" s="4" t="str">
        <f>IF(Table1[[#This Row],[Ticket Status]]="Pending Customer Response","Yes","No")</f>
        <v>Yes</v>
      </c>
      <c r="W5780" s="5">
        <f ca="1">COUNTIFS(Table1[Agent_name],Table1[[#This Row],[Agent_name]],Table1[Month],Table1[[#This Row],[Month]])/160</f>
        <v>0.24374999999999999</v>
      </c>
    </row>
    <row r="5781" spans="1:23" x14ac:dyDescent="0.25">
      <c r="A5781">
        <v>5780</v>
      </c>
      <c r="B5781" t="s">
        <v>18767</v>
      </c>
      <c r="C5781" t="s">
        <v>18768</v>
      </c>
      <c r="D5781">
        <v>32</v>
      </c>
      <c r="E5781" t="s">
        <v>58</v>
      </c>
      <c r="F5781" t="s">
        <v>125</v>
      </c>
      <c r="G5781" s="1">
        <v>43970</v>
      </c>
      <c r="H5781" t="s">
        <v>45</v>
      </c>
      <c r="I5781" t="s">
        <v>113</v>
      </c>
      <c r="J5781" s="3" t="s">
        <v>18769</v>
      </c>
      <c r="K5781" t="s">
        <v>39</v>
      </c>
      <c r="L5781" t="s">
        <v>18770</v>
      </c>
      <c r="M5781" t="s">
        <v>89</v>
      </c>
      <c r="N5781" t="s">
        <v>26</v>
      </c>
      <c r="O5781" s="2">
        <v>45078.919004629628</v>
      </c>
      <c r="P5781" s="2">
        <v>45078.373171296298</v>
      </c>
      <c r="Q5781">
        <v>2</v>
      </c>
      <c r="R5781" t="str">
        <f t="shared" ca="1" si="90"/>
        <v>Ravi</v>
      </c>
      <c r="S5781" t="str">
        <f>IFERROR(TEXT(DATEVALUE(LEFT(Table1[[#This Row],[Date of Purchase]],10)), "MMMM"), TEXT(Table1[[#This Row],[Date of Purchase]], "MMMM"))</f>
        <v>May</v>
      </c>
      <c r="T5781" t="str">
        <f>IF(OR(
  AND(Table1[[#This Row],[Ticket Priority]]="Critical", Table1[[#This Row],[Ticket Status]]&lt;&gt;"Closed"),
  AND(Table1[[#This Row],[Ticket Priority]]="High", Table1[[#This Row],[Ticket Status]]="Open")
), "Yes", "No")</f>
        <v>No</v>
      </c>
      <c r="U5781" s="4" t="str">
        <f>IF(Table1[[#This Row],[Ticket Status]]="Closed","Yes","No")</f>
        <v>Yes</v>
      </c>
      <c r="V5781" s="4" t="str">
        <f>IF(Table1[[#This Row],[Ticket Status]]="Pending Customer Response","Yes","No")</f>
        <v>No</v>
      </c>
      <c r="W5781" s="5">
        <f ca="1">COUNTIFS(Table1[Agent_name],Table1[[#This Row],[Agent_name]],Table1[Month],Table1[[#This Row],[Month]])/160</f>
        <v>0.67500000000000004</v>
      </c>
    </row>
    <row r="5782" spans="1:23" x14ac:dyDescent="0.25">
      <c r="A5782">
        <v>5781</v>
      </c>
      <c r="B5782" t="s">
        <v>18771</v>
      </c>
      <c r="C5782" t="s">
        <v>18772</v>
      </c>
      <c r="D5782">
        <v>30</v>
      </c>
      <c r="E5782" t="s">
        <v>29</v>
      </c>
      <c r="F5782" t="s">
        <v>65</v>
      </c>
      <c r="G5782" s="1">
        <v>44273</v>
      </c>
      <c r="H5782" t="s">
        <v>21</v>
      </c>
      <c r="I5782" t="s">
        <v>59</v>
      </c>
      <c r="J5782" s="3" t="s">
        <v>18773</v>
      </c>
      <c r="K5782" t="s">
        <v>24</v>
      </c>
      <c r="M5782" t="s">
        <v>143</v>
      </c>
      <c r="N5782" t="s">
        <v>33</v>
      </c>
      <c r="O5782" s="2">
        <v>45078.580138888887</v>
      </c>
      <c r="R5782" t="str">
        <f t="shared" ca="1" si="90"/>
        <v>Mohit</v>
      </c>
      <c r="S5782" t="str">
        <f>IFERROR(TEXT(DATEVALUE(LEFT(Table1[[#This Row],[Date of Purchase]],10)), "MMMM"), TEXT(Table1[[#This Row],[Date of Purchase]], "MMMM"))</f>
        <v>March</v>
      </c>
      <c r="T5782" t="str">
        <f>IF(OR(
  AND(Table1[[#This Row],[Ticket Priority]]="Critical", Table1[[#This Row],[Ticket Status]]&lt;&gt;"Closed"),
  AND(Table1[[#This Row],[Ticket Priority]]="High", Table1[[#This Row],[Ticket Status]]="Open")
), "Yes", "No")</f>
        <v>No</v>
      </c>
      <c r="U5782" s="4" t="str">
        <f>IF(Table1[[#This Row],[Ticket Status]]="Closed","Yes","No")</f>
        <v>No</v>
      </c>
      <c r="V5782" s="4" t="str">
        <f>IF(Table1[[#This Row],[Ticket Status]]="Pending Customer Response","Yes","No")</f>
        <v>Yes</v>
      </c>
      <c r="W5782" s="5">
        <f ca="1">COUNTIFS(Table1[Agent_name],Table1[[#This Row],[Agent_name]],Table1[Month],Table1[[#This Row],[Month]])/160</f>
        <v>0.45624999999999999</v>
      </c>
    </row>
    <row r="5783" spans="1:23" x14ac:dyDescent="0.25">
      <c r="A5783">
        <v>5782</v>
      </c>
      <c r="B5783" t="s">
        <v>18774</v>
      </c>
      <c r="C5783" t="s">
        <v>18775</v>
      </c>
      <c r="D5783">
        <v>39</v>
      </c>
      <c r="E5783" t="s">
        <v>58</v>
      </c>
      <c r="F5783" t="s">
        <v>223</v>
      </c>
      <c r="G5783" s="1">
        <v>44456</v>
      </c>
      <c r="H5783" t="s">
        <v>59</v>
      </c>
      <c r="I5783" t="s">
        <v>99</v>
      </c>
      <c r="J5783" s="3" t="s">
        <v>18776</v>
      </c>
      <c r="K5783" t="s">
        <v>39</v>
      </c>
      <c r="L5783" t="s">
        <v>18777</v>
      </c>
      <c r="M5783" t="s">
        <v>41</v>
      </c>
      <c r="N5783" t="s">
        <v>26</v>
      </c>
      <c r="O5783" s="2">
        <v>45078.514872685184</v>
      </c>
      <c r="P5783" s="2">
        <v>45078.803761574076</v>
      </c>
      <c r="Q5783">
        <v>4</v>
      </c>
      <c r="R5783" t="str">
        <f t="shared" ca="1" si="90"/>
        <v>Meera</v>
      </c>
      <c r="S5783" t="str">
        <f>IFERROR(TEXT(DATEVALUE(LEFT(Table1[[#This Row],[Date of Purchase]],10)), "MMMM"), TEXT(Table1[[#This Row],[Date of Purchase]], "MMMM"))</f>
        <v>September</v>
      </c>
      <c r="T5783" t="str">
        <f>IF(OR(
  AND(Table1[[#This Row],[Ticket Priority]]="Critical", Table1[[#This Row],[Ticket Status]]&lt;&gt;"Closed"),
  AND(Table1[[#This Row],[Ticket Priority]]="High", Table1[[#This Row],[Ticket Status]]="Open")
), "Yes", "No")</f>
        <v>No</v>
      </c>
      <c r="U5783" s="4" t="str">
        <f>IF(Table1[[#This Row],[Ticket Status]]="Closed","Yes","No")</f>
        <v>Yes</v>
      </c>
      <c r="V5783" s="4" t="str">
        <f>IF(Table1[[#This Row],[Ticket Status]]="Pending Customer Response","Yes","No")</f>
        <v>No</v>
      </c>
      <c r="W5783" s="5">
        <f ca="1">COUNTIFS(Table1[Agent_name],Table1[[#This Row],[Agent_name]],Table1[Month],Table1[[#This Row],[Month]])/160</f>
        <v>0.16875000000000001</v>
      </c>
    </row>
    <row r="5784" spans="1:23" x14ac:dyDescent="0.25">
      <c r="A5784">
        <v>5783</v>
      </c>
      <c r="B5784" t="s">
        <v>18778</v>
      </c>
      <c r="C5784" t="s">
        <v>18779</v>
      </c>
      <c r="D5784">
        <v>20</v>
      </c>
      <c r="E5784" t="s">
        <v>29</v>
      </c>
      <c r="F5784" t="s">
        <v>173</v>
      </c>
      <c r="G5784" s="1">
        <v>44515</v>
      </c>
      <c r="H5784" t="s">
        <v>67</v>
      </c>
      <c r="I5784" t="s">
        <v>59</v>
      </c>
      <c r="J5784" s="3" t="s">
        <v>18780</v>
      </c>
      <c r="K5784" t="s">
        <v>62</v>
      </c>
      <c r="M5784" t="s">
        <v>143</v>
      </c>
      <c r="N5784" t="s">
        <v>55</v>
      </c>
      <c r="R5784" t="str">
        <f t="shared" ca="1" si="90"/>
        <v>Mohit</v>
      </c>
      <c r="S5784" t="str">
        <f>IFERROR(TEXT(DATEVALUE(LEFT(Table1[[#This Row],[Date of Purchase]],10)), "MMMM"), TEXT(Table1[[#This Row],[Date of Purchase]], "MMMM"))</f>
        <v>November</v>
      </c>
      <c r="T5784" t="str">
        <f>IF(OR(
  AND(Table1[[#This Row],[Ticket Priority]]="Critical", Table1[[#This Row],[Ticket Status]]&lt;&gt;"Closed"),
  AND(Table1[[#This Row],[Ticket Priority]]="High", Table1[[#This Row],[Ticket Status]]="Open")
), "Yes", "No")</f>
        <v>No</v>
      </c>
      <c r="U5784" s="4" t="str">
        <f>IF(Table1[[#This Row],[Ticket Status]]="Closed","Yes","No")</f>
        <v>No</v>
      </c>
      <c r="V5784" s="4" t="str">
        <f>IF(Table1[[#This Row],[Ticket Status]]="Pending Customer Response","Yes","No")</f>
        <v>No</v>
      </c>
      <c r="W5784" s="5">
        <f ca="1">COUNTIFS(Table1[Agent_name],Table1[[#This Row],[Agent_name]],Table1[Month],Table1[[#This Row],[Month]])/160</f>
        <v>0.4375</v>
      </c>
    </row>
    <row r="5785" spans="1:23" x14ac:dyDescent="0.25">
      <c r="A5785">
        <v>5784</v>
      </c>
      <c r="B5785" t="s">
        <v>18781</v>
      </c>
      <c r="C5785" t="s">
        <v>18782</v>
      </c>
      <c r="D5785">
        <v>62</v>
      </c>
      <c r="E5785" t="s">
        <v>58</v>
      </c>
      <c r="F5785" t="s">
        <v>383</v>
      </c>
      <c r="G5785" s="1">
        <v>44538</v>
      </c>
      <c r="H5785" t="s">
        <v>67</v>
      </c>
      <c r="I5785" t="s">
        <v>72</v>
      </c>
      <c r="J5785" s="3" t="s">
        <v>18783</v>
      </c>
      <c r="K5785" t="s">
        <v>62</v>
      </c>
      <c r="M5785" t="s">
        <v>41</v>
      </c>
      <c r="N5785" t="s">
        <v>55</v>
      </c>
      <c r="R5785" t="str">
        <f t="shared" ca="1" si="90"/>
        <v>Arjun</v>
      </c>
      <c r="S5785" t="str">
        <f>IFERROR(TEXT(DATEVALUE(LEFT(Table1[[#This Row],[Date of Purchase]],10)), "MMMM"), TEXT(Table1[[#This Row],[Date of Purchase]], "MMMM"))</f>
        <v>December</v>
      </c>
      <c r="T5785" t="str">
        <f>IF(OR(
  AND(Table1[[#This Row],[Ticket Priority]]="Critical", Table1[[#This Row],[Ticket Status]]&lt;&gt;"Closed"),
  AND(Table1[[#This Row],[Ticket Priority]]="High", Table1[[#This Row],[Ticket Status]]="Open")
), "Yes", "No")</f>
        <v>No</v>
      </c>
      <c r="U5785" s="4" t="str">
        <f>IF(Table1[[#This Row],[Ticket Status]]="Closed","Yes","No")</f>
        <v>No</v>
      </c>
      <c r="V5785" s="4" t="str">
        <f>IF(Table1[[#This Row],[Ticket Status]]="Pending Customer Response","Yes","No")</f>
        <v>No</v>
      </c>
      <c r="W5785" s="5">
        <f ca="1">COUNTIFS(Table1[Agent_name],Table1[[#This Row],[Agent_name]],Table1[Month],Table1[[#This Row],[Month]])/160</f>
        <v>0.19375000000000001</v>
      </c>
    </row>
    <row r="5786" spans="1:23" x14ac:dyDescent="0.25">
      <c r="A5786">
        <v>5785</v>
      </c>
      <c r="B5786" t="s">
        <v>18784</v>
      </c>
      <c r="C5786" t="s">
        <v>18785</v>
      </c>
      <c r="D5786">
        <v>61</v>
      </c>
      <c r="E5786" t="s">
        <v>19</v>
      </c>
      <c r="F5786" t="s">
        <v>281</v>
      </c>
      <c r="G5786" s="1">
        <v>44042</v>
      </c>
      <c r="H5786" t="s">
        <v>45</v>
      </c>
      <c r="I5786" t="s">
        <v>99</v>
      </c>
      <c r="J5786" s="3" t="s">
        <v>18786</v>
      </c>
      <c r="K5786" t="s">
        <v>39</v>
      </c>
      <c r="L5786" t="s">
        <v>18787</v>
      </c>
      <c r="M5786" t="s">
        <v>89</v>
      </c>
      <c r="N5786" t="s">
        <v>26</v>
      </c>
      <c r="O5786" s="2">
        <v>45078.84479166667</v>
      </c>
      <c r="P5786" s="2">
        <v>45078.230902777781</v>
      </c>
      <c r="Q5786">
        <v>1</v>
      </c>
      <c r="R5786" t="str">
        <f t="shared" ca="1" si="90"/>
        <v>Mohit</v>
      </c>
      <c r="S5786" t="str">
        <f>IFERROR(TEXT(DATEVALUE(LEFT(Table1[[#This Row],[Date of Purchase]],10)), "MMMM"), TEXT(Table1[[#This Row],[Date of Purchase]], "MMMM"))</f>
        <v>July</v>
      </c>
      <c r="T5786" t="str">
        <f>IF(OR(
  AND(Table1[[#This Row],[Ticket Priority]]="Critical", Table1[[#This Row],[Ticket Status]]&lt;&gt;"Closed"),
  AND(Table1[[#This Row],[Ticket Priority]]="High", Table1[[#This Row],[Ticket Status]]="Open")
), "Yes", "No")</f>
        <v>No</v>
      </c>
      <c r="U5786" s="4" t="str">
        <f>IF(Table1[[#This Row],[Ticket Status]]="Closed","Yes","No")</f>
        <v>Yes</v>
      </c>
      <c r="V5786" s="4" t="str">
        <f>IF(Table1[[#This Row],[Ticket Status]]="Pending Customer Response","Yes","No")</f>
        <v>No</v>
      </c>
      <c r="W5786" s="5">
        <f ca="1">COUNTIFS(Table1[Agent_name],Table1[[#This Row],[Agent_name]],Table1[Month],Table1[[#This Row],[Month]])/160</f>
        <v>0.53125</v>
      </c>
    </row>
    <row r="5787" spans="1:23" x14ac:dyDescent="0.25">
      <c r="A5787">
        <v>5786</v>
      </c>
      <c r="B5787" t="s">
        <v>18788</v>
      </c>
      <c r="C5787" t="s">
        <v>18789</v>
      </c>
      <c r="D5787">
        <v>61</v>
      </c>
      <c r="E5787" t="s">
        <v>58</v>
      </c>
      <c r="F5787" t="s">
        <v>30</v>
      </c>
      <c r="G5787" s="1">
        <v>43909</v>
      </c>
      <c r="H5787" t="s">
        <v>45</v>
      </c>
      <c r="I5787" t="s">
        <v>77</v>
      </c>
      <c r="J5787" s="3" t="s">
        <v>18790</v>
      </c>
      <c r="K5787" t="s">
        <v>39</v>
      </c>
      <c r="L5787" t="s">
        <v>18791</v>
      </c>
      <c r="M5787" t="s">
        <v>25</v>
      </c>
      <c r="N5787" t="s">
        <v>83</v>
      </c>
      <c r="O5787" s="2">
        <v>45078.112858796296</v>
      </c>
      <c r="P5787" s="2">
        <v>45078.167025462964</v>
      </c>
      <c r="Q5787">
        <v>3</v>
      </c>
      <c r="R5787" t="str">
        <f t="shared" ca="1" si="90"/>
        <v>Divya</v>
      </c>
      <c r="S5787" t="str">
        <f>IFERROR(TEXT(DATEVALUE(LEFT(Table1[[#This Row],[Date of Purchase]],10)), "MMMM"), TEXT(Table1[[#This Row],[Date of Purchase]], "MMMM"))</f>
        <v>March</v>
      </c>
      <c r="T5787" t="str">
        <f>IF(OR(
  AND(Table1[[#This Row],[Ticket Priority]]="Critical", Table1[[#This Row],[Ticket Status]]&lt;&gt;"Closed"),
  AND(Table1[[#This Row],[Ticket Priority]]="High", Table1[[#This Row],[Ticket Status]]="Open")
), "Yes", "No")</f>
        <v>No</v>
      </c>
      <c r="U5787" s="4" t="str">
        <f>IF(Table1[[#This Row],[Ticket Status]]="Closed","Yes","No")</f>
        <v>Yes</v>
      </c>
      <c r="V5787" s="4" t="str">
        <f>IF(Table1[[#This Row],[Ticket Status]]="Pending Customer Response","Yes","No")</f>
        <v>No</v>
      </c>
      <c r="W5787" s="5">
        <f ca="1">COUNTIFS(Table1[Agent_name],Table1[[#This Row],[Agent_name]],Table1[Month],Table1[[#This Row],[Month]])/160</f>
        <v>0.1875</v>
      </c>
    </row>
    <row r="5788" spans="1:23" x14ac:dyDescent="0.25">
      <c r="A5788">
        <v>5787</v>
      </c>
      <c r="B5788" t="s">
        <v>18792</v>
      </c>
      <c r="C5788" t="s">
        <v>18793</v>
      </c>
      <c r="D5788">
        <v>55</v>
      </c>
      <c r="E5788" t="s">
        <v>29</v>
      </c>
      <c r="F5788" t="s">
        <v>317</v>
      </c>
      <c r="G5788" s="1">
        <v>44256</v>
      </c>
      <c r="H5788" t="s">
        <v>67</v>
      </c>
      <c r="I5788" t="s">
        <v>150</v>
      </c>
      <c r="J5788" s="3" t="s">
        <v>18794</v>
      </c>
      <c r="K5788" t="s">
        <v>24</v>
      </c>
      <c r="M5788" t="s">
        <v>25</v>
      </c>
      <c r="N5788" t="s">
        <v>33</v>
      </c>
      <c r="O5788" s="2">
        <v>45078.419131944444</v>
      </c>
      <c r="R5788" t="str">
        <f t="shared" ca="1" si="90"/>
        <v>Meera</v>
      </c>
      <c r="S5788" t="str">
        <f>IFERROR(TEXT(DATEVALUE(LEFT(Table1[[#This Row],[Date of Purchase]],10)), "MMMM"), TEXT(Table1[[#This Row],[Date of Purchase]], "MMMM"))</f>
        <v>March</v>
      </c>
      <c r="T5788" t="str">
        <f>IF(OR(
  AND(Table1[[#This Row],[Ticket Priority]]="Critical", Table1[[#This Row],[Ticket Status]]&lt;&gt;"Closed"),
  AND(Table1[[#This Row],[Ticket Priority]]="High", Table1[[#This Row],[Ticket Status]]="Open")
), "Yes", "No")</f>
        <v>Yes</v>
      </c>
      <c r="U5788" s="4" t="str">
        <f>IF(Table1[[#This Row],[Ticket Status]]="Closed","Yes","No")</f>
        <v>No</v>
      </c>
      <c r="V5788" s="4" t="str">
        <f>IF(Table1[[#This Row],[Ticket Status]]="Pending Customer Response","Yes","No")</f>
        <v>Yes</v>
      </c>
      <c r="W5788" s="5">
        <f ca="1">COUNTIFS(Table1[Agent_name],Table1[[#This Row],[Agent_name]],Table1[Month],Table1[[#This Row],[Month]])/160</f>
        <v>0.21249999999999999</v>
      </c>
    </row>
    <row r="5789" spans="1:23" x14ac:dyDescent="0.25">
      <c r="A5789">
        <v>5788</v>
      </c>
      <c r="B5789" t="s">
        <v>18795</v>
      </c>
      <c r="C5789" t="s">
        <v>18796</v>
      </c>
      <c r="D5789">
        <v>48</v>
      </c>
      <c r="E5789" t="s">
        <v>58</v>
      </c>
      <c r="F5789" t="s">
        <v>107</v>
      </c>
      <c r="G5789" s="1">
        <v>44301</v>
      </c>
      <c r="H5789" t="s">
        <v>59</v>
      </c>
      <c r="I5789" t="s">
        <v>59</v>
      </c>
      <c r="J5789" s="3" t="s">
        <v>18797</v>
      </c>
      <c r="K5789" t="s">
        <v>24</v>
      </c>
      <c r="M5789" t="s">
        <v>25</v>
      </c>
      <c r="N5789" t="s">
        <v>26</v>
      </c>
      <c r="O5789" s="2">
        <v>45078.268437500003</v>
      </c>
      <c r="R5789" t="str">
        <f t="shared" ca="1" si="90"/>
        <v>Sara</v>
      </c>
      <c r="S5789" t="str">
        <f>IFERROR(TEXT(DATEVALUE(LEFT(Table1[[#This Row],[Date of Purchase]],10)), "MMMM"), TEXT(Table1[[#This Row],[Date of Purchase]], "MMMM"))</f>
        <v>April</v>
      </c>
      <c r="T5789" t="str">
        <f>IF(OR(
  AND(Table1[[#This Row],[Ticket Priority]]="Critical", Table1[[#This Row],[Ticket Status]]&lt;&gt;"Closed"),
  AND(Table1[[#This Row],[Ticket Priority]]="High", Table1[[#This Row],[Ticket Status]]="Open")
), "Yes", "No")</f>
        <v>Yes</v>
      </c>
      <c r="U5789" s="4" t="str">
        <f>IF(Table1[[#This Row],[Ticket Status]]="Closed","Yes","No")</f>
        <v>No</v>
      </c>
      <c r="V5789" s="4" t="str">
        <f>IF(Table1[[#This Row],[Ticket Status]]="Pending Customer Response","Yes","No")</f>
        <v>Yes</v>
      </c>
      <c r="W5789" s="5">
        <f ca="1">COUNTIFS(Table1[Agent_name],Table1[[#This Row],[Agent_name]],Table1[Month],Table1[[#This Row],[Month]])/160</f>
        <v>0.75624999999999998</v>
      </c>
    </row>
    <row r="5790" spans="1:23" x14ac:dyDescent="0.25">
      <c r="A5790">
        <v>5789</v>
      </c>
      <c r="B5790" t="s">
        <v>18798</v>
      </c>
      <c r="C5790" t="s">
        <v>18799</v>
      </c>
      <c r="D5790">
        <v>67</v>
      </c>
      <c r="E5790" t="s">
        <v>19</v>
      </c>
      <c r="F5790" t="s">
        <v>157</v>
      </c>
      <c r="G5790" s="1">
        <v>44268</v>
      </c>
      <c r="H5790" t="s">
        <v>45</v>
      </c>
      <c r="I5790" t="s">
        <v>67</v>
      </c>
      <c r="J5790" s="3" t="s">
        <v>18800</v>
      </c>
      <c r="K5790" t="s">
        <v>24</v>
      </c>
      <c r="M5790" t="s">
        <v>41</v>
      </c>
      <c r="N5790" t="s">
        <v>26</v>
      </c>
      <c r="O5790" s="2">
        <v>45078.789282407408</v>
      </c>
      <c r="R5790" t="str">
        <f t="shared" ca="1" si="90"/>
        <v>Aisha</v>
      </c>
      <c r="S5790" t="str">
        <f>IFERROR(TEXT(DATEVALUE(LEFT(Table1[[#This Row],[Date of Purchase]],10)), "MMMM"), TEXT(Table1[[#This Row],[Date of Purchase]], "MMMM"))</f>
        <v>March</v>
      </c>
      <c r="T5790" t="str">
        <f>IF(OR(
  AND(Table1[[#This Row],[Ticket Priority]]="Critical", Table1[[#This Row],[Ticket Status]]&lt;&gt;"Closed"),
  AND(Table1[[#This Row],[Ticket Priority]]="High", Table1[[#This Row],[Ticket Status]]="Open")
), "Yes", "No")</f>
        <v>No</v>
      </c>
      <c r="U5790" s="4" t="str">
        <f>IF(Table1[[#This Row],[Ticket Status]]="Closed","Yes","No")</f>
        <v>No</v>
      </c>
      <c r="V5790" s="4" t="str">
        <f>IF(Table1[[#This Row],[Ticket Status]]="Pending Customer Response","Yes","No")</f>
        <v>Yes</v>
      </c>
      <c r="W5790" s="5">
        <f ca="1">COUNTIFS(Table1[Agent_name],Table1[[#This Row],[Agent_name]],Table1[Month],Table1[[#This Row],[Month]])/160</f>
        <v>1.0062500000000001</v>
      </c>
    </row>
    <row r="5791" spans="1:23" x14ac:dyDescent="0.25">
      <c r="A5791">
        <v>5790</v>
      </c>
      <c r="B5791" t="s">
        <v>18801</v>
      </c>
      <c r="C5791" t="s">
        <v>18802</v>
      </c>
      <c r="D5791">
        <v>19</v>
      </c>
      <c r="E5791" t="s">
        <v>29</v>
      </c>
      <c r="F5791" t="s">
        <v>219</v>
      </c>
      <c r="G5791" s="1">
        <v>44359</v>
      </c>
      <c r="H5791" t="s">
        <v>67</v>
      </c>
      <c r="I5791" t="s">
        <v>31</v>
      </c>
      <c r="J5791" s="3" t="s">
        <v>18803</v>
      </c>
      <c r="K5791" t="s">
        <v>39</v>
      </c>
      <c r="L5791" t="s">
        <v>18804</v>
      </c>
      <c r="M5791" t="s">
        <v>25</v>
      </c>
      <c r="N5791" t="s">
        <v>83</v>
      </c>
      <c r="O5791" s="2">
        <v>45078.055277777778</v>
      </c>
      <c r="P5791" s="2">
        <v>45078.36986111111</v>
      </c>
      <c r="Q5791">
        <v>1</v>
      </c>
      <c r="R5791" t="str">
        <f t="shared" ca="1" si="90"/>
        <v>Aisha</v>
      </c>
      <c r="S5791" t="str">
        <f>IFERROR(TEXT(DATEVALUE(LEFT(Table1[[#This Row],[Date of Purchase]],10)), "MMMM"), TEXT(Table1[[#This Row],[Date of Purchase]], "MMMM"))</f>
        <v>June</v>
      </c>
      <c r="T5791" t="str">
        <f>IF(OR(
  AND(Table1[[#This Row],[Ticket Priority]]="Critical", Table1[[#This Row],[Ticket Status]]&lt;&gt;"Closed"),
  AND(Table1[[#This Row],[Ticket Priority]]="High", Table1[[#This Row],[Ticket Status]]="Open")
), "Yes", "No")</f>
        <v>No</v>
      </c>
      <c r="U5791" s="4" t="str">
        <f>IF(Table1[[#This Row],[Ticket Status]]="Closed","Yes","No")</f>
        <v>Yes</v>
      </c>
      <c r="V5791" s="4" t="str">
        <f>IF(Table1[[#This Row],[Ticket Status]]="Pending Customer Response","Yes","No")</f>
        <v>No</v>
      </c>
      <c r="W5791" s="5">
        <f ca="1">COUNTIFS(Table1[Agent_name],Table1[[#This Row],[Agent_name]],Table1[Month],Table1[[#This Row],[Month]])/160</f>
        <v>0.89375000000000004</v>
      </c>
    </row>
    <row r="5792" spans="1:23" x14ac:dyDescent="0.25">
      <c r="A5792">
        <v>5791</v>
      </c>
      <c r="B5792" t="s">
        <v>18805</v>
      </c>
      <c r="C5792" t="s">
        <v>18806</v>
      </c>
      <c r="D5792">
        <v>47</v>
      </c>
      <c r="E5792" t="s">
        <v>29</v>
      </c>
      <c r="F5792" t="s">
        <v>98</v>
      </c>
      <c r="G5792" s="1">
        <v>43831</v>
      </c>
      <c r="H5792" t="s">
        <v>67</v>
      </c>
      <c r="I5792" t="s">
        <v>46</v>
      </c>
      <c r="J5792" s="3" t="s">
        <v>18807</v>
      </c>
      <c r="K5792" t="s">
        <v>62</v>
      </c>
      <c r="M5792" t="s">
        <v>25</v>
      </c>
      <c r="N5792" t="s">
        <v>33</v>
      </c>
      <c r="R5792" t="str">
        <f t="shared" ca="1" si="90"/>
        <v>Neha</v>
      </c>
      <c r="S5792" t="str">
        <f>IFERROR(TEXT(DATEVALUE(LEFT(Table1[[#This Row],[Date of Purchase]],10)), "MMMM"), TEXT(Table1[[#This Row],[Date of Purchase]], "MMMM"))</f>
        <v>January</v>
      </c>
      <c r="T5792" t="str">
        <f>IF(OR(
  AND(Table1[[#This Row],[Ticket Priority]]="Critical", Table1[[#This Row],[Ticket Status]]&lt;&gt;"Closed"),
  AND(Table1[[#This Row],[Ticket Priority]]="High", Table1[[#This Row],[Ticket Status]]="Open")
), "Yes", "No")</f>
        <v>Yes</v>
      </c>
      <c r="U5792" s="4" t="str">
        <f>IF(Table1[[#This Row],[Ticket Status]]="Closed","Yes","No")</f>
        <v>No</v>
      </c>
      <c r="V5792" s="4" t="str">
        <f>IF(Table1[[#This Row],[Ticket Status]]="Pending Customer Response","Yes","No")</f>
        <v>No</v>
      </c>
      <c r="W5792" s="5">
        <f ca="1">COUNTIFS(Table1[Agent_name],Table1[[#This Row],[Agent_name]],Table1[Month],Table1[[#This Row],[Month]])/160</f>
        <v>0.21875</v>
      </c>
    </row>
    <row r="5793" spans="1:23" x14ac:dyDescent="0.25">
      <c r="A5793">
        <v>5792</v>
      </c>
      <c r="B5793" t="s">
        <v>18808</v>
      </c>
      <c r="C5793" t="s">
        <v>18809</v>
      </c>
      <c r="D5793">
        <v>56</v>
      </c>
      <c r="E5793" t="s">
        <v>29</v>
      </c>
      <c r="F5793" t="s">
        <v>107</v>
      </c>
      <c r="G5793" s="1">
        <v>44034</v>
      </c>
      <c r="H5793" t="s">
        <v>67</v>
      </c>
      <c r="I5793" t="s">
        <v>46</v>
      </c>
      <c r="J5793" s="3" t="s">
        <v>18810</v>
      </c>
      <c r="K5793" t="s">
        <v>39</v>
      </c>
      <c r="L5793" t="s">
        <v>18811</v>
      </c>
      <c r="M5793" t="s">
        <v>41</v>
      </c>
      <c r="N5793" t="s">
        <v>55</v>
      </c>
      <c r="O5793" s="2">
        <v>45078.303229166668</v>
      </c>
      <c r="P5793" s="2">
        <v>45078.503229166665</v>
      </c>
      <c r="Q5793">
        <v>1</v>
      </c>
      <c r="R5793" t="str">
        <f t="shared" ca="1" si="90"/>
        <v>Priya</v>
      </c>
      <c r="S5793" t="str">
        <f>IFERROR(TEXT(DATEVALUE(LEFT(Table1[[#This Row],[Date of Purchase]],10)), "MMMM"), TEXT(Table1[[#This Row],[Date of Purchase]], "MMMM"))</f>
        <v>July</v>
      </c>
      <c r="T5793" t="str">
        <f>IF(OR(
  AND(Table1[[#This Row],[Ticket Priority]]="Critical", Table1[[#This Row],[Ticket Status]]&lt;&gt;"Closed"),
  AND(Table1[[#This Row],[Ticket Priority]]="High", Table1[[#This Row],[Ticket Status]]="Open")
), "Yes", "No")</f>
        <v>No</v>
      </c>
      <c r="U5793" s="4" t="str">
        <f>IF(Table1[[#This Row],[Ticket Status]]="Closed","Yes","No")</f>
        <v>Yes</v>
      </c>
      <c r="V5793" s="4" t="str">
        <f>IF(Table1[[#This Row],[Ticket Status]]="Pending Customer Response","Yes","No")</f>
        <v>No</v>
      </c>
      <c r="W5793" s="5">
        <f ca="1">COUNTIFS(Table1[Agent_name],Table1[[#This Row],[Agent_name]],Table1[Month],Table1[[#This Row],[Month]])/160</f>
        <v>0.45</v>
      </c>
    </row>
    <row r="5794" spans="1:23" x14ac:dyDescent="0.25">
      <c r="A5794">
        <v>5793</v>
      </c>
      <c r="B5794" t="s">
        <v>18812</v>
      </c>
      <c r="C5794" t="s">
        <v>18813</v>
      </c>
      <c r="D5794">
        <v>27</v>
      </c>
      <c r="E5794" t="s">
        <v>19</v>
      </c>
      <c r="F5794" t="s">
        <v>655</v>
      </c>
      <c r="G5794" s="1">
        <v>43934</v>
      </c>
      <c r="H5794" t="s">
        <v>66</v>
      </c>
      <c r="I5794" t="s">
        <v>93</v>
      </c>
      <c r="J5794" s="3" t="s">
        <v>18814</v>
      </c>
      <c r="K5794" t="s">
        <v>39</v>
      </c>
      <c r="L5794" t="s">
        <v>18815</v>
      </c>
      <c r="M5794" t="s">
        <v>25</v>
      </c>
      <c r="N5794" t="s">
        <v>26</v>
      </c>
      <c r="O5794" s="2">
        <v>45078.499768518515</v>
      </c>
      <c r="P5794" s="2">
        <v>45078.515046296299</v>
      </c>
      <c r="Q5794">
        <v>4</v>
      </c>
      <c r="R5794" t="str">
        <f t="shared" ca="1" si="90"/>
        <v>Neha</v>
      </c>
      <c r="S5794" t="str">
        <f>IFERROR(TEXT(DATEVALUE(LEFT(Table1[[#This Row],[Date of Purchase]],10)), "MMMM"), TEXT(Table1[[#This Row],[Date of Purchase]], "MMMM"))</f>
        <v>April</v>
      </c>
      <c r="T5794" t="str">
        <f>IF(OR(
  AND(Table1[[#This Row],[Ticket Priority]]="Critical", Table1[[#This Row],[Ticket Status]]&lt;&gt;"Closed"),
  AND(Table1[[#This Row],[Ticket Priority]]="High", Table1[[#This Row],[Ticket Status]]="Open")
), "Yes", "No")</f>
        <v>No</v>
      </c>
      <c r="U5794" s="4" t="str">
        <f>IF(Table1[[#This Row],[Ticket Status]]="Closed","Yes","No")</f>
        <v>Yes</v>
      </c>
      <c r="V5794" s="4" t="str">
        <f>IF(Table1[[#This Row],[Ticket Status]]="Pending Customer Response","Yes","No")</f>
        <v>No</v>
      </c>
      <c r="W5794" s="5">
        <f ca="1">COUNTIFS(Table1[Agent_name],Table1[[#This Row],[Agent_name]],Table1[Month],Table1[[#This Row],[Month]])/160</f>
        <v>0.28749999999999998</v>
      </c>
    </row>
    <row r="5795" spans="1:23" x14ac:dyDescent="0.25">
      <c r="A5795">
        <v>5794</v>
      </c>
      <c r="B5795" t="s">
        <v>18816</v>
      </c>
      <c r="C5795" t="s">
        <v>18817</v>
      </c>
      <c r="D5795">
        <v>34</v>
      </c>
      <c r="E5795" t="s">
        <v>58</v>
      </c>
      <c r="F5795" t="s">
        <v>149</v>
      </c>
      <c r="G5795" s="1">
        <v>44138</v>
      </c>
      <c r="H5795" t="s">
        <v>59</v>
      </c>
      <c r="I5795" t="s">
        <v>72</v>
      </c>
      <c r="J5795" s="3" t="s">
        <v>18818</v>
      </c>
      <c r="K5795" t="s">
        <v>62</v>
      </c>
      <c r="M5795" t="s">
        <v>89</v>
      </c>
      <c r="N5795" t="s">
        <v>33</v>
      </c>
      <c r="Q5795">
        <v>5</v>
      </c>
      <c r="R5795" t="str">
        <f t="shared" ca="1" si="90"/>
        <v>Ravi</v>
      </c>
      <c r="S5795" t="str">
        <f>IFERROR(TEXT(DATEVALUE(LEFT(Table1[[#This Row],[Date of Purchase]],10)), "MMMM"), TEXT(Table1[[#This Row],[Date of Purchase]], "MMMM"))</f>
        <v>November</v>
      </c>
      <c r="T5795" t="str">
        <f>IF(OR(
  AND(Table1[[#This Row],[Ticket Priority]]="Critical", Table1[[#This Row],[Ticket Status]]&lt;&gt;"Closed"),
  AND(Table1[[#This Row],[Ticket Priority]]="High", Table1[[#This Row],[Ticket Status]]="Open")
), "Yes", "No")</f>
        <v>Yes</v>
      </c>
      <c r="U5795" s="4" t="str">
        <f>IF(Table1[[#This Row],[Ticket Status]]="Closed","Yes","No")</f>
        <v>No</v>
      </c>
      <c r="V5795" s="4" t="str">
        <f>IF(Table1[[#This Row],[Ticket Status]]="Pending Customer Response","Yes","No")</f>
        <v>No</v>
      </c>
      <c r="W5795" s="5">
        <f ca="1">COUNTIFS(Table1[Agent_name],Table1[[#This Row],[Agent_name]],Table1[Month],Table1[[#This Row],[Month]])/160</f>
        <v>0.61875000000000002</v>
      </c>
    </row>
    <row r="5796" spans="1:23" x14ac:dyDescent="0.25">
      <c r="A5796">
        <v>5795</v>
      </c>
      <c r="B5796" t="s">
        <v>18819</v>
      </c>
      <c r="C5796" t="s">
        <v>18820</v>
      </c>
      <c r="D5796">
        <v>68</v>
      </c>
      <c r="E5796" t="s">
        <v>58</v>
      </c>
      <c r="F5796" t="s">
        <v>92</v>
      </c>
      <c r="G5796" s="1">
        <v>44549</v>
      </c>
      <c r="H5796" t="s">
        <v>59</v>
      </c>
      <c r="I5796" t="s">
        <v>60</v>
      </c>
      <c r="J5796" s="3" t="s">
        <v>18821</v>
      </c>
      <c r="K5796" t="s">
        <v>62</v>
      </c>
      <c r="M5796" t="s">
        <v>143</v>
      </c>
      <c r="N5796" t="s">
        <v>55</v>
      </c>
      <c r="Q5796">
        <v>5</v>
      </c>
      <c r="R5796" t="str">
        <f t="shared" ca="1" si="90"/>
        <v>Divya</v>
      </c>
      <c r="S5796" t="str">
        <f>IFERROR(TEXT(DATEVALUE(LEFT(Table1[[#This Row],[Date of Purchase]],10)), "MMMM"), TEXT(Table1[[#This Row],[Date of Purchase]], "MMMM"))</f>
        <v>December</v>
      </c>
      <c r="T5796" t="str">
        <f>IF(OR(
  AND(Table1[[#This Row],[Ticket Priority]]="Critical", Table1[[#This Row],[Ticket Status]]&lt;&gt;"Closed"),
  AND(Table1[[#This Row],[Ticket Priority]]="High", Table1[[#This Row],[Ticket Status]]="Open")
), "Yes", "No")</f>
        <v>No</v>
      </c>
      <c r="U5796" s="4" t="str">
        <f>IF(Table1[[#This Row],[Ticket Status]]="Closed","Yes","No")</f>
        <v>No</v>
      </c>
      <c r="V5796" s="4" t="str">
        <f>IF(Table1[[#This Row],[Ticket Status]]="Pending Customer Response","Yes","No")</f>
        <v>No</v>
      </c>
      <c r="W5796" s="5">
        <f ca="1">COUNTIFS(Table1[Agent_name],Table1[[#This Row],[Agent_name]],Table1[Month],Table1[[#This Row],[Month]])/160</f>
        <v>0.25</v>
      </c>
    </row>
    <row r="5797" spans="1:23" x14ac:dyDescent="0.25">
      <c r="A5797">
        <v>5796</v>
      </c>
      <c r="B5797" t="s">
        <v>18822</v>
      </c>
      <c r="C5797" t="s">
        <v>18823</v>
      </c>
      <c r="D5797">
        <v>46</v>
      </c>
      <c r="E5797" t="s">
        <v>58</v>
      </c>
      <c r="F5797" t="s">
        <v>98</v>
      </c>
      <c r="G5797" s="1">
        <v>44257</v>
      </c>
      <c r="H5797" t="s">
        <v>21</v>
      </c>
      <c r="I5797" t="s">
        <v>59</v>
      </c>
      <c r="J5797" s="3" t="s">
        <v>18824</v>
      </c>
      <c r="K5797" t="s">
        <v>24</v>
      </c>
      <c r="M5797" t="s">
        <v>41</v>
      </c>
      <c r="N5797" t="s">
        <v>26</v>
      </c>
      <c r="O5797" s="2">
        <v>45078.702592592592</v>
      </c>
      <c r="R5797" t="str">
        <f t="shared" ca="1" si="90"/>
        <v>Aisha</v>
      </c>
      <c r="S5797" t="str">
        <f>IFERROR(TEXT(DATEVALUE(LEFT(Table1[[#This Row],[Date of Purchase]],10)), "MMMM"), TEXT(Table1[[#This Row],[Date of Purchase]], "MMMM"))</f>
        <v>March</v>
      </c>
      <c r="T5797" t="str">
        <f>IF(OR(
  AND(Table1[[#This Row],[Ticket Priority]]="Critical", Table1[[#This Row],[Ticket Status]]&lt;&gt;"Closed"),
  AND(Table1[[#This Row],[Ticket Priority]]="High", Table1[[#This Row],[Ticket Status]]="Open")
), "Yes", "No")</f>
        <v>No</v>
      </c>
      <c r="U5797" s="4" t="str">
        <f>IF(Table1[[#This Row],[Ticket Status]]="Closed","Yes","No")</f>
        <v>No</v>
      </c>
      <c r="V5797" s="4" t="str">
        <f>IF(Table1[[#This Row],[Ticket Status]]="Pending Customer Response","Yes","No")</f>
        <v>Yes</v>
      </c>
      <c r="W5797" s="5">
        <f ca="1">COUNTIFS(Table1[Agent_name],Table1[[#This Row],[Agent_name]],Table1[Month],Table1[[#This Row],[Month]])/160</f>
        <v>1.0062500000000001</v>
      </c>
    </row>
    <row r="5798" spans="1:23" x14ac:dyDescent="0.25">
      <c r="A5798">
        <v>5797</v>
      </c>
      <c r="B5798" t="s">
        <v>18825</v>
      </c>
      <c r="C5798" t="s">
        <v>18826</v>
      </c>
      <c r="D5798">
        <v>55</v>
      </c>
      <c r="E5798" t="s">
        <v>58</v>
      </c>
      <c r="F5798" t="s">
        <v>117</v>
      </c>
      <c r="G5798" s="1">
        <v>44436</v>
      </c>
      <c r="H5798" t="s">
        <v>45</v>
      </c>
      <c r="I5798" t="s">
        <v>60</v>
      </c>
      <c r="J5798" s="3" t="s">
        <v>18827</v>
      </c>
      <c r="K5798" t="s">
        <v>24</v>
      </c>
      <c r="M5798" t="s">
        <v>143</v>
      </c>
      <c r="N5798" t="s">
        <v>55</v>
      </c>
      <c r="O5798" s="2">
        <v>45078.626909722225</v>
      </c>
      <c r="R5798" t="str">
        <f t="shared" ca="1" si="90"/>
        <v>Aisha</v>
      </c>
      <c r="S5798" t="str">
        <f>IFERROR(TEXT(DATEVALUE(LEFT(Table1[[#This Row],[Date of Purchase]],10)), "MMMM"), TEXT(Table1[[#This Row],[Date of Purchase]], "MMMM"))</f>
        <v>August</v>
      </c>
      <c r="T5798" t="str">
        <f>IF(OR(
  AND(Table1[[#This Row],[Ticket Priority]]="Critical", Table1[[#This Row],[Ticket Status]]&lt;&gt;"Closed"),
  AND(Table1[[#This Row],[Ticket Priority]]="High", Table1[[#This Row],[Ticket Status]]="Open")
), "Yes", "No")</f>
        <v>No</v>
      </c>
      <c r="U5798" s="4" t="str">
        <f>IF(Table1[[#This Row],[Ticket Status]]="Closed","Yes","No")</f>
        <v>No</v>
      </c>
      <c r="V5798" s="4" t="str">
        <f>IF(Table1[[#This Row],[Ticket Status]]="Pending Customer Response","Yes","No")</f>
        <v>Yes</v>
      </c>
      <c r="W5798" s="5">
        <f ca="1">COUNTIFS(Table1[Agent_name],Table1[[#This Row],[Agent_name]],Table1[Month],Table1[[#This Row],[Month]])/160</f>
        <v>0.86250000000000004</v>
      </c>
    </row>
    <row r="5799" spans="1:23" x14ac:dyDescent="0.25">
      <c r="A5799">
        <v>5798</v>
      </c>
      <c r="B5799" t="s">
        <v>18828</v>
      </c>
      <c r="C5799" t="s">
        <v>18829</v>
      </c>
      <c r="D5799">
        <v>24</v>
      </c>
      <c r="E5799" t="s">
        <v>29</v>
      </c>
      <c r="F5799" t="s">
        <v>36</v>
      </c>
      <c r="G5799" s="1">
        <v>43882</v>
      </c>
      <c r="H5799" t="s">
        <v>45</v>
      </c>
      <c r="I5799" t="s">
        <v>141</v>
      </c>
      <c r="J5799" s="3" t="s">
        <v>18830</v>
      </c>
      <c r="K5799" t="s">
        <v>24</v>
      </c>
      <c r="M5799" t="s">
        <v>143</v>
      </c>
      <c r="N5799" t="s">
        <v>55</v>
      </c>
      <c r="O5799" s="2">
        <v>45078.85193287037</v>
      </c>
      <c r="R5799" t="str">
        <f t="shared" ca="1" si="90"/>
        <v>Ravi</v>
      </c>
      <c r="S5799" t="str">
        <f>IFERROR(TEXT(DATEVALUE(LEFT(Table1[[#This Row],[Date of Purchase]],10)), "MMMM"), TEXT(Table1[[#This Row],[Date of Purchase]], "MMMM"))</f>
        <v>February</v>
      </c>
      <c r="T5799" t="str">
        <f>IF(OR(
  AND(Table1[[#This Row],[Ticket Priority]]="Critical", Table1[[#This Row],[Ticket Status]]&lt;&gt;"Closed"),
  AND(Table1[[#This Row],[Ticket Priority]]="High", Table1[[#This Row],[Ticket Status]]="Open")
), "Yes", "No")</f>
        <v>No</v>
      </c>
      <c r="U5799" s="4" t="str">
        <f>IF(Table1[[#This Row],[Ticket Status]]="Closed","Yes","No")</f>
        <v>No</v>
      </c>
      <c r="V5799" s="4" t="str">
        <f>IF(Table1[[#This Row],[Ticket Status]]="Pending Customer Response","Yes","No")</f>
        <v>Yes</v>
      </c>
      <c r="W5799" s="5">
        <f ca="1">COUNTIFS(Table1[Agent_name],Table1[[#This Row],[Agent_name]],Table1[Month],Table1[[#This Row],[Month]])/160</f>
        <v>0.61250000000000004</v>
      </c>
    </row>
    <row r="5800" spans="1:23" x14ac:dyDescent="0.25">
      <c r="A5800">
        <v>5799</v>
      </c>
      <c r="B5800" t="s">
        <v>18831</v>
      </c>
      <c r="C5800" t="s">
        <v>18832</v>
      </c>
      <c r="D5800">
        <v>26</v>
      </c>
      <c r="E5800" t="s">
        <v>19</v>
      </c>
      <c r="F5800" t="s">
        <v>383</v>
      </c>
      <c r="G5800" s="1">
        <v>44099</v>
      </c>
      <c r="H5800" t="s">
        <v>21</v>
      </c>
      <c r="I5800" t="s">
        <v>113</v>
      </c>
      <c r="J5800" s="3" t="s">
        <v>18833</v>
      </c>
      <c r="K5800" t="s">
        <v>39</v>
      </c>
      <c r="L5800" t="s">
        <v>18834</v>
      </c>
      <c r="M5800" t="s">
        <v>25</v>
      </c>
      <c r="N5800" t="s">
        <v>33</v>
      </c>
      <c r="O5800" s="2">
        <v>45078.907500000001</v>
      </c>
      <c r="P5800" s="2">
        <v>45078.815138888887</v>
      </c>
      <c r="Q5800">
        <v>5</v>
      </c>
      <c r="R5800" t="str">
        <f t="shared" ca="1" si="90"/>
        <v>Aisha</v>
      </c>
      <c r="S5800" t="str">
        <f>IFERROR(TEXT(DATEVALUE(LEFT(Table1[[#This Row],[Date of Purchase]],10)), "MMMM"), TEXT(Table1[[#This Row],[Date of Purchase]], "MMMM"))</f>
        <v>September</v>
      </c>
      <c r="T5800" t="str">
        <f>IF(OR(
  AND(Table1[[#This Row],[Ticket Priority]]="Critical", Table1[[#This Row],[Ticket Status]]&lt;&gt;"Closed"),
  AND(Table1[[#This Row],[Ticket Priority]]="High", Table1[[#This Row],[Ticket Status]]="Open")
), "Yes", "No")</f>
        <v>No</v>
      </c>
      <c r="U5800" s="4" t="str">
        <f>IF(Table1[[#This Row],[Ticket Status]]="Closed","Yes","No")</f>
        <v>Yes</v>
      </c>
      <c r="V5800" s="4" t="str">
        <f>IF(Table1[[#This Row],[Ticket Status]]="Pending Customer Response","Yes","No")</f>
        <v>No</v>
      </c>
      <c r="W5800" s="5">
        <f ca="1">COUNTIFS(Table1[Agent_name],Table1[[#This Row],[Agent_name]],Table1[Month],Table1[[#This Row],[Month]])/160</f>
        <v>0.86250000000000004</v>
      </c>
    </row>
    <row r="5801" spans="1:23" x14ac:dyDescent="0.25">
      <c r="A5801">
        <v>5800</v>
      </c>
      <c r="B5801" t="s">
        <v>18835</v>
      </c>
      <c r="C5801" t="s">
        <v>18836</v>
      </c>
      <c r="D5801">
        <v>59</v>
      </c>
      <c r="E5801" t="s">
        <v>29</v>
      </c>
      <c r="F5801" t="s">
        <v>242</v>
      </c>
      <c r="G5801" s="1">
        <v>44086</v>
      </c>
      <c r="H5801" t="s">
        <v>59</v>
      </c>
      <c r="I5801" t="s">
        <v>22</v>
      </c>
      <c r="J5801" s="3" t="s">
        <v>18837</v>
      </c>
      <c r="K5801" t="s">
        <v>24</v>
      </c>
      <c r="M5801" t="s">
        <v>89</v>
      </c>
      <c r="N5801" t="s">
        <v>33</v>
      </c>
      <c r="O5801" s="2">
        <v>45078.65960648148</v>
      </c>
      <c r="R5801" t="str">
        <f t="shared" ca="1" si="90"/>
        <v>Divya</v>
      </c>
      <c r="S5801" t="str">
        <f>IFERROR(TEXT(DATEVALUE(LEFT(Table1[[#This Row],[Date of Purchase]],10)), "MMMM"), TEXT(Table1[[#This Row],[Date of Purchase]], "MMMM"))</f>
        <v>September</v>
      </c>
      <c r="T5801" t="str">
        <f>IF(OR(
  AND(Table1[[#This Row],[Ticket Priority]]="Critical", Table1[[#This Row],[Ticket Status]]&lt;&gt;"Closed"),
  AND(Table1[[#This Row],[Ticket Priority]]="High", Table1[[#This Row],[Ticket Status]]="Open")
), "Yes", "No")</f>
        <v>No</v>
      </c>
      <c r="U5801" s="4" t="str">
        <f>IF(Table1[[#This Row],[Ticket Status]]="Closed","Yes","No")</f>
        <v>No</v>
      </c>
      <c r="V5801" s="4" t="str">
        <f>IF(Table1[[#This Row],[Ticket Status]]="Pending Customer Response","Yes","No")</f>
        <v>Yes</v>
      </c>
      <c r="W5801" s="5">
        <f ca="1">COUNTIFS(Table1[Agent_name],Table1[[#This Row],[Agent_name]],Table1[Month],Table1[[#This Row],[Month]])/160</f>
        <v>0.21875</v>
      </c>
    </row>
    <row r="5802" spans="1:23" x14ac:dyDescent="0.25">
      <c r="A5802">
        <v>5801</v>
      </c>
      <c r="B5802" t="s">
        <v>8605</v>
      </c>
      <c r="C5802" t="s">
        <v>18838</v>
      </c>
      <c r="D5802">
        <v>64</v>
      </c>
      <c r="E5802" t="s">
        <v>58</v>
      </c>
      <c r="F5802" t="s">
        <v>397</v>
      </c>
      <c r="G5802" s="1">
        <v>44102</v>
      </c>
      <c r="H5802" t="s">
        <v>59</v>
      </c>
      <c r="I5802" t="s">
        <v>113</v>
      </c>
      <c r="J5802" s="3" t="s">
        <v>18839</v>
      </c>
      <c r="K5802" t="s">
        <v>62</v>
      </c>
      <c r="M5802" t="s">
        <v>41</v>
      </c>
      <c r="N5802" t="s">
        <v>83</v>
      </c>
      <c r="R5802" t="str">
        <f t="shared" ca="1" si="90"/>
        <v>Ravi</v>
      </c>
      <c r="S5802" t="str">
        <f>IFERROR(TEXT(DATEVALUE(LEFT(Table1[[#This Row],[Date of Purchase]],10)), "MMMM"), TEXT(Table1[[#This Row],[Date of Purchase]], "MMMM"))</f>
        <v>September</v>
      </c>
      <c r="T5802" t="str">
        <f>IF(OR(
  AND(Table1[[#This Row],[Ticket Priority]]="Critical", Table1[[#This Row],[Ticket Status]]&lt;&gt;"Closed"),
  AND(Table1[[#This Row],[Ticket Priority]]="High", Table1[[#This Row],[Ticket Status]]="Open")
), "Yes", "No")</f>
        <v>No</v>
      </c>
      <c r="U5802" s="4" t="str">
        <f>IF(Table1[[#This Row],[Ticket Status]]="Closed","Yes","No")</f>
        <v>No</v>
      </c>
      <c r="V5802" s="4" t="str">
        <f>IF(Table1[[#This Row],[Ticket Status]]="Pending Customer Response","Yes","No")</f>
        <v>No</v>
      </c>
      <c r="W5802" s="5">
        <f ca="1">COUNTIFS(Table1[Agent_name],Table1[[#This Row],[Agent_name]],Table1[Month],Table1[[#This Row],[Month]])/160</f>
        <v>0.64375000000000004</v>
      </c>
    </row>
    <row r="5803" spans="1:23" x14ac:dyDescent="0.25">
      <c r="A5803">
        <v>5802</v>
      </c>
      <c r="B5803" t="s">
        <v>18840</v>
      </c>
      <c r="C5803" t="s">
        <v>18841</v>
      </c>
      <c r="D5803">
        <v>21</v>
      </c>
      <c r="E5803" t="s">
        <v>29</v>
      </c>
      <c r="F5803" t="s">
        <v>421</v>
      </c>
      <c r="G5803" s="1">
        <v>44332</v>
      </c>
      <c r="H5803" t="s">
        <v>66</v>
      </c>
      <c r="I5803" t="s">
        <v>77</v>
      </c>
      <c r="J5803" s="3" t="s">
        <v>18842</v>
      </c>
      <c r="K5803" t="s">
        <v>39</v>
      </c>
      <c r="L5803" t="s">
        <v>18843</v>
      </c>
      <c r="M5803" t="s">
        <v>89</v>
      </c>
      <c r="N5803" t="s">
        <v>55</v>
      </c>
      <c r="O5803" s="2">
        <v>45078.913124999999</v>
      </c>
      <c r="P5803" s="2">
        <v>45078.224930555552</v>
      </c>
      <c r="Q5803">
        <v>4</v>
      </c>
      <c r="R5803" t="str">
        <f t="shared" ca="1" si="90"/>
        <v>Ravi</v>
      </c>
      <c r="S5803" t="str">
        <f>IFERROR(TEXT(DATEVALUE(LEFT(Table1[[#This Row],[Date of Purchase]],10)), "MMMM"), TEXT(Table1[[#This Row],[Date of Purchase]], "MMMM"))</f>
        <v>May</v>
      </c>
      <c r="T5803" t="str">
        <f>IF(OR(
  AND(Table1[[#This Row],[Ticket Priority]]="Critical", Table1[[#This Row],[Ticket Status]]&lt;&gt;"Closed"),
  AND(Table1[[#This Row],[Ticket Priority]]="High", Table1[[#This Row],[Ticket Status]]="Open")
), "Yes", "No")</f>
        <v>No</v>
      </c>
      <c r="U5803" s="4" t="str">
        <f>IF(Table1[[#This Row],[Ticket Status]]="Closed","Yes","No")</f>
        <v>Yes</v>
      </c>
      <c r="V5803" s="4" t="str">
        <f>IF(Table1[[#This Row],[Ticket Status]]="Pending Customer Response","Yes","No")</f>
        <v>No</v>
      </c>
      <c r="W5803" s="5">
        <f ca="1">COUNTIFS(Table1[Agent_name],Table1[[#This Row],[Agent_name]],Table1[Month],Table1[[#This Row],[Month]])/160</f>
        <v>0.67500000000000004</v>
      </c>
    </row>
    <row r="5804" spans="1:23" x14ac:dyDescent="0.25">
      <c r="A5804">
        <v>5803</v>
      </c>
      <c r="B5804" t="s">
        <v>18844</v>
      </c>
      <c r="C5804" t="s">
        <v>18845</v>
      </c>
      <c r="D5804">
        <v>23</v>
      </c>
      <c r="E5804" t="s">
        <v>29</v>
      </c>
      <c r="F5804" t="s">
        <v>76</v>
      </c>
      <c r="G5804" s="1">
        <v>43886</v>
      </c>
      <c r="H5804" t="s">
        <v>59</v>
      </c>
      <c r="I5804" t="s">
        <v>46</v>
      </c>
      <c r="J5804" s="3" t="s">
        <v>18846</v>
      </c>
      <c r="K5804" t="s">
        <v>39</v>
      </c>
      <c r="L5804" t="s">
        <v>18847</v>
      </c>
      <c r="M5804" t="s">
        <v>41</v>
      </c>
      <c r="N5804" t="s">
        <v>83</v>
      </c>
      <c r="O5804" s="2">
        <v>45078.747847222221</v>
      </c>
      <c r="P5804" s="2">
        <v>45078.547847222224</v>
      </c>
      <c r="Q5804">
        <v>2</v>
      </c>
      <c r="R5804" t="str">
        <f t="shared" ca="1" si="90"/>
        <v>Mohit</v>
      </c>
      <c r="S5804" t="str">
        <f>IFERROR(TEXT(DATEVALUE(LEFT(Table1[[#This Row],[Date of Purchase]],10)), "MMMM"), TEXT(Table1[[#This Row],[Date of Purchase]], "MMMM"))</f>
        <v>February</v>
      </c>
      <c r="T5804" t="str">
        <f>IF(OR(
  AND(Table1[[#This Row],[Ticket Priority]]="Critical", Table1[[#This Row],[Ticket Status]]&lt;&gt;"Closed"),
  AND(Table1[[#This Row],[Ticket Priority]]="High", Table1[[#This Row],[Ticket Status]]="Open")
), "Yes", "No")</f>
        <v>No</v>
      </c>
      <c r="U5804" s="4" t="str">
        <f>IF(Table1[[#This Row],[Ticket Status]]="Closed","Yes","No")</f>
        <v>Yes</v>
      </c>
      <c r="V5804" s="4" t="str">
        <f>IF(Table1[[#This Row],[Ticket Status]]="Pending Customer Response","Yes","No")</f>
        <v>No</v>
      </c>
      <c r="W5804" s="5">
        <f ca="1">COUNTIFS(Table1[Agent_name],Table1[[#This Row],[Agent_name]],Table1[Month],Table1[[#This Row],[Month]])/160</f>
        <v>0.52500000000000002</v>
      </c>
    </row>
    <row r="5805" spans="1:23" x14ac:dyDescent="0.25">
      <c r="A5805">
        <v>5804</v>
      </c>
      <c r="B5805" t="s">
        <v>18848</v>
      </c>
      <c r="C5805" t="s">
        <v>18849</v>
      </c>
      <c r="D5805">
        <v>60</v>
      </c>
      <c r="E5805" t="s">
        <v>19</v>
      </c>
      <c r="F5805" t="s">
        <v>71</v>
      </c>
      <c r="G5805" s="1">
        <v>43930</v>
      </c>
      <c r="H5805" t="s">
        <v>45</v>
      </c>
      <c r="I5805" t="s">
        <v>59</v>
      </c>
      <c r="J5805" s="3" t="s">
        <v>18850</v>
      </c>
      <c r="K5805" t="s">
        <v>62</v>
      </c>
      <c r="M5805" t="s">
        <v>89</v>
      </c>
      <c r="N5805" t="s">
        <v>33</v>
      </c>
      <c r="Q5805">
        <v>5</v>
      </c>
      <c r="R5805" t="str">
        <f t="shared" ca="1" si="90"/>
        <v>Aisha</v>
      </c>
      <c r="S5805" t="str">
        <f>IFERROR(TEXT(DATEVALUE(LEFT(Table1[[#This Row],[Date of Purchase]],10)), "MMMM"), TEXT(Table1[[#This Row],[Date of Purchase]], "MMMM"))</f>
        <v>April</v>
      </c>
      <c r="T5805" t="str">
        <f>IF(OR(
  AND(Table1[[#This Row],[Ticket Priority]]="Critical", Table1[[#This Row],[Ticket Status]]&lt;&gt;"Closed"),
  AND(Table1[[#This Row],[Ticket Priority]]="High", Table1[[#This Row],[Ticket Status]]="Open")
), "Yes", "No")</f>
        <v>Yes</v>
      </c>
      <c r="U5805" s="4" t="str">
        <f>IF(Table1[[#This Row],[Ticket Status]]="Closed","Yes","No")</f>
        <v>No</v>
      </c>
      <c r="V5805" s="4" t="str">
        <f>IF(Table1[[#This Row],[Ticket Status]]="Pending Customer Response","Yes","No")</f>
        <v>No</v>
      </c>
      <c r="W5805" s="5">
        <f ca="1">COUNTIFS(Table1[Agent_name],Table1[[#This Row],[Agent_name]],Table1[Month],Table1[[#This Row],[Month]])/160</f>
        <v>0.81874999999999998</v>
      </c>
    </row>
    <row r="5806" spans="1:23" x14ac:dyDescent="0.25">
      <c r="A5806">
        <v>5805</v>
      </c>
      <c r="B5806" t="s">
        <v>18851</v>
      </c>
      <c r="C5806" t="s">
        <v>18852</v>
      </c>
      <c r="D5806">
        <v>60</v>
      </c>
      <c r="E5806" t="s">
        <v>19</v>
      </c>
      <c r="F5806" t="s">
        <v>249</v>
      </c>
      <c r="G5806" s="1">
        <v>44435</v>
      </c>
      <c r="H5806" t="s">
        <v>45</v>
      </c>
      <c r="I5806" t="s">
        <v>99</v>
      </c>
      <c r="J5806" s="3" t="s">
        <v>18853</v>
      </c>
      <c r="K5806" t="s">
        <v>24</v>
      </c>
      <c r="M5806" t="s">
        <v>41</v>
      </c>
      <c r="N5806" t="s">
        <v>55</v>
      </c>
      <c r="O5806" s="2">
        <v>45077.9999537037</v>
      </c>
      <c r="R5806" t="str">
        <f t="shared" ca="1" si="90"/>
        <v>Rahul</v>
      </c>
      <c r="S5806" t="str">
        <f>IFERROR(TEXT(DATEVALUE(LEFT(Table1[[#This Row],[Date of Purchase]],10)), "MMMM"), TEXT(Table1[[#This Row],[Date of Purchase]], "MMMM"))</f>
        <v>August</v>
      </c>
      <c r="T5806" t="str">
        <f>IF(OR(
  AND(Table1[[#This Row],[Ticket Priority]]="Critical", Table1[[#This Row],[Ticket Status]]&lt;&gt;"Closed"),
  AND(Table1[[#This Row],[Ticket Priority]]="High", Table1[[#This Row],[Ticket Status]]="Open")
), "Yes", "No")</f>
        <v>No</v>
      </c>
      <c r="U5806" s="4" t="str">
        <f>IF(Table1[[#This Row],[Ticket Status]]="Closed","Yes","No")</f>
        <v>No</v>
      </c>
      <c r="V5806" s="4" t="str">
        <f>IF(Table1[[#This Row],[Ticket Status]]="Pending Customer Response","Yes","No")</f>
        <v>Yes</v>
      </c>
      <c r="W5806" s="5">
        <f ca="1">COUNTIFS(Table1[Agent_name],Table1[[#This Row],[Agent_name]],Table1[Month],Table1[[#This Row],[Month]])/160</f>
        <v>0.22500000000000001</v>
      </c>
    </row>
    <row r="5807" spans="1:23" x14ac:dyDescent="0.25">
      <c r="A5807">
        <v>5806</v>
      </c>
      <c r="B5807" t="s">
        <v>18854</v>
      </c>
      <c r="C5807" t="s">
        <v>18855</v>
      </c>
      <c r="D5807">
        <v>27</v>
      </c>
      <c r="E5807" t="s">
        <v>29</v>
      </c>
      <c r="F5807" t="s">
        <v>383</v>
      </c>
      <c r="G5807" s="1">
        <v>43971</v>
      </c>
      <c r="H5807" t="s">
        <v>45</v>
      </c>
      <c r="I5807" t="s">
        <v>46</v>
      </c>
      <c r="J5807" s="3" t="s">
        <v>18856</v>
      </c>
      <c r="K5807" t="s">
        <v>39</v>
      </c>
      <c r="L5807" t="s">
        <v>18857</v>
      </c>
      <c r="M5807" t="s">
        <v>41</v>
      </c>
      <c r="N5807" t="s">
        <v>55</v>
      </c>
      <c r="O5807" s="2">
        <v>45078.733310185184</v>
      </c>
      <c r="P5807" s="2">
        <v>45078.463865740741</v>
      </c>
      <c r="Q5807">
        <v>2</v>
      </c>
      <c r="R5807" t="str">
        <f t="shared" ca="1" si="90"/>
        <v>Ravi</v>
      </c>
      <c r="S5807" t="str">
        <f>IFERROR(TEXT(DATEVALUE(LEFT(Table1[[#This Row],[Date of Purchase]],10)), "MMMM"), TEXT(Table1[[#This Row],[Date of Purchase]], "MMMM"))</f>
        <v>May</v>
      </c>
      <c r="T5807" t="str">
        <f>IF(OR(
  AND(Table1[[#This Row],[Ticket Priority]]="Critical", Table1[[#This Row],[Ticket Status]]&lt;&gt;"Closed"),
  AND(Table1[[#This Row],[Ticket Priority]]="High", Table1[[#This Row],[Ticket Status]]="Open")
), "Yes", "No")</f>
        <v>No</v>
      </c>
      <c r="U5807" s="4" t="str">
        <f>IF(Table1[[#This Row],[Ticket Status]]="Closed","Yes","No")</f>
        <v>Yes</v>
      </c>
      <c r="V5807" s="4" t="str">
        <f>IF(Table1[[#This Row],[Ticket Status]]="Pending Customer Response","Yes","No")</f>
        <v>No</v>
      </c>
      <c r="W5807" s="5">
        <f ca="1">COUNTIFS(Table1[Agent_name],Table1[[#This Row],[Agent_name]],Table1[Month],Table1[[#This Row],[Month]])/160</f>
        <v>0.67500000000000004</v>
      </c>
    </row>
    <row r="5808" spans="1:23" x14ac:dyDescent="0.25">
      <c r="A5808">
        <v>5807</v>
      </c>
      <c r="B5808" t="s">
        <v>18858</v>
      </c>
      <c r="C5808" t="s">
        <v>18859</v>
      </c>
      <c r="D5808">
        <v>33</v>
      </c>
      <c r="E5808" t="s">
        <v>19</v>
      </c>
      <c r="F5808" t="s">
        <v>456</v>
      </c>
      <c r="G5808" s="1">
        <v>44110</v>
      </c>
      <c r="H5808" t="s">
        <v>59</v>
      </c>
      <c r="I5808" t="s">
        <v>22</v>
      </c>
      <c r="J5808" s="3" t="s">
        <v>18860</v>
      </c>
      <c r="K5808" t="s">
        <v>39</v>
      </c>
      <c r="L5808" t="s">
        <v>18861</v>
      </c>
      <c r="M5808" t="s">
        <v>25</v>
      </c>
      <c r="N5808" t="s">
        <v>55</v>
      </c>
      <c r="O5808" s="2">
        <v>45078.87636574074</v>
      </c>
      <c r="P5808" s="2">
        <v>45078.070810185185</v>
      </c>
      <c r="Q5808">
        <v>1</v>
      </c>
      <c r="R5808" t="str">
        <f t="shared" ca="1" si="90"/>
        <v>Mohit</v>
      </c>
      <c r="S5808" t="str">
        <f>IFERROR(TEXT(DATEVALUE(LEFT(Table1[[#This Row],[Date of Purchase]],10)), "MMMM"), TEXT(Table1[[#This Row],[Date of Purchase]], "MMMM"))</f>
        <v>October</v>
      </c>
      <c r="T5808" t="str">
        <f>IF(OR(
  AND(Table1[[#This Row],[Ticket Priority]]="Critical", Table1[[#This Row],[Ticket Status]]&lt;&gt;"Closed"),
  AND(Table1[[#This Row],[Ticket Priority]]="High", Table1[[#This Row],[Ticket Status]]="Open")
), "Yes", "No")</f>
        <v>No</v>
      </c>
      <c r="U5808" s="4" t="str">
        <f>IF(Table1[[#This Row],[Ticket Status]]="Closed","Yes","No")</f>
        <v>Yes</v>
      </c>
      <c r="V5808" s="4" t="str">
        <f>IF(Table1[[#This Row],[Ticket Status]]="Pending Customer Response","Yes","No")</f>
        <v>No</v>
      </c>
      <c r="W5808" s="5">
        <f ca="1">COUNTIFS(Table1[Agent_name],Table1[[#This Row],[Agent_name]],Table1[Month],Table1[[#This Row],[Month]])/160</f>
        <v>0.49375000000000002</v>
      </c>
    </row>
    <row r="5809" spans="1:23" x14ac:dyDescent="0.25">
      <c r="A5809">
        <v>5808</v>
      </c>
      <c r="B5809" t="s">
        <v>15360</v>
      </c>
      <c r="C5809" t="s">
        <v>18862</v>
      </c>
      <c r="D5809">
        <v>22</v>
      </c>
      <c r="E5809" t="s">
        <v>29</v>
      </c>
      <c r="F5809" t="s">
        <v>20</v>
      </c>
      <c r="G5809" s="1">
        <v>43992</v>
      </c>
      <c r="H5809" t="s">
        <v>45</v>
      </c>
      <c r="I5809" t="s">
        <v>141</v>
      </c>
      <c r="J5809" s="3" t="s">
        <v>18863</v>
      </c>
      <c r="K5809" t="s">
        <v>24</v>
      </c>
      <c r="M5809" t="s">
        <v>143</v>
      </c>
      <c r="N5809" t="s">
        <v>33</v>
      </c>
      <c r="O5809" s="2">
        <v>45078.259027777778</v>
      </c>
      <c r="R5809" t="str">
        <f t="shared" ca="1" si="90"/>
        <v>Meera</v>
      </c>
      <c r="S5809" t="str">
        <f>IFERROR(TEXT(DATEVALUE(LEFT(Table1[[#This Row],[Date of Purchase]],10)), "MMMM"), TEXT(Table1[[#This Row],[Date of Purchase]], "MMMM"))</f>
        <v>June</v>
      </c>
      <c r="T5809" t="str">
        <f>IF(OR(
  AND(Table1[[#This Row],[Ticket Priority]]="Critical", Table1[[#This Row],[Ticket Status]]&lt;&gt;"Closed"),
  AND(Table1[[#This Row],[Ticket Priority]]="High", Table1[[#This Row],[Ticket Status]]="Open")
), "Yes", "No")</f>
        <v>No</v>
      </c>
      <c r="U5809" s="4" t="str">
        <f>IF(Table1[[#This Row],[Ticket Status]]="Closed","Yes","No")</f>
        <v>No</v>
      </c>
      <c r="V5809" s="4" t="str">
        <f>IF(Table1[[#This Row],[Ticket Status]]="Pending Customer Response","Yes","No")</f>
        <v>Yes</v>
      </c>
      <c r="W5809" s="5">
        <f ca="1">COUNTIFS(Table1[Agent_name],Table1[[#This Row],[Agent_name]],Table1[Month],Table1[[#This Row],[Month]])/160</f>
        <v>0.13125000000000001</v>
      </c>
    </row>
    <row r="5810" spans="1:23" x14ac:dyDescent="0.25">
      <c r="A5810">
        <v>5809</v>
      </c>
      <c r="B5810" t="s">
        <v>18864</v>
      </c>
      <c r="C5810" t="s">
        <v>18865</v>
      </c>
      <c r="D5810">
        <v>70</v>
      </c>
      <c r="E5810" t="s">
        <v>58</v>
      </c>
      <c r="F5810" t="s">
        <v>149</v>
      </c>
      <c r="G5810" s="1">
        <v>44468</v>
      </c>
      <c r="H5810" t="s">
        <v>59</v>
      </c>
      <c r="I5810" t="s">
        <v>77</v>
      </c>
      <c r="J5810" s="3" t="s">
        <v>18866</v>
      </c>
      <c r="K5810" t="s">
        <v>24</v>
      </c>
      <c r="M5810" t="s">
        <v>143</v>
      </c>
      <c r="N5810" t="s">
        <v>83</v>
      </c>
      <c r="O5810" s="2">
        <v>45078.681956018518</v>
      </c>
      <c r="R5810" t="str">
        <f t="shared" ca="1" si="90"/>
        <v>Ravi</v>
      </c>
      <c r="S5810" t="str">
        <f>IFERROR(TEXT(DATEVALUE(LEFT(Table1[[#This Row],[Date of Purchase]],10)), "MMMM"), TEXT(Table1[[#This Row],[Date of Purchase]], "MMMM"))</f>
        <v>September</v>
      </c>
      <c r="T5810" t="str">
        <f>IF(OR(
  AND(Table1[[#This Row],[Ticket Priority]]="Critical", Table1[[#This Row],[Ticket Status]]&lt;&gt;"Closed"),
  AND(Table1[[#This Row],[Ticket Priority]]="High", Table1[[#This Row],[Ticket Status]]="Open")
), "Yes", "No")</f>
        <v>No</v>
      </c>
      <c r="U5810" s="4" t="str">
        <f>IF(Table1[[#This Row],[Ticket Status]]="Closed","Yes","No")</f>
        <v>No</v>
      </c>
      <c r="V5810" s="4" t="str">
        <f>IF(Table1[[#This Row],[Ticket Status]]="Pending Customer Response","Yes","No")</f>
        <v>Yes</v>
      </c>
      <c r="W5810" s="5">
        <f ca="1">COUNTIFS(Table1[Agent_name],Table1[[#This Row],[Agent_name]],Table1[Month],Table1[[#This Row],[Month]])/160</f>
        <v>0.64375000000000004</v>
      </c>
    </row>
    <row r="5811" spans="1:23" x14ac:dyDescent="0.25">
      <c r="A5811">
        <v>5810</v>
      </c>
      <c r="B5811" t="s">
        <v>18867</v>
      </c>
      <c r="C5811" t="s">
        <v>18868</v>
      </c>
      <c r="D5811">
        <v>32</v>
      </c>
      <c r="E5811" t="s">
        <v>58</v>
      </c>
      <c r="F5811" t="s">
        <v>339</v>
      </c>
      <c r="G5811" s="1">
        <v>43913</v>
      </c>
      <c r="H5811" t="s">
        <v>59</v>
      </c>
      <c r="I5811" t="s">
        <v>46</v>
      </c>
      <c r="J5811" s="3" t="s">
        <v>18869</v>
      </c>
      <c r="K5811" t="s">
        <v>39</v>
      </c>
      <c r="L5811" t="s">
        <v>18870</v>
      </c>
      <c r="M5811" t="s">
        <v>143</v>
      </c>
      <c r="N5811" t="s">
        <v>26</v>
      </c>
      <c r="O5811" s="2">
        <v>45078.215300925927</v>
      </c>
      <c r="P5811" s="2">
        <v>45078.425023148149</v>
      </c>
      <c r="Q5811">
        <v>5</v>
      </c>
      <c r="R5811" t="str">
        <f t="shared" ca="1" si="90"/>
        <v>Ravi</v>
      </c>
      <c r="S5811" t="str">
        <f>IFERROR(TEXT(DATEVALUE(LEFT(Table1[[#This Row],[Date of Purchase]],10)), "MMMM"), TEXT(Table1[[#This Row],[Date of Purchase]], "MMMM"))</f>
        <v>March</v>
      </c>
      <c r="T5811" t="str">
        <f>IF(OR(
  AND(Table1[[#This Row],[Ticket Priority]]="Critical", Table1[[#This Row],[Ticket Status]]&lt;&gt;"Closed"),
  AND(Table1[[#This Row],[Ticket Priority]]="High", Table1[[#This Row],[Ticket Status]]="Open")
), "Yes", "No")</f>
        <v>No</v>
      </c>
      <c r="U5811" s="4" t="str">
        <f>IF(Table1[[#This Row],[Ticket Status]]="Closed","Yes","No")</f>
        <v>Yes</v>
      </c>
      <c r="V5811" s="4" t="str">
        <f>IF(Table1[[#This Row],[Ticket Status]]="Pending Customer Response","Yes","No")</f>
        <v>No</v>
      </c>
      <c r="W5811" s="5">
        <f ca="1">COUNTIFS(Table1[Agent_name],Table1[[#This Row],[Agent_name]],Table1[Month],Table1[[#This Row],[Month]])/160</f>
        <v>0.54374999999999996</v>
      </c>
    </row>
    <row r="5812" spans="1:23" x14ac:dyDescent="0.25">
      <c r="A5812">
        <v>5811</v>
      </c>
      <c r="B5812" t="s">
        <v>18871</v>
      </c>
      <c r="C5812" t="s">
        <v>18872</v>
      </c>
      <c r="D5812">
        <v>41</v>
      </c>
      <c r="E5812" t="s">
        <v>29</v>
      </c>
      <c r="F5812" t="s">
        <v>65</v>
      </c>
      <c r="G5812" s="1">
        <v>43927</v>
      </c>
      <c r="H5812" t="s">
        <v>59</v>
      </c>
      <c r="I5812" t="s">
        <v>141</v>
      </c>
      <c r="J5812" s="3" t="s">
        <v>18873</v>
      </c>
      <c r="K5812" t="s">
        <v>24</v>
      </c>
      <c r="M5812" t="s">
        <v>41</v>
      </c>
      <c r="N5812" t="s">
        <v>26</v>
      </c>
      <c r="O5812" s="2">
        <v>45078.047268518516</v>
      </c>
      <c r="Q5812">
        <v>5</v>
      </c>
      <c r="R5812" t="str">
        <f t="shared" ca="1" si="90"/>
        <v>Mohit</v>
      </c>
      <c r="S5812" t="str">
        <f>IFERROR(TEXT(DATEVALUE(LEFT(Table1[[#This Row],[Date of Purchase]],10)), "MMMM"), TEXT(Table1[[#This Row],[Date of Purchase]], "MMMM"))</f>
        <v>April</v>
      </c>
      <c r="T5812" t="str">
        <f>IF(OR(
  AND(Table1[[#This Row],[Ticket Priority]]="Critical", Table1[[#This Row],[Ticket Status]]&lt;&gt;"Closed"),
  AND(Table1[[#This Row],[Ticket Priority]]="High", Table1[[#This Row],[Ticket Status]]="Open")
), "Yes", "No")</f>
        <v>No</v>
      </c>
      <c r="U5812" s="4" t="str">
        <f>IF(Table1[[#This Row],[Ticket Status]]="Closed","Yes","No")</f>
        <v>No</v>
      </c>
      <c r="V5812" s="4" t="str">
        <f>IF(Table1[[#This Row],[Ticket Status]]="Pending Customer Response","Yes","No")</f>
        <v>Yes</v>
      </c>
      <c r="W5812" s="5">
        <f ca="1">COUNTIFS(Table1[Agent_name],Table1[[#This Row],[Agent_name]],Table1[Month],Table1[[#This Row],[Month]])/160</f>
        <v>0.45</v>
      </c>
    </row>
    <row r="5813" spans="1:23" x14ac:dyDescent="0.25">
      <c r="A5813">
        <v>5812</v>
      </c>
      <c r="B5813" t="s">
        <v>18874</v>
      </c>
      <c r="C5813" t="s">
        <v>18875</v>
      </c>
      <c r="D5813">
        <v>24</v>
      </c>
      <c r="E5813" t="s">
        <v>19</v>
      </c>
      <c r="F5813" t="s">
        <v>207</v>
      </c>
      <c r="G5813" s="1">
        <v>44281</v>
      </c>
      <c r="H5813" t="s">
        <v>59</v>
      </c>
      <c r="I5813" t="s">
        <v>52</v>
      </c>
      <c r="J5813" s="3" t="s">
        <v>18876</v>
      </c>
      <c r="K5813" t="s">
        <v>62</v>
      </c>
      <c r="M5813" t="s">
        <v>41</v>
      </c>
      <c r="N5813" t="s">
        <v>26</v>
      </c>
      <c r="R5813" t="str">
        <f t="shared" ca="1" si="90"/>
        <v>Meera</v>
      </c>
      <c r="S5813" t="str">
        <f>IFERROR(TEXT(DATEVALUE(LEFT(Table1[[#This Row],[Date of Purchase]],10)), "MMMM"), TEXT(Table1[[#This Row],[Date of Purchase]], "MMMM"))</f>
        <v>March</v>
      </c>
      <c r="T5813" t="str">
        <f>IF(OR(
  AND(Table1[[#This Row],[Ticket Priority]]="Critical", Table1[[#This Row],[Ticket Status]]&lt;&gt;"Closed"),
  AND(Table1[[#This Row],[Ticket Priority]]="High", Table1[[#This Row],[Ticket Status]]="Open")
), "Yes", "No")</f>
        <v>No</v>
      </c>
      <c r="U5813" s="4" t="str">
        <f>IF(Table1[[#This Row],[Ticket Status]]="Closed","Yes","No")</f>
        <v>No</v>
      </c>
      <c r="V5813" s="4" t="str">
        <f>IF(Table1[[#This Row],[Ticket Status]]="Pending Customer Response","Yes","No")</f>
        <v>No</v>
      </c>
      <c r="W5813" s="5">
        <f ca="1">COUNTIFS(Table1[Agent_name],Table1[[#This Row],[Agent_name]],Table1[Month],Table1[[#This Row],[Month]])/160</f>
        <v>0.21249999999999999</v>
      </c>
    </row>
    <row r="5814" spans="1:23" x14ac:dyDescent="0.25">
      <c r="A5814">
        <v>5813</v>
      </c>
      <c r="B5814" t="s">
        <v>18877</v>
      </c>
      <c r="C5814" t="s">
        <v>18878</v>
      </c>
      <c r="D5814">
        <v>18</v>
      </c>
      <c r="E5814" t="s">
        <v>58</v>
      </c>
      <c r="F5814" t="s">
        <v>223</v>
      </c>
      <c r="G5814" s="1">
        <v>44157</v>
      </c>
      <c r="H5814" t="s">
        <v>21</v>
      </c>
      <c r="I5814" t="s">
        <v>177</v>
      </c>
      <c r="J5814" s="3" t="s">
        <v>18879</v>
      </c>
      <c r="K5814" t="s">
        <v>62</v>
      </c>
      <c r="M5814" t="s">
        <v>41</v>
      </c>
      <c r="N5814" t="s">
        <v>83</v>
      </c>
      <c r="R5814" t="str">
        <f t="shared" ca="1" si="90"/>
        <v>Divya</v>
      </c>
      <c r="S5814" t="str">
        <f>IFERROR(TEXT(DATEVALUE(LEFT(Table1[[#This Row],[Date of Purchase]],10)), "MMMM"), TEXT(Table1[[#This Row],[Date of Purchase]], "MMMM"))</f>
        <v>November</v>
      </c>
      <c r="T5814" t="str">
        <f>IF(OR(
  AND(Table1[[#This Row],[Ticket Priority]]="Critical", Table1[[#This Row],[Ticket Status]]&lt;&gt;"Closed"),
  AND(Table1[[#This Row],[Ticket Priority]]="High", Table1[[#This Row],[Ticket Status]]="Open")
), "Yes", "No")</f>
        <v>No</v>
      </c>
      <c r="U5814" s="4" t="str">
        <f>IF(Table1[[#This Row],[Ticket Status]]="Closed","Yes","No")</f>
        <v>No</v>
      </c>
      <c r="V5814" s="4" t="str">
        <f>IF(Table1[[#This Row],[Ticket Status]]="Pending Customer Response","Yes","No")</f>
        <v>No</v>
      </c>
      <c r="W5814" s="5">
        <f ca="1">COUNTIFS(Table1[Agent_name],Table1[[#This Row],[Agent_name]],Table1[Month],Table1[[#This Row],[Month]])/160</f>
        <v>0.24374999999999999</v>
      </c>
    </row>
    <row r="5815" spans="1:23" x14ac:dyDescent="0.25">
      <c r="A5815">
        <v>5814</v>
      </c>
      <c r="B5815" t="s">
        <v>18880</v>
      </c>
      <c r="C5815" t="s">
        <v>18881</v>
      </c>
      <c r="D5815">
        <v>42</v>
      </c>
      <c r="E5815" t="s">
        <v>58</v>
      </c>
      <c r="F5815" t="s">
        <v>383</v>
      </c>
      <c r="G5815" s="1">
        <v>44229</v>
      </c>
      <c r="H5815" t="s">
        <v>67</v>
      </c>
      <c r="I5815" t="s">
        <v>177</v>
      </c>
      <c r="J5815" s="3" t="s">
        <v>18882</v>
      </c>
      <c r="K5815" t="s">
        <v>24</v>
      </c>
      <c r="M5815" t="s">
        <v>25</v>
      </c>
      <c r="N5815" t="s">
        <v>26</v>
      </c>
      <c r="O5815" s="2">
        <v>45078.901493055557</v>
      </c>
      <c r="R5815" t="str">
        <f t="shared" ca="1" si="90"/>
        <v>Sara</v>
      </c>
      <c r="S5815" t="str">
        <f>IFERROR(TEXT(DATEVALUE(LEFT(Table1[[#This Row],[Date of Purchase]],10)), "MMMM"), TEXT(Table1[[#This Row],[Date of Purchase]], "MMMM"))</f>
        <v>February</v>
      </c>
      <c r="T5815" t="str">
        <f>IF(OR(
  AND(Table1[[#This Row],[Ticket Priority]]="Critical", Table1[[#This Row],[Ticket Status]]&lt;&gt;"Closed"),
  AND(Table1[[#This Row],[Ticket Priority]]="High", Table1[[#This Row],[Ticket Status]]="Open")
), "Yes", "No")</f>
        <v>Yes</v>
      </c>
      <c r="U5815" s="4" t="str">
        <f>IF(Table1[[#This Row],[Ticket Status]]="Closed","Yes","No")</f>
        <v>No</v>
      </c>
      <c r="V5815" s="4" t="str">
        <f>IF(Table1[[#This Row],[Ticket Status]]="Pending Customer Response","Yes","No")</f>
        <v>Yes</v>
      </c>
      <c r="W5815" s="5">
        <f ca="1">COUNTIFS(Table1[Agent_name],Table1[[#This Row],[Agent_name]],Table1[Month],Table1[[#This Row],[Month]])/160</f>
        <v>0.65625</v>
      </c>
    </row>
    <row r="5816" spans="1:23" x14ac:dyDescent="0.25">
      <c r="A5816">
        <v>5815</v>
      </c>
      <c r="B5816" t="s">
        <v>18883</v>
      </c>
      <c r="C5816" t="s">
        <v>18884</v>
      </c>
      <c r="D5816">
        <v>26</v>
      </c>
      <c r="E5816" t="s">
        <v>29</v>
      </c>
      <c r="F5816" t="s">
        <v>81</v>
      </c>
      <c r="G5816" s="1">
        <v>44494</v>
      </c>
      <c r="H5816" t="s">
        <v>45</v>
      </c>
      <c r="I5816" t="s">
        <v>46</v>
      </c>
      <c r="J5816" s="3" t="s">
        <v>18885</v>
      </c>
      <c r="K5816" t="s">
        <v>39</v>
      </c>
      <c r="L5816" t="s">
        <v>18886</v>
      </c>
      <c r="M5816" t="s">
        <v>41</v>
      </c>
      <c r="N5816" t="s">
        <v>26</v>
      </c>
      <c r="O5816" s="2">
        <v>45078.404293981483</v>
      </c>
      <c r="P5816" s="2">
        <v>45078.844571759262</v>
      </c>
      <c r="Q5816">
        <v>5</v>
      </c>
      <c r="R5816" t="str">
        <f t="shared" ca="1" si="90"/>
        <v>Aisha</v>
      </c>
      <c r="S5816" t="str">
        <f>IFERROR(TEXT(DATEVALUE(LEFT(Table1[[#This Row],[Date of Purchase]],10)), "MMMM"), TEXT(Table1[[#This Row],[Date of Purchase]], "MMMM"))</f>
        <v>October</v>
      </c>
      <c r="T5816" t="str">
        <f>IF(OR(
  AND(Table1[[#This Row],[Ticket Priority]]="Critical", Table1[[#This Row],[Ticket Status]]&lt;&gt;"Closed"),
  AND(Table1[[#This Row],[Ticket Priority]]="High", Table1[[#This Row],[Ticket Status]]="Open")
), "Yes", "No")</f>
        <v>No</v>
      </c>
      <c r="U5816" s="4" t="str">
        <f>IF(Table1[[#This Row],[Ticket Status]]="Closed","Yes","No")</f>
        <v>Yes</v>
      </c>
      <c r="V5816" s="4" t="str">
        <f>IF(Table1[[#This Row],[Ticket Status]]="Pending Customer Response","Yes","No")</f>
        <v>No</v>
      </c>
      <c r="W5816" s="5">
        <f ca="1">COUNTIFS(Table1[Agent_name],Table1[[#This Row],[Agent_name]],Table1[Month],Table1[[#This Row],[Month]])/160</f>
        <v>0.85624999999999996</v>
      </c>
    </row>
    <row r="5817" spans="1:23" x14ac:dyDescent="0.25">
      <c r="A5817">
        <v>5816</v>
      </c>
      <c r="B5817" t="s">
        <v>18887</v>
      </c>
      <c r="C5817" t="s">
        <v>18888</v>
      </c>
      <c r="D5817">
        <v>54</v>
      </c>
      <c r="E5817" t="s">
        <v>29</v>
      </c>
      <c r="F5817" t="s">
        <v>207</v>
      </c>
      <c r="G5817" s="1">
        <v>44129</v>
      </c>
      <c r="H5817" t="s">
        <v>45</v>
      </c>
      <c r="I5817" t="s">
        <v>93</v>
      </c>
      <c r="J5817" s="3" t="s">
        <v>18889</v>
      </c>
      <c r="K5817" t="s">
        <v>39</v>
      </c>
      <c r="L5817" t="s">
        <v>18890</v>
      </c>
      <c r="M5817" t="s">
        <v>143</v>
      </c>
      <c r="N5817" t="s">
        <v>83</v>
      </c>
      <c r="O5817" s="2">
        <v>45078.953622685185</v>
      </c>
      <c r="P5817" s="2">
        <v>45078.65084490741</v>
      </c>
      <c r="Q5817">
        <v>2</v>
      </c>
      <c r="R5817" t="str">
        <f t="shared" ca="1" si="90"/>
        <v>Sara</v>
      </c>
      <c r="S5817" t="str">
        <f>IFERROR(TEXT(DATEVALUE(LEFT(Table1[[#This Row],[Date of Purchase]],10)), "MMMM"), TEXT(Table1[[#This Row],[Date of Purchase]], "MMMM"))</f>
        <v>October</v>
      </c>
      <c r="T5817" t="str">
        <f>IF(OR(
  AND(Table1[[#This Row],[Ticket Priority]]="Critical", Table1[[#This Row],[Ticket Status]]&lt;&gt;"Closed"),
  AND(Table1[[#This Row],[Ticket Priority]]="High", Table1[[#This Row],[Ticket Status]]="Open")
), "Yes", "No")</f>
        <v>No</v>
      </c>
      <c r="U5817" s="4" t="str">
        <f>IF(Table1[[#This Row],[Ticket Status]]="Closed","Yes","No")</f>
        <v>Yes</v>
      </c>
      <c r="V5817" s="4" t="str">
        <f>IF(Table1[[#This Row],[Ticket Status]]="Pending Customer Response","Yes","No")</f>
        <v>No</v>
      </c>
      <c r="W5817" s="5">
        <f ca="1">COUNTIFS(Table1[Agent_name],Table1[[#This Row],[Agent_name]],Table1[Month],Table1[[#This Row],[Month]])/160</f>
        <v>0.66874999999999996</v>
      </c>
    </row>
    <row r="5818" spans="1:23" x14ac:dyDescent="0.25">
      <c r="A5818">
        <v>5817</v>
      </c>
      <c r="B5818" t="s">
        <v>18891</v>
      </c>
      <c r="C5818" t="s">
        <v>18892</v>
      </c>
      <c r="D5818">
        <v>61</v>
      </c>
      <c r="E5818" t="s">
        <v>29</v>
      </c>
      <c r="F5818" t="s">
        <v>103</v>
      </c>
      <c r="G5818" s="1">
        <v>44076</v>
      </c>
      <c r="H5818" t="s">
        <v>45</v>
      </c>
      <c r="I5818" t="s">
        <v>22</v>
      </c>
      <c r="J5818" s="3" t="s">
        <v>18893</v>
      </c>
      <c r="K5818" t="s">
        <v>24</v>
      </c>
      <c r="M5818" t="s">
        <v>41</v>
      </c>
      <c r="N5818" t="s">
        <v>26</v>
      </c>
      <c r="O5818" s="2">
        <v>45078.540439814817</v>
      </c>
      <c r="R5818" t="str">
        <f t="shared" ca="1" si="90"/>
        <v>Aisha</v>
      </c>
      <c r="S5818" t="str">
        <f>IFERROR(TEXT(DATEVALUE(LEFT(Table1[[#This Row],[Date of Purchase]],10)), "MMMM"), TEXT(Table1[[#This Row],[Date of Purchase]], "MMMM"))</f>
        <v>September</v>
      </c>
      <c r="T5818" t="str">
        <f>IF(OR(
  AND(Table1[[#This Row],[Ticket Priority]]="Critical", Table1[[#This Row],[Ticket Status]]&lt;&gt;"Closed"),
  AND(Table1[[#This Row],[Ticket Priority]]="High", Table1[[#This Row],[Ticket Status]]="Open")
), "Yes", "No")</f>
        <v>No</v>
      </c>
      <c r="U5818" s="4" t="str">
        <f>IF(Table1[[#This Row],[Ticket Status]]="Closed","Yes","No")</f>
        <v>No</v>
      </c>
      <c r="V5818" s="4" t="str">
        <f>IF(Table1[[#This Row],[Ticket Status]]="Pending Customer Response","Yes","No")</f>
        <v>Yes</v>
      </c>
      <c r="W5818" s="5">
        <f ca="1">COUNTIFS(Table1[Agent_name],Table1[[#This Row],[Agent_name]],Table1[Month],Table1[[#This Row],[Month]])/160</f>
        <v>0.86250000000000004</v>
      </c>
    </row>
    <row r="5819" spans="1:23" x14ac:dyDescent="0.25">
      <c r="A5819">
        <v>5818</v>
      </c>
      <c r="B5819" t="s">
        <v>18894</v>
      </c>
      <c r="C5819" t="s">
        <v>18895</v>
      </c>
      <c r="D5819">
        <v>31</v>
      </c>
      <c r="E5819" t="s">
        <v>19</v>
      </c>
      <c r="F5819" t="s">
        <v>286</v>
      </c>
      <c r="G5819" s="1">
        <v>44075</v>
      </c>
      <c r="H5819" t="s">
        <v>21</v>
      </c>
      <c r="I5819" t="s">
        <v>59</v>
      </c>
      <c r="J5819" s="3" t="s">
        <v>18896</v>
      </c>
      <c r="K5819" t="s">
        <v>62</v>
      </c>
      <c r="M5819" t="s">
        <v>41</v>
      </c>
      <c r="N5819" t="s">
        <v>83</v>
      </c>
      <c r="R5819" t="str">
        <f t="shared" ca="1" si="90"/>
        <v>Divya</v>
      </c>
      <c r="S5819" t="str">
        <f>IFERROR(TEXT(DATEVALUE(LEFT(Table1[[#This Row],[Date of Purchase]],10)), "MMMM"), TEXT(Table1[[#This Row],[Date of Purchase]], "MMMM"))</f>
        <v>September</v>
      </c>
      <c r="T5819" t="str">
        <f>IF(OR(
  AND(Table1[[#This Row],[Ticket Priority]]="Critical", Table1[[#This Row],[Ticket Status]]&lt;&gt;"Closed"),
  AND(Table1[[#This Row],[Ticket Priority]]="High", Table1[[#This Row],[Ticket Status]]="Open")
), "Yes", "No")</f>
        <v>No</v>
      </c>
      <c r="U5819" s="4" t="str">
        <f>IF(Table1[[#This Row],[Ticket Status]]="Closed","Yes","No")</f>
        <v>No</v>
      </c>
      <c r="V5819" s="4" t="str">
        <f>IF(Table1[[#This Row],[Ticket Status]]="Pending Customer Response","Yes","No")</f>
        <v>No</v>
      </c>
      <c r="W5819" s="5">
        <f ca="1">COUNTIFS(Table1[Agent_name],Table1[[#This Row],[Agent_name]],Table1[Month],Table1[[#This Row],[Month]])/160</f>
        <v>0.21875</v>
      </c>
    </row>
    <row r="5820" spans="1:23" x14ac:dyDescent="0.25">
      <c r="A5820">
        <v>5819</v>
      </c>
      <c r="B5820" t="s">
        <v>10861</v>
      </c>
      <c r="C5820" t="s">
        <v>18897</v>
      </c>
      <c r="D5820">
        <v>65</v>
      </c>
      <c r="E5820" t="s">
        <v>19</v>
      </c>
      <c r="F5820" t="s">
        <v>71</v>
      </c>
      <c r="G5820" s="1">
        <v>44429</v>
      </c>
      <c r="H5820" t="s">
        <v>67</v>
      </c>
      <c r="I5820" t="s">
        <v>177</v>
      </c>
      <c r="J5820" s="3" t="s">
        <v>18898</v>
      </c>
      <c r="K5820" t="s">
        <v>24</v>
      </c>
      <c r="M5820" t="s">
        <v>89</v>
      </c>
      <c r="N5820" t="s">
        <v>33</v>
      </c>
      <c r="O5820" s="2">
        <v>45078.838414351849</v>
      </c>
      <c r="R5820" t="str">
        <f t="shared" ca="1" si="90"/>
        <v>Divya</v>
      </c>
      <c r="S5820" t="str">
        <f>IFERROR(TEXT(DATEVALUE(LEFT(Table1[[#This Row],[Date of Purchase]],10)), "MMMM"), TEXT(Table1[[#This Row],[Date of Purchase]], "MMMM"))</f>
        <v>August</v>
      </c>
      <c r="T5820" t="str">
        <f>IF(OR(
  AND(Table1[[#This Row],[Ticket Priority]]="Critical", Table1[[#This Row],[Ticket Status]]&lt;&gt;"Closed"),
  AND(Table1[[#This Row],[Ticket Priority]]="High", Table1[[#This Row],[Ticket Status]]="Open")
), "Yes", "No")</f>
        <v>No</v>
      </c>
      <c r="U5820" s="4" t="str">
        <f>IF(Table1[[#This Row],[Ticket Status]]="Closed","Yes","No")</f>
        <v>No</v>
      </c>
      <c r="V5820" s="4" t="str">
        <f>IF(Table1[[#This Row],[Ticket Status]]="Pending Customer Response","Yes","No")</f>
        <v>Yes</v>
      </c>
      <c r="W5820" s="5">
        <f ca="1">COUNTIFS(Table1[Agent_name],Table1[[#This Row],[Agent_name]],Table1[Month],Table1[[#This Row],[Month]])/160</f>
        <v>0.1875</v>
      </c>
    </row>
    <row r="5821" spans="1:23" x14ac:dyDescent="0.25">
      <c r="A5821">
        <v>5820</v>
      </c>
      <c r="B5821" t="s">
        <v>18899</v>
      </c>
      <c r="C5821" t="s">
        <v>13007</v>
      </c>
      <c r="D5821">
        <v>20</v>
      </c>
      <c r="E5821" t="s">
        <v>19</v>
      </c>
      <c r="F5821" t="s">
        <v>397</v>
      </c>
      <c r="G5821" s="1">
        <v>44453</v>
      </c>
      <c r="H5821" t="s">
        <v>66</v>
      </c>
      <c r="I5821" t="s">
        <v>99</v>
      </c>
      <c r="J5821" s="3" t="s">
        <v>18900</v>
      </c>
      <c r="K5821" t="s">
        <v>39</v>
      </c>
      <c r="L5821" t="s">
        <v>18901</v>
      </c>
      <c r="M5821" t="s">
        <v>143</v>
      </c>
      <c r="N5821" t="s">
        <v>83</v>
      </c>
      <c r="O5821" s="2">
        <v>45078.285636574074</v>
      </c>
      <c r="P5821" s="2">
        <v>45078.63008101852</v>
      </c>
      <c r="Q5821">
        <v>4</v>
      </c>
      <c r="R5821" t="str">
        <f t="shared" ca="1" si="90"/>
        <v>Aisha</v>
      </c>
      <c r="S5821" t="str">
        <f>IFERROR(TEXT(DATEVALUE(LEFT(Table1[[#This Row],[Date of Purchase]],10)), "MMMM"), TEXT(Table1[[#This Row],[Date of Purchase]], "MMMM"))</f>
        <v>September</v>
      </c>
      <c r="T5821" t="str">
        <f>IF(OR(
  AND(Table1[[#This Row],[Ticket Priority]]="Critical", Table1[[#This Row],[Ticket Status]]&lt;&gt;"Closed"),
  AND(Table1[[#This Row],[Ticket Priority]]="High", Table1[[#This Row],[Ticket Status]]="Open")
), "Yes", "No")</f>
        <v>No</v>
      </c>
      <c r="U5821" s="4" t="str">
        <f>IF(Table1[[#This Row],[Ticket Status]]="Closed","Yes","No")</f>
        <v>Yes</v>
      </c>
      <c r="V5821" s="4" t="str">
        <f>IF(Table1[[#This Row],[Ticket Status]]="Pending Customer Response","Yes","No")</f>
        <v>No</v>
      </c>
      <c r="W5821" s="5">
        <f ca="1">COUNTIFS(Table1[Agent_name],Table1[[#This Row],[Agent_name]],Table1[Month],Table1[[#This Row],[Month]])/160</f>
        <v>0.86250000000000004</v>
      </c>
    </row>
    <row r="5822" spans="1:23" x14ac:dyDescent="0.25">
      <c r="A5822">
        <v>5821</v>
      </c>
      <c r="B5822" t="s">
        <v>18902</v>
      </c>
      <c r="C5822" t="s">
        <v>5916</v>
      </c>
      <c r="D5822">
        <v>43</v>
      </c>
      <c r="E5822" t="s">
        <v>19</v>
      </c>
      <c r="F5822" t="s">
        <v>30</v>
      </c>
      <c r="G5822" s="1">
        <v>44282</v>
      </c>
      <c r="H5822" t="s">
        <v>45</v>
      </c>
      <c r="I5822" t="s">
        <v>37</v>
      </c>
      <c r="J5822" s="3" t="s">
        <v>18903</v>
      </c>
      <c r="K5822" t="s">
        <v>62</v>
      </c>
      <c r="M5822" t="s">
        <v>25</v>
      </c>
      <c r="N5822" t="s">
        <v>83</v>
      </c>
      <c r="R5822" t="str">
        <f t="shared" ca="1" si="90"/>
        <v>Karan</v>
      </c>
      <c r="S5822" t="str">
        <f>IFERROR(TEXT(DATEVALUE(LEFT(Table1[[#This Row],[Date of Purchase]],10)), "MMMM"), TEXT(Table1[[#This Row],[Date of Purchase]], "MMMM"))</f>
        <v>March</v>
      </c>
      <c r="T5822" t="str">
        <f>IF(OR(
  AND(Table1[[#This Row],[Ticket Priority]]="Critical", Table1[[#This Row],[Ticket Status]]&lt;&gt;"Closed"),
  AND(Table1[[#This Row],[Ticket Priority]]="High", Table1[[#This Row],[Ticket Status]]="Open")
), "Yes", "No")</f>
        <v>Yes</v>
      </c>
      <c r="U5822" s="4" t="str">
        <f>IF(Table1[[#This Row],[Ticket Status]]="Closed","Yes","No")</f>
        <v>No</v>
      </c>
      <c r="V5822" s="4" t="str">
        <f>IF(Table1[[#This Row],[Ticket Status]]="Pending Customer Response","Yes","No")</f>
        <v>No</v>
      </c>
      <c r="W5822" s="5">
        <f ca="1">COUNTIFS(Table1[Agent_name],Table1[[#This Row],[Agent_name]],Table1[Month],Table1[[#This Row],[Month]])/160</f>
        <v>0.21249999999999999</v>
      </c>
    </row>
    <row r="5823" spans="1:23" x14ac:dyDescent="0.25">
      <c r="A5823">
        <v>5822</v>
      </c>
      <c r="B5823" t="s">
        <v>18904</v>
      </c>
      <c r="C5823" t="s">
        <v>18905</v>
      </c>
      <c r="D5823">
        <v>55</v>
      </c>
      <c r="E5823" t="s">
        <v>29</v>
      </c>
      <c r="F5823" t="s">
        <v>20</v>
      </c>
      <c r="G5823" s="1">
        <v>44103</v>
      </c>
      <c r="H5823" t="s">
        <v>21</v>
      </c>
      <c r="I5823" t="s">
        <v>113</v>
      </c>
      <c r="J5823" s="3" t="s">
        <v>18906</v>
      </c>
      <c r="K5823" t="s">
        <v>24</v>
      </c>
      <c r="M5823" t="s">
        <v>89</v>
      </c>
      <c r="N5823" t="s">
        <v>33</v>
      </c>
      <c r="O5823" s="2">
        <v>45078.909282407411</v>
      </c>
      <c r="R5823" t="str">
        <f t="shared" ca="1" si="90"/>
        <v>Aisha</v>
      </c>
      <c r="S5823" t="str">
        <f>IFERROR(TEXT(DATEVALUE(LEFT(Table1[[#This Row],[Date of Purchase]],10)), "MMMM"), TEXT(Table1[[#This Row],[Date of Purchase]], "MMMM"))</f>
        <v>September</v>
      </c>
      <c r="T5823" t="str">
        <f>IF(OR(
  AND(Table1[[#This Row],[Ticket Priority]]="Critical", Table1[[#This Row],[Ticket Status]]&lt;&gt;"Closed"),
  AND(Table1[[#This Row],[Ticket Priority]]="High", Table1[[#This Row],[Ticket Status]]="Open")
), "Yes", "No")</f>
        <v>No</v>
      </c>
      <c r="U5823" s="4" t="str">
        <f>IF(Table1[[#This Row],[Ticket Status]]="Closed","Yes","No")</f>
        <v>No</v>
      </c>
      <c r="V5823" s="4" t="str">
        <f>IF(Table1[[#This Row],[Ticket Status]]="Pending Customer Response","Yes","No")</f>
        <v>Yes</v>
      </c>
      <c r="W5823" s="5">
        <f ca="1">COUNTIFS(Table1[Agent_name],Table1[[#This Row],[Agent_name]],Table1[Month],Table1[[#This Row],[Month]])/160</f>
        <v>0.86250000000000004</v>
      </c>
    </row>
    <row r="5824" spans="1:23" x14ac:dyDescent="0.25">
      <c r="A5824">
        <v>5823</v>
      </c>
      <c r="B5824" t="s">
        <v>18907</v>
      </c>
      <c r="C5824" t="s">
        <v>18908</v>
      </c>
      <c r="D5824">
        <v>63</v>
      </c>
      <c r="E5824" t="s">
        <v>29</v>
      </c>
      <c r="F5824" t="s">
        <v>98</v>
      </c>
      <c r="G5824" s="1">
        <v>44224</v>
      </c>
      <c r="H5824" t="s">
        <v>45</v>
      </c>
      <c r="I5824" t="s">
        <v>59</v>
      </c>
      <c r="J5824" s="3" t="s">
        <v>18909</v>
      </c>
      <c r="K5824" t="s">
        <v>39</v>
      </c>
      <c r="L5824" t="s">
        <v>18910</v>
      </c>
      <c r="M5824" t="s">
        <v>143</v>
      </c>
      <c r="N5824" t="s">
        <v>83</v>
      </c>
      <c r="O5824" s="2">
        <v>45078.395405092589</v>
      </c>
      <c r="P5824" s="2">
        <v>45078.429432870369</v>
      </c>
      <c r="Q5824">
        <v>2</v>
      </c>
      <c r="R5824" t="str">
        <f t="shared" ca="1" si="90"/>
        <v>Rahul</v>
      </c>
      <c r="S5824" t="str">
        <f>IFERROR(TEXT(DATEVALUE(LEFT(Table1[[#This Row],[Date of Purchase]],10)), "MMMM"), TEXT(Table1[[#This Row],[Date of Purchase]], "MMMM"))</f>
        <v>January</v>
      </c>
      <c r="T5824" t="str">
        <f>IF(OR(
  AND(Table1[[#This Row],[Ticket Priority]]="Critical", Table1[[#This Row],[Ticket Status]]&lt;&gt;"Closed"),
  AND(Table1[[#This Row],[Ticket Priority]]="High", Table1[[#This Row],[Ticket Status]]="Open")
), "Yes", "No")</f>
        <v>No</v>
      </c>
      <c r="U5824" s="4" t="str">
        <f>IF(Table1[[#This Row],[Ticket Status]]="Closed","Yes","No")</f>
        <v>Yes</v>
      </c>
      <c r="V5824" s="4" t="str">
        <f>IF(Table1[[#This Row],[Ticket Status]]="Pending Customer Response","Yes","No")</f>
        <v>No</v>
      </c>
      <c r="W5824" s="5">
        <f ca="1">COUNTIFS(Table1[Agent_name],Table1[[#This Row],[Agent_name]],Table1[Month],Table1[[#This Row],[Month]])/160</f>
        <v>0.22500000000000001</v>
      </c>
    </row>
    <row r="5825" spans="1:23" x14ac:dyDescent="0.25">
      <c r="A5825">
        <v>5824</v>
      </c>
      <c r="B5825" t="s">
        <v>18911</v>
      </c>
      <c r="C5825" t="s">
        <v>18912</v>
      </c>
      <c r="D5825">
        <v>33</v>
      </c>
      <c r="E5825" t="s">
        <v>19</v>
      </c>
      <c r="F5825" t="s">
        <v>30</v>
      </c>
      <c r="G5825" s="1">
        <v>44280</v>
      </c>
      <c r="H5825" t="s">
        <v>59</v>
      </c>
      <c r="I5825" t="s">
        <v>177</v>
      </c>
      <c r="J5825" s="3" t="s">
        <v>18913</v>
      </c>
      <c r="K5825" t="s">
        <v>24</v>
      </c>
      <c r="M5825" t="s">
        <v>143</v>
      </c>
      <c r="N5825" t="s">
        <v>33</v>
      </c>
      <c r="O5825" s="2">
        <v>45078.350289351853</v>
      </c>
      <c r="R5825" t="str">
        <f t="shared" ca="1" si="90"/>
        <v>Priya</v>
      </c>
      <c r="S5825" t="str">
        <f>IFERROR(TEXT(DATEVALUE(LEFT(Table1[[#This Row],[Date of Purchase]],10)), "MMMM"), TEXT(Table1[[#This Row],[Date of Purchase]], "MMMM"))</f>
        <v>March</v>
      </c>
      <c r="T5825" t="str">
        <f>IF(OR(
  AND(Table1[[#This Row],[Ticket Priority]]="Critical", Table1[[#This Row],[Ticket Status]]&lt;&gt;"Closed"),
  AND(Table1[[#This Row],[Ticket Priority]]="High", Table1[[#This Row],[Ticket Status]]="Open")
), "Yes", "No")</f>
        <v>No</v>
      </c>
      <c r="U5825" s="4" t="str">
        <f>IF(Table1[[#This Row],[Ticket Status]]="Closed","Yes","No")</f>
        <v>No</v>
      </c>
      <c r="V5825" s="4" t="str">
        <f>IF(Table1[[#This Row],[Ticket Status]]="Pending Customer Response","Yes","No")</f>
        <v>Yes</v>
      </c>
      <c r="W5825" s="5">
        <f ca="1">COUNTIFS(Table1[Agent_name],Table1[[#This Row],[Agent_name]],Table1[Month],Table1[[#This Row],[Month]])/160</f>
        <v>0.43125000000000002</v>
      </c>
    </row>
    <row r="5826" spans="1:23" x14ac:dyDescent="0.25">
      <c r="A5826">
        <v>5825</v>
      </c>
      <c r="B5826" t="s">
        <v>18914</v>
      </c>
      <c r="C5826" t="s">
        <v>18915</v>
      </c>
      <c r="D5826">
        <v>18</v>
      </c>
      <c r="E5826" t="s">
        <v>58</v>
      </c>
      <c r="F5826" t="s">
        <v>431</v>
      </c>
      <c r="G5826" s="1">
        <v>43887</v>
      </c>
      <c r="H5826" t="s">
        <v>67</v>
      </c>
      <c r="I5826" t="s">
        <v>72</v>
      </c>
      <c r="J5826" s="3" t="s">
        <v>18916</v>
      </c>
      <c r="K5826" t="s">
        <v>62</v>
      </c>
      <c r="M5826" t="s">
        <v>25</v>
      </c>
      <c r="N5826" t="s">
        <v>33</v>
      </c>
      <c r="R5826" t="str">
        <f t="shared" ref="R5826:R5889" ca="1" si="91">CHOOSE(
RANDBETWEEN(1,20),
"Aisha","Aisha","Aisha","Aisha",
"Ravi","Ravi","Ravi",
"Sara","Sara","Sara",
"Mohit","Mohit",
"Priya","Priya",
"Arjun",
"Neha","Rahul","Divya","Karan","Meera","Sanjay"
)</f>
        <v>Aisha</v>
      </c>
      <c r="S5826" t="str">
        <f>IFERROR(TEXT(DATEVALUE(LEFT(Table1[[#This Row],[Date of Purchase]],10)), "MMMM"), TEXT(Table1[[#This Row],[Date of Purchase]], "MMMM"))</f>
        <v>February</v>
      </c>
      <c r="T5826" t="str">
        <f>IF(OR(
  AND(Table1[[#This Row],[Ticket Priority]]="Critical", Table1[[#This Row],[Ticket Status]]&lt;&gt;"Closed"),
  AND(Table1[[#This Row],[Ticket Priority]]="High", Table1[[#This Row],[Ticket Status]]="Open")
), "Yes", "No")</f>
        <v>Yes</v>
      </c>
      <c r="U5826" s="4" t="str">
        <f>IF(Table1[[#This Row],[Ticket Status]]="Closed","Yes","No")</f>
        <v>No</v>
      </c>
      <c r="V5826" s="4" t="str">
        <f>IF(Table1[[#This Row],[Ticket Status]]="Pending Customer Response","Yes","No")</f>
        <v>No</v>
      </c>
      <c r="W5826" s="5">
        <f ca="1">COUNTIFS(Table1[Agent_name],Table1[[#This Row],[Agent_name]],Table1[Month],Table1[[#This Row],[Month]])/160</f>
        <v>0.85624999999999996</v>
      </c>
    </row>
    <row r="5827" spans="1:23" x14ac:dyDescent="0.25">
      <c r="A5827">
        <v>5826</v>
      </c>
      <c r="B5827" t="s">
        <v>18917</v>
      </c>
      <c r="C5827" t="s">
        <v>18918</v>
      </c>
      <c r="D5827">
        <v>68</v>
      </c>
      <c r="E5827" t="s">
        <v>29</v>
      </c>
      <c r="F5827" t="s">
        <v>81</v>
      </c>
      <c r="G5827" s="1">
        <v>43983</v>
      </c>
      <c r="H5827" t="s">
        <v>67</v>
      </c>
      <c r="I5827" t="s">
        <v>31</v>
      </c>
      <c r="J5827" s="3" t="s">
        <v>18919</v>
      </c>
      <c r="K5827" t="s">
        <v>39</v>
      </c>
      <c r="L5827" t="s">
        <v>18920</v>
      </c>
      <c r="M5827" t="s">
        <v>25</v>
      </c>
      <c r="N5827" t="s">
        <v>55</v>
      </c>
      <c r="O5827" s="2">
        <v>45078.030162037037</v>
      </c>
      <c r="P5827" s="2">
        <v>45078.370439814818</v>
      </c>
      <c r="Q5827">
        <v>1</v>
      </c>
      <c r="R5827" t="str">
        <f t="shared" ca="1" si="91"/>
        <v>Arjun</v>
      </c>
      <c r="S5827" t="str">
        <f>IFERROR(TEXT(DATEVALUE(LEFT(Table1[[#This Row],[Date of Purchase]],10)), "MMMM"), TEXT(Table1[[#This Row],[Date of Purchase]], "MMMM"))</f>
        <v>June</v>
      </c>
      <c r="T5827" t="str">
        <f>IF(OR(
  AND(Table1[[#This Row],[Ticket Priority]]="Critical", Table1[[#This Row],[Ticket Status]]&lt;&gt;"Closed"),
  AND(Table1[[#This Row],[Ticket Priority]]="High", Table1[[#This Row],[Ticket Status]]="Open")
), "Yes", "No")</f>
        <v>No</v>
      </c>
      <c r="U5827" s="4" t="str">
        <f>IF(Table1[[#This Row],[Ticket Status]]="Closed","Yes","No")</f>
        <v>Yes</v>
      </c>
      <c r="V5827" s="4" t="str">
        <f>IF(Table1[[#This Row],[Ticket Status]]="Pending Customer Response","Yes","No")</f>
        <v>No</v>
      </c>
      <c r="W5827" s="5">
        <f ca="1">COUNTIFS(Table1[Agent_name],Table1[[#This Row],[Agent_name]],Table1[Month],Table1[[#This Row],[Month]])/160</f>
        <v>0.28749999999999998</v>
      </c>
    </row>
    <row r="5828" spans="1:23" x14ac:dyDescent="0.25">
      <c r="A5828">
        <v>5827</v>
      </c>
      <c r="B5828" t="s">
        <v>18921</v>
      </c>
      <c r="C5828" t="s">
        <v>18922</v>
      </c>
      <c r="D5828">
        <v>40</v>
      </c>
      <c r="E5828" t="s">
        <v>58</v>
      </c>
      <c r="F5828" t="s">
        <v>317</v>
      </c>
      <c r="G5828" s="1">
        <v>43924</v>
      </c>
      <c r="H5828" t="s">
        <v>67</v>
      </c>
      <c r="I5828" t="s">
        <v>113</v>
      </c>
      <c r="J5828" s="3" t="s">
        <v>18923</v>
      </c>
      <c r="K5828" t="s">
        <v>24</v>
      </c>
      <c r="M5828" t="s">
        <v>143</v>
      </c>
      <c r="N5828" t="s">
        <v>33</v>
      </c>
      <c r="O5828" s="2">
        <v>45078.618379629632</v>
      </c>
      <c r="R5828" t="str">
        <f t="shared" ca="1" si="91"/>
        <v>Karan</v>
      </c>
      <c r="S5828" t="str">
        <f>IFERROR(TEXT(DATEVALUE(LEFT(Table1[[#This Row],[Date of Purchase]],10)), "MMMM"), TEXT(Table1[[#This Row],[Date of Purchase]], "MMMM"))</f>
        <v>April</v>
      </c>
      <c r="T5828" t="str">
        <f>IF(OR(
  AND(Table1[[#This Row],[Ticket Priority]]="Critical", Table1[[#This Row],[Ticket Status]]&lt;&gt;"Closed"),
  AND(Table1[[#This Row],[Ticket Priority]]="High", Table1[[#This Row],[Ticket Status]]="Open")
), "Yes", "No")</f>
        <v>No</v>
      </c>
      <c r="U5828" s="4" t="str">
        <f>IF(Table1[[#This Row],[Ticket Status]]="Closed","Yes","No")</f>
        <v>No</v>
      </c>
      <c r="V5828" s="4" t="str">
        <f>IF(Table1[[#This Row],[Ticket Status]]="Pending Customer Response","Yes","No")</f>
        <v>Yes</v>
      </c>
      <c r="W5828" s="5">
        <f ca="1">COUNTIFS(Table1[Agent_name],Table1[[#This Row],[Agent_name]],Table1[Month],Table1[[#This Row],[Month]])/160</f>
        <v>0.29375000000000001</v>
      </c>
    </row>
    <row r="5829" spans="1:23" x14ac:dyDescent="0.25">
      <c r="A5829">
        <v>5828</v>
      </c>
      <c r="B5829" t="s">
        <v>18924</v>
      </c>
      <c r="C5829" t="s">
        <v>18925</v>
      </c>
      <c r="D5829">
        <v>23</v>
      </c>
      <c r="E5829" t="s">
        <v>58</v>
      </c>
      <c r="F5829" t="s">
        <v>317</v>
      </c>
      <c r="G5829" s="1">
        <v>44304</v>
      </c>
      <c r="H5829" t="s">
        <v>21</v>
      </c>
      <c r="I5829" t="s">
        <v>141</v>
      </c>
      <c r="J5829" s="3" t="s">
        <v>18926</v>
      </c>
      <c r="K5829" t="s">
        <v>39</v>
      </c>
      <c r="L5829" t="s">
        <v>18927</v>
      </c>
      <c r="M5829" t="s">
        <v>41</v>
      </c>
      <c r="N5829" t="s">
        <v>55</v>
      </c>
      <c r="O5829" s="2">
        <v>45078.483668981484</v>
      </c>
      <c r="P5829" s="2">
        <v>45078.237141203703</v>
      </c>
      <c r="Q5829">
        <v>4</v>
      </c>
      <c r="R5829" t="str">
        <f t="shared" ca="1" si="91"/>
        <v>Karan</v>
      </c>
      <c r="S5829" t="str">
        <f>IFERROR(TEXT(DATEVALUE(LEFT(Table1[[#This Row],[Date of Purchase]],10)), "MMMM"), TEXT(Table1[[#This Row],[Date of Purchase]], "MMMM"))</f>
        <v>April</v>
      </c>
      <c r="T5829" t="str">
        <f>IF(OR(
  AND(Table1[[#This Row],[Ticket Priority]]="Critical", Table1[[#This Row],[Ticket Status]]&lt;&gt;"Closed"),
  AND(Table1[[#This Row],[Ticket Priority]]="High", Table1[[#This Row],[Ticket Status]]="Open")
), "Yes", "No")</f>
        <v>No</v>
      </c>
      <c r="U5829" s="4" t="str">
        <f>IF(Table1[[#This Row],[Ticket Status]]="Closed","Yes","No")</f>
        <v>Yes</v>
      </c>
      <c r="V5829" s="4" t="str">
        <f>IF(Table1[[#This Row],[Ticket Status]]="Pending Customer Response","Yes","No")</f>
        <v>No</v>
      </c>
      <c r="W5829" s="5">
        <f ca="1">COUNTIFS(Table1[Agent_name],Table1[[#This Row],[Agent_name]],Table1[Month],Table1[[#This Row],[Month]])/160</f>
        <v>0.29375000000000001</v>
      </c>
    </row>
    <row r="5830" spans="1:23" x14ac:dyDescent="0.25">
      <c r="A5830">
        <v>5829</v>
      </c>
      <c r="B5830" t="s">
        <v>18928</v>
      </c>
      <c r="C5830" t="s">
        <v>18929</v>
      </c>
      <c r="D5830">
        <v>20</v>
      </c>
      <c r="E5830" t="s">
        <v>58</v>
      </c>
      <c r="F5830" t="s">
        <v>249</v>
      </c>
      <c r="G5830" s="1">
        <v>44002</v>
      </c>
      <c r="H5830" t="s">
        <v>45</v>
      </c>
      <c r="I5830" t="s">
        <v>52</v>
      </c>
      <c r="J5830" s="3" t="s">
        <v>18930</v>
      </c>
      <c r="K5830" t="s">
        <v>39</v>
      </c>
      <c r="L5830" t="s">
        <v>18931</v>
      </c>
      <c r="M5830" t="s">
        <v>143</v>
      </c>
      <c r="N5830" t="s">
        <v>26</v>
      </c>
      <c r="O5830" s="2">
        <v>45078.158692129633</v>
      </c>
      <c r="P5830" s="2">
        <v>45078.914942129632</v>
      </c>
      <c r="Q5830">
        <v>2</v>
      </c>
      <c r="R5830" t="str">
        <f t="shared" ca="1" si="91"/>
        <v>Aisha</v>
      </c>
      <c r="S5830" t="str">
        <f>IFERROR(TEXT(DATEVALUE(LEFT(Table1[[#This Row],[Date of Purchase]],10)), "MMMM"), TEXT(Table1[[#This Row],[Date of Purchase]], "MMMM"))</f>
        <v>June</v>
      </c>
      <c r="T5830" t="str">
        <f>IF(OR(
  AND(Table1[[#This Row],[Ticket Priority]]="Critical", Table1[[#This Row],[Ticket Status]]&lt;&gt;"Closed"),
  AND(Table1[[#This Row],[Ticket Priority]]="High", Table1[[#This Row],[Ticket Status]]="Open")
), "Yes", "No")</f>
        <v>No</v>
      </c>
      <c r="U5830" s="4" t="str">
        <f>IF(Table1[[#This Row],[Ticket Status]]="Closed","Yes","No")</f>
        <v>Yes</v>
      </c>
      <c r="V5830" s="4" t="str">
        <f>IF(Table1[[#This Row],[Ticket Status]]="Pending Customer Response","Yes","No")</f>
        <v>No</v>
      </c>
      <c r="W5830" s="5">
        <f ca="1">COUNTIFS(Table1[Agent_name],Table1[[#This Row],[Agent_name]],Table1[Month],Table1[[#This Row],[Month]])/160</f>
        <v>0.89375000000000004</v>
      </c>
    </row>
    <row r="5831" spans="1:23" x14ac:dyDescent="0.25">
      <c r="A5831">
        <v>5830</v>
      </c>
      <c r="B5831" t="s">
        <v>18932</v>
      </c>
      <c r="C5831" t="s">
        <v>18933</v>
      </c>
      <c r="D5831">
        <v>61</v>
      </c>
      <c r="E5831" t="s">
        <v>58</v>
      </c>
      <c r="F5831" t="s">
        <v>36</v>
      </c>
      <c r="G5831" s="1">
        <v>43865</v>
      </c>
      <c r="H5831" t="s">
        <v>45</v>
      </c>
      <c r="I5831" t="s">
        <v>93</v>
      </c>
      <c r="J5831" s="3" t="s">
        <v>18934</v>
      </c>
      <c r="K5831" t="s">
        <v>62</v>
      </c>
      <c r="M5831" t="s">
        <v>25</v>
      </c>
      <c r="N5831" t="s">
        <v>33</v>
      </c>
      <c r="R5831" t="str">
        <f t="shared" ca="1" si="91"/>
        <v>Meera</v>
      </c>
      <c r="S5831" t="str">
        <f>IFERROR(TEXT(DATEVALUE(LEFT(Table1[[#This Row],[Date of Purchase]],10)), "MMMM"), TEXT(Table1[[#This Row],[Date of Purchase]], "MMMM"))</f>
        <v>February</v>
      </c>
      <c r="T5831" t="str">
        <f>IF(OR(
  AND(Table1[[#This Row],[Ticket Priority]]="Critical", Table1[[#This Row],[Ticket Status]]&lt;&gt;"Closed"),
  AND(Table1[[#This Row],[Ticket Priority]]="High", Table1[[#This Row],[Ticket Status]]="Open")
), "Yes", "No")</f>
        <v>Yes</v>
      </c>
      <c r="U5831" s="4" t="str">
        <f>IF(Table1[[#This Row],[Ticket Status]]="Closed","Yes","No")</f>
        <v>No</v>
      </c>
      <c r="V5831" s="4" t="str">
        <f>IF(Table1[[#This Row],[Ticket Status]]="Pending Customer Response","Yes","No")</f>
        <v>No</v>
      </c>
      <c r="W5831" s="5">
        <f ca="1">COUNTIFS(Table1[Agent_name],Table1[[#This Row],[Agent_name]],Table1[Month],Table1[[#This Row],[Month]])/160</f>
        <v>0.21249999999999999</v>
      </c>
    </row>
    <row r="5832" spans="1:23" x14ac:dyDescent="0.25">
      <c r="A5832">
        <v>5831</v>
      </c>
      <c r="B5832" t="s">
        <v>18935</v>
      </c>
      <c r="C5832" t="s">
        <v>18936</v>
      </c>
      <c r="D5832">
        <v>23</v>
      </c>
      <c r="E5832" t="s">
        <v>29</v>
      </c>
      <c r="F5832" t="s">
        <v>242</v>
      </c>
      <c r="G5832" s="1">
        <v>44158</v>
      </c>
      <c r="H5832" t="s">
        <v>59</v>
      </c>
      <c r="I5832" t="s">
        <v>150</v>
      </c>
      <c r="J5832" s="3" t="s">
        <v>18937</v>
      </c>
      <c r="K5832" t="s">
        <v>62</v>
      </c>
      <c r="M5832" t="s">
        <v>41</v>
      </c>
      <c r="N5832" t="s">
        <v>33</v>
      </c>
      <c r="R5832" t="str">
        <f t="shared" ca="1" si="91"/>
        <v>Sara</v>
      </c>
      <c r="S5832" t="str">
        <f>IFERROR(TEXT(DATEVALUE(LEFT(Table1[[#This Row],[Date of Purchase]],10)), "MMMM"), TEXT(Table1[[#This Row],[Date of Purchase]], "MMMM"))</f>
        <v>November</v>
      </c>
      <c r="T5832" t="str">
        <f>IF(OR(
  AND(Table1[[#This Row],[Ticket Priority]]="Critical", Table1[[#This Row],[Ticket Status]]&lt;&gt;"Closed"),
  AND(Table1[[#This Row],[Ticket Priority]]="High", Table1[[#This Row],[Ticket Status]]="Open")
), "Yes", "No")</f>
        <v>No</v>
      </c>
      <c r="U5832" s="4" t="str">
        <f>IF(Table1[[#This Row],[Ticket Status]]="Closed","Yes","No")</f>
        <v>No</v>
      </c>
      <c r="V5832" s="4" t="str">
        <f>IF(Table1[[#This Row],[Ticket Status]]="Pending Customer Response","Yes","No")</f>
        <v>No</v>
      </c>
      <c r="W5832" s="5">
        <f ca="1">COUNTIFS(Table1[Agent_name],Table1[[#This Row],[Agent_name]],Table1[Month],Table1[[#This Row],[Month]])/160</f>
        <v>0.79374999999999996</v>
      </c>
    </row>
    <row r="5833" spans="1:23" x14ac:dyDescent="0.25">
      <c r="A5833">
        <v>5832</v>
      </c>
      <c r="B5833" t="s">
        <v>18938</v>
      </c>
      <c r="C5833" t="s">
        <v>18939</v>
      </c>
      <c r="D5833">
        <v>33</v>
      </c>
      <c r="E5833" t="s">
        <v>29</v>
      </c>
      <c r="F5833" t="s">
        <v>117</v>
      </c>
      <c r="G5833" s="1">
        <v>43970</v>
      </c>
      <c r="H5833" t="s">
        <v>45</v>
      </c>
      <c r="I5833" t="s">
        <v>77</v>
      </c>
      <c r="J5833" s="3" t="s">
        <v>18940</v>
      </c>
      <c r="K5833" t="s">
        <v>39</v>
      </c>
      <c r="L5833" t="s">
        <v>18941</v>
      </c>
      <c r="M5833" t="s">
        <v>41</v>
      </c>
      <c r="N5833" t="s">
        <v>83</v>
      </c>
      <c r="O5833" s="2">
        <v>45078.5934375</v>
      </c>
      <c r="P5833" s="2">
        <v>45078.649687500001</v>
      </c>
      <c r="Q5833">
        <v>4</v>
      </c>
      <c r="R5833" t="str">
        <f t="shared" ca="1" si="91"/>
        <v>Priya</v>
      </c>
      <c r="S5833" t="str">
        <f>IFERROR(TEXT(DATEVALUE(LEFT(Table1[[#This Row],[Date of Purchase]],10)), "MMMM"), TEXT(Table1[[#This Row],[Date of Purchase]], "MMMM"))</f>
        <v>May</v>
      </c>
      <c r="T5833" t="str">
        <f>IF(OR(
  AND(Table1[[#This Row],[Ticket Priority]]="Critical", Table1[[#This Row],[Ticket Status]]&lt;&gt;"Closed"),
  AND(Table1[[#This Row],[Ticket Priority]]="High", Table1[[#This Row],[Ticket Status]]="Open")
), "Yes", "No")</f>
        <v>No</v>
      </c>
      <c r="U5833" s="4" t="str">
        <f>IF(Table1[[#This Row],[Ticket Status]]="Closed","Yes","No")</f>
        <v>Yes</v>
      </c>
      <c r="V5833" s="4" t="str">
        <f>IF(Table1[[#This Row],[Ticket Status]]="Pending Customer Response","Yes","No")</f>
        <v>No</v>
      </c>
      <c r="W5833" s="5">
        <f ca="1">COUNTIFS(Table1[Agent_name],Table1[[#This Row],[Agent_name]],Table1[Month],Table1[[#This Row],[Month]])/160</f>
        <v>0.40625</v>
      </c>
    </row>
    <row r="5834" spans="1:23" x14ac:dyDescent="0.25">
      <c r="A5834">
        <v>5833</v>
      </c>
      <c r="B5834" t="s">
        <v>13896</v>
      </c>
      <c r="C5834" t="s">
        <v>18942</v>
      </c>
      <c r="D5834">
        <v>60</v>
      </c>
      <c r="E5834" t="s">
        <v>29</v>
      </c>
      <c r="F5834" t="s">
        <v>242</v>
      </c>
      <c r="G5834" s="1">
        <v>44230</v>
      </c>
      <c r="H5834" t="s">
        <v>67</v>
      </c>
      <c r="I5834" t="s">
        <v>177</v>
      </c>
      <c r="J5834" s="3" t="s">
        <v>18943</v>
      </c>
      <c r="K5834" t="s">
        <v>24</v>
      </c>
      <c r="M5834" t="s">
        <v>25</v>
      </c>
      <c r="N5834" t="s">
        <v>33</v>
      </c>
      <c r="O5834" s="2">
        <v>45078.634432870371</v>
      </c>
      <c r="R5834" t="str">
        <f t="shared" ca="1" si="91"/>
        <v>Rahul</v>
      </c>
      <c r="S5834" t="str">
        <f>IFERROR(TEXT(DATEVALUE(LEFT(Table1[[#This Row],[Date of Purchase]],10)), "MMMM"), TEXT(Table1[[#This Row],[Date of Purchase]], "MMMM"))</f>
        <v>February</v>
      </c>
      <c r="T5834" t="str">
        <f>IF(OR(
  AND(Table1[[#This Row],[Ticket Priority]]="Critical", Table1[[#This Row],[Ticket Status]]&lt;&gt;"Closed"),
  AND(Table1[[#This Row],[Ticket Priority]]="High", Table1[[#This Row],[Ticket Status]]="Open")
), "Yes", "No")</f>
        <v>Yes</v>
      </c>
      <c r="U5834" s="4" t="str">
        <f>IF(Table1[[#This Row],[Ticket Status]]="Closed","Yes","No")</f>
        <v>No</v>
      </c>
      <c r="V5834" s="4" t="str">
        <f>IF(Table1[[#This Row],[Ticket Status]]="Pending Customer Response","Yes","No")</f>
        <v>Yes</v>
      </c>
      <c r="W5834" s="5">
        <f ca="1">COUNTIFS(Table1[Agent_name],Table1[[#This Row],[Agent_name]],Table1[Month],Table1[[#This Row],[Month]])/160</f>
        <v>0.30625000000000002</v>
      </c>
    </row>
    <row r="5835" spans="1:23" x14ac:dyDescent="0.25">
      <c r="A5835">
        <v>5834</v>
      </c>
      <c r="B5835" t="s">
        <v>18944</v>
      </c>
      <c r="C5835" t="s">
        <v>18945</v>
      </c>
      <c r="D5835">
        <v>45</v>
      </c>
      <c r="E5835" t="s">
        <v>29</v>
      </c>
      <c r="F5835" t="s">
        <v>202</v>
      </c>
      <c r="G5835" s="1">
        <v>44556</v>
      </c>
      <c r="H5835" t="s">
        <v>66</v>
      </c>
      <c r="I5835" t="s">
        <v>59</v>
      </c>
      <c r="J5835" s="3" t="s">
        <v>18946</v>
      </c>
      <c r="K5835" t="s">
        <v>39</v>
      </c>
      <c r="L5835" t="s">
        <v>18947</v>
      </c>
      <c r="M5835" t="s">
        <v>41</v>
      </c>
      <c r="N5835" t="s">
        <v>83</v>
      </c>
      <c r="O5835" s="2">
        <v>45078.520555555559</v>
      </c>
      <c r="P5835" s="2">
        <v>45078.894166666665</v>
      </c>
      <c r="Q5835">
        <v>5</v>
      </c>
      <c r="R5835" t="str">
        <f t="shared" ca="1" si="91"/>
        <v>Neha</v>
      </c>
      <c r="S5835" t="str">
        <f>IFERROR(TEXT(DATEVALUE(LEFT(Table1[[#This Row],[Date of Purchase]],10)), "MMMM"), TEXT(Table1[[#This Row],[Date of Purchase]], "MMMM"))</f>
        <v>December</v>
      </c>
      <c r="T5835" t="str">
        <f>IF(OR(
  AND(Table1[[#This Row],[Ticket Priority]]="Critical", Table1[[#This Row],[Ticket Status]]&lt;&gt;"Closed"),
  AND(Table1[[#This Row],[Ticket Priority]]="High", Table1[[#This Row],[Ticket Status]]="Open")
), "Yes", "No")</f>
        <v>No</v>
      </c>
      <c r="U5835" s="4" t="str">
        <f>IF(Table1[[#This Row],[Ticket Status]]="Closed","Yes","No")</f>
        <v>Yes</v>
      </c>
      <c r="V5835" s="4" t="str">
        <f>IF(Table1[[#This Row],[Ticket Status]]="Pending Customer Response","Yes","No")</f>
        <v>No</v>
      </c>
      <c r="W5835" s="5">
        <f ca="1">COUNTIFS(Table1[Agent_name],Table1[[#This Row],[Agent_name]],Table1[Month],Table1[[#This Row],[Month]])/160</f>
        <v>0.1875</v>
      </c>
    </row>
    <row r="5836" spans="1:23" x14ac:dyDescent="0.25">
      <c r="A5836">
        <v>5835</v>
      </c>
      <c r="B5836" t="s">
        <v>18948</v>
      </c>
      <c r="C5836" t="s">
        <v>18949</v>
      </c>
      <c r="D5836">
        <v>36</v>
      </c>
      <c r="E5836" t="s">
        <v>19</v>
      </c>
      <c r="F5836" t="s">
        <v>317</v>
      </c>
      <c r="G5836" s="1">
        <v>44520</v>
      </c>
      <c r="H5836" t="s">
        <v>21</v>
      </c>
      <c r="I5836" t="s">
        <v>141</v>
      </c>
      <c r="J5836" s="3" t="s">
        <v>18950</v>
      </c>
      <c r="K5836" t="s">
        <v>24</v>
      </c>
      <c r="M5836" t="s">
        <v>25</v>
      </c>
      <c r="N5836" t="s">
        <v>55</v>
      </c>
      <c r="O5836" s="2">
        <v>45078.157384259262</v>
      </c>
      <c r="R5836" t="str">
        <f t="shared" ca="1" si="91"/>
        <v>Mohit</v>
      </c>
      <c r="S5836" t="str">
        <f>IFERROR(TEXT(DATEVALUE(LEFT(Table1[[#This Row],[Date of Purchase]],10)), "MMMM"), TEXT(Table1[[#This Row],[Date of Purchase]], "MMMM"))</f>
        <v>November</v>
      </c>
      <c r="T5836" t="str">
        <f>IF(OR(
  AND(Table1[[#This Row],[Ticket Priority]]="Critical", Table1[[#This Row],[Ticket Status]]&lt;&gt;"Closed"),
  AND(Table1[[#This Row],[Ticket Priority]]="High", Table1[[#This Row],[Ticket Status]]="Open")
), "Yes", "No")</f>
        <v>Yes</v>
      </c>
      <c r="U5836" s="4" t="str">
        <f>IF(Table1[[#This Row],[Ticket Status]]="Closed","Yes","No")</f>
        <v>No</v>
      </c>
      <c r="V5836" s="4" t="str">
        <f>IF(Table1[[#This Row],[Ticket Status]]="Pending Customer Response","Yes","No")</f>
        <v>Yes</v>
      </c>
      <c r="W5836" s="5">
        <f ca="1">COUNTIFS(Table1[Agent_name],Table1[[#This Row],[Agent_name]],Table1[Month],Table1[[#This Row],[Month]])/160</f>
        <v>0.4375</v>
      </c>
    </row>
    <row r="5837" spans="1:23" x14ac:dyDescent="0.25">
      <c r="A5837">
        <v>5836</v>
      </c>
      <c r="B5837" t="s">
        <v>18951</v>
      </c>
      <c r="C5837" t="s">
        <v>18952</v>
      </c>
      <c r="D5837">
        <v>56</v>
      </c>
      <c r="E5837" t="s">
        <v>58</v>
      </c>
      <c r="F5837" t="s">
        <v>207</v>
      </c>
      <c r="G5837" s="1">
        <v>44167</v>
      </c>
      <c r="H5837" t="s">
        <v>66</v>
      </c>
      <c r="I5837" t="s">
        <v>141</v>
      </c>
      <c r="J5837" s="3" t="s">
        <v>18953</v>
      </c>
      <c r="K5837" t="s">
        <v>24</v>
      </c>
      <c r="M5837" t="s">
        <v>41</v>
      </c>
      <c r="N5837" t="s">
        <v>26</v>
      </c>
      <c r="O5837" s="2">
        <v>45078.792118055557</v>
      </c>
      <c r="Q5837">
        <v>5</v>
      </c>
      <c r="R5837" t="str">
        <f t="shared" ca="1" si="91"/>
        <v>Mohit</v>
      </c>
      <c r="S5837" t="str">
        <f>IFERROR(TEXT(DATEVALUE(LEFT(Table1[[#This Row],[Date of Purchase]],10)), "MMMM"), TEXT(Table1[[#This Row],[Date of Purchase]], "MMMM"))</f>
        <v>December</v>
      </c>
      <c r="T5837" t="str">
        <f>IF(OR(
  AND(Table1[[#This Row],[Ticket Priority]]="Critical", Table1[[#This Row],[Ticket Status]]&lt;&gt;"Closed"),
  AND(Table1[[#This Row],[Ticket Priority]]="High", Table1[[#This Row],[Ticket Status]]="Open")
), "Yes", "No")</f>
        <v>No</v>
      </c>
      <c r="U5837" s="4" t="str">
        <f>IF(Table1[[#This Row],[Ticket Status]]="Closed","Yes","No")</f>
        <v>No</v>
      </c>
      <c r="V5837" s="4" t="str">
        <f>IF(Table1[[#This Row],[Ticket Status]]="Pending Customer Response","Yes","No")</f>
        <v>Yes</v>
      </c>
      <c r="W5837" s="5">
        <f ca="1">COUNTIFS(Table1[Agent_name],Table1[[#This Row],[Agent_name]],Table1[Month],Table1[[#This Row],[Month]])/160</f>
        <v>0.44374999999999998</v>
      </c>
    </row>
    <row r="5838" spans="1:23" x14ac:dyDescent="0.25">
      <c r="A5838">
        <v>5837</v>
      </c>
      <c r="B5838" t="s">
        <v>18954</v>
      </c>
      <c r="C5838" t="s">
        <v>18955</v>
      </c>
      <c r="D5838">
        <v>64</v>
      </c>
      <c r="E5838" t="s">
        <v>58</v>
      </c>
      <c r="F5838" t="s">
        <v>20</v>
      </c>
      <c r="G5838" s="1">
        <v>44121</v>
      </c>
      <c r="H5838" t="s">
        <v>59</v>
      </c>
      <c r="I5838" t="s">
        <v>67</v>
      </c>
      <c r="J5838" s="3" t="s">
        <v>18956</v>
      </c>
      <c r="K5838" t="s">
        <v>62</v>
      </c>
      <c r="M5838" t="s">
        <v>41</v>
      </c>
      <c r="N5838" t="s">
        <v>55</v>
      </c>
      <c r="R5838" t="str">
        <f t="shared" ca="1" si="91"/>
        <v>Divya</v>
      </c>
      <c r="S5838" t="str">
        <f>IFERROR(TEXT(DATEVALUE(LEFT(Table1[[#This Row],[Date of Purchase]],10)), "MMMM"), TEXT(Table1[[#This Row],[Date of Purchase]], "MMMM"))</f>
        <v>October</v>
      </c>
      <c r="T5838" t="str">
        <f>IF(OR(
  AND(Table1[[#This Row],[Ticket Priority]]="Critical", Table1[[#This Row],[Ticket Status]]&lt;&gt;"Closed"),
  AND(Table1[[#This Row],[Ticket Priority]]="High", Table1[[#This Row],[Ticket Status]]="Open")
), "Yes", "No")</f>
        <v>No</v>
      </c>
      <c r="U5838" s="4" t="str">
        <f>IF(Table1[[#This Row],[Ticket Status]]="Closed","Yes","No")</f>
        <v>No</v>
      </c>
      <c r="V5838" s="4" t="str">
        <f>IF(Table1[[#This Row],[Ticket Status]]="Pending Customer Response","Yes","No")</f>
        <v>No</v>
      </c>
      <c r="W5838" s="5">
        <f ca="1">COUNTIFS(Table1[Agent_name],Table1[[#This Row],[Agent_name]],Table1[Month],Table1[[#This Row],[Month]])/160</f>
        <v>0.25</v>
      </c>
    </row>
    <row r="5839" spans="1:23" x14ac:dyDescent="0.25">
      <c r="A5839">
        <v>5838</v>
      </c>
      <c r="B5839" t="s">
        <v>18957</v>
      </c>
      <c r="C5839" t="s">
        <v>18958</v>
      </c>
      <c r="D5839">
        <v>18</v>
      </c>
      <c r="E5839" t="s">
        <v>58</v>
      </c>
      <c r="F5839" t="s">
        <v>71</v>
      </c>
      <c r="G5839" s="1">
        <v>44000</v>
      </c>
      <c r="H5839" t="s">
        <v>45</v>
      </c>
      <c r="I5839" t="s">
        <v>46</v>
      </c>
      <c r="J5839" s="3" t="s">
        <v>18959</v>
      </c>
      <c r="K5839" t="s">
        <v>62</v>
      </c>
      <c r="M5839" t="s">
        <v>25</v>
      </c>
      <c r="N5839" t="s">
        <v>55</v>
      </c>
      <c r="R5839" t="str">
        <f t="shared" ca="1" si="91"/>
        <v>Arjun</v>
      </c>
      <c r="S5839" t="str">
        <f>IFERROR(TEXT(DATEVALUE(LEFT(Table1[[#This Row],[Date of Purchase]],10)), "MMMM"), TEXT(Table1[[#This Row],[Date of Purchase]], "MMMM"))</f>
        <v>June</v>
      </c>
      <c r="T5839" t="str">
        <f>IF(OR(
  AND(Table1[[#This Row],[Ticket Priority]]="Critical", Table1[[#This Row],[Ticket Status]]&lt;&gt;"Closed"),
  AND(Table1[[#This Row],[Ticket Priority]]="High", Table1[[#This Row],[Ticket Status]]="Open")
), "Yes", "No")</f>
        <v>Yes</v>
      </c>
      <c r="U5839" s="4" t="str">
        <f>IF(Table1[[#This Row],[Ticket Status]]="Closed","Yes","No")</f>
        <v>No</v>
      </c>
      <c r="V5839" s="4" t="str">
        <f>IF(Table1[[#This Row],[Ticket Status]]="Pending Customer Response","Yes","No")</f>
        <v>No</v>
      </c>
      <c r="W5839" s="5">
        <f ca="1">COUNTIFS(Table1[Agent_name],Table1[[#This Row],[Agent_name]],Table1[Month],Table1[[#This Row],[Month]])/160</f>
        <v>0.28749999999999998</v>
      </c>
    </row>
    <row r="5840" spans="1:23" x14ac:dyDescent="0.25">
      <c r="A5840">
        <v>5839</v>
      </c>
      <c r="B5840" t="s">
        <v>18960</v>
      </c>
      <c r="C5840" t="s">
        <v>18961</v>
      </c>
      <c r="D5840">
        <v>33</v>
      </c>
      <c r="E5840" t="s">
        <v>29</v>
      </c>
      <c r="F5840" t="s">
        <v>65</v>
      </c>
      <c r="G5840" s="1">
        <v>44310</v>
      </c>
      <c r="H5840" t="s">
        <v>21</v>
      </c>
      <c r="I5840" t="s">
        <v>60</v>
      </c>
      <c r="J5840" s="3" t="s">
        <v>18962</v>
      </c>
      <c r="K5840" t="s">
        <v>62</v>
      </c>
      <c r="M5840" t="s">
        <v>143</v>
      </c>
      <c r="N5840" t="s">
        <v>33</v>
      </c>
      <c r="R5840" t="str">
        <f t="shared" ca="1" si="91"/>
        <v>Aisha</v>
      </c>
      <c r="S5840" t="str">
        <f>IFERROR(TEXT(DATEVALUE(LEFT(Table1[[#This Row],[Date of Purchase]],10)), "MMMM"), TEXT(Table1[[#This Row],[Date of Purchase]], "MMMM"))</f>
        <v>April</v>
      </c>
      <c r="T5840" t="str">
        <f>IF(OR(
  AND(Table1[[#This Row],[Ticket Priority]]="Critical", Table1[[#This Row],[Ticket Status]]&lt;&gt;"Closed"),
  AND(Table1[[#This Row],[Ticket Priority]]="High", Table1[[#This Row],[Ticket Status]]="Open")
), "Yes", "No")</f>
        <v>No</v>
      </c>
      <c r="U5840" s="4" t="str">
        <f>IF(Table1[[#This Row],[Ticket Status]]="Closed","Yes","No")</f>
        <v>No</v>
      </c>
      <c r="V5840" s="4" t="str">
        <f>IF(Table1[[#This Row],[Ticket Status]]="Pending Customer Response","Yes","No")</f>
        <v>No</v>
      </c>
      <c r="W5840" s="5">
        <f ca="1">COUNTIFS(Table1[Agent_name],Table1[[#This Row],[Agent_name]],Table1[Month],Table1[[#This Row],[Month]])/160</f>
        <v>0.81874999999999998</v>
      </c>
    </row>
    <row r="5841" spans="1:23" x14ac:dyDescent="0.25">
      <c r="A5841">
        <v>5840</v>
      </c>
      <c r="B5841" t="s">
        <v>18963</v>
      </c>
      <c r="C5841" t="s">
        <v>18964</v>
      </c>
      <c r="D5841">
        <v>20</v>
      </c>
      <c r="E5841" t="s">
        <v>19</v>
      </c>
      <c r="F5841" t="s">
        <v>485</v>
      </c>
      <c r="G5841" s="1">
        <v>44016</v>
      </c>
      <c r="H5841" t="s">
        <v>45</v>
      </c>
      <c r="I5841" t="s">
        <v>150</v>
      </c>
      <c r="J5841" s="3" t="s">
        <v>18965</v>
      </c>
      <c r="K5841" t="s">
        <v>39</v>
      </c>
      <c r="L5841" t="s">
        <v>18966</v>
      </c>
      <c r="M5841" t="s">
        <v>41</v>
      </c>
      <c r="N5841" t="s">
        <v>33</v>
      </c>
      <c r="O5841" s="2">
        <v>45078.344259259262</v>
      </c>
      <c r="P5841" s="2">
        <v>45078.803981481484</v>
      </c>
      <c r="Q5841">
        <v>5</v>
      </c>
      <c r="R5841" t="str">
        <f t="shared" ca="1" si="91"/>
        <v>Rahul</v>
      </c>
      <c r="S5841" t="str">
        <f>IFERROR(TEXT(DATEVALUE(LEFT(Table1[[#This Row],[Date of Purchase]],10)), "MMMM"), TEXT(Table1[[#This Row],[Date of Purchase]], "MMMM"))</f>
        <v>July</v>
      </c>
      <c r="T5841" t="str">
        <f>IF(OR(
  AND(Table1[[#This Row],[Ticket Priority]]="Critical", Table1[[#This Row],[Ticket Status]]&lt;&gt;"Closed"),
  AND(Table1[[#This Row],[Ticket Priority]]="High", Table1[[#This Row],[Ticket Status]]="Open")
), "Yes", "No")</f>
        <v>No</v>
      </c>
      <c r="U5841" s="4" t="str">
        <f>IF(Table1[[#This Row],[Ticket Status]]="Closed","Yes","No")</f>
        <v>Yes</v>
      </c>
      <c r="V5841" s="4" t="str">
        <f>IF(Table1[[#This Row],[Ticket Status]]="Pending Customer Response","Yes","No")</f>
        <v>No</v>
      </c>
      <c r="W5841" s="5">
        <f ca="1">COUNTIFS(Table1[Agent_name],Table1[[#This Row],[Agent_name]],Table1[Month],Table1[[#This Row],[Month]])/160</f>
        <v>0.21249999999999999</v>
      </c>
    </row>
    <row r="5842" spans="1:23" x14ac:dyDescent="0.25">
      <c r="A5842">
        <v>5841</v>
      </c>
      <c r="B5842" t="s">
        <v>15866</v>
      </c>
      <c r="C5842" t="s">
        <v>18967</v>
      </c>
      <c r="D5842">
        <v>50</v>
      </c>
      <c r="E5842" t="s">
        <v>19</v>
      </c>
      <c r="F5842" t="s">
        <v>81</v>
      </c>
      <c r="G5842" s="1">
        <v>43841</v>
      </c>
      <c r="H5842" t="s">
        <v>59</v>
      </c>
      <c r="I5842" t="s">
        <v>150</v>
      </c>
      <c r="J5842" s="3" t="s">
        <v>18968</v>
      </c>
      <c r="K5842" t="s">
        <v>24</v>
      </c>
      <c r="M5842" t="s">
        <v>143</v>
      </c>
      <c r="N5842" t="s">
        <v>33</v>
      </c>
      <c r="O5842" s="2">
        <v>45078.188032407408</v>
      </c>
      <c r="R5842" t="str">
        <f t="shared" ca="1" si="91"/>
        <v>Meera</v>
      </c>
      <c r="S5842" t="str">
        <f>IFERROR(TEXT(DATEVALUE(LEFT(Table1[[#This Row],[Date of Purchase]],10)), "MMMM"), TEXT(Table1[[#This Row],[Date of Purchase]], "MMMM"))</f>
        <v>January</v>
      </c>
      <c r="T5842" t="str">
        <f>IF(OR(
  AND(Table1[[#This Row],[Ticket Priority]]="Critical", Table1[[#This Row],[Ticket Status]]&lt;&gt;"Closed"),
  AND(Table1[[#This Row],[Ticket Priority]]="High", Table1[[#This Row],[Ticket Status]]="Open")
), "Yes", "No")</f>
        <v>No</v>
      </c>
      <c r="U5842" s="4" t="str">
        <f>IF(Table1[[#This Row],[Ticket Status]]="Closed","Yes","No")</f>
        <v>No</v>
      </c>
      <c r="V5842" s="4" t="str">
        <f>IF(Table1[[#This Row],[Ticket Status]]="Pending Customer Response","Yes","No")</f>
        <v>Yes</v>
      </c>
      <c r="W5842" s="5">
        <f ca="1">COUNTIFS(Table1[Agent_name],Table1[[#This Row],[Agent_name]],Table1[Month],Table1[[#This Row],[Month]])/160</f>
        <v>0.21875</v>
      </c>
    </row>
    <row r="5843" spans="1:23" x14ac:dyDescent="0.25">
      <c r="A5843">
        <v>5842</v>
      </c>
      <c r="B5843" t="s">
        <v>18969</v>
      </c>
      <c r="C5843" t="s">
        <v>18970</v>
      </c>
      <c r="D5843">
        <v>69</v>
      </c>
      <c r="E5843" t="s">
        <v>19</v>
      </c>
      <c r="F5843" t="s">
        <v>223</v>
      </c>
      <c r="G5843" s="1">
        <v>44343</v>
      </c>
      <c r="H5843" t="s">
        <v>45</v>
      </c>
      <c r="I5843" t="s">
        <v>59</v>
      </c>
      <c r="J5843" s="3" t="s">
        <v>18971</v>
      </c>
      <c r="K5843" t="s">
        <v>62</v>
      </c>
      <c r="M5843" t="s">
        <v>89</v>
      </c>
      <c r="N5843" t="s">
        <v>55</v>
      </c>
      <c r="R5843" t="str">
        <f t="shared" ca="1" si="91"/>
        <v>Sara</v>
      </c>
      <c r="S5843" t="str">
        <f>IFERROR(TEXT(DATEVALUE(LEFT(Table1[[#This Row],[Date of Purchase]],10)), "MMMM"), TEXT(Table1[[#This Row],[Date of Purchase]], "MMMM"))</f>
        <v>May</v>
      </c>
      <c r="T5843" t="str">
        <f>IF(OR(
  AND(Table1[[#This Row],[Ticket Priority]]="Critical", Table1[[#This Row],[Ticket Status]]&lt;&gt;"Closed"),
  AND(Table1[[#This Row],[Ticket Priority]]="High", Table1[[#This Row],[Ticket Status]]="Open")
), "Yes", "No")</f>
        <v>Yes</v>
      </c>
      <c r="U5843" s="4" t="str">
        <f>IF(Table1[[#This Row],[Ticket Status]]="Closed","Yes","No")</f>
        <v>No</v>
      </c>
      <c r="V5843" s="4" t="str">
        <f>IF(Table1[[#This Row],[Ticket Status]]="Pending Customer Response","Yes","No")</f>
        <v>No</v>
      </c>
      <c r="W5843" s="5">
        <f ca="1">COUNTIFS(Table1[Agent_name],Table1[[#This Row],[Agent_name]],Table1[Month],Table1[[#This Row],[Month]])/160</f>
        <v>0.64375000000000004</v>
      </c>
    </row>
    <row r="5844" spans="1:23" x14ac:dyDescent="0.25">
      <c r="A5844">
        <v>5843</v>
      </c>
      <c r="B5844" t="s">
        <v>18972</v>
      </c>
      <c r="C5844" t="s">
        <v>18973</v>
      </c>
      <c r="D5844">
        <v>33</v>
      </c>
      <c r="E5844" t="s">
        <v>58</v>
      </c>
      <c r="F5844" t="s">
        <v>65</v>
      </c>
      <c r="G5844" s="1">
        <v>44072</v>
      </c>
      <c r="H5844" t="s">
        <v>59</v>
      </c>
      <c r="I5844" t="s">
        <v>22</v>
      </c>
      <c r="J5844" s="3" t="s">
        <v>18974</v>
      </c>
      <c r="K5844" t="s">
        <v>62</v>
      </c>
      <c r="M5844" t="s">
        <v>143</v>
      </c>
      <c r="N5844" t="s">
        <v>83</v>
      </c>
      <c r="R5844" t="str">
        <f t="shared" ca="1" si="91"/>
        <v>Neha</v>
      </c>
      <c r="S5844" t="str">
        <f>IFERROR(TEXT(DATEVALUE(LEFT(Table1[[#This Row],[Date of Purchase]],10)), "MMMM"), TEXT(Table1[[#This Row],[Date of Purchase]], "MMMM"))</f>
        <v>August</v>
      </c>
      <c r="T5844" t="str">
        <f>IF(OR(
  AND(Table1[[#This Row],[Ticket Priority]]="Critical", Table1[[#This Row],[Ticket Status]]&lt;&gt;"Closed"),
  AND(Table1[[#This Row],[Ticket Priority]]="High", Table1[[#This Row],[Ticket Status]]="Open")
), "Yes", "No")</f>
        <v>No</v>
      </c>
      <c r="U5844" s="4" t="str">
        <f>IF(Table1[[#This Row],[Ticket Status]]="Closed","Yes","No")</f>
        <v>No</v>
      </c>
      <c r="V5844" s="4" t="str">
        <f>IF(Table1[[#This Row],[Ticket Status]]="Pending Customer Response","Yes","No")</f>
        <v>No</v>
      </c>
      <c r="W5844" s="5">
        <f ca="1">COUNTIFS(Table1[Agent_name],Table1[[#This Row],[Agent_name]],Table1[Month],Table1[[#This Row],[Month]])/160</f>
        <v>0.16875000000000001</v>
      </c>
    </row>
    <row r="5845" spans="1:23" x14ac:dyDescent="0.25">
      <c r="A5845">
        <v>5844</v>
      </c>
      <c r="B5845" t="s">
        <v>18975</v>
      </c>
      <c r="C5845" t="s">
        <v>18976</v>
      </c>
      <c r="D5845">
        <v>64</v>
      </c>
      <c r="E5845" t="s">
        <v>19</v>
      </c>
      <c r="F5845" t="s">
        <v>44</v>
      </c>
      <c r="G5845" s="1">
        <v>44525</v>
      </c>
      <c r="H5845" t="s">
        <v>67</v>
      </c>
      <c r="I5845" t="s">
        <v>67</v>
      </c>
      <c r="J5845" s="3" t="s">
        <v>18977</v>
      </c>
      <c r="K5845" t="s">
        <v>62</v>
      </c>
      <c r="M5845" t="s">
        <v>89</v>
      </c>
      <c r="N5845" t="s">
        <v>26</v>
      </c>
      <c r="R5845" t="str">
        <f t="shared" ca="1" si="91"/>
        <v>Rahul</v>
      </c>
      <c r="S5845" t="str">
        <f>IFERROR(TEXT(DATEVALUE(LEFT(Table1[[#This Row],[Date of Purchase]],10)), "MMMM"), TEXT(Table1[[#This Row],[Date of Purchase]], "MMMM"))</f>
        <v>November</v>
      </c>
      <c r="T5845" t="str">
        <f>IF(OR(
  AND(Table1[[#This Row],[Ticket Priority]]="Critical", Table1[[#This Row],[Ticket Status]]&lt;&gt;"Closed"),
  AND(Table1[[#This Row],[Ticket Priority]]="High", Table1[[#This Row],[Ticket Status]]="Open")
), "Yes", "No")</f>
        <v>Yes</v>
      </c>
      <c r="U5845" s="4" t="str">
        <f>IF(Table1[[#This Row],[Ticket Status]]="Closed","Yes","No")</f>
        <v>No</v>
      </c>
      <c r="V5845" s="4" t="str">
        <f>IF(Table1[[#This Row],[Ticket Status]]="Pending Customer Response","Yes","No")</f>
        <v>No</v>
      </c>
      <c r="W5845" s="5">
        <f ca="1">COUNTIFS(Table1[Agent_name],Table1[[#This Row],[Agent_name]],Table1[Month],Table1[[#This Row],[Month]])/160</f>
        <v>0.2</v>
      </c>
    </row>
    <row r="5846" spans="1:23" x14ac:dyDescent="0.25">
      <c r="A5846">
        <v>5845</v>
      </c>
      <c r="B5846" t="s">
        <v>18978</v>
      </c>
      <c r="C5846" t="s">
        <v>18979</v>
      </c>
      <c r="D5846">
        <v>70</v>
      </c>
      <c r="E5846" t="s">
        <v>29</v>
      </c>
      <c r="F5846" t="s">
        <v>103</v>
      </c>
      <c r="G5846" s="1">
        <v>44451</v>
      </c>
      <c r="H5846" t="s">
        <v>59</v>
      </c>
      <c r="I5846" t="s">
        <v>60</v>
      </c>
      <c r="J5846" s="3" t="s">
        <v>18980</v>
      </c>
      <c r="K5846" t="s">
        <v>62</v>
      </c>
      <c r="M5846" t="s">
        <v>41</v>
      </c>
      <c r="N5846" t="s">
        <v>83</v>
      </c>
      <c r="R5846" t="str">
        <f t="shared" ca="1" si="91"/>
        <v>Aisha</v>
      </c>
      <c r="S5846" t="str">
        <f>IFERROR(TEXT(DATEVALUE(LEFT(Table1[[#This Row],[Date of Purchase]],10)), "MMMM"), TEXT(Table1[[#This Row],[Date of Purchase]], "MMMM"))</f>
        <v>September</v>
      </c>
      <c r="T5846" t="str">
        <f>IF(OR(
  AND(Table1[[#This Row],[Ticket Priority]]="Critical", Table1[[#This Row],[Ticket Status]]&lt;&gt;"Closed"),
  AND(Table1[[#This Row],[Ticket Priority]]="High", Table1[[#This Row],[Ticket Status]]="Open")
), "Yes", "No")</f>
        <v>No</v>
      </c>
      <c r="U5846" s="4" t="str">
        <f>IF(Table1[[#This Row],[Ticket Status]]="Closed","Yes","No")</f>
        <v>No</v>
      </c>
      <c r="V5846" s="4" t="str">
        <f>IF(Table1[[#This Row],[Ticket Status]]="Pending Customer Response","Yes","No")</f>
        <v>No</v>
      </c>
      <c r="W5846" s="5">
        <f ca="1">COUNTIFS(Table1[Agent_name],Table1[[#This Row],[Agent_name]],Table1[Month],Table1[[#This Row],[Month]])/160</f>
        <v>0.86250000000000004</v>
      </c>
    </row>
    <row r="5847" spans="1:23" x14ac:dyDescent="0.25">
      <c r="A5847">
        <v>5846</v>
      </c>
      <c r="B5847" t="s">
        <v>18981</v>
      </c>
      <c r="C5847" t="s">
        <v>18982</v>
      </c>
      <c r="D5847">
        <v>66</v>
      </c>
      <c r="E5847" t="s">
        <v>19</v>
      </c>
      <c r="F5847" t="s">
        <v>125</v>
      </c>
      <c r="G5847" s="1">
        <v>44220</v>
      </c>
      <c r="H5847" t="s">
        <v>66</v>
      </c>
      <c r="I5847" t="s">
        <v>141</v>
      </c>
      <c r="J5847" s="3" t="s">
        <v>18983</v>
      </c>
      <c r="K5847" t="s">
        <v>39</v>
      </c>
      <c r="L5847" t="s">
        <v>18984</v>
      </c>
      <c r="M5847" t="s">
        <v>143</v>
      </c>
      <c r="N5847" t="s">
        <v>33</v>
      </c>
      <c r="O5847" s="2">
        <v>45078.467997685184</v>
      </c>
      <c r="P5847" s="2">
        <v>45078.101331018515</v>
      </c>
      <c r="Q5847">
        <v>1</v>
      </c>
      <c r="R5847" t="str">
        <f t="shared" ca="1" si="91"/>
        <v>Aisha</v>
      </c>
      <c r="S5847" t="str">
        <f>IFERROR(TEXT(DATEVALUE(LEFT(Table1[[#This Row],[Date of Purchase]],10)), "MMMM"), TEXT(Table1[[#This Row],[Date of Purchase]], "MMMM"))</f>
        <v>January</v>
      </c>
      <c r="T5847" t="str">
        <f>IF(OR(
  AND(Table1[[#This Row],[Ticket Priority]]="Critical", Table1[[#This Row],[Ticket Status]]&lt;&gt;"Closed"),
  AND(Table1[[#This Row],[Ticket Priority]]="High", Table1[[#This Row],[Ticket Status]]="Open")
), "Yes", "No")</f>
        <v>No</v>
      </c>
      <c r="U5847" s="4" t="str">
        <f>IF(Table1[[#This Row],[Ticket Status]]="Closed","Yes","No")</f>
        <v>Yes</v>
      </c>
      <c r="V5847" s="4" t="str">
        <f>IF(Table1[[#This Row],[Ticket Status]]="Pending Customer Response","Yes","No")</f>
        <v>No</v>
      </c>
      <c r="W5847" s="5">
        <f ca="1">COUNTIFS(Table1[Agent_name],Table1[[#This Row],[Agent_name]],Table1[Month],Table1[[#This Row],[Month]])/160</f>
        <v>0.83125000000000004</v>
      </c>
    </row>
    <row r="5848" spans="1:23" x14ac:dyDescent="0.25">
      <c r="A5848">
        <v>5847</v>
      </c>
      <c r="B5848" t="s">
        <v>18985</v>
      </c>
      <c r="C5848" t="s">
        <v>18986</v>
      </c>
      <c r="D5848">
        <v>46</v>
      </c>
      <c r="E5848" t="s">
        <v>29</v>
      </c>
      <c r="F5848" t="s">
        <v>161</v>
      </c>
      <c r="G5848" s="1">
        <v>43936</v>
      </c>
      <c r="H5848" t="s">
        <v>21</v>
      </c>
      <c r="I5848" t="s">
        <v>141</v>
      </c>
      <c r="J5848" s="3" t="s">
        <v>18987</v>
      </c>
      <c r="K5848" t="s">
        <v>39</v>
      </c>
      <c r="L5848" t="s">
        <v>18988</v>
      </c>
      <c r="M5848" t="s">
        <v>41</v>
      </c>
      <c r="N5848" t="s">
        <v>26</v>
      </c>
      <c r="O5848" s="2">
        <v>45078.875659722224</v>
      </c>
      <c r="P5848" s="2">
        <v>45078.379826388889</v>
      </c>
      <c r="Q5848">
        <v>1</v>
      </c>
      <c r="R5848" t="str">
        <f t="shared" ca="1" si="91"/>
        <v>Arjun</v>
      </c>
      <c r="S5848" t="str">
        <f>IFERROR(TEXT(DATEVALUE(LEFT(Table1[[#This Row],[Date of Purchase]],10)), "MMMM"), TEXT(Table1[[#This Row],[Date of Purchase]], "MMMM"))</f>
        <v>April</v>
      </c>
      <c r="T5848" t="str">
        <f>IF(OR(
  AND(Table1[[#This Row],[Ticket Priority]]="Critical", Table1[[#This Row],[Ticket Status]]&lt;&gt;"Closed"),
  AND(Table1[[#This Row],[Ticket Priority]]="High", Table1[[#This Row],[Ticket Status]]="Open")
), "Yes", "No")</f>
        <v>No</v>
      </c>
      <c r="U5848" s="4" t="str">
        <f>IF(Table1[[#This Row],[Ticket Status]]="Closed","Yes","No")</f>
        <v>Yes</v>
      </c>
      <c r="V5848" s="4" t="str">
        <f>IF(Table1[[#This Row],[Ticket Status]]="Pending Customer Response","Yes","No")</f>
        <v>No</v>
      </c>
      <c r="W5848" s="5">
        <f ca="1">COUNTIFS(Table1[Agent_name],Table1[[#This Row],[Agent_name]],Table1[Month],Table1[[#This Row],[Month]])/160</f>
        <v>0.18124999999999999</v>
      </c>
    </row>
    <row r="5849" spans="1:23" x14ac:dyDescent="0.25">
      <c r="A5849">
        <v>5848</v>
      </c>
      <c r="B5849" t="s">
        <v>18989</v>
      </c>
      <c r="C5849" t="s">
        <v>18990</v>
      </c>
      <c r="D5849">
        <v>21</v>
      </c>
      <c r="E5849" t="s">
        <v>19</v>
      </c>
      <c r="F5849" t="s">
        <v>112</v>
      </c>
      <c r="G5849" s="1">
        <v>44176</v>
      </c>
      <c r="H5849" t="s">
        <v>59</v>
      </c>
      <c r="I5849" t="s">
        <v>99</v>
      </c>
      <c r="J5849" s="3" t="s">
        <v>18991</v>
      </c>
      <c r="K5849" t="s">
        <v>39</v>
      </c>
      <c r="L5849" t="s">
        <v>18992</v>
      </c>
      <c r="M5849" t="s">
        <v>143</v>
      </c>
      <c r="N5849" t="s">
        <v>55</v>
      </c>
      <c r="O5849" s="2">
        <v>45078.599282407406</v>
      </c>
      <c r="P5849" s="2">
        <v>45078.843726851854</v>
      </c>
      <c r="Q5849">
        <v>4</v>
      </c>
      <c r="R5849" t="str">
        <f t="shared" ca="1" si="91"/>
        <v>Ravi</v>
      </c>
      <c r="S5849" t="str">
        <f>IFERROR(TEXT(DATEVALUE(LEFT(Table1[[#This Row],[Date of Purchase]],10)), "MMMM"), TEXT(Table1[[#This Row],[Date of Purchase]], "MMMM"))</f>
        <v>December</v>
      </c>
      <c r="T5849" t="str">
        <f>IF(OR(
  AND(Table1[[#This Row],[Ticket Priority]]="Critical", Table1[[#This Row],[Ticket Status]]&lt;&gt;"Closed"),
  AND(Table1[[#This Row],[Ticket Priority]]="High", Table1[[#This Row],[Ticket Status]]="Open")
), "Yes", "No")</f>
        <v>No</v>
      </c>
      <c r="U5849" s="4" t="str">
        <f>IF(Table1[[#This Row],[Ticket Status]]="Closed","Yes","No")</f>
        <v>Yes</v>
      </c>
      <c r="V5849" s="4" t="str">
        <f>IF(Table1[[#This Row],[Ticket Status]]="Pending Customer Response","Yes","No")</f>
        <v>No</v>
      </c>
      <c r="W5849" s="5">
        <f ca="1">COUNTIFS(Table1[Agent_name],Table1[[#This Row],[Agent_name]],Table1[Month],Table1[[#This Row],[Month]])/160</f>
        <v>0.66249999999999998</v>
      </c>
    </row>
    <row r="5850" spans="1:23" x14ac:dyDescent="0.25">
      <c r="A5850">
        <v>5849</v>
      </c>
      <c r="B5850" t="s">
        <v>18993</v>
      </c>
      <c r="C5850" t="s">
        <v>18994</v>
      </c>
      <c r="D5850">
        <v>35</v>
      </c>
      <c r="E5850" t="s">
        <v>29</v>
      </c>
      <c r="F5850" t="s">
        <v>107</v>
      </c>
      <c r="G5850" s="1">
        <v>44106</v>
      </c>
      <c r="H5850" t="s">
        <v>45</v>
      </c>
      <c r="I5850" t="s">
        <v>67</v>
      </c>
      <c r="J5850" s="3" t="s">
        <v>18995</v>
      </c>
      <c r="K5850" t="s">
        <v>62</v>
      </c>
      <c r="M5850" t="s">
        <v>143</v>
      </c>
      <c r="N5850" t="s">
        <v>55</v>
      </c>
      <c r="R5850" t="str">
        <f t="shared" ca="1" si="91"/>
        <v>Mohit</v>
      </c>
      <c r="S5850" t="str">
        <f>IFERROR(TEXT(DATEVALUE(LEFT(Table1[[#This Row],[Date of Purchase]],10)), "MMMM"), TEXT(Table1[[#This Row],[Date of Purchase]], "MMMM"))</f>
        <v>October</v>
      </c>
      <c r="T5850" t="str">
        <f>IF(OR(
  AND(Table1[[#This Row],[Ticket Priority]]="Critical", Table1[[#This Row],[Ticket Status]]&lt;&gt;"Closed"),
  AND(Table1[[#This Row],[Ticket Priority]]="High", Table1[[#This Row],[Ticket Status]]="Open")
), "Yes", "No")</f>
        <v>No</v>
      </c>
      <c r="U5850" s="4" t="str">
        <f>IF(Table1[[#This Row],[Ticket Status]]="Closed","Yes","No")</f>
        <v>No</v>
      </c>
      <c r="V5850" s="4" t="str">
        <f>IF(Table1[[#This Row],[Ticket Status]]="Pending Customer Response","Yes","No")</f>
        <v>No</v>
      </c>
      <c r="W5850" s="5">
        <f ca="1">COUNTIFS(Table1[Agent_name],Table1[[#This Row],[Agent_name]],Table1[Month],Table1[[#This Row],[Month]])/160</f>
        <v>0.49375000000000002</v>
      </c>
    </row>
    <row r="5851" spans="1:23" x14ac:dyDescent="0.25">
      <c r="A5851">
        <v>5850</v>
      </c>
      <c r="B5851" t="s">
        <v>18996</v>
      </c>
      <c r="C5851" t="s">
        <v>18997</v>
      </c>
      <c r="D5851">
        <v>61</v>
      </c>
      <c r="E5851" t="s">
        <v>19</v>
      </c>
      <c r="F5851" t="s">
        <v>431</v>
      </c>
      <c r="G5851" s="1">
        <v>44226</v>
      </c>
      <c r="H5851" t="s">
        <v>59</v>
      </c>
      <c r="I5851" t="s">
        <v>77</v>
      </c>
      <c r="J5851" s="3" t="s">
        <v>18998</v>
      </c>
      <c r="K5851" t="s">
        <v>62</v>
      </c>
      <c r="M5851" t="s">
        <v>25</v>
      </c>
      <c r="N5851" t="s">
        <v>55</v>
      </c>
      <c r="R5851" t="str">
        <f t="shared" ca="1" si="91"/>
        <v>Ravi</v>
      </c>
      <c r="S5851" t="str">
        <f>IFERROR(TEXT(DATEVALUE(LEFT(Table1[[#This Row],[Date of Purchase]],10)), "MMMM"), TEXT(Table1[[#This Row],[Date of Purchase]], "MMMM"))</f>
        <v>January</v>
      </c>
      <c r="T5851" t="str">
        <f>IF(OR(
  AND(Table1[[#This Row],[Ticket Priority]]="Critical", Table1[[#This Row],[Ticket Status]]&lt;&gt;"Closed"),
  AND(Table1[[#This Row],[Ticket Priority]]="High", Table1[[#This Row],[Ticket Status]]="Open")
), "Yes", "No")</f>
        <v>Yes</v>
      </c>
      <c r="U5851" s="4" t="str">
        <f>IF(Table1[[#This Row],[Ticket Status]]="Closed","Yes","No")</f>
        <v>No</v>
      </c>
      <c r="V5851" s="4" t="str">
        <f>IF(Table1[[#This Row],[Ticket Status]]="Pending Customer Response","Yes","No")</f>
        <v>No</v>
      </c>
      <c r="W5851" s="5">
        <f ca="1">COUNTIFS(Table1[Agent_name],Table1[[#This Row],[Agent_name]],Table1[Month],Table1[[#This Row],[Month]])/160</f>
        <v>0.74375000000000002</v>
      </c>
    </row>
    <row r="5852" spans="1:23" x14ac:dyDescent="0.25">
      <c r="A5852">
        <v>5851</v>
      </c>
      <c r="B5852" t="s">
        <v>18999</v>
      </c>
      <c r="C5852" t="s">
        <v>19000</v>
      </c>
      <c r="D5852">
        <v>63</v>
      </c>
      <c r="E5852" t="s">
        <v>58</v>
      </c>
      <c r="F5852" t="s">
        <v>30</v>
      </c>
      <c r="G5852" s="1">
        <v>44373</v>
      </c>
      <c r="H5852" t="s">
        <v>59</v>
      </c>
      <c r="I5852" t="s">
        <v>46</v>
      </c>
      <c r="J5852" s="3" t="s">
        <v>19001</v>
      </c>
      <c r="K5852" t="s">
        <v>62</v>
      </c>
      <c r="M5852" t="s">
        <v>143</v>
      </c>
      <c r="N5852" t="s">
        <v>83</v>
      </c>
      <c r="R5852" t="str">
        <f t="shared" ca="1" si="91"/>
        <v>Priya</v>
      </c>
      <c r="S5852" t="str">
        <f>IFERROR(TEXT(DATEVALUE(LEFT(Table1[[#This Row],[Date of Purchase]],10)), "MMMM"), TEXT(Table1[[#This Row],[Date of Purchase]], "MMMM"))</f>
        <v>June</v>
      </c>
      <c r="T5852" t="str">
        <f>IF(OR(
  AND(Table1[[#This Row],[Ticket Priority]]="Critical", Table1[[#This Row],[Ticket Status]]&lt;&gt;"Closed"),
  AND(Table1[[#This Row],[Ticket Priority]]="High", Table1[[#This Row],[Ticket Status]]="Open")
), "Yes", "No")</f>
        <v>No</v>
      </c>
      <c r="U5852" s="4" t="str">
        <f>IF(Table1[[#This Row],[Ticket Status]]="Closed","Yes","No")</f>
        <v>No</v>
      </c>
      <c r="V5852" s="4" t="str">
        <f>IF(Table1[[#This Row],[Ticket Status]]="Pending Customer Response","Yes","No")</f>
        <v>No</v>
      </c>
      <c r="W5852" s="5">
        <f ca="1">COUNTIFS(Table1[Agent_name],Table1[[#This Row],[Agent_name]],Table1[Month],Table1[[#This Row],[Month]])/160</f>
        <v>0.35625000000000001</v>
      </c>
    </row>
    <row r="5853" spans="1:23" x14ac:dyDescent="0.25">
      <c r="A5853">
        <v>5852</v>
      </c>
      <c r="B5853" t="s">
        <v>19002</v>
      </c>
      <c r="C5853" t="s">
        <v>19003</v>
      </c>
      <c r="D5853">
        <v>28</v>
      </c>
      <c r="E5853" t="s">
        <v>58</v>
      </c>
      <c r="F5853" t="s">
        <v>44</v>
      </c>
      <c r="G5853" s="1">
        <v>44137</v>
      </c>
      <c r="H5853" t="s">
        <v>67</v>
      </c>
      <c r="I5853" t="s">
        <v>37</v>
      </c>
      <c r="J5853" s="3" t="s">
        <v>19004</v>
      </c>
      <c r="K5853" t="s">
        <v>39</v>
      </c>
      <c r="L5853" t="s">
        <v>19005</v>
      </c>
      <c r="M5853" t="s">
        <v>143</v>
      </c>
      <c r="N5853" t="s">
        <v>33</v>
      </c>
      <c r="O5853" s="2">
        <v>45078.811168981483</v>
      </c>
      <c r="P5853" s="2">
        <v>45078.584780092591</v>
      </c>
      <c r="Q5853">
        <v>2</v>
      </c>
      <c r="R5853" t="str">
        <f t="shared" ca="1" si="91"/>
        <v>Sara</v>
      </c>
      <c r="S5853" t="str">
        <f>IFERROR(TEXT(DATEVALUE(LEFT(Table1[[#This Row],[Date of Purchase]],10)), "MMMM"), TEXT(Table1[[#This Row],[Date of Purchase]], "MMMM"))</f>
        <v>November</v>
      </c>
      <c r="T5853" t="str">
        <f>IF(OR(
  AND(Table1[[#This Row],[Ticket Priority]]="Critical", Table1[[#This Row],[Ticket Status]]&lt;&gt;"Closed"),
  AND(Table1[[#This Row],[Ticket Priority]]="High", Table1[[#This Row],[Ticket Status]]="Open")
), "Yes", "No")</f>
        <v>No</v>
      </c>
      <c r="U5853" s="4" t="str">
        <f>IF(Table1[[#This Row],[Ticket Status]]="Closed","Yes","No")</f>
        <v>Yes</v>
      </c>
      <c r="V5853" s="4" t="str">
        <f>IF(Table1[[#This Row],[Ticket Status]]="Pending Customer Response","Yes","No")</f>
        <v>No</v>
      </c>
      <c r="W5853" s="5">
        <f ca="1">COUNTIFS(Table1[Agent_name],Table1[[#This Row],[Agent_name]],Table1[Month],Table1[[#This Row],[Month]])/160</f>
        <v>0.79374999999999996</v>
      </c>
    </row>
    <row r="5854" spans="1:23" x14ac:dyDescent="0.25">
      <c r="A5854">
        <v>5853</v>
      </c>
      <c r="B5854" t="s">
        <v>19006</v>
      </c>
      <c r="C5854" t="s">
        <v>19007</v>
      </c>
      <c r="D5854">
        <v>26</v>
      </c>
      <c r="E5854" t="s">
        <v>29</v>
      </c>
      <c r="F5854" t="s">
        <v>317</v>
      </c>
      <c r="G5854" s="1">
        <v>43884</v>
      </c>
      <c r="H5854" t="s">
        <v>67</v>
      </c>
      <c r="I5854" t="s">
        <v>113</v>
      </c>
      <c r="J5854" s="3" t="s">
        <v>19008</v>
      </c>
      <c r="K5854" t="s">
        <v>39</v>
      </c>
      <c r="L5854" t="s">
        <v>19009</v>
      </c>
      <c r="M5854" t="s">
        <v>143</v>
      </c>
      <c r="N5854" t="s">
        <v>33</v>
      </c>
      <c r="O5854" s="2">
        <v>45078.494502314818</v>
      </c>
      <c r="P5854" s="2">
        <v>45078.100752314815</v>
      </c>
      <c r="Q5854">
        <v>3</v>
      </c>
      <c r="R5854" t="str">
        <f t="shared" ca="1" si="91"/>
        <v>Sara</v>
      </c>
      <c r="S5854" t="str">
        <f>IFERROR(TEXT(DATEVALUE(LEFT(Table1[[#This Row],[Date of Purchase]],10)), "MMMM"), TEXT(Table1[[#This Row],[Date of Purchase]], "MMMM"))</f>
        <v>February</v>
      </c>
      <c r="T5854" t="str">
        <f>IF(OR(
  AND(Table1[[#This Row],[Ticket Priority]]="Critical", Table1[[#This Row],[Ticket Status]]&lt;&gt;"Closed"),
  AND(Table1[[#This Row],[Ticket Priority]]="High", Table1[[#This Row],[Ticket Status]]="Open")
), "Yes", "No")</f>
        <v>No</v>
      </c>
      <c r="U5854" s="4" t="str">
        <f>IF(Table1[[#This Row],[Ticket Status]]="Closed","Yes","No")</f>
        <v>Yes</v>
      </c>
      <c r="V5854" s="4" t="str">
        <f>IF(Table1[[#This Row],[Ticket Status]]="Pending Customer Response","Yes","No")</f>
        <v>No</v>
      </c>
      <c r="W5854" s="5">
        <f ca="1">COUNTIFS(Table1[Agent_name],Table1[[#This Row],[Agent_name]],Table1[Month],Table1[[#This Row],[Month]])/160</f>
        <v>0.65625</v>
      </c>
    </row>
    <row r="5855" spans="1:23" x14ac:dyDescent="0.25">
      <c r="A5855">
        <v>5854</v>
      </c>
      <c r="B5855" t="s">
        <v>19010</v>
      </c>
      <c r="C5855" t="s">
        <v>19011</v>
      </c>
      <c r="D5855">
        <v>37</v>
      </c>
      <c r="E5855" t="s">
        <v>58</v>
      </c>
      <c r="F5855" t="s">
        <v>36</v>
      </c>
      <c r="G5855" s="1">
        <v>44170</v>
      </c>
      <c r="H5855" t="s">
        <v>66</v>
      </c>
      <c r="I5855" t="s">
        <v>31</v>
      </c>
      <c r="J5855" s="3" t="s">
        <v>19012</v>
      </c>
      <c r="K5855" t="s">
        <v>39</v>
      </c>
      <c r="L5855" t="s">
        <v>19013</v>
      </c>
      <c r="M5855" t="s">
        <v>143</v>
      </c>
      <c r="N5855" t="s">
        <v>83</v>
      </c>
      <c r="O5855" s="2">
        <v>45078.27715277778</v>
      </c>
      <c r="P5855" s="2">
        <v>45078.904930555553</v>
      </c>
      <c r="Q5855">
        <v>5</v>
      </c>
      <c r="R5855" t="str">
        <f t="shared" ca="1" si="91"/>
        <v>Aisha</v>
      </c>
      <c r="S5855" t="str">
        <f>IFERROR(TEXT(DATEVALUE(LEFT(Table1[[#This Row],[Date of Purchase]],10)), "MMMM"), TEXT(Table1[[#This Row],[Date of Purchase]], "MMMM"))</f>
        <v>December</v>
      </c>
      <c r="T5855" t="str">
        <f>IF(OR(
  AND(Table1[[#This Row],[Ticket Priority]]="Critical", Table1[[#This Row],[Ticket Status]]&lt;&gt;"Closed"),
  AND(Table1[[#This Row],[Ticket Priority]]="High", Table1[[#This Row],[Ticket Status]]="Open")
), "Yes", "No")</f>
        <v>No</v>
      </c>
      <c r="U5855" s="4" t="str">
        <f>IF(Table1[[#This Row],[Ticket Status]]="Closed","Yes","No")</f>
        <v>Yes</v>
      </c>
      <c r="V5855" s="4" t="str">
        <f>IF(Table1[[#This Row],[Ticket Status]]="Pending Customer Response","Yes","No")</f>
        <v>No</v>
      </c>
      <c r="W5855" s="5">
        <f ca="1">COUNTIFS(Table1[Agent_name],Table1[[#This Row],[Agent_name]],Table1[Month],Table1[[#This Row],[Month]])/160</f>
        <v>0.91249999999999998</v>
      </c>
    </row>
    <row r="5856" spans="1:23" x14ac:dyDescent="0.25">
      <c r="A5856">
        <v>5855</v>
      </c>
      <c r="B5856" t="s">
        <v>19014</v>
      </c>
      <c r="C5856" t="s">
        <v>19015</v>
      </c>
      <c r="D5856">
        <v>56</v>
      </c>
      <c r="E5856" t="s">
        <v>29</v>
      </c>
      <c r="F5856" t="s">
        <v>456</v>
      </c>
      <c r="G5856" s="1">
        <v>44462</v>
      </c>
      <c r="H5856" t="s">
        <v>67</v>
      </c>
      <c r="I5856" t="s">
        <v>52</v>
      </c>
      <c r="J5856" s="3" t="s">
        <v>19016</v>
      </c>
      <c r="K5856" t="s">
        <v>39</v>
      </c>
      <c r="L5856" t="s">
        <v>19017</v>
      </c>
      <c r="M5856" t="s">
        <v>25</v>
      </c>
      <c r="N5856" t="s">
        <v>26</v>
      </c>
      <c r="O5856" s="2">
        <v>45078.134814814817</v>
      </c>
      <c r="P5856" s="2">
        <v>45078.941759259258</v>
      </c>
      <c r="Q5856">
        <v>3</v>
      </c>
      <c r="R5856" t="str">
        <f t="shared" ca="1" si="91"/>
        <v>Aisha</v>
      </c>
      <c r="S5856" t="str">
        <f>IFERROR(TEXT(DATEVALUE(LEFT(Table1[[#This Row],[Date of Purchase]],10)), "MMMM"), TEXT(Table1[[#This Row],[Date of Purchase]], "MMMM"))</f>
        <v>September</v>
      </c>
      <c r="T5856" t="str">
        <f>IF(OR(
  AND(Table1[[#This Row],[Ticket Priority]]="Critical", Table1[[#This Row],[Ticket Status]]&lt;&gt;"Closed"),
  AND(Table1[[#This Row],[Ticket Priority]]="High", Table1[[#This Row],[Ticket Status]]="Open")
), "Yes", "No")</f>
        <v>No</v>
      </c>
      <c r="U5856" s="4" t="str">
        <f>IF(Table1[[#This Row],[Ticket Status]]="Closed","Yes","No")</f>
        <v>Yes</v>
      </c>
      <c r="V5856" s="4" t="str">
        <f>IF(Table1[[#This Row],[Ticket Status]]="Pending Customer Response","Yes","No")</f>
        <v>No</v>
      </c>
      <c r="W5856" s="5">
        <f ca="1">COUNTIFS(Table1[Agent_name],Table1[[#This Row],[Agent_name]],Table1[Month],Table1[[#This Row],[Month]])/160</f>
        <v>0.86250000000000004</v>
      </c>
    </row>
    <row r="5857" spans="1:23" x14ac:dyDescent="0.25">
      <c r="A5857">
        <v>5856</v>
      </c>
      <c r="B5857" t="s">
        <v>19018</v>
      </c>
      <c r="C5857" t="s">
        <v>19019</v>
      </c>
      <c r="D5857">
        <v>21</v>
      </c>
      <c r="E5857" t="s">
        <v>19</v>
      </c>
      <c r="F5857" t="s">
        <v>44</v>
      </c>
      <c r="G5857" s="1">
        <v>44538</v>
      </c>
      <c r="H5857" t="s">
        <v>21</v>
      </c>
      <c r="I5857" t="s">
        <v>52</v>
      </c>
      <c r="J5857" s="3" t="s">
        <v>19020</v>
      </c>
      <c r="K5857" t="s">
        <v>39</v>
      </c>
      <c r="L5857" t="s">
        <v>19021</v>
      </c>
      <c r="M5857" t="s">
        <v>89</v>
      </c>
      <c r="N5857" t="s">
        <v>33</v>
      </c>
      <c r="O5857" s="2">
        <v>45078.843842592592</v>
      </c>
      <c r="P5857" s="2">
        <v>45078.167453703703</v>
      </c>
      <c r="Q5857">
        <v>4</v>
      </c>
      <c r="R5857" t="str">
        <f t="shared" ca="1" si="91"/>
        <v>Sara</v>
      </c>
      <c r="S5857" t="str">
        <f>IFERROR(TEXT(DATEVALUE(LEFT(Table1[[#This Row],[Date of Purchase]],10)), "MMMM"), TEXT(Table1[[#This Row],[Date of Purchase]], "MMMM"))</f>
        <v>December</v>
      </c>
      <c r="T5857" t="str">
        <f>IF(OR(
  AND(Table1[[#This Row],[Ticket Priority]]="Critical", Table1[[#This Row],[Ticket Status]]&lt;&gt;"Closed"),
  AND(Table1[[#This Row],[Ticket Priority]]="High", Table1[[#This Row],[Ticket Status]]="Open")
), "Yes", "No")</f>
        <v>No</v>
      </c>
      <c r="U5857" s="4" t="str">
        <f>IF(Table1[[#This Row],[Ticket Status]]="Closed","Yes","No")</f>
        <v>Yes</v>
      </c>
      <c r="V5857" s="4" t="str">
        <f>IF(Table1[[#This Row],[Ticket Status]]="Pending Customer Response","Yes","No")</f>
        <v>No</v>
      </c>
      <c r="W5857" s="5">
        <f ca="1">COUNTIFS(Table1[Agent_name],Table1[[#This Row],[Agent_name]],Table1[Month],Table1[[#This Row],[Month]])/160</f>
        <v>0.55625000000000002</v>
      </c>
    </row>
    <row r="5858" spans="1:23" x14ac:dyDescent="0.25">
      <c r="A5858">
        <v>5857</v>
      </c>
      <c r="B5858" t="s">
        <v>19022</v>
      </c>
      <c r="C5858" t="s">
        <v>19023</v>
      </c>
      <c r="D5858">
        <v>69</v>
      </c>
      <c r="E5858" t="s">
        <v>58</v>
      </c>
      <c r="F5858" t="s">
        <v>485</v>
      </c>
      <c r="G5858" s="1">
        <v>44120</v>
      </c>
      <c r="H5858" t="s">
        <v>67</v>
      </c>
      <c r="I5858" t="s">
        <v>31</v>
      </c>
      <c r="J5858" s="3" t="s">
        <v>19024</v>
      </c>
      <c r="K5858" t="s">
        <v>24</v>
      </c>
      <c r="M5858" t="s">
        <v>41</v>
      </c>
      <c r="N5858" t="s">
        <v>26</v>
      </c>
      <c r="O5858" s="2">
        <v>45078.76122685185</v>
      </c>
      <c r="R5858" t="str">
        <f t="shared" ca="1" si="91"/>
        <v>Aisha</v>
      </c>
      <c r="S5858" t="str">
        <f>IFERROR(TEXT(DATEVALUE(LEFT(Table1[[#This Row],[Date of Purchase]],10)), "MMMM"), TEXT(Table1[[#This Row],[Date of Purchase]], "MMMM"))</f>
        <v>October</v>
      </c>
      <c r="T5858" t="str">
        <f>IF(OR(
  AND(Table1[[#This Row],[Ticket Priority]]="Critical", Table1[[#This Row],[Ticket Status]]&lt;&gt;"Closed"),
  AND(Table1[[#This Row],[Ticket Priority]]="High", Table1[[#This Row],[Ticket Status]]="Open")
), "Yes", "No")</f>
        <v>No</v>
      </c>
      <c r="U5858" s="4" t="str">
        <f>IF(Table1[[#This Row],[Ticket Status]]="Closed","Yes","No")</f>
        <v>No</v>
      </c>
      <c r="V5858" s="4" t="str">
        <f>IF(Table1[[#This Row],[Ticket Status]]="Pending Customer Response","Yes","No")</f>
        <v>Yes</v>
      </c>
      <c r="W5858" s="5">
        <f ca="1">COUNTIFS(Table1[Agent_name],Table1[[#This Row],[Agent_name]],Table1[Month],Table1[[#This Row],[Month]])/160</f>
        <v>0.85624999999999996</v>
      </c>
    </row>
    <row r="5859" spans="1:23" x14ac:dyDescent="0.25">
      <c r="A5859">
        <v>5858</v>
      </c>
      <c r="B5859" t="s">
        <v>19025</v>
      </c>
      <c r="C5859" t="s">
        <v>19026</v>
      </c>
      <c r="D5859">
        <v>63</v>
      </c>
      <c r="E5859" t="s">
        <v>58</v>
      </c>
      <c r="F5859" t="s">
        <v>51</v>
      </c>
      <c r="G5859" s="1">
        <v>44251</v>
      </c>
      <c r="H5859" t="s">
        <v>45</v>
      </c>
      <c r="I5859" t="s">
        <v>31</v>
      </c>
      <c r="J5859" s="3" t="s">
        <v>19027</v>
      </c>
      <c r="K5859" t="s">
        <v>24</v>
      </c>
      <c r="M5859" t="s">
        <v>143</v>
      </c>
      <c r="N5859" t="s">
        <v>33</v>
      </c>
      <c r="O5859" s="2">
        <v>45078.018171296295</v>
      </c>
      <c r="R5859" t="str">
        <f t="shared" ca="1" si="91"/>
        <v>Neha</v>
      </c>
      <c r="S5859" t="str">
        <f>IFERROR(TEXT(DATEVALUE(LEFT(Table1[[#This Row],[Date of Purchase]],10)), "MMMM"), TEXT(Table1[[#This Row],[Date of Purchase]], "MMMM"))</f>
        <v>February</v>
      </c>
      <c r="T5859" t="str">
        <f>IF(OR(
  AND(Table1[[#This Row],[Ticket Priority]]="Critical", Table1[[#This Row],[Ticket Status]]&lt;&gt;"Closed"),
  AND(Table1[[#This Row],[Ticket Priority]]="High", Table1[[#This Row],[Ticket Status]]="Open")
), "Yes", "No")</f>
        <v>No</v>
      </c>
      <c r="U5859" s="4" t="str">
        <f>IF(Table1[[#This Row],[Ticket Status]]="Closed","Yes","No")</f>
        <v>No</v>
      </c>
      <c r="V5859" s="4" t="str">
        <f>IF(Table1[[#This Row],[Ticket Status]]="Pending Customer Response","Yes","No")</f>
        <v>Yes</v>
      </c>
      <c r="W5859" s="5">
        <f ca="1">COUNTIFS(Table1[Agent_name],Table1[[#This Row],[Agent_name]],Table1[Month],Table1[[#This Row],[Month]])/160</f>
        <v>0.19375000000000001</v>
      </c>
    </row>
    <row r="5860" spans="1:23" x14ac:dyDescent="0.25">
      <c r="A5860">
        <v>5859</v>
      </c>
      <c r="B5860" t="s">
        <v>19028</v>
      </c>
      <c r="C5860" t="s">
        <v>19029</v>
      </c>
      <c r="D5860">
        <v>44</v>
      </c>
      <c r="E5860" t="s">
        <v>29</v>
      </c>
      <c r="F5860" t="s">
        <v>86</v>
      </c>
      <c r="G5860" s="1">
        <v>44258</v>
      </c>
      <c r="H5860" t="s">
        <v>21</v>
      </c>
      <c r="I5860" t="s">
        <v>60</v>
      </c>
      <c r="J5860" s="3" t="s">
        <v>19030</v>
      </c>
      <c r="K5860" t="s">
        <v>62</v>
      </c>
      <c r="M5860" t="s">
        <v>25</v>
      </c>
      <c r="N5860" t="s">
        <v>83</v>
      </c>
      <c r="R5860" t="str">
        <f t="shared" ca="1" si="91"/>
        <v>Priya</v>
      </c>
      <c r="S5860" t="str">
        <f>IFERROR(TEXT(DATEVALUE(LEFT(Table1[[#This Row],[Date of Purchase]],10)), "MMMM"), TEXT(Table1[[#This Row],[Date of Purchase]], "MMMM"))</f>
        <v>March</v>
      </c>
      <c r="T5860" t="str">
        <f>IF(OR(
  AND(Table1[[#This Row],[Ticket Priority]]="Critical", Table1[[#This Row],[Ticket Status]]&lt;&gt;"Closed"),
  AND(Table1[[#This Row],[Ticket Priority]]="High", Table1[[#This Row],[Ticket Status]]="Open")
), "Yes", "No")</f>
        <v>Yes</v>
      </c>
      <c r="U5860" s="4" t="str">
        <f>IF(Table1[[#This Row],[Ticket Status]]="Closed","Yes","No")</f>
        <v>No</v>
      </c>
      <c r="V5860" s="4" t="str">
        <f>IF(Table1[[#This Row],[Ticket Status]]="Pending Customer Response","Yes","No")</f>
        <v>No</v>
      </c>
      <c r="W5860" s="5">
        <f ca="1">COUNTIFS(Table1[Agent_name],Table1[[#This Row],[Agent_name]],Table1[Month],Table1[[#This Row],[Month]])/160</f>
        <v>0.43125000000000002</v>
      </c>
    </row>
    <row r="5861" spans="1:23" x14ac:dyDescent="0.25">
      <c r="A5861">
        <v>5860</v>
      </c>
      <c r="B5861" t="s">
        <v>19031</v>
      </c>
      <c r="C5861" t="s">
        <v>19032</v>
      </c>
      <c r="D5861">
        <v>70</v>
      </c>
      <c r="E5861" t="s">
        <v>19</v>
      </c>
      <c r="F5861" t="s">
        <v>98</v>
      </c>
      <c r="G5861" s="1">
        <v>43955</v>
      </c>
      <c r="H5861" t="s">
        <v>21</v>
      </c>
      <c r="I5861" t="s">
        <v>77</v>
      </c>
      <c r="J5861" s="3" t="s">
        <v>19033</v>
      </c>
      <c r="K5861" t="s">
        <v>39</v>
      </c>
      <c r="L5861" t="s">
        <v>19034</v>
      </c>
      <c r="M5861" t="s">
        <v>89</v>
      </c>
      <c r="N5861" t="s">
        <v>83</v>
      </c>
      <c r="O5861" s="2">
        <v>45078.820300925923</v>
      </c>
      <c r="P5861" s="2">
        <v>45078.299467592595</v>
      </c>
      <c r="Q5861">
        <v>4</v>
      </c>
      <c r="R5861" t="str">
        <f t="shared" ca="1" si="91"/>
        <v>Rahul</v>
      </c>
      <c r="S5861" t="str">
        <f>IFERROR(TEXT(DATEVALUE(LEFT(Table1[[#This Row],[Date of Purchase]],10)), "MMMM"), TEXT(Table1[[#This Row],[Date of Purchase]], "MMMM"))</f>
        <v>May</v>
      </c>
      <c r="T5861" t="str">
        <f>IF(OR(
  AND(Table1[[#This Row],[Ticket Priority]]="Critical", Table1[[#This Row],[Ticket Status]]&lt;&gt;"Closed"),
  AND(Table1[[#This Row],[Ticket Priority]]="High", Table1[[#This Row],[Ticket Status]]="Open")
), "Yes", "No")</f>
        <v>No</v>
      </c>
      <c r="U5861" s="4" t="str">
        <f>IF(Table1[[#This Row],[Ticket Status]]="Closed","Yes","No")</f>
        <v>Yes</v>
      </c>
      <c r="V5861" s="4" t="str">
        <f>IF(Table1[[#This Row],[Ticket Status]]="Pending Customer Response","Yes","No")</f>
        <v>No</v>
      </c>
      <c r="W5861" s="5">
        <f ca="1">COUNTIFS(Table1[Agent_name],Table1[[#This Row],[Agent_name]],Table1[Month],Table1[[#This Row],[Month]])/160</f>
        <v>0.17499999999999999</v>
      </c>
    </row>
    <row r="5862" spans="1:23" x14ac:dyDescent="0.25">
      <c r="A5862">
        <v>5861</v>
      </c>
      <c r="B5862" t="s">
        <v>19035</v>
      </c>
      <c r="C5862" t="s">
        <v>19036</v>
      </c>
      <c r="D5862">
        <v>29</v>
      </c>
      <c r="E5862" t="s">
        <v>58</v>
      </c>
      <c r="F5862" t="s">
        <v>134</v>
      </c>
      <c r="G5862" s="1">
        <v>44439</v>
      </c>
      <c r="H5862" t="s">
        <v>59</v>
      </c>
      <c r="I5862" t="s">
        <v>77</v>
      </c>
      <c r="J5862" s="3" t="s">
        <v>19037</v>
      </c>
      <c r="K5862" t="s">
        <v>62</v>
      </c>
      <c r="M5862" t="s">
        <v>41</v>
      </c>
      <c r="N5862" t="s">
        <v>33</v>
      </c>
      <c r="R5862" t="str">
        <f t="shared" ca="1" si="91"/>
        <v>Priya</v>
      </c>
      <c r="S5862" t="str">
        <f>IFERROR(TEXT(DATEVALUE(LEFT(Table1[[#This Row],[Date of Purchase]],10)), "MMMM"), TEXT(Table1[[#This Row],[Date of Purchase]], "MMMM"))</f>
        <v>August</v>
      </c>
      <c r="T5862" t="str">
        <f>IF(OR(
  AND(Table1[[#This Row],[Ticket Priority]]="Critical", Table1[[#This Row],[Ticket Status]]&lt;&gt;"Closed"),
  AND(Table1[[#This Row],[Ticket Priority]]="High", Table1[[#This Row],[Ticket Status]]="Open")
), "Yes", "No")</f>
        <v>No</v>
      </c>
      <c r="U5862" s="4" t="str">
        <f>IF(Table1[[#This Row],[Ticket Status]]="Closed","Yes","No")</f>
        <v>No</v>
      </c>
      <c r="V5862" s="4" t="str">
        <f>IF(Table1[[#This Row],[Ticket Status]]="Pending Customer Response","Yes","No")</f>
        <v>No</v>
      </c>
      <c r="W5862" s="5">
        <f ca="1">COUNTIFS(Table1[Agent_name],Table1[[#This Row],[Agent_name]],Table1[Month],Table1[[#This Row],[Month]])/160</f>
        <v>0.35</v>
      </c>
    </row>
    <row r="5863" spans="1:23" x14ac:dyDescent="0.25">
      <c r="A5863">
        <v>5862</v>
      </c>
      <c r="B5863" t="s">
        <v>19038</v>
      </c>
      <c r="C5863" t="s">
        <v>19039</v>
      </c>
      <c r="D5863">
        <v>69</v>
      </c>
      <c r="E5863" t="s">
        <v>29</v>
      </c>
      <c r="F5863" t="s">
        <v>81</v>
      </c>
      <c r="G5863" s="1">
        <v>44000</v>
      </c>
      <c r="H5863" t="s">
        <v>66</v>
      </c>
      <c r="I5863" t="s">
        <v>113</v>
      </c>
      <c r="J5863" s="3" t="s">
        <v>19040</v>
      </c>
      <c r="K5863" t="s">
        <v>24</v>
      </c>
      <c r="M5863" t="s">
        <v>25</v>
      </c>
      <c r="N5863" t="s">
        <v>26</v>
      </c>
      <c r="O5863" s="2">
        <v>45078.625891203701</v>
      </c>
      <c r="R5863" t="str">
        <f t="shared" ca="1" si="91"/>
        <v>Aisha</v>
      </c>
      <c r="S5863" t="str">
        <f>IFERROR(TEXT(DATEVALUE(LEFT(Table1[[#This Row],[Date of Purchase]],10)), "MMMM"), TEXT(Table1[[#This Row],[Date of Purchase]], "MMMM"))</f>
        <v>June</v>
      </c>
      <c r="T5863" t="str">
        <f>IF(OR(
  AND(Table1[[#This Row],[Ticket Priority]]="Critical", Table1[[#This Row],[Ticket Status]]&lt;&gt;"Closed"),
  AND(Table1[[#This Row],[Ticket Priority]]="High", Table1[[#This Row],[Ticket Status]]="Open")
), "Yes", "No")</f>
        <v>Yes</v>
      </c>
      <c r="U5863" s="4" t="str">
        <f>IF(Table1[[#This Row],[Ticket Status]]="Closed","Yes","No")</f>
        <v>No</v>
      </c>
      <c r="V5863" s="4" t="str">
        <f>IF(Table1[[#This Row],[Ticket Status]]="Pending Customer Response","Yes","No")</f>
        <v>Yes</v>
      </c>
      <c r="W5863" s="5">
        <f ca="1">COUNTIFS(Table1[Agent_name],Table1[[#This Row],[Agent_name]],Table1[Month],Table1[[#This Row],[Month]])/160</f>
        <v>0.89375000000000004</v>
      </c>
    </row>
    <row r="5864" spans="1:23" x14ac:dyDescent="0.25">
      <c r="A5864">
        <v>5863</v>
      </c>
      <c r="B5864" t="s">
        <v>19041</v>
      </c>
      <c r="C5864" t="s">
        <v>19042</v>
      </c>
      <c r="D5864">
        <v>34</v>
      </c>
      <c r="E5864" t="s">
        <v>58</v>
      </c>
      <c r="F5864" t="s">
        <v>71</v>
      </c>
      <c r="G5864" s="1">
        <v>44119</v>
      </c>
      <c r="H5864" t="s">
        <v>59</v>
      </c>
      <c r="I5864" t="s">
        <v>60</v>
      </c>
      <c r="J5864" s="3" t="s">
        <v>19043</v>
      </c>
      <c r="K5864" t="s">
        <v>39</v>
      </c>
      <c r="L5864" t="s">
        <v>19044</v>
      </c>
      <c r="M5864" t="s">
        <v>89</v>
      </c>
      <c r="N5864" t="s">
        <v>83</v>
      </c>
      <c r="O5864" s="2">
        <v>45078.389791666668</v>
      </c>
      <c r="P5864" s="2">
        <v>45078.081458333334</v>
      </c>
      <c r="Q5864">
        <v>4</v>
      </c>
      <c r="R5864" t="str">
        <f t="shared" ca="1" si="91"/>
        <v>Karan</v>
      </c>
      <c r="S5864" t="str">
        <f>IFERROR(TEXT(DATEVALUE(LEFT(Table1[[#This Row],[Date of Purchase]],10)), "MMMM"), TEXT(Table1[[#This Row],[Date of Purchase]], "MMMM"))</f>
        <v>October</v>
      </c>
      <c r="T5864" t="str">
        <f>IF(OR(
  AND(Table1[[#This Row],[Ticket Priority]]="Critical", Table1[[#This Row],[Ticket Status]]&lt;&gt;"Closed"),
  AND(Table1[[#This Row],[Ticket Priority]]="High", Table1[[#This Row],[Ticket Status]]="Open")
), "Yes", "No")</f>
        <v>No</v>
      </c>
      <c r="U5864" s="4" t="str">
        <f>IF(Table1[[#This Row],[Ticket Status]]="Closed","Yes","No")</f>
        <v>Yes</v>
      </c>
      <c r="V5864" s="4" t="str">
        <f>IF(Table1[[#This Row],[Ticket Status]]="Pending Customer Response","Yes","No")</f>
        <v>No</v>
      </c>
      <c r="W5864" s="5">
        <f ca="1">COUNTIFS(Table1[Agent_name],Table1[[#This Row],[Agent_name]],Table1[Month],Table1[[#This Row],[Month]])/160</f>
        <v>0.21249999999999999</v>
      </c>
    </row>
    <row r="5865" spans="1:23" x14ac:dyDescent="0.25">
      <c r="A5865">
        <v>5864</v>
      </c>
      <c r="B5865" t="s">
        <v>19045</v>
      </c>
      <c r="C5865" t="s">
        <v>19046</v>
      </c>
      <c r="D5865">
        <v>50</v>
      </c>
      <c r="E5865" t="s">
        <v>29</v>
      </c>
      <c r="F5865" t="s">
        <v>157</v>
      </c>
      <c r="G5865" s="1">
        <v>43964</v>
      </c>
      <c r="H5865" t="s">
        <v>67</v>
      </c>
      <c r="I5865" t="s">
        <v>177</v>
      </c>
      <c r="J5865" s="3" t="s">
        <v>19047</v>
      </c>
      <c r="K5865" t="s">
        <v>24</v>
      </c>
      <c r="M5865" t="s">
        <v>143</v>
      </c>
      <c r="N5865" t="s">
        <v>33</v>
      </c>
      <c r="O5865" s="2">
        <v>45078.864108796297</v>
      </c>
      <c r="R5865" t="str">
        <f t="shared" ca="1" si="91"/>
        <v>Ravi</v>
      </c>
      <c r="S5865" t="str">
        <f>IFERROR(TEXT(DATEVALUE(LEFT(Table1[[#This Row],[Date of Purchase]],10)), "MMMM"), TEXT(Table1[[#This Row],[Date of Purchase]], "MMMM"))</f>
        <v>May</v>
      </c>
      <c r="T5865" t="str">
        <f>IF(OR(
  AND(Table1[[#This Row],[Ticket Priority]]="Critical", Table1[[#This Row],[Ticket Status]]&lt;&gt;"Closed"),
  AND(Table1[[#This Row],[Ticket Priority]]="High", Table1[[#This Row],[Ticket Status]]="Open")
), "Yes", "No")</f>
        <v>No</v>
      </c>
      <c r="U5865" s="4" t="str">
        <f>IF(Table1[[#This Row],[Ticket Status]]="Closed","Yes","No")</f>
        <v>No</v>
      </c>
      <c r="V5865" s="4" t="str">
        <f>IF(Table1[[#This Row],[Ticket Status]]="Pending Customer Response","Yes","No")</f>
        <v>Yes</v>
      </c>
      <c r="W5865" s="5">
        <f ca="1">COUNTIFS(Table1[Agent_name],Table1[[#This Row],[Agent_name]],Table1[Month],Table1[[#This Row],[Month]])/160</f>
        <v>0.67500000000000004</v>
      </c>
    </row>
    <row r="5866" spans="1:23" x14ac:dyDescent="0.25">
      <c r="A5866">
        <v>5865</v>
      </c>
      <c r="B5866" t="s">
        <v>19048</v>
      </c>
      <c r="C5866" t="s">
        <v>19049</v>
      </c>
      <c r="D5866">
        <v>37</v>
      </c>
      <c r="E5866" t="s">
        <v>58</v>
      </c>
      <c r="F5866" t="s">
        <v>249</v>
      </c>
      <c r="G5866" s="1">
        <v>43907</v>
      </c>
      <c r="H5866" t="s">
        <v>67</v>
      </c>
      <c r="I5866" t="s">
        <v>93</v>
      </c>
      <c r="J5866" s="3" t="s">
        <v>19050</v>
      </c>
      <c r="K5866" t="s">
        <v>39</v>
      </c>
      <c r="L5866" t="s">
        <v>19051</v>
      </c>
      <c r="M5866" t="s">
        <v>89</v>
      </c>
      <c r="N5866" t="s">
        <v>26</v>
      </c>
      <c r="O5866" s="2">
        <v>45078.312048611115</v>
      </c>
      <c r="P5866" s="2">
        <v>45078.031493055554</v>
      </c>
      <c r="Q5866">
        <v>1</v>
      </c>
      <c r="R5866" t="str">
        <f t="shared" ca="1" si="91"/>
        <v>Aisha</v>
      </c>
      <c r="S5866" t="str">
        <f>IFERROR(TEXT(DATEVALUE(LEFT(Table1[[#This Row],[Date of Purchase]],10)), "MMMM"), TEXT(Table1[[#This Row],[Date of Purchase]], "MMMM"))</f>
        <v>March</v>
      </c>
      <c r="T5866" t="str">
        <f>IF(OR(
  AND(Table1[[#This Row],[Ticket Priority]]="Critical", Table1[[#This Row],[Ticket Status]]&lt;&gt;"Closed"),
  AND(Table1[[#This Row],[Ticket Priority]]="High", Table1[[#This Row],[Ticket Status]]="Open")
), "Yes", "No")</f>
        <v>No</v>
      </c>
      <c r="U5866" s="4" t="str">
        <f>IF(Table1[[#This Row],[Ticket Status]]="Closed","Yes","No")</f>
        <v>Yes</v>
      </c>
      <c r="V5866" s="4" t="str">
        <f>IF(Table1[[#This Row],[Ticket Status]]="Pending Customer Response","Yes","No")</f>
        <v>No</v>
      </c>
      <c r="W5866" s="5">
        <f ca="1">COUNTIFS(Table1[Agent_name],Table1[[#This Row],[Agent_name]],Table1[Month],Table1[[#This Row],[Month]])/160</f>
        <v>1.0062500000000001</v>
      </c>
    </row>
    <row r="5867" spans="1:23" x14ac:dyDescent="0.25">
      <c r="A5867">
        <v>5866</v>
      </c>
      <c r="B5867" t="s">
        <v>7472</v>
      </c>
      <c r="C5867" t="s">
        <v>19052</v>
      </c>
      <c r="D5867">
        <v>19</v>
      </c>
      <c r="E5867" t="s">
        <v>29</v>
      </c>
      <c r="F5867" t="s">
        <v>655</v>
      </c>
      <c r="G5867" s="1">
        <v>44286</v>
      </c>
      <c r="H5867" t="s">
        <v>67</v>
      </c>
      <c r="I5867" t="s">
        <v>93</v>
      </c>
      <c r="J5867" s="3" t="s">
        <v>19053</v>
      </c>
      <c r="K5867" t="s">
        <v>39</v>
      </c>
      <c r="L5867" t="s">
        <v>19054</v>
      </c>
      <c r="M5867" t="s">
        <v>25</v>
      </c>
      <c r="N5867" t="s">
        <v>83</v>
      </c>
      <c r="O5867" s="2">
        <v>45078.557199074072</v>
      </c>
      <c r="P5867" s="2">
        <v>45078.759976851848</v>
      </c>
      <c r="Q5867">
        <v>4</v>
      </c>
      <c r="R5867" t="str">
        <f t="shared" ca="1" si="91"/>
        <v>Ravi</v>
      </c>
      <c r="S5867" t="str">
        <f>IFERROR(TEXT(DATEVALUE(LEFT(Table1[[#This Row],[Date of Purchase]],10)), "MMMM"), TEXT(Table1[[#This Row],[Date of Purchase]], "MMMM"))</f>
        <v>March</v>
      </c>
      <c r="T5867" t="str">
        <f>IF(OR(
  AND(Table1[[#This Row],[Ticket Priority]]="Critical", Table1[[#This Row],[Ticket Status]]&lt;&gt;"Closed"),
  AND(Table1[[#This Row],[Ticket Priority]]="High", Table1[[#This Row],[Ticket Status]]="Open")
), "Yes", "No")</f>
        <v>No</v>
      </c>
      <c r="U5867" s="4" t="str">
        <f>IF(Table1[[#This Row],[Ticket Status]]="Closed","Yes","No")</f>
        <v>Yes</v>
      </c>
      <c r="V5867" s="4" t="str">
        <f>IF(Table1[[#This Row],[Ticket Status]]="Pending Customer Response","Yes","No")</f>
        <v>No</v>
      </c>
      <c r="W5867" s="5">
        <f ca="1">COUNTIFS(Table1[Agent_name],Table1[[#This Row],[Agent_name]],Table1[Month],Table1[[#This Row],[Month]])/160</f>
        <v>0.54374999999999996</v>
      </c>
    </row>
    <row r="5868" spans="1:23" x14ac:dyDescent="0.25">
      <c r="A5868">
        <v>5867</v>
      </c>
      <c r="B5868" t="s">
        <v>19055</v>
      </c>
      <c r="C5868" t="s">
        <v>19056</v>
      </c>
      <c r="D5868">
        <v>57</v>
      </c>
      <c r="E5868" t="s">
        <v>19</v>
      </c>
      <c r="F5868" t="s">
        <v>129</v>
      </c>
      <c r="G5868" s="1">
        <v>43939</v>
      </c>
      <c r="H5868" t="s">
        <v>67</v>
      </c>
      <c r="I5868" t="s">
        <v>77</v>
      </c>
      <c r="J5868" s="3" t="s">
        <v>19057</v>
      </c>
      <c r="K5868" t="s">
        <v>39</v>
      </c>
      <c r="L5868" t="s">
        <v>19058</v>
      </c>
      <c r="M5868" t="s">
        <v>25</v>
      </c>
      <c r="N5868" t="s">
        <v>55</v>
      </c>
      <c r="O5868" s="2">
        <v>45078.888472222221</v>
      </c>
      <c r="P5868" s="2">
        <v>45078.965555555558</v>
      </c>
      <c r="Q5868">
        <v>1</v>
      </c>
      <c r="R5868" t="str">
        <f t="shared" ca="1" si="91"/>
        <v>Karan</v>
      </c>
      <c r="S5868" t="str">
        <f>IFERROR(TEXT(DATEVALUE(LEFT(Table1[[#This Row],[Date of Purchase]],10)), "MMMM"), TEXT(Table1[[#This Row],[Date of Purchase]], "MMMM"))</f>
        <v>April</v>
      </c>
      <c r="T5868" t="str">
        <f>IF(OR(
  AND(Table1[[#This Row],[Ticket Priority]]="Critical", Table1[[#This Row],[Ticket Status]]&lt;&gt;"Closed"),
  AND(Table1[[#This Row],[Ticket Priority]]="High", Table1[[#This Row],[Ticket Status]]="Open")
), "Yes", "No")</f>
        <v>No</v>
      </c>
      <c r="U5868" s="4" t="str">
        <f>IF(Table1[[#This Row],[Ticket Status]]="Closed","Yes","No")</f>
        <v>Yes</v>
      </c>
      <c r="V5868" s="4" t="str">
        <f>IF(Table1[[#This Row],[Ticket Status]]="Pending Customer Response","Yes","No")</f>
        <v>No</v>
      </c>
      <c r="W5868" s="5">
        <f ca="1">COUNTIFS(Table1[Agent_name],Table1[[#This Row],[Agent_name]],Table1[Month],Table1[[#This Row],[Month]])/160</f>
        <v>0.29375000000000001</v>
      </c>
    </row>
    <row r="5869" spans="1:23" x14ac:dyDescent="0.25">
      <c r="A5869">
        <v>5868</v>
      </c>
      <c r="B5869" t="s">
        <v>19059</v>
      </c>
      <c r="C5869" t="s">
        <v>19060</v>
      </c>
      <c r="D5869">
        <v>41</v>
      </c>
      <c r="E5869" t="s">
        <v>19</v>
      </c>
      <c r="F5869" t="s">
        <v>30</v>
      </c>
      <c r="G5869" s="1">
        <v>44468</v>
      </c>
      <c r="H5869" t="s">
        <v>45</v>
      </c>
      <c r="I5869" t="s">
        <v>77</v>
      </c>
      <c r="J5869" s="3" t="s">
        <v>19061</v>
      </c>
      <c r="K5869" t="s">
        <v>39</v>
      </c>
      <c r="L5869" t="s">
        <v>19062</v>
      </c>
      <c r="M5869" t="s">
        <v>41</v>
      </c>
      <c r="N5869" t="s">
        <v>33</v>
      </c>
      <c r="O5869" s="2">
        <v>45078.182928240742</v>
      </c>
      <c r="P5869" s="2">
        <v>45078.658622685187</v>
      </c>
      <c r="Q5869">
        <v>1</v>
      </c>
      <c r="R5869" t="str">
        <f t="shared" ca="1" si="91"/>
        <v>Priya</v>
      </c>
      <c r="S5869" t="str">
        <f>IFERROR(TEXT(DATEVALUE(LEFT(Table1[[#This Row],[Date of Purchase]],10)), "MMMM"), TEXT(Table1[[#This Row],[Date of Purchase]], "MMMM"))</f>
        <v>September</v>
      </c>
      <c r="T5869" t="str">
        <f>IF(OR(
  AND(Table1[[#This Row],[Ticket Priority]]="Critical", Table1[[#This Row],[Ticket Status]]&lt;&gt;"Closed"),
  AND(Table1[[#This Row],[Ticket Priority]]="High", Table1[[#This Row],[Ticket Status]]="Open")
), "Yes", "No")</f>
        <v>No</v>
      </c>
      <c r="U5869" s="4" t="str">
        <f>IF(Table1[[#This Row],[Ticket Status]]="Closed","Yes","No")</f>
        <v>Yes</v>
      </c>
      <c r="V5869" s="4" t="str">
        <f>IF(Table1[[#This Row],[Ticket Status]]="Pending Customer Response","Yes","No")</f>
        <v>No</v>
      </c>
      <c r="W5869" s="5">
        <f ca="1">COUNTIFS(Table1[Agent_name],Table1[[#This Row],[Agent_name]],Table1[Month],Table1[[#This Row],[Month]])/160</f>
        <v>0.53125</v>
      </c>
    </row>
    <row r="5870" spans="1:23" x14ac:dyDescent="0.25">
      <c r="A5870">
        <v>5869</v>
      </c>
      <c r="B5870" t="s">
        <v>19063</v>
      </c>
      <c r="C5870" t="s">
        <v>19064</v>
      </c>
      <c r="D5870">
        <v>24</v>
      </c>
      <c r="E5870" t="s">
        <v>19</v>
      </c>
      <c r="F5870" t="s">
        <v>219</v>
      </c>
      <c r="G5870" s="1">
        <v>44161</v>
      </c>
      <c r="H5870" t="s">
        <v>21</v>
      </c>
      <c r="I5870" t="s">
        <v>150</v>
      </c>
      <c r="J5870" s="3" t="s">
        <v>19065</v>
      </c>
      <c r="K5870" t="s">
        <v>62</v>
      </c>
      <c r="M5870" t="s">
        <v>25</v>
      </c>
      <c r="N5870" t="s">
        <v>55</v>
      </c>
      <c r="R5870" t="str">
        <f t="shared" ca="1" si="91"/>
        <v>Sara</v>
      </c>
      <c r="S5870" t="str">
        <f>IFERROR(TEXT(DATEVALUE(LEFT(Table1[[#This Row],[Date of Purchase]],10)), "MMMM"), TEXT(Table1[[#This Row],[Date of Purchase]], "MMMM"))</f>
        <v>November</v>
      </c>
      <c r="T5870" t="str">
        <f>IF(OR(
  AND(Table1[[#This Row],[Ticket Priority]]="Critical", Table1[[#This Row],[Ticket Status]]&lt;&gt;"Closed"),
  AND(Table1[[#This Row],[Ticket Priority]]="High", Table1[[#This Row],[Ticket Status]]="Open")
), "Yes", "No")</f>
        <v>Yes</v>
      </c>
      <c r="U5870" s="4" t="str">
        <f>IF(Table1[[#This Row],[Ticket Status]]="Closed","Yes","No")</f>
        <v>No</v>
      </c>
      <c r="V5870" s="4" t="str">
        <f>IF(Table1[[#This Row],[Ticket Status]]="Pending Customer Response","Yes","No")</f>
        <v>No</v>
      </c>
      <c r="W5870" s="5">
        <f ca="1">COUNTIFS(Table1[Agent_name],Table1[[#This Row],[Agent_name]],Table1[Month],Table1[[#This Row],[Month]])/160</f>
        <v>0.79374999999999996</v>
      </c>
    </row>
    <row r="5871" spans="1:23" x14ac:dyDescent="0.25">
      <c r="A5871">
        <v>5870</v>
      </c>
      <c r="B5871" t="s">
        <v>19066</v>
      </c>
      <c r="C5871" t="s">
        <v>19067</v>
      </c>
      <c r="D5871">
        <v>56</v>
      </c>
      <c r="E5871" t="s">
        <v>19</v>
      </c>
      <c r="F5871" t="s">
        <v>129</v>
      </c>
      <c r="G5871" s="1">
        <v>44089</v>
      </c>
      <c r="H5871" t="s">
        <v>66</v>
      </c>
      <c r="I5871" t="s">
        <v>141</v>
      </c>
      <c r="J5871" s="3" t="s">
        <v>19068</v>
      </c>
      <c r="K5871" t="s">
        <v>39</v>
      </c>
      <c r="L5871" t="s">
        <v>19069</v>
      </c>
      <c r="M5871" t="s">
        <v>89</v>
      </c>
      <c r="N5871" t="s">
        <v>26</v>
      </c>
      <c r="O5871" s="2">
        <v>45078.582268518519</v>
      </c>
      <c r="P5871" s="2">
        <v>45078.878796296296</v>
      </c>
      <c r="Q5871">
        <v>1</v>
      </c>
      <c r="R5871" t="str">
        <f t="shared" ca="1" si="91"/>
        <v>Mohit</v>
      </c>
      <c r="S5871" t="str">
        <f>IFERROR(TEXT(DATEVALUE(LEFT(Table1[[#This Row],[Date of Purchase]],10)), "MMMM"), TEXT(Table1[[#This Row],[Date of Purchase]], "MMMM"))</f>
        <v>September</v>
      </c>
      <c r="T5871" t="str">
        <f>IF(OR(
  AND(Table1[[#This Row],[Ticket Priority]]="Critical", Table1[[#This Row],[Ticket Status]]&lt;&gt;"Closed"),
  AND(Table1[[#This Row],[Ticket Priority]]="High", Table1[[#This Row],[Ticket Status]]="Open")
), "Yes", "No")</f>
        <v>No</v>
      </c>
      <c r="U5871" s="4" t="str">
        <f>IF(Table1[[#This Row],[Ticket Status]]="Closed","Yes","No")</f>
        <v>Yes</v>
      </c>
      <c r="V5871" s="4" t="str">
        <f>IF(Table1[[#This Row],[Ticket Status]]="Pending Customer Response","Yes","No")</f>
        <v>No</v>
      </c>
      <c r="W5871" s="5">
        <f ca="1">COUNTIFS(Table1[Agent_name],Table1[[#This Row],[Agent_name]],Table1[Month],Table1[[#This Row],[Month]])/160</f>
        <v>0.38124999999999998</v>
      </c>
    </row>
    <row r="5872" spans="1:23" x14ac:dyDescent="0.25">
      <c r="A5872">
        <v>5871</v>
      </c>
      <c r="B5872" t="s">
        <v>19070</v>
      </c>
      <c r="C5872" t="s">
        <v>19071</v>
      </c>
      <c r="D5872">
        <v>44</v>
      </c>
      <c r="E5872" t="s">
        <v>29</v>
      </c>
      <c r="F5872" t="s">
        <v>51</v>
      </c>
      <c r="G5872" s="1">
        <v>44302</v>
      </c>
      <c r="H5872" t="s">
        <v>66</v>
      </c>
      <c r="I5872" t="s">
        <v>150</v>
      </c>
      <c r="J5872" s="3" t="s">
        <v>19072</v>
      </c>
      <c r="K5872" t="s">
        <v>62</v>
      </c>
      <c r="M5872" t="s">
        <v>41</v>
      </c>
      <c r="N5872" t="s">
        <v>26</v>
      </c>
      <c r="R5872" t="str">
        <f t="shared" ca="1" si="91"/>
        <v>Aisha</v>
      </c>
      <c r="S5872" t="str">
        <f>IFERROR(TEXT(DATEVALUE(LEFT(Table1[[#This Row],[Date of Purchase]],10)), "MMMM"), TEXT(Table1[[#This Row],[Date of Purchase]], "MMMM"))</f>
        <v>April</v>
      </c>
      <c r="T5872" t="str">
        <f>IF(OR(
  AND(Table1[[#This Row],[Ticket Priority]]="Critical", Table1[[#This Row],[Ticket Status]]&lt;&gt;"Closed"),
  AND(Table1[[#This Row],[Ticket Priority]]="High", Table1[[#This Row],[Ticket Status]]="Open")
), "Yes", "No")</f>
        <v>No</v>
      </c>
      <c r="U5872" s="4" t="str">
        <f>IF(Table1[[#This Row],[Ticket Status]]="Closed","Yes","No")</f>
        <v>No</v>
      </c>
      <c r="V5872" s="4" t="str">
        <f>IF(Table1[[#This Row],[Ticket Status]]="Pending Customer Response","Yes","No")</f>
        <v>No</v>
      </c>
      <c r="W5872" s="5">
        <f ca="1">COUNTIFS(Table1[Agent_name],Table1[[#This Row],[Agent_name]],Table1[Month],Table1[[#This Row],[Month]])/160</f>
        <v>0.81874999999999998</v>
      </c>
    </row>
    <row r="5873" spans="1:23" x14ac:dyDescent="0.25">
      <c r="A5873">
        <v>5872</v>
      </c>
      <c r="B5873" t="s">
        <v>19073</v>
      </c>
      <c r="C5873" t="s">
        <v>19074</v>
      </c>
      <c r="D5873">
        <v>25</v>
      </c>
      <c r="E5873" t="s">
        <v>19</v>
      </c>
      <c r="F5873" t="s">
        <v>51</v>
      </c>
      <c r="G5873" s="1">
        <v>44106</v>
      </c>
      <c r="H5873" t="s">
        <v>66</v>
      </c>
      <c r="I5873" t="s">
        <v>37</v>
      </c>
      <c r="J5873" s="3" t="s">
        <v>19075</v>
      </c>
      <c r="K5873" t="s">
        <v>24</v>
      </c>
      <c r="M5873" t="s">
        <v>143</v>
      </c>
      <c r="N5873" t="s">
        <v>55</v>
      </c>
      <c r="O5873" s="2">
        <v>45078.286481481482</v>
      </c>
      <c r="R5873" t="str">
        <f t="shared" ca="1" si="91"/>
        <v>Karan</v>
      </c>
      <c r="S5873" t="str">
        <f>IFERROR(TEXT(DATEVALUE(LEFT(Table1[[#This Row],[Date of Purchase]],10)), "MMMM"), TEXT(Table1[[#This Row],[Date of Purchase]], "MMMM"))</f>
        <v>October</v>
      </c>
      <c r="T5873" t="str">
        <f>IF(OR(
  AND(Table1[[#This Row],[Ticket Priority]]="Critical", Table1[[#This Row],[Ticket Status]]&lt;&gt;"Closed"),
  AND(Table1[[#This Row],[Ticket Priority]]="High", Table1[[#This Row],[Ticket Status]]="Open")
), "Yes", "No")</f>
        <v>No</v>
      </c>
      <c r="U5873" s="4" t="str">
        <f>IF(Table1[[#This Row],[Ticket Status]]="Closed","Yes","No")</f>
        <v>No</v>
      </c>
      <c r="V5873" s="4" t="str">
        <f>IF(Table1[[#This Row],[Ticket Status]]="Pending Customer Response","Yes","No")</f>
        <v>Yes</v>
      </c>
      <c r="W5873" s="5">
        <f ca="1">COUNTIFS(Table1[Agent_name],Table1[[#This Row],[Agent_name]],Table1[Month],Table1[[#This Row],[Month]])/160</f>
        <v>0.21249999999999999</v>
      </c>
    </row>
    <row r="5874" spans="1:23" x14ac:dyDescent="0.25">
      <c r="A5874">
        <v>5873</v>
      </c>
      <c r="B5874" t="s">
        <v>19076</v>
      </c>
      <c r="C5874" t="s">
        <v>19077</v>
      </c>
      <c r="D5874">
        <v>26</v>
      </c>
      <c r="E5874" t="s">
        <v>29</v>
      </c>
      <c r="F5874" t="s">
        <v>431</v>
      </c>
      <c r="G5874" s="1">
        <v>43874</v>
      </c>
      <c r="H5874" t="s">
        <v>21</v>
      </c>
      <c r="I5874" t="s">
        <v>99</v>
      </c>
      <c r="J5874" s="3" t="s">
        <v>19078</v>
      </c>
      <c r="K5874" t="s">
        <v>62</v>
      </c>
      <c r="M5874" t="s">
        <v>25</v>
      </c>
      <c r="N5874" t="s">
        <v>26</v>
      </c>
      <c r="R5874" t="str">
        <f t="shared" ca="1" si="91"/>
        <v>Sara</v>
      </c>
      <c r="S5874" t="str">
        <f>IFERROR(TEXT(DATEVALUE(LEFT(Table1[[#This Row],[Date of Purchase]],10)), "MMMM"), TEXT(Table1[[#This Row],[Date of Purchase]], "MMMM"))</f>
        <v>February</v>
      </c>
      <c r="T5874" t="str">
        <f>IF(OR(
  AND(Table1[[#This Row],[Ticket Priority]]="Critical", Table1[[#This Row],[Ticket Status]]&lt;&gt;"Closed"),
  AND(Table1[[#This Row],[Ticket Priority]]="High", Table1[[#This Row],[Ticket Status]]="Open")
), "Yes", "No")</f>
        <v>Yes</v>
      </c>
      <c r="U5874" s="4" t="str">
        <f>IF(Table1[[#This Row],[Ticket Status]]="Closed","Yes","No")</f>
        <v>No</v>
      </c>
      <c r="V5874" s="4" t="str">
        <f>IF(Table1[[#This Row],[Ticket Status]]="Pending Customer Response","Yes","No")</f>
        <v>No</v>
      </c>
      <c r="W5874" s="5">
        <f ca="1">COUNTIFS(Table1[Agent_name],Table1[[#This Row],[Agent_name]],Table1[Month],Table1[[#This Row],[Month]])/160</f>
        <v>0.65625</v>
      </c>
    </row>
    <row r="5875" spans="1:23" x14ac:dyDescent="0.25">
      <c r="A5875">
        <v>5874</v>
      </c>
      <c r="B5875" t="s">
        <v>19079</v>
      </c>
      <c r="C5875" t="s">
        <v>19080</v>
      </c>
      <c r="D5875">
        <v>38</v>
      </c>
      <c r="E5875" t="s">
        <v>19</v>
      </c>
      <c r="F5875" t="s">
        <v>134</v>
      </c>
      <c r="G5875" s="1">
        <v>44345</v>
      </c>
      <c r="H5875" t="s">
        <v>66</v>
      </c>
      <c r="I5875" t="s">
        <v>60</v>
      </c>
      <c r="J5875" s="3" t="s">
        <v>19081</v>
      </c>
      <c r="K5875" t="s">
        <v>24</v>
      </c>
      <c r="M5875" t="s">
        <v>25</v>
      </c>
      <c r="N5875" t="s">
        <v>26</v>
      </c>
      <c r="O5875" s="2">
        <v>45078.755972222221</v>
      </c>
      <c r="R5875" t="str">
        <f t="shared" ca="1" si="91"/>
        <v>Mohit</v>
      </c>
      <c r="S5875" t="str">
        <f>IFERROR(TEXT(DATEVALUE(LEFT(Table1[[#This Row],[Date of Purchase]],10)), "MMMM"), TEXT(Table1[[#This Row],[Date of Purchase]], "MMMM"))</f>
        <v>May</v>
      </c>
      <c r="T5875" t="str">
        <f>IF(OR(
  AND(Table1[[#This Row],[Ticket Priority]]="Critical", Table1[[#This Row],[Ticket Status]]&lt;&gt;"Closed"),
  AND(Table1[[#This Row],[Ticket Priority]]="High", Table1[[#This Row],[Ticket Status]]="Open")
), "Yes", "No")</f>
        <v>Yes</v>
      </c>
      <c r="U5875" s="4" t="str">
        <f>IF(Table1[[#This Row],[Ticket Status]]="Closed","Yes","No")</f>
        <v>No</v>
      </c>
      <c r="V5875" s="4" t="str">
        <f>IF(Table1[[#This Row],[Ticket Status]]="Pending Customer Response","Yes","No")</f>
        <v>Yes</v>
      </c>
      <c r="W5875" s="5">
        <f ca="1">COUNTIFS(Table1[Agent_name],Table1[[#This Row],[Agent_name]],Table1[Month],Table1[[#This Row],[Month]])/160</f>
        <v>0.45624999999999999</v>
      </c>
    </row>
    <row r="5876" spans="1:23" x14ac:dyDescent="0.25">
      <c r="A5876">
        <v>5875</v>
      </c>
      <c r="B5876" t="s">
        <v>19082</v>
      </c>
      <c r="C5876" t="s">
        <v>19083</v>
      </c>
      <c r="D5876">
        <v>29</v>
      </c>
      <c r="E5876" t="s">
        <v>29</v>
      </c>
      <c r="F5876" t="s">
        <v>157</v>
      </c>
      <c r="G5876" s="1">
        <v>44278</v>
      </c>
      <c r="H5876" t="s">
        <v>59</v>
      </c>
      <c r="I5876" t="s">
        <v>67</v>
      </c>
      <c r="J5876" s="3" t="s">
        <v>19084</v>
      </c>
      <c r="K5876" t="s">
        <v>62</v>
      </c>
      <c r="M5876" t="s">
        <v>41</v>
      </c>
      <c r="N5876" t="s">
        <v>26</v>
      </c>
      <c r="R5876" t="str">
        <f t="shared" ca="1" si="91"/>
        <v>Ravi</v>
      </c>
      <c r="S5876" t="str">
        <f>IFERROR(TEXT(DATEVALUE(LEFT(Table1[[#This Row],[Date of Purchase]],10)), "MMMM"), TEXT(Table1[[#This Row],[Date of Purchase]], "MMMM"))</f>
        <v>March</v>
      </c>
      <c r="T5876" t="str">
        <f>IF(OR(
  AND(Table1[[#This Row],[Ticket Priority]]="Critical", Table1[[#This Row],[Ticket Status]]&lt;&gt;"Closed"),
  AND(Table1[[#This Row],[Ticket Priority]]="High", Table1[[#This Row],[Ticket Status]]="Open")
), "Yes", "No")</f>
        <v>No</v>
      </c>
      <c r="U5876" s="4" t="str">
        <f>IF(Table1[[#This Row],[Ticket Status]]="Closed","Yes","No")</f>
        <v>No</v>
      </c>
      <c r="V5876" s="4" t="str">
        <f>IF(Table1[[#This Row],[Ticket Status]]="Pending Customer Response","Yes","No")</f>
        <v>No</v>
      </c>
      <c r="W5876" s="5">
        <f ca="1">COUNTIFS(Table1[Agent_name],Table1[[#This Row],[Agent_name]],Table1[Month],Table1[[#This Row],[Month]])/160</f>
        <v>0.54374999999999996</v>
      </c>
    </row>
    <row r="5877" spans="1:23" x14ac:dyDescent="0.25">
      <c r="A5877">
        <v>5876</v>
      </c>
      <c r="B5877" t="s">
        <v>19085</v>
      </c>
      <c r="C5877" t="s">
        <v>19086</v>
      </c>
      <c r="D5877">
        <v>48</v>
      </c>
      <c r="E5877" t="s">
        <v>19</v>
      </c>
      <c r="F5877" t="s">
        <v>157</v>
      </c>
      <c r="G5877" s="1">
        <v>44501</v>
      </c>
      <c r="H5877" t="s">
        <v>21</v>
      </c>
      <c r="I5877" t="s">
        <v>37</v>
      </c>
      <c r="J5877" s="3" t="s">
        <v>19087</v>
      </c>
      <c r="K5877" t="s">
        <v>39</v>
      </c>
      <c r="L5877" t="s">
        <v>19088</v>
      </c>
      <c r="M5877" t="s">
        <v>143</v>
      </c>
      <c r="N5877" t="s">
        <v>26</v>
      </c>
      <c r="O5877" s="2">
        <v>45078.01017361111</v>
      </c>
      <c r="P5877" s="2">
        <v>45078.792812500003</v>
      </c>
      <c r="Q5877">
        <v>3</v>
      </c>
      <c r="R5877" t="str">
        <f t="shared" ca="1" si="91"/>
        <v>Priya</v>
      </c>
      <c r="S5877" t="str">
        <f>IFERROR(TEXT(DATEVALUE(LEFT(Table1[[#This Row],[Date of Purchase]],10)), "MMMM"), TEXT(Table1[[#This Row],[Date of Purchase]], "MMMM"))</f>
        <v>November</v>
      </c>
      <c r="T5877" t="str">
        <f>IF(OR(
  AND(Table1[[#This Row],[Ticket Priority]]="Critical", Table1[[#This Row],[Ticket Status]]&lt;&gt;"Closed"),
  AND(Table1[[#This Row],[Ticket Priority]]="High", Table1[[#This Row],[Ticket Status]]="Open")
), "Yes", "No")</f>
        <v>No</v>
      </c>
      <c r="U5877" s="4" t="str">
        <f>IF(Table1[[#This Row],[Ticket Status]]="Closed","Yes","No")</f>
        <v>Yes</v>
      </c>
      <c r="V5877" s="4" t="str">
        <f>IF(Table1[[#This Row],[Ticket Status]]="Pending Customer Response","Yes","No")</f>
        <v>No</v>
      </c>
      <c r="W5877" s="5">
        <f ca="1">COUNTIFS(Table1[Agent_name],Table1[[#This Row],[Agent_name]],Table1[Month],Table1[[#This Row],[Month]])/160</f>
        <v>0.41249999999999998</v>
      </c>
    </row>
    <row r="5878" spans="1:23" x14ac:dyDescent="0.25">
      <c r="A5878">
        <v>5877</v>
      </c>
      <c r="B5878" t="s">
        <v>19089</v>
      </c>
      <c r="C5878" t="s">
        <v>19090</v>
      </c>
      <c r="D5878">
        <v>22</v>
      </c>
      <c r="E5878" t="s">
        <v>19</v>
      </c>
      <c r="F5878" t="s">
        <v>103</v>
      </c>
      <c r="G5878" s="1">
        <v>44307</v>
      </c>
      <c r="H5878" t="s">
        <v>67</v>
      </c>
      <c r="I5878" t="s">
        <v>60</v>
      </c>
      <c r="J5878" s="3" t="s">
        <v>19091</v>
      </c>
      <c r="K5878" t="s">
        <v>62</v>
      </c>
      <c r="M5878" t="s">
        <v>89</v>
      </c>
      <c r="N5878" t="s">
        <v>55</v>
      </c>
      <c r="R5878" t="str">
        <f t="shared" ca="1" si="91"/>
        <v>Sara</v>
      </c>
      <c r="S5878" t="str">
        <f>IFERROR(TEXT(DATEVALUE(LEFT(Table1[[#This Row],[Date of Purchase]],10)), "MMMM"), TEXT(Table1[[#This Row],[Date of Purchase]], "MMMM"))</f>
        <v>April</v>
      </c>
      <c r="T5878" t="str">
        <f>IF(OR(
  AND(Table1[[#This Row],[Ticket Priority]]="Critical", Table1[[#This Row],[Ticket Status]]&lt;&gt;"Closed"),
  AND(Table1[[#This Row],[Ticket Priority]]="High", Table1[[#This Row],[Ticket Status]]="Open")
), "Yes", "No")</f>
        <v>Yes</v>
      </c>
      <c r="U5878" s="4" t="str">
        <f>IF(Table1[[#This Row],[Ticket Status]]="Closed","Yes","No")</f>
        <v>No</v>
      </c>
      <c r="V5878" s="4" t="str">
        <f>IF(Table1[[#This Row],[Ticket Status]]="Pending Customer Response","Yes","No")</f>
        <v>No</v>
      </c>
      <c r="W5878" s="5">
        <f ca="1">COUNTIFS(Table1[Agent_name],Table1[[#This Row],[Agent_name]],Table1[Month],Table1[[#This Row],[Month]])/160</f>
        <v>0.75624999999999998</v>
      </c>
    </row>
    <row r="5879" spans="1:23" x14ac:dyDescent="0.25">
      <c r="A5879">
        <v>5878</v>
      </c>
      <c r="B5879" t="s">
        <v>19092</v>
      </c>
      <c r="C5879" t="s">
        <v>19093</v>
      </c>
      <c r="D5879">
        <v>37</v>
      </c>
      <c r="E5879" t="s">
        <v>19</v>
      </c>
      <c r="F5879" t="s">
        <v>30</v>
      </c>
      <c r="G5879" s="1">
        <v>44133</v>
      </c>
      <c r="H5879" t="s">
        <v>67</v>
      </c>
      <c r="I5879" t="s">
        <v>60</v>
      </c>
      <c r="J5879" s="3" t="s">
        <v>19094</v>
      </c>
      <c r="K5879" t="s">
        <v>24</v>
      </c>
      <c r="M5879" t="s">
        <v>143</v>
      </c>
      <c r="N5879" t="s">
        <v>26</v>
      </c>
      <c r="O5879" s="2">
        <v>45078.429652777777</v>
      </c>
      <c r="R5879" t="str">
        <f t="shared" ca="1" si="91"/>
        <v>Mohit</v>
      </c>
      <c r="S5879" t="str">
        <f>IFERROR(TEXT(DATEVALUE(LEFT(Table1[[#This Row],[Date of Purchase]],10)), "MMMM"), TEXT(Table1[[#This Row],[Date of Purchase]], "MMMM"))</f>
        <v>October</v>
      </c>
      <c r="T5879" t="str">
        <f>IF(OR(
  AND(Table1[[#This Row],[Ticket Priority]]="Critical", Table1[[#This Row],[Ticket Status]]&lt;&gt;"Closed"),
  AND(Table1[[#This Row],[Ticket Priority]]="High", Table1[[#This Row],[Ticket Status]]="Open")
), "Yes", "No")</f>
        <v>No</v>
      </c>
      <c r="U5879" s="4" t="str">
        <f>IF(Table1[[#This Row],[Ticket Status]]="Closed","Yes","No")</f>
        <v>No</v>
      </c>
      <c r="V5879" s="4" t="str">
        <f>IF(Table1[[#This Row],[Ticket Status]]="Pending Customer Response","Yes","No")</f>
        <v>Yes</v>
      </c>
      <c r="W5879" s="5">
        <f ca="1">COUNTIFS(Table1[Agent_name],Table1[[#This Row],[Agent_name]],Table1[Month],Table1[[#This Row],[Month]])/160</f>
        <v>0.49375000000000002</v>
      </c>
    </row>
    <row r="5880" spans="1:23" x14ac:dyDescent="0.25">
      <c r="A5880">
        <v>5879</v>
      </c>
      <c r="B5880" t="s">
        <v>6368</v>
      </c>
      <c r="C5880" t="s">
        <v>19095</v>
      </c>
      <c r="D5880">
        <v>24</v>
      </c>
      <c r="E5880" t="s">
        <v>29</v>
      </c>
      <c r="F5880" t="s">
        <v>125</v>
      </c>
      <c r="G5880" s="1">
        <v>44247</v>
      </c>
      <c r="H5880" t="s">
        <v>59</v>
      </c>
      <c r="I5880" t="s">
        <v>37</v>
      </c>
      <c r="J5880" s="3" t="s">
        <v>19096</v>
      </c>
      <c r="K5880" t="s">
        <v>24</v>
      </c>
      <c r="M5880" t="s">
        <v>41</v>
      </c>
      <c r="N5880" t="s">
        <v>26</v>
      </c>
      <c r="O5880" s="2">
        <v>45078.974814814814</v>
      </c>
      <c r="R5880" t="str">
        <f t="shared" ca="1" si="91"/>
        <v>Arjun</v>
      </c>
      <c r="S5880" t="str">
        <f>IFERROR(TEXT(DATEVALUE(LEFT(Table1[[#This Row],[Date of Purchase]],10)), "MMMM"), TEXT(Table1[[#This Row],[Date of Purchase]], "MMMM"))</f>
        <v>February</v>
      </c>
      <c r="T5880" t="str">
        <f>IF(OR(
  AND(Table1[[#This Row],[Ticket Priority]]="Critical", Table1[[#This Row],[Ticket Status]]&lt;&gt;"Closed"),
  AND(Table1[[#This Row],[Ticket Priority]]="High", Table1[[#This Row],[Ticket Status]]="Open")
), "Yes", "No")</f>
        <v>No</v>
      </c>
      <c r="U5880" s="4" t="str">
        <f>IF(Table1[[#This Row],[Ticket Status]]="Closed","Yes","No")</f>
        <v>No</v>
      </c>
      <c r="V5880" s="4" t="str">
        <f>IF(Table1[[#This Row],[Ticket Status]]="Pending Customer Response","Yes","No")</f>
        <v>Yes</v>
      </c>
      <c r="W5880" s="5">
        <f ca="1">COUNTIFS(Table1[Agent_name],Table1[[#This Row],[Agent_name]],Table1[Month],Table1[[#This Row],[Month]])/160</f>
        <v>0.23125000000000001</v>
      </c>
    </row>
    <row r="5881" spans="1:23" x14ac:dyDescent="0.25">
      <c r="A5881">
        <v>5880</v>
      </c>
      <c r="B5881" t="s">
        <v>19097</v>
      </c>
      <c r="C5881" t="s">
        <v>19098</v>
      </c>
      <c r="D5881">
        <v>40</v>
      </c>
      <c r="E5881" t="s">
        <v>58</v>
      </c>
      <c r="F5881" t="s">
        <v>219</v>
      </c>
      <c r="G5881" s="1">
        <v>44524</v>
      </c>
      <c r="H5881" t="s">
        <v>66</v>
      </c>
      <c r="I5881" t="s">
        <v>59</v>
      </c>
      <c r="J5881" s="3" t="s">
        <v>19099</v>
      </c>
      <c r="K5881" t="s">
        <v>24</v>
      </c>
      <c r="M5881" t="s">
        <v>143</v>
      </c>
      <c r="N5881" t="s">
        <v>83</v>
      </c>
      <c r="O5881" s="2">
        <v>45078.471365740741</v>
      </c>
      <c r="R5881" t="str">
        <f t="shared" ca="1" si="91"/>
        <v>Priya</v>
      </c>
      <c r="S5881" t="str">
        <f>IFERROR(TEXT(DATEVALUE(LEFT(Table1[[#This Row],[Date of Purchase]],10)), "MMMM"), TEXT(Table1[[#This Row],[Date of Purchase]], "MMMM"))</f>
        <v>November</v>
      </c>
      <c r="T5881" t="str">
        <f>IF(OR(
  AND(Table1[[#This Row],[Ticket Priority]]="Critical", Table1[[#This Row],[Ticket Status]]&lt;&gt;"Closed"),
  AND(Table1[[#This Row],[Ticket Priority]]="High", Table1[[#This Row],[Ticket Status]]="Open")
), "Yes", "No")</f>
        <v>No</v>
      </c>
      <c r="U5881" s="4" t="str">
        <f>IF(Table1[[#This Row],[Ticket Status]]="Closed","Yes","No")</f>
        <v>No</v>
      </c>
      <c r="V5881" s="4" t="str">
        <f>IF(Table1[[#This Row],[Ticket Status]]="Pending Customer Response","Yes","No")</f>
        <v>Yes</v>
      </c>
      <c r="W5881" s="5">
        <f ca="1">COUNTIFS(Table1[Agent_name],Table1[[#This Row],[Agent_name]],Table1[Month],Table1[[#This Row],[Month]])/160</f>
        <v>0.41249999999999998</v>
      </c>
    </row>
    <row r="5882" spans="1:23" x14ac:dyDescent="0.25">
      <c r="A5882">
        <v>5881</v>
      </c>
      <c r="B5882" t="s">
        <v>19100</v>
      </c>
      <c r="C5882" t="s">
        <v>19101</v>
      </c>
      <c r="D5882">
        <v>43</v>
      </c>
      <c r="E5882" t="s">
        <v>19</v>
      </c>
      <c r="F5882" t="s">
        <v>397</v>
      </c>
      <c r="G5882" s="1">
        <v>44559</v>
      </c>
      <c r="H5882" t="s">
        <v>59</v>
      </c>
      <c r="I5882" t="s">
        <v>93</v>
      </c>
      <c r="J5882" s="3" t="s">
        <v>19102</v>
      </c>
      <c r="K5882" t="s">
        <v>62</v>
      </c>
      <c r="M5882" t="s">
        <v>143</v>
      </c>
      <c r="N5882" t="s">
        <v>83</v>
      </c>
      <c r="R5882" t="str">
        <f t="shared" ca="1" si="91"/>
        <v>Aisha</v>
      </c>
      <c r="S5882" t="str">
        <f>IFERROR(TEXT(DATEVALUE(LEFT(Table1[[#This Row],[Date of Purchase]],10)), "MMMM"), TEXT(Table1[[#This Row],[Date of Purchase]], "MMMM"))</f>
        <v>December</v>
      </c>
      <c r="T5882" t="str">
        <f>IF(OR(
  AND(Table1[[#This Row],[Ticket Priority]]="Critical", Table1[[#This Row],[Ticket Status]]&lt;&gt;"Closed"),
  AND(Table1[[#This Row],[Ticket Priority]]="High", Table1[[#This Row],[Ticket Status]]="Open")
), "Yes", "No")</f>
        <v>No</v>
      </c>
      <c r="U5882" s="4" t="str">
        <f>IF(Table1[[#This Row],[Ticket Status]]="Closed","Yes","No")</f>
        <v>No</v>
      </c>
      <c r="V5882" s="4" t="str">
        <f>IF(Table1[[#This Row],[Ticket Status]]="Pending Customer Response","Yes","No")</f>
        <v>No</v>
      </c>
      <c r="W5882" s="5">
        <f ca="1">COUNTIFS(Table1[Agent_name],Table1[[#This Row],[Agent_name]],Table1[Month],Table1[[#This Row],[Month]])/160</f>
        <v>0.91249999999999998</v>
      </c>
    </row>
    <row r="5883" spans="1:23" x14ac:dyDescent="0.25">
      <c r="A5883">
        <v>5882</v>
      </c>
      <c r="B5883" t="s">
        <v>19103</v>
      </c>
      <c r="C5883" t="s">
        <v>19104</v>
      </c>
      <c r="D5883">
        <v>65</v>
      </c>
      <c r="E5883" t="s">
        <v>19</v>
      </c>
      <c r="F5883" t="s">
        <v>431</v>
      </c>
      <c r="G5883" s="1">
        <v>44140</v>
      </c>
      <c r="H5883" t="s">
        <v>67</v>
      </c>
      <c r="I5883" t="s">
        <v>52</v>
      </c>
      <c r="J5883" s="3" t="s">
        <v>19105</v>
      </c>
      <c r="K5883" t="s">
        <v>24</v>
      </c>
      <c r="M5883" t="s">
        <v>25</v>
      </c>
      <c r="N5883" t="s">
        <v>83</v>
      </c>
      <c r="O5883" s="2">
        <v>45078.248483796298</v>
      </c>
      <c r="Q5883">
        <v>5</v>
      </c>
      <c r="R5883" t="str">
        <f t="shared" ca="1" si="91"/>
        <v>Priya</v>
      </c>
      <c r="S5883" t="str">
        <f>IFERROR(TEXT(DATEVALUE(LEFT(Table1[[#This Row],[Date of Purchase]],10)), "MMMM"), TEXT(Table1[[#This Row],[Date of Purchase]], "MMMM"))</f>
        <v>November</v>
      </c>
      <c r="T5883" t="str">
        <f>IF(OR(
  AND(Table1[[#This Row],[Ticket Priority]]="Critical", Table1[[#This Row],[Ticket Status]]&lt;&gt;"Closed"),
  AND(Table1[[#This Row],[Ticket Priority]]="High", Table1[[#This Row],[Ticket Status]]="Open")
), "Yes", "No")</f>
        <v>Yes</v>
      </c>
      <c r="U5883" s="4" t="str">
        <f>IF(Table1[[#This Row],[Ticket Status]]="Closed","Yes","No")</f>
        <v>No</v>
      </c>
      <c r="V5883" s="4" t="str">
        <f>IF(Table1[[#This Row],[Ticket Status]]="Pending Customer Response","Yes","No")</f>
        <v>Yes</v>
      </c>
      <c r="W5883" s="5">
        <f ca="1">COUNTIFS(Table1[Agent_name],Table1[[#This Row],[Agent_name]],Table1[Month],Table1[[#This Row],[Month]])/160</f>
        <v>0.41249999999999998</v>
      </c>
    </row>
    <row r="5884" spans="1:23" x14ac:dyDescent="0.25">
      <c r="A5884">
        <v>5883</v>
      </c>
      <c r="B5884" t="s">
        <v>19106</v>
      </c>
      <c r="C5884" t="s">
        <v>19107</v>
      </c>
      <c r="D5884">
        <v>39</v>
      </c>
      <c r="E5884" t="s">
        <v>19</v>
      </c>
      <c r="F5884" t="s">
        <v>81</v>
      </c>
      <c r="G5884" s="1">
        <v>44236</v>
      </c>
      <c r="H5884" t="s">
        <v>45</v>
      </c>
      <c r="I5884" t="s">
        <v>46</v>
      </c>
      <c r="J5884" s="3" t="s">
        <v>19108</v>
      </c>
      <c r="K5884" t="s">
        <v>62</v>
      </c>
      <c r="M5884" t="s">
        <v>41</v>
      </c>
      <c r="N5884" t="s">
        <v>26</v>
      </c>
      <c r="R5884" t="str">
        <f t="shared" ca="1" si="91"/>
        <v>Neha</v>
      </c>
      <c r="S5884" t="str">
        <f>IFERROR(TEXT(DATEVALUE(LEFT(Table1[[#This Row],[Date of Purchase]],10)), "MMMM"), TEXT(Table1[[#This Row],[Date of Purchase]], "MMMM"))</f>
        <v>February</v>
      </c>
      <c r="T5884" t="str">
        <f>IF(OR(
  AND(Table1[[#This Row],[Ticket Priority]]="Critical", Table1[[#This Row],[Ticket Status]]&lt;&gt;"Closed"),
  AND(Table1[[#This Row],[Ticket Priority]]="High", Table1[[#This Row],[Ticket Status]]="Open")
), "Yes", "No")</f>
        <v>No</v>
      </c>
      <c r="U5884" s="4" t="str">
        <f>IF(Table1[[#This Row],[Ticket Status]]="Closed","Yes","No")</f>
        <v>No</v>
      </c>
      <c r="V5884" s="4" t="str">
        <f>IF(Table1[[#This Row],[Ticket Status]]="Pending Customer Response","Yes","No")</f>
        <v>No</v>
      </c>
      <c r="W5884" s="5">
        <f ca="1">COUNTIFS(Table1[Agent_name],Table1[[#This Row],[Agent_name]],Table1[Month],Table1[[#This Row],[Month]])/160</f>
        <v>0.19375000000000001</v>
      </c>
    </row>
    <row r="5885" spans="1:23" x14ac:dyDescent="0.25">
      <c r="A5885">
        <v>5884</v>
      </c>
      <c r="B5885" t="s">
        <v>19109</v>
      </c>
      <c r="C5885" t="s">
        <v>19110</v>
      </c>
      <c r="D5885">
        <v>55</v>
      </c>
      <c r="E5885" t="s">
        <v>58</v>
      </c>
      <c r="F5885" t="s">
        <v>242</v>
      </c>
      <c r="G5885" s="1">
        <v>44422</v>
      </c>
      <c r="H5885" t="s">
        <v>21</v>
      </c>
      <c r="I5885" t="s">
        <v>72</v>
      </c>
      <c r="J5885" s="3" t="s">
        <v>19111</v>
      </c>
      <c r="K5885" t="s">
        <v>62</v>
      </c>
      <c r="M5885" t="s">
        <v>89</v>
      </c>
      <c r="N5885" t="s">
        <v>26</v>
      </c>
      <c r="R5885" t="str">
        <f t="shared" ca="1" si="91"/>
        <v>Ravi</v>
      </c>
      <c r="S5885" t="str">
        <f>IFERROR(TEXT(DATEVALUE(LEFT(Table1[[#This Row],[Date of Purchase]],10)), "MMMM"), TEXT(Table1[[#This Row],[Date of Purchase]], "MMMM"))</f>
        <v>August</v>
      </c>
      <c r="T5885" t="str">
        <f>IF(OR(
  AND(Table1[[#This Row],[Ticket Priority]]="Critical", Table1[[#This Row],[Ticket Status]]&lt;&gt;"Closed"),
  AND(Table1[[#This Row],[Ticket Priority]]="High", Table1[[#This Row],[Ticket Status]]="Open")
), "Yes", "No")</f>
        <v>Yes</v>
      </c>
      <c r="U5885" s="4" t="str">
        <f>IF(Table1[[#This Row],[Ticket Status]]="Closed","Yes","No")</f>
        <v>No</v>
      </c>
      <c r="V5885" s="4" t="str">
        <f>IF(Table1[[#This Row],[Ticket Status]]="Pending Customer Response","Yes","No")</f>
        <v>No</v>
      </c>
      <c r="W5885" s="5">
        <f ca="1">COUNTIFS(Table1[Agent_name],Table1[[#This Row],[Agent_name]],Table1[Month],Table1[[#This Row],[Month]])/160</f>
        <v>0.65625</v>
      </c>
    </row>
    <row r="5886" spans="1:23" x14ac:dyDescent="0.25">
      <c r="A5886">
        <v>5885</v>
      </c>
      <c r="B5886" t="s">
        <v>19112</v>
      </c>
      <c r="C5886" t="s">
        <v>19113</v>
      </c>
      <c r="D5886">
        <v>19</v>
      </c>
      <c r="E5886" t="s">
        <v>19</v>
      </c>
      <c r="F5886" t="s">
        <v>51</v>
      </c>
      <c r="G5886" s="1">
        <v>44096</v>
      </c>
      <c r="H5886" t="s">
        <v>66</v>
      </c>
      <c r="I5886" t="s">
        <v>59</v>
      </c>
      <c r="J5886" s="3" t="s">
        <v>19114</v>
      </c>
      <c r="K5886" t="s">
        <v>39</v>
      </c>
      <c r="L5886" t="s">
        <v>19115</v>
      </c>
      <c r="M5886" t="s">
        <v>143</v>
      </c>
      <c r="N5886" t="s">
        <v>83</v>
      </c>
      <c r="O5886" s="2">
        <v>45078.469351851854</v>
      </c>
      <c r="P5886" s="2">
        <v>45078.686018518521</v>
      </c>
      <c r="Q5886">
        <v>1</v>
      </c>
      <c r="R5886" t="str">
        <f t="shared" ca="1" si="91"/>
        <v>Arjun</v>
      </c>
      <c r="S5886" t="str">
        <f>IFERROR(TEXT(DATEVALUE(LEFT(Table1[[#This Row],[Date of Purchase]],10)), "MMMM"), TEXT(Table1[[#This Row],[Date of Purchase]], "MMMM"))</f>
        <v>September</v>
      </c>
      <c r="T5886" t="str">
        <f>IF(OR(
  AND(Table1[[#This Row],[Ticket Priority]]="Critical", Table1[[#This Row],[Ticket Status]]&lt;&gt;"Closed"),
  AND(Table1[[#This Row],[Ticket Priority]]="High", Table1[[#This Row],[Ticket Status]]="Open")
), "Yes", "No")</f>
        <v>No</v>
      </c>
      <c r="U5886" s="4" t="str">
        <f>IF(Table1[[#This Row],[Ticket Status]]="Closed","Yes","No")</f>
        <v>Yes</v>
      </c>
      <c r="V5886" s="4" t="str">
        <f>IF(Table1[[#This Row],[Ticket Status]]="Pending Customer Response","Yes","No")</f>
        <v>No</v>
      </c>
      <c r="W5886" s="5">
        <f ca="1">COUNTIFS(Table1[Agent_name],Table1[[#This Row],[Agent_name]],Table1[Month],Table1[[#This Row],[Month]])/160</f>
        <v>0.1875</v>
      </c>
    </row>
    <row r="5887" spans="1:23" x14ac:dyDescent="0.25">
      <c r="A5887">
        <v>5886</v>
      </c>
      <c r="B5887" t="s">
        <v>19116</v>
      </c>
      <c r="C5887" t="s">
        <v>19117</v>
      </c>
      <c r="D5887">
        <v>49</v>
      </c>
      <c r="E5887" t="s">
        <v>58</v>
      </c>
      <c r="F5887" t="s">
        <v>149</v>
      </c>
      <c r="G5887" s="1">
        <v>44234</v>
      </c>
      <c r="H5887" t="s">
        <v>67</v>
      </c>
      <c r="I5887" t="s">
        <v>141</v>
      </c>
      <c r="J5887" s="3" t="s">
        <v>1949</v>
      </c>
      <c r="K5887" t="s">
        <v>39</v>
      </c>
      <c r="L5887" t="s">
        <v>19118</v>
      </c>
      <c r="M5887" t="s">
        <v>41</v>
      </c>
      <c r="N5887" t="s">
        <v>33</v>
      </c>
      <c r="O5887" s="2">
        <v>45078.406851851854</v>
      </c>
      <c r="P5887" s="2">
        <v>45078.319351851853</v>
      </c>
      <c r="Q5887">
        <v>1</v>
      </c>
      <c r="R5887" t="str">
        <f t="shared" ca="1" si="91"/>
        <v>Aisha</v>
      </c>
      <c r="S5887" t="str">
        <f>IFERROR(TEXT(DATEVALUE(LEFT(Table1[[#This Row],[Date of Purchase]],10)), "MMMM"), TEXT(Table1[[#This Row],[Date of Purchase]], "MMMM"))</f>
        <v>February</v>
      </c>
      <c r="T5887" t="str">
        <f>IF(OR(
  AND(Table1[[#This Row],[Ticket Priority]]="Critical", Table1[[#This Row],[Ticket Status]]&lt;&gt;"Closed"),
  AND(Table1[[#This Row],[Ticket Priority]]="High", Table1[[#This Row],[Ticket Status]]="Open")
), "Yes", "No")</f>
        <v>No</v>
      </c>
      <c r="U5887" s="4" t="str">
        <f>IF(Table1[[#This Row],[Ticket Status]]="Closed","Yes","No")</f>
        <v>Yes</v>
      </c>
      <c r="V5887" s="4" t="str">
        <f>IF(Table1[[#This Row],[Ticket Status]]="Pending Customer Response","Yes","No")</f>
        <v>No</v>
      </c>
      <c r="W5887" s="5">
        <f ca="1">COUNTIFS(Table1[Agent_name],Table1[[#This Row],[Agent_name]],Table1[Month],Table1[[#This Row],[Month]])/160</f>
        <v>0.85624999999999996</v>
      </c>
    </row>
    <row r="5888" spans="1:23" x14ac:dyDescent="0.25">
      <c r="A5888">
        <v>5887</v>
      </c>
      <c r="B5888" t="s">
        <v>19119</v>
      </c>
      <c r="C5888" t="s">
        <v>19120</v>
      </c>
      <c r="D5888">
        <v>61</v>
      </c>
      <c r="E5888" t="s">
        <v>19</v>
      </c>
      <c r="F5888" t="s">
        <v>30</v>
      </c>
      <c r="G5888" s="1">
        <v>44109</v>
      </c>
      <c r="H5888" t="s">
        <v>59</v>
      </c>
      <c r="I5888" t="s">
        <v>59</v>
      </c>
      <c r="J5888" s="3" t="s">
        <v>19121</v>
      </c>
      <c r="K5888" t="s">
        <v>62</v>
      </c>
      <c r="M5888" t="s">
        <v>89</v>
      </c>
      <c r="N5888" t="s">
        <v>55</v>
      </c>
      <c r="R5888" t="str">
        <f t="shared" ca="1" si="91"/>
        <v>Sara</v>
      </c>
      <c r="S5888" t="str">
        <f>IFERROR(TEXT(DATEVALUE(LEFT(Table1[[#This Row],[Date of Purchase]],10)), "MMMM"), TEXT(Table1[[#This Row],[Date of Purchase]], "MMMM"))</f>
        <v>October</v>
      </c>
      <c r="T5888" t="str">
        <f>IF(OR(
  AND(Table1[[#This Row],[Ticket Priority]]="Critical", Table1[[#This Row],[Ticket Status]]&lt;&gt;"Closed"),
  AND(Table1[[#This Row],[Ticket Priority]]="High", Table1[[#This Row],[Ticket Status]]="Open")
), "Yes", "No")</f>
        <v>Yes</v>
      </c>
      <c r="U5888" s="4" t="str">
        <f>IF(Table1[[#This Row],[Ticket Status]]="Closed","Yes","No")</f>
        <v>No</v>
      </c>
      <c r="V5888" s="4" t="str">
        <f>IF(Table1[[#This Row],[Ticket Status]]="Pending Customer Response","Yes","No")</f>
        <v>No</v>
      </c>
      <c r="W5888" s="5">
        <f ca="1">COUNTIFS(Table1[Agent_name],Table1[[#This Row],[Agent_name]],Table1[Month],Table1[[#This Row],[Month]])/160</f>
        <v>0.66874999999999996</v>
      </c>
    </row>
    <row r="5889" spans="1:23" x14ac:dyDescent="0.25">
      <c r="A5889">
        <v>5888</v>
      </c>
      <c r="B5889" t="s">
        <v>19122</v>
      </c>
      <c r="C5889" t="s">
        <v>19123</v>
      </c>
      <c r="D5889">
        <v>52</v>
      </c>
      <c r="E5889" t="s">
        <v>58</v>
      </c>
      <c r="F5889" t="s">
        <v>36</v>
      </c>
      <c r="G5889" s="1">
        <v>44302</v>
      </c>
      <c r="H5889" t="s">
        <v>21</v>
      </c>
      <c r="I5889" t="s">
        <v>150</v>
      </c>
      <c r="J5889" s="3" t="s">
        <v>19124</v>
      </c>
      <c r="K5889" t="s">
        <v>62</v>
      </c>
      <c r="M5889" t="s">
        <v>25</v>
      </c>
      <c r="N5889" t="s">
        <v>55</v>
      </c>
      <c r="R5889" t="str">
        <f t="shared" ca="1" si="91"/>
        <v>Ravi</v>
      </c>
      <c r="S5889" t="str">
        <f>IFERROR(TEXT(DATEVALUE(LEFT(Table1[[#This Row],[Date of Purchase]],10)), "MMMM"), TEXT(Table1[[#This Row],[Date of Purchase]], "MMMM"))</f>
        <v>April</v>
      </c>
      <c r="T5889" t="str">
        <f>IF(OR(
  AND(Table1[[#This Row],[Ticket Priority]]="Critical", Table1[[#This Row],[Ticket Status]]&lt;&gt;"Closed"),
  AND(Table1[[#This Row],[Ticket Priority]]="High", Table1[[#This Row],[Ticket Status]]="Open")
), "Yes", "No")</f>
        <v>Yes</v>
      </c>
      <c r="U5889" s="4" t="str">
        <f>IF(Table1[[#This Row],[Ticket Status]]="Closed","Yes","No")</f>
        <v>No</v>
      </c>
      <c r="V5889" s="4" t="str">
        <f>IF(Table1[[#This Row],[Ticket Status]]="Pending Customer Response","Yes","No")</f>
        <v>No</v>
      </c>
      <c r="W5889" s="5">
        <f ca="1">COUNTIFS(Table1[Agent_name],Table1[[#This Row],[Agent_name]],Table1[Month],Table1[[#This Row],[Month]])/160</f>
        <v>0.625</v>
      </c>
    </row>
    <row r="5890" spans="1:23" x14ac:dyDescent="0.25">
      <c r="A5890">
        <v>5889</v>
      </c>
      <c r="B5890" t="s">
        <v>19125</v>
      </c>
      <c r="C5890" t="s">
        <v>19126</v>
      </c>
      <c r="D5890">
        <v>59</v>
      </c>
      <c r="E5890" t="s">
        <v>19</v>
      </c>
      <c r="F5890" t="s">
        <v>20</v>
      </c>
      <c r="G5890" s="1">
        <v>44118</v>
      </c>
      <c r="H5890" t="s">
        <v>59</v>
      </c>
      <c r="I5890" t="s">
        <v>177</v>
      </c>
      <c r="J5890" s="3" t="s">
        <v>19127</v>
      </c>
      <c r="K5890" t="s">
        <v>62</v>
      </c>
      <c r="M5890" t="s">
        <v>143</v>
      </c>
      <c r="N5890" t="s">
        <v>33</v>
      </c>
      <c r="R5890" t="str">
        <f t="shared" ref="R5890:R5953" ca="1" si="92">CHOOSE(
RANDBETWEEN(1,20),
"Aisha","Aisha","Aisha","Aisha",
"Ravi","Ravi","Ravi",
"Sara","Sara","Sara",
"Mohit","Mohit",
"Priya","Priya",
"Arjun",
"Neha","Rahul","Divya","Karan","Meera","Sanjay"
)</f>
        <v>Priya</v>
      </c>
      <c r="S5890" t="str">
        <f>IFERROR(TEXT(DATEVALUE(LEFT(Table1[[#This Row],[Date of Purchase]],10)), "MMMM"), TEXT(Table1[[#This Row],[Date of Purchase]], "MMMM"))</f>
        <v>October</v>
      </c>
      <c r="T5890" t="str">
        <f>IF(OR(
  AND(Table1[[#This Row],[Ticket Priority]]="Critical", Table1[[#This Row],[Ticket Status]]&lt;&gt;"Closed"),
  AND(Table1[[#This Row],[Ticket Priority]]="High", Table1[[#This Row],[Ticket Status]]="Open")
), "Yes", "No")</f>
        <v>No</v>
      </c>
      <c r="U5890" s="4" t="str">
        <f>IF(Table1[[#This Row],[Ticket Status]]="Closed","Yes","No")</f>
        <v>No</v>
      </c>
      <c r="V5890" s="4" t="str">
        <f>IF(Table1[[#This Row],[Ticket Status]]="Pending Customer Response","Yes","No")</f>
        <v>No</v>
      </c>
      <c r="W5890" s="5">
        <f ca="1">COUNTIFS(Table1[Agent_name],Table1[[#This Row],[Agent_name]],Table1[Month],Table1[[#This Row],[Month]])/160</f>
        <v>0.58125000000000004</v>
      </c>
    </row>
    <row r="5891" spans="1:23" x14ac:dyDescent="0.25">
      <c r="A5891">
        <v>5890</v>
      </c>
      <c r="B5891" t="s">
        <v>19128</v>
      </c>
      <c r="C5891" t="s">
        <v>19129</v>
      </c>
      <c r="D5891">
        <v>48</v>
      </c>
      <c r="E5891" t="s">
        <v>58</v>
      </c>
      <c r="F5891" t="s">
        <v>161</v>
      </c>
      <c r="G5891" s="1">
        <v>44030</v>
      </c>
      <c r="H5891" t="s">
        <v>67</v>
      </c>
      <c r="I5891" t="s">
        <v>52</v>
      </c>
      <c r="J5891" s="3" t="s">
        <v>19130</v>
      </c>
      <c r="K5891" t="s">
        <v>39</v>
      </c>
      <c r="L5891" t="s">
        <v>19131</v>
      </c>
      <c r="M5891" t="s">
        <v>89</v>
      </c>
      <c r="N5891" t="s">
        <v>55</v>
      </c>
      <c r="O5891" s="2">
        <v>45078.520115740743</v>
      </c>
      <c r="P5891" s="2">
        <v>45078.972199074073</v>
      </c>
      <c r="Q5891">
        <v>1</v>
      </c>
      <c r="R5891" t="str">
        <f t="shared" ca="1" si="92"/>
        <v>Aisha</v>
      </c>
      <c r="S5891" t="str">
        <f>IFERROR(TEXT(DATEVALUE(LEFT(Table1[[#This Row],[Date of Purchase]],10)), "MMMM"), TEXT(Table1[[#This Row],[Date of Purchase]], "MMMM"))</f>
        <v>July</v>
      </c>
      <c r="T5891" t="str">
        <f>IF(OR(
  AND(Table1[[#This Row],[Ticket Priority]]="Critical", Table1[[#This Row],[Ticket Status]]&lt;&gt;"Closed"),
  AND(Table1[[#This Row],[Ticket Priority]]="High", Table1[[#This Row],[Ticket Status]]="Open")
), "Yes", "No")</f>
        <v>No</v>
      </c>
      <c r="U5891" s="4" t="str">
        <f>IF(Table1[[#This Row],[Ticket Status]]="Closed","Yes","No")</f>
        <v>Yes</v>
      </c>
      <c r="V5891" s="4" t="str">
        <f>IF(Table1[[#This Row],[Ticket Status]]="Pending Customer Response","Yes","No")</f>
        <v>No</v>
      </c>
      <c r="W5891" s="5">
        <f ca="1">COUNTIFS(Table1[Agent_name],Table1[[#This Row],[Agent_name]],Table1[Month],Table1[[#This Row],[Month]])/160</f>
        <v>0.875</v>
      </c>
    </row>
    <row r="5892" spans="1:23" x14ac:dyDescent="0.25">
      <c r="A5892">
        <v>5891</v>
      </c>
      <c r="B5892" t="s">
        <v>19132</v>
      </c>
      <c r="C5892" t="s">
        <v>19133</v>
      </c>
      <c r="D5892">
        <v>66</v>
      </c>
      <c r="E5892" t="s">
        <v>19</v>
      </c>
      <c r="F5892" t="s">
        <v>98</v>
      </c>
      <c r="G5892" s="1">
        <v>44488</v>
      </c>
      <c r="H5892" t="s">
        <v>21</v>
      </c>
      <c r="I5892" t="s">
        <v>99</v>
      </c>
      <c r="J5892" s="3" t="s">
        <v>19134</v>
      </c>
      <c r="K5892" t="s">
        <v>62</v>
      </c>
      <c r="M5892" t="s">
        <v>143</v>
      </c>
      <c r="N5892" t="s">
        <v>26</v>
      </c>
      <c r="R5892" t="str">
        <f t="shared" ca="1" si="92"/>
        <v>Neha</v>
      </c>
      <c r="S5892" t="str">
        <f>IFERROR(TEXT(DATEVALUE(LEFT(Table1[[#This Row],[Date of Purchase]],10)), "MMMM"), TEXT(Table1[[#This Row],[Date of Purchase]], "MMMM"))</f>
        <v>October</v>
      </c>
      <c r="T5892" t="str">
        <f>IF(OR(
  AND(Table1[[#This Row],[Ticket Priority]]="Critical", Table1[[#This Row],[Ticket Status]]&lt;&gt;"Closed"),
  AND(Table1[[#This Row],[Ticket Priority]]="High", Table1[[#This Row],[Ticket Status]]="Open")
), "Yes", "No")</f>
        <v>No</v>
      </c>
      <c r="U5892" s="4" t="str">
        <f>IF(Table1[[#This Row],[Ticket Status]]="Closed","Yes","No")</f>
        <v>No</v>
      </c>
      <c r="V5892" s="4" t="str">
        <f>IF(Table1[[#This Row],[Ticket Status]]="Pending Customer Response","Yes","No")</f>
        <v>No</v>
      </c>
      <c r="W5892" s="5">
        <f ca="1">COUNTIFS(Table1[Agent_name],Table1[[#This Row],[Agent_name]],Table1[Month],Table1[[#This Row],[Month]])/160</f>
        <v>0.24374999999999999</v>
      </c>
    </row>
    <row r="5893" spans="1:23" x14ac:dyDescent="0.25">
      <c r="A5893">
        <v>5892</v>
      </c>
      <c r="B5893" t="s">
        <v>19135</v>
      </c>
      <c r="C5893" t="s">
        <v>19136</v>
      </c>
      <c r="D5893">
        <v>52</v>
      </c>
      <c r="E5893" t="s">
        <v>58</v>
      </c>
      <c r="F5893" t="s">
        <v>51</v>
      </c>
      <c r="G5893" s="1">
        <v>44388</v>
      </c>
      <c r="H5893" t="s">
        <v>66</v>
      </c>
      <c r="I5893" t="s">
        <v>37</v>
      </c>
      <c r="J5893" s="3" t="s">
        <v>19137</v>
      </c>
      <c r="K5893" t="s">
        <v>62</v>
      </c>
      <c r="M5893" t="s">
        <v>89</v>
      </c>
      <c r="N5893" t="s">
        <v>83</v>
      </c>
      <c r="R5893" t="str">
        <f t="shared" ca="1" si="92"/>
        <v>Arjun</v>
      </c>
      <c r="S5893" t="str">
        <f>IFERROR(TEXT(DATEVALUE(LEFT(Table1[[#This Row],[Date of Purchase]],10)), "MMMM"), TEXT(Table1[[#This Row],[Date of Purchase]], "MMMM"))</f>
        <v>July</v>
      </c>
      <c r="T5893" t="str">
        <f>IF(OR(
  AND(Table1[[#This Row],[Ticket Priority]]="Critical", Table1[[#This Row],[Ticket Status]]&lt;&gt;"Closed"),
  AND(Table1[[#This Row],[Ticket Priority]]="High", Table1[[#This Row],[Ticket Status]]="Open")
), "Yes", "No")</f>
        <v>Yes</v>
      </c>
      <c r="U5893" s="4" t="str">
        <f>IF(Table1[[#This Row],[Ticket Status]]="Closed","Yes","No")</f>
        <v>No</v>
      </c>
      <c r="V5893" s="4" t="str">
        <f>IF(Table1[[#This Row],[Ticket Status]]="Pending Customer Response","Yes","No")</f>
        <v>No</v>
      </c>
      <c r="W5893" s="5">
        <f ca="1">COUNTIFS(Table1[Agent_name],Table1[[#This Row],[Agent_name]],Table1[Month],Table1[[#This Row],[Month]])/160</f>
        <v>0.2</v>
      </c>
    </row>
    <row r="5894" spans="1:23" x14ac:dyDescent="0.25">
      <c r="A5894">
        <v>5893</v>
      </c>
      <c r="B5894" t="s">
        <v>19138</v>
      </c>
      <c r="C5894" t="s">
        <v>19139</v>
      </c>
      <c r="D5894">
        <v>32</v>
      </c>
      <c r="E5894" t="s">
        <v>58</v>
      </c>
      <c r="F5894" t="s">
        <v>211</v>
      </c>
      <c r="G5894" s="1">
        <v>44361</v>
      </c>
      <c r="H5894" t="s">
        <v>66</v>
      </c>
      <c r="I5894" t="s">
        <v>37</v>
      </c>
      <c r="J5894" s="3" t="s">
        <v>19140</v>
      </c>
      <c r="K5894" t="s">
        <v>39</v>
      </c>
      <c r="L5894" t="s">
        <v>19141</v>
      </c>
      <c r="M5894" t="s">
        <v>41</v>
      </c>
      <c r="N5894" t="s">
        <v>26</v>
      </c>
      <c r="O5894" s="2">
        <v>45078.176423611112</v>
      </c>
      <c r="P5894" s="2">
        <v>45078.877118055556</v>
      </c>
      <c r="Q5894">
        <v>4</v>
      </c>
      <c r="R5894" t="str">
        <f t="shared" ca="1" si="92"/>
        <v>Arjun</v>
      </c>
      <c r="S5894" t="str">
        <f>IFERROR(TEXT(DATEVALUE(LEFT(Table1[[#This Row],[Date of Purchase]],10)), "MMMM"), TEXT(Table1[[#This Row],[Date of Purchase]], "MMMM"))</f>
        <v>June</v>
      </c>
      <c r="T5894" t="str">
        <f>IF(OR(
  AND(Table1[[#This Row],[Ticket Priority]]="Critical", Table1[[#This Row],[Ticket Status]]&lt;&gt;"Closed"),
  AND(Table1[[#This Row],[Ticket Priority]]="High", Table1[[#This Row],[Ticket Status]]="Open")
), "Yes", "No")</f>
        <v>No</v>
      </c>
      <c r="U5894" s="4" t="str">
        <f>IF(Table1[[#This Row],[Ticket Status]]="Closed","Yes","No")</f>
        <v>Yes</v>
      </c>
      <c r="V5894" s="4" t="str">
        <f>IF(Table1[[#This Row],[Ticket Status]]="Pending Customer Response","Yes","No")</f>
        <v>No</v>
      </c>
      <c r="W5894" s="5">
        <f ca="1">COUNTIFS(Table1[Agent_name],Table1[[#This Row],[Agent_name]],Table1[Month],Table1[[#This Row],[Month]])/160</f>
        <v>0.28749999999999998</v>
      </c>
    </row>
    <row r="5895" spans="1:23" x14ac:dyDescent="0.25">
      <c r="A5895">
        <v>5894</v>
      </c>
      <c r="B5895" t="s">
        <v>19142</v>
      </c>
      <c r="C5895" t="s">
        <v>19143</v>
      </c>
      <c r="D5895">
        <v>46</v>
      </c>
      <c r="E5895" t="s">
        <v>19</v>
      </c>
      <c r="F5895" t="s">
        <v>219</v>
      </c>
      <c r="G5895" s="1">
        <v>44158</v>
      </c>
      <c r="H5895" t="s">
        <v>66</v>
      </c>
      <c r="I5895" t="s">
        <v>52</v>
      </c>
      <c r="J5895" s="3" t="s">
        <v>19144</v>
      </c>
      <c r="K5895" t="s">
        <v>24</v>
      </c>
      <c r="M5895" t="s">
        <v>25</v>
      </c>
      <c r="N5895" t="s">
        <v>55</v>
      </c>
      <c r="O5895" s="2">
        <v>45078.231307870374</v>
      </c>
      <c r="R5895" t="str">
        <f t="shared" ca="1" si="92"/>
        <v>Priya</v>
      </c>
      <c r="S5895" t="str">
        <f>IFERROR(TEXT(DATEVALUE(LEFT(Table1[[#This Row],[Date of Purchase]],10)), "MMMM"), TEXT(Table1[[#This Row],[Date of Purchase]], "MMMM"))</f>
        <v>November</v>
      </c>
      <c r="T5895" t="str">
        <f>IF(OR(
  AND(Table1[[#This Row],[Ticket Priority]]="Critical", Table1[[#This Row],[Ticket Status]]&lt;&gt;"Closed"),
  AND(Table1[[#This Row],[Ticket Priority]]="High", Table1[[#This Row],[Ticket Status]]="Open")
), "Yes", "No")</f>
        <v>Yes</v>
      </c>
      <c r="U5895" s="4" t="str">
        <f>IF(Table1[[#This Row],[Ticket Status]]="Closed","Yes","No")</f>
        <v>No</v>
      </c>
      <c r="V5895" s="4" t="str">
        <f>IF(Table1[[#This Row],[Ticket Status]]="Pending Customer Response","Yes","No")</f>
        <v>Yes</v>
      </c>
      <c r="W5895" s="5">
        <f ca="1">COUNTIFS(Table1[Agent_name],Table1[[#This Row],[Agent_name]],Table1[Month],Table1[[#This Row],[Month]])/160</f>
        <v>0.41249999999999998</v>
      </c>
    </row>
    <row r="5896" spans="1:23" x14ac:dyDescent="0.25">
      <c r="A5896">
        <v>5895</v>
      </c>
      <c r="B5896" t="s">
        <v>19145</v>
      </c>
      <c r="C5896" t="s">
        <v>19146</v>
      </c>
      <c r="D5896">
        <v>65</v>
      </c>
      <c r="E5896" t="s">
        <v>19</v>
      </c>
      <c r="F5896" t="s">
        <v>421</v>
      </c>
      <c r="G5896" s="1">
        <v>44021</v>
      </c>
      <c r="H5896" t="s">
        <v>67</v>
      </c>
      <c r="I5896" t="s">
        <v>141</v>
      </c>
      <c r="J5896" s="3" t="s">
        <v>19147</v>
      </c>
      <c r="K5896" t="s">
        <v>24</v>
      </c>
      <c r="M5896" t="s">
        <v>143</v>
      </c>
      <c r="N5896" t="s">
        <v>26</v>
      </c>
      <c r="O5896" s="2">
        <v>45078.266736111109</v>
      </c>
      <c r="R5896" t="str">
        <f t="shared" ca="1" si="92"/>
        <v>Ravi</v>
      </c>
      <c r="S5896" t="str">
        <f>IFERROR(TEXT(DATEVALUE(LEFT(Table1[[#This Row],[Date of Purchase]],10)), "MMMM"), TEXT(Table1[[#This Row],[Date of Purchase]], "MMMM"))</f>
        <v>July</v>
      </c>
      <c r="T5896" t="str">
        <f>IF(OR(
  AND(Table1[[#This Row],[Ticket Priority]]="Critical", Table1[[#This Row],[Ticket Status]]&lt;&gt;"Closed"),
  AND(Table1[[#This Row],[Ticket Priority]]="High", Table1[[#This Row],[Ticket Status]]="Open")
), "Yes", "No")</f>
        <v>No</v>
      </c>
      <c r="U5896" s="4" t="str">
        <f>IF(Table1[[#This Row],[Ticket Status]]="Closed","Yes","No")</f>
        <v>No</v>
      </c>
      <c r="V5896" s="4" t="str">
        <f>IF(Table1[[#This Row],[Ticket Status]]="Pending Customer Response","Yes","No")</f>
        <v>Yes</v>
      </c>
      <c r="W5896" s="5">
        <f ca="1">COUNTIFS(Table1[Agent_name],Table1[[#This Row],[Agent_name]],Table1[Month],Table1[[#This Row],[Month]])/160</f>
        <v>0.66249999999999998</v>
      </c>
    </row>
    <row r="5897" spans="1:23" x14ac:dyDescent="0.25">
      <c r="A5897">
        <v>5896</v>
      </c>
      <c r="B5897" t="s">
        <v>19148</v>
      </c>
      <c r="C5897" t="s">
        <v>19149</v>
      </c>
      <c r="D5897">
        <v>60</v>
      </c>
      <c r="E5897" t="s">
        <v>29</v>
      </c>
      <c r="F5897" t="s">
        <v>207</v>
      </c>
      <c r="G5897" s="1">
        <v>44372</v>
      </c>
      <c r="H5897" t="s">
        <v>66</v>
      </c>
      <c r="I5897" t="s">
        <v>99</v>
      </c>
      <c r="J5897" s="3" t="s">
        <v>19150</v>
      </c>
      <c r="K5897" t="s">
        <v>24</v>
      </c>
      <c r="M5897" t="s">
        <v>89</v>
      </c>
      <c r="N5897" t="s">
        <v>55</v>
      </c>
      <c r="O5897" s="2">
        <v>45078.621608796297</v>
      </c>
      <c r="R5897" t="str">
        <f t="shared" ca="1" si="92"/>
        <v>Sara</v>
      </c>
      <c r="S5897" t="str">
        <f>IFERROR(TEXT(DATEVALUE(LEFT(Table1[[#This Row],[Date of Purchase]],10)), "MMMM"), TEXT(Table1[[#This Row],[Date of Purchase]], "MMMM"))</f>
        <v>June</v>
      </c>
      <c r="T5897" t="str">
        <f>IF(OR(
  AND(Table1[[#This Row],[Ticket Priority]]="Critical", Table1[[#This Row],[Ticket Status]]&lt;&gt;"Closed"),
  AND(Table1[[#This Row],[Ticket Priority]]="High", Table1[[#This Row],[Ticket Status]]="Open")
), "Yes", "No")</f>
        <v>No</v>
      </c>
      <c r="U5897" s="4" t="str">
        <f>IF(Table1[[#This Row],[Ticket Status]]="Closed","Yes","No")</f>
        <v>No</v>
      </c>
      <c r="V5897" s="4" t="str">
        <f>IF(Table1[[#This Row],[Ticket Status]]="Pending Customer Response","Yes","No")</f>
        <v>Yes</v>
      </c>
      <c r="W5897" s="5">
        <f ca="1">COUNTIFS(Table1[Agent_name],Table1[[#This Row],[Agent_name]],Table1[Month],Table1[[#This Row],[Month]])/160</f>
        <v>0.65</v>
      </c>
    </row>
    <row r="5898" spans="1:23" x14ac:dyDescent="0.25">
      <c r="A5898">
        <v>5897</v>
      </c>
      <c r="B5898" t="s">
        <v>19151</v>
      </c>
      <c r="C5898" t="s">
        <v>19152</v>
      </c>
      <c r="D5898">
        <v>46</v>
      </c>
      <c r="E5898" t="s">
        <v>58</v>
      </c>
      <c r="F5898" t="s">
        <v>149</v>
      </c>
      <c r="G5898" s="1">
        <v>44199</v>
      </c>
      <c r="H5898" t="s">
        <v>45</v>
      </c>
      <c r="I5898" t="s">
        <v>72</v>
      </c>
      <c r="J5898" s="3" t="s">
        <v>19153</v>
      </c>
      <c r="K5898" t="s">
        <v>62</v>
      </c>
      <c r="M5898" t="s">
        <v>25</v>
      </c>
      <c r="N5898" t="s">
        <v>83</v>
      </c>
      <c r="R5898" t="str">
        <f t="shared" ca="1" si="92"/>
        <v>Ravi</v>
      </c>
      <c r="S5898" t="str">
        <f>IFERROR(TEXT(DATEVALUE(LEFT(Table1[[#This Row],[Date of Purchase]],10)), "MMMM"), TEXT(Table1[[#This Row],[Date of Purchase]], "MMMM"))</f>
        <v>January</v>
      </c>
      <c r="T5898" t="str">
        <f>IF(OR(
  AND(Table1[[#This Row],[Ticket Priority]]="Critical", Table1[[#This Row],[Ticket Status]]&lt;&gt;"Closed"),
  AND(Table1[[#This Row],[Ticket Priority]]="High", Table1[[#This Row],[Ticket Status]]="Open")
), "Yes", "No")</f>
        <v>Yes</v>
      </c>
      <c r="U5898" s="4" t="str">
        <f>IF(Table1[[#This Row],[Ticket Status]]="Closed","Yes","No")</f>
        <v>No</v>
      </c>
      <c r="V5898" s="4" t="str">
        <f>IF(Table1[[#This Row],[Ticket Status]]="Pending Customer Response","Yes","No")</f>
        <v>No</v>
      </c>
      <c r="W5898" s="5">
        <f ca="1">COUNTIFS(Table1[Agent_name],Table1[[#This Row],[Agent_name]],Table1[Month],Table1[[#This Row],[Month]])/160</f>
        <v>0.74375000000000002</v>
      </c>
    </row>
    <row r="5899" spans="1:23" x14ac:dyDescent="0.25">
      <c r="A5899">
        <v>5898</v>
      </c>
      <c r="B5899" t="s">
        <v>19154</v>
      </c>
      <c r="C5899" t="s">
        <v>19155</v>
      </c>
      <c r="D5899">
        <v>48</v>
      </c>
      <c r="E5899" t="s">
        <v>58</v>
      </c>
      <c r="F5899" t="s">
        <v>98</v>
      </c>
      <c r="G5899" s="1">
        <v>44416</v>
      </c>
      <c r="H5899" t="s">
        <v>67</v>
      </c>
      <c r="I5899" t="s">
        <v>67</v>
      </c>
      <c r="J5899" s="3" t="s">
        <v>19156</v>
      </c>
      <c r="K5899" t="s">
        <v>24</v>
      </c>
      <c r="M5899" t="s">
        <v>41</v>
      </c>
      <c r="N5899" t="s">
        <v>33</v>
      </c>
      <c r="O5899" s="2">
        <v>45078.487615740742</v>
      </c>
      <c r="R5899" t="str">
        <f t="shared" ca="1" si="92"/>
        <v>Mohit</v>
      </c>
      <c r="S5899" t="str">
        <f>IFERROR(TEXT(DATEVALUE(LEFT(Table1[[#This Row],[Date of Purchase]],10)), "MMMM"), TEXT(Table1[[#This Row],[Date of Purchase]], "MMMM"))</f>
        <v>August</v>
      </c>
      <c r="T5899" t="str">
        <f>IF(OR(
  AND(Table1[[#This Row],[Ticket Priority]]="Critical", Table1[[#This Row],[Ticket Status]]&lt;&gt;"Closed"),
  AND(Table1[[#This Row],[Ticket Priority]]="High", Table1[[#This Row],[Ticket Status]]="Open")
), "Yes", "No")</f>
        <v>No</v>
      </c>
      <c r="U5899" s="4" t="str">
        <f>IF(Table1[[#This Row],[Ticket Status]]="Closed","Yes","No")</f>
        <v>No</v>
      </c>
      <c r="V5899" s="4" t="str">
        <f>IF(Table1[[#This Row],[Ticket Status]]="Pending Customer Response","Yes","No")</f>
        <v>Yes</v>
      </c>
      <c r="W5899" s="5">
        <f ca="1">COUNTIFS(Table1[Agent_name],Table1[[#This Row],[Agent_name]],Table1[Month],Table1[[#This Row],[Month]])/160</f>
        <v>0.46250000000000002</v>
      </c>
    </row>
    <row r="5900" spans="1:23" x14ac:dyDescent="0.25">
      <c r="A5900">
        <v>5899</v>
      </c>
      <c r="B5900" t="s">
        <v>19157</v>
      </c>
      <c r="C5900" t="s">
        <v>19158</v>
      </c>
      <c r="D5900">
        <v>24</v>
      </c>
      <c r="E5900" t="s">
        <v>19</v>
      </c>
      <c r="F5900" t="s">
        <v>211</v>
      </c>
      <c r="G5900" s="1">
        <v>43916</v>
      </c>
      <c r="H5900" t="s">
        <v>45</v>
      </c>
      <c r="I5900" t="s">
        <v>99</v>
      </c>
      <c r="J5900" s="3" t="s">
        <v>1057</v>
      </c>
      <c r="K5900" t="s">
        <v>62</v>
      </c>
      <c r="M5900" t="s">
        <v>25</v>
      </c>
      <c r="N5900" t="s">
        <v>55</v>
      </c>
      <c r="R5900" t="str">
        <f t="shared" ca="1" si="92"/>
        <v>Karan</v>
      </c>
      <c r="S5900" t="str">
        <f>IFERROR(TEXT(DATEVALUE(LEFT(Table1[[#This Row],[Date of Purchase]],10)), "MMMM"), TEXT(Table1[[#This Row],[Date of Purchase]], "MMMM"))</f>
        <v>March</v>
      </c>
      <c r="T5900" t="str">
        <f>IF(OR(
  AND(Table1[[#This Row],[Ticket Priority]]="Critical", Table1[[#This Row],[Ticket Status]]&lt;&gt;"Closed"),
  AND(Table1[[#This Row],[Ticket Priority]]="High", Table1[[#This Row],[Ticket Status]]="Open")
), "Yes", "No")</f>
        <v>Yes</v>
      </c>
      <c r="U5900" s="4" t="str">
        <f>IF(Table1[[#This Row],[Ticket Status]]="Closed","Yes","No")</f>
        <v>No</v>
      </c>
      <c r="V5900" s="4" t="str">
        <f>IF(Table1[[#This Row],[Ticket Status]]="Pending Customer Response","Yes","No")</f>
        <v>No</v>
      </c>
      <c r="W5900" s="5">
        <f ca="1">COUNTIFS(Table1[Agent_name],Table1[[#This Row],[Agent_name]],Table1[Month],Table1[[#This Row],[Month]])/160</f>
        <v>0.21249999999999999</v>
      </c>
    </row>
    <row r="5901" spans="1:23" x14ac:dyDescent="0.25">
      <c r="A5901">
        <v>5900</v>
      </c>
      <c r="B5901" t="s">
        <v>19159</v>
      </c>
      <c r="C5901" t="s">
        <v>19160</v>
      </c>
      <c r="D5901">
        <v>65</v>
      </c>
      <c r="E5901" t="s">
        <v>29</v>
      </c>
      <c r="F5901" t="s">
        <v>36</v>
      </c>
      <c r="G5901" s="1">
        <v>44356</v>
      </c>
      <c r="H5901" t="s">
        <v>66</v>
      </c>
      <c r="I5901" t="s">
        <v>60</v>
      </c>
      <c r="J5901" s="3" t="s">
        <v>19161</v>
      </c>
      <c r="K5901" t="s">
        <v>39</v>
      </c>
      <c r="L5901" t="s">
        <v>19162</v>
      </c>
      <c r="M5901" t="s">
        <v>89</v>
      </c>
      <c r="N5901" t="s">
        <v>33</v>
      </c>
      <c r="O5901" s="2">
        <v>45078.177905092591</v>
      </c>
      <c r="P5901" s="2">
        <v>45078.798738425925</v>
      </c>
      <c r="Q5901">
        <v>1</v>
      </c>
      <c r="R5901" t="str">
        <f t="shared" ca="1" si="92"/>
        <v>Rahul</v>
      </c>
      <c r="S5901" t="str">
        <f>IFERROR(TEXT(DATEVALUE(LEFT(Table1[[#This Row],[Date of Purchase]],10)), "MMMM"), TEXT(Table1[[#This Row],[Date of Purchase]], "MMMM"))</f>
        <v>June</v>
      </c>
      <c r="T5901" t="str">
        <f>IF(OR(
  AND(Table1[[#This Row],[Ticket Priority]]="Critical", Table1[[#This Row],[Ticket Status]]&lt;&gt;"Closed"),
  AND(Table1[[#This Row],[Ticket Priority]]="High", Table1[[#This Row],[Ticket Status]]="Open")
), "Yes", "No")</f>
        <v>No</v>
      </c>
      <c r="U5901" s="4" t="str">
        <f>IF(Table1[[#This Row],[Ticket Status]]="Closed","Yes","No")</f>
        <v>Yes</v>
      </c>
      <c r="V5901" s="4" t="str">
        <f>IF(Table1[[#This Row],[Ticket Status]]="Pending Customer Response","Yes","No")</f>
        <v>No</v>
      </c>
      <c r="W5901" s="5">
        <f ca="1">COUNTIFS(Table1[Agent_name],Table1[[#This Row],[Agent_name]],Table1[Month],Table1[[#This Row],[Month]])/160</f>
        <v>0.22500000000000001</v>
      </c>
    </row>
    <row r="5902" spans="1:23" x14ac:dyDescent="0.25">
      <c r="A5902">
        <v>5901</v>
      </c>
      <c r="B5902" t="s">
        <v>19163</v>
      </c>
      <c r="C5902" t="s">
        <v>19164</v>
      </c>
      <c r="D5902">
        <v>48</v>
      </c>
      <c r="E5902" t="s">
        <v>19</v>
      </c>
      <c r="F5902" t="s">
        <v>149</v>
      </c>
      <c r="G5902" s="1">
        <v>44228</v>
      </c>
      <c r="H5902" t="s">
        <v>59</v>
      </c>
      <c r="I5902" t="s">
        <v>72</v>
      </c>
      <c r="J5902" s="3" t="s">
        <v>19165</v>
      </c>
      <c r="K5902" t="s">
        <v>24</v>
      </c>
      <c r="M5902" t="s">
        <v>143</v>
      </c>
      <c r="N5902" t="s">
        <v>33</v>
      </c>
      <c r="O5902" s="2">
        <v>45078.384872685187</v>
      </c>
      <c r="R5902" t="str">
        <f t="shared" ca="1" si="92"/>
        <v>Meera</v>
      </c>
      <c r="S5902" t="str">
        <f>IFERROR(TEXT(DATEVALUE(LEFT(Table1[[#This Row],[Date of Purchase]],10)), "MMMM"), TEXT(Table1[[#This Row],[Date of Purchase]], "MMMM"))</f>
        <v>February</v>
      </c>
      <c r="T5902" t="str">
        <f>IF(OR(
  AND(Table1[[#This Row],[Ticket Priority]]="Critical", Table1[[#This Row],[Ticket Status]]&lt;&gt;"Closed"),
  AND(Table1[[#This Row],[Ticket Priority]]="High", Table1[[#This Row],[Ticket Status]]="Open")
), "Yes", "No")</f>
        <v>No</v>
      </c>
      <c r="U5902" s="4" t="str">
        <f>IF(Table1[[#This Row],[Ticket Status]]="Closed","Yes","No")</f>
        <v>No</v>
      </c>
      <c r="V5902" s="4" t="str">
        <f>IF(Table1[[#This Row],[Ticket Status]]="Pending Customer Response","Yes","No")</f>
        <v>Yes</v>
      </c>
      <c r="W5902" s="5">
        <f ca="1">COUNTIFS(Table1[Agent_name],Table1[[#This Row],[Agent_name]],Table1[Month],Table1[[#This Row],[Month]])/160</f>
        <v>0.21249999999999999</v>
      </c>
    </row>
    <row r="5903" spans="1:23" x14ac:dyDescent="0.25">
      <c r="A5903">
        <v>5902</v>
      </c>
      <c r="B5903" t="s">
        <v>19166</v>
      </c>
      <c r="C5903" t="s">
        <v>19167</v>
      </c>
      <c r="D5903">
        <v>62</v>
      </c>
      <c r="E5903" t="s">
        <v>19</v>
      </c>
      <c r="F5903" t="s">
        <v>655</v>
      </c>
      <c r="G5903" s="1">
        <v>44112</v>
      </c>
      <c r="H5903" t="s">
        <v>59</v>
      </c>
      <c r="I5903" t="s">
        <v>59</v>
      </c>
      <c r="J5903" s="3" t="s">
        <v>19168</v>
      </c>
      <c r="K5903" t="s">
        <v>39</v>
      </c>
      <c r="L5903" t="s">
        <v>19169</v>
      </c>
      <c r="M5903" t="s">
        <v>25</v>
      </c>
      <c r="N5903" t="s">
        <v>55</v>
      </c>
      <c r="O5903" s="2">
        <v>45078.834189814814</v>
      </c>
      <c r="P5903" s="2">
        <v>45078.106412037036</v>
      </c>
      <c r="Q5903">
        <v>5</v>
      </c>
      <c r="R5903" t="str">
        <f t="shared" ca="1" si="92"/>
        <v>Aisha</v>
      </c>
      <c r="S5903" t="str">
        <f>IFERROR(TEXT(DATEVALUE(LEFT(Table1[[#This Row],[Date of Purchase]],10)), "MMMM"), TEXT(Table1[[#This Row],[Date of Purchase]], "MMMM"))</f>
        <v>October</v>
      </c>
      <c r="T5903" t="str">
        <f>IF(OR(
  AND(Table1[[#This Row],[Ticket Priority]]="Critical", Table1[[#This Row],[Ticket Status]]&lt;&gt;"Closed"),
  AND(Table1[[#This Row],[Ticket Priority]]="High", Table1[[#This Row],[Ticket Status]]="Open")
), "Yes", "No")</f>
        <v>No</v>
      </c>
      <c r="U5903" s="4" t="str">
        <f>IF(Table1[[#This Row],[Ticket Status]]="Closed","Yes","No")</f>
        <v>Yes</v>
      </c>
      <c r="V5903" s="4" t="str">
        <f>IF(Table1[[#This Row],[Ticket Status]]="Pending Customer Response","Yes","No")</f>
        <v>No</v>
      </c>
      <c r="W5903" s="5">
        <f ca="1">COUNTIFS(Table1[Agent_name],Table1[[#This Row],[Agent_name]],Table1[Month],Table1[[#This Row],[Month]])/160</f>
        <v>0.85624999999999996</v>
      </c>
    </row>
    <row r="5904" spans="1:23" x14ac:dyDescent="0.25">
      <c r="A5904">
        <v>5903</v>
      </c>
      <c r="B5904" t="s">
        <v>19170</v>
      </c>
      <c r="C5904" t="s">
        <v>19171</v>
      </c>
      <c r="D5904">
        <v>61</v>
      </c>
      <c r="E5904" t="s">
        <v>29</v>
      </c>
      <c r="F5904" t="s">
        <v>249</v>
      </c>
      <c r="G5904" s="1">
        <v>44386</v>
      </c>
      <c r="H5904" t="s">
        <v>45</v>
      </c>
      <c r="I5904" t="s">
        <v>177</v>
      </c>
      <c r="J5904" s="3" t="s">
        <v>19172</v>
      </c>
      <c r="K5904" t="s">
        <v>24</v>
      </c>
      <c r="M5904" t="s">
        <v>25</v>
      </c>
      <c r="N5904" t="s">
        <v>83</v>
      </c>
      <c r="O5904" s="2">
        <v>45078.25712962963</v>
      </c>
      <c r="R5904" t="str">
        <f t="shared" ca="1" si="92"/>
        <v>Mohit</v>
      </c>
      <c r="S5904" t="str">
        <f>IFERROR(TEXT(DATEVALUE(LEFT(Table1[[#This Row],[Date of Purchase]],10)), "MMMM"), TEXT(Table1[[#This Row],[Date of Purchase]], "MMMM"))</f>
        <v>July</v>
      </c>
      <c r="T5904" t="str">
        <f>IF(OR(
  AND(Table1[[#This Row],[Ticket Priority]]="Critical", Table1[[#This Row],[Ticket Status]]&lt;&gt;"Closed"),
  AND(Table1[[#This Row],[Ticket Priority]]="High", Table1[[#This Row],[Ticket Status]]="Open")
), "Yes", "No")</f>
        <v>Yes</v>
      </c>
      <c r="U5904" s="4" t="str">
        <f>IF(Table1[[#This Row],[Ticket Status]]="Closed","Yes","No")</f>
        <v>No</v>
      </c>
      <c r="V5904" s="4" t="str">
        <f>IF(Table1[[#This Row],[Ticket Status]]="Pending Customer Response","Yes","No")</f>
        <v>Yes</v>
      </c>
      <c r="W5904" s="5">
        <f ca="1">COUNTIFS(Table1[Agent_name],Table1[[#This Row],[Agent_name]],Table1[Month],Table1[[#This Row],[Month]])/160</f>
        <v>0.53125</v>
      </c>
    </row>
    <row r="5905" spans="1:23" x14ac:dyDescent="0.25">
      <c r="A5905">
        <v>5904</v>
      </c>
      <c r="B5905" t="s">
        <v>19173</v>
      </c>
      <c r="C5905" t="s">
        <v>19174</v>
      </c>
      <c r="D5905">
        <v>28</v>
      </c>
      <c r="E5905" t="s">
        <v>58</v>
      </c>
      <c r="F5905" t="s">
        <v>397</v>
      </c>
      <c r="G5905" s="1">
        <v>44424</v>
      </c>
      <c r="H5905" t="s">
        <v>66</v>
      </c>
      <c r="I5905" t="s">
        <v>22</v>
      </c>
      <c r="J5905" s="3" t="s">
        <v>19175</v>
      </c>
      <c r="K5905" t="s">
        <v>24</v>
      </c>
      <c r="M5905" t="s">
        <v>143</v>
      </c>
      <c r="N5905" t="s">
        <v>55</v>
      </c>
      <c r="O5905" s="2">
        <v>45078.413391203707</v>
      </c>
      <c r="R5905" t="str">
        <f t="shared" ca="1" si="92"/>
        <v>Aisha</v>
      </c>
      <c r="S5905" t="str">
        <f>IFERROR(TEXT(DATEVALUE(LEFT(Table1[[#This Row],[Date of Purchase]],10)), "MMMM"), TEXT(Table1[[#This Row],[Date of Purchase]], "MMMM"))</f>
        <v>August</v>
      </c>
      <c r="T5905" t="str">
        <f>IF(OR(
  AND(Table1[[#This Row],[Ticket Priority]]="Critical", Table1[[#This Row],[Ticket Status]]&lt;&gt;"Closed"),
  AND(Table1[[#This Row],[Ticket Priority]]="High", Table1[[#This Row],[Ticket Status]]="Open")
), "Yes", "No")</f>
        <v>No</v>
      </c>
      <c r="U5905" s="4" t="str">
        <f>IF(Table1[[#This Row],[Ticket Status]]="Closed","Yes","No")</f>
        <v>No</v>
      </c>
      <c r="V5905" s="4" t="str">
        <f>IF(Table1[[#This Row],[Ticket Status]]="Pending Customer Response","Yes","No")</f>
        <v>Yes</v>
      </c>
      <c r="W5905" s="5">
        <f ca="1">COUNTIFS(Table1[Agent_name],Table1[[#This Row],[Agent_name]],Table1[Month],Table1[[#This Row],[Month]])/160</f>
        <v>0.86250000000000004</v>
      </c>
    </row>
    <row r="5906" spans="1:23" x14ac:dyDescent="0.25">
      <c r="A5906">
        <v>5905</v>
      </c>
      <c r="B5906" t="s">
        <v>19176</v>
      </c>
      <c r="C5906" t="s">
        <v>19177</v>
      </c>
      <c r="D5906">
        <v>51</v>
      </c>
      <c r="E5906" t="s">
        <v>19</v>
      </c>
      <c r="F5906" t="s">
        <v>65</v>
      </c>
      <c r="G5906" s="1">
        <v>44338</v>
      </c>
      <c r="H5906" t="s">
        <v>45</v>
      </c>
      <c r="I5906" t="s">
        <v>22</v>
      </c>
      <c r="J5906" s="3" t="s">
        <v>19178</v>
      </c>
      <c r="K5906" t="s">
        <v>39</v>
      </c>
      <c r="L5906" t="s">
        <v>19179</v>
      </c>
      <c r="M5906" t="s">
        <v>143</v>
      </c>
      <c r="N5906" t="s">
        <v>26</v>
      </c>
      <c r="O5906" s="2">
        <v>45078.075219907405</v>
      </c>
      <c r="P5906" s="2">
        <v>45078.454386574071</v>
      </c>
      <c r="Q5906">
        <v>4</v>
      </c>
      <c r="R5906" t="str">
        <f t="shared" ca="1" si="92"/>
        <v>Priya</v>
      </c>
      <c r="S5906" t="str">
        <f>IFERROR(TEXT(DATEVALUE(LEFT(Table1[[#This Row],[Date of Purchase]],10)), "MMMM"), TEXT(Table1[[#This Row],[Date of Purchase]], "MMMM"))</f>
        <v>May</v>
      </c>
      <c r="T5906" t="str">
        <f>IF(OR(
  AND(Table1[[#This Row],[Ticket Priority]]="Critical", Table1[[#This Row],[Ticket Status]]&lt;&gt;"Closed"),
  AND(Table1[[#This Row],[Ticket Priority]]="High", Table1[[#This Row],[Ticket Status]]="Open")
), "Yes", "No")</f>
        <v>No</v>
      </c>
      <c r="U5906" s="4" t="str">
        <f>IF(Table1[[#This Row],[Ticket Status]]="Closed","Yes","No")</f>
        <v>Yes</v>
      </c>
      <c r="V5906" s="4" t="str">
        <f>IF(Table1[[#This Row],[Ticket Status]]="Pending Customer Response","Yes","No")</f>
        <v>No</v>
      </c>
      <c r="W5906" s="5">
        <f ca="1">COUNTIFS(Table1[Agent_name],Table1[[#This Row],[Agent_name]],Table1[Month],Table1[[#This Row],[Month]])/160</f>
        <v>0.40625</v>
      </c>
    </row>
    <row r="5907" spans="1:23" x14ac:dyDescent="0.25">
      <c r="A5907">
        <v>5906</v>
      </c>
      <c r="B5907" t="s">
        <v>19180</v>
      </c>
      <c r="C5907" t="s">
        <v>19181</v>
      </c>
      <c r="D5907">
        <v>47</v>
      </c>
      <c r="E5907" t="s">
        <v>29</v>
      </c>
      <c r="F5907" t="s">
        <v>30</v>
      </c>
      <c r="G5907" s="1">
        <v>43918</v>
      </c>
      <c r="H5907" t="s">
        <v>21</v>
      </c>
      <c r="I5907" t="s">
        <v>37</v>
      </c>
      <c r="J5907" s="3" t="s">
        <v>19182</v>
      </c>
      <c r="K5907" t="s">
        <v>24</v>
      </c>
      <c r="M5907" t="s">
        <v>143</v>
      </c>
      <c r="N5907" t="s">
        <v>26</v>
      </c>
      <c r="O5907" s="2">
        <v>45078.659953703704</v>
      </c>
      <c r="R5907" t="str">
        <f t="shared" ca="1" si="92"/>
        <v>Sara</v>
      </c>
      <c r="S5907" t="str">
        <f>IFERROR(TEXT(DATEVALUE(LEFT(Table1[[#This Row],[Date of Purchase]],10)), "MMMM"), TEXT(Table1[[#This Row],[Date of Purchase]], "MMMM"))</f>
        <v>March</v>
      </c>
      <c r="T5907" t="str">
        <f>IF(OR(
  AND(Table1[[#This Row],[Ticket Priority]]="Critical", Table1[[#This Row],[Ticket Status]]&lt;&gt;"Closed"),
  AND(Table1[[#This Row],[Ticket Priority]]="High", Table1[[#This Row],[Ticket Status]]="Open")
), "Yes", "No")</f>
        <v>No</v>
      </c>
      <c r="U5907" s="4" t="str">
        <f>IF(Table1[[#This Row],[Ticket Status]]="Closed","Yes","No")</f>
        <v>No</v>
      </c>
      <c r="V5907" s="4" t="str">
        <f>IF(Table1[[#This Row],[Ticket Status]]="Pending Customer Response","Yes","No")</f>
        <v>Yes</v>
      </c>
      <c r="W5907" s="5">
        <f ca="1">COUNTIFS(Table1[Agent_name],Table1[[#This Row],[Agent_name]],Table1[Month],Table1[[#This Row],[Month]])/160</f>
        <v>0.55625000000000002</v>
      </c>
    </row>
    <row r="5908" spans="1:23" x14ac:dyDescent="0.25">
      <c r="A5908">
        <v>5907</v>
      </c>
      <c r="B5908" t="s">
        <v>19183</v>
      </c>
      <c r="C5908" t="s">
        <v>19184</v>
      </c>
      <c r="D5908">
        <v>35</v>
      </c>
      <c r="E5908" t="s">
        <v>19</v>
      </c>
      <c r="F5908" t="s">
        <v>485</v>
      </c>
      <c r="G5908" s="1">
        <v>44042</v>
      </c>
      <c r="H5908" t="s">
        <v>59</v>
      </c>
      <c r="I5908" t="s">
        <v>52</v>
      </c>
      <c r="J5908" s="3" t="s">
        <v>19185</v>
      </c>
      <c r="K5908" t="s">
        <v>24</v>
      </c>
      <c r="M5908" t="s">
        <v>89</v>
      </c>
      <c r="N5908" t="s">
        <v>33</v>
      </c>
      <c r="O5908" s="2">
        <v>45078.151643518519</v>
      </c>
      <c r="R5908" t="str">
        <f t="shared" ca="1" si="92"/>
        <v>Mohit</v>
      </c>
      <c r="S5908" t="str">
        <f>IFERROR(TEXT(DATEVALUE(LEFT(Table1[[#This Row],[Date of Purchase]],10)), "MMMM"), TEXT(Table1[[#This Row],[Date of Purchase]], "MMMM"))</f>
        <v>July</v>
      </c>
      <c r="T5908" t="str">
        <f>IF(OR(
  AND(Table1[[#This Row],[Ticket Priority]]="Critical", Table1[[#This Row],[Ticket Status]]&lt;&gt;"Closed"),
  AND(Table1[[#This Row],[Ticket Priority]]="High", Table1[[#This Row],[Ticket Status]]="Open")
), "Yes", "No")</f>
        <v>No</v>
      </c>
      <c r="U5908" s="4" t="str">
        <f>IF(Table1[[#This Row],[Ticket Status]]="Closed","Yes","No")</f>
        <v>No</v>
      </c>
      <c r="V5908" s="4" t="str">
        <f>IF(Table1[[#This Row],[Ticket Status]]="Pending Customer Response","Yes","No")</f>
        <v>Yes</v>
      </c>
      <c r="W5908" s="5">
        <f ca="1">COUNTIFS(Table1[Agent_name],Table1[[#This Row],[Agent_name]],Table1[Month],Table1[[#This Row],[Month]])/160</f>
        <v>0.53125</v>
      </c>
    </row>
    <row r="5909" spans="1:23" x14ac:dyDescent="0.25">
      <c r="A5909">
        <v>5908</v>
      </c>
      <c r="B5909" t="s">
        <v>19186</v>
      </c>
      <c r="C5909" t="s">
        <v>19187</v>
      </c>
      <c r="D5909">
        <v>65</v>
      </c>
      <c r="E5909" t="s">
        <v>29</v>
      </c>
      <c r="F5909" t="s">
        <v>286</v>
      </c>
      <c r="G5909" s="1">
        <v>43837</v>
      </c>
      <c r="H5909" t="s">
        <v>45</v>
      </c>
      <c r="I5909" t="s">
        <v>46</v>
      </c>
      <c r="J5909" s="3" t="s">
        <v>19188</v>
      </c>
      <c r="K5909" t="s">
        <v>24</v>
      </c>
      <c r="M5909" t="s">
        <v>25</v>
      </c>
      <c r="N5909" t="s">
        <v>83</v>
      </c>
      <c r="O5909" s="2">
        <v>45078.837083333332</v>
      </c>
      <c r="R5909" t="str">
        <f t="shared" ca="1" si="92"/>
        <v>Sara</v>
      </c>
      <c r="S5909" t="str">
        <f>IFERROR(TEXT(DATEVALUE(LEFT(Table1[[#This Row],[Date of Purchase]],10)), "MMMM"), TEXT(Table1[[#This Row],[Date of Purchase]], "MMMM"))</f>
        <v>January</v>
      </c>
      <c r="T5909" t="str">
        <f>IF(OR(
  AND(Table1[[#This Row],[Ticket Priority]]="Critical", Table1[[#This Row],[Ticket Status]]&lt;&gt;"Closed"),
  AND(Table1[[#This Row],[Ticket Priority]]="High", Table1[[#This Row],[Ticket Status]]="Open")
), "Yes", "No")</f>
        <v>Yes</v>
      </c>
      <c r="U5909" s="4" t="str">
        <f>IF(Table1[[#This Row],[Ticket Status]]="Closed","Yes","No")</f>
        <v>No</v>
      </c>
      <c r="V5909" s="4" t="str">
        <f>IF(Table1[[#This Row],[Ticket Status]]="Pending Customer Response","Yes","No")</f>
        <v>Yes</v>
      </c>
      <c r="W5909" s="5">
        <f ca="1">COUNTIFS(Table1[Agent_name],Table1[[#This Row],[Agent_name]],Table1[Month],Table1[[#This Row],[Month]])/160</f>
        <v>0.70625000000000004</v>
      </c>
    </row>
    <row r="5910" spans="1:23" x14ac:dyDescent="0.25">
      <c r="A5910">
        <v>5909</v>
      </c>
      <c r="B5910" t="s">
        <v>19189</v>
      </c>
      <c r="C5910" t="s">
        <v>19190</v>
      </c>
      <c r="D5910">
        <v>61</v>
      </c>
      <c r="E5910" t="s">
        <v>58</v>
      </c>
      <c r="F5910" t="s">
        <v>281</v>
      </c>
      <c r="G5910" s="1">
        <v>43881</v>
      </c>
      <c r="H5910" t="s">
        <v>45</v>
      </c>
      <c r="I5910" t="s">
        <v>46</v>
      </c>
      <c r="J5910" s="3" t="s">
        <v>19191</v>
      </c>
      <c r="K5910" t="s">
        <v>62</v>
      </c>
      <c r="M5910" t="s">
        <v>89</v>
      </c>
      <c r="N5910" t="s">
        <v>26</v>
      </c>
      <c r="R5910" t="str">
        <f t="shared" ca="1" si="92"/>
        <v>Rahul</v>
      </c>
      <c r="S5910" t="str">
        <f>IFERROR(TEXT(DATEVALUE(LEFT(Table1[[#This Row],[Date of Purchase]],10)), "MMMM"), TEXT(Table1[[#This Row],[Date of Purchase]], "MMMM"))</f>
        <v>February</v>
      </c>
      <c r="T5910" t="str">
        <f>IF(OR(
  AND(Table1[[#This Row],[Ticket Priority]]="Critical", Table1[[#This Row],[Ticket Status]]&lt;&gt;"Closed"),
  AND(Table1[[#This Row],[Ticket Priority]]="High", Table1[[#This Row],[Ticket Status]]="Open")
), "Yes", "No")</f>
        <v>Yes</v>
      </c>
      <c r="U5910" s="4" t="str">
        <f>IF(Table1[[#This Row],[Ticket Status]]="Closed","Yes","No")</f>
        <v>No</v>
      </c>
      <c r="V5910" s="4" t="str">
        <f>IF(Table1[[#This Row],[Ticket Status]]="Pending Customer Response","Yes","No")</f>
        <v>No</v>
      </c>
      <c r="W5910" s="5">
        <f ca="1">COUNTIFS(Table1[Agent_name],Table1[[#This Row],[Agent_name]],Table1[Month],Table1[[#This Row],[Month]])/160</f>
        <v>0.30625000000000002</v>
      </c>
    </row>
    <row r="5911" spans="1:23" x14ac:dyDescent="0.25">
      <c r="A5911">
        <v>5910</v>
      </c>
      <c r="B5911" t="s">
        <v>19192</v>
      </c>
      <c r="C5911" t="s">
        <v>19193</v>
      </c>
      <c r="D5911">
        <v>56</v>
      </c>
      <c r="E5911" t="s">
        <v>19</v>
      </c>
      <c r="F5911" t="s">
        <v>157</v>
      </c>
      <c r="G5911" s="1">
        <v>44367</v>
      </c>
      <c r="H5911" t="s">
        <v>66</v>
      </c>
      <c r="I5911" t="s">
        <v>113</v>
      </c>
      <c r="J5911" s="3" t="s">
        <v>19194</v>
      </c>
      <c r="K5911" t="s">
        <v>39</v>
      </c>
      <c r="L5911" t="s">
        <v>19195</v>
      </c>
      <c r="M5911" t="s">
        <v>25</v>
      </c>
      <c r="N5911" t="s">
        <v>33</v>
      </c>
      <c r="O5911" s="2">
        <v>45078.464907407404</v>
      </c>
      <c r="P5911" s="2">
        <v>45078.589907407404</v>
      </c>
      <c r="Q5911">
        <v>2</v>
      </c>
      <c r="R5911" t="str">
        <f t="shared" ca="1" si="92"/>
        <v>Priya</v>
      </c>
      <c r="S5911" t="str">
        <f>IFERROR(TEXT(DATEVALUE(LEFT(Table1[[#This Row],[Date of Purchase]],10)), "MMMM"), TEXT(Table1[[#This Row],[Date of Purchase]], "MMMM"))</f>
        <v>June</v>
      </c>
      <c r="T5911" t="str">
        <f>IF(OR(
  AND(Table1[[#This Row],[Ticket Priority]]="Critical", Table1[[#This Row],[Ticket Status]]&lt;&gt;"Closed"),
  AND(Table1[[#This Row],[Ticket Priority]]="High", Table1[[#This Row],[Ticket Status]]="Open")
), "Yes", "No")</f>
        <v>No</v>
      </c>
      <c r="U5911" s="4" t="str">
        <f>IF(Table1[[#This Row],[Ticket Status]]="Closed","Yes","No")</f>
        <v>Yes</v>
      </c>
      <c r="V5911" s="4" t="str">
        <f>IF(Table1[[#This Row],[Ticket Status]]="Pending Customer Response","Yes","No")</f>
        <v>No</v>
      </c>
      <c r="W5911" s="5">
        <f ca="1">COUNTIFS(Table1[Agent_name],Table1[[#This Row],[Agent_name]],Table1[Month],Table1[[#This Row],[Month]])/160</f>
        <v>0.35625000000000001</v>
      </c>
    </row>
    <row r="5912" spans="1:23" x14ac:dyDescent="0.25">
      <c r="A5912">
        <v>5911</v>
      </c>
      <c r="B5912" t="s">
        <v>13909</v>
      </c>
      <c r="C5912" t="s">
        <v>19196</v>
      </c>
      <c r="D5912">
        <v>26</v>
      </c>
      <c r="E5912" t="s">
        <v>58</v>
      </c>
      <c r="F5912" t="s">
        <v>129</v>
      </c>
      <c r="G5912" s="1">
        <v>43934</v>
      </c>
      <c r="H5912" t="s">
        <v>67</v>
      </c>
      <c r="I5912" t="s">
        <v>113</v>
      </c>
      <c r="J5912" s="3" t="s">
        <v>19197</v>
      </c>
      <c r="K5912" t="s">
        <v>62</v>
      </c>
      <c r="M5912" t="s">
        <v>41</v>
      </c>
      <c r="N5912" t="s">
        <v>33</v>
      </c>
      <c r="R5912" t="str">
        <f t="shared" ca="1" si="92"/>
        <v>Meera</v>
      </c>
      <c r="S5912" t="str">
        <f>IFERROR(TEXT(DATEVALUE(LEFT(Table1[[#This Row],[Date of Purchase]],10)), "MMMM"), TEXT(Table1[[#This Row],[Date of Purchase]], "MMMM"))</f>
        <v>April</v>
      </c>
      <c r="T5912" t="str">
        <f>IF(OR(
  AND(Table1[[#This Row],[Ticket Priority]]="Critical", Table1[[#This Row],[Ticket Status]]&lt;&gt;"Closed"),
  AND(Table1[[#This Row],[Ticket Priority]]="High", Table1[[#This Row],[Ticket Status]]="Open")
), "Yes", "No")</f>
        <v>No</v>
      </c>
      <c r="U5912" s="4" t="str">
        <f>IF(Table1[[#This Row],[Ticket Status]]="Closed","Yes","No")</f>
        <v>No</v>
      </c>
      <c r="V5912" s="4" t="str">
        <f>IF(Table1[[#This Row],[Ticket Status]]="Pending Customer Response","Yes","No")</f>
        <v>No</v>
      </c>
      <c r="W5912" s="5">
        <f ca="1">COUNTIFS(Table1[Agent_name],Table1[[#This Row],[Agent_name]],Table1[Month],Table1[[#This Row],[Month]])/160</f>
        <v>0.16250000000000001</v>
      </c>
    </row>
    <row r="5913" spans="1:23" x14ac:dyDescent="0.25">
      <c r="A5913">
        <v>5912</v>
      </c>
      <c r="B5913" t="s">
        <v>19198</v>
      </c>
      <c r="C5913" t="s">
        <v>19199</v>
      </c>
      <c r="D5913">
        <v>63</v>
      </c>
      <c r="E5913" t="s">
        <v>19</v>
      </c>
      <c r="F5913" t="s">
        <v>242</v>
      </c>
      <c r="G5913" s="1">
        <v>44088</v>
      </c>
      <c r="H5913" t="s">
        <v>45</v>
      </c>
      <c r="I5913" t="s">
        <v>22</v>
      </c>
      <c r="J5913" s="3" t="s">
        <v>19200</v>
      </c>
      <c r="K5913" t="s">
        <v>39</v>
      </c>
      <c r="L5913" t="s">
        <v>19201</v>
      </c>
      <c r="M5913" t="s">
        <v>41</v>
      </c>
      <c r="N5913" t="s">
        <v>55</v>
      </c>
      <c r="O5913" s="2">
        <v>45078.354525462964</v>
      </c>
      <c r="P5913" s="2">
        <v>45078.698969907404</v>
      </c>
      <c r="Q5913">
        <v>4</v>
      </c>
      <c r="R5913" t="str">
        <f t="shared" ca="1" si="92"/>
        <v>Sara</v>
      </c>
      <c r="S5913" t="str">
        <f>IFERROR(TEXT(DATEVALUE(LEFT(Table1[[#This Row],[Date of Purchase]],10)), "MMMM"), TEXT(Table1[[#This Row],[Date of Purchase]], "MMMM"))</f>
        <v>September</v>
      </c>
      <c r="T5913" t="str">
        <f>IF(OR(
  AND(Table1[[#This Row],[Ticket Priority]]="Critical", Table1[[#This Row],[Ticket Status]]&lt;&gt;"Closed"),
  AND(Table1[[#This Row],[Ticket Priority]]="High", Table1[[#This Row],[Ticket Status]]="Open")
), "Yes", "No")</f>
        <v>No</v>
      </c>
      <c r="U5913" s="4" t="str">
        <f>IF(Table1[[#This Row],[Ticket Status]]="Closed","Yes","No")</f>
        <v>Yes</v>
      </c>
      <c r="V5913" s="4" t="str">
        <f>IF(Table1[[#This Row],[Ticket Status]]="Pending Customer Response","Yes","No")</f>
        <v>No</v>
      </c>
      <c r="W5913" s="5">
        <f ca="1">COUNTIFS(Table1[Agent_name],Table1[[#This Row],[Agent_name]],Table1[Month],Table1[[#This Row],[Month]])/160</f>
        <v>0.65</v>
      </c>
    </row>
    <row r="5914" spans="1:23" x14ac:dyDescent="0.25">
      <c r="A5914">
        <v>5913</v>
      </c>
      <c r="B5914" t="s">
        <v>19202</v>
      </c>
      <c r="C5914" t="s">
        <v>19203</v>
      </c>
      <c r="D5914">
        <v>70</v>
      </c>
      <c r="E5914" t="s">
        <v>29</v>
      </c>
      <c r="F5914" t="s">
        <v>339</v>
      </c>
      <c r="G5914" s="1">
        <v>44117</v>
      </c>
      <c r="H5914" t="s">
        <v>67</v>
      </c>
      <c r="I5914" t="s">
        <v>22</v>
      </c>
      <c r="J5914" s="3" t="s">
        <v>19204</v>
      </c>
      <c r="K5914" t="s">
        <v>24</v>
      </c>
      <c r="M5914" t="s">
        <v>25</v>
      </c>
      <c r="N5914" t="s">
        <v>55</v>
      </c>
      <c r="O5914" s="2">
        <v>45078.026053240741</v>
      </c>
      <c r="R5914" t="str">
        <f t="shared" ca="1" si="92"/>
        <v>Meera</v>
      </c>
      <c r="S5914" t="str">
        <f>IFERROR(TEXT(DATEVALUE(LEFT(Table1[[#This Row],[Date of Purchase]],10)), "MMMM"), TEXT(Table1[[#This Row],[Date of Purchase]], "MMMM"))</f>
        <v>October</v>
      </c>
      <c r="T5914" t="str">
        <f>IF(OR(
  AND(Table1[[#This Row],[Ticket Priority]]="Critical", Table1[[#This Row],[Ticket Status]]&lt;&gt;"Closed"),
  AND(Table1[[#This Row],[Ticket Priority]]="High", Table1[[#This Row],[Ticket Status]]="Open")
), "Yes", "No")</f>
        <v>Yes</v>
      </c>
      <c r="U5914" s="4" t="str">
        <f>IF(Table1[[#This Row],[Ticket Status]]="Closed","Yes","No")</f>
        <v>No</v>
      </c>
      <c r="V5914" s="4" t="str">
        <f>IF(Table1[[#This Row],[Ticket Status]]="Pending Customer Response","Yes","No")</f>
        <v>Yes</v>
      </c>
      <c r="W5914" s="5">
        <f ca="1">COUNTIFS(Table1[Agent_name],Table1[[#This Row],[Agent_name]],Table1[Month],Table1[[#This Row],[Month]])/160</f>
        <v>0.23749999999999999</v>
      </c>
    </row>
    <row r="5915" spans="1:23" x14ac:dyDescent="0.25">
      <c r="A5915">
        <v>5914</v>
      </c>
      <c r="B5915" t="s">
        <v>19205</v>
      </c>
      <c r="C5915" t="s">
        <v>19206</v>
      </c>
      <c r="D5915">
        <v>28</v>
      </c>
      <c r="E5915" t="s">
        <v>29</v>
      </c>
      <c r="F5915" t="s">
        <v>20</v>
      </c>
      <c r="G5915" s="1">
        <v>43836</v>
      </c>
      <c r="H5915" t="s">
        <v>21</v>
      </c>
      <c r="I5915" t="s">
        <v>177</v>
      </c>
      <c r="J5915" s="3" t="s">
        <v>4173</v>
      </c>
      <c r="K5915" t="s">
        <v>62</v>
      </c>
      <c r="M5915" t="s">
        <v>41</v>
      </c>
      <c r="N5915" t="s">
        <v>26</v>
      </c>
      <c r="R5915" t="str">
        <f t="shared" ca="1" si="92"/>
        <v>Aisha</v>
      </c>
      <c r="S5915" t="str">
        <f>IFERROR(TEXT(DATEVALUE(LEFT(Table1[[#This Row],[Date of Purchase]],10)), "MMMM"), TEXT(Table1[[#This Row],[Date of Purchase]], "MMMM"))</f>
        <v>January</v>
      </c>
      <c r="T5915" t="str">
        <f>IF(OR(
  AND(Table1[[#This Row],[Ticket Priority]]="Critical", Table1[[#This Row],[Ticket Status]]&lt;&gt;"Closed"),
  AND(Table1[[#This Row],[Ticket Priority]]="High", Table1[[#This Row],[Ticket Status]]="Open")
), "Yes", "No")</f>
        <v>No</v>
      </c>
      <c r="U5915" s="4" t="str">
        <f>IF(Table1[[#This Row],[Ticket Status]]="Closed","Yes","No")</f>
        <v>No</v>
      </c>
      <c r="V5915" s="4" t="str">
        <f>IF(Table1[[#This Row],[Ticket Status]]="Pending Customer Response","Yes","No")</f>
        <v>No</v>
      </c>
      <c r="W5915" s="5">
        <f ca="1">COUNTIFS(Table1[Agent_name],Table1[[#This Row],[Agent_name]],Table1[Month],Table1[[#This Row],[Month]])/160</f>
        <v>0.83125000000000004</v>
      </c>
    </row>
    <row r="5916" spans="1:23" x14ac:dyDescent="0.25">
      <c r="A5916">
        <v>5915</v>
      </c>
      <c r="B5916" t="s">
        <v>19207</v>
      </c>
      <c r="C5916" t="s">
        <v>19208</v>
      </c>
      <c r="D5916">
        <v>54</v>
      </c>
      <c r="E5916" t="s">
        <v>29</v>
      </c>
      <c r="F5916" t="s">
        <v>485</v>
      </c>
      <c r="G5916" s="1">
        <v>44122</v>
      </c>
      <c r="H5916" t="s">
        <v>21</v>
      </c>
      <c r="I5916" t="s">
        <v>99</v>
      </c>
      <c r="J5916" s="3" t="s">
        <v>19209</v>
      </c>
      <c r="K5916" t="s">
        <v>62</v>
      </c>
      <c r="M5916" t="s">
        <v>89</v>
      </c>
      <c r="N5916" t="s">
        <v>33</v>
      </c>
      <c r="R5916" t="str">
        <f t="shared" ca="1" si="92"/>
        <v>Meera</v>
      </c>
      <c r="S5916" t="str">
        <f>IFERROR(TEXT(DATEVALUE(LEFT(Table1[[#This Row],[Date of Purchase]],10)), "MMMM"), TEXT(Table1[[#This Row],[Date of Purchase]], "MMMM"))</f>
        <v>October</v>
      </c>
      <c r="T5916" t="str">
        <f>IF(OR(
  AND(Table1[[#This Row],[Ticket Priority]]="Critical", Table1[[#This Row],[Ticket Status]]&lt;&gt;"Closed"),
  AND(Table1[[#This Row],[Ticket Priority]]="High", Table1[[#This Row],[Ticket Status]]="Open")
), "Yes", "No")</f>
        <v>Yes</v>
      </c>
      <c r="U5916" s="4" t="str">
        <f>IF(Table1[[#This Row],[Ticket Status]]="Closed","Yes","No")</f>
        <v>No</v>
      </c>
      <c r="V5916" s="4" t="str">
        <f>IF(Table1[[#This Row],[Ticket Status]]="Pending Customer Response","Yes","No")</f>
        <v>No</v>
      </c>
      <c r="W5916" s="5">
        <f ca="1">COUNTIFS(Table1[Agent_name],Table1[[#This Row],[Agent_name]],Table1[Month],Table1[[#This Row],[Month]])/160</f>
        <v>0.23749999999999999</v>
      </c>
    </row>
    <row r="5917" spans="1:23" x14ac:dyDescent="0.25">
      <c r="A5917">
        <v>5916</v>
      </c>
      <c r="B5917" t="s">
        <v>19210</v>
      </c>
      <c r="C5917" t="s">
        <v>19211</v>
      </c>
      <c r="D5917">
        <v>69</v>
      </c>
      <c r="E5917" t="s">
        <v>29</v>
      </c>
      <c r="F5917" t="s">
        <v>281</v>
      </c>
      <c r="G5917" s="1">
        <v>43892</v>
      </c>
      <c r="H5917" t="s">
        <v>21</v>
      </c>
      <c r="I5917" t="s">
        <v>59</v>
      </c>
      <c r="J5917" s="3" t="s">
        <v>19212</v>
      </c>
      <c r="K5917" t="s">
        <v>62</v>
      </c>
      <c r="M5917" t="s">
        <v>89</v>
      </c>
      <c r="N5917" t="s">
        <v>55</v>
      </c>
      <c r="R5917" t="str">
        <f t="shared" ca="1" si="92"/>
        <v>Aisha</v>
      </c>
      <c r="S5917" t="str">
        <f>IFERROR(TEXT(DATEVALUE(LEFT(Table1[[#This Row],[Date of Purchase]],10)), "MMMM"), TEXT(Table1[[#This Row],[Date of Purchase]], "MMMM"))</f>
        <v>March</v>
      </c>
      <c r="T5917" t="str">
        <f>IF(OR(
  AND(Table1[[#This Row],[Ticket Priority]]="Critical", Table1[[#This Row],[Ticket Status]]&lt;&gt;"Closed"),
  AND(Table1[[#This Row],[Ticket Priority]]="High", Table1[[#This Row],[Ticket Status]]="Open")
), "Yes", "No")</f>
        <v>Yes</v>
      </c>
      <c r="U5917" s="4" t="str">
        <f>IF(Table1[[#This Row],[Ticket Status]]="Closed","Yes","No")</f>
        <v>No</v>
      </c>
      <c r="V5917" s="4" t="str">
        <f>IF(Table1[[#This Row],[Ticket Status]]="Pending Customer Response","Yes","No")</f>
        <v>No</v>
      </c>
      <c r="W5917" s="5">
        <f ca="1">COUNTIFS(Table1[Agent_name],Table1[[#This Row],[Agent_name]],Table1[Month],Table1[[#This Row],[Month]])/160</f>
        <v>1.0062500000000001</v>
      </c>
    </row>
    <row r="5918" spans="1:23" x14ac:dyDescent="0.25">
      <c r="A5918">
        <v>5917</v>
      </c>
      <c r="B5918" t="s">
        <v>19213</v>
      </c>
      <c r="C5918" t="s">
        <v>19214</v>
      </c>
      <c r="D5918">
        <v>64</v>
      </c>
      <c r="E5918" t="s">
        <v>29</v>
      </c>
      <c r="F5918" t="s">
        <v>134</v>
      </c>
      <c r="G5918" s="1">
        <v>44458</v>
      </c>
      <c r="H5918" t="s">
        <v>66</v>
      </c>
      <c r="I5918" t="s">
        <v>22</v>
      </c>
      <c r="J5918" s="3" t="s">
        <v>19215</v>
      </c>
      <c r="K5918" t="s">
        <v>62</v>
      </c>
      <c r="M5918" t="s">
        <v>41</v>
      </c>
      <c r="N5918" t="s">
        <v>26</v>
      </c>
      <c r="R5918" t="str">
        <f t="shared" ca="1" si="92"/>
        <v>Aisha</v>
      </c>
      <c r="S5918" t="str">
        <f>IFERROR(TEXT(DATEVALUE(LEFT(Table1[[#This Row],[Date of Purchase]],10)), "MMMM"), TEXT(Table1[[#This Row],[Date of Purchase]], "MMMM"))</f>
        <v>September</v>
      </c>
      <c r="T5918" t="str">
        <f>IF(OR(
  AND(Table1[[#This Row],[Ticket Priority]]="Critical", Table1[[#This Row],[Ticket Status]]&lt;&gt;"Closed"),
  AND(Table1[[#This Row],[Ticket Priority]]="High", Table1[[#This Row],[Ticket Status]]="Open")
), "Yes", "No")</f>
        <v>No</v>
      </c>
      <c r="U5918" s="4" t="str">
        <f>IF(Table1[[#This Row],[Ticket Status]]="Closed","Yes","No")</f>
        <v>No</v>
      </c>
      <c r="V5918" s="4" t="str">
        <f>IF(Table1[[#This Row],[Ticket Status]]="Pending Customer Response","Yes","No")</f>
        <v>No</v>
      </c>
      <c r="W5918" s="5">
        <f ca="1">COUNTIFS(Table1[Agent_name],Table1[[#This Row],[Agent_name]],Table1[Month],Table1[[#This Row],[Month]])/160</f>
        <v>0.86250000000000004</v>
      </c>
    </row>
    <row r="5919" spans="1:23" x14ac:dyDescent="0.25">
      <c r="A5919">
        <v>5918</v>
      </c>
      <c r="B5919" t="s">
        <v>19216</v>
      </c>
      <c r="C5919" t="s">
        <v>19217</v>
      </c>
      <c r="D5919">
        <v>21</v>
      </c>
      <c r="E5919" t="s">
        <v>29</v>
      </c>
      <c r="F5919" t="s">
        <v>421</v>
      </c>
      <c r="G5919" s="1">
        <v>44280</v>
      </c>
      <c r="H5919" t="s">
        <v>21</v>
      </c>
      <c r="I5919" t="s">
        <v>77</v>
      </c>
      <c r="J5919" s="3" t="s">
        <v>19218</v>
      </c>
      <c r="K5919" t="s">
        <v>39</v>
      </c>
      <c r="L5919" t="s">
        <v>19219</v>
      </c>
      <c r="M5919" t="s">
        <v>89</v>
      </c>
      <c r="N5919" t="s">
        <v>55</v>
      </c>
      <c r="O5919" s="2">
        <v>45078.557372685187</v>
      </c>
      <c r="P5919" s="2">
        <v>45078.669872685183</v>
      </c>
      <c r="Q5919">
        <v>1</v>
      </c>
      <c r="R5919" t="str">
        <f t="shared" ca="1" si="92"/>
        <v>Meera</v>
      </c>
      <c r="S5919" t="str">
        <f>IFERROR(TEXT(DATEVALUE(LEFT(Table1[[#This Row],[Date of Purchase]],10)), "MMMM"), TEXT(Table1[[#This Row],[Date of Purchase]], "MMMM"))</f>
        <v>March</v>
      </c>
      <c r="T5919" t="str">
        <f>IF(OR(
  AND(Table1[[#This Row],[Ticket Priority]]="Critical", Table1[[#This Row],[Ticket Status]]&lt;&gt;"Closed"),
  AND(Table1[[#This Row],[Ticket Priority]]="High", Table1[[#This Row],[Ticket Status]]="Open")
), "Yes", "No")</f>
        <v>No</v>
      </c>
      <c r="U5919" s="4" t="str">
        <f>IF(Table1[[#This Row],[Ticket Status]]="Closed","Yes","No")</f>
        <v>Yes</v>
      </c>
      <c r="V5919" s="4" t="str">
        <f>IF(Table1[[#This Row],[Ticket Status]]="Pending Customer Response","Yes","No")</f>
        <v>No</v>
      </c>
      <c r="W5919" s="5">
        <f ca="1">COUNTIFS(Table1[Agent_name],Table1[[#This Row],[Agent_name]],Table1[Month],Table1[[#This Row],[Month]])/160</f>
        <v>0.21249999999999999</v>
      </c>
    </row>
    <row r="5920" spans="1:23" x14ac:dyDescent="0.25">
      <c r="A5920">
        <v>5919</v>
      </c>
      <c r="B5920" t="s">
        <v>19220</v>
      </c>
      <c r="C5920" t="s">
        <v>19221</v>
      </c>
      <c r="D5920">
        <v>18</v>
      </c>
      <c r="E5920" t="s">
        <v>29</v>
      </c>
      <c r="F5920" t="s">
        <v>20</v>
      </c>
      <c r="G5920" s="1">
        <v>44249</v>
      </c>
      <c r="H5920" t="s">
        <v>45</v>
      </c>
      <c r="I5920" t="s">
        <v>60</v>
      </c>
      <c r="J5920" s="3" t="s">
        <v>19222</v>
      </c>
      <c r="K5920" t="s">
        <v>39</v>
      </c>
      <c r="L5920" t="s">
        <v>19223</v>
      </c>
      <c r="M5920" t="s">
        <v>25</v>
      </c>
      <c r="N5920" t="s">
        <v>55</v>
      </c>
      <c r="O5920" s="2">
        <v>45078.106689814813</v>
      </c>
      <c r="P5920" s="2">
        <v>45078.674050925925</v>
      </c>
      <c r="Q5920">
        <v>2</v>
      </c>
      <c r="R5920" t="str">
        <f t="shared" ca="1" si="92"/>
        <v>Aisha</v>
      </c>
      <c r="S5920" t="str">
        <f>IFERROR(TEXT(DATEVALUE(LEFT(Table1[[#This Row],[Date of Purchase]],10)), "MMMM"), TEXT(Table1[[#This Row],[Date of Purchase]], "MMMM"))</f>
        <v>February</v>
      </c>
      <c r="T5920" t="str">
        <f>IF(OR(
  AND(Table1[[#This Row],[Ticket Priority]]="Critical", Table1[[#This Row],[Ticket Status]]&lt;&gt;"Closed"),
  AND(Table1[[#This Row],[Ticket Priority]]="High", Table1[[#This Row],[Ticket Status]]="Open")
), "Yes", "No")</f>
        <v>No</v>
      </c>
      <c r="U5920" s="4" t="str">
        <f>IF(Table1[[#This Row],[Ticket Status]]="Closed","Yes","No")</f>
        <v>Yes</v>
      </c>
      <c r="V5920" s="4" t="str">
        <f>IF(Table1[[#This Row],[Ticket Status]]="Pending Customer Response","Yes","No")</f>
        <v>No</v>
      </c>
      <c r="W5920" s="5">
        <f ca="1">COUNTIFS(Table1[Agent_name],Table1[[#This Row],[Agent_name]],Table1[Month],Table1[[#This Row],[Month]])/160</f>
        <v>0.85624999999999996</v>
      </c>
    </row>
    <row r="5921" spans="1:23" x14ac:dyDescent="0.25">
      <c r="A5921">
        <v>5920</v>
      </c>
      <c r="B5921" t="s">
        <v>19224</v>
      </c>
      <c r="C5921" t="s">
        <v>19225</v>
      </c>
      <c r="D5921">
        <v>41</v>
      </c>
      <c r="E5921" t="s">
        <v>29</v>
      </c>
      <c r="F5921" t="s">
        <v>86</v>
      </c>
      <c r="G5921" s="1">
        <v>44336</v>
      </c>
      <c r="H5921" t="s">
        <v>21</v>
      </c>
      <c r="I5921" t="s">
        <v>31</v>
      </c>
      <c r="J5921" s="3" t="s">
        <v>19226</v>
      </c>
      <c r="K5921" t="s">
        <v>39</v>
      </c>
      <c r="L5921" t="s">
        <v>19227</v>
      </c>
      <c r="M5921" t="s">
        <v>25</v>
      </c>
      <c r="N5921" t="s">
        <v>26</v>
      </c>
      <c r="O5921" s="2">
        <v>45078.267118055555</v>
      </c>
      <c r="P5921" s="2">
        <v>45078.856006944443</v>
      </c>
      <c r="Q5921">
        <v>3</v>
      </c>
      <c r="R5921" t="str">
        <f t="shared" ca="1" si="92"/>
        <v>Meera</v>
      </c>
      <c r="S5921" t="str">
        <f>IFERROR(TEXT(DATEVALUE(LEFT(Table1[[#This Row],[Date of Purchase]],10)), "MMMM"), TEXT(Table1[[#This Row],[Date of Purchase]], "MMMM"))</f>
        <v>May</v>
      </c>
      <c r="T5921" t="str">
        <f>IF(OR(
  AND(Table1[[#This Row],[Ticket Priority]]="Critical", Table1[[#This Row],[Ticket Status]]&lt;&gt;"Closed"),
  AND(Table1[[#This Row],[Ticket Priority]]="High", Table1[[#This Row],[Ticket Status]]="Open")
), "Yes", "No")</f>
        <v>No</v>
      </c>
      <c r="U5921" s="4" t="str">
        <f>IF(Table1[[#This Row],[Ticket Status]]="Closed","Yes","No")</f>
        <v>Yes</v>
      </c>
      <c r="V5921" s="4" t="str">
        <f>IF(Table1[[#This Row],[Ticket Status]]="Pending Customer Response","Yes","No")</f>
        <v>No</v>
      </c>
      <c r="W5921" s="5">
        <f ca="1">COUNTIFS(Table1[Agent_name],Table1[[#This Row],[Agent_name]],Table1[Month],Table1[[#This Row],[Month]])/160</f>
        <v>0.26874999999999999</v>
      </c>
    </row>
    <row r="5922" spans="1:23" x14ac:dyDescent="0.25">
      <c r="A5922">
        <v>5921</v>
      </c>
      <c r="B5922" t="s">
        <v>19228</v>
      </c>
      <c r="C5922" t="s">
        <v>19229</v>
      </c>
      <c r="D5922">
        <v>29</v>
      </c>
      <c r="E5922" t="s">
        <v>19</v>
      </c>
      <c r="F5922" t="s">
        <v>173</v>
      </c>
      <c r="G5922" s="1">
        <v>44103</v>
      </c>
      <c r="H5922" t="s">
        <v>67</v>
      </c>
      <c r="I5922" t="s">
        <v>46</v>
      </c>
      <c r="J5922" s="3" t="s">
        <v>19230</v>
      </c>
      <c r="K5922" t="s">
        <v>62</v>
      </c>
      <c r="M5922" t="s">
        <v>25</v>
      </c>
      <c r="N5922" t="s">
        <v>33</v>
      </c>
      <c r="R5922" t="str">
        <f t="shared" ca="1" si="92"/>
        <v>Priya</v>
      </c>
      <c r="S5922" t="str">
        <f>IFERROR(TEXT(DATEVALUE(LEFT(Table1[[#This Row],[Date of Purchase]],10)), "MMMM"), TEXT(Table1[[#This Row],[Date of Purchase]], "MMMM"))</f>
        <v>September</v>
      </c>
      <c r="T5922" t="str">
        <f>IF(OR(
  AND(Table1[[#This Row],[Ticket Priority]]="Critical", Table1[[#This Row],[Ticket Status]]&lt;&gt;"Closed"),
  AND(Table1[[#This Row],[Ticket Priority]]="High", Table1[[#This Row],[Ticket Status]]="Open")
), "Yes", "No")</f>
        <v>Yes</v>
      </c>
      <c r="U5922" s="4" t="str">
        <f>IF(Table1[[#This Row],[Ticket Status]]="Closed","Yes","No")</f>
        <v>No</v>
      </c>
      <c r="V5922" s="4" t="str">
        <f>IF(Table1[[#This Row],[Ticket Status]]="Pending Customer Response","Yes","No")</f>
        <v>No</v>
      </c>
      <c r="W5922" s="5">
        <f ca="1">COUNTIFS(Table1[Agent_name],Table1[[#This Row],[Agent_name]],Table1[Month],Table1[[#This Row],[Month]])/160</f>
        <v>0.53125</v>
      </c>
    </row>
    <row r="5923" spans="1:23" x14ac:dyDescent="0.25">
      <c r="A5923">
        <v>5922</v>
      </c>
      <c r="B5923" t="s">
        <v>19231</v>
      </c>
      <c r="C5923" t="s">
        <v>19232</v>
      </c>
      <c r="D5923">
        <v>35</v>
      </c>
      <c r="E5923" t="s">
        <v>19</v>
      </c>
      <c r="F5923" t="s">
        <v>339</v>
      </c>
      <c r="G5923" s="1">
        <v>44424</v>
      </c>
      <c r="H5923" t="s">
        <v>45</v>
      </c>
      <c r="I5923" t="s">
        <v>141</v>
      </c>
      <c r="J5923" s="3" t="s">
        <v>19233</v>
      </c>
      <c r="K5923" t="s">
        <v>24</v>
      </c>
      <c r="M5923" t="s">
        <v>143</v>
      </c>
      <c r="N5923" t="s">
        <v>83</v>
      </c>
      <c r="O5923" s="2">
        <v>45078.643530092595</v>
      </c>
      <c r="R5923" t="str">
        <f t="shared" ca="1" si="92"/>
        <v>Neha</v>
      </c>
      <c r="S5923" t="str">
        <f>IFERROR(TEXT(DATEVALUE(LEFT(Table1[[#This Row],[Date of Purchase]],10)), "MMMM"), TEXT(Table1[[#This Row],[Date of Purchase]], "MMMM"))</f>
        <v>August</v>
      </c>
      <c r="T5923" t="str">
        <f>IF(OR(
  AND(Table1[[#This Row],[Ticket Priority]]="Critical", Table1[[#This Row],[Ticket Status]]&lt;&gt;"Closed"),
  AND(Table1[[#This Row],[Ticket Priority]]="High", Table1[[#This Row],[Ticket Status]]="Open")
), "Yes", "No")</f>
        <v>No</v>
      </c>
      <c r="U5923" s="4" t="str">
        <f>IF(Table1[[#This Row],[Ticket Status]]="Closed","Yes","No")</f>
        <v>No</v>
      </c>
      <c r="V5923" s="4" t="str">
        <f>IF(Table1[[#This Row],[Ticket Status]]="Pending Customer Response","Yes","No")</f>
        <v>Yes</v>
      </c>
      <c r="W5923" s="5">
        <f ca="1">COUNTIFS(Table1[Agent_name],Table1[[#This Row],[Agent_name]],Table1[Month],Table1[[#This Row],[Month]])/160</f>
        <v>0.16875000000000001</v>
      </c>
    </row>
    <row r="5924" spans="1:23" x14ac:dyDescent="0.25">
      <c r="A5924">
        <v>5923</v>
      </c>
      <c r="B5924" t="s">
        <v>19234</v>
      </c>
      <c r="C5924" t="s">
        <v>19235</v>
      </c>
      <c r="D5924">
        <v>46</v>
      </c>
      <c r="E5924" t="s">
        <v>19</v>
      </c>
      <c r="F5924" t="s">
        <v>98</v>
      </c>
      <c r="G5924" s="1">
        <v>44119</v>
      </c>
      <c r="H5924" t="s">
        <v>67</v>
      </c>
      <c r="I5924" t="s">
        <v>72</v>
      </c>
      <c r="J5924" s="3" t="s">
        <v>19236</v>
      </c>
      <c r="K5924" t="s">
        <v>24</v>
      </c>
      <c r="M5924" t="s">
        <v>143</v>
      </c>
      <c r="N5924" t="s">
        <v>55</v>
      </c>
      <c r="O5924" s="2">
        <v>45078.219247685185</v>
      </c>
      <c r="R5924" t="str">
        <f t="shared" ca="1" si="92"/>
        <v>Meera</v>
      </c>
      <c r="S5924" t="str">
        <f>IFERROR(TEXT(DATEVALUE(LEFT(Table1[[#This Row],[Date of Purchase]],10)), "MMMM"), TEXT(Table1[[#This Row],[Date of Purchase]], "MMMM"))</f>
        <v>October</v>
      </c>
      <c r="T5924" t="str">
        <f>IF(OR(
  AND(Table1[[#This Row],[Ticket Priority]]="Critical", Table1[[#This Row],[Ticket Status]]&lt;&gt;"Closed"),
  AND(Table1[[#This Row],[Ticket Priority]]="High", Table1[[#This Row],[Ticket Status]]="Open")
), "Yes", "No")</f>
        <v>No</v>
      </c>
      <c r="U5924" s="4" t="str">
        <f>IF(Table1[[#This Row],[Ticket Status]]="Closed","Yes","No")</f>
        <v>No</v>
      </c>
      <c r="V5924" s="4" t="str">
        <f>IF(Table1[[#This Row],[Ticket Status]]="Pending Customer Response","Yes","No")</f>
        <v>Yes</v>
      </c>
      <c r="W5924" s="5">
        <f ca="1">COUNTIFS(Table1[Agent_name],Table1[[#This Row],[Agent_name]],Table1[Month],Table1[[#This Row],[Month]])/160</f>
        <v>0.23749999999999999</v>
      </c>
    </row>
    <row r="5925" spans="1:23" x14ac:dyDescent="0.25">
      <c r="A5925">
        <v>5924</v>
      </c>
      <c r="B5925" t="s">
        <v>16976</v>
      </c>
      <c r="C5925" t="s">
        <v>19237</v>
      </c>
      <c r="D5925">
        <v>52</v>
      </c>
      <c r="E5925" t="s">
        <v>58</v>
      </c>
      <c r="F5925" t="s">
        <v>207</v>
      </c>
      <c r="G5925" s="1">
        <v>43831</v>
      </c>
      <c r="H5925" t="s">
        <v>66</v>
      </c>
      <c r="I5925" t="s">
        <v>113</v>
      </c>
      <c r="J5925" s="3" t="s">
        <v>19238</v>
      </c>
      <c r="K5925" t="s">
        <v>24</v>
      </c>
      <c r="M5925" t="s">
        <v>41</v>
      </c>
      <c r="N5925" t="s">
        <v>33</v>
      </c>
      <c r="O5925" s="2">
        <v>45078.49496527778</v>
      </c>
      <c r="R5925" t="str">
        <f t="shared" ca="1" si="92"/>
        <v>Ravi</v>
      </c>
      <c r="S5925" t="str">
        <f>IFERROR(TEXT(DATEVALUE(LEFT(Table1[[#This Row],[Date of Purchase]],10)), "MMMM"), TEXT(Table1[[#This Row],[Date of Purchase]], "MMMM"))</f>
        <v>January</v>
      </c>
      <c r="T5925" t="str">
        <f>IF(OR(
  AND(Table1[[#This Row],[Ticket Priority]]="Critical", Table1[[#This Row],[Ticket Status]]&lt;&gt;"Closed"),
  AND(Table1[[#This Row],[Ticket Priority]]="High", Table1[[#This Row],[Ticket Status]]="Open")
), "Yes", "No")</f>
        <v>No</v>
      </c>
      <c r="U5925" s="4" t="str">
        <f>IF(Table1[[#This Row],[Ticket Status]]="Closed","Yes","No")</f>
        <v>No</v>
      </c>
      <c r="V5925" s="4" t="str">
        <f>IF(Table1[[#This Row],[Ticket Status]]="Pending Customer Response","Yes","No")</f>
        <v>Yes</v>
      </c>
      <c r="W5925" s="5">
        <f ca="1">COUNTIFS(Table1[Agent_name],Table1[[#This Row],[Agent_name]],Table1[Month],Table1[[#This Row],[Month]])/160</f>
        <v>0.74375000000000002</v>
      </c>
    </row>
    <row r="5926" spans="1:23" x14ac:dyDescent="0.25">
      <c r="A5926">
        <v>5925</v>
      </c>
      <c r="B5926" t="s">
        <v>19239</v>
      </c>
      <c r="C5926" t="s">
        <v>19240</v>
      </c>
      <c r="D5926">
        <v>68</v>
      </c>
      <c r="E5926" t="s">
        <v>19</v>
      </c>
      <c r="F5926" t="s">
        <v>98</v>
      </c>
      <c r="G5926" s="1">
        <v>44529</v>
      </c>
      <c r="H5926" t="s">
        <v>59</v>
      </c>
      <c r="I5926" t="s">
        <v>31</v>
      </c>
      <c r="J5926" s="3" t="s">
        <v>19241</v>
      </c>
      <c r="K5926" t="s">
        <v>24</v>
      </c>
      <c r="M5926" t="s">
        <v>41</v>
      </c>
      <c r="N5926" t="s">
        <v>83</v>
      </c>
      <c r="O5926" s="2">
        <v>45078.483865740738</v>
      </c>
      <c r="Q5926">
        <v>5</v>
      </c>
      <c r="R5926" t="str">
        <f t="shared" ca="1" si="92"/>
        <v>Mohit</v>
      </c>
      <c r="S5926" t="str">
        <f>IFERROR(TEXT(DATEVALUE(LEFT(Table1[[#This Row],[Date of Purchase]],10)), "MMMM"), TEXT(Table1[[#This Row],[Date of Purchase]], "MMMM"))</f>
        <v>November</v>
      </c>
      <c r="T5926" t="str">
        <f>IF(OR(
  AND(Table1[[#This Row],[Ticket Priority]]="Critical", Table1[[#This Row],[Ticket Status]]&lt;&gt;"Closed"),
  AND(Table1[[#This Row],[Ticket Priority]]="High", Table1[[#This Row],[Ticket Status]]="Open")
), "Yes", "No")</f>
        <v>No</v>
      </c>
      <c r="U5926" s="4" t="str">
        <f>IF(Table1[[#This Row],[Ticket Status]]="Closed","Yes","No")</f>
        <v>No</v>
      </c>
      <c r="V5926" s="4" t="str">
        <f>IF(Table1[[#This Row],[Ticket Status]]="Pending Customer Response","Yes","No")</f>
        <v>Yes</v>
      </c>
      <c r="W5926" s="5">
        <f ca="1">COUNTIFS(Table1[Agent_name],Table1[[#This Row],[Agent_name]],Table1[Month],Table1[[#This Row],[Month]])/160</f>
        <v>0.4375</v>
      </c>
    </row>
    <row r="5927" spans="1:23" x14ac:dyDescent="0.25">
      <c r="A5927">
        <v>5926</v>
      </c>
      <c r="B5927" t="s">
        <v>19242</v>
      </c>
      <c r="C5927" t="s">
        <v>19243</v>
      </c>
      <c r="D5927">
        <v>18</v>
      </c>
      <c r="E5927" t="s">
        <v>58</v>
      </c>
      <c r="F5927" t="s">
        <v>249</v>
      </c>
      <c r="G5927" s="1">
        <v>44287</v>
      </c>
      <c r="H5927" t="s">
        <v>67</v>
      </c>
      <c r="I5927" t="s">
        <v>72</v>
      </c>
      <c r="J5927" s="3" t="s">
        <v>19244</v>
      </c>
      <c r="K5927" t="s">
        <v>62</v>
      </c>
      <c r="M5927" t="s">
        <v>143</v>
      </c>
      <c r="N5927" t="s">
        <v>33</v>
      </c>
      <c r="R5927" t="str">
        <f t="shared" ca="1" si="92"/>
        <v>Mohit</v>
      </c>
      <c r="S5927" t="str">
        <f>IFERROR(TEXT(DATEVALUE(LEFT(Table1[[#This Row],[Date of Purchase]],10)), "MMMM"), TEXT(Table1[[#This Row],[Date of Purchase]], "MMMM"))</f>
        <v>April</v>
      </c>
      <c r="T5927" t="str">
        <f>IF(OR(
  AND(Table1[[#This Row],[Ticket Priority]]="Critical", Table1[[#This Row],[Ticket Status]]&lt;&gt;"Closed"),
  AND(Table1[[#This Row],[Ticket Priority]]="High", Table1[[#This Row],[Ticket Status]]="Open")
), "Yes", "No")</f>
        <v>No</v>
      </c>
      <c r="U5927" s="4" t="str">
        <f>IF(Table1[[#This Row],[Ticket Status]]="Closed","Yes","No")</f>
        <v>No</v>
      </c>
      <c r="V5927" s="4" t="str">
        <f>IF(Table1[[#This Row],[Ticket Status]]="Pending Customer Response","Yes","No")</f>
        <v>No</v>
      </c>
      <c r="W5927" s="5">
        <f ca="1">COUNTIFS(Table1[Agent_name],Table1[[#This Row],[Agent_name]],Table1[Month],Table1[[#This Row],[Month]])/160</f>
        <v>0.45</v>
      </c>
    </row>
    <row r="5928" spans="1:23" x14ac:dyDescent="0.25">
      <c r="A5928">
        <v>5927</v>
      </c>
      <c r="B5928" t="s">
        <v>19245</v>
      </c>
      <c r="C5928" t="s">
        <v>19246</v>
      </c>
      <c r="D5928">
        <v>39</v>
      </c>
      <c r="E5928" t="s">
        <v>19</v>
      </c>
      <c r="F5928" t="s">
        <v>44</v>
      </c>
      <c r="G5928" s="1">
        <v>43936</v>
      </c>
      <c r="H5928" t="s">
        <v>66</v>
      </c>
      <c r="I5928" t="s">
        <v>46</v>
      </c>
      <c r="J5928" s="3" t="s">
        <v>19247</v>
      </c>
      <c r="K5928" t="s">
        <v>62</v>
      </c>
      <c r="M5928" t="s">
        <v>41</v>
      </c>
      <c r="N5928" t="s">
        <v>83</v>
      </c>
      <c r="R5928" t="str">
        <f t="shared" ca="1" si="92"/>
        <v>Ravi</v>
      </c>
      <c r="S5928" t="str">
        <f>IFERROR(TEXT(DATEVALUE(LEFT(Table1[[#This Row],[Date of Purchase]],10)), "MMMM"), TEXT(Table1[[#This Row],[Date of Purchase]], "MMMM"))</f>
        <v>April</v>
      </c>
      <c r="T5928" t="str">
        <f>IF(OR(
  AND(Table1[[#This Row],[Ticket Priority]]="Critical", Table1[[#This Row],[Ticket Status]]&lt;&gt;"Closed"),
  AND(Table1[[#This Row],[Ticket Priority]]="High", Table1[[#This Row],[Ticket Status]]="Open")
), "Yes", "No")</f>
        <v>No</v>
      </c>
      <c r="U5928" s="4" t="str">
        <f>IF(Table1[[#This Row],[Ticket Status]]="Closed","Yes","No")</f>
        <v>No</v>
      </c>
      <c r="V5928" s="4" t="str">
        <f>IF(Table1[[#This Row],[Ticket Status]]="Pending Customer Response","Yes","No")</f>
        <v>No</v>
      </c>
      <c r="W5928" s="5">
        <f ca="1">COUNTIFS(Table1[Agent_name],Table1[[#This Row],[Agent_name]],Table1[Month],Table1[[#This Row],[Month]])/160</f>
        <v>0.625</v>
      </c>
    </row>
    <row r="5929" spans="1:23" x14ac:dyDescent="0.25">
      <c r="A5929">
        <v>5928</v>
      </c>
      <c r="B5929" t="s">
        <v>19248</v>
      </c>
      <c r="C5929" t="s">
        <v>19249</v>
      </c>
      <c r="D5929">
        <v>57</v>
      </c>
      <c r="E5929" t="s">
        <v>29</v>
      </c>
      <c r="F5929" t="s">
        <v>157</v>
      </c>
      <c r="G5929" s="1">
        <v>43923</v>
      </c>
      <c r="H5929" t="s">
        <v>45</v>
      </c>
      <c r="I5929" t="s">
        <v>31</v>
      </c>
      <c r="J5929" s="3" t="s">
        <v>19250</v>
      </c>
      <c r="K5929" t="s">
        <v>62</v>
      </c>
      <c r="M5929" t="s">
        <v>41</v>
      </c>
      <c r="N5929" t="s">
        <v>33</v>
      </c>
      <c r="R5929" t="str">
        <f t="shared" ca="1" si="92"/>
        <v>Karan</v>
      </c>
      <c r="S5929" t="str">
        <f>IFERROR(TEXT(DATEVALUE(LEFT(Table1[[#This Row],[Date of Purchase]],10)), "MMMM"), TEXT(Table1[[#This Row],[Date of Purchase]], "MMMM"))</f>
        <v>April</v>
      </c>
      <c r="T5929" t="str">
        <f>IF(OR(
  AND(Table1[[#This Row],[Ticket Priority]]="Critical", Table1[[#This Row],[Ticket Status]]&lt;&gt;"Closed"),
  AND(Table1[[#This Row],[Ticket Priority]]="High", Table1[[#This Row],[Ticket Status]]="Open")
), "Yes", "No")</f>
        <v>No</v>
      </c>
      <c r="U5929" s="4" t="str">
        <f>IF(Table1[[#This Row],[Ticket Status]]="Closed","Yes","No")</f>
        <v>No</v>
      </c>
      <c r="V5929" s="4" t="str">
        <f>IF(Table1[[#This Row],[Ticket Status]]="Pending Customer Response","Yes","No")</f>
        <v>No</v>
      </c>
      <c r="W5929" s="5">
        <f ca="1">COUNTIFS(Table1[Agent_name],Table1[[#This Row],[Agent_name]],Table1[Month],Table1[[#This Row],[Month]])/160</f>
        <v>0.29375000000000001</v>
      </c>
    </row>
    <row r="5930" spans="1:23" x14ac:dyDescent="0.25">
      <c r="A5930">
        <v>5929</v>
      </c>
      <c r="B5930" t="s">
        <v>19251</v>
      </c>
      <c r="C5930" t="s">
        <v>19252</v>
      </c>
      <c r="D5930">
        <v>27</v>
      </c>
      <c r="E5930" t="s">
        <v>19</v>
      </c>
      <c r="F5930" t="s">
        <v>117</v>
      </c>
      <c r="G5930" s="1">
        <v>44381</v>
      </c>
      <c r="H5930" t="s">
        <v>45</v>
      </c>
      <c r="I5930" t="s">
        <v>113</v>
      </c>
      <c r="J5930" s="3" t="s">
        <v>19253</v>
      </c>
      <c r="K5930" t="s">
        <v>24</v>
      </c>
      <c r="M5930" t="s">
        <v>89</v>
      </c>
      <c r="N5930" t="s">
        <v>83</v>
      </c>
      <c r="O5930" s="2">
        <v>45078.475613425922</v>
      </c>
      <c r="R5930" t="str">
        <f t="shared" ca="1" si="92"/>
        <v>Mohit</v>
      </c>
      <c r="S5930" t="str">
        <f>IFERROR(TEXT(DATEVALUE(LEFT(Table1[[#This Row],[Date of Purchase]],10)), "MMMM"), TEXT(Table1[[#This Row],[Date of Purchase]], "MMMM"))</f>
        <v>July</v>
      </c>
      <c r="T5930" t="str">
        <f>IF(OR(
  AND(Table1[[#This Row],[Ticket Priority]]="Critical", Table1[[#This Row],[Ticket Status]]&lt;&gt;"Closed"),
  AND(Table1[[#This Row],[Ticket Priority]]="High", Table1[[#This Row],[Ticket Status]]="Open")
), "Yes", "No")</f>
        <v>No</v>
      </c>
      <c r="U5930" s="4" t="str">
        <f>IF(Table1[[#This Row],[Ticket Status]]="Closed","Yes","No")</f>
        <v>No</v>
      </c>
      <c r="V5930" s="4" t="str">
        <f>IF(Table1[[#This Row],[Ticket Status]]="Pending Customer Response","Yes","No")</f>
        <v>Yes</v>
      </c>
      <c r="W5930" s="5">
        <f ca="1">COUNTIFS(Table1[Agent_name],Table1[[#This Row],[Agent_name]],Table1[Month],Table1[[#This Row],[Month]])/160</f>
        <v>0.53125</v>
      </c>
    </row>
    <row r="5931" spans="1:23" x14ac:dyDescent="0.25">
      <c r="A5931">
        <v>5930</v>
      </c>
      <c r="B5931" t="s">
        <v>19254</v>
      </c>
      <c r="C5931" t="s">
        <v>19255</v>
      </c>
      <c r="D5931">
        <v>27</v>
      </c>
      <c r="E5931" t="s">
        <v>19</v>
      </c>
      <c r="F5931" t="s">
        <v>219</v>
      </c>
      <c r="G5931" s="1">
        <v>44387</v>
      </c>
      <c r="H5931" t="s">
        <v>67</v>
      </c>
      <c r="I5931" t="s">
        <v>150</v>
      </c>
      <c r="J5931" s="3" t="s">
        <v>19256</v>
      </c>
      <c r="K5931" t="s">
        <v>39</v>
      </c>
      <c r="L5931" t="s">
        <v>19257</v>
      </c>
      <c r="M5931" t="s">
        <v>41</v>
      </c>
      <c r="N5931" t="s">
        <v>83</v>
      </c>
      <c r="O5931" s="2">
        <v>45078.316608796296</v>
      </c>
      <c r="P5931" s="2">
        <v>45078.263831018521</v>
      </c>
      <c r="Q5931">
        <v>4</v>
      </c>
      <c r="R5931" t="str">
        <f t="shared" ca="1" si="92"/>
        <v>Karan</v>
      </c>
      <c r="S5931" t="str">
        <f>IFERROR(TEXT(DATEVALUE(LEFT(Table1[[#This Row],[Date of Purchase]],10)), "MMMM"), TEXT(Table1[[#This Row],[Date of Purchase]], "MMMM"))</f>
        <v>July</v>
      </c>
      <c r="T5931" t="str">
        <f>IF(OR(
  AND(Table1[[#This Row],[Ticket Priority]]="Critical", Table1[[#This Row],[Ticket Status]]&lt;&gt;"Closed"),
  AND(Table1[[#This Row],[Ticket Priority]]="High", Table1[[#This Row],[Ticket Status]]="Open")
), "Yes", "No")</f>
        <v>No</v>
      </c>
      <c r="U5931" s="4" t="str">
        <f>IF(Table1[[#This Row],[Ticket Status]]="Closed","Yes","No")</f>
        <v>Yes</v>
      </c>
      <c r="V5931" s="4" t="str">
        <f>IF(Table1[[#This Row],[Ticket Status]]="Pending Customer Response","Yes","No")</f>
        <v>No</v>
      </c>
      <c r="W5931" s="5">
        <f ca="1">COUNTIFS(Table1[Agent_name],Table1[[#This Row],[Agent_name]],Table1[Month],Table1[[#This Row],[Month]])/160</f>
        <v>0.21249999999999999</v>
      </c>
    </row>
    <row r="5932" spans="1:23" x14ac:dyDescent="0.25">
      <c r="A5932">
        <v>5931</v>
      </c>
      <c r="B5932" t="s">
        <v>19258</v>
      </c>
      <c r="C5932" t="s">
        <v>19259</v>
      </c>
      <c r="D5932">
        <v>47</v>
      </c>
      <c r="E5932" t="s">
        <v>58</v>
      </c>
      <c r="F5932" t="s">
        <v>655</v>
      </c>
      <c r="G5932" s="1">
        <v>44450</v>
      </c>
      <c r="H5932" t="s">
        <v>45</v>
      </c>
      <c r="I5932" t="s">
        <v>177</v>
      </c>
      <c r="J5932" s="3" t="s">
        <v>19260</v>
      </c>
      <c r="K5932" t="s">
        <v>39</v>
      </c>
      <c r="L5932" t="s">
        <v>19261</v>
      </c>
      <c r="M5932" t="s">
        <v>41</v>
      </c>
      <c r="N5932" t="s">
        <v>33</v>
      </c>
      <c r="O5932" s="2">
        <v>45078.840243055558</v>
      </c>
      <c r="P5932" s="2">
        <v>45078.946493055555</v>
      </c>
      <c r="Q5932">
        <v>4</v>
      </c>
      <c r="R5932" t="str">
        <f t="shared" ca="1" si="92"/>
        <v>Aisha</v>
      </c>
      <c r="S5932" t="str">
        <f>IFERROR(TEXT(DATEVALUE(LEFT(Table1[[#This Row],[Date of Purchase]],10)), "MMMM"), TEXT(Table1[[#This Row],[Date of Purchase]], "MMMM"))</f>
        <v>September</v>
      </c>
      <c r="T5932" t="str">
        <f>IF(OR(
  AND(Table1[[#This Row],[Ticket Priority]]="Critical", Table1[[#This Row],[Ticket Status]]&lt;&gt;"Closed"),
  AND(Table1[[#This Row],[Ticket Priority]]="High", Table1[[#This Row],[Ticket Status]]="Open")
), "Yes", "No")</f>
        <v>No</v>
      </c>
      <c r="U5932" s="4" t="str">
        <f>IF(Table1[[#This Row],[Ticket Status]]="Closed","Yes","No")</f>
        <v>Yes</v>
      </c>
      <c r="V5932" s="4" t="str">
        <f>IF(Table1[[#This Row],[Ticket Status]]="Pending Customer Response","Yes","No")</f>
        <v>No</v>
      </c>
      <c r="W5932" s="5">
        <f ca="1">COUNTIFS(Table1[Agent_name],Table1[[#This Row],[Agent_name]],Table1[Month],Table1[[#This Row],[Month]])/160</f>
        <v>0.86250000000000004</v>
      </c>
    </row>
    <row r="5933" spans="1:23" x14ac:dyDescent="0.25">
      <c r="A5933">
        <v>5932</v>
      </c>
      <c r="B5933" t="s">
        <v>19262</v>
      </c>
      <c r="C5933" t="s">
        <v>19263</v>
      </c>
      <c r="D5933">
        <v>38</v>
      </c>
      <c r="E5933" t="s">
        <v>58</v>
      </c>
      <c r="F5933" t="s">
        <v>207</v>
      </c>
      <c r="G5933" s="1">
        <v>44554</v>
      </c>
      <c r="H5933" t="s">
        <v>45</v>
      </c>
      <c r="I5933" t="s">
        <v>150</v>
      </c>
      <c r="J5933" s="3" t="s">
        <v>19264</v>
      </c>
      <c r="K5933" t="s">
        <v>24</v>
      </c>
      <c r="M5933" t="s">
        <v>143</v>
      </c>
      <c r="N5933" t="s">
        <v>33</v>
      </c>
      <c r="O5933" s="2">
        <v>45078.990960648145</v>
      </c>
      <c r="Q5933">
        <v>5</v>
      </c>
      <c r="R5933" t="str">
        <f t="shared" ca="1" si="92"/>
        <v>Mohit</v>
      </c>
      <c r="S5933" t="str">
        <f>IFERROR(TEXT(DATEVALUE(LEFT(Table1[[#This Row],[Date of Purchase]],10)), "MMMM"), TEXT(Table1[[#This Row],[Date of Purchase]], "MMMM"))</f>
        <v>December</v>
      </c>
      <c r="T5933" t="str">
        <f>IF(OR(
  AND(Table1[[#This Row],[Ticket Priority]]="Critical", Table1[[#This Row],[Ticket Status]]&lt;&gt;"Closed"),
  AND(Table1[[#This Row],[Ticket Priority]]="High", Table1[[#This Row],[Ticket Status]]="Open")
), "Yes", "No")</f>
        <v>No</v>
      </c>
      <c r="U5933" s="4" t="str">
        <f>IF(Table1[[#This Row],[Ticket Status]]="Closed","Yes","No")</f>
        <v>No</v>
      </c>
      <c r="V5933" s="4" t="str">
        <f>IF(Table1[[#This Row],[Ticket Status]]="Pending Customer Response","Yes","No")</f>
        <v>Yes</v>
      </c>
      <c r="W5933" s="5">
        <f ca="1">COUNTIFS(Table1[Agent_name],Table1[[#This Row],[Agent_name]],Table1[Month],Table1[[#This Row],[Month]])/160</f>
        <v>0.44374999999999998</v>
      </c>
    </row>
    <row r="5934" spans="1:23" x14ac:dyDescent="0.25">
      <c r="A5934">
        <v>5933</v>
      </c>
      <c r="B5934" t="s">
        <v>19265</v>
      </c>
      <c r="C5934" t="s">
        <v>19266</v>
      </c>
      <c r="D5934">
        <v>69</v>
      </c>
      <c r="E5934" t="s">
        <v>58</v>
      </c>
      <c r="F5934" t="s">
        <v>71</v>
      </c>
      <c r="G5934" s="1">
        <v>44190</v>
      </c>
      <c r="H5934" t="s">
        <v>45</v>
      </c>
      <c r="I5934" t="s">
        <v>22</v>
      </c>
      <c r="J5934" s="3" t="s">
        <v>19267</v>
      </c>
      <c r="K5934" t="s">
        <v>24</v>
      </c>
      <c r="M5934" t="s">
        <v>143</v>
      </c>
      <c r="N5934" t="s">
        <v>26</v>
      </c>
      <c r="O5934" s="2">
        <v>45078.776388888888</v>
      </c>
      <c r="Q5934">
        <v>5</v>
      </c>
      <c r="R5934" t="str">
        <f t="shared" ca="1" si="92"/>
        <v>Aisha</v>
      </c>
      <c r="S5934" t="str">
        <f>IFERROR(TEXT(DATEVALUE(LEFT(Table1[[#This Row],[Date of Purchase]],10)), "MMMM"), TEXT(Table1[[#This Row],[Date of Purchase]], "MMMM"))</f>
        <v>December</v>
      </c>
      <c r="T5934" t="str">
        <f>IF(OR(
  AND(Table1[[#This Row],[Ticket Priority]]="Critical", Table1[[#This Row],[Ticket Status]]&lt;&gt;"Closed"),
  AND(Table1[[#This Row],[Ticket Priority]]="High", Table1[[#This Row],[Ticket Status]]="Open")
), "Yes", "No")</f>
        <v>No</v>
      </c>
      <c r="U5934" s="4" t="str">
        <f>IF(Table1[[#This Row],[Ticket Status]]="Closed","Yes","No")</f>
        <v>No</v>
      </c>
      <c r="V5934" s="4" t="str">
        <f>IF(Table1[[#This Row],[Ticket Status]]="Pending Customer Response","Yes","No")</f>
        <v>Yes</v>
      </c>
      <c r="W5934" s="5">
        <f ca="1">COUNTIFS(Table1[Agent_name],Table1[[#This Row],[Agent_name]],Table1[Month],Table1[[#This Row],[Month]])/160</f>
        <v>0.91249999999999998</v>
      </c>
    </row>
    <row r="5935" spans="1:23" x14ac:dyDescent="0.25">
      <c r="A5935">
        <v>5934</v>
      </c>
      <c r="B5935" t="s">
        <v>19268</v>
      </c>
      <c r="C5935" t="s">
        <v>19269</v>
      </c>
      <c r="D5935">
        <v>28</v>
      </c>
      <c r="E5935" t="s">
        <v>19</v>
      </c>
      <c r="F5935" t="s">
        <v>421</v>
      </c>
      <c r="G5935" s="1">
        <v>44235</v>
      </c>
      <c r="H5935" t="s">
        <v>66</v>
      </c>
      <c r="I5935" t="s">
        <v>52</v>
      </c>
      <c r="J5935" s="3" t="s">
        <v>19270</v>
      </c>
      <c r="K5935" t="s">
        <v>24</v>
      </c>
      <c r="M5935" t="s">
        <v>89</v>
      </c>
      <c r="N5935" t="s">
        <v>33</v>
      </c>
      <c r="O5935" s="2">
        <v>45078.263206018521</v>
      </c>
      <c r="R5935" t="str">
        <f t="shared" ca="1" si="92"/>
        <v>Divya</v>
      </c>
      <c r="S5935" t="str">
        <f>IFERROR(TEXT(DATEVALUE(LEFT(Table1[[#This Row],[Date of Purchase]],10)), "MMMM"), TEXT(Table1[[#This Row],[Date of Purchase]], "MMMM"))</f>
        <v>February</v>
      </c>
      <c r="T5935" t="str">
        <f>IF(OR(
  AND(Table1[[#This Row],[Ticket Priority]]="Critical", Table1[[#This Row],[Ticket Status]]&lt;&gt;"Closed"),
  AND(Table1[[#This Row],[Ticket Priority]]="High", Table1[[#This Row],[Ticket Status]]="Open")
), "Yes", "No")</f>
        <v>No</v>
      </c>
      <c r="U5935" s="4" t="str">
        <f>IF(Table1[[#This Row],[Ticket Status]]="Closed","Yes","No")</f>
        <v>No</v>
      </c>
      <c r="V5935" s="4" t="str">
        <f>IF(Table1[[#This Row],[Ticket Status]]="Pending Customer Response","Yes","No")</f>
        <v>Yes</v>
      </c>
      <c r="W5935" s="5">
        <f ca="1">COUNTIFS(Table1[Agent_name],Table1[[#This Row],[Agent_name]],Table1[Month],Table1[[#This Row],[Month]])/160</f>
        <v>0.25624999999999998</v>
      </c>
    </row>
    <row r="5936" spans="1:23" x14ac:dyDescent="0.25">
      <c r="A5936">
        <v>5935</v>
      </c>
      <c r="B5936" t="s">
        <v>11369</v>
      </c>
      <c r="C5936" t="s">
        <v>19271</v>
      </c>
      <c r="D5936">
        <v>68</v>
      </c>
      <c r="E5936" t="s">
        <v>29</v>
      </c>
      <c r="F5936" t="s">
        <v>655</v>
      </c>
      <c r="G5936" s="1">
        <v>44184</v>
      </c>
      <c r="H5936" t="s">
        <v>67</v>
      </c>
      <c r="I5936" t="s">
        <v>93</v>
      </c>
      <c r="J5936" s="3" t="s">
        <v>19272</v>
      </c>
      <c r="K5936" t="s">
        <v>62</v>
      </c>
      <c r="M5936" t="s">
        <v>25</v>
      </c>
      <c r="N5936" t="s">
        <v>83</v>
      </c>
      <c r="R5936" t="str">
        <f t="shared" ca="1" si="92"/>
        <v>Aisha</v>
      </c>
      <c r="S5936" t="str">
        <f>IFERROR(TEXT(DATEVALUE(LEFT(Table1[[#This Row],[Date of Purchase]],10)), "MMMM"), TEXT(Table1[[#This Row],[Date of Purchase]], "MMMM"))</f>
        <v>December</v>
      </c>
      <c r="T5936" t="str">
        <f>IF(OR(
  AND(Table1[[#This Row],[Ticket Priority]]="Critical", Table1[[#This Row],[Ticket Status]]&lt;&gt;"Closed"),
  AND(Table1[[#This Row],[Ticket Priority]]="High", Table1[[#This Row],[Ticket Status]]="Open")
), "Yes", "No")</f>
        <v>Yes</v>
      </c>
      <c r="U5936" s="4" t="str">
        <f>IF(Table1[[#This Row],[Ticket Status]]="Closed","Yes","No")</f>
        <v>No</v>
      </c>
      <c r="V5936" s="4" t="str">
        <f>IF(Table1[[#This Row],[Ticket Status]]="Pending Customer Response","Yes","No")</f>
        <v>No</v>
      </c>
      <c r="W5936" s="5">
        <f ca="1">COUNTIFS(Table1[Agent_name],Table1[[#This Row],[Agent_name]],Table1[Month],Table1[[#This Row],[Month]])/160</f>
        <v>0.91249999999999998</v>
      </c>
    </row>
    <row r="5937" spans="1:23" x14ac:dyDescent="0.25">
      <c r="A5937">
        <v>5936</v>
      </c>
      <c r="B5937" t="s">
        <v>3141</v>
      </c>
      <c r="C5937" t="s">
        <v>19273</v>
      </c>
      <c r="D5937">
        <v>59</v>
      </c>
      <c r="E5937" t="s">
        <v>29</v>
      </c>
      <c r="F5937" t="s">
        <v>202</v>
      </c>
      <c r="G5937" s="1">
        <v>43837</v>
      </c>
      <c r="H5937" t="s">
        <v>21</v>
      </c>
      <c r="I5937" t="s">
        <v>77</v>
      </c>
      <c r="J5937" s="3" t="s">
        <v>19274</v>
      </c>
      <c r="K5937" t="s">
        <v>62</v>
      </c>
      <c r="M5937" t="s">
        <v>143</v>
      </c>
      <c r="N5937" t="s">
        <v>83</v>
      </c>
      <c r="R5937" t="str">
        <f t="shared" ca="1" si="92"/>
        <v>Sara</v>
      </c>
      <c r="S5937" t="str">
        <f>IFERROR(TEXT(DATEVALUE(LEFT(Table1[[#This Row],[Date of Purchase]],10)), "MMMM"), TEXT(Table1[[#This Row],[Date of Purchase]], "MMMM"))</f>
        <v>January</v>
      </c>
      <c r="T5937" t="str">
        <f>IF(OR(
  AND(Table1[[#This Row],[Ticket Priority]]="Critical", Table1[[#This Row],[Ticket Status]]&lt;&gt;"Closed"),
  AND(Table1[[#This Row],[Ticket Priority]]="High", Table1[[#This Row],[Ticket Status]]="Open")
), "Yes", "No")</f>
        <v>No</v>
      </c>
      <c r="U5937" s="4" t="str">
        <f>IF(Table1[[#This Row],[Ticket Status]]="Closed","Yes","No")</f>
        <v>No</v>
      </c>
      <c r="V5937" s="4" t="str">
        <f>IF(Table1[[#This Row],[Ticket Status]]="Pending Customer Response","Yes","No")</f>
        <v>No</v>
      </c>
      <c r="W5937" s="5">
        <f ca="1">COUNTIFS(Table1[Agent_name],Table1[[#This Row],[Agent_name]],Table1[Month],Table1[[#This Row],[Month]])/160</f>
        <v>0.70625000000000004</v>
      </c>
    </row>
    <row r="5938" spans="1:23" x14ac:dyDescent="0.25">
      <c r="A5938">
        <v>5937</v>
      </c>
      <c r="B5938" t="s">
        <v>19275</v>
      </c>
      <c r="C5938" t="s">
        <v>19276</v>
      </c>
      <c r="D5938">
        <v>25</v>
      </c>
      <c r="E5938" t="s">
        <v>19</v>
      </c>
      <c r="F5938" t="s">
        <v>249</v>
      </c>
      <c r="G5938" s="1">
        <v>44335</v>
      </c>
      <c r="H5938" t="s">
        <v>45</v>
      </c>
      <c r="I5938" t="s">
        <v>67</v>
      </c>
      <c r="J5938" s="3" t="s">
        <v>19277</v>
      </c>
      <c r="K5938" t="s">
        <v>24</v>
      </c>
      <c r="M5938" t="s">
        <v>143</v>
      </c>
      <c r="N5938" t="s">
        <v>83</v>
      </c>
      <c r="O5938" s="2">
        <v>45078.622291666667</v>
      </c>
      <c r="R5938" t="str">
        <f t="shared" ca="1" si="92"/>
        <v>Priya</v>
      </c>
      <c r="S5938" t="str">
        <f>IFERROR(TEXT(DATEVALUE(LEFT(Table1[[#This Row],[Date of Purchase]],10)), "MMMM"), TEXT(Table1[[#This Row],[Date of Purchase]], "MMMM"))</f>
        <v>May</v>
      </c>
      <c r="T5938" t="str">
        <f>IF(OR(
  AND(Table1[[#This Row],[Ticket Priority]]="Critical", Table1[[#This Row],[Ticket Status]]&lt;&gt;"Closed"),
  AND(Table1[[#This Row],[Ticket Priority]]="High", Table1[[#This Row],[Ticket Status]]="Open")
), "Yes", "No")</f>
        <v>No</v>
      </c>
      <c r="U5938" s="4" t="str">
        <f>IF(Table1[[#This Row],[Ticket Status]]="Closed","Yes","No")</f>
        <v>No</v>
      </c>
      <c r="V5938" s="4" t="str">
        <f>IF(Table1[[#This Row],[Ticket Status]]="Pending Customer Response","Yes","No")</f>
        <v>Yes</v>
      </c>
      <c r="W5938" s="5">
        <f ca="1">COUNTIFS(Table1[Agent_name],Table1[[#This Row],[Agent_name]],Table1[Month],Table1[[#This Row],[Month]])/160</f>
        <v>0.40625</v>
      </c>
    </row>
    <row r="5939" spans="1:23" x14ac:dyDescent="0.25">
      <c r="A5939">
        <v>5938</v>
      </c>
      <c r="B5939" t="s">
        <v>19278</v>
      </c>
      <c r="C5939" t="s">
        <v>19279</v>
      </c>
      <c r="D5939">
        <v>42</v>
      </c>
      <c r="E5939" t="s">
        <v>58</v>
      </c>
      <c r="F5939" t="s">
        <v>134</v>
      </c>
      <c r="G5939" s="1">
        <v>44138</v>
      </c>
      <c r="H5939" t="s">
        <v>66</v>
      </c>
      <c r="I5939" t="s">
        <v>59</v>
      </c>
      <c r="J5939" s="3" t="s">
        <v>19280</v>
      </c>
      <c r="K5939" t="s">
        <v>62</v>
      </c>
      <c r="M5939" t="s">
        <v>143</v>
      </c>
      <c r="N5939" t="s">
        <v>26</v>
      </c>
      <c r="Q5939">
        <v>5</v>
      </c>
      <c r="R5939" t="str">
        <f t="shared" ca="1" si="92"/>
        <v>Mohit</v>
      </c>
      <c r="S5939" t="str">
        <f>IFERROR(TEXT(DATEVALUE(LEFT(Table1[[#This Row],[Date of Purchase]],10)), "MMMM"), TEXT(Table1[[#This Row],[Date of Purchase]], "MMMM"))</f>
        <v>November</v>
      </c>
      <c r="T5939" t="str">
        <f>IF(OR(
  AND(Table1[[#This Row],[Ticket Priority]]="Critical", Table1[[#This Row],[Ticket Status]]&lt;&gt;"Closed"),
  AND(Table1[[#This Row],[Ticket Priority]]="High", Table1[[#This Row],[Ticket Status]]="Open")
), "Yes", "No")</f>
        <v>No</v>
      </c>
      <c r="U5939" s="4" t="str">
        <f>IF(Table1[[#This Row],[Ticket Status]]="Closed","Yes","No")</f>
        <v>No</v>
      </c>
      <c r="V5939" s="4" t="str">
        <f>IF(Table1[[#This Row],[Ticket Status]]="Pending Customer Response","Yes","No")</f>
        <v>No</v>
      </c>
      <c r="W5939" s="5">
        <f ca="1">COUNTIFS(Table1[Agent_name],Table1[[#This Row],[Agent_name]],Table1[Month],Table1[[#This Row],[Month]])/160</f>
        <v>0.4375</v>
      </c>
    </row>
    <row r="5940" spans="1:23" x14ac:dyDescent="0.25">
      <c r="A5940">
        <v>5939</v>
      </c>
      <c r="B5940" t="s">
        <v>19281</v>
      </c>
      <c r="C5940" t="s">
        <v>19282</v>
      </c>
      <c r="D5940">
        <v>56</v>
      </c>
      <c r="E5940" t="s">
        <v>19</v>
      </c>
      <c r="F5940" t="s">
        <v>655</v>
      </c>
      <c r="G5940" s="1">
        <v>44537</v>
      </c>
      <c r="H5940" t="s">
        <v>66</v>
      </c>
      <c r="I5940" t="s">
        <v>77</v>
      </c>
      <c r="J5940" s="3" t="s">
        <v>19283</v>
      </c>
      <c r="K5940" t="s">
        <v>39</v>
      </c>
      <c r="L5940" t="s">
        <v>19284</v>
      </c>
      <c r="M5940" t="s">
        <v>143</v>
      </c>
      <c r="N5940" t="s">
        <v>26</v>
      </c>
      <c r="O5940" s="2">
        <v>45078.82440972222</v>
      </c>
      <c r="P5940" s="2">
        <v>45078.735520833332</v>
      </c>
      <c r="Q5940">
        <v>3</v>
      </c>
      <c r="R5940" t="str">
        <f t="shared" ca="1" si="92"/>
        <v>Mohit</v>
      </c>
      <c r="S5940" t="str">
        <f>IFERROR(TEXT(DATEVALUE(LEFT(Table1[[#This Row],[Date of Purchase]],10)), "MMMM"), TEXT(Table1[[#This Row],[Date of Purchase]], "MMMM"))</f>
        <v>December</v>
      </c>
      <c r="T5940" t="str">
        <f>IF(OR(
  AND(Table1[[#This Row],[Ticket Priority]]="Critical", Table1[[#This Row],[Ticket Status]]&lt;&gt;"Closed"),
  AND(Table1[[#This Row],[Ticket Priority]]="High", Table1[[#This Row],[Ticket Status]]="Open")
), "Yes", "No")</f>
        <v>No</v>
      </c>
      <c r="U5940" s="4" t="str">
        <f>IF(Table1[[#This Row],[Ticket Status]]="Closed","Yes","No")</f>
        <v>Yes</v>
      </c>
      <c r="V5940" s="4" t="str">
        <f>IF(Table1[[#This Row],[Ticket Status]]="Pending Customer Response","Yes","No")</f>
        <v>No</v>
      </c>
      <c r="W5940" s="5">
        <f ca="1">COUNTIFS(Table1[Agent_name],Table1[[#This Row],[Agent_name]],Table1[Month],Table1[[#This Row],[Month]])/160</f>
        <v>0.44374999999999998</v>
      </c>
    </row>
    <row r="5941" spans="1:23" x14ac:dyDescent="0.25">
      <c r="A5941">
        <v>5940</v>
      </c>
      <c r="B5941" t="s">
        <v>19285</v>
      </c>
      <c r="C5941" t="s">
        <v>19286</v>
      </c>
      <c r="D5941">
        <v>57</v>
      </c>
      <c r="E5941" t="s">
        <v>29</v>
      </c>
      <c r="F5941" t="s">
        <v>44</v>
      </c>
      <c r="G5941" s="1">
        <v>43891</v>
      </c>
      <c r="H5941" t="s">
        <v>59</v>
      </c>
      <c r="I5941" t="s">
        <v>150</v>
      </c>
      <c r="J5941" s="3" t="s">
        <v>19287</v>
      </c>
      <c r="K5941" t="s">
        <v>39</v>
      </c>
      <c r="L5941" t="s">
        <v>19288</v>
      </c>
      <c r="M5941" t="s">
        <v>143</v>
      </c>
      <c r="N5941" t="s">
        <v>83</v>
      </c>
      <c r="O5941" s="2">
        <v>45078.400127314817</v>
      </c>
      <c r="P5941" s="2">
        <v>45078.189710648148</v>
      </c>
      <c r="Q5941">
        <v>3</v>
      </c>
      <c r="R5941" t="str">
        <f t="shared" ca="1" si="92"/>
        <v>Aisha</v>
      </c>
      <c r="S5941" t="str">
        <f>IFERROR(TEXT(DATEVALUE(LEFT(Table1[[#This Row],[Date of Purchase]],10)), "MMMM"), TEXT(Table1[[#This Row],[Date of Purchase]], "MMMM"))</f>
        <v>March</v>
      </c>
      <c r="T5941" t="str">
        <f>IF(OR(
  AND(Table1[[#This Row],[Ticket Priority]]="Critical", Table1[[#This Row],[Ticket Status]]&lt;&gt;"Closed"),
  AND(Table1[[#This Row],[Ticket Priority]]="High", Table1[[#This Row],[Ticket Status]]="Open")
), "Yes", "No")</f>
        <v>No</v>
      </c>
      <c r="U5941" s="4" t="str">
        <f>IF(Table1[[#This Row],[Ticket Status]]="Closed","Yes","No")</f>
        <v>Yes</v>
      </c>
      <c r="V5941" s="4" t="str">
        <f>IF(Table1[[#This Row],[Ticket Status]]="Pending Customer Response","Yes","No")</f>
        <v>No</v>
      </c>
      <c r="W5941" s="5">
        <f ca="1">COUNTIFS(Table1[Agent_name],Table1[[#This Row],[Agent_name]],Table1[Month],Table1[[#This Row],[Month]])/160</f>
        <v>1.0062500000000001</v>
      </c>
    </row>
    <row r="5942" spans="1:23" x14ac:dyDescent="0.25">
      <c r="A5942">
        <v>5941</v>
      </c>
      <c r="B5942" t="s">
        <v>504</v>
      </c>
      <c r="C5942" t="s">
        <v>19289</v>
      </c>
      <c r="D5942">
        <v>23</v>
      </c>
      <c r="E5942" t="s">
        <v>58</v>
      </c>
      <c r="F5942" t="s">
        <v>20</v>
      </c>
      <c r="G5942" s="1">
        <v>44274</v>
      </c>
      <c r="H5942" t="s">
        <v>21</v>
      </c>
      <c r="I5942" t="s">
        <v>37</v>
      </c>
      <c r="J5942" s="3" t="s">
        <v>19290</v>
      </c>
      <c r="K5942" t="s">
        <v>62</v>
      </c>
      <c r="M5942" t="s">
        <v>25</v>
      </c>
      <c r="N5942" t="s">
        <v>26</v>
      </c>
      <c r="R5942" t="str">
        <f t="shared" ca="1" si="92"/>
        <v>Meera</v>
      </c>
      <c r="S5942" t="str">
        <f>IFERROR(TEXT(DATEVALUE(LEFT(Table1[[#This Row],[Date of Purchase]],10)), "MMMM"), TEXT(Table1[[#This Row],[Date of Purchase]], "MMMM"))</f>
        <v>March</v>
      </c>
      <c r="T5942" t="str">
        <f>IF(OR(
  AND(Table1[[#This Row],[Ticket Priority]]="Critical", Table1[[#This Row],[Ticket Status]]&lt;&gt;"Closed"),
  AND(Table1[[#This Row],[Ticket Priority]]="High", Table1[[#This Row],[Ticket Status]]="Open")
), "Yes", "No")</f>
        <v>Yes</v>
      </c>
      <c r="U5942" s="4" t="str">
        <f>IF(Table1[[#This Row],[Ticket Status]]="Closed","Yes","No")</f>
        <v>No</v>
      </c>
      <c r="V5942" s="4" t="str">
        <f>IF(Table1[[#This Row],[Ticket Status]]="Pending Customer Response","Yes","No")</f>
        <v>No</v>
      </c>
      <c r="W5942" s="5">
        <f ca="1">COUNTIFS(Table1[Agent_name],Table1[[#This Row],[Agent_name]],Table1[Month],Table1[[#This Row],[Month]])/160</f>
        <v>0.21249999999999999</v>
      </c>
    </row>
    <row r="5943" spans="1:23" x14ac:dyDescent="0.25">
      <c r="A5943">
        <v>5942</v>
      </c>
      <c r="B5943" t="s">
        <v>19291</v>
      </c>
      <c r="C5943" t="s">
        <v>19292</v>
      </c>
      <c r="D5943">
        <v>68</v>
      </c>
      <c r="E5943" t="s">
        <v>19</v>
      </c>
      <c r="F5943" t="s">
        <v>20</v>
      </c>
      <c r="G5943" s="1">
        <v>43839</v>
      </c>
      <c r="H5943" t="s">
        <v>45</v>
      </c>
      <c r="I5943" t="s">
        <v>113</v>
      </c>
      <c r="J5943" s="3" t="s">
        <v>19293</v>
      </c>
      <c r="K5943" t="s">
        <v>24</v>
      </c>
      <c r="M5943" t="s">
        <v>89</v>
      </c>
      <c r="N5943" t="s">
        <v>55</v>
      </c>
      <c r="O5943" s="2">
        <v>45078.677256944444</v>
      </c>
      <c r="R5943" t="str">
        <f t="shared" ca="1" si="92"/>
        <v>Mohit</v>
      </c>
      <c r="S5943" t="str">
        <f>IFERROR(TEXT(DATEVALUE(LEFT(Table1[[#This Row],[Date of Purchase]],10)), "MMMM"), TEXT(Table1[[#This Row],[Date of Purchase]], "MMMM"))</f>
        <v>January</v>
      </c>
      <c r="T5943" t="str">
        <f>IF(OR(
  AND(Table1[[#This Row],[Ticket Priority]]="Critical", Table1[[#This Row],[Ticket Status]]&lt;&gt;"Closed"),
  AND(Table1[[#This Row],[Ticket Priority]]="High", Table1[[#This Row],[Ticket Status]]="Open")
), "Yes", "No")</f>
        <v>No</v>
      </c>
      <c r="U5943" s="4" t="str">
        <f>IF(Table1[[#This Row],[Ticket Status]]="Closed","Yes","No")</f>
        <v>No</v>
      </c>
      <c r="V5943" s="4" t="str">
        <f>IF(Table1[[#This Row],[Ticket Status]]="Pending Customer Response","Yes","No")</f>
        <v>Yes</v>
      </c>
      <c r="W5943" s="5">
        <f ca="1">COUNTIFS(Table1[Agent_name],Table1[[#This Row],[Agent_name]],Table1[Month],Table1[[#This Row],[Month]])/160</f>
        <v>0.46250000000000002</v>
      </c>
    </row>
    <row r="5944" spans="1:23" x14ac:dyDescent="0.25">
      <c r="A5944">
        <v>5943</v>
      </c>
      <c r="B5944" t="s">
        <v>19294</v>
      </c>
      <c r="C5944" t="s">
        <v>19295</v>
      </c>
      <c r="D5944">
        <v>63</v>
      </c>
      <c r="E5944" t="s">
        <v>29</v>
      </c>
      <c r="F5944" t="s">
        <v>207</v>
      </c>
      <c r="G5944" s="1">
        <v>43923</v>
      </c>
      <c r="H5944" t="s">
        <v>45</v>
      </c>
      <c r="I5944" t="s">
        <v>141</v>
      </c>
      <c r="J5944" s="3" t="s">
        <v>19296</v>
      </c>
      <c r="K5944" t="s">
        <v>62</v>
      </c>
      <c r="M5944" t="s">
        <v>25</v>
      </c>
      <c r="N5944" t="s">
        <v>26</v>
      </c>
      <c r="R5944" t="str">
        <f t="shared" ca="1" si="92"/>
        <v>Sara</v>
      </c>
      <c r="S5944" t="str">
        <f>IFERROR(TEXT(DATEVALUE(LEFT(Table1[[#This Row],[Date of Purchase]],10)), "MMMM"), TEXT(Table1[[#This Row],[Date of Purchase]], "MMMM"))</f>
        <v>April</v>
      </c>
      <c r="T5944" t="str">
        <f>IF(OR(
  AND(Table1[[#This Row],[Ticket Priority]]="Critical", Table1[[#This Row],[Ticket Status]]&lt;&gt;"Closed"),
  AND(Table1[[#This Row],[Ticket Priority]]="High", Table1[[#This Row],[Ticket Status]]="Open")
), "Yes", "No")</f>
        <v>Yes</v>
      </c>
      <c r="U5944" s="4" t="str">
        <f>IF(Table1[[#This Row],[Ticket Status]]="Closed","Yes","No")</f>
        <v>No</v>
      </c>
      <c r="V5944" s="4" t="str">
        <f>IF(Table1[[#This Row],[Ticket Status]]="Pending Customer Response","Yes","No")</f>
        <v>No</v>
      </c>
      <c r="W5944" s="5">
        <f ca="1">COUNTIFS(Table1[Agent_name],Table1[[#This Row],[Agent_name]],Table1[Month],Table1[[#This Row],[Month]])/160</f>
        <v>0.75624999999999998</v>
      </c>
    </row>
    <row r="5945" spans="1:23" x14ac:dyDescent="0.25">
      <c r="A5945">
        <v>5944</v>
      </c>
      <c r="B5945" t="s">
        <v>19297</v>
      </c>
      <c r="C5945" t="s">
        <v>19298</v>
      </c>
      <c r="D5945">
        <v>44</v>
      </c>
      <c r="E5945" t="s">
        <v>58</v>
      </c>
      <c r="F5945" t="s">
        <v>699</v>
      </c>
      <c r="G5945" s="1">
        <v>43864</v>
      </c>
      <c r="H5945" t="s">
        <v>67</v>
      </c>
      <c r="I5945" t="s">
        <v>59</v>
      </c>
      <c r="J5945" s="3" t="s">
        <v>19299</v>
      </c>
      <c r="K5945" t="s">
        <v>39</v>
      </c>
      <c r="L5945" t="s">
        <v>19300</v>
      </c>
      <c r="M5945" t="s">
        <v>25</v>
      </c>
      <c r="N5945" t="s">
        <v>26</v>
      </c>
      <c r="O5945" s="2">
        <v>45078.991863425923</v>
      </c>
      <c r="P5945" s="2">
        <v>45078.686307870368</v>
      </c>
      <c r="Q5945">
        <v>3</v>
      </c>
      <c r="R5945" t="str">
        <f t="shared" ca="1" si="92"/>
        <v>Mohit</v>
      </c>
      <c r="S5945" t="str">
        <f>IFERROR(TEXT(DATEVALUE(LEFT(Table1[[#This Row],[Date of Purchase]],10)), "MMMM"), TEXT(Table1[[#This Row],[Date of Purchase]], "MMMM"))</f>
        <v>February</v>
      </c>
      <c r="T5945" t="str">
        <f>IF(OR(
  AND(Table1[[#This Row],[Ticket Priority]]="Critical", Table1[[#This Row],[Ticket Status]]&lt;&gt;"Closed"),
  AND(Table1[[#This Row],[Ticket Priority]]="High", Table1[[#This Row],[Ticket Status]]="Open")
), "Yes", "No")</f>
        <v>No</v>
      </c>
      <c r="U5945" s="4" t="str">
        <f>IF(Table1[[#This Row],[Ticket Status]]="Closed","Yes","No")</f>
        <v>Yes</v>
      </c>
      <c r="V5945" s="4" t="str">
        <f>IF(Table1[[#This Row],[Ticket Status]]="Pending Customer Response","Yes","No")</f>
        <v>No</v>
      </c>
      <c r="W5945" s="5">
        <f ca="1">COUNTIFS(Table1[Agent_name],Table1[[#This Row],[Agent_name]],Table1[Month],Table1[[#This Row],[Month]])/160</f>
        <v>0.52500000000000002</v>
      </c>
    </row>
    <row r="5946" spans="1:23" x14ac:dyDescent="0.25">
      <c r="A5946">
        <v>5945</v>
      </c>
      <c r="B5946" t="s">
        <v>2315</v>
      </c>
      <c r="C5946" t="s">
        <v>14099</v>
      </c>
      <c r="D5946">
        <v>43</v>
      </c>
      <c r="E5946" t="s">
        <v>58</v>
      </c>
      <c r="F5946" t="s">
        <v>92</v>
      </c>
      <c r="G5946" s="1">
        <v>44095</v>
      </c>
      <c r="H5946" t="s">
        <v>45</v>
      </c>
      <c r="I5946" t="s">
        <v>141</v>
      </c>
      <c r="J5946" s="3" t="s">
        <v>19301</v>
      </c>
      <c r="K5946" t="s">
        <v>39</v>
      </c>
      <c r="L5946" t="s">
        <v>19302</v>
      </c>
      <c r="M5946" t="s">
        <v>25</v>
      </c>
      <c r="N5946" t="s">
        <v>33</v>
      </c>
      <c r="O5946" s="2">
        <v>45078.638402777775</v>
      </c>
      <c r="P5946" s="2">
        <v>45078.816180555557</v>
      </c>
      <c r="Q5946">
        <v>2</v>
      </c>
      <c r="R5946" t="str">
        <f t="shared" ca="1" si="92"/>
        <v>Aisha</v>
      </c>
      <c r="S5946" t="str">
        <f>IFERROR(TEXT(DATEVALUE(LEFT(Table1[[#This Row],[Date of Purchase]],10)), "MMMM"), TEXT(Table1[[#This Row],[Date of Purchase]], "MMMM"))</f>
        <v>September</v>
      </c>
      <c r="T5946" t="str">
        <f>IF(OR(
  AND(Table1[[#This Row],[Ticket Priority]]="Critical", Table1[[#This Row],[Ticket Status]]&lt;&gt;"Closed"),
  AND(Table1[[#This Row],[Ticket Priority]]="High", Table1[[#This Row],[Ticket Status]]="Open")
), "Yes", "No")</f>
        <v>No</v>
      </c>
      <c r="U5946" s="4" t="str">
        <f>IF(Table1[[#This Row],[Ticket Status]]="Closed","Yes","No")</f>
        <v>Yes</v>
      </c>
      <c r="V5946" s="4" t="str">
        <f>IF(Table1[[#This Row],[Ticket Status]]="Pending Customer Response","Yes","No")</f>
        <v>No</v>
      </c>
      <c r="W5946" s="5">
        <f ca="1">COUNTIFS(Table1[Agent_name],Table1[[#This Row],[Agent_name]],Table1[Month],Table1[[#This Row],[Month]])/160</f>
        <v>0.86250000000000004</v>
      </c>
    </row>
    <row r="5947" spans="1:23" x14ac:dyDescent="0.25">
      <c r="A5947">
        <v>5946</v>
      </c>
      <c r="B5947" t="s">
        <v>19303</v>
      </c>
      <c r="C5947" t="s">
        <v>19304</v>
      </c>
      <c r="D5947">
        <v>24</v>
      </c>
      <c r="E5947" t="s">
        <v>19</v>
      </c>
      <c r="F5947" t="s">
        <v>76</v>
      </c>
      <c r="G5947" s="1">
        <v>44417</v>
      </c>
      <c r="H5947" t="s">
        <v>21</v>
      </c>
      <c r="I5947" t="s">
        <v>113</v>
      </c>
      <c r="J5947" s="3" t="s">
        <v>19305</v>
      </c>
      <c r="K5947" t="s">
        <v>24</v>
      </c>
      <c r="M5947" t="s">
        <v>41</v>
      </c>
      <c r="N5947" t="s">
        <v>26</v>
      </c>
      <c r="O5947" s="2">
        <v>45078.191886574074</v>
      </c>
      <c r="R5947" t="str">
        <f t="shared" ca="1" si="92"/>
        <v>Sara</v>
      </c>
      <c r="S5947" t="str">
        <f>IFERROR(TEXT(DATEVALUE(LEFT(Table1[[#This Row],[Date of Purchase]],10)), "MMMM"), TEXT(Table1[[#This Row],[Date of Purchase]], "MMMM"))</f>
        <v>August</v>
      </c>
      <c r="T5947" t="str">
        <f>IF(OR(
  AND(Table1[[#This Row],[Ticket Priority]]="Critical", Table1[[#This Row],[Ticket Status]]&lt;&gt;"Closed"),
  AND(Table1[[#This Row],[Ticket Priority]]="High", Table1[[#This Row],[Ticket Status]]="Open")
), "Yes", "No")</f>
        <v>No</v>
      </c>
      <c r="U5947" s="4" t="str">
        <f>IF(Table1[[#This Row],[Ticket Status]]="Closed","Yes","No")</f>
        <v>No</v>
      </c>
      <c r="V5947" s="4" t="str">
        <f>IF(Table1[[#This Row],[Ticket Status]]="Pending Customer Response","Yes","No")</f>
        <v>Yes</v>
      </c>
      <c r="W5947" s="5">
        <f ca="1">COUNTIFS(Table1[Agent_name],Table1[[#This Row],[Agent_name]],Table1[Month],Table1[[#This Row],[Month]])/160</f>
        <v>0.8</v>
      </c>
    </row>
    <row r="5948" spans="1:23" x14ac:dyDescent="0.25">
      <c r="A5948">
        <v>5947</v>
      </c>
      <c r="B5948" t="s">
        <v>19306</v>
      </c>
      <c r="C5948" t="s">
        <v>19307</v>
      </c>
      <c r="D5948">
        <v>36</v>
      </c>
      <c r="E5948" t="s">
        <v>19</v>
      </c>
      <c r="F5948" t="s">
        <v>134</v>
      </c>
      <c r="G5948" s="1">
        <v>44395</v>
      </c>
      <c r="H5948" t="s">
        <v>21</v>
      </c>
      <c r="I5948" t="s">
        <v>67</v>
      </c>
      <c r="J5948" s="3" t="s">
        <v>19308</v>
      </c>
      <c r="K5948" t="s">
        <v>24</v>
      </c>
      <c r="M5948" t="s">
        <v>143</v>
      </c>
      <c r="N5948" t="s">
        <v>26</v>
      </c>
      <c r="O5948" s="2">
        <v>45078.470381944448</v>
      </c>
      <c r="R5948" t="str">
        <f t="shared" ca="1" si="92"/>
        <v>Aisha</v>
      </c>
      <c r="S5948" t="str">
        <f>IFERROR(TEXT(DATEVALUE(LEFT(Table1[[#This Row],[Date of Purchase]],10)), "MMMM"), TEXT(Table1[[#This Row],[Date of Purchase]], "MMMM"))</f>
        <v>July</v>
      </c>
      <c r="T5948" t="str">
        <f>IF(OR(
  AND(Table1[[#This Row],[Ticket Priority]]="Critical", Table1[[#This Row],[Ticket Status]]&lt;&gt;"Closed"),
  AND(Table1[[#This Row],[Ticket Priority]]="High", Table1[[#This Row],[Ticket Status]]="Open")
), "Yes", "No")</f>
        <v>No</v>
      </c>
      <c r="U5948" s="4" t="str">
        <f>IF(Table1[[#This Row],[Ticket Status]]="Closed","Yes","No")</f>
        <v>No</v>
      </c>
      <c r="V5948" s="4" t="str">
        <f>IF(Table1[[#This Row],[Ticket Status]]="Pending Customer Response","Yes","No")</f>
        <v>Yes</v>
      </c>
      <c r="W5948" s="5">
        <f ca="1">COUNTIFS(Table1[Agent_name],Table1[[#This Row],[Agent_name]],Table1[Month],Table1[[#This Row],[Month]])/160</f>
        <v>0.875</v>
      </c>
    </row>
    <row r="5949" spans="1:23" x14ac:dyDescent="0.25">
      <c r="A5949">
        <v>5948</v>
      </c>
      <c r="B5949" t="s">
        <v>19309</v>
      </c>
      <c r="C5949" t="s">
        <v>19310</v>
      </c>
      <c r="D5949">
        <v>18</v>
      </c>
      <c r="E5949" t="s">
        <v>58</v>
      </c>
      <c r="F5949" t="s">
        <v>207</v>
      </c>
      <c r="G5949" s="1">
        <v>43852</v>
      </c>
      <c r="H5949" t="s">
        <v>59</v>
      </c>
      <c r="I5949" t="s">
        <v>77</v>
      </c>
      <c r="J5949" s="3" t="s">
        <v>19311</v>
      </c>
      <c r="K5949" t="s">
        <v>24</v>
      </c>
      <c r="M5949" t="s">
        <v>89</v>
      </c>
      <c r="N5949" t="s">
        <v>83</v>
      </c>
      <c r="O5949" s="2">
        <v>45078.825266203705</v>
      </c>
      <c r="R5949" t="str">
        <f t="shared" ca="1" si="92"/>
        <v>Sara</v>
      </c>
      <c r="S5949" t="str">
        <f>IFERROR(TEXT(DATEVALUE(LEFT(Table1[[#This Row],[Date of Purchase]],10)), "MMMM"), TEXT(Table1[[#This Row],[Date of Purchase]], "MMMM"))</f>
        <v>January</v>
      </c>
      <c r="T5949" t="str">
        <f>IF(OR(
  AND(Table1[[#This Row],[Ticket Priority]]="Critical", Table1[[#This Row],[Ticket Status]]&lt;&gt;"Closed"),
  AND(Table1[[#This Row],[Ticket Priority]]="High", Table1[[#This Row],[Ticket Status]]="Open")
), "Yes", "No")</f>
        <v>No</v>
      </c>
      <c r="U5949" s="4" t="str">
        <f>IF(Table1[[#This Row],[Ticket Status]]="Closed","Yes","No")</f>
        <v>No</v>
      </c>
      <c r="V5949" s="4" t="str">
        <f>IF(Table1[[#This Row],[Ticket Status]]="Pending Customer Response","Yes","No")</f>
        <v>Yes</v>
      </c>
      <c r="W5949" s="5">
        <f ca="1">COUNTIFS(Table1[Agent_name],Table1[[#This Row],[Agent_name]],Table1[Month],Table1[[#This Row],[Month]])/160</f>
        <v>0.70625000000000004</v>
      </c>
    </row>
    <row r="5950" spans="1:23" x14ac:dyDescent="0.25">
      <c r="A5950">
        <v>5949</v>
      </c>
      <c r="B5950" t="s">
        <v>19312</v>
      </c>
      <c r="C5950" t="s">
        <v>19313</v>
      </c>
      <c r="D5950">
        <v>18</v>
      </c>
      <c r="E5950" t="s">
        <v>19</v>
      </c>
      <c r="F5950" t="s">
        <v>98</v>
      </c>
      <c r="G5950" s="1">
        <v>44221</v>
      </c>
      <c r="H5950" t="s">
        <v>67</v>
      </c>
      <c r="I5950" t="s">
        <v>93</v>
      </c>
      <c r="J5950" s="3" t="s">
        <v>19314</v>
      </c>
      <c r="K5950" t="s">
        <v>62</v>
      </c>
      <c r="M5950" t="s">
        <v>143</v>
      </c>
      <c r="N5950" t="s">
        <v>55</v>
      </c>
      <c r="R5950" t="str">
        <f t="shared" ca="1" si="92"/>
        <v>Divya</v>
      </c>
      <c r="S5950" t="str">
        <f>IFERROR(TEXT(DATEVALUE(LEFT(Table1[[#This Row],[Date of Purchase]],10)), "MMMM"), TEXT(Table1[[#This Row],[Date of Purchase]], "MMMM"))</f>
        <v>January</v>
      </c>
      <c r="T5950" t="str">
        <f>IF(OR(
  AND(Table1[[#This Row],[Ticket Priority]]="Critical", Table1[[#This Row],[Ticket Status]]&lt;&gt;"Closed"),
  AND(Table1[[#This Row],[Ticket Priority]]="High", Table1[[#This Row],[Ticket Status]]="Open")
), "Yes", "No")</f>
        <v>No</v>
      </c>
      <c r="U5950" s="4" t="str">
        <f>IF(Table1[[#This Row],[Ticket Status]]="Closed","Yes","No")</f>
        <v>No</v>
      </c>
      <c r="V5950" s="4" t="str">
        <f>IF(Table1[[#This Row],[Ticket Status]]="Pending Customer Response","Yes","No")</f>
        <v>No</v>
      </c>
      <c r="W5950" s="5">
        <f ca="1">COUNTIFS(Table1[Agent_name],Table1[[#This Row],[Agent_name]],Table1[Month],Table1[[#This Row],[Month]])/160</f>
        <v>0.25624999999999998</v>
      </c>
    </row>
    <row r="5951" spans="1:23" x14ac:dyDescent="0.25">
      <c r="A5951">
        <v>5950</v>
      </c>
      <c r="B5951" t="s">
        <v>19315</v>
      </c>
      <c r="C5951" t="s">
        <v>19316</v>
      </c>
      <c r="D5951">
        <v>56</v>
      </c>
      <c r="E5951" t="s">
        <v>58</v>
      </c>
      <c r="F5951" t="s">
        <v>207</v>
      </c>
      <c r="G5951" s="1">
        <v>44184</v>
      </c>
      <c r="H5951" t="s">
        <v>59</v>
      </c>
      <c r="I5951" t="s">
        <v>113</v>
      </c>
      <c r="J5951" s="3" t="s">
        <v>19317</v>
      </c>
      <c r="K5951" t="s">
        <v>39</v>
      </c>
      <c r="L5951" t="s">
        <v>19318</v>
      </c>
      <c r="M5951" t="s">
        <v>143</v>
      </c>
      <c r="N5951" t="s">
        <v>55</v>
      </c>
      <c r="O5951" s="2">
        <v>45078.033634259256</v>
      </c>
      <c r="P5951" s="2">
        <v>45078.153773148151</v>
      </c>
      <c r="Q5951">
        <v>3</v>
      </c>
      <c r="R5951" t="str">
        <f t="shared" ca="1" si="92"/>
        <v>Sara</v>
      </c>
      <c r="S5951" t="str">
        <f>IFERROR(TEXT(DATEVALUE(LEFT(Table1[[#This Row],[Date of Purchase]],10)), "MMMM"), TEXT(Table1[[#This Row],[Date of Purchase]], "MMMM"))</f>
        <v>December</v>
      </c>
      <c r="T5951" t="str">
        <f>IF(OR(
  AND(Table1[[#This Row],[Ticket Priority]]="Critical", Table1[[#This Row],[Ticket Status]]&lt;&gt;"Closed"),
  AND(Table1[[#This Row],[Ticket Priority]]="High", Table1[[#This Row],[Ticket Status]]="Open")
), "Yes", "No")</f>
        <v>No</v>
      </c>
      <c r="U5951" s="4" t="str">
        <f>IF(Table1[[#This Row],[Ticket Status]]="Closed","Yes","No")</f>
        <v>Yes</v>
      </c>
      <c r="V5951" s="4" t="str">
        <f>IF(Table1[[#This Row],[Ticket Status]]="Pending Customer Response","Yes","No")</f>
        <v>No</v>
      </c>
      <c r="W5951" s="5">
        <f ca="1">COUNTIFS(Table1[Agent_name],Table1[[#This Row],[Agent_name]],Table1[Month],Table1[[#This Row],[Month]])/160</f>
        <v>0.55625000000000002</v>
      </c>
    </row>
    <row r="5952" spans="1:23" x14ac:dyDescent="0.25">
      <c r="A5952">
        <v>5951</v>
      </c>
      <c r="B5952" t="s">
        <v>19319</v>
      </c>
      <c r="C5952" t="s">
        <v>19320</v>
      </c>
      <c r="D5952">
        <v>62</v>
      </c>
      <c r="E5952" t="s">
        <v>58</v>
      </c>
      <c r="F5952" t="s">
        <v>655</v>
      </c>
      <c r="G5952" s="1">
        <v>44058</v>
      </c>
      <c r="H5952" t="s">
        <v>45</v>
      </c>
      <c r="I5952" t="s">
        <v>72</v>
      </c>
      <c r="J5952" s="3" t="s">
        <v>19321</v>
      </c>
      <c r="K5952" t="s">
        <v>39</v>
      </c>
      <c r="L5952" t="s">
        <v>19322</v>
      </c>
      <c r="M5952" t="s">
        <v>25</v>
      </c>
      <c r="N5952" t="s">
        <v>83</v>
      </c>
      <c r="O5952" s="2">
        <v>45078.305868055555</v>
      </c>
      <c r="P5952" s="2">
        <v>45078.265590277777</v>
      </c>
      <c r="Q5952">
        <v>4</v>
      </c>
      <c r="R5952" t="str">
        <f t="shared" ca="1" si="92"/>
        <v>Priya</v>
      </c>
      <c r="S5952" t="str">
        <f>IFERROR(TEXT(DATEVALUE(LEFT(Table1[[#This Row],[Date of Purchase]],10)), "MMMM"), TEXT(Table1[[#This Row],[Date of Purchase]], "MMMM"))</f>
        <v>August</v>
      </c>
      <c r="T5952" t="str">
        <f>IF(OR(
  AND(Table1[[#This Row],[Ticket Priority]]="Critical", Table1[[#This Row],[Ticket Status]]&lt;&gt;"Closed"),
  AND(Table1[[#This Row],[Ticket Priority]]="High", Table1[[#This Row],[Ticket Status]]="Open")
), "Yes", "No")</f>
        <v>No</v>
      </c>
      <c r="U5952" s="4" t="str">
        <f>IF(Table1[[#This Row],[Ticket Status]]="Closed","Yes","No")</f>
        <v>Yes</v>
      </c>
      <c r="V5952" s="4" t="str">
        <f>IF(Table1[[#This Row],[Ticket Status]]="Pending Customer Response","Yes","No")</f>
        <v>No</v>
      </c>
      <c r="W5952" s="5">
        <f ca="1">COUNTIFS(Table1[Agent_name],Table1[[#This Row],[Agent_name]],Table1[Month],Table1[[#This Row],[Month]])/160</f>
        <v>0.35</v>
      </c>
    </row>
    <row r="5953" spans="1:23" x14ac:dyDescent="0.25">
      <c r="A5953">
        <v>5952</v>
      </c>
      <c r="B5953" t="s">
        <v>19323</v>
      </c>
      <c r="C5953" t="s">
        <v>19324</v>
      </c>
      <c r="D5953">
        <v>46</v>
      </c>
      <c r="E5953" t="s">
        <v>19</v>
      </c>
      <c r="F5953" t="s">
        <v>655</v>
      </c>
      <c r="G5953" s="1">
        <v>44555</v>
      </c>
      <c r="H5953" t="s">
        <v>67</v>
      </c>
      <c r="I5953" t="s">
        <v>37</v>
      </c>
      <c r="J5953" s="3" t="s">
        <v>19325</v>
      </c>
      <c r="K5953" t="s">
        <v>39</v>
      </c>
      <c r="L5953" t="s">
        <v>19326</v>
      </c>
      <c r="M5953" t="s">
        <v>89</v>
      </c>
      <c r="N5953" t="s">
        <v>33</v>
      </c>
      <c r="O5953" s="2">
        <v>45078.828796296293</v>
      </c>
      <c r="P5953" s="2">
        <v>45078.944768518515</v>
      </c>
      <c r="Q5953">
        <v>4</v>
      </c>
      <c r="R5953" t="str">
        <f t="shared" ca="1" si="92"/>
        <v>Rahul</v>
      </c>
      <c r="S5953" t="str">
        <f>IFERROR(TEXT(DATEVALUE(LEFT(Table1[[#This Row],[Date of Purchase]],10)), "MMMM"), TEXT(Table1[[#This Row],[Date of Purchase]], "MMMM"))</f>
        <v>December</v>
      </c>
      <c r="T5953" t="str">
        <f>IF(OR(
  AND(Table1[[#This Row],[Ticket Priority]]="Critical", Table1[[#This Row],[Ticket Status]]&lt;&gt;"Closed"),
  AND(Table1[[#This Row],[Ticket Priority]]="High", Table1[[#This Row],[Ticket Status]]="Open")
), "Yes", "No")</f>
        <v>No</v>
      </c>
      <c r="U5953" s="4" t="str">
        <f>IF(Table1[[#This Row],[Ticket Status]]="Closed","Yes","No")</f>
        <v>Yes</v>
      </c>
      <c r="V5953" s="4" t="str">
        <f>IF(Table1[[#This Row],[Ticket Status]]="Pending Customer Response","Yes","No")</f>
        <v>No</v>
      </c>
      <c r="W5953" s="5">
        <f ca="1">COUNTIFS(Table1[Agent_name],Table1[[#This Row],[Agent_name]],Table1[Month],Table1[[#This Row],[Month]])/160</f>
        <v>0.23125000000000001</v>
      </c>
    </row>
    <row r="5954" spans="1:23" x14ac:dyDescent="0.25">
      <c r="A5954">
        <v>5953</v>
      </c>
      <c r="B5954" t="s">
        <v>3298</v>
      </c>
      <c r="C5954" t="s">
        <v>19327</v>
      </c>
      <c r="D5954">
        <v>20</v>
      </c>
      <c r="E5954" t="s">
        <v>29</v>
      </c>
      <c r="F5954" t="s">
        <v>76</v>
      </c>
      <c r="G5954" s="1">
        <v>44343</v>
      </c>
      <c r="H5954" t="s">
        <v>66</v>
      </c>
      <c r="I5954" t="s">
        <v>77</v>
      </c>
      <c r="J5954" s="3" t="s">
        <v>19328</v>
      </c>
      <c r="K5954" t="s">
        <v>62</v>
      </c>
      <c r="M5954" t="s">
        <v>143</v>
      </c>
      <c r="N5954" t="s">
        <v>83</v>
      </c>
      <c r="R5954" t="str">
        <f t="shared" ref="R5954:R6017" ca="1" si="93">CHOOSE(
RANDBETWEEN(1,20),
"Aisha","Aisha","Aisha","Aisha",
"Ravi","Ravi","Ravi",
"Sara","Sara","Sara",
"Mohit","Mohit",
"Priya","Priya",
"Arjun",
"Neha","Rahul","Divya","Karan","Meera","Sanjay"
)</f>
        <v>Priya</v>
      </c>
      <c r="S5954" t="str">
        <f>IFERROR(TEXT(DATEVALUE(LEFT(Table1[[#This Row],[Date of Purchase]],10)), "MMMM"), TEXT(Table1[[#This Row],[Date of Purchase]], "MMMM"))</f>
        <v>May</v>
      </c>
      <c r="T5954" t="str">
        <f>IF(OR(
  AND(Table1[[#This Row],[Ticket Priority]]="Critical", Table1[[#This Row],[Ticket Status]]&lt;&gt;"Closed"),
  AND(Table1[[#This Row],[Ticket Priority]]="High", Table1[[#This Row],[Ticket Status]]="Open")
), "Yes", "No")</f>
        <v>No</v>
      </c>
      <c r="U5954" s="4" t="str">
        <f>IF(Table1[[#This Row],[Ticket Status]]="Closed","Yes","No")</f>
        <v>No</v>
      </c>
      <c r="V5954" s="4" t="str">
        <f>IF(Table1[[#This Row],[Ticket Status]]="Pending Customer Response","Yes","No")</f>
        <v>No</v>
      </c>
      <c r="W5954" s="5">
        <f ca="1">COUNTIFS(Table1[Agent_name],Table1[[#This Row],[Agent_name]],Table1[Month],Table1[[#This Row],[Month]])/160</f>
        <v>0.40625</v>
      </c>
    </row>
    <row r="5955" spans="1:23" x14ac:dyDescent="0.25">
      <c r="A5955">
        <v>5954</v>
      </c>
      <c r="B5955" t="s">
        <v>19329</v>
      </c>
      <c r="C5955" t="s">
        <v>19330</v>
      </c>
      <c r="D5955">
        <v>70</v>
      </c>
      <c r="E5955" t="s">
        <v>19</v>
      </c>
      <c r="F5955" t="s">
        <v>81</v>
      </c>
      <c r="G5955" s="1">
        <v>44154</v>
      </c>
      <c r="H5955" t="s">
        <v>66</v>
      </c>
      <c r="I5955" t="s">
        <v>141</v>
      </c>
      <c r="J5955" s="3" t="s">
        <v>19331</v>
      </c>
      <c r="K5955" t="s">
        <v>62</v>
      </c>
      <c r="M5955" t="s">
        <v>143</v>
      </c>
      <c r="N5955" t="s">
        <v>83</v>
      </c>
      <c r="R5955" t="str">
        <f t="shared" ca="1" si="93"/>
        <v>Divya</v>
      </c>
      <c r="S5955" t="str">
        <f>IFERROR(TEXT(DATEVALUE(LEFT(Table1[[#This Row],[Date of Purchase]],10)), "MMMM"), TEXT(Table1[[#This Row],[Date of Purchase]], "MMMM"))</f>
        <v>November</v>
      </c>
      <c r="T5955" t="str">
        <f>IF(OR(
  AND(Table1[[#This Row],[Ticket Priority]]="Critical", Table1[[#This Row],[Ticket Status]]&lt;&gt;"Closed"),
  AND(Table1[[#This Row],[Ticket Priority]]="High", Table1[[#This Row],[Ticket Status]]="Open")
), "Yes", "No")</f>
        <v>No</v>
      </c>
      <c r="U5955" s="4" t="str">
        <f>IF(Table1[[#This Row],[Ticket Status]]="Closed","Yes","No")</f>
        <v>No</v>
      </c>
      <c r="V5955" s="4" t="str">
        <f>IF(Table1[[#This Row],[Ticket Status]]="Pending Customer Response","Yes","No")</f>
        <v>No</v>
      </c>
      <c r="W5955" s="5">
        <f ca="1">COUNTIFS(Table1[Agent_name],Table1[[#This Row],[Agent_name]],Table1[Month],Table1[[#This Row],[Month]])/160</f>
        <v>0.24374999999999999</v>
      </c>
    </row>
    <row r="5956" spans="1:23" x14ac:dyDescent="0.25">
      <c r="A5956">
        <v>5955</v>
      </c>
      <c r="B5956" t="s">
        <v>19332</v>
      </c>
      <c r="C5956" t="s">
        <v>19333</v>
      </c>
      <c r="D5956">
        <v>44</v>
      </c>
      <c r="E5956" t="s">
        <v>29</v>
      </c>
      <c r="F5956" t="s">
        <v>456</v>
      </c>
      <c r="G5956" s="1">
        <v>44061</v>
      </c>
      <c r="H5956" t="s">
        <v>45</v>
      </c>
      <c r="I5956" t="s">
        <v>72</v>
      </c>
      <c r="J5956" s="3" t="s">
        <v>19334</v>
      </c>
      <c r="K5956" t="s">
        <v>24</v>
      </c>
      <c r="M5956" t="s">
        <v>89</v>
      </c>
      <c r="N5956" t="s">
        <v>26</v>
      </c>
      <c r="O5956" s="2">
        <v>45078.767731481479</v>
      </c>
      <c r="R5956" t="str">
        <f t="shared" ca="1" si="93"/>
        <v>Aisha</v>
      </c>
      <c r="S5956" t="str">
        <f>IFERROR(TEXT(DATEVALUE(LEFT(Table1[[#This Row],[Date of Purchase]],10)), "MMMM"), TEXT(Table1[[#This Row],[Date of Purchase]], "MMMM"))</f>
        <v>August</v>
      </c>
      <c r="T5956" t="str">
        <f>IF(OR(
  AND(Table1[[#This Row],[Ticket Priority]]="Critical", Table1[[#This Row],[Ticket Status]]&lt;&gt;"Closed"),
  AND(Table1[[#This Row],[Ticket Priority]]="High", Table1[[#This Row],[Ticket Status]]="Open")
), "Yes", "No")</f>
        <v>No</v>
      </c>
      <c r="U5956" s="4" t="str">
        <f>IF(Table1[[#This Row],[Ticket Status]]="Closed","Yes","No")</f>
        <v>No</v>
      </c>
      <c r="V5956" s="4" t="str">
        <f>IF(Table1[[#This Row],[Ticket Status]]="Pending Customer Response","Yes","No")</f>
        <v>Yes</v>
      </c>
      <c r="W5956" s="5">
        <f ca="1">COUNTIFS(Table1[Agent_name],Table1[[#This Row],[Agent_name]],Table1[Month],Table1[[#This Row],[Month]])/160</f>
        <v>0.86250000000000004</v>
      </c>
    </row>
    <row r="5957" spans="1:23" x14ac:dyDescent="0.25">
      <c r="A5957">
        <v>5956</v>
      </c>
      <c r="B5957" t="s">
        <v>19335</v>
      </c>
      <c r="C5957" t="s">
        <v>19336</v>
      </c>
      <c r="D5957">
        <v>29</v>
      </c>
      <c r="E5957" t="s">
        <v>29</v>
      </c>
      <c r="F5957" t="s">
        <v>76</v>
      </c>
      <c r="G5957" s="1">
        <v>44175</v>
      </c>
      <c r="H5957" t="s">
        <v>21</v>
      </c>
      <c r="I5957" t="s">
        <v>141</v>
      </c>
      <c r="J5957" s="3" t="s">
        <v>19337</v>
      </c>
      <c r="K5957" t="s">
        <v>62</v>
      </c>
      <c r="M5957" t="s">
        <v>89</v>
      </c>
      <c r="N5957" t="s">
        <v>83</v>
      </c>
      <c r="R5957" t="str">
        <f t="shared" ca="1" si="93"/>
        <v>Arjun</v>
      </c>
      <c r="S5957" t="str">
        <f>IFERROR(TEXT(DATEVALUE(LEFT(Table1[[#This Row],[Date of Purchase]],10)), "MMMM"), TEXT(Table1[[#This Row],[Date of Purchase]], "MMMM"))</f>
        <v>December</v>
      </c>
      <c r="T5957" t="str">
        <f>IF(OR(
  AND(Table1[[#This Row],[Ticket Priority]]="Critical", Table1[[#This Row],[Ticket Status]]&lt;&gt;"Closed"),
  AND(Table1[[#This Row],[Ticket Priority]]="High", Table1[[#This Row],[Ticket Status]]="Open")
), "Yes", "No")</f>
        <v>Yes</v>
      </c>
      <c r="U5957" s="4" t="str">
        <f>IF(Table1[[#This Row],[Ticket Status]]="Closed","Yes","No")</f>
        <v>No</v>
      </c>
      <c r="V5957" s="4" t="str">
        <f>IF(Table1[[#This Row],[Ticket Status]]="Pending Customer Response","Yes","No")</f>
        <v>No</v>
      </c>
      <c r="W5957" s="5">
        <f ca="1">COUNTIFS(Table1[Agent_name],Table1[[#This Row],[Agent_name]],Table1[Month],Table1[[#This Row],[Month]])/160</f>
        <v>0.19375000000000001</v>
      </c>
    </row>
    <row r="5958" spans="1:23" x14ac:dyDescent="0.25">
      <c r="A5958">
        <v>5957</v>
      </c>
      <c r="B5958" t="s">
        <v>19338</v>
      </c>
      <c r="C5958" t="s">
        <v>19339</v>
      </c>
      <c r="D5958">
        <v>34</v>
      </c>
      <c r="E5958" t="s">
        <v>19</v>
      </c>
      <c r="F5958" t="s">
        <v>157</v>
      </c>
      <c r="G5958" s="1">
        <v>44497</v>
      </c>
      <c r="H5958" t="s">
        <v>21</v>
      </c>
      <c r="I5958" t="s">
        <v>37</v>
      </c>
      <c r="J5958" s="3" t="s">
        <v>19340</v>
      </c>
      <c r="K5958" t="s">
        <v>39</v>
      </c>
      <c r="L5958" t="s">
        <v>19341</v>
      </c>
      <c r="M5958" t="s">
        <v>89</v>
      </c>
      <c r="N5958" t="s">
        <v>26</v>
      </c>
      <c r="O5958" s="2">
        <v>45078.619155092594</v>
      </c>
      <c r="P5958" s="2">
        <v>45078.755960648145</v>
      </c>
      <c r="Q5958">
        <v>3</v>
      </c>
      <c r="R5958" t="str">
        <f t="shared" ca="1" si="93"/>
        <v>Divya</v>
      </c>
      <c r="S5958" t="str">
        <f>IFERROR(TEXT(DATEVALUE(LEFT(Table1[[#This Row],[Date of Purchase]],10)), "MMMM"), TEXT(Table1[[#This Row],[Date of Purchase]], "MMMM"))</f>
        <v>October</v>
      </c>
      <c r="T5958" t="str">
        <f>IF(OR(
  AND(Table1[[#This Row],[Ticket Priority]]="Critical", Table1[[#This Row],[Ticket Status]]&lt;&gt;"Closed"),
  AND(Table1[[#This Row],[Ticket Priority]]="High", Table1[[#This Row],[Ticket Status]]="Open")
), "Yes", "No")</f>
        <v>No</v>
      </c>
      <c r="U5958" s="4" t="str">
        <f>IF(Table1[[#This Row],[Ticket Status]]="Closed","Yes","No")</f>
        <v>Yes</v>
      </c>
      <c r="V5958" s="4" t="str">
        <f>IF(Table1[[#This Row],[Ticket Status]]="Pending Customer Response","Yes","No")</f>
        <v>No</v>
      </c>
      <c r="W5958" s="5">
        <f ca="1">COUNTIFS(Table1[Agent_name],Table1[[#This Row],[Agent_name]],Table1[Month],Table1[[#This Row],[Month]])/160</f>
        <v>0.25</v>
      </c>
    </row>
    <row r="5959" spans="1:23" x14ac:dyDescent="0.25">
      <c r="A5959">
        <v>5958</v>
      </c>
      <c r="B5959" t="s">
        <v>19342</v>
      </c>
      <c r="C5959" t="s">
        <v>19343</v>
      </c>
      <c r="D5959">
        <v>62</v>
      </c>
      <c r="E5959" t="s">
        <v>29</v>
      </c>
      <c r="F5959" t="s">
        <v>112</v>
      </c>
      <c r="G5959" s="1">
        <v>44210</v>
      </c>
      <c r="H5959" t="s">
        <v>59</v>
      </c>
      <c r="I5959" t="s">
        <v>67</v>
      </c>
      <c r="J5959" s="3" t="s">
        <v>19344</v>
      </c>
      <c r="K5959" t="s">
        <v>62</v>
      </c>
      <c r="M5959" t="s">
        <v>89</v>
      </c>
      <c r="N5959" t="s">
        <v>33</v>
      </c>
      <c r="R5959" t="str">
        <f t="shared" ca="1" si="93"/>
        <v>Rahul</v>
      </c>
      <c r="S5959" t="str">
        <f>IFERROR(TEXT(DATEVALUE(LEFT(Table1[[#This Row],[Date of Purchase]],10)), "MMMM"), TEXT(Table1[[#This Row],[Date of Purchase]], "MMMM"))</f>
        <v>January</v>
      </c>
      <c r="T5959" t="str">
        <f>IF(OR(
  AND(Table1[[#This Row],[Ticket Priority]]="Critical", Table1[[#This Row],[Ticket Status]]&lt;&gt;"Closed"),
  AND(Table1[[#This Row],[Ticket Priority]]="High", Table1[[#This Row],[Ticket Status]]="Open")
), "Yes", "No")</f>
        <v>Yes</v>
      </c>
      <c r="U5959" s="4" t="str">
        <f>IF(Table1[[#This Row],[Ticket Status]]="Closed","Yes","No")</f>
        <v>No</v>
      </c>
      <c r="V5959" s="4" t="str">
        <f>IF(Table1[[#This Row],[Ticket Status]]="Pending Customer Response","Yes","No")</f>
        <v>No</v>
      </c>
      <c r="W5959" s="5">
        <f ca="1">COUNTIFS(Table1[Agent_name],Table1[[#This Row],[Agent_name]],Table1[Month],Table1[[#This Row],[Month]])/160</f>
        <v>0.22500000000000001</v>
      </c>
    </row>
    <row r="5960" spans="1:23" x14ac:dyDescent="0.25">
      <c r="A5960">
        <v>5959</v>
      </c>
      <c r="B5960" t="s">
        <v>19345</v>
      </c>
      <c r="C5960" t="s">
        <v>19346</v>
      </c>
      <c r="D5960">
        <v>65</v>
      </c>
      <c r="E5960" t="s">
        <v>19</v>
      </c>
      <c r="F5960" t="s">
        <v>36</v>
      </c>
      <c r="G5960" s="1">
        <v>44179</v>
      </c>
      <c r="H5960" t="s">
        <v>21</v>
      </c>
      <c r="I5960" t="s">
        <v>72</v>
      </c>
      <c r="J5960" s="3" t="s">
        <v>19347</v>
      </c>
      <c r="K5960" t="s">
        <v>62</v>
      </c>
      <c r="M5960" t="s">
        <v>143</v>
      </c>
      <c r="N5960" t="s">
        <v>55</v>
      </c>
      <c r="R5960" t="str">
        <f t="shared" ca="1" si="93"/>
        <v>Mohit</v>
      </c>
      <c r="S5960" t="str">
        <f>IFERROR(TEXT(DATEVALUE(LEFT(Table1[[#This Row],[Date of Purchase]],10)), "MMMM"), TEXT(Table1[[#This Row],[Date of Purchase]], "MMMM"))</f>
        <v>December</v>
      </c>
      <c r="T5960" t="str">
        <f>IF(OR(
  AND(Table1[[#This Row],[Ticket Priority]]="Critical", Table1[[#This Row],[Ticket Status]]&lt;&gt;"Closed"),
  AND(Table1[[#This Row],[Ticket Priority]]="High", Table1[[#This Row],[Ticket Status]]="Open")
), "Yes", "No")</f>
        <v>No</v>
      </c>
      <c r="U5960" s="4" t="str">
        <f>IF(Table1[[#This Row],[Ticket Status]]="Closed","Yes","No")</f>
        <v>No</v>
      </c>
      <c r="V5960" s="4" t="str">
        <f>IF(Table1[[#This Row],[Ticket Status]]="Pending Customer Response","Yes","No")</f>
        <v>No</v>
      </c>
      <c r="W5960" s="5">
        <f ca="1">COUNTIFS(Table1[Agent_name],Table1[[#This Row],[Agent_name]],Table1[Month],Table1[[#This Row],[Month]])/160</f>
        <v>0.44374999999999998</v>
      </c>
    </row>
    <row r="5961" spans="1:23" x14ac:dyDescent="0.25">
      <c r="A5961">
        <v>5960</v>
      </c>
      <c r="B5961" t="s">
        <v>19348</v>
      </c>
      <c r="C5961" t="s">
        <v>19349</v>
      </c>
      <c r="D5961">
        <v>69</v>
      </c>
      <c r="E5961" t="s">
        <v>58</v>
      </c>
      <c r="F5961" t="s">
        <v>431</v>
      </c>
      <c r="G5961" s="1">
        <v>43962</v>
      </c>
      <c r="H5961" t="s">
        <v>59</v>
      </c>
      <c r="I5961" t="s">
        <v>99</v>
      </c>
      <c r="J5961" s="3" t="s">
        <v>19350</v>
      </c>
      <c r="K5961" t="s">
        <v>39</v>
      </c>
      <c r="L5961" t="s">
        <v>19351</v>
      </c>
      <c r="M5961" t="s">
        <v>41</v>
      </c>
      <c r="N5961" t="s">
        <v>83</v>
      </c>
      <c r="O5961" s="2">
        <v>45078.467789351853</v>
      </c>
      <c r="P5961" s="2">
        <v>45078.262928240743</v>
      </c>
      <c r="Q5961">
        <v>3</v>
      </c>
      <c r="R5961" t="str">
        <f t="shared" ca="1" si="93"/>
        <v>Karan</v>
      </c>
      <c r="S5961" t="str">
        <f>IFERROR(TEXT(DATEVALUE(LEFT(Table1[[#This Row],[Date of Purchase]],10)), "MMMM"), TEXT(Table1[[#This Row],[Date of Purchase]], "MMMM"))</f>
        <v>May</v>
      </c>
      <c r="T5961" t="str">
        <f>IF(OR(
  AND(Table1[[#This Row],[Ticket Priority]]="Critical", Table1[[#This Row],[Ticket Status]]&lt;&gt;"Closed"),
  AND(Table1[[#This Row],[Ticket Priority]]="High", Table1[[#This Row],[Ticket Status]]="Open")
), "Yes", "No")</f>
        <v>No</v>
      </c>
      <c r="U5961" s="4" t="str">
        <f>IF(Table1[[#This Row],[Ticket Status]]="Closed","Yes","No")</f>
        <v>Yes</v>
      </c>
      <c r="V5961" s="4" t="str">
        <f>IF(Table1[[#This Row],[Ticket Status]]="Pending Customer Response","Yes","No")</f>
        <v>No</v>
      </c>
      <c r="W5961" s="5">
        <f ca="1">COUNTIFS(Table1[Agent_name],Table1[[#This Row],[Agent_name]],Table1[Month],Table1[[#This Row],[Month]])/160</f>
        <v>0.1875</v>
      </c>
    </row>
    <row r="5962" spans="1:23" x14ac:dyDescent="0.25">
      <c r="A5962">
        <v>5961</v>
      </c>
      <c r="B5962" t="s">
        <v>19352</v>
      </c>
      <c r="C5962" t="s">
        <v>19353</v>
      </c>
      <c r="D5962">
        <v>65</v>
      </c>
      <c r="E5962" t="s">
        <v>19</v>
      </c>
      <c r="F5962" t="s">
        <v>134</v>
      </c>
      <c r="G5962" s="1">
        <v>44004</v>
      </c>
      <c r="H5962" t="s">
        <v>59</v>
      </c>
      <c r="I5962" t="s">
        <v>72</v>
      </c>
      <c r="J5962" s="3" t="s">
        <v>19354</v>
      </c>
      <c r="K5962" t="s">
        <v>39</v>
      </c>
      <c r="L5962" t="s">
        <v>19355</v>
      </c>
      <c r="M5962" t="s">
        <v>25</v>
      </c>
      <c r="N5962" t="s">
        <v>83</v>
      </c>
      <c r="O5962" s="2">
        <v>45078.640034722222</v>
      </c>
      <c r="P5962" s="2">
        <v>45078.492812500001</v>
      </c>
      <c r="Q5962">
        <v>5</v>
      </c>
      <c r="R5962" t="str">
        <f t="shared" ca="1" si="93"/>
        <v>Neha</v>
      </c>
      <c r="S5962" t="str">
        <f>IFERROR(TEXT(DATEVALUE(LEFT(Table1[[#This Row],[Date of Purchase]],10)), "MMMM"), TEXT(Table1[[#This Row],[Date of Purchase]], "MMMM"))</f>
        <v>June</v>
      </c>
      <c r="T5962" t="str">
        <f>IF(OR(
  AND(Table1[[#This Row],[Ticket Priority]]="Critical", Table1[[#This Row],[Ticket Status]]&lt;&gt;"Closed"),
  AND(Table1[[#This Row],[Ticket Priority]]="High", Table1[[#This Row],[Ticket Status]]="Open")
), "Yes", "No")</f>
        <v>No</v>
      </c>
      <c r="U5962" s="4" t="str">
        <f>IF(Table1[[#This Row],[Ticket Status]]="Closed","Yes","No")</f>
        <v>Yes</v>
      </c>
      <c r="V5962" s="4" t="str">
        <f>IF(Table1[[#This Row],[Ticket Status]]="Pending Customer Response","Yes","No")</f>
        <v>No</v>
      </c>
      <c r="W5962" s="5">
        <f ca="1">COUNTIFS(Table1[Agent_name],Table1[[#This Row],[Agent_name]],Table1[Month],Table1[[#This Row],[Month]])/160</f>
        <v>0.19375000000000001</v>
      </c>
    </row>
    <row r="5963" spans="1:23" x14ac:dyDescent="0.25">
      <c r="A5963">
        <v>5962</v>
      </c>
      <c r="B5963" t="s">
        <v>19356</v>
      </c>
      <c r="C5963" t="s">
        <v>19357</v>
      </c>
      <c r="D5963">
        <v>30</v>
      </c>
      <c r="E5963" t="s">
        <v>29</v>
      </c>
      <c r="F5963" t="s">
        <v>30</v>
      </c>
      <c r="G5963" s="1">
        <v>44552</v>
      </c>
      <c r="H5963" t="s">
        <v>45</v>
      </c>
      <c r="I5963" t="s">
        <v>77</v>
      </c>
      <c r="J5963" s="3" t="s">
        <v>357</v>
      </c>
      <c r="K5963" t="s">
        <v>39</v>
      </c>
      <c r="L5963" t="s">
        <v>19358</v>
      </c>
      <c r="M5963" t="s">
        <v>143</v>
      </c>
      <c r="N5963" t="s">
        <v>55</v>
      </c>
      <c r="O5963" s="2">
        <v>45078.807395833333</v>
      </c>
      <c r="P5963" s="2">
        <v>45078.727534722224</v>
      </c>
      <c r="Q5963">
        <v>5</v>
      </c>
      <c r="R5963" t="str">
        <f t="shared" ca="1" si="93"/>
        <v>Ravi</v>
      </c>
      <c r="S5963" t="str">
        <f>IFERROR(TEXT(DATEVALUE(LEFT(Table1[[#This Row],[Date of Purchase]],10)), "MMMM"), TEXT(Table1[[#This Row],[Date of Purchase]], "MMMM"))</f>
        <v>December</v>
      </c>
      <c r="T5963" t="str">
        <f>IF(OR(
  AND(Table1[[#This Row],[Ticket Priority]]="Critical", Table1[[#This Row],[Ticket Status]]&lt;&gt;"Closed"),
  AND(Table1[[#This Row],[Ticket Priority]]="High", Table1[[#This Row],[Ticket Status]]="Open")
), "Yes", "No")</f>
        <v>No</v>
      </c>
      <c r="U5963" s="4" t="str">
        <f>IF(Table1[[#This Row],[Ticket Status]]="Closed","Yes","No")</f>
        <v>Yes</v>
      </c>
      <c r="V5963" s="4" t="str">
        <f>IF(Table1[[#This Row],[Ticket Status]]="Pending Customer Response","Yes","No")</f>
        <v>No</v>
      </c>
      <c r="W5963" s="5">
        <f ca="1">COUNTIFS(Table1[Agent_name],Table1[[#This Row],[Agent_name]],Table1[Month],Table1[[#This Row],[Month]])/160</f>
        <v>0.66249999999999998</v>
      </c>
    </row>
    <row r="5964" spans="1:23" x14ac:dyDescent="0.25">
      <c r="A5964">
        <v>5963</v>
      </c>
      <c r="B5964" t="s">
        <v>19359</v>
      </c>
      <c r="C5964" t="s">
        <v>19360</v>
      </c>
      <c r="D5964">
        <v>38</v>
      </c>
      <c r="E5964" t="s">
        <v>29</v>
      </c>
      <c r="F5964" t="s">
        <v>383</v>
      </c>
      <c r="G5964" s="1">
        <v>44355</v>
      </c>
      <c r="H5964" t="s">
        <v>21</v>
      </c>
      <c r="I5964" t="s">
        <v>22</v>
      </c>
      <c r="J5964" s="3" t="s">
        <v>19361</v>
      </c>
      <c r="K5964" t="s">
        <v>24</v>
      </c>
      <c r="M5964" t="s">
        <v>143</v>
      </c>
      <c r="N5964" t="s">
        <v>55</v>
      </c>
      <c r="O5964" s="2">
        <v>45078.066446759258</v>
      </c>
      <c r="R5964" t="str">
        <f t="shared" ca="1" si="93"/>
        <v>Mohit</v>
      </c>
      <c r="S5964" t="str">
        <f>IFERROR(TEXT(DATEVALUE(LEFT(Table1[[#This Row],[Date of Purchase]],10)), "MMMM"), TEXT(Table1[[#This Row],[Date of Purchase]], "MMMM"))</f>
        <v>June</v>
      </c>
      <c r="T5964" t="str">
        <f>IF(OR(
  AND(Table1[[#This Row],[Ticket Priority]]="Critical", Table1[[#This Row],[Ticket Status]]&lt;&gt;"Closed"),
  AND(Table1[[#This Row],[Ticket Priority]]="High", Table1[[#This Row],[Ticket Status]]="Open")
), "Yes", "No")</f>
        <v>No</v>
      </c>
      <c r="U5964" s="4" t="str">
        <f>IF(Table1[[#This Row],[Ticket Status]]="Closed","Yes","No")</f>
        <v>No</v>
      </c>
      <c r="V5964" s="4" t="str">
        <f>IF(Table1[[#This Row],[Ticket Status]]="Pending Customer Response","Yes","No")</f>
        <v>Yes</v>
      </c>
      <c r="W5964" s="5">
        <f ca="1">COUNTIFS(Table1[Agent_name],Table1[[#This Row],[Agent_name]],Table1[Month],Table1[[#This Row],[Month]])/160</f>
        <v>0.41875000000000001</v>
      </c>
    </row>
    <row r="5965" spans="1:23" x14ac:dyDescent="0.25">
      <c r="A5965">
        <v>5964</v>
      </c>
      <c r="B5965" t="s">
        <v>19362</v>
      </c>
      <c r="C5965" t="s">
        <v>19363</v>
      </c>
      <c r="D5965">
        <v>63</v>
      </c>
      <c r="E5965" t="s">
        <v>58</v>
      </c>
      <c r="F5965" t="s">
        <v>103</v>
      </c>
      <c r="G5965" s="1">
        <v>44281</v>
      </c>
      <c r="H5965" t="s">
        <v>45</v>
      </c>
      <c r="I5965" t="s">
        <v>141</v>
      </c>
      <c r="J5965" s="3" t="s">
        <v>19364</v>
      </c>
      <c r="K5965" t="s">
        <v>24</v>
      </c>
      <c r="M5965" t="s">
        <v>41</v>
      </c>
      <c r="N5965" t="s">
        <v>83</v>
      </c>
      <c r="O5965" s="2">
        <v>45078.097719907404</v>
      </c>
      <c r="R5965" t="str">
        <f t="shared" ca="1" si="93"/>
        <v>Aisha</v>
      </c>
      <c r="S5965" t="str">
        <f>IFERROR(TEXT(DATEVALUE(LEFT(Table1[[#This Row],[Date of Purchase]],10)), "MMMM"), TEXT(Table1[[#This Row],[Date of Purchase]], "MMMM"))</f>
        <v>March</v>
      </c>
      <c r="T5965" t="str">
        <f>IF(OR(
  AND(Table1[[#This Row],[Ticket Priority]]="Critical", Table1[[#This Row],[Ticket Status]]&lt;&gt;"Closed"),
  AND(Table1[[#This Row],[Ticket Priority]]="High", Table1[[#This Row],[Ticket Status]]="Open")
), "Yes", "No")</f>
        <v>No</v>
      </c>
      <c r="U5965" s="4" t="str">
        <f>IF(Table1[[#This Row],[Ticket Status]]="Closed","Yes","No")</f>
        <v>No</v>
      </c>
      <c r="V5965" s="4" t="str">
        <f>IF(Table1[[#This Row],[Ticket Status]]="Pending Customer Response","Yes","No")</f>
        <v>Yes</v>
      </c>
      <c r="W5965" s="5">
        <f ca="1">COUNTIFS(Table1[Agent_name],Table1[[#This Row],[Agent_name]],Table1[Month],Table1[[#This Row],[Month]])/160</f>
        <v>1.0062500000000001</v>
      </c>
    </row>
    <row r="5966" spans="1:23" x14ac:dyDescent="0.25">
      <c r="A5966">
        <v>5965</v>
      </c>
      <c r="B5966" t="s">
        <v>19365</v>
      </c>
      <c r="C5966" t="s">
        <v>19366</v>
      </c>
      <c r="D5966">
        <v>48</v>
      </c>
      <c r="E5966" t="s">
        <v>58</v>
      </c>
      <c r="F5966" t="s">
        <v>161</v>
      </c>
      <c r="G5966" s="1">
        <v>43970</v>
      </c>
      <c r="H5966" t="s">
        <v>59</v>
      </c>
      <c r="I5966" t="s">
        <v>31</v>
      </c>
      <c r="J5966" s="3" t="s">
        <v>19367</v>
      </c>
      <c r="K5966" t="s">
        <v>62</v>
      </c>
      <c r="M5966" t="s">
        <v>89</v>
      </c>
      <c r="N5966" t="s">
        <v>55</v>
      </c>
      <c r="R5966" t="str">
        <f t="shared" ca="1" si="93"/>
        <v>Aisha</v>
      </c>
      <c r="S5966" t="str">
        <f>IFERROR(TEXT(DATEVALUE(LEFT(Table1[[#This Row],[Date of Purchase]],10)), "MMMM"), TEXT(Table1[[#This Row],[Date of Purchase]], "MMMM"))</f>
        <v>May</v>
      </c>
      <c r="T5966" t="str">
        <f>IF(OR(
  AND(Table1[[#This Row],[Ticket Priority]]="Critical", Table1[[#This Row],[Ticket Status]]&lt;&gt;"Closed"),
  AND(Table1[[#This Row],[Ticket Priority]]="High", Table1[[#This Row],[Ticket Status]]="Open")
), "Yes", "No")</f>
        <v>Yes</v>
      </c>
      <c r="U5966" s="4" t="str">
        <f>IF(Table1[[#This Row],[Ticket Status]]="Closed","Yes","No")</f>
        <v>No</v>
      </c>
      <c r="V5966" s="4" t="str">
        <f>IF(Table1[[#This Row],[Ticket Status]]="Pending Customer Response","Yes","No")</f>
        <v>No</v>
      </c>
      <c r="W5966" s="5">
        <f ca="1">COUNTIFS(Table1[Agent_name],Table1[[#This Row],[Agent_name]],Table1[Month],Table1[[#This Row],[Month]])/160</f>
        <v>0.93125000000000002</v>
      </c>
    </row>
    <row r="5967" spans="1:23" x14ac:dyDescent="0.25">
      <c r="A5967">
        <v>5966</v>
      </c>
      <c r="B5967" t="s">
        <v>19368</v>
      </c>
      <c r="C5967" t="s">
        <v>19369</v>
      </c>
      <c r="D5967">
        <v>61</v>
      </c>
      <c r="E5967" t="s">
        <v>58</v>
      </c>
      <c r="F5967" t="s">
        <v>286</v>
      </c>
      <c r="G5967" s="1">
        <v>44417</v>
      </c>
      <c r="H5967" t="s">
        <v>59</v>
      </c>
      <c r="I5967" t="s">
        <v>99</v>
      </c>
      <c r="J5967" s="3" t="s">
        <v>19370</v>
      </c>
      <c r="K5967" t="s">
        <v>39</v>
      </c>
      <c r="L5967" t="s">
        <v>19371</v>
      </c>
      <c r="M5967" t="s">
        <v>89</v>
      </c>
      <c r="N5967" t="s">
        <v>33</v>
      </c>
      <c r="O5967" s="2">
        <v>45078.030393518522</v>
      </c>
      <c r="P5967" s="2">
        <v>45078.092893518522</v>
      </c>
      <c r="Q5967">
        <v>1</v>
      </c>
      <c r="R5967" t="str">
        <f t="shared" ca="1" si="93"/>
        <v>Mohit</v>
      </c>
      <c r="S5967" t="str">
        <f>IFERROR(TEXT(DATEVALUE(LEFT(Table1[[#This Row],[Date of Purchase]],10)), "MMMM"), TEXT(Table1[[#This Row],[Date of Purchase]], "MMMM"))</f>
        <v>August</v>
      </c>
      <c r="T5967" t="str">
        <f>IF(OR(
  AND(Table1[[#This Row],[Ticket Priority]]="Critical", Table1[[#This Row],[Ticket Status]]&lt;&gt;"Closed"),
  AND(Table1[[#This Row],[Ticket Priority]]="High", Table1[[#This Row],[Ticket Status]]="Open")
), "Yes", "No")</f>
        <v>No</v>
      </c>
      <c r="U5967" s="4" t="str">
        <f>IF(Table1[[#This Row],[Ticket Status]]="Closed","Yes","No")</f>
        <v>Yes</v>
      </c>
      <c r="V5967" s="4" t="str">
        <f>IF(Table1[[#This Row],[Ticket Status]]="Pending Customer Response","Yes","No")</f>
        <v>No</v>
      </c>
      <c r="W5967" s="5">
        <f ca="1">COUNTIFS(Table1[Agent_name],Table1[[#This Row],[Agent_name]],Table1[Month],Table1[[#This Row],[Month]])/160</f>
        <v>0.46250000000000002</v>
      </c>
    </row>
    <row r="5968" spans="1:23" x14ac:dyDescent="0.25">
      <c r="A5968">
        <v>5967</v>
      </c>
      <c r="B5968" t="s">
        <v>19372</v>
      </c>
      <c r="C5968" t="s">
        <v>19373</v>
      </c>
      <c r="D5968">
        <v>30</v>
      </c>
      <c r="E5968" t="s">
        <v>58</v>
      </c>
      <c r="F5968" t="s">
        <v>103</v>
      </c>
      <c r="G5968" s="1">
        <v>44282</v>
      </c>
      <c r="H5968" t="s">
        <v>59</v>
      </c>
      <c r="I5968" t="s">
        <v>77</v>
      </c>
      <c r="J5968" s="3" t="s">
        <v>19374</v>
      </c>
      <c r="K5968" t="s">
        <v>24</v>
      </c>
      <c r="M5968" t="s">
        <v>143</v>
      </c>
      <c r="N5968" t="s">
        <v>26</v>
      </c>
      <c r="O5968" s="2">
        <v>45078.238738425927</v>
      </c>
      <c r="R5968" t="str">
        <f t="shared" ca="1" si="93"/>
        <v>Ravi</v>
      </c>
      <c r="S5968" t="str">
        <f>IFERROR(TEXT(DATEVALUE(LEFT(Table1[[#This Row],[Date of Purchase]],10)), "MMMM"), TEXT(Table1[[#This Row],[Date of Purchase]], "MMMM"))</f>
        <v>March</v>
      </c>
      <c r="T5968" t="str">
        <f>IF(OR(
  AND(Table1[[#This Row],[Ticket Priority]]="Critical", Table1[[#This Row],[Ticket Status]]&lt;&gt;"Closed"),
  AND(Table1[[#This Row],[Ticket Priority]]="High", Table1[[#This Row],[Ticket Status]]="Open")
), "Yes", "No")</f>
        <v>No</v>
      </c>
      <c r="U5968" s="4" t="str">
        <f>IF(Table1[[#This Row],[Ticket Status]]="Closed","Yes","No")</f>
        <v>No</v>
      </c>
      <c r="V5968" s="4" t="str">
        <f>IF(Table1[[#This Row],[Ticket Status]]="Pending Customer Response","Yes","No")</f>
        <v>Yes</v>
      </c>
      <c r="W5968" s="5">
        <f ca="1">COUNTIFS(Table1[Agent_name],Table1[[#This Row],[Agent_name]],Table1[Month],Table1[[#This Row],[Month]])/160</f>
        <v>0.54374999999999996</v>
      </c>
    </row>
    <row r="5969" spans="1:23" x14ac:dyDescent="0.25">
      <c r="A5969">
        <v>5968</v>
      </c>
      <c r="B5969" t="s">
        <v>19375</v>
      </c>
      <c r="C5969" t="s">
        <v>19376</v>
      </c>
      <c r="D5969">
        <v>49</v>
      </c>
      <c r="E5969" t="s">
        <v>58</v>
      </c>
      <c r="F5969" t="s">
        <v>655</v>
      </c>
      <c r="G5969" s="1">
        <v>43918</v>
      </c>
      <c r="H5969" t="s">
        <v>67</v>
      </c>
      <c r="I5969" t="s">
        <v>52</v>
      </c>
      <c r="J5969" s="3" t="s">
        <v>15514</v>
      </c>
      <c r="K5969" t="s">
        <v>24</v>
      </c>
      <c r="M5969" t="s">
        <v>41</v>
      </c>
      <c r="N5969" t="s">
        <v>26</v>
      </c>
      <c r="O5969" s="2">
        <v>45078.943599537037</v>
      </c>
      <c r="R5969" t="str">
        <f t="shared" ca="1" si="93"/>
        <v>Sara</v>
      </c>
      <c r="S5969" t="str">
        <f>IFERROR(TEXT(DATEVALUE(LEFT(Table1[[#This Row],[Date of Purchase]],10)), "MMMM"), TEXT(Table1[[#This Row],[Date of Purchase]], "MMMM"))</f>
        <v>March</v>
      </c>
      <c r="T5969" t="str">
        <f>IF(OR(
  AND(Table1[[#This Row],[Ticket Priority]]="Critical", Table1[[#This Row],[Ticket Status]]&lt;&gt;"Closed"),
  AND(Table1[[#This Row],[Ticket Priority]]="High", Table1[[#This Row],[Ticket Status]]="Open")
), "Yes", "No")</f>
        <v>No</v>
      </c>
      <c r="U5969" s="4" t="str">
        <f>IF(Table1[[#This Row],[Ticket Status]]="Closed","Yes","No")</f>
        <v>No</v>
      </c>
      <c r="V5969" s="4" t="str">
        <f>IF(Table1[[#This Row],[Ticket Status]]="Pending Customer Response","Yes","No")</f>
        <v>Yes</v>
      </c>
      <c r="W5969" s="5">
        <f ca="1">COUNTIFS(Table1[Agent_name],Table1[[#This Row],[Agent_name]],Table1[Month],Table1[[#This Row],[Month]])/160</f>
        <v>0.55625000000000002</v>
      </c>
    </row>
    <row r="5970" spans="1:23" x14ac:dyDescent="0.25">
      <c r="A5970">
        <v>5969</v>
      </c>
      <c r="B5970" t="s">
        <v>19377</v>
      </c>
      <c r="C5970" t="s">
        <v>19378</v>
      </c>
      <c r="D5970">
        <v>59</v>
      </c>
      <c r="E5970" t="s">
        <v>29</v>
      </c>
      <c r="F5970" t="s">
        <v>81</v>
      </c>
      <c r="G5970" s="1">
        <v>44091</v>
      </c>
      <c r="H5970" t="s">
        <v>21</v>
      </c>
      <c r="I5970" t="s">
        <v>67</v>
      </c>
      <c r="J5970" s="3" t="s">
        <v>442</v>
      </c>
      <c r="K5970" t="s">
        <v>39</v>
      </c>
      <c r="L5970" t="s">
        <v>19379</v>
      </c>
      <c r="M5970" t="s">
        <v>143</v>
      </c>
      <c r="N5970" t="s">
        <v>26</v>
      </c>
      <c r="O5970" s="2">
        <v>45078.401932870373</v>
      </c>
      <c r="P5970" s="2">
        <v>45078.547071759262</v>
      </c>
      <c r="Q5970">
        <v>5</v>
      </c>
      <c r="R5970" t="str">
        <f t="shared" ca="1" si="93"/>
        <v>Arjun</v>
      </c>
      <c r="S5970" t="str">
        <f>IFERROR(TEXT(DATEVALUE(LEFT(Table1[[#This Row],[Date of Purchase]],10)), "MMMM"), TEXT(Table1[[#This Row],[Date of Purchase]], "MMMM"))</f>
        <v>September</v>
      </c>
      <c r="T5970" t="str">
        <f>IF(OR(
  AND(Table1[[#This Row],[Ticket Priority]]="Critical", Table1[[#This Row],[Ticket Status]]&lt;&gt;"Closed"),
  AND(Table1[[#This Row],[Ticket Priority]]="High", Table1[[#This Row],[Ticket Status]]="Open")
), "Yes", "No")</f>
        <v>No</v>
      </c>
      <c r="U5970" s="4" t="str">
        <f>IF(Table1[[#This Row],[Ticket Status]]="Closed","Yes","No")</f>
        <v>Yes</v>
      </c>
      <c r="V5970" s="4" t="str">
        <f>IF(Table1[[#This Row],[Ticket Status]]="Pending Customer Response","Yes","No")</f>
        <v>No</v>
      </c>
      <c r="W5970" s="5">
        <f ca="1">COUNTIFS(Table1[Agent_name],Table1[[#This Row],[Agent_name]],Table1[Month],Table1[[#This Row],[Month]])/160</f>
        <v>0.1875</v>
      </c>
    </row>
    <row r="5971" spans="1:23" x14ac:dyDescent="0.25">
      <c r="A5971">
        <v>5970</v>
      </c>
      <c r="B5971" t="s">
        <v>19380</v>
      </c>
      <c r="C5971" t="s">
        <v>19381</v>
      </c>
      <c r="D5971">
        <v>66</v>
      </c>
      <c r="E5971" t="s">
        <v>58</v>
      </c>
      <c r="F5971" t="s">
        <v>92</v>
      </c>
      <c r="G5971" s="1">
        <v>44434</v>
      </c>
      <c r="H5971" t="s">
        <v>66</v>
      </c>
      <c r="I5971" t="s">
        <v>67</v>
      </c>
      <c r="J5971" s="3" t="s">
        <v>19382</v>
      </c>
      <c r="K5971" t="s">
        <v>24</v>
      </c>
      <c r="M5971" t="s">
        <v>25</v>
      </c>
      <c r="N5971" t="s">
        <v>55</v>
      </c>
      <c r="O5971" s="2">
        <v>45078.7109837963</v>
      </c>
      <c r="R5971" t="str">
        <f t="shared" ca="1" si="93"/>
        <v>Ravi</v>
      </c>
      <c r="S5971" t="str">
        <f>IFERROR(TEXT(DATEVALUE(LEFT(Table1[[#This Row],[Date of Purchase]],10)), "MMMM"), TEXT(Table1[[#This Row],[Date of Purchase]], "MMMM"))</f>
        <v>August</v>
      </c>
      <c r="T5971" t="str">
        <f>IF(OR(
  AND(Table1[[#This Row],[Ticket Priority]]="Critical", Table1[[#This Row],[Ticket Status]]&lt;&gt;"Closed"),
  AND(Table1[[#This Row],[Ticket Priority]]="High", Table1[[#This Row],[Ticket Status]]="Open")
), "Yes", "No")</f>
        <v>Yes</v>
      </c>
      <c r="U5971" s="4" t="str">
        <f>IF(Table1[[#This Row],[Ticket Status]]="Closed","Yes","No")</f>
        <v>No</v>
      </c>
      <c r="V5971" s="4" t="str">
        <f>IF(Table1[[#This Row],[Ticket Status]]="Pending Customer Response","Yes","No")</f>
        <v>Yes</v>
      </c>
      <c r="W5971" s="5">
        <f ca="1">COUNTIFS(Table1[Agent_name],Table1[[#This Row],[Agent_name]],Table1[Month],Table1[[#This Row],[Month]])/160</f>
        <v>0.65625</v>
      </c>
    </row>
    <row r="5972" spans="1:23" x14ac:dyDescent="0.25">
      <c r="A5972">
        <v>5971</v>
      </c>
      <c r="B5972" t="s">
        <v>19383</v>
      </c>
      <c r="C5972" t="s">
        <v>19384</v>
      </c>
      <c r="D5972">
        <v>47</v>
      </c>
      <c r="E5972" t="s">
        <v>58</v>
      </c>
      <c r="F5972" t="s">
        <v>431</v>
      </c>
      <c r="G5972" s="1">
        <v>44129</v>
      </c>
      <c r="H5972" t="s">
        <v>59</v>
      </c>
      <c r="I5972" t="s">
        <v>46</v>
      </c>
      <c r="J5972" s="3" t="s">
        <v>19385</v>
      </c>
      <c r="K5972" t="s">
        <v>39</v>
      </c>
      <c r="L5972" t="s">
        <v>19386</v>
      </c>
      <c r="M5972" t="s">
        <v>41</v>
      </c>
      <c r="N5972" t="s">
        <v>55</v>
      </c>
      <c r="O5972" s="2">
        <v>45078.249884259261</v>
      </c>
      <c r="P5972" s="2">
        <v>45078.065162037034</v>
      </c>
      <c r="Q5972">
        <v>4</v>
      </c>
      <c r="R5972" t="str">
        <f t="shared" ca="1" si="93"/>
        <v>Priya</v>
      </c>
      <c r="S5972" t="str">
        <f>IFERROR(TEXT(DATEVALUE(LEFT(Table1[[#This Row],[Date of Purchase]],10)), "MMMM"), TEXT(Table1[[#This Row],[Date of Purchase]], "MMMM"))</f>
        <v>October</v>
      </c>
      <c r="T5972" t="str">
        <f>IF(OR(
  AND(Table1[[#This Row],[Ticket Priority]]="Critical", Table1[[#This Row],[Ticket Status]]&lt;&gt;"Closed"),
  AND(Table1[[#This Row],[Ticket Priority]]="High", Table1[[#This Row],[Ticket Status]]="Open")
), "Yes", "No")</f>
        <v>No</v>
      </c>
      <c r="U5972" s="4" t="str">
        <f>IF(Table1[[#This Row],[Ticket Status]]="Closed","Yes","No")</f>
        <v>Yes</v>
      </c>
      <c r="V5972" s="4" t="str">
        <f>IF(Table1[[#This Row],[Ticket Status]]="Pending Customer Response","Yes","No")</f>
        <v>No</v>
      </c>
      <c r="W5972" s="5">
        <f ca="1">COUNTIFS(Table1[Agent_name],Table1[[#This Row],[Agent_name]],Table1[Month],Table1[[#This Row],[Month]])/160</f>
        <v>0.58125000000000004</v>
      </c>
    </row>
    <row r="5973" spans="1:23" x14ac:dyDescent="0.25">
      <c r="A5973">
        <v>5972</v>
      </c>
      <c r="B5973" t="s">
        <v>19387</v>
      </c>
      <c r="C5973" t="s">
        <v>19388</v>
      </c>
      <c r="D5973">
        <v>38</v>
      </c>
      <c r="E5973" t="s">
        <v>29</v>
      </c>
      <c r="F5973" t="s">
        <v>207</v>
      </c>
      <c r="G5973" s="1">
        <v>44035</v>
      </c>
      <c r="H5973" t="s">
        <v>67</v>
      </c>
      <c r="I5973" t="s">
        <v>113</v>
      </c>
      <c r="J5973" s="3" t="s">
        <v>19389</v>
      </c>
      <c r="K5973" t="s">
        <v>62</v>
      </c>
      <c r="M5973" t="s">
        <v>89</v>
      </c>
      <c r="N5973" t="s">
        <v>33</v>
      </c>
      <c r="R5973" t="str">
        <f t="shared" ca="1" si="93"/>
        <v>Priya</v>
      </c>
      <c r="S5973" t="str">
        <f>IFERROR(TEXT(DATEVALUE(LEFT(Table1[[#This Row],[Date of Purchase]],10)), "MMMM"), TEXT(Table1[[#This Row],[Date of Purchase]], "MMMM"))</f>
        <v>July</v>
      </c>
      <c r="T5973" t="str">
        <f>IF(OR(
  AND(Table1[[#This Row],[Ticket Priority]]="Critical", Table1[[#This Row],[Ticket Status]]&lt;&gt;"Closed"),
  AND(Table1[[#This Row],[Ticket Priority]]="High", Table1[[#This Row],[Ticket Status]]="Open")
), "Yes", "No")</f>
        <v>Yes</v>
      </c>
      <c r="U5973" s="4" t="str">
        <f>IF(Table1[[#This Row],[Ticket Status]]="Closed","Yes","No")</f>
        <v>No</v>
      </c>
      <c r="V5973" s="4" t="str">
        <f>IF(Table1[[#This Row],[Ticket Status]]="Pending Customer Response","Yes","No")</f>
        <v>No</v>
      </c>
      <c r="W5973" s="5">
        <f ca="1">COUNTIFS(Table1[Agent_name],Table1[[#This Row],[Agent_name]],Table1[Month],Table1[[#This Row],[Month]])/160</f>
        <v>0.45</v>
      </c>
    </row>
    <row r="5974" spans="1:23" x14ac:dyDescent="0.25">
      <c r="A5974">
        <v>5973</v>
      </c>
      <c r="B5974" t="s">
        <v>19390</v>
      </c>
      <c r="C5974" t="s">
        <v>19391</v>
      </c>
      <c r="D5974">
        <v>37</v>
      </c>
      <c r="E5974" t="s">
        <v>29</v>
      </c>
      <c r="F5974" t="s">
        <v>125</v>
      </c>
      <c r="G5974" s="1">
        <v>44235</v>
      </c>
      <c r="H5974" t="s">
        <v>21</v>
      </c>
      <c r="I5974" t="s">
        <v>141</v>
      </c>
      <c r="J5974" s="3" t="s">
        <v>19392</v>
      </c>
      <c r="K5974" t="s">
        <v>39</v>
      </c>
      <c r="L5974" t="s">
        <v>19393</v>
      </c>
      <c r="M5974" t="s">
        <v>89</v>
      </c>
      <c r="N5974" t="s">
        <v>26</v>
      </c>
      <c r="O5974" s="2">
        <v>45078.938113425924</v>
      </c>
      <c r="P5974" s="2">
        <v>45078.388807870368</v>
      </c>
      <c r="Q5974">
        <v>2</v>
      </c>
      <c r="R5974" t="str">
        <f t="shared" ca="1" si="93"/>
        <v>Neha</v>
      </c>
      <c r="S5974" t="str">
        <f>IFERROR(TEXT(DATEVALUE(LEFT(Table1[[#This Row],[Date of Purchase]],10)), "MMMM"), TEXT(Table1[[#This Row],[Date of Purchase]], "MMMM"))</f>
        <v>February</v>
      </c>
      <c r="T5974" t="str">
        <f>IF(OR(
  AND(Table1[[#This Row],[Ticket Priority]]="Critical", Table1[[#This Row],[Ticket Status]]&lt;&gt;"Closed"),
  AND(Table1[[#This Row],[Ticket Priority]]="High", Table1[[#This Row],[Ticket Status]]="Open")
), "Yes", "No")</f>
        <v>No</v>
      </c>
      <c r="U5974" s="4" t="str">
        <f>IF(Table1[[#This Row],[Ticket Status]]="Closed","Yes","No")</f>
        <v>Yes</v>
      </c>
      <c r="V5974" s="4" t="str">
        <f>IF(Table1[[#This Row],[Ticket Status]]="Pending Customer Response","Yes","No")</f>
        <v>No</v>
      </c>
      <c r="W5974" s="5">
        <f ca="1">COUNTIFS(Table1[Agent_name],Table1[[#This Row],[Agent_name]],Table1[Month],Table1[[#This Row],[Month]])/160</f>
        <v>0.19375000000000001</v>
      </c>
    </row>
    <row r="5975" spans="1:23" x14ac:dyDescent="0.25">
      <c r="A5975">
        <v>5974</v>
      </c>
      <c r="B5975" t="s">
        <v>19394</v>
      </c>
      <c r="C5975" t="s">
        <v>19395</v>
      </c>
      <c r="D5975">
        <v>19</v>
      </c>
      <c r="E5975" t="s">
        <v>29</v>
      </c>
      <c r="F5975" t="s">
        <v>223</v>
      </c>
      <c r="G5975" s="1">
        <v>43937</v>
      </c>
      <c r="H5975" t="s">
        <v>66</v>
      </c>
      <c r="I5975" t="s">
        <v>31</v>
      </c>
      <c r="J5975" s="3" t="s">
        <v>19396</v>
      </c>
      <c r="K5975" t="s">
        <v>24</v>
      </c>
      <c r="M5975" t="s">
        <v>89</v>
      </c>
      <c r="N5975" t="s">
        <v>33</v>
      </c>
      <c r="O5975" s="2">
        <v>45078.702025462961</v>
      </c>
      <c r="R5975" t="str">
        <f t="shared" ca="1" si="93"/>
        <v>Ravi</v>
      </c>
      <c r="S5975" t="str">
        <f>IFERROR(TEXT(DATEVALUE(LEFT(Table1[[#This Row],[Date of Purchase]],10)), "MMMM"), TEXT(Table1[[#This Row],[Date of Purchase]], "MMMM"))</f>
        <v>April</v>
      </c>
      <c r="T5975" t="str">
        <f>IF(OR(
  AND(Table1[[#This Row],[Ticket Priority]]="Critical", Table1[[#This Row],[Ticket Status]]&lt;&gt;"Closed"),
  AND(Table1[[#This Row],[Ticket Priority]]="High", Table1[[#This Row],[Ticket Status]]="Open")
), "Yes", "No")</f>
        <v>No</v>
      </c>
      <c r="U5975" s="4" t="str">
        <f>IF(Table1[[#This Row],[Ticket Status]]="Closed","Yes","No")</f>
        <v>No</v>
      </c>
      <c r="V5975" s="4" t="str">
        <f>IF(Table1[[#This Row],[Ticket Status]]="Pending Customer Response","Yes","No")</f>
        <v>Yes</v>
      </c>
      <c r="W5975" s="5">
        <f ca="1">COUNTIFS(Table1[Agent_name],Table1[[#This Row],[Agent_name]],Table1[Month],Table1[[#This Row],[Month]])/160</f>
        <v>0.625</v>
      </c>
    </row>
    <row r="5976" spans="1:23" x14ac:dyDescent="0.25">
      <c r="A5976">
        <v>5975</v>
      </c>
      <c r="B5976" t="s">
        <v>19397</v>
      </c>
      <c r="C5976" t="s">
        <v>19398</v>
      </c>
      <c r="D5976">
        <v>22</v>
      </c>
      <c r="E5976" t="s">
        <v>19</v>
      </c>
      <c r="F5976" t="s">
        <v>71</v>
      </c>
      <c r="G5976" s="1">
        <v>44376</v>
      </c>
      <c r="H5976" t="s">
        <v>66</v>
      </c>
      <c r="I5976" t="s">
        <v>177</v>
      </c>
      <c r="J5976" s="3" t="s">
        <v>19399</v>
      </c>
      <c r="K5976" t="s">
        <v>62</v>
      </c>
      <c r="M5976" t="s">
        <v>143</v>
      </c>
      <c r="N5976" t="s">
        <v>33</v>
      </c>
      <c r="R5976" t="str">
        <f t="shared" ca="1" si="93"/>
        <v>Aisha</v>
      </c>
      <c r="S5976" t="str">
        <f>IFERROR(TEXT(DATEVALUE(LEFT(Table1[[#This Row],[Date of Purchase]],10)), "MMMM"), TEXT(Table1[[#This Row],[Date of Purchase]], "MMMM"))</f>
        <v>June</v>
      </c>
      <c r="T5976" t="str">
        <f>IF(OR(
  AND(Table1[[#This Row],[Ticket Priority]]="Critical", Table1[[#This Row],[Ticket Status]]&lt;&gt;"Closed"),
  AND(Table1[[#This Row],[Ticket Priority]]="High", Table1[[#This Row],[Ticket Status]]="Open")
), "Yes", "No")</f>
        <v>No</v>
      </c>
      <c r="U5976" s="4" t="str">
        <f>IF(Table1[[#This Row],[Ticket Status]]="Closed","Yes","No")</f>
        <v>No</v>
      </c>
      <c r="V5976" s="4" t="str">
        <f>IF(Table1[[#This Row],[Ticket Status]]="Pending Customer Response","Yes","No")</f>
        <v>No</v>
      </c>
      <c r="W5976" s="5">
        <f ca="1">COUNTIFS(Table1[Agent_name],Table1[[#This Row],[Agent_name]],Table1[Month],Table1[[#This Row],[Month]])/160</f>
        <v>0.89375000000000004</v>
      </c>
    </row>
    <row r="5977" spans="1:23" x14ac:dyDescent="0.25">
      <c r="A5977">
        <v>5976</v>
      </c>
      <c r="B5977" t="s">
        <v>19400</v>
      </c>
      <c r="C5977" t="s">
        <v>19401</v>
      </c>
      <c r="D5977">
        <v>28</v>
      </c>
      <c r="E5977" t="s">
        <v>19</v>
      </c>
      <c r="F5977" t="s">
        <v>207</v>
      </c>
      <c r="G5977" s="1">
        <v>44044</v>
      </c>
      <c r="H5977" t="s">
        <v>67</v>
      </c>
      <c r="I5977" t="s">
        <v>141</v>
      </c>
      <c r="J5977" s="3" t="s">
        <v>19402</v>
      </c>
      <c r="K5977" t="s">
        <v>24</v>
      </c>
      <c r="M5977" t="s">
        <v>89</v>
      </c>
      <c r="N5977" t="s">
        <v>83</v>
      </c>
      <c r="O5977" s="2">
        <v>45078.841631944444</v>
      </c>
      <c r="R5977" t="str">
        <f t="shared" ca="1" si="93"/>
        <v>Aisha</v>
      </c>
      <c r="S5977" t="str">
        <f>IFERROR(TEXT(DATEVALUE(LEFT(Table1[[#This Row],[Date of Purchase]],10)), "MMMM"), TEXT(Table1[[#This Row],[Date of Purchase]], "MMMM"))</f>
        <v>August</v>
      </c>
      <c r="T5977" t="str">
        <f>IF(OR(
  AND(Table1[[#This Row],[Ticket Priority]]="Critical", Table1[[#This Row],[Ticket Status]]&lt;&gt;"Closed"),
  AND(Table1[[#This Row],[Ticket Priority]]="High", Table1[[#This Row],[Ticket Status]]="Open")
), "Yes", "No")</f>
        <v>No</v>
      </c>
      <c r="U5977" s="4" t="str">
        <f>IF(Table1[[#This Row],[Ticket Status]]="Closed","Yes","No")</f>
        <v>No</v>
      </c>
      <c r="V5977" s="4" t="str">
        <f>IF(Table1[[#This Row],[Ticket Status]]="Pending Customer Response","Yes","No")</f>
        <v>Yes</v>
      </c>
      <c r="W5977" s="5">
        <f ca="1">COUNTIFS(Table1[Agent_name],Table1[[#This Row],[Agent_name]],Table1[Month],Table1[[#This Row],[Month]])/160</f>
        <v>0.86250000000000004</v>
      </c>
    </row>
    <row r="5978" spans="1:23" x14ac:dyDescent="0.25">
      <c r="A5978">
        <v>5977</v>
      </c>
      <c r="B5978" t="s">
        <v>19403</v>
      </c>
      <c r="C5978" t="s">
        <v>19404</v>
      </c>
      <c r="D5978">
        <v>21</v>
      </c>
      <c r="E5978" t="s">
        <v>19</v>
      </c>
      <c r="F5978" t="s">
        <v>112</v>
      </c>
      <c r="G5978" s="1">
        <v>44256</v>
      </c>
      <c r="H5978" t="s">
        <v>45</v>
      </c>
      <c r="I5978" t="s">
        <v>59</v>
      </c>
      <c r="J5978" s="3" t="s">
        <v>442</v>
      </c>
      <c r="K5978" t="s">
        <v>62</v>
      </c>
      <c r="M5978" t="s">
        <v>89</v>
      </c>
      <c r="N5978" t="s">
        <v>55</v>
      </c>
      <c r="R5978" t="str">
        <f t="shared" ca="1" si="93"/>
        <v>Sara</v>
      </c>
      <c r="S5978" t="str">
        <f>IFERROR(TEXT(DATEVALUE(LEFT(Table1[[#This Row],[Date of Purchase]],10)), "MMMM"), TEXT(Table1[[#This Row],[Date of Purchase]], "MMMM"))</f>
        <v>March</v>
      </c>
      <c r="T5978" t="str">
        <f>IF(OR(
  AND(Table1[[#This Row],[Ticket Priority]]="Critical", Table1[[#This Row],[Ticket Status]]&lt;&gt;"Closed"),
  AND(Table1[[#This Row],[Ticket Priority]]="High", Table1[[#This Row],[Ticket Status]]="Open")
), "Yes", "No")</f>
        <v>Yes</v>
      </c>
      <c r="U5978" s="4" t="str">
        <f>IF(Table1[[#This Row],[Ticket Status]]="Closed","Yes","No")</f>
        <v>No</v>
      </c>
      <c r="V5978" s="4" t="str">
        <f>IF(Table1[[#This Row],[Ticket Status]]="Pending Customer Response","Yes","No")</f>
        <v>No</v>
      </c>
      <c r="W5978" s="5">
        <f ca="1">COUNTIFS(Table1[Agent_name],Table1[[#This Row],[Agent_name]],Table1[Month],Table1[[#This Row],[Month]])/160</f>
        <v>0.55625000000000002</v>
      </c>
    </row>
    <row r="5979" spans="1:23" x14ac:dyDescent="0.25">
      <c r="A5979">
        <v>5978</v>
      </c>
      <c r="B5979" t="s">
        <v>19405</v>
      </c>
      <c r="C5979" t="s">
        <v>19406</v>
      </c>
      <c r="D5979">
        <v>37</v>
      </c>
      <c r="E5979" t="s">
        <v>29</v>
      </c>
      <c r="F5979" t="s">
        <v>456</v>
      </c>
      <c r="G5979" s="1">
        <v>44029</v>
      </c>
      <c r="H5979" t="s">
        <v>59</v>
      </c>
      <c r="I5979" t="s">
        <v>67</v>
      </c>
      <c r="J5979" s="3" t="s">
        <v>19407</v>
      </c>
      <c r="K5979" t="s">
        <v>62</v>
      </c>
      <c r="M5979" t="s">
        <v>41</v>
      </c>
      <c r="N5979" t="s">
        <v>33</v>
      </c>
      <c r="R5979" t="str">
        <f t="shared" ca="1" si="93"/>
        <v>Aisha</v>
      </c>
      <c r="S5979" t="str">
        <f>IFERROR(TEXT(DATEVALUE(LEFT(Table1[[#This Row],[Date of Purchase]],10)), "MMMM"), TEXT(Table1[[#This Row],[Date of Purchase]], "MMMM"))</f>
        <v>July</v>
      </c>
      <c r="T5979" t="str">
        <f>IF(OR(
  AND(Table1[[#This Row],[Ticket Priority]]="Critical", Table1[[#This Row],[Ticket Status]]&lt;&gt;"Closed"),
  AND(Table1[[#This Row],[Ticket Priority]]="High", Table1[[#This Row],[Ticket Status]]="Open")
), "Yes", "No")</f>
        <v>No</v>
      </c>
      <c r="U5979" s="4" t="str">
        <f>IF(Table1[[#This Row],[Ticket Status]]="Closed","Yes","No")</f>
        <v>No</v>
      </c>
      <c r="V5979" s="4" t="str">
        <f>IF(Table1[[#This Row],[Ticket Status]]="Pending Customer Response","Yes","No")</f>
        <v>No</v>
      </c>
      <c r="W5979" s="5">
        <f ca="1">COUNTIFS(Table1[Agent_name],Table1[[#This Row],[Agent_name]],Table1[Month],Table1[[#This Row],[Month]])/160</f>
        <v>0.875</v>
      </c>
    </row>
    <row r="5980" spans="1:23" x14ac:dyDescent="0.25">
      <c r="A5980">
        <v>5979</v>
      </c>
      <c r="B5980" t="s">
        <v>19408</v>
      </c>
      <c r="C5980" t="s">
        <v>19409</v>
      </c>
      <c r="D5980">
        <v>67</v>
      </c>
      <c r="E5980" t="s">
        <v>29</v>
      </c>
      <c r="F5980" t="s">
        <v>149</v>
      </c>
      <c r="G5980" s="1">
        <v>43878</v>
      </c>
      <c r="H5980" t="s">
        <v>59</v>
      </c>
      <c r="I5980" t="s">
        <v>60</v>
      </c>
      <c r="J5980" s="3" t="s">
        <v>19410</v>
      </c>
      <c r="K5980" t="s">
        <v>62</v>
      </c>
      <c r="M5980" t="s">
        <v>89</v>
      </c>
      <c r="N5980" t="s">
        <v>55</v>
      </c>
      <c r="R5980" t="str">
        <f t="shared" ca="1" si="93"/>
        <v>Sara</v>
      </c>
      <c r="S5980" t="str">
        <f>IFERROR(TEXT(DATEVALUE(LEFT(Table1[[#This Row],[Date of Purchase]],10)), "MMMM"), TEXT(Table1[[#This Row],[Date of Purchase]], "MMMM"))</f>
        <v>February</v>
      </c>
      <c r="T5980" t="str">
        <f>IF(OR(
  AND(Table1[[#This Row],[Ticket Priority]]="Critical", Table1[[#This Row],[Ticket Status]]&lt;&gt;"Closed"),
  AND(Table1[[#This Row],[Ticket Priority]]="High", Table1[[#This Row],[Ticket Status]]="Open")
), "Yes", "No")</f>
        <v>Yes</v>
      </c>
      <c r="U5980" s="4" t="str">
        <f>IF(Table1[[#This Row],[Ticket Status]]="Closed","Yes","No")</f>
        <v>No</v>
      </c>
      <c r="V5980" s="4" t="str">
        <f>IF(Table1[[#This Row],[Ticket Status]]="Pending Customer Response","Yes","No")</f>
        <v>No</v>
      </c>
      <c r="W5980" s="5">
        <f ca="1">COUNTIFS(Table1[Agent_name],Table1[[#This Row],[Agent_name]],Table1[Month],Table1[[#This Row],[Month]])/160</f>
        <v>0.65625</v>
      </c>
    </row>
    <row r="5981" spans="1:23" x14ac:dyDescent="0.25">
      <c r="A5981">
        <v>5980</v>
      </c>
      <c r="B5981" t="s">
        <v>19411</v>
      </c>
      <c r="C5981" t="s">
        <v>19412</v>
      </c>
      <c r="D5981">
        <v>57</v>
      </c>
      <c r="E5981" t="s">
        <v>19</v>
      </c>
      <c r="F5981" t="s">
        <v>339</v>
      </c>
      <c r="G5981" s="1">
        <v>44391</v>
      </c>
      <c r="H5981" t="s">
        <v>45</v>
      </c>
      <c r="I5981" t="s">
        <v>77</v>
      </c>
      <c r="J5981" s="3" t="s">
        <v>19413</v>
      </c>
      <c r="K5981" t="s">
        <v>39</v>
      </c>
      <c r="L5981" t="s">
        <v>19414</v>
      </c>
      <c r="M5981" t="s">
        <v>25</v>
      </c>
      <c r="N5981" t="s">
        <v>83</v>
      </c>
      <c r="O5981" s="2">
        <v>45078.96738425926</v>
      </c>
      <c r="P5981" s="2">
        <v>45078.812523148146</v>
      </c>
      <c r="Q5981">
        <v>1</v>
      </c>
      <c r="R5981" t="str">
        <f t="shared" ca="1" si="93"/>
        <v>Priya</v>
      </c>
      <c r="S5981" t="str">
        <f>IFERROR(TEXT(DATEVALUE(LEFT(Table1[[#This Row],[Date of Purchase]],10)), "MMMM"), TEXT(Table1[[#This Row],[Date of Purchase]], "MMMM"))</f>
        <v>July</v>
      </c>
      <c r="T5981" t="str">
        <f>IF(OR(
  AND(Table1[[#This Row],[Ticket Priority]]="Critical", Table1[[#This Row],[Ticket Status]]&lt;&gt;"Closed"),
  AND(Table1[[#This Row],[Ticket Priority]]="High", Table1[[#This Row],[Ticket Status]]="Open")
), "Yes", "No")</f>
        <v>No</v>
      </c>
      <c r="U5981" s="4" t="str">
        <f>IF(Table1[[#This Row],[Ticket Status]]="Closed","Yes","No")</f>
        <v>Yes</v>
      </c>
      <c r="V5981" s="4" t="str">
        <f>IF(Table1[[#This Row],[Ticket Status]]="Pending Customer Response","Yes","No")</f>
        <v>No</v>
      </c>
      <c r="W5981" s="5">
        <f ca="1">COUNTIFS(Table1[Agent_name],Table1[[#This Row],[Agent_name]],Table1[Month],Table1[[#This Row],[Month]])/160</f>
        <v>0.45</v>
      </c>
    </row>
    <row r="5982" spans="1:23" x14ac:dyDescent="0.25">
      <c r="A5982">
        <v>5981</v>
      </c>
      <c r="B5982" t="s">
        <v>19415</v>
      </c>
      <c r="C5982" t="s">
        <v>19416</v>
      </c>
      <c r="D5982">
        <v>30</v>
      </c>
      <c r="E5982" t="s">
        <v>58</v>
      </c>
      <c r="F5982" t="s">
        <v>207</v>
      </c>
      <c r="G5982" s="1">
        <v>44516</v>
      </c>
      <c r="H5982" t="s">
        <v>66</v>
      </c>
      <c r="I5982" t="s">
        <v>46</v>
      </c>
      <c r="J5982" s="3" t="s">
        <v>19417</v>
      </c>
      <c r="K5982" t="s">
        <v>39</v>
      </c>
      <c r="L5982" t="s">
        <v>19418</v>
      </c>
      <c r="M5982" t="s">
        <v>41</v>
      </c>
      <c r="N5982" t="s">
        <v>26</v>
      </c>
      <c r="O5982" s="2">
        <v>45078.263935185183</v>
      </c>
      <c r="P5982" s="2">
        <v>45078.683379629627</v>
      </c>
      <c r="Q5982">
        <v>4</v>
      </c>
      <c r="R5982" t="str">
        <f t="shared" ca="1" si="93"/>
        <v>Aisha</v>
      </c>
      <c r="S5982" t="str">
        <f>IFERROR(TEXT(DATEVALUE(LEFT(Table1[[#This Row],[Date of Purchase]],10)), "MMMM"), TEXT(Table1[[#This Row],[Date of Purchase]], "MMMM"))</f>
        <v>November</v>
      </c>
      <c r="T5982" t="str">
        <f>IF(OR(
  AND(Table1[[#This Row],[Ticket Priority]]="Critical", Table1[[#This Row],[Ticket Status]]&lt;&gt;"Closed"),
  AND(Table1[[#This Row],[Ticket Priority]]="High", Table1[[#This Row],[Ticket Status]]="Open")
), "Yes", "No")</f>
        <v>No</v>
      </c>
      <c r="U5982" s="4" t="str">
        <f>IF(Table1[[#This Row],[Ticket Status]]="Closed","Yes","No")</f>
        <v>Yes</v>
      </c>
      <c r="V5982" s="4" t="str">
        <f>IF(Table1[[#This Row],[Ticket Status]]="Pending Customer Response","Yes","No")</f>
        <v>No</v>
      </c>
      <c r="W5982" s="5">
        <f ca="1">COUNTIFS(Table1[Agent_name],Table1[[#This Row],[Agent_name]],Table1[Month],Table1[[#This Row],[Month]])/160</f>
        <v>0.85624999999999996</v>
      </c>
    </row>
    <row r="5983" spans="1:23" x14ac:dyDescent="0.25">
      <c r="A5983">
        <v>5982</v>
      </c>
      <c r="B5983" t="s">
        <v>19419</v>
      </c>
      <c r="C5983" t="s">
        <v>19420</v>
      </c>
      <c r="D5983">
        <v>68</v>
      </c>
      <c r="E5983" t="s">
        <v>29</v>
      </c>
      <c r="F5983" t="s">
        <v>134</v>
      </c>
      <c r="G5983" s="1">
        <v>44475</v>
      </c>
      <c r="H5983" t="s">
        <v>45</v>
      </c>
      <c r="I5983" t="s">
        <v>77</v>
      </c>
      <c r="J5983" s="3" t="s">
        <v>19421</v>
      </c>
      <c r="K5983" t="s">
        <v>62</v>
      </c>
      <c r="M5983" t="s">
        <v>25</v>
      </c>
      <c r="N5983" t="s">
        <v>33</v>
      </c>
      <c r="R5983" t="str">
        <f t="shared" ca="1" si="93"/>
        <v>Sara</v>
      </c>
      <c r="S5983" t="str">
        <f>IFERROR(TEXT(DATEVALUE(LEFT(Table1[[#This Row],[Date of Purchase]],10)), "MMMM"), TEXT(Table1[[#This Row],[Date of Purchase]], "MMMM"))</f>
        <v>October</v>
      </c>
      <c r="T5983" t="str">
        <f>IF(OR(
  AND(Table1[[#This Row],[Ticket Priority]]="Critical", Table1[[#This Row],[Ticket Status]]&lt;&gt;"Closed"),
  AND(Table1[[#This Row],[Ticket Priority]]="High", Table1[[#This Row],[Ticket Status]]="Open")
), "Yes", "No")</f>
        <v>Yes</v>
      </c>
      <c r="U5983" s="4" t="str">
        <f>IF(Table1[[#This Row],[Ticket Status]]="Closed","Yes","No")</f>
        <v>No</v>
      </c>
      <c r="V5983" s="4" t="str">
        <f>IF(Table1[[#This Row],[Ticket Status]]="Pending Customer Response","Yes","No")</f>
        <v>No</v>
      </c>
      <c r="W5983" s="5">
        <f ca="1">COUNTIFS(Table1[Agent_name],Table1[[#This Row],[Agent_name]],Table1[Month],Table1[[#This Row],[Month]])/160</f>
        <v>0.66874999999999996</v>
      </c>
    </row>
    <row r="5984" spans="1:23" x14ac:dyDescent="0.25">
      <c r="A5984">
        <v>5983</v>
      </c>
      <c r="B5984" t="s">
        <v>19422</v>
      </c>
      <c r="C5984" t="s">
        <v>19423</v>
      </c>
      <c r="D5984">
        <v>65</v>
      </c>
      <c r="E5984" t="s">
        <v>29</v>
      </c>
      <c r="F5984" t="s">
        <v>157</v>
      </c>
      <c r="G5984" s="1">
        <v>44170</v>
      </c>
      <c r="H5984" t="s">
        <v>45</v>
      </c>
      <c r="I5984" t="s">
        <v>99</v>
      </c>
      <c r="J5984" s="3" t="s">
        <v>19424</v>
      </c>
      <c r="K5984" t="s">
        <v>39</v>
      </c>
      <c r="L5984" t="s">
        <v>19425</v>
      </c>
      <c r="M5984" t="s">
        <v>41</v>
      </c>
      <c r="N5984" t="s">
        <v>33</v>
      </c>
      <c r="O5984" s="2">
        <v>45078.298692129632</v>
      </c>
      <c r="P5984" s="2">
        <v>45078.454942129632</v>
      </c>
      <c r="Q5984">
        <v>1</v>
      </c>
      <c r="R5984" t="str">
        <f t="shared" ca="1" si="93"/>
        <v>Mohit</v>
      </c>
      <c r="S5984" t="str">
        <f>IFERROR(TEXT(DATEVALUE(LEFT(Table1[[#This Row],[Date of Purchase]],10)), "MMMM"), TEXT(Table1[[#This Row],[Date of Purchase]], "MMMM"))</f>
        <v>December</v>
      </c>
      <c r="T5984" t="str">
        <f>IF(OR(
  AND(Table1[[#This Row],[Ticket Priority]]="Critical", Table1[[#This Row],[Ticket Status]]&lt;&gt;"Closed"),
  AND(Table1[[#This Row],[Ticket Priority]]="High", Table1[[#This Row],[Ticket Status]]="Open")
), "Yes", "No")</f>
        <v>No</v>
      </c>
      <c r="U5984" s="4" t="str">
        <f>IF(Table1[[#This Row],[Ticket Status]]="Closed","Yes","No")</f>
        <v>Yes</v>
      </c>
      <c r="V5984" s="4" t="str">
        <f>IF(Table1[[#This Row],[Ticket Status]]="Pending Customer Response","Yes","No")</f>
        <v>No</v>
      </c>
      <c r="W5984" s="5">
        <f ca="1">COUNTIFS(Table1[Agent_name],Table1[[#This Row],[Agent_name]],Table1[Month],Table1[[#This Row],[Month]])/160</f>
        <v>0.44374999999999998</v>
      </c>
    </row>
    <row r="5985" spans="1:23" x14ac:dyDescent="0.25">
      <c r="A5985">
        <v>5984</v>
      </c>
      <c r="B5985" t="s">
        <v>19426</v>
      </c>
      <c r="C5985" t="s">
        <v>19427</v>
      </c>
      <c r="D5985">
        <v>28</v>
      </c>
      <c r="E5985" t="s">
        <v>19</v>
      </c>
      <c r="F5985" t="s">
        <v>431</v>
      </c>
      <c r="G5985" s="1">
        <v>44021</v>
      </c>
      <c r="H5985" t="s">
        <v>21</v>
      </c>
      <c r="I5985" t="s">
        <v>31</v>
      </c>
      <c r="J5985" s="3" t="s">
        <v>19428</v>
      </c>
      <c r="K5985" t="s">
        <v>39</v>
      </c>
      <c r="L5985" t="s">
        <v>19429</v>
      </c>
      <c r="M5985" t="s">
        <v>41</v>
      </c>
      <c r="N5985" t="s">
        <v>55</v>
      </c>
      <c r="O5985" s="2">
        <v>45078.384826388887</v>
      </c>
      <c r="P5985" s="2">
        <v>45078.387604166666</v>
      </c>
      <c r="Q5985">
        <v>5</v>
      </c>
      <c r="R5985" t="str">
        <f t="shared" ca="1" si="93"/>
        <v>Sara</v>
      </c>
      <c r="S5985" t="str">
        <f>IFERROR(TEXT(DATEVALUE(LEFT(Table1[[#This Row],[Date of Purchase]],10)), "MMMM"), TEXT(Table1[[#This Row],[Date of Purchase]], "MMMM"))</f>
        <v>July</v>
      </c>
      <c r="T5985" t="str">
        <f>IF(OR(
  AND(Table1[[#This Row],[Ticket Priority]]="Critical", Table1[[#This Row],[Ticket Status]]&lt;&gt;"Closed"),
  AND(Table1[[#This Row],[Ticket Priority]]="High", Table1[[#This Row],[Ticket Status]]="Open")
), "Yes", "No")</f>
        <v>No</v>
      </c>
      <c r="U5985" s="4" t="str">
        <f>IF(Table1[[#This Row],[Ticket Status]]="Closed","Yes","No")</f>
        <v>Yes</v>
      </c>
      <c r="V5985" s="4" t="str">
        <f>IF(Table1[[#This Row],[Ticket Status]]="Pending Customer Response","Yes","No")</f>
        <v>No</v>
      </c>
      <c r="W5985" s="5">
        <f ca="1">COUNTIFS(Table1[Agent_name],Table1[[#This Row],[Agent_name]],Table1[Month],Table1[[#This Row],[Month]])/160</f>
        <v>0.6875</v>
      </c>
    </row>
    <row r="5986" spans="1:23" x14ac:dyDescent="0.25">
      <c r="A5986">
        <v>5985</v>
      </c>
      <c r="B5986" t="s">
        <v>19430</v>
      </c>
      <c r="C5986" t="s">
        <v>19431</v>
      </c>
      <c r="D5986">
        <v>29</v>
      </c>
      <c r="E5986" t="s">
        <v>58</v>
      </c>
      <c r="F5986" t="s">
        <v>281</v>
      </c>
      <c r="G5986" s="1">
        <v>44369</v>
      </c>
      <c r="H5986" t="s">
        <v>21</v>
      </c>
      <c r="I5986" t="s">
        <v>46</v>
      </c>
      <c r="J5986" s="3" t="s">
        <v>19432</v>
      </c>
      <c r="K5986" t="s">
        <v>62</v>
      </c>
      <c r="M5986" t="s">
        <v>143</v>
      </c>
      <c r="N5986" t="s">
        <v>33</v>
      </c>
      <c r="R5986" t="str">
        <f t="shared" ca="1" si="93"/>
        <v>Meera</v>
      </c>
      <c r="S5986" t="str">
        <f>IFERROR(TEXT(DATEVALUE(LEFT(Table1[[#This Row],[Date of Purchase]],10)), "MMMM"), TEXT(Table1[[#This Row],[Date of Purchase]], "MMMM"))</f>
        <v>June</v>
      </c>
      <c r="T5986" t="str">
        <f>IF(OR(
  AND(Table1[[#This Row],[Ticket Priority]]="Critical", Table1[[#This Row],[Ticket Status]]&lt;&gt;"Closed"),
  AND(Table1[[#This Row],[Ticket Priority]]="High", Table1[[#This Row],[Ticket Status]]="Open")
), "Yes", "No")</f>
        <v>No</v>
      </c>
      <c r="U5986" s="4" t="str">
        <f>IF(Table1[[#This Row],[Ticket Status]]="Closed","Yes","No")</f>
        <v>No</v>
      </c>
      <c r="V5986" s="4" t="str">
        <f>IF(Table1[[#This Row],[Ticket Status]]="Pending Customer Response","Yes","No")</f>
        <v>No</v>
      </c>
      <c r="W5986" s="5">
        <f ca="1">COUNTIFS(Table1[Agent_name],Table1[[#This Row],[Agent_name]],Table1[Month],Table1[[#This Row],[Month]])/160</f>
        <v>0.13125000000000001</v>
      </c>
    </row>
    <row r="5987" spans="1:23" x14ac:dyDescent="0.25">
      <c r="A5987">
        <v>5986</v>
      </c>
      <c r="B5987" t="s">
        <v>19433</v>
      </c>
      <c r="C5987" t="s">
        <v>19434</v>
      </c>
      <c r="D5987">
        <v>50</v>
      </c>
      <c r="E5987" t="s">
        <v>58</v>
      </c>
      <c r="F5987" t="s">
        <v>107</v>
      </c>
      <c r="G5987" s="1">
        <v>44129</v>
      </c>
      <c r="H5987" t="s">
        <v>66</v>
      </c>
      <c r="I5987" t="s">
        <v>67</v>
      </c>
      <c r="J5987" s="3" t="s">
        <v>19435</v>
      </c>
      <c r="K5987" t="s">
        <v>62</v>
      </c>
      <c r="M5987" t="s">
        <v>41</v>
      </c>
      <c r="N5987" t="s">
        <v>83</v>
      </c>
      <c r="R5987" t="str">
        <f t="shared" ca="1" si="93"/>
        <v>Arjun</v>
      </c>
      <c r="S5987" t="str">
        <f>IFERROR(TEXT(DATEVALUE(LEFT(Table1[[#This Row],[Date of Purchase]],10)), "MMMM"), TEXT(Table1[[#This Row],[Date of Purchase]], "MMMM"))</f>
        <v>October</v>
      </c>
      <c r="T5987" t="str">
        <f>IF(OR(
  AND(Table1[[#This Row],[Ticket Priority]]="Critical", Table1[[#This Row],[Ticket Status]]&lt;&gt;"Closed"),
  AND(Table1[[#This Row],[Ticket Priority]]="High", Table1[[#This Row],[Ticket Status]]="Open")
), "Yes", "No")</f>
        <v>No</v>
      </c>
      <c r="U5987" s="4" t="str">
        <f>IF(Table1[[#This Row],[Ticket Status]]="Closed","Yes","No")</f>
        <v>No</v>
      </c>
      <c r="V5987" s="4" t="str">
        <f>IF(Table1[[#This Row],[Ticket Status]]="Pending Customer Response","Yes","No")</f>
        <v>No</v>
      </c>
      <c r="W5987" s="5">
        <f ca="1">COUNTIFS(Table1[Agent_name],Table1[[#This Row],[Agent_name]],Table1[Month],Table1[[#This Row],[Month]])/160</f>
        <v>0.23749999999999999</v>
      </c>
    </row>
    <row r="5988" spans="1:23" x14ac:dyDescent="0.25">
      <c r="A5988">
        <v>5987</v>
      </c>
      <c r="B5988" t="s">
        <v>19436</v>
      </c>
      <c r="C5988" t="s">
        <v>19437</v>
      </c>
      <c r="D5988">
        <v>57</v>
      </c>
      <c r="E5988" t="s">
        <v>29</v>
      </c>
      <c r="F5988" t="s">
        <v>207</v>
      </c>
      <c r="G5988" s="1">
        <v>44471</v>
      </c>
      <c r="H5988" t="s">
        <v>67</v>
      </c>
      <c r="I5988" t="s">
        <v>77</v>
      </c>
      <c r="J5988" s="3" t="s">
        <v>19438</v>
      </c>
      <c r="K5988" t="s">
        <v>62</v>
      </c>
      <c r="M5988" t="s">
        <v>41</v>
      </c>
      <c r="N5988" t="s">
        <v>83</v>
      </c>
      <c r="R5988" t="str">
        <f t="shared" ca="1" si="93"/>
        <v>Meera</v>
      </c>
      <c r="S5988" t="str">
        <f>IFERROR(TEXT(DATEVALUE(LEFT(Table1[[#This Row],[Date of Purchase]],10)), "MMMM"), TEXT(Table1[[#This Row],[Date of Purchase]], "MMMM"))</f>
        <v>October</v>
      </c>
      <c r="T5988" t="str">
        <f>IF(OR(
  AND(Table1[[#This Row],[Ticket Priority]]="Critical", Table1[[#This Row],[Ticket Status]]&lt;&gt;"Closed"),
  AND(Table1[[#This Row],[Ticket Priority]]="High", Table1[[#This Row],[Ticket Status]]="Open")
), "Yes", "No")</f>
        <v>No</v>
      </c>
      <c r="U5988" s="4" t="str">
        <f>IF(Table1[[#This Row],[Ticket Status]]="Closed","Yes","No")</f>
        <v>No</v>
      </c>
      <c r="V5988" s="4" t="str">
        <f>IF(Table1[[#This Row],[Ticket Status]]="Pending Customer Response","Yes","No")</f>
        <v>No</v>
      </c>
      <c r="W5988" s="5">
        <f ca="1">COUNTIFS(Table1[Agent_name],Table1[[#This Row],[Agent_name]],Table1[Month],Table1[[#This Row],[Month]])/160</f>
        <v>0.23749999999999999</v>
      </c>
    </row>
    <row r="5989" spans="1:23" x14ac:dyDescent="0.25">
      <c r="A5989">
        <v>5988</v>
      </c>
      <c r="B5989" t="s">
        <v>19439</v>
      </c>
      <c r="C5989" t="s">
        <v>19440</v>
      </c>
      <c r="D5989">
        <v>49</v>
      </c>
      <c r="E5989" t="s">
        <v>58</v>
      </c>
      <c r="F5989" t="s">
        <v>103</v>
      </c>
      <c r="G5989" s="1">
        <v>44357</v>
      </c>
      <c r="H5989" t="s">
        <v>67</v>
      </c>
      <c r="I5989" t="s">
        <v>99</v>
      </c>
      <c r="J5989" s="3" t="s">
        <v>19441</v>
      </c>
      <c r="K5989" t="s">
        <v>24</v>
      </c>
      <c r="M5989" t="s">
        <v>143</v>
      </c>
      <c r="N5989" t="s">
        <v>33</v>
      </c>
      <c r="O5989" s="2">
        <v>45078.355011574073</v>
      </c>
      <c r="R5989" t="str">
        <f t="shared" ca="1" si="93"/>
        <v>Neha</v>
      </c>
      <c r="S5989" t="str">
        <f>IFERROR(TEXT(DATEVALUE(LEFT(Table1[[#This Row],[Date of Purchase]],10)), "MMMM"), TEXT(Table1[[#This Row],[Date of Purchase]], "MMMM"))</f>
        <v>June</v>
      </c>
      <c r="T5989" t="str">
        <f>IF(OR(
  AND(Table1[[#This Row],[Ticket Priority]]="Critical", Table1[[#This Row],[Ticket Status]]&lt;&gt;"Closed"),
  AND(Table1[[#This Row],[Ticket Priority]]="High", Table1[[#This Row],[Ticket Status]]="Open")
), "Yes", "No")</f>
        <v>No</v>
      </c>
      <c r="U5989" s="4" t="str">
        <f>IF(Table1[[#This Row],[Ticket Status]]="Closed","Yes","No")</f>
        <v>No</v>
      </c>
      <c r="V5989" s="4" t="str">
        <f>IF(Table1[[#This Row],[Ticket Status]]="Pending Customer Response","Yes","No")</f>
        <v>Yes</v>
      </c>
      <c r="W5989" s="5">
        <f ca="1">COUNTIFS(Table1[Agent_name],Table1[[#This Row],[Agent_name]],Table1[Month],Table1[[#This Row],[Month]])/160</f>
        <v>0.19375000000000001</v>
      </c>
    </row>
    <row r="5990" spans="1:23" x14ac:dyDescent="0.25">
      <c r="A5990">
        <v>5989</v>
      </c>
      <c r="B5990" t="s">
        <v>2554</v>
      </c>
      <c r="C5990" t="s">
        <v>19442</v>
      </c>
      <c r="D5990">
        <v>39</v>
      </c>
      <c r="E5990" t="s">
        <v>19</v>
      </c>
      <c r="F5990" t="s">
        <v>242</v>
      </c>
      <c r="G5990" s="1">
        <v>44467</v>
      </c>
      <c r="H5990" t="s">
        <v>67</v>
      </c>
      <c r="I5990" t="s">
        <v>31</v>
      </c>
      <c r="J5990" s="3" t="s">
        <v>2680</v>
      </c>
      <c r="K5990" t="s">
        <v>62</v>
      </c>
      <c r="M5990" t="s">
        <v>25</v>
      </c>
      <c r="N5990" t="s">
        <v>33</v>
      </c>
      <c r="R5990" t="str">
        <f t="shared" ca="1" si="93"/>
        <v>Aisha</v>
      </c>
      <c r="S5990" t="str">
        <f>IFERROR(TEXT(DATEVALUE(LEFT(Table1[[#This Row],[Date of Purchase]],10)), "MMMM"), TEXT(Table1[[#This Row],[Date of Purchase]], "MMMM"))</f>
        <v>September</v>
      </c>
      <c r="T5990" t="str">
        <f>IF(OR(
  AND(Table1[[#This Row],[Ticket Priority]]="Critical", Table1[[#This Row],[Ticket Status]]&lt;&gt;"Closed"),
  AND(Table1[[#This Row],[Ticket Priority]]="High", Table1[[#This Row],[Ticket Status]]="Open")
), "Yes", "No")</f>
        <v>Yes</v>
      </c>
      <c r="U5990" s="4" t="str">
        <f>IF(Table1[[#This Row],[Ticket Status]]="Closed","Yes","No")</f>
        <v>No</v>
      </c>
      <c r="V5990" s="4" t="str">
        <f>IF(Table1[[#This Row],[Ticket Status]]="Pending Customer Response","Yes","No")</f>
        <v>No</v>
      </c>
      <c r="W5990" s="5">
        <f ca="1">COUNTIFS(Table1[Agent_name],Table1[[#This Row],[Agent_name]],Table1[Month],Table1[[#This Row],[Month]])/160</f>
        <v>0.86250000000000004</v>
      </c>
    </row>
    <row r="5991" spans="1:23" x14ac:dyDescent="0.25">
      <c r="A5991">
        <v>5990</v>
      </c>
      <c r="B5991" t="s">
        <v>19443</v>
      </c>
      <c r="C5991" t="s">
        <v>19444</v>
      </c>
      <c r="D5991">
        <v>40</v>
      </c>
      <c r="E5991" t="s">
        <v>19</v>
      </c>
      <c r="F5991" t="s">
        <v>339</v>
      </c>
      <c r="G5991" s="1">
        <v>43930</v>
      </c>
      <c r="H5991" t="s">
        <v>59</v>
      </c>
      <c r="I5991" t="s">
        <v>59</v>
      </c>
      <c r="J5991" s="3" t="s">
        <v>19445</v>
      </c>
      <c r="K5991" t="s">
        <v>24</v>
      </c>
      <c r="M5991" t="s">
        <v>89</v>
      </c>
      <c r="N5991" t="s">
        <v>26</v>
      </c>
      <c r="O5991" s="2">
        <v>45078.518900462965</v>
      </c>
      <c r="R5991" t="str">
        <f t="shared" ca="1" si="93"/>
        <v>Ravi</v>
      </c>
      <c r="S5991" t="str">
        <f>IFERROR(TEXT(DATEVALUE(LEFT(Table1[[#This Row],[Date of Purchase]],10)), "MMMM"), TEXT(Table1[[#This Row],[Date of Purchase]], "MMMM"))</f>
        <v>April</v>
      </c>
      <c r="T5991" t="str">
        <f>IF(OR(
  AND(Table1[[#This Row],[Ticket Priority]]="Critical", Table1[[#This Row],[Ticket Status]]&lt;&gt;"Closed"),
  AND(Table1[[#This Row],[Ticket Priority]]="High", Table1[[#This Row],[Ticket Status]]="Open")
), "Yes", "No")</f>
        <v>No</v>
      </c>
      <c r="U5991" s="4" t="str">
        <f>IF(Table1[[#This Row],[Ticket Status]]="Closed","Yes","No")</f>
        <v>No</v>
      </c>
      <c r="V5991" s="4" t="str">
        <f>IF(Table1[[#This Row],[Ticket Status]]="Pending Customer Response","Yes","No")</f>
        <v>Yes</v>
      </c>
      <c r="W5991" s="5">
        <f ca="1">COUNTIFS(Table1[Agent_name],Table1[[#This Row],[Agent_name]],Table1[Month],Table1[[#This Row],[Month]])/160</f>
        <v>0.625</v>
      </c>
    </row>
    <row r="5992" spans="1:23" x14ac:dyDescent="0.25">
      <c r="A5992">
        <v>5991</v>
      </c>
      <c r="B5992" t="s">
        <v>19446</v>
      </c>
      <c r="C5992" t="s">
        <v>19447</v>
      </c>
      <c r="D5992">
        <v>25</v>
      </c>
      <c r="E5992" t="s">
        <v>58</v>
      </c>
      <c r="F5992" t="s">
        <v>98</v>
      </c>
      <c r="G5992" s="1">
        <v>44230</v>
      </c>
      <c r="H5992" t="s">
        <v>67</v>
      </c>
      <c r="I5992" t="s">
        <v>31</v>
      </c>
      <c r="J5992" s="3" t="s">
        <v>19448</v>
      </c>
      <c r="K5992" t="s">
        <v>39</v>
      </c>
      <c r="L5992" t="s">
        <v>19449</v>
      </c>
      <c r="M5992" t="s">
        <v>41</v>
      </c>
      <c r="N5992" t="s">
        <v>83</v>
      </c>
      <c r="O5992" s="2">
        <v>45078.375868055555</v>
      </c>
      <c r="P5992" s="2">
        <v>45078.47934027778</v>
      </c>
      <c r="Q5992">
        <v>4</v>
      </c>
      <c r="R5992" t="str">
        <f t="shared" ca="1" si="93"/>
        <v>Aisha</v>
      </c>
      <c r="S5992" t="str">
        <f>IFERROR(TEXT(DATEVALUE(LEFT(Table1[[#This Row],[Date of Purchase]],10)), "MMMM"), TEXT(Table1[[#This Row],[Date of Purchase]], "MMMM"))</f>
        <v>February</v>
      </c>
      <c r="T5992" t="str">
        <f>IF(OR(
  AND(Table1[[#This Row],[Ticket Priority]]="Critical", Table1[[#This Row],[Ticket Status]]&lt;&gt;"Closed"),
  AND(Table1[[#This Row],[Ticket Priority]]="High", Table1[[#This Row],[Ticket Status]]="Open")
), "Yes", "No")</f>
        <v>No</v>
      </c>
      <c r="U5992" s="4" t="str">
        <f>IF(Table1[[#This Row],[Ticket Status]]="Closed","Yes","No")</f>
        <v>Yes</v>
      </c>
      <c r="V5992" s="4" t="str">
        <f>IF(Table1[[#This Row],[Ticket Status]]="Pending Customer Response","Yes","No")</f>
        <v>No</v>
      </c>
      <c r="W5992" s="5">
        <f ca="1">COUNTIFS(Table1[Agent_name],Table1[[#This Row],[Agent_name]],Table1[Month],Table1[[#This Row],[Month]])/160</f>
        <v>0.85624999999999996</v>
      </c>
    </row>
    <row r="5993" spans="1:23" x14ac:dyDescent="0.25">
      <c r="A5993">
        <v>5992</v>
      </c>
      <c r="B5993" t="s">
        <v>19450</v>
      </c>
      <c r="C5993" t="s">
        <v>19451</v>
      </c>
      <c r="D5993">
        <v>47</v>
      </c>
      <c r="E5993" t="s">
        <v>19</v>
      </c>
      <c r="F5993" t="s">
        <v>173</v>
      </c>
      <c r="G5993" s="1">
        <v>44379</v>
      </c>
      <c r="H5993" t="s">
        <v>21</v>
      </c>
      <c r="I5993" t="s">
        <v>60</v>
      </c>
      <c r="J5993" s="3" t="s">
        <v>19452</v>
      </c>
      <c r="K5993" t="s">
        <v>39</v>
      </c>
      <c r="L5993" t="s">
        <v>19453</v>
      </c>
      <c r="M5993" t="s">
        <v>143</v>
      </c>
      <c r="N5993" t="s">
        <v>83</v>
      </c>
      <c r="O5993" s="2">
        <v>45078.431435185186</v>
      </c>
      <c r="P5993" s="2">
        <v>45078.209907407407</v>
      </c>
      <c r="Q5993">
        <v>2</v>
      </c>
      <c r="R5993" t="str">
        <f t="shared" ca="1" si="93"/>
        <v>Aisha</v>
      </c>
      <c r="S5993" t="str">
        <f>IFERROR(TEXT(DATEVALUE(LEFT(Table1[[#This Row],[Date of Purchase]],10)), "MMMM"), TEXT(Table1[[#This Row],[Date of Purchase]], "MMMM"))</f>
        <v>July</v>
      </c>
      <c r="T5993" t="str">
        <f>IF(OR(
  AND(Table1[[#This Row],[Ticket Priority]]="Critical", Table1[[#This Row],[Ticket Status]]&lt;&gt;"Closed"),
  AND(Table1[[#This Row],[Ticket Priority]]="High", Table1[[#This Row],[Ticket Status]]="Open")
), "Yes", "No")</f>
        <v>No</v>
      </c>
      <c r="U5993" s="4" t="str">
        <f>IF(Table1[[#This Row],[Ticket Status]]="Closed","Yes","No")</f>
        <v>Yes</v>
      </c>
      <c r="V5993" s="4" t="str">
        <f>IF(Table1[[#This Row],[Ticket Status]]="Pending Customer Response","Yes","No")</f>
        <v>No</v>
      </c>
      <c r="W5993" s="5">
        <f ca="1">COUNTIFS(Table1[Agent_name],Table1[[#This Row],[Agent_name]],Table1[Month],Table1[[#This Row],[Month]])/160</f>
        <v>0.875</v>
      </c>
    </row>
    <row r="5994" spans="1:23" x14ac:dyDescent="0.25">
      <c r="A5994">
        <v>5993</v>
      </c>
      <c r="B5994" t="s">
        <v>19454</v>
      </c>
      <c r="C5994" t="s">
        <v>19455</v>
      </c>
      <c r="D5994">
        <v>31</v>
      </c>
      <c r="E5994" t="s">
        <v>58</v>
      </c>
      <c r="F5994" t="s">
        <v>71</v>
      </c>
      <c r="G5994" s="1">
        <v>44540</v>
      </c>
      <c r="H5994" t="s">
        <v>45</v>
      </c>
      <c r="I5994" t="s">
        <v>37</v>
      </c>
      <c r="J5994" s="3" t="s">
        <v>19456</v>
      </c>
      <c r="K5994" t="s">
        <v>39</v>
      </c>
      <c r="L5994" t="s">
        <v>19457</v>
      </c>
      <c r="M5994" t="s">
        <v>89</v>
      </c>
      <c r="N5994" t="s">
        <v>83</v>
      </c>
      <c r="O5994" s="2">
        <v>45078.637013888889</v>
      </c>
      <c r="P5994" s="2">
        <v>45078.455763888887</v>
      </c>
      <c r="Q5994">
        <v>1</v>
      </c>
      <c r="R5994" t="str">
        <f t="shared" ca="1" si="93"/>
        <v>Sara</v>
      </c>
      <c r="S5994" t="str">
        <f>IFERROR(TEXT(DATEVALUE(LEFT(Table1[[#This Row],[Date of Purchase]],10)), "MMMM"), TEXT(Table1[[#This Row],[Date of Purchase]], "MMMM"))</f>
        <v>December</v>
      </c>
      <c r="T5994" t="str">
        <f>IF(OR(
  AND(Table1[[#This Row],[Ticket Priority]]="Critical", Table1[[#This Row],[Ticket Status]]&lt;&gt;"Closed"),
  AND(Table1[[#This Row],[Ticket Priority]]="High", Table1[[#This Row],[Ticket Status]]="Open")
), "Yes", "No")</f>
        <v>No</v>
      </c>
      <c r="U5994" s="4" t="str">
        <f>IF(Table1[[#This Row],[Ticket Status]]="Closed","Yes","No")</f>
        <v>Yes</v>
      </c>
      <c r="V5994" s="4" t="str">
        <f>IF(Table1[[#This Row],[Ticket Status]]="Pending Customer Response","Yes","No")</f>
        <v>No</v>
      </c>
      <c r="W5994" s="5">
        <f ca="1">COUNTIFS(Table1[Agent_name],Table1[[#This Row],[Agent_name]],Table1[Month],Table1[[#This Row],[Month]])/160</f>
        <v>0.55625000000000002</v>
      </c>
    </row>
    <row r="5995" spans="1:23" x14ac:dyDescent="0.25">
      <c r="A5995">
        <v>5994</v>
      </c>
      <c r="B5995" t="s">
        <v>19458</v>
      </c>
      <c r="C5995" t="s">
        <v>19459</v>
      </c>
      <c r="D5995">
        <v>24</v>
      </c>
      <c r="E5995" t="s">
        <v>19</v>
      </c>
      <c r="F5995" t="s">
        <v>117</v>
      </c>
      <c r="G5995" s="1">
        <v>44440</v>
      </c>
      <c r="H5995" t="s">
        <v>59</v>
      </c>
      <c r="I5995" t="s">
        <v>37</v>
      </c>
      <c r="J5995" s="3" t="s">
        <v>19460</v>
      </c>
      <c r="K5995" t="s">
        <v>24</v>
      </c>
      <c r="M5995" t="s">
        <v>41</v>
      </c>
      <c r="N5995" t="s">
        <v>26</v>
      </c>
      <c r="O5995" s="2">
        <v>45078.466203703705</v>
      </c>
      <c r="R5995" t="str">
        <f t="shared" ca="1" si="93"/>
        <v>Neha</v>
      </c>
      <c r="S5995" t="str">
        <f>IFERROR(TEXT(DATEVALUE(LEFT(Table1[[#This Row],[Date of Purchase]],10)), "MMMM"), TEXT(Table1[[#This Row],[Date of Purchase]], "MMMM"))</f>
        <v>September</v>
      </c>
      <c r="T5995" t="str">
        <f>IF(OR(
  AND(Table1[[#This Row],[Ticket Priority]]="Critical", Table1[[#This Row],[Ticket Status]]&lt;&gt;"Closed"),
  AND(Table1[[#This Row],[Ticket Priority]]="High", Table1[[#This Row],[Ticket Status]]="Open")
), "Yes", "No")</f>
        <v>No</v>
      </c>
      <c r="U5995" s="4" t="str">
        <f>IF(Table1[[#This Row],[Ticket Status]]="Closed","Yes","No")</f>
        <v>No</v>
      </c>
      <c r="V5995" s="4" t="str">
        <f>IF(Table1[[#This Row],[Ticket Status]]="Pending Customer Response","Yes","No")</f>
        <v>Yes</v>
      </c>
      <c r="W5995" s="5">
        <f ca="1">COUNTIFS(Table1[Agent_name],Table1[[#This Row],[Agent_name]],Table1[Month],Table1[[#This Row],[Month]])/160</f>
        <v>0.21249999999999999</v>
      </c>
    </row>
    <row r="5996" spans="1:23" x14ac:dyDescent="0.25">
      <c r="A5996">
        <v>5995</v>
      </c>
      <c r="B5996" t="s">
        <v>19461</v>
      </c>
      <c r="C5996" t="s">
        <v>19462</v>
      </c>
      <c r="D5996">
        <v>26</v>
      </c>
      <c r="E5996" t="s">
        <v>19</v>
      </c>
      <c r="F5996" t="s">
        <v>76</v>
      </c>
      <c r="G5996" s="1">
        <v>43835</v>
      </c>
      <c r="H5996" t="s">
        <v>59</v>
      </c>
      <c r="I5996" t="s">
        <v>77</v>
      </c>
      <c r="J5996" s="3" t="s">
        <v>19463</v>
      </c>
      <c r="K5996" t="s">
        <v>24</v>
      </c>
      <c r="M5996" t="s">
        <v>143</v>
      </c>
      <c r="N5996" t="s">
        <v>55</v>
      </c>
      <c r="O5996" s="2">
        <v>45078.40997685185</v>
      </c>
      <c r="R5996" t="str">
        <f t="shared" ca="1" si="93"/>
        <v>Mohit</v>
      </c>
      <c r="S5996" t="str">
        <f>IFERROR(TEXT(DATEVALUE(LEFT(Table1[[#This Row],[Date of Purchase]],10)), "MMMM"), TEXT(Table1[[#This Row],[Date of Purchase]], "MMMM"))</f>
        <v>January</v>
      </c>
      <c r="T5996" t="str">
        <f>IF(OR(
  AND(Table1[[#This Row],[Ticket Priority]]="Critical", Table1[[#This Row],[Ticket Status]]&lt;&gt;"Closed"),
  AND(Table1[[#This Row],[Ticket Priority]]="High", Table1[[#This Row],[Ticket Status]]="Open")
), "Yes", "No")</f>
        <v>No</v>
      </c>
      <c r="U5996" s="4" t="str">
        <f>IF(Table1[[#This Row],[Ticket Status]]="Closed","Yes","No")</f>
        <v>No</v>
      </c>
      <c r="V5996" s="4" t="str">
        <f>IF(Table1[[#This Row],[Ticket Status]]="Pending Customer Response","Yes","No")</f>
        <v>Yes</v>
      </c>
      <c r="W5996" s="5">
        <f ca="1">COUNTIFS(Table1[Agent_name],Table1[[#This Row],[Agent_name]],Table1[Month],Table1[[#This Row],[Month]])/160</f>
        <v>0.46250000000000002</v>
      </c>
    </row>
    <row r="5997" spans="1:23" x14ac:dyDescent="0.25">
      <c r="A5997">
        <v>5996</v>
      </c>
      <c r="B5997" t="s">
        <v>19464</v>
      </c>
      <c r="C5997" t="s">
        <v>19465</v>
      </c>
      <c r="D5997">
        <v>58</v>
      </c>
      <c r="E5997" t="s">
        <v>29</v>
      </c>
      <c r="F5997" t="s">
        <v>281</v>
      </c>
      <c r="G5997" s="1">
        <v>43984</v>
      </c>
      <c r="H5997" t="s">
        <v>21</v>
      </c>
      <c r="I5997" t="s">
        <v>93</v>
      </c>
      <c r="J5997" s="3" t="s">
        <v>19466</v>
      </c>
      <c r="K5997" t="s">
        <v>62</v>
      </c>
      <c r="M5997" t="s">
        <v>89</v>
      </c>
      <c r="N5997" t="s">
        <v>26</v>
      </c>
      <c r="R5997" t="str">
        <f t="shared" ca="1" si="93"/>
        <v>Neha</v>
      </c>
      <c r="S5997" t="str">
        <f>IFERROR(TEXT(DATEVALUE(LEFT(Table1[[#This Row],[Date of Purchase]],10)), "MMMM"), TEXT(Table1[[#This Row],[Date of Purchase]], "MMMM"))</f>
        <v>June</v>
      </c>
      <c r="T5997" t="str">
        <f>IF(OR(
  AND(Table1[[#This Row],[Ticket Priority]]="Critical", Table1[[#This Row],[Ticket Status]]&lt;&gt;"Closed"),
  AND(Table1[[#This Row],[Ticket Priority]]="High", Table1[[#This Row],[Ticket Status]]="Open")
), "Yes", "No")</f>
        <v>Yes</v>
      </c>
      <c r="U5997" s="4" t="str">
        <f>IF(Table1[[#This Row],[Ticket Status]]="Closed","Yes","No")</f>
        <v>No</v>
      </c>
      <c r="V5997" s="4" t="str">
        <f>IF(Table1[[#This Row],[Ticket Status]]="Pending Customer Response","Yes","No")</f>
        <v>No</v>
      </c>
      <c r="W5997" s="5">
        <f ca="1">COUNTIFS(Table1[Agent_name],Table1[[#This Row],[Agent_name]],Table1[Month],Table1[[#This Row],[Month]])/160</f>
        <v>0.19375000000000001</v>
      </c>
    </row>
    <row r="5998" spans="1:23" x14ac:dyDescent="0.25">
      <c r="A5998">
        <v>5997</v>
      </c>
      <c r="B5998" t="s">
        <v>19467</v>
      </c>
      <c r="C5998" t="s">
        <v>19468</v>
      </c>
      <c r="D5998">
        <v>70</v>
      </c>
      <c r="E5998" t="s">
        <v>19</v>
      </c>
      <c r="F5998" t="s">
        <v>383</v>
      </c>
      <c r="G5998" s="1">
        <v>44287</v>
      </c>
      <c r="H5998" t="s">
        <v>66</v>
      </c>
      <c r="I5998" t="s">
        <v>72</v>
      </c>
      <c r="J5998" s="3" t="s">
        <v>19469</v>
      </c>
      <c r="K5998" t="s">
        <v>39</v>
      </c>
      <c r="L5998" t="s">
        <v>19470</v>
      </c>
      <c r="M5998" t="s">
        <v>89</v>
      </c>
      <c r="N5998" t="s">
        <v>83</v>
      </c>
      <c r="O5998" s="2">
        <v>45078.198912037034</v>
      </c>
      <c r="P5998" s="2">
        <v>45078.46974537037</v>
      </c>
      <c r="Q5998">
        <v>2</v>
      </c>
      <c r="R5998" t="str">
        <f t="shared" ca="1" si="93"/>
        <v>Aisha</v>
      </c>
      <c r="S5998" t="str">
        <f>IFERROR(TEXT(DATEVALUE(LEFT(Table1[[#This Row],[Date of Purchase]],10)), "MMMM"), TEXT(Table1[[#This Row],[Date of Purchase]], "MMMM"))</f>
        <v>April</v>
      </c>
      <c r="T5998" t="str">
        <f>IF(OR(
  AND(Table1[[#This Row],[Ticket Priority]]="Critical", Table1[[#This Row],[Ticket Status]]&lt;&gt;"Closed"),
  AND(Table1[[#This Row],[Ticket Priority]]="High", Table1[[#This Row],[Ticket Status]]="Open")
), "Yes", "No")</f>
        <v>No</v>
      </c>
      <c r="U5998" s="4" t="str">
        <f>IF(Table1[[#This Row],[Ticket Status]]="Closed","Yes","No")</f>
        <v>Yes</v>
      </c>
      <c r="V5998" s="4" t="str">
        <f>IF(Table1[[#This Row],[Ticket Status]]="Pending Customer Response","Yes","No")</f>
        <v>No</v>
      </c>
      <c r="W5998" s="5">
        <f ca="1">COUNTIFS(Table1[Agent_name],Table1[[#This Row],[Agent_name]],Table1[Month],Table1[[#This Row],[Month]])/160</f>
        <v>0.81874999999999998</v>
      </c>
    </row>
    <row r="5999" spans="1:23" x14ac:dyDescent="0.25">
      <c r="A5999">
        <v>5998</v>
      </c>
      <c r="B5999" t="s">
        <v>19471</v>
      </c>
      <c r="C5999" t="s">
        <v>19472</v>
      </c>
      <c r="D5999">
        <v>28</v>
      </c>
      <c r="E5999" t="s">
        <v>58</v>
      </c>
      <c r="F5999" t="s">
        <v>223</v>
      </c>
      <c r="G5999" s="1">
        <v>43872</v>
      </c>
      <c r="H5999" t="s">
        <v>21</v>
      </c>
      <c r="I5999" t="s">
        <v>59</v>
      </c>
      <c r="J5999" s="3" t="s">
        <v>19473</v>
      </c>
      <c r="K5999" t="s">
        <v>62</v>
      </c>
      <c r="M5999" t="s">
        <v>41</v>
      </c>
      <c r="N5999" t="s">
        <v>55</v>
      </c>
      <c r="R5999" t="str">
        <f t="shared" ca="1" si="93"/>
        <v>Arjun</v>
      </c>
      <c r="S5999" t="str">
        <f>IFERROR(TEXT(DATEVALUE(LEFT(Table1[[#This Row],[Date of Purchase]],10)), "MMMM"), TEXT(Table1[[#This Row],[Date of Purchase]], "MMMM"))</f>
        <v>February</v>
      </c>
      <c r="T5999" t="str">
        <f>IF(OR(
  AND(Table1[[#This Row],[Ticket Priority]]="Critical", Table1[[#This Row],[Ticket Status]]&lt;&gt;"Closed"),
  AND(Table1[[#This Row],[Ticket Priority]]="High", Table1[[#This Row],[Ticket Status]]="Open")
), "Yes", "No")</f>
        <v>No</v>
      </c>
      <c r="U5999" s="4" t="str">
        <f>IF(Table1[[#This Row],[Ticket Status]]="Closed","Yes","No")</f>
        <v>No</v>
      </c>
      <c r="V5999" s="4" t="str">
        <f>IF(Table1[[#This Row],[Ticket Status]]="Pending Customer Response","Yes","No")</f>
        <v>No</v>
      </c>
      <c r="W5999" s="5">
        <f ca="1">COUNTIFS(Table1[Agent_name],Table1[[#This Row],[Agent_name]],Table1[Month],Table1[[#This Row],[Month]])/160</f>
        <v>0.23125000000000001</v>
      </c>
    </row>
    <row r="6000" spans="1:23" x14ac:dyDescent="0.25">
      <c r="A6000">
        <v>5999</v>
      </c>
      <c r="B6000" t="s">
        <v>19474</v>
      </c>
      <c r="C6000" t="s">
        <v>19475</v>
      </c>
      <c r="D6000">
        <v>53</v>
      </c>
      <c r="E6000" t="s">
        <v>58</v>
      </c>
      <c r="F6000" t="s">
        <v>107</v>
      </c>
      <c r="G6000" s="1">
        <v>44330</v>
      </c>
      <c r="H6000" t="s">
        <v>21</v>
      </c>
      <c r="I6000" t="s">
        <v>60</v>
      </c>
      <c r="J6000" s="3" t="s">
        <v>19476</v>
      </c>
      <c r="K6000" t="s">
        <v>62</v>
      </c>
      <c r="M6000" t="s">
        <v>143</v>
      </c>
      <c r="N6000" t="s">
        <v>33</v>
      </c>
      <c r="R6000" t="str">
        <f t="shared" ca="1" si="93"/>
        <v>Aisha</v>
      </c>
      <c r="S6000" t="str">
        <f>IFERROR(TEXT(DATEVALUE(LEFT(Table1[[#This Row],[Date of Purchase]],10)), "MMMM"), TEXT(Table1[[#This Row],[Date of Purchase]], "MMMM"))</f>
        <v>May</v>
      </c>
      <c r="T6000" t="str">
        <f>IF(OR(
  AND(Table1[[#This Row],[Ticket Priority]]="Critical", Table1[[#This Row],[Ticket Status]]&lt;&gt;"Closed"),
  AND(Table1[[#This Row],[Ticket Priority]]="High", Table1[[#This Row],[Ticket Status]]="Open")
), "Yes", "No")</f>
        <v>No</v>
      </c>
      <c r="U6000" s="4" t="str">
        <f>IF(Table1[[#This Row],[Ticket Status]]="Closed","Yes","No")</f>
        <v>No</v>
      </c>
      <c r="V6000" s="4" t="str">
        <f>IF(Table1[[#This Row],[Ticket Status]]="Pending Customer Response","Yes","No")</f>
        <v>No</v>
      </c>
      <c r="W6000" s="5">
        <f ca="1">COUNTIFS(Table1[Agent_name],Table1[[#This Row],[Agent_name]],Table1[Month],Table1[[#This Row],[Month]])/160</f>
        <v>0.93125000000000002</v>
      </c>
    </row>
    <row r="6001" spans="1:23" x14ac:dyDescent="0.25">
      <c r="A6001">
        <v>6000</v>
      </c>
      <c r="B6001" t="s">
        <v>19477</v>
      </c>
      <c r="C6001" t="s">
        <v>19478</v>
      </c>
      <c r="D6001">
        <v>59</v>
      </c>
      <c r="E6001" t="s">
        <v>19</v>
      </c>
      <c r="F6001" t="s">
        <v>71</v>
      </c>
      <c r="G6001" s="1">
        <v>44474</v>
      </c>
      <c r="H6001" t="s">
        <v>59</v>
      </c>
      <c r="I6001" t="s">
        <v>22</v>
      </c>
      <c r="J6001" s="3" t="s">
        <v>19479</v>
      </c>
      <c r="K6001" t="s">
        <v>24</v>
      </c>
      <c r="M6001" t="s">
        <v>41</v>
      </c>
      <c r="N6001" t="s">
        <v>55</v>
      </c>
      <c r="O6001" s="2">
        <v>45078.957986111112</v>
      </c>
      <c r="R6001" t="str">
        <f t="shared" ca="1" si="93"/>
        <v>Aisha</v>
      </c>
      <c r="S6001" t="str">
        <f>IFERROR(TEXT(DATEVALUE(LEFT(Table1[[#This Row],[Date of Purchase]],10)), "MMMM"), TEXT(Table1[[#This Row],[Date of Purchase]], "MMMM"))</f>
        <v>October</v>
      </c>
      <c r="T6001" t="str">
        <f>IF(OR(
  AND(Table1[[#This Row],[Ticket Priority]]="Critical", Table1[[#This Row],[Ticket Status]]&lt;&gt;"Closed"),
  AND(Table1[[#This Row],[Ticket Priority]]="High", Table1[[#This Row],[Ticket Status]]="Open")
), "Yes", "No")</f>
        <v>No</v>
      </c>
      <c r="U6001" s="4" t="str">
        <f>IF(Table1[[#This Row],[Ticket Status]]="Closed","Yes","No")</f>
        <v>No</v>
      </c>
      <c r="V6001" s="4" t="str">
        <f>IF(Table1[[#This Row],[Ticket Status]]="Pending Customer Response","Yes","No")</f>
        <v>Yes</v>
      </c>
      <c r="W6001" s="5">
        <f ca="1">COUNTIFS(Table1[Agent_name],Table1[[#This Row],[Agent_name]],Table1[Month],Table1[[#This Row],[Month]])/160</f>
        <v>0.85624999999999996</v>
      </c>
    </row>
    <row r="6002" spans="1:23" x14ac:dyDescent="0.25">
      <c r="A6002">
        <v>6001</v>
      </c>
      <c r="B6002" t="s">
        <v>5319</v>
      </c>
      <c r="C6002" t="s">
        <v>19480</v>
      </c>
      <c r="D6002">
        <v>18</v>
      </c>
      <c r="E6002" t="s">
        <v>58</v>
      </c>
      <c r="F6002" t="s">
        <v>317</v>
      </c>
      <c r="G6002" s="1">
        <v>44340</v>
      </c>
      <c r="H6002" t="s">
        <v>67</v>
      </c>
      <c r="I6002" t="s">
        <v>141</v>
      </c>
      <c r="J6002" s="3" t="s">
        <v>19481</v>
      </c>
      <c r="K6002" t="s">
        <v>62</v>
      </c>
      <c r="M6002" t="s">
        <v>89</v>
      </c>
      <c r="N6002" t="s">
        <v>33</v>
      </c>
      <c r="R6002" t="str">
        <f t="shared" ca="1" si="93"/>
        <v>Sara</v>
      </c>
      <c r="S6002" t="str">
        <f>IFERROR(TEXT(DATEVALUE(LEFT(Table1[[#This Row],[Date of Purchase]],10)), "MMMM"), TEXT(Table1[[#This Row],[Date of Purchase]], "MMMM"))</f>
        <v>May</v>
      </c>
      <c r="T6002" t="str">
        <f>IF(OR(
  AND(Table1[[#This Row],[Ticket Priority]]="Critical", Table1[[#This Row],[Ticket Status]]&lt;&gt;"Closed"),
  AND(Table1[[#This Row],[Ticket Priority]]="High", Table1[[#This Row],[Ticket Status]]="Open")
), "Yes", "No")</f>
        <v>Yes</v>
      </c>
      <c r="U6002" s="4" t="str">
        <f>IF(Table1[[#This Row],[Ticket Status]]="Closed","Yes","No")</f>
        <v>No</v>
      </c>
      <c r="V6002" s="4" t="str">
        <f>IF(Table1[[#This Row],[Ticket Status]]="Pending Customer Response","Yes","No")</f>
        <v>No</v>
      </c>
      <c r="W6002" s="5">
        <f ca="1">COUNTIFS(Table1[Agent_name],Table1[[#This Row],[Agent_name]],Table1[Month],Table1[[#This Row],[Month]])/160</f>
        <v>0.64375000000000004</v>
      </c>
    </row>
    <row r="6003" spans="1:23" x14ac:dyDescent="0.25">
      <c r="A6003">
        <v>6002</v>
      </c>
      <c r="B6003" t="s">
        <v>19482</v>
      </c>
      <c r="C6003" t="s">
        <v>19483</v>
      </c>
      <c r="D6003">
        <v>60</v>
      </c>
      <c r="E6003" t="s">
        <v>58</v>
      </c>
      <c r="F6003" t="s">
        <v>207</v>
      </c>
      <c r="G6003" s="1">
        <v>44056</v>
      </c>
      <c r="H6003" t="s">
        <v>66</v>
      </c>
      <c r="I6003" t="s">
        <v>141</v>
      </c>
      <c r="J6003" s="3" t="s">
        <v>19484</v>
      </c>
      <c r="K6003" t="s">
        <v>24</v>
      </c>
      <c r="M6003" t="s">
        <v>89</v>
      </c>
      <c r="N6003" t="s">
        <v>83</v>
      </c>
      <c r="O6003" s="2">
        <v>45078.660787037035</v>
      </c>
      <c r="R6003" t="str">
        <f t="shared" ca="1" si="93"/>
        <v>Divya</v>
      </c>
      <c r="S6003" t="str">
        <f>IFERROR(TEXT(DATEVALUE(LEFT(Table1[[#This Row],[Date of Purchase]],10)), "MMMM"), TEXT(Table1[[#This Row],[Date of Purchase]], "MMMM"))</f>
        <v>August</v>
      </c>
      <c r="T6003" t="str">
        <f>IF(OR(
  AND(Table1[[#This Row],[Ticket Priority]]="Critical", Table1[[#This Row],[Ticket Status]]&lt;&gt;"Closed"),
  AND(Table1[[#This Row],[Ticket Priority]]="High", Table1[[#This Row],[Ticket Status]]="Open")
), "Yes", "No")</f>
        <v>No</v>
      </c>
      <c r="U6003" s="4" t="str">
        <f>IF(Table1[[#This Row],[Ticket Status]]="Closed","Yes","No")</f>
        <v>No</v>
      </c>
      <c r="V6003" s="4" t="str">
        <f>IF(Table1[[#This Row],[Ticket Status]]="Pending Customer Response","Yes","No")</f>
        <v>Yes</v>
      </c>
      <c r="W6003" s="5">
        <f ca="1">COUNTIFS(Table1[Agent_name],Table1[[#This Row],[Agent_name]],Table1[Month],Table1[[#This Row],[Month]])/160</f>
        <v>0.1875</v>
      </c>
    </row>
    <row r="6004" spans="1:23" x14ac:dyDescent="0.25">
      <c r="A6004">
        <v>6003</v>
      </c>
      <c r="B6004" t="s">
        <v>19485</v>
      </c>
      <c r="C6004" t="s">
        <v>19486</v>
      </c>
      <c r="D6004">
        <v>52</v>
      </c>
      <c r="E6004" t="s">
        <v>58</v>
      </c>
      <c r="F6004" t="s">
        <v>30</v>
      </c>
      <c r="G6004" s="1">
        <v>44530</v>
      </c>
      <c r="H6004" t="s">
        <v>21</v>
      </c>
      <c r="I6004" t="s">
        <v>113</v>
      </c>
      <c r="J6004" s="3" t="s">
        <v>2443</v>
      </c>
      <c r="K6004" t="s">
        <v>24</v>
      </c>
      <c r="M6004" t="s">
        <v>25</v>
      </c>
      <c r="N6004" t="s">
        <v>33</v>
      </c>
      <c r="O6004" s="2">
        <v>45078.492731481485</v>
      </c>
      <c r="R6004" t="str">
        <f t="shared" ca="1" si="93"/>
        <v>Ravi</v>
      </c>
      <c r="S6004" t="str">
        <f>IFERROR(TEXT(DATEVALUE(LEFT(Table1[[#This Row],[Date of Purchase]],10)), "MMMM"), TEXT(Table1[[#This Row],[Date of Purchase]], "MMMM"))</f>
        <v>November</v>
      </c>
      <c r="T6004" t="str">
        <f>IF(OR(
  AND(Table1[[#This Row],[Ticket Priority]]="Critical", Table1[[#This Row],[Ticket Status]]&lt;&gt;"Closed"),
  AND(Table1[[#This Row],[Ticket Priority]]="High", Table1[[#This Row],[Ticket Status]]="Open")
), "Yes", "No")</f>
        <v>Yes</v>
      </c>
      <c r="U6004" s="4" t="str">
        <f>IF(Table1[[#This Row],[Ticket Status]]="Closed","Yes","No")</f>
        <v>No</v>
      </c>
      <c r="V6004" s="4" t="str">
        <f>IF(Table1[[#This Row],[Ticket Status]]="Pending Customer Response","Yes","No")</f>
        <v>Yes</v>
      </c>
      <c r="W6004" s="5">
        <f ca="1">COUNTIFS(Table1[Agent_name],Table1[[#This Row],[Agent_name]],Table1[Month],Table1[[#This Row],[Month]])/160</f>
        <v>0.61875000000000002</v>
      </c>
    </row>
    <row r="6005" spans="1:23" x14ac:dyDescent="0.25">
      <c r="A6005">
        <v>6004</v>
      </c>
      <c r="B6005" t="s">
        <v>19487</v>
      </c>
      <c r="C6005" t="s">
        <v>19488</v>
      </c>
      <c r="D6005">
        <v>38</v>
      </c>
      <c r="E6005" t="s">
        <v>29</v>
      </c>
      <c r="F6005" t="s">
        <v>117</v>
      </c>
      <c r="G6005" s="1">
        <v>44209</v>
      </c>
      <c r="H6005" t="s">
        <v>45</v>
      </c>
      <c r="I6005" t="s">
        <v>99</v>
      </c>
      <c r="J6005" s="3" t="s">
        <v>19489</v>
      </c>
      <c r="K6005" t="s">
        <v>62</v>
      </c>
      <c r="M6005" t="s">
        <v>89</v>
      </c>
      <c r="N6005" t="s">
        <v>55</v>
      </c>
      <c r="R6005" t="str">
        <f t="shared" ca="1" si="93"/>
        <v>Priya</v>
      </c>
      <c r="S6005" t="str">
        <f>IFERROR(TEXT(DATEVALUE(LEFT(Table1[[#This Row],[Date of Purchase]],10)), "MMMM"), TEXT(Table1[[#This Row],[Date of Purchase]], "MMMM"))</f>
        <v>January</v>
      </c>
      <c r="T6005" t="str">
        <f>IF(OR(
  AND(Table1[[#This Row],[Ticket Priority]]="Critical", Table1[[#This Row],[Ticket Status]]&lt;&gt;"Closed"),
  AND(Table1[[#This Row],[Ticket Priority]]="High", Table1[[#This Row],[Ticket Status]]="Open")
), "Yes", "No")</f>
        <v>Yes</v>
      </c>
      <c r="U6005" s="4" t="str">
        <f>IF(Table1[[#This Row],[Ticket Status]]="Closed","Yes","No")</f>
        <v>No</v>
      </c>
      <c r="V6005" s="4" t="str">
        <f>IF(Table1[[#This Row],[Ticket Status]]="Pending Customer Response","Yes","No")</f>
        <v>No</v>
      </c>
      <c r="W6005" s="5">
        <f ca="1">COUNTIFS(Table1[Agent_name],Table1[[#This Row],[Agent_name]],Table1[Month],Table1[[#This Row],[Month]])/160</f>
        <v>0.51875000000000004</v>
      </c>
    </row>
    <row r="6006" spans="1:23" x14ac:dyDescent="0.25">
      <c r="A6006">
        <v>6005</v>
      </c>
      <c r="B6006" t="s">
        <v>19490</v>
      </c>
      <c r="C6006" t="s">
        <v>19491</v>
      </c>
      <c r="D6006">
        <v>49</v>
      </c>
      <c r="E6006" t="s">
        <v>58</v>
      </c>
      <c r="F6006" t="s">
        <v>71</v>
      </c>
      <c r="G6006" s="1">
        <v>44081</v>
      </c>
      <c r="H6006" t="s">
        <v>21</v>
      </c>
      <c r="I6006" t="s">
        <v>72</v>
      </c>
      <c r="J6006" s="3" t="s">
        <v>19492</v>
      </c>
      <c r="K6006" t="s">
        <v>24</v>
      </c>
      <c r="M6006" t="s">
        <v>89</v>
      </c>
      <c r="N6006" t="s">
        <v>26</v>
      </c>
      <c r="O6006" s="2">
        <v>45078.010127314818</v>
      </c>
      <c r="R6006" t="str">
        <f t="shared" ca="1" si="93"/>
        <v>Priya</v>
      </c>
      <c r="S6006" t="str">
        <f>IFERROR(TEXT(DATEVALUE(LEFT(Table1[[#This Row],[Date of Purchase]],10)), "MMMM"), TEXT(Table1[[#This Row],[Date of Purchase]], "MMMM"))</f>
        <v>September</v>
      </c>
      <c r="T6006" t="str">
        <f>IF(OR(
  AND(Table1[[#This Row],[Ticket Priority]]="Critical", Table1[[#This Row],[Ticket Status]]&lt;&gt;"Closed"),
  AND(Table1[[#This Row],[Ticket Priority]]="High", Table1[[#This Row],[Ticket Status]]="Open")
), "Yes", "No")</f>
        <v>No</v>
      </c>
      <c r="U6006" s="4" t="str">
        <f>IF(Table1[[#This Row],[Ticket Status]]="Closed","Yes","No")</f>
        <v>No</v>
      </c>
      <c r="V6006" s="4" t="str">
        <f>IF(Table1[[#This Row],[Ticket Status]]="Pending Customer Response","Yes","No")</f>
        <v>Yes</v>
      </c>
      <c r="W6006" s="5">
        <f ca="1">COUNTIFS(Table1[Agent_name],Table1[[#This Row],[Agent_name]],Table1[Month],Table1[[#This Row],[Month]])/160</f>
        <v>0.53125</v>
      </c>
    </row>
    <row r="6007" spans="1:23" x14ac:dyDescent="0.25">
      <c r="A6007">
        <v>6006</v>
      </c>
      <c r="B6007" t="s">
        <v>19493</v>
      </c>
      <c r="C6007" t="s">
        <v>19494</v>
      </c>
      <c r="D6007">
        <v>30</v>
      </c>
      <c r="E6007" t="s">
        <v>29</v>
      </c>
      <c r="F6007" t="s">
        <v>149</v>
      </c>
      <c r="G6007" s="1">
        <v>43858</v>
      </c>
      <c r="H6007" t="s">
        <v>45</v>
      </c>
      <c r="I6007" t="s">
        <v>72</v>
      </c>
      <c r="J6007" s="3" t="s">
        <v>19495</v>
      </c>
      <c r="K6007" t="s">
        <v>24</v>
      </c>
      <c r="M6007" t="s">
        <v>143</v>
      </c>
      <c r="N6007" t="s">
        <v>33</v>
      </c>
      <c r="O6007" s="2">
        <v>45078.372627314813</v>
      </c>
      <c r="R6007" t="str">
        <f t="shared" ca="1" si="93"/>
        <v>Sara</v>
      </c>
      <c r="S6007" t="str">
        <f>IFERROR(TEXT(DATEVALUE(LEFT(Table1[[#This Row],[Date of Purchase]],10)), "MMMM"), TEXT(Table1[[#This Row],[Date of Purchase]], "MMMM"))</f>
        <v>January</v>
      </c>
      <c r="T6007" t="str">
        <f>IF(OR(
  AND(Table1[[#This Row],[Ticket Priority]]="Critical", Table1[[#This Row],[Ticket Status]]&lt;&gt;"Closed"),
  AND(Table1[[#This Row],[Ticket Priority]]="High", Table1[[#This Row],[Ticket Status]]="Open")
), "Yes", "No")</f>
        <v>No</v>
      </c>
      <c r="U6007" s="4" t="str">
        <f>IF(Table1[[#This Row],[Ticket Status]]="Closed","Yes","No")</f>
        <v>No</v>
      </c>
      <c r="V6007" s="4" t="str">
        <f>IF(Table1[[#This Row],[Ticket Status]]="Pending Customer Response","Yes","No")</f>
        <v>Yes</v>
      </c>
      <c r="W6007" s="5">
        <f ca="1">COUNTIFS(Table1[Agent_name],Table1[[#This Row],[Agent_name]],Table1[Month],Table1[[#This Row],[Month]])/160</f>
        <v>0.70625000000000004</v>
      </c>
    </row>
    <row r="6008" spans="1:23" x14ac:dyDescent="0.25">
      <c r="A6008">
        <v>6007</v>
      </c>
      <c r="B6008" t="s">
        <v>19496</v>
      </c>
      <c r="C6008" t="s">
        <v>19497</v>
      </c>
      <c r="D6008">
        <v>38</v>
      </c>
      <c r="E6008" t="s">
        <v>29</v>
      </c>
      <c r="F6008" t="s">
        <v>65</v>
      </c>
      <c r="G6008" s="1">
        <v>44531</v>
      </c>
      <c r="H6008" t="s">
        <v>66</v>
      </c>
      <c r="I6008" t="s">
        <v>31</v>
      </c>
      <c r="J6008" s="3" t="s">
        <v>19498</v>
      </c>
      <c r="K6008" t="s">
        <v>24</v>
      </c>
      <c r="M6008" t="s">
        <v>143</v>
      </c>
      <c r="N6008" t="s">
        <v>33</v>
      </c>
      <c r="O6008" s="2">
        <v>45078.465694444443</v>
      </c>
      <c r="R6008" t="str">
        <f t="shared" ca="1" si="93"/>
        <v>Priya</v>
      </c>
      <c r="S6008" t="str">
        <f>IFERROR(TEXT(DATEVALUE(LEFT(Table1[[#This Row],[Date of Purchase]],10)), "MMMM"), TEXT(Table1[[#This Row],[Date of Purchase]], "MMMM"))</f>
        <v>December</v>
      </c>
      <c r="T6008" t="str">
        <f>IF(OR(
  AND(Table1[[#This Row],[Ticket Priority]]="Critical", Table1[[#This Row],[Ticket Status]]&lt;&gt;"Closed"),
  AND(Table1[[#This Row],[Ticket Priority]]="High", Table1[[#This Row],[Ticket Status]]="Open")
), "Yes", "No")</f>
        <v>No</v>
      </c>
      <c r="U6008" s="4" t="str">
        <f>IF(Table1[[#This Row],[Ticket Status]]="Closed","Yes","No")</f>
        <v>No</v>
      </c>
      <c r="V6008" s="4" t="str">
        <f>IF(Table1[[#This Row],[Ticket Status]]="Pending Customer Response","Yes","No")</f>
        <v>Yes</v>
      </c>
      <c r="W6008" s="5">
        <f ca="1">COUNTIFS(Table1[Agent_name],Table1[[#This Row],[Agent_name]],Table1[Month],Table1[[#This Row],[Month]])/160</f>
        <v>0.48749999999999999</v>
      </c>
    </row>
    <row r="6009" spans="1:23" x14ac:dyDescent="0.25">
      <c r="A6009">
        <v>6008</v>
      </c>
      <c r="B6009" t="s">
        <v>748</v>
      </c>
      <c r="C6009" t="s">
        <v>19499</v>
      </c>
      <c r="D6009">
        <v>25</v>
      </c>
      <c r="E6009" t="s">
        <v>19</v>
      </c>
      <c r="F6009" t="s">
        <v>134</v>
      </c>
      <c r="G6009" s="1">
        <v>43906</v>
      </c>
      <c r="H6009" t="s">
        <v>21</v>
      </c>
      <c r="I6009" t="s">
        <v>93</v>
      </c>
      <c r="J6009" s="3" t="s">
        <v>19500</v>
      </c>
      <c r="K6009" t="s">
        <v>24</v>
      </c>
      <c r="M6009" t="s">
        <v>41</v>
      </c>
      <c r="N6009" t="s">
        <v>26</v>
      </c>
      <c r="O6009" s="2">
        <v>45078.706689814811</v>
      </c>
      <c r="R6009" t="str">
        <f t="shared" ca="1" si="93"/>
        <v>Karan</v>
      </c>
      <c r="S6009" t="str">
        <f>IFERROR(TEXT(DATEVALUE(LEFT(Table1[[#This Row],[Date of Purchase]],10)), "MMMM"), TEXT(Table1[[#This Row],[Date of Purchase]], "MMMM"))</f>
        <v>March</v>
      </c>
      <c r="T6009" t="str">
        <f>IF(OR(
  AND(Table1[[#This Row],[Ticket Priority]]="Critical", Table1[[#This Row],[Ticket Status]]&lt;&gt;"Closed"),
  AND(Table1[[#This Row],[Ticket Priority]]="High", Table1[[#This Row],[Ticket Status]]="Open")
), "Yes", "No")</f>
        <v>No</v>
      </c>
      <c r="U6009" s="4" t="str">
        <f>IF(Table1[[#This Row],[Ticket Status]]="Closed","Yes","No")</f>
        <v>No</v>
      </c>
      <c r="V6009" s="4" t="str">
        <f>IF(Table1[[#This Row],[Ticket Status]]="Pending Customer Response","Yes","No")</f>
        <v>Yes</v>
      </c>
      <c r="W6009" s="5">
        <f ca="1">COUNTIFS(Table1[Agent_name],Table1[[#This Row],[Agent_name]],Table1[Month],Table1[[#This Row],[Month]])/160</f>
        <v>0.21249999999999999</v>
      </c>
    </row>
    <row r="6010" spans="1:23" x14ac:dyDescent="0.25">
      <c r="A6010">
        <v>6009</v>
      </c>
      <c r="B6010" t="s">
        <v>19501</v>
      </c>
      <c r="C6010" t="s">
        <v>19502</v>
      </c>
      <c r="D6010">
        <v>59</v>
      </c>
      <c r="E6010" t="s">
        <v>29</v>
      </c>
      <c r="F6010" t="s">
        <v>219</v>
      </c>
      <c r="G6010" s="1">
        <v>44086</v>
      </c>
      <c r="H6010" t="s">
        <v>21</v>
      </c>
      <c r="I6010" t="s">
        <v>52</v>
      </c>
      <c r="J6010" s="3" t="s">
        <v>19503</v>
      </c>
      <c r="K6010" t="s">
        <v>62</v>
      </c>
      <c r="M6010" t="s">
        <v>143</v>
      </c>
      <c r="N6010" t="s">
        <v>33</v>
      </c>
      <c r="R6010" t="str">
        <f t="shared" ca="1" si="93"/>
        <v>Neha</v>
      </c>
      <c r="S6010" t="str">
        <f>IFERROR(TEXT(DATEVALUE(LEFT(Table1[[#This Row],[Date of Purchase]],10)), "MMMM"), TEXT(Table1[[#This Row],[Date of Purchase]], "MMMM"))</f>
        <v>September</v>
      </c>
      <c r="T6010" t="str">
        <f>IF(OR(
  AND(Table1[[#This Row],[Ticket Priority]]="Critical", Table1[[#This Row],[Ticket Status]]&lt;&gt;"Closed"),
  AND(Table1[[#This Row],[Ticket Priority]]="High", Table1[[#This Row],[Ticket Status]]="Open")
), "Yes", "No")</f>
        <v>No</v>
      </c>
      <c r="U6010" s="4" t="str">
        <f>IF(Table1[[#This Row],[Ticket Status]]="Closed","Yes","No")</f>
        <v>No</v>
      </c>
      <c r="V6010" s="4" t="str">
        <f>IF(Table1[[#This Row],[Ticket Status]]="Pending Customer Response","Yes","No")</f>
        <v>No</v>
      </c>
      <c r="W6010" s="5">
        <f ca="1">COUNTIFS(Table1[Agent_name],Table1[[#This Row],[Agent_name]],Table1[Month],Table1[[#This Row],[Month]])/160</f>
        <v>0.21249999999999999</v>
      </c>
    </row>
    <row r="6011" spans="1:23" x14ac:dyDescent="0.25">
      <c r="A6011">
        <v>6010</v>
      </c>
      <c r="B6011" t="s">
        <v>19504</v>
      </c>
      <c r="C6011" t="s">
        <v>19505</v>
      </c>
      <c r="D6011">
        <v>56</v>
      </c>
      <c r="E6011" t="s">
        <v>19</v>
      </c>
      <c r="F6011" t="s">
        <v>219</v>
      </c>
      <c r="G6011" s="1">
        <v>44323</v>
      </c>
      <c r="H6011" t="s">
        <v>21</v>
      </c>
      <c r="I6011" t="s">
        <v>177</v>
      </c>
      <c r="J6011" s="3" t="s">
        <v>19506</v>
      </c>
      <c r="K6011" t="s">
        <v>62</v>
      </c>
      <c r="M6011" t="s">
        <v>143</v>
      </c>
      <c r="N6011" t="s">
        <v>83</v>
      </c>
      <c r="R6011" t="str">
        <f t="shared" ca="1" si="93"/>
        <v>Karan</v>
      </c>
      <c r="S6011" t="str">
        <f>IFERROR(TEXT(DATEVALUE(LEFT(Table1[[#This Row],[Date of Purchase]],10)), "MMMM"), TEXT(Table1[[#This Row],[Date of Purchase]], "MMMM"))</f>
        <v>May</v>
      </c>
      <c r="T6011" t="str">
        <f>IF(OR(
  AND(Table1[[#This Row],[Ticket Priority]]="Critical", Table1[[#This Row],[Ticket Status]]&lt;&gt;"Closed"),
  AND(Table1[[#This Row],[Ticket Priority]]="High", Table1[[#This Row],[Ticket Status]]="Open")
), "Yes", "No")</f>
        <v>No</v>
      </c>
      <c r="U6011" s="4" t="str">
        <f>IF(Table1[[#This Row],[Ticket Status]]="Closed","Yes","No")</f>
        <v>No</v>
      </c>
      <c r="V6011" s="4" t="str">
        <f>IF(Table1[[#This Row],[Ticket Status]]="Pending Customer Response","Yes","No")</f>
        <v>No</v>
      </c>
      <c r="W6011" s="5">
        <f ca="1">COUNTIFS(Table1[Agent_name],Table1[[#This Row],[Agent_name]],Table1[Month],Table1[[#This Row],[Month]])/160</f>
        <v>0.1875</v>
      </c>
    </row>
    <row r="6012" spans="1:23" x14ac:dyDescent="0.25">
      <c r="A6012">
        <v>6011</v>
      </c>
      <c r="B6012" t="s">
        <v>19507</v>
      </c>
      <c r="C6012" t="s">
        <v>19508</v>
      </c>
      <c r="D6012">
        <v>45</v>
      </c>
      <c r="E6012" t="s">
        <v>29</v>
      </c>
      <c r="F6012" t="s">
        <v>103</v>
      </c>
      <c r="G6012" s="1">
        <v>43878</v>
      </c>
      <c r="H6012" t="s">
        <v>67</v>
      </c>
      <c r="I6012" t="s">
        <v>113</v>
      </c>
      <c r="J6012" s="3" t="s">
        <v>19509</v>
      </c>
      <c r="K6012" t="s">
        <v>39</v>
      </c>
      <c r="L6012" t="s">
        <v>19510</v>
      </c>
      <c r="M6012" t="s">
        <v>143</v>
      </c>
      <c r="N6012" t="s">
        <v>83</v>
      </c>
      <c r="O6012" s="2">
        <v>45078.079664351855</v>
      </c>
      <c r="P6012" s="2">
        <v>45078.568553240744</v>
      </c>
      <c r="Q6012">
        <v>4</v>
      </c>
      <c r="R6012" t="str">
        <f t="shared" ca="1" si="93"/>
        <v>Mohit</v>
      </c>
      <c r="S6012" t="str">
        <f>IFERROR(TEXT(DATEVALUE(LEFT(Table1[[#This Row],[Date of Purchase]],10)), "MMMM"), TEXT(Table1[[#This Row],[Date of Purchase]], "MMMM"))</f>
        <v>February</v>
      </c>
      <c r="T6012" t="str">
        <f>IF(OR(
  AND(Table1[[#This Row],[Ticket Priority]]="Critical", Table1[[#This Row],[Ticket Status]]&lt;&gt;"Closed"),
  AND(Table1[[#This Row],[Ticket Priority]]="High", Table1[[#This Row],[Ticket Status]]="Open")
), "Yes", "No")</f>
        <v>No</v>
      </c>
      <c r="U6012" s="4" t="str">
        <f>IF(Table1[[#This Row],[Ticket Status]]="Closed","Yes","No")</f>
        <v>Yes</v>
      </c>
      <c r="V6012" s="4" t="str">
        <f>IF(Table1[[#This Row],[Ticket Status]]="Pending Customer Response","Yes","No")</f>
        <v>No</v>
      </c>
      <c r="W6012" s="5">
        <f ca="1">COUNTIFS(Table1[Agent_name],Table1[[#This Row],[Agent_name]],Table1[Month],Table1[[#This Row],[Month]])/160</f>
        <v>0.52500000000000002</v>
      </c>
    </row>
    <row r="6013" spans="1:23" x14ac:dyDescent="0.25">
      <c r="A6013">
        <v>6012</v>
      </c>
      <c r="B6013" t="s">
        <v>19511</v>
      </c>
      <c r="C6013" t="s">
        <v>19512</v>
      </c>
      <c r="D6013">
        <v>33</v>
      </c>
      <c r="E6013" t="s">
        <v>58</v>
      </c>
      <c r="F6013" t="s">
        <v>211</v>
      </c>
      <c r="G6013" s="1">
        <v>43967</v>
      </c>
      <c r="H6013" t="s">
        <v>59</v>
      </c>
      <c r="I6013" t="s">
        <v>52</v>
      </c>
      <c r="J6013" s="3" t="s">
        <v>19513</v>
      </c>
      <c r="K6013" t="s">
        <v>24</v>
      </c>
      <c r="M6013" t="s">
        <v>25</v>
      </c>
      <c r="N6013" t="s">
        <v>83</v>
      </c>
      <c r="O6013" s="2">
        <v>45078.05537037037</v>
      </c>
      <c r="R6013" t="str">
        <f t="shared" ca="1" si="93"/>
        <v>Divya</v>
      </c>
      <c r="S6013" t="str">
        <f>IFERROR(TEXT(DATEVALUE(LEFT(Table1[[#This Row],[Date of Purchase]],10)), "MMMM"), TEXT(Table1[[#This Row],[Date of Purchase]], "MMMM"))</f>
        <v>May</v>
      </c>
      <c r="T6013" t="str">
        <f>IF(OR(
  AND(Table1[[#This Row],[Ticket Priority]]="Critical", Table1[[#This Row],[Ticket Status]]&lt;&gt;"Closed"),
  AND(Table1[[#This Row],[Ticket Priority]]="High", Table1[[#This Row],[Ticket Status]]="Open")
), "Yes", "No")</f>
        <v>Yes</v>
      </c>
      <c r="U6013" s="4" t="str">
        <f>IF(Table1[[#This Row],[Ticket Status]]="Closed","Yes","No")</f>
        <v>No</v>
      </c>
      <c r="V6013" s="4" t="str">
        <f>IF(Table1[[#This Row],[Ticket Status]]="Pending Customer Response","Yes","No")</f>
        <v>Yes</v>
      </c>
      <c r="W6013" s="5">
        <f ca="1">COUNTIFS(Table1[Agent_name],Table1[[#This Row],[Agent_name]],Table1[Month],Table1[[#This Row],[Month]])/160</f>
        <v>0.23125000000000001</v>
      </c>
    </row>
    <row r="6014" spans="1:23" x14ac:dyDescent="0.25">
      <c r="A6014">
        <v>6013</v>
      </c>
      <c r="B6014" t="s">
        <v>19514</v>
      </c>
      <c r="C6014" t="s">
        <v>19515</v>
      </c>
      <c r="D6014">
        <v>27</v>
      </c>
      <c r="E6014" t="s">
        <v>58</v>
      </c>
      <c r="F6014" t="s">
        <v>30</v>
      </c>
      <c r="G6014" s="1">
        <v>44245</v>
      </c>
      <c r="H6014" t="s">
        <v>67</v>
      </c>
      <c r="I6014" t="s">
        <v>52</v>
      </c>
      <c r="J6014" s="3" t="s">
        <v>19516</v>
      </c>
      <c r="K6014" t="s">
        <v>24</v>
      </c>
      <c r="M6014" t="s">
        <v>143</v>
      </c>
      <c r="N6014" t="s">
        <v>33</v>
      </c>
      <c r="O6014" s="2">
        <v>45078.507465277777</v>
      </c>
      <c r="R6014" t="str">
        <f t="shared" ca="1" si="93"/>
        <v>Aisha</v>
      </c>
      <c r="S6014" t="str">
        <f>IFERROR(TEXT(DATEVALUE(LEFT(Table1[[#This Row],[Date of Purchase]],10)), "MMMM"), TEXT(Table1[[#This Row],[Date of Purchase]], "MMMM"))</f>
        <v>February</v>
      </c>
      <c r="T6014" t="str">
        <f>IF(OR(
  AND(Table1[[#This Row],[Ticket Priority]]="Critical", Table1[[#This Row],[Ticket Status]]&lt;&gt;"Closed"),
  AND(Table1[[#This Row],[Ticket Priority]]="High", Table1[[#This Row],[Ticket Status]]="Open")
), "Yes", "No")</f>
        <v>No</v>
      </c>
      <c r="U6014" s="4" t="str">
        <f>IF(Table1[[#This Row],[Ticket Status]]="Closed","Yes","No")</f>
        <v>No</v>
      </c>
      <c r="V6014" s="4" t="str">
        <f>IF(Table1[[#This Row],[Ticket Status]]="Pending Customer Response","Yes","No")</f>
        <v>Yes</v>
      </c>
      <c r="W6014" s="5">
        <f ca="1">COUNTIFS(Table1[Agent_name],Table1[[#This Row],[Agent_name]],Table1[Month],Table1[[#This Row],[Month]])/160</f>
        <v>0.85624999999999996</v>
      </c>
    </row>
    <row r="6015" spans="1:23" x14ac:dyDescent="0.25">
      <c r="A6015">
        <v>6014</v>
      </c>
      <c r="B6015" t="s">
        <v>19517</v>
      </c>
      <c r="C6015" t="s">
        <v>12422</v>
      </c>
      <c r="D6015">
        <v>49</v>
      </c>
      <c r="E6015" t="s">
        <v>29</v>
      </c>
      <c r="F6015" t="s">
        <v>211</v>
      </c>
      <c r="G6015" s="1">
        <v>44483</v>
      </c>
      <c r="H6015" t="s">
        <v>67</v>
      </c>
      <c r="I6015" t="s">
        <v>72</v>
      </c>
      <c r="J6015" s="3" t="s">
        <v>19518</v>
      </c>
      <c r="K6015" t="s">
        <v>39</v>
      </c>
      <c r="L6015" t="s">
        <v>19519</v>
      </c>
      <c r="M6015" t="s">
        <v>143</v>
      </c>
      <c r="N6015" t="s">
        <v>83</v>
      </c>
      <c r="O6015" s="2">
        <v>45078.55678240741</v>
      </c>
      <c r="P6015" s="2">
        <v>45078.188032407408</v>
      </c>
      <c r="Q6015">
        <v>3</v>
      </c>
      <c r="R6015" t="str">
        <f t="shared" ca="1" si="93"/>
        <v>Priya</v>
      </c>
      <c r="S6015" t="str">
        <f>IFERROR(TEXT(DATEVALUE(LEFT(Table1[[#This Row],[Date of Purchase]],10)), "MMMM"), TEXT(Table1[[#This Row],[Date of Purchase]], "MMMM"))</f>
        <v>October</v>
      </c>
      <c r="T6015" t="str">
        <f>IF(OR(
  AND(Table1[[#This Row],[Ticket Priority]]="Critical", Table1[[#This Row],[Ticket Status]]&lt;&gt;"Closed"),
  AND(Table1[[#This Row],[Ticket Priority]]="High", Table1[[#This Row],[Ticket Status]]="Open")
), "Yes", "No")</f>
        <v>No</v>
      </c>
      <c r="U6015" s="4" t="str">
        <f>IF(Table1[[#This Row],[Ticket Status]]="Closed","Yes","No")</f>
        <v>Yes</v>
      </c>
      <c r="V6015" s="4" t="str">
        <f>IF(Table1[[#This Row],[Ticket Status]]="Pending Customer Response","Yes","No")</f>
        <v>No</v>
      </c>
      <c r="W6015" s="5">
        <f ca="1">COUNTIFS(Table1[Agent_name],Table1[[#This Row],[Agent_name]],Table1[Month],Table1[[#This Row],[Month]])/160</f>
        <v>0.58125000000000004</v>
      </c>
    </row>
    <row r="6016" spans="1:23" x14ac:dyDescent="0.25">
      <c r="A6016">
        <v>6015</v>
      </c>
      <c r="B6016" t="s">
        <v>19520</v>
      </c>
      <c r="C6016" t="s">
        <v>19521</v>
      </c>
      <c r="D6016">
        <v>24</v>
      </c>
      <c r="E6016" t="s">
        <v>58</v>
      </c>
      <c r="F6016" t="s">
        <v>421</v>
      </c>
      <c r="G6016" s="1">
        <v>44143</v>
      </c>
      <c r="H6016" t="s">
        <v>59</v>
      </c>
      <c r="I6016" t="s">
        <v>52</v>
      </c>
      <c r="J6016" s="3" t="s">
        <v>19522</v>
      </c>
      <c r="K6016" t="s">
        <v>62</v>
      </c>
      <c r="M6016" t="s">
        <v>25</v>
      </c>
      <c r="N6016" t="s">
        <v>55</v>
      </c>
      <c r="R6016" t="str">
        <f t="shared" ca="1" si="93"/>
        <v>Priya</v>
      </c>
      <c r="S6016" t="str">
        <f>IFERROR(TEXT(DATEVALUE(LEFT(Table1[[#This Row],[Date of Purchase]],10)), "MMMM"), TEXT(Table1[[#This Row],[Date of Purchase]], "MMMM"))</f>
        <v>November</v>
      </c>
      <c r="T6016" t="str">
        <f>IF(OR(
  AND(Table1[[#This Row],[Ticket Priority]]="Critical", Table1[[#This Row],[Ticket Status]]&lt;&gt;"Closed"),
  AND(Table1[[#This Row],[Ticket Priority]]="High", Table1[[#This Row],[Ticket Status]]="Open")
), "Yes", "No")</f>
        <v>Yes</v>
      </c>
      <c r="U6016" s="4" t="str">
        <f>IF(Table1[[#This Row],[Ticket Status]]="Closed","Yes","No")</f>
        <v>No</v>
      </c>
      <c r="V6016" s="4" t="str">
        <f>IF(Table1[[#This Row],[Ticket Status]]="Pending Customer Response","Yes","No")</f>
        <v>No</v>
      </c>
      <c r="W6016" s="5">
        <f ca="1">COUNTIFS(Table1[Agent_name],Table1[[#This Row],[Agent_name]],Table1[Month],Table1[[#This Row],[Month]])/160</f>
        <v>0.41249999999999998</v>
      </c>
    </row>
    <row r="6017" spans="1:23" x14ac:dyDescent="0.25">
      <c r="A6017">
        <v>6016</v>
      </c>
      <c r="B6017" t="s">
        <v>19523</v>
      </c>
      <c r="C6017" t="s">
        <v>19524</v>
      </c>
      <c r="D6017">
        <v>61</v>
      </c>
      <c r="E6017" t="s">
        <v>58</v>
      </c>
      <c r="F6017" t="s">
        <v>286</v>
      </c>
      <c r="G6017" s="1">
        <v>43980</v>
      </c>
      <c r="H6017" t="s">
        <v>45</v>
      </c>
      <c r="I6017" t="s">
        <v>99</v>
      </c>
      <c r="J6017" s="3" t="s">
        <v>19525</v>
      </c>
      <c r="K6017" t="s">
        <v>62</v>
      </c>
      <c r="M6017" t="s">
        <v>25</v>
      </c>
      <c r="N6017" t="s">
        <v>26</v>
      </c>
      <c r="R6017" t="str">
        <f t="shared" ca="1" si="93"/>
        <v>Ravi</v>
      </c>
      <c r="S6017" t="str">
        <f>IFERROR(TEXT(DATEVALUE(LEFT(Table1[[#This Row],[Date of Purchase]],10)), "MMMM"), TEXT(Table1[[#This Row],[Date of Purchase]], "MMMM"))</f>
        <v>May</v>
      </c>
      <c r="T6017" t="str">
        <f>IF(OR(
  AND(Table1[[#This Row],[Ticket Priority]]="Critical", Table1[[#This Row],[Ticket Status]]&lt;&gt;"Closed"),
  AND(Table1[[#This Row],[Ticket Priority]]="High", Table1[[#This Row],[Ticket Status]]="Open")
), "Yes", "No")</f>
        <v>Yes</v>
      </c>
      <c r="U6017" s="4" t="str">
        <f>IF(Table1[[#This Row],[Ticket Status]]="Closed","Yes","No")</f>
        <v>No</v>
      </c>
      <c r="V6017" s="4" t="str">
        <f>IF(Table1[[#This Row],[Ticket Status]]="Pending Customer Response","Yes","No")</f>
        <v>No</v>
      </c>
      <c r="W6017" s="5">
        <f ca="1">COUNTIFS(Table1[Agent_name],Table1[[#This Row],[Agent_name]],Table1[Month],Table1[[#This Row],[Month]])/160</f>
        <v>0.67500000000000004</v>
      </c>
    </row>
    <row r="6018" spans="1:23" x14ac:dyDescent="0.25">
      <c r="A6018">
        <v>6017</v>
      </c>
      <c r="B6018" t="s">
        <v>19526</v>
      </c>
      <c r="C6018" t="s">
        <v>19527</v>
      </c>
      <c r="D6018">
        <v>60</v>
      </c>
      <c r="E6018" t="s">
        <v>29</v>
      </c>
      <c r="F6018" t="s">
        <v>98</v>
      </c>
      <c r="G6018" s="1">
        <v>44516</v>
      </c>
      <c r="H6018" t="s">
        <v>66</v>
      </c>
      <c r="I6018" t="s">
        <v>177</v>
      </c>
      <c r="J6018" s="3" t="s">
        <v>19528</v>
      </c>
      <c r="K6018" t="s">
        <v>24</v>
      </c>
      <c r="M6018" t="s">
        <v>41</v>
      </c>
      <c r="N6018" t="s">
        <v>26</v>
      </c>
      <c r="O6018" s="2">
        <v>45078.875590277778</v>
      </c>
      <c r="R6018" t="str">
        <f t="shared" ref="R6018:R6081" ca="1" si="94">CHOOSE(
RANDBETWEEN(1,20),
"Aisha","Aisha","Aisha","Aisha",
"Ravi","Ravi","Ravi",
"Sara","Sara","Sara",
"Mohit","Mohit",
"Priya","Priya",
"Arjun",
"Neha","Rahul","Divya","Karan","Meera","Sanjay"
)</f>
        <v>Mohit</v>
      </c>
      <c r="S6018" t="str">
        <f>IFERROR(TEXT(DATEVALUE(LEFT(Table1[[#This Row],[Date of Purchase]],10)), "MMMM"), TEXT(Table1[[#This Row],[Date of Purchase]], "MMMM"))</f>
        <v>November</v>
      </c>
      <c r="T6018" t="str">
        <f>IF(OR(
  AND(Table1[[#This Row],[Ticket Priority]]="Critical", Table1[[#This Row],[Ticket Status]]&lt;&gt;"Closed"),
  AND(Table1[[#This Row],[Ticket Priority]]="High", Table1[[#This Row],[Ticket Status]]="Open")
), "Yes", "No")</f>
        <v>No</v>
      </c>
      <c r="U6018" s="4" t="str">
        <f>IF(Table1[[#This Row],[Ticket Status]]="Closed","Yes","No")</f>
        <v>No</v>
      </c>
      <c r="V6018" s="4" t="str">
        <f>IF(Table1[[#This Row],[Ticket Status]]="Pending Customer Response","Yes","No")</f>
        <v>Yes</v>
      </c>
      <c r="W6018" s="5">
        <f ca="1">COUNTIFS(Table1[Agent_name],Table1[[#This Row],[Agent_name]],Table1[Month],Table1[[#This Row],[Month]])/160</f>
        <v>0.4375</v>
      </c>
    </row>
    <row r="6019" spans="1:23" x14ac:dyDescent="0.25">
      <c r="A6019">
        <v>6018</v>
      </c>
      <c r="B6019" t="s">
        <v>19529</v>
      </c>
      <c r="C6019" t="s">
        <v>19530</v>
      </c>
      <c r="D6019">
        <v>37</v>
      </c>
      <c r="E6019" t="s">
        <v>58</v>
      </c>
      <c r="F6019" t="s">
        <v>161</v>
      </c>
      <c r="G6019" s="1">
        <v>44095</v>
      </c>
      <c r="H6019" t="s">
        <v>45</v>
      </c>
      <c r="I6019" t="s">
        <v>72</v>
      </c>
      <c r="J6019" s="3" t="s">
        <v>19531</v>
      </c>
      <c r="K6019" t="s">
        <v>39</v>
      </c>
      <c r="L6019" t="s">
        <v>19532</v>
      </c>
      <c r="M6019" t="s">
        <v>25</v>
      </c>
      <c r="N6019" t="s">
        <v>83</v>
      </c>
      <c r="O6019" s="2">
        <v>45078.034629629627</v>
      </c>
      <c r="P6019" s="2">
        <v>45078.365879629629</v>
      </c>
      <c r="Q6019">
        <v>2</v>
      </c>
      <c r="R6019" t="str">
        <f t="shared" ca="1" si="94"/>
        <v>Aisha</v>
      </c>
      <c r="S6019" t="str">
        <f>IFERROR(TEXT(DATEVALUE(LEFT(Table1[[#This Row],[Date of Purchase]],10)), "MMMM"), TEXT(Table1[[#This Row],[Date of Purchase]], "MMMM"))</f>
        <v>September</v>
      </c>
      <c r="T6019" t="str">
        <f>IF(OR(
  AND(Table1[[#This Row],[Ticket Priority]]="Critical", Table1[[#This Row],[Ticket Status]]&lt;&gt;"Closed"),
  AND(Table1[[#This Row],[Ticket Priority]]="High", Table1[[#This Row],[Ticket Status]]="Open")
), "Yes", "No")</f>
        <v>No</v>
      </c>
      <c r="U6019" s="4" t="str">
        <f>IF(Table1[[#This Row],[Ticket Status]]="Closed","Yes","No")</f>
        <v>Yes</v>
      </c>
      <c r="V6019" s="4" t="str">
        <f>IF(Table1[[#This Row],[Ticket Status]]="Pending Customer Response","Yes","No")</f>
        <v>No</v>
      </c>
      <c r="W6019" s="5">
        <f ca="1">COUNTIFS(Table1[Agent_name],Table1[[#This Row],[Agent_name]],Table1[Month],Table1[[#This Row],[Month]])/160</f>
        <v>0.86250000000000004</v>
      </c>
    </row>
    <row r="6020" spans="1:23" x14ac:dyDescent="0.25">
      <c r="A6020">
        <v>6019</v>
      </c>
      <c r="B6020" t="s">
        <v>7685</v>
      </c>
      <c r="C6020" t="s">
        <v>19533</v>
      </c>
      <c r="D6020">
        <v>54</v>
      </c>
      <c r="E6020" t="s">
        <v>19</v>
      </c>
      <c r="F6020" t="s">
        <v>44</v>
      </c>
      <c r="G6020" s="1">
        <v>44557</v>
      </c>
      <c r="H6020" t="s">
        <v>59</v>
      </c>
      <c r="I6020" t="s">
        <v>150</v>
      </c>
      <c r="J6020" s="3" t="s">
        <v>19534</v>
      </c>
      <c r="K6020" t="s">
        <v>39</v>
      </c>
      <c r="L6020" t="s">
        <v>19535</v>
      </c>
      <c r="M6020" t="s">
        <v>25</v>
      </c>
      <c r="N6020" t="s">
        <v>33</v>
      </c>
      <c r="O6020" s="2">
        <v>45078.346446759257</v>
      </c>
      <c r="P6020" s="2">
        <v>45078.228391203702</v>
      </c>
      <c r="Q6020">
        <v>1</v>
      </c>
      <c r="R6020" t="str">
        <f t="shared" ca="1" si="94"/>
        <v>Priya</v>
      </c>
      <c r="S6020" t="str">
        <f>IFERROR(TEXT(DATEVALUE(LEFT(Table1[[#This Row],[Date of Purchase]],10)), "MMMM"), TEXT(Table1[[#This Row],[Date of Purchase]], "MMMM"))</f>
        <v>December</v>
      </c>
      <c r="T6020" t="str">
        <f>IF(OR(
  AND(Table1[[#This Row],[Ticket Priority]]="Critical", Table1[[#This Row],[Ticket Status]]&lt;&gt;"Closed"),
  AND(Table1[[#This Row],[Ticket Priority]]="High", Table1[[#This Row],[Ticket Status]]="Open")
), "Yes", "No")</f>
        <v>No</v>
      </c>
      <c r="U6020" s="4" t="str">
        <f>IF(Table1[[#This Row],[Ticket Status]]="Closed","Yes","No")</f>
        <v>Yes</v>
      </c>
      <c r="V6020" s="4" t="str">
        <f>IF(Table1[[#This Row],[Ticket Status]]="Pending Customer Response","Yes","No")</f>
        <v>No</v>
      </c>
      <c r="W6020" s="5">
        <f ca="1">COUNTIFS(Table1[Agent_name],Table1[[#This Row],[Agent_name]],Table1[Month],Table1[[#This Row],[Month]])/160</f>
        <v>0.48749999999999999</v>
      </c>
    </row>
    <row r="6021" spans="1:23" x14ac:dyDescent="0.25">
      <c r="A6021">
        <v>6020</v>
      </c>
      <c r="B6021" t="s">
        <v>19536</v>
      </c>
      <c r="C6021" t="s">
        <v>19537</v>
      </c>
      <c r="D6021">
        <v>44</v>
      </c>
      <c r="E6021" t="s">
        <v>58</v>
      </c>
      <c r="F6021" t="s">
        <v>20</v>
      </c>
      <c r="G6021" s="1">
        <v>44547</v>
      </c>
      <c r="H6021" t="s">
        <v>21</v>
      </c>
      <c r="I6021" t="s">
        <v>72</v>
      </c>
      <c r="J6021" s="3" t="s">
        <v>19538</v>
      </c>
      <c r="K6021" t="s">
        <v>24</v>
      </c>
      <c r="M6021" t="s">
        <v>25</v>
      </c>
      <c r="N6021" t="s">
        <v>83</v>
      </c>
      <c r="O6021" s="2">
        <v>45078.147858796299</v>
      </c>
      <c r="R6021" t="str">
        <f t="shared" ca="1" si="94"/>
        <v>Ravi</v>
      </c>
      <c r="S6021" t="str">
        <f>IFERROR(TEXT(DATEVALUE(LEFT(Table1[[#This Row],[Date of Purchase]],10)), "MMMM"), TEXT(Table1[[#This Row],[Date of Purchase]], "MMMM"))</f>
        <v>December</v>
      </c>
      <c r="T6021" t="str">
        <f>IF(OR(
  AND(Table1[[#This Row],[Ticket Priority]]="Critical", Table1[[#This Row],[Ticket Status]]&lt;&gt;"Closed"),
  AND(Table1[[#This Row],[Ticket Priority]]="High", Table1[[#This Row],[Ticket Status]]="Open")
), "Yes", "No")</f>
        <v>Yes</v>
      </c>
      <c r="U6021" s="4" t="str">
        <f>IF(Table1[[#This Row],[Ticket Status]]="Closed","Yes","No")</f>
        <v>No</v>
      </c>
      <c r="V6021" s="4" t="str">
        <f>IF(Table1[[#This Row],[Ticket Status]]="Pending Customer Response","Yes","No")</f>
        <v>Yes</v>
      </c>
      <c r="W6021" s="5">
        <f ca="1">COUNTIFS(Table1[Agent_name],Table1[[#This Row],[Agent_name]],Table1[Month],Table1[[#This Row],[Month]])/160</f>
        <v>0.66249999999999998</v>
      </c>
    </row>
    <row r="6022" spans="1:23" x14ac:dyDescent="0.25">
      <c r="A6022">
        <v>6021</v>
      </c>
      <c r="B6022" t="s">
        <v>19539</v>
      </c>
      <c r="C6022" t="s">
        <v>19540</v>
      </c>
      <c r="D6022">
        <v>52</v>
      </c>
      <c r="E6022" t="s">
        <v>29</v>
      </c>
      <c r="F6022" t="s">
        <v>76</v>
      </c>
      <c r="G6022" s="1">
        <v>44435</v>
      </c>
      <c r="H6022" t="s">
        <v>45</v>
      </c>
      <c r="I6022" t="s">
        <v>67</v>
      </c>
      <c r="J6022" s="3" t="s">
        <v>19541</v>
      </c>
      <c r="K6022" t="s">
        <v>39</v>
      </c>
      <c r="L6022" t="s">
        <v>19542</v>
      </c>
      <c r="M6022" t="s">
        <v>143</v>
      </c>
      <c r="N6022" t="s">
        <v>55</v>
      </c>
      <c r="O6022" s="2">
        <v>45078.130509259259</v>
      </c>
      <c r="P6022" s="2">
        <v>45078.882592592592</v>
      </c>
      <c r="Q6022">
        <v>2</v>
      </c>
      <c r="R6022" t="str">
        <f t="shared" ca="1" si="94"/>
        <v>Ravi</v>
      </c>
      <c r="S6022" t="str">
        <f>IFERROR(TEXT(DATEVALUE(LEFT(Table1[[#This Row],[Date of Purchase]],10)), "MMMM"), TEXT(Table1[[#This Row],[Date of Purchase]], "MMMM"))</f>
        <v>August</v>
      </c>
      <c r="T6022" t="str">
        <f>IF(OR(
  AND(Table1[[#This Row],[Ticket Priority]]="Critical", Table1[[#This Row],[Ticket Status]]&lt;&gt;"Closed"),
  AND(Table1[[#This Row],[Ticket Priority]]="High", Table1[[#This Row],[Ticket Status]]="Open")
), "Yes", "No")</f>
        <v>No</v>
      </c>
      <c r="U6022" s="4" t="str">
        <f>IF(Table1[[#This Row],[Ticket Status]]="Closed","Yes","No")</f>
        <v>Yes</v>
      </c>
      <c r="V6022" s="4" t="str">
        <f>IF(Table1[[#This Row],[Ticket Status]]="Pending Customer Response","Yes","No")</f>
        <v>No</v>
      </c>
      <c r="W6022" s="5">
        <f ca="1">COUNTIFS(Table1[Agent_name],Table1[[#This Row],[Agent_name]],Table1[Month],Table1[[#This Row],[Month]])/160</f>
        <v>0.65625</v>
      </c>
    </row>
    <row r="6023" spans="1:23" x14ac:dyDescent="0.25">
      <c r="A6023">
        <v>6022</v>
      </c>
      <c r="B6023" t="s">
        <v>19543</v>
      </c>
      <c r="C6023" t="s">
        <v>19544</v>
      </c>
      <c r="D6023">
        <v>57</v>
      </c>
      <c r="E6023" t="s">
        <v>19</v>
      </c>
      <c r="F6023" t="s">
        <v>44</v>
      </c>
      <c r="G6023" s="1">
        <v>44338</v>
      </c>
      <c r="H6023" t="s">
        <v>45</v>
      </c>
      <c r="I6023" t="s">
        <v>22</v>
      </c>
      <c r="J6023" s="3" t="s">
        <v>19545</v>
      </c>
      <c r="K6023" t="s">
        <v>39</v>
      </c>
      <c r="L6023" t="s">
        <v>19546</v>
      </c>
      <c r="M6023" t="s">
        <v>143</v>
      </c>
      <c r="N6023" t="s">
        <v>83</v>
      </c>
      <c r="O6023" s="2">
        <v>45078.590254629627</v>
      </c>
      <c r="P6023" s="2">
        <v>45078.939560185187</v>
      </c>
      <c r="Q6023">
        <v>1</v>
      </c>
      <c r="R6023" t="str">
        <f t="shared" ca="1" si="94"/>
        <v>Aisha</v>
      </c>
      <c r="S6023" t="str">
        <f>IFERROR(TEXT(DATEVALUE(LEFT(Table1[[#This Row],[Date of Purchase]],10)), "MMMM"), TEXT(Table1[[#This Row],[Date of Purchase]], "MMMM"))</f>
        <v>May</v>
      </c>
      <c r="T6023" t="str">
        <f>IF(OR(
  AND(Table1[[#This Row],[Ticket Priority]]="Critical", Table1[[#This Row],[Ticket Status]]&lt;&gt;"Closed"),
  AND(Table1[[#This Row],[Ticket Priority]]="High", Table1[[#This Row],[Ticket Status]]="Open")
), "Yes", "No")</f>
        <v>No</v>
      </c>
      <c r="U6023" s="4" t="str">
        <f>IF(Table1[[#This Row],[Ticket Status]]="Closed","Yes","No")</f>
        <v>Yes</v>
      </c>
      <c r="V6023" s="4" t="str">
        <f>IF(Table1[[#This Row],[Ticket Status]]="Pending Customer Response","Yes","No")</f>
        <v>No</v>
      </c>
      <c r="W6023" s="5">
        <f ca="1">COUNTIFS(Table1[Agent_name],Table1[[#This Row],[Agent_name]],Table1[Month],Table1[[#This Row],[Month]])/160</f>
        <v>0.93125000000000002</v>
      </c>
    </row>
    <row r="6024" spans="1:23" x14ac:dyDescent="0.25">
      <c r="A6024">
        <v>6023</v>
      </c>
      <c r="B6024" t="s">
        <v>19547</v>
      </c>
      <c r="C6024" t="s">
        <v>19548</v>
      </c>
      <c r="D6024">
        <v>18</v>
      </c>
      <c r="E6024" t="s">
        <v>19</v>
      </c>
      <c r="F6024" t="s">
        <v>339</v>
      </c>
      <c r="G6024" s="1">
        <v>43973</v>
      </c>
      <c r="H6024" t="s">
        <v>45</v>
      </c>
      <c r="I6024" t="s">
        <v>113</v>
      </c>
      <c r="J6024" s="3" t="s">
        <v>19549</v>
      </c>
      <c r="K6024" t="s">
        <v>39</v>
      </c>
      <c r="L6024" t="s">
        <v>19550</v>
      </c>
      <c r="M6024" t="s">
        <v>41</v>
      </c>
      <c r="N6024" t="s">
        <v>83</v>
      </c>
      <c r="O6024" s="2">
        <v>45078.799293981479</v>
      </c>
      <c r="P6024" s="2">
        <v>45078.479155092595</v>
      </c>
      <c r="Q6024">
        <v>2</v>
      </c>
      <c r="R6024" t="str">
        <f t="shared" ca="1" si="94"/>
        <v>Mohit</v>
      </c>
      <c r="S6024" t="str">
        <f>IFERROR(TEXT(DATEVALUE(LEFT(Table1[[#This Row],[Date of Purchase]],10)), "MMMM"), TEXT(Table1[[#This Row],[Date of Purchase]], "MMMM"))</f>
        <v>May</v>
      </c>
      <c r="T6024" t="str">
        <f>IF(OR(
  AND(Table1[[#This Row],[Ticket Priority]]="Critical", Table1[[#This Row],[Ticket Status]]&lt;&gt;"Closed"),
  AND(Table1[[#This Row],[Ticket Priority]]="High", Table1[[#This Row],[Ticket Status]]="Open")
), "Yes", "No")</f>
        <v>No</v>
      </c>
      <c r="U6024" s="4" t="str">
        <f>IF(Table1[[#This Row],[Ticket Status]]="Closed","Yes","No")</f>
        <v>Yes</v>
      </c>
      <c r="V6024" s="4" t="str">
        <f>IF(Table1[[#This Row],[Ticket Status]]="Pending Customer Response","Yes","No")</f>
        <v>No</v>
      </c>
      <c r="W6024" s="5">
        <f ca="1">COUNTIFS(Table1[Agent_name],Table1[[#This Row],[Agent_name]],Table1[Month],Table1[[#This Row],[Month]])/160</f>
        <v>0.45624999999999999</v>
      </c>
    </row>
    <row r="6025" spans="1:23" x14ac:dyDescent="0.25">
      <c r="A6025">
        <v>6024</v>
      </c>
      <c r="B6025" t="s">
        <v>19551</v>
      </c>
      <c r="C6025" t="s">
        <v>19552</v>
      </c>
      <c r="D6025">
        <v>27</v>
      </c>
      <c r="E6025" t="s">
        <v>58</v>
      </c>
      <c r="F6025" t="s">
        <v>157</v>
      </c>
      <c r="G6025" s="1">
        <v>44259</v>
      </c>
      <c r="H6025" t="s">
        <v>59</v>
      </c>
      <c r="I6025" t="s">
        <v>37</v>
      </c>
      <c r="J6025" s="3" t="s">
        <v>19553</v>
      </c>
      <c r="K6025" t="s">
        <v>39</v>
      </c>
      <c r="L6025" t="s">
        <v>19554</v>
      </c>
      <c r="M6025" t="s">
        <v>143</v>
      </c>
      <c r="N6025" t="s">
        <v>55</v>
      </c>
      <c r="O6025" s="2">
        <v>45078.222222222219</v>
      </c>
      <c r="P6025" s="2">
        <v>45078.932638888888</v>
      </c>
      <c r="Q6025">
        <v>2</v>
      </c>
      <c r="R6025" t="str">
        <f t="shared" ca="1" si="94"/>
        <v>Divya</v>
      </c>
      <c r="S6025" t="str">
        <f>IFERROR(TEXT(DATEVALUE(LEFT(Table1[[#This Row],[Date of Purchase]],10)), "MMMM"), TEXT(Table1[[#This Row],[Date of Purchase]], "MMMM"))</f>
        <v>March</v>
      </c>
      <c r="T6025" t="str">
        <f>IF(OR(
  AND(Table1[[#This Row],[Ticket Priority]]="Critical", Table1[[#This Row],[Ticket Status]]&lt;&gt;"Closed"),
  AND(Table1[[#This Row],[Ticket Priority]]="High", Table1[[#This Row],[Ticket Status]]="Open")
), "Yes", "No")</f>
        <v>No</v>
      </c>
      <c r="U6025" s="4" t="str">
        <f>IF(Table1[[#This Row],[Ticket Status]]="Closed","Yes","No")</f>
        <v>Yes</v>
      </c>
      <c r="V6025" s="4" t="str">
        <f>IF(Table1[[#This Row],[Ticket Status]]="Pending Customer Response","Yes","No")</f>
        <v>No</v>
      </c>
      <c r="W6025" s="5">
        <f ca="1">COUNTIFS(Table1[Agent_name],Table1[[#This Row],[Agent_name]],Table1[Month],Table1[[#This Row],[Month]])/160</f>
        <v>0.1875</v>
      </c>
    </row>
    <row r="6026" spans="1:23" x14ac:dyDescent="0.25">
      <c r="A6026">
        <v>6025</v>
      </c>
      <c r="B6026" t="s">
        <v>19555</v>
      </c>
      <c r="C6026" t="s">
        <v>19556</v>
      </c>
      <c r="D6026">
        <v>59</v>
      </c>
      <c r="E6026" t="s">
        <v>29</v>
      </c>
      <c r="F6026" t="s">
        <v>211</v>
      </c>
      <c r="G6026" s="1">
        <v>43937</v>
      </c>
      <c r="H6026" t="s">
        <v>45</v>
      </c>
      <c r="I6026" t="s">
        <v>52</v>
      </c>
      <c r="J6026" s="3" t="s">
        <v>19557</v>
      </c>
      <c r="K6026" t="s">
        <v>62</v>
      </c>
      <c r="M6026" t="s">
        <v>143</v>
      </c>
      <c r="N6026" t="s">
        <v>83</v>
      </c>
      <c r="R6026" t="str">
        <f t="shared" ca="1" si="94"/>
        <v>Karan</v>
      </c>
      <c r="S6026" t="str">
        <f>IFERROR(TEXT(DATEVALUE(LEFT(Table1[[#This Row],[Date of Purchase]],10)), "MMMM"), TEXT(Table1[[#This Row],[Date of Purchase]], "MMMM"))</f>
        <v>April</v>
      </c>
      <c r="T6026" t="str">
        <f>IF(OR(
  AND(Table1[[#This Row],[Ticket Priority]]="Critical", Table1[[#This Row],[Ticket Status]]&lt;&gt;"Closed"),
  AND(Table1[[#This Row],[Ticket Priority]]="High", Table1[[#This Row],[Ticket Status]]="Open")
), "Yes", "No")</f>
        <v>No</v>
      </c>
      <c r="U6026" s="4" t="str">
        <f>IF(Table1[[#This Row],[Ticket Status]]="Closed","Yes","No")</f>
        <v>No</v>
      </c>
      <c r="V6026" s="4" t="str">
        <f>IF(Table1[[#This Row],[Ticket Status]]="Pending Customer Response","Yes","No")</f>
        <v>No</v>
      </c>
      <c r="W6026" s="5">
        <f ca="1">COUNTIFS(Table1[Agent_name],Table1[[#This Row],[Agent_name]],Table1[Month],Table1[[#This Row],[Month]])/160</f>
        <v>0.29375000000000001</v>
      </c>
    </row>
    <row r="6027" spans="1:23" x14ac:dyDescent="0.25">
      <c r="A6027">
        <v>6026</v>
      </c>
      <c r="B6027" t="s">
        <v>19558</v>
      </c>
      <c r="C6027" t="s">
        <v>19559</v>
      </c>
      <c r="D6027">
        <v>69</v>
      </c>
      <c r="E6027" t="s">
        <v>19</v>
      </c>
      <c r="F6027" t="s">
        <v>456</v>
      </c>
      <c r="G6027" s="1">
        <v>44138</v>
      </c>
      <c r="H6027" t="s">
        <v>21</v>
      </c>
      <c r="I6027" t="s">
        <v>59</v>
      </c>
      <c r="J6027" s="3" t="s">
        <v>19560</v>
      </c>
      <c r="K6027" t="s">
        <v>24</v>
      </c>
      <c r="M6027" t="s">
        <v>25</v>
      </c>
      <c r="N6027" t="s">
        <v>83</v>
      </c>
      <c r="O6027" s="2">
        <v>45078.857662037037</v>
      </c>
      <c r="R6027" t="str">
        <f t="shared" ca="1" si="94"/>
        <v>Meera</v>
      </c>
      <c r="S6027" t="str">
        <f>IFERROR(TEXT(DATEVALUE(LEFT(Table1[[#This Row],[Date of Purchase]],10)), "MMMM"), TEXT(Table1[[#This Row],[Date of Purchase]], "MMMM"))</f>
        <v>November</v>
      </c>
      <c r="T6027" t="str">
        <f>IF(OR(
  AND(Table1[[#This Row],[Ticket Priority]]="Critical", Table1[[#This Row],[Ticket Status]]&lt;&gt;"Closed"),
  AND(Table1[[#This Row],[Ticket Priority]]="High", Table1[[#This Row],[Ticket Status]]="Open")
), "Yes", "No")</f>
        <v>Yes</v>
      </c>
      <c r="U6027" s="4" t="str">
        <f>IF(Table1[[#This Row],[Ticket Status]]="Closed","Yes","No")</f>
        <v>No</v>
      </c>
      <c r="V6027" s="4" t="str">
        <f>IF(Table1[[#This Row],[Ticket Status]]="Pending Customer Response","Yes","No")</f>
        <v>Yes</v>
      </c>
      <c r="W6027" s="5">
        <f ca="1">COUNTIFS(Table1[Agent_name],Table1[[#This Row],[Agent_name]],Table1[Month],Table1[[#This Row],[Month]])/160</f>
        <v>0.23749999999999999</v>
      </c>
    </row>
    <row r="6028" spans="1:23" x14ac:dyDescent="0.25">
      <c r="A6028">
        <v>6027</v>
      </c>
      <c r="B6028" t="s">
        <v>19561</v>
      </c>
      <c r="C6028" t="s">
        <v>19562</v>
      </c>
      <c r="D6028">
        <v>34</v>
      </c>
      <c r="E6028" t="s">
        <v>19</v>
      </c>
      <c r="F6028" t="s">
        <v>149</v>
      </c>
      <c r="G6028" s="1">
        <v>44100</v>
      </c>
      <c r="H6028" t="s">
        <v>66</v>
      </c>
      <c r="I6028" t="s">
        <v>59</v>
      </c>
      <c r="J6028" s="3" t="s">
        <v>19563</v>
      </c>
      <c r="K6028" t="s">
        <v>39</v>
      </c>
      <c r="L6028" t="s">
        <v>19564</v>
      </c>
      <c r="M6028" t="s">
        <v>143</v>
      </c>
      <c r="N6028" t="s">
        <v>83</v>
      </c>
      <c r="O6028" s="2">
        <v>45078.431284722225</v>
      </c>
      <c r="P6028" s="2">
        <v>45078.366006944445</v>
      </c>
      <c r="Q6028">
        <v>3</v>
      </c>
      <c r="R6028" t="str">
        <f t="shared" ca="1" si="94"/>
        <v>Rahul</v>
      </c>
      <c r="S6028" t="str">
        <f>IFERROR(TEXT(DATEVALUE(LEFT(Table1[[#This Row],[Date of Purchase]],10)), "MMMM"), TEXT(Table1[[#This Row],[Date of Purchase]], "MMMM"))</f>
        <v>September</v>
      </c>
      <c r="T6028" t="str">
        <f>IF(OR(
  AND(Table1[[#This Row],[Ticket Priority]]="Critical", Table1[[#This Row],[Ticket Status]]&lt;&gt;"Closed"),
  AND(Table1[[#This Row],[Ticket Priority]]="High", Table1[[#This Row],[Ticket Status]]="Open")
), "Yes", "No")</f>
        <v>No</v>
      </c>
      <c r="U6028" s="4" t="str">
        <f>IF(Table1[[#This Row],[Ticket Status]]="Closed","Yes","No")</f>
        <v>Yes</v>
      </c>
      <c r="V6028" s="4" t="str">
        <f>IF(Table1[[#This Row],[Ticket Status]]="Pending Customer Response","Yes","No")</f>
        <v>No</v>
      </c>
      <c r="W6028" s="5">
        <f ca="1">COUNTIFS(Table1[Agent_name],Table1[[#This Row],[Agent_name]],Table1[Month],Table1[[#This Row],[Month]])/160</f>
        <v>0.25</v>
      </c>
    </row>
    <row r="6029" spans="1:23" x14ac:dyDescent="0.25">
      <c r="A6029">
        <v>6028</v>
      </c>
      <c r="B6029" t="s">
        <v>19565</v>
      </c>
      <c r="C6029" t="s">
        <v>19566</v>
      </c>
      <c r="D6029">
        <v>68</v>
      </c>
      <c r="E6029" t="s">
        <v>29</v>
      </c>
      <c r="F6029" t="s">
        <v>20</v>
      </c>
      <c r="G6029" s="1">
        <v>43837</v>
      </c>
      <c r="H6029" t="s">
        <v>59</v>
      </c>
      <c r="I6029" t="s">
        <v>37</v>
      </c>
      <c r="J6029" s="3" t="s">
        <v>19567</v>
      </c>
      <c r="K6029" t="s">
        <v>39</v>
      </c>
      <c r="L6029" t="s">
        <v>19568</v>
      </c>
      <c r="M6029" t="s">
        <v>143</v>
      </c>
      <c r="N6029" t="s">
        <v>83</v>
      </c>
      <c r="O6029" s="2">
        <v>45078.118101851855</v>
      </c>
      <c r="P6029" s="2">
        <v>45078.400046296294</v>
      </c>
      <c r="Q6029">
        <v>4</v>
      </c>
      <c r="R6029" t="str">
        <f t="shared" ca="1" si="94"/>
        <v>Arjun</v>
      </c>
      <c r="S6029" t="str">
        <f>IFERROR(TEXT(DATEVALUE(LEFT(Table1[[#This Row],[Date of Purchase]],10)), "MMMM"), TEXT(Table1[[#This Row],[Date of Purchase]], "MMMM"))</f>
        <v>January</v>
      </c>
      <c r="T6029" t="str">
        <f>IF(OR(
  AND(Table1[[#This Row],[Ticket Priority]]="Critical", Table1[[#This Row],[Ticket Status]]&lt;&gt;"Closed"),
  AND(Table1[[#This Row],[Ticket Priority]]="High", Table1[[#This Row],[Ticket Status]]="Open")
), "Yes", "No")</f>
        <v>No</v>
      </c>
      <c r="U6029" s="4" t="str">
        <f>IF(Table1[[#This Row],[Ticket Status]]="Closed","Yes","No")</f>
        <v>Yes</v>
      </c>
      <c r="V6029" s="4" t="str">
        <f>IF(Table1[[#This Row],[Ticket Status]]="Pending Customer Response","Yes","No")</f>
        <v>No</v>
      </c>
      <c r="W6029" s="5">
        <f ca="1">COUNTIFS(Table1[Agent_name],Table1[[#This Row],[Agent_name]],Table1[Month],Table1[[#This Row],[Month]])/160</f>
        <v>0.20624999999999999</v>
      </c>
    </row>
    <row r="6030" spans="1:23" x14ac:dyDescent="0.25">
      <c r="A6030">
        <v>6029</v>
      </c>
      <c r="B6030" t="s">
        <v>19569</v>
      </c>
      <c r="C6030" t="s">
        <v>19570</v>
      </c>
      <c r="D6030">
        <v>55</v>
      </c>
      <c r="E6030" t="s">
        <v>29</v>
      </c>
      <c r="F6030" t="s">
        <v>125</v>
      </c>
      <c r="G6030" s="1">
        <v>44372</v>
      </c>
      <c r="H6030" t="s">
        <v>67</v>
      </c>
      <c r="I6030" t="s">
        <v>141</v>
      </c>
      <c r="J6030" s="3" t="s">
        <v>4727</v>
      </c>
      <c r="K6030" t="s">
        <v>62</v>
      </c>
      <c r="M6030" t="s">
        <v>143</v>
      </c>
      <c r="N6030" t="s">
        <v>33</v>
      </c>
      <c r="R6030" t="str">
        <f t="shared" ca="1" si="94"/>
        <v>Sara</v>
      </c>
      <c r="S6030" t="str">
        <f>IFERROR(TEXT(DATEVALUE(LEFT(Table1[[#This Row],[Date of Purchase]],10)), "MMMM"), TEXT(Table1[[#This Row],[Date of Purchase]], "MMMM"))</f>
        <v>June</v>
      </c>
      <c r="T6030" t="str">
        <f>IF(OR(
  AND(Table1[[#This Row],[Ticket Priority]]="Critical", Table1[[#This Row],[Ticket Status]]&lt;&gt;"Closed"),
  AND(Table1[[#This Row],[Ticket Priority]]="High", Table1[[#This Row],[Ticket Status]]="Open")
), "Yes", "No")</f>
        <v>No</v>
      </c>
      <c r="U6030" s="4" t="str">
        <f>IF(Table1[[#This Row],[Ticket Status]]="Closed","Yes","No")</f>
        <v>No</v>
      </c>
      <c r="V6030" s="4" t="str">
        <f>IF(Table1[[#This Row],[Ticket Status]]="Pending Customer Response","Yes","No")</f>
        <v>No</v>
      </c>
      <c r="W6030" s="5">
        <f ca="1">COUNTIFS(Table1[Agent_name],Table1[[#This Row],[Agent_name]],Table1[Month],Table1[[#This Row],[Month]])/160</f>
        <v>0.65</v>
      </c>
    </row>
    <row r="6031" spans="1:23" x14ac:dyDescent="0.25">
      <c r="A6031">
        <v>6030</v>
      </c>
      <c r="B6031" t="s">
        <v>19571</v>
      </c>
      <c r="C6031" t="s">
        <v>19572</v>
      </c>
      <c r="D6031">
        <v>56</v>
      </c>
      <c r="E6031" t="s">
        <v>19</v>
      </c>
      <c r="F6031" t="s">
        <v>699</v>
      </c>
      <c r="G6031" s="1">
        <v>44516</v>
      </c>
      <c r="H6031" t="s">
        <v>45</v>
      </c>
      <c r="I6031" t="s">
        <v>177</v>
      </c>
      <c r="J6031" s="3" t="s">
        <v>19573</v>
      </c>
      <c r="K6031" t="s">
        <v>62</v>
      </c>
      <c r="M6031" t="s">
        <v>89</v>
      </c>
      <c r="N6031" t="s">
        <v>26</v>
      </c>
      <c r="R6031" t="str">
        <f t="shared" ca="1" si="94"/>
        <v>Sara</v>
      </c>
      <c r="S6031" t="str">
        <f>IFERROR(TEXT(DATEVALUE(LEFT(Table1[[#This Row],[Date of Purchase]],10)), "MMMM"), TEXT(Table1[[#This Row],[Date of Purchase]], "MMMM"))</f>
        <v>November</v>
      </c>
      <c r="T6031" t="str">
        <f>IF(OR(
  AND(Table1[[#This Row],[Ticket Priority]]="Critical", Table1[[#This Row],[Ticket Status]]&lt;&gt;"Closed"),
  AND(Table1[[#This Row],[Ticket Priority]]="High", Table1[[#This Row],[Ticket Status]]="Open")
), "Yes", "No")</f>
        <v>Yes</v>
      </c>
      <c r="U6031" s="4" t="str">
        <f>IF(Table1[[#This Row],[Ticket Status]]="Closed","Yes","No")</f>
        <v>No</v>
      </c>
      <c r="V6031" s="4" t="str">
        <f>IF(Table1[[#This Row],[Ticket Status]]="Pending Customer Response","Yes","No")</f>
        <v>No</v>
      </c>
      <c r="W6031" s="5">
        <f ca="1">COUNTIFS(Table1[Agent_name],Table1[[#This Row],[Agent_name]],Table1[Month],Table1[[#This Row],[Month]])/160</f>
        <v>0.79374999999999996</v>
      </c>
    </row>
    <row r="6032" spans="1:23" x14ac:dyDescent="0.25">
      <c r="A6032">
        <v>6031</v>
      </c>
      <c r="B6032" t="s">
        <v>19574</v>
      </c>
      <c r="C6032" t="s">
        <v>19575</v>
      </c>
      <c r="D6032">
        <v>59</v>
      </c>
      <c r="E6032" t="s">
        <v>19</v>
      </c>
      <c r="F6032" t="s">
        <v>149</v>
      </c>
      <c r="G6032" s="1">
        <v>43952</v>
      </c>
      <c r="H6032" t="s">
        <v>45</v>
      </c>
      <c r="I6032" t="s">
        <v>67</v>
      </c>
      <c r="J6032" s="3" t="s">
        <v>19576</v>
      </c>
      <c r="K6032" t="s">
        <v>39</v>
      </c>
      <c r="L6032" t="s">
        <v>19577</v>
      </c>
      <c r="M6032" t="s">
        <v>143</v>
      </c>
      <c r="N6032" t="s">
        <v>83</v>
      </c>
      <c r="O6032" s="2">
        <v>45078.439664351848</v>
      </c>
      <c r="P6032" s="2">
        <v>45078.289664351854</v>
      </c>
      <c r="Q6032">
        <v>4</v>
      </c>
      <c r="R6032" t="str">
        <f t="shared" ca="1" si="94"/>
        <v>Rahul</v>
      </c>
      <c r="S6032" t="str">
        <f>IFERROR(TEXT(DATEVALUE(LEFT(Table1[[#This Row],[Date of Purchase]],10)), "MMMM"), TEXT(Table1[[#This Row],[Date of Purchase]], "MMMM"))</f>
        <v>May</v>
      </c>
      <c r="T6032" t="str">
        <f>IF(OR(
  AND(Table1[[#This Row],[Ticket Priority]]="Critical", Table1[[#This Row],[Ticket Status]]&lt;&gt;"Closed"),
  AND(Table1[[#This Row],[Ticket Priority]]="High", Table1[[#This Row],[Ticket Status]]="Open")
), "Yes", "No")</f>
        <v>No</v>
      </c>
      <c r="U6032" s="4" t="str">
        <f>IF(Table1[[#This Row],[Ticket Status]]="Closed","Yes","No")</f>
        <v>Yes</v>
      </c>
      <c r="V6032" s="4" t="str">
        <f>IF(Table1[[#This Row],[Ticket Status]]="Pending Customer Response","Yes","No")</f>
        <v>No</v>
      </c>
      <c r="W6032" s="5">
        <f ca="1">COUNTIFS(Table1[Agent_name],Table1[[#This Row],[Agent_name]],Table1[Month],Table1[[#This Row],[Month]])/160</f>
        <v>0.17499999999999999</v>
      </c>
    </row>
    <row r="6033" spans="1:23" x14ac:dyDescent="0.25">
      <c r="A6033">
        <v>6032</v>
      </c>
      <c r="B6033" t="s">
        <v>19578</v>
      </c>
      <c r="C6033" t="s">
        <v>19579</v>
      </c>
      <c r="D6033">
        <v>54</v>
      </c>
      <c r="E6033" t="s">
        <v>29</v>
      </c>
      <c r="F6033" t="s">
        <v>456</v>
      </c>
      <c r="G6033" s="1">
        <v>43901</v>
      </c>
      <c r="H6033" t="s">
        <v>59</v>
      </c>
      <c r="I6033" t="s">
        <v>177</v>
      </c>
      <c r="J6033" s="3" t="s">
        <v>19580</v>
      </c>
      <c r="K6033" t="s">
        <v>62</v>
      </c>
      <c r="M6033" t="s">
        <v>143</v>
      </c>
      <c r="N6033" t="s">
        <v>26</v>
      </c>
      <c r="R6033" t="str">
        <f t="shared" ca="1" si="94"/>
        <v>Sara</v>
      </c>
      <c r="S6033" t="str">
        <f>IFERROR(TEXT(DATEVALUE(LEFT(Table1[[#This Row],[Date of Purchase]],10)), "MMMM"), TEXT(Table1[[#This Row],[Date of Purchase]], "MMMM"))</f>
        <v>March</v>
      </c>
      <c r="T6033" t="str">
        <f>IF(OR(
  AND(Table1[[#This Row],[Ticket Priority]]="Critical", Table1[[#This Row],[Ticket Status]]&lt;&gt;"Closed"),
  AND(Table1[[#This Row],[Ticket Priority]]="High", Table1[[#This Row],[Ticket Status]]="Open")
), "Yes", "No")</f>
        <v>No</v>
      </c>
      <c r="U6033" s="4" t="str">
        <f>IF(Table1[[#This Row],[Ticket Status]]="Closed","Yes","No")</f>
        <v>No</v>
      </c>
      <c r="V6033" s="4" t="str">
        <f>IF(Table1[[#This Row],[Ticket Status]]="Pending Customer Response","Yes","No")</f>
        <v>No</v>
      </c>
      <c r="W6033" s="5">
        <f ca="1">COUNTIFS(Table1[Agent_name],Table1[[#This Row],[Agent_name]],Table1[Month],Table1[[#This Row],[Month]])/160</f>
        <v>0.55625000000000002</v>
      </c>
    </row>
    <row r="6034" spans="1:23" x14ac:dyDescent="0.25">
      <c r="A6034">
        <v>6033</v>
      </c>
      <c r="B6034" t="s">
        <v>19581</v>
      </c>
      <c r="C6034" t="s">
        <v>19582</v>
      </c>
      <c r="D6034">
        <v>32</v>
      </c>
      <c r="E6034" t="s">
        <v>19</v>
      </c>
      <c r="F6034" t="s">
        <v>397</v>
      </c>
      <c r="G6034" s="1">
        <v>44509</v>
      </c>
      <c r="H6034" t="s">
        <v>66</v>
      </c>
      <c r="I6034" t="s">
        <v>22</v>
      </c>
      <c r="J6034" s="3" t="s">
        <v>19583</v>
      </c>
      <c r="K6034" t="s">
        <v>39</v>
      </c>
      <c r="L6034" t="s">
        <v>19584</v>
      </c>
      <c r="M6034" t="s">
        <v>25</v>
      </c>
      <c r="N6034" t="s">
        <v>55</v>
      </c>
      <c r="O6034" s="2">
        <v>45078.787615740737</v>
      </c>
      <c r="P6034" s="2">
        <v>45078.497337962966</v>
      </c>
      <c r="Q6034">
        <v>1</v>
      </c>
      <c r="R6034" t="str">
        <f t="shared" ca="1" si="94"/>
        <v>Aisha</v>
      </c>
      <c r="S6034" t="str">
        <f>IFERROR(TEXT(DATEVALUE(LEFT(Table1[[#This Row],[Date of Purchase]],10)), "MMMM"), TEXT(Table1[[#This Row],[Date of Purchase]], "MMMM"))</f>
        <v>November</v>
      </c>
      <c r="T6034" t="str">
        <f>IF(OR(
  AND(Table1[[#This Row],[Ticket Priority]]="Critical", Table1[[#This Row],[Ticket Status]]&lt;&gt;"Closed"),
  AND(Table1[[#This Row],[Ticket Priority]]="High", Table1[[#This Row],[Ticket Status]]="Open")
), "Yes", "No")</f>
        <v>No</v>
      </c>
      <c r="U6034" s="4" t="str">
        <f>IF(Table1[[#This Row],[Ticket Status]]="Closed","Yes","No")</f>
        <v>Yes</v>
      </c>
      <c r="V6034" s="4" t="str">
        <f>IF(Table1[[#This Row],[Ticket Status]]="Pending Customer Response","Yes","No")</f>
        <v>No</v>
      </c>
      <c r="W6034" s="5">
        <f ca="1">COUNTIFS(Table1[Agent_name],Table1[[#This Row],[Agent_name]],Table1[Month],Table1[[#This Row],[Month]])/160</f>
        <v>0.85624999999999996</v>
      </c>
    </row>
    <row r="6035" spans="1:23" x14ac:dyDescent="0.25">
      <c r="A6035">
        <v>6034</v>
      </c>
      <c r="B6035" t="s">
        <v>19585</v>
      </c>
      <c r="C6035" t="s">
        <v>19586</v>
      </c>
      <c r="D6035">
        <v>45</v>
      </c>
      <c r="E6035" t="s">
        <v>58</v>
      </c>
      <c r="F6035" t="s">
        <v>51</v>
      </c>
      <c r="G6035" s="1">
        <v>44336</v>
      </c>
      <c r="H6035" t="s">
        <v>66</v>
      </c>
      <c r="I6035" t="s">
        <v>177</v>
      </c>
      <c r="J6035" s="3" t="s">
        <v>19587</v>
      </c>
      <c r="K6035" t="s">
        <v>24</v>
      </c>
      <c r="M6035" t="s">
        <v>143</v>
      </c>
      <c r="N6035" t="s">
        <v>55</v>
      </c>
      <c r="O6035" s="2">
        <v>45078.921655092592</v>
      </c>
      <c r="R6035" t="str">
        <f t="shared" ca="1" si="94"/>
        <v>Aisha</v>
      </c>
      <c r="S6035" t="str">
        <f>IFERROR(TEXT(DATEVALUE(LEFT(Table1[[#This Row],[Date of Purchase]],10)), "MMMM"), TEXT(Table1[[#This Row],[Date of Purchase]], "MMMM"))</f>
        <v>May</v>
      </c>
      <c r="T6035" t="str">
        <f>IF(OR(
  AND(Table1[[#This Row],[Ticket Priority]]="Critical", Table1[[#This Row],[Ticket Status]]&lt;&gt;"Closed"),
  AND(Table1[[#This Row],[Ticket Priority]]="High", Table1[[#This Row],[Ticket Status]]="Open")
), "Yes", "No")</f>
        <v>No</v>
      </c>
      <c r="U6035" s="4" t="str">
        <f>IF(Table1[[#This Row],[Ticket Status]]="Closed","Yes","No")</f>
        <v>No</v>
      </c>
      <c r="V6035" s="4" t="str">
        <f>IF(Table1[[#This Row],[Ticket Status]]="Pending Customer Response","Yes","No")</f>
        <v>Yes</v>
      </c>
      <c r="W6035" s="5">
        <f ca="1">COUNTIFS(Table1[Agent_name],Table1[[#This Row],[Agent_name]],Table1[Month],Table1[[#This Row],[Month]])/160</f>
        <v>0.93125000000000002</v>
      </c>
    </row>
    <row r="6036" spans="1:23" x14ac:dyDescent="0.25">
      <c r="A6036">
        <v>6035</v>
      </c>
      <c r="B6036" t="s">
        <v>19588</v>
      </c>
      <c r="C6036" t="s">
        <v>19589</v>
      </c>
      <c r="D6036">
        <v>55</v>
      </c>
      <c r="E6036" t="s">
        <v>19</v>
      </c>
      <c r="F6036" t="s">
        <v>219</v>
      </c>
      <c r="G6036" s="1">
        <v>43890</v>
      </c>
      <c r="H6036" t="s">
        <v>21</v>
      </c>
      <c r="I6036" t="s">
        <v>31</v>
      </c>
      <c r="J6036" s="3" t="s">
        <v>19590</v>
      </c>
      <c r="K6036" t="s">
        <v>39</v>
      </c>
      <c r="L6036" t="s">
        <v>19591</v>
      </c>
      <c r="M6036" t="s">
        <v>25</v>
      </c>
      <c r="N6036" t="s">
        <v>33</v>
      </c>
      <c r="O6036" s="2">
        <v>45078.57167824074</v>
      </c>
      <c r="P6036" s="2">
        <v>45078.405706018515</v>
      </c>
      <c r="Q6036">
        <v>4</v>
      </c>
      <c r="R6036" t="str">
        <f t="shared" ca="1" si="94"/>
        <v>Ravi</v>
      </c>
      <c r="S6036" t="str">
        <f>IFERROR(TEXT(DATEVALUE(LEFT(Table1[[#This Row],[Date of Purchase]],10)), "MMMM"), TEXT(Table1[[#This Row],[Date of Purchase]], "MMMM"))</f>
        <v>February</v>
      </c>
      <c r="T6036" t="str">
        <f>IF(OR(
  AND(Table1[[#This Row],[Ticket Priority]]="Critical", Table1[[#This Row],[Ticket Status]]&lt;&gt;"Closed"),
  AND(Table1[[#This Row],[Ticket Priority]]="High", Table1[[#This Row],[Ticket Status]]="Open")
), "Yes", "No")</f>
        <v>No</v>
      </c>
      <c r="U6036" s="4" t="str">
        <f>IF(Table1[[#This Row],[Ticket Status]]="Closed","Yes","No")</f>
        <v>Yes</v>
      </c>
      <c r="V6036" s="4" t="str">
        <f>IF(Table1[[#This Row],[Ticket Status]]="Pending Customer Response","Yes","No")</f>
        <v>No</v>
      </c>
      <c r="W6036" s="5">
        <f ca="1">COUNTIFS(Table1[Agent_name],Table1[[#This Row],[Agent_name]],Table1[Month],Table1[[#This Row],[Month]])/160</f>
        <v>0.61250000000000004</v>
      </c>
    </row>
    <row r="6037" spans="1:23" x14ac:dyDescent="0.25">
      <c r="A6037">
        <v>6036</v>
      </c>
      <c r="B6037" t="s">
        <v>19592</v>
      </c>
      <c r="C6037" t="s">
        <v>19593</v>
      </c>
      <c r="D6037">
        <v>56</v>
      </c>
      <c r="E6037" t="s">
        <v>58</v>
      </c>
      <c r="F6037" t="s">
        <v>161</v>
      </c>
      <c r="G6037" s="1">
        <v>44020</v>
      </c>
      <c r="H6037" t="s">
        <v>66</v>
      </c>
      <c r="I6037" t="s">
        <v>141</v>
      </c>
      <c r="J6037" s="3" t="s">
        <v>19594</v>
      </c>
      <c r="K6037" t="s">
        <v>62</v>
      </c>
      <c r="M6037" t="s">
        <v>25</v>
      </c>
      <c r="N6037" t="s">
        <v>33</v>
      </c>
      <c r="R6037" t="str">
        <f t="shared" ca="1" si="94"/>
        <v>Ravi</v>
      </c>
      <c r="S6037" t="str">
        <f>IFERROR(TEXT(DATEVALUE(LEFT(Table1[[#This Row],[Date of Purchase]],10)), "MMMM"), TEXT(Table1[[#This Row],[Date of Purchase]], "MMMM"))</f>
        <v>July</v>
      </c>
      <c r="T6037" t="str">
        <f>IF(OR(
  AND(Table1[[#This Row],[Ticket Priority]]="Critical", Table1[[#This Row],[Ticket Status]]&lt;&gt;"Closed"),
  AND(Table1[[#This Row],[Ticket Priority]]="High", Table1[[#This Row],[Ticket Status]]="Open")
), "Yes", "No")</f>
        <v>Yes</v>
      </c>
      <c r="U6037" s="4" t="str">
        <f>IF(Table1[[#This Row],[Ticket Status]]="Closed","Yes","No")</f>
        <v>No</v>
      </c>
      <c r="V6037" s="4" t="str">
        <f>IF(Table1[[#This Row],[Ticket Status]]="Pending Customer Response","Yes","No")</f>
        <v>No</v>
      </c>
      <c r="W6037" s="5">
        <f ca="1">COUNTIFS(Table1[Agent_name],Table1[[#This Row],[Agent_name]],Table1[Month],Table1[[#This Row],[Month]])/160</f>
        <v>0.66249999999999998</v>
      </c>
    </row>
    <row r="6038" spans="1:23" x14ac:dyDescent="0.25">
      <c r="A6038">
        <v>6037</v>
      </c>
      <c r="B6038" t="s">
        <v>19595</v>
      </c>
      <c r="C6038" t="s">
        <v>19596</v>
      </c>
      <c r="D6038">
        <v>57</v>
      </c>
      <c r="E6038" t="s">
        <v>19</v>
      </c>
      <c r="F6038" t="s">
        <v>51</v>
      </c>
      <c r="G6038" s="1">
        <v>43917</v>
      </c>
      <c r="H6038" t="s">
        <v>66</v>
      </c>
      <c r="I6038" t="s">
        <v>99</v>
      </c>
      <c r="J6038" s="3" t="s">
        <v>19597</v>
      </c>
      <c r="K6038" t="s">
        <v>62</v>
      </c>
      <c r="M6038" t="s">
        <v>25</v>
      </c>
      <c r="N6038" t="s">
        <v>33</v>
      </c>
      <c r="R6038" t="str">
        <f t="shared" ca="1" si="94"/>
        <v>Sara</v>
      </c>
      <c r="S6038" t="str">
        <f>IFERROR(TEXT(DATEVALUE(LEFT(Table1[[#This Row],[Date of Purchase]],10)), "MMMM"), TEXT(Table1[[#This Row],[Date of Purchase]], "MMMM"))</f>
        <v>March</v>
      </c>
      <c r="T6038" t="str">
        <f>IF(OR(
  AND(Table1[[#This Row],[Ticket Priority]]="Critical", Table1[[#This Row],[Ticket Status]]&lt;&gt;"Closed"),
  AND(Table1[[#This Row],[Ticket Priority]]="High", Table1[[#This Row],[Ticket Status]]="Open")
), "Yes", "No")</f>
        <v>Yes</v>
      </c>
      <c r="U6038" s="4" t="str">
        <f>IF(Table1[[#This Row],[Ticket Status]]="Closed","Yes","No")</f>
        <v>No</v>
      </c>
      <c r="V6038" s="4" t="str">
        <f>IF(Table1[[#This Row],[Ticket Status]]="Pending Customer Response","Yes","No")</f>
        <v>No</v>
      </c>
      <c r="W6038" s="5">
        <f ca="1">COUNTIFS(Table1[Agent_name],Table1[[#This Row],[Agent_name]],Table1[Month],Table1[[#This Row],[Month]])/160</f>
        <v>0.55625000000000002</v>
      </c>
    </row>
    <row r="6039" spans="1:23" x14ac:dyDescent="0.25">
      <c r="A6039">
        <v>6038</v>
      </c>
      <c r="B6039" t="s">
        <v>19598</v>
      </c>
      <c r="C6039" t="s">
        <v>19599</v>
      </c>
      <c r="D6039">
        <v>57</v>
      </c>
      <c r="E6039" t="s">
        <v>19</v>
      </c>
      <c r="F6039" t="s">
        <v>71</v>
      </c>
      <c r="G6039" s="1">
        <v>44113</v>
      </c>
      <c r="H6039" t="s">
        <v>66</v>
      </c>
      <c r="I6039" t="s">
        <v>52</v>
      </c>
      <c r="J6039" s="3" t="s">
        <v>19600</v>
      </c>
      <c r="K6039" t="s">
        <v>24</v>
      </c>
      <c r="M6039" t="s">
        <v>41</v>
      </c>
      <c r="N6039" t="s">
        <v>55</v>
      </c>
      <c r="O6039" s="2">
        <v>45078.580057870371</v>
      </c>
      <c r="R6039" t="str">
        <f t="shared" ca="1" si="94"/>
        <v>Aisha</v>
      </c>
      <c r="S6039" t="str">
        <f>IFERROR(TEXT(DATEVALUE(LEFT(Table1[[#This Row],[Date of Purchase]],10)), "MMMM"), TEXT(Table1[[#This Row],[Date of Purchase]], "MMMM"))</f>
        <v>October</v>
      </c>
      <c r="T6039" t="str">
        <f>IF(OR(
  AND(Table1[[#This Row],[Ticket Priority]]="Critical", Table1[[#This Row],[Ticket Status]]&lt;&gt;"Closed"),
  AND(Table1[[#This Row],[Ticket Priority]]="High", Table1[[#This Row],[Ticket Status]]="Open")
), "Yes", "No")</f>
        <v>No</v>
      </c>
      <c r="U6039" s="4" t="str">
        <f>IF(Table1[[#This Row],[Ticket Status]]="Closed","Yes","No")</f>
        <v>No</v>
      </c>
      <c r="V6039" s="4" t="str">
        <f>IF(Table1[[#This Row],[Ticket Status]]="Pending Customer Response","Yes","No")</f>
        <v>Yes</v>
      </c>
      <c r="W6039" s="5">
        <f ca="1">COUNTIFS(Table1[Agent_name],Table1[[#This Row],[Agent_name]],Table1[Month],Table1[[#This Row],[Month]])/160</f>
        <v>0.85624999999999996</v>
      </c>
    </row>
    <row r="6040" spans="1:23" x14ac:dyDescent="0.25">
      <c r="A6040">
        <v>6039</v>
      </c>
      <c r="B6040" t="s">
        <v>19601</v>
      </c>
      <c r="C6040" t="s">
        <v>19602</v>
      </c>
      <c r="D6040">
        <v>31</v>
      </c>
      <c r="E6040" t="s">
        <v>58</v>
      </c>
      <c r="F6040" t="s">
        <v>71</v>
      </c>
      <c r="G6040" s="1">
        <v>43948</v>
      </c>
      <c r="H6040" t="s">
        <v>21</v>
      </c>
      <c r="I6040" t="s">
        <v>67</v>
      </c>
      <c r="J6040" s="3" t="s">
        <v>19603</v>
      </c>
      <c r="K6040" t="s">
        <v>62</v>
      </c>
      <c r="M6040" t="s">
        <v>25</v>
      </c>
      <c r="N6040" t="s">
        <v>83</v>
      </c>
      <c r="R6040" t="str">
        <f t="shared" ca="1" si="94"/>
        <v>Ravi</v>
      </c>
      <c r="S6040" t="str">
        <f>IFERROR(TEXT(DATEVALUE(LEFT(Table1[[#This Row],[Date of Purchase]],10)), "MMMM"), TEXT(Table1[[#This Row],[Date of Purchase]], "MMMM"))</f>
        <v>April</v>
      </c>
      <c r="T6040" t="str">
        <f>IF(OR(
  AND(Table1[[#This Row],[Ticket Priority]]="Critical", Table1[[#This Row],[Ticket Status]]&lt;&gt;"Closed"),
  AND(Table1[[#This Row],[Ticket Priority]]="High", Table1[[#This Row],[Ticket Status]]="Open")
), "Yes", "No")</f>
        <v>Yes</v>
      </c>
      <c r="U6040" s="4" t="str">
        <f>IF(Table1[[#This Row],[Ticket Status]]="Closed","Yes","No")</f>
        <v>No</v>
      </c>
      <c r="V6040" s="4" t="str">
        <f>IF(Table1[[#This Row],[Ticket Status]]="Pending Customer Response","Yes","No")</f>
        <v>No</v>
      </c>
      <c r="W6040" s="5">
        <f ca="1">COUNTIFS(Table1[Agent_name],Table1[[#This Row],[Agent_name]],Table1[Month],Table1[[#This Row],[Month]])/160</f>
        <v>0.625</v>
      </c>
    </row>
    <row r="6041" spans="1:23" x14ac:dyDescent="0.25">
      <c r="A6041">
        <v>6040</v>
      </c>
      <c r="B6041" t="s">
        <v>19604</v>
      </c>
      <c r="C6041" t="s">
        <v>19605</v>
      </c>
      <c r="D6041">
        <v>28</v>
      </c>
      <c r="E6041" t="s">
        <v>58</v>
      </c>
      <c r="F6041" t="s">
        <v>223</v>
      </c>
      <c r="G6041" s="1">
        <v>43916</v>
      </c>
      <c r="H6041" t="s">
        <v>45</v>
      </c>
      <c r="I6041" t="s">
        <v>99</v>
      </c>
      <c r="J6041" s="3" t="s">
        <v>19606</v>
      </c>
      <c r="K6041" t="s">
        <v>24</v>
      </c>
      <c r="M6041" t="s">
        <v>89</v>
      </c>
      <c r="N6041" t="s">
        <v>33</v>
      </c>
      <c r="O6041" s="2">
        <v>45078.81759259259</v>
      </c>
      <c r="R6041" t="str">
        <f t="shared" ca="1" si="94"/>
        <v>Ravi</v>
      </c>
      <c r="S6041" t="str">
        <f>IFERROR(TEXT(DATEVALUE(LEFT(Table1[[#This Row],[Date of Purchase]],10)), "MMMM"), TEXT(Table1[[#This Row],[Date of Purchase]], "MMMM"))</f>
        <v>March</v>
      </c>
      <c r="T6041" t="str">
        <f>IF(OR(
  AND(Table1[[#This Row],[Ticket Priority]]="Critical", Table1[[#This Row],[Ticket Status]]&lt;&gt;"Closed"),
  AND(Table1[[#This Row],[Ticket Priority]]="High", Table1[[#This Row],[Ticket Status]]="Open")
), "Yes", "No")</f>
        <v>No</v>
      </c>
      <c r="U6041" s="4" t="str">
        <f>IF(Table1[[#This Row],[Ticket Status]]="Closed","Yes","No")</f>
        <v>No</v>
      </c>
      <c r="V6041" s="4" t="str">
        <f>IF(Table1[[#This Row],[Ticket Status]]="Pending Customer Response","Yes","No")</f>
        <v>Yes</v>
      </c>
      <c r="W6041" s="5">
        <f ca="1">COUNTIFS(Table1[Agent_name],Table1[[#This Row],[Agent_name]],Table1[Month],Table1[[#This Row],[Month]])/160</f>
        <v>0.54374999999999996</v>
      </c>
    </row>
    <row r="6042" spans="1:23" x14ac:dyDescent="0.25">
      <c r="A6042">
        <v>6041</v>
      </c>
      <c r="B6042" t="s">
        <v>19607</v>
      </c>
      <c r="C6042" t="s">
        <v>19608</v>
      </c>
      <c r="D6042">
        <v>37</v>
      </c>
      <c r="E6042" t="s">
        <v>29</v>
      </c>
      <c r="F6042" t="s">
        <v>125</v>
      </c>
      <c r="G6042" s="1">
        <v>44426</v>
      </c>
      <c r="H6042" t="s">
        <v>66</v>
      </c>
      <c r="I6042" t="s">
        <v>113</v>
      </c>
      <c r="J6042" s="3" t="s">
        <v>19609</v>
      </c>
      <c r="K6042" t="s">
        <v>24</v>
      </c>
      <c r="M6042" t="s">
        <v>143</v>
      </c>
      <c r="N6042" t="s">
        <v>83</v>
      </c>
      <c r="O6042" s="2">
        <v>45078.665532407409</v>
      </c>
      <c r="R6042" t="str">
        <f t="shared" ca="1" si="94"/>
        <v>Sara</v>
      </c>
      <c r="S6042" t="str">
        <f>IFERROR(TEXT(DATEVALUE(LEFT(Table1[[#This Row],[Date of Purchase]],10)), "MMMM"), TEXT(Table1[[#This Row],[Date of Purchase]], "MMMM"))</f>
        <v>August</v>
      </c>
      <c r="T6042" t="str">
        <f>IF(OR(
  AND(Table1[[#This Row],[Ticket Priority]]="Critical", Table1[[#This Row],[Ticket Status]]&lt;&gt;"Closed"),
  AND(Table1[[#This Row],[Ticket Priority]]="High", Table1[[#This Row],[Ticket Status]]="Open")
), "Yes", "No")</f>
        <v>No</v>
      </c>
      <c r="U6042" s="4" t="str">
        <f>IF(Table1[[#This Row],[Ticket Status]]="Closed","Yes","No")</f>
        <v>No</v>
      </c>
      <c r="V6042" s="4" t="str">
        <f>IF(Table1[[#This Row],[Ticket Status]]="Pending Customer Response","Yes","No")</f>
        <v>Yes</v>
      </c>
      <c r="W6042" s="5">
        <f ca="1">COUNTIFS(Table1[Agent_name],Table1[[#This Row],[Agent_name]],Table1[Month],Table1[[#This Row],[Month]])/160</f>
        <v>0.8</v>
      </c>
    </row>
    <row r="6043" spans="1:23" x14ac:dyDescent="0.25">
      <c r="A6043">
        <v>6042</v>
      </c>
      <c r="B6043" t="s">
        <v>19610</v>
      </c>
      <c r="C6043" t="s">
        <v>19611</v>
      </c>
      <c r="D6043">
        <v>32</v>
      </c>
      <c r="E6043" t="s">
        <v>29</v>
      </c>
      <c r="F6043" t="s">
        <v>149</v>
      </c>
      <c r="G6043" s="1">
        <v>43873</v>
      </c>
      <c r="H6043" t="s">
        <v>21</v>
      </c>
      <c r="I6043" t="s">
        <v>150</v>
      </c>
      <c r="J6043" s="3" t="s">
        <v>19612</v>
      </c>
      <c r="K6043" t="s">
        <v>62</v>
      </c>
      <c r="M6043" t="s">
        <v>25</v>
      </c>
      <c r="N6043" t="s">
        <v>33</v>
      </c>
      <c r="R6043" t="str">
        <f t="shared" ca="1" si="94"/>
        <v>Meera</v>
      </c>
      <c r="S6043" t="str">
        <f>IFERROR(TEXT(DATEVALUE(LEFT(Table1[[#This Row],[Date of Purchase]],10)), "MMMM"), TEXT(Table1[[#This Row],[Date of Purchase]], "MMMM"))</f>
        <v>February</v>
      </c>
      <c r="T6043" t="str">
        <f>IF(OR(
  AND(Table1[[#This Row],[Ticket Priority]]="Critical", Table1[[#This Row],[Ticket Status]]&lt;&gt;"Closed"),
  AND(Table1[[#This Row],[Ticket Priority]]="High", Table1[[#This Row],[Ticket Status]]="Open")
), "Yes", "No")</f>
        <v>Yes</v>
      </c>
      <c r="U6043" s="4" t="str">
        <f>IF(Table1[[#This Row],[Ticket Status]]="Closed","Yes","No")</f>
        <v>No</v>
      </c>
      <c r="V6043" s="4" t="str">
        <f>IF(Table1[[#This Row],[Ticket Status]]="Pending Customer Response","Yes","No")</f>
        <v>No</v>
      </c>
      <c r="W6043" s="5">
        <f ca="1">COUNTIFS(Table1[Agent_name],Table1[[#This Row],[Agent_name]],Table1[Month],Table1[[#This Row],[Month]])/160</f>
        <v>0.21249999999999999</v>
      </c>
    </row>
    <row r="6044" spans="1:23" x14ac:dyDescent="0.25">
      <c r="A6044">
        <v>6043</v>
      </c>
      <c r="B6044" t="s">
        <v>19613</v>
      </c>
      <c r="C6044" t="s">
        <v>19614</v>
      </c>
      <c r="D6044">
        <v>53</v>
      </c>
      <c r="E6044" t="s">
        <v>19</v>
      </c>
      <c r="F6044" t="s">
        <v>129</v>
      </c>
      <c r="G6044" s="1">
        <v>43977</v>
      </c>
      <c r="H6044" t="s">
        <v>67</v>
      </c>
      <c r="I6044" t="s">
        <v>46</v>
      </c>
      <c r="J6044" s="3" t="s">
        <v>19615</v>
      </c>
      <c r="K6044" t="s">
        <v>39</v>
      </c>
      <c r="L6044" t="s">
        <v>19616</v>
      </c>
      <c r="M6044" t="s">
        <v>89</v>
      </c>
      <c r="N6044" t="s">
        <v>26</v>
      </c>
      <c r="O6044" s="2">
        <v>45078.730150462965</v>
      </c>
      <c r="P6044" s="2">
        <v>45078.089178240742</v>
      </c>
      <c r="Q6044">
        <v>1</v>
      </c>
      <c r="R6044" t="str">
        <f t="shared" ca="1" si="94"/>
        <v>Aisha</v>
      </c>
      <c r="S6044" t="str">
        <f>IFERROR(TEXT(DATEVALUE(LEFT(Table1[[#This Row],[Date of Purchase]],10)), "MMMM"), TEXT(Table1[[#This Row],[Date of Purchase]], "MMMM"))</f>
        <v>May</v>
      </c>
      <c r="T6044" t="str">
        <f>IF(OR(
  AND(Table1[[#This Row],[Ticket Priority]]="Critical", Table1[[#This Row],[Ticket Status]]&lt;&gt;"Closed"),
  AND(Table1[[#This Row],[Ticket Priority]]="High", Table1[[#This Row],[Ticket Status]]="Open")
), "Yes", "No")</f>
        <v>No</v>
      </c>
      <c r="U6044" s="4" t="str">
        <f>IF(Table1[[#This Row],[Ticket Status]]="Closed","Yes","No")</f>
        <v>Yes</v>
      </c>
      <c r="V6044" s="4" t="str">
        <f>IF(Table1[[#This Row],[Ticket Status]]="Pending Customer Response","Yes","No")</f>
        <v>No</v>
      </c>
      <c r="W6044" s="5">
        <f ca="1">COUNTIFS(Table1[Agent_name],Table1[[#This Row],[Agent_name]],Table1[Month],Table1[[#This Row],[Month]])/160</f>
        <v>0.93125000000000002</v>
      </c>
    </row>
    <row r="6045" spans="1:23" x14ac:dyDescent="0.25">
      <c r="A6045">
        <v>6044</v>
      </c>
      <c r="B6045" t="s">
        <v>19617</v>
      </c>
      <c r="C6045" t="s">
        <v>19618</v>
      </c>
      <c r="D6045">
        <v>54</v>
      </c>
      <c r="E6045" t="s">
        <v>58</v>
      </c>
      <c r="F6045" t="s">
        <v>71</v>
      </c>
      <c r="G6045" s="1">
        <v>43982</v>
      </c>
      <c r="H6045" t="s">
        <v>59</v>
      </c>
      <c r="I6045" t="s">
        <v>37</v>
      </c>
      <c r="J6045" s="3" t="s">
        <v>19619</v>
      </c>
      <c r="K6045" t="s">
        <v>62</v>
      </c>
      <c r="M6045" t="s">
        <v>89</v>
      </c>
      <c r="N6045" t="s">
        <v>33</v>
      </c>
      <c r="R6045" t="str">
        <f t="shared" ca="1" si="94"/>
        <v>Priya</v>
      </c>
      <c r="S6045" t="str">
        <f>IFERROR(TEXT(DATEVALUE(LEFT(Table1[[#This Row],[Date of Purchase]],10)), "MMMM"), TEXT(Table1[[#This Row],[Date of Purchase]], "MMMM"))</f>
        <v>May</v>
      </c>
      <c r="T6045" t="str">
        <f>IF(OR(
  AND(Table1[[#This Row],[Ticket Priority]]="Critical", Table1[[#This Row],[Ticket Status]]&lt;&gt;"Closed"),
  AND(Table1[[#This Row],[Ticket Priority]]="High", Table1[[#This Row],[Ticket Status]]="Open")
), "Yes", "No")</f>
        <v>Yes</v>
      </c>
      <c r="U6045" s="4" t="str">
        <f>IF(Table1[[#This Row],[Ticket Status]]="Closed","Yes","No")</f>
        <v>No</v>
      </c>
      <c r="V6045" s="4" t="str">
        <f>IF(Table1[[#This Row],[Ticket Status]]="Pending Customer Response","Yes","No")</f>
        <v>No</v>
      </c>
      <c r="W6045" s="5">
        <f ca="1">COUNTIFS(Table1[Agent_name],Table1[[#This Row],[Agent_name]],Table1[Month],Table1[[#This Row],[Month]])/160</f>
        <v>0.40625</v>
      </c>
    </row>
    <row r="6046" spans="1:23" x14ac:dyDescent="0.25">
      <c r="A6046">
        <v>6045</v>
      </c>
      <c r="B6046" t="s">
        <v>19620</v>
      </c>
      <c r="C6046" t="s">
        <v>19621</v>
      </c>
      <c r="D6046">
        <v>50</v>
      </c>
      <c r="E6046" t="s">
        <v>58</v>
      </c>
      <c r="F6046" t="s">
        <v>98</v>
      </c>
      <c r="G6046" s="1">
        <v>43990</v>
      </c>
      <c r="H6046" t="s">
        <v>67</v>
      </c>
      <c r="I6046" t="s">
        <v>60</v>
      </c>
      <c r="J6046" s="3" t="s">
        <v>2443</v>
      </c>
      <c r="K6046" t="s">
        <v>24</v>
      </c>
      <c r="M6046" t="s">
        <v>25</v>
      </c>
      <c r="N6046" t="s">
        <v>26</v>
      </c>
      <c r="O6046" s="2">
        <v>45078.48642361111</v>
      </c>
      <c r="R6046" t="str">
        <f t="shared" ca="1" si="94"/>
        <v>Aisha</v>
      </c>
      <c r="S6046" t="str">
        <f>IFERROR(TEXT(DATEVALUE(LEFT(Table1[[#This Row],[Date of Purchase]],10)), "MMMM"), TEXT(Table1[[#This Row],[Date of Purchase]], "MMMM"))</f>
        <v>June</v>
      </c>
      <c r="T6046" t="str">
        <f>IF(OR(
  AND(Table1[[#This Row],[Ticket Priority]]="Critical", Table1[[#This Row],[Ticket Status]]&lt;&gt;"Closed"),
  AND(Table1[[#This Row],[Ticket Priority]]="High", Table1[[#This Row],[Ticket Status]]="Open")
), "Yes", "No")</f>
        <v>Yes</v>
      </c>
      <c r="U6046" s="4" t="str">
        <f>IF(Table1[[#This Row],[Ticket Status]]="Closed","Yes","No")</f>
        <v>No</v>
      </c>
      <c r="V6046" s="4" t="str">
        <f>IF(Table1[[#This Row],[Ticket Status]]="Pending Customer Response","Yes","No")</f>
        <v>Yes</v>
      </c>
      <c r="W6046" s="5">
        <f ca="1">COUNTIFS(Table1[Agent_name],Table1[[#This Row],[Agent_name]],Table1[Month],Table1[[#This Row],[Month]])/160</f>
        <v>0.89375000000000004</v>
      </c>
    </row>
    <row r="6047" spans="1:23" x14ac:dyDescent="0.25">
      <c r="A6047">
        <v>6046</v>
      </c>
      <c r="B6047" t="s">
        <v>19622</v>
      </c>
      <c r="C6047" t="s">
        <v>19623</v>
      </c>
      <c r="D6047">
        <v>63</v>
      </c>
      <c r="E6047" t="s">
        <v>29</v>
      </c>
      <c r="F6047" t="s">
        <v>286</v>
      </c>
      <c r="G6047" s="1">
        <v>43994</v>
      </c>
      <c r="H6047" t="s">
        <v>45</v>
      </c>
      <c r="I6047" t="s">
        <v>52</v>
      </c>
      <c r="J6047" s="3" t="s">
        <v>19624</v>
      </c>
      <c r="K6047" t="s">
        <v>39</v>
      </c>
      <c r="L6047" t="s">
        <v>19625</v>
      </c>
      <c r="M6047" t="s">
        <v>41</v>
      </c>
      <c r="N6047" t="s">
        <v>83</v>
      </c>
      <c r="O6047" s="2">
        <v>45078.584351851852</v>
      </c>
      <c r="P6047" s="2">
        <v>45078.757268518515</v>
      </c>
      <c r="Q6047">
        <v>2</v>
      </c>
      <c r="R6047" t="str">
        <f t="shared" ca="1" si="94"/>
        <v>Neha</v>
      </c>
      <c r="S6047" t="str">
        <f>IFERROR(TEXT(DATEVALUE(LEFT(Table1[[#This Row],[Date of Purchase]],10)), "MMMM"), TEXT(Table1[[#This Row],[Date of Purchase]], "MMMM"))</f>
        <v>June</v>
      </c>
      <c r="T6047" t="str">
        <f>IF(OR(
  AND(Table1[[#This Row],[Ticket Priority]]="Critical", Table1[[#This Row],[Ticket Status]]&lt;&gt;"Closed"),
  AND(Table1[[#This Row],[Ticket Priority]]="High", Table1[[#This Row],[Ticket Status]]="Open")
), "Yes", "No")</f>
        <v>No</v>
      </c>
      <c r="U6047" s="4" t="str">
        <f>IF(Table1[[#This Row],[Ticket Status]]="Closed","Yes","No")</f>
        <v>Yes</v>
      </c>
      <c r="V6047" s="4" t="str">
        <f>IF(Table1[[#This Row],[Ticket Status]]="Pending Customer Response","Yes","No")</f>
        <v>No</v>
      </c>
      <c r="W6047" s="5">
        <f ca="1">COUNTIFS(Table1[Agent_name],Table1[[#This Row],[Agent_name]],Table1[Month],Table1[[#This Row],[Month]])/160</f>
        <v>0.19375000000000001</v>
      </c>
    </row>
    <row r="6048" spans="1:23" x14ac:dyDescent="0.25">
      <c r="A6048">
        <v>6047</v>
      </c>
      <c r="B6048" t="s">
        <v>19626</v>
      </c>
      <c r="C6048" t="s">
        <v>19627</v>
      </c>
      <c r="D6048">
        <v>66</v>
      </c>
      <c r="E6048" t="s">
        <v>19</v>
      </c>
      <c r="F6048" t="s">
        <v>134</v>
      </c>
      <c r="G6048" s="1">
        <v>44228</v>
      </c>
      <c r="H6048" t="s">
        <v>59</v>
      </c>
      <c r="I6048" t="s">
        <v>113</v>
      </c>
      <c r="J6048" s="3" t="s">
        <v>19628</v>
      </c>
      <c r="K6048" t="s">
        <v>62</v>
      </c>
      <c r="M6048" t="s">
        <v>89</v>
      </c>
      <c r="N6048" t="s">
        <v>83</v>
      </c>
      <c r="R6048" t="str">
        <f t="shared" ca="1" si="94"/>
        <v>Mohit</v>
      </c>
      <c r="S6048" t="str">
        <f>IFERROR(TEXT(DATEVALUE(LEFT(Table1[[#This Row],[Date of Purchase]],10)), "MMMM"), TEXT(Table1[[#This Row],[Date of Purchase]], "MMMM"))</f>
        <v>February</v>
      </c>
      <c r="T6048" t="str">
        <f>IF(OR(
  AND(Table1[[#This Row],[Ticket Priority]]="Critical", Table1[[#This Row],[Ticket Status]]&lt;&gt;"Closed"),
  AND(Table1[[#This Row],[Ticket Priority]]="High", Table1[[#This Row],[Ticket Status]]="Open")
), "Yes", "No")</f>
        <v>Yes</v>
      </c>
      <c r="U6048" s="4" t="str">
        <f>IF(Table1[[#This Row],[Ticket Status]]="Closed","Yes","No")</f>
        <v>No</v>
      </c>
      <c r="V6048" s="4" t="str">
        <f>IF(Table1[[#This Row],[Ticket Status]]="Pending Customer Response","Yes","No")</f>
        <v>No</v>
      </c>
      <c r="W6048" s="5">
        <f ca="1">COUNTIFS(Table1[Agent_name],Table1[[#This Row],[Agent_name]],Table1[Month],Table1[[#This Row],[Month]])/160</f>
        <v>0.52500000000000002</v>
      </c>
    </row>
    <row r="6049" spans="1:23" x14ac:dyDescent="0.25">
      <c r="A6049">
        <v>6048</v>
      </c>
      <c r="B6049" t="s">
        <v>19629</v>
      </c>
      <c r="C6049" t="s">
        <v>19630</v>
      </c>
      <c r="D6049">
        <v>50</v>
      </c>
      <c r="E6049" t="s">
        <v>29</v>
      </c>
      <c r="F6049" t="s">
        <v>173</v>
      </c>
      <c r="G6049" s="1">
        <v>44209</v>
      </c>
      <c r="H6049" t="s">
        <v>21</v>
      </c>
      <c r="I6049" t="s">
        <v>67</v>
      </c>
      <c r="J6049" s="3" t="s">
        <v>19631</v>
      </c>
      <c r="K6049" t="s">
        <v>39</v>
      </c>
      <c r="L6049" t="s">
        <v>19632</v>
      </c>
      <c r="M6049" t="s">
        <v>25</v>
      </c>
      <c r="N6049" t="s">
        <v>33</v>
      </c>
      <c r="O6049" s="2">
        <v>45078.205208333333</v>
      </c>
      <c r="P6049" s="2">
        <v>45078.769097222219</v>
      </c>
      <c r="Q6049">
        <v>5</v>
      </c>
      <c r="R6049" t="str">
        <f t="shared" ca="1" si="94"/>
        <v>Sara</v>
      </c>
      <c r="S6049" t="str">
        <f>IFERROR(TEXT(DATEVALUE(LEFT(Table1[[#This Row],[Date of Purchase]],10)), "MMMM"), TEXT(Table1[[#This Row],[Date of Purchase]], "MMMM"))</f>
        <v>January</v>
      </c>
      <c r="T6049" t="str">
        <f>IF(OR(
  AND(Table1[[#This Row],[Ticket Priority]]="Critical", Table1[[#This Row],[Ticket Status]]&lt;&gt;"Closed"),
  AND(Table1[[#This Row],[Ticket Priority]]="High", Table1[[#This Row],[Ticket Status]]="Open")
), "Yes", "No")</f>
        <v>No</v>
      </c>
      <c r="U6049" s="4" t="str">
        <f>IF(Table1[[#This Row],[Ticket Status]]="Closed","Yes","No")</f>
        <v>Yes</v>
      </c>
      <c r="V6049" s="4" t="str">
        <f>IF(Table1[[#This Row],[Ticket Status]]="Pending Customer Response","Yes","No")</f>
        <v>No</v>
      </c>
      <c r="W6049" s="5">
        <f ca="1">COUNTIFS(Table1[Agent_name],Table1[[#This Row],[Agent_name]],Table1[Month],Table1[[#This Row],[Month]])/160</f>
        <v>0.70625000000000004</v>
      </c>
    </row>
    <row r="6050" spans="1:23" x14ac:dyDescent="0.25">
      <c r="A6050">
        <v>6049</v>
      </c>
      <c r="B6050" t="s">
        <v>19633</v>
      </c>
      <c r="C6050" t="s">
        <v>19634</v>
      </c>
      <c r="D6050">
        <v>46</v>
      </c>
      <c r="E6050" t="s">
        <v>19</v>
      </c>
      <c r="F6050" t="s">
        <v>242</v>
      </c>
      <c r="G6050" s="1">
        <v>43860</v>
      </c>
      <c r="H6050" t="s">
        <v>59</v>
      </c>
      <c r="I6050" t="s">
        <v>99</v>
      </c>
      <c r="J6050" s="3" t="s">
        <v>1057</v>
      </c>
      <c r="K6050" t="s">
        <v>39</v>
      </c>
      <c r="L6050" t="s">
        <v>19635</v>
      </c>
      <c r="M6050" t="s">
        <v>143</v>
      </c>
      <c r="N6050" t="s">
        <v>55</v>
      </c>
      <c r="O6050" s="2">
        <v>45078.93645833333</v>
      </c>
      <c r="P6050" s="2">
        <v>45078.359375</v>
      </c>
      <c r="Q6050">
        <v>1</v>
      </c>
      <c r="R6050" t="str">
        <f t="shared" ca="1" si="94"/>
        <v>Aisha</v>
      </c>
      <c r="S6050" t="str">
        <f>IFERROR(TEXT(DATEVALUE(LEFT(Table1[[#This Row],[Date of Purchase]],10)), "MMMM"), TEXT(Table1[[#This Row],[Date of Purchase]], "MMMM"))</f>
        <v>January</v>
      </c>
      <c r="T6050" t="str">
        <f>IF(OR(
  AND(Table1[[#This Row],[Ticket Priority]]="Critical", Table1[[#This Row],[Ticket Status]]&lt;&gt;"Closed"),
  AND(Table1[[#This Row],[Ticket Priority]]="High", Table1[[#This Row],[Ticket Status]]="Open")
), "Yes", "No")</f>
        <v>No</v>
      </c>
      <c r="U6050" s="4" t="str">
        <f>IF(Table1[[#This Row],[Ticket Status]]="Closed","Yes","No")</f>
        <v>Yes</v>
      </c>
      <c r="V6050" s="4" t="str">
        <f>IF(Table1[[#This Row],[Ticket Status]]="Pending Customer Response","Yes","No")</f>
        <v>No</v>
      </c>
      <c r="W6050" s="5">
        <f ca="1">COUNTIFS(Table1[Agent_name],Table1[[#This Row],[Agent_name]],Table1[Month],Table1[[#This Row],[Month]])/160</f>
        <v>0.83125000000000004</v>
      </c>
    </row>
    <row r="6051" spans="1:23" x14ac:dyDescent="0.25">
      <c r="A6051">
        <v>6050</v>
      </c>
      <c r="B6051" t="s">
        <v>19636</v>
      </c>
      <c r="C6051" t="s">
        <v>19637</v>
      </c>
      <c r="D6051">
        <v>60</v>
      </c>
      <c r="E6051" t="s">
        <v>29</v>
      </c>
      <c r="F6051" t="s">
        <v>149</v>
      </c>
      <c r="G6051" s="1">
        <v>43999</v>
      </c>
      <c r="H6051" t="s">
        <v>21</v>
      </c>
      <c r="I6051" t="s">
        <v>77</v>
      </c>
      <c r="J6051" s="3" t="s">
        <v>19638</v>
      </c>
      <c r="K6051" t="s">
        <v>62</v>
      </c>
      <c r="M6051" t="s">
        <v>25</v>
      </c>
      <c r="N6051" t="s">
        <v>83</v>
      </c>
      <c r="R6051" t="str">
        <f t="shared" ca="1" si="94"/>
        <v>Aisha</v>
      </c>
      <c r="S6051" t="str">
        <f>IFERROR(TEXT(DATEVALUE(LEFT(Table1[[#This Row],[Date of Purchase]],10)), "MMMM"), TEXT(Table1[[#This Row],[Date of Purchase]], "MMMM"))</f>
        <v>June</v>
      </c>
      <c r="T6051" t="str">
        <f>IF(OR(
  AND(Table1[[#This Row],[Ticket Priority]]="Critical", Table1[[#This Row],[Ticket Status]]&lt;&gt;"Closed"),
  AND(Table1[[#This Row],[Ticket Priority]]="High", Table1[[#This Row],[Ticket Status]]="Open")
), "Yes", "No")</f>
        <v>Yes</v>
      </c>
      <c r="U6051" s="4" t="str">
        <f>IF(Table1[[#This Row],[Ticket Status]]="Closed","Yes","No")</f>
        <v>No</v>
      </c>
      <c r="V6051" s="4" t="str">
        <f>IF(Table1[[#This Row],[Ticket Status]]="Pending Customer Response","Yes","No")</f>
        <v>No</v>
      </c>
      <c r="W6051" s="5">
        <f ca="1">COUNTIFS(Table1[Agent_name],Table1[[#This Row],[Agent_name]],Table1[Month],Table1[[#This Row],[Month]])/160</f>
        <v>0.89375000000000004</v>
      </c>
    </row>
    <row r="6052" spans="1:23" x14ac:dyDescent="0.25">
      <c r="A6052">
        <v>6051</v>
      </c>
      <c r="B6052" t="s">
        <v>19639</v>
      </c>
      <c r="C6052" t="s">
        <v>19640</v>
      </c>
      <c r="D6052">
        <v>61</v>
      </c>
      <c r="E6052" t="s">
        <v>29</v>
      </c>
      <c r="F6052" t="s">
        <v>242</v>
      </c>
      <c r="G6052" s="1">
        <v>44077</v>
      </c>
      <c r="H6052" t="s">
        <v>59</v>
      </c>
      <c r="I6052" t="s">
        <v>31</v>
      </c>
      <c r="J6052" s="3" t="s">
        <v>19641</v>
      </c>
      <c r="K6052" t="s">
        <v>24</v>
      </c>
      <c r="M6052" t="s">
        <v>41</v>
      </c>
      <c r="N6052" t="s">
        <v>55</v>
      </c>
      <c r="O6052" s="2">
        <v>45078.055254629631</v>
      </c>
      <c r="R6052" t="str">
        <f t="shared" ca="1" si="94"/>
        <v>Rahul</v>
      </c>
      <c r="S6052" t="str">
        <f>IFERROR(TEXT(DATEVALUE(LEFT(Table1[[#This Row],[Date of Purchase]],10)), "MMMM"), TEXT(Table1[[#This Row],[Date of Purchase]], "MMMM"))</f>
        <v>September</v>
      </c>
      <c r="T6052" t="str">
        <f>IF(OR(
  AND(Table1[[#This Row],[Ticket Priority]]="Critical", Table1[[#This Row],[Ticket Status]]&lt;&gt;"Closed"),
  AND(Table1[[#This Row],[Ticket Priority]]="High", Table1[[#This Row],[Ticket Status]]="Open")
), "Yes", "No")</f>
        <v>No</v>
      </c>
      <c r="U6052" s="4" t="str">
        <f>IF(Table1[[#This Row],[Ticket Status]]="Closed","Yes","No")</f>
        <v>No</v>
      </c>
      <c r="V6052" s="4" t="str">
        <f>IF(Table1[[#This Row],[Ticket Status]]="Pending Customer Response","Yes","No")</f>
        <v>Yes</v>
      </c>
      <c r="W6052" s="5">
        <f ca="1">COUNTIFS(Table1[Agent_name],Table1[[#This Row],[Agent_name]],Table1[Month],Table1[[#This Row],[Month]])/160</f>
        <v>0.25</v>
      </c>
    </row>
    <row r="6053" spans="1:23" x14ac:dyDescent="0.25">
      <c r="A6053">
        <v>6052</v>
      </c>
      <c r="B6053" t="s">
        <v>19642</v>
      </c>
      <c r="C6053" t="s">
        <v>19643</v>
      </c>
      <c r="D6053">
        <v>49</v>
      </c>
      <c r="E6053" t="s">
        <v>29</v>
      </c>
      <c r="F6053" t="s">
        <v>242</v>
      </c>
      <c r="G6053" s="1">
        <v>44389</v>
      </c>
      <c r="H6053" t="s">
        <v>66</v>
      </c>
      <c r="I6053" t="s">
        <v>60</v>
      </c>
      <c r="J6053" s="3" t="s">
        <v>19644</v>
      </c>
      <c r="K6053" t="s">
        <v>39</v>
      </c>
      <c r="L6053" t="s">
        <v>19645</v>
      </c>
      <c r="M6053" t="s">
        <v>25</v>
      </c>
      <c r="N6053" t="s">
        <v>26</v>
      </c>
      <c r="O6053" s="2">
        <v>45078.624027777776</v>
      </c>
      <c r="P6053" s="2">
        <v>45078.701805555553</v>
      </c>
      <c r="Q6053">
        <v>4</v>
      </c>
      <c r="R6053" t="str">
        <f t="shared" ca="1" si="94"/>
        <v>Neha</v>
      </c>
      <c r="S6053" t="str">
        <f>IFERROR(TEXT(DATEVALUE(LEFT(Table1[[#This Row],[Date of Purchase]],10)), "MMMM"), TEXT(Table1[[#This Row],[Date of Purchase]], "MMMM"))</f>
        <v>July</v>
      </c>
      <c r="T6053" t="str">
        <f>IF(OR(
  AND(Table1[[#This Row],[Ticket Priority]]="Critical", Table1[[#This Row],[Ticket Status]]&lt;&gt;"Closed"),
  AND(Table1[[#This Row],[Ticket Priority]]="High", Table1[[#This Row],[Ticket Status]]="Open")
), "Yes", "No")</f>
        <v>No</v>
      </c>
      <c r="U6053" s="4" t="str">
        <f>IF(Table1[[#This Row],[Ticket Status]]="Closed","Yes","No")</f>
        <v>Yes</v>
      </c>
      <c r="V6053" s="4" t="str">
        <f>IF(Table1[[#This Row],[Ticket Status]]="Pending Customer Response","Yes","No")</f>
        <v>No</v>
      </c>
      <c r="W6053" s="5">
        <f ca="1">COUNTIFS(Table1[Agent_name],Table1[[#This Row],[Agent_name]],Table1[Month],Table1[[#This Row],[Month]])/160</f>
        <v>0.23125000000000001</v>
      </c>
    </row>
    <row r="6054" spans="1:23" x14ac:dyDescent="0.25">
      <c r="A6054">
        <v>6053</v>
      </c>
      <c r="B6054" t="s">
        <v>19646</v>
      </c>
      <c r="C6054" t="s">
        <v>19647</v>
      </c>
      <c r="D6054">
        <v>63</v>
      </c>
      <c r="E6054" t="s">
        <v>19</v>
      </c>
      <c r="F6054" t="s">
        <v>421</v>
      </c>
      <c r="G6054" s="1">
        <v>44261</v>
      </c>
      <c r="H6054" t="s">
        <v>66</v>
      </c>
      <c r="I6054" t="s">
        <v>60</v>
      </c>
      <c r="J6054" s="3" t="s">
        <v>1885</v>
      </c>
      <c r="K6054" t="s">
        <v>39</v>
      </c>
      <c r="L6054" t="s">
        <v>19648</v>
      </c>
      <c r="M6054" t="s">
        <v>41</v>
      </c>
      <c r="N6054" t="s">
        <v>55</v>
      </c>
      <c r="O6054" s="2">
        <v>45078.453888888886</v>
      </c>
      <c r="P6054" s="2">
        <v>45078.880277777775</v>
      </c>
      <c r="Q6054">
        <v>1</v>
      </c>
      <c r="R6054" t="str">
        <f t="shared" ca="1" si="94"/>
        <v>Ravi</v>
      </c>
      <c r="S6054" t="str">
        <f>IFERROR(TEXT(DATEVALUE(LEFT(Table1[[#This Row],[Date of Purchase]],10)), "MMMM"), TEXT(Table1[[#This Row],[Date of Purchase]], "MMMM"))</f>
        <v>March</v>
      </c>
      <c r="T6054" t="str">
        <f>IF(OR(
  AND(Table1[[#This Row],[Ticket Priority]]="Critical", Table1[[#This Row],[Ticket Status]]&lt;&gt;"Closed"),
  AND(Table1[[#This Row],[Ticket Priority]]="High", Table1[[#This Row],[Ticket Status]]="Open")
), "Yes", "No")</f>
        <v>No</v>
      </c>
      <c r="U6054" s="4" t="str">
        <f>IF(Table1[[#This Row],[Ticket Status]]="Closed","Yes","No")</f>
        <v>Yes</v>
      </c>
      <c r="V6054" s="4" t="str">
        <f>IF(Table1[[#This Row],[Ticket Status]]="Pending Customer Response","Yes","No")</f>
        <v>No</v>
      </c>
      <c r="W6054" s="5">
        <f ca="1">COUNTIFS(Table1[Agent_name],Table1[[#This Row],[Agent_name]],Table1[Month],Table1[[#This Row],[Month]])/160</f>
        <v>0.54374999999999996</v>
      </c>
    </row>
    <row r="6055" spans="1:23" x14ac:dyDescent="0.25">
      <c r="A6055">
        <v>6054</v>
      </c>
      <c r="B6055" t="s">
        <v>19649</v>
      </c>
      <c r="C6055" t="s">
        <v>19650</v>
      </c>
      <c r="D6055">
        <v>65</v>
      </c>
      <c r="E6055" t="s">
        <v>58</v>
      </c>
      <c r="F6055" t="s">
        <v>98</v>
      </c>
      <c r="G6055" s="1">
        <v>44079</v>
      </c>
      <c r="H6055" t="s">
        <v>45</v>
      </c>
      <c r="I6055" t="s">
        <v>177</v>
      </c>
      <c r="J6055" s="3" t="s">
        <v>19651</v>
      </c>
      <c r="K6055" t="s">
        <v>24</v>
      </c>
      <c r="M6055" t="s">
        <v>143</v>
      </c>
      <c r="N6055" t="s">
        <v>83</v>
      </c>
      <c r="O6055" s="2">
        <v>45078.273356481484</v>
      </c>
      <c r="R6055" t="str">
        <f t="shared" ca="1" si="94"/>
        <v>Mohit</v>
      </c>
      <c r="S6055" t="str">
        <f>IFERROR(TEXT(DATEVALUE(LEFT(Table1[[#This Row],[Date of Purchase]],10)), "MMMM"), TEXT(Table1[[#This Row],[Date of Purchase]], "MMMM"))</f>
        <v>September</v>
      </c>
      <c r="T6055" t="str">
        <f>IF(OR(
  AND(Table1[[#This Row],[Ticket Priority]]="Critical", Table1[[#This Row],[Ticket Status]]&lt;&gt;"Closed"),
  AND(Table1[[#This Row],[Ticket Priority]]="High", Table1[[#This Row],[Ticket Status]]="Open")
), "Yes", "No")</f>
        <v>No</v>
      </c>
      <c r="U6055" s="4" t="str">
        <f>IF(Table1[[#This Row],[Ticket Status]]="Closed","Yes","No")</f>
        <v>No</v>
      </c>
      <c r="V6055" s="4" t="str">
        <f>IF(Table1[[#This Row],[Ticket Status]]="Pending Customer Response","Yes","No")</f>
        <v>Yes</v>
      </c>
      <c r="W6055" s="5">
        <f ca="1">COUNTIFS(Table1[Agent_name],Table1[[#This Row],[Agent_name]],Table1[Month],Table1[[#This Row],[Month]])/160</f>
        <v>0.38124999999999998</v>
      </c>
    </row>
    <row r="6056" spans="1:23" x14ac:dyDescent="0.25">
      <c r="A6056">
        <v>6055</v>
      </c>
      <c r="B6056" t="s">
        <v>19652</v>
      </c>
      <c r="C6056" t="s">
        <v>19653</v>
      </c>
      <c r="D6056">
        <v>26</v>
      </c>
      <c r="E6056" t="s">
        <v>29</v>
      </c>
      <c r="F6056" t="s">
        <v>456</v>
      </c>
      <c r="G6056" s="1">
        <v>44474</v>
      </c>
      <c r="H6056" t="s">
        <v>45</v>
      </c>
      <c r="I6056" t="s">
        <v>150</v>
      </c>
      <c r="J6056" s="3" t="s">
        <v>19654</v>
      </c>
      <c r="K6056" t="s">
        <v>39</v>
      </c>
      <c r="L6056" t="s">
        <v>19655</v>
      </c>
      <c r="M6056" t="s">
        <v>25</v>
      </c>
      <c r="N6056" t="s">
        <v>26</v>
      </c>
      <c r="O6056" s="2">
        <v>45078.848368055558</v>
      </c>
      <c r="P6056" s="2">
        <v>45078.155312499999</v>
      </c>
      <c r="Q6056">
        <v>4</v>
      </c>
      <c r="R6056" t="str">
        <f t="shared" ca="1" si="94"/>
        <v>Priya</v>
      </c>
      <c r="S6056" t="str">
        <f>IFERROR(TEXT(DATEVALUE(LEFT(Table1[[#This Row],[Date of Purchase]],10)), "MMMM"), TEXT(Table1[[#This Row],[Date of Purchase]], "MMMM"))</f>
        <v>October</v>
      </c>
      <c r="T6056" t="str">
        <f>IF(OR(
  AND(Table1[[#This Row],[Ticket Priority]]="Critical", Table1[[#This Row],[Ticket Status]]&lt;&gt;"Closed"),
  AND(Table1[[#This Row],[Ticket Priority]]="High", Table1[[#This Row],[Ticket Status]]="Open")
), "Yes", "No")</f>
        <v>No</v>
      </c>
      <c r="U6056" s="4" t="str">
        <f>IF(Table1[[#This Row],[Ticket Status]]="Closed","Yes","No")</f>
        <v>Yes</v>
      </c>
      <c r="V6056" s="4" t="str">
        <f>IF(Table1[[#This Row],[Ticket Status]]="Pending Customer Response","Yes","No")</f>
        <v>No</v>
      </c>
      <c r="W6056" s="5">
        <f ca="1">COUNTIFS(Table1[Agent_name],Table1[[#This Row],[Agent_name]],Table1[Month],Table1[[#This Row],[Month]])/160</f>
        <v>0.58125000000000004</v>
      </c>
    </row>
    <row r="6057" spans="1:23" x14ac:dyDescent="0.25">
      <c r="A6057">
        <v>6056</v>
      </c>
      <c r="B6057" t="s">
        <v>19656</v>
      </c>
      <c r="C6057" t="s">
        <v>19657</v>
      </c>
      <c r="D6057">
        <v>44</v>
      </c>
      <c r="E6057" t="s">
        <v>29</v>
      </c>
      <c r="F6057" t="s">
        <v>86</v>
      </c>
      <c r="G6057" s="1">
        <v>44210</v>
      </c>
      <c r="H6057" t="s">
        <v>59</v>
      </c>
      <c r="I6057" t="s">
        <v>22</v>
      </c>
      <c r="J6057" s="3" t="s">
        <v>19658</v>
      </c>
      <c r="K6057" t="s">
        <v>62</v>
      </c>
      <c r="M6057" t="s">
        <v>25</v>
      </c>
      <c r="N6057" t="s">
        <v>26</v>
      </c>
      <c r="R6057" t="str">
        <f t="shared" ca="1" si="94"/>
        <v>Aisha</v>
      </c>
      <c r="S6057" t="str">
        <f>IFERROR(TEXT(DATEVALUE(LEFT(Table1[[#This Row],[Date of Purchase]],10)), "MMMM"), TEXT(Table1[[#This Row],[Date of Purchase]], "MMMM"))</f>
        <v>January</v>
      </c>
      <c r="T6057" t="str">
        <f>IF(OR(
  AND(Table1[[#This Row],[Ticket Priority]]="Critical", Table1[[#This Row],[Ticket Status]]&lt;&gt;"Closed"),
  AND(Table1[[#This Row],[Ticket Priority]]="High", Table1[[#This Row],[Ticket Status]]="Open")
), "Yes", "No")</f>
        <v>Yes</v>
      </c>
      <c r="U6057" s="4" t="str">
        <f>IF(Table1[[#This Row],[Ticket Status]]="Closed","Yes","No")</f>
        <v>No</v>
      </c>
      <c r="V6057" s="4" t="str">
        <f>IF(Table1[[#This Row],[Ticket Status]]="Pending Customer Response","Yes","No")</f>
        <v>No</v>
      </c>
      <c r="W6057" s="5">
        <f ca="1">COUNTIFS(Table1[Agent_name],Table1[[#This Row],[Agent_name]],Table1[Month],Table1[[#This Row],[Month]])/160</f>
        <v>0.83125000000000004</v>
      </c>
    </row>
    <row r="6058" spans="1:23" x14ac:dyDescent="0.25">
      <c r="A6058">
        <v>6057</v>
      </c>
      <c r="B6058" t="s">
        <v>19659</v>
      </c>
      <c r="C6058" t="s">
        <v>19660</v>
      </c>
      <c r="D6058">
        <v>51</v>
      </c>
      <c r="E6058" t="s">
        <v>58</v>
      </c>
      <c r="F6058" t="s">
        <v>207</v>
      </c>
      <c r="G6058" s="1">
        <v>44166</v>
      </c>
      <c r="H6058" t="s">
        <v>45</v>
      </c>
      <c r="I6058" t="s">
        <v>99</v>
      </c>
      <c r="J6058" s="3" t="s">
        <v>19661</v>
      </c>
      <c r="K6058" t="s">
        <v>39</v>
      </c>
      <c r="L6058" t="s">
        <v>19662</v>
      </c>
      <c r="M6058" t="s">
        <v>143</v>
      </c>
      <c r="N6058" t="s">
        <v>33</v>
      </c>
      <c r="O6058" s="2">
        <v>45078.914386574077</v>
      </c>
      <c r="P6058" s="2">
        <v>45078.232442129629</v>
      </c>
      <c r="Q6058">
        <v>5</v>
      </c>
      <c r="R6058" t="str">
        <f t="shared" ca="1" si="94"/>
        <v>Mohit</v>
      </c>
      <c r="S6058" t="str">
        <f>IFERROR(TEXT(DATEVALUE(LEFT(Table1[[#This Row],[Date of Purchase]],10)), "MMMM"), TEXT(Table1[[#This Row],[Date of Purchase]], "MMMM"))</f>
        <v>December</v>
      </c>
      <c r="T6058" t="str">
        <f>IF(OR(
  AND(Table1[[#This Row],[Ticket Priority]]="Critical", Table1[[#This Row],[Ticket Status]]&lt;&gt;"Closed"),
  AND(Table1[[#This Row],[Ticket Priority]]="High", Table1[[#This Row],[Ticket Status]]="Open")
), "Yes", "No")</f>
        <v>No</v>
      </c>
      <c r="U6058" s="4" t="str">
        <f>IF(Table1[[#This Row],[Ticket Status]]="Closed","Yes","No")</f>
        <v>Yes</v>
      </c>
      <c r="V6058" s="4" t="str">
        <f>IF(Table1[[#This Row],[Ticket Status]]="Pending Customer Response","Yes","No")</f>
        <v>No</v>
      </c>
      <c r="W6058" s="5">
        <f ca="1">COUNTIFS(Table1[Agent_name],Table1[[#This Row],[Agent_name]],Table1[Month],Table1[[#This Row],[Month]])/160</f>
        <v>0.44374999999999998</v>
      </c>
    </row>
    <row r="6059" spans="1:23" x14ac:dyDescent="0.25">
      <c r="A6059">
        <v>6058</v>
      </c>
      <c r="B6059" t="s">
        <v>19663</v>
      </c>
      <c r="C6059" t="s">
        <v>19664</v>
      </c>
      <c r="D6059">
        <v>23</v>
      </c>
      <c r="E6059" t="s">
        <v>19</v>
      </c>
      <c r="F6059" t="s">
        <v>20</v>
      </c>
      <c r="G6059" s="1">
        <v>44290</v>
      </c>
      <c r="H6059" t="s">
        <v>67</v>
      </c>
      <c r="I6059" t="s">
        <v>67</v>
      </c>
      <c r="J6059" s="3" t="s">
        <v>19665</v>
      </c>
      <c r="K6059" t="s">
        <v>39</v>
      </c>
      <c r="L6059" t="s">
        <v>19666</v>
      </c>
      <c r="M6059" t="s">
        <v>41</v>
      </c>
      <c r="N6059" t="s">
        <v>26</v>
      </c>
      <c r="O6059" s="2">
        <v>45078.035914351851</v>
      </c>
      <c r="P6059" s="2">
        <v>45078.258831018517</v>
      </c>
      <c r="Q6059">
        <v>3</v>
      </c>
      <c r="R6059" t="str">
        <f t="shared" ca="1" si="94"/>
        <v>Sara</v>
      </c>
      <c r="S6059" t="str">
        <f>IFERROR(TEXT(DATEVALUE(LEFT(Table1[[#This Row],[Date of Purchase]],10)), "MMMM"), TEXT(Table1[[#This Row],[Date of Purchase]], "MMMM"))</f>
        <v>April</v>
      </c>
      <c r="T6059" t="str">
        <f>IF(OR(
  AND(Table1[[#This Row],[Ticket Priority]]="Critical", Table1[[#This Row],[Ticket Status]]&lt;&gt;"Closed"),
  AND(Table1[[#This Row],[Ticket Priority]]="High", Table1[[#This Row],[Ticket Status]]="Open")
), "Yes", "No")</f>
        <v>No</v>
      </c>
      <c r="U6059" s="4" t="str">
        <f>IF(Table1[[#This Row],[Ticket Status]]="Closed","Yes","No")</f>
        <v>Yes</v>
      </c>
      <c r="V6059" s="4" t="str">
        <f>IF(Table1[[#This Row],[Ticket Status]]="Pending Customer Response","Yes","No")</f>
        <v>No</v>
      </c>
      <c r="W6059" s="5">
        <f ca="1">COUNTIFS(Table1[Agent_name],Table1[[#This Row],[Agent_name]],Table1[Month],Table1[[#This Row],[Month]])/160</f>
        <v>0.75624999999999998</v>
      </c>
    </row>
    <row r="6060" spans="1:23" x14ac:dyDescent="0.25">
      <c r="A6060">
        <v>6059</v>
      </c>
      <c r="B6060" t="s">
        <v>19667</v>
      </c>
      <c r="C6060" t="s">
        <v>19668</v>
      </c>
      <c r="D6060">
        <v>47</v>
      </c>
      <c r="E6060" t="s">
        <v>58</v>
      </c>
      <c r="F6060" t="s">
        <v>207</v>
      </c>
      <c r="G6060" s="1">
        <v>44451</v>
      </c>
      <c r="H6060" t="s">
        <v>21</v>
      </c>
      <c r="I6060" t="s">
        <v>113</v>
      </c>
      <c r="J6060" s="3" t="s">
        <v>19669</v>
      </c>
      <c r="K6060" t="s">
        <v>39</v>
      </c>
      <c r="L6060" t="s">
        <v>19670</v>
      </c>
      <c r="M6060" t="s">
        <v>41</v>
      </c>
      <c r="N6060" t="s">
        <v>55</v>
      </c>
      <c r="O6060" s="2">
        <v>45078.97760416667</v>
      </c>
      <c r="P6060" s="2">
        <v>45078.123437499999</v>
      </c>
      <c r="Q6060">
        <v>2</v>
      </c>
      <c r="R6060" t="str">
        <f t="shared" ca="1" si="94"/>
        <v>Sara</v>
      </c>
      <c r="S6060" t="str">
        <f>IFERROR(TEXT(DATEVALUE(LEFT(Table1[[#This Row],[Date of Purchase]],10)), "MMMM"), TEXT(Table1[[#This Row],[Date of Purchase]], "MMMM"))</f>
        <v>September</v>
      </c>
      <c r="T6060" t="str">
        <f>IF(OR(
  AND(Table1[[#This Row],[Ticket Priority]]="Critical", Table1[[#This Row],[Ticket Status]]&lt;&gt;"Closed"),
  AND(Table1[[#This Row],[Ticket Priority]]="High", Table1[[#This Row],[Ticket Status]]="Open")
), "Yes", "No")</f>
        <v>No</v>
      </c>
      <c r="U6060" s="4" t="str">
        <f>IF(Table1[[#This Row],[Ticket Status]]="Closed","Yes","No")</f>
        <v>Yes</v>
      </c>
      <c r="V6060" s="4" t="str">
        <f>IF(Table1[[#This Row],[Ticket Status]]="Pending Customer Response","Yes","No")</f>
        <v>No</v>
      </c>
      <c r="W6060" s="5">
        <f ca="1">COUNTIFS(Table1[Agent_name],Table1[[#This Row],[Agent_name]],Table1[Month],Table1[[#This Row],[Month]])/160</f>
        <v>0.65</v>
      </c>
    </row>
    <row r="6061" spans="1:23" x14ac:dyDescent="0.25">
      <c r="A6061">
        <v>6060</v>
      </c>
      <c r="B6061" t="s">
        <v>19671</v>
      </c>
      <c r="C6061" t="s">
        <v>19672</v>
      </c>
      <c r="D6061">
        <v>65</v>
      </c>
      <c r="E6061" t="s">
        <v>29</v>
      </c>
      <c r="F6061" t="s">
        <v>134</v>
      </c>
      <c r="G6061" s="1">
        <v>44346</v>
      </c>
      <c r="H6061" t="s">
        <v>66</v>
      </c>
      <c r="I6061" t="s">
        <v>37</v>
      </c>
      <c r="J6061" s="3" t="s">
        <v>19673</v>
      </c>
      <c r="K6061" t="s">
        <v>39</v>
      </c>
      <c r="L6061" t="s">
        <v>19674</v>
      </c>
      <c r="M6061" t="s">
        <v>41</v>
      </c>
      <c r="N6061" t="s">
        <v>26</v>
      </c>
      <c r="O6061" s="2">
        <v>45078.30678240741</v>
      </c>
      <c r="P6061" s="2">
        <v>45078.080393518518</v>
      </c>
      <c r="Q6061">
        <v>2</v>
      </c>
      <c r="R6061" t="str">
        <f t="shared" ca="1" si="94"/>
        <v>Karan</v>
      </c>
      <c r="S6061" t="str">
        <f>IFERROR(TEXT(DATEVALUE(LEFT(Table1[[#This Row],[Date of Purchase]],10)), "MMMM"), TEXT(Table1[[#This Row],[Date of Purchase]], "MMMM"))</f>
        <v>May</v>
      </c>
      <c r="T6061" t="str">
        <f>IF(OR(
  AND(Table1[[#This Row],[Ticket Priority]]="Critical", Table1[[#This Row],[Ticket Status]]&lt;&gt;"Closed"),
  AND(Table1[[#This Row],[Ticket Priority]]="High", Table1[[#This Row],[Ticket Status]]="Open")
), "Yes", "No")</f>
        <v>No</v>
      </c>
      <c r="U6061" s="4" t="str">
        <f>IF(Table1[[#This Row],[Ticket Status]]="Closed","Yes","No")</f>
        <v>Yes</v>
      </c>
      <c r="V6061" s="4" t="str">
        <f>IF(Table1[[#This Row],[Ticket Status]]="Pending Customer Response","Yes","No")</f>
        <v>No</v>
      </c>
      <c r="W6061" s="5">
        <f ca="1">COUNTIFS(Table1[Agent_name],Table1[[#This Row],[Agent_name]],Table1[Month],Table1[[#This Row],[Month]])/160</f>
        <v>0.1875</v>
      </c>
    </row>
    <row r="6062" spans="1:23" x14ac:dyDescent="0.25">
      <c r="A6062">
        <v>6061</v>
      </c>
      <c r="B6062" t="s">
        <v>19675</v>
      </c>
      <c r="C6062" t="s">
        <v>19676</v>
      </c>
      <c r="D6062">
        <v>69</v>
      </c>
      <c r="E6062" t="s">
        <v>19</v>
      </c>
      <c r="F6062" t="s">
        <v>161</v>
      </c>
      <c r="G6062" s="1">
        <v>44004</v>
      </c>
      <c r="H6062" t="s">
        <v>45</v>
      </c>
      <c r="I6062" t="s">
        <v>113</v>
      </c>
      <c r="J6062" s="3" t="s">
        <v>1004</v>
      </c>
      <c r="K6062" t="s">
        <v>24</v>
      </c>
      <c r="M6062" t="s">
        <v>25</v>
      </c>
      <c r="N6062" t="s">
        <v>55</v>
      </c>
      <c r="O6062" s="2">
        <v>45078.738032407404</v>
      </c>
      <c r="R6062" t="str">
        <f t="shared" ca="1" si="94"/>
        <v>Ravi</v>
      </c>
      <c r="S6062" t="str">
        <f>IFERROR(TEXT(DATEVALUE(LEFT(Table1[[#This Row],[Date of Purchase]],10)), "MMMM"), TEXT(Table1[[#This Row],[Date of Purchase]], "MMMM"))</f>
        <v>June</v>
      </c>
      <c r="T6062" t="str">
        <f>IF(OR(
  AND(Table1[[#This Row],[Ticket Priority]]="Critical", Table1[[#This Row],[Ticket Status]]&lt;&gt;"Closed"),
  AND(Table1[[#This Row],[Ticket Priority]]="High", Table1[[#This Row],[Ticket Status]]="Open")
), "Yes", "No")</f>
        <v>Yes</v>
      </c>
      <c r="U6062" s="4" t="str">
        <f>IF(Table1[[#This Row],[Ticket Status]]="Closed","Yes","No")</f>
        <v>No</v>
      </c>
      <c r="V6062" s="4" t="str">
        <f>IF(Table1[[#This Row],[Ticket Status]]="Pending Customer Response","Yes","No")</f>
        <v>Yes</v>
      </c>
      <c r="W6062" s="5">
        <f ca="1">COUNTIFS(Table1[Agent_name],Table1[[#This Row],[Agent_name]],Table1[Month],Table1[[#This Row],[Month]])/160</f>
        <v>0.58125000000000004</v>
      </c>
    </row>
    <row r="6063" spans="1:23" x14ac:dyDescent="0.25">
      <c r="A6063">
        <v>6062</v>
      </c>
      <c r="B6063" t="s">
        <v>19677</v>
      </c>
      <c r="C6063" t="s">
        <v>19678</v>
      </c>
      <c r="D6063">
        <v>24</v>
      </c>
      <c r="E6063" t="s">
        <v>19</v>
      </c>
      <c r="F6063" t="s">
        <v>317</v>
      </c>
      <c r="G6063" s="1">
        <v>44363</v>
      </c>
      <c r="H6063" t="s">
        <v>45</v>
      </c>
      <c r="I6063" t="s">
        <v>113</v>
      </c>
      <c r="J6063" s="3" t="s">
        <v>19679</v>
      </c>
      <c r="K6063" t="s">
        <v>62</v>
      </c>
      <c r="M6063" t="s">
        <v>25</v>
      </c>
      <c r="N6063" t="s">
        <v>55</v>
      </c>
      <c r="R6063" t="str">
        <f t="shared" ca="1" si="94"/>
        <v>Divya</v>
      </c>
      <c r="S6063" t="str">
        <f>IFERROR(TEXT(DATEVALUE(LEFT(Table1[[#This Row],[Date of Purchase]],10)), "MMMM"), TEXT(Table1[[#This Row],[Date of Purchase]], "MMMM"))</f>
        <v>June</v>
      </c>
      <c r="T6063" t="str">
        <f>IF(OR(
  AND(Table1[[#This Row],[Ticket Priority]]="Critical", Table1[[#This Row],[Ticket Status]]&lt;&gt;"Closed"),
  AND(Table1[[#This Row],[Ticket Priority]]="High", Table1[[#This Row],[Ticket Status]]="Open")
), "Yes", "No")</f>
        <v>Yes</v>
      </c>
      <c r="U6063" s="4" t="str">
        <f>IF(Table1[[#This Row],[Ticket Status]]="Closed","Yes","No")</f>
        <v>No</v>
      </c>
      <c r="V6063" s="4" t="str">
        <f>IF(Table1[[#This Row],[Ticket Status]]="Pending Customer Response","Yes","No")</f>
        <v>No</v>
      </c>
      <c r="W6063" s="5">
        <f ca="1">COUNTIFS(Table1[Agent_name],Table1[[#This Row],[Agent_name]],Table1[Month],Table1[[#This Row],[Month]])/160</f>
        <v>0.22500000000000001</v>
      </c>
    </row>
    <row r="6064" spans="1:23" x14ac:dyDescent="0.25">
      <c r="A6064">
        <v>6063</v>
      </c>
      <c r="B6064" t="s">
        <v>19680</v>
      </c>
      <c r="C6064" t="s">
        <v>19681</v>
      </c>
      <c r="D6064">
        <v>18</v>
      </c>
      <c r="E6064" t="s">
        <v>58</v>
      </c>
      <c r="F6064" t="s">
        <v>129</v>
      </c>
      <c r="G6064" s="1">
        <v>43994</v>
      </c>
      <c r="H6064" t="s">
        <v>21</v>
      </c>
      <c r="I6064" t="s">
        <v>99</v>
      </c>
      <c r="J6064" s="3" t="s">
        <v>19682</v>
      </c>
      <c r="K6064" t="s">
        <v>62</v>
      </c>
      <c r="M6064" t="s">
        <v>41</v>
      </c>
      <c r="N6064" t="s">
        <v>33</v>
      </c>
      <c r="R6064" t="str">
        <f t="shared" ca="1" si="94"/>
        <v>Aisha</v>
      </c>
      <c r="S6064" t="str">
        <f>IFERROR(TEXT(DATEVALUE(LEFT(Table1[[#This Row],[Date of Purchase]],10)), "MMMM"), TEXT(Table1[[#This Row],[Date of Purchase]], "MMMM"))</f>
        <v>June</v>
      </c>
      <c r="T6064" t="str">
        <f>IF(OR(
  AND(Table1[[#This Row],[Ticket Priority]]="Critical", Table1[[#This Row],[Ticket Status]]&lt;&gt;"Closed"),
  AND(Table1[[#This Row],[Ticket Priority]]="High", Table1[[#This Row],[Ticket Status]]="Open")
), "Yes", "No")</f>
        <v>No</v>
      </c>
      <c r="U6064" s="4" t="str">
        <f>IF(Table1[[#This Row],[Ticket Status]]="Closed","Yes","No")</f>
        <v>No</v>
      </c>
      <c r="V6064" s="4" t="str">
        <f>IF(Table1[[#This Row],[Ticket Status]]="Pending Customer Response","Yes","No")</f>
        <v>No</v>
      </c>
      <c r="W6064" s="5">
        <f ca="1">COUNTIFS(Table1[Agent_name],Table1[[#This Row],[Agent_name]],Table1[Month],Table1[[#This Row],[Month]])/160</f>
        <v>0.89375000000000004</v>
      </c>
    </row>
    <row r="6065" spans="1:23" x14ac:dyDescent="0.25">
      <c r="A6065">
        <v>6064</v>
      </c>
      <c r="B6065" t="s">
        <v>19683</v>
      </c>
      <c r="C6065" t="s">
        <v>19684</v>
      </c>
      <c r="D6065">
        <v>34</v>
      </c>
      <c r="E6065" t="s">
        <v>19</v>
      </c>
      <c r="F6065" t="s">
        <v>107</v>
      </c>
      <c r="G6065" s="1">
        <v>44485</v>
      </c>
      <c r="H6065" t="s">
        <v>67</v>
      </c>
      <c r="I6065" t="s">
        <v>52</v>
      </c>
      <c r="J6065" s="3" t="s">
        <v>19685</v>
      </c>
      <c r="K6065" t="s">
        <v>62</v>
      </c>
      <c r="M6065" t="s">
        <v>25</v>
      </c>
      <c r="N6065" t="s">
        <v>26</v>
      </c>
      <c r="R6065" t="str">
        <f t="shared" ca="1" si="94"/>
        <v>Priya</v>
      </c>
      <c r="S6065" t="str">
        <f>IFERROR(TEXT(DATEVALUE(LEFT(Table1[[#This Row],[Date of Purchase]],10)), "MMMM"), TEXT(Table1[[#This Row],[Date of Purchase]], "MMMM"))</f>
        <v>October</v>
      </c>
      <c r="T6065" t="str">
        <f>IF(OR(
  AND(Table1[[#This Row],[Ticket Priority]]="Critical", Table1[[#This Row],[Ticket Status]]&lt;&gt;"Closed"),
  AND(Table1[[#This Row],[Ticket Priority]]="High", Table1[[#This Row],[Ticket Status]]="Open")
), "Yes", "No")</f>
        <v>Yes</v>
      </c>
      <c r="U6065" s="4" t="str">
        <f>IF(Table1[[#This Row],[Ticket Status]]="Closed","Yes","No")</f>
        <v>No</v>
      </c>
      <c r="V6065" s="4" t="str">
        <f>IF(Table1[[#This Row],[Ticket Status]]="Pending Customer Response","Yes","No")</f>
        <v>No</v>
      </c>
      <c r="W6065" s="5">
        <f ca="1">COUNTIFS(Table1[Agent_name],Table1[[#This Row],[Agent_name]],Table1[Month],Table1[[#This Row],[Month]])/160</f>
        <v>0.58125000000000004</v>
      </c>
    </row>
    <row r="6066" spans="1:23" x14ac:dyDescent="0.25">
      <c r="A6066">
        <v>6065</v>
      </c>
      <c r="B6066" t="s">
        <v>19686</v>
      </c>
      <c r="C6066" t="s">
        <v>19687</v>
      </c>
      <c r="D6066">
        <v>43</v>
      </c>
      <c r="E6066" t="s">
        <v>19</v>
      </c>
      <c r="F6066" t="s">
        <v>249</v>
      </c>
      <c r="G6066" s="1">
        <v>44150</v>
      </c>
      <c r="H6066" t="s">
        <v>59</v>
      </c>
      <c r="I6066" t="s">
        <v>31</v>
      </c>
      <c r="J6066" s="3" t="s">
        <v>19688</v>
      </c>
      <c r="K6066" t="s">
        <v>39</v>
      </c>
      <c r="L6066" t="s">
        <v>19689</v>
      </c>
      <c r="M6066" t="s">
        <v>25</v>
      </c>
      <c r="N6066" t="s">
        <v>55</v>
      </c>
      <c r="O6066" s="2">
        <v>45078.476307870369</v>
      </c>
      <c r="P6066" s="2">
        <v>45078.089502314811</v>
      </c>
      <c r="Q6066">
        <v>1</v>
      </c>
      <c r="R6066" t="str">
        <f t="shared" ca="1" si="94"/>
        <v>Priya</v>
      </c>
      <c r="S6066" t="str">
        <f>IFERROR(TEXT(DATEVALUE(LEFT(Table1[[#This Row],[Date of Purchase]],10)), "MMMM"), TEXT(Table1[[#This Row],[Date of Purchase]], "MMMM"))</f>
        <v>November</v>
      </c>
      <c r="T6066" t="str">
        <f>IF(OR(
  AND(Table1[[#This Row],[Ticket Priority]]="Critical", Table1[[#This Row],[Ticket Status]]&lt;&gt;"Closed"),
  AND(Table1[[#This Row],[Ticket Priority]]="High", Table1[[#This Row],[Ticket Status]]="Open")
), "Yes", "No")</f>
        <v>No</v>
      </c>
      <c r="U6066" s="4" t="str">
        <f>IF(Table1[[#This Row],[Ticket Status]]="Closed","Yes","No")</f>
        <v>Yes</v>
      </c>
      <c r="V6066" s="4" t="str">
        <f>IF(Table1[[#This Row],[Ticket Status]]="Pending Customer Response","Yes","No")</f>
        <v>No</v>
      </c>
      <c r="W6066" s="5">
        <f ca="1">COUNTIFS(Table1[Agent_name],Table1[[#This Row],[Agent_name]],Table1[Month],Table1[[#This Row],[Month]])/160</f>
        <v>0.41249999999999998</v>
      </c>
    </row>
    <row r="6067" spans="1:23" x14ac:dyDescent="0.25">
      <c r="A6067">
        <v>6066</v>
      </c>
      <c r="B6067" t="s">
        <v>19690</v>
      </c>
      <c r="C6067" t="s">
        <v>19691</v>
      </c>
      <c r="D6067">
        <v>41</v>
      </c>
      <c r="E6067" t="s">
        <v>29</v>
      </c>
      <c r="F6067" t="s">
        <v>65</v>
      </c>
      <c r="G6067" s="1">
        <v>44037</v>
      </c>
      <c r="H6067" t="s">
        <v>59</v>
      </c>
      <c r="I6067" t="s">
        <v>67</v>
      </c>
      <c r="J6067" s="3" t="s">
        <v>19692</v>
      </c>
      <c r="K6067" t="s">
        <v>62</v>
      </c>
      <c r="M6067" t="s">
        <v>143</v>
      </c>
      <c r="N6067" t="s">
        <v>33</v>
      </c>
      <c r="R6067" t="str">
        <f t="shared" ca="1" si="94"/>
        <v>Sara</v>
      </c>
      <c r="S6067" t="str">
        <f>IFERROR(TEXT(DATEVALUE(LEFT(Table1[[#This Row],[Date of Purchase]],10)), "MMMM"), TEXT(Table1[[#This Row],[Date of Purchase]], "MMMM"))</f>
        <v>July</v>
      </c>
      <c r="T6067" t="str">
        <f>IF(OR(
  AND(Table1[[#This Row],[Ticket Priority]]="Critical", Table1[[#This Row],[Ticket Status]]&lt;&gt;"Closed"),
  AND(Table1[[#This Row],[Ticket Priority]]="High", Table1[[#This Row],[Ticket Status]]="Open")
), "Yes", "No")</f>
        <v>No</v>
      </c>
      <c r="U6067" s="4" t="str">
        <f>IF(Table1[[#This Row],[Ticket Status]]="Closed","Yes","No")</f>
        <v>No</v>
      </c>
      <c r="V6067" s="4" t="str">
        <f>IF(Table1[[#This Row],[Ticket Status]]="Pending Customer Response","Yes","No")</f>
        <v>No</v>
      </c>
      <c r="W6067" s="5">
        <f ca="1">COUNTIFS(Table1[Agent_name],Table1[[#This Row],[Agent_name]],Table1[Month],Table1[[#This Row],[Month]])/160</f>
        <v>0.6875</v>
      </c>
    </row>
    <row r="6068" spans="1:23" x14ac:dyDescent="0.25">
      <c r="A6068">
        <v>6067</v>
      </c>
      <c r="B6068" t="s">
        <v>19693</v>
      </c>
      <c r="C6068" t="s">
        <v>19694</v>
      </c>
      <c r="D6068">
        <v>59</v>
      </c>
      <c r="E6068" t="s">
        <v>29</v>
      </c>
      <c r="F6068" t="s">
        <v>107</v>
      </c>
      <c r="G6068" s="1">
        <v>43888</v>
      </c>
      <c r="H6068" t="s">
        <v>59</v>
      </c>
      <c r="I6068" t="s">
        <v>141</v>
      </c>
      <c r="J6068" s="3" t="s">
        <v>19695</v>
      </c>
      <c r="K6068" t="s">
        <v>62</v>
      </c>
      <c r="M6068" t="s">
        <v>89</v>
      </c>
      <c r="N6068" t="s">
        <v>26</v>
      </c>
      <c r="R6068" t="str">
        <f t="shared" ca="1" si="94"/>
        <v>Priya</v>
      </c>
      <c r="S6068" t="str">
        <f>IFERROR(TEXT(DATEVALUE(LEFT(Table1[[#This Row],[Date of Purchase]],10)), "MMMM"), TEXT(Table1[[#This Row],[Date of Purchase]], "MMMM"))</f>
        <v>February</v>
      </c>
      <c r="T6068" t="str">
        <f>IF(OR(
  AND(Table1[[#This Row],[Ticket Priority]]="Critical", Table1[[#This Row],[Ticket Status]]&lt;&gt;"Closed"),
  AND(Table1[[#This Row],[Ticket Priority]]="High", Table1[[#This Row],[Ticket Status]]="Open")
), "Yes", "No")</f>
        <v>Yes</v>
      </c>
      <c r="U6068" s="4" t="str">
        <f>IF(Table1[[#This Row],[Ticket Status]]="Closed","Yes","No")</f>
        <v>No</v>
      </c>
      <c r="V6068" s="4" t="str">
        <f>IF(Table1[[#This Row],[Ticket Status]]="Pending Customer Response","Yes","No")</f>
        <v>No</v>
      </c>
      <c r="W6068" s="5">
        <f ca="1">COUNTIFS(Table1[Agent_name],Table1[[#This Row],[Agent_name]],Table1[Month],Table1[[#This Row],[Month]])/160</f>
        <v>0.44374999999999998</v>
      </c>
    </row>
    <row r="6069" spans="1:23" x14ac:dyDescent="0.25">
      <c r="A6069">
        <v>6068</v>
      </c>
      <c r="B6069" t="s">
        <v>19696</v>
      </c>
      <c r="C6069" t="s">
        <v>19697</v>
      </c>
      <c r="D6069">
        <v>55</v>
      </c>
      <c r="E6069" t="s">
        <v>29</v>
      </c>
      <c r="F6069" t="s">
        <v>281</v>
      </c>
      <c r="G6069" s="1">
        <v>44086</v>
      </c>
      <c r="H6069" t="s">
        <v>66</v>
      </c>
      <c r="I6069" t="s">
        <v>37</v>
      </c>
      <c r="J6069" s="3" t="s">
        <v>19698</v>
      </c>
      <c r="K6069" t="s">
        <v>24</v>
      </c>
      <c r="M6069" t="s">
        <v>143</v>
      </c>
      <c r="N6069" t="s">
        <v>33</v>
      </c>
      <c r="O6069" s="2">
        <v>45078.059016203704</v>
      </c>
      <c r="R6069" t="str">
        <f t="shared" ca="1" si="94"/>
        <v>Aisha</v>
      </c>
      <c r="S6069" t="str">
        <f>IFERROR(TEXT(DATEVALUE(LEFT(Table1[[#This Row],[Date of Purchase]],10)), "MMMM"), TEXT(Table1[[#This Row],[Date of Purchase]], "MMMM"))</f>
        <v>September</v>
      </c>
      <c r="T6069" t="str">
        <f>IF(OR(
  AND(Table1[[#This Row],[Ticket Priority]]="Critical", Table1[[#This Row],[Ticket Status]]&lt;&gt;"Closed"),
  AND(Table1[[#This Row],[Ticket Priority]]="High", Table1[[#This Row],[Ticket Status]]="Open")
), "Yes", "No")</f>
        <v>No</v>
      </c>
      <c r="U6069" s="4" t="str">
        <f>IF(Table1[[#This Row],[Ticket Status]]="Closed","Yes","No")</f>
        <v>No</v>
      </c>
      <c r="V6069" s="4" t="str">
        <f>IF(Table1[[#This Row],[Ticket Status]]="Pending Customer Response","Yes","No")</f>
        <v>Yes</v>
      </c>
      <c r="W6069" s="5">
        <f ca="1">COUNTIFS(Table1[Agent_name],Table1[[#This Row],[Agent_name]],Table1[Month],Table1[[#This Row],[Month]])/160</f>
        <v>0.86250000000000004</v>
      </c>
    </row>
    <row r="6070" spans="1:23" x14ac:dyDescent="0.25">
      <c r="A6070">
        <v>6069</v>
      </c>
      <c r="B6070" t="s">
        <v>18575</v>
      </c>
      <c r="C6070" t="s">
        <v>19699</v>
      </c>
      <c r="D6070">
        <v>67</v>
      </c>
      <c r="E6070" t="s">
        <v>19</v>
      </c>
      <c r="F6070" t="s">
        <v>286</v>
      </c>
      <c r="G6070" s="1">
        <v>44490</v>
      </c>
      <c r="H6070" t="s">
        <v>59</v>
      </c>
      <c r="I6070" t="s">
        <v>99</v>
      </c>
      <c r="J6070" s="3" t="s">
        <v>19700</v>
      </c>
      <c r="K6070" t="s">
        <v>24</v>
      </c>
      <c r="M6070" t="s">
        <v>143</v>
      </c>
      <c r="N6070" t="s">
        <v>83</v>
      </c>
      <c r="O6070" s="2">
        <v>45078.60833333333</v>
      </c>
      <c r="R6070" t="str">
        <f t="shared" ca="1" si="94"/>
        <v>Priya</v>
      </c>
      <c r="S6070" t="str">
        <f>IFERROR(TEXT(DATEVALUE(LEFT(Table1[[#This Row],[Date of Purchase]],10)), "MMMM"), TEXT(Table1[[#This Row],[Date of Purchase]], "MMMM"))</f>
        <v>October</v>
      </c>
      <c r="T6070" t="str">
        <f>IF(OR(
  AND(Table1[[#This Row],[Ticket Priority]]="Critical", Table1[[#This Row],[Ticket Status]]&lt;&gt;"Closed"),
  AND(Table1[[#This Row],[Ticket Priority]]="High", Table1[[#This Row],[Ticket Status]]="Open")
), "Yes", "No")</f>
        <v>No</v>
      </c>
      <c r="U6070" s="4" t="str">
        <f>IF(Table1[[#This Row],[Ticket Status]]="Closed","Yes","No")</f>
        <v>No</v>
      </c>
      <c r="V6070" s="4" t="str">
        <f>IF(Table1[[#This Row],[Ticket Status]]="Pending Customer Response","Yes","No")</f>
        <v>Yes</v>
      </c>
      <c r="W6070" s="5">
        <f ca="1">COUNTIFS(Table1[Agent_name],Table1[[#This Row],[Agent_name]],Table1[Month],Table1[[#This Row],[Month]])/160</f>
        <v>0.58125000000000004</v>
      </c>
    </row>
    <row r="6071" spans="1:23" x14ac:dyDescent="0.25">
      <c r="A6071">
        <v>6070</v>
      </c>
      <c r="B6071" t="s">
        <v>18864</v>
      </c>
      <c r="C6071" t="s">
        <v>19701</v>
      </c>
      <c r="D6071">
        <v>33</v>
      </c>
      <c r="E6071" t="s">
        <v>58</v>
      </c>
      <c r="F6071" t="s">
        <v>317</v>
      </c>
      <c r="G6071" s="1">
        <v>43875</v>
      </c>
      <c r="H6071" t="s">
        <v>66</v>
      </c>
      <c r="I6071" t="s">
        <v>52</v>
      </c>
      <c r="J6071" s="3" t="s">
        <v>19702</v>
      </c>
      <c r="K6071" t="s">
        <v>62</v>
      </c>
      <c r="M6071" t="s">
        <v>89</v>
      </c>
      <c r="N6071" t="s">
        <v>26</v>
      </c>
      <c r="R6071" t="str">
        <f t="shared" ca="1" si="94"/>
        <v>Aisha</v>
      </c>
      <c r="S6071" t="str">
        <f>IFERROR(TEXT(DATEVALUE(LEFT(Table1[[#This Row],[Date of Purchase]],10)), "MMMM"), TEXT(Table1[[#This Row],[Date of Purchase]], "MMMM"))</f>
        <v>February</v>
      </c>
      <c r="T6071" t="str">
        <f>IF(OR(
  AND(Table1[[#This Row],[Ticket Priority]]="Critical", Table1[[#This Row],[Ticket Status]]&lt;&gt;"Closed"),
  AND(Table1[[#This Row],[Ticket Priority]]="High", Table1[[#This Row],[Ticket Status]]="Open")
), "Yes", "No")</f>
        <v>Yes</v>
      </c>
      <c r="U6071" s="4" t="str">
        <f>IF(Table1[[#This Row],[Ticket Status]]="Closed","Yes","No")</f>
        <v>No</v>
      </c>
      <c r="V6071" s="4" t="str">
        <f>IF(Table1[[#This Row],[Ticket Status]]="Pending Customer Response","Yes","No")</f>
        <v>No</v>
      </c>
      <c r="W6071" s="5">
        <f ca="1">COUNTIFS(Table1[Agent_name],Table1[[#This Row],[Agent_name]],Table1[Month],Table1[[#This Row],[Month]])/160</f>
        <v>0.85624999999999996</v>
      </c>
    </row>
    <row r="6072" spans="1:23" x14ac:dyDescent="0.25">
      <c r="A6072">
        <v>6071</v>
      </c>
      <c r="B6072" t="s">
        <v>19703</v>
      </c>
      <c r="C6072" t="s">
        <v>19704</v>
      </c>
      <c r="D6072">
        <v>25</v>
      </c>
      <c r="E6072" t="s">
        <v>19</v>
      </c>
      <c r="F6072" t="s">
        <v>339</v>
      </c>
      <c r="G6072" s="1">
        <v>44135</v>
      </c>
      <c r="H6072" t="s">
        <v>67</v>
      </c>
      <c r="I6072" t="s">
        <v>22</v>
      </c>
      <c r="J6072" s="3" t="s">
        <v>19705</v>
      </c>
      <c r="K6072" t="s">
        <v>62</v>
      </c>
      <c r="M6072" t="s">
        <v>89</v>
      </c>
      <c r="N6072" t="s">
        <v>26</v>
      </c>
      <c r="R6072" t="str">
        <f t="shared" ca="1" si="94"/>
        <v>Sara</v>
      </c>
      <c r="S6072" t="str">
        <f>IFERROR(TEXT(DATEVALUE(LEFT(Table1[[#This Row],[Date of Purchase]],10)), "MMMM"), TEXT(Table1[[#This Row],[Date of Purchase]], "MMMM"))</f>
        <v>October</v>
      </c>
      <c r="T6072" t="str">
        <f>IF(OR(
  AND(Table1[[#This Row],[Ticket Priority]]="Critical", Table1[[#This Row],[Ticket Status]]&lt;&gt;"Closed"),
  AND(Table1[[#This Row],[Ticket Priority]]="High", Table1[[#This Row],[Ticket Status]]="Open")
), "Yes", "No")</f>
        <v>Yes</v>
      </c>
      <c r="U6072" s="4" t="str">
        <f>IF(Table1[[#This Row],[Ticket Status]]="Closed","Yes","No")</f>
        <v>No</v>
      </c>
      <c r="V6072" s="4" t="str">
        <f>IF(Table1[[#This Row],[Ticket Status]]="Pending Customer Response","Yes","No")</f>
        <v>No</v>
      </c>
      <c r="W6072" s="5">
        <f ca="1">COUNTIFS(Table1[Agent_name],Table1[[#This Row],[Agent_name]],Table1[Month],Table1[[#This Row],[Month]])/160</f>
        <v>0.66874999999999996</v>
      </c>
    </row>
    <row r="6073" spans="1:23" x14ac:dyDescent="0.25">
      <c r="A6073">
        <v>6072</v>
      </c>
      <c r="B6073" t="s">
        <v>19706</v>
      </c>
      <c r="C6073" t="s">
        <v>19707</v>
      </c>
      <c r="D6073">
        <v>65</v>
      </c>
      <c r="E6073" t="s">
        <v>58</v>
      </c>
      <c r="F6073" t="s">
        <v>71</v>
      </c>
      <c r="G6073" s="1">
        <v>44206</v>
      </c>
      <c r="H6073" t="s">
        <v>45</v>
      </c>
      <c r="I6073" t="s">
        <v>52</v>
      </c>
      <c r="J6073" s="3" t="s">
        <v>19708</v>
      </c>
      <c r="K6073" t="s">
        <v>39</v>
      </c>
      <c r="L6073" t="s">
        <v>19709</v>
      </c>
      <c r="M6073" t="s">
        <v>25</v>
      </c>
      <c r="N6073" t="s">
        <v>55</v>
      </c>
      <c r="O6073" s="2">
        <v>45078.211134259262</v>
      </c>
      <c r="P6073" s="2">
        <v>45078.227106481485</v>
      </c>
      <c r="Q6073">
        <v>3</v>
      </c>
      <c r="R6073" t="str">
        <f t="shared" ca="1" si="94"/>
        <v>Sara</v>
      </c>
      <c r="S6073" t="str">
        <f>IFERROR(TEXT(DATEVALUE(LEFT(Table1[[#This Row],[Date of Purchase]],10)), "MMMM"), TEXT(Table1[[#This Row],[Date of Purchase]], "MMMM"))</f>
        <v>January</v>
      </c>
      <c r="T6073" t="str">
        <f>IF(OR(
  AND(Table1[[#This Row],[Ticket Priority]]="Critical", Table1[[#This Row],[Ticket Status]]&lt;&gt;"Closed"),
  AND(Table1[[#This Row],[Ticket Priority]]="High", Table1[[#This Row],[Ticket Status]]="Open")
), "Yes", "No")</f>
        <v>No</v>
      </c>
      <c r="U6073" s="4" t="str">
        <f>IF(Table1[[#This Row],[Ticket Status]]="Closed","Yes","No")</f>
        <v>Yes</v>
      </c>
      <c r="V6073" s="4" t="str">
        <f>IF(Table1[[#This Row],[Ticket Status]]="Pending Customer Response","Yes","No")</f>
        <v>No</v>
      </c>
      <c r="W6073" s="5">
        <f ca="1">COUNTIFS(Table1[Agent_name],Table1[[#This Row],[Agent_name]],Table1[Month],Table1[[#This Row],[Month]])/160</f>
        <v>0.70625000000000004</v>
      </c>
    </row>
    <row r="6074" spans="1:23" x14ac:dyDescent="0.25">
      <c r="A6074">
        <v>6073</v>
      </c>
      <c r="B6074" t="s">
        <v>19710</v>
      </c>
      <c r="C6074" t="s">
        <v>18050</v>
      </c>
      <c r="D6074">
        <v>69</v>
      </c>
      <c r="E6074" t="s">
        <v>58</v>
      </c>
      <c r="F6074" t="s">
        <v>655</v>
      </c>
      <c r="G6074" s="1">
        <v>44459</v>
      </c>
      <c r="H6074" t="s">
        <v>21</v>
      </c>
      <c r="I6074" t="s">
        <v>93</v>
      </c>
      <c r="J6074" s="3" t="s">
        <v>19711</v>
      </c>
      <c r="K6074" t="s">
        <v>62</v>
      </c>
      <c r="M6074" t="s">
        <v>143</v>
      </c>
      <c r="N6074" t="s">
        <v>83</v>
      </c>
      <c r="R6074" t="str">
        <f t="shared" ca="1" si="94"/>
        <v>Ravi</v>
      </c>
      <c r="S6074" t="str">
        <f>IFERROR(TEXT(DATEVALUE(LEFT(Table1[[#This Row],[Date of Purchase]],10)), "MMMM"), TEXT(Table1[[#This Row],[Date of Purchase]], "MMMM"))</f>
        <v>September</v>
      </c>
      <c r="T6074" t="str">
        <f>IF(OR(
  AND(Table1[[#This Row],[Ticket Priority]]="Critical", Table1[[#This Row],[Ticket Status]]&lt;&gt;"Closed"),
  AND(Table1[[#This Row],[Ticket Priority]]="High", Table1[[#This Row],[Ticket Status]]="Open")
), "Yes", "No")</f>
        <v>No</v>
      </c>
      <c r="U6074" s="4" t="str">
        <f>IF(Table1[[#This Row],[Ticket Status]]="Closed","Yes","No")</f>
        <v>No</v>
      </c>
      <c r="V6074" s="4" t="str">
        <f>IF(Table1[[#This Row],[Ticket Status]]="Pending Customer Response","Yes","No")</f>
        <v>No</v>
      </c>
      <c r="W6074" s="5">
        <f ca="1">COUNTIFS(Table1[Agent_name],Table1[[#This Row],[Agent_name]],Table1[Month],Table1[[#This Row],[Month]])/160</f>
        <v>0.64375000000000004</v>
      </c>
    </row>
    <row r="6075" spans="1:23" x14ac:dyDescent="0.25">
      <c r="A6075">
        <v>6074</v>
      </c>
      <c r="B6075" t="s">
        <v>19712</v>
      </c>
      <c r="C6075" t="s">
        <v>19713</v>
      </c>
      <c r="D6075">
        <v>49</v>
      </c>
      <c r="E6075" t="s">
        <v>29</v>
      </c>
      <c r="F6075" t="s">
        <v>317</v>
      </c>
      <c r="G6075" s="1">
        <v>44464</v>
      </c>
      <c r="H6075" t="s">
        <v>67</v>
      </c>
      <c r="I6075" t="s">
        <v>177</v>
      </c>
      <c r="J6075" s="3" t="s">
        <v>19714</v>
      </c>
      <c r="K6075" t="s">
        <v>24</v>
      </c>
      <c r="M6075" t="s">
        <v>89</v>
      </c>
      <c r="N6075" t="s">
        <v>55</v>
      </c>
      <c r="O6075" s="2">
        <v>45078.088263888887</v>
      </c>
      <c r="R6075" t="str">
        <f t="shared" ca="1" si="94"/>
        <v>Aisha</v>
      </c>
      <c r="S6075" t="str">
        <f>IFERROR(TEXT(DATEVALUE(LEFT(Table1[[#This Row],[Date of Purchase]],10)), "MMMM"), TEXT(Table1[[#This Row],[Date of Purchase]], "MMMM"))</f>
        <v>September</v>
      </c>
      <c r="T6075" t="str">
        <f>IF(OR(
  AND(Table1[[#This Row],[Ticket Priority]]="Critical", Table1[[#This Row],[Ticket Status]]&lt;&gt;"Closed"),
  AND(Table1[[#This Row],[Ticket Priority]]="High", Table1[[#This Row],[Ticket Status]]="Open")
), "Yes", "No")</f>
        <v>No</v>
      </c>
      <c r="U6075" s="4" t="str">
        <f>IF(Table1[[#This Row],[Ticket Status]]="Closed","Yes","No")</f>
        <v>No</v>
      </c>
      <c r="V6075" s="4" t="str">
        <f>IF(Table1[[#This Row],[Ticket Status]]="Pending Customer Response","Yes","No")</f>
        <v>Yes</v>
      </c>
      <c r="W6075" s="5">
        <f ca="1">COUNTIFS(Table1[Agent_name],Table1[[#This Row],[Agent_name]],Table1[Month],Table1[[#This Row],[Month]])/160</f>
        <v>0.86250000000000004</v>
      </c>
    </row>
    <row r="6076" spans="1:23" x14ac:dyDescent="0.25">
      <c r="A6076">
        <v>6075</v>
      </c>
      <c r="B6076" t="s">
        <v>19715</v>
      </c>
      <c r="C6076" t="s">
        <v>19716</v>
      </c>
      <c r="D6076">
        <v>57</v>
      </c>
      <c r="E6076" t="s">
        <v>29</v>
      </c>
      <c r="F6076" t="s">
        <v>286</v>
      </c>
      <c r="G6076" s="1">
        <v>44264</v>
      </c>
      <c r="H6076" t="s">
        <v>21</v>
      </c>
      <c r="I6076" t="s">
        <v>150</v>
      </c>
      <c r="J6076" s="3" t="s">
        <v>19717</v>
      </c>
      <c r="K6076" t="s">
        <v>62</v>
      </c>
      <c r="M6076" t="s">
        <v>25</v>
      </c>
      <c r="N6076" t="s">
        <v>33</v>
      </c>
      <c r="R6076" t="str">
        <f t="shared" ca="1" si="94"/>
        <v>Aisha</v>
      </c>
      <c r="S6076" t="str">
        <f>IFERROR(TEXT(DATEVALUE(LEFT(Table1[[#This Row],[Date of Purchase]],10)), "MMMM"), TEXT(Table1[[#This Row],[Date of Purchase]], "MMMM"))</f>
        <v>March</v>
      </c>
      <c r="T6076" t="str">
        <f>IF(OR(
  AND(Table1[[#This Row],[Ticket Priority]]="Critical", Table1[[#This Row],[Ticket Status]]&lt;&gt;"Closed"),
  AND(Table1[[#This Row],[Ticket Priority]]="High", Table1[[#This Row],[Ticket Status]]="Open")
), "Yes", "No")</f>
        <v>Yes</v>
      </c>
      <c r="U6076" s="4" t="str">
        <f>IF(Table1[[#This Row],[Ticket Status]]="Closed","Yes","No")</f>
        <v>No</v>
      </c>
      <c r="V6076" s="4" t="str">
        <f>IF(Table1[[#This Row],[Ticket Status]]="Pending Customer Response","Yes","No")</f>
        <v>No</v>
      </c>
      <c r="W6076" s="5">
        <f ca="1">COUNTIFS(Table1[Agent_name],Table1[[#This Row],[Agent_name]],Table1[Month],Table1[[#This Row],[Month]])/160</f>
        <v>1.0062500000000001</v>
      </c>
    </row>
    <row r="6077" spans="1:23" x14ac:dyDescent="0.25">
      <c r="A6077">
        <v>6076</v>
      </c>
      <c r="B6077" t="s">
        <v>19718</v>
      </c>
      <c r="C6077" t="s">
        <v>19719</v>
      </c>
      <c r="D6077">
        <v>57</v>
      </c>
      <c r="E6077" t="s">
        <v>58</v>
      </c>
      <c r="F6077" t="s">
        <v>202</v>
      </c>
      <c r="G6077" s="1">
        <v>43944</v>
      </c>
      <c r="H6077" t="s">
        <v>59</v>
      </c>
      <c r="I6077" t="s">
        <v>60</v>
      </c>
      <c r="J6077" s="3" t="s">
        <v>19720</v>
      </c>
      <c r="K6077" t="s">
        <v>24</v>
      </c>
      <c r="M6077" t="s">
        <v>41</v>
      </c>
      <c r="N6077" t="s">
        <v>33</v>
      </c>
      <c r="O6077" s="2">
        <v>45078.272337962961</v>
      </c>
      <c r="R6077" t="str">
        <f t="shared" ca="1" si="94"/>
        <v>Ravi</v>
      </c>
      <c r="S6077" t="str">
        <f>IFERROR(TEXT(DATEVALUE(LEFT(Table1[[#This Row],[Date of Purchase]],10)), "MMMM"), TEXT(Table1[[#This Row],[Date of Purchase]], "MMMM"))</f>
        <v>April</v>
      </c>
      <c r="T6077" t="str">
        <f>IF(OR(
  AND(Table1[[#This Row],[Ticket Priority]]="Critical", Table1[[#This Row],[Ticket Status]]&lt;&gt;"Closed"),
  AND(Table1[[#This Row],[Ticket Priority]]="High", Table1[[#This Row],[Ticket Status]]="Open")
), "Yes", "No")</f>
        <v>No</v>
      </c>
      <c r="U6077" s="4" t="str">
        <f>IF(Table1[[#This Row],[Ticket Status]]="Closed","Yes","No")</f>
        <v>No</v>
      </c>
      <c r="V6077" s="4" t="str">
        <f>IF(Table1[[#This Row],[Ticket Status]]="Pending Customer Response","Yes","No")</f>
        <v>Yes</v>
      </c>
      <c r="W6077" s="5">
        <f ca="1">COUNTIFS(Table1[Agent_name],Table1[[#This Row],[Agent_name]],Table1[Month],Table1[[#This Row],[Month]])/160</f>
        <v>0.625</v>
      </c>
    </row>
    <row r="6078" spans="1:23" x14ac:dyDescent="0.25">
      <c r="A6078">
        <v>6077</v>
      </c>
      <c r="B6078" t="s">
        <v>19721</v>
      </c>
      <c r="C6078" t="s">
        <v>19722</v>
      </c>
      <c r="D6078">
        <v>69</v>
      </c>
      <c r="E6078" t="s">
        <v>58</v>
      </c>
      <c r="F6078" t="s">
        <v>103</v>
      </c>
      <c r="G6078" s="1">
        <v>44268</v>
      </c>
      <c r="H6078" t="s">
        <v>66</v>
      </c>
      <c r="I6078" t="s">
        <v>59</v>
      </c>
      <c r="J6078" s="3" t="s">
        <v>19723</v>
      </c>
      <c r="K6078" t="s">
        <v>62</v>
      </c>
      <c r="M6078" t="s">
        <v>143</v>
      </c>
      <c r="N6078" t="s">
        <v>33</v>
      </c>
      <c r="R6078" t="str">
        <f t="shared" ca="1" si="94"/>
        <v>Mohit</v>
      </c>
      <c r="S6078" t="str">
        <f>IFERROR(TEXT(DATEVALUE(LEFT(Table1[[#This Row],[Date of Purchase]],10)), "MMMM"), TEXT(Table1[[#This Row],[Date of Purchase]], "MMMM"))</f>
        <v>March</v>
      </c>
      <c r="T6078" t="str">
        <f>IF(OR(
  AND(Table1[[#This Row],[Ticket Priority]]="Critical", Table1[[#This Row],[Ticket Status]]&lt;&gt;"Closed"),
  AND(Table1[[#This Row],[Ticket Priority]]="High", Table1[[#This Row],[Ticket Status]]="Open")
), "Yes", "No")</f>
        <v>No</v>
      </c>
      <c r="U6078" s="4" t="str">
        <f>IF(Table1[[#This Row],[Ticket Status]]="Closed","Yes","No")</f>
        <v>No</v>
      </c>
      <c r="V6078" s="4" t="str">
        <f>IF(Table1[[#This Row],[Ticket Status]]="Pending Customer Response","Yes","No")</f>
        <v>No</v>
      </c>
      <c r="W6078" s="5">
        <f ca="1">COUNTIFS(Table1[Agent_name],Table1[[#This Row],[Agent_name]],Table1[Month],Table1[[#This Row],[Month]])/160</f>
        <v>0.45624999999999999</v>
      </c>
    </row>
    <row r="6079" spans="1:23" x14ac:dyDescent="0.25">
      <c r="A6079">
        <v>6078</v>
      </c>
      <c r="B6079" t="s">
        <v>19724</v>
      </c>
      <c r="C6079" t="s">
        <v>19725</v>
      </c>
      <c r="D6079">
        <v>41</v>
      </c>
      <c r="E6079" t="s">
        <v>58</v>
      </c>
      <c r="F6079" t="s">
        <v>117</v>
      </c>
      <c r="G6079" s="1">
        <v>44559</v>
      </c>
      <c r="H6079" t="s">
        <v>66</v>
      </c>
      <c r="I6079" t="s">
        <v>59</v>
      </c>
      <c r="J6079" s="3" t="s">
        <v>19726</v>
      </c>
      <c r="K6079" t="s">
        <v>39</v>
      </c>
      <c r="L6079" t="s">
        <v>19727</v>
      </c>
      <c r="M6079" t="s">
        <v>89</v>
      </c>
      <c r="N6079" t="s">
        <v>55</v>
      </c>
      <c r="O6079" s="2">
        <v>45078.202928240738</v>
      </c>
      <c r="P6079" s="2">
        <v>45078.358483796299</v>
      </c>
      <c r="Q6079">
        <v>1</v>
      </c>
      <c r="R6079" t="str">
        <f t="shared" ca="1" si="94"/>
        <v>Arjun</v>
      </c>
      <c r="S6079" t="str">
        <f>IFERROR(TEXT(DATEVALUE(LEFT(Table1[[#This Row],[Date of Purchase]],10)), "MMMM"), TEXT(Table1[[#This Row],[Date of Purchase]], "MMMM"))</f>
        <v>December</v>
      </c>
      <c r="T6079" t="str">
        <f>IF(OR(
  AND(Table1[[#This Row],[Ticket Priority]]="Critical", Table1[[#This Row],[Ticket Status]]&lt;&gt;"Closed"),
  AND(Table1[[#This Row],[Ticket Priority]]="High", Table1[[#This Row],[Ticket Status]]="Open")
), "Yes", "No")</f>
        <v>No</v>
      </c>
      <c r="U6079" s="4" t="str">
        <f>IF(Table1[[#This Row],[Ticket Status]]="Closed","Yes","No")</f>
        <v>Yes</v>
      </c>
      <c r="V6079" s="4" t="str">
        <f>IF(Table1[[#This Row],[Ticket Status]]="Pending Customer Response","Yes","No")</f>
        <v>No</v>
      </c>
      <c r="W6079" s="5">
        <f ca="1">COUNTIFS(Table1[Agent_name],Table1[[#This Row],[Agent_name]],Table1[Month],Table1[[#This Row],[Month]])/160</f>
        <v>0.19375000000000001</v>
      </c>
    </row>
    <row r="6080" spans="1:23" x14ac:dyDescent="0.25">
      <c r="A6080">
        <v>6079</v>
      </c>
      <c r="B6080" t="s">
        <v>19728</v>
      </c>
      <c r="C6080" t="s">
        <v>19729</v>
      </c>
      <c r="D6080">
        <v>26</v>
      </c>
      <c r="E6080" t="s">
        <v>58</v>
      </c>
      <c r="F6080" t="s">
        <v>117</v>
      </c>
      <c r="G6080" s="1">
        <v>44358</v>
      </c>
      <c r="H6080" t="s">
        <v>21</v>
      </c>
      <c r="I6080" t="s">
        <v>46</v>
      </c>
      <c r="J6080" s="3" t="s">
        <v>19730</v>
      </c>
      <c r="K6080" t="s">
        <v>39</v>
      </c>
      <c r="L6080" t="s">
        <v>19731</v>
      </c>
      <c r="M6080" t="s">
        <v>89</v>
      </c>
      <c r="N6080" t="s">
        <v>26</v>
      </c>
      <c r="O6080" s="2">
        <v>45078.008506944447</v>
      </c>
      <c r="P6080" s="2">
        <v>45078.271701388891</v>
      </c>
      <c r="Q6080">
        <v>1</v>
      </c>
      <c r="R6080" t="str">
        <f t="shared" ca="1" si="94"/>
        <v>Karan</v>
      </c>
      <c r="S6080" t="str">
        <f>IFERROR(TEXT(DATEVALUE(LEFT(Table1[[#This Row],[Date of Purchase]],10)), "MMMM"), TEXT(Table1[[#This Row],[Date of Purchase]], "MMMM"))</f>
        <v>June</v>
      </c>
      <c r="T6080" t="str">
        <f>IF(OR(
  AND(Table1[[#This Row],[Ticket Priority]]="Critical", Table1[[#This Row],[Ticket Status]]&lt;&gt;"Closed"),
  AND(Table1[[#This Row],[Ticket Priority]]="High", Table1[[#This Row],[Ticket Status]]="Open")
), "Yes", "No")</f>
        <v>No</v>
      </c>
      <c r="U6080" s="4" t="str">
        <f>IF(Table1[[#This Row],[Ticket Status]]="Closed","Yes","No")</f>
        <v>Yes</v>
      </c>
      <c r="V6080" s="4" t="str">
        <f>IF(Table1[[#This Row],[Ticket Status]]="Pending Customer Response","Yes","No")</f>
        <v>No</v>
      </c>
      <c r="W6080" s="5">
        <f ca="1">COUNTIFS(Table1[Agent_name],Table1[[#This Row],[Agent_name]],Table1[Month],Table1[[#This Row],[Month]])/160</f>
        <v>0.27500000000000002</v>
      </c>
    </row>
    <row r="6081" spans="1:23" x14ac:dyDescent="0.25">
      <c r="A6081">
        <v>6080</v>
      </c>
      <c r="B6081" t="s">
        <v>19732</v>
      </c>
      <c r="C6081" t="s">
        <v>19733</v>
      </c>
      <c r="D6081">
        <v>44</v>
      </c>
      <c r="E6081" t="s">
        <v>29</v>
      </c>
      <c r="F6081" t="s">
        <v>655</v>
      </c>
      <c r="G6081" s="1">
        <v>44219</v>
      </c>
      <c r="H6081" t="s">
        <v>21</v>
      </c>
      <c r="I6081" t="s">
        <v>59</v>
      </c>
      <c r="J6081" s="3" t="s">
        <v>19734</v>
      </c>
      <c r="K6081" t="s">
        <v>39</v>
      </c>
      <c r="L6081" t="s">
        <v>19735</v>
      </c>
      <c r="M6081" t="s">
        <v>41</v>
      </c>
      <c r="N6081" t="s">
        <v>26</v>
      </c>
      <c r="O6081" s="2">
        <v>45078.881435185183</v>
      </c>
      <c r="P6081" s="2">
        <v>45078.628657407404</v>
      </c>
      <c r="Q6081">
        <v>2</v>
      </c>
      <c r="R6081" t="str">
        <f t="shared" ca="1" si="94"/>
        <v>Ravi</v>
      </c>
      <c r="S6081" t="str">
        <f>IFERROR(TEXT(DATEVALUE(LEFT(Table1[[#This Row],[Date of Purchase]],10)), "MMMM"), TEXT(Table1[[#This Row],[Date of Purchase]], "MMMM"))</f>
        <v>January</v>
      </c>
      <c r="T6081" t="str">
        <f>IF(OR(
  AND(Table1[[#This Row],[Ticket Priority]]="Critical", Table1[[#This Row],[Ticket Status]]&lt;&gt;"Closed"),
  AND(Table1[[#This Row],[Ticket Priority]]="High", Table1[[#This Row],[Ticket Status]]="Open")
), "Yes", "No")</f>
        <v>No</v>
      </c>
      <c r="U6081" s="4" t="str">
        <f>IF(Table1[[#This Row],[Ticket Status]]="Closed","Yes","No")</f>
        <v>Yes</v>
      </c>
      <c r="V6081" s="4" t="str">
        <f>IF(Table1[[#This Row],[Ticket Status]]="Pending Customer Response","Yes","No")</f>
        <v>No</v>
      </c>
      <c r="W6081" s="5">
        <f ca="1">COUNTIFS(Table1[Agent_name],Table1[[#This Row],[Agent_name]],Table1[Month],Table1[[#This Row],[Month]])/160</f>
        <v>0.74375000000000002</v>
      </c>
    </row>
    <row r="6082" spans="1:23" x14ac:dyDescent="0.25">
      <c r="A6082">
        <v>6081</v>
      </c>
      <c r="B6082" t="s">
        <v>19736</v>
      </c>
      <c r="C6082" t="s">
        <v>19737</v>
      </c>
      <c r="D6082">
        <v>26</v>
      </c>
      <c r="E6082" t="s">
        <v>19</v>
      </c>
      <c r="F6082" t="s">
        <v>223</v>
      </c>
      <c r="G6082" s="1">
        <v>44413</v>
      </c>
      <c r="H6082" t="s">
        <v>59</v>
      </c>
      <c r="I6082" t="s">
        <v>67</v>
      </c>
      <c r="J6082" s="3" t="s">
        <v>19738</v>
      </c>
      <c r="K6082" t="s">
        <v>62</v>
      </c>
      <c r="M6082" t="s">
        <v>41</v>
      </c>
      <c r="N6082" t="s">
        <v>55</v>
      </c>
      <c r="R6082" t="str">
        <f t="shared" ref="R6082:R6145" ca="1" si="95">CHOOSE(
RANDBETWEEN(1,20),
"Aisha","Aisha","Aisha","Aisha",
"Ravi","Ravi","Ravi",
"Sara","Sara","Sara",
"Mohit","Mohit",
"Priya","Priya",
"Arjun",
"Neha","Rahul","Divya","Karan","Meera","Sanjay"
)</f>
        <v>Ravi</v>
      </c>
      <c r="S6082" t="str">
        <f>IFERROR(TEXT(DATEVALUE(LEFT(Table1[[#This Row],[Date of Purchase]],10)), "MMMM"), TEXT(Table1[[#This Row],[Date of Purchase]], "MMMM"))</f>
        <v>August</v>
      </c>
      <c r="T6082" t="str">
        <f>IF(OR(
  AND(Table1[[#This Row],[Ticket Priority]]="Critical", Table1[[#This Row],[Ticket Status]]&lt;&gt;"Closed"),
  AND(Table1[[#This Row],[Ticket Priority]]="High", Table1[[#This Row],[Ticket Status]]="Open")
), "Yes", "No")</f>
        <v>No</v>
      </c>
      <c r="U6082" s="4" t="str">
        <f>IF(Table1[[#This Row],[Ticket Status]]="Closed","Yes","No")</f>
        <v>No</v>
      </c>
      <c r="V6082" s="4" t="str">
        <f>IF(Table1[[#This Row],[Ticket Status]]="Pending Customer Response","Yes","No")</f>
        <v>No</v>
      </c>
      <c r="W6082" s="5">
        <f ca="1">COUNTIFS(Table1[Agent_name],Table1[[#This Row],[Agent_name]],Table1[Month],Table1[[#This Row],[Month]])/160</f>
        <v>0.65625</v>
      </c>
    </row>
    <row r="6083" spans="1:23" x14ac:dyDescent="0.25">
      <c r="A6083">
        <v>6082</v>
      </c>
      <c r="B6083" t="s">
        <v>19739</v>
      </c>
      <c r="C6083" t="s">
        <v>19740</v>
      </c>
      <c r="D6083">
        <v>70</v>
      </c>
      <c r="E6083" t="s">
        <v>19</v>
      </c>
      <c r="F6083" t="s">
        <v>107</v>
      </c>
      <c r="G6083" s="1">
        <v>44082</v>
      </c>
      <c r="H6083" t="s">
        <v>59</v>
      </c>
      <c r="I6083" t="s">
        <v>141</v>
      </c>
      <c r="J6083" s="3" t="s">
        <v>19741</v>
      </c>
      <c r="K6083" t="s">
        <v>39</v>
      </c>
      <c r="L6083" t="s">
        <v>19742</v>
      </c>
      <c r="M6083" t="s">
        <v>143</v>
      </c>
      <c r="N6083" t="s">
        <v>26</v>
      </c>
      <c r="O6083" s="2">
        <v>45078.815509259257</v>
      </c>
      <c r="P6083" s="2">
        <v>45078.591898148145</v>
      </c>
      <c r="Q6083">
        <v>1</v>
      </c>
      <c r="R6083" t="str">
        <f t="shared" ca="1" si="95"/>
        <v>Karan</v>
      </c>
      <c r="S6083" t="str">
        <f>IFERROR(TEXT(DATEVALUE(LEFT(Table1[[#This Row],[Date of Purchase]],10)), "MMMM"), TEXT(Table1[[#This Row],[Date of Purchase]], "MMMM"))</f>
        <v>September</v>
      </c>
      <c r="T6083" t="str">
        <f>IF(OR(
  AND(Table1[[#This Row],[Ticket Priority]]="Critical", Table1[[#This Row],[Ticket Status]]&lt;&gt;"Closed"),
  AND(Table1[[#This Row],[Ticket Priority]]="High", Table1[[#This Row],[Ticket Status]]="Open")
), "Yes", "No")</f>
        <v>No</v>
      </c>
      <c r="U6083" s="4" t="str">
        <f>IF(Table1[[#This Row],[Ticket Status]]="Closed","Yes","No")</f>
        <v>Yes</v>
      </c>
      <c r="V6083" s="4" t="str">
        <f>IF(Table1[[#This Row],[Ticket Status]]="Pending Customer Response","Yes","No")</f>
        <v>No</v>
      </c>
      <c r="W6083" s="5">
        <f ca="1">COUNTIFS(Table1[Agent_name],Table1[[#This Row],[Agent_name]],Table1[Month],Table1[[#This Row],[Month]])/160</f>
        <v>0.24374999999999999</v>
      </c>
    </row>
    <row r="6084" spans="1:23" x14ac:dyDescent="0.25">
      <c r="A6084">
        <v>6083</v>
      </c>
      <c r="B6084" t="s">
        <v>19743</v>
      </c>
      <c r="C6084" t="s">
        <v>19744</v>
      </c>
      <c r="D6084">
        <v>35</v>
      </c>
      <c r="E6084" t="s">
        <v>29</v>
      </c>
      <c r="F6084" t="s">
        <v>431</v>
      </c>
      <c r="G6084" s="1">
        <v>44439</v>
      </c>
      <c r="H6084" t="s">
        <v>59</v>
      </c>
      <c r="I6084" t="s">
        <v>31</v>
      </c>
      <c r="J6084" s="3" t="s">
        <v>19745</v>
      </c>
      <c r="K6084" t="s">
        <v>62</v>
      </c>
      <c r="M6084" t="s">
        <v>41</v>
      </c>
      <c r="N6084" t="s">
        <v>83</v>
      </c>
      <c r="R6084" t="str">
        <f t="shared" ca="1" si="95"/>
        <v>Divya</v>
      </c>
      <c r="S6084" t="str">
        <f>IFERROR(TEXT(DATEVALUE(LEFT(Table1[[#This Row],[Date of Purchase]],10)), "MMMM"), TEXT(Table1[[#This Row],[Date of Purchase]], "MMMM"))</f>
        <v>August</v>
      </c>
      <c r="T6084" t="str">
        <f>IF(OR(
  AND(Table1[[#This Row],[Ticket Priority]]="Critical", Table1[[#This Row],[Ticket Status]]&lt;&gt;"Closed"),
  AND(Table1[[#This Row],[Ticket Priority]]="High", Table1[[#This Row],[Ticket Status]]="Open")
), "Yes", "No")</f>
        <v>No</v>
      </c>
      <c r="U6084" s="4" t="str">
        <f>IF(Table1[[#This Row],[Ticket Status]]="Closed","Yes","No")</f>
        <v>No</v>
      </c>
      <c r="V6084" s="4" t="str">
        <f>IF(Table1[[#This Row],[Ticket Status]]="Pending Customer Response","Yes","No")</f>
        <v>No</v>
      </c>
      <c r="W6084" s="5">
        <f ca="1">COUNTIFS(Table1[Agent_name],Table1[[#This Row],[Agent_name]],Table1[Month],Table1[[#This Row],[Month]])/160</f>
        <v>0.1875</v>
      </c>
    </row>
    <row r="6085" spans="1:23" x14ac:dyDescent="0.25">
      <c r="A6085">
        <v>6084</v>
      </c>
      <c r="B6085" t="s">
        <v>19746</v>
      </c>
      <c r="C6085" t="s">
        <v>19747</v>
      </c>
      <c r="D6085">
        <v>67</v>
      </c>
      <c r="E6085" t="s">
        <v>29</v>
      </c>
      <c r="F6085" t="s">
        <v>76</v>
      </c>
      <c r="G6085" s="1">
        <v>44221</v>
      </c>
      <c r="H6085" t="s">
        <v>21</v>
      </c>
      <c r="I6085" t="s">
        <v>46</v>
      </c>
      <c r="J6085" s="3" t="s">
        <v>19748</v>
      </c>
      <c r="K6085" t="s">
        <v>62</v>
      </c>
      <c r="M6085" t="s">
        <v>25</v>
      </c>
      <c r="N6085" t="s">
        <v>55</v>
      </c>
      <c r="R6085" t="str">
        <f t="shared" ca="1" si="95"/>
        <v>Mohit</v>
      </c>
      <c r="S6085" t="str">
        <f>IFERROR(TEXT(DATEVALUE(LEFT(Table1[[#This Row],[Date of Purchase]],10)), "MMMM"), TEXT(Table1[[#This Row],[Date of Purchase]], "MMMM"))</f>
        <v>January</v>
      </c>
      <c r="T6085" t="str">
        <f>IF(OR(
  AND(Table1[[#This Row],[Ticket Priority]]="Critical", Table1[[#This Row],[Ticket Status]]&lt;&gt;"Closed"),
  AND(Table1[[#This Row],[Ticket Priority]]="High", Table1[[#This Row],[Ticket Status]]="Open")
), "Yes", "No")</f>
        <v>Yes</v>
      </c>
      <c r="U6085" s="4" t="str">
        <f>IF(Table1[[#This Row],[Ticket Status]]="Closed","Yes","No")</f>
        <v>No</v>
      </c>
      <c r="V6085" s="4" t="str">
        <f>IF(Table1[[#This Row],[Ticket Status]]="Pending Customer Response","Yes","No")</f>
        <v>No</v>
      </c>
      <c r="W6085" s="5">
        <f ca="1">COUNTIFS(Table1[Agent_name],Table1[[#This Row],[Agent_name]],Table1[Month],Table1[[#This Row],[Month]])/160</f>
        <v>0.46250000000000002</v>
      </c>
    </row>
    <row r="6086" spans="1:23" x14ac:dyDescent="0.25">
      <c r="A6086">
        <v>6085</v>
      </c>
      <c r="B6086" t="s">
        <v>19749</v>
      </c>
      <c r="C6086" t="s">
        <v>19750</v>
      </c>
      <c r="D6086">
        <v>27</v>
      </c>
      <c r="E6086" t="s">
        <v>19</v>
      </c>
      <c r="F6086" t="s">
        <v>397</v>
      </c>
      <c r="G6086" s="1">
        <v>44329</v>
      </c>
      <c r="H6086" t="s">
        <v>59</v>
      </c>
      <c r="I6086" t="s">
        <v>46</v>
      </c>
      <c r="J6086" s="3" t="s">
        <v>19751</v>
      </c>
      <c r="K6086" t="s">
        <v>39</v>
      </c>
      <c r="L6086" t="s">
        <v>19752</v>
      </c>
      <c r="M6086" t="s">
        <v>143</v>
      </c>
      <c r="N6086" t="s">
        <v>26</v>
      </c>
      <c r="O6086" s="2">
        <v>45078.033622685187</v>
      </c>
      <c r="P6086" s="2">
        <v>45078.303067129629</v>
      </c>
      <c r="Q6086">
        <v>4</v>
      </c>
      <c r="R6086" t="str">
        <f t="shared" ca="1" si="95"/>
        <v>Aisha</v>
      </c>
      <c r="S6086" t="str">
        <f>IFERROR(TEXT(DATEVALUE(LEFT(Table1[[#This Row],[Date of Purchase]],10)), "MMMM"), TEXT(Table1[[#This Row],[Date of Purchase]], "MMMM"))</f>
        <v>May</v>
      </c>
      <c r="T6086" t="str">
        <f>IF(OR(
  AND(Table1[[#This Row],[Ticket Priority]]="Critical", Table1[[#This Row],[Ticket Status]]&lt;&gt;"Closed"),
  AND(Table1[[#This Row],[Ticket Priority]]="High", Table1[[#This Row],[Ticket Status]]="Open")
), "Yes", "No")</f>
        <v>No</v>
      </c>
      <c r="U6086" s="4" t="str">
        <f>IF(Table1[[#This Row],[Ticket Status]]="Closed","Yes","No")</f>
        <v>Yes</v>
      </c>
      <c r="V6086" s="4" t="str">
        <f>IF(Table1[[#This Row],[Ticket Status]]="Pending Customer Response","Yes","No")</f>
        <v>No</v>
      </c>
      <c r="W6086" s="5">
        <f ca="1">COUNTIFS(Table1[Agent_name],Table1[[#This Row],[Agent_name]],Table1[Month],Table1[[#This Row],[Month]])/160</f>
        <v>0.93125000000000002</v>
      </c>
    </row>
    <row r="6087" spans="1:23" x14ac:dyDescent="0.25">
      <c r="A6087">
        <v>6086</v>
      </c>
      <c r="B6087" t="s">
        <v>19753</v>
      </c>
      <c r="C6087" t="s">
        <v>19754</v>
      </c>
      <c r="D6087">
        <v>54</v>
      </c>
      <c r="E6087" t="s">
        <v>19</v>
      </c>
      <c r="F6087" t="s">
        <v>86</v>
      </c>
      <c r="G6087" s="1">
        <v>44427</v>
      </c>
      <c r="H6087" t="s">
        <v>45</v>
      </c>
      <c r="I6087" t="s">
        <v>31</v>
      </c>
      <c r="J6087" s="3" t="s">
        <v>19755</v>
      </c>
      <c r="K6087" t="s">
        <v>24</v>
      </c>
      <c r="M6087" t="s">
        <v>143</v>
      </c>
      <c r="N6087" t="s">
        <v>26</v>
      </c>
      <c r="O6087" s="2">
        <v>45078.773923611108</v>
      </c>
      <c r="R6087" t="str">
        <f t="shared" ca="1" si="95"/>
        <v>Sara</v>
      </c>
      <c r="S6087" t="str">
        <f>IFERROR(TEXT(DATEVALUE(LEFT(Table1[[#This Row],[Date of Purchase]],10)), "MMMM"), TEXT(Table1[[#This Row],[Date of Purchase]], "MMMM"))</f>
        <v>August</v>
      </c>
      <c r="T6087" t="str">
        <f>IF(OR(
  AND(Table1[[#This Row],[Ticket Priority]]="Critical", Table1[[#This Row],[Ticket Status]]&lt;&gt;"Closed"),
  AND(Table1[[#This Row],[Ticket Priority]]="High", Table1[[#This Row],[Ticket Status]]="Open")
), "Yes", "No")</f>
        <v>No</v>
      </c>
      <c r="U6087" s="4" t="str">
        <f>IF(Table1[[#This Row],[Ticket Status]]="Closed","Yes","No")</f>
        <v>No</v>
      </c>
      <c r="V6087" s="4" t="str">
        <f>IF(Table1[[#This Row],[Ticket Status]]="Pending Customer Response","Yes","No")</f>
        <v>Yes</v>
      </c>
      <c r="W6087" s="5">
        <f ca="1">COUNTIFS(Table1[Agent_name],Table1[[#This Row],[Agent_name]],Table1[Month],Table1[[#This Row],[Month]])/160</f>
        <v>0.8</v>
      </c>
    </row>
    <row r="6088" spans="1:23" x14ac:dyDescent="0.25">
      <c r="A6088">
        <v>6087</v>
      </c>
      <c r="B6088" t="s">
        <v>19756</v>
      </c>
      <c r="C6088" t="s">
        <v>19757</v>
      </c>
      <c r="D6088">
        <v>34</v>
      </c>
      <c r="E6088" t="s">
        <v>29</v>
      </c>
      <c r="F6088" t="s">
        <v>383</v>
      </c>
      <c r="G6088" s="1">
        <v>44429</v>
      </c>
      <c r="H6088" t="s">
        <v>66</v>
      </c>
      <c r="I6088" t="s">
        <v>46</v>
      </c>
      <c r="J6088" s="3" t="s">
        <v>19758</v>
      </c>
      <c r="K6088" t="s">
        <v>39</v>
      </c>
      <c r="L6088" t="s">
        <v>19759</v>
      </c>
      <c r="M6088" t="s">
        <v>143</v>
      </c>
      <c r="N6088" t="s">
        <v>26</v>
      </c>
      <c r="O6088" s="2">
        <v>45078.225324074076</v>
      </c>
      <c r="P6088" s="2">
        <v>45078.083657407406</v>
      </c>
      <c r="Q6088">
        <v>4</v>
      </c>
      <c r="R6088" t="str">
        <f t="shared" ca="1" si="95"/>
        <v>Priya</v>
      </c>
      <c r="S6088" t="str">
        <f>IFERROR(TEXT(DATEVALUE(LEFT(Table1[[#This Row],[Date of Purchase]],10)), "MMMM"), TEXT(Table1[[#This Row],[Date of Purchase]], "MMMM"))</f>
        <v>August</v>
      </c>
      <c r="T6088" t="str">
        <f>IF(OR(
  AND(Table1[[#This Row],[Ticket Priority]]="Critical", Table1[[#This Row],[Ticket Status]]&lt;&gt;"Closed"),
  AND(Table1[[#This Row],[Ticket Priority]]="High", Table1[[#This Row],[Ticket Status]]="Open")
), "Yes", "No")</f>
        <v>No</v>
      </c>
      <c r="U6088" s="4" t="str">
        <f>IF(Table1[[#This Row],[Ticket Status]]="Closed","Yes","No")</f>
        <v>Yes</v>
      </c>
      <c r="V6088" s="4" t="str">
        <f>IF(Table1[[#This Row],[Ticket Status]]="Pending Customer Response","Yes","No")</f>
        <v>No</v>
      </c>
      <c r="W6088" s="5">
        <f ca="1">COUNTIFS(Table1[Agent_name],Table1[[#This Row],[Agent_name]],Table1[Month],Table1[[#This Row],[Month]])/160</f>
        <v>0.35</v>
      </c>
    </row>
    <row r="6089" spans="1:23" x14ac:dyDescent="0.25">
      <c r="A6089">
        <v>6088</v>
      </c>
      <c r="B6089" t="s">
        <v>19760</v>
      </c>
      <c r="C6089" t="s">
        <v>19761</v>
      </c>
      <c r="D6089">
        <v>26</v>
      </c>
      <c r="E6089" t="s">
        <v>58</v>
      </c>
      <c r="F6089" t="s">
        <v>397</v>
      </c>
      <c r="G6089" s="1">
        <v>44262</v>
      </c>
      <c r="H6089" t="s">
        <v>66</v>
      </c>
      <c r="I6089" t="s">
        <v>59</v>
      </c>
      <c r="J6089" s="3" t="s">
        <v>19762</v>
      </c>
      <c r="K6089" t="s">
        <v>62</v>
      </c>
      <c r="M6089" t="s">
        <v>41</v>
      </c>
      <c r="N6089" t="s">
        <v>83</v>
      </c>
      <c r="R6089" t="str">
        <f t="shared" ca="1" si="95"/>
        <v>Mohit</v>
      </c>
      <c r="S6089" t="str">
        <f>IFERROR(TEXT(DATEVALUE(LEFT(Table1[[#This Row],[Date of Purchase]],10)), "MMMM"), TEXT(Table1[[#This Row],[Date of Purchase]], "MMMM"))</f>
        <v>March</v>
      </c>
      <c r="T6089" t="str">
        <f>IF(OR(
  AND(Table1[[#This Row],[Ticket Priority]]="Critical", Table1[[#This Row],[Ticket Status]]&lt;&gt;"Closed"),
  AND(Table1[[#This Row],[Ticket Priority]]="High", Table1[[#This Row],[Ticket Status]]="Open")
), "Yes", "No")</f>
        <v>No</v>
      </c>
      <c r="U6089" s="4" t="str">
        <f>IF(Table1[[#This Row],[Ticket Status]]="Closed","Yes","No")</f>
        <v>No</v>
      </c>
      <c r="V6089" s="4" t="str">
        <f>IF(Table1[[#This Row],[Ticket Status]]="Pending Customer Response","Yes","No")</f>
        <v>No</v>
      </c>
      <c r="W6089" s="5">
        <f ca="1">COUNTIFS(Table1[Agent_name],Table1[[#This Row],[Agent_name]],Table1[Month],Table1[[#This Row],[Month]])/160</f>
        <v>0.45624999999999999</v>
      </c>
    </row>
    <row r="6090" spans="1:23" x14ac:dyDescent="0.25">
      <c r="A6090">
        <v>6089</v>
      </c>
      <c r="B6090" t="s">
        <v>19763</v>
      </c>
      <c r="C6090" t="s">
        <v>19764</v>
      </c>
      <c r="D6090">
        <v>25</v>
      </c>
      <c r="E6090" t="s">
        <v>19</v>
      </c>
      <c r="F6090" t="s">
        <v>456</v>
      </c>
      <c r="G6090" s="1">
        <v>44052</v>
      </c>
      <c r="H6090" t="s">
        <v>67</v>
      </c>
      <c r="I6090" t="s">
        <v>93</v>
      </c>
      <c r="J6090" s="3" t="s">
        <v>19765</v>
      </c>
      <c r="K6090" t="s">
        <v>39</v>
      </c>
      <c r="L6090" t="s">
        <v>19766</v>
      </c>
      <c r="M6090" t="s">
        <v>143</v>
      </c>
      <c r="N6090" t="s">
        <v>26</v>
      </c>
      <c r="O6090" s="2">
        <v>45078.171886574077</v>
      </c>
      <c r="P6090" s="2">
        <v>45078.027442129627</v>
      </c>
      <c r="Q6090">
        <v>3</v>
      </c>
      <c r="R6090" t="str">
        <f t="shared" ca="1" si="95"/>
        <v>Mohit</v>
      </c>
      <c r="S6090" t="str">
        <f>IFERROR(TEXT(DATEVALUE(LEFT(Table1[[#This Row],[Date of Purchase]],10)), "MMMM"), TEXT(Table1[[#This Row],[Date of Purchase]], "MMMM"))</f>
        <v>August</v>
      </c>
      <c r="T6090" t="str">
        <f>IF(OR(
  AND(Table1[[#This Row],[Ticket Priority]]="Critical", Table1[[#This Row],[Ticket Status]]&lt;&gt;"Closed"),
  AND(Table1[[#This Row],[Ticket Priority]]="High", Table1[[#This Row],[Ticket Status]]="Open")
), "Yes", "No")</f>
        <v>No</v>
      </c>
      <c r="U6090" s="4" t="str">
        <f>IF(Table1[[#This Row],[Ticket Status]]="Closed","Yes","No")</f>
        <v>Yes</v>
      </c>
      <c r="V6090" s="4" t="str">
        <f>IF(Table1[[#This Row],[Ticket Status]]="Pending Customer Response","Yes","No")</f>
        <v>No</v>
      </c>
      <c r="W6090" s="5">
        <f ca="1">COUNTIFS(Table1[Agent_name],Table1[[#This Row],[Agent_name]],Table1[Month],Table1[[#This Row],[Month]])/160</f>
        <v>0.46250000000000002</v>
      </c>
    </row>
    <row r="6091" spans="1:23" x14ac:dyDescent="0.25">
      <c r="A6091">
        <v>6090</v>
      </c>
      <c r="B6091" t="s">
        <v>19767</v>
      </c>
      <c r="C6091" t="s">
        <v>19768</v>
      </c>
      <c r="D6091">
        <v>52</v>
      </c>
      <c r="E6091" t="s">
        <v>58</v>
      </c>
      <c r="F6091" t="s">
        <v>92</v>
      </c>
      <c r="G6091" s="1">
        <v>44455</v>
      </c>
      <c r="H6091" t="s">
        <v>45</v>
      </c>
      <c r="I6091" t="s">
        <v>60</v>
      </c>
      <c r="J6091" s="3" t="s">
        <v>19769</v>
      </c>
      <c r="K6091" t="s">
        <v>62</v>
      </c>
      <c r="M6091" t="s">
        <v>25</v>
      </c>
      <c r="N6091" t="s">
        <v>26</v>
      </c>
      <c r="R6091" t="str">
        <f t="shared" ca="1" si="95"/>
        <v>Priya</v>
      </c>
      <c r="S6091" t="str">
        <f>IFERROR(TEXT(DATEVALUE(LEFT(Table1[[#This Row],[Date of Purchase]],10)), "MMMM"), TEXT(Table1[[#This Row],[Date of Purchase]], "MMMM"))</f>
        <v>September</v>
      </c>
      <c r="T6091" t="str">
        <f>IF(OR(
  AND(Table1[[#This Row],[Ticket Priority]]="Critical", Table1[[#This Row],[Ticket Status]]&lt;&gt;"Closed"),
  AND(Table1[[#This Row],[Ticket Priority]]="High", Table1[[#This Row],[Ticket Status]]="Open")
), "Yes", "No")</f>
        <v>Yes</v>
      </c>
      <c r="U6091" s="4" t="str">
        <f>IF(Table1[[#This Row],[Ticket Status]]="Closed","Yes","No")</f>
        <v>No</v>
      </c>
      <c r="V6091" s="4" t="str">
        <f>IF(Table1[[#This Row],[Ticket Status]]="Pending Customer Response","Yes","No")</f>
        <v>No</v>
      </c>
      <c r="W6091" s="5">
        <f ca="1">COUNTIFS(Table1[Agent_name],Table1[[#This Row],[Agent_name]],Table1[Month],Table1[[#This Row],[Month]])/160</f>
        <v>0.53125</v>
      </c>
    </row>
    <row r="6092" spans="1:23" x14ac:dyDescent="0.25">
      <c r="A6092">
        <v>6091</v>
      </c>
      <c r="B6092" t="s">
        <v>19770</v>
      </c>
      <c r="C6092" t="s">
        <v>19771</v>
      </c>
      <c r="D6092">
        <v>32</v>
      </c>
      <c r="E6092" t="s">
        <v>19</v>
      </c>
      <c r="F6092" t="s">
        <v>125</v>
      </c>
      <c r="G6092" s="1">
        <v>44086</v>
      </c>
      <c r="H6092" t="s">
        <v>67</v>
      </c>
      <c r="I6092" t="s">
        <v>59</v>
      </c>
      <c r="J6092" s="3" t="s">
        <v>19772</v>
      </c>
      <c r="K6092" t="s">
        <v>24</v>
      </c>
      <c r="M6092" t="s">
        <v>143</v>
      </c>
      <c r="N6092" t="s">
        <v>83</v>
      </c>
      <c r="O6092" s="2">
        <v>45078.711516203701</v>
      </c>
      <c r="R6092" t="str">
        <f t="shared" ca="1" si="95"/>
        <v>Sara</v>
      </c>
      <c r="S6092" t="str">
        <f>IFERROR(TEXT(DATEVALUE(LEFT(Table1[[#This Row],[Date of Purchase]],10)), "MMMM"), TEXT(Table1[[#This Row],[Date of Purchase]], "MMMM"))</f>
        <v>September</v>
      </c>
      <c r="T6092" t="str">
        <f>IF(OR(
  AND(Table1[[#This Row],[Ticket Priority]]="Critical", Table1[[#This Row],[Ticket Status]]&lt;&gt;"Closed"),
  AND(Table1[[#This Row],[Ticket Priority]]="High", Table1[[#This Row],[Ticket Status]]="Open")
), "Yes", "No")</f>
        <v>No</v>
      </c>
      <c r="U6092" s="4" t="str">
        <f>IF(Table1[[#This Row],[Ticket Status]]="Closed","Yes","No")</f>
        <v>No</v>
      </c>
      <c r="V6092" s="4" t="str">
        <f>IF(Table1[[#This Row],[Ticket Status]]="Pending Customer Response","Yes","No")</f>
        <v>Yes</v>
      </c>
      <c r="W6092" s="5">
        <f ca="1">COUNTIFS(Table1[Agent_name],Table1[[#This Row],[Agent_name]],Table1[Month],Table1[[#This Row],[Month]])/160</f>
        <v>0.65</v>
      </c>
    </row>
    <row r="6093" spans="1:23" x14ac:dyDescent="0.25">
      <c r="A6093">
        <v>6092</v>
      </c>
      <c r="B6093" t="s">
        <v>19773</v>
      </c>
      <c r="C6093" t="s">
        <v>19774</v>
      </c>
      <c r="D6093">
        <v>55</v>
      </c>
      <c r="E6093" t="s">
        <v>58</v>
      </c>
      <c r="F6093" t="s">
        <v>242</v>
      </c>
      <c r="G6093" s="1">
        <v>44553</v>
      </c>
      <c r="H6093" t="s">
        <v>59</v>
      </c>
      <c r="I6093" t="s">
        <v>141</v>
      </c>
      <c r="J6093" s="3" t="s">
        <v>19775</v>
      </c>
      <c r="K6093" t="s">
        <v>62</v>
      </c>
      <c r="M6093" t="s">
        <v>143</v>
      </c>
      <c r="N6093" t="s">
        <v>55</v>
      </c>
      <c r="R6093" t="str">
        <f t="shared" ca="1" si="95"/>
        <v>Sara</v>
      </c>
      <c r="S6093" t="str">
        <f>IFERROR(TEXT(DATEVALUE(LEFT(Table1[[#This Row],[Date of Purchase]],10)), "MMMM"), TEXT(Table1[[#This Row],[Date of Purchase]], "MMMM"))</f>
        <v>December</v>
      </c>
      <c r="T6093" t="str">
        <f>IF(OR(
  AND(Table1[[#This Row],[Ticket Priority]]="Critical", Table1[[#This Row],[Ticket Status]]&lt;&gt;"Closed"),
  AND(Table1[[#This Row],[Ticket Priority]]="High", Table1[[#This Row],[Ticket Status]]="Open")
), "Yes", "No")</f>
        <v>No</v>
      </c>
      <c r="U6093" s="4" t="str">
        <f>IF(Table1[[#This Row],[Ticket Status]]="Closed","Yes","No")</f>
        <v>No</v>
      </c>
      <c r="V6093" s="4" t="str">
        <f>IF(Table1[[#This Row],[Ticket Status]]="Pending Customer Response","Yes","No")</f>
        <v>No</v>
      </c>
      <c r="W6093" s="5">
        <f ca="1">COUNTIFS(Table1[Agent_name],Table1[[#This Row],[Agent_name]],Table1[Month],Table1[[#This Row],[Month]])/160</f>
        <v>0.55625000000000002</v>
      </c>
    </row>
    <row r="6094" spans="1:23" x14ac:dyDescent="0.25">
      <c r="A6094">
        <v>6093</v>
      </c>
      <c r="B6094" t="s">
        <v>19776</v>
      </c>
      <c r="C6094" t="s">
        <v>19777</v>
      </c>
      <c r="D6094">
        <v>61</v>
      </c>
      <c r="E6094" t="s">
        <v>19</v>
      </c>
      <c r="F6094" t="s">
        <v>36</v>
      </c>
      <c r="G6094" s="1">
        <v>43898</v>
      </c>
      <c r="H6094" t="s">
        <v>67</v>
      </c>
      <c r="I6094" t="s">
        <v>59</v>
      </c>
      <c r="J6094" s="3" t="s">
        <v>19778</v>
      </c>
      <c r="K6094" t="s">
        <v>24</v>
      </c>
      <c r="M6094" t="s">
        <v>41</v>
      </c>
      <c r="N6094" t="s">
        <v>83</v>
      </c>
      <c r="O6094" s="2">
        <v>45078.576805555553</v>
      </c>
      <c r="R6094" t="str">
        <f t="shared" ca="1" si="95"/>
        <v>Mohit</v>
      </c>
      <c r="S6094" t="str">
        <f>IFERROR(TEXT(DATEVALUE(LEFT(Table1[[#This Row],[Date of Purchase]],10)), "MMMM"), TEXT(Table1[[#This Row],[Date of Purchase]], "MMMM"))</f>
        <v>March</v>
      </c>
      <c r="T6094" t="str">
        <f>IF(OR(
  AND(Table1[[#This Row],[Ticket Priority]]="Critical", Table1[[#This Row],[Ticket Status]]&lt;&gt;"Closed"),
  AND(Table1[[#This Row],[Ticket Priority]]="High", Table1[[#This Row],[Ticket Status]]="Open")
), "Yes", "No")</f>
        <v>No</v>
      </c>
      <c r="U6094" s="4" t="str">
        <f>IF(Table1[[#This Row],[Ticket Status]]="Closed","Yes","No")</f>
        <v>No</v>
      </c>
      <c r="V6094" s="4" t="str">
        <f>IF(Table1[[#This Row],[Ticket Status]]="Pending Customer Response","Yes","No")</f>
        <v>Yes</v>
      </c>
      <c r="W6094" s="5">
        <f ca="1">COUNTIFS(Table1[Agent_name],Table1[[#This Row],[Agent_name]],Table1[Month],Table1[[#This Row],[Month]])/160</f>
        <v>0.45624999999999999</v>
      </c>
    </row>
    <row r="6095" spans="1:23" x14ac:dyDescent="0.25">
      <c r="A6095">
        <v>6094</v>
      </c>
      <c r="B6095" t="s">
        <v>19779</v>
      </c>
      <c r="C6095" t="s">
        <v>19780</v>
      </c>
      <c r="D6095">
        <v>29</v>
      </c>
      <c r="E6095" t="s">
        <v>58</v>
      </c>
      <c r="F6095" t="s">
        <v>76</v>
      </c>
      <c r="G6095" s="1">
        <v>44169</v>
      </c>
      <c r="H6095" t="s">
        <v>45</v>
      </c>
      <c r="I6095" t="s">
        <v>52</v>
      </c>
      <c r="J6095" s="3" t="s">
        <v>19781</v>
      </c>
      <c r="K6095" t="s">
        <v>62</v>
      </c>
      <c r="M6095" t="s">
        <v>143</v>
      </c>
      <c r="N6095" t="s">
        <v>26</v>
      </c>
      <c r="R6095" t="str">
        <f t="shared" ca="1" si="95"/>
        <v>Ravi</v>
      </c>
      <c r="S6095" t="str">
        <f>IFERROR(TEXT(DATEVALUE(LEFT(Table1[[#This Row],[Date of Purchase]],10)), "MMMM"), TEXT(Table1[[#This Row],[Date of Purchase]], "MMMM"))</f>
        <v>December</v>
      </c>
      <c r="T6095" t="str">
        <f>IF(OR(
  AND(Table1[[#This Row],[Ticket Priority]]="Critical", Table1[[#This Row],[Ticket Status]]&lt;&gt;"Closed"),
  AND(Table1[[#This Row],[Ticket Priority]]="High", Table1[[#This Row],[Ticket Status]]="Open")
), "Yes", "No")</f>
        <v>No</v>
      </c>
      <c r="U6095" s="4" t="str">
        <f>IF(Table1[[#This Row],[Ticket Status]]="Closed","Yes","No")</f>
        <v>No</v>
      </c>
      <c r="V6095" s="4" t="str">
        <f>IF(Table1[[#This Row],[Ticket Status]]="Pending Customer Response","Yes","No")</f>
        <v>No</v>
      </c>
      <c r="W6095" s="5">
        <f ca="1">COUNTIFS(Table1[Agent_name],Table1[[#This Row],[Agent_name]],Table1[Month],Table1[[#This Row],[Month]])/160</f>
        <v>0.66249999999999998</v>
      </c>
    </row>
    <row r="6096" spans="1:23" x14ac:dyDescent="0.25">
      <c r="A6096">
        <v>6095</v>
      </c>
      <c r="B6096" t="s">
        <v>19782</v>
      </c>
      <c r="C6096" t="s">
        <v>19783</v>
      </c>
      <c r="D6096">
        <v>70</v>
      </c>
      <c r="E6096" t="s">
        <v>58</v>
      </c>
      <c r="F6096" t="s">
        <v>317</v>
      </c>
      <c r="G6096" s="1">
        <v>44137</v>
      </c>
      <c r="H6096" t="s">
        <v>59</v>
      </c>
      <c r="I6096" t="s">
        <v>52</v>
      </c>
      <c r="J6096" s="3" t="s">
        <v>19784</v>
      </c>
      <c r="K6096" t="s">
        <v>62</v>
      </c>
      <c r="M6096" t="s">
        <v>143</v>
      </c>
      <c r="N6096" t="s">
        <v>83</v>
      </c>
      <c r="R6096" t="str">
        <f t="shared" ca="1" si="95"/>
        <v>Ravi</v>
      </c>
      <c r="S6096" t="str">
        <f>IFERROR(TEXT(DATEVALUE(LEFT(Table1[[#This Row],[Date of Purchase]],10)), "MMMM"), TEXT(Table1[[#This Row],[Date of Purchase]], "MMMM"))</f>
        <v>November</v>
      </c>
      <c r="T6096" t="str">
        <f>IF(OR(
  AND(Table1[[#This Row],[Ticket Priority]]="Critical", Table1[[#This Row],[Ticket Status]]&lt;&gt;"Closed"),
  AND(Table1[[#This Row],[Ticket Priority]]="High", Table1[[#This Row],[Ticket Status]]="Open")
), "Yes", "No")</f>
        <v>No</v>
      </c>
      <c r="U6096" s="4" t="str">
        <f>IF(Table1[[#This Row],[Ticket Status]]="Closed","Yes","No")</f>
        <v>No</v>
      </c>
      <c r="V6096" s="4" t="str">
        <f>IF(Table1[[#This Row],[Ticket Status]]="Pending Customer Response","Yes","No")</f>
        <v>No</v>
      </c>
      <c r="W6096" s="5">
        <f ca="1">COUNTIFS(Table1[Agent_name],Table1[[#This Row],[Agent_name]],Table1[Month],Table1[[#This Row],[Month]])/160</f>
        <v>0.61875000000000002</v>
      </c>
    </row>
    <row r="6097" spans="1:23" x14ac:dyDescent="0.25">
      <c r="A6097">
        <v>6096</v>
      </c>
      <c r="B6097" t="s">
        <v>19785</v>
      </c>
      <c r="C6097" t="s">
        <v>19786</v>
      </c>
      <c r="D6097">
        <v>62</v>
      </c>
      <c r="E6097" t="s">
        <v>29</v>
      </c>
      <c r="F6097" t="s">
        <v>112</v>
      </c>
      <c r="G6097" s="1">
        <v>44027</v>
      </c>
      <c r="H6097" t="s">
        <v>67</v>
      </c>
      <c r="I6097" t="s">
        <v>22</v>
      </c>
      <c r="J6097" s="3" t="s">
        <v>19787</v>
      </c>
      <c r="K6097" t="s">
        <v>39</v>
      </c>
      <c r="L6097" t="s">
        <v>19788</v>
      </c>
      <c r="M6097" t="s">
        <v>143</v>
      </c>
      <c r="N6097" t="s">
        <v>26</v>
      </c>
      <c r="O6097" s="2">
        <v>45078.874062499999</v>
      </c>
      <c r="P6097" s="2">
        <v>45078.553229166668</v>
      </c>
      <c r="Q6097">
        <v>3</v>
      </c>
      <c r="R6097" t="str">
        <f t="shared" ca="1" si="95"/>
        <v>Priya</v>
      </c>
      <c r="S6097" t="str">
        <f>IFERROR(TEXT(DATEVALUE(LEFT(Table1[[#This Row],[Date of Purchase]],10)), "MMMM"), TEXT(Table1[[#This Row],[Date of Purchase]], "MMMM"))</f>
        <v>July</v>
      </c>
      <c r="T6097" t="str">
        <f>IF(OR(
  AND(Table1[[#This Row],[Ticket Priority]]="Critical", Table1[[#This Row],[Ticket Status]]&lt;&gt;"Closed"),
  AND(Table1[[#This Row],[Ticket Priority]]="High", Table1[[#This Row],[Ticket Status]]="Open")
), "Yes", "No")</f>
        <v>No</v>
      </c>
      <c r="U6097" s="4" t="str">
        <f>IF(Table1[[#This Row],[Ticket Status]]="Closed","Yes","No")</f>
        <v>Yes</v>
      </c>
      <c r="V6097" s="4" t="str">
        <f>IF(Table1[[#This Row],[Ticket Status]]="Pending Customer Response","Yes","No")</f>
        <v>No</v>
      </c>
      <c r="W6097" s="5">
        <f ca="1">COUNTIFS(Table1[Agent_name],Table1[[#This Row],[Agent_name]],Table1[Month],Table1[[#This Row],[Month]])/160</f>
        <v>0.45</v>
      </c>
    </row>
    <row r="6098" spans="1:23" x14ac:dyDescent="0.25">
      <c r="A6098">
        <v>6097</v>
      </c>
      <c r="B6098" t="s">
        <v>19789</v>
      </c>
      <c r="C6098" t="s">
        <v>19790</v>
      </c>
      <c r="D6098">
        <v>65</v>
      </c>
      <c r="E6098" t="s">
        <v>58</v>
      </c>
      <c r="F6098" t="s">
        <v>107</v>
      </c>
      <c r="G6098" s="1">
        <v>44502</v>
      </c>
      <c r="H6098" t="s">
        <v>66</v>
      </c>
      <c r="I6098" t="s">
        <v>22</v>
      </c>
      <c r="J6098" s="3" t="s">
        <v>19791</v>
      </c>
      <c r="K6098" t="s">
        <v>62</v>
      </c>
      <c r="M6098" t="s">
        <v>89</v>
      </c>
      <c r="N6098" t="s">
        <v>55</v>
      </c>
      <c r="R6098" t="str">
        <f t="shared" ca="1" si="95"/>
        <v>Ravi</v>
      </c>
      <c r="S6098" t="str">
        <f>IFERROR(TEXT(DATEVALUE(LEFT(Table1[[#This Row],[Date of Purchase]],10)), "MMMM"), TEXT(Table1[[#This Row],[Date of Purchase]], "MMMM"))</f>
        <v>November</v>
      </c>
      <c r="T6098" t="str">
        <f>IF(OR(
  AND(Table1[[#This Row],[Ticket Priority]]="Critical", Table1[[#This Row],[Ticket Status]]&lt;&gt;"Closed"),
  AND(Table1[[#This Row],[Ticket Priority]]="High", Table1[[#This Row],[Ticket Status]]="Open")
), "Yes", "No")</f>
        <v>Yes</v>
      </c>
      <c r="U6098" s="4" t="str">
        <f>IF(Table1[[#This Row],[Ticket Status]]="Closed","Yes","No")</f>
        <v>No</v>
      </c>
      <c r="V6098" s="4" t="str">
        <f>IF(Table1[[#This Row],[Ticket Status]]="Pending Customer Response","Yes","No")</f>
        <v>No</v>
      </c>
      <c r="W6098" s="5">
        <f ca="1">COUNTIFS(Table1[Agent_name],Table1[[#This Row],[Agent_name]],Table1[Month],Table1[[#This Row],[Month]])/160</f>
        <v>0.61875000000000002</v>
      </c>
    </row>
    <row r="6099" spans="1:23" x14ac:dyDescent="0.25">
      <c r="A6099">
        <v>6098</v>
      </c>
      <c r="B6099" t="s">
        <v>19792</v>
      </c>
      <c r="C6099" t="s">
        <v>19793</v>
      </c>
      <c r="D6099">
        <v>42</v>
      </c>
      <c r="E6099" t="s">
        <v>58</v>
      </c>
      <c r="F6099" t="s">
        <v>112</v>
      </c>
      <c r="G6099" s="1">
        <v>44399</v>
      </c>
      <c r="H6099" t="s">
        <v>21</v>
      </c>
      <c r="I6099" t="s">
        <v>141</v>
      </c>
      <c r="J6099" s="3" t="s">
        <v>19794</v>
      </c>
      <c r="K6099" t="s">
        <v>39</v>
      </c>
      <c r="L6099" t="s">
        <v>19795</v>
      </c>
      <c r="M6099" t="s">
        <v>25</v>
      </c>
      <c r="N6099" t="s">
        <v>33</v>
      </c>
      <c r="O6099" s="2">
        <v>45078.340763888889</v>
      </c>
      <c r="P6099" s="2">
        <v>45078.718541666669</v>
      </c>
      <c r="Q6099">
        <v>2</v>
      </c>
      <c r="R6099" t="str">
        <f t="shared" ca="1" si="95"/>
        <v>Neha</v>
      </c>
      <c r="S6099" t="str">
        <f>IFERROR(TEXT(DATEVALUE(LEFT(Table1[[#This Row],[Date of Purchase]],10)), "MMMM"), TEXT(Table1[[#This Row],[Date of Purchase]], "MMMM"))</f>
        <v>July</v>
      </c>
      <c r="T6099" t="str">
        <f>IF(OR(
  AND(Table1[[#This Row],[Ticket Priority]]="Critical", Table1[[#This Row],[Ticket Status]]&lt;&gt;"Closed"),
  AND(Table1[[#This Row],[Ticket Priority]]="High", Table1[[#This Row],[Ticket Status]]="Open")
), "Yes", "No")</f>
        <v>No</v>
      </c>
      <c r="U6099" s="4" t="str">
        <f>IF(Table1[[#This Row],[Ticket Status]]="Closed","Yes","No")</f>
        <v>Yes</v>
      </c>
      <c r="V6099" s="4" t="str">
        <f>IF(Table1[[#This Row],[Ticket Status]]="Pending Customer Response","Yes","No")</f>
        <v>No</v>
      </c>
      <c r="W6099" s="5">
        <f ca="1">COUNTIFS(Table1[Agent_name],Table1[[#This Row],[Agent_name]],Table1[Month],Table1[[#This Row],[Month]])/160</f>
        <v>0.23125000000000001</v>
      </c>
    </row>
    <row r="6100" spans="1:23" x14ac:dyDescent="0.25">
      <c r="A6100">
        <v>6099</v>
      </c>
      <c r="B6100" t="s">
        <v>19796</v>
      </c>
      <c r="C6100" t="s">
        <v>19797</v>
      </c>
      <c r="D6100">
        <v>47</v>
      </c>
      <c r="E6100" t="s">
        <v>58</v>
      </c>
      <c r="F6100" t="s">
        <v>249</v>
      </c>
      <c r="G6100" s="1">
        <v>44224</v>
      </c>
      <c r="H6100" t="s">
        <v>45</v>
      </c>
      <c r="I6100" t="s">
        <v>150</v>
      </c>
      <c r="J6100" s="3" t="s">
        <v>19798</v>
      </c>
      <c r="K6100" t="s">
        <v>39</v>
      </c>
      <c r="L6100" t="s">
        <v>19799</v>
      </c>
      <c r="M6100" t="s">
        <v>89</v>
      </c>
      <c r="N6100" t="s">
        <v>26</v>
      </c>
      <c r="O6100" s="2">
        <v>45078.701180555552</v>
      </c>
      <c r="P6100" s="2">
        <v>45078.718541666669</v>
      </c>
      <c r="Q6100">
        <v>1</v>
      </c>
      <c r="R6100" t="str">
        <f t="shared" ca="1" si="95"/>
        <v>Aisha</v>
      </c>
      <c r="S6100" t="str">
        <f>IFERROR(TEXT(DATEVALUE(LEFT(Table1[[#This Row],[Date of Purchase]],10)), "MMMM"), TEXT(Table1[[#This Row],[Date of Purchase]], "MMMM"))</f>
        <v>January</v>
      </c>
      <c r="T6100" t="str">
        <f>IF(OR(
  AND(Table1[[#This Row],[Ticket Priority]]="Critical", Table1[[#This Row],[Ticket Status]]&lt;&gt;"Closed"),
  AND(Table1[[#This Row],[Ticket Priority]]="High", Table1[[#This Row],[Ticket Status]]="Open")
), "Yes", "No")</f>
        <v>No</v>
      </c>
      <c r="U6100" s="4" t="str">
        <f>IF(Table1[[#This Row],[Ticket Status]]="Closed","Yes","No")</f>
        <v>Yes</v>
      </c>
      <c r="V6100" s="4" t="str">
        <f>IF(Table1[[#This Row],[Ticket Status]]="Pending Customer Response","Yes","No")</f>
        <v>No</v>
      </c>
      <c r="W6100" s="5">
        <f ca="1">COUNTIFS(Table1[Agent_name],Table1[[#This Row],[Agent_name]],Table1[Month],Table1[[#This Row],[Month]])/160</f>
        <v>0.83125000000000004</v>
      </c>
    </row>
    <row r="6101" spans="1:23" x14ac:dyDescent="0.25">
      <c r="A6101">
        <v>6100</v>
      </c>
      <c r="B6101" t="s">
        <v>19800</v>
      </c>
      <c r="C6101" t="s">
        <v>1390</v>
      </c>
      <c r="D6101">
        <v>20</v>
      </c>
      <c r="E6101" t="s">
        <v>58</v>
      </c>
      <c r="F6101" t="s">
        <v>86</v>
      </c>
      <c r="G6101" s="1">
        <v>43884</v>
      </c>
      <c r="H6101" t="s">
        <v>45</v>
      </c>
      <c r="I6101" t="s">
        <v>59</v>
      </c>
      <c r="J6101" s="3" t="s">
        <v>19801</v>
      </c>
      <c r="K6101" t="s">
        <v>24</v>
      </c>
      <c r="M6101" t="s">
        <v>89</v>
      </c>
      <c r="N6101" t="s">
        <v>33</v>
      </c>
      <c r="O6101" s="2">
        <v>45078.148425925923</v>
      </c>
      <c r="R6101" t="str">
        <f t="shared" ca="1" si="95"/>
        <v>Karan</v>
      </c>
      <c r="S6101" t="str">
        <f>IFERROR(TEXT(DATEVALUE(LEFT(Table1[[#This Row],[Date of Purchase]],10)), "MMMM"), TEXT(Table1[[#This Row],[Date of Purchase]], "MMMM"))</f>
        <v>February</v>
      </c>
      <c r="T6101" t="str">
        <f>IF(OR(
  AND(Table1[[#This Row],[Ticket Priority]]="Critical", Table1[[#This Row],[Ticket Status]]&lt;&gt;"Closed"),
  AND(Table1[[#This Row],[Ticket Priority]]="High", Table1[[#This Row],[Ticket Status]]="Open")
), "Yes", "No")</f>
        <v>No</v>
      </c>
      <c r="U6101" s="4" t="str">
        <f>IF(Table1[[#This Row],[Ticket Status]]="Closed","Yes","No")</f>
        <v>No</v>
      </c>
      <c r="V6101" s="4" t="str">
        <f>IF(Table1[[#This Row],[Ticket Status]]="Pending Customer Response","Yes","No")</f>
        <v>Yes</v>
      </c>
      <c r="W6101" s="5">
        <f ca="1">COUNTIFS(Table1[Agent_name],Table1[[#This Row],[Agent_name]],Table1[Month],Table1[[#This Row],[Month]])/160</f>
        <v>0.17499999999999999</v>
      </c>
    </row>
    <row r="6102" spans="1:23" x14ac:dyDescent="0.25">
      <c r="A6102">
        <v>6101</v>
      </c>
      <c r="B6102" t="s">
        <v>19802</v>
      </c>
      <c r="C6102" t="s">
        <v>19803</v>
      </c>
      <c r="D6102">
        <v>20</v>
      </c>
      <c r="E6102" t="s">
        <v>29</v>
      </c>
      <c r="F6102" t="s">
        <v>485</v>
      </c>
      <c r="G6102" s="1">
        <v>44386</v>
      </c>
      <c r="H6102" t="s">
        <v>45</v>
      </c>
      <c r="I6102" t="s">
        <v>150</v>
      </c>
      <c r="J6102" s="3" t="s">
        <v>19804</v>
      </c>
      <c r="K6102" t="s">
        <v>62</v>
      </c>
      <c r="M6102" t="s">
        <v>89</v>
      </c>
      <c r="N6102" t="s">
        <v>83</v>
      </c>
      <c r="R6102" t="str">
        <f t="shared" ca="1" si="95"/>
        <v>Meera</v>
      </c>
      <c r="S6102" t="str">
        <f>IFERROR(TEXT(DATEVALUE(LEFT(Table1[[#This Row],[Date of Purchase]],10)), "MMMM"), TEXT(Table1[[#This Row],[Date of Purchase]], "MMMM"))</f>
        <v>July</v>
      </c>
      <c r="T6102" t="str">
        <f>IF(OR(
  AND(Table1[[#This Row],[Ticket Priority]]="Critical", Table1[[#This Row],[Ticket Status]]&lt;&gt;"Closed"),
  AND(Table1[[#This Row],[Ticket Priority]]="High", Table1[[#This Row],[Ticket Status]]="Open")
), "Yes", "No")</f>
        <v>Yes</v>
      </c>
      <c r="U6102" s="4" t="str">
        <f>IF(Table1[[#This Row],[Ticket Status]]="Closed","Yes","No")</f>
        <v>No</v>
      </c>
      <c r="V6102" s="4" t="str">
        <f>IF(Table1[[#This Row],[Ticket Status]]="Pending Customer Response","Yes","No")</f>
        <v>No</v>
      </c>
      <c r="W6102" s="5">
        <f ca="1">COUNTIFS(Table1[Agent_name],Table1[[#This Row],[Agent_name]],Table1[Month],Table1[[#This Row],[Month]])/160</f>
        <v>0.23125000000000001</v>
      </c>
    </row>
    <row r="6103" spans="1:23" x14ac:dyDescent="0.25">
      <c r="A6103">
        <v>6102</v>
      </c>
      <c r="B6103" t="s">
        <v>19805</v>
      </c>
      <c r="C6103" t="s">
        <v>19806</v>
      </c>
      <c r="D6103">
        <v>63</v>
      </c>
      <c r="E6103" t="s">
        <v>58</v>
      </c>
      <c r="F6103" t="s">
        <v>149</v>
      </c>
      <c r="G6103" s="1">
        <v>44277</v>
      </c>
      <c r="H6103" t="s">
        <v>66</v>
      </c>
      <c r="I6103" t="s">
        <v>60</v>
      </c>
      <c r="J6103" s="3" t="s">
        <v>19807</v>
      </c>
      <c r="K6103" t="s">
        <v>39</v>
      </c>
      <c r="L6103" t="s">
        <v>19808</v>
      </c>
      <c r="M6103" t="s">
        <v>25</v>
      </c>
      <c r="N6103" t="s">
        <v>26</v>
      </c>
      <c r="O6103" s="2">
        <v>45078.752615740741</v>
      </c>
      <c r="P6103" s="2">
        <v>45078.994976851849</v>
      </c>
      <c r="Q6103">
        <v>4</v>
      </c>
      <c r="R6103" t="str">
        <f t="shared" ca="1" si="95"/>
        <v>Priya</v>
      </c>
      <c r="S6103" t="str">
        <f>IFERROR(TEXT(DATEVALUE(LEFT(Table1[[#This Row],[Date of Purchase]],10)), "MMMM"), TEXT(Table1[[#This Row],[Date of Purchase]], "MMMM"))</f>
        <v>March</v>
      </c>
      <c r="T6103" t="str">
        <f>IF(OR(
  AND(Table1[[#This Row],[Ticket Priority]]="Critical", Table1[[#This Row],[Ticket Status]]&lt;&gt;"Closed"),
  AND(Table1[[#This Row],[Ticket Priority]]="High", Table1[[#This Row],[Ticket Status]]="Open")
), "Yes", "No")</f>
        <v>No</v>
      </c>
      <c r="U6103" s="4" t="str">
        <f>IF(Table1[[#This Row],[Ticket Status]]="Closed","Yes","No")</f>
        <v>Yes</v>
      </c>
      <c r="V6103" s="4" t="str">
        <f>IF(Table1[[#This Row],[Ticket Status]]="Pending Customer Response","Yes","No")</f>
        <v>No</v>
      </c>
      <c r="W6103" s="5">
        <f ca="1">COUNTIFS(Table1[Agent_name],Table1[[#This Row],[Agent_name]],Table1[Month],Table1[[#This Row],[Month]])/160</f>
        <v>0.43125000000000002</v>
      </c>
    </row>
    <row r="6104" spans="1:23" x14ac:dyDescent="0.25">
      <c r="A6104">
        <v>6103</v>
      </c>
      <c r="B6104" t="s">
        <v>19809</v>
      </c>
      <c r="C6104" t="s">
        <v>19810</v>
      </c>
      <c r="D6104">
        <v>35</v>
      </c>
      <c r="E6104" t="s">
        <v>29</v>
      </c>
      <c r="F6104" t="s">
        <v>103</v>
      </c>
      <c r="G6104" s="1">
        <v>44199</v>
      </c>
      <c r="H6104" t="s">
        <v>67</v>
      </c>
      <c r="I6104" t="s">
        <v>60</v>
      </c>
      <c r="J6104" s="3" t="s">
        <v>19811</v>
      </c>
      <c r="K6104" t="s">
        <v>24</v>
      </c>
      <c r="M6104" t="s">
        <v>143</v>
      </c>
      <c r="N6104" t="s">
        <v>26</v>
      </c>
      <c r="O6104" s="2">
        <v>45078.390821759262</v>
      </c>
      <c r="R6104" t="str">
        <f t="shared" ca="1" si="95"/>
        <v>Ravi</v>
      </c>
      <c r="S6104" t="str">
        <f>IFERROR(TEXT(DATEVALUE(LEFT(Table1[[#This Row],[Date of Purchase]],10)), "MMMM"), TEXT(Table1[[#This Row],[Date of Purchase]], "MMMM"))</f>
        <v>January</v>
      </c>
      <c r="T6104" t="str">
        <f>IF(OR(
  AND(Table1[[#This Row],[Ticket Priority]]="Critical", Table1[[#This Row],[Ticket Status]]&lt;&gt;"Closed"),
  AND(Table1[[#This Row],[Ticket Priority]]="High", Table1[[#This Row],[Ticket Status]]="Open")
), "Yes", "No")</f>
        <v>No</v>
      </c>
      <c r="U6104" s="4" t="str">
        <f>IF(Table1[[#This Row],[Ticket Status]]="Closed","Yes","No")</f>
        <v>No</v>
      </c>
      <c r="V6104" s="4" t="str">
        <f>IF(Table1[[#This Row],[Ticket Status]]="Pending Customer Response","Yes","No")</f>
        <v>Yes</v>
      </c>
      <c r="W6104" s="5">
        <f ca="1">COUNTIFS(Table1[Agent_name],Table1[[#This Row],[Agent_name]],Table1[Month],Table1[[#This Row],[Month]])/160</f>
        <v>0.74375000000000002</v>
      </c>
    </row>
    <row r="6105" spans="1:23" x14ac:dyDescent="0.25">
      <c r="A6105">
        <v>6104</v>
      </c>
      <c r="B6105" t="s">
        <v>19812</v>
      </c>
      <c r="C6105" t="s">
        <v>19813</v>
      </c>
      <c r="D6105">
        <v>23</v>
      </c>
      <c r="E6105" t="s">
        <v>19</v>
      </c>
      <c r="F6105" t="s">
        <v>485</v>
      </c>
      <c r="G6105" s="1">
        <v>44387</v>
      </c>
      <c r="H6105" t="s">
        <v>45</v>
      </c>
      <c r="I6105" t="s">
        <v>99</v>
      </c>
      <c r="J6105" s="3" t="s">
        <v>19814</v>
      </c>
      <c r="K6105" t="s">
        <v>62</v>
      </c>
      <c r="M6105" t="s">
        <v>25</v>
      </c>
      <c r="N6105" t="s">
        <v>33</v>
      </c>
      <c r="R6105" t="str">
        <f t="shared" ca="1" si="95"/>
        <v>Sara</v>
      </c>
      <c r="S6105" t="str">
        <f>IFERROR(TEXT(DATEVALUE(LEFT(Table1[[#This Row],[Date of Purchase]],10)), "MMMM"), TEXT(Table1[[#This Row],[Date of Purchase]], "MMMM"))</f>
        <v>July</v>
      </c>
      <c r="T6105" t="str">
        <f>IF(OR(
  AND(Table1[[#This Row],[Ticket Priority]]="Critical", Table1[[#This Row],[Ticket Status]]&lt;&gt;"Closed"),
  AND(Table1[[#This Row],[Ticket Priority]]="High", Table1[[#This Row],[Ticket Status]]="Open")
), "Yes", "No")</f>
        <v>Yes</v>
      </c>
      <c r="U6105" s="4" t="str">
        <f>IF(Table1[[#This Row],[Ticket Status]]="Closed","Yes","No")</f>
        <v>No</v>
      </c>
      <c r="V6105" s="4" t="str">
        <f>IF(Table1[[#This Row],[Ticket Status]]="Pending Customer Response","Yes","No")</f>
        <v>No</v>
      </c>
      <c r="W6105" s="5">
        <f ca="1">COUNTIFS(Table1[Agent_name],Table1[[#This Row],[Agent_name]],Table1[Month],Table1[[#This Row],[Month]])/160</f>
        <v>0.6875</v>
      </c>
    </row>
    <row r="6106" spans="1:23" x14ac:dyDescent="0.25">
      <c r="A6106">
        <v>6105</v>
      </c>
      <c r="B6106" t="s">
        <v>19815</v>
      </c>
      <c r="C6106" t="s">
        <v>19816</v>
      </c>
      <c r="D6106">
        <v>40</v>
      </c>
      <c r="E6106" t="s">
        <v>19</v>
      </c>
      <c r="F6106" t="s">
        <v>129</v>
      </c>
      <c r="G6106" s="1">
        <v>43849</v>
      </c>
      <c r="H6106" t="s">
        <v>21</v>
      </c>
      <c r="I6106" t="s">
        <v>177</v>
      </c>
      <c r="J6106" s="3" t="s">
        <v>4600</v>
      </c>
      <c r="K6106" t="s">
        <v>62</v>
      </c>
      <c r="M6106" t="s">
        <v>89</v>
      </c>
      <c r="N6106" t="s">
        <v>26</v>
      </c>
      <c r="R6106" t="str">
        <f t="shared" ca="1" si="95"/>
        <v>Mohit</v>
      </c>
      <c r="S6106" t="str">
        <f>IFERROR(TEXT(DATEVALUE(LEFT(Table1[[#This Row],[Date of Purchase]],10)), "MMMM"), TEXT(Table1[[#This Row],[Date of Purchase]], "MMMM"))</f>
        <v>January</v>
      </c>
      <c r="T6106" t="str">
        <f>IF(OR(
  AND(Table1[[#This Row],[Ticket Priority]]="Critical", Table1[[#This Row],[Ticket Status]]&lt;&gt;"Closed"),
  AND(Table1[[#This Row],[Ticket Priority]]="High", Table1[[#This Row],[Ticket Status]]="Open")
), "Yes", "No")</f>
        <v>Yes</v>
      </c>
      <c r="U6106" s="4" t="str">
        <f>IF(Table1[[#This Row],[Ticket Status]]="Closed","Yes","No")</f>
        <v>No</v>
      </c>
      <c r="V6106" s="4" t="str">
        <f>IF(Table1[[#This Row],[Ticket Status]]="Pending Customer Response","Yes","No")</f>
        <v>No</v>
      </c>
      <c r="W6106" s="5">
        <f ca="1">COUNTIFS(Table1[Agent_name],Table1[[#This Row],[Agent_name]],Table1[Month],Table1[[#This Row],[Month]])/160</f>
        <v>0.46250000000000002</v>
      </c>
    </row>
    <row r="6107" spans="1:23" x14ac:dyDescent="0.25">
      <c r="A6107">
        <v>6106</v>
      </c>
      <c r="B6107" t="s">
        <v>11979</v>
      </c>
      <c r="C6107" t="s">
        <v>19817</v>
      </c>
      <c r="D6107">
        <v>64</v>
      </c>
      <c r="E6107" t="s">
        <v>29</v>
      </c>
      <c r="F6107" t="s">
        <v>485</v>
      </c>
      <c r="G6107" s="1">
        <v>44452</v>
      </c>
      <c r="H6107" t="s">
        <v>67</v>
      </c>
      <c r="I6107" t="s">
        <v>52</v>
      </c>
      <c r="J6107" s="3" t="s">
        <v>19818</v>
      </c>
      <c r="K6107" t="s">
        <v>39</v>
      </c>
      <c r="L6107" t="s">
        <v>19819</v>
      </c>
      <c r="M6107" t="s">
        <v>25</v>
      </c>
      <c r="N6107" t="s">
        <v>83</v>
      </c>
      <c r="O6107" s="2">
        <v>45078.876284722224</v>
      </c>
      <c r="P6107" s="2">
        <v>45078.840173611112</v>
      </c>
      <c r="Q6107">
        <v>4</v>
      </c>
      <c r="R6107" t="str">
        <f t="shared" ca="1" si="95"/>
        <v>Aisha</v>
      </c>
      <c r="S6107" t="str">
        <f>IFERROR(TEXT(DATEVALUE(LEFT(Table1[[#This Row],[Date of Purchase]],10)), "MMMM"), TEXT(Table1[[#This Row],[Date of Purchase]], "MMMM"))</f>
        <v>September</v>
      </c>
      <c r="T6107" t="str">
        <f>IF(OR(
  AND(Table1[[#This Row],[Ticket Priority]]="Critical", Table1[[#This Row],[Ticket Status]]&lt;&gt;"Closed"),
  AND(Table1[[#This Row],[Ticket Priority]]="High", Table1[[#This Row],[Ticket Status]]="Open")
), "Yes", "No")</f>
        <v>No</v>
      </c>
      <c r="U6107" s="4" t="str">
        <f>IF(Table1[[#This Row],[Ticket Status]]="Closed","Yes","No")</f>
        <v>Yes</v>
      </c>
      <c r="V6107" s="4" t="str">
        <f>IF(Table1[[#This Row],[Ticket Status]]="Pending Customer Response","Yes","No")</f>
        <v>No</v>
      </c>
      <c r="W6107" s="5">
        <f ca="1">COUNTIFS(Table1[Agent_name],Table1[[#This Row],[Agent_name]],Table1[Month],Table1[[#This Row],[Month]])/160</f>
        <v>0.86250000000000004</v>
      </c>
    </row>
    <row r="6108" spans="1:23" x14ac:dyDescent="0.25">
      <c r="A6108">
        <v>6107</v>
      </c>
      <c r="B6108" t="s">
        <v>19820</v>
      </c>
      <c r="C6108" t="s">
        <v>19821</v>
      </c>
      <c r="D6108">
        <v>23</v>
      </c>
      <c r="E6108" t="s">
        <v>58</v>
      </c>
      <c r="F6108" t="s">
        <v>383</v>
      </c>
      <c r="G6108" s="1">
        <v>43919</v>
      </c>
      <c r="H6108" t="s">
        <v>45</v>
      </c>
      <c r="I6108" t="s">
        <v>59</v>
      </c>
      <c r="J6108" s="3" t="s">
        <v>19822</v>
      </c>
      <c r="K6108" t="s">
        <v>39</v>
      </c>
      <c r="L6108" t="s">
        <v>19823</v>
      </c>
      <c r="M6108" t="s">
        <v>89</v>
      </c>
      <c r="N6108" t="s">
        <v>26</v>
      </c>
      <c r="O6108" s="2">
        <v>45078.063807870371</v>
      </c>
      <c r="P6108" s="2">
        <v>45078.094363425924</v>
      </c>
      <c r="Q6108">
        <v>2</v>
      </c>
      <c r="R6108" t="str">
        <f t="shared" ca="1" si="95"/>
        <v>Divya</v>
      </c>
      <c r="S6108" t="str">
        <f>IFERROR(TEXT(DATEVALUE(LEFT(Table1[[#This Row],[Date of Purchase]],10)), "MMMM"), TEXT(Table1[[#This Row],[Date of Purchase]], "MMMM"))</f>
        <v>March</v>
      </c>
      <c r="T6108" t="str">
        <f>IF(OR(
  AND(Table1[[#This Row],[Ticket Priority]]="Critical", Table1[[#This Row],[Ticket Status]]&lt;&gt;"Closed"),
  AND(Table1[[#This Row],[Ticket Priority]]="High", Table1[[#This Row],[Ticket Status]]="Open")
), "Yes", "No")</f>
        <v>No</v>
      </c>
      <c r="U6108" s="4" t="str">
        <f>IF(Table1[[#This Row],[Ticket Status]]="Closed","Yes","No")</f>
        <v>Yes</v>
      </c>
      <c r="V6108" s="4" t="str">
        <f>IF(Table1[[#This Row],[Ticket Status]]="Pending Customer Response","Yes","No")</f>
        <v>No</v>
      </c>
      <c r="W6108" s="5">
        <f ca="1">COUNTIFS(Table1[Agent_name],Table1[[#This Row],[Agent_name]],Table1[Month],Table1[[#This Row],[Month]])/160</f>
        <v>0.1875</v>
      </c>
    </row>
    <row r="6109" spans="1:23" x14ac:dyDescent="0.25">
      <c r="A6109">
        <v>6108</v>
      </c>
      <c r="B6109" t="s">
        <v>19824</v>
      </c>
      <c r="C6109" t="s">
        <v>19825</v>
      </c>
      <c r="D6109">
        <v>37</v>
      </c>
      <c r="E6109" t="s">
        <v>19</v>
      </c>
      <c r="F6109" t="s">
        <v>286</v>
      </c>
      <c r="G6109" s="1">
        <v>43906</v>
      </c>
      <c r="H6109" t="s">
        <v>21</v>
      </c>
      <c r="I6109" t="s">
        <v>150</v>
      </c>
      <c r="J6109" s="3" t="s">
        <v>19826</v>
      </c>
      <c r="K6109" t="s">
        <v>62</v>
      </c>
      <c r="M6109" t="s">
        <v>89</v>
      </c>
      <c r="N6109" t="s">
        <v>83</v>
      </c>
      <c r="R6109" t="str">
        <f t="shared" ca="1" si="95"/>
        <v>Aisha</v>
      </c>
      <c r="S6109" t="str">
        <f>IFERROR(TEXT(DATEVALUE(LEFT(Table1[[#This Row],[Date of Purchase]],10)), "MMMM"), TEXT(Table1[[#This Row],[Date of Purchase]], "MMMM"))</f>
        <v>March</v>
      </c>
      <c r="T6109" t="str">
        <f>IF(OR(
  AND(Table1[[#This Row],[Ticket Priority]]="Critical", Table1[[#This Row],[Ticket Status]]&lt;&gt;"Closed"),
  AND(Table1[[#This Row],[Ticket Priority]]="High", Table1[[#This Row],[Ticket Status]]="Open")
), "Yes", "No")</f>
        <v>Yes</v>
      </c>
      <c r="U6109" s="4" t="str">
        <f>IF(Table1[[#This Row],[Ticket Status]]="Closed","Yes","No")</f>
        <v>No</v>
      </c>
      <c r="V6109" s="4" t="str">
        <f>IF(Table1[[#This Row],[Ticket Status]]="Pending Customer Response","Yes","No")</f>
        <v>No</v>
      </c>
      <c r="W6109" s="5">
        <f ca="1">COUNTIFS(Table1[Agent_name],Table1[[#This Row],[Agent_name]],Table1[Month],Table1[[#This Row],[Month]])/160</f>
        <v>1.0062500000000001</v>
      </c>
    </row>
    <row r="6110" spans="1:23" x14ac:dyDescent="0.25">
      <c r="A6110">
        <v>6109</v>
      </c>
      <c r="B6110" t="s">
        <v>19827</v>
      </c>
      <c r="C6110" t="s">
        <v>19828</v>
      </c>
      <c r="D6110">
        <v>42</v>
      </c>
      <c r="E6110" t="s">
        <v>58</v>
      </c>
      <c r="F6110" t="s">
        <v>431</v>
      </c>
      <c r="G6110" s="1">
        <v>43930</v>
      </c>
      <c r="H6110" t="s">
        <v>45</v>
      </c>
      <c r="I6110" t="s">
        <v>67</v>
      </c>
      <c r="J6110" s="3" t="s">
        <v>19829</v>
      </c>
      <c r="K6110" t="s">
        <v>24</v>
      </c>
      <c r="M6110" t="s">
        <v>143</v>
      </c>
      <c r="N6110" t="s">
        <v>33</v>
      </c>
      <c r="O6110" s="2">
        <v>45078.071481481478</v>
      </c>
      <c r="R6110" t="str">
        <f t="shared" ca="1" si="95"/>
        <v>Rahul</v>
      </c>
      <c r="S6110" t="str">
        <f>IFERROR(TEXT(DATEVALUE(LEFT(Table1[[#This Row],[Date of Purchase]],10)), "MMMM"), TEXT(Table1[[#This Row],[Date of Purchase]], "MMMM"))</f>
        <v>April</v>
      </c>
      <c r="T6110" t="str">
        <f>IF(OR(
  AND(Table1[[#This Row],[Ticket Priority]]="Critical", Table1[[#This Row],[Ticket Status]]&lt;&gt;"Closed"),
  AND(Table1[[#This Row],[Ticket Priority]]="High", Table1[[#This Row],[Ticket Status]]="Open")
), "Yes", "No")</f>
        <v>No</v>
      </c>
      <c r="U6110" s="4" t="str">
        <f>IF(Table1[[#This Row],[Ticket Status]]="Closed","Yes","No")</f>
        <v>No</v>
      </c>
      <c r="V6110" s="4" t="str">
        <f>IF(Table1[[#This Row],[Ticket Status]]="Pending Customer Response","Yes","No")</f>
        <v>Yes</v>
      </c>
      <c r="W6110" s="5">
        <f ca="1">COUNTIFS(Table1[Agent_name],Table1[[#This Row],[Agent_name]],Table1[Month],Table1[[#This Row],[Month]])/160</f>
        <v>0.25</v>
      </c>
    </row>
    <row r="6111" spans="1:23" x14ac:dyDescent="0.25">
      <c r="A6111">
        <v>6110</v>
      </c>
      <c r="B6111" t="s">
        <v>19830</v>
      </c>
      <c r="C6111" t="s">
        <v>19831</v>
      </c>
      <c r="D6111">
        <v>23</v>
      </c>
      <c r="E6111" t="s">
        <v>29</v>
      </c>
      <c r="F6111" t="s">
        <v>103</v>
      </c>
      <c r="G6111" s="1">
        <v>43864</v>
      </c>
      <c r="H6111" t="s">
        <v>21</v>
      </c>
      <c r="I6111" t="s">
        <v>113</v>
      </c>
      <c r="J6111" s="3" t="s">
        <v>19832</v>
      </c>
      <c r="K6111" t="s">
        <v>62</v>
      </c>
      <c r="M6111" t="s">
        <v>143</v>
      </c>
      <c r="N6111" t="s">
        <v>55</v>
      </c>
      <c r="R6111" t="str">
        <f t="shared" ca="1" si="95"/>
        <v>Aisha</v>
      </c>
      <c r="S6111" t="str">
        <f>IFERROR(TEXT(DATEVALUE(LEFT(Table1[[#This Row],[Date of Purchase]],10)), "MMMM"), TEXT(Table1[[#This Row],[Date of Purchase]], "MMMM"))</f>
        <v>February</v>
      </c>
      <c r="T6111" t="str">
        <f>IF(OR(
  AND(Table1[[#This Row],[Ticket Priority]]="Critical", Table1[[#This Row],[Ticket Status]]&lt;&gt;"Closed"),
  AND(Table1[[#This Row],[Ticket Priority]]="High", Table1[[#This Row],[Ticket Status]]="Open")
), "Yes", "No")</f>
        <v>No</v>
      </c>
      <c r="U6111" s="4" t="str">
        <f>IF(Table1[[#This Row],[Ticket Status]]="Closed","Yes","No")</f>
        <v>No</v>
      </c>
      <c r="V6111" s="4" t="str">
        <f>IF(Table1[[#This Row],[Ticket Status]]="Pending Customer Response","Yes","No")</f>
        <v>No</v>
      </c>
      <c r="W6111" s="5">
        <f ca="1">COUNTIFS(Table1[Agent_name],Table1[[#This Row],[Agent_name]],Table1[Month],Table1[[#This Row],[Month]])/160</f>
        <v>0.85624999999999996</v>
      </c>
    </row>
    <row r="6112" spans="1:23" x14ac:dyDescent="0.25">
      <c r="A6112">
        <v>6111</v>
      </c>
      <c r="B6112" t="s">
        <v>19833</v>
      </c>
      <c r="C6112" t="s">
        <v>19834</v>
      </c>
      <c r="D6112">
        <v>64</v>
      </c>
      <c r="E6112" t="s">
        <v>19</v>
      </c>
      <c r="F6112" t="s">
        <v>173</v>
      </c>
      <c r="G6112" s="1">
        <v>44544</v>
      </c>
      <c r="H6112" t="s">
        <v>66</v>
      </c>
      <c r="I6112" t="s">
        <v>67</v>
      </c>
      <c r="J6112" s="3" t="s">
        <v>449</v>
      </c>
      <c r="K6112" t="s">
        <v>39</v>
      </c>
      <c r="L6112" t="s">
        <v>19835</v>
      </c>
      <c r="M6112" t="s">
        <v>25</v>
      </c>
      <c r="N6112" t="s">
        <v>26</v>
      </c>
      <c r="O6112" s="2">
        <v>45078.888865740744</v>
      </c>
      <c r="P6112" s="2">
        <v>45078.612476851849</v>
      </c>
      <c r="Q6112">
        <v>3</v>
      </c>
      <c r="R6112" t="str">
        <f t="shared" ca="1" si="95"/>
        <v>Aisha</v>
      </c>
      <c r="S6112" t="str">
        <f>IFERROR(TEXT(DATEVALUE(LEFT(Table1[[#This Row],[Date of Purchase]],10)), "MMMM"), TEXT(Table1[[#This Row],[Date of Purchase]], "MMMM"))</f>
        <v>December</v>
      </c>
      <c r="T6112" t="str">
        <f>IF(OR(
  AND(Table1[[#This Row],[Ticket Priority]]="Critical", Table1[[#This Row],[Ticket Status]]&lt;&gt;"Closed"),
  AND(Table1[[#This Row],[Ticket Priority]]="High", Table1[[#This Row],[Ticket Status]]="Open")
), "Yes", "No")</f>
        <v>No</v>
      </c>
      <c r="U6112" s="4" t="str">
        <f>IF(Table1[[#This Row],[Ticket Status]]="Closed","Yes","No")</f>
        <v>Yes</v>
      </c>
      <c r="V6112" s="4" t="str">
        <f>IF(Table1[[#This Row],[Ticket Status]]="Pending Customer Response","Yes","No")</f>
        <v>No</v>
      </c>
      <c r="W6112" s="5">
        <f ca="1">COUNTIFS(Table1[Agent_name],Table1[[#This Row],[Agent_name]],Table1[Month],Table1[[#This Row],[Month]])/160</f>
        <v>0.91249999999999998</v>
      </c>
    </row>
    <row r="6113" spans="1:23" x14ac:dyDescent="0.25">
      <c r="A6113">
        <v>6112</v>
      </c>
      <c r="B6113" t="s">
        <v>19836</v>
      </c>
      <c r="C6113" t="s">
        <v>19837</v>
      </c>
      <c r="D6113">
        <v>44</v>
      </c>
      <c r="E6113" t="s">
        <v>19</v>
      </c>
      <c r="F6113" t="s">
        <v>103</v>
      </c>
      <c r="G6113" s="1">
        <v>44126</v>
      </c>
      <c r="H6113" t="s">
        <v>21</v>
      </c>
      <c r="I6113" t="s">
        <v>77</v>
      </c>
      <c r="J6113" s="3" t="s">
        <v>19838</v>
      </c>
      <c r="K6113" t="s">
        <v>39</v>
      </c>
      <c r="L6113" t="s">
        <v>19839</v>
      </c>
      <c r="M6113" t="s">
        <v>143</v>
      </c>
      <c r="N6113" t="s">
        <v>26</v>
      </c>
      <c r="O6113" s="2">
        <v>45078.197905092595</v>
      </c>
      <c r="P6113" s="2">
        <v>45078.463877314818</v>
      </c>
      <c r="Q6113">
        <v>5</v>
      </c>
      <c r="R6113" t="str">
        <f t="shared" ca="1" si="95"/>
        <v>Divya</v>
      </c>
      <c r="S6113" t="str">
        <f>IFERROR(TEXT(DATEVALUE(LEFT(Table1[[#This Row],[Date of Purchase]],10)), "MMMM"), TEXT(Table1[[#This Row],[Date of Purchase]], "MMMM"))</f>
        <v>October</v>
      </c>
      <c r="T6113" t="str">
        <f>IF(OR(
  AND(Table1[[#This Row],[Ticket Priority]]="Critical", Table1[[#This Row],[Ticket Status]]&lt;&gt;"Closed"),
  AND(Table1[[#This Row],[Ticket Priority]]="High", Table1[[#This Row],[Ticket Status]]="Open")
), "Yes", "No")</f>
        <v>No</v>
      </c>
      <c r="U6113" s="4" t="str">
        <f>IF(Table1[[#This Row],[Ticket Status]]="Closed","Yes","No")</f>
        <v>Yes</v>
      </c>
      <c r="V6113" s="4" t="str">
        <f>IF(Table1[[#This Row],[Ticket Status]]="Pending Customer Response","Yes","No")</f>
        <v>No</v>
      </c>
      <c r="W6113" s="5">
        <f ca="1">COUNTIFS(Table1[Agent_name],Table1[[#This Row],[Agent_name]],Table1[Month],Table1[[#This Row],[Month]])/160</f>
        <v>0.25</v>
      </c>
    </row>
    <row r="6114" spans="1:23" x14ac:dyDescent="0.25">
      <c r="A6114">
        <v>6113</v>
      </c>
      <c r="B6114" t="s">
        <v>19840</v>
      </c>
      <c r="C6114" t="s">
        <v>19841</v>
      </c>
      <c r="D6114">
        <v>40</v>
      </c>
      <c r="E6114" t="s">
        <v>58</v>
      </c>
      <c r="F6114" t="s">
        <v>107</v>
      </c>
      <c r="G6114" s="1">
        <v>44138</v>
      </c>
      <c r="H6114" t="s">
        <v>21</v>
      </c>
      <c r="I6114" t="s">
        <v>113</v>
      </c>
      <c r="J6114" s="3" t="s">
        <v>19842</v>
      </c>
      <c r="K6114" t="s">
        <v>62</v>
      </c>
      <c r="M6114" t="s">
        <v>41</v>
      </c>
      <c r="N6114" t="s">
        <v>83</v>
      </c>
      <c r="R6114" t="str">
        <f t="shared" ca="1" si="95"/>
        <v>Ravi</v>
      </c>
      <c r="S6114" t="str">
        <f>IFERROR(TEXT(DATEVALUE(LEFT(Table1[[#This Row],[Date of Purchase]],10)), "MMMM"), TEXT(Table1[[#This Row],[Date of Purchase]], "MMMM"))</f>
        <v>November</v>
      </c>
      <c r="T6114" t="str">
        <f>IF(OR(
  AND(Table1[[#This Row],[Ticket Priority]]="Critical", Table1[[#This Row],[Ticket Status]]&lt;&gt;"Closed"),
  AND(Table1[[#This Row],[Ticket Priority]]="High", Table1[[#This Row],[Ticket Status]]="Open")
), "Yes", "No")</f>
        <v>No</v>
      </c>
      <c r="U6114" s="4" t="str">
        <f>IF(Table1[[#This Row],[Ticket Status]]="Closed","Yes","No")</f>
        <v>No</v>
      </c>
      <c r="V6114" s="4" t="str">
        <f>IF(Table1[[#This Row],[Ticket Status]]="Pending Customer Response","Yes","No")</f>
        <v>No</v>
      </c>
      <c r="W6114" s="5">
        <f ca="1">COUNTIFS(Table1[Agent_name],Table1[[#This Row],[Agent_name]],Table1[Month],Table1[[#This Row],[Month]])/160</f>
        <v>0.61875000000000002</v>
      </c>
    </row>
    <row r="6115" spans="1:23" x14ac:dyDescent="0.25">
      <c r="A6115">
        <v>6114</v>
      </c>
      <c r="B6115" t="s">
        <v>19843</v>
      </c>
      <c r="C6115" t="s">
        <v>19844</v>
      </c>
      <c r="D6115">
        <v>22</v>
      </c>
      <c r="E6115" t="s">
        <v>29</v>
      </c>
      <c r="F6115" t="s">
        <v>339</v>
      </c>
      <c r="G6115" s="1">
        <v>43901</v>
      </c>
      <c r="H6115" t="s">
        <v>67</v>
      </c>
      <c r="I6115" t="s">
        <v>72</v>
      </c>
      <c r="J6115" s="3" t="s">
        <v>19845</v>
      </c>
      <c r="K6115" t="s">
        <v>62</v>
      </c>
      <c r="M6115" t="s">
        <v>41</v>
      </c>
      <c r="N6115" t="s">
        <v>55</v>
      </c>
      <c r="R6115" t="str">
        <f t="shared" ca="1" si="95"/>
        <v>Arjun</v>
      </c>
      <c r="S6115" t="str">
        <f>IFERROR(TEXT(DATEVALUE(LEFT(Table1[[#This Row],[Date of Purchase]],10)), "MMMM"), TEXT(Table1[[#This Row],[Date of Purchase]], "MMMM"))</f>
        <v>March</v>
      </c>
      <c r="T6115" t="str">
        <f>IF(OR(
  AND(Table1[[#This Row],[Ticket Priority]]="Critical", Table1[[#This Row],[Ticket Status]]&lt;&gt;"Closed"),
  AND(Table1[[#This Row],[Ticket Priority]]="High", Table1[[#This Row],[Ticket Status]]="Open")
), "Yes", "No")</f>
        <v>No</v>
      </c>
      <c r="U6115" s="4" t="str">
        <f>IF(Table1[[#This Row],[Ticket Status]]="Closed","Yes","No")</f>
        <v>No</v>
      </c>
      <c r="V6115" s="4" t="str">
        <f>IF(Table1[[#This Row],[Ticket Status]]="Pending Customer Response","Yes","No")</f>
        <v>No</v>
      </c>
      <c r="W6115" s="5">
        <f ca="1">COUNTIFS(Table1[Agent_name],Table1[[#This Row],[Agent_name]],Table1[Month],Table1[[#This Row],[Month]])/160</f>
        <v>0.23125000000000001</v>
      </c>
    </row>
    <row r="6116" spans="1:23" x14ac:dyDescent="0.25">
      <c r="A6116">
        <v>6115</v>
      </c>
      <c r="B6116" t="s">
        <v>19846</v>
      </c>
      <c r="C6116" t="s">
        <v>19847</v>
      </c>
      <c r="D6116">
        <v>38</v>
      </c>
      <c r="E6116" t="s">
        <v>29</v>
      </c>
      <c r="F6116" t="s">
        <v>92</v>
      </c>
      <c r="G6116" s="1">
        <v>44525</v>
      </c>
      <c r="H6116" t="s">
        <v>66</v>
      </c>
      <c r="I6116" t="s">
        <v>22</v>
      </c>
      <c r="J6116" s="3" t="s">
        <v>19848</v>
      </c>
      <c r="K6116" t="s">
        <v>24</v>
      </c>
      <c r="M6116" t="s">
        <v>143</v>
      </c>
      <c r="N6116" t="s">
        <v>83</v>
      </c>
      <c r="O6116" s="2">
        <v>45078.912546296298</v>
      </c>
      <c r="R6116" t="str">
        <f t="shared" ca="1" si="95"/>
        <v>Aisha</v>
      </c>
      <c r="S6116" t="str">
        <f>IFERROR(TEXT(DATEVALUE(LEFT(Table1[[#This Row],[Date of Purchase]],10)), "MMMM"), TEXT(Table1[[#This Row],[Date of Purchase]], "MMMM"))</f>
        <v>November</v>
      </c>
      <c r="T6116" t="str">
        <f>IF(OR(
  AND(Table1[[#This Row],[Ticket Priority]]="Critical", Table1[[#This Row],[Ticket Status]]&lt;&gt;"Closed"),
  AND(Table1[[#This Row],[Ticket Priority]]="High", Table1[[#This Row],[Ticket Status]]="Open")
), "Yes", "No")</f>
        <v>No</v>
      </c>
      <c r="U6116" s="4" t="str">
        <f>IF(Table1[[#This Row],[Ticket Status]]="Closed","Yes","No")</f>
        <v>No</v>
      </c>
      <c r="V6116" s="4" t="str">
        <f>IF(Table1[[#This Row],[Ticket Status]]="Pending Customer Response","Yes","No")</f>
        <v>Yes</v>
      </c>
      <c r="W6116" s="5">
        <f ca="1">COUNTIFS(Table1[Agent_name],Table1[[#This Row],[Agent_name]],Table1[Month],Table1[[#This Row],[Month]])/160</f>
        <v>0.85624999999999996</v>
      </c>
    </row>
    <row r="6117" spans="1:23" x14ac:dyDescent="0.25">
      <c r="A6117">
        <v>6116</v>
      </c>
      <c r="B6117" t="s">
        <v>19849</v>
      </c>
      <c r="C6117" t="s">
        <v>19850</v>
      </c>
      <c r="D6117">
        <v>41</v>
      </c>
      <c r="E6117" t="s">
        <v>58</v>
      </c>
      <c r="F6117" t="s">
        <v>117</v>
      </c>
      <c r="G6117" s="1">
        <v>44102</v>
      </c>
      <c r="H6117" t="s">
        <v>67</v>
      </c>
      <c r="I6117" t="s">
        <v>93</v>
      </c>
      <c r="J6117" s="3" t="s">
        <v>449</v>
      </c>
      <c r="K6117" t="s">
        <v>39</v>
      </c>
      <c r="L6117" t="s">
        <v>19851</v>
      </c>
      <c r="M6117" t="s">
        <v>89</v>
      </c>
      <c r="N6117" t="s">
        <v>83</v>
      </c>
      <c r="O6117" s="2">
        <v>45078.215324074074</v>
      </c>
      <c r="P6117" s="2">
        <v>45078.993101851855</v>
      </c>
      <c r="Q6117">
        <v>2</v>
      </c>
      <c r="R6117" t="str">
        <f t="shared" ca="1" si="95"/>
        <v>Aisha</v>
      </c>
      <c r="S6117" t="str">
        <f>IFERROR(TEXT(DATEVALUE(LEFT(Table1[[#This Row],[Date of Purchase]],10)), "MMMM"), TEXT(Table1[[#This Row],[Date of Purchase]], "MMMM"))</f>
        <v>September</v>
      </c>
      <c r="T6117" t="str">
        <f>IF(OR(
  AND(Table1[[#This Row],[Ticket Priority]]="Critical", Table1[[#This Row],[Ticket Status]]&lt;&gt;"Closed"),
  AND(Table1[[#This Row],[Ticket Priority]]="High", Table1[[#This Row],[Ticket Status]]="Open")
), "Yes", "No")</f>
        <v>No</v>
      </c>
      <c r="U6117" s="4" t="str">
        <f>IF(Table1[[#This Row],[Ticket Status]]="Closed","Yes","No")</f>
        <v>Yes</v>
      </c>
      <c r="V6117" s="4" t="str">
        <f>IF(Table1[[#This Row],[Ticket Status]]="Pending Customer Response","Yes","No")</f>
        <v>No</v>
      </c>
      <c r="W6117" s="5">
        <f ca="1">COUNTIFS(Table1[Agent_name],Table1[[#This Row],[Agent_name]],Table1[Month],Table1[[#This Row],[Month]])/160</f>
        <v>0.86250000000000004</v>
      </c>
    </row>
    <row r="6118" spans="1:23" x14ac:dyDescent="0.25">
      <c r="A6118">
        <v>6117</v>
      </c>
      <c r="B6118" t="s">
        <v>19852</v>
      </c>
      <c r="C6118" t="s">
        <v>19853</v>
      </c>
      <c r="D6118">
        <v>55</v>
      </c>
      <c r="E6118" t="s">
        <v>29</v>
      </c>
      <c r="F6118" t="s">
        <v>129</v>
      </c>
      <c r="G6118" s="1">
        <v>44122</v>
      </c>
      <c r="H6118" t="s">
        <v>45</v>
      </c>
      <c r="I6118" t="s">
        <v>60</v>
      </c>
      <c r="J6118" s="3" t="s">
        <v>19854</v>
      </c>
      <c r="K6118" t="s">
        <v>39</v>
      </c>
      <c r="L6118" t="s">
        <v>19855</v>
      </c>
      <c r="M6118" t="s">
        <v>143</v>
      </c>
      <c r="N6118" t="s">
        <v>26</v>
      </c>
      <c r="O6118" s="2">
        <v>45078.961168981485</v>
      </c>
      <c r="P6118" s="2">
        <v>45078.320891203701</v>
      </c>
      <c r="Q6118">
        <v>1</v>
      </c>
      <c r="R6118" t="str">
        <f t="shared" ca="1" si="95"/>
        <v>Aisha</v>
      </c>
      <c r="S6118" t="str">
        <f>IFERROR(TEXT(DATEVALUE(LEFT(Table1[[#This Row],[Date of Purchase]],10)), "MMMM"), TEXT(Table1[[#This Row],[Date of Purchase]], "MMMM"))</f>
        <v>October</v>
      </c>
      <c r="T6118" t="str">
        <f>IF(OR(
  AND(Table1[[#This Row],[Ticket Priority]]="Critical", Table1[[#This Row],[Ticket Status]]&lt;&gt;"Closed"),
  AND(Table1[[#This Row],[Ticket Priority]]="High", Table1[[#This Row],[Ticket Status]]="Open")
), "Yes", "No")</f>
        <v>No</v>
      </c>
      <c r="U6118" s="4" t="str">
        <f>IF(Table1[[#This Row],[Ticket Status]]="Closed","Yes","No")</f>
        <v>Yes</v>
      </c>
      <c r="V6118" s="4" t="str">
        <f>IF(Table1[[#This Row],[Ticket Status]]="Pending Customer Response","Yes","No")</f>
        <v>No</v>
      </c>
      <c r="W6118" s="5">
        <f ca="1">COUNTIFS(Table1[Agent_name],Table1[[#This Row],[Agent_name]],Table1[Month],Table1[[#This Row],[Month]])/160</f>
        <v>0.85624999999999996</v>
      </c>
    </row>
    <row r="6119" spans="1:23" x14ac:dyDescent="0.25">
      <c r="A6119">
        <v>6118</v>
      </c>
      <c r="B6119" t="s">
        <v>19856</v>
      </c>
      <c r="C6119" t="s">
        <v>19857</v>
      </c>
      <c r="D6119">
        <v>31</v>
      </c>
      <c r="E6119" t="s">
        <v>58</v>
      </c>
      <c r="F6119" t="s">
        <v>30</v>
      </c>
      <c r="G6119" s="1">
        <v>44325</v>
      </c>
      <c r="H6119" t="s">
        <v>66</v>
      </c>
      <c r="I6119" t="s">
        <v>113</v>
      </c>
      <c r="J6119" s="3" t="s">
        <v>8751</v>
      </c>
      <c r="K6119" t="s">
        <v>24</v>
      </c>
      <c r="M6119" t="s">
        <v>89</v>
      </c>
      <c r="N6119" t="s">
        <v>26</v>
      </c>
      <c r="O6119" s="2">
        <v>45078.319502314815</v>
      </c>
      <c r="R6119" t="str">
        <f t="shared" ca="1" si="95"/>
        <v>Mohit</v>
      </c>
      <c r="S6119" t="str">
        <f>IFERROR(TEXT(DATEVALUE(LEFT(Table1[[#This Row],[Date of Purchase]],10)), "MMMM"), TEXT(Table1[[#This Row],[Date of Purchase]], "MMMM"))</f>
        <v>May</v>
      </c>
      <c r="T6119" t="str">
        <f>IF(OR(
  AND(Table1[[#This Row],[Ticket Priority]]="Critical", Table1[[#This Row],[Ticket Status]]&lt;&gt;"Closed"),
  AND(Table1[[#This Row],[Ticket Priority]]="High", Table1[[#This Row],[Ticket Status]]="Open")
), "Yes", "No")</f>
        <v>No</v>
      </c>
      <c r="U6119" s="4" t="str">
        <f>IF(Table1[[#This Row],[Ticket Status]]="Closed","Yes","No")</f>
        <v>No</v>
      </c>
      <c r="V6119" s="4" t="str">
        <f>IF(Table1[[#This Row],[Ticket Status]]="Pending Customer Response","Yes","No")</f>
        <v>Yes</v>
      </c>
      <c r="W6119" s="5">
        <f ca="1">COUNTIFS(Table1[Agent_name],Table1[[#This Row],[Agent_name]],Table1[Month],Table1[[#This Row],[Month]])/160</f>
        <v>0.45624999999999999</v>
      </c>
    </row>
    <row r="6120" spans="1:23" x14ac:dyDescent="0.25">
      <c r="A6120">
        <v>6119</v>
      </c>
      <c r="B6120" t="s">
        <v>19858</v>
      </c>
      <c r="C6120" t="s">
        <v>19859</v>
      </c>
      <c r="D6120">
        <v>59</v>
      </c>
      <c r="E6120" t="s">
        <v>29</v>
      </c>
      <c r="F6120" t="s">
        <v>51</v>
      </c>
      <c r="G6120" s="1">
        <v>44187</v>
      </c>
      <c r="H6120" t="s">
        <v>45</v>
      </c>
      <c r="I6120" t="s">
        <v>113</v>
      </c>
      <c r="J6120" s="3" t="s">
        <v>19860</v>
      </c>
      <c r="K6120" t="s">
        <v>62</v>
      </c>
      <c r="M6120" t="s">
        <v>25</v>
      </c>
      <c r="N6120" t="s">
        <v>33</v>
      </c>
      <c r="R6120" t="str">
        <f t="shared" ca="1" si="95"/>
        <v>Mohit</v>
      </c>
      <c r="S6120" t="str">
        <f>IFERROR(TEXT(DATEVALUE(LEFT(Table1[[#This Row],[Date of Purchase]],10)), "MMMM"), TEXT(Table1[[#This Row],[Date of Purchase]], "MMMM"))</f>
        <v>December</v>
      </c>
      <c r="T6120" t="str">
        <f>IF(OR(
  AND(Table1[[#This Row],[Ticket Priority]]="Critical", Table1[[#This Row],[Ticket Status]]&lt;&gt;"Closed"),
  AND(Table1[[#This Row],[Ticket Priority]]="High", Table1[[#This Row],[Ticket Status]]="Open")
), "Yes", "No")</f>
        <v>Yes</v>
      </c>
      <c r="U6120" s="4" t="str">
        <f>IF(Table1[[#This Row],[Ticket Status]]="Closed","Yes","No")</f>
        <v>No</v>
      </c>
      <c r="V6120" s="4" t="str">
        <f>IF(Table1[[#This Row],[Ticket Status]]="Pending Customer Response","Yes","No")</f>
        <v>No</v>
      </c>
      <c r="W6120" s="5">
        <f ca="1">COUNTIFS(Table1[Agent_name],Table1[[#This Row],[Agent_name]],Table1[Month],Table1[[#This Row],[Month]])/160</f>
        <v>0.44374999999999998</v>
      </c>
    </row>
    <row r="6121" spans="1:23" x14ac:dyDescent="0.25">
      <c r="A6121">
        <v>6120</v>
      </c>
      <c r="B6121" t="s">
        <v>19861</v>
      </c>
      <c r="C6121" t="s">
        <v>19862</v>
      </c>
      <c r="D6121">
        <v>49</v>
      </c>
      <c r="E6121" t="s">
        <v>29</v>
      </c>
      <c r="F6121" t="s">
        <v>249</v>
      </c>
      <c r="G6121" s="1">
        <v>44539</v>
      </c>
      <c r="H6121" t="s">
        <v>66</v>
      </c>
      <c r="I6121" t="s">
        <v>113</v>
      </c>
      <c r="J6121" s="3" t="s">
        <v>19863</v>
      </c>
      <c r="K6121" t="s">
        <v>62</v>
      </c>
      <c r="M6121" t="s">
        <v>25</v>
      </c>
      <c r="N6121" t="s">
        <v>33</v>
      </c>
      <c r="R6121" t="str">
        <f t="shared" ca="1" si="95"/>
        <v>Ravi</v>
      </c>
      <c r="S6121" t="str">
        <f>IFERROR(TEXT(DATEVALUE(LEFT(Table1[[#This Row],[Date of Purchase]],10)), "MMMM"), TEXT(Table1[[#This Row],[Date of Purchase]], "MMMM"))</f>
        <v>December</v>
      </c>
      <c r="T6121" t="str">
        <f>IF(OR(
  AND(Table1[[#This Row],[Ticket Priority]]="Critical", Table1[[#This Row],[Ticket Status]]&lt;&gt;"Closed"),
  AND(Table1[[#This Row],[Ticket Priority]]="High", Table1[[#This Row],[Ticket Status]]="Open")
), "Yes", "No")</f>
        <v>Yes</v>
      </c>
      <c r="U6121" s="4" t="str">
        <f>IF(Table1[[#This Row],[Ticket Status]]="Closed","Yes","No")</f>
        <v>No</v>
      </c>
      <c r="V6121" s="4" t="str">
        <f>IF(Table1[[#This Row],[Ticket Status]]="Pending Customer Response","Yes","No")</f>
        <v>No</v>
      </c>
      <c r="W6121" s="5">
        <f ca="1">COUNTIFS(Table1[Agent_name],Table1[[#This Row],[Agent_name]],Table1[Month],Table1[[#This Row],[Month]])/160</f>
        <v>0.66249999999999998</v>
      </c>
    </row>
    <row r="6122" spans="1:23" x14ac:dyDescent="0.25">
      <c r="A6122">
        <v>6121</v>
      </c>
      <c r="B6122" t="s">
        <v>19864</v>
      </c>
      <c r="C6122" t="s">
        <v>19865</v>
      </c>
      <c r="D6122">
        <v>61</v>
      </c>
      <c r="E6122" t="s">
        <v>19</v>
      </c>
      <c r="F6122" t="s">
        <v>112</v>
      </c>
      <c r="G6122" s="1">
        <v>44452</v>
      </c>
      <c r="H6122" t="s">
        <v>59</v>
      </c>
      <c r="I6122" t="s">
        <v>60</v>
      </c>
      <c r="J6122" s="3" t="s">
        <v>19866</v>
      </c>
      <c r="K6122" t="s">
        <v>62</v>
      </c>
      <c r="M6122" t="s">
        <v>143</v>
      </c>
      <c r="N6122" t="s">
        <v>83</v>
      </c>
      <c r="R6122" t="str">
        <f t="shared" ca="1" si="95"/>
        <v>Meera</v>
      </c>
      <c r="S6122" t="str">
        <f>IFERROR(TEXT(DATEVALUE(LEFT(Table1[[#This Row],[Date of Purchase]],10)), "MMMM"), TEXT(Table1[[#This Row],[Date of Purchase]], "MMMM"))</f>
        <v>September</v>
      </c>
      <c r="T6122" t="str">
        <f>IF(OR(
  AND(Table1[[#This Row],[Ticket Priority]]="Critical", Table1[[#This Row],[Ticket Status]]&lt;&gt;"Closed"),
  AND(Table1[[#This Row],[Ticket Priority]]="High", Table1[[#This Row],[Ticket Status]]="Open")
), "Yes", "No")</f>
        <v>No</v>
      </c>
      <c r="U6122" s="4" t="str">
        <f>IF(Table1[[#This Row],[Ticket Status]]="Closed","Yes","No")</f>
        <v>No</v>
      </c>
      <c r="V6122" s="4" t="str">
        <f>IF(Table1[[#This Row],[Ticket Status]]="Pending Customer Response","Yes","No")</f>
        <v>No</v>
      </c>
      <c r="W6122" s="5">
        <f ca="1">COUNTIFS(Table1[Agent_name],Table1[[#This Row],[Agent_name]],Table1[Month],Table1[[#This Row],[Month]])/160</f>
        <v>0.16875000000000001</v>
      </c>
    </row>
    <row r="6123" spans="1:23" x14ac:dyDescent="0.25">
      <c r="A6123">
        <v>6122</v>
      </c>
      <c r="B6123" t="s">
        <v>19867</v>
      </c>
      <c r="C6123" t="s">
        <v>19868</v>
      </c>
      <c r="D6123">
        <v>60</v>
      </c>
      <c r="E6123" t="s">
        <v>29</v>
      </c>
      <c r="F6123" t="s">
        <v>219</v>
      </c>
      <c r="G6123" s="1">
        <v>44033</v>
      </c>
      <c r="H6123" t="s">
        <v>21</v>
      </c>
      <c r="I6123" t="s">
        <v>52</v>
      </c>
      <c r="J6123" s="3" t="s">
        <v>19869</v>
      </c>
      <c r="K6123" t="s">
        <v>39</v>
      </c>
      <c r="L6123" t="s">
        <v>19870</v>
      </c>
      <c r="M6123" t="s">
        <v>89</v>
      </c>
      <c r="N6123" t="s">
        <v>33</v>
      </c>
      <c r="O6123" s="2">
        <v>45078.084143518521</v>
      </c>
      <c r="P6123" s="2">
        <v>45078.475115740737</v>
      </c>
      <c r="Q6123">
        <v>3</v>
      </c>
      <c r="R6123" t="str">
        <f t="shared" ca="1" si="95"/>
        <v>Arjun</v>
      </c>
      <c r="S6123" t="str">
        <f>IFERROR(TEXT(DATEVALUE(LEFT(Table1[[#This Row],[Date of Purchase]],10)), "MMMM"), TEXT(Table1[[#This Row],[Date of Purchase]], "MMMM"))</f>
        <v>July</v>
      </c>
      <c r="T6123" t="str">
        <f>IF(OR(
  AND(Table1[[#This Row],[Ticket Priority]]="Critical", Table1[[#This Row],[Ticket Status]]&lt;&gt;"Closed"),
  AND(Table1[[#This Row],[Ticket Priority]]="High", Table1[[#This Row],[Ticket Status]]="Open")
), "Yes", "No")</f>
        <v>No</v>
      </c>
      <c r="U6123" s="4" t="str">
        <f>IF(Table1[[#This Row],[Ticket Status]]="Closed","Yes","No")</f>
        <v>Yes</v>
      </c>
      <c r="V6123" s="4" t="str">
        <f>IF(Table1[[#This Row],[Ticket Status]]="Pending Customer Response","Yes","No")</f>
        <v>No</v>
      </c>
      <c r="W6123" s="5">
        <f ca="1">COUNTIFS(Table1[Agent_name],Table1[[#This Row],[Agent_name]],Table1[Month],Table1[[#This Row],[Month]])/160</f>
        <v>0.2</v>
      </c>
    </row>
    <row r="6124" spans="1:23" x14ac:dyDescent="0.25">
      <c r="A6124">
        <v>6123</v>
      </c>
      <c r="B6124" t="s">
        <v>19871</v>
      </c>
      <c r="C6124" t="s">
        <v>19872</v>
      </c>
      <c r="D6124">
        <v>23</v>
      </c>
      <c r="E6124" t="s">
        <v>29</v>
      </c>
      <c r="F6124" t="s">
        <v>456</v>
      </c>
      <c r="G6124" s="1">
        <v>43896</v>
      </c>
      <c r="H6124" t="s">
        <v>66</v>
      </c>
      <c r="I6124" t="s">
        <v>60</v>
      </c>
      <c r="J6124" s="3" t="s">
        <v>19873</v>
      </c>
      <c r="K6124" t="s">
        <v>39</v>
      </c>
      <c r="L6124" t="s">
        <v>19874</v>
      </c>
      <c r="M6124" t="s">
        <v>25</v>
      </c>
      <c r="N6124" t="s">
        <v>55</v>
      </c>
      <c r="O6124" s="2">
        <v>45078.751516203702</v>
      </c>
      <c r="P6124" s="2">
        <v>45078.6640162037</v>
      </c>
      <c r="Q6124">
        <v>2</v>
      </c>
      <c r="R6124" t="str">
        <f t="shared" ca="1" si="95"/>
        <v>Rahul</v>
      </c>
      <c r="S6124" t="str">
        <f>IFERROR(TEXT(DATEVALUE(LEFT(Table1[[#This Row],[Date of Purchase]],10)), "MMMM"), TEXT(Table1[[#This Row],[Date of Purchase]], "MMMM"))</f>
        <v>March</v>
      </c>
      <c r="T6124" t="str">
        <f>IF(OR(
  AND(Table1[[#This Row],[Ticket Priority]]="Critical", Table1[[#This Row],[Ticket Status]]&lt;&gt;"Closed"),
  AND(Table1[[#This Row],[Ticket Priority]]="High", Table1[[#This Row],[Ticket Status]]="Open")
), "Yes", "No")</f>
        <v>No</v>
      </c>
      <c r="U6124" s="4" t="str">
        <f>IF(Table1[[#This Row],[Ticket Status]]="Closed","Yes","No")</f>
        <v>Yes</v>
      </c>
      <c r="V6124" s="4" t="str">
        <f>IF(Table1[[#This Row],[Ticket Status]]="Pending Customer Response","Yes","No")</f>
        <v>No</v>
      </c>
      <c r="W6124" s="5">
        <f ca="1">COUNTIFS(Table1[Agent_name],Table1[[#This Row],[Agent_name]],Table1[Month],Table1[[#This Row],[Month]])/160</f>
        <v>0.19375000000000001</v>
      </c>
    </row>
    <row r="6125" spans="1:23" x14ac:dyDescent="0.25">
      <c r="A6125">
        <v>6124</v>
      </c>
      <c r="B6125" t="s">
        <v>19875</v>
      </c>
      <c r="C6125" t="s">
        <v>19876</v>
      </c>
      <c r="D6125">
        <v>24</v>
      </c>
      <c r="E6125" t="s">
        <v>19</v>
      </c>
      <c r="F6125" t="s">
        <v>211</v>
      </c>
      <c r="G6125" s="1">
        <v>44124</v>
      </c>
      <c r="H6125" t="s">
        <v>66</v>
      </c>
      <c r="I6125" t="s">
        <v>113</v>
      </c>
      <c r="J6125" s="3" t="s">
        <v>19877</v>
      </c>
      <c r="K6125" t="s">
        <v>24</v>
      </c>
      <c r="M6125" t="s">
        <v>89</v>
      </c>
      <c r="N6125" t="s">
        <v>33</v>
      </c>
      <c r="O6125" s="2">
        <v>45078.576539351852</v>
      </c>
      <c r="R6125" t="str">
        <f t="shared" ca="1" si="95"/>
        <v>Rahul</v>
      </c>
      <c r="S6125" t="str">
        <f>IFERROR(TEXT(DATEVALUE(LEFT(Table1[[#This Row],[Date of Purchase]],10)), "MMMM"), TEXT(Table1[[#This Row],[Date of Purchase]], "MMMM"))</f>
        <v>October</v>
      </c>
      <c r="T6125" t="str">
        <f>IF(OR(
  AND(Table1[[#This Row],[Ticket Priority]]="Critical", Table1[[#This Row],[Ticket Status]]&lt;&gt;"Closed"),
  AND(Table1[[#This Row],[Ticket Priority]]="High", Table1[[#This Row],[Ticket Status]]="Open")
), "Yes", "No")</f>
        <v>No</v>
      </c>
      <c r="U6125" s="4" t="str">
        <f>IF(Table1[[#This Row],[Ticket Status]]="Closed","Yes","No")</f>
        <v>No</v>
      </c>
      <c r="V6125" s="4" t="str">
        <f>IF(Table1[[#This Row],[Ticket Status]]="Pending Customer Response","Yes","No")</f>
        <v>Yes</v>
      </c>
      <c r="W6125" s="5">
        <f ca="1">COUNTIFS(Table1[Agent_name],Table1[[#This Row],[Agent_name]],Table1[Month],Table1[[#This Row],[Month]])/160</f>
        <v>0.23125000000000001</v>
      </c>
    </row>
    <row r="6126" spans="1:23" x14ac:dyDescent="0.25">
      <c r="A6126">
        <v>6125</v>
      </c>
      <c r="B6126" t="s">
        <v>19878</v>
      </c>
      <c r="C6126" t="s">
        <v>19879</v>
      </c>
      <c r="D6126">
        <v>36</v>
      </c>
      <c r="E6126" t="s">
        <v>19</v>
      </c>
      <c r="F6126" t="s">
        <v>242</v>
      </c>
      <c r="G6126" s="1">
        <v>44133</v>
      </c>
      <c r="H6126" t="s">
        <v>67</v>
      </c>
      <c r="I6126" t="s">
        <v>150</v>
      </c>
      <c r="J6126" s="3" t="s">
        <v>2443</v>
      </c>
      <c r="K6126" t="s">
        <v>39</v>
      </c>
      <c r="L6126" t="s">
        <v>19880</v>
      </c>
      <c r="M6126" t="s">
        <v>41</v>
      </c>
      <c r="N6126" t="s">
        <v>26</v>
      </c>
      <c r="O6126" s="2">
        <v>45078.789039351854</v>
      </c>
      <c r="P6126" s="2">
        <v>45078.161261574074</v>
      </c>
      <c r="Q6126">
        <v>3</v>
      </c>
      <c r="R6126" t="str">
        <f t="shared" ca="1" si="95"/>
        <v>Aisha</v>
      </c>
      <c r="S6126" t="str">
        <f>IFERROR(TEXT(DATEVALUE(LEFT(Table1[[#This Row],[Date of Purchase]],10)), "MMMM"), TEXT(Table1[[#This Row],[Date of Purchase]], "MMMM"))</f>
        <v>October</v>
      </c>
      <c r="T6126" t="str">
        <f>IF(OR(
  AND(Table1[[#This Row],[Ticket Priority]]="Critical", Table1[[#This Row],[Ticket Status]]&lt;&gt;"Closed"),
  AND(Table1[[#This Row],[Ticket Priority]]="High", Table1[[#This Row],[Ticket Status]]="Open")
), "Yes", "No")</f>
        <v>No</v>
      </c>
      <c r="U6126" s="4" t="str">
        <f>IF(Table1[[#This Row],[Ticket Status]]="Closed","Yes","No")</f>
        <v>Yes</v>
      </c>
      <c r="V6126" s="4" t="str">
        <f>IF(Table1[[#This Row],[Ticket Status]]="Pending Customer Response","Yes","No")</f>
        <v>No</v>
      </c>
      <c r="W6126" s="5">
        <f ca="1">COUNTIFS(Table1[Agent_name],Table1[[#This Row],[Agent_name]],Table1[Month],Table1[[#This Row],[Month]])/160</f>
        <v>0.85624999999999996</v>
      </c>
    </row>
    <row r="6127" spans="1:23" x14ac:dyDescent="0.25">
      <c r="A6127">
        <v>6126</v>
      </c>
      <c r="B6127" t="s">
        <v>19881</v>
      </c>
      <c r="C6127" t="s">
        <v>19882</v>
      </c>
      <c r="D6127">
        <v>58</v>
      </c>
      <c r="E6127" t="s">
        <v>19</v>
      </c>
      <c r="F6127" t="s">
        <v>76</v>
      </c>
      <c r="G6127" s="1">
        <v>44063</v>
      </c>
      <c r="H6127" t="s">
        <v>59</v>
      </c>
      <c r="I6127" t="s">
        <v>72</v>
      </c>
      <c r="J6127" s="3" t="s">
        <v>19883</v>
      </c>
      <c r="K6127" t="s">
        <v>62</v>
      </c>
      <c r="M6127" t="s">
        <v>25</v>
      </c>
      <c r="N6127" t="s">
        <v>33</v>
      </c>
      <c r="R6127" t="str">
        <f t="shared" ca="1" si="95"/>
        <v>Divya</v>
      </c>
      <c r="S6127" t="str">
        <f>IFERROR(TEXT(DATEVALUE(LEFT(Table1[[#This Row],[Date of Purchase]],10)), "MMMM"), TEXT(Table1[[#This Row],[Date of Purchase]], "MMMM"))</f>
        <v>August</v>
      </c>
      <c r="T6127" t="str">
        <f>IF(OR(
  AND(Table1[[#This Row],[Ticket Priority]]="Critical", Table1[[#This Row],[Ticket Status]]&lt;&gt;"Closed"),
  AND(Table1[[#This Row],[Ticket Priority]]="High", Table1[[#This Row],[Ticket Status]]="Open")
), "Yes", "No")</f>
        <v>Yes</v>
      </c>
      <c r="U6127" s="4" t="str">
        <f>IF(Table1[[#This Row],[Ticket Status]]="Closed","Yes","No")</f>
        <v>No</v>
      </c>
      <c r="V6127" s="4" t="str">
        <f>IF(Table1[[#This Row],[Ticket Status]]="Pending Customer Response","Yes","No")</f>
        <v>No</v>
      </c>
      <c r="W6127" s="5">
        <f ca="1">COUNTIFS(Table1[Agent_name],Table1[[#This Row],[Agent_name]],Table1[Month],Table1[[#This Row],[Month]])/160</f>
        <v>0.1875</v>
      </c>
    </row>
    <row r="6128" spans="1:23" x14ac:dyDescent="0.25">
      <c r="A6128">
        <v>6127</v>
      </c>
      <c r="B6128" t="s">
        <v>19884</v>
      </c>
      <c r="C6128" t="s">
        <v>19885</v>
      </c>
      <c r="D6128">
        <v>32</v>
      </c>
      <c r="E6128" t="s">
        <v>19</v>
      </c>
      <c r="F6128" t="s">
        <v>317</v>
      </c>
      <c r="G6128" s="1">
        <v>44077</v>
      </c>
      <c r="H6128" t="s">
        <v>45</v>
      </c>
      <c r="I6128" t="s">
        <v>60</v>
      </c>
      <c r="J6128" s="3" t="s">
        <v>19886</v>
      </c>
      <c r="K6128" t="s">
        <v>62</v>
      </c>
      <c r="M6128" t="s">
        <v>89</v>
      </c>
      <c r="N6128" t="s">
        <v>33</v>
      </c>
      <c r="R6128" t="str">
        <f t="shared" ca="1" si="95"/>
        <v>Aisha</v>
      </c>
      <c r="S6128" t="str">
        <f>IFERROR(TEXT(DATEVALUE(LEFT(Table1[[#This Row],[Date of Purchase]],10)), "MMMM"), TEXT(Table1[[#This Row],[Date of Purchase]], "MMMM"))</f>
        <v>September</v>
      </c>
      <c r="T6128" t="str">
        <f>IF(OR(
  AND(Table1[[#This Row],[Ticket Priority]]="Critical", Table1[[#This Row],[Ticket Status]]&lt;&gt;"Closed"),
  AND(Table1[[#This Row],[Ticket Priority]]="High", Table1[[#This Row],[Ticket Status]]="Open")
), "Yes", "No")</f>
        <v>Yes</v>
      </c>
      <c r="U6128" s="4" t="str">
        <f>IF(Table1[[#This Row],[Ticket Status]]="Closed","Yes","No")</f>
        <v>No</v>
      </c>
      <c r="V6128" s="4" t="str">
        <f>IF(Table1[[#This Row],[Ticket Status]]="Pending Customer Response","Yes","No")</f>
        <v>No</v>
      </c>
      <c r="W6128" s="5">
        <f ca="1">COUNTIFS(Table1[Agent_name],Table1[[#This Row],[Agent_name]],Table1[Month],Table1[[#This Row],[Month]])/160</f>
        <v>0.86250000000000004</v>
      </c>
    </row>
    <row r="6129" spans="1:23" x14ac:dyDescent="0.25">
      <c r="A6129">
        <v>6128</v>
      </c>
      <c r="B6129" t="s">
        <v>19887</v>
      </c>
      <c r="C6129" t="s">
        <v>19888</v>
      </c>
      <c r="D6129">
        <v>42</v>
      </c>
      <c r="E6129" t="s">
        <v>58</v>
      </c>
      <c r="F6129" t="s">
        <v>655</v>
      </c>
      <c r="G6129" s="1">
        <v>43920</v>
      </c>
      <c r="H6129" t="s">
        <v>21</v>
      </c>
      <c r="I6129" t="s">
        <v>22</v>
      </c>
      <c r="J6129" s="3" t="s">
        <v>19889</v>
      </c>
      <c r="K6129" t="s">
        <v>62</v>
      </c>
      <c r="M6129" t="s">
        <v>25</v>
      </c>
      <c r="N6129" t="s">
        <v>26</v>
      </c>
      <c r="R6129" t="str">
        <f t="shared" ca="1" si="95"/>
        <v>Sara</v>
      </c>
      <c r="S6129" t="str">
        <f>IFERROR(TEXT(DATEVALUE(LEFT(Table1[[#This Row],[Date of Purchase]],10)), "MMMM"), TEXT(Table1[[#This Row],[Date of Purchase]], "MMMM"))</f>
        <v>March</v>
      </c>
      <c r="T6129" t="str">
        <f>IF(OR(
  AND(Table1[[#This Row],[Ticket Priority]]="Critical", Table1[[#This Row],[Ticket Status]]&lt;&gt;"Closed"),
  AND(Table1[[#This Row],[Ticket Priority]]="High", Table1[[#This Row],[Ticket Status]]="Open")
), "Yes", "No")</f>
        <v>Yes</v>
      </c>
      <c r="U6129" s="4" t="str">
        <f>IF(Table1[[#This Row],[Ticket Status]]="Closed","Yes","No")</f>
        <v>No</v>
      </c>
      <c r="V6129" s="4" t="str">
        <f>IF(Table1[[#This Row],[Ticket Status]]="Pending Customer Response","Yes","No")</f>
        <v>No</v>
      </c>
      <c r="W6129" s="5">
        <f ca="1">COUNTIFS(Table1[Agent_name],Table1[[#This Row],[Agent_name]],Table1[Month],Table1[[#This Row],[Month]])/160</f>
        <v>0.55625000000000002</v>
      </c>
    </row>
    <row r="6130" spans="1:23" x14ac:dyDescent="0.25">
      <c r="A6130">
        <v>6129</v>
      </c>
      <c r="B6130" t="s">
        <v>19890</v>
      </c>
      <c r="C6130" t="s">
        <v>19891</v>
      </c>
      <c r="D6130">
        <v>30</v>
      </c>
      <c r="E6130" t="s">
        <v>29</v>
      </c>
      <c r="F6130" t="s">
        <v>207</v>
      </c>
      <c r="G6130" s="1">
        <v>44073</v>
      </c>
      <c r="H6130" t="s">
        <v>59</v>
      </c>
      <c r="I6130" t="s">
        <v>52</v>
      </c>
      <c r="J6130" s="3" t="s">
        <v>19892</v>
      </c>
      <c r="K6130" t="s">
        <v>62</v>
      </c>
      <c r="M6130" t="s">
        <v>89</v>
      </c>
      <c r="N6130" t="s">
        <v>33</v>
      </c>
      <c r="R6130" t="str">
        <f t="shared" ca="1" si="95"/>
        <v>Divya</v>
      </c>
      <c r="S6130" t="str">
        <f>IFERROR(TEXT(DATEVALUE(LEFT(Table1[[#This Row],[Date of Purchase]],10)), "MMMM"), TEXT(Table1[[#This Row],[Date of Purchase]], "MMMM"))</f>
        <v>August</v>
      </c>
      <c r="T6130" t="str">
        <f>IF(OR(
  AND(Table1[[#This Row],[Ticket Priority]]="Critical", Table1[[#This Row],[Ticket Status]]&lt;&gt;"Closed"),
  AND(Table1[[#This Row],[Ticket Priority]]="High", Table1[[#This Row],[Ticket Status]]="Open")
), "Yes", "No")</f>
        <v>Yes</v>
      </c>
      <c r="U6130" s="4" t="str">
        <f>IF(Table1[[#This Row],[Ticket Status]]="Closed","Yes","No")</f>
        <v>No</v>
      </c>
      <c r="V6130" s="4" t="str">
        <f>IF(Table1[[#This Row],[Ticket Status]]="Pending Customer Response","Yes","No")</f>
        <v>No</v>
      </c>
      <c r="W6130" s="5">
        <f ca="1">COUNTIFS(Table1[Agent_name],Table1[[#This Row],[Agent_name]],Table1[Month],Table1[[#This Row],[Month]])/160</f>
        <v>0.1875</v>
      </c>
    </row>
    <row r="6131" spans="1:23" x14ac:dyDescent="0.25">
      <c r="A6131">
        <v>6130</v>
      </c>
      <c r="B6131" t="s">
        <v>19893</v>
      </c>
      <c r="C6131" t="s">
        <v>19894</v>
      </c>
      <c r="D6131">
        <v>51</v>
      </c>
      <c r="E6131" t="s">
        <v>29</v>
      </c>
      <c r="F6131" t="s">
        <v>173</v>
      </c>
      <c r="G6131" s="1">
        <v>44559</v>
      </c>
      <c r="H6131" t="s">
        <v>21</v>
      </c>
      <c r="I6131" t="s">
        <v>77</v>
      </c>
      <c r="J6131" s="3" t="s">
        <v>19895</v>
      </c>
      <c r="K6131" t="s">
        <v>39</v>
      </c>
      <c r="L6131" t="s">
        <v>19896</v>
      </c>
      <c r="M6131" t="s">
        <v>89</v>
      </c>
      <c r="N6131" t="s">
        <v>26</v>
      </c>
      <c r="O6131" s="2">
        <v>45078.337025462963</v>
      </c>
      <c r="P6131" s="2">
        <v>45078.102303240739</v>
      </c>
      <c r="Q6131">
        <v>5</v>
      </c>
      <c r="R6131" t="str">
        <f t="shared" ca="1" si="95"/>
        <v>Ravi</v>
      </c>
      <c r="S6131" t="str">
        <f>IFERROR(TEXT(DATEVALUE(LEFT(Table1[[#This Row],[Date of Purchase]],10)), "MMMM"), TEXT(Table1[[#This Row],[Date of Purchase]], "MMMM"))</f>
        <v>December</v>
      </c>
      <c r="T6131" t="str">
        <f>IF(OR(
  AND(Table1[[#This Row],[Ticket Priority]]="Critical", Table1[[#This Row],[Ticket Status]]&lt;&gt;"Closed"),
  AND(Table1[[#This Row],[Ticket Priority]]="High", Table1[[#This Row],[Ticket Status]]="Open")
), "Yes", "No")</f>
        <v>No</v>
      </c>
      <c r="U6131" s="4" t="str">
        <f>IF(Table1[[#This Row],[Ticket Status]]="Closed","Yes","No")</f>
        <v>Yes</v>
      </c>
      <c r="V6131" s="4" t="str">
        <f>IF(Table1[[#This Row],[Ticket Status]]="Pending Customer Response","Yes","No")</f>
        <v>No</v>
      </c>
      <c r="W6131" s="5">
        <f ca="1">COUNTIFS(Table1[Agent_name],Table1[[#This Row],[Agent_name]],Table1[Month],Table1[[#This Row],[Month]])/160</f>
        <v>0.66249999999999998</v>
      </c>
    </row>
    <row r="6132" spans="1:23" x14ac:dyDescent="0.25">
      <c r="A6132">
        <v>6131</v>
      </c>
      <c r="B6132" t="s">
        <v>19897</v>
      </c>
      <c r="C6132" t="s">
        <v>19898</v>
      </c>
      <c r="D6132">
        <v>35</v>
      </c>
      <c r="E6132" t="s">
        <v>58</v>
      </c>
      <c r="F6132" t="s">
        <v>20</v>
      </c>
      <c r="G6132" s="1">
        <v>44529</v>
      </c>
      <c r="H6132" t="s">
        <v>67</v>
      </c>
      <c r="I6132" t="s">
        <v>113</v>
      </c>
      <c r="J6132" s="3" t="s">
        <v>19899</v>
      </c>
      <c r="K6132" t="s">
        <v>62</v>
      </c>
      <c r="M6132" t="s">
        <v>143</v>
      </c>
      <c r="N6132" t="s">
        <v>33</v>
      </c>
      <c r="R6132" t="str">
        <f t="shared" ca="1" si="95"/>
        <v>Ravi</v>
      </c>
      <c r="S6132" t="str">
        <f>IFERROR(TEXT(DATEVALUE(LEFT(Table1[[#This Row],[Date of Purchase]],10)), "MMMM"), TEXT(Table1[[#This Row],[Date of Purchase]], "MMMM"))</f>
        <v>November</v>
      </c>
      <c r="T6132" t="str">
        <f>IF(OR(
  AND(Table1[[#This Row],[Ticket Priority]]="Critical", Table1[[#This Row],[Ticket Status]]&lt;&gt;"Closed"),
  AND(Table1[[#This Row],[Ticket Priority]]="High", Table1[[#This Row],[Ticket Status]]="Open")
), "Yes", "No")</f>
        <v>No</v>
      </c>
      <c r="U6132" s="4" t="str">
        <f>IF(Table1[[#This Row],[Ticket Status]]="Closed","Yes","No")</f>
        <v>No</v>
      </c>
      <c r="V6132" s="4" t="str">
        <f>IF(Table1[[#This Row],[Ticket Status]]="Pending Customer Response","Yes","No")</f>
        <v>No</v>
      </c>
      <c r="W6132" s="5">
        <f ca="1">COUNTIFS(Table1[Agent_name],Table1[[#This Row],[Agent_name]],Table1[Month],Table1[[#This Row],[Month]])/160</f>
        <v>0.61875000000000002</v>
      </c>
    </row>
    <row r="6133" spans="1:23" x14ac:dyDescent="0.25">
      <c r="A6133">
        <v>6132</v>
      </c>
      <c r="B6133" t="s">
        <v>19900</v>
      </c>
      <c r="C6133" t="s">
        <v>19901</v>
      </c>
      <c r="D6133">
        <v>35</v>
      </c>
      <c r="E6133" t="s">
        <v>29</v>
      </c>
      <c r="F6133" t="s">
        <v>20</v>
      </c>
      <c r="G6133" s="1">
        <v>44439</v>
      </c>
      <c r="H6133" t="s">
        <v>67</v>
      </c>
      <c r="I6133" t="s">
        <v>52</v>
      </c>
      <c r="J6133" s="3" t="s">
        <v>19902</v>
      </c>
      <c r="K6133" t="s">
        <v>24</v>
      </c>
      <c r="M6133" t="s">
        <v>143</v>
      </c>
      <c r="N6133" t="s">
        <v>33</v>
      </c>
      <c r="O6133" s="2">
        <v>45078.156493055554</v>
      </c>
      <c r="R6133" t="str">
        <f t="shared" ca="1" si="95"/>
        <v>Sara</v>
      </c>
      <c r="S6133" t="str">
        <f>IFERROR(TEXT(DATEVALUE(LEFT(Table1[[#This Row],[Date of Purchase]],10)), "MMMM"), TEXT(Table1[[#This Row],[Date of Purchase]], "MMMM"))</f>
        <v>August</v>
      </c>
      <c r="T6133" t="str">
        <f>IF(OR(
  AND(Table1[[#This Row],[Ticket Priority]]="Critical", Table1[[#This Row],[Ticket Status]]&lt;&gt;"Closed"),
  AND(Table1[[#This Row],[Ticket Priority]]="High", Table1[[#This Row],[Ticket Status]]="Open")
), "Yes", "No")</f>
        <v>No</v>
      </c>
      <c r="U6133" s="4" t="str">
        <f>IF(Table1[[#This Row],[Ticket Status]]="Closed","Yes","No")</f>
        <v>No</v>
      </c>
      <c r="V6133" s="4" t="str">
        <f>IF(Table1[[#This Row],[Ticket Status]]="Pending Customer Response","Yes","No")</f>
        <v>Yes</v>
      </c>
      <c r="W6133" s="5">
        <f ca="1">COUNTIFS(Table1[Agent_name],Table1[[#This Row],[Agent_name]],Table1[Month],Table1[[#This Row],[Month]])/160</f>
        <v>0.8</v>
      </c>
    </row>
    <row r="6134" spans="1:23" x14ac:dyDescent="0.25">
      <c r="A6134">
        <v>6133</v>
      </c>
      <c r="B6134" t="s">
        <v>19903</v>
      </c>
      <c r="C6134" t="s">
        <v>19904</v>
      </c>
      <c r="D6134">
        <v>45</v>
      </c>
      <c r="E6134" t="s">
        <v>19</v>
      </c>
      <c r="F6134" t="s">
        <v>339</v>
      </c>
      <c r="G6134" s="1">
        <v>44505</v>
      </c>
      <c r="H6134" t="s">
        <v>59</v>
      </c>
      <c r="I6134" t="s">
        <v>46</v>
      </c>
      <c r="J6134" s="3" t="s">
        <v>19905</v>
      </c>
      <c r="K6134" t="s">
        <v>39</v>
      </c>
      <c r="L6134" t="s">
        <v>19906</v>
      </c>
      <c r="M6134" t="s">
        <v>25</v>
      </c>
      <c r="N6134" t="s">
        <v>55</v>
      </c>
      <c r="O6134" s="2">
        <v>45078.90997685185</v>
      </c>
      <c r="P6134" s="2">
        <v>45078.112060185187</v>
      </c>
      <c r="Q6134">
        <v>1</v>
      </c>
      <c r="R6134" t="str">
        <f t="shared" ca="1" si="95"/>
        <v>Ravi</v>
      </c>
      <c r="S6134" t="str">
        <f>IFERROR(TEXT(DATEVALUE(LEFT(Table1[[#This Row],[Date of Purchase]],10)), "MMMM"), TEXT(Table1[[#This Row],[Date of Purchase]], "MMMM"))</f>
        <v>November</v>
      </c>
      <c r="T6134" t="str">
        <f>IF(OR(
  AND(Table1[[#This Row],[Ticket Priority]]="Critical", Table1[[#This Row],[Ticket Status]]&lt;&gt;"Closed"),
  AND(Table1[[#This Row],[Ticket Priority]]="High", Table1[[#This Row],[Ticket Status]]="Open")
), "Yes", "No")</f>
        <v>No</v>
      </c>
      <c r="U6134" s="4" t="str">
        <f>IF(Table1[[#This Row],[Ticket Status]]="Closed","Yes","No")</f>
        <v>Yes</v>
      </c>
      <c r="V6134" s="4" t="str">
        <f>IF(Table1[[#This Row],[Ticket Status]]="Pending Customer Response","Yes","No")</f>
        <v>No</v>
      </c>
      <c r="W6134" s="5">
        <f ca="1">COUNTIFS(Table1[Agent_name],Table1[[#This Row],[Agent_name]],Table1[Month],Table1[[#This Row],[Month]])/160</f>
        <v>0.61875000000000002</v>
      </c>
    </row>
    <row r="6135" spans="1:23" x14ac:dyDescent="0.25">
      <c r="A6135">
        <v>6134</v>
      </c>
      <c r="B6135" t="s">
        <v>19907</v>
      </c>
      <c r="C6135" t="s">
        <v>19908</v>
      </c>
      <c r="D6135">
        <v>24</v>
      </c>
      <c r="E6135" t="s">
        <v>19</v>
      </c>
      <c r="F6135" t="s">
        <v>431</v>
      </c>
      <c r="G6135" s="1">
        <v>44344</v>
      </c>
      <c r="H6135" t="s">
        <v>59</v>
      </c>
      <c r="I6135" t="s">
        <v>31</v>
      </c>
      <c r="J6135" s="3" t="s">
        <v>19909</v>
      </c>
      <c r="K6135" t="s">
        <v>62</v>
      </c>
      <c r="M6135" t="s">
        <v>41</v>
      </c>
      <c r="N6135" t="s">
        <v>83</v>
      </c>
      <c r="R6135" t="str">
        <f t="shared" ca="1" si="95"/>
        <v>Rahul</v>
      </c>
      <c r="S6135" t="str">
        <f>IFERROR(TEXT(DATEVALUE(LEFT(Table1[[#This Row],[Date of Purchase]],10)), "MMMM"), TEXT(Table1[[#This Row],[Date of Purchase]], "MMMM"))</f>
        <v>May</v>
      </c>
      <c r="T6135" t="str">
        <f>IF(OR(
  AND(Table1[[#This Row],[Ticket Priority]]="Critical", Table1[[#This Row],[Ticket Status]]&lt;&gt;"Closed"),
  AND(Table1[[#This Row],[Ticket Priority]]="High", Table1[[#This Row],[Ticket Status]]="Open")
), "Yes", "No")</f>
        <v>No</v>
      </c>
      <c r="U6135" s="4" t="str">
        <f>IF(Table1[[#This Row],[Ticket Status]]="Closed","Yes","No")</f>
        <v>No</v>
      </c>
      <c r="V6135" s="4" t="str">
        <f>IF(Table1[[#This Row],[Ticket Status]]="Pending Customer Response","Yes","No")</f>
        <v>No</v>
      </c>
      <c r="W6135" s="5">
        <f ca="1">COUNTIFS(Table1[Agent_name],Table1[[#This Row],[Agent_name]],Table1[Month],Table1[[#This Row],[Month]])/160</f>
        <v>0.17499999999999999</v>
      </c>
    </row>
    <row r="6136" spans="1:23" x14ac:dyDescent="0.25">
      <c r="A6136">
        <v>6135</v>
      </c>
      <c r="B6136" t="s">
        <v>19910</v>
      </c>
      <c r="C6136" t="s">
        <v>19911</v>
      </c>
      <c r="D6136">
        <v>62</v>
      </c>
      <c r="E6136" t="s">
        <v>58</v>
      </c>
      <c r="F6136" t="s">
        <v>397</v>
      </c>
      <c r="G6136" s="1">
        <v>43839</v>
      </c>
      <c r="H6136" t="s">
        <v>45</v>
      </c>
      <c r="I6136" t="s">
        <v>22</v>
      </c>
      <c r="J6136" s="3" t="s">
        <v>19912</v>
      </c>
      <c r="K6136" t="s">
        <v>39</v>
      </c>
      <c r="L6136" t="s">
        <v>19913</v>
      </c>
      <c r="M6136" t="s">
        <v>41</v>
      </c>
      <c r="N6136" t="s">
        <v>26</v>
      </c>
      <c r="O6136" s="2">
        <v>45078.078067129631</v>
      </c>
      <c r="P6136" s="2">
        <v>45078.302372685182</v>
      </c>
      <c r="Q6136">
        <v>3</v>
      </c>
      <c r="R6136" t="str">
        <f t="shared" ca="1" si="95"/>
        <v>Aisha</v>
      </c>
      <c r="S6136" t="str">
        <f>IFERROR(TEXT(DATEVALUE(LEFT(Table1[[#This Row],[Date of Purchase]],10)), "MMMM"), TEXT(Table1[[#This Row],[Date of Purchase]], "MMMM"))</f>
        <v>January</v>
      </c>
      <c r="T6136" t="str">
        <f>IF(OR(
  AND(Table1[[#This Row],[Ticket Priority]]="Critical", Table1[[#This Row],[Ticket Status]]&lt;&gt;"Closed"),
  AND(Table1[[#This Row],[Ticket Priority]]="High", Table1[[#This Row],[Ticket Status]]="Open")
), "Yes", "No")</f>
        <v>No</v>
      </c>
      <c r="U6136" s="4" t="str">
        <f>IF(Table1[[#This Row],[Ticket Status]]="Closed","Yes","No")</f>
        <v>Yes</v>
      </c>
      <c r="V6136" s="4" t="str">
        <f>IF(Table1[[#This Row],[Ticket Status]]="Pending Customer Response","Yes","No")</f>
        <v>No</v>
      </c>
      <c r="W6136" s="5">
        <f ca="1">COUNTIFS(Table1[Agent_name],Table1[[#This Row],[Agent_name]],Table1[Month],Table1[[#This Row],[Month]])/160</f>
        <v>0.83125000000000004</v>
      </c>
    </row>
    <row r="6137" spans="1:23" x14ac:dyDescent="0.25">
      <c r="A6137">
        <v>6136</v>
      </c>
      <c r="B6137" t="s">
        <v>19914</v>
      </c>
      <c r="C6137" t="s">
        <v>19915</v>
      </c>
      <c r="D6137">
        <v>49</v>
      </c>
      <c r="E6137" t="s">
        <v>58</v>
      </c>
      <c r="F6137" t="s">
        <v>161</v>
      </c>
      <c r="G6137" s="1">
        <v>44277</v>
      </c>
      <c r="H6137" t="s">
        <v>66</v>
      </c>
      <c r="I6137" t="s">
        <v>113</v>
      </c>
      <c r="J6137" s="3" t="s">
        <v>19916</v>
      </c>
      <c r="K6137" t="s">
        <v>39</v>
      </c>
      <c r="L6137" t="s">
        <v>19917</v>
      </c>
      <c r="M6137" t="s">
        <v>89</v>
      </c>
      <c r="N6137" t="s">
        <v>26</v>
      </c>
      <c r="O6137" s="2">
        <v>45078.814189814817</v>
      </c>
      <c r="P6137" s="2">
        <v>45078.771828703706</v>
      </c>
      <c r="Q6137">
        <v>3</v>
      </c>
      <c r="R6137" t="str">
        <f t="shared" ca="1" si="95"/>
        <v>Meera</v>
      </c>
      <c r="S6137" t="str">
        <f>IFERROR(TEXT(DATEVALUE(LEFT(Table1[[#This Row],[Date of Purchase]],10)), "MMMM"), TEXT(Table1[[#This Row],[Date of Purchase]], "MMMM"))</f>
        <v>March</v>
      </c>
      <c r="T6137" t="str">
        <f>IF(OR(
  AND(Table1[[#This Row],[Ticket Priority]]="Critical", Table1[[#This Row],[Ticket Status]]&lt;&gt;"Closed"),
  AND(Table1[[#This Row],[Ticket Priority]]="High", Table1[[#This Row],[Ticket Status]]="Open")
), "Yes", "No")</f>
        <v>No</v>
      </c>
      <c r="U6137" s="4" t="str">
        <f>IF(Table1[[#This Row],[Ticket Status]]="Closed","Yes","No")</f>
        <v>Yes</v>
      </c>
      <c r="V6137" s="4" t="str">
        <f>IF(Table1[[#This Row],[Ticket Status]]="Pending Customer Response","Yes","No")</f>
        <v>No</v>
      </c>
      <c r="W6137" s="5">
        <f ca="1">COUNTIFS(Table1[Agent_name],Table1[[#This Row],[Agent_name]],Table1[Month],Table1[[#This Row],[Month]])/160</f>
        <v>0.21249999999999999</v>
      </c>
    </row>
    <row r="6138" spans="1:23" x14ac:dyDescent="0.25">
      <c r="A6138">
        <v>6137</v>
      </c>
      <c r="B6138" t="s">
        <v>19918</v>
      </c>
      <c r="C6138" t="s">
        <v>19919</v>
      </c>
      <c r="D6138">
        <v>45</v>
      </c>
      <c r="E6138" t="s">
        <v>29</v>
      </c>
      <c r="F6138" t="s">
        <v>134</v>
      </c>
      <c r="G6138" s="1">
        <v>43904</v>
      </c>
      <c r="H6138" t="s">
        <v>21</v>
      </c>
      <c r="I6138" t="s">
        <v>113</v>
      </c>
      <c r="J6138" s="3" t="s">
        <v>19920</v>
      </c>
      <c r="K6138" t="s">
        <v>62</v>
      </c>
      <c r="M6138" t="s">
        <v>143</v>
      </c>
      <c r="N6138" t="s">
        <v>83</v>
      </c>
      <c r="R6138" t="str">
        <f t="shared" ca="1" si="95"/>
        <v>Priya</v>
      </c>
      <c r="S6138" t="str">
        <f>IFERROR(TEXT(DATEVALUE(LEFT(Table1[[#This Row],[Date of Purchase]],10)), "MMMM"), TEXT(Table1[[#This Row],[Date of Purchase]], "MMMM"))</f>
        <v>March</v>
      </c>
      <c r="T6138" t="str">
        <f>IF(OR(
  AND(Table1[[#This Row],[Ticket Priority]]="Critical", Table1[[#This Row],[Ticket Status]]&lt;&gt;"Closed"),
  AND(Table1[[#This Row],[Ticket Priority]]="High", Table1[[#This Row],[Ticket Status]]="Open")
), "Yes", "No")</f>
        <v>No</v>
      </c>
      <c r="U6138" s="4" t="str">
        <f>IF(Table1[[#This Row],[Ticket Status]]="Closed","Yes","No")</f>
        <v>No</v>
      </c>
      <c r="V6138" s="4" t="str">
        <f>IF(Table1[[#This Row],[Ticket Status]]="Pending Customer Response","Yes","No")</f>
        <v>No</v>
      </c>
      <c r="W6138" s="5">
        <f ca="1">COUNTIFS(Table1[Agent_name],Table1[[#This Row],[Agent_name]],Table1[Month],Table1[[#This Row],[Month]])/160</f>
        <v>0.43125000000000002</v>
      </c>
    </row>
    <row r="6139" spans="1:23" x14ac:dyDescent="0.25">
      <c r="A6139">
        <v>6138</v>
      </c>
      <c r="B6139" t="s">
        <v>5706</v>
      </c>
      <c r="C6139" t="s">
        <v>19921</v>
      </c>
      <c r="D6139">
        <v>23</v>
      </c>
      <c r="E6139" t="s">
        <v>19</v>
      </c>
      <c r="F6139" t="s">
        <v>421</v>
      </c>
      <c r="G6139" s="1">
        <v>44505</v>
      </c>
      <c r="H6139" t="s">
        <v>59</v>
      </c>
      <c r="I6139" t="s">
        <v>99</v>
      </c>
      <c r="J6139" s="3" t="s">
        <v>19922</v>
      </c>
      <c r="K6139" t="s">
        <v>24</v>
      </c>
      <c r="M6139" t="s">
        <v>41</v>
      </c>
      <c r="N6139" t="s">
        <v>55</v>
      </c>
      <c r="O6139" s="2">
        <v>45078.409375000003</v>
      </c>
      <c r="R6139" t="str">
        <f t="shared" ca="1" si="95"/>
        <v>Mohit</v>
      </c>
      <c r="S6139" t="str">
        <f>IFERROR(TEXT(DATEVALUE(LEFT(Table1[[#This Row],[Date of Purchase]],10)), "MMMM"), TEXT(Table1[[#This Row],[Date of Purchase]], "MMMM"))</f>
        <v>November</v>
      </c>
      <c r="T6139" t="str">
        <f>IF(OR(
  AND(Table1[[#This Row],[Ticket Priority]]="Critical", Table1[[#This Row],[Ticket Status]]&lt;&gt;"Closed"),
  AND(Table1[[#This Row],[Ticket Priority]]="High", Table1[[#This Row],[Ticket Status]]="Open")
), "Yes", "No")</f>
        <v>No</v>
      </c>
      <c r="U6139" s="4" t="str">
        <f>IF(Table1[[#This Row],[Ticket Status]]="Closed","Yes","No")</f>
        <v>No</v>
      </c>
      <c r="V6139" s="4" t="str">
        <f>IF(Table1[[#This Row],[Ticket Status]]="Pending Customer Response","Yes","No")</f>
        <v>Yes</v>
      </c>
      <c r="W6139" s="5">
        <f ca="1">COUNTIFS(Table1[Agent_name],Table1[[#This Row],[Agent_name]],Table1[Month],Table1[[#This Row],[Month]])/160</f>
        <v>0.4375</v>
      </c>
    </row>
    <row r="6140" spans="1:23" x14ac:dyDescent="0.25">
      <c r="A6140">
        <v>6139</v>
      </c>
      <c r="B6140" t="s">
        <v>19923</v>
      </c>
      <c r="C6140" t="s">
        <v>19924</v>
      </c>
      <c r="D6140">
        <v>29</v>
      </c>
      <c r="E6140" t="s">
        <v>29</v>
      </c>
      <c r="F6140" t="s">
        <v>76</v>
      </c>
      <c r="G6140" s="1">
        <v>44274</v>
      </c>
      <c r="H6140" t="s">
        <v>67</v>
      </c>
      <c r="I6140" t="s">
        <v>72</v>
      </c>
      <c r="J6140" s="3" t="s">
        <v>19925</v>
      </c>
      <c r="K6140" t="s">
        <v>24</v>
      </c>
      <c r="M6140" t="s">
        <v>143</v>
      </c>
      <c r="N6140" t="s">
        <v>33</v>
      </c>
      <c r="O6140" s="2">
        <v>45078.042719907404</v>
      </c>
      <c r="R6140" t="str">
        <f t="shared" ca="1" si="95"/>
        <v>Rahul</v>
      </c>
      <c r="S6140" t="str">
        <f>IFERROR(TEXT(DATEVALUE(LEFT(Table1[[#This Row],[Date of Purchase]],10)), "MMMM"), TEXT(Table1[[#This Row],[Date of Purchase]], "MMMM"))</f>
        <v>March</v>
      </c>
      <c r="T6140" t="str">
        <f>IF(OR(
  AND(Table1[[#This Row],[Ticket Priority]]="Critical", Table1[[#This Row],[Ticket Status]]&lt;&gt;"Closed"),
  AND(Table1[[#This Row],[Ticket Priority]]="High", Table1[[#This Row],[Ticket Status]]="Open")
), "Yes", "No")</f>
        <v>No</v>
      </c>
      <c r="U6140" s="4" t="str">
        <f>IF(Table1[[#This Row],[Ticket Status]]="Closed","Yes","No")</f>
        <v>No</v>
      </c>
      <c r="V6140" s="4" t="str">
        <f>IF(Table1[[#This Row],[Ticket Status]]="Pending Customer Response","Yes","No")</f>
        <v>Yes</v>
      </c>
      <c r="W6140" s="5">
        <f ca="1">COUNTIFS(Table1[Agent_name],Table1[[#This Row],[Agent_name]],Table1[Month],Table1[[#This Row],[Month]])/160</f>
        <v>0.19375000000000001</v>
      </c>
    </row>
    <row r="6141" spans="1:23" x14ac:dyDescent="0.25">
      <c r="A6141">
        <v>6140</v>
      </c>
      <c r="B6141" t="s">
        <v>19926</v>
      </c>
      <c r="C6141" t="s">
        <v>19927</v>
      </c>
      <c r="D6141">
        <v>19</v>
      </c>
      <c r="E6141" t="s">
        <v>58</v>
      </c>
      <c r="F6141" t="s">
        <v>383</v>
      </c>
      <c r="G6141" s="1">
        <v>44460</v>
      </c>
      <c r="H6141" t="s">
        <v>67</v>
      </c>
      <c r="I6141" t="s">
        <v>72</v>
      </c>
      <c r="J6141" s="3" t="s">
        <v>19928</v>
      </c>
      <c r="K6141" t="s">
        <v>62</v>
      </c>
      <c r="M6141" t="s">
        <v>41</v>
      </c>
      <c r="N6141" t="s">
        <v>26</v>
      </c>
      <c r="R6141" t="str">
        <f t="shared" ca="1" si="95"/>
        <v>Priya</v>
      </c>
      <c r="S6141" t="str">
        <f>IFERROR(TEXT(DATEVALUE(LEFT(Table1[[#This Row],[Date of Purchase]],10)), "MMMM"), TEXT(Table1[[#This Row],[Date of Purchase]], "MMMM"))</f>
        <v>September</v>
      </c>
      <c r="T6141" t="str">
        <f>IF(OR(
  AND(Table1[[#This Row],[Ticket Priority]]="Critical", Table1[[#This Row],[Ticket Status]]&lt;&gt;"Closed"),
  AND(Table1[[#This Row],[Ticket Priority]]="High", Table1[[#This Row],[Ticket Status]]="Open")
), "Yes", "No")</f>
        <v>No</v>
      </c>
      <c r="U6141" s="4" t="str">
        <f>IF(Table1[[#This Row],[Ticket Status]]="Closed","Yes","No")</f>
        <v>No</v>
      </c>
      <c r="V6141" s="4" t="str">
        <f>IF(Table1[[#This Row],[Ticket Status]]="Pending Customer Response","Yes","No")</f>
        <v>No</v>
      </c>
      <c r="W6141" s="5">
        <f ca="1">COUNTIFS(Table1[Agent_name],Table1[[#This Row],[Agent_name]],Table1[Month],Table1[[#This Row],[Month]])/160</f>
        <v>0.53125</v>
      </c>
    </row>
    <row r="6142" spans="1:23" x14ac:dyDescent="0.25">
      <c r="A6142">
        <v>6141</v>
      </c>
      <c r="B6142" t="s">
        <v>19929</v>
      </c>
      <c r="C6142" t="s">
        <v>19930</v>
      </c>
      <c r="D6142">
        <v>30</v>
      </c>
      <c r="E6142" t="s">
        <v>19</v>
      </c>
      <c r="F6142" t="s">
        <v>76</v>
      </c>
      <c r="G6142" s="1">
        <v>44195</v>
      </c>
      <c r="H6142" t="s">
        <v>21</v>
      </c>
      <c r="I6142" t="s">
        <v>37</v>
      </c>
      <c r="J6142" s="3" t="s">
        <v>19931</v>
      </c>
      <c r="K6142" t="s">
        <v>39</v>
      </c>
      <c r="L6142" t="s">
        <v>19932</v>
      </c>
      <c r="M6142" t="s">
        <v>89</v>
      </c>
      <c r="N6142" t="s">
        <v>55</v>
      </c>
      <c r="O6142" s="2">
        <v>45078.196932870371</v>
      </c>
      <c r="P6142" s="2">
        <v>45078.337210648147</v>
      </c>
      <c r="Q6142">
        <v>1</v>
      </c>
      <c r="R6142" t="str">
        <f t="shared" ca="1" si="95"/>
        <v>Divya</v>
      </c>
      <c r="S6142" t="str">
        <f>IFERROR(TEXT(DATEVALUE(LEFT(Table1[[#This Row],[Date of Purchase]],10)), "MMMM"), TEXT(Table1[[#This Row],[Date of Purchase]], "MMMM"))</f>
        <v>December</v>
      </c>
      <c r="T6142" t="str">
        <f>IF(OR(
  AND(Table1[[#This Row],[Ticket Priority]]="Critical", Table1[[#This Row],[Ticket Status]]&lt;&gt;"Closed"),
  AND(Table1[[#This Row],[Ticket Priority]]="High", Table1[[#This Row],[Ticket Status]]="Open")
), "Yes", "No")</f>
        <v>No</v>
      </c>
      <c r="U6142" s="4" t="str">
        <f>IF(Table1[[#This Row],[Ticket Status]]="Closed","Yes","No")</f>
        <v>Yes</v>
      </c>
      <c r="V6142" s="4" t="str">
        <f>IF(Table1[[#This Row],[Ticket Status]]="Pending Customer Response","Yes","No")</f>
        <v>No</v>
      </c>
      <c r="W6142" s="5">
        <f ca="1">COUNTIFS(Table1[Agent_name],Table1[[#This Row],[Agent_name]],Table1[Month],Table1[[#This Row],[Month]])/160</f>
        <v>0.25</v>
      </c>
    </row>
    <row r="6143" spans="1:23" x14ac:dyDescent="0.25">
      <c r="A6143">
        <v>6142</v>
      </c>
      <c r="B6143" t="s">
        <v>19933</v>
      </c>
      <c r="C6143" t="s">
        <v>19934</v>
      </c>
      <c r="D6143">
        <v>39</v>
      </c>
      <c r="E6143" t="s">
        <v>29</v>
      </c>
      <c r="F6143" t="s">
        <v>249</v>
      </c>
      <c r="G6143" s="1">
        <v>44526</v>
      </c>
      <c r="H6143" t="s">
        <v>21</v>
      </c>
      <c r="I6143" t="s">
        <v>31</v>
      </c>
      <c r="J6143" s="3" t="s">
        <v>19935</v>
      </c>
      <c r="K6143" t="s">
        <v>62</v>
      </c>
      <c r="M6143" t="s">
        <v>89</v>
      </c>
      <c r="N6143" t="s">
        <v>55</v>
      </c>
      <c r="R6143" t="str">
        <f t="shared" ca="1" si="95"/>
        <v>Arjun</v>
      </c>
      <c r="S6143" t="str">
        <f>IFERROR(TEXT(DATEVALUE(LEFT(Table1[[#This Row],[Date of Purchase]],10)), "MMMM"), TEXT(Table1[[#This Row],[Date of Purchase]], "MMMM"))</f>
        <v>November</v>
      </c>
      <c r="T6143" t="str">
        <f>IF(OR(
  AND(Table1[[#This Row],[Ticket Priority]]="Critical", Table1[[#This Row],[Ticket Status]]&lt;&gt;"Closed"),
  AND(Table1[[#This Row],[Ticket Priority]]="High", Table1[[#This Row],[Ticket Status]]="Open")
), "Yes", "No")</f>
        <v>Yes</v>
      </c>
      <c r="U6143" s="4" t="str">
        <f>IF(Table1[[#This Row],[Ticket Status]]="Closed","Yes","No")</f>
        <v>No</v>
      </c>
      <c r="V6143" s="4" t="str">
        <f>IF(Table1[[#This Row],[Ticket Status]]="Pending Customer Response","Yes","No")</f>
        <v>No</v>
      </c>
      <c r="W6143" s="5">
        <f ca="1">COUNTIFS(Table1[Agent_name],Table1[[#This Row],[Agent_name]],Table1[Month],Table1[[#This Row],[Month]])/160</f>
        <v>0.23749999999999999</v>
      </c>
    </row>
    <row r="6144" spans="1:23" x14ac:dyDescent="0.25">
      <c r="A6144">
        <v>6143</v>
      </c>
      <c r="B6144" t="s">
        <v>19936</v>
      </c>
      <c r="C6144" t="s">
        <v>19937</v>
      </c>
      <c r="D6144">
        <v>35</v>
      </c>
      <c r="E6144" t="s">
        <v>19</v>
      </c>
      <c r="F6144" t="s">
        <v>20</v>
      </c>
      <c r="G6144" s="1">
        <v>44129</v>
      </c>
      <c r="H6144" t="s">
        <v>59</v>
      </c>
      <c r="I6144" t="s">
        <v>99</v>
      </c>
      <c r="J6144" s="3" t="s">
        <v>19938</v>
      </c>
      <c r="K6144" t="s">
        <v>39</v>
      </c>
      <c r="L6144" t="s">
        <v>19939</v>
      </c>
      <c r="M6144" t="s">
        <v>41</v>
      </c>
      <c r="N6144" t="s">
        <v>83</v>
      </c>
      <c r="O6144" s="2">
        <v>45078.049745370372</v>
      </c>
      <c r="P6144" s="2">
        <v>45078.981689814813</v>
      </c>
      <c r="Q6144">
        <v>3</v>
      </c>
      <c r="R6144" t="str">
        <f t="shared" ca="1" si="95"/>
        <v>Aisha</v>
      </c>
      <c r="S6144" t="str">
        <f>IFERROR(TEXT(DATEVALUE(LEFT(Table1[[#This Row],[Date of Purchase]],10)), "MMMM"), TEXT(Table1[[#This Row],[Date of Purchase]], "MMMM"))</f>
        <v>October</v>
      </c>
      <c r="T6144" t="str">
        <f>IF(OR(
  AND(Table1[[#This Row],[Ticket Priority]]="Critical", Table1[[#This Row],[Ticket Status]]&lt;&gt;"Closed"),
  AND(Table1[[#This Row],[Ticket Priority]]="High", Table1[[#This Row],[Ticket Status]]="Open")
), "Yes", "No")</f>
        <v>No</v>
      </c>
      <c r="U6144" s="4" t="str">
        <f>IF(Table1[[#This Row],[Ticket Status]]="Closed","Yes","No")</f>
        <v>Yes</v>
      </c>
      <c r="V6144" s="4" t="str">
        <f>IF(Table1[[#This Row],[Ticket Status]]="Pending Customer Response","Yes","No")</f>
        <v>No</v>
      </c>
      <c r="W6144" s="5">
        <f ca="1">COUNTIFS(Table1[Agent_name],Table1[[#This Row],[Agent_name]],Table1[Month],Table1[[#This Row],[Month]])/160</f>
        <v>0.85624999999999996</v>
      </c>
    </row>
    <row r="6145" spans="1:23" x14ac:dyDescent="0.25">
      <c r="A6145">
        <v>6144</v>
      </c>
      <c r="B6145" t="s">
        <v>19940</v>
      </c>
      <c r="C6145" t="s">
        <v>19941</v>
      </c>
      <c r="D6145">
        <v>52</v>
      </c>
      <c r="E6145" t="s">
        <v>58</v>
      </c>
      <c r="F6145" t="s">
        <v>92</v>
      </c>
      <c r="G6145" s="1">
        <v>44105</v>
      </c>
      <c r="H6145" t="s">
        <v>21</v>
      </c>
      <c r="I6145" t="s">
        <v>52</v>
      </c>
      <c r="J6145" s="3" t="s">
        <v>19942</v>
      </c>
      <c r="K6145" t="s">
        <v>62</v>
      </c>
      <c r="M6145" t="s">
        <v>89</v>
      </c>
      <c r="N6145" t="s">
        <v>55</v>
      </c>
      <c r="R6145" t="str">
        <f t="shared" ca="1" si="95"/>
        <v>Priya</v>
      </c>
      <c r="S6145" t="str">
        <f>IFERROR(TEXT(DATEVALUE(LEFT(Table1[[#This Row],[Date of Purchase]],10)), "MMMM"), TEXT(Table1[[#This Row],[Date of Purchase]], "MMMM"))</f>
        <v>October</v>
      </c>
      <c r="T6145" t="str">
        <f>IF(OR(
  AND(Table1[[#This Row],[Ticket Priority]]="Critical", Table1[[#This Row],[Ticket Status]]&lt;&gt;"Closed"),
  AND(Table1[[#This Row],[Ticket Priority]]="High", Table1[[#This Row],[Ticket Status]]="Open")
), "Yes", "No")</f>
        <v>Yes</v>
      </c>
      <c r="U6145" s="4" t="str">
        <f>IF(Table1[[#This Row],[Ticket Status]]="Closed","Yes","No")</f>
        <v>No</v>
      </c>
      <c r="V6145" s="4" t="str">
        <f>IF(Table1[[#This Row],[Ticket Status]]="Pending Customer Response","Yes","No")</f>
        <v>No</v>
      </c>
      <c r="W6145" s="5">
        <f ca="1">COUNTIFS(Table1[Agent_name],Table1[[#This Row],[Agent_name]],Table1[Month],Table1[[#This Row],[Month]])/160</f>
        <v>0.58125000000000004</v>
      </c>
    </row>
    <row r="6146" spans="1:23" x14ac:dyDescent="0.25">
      <c r="A6146">
        <v>6145</v>
      </c>
      <c r="B6146" t="s">
        <v>7436</v>
      </c>
      <c r="C6146" t="s">
        <v>19943</v>
      </c>
      <c r="D6146">
        <v>52</v>
      </c>
      <c r="E6146" t="s">
        <v>19</v>
      </c>
      <c r="F6146" t="s">
        <v>92</v>
      </c>
      <c r="G6146" s="1">
        <v>44362</v>
      </c>
      <c r="H6146" t="s">
        <v>21</v>
      </c>
      <c r="I6146" t="s">
        <v>141</v>
      </c>
      <c r="J6146" s="3" t="s">
        <v>19944</v>
      </c>
      <c r="K6146" t="s">
        <v>62</v>
      </c>
      <c r="M6146" t="s">
        <v>89</v>
      </c>
      <c r="N6146" t="s">
        <v>55</v>
      </c>
      <c r="R6146" t="str">
        <f t="shared" ref="R6146:R6209" ca="1" si="96">CHOOSE(
RANDBETWEEN(1,20),
"Aisha","Aisha","Aisha","Aisha",
"Ravi","Ravi","Ravi",
"Sara","Sara","Sara",
"Mohit","Mohit",
"Priya","Priya",
"Arjun",
"Neha","Rahul","Divya","Karan","Meera","Sanjay"
)</f>
        <v>Aisha</v>
      </c>
      <c r="S6146" t="str">
        <f>IFERROR(TEXT(DATEVALUE(LEFT(Table1[[#This Row],[Date of Purchase]],10)), "MMMM"), TEXT(Table1[[#This Row],[Date of Purchase]], "MMMM"))</f>
        <v>June</v>
      </c>
      <c r="T6146" t="str">
        <f>IF(OR(
  AND(Table1[[#This Row],[Ticket Priority]]="Critical", Table1[[#This Row],[Ticket Status]]&lt;&gt;"Closed"),
  AND(Table1[[#This Row],[Ticket Priority]]="High", Table1[[#This Row],[Ticket Status]]="Open")
), "Yes", "No")</f>
        <v>Yes</v>
      </c>
      <c r="U6146" s="4" t="str">
        <f>IF(Table1[[#This Row],[Ticket Status]]="Closed","Yes","No")</f>
        <v>No</v>
      </c>
      <c r="V6146" s="4" t="str">
        <f>IF(Table1[[#This Row],[Ticket Status]]="Pending Customer Response","Yes","No")</f>
        <v>No</v>
      </c>
      <c r="W6146" s="5">
        <f ca="1">COUNTIFS(Table1[Agent_name],Table1[[#This Row],[Agent_name]],Table1[Month],Table1[[#This Row],[Month]])/160</f>
        <v>0.89375000000000004</v>
      </c>
    </row>
    <row r="6147" spans="1:23" x14ac:dyDescent="0.25">
      <c r="A6147">
        <v>6146</v>
      </c>
      <c r="B6147" t="s">
        <v>19945</v>
      </c>
      <c r="C6147" t="s">
        <v>19946</v>
      </c>
      <c r="D6147">
        <v>66</v>
      </c>
      <c r="E6147" t="s">
        <v>19</v>
      </c>
      <c r="F6147" t="s">
        <v>107</v>
      </c>
      <c r="G6147" s="1">
        <v>43954</v>
      </c>
      <c r="H6147" t="s">
        <v>21</v>
      </c>
      <c r="I6147" t="s">
        <v>150</v>
      </c>
      <c r="J6147" s="3" t="s">
        <v>19947</v>
      </c>
      <c r="K6147" t="s">
        <v>39</v>
      </c>
      <c r="L6147" t="s">
        <v>19948</v>
      </c>
      <c r="M6147" t="s">
        <v>41</v>
      </c>
      <c r="N6147" t="s">
        <v>26</v>
      </c>
      <c r="O6147" s="2">
        <v>45078.910902777781</v>
      </c>
      <c r="P6147" s="2">
        <v>45078.692847222221</v>
      </c>
      <c r="Q6147">
        <v>1</v>
      </c>
      <c r="R6147" t="str">
        <f t="shared" ca="1" si="96"/>
        <v>Meera</v>
      </c>
      <c r="S6147" t="str">
        <f>IFERROR(TEXT(DATEVALUE(LEFT(Table1[[#This Row],[Date of Purchase]],10)), "MMMM"), TEXT(Table1[[#This Row],[Date of Purchase]], "MMMM"))</f>
        <v>May</v>
      </c>
      <c r="T6147" t="str">
        <f>IF(OR(
  AND(Table1[[#This Row],[Ticket Priority]]="Critical", Table1[[#This Row],[Ticket Status]]&lt;&gt;"Closed"),
  AND(Table1[[#This Row],[Ticket Priority]]="High", Table1[[#This Row],[Ticket Status]]="Open")
), "Yes", "No")</f>
        <v>No</v>
      </c>
      <c r="U6147" s="4" t="str">
        <f>IF(Table1[[#This Row],[Ticket Status]]="Closed","Yes","No")</f>
        <v>Yes</v>
      </c>
      <c r="V6147" s="4" t="str">
        <f>IF(Table1[[#This Row],[Ticket Status]]="Pending Customer Response","Yes","No")</f>
        <v>No</v>
      </c>
      <c r="W6147" s="5">
        <f ca="1">COUNTIFS(Table1[Agent_name],Table1[[#This Row],[Agent_name]],Table1[Month],Table1[[#This Row],[Month]])/160</f>
        <v>0.26874999999999999</v>
      </c>
    </row>
    <row r="6148" spans="1:23" x14ac:dyDescent="0.25">
      <c r="A6148">
        <v>6147</v>
      </c>
      <c r="B6148" t="s">
        <v>19949</v>
      </c>
      <c r="C6148" t="s">
        <v>19950</v>
      </c>
      <c r="D6148">
        <v>34</v>
      </c>
      <c r="E6148" t="s">
        <v>58</v>
      </c>
      <c r="F6148" t="s">
        <v>655</v>
      </c>
      <c r="G6148" s="1">
        <v>44235</v>
      </c>
      <c r="H6148" t="s">
        <v>21</v>
      </c>
      <c r="I6148" t="s">
        <v>113</v>
      </c>
      <c r="J6148" s="3" t="s">
        <v>19951</v>
      </c>
      <c r="K6148" t="s">
        <v>24</v>
      </c>
      <c r="M6148" t="s">
        <v>25</v>
      </c>
      <c r="N6148" t="s">
        <v>83</v>
      </c>
      <c r="O6148" s="2">
        <v>45078.159537037034</v>
      </c>
      <c r="R6148" t="str">
        <f t="shared" ca="1" si="96"/>
        <v>Arjun</v>
      </c>
      <c r="S6148" t="str">
        <f>IFERROR(TEXT(DATEVALUE(LEFT(Table1[[#This Row],[Date of Purchase]],10)), "MMMM"), TEXT(Table1[[#This Row],[Date of Purchase]], "MMMM"))</f>
        <v>February</v>
      </c>
      <c r="T6148" t="str">
        <f>IF(OR(
  AND(Table1[[#This Row],[Ticket Priority]]="Critical", Table1[[#This Row],[Ticket Status]]&lt;&gt;"Closed"),
  AND(Table1[[#This Row],[Ticket Priority]]="High", Table1[[#This Row],[Ticket Status]]="Open")
), "Yes", "No")</f>
        <v>Yes</v>
      </c>
      <c r="U6148" s="4" t="str">
        <f>IF(Table1[[#This Row],[Ticket Status]]="Closed","Yes","No")</f>
        <v>No</v>
      </c>
      <c r="V6148" s="4" t="str">
        <f>IF(Table1[[#This Row],[Ticket Status]]="Pending Customer Response","Yes","No")</f>
        <v>Yes</v>
      </c>
      <c r="W6148" s="5">
        <f ca="1">COUNTIFS(Table1[Agent_name],Table1[[#This Row],[Agent_name]],Table1[Month],Table1[[#This Row],[Month]])/160</f>
        <v>0.23125000000000001</v>
      </c>
    </row>
    <row r="6149" spans="1:23" x14ac:dyDescent="0.25">
      <c r="A6149">
        <v>6148</v>
      </c>
      <c r="B6149" t="s">
        <v>19952</v>
      </c>
      <c r="C6149" t="s">
        <v>19953</v>
      </c>
      <c r="D6149">
        <v>42</v>
      </c>
      <c r="E6149" t="s">
        <v>58</v>
      </c>
      <c r="F6149" t="s">
        <v>202</v>
      </c>
      <c r="G6149" s="1">
        <v>44383</v>
      </c>
      <c r="H6149" t="s">
        <v>59</v>
      </c>
      <c r="I6149" t="s">
        <v>31</v>
      </c>
      <c r="J6149" s="3" t="s">
        <v>19954</v>
      </c>
      <c r="K6149" t="s">
        <v>62</v>
      </c>
      <c r="M6149" t="s">
        <v>41</v>
      </c>
      <c r="N6149" t="s">
        <v>26</v>
      </c>
      <c r="R6149" t="str">
        <f t="shared" ca="1" si="96"/>
        <v>Aisha</v>
      </c>
      <c r="S6149" t="str">
        <f>IFERROR(TEXT(DATEVALUE(LEFT(Table1[[#This Row],[Date of Purchase]],10)), "MMMM"), TEXT(Table1[[#This Row],[Date of Purchase]], "MMMM"))</f>
        <v>July</v>
      </c>
      <c r="T6149" t="str">
        <f>IF(OR(
  AND(Table1[[#This Row],[Ticket Priority]]="Critical", Table1[[#This Row],[Ticket Status]]&lt;&gt;"Closed"),
  AND(Table1[[#This Row],[Ticket Priority]]="High", Table1[[#This Row],[Ticket Status]]="Open")
), "Yes", "No")</f>
        <v>No</v>
      </c>
      <c r="U6149" s="4" t="str">
        <f>IF(Table1[[#This Row],[Ticket Status]]="Closed","Yes","No")</f>
        <v>No</v>
      </c>
      <c r="V6149" s="4" t="str">
        <f>IF(Table1[[#This Row],[Ticket Status]]="Pending Customer Response","Yes","No")</f>
        <v>No</v>
      </c>
      <c r="W6149" s="5">
        <f ca="1">COUNTIFS(Table1[Agent_name],Table1[[#This Row],[Agent_name]],Table1[Month],Table1[[#This Row],[Month]])/160</f>
        <v>0.875</v>
      </c>
    </row>
    <row r="6150" spans="1:23" x14ac:dyDescent="0.25">
      <c r="A6150">
        <v>6149</v>
      </c>
      <c r="B6150" t="s">
        <v>19955</v>
      </c>
      <c r="C6150" t="s">
        <v>19956</v>
      </c>
      <c r="D6150">
        <v>18</v>
      </c>
      <c r="E6150" t="s">
        <v>29</v>
      </c>
      <c r="F6150" t="s">
        <v>125</v>
      </c>
      <c r="G6150" s="1">
        <v>44327</v>
      </c>
      <c r="H6150" t="s">
        <v>21</v>
      </c>
      <c r="I6150" t="s">
        <v>22</v>
      </c>
      <c r="J6150" s="3" t="s">
        <v>19957</v>
      </c>
      <c r="K6150" t="s">
        <v>39</v>
      </c>
      <c r="L6150" t="s">
        <v>19958</v>
      </c>
      <c r="M6150" t="s">
        <v>41</v>
      </c>
      <c r="N6150" t="s">
        <v>26</v>
      </c>
      <c r="O6150" s="2">
        <v>45078.009583333333</v>
      </c>
      <c r="P6150" s="2">
        <v>45078.788055555553</v>
      </c>
      <c r="Q6150">
        <v>4</v>
      </c>
      <c r="R6150" t="str">
        <f t="shared" ca="1" si="96"/>
        <v>Sara</v>
      </c>
      <c r="S6150" t="str">
        <f>IFERROR(TEXT(DATEVALUE(LEFT(Table1[[#This Row],[Date of Purchase]],10)), "MMMM"), TEXT(Table1[[#This Row],[Date of Purchase]], "MMMM"))</f>
        <v>May</v>
      </c>
      <c r="T6150" t="str">
        <f>IF(OR(
  AND(Table1[[#This Row],[Ticket Priority]]="Critical", Table1[[#This Row],[Ticket Status]]&lt;&gt;"Closed"),
  AND(Table1[[#This Row],[Ticket Priority]]="High", Table1[[#This Row],[Ticket Status]]="Open")
), "Yes", "No")</f>
        <v>No</v>
      </c>
      <c r="U6150" s="4" t="str">
        <f>IF(Table1[[#This Row],[Ticket Status]]="Closed","Yes","No")</f>
        <v>Yes</v>
      </c>
      <c r="V6150" s="4" t="str">
        <f>IF(Table1[[#This Row],[Ticket Status]]="Pending Customer Response","Yes","No")</f>
        <v>No</v>
      </c>
      <c r="W6150" s="5">
        <f ca="1">COUNTIFS(Table1[Agent_name],Table1[[#This Row],[Agent_name]],Table1[Month],Table1[[#This Row],[Month]])/160</f>
        <v>0.64375000000000004</v>
      </c>
    </row>
    <row r="6151" spans="1:23" x14ac:dyDescent="0.25">
      <c r="A6151">
        <v>6150</v>
      </c>
      <c r="B6151" t="s">
        <v>19959</v>
      </c>
      <c r="C6151" t="s">
        <v>19960</v>
      </c>
      <c r="D6151">
        <v>21</v>
      </c>
      <c r="E6151" t="s">
        <v>58</v>
      </c>
      <c r="F6151" t="s">
        <v>699</v>
      </c>
      <c r="G6151" s="1">
        <v>44480</v>
      </c>
      <c r="H6151" t="s">
        <v>45</v>
      </c>
      <c r="I6151" t="s">
        <v>22</v>
      </c>
      <c r="J6151" s="3" t="s">
        <v>19961</v>
      </c>
      <c r="K6151" t="s">
        <v>62</v>
      </c>
      <c r="M6151" t="s">
        <v>143</v>
      </c>
      <c r="N6151" t="s">
        <v>83</v>
      </c>
      <c r="R6151" t="str">
        <f t="shared" ca="1" si="96"/>
        <v>Karan</v>
      </c>
      <c r="S6151" t="str">
        <f>IFERROR(TEXT(DATEVALUE(LEFT(Table1[[#This Row],[Date of Purchase]],10)), "MMMM"), TEXT(Table1[[#This Row],[Date of Purchase]], "MMMM"))</f>
        <v>October</v>
      </c>
      <c r="T6151" t="str">
        <f>IF(OR(
  AND(Table1[[#This Row],[Ticket Priority]]="Critical", Table1[[#This Row],[Ticket Status]]&lt;&gt;"Closed"),
  AND(Table1[[#This Row],[Ticket Priority]]="High", Table1[[#This Row],[Ticket Status]]="Open")
), "Yes", "No")</f>
        <v>No</v>
      </c>
      <c r="U6151" s="4" t="str">
        <f>IF(Table1[[#This Row],[Ticket Status]]="Closed","Yes","No")</f>
        <v>No</v>
      </c>
      <c r="V6151" s="4" t="str">
        <f>IF(Table1[[#This Row],[Ticket Status]]="Pending Customer Response","Yes","No")</f>
        <v>No</v>
      </c>
      <c r="W6151" s="5">
        <f ca="1">COUNTIFS(Table1[Agent_name],Table1[[#This Row],[Agent_name]],Table1[Month],Table1[[#This Row],[Month]])/160</f>
        <v>0.21249999999999999</v>
      </c>
    </row>
    <row r="6152" spans="1:23" x14ac:dyDescent="0.25">
      <c r="A6152">
        <v>6151</v>
      </c>
      <c r="B6152" t="s">
        <v>19962</v>
      </c>
      <c r="C6152" t="s">
        <v>19963</v>
      </c>
      <c r="D6152">
        <v>18</v>
      </c>
      <c r="E6152" t="s">
        <v>58</v>
      </c>
      <c r="F6152" t="s">
        <v>219</v>
      </c>
      <c r="G6152" s="1">
        <v>44199</v>
      </c>
      <c r="H6152" t="s">
        <v>67</v>
      </c>
      <c r="I6152" t="s">
        <v>52</v>
      </c>
      <c r="J6152" s="3" t="s">
        <v>19964</v>
      </c>
      <c r="K6152" t="s">
        <v>39</v>
      </c>
      <c r="L6152" t="s">
        <v>19965</v>
      </c>
      <c r="M6152" t="s">
        <v>143</v>
      </c>
      <c r="N6152" t="s">
        <v>55</v>
      </c>
      <c r="O6152" s="2">
        <v>45078.205439814818</v>
      </c>
      <c r="P6152" s="2">
        <v>45079.002662037034</v>
      </c>
      <c r="Q6152">
        <v>4</v>
      </c>
      <c r="R6152" t="str">
        <f t="shared" ca="1" si="96"/>
        <v>Arjun</v>
      </c>
      <c r="S6152" t="str">
        <f>IFERROR(TEXT(DATEVALUE(LEFT(Table1[[#This Row],[Date of Purchase]],10)), "MMMM"), TEXT(Table1[[#This Row],[Date of Purchase]], "MMMM"))</f>
        <v>January</v>
      </c>
      <c r="T6152" t="str">
        <f>IF(OR(
  AND(Table1[[#This Row],[Ticket Priority]]="Critical", Table1[[#This Row],[Ticket Status]]&lt;&gt;"Closed"),
  AND(Table1[[#This Row],[Ticket Priority]]="High", Table1[[#This Row],[Ticket Status]]="Open")
), "Yes", "No")</f>
        <v>No</v>
      </c>
      <c r="U6152" s="4" t="str">
        <f>IF(Table1[[#This Row],[Ticket Status]]="Closed","Yes","No")</f>
        <v>Yes</v>
      </c>
      <c r="V6152" s="4" t="str">
        <f>IF(Table1[[#This Row],[Ticket Status]]="Pending Customer Response","Yes","No")</f>
        <v>No</v>
      </c>
      <c r="W6152" s="5">
        <f ca="1">COUNTIFS(Table1[Agent_name],Table1[[#This Row],[Agent_name]],Table1[Month],Table1[[#This Row],[Month]])/160</f>
        <v>0.20624999999999999</v>
      </c>
    </row>
    <row r="6153" spans="1:23" x14ac:dyDescent="0.25">
      <c r="A6153">
        <v>6152</v>
      </c>
      <c r="B6153" t="s">
        <v>19966</v>
      </c>
      <c r="C6153" t="s">
        <v>19967</v>
      </c>
      <c r="D6153">
        <v>34</v>
      </c>
      <c r="E6153" t="s">
        <v>29</v>
      </c>
      <c r="F6153" t="s">
        <v>117</v>
      </c>
      <c r="G6153" s="1">
        <v>43854</v>
      </c>
      <c r="H6153" t="s">
        <v>66</v>
      </c>
      <c r="I6153" t="s">
        <v>72</v>
      </c>
      <c r="J6153" s="3" t="s">
        <v>19968</v>
      </c>
      <c r="K6153" t="s">
        <v>24</v>
      </c>
      <c r="M6153" t="s">
        <v>89</v>
      </c>
      <c r="N6153" t="s">
        <v>26</v>
      </c>
      <c r="O6153" s="2">
        <v>45078.390185185184</v>
      </c>
      <c r="R6153" t="str">
        <f t="shared" ca="1" si="96"/>
        <v>Divya</v>
      </c>
      <c r="S6153" t="str">
        <f>IFERROR(TEXT(DATEVALUE(LEFT(Table1[[#This Row],[Date of Purchase]],10)), "MMMM"), TEXT(Table1[[#This Row],[Date of Purchase]], "MMMM"))</f>
        <v>January</v>
      </c>
      <c r="T6153" t="str">
        <f>IF(OR(
  AND(Table1[[#This Row],[Ticket Priority]]="Critical", Table1[[#This Row],[Ticket Status]]&lt;&gt;"Closed"),
  AND(Table1[[#This Row],[Ticket Priority]]="High", Table1[[#This Row],[Ticket Status]]="Open")
), "Yes", "No")</f>
        <v>No</v>
      </c>
      <c r="U6153" s="4" t="str">
        <f>IF(Table1[[#This Row],[Ticket Status]]="Closed","Yes","No")</f>
        <v>No</v>
      </c>
      <c r="V6153" s="4" t="str">
        <f>IF(Table1[[#This Row],[Ticket Status]]="Pending Customer Response","Yes","No")</f>
        <v>Yes</v>
      </c>
      <c r="W6153" s="5">
        <f ca="1">COUNTIFS(Table1[Agent_name],Table1[[#This Row],[Agent_name]],Table1[Month],Table1[[#This Row],[Month]])/160</f>
        <v>0.25624999999999998</v>
      </c>
    </row>
    <row r="6154" spans="1:23" x14ac:dyDescent="0.25">
      <c r="A6154">
        <v>6153</v>
      </c>
      <c r="B6154" t="s">
        <v>19969</v>
      </c>
      <c r="C6154" t="s">
        <v>19970</v>
      </c>
      <c r="D6154">
        <v>65</v>
      </c>
      <c r="E6154" t="s">
        <v>29</v>
      </c>
      <c r="F6154" t="s">
        <v>286</v>
      </c>
      <c r="G6154" s="1">
        <v>44332</v>
      </c>
      <c r="H6154" t="s">
        <v>59</v>
      </c>
      <c r="I6154" t="s">
        <v>99</v>
      </c>
      <c r="J6154" s="3" t="s">
        <v>19971</v>
      </c>
      <c r="K6154" t="s">
        <v>39</v>
      </c>
      <c r="L6154" t="s">
        <v>19972</v>
      </c>
      <c r="M6154" t="s">
        <v>25</v>
      </c>
      <c r="N6154" t="s">
        <v>55</v>
      </c>
      <c r="O6154" s="2">
        <v>45078.850624999999</v>
      </c>
      <c r="P6154" s="2">
        <v>45078.608958333331</v>
      </c>
      <c r="Q6154">
        <v>3</v>
      </c>
      <c r="R6154" t="str">
        <f t="shared" ca="1" si="96"/>
        <v>Aisha</v>
      </c>
      <c r="S6154" t="str">
        <f>IFERROR(TEXT(DATEVALUE(LEFT(Table1[[#This Row],[Date of Purchase]],10)), "MMMM"), TEXT(Table1[[#This Row],[Date of Purchase]], "MMMM"))</f>
        <v>May</v>
      </c>
      <c r="T6154" t="str">
        <f>IF(OR(
  AND(Table1[[#This Row],[Ticket Priority]]="Critical", Table1[[#This Row],[Ticket Status]]&lt;&gt;"Closed"),
  AND(Table1[[#This Row],[Ticket Priority]]="High", Table1[[#This Row],[Ticket Status]]="Open")
), "Yes", "No")</f>
        <v>No</v>
      </c>
      <c r="U6154" s="4" t="str">
        <f>IF(Table1[[#This Row],[Ticket Status]]="Closed","Yes","No")</f>
        <v>Yes</v>
      </c>
      <c r="V6154" s="4" t="str">
        <f>IF(Table1[[#This Row],[Ticket Status]]="Pending Customer Response","Yes","No")</f>
        <v>No</v>
      </c>
      <c r="W6154" s="5">
        <f ca="1">COUNTIFS(Table1[Agent_name],Table1[[#This Row],[Agent_name]],Table1[Month],Table1[[#This Row],[Month]])/160</f>
        <v>0.93125000000000002</v>
      </c>
    </row>
    <row r="6155" spans="1:23" x14ac:dyDescent="0.25">
      <c r="A6155">
        <v>6154</v>
      </c>
      <c r="B6155" t="s">
        <v>19973</v>
      </c>
      <c r="C6155" t="s">
        <v>19974</v>
      </c>
      <c r="D6155">
        <v>57</v>
      </c>
      <c r="E6155" t="s">
        <v>19</v>
      </c>
      <c r="F6155" t="s">
        <v>71</v>
      </c>
      <c r="G6155" s="1">
        <v>43891</v>
      </c>
      <c r="H6155" t="s">
        <v>21</v>
      </c>
      <c r="I6155" t="s">
        <v>37</v>
      </c>
      <c r="J6155" s="3" t="s">
        <v>19975</v>
      </c>
      <c r="K6155" t="s">
        <v>39</v>
      </c>
      <c r="L6155" t="s">
        <v>19976</v>
      </c>
      <c r="M6155" t="s">
        <v>89</v>
      </c>
      <c r="N6155" t="s">
        <v>83</v>
      </c>
      <c r="O6155" s="2">
        <v>45078.070763888885</v>
      </c>
      <c r="P6155" s="2">
        <v>45078.59784722222</v>
      </c>
      <c r="Q6155">
        <v>4</v>
      </c>
      <c r="R6155" t="str">
        <f t="shared" ca="1" si="96"/>
        <v>Aisha</v>
      </c>
      <c r="S6155" t="str">
        <f>IFERROR(TEXT(DATEVALUE(LEFT(Table1[[#This Row],[Date of Purchase]],10)), "MMMM"), TEXT(Table1[[#This Row],[Date of Purchase]], "MMMM"))</f>
        <v>March</v>
      </c>
      <c r="T6155" t="str">
        <f>IF(OR(
  AND(Table1[[#This Row],[Ticket Priority]]="Critical", Table1[[#This Row],[Ticket Status]]&lt;&gt;"Closed"),
  AND(Table1[[#This Row],[Ticket Priority]]="High", Table1[[#This Row],[Ticket Status]]="Open")
), "Yes", "No")</f>
        <v>No</v>
      </c>
      <c r="U6155" s="4" t="str">
        <f>IF(Table1[[#This Row],[Ticket Status]]="Closed","Yes","No")</f>
        <v>Yes</v>
      </c>
      <c r="V6155" s="4" t="str">
        <f>IF(Table1[[#This Row],[Ticket Status]]="Pending Customer Response","Yes","No")</f>
        <v>No</v>
      </c>
      <c r="W6155" s="5">
        <f ca="1">COUNTIFS(Table1[Agent_name],Table1[[#This Row],[Agent_name]],Table1[Month],Table1[[#This Row],[Month]])/160</f>
        <v>1.0062500000000001</v>
      </c>
    </row>
    <row r="6156" spans="1:23" x14ac:dyDescent="0.25">
      <c r="A6156">
        <v>6155</v>
      </c>
      <c r="B6156" t="s">
        <v>19977</v>
      </c>
      <c r="C6156" t="s">
        <v>19978</v>
      </c>
      <c r="D6156">
        <v>44</v>
      </c>
      <c r="E6156" t="s">
        <v>19</v>
      </c>
      <c r="F6156" t="s">
        <v>44</v>
      </c>
      <c r="G6156" s="1">
        <v>44320</v>
      </c>
      <c r="H6156" t="s">
        <v>45</v>
      </c>
      <c r="I6156" t="s">
        <v>177</v>
      </c>
      <c r="J6156" s="3" t="s">
        <v>19979</v>
      </c>
      <c r="K6156" t="s">
        <v>39</v>
      </c>
      <c r="L6156" t="s">
        <v>19980</v>
      </c>
      <c r="M6156" t="s">
        <v>41</v>
      </c>
      <c r="N6156" t="s">
        <v>33</v>
      </c>
      <c r="O6156" s="2">
        <v>45078.034675925926</v>
      </c>
      <c r="P6156" s="2">
        <v>45078.185370370367</v>
      </c>
      <c r="Q6156">
        <v>4</v>
      </c>
      <c r="R6156" t="str">
        <f t="shared" ca="1" si="96"/>
        <v>Meera</v>
      </c>
      <c r="S6156" t="str">
        <f>IFERROR(TEXT(DATEVALUE(LEFT(Table1[[#This Row],[Date of Purchase]],10)), "MMMM"), TEXT(Table1[[#This Row],[Date of Purchase]], "MMMM"))</f>
        <v>May</v>
      </c>
      <c r="T6156" t="str">
        <f>IF(OR(
  AND(Table1[[#This Row],[Ticket Priority]]="Critical", Table1[[#This Row],[Ticket Status]]&lt;&gt;"Closed"),
  AND(Table1[[#This Row],[Ticket Priority]]="High", Table1[[#This Row],[Ticket Status]]="Open")
), "Yes", "No")</f>
        <v>No</v>
      </c>
      <c r="U6156" s="4" t="str">
        <f>IF(Table1[[#This Row],[Ticket Status]]="Closed","Yes","No")</f>
        <v>Yes</v>
      </c>
      <c r="V6156" s="4" t="str">
        <f>IF(Table1[[#This Row],[Ticket Status]]="Pending Customer Response","Yes","No")</f>
        <v>No</v>
      </c>
      <c r="W6156" s="5">
        <f ca="1">COUNTIFS(Table1[Agent_name],Table1[[#This Row],[Agent_name]],Table1[Month],Table1[[#This Row],[Month]])/160</f>
        <v>0.26874999999999999</v>
      </c>
    </row>
    <row r="6157" spans="1:23" x14ac:dyDescent="0.25">
      <c r="A6157">
        <v>6156</v>
      </c>
      <c r="B6157" t="s">
        <v>19981</v>
      </c>
      <c r="C6157" t="s">
        <v>19982</v>
      </c>
      <c r="D6157">
        <v>54</v>
      </c>
      <c r="E6157" t="s">
        <v>29</v>
      </c>
      <c r="F6157" t="s">
        <v>219</v>
      </c>
      <c r="G6157" s="1">
        <v>44201</v>
      </c>
      <c r="H6157" t="s">
        <v>66</v>
      </c>
      <c r="I6157" t="s">
        <v>37</v>
      </c>
      <c r="J6157" s="3" t="s">
        <v>19983</v>
      </c>
      <c r="K6157" t="s">
        <v>62</v>
      </c>
      <c r="M6157" t="s">
        <v>25</v>
      </c>
      <c r="N6157" t="s">
        <v>33</v>
      </c>
      <c r="R6157" t="str">
        <f t="shared" ca="1" si="96"/>
        <v>Rahul</v>
      </c>
      <c r="S6157" t="str">
        <f>IFERROR(TEXT(DATEVALUE(LEFT(Table1[[#This Row],[Date of Purchase]],10)), "MMMM"), TEXT(Table1[[#This Row],[Date of Purchase]], "MMMM"))</f>
        <v>January</v>
      </c>
      <c r="T6157" t="str">
        <f>IF(OR(
  AND(Table1[[#This Row],[Ticket Priority]]="Critical", Table1[[#This Row],[Ticket Status]]&lt;&gt;"Closed"),
  AND(Table1[[#This Row],[Ticket Priority]]="High", Table1[[#This Row],[Ticket Status]]="Open")
), "Yes", "No")</f>
        <v>Yes</v>
      </c>
      <c r="U6157" s="4" t="str">
        <f>IF(Table1[[#This Row],[Ticket Status]]="Closed","Yes","No")</f>
        <v>No</v>
      </c>
      <c r="V6157" s="4" t="str">
        <f>IF(Table1[[#This Row],[Ticket Status]]="Pending Customer Response","Yes","No")</f>
        <v>No</v>
      </c>
      <c r="W6157" s="5">
        <f ca="1">COUNTIFS(Table1[Agent_name],Table1[[#This Row],[Agent_name]],Table1[Month],Table1[[#This Row],[Month]])/160</f>
        <v>0.22500000000000001</v>
      </c>
    </row>
    <row r="6158" spans="1:23" x14ac:dyDescent="0.25">
      <c r="A6158">
        <v>6157</v>
      </c>
      <c r="B6158" t="s">
        <v>19984</v>
      </c>
      <c r="C6158" t="s">
        <v>11263</v>
      </c>
      <c r="D6158">
        <v>20</v>
      </c>
      <c r="E6158" t="s">
        <v>58</v>
      </c>
      <c r="F6158" t="s">
        <v>173</v>
      </c>
      <c r="G6158" s="1">
        <v>44517</v>
      </c>
      <c r="H6158" t="s">
        <v>67</v>
      </c>
      <c r="I6158" t="s">
        <v>59</v>
      </c>
      <c r="J6158" s="3" t="s">
        <v>19985</v>
      </c>
      <c r="K6158" t="s">
        <v>39</v>
      </c>
      <c r="L6158" t="s">
        <v>19986</v>
      </c>
      <c r="M6158" t="s">
        <v>143</v>
      </c>
      <c r="N6158" t="s">
        <v>33</v>
      </c>
      <c r="O6158" s="2">
        <v>45078.143043981479</v>
      </c>
      <c r="P6158" s="2">
        <v>45078.26457175926</v>
      </c>
      <c r="Q6158">
        <v>2</v>
      </c>
      <c r="R6158" t="str">
        <f t="shared" ca="1" si="96"/>
        <v>Neha</v>
      </c>
      <c r="S6158" t="str">
        <f>IFERROR(TEXT(DATEVALUE(LEFT(Table1[[#This Row],[Date of Purchase]],10)), "MMMM"), TEXT(Table1[[#This Row],[Date of Purchase]], "MMMM"))</f>
        <v>November</v>
      </c>
      <c r="T6158" t="str">
        <f>IF(OR(
  AND(Table1[[#This Row],[Ticket Priority]]="Critical", Table1[[#This Row],[Ticket Status]]&lt;&gt;"Closed"),
  AND(Table1[[#This Row],[Ticket Priority]]="High", Table1[[#This Row],[Ticket Status]]="Open")
), "Yes", "No")</f>
        <v>No</v>
      </c>
      <c r="U6158" s="4" t="str">
        <f>IF(Table1[[#This Row],[Ticket Status]]="Closed","Yes","No")</f>
        <v>Yes</v>
      </c>
      <c r="V6158" s="4" t="str">
        <f>IF(Table1[[#This Row],[Ticket Status]]="Pending Customer Response","Yes","No")</f>
        <v>No</v>
      </c>
      <c r="W6158" s="5">
        <f ca="1">COUNTIFS(Table1[Agent_name],Table1[[#This Row],[Agent_name]],Table1[Month],Table1[[#This Row],[Month]])/160</f>
        <v>0.17499999999999999</v>
      </c>
    </row>
    <row r="6159" spans="1:23" x14ac:dyDescent="0.25">
      <c r="A6159">
        <v>6158</v>
      </c>
      <c r="B6159" t="s">
        <v>19987</v>
      </c>
      <c r="C6159" t="s">
        <v>19988</v>
      </c>
      <c r="D6159">
        <v>59</v>
      </c>
      <c r="E6159" t="s">
        <v>19</v>
      </c>
      <c r="F6159" t="s">
        <v>103</v>
      </c>
      <c r="G6159" s="1">
        <v>44090</v>
      </c>
      <c r="H6159" t="s">
        <v>66</v>
      </c>
      <c r="I6159" t="s">
        <v>113</v>
      </c>
      <c r="J6159" s="3" t="s">
        <v>19989</v>
      </c>
      <c r="K6159" t="s">
        <v>39</v>
      </c>
      <c r="L6159" t="s">
        <v>19990</v>
      </c>
      <c r="M6159" t="s">
        <v>89</v>
      </c>
      <c r="N6159" t="s">
        <v>55</v>
      </c>
      <c r="O6159" s="2">
        <v>45078.188206018516</v>
      </c>
      <c r="P6159" s="2">
        <v>45078.559039351851</v>
      </c>
      <c r="Q6159">
        <v>4</v>
      </c>
      <c r="R6159" t="str">
        <f t="shared" ca="1" si="96"/>
        <v>Sara</v>
      </c>
      <c r="S6159" t="str">
        <f>IFERROR(TEXT(DATEVALUE(LEFT(Table1[[#This Row],[Date of Purchase]],10)), "MMMM"), TEXT(Table1[[#This Row],[Date of Purchase]], "MMMM"))</f>
        <v>September</v>
      </c>
      <c r="T6159" t="str">
        <f>IF(OR(
  AND(Table1[[#This Row],[Ticket Priority]]="Critical", Table1[[#This Row],[Ticket Status]]&lt;&gt;"Closed"),
  AND(Table1[[#This Row],[Ticket Priority]]="High", Table1[[#This Row],[Ticket Status]]="Open")
), "Yes", "No")</f>
        <v>No</v>
      </c>
      <c r="U6159" s="4" t="str">
        <f>IF(Table1[[#This Row],[Ticket Status]]="Closed","Yes","No")</f>
        <v>Yes</v>
      </c>
      <c r="V6159" s="4" t="str">
        <f>IF(Table1[[#This Row],[Ticket Status]]="Pending Customer Response","Yes","No")</f>
        <v>No</v>
      </c>
      <c r="W6159" s="5">
        <f ca="1">COUNTIFS(Table1[Agent_name],Table1[[#This Row],[Agent_name]],Table1[Month],Table1[[#This Row],[Month]])/160</f>
        <v>0.65</v>
      </c>
    </row>
    <row r="6160" spans="1:23" x14ac:dyDescent="0.25">
      <c r="A6160">
        <v>6159</v>
      </c>
      <c r="B6160" t="s">
        <v>19991</v>
      </c>
      <c r="C6160" t="s">
        <v>19992</v>
      </c>
      <c r="D6160">
        <v>34</v>
      </c>
      <c r="E6160" t="s">
        <v>19</v>
      </c>
      <c r="F6160" t="s">
        <v>149</v>
      </c>
      <c r="G6160" s="1">
        <v>44337</v>
      </c>
      <c r="H6160" t="s">
        <v>21</v>
      </c>
      <c r="I6160" t="s">
        <v>67</v>
      </c>
      <c r="J6160" s="3" t="s">
        <v>19993</v>
      </c>
      <c r="K6160" t="s">
        <v>39</v>
      </c>
      <c r="L6160" t="s">
        <v>19994</v>
      </c>
      <c r="M6160" t="s">
        <v>25</v>
      </c>
      <c r="N6160" t="s">
        <v>33</v>
      </c>
      <c r="O6160" s="2">
        <v>45078.020173611112</v>
      </c>
      <c r="P6160" s="2">
        <v>45078.553506944445</v>
      </c>
      <c r="Q6160">
        <v>4</v>
      </c>
      <c r="R6160" t="str">
        <f t="shared" ca="1" si="96"/>
        <v>Divya</v>
      </c>
      <c r="S6160" t="str">
        <f>IFERROR(TEXT(DATEVALUE(LEFT(Table1[[#This Row],[Date of Purchase]],10)), "MMMM"), TEXT(Table1[[#This Row],[Date of Purchase]], "MMMM"))</f>
        <v>May</v>
      </c>
      <c r="T6160" t="str">
        <f>IF(OR(
  AND(Table1[[#This Row],[Ticket Priority]]="Critical", Table1[[#This Row],[Ticket Status]]&lt;&gt;"Closed"),
  AND(Table1[[#This Row],[Ticket Priority]]="High", Table1[[#This Row],[Ticket Status]]="Open")
), "Yes", "No")</f>
        <v>No</v>
      </c>
      <c r="U6160" s="4" t="str">
        <f>IF(Table1[[#This Row],[Ticket Status]]="Closed","Yes","No")</f>
        <v>Yes</v>
      </c>
      <c r="V6160" s="4" t="str">
        <f>IF(Table1[[#This Row],[Ticket Status]]="Pending Customer Response","Yes","No")</f>
        <v>No</v>
      </c>
      <c r="W6160" s="5">
        <f ca="1">COUNTIFS(Table1[Agent_name],Table1[[#This Row],[Agent_name]],Table1[Month],Table1[[#This Row],[Month]])/160</f>
        <v>0.23125000000000001</v>
      </c>
    </row>
    <row r="6161" spans="1:23" x14ac:dyDescent="0.25">
      <c r="A6161">
        <v>6160</v>
      </c>
      <c r="B6161" t="s">
        <v>19995</v>
      </c>
      <c r="C6161" t="s">
        <v>19996</v>
      </c>
      <c r="D6161">
        <v>41</v>
      </c>
      <c r="E6161" t="s">
        <v>58</v>
      </c>
      <c r="F6161" t="s">
        <v>36</v>
      </c>
      <c r="G6161" s="1">
        <v>44083</v>
      </c>
      <c r="H6161" t="s">
        <v>21</v>
      </c>
      <c r="I6161" t="s">
        <v>177</v>
      </c>
      <c r="J6161" s="3" t="s">
        <v>791</v>
      </c>
      <c r="K6161" t="s">
        <v>24</v>
      </c>
      <c r="M6161" t="s">
        <v>89</v>
      </c>
      <c r="N6161" t="s">
        <v>55</v>
      </c>
      <c r="O6161" s="2">
        <v>45078.845868055556</v>
      </c>
      <c r="R6161" t="str">
        <f t="shared" ca="1" si="96"/>
        <v>Priya</v>
      </c>
      <c r="S6161" t="str">
        <f>IFERROR(TEXT(DATEVALUE(LEFT(Table1[[#This Row],[Date of Purchase]],10)), "MMMM"), TEXT(Table1[[#This Row],[Date of Purchase]], "MMMM"))</f>
        <v>September</v>
      </c>
      <c r="T6161" t="str">
        <f>IF(OR(
  AND(Table1[[#This Row],[Ticket Priority]]="Critical", Table1[[#This Row],[Ticket Status]]&lt;&gt;"Closed"),
  AND(Table1[[#This Row],[Ticket Priority]]="High", Table1[[#This Row],[Ticket Status]]="Open")
), "Yes", "No")</f>
        <v>No</v>
      </c>
      <c r="U6161" s="4" t="str">
        <f>IF(Table1[[#This Row],[Ticket Status]]="Closed","Yes","No")</f>
        <v>No</v>
      </c>
      <c r="V6161" s="4" t="str">
        <f>IF(Table1[[#This Row],[Ticket Status]]="Pending Customer Response","Yes","No")</f>
        <v>Yes</v>
      </c>
      <c r="W6161" s="5">
        <f ca="1">COUNTIFS(Table1[Agent_name],Table1[[#This Row],[Agent_name]],Table1[Month],Table1[[#This Row],[Month]])/160</f>
        <v>0.53125</v>
      </c>
    </row>
    <row r="6162" spans="1:23" x14ac:dyDescent="0.25">
      <c r="A6162">
        <v>6161</v>
      </c>
      <c r="B6162" t="s">
        <v>19997</v>
      </c>
      <c r="C6162" t="s">
        <v>19998</v>
      </c>
      <c r="D6162">
        <v>58</v>
      </c>
      <c r="E6162" t="s">
        <v>19</v>
      </c>
      <c r="F6162" t="s">
        <v>485</v>
      </c>
      <c r="G6162" s="1">
        <v>44057</v>
      </c>
      <c r="H6162" t="s">
        <v>59</v>
      </c>
      <c r="I6162" t="s">
        <v>177</v>
      </c>
      <c r="J6162" s="3" t="s">
        <v>19999</v>
      </c>
      <c r="K6162" t="s">
        <v>62</v>
      </c>
      <c r="M6162" t="s">
        <v>41</v>
      </c>
      <c r="N6162" t="s">
        <v>83</v>
      </c>
      <c r="R6162" t="str">
        <f t="shared" ca="1" si="96"/>
        <v>Aisha</v>
      </c>
      <c r="S6162" t="str">
        <f>IFERROR(TEXT(DATEVALUE(LEFT(Table1[[#This Row],[Date of Purchase]],10)), "MMMM"), TEXT(Table1[[#This Row],[Date of Purchase]], "MMMM"))</f>
        <v>August</v>
      </c>
      <c r="T6162" t="str">
        <f>IF(OR(
  AND(Table1[[#This Row],[Ticket Priority]]="Critical", Table1[[#This Row],[Ticket Status]]&lt;&gt;"Closed"),
  AND(Table1[[#This Row],[Ticket Priority]]="High", Table1[[#This Row],[Ticket Status]]="Open")
), "Yes", "No")</f>
        <v>No</v>
      </c>
      <c r="U6162" s="4" t="str">
        <f>IF(Table1[[#This Row],[Ticket Status]]="Closed","Yes","No")</f>
        <v>No</v>
      </c>
      <c r="V6162" s="4" t="str">
        <f>IF(Table1[[#This Row],[Ticket Status]]="Pending Customer Response","Yes","No")</f>
        <v>No</v>
      </c>
      <c r="W6162" s="5">
        <f ca="1">COUNTIFS(Table1[Agent_name],Table1[[#This Row],[Agent_name]],Table1[Month],Table1[[#This Row],[Month]])/160</f>
        <v>0.86250000000000004</v>
      </c>
    </row>
    <row r="6163" spans="1:23" x14ac:dyDescent="0.25">
      <c r="A6163">
        <v>6162</v>
      </c>
      <c r="B6163" t="s">
        <v>20000</v>
      </c>
      <c r="C6163" t="s">
        <v>20001</v>
      </c>
      <c r="D6163">
        <v>32</v>
      </c>
      <c r="E6163" t="s">
        <v>19</v>
      </c>
      <c r="F6163" t="s">
        <v>129</v>
      </c>
      <c r="G6163" s="1">
        <v>43840</v>
      </c>
      <c r="H6163" t="s">
        <v>21</v>
      </c>
      <c r="I6163" t="s">
        <v>60</v>
      </c>
      <c r="J6163" s="3" t="s">
        <v>20002</v>
      </c>
      <c r="K6163" t="s">
        <v>24</v>
      </c>
      <c r="M6163" t="s">
        <v>143</v>
      </c>
      <c r="N6163" t="s">
        <v>33</v>
      </c>
      <c r="O6163" s="2">
        <v>45078.888252314813</v>
      </c>
      <c r="R6163" t="str">
        <f t="shared" ca="1" si="96"/>
        <v>Ravi</v>
      </c>
      <c r="S6163" t="str">
        <f>IFERROR(TEXT(DATEVALUE(LEFT(Table1[[#This Row],[Date of Purchase]],10)), "MMMM"), TEXT(Table1[[#This Row],[Date of Purchase]], "MMMM"))</f>
        <v>January</v>
      </c>
      <c r="T6163" t="str">
        <f>IF(OR(
  AND(Table1[[#This Row],[Ticket Priority]]="Critical", Table1[[#This Row],[Ticket Status]]&lt;&gt;"Closed"),
  AND(Table1[[#This Row],[Ticket Priority]]="High", Table1[[#This Row],[Ticket Status]]="Open")
), "Yes", "No")</f>
        <v>No</v>
      </c>
      <c r="U6163" s="4" t="str">
        <f>IF(Table1[[#This Row],[Ticket Status]]="Closed","Yes","No")</f>
        <v>No</v>
      </c>
      <c r="V6163" s="4" t="str">
        <f>IF(Table1[[#This Row],[Ticket Status]]="Pending Customer Response","Yes","No")</f>
        <v>Yes</v>
      </c>
      <c r="W6163" s="5">
        <f ca="1">COUNTIFS(Table1[Agent_name],Table1[[#This Row],[Agent_name]],Table1[Month],Table1[[#This Row],[Month]])/160</f>
        <v>0.74375000000000002</v>
      </c>
    </row>
    <row r="6164" spans="1:23" x14ac:dyDescent="0.25">
      <c r="A6164">
        <v>6163</v>
      </c>
      <c r="B6164" t="s">
        <v>20003</v>
      </c>
      <c r="C6164" t="s">
        <v>20004</v>
      </c>
      <c r="D6164">
        <v>53</v>
      </c>
      <c r="E6164" t="s">
        <v>29</v>
      </c>
      <c r="F6164" t="s">
        <v>103</v>
      </c>
      <c r="G6164" s="1">
        <v>44424</v>
      </c>
      <c r="H6164" t="s">
        <v>66</v>
      </c>
      <c r="I6164" t="s">
        <v>77</v>
      </c>
      <c r="J6164" s="3" t="s">
        <v>20005</v>
      </c>
      <c r="K6164" t="s">
        <v>62</v>
      </c>
      <c r="M6164" t="s">
        <v>143</v>
      </c>
      <c r="N6164" t="s">
        <v>55</v>
      </c>
      <c r="R6164" t="str">
        <f t="shared" ca="1" si="96"/>
        <v>Aisha</v>
      </c>
      <c r="S6164" t="str">
        <f>IFERROR(TEXT(DATEVALUE(LEFT(Table1[[#This Row],[Date of Purchase]],10)), "MMMM"), TEXT(Table1[[#This Row],[Date of Purchase]], "MMMM"))</f>
        <v>August</v>
      </c>
      <c r="T6164" t="str">
        <f>IF(OR(
  AND(Table1[[#This Row],[Ticket Priority]]="Critical", Table1[[#This Row],[Ticket Status]]&lt;&gt;"Closed"),
  AND(Table1[[#This Row],[Ticket Priority]]="High", Table1[[#This Row],[Ticket Status]]="Open")
), "Yes", "No")</f>
        <v>No</v>
      </c>
      <c r="U6164" s="4" t="str">
        <f>IF(Table1[[#This Row],[Ticket Status]]="Closed","Yes","No")</f>
        <v>No</v>
      </c>
      <c r="V6164" s="4" t="str">
        <f>IF(Table1[[#This Row],[Ticket Status]]="Pending Customer Response","Yes","No")</f>
        <v>No</v>
      </c>
      <c r="W6164" s="5">
        <f ca="1">COUNTIFS(Table1[Agent_name],Table1[[#This Row],[Agent_name]],Table1[Month],Table1[[#This Row],[Month]])/160</f>
        <v>0.86250000000000004</v>
      </c>
    </row>
    <row r="6165" spans="1:23" x14ac:dyDescent="0.25">
      <c r="A6165">
        <v>6164</v>
      </c>
      <c r="B6165" t="s">
        <v>20006</v>
      </c>
      <c r="C6165" t="s">
        <v>20007</v>
      </c>
      <c r="D6165">
        <v>38</v>
      </c>
      <c r="E6165" t="s">
        <v>29</v>
      </c>
      <c r="F6165" t="s">
        <v>173</v>
      </c>
      <c r="G6165" s="1">
        <v>44533</v>
      </c>
      <c r="H6165" t="s">
        <v>67</v>
      </c>
      <c r="I6165" t="s">
        <v>52</v>
      </c>
      <c r="J6165" s="3" t="s">
        <v>20008</v>
      </c>
      <c r="K6165" t="s">
        <v>24</v>
      </c>
      <c r="M6165" t="s">
        <v>41</v>
      </c>
      <c r="N6165" t="s">
        <v>26</v>
      </c>
      <c r="O6165" s="2">
        <v>45078.251469907409</v>
      </c>
      <c r="R6165" t="str">
        <f t="shared" ca="1" si="96"/>
        <v>Rahul</v>
      </c>
      <c r="S6165" t="str">
        <f>IFERROR(TEXT(DATEVALUE(LEFT(Table1[[#This Row],[Date of Purchase]],10)), "MMMM"), TEXT(Table1[[#This Row],[Date of Purchase]], "MMMM"))</f>
        <v>December</v>
      </c>
      <c r="T6165" t="str">
        <f>IF(OR(
  AND(Table1[[#This Row],[Ticket Priority]]="Critical", Table1[[#This Row],[Ticket Status]]&lt;&gt;"Closed"),
  AND(Table1[[#This Row],[Ticket Priority]]="High", Table1[[#This Row],[Ticket Status]]="Open")
), "Yes", "No")</f>
        <v>No</v>
      </c>
      <c r="U6165" s="4" t="str">
        <f>IF(Table1[[#This Row],[Ticket Status]]="Closed","Yes","No")</f>
        <v>No</v>
      </c>
      <c r="V6165" s="4" t="str">
        <f>IF(Table1[[#This Row],[Ticket Status]]="Pending Customer Response","Yes","No")</f>
        <v>Yes</v>
      </c>
      <c r="W6165" s="5">
        <f ca="1">COUNTIFS(Table1[Agent_name],Table1[[#This Row],[Agent_name]],Table1[Month],Table1[[#This Row],[Month]])/160</f>
        <v>0.23125000000000001</v>
      </c>
    </row>
    <row r="6166" spans="1:23" x14ac:dyDescent="0.25">
      <c r="A6166">
        <v>6165</v>
      </c>
      <c r="B6166" t="s">
        <v>20009</v>
      </c>
      <c r="C6166" t="s">
        <v>20010</v>
      </c>
      <c r="D6166">
        <v>40</v>
      </c>
      <c r="E6166" t="s">
        <v>58</v>
      </c>
      <c r="F6166" t="s">
        <v>76</v>
      </c>
      <c r="G6166" s="1">
        <v>44415</v>
      </c>
      <c r="H6166" t="s">
        <v>21</v>
      </c>
      <c r="I6166" t="s">
        <v>37</v>
      </c>
      <c r="J6166" s="3" t="s">
        <v>20011</v>
      </c>
      <c r="K6166" t="s">
        <v>24</v>
      </c>
      <c r="M6166" t="s">
        <v>143</v>
      </c>
      <c r="N6166" t="s">
        <v>83</v>
      </c>
      <c r="O6166" s="2">
        <v>45078.883437500001</v>
      </c>
      <c r="R6166" t="str">
        <f t="shared" ca="1" si="96"/>
        <v>Sara</v>
      </c>
      <c r="S6166" t="str">
        <f>IFERROR(TEXT(DATEVALUE(LEFT(Table1[[#This Row],[Date of Purchase]],10)), "MMMM"), TEXT(Table1[[#This Row],[Date of Purchase]], "MMMM"))</f>
        <v>August</v>
      </c>
      <c r="T6166" t="str">
        <f>IF(OR(
  AND(Table1[[#This Row],[Ticket Priority]]="Critical", Table1[[#This Row],[Ticket Status]]&lt;&gt;"Closed"),
  AND(Table1[[#This Row],[Ticket Priority]]="High", Table1[[#This Row],[Ticket Status]]="Open")
), "Yes", "No")</f>
        <v>No</v>
      </c>
      <c r="U6166" s="4" t="str">
        <f>IF(Table1[[#This Row],[Ticket Status]]="Closed","Yes","No")</f>
        <v>No</v>
      </c>
      <c r="V6166" s="4" t="str">
        <f>IF(Table1[[#This Row],[Ticket Status]]="Pending Customer Response","Yes","No")</f>
        <v>Yes</v>
      </c>
      <c r="W6166" s="5">
        <f ca="1">COUNTIFS(Table1[Agent_name],Table1[[#This Row],[Agent_name]],Table1[Month],Table1[[#This Row],[Month]])/160</f>
        <v>0.8</v>
      </c>
    </row>
    <row r="6167" spans="1:23" x14ac:dyDescent="0.25">
      <c r="A6167">
        <v>6166</v>
      </c>
      <c r="B6167" t="s">
        <v>20012</v>
      </c>
      <c r="C6167" t="s">
        <v>20013</v>
      </c>
      <c r="D6167">
        <v>62</v>
      </c>
      <c r="E6167" t="s">
        <v>19</v>
      </c>
      <c r="F6167" t="s">
        <v>219</v>
      </c>
      <c r="G6167" s="1">
        <v>44117</v>
      </c>
      <c r="H6167" t="s">
        <v>21</v>
      </c>
      <c r="I6167" t="s">
        <v>59</v>
      </c>
      <c r="J6167" s="3" t="s">
        <v>20014</v>
      </c>
      <c r="K6167" t="s">
        <v>39</v>
      </c>
      <c r="L6167" t="s">
        <v>20015</v>
      </c>
      <c r="M6167" t="s">
        <v>89</v>
      </c>
      <c r="N6167" t="s">
        <v>33</v>
      </c>
      <c r="O6167" s="2">
        <v>45078.034849537034</v>
      </c>
      <c r="P6167" s="2">
        <v>45078.705682870372</v>
      </c>
      <c r="Q6167">
        <v>5</v>
      </c>
      <c r="R6167" t="str">
        <f t="shared" ca="1" si="96"/>
        <v>Arjun</v>
      </c>
      <c r="S6167" t="str">
        <f>IFERROR(TEXT(DATEVALUE(LEFT(Table1[[#This Row],[Date of Purchase]],10)), "MMMM"), TEXT(Table1[[#This Row],[Date of Purchase]], "MMMM"))</f>
        <v>October</v>
      </c>
      <c r="T6167" t="str">
        <f>IF(OR(
  AND(Table1[[#This Row],[Ticket Priority]]="Critical", Table1[[#This Row],[Ticket Status]]&lt;&gt;"Closed"),
  AND(Table1[[#This Row],[Ticket Priority]]="High", Table1[[#This Row],[Ticket Status]]="Open")
), "Yes", "No")</f>
        <v>No</v>
      </c>
      <c r="U6167" s="4" t="str">
        <f>IF(Table1[[#This Row],[Ticket Status]]="Closed","Yes","No")</f>
        <v>Yes</v>
      </c>
      <c r="V6167" s="4" t="str">
        <f>IF(Table1[[#This Row],[Ticket Status]]="Pending Customer Response","Yes","No")</f>
        <v>No</v>
      </c>
      <c r="W6167" s="5">
        <f ca="1">COUNTIFS(Table1[Agent_name],Table1[[#This Row],[Agent_name]],Table1[Month],Table1[[#This Row],[Month]])/160</f>
        <v>0.23749999999999999</v>
      </c>
    </row>
    <row r="6168" spans="1:23" x14ac:dyDescent="0.25">
      <c r="A6168">
        <v>6167</v>
      </c>
      <c r="B6168" t="s">
        <v>20016</v>
      </c>
      <c r="C6168" t="s">
        <v>20017</v>
      </c>
      <c r="D6168">
        <v>45</v>
      </c>
      <c r="E6168" t="s">
        <v>29</v>
      </c>
      <c r="F6168" t="s">
        <v>71</v>
      </c>
      <c r="G6168" s="1">
        <v>44050</v>
      </c>
      <c r="H6168" t="s">
        <v>45</v>
      </c>
      <c r="I6168" t="s">
        <v>113</v>
      </c>
      <c r="J6168" s="3" t="s">
        <v>20018</v>
      </c>
      <c r="K6168" t="s">
        <v>24</v>
      </c>
      <c r="M6168" t="s">
        <v>25</v>
      </c>
      <c r="N6168" t="s">
        <v>83</v>
      </c>
      <c r="O6168" s="2">
        <v>45078.794583333336</v>
      </c>
      <c r="R6168" t="str">
        <f t="shared" ca="1" si="96"/>
        <v>Ravi</v>
      </c>
      <c r="S6168" t="str">
        <f>IFERROR(TEXT(DATEVALUE(LEFT(Table1[[#This Row],[Date of Purchase]],10)), "MMMM"), TEXT(Table1[[#This Row],[Date of Purchase]], "MMMM"))</f>
        <v>August</v>
      </c>
      <c r="T6168" t="str">
        <f>IF(OR(
  AND(Table1[[#This Row],[Ticket Priority]]="Critical", Table1[[#This Row],[Ticket Status]]&lt;&gt;"Closed"),
  AND(Table1[[#This Row],[Ticket Priority]]="High", Table1[[#This Row],[Ticket Status]]="Open")
), "Yes", "No")</f>
        <v>Yes</v>
      </c>
      <c r="U6168" s="4" t="str">
        <f>IF(Table1[[#This Row],[Ticket Status]]="Closed","Yes","No")</f>
        <v>No</v>
      </c>
      <c r="V6168" s="4" t="str">
        <f>IF(Table1[[#This Row],[Ticket Status]]="Pending Customer Response","Yes","No")</f>
        <v>Yes</v>
      </c>
      <c r="W6168" s="5">
        <f ca="1">COUNTIFS(Table1[Agent_name],Table1[[#This Row],[Agent_name]],Table1[Month],Table1[[#This Row],[Month]])/160</f>
        <v>0.65625</v>
      </c>
    </row>
    <row r="6169" spans="1:23" x14ac:dyDescent="0.25">
      <c r="A6169">
        <v>6168</v>
      </c>
      <c r="B6169" t="s">
        <v>8213</v>
      </c>
      <c r="C6169" t="s">
        <v>20019</v>
      </c>
      <c r="D6169">
        <v>42</v>
      </c>
      <c r="E6169" t="s">
        <v>19</v>
      </c>
      <c r="F6169" t="s">
        <v>339</v>
      </c>
      <c r="G6169" s="1">
        <v>44524</v>
      </c>
      <c r="H6169" t="s">
        <v>67</v>
      </c>
      <c r="I6169" t="s">
        <v>77</v>
      </c>
      <c r="J6169" s="3" t="s">
        <v>20020</v>
      </c>
      <c r="K6169" t="s">
        <v>39</v>
      </c>
      <c r="L6169" t="s">
        <v>20021</v>
      </c>
      <c r="M6169" t="s">
        <v>89</v>
      </c>
      <c r="N6169" t="s">
        <v>55</v>
      </c>
      <c r="O6169" s="2">
        <v>45078.165439814817</v>
      </c>
      <c r="P6169" s="2">
        <v>45078.815439814818</v>
      </c>
      <c r="Q6169">
        <v>2</v>
      </c>
      <c r="R6169" t="str">
        <f t="shared" ca="1" si="96"/>
        <v>Aisha</v>
      </c>
      <c r="S6169" t="str">
        <f>IFERROR(TEXT(DATEVALUE(LEFT(Table1[[#This Row],[Date of Purchase]],10)), "MMMM"), TEXT(Table1[[#This Row],[Date of Purchase]], "MMMM"))</f>
        <v>November</v>
      </c>
      <c r="T6169" t="str">
        <f>IF(OR(
  AND(Table1[[#This Row],[Ticket Priority]]="Critical", Table1[[#This Row],[Ticket Status]]&lt;&gt;"Closed"),
  AND(Table1[[#This Row],[Ticket Priority]]="High", Table1[[#This Row],[Ticket Status]]="Open")
), "Yes", "No")</f>
        <v>No</v>
      </c>
      <c r="U6169" s="4" t="str">
        <f>IF(Table1[[#This Row],[Ticket Status]]="Closed","Yes","No")</f>
        <v>Yes</v>
      </c>
      <c r="V6169" s="4" t="str">
        <f>IF(Table1[[#This Row],[Ticket Status]]="Pending Customer Response","Yes","No")</f>
        <v>No</v>
      </c>
      <c r="W6169" s="5">
        <f ca="1">COUNTIFS(Table1[Agent_name],Table1[[#This Row],[Agent_name]],Table1[Month],Table1[[#This Row],[Month]])/160</f>
        <v>0.85624999999999996</v>
      </c>
    </row>
    <row r="6170" spans="1:23" x14ac:dyDescent="0.25">
      <c r="A6170">
        <v>6169</v>
      </c>
      <c r="B6170" t="s">
        <v>20022</v>
      </c>
      <c r="C6170" t="s">
        <v>20023</v>
      </c>
      <c r="D6170">
        <v>33</v>
      </c>
      <c r="E6170" t="s">
        <v>19</v>
      </c>
      <c r="F6170" t="s">
        <v>173</v>
      </c>
      <c r="G6170" s="1">
        <v>44160</v>
      </c>
      <c r="H6170" t="s">
        <v>66</v>
      </c>
      <c r="I6170" t="s">
        <v>177</v>
      </c>
      <c r="J6170" s="3" t="s">
        <v>20024</v>
      </c>
      <c r="K6170" t="s">
        <v>39</v>
      </c>
      <c r="L6170" t="s">
        <v>20025</v>
      </c>
      <c r="M6170" t="s">
        <v>89</v>
      </c>
      <c r="N6170" t="s">
        <v>83</v>
      </c>
      <c r="O6170" s="2">
        <v>45078.591863425929</v>
      </c>
      <c r="P6170" s="2">
        <v>45078.480752314812</v>
      </c>
      <c r="Q6170">
        <v>1</v>
      </c>
      <c r="R6170" t="str">
        <f t="shared" ca="1" si="96"/>
        <v>Arjun</v>
      </c>
      <c r="S6170" t="str">
        <f>IFERROR(TEXT(DATEVALUE(LEFT(Table1[[#This Row],[Date of Purchase]],10)), "MMMM"), TEXT(Table1[[#This Row],[Date of Purchase]], "MMMM"))</f>
        <v>November</v>
      </c>
      <c r="T6170" t="str">
        <f>IF(OR(
  AND(Table1[[#This Row],[Ticket Priority]]="Critical", Table1[[#This Row],[Ticket Status]]&lt;&gt;"Closed"),
  AND(Table1[[#This Row],[Ticket Priority]]="High", Table1[[#This Row],[Ticket Status]]="Open")
), "Yes", "No")</f>
        <v>No</v>
      </c>
      <c r="U6170" s="4" t="str">
        <f>IF(Table1[[#This Row],[Ticket Status]]="Closed","Yes","No")</f>
        <v>Yes</v>
      </c>
      <c r="V6170" s="4" t="str">
        <f>IF(Table1[[#This Row],[Ticket Status]]="Pending Customer Response","Yes","No")</f>
        <v>No</v>
      </c>
      <c r="W6170" s="5">
        <f ca="1">COUNTIFS(Table1[Agent_name],Table1[[#This Row],[Agent_name]],Table1[Month],Table1[[#This Row],[Month]])/160</f>
        <v>0.23749999999999999</v>
      </c>
    </row>
    <row r="6171" spans="1:23" x14ac:dyDescent="0.25">
      <c r="A6171">
        <v>6170</v>
      </c>
      <c r="B6171" t="s">
        <v>20026</v>
      </c>
      <c r="C6171" t="s">
        <v>20027</v>
      </c>
      <c r="D6171">
        <v>41</v>
      </c>
      <c r="E6171" t="s">
        <v>58</v>
      </c>
      <c r="F6171" t="s">
        <v>125</v>
      </c>
      <c r="G6171" s="1">
        <v>44377</v>
      </c>
      <c r="H6171" t="s">
        <v>66</v>
      </c>
      <c r="I6171" t="s">
        <v>77</v>
      </c>
      <c r="J6171" s="3" t="s">
        <v>20028</v>
      </c>
      <c r="K6171" t="s">
        <v>24</v>
      </c>
      <c r="M6171" t="s">
        <v>143</v>
      </c>
      <c r="N6171" t="s">
        <v>26</v>
      </c>
      <c r="O6171" s="2">
        <v>45078.911319444444</v>
      </c>
      <c r="R6171" t="str">
        <f t="shared" ca="1" si="96"/>
        <v>Ravi</v>
      </c>
      <c r="S6171" t="str">
        <f>IFERROR(TEXT(DATEVALUE(LEFT(Table1[[#This Row],[Date of Purchase]],10)), "MMMM"), TEXT(Table1[[#This Row],[Date of Purchase]], "MMMM"))</f>
        <v>June</v>
      </c>
      <c r="T6171" t="str">
        <f>IF(OR(
  AND(Table1[[#This Row],[Ticket Priority]]="Critical", Table1[[#This Row],[Ticket Status]]&lt;&gt;"Closed"),
  AND(Table1[[#This Row],[Ticket Priority]]="High", Table1[[#This Row],[Ticket Status]]="Open")
), "Yes", "No")</f>
        <v>No</v>
      </c>
      <c r="U6171" s="4" t="str">
        <f>IF(Table1[[#This Row],[Ticket Status]]="Closed","Yes","No")</f>
        <v>No</v>
      </c>
      <c r="V6171" s="4" t="str">
        <f>IF(Table1[[#This Row],[Ticket Status]]="Pending Customer Response","Yes","No")</f>
        <v>Yes</v>
      </c>
      <c r="W6171" s="5">
        <f ca="1">COUNTIFS(Table1[Agent_name],Table1[[#This Row],[Agent_name]],Table1[Month],Table1[[#This Row],[Month]])/160</f>
        <v>0.58125000000000004</v>
      </c>
    </row>
    <row r="6172" spans="1:23" x14ac:dyDescent="0.25">
      <c r="A6172">
        <v>6171</v>
      </c>
      <c r="B6172" t="s">
        <v>20029</v>
      </c>
      <c r="C6172" t="s">
        <v>20030</v>
      </c>
      <c r="D6172">
        <v>26</v>
      </c>
      <c r="E6172" t="s">
        <v>58</v>
      </c>
      <c r="F6172" t="s">
        <v>30</v>
      </c>
      <c r="G6172" s="1">
        <v>43844</v>
      </c>
      <c r="H6172" t="s">
        <v>59</v>
      </c>
      <c r="I6172" t="s">
        <v>72</v>
      </c>
      <c r="J6172" s="3" t="s">
        <v>20031</v>
      </c>
      <c r="K6172" t="s">
        <v>62</v>
      </c>
      <c r="M6172" t="s">
        <v>41</v>
      </c>
      <c r="N6172" t="s">
        <v>55</v>
      </c>
      <c r="R6172" t="str">
        <f t="shared" ca="1" si="96"/>
        <v>Sara</v>
      </c>
      <c r="S6172" t="str">
        <f>IFERROR(TEXT(DATEVALUE(LEFT(Table1[[#This Row],[Date of Purchase]],10)), "MMMM"), TEXT(Table1[[#This Row],[Date of Purchase]], "MMMM"))</f>
        <v>January</v>
      </c>
      <c r="T6172" t="str">
        <f>IF(OR(
  AND(Table1[[#This Row],[Ticket Priority]]="Critical", Table1[[#This Row],[Ticket Status]]&lt;&gt;"Closed"),
  AND(Table1[[#This Row],[Ticket Priority]]="High", Table1[[#This Row],[Ticket Status]]="Open")
), "Yes", "No")</f>
        <v>No</v>
      </c>
      <c r="U6172" s="4" t="str">
        <f>IF(Table1[[#This Row],[Ticket Status]]="Closed","Yes","No")</f>
        <v>No</v>
      </c>
      <c r="V6172" s="4" t="str">
        <f>IF(Table1[[#This Row],[Ticket Status]]="Pending Customer Response","Yes","No")</f>
        <v>No</v>
      </c>
      <c r="W6172" s="5">
        <f ca="1">COUNTIFS(Table1[Agent_name],Table1[[#This Row],[Agent_name]],Table1[Month],Table1[[#This Row],[Month]])/160</f>
        <v>0.70625000000000004</v>
      </c>
    </row>
    <row r="6173" spans="1:23" x14ac:dyDescent="0.25">
      <c r="A6173">
        <v>6172</v>
      </c>
      <c r="B6173" t="s">
        <v>20032</v>
      </c>
      <c r="C6173" t="s">
        <v>20033</v>
      </c>
      <c r="D6173">
        <v>59</v>
      </c>
      <c r="E6173" t="s">
        <v>29</v>
      </c>
      <c r="F6173" t="s">
        <v>117</v>
      </c>
      <c r="G6173" s="1">
        <v>44307</v>
      </c>
      <c r="H6173" t="s">
        <v>66</v>
      </c>
      <c r="I6173" t="s">
        <v>46</v>
      </c>
      <c r="J6173" s="3" t="s">
        <v>20034</v>
      </c>
      <c r="K6173" t="s">
        <v>24</v>
      </c>
      <c r="M6173" t="s">
        <v>143</v>
      </c>
      <c r="N6173" t="s">
        <v>83</v>
      </c>
      <c r="O6173" s="2">
        <v>45078.305104166669</v>
      </c>
      <c r="R6173" t="str">
        <f t="shared" ca="1" si="96"/>
        <v>Ravi</v>
      </c>
      <c r="S6173" t="str">
        <f>IFERROR(TEXT(DATEVALUE(LEFT(Table1[[#This Row],[Date of Purchase]],10)), "MMMM"), TEXT(Table1[[#This Row],[Date of Purchase]], "MMMM"))</f>
        <v>April</v>
      </c>
      <c r="T6173" t="str">
        <f>IF(OR(
  AND(Table1[[#This Row],[Ticket Priority]]="Critical", Table1[[#This Row],[Ticket Status]]&lt;&gt;"Closed"),
  AND(Table1[[#This Row],[Ticket Priority]]="High", Table1[[#This Row],[Ticket Status]]="Open")
), "Yes", "No")</f>
        <v>No</v>
      </c>
      <c r="U6173" s="4" t="str">
        <f>IF(Table1[[#This Row],[Ticket Status]]="Closed","Yes","No")</f>
        <v>No</v>
      </c>
      <c r="V6173" s="4" t="str">
        <f>IF(Table1[[#This Row],[Ticket Status]]="Pending Customer Response","Yes","No")</f>
        <v>Yes</v>
      </c>
      <c r="W6173" s="5">
        <f ca="1">COUNTIFS(Table1[Agent_name],Table1[[#This Row],[Agent_name]],Table1[Month],Table1[[#This Row],[Month]])/160</f>
        <v>0.625</v>
      </c>
    </row>
    <row r="6174" spans="1:23" x14ac:dyDescent="0.25">
      <c r="A6174">
        <v>6173</v>
      </c>
      <c r="B6174" t="s">
        <v>20035</v>
      </c>
      <c r="C6174" t="s">
        <v>20036</v>
      </c>
      <c r="D6174">
        <v>36</v>
      </c>
      <c r="E6174" t="s">
        <v>58</v>
      </c>
      <c r="F6174" t="s">
        <v>339</v>
      </c>
      <c r="G6174" s="1">
        <v>44111</v>
      </c>
      <c r="H6174" t="s">
        <v>67</v>
      </c>
      <c r="I6174" t="s">
        <v>150</v>
      </c>
      <c r="J6174" s="3" t="s">
        <v>20037</v>
      </c>
      <c r="K6174" t="s">
        <v>24</v>
      </c>
      <c r="M6174" t="s">
        <v>41</v>
      </c>
      <c r="N6174" t="s">
        <v>55</v>
      </c>
      <c r="O6174" s="2">
        <v>45078.257210648146</v>
      </c>
      <c r="R6174" t="str">
        <f t="shared" ca="1" si="96"/>
        <v>Priya</v>
      </c>
      <c r="S6174" t="str">
        <f>IFERROR(TEXT(DATEVALUE(LEFT(Table1[[#This Row],[Date of Purchase]],10)), "MMMM"), TEXT(Table1[[#This Row],[Date of Purchase]], "MMMM"))</f>
        <v>October</v>
      </c>
      <c r="T6174" t="str">
        <f>IF(OR(
  AND(Table1[[#This Row],[Ticket Priority]]="Critical", Table1[[#This Row],[Ticket Status]]&lt;&gt;"Closed"),
  AND(Table1[[#This Row],[Ticket Priority]]="High", Table1[[#This Row],[Ticket Status]]="Open")
), "Yes", "No")</f>
        <v>No</v>
      </c>
      <c r="U6174" s="4" t="str">
        <f>IF(Table1[[#This Row],[Ticket Status]]="Closed","Yes","No")</f>
        <v>No</v>
      </c>
      <c r="V6174" s="4" t="str">
        <f>IF(Table1[[#This Row],[Ticket Status]]="Pending Customer Response","Yes","No")</f>
        <v>Yes</v>
      </c>
      <c r="W6174" s="5">
        <f ca="1">COUNTIFS(Table1[Agent_name],Table1[[#This Row],[Agent_name]],Table1[Month],Table1[[#This Row],[Month]])/160</f>
        <v>0.58125000000000004</v>
      </c>
    </row>
    <row r="6175" spans="1:23" x14ac:dyDescent="0.25">
      <c r="A6175">
        <v>6174</v>
      </c>
      <c r="B6175" t="s">
        <v>20038</v>
      </c>
      <c r="C6175" t="s">
        <v>20039</v>
      </c>
      <c r="D6175">
        <v>25</v>
      </c>
      <c r="E6175" t="s">
        <v>29</v>
      </c>
      <c r="F6175" t="s">
        <v>107</v>
      </c>
      <c r="G6175" s="1">
        <v>44537</v>
      </c>
      <c r="H6175" t="s">
        <v>67</v>
      </c>
      <c r="I6175" t="s">
        <v>177</v>
      </c>
      <c r="J6175" s="3" t="s">
        <v>20040</v>
      </c>
      <c r="K6175" t="s">
        <v>39</v>
      </c>
      <c r="L6175" t="s">
        <v>20041</v>
      </c>
      <c r="M6175" t="s">
        <v>143</v>
      </c>
      <c r="N6175" t="s">
        <v>55</v>
      </c>
      <c r="O6175" s="2">
        <v>45078.273888888885</v>
      </c>
      <c r="P6175" s="2">
        <v>45078.998888888891</v>
      </c>
      <c r="Q6175">
        <v>4</v>
      </c>
      <c r="R6175" t="str">
        <f t="shared" ca="1" si="96"/>
        <v>Mohit</v>
      </c>
      <c r="S6175" t="str">
        <f>IFERROR(TEXT(DATEVALUE(LEFT(Table1[[#This Row],[Date of Purchase]],10)), "MMMM"), TEXT(Table1[[#This Row],[Date of Purchase]], "MMMM"))</f>
        <v>December</v>
      </c>
      <c r="T6175" t="str">
        <f>IF(OR(
  AND(Table1[[#This Row],[Ticket Priority]]="Critical", Table1[[#This Row],[Ticket Status]]&lt;&gt;"Closed"),
  AND(Table1[[#This Row],[Ticket Priority]]="High", Table1[[#This Row],[Ticket Status]]="Open")
), "Yes", "No")</f>
        <v>No</v>
      </c>
      <c r="U6175" s="4" t="str">
        <f>IF(Table1[[#This Row],[Ticket Status]]="Closed","Yes","No")</f>
        <v>Yes</v>
      </c>
      <c r="V6175" s="4" t="str">
        <f>IF(Table1[[#This Row],[Ticket Status]]="Pending Customer Response","Yes","No")</f>
        <v>No</v>
      </c>
      <c r="W6175" s="5">
        <f ca="1">COUNTIFS(Table1[Agent_name],Table1[[#This Row],[Agent_name]],Table1[Month],Table1[[#This Row],[Month]])/160</f>
        <v>0.44374999999999998</v>
      </c>
    </row>
    <row r="6176" spans="1:23" x14ac:dyDescent="0.25">
      <c r="A6176">
        <v>6175</v>
      </c>
      <c r="B6176" t="s">
        <v>20042</v>
      </c>
      <c r="C6176" t="s">
        <v>20043</v>
      </c>
      <c r="D6176">
        <v>53</v>
      </c>
      <c r="E6176" t="s">
        <v>58</v>
      </c>
      <c r="F6176" t="s">
        <v>117</v>
      </c>
      <c r="G6176" s="1">
        <v>43919</v>
      </c>
      <c r="H6176" t="s">
        <v>21</v>
      </c>
      <c r="I6176" t="s">
        <v>113</v>
      </c>
      <c r="J6176" s="3" t="s">
        <v>20044</v>
      </c>
      <c r="K6176" t="s">
        <v>39</v>
      </c>
      <c r="L6176" t="s">
        <v>20045</v>
      </c>
      <c r="M6176" t="s">
        <v>25</v>
      </c>
      <c r="N6176" t="s">
        <v>26</v>
      </c>
      <c r="O6176" s="2">
        <v>45078.442662037036</v>
      </c>
      <c r="P6176" s="2">
        <v>45078.457939814813</v>
      </c>
      <c r="Q6176">
        <v>5</v>
      </c>
      <c r="R6176" t="str">
        <f t="shared" ca="1" si="96"/>
        <v>Ravi</v>
      </c>
      <c r="S6176" t="str">
        <f>IFERROR(TEXT(DATEVALUE(LEFT(Table1[[#This Row],[Date of Purchase]],10)), "MMMM"), TEXT(Table1[[#This Row],[Date of Purchase]], "MMMM"))</f>
        <v>March</v>
      </c>
      <c r="T6176" t="str">
        <f>IF(OR(
  AND(Table1[[#This Row],[Ticket Priority]]="Critical", Table1[[#This Row],[Ticket Status]]&lt;&gt;"Closed"),
  AND(Table1[[#This Row],[Ticket Priority]]="High", Table1[[#This Row],[Ticket Status]]="Open")
), "Yes", "No")</f>
        <v>No</v>
      </c>
      <c r="U6176" s="4" t="str">
        <f>IF(Table1[[#This Row],[Ticket Status]]="Closed","Yes","No")</f>
        <v>Yes</v>
      </c>
      <c r="V6176" s="4" t="str">
        <f>IF(Table1[[#This Row],[Ticket Status]]="Pending Customer Response","Yes","No")</f>
        <v>No</v>
      </c>
      <c r="W6176" s="5">
        <f ca="1">COUNTIFS(Table1[Agent_name],Table1[[#This Row],[Agent_name]],Table1[Month],Table1[[#This Row],[Month]])/160</f>
        <v>0.54374999999999996</v>
      </c>
    </row>
    <row r="6177" spans="1:23" x14ac:dyDescent="0.25">
      <c r="A6177">
        <v>6176</v>
      </c>
      <c r="B6177" t="s">
        <v>20046</v>
      </c>
      <c r="C6177" t="s">
        <v>20047</v>
      </c>
      <c r="D6177">
        <v>46</v>
      </c>
      <c r="E6177" t="s">
        <v>29</v>
      </c>
      <c r="F6177" t="s">
        <v>242</v>
      </c>
      <c r="G6177" s="1">
        <v>44470</v>
      </c>
      <c r="H6177" t="s">
        <v>66</v>
      </c>
      <c r="I6177" t="s">
        <v>77</v>
      </c>
      <c r="J6177" s="3" t="s">
        <v>20048</v>
      </c>
      <c r="K6177" t="s">
        <v>62</v>
      </c>
      <c r="M6177" t="s">
        <v>41</v>
      </c>
      <c r="N6177" t="s">
        <v>55</v>
      </c>
      <c r="R6177" t="str">
        <f t="shared" ca="1" si="96"/>
        <v>Priya</v>
      </c>
      <c r="S6177" t="str">
        <f>IFERROR(TEXT(DATEVALUE(LEFT(Table1[[#This Row],[Date of Purchase]],10)), "MMMM"), TEXT(Table1[[#This Row],[Date of Purchase]], "MMMM"))</f>
        <v>October</v>
      </c>
      <c r="T6177" t="str">
        <f>IF(OR(
  AND(Table1[[#This Row],[Ticket Priority]]="Critical", Table1[[#This Row],[Ticket Status]]&lt;&gt;"Closed"),
  AND(Table1[[#This Row],[Ticket Priority]]="High", Table1[[#This Row],[Ticket Status]]="Open")
), "Yes", "No")</f>
        <v>No</v>
      </c>
      <c r="U6177" s="4" t="str">
        <f>IF(Table1[[#This Row],[Ticket Status]]="Closed","Yes","No")</f>
        <v>No</v>
      </c>
      <c r="V6177" s="4" t="str">
        <f>IF(Table1[[#This Row],[Ticket Status]]="Pending Customer Response","Yes","No")</f>
        <v>No</v>
      </c>
      <c r="W6177" s="5">
        <f ca="1">COUNTIFS(Table1[Agent_name],Table1[[#This Row],[Agent_name]],Table1[Month],Table1[[#This Row],[Month]])/160</f>
        <v>0.58125000000000004</v>
      </c>
    </row>
    <row r="6178" spans="1:23" x14ac:dyDescent="0.25">
      <c r="A6178">
        <v>6177</v>
      </c>
      <c r="B6178" t="s">
        <v>20049</v>
      </c>
      <c r="C6178" t="s">
        <v>20050</v>
      </c>
      <c r="D6178">
        <v>26</v>
      </c>
      <c r="E6178" t="s">
        <v>19</v>
      </c>
      <c r="F6178" t="s">
        <v>149</v>
      </c>
      <c r="G6178" s="1">
        <v>44470</v>
      </c>
      <c r="H6178" t="s">
        <v>45</v>
      </c>
      <c r="I6178" t="s">
        <v>31</v>
      </c>
      <c r="J6178" s="3" t="s">
        <v>1004</v>
      </c>
      <c r="K6178" t="s">
        <v>39</v>
      </c>
      <c r="L6178" t="s">
        <v>20051</v>
      </c>
      <c r="M6178" t="s">
        <v>143</v>
      </c>
      <c r="N6178" t="s">
        <v>33</v>
      </c>
      <c r="O6178" s="2">
        <v>45078.81212962963</v>
      </c>
      <c r="P6178" s="2">
        <v>45078.978101851855</v>
      </c>
      <c r="Q6178">
        <v>4</v>
      </c>
      <c r="R6178" t="str">
        <f t="shared" ca="1" si="96"/>
        <v>Priya</v>
      </c>
      <c r="S6178" t="str">
        <f>IFERROR(TEXT(DATEVALUE(LEFT(Table1[[#This Row],[Date of Purchase]],10)), "MMMM"), TEXT(Table1[[#This Row],[Date of Purchase]], "MMMM"))</f>
        <v>October</v>
      </c>
      <c r="T6178" t="str">
        <f>IF(OR(
  AND(Table1[[#This Row],[Ticket Priority]]="Critical", Table1[[#This Row],[Ticket Status]]&lt;&gt;"Closed"),
  AND(Table1[[#This Row],[Ticket Priority]]="High", Table1[[#This Row],[Ticket Status]]="Open")
), "Yes", "No")</f>
        <v>No</v>
      </c>
      <c r="U6178" s="4" t="str">
        <f>IF(Table1[[#This Row],[Ticket Status]]="Closed","Yes","No")</f>
        <v>Yes</v>
      </c>
      <c r="V6178" s="4" t="str">
        <f>IF(Table1[[#This Row],[Ticket Status]]="Pending Customer Response","Yes","No")</f>
        <v>No</v>
      </c>
      <c r="W6178" s="5">
        <f ca="1">COUNTIFS(Table1[Agent_name],Table1[[#This Row],[Agent_name]],Table1[Month],Table1[[#This Row],[Month]])/160</f>
        <v>0.58125000000000004</v>
      </c>
    </row>
    <row r="6179" spans="1:23" x14ac:dyDescent="0.25">
      <c r="A6179">
        <v>6178</v>
      </c>
      <c r="B6179" t="s">
        <v>20052</v>
      </c>
      <c r="C6179" t="s">
        <v>20053</v>
      </c>
      <c r="D6179">
        <v>55</v>
      </c>
      <c r="E6179" t="s">
        <v>19</v>
      </c>
      <c r="F6179" t="s">
        <v>421</v>
      </c>
      <c r="G6179" s="1">
        <v>43928</v>
      </c>
      <c r="H6179" t="s">
        <v>59</v>
      </c>
      <c r="I6179" t="s">
        <v>93</v>
      </c>
      <c r="J6179" s="3" t="s">
        <v>1004</v>
      </c>
      <c r="K6179" t="s">
        <v>39</v>
      </c>
      <c r="L6179" t="s">
        <v>20054</v>
      </c>
      <c r="M6179" t="s">
        <v>41</v>
      </c>
      <c r="N6179" t="s">
        <v>33</v>
      </c>
      <c r="O6179" s="2">
        <v>45078.992685185185</v>
      </c>
      <c r="P6179" s="2">
        <v>45078.518379629626</v>
      </c>
      <c r="Q6179">
        <v>5</v>
      </c>
      <c r="R6179" t="str">
        <f t="shared" ca="1" si="96"/>
        <v>Divya</v>
      </c>
      <c r="S6179" t="str">
        <f>IFERROR(TEXT(DATEVALUE(LEFT(Table1[[#This Row],[Date of Purchase]],10)), "MMMM"), TEXT(Table1[[#This Row],[Date of Purchase]], "MMMM"))</f>
        <v>April</v>
      </c>
      <c r="T6179" t="str">
        <f>IF(OR(
  AND(Table1[[#This Row],[Ticket Priority]]="Critical", Table1[[#This Row],[Ticket Status]]&lt;&gt;"Closed"),
  AND(Table1[[#This Row],[Ticket Priority]]="High", Table1[[#This Row],[Ticket Status]]="Open")
), "Yes", "No")</f>
        <v>No</v>
      </c>
      <c r="U6179" s="4" t="str">
        <f>IF(Table1[[#This Row],[Ticket Status]]="Closed","Yes","No")</f>
        <v>Yes</v>
      </c>
      <c r="V6179" s="4" t="str">
        <f>IF(Table1[[#This Row],[Ticket Status]]="Pending Customer Response","Yes","No")</f>
        <v>No</v>
      </c>
      <c r="W6179" s="5">
        <f ca="1">COUNTIFS(Table1[Agent_name],Table1[[#This Row],[Agent_name]],Table1[Month],Table1[[#This Row],[Month]])/160</f>
        <v>0.17499999999999999</v>
      </c>
    </row>
    <row r="6180" spans="1:23" x14ac:dyDescent="0.25">
      <c r="A6180">
        <v>6179</v>
      </c>
      <c r="B6180" t="s">
        <v>20055</v>
      </c>
      <c r="C6180" t="s">
        <v>20056</v>
      </c>
      <c r="D6180">
        <v>38</v>
      </c>
      <c r="E6180" t="s">
        <v>29</v>
      </c>
      <c r="F6180" t="s">
        <v>81</v>
      </c>
      <c r="G6180" s="1">
        <v>44308</v>
      </c>
      <c r="H6180" t="s">
        <v>59</v>
      </c>
      <c r="I6180" t="s">
        <v>113</v>
      </c>
      <c r="J6180" s="3" t="s">
        <v>20057</v>
      </c>
      <c r="K6180" t="s">
        <v>24</v>
      </c>
      <c r="M6180" t="s">
        <v>25</v>
      </c>
      <c r="N6180" t="s">
        <v>26</v>
      </c>
      <c r="O6180" s="2">
        <v>45078.517696759256</v>
      </c>
      <c r="R6180" t="str">
        <f t="shared" ca="1" si="96"/>
        <v>Mohit</v>
      </c>
      <c r="S6180" t="str">
        <f>IFERROR(TEXT(DATEVALUE(LEFT(Table1[[#This Row],[Date of Purchase]],10)), "MMMM"), TEXT(Table1[[#This Row],[Date of Purchase]], "MMMM"))</f>
        <v>April</v>
      </c>
      <c r="T6180" t="str">
        <f>IF(OR(
  AND(Table1[[#This Row],[Ticket Priority]]="Critical", Table1[[#This Row],[Ticket Status]]&lt;&gt;"Closed"),
  AND(Table1[[#This Row],[Ticket Priority]]="High", Table1[[#This Row],[Ticket Status]]="Open")
), "Yes", "No")</f>
        <v>Yes</v>
      </c>
      <c r="U6180" s="4" t="str">
        <f>IF(Table1[[#This Row],[Ticket Status]]="Closed","Yes","No")</f>
        <v>No</v>
      </c>
      <c r="V6180" s="4" t="str">
        <f>IF(Table1[[#This Row],[Ticket Status]]="Pending Customer Response","Yes","No")</f>
        <v>Yes</v>
      </c>
      <c r="W6180" s="5">
        <f ca="1">COUNTIFS(Table1[Agent_name],Table1[[#This Row],[Agent_name]],Table1[Month],Table1[[#This Row],[Month]])/160</f>
        <v>0.45</v>
      </c>
    </row>
    <row r="6181" spans="1:23" x14ac:dyDescent="0.25">
      <c r="A6181">
        <v>6180</v>
      </c>
      <c r="B6181" t="s">
        <v>20058</v>
      </c>
      <c r="C6181" t="s">
        <v>20059</v>
      </c>
      <c r="D6181">
        <v>24</v>
      </c>
      <c r="E6181" t="s">
        <v>19</v>
      </c>
      <c r="F6181" t="s">
        <v>76</v>
      </c>
      <c r="G6181" s="1">
        <v>44463</v>
      </c>
      <c r="H6181" t="s">
        <v>59</v>
      </c>
      <c r="I6181" t="s">
        <v>52</v>
      </c>
      <c r="J6181" s="3" t="s">
        <v>20060</v>
      </c>
      <c r="K6181" t="s">
        <v>24</v>
      </c>
      <c r="M6181" t="s">
        <v>143</v>
      </c>
      <c r="N6181" t="s">
        <v>83</v>
      </c>
      <c r="O6181" s="2">
        <v>45078.270486111112</v>
      </c>
      <c r="R6181" t="str">
        <f t="shared" ca="1" si="96"/>
        <v>Karan</v>
      </c>
      <c r="S6181" t="str">
        <f>IFERROR(TEXT(DATEVALUE(LEFT(Table1[[#This Row],[Date of Purchase]],10)), "MMMM"), TEXT(Table1[[#This Row],[Date of Purchase]], "MMMM"))</f>
        <v>September</v>
      </c>
      <c r="T6181" t="str">
        <f>IF(OR(
  AND(Table1[[#This Row],[Ticket Priority]]="Critical", Table1[[#This Row],[Ticket Status]]&lt;&gt;"Closed"),
  AND(Table1[[#This Row],[Ticket Priority]]="High", Table1[[#This Row],[Ticket Status]]="Open")
), "Yes", "No")</f>
        <v>No</v>
      </c>
      <c r="U6181" s="4" t="str">
        <f>IF(Table1[[#This Row],[Ticket Status]]="Closed","Yes","No")</f>
        <v>No</v>
      </c>
      <c r="V6181" s="4" t="str">
        <f>IF(Table1[[#This Row],[Ticket Status]]="Pending Customer Response","Yes","No")</f>
        <v>Yes</v>
      </c>
      <c r="W6181" s="5">
        <f ca="1">COUNTIFS(Table1[Agent_name],Table1[[#This Row],[Agent_name]],Table1[Month],Table1[[#This Row],[Month]])/160</f>
        <v>0.24374999999999999</v>
      </c>
    </row>
    <row r="6182" spans="1:23" x14ac:dyDescent="0.25">
      <c r="A6182">
        <v>6181</v>
      </c>
      <c r="B6182" t="s">
        <v>17798</v>
      </c>
      <c r="C6182" t="s">
        <v>20061</v>
      </c>
      <c r="D6182">
        <v>60</v>
      </c>
      <c r="E6182" t="s">
        <v>29</v>
      </c>
      <c r="F6182" t="s">
        <v>92</v>
      </c>
      <c r="G6182" s="1">
        <v>44452</v>
      </c>
      <c r="H6182" t="s">
        <v>21</v>
      </c>
      <c r="I6182" t="s">
        <v>113</v>
      </c>
      <c r="J6182" s="3" t="s">
        <v>20062</v>
      </c>
      <c r="K6182" t="s">
        <v>62</v>
      </c>
      <c r="M6182" t="s">
        <v>25</v>
      </c>
      <c r="N6182" t="s">
        <v>26</v>
      </c>
      <c r="R6182" t="str">
        <f t="shared" ca="1" si="96"/>
        <v>Ravi</v>
      </c>
      <c r="S6182" t="str">
        <f>IFERROR(TEXT(DATEVALUE(LEFT(Table1[[#This Row],[Date of Purchase]],10)), "MMMM"), TEXT(Table1[[#This Row],[Date of Purchase]], "MMMM"))</f>
        <v>September</v>
      </c>
      <c r="T6182" t="str">
        <f>IF(OR(
  AND(Table1[[#This Row],[Ticket Priority]]="Critical", Table1[[#This Row],[Ticket Status]]&lt;&gt;"Closed"),
  AND(Table1[[#This Row],[Ticket Priority]]="High", Table1[[#This Row],[Ticket Status]]="Open")
), "Yes", "No")</f>
        <v>Yes</v>
      </c>
      <c r="U6182" s="4" t="str">
        <f>IF(Table1[[#This Row],[Ticket Status]]="Closed","Yes","No")</f>
        <v>No</v>
      </c>
      <c r="V6182" s="4" t="str">
        <f>IF(Table1[[#This Row],[Ticket Status]]="Pending Customer Response","Yes","No")</f>
        <v>No</v>
      </c>
      <c r="W6182" s="5">
        <f ca="1">COUNTIFS(Table1[Agent_name],Table1[[#This Row],[Agent_name]],Table1[Month],Table1[[#This Row],[Month]])/160</f>
        <v>0.64375000000000004</v>
      </c>
    </row>
    <row r="6183" spans="1:23" x14ac:dyDescent="0.25">
      <c r="A6183">
        <v>6182</v>
      </c>
      <c r="B6183" t="s">
        <v>16362</v>
      </c>
      <c r="C6183" t="s">
        <v>20063</v>
      </c>
      <c r="D6183">
        <v>21</v>
      </c>
      <c r="E6183" t="s">
        <v>29</v>
      </c>
      <c r="F6183" t="s">
        <v>286</v>
      </c>
      <c r="G6183" s="1">
        <v>44248</v>
      </c>
      <c r="H6183" t="s">
        <v>59</v>
      </c>
      <c r="I6183" t="s">
        <v>150</v>
      </c>
      <c r="J6183" s="3" t="s">
        <v>20064</v>
      </c>
      <c r="K6183" t="s">
        <v>39</v>
      </c>
      <c r="L6183" t="s">
        <v>20065</v>
      </c>
      <c r="M6183" t="s">
        <v>89</v>
      </c>
      <c r="N6183" t="s">
        <v>83</v>
      </c>
      <c r="O6183" s="2">
        <v>45078.267731481479</v>
      </c>
      <c r="P6183" s="2">
        <v>45078.405231481483</v>
      </c>
      <c r="Q6183">
        <v>3</v>
      </c>
      <c r="R6183" t="str">
        <f t="shared" ca="1" si="96"/>
        <v>Karan</v>
      </c>
      <c r="S6183" t="str">
        <f>IFERROR(TEXT(DATEVALUE(LEFT(Table1[[#This Row],[Date of Purchase]],10)), "MMMM"), TEXT(Table1[[#This Row],[Date of Purchase]], "MMMM"))</f>
        <v>February</v>
      </c>
      <c r="T6183" t="str">
        <f>IF(OR(
  AND(Table1[[#This Row],[Ticket Priority]]="Critical", Table1[[#This Row],[Ticket Status]]&lt;&gt;"Closed"),
  AND(Table1[[#This Row],[Ticket Priority]]="High", Table1[[#This Row],[Ticket Status]]="Open")
), "Yes", "No")</f>
        <v>No</v>
      </c>
      <c r="U6183" s="4" t="str">
        <f>IF(Table1[[#This Row],[Ticket Status]]="Closed","Yes","No")</f>
        <v>Yes</v>
      </c>
      <c r="V6183" s="4" t="str">
        <f>IF(Table1[[#This Row],[Ticket Status]]="Pending Customer Response","Yes","No")</f>
        <v>No</v>
      </c>
      <c r="W6183" s="5">
        <f ca="1">COUNTIFS(Table1[Agent_name],Table1[[#This Row],[Agent_name]],Table1[Month],Table1[[#This Row],[Month]])/160</f>
        <v>0.17499999999999999</v>
      </c>
    </row>
    <row r="6184" spans="1:23" x14ac:dyDescent="0.25">
      <c r="A6184">
        <v>6183</v>
      </c>
      <c r="B6184" t="s">
        <v>20066</v>
      </c>
      <c r="C6184" t="s">
        <v>20067</v>
      </c>
      <c r="D6184">
        <v>20</v>
      </c>
      <c r="E6184" t="s">
        <v>19</v>
      </c>
      <c r="F6184" t="s">
        <v>134</v>
      </c>
      <c r="G6184" s="1">
        <v>44395</v>
      </c>
      <c r="H6184" t="s">
        <v>21</v>
      </c>
      <c r="I6184" t="s">
        <v>93</v>
      </c>
      <c r="J6184" s="3" t="s">
        <v>20068</v>
      </c>
      <c r="K6184" t="s">
        <v>62</v>
      </c>
      <c r="M6184" t="s">
        <v>143</v>
      </c>
      <c r="N6184" t="s">
        <v>83</v>
      </c>
      <c r="R6184" t="str">
        <f t="shared" ca="1" si="96"/>
        <v>Meera</v>
      </c>
      <c r="S6184" t="str">
        <f>IFERROR(TEXT(DATEVALUE(LEFT(Table1[[#This Row],[Date of Purchase]],10)), "MMMM"), TEXT(Table1[[#This Row],[Date of Purchase]], "MMMM"))</f>
        <v>July</v>
      </c>
      <c r="T6184" t="str">
        <f>IF(OR(
  AND(Table1[[#This Row],[Ticket Priority]]="Critical", Table1[[#This Row],[Ticket Status]]&lt;&gt;"Closed"),
  AND(Table1[[#This Row],[Ticket Priority]]="High", Table1[[#This Row],[Ticket Status]]="Open")
), "Yes", "No")</f>
        <v>No</v>
      </c>
      <c r="U6184" s="4" t="str">
        <f>IF(Table1[[#This Row],[Ticket Status]]="Closed","Yes","No")</f>
        <v>No</v>
      </c>
      <c r="V6184" s="4" t="str">
        <f>IF(Table1[[#This Row],[Ticket Status]]="Pending Customer Response","Yes","No")</f>
        <v>No</v>
      </c>
      <c r="W6184" s="5">
        <f ca="1">COUNTIFS(Table1[Agent_name],Table1[[#This Row],[Agent_name]],Table1[Month],Table1[[#This Row],[Month]])/160</f>
        <v>0.23125000000000001</v>
      </c>
    </row>
    <row r="6185" spans="1:23" x14ac:dyDescent="0.25">
      <c r="A6185">
        <v>6184</v>
      </c>
      <c r="B6185" t="s">
        <v>20069</v>
      </c>
      <c r="C6185" t="s">
        <v>20070</v>
      </c>
      <c r="D6185">
        <v>37</v>
      </c>
      <c r="E6185" t="s">
        <v>19</v>
      </c>
      <c r="F6185" t="s">
        <v>317</v>
      </c>
      <c r="G6185" s="1">
        <v>44440</v>
      </c>
      <c r="H6185" t="s">
        <v>67</v>
      </c>
      <c r="I6185" t="s">
        <v>141</v>
      </c>
      <c r="J6185" s="3" t="s">
        <v>20071</v>
      </c>
      <c r="K6185" t="s">
        <v>24</v>
      </c>
      <c r="M6185" t="s">
        <v>25</v>
      </c>
      <c r="N6185" t="s">
        <v>55</v>
      </c>
      <c r="O6185" s="2">
        <v>45078.301076388889</v>
      </c>
      <c r="R6185" t="str">
        <f t="shared" ca="1" si="96"/>
        <v>Neha</v>
      </c>
      <c r="S6185" t="str">
        <f>IFERROR(TEXT(DATEVALUE(LEFT(Table1[[#This Row],[Date of Purchase]],10)), "MMMM"), TEXT(Table1[[#This Row],[Date of Purchase]], "MMMM"))</f>
        <v>September</v>
      </c>
      <c r="T6185" t="str">
        <f>IF(OR(
  AND(Table1[[#This Row],[Ticket Priority]]="Critical", Table1[[#This Row],[Ticket Status]]&lt;&gt;"Closed"),
  AND(Table1[[#This Row],[Ticket Priority]]="High", Table1[[#This Row],[Ticket Status]]="Open")
), "Yes", "No")</f>
        <v>Yes</v>
      </c>
      <c r="U6185" s="4" t="str">
        <f>IF(Table1[[#This Row],[Ticket Status]]="Closed","Yes","No")</f>
        <v>No</v>
      </c>
      <c r="V6185" s="4" t="str">
        <f>IF(Table1[[#This Row],[Ticket Status]]="Pending Customer Response","Yes","No")</f>
        <v>Yes</v>
      </c>
      <c r="W6185" s="5">
        <f ca="1">COUNTIFS(Table1[Agent_name],Table1[[#This Row],[Agent_name]],Table1[Month],Table1[[#This Row],[Month]])/160</f>
        <v>0.21249999999999999</v>
      </c>
    </row>
    <row r="6186" spans="1:23" x14ac:dyDescent="0.25">
      <c r="A6186">
        <v>6185</v>
      </c>
      <c r="B6186" t="s">
        <v>3355</v>
      </c>
      <c r="C6186" t="s">
        <v>20072</v>
      </c>
      <c r="D6186">
        <v>22</v>
      </c>
      <c r="E6186" t="s">
        <v>19</v>
      </c>
      <c r="F6186" t="s">
        <v>219</v>
      </c>
      <c r="G6186" s="1">
        <v>43832</v>
      </c>
      <c r="H6186" t="s">
        <v>59</v>
      </c>
      <c r="I6186" t="s">
        <v>52</v>
      </c>
      <c r="J6186" s="3" t="s">
        <v>20073</v>
      </c>
      <c r="K6186" t="s">
        <v>39</v>
      </c>
      <c r="L6186" t="s">
        <v>20074</v>
      </c>
      <c r="M6186" t="s">
        <v>89</v>
      </c>
      <c r="N6186" t="s">
        <v>55</v>
      </c>
      <c r="O6186" s="2">
        <v>45078.469155092593</v>
      </c>
      <c r="P6186" s="2">
        <v>45078.77957175926</v>
      </c>
      <c r="Q6186">
        <v>1</v>
      </c>
      <c r="R6186" t="str">
        <f t="shared" ca="1" si="96"/>
        <v>Meera</v>
      </c>
      <c r="S6186" t="str">
        <f>IFERROR(TEXT(DATEVALUE(LEFT(Table1[[#This Row],[Date of Purchase]],10)), "MMMM"), TEXT(Table1[[#This Row],[Date of Purchase]], "MMMM"))</f>
        <v>January</v>
      </c>
      <c r="T6186" t="str">
        <f>IF(OR(
  AND(Table1[[#This Row],[Ticket Priority]]="Critical", Table1[[#This Row],[Ticket Status]]&lt;&gt;"Closed"),
  AND(Table1[[#This Row],[Ticket Priority]]="High", Table1[[#This Row],[Ticket Status]]="Open")
), "Yes", "No")</f>
        <v>No</v>
      </c>
      <c r="U6186" s="4" t="str">
        <f>IF(Table1[[#This Row],[Ticket Status]]="Closed","Yes","No")</f>
        <v>Yes</v>
      </c>
      <c r="V6186" s="4" t="str">
        <f>IF(Table1[[#This Row],[Ticket Status]]="Pending Customer Response","Yes","No")</f>
        <v>No</v>
      </c>
      <c r="W6186" s="5">
        <f ca="1">COUNTIFS(Table1[Agent_name],Table1[[#This Row],[Agent_name]],Table1[Month],Table1[[#This Row],[Month]])/160</f>
        <v>0.21875</v>
      </c>
    </row>
    <row r="6187" spans="1:23" x14ac:dyDescent="0.25">
      <c r="A6187">
        <v>6186</v>
      </c>
      <c r="B6187" t="s">
        <v>20075</v>
      </c>
      <c r="C6187" t="s">
        <v>20076</v>
      </c>
      <c r="D6187">
        <v>52</v>
      </c>
      <c r="E6187" t="s">
        <v>58</v>
      </c>
      <c r="F6187" t="s">
        <v>173</v>
      </c>
      <c r="G6187" s="1">
        <v>44321</v>
      </c>
      <c r="H6187" t="s">
        <v>21</v>
      </c>
      <c r="I6187" t="s">
        <v>77</v>
      </c>
      <c r="J6187" s="3" t="s">
        <v>20077</v>
      </c>
      <c r="K6187" t="s">
        <v>62</v>
      </c>
      <c r="M6187" t="s">
        <v>25</v>
      </c>
      <c r="N6187" t="s">
        <v>83</v>
      </c>
      <c r="R6187" t="str">
        <f t="shared" ca="1" si="96"/>
        <v>Divya</v>
      </c>
      <c r="S6187" t="str">
        <f>IFERROR(TEXT(DATEVALUE(LEFT(Table1[[#This Row],[Date of Purchase]],10)), "MMMM"), TEXT(Table1[[#This Row],[Date of Purchase]], "MMMM"))</f>
        <v>May</v>
      </c>
      <c r="T6187" t="str">
        <f>IF(OR(
  AND(Table1[[#This Row],[Ticket Priority]]="Critical", Table1[[#This Row],[Ticket Status]]&lt;&gt;"Closed"),
  AND(Table1[[#This Row],[Ticket Priority]]="High", Table1[[#This Row],[Ticket Status]]="Open")
), "Yes", "No")</f>
        <v>Yes</v>
      </c>
      <c r="U6187" s="4" t="str">
        <f>IF(Table1[[#This Row],[Ticket Status]]="Closed","Yes","No")</f>
        <v>No</v>
      </c>
      <c r="V6187" s="4" t="str">
        <f>IF(Table1[[#This Row],[Ticket Status]]="Pending Customer Response","Yes","No")</f>
        <v>No</v>
      </c>
      <c r="W6187" s="5">
        <f ca="1">COUNTIFS(Table1[Agent_name],Table1[[#This Row],[Agent_name]],Table1[Month],Table1[[#This Row],[Month]])/160</f>
        <v>0.23125000000000001</v>
      </c>
    </row>
    <row r="6188" spans="1:23" x14ac:dyDescent="0.25">
      <c r="A6188">
        <v>6187</v>
      </c>
      <c r="B6188" t="s">
        <v>20078</v>
      </c>
      <c r="C6188" t="s">
        <v>20079</v>
      </c>
      <c r="D6188">
        <v>26</v>
      </c>
      <c r="E6188" t="s">
        <v>29</v>
      </c>
      <c r="F6188" t="s">
        <v>65</v>
      </c>
      <c r="G6188" s="1">
        <v>44471</v>
      </c>
      <c r="H6188" t="s">
        <v>21</v>
      </c>
      <c r="I6188" t="s">
        <v>67</v>
      </c>
      <c r="J6188" s="3" t="s">
        <v>5901</v>
      </c>
      <c r="K6188" t="s">
        <v>39</v>
      </c>
      <c r="L6188" t="s">
        <v>20080</v>
      </c>
      <c r="M6188" t="s">
        <v>89</v>
      </c>
      <c r="N6188" t="s">
        <v>55</v>
      </c>
      <c r="O6188" s="2">
        <v>45078.29278935185</v>
      </c>
      <c r="P6188" s="2">
        <v>45078.105983796297</v>
      </c>
      <c r="Q6188">
        <v>2</v>
      </c>
      <c r="R6188" t="str">
        <f t="shared" ca="1" si="96"/>
        <v>Aisha</v>
      </c>
      <c r="S6188" t="str">
        <f>IFERROR(TEXT(DATEVALUE(LEFT(Table1[[#This Row],[Date of Purchase]],10)), "MMMM"), TEXT(Table1[[#This Row],[Date of Purchase]], "MMMM"))</f>
        <v>October</v>
      </c>
      <c r="T6188" t="str">
        <f>IF(OR(
  AND(Table1[[#This Row],[Ticket Priority]]="Critical", Table1[[#This Row],[Ticket Status]]&lt;&gt;"Closed"),
  AND(Table1[[#This Row],[Ticket Priority]]="High", Table1[[#This Row],[Ticket Status]]="Open")
), "Yes", "No")</f>
        <v>No</v>
      </c>
      <c r="U6188" s="4" t="str">
        <f>IF(Table1[[#This Row],[Ticket Status]]="Closed","Yes","No")</f>
        <v>Yes</v>
      </c>
      <c r="V6188" s="4" t="str">
        <f>IF(Table1[[#This Row],[Ticket Status]]="Pending Customer Response","Yes","No")</f>
        <v>No</v>
      </c>
      <c r="W6188" s="5">
        <f ca="1">COUNTIFS(Table1[Agent_name],Table1[[#This Row],[Agent_name]],Table1[Month],Table1[[#This Row],[Month]])/160</f>
        <v>0.85624999999999996</v>
      </c>
    </row>
    <row r="6189" spans="1:23" x14ac:dyDescent="0.25">
      <c r="A6189">
        <v>6188</v>
      </c>
      <c r="B6189" t="s">
        <v>20081</v>
      </c>
      <c r="C6189" t="s">
        <v>20082</v>
      </c>
      <c r="D6189">
        <v>56</v>
      </c>
      <c r="E6189" t="s">
        <v>29</v>
      </c>
      <c r="F6189" t="s">
        <v>125</v>
      </c>
      <c r="G6189" s="1">
        <v>44462</v>
      </c>
      <c r="H6189" t="s">
        <v>45</v>
      </c>
      <c r="I6189" t="s">
        <v>22</v>
      </c>
      <c r="J6189" s="3" t="s">
        <v>20083</v>
      </c>
      <c r="K6189" t="s">
        <v>39</v>
      </c>
      <c r="L6189" t="s">
        <v>20084</v>
      </c>
      <c r="M6189" t="s">
        <v>143</v>
      </c>
      <c r="N6189" t="s">
        <v>55</v>
      </c>
      <c r="O6189" s="2">
        <v>45078.910856481481</v>
      </c>
      <c r="P6189" s="2">
        <v>45078.718495370369</v>
      </c>
      <c r="Q6189">
        <v>1</v>
      </c>
      <c r="R6189" t="str">
        <f t="shared" ca="1" si="96"/>
        <v>Aisha</v>
      </c>
      <c r="S6189" t="str">
        <f>IFERROR(TEXT(DATEVALUE(LEFT(Table1[[#This Row],[Date of Purchase]],10)), "MMMM"), TEXT(Table1[[#This Row],[Date of Purchase]], "MMMM"))</f>
        <v>September</v>
      </c>
      <c r="T6189" t="str">
        <f>IF(OR(
  AND(Table1[[#This Row],[Ticket Priority]]="Critical", Table1[[#This Row],[Ticket Status]]&lt;&gt;"Closed"),
  AND(Table1[[#This Row],[Ticket Priority]]="High", Table1[[#This Row],[Ticket Status]]="Open")
), "Yes", "No")</f>
        <v>No</v>
      </c>
      <c r="U6189" s="4" t="str">
        <f>IF(Table1[[#This Row],[Ticket Status]]="Closed","Yes","No")</f>
        <v>Yes</v>
      </c>
      <c r="V6189" s="4" t="str">
        <f>IF(Table1[[#This Row],[Ticket Status]]="Pending Customer Response","Yes","No")</f>
        <v>No</v>
      </c>
      <c r="W6189" s="5">
        <f ca="1">COUNTIFS(Table1[Agent_name],Table1[[#This Row],[Agent_name]],Table1[Month],Table1[[#This Row],[Month]])/160</f>
        <v>0.86250000000000004</v>
      </c>
    </row>
    <row r="6190" spans="1:23" x14ac:dyDescent="0.25">
      <c r="A6190">
        <v>6189</v>
      </c>
      <c r="B6190" t="s">
        <v>19760</v>
      </c>
      <c r="C6190" t="s">
        <v>20085</v>
      </c>
      <c r="D6190">
        <v>34</v>
      </c>
      <c r="E6190" t="s">
        <v>58</v>
      </c>
      <c r="F6190" t="s">
        <v>383</v>
      </c>
      <c r="G6190" s="1">
        <v>44344</v>
      </c>
      <c r="H6190" t="s">
        <v>67</v>
      </c>
      <c r="I6190" t="s">
        <v>59</v>
      </c>
      <c r="J6190" s="3" t="s">
        <v>20086</v>
      </c>
      <c r="K6190" t="s">
        <v>62</v>
      </c>
      <c r="M6190" t="s">
        <v>41</v>
      </c>
      <c r="N6190" t="s">
        <v>26</v>
      </c>
      <c r="R6190" t="str">
        <f t="shared" ca="1" si="96"/>
        <v>Ravi</v>
      </c>
      <c r="S6190" t="str">
        <f>IFERROR(TEXT(DATEVALUE(LEFT(Table1[[#This Row],[Date of Purchase]],10)), "MMMM"), TEXT(Table1[[#This Row],[Date of Purchase]], "MMMM"))</f>
        <v>May</v>
      </c>
      <c r="T6190" t="str">
        <f>IF(OR(
  AND(Table1[[#This Row],[Ticket Priority]]="Critical", Table1[[#This Row],[Ticket Status]]&lt;&gt;"Closed"),
  AND(Table1[[#This Row],[Ticket Priority]]="High", Table1[[#This Row],[Ticket Status]]="Open")
), "Yes", "No")</f>
        <v>No</v>
      </c>
      <c r="U6190" s="4" t="str">
        <f>IF(Table1[[#This Row],[Ticket Status]]="Closed","Yes","No")</f>
        <v>No</v>
      </c>
      <c r="V6190" s="4" t="str">
        <f>IF(Table1[[#This Row],[Ticket Status]]="Pending Customer Response","Yes","No")</f>
        <v>No</v>
      </c>
      <c r="W6190" s="5">
        <f ca="1">COUNTIFS(Table1[Agent_name],Table1[[#This Row],[Agent_name]],Table1[Month],Table1[[#This Row],[Month]])/160</f>
        <v>0.67500000000000004</v>
      </c>
    </row>
    <row r="6191" spans="1:23" x14ac:dyDescent="0.25">
      <c r="A6191">
        <v>6190</v>
      </c>
      <c r="B6191" t="s">
        <v>20087</v>
      </c>
      <c r="C6191" t="s">
        <v>20088</v>
      </c>
      <c r="D6191">
        <v>38</v>
      </c>
      <c r="E6191" t="s">
        <v>29</v>
      </c>
      <c r="F6191" t="s">
        <v>134</v>
      </c>
      <c r="G6191" s="1">
        <v>44292</v>
      </c>
      <c r="H6191" t="s">
        <v>66</v>
      </c>
      <c r="I6191" t="s">
        <v>22</v>
      </c>
      <c r="J6191" s="3" t="s">
        <v>20089</v>
      </c>
      <c r="K6191" t="s">
        <v>62</v>
      </c>
      <c r="M6191" t="s">
        <v>143</v>
      </c>
      <c r="N6191" t="s">
        <v>83</v>
      </c>
      <c r="R6191" t="str">
        <f t="shared" ca="1" si="96"/>
        <v>Sara</v>
      </c>
      <c r="S6191" t="str">
        <f>IFERROR(TEXT(DATEVALUE(LEFT(Table1[[#This Row],[Date of Purchase]],10)), "MMMM"), TEXT(Table1[[#This Row],[Date of Purchase]], "MMMM"))</f>
        <v>April</v>
      </c>
      <c r="T6191" t="str">
        <f>IF(OR(
  AND(Table1[[#This Row],[Ticket Priority]]="Critical", Table1[[#This Row],[Ticket Status]]&lt;&gt;"Closed"),
  AND(Table1[[#This Row],[Ticket Priority]]="High", Table1[[#This Row],[Ticket Status]]="Open")
), "Yes", "No")</f>
        <v>No</v>
      </c>
      <c r="U6191" s="4" t="str">
        <f>IF(Table1[[#This Row],[Ticket Status]]="Closed","Yes","No")</f>
        <v>No</v>
      </c>
      <c r="V6191" s="4" t="str">
        <f>IF(Table1[[#This Row],[Ticket Status]]="Pending Customer Response","Yes","No")</f>
        <v>No</v>
      </c>
      <c r="W6191" s="5">
        <f ca="1">COUNTIFS(Table1[Agent_name],Table1[[#This Row],[Agent_name]],Table1[Month],Table1[[#This Row],[Month]])/160</f>
        <v>0.75624999999999998</v>
      </c>
    </row>
    <row r="6192" spans="1:23" x14ac:dyDescent="0.25">
      <c r="A6192">
        <v>6191</v>
      </c>
      <c r="B6192" t="s">
        <v>20090</v>
      </c>
      <c r="C6192" t="s">
        <v>20091</v>
      </c>
      <c r="D6192">
        <v>41</v>
      </c>
      <c r="E6192" t="s">
        <v>58</v>
      </c>
      <c r="F6192" t="s">
        <v>125</v>
      </c>
      <c r="G6192" s="1">
        <v>43929</v>
      </c>
      <c r="H6192" t="s">
        <v>66</v>
      </c>
      <c r="I6192" t="s">
        <v>46</v>
      </c>
      <c r="J6192" s="3" t="s">
        <v>20092</v>
      </c>
      <c r="K6192" t="s">
        <v>62</v>
      </c>
      <c r="M6192" t="s">
        <v>25</v>
      </c>
      <c r="N6192" t="s">
        <v>83</v>
      </c>
      <c r="R6192" t="str">
        <f t="shared" ca="1" si="96"/>
        <v>Priya</v>
      </c>
      <c r="S6192" t="str">
        <f>IFERROR(TEXT(DATEVALUE(LEFT(Table1[[#This Row],[Date of Purchase]],10)), "MMMM"), TEXT(Table1[[#This Row],[Date of Purchase]], "MMMM"))</f>
        <v>April</v>
      </c>
      <c r="T6192" t="str">
        <f>IF(OR(
  AND(Table1[[#This Row],[Ticket Priority]]="Critical", Table1[[#This Row],[Ticket Status]]&lt;&gt;"Closed"),
  AND(Table1[[#This Row],[Ticket Priority]]="High", Table1[[#This Row],[Ticket Status]]="Open")
), "Yes", "No")</f>
        <v>Yes</v>
      </c>
      <c r="U6192" s="4" t="str">
        <f>IF(Table1[[#This Row],[Ticket Status]]="Closed","Yes","No")</f>
        <v>No</v>
      </c>
      <c r="V6192" s="4" t="str">
        <f>IF(Table1[[#This Row],[Ticket Status]]="Pending Customer Response","Yes","No")</f>
        <v>No</v>
      </c>
      <c r="W6192" s="5">
        <f ca="1">COUNTIFS(Table1[Agent_name],Table1[[#This Row],[Agent_name]],Table1[Month],Table1[[#This Row],[Month]])/160</f>
        <v>0.48749999999999999</v>
      </c>
    </row>
    <row r="6193" spans="1:23" x14ac:dyDescent="0.25">
      <c r="A6193">
        <v>6192</v>
      </c>
      <c r="B6193" t="s">
        <v>20093</v>
      </c>
      <c r="C6193" t="s">
        <v>20094</v>
      </c>
      <c r="D6193">
        <v>24</v>
      </c>
      <c r="E6193" t="s">
        <v>19</v>
      </c>
      <c r="F6193" t="s">
        <v>134</v>
      </c>
      <c r="G6193" s="1">
        <v>43920</v>
      </c>
      <c r="H6193" t="s">
        <v>59</v>
      </c>
      <c r="I6193" t="s">
        <v>52</v>
      </c>
      <c r="J6193" s="3" t="s">
        <v>20095</v>
      </c>
      <c r="K6193" t="s">
        <v>62</v>
      </c>
      <c r="M6193" t="s">
        <v>25</v>
      </c>
      <c r="N6193" t="s">
        <v>26</v>
      </c>
      <c r="R6193" t="str">
        <f t="shared" ca="1" si="96"/>
        <v>Aisha</v>
      </c>
      <c r="S6193" t="str">
        <f>IFERROR(TEXT(DATEVALUE(LEFT(Table1[[#This Row],[Date of Purchase]],10)), "MMMM"), TEXT(Table1[[#This Row],[Date of Purchase]], "MMMM"))</f>
        <v>March</v>
      </c>
      <c r="T6193" t="str">
        <f>IF(OR(
  AND(Table1[[#This Row],[Ticket Priority]]="Critical", Table1[[#This Row],[Ticket Status]]&lt;&gt;"Closed"),
  AND(Table1[[#This Row],[Ticket Priority]]="High", Table1[[#This Row],[Ticket Status]]="Open")
), "Yes", "No")</f>
        <v>Yes</v>
      </c>
      <c r="U6193" s="4" t="str">
        <f>IF(Table1[[#This Row],[Ticket Status]]="Closed","Yes","No")</f>
        <v>No</v>
      </c>
      <c r="V6193" s="4" t="str">
        <f>IF(Table1[[#This Row],[Ticket Status]]="Pending Customer Response","Yes","No")</f>
        <v>No</v>
      </c>
      <c r="W6193" s="5">
        <f ca="1">COUNTIFS(Table1[Agent_name],Table1[[#This Row],[Agent_name]],Table1[Month],Table1[[#This Row],[Month]])/160</f>
        <v>1.0062500000000001</v>
      </c>
    </row>
    <row r="6194" spans="1:23" x14ac:dyDescent="0.25">
      <c r="A6194">
        <v>6193</v>
      </c>
      <c r="B6194" t="s">
        <v>20096</v>
      </c>
      <c r="C6194" t="s">
        <v>20097</v>
      </c>
      <c r="D6194">
        <v>33</v>
      </c>
      <c r="E6194" t="s">
        <v>58</v>
      </c>
      <c r="F6194" t="s">
        <v>36</v>
      </c>
      <c r="G6194" s="1">
        <v>44439</v>
      </c>
      <c r="H6194" t="s">
        <v>66</v>
      </c>
      <c r="I6194" t="s">
        <v>52</v>
      </c>
      <c r="J6194" s="3" t="s">
        <v>20098</v>
      </c>
      <c r="K6194" t="s">
        <v>24</v>
      </c>
      <c r="M6194" t="s">
        <v>25</v>
      </c>
      <c r="N6194" t="s">
        <v>26</v>
      </c>
      <c r="O6194" s="2">
        <v>45078.38318287037</v>
      </c>
      <c r="R6194" t="str">
        <f t="shared" ca="1" si="96"/>
        <v>Karan</v>
      </c>
      <c r="S6194" t="str">
        <f>IFERROR(TEXT(DATEVALUE(LEFT(Table1[[#This Row],[Date of Purchase]],10)), "MMMM"), TEXT(Table1[[#This Row],[Date of Purchase]], "MMMM"))</f>
        <v>August</v>
      </c>
      <c r="T6194" t="str">
        <f>IF(OR(
  AND(Table1[[#This Row],[Ticket Priority]]="Critical", Table1[[#This Row],[Ticket Status]]&lt;&gt;"Closed"),
  AND(Table1[[#This Row],[Ticket Priority]]="High", Table1[[#This Row],[Ticket Status]]="Open")
), "Yes", "No")</f>
        <v>Yes</v>
      </c>
      <c r="U6194" s="4" t="str">
        <f>IF(Table1[[#This Row],[Ticket Status]]="Closed","Yes","No")</f>
        <v>No</v>
      </c>
      <c r="V6194" s="4" t="str">
        <f>IF(Table1[[#This Row],[Ticket Status]]="Pending Customer Response","Yes","No")</f>
        <v>Yes</v>
      </c>
      <c r="W6194" s="5">
        <f ca="1">COUNTIFS(Table1[Agent_name],Table1[[#This Row],[Agent_name]],Table1[Month],Table1[[#This Row],[Month]])/160</f>
        <v>0.21875</v>
      </c>
    </row>
    <row r="6195" spans="1:23" x14ac:dyDescent="0.25">
      <c r="A6195">
        <v>6194</v>
      </c>
      <c r="B6195" t="s">
        <v>20099</v>
      </c>
      <c r="C6195" t="s">
        <v>20100</v>
      </c>
      <c r="D6195">
        <v>69</v>
      </c>
      <c r="E6195" t="s">
        <v>58</v>
      </c>
      <c r="F6195" t="s">
        <v>249</v>
      </c>
      <c r="G6195" s="1">
        <v>44416</v>
      </c>
      <c r="H6195" t="s">
        <v>21</v>
      </c>
      <c r="I6195" t="s">
        <v>37</v>
      </c>
      <c r="J6195" s="3" t="s">
        <v>20101</v>
      </c>
      <c r="K6195" t="s">
        <v>39</v>
      </c>
      <c r="L6195" t="s">
        <v>20102</v>
      </c>
      <c r="M6195" t="s">
        <v>41</v>
      </c>
      <c r="N6195" t="s">
        <v>26</v>
      </c>
      <c r="O6195" s="2">
        <v>45078.064456018517</v>
      </c>
      <c r="P6195" s="2">
        <v>45078.981817129628</v>
      </c>
      <c r="Q6195">
        <v>3</v>
      </c>
      <c r="R6195" t="str">
        <f t="shared" ca="1" si="96"/>
        <v>Sara</v>
      </c>
      <c r="S6195" t="str">
        <f>IFERROR(TEXT(DATEVALUE(LEFT(Table1[[#This Row],[Date of Purchase]],10)), "MMMM"), TEXT(Table1[[#This Row],[Date of Purchase]], "MMMM"))</f>
        <v>August</v>
      </c>
      <c r="T6195" t="str">
        <f>IF(OR(
  AND(Table1[[#This Row],[Ticket Priority]]="Critical", Table1[[#This Row],[Ticket Status]]&lt;&gt;"Closed"),
  AND(Table1[[#This Row],[Ticket Priority]]="High", Table1[[#This Row],[Ticket Status]]="Open")
), "Yes", "No")</f>
        <v>No</v>
      </c>
      <c r="U6195" s="4" t="str">
        <f>IF(Table1[[#This Row],[Ticket Status]]="Closed","Yes","No")</f>
        <v>Yes</v>
      </c>
      <c r="V6195" s="4" t="str">
        <f>IF(Table1[[#This Row],[Ticket Status]]="Pending Customer Response","Yes","No")</f>
        <v>No</v>
      </c>
      <c r="W6195" s="5">
        <f ca="1">COUNTIFS(Table1[Agent_name],Table1[[#This Row],[Agent_name]],Table1[Month],Table1[[#This Row],[Month]])/160</f>
        <v>0.8</v>
      </c>
    </row>
    <row r="6196" spans="1:23" x14ac:dyDescent="0.25">
      <c r="A6196">
        <v>6195</v>
      </c>
      <c r="B6196" t="s">
        <v>20103</v>
      </c>
      <c r="C6196" t="s">
        <v>20104</v>
      </c>
      <c r="D6196">
        <v>50</v>
      </c>
      <c r="E6196" t="s">
        <v>19</v>
      </c>
      <c r="F6196" t="s">
        <v>134</v>
      </c>
      <c r="G6196" s="1">
        <v>44488</v>
      </c>
      <c r="H6196" t="s">
        <v>66</v>
      </c>
      <c r="I6196" t="s">
        <v>99</v>
      </c>
      <c r="J6196" s="3" t="s">
        <v>20105</v>
      </c>
      <c r="K6196" t="s">
        <v>62</v>
      </c>
      <c r="M6196" t="s">
        <v>143</v>
      </c>
      <c r="N6196" t="s">
        <v>83</v>
      </c>
      <c r="R6196" t="str">
        <f t="shared" ca="1" si="96"/>
        <v>Aisha</v>
      </c>
      <c r="S6196" t="str">
        <f>IFERROR(TEXT(DATEVALUE(LEFT(Table1[[#This Row],[Date of Purchase]],10)), "MMMM"), TEXT(Table1[[#This Row],[Date of Purchase]], "MMMM"))</f>
        <v>October</v>
      </c>
      <c r="T6196" t="str">
        <f>IF(OR(
  AND(Table1[[#This Row],[Ticket Priority]]="Critical", Table1[[#This Row],[Ticket Status]]&lt;&gt;"Closed"),
  AND(Table1[[#This Row],[Ticket Priority]]="High", Table1[[#This Row],[Ticket Status]]="Open")
), "Yes", "No")</f>
        <v>No</v>
      </c>
      <c r="U6196" s="4" t="str">
        <f>IF(Table1[[#This Row],[Ticket Status]]="Closed","Yes","No")</f>
        <v>No</v>
      </c>
      <c r="V6196" s="4" t="str">
        <f>IF(Table1[[#This Row],[Ticket Status]]="Pending Customer Response","Yes","No")</f>
        <v>No</v>
      </c>
      <c r="W6196" s="5">
        <f ca="1">COUNTIFS(Table1[Agent_name],Table1[[#This Row],[Agent_name]],Table1[Month],Table1[[#This Row],[Month]])/160</f>
        <v>0.85624999999999996</v>
      </c>
    </row>
    <row r="6197" spans="1:23" x14ac:dyDescent="0.25">
      <c r="A6197">
        <v>6196</v>
      </c>
      <c r="B6197" t="s">
        <v>20106</v>
      </c>
      <c r="C6197" t="s">
        <v>20107</v>
      </c>
      <c r="D6197">
        <v>28</v>
      </c>
      <c r="E6197" t="s">
        <v>58</v>
      </c>
      <c r="F6197" t="s">
        <v>223</v>
      </c>
      <c r="G6197" s="1">
        <v>44040</v>
      </c>
      <c r="H6197" t="s">
        <v>67</v>
      </c>
      <c r="I6197" t="s">
        <v>113</v>
      </c>
      <c r="J6197" s="3" t="s">
        <v>20108</v>
      </c>
      <c r="K6197" t="s">
        <v>39</v>
      </c>
      <c r="L6197" t="s">
        <v>20109</v>
      </c>
      <c r="M6197" t="s">
        <v>89</v>
      </c>
      <c r="N6197" t="s">
        <v>26</v>
      </c>
      <c r="O6197" s="2">
        <v>45078.138101851851</v>
      </c>
      <c r="P6197" s="2">
        <v>45078.086018518516</v>
      </c>
      <c r="Q6197">
        <v>1</v>
      </c>
      <c r="R6197" t="str">
        <f t="shared" ca="1" si="96"/>
        <v>Mohit</v>
      </c>
      <c r="S6197" t="str">
        <f>IFERROR(TEXT(DATEVALUE(LEFT(Table1[[#This Row],[Date of Purchase]],10)), "MMMM"), TEXT(Table1[[#This Row],[Date of Purchase]], "MMMM"))</f>
        <v>July</v>
      </c>
      <c r="T6197" t="str">
        <f>IF(OR(
  AND(Table1[[#This Row],[Ticket Priority]]="Critical", Table1[[#This Row],[Ticket Status]]&lt;&gt;"Closed"),
  AND(Table1[[#This Row],[Ticket Priority]]="High", Table1[[#This Row],[Ticket Status]]="Open")
), "Yes", "No")</f>
        <v>No</v>
      </c>
      <c r="U6197" s="4" t="str">
        <f>IF(Table1[[#This Row],[Ticket Status]]="Closed","Yes","No")</f>
        <v>Yes</v>
      </c>
      <c r="V6197" s="4" t="str">
        <f>IF(Table1[[#This Row],[Ticket Status]]="Pending Customer Response","Yes","No")</f>
        <v>No</v>
      </c>
      <c r="W6197" s="5">
        <f ca="1">COUNTIFS(Table1[Agent_name],Table1[[#This Row],[Agent_name]],Table1[Month],Table1[[#This Row],[Month]])/160</f>
        <v>0.53125</v>
      </c>
    </row>
    <row r="6198" spans="1:23" x14ac:dyDescent="0.25">
      <c r="A6198">
        <v>6197</v>
      </c>
      <c r="B6198" t="s">
        <v>20110</v>
      </c>
      <c r="C6198" t="s">
        <v>20111</v>
      </c>
      <c r="D6198">
        <v>47</v>
      </c>
      <c r="E6198" t="s">
        <v>58</v>
      </c>
      <c r="F6198" t="s">
        <v>36</v>
      </c>
      <c r="G6198" s="1">
        <v>44400</v>
      </c>
      <c r="H6198" t="s">
        <v>59</v>
      </c>
      <c r="I6198" t="s">
        <v>46</v>
      </c>
      <c r="J6198" s="3" t="s">
        <v>20112</v>
      </c>
      <c r="K6198" t="s">
        <v>39</v>
      </c>
      <c r="L6198" t="s">
        <v>20113</v>
      </c>
      <c r="M6198" t="s">
        <v>25</v>
      </c>
      <c r="N6198" t="s">
        <v>83</v>
      </c>
      <c r="O6198" s="2">
        <v>45078.172835648147</v>
      </c>
      <c r="P6198" s="2">
        <v>45078.613807870373</v>
      </c>
      <c r="Q6198">
        <v>5</v>
      </c>
      <c r="R6198" t="str">
        <f t="shared" ca="1" si="96"/>
        <v>Ravi</v>
      </c>
      <c r="S6198" t="str">
        <f>IFERROR(TEXT(DATEVALUE(LEFT(Table1[[#This Row],[Date of Purchase]],10)), "MMMM"), TEXT(Table1[[#This Row],[Date of Purchase]], "MMMM"))</f>
        <v>July</v>
      </c>
      <c r="T6198" t="str">
        <f>IF(OR(
  AND(Table1[[#This Row],[Ticket Priority]]="Critical", Table1[[#This Row],[Ticket Status]]&lt;&gt;"Closed"),
  AND(Table1[[#This Row],[Ticket Priority]]="High", Table1[[#This Row],[Ticket Status]]="Open")
), "Yes", "No")</f>
        <v>No</v>
      </c>
      <c r="U6198" s="4" t="str">
        <f>IF(Table1[[#This Row],[Ticket Status]]="Closed","Yes","No")</f>
        <v>Yes</v>
      </c>
      <c r="V6198" s="4" t="str">
        <f>IF(Table1[[#This Row],[Ticket Status]]="Pending Customer Response","Yes","No")</f>
        <v>No</v>
      </c>
      <c r="W6198" s="5">
        <f ca="1">COUNTIFS(Table1[Agent_name],Table1[[#This Row],[Agent_name]],Table1[Month],Table1[[#This Row],[Month]])/160</f>
        <v>0.66249999999999998</v>
      </c>
    </row>
    <row r="6199" spans="1:23" x14ac:dyDescent="0.25">
      <c r="A6199">
        <v>6198</v>
      </c>
      <c r="B6199" t="s">
        <v>20114</v>
      </c>
      <c r="C6199" t="s">
        <v>20115</v>
      </c>
      <c r="D6199">
        <v>22</v>
      </c>
      <c r="E6199" t="s">
        <v>29</v>
      </c>
      <c r="F6199" t="s">
        <v>383</v>
      </c>
      <c r="G6199" s="1">
        <v>43976</v>
      </c>
      <c r="H6199" t="s">
        <v>67</v>
      </c>
      <c r="I6199" t="s">
        <v>22</v>
      </c>
      <c r="J6199" s="3" t="s">
        <v>20116</v>
      </c>
      <c r="K6199" t="s">
        <v>39</v>
      </c>
      <c r="L6199" t="s">
        <v>20117</v>
      </c>
      <c r="M6199" t="s">
        <v>89</v>
      </c>
      <c r="N6199" t="s">
        <v>83</v>
      </c>
      <c r="O6199" s="2">
        <v>45078.589513888888</v>
      </c>
      <c r="P6199" s="2">
        <v>45078.390902777777</v>
      </c>
      <c r="Q6199">
        <v>4</v>
      </c>
      <c r="R6199" t="str">
        <f t="shared" ca="1" si="96"/>
        <v>Priya</v>
      </c>
      <c r="S6199" t="str">
        <f>IFERROR(TEXT(DATEVALUE(LEFT(Table1[[#This Row],[Date of Purchase]],10)), "MMMM"), TEXT(Table1[[#This Row],[Date of Purchase]], "MMMM"))</f>
        <v>May</v>
      </c>
      <c r="T6199" t="str">
        <f>IF(OR(
  AND(Table1[[#This Row],[Ticket Priority]]="Critical", Table1[[#This Row],[Ticket Status]]&lt;&gt;"Closed"),
  AND(Table1[[#This Row],[Ticket Priority]]="High", Table1[[#This Row],[Ticket Status]]="Open")
), "Yes", "No")</f>
        <v>No</v>
      </c>
      <c r="U6199" s="4" t="str">
        <f>IF(Table1[[#This Row],[Ticket Status]]="Closed","Yes","No")</f>
        <v>Yes</v>
      </c>
      <c r="V6199" s="4" t="str">
        <f>IF(Table1[[#This Row],[Ticket Status]]="Pending Customer Response","Yes","No")</f>
        <v>No</v>
      </c>
      <c r="W6199" s="5">
        <f ca="1">COUNTIFS(Table1[Agent_name],Table1[[#This Row],[Agent_name]],Table1[Month],Table1[[#This Row],[Month]])/160</f>
        <v>0.40625</v>
      </c>
    </row>
    <row r="6200" spans="1:23" x14ac:dyDescent="0.25">
      <c r="A6200">
        <v>6199</v>
      </c>
      <c r="B6200" t="s">
        <v>20118</v>
      </c>
      <c r="C6200" t="s">
        <v>20119</v>
      </c>
      <c r="D6200">
        <v>39</v>
      </c>
      <c r="E6200" t="s">
        <v>29</v>
      </c>
      <c r="F6200" t="s">
        <v>81</v>
      </c>
      <c r="G6200" s="1">
        <v>44344</v>
      </c>
      <c r="H6200" t="s">
        <v>67</v>
      </c>
      <c r="I6200" t="s">
        <v>31</v>
      </c>
      <c r="J6200" s="3" t="s">
        <v>20120</v>
      </c>
      <c r="K6200" t="s">
        <v>39</v>
      </c>
      <c r="L6200" t="s">
        <v>20121</v>
      </c>
      <c r="M6200" t="s">
        <v>89</v>
      </c>
      <c r="N6200" t="s">
        <v>55</v>
      </c>
      <c r="O6200" s="2">
        <v>45078.03328703704</v>
      </c>
      <c r="P6200" s="2">
        <v>45078.243703703702</v>
      </c>
      <c r="Q6200">
        <v>2</v>
      </c>
      <c r="R6200" t="str">
        <f t="shared" ca="1" si="96"/>
        <v>Rahul</v>
      </c>
      <c r="S6200" t="str">
        <f>IFERROR(TEXT(DATEVALUE(LEFT(Table1[[#This Row],[Date of Purchase]],10)), "MMMM"), TEXT(Table1[[#This Row],[Date of Purchase]], "MMMM"))</f>
        <v>May</v>
      </c>
      <c r="T6200" t="str">
        <f>IF(OR(
  AND(Table1[[#This Row],[Ticket Priority]]="Critical", Table1[[#This Row],[Ticket Status]]&lt;&gt;"Closed"),
  AND(Table1[[#This Row],[Ticket Priority]]="High", Table1[[#This Row],[Ticket Status]]="Open")
), "Yes", "No")</f>
        <v>No</v>
      </c>
      <c r="U6200" s="4" t="str">
        <f>IF(Table1[[#This Row],[Ticket Status]]="Closed","Yes","No")</f>
        <v>Yes</v>
      </c>
      <c r="V6200" s="4" t="str">
        <f>IF(Table1[[#This Row],[Ticket Status]]="Pending Customer Response","Yes","No")</f>
        <v>No</v>
      </c>
      <c r="W6200" s="5">
        <f ca="1">COUNTIFS(Table1[Agent_name],Table1[[#This Row],[Agent_name]],Table1[Month],Table1[[#This Row],[Month]])/160</f>
        <v>0.17499999999999999</v>
      </c>
    </row>
    <row r="6201" spans="1:23" x14ac:dyDescent="0.25">
      <c r="A6201">
        <v>6200</v>
      </c>
      <c r="B6201" t="s">
        <v>16012</v>
      </c>
      <c r="C6201" t="s">
        <v>20122</v>
      </c>
      <c r="D6201">
        <v>57</v>
      </c>
      <c r="E6201" t="s">
        <v>29</v>
      </c>
      <c r="F6201" t="s">
        <v>431</v>
      </c>
      <c r="G6201" s="1">
        <v>44374</v>
      </c>
      <c r="H6201" t="s">
        <v>59</v>
      </c>
      <c r="I6201" t="s">
        <v>67</v>
      </c>
      <c r="J6201" s="3" t="s">
        <v>20123</v>
      </c>
      <c r="K6201" t="s">
        <v>62</v>
      </c>
      <c r="M6201" t="s">
        <v>41</v>
      </c>
      <c r="N6201" t="s">
        <v>26</v>
      </c>
      <c r="R6201" t="str">
        <f t="shared" ca="1" si="96"/>
        <v>Ravi</v>
      </c>
      <c r="S6201" t="str">
        <f>IFERROR(TEXT(DATEVALUE(LEFT(Table1[[#This Row],[Date of Purchase]],10)), "MMMM"), TEXT(Table1[[#This Row],[Date of Purchase]], "MMMM"))</f>
        <v>June</v>
      </c>
      <c r="T6201" t="str">
        <f>IF(OR(
  AND(Table1[[#This Row],[Ticket Priority]]="Critical", Table1[[#This Row],[Ticket Status]]&lt;&gt;"Closed"),
  AND(Table1[[#This Row],[Ticket Priority]]="High", Table1[[#This Row],[Ticket Status]]="Open")
), "Yes", "No")</f>
        <v>No</v>
      </c>
      <c r="U6201" s="4" t="str">
        <f>IF(Table1[[#This Row],[Ticket Status]]="Closed","Yes","No")</f>
        <v>No</v>
      </c>
      <c r="V6201" s="4" t="str">
        <f>IF(Table1[[#This Row],[Ticket Status]]="Pending Customer Response","Yes","No")</f>
        <v>No</v>
      </c>
      <c r="W6201" s="5">
        <f ca="1">COUNTIFS(Table1[Agent_name],Table1[[#This Row],[Agent_name]],Table1[Month],Table1[[#This Row],[Month]])/160</f>
        <v>0.58125000000000004</v>
      </c>
    </row>
    <row r="6202" spans="1:23" x14ac:dyDescent="0.25">
      <c r="A6202">
        <v>6201</v>
      </c>
      <c r="B6202" t="s">
        <v>20124</v>
      </c>
      <c r="C6202" t="s">
        <v>20125</v>
      </c>
      <c r="D6202">
        <v>23</v>
      </c>
      <c r="E6202" t="s">
        <v>29</v>
      </c>
      <c r="F6202" t="s">
        <v>36</v>
      </c>
      <c r="G6202" s="1">
        <v>44066</v>
      </c>
      <c r="H6202" t="s">
        <v>21</v>
      </c>
      <c r="I6202" t="s">
        <v>37</v>
      </c>
      <c r="J6202" s="3" t="s">
        <v>20126</v>
      </c>
      <c r="K6202" t="s">
        <v>39</v>
      </c>
      <c r="L6202" t="s">
        <v>20127</v>
      </c>
      <c r="M6202" t="s">
        <v>89</v>
      </c>
      <c r="N6202" t="s">
        <v>83</v>
      </c>
      <c r="O6202" s="2">
        <v>45078.65761574074</v>
      </c>
      <c r="P6202" s="2">
        <v>45079.00136574074</v>
      </c>
      <c r="Q6202">
        <v>2</v>
      </c>
      <c r="R6202" t="str">
        <f t="shared" ca="1" si="96"/>
        <v>Aisha</v>
      </c>
      <c r="S6202" t="str">
        <f>IFERROR(TEXT(DATEVALUE(LEFT(Table1[[#This Row],[Date of Purchase]],10)), "MMMM"), TEXT(Table1[[#This Row],[Date of Purchase]], "MMMM"))</f>
        <v>August</v>
      </c>
      <c r="T6202" t="str">
        <f>IF(OR(
  AND(Table1[[#This Row],[Ticket Priority]]="Critical", Table1[[#This Row],[Ticket Status]]&lt;&gt;"Closed"),
  AND(Table1[[#This Row],[Ticket Priority]]="High", Table1[[#This Row],[Ticket Status]]="Open")
), "Yes", "No")</f>
        <v>No</v>
      </c>
      <c r="U6202" s="4" t="str">
        <f>IF(Table1[[#This Row],[Ticket Status]]="Closed","Yes","No")</f>
        <v>Yes</v>
      </c>
      <c r="V6202" s="4" t="str">
        <f>IF(Table1[[#This Row],[Ticket Status]]="Pending Customer Response","Yes","No")</f>
        <v>No</v>
      </c>
      <c r="W6202" s="5">
        <f ca="1">COUNTIFS(Table1[Agent_name],Table1[[#This Row],[Agent_name]],Table1[Month],Table1[[#This Row],[Month]])/160</f>
        <v>0.86250000000000004</v>
      </c>
    </row>
    <row r="6203" spans="1:23" x14ac:dyDescent="0.25">
      <c r="A6203">
        <v>6202</v>
      </c>
      <c r="B6203" t="s">
        <v>20128</v>
      </c>
      <c r="C6203" t="s">
        <v>20129</v>
      </c>
      <c r="D6203">
        <v>43</v>
      </c>
      <c r="E6203" t="s">
        <v>29</v>
      </c>
      <c r="F6203" t="s">
        <v>339</v>
      </c>
      <c r="G6203" s="1">
        <v>44393</v>
      </c>
      <c r="H6203" t="s">
        <v>67</v>
      </c>
      <c r="I6203" t="s">
        <v>60</v>
      </c>
      <c r="J6203" s="3" t="s">
        <v>20130</v>
      </c>
      <c r="K6203" t="s">
        <v>39</v>
      </c>
      <c r="L6203" t="s">
        <v>20131</v>
      </c>
      <c r="M6203" t="s">
        <v>25</v>
      </c>
      <c r="N6203" t="s">
        <v>26</v>
      </c>
      <c r="O6203" s="2">
        <v>45078.40834490741</v>
      </c>
      <c r="P6203" s="2">
        <v>45078.059733796297</v>
      </c>
      <c r="Q6203">
        <v>5</v>
      </c>
      <c r="R6203" t="str">
        <f t="shared" ca="1" si="96"/>
        <v>Mohit</v>
      </c>
      <c r="S6203" t="str">
        <f>IFERROR(TEXT(DATEVALUE(LEFT(Table1[[#This Row],[Date of Purchase]],10)), "MMMM"), TEXT(Table1[[#This Row],[Date of Purchase]], "MMMM"))</f>
        <v>July</v>
      </c>
      <c r="T6203" t="str">
        <f>IF(OR(
  AND(Table1[[#This Row],[Ticket Priority]]="Critical", Table1[[#This Row],[Ticket Status]]&lt;&gt;"Closed"),
  AND(Table1[[#This Row],[Ticket Priority]]="High", Table1[[#This Row],[Ticket Status]]="Open")
), "Yes", "No")</f>
        <v>No</v>
      </c>
      <c r="U6203" s="4" t="str">
        <f>IF(Table1[[#This Row],[Ticket Status]]="Closed","Yes","No")</f>
        <v>Yes</v>
      </c>
      <c r="V6203" s="4" t="str">
        <f>IF(Table1[[#This Row],[Ticket Status]]="Pending Customer Response","Yes","No")</f>
        <v>No</v>
      </c>
      <c r="W6203" s="5">
        <f ca="1">COUNTIFS(Table1[Agent_name],Table1[[#This Row],[Agent_name]],Table1[Month],Table1[[#This Row],[Month]])/160</f>
        <v>0.53125</v>
      </c>
    </row>
    <row r="6204" spans="1:23" x14ac:dyDescent="0.25">
      <c r="A6204">
        <v>6203</v>
      </c>
      <c r="B6204" t="s">
        <v>20132</v>
      </c>
      <c r="C6204" t="s">
        <v>20133</v>
      </c>
      <c r="D6204">
        <v>22</v>
      </c>
      <c r="E6204" t="s">
        <v>29</v>
      </c>
      <c r="F6204" t="s">
        <v>219</v>
      </c>
      <c r="G6204" s="1">
        <v>44307</v>
      </c>
      <c r="H6204" t="s">
        <v>66</v>
      </c>
      <c r="I6204" t="s">
        <v>99</v>
      </c>
      <c r="J6204" s="3" t="s">
        <v>20134</v>
      </c>
      <c r="K6204" t="s">
        <v>62</v>
      </c>
      <c r="M6204" t="s">
        <v>89</v>
      </c>
      <c r="N6204" t="s">
        <v>33</v>
      </c>
      <c r="R6204" t="str">
        <f t="shared" ca="1" si="96"/>
        <v>Ravi</v>
      </c>
      <c r="S6204" t="str">
        <f>IFERROR(TEXT(DATEVALUE(LEFT(Table1[[#This Row],[Date of Purchase]],10)), "MMMM"), TEXT(Table1[[#This Row],[Date of Purchase]], "MMMM"))</f>
        <v>April</v>
      </c>
      <c r="T6204" t="str">
        <f>IF(OR(
  AND(Table1[[#This Row],[Ticket Priority]]="Critical", Table1[[#This Row],[Ticket Status]]&lt;&gt;"Closed"),
  AND(Table1[[#This Row],[Ticket Priority]]="High", Table1[[#This Row],[Ticket Status]]="Open")
), "Yes", "No")</f>
        <v>Yes</v>
      </c>
      <c r="U6204" s="4" t="str">
        <f>IF(Table1[[#This Row],[Ticket Status]]="Closed","Yes","No")</f>
        <v>No</v>
      </c>
      <c r="V6204" s="4" t="str">
        <f>IF(Table1[[#This Row],[Ticket Status]]="Pending Customer Response","Yes","No")</f>
        <v>No</v>
      </c>
      <c r="W6204" s="5">
        <f ca="1">COUNTIFS(Table1[Agent_name],Table1[[#This Row],[Agent_name]],Table1[Month],Table1[[#This Row],[Month]])/160</f>
        <v>0.625</v>
      </c>
    </row>
    <row r="6205" spans="1:23" x14ac:dyDescent="0.25">
      <c r="A6205">
        <v>6204</v>
      </c>
      <c r="B6205" t="s">
        <v>20135</v>
      </c>
      <c r="C6205" t="s">
        <v>20136</v>
      </c>
      <c r="D6205">
        <v>51</v>
      </c>
      <c r="E6205" t="s">
        <v>19</v>
      </c>
      <c r="F6205" t="s">
        <v>76</v>
      </c>
      <c r="G6205" s="1">
        <v>44243</v>
      </c>
      <c r="H6205" t="s">
        <v>45</v>
      </c>
      <c r="I6205" t="s">
        <v>59</v>
      </c>
      <c r="J6205" s="3" t="s">
        <v>20137</v>
      </c>
      <c r="K6205" t="s">
        <v>39</v>
      </c>
      <c r="L6205" t="s">
        <v>20138</v>
      </c>
      <c r="M6205" t="s">
        <v>25</v>
      </c>
      <c r="N6205" t="s">
        <v>55</v>
      </c>
      <c r="O6205" s="2">
        <v>45078.037523148145</v>
      </c>
      <c r="P6205" s="2">
        <v>45078.458356481482</v>
      </c>
      <c r="Q6205">
        <v>5</v>
      </c>
      <c r="R6205" t="str">
        <f t="shared" ca="1" si="96"/>
        <v>Neha</v>
      </c>
      <c r="S6205" t="str">
        <f>IFERROR(TEXT(DATEVALUE(LEFT(Table1[[#This Row],[Date of Purchase]],10)), "MMMM"), TEXT(Table1[[#This Row],[Date of Purchase]], "MMMM"))</f>
        <v>February</v>
      </c>
      <c r="T6205" t="str">
        <f>IF(OR(
  AND(Table1[[#This Row],[Ticket Priority]]="Critical", Table1[[#This Row],[Ticket Status]]&lt;&gt;"Closed"),
  AND(Table1[[#This Row],[Ticket Priority]]="High", Table1[[#This Row],[Ticket Status]]="Open")
), "Yes", "No")</f>
        <v>No</v>
      </c>
      <c r="U6205" s="4" t="str">
        <f>IF(Table1[[#This Row],[Ticket Status]]="Closed","Yes","No")</f>
        <v>Yes</v>
      </c>
      <c r="V6205" s="4" t="str">
        <f>IF(Table1[[#This Row],[Ticket Status]]="Pending Customer Response","Yes","No")</f>
        <v>No</v>
      </c>
      <c r="W6205" s="5">
        <f ca="1">COUNTIFS(Table1[Agent_name],Table1[[#This Row],[Agent_name]],Table1[Month],Table1[[#This Row],[Month]])/160</f>
        <v>0.19375000000000001</v>
      </c>
    </row>
    <row r="6206" spans="1:23" x14ac:dyDescent="0.25">
      <c r="A6206">
        <v>6205</v>
      </c>
      <c r="B6206" t="s">
        <v>20139</v>
      </c>
      <c r="C6206" t="s">
        <v>20140</v>
      </c>
      <c r="D6206">
        <v>67</v>
      </c>
      <c r="E6206" t="s">
        <v>29</v>
      </c>
      <c r="F6206" t="s">
        <v>92</v>
      </c>
      <c r="G6206" s="1">
        <v>44272</v>
      </c>
      <c r="H6206" t="s">
        <v>21</v>
      </c>
      <c r="I6206" t="s">
        <v>22</v>
      </c>
      <c r="J6206" s="3" t="s">
        <v>20141</v>
      </c>
      <c r="K6206" t="s">
        <v>39</v>
      </c>
      <c r="L6206" t="s">
        <v>20142</v>
      </c>
      <c r="M6206" t="s">
        <v>89</v>
      </c>
      <c r="N6206" t="s">
        <v>55</v>
      </c>
      <c r="O6206" s="2">
        <v>45078.099351851852</v>
      </c>
      <c r="P6206" s="2">
        <v>45078.333379629628</v>
      </c>
      <c r="Q6206">
        <v>2</v>
      </c>
      <c r="R6206" t="str">
        <f t="shared" ca="1" si="96"/>
        <v>Aisha</v>
      </c>
      <c r="S6206" t="str">
        <f>IFERROR(TEXT(DATEVALUE(LEFT(Table1[[#This Row],[Date of Purchase]],10)), "MMMM"), TEXT(Table1[[#This Row],[Date of Purchase]], "MMMM"))</f>
        <v>March</v>
      </c>
      <c r="T6206" t="str">
        <f>IF(OR(
  AND(Table1[[#This Row],[Ticket Priority]]="Critical", Table1[[#This Row],[Ticket Status]]&lt;&gt;"Closed"),
  AND(Table1[[#This Row],[Ticket Priority]]="High", Table1[[#This Row],[Ticket Status]]="Open")
), "Yes", "No")</f>
        <v>No</v>
      </c>
      <c r="U6206" s="4" t="str">
        <f>IF(Table1[[#This Row],[Ticket Status]]="Closed","Yes","No")</f>
        <v>Yes</v>
      </c>
      <c r="V6206" s="4" t="str">
        <f>IF(Table1[[#This Row],[Ticket Status]]="Pending Customer Response","Yes","No")</f>
        <v>No</v>
      </c>
      <c r="W6206" s="5">
        <f ca="1">COUNTIFS(Table1[Agent_name],Table1[[#This Row],[Agent_name]],Table1[Month],Table1[[#This Row],[Month]])/160</f>
        <v>1.0062500000000001</v>
      </c>
    </row>
    <row r="6207" spans="1:23" x14ac:dyDescent="0.25">
      <c r="A6207">
        <v>6206</v>
      </c>
      <c r="B6207" t="s">
        <v>20143</v>
      </c>
      <c r="C6207" t="s">
        <v>20144</v>
      </c>
      <c r="D6207">
        <v>70</v>
      </c>
      <c r="E6207" t="s">
        <v>58</v>
      </c>
      <c r="F6207" t="s">
        <v>107</v>
      </c>
      <c r="G6207" s="1">
        <v>44539</v>
      </c>
      <c r="H6207" t="s">
        <v>59</v>
      </c>
      <c r="I6207" t="s">
        <v>177</v>
      </c>
      <c r="J6207" s="3" t="s">
        <v>20145</v>
      </c>
      <c r="K6207" t="s">
        <v>24</v>
      </c>
      <c r="M6207" t="s">
        <v>25</v>
      </c>
      <c r="N6207" t="s">
        <v>33</v>
      </c>
      <c r="O6207" s="2">
        <v>45078.409085648149</v>
      </c>
      <c r="R6207" t="str">
        <f t="shared" ca="1" si="96"/>
        <v>Neha</v>
      </c>
      <c r="S6207" t="str">
        <f>IFERROR(TEXT(DATEVALUE(LEFT(Table1[[#This Row],[Date of Purchase]],10)), "MMMM"), TEXT(Table1[[#This Row],[Date of Purchase]], "MMMM"))</f>
        <v>December</v>
      </c>
      <c r="T6207" t="str">
        <f>IF(OR(
  AND(Table1[[#This Row],[Ticket Priority]]="Critical", Table1[[#This Row],[Ticket Status]]&lt;&gt;"Closed"),
  AND(Table1[[#This Row],[Ticket Priority]]="High", Table1[[#This Row],[Ticket Status]]="Open")
), "Yes", "No")</f>
        <v>Yes</v>
      </c>
      <c r="U6207" s="4" t="str">
        <f>IF(Table1[[#This Row],[Ticket Status]]="Closed","Yes","No")</f>
        <v>No</v>
      </c>
      <c r="V6207" s="4" t="str">
        <f>IF(Table1[[#This Row],[Ticket Status]]="Pending Customer Response","Yes","No")</f>
        <v>Yes</v>
      </c>
      <c r="W6207" s="5">
        <f ca="1">COUNTIFS(Table1[Agent_name],Table1[[#This Row],[Agent_name]],Table1[Month],Table1[[#This Row],[Month]])/160</f>
        <v>0.1875</v>
      </c>
    </row>
    <row r="6208" spans="1:23" x14ac:dyDescent="0.25">
      <c r="A6208">
        <v>6207</v>
      </c>
      <c r="B6208" t="s">
        <v>20146</v>
      </c>
      <c r="C6208" t="s">
        <v>20147</v>
      </c>
      <c r="D6208">
        <v>36</v>
      </c>
      <c r="E6208" t="s">
        <v>19</v>
      </c>
      <c r="F6208" t="s">
        <v>71</v>
      </c>
      <c r="G6208" s="1">
        <v>44123</v>
      </c>
      <c r="H6208" t="s">
        <v>59</v>
      </c>
      <c r="I6208" t="s">
        <v>141</v>
      </c>
      <c r="J6208" s="3" t="s">
        <v>20148</v>
      </c>
      <c r="K6208" t="s">
        <v>62</v>
      </c>
      <c r="M6208" t="s">
        <v>41</v>
      </c>
      <c r="N6208" t="s">
        <v>83</v>
      </c>
      <c r="R6208" t="str">
        <f t="shared" ca="1" si="96"/>
        <v>Ravi</v>
      </c>
      <c r="S6208" t="str">
        <f>IFERROR(TEXT(DATEVALUE(LEFT(Table1[[#This Row],[Date of Purchase]],10)), "MMMM"), TEXT(Table1[[#This Row],[Date of Purchase]], "MMMM"))</f>
        <v>October</v>
      </c>
      <c r="T6208" t="str">
        <f>IF(OR(
  AND(Table1[[#This Row],[Ticket Priority]]="Critical", Table1[[#This Row],[Ticket Status]]&lt;&gt;"Closed"),
  AND(Table1[[#This Row],[Ticket Priority]]="High", Table1[[#This Row],[Ticket Status]]="Open")
), "Yes", "No")</f>
        <v>No</v>
      </c>
      <c r="U6208" s="4" t="str">
        <f>IF(Table1[[#This Row],[Ticket Status]]="Closed","Yes","No")</f>
        <v>No</v>
      </c>
      <c r="V6208" s="4" t="str">
        <f>IF(Table1[[#This Row],[Ticket Status]]="Pending Customer Response","Yes","No")</f>
        <v>No</v>
      </c>
      <c r="W6208" s="5">
        <f ca="1">COUNTIFS(Table1[Agent_name],Table1[[#This Row],[Agent_name]],Table1[Month],Table1[[#This Row],[Month]])/160</f>
        <v>0.58125000000000004</v>
      </c>
    </row>
    <row r="6209" spans="1:23" x14ac:dyDescent="0.25">
      <c r="A6209">
        <v>6208</v>
      </c>
      <c r="B6209" t="s">
        <v>2970</v>
      </c>
      <c r="C6209" t="s">
        <v>20149</v>
      </c>
      <c r="D6209">
        <v>65</v>
      </c>
      <c r="E6209" t="s">
        <v>58</v>
      </c>
      <c r="F6209" t="s">
        <v>207</v>
      </c>
      <c r="G6209" s="1">
        <v>44026</v>
      </c>
      <c r="H6209" t="s">
        <v>45</v>
      </c>
      <c r="I6209" t="s">
        <v>59</v>
      </c>
      <c r="J6209" s="3" t="s">
        <v>20150</v>
      </c>
      <c r="K6209" t="s">
        <v>24</v>
      </c>
      <c r="M6209" t="s">
        <v>41</v>
      </c>
      <c r="N6209" t="s">
        <v>83</v>
      </c>
      <c r="O6209" s="2">
        <v>45078.3049537037</v>
      </c>
      <c r="R6209" t="str">
        <f t="shared" ca="1" si="96"/>
        <v>Aisha</v>
      </c>
      <c r="S6209" t="str">
        <f>IFERROR(TEXT(DATEVALUE(LEFT(Table1[[#This Row],[Date of Purchase]],10)), "MMMM"), TEXT(Table1[[#This Row],[Date of Purchase]], "MMMM"))</f>
        <v>July</v>
      </c>
      <c r="T6209" t="str">
        <f>IF(OR(
  AND(Table1[[#This Row],[Ticket Priority]]="Critical", Table1[[#This Row],[Ticket Status]]&lt;&gt;"Closed"),
  AND(Table1[[#This Row],[Ticket Priority]]="High", Table1[[#This Row],[Ticket Status]]="Open")
), "Yes", "No")</f>
        <v>No</v>
      </c>
      <c r="U6209" s="4" t="str">
        <f>IF(Table1[[#This Row],[Ticket Status]]="Closed","Yes","No")</f>
        <v>No</v>
      </c>
      <c r="V6209" s="4" t="str">
        <f>IF(Table1[[#This Row],[Ticket Status]]="Pending Customer Response","Yes","No")</f>
        <v>Yes</v>
      </c>
      <c r="W6209" s="5">
        <f ca="1">COUNTIFS(Table1[Agent_name],Table1[[#This Row],[Agent_name]],Table1[Month],Table1[[#This Row],[Month]])/160</f>
        <v>0.875</v>
      </c>
    </row>
    <row r="6210" spans="1:23" x14ac:dyDescent="0.25">
      <c r="A6210">
        <v>6209</v>
      </c>
      <c r="B6210" t="s">
        <v>20151</v>
      </c>
      <c r="C6210" t="s">
        <v>20152</v>
      </c>
      <c r="D6210">
        <v>51</v>
      </c>
      <c r="E6210" t="s">
        <v>19</v>
      </c>
      <c r="F6210" t="s">
        <v>207</v>
      </c>
      <c r="G6210" s="1">
        <v>44482</v>
      </c>
      <c r="H6210" t="s">
        <v>45</v>
      </c>
      <c r="I6210" t="s">
        <v>99</v>
      </c>
      <c r="J6210" s="3" t="s">
        <v>20153</v>
      </c>
      <c r="K6210" t="s">
        <v>24</v>
      </c>
      <c r="M6210" t="s">
        <v>25</v>
      </c>
      <c r="N6210" t="s">
        <v>33</v>
      </c>
      <c r="O6210" s="2">
        <v>45078.421643518515</v>
      </c>
      <c r="R6210" t="str">
        <f t="shared" ref="R6210:R6273" ca="1" si="97">CHOOSE(
RANDBETWEEN(1,20),
"Aisha","Aisha","Aisha","Aisha",
"Ravi","Ravi","Ravi",
"Sara","Sara","Sara",
"Mohit","Mohit",
"Priya","Priya",
"Arjun",
"Neha","Rahul","Divya","Karan","Meera","Sanjay"
)</f>
        <v>Sara</v>
      </c>
      <c r="S6210" t="str">
        <f>IFERROR(TEXT(DATEVALUE(LEFT(Table1[[#This Row],[Date of Purchase]],10)), "MMMM"), TEXT(Table1[[#This Row],[Date of Purchase]], "MMMM"))</f>
        <v>October</v>
      </c>
      <c r="T6210" t="str">
        <f>IF(OR(
  AND(Table1[[#This Row],[Ticket Priority]]="Critical", Table1[[#This Row],[Ticket Status]]&lt;&gt;"Closed"),
  AND(Table1[[#This Row],[Ticket Priority]]="High", Table1[[#This Row],[Ticket Status]]="Open")
), "Yes", "No")</f>
        <v>Yes</v>
      </c>
      <c r="U6210" s="4" t="str">
        <f>IF(Table1[[#This Row],[Ticket Status]]="Closed","Yes","No")</f>
        <v>No</v>
      </c>
      <c r="V6210" s="4" t="str">
        <f>IF(Table1[[#This Row],[Ticket Status]]="Pending Customer Response","Yes","No")</f>
        <v>Yes</v>
      </c>
      <c r="W6210" s="5">
        <f ca="1">COUNTIFS(Table1[Agent_name],Table1[[#This Row],[Agent_name]],Table1[Month],Table1[[#This Row],[Month]])/160</f>
        <v>0.66874999999999996</v>
      </c>
    </row>
    <row r="6211" spans="1:23" x14ac:dyDescent="0.25">
      <c r="A6211">
        <v>6210</v>
      </c>
      <c r="B6211" t="s">
        <v>20154</v>
      </c>
      <c r="C6211" t="s">
        <v>20155</v>
      </c>
      <c r="D6211">
        <v>50</v>
      </c>
      <c r="E6211" t="s">
        <v>58</v>
      </c>
      <c r="F6211" t="s">
        <v>107</v>
      </c>
      <c r="G6211" s="1">
        <v>44154</v>
      </c>
      <c r="H6211" t="s">
        <v>45</v>
      </c>
      <c r="I6211" t="s">
        <v>93</v>
      </c>
      <c r="J6211" s="3" t="s">
        <v>20156</v>
      </c>
      <c r="K6211" t="s">
        <v>24</v>
      </c>
      <c r="M6211" t="s">
        <v>89</v>
      </c>
      <c r="N6211" t="s">
        <v>83</v>
      </c>
      <c r="O6211" s="2">
        <v>45078.766805555555</v>
      </c>
      <c r="R6211" t="str">
        <f t="shared" ca="1" si="97"/>
        <v>Ravi</v>
      </c>
      <c r="S6211" t="str">
        <f>IFERROR(TEXT(DATEVALUE(LEFT(Table1[[#This Row],[Date of Purchase]],10)), "MMMM"), TEXT(Table1[[#This Row],[Date of Purchase]], "MMMM"))</f>
        <v>November</v>
      </c>
      <c r="T6211" t="str">
        <f>IF(OR(
  AND(Table1[[#This Row],[Ticket Priority]]="Critical", Table1[[#This Row],[Ticket Status]]&lt;&gt;"Closed"),
  AND(Table1[[#This Row],[Ticket Priority]]="High", Table1[[#This Row],[Ticket Status]]="Open")
), "Yes", "No")</f>
        <v>No</v>
      </c>
      <c r="U6211" s="4" t="str">
        <f>IF(Table1[[#This Row],[Ticket Status]]="Closed","Yes","No")</f>
        <v>No</v>
      </c>
      <c r="V6211" s="4" t="str">
        <f>IF(Table1[[#This Row],[Ticket Status]]="Pending Customer Response","Yes","No")</f>
        <v>Yes</v>
      </c>
      <c r="W6211" s="5">
        <f ca="1">COUNTIFS(Table1[Agent_name],Table1[[#This Row],[Agent_name]],Table1[Month],Table1[[#This Row],[Month]])/160</f>
        <v>0.61875000000000002</v>
      </c>
    </row>
    <row r="6212" spans="1:23" x14ac:dyDescent="0.25">
      <c r="A6212">
        <v>6211</v>
      </c>
      <c r="B6212" t="s">
        <v>20157</v>
      </c>
      <c r="C6212" t="s">
        <v>20158</v>
      </c>
      <c r="D6212">
        <v>24</v>
      </c>
      <c r="E6212" t="s">
        <v>29</v>
      </c>
      <c r="F6212" t="s">
        <v>157</v>
      </c>
      <c r="G6212" s="1">
        <v>44166</v>
      </c>
      <c r="H6212" t="s">
        <v>59</v>
      </c>
      <c r="I6212" t="s">
        <v>37</v>
      </c>
      <c r="J6212" s="3" t="s">
        <v>20159</v>
      </c>
      <c r="K6212" t="s">
        <v>24</v>
      </c>
      <c r="M6212" t="s">
        <v>25</v>
      </c>
      <c r="N6212" t="s">
        <v>26</v>
      </c>
      <c r="O6212" s="2">
        <v>45078.500162037039</v>
      </c>
      <c r="R6212" t="str">
        <f t="shared" ca="1" si="97"/>
        <v>Ravi</v>
      </c>
      <c r="S6212" t="str">
        <f>IFERROR(TEXT(DATEVALUE(LEFT(Table1[[#This Row],[Date of Purchase]],10)), "MMMM"), TEXT(Table1[[#This Row],[Date of Purchase]], "MMMM"))</f>
        <v>December</v>
      </c>
      <c r="T6212" t="str">
        <f>IF(OR(
  AND(Table1[[#This Row],[Ticket Priority]]="Critical", Table1[[#This Row],[Ticket Status]]&lt;&gt;"Closed"),
  AND(Table1[[#This Row],[Ticket Priority]]="High", Table1[[#This Row],[Ticket Status]]="Open")
), "Yes", "No")</f>
        <v>Yes</v>
      </c>
      <c r="U6212" s="4" t="str">
        <f>IF(Table1[[#This Row],[Ticket Status]]="Closed","Yes","No")</f>
        <v>No</v>
      </c>
      <c r="V6212" s="4" t="str">
        <f>IF(Table1[[#This Row],[Ticket Status]]="Pending Customer Response","Yes","No")</f>
        <v>Yes</v>
      </c>
      <c r="W6212" s="5">
        <f ca="1">COUNTIFS(Table1[Agent_name],Table1[[#This Row],[Agent_name]],Table1[Month],Table1[[#This Row],[Month]])/160</f>
        <v>0.66249999999999998</v>
      </c>
    </row>
    <row r="6213" spans="1:23" x14ac:dyDescent="0.25">
      <c r="A6213">
        <v>6212</v>
      </c>
      <c r="B6213" t="s">
        <v>20160</v>
      </c>
      <c r="C6213" t="s">
        <v>20161</v>
      </c>
      <c r="D6213">
        <v>36</v>
      </c>
      <c r="E6213" t="s">
        <v>29</v>
      </c>
      <c r="F6213" t="s">
        <v>249</v>
      </c>
      <c r="G6213" s="1">
        <v>44100</v>
      </c>
      <c r="H6213" t="s">
        <v>21</v>
      </c>
      <c r="I6213" t="s">
        <v>67</v>
      </c>
      <c r="J6213" s="3" t="s">
        <v>20162</v>
      </c>
      <c r="K6213" t="s">
        <v>39</v>
      </c>
      <c r="L6213" t="s">
        <v>20163</v>
      </c>
      <c r="M6213" t="s">
        <v>41</v>
      </c>
      <c r="N6213" t="s">
        <v>55</v>
      </c>
      <c r="O6213" s="2">
        <v>45078.943923611114</v>
      </c>
      <c r="P6213" s="2">
        <v>45078.259895833333</v>
      </c>
      <c r="Q6213">
        <v>2</v>
      </c>
      <c r="R6213" t="str">
        <f t="shared" ca="1" si="97"/>
        <v>Ravi</v>
      </c>
      <c r="S6213" t="str">
        <f>IFERROR(TEXT(DATEVALUE(LEFT(Table1[[#This Row],[Date of Purchase]],10)), "MMMM"), TEXT(Table1[[#This Row],[Date of Purchase]], "MMMM"))</f>
        <v>September</v>
      </c>
      <c r="T6213" t="str">
        <f>IF(OR(
  AND(Table1[[#This Row],[Ticket Priority]]="Critical", Table1[[#This Row],[Ticket Status]]&lt;&gt;"Closed"),
  AND(Table1[[#This Row],[Ticket Priority]]="High", Table1[[#This Row],[Ticket Status]]="Open")
), "Yes", "No")</f>
        <v>No</v>
      </c>
      <c r="U6213" s="4" t="str">
        <f>IF(Table1[[#This Row],[Ticket Status]]="Closed","Yes","No")</f>
        <v>Yes</v>
      </c>
      <c r="V6213" s="4" t="str">
        <f>IF(Table1[[#This Row],[Ticket Status]]="Pending Customer Response","Yes","No")</f>
        <v>No</v>
      </c>
      <c r="W6213" s="5">
        <f ca="1">COUNTIFS(Table1[Agent_name],Table1[[#This Row],[Agent_name]],Table1[Month],Table1[[#This Row],[Month]])/160</f>
        <v>0.64375000000000004</v>
      </c>
    </row>
    <row r="6214" spans="1:23" x14ac:dyDescent="0.25">
      <c r="A6214">
        <v>6213</v>
      </c>
      <c r="B6214" t="s">
        <v>20164</v>
      </c>
      <c r="C6214" t="s">
        <v>20165</v>
      </c>
      <c r="D6214">
        <v>40</v>
      </c>
      <c r="E6214" t="s">
        <v>19</v>
      </c>
      <c r="F6214" t="s">
        <v>81</v>
      </c>
      <c r="G6214" s="1">
        <v>43952</v>
      </c>
      <c r="H6214" t="s">
        <v>66</v>
      </c>
      <c r="I6214" t="s">
        <v>52</v>
      </c>
      <c r="J6214" s="3" t="s">
        <v>20166</v>
      </c>
      <c r="K6214" t="s">
        <v>24</v>
      </c>
      <c r="M6214" t="s">
        <v>25</v>
      </c>
      <c r="N6214" t="s">
        <v>55</v>
      </c>
      <c r="O6214" s="2">
        <v>45078.192546296297</v>
      </c>
      <c r="R6214" t="str">
        <f t="shared" ca="1" si="97"/>
        <v>Aisha</v>
      </c>
      <c r="S6214" t="str">
        <f>IFERROR(TEXT(DATEVALUE(LEFT(Table1[[#This Row],[Date of Purchase]],10)), "MMMM"), TEXT(Table1[[#This Row],[Date of Purchase]], "MMMM"))</f>
        <v>May</v>
      </c>
      <c r="T6214" t="str">
        <f>IF(OR(
  AND(Table1[[#This Row],[Ticket Priority]]="Critical", Table1[[#This Row],[Ticket Status]]&lt;&gt;"Closed"),
  AND(Table1[[#This Row],[Ticket Priority]]="High", Table1[[#This Row],[Ticket Status]]="Open")
), "Yes", "No")</f>
        <v>Yes</v>
      </c>
      <c r="U6214" s="4" t="str">
        <f>IF(Table1[[#This Row],[Ticket Status]]="Closed","Yes","No")</f>
        <v>No</v>
      </c>
      <c r="V6214" s="4" t="str">
        <f>IF(Table1[[#This Row],[Ticket Status]]="Pending Customer Response","Yes","No")</f>
        <v>Yes</v>
      </c>
      <c r="W6214" s="5">
        <f ca="1">COUNTIFS(Table1[Agent_name],Table1[[#This Row],[Agent_name]],Table1[Month],Table1[[#This Row],[Month]])/160</f>
        <v>0.93125000000000002</v>
      </c>
    </row>
    <row r="6215" spans="1:23" x14ac:dyDescent="0.25">
      <c r="A6215">
        <v>6214</v>
      </c>
      <c r="B6215" t="s">
        <v>20167</v>
      </c>
      <c r="C6215" t="s">
        <v>20168</v>
      </c>
      <c r="D6215">
        <v>51</v>
      </c>
      <c r="E6215" t="s">
        <v>58</v>
      </c>
      <c r="F6215" t="s">
        <v>421</v>
      </c>
      <c r="G6215" s="1">
        <v>44456</v>
      </c>
      <c r="H6215" t="s">
        <v>59</v>
      </c>
      <c r="I6215" t="s">
        <v>141</v>
      </c>
      <c r="J6215" s="3" t="s">
        <v>20169</v>
      </c>
      <c r="K6215" t="s">
        <v>24</v>
      </c>
      <c r="M6215" t="s">
        <v>25</v>
      </c>
      <c r="N6215" t="s">
        <v>26</v>
      </c>
      <c r="O6215" s="2">
        <v>45078.542557870373</v>
      </c>
      <c r="R6215" t="str">
        <f t="shared" ca="1" si="97"/>
        <v>Arjun</v>
      </c>
      <c r="S6215" t="str">
        <f>IFERROR(TEXT(DATEVALUE(LEFT(Table1[[#This Row],[Date of Purchase]],10)), "MMMM"), TEXT(Table1[[#This Row],[Date of Purchase]], "MMMM"))</f>
        <v>September</v>
      </c>
      <c r="T6215" t="str">
        <f>IF(OR(
  AND(Table1[[#This Row],[Ticket Priority]]="Critical", Table1[[#This Row],[Ticket Status]]&lt;&gt;"Closed"),
  AND(Table1[[#This Row],[Ticket Priority]]="High", Table1[[#This Row],[Ticket Status]]="Open")
), "Yes", "No")</f>
        <v>Yes</v>
      </c>
      <c r="U6215" s="4" t="str">
        <f>IF(Table1[[#This Row],[Ticket Status]]="Closed","Yes","No")</f>
        <v>No</v>
      </c>
      <c r="V6215" s="4" t="str">
        <f>IF(Table1[[#This Row],[Ticket Status]]="Pending Customer Response","Yes","No")</f>
        <v>Yes</v>
      </c>
      <c r="W6215" s="5">
        <f ca="1">COUNTIFS(Table1[Agent_name],Table1[[#This Row],[Agent_name]],Table1[Month],Table1[[#This Row],[Month]])/160</f>
        <v>0.1875</v>
      </c>
    </row>
    <row r="6216" spans="1:23" x14ac:dyDescent="0.25">
      <c r="A6216">
        <v>6215</v>
      </c>
      <c r="B6216" t="s">
        <v>20170</v>
      </c>
      <c r="C6216" t="s">
        <v>20171</v>
      </c>
      <c r="D6216">
        <v>70</v>
      </c>
      <c r="E6216" t="s">
        <v>58</v>
      </c>
      <c r="F6216" t="s">
        <v>431</v>
      </c>
      <c r="G6216" s="1">
        <v>44294</v>
      </c>
      <c r="H6216" t="s">
        <v>45</v>
      </c>
      <c r="I6216" t="s">
        <v>99</v>
      </c>
      <c r="J6216" s="3" t="s">
        <v>20172</v>
      </c>
      <c r="K6216" t="s">
        <v>62</v>
      </c>
      <c r="M6216" t="s">
        <v>89</v>
      </c>
      <c r="N6216" t="s">
        <v>26</v>
      </c>
      <c r="R6216" t="str">
        <f t="shared" ca="1" si="97"/>
        <v>Neha</v>
      </c>
      <c r="S6216" t="str">
        <f>IFERROR(TEXT(DATEVALUE(LEFT(Table1[[#This Row],[Date of Purchase]],10)), "MMMM"), TEXT(Table1[[#This Row],[Date of Purchase]], "MMMM"))</f>
        <v>April</v>
      </c>
      <c r="T6216" t="str">
        <f>IF(OR(
  AND(Table1[[#This Row],[Ticket Priority]]="Critical", Table1[[#This Row],[Ticket Status]]&lt;&gt;"Closed"),
  AND(Table1[[#This Row],[Ticket Priority]]="High", Table1[[#This Row],[Ticket Status]]="Open")
), "Yes", "No")</f>
        <v>Yes</v>
      </c>
      <c r="U6216" s="4" t="str">
        <f>IF(Table1[[#This Row],[Ticket Status]]="Closed","Yes","No")</f>
        <v>No</v>
      </c>
      <c r="V6216" s="4" t="str">
        <f>IF(Table1[[#This Row],[Ticket Status]]="Pending Customer Response","Yes","No")</f>
        <v>No</v>
      </c>
      <c r="W6216" s="5">
        <f ca="1">COUNTIFS(Table1[Agent_name],Table1[[#This Row],[Agent_name]],Table1[Month],Table1[[#This Row],[Month]])/160</f>
        <v>0.28749999999999998</v>
      </c>
    </row>
    <row r="6217" spans="1:23" x14ac:dyDescent="0.25">
      <c r="A6217">
        <v>6216</v>
      </c>
      <c r="B6217" t="s">
        <v>20173</v>
      </c>
      <c r="C6217" t="s">
        <v>20174</v>
      </c>
      <c r="D6217">
        <v>34</v>
      </c>
      <c r="E6217" t="s">
        <v>29</v>
      </c>
      <c r="F6217" t="s">
        <v>51</v>
      </c>
      <c r="G6217" s="1">
        <v>44409</v>
      </c>
      <c r="H6217" t="s">
        <v>45</v>
      </c>
      <c r="I6217" t="s">
        <v>113</v>
      </c>
      <c r="J6217" s="3" t="s">
        <v>20175</v>
      </c>
      <c r="K6217" t="s">
        <v>24</v>
      </c>
      <c r="M6217" t="s">
        <v>143</v>
      </c>
      <c r="N6217" t="s">
        <v>83</v>
      </c>
      <c r="O6217" s="2">
        <v>45078.107881944445</v>
      </c>
      <c r="R6217" t="str">
        <f t="shared" ca="1" si="97"/>
        <v>Ravi</v>
      </c>
      <c r="S6217" t="str">
        <f>IFERROR(TEXT(DATEVALUE(LEFT(Table1[[#This Row],[Date of Purchase]],10)), "MMMM"), TEXT(Table1[[#This Row],[Date of Purchase]], "MMMM"))</f>
        <v>August</v>
      </c>
      <c r="T6217" t="str">
        <f>IF(OR(
  AND(Table1[[#This Row],[Ticket Priority]]="Critical", Table1[[#This Row],[Ticket Status]]&lt;&gt;"Closed"),
  AND(Table1[[#This Row],[Ticket Priority]]="High", Table1[[#This Row],[Ticket Status]]="Open")
), "Yes", "No")</f>
        <v>No</v>
      </c>
      <c r="U6217" s="4" t="str">
        <f>IF(Table1[[#This Row],[Ticket Status]]="Closed","Yes","No")</f>
        <v>No</v>
      </c>
      <c r="V6217" s="4" t="str">
        <f>IF(Table1[[#This Row],[Ticket Status]]="Pending Customer Response","Yes","No")</f>
        <v>Yes</v>
      </c>
      <c r="W6217" s="5">
        <f ca="1">COUNTIFS(Table1[Agent_name],Table1[[#This Row],[Agent_name]],Table1[Month],Table1[[#This Row],[Month]])/160</f>
        <v>0.65625</v>
      </c>
    </row>
    <row r="6218" spans="1:23" x14ac:dyDescent="0.25">
      <c r="A6218">
        <v>6217</v>
      </c>
      <c r="B6218" t="s">
        <v>20176</v>
      </c>
      <c r="C6218" t="s">
        <v>20177</v>
      </c>
      <c r="D6218">
        <v>31</v>
      </c>
      <c r="E6218" t="s">
        <v>58</v>
      </c>
      <c r="F6218" t="s">
        <v>223</v>
      </c>
      <c r="G6218" s="1">
        <v>44206</v>
      </c>
      <c r="H6218" t="s">
        <v>59</v>
      </c>
      <c r="I6218" t="s">
        <v>67</v>
      </c>
      <c r="J6218" s="3" t="s">
        <v>20178</v>
      </c>
      <c r="K6218" t="s">
        <v>39</v>
      </c>
      <c r="L6218" t="s">
        <v>20179</v>
      </c>
      <c r="M6218" t="s">
        <v>25</v>
      </c>
      <c r="N6218" t="s">
        <v>55</v>
      </c>
      <c r="O6218" s="2">
        <v>45078.010671296295</v>
      </c>
      <c r="P6218" s="2">
        <v>45078.512754629628</v>
      </c>
      <c r="Q6218">
        <v>1</v>
      </c>
      <c r="R6218" t="str">
        <f t="shared" ca="1" si="97"/>
        <v>Priya</v>
      </c>
      <c r="S6218" t="str">
        <f>IFERROR(TEXT(DATEVALUE(LEFT(Table1[[#This Row],[Date of Purchase]],10)), "MMMM"), TEXT(Table1[[#This Row],[Date of Purchase]], "MMMM"))</f>
        <v>January</v>
      </c>
      <c r="T6218" t="str">
        <f>IF(OR(
  AND(Table1[[#This Row],[Ticket Priority]]="Critical", Table1[[#This Row],[Ticket Status]]&lt;&gt;"Closed"),
  AND(Table1[[#This Row],[Ticket Priority]]="High", Table1[[#This Row],[Ticket Status]]="Open")
), "Yes", "No")</f>
        <v>No</v>
      </c>
      <c r="U6218" s="4" t="str">
        <f>IF(Table1[[#This Row],[Ticket Status]]="Closed","Yes","No")</f>
        <v>Yes</v>
      </c>
      <c r="V6218" s="4" t="str">
        <f>IF(Table1[[#This Row],[Ticket Status]]="Pending Customer Response","Yes","No")</f>
        <v>No</v>
      </c>
      <c r="W6218" s="5">
        <f ca="1">COUNTIFS(Table1[Agent_name],Table1[[#This Row],[Agent_name]],Table1[Month],Table1[[#This Row],[Month]])/160</f>
        <v>0.51875000000000004</v>
      </c>
    </row>
    <row r="6219" spans="1:23" x14ac:dyDescent="0.25">
      <c r="A6219">
        <v>6218</v>
      </c>
      <c r="B6219" t="s">
        <v>20180</v>
      </c>
      <c r="C6219" t="s">
        <v>20181</v>
      </c>
      <c r="D6219">
        <v>45</v>
      </c>
      <c r="E6219" t="s">
        <v>58</v>
      </c>
      <c r="F6219" t="s">
        <v>149</v>
      </c>
      <c r="G6219" s="1">
        <v>44544</v>
      </c>
      <c r="H6219" t="s">
        <v>21</v>
      </c>
      <c r="I6219" t="s">
        <v>141</v>
      </c>
      <c r="J6219" s="3" t="s">
        <v>20182</v>
      </c>
      <c r="K6219" t="s">
        <v>62</v>
      </c>
      <c r="M6219" t="s">
        <v>41</v>
      </c>
      <c r="N6219" t="s">
        <v>83</v>
      </c>
      <c r="R6219" t="str">
        <f t="shared" ca="1" si="97"/>
        <v>Divya</v>
      </c>
      <c r="S6219" t="str">
        <f>IFERROR(TEXT(DATEVALUE(LEFT(Table1[[#This Row],[Date of Purchase]],10)), "MMMM"), TEXT(Table1[[#This Row],[Date of Purchase]], "MMMM"))</f>
        <v>December</v>
      </c>
      <c r="T6219" t="str">
        <f>IF(OR(
  AND(Table1[[#This Row],[Ticket Priority]]="Critical", Table1[[#This Row],[Ticket Status]]&lt;&gt;"Closed"),
  AND(Table1[[#This Row],[Ticket Priority]]="High", Table1[[#This Row],[Ticket Status]]="Open")
), "Yes", "No")</f>
        <v>No</v>
      </c>
      <c r="U6219" s="4" t="str">
        <f>IF(Table1[[#This Row],[Ticket Status]]="Closed","Yes","No")</f>
        <v>No</v>
      </c>
      <c r="V6219" s="4" t="str">
        <f>IF(Table1[[#This Row],[Ticket Status]]="Pending Customer Response","Yes","No")</f>
        <v>No</v>
      </c>
      <c r="W6219" s="5">
        <f ca="1">COUNTIFS(Table1[Agent_name],Table1[[#This Row],[Agent_name]],Table1[Month],Table1[[#This Row],[Month]])/160</f>
        <v>0.25</v>
      </c>
    </row>
    <row r="6220" spans="1:23" x14ac:dyDescent="0.25">
      <c r="A6220">
        <v>6219</v>
      </c>
      <c r="B6220" t="s">
        <v>20183</v>
      </c>
      <c r="C6220" t="s">
        <v>20184</v>
      </c>
      <c r="D6220">
        <v>67</v>
      </c>
      <c r="E6220" t="s">
        <v>58</v>
      </c>
      <c r="F6220" t="s">
        <v>249</v>
      </c>
      <c r="G6220" s="1">
        <v>44101</v>
      </c>
      <c r="H6220" t="s">
        <v>45</v>
      </c>
      <c r="I6220" t="s">
        <v>59</v>
      </c>
      <c r="J6220" s="3" t="s">
        <v>20185</v>
      </c>
      <c r="K6220" t="s">
        <v>24</v>
      </c>
      <c r="M6220" t="s">
        <v>25</v>
      </c>
      <c r="N6220" t="s">
        <v>26</v>
      </c>
      <c r="O6220" s="2">
        <v>45078.857905092591</v>
      </c>
      <c r="R6220" t="str">
        <f t="shared" ca="1" si="97"/>
        <v>Ravi</v>
      </c>
      <c r="S6220" t="str">
        <f>IFERROR(TEXT(DATEVALUE(LEFT(Table1[[#This Row],[Date of Purchase]],10)), "MMMM"), TEXT(Table1[[#This Row],[Date of Purchase]], "MMMM"))</f>
        <v>September</v>
      </c>
      <c r="T6220" t="str">
        <f>IF(OR(
  AND(Table1[[#This Row],[Ticket Priority]]="Critical", Table1[[#This Row],[Ticket Status]]&lt;&gt;"Closed"),
  AND(Table1[[#This Row],[Ticket Priority]]="High", Table1[[#This Row],[Ticket Status]]="Open")
), "Yes", "No")</f>
        <v>Yes</v>
      </c>
      <c r="U6220" s="4" t="str">
        <f>IF(Table1[[#This Row],[Ticket Status]]="Closed","Yes","No")</f>
        <v>No</v>
      </c>
      <c r="V6220" s="4" t="str">
        <f>IF(Table1[[#This Row],[Ticket Status]]="Pending Customer Response","Yes","No")</f>
        <v>Yes</v>
      </c>
      <c r="W6220" s="5">
        <f ca="1">COUNTIFS(Table1[Agent_name],Table1[[#This Row],[Agent_name]],Table1[Month],Table1[[#This Row],[Month]])/160</f>
        <v>0.64375000000000004</v>
      </c>
    </row>
    <row r="6221" spans="1:23" x14ac:dyDescent="0.25">
      <c r="A6221">
        <v>6220</v>
      </c>
      <c r="B6221" t="s">
        <v>1896</v>
      </c>
      <c r="C6221" t="s">
        <v>20186</v>
      </c>
      <c r="D6221">
        <v>60</v>
      </c>
      <c r="E6221" t="s">
        <v>29</v>
      </c>
      <c r="F6221" t="s">
        <v>129</v>
      </c>
      <c r="G6221" s="1">
        <v>44374</v>
      </c>
      <c r="H6221" t="s">
        <v>59</v>
      </c>
      <c r="I6221" t="s">
        <v>46</v>
      </c>
      <c r="J6221" s="3" t="s">
        <v>20187</v>
      </c>
      <c r="K6221" t="s">
        <v>39</v>
      </c>
      <c r="L6221" t="s">
        <v>20188</v>
      </c>
      <c r="M6221" t="s">
        <v>143</v>
      </c>
      <c r="N6221" t="s">
        <v>83</v>
      </c>
      <c r="O6221" s="2">
        <v>45078.328067129631</v>
      </c>
      <c r="P6221" s="2">
        <v>45078.313483796293</v>
      </c>
      <c r="Q6221">
        <v>3</v>
      </c>
      <c r="R6221" t="str">
        <f t="shared" ca="1" si="97"/>
        <v>Karan</v>
      </c>
      <c r="S6221" t="str">
        <f>IFERROR(TEXT(DATEVALUE(LEFT(Table1[[#This Row],[Date of Purchase]],10)), "MMMM"), TEXT(Table1[[#This Row],[Date of Purchase]], "MMMM"))</f>
        <v>June</v>
      </c>
      <c r="T6221" t="str">
        <f>IF(OR(
  AND(Table1[[#This Row],[Ticket Priority]]="Critical", Table1[[#This Row],[Ticket Status]]&lt;&gt;"Closed"),
  AND(Table1[[#This Row],[Ticket Priority]]="High", Table1[[#This Row],[Ticket Status]]="Open")
), "Yes", "No")</f>
        <v>No</v>
      </c>
      <c r="U6221" s="4" t="str">
        <f>IF(Table1[[#This Row],[Ticket Status]]="Closed","Yes","No")</f>
        <v>Yes</v>
      </c>
      <c r="V6221" s="4" t="str">
        <f>IF(Table1[[#This Row],[Ticket Status]]="Pending Customer Response","Yes","No")</f>
        <v>No</v>
      </c>
      <c r="W6221" s="5">
        <f ca="1">COUNTIFS(Table1[Agent_name],Table1[[#This Row],[Agent_name]],Table1[Month],Table1[[#This Row],[Month]])/160</f>
        <v>0.27500000000000002</v>
      </c>
    </row>
    <row r="6222" spans="1:23" x14ac:dyDescent="0.25">
      <c r="A6222">
        <v>6221</v>
      </c>
      <c r="B6222" t="s">
        <v>20189</v>
      </c>
      <c r="C6222" t="s">
        <v>20190</v>
      </c>
      <c r="D6222">
        <v>56</v>
      </c>
      <c r="E6222" t="s">
        <v>29</v>
      </c>
      <c r="F6222" t="s">
        <v>249</v>
      </c>
      <c r="G6222" s="1">
        <v>44449</v>
      </c>
      <c r="H6222" t="s">
        <v>59</v>
      </c>
      <c r="I6222" t="s">
        <v>59</v>
      </c>
      <c r="J6222" s="3" t="s">
        <v>20191</v>
      </c>
      <c r="K6222" t="s">
        <v>62</v>
      </c>
      <c r="M6222" t="s">
        <v>41</v>
      </c>
      <c r="N6222" t="s">
        <v>26</v>
      </c>
      <c r="R6222" t="str">
        <f t="shared" ca="1" si="97"/>
        <v>Aisha</v>
      </c>
      <c r="S6222" t="str">
        <f>IFERROR(TEXT(DATEVALUE(LEFT(Table1[[#This Row],[Date of Purchase]],10)), "MMMM"), TEXT(Table1[[#This Row],[Date of Purchase]], "MMMM"))</f>
        <v>September</v>
      </c>
      <c r="T6222" t="str">
        <f>IF(OR(
  AND(Table1[[#This Row],[Ticket Priority]]="Critical", Table1[[#This Row],[Ticket Status]]&lt;&gt;"Closed"),
  AND(Table1[[#This Row],[Ticket Priority]]="High", Table1[[#This Row],[Ticket Status]]="Open")
), "Yes", "No")</f>
        <v>No</v>
      </c>
      <c r="U6222" s="4" t="str">
        <f>IF(Table1[[#This Row],[Ticket Status]]="Closed","Yes","No")</f>
        <v>No</v>
      </c>
      <c r="V6222" s="4" t="str">
        <f>IF(Table1[[#This Row],[Ticket Status]]="Pending Customer Response","Yes","No")</f>
        <v>No</v>
      </c>
      <c r="W6222" s="5">
        <f ca="1">COUNTIFS(Table1[Agent_name],Table1[[#This Row],[Agent_name]],Table1[Month],Table1[[#This Row],[Month]])/160</f>
        <v>0.86250000000000004</v>
      </c>
    </row>
    <row r="6223" spans="1:23" x14ac:dyDescent="0.25">
      <c r="A6223">
        <v>6222</v>
      </c>
      <c r="B6223" t="s">
        <v>20192</v>
      </c>
      <c r="C6223" t="s">
        <v>20193</v>
      </c>
      <c r="D6223">
        <v>32</v>
      </c>
      <c r="E6223" t="s">
        <v>58</v>
      </c>
      <c r="F6223" t="s">
        <v>219</v>
      </c>
      <c r="G6223" s="1">
        <v>44466</v>
      </c>
      <c r="H6223" t="s">
        <v>45</v>
      </c>
      <c r="I6223" t="s">
        <v>72</v>
      </c>
      <c r="J6223" s="3" t="s">
        <v>20194</v>
      </c>
      <c r="K6223" t="s">
        <v>62</v>
      </c>
      <c r="M6223" t="s">
        <v>25</v>
      </c>
      <c r="N6223" t="s">
        <v>83</v>
      </c>
      <c r="R6223" t="str">
        <f t="shared" ca="1" si="97"/>
        <v>Aisha</v>
      </c>
      <c r="S6223" t="str">
        <f>IFERROR(TEXT(DATEVALUE(LEFT(Table1[[#This Row],[Date of Purchase]],10)), "MMMM"), TEXT(Table1[[#This Row],[Date of Purchase]], "MMMM"))</f>
        <v>September</v>
      </c>
      <c r="T6223" t="str">
        <f>IF(OR(
  AND(Table1[[#This Row],[Ticket Priority]]="Critical", Table1[[#This Row],[Ticket Status]]&lt;&gt;"Closed"),
  AND(Table1[[#This Row],[Ticket Priority]]="High", Table1[[#This Row],[Ticket Status]]="Open")
), "Yes", "No")</f>
        <v>Yes</v>
      </c>
      <c r="U6223" s="4" t="str">
        <f>IF(Table1[[#This Row],[Ticket Status]]="Closed","Yes","No")</f>
        <v>No</v>
      </c>
      <c r="V6223" s="4" t="str">
        <f>IF(Table1[[#This Row],[Ticket Status]]="Pending Customer Response","Yes","No")</f>
        <v>No</v>
      </c>
      <c r="W6223" s="5">
        <f ca="1">COUNTIFS(Table1[Agent_name],Table1[[#This Row],[Agent_name]],Table1[Month],Table1[[#This Row],[Month]])/160</f>
        <v>0.86250000000000004</v>
      </c>
    </row>
    <row r="6224" spans="1:23" x14ac:dyDescent="0.25">
      <c r="A6224">
        <v>6223</v>
      </c>
      <c r="B6224" t="s">
        <v>20195</v>
      </c>
      <c r="C6224" t="s">
        <v>20196</v>
      </c>
      <c r="D6224">
        <v>53</v>
      </c>
      <c r="E6224" t="s">
        <v>58</v>
      </c>
      <c r="F6224" t="s">
        <v>339</v>
      </c>
      <c r="G6224" s="1">
        <v>44381</v>
      </c>
      <c r="H6224" t="s">
        <v>21</v>
      </c>
      <c r="I6224" t="s">
        <v>72</v>
      </c>
      <c r="J6224" s="3" t="s">
        <v>20197</v>
      </c>
      <c r="K6224" t="s">
        <v>24</v>
      </c>
      <c r="M6224" t="s">
        <v>143</v>
      </c>
      <c r="N6224" t="s">
        <v>55</v>
      </c>
      <c r="O6224" s="2">
        <v>45078.526030092595</v>
      </c>
      <c r="R6224" t="str">
        <f t="shared" ca="1" si="97"/>
        <v>Mohit</v>
      </c>
      <c r="S6224" t="str">
        <f>IFERROR(TEXT(DATEVALUE(LEFT(Table1[[#This Row],[Date of Purchase]],10)), "MMMM"), TEXT(Table1[[#This Row],[Date of Purchase]], "MMMM"))</f>
        <v>July</v>
      </c>
      <c r="T6224" t="str">
        <f>IF(OR(
  AND(Table1[[#This Row],[Ticket Priority]]="Critical", Table1[[#This Row],[Ticket Status]]&lt;&gt;"Closed"),
  AND(Table1[[#This Row],[Ticket Priority]]="High", Table1[[#This Row],[Ticket Status]]="Open")
), "Yes", "No")</f>
        <v>No</v>
      </c>
      <c r="U6224" s="4" t="str">
        <f>IF(Table1[[#This Row],[Ticket Status]]="Closed","Yes","No")</f>
        <v>No</v>
      </c>
      <c r="V6224" s="4" t="str">
        <f>IF(Table1[[#This Row],[Ticket Status]]="Pending Customer Response","Yes","No")</f>
        <v>Yes</v>
      </c>
      <c r="W6224" s="5">
        <f ca="1">COUNTIFS(Table1[Agent_name],Table1[[#This Row],[Agent_name]],Table1[Month],Table1[[#This Row],[Month]])/160</f>
        <v>0.53125</v>
      </c>
    </row>
    <row r="6225" spans="1:23" x14ac:dyDescent="0.25">
      <c r="A6225">
        <v>6224</v>
      </c>
      <c r="B6225" t="s">
        <v>20198</v>
      </c>
      <c r="C6225" t="s">
        <v>20199</v>
      </c>
      <c r="D6225">
        <v>58</v>
      </c>
      <c r="E6225" t="s">
        <v>29</v>
      </c>
      <c r="F6225" t="s">
        <v>655</v>
      </c>
      <c r="G6225" s="1">
        <v>44423</v>
      </c>
      <c r="H6225" t="s">
        <v>45</v>
      </c>
      <c r="I6225" t="s">
        <v>141</v>
      </c>
      <c r="J6225" s="3" t="s">
        <v>20200</v>
      </c>
      <c r="K6225" t="s">
        <v>62</v>
      </c>
      <c r="M6225" t="s">
        <v>25</v>
      </c>
      <c r="N6225" t="s">
        <v>33</v>
      </c>
      <c r="R6225" t="str">
        <f t="shared" ca="1" si="97"/>
        <v>Sara</v>
      </c>
      <c r="S6225" t="str">
        <f>IFERROR(TEXT(DATEVALUE(LEFT(Table1[[#This Row],[Date of Purchase]],10)), "MMMM"), TEXT(Table1[[#This Row],[Date of Purchase]], "MMMM"))</f>
        <v>August</v>
      </c>
      <c r="T6225" t="str">
        <f>IF(OR(
  AND(Table1[[#This Row],[Ticket Priority]]="Critical", Table1[[#This Row],[Ticket Status]]&lt;&gt;"Closed"),
  AND(Table1[[#This Row],[Ticket Priority]]="High", Table1[[#This Row],[Ticket Status]]="Open")
), "Yes", "No")</f>
        <v>Yes</v>
      </c>
      <c r="U6225" s="4" t="str">
        <f>IF(Table1[[#This Row],[Ticket Status]]="Closed","Yes","No")</f>
        <v>No</v>
      </c>
      <c r="V6225" s="4" t="str">
        <f>IF(Table1[[#This Row],[Ticket Status]]="Pending Customer Response","Yes","No")</f>
        <v>No</v>
      </c>
      <c r="W6225" s="5">
        <f ca="1">COUNTIFS(Table1[Agent_name],Table1[[#This Row],[Agent_name]],Table1[Month],Table1[[#This Row],[Month]])/160</f>
        <v>0.8</v>
      </c>
    </row>
    <row r="6226" spans="1:23" x14ac:dyDescent="0.25">
      <c r="A6226">
        <v>6225</v>
      </c>
      <c r="B6226" t="s">
        <v>20201</v>
      </c>
      <c r="C6226" t="s">
        <v>20202</v>
      </c>
      <c r="D6226">
        <v>65</v>
      </c>
      <c r="E6226" t="s">
        <v>29</v>
      </c>
      <c r="F6226" t="s">
        <v>286</v>
      </c>
      <c r="G6226" s="1">
        <v>44517</v>
      </c>
      <c r="H6226" t="s">
        <v>66</v>
      </c>
      <c r="I6226" t="s">
        <v>93</v>
      </c>
      <c r="J6226" s="3" t="s">
        <v>20203</v>
      </c>
      <c r="K6226" t="s">
        <v>24</v>
      </c>
      <c r="M6226" t="s">
        <v>25</v>
      </c>
      <c r="N6226" t="s">
        <v>83</v>
      </c>
      <c r="O6226" s="2">
        <v>45078.29550925926</v>
      </c>
      <c r="R6226" t="str">
        <f t="shared" ca="1" si="97"/>
        <v>Sara</v>
      </c>
      <c r="S6226" t="str">
        <f>IFERROR(TEXT(DATEVALUE(LEFT(Table1[[#This Row],[Date of Purchase]],10)), "MMMM"), TEXT(Table1[[#This Row],[Date of Purchase]], "MMMM"))</f>
        <v>November</v>
      </c>
      <c r="T6226" t="str">
        <f>IF(OR(
  AND(Table1[[#This Row],[Ticket Priority]]="Critical", Table1[[#This Row],[Ticket Status]]&lt;&gt;"Closed"),
  AND(Table1[[#This Row],[Ticket Priority]]="High", Table1[[#This Row],[Ticket Status]]="Open")
), "Yes", "No")</f>
        <v>Yes</v>
      </c>
      <c r="U6226" s="4" t="str">
        <f>IF(Table1[[#This Row],[Ticket Status]]="Closed","Yes","No")</f>
        <v>No</v>
      </c>
      <c r="V6226" s="4" t="str">
        <f>IF(Table1[[#This Row],[Ticket Status]]="Pending Customer Response","Yes","No")</f>
        <v>Yes</v>
      </c>
      <c r="W6226" s="5">
        <f ca="1">COUNTIFS(Table1[Agent_name],Table1[[#This Row],[Agent_name]],Table1[Month],Table1[[#This Row],[Month]])/160</f>
        <v>0.79374999999999996</v>
      </c>
    </row>
    <row r="6227" spans="1:23" x14ac:dyDescent="0.25">
      <c r="A6227">
        <v>6226</v>
      </c>
      <c r="B6227" t="s">
        <v>20204</v>
      </c>
      <c r="C6227" t="s">
        <v>20205</v>
      </c>
      <c r="D6227">
        <v>51</v>
      </c>
      <c r="E6227" t="s">
        <v>19</v>
      </c>
      <c r="F6227" t="s">
        <v>76</v>
      </c>
      <c r="G6227" s="1">
        <v>44555</v>
      </c>
      <c r="H6227" t="s">
        <v>67</v>
      </c>
      <c r="I6227" t="s">
        <v>113</v>
      </c>
      <c r="J6227" s="3" t="s">
        <v>20206</v>
      </c>
      <c r="K6227" t="s">
        <v>24</v>
      </c>
      <c r="M6227" t="s">
        <v>143</v>
      </c>
      <c r="N6227" t="s">
        <v>26</v>
      </c>
      <c r="O6227" s="2">
        <v>45078.387199074074</v>
      </c>
      <c r="R6227" t="str">
        <f t="shared" ca="1" si="97"/>
        <v>Mohit</v>
      </c>
      <c r="S6227" t="str">
        <f>IFERROR(TEXT(DATEVALUE(LEFT(Table1[[#This Row],[Date of Purchase]],10)), "MMMM"), TEXT(Table1[[#This Row],[Date of Purchase]], "MMMM"))</f>
        <v>December</v>
      </c>
      <c r="T6227" t="str">
        <f>IF(OR(
  AND(Table1[[#This Row],[Ticket Priority]]="Critical", Table1[[#This Row],[Ticket Status]]&lt;&gt;"Closed"),
  AND(Table1[[#This Row],[Ticket Priority]]="High", Table1[[#This Row],[Ticket Status]]="Open")
), "Yes", "No")</f>
        <v>No</v>
      </c>
      <c r="U6227" s="4" t="str">
        <f>IF(Table1[[#This Row],[Ticket Status]]="Closed","Yes","No")</f>
        <v>No</v>
      </c>
      <c r="V6227" s="4" t="str">
        <f>IF(Table1[[#This Row],[Ticket Status]]="Pending Customer Response","Yes","No")</f>
        <v>Yes</v>
      </c>
      <c r="W6227" s="5">
        <f ca="1">COUNTIFS(Table1[Agent_name],Table1[[#This Row],[Agent_name]],Table1[Month],Table1[[#This Row],[Month]])/160</f>
        <v>0.44374999999999998</v>
      </c>
    </row>
    <row r="6228" spans="1:23" x14ac:dyDescent="0.25">
      <c r="A6228">
        <v>6227</v>
      </c>
      <c r="B6228" t="s">
        <v>20207</v>
      </c>
      <c r="C6228" t="s">
        <v>20208</v>
      </c>
      <c r="D6228">
        <v>38</v>
      </c>
      <c r="E6228" t="s">
        <v>58</v>
      </c>
      <c r="F6228" t="s">
        <v>51</v>
      </c>
      <c r="G6228" s="1">
        <v>44551</v>
      </c>
      <c r="H6228" t="s">
        <v>21</v>
      </c>
      <c r="I6228" t="s">
        <v>99</v>
      </c>
      <c r="J6228" s="3" t="s">
        <v>20209</v>
      </c>
      <c r="K6228" t="s">
        <v>24</v>
      </c>
      <c r="M6228" t="s">
        <v>25</v>
      </c>
      <c r="N6228" t="s">
        <v>55</v>
      </c>
      <c r="O6228" s="2">
        <v>45078.128182870372</v>
      </c>
      <c r="R6228" t="str">
        <f t="shared" ca="1" si="97"/>
        <v>Sara</v>
      </c>
      <c r="S6228" t="str">
        <f>IFERROR(TEXT(DATEVALUE(LEFT(Table1[[#This Row],[Date of Purchase]],10)), "MMMM"), TEXT(Table1[[#This Row],[Date of Purchase]], "MMMM"))</f>
        <v>December</v>
      </c>
      <c r="T6228" t="str">
        <f>IF(OR(
  AND(Table1[[#This Row],[Ticket Priority]]="Critical", Table1[[#This Row],[Ticket Status]]&lt;&gt;"Closed"),
  AND(Table1[[#This Row],[Ticket Priority]]="High", Table1[[#This Row],[Ticket Status]]="Open")
), "Yes", "No")</f>
        <v>Yes</v>
      </c>
      <c r="U6228" s="4" t="str">
        <f>IF(Table1[[#This Row],[Ticket Status]]="Closed","Yes","No")</f>
        <v>No</v>
      </c>
      <c r="V6228" s="4" t="str">
        <f>IF(Table1[[#This Row],[Ticket Status]]="Pending Customer Response","Yes","No")</f>
        <v>Yes</v>
      </c>
      <c r="W6228" s="5">
        <f ca="1">COUNTIFS(Table1[Agent_name],Table1[[#This Row],[Agent_name]],Table1[Month],Table1[[#This Row],[Month]])/160</f>
        <v>0.55625000000000002</v>
      </c>
    </row>
    <row r="6229" spans="1:23" x14ac:dyDescent="0.25">
      <c r="A6229">
        <v>6228</v>
      </c>
      <c r="B6229" t="s">
        <v>20210</v>
      </c>
      <c r="C6229" t="s">
        <v>20211</v>
      </c>
      <c r="D6229">
        <v>69</v>
      </c>
      <c r="E6229" t="s">
        <v>19</v>
      </c>
      <c r="F6229" t="s">
        <v>339</v>
      </c>
      <c r="G6229" s="1">
        <v>43872</v>
      </c>
      <c r="H6229" t="s">
        <v>45</v>
      </c>
      <c r="I6229" t="s">
        <v>177</v>
      </c>
      <c r="J6229" s="3" t="s">
        <v>20212</v>
      </c>
      <c r="K6229" t="s">
        <v>62</v>
      </c>
      <c r="M6229" t="s">
        <v>41</v>
      </c>
      <c r="N6229" t="s">
        <v>83</v>
      </c>
      <c r="R6229" t="str">
        <f t="shared" ca="1" si="97"/>
        <v>Divya</v>
      </c>
      <c r="S6229" t="str">
        <f>IFERROR(TEXT(DATEVALUE(LEFT(Table1[[#This Row],[Date of Purchase]],10)), "MMMM"), TEXT(Table1[[#This Row],[Date of Purchase]], "MMMM"))</f>
        <v>February</v>
      </c>
      <c r="T6229" t="str">
        <f>IF(OR(
  AND(Table1[[#This Row],[Ticket Priority]]="Critical", Table1[[#This Row],[Ticket Status]]&lt;&gt;"Closed"),
  AND(Table1[[#This Row],[Ticket Priority]]="High", Table1[[#This Row],[Ticket Status]]="Open")
), "Yes", "No")</f>
        <v>No</v>
      </c>
      <c r="U6229" s="4" t="str">
        <f>IF(Table1[[#This Row],[Ticket Status]]="Closed","Yes","No")</f>
        <v>No</v>
      </c>
      <c r="V6229" s="4" t="str">
        <f>IF(Table1[[#This Row],[Ticket Status]]="Pending Customer Response","Yes","No")</f>
        <v>No</v>
      </c>
      <c r="W6229" s="5">
        <f ca="1">COUNTIFS(Table1[Agent_name],Table1[[#This Row],[Agent_name]],Table1[Month],Table1[[#This Row],[Month]])/160</f>
        <v>0.25624999999999998</v>
      </c>
    </row>
    <row r="6230" spans="1:23" x14ac:dyDescent="0.25">
      <c r="A6230">
        <v>6229</v>
      </c>
      <c r="B6230" t="s">
        <v>20213</v>
      </c>
      <c r="C6230" t="s">
        <v>20214</v>
      </c>
      <c r="D6230">
        <v>35</v>
      </c>
      <c r="E6230" t="s">
        <v>19</v>
      </c>
      <c r="F6230" t="s">
        <v>129</v>
      </c>
      <c r="G6230" s="1">
        <v>44382</v>
      </c>
      <c r="H6230" t="s">
        <v>45</v>
      </c>
      <c r="I6230" t="s">
        <v>72</v>
      </c>
      <c r="J6230" s="3" t="s">
        <v>20215</v>
      </c>
      <c r="K6230" t="s">
        <v>24</v>
      </c>
      <c r="M6230" t="s">
        <v>41</v>
      </c>
      <c r="N6230" t="s">
        <v>55</v>
      </c>
      <c r="O6230" s="2">
        <v>45078.9455787037</v>
      </c>
      <c r="R6230" t="str">
        <f t="shared" ca="1" si="97"/>
        <v>Aisha</v>
      </c>
      <c r="S6230" t="str">
        <f>IFERROR(TEXT(DATEVALUE(LEFT(Table1[[#This Row],[Date of Purchase]],10)), "MMMM"), TEXT(Table1[[#This Row],[Date of Purchase]], "MMMM"))</f>
        <v>July</v>
      </c>
      <c r="T6230" t="str">
        <f>IF(OR(
  AND(Table1[[#This Row],[Ticket Priority]]="Critical", Table1[[#This Row],[Ticket Status]]&lt;&gt;"Closed"),
  AND(Table1[[#This Row],[Ticket Priority]]="High", Table1[[#This Row],[Ticket Status]]="Open")
), "Yes", "No")</f>
        <v>No</v>
      </c>
      <c r="U6230" s="4" t="str">
        <f>IF(Table1[[#This Row],[Ticket Status]]="Closed","Yes","No")</f>
        <v>No</v>
      </c>
      <c r="V6230" s="4" t="str">
        <f>IF(Table1[[#This Row],[Ticket Status]]="Pending Customer Response","Yes","No")</f>
        <v>Yes</v>
      </c>
      <c r="W6230" s="5">
        <f ca="1">COUNTIFS(Table1[Agent_name],Table1[[#This Row],[Agent_name]],Table1[Month],Table1[[#This Row],[Month]])/160</f>
        <v>0.875</v>
      </c>
    </row>
    <row r="6231" spans="1:23" x14ac:dyDescent="0.25">
      <c r="A6231">
        <v>6230</v>
      </c>
      <c r="B6231" t="s">
        <v>20216</v>
      </c>
      <c r="C6231" t="s">
        <v>20217</v>
      </c>
      <c r="D6231">
        <v>51</v>
      </c>
      <c r="E6231" t="s">
        <v>19</v>
      </c>
      <c r="F6231" t="s">
        <v>281</v>
      </c>
      <c r="G6231" s="1">
        <v>43880</v>
      </c>
      <c r="H6231" t="s">
        <v>59</v>
      </c>
      <c r="I6231" t="s">
        <v>77</v>
      </c>
      <c r="J6231" s="3" t="s">
        <v>20218</v>
      </c>
      <c r="K6231" t="s">
        <v>24</v>
      </c>
      <c r="M6231" t="s">
        <v>143</v>
      </c>
      <c r="N6231" t="s">
        <v>26</v>
      </c>
      <c r="O6231" s="2">
        <v>45078.971990740742</v>
      </c>
      <c r="R6231" t="str">
        <f t="shared" ca="1" si="97"/>
        <v>Priya</v>
      </c>
      <c r="S6231" t="str">
        <f>IFERROR(TEXT(DATEVALUE(LEFT(Table1[[#This Row],[Date of Purchase]],10)), "MMMM"), TEXT(Table1[[#This Row],[Date of Purchase]], "MMMM"))</f>
        <v>February</v>
      </c>
      <c r="T6231" t="str">
        <f>IF(OR(
  AND(Table1[[#This Row],[Ticket Priority]]="Critical", Table1[[#This Row],[Ticket Status]]&lt;&gt;"Closed"),
  AND(Table1[[#This Row],[Ticket Priority]]="High", Table1[[#This Row],[Ticket Status]]="Open")
), "Yes", "No")</f>
        <v>No</v>
      </c>
      <c r="U6231" s="4" t="str">
        <f>IF(Table1[[#This Row],[Ticket Status]]="Closed","Yes","No")</f>
        <v>No</v>
      </c>
      <c r="V6231" s="4" t="str">
        <f>IF(Table1[[#This Row],[Ticket Status]]="Pending Customer Response","Yes","No")</f>
        <v>Yes</v>
      </c>
      <c r="W6231" s="5">
        <f ca="1">COUNTIFS(Table1[Agent_name],Table1[[#This Row],[Agent_name]],Table1[Month],Table1[[#This Row],[Month]])/160</f>
        <v>0.44374999999999998</v>
      </c>
    </row>
    <row r="6232" spans="1:23" x14ac:dyDescent="0.25">
      <c r="A6232">
        <v>6231</v>
      </c>
      <c r="B6232" t="s">
        <v>20219</v>
      </c>
      <c r="C6232" t="s">
        <v>20220</v>
      </c>
      <c r="D6232">
        <v>42</v>
      </c>
      <c r="E6232" t="s">
        <v>58</v>
      </c>
      <c r="F6232" t="s">
        <v>103</v>
      </c>
      <c r="G6232" s="1">
        <v>44560</v>
      </c>
      <c r="H6232" t="s">
        <v>66</v>
      </c>
      <c r="I6232" t="s">
        <v>99</v>
      </c>
      <c r="J6232" s="3" t="s">
        <v>20221</v>
      </c>
      <c r="K6232" t="s">
        <v>62</v>
      </c>
      <c r="M6232" t="s">
        <v>25</v>
      </c>
      <c r="N6232" t="s">
        <v>55</v>
      </c>
      <c r="R6232" t="str">
        <f t="shared" ca="1" si="97"/>
        <v>Aisha</v>
      </c>
      <c r="S6232" t="str">
        <f>IFERROR(TEXT(DATEVALUE(LEFT(Table1[[#This Row],[Date of Purchase]],10)), "MMMM"), TEXT(Table1[[#This Row],[Date of Purchase]], "MMMM"))</f>
        <v>December</v>
      </c>
      <c r="T6232" t="str">
        <f>IF(OR(
  AND(Table1[[#This Row],[Ticket Priority]]="Critical", Table1[[#This Row],[Ticket Status]]&lt;&gt;"Closed"),
  AND(Table1[[#This Row],[Ticket Priority]]="High", Table1[[#This Row],[Ticket Status]]="Open")
), "Yes", "No")</f>
        <v>Yes</v>
      </c>
      <c r="U6232" s="4" t="str">
        <f>IF(Table1[[#This Row],[Ticket Status]]="Closed","Yes","No")</f>
        <v>No</v>
      </c>
      <c r="V6232" s="4" t="str">
        <f>IF(Table1[[#This Row],[Ticket Status]]="Pending Customer Response","Yes","No")</f>
        <v>No</v>
      </c>
      <c r="W6232" s="5">
        <f ca="1">COUNTIFS(Table1[Agent_name],Table1[[#This Row],[Agent_name]],Table1[Month],Table1[[#This Row],[Month]])/160</f>
        <v>0.91249999999999998</v>
      </c>
    </row>
    <row r="6233" spans="1:23" x14ac:dyDescent="0.25">
      <c r="A6233">
        <v>6232</v>
      </c>
      <c r="B6233" t="s">
        <v>20222</v>
      </c>
      <c r="C6233" t="s">
        <v>20223</v>
      </c>
      <c r="D6233">
        <v>51</v>
      </c>
      <c r="E6233" t="s">
        <v>29</v>
      </c>
      <c r="F6233" t="s">
        <v>421</v>
      </c>
      <c r="G6233" s="1">
        <v>44416</v>
      </c>
      <c r="H6233" t="s">
        <v>59</v>
      </c>
      <c r="I6233" t="s">
        <v>67</v>
      </c>
      <c r="J6233" s="3" t="s">
        <v>20224</v>
      </c>
      <c r="K6233" t="s">
        <v>62</v>
      </c>
      <c r="M6233" t="s">
        <v>89</v>
      </c>
      <c r="N6233" t="s">
        <v>55</v>
      </c>
      <c r="R6233" t="str">
        <f t="shared" ca="1" si="97"/>
        <v>Ravi</v>
      </c>
      <c r="S6233" t="str">
        <f>IFERROR(TEXT(DATEVALUE(LEFT(Table1[[#This Row],[Date of Purchase]],10)), "MMMM"), TEXT(Table1[[#This Row],[Date of Purchase]], "MMMM"))</f>
        <v>August</v>
      </c>
      <c r="T6233" t="str">
        <f>IF(OR(
  AND(Table1[[#This Row],[Ticket Priority]]="Critical", Table1[[#This Row],[Ticket Status]]&lt;&gt;"Closed"),
  AND(Table1[[#This Row],[Ticket Priority]]="High", Table1[[#This Row],[Ticket Status]]="Open")
), "Yes", "No")</f>
        <v>Yes</v>
      </c>
      <c r="U6233" s="4" t="str">
        <f>IF(Table1[[#This Row],[Ticket Status]]="Closed","Yes","No")</f>
        <v>No</v>
      </c>
      <c r="V6233" s="4" t="str">
        <f>IF(Table1[[#This Row],[Ticket Status]]="Pending Customer Response","Yes","No")</f>
        <v>No</v>
      </c>
      <c r="W6233" s="5">
        <f ca="1">COUNTIFS(Table1[Agent_name],Table1[[#This Row],[Agent_name]],Table1[Month],Table1[[#This Row],[Month]])/160</f>
        <v>0.65625</v>
      </c>
    </row>
    <row r="6234" spans="1:23" x14ac:dyDescent="0.25">
      <c r="A6234">
        <v>6233</v>
      </c>
      <c r="B6234" t="s">
        <v>20225</v>
      </c>
      <c r="C6234" t="s">
        <v>20226</v>
      </c>
      <c r="D6234">
        <v>63</v>
      </c>
      <c r="E6234" t="s">
        <v>29</v>
      </c>
      <c r="F6234" t="s">
        <v>107</v>
      </c>
      <c r="G6234" s="1">
        <v>44128</v>
      </c>
      <c r="H6234" t="s">
        <v>59</v>
      </c>
      <c r="I6234" t="s">
        <v>60</v>
      </c>
      <c r="J6234" s="3" t="s">
        <v>20227</v>
      </c>
      <c r="K6234" t="s">
        <v>24</v>
      </c>
      <c r="M6234" t="s">
        <v>143</v>
      </c>
      <c r="N6234" t="s">
        <v>33</v>
      </c>
      <c r="O6234" s="2">
        <v>45078.523449074077</v>
      </c>
      <c r="R6234" t="str">
        <f t="shared" ca="1" si="97"/>
        <v>Mohit</v>
      </c>
      <c r="S6234" t="str">
        <f>IFERROR(TEXT(DATEVALUE(LEFT(Table1[[#This Row],[Date of Purchase]],10)), "MMMM"), TEXT(Table1[[#This Row],[Date of Purchase]], "MMMM"))</f>
        <v>October</v>
      </c>
      <c r="T6234" t="str">
        <f>IF(OR(
  AND(Table1[[#This Row],[Ticket Priority]]="Critical", Table1[[#This Row],[Ticket Status]]&lt;&gt;"Closed"),
  AND(Table1[[#This Row],[Ticket Priority]]="High", Table1[[#This Row],[Ticket Status]]="Open")
), "Yes", "No")</f>
        <v>No</v>
      </c>
      <c r="U6234" s="4" t="str">
        <f>IF(Table1[[#This Row],[Ticket Status]]="Closed","Yes","No")</f>
        <v>No</v>
      </c>
      <c r="V6234" s="4" t="str">
        <f>IF(Table1[[#This Row],[Ticket Status]]="Pending Customer Response","Yes","No")</f>
        <v>Yes</v>
      </c>
      <c r="W6234" s="5">
        <f ca="1">COUNTIFS(Table1[Agent_name],Table1[[#This Row],[Agent_name]],Table1[Month],Table1[[#This Row],[Month]])/160</f>
        <v>0.49375000000000002</v>
      </c>
    </row>
    <row r="6235" spans="1:23" x14ac:dyDescent="0.25">
      <c r="A6235">
        <v>6234</v>
      </c>
      <c r="B6235" t="s">
        <v>20228</v>
      </c>
      <c r="C6235" t="s">
        <v>20229</v>
      </c>
      <c r="D6235">
        <v>56</v>
      </c>
      <c r="E6235" t="s">
        <v>58</v>
      </c>
      <c r="F6235" t="s">
        <v>81</v>
      </c>
      <c r="G6235" s="1">
        <v>43925</v>
      </c>
      <c r="H6235" t="s">
        <v>66</v>
      </c>
      <c r="I6235" t="s">
        <v>99</v>
      </c>
      <c r="J6235" s="3" t="s">
        <v>20230</v>
      </c>
      <c r="K6235" t="s">
        <v>39</v>
      </c>
      <c r="L6235" t="s">
        <v>20231</v>
      </c>
      <c r="M6235" t="s">
        <v>25</v>
      </c>
      <c r="N6235" t="s">
        <v>26</v>
      </c>
      <c r="O6235" s="2">
        <v>45078.497766203705</v>
      </c>
      <c r="P6235" s="2">
        <v>45078.697766203702</v>
      </c>
      <c r="Q6235">
        <v>2</v>
      </c>
      <c r="R6235" t="str">
        <f t="shared" ca="1" si="97"/>
        <v>Mohit</v>
      </c>
      <c r="S6235" t="str">
        <f>IFERROR(TEXT(DATEVALUE(LEFT(Table1[[#This Row],[Date of Purchase]],10)), "MMMM"), TEXT(Table1[[#This Row],[Date of Purchase]], "MMMM"))</f>
        <v>April</v>
      </c>
      <c r="T6235" t="str">
        <f>IF(OR(
  AND(Table1[[#This Row],[Ticket Priority]]="Critical", Table1[[#This Row],[Ticket Status]]&lt;&gt;"Closed"),
  AND(Table1[[#This Row],[Ticket Priority]]="High", Table1[[#This Row],[Ticket Status]]="Open")
), "Yes", "No")</f>
        <v>No</v>
      </c>
      <c r="U6235" s="4" t="str">
        <f>IF(Table1[[#This Row],[Ticket Status]]="Closed","Yes","No")</f>
        <v>Yes</v>
      </c>
      <c r="V6235" s="4" t="str">
        <f>IF(Table1[[#This Row],[Ticket Status]]="Pending Customer Response","Yes","No")</f>
        <v>No</v>
      </c>
      <c r="W6235" s="5">
        <f ca="1">COUNTIFS(Table1[Agent_name],Table1[[#This Row],[Agent_name]],Table1[Month],Table1[[#This Row],[Month]])/160</f>
        <v>0.45</v>
      </c>
    </row>
    <row r="6236" spans="1:23" x14ac:dyDescent="0.25">
      <c r="A6236">
        <v>6235</v>
      </c>
      <c r="B6236" t="s">
        <v>20232</v>
      </c>
      <c r="C6236" t="s">
        <v>20233</v>
      </c>
      <c r="D6236">
        <v>19</v>
      </c>
      <c r="E6236" t="s">
        <v>29</v>
      </c>
      <c r="F6236" t="s">
        <v>76</v>
      </c>
      <c r="G6236" s="1">
        <v>44228</v>
      </c>
      <c r="H6236" t="s">
        <v>66</v>
      </c>
      <c r="I6236" t="s">
        <v>93</v>
      </c>
      <c r="J6236" s="3" t="s">
        <v>20234</v>
      </c>
      <c r="K6236" t="s">
        <v>62</v>
      </c>
      <c r="M6236" t="s">
        <v>41</v>
      </c>
      <c r="N6236" t="s">
        <v>83</v>
      </c>
      <c r="R6236" t="str">
        <f t="shared" ca="1" si="97"/>
        <v>Ravi</v>
      </c>
      <c r="S6236" t="str">
        <f>IFERROR(TEXT(DATEVALUE(LEFT(Table1[[#This Row],[Date of Purchase]],10)), "MMMM"), TEXT(Table1[[#This Row],[Date of Purchase]], "MMMM"))</f>
        <v>February</v>
      </c>
      <c r="T6236" t="str">
        <f>IF(OR(
  AND(Table1[[#This Row],[Ticket Priority]]="Critical", Table1[[#This Row],[Ticket Status]]&lt;&gt;"Closed"),
  AND(Table1[[#This Row],[Ticket Priority]]="High", Table1[[#This Row],[Ticket Status]]="Open")
), "Yes", "No")</f>
        <v>No</v>
      </c>
      <c r="U6236" s="4" t="str">
        <f>IF(Table1[[#This Row],[Ticket Status]]="Closed","Yes","No")</f>
        <v>No</v>
      </c>
      <c r="V6236" s="4" t="str">
        <f>IF(Table1[[#This Row],[Ticket Status]]="Pending Customer Response","Yes","No")</f>
        <v>No</v>
      </c>
      <c r="W6236" s="5">
        <f ca="1">COUNTIFS(Table1[Agent_name],Table1[[#This Row],[Agent_name]],Table1[Month],Table1[[#This Row],[Month]])/160</f>
        <v>0.61250000000000004</v>
      </c>
    </row>
    <row r="6237" spans="1:23" x14ac:dyDescent="0.25">
      <c r="A6237">
        <v>6236</v>
      </c>
      <c r="B6237" t="s">
        <v>20235</v>
      </c>
      <c r="C6237" t="s">
        <v>20236</v>
      </c>
      <c r="D6237">
        <v>48</v>
      </c>
      <c r="E6237" t="s">
        <v>29</v>
      </c>
      <c r="F6237" t="s">
        <v>286</v>
      </c>
      <c r="G6237" s="1">
        <v>44506</v>
      </c>
      <c r="H6237" t="s">
        <v>45</v>
      </c>
      <c r="I6237" t="s">
        <v>46</v>
      </c>
      <c r="J6237" s="3" t="s">
        <v>20237</v>
      </c>
      <c r="K6237" t="s">
        <v>24</v>
      </c>
      <c r="M6237" t="s">
        <v>41</v>
      </c>
      <c r="N6237" t="s">
        <v>55</v>
      </c>
      <c r="O6237" s="2">
        <v>45078.151261574072</v>
      </c>
      <c r="R6237" t="str">
        <f t="shared" ca="1" si="97"/>
        <v>Ravi</v>
      </c>
      <c r="S6237" t="str">
        <f>IFERROR(TEXT(DATEVALUE(LEFT(Table1[[#This Row],[Date of Purchase]],10)), "MMMM"), TEXT(Table1[[#This Row],[Date of Purchase]], "MMMM"))</f>
        <v>November</v>
      </c>
      <c r="T6237" t="str">
        <f>IF(OR(
  AND(Table1[[#This Row],[Ticket Priority]]="Critical", Table1[[#This Row],[Ticket Status]]&lt;&gt;"Closed"),
  AND(Table1[[#This Row],[Ticket Priority]]="High", Table1[[#This Row],[Ticket Status]]="Open")
), "Yes", "No")</f>
        <v>No</v>
      </c>
      <c r="U6237" s="4" t="str">
        <f>IF(Table1[[#This Row],[Ticket Status]]="Closed","Yes","No")</f>
        <v>No</v>
      </c>
      <c r="V6237" s="4" t="str">
        <f>IF(Table1[[#This Row],[Ticket Status]]="Pending Customer Response","Yes","No")</f>
        <v>Yes</v>
      </c>
      <c r="W6237" s="5">
        <f ca="1">COUNTIFS(Table1[Agent_name],Table1[[#This Row],[Agent_name]],Table1[Month],Table1[[#This Row],[Month]])/160</f>
        <v>0.61875000000000002</v>
      </c>
    </row>
    <row r="6238" spans="1:23" x14ac:dyDescent="0.25">
      <c r="A6238">
        <v>6237</v>
      </c>
      <c r="B6238" t="s">
        <v>20238</v>
      </c>
      <c r="C6238" t="s">
        <v>20239</v>
      </c>
      <c r="D6238">
        <v>52</v>
      </c>
      <c r="E6238" t="s">
        <v>19</v>
      </c>
      <c r="F6238" t="s">
        <v>211</v>
      </c>
      <c r="G6238" s="1">
        <v>44527</v>
      </c>
      <c r="H6238" t="s">
        <v>67</v>
      </c>
      <c r="I6238" t="s">
        <v>72</v>
      </c>
      <c r="J6238" s="3" t="s">
        <v>20240</v>
      </c>
      <c r="K6238" t="s">
        <v>39</v>
      </c>
      <c r="L6238" t="s">
        <v>20241</v>
      </c>
      <c r="M6238" t="s">
        <v>89</v>
      </c>
      <c r="N6238" t="s">
        <v>26</v>
      </c>
      <c r="O6238" s="2">
        <v>45078.86377314815</v>
      </c>
      <c r="P6238" s="2">
        <v>45078.33252314815</v>
      </c>
      <c r="Q6238">
        <v>2</v>
      </c>
      <c r="R6238" t="str">
        <f t="shared" ca="1" si="97"/>
        <v>Mohit</v>
      </c>
      <c r="S6238" t="str">
        <f>IFERROR(TEXT(DATEVALUE(LEFT(Table1[[#This Row],[Date of Purchase]],10)), "MMMM"), TEXT(Table1[[#This Row],[Date of Purchase]], "MMMM"))</f>
        <v>November</v>
      </c>
      <c r="T6238" t="str">
        <f>IF(OR(
  AND(Table1[[#This Row],[Ticket Priority]]="Critical", Table1[[#This Row],[Ticket Status]]&lt;&gt;"Closed"),
  AND(Table1[[#This Row],[Ticket Priority]]="High", Table1[[#This Row],[Ticket Status]]="Open")
), "Yes", "No")</f>
        <v>No</v>
      </c>
      <c r="U6238" s="4" t="str">
        <f>IF(Table1[[#This Row],[Ticket Status]]="Closed","Yes","No")</f>
        <v>Yes</v>
      </c>
      <c r="V6238" s="4" t="str">
        <f>IF(Table1[[#This Row],[Ticket Status]]="Pending Customer Response","Yes","No")</f>
        <v>No</v>
      </c>
      <c r="W6238" s="5">
        <f ca="1">COUNTIFS(Table1[Agent_name],Table1[[#This Row],[Agent_name]],Table1[Month],Table1[[#This Row],[Month]])/160</f>
        <v>0.4375</v>
      </c>
    </row>
    <row r="6239" spans="1:23" x14ac:dyDescent="0.25">
      <c r="A6239">
        <v>6238</v>
      </c>
      <c r="B6239" t="s">
        <v>20242</v>
      </c>
      <c r="C6239" t="s">
        <v>20243</v>
      </c>
      <c r="D6239">
        <v>42</v>
      </c>
      <c r="E6239" t="s">
        <v>29</v>
      </c>
      <c r="F6239" t="s">
        <v>157</v>
      </c>
      <c r="G6239" s="1">
        <v>44103</v>
      </c>
      <c r="H6239" t="s">
        <v>66</v>
      </c>
      <c r="I6239" t="s">
        <v>113</v>
      </c>
      <c r="J6239" s="3" t="s">
        <v>20244</v>
      </c>
      <c r="K6239" t="s">
        <v>62</v>
      </c>
      <c r="M6239" t="s">
        <v>25</v>
      </c>
      <c r="N6239" t="s">
        <v>83</v>
      </c>
      <c r="R6239" t="str">
        <f t="shared" ca="1" si="97"/>
        <v>Priya</v>
      </c>
      <c r="S6239" t="str">
        <f>IFERROR(TEXT(DATEVALUE(LEFT(Table1[[#This Row],[Date of Purchase]],10)), "MMMM"), TEXT(Table1[[#This Row],[Date of Purchase]], "MMMM"))</f>
        <v>September</v>
      </c>
      <c r="T6239" t="str">
        <f>IF(OR(
  AND(Table1[[#This Row],[Ticket Priority]]="Critical", Table1[[#This Row],[Ticket Status]]&lt;&gt;"Closed"),
  AND(Table1[[#This Row],[Ticket Priority]]="High", Table1[[#This Row],[Ticket Status]]="Open")
), "Yes", "No")</f>
        <v>Yes</v>
      </c>
      <c r="U6239" s="4" t="str">
        <f>IF(Table1[[#This Row],[Ticket Status]]="Closed","Yes","No")</f>
        <v>No</v>
      </c>
      <c r="V6239" s="4" t="str">
        <f>IF(Table1[[#This Row],[Ticket Status]]="Pending Customer Response","Yes","No")</f>
        <v>No</v>
      </c>
      <c r="W6239" s="5">
        <f ca="1">COUNTIFS(Table1[Agent_name],Table1[[#This Row],[Agent_name]],Table1[Month],Table1[[#This Row],[Month]])/160</f>
        <v>0.53125</v>
      </c>
    </row>
    <row r="6240" spans="1:23" x14ac:dyDescent="0.25">
      <c r="A6240">
        <v>6239</v>
      </c>
      <c r="B6240" t="s">
        <v>20245</v>
      </c>
      <c r="C6240" t="s">
        <v>20246</v>
      </c>
      <c r="D6240">
        <v>70</v>
      </c>
      <c r="E6240" t="s">
        <v>29</v>
      </c>
      <c r="F6240" t="s">
        <v>699</v>
      </c>
      <c r="G6240" s="1">
        <v>44505</v>
      </c>
      <c r="H6240" t="s">
        <v>59</v>
      </c>
      <c r="I6240" t="s">
        <v>67</v>
      </c>
      <c r="J6240" s="3" t="s">
        <v>20247</v>
      </c>
      <c r="K6240" t="s">
        <v>62</v>
      </c>
      <c r="M6240" t="s">
        <v>41</v>
      </c>
      <c r="N6240" t="s">
        <v>55</v>
      </c>
      <c r="R6240" t="str">
        <f t="shared" ca="1" si="97"/>
        <v>Sara</v>
      </c>
      <c r="S6240" t="str">
        <f>IFERROR(TEXT(DATEVALUE(LEFT(Table1[[#This Row],[Date of Purchase]],10)), "MMMM"), TEXT(Table1[[#This Row],[Date of Purchase]], "MMMM"))</f>
        <v>November</v>
      </c>
      <c r="T6240" t="str">
        <f>IF(OR(
  AND(Table1[[#This Row],[Ticket Priority]]="Critical", Table1[[#This Row],[Ticket Status]]&lt;&gt;"Closed"),
  AND(Table1[[#This Row],[Ticket Priority]]="High", Table1[[#This Row],[Ticket Status]]="Open")
), "Yes", "No")</f>
        <v>No</v>
      </c>
      <c r="U6240" s="4" t="str">
        <f>IF(Table1[[#This Row],[Ticket Status]]="Closed","Yes","No")</f>
        <v>No</v>
      </c>
      <c r="V6240" s="4" t="str">
        <f>IF(Table1[[#This Row],[Ticket Status]]="Pending Customer Response","Yes","No")</f>
        <v>No</v>
      </c>
      <c r="W6240" s="5">
        <f ca="1">COUNTIFS(Table1[Agent_name],Table1[[#This Row],[Agent_name]],Table1[Month],Table1[[#This Row],[Month]])/160</f>
        <v>0.79374999999999996</v>
      </c>
    </row>
    <row r="6241" spans="1:23" x14ac:dyDescent="0.25">
      <c r="A6241">
        <v>6240</v>
      </c>
      <c r="B6241" t="s">
        <v>20248</v>
      </c>
      <c r="C6241" t="s">
        <v>20249</v>
      </c>
      <c r="D6241">
        <v>44</v>
      </c>
      <c r="E6241" t="s">
        <v>58</v>
      </c>
      <c r="F6241" t="s">
        <v>157</v>
      </c>
      <c r="G6241" s="1">
        <v>43980</v>
      </c>
      <c r="H6241" t="s">
        <v>21</v>
      </c>
      <c r="I6241" t="s">
        <v>93</v>
      </c>
      <c r="J6241" s="3" t="s">
        <v>20250</v>
      </c>
      <c r="K6241" t="s">
        <v>62</v>
      </c>
      <c r="M6241" t="s">
        <v>41</v>
      </c>
      <c r="N6241" t="s">
        <v>26</v>
      </c>
      <c r="R6241" t="str">
        <f t="shared" ca="1" si="97"/>
        <v>Ravi</v>
      </c>
      <c r="S6241" t="str">
        <f>IFERROR(TEXT(DATEVALUE(LEFT(Table1[[#This Row],[Date of Purchase]],10)), "MMMM"), TEXT(Table1[[#This Row],[Date of Purchase]], "MMMM"))</f>
        <v>May</v>
      </c>
      <c r="T6241" t="str">
        <f>IF(OR(
  AND(Table1[[#This Row],[Ticket Priority]]="Critical", Table1[[#This Row],[Ticket Status]]&lt;&gt;"Closed"),
  AND(Table1[[#This Row],[Ticket Priority]]="High", Table1[[#This Row],[Ticket Status]]="Open")
), "Yes", "No")</f>
        <v>No</v>
      </c>
      <c r="U6241" s="4" t="str">
        <f>IF(Table1[[#This Row],[Ticket Status]]="Closed","Yes","No")</f>
        <v>No</v>
      </c>
      <c r="V6241" s="4" t="str">
        <f>IF(Table1[[#This Row],[Ticket Status]]="Pending Customer Response","Yes","No")</f>
        <v>No</v>
      </c>
      <c r="W6241" s="5">
        <f ca="1">COUNTIFS(Table1[Agent_name],Table1[[#This Row],[Agent_name]],Table1[Month],Table1[[#This Row],[Month]])/160</f>
        <v>0.67500000000000004</v>
      </c>
    </row>
    <row r="6242" spans="1:23" x14ac:dyDescent="0.25">
      <c r="A6242">
        <v>6241</v>
      </c>
      <c r="B6242" t="s">
        <v>20251</v>
      </c>
      <c r="C6242" t="s">
        <v>20252</v>
      </c>
      <c r="D6242">
        <v>31</v>
      </c>
      <c r="E6242" t="s">
        <v>58</v>
      </c>
      <c r="F6242" t="s">
        <v>317</v>
      </c>
      <c r="G6242" s="1">
        <v>44228</v>
      </c>
      <c r="H6242" t="s">
        <v>59</v>
      </c>
      <c r="I6242" t="s">
        <v>67</v>
      </c>
      <c r="J6242" s="3" t="s">
        <v>20253</v>
      </c>
      <c r="K6242" t="s">
        <v>39</v>
      </c>
      <c r="L6242" t="s">
        <v>20254</v>
      </c>
      <c r="M6242" t="s">
        <v>25</v>
      </c>
      <c r="N6242" t="s">
        <v>33</v>
      </c>
      <c r="O6242" s="2">
        <v>45078.680486111109</v>
      </c>
      <c r="P6242" s="2">
        <v>45078.577708333331</v>
      </c>
      <c r="Q6242">
        <v>4</v>
      </c>
      <c r="R6242" t="str">
        <f t="shared" ca="1" si="97"/>
        <v>Mohit</v>
      </c>
      <c r="S6242" t="str">
        <f>IFERROR(TEXT(DATEVALUE(LEFT(Table1[[#This Row],[Date of Purchase]],10)), "MMMM"), TEXT(Table1[[#This Row],[Date of Purchase]], "MMMM"))</f>
        <v>February</v>
      </c>
      <c r="T6242" t="str">
        <f>IF(OR(
  AND(Table1[[#This Row],[Ticket Priority]]="Critical", Table1[[#This Row],[Ticket Status]]&lt;&gt;"Closed"),
  AND(Table1[[#This Row],[Ticket Priority]]="High", Table1[[#This Row],[Ticket Status]]="Open")
), "Yes", "No")</f>
        <v>No</v>
      </c>
      <c r="U6242" s="4" t="str">
        <f>IF(Table1[[#This Row],[Ticket Status]]="Closed","Yes","No")</f>
        <v>Yes</v>
      </c>
      <c r="V6242" s="4" t="str">
        <f>IF(Table1[[#This Row],[Ticket Status]]="Pending Customer Response","Yes","No")</f>
        <v>No</v>
      </c>
      <c r="W6242" s="5">
        <f ca="1">COUNTIFS(Table1[Agent_name],Table1[[#This Row],[Agent_name]],Table1[Month],Table1[[#This Row],[Month]])/160</f>
        <v>0.52500000000000002</v>
      </c>
    </row>
    <row r="6243" spans="1:23" x14ac:dyDescent="0.25">
      <c r="A6243">
        <v>6242</v>
      </c>
      <c r="B6243" t="s">
        <v>20255</v>
      </c>
      <c r="C6243" t="s">
        <v>20256</v>
      </c>
      <c r="D6243">
        <v>34</v>
      </c>
      <c r="E6243" t="s">
        <v>19</v>
      </c>
      <c r="F6243" t="s">
        <v>485</v>
      </c>
      <c r="G6243" s="1">
        <v>44361</v>
      </c>
      <c r="H6243" t="s">
        <v>21</v>
      </c>
      <c r="I6243" t="s">
        <v>93</v>
      </c>
      <c r="J6243" s="3" t="s">
        <v>20257</v>
      </c>
      <c r="K6243" t="s">
        <v>39</v>
      </c>
      <c r="L6243" t="s">
        <v>20258</v>
      </c>
      <c r="M6243" t="s">
        <v>25</v>
      </c>
      <c r="N6243" t="s">
        <v>26</v>
      </c>
      <c r="O6243" s="2">
        <v>45078.195775462962</v>
      </c>
      <c r="P6243" s="2">
        <v>45078.515914351854</v>
      </c>
      <c r="Q6243">
        <v>4</v>
      </c>
      <c r="R6243" t="str">
        <f t="shared" ca="1" si="97"/>
        <v>Karan</v>
      </c>
      <c r="S6243" t="str">
        <f>IFERROR(TEXT(DATEVALUE(LEFT(Table1[[#This Row],[Date of Purchase]],10)), "MMMM"), TEXT(Table1[[#This Row],[Date of Purchase]], "MMMM"))</f>
        <v>June</v>
      </c>
      <c r="T6243" t="str">
        <f>IF(OR(
  AND(Table1[[#This Row],[Ticket Priority]]="Critical", Table1[[#This Row],[Ticket Status]]&lt;&gt;"Closed"),
  AND(Table1[[#This Row],[Ticket Priority]]="High", Table1[[#This Row],[Ticket Status]]="Open")
), "Yes", "No")</f>
        <v>No</v>
      </c>
      <c r="U6243" s="4" t="str">
        <f>IF(Table1[[#This Row],[Ticket Status]]="Closed","Yes","No")</f>
        <v>Yes</v>
      </c>
      <c r="V6243" s="4" t="str">
        <f>IF(Table1[[#This Row],[Ticket Status]]="Pending Customer Response","Yes","No")</f>
        <v>No</v>
      </c>
      <c r="W6243" s="5">
        <f ca="1">COUNTIFS(Table1[Agent_name],Table1[[#This Row],[Agent_name]],Table1[Month],Table1[[#This Row],[Month]])/160</f>
        <v>0.27500000000000002</v>
      </c>
    </row>
    <row r="6244" spans="1:23" x14ac:dyDescent="0.25">
      <c r="A6244">
        <v>6243</v>
      </c>
      <c r="B6244" t="s">
        <v>20259</v>
      </c>
      <c r="C6244" t="s">
        <v>20260</v>
      </c>
      <c r="D6244">
        <v>53</v>
      </c>
      <c r="E6244" t="s">
        <v>58</v>
      </c>
      <c r="F6244" t="s">
        <v>30</v>
      </c>
      <c r="G6244" s="1">
        <v>44379</v>
      </c>
      <c r="H6244" t="s">
        <v>67</v>
      </c>
      <c r="I6244" t="s">
        <v>37</v>
      </c>
      <c r="J6244" s="3" t="s">
        <v>20261</v>
      </c>
      <c r="K6244" t="s">
        <v>39</v>
      </c>
      <c r="L6244" t="s">
        <v>20262</v>
      </c>
      <c r="M6244" t="s">
        <v>143</v>
      </c>
      <c r="N6244" t="s">
        <v>26</v>
      </c>
      <c r="O6244" s="2">
        <v>45078.072881944441</v>
      </c>
      <c r="P6244" s="2">
        <v>45078.810381944444</v>
      </c>
      <c r="Q6244">
        <v>5</v>
      </c>
      <c r="R6244" t="str">
        <f t="shared" ca="1" si="97"/>
        <v>Sara</v>
      </c>
      <c r="S6244" t="str">
        <f>IFERROR(TEXT(DATEVALUE(LEFT(Table1[[#This Row],[Date of Purchase]],10)), "MMMM"), TEXT(Table1[[#This Row],[Date of Purchase]], "MMMM"))</f>
        <v>July</v>
      </c>
      <c r="T6244" t="str">
        <f>IF(OR(
  AND(Table1[[#This Row],[Ticket Priority]]="Critical", Table1[[#This Row],[Ticket Status]]&lt;&gt;"Closed"),
  AND(Table1[[#This Row],[Ticket Priority]]="High", Table1[[#This Row],[Ticket Status]]="Open")
), "Yes", "No")</f>
        <v>No</v>
      </c>
      <c r="U6244" s="4" t="str">
        <f>IF(Table1[[#This Row],[Ticket Status]]="Closed","Yes","No")</f>
        <v>Yes</v>
      </c>
      <c r="V6244" s="4" t="str">
        <f>IF(Table1[[#This Row],[Ticket Status]]="Pending Customer Response","Yes","No")</f>
        <v>No</v>
      </c>
      <c r="W6244" s="5">
        <f ca="1">COUNTIFS(Table1[Agent_name],Table1[[#This Row],[Agent_name]],Table1[Month],Table1[[#This Row],[Month]])/160</f>
        <v>0.6875</v>
      </c>
    </row>
    <row r="6245" spans="1:23" x14ac:dyDescent="0.25">
      <c r="A6245">
        <v>6244</v>
      </c>
      <c r="B6245" t="s">
        <v>20263</v>
      </c>
      <c r="C6245" t="s">
        <v>20264</v>
      </c>
      <c r="D6245">
        <v>29</v>
      </c>
      <c r="E6245" t="s">
        <v>19</v>
      </c>
      <c r="F6245" t="s">
        <v>98</v>
      </c>
      <c r="G6245" s="1">
        <v>43936</v>
      </c>
      <c r="H6245" t="s">
        <v>66</v>
      </c>
      <c r="I6245" t="s">
        <v>22</v>
      </c>
      <c r="J6245" s="3" t="s">
        <v>20265</v>
      </c>
      <c r="K6245" t="s">
        <v>62</v>
      </c>
      <c r="M6245" t="s">
        <v>143</v>
      </c>
      <c r="N6245" t="s">
        <v>55</v>
      </c>
      <c r="R6245" t="str">
        <f t="shared" ca="1" si="97"/>
        <v>Sara</v>
      </c>
      <c r="S6245" t="str">
        <f>IFERROR(TEXT(DATEVALUE(LEFT(Table1[[#This Row],[Date of Purchase]],10)), "MMMM"), TEXT(Table1[[#This Row],[Date of Purchase]], "MMMM"))</f>
        <v>April</v>
      </c>
      <c r="T6245" t="str">
        <f>IF(OR(
  AND(Table1[[#This Row],[Ticket Priority]]="Critical", Table1[[#This Row],[Ticket Status]]&lt;&gt;"Closed"),
  AND(Table1[[#This Row],[Ticket Priority]]="High", Table1[[#This Row],[Ticket Status]]="Open")
), "Yes", "No")</f>
        <v>No</v>
      </c>
      <c r="U6245" s="4" t="str">
        <f>IF(Table1[[#This Row],[Ticket Status]]="Closed","Yes","No")</f>
        <v>No</v>
      </c>
      <c r="V6245" s="4" t="str">
        <f>IF(Table1[[#This Row],[Ticket Status]]="Pending Customer Response","Yes","No")</f>
        <v>No</v>
      </c>
      <c r="W6245" s="5">
        <f ca="1">COUNTIFS(Table1[Agent_name],Table1[[#This Row],[Agent_name]],Table1[Month],Table1[[#This Row],[Month]])/160</f>
        <v>0.75624999999999998</v>
      </c>
    </row>
    <row r="6246" spans="1:23" x14ac:dyDescent="0.25">
      <c r="A6246">
        <v>6245</v>
      </c>
      <c r="B6246" t="s">
        <v>20266</v>
      </c>
      <c r="C6246" t="s">
        <v>20267</v>
      </c>
      <c r="D6246">
        <v>41</v>
      </c>
      <c r="E6246" t="s">
        <v>58</v>
      </c>
      <c r="F6246" t="s">
        <v>242</v>
      </c>
      <c r="G6246" s="1">
        <v>44164</v>
      </c>
      <c r="H6246" t="s">
        <v>66</v>
      </c>
      <c r="I6246" t="s">
        <v>99</v>
      </c>
      <c r="J6246" s="3" t="s">
        <v>20268</v>
      </c>
      <c r="K6246" t="s">
        <v>24</v>
      </c>
      <c r="M6246" t="s">
        <v>25</v>
      </c>
      <c r="N6246" t="s">
        <v>33</v>
      </c>
      <c r="O6246" s="2">
        <v>45078.816655092596</v>
      </c>
      <c r="R6246" t="str">
        <f t="shared" ca="1" si="97"/>
        <v>Neha</v>
      </c>
      <c r="S6246" t="str">
        <f>IFERROR(TEXT(DATEVALUE(LEFT(Table1[[#This Row],[Date of Purchase]],10)), "MMMM"), TEXT(Table1[[#This Row],[Date of Purchase]], "MMMM"))</f>
        <v>November</v>
      </c>
      <c r="T6246" t="str">
        <f>IF(OR(
  AND(Table1[[#This Row],[Ticket Priority]]="Critical", Table1[[#This Row],[Ticket Status]]&lt;&gt;"Closed"),
  AND(Table1[[#This Row],[Ticket Priority]]="High", Table1[[#This Row],[Ticket Status]]="Open")
), "Yes", "No")</f>
        <v>Yes</v>
      </c>
      <c r="U6246" s="4" t="str">
        <f>IF(Table1[[#This Row],[Ticket Status]]="Closed","Yes","No")</f>
        <v>No</v>
      </c>
      <c r="V6246" s="4" t="str">
        <f>IF(Table1[[#This Row],[Ticket Status]]="Pending Customer Response","Yes","No")</f>
        <v>Yes</v>
      </c>
      <c r="W6246" s="5">
        <f ca="1">COUNTIFS(Table1[Agent_name],Table1[[#This Row],[Agent_name]],Table1[Month],Table1[[#This Row],[Month]])/160</f>
        <v>0.17499999999999999</v>
      </c>
    </row>
    <row r="6247" spans="1:23" x14ac:dyDescent="0.25">
      <c r="A6247">
        <v>6246</v>
      </c>
      <c r="B6247" t="s">
        <v>20269</v>
      </c>
      <c r="C6247" t="s">
        <v>20270</v>
      </c>
      <c r="D6247">
        <v>25</v>
      </c>
      <c r="E6247" t="s">
        <v>58</v>
      </c>
      <c r="F6247" t="s">
        <v>211</v>
      </c>
      <c r="G6247" s="1">
        <v>43868</v>
      </c>
      <c r="H6247" t="s">
        <v>21</v>
      </c>
      <c r="I6247" t="s">
        <v>59</v>
      </c>
      <c r="J6247" s="3" t="s">
        <v>20271</v>
      </c>
      <c r="K6247" t="s">
        <v>62</v>
      </c>
      <c r="M6247" t="s">
        <v>25</v>
      </c>
      <c r="N6247" t="s">
        <v>33</v>
      </c>
      <c r="R6247" t="str">
        <f t="shared" ca="1" si="97"/>
        <v>Divya</v>
      </c>
      <c r="S6247" t="str">
        <f>IFERROR(TEXT(DATEVALUE(LEFT(Table1[[#This Row],[Date of Purchase]],10)), "MMMM"), TEXT(Table1[[#This Row],[Date of Purchase]], "MMMM"))</f>
        <v>February</v>
      </c>
      <c r="T6247" t="str">
        <f>IF(OR(
  AND(Table1[[#This Row],[Ticket Priority]]="Critical", Table1[[#This Row],[Ticket Status]]&lt;&gt;"Closed"),
  AND(Table1[[#This Row],[Ticket Priority]]="High", Table1[[#This Row],[Ticket Status]]="Open")
), "Yes", "No")</f>
        <v>Yes</v>
      </c>
      <c r="U6247" s="4" t="str">
        <f>IF(Table1[[#This Row],[Ticket Status]]="Closed","Yes","No")</f>
        <v>No</v>
      </c>
      <c r="V6247" s="4" t="str">
        <f>IF(Table1[[#This Row],[Ticket Status]]="Pending Customer Response","Yes","No")</f>
        <v>No</v>
      </c>
      <c r="W6247" s="5">
        <f ca="1">COUNTIFS(Table1[Agent_name],Table1[[#This Row],[Agent_name]],Table1[Month],Table1[[#This Row],[Month]])/160</f>
        <v>0.25624999999999998</v>
      </c>
    </row>
    <row r="6248" spans="1:23" x14ac:dyDescent="0.25">
      <c r="A6248">
        <v>6247</v>
      </c>
      <c r="B6248" t="s">
        <v>20272</v>
      </c>
      <c r="C6248" t="s">
        <v>20273</v>
      </c>
      <c r="D6248">
        <v>69</v>
      </c>
      <c r="E6248" t="s">
        <v>29</v>
      </c>
      <c r="F6248" t="s">
        <v>431</v>
      </c>
      <c r="G6248" s="1">
        <v>44475</v>
      </c>
      <c r="H6248" t="s">
        <v>21</v>
      </c>
      <c r="I6248" t="s">
        <v>59</v>
      </c>
      <c r="J6248" s="3" t="s">
        <v>20274</v>
      </c>
      <c r="K6248" t="s">
        <v>39</v>
      </c>
      <c r="L6248" t="s">
        <v>20275</v>
      </c>
      <c r="M6248" t="s">
        <v>89</v>
      </c>
      <c r="N6248" t="s">
        <v>26</v>
      </c>
      <c r="O6248" s="2">
        <v>45078.351400462961</v>
      </c>
      <c r="P6248" s="2">
        <v>45078.114594907405</v>
      </c>
      <c r="Q6248">
        <v>2</v>
      </c>
      <c r="R6248" t="str">
        <f t="shared" ca="1" si="97"/>
        <v>Priya</v>
      </c>
      <c r="S6248" t="str">
        <f>IFERROR(TEXT(DATEVALUE(LEFT(Table1[[#This Row],[Date of Purchase]],10)), "MMMM"), TEXT(Table1[[#This Row],[Date of Purchase]], "MMMM"))</f>
        <v>October</v>
      </c>
      <c r="T6248" t="str">
        <f>IF(OR(
  AND(Table1[[#This Row],[Ticket Priority]]="Critical", Table1[[#This Row],[Ticket Status]]&lt;&gt;"Closed"),
  AND(Table1[[#This Row],[Ticket Priority]]="High", Table1[[#This Row],[Ticket Status]]="Open")
), "Yes", "No")</f>
        <v>No</v>
      </c>
      <c r="U6248" s="4" t="str">
        <f>IF(Table1[[#This Row],[Ticket Status]]="Closed","Yes","No")</f>
        <v>Yes</v>
      </c>
      <c r="V6248" s="4" t="str">
        <f>IF(Table1[[#This Row],[Ticket Status]]="Pending Customer Response","Yes","No")</f>
        <v>No</v>
      </c>
      <c r="W6248" s="5">
        <f ca="1">COUNTIFS(Table1[Agent_name],Table1[[#This Row],[Agent_name]],Table1[Month],Table1[[#This Row],[Month]])/160</f>
        <v>0.58125000000000004</v>
      </c>
    </row>
    <row r="6249" spans="1:23" x14ac:dyDescent="0.25">
      <c r="A6249">
        <v>6248</v>
      </c>
      <c r="B6249" t="s">
        <v>20276</v>
      </c>
      <c r="C6249" t="s">
        <v>20277</v>
      </c>
      <c r="D6249">
        <v>68</v>
      </c>
      <c r="E6249" t="s">
        <v>29</v>
      </c>
      <c r="F6249" t="s">
        <v>223</v>
      </c>
      <c r="G6249" s="1">
        <v>44481</v>
      </c>
      <c r="H6249" t="s">
        <v>59</v>
      </c>
      <c r="I6249" t="s">
        <v>150</v>
      </c>
      <c r="J6249" s="3" t="s">
        <v>20278</v>
      </c>
      <c r="K6249" t="s">
        <v>39</v>
      </c>
      <c r="L6249" t="s">
        <v>20279</v>
      </c>
      <c r="M6249" t="s">
        <v>41</v>
      </c>
      <c r="N6249" t="s">
        <v>33</v>
      </c>
      <c r="O6249" s="2">
        <v>45078.530590277776</v>
      </c>
      <c r="P6249" s="2">
        <v>45078.966006944444</v>
      </c>
      <c r="Q6249">
        <v>4</v>
      </c>
      <c r="R6249" t="str">
        <f t="shared" ca="1" si="97"/>
        <v>Aisha</v>
      </c>
      <c r="S6249" t="str">
        <f>IFERROR(TEXT(DATEVALUE(LEFT(Table1[[#This Row],[Date of Purchase]],10)), "MMMM"), TEXT(Table1[[#This Row],[Date of Purchase]], "MMMM"))</f>
        <v>October</v>
      </c>
      <c r="T6249" t="str">
        <f>IF(OR(
  AND(Table1[[#This Row],[Ticket Priority]]="Critical", Table1[[#This Row],[Ticket Status]]&lt;&gt;"Closed"),
  AND(Table1[[#This Row],[Ticket Priority]]="High", Table1[[#This Row],[Ticket Status]]="Open")
), "Yes", "No")</f>
        <v>No</v>
      </c>
      <c r="U6249" s="4" t="str">
        <f>IF(Table1[[#This Row],[Ticket Status]]="Closed","Yes","No")</f>
        <v>Yes</v>
      </c>
      <c r="V6249" s="4" t="str">
        <f>IF(Table1[[#This Row],[Ticket Status]]="Pending Customer Response","Yes","No")</f>
        <v>No</v>
      </c>
      <c r="W6249" s="5">
        <f ca="1">COUNTIFS(Table1[Agent_name],Table1[[#This Row],[Agent_name]],Table1[Month],Table1[[#This Row],[Month]])/160</f>
        <v>0.85624999999999996</v>
      </c>
    </row>
    <row r="6250" spans="1:23" x14ac:dyDescent="0.25">
      <c r="A6250">
        <v>6249</v>
      </c>
      <c r="B6250" t="s">
        <v>20280</v>
      </c>
      <c r="C6250" t="s">
        <v>20281</v>
      </c>
      <c r="D6250">
        <v>64</v>
      </c>
      <c r="E6250" t="s">
        <v>19</v>
      </c>
      <c r="F6250" t="s">
        <v>161</v>
      </c>
      <c r="G6250" s="1">
        <v>44223</v>
      </c>
      <c r="H6250" t="s">
        <v>67</v>
      </c>
      <c r="I6250" t="s">
        <v>77</v>
      </c>
      <c r="J6250" s="3" t="s">
        <v>20282</v>
      </c>
      <c r="K6250" t="s">
        <v>39</v>
      </c>
      <c r="L6250" t="s">
        <v>20283</v>
      </c>
      <c r="M6250" t="s">
        <v>25</v>
      </c>
      <c r="N6250" t="s">
        <v>55</v>
      </c>
      <c r="O6250" s="2">
        <v>45078.555613425924</v>
      </c>
      <c r="P6250" s="2">
        <v>45078.847280092596</v>
      </c>
      <c r="Q6250">
        <v>4</v>
      </c>
      <c r="R6250" t="str">
        <f t="shared" ca="1" si="97"/>
        <v>Sara</v>
      </c>
      <c r="S6250" t="str">
        <f>IFERROR(TEXT(DATEVALUE(LEFT(Table1[[#This Row],[Date of Purchase]],10)), "MMMM"), TEXT(Table1[[#This Row],[Date of Purchase]], "MMMM"))</f>
        <v>January</v>
      </c>
      <c r="T6250" t="str">
        <f>IF(OR(
  AND(Table1[[#This Row],[Ticket Priority]]="Critical", Table1[[#This Row],[Ticket Status]]&lt;&gt;"Closed"),
  AND(Table1[[#This Row],[Ticket Priority]]="High", Table1[[#This Row],[Ticket Status]]="Open")
), "Yes", "No")</f>
        <v>No</v>
      </c>
      <c r="U6250" s="4" t="str">
        <f>IF(Table1[[#This Row],[Ticket Status]]="Closed","Yes","No")</f>
        <v>Yes</v>
      </c>
      <c r="V6250" s="4" t="str">
        <f>IF(Table1[[#This Row],[Ticket Status]]="Pending Customer Response","Yes","No")</f>
        <v>No</v>
      </c>
      <c r="W6250" s="5">
        <f ca="1">COUNTIFS(Table1[Agent_name],Table1[[#This Row],[Agent_name]],Table1[Month],Table1[[#This Row],[Month]])/160</f>
        <v>0.70625000000000004</v>
      </c>
    </row>
    <row r="6251" spans="1:23" x14ac:dyDescent="0.25">
      <c r="A6251">
        <v>6250</v>
      </c>
      <c r="B6251" t="s">
        <v>20284</v>
      </c>
      <c r="C6251" t="s">
        <v>20285</v>
      </c>
      <c r="D6251">
        <v>25</v>
      </c>
      <c r="E6251" t="s">
        <v>58</v>
      </c>
      <c r="F6251" t="s">
        <v>157</v>
      </c>
      <c r="G6251" s="1">
        <v>44036</v>
      </c>
      <c r="H6251" t="s">
        <v>67</v>
      </c>
      <c r="I6251" t="s">
        <v>67</v>
      </c>
      <c r="J6251" s="3" t="s">
        <v>20286</v>
      </c>
      <c r="K6251" t="s">
        <v>24</v>
      </c>
      <c r="M6251" t="s">
        <v>89</v>
      </c>
      <c r="N6251" t="s">
        <v>55</v>
      </c>
      <c r="O6251" s="2">
        <v>45078.574374999997</v>
      </c>
      <c r="R6251" t="str">
        <f t="shared" ca="1" si="97"/>
        <v>Aisha</v>
      </c>
      <c r="S6251" t="str">
        <f>IFERROR(TEXT(DATEVALUE(LEFT(Table1[[#This Row],[Date of Purchase]],10)), "MMMM"), TEXT(Table1[[#This Row],[Date of Purchase]], "MMMM"))</f>
        <v>July</v>
      </c>
      <c r="T6251" t="str">
        <f>IF(OR(
  AND(Table1[[#This Row],[Ticket Priority]]="Critical", Table1[[#This Row],[Ticket Status]]&lt;&gt;"Closed"),
  AND(Table1[[#This Row],[Ticket Priority]]="High", Table1[[#This Row],[Ticket Status]]="Open")
), "Yes", "No")</f>
        <v>No</v>
      </c>
      <c r="U6251" s="4" t="str">
        <f>IF(Table1[[#This Row],[Ticket Status]]="Closed","Yes","No")</f>
        <v>No</v>
      </c>
      <c r="V6251" s="4" t="str">
        <f>IF(Table1[[#This Row],[Ticket Status]]="Pending Customer Response","Yes","No")</f>
        <v>Yes</v>
      </c>
      <c r="W6251" s="5">
        <f ca="1">COUNTIFS(Table1[Agent_name],Table1[[#This Row],[Agent_name]],Table1[Month],Table1[[#This Row],[Month]])/160</f>
        <v>0.875</v>
      </c>
    </row>
    <row r="6252" spans="1:23" x14ac:dyDescent="0.25">
      <c r="A6252">
        <v>6251</v>
      </c>
      <c r="B6252" t="s">
        <v>20287</v>
      </c>
      <c r="C6252" t="s">
        <v>20288</v>
      </c>
      <c r="D6252">
        <v>57</v>
      </c>
      <c r="E6252" t="s">
        <v>29</v>
      </c>
      <c r="F6252" t="s">
        <v>699</v>
      </c>
      <c r="G6252" s="1">
        <v>44293</v>
      </c>
      <c r="H6252" t="s">
        <v>45</v>
      </c>
      <c r="I6252" t="s">
        <v>113</v>
      </c>
      <c r="J6252" s="3" t="s">
        <v>20289</v>
      </c>
      <c r="K6252" t="s">
        <v>39</v>
      </c>
      <c r="L6252" t="s">
        <v>20290</v>
      </c>
      <c r="M6252" t="s">
        <v>25</v>
      </c>
      <c r="N6252" t="s">
        <v>26</v>
      </c>
      <c r="O6252" s="2">
        <v>45078.189675925925</v>
      </c>
      <c r="P6252" s="2">
        <v>45078.409120370372</v>
      </c>
      <c r="Q6252">
        <v>3</v>
      </c>
      <c r="R6252" t="str">
        <f t="shared" ca="1" si="97"/>
        <v>Divya</v>
      </c>
      <c r="S6252" t="str">
        <f>IFERROR(TEXT(DATEVALUE(LEFT(Table1[[#This Row],[Date of Purchase]],10)), "MMMM"), TEXT(Table1[[#This Row],[Date of Purchase]], "MMMM"))</f>
        <v>April</v>
      </c>
      <c r="T6252" t="str">
        <f>IF(OR(
  AND(Table1[[#This Row],[Ticket Priority]]="Critical", Table1[[#This Row],[Ticket Status]]&lt;&gt;"Closed"),
  AND(Table1[[#This Row],[Ticket Priority]]="High", Table1[[#This Row],[Ticket Status]]="Open")
), "Yes", "No")</f>
        <v>No</v>
      </c>
      <c r="U6252" s="4" t="str">
        <f>IF(Table1[[#This Row],[Ticket Status]]="Closed","Yes","No")</f>
        <v>Yes</v>
      </c>
      <c r="V6252" s="4" t="str">
        <f>IF(Table1[[#This Row],[Ticket Status]]="Pending Customer Response","Yes","No")</f>
        <v>No</v>
      </c>
      <c r="W6252" s="5">
        <f ca="1">COUNTIFS(Table1[Agent_name],Table1[[#This Row],[Agent_name]],Table1[Month],Table1[[#This Row],[Month]])/160</f>
        <v>0.17499999999999999</v>
      </c>
    </row>
    <row r="6253" spans="1:23" x14ac:dyDescent="0.25">
      <c r="A6253">
        <v>6252</v>
      </c>
      <c r="B6253" t="s">
        <v>20291</v>
      </c>
      <c r="C6253" t="s">
        <v>20292</v>
      </c>
      <c r="D6253">
        <v>25</v>
      </c>
      <c r="E6253" t="s">
        <v>29</v>
      </c>
      <c r="F6253" t="s">
        <v>98</v>
      </c>
      <c r="G6253" s="1">
        <v>44510</v>
      </c>
      <c r="H6253" t="s">
        <v>59</v>
      </c>
      <c r="I6253" t="s">
        <v>37</v>
      </c>
      <c r="J6253" s="3" t="s">
        <v>20293</v>
      </c>
      <c r="K6253" t="s">
        <v>62</v>
      </c>
      <c r="M6253" t="s">
        <v>89</v>
      </c>
      <c r="N6253" t="s">
        <v>33</v>
      </c>
      <c r="R6253" t="str">
        <f t="shared" ca="1" si="97"/>
        <v>Aisha</v>
      </c>
      <c r="S6253" t="str">
        <f>IFERROR(TEXT(DATEVALUE(LEFT(Table1[[#This Row],[Date of Purchase]],10)), "MMMM"), TEXT(Table1[[#This Row],[Date of Purchase]], "MMMM"))</f>
        <v>November</v>
      </c>
      <c r="T6253" t="str">
        <f>IF(OR(
  AND(Table1[[#This Row],[Ticket Priority]]="Critical", Table1[[#This Row],[Ticket Status]]&lt;&gt;"Closed"),
  AND(Table1[[#This Row],[Ticket Priority]]="High", Table1[[#This Row],[Ticket Status]]="Open")
), "Yes", "No")</f>
        <v>Yes</v>
      </c>
      <c r="U6253" s="4" t="str">
        <f>IF(Table1[[#This Row],[Ticket Status]]="Closed","Yes","No")</f>
        <v>No</v>
      </c>
      <c r="V6253" s="4" t="str">
        <f>IF(Table1[[#This Row],[Ticket Status]]="Pending Customer Response","Yes","No")</f>
        <v>No</v>
      </c>
      <c r="W6253" s="5">
        <f ca="1">COUNTIFS(Table1[Agent_name],Table1[[#This Row],[Agent_name]],Table1[Month],Table1[[#This Row],[Month]])/160</f>
        <v>0.85624999999999996</v>
      </c>
    </row>
    <row r="6254" spans="1:23" x14ac:dyDescent="0.25">
      <c r="A6254">
        <v>6253</v>
      </c>
      <c r="B6254" t="s">
        <v>17914</v>
      </c>
      <c r="C6254" t="s">
        <v>20294</v>
      </c>
      <c r="D6254">
        <v>28</v>
      </c>
      <c r="E6254" t="s">
        <v>29</v>
      </c>
      <c r="F6254" t="s">
        <v>129</v>
      </c>
      <c r="G6254" s="1">
        <v>44180</v>
      </c>
      <c r="H6254" t="s">
        <v>59</v>
      </c>
      <c r="I6254" t="s">
        <v>93</v>
      </c>
      <c r="J6254" s="3" t="s">
        <v>20295</v>
      </c>
      <c r="K6254" t="s">
        <v>39</v>
      </c>
      <c r="L6254" t="s">
        <v>20296</v>
      </c>
      <c r="M6254" t="s">
        <v>41</v>
      </c>
      <c r="N6254" t="s">
        <v>55</v>
      </c>
      <c r="O6254" s="2">
        <v>45078.248749999999</v>
      </c>
      <c r="P6254" s="2">
        <v>45078.954305555555</v>
      </c>
      <c r="Q6254">
        <v>5</v>
      </c>
      <c r="R6254" t="str">
        <f t="shared" ca="1" si="97"/>
        <v>Priya</v>
      </c>
      <c r="S6254" t="str">
        <f>IFERROR(TEXT(DATEVALUE(LEFT(Table1[[#This Row],[Date of Purchase]],10)), "MMMM"), TEXT(Table1[[#This Row],[Date of Purchase]], "MMMM"))</f>
        <v>December</v>
      </c>
      <c r="T6254" t="str">
        <f>IF(OR(
  AND(Table1[[#This Row],[Ticket Priority]]="Critical", Table1[[#This Row],[Ticket Status]]&lt;&gt;"Closed"),
  AND(Table1[[#This Row],[Ticket Priority]]="High", Table1[[#This Row],[Ticket Status]]="Open")
), "Yes", "No")</f>
        <v>No</v>
      </c>
      <c r="U6254" s="4" t="str">
        <f>IF(Table1[[#This Row],[Ticket Status]]="Closed","Yes","No")</f>
        <v>Yes</v>
      </c>
      <c r="V6254" s="4" t="str">
        <f>IF(Table1[[#This Row],[Ticket Status]]="Pending Customer Response","Yes","No")</f>
        <v>No</v>
      </c>
      <c r="W6254" s="5">
        <f ca="1">COUNTIFS(Table1[Agent_name],Table1[[#This Row],[Agent_name]],Table1[Month],Table1[[#This Row],[Month]])/160</f>
        <v>0.48749999999999999</v>
      </c>
    </row>
    <row r="6255" spans="1:23" x14ac:dyDescent="0.25">
      <c r="A6255">
        <v>6254</v>
      </c>
      <c r="B6255" t="s">
        <v>20297</v>
      </c>
      <c r="C6255" t="s">
        <v>20298</v>
      </c>
      <c r="D6255">
        <v>44</v>
      </c>
      <c r="E6255" t="s">
        <v>19</v>
      </c>
      <c r="F6255" t="s">
        <v>202</v>
      </c>
      <c r="G6255" s="1">
        <v>44338</v>
      </c>
      <c r="H6255" t="s">
        <v>21</v>
      </c>
      <c r="I6255" t="s">
        <v>93</v>
      </c>
      <c r="J6255" s="3" t="s">
        <v>20299</v>
      </c>
      <c r="K6255" t="s">
        <v>39</v>
      </c>
      <c r="L6255" t="s">
        <v>20300</v>
      </c>
      <c r="M6255" t="s">
        <v>89</v>
      </c>
      <c r="N6255" t="s">
        <v>83</v>
      </c>
      <c r="O6255" s="2">
        <v>45078.116122685184</v>
      </c>
      <c r="P6255" s="2">
        <v>45078.442511574074</v>
      </c>
      <c r="Q6255">
        <v>3</v>
      </c>
      <c r="R6255" t="str">
        <f t="shared" ca="1" si="97"/>
        <v>Meera</v>
      </c>
      <c r="S6255" t="str">
        <f>IFERROR(TEXT(DATEVALUE(LEFT(Table1[[#This Row],[Date of Purchase]],10)), "MMMM"), TEXT(Table1[[#This Row],[Date of Purchase]], "MMMM"))</f>
        <v>May</v>
      </c>
      <c r="T6255" t="str">
        <f>IF(OR(
  AND(Table1[[#This Row],[Ticket Priority]]="Critical", Table1[[#This Row],[Ticket Status]]&lt;&gt;"Closed"),
  AND(Table1[[#This Row],[Ticket Priority]]="High", Table1[[#This Row],[Ticket Status]]="Open")
), "Yes", "No")</f>
        <v>No</v>
      </c>
      <c r="U6255" s="4" t="str">
        <f>IF(Table1[[#This Row],[Ticket Status]]="Closed","Yes","No")</f>
        <v>Yes</v>
      </c>
      <c r="V6255" s="4" t="str">
        <f>IF(Table1[[#This Row],[Ticket Status]]="Pending Customer Response","Yes","No")</f>
        <v>No</v>
      </c>
      <c r="W6255" s="5">
        <f ca="1">COUNTIFS(Table1[Agent_name],Table1[[#This Row],[Agent_name]],Table1[Month],Table1[[#This Row],[Month]])/160</f>
        <v>0.26874999999999999</v>
      </c>
    </row>
    <row r="6256" spans="1:23" x14ac:dyDescent="0.25">
      <c r="A6256">
        <v>6255</v>
      </c>
      <c r="B6256" t="s">
        <v>20301</v>
      </c>
      <c r="C6256" t="s">
        <v>20302</v>
      </c>
      <c r="D6256">
        <v>20</v>
      </c>
      <c r="E6256" t="s">
        <v>19</v>
      </c>
      <c r="F6256" t="s">
        <v>207</v>
      </c>
      <c r="G6256" s="1">
        <v>44140</v>
      </c>
      <c r="H6256" t="s">
        <v>66</v>
      </c>
      <c r="I6256" t="s">
        <v>113</v>
      </c>
      <c r="J6256" s="3" t="s">
        <v>20303</v>
      </c>
      <c r="K6256" t="s">
        <v>62</v>
      </c>
      <c r="M6256" t="s">
        <v>143</v>
      </c>
      <c r="N6256" t="s">
        <v>26</v>
      </c>
      <c r="R6256" t="str">
        <f t="shared" ca="1" si="97"/>
        <v>Ravi</v>
      </c>
      <c r="S6256" t="str">
        <f>IFERROR(TEXT(DATEVALUE(LEFT(Table1[[#This Row],[Date of Purchase]],10)), "MMMM"), TEXT(Table1[[#This Row],[Date of Purchase]], "MMMM"))</f>
        <v>November</v>
      </c>
      <c r="T6256" t="str">
        <f>IF(OR(
  AND(Table1[[#This Row],[Ticket Priority]]="Critical", Table1[[#This Row],[Ticket Status]]&lt;&gt;"Closed"),
  AND(Table1[[#This Row],[Ticket Priority]]="High", Table1[[#This Row],[Ticket Status]]="Open")
), "Yes", "No")</f>
        <v>No</v>
      </c>
      <c r="U6256" s="4" t="str">
        <f>IF(Table1[[#This Row],[Ticket Status]]="Closed","Yes","No")</f>
        <v>No</v>
      </c>
      <c r="V6256" s="4" t="str">
        <f>IF(Table1[[#This Row],[Ticket Status]]="Pending Customer Response","Yes","No")</f>
        <v>No</v>
      </c>
      <c r="W6256" s="5">
        <f ca="1">COUNTIFS(Table1[Agent_name],Table1[[#This Row],[Agent_name]],Table1[Month],Table1[[#This Row],[Month]])/160</f>
        <v>0.61875000000000002</v>
      </c>
    </row>
    <row r="6257" spans="1:23" x14ac:dyDescent="0.25">
      <c r="A6257">
        <v>6256</v>
      </c>
      <c r="B6257" t="s">
        <v>3837</v>
      </c>
      <c r="C6257" t="s">
        <v>20304</v>
      </c>
      <c r="D6257">
        <v>61</v>
      </c>
      <c r="E6257" t="s">
        <v>29</v>
      </c>
      <c r="F6257" t="s">
        <v>242</v>
      </c>
      <c r="G6257" s="1">
        <v>44397</v>
      </c>
      <c r="H6257" t="s">
        <v>59</v>
      </c>
      <c r="I6257" t="s">
        <v>37</v>
      </c>
      <c r="J6257" s="3" t="s">
        <v>20305</v>
      </c>
      <c r="K6257" t="s">
        <v>39</v>
      </c>
      <c r="L6257" t="s">
        <v>20306</v>
      </c>
      <c r="M6257" t="s">
        <v>41</v>
      </c>
      <c r="N6257" t="s">
        <v>55</v>
      </c>
      <c r="O6257" s="2">
        <v>45078.75503472222</v>
      </c>
      <c r="P6257" s="2">
        <v>45078.889062499999</v>
      </c>
      <c r="Q6257">
        <v>4</v>
      </c>
      <c r="R6257" t="str">
        <f t="shared" ca="1" si="97"/>
        <v>Sara</v>
      </c>
      <c r="S6257" t="str">
        <f>IFERROR(TEXT(DATEVALUE(LEFT(Table1[[#This Row],[Date of Purchase]],10)), "MMMM"), TEXT(Table1[[#This Row],[Date of Purchase]], "MMMM"))</f>
        <v>July</v>
      </c>
      <c r="T6257" t="str">
        <f>IF(OR(
  AND(Table1[[#This Row],[Ticket Priority]]="Critical", Table1[[#This Row],[Ticket Status]]&lt;&gt;"Closed"),
  AND(Table1[[#This Row],[Ticket Priority]]="High", Table1[[#This Row],[Ticket Status]]="Open")
), "Yes", "No")</f>
        <v>No</v>
      </c>
      <c r="U6257" s="4" t="str">
        <f>IF(Table1[[#This Row],[Ticket Status]]="Closed","Yes","No")</f>
        <v>Yes</v>
      </c>
      <c r="V6257" s="4" t="str">
        <f>IF(Table1[[#This Row],[Ticket Status]]="Pending Customer Response","Yes","No")</f>
        <v>No</v>
      </c>
      <c r="W6257" s="5">
        <f ca="1">COUNTIFS(Table1[Agent_name],Table1[[#This Row],[Agent_name]],Table1[Month],Table1[[#This Row],[Month]])/160</f>
        <v>0.6875</v>
      </c>
    </row>
    <row r="6258" spans="1:23" x14ac:dyDescent="0.25">
      <c r="A6258">
        <v>6257</v>
      </c>
      <c r="B6258" t="s">
        <v>20307</v>
      </c>
      <c r="C6258" t="s">
        <v>20308</v>
      </c>
      <c r="D6258">
        <v>55</v>
      </c>
      <c r="E6258" t="s">
        <v>58</v>
      </c>
      <c r="F6258" t="s">
        <v>286</v>
      </c>
      <c r="G6258" s="1">
        <v>44153</v>
      </c>
      <c r="H6258" t="s">
        <v>67</v>
      </c>
      <c r="I6258" t="s">
        <v>31</v>
      </c>
      <c r="J6258" s="3" t="s">
        <v>449</v>
      </c>
      <c r="K6258" t="s">
        <v>62</v>
      </c>
      <c r="M6258" t="s">
        <v>143</v>
      </c>
      <c r="N6258" t="s">
        <v>33</v>
      </c>
      <c r="R6258" t="str">
        <f t="shared" ca="1" si="97"/>
        <v>Priya</v>
      </c>
      <c r="S6258" t="str">
        <f>IFERROR(TEXT(DATEVALUE(LEFT(Table1[[#This Row],[Date of Purchase]],10)), "MMMM"), TEXT(Table1[[#This Row],[Date of Purchase]], "MMMM"))</f>
        <v>November</v>
      </c>
      <c r="T6258" t="str">
        <f>IF(OR(
  AND(Table1[[#This Row],[Ticket Priority]]="Critical", Table1[[#This Row],[Ticket Status]]&lt;&gt;"Closed"),
  AND(Table1[[#This Row],[Ticket Priority]]="High", Table1[[#This Row],[Ticket Status]]="Open")
), "Yes", "No")</f>
        <v>No</v>
      </c>
      <c r="U6258" s="4" t="str">
        <f>IF(Table1[[#This Row],[Ticket Status]]="Closed","Yes","No")</f>
        <v>No</v>
      </c>
      <c r="V6258" s="4" t="str">
        <f>IF(Table1[[#This Row],[Ticket Status]]="Pending Customer Response","Yes","No")</f>
        <v>No</v>
      </c>
      <c r="W6258" s="5">
        <f ca="1">COUNTIFS(Table1[Agent_name],Table1[[#This Row],[Agent_name]],Table1[Month],Table1[[#This Row],[Month]])/160</f>
        <v>0.41249999999999998</v>
      </c>
    </row>
    <row r="6259" spans="1:23" x14ac:dyDescent="0.25">
      <c r="A6259">
        <v>6258</v>
      </c>
      <c r="B6259" t="s">
        <v>20309</v>
      </c>
      <c r="C6259" t="s">
        <v>20310</v>
      </c>
      <c r="D6259">
        <v>41</v>
      </c>
      <c r="E6259" t="s">
        <v>58</v>
      </c>
      <c r="F6259" t="s">
        <v>456</v>
      </c>
      <c r="G6259" s="1">
        <v>43976</v>
      </c>
      <c r="H6259" t="s">
        <v>21</v>
      </c>
      <c r="I6259" t="s">
        <v>67</v>
      </c>
      <c r="J6259" s="3" t="s">
        <v>20311</v>
      </c>
      <c r="K6259" t="s">
        <v>62</v>
      </c>
      <c r="M6259" t="s">
        <v>143</v>
      </c>
      <c r="N6259" t="s">
        <v>33</v>
      </c>
      <c r="R6259" t="str">
        <f t="shared" ca="1" si="97"/>
        <v>Arjun</v>
      </c>
      <c r="S6259" t="str">
        <f>IFERROR(TEXT(DATEVALUE(LEFT(Table1[[#This Row],[Date of Purchase]],10)), "MMMM"), TEXT(Table1[[#This Row],[Date of Purchase]], "MMMM"))</f>
        <v>May</v>
      </c>
      <c r="T6259" t="str">
        <f>IF(OR(
  AND(Table1[[#This Row],[Ticket Priority]]="Critical", Table1[[#This Row],[Ticket Status]]&lt;&gt;"Closed"),
  AND(Table1[[#This Row],[Ticket Priority]]="High", Table1[[#This Row],[Ticket Status]]="Open")
), "Yes", "No")</f>
        <v>No</v>
      </c>
      <c r="U6259" s="4" t="str">
        <f>IF(Table1[[#This Row],[Ticket Status]]="Closed","Yes","No")</f>
        <v>No</v>
      </c>
      <c r="V6259" s="4" t="str">
        <f>IF(Table1[[#This Row],[Ticket Status]]="Pending Customer Response","Yes","No")</f>
        <v>No</v>
      </c>
      <c r="W6259" s="5">
        <f ca="1">COUNTIFS(Table1[Agent_name],Table1[[#This Row],[Agent_name]],Table1[Month],Table1[[#This Row],[Month]])/160</f>
        <v>0.2</v>
      </c>
    </row>
    <row r="6260" spans="1:23" x14ac:dyDescent="0.25">
      <c r="A6260">
        <v>6259</v>
      </c>
      <c r="B6260" t="s">
        <v>20312</v>
      </c>
      <c r="C6260" t="s">
        <v>20313</v>
      </c>
      <c r="D6260">
        <v>46</v>
      </c>
      <c r="E6260" t="s">
        <v>19</v>
      </c>
      <c r="F6260" t="s">
        <v>51</v>
      </c>
      <c r="G6260" s="1">
        <v>43961</v>
      </c>
      <c r="H6260" t="s">
        <v>66</v>
      </c>
      <c r="I6260" t="s">
        <v>177</v>
      </c>
      <c r="J6260" s="3" t="s">
        <v>20314</v>
      </c>
      <c r="K6260" t="s">
        <v>62</v>
      </c>
      <c r="M6260" t="s">
        <v>41</v>
      </c>
      <c r="N6260" t="s">
        <v>55</v>
      </c>
      <c r="R6260" t="str">
        <f t="shared" ca="1" si="97"/>
        <v>Ravi</v>
      </c>
      <c r="S6260" t="str">
        <f>IFERROR(TEXT(DATEVALUE(LEFT(Table1[[#This Row],[Date of Purchase]],10)), "MMMM"), TEXT(Table1[[#This Row],[Date of Purchase]], "MMMM"))</f>
        <v>May</v>
      </c>
      <c r="T6260" t="str">
        <f>IF(OR(
  AND(Table1[[#This Row],[Ticket Priority]]="Critical", Table1[[#This Row],[Ticket Status]]&lt;&gt;"Closed"),
  AND(Table1[[#This Row],[Ticket Priority]]="High", Table1[[#This Row],[Ticket Status]]="Open")
), "Yes", "No")</f>
        <v>No</v>
      </c>
      <c r="U6260" s="4" t="str">
        <f>IF(Table1[[#This Row],[Ticket Status]]="Closed","Yes","No")</f>
        <v>No</v>
      </c>
      <c r="V6260" s="4" t="str">
        <f>IF(Table1[[#This Row],[Ticket Status]]="Pending Customer Response","Yes","No")</f>
        <v>No</v>
      </c>
      <c r="W6260" s="5">
        <f ca="1">COUNTIFS(Table1[Agent_name],Table1[[#This Row],[Agent_name]],Table1[Month],Table1[[#This Row],[Month]])/160</f>
        <v>0.67500000000000004</v>
      </c>
    </row>
    <row r="6261" spans="1:23" x14ac:dyDescent="0.25">
      <c r="A6261">
        <v>6260</v>
      </c>
      <c r="B6261" t="s">
        <v>8951</v>
      </c>
      <c r="C6261" t="s">
        <v>20315</v>
      </c>
      <c r="D6261">
        <v>21</v>
      </c>
      <c r="E6261" t="s">
        <v>29</v>
      </c>
      <c r="F6261" t="s">
        <v>44</v>
      </c>
      <c r="G6261" s="1">
        <v>44539</v>
      </c>
      <c r="H6261" t="s">
        <v>45</v>
      </c>
      <c r="I6261" t="s">
        <v>60</v>
      </c>
      <c r="J6261" s="3" t="s">
        <v>20316</v>
      </c>
      <c r="K6261" t="s">
        <v>62</v>
      </c>
      <c r="M6261" t="s">
        <v>25</v>
      </c>
      <c r="N6261" t="s">
        <v>55</v>
      </c>
      <c r="R6261" t="str">
        <f t="shared" ca="1" si="97"/>
        <v>Rahul</v>
      </c>
      <c r="S6261" t="str">
        <f>IFERROR(TEXT(DATEVALUE(LEFT(Table1[[#This Row],[Date of Purchase]],10)), "MMMM"), TEXT(Table1[[#This Row],[Date of Purchase]], "MMMM"))</f>
        <v>December</v>
      </c>
      <c r="T6261" t="str">
        <f>IF(OR(
  AND(Table1[[#This Row],[Ticket Priority]]="Critical", Table1[[#This Row],[Ticket Status]]&lt;&gt;"Closed"),
  AND(Table1[[#This Row],[Ticket Priority]]="High", Table1[[#This Row],[Ticket Status]]="Open")
), "Yes", "No")</f>
        <v>Yes</v>
      </c>
      <c r="U6261" s="4" t="str">
        <f>IF(Table1[[#This Row],[Ticket Status]]="Closed","Yes","No")</f>
        <v>No</v>
      </c>
      <c r="V6261" s="4" t="str">
        <f>IF(Table1[[#This Row],[Ticket Status]]="Pending Customer Response","Yes","No")</f>
        <v>No</v>
      </c>
      <c r="W6261" s="5">
        <f ca="1">COUNTIFS(Table1[Agent_name],Table1[[#This Row],[Agent_name]],Table1[Month],Table1[[#This Row],[Month]])/160</f>
        <v>0.23125000000000001</v>
      </c>
    </row>
    <row r="6262" spans="1:23" x14ac:dyDescent="0.25">
      <c r="A6262">
        <v>6261</v>
      </c>
      <c r="B6262" t="s">
        <v>20317</v>
      </c>
      <c r="C6262" t="s">
        <v>20318</v>
      </c>
      <c r="D6262">
        <v>19</v>
      </c>
      <c r="E6262" t="s">
        <v>29</v>
      </c>
      <c r="F6262" t="s">
        <v>134</v>
      </c>
      <c r="G6262" s="1">
        <v>44105</v>
      </c>
      <c r="H6262" t="s">
        <v>66</v>
      </c>
      <c r="I6262" t="s">
        <v>37</v>
      </c>
      <c r="J6262" s="3" t="s">
        <v>20319</v>
      </c>
      <c r="K6262" t="s">
        <v>39</v>
      </c>
      <c r="L6262" t="s">
        <v>20320</v>
      </c>
      <c r="M6262" t="s">
        <v>143</v>
      </c>
      <c r="N6262" t="s">
        <v>83</v>
      </c>
      <c r="O6262" s="2">
        <v>45078.925937499997</v>
      </c>
      <c r="P6262" s="2">
        <v>45078.651631944442</v>
      </c>
      <c r="Q6262">
        <v>2</v>
      </c>
      <c r="R6262" t="str">
        <f t="shared" ca="1" si="97"/>
        <v>Neha</v>
      </c>
      <c r="S6262" t="str">
        <f>IFERROR(TEXT(DATEVALUE(LEFT(Table1[[#This Row],[Date of Purchase]],10)), "MMMM"), TEXT(Table1[[#This Row],[Date of Purchase]], "MMMM"))</f>
        <v>October</v>
      </c>
      <c r="T6262" t="str">
        <f>IF(OR(
  AND(Table1[[#This Row],[Ticket Priority]]="Critical", Table1[[#This Row],[Ticket Status]]&lt;&gt;"Closed"),
  AND(Table1[[#This Row],[Ticket Priority]]="High", Table1[[#This Row],[Ticket Status]]="Open")
), "Yes", "No")</f>
        <v>No</v>
      </c>
      <c r="U6262" s="4" t="str">
        <f>IF(Table1[[#This Row],[Ticket Status]]="Closed","Yes","No")</f>
        <v>Yes</v>
      </c>
      <c r="V6262" s="4" t="str">
        <f>IF(Table1[[#This Row],[Ticket Status]]="Pending Customer Response","Yes","No")</f>
        <v>No</v>
      </c>
      <c r="W6262" s="5">
        <f ca="1">COUNTIFS(Table1[Agent_name],Table1[[#This Row],[Agent_name]],Table1[Month],Table1[[#This Row],[Month]])/160</f>
        <v>0.24374999999999999</v>
      </c>
    </row>
    <row r="6263" spans="1:23" x14ac:dyDescent="0.25">
      <c r="A6263">
        <v>6262</v>
      </c>
      <c r="B6263" t="s">
        <v>20321</v>
      </c>
      <c r="C6263" t="s">
        <v>20322</v>
      </c>
      <c r="D6263">
        <v>70</v>
      </c>
      <c r="E6263" t="s">
        <v>19</v>
      </c>
      <c r="F6263" t="s">
        <v>129</v>
      </c>
      <c r="G6263" s="1">
        <v>44338</v>
      </c>
      <c r="H6263" t="s">
        <v>21</v>
      </c>
      <c r="I6263" t="s">
        <v>72</v>
      </c>
      <c r="J6263" s="3" t="s">
        <v>20323</v>
      </c>
      <c r="K6263" t="s">
        <v>39</v>
      </c>
      <c r="L6263" t="s">
        <v>20324</v>
      </c>
      <c r="M6263" t="s">
        <v>89</v>
      </c>
      <c r="N6263" t="s">
        <v>26</v>
      </c>
      <c r="O6263" s="2">
        <v>45078.604432870372</v>
      </c>
      <c r="P6263" s="2">
        <v>45078.080821759257</v>
      </c>
      <c r="Q6263">
        <v>5</v>
      </c>
      <c r="R6263" t="str">
        <f t="shared" ca="1" si="97"/>
        <v>Karan</v>
      </c>
      <c r="S6263" t="str">
        <f>IFERROR(TEXT(DATEVALUE(LEFT(Table1[[#This Row],[Date of Purchase]],10)), "MMMM"), TEXT(Table1[[#This Row],[Date of Purchase]], "MMMM"))</f>
        <v>May</v>
      </c>
      <c r="T6263" t="str">
        <f>IF(OR(
  AND(Table1[[#This Row],[Ticket Priority]]="Critical", Table1[[#This Row],[Ticket Status]]&lt;&gt;"Closed"),
  AND(Table1[[#This Row],[Ticket Priority]]="High", Table1[[#This Row],[Ticket Status]]="Open")
), "Yes", "No")</f>
        <v>No</v>
      </c>
      <c r="U6263" s="4" t="str">
        <f>IF(Table1[[#This Row],[Ticket Status]]="Closed","Yes","No")</f>
        <v>Yes</v>
      </c>
      <c r="V6263" s="4" t="str">
        <f>IF(Table1[[#This Row],[Ticket Status]]="Pending Customer Response","Yes","No")</f>
        <v>No</v>
      </c>
      <c r="W6263" s="5">
        <f ca="1">COUNTIFS(Table1[Agent_name],Table1[[#This Row],[Agent_name]],Table1[Month],Table1[[#This Row],[Month]])/160</f>
        <v>0.1875</v>
      </c>
    </row>
    <row r="6264" spans="1:23" x14ac:dyDescent="0.25">
      <c r="A6264">
        <v>6263</v>
      </c>
      <c r="B6264" t="s">
        <v>20325</v>
      </c>
      <c r="C6264" t="s">
        <v>20326</v>
      </c>
      <c r="D6264">
        <v>19</v>
      </c>
      <c r="E6264" t="s">
        <v>29</v>
      </c>
      <c r="F6264" t="s">
        <v>30</v>
      </c>
      <c r="G6264" s="1">
        <v>44394</v>
      </c>
      <c r="H6264" t="s">
        <v>45</v>
      </c>
      <c r="I6264" t="s">
        <v>141</v>
      </c>
      <c r="J6264" s="3" t="s">
        <v>20327</v>
      </c>
      <c r="K6264" t="s">
        <v>39</v>
      </c>
      <c r="L6264" t="s">
        <v>20328</v>
      </c>
      <c r="M6264" t="s">
        <v>25</v>
      </c>
      <c r="N6264" t="s">
        <v>83</v>
      </c>
      <c r="O6264" s="2">
        <v>45078.995416666665</v>
      </c>
      <c r="P6264" s="2">
        <v>45078.095416666663</v>
      </c>
      <c r="Q6264">
        <v>2</v>
      </c>
      <c r="R6264" t="str">
        <f t="shared" ca="1" si="97"/>
        <v>Mohit</v>
      </c>
      <c r="S6264" t="str">
        <f>IFERROR(TEXT(DATEVALUE(LEFT(Table1[[#This Row],[Date of Purchase]],10)), "MMMM"), TEXT(Table1[[#This Row],[Date of Purchase]], "MMMM"))</f>
        <v>July</v>
      </c>
      <c r="T6264" t="str">
        <f>IF(OR(
  AND(Table1[[#This Row],[Ticket Priority]]="Critical", Table1[[#This Row],[Ticket Status]]&lt;&gt;"Closed"),
  AND(Table1[[#This Row],[Ticket Priority]]="High", Table1[[#This Row],[Ticket Status]]="Open")
), "Yes", "No")</f>
        <v>No</v>
      </c>
      <c r="U6264" s="4" t="str">
        <f>IF(Table1[[#This Row],[Ticket Status]]="Closed","Yes","No")</f>
        <v>Yes</v>
      </c>
      <c r="V6264" s="4" t="str">
        <f>IF(Table1[[#This Row],[Ticket Status]]="Pending Customer Response","Yes","No")</f>
        <v>No</v>
      </c>
      <c r="W6264" s="5">
        <f ca="1">COUNTIFS(Table1[Agent_name],Table1[[#This Row],[Agent_name]],Table1[Month],Table1[[#This Row],[Month]])/160</f>
        <v>0.53125</v>
      </c>
    </row>
    <row r="6265" spans="1:23" x14ac:dyDescent="0.25">
      <c r="A6265">
        <v>6264</v>
      </c>
      <c r="B6265" t="s">
        <v>20329</v>
      </c>
      <c r="C6265" t="s">
        <v>20330</v>
      </c>
      <c r="D6265">
        <v>35</v>
      </c>
      <c r="E6265" t="s">
        <v>58</v>
      </c>
      <c r="F6265" t="s">
        <v>92</v>
      </c>
      <c r="G6265" s="1">
        <v>44283</v>
      </c>
      <c r="H6265" t="s">
        <v>59</v>
      </c>
      <c r="I6265" t="s">
        <v>72</v>
      </c>
      <c r="J6265" s="3" t="s">
        <v>20331</v>
      </c>
      <c r="K6265" t="s">
        <v>62</v>
      </c>
      <c r="M6265" t="s">
        <v>143</v>
      </c>
      <c r="N6265" t="s">
        <v>83</v>
      </c>
      <c r="R6265" t="str">
        <f t="shared" ca="1" si="97"/>
        <v>Aisha</v>
      </c>
      <c r="S6265" t="str">
        <f>IFERROR(TEXT(DATEVALUE(LEFT(Table1[[#This Row],[Date of Purchase]],10)), "MMMM"), TEXT(Table1[[#This Row],[Date of Purchase]], "MMMM"))</f>
        <v>March</v>
      </c>
      <c r="T6265" t="str">
        <f>IF(OR(
  AND(Table1[[#This Row],[Ticket Priority]]="Critical", Table1[[#This Row],[Ticket Status]]&lt;&gt;"Closed"),
  AND(Table1[[#This Row],[Ticket Priority]]="High", Table1[[#This Row],[Ticket Status]]="Open")
), "Yes", "No")</f>
        <v>No</v>
      </c>
      <c r="U6265" s="4" t="str">
        <f>IF(Table1[[#This Row],[Ticket Status]]="Closed","Yes","No")</f>
        <v>No</v>
      </c>
      <c r="V6265" s="4" t="str">
        <f>IF(Table1[[#This Row],[Ticket Status]]="Pending Customer Response","Yes","No")</f>
        <v>No</v>
      </c>
      <c r="W6265" s="5">
        <f ca="1">COUNTIFS(Table1[Agent_name],Table1[[#This Row],[Agent_name]],Table1[Month],Table1[[#This Row],[Month]])/160</f>
        <v>1.0062500000000001</v>
      </c>
    </row>
    <row r="6266" spans="1:23" x14ac:dyDescent="0.25">
      <c r="A6266">
        <v>6265</v>
      </c>
      <c r="B6266" t="s">
        <v>20332</v>
      </c>
      <c r="C6266" t="s">
        <v>20333</v>
      </c>
      <c r="D6266">
        <v>35</v>
      </c>
      <c r="E6266" t="s">
        <v>58</v>
      </c>
      <c r="F6266" t="s">
        <v>173</v>
      </c>
      <c r="G6266" s="1">
        <v>44507</v>
      </c>
      <c r="H6266" t="s">
        <v>67</v>
      </c>
      <c r="I6266" t="s">
        <v>177</v>
      </c>
      <c r="J6266" s="3" t="s">
        <v>20334</v>
      </c>
      <c r="K6266" t="s">
        <v>39</v>
      </c>
      <c r="L6266" t="s">
        <v>20335</v>
      </c>
      <c r="M6266" t="s">
        <v>89</v>
      </c>
      <c r="N6266" t="s">
        <v>55</v>
      </c>
      <c r="O6266" s="2">
        <v>45078.373935185184</v>
      </c>
      <c r="P6266" s="2">
        <v>45078.714212962965</v>
      </c>
      <c r="Q6266">
        <v>1</v>
      </c>
      <c r="R6266" t="str">
        <f t="shared" ca="1" si="97"/>
        <v>Sara</v>
      </c>
      <c r="S6266" t="str">
        <f>IFERROR(TEXT(DATEVALUE(LEFT(Table1[[#This Row],[Date of Purchase]],10)), "MMMM"), TEXT(Table1[[#This Row],[Date of Purchase]], "MMMM"))</f>
        <v>November</v>
      </c>
      <c r="T6266" t="str">
        <f>IF(OR(
  AND(Table1[[#This Row],[Ticket Priority]]="Critical", Table1[[#This Row],[Ticket Status]]&lt;&gt;"Closed"),
  AND(Table1[[#This Row],[Ticket Priority]]="High", Table1[[#This Row],[Ticket Status]]="Open")
), "Yes", "No")</f>
        <v>No</v>
      </c>
      <c r="U6266" s="4" t="str">
        <f>IF(Table1[[#This Row],[Ticket Status]]="Closed","Yes","No")</f>
        <v>Yes</v>
      </c>
      <c r="V6266" s="4" t="str">
        <f>IF(Table1[[#This Row],[Ticket Status]]="Pending Customer Response","Yes","No")</f>
        <v>No</v>
      </c>
      <c r="W6266" s="5">
        <f ca="1">COUNTIFS(Table1[Agent_name],Table1[[#This Row],[Agent_name]],Table1[Month],Table1[[#This Row],[Month]])/160</f>
        <v>0.79374999999999996</v>
      </c>
    </row>
    <row r="6267" spans="1:23" x14ac:dyDescent="0.25">
      <c r="A6267">
        <v>6266</v>
      </c>
      <c r="B6267" t="s">
        <v>20336</v>
      </c>
      <c r="C6267" t="s">
        <v>20337</v>
      </c>
      <c r="D6267">
        <v>64</v>
      </c>
      <c r="E6267" t="s">
        <v>19</v>
      </c>
      <c r="F6267" t="s">
        <v>117</v>
      </c>
      <c r="G6267" s="1">
        <v>44474</v>
      </c>
      <c r="H6267" t="s">
        <v>67</v>
      </c>
      <c r="I6267" t="s">
        <v>31</v>
      </c>
      <c r="J6267" s="3" t="s">
        <v>20338</v>
      </c>
      <c r="K6267" t="s">
        <v>24</v>
      </c>
      <c r="M6267" t="s">
        <v>41</v>
      </c>
      <c r="N6267" t="s">
        <v>83</v>
      </c>
      <c r="O6267" s="2">
        <v>45078.317013888889</v>
      </c>
      <c r="R6267" t="str">
        <f t="shared" ca="1" si="97"/>
        <v>Priya</v>
      </c>
      <c r="S6267" t="str">
        <f>IFERROR(TEXT(DATEVALUE(LEFT(Table1[[#This Row],[Date of Purchase]],10)), "MMMM"), TEXT(Table1[[#This Row],[Date of Purchase]], "MMMM"))</f>
        <v>October</v>
      </c>
      <c r="T6267" t="str">
        <f>IF(OR(
  AND(Table1[[#This Row],[Ticket Priority]]="Critical", Table1[[#This Row],[Ticket Status]]&lt;&gt;"Closed"),
  AND(Table1[[#This Row],[Ticket Priority]]="High", Table1[[#This Row],[Ticket Status]]="Open")
), "Yes", "No")</f>
        <v>No</v>
      </c>
      <c r="U6267" s="4" t="str">
        <f>IF(Table1[[#This Row],[Ticket Status]]="Closed","Yes","No")</f>
        <v>No</v>
      </c>
      <c r="V6267" s="4" t="str">
        <f>IF(Table1[[#This Row],[Ticket Status]]="Pending Customer Response","Yes","No")</f>
        <v>Yes</v>
      </c>
      <c r="W6267" s="5">
        <f ca="1">COUNTIFS(Table1[Agent_name],Table1[[#This Row],[Agent_name]],Table1[Month],Table1[[#This Row],[Month]])/160</f>
        <v>0.58125000000000004</v>
      </c>
    </row>
    <row r="6268" spans="1:23" x14ac:dyDescent="0.25">
      <c r="A6268">
        <v>6267</v>
      </c>
      <c r="B6268" t="s">
        <v>20339</v>
      </c>
      <c r="C6268" t="s">
        <v>20340</v>
      </c>
      <c r="D6268">
        <v>70</v>
      </c>
      <c r="E6268" t="s">
        <v>58</v>
      </c>
      <c r="F6268" t="s">
        <v>92</v>
      </c>
      <c r="G6268" s="1">
        <v>44416</v>
      </c>
      <c r="H6268" t="s">
        <v>67</v>
      </c>
      <c r="I6268" t="s">
        <v>113</v>
      </c>
      <c r="J6268" s="3" t="s">
        <v>20341</v>
      </c>
      <c r="K6268" t="s">
        <v>39</v>
      </c>
      <c r="L6268" t="s">
        <v>20342</v>
      </c>
      <c r="M6268" t="s">
        <v>89</v>
      </c>
      <c r="N6268" t="s">
        <v>26</v>
      </c>
      <c r="O6268" s="2">
        <v>45078.558692129627</v>
      </c>
      <c r="P6268" s="2">
        <v>45078.362858796296</v>
      </c>
      <c r="Q6268">
        <v>4</v>
      </c>
      <c r="R6268" t="str">
        <f t="shared" ca="1" si="97"/>
        <v>Aisha</v>
      </c>
      <c r="S6268" t="str">
        <f>IFERROR(TEXT(DATEVALUE(LEFT(Table1[[#This Row],[Date of Purchase]],10)), "MMMM"), TEXT(Table1[[#This Row],[Date of Purchase]], "MMMM"))</f>
        <v>August</v>
      </c>
      <c r="T6268" t="str">
        <f>IF(OR(
  AND(Table1[[#This Row],[Ticket Priority]]="Critical", Table1[[#This Row],[Ticket Status]]&lt;&gt;"Closed"),
  AND(Table1[[#This Row],[Ticket Priority]]="High", Table1[[#This Row],[Ticket Status]]="Open")
), "Yes", "No")</f>
        <v>No</v>
      </c>
      <c r="U6268" s="4" t="str">
        <f>IF(Table1[[#This Row],[Ticket Status]]="Closed","Yes","No")</f>
        <v>Yes</v>
      </c>
      <c r="V6268" s="4" t="str">
        <f>IF(Table1[[#This Row],[Ticket Status]]="Pending Customer Response","Yes","No")</f>
        <v>No</v>
      </c>
      <c r="W6268" s="5">
        <f ca="1">COUNTIFS(Table1[Agent_name],Table1[[#This Row],[Agent_name]],Table1[Month],Table1[[#This Row],[Month]])/160</f>
        <v>0.86250000000000004</v>
      </c>
    </row>
    <row r="6269" spans="1:23" x14ac:dyDescent="0.25">
      <c r="A6269">
        <v>6268</v>
      </c>
      <c r="B6269" t="s">
        <v>20343</v>
      </c>
      <c r="C6269" t="s">
        <v>20344</v>
      </c>
      <c r="D6269">
        <v>48</v>
      </c>
      <c r="E6269" t="s">
        <v>58</v>
      </c>
      <c r="F6269" t="s">
        <v>20</v>
      </c>
      <c r="G6269" s="1">
        <v>43973</v>
      </c>
      <c r="H6269" t="s">
        <v>67</v>
      </c>
      <c r="I6269" t="s">
        <v>60</v>
      </c>
      <c r="J6269" s="3" t="s">
        <v>20345</v>
      </c>
      <c r="K6269" t="s">
        <v>39</v>
      </c>
      <c r="L6269" t="s">
        <v>20346</v>
      </c>
      <c r="M6269" t="s">
        <v>41</v>
      </c>
      <c r="N6269" t="s">
        <v>26</v>
      </c>
      <c r="O6269" s="2">
        <v>45078.754548611112</v>
      </c>
      <c r="P6269" s="2">
        <v>45078.226770833331</v>
      </c>
      <c r="Q6269">
        <v>3</v>
      </c>
      <c r="R6269" t="str">
        <f t="shared" ca="1" si="97"/>
        <v>Aisha</v>
      </c>
      <c r="S6269" t="str">
        <f>IFERROR(TEXT(DATEVALUE(LEFT(Table1[[#This Row],[Date of Purchase]],10)), "MMMM"), TEXT(Table1[[#This Row],[Date of Purchase]], "MMMM"))</f>
        <v>May</v>
      </c>
      <c r="T6269" t="str">
        <f>IF(OR(
  AND(Table1[[#This Row],[Ticket Priority]]="Critical", Table1[[#This Row],[Ticket Status]]&lt;&gt;"Closed"),
  AND(Table1[[#This Row],[Ticket Priority]]="High", Table1[[#This Row],[Ticket Status]]="Open")
), "Yes", "No")</f>
        <v>No</v>
      </c>
      <c r="U6269" s="4" t="str">
        <f>IF(Table1[[#This Row],[Ticket Status]]="Closed","Yes","No")</f>
        <v>Yes</v>
      </c>
      <c r="V6269" s="4" t="str">
        <f>IF(Table1[[#This Row],[Ticket Status]]="Pending Customer Response","Yes","No")</f>
        <v>No</v>
      </c>
      <c r="W6269" s="5">
        <f ca="1">COUNTIFS(Table1[Agent_name],Table1[[#This Row],[Agent_name]],Table1[Month],Table1[[#This Row],[Month]])/160</f>
        <v>0.93125000000000002</v>
      </c>
    </row>
    <row r="6270" spans="1:23" x14ac:dyDescent="0.25">
      <c r="A6270">
        <v>6269</v>
      </c>
      <c r="B6270" t="s">
        <v>20347</v>
      </c>
      <c r="C6270" t="s">
        <v>20348</v>
      </c>
      <c r="D6270">
        <v>64</v>
      </c>
      <c r="E6270" t="s">
        <v>29</v>
      </c>
      <c r="F6270" t="s">
        <v>161</v>
      </c>
      <c r="G6270" s="1">
        <v>44469</v>
      </c>
      <c r="H6270" t="s">
        <v>67</v>
      </c>
      <c r="I6270" t="s">
        <v>37</v>
      </c>
      <c r="J6270" s="3" t="s">
        <v>20349</v>
      </c>
      <c r="K6270" t="s">
        <v>62</v>
      </c>
      <c r="M6270" t="s">
        <v>89</v>
      </c>
      <c r="N6270" t="s">
        <v>26</v>
      </c>
      <c r="R6270" t="str">
        <f t="shared" ca="1" si="97"/>
        <v>Sara</v>
      </c>
      <c r="S6270" t="str">
        <f>IFERROR(TEXT(DATEVALUE(LEFT(Table1[[#This Row],[Date of Purchase]],10)), "MMMM"), TEXT(Table1[[#This Row],[Date of Purchase]], "MMMM"))</f>
        <v>September</v>
      </c>
      <c r="T6270" t="str">
        <f>IF(OR(
  AND(Table1[[#This Row],[Ticket Priority]]="Critical", Table1[[#This Row],[Ticket Status]]&lt;&gt;"Closed"),
  AND(Table1[[#This Row],[Ticket Priority]]="High", Table1[[#This Row],[Ticket Status]]="Open")
), "Yes", "No")</f>
        <v>Yes</v>
      </c>
      <c r="U6270" s="4" t="str">
        <f>IF(Table1[[#This Row],[Ticket Status]]="Closed","Yes","No")</f>
        <v>No</v>
      </c>
      <c r="V6270" s="4" t="str">
        <f>IF(Table1[[#This Row],[Ticket Status]]="Pending Customer Response","Yes","No")</f>
        <v>No</v>
      </c>
      <c r="W6270" s="5">
        <f ca="1">COUNTIFS(Table1[Agent_name],Table1[[#This Row],[Agent_name]],Table1[Month],Table1[[#This Row],[Month]])/160</f>
        <v>0.65</v>
      </c>
    </row>
    <row r="6271" spans="1:23" x14ac:dyDescent="0.25">
      <c r="A6271">
        <v>6270</v>
      </c>
      <c r="B6271" t="s">
        <v>20350</v>
      </c>
      <c r="C6271" t="s">
        <v>20351</v>
      </c>
      <c r="D6271">
        <v>60</v>
      </c>
      <c r="E6271" t="s">
        <v>58</v>
      </c>
      <c r="F6271" t="s">
        <v>81</v>
      </c>
      <c r="G6271" s="1">
        <v>43980</v>
      </c>
      <c r="H6271" t="s">
        <v>66</v>
      </c>
      <c r="I6271" t="s">
        <v>77</v>
      </c>
      <c r="J6271" s="3" t="s">
        <v>20352</v>
      </c>
      <c r="K6271" t="s">
        <v>24</v>
      </c>
      <c r="M6271" t="s">
        <v>41</v>
      </c>
      <c r="N6271" t="s">
        <v>55</v>
      </c>
      <c r="O6271" s="2">
        <v>45078.640694444446</v>
      </c>
      <c r="R6271" t="str">
        <f t="shared" ca="1" si="97"/>
        <v>Meera</v>
      </c>
      <c r="S6271" t="str">
        <f>IFERROR(TEXT(DATEVALUE(LEFT(Table1[[#This Row],[Date of Purchase]],10)), "MMMM"), TEXT(Table1[[#This Row],[Date of Purchase]], "MMMM"))</f>
        <v>May</v>
      </c>
      <c r="T6271" t="str">
        <f>IF(OR(
  AND(Table1[[#This Row],[Ticket Priority]]="Critical", Table1[[#This Row],[Ticket Status]]&lt;&gt;"Closed"),
  AND(Table1[[#This Row],[Ticket Priority]]="High", Table1[[#This Row],[Ticket Status]]="Open")
), "Yes", "No")</f>
        <v>No</v>
      </c>
      <c r="U6271" s="4" t="str">
        <f>IF(Table1[[#This Row],[Ticket Status]]="Closed","Yes","No")</f>
        <v>No</v>
      </c>
      <c r="V6271" s="4" t="str">
        <f>IF(Table1[[#This Row],[Ticket Status]]="Pending Customer Response","Yes","No")</f>
        <v>Yes</v>
      </c>
      <c r="W6271" s="5">
        <f ca="1">COUNTIFS(Table1[Agent_name],Table1[[#This Row],[Agent_name]],Table1[Month],Table1[[#This Row],[Month]])/160</f>
        <v>0.26874999999999999</v>
      </c>
    </row>
    <row r="6272" spans="1:23" x14ac:dyDescent="0.25">
      <c r="A6272">
        <v>6271</v>
      </c>
      <c r="B6272" t="s">
        <v>20353</v>
      </c>
      <c r="C6272" t="s">
        <v>20354</v>
      </c>
      <c r="D6272">
        <v>54</v>
      </c>
      <c r="E6272" t="s">
        <v>19</v>
      </c>
      <c r="F6272" t="s">
        <v>202</v>
      </c>
      <c r="G6272" s="1">
        <v>44122</v>
      </c>
      <c r="H6272" t="s">
        <v>59</v>
      </c>
      <c r="I6272" t="s">
        <v>52</v>
      </c>
      <c r="J6272" s="3" t="s">
        <v>20355</v>
      </c>
      <c r="K6272" t="s">
        <v>62</v>
      </c>
      <c r="M6272" t="s">
        <v>89</v>
      </c>
      <c r="N6272" t="s">
        <v>26</v>
      </c>
      <c r="R6272" t="str">
        <f t="shared" ca="1" si="97"/>
        <v>Sara</v>
      </c>
      <c r="S6272" t="str">
        <f>IFERROR(TEXT(DATEVALUE(LEFT(Table1[[#This Row],[Date of Purchase]],10)), "MMMM"), TEXT(Table1[[#This Row],[Date of Purchase]], "MMMM"))</f>
        <v>October</v>
      </c>
      <c r="T6272" t="str">
        <f>IF(OR(
  AND(Table1[[#This Row],[Ticket Priority]]="Critical", Table1[[#This Row],[Ticket Status]]&lt;&gt;"Closed"),
  AND(Table1[[#This Row],[Ticket Priority]]="High", Table1[[#This Row],[Ticket Status]]="Open")
), "Yes", "No")</f>
        <v>Yes</v>
      </c>
      <c r="U6272" s="4" t="str">
        <f>IF(Table1[[#This Row],[Ticket Status]]="Closed","Yes","No")</f>
        <v>No</v>
      </c>
      <c r="V6272" s="4" t="str">
        <f>IF(Table1[[#This Row],[Ticket Status]]="Pending Customer Response","Yes","No")</f>
        <v>No</v>
      </c>
      <c r="W6272" s="5">
        <f ca="1">COUNTIFS(Table1[Agent_name],Table1[[#This Row],[Agent_name]],Table1[Month],Table1[[#This Row],[Month]])/160</f>
        <v>0.66874999999999996</v>
      </c>
    </row>
    <row r="6273" spans="1:23" x14ac:dyDescent="0.25">
      <c r="A6273">
        <v>6272</v>
      </c>
      <c r="B6273" t="s">
        <v>20356</v>
      </c>
      <c r="C6273" t="s">
        <v>20357</v>
      </c>
      <c r="D6273">
        <v>52</v>
      </c>
      <c r="E6273" t="s">
        <v>58</v>
      </c>
      <c r="F6273" t="s">
        <v>286</v>
      </c>
      <c r="G6273" s="1">
        <v>44100</v>
      </c>
      <c r="H6273" t="s">
        <v>45</v>
      </c>
      <c r="I6273" t="s">
        <v>67</v>
      </c>
      <c r="J6273" s="3" t="s">
        <v>20358</v>
      </c>
      <c r="K6273" t="s">
        <v>62</v>
      </c>
      <c r="M6273" t="s">
        <v>41</v>
      </c>
      <c r="N6273" t="s">
        <v>55</v>
      </c>
      <c r="R6273" t="str">
        <f t="shared" ca="1" si="97"/>
        <v>Divya</v>
      </c>
      <c r="S6273" t="str">
        <f>IFERROR(TEXT(DATEVALUE(LEFT(Table1[[#This Row],[Date of Purchase]],10)), "MMMM"), TEXT(Table1[[#This Row],[Date of Purchase]], "MMMM"))</f>
        <v>September</v>
      </c>
      <c r="T6273" t="str">
        <f>IF(OR(
  AND(Table1[[#This Row],[Ticket Priority]]="Critical", Table1[[#This Row],[Ticket Status]]&lt;&gt;"Closed"),
  AND(Table1[[#This Row],[Ticket Priority]]="High", Table1[[#This Row],[Ticket Status]]="Open")
), "Yes", "No")</f>
        <v>No</v>
      </c>
      <c r="U6273" s="4" t="str">
        <f>IF(Table1[[#This Row],[Ticket Status]]="Closed","Yes","No")</f>
        <v>No</v>
      </c>
      <c r="V6273" s="4" t="str">
        <f>IF(Table1[[#This Row],[Ticket Status]]="Pending Customer Response","Yes","No")</f>
        <v>No</v>
      </c>
      <c r="W6273" s="5">
        <f ca="1">COUNTIFS(Table1[Agent_name],Table1[[#This Row],[Agent_name]],Table1[Month],Table1[[#This Row],[Month]])/160</f>
        <v>0.21875</v>
      </c>
    </row>
    <row r="6274" spans="1:23" x14ac:dyDescent="0.25">
      <c r="A6274">
        <v>6273</v>
      </c>
      <c r="B6274" t="s">
        <v>20359</v>
      </c>
      <c r="C6274" t="s">
        <v>20360</v>
      </c>
      <c r="D6274">
        <v>48</v>
      </c>
      <c r="E6274" t="s">
        <v>19</v>
      </c>
      <c r="F6274" t="s">
        <v>173</v>
      </c>
      <c r="G6274" s="1">
        <v>44224</v>
      </c>
      <c r="H6274" t="s">
        <v>21</v>
      </c>
      <c r="I6274" t="s">
        <v>93</v>
      </c>
      <c r="J6274" s="3" t="s">
        <v>20361</v>
      </c>
      <c r="K6274" t="s">
        <v>24</v>
      </c>
      <c r="M6274" t="s">
        <v>89</v>
      </c>
      <c r="N6274" t="s">
        <v>55</v>
      </c>
      <c r="O6274" s="2">
        <v>45078.174780092595</v>
      </c>
      <c r="R6274" t="str">
        <f t="shared" ref="R6274:R6337" ca="1" si="98">CHOOSE(
RANDBETWEEN(1,20),
"Aisha","Aisha","Aisha","Aisha",
"Ravi","Ravi","Ravi",
"Sara","Sara","Sara",
"Mohit","Mohit",
"Priya","Priya",
"Arjun",
"Neha","Rahul","Divya","Karan","Meera","Sanjay"
)</f>
        <v>Ravi</v>
      </c>
      <c r="S6274" t="str">
        <f>IFERROR(TEXT(DATEVALUE(LEFT(Table1[[#This Row],[Date of Purchase]],10)), "MMMM"), TEXT(Table1[[#This Row],[Date of Purchase]], "MMMM"))</f>
        <v>January</v>
      </c>
      <c r="T6274" t="str">
        <f>IF(OR(
  AND(Table1[[#This Row],[Ticket Priority]]="Critical", Table1[[#This Row],[Ticket Status]]&lt;&gt;"Closed"),
  AND(Table1[[#This Row],[Ticket Priority]]="High", Table1[[#This Row],[Ticket Status]]="Open")
), "Yes", "No")</f>
        <v>No</v>
      </c>
      <c r="U6274" s="4" t="str">
        <f>IF(Table1[[#This Row],[Ticket Status]]="Closed","Yes","No")</f>
        <v>No</v>
      </c>
      <c r="V6274" s="4" t="str">
        <f>IF(Table1[[#This Row],[Ticket Status]]="Pending Customer Response","Yes","No")</f>
        <v>Yes</v>
      </c>
      <c r="W6274" s="5">
        <f ca="1">COUNTIFS(Table1[Agent_name],Table1[[#This Row],[Agent_name]],Table1[Month],Table1[[#This Row],[Month]])/160</f>
        <v>0.74375000000000002</v>
      </c>
    </row>
    <row r="6275" spans="1:23" x14ac:dyDescent="0.25">
      <c r="A6275">
        <v>6274</v>
      </c>
      <c r="B6275" t="s">
        <v>20362</v>
      </c>
      <c r="C6275" t="s">
        <v>20363</v>
      </c>
      <c r="D6275">
        <v>55</v>
      </c>
      <c r="E6275" t="s">
        <v>58</v>
      </c>
      <c r="F6275" t="s">
        <v>339</v>
      </c>
      <c r="G6275" s="1">
        <v>44045</v>
      </c>
      <c r="H6275" t="s">
        <v>59</v>
      </c>
      <c r="I6275" t="s">
        <v>99</v>
      </c>
      <c r="J6275" s="3" t="s">
        <v>20364</v>
      </c>
      <c r="K6275" t="s">
        <v>24</v>
      </c>
      <c r="M6275" t="s">
        <v>89</v>
      </c>
      <c r="N6275" t="s">
        <v>83</v>
      </c>
      <c r="O6275" s="2">
        <v>45078.422719907408</v>
      </c>
      <c r="R6275" t="str">
        <f t="shared" ca="1" si="98"/>
        <v>Ravi</v>
      </c>
      <c r="S6275" t="str">
        <f>IFERROR(TEXT(DATEVALUE(LEFT(Table1[[#This Row],[Date of Purchase]],10)), "MMMM"), TEXT(Table1[[#This Row],[Date of Purchase]], "MMMM"))</f>
        <v>August</v>
      </c>
      <c r="T6275" t="str">
        <f>IF(OR(
  AND(Table1[[#This Row],[Ticket Priority]]="Critical", Table1[[#This Row],[Ticket Status]]&lt;&gt;"Closed"),
  AND(Table1[[#This Row],[Ticket Priority]]="High", Table1[[#This Row],[Ticket Status]]="Open")
), "Yes", "No")</f>
        <v>No</v>
      </c>
      <c r="U6275" s="4" t="str">
        <f>IF(Table1[[#This Row],[Ticket Status]]="Closed","Yes","No")</f>
        <v>No</v>
      </c>
      <c r="V6275" s="4" t="str">
        <f>IF(Table1[[#This Row],[Ticket Status]]="Pending Customer Response","Yes","No")</f>
        <v>Yes</v>
      </c>
      <c r="W6275" s="5">
        <f ca="1">COUNTIFS(Table1[Agent_name],Table1[[#This Row],[Agent_name]],Table1[Month],Table1[[#This Row],[Month]])/160</f>
        <v>0.65625</v>
      </c>
    </row>
    <row r="6276" spans="1:23" x14ac:dyDescent="0.25">
      <c r="A6276">
        <v>6275</v>
      </c>
      <c r="B6276" t="s">
        <v>20365</v>
      </c>
      <c r="C6276" t="s">
        <v>20366</v>
      </c>
      <c r="D6276">
        <v>62</v>
      </c>
      <c r="E6276" t="s">
        <v>19</v>
      </c>
      <c r="F6276" t="s">
        <v>242</v>
      </c>
      <c r="G6276" s="1">
        <v>44149</v>
      </c>
      <c r="H6276" t="s">
        <v>45</v>
      </c>
      <c r="I6276" t="s">
        <v>93</v>
      </c>
      <c r="J6276" s="3" t="s">
        <v>20367</v>
      </c>
      <c r="K6276" t="s">
        <v>39</v>
      </c>
      <c r="L6276" t="s">
        <v>20368</v>
      </c>
      <c r="M6276" t="s">
        <v>89</v>
      </c>
      <c r="N6276" t="s">
        <v>26</v>
      </c>
      <c r="O6276" s="2">
        <v>45078.27065972222</v>
      </c>
      <c r="P6276" s="2">
        <v>45078.806770833333</v>
      </c>
      <c r="Q6276">
        <v>4</v>
      </c>
      <c r="R6276" t="str">
        <f t="shared" ca="1" si="98"/>
        <v>Sara</v>
      </c>
      <c r="S6276" t="str">
        <f>IFERROR(TEXT(DATEVALUE(LEFT(Table1[[#This Row],[Date of Purchase]],10)), "MMMM"), TEXT(Table1[[#This Row],[Date of Purchase]], "MMMM"))</f>
        <v>November</v>
      </c>
      <c r="T6276" t="str">
        <f>IF(OR(
  AND(Table1[[#This Row],[Ticket Priority]]="Critical", Table1[[#This Row],[Ticket Status]]&lt;&gt;"Closed"),
  AND(Table1[[#This Row],[Ticket Priority]]="High", Table1[[#This Row],[Ticket Status]]="Open")
), "Yes", "No")</f>
        <v>No</v>
      </c>
      <c r="U6276" s="4" t="str">
        <f>IF(Table1[[#This Row],[Ticket Status]]="Closed","Yes","No")</f>
        <v>Yes</v>
      </c>
      <c r="V6276" s="4" t="str">
        <f>IF(Table1[[#This Row],[Ticket Status]]="Pending Customer Response","Yes","No")</f>
        <v>No</v>
      </c>
      <c r="W6276" s="5">
        <f ca="1">COUNTIFS(Table1[Agent_name],Table1[[#This Row],[Agent_name]],Table1[Month],Table1[[#This Row],[Month]])/160</f>
        <v>0.79374999999999996</v>
      </c>
    </row>
    <row r="6277" spans="1:23" x14ac:dyDescent="0.25">
      <c r="A6277">
        <v>6276</v>
      </c>
      <c r="B6277" t="s">
        <v>20369</v>
      </c>
      <c r="C6277" t="s">
        <v>20370</v>
      </c>
      <c r="D6277">
        <v>63</v>
      </c>
      <c r="E6277" t="s">
        <v>29</v>
      </c>
      <c r="F6277" t="s">
        <v>211</v>
      </c>
      <c r="G6277" s="1">
        <v>44156</v>
      </c>
      <c r="H6277" t="s">
        <v>66</v>
      </c>
      <c r="I6277" t="s">
        <v>67</v>
      </c>
      <c r="J6277" s="3" t="s">
        <v>20371</v>
      </c>
      <c r="K6277" t="s">
        <v>39</v>
      </c>
      <c r="L6277" t="s">
        <v>20372</v>
      </c>
      <c r="M6277" t="s">
        <v>25</v>
      </c>
      <c r="N6277" t="s">
        <v>26</v>
      </c>
      <c r="O6277" s="2">
        <v>45078.433182870373</v>
      </c>
      <c r="P6277" s="2">
        <v>45078.80609953704</v>
      </c>
      <c r="Q6277">
        <v>1</v>
      </c>
      <c r="R6277" t="str">
        <f t="shared" ca="1" si="98"/>
        <v>Mohit</v>
      </c>
      <c r="S6277" t="str">
        <f>IFERROR(TEXT(DATEVALUE(LEFT(Table1[[#This Row],[Date of Purchase]],10)), "MMMM"), TEXT(Table1[[#This Row],[Date of Purchase]], "MMMM"))</f>
        <v>November</v>
      </c>
      <c r="T6277" t="str">
        <f>IF(OR(
  AND(Table1[[#This Row],[Ticket Priority]]="Critical", Table1[[#This Row],[Ticket Status]]&lt;&gt;"Closed"),
  AND(Table1[[#This Row],[Ticket Priority]]="High", Table1[[#This Row],[Ticket Status]]="Open")
), "Yes", "No")</f>
        <v>No</v>
      </c>
      <c r="U6277" s="4" t="str">
        <f>IF(Table1[[#This Row],[Ticket Status]]="Closed","Yes","No")</f>
        <v>Yes</v>
      </c>
      <c r="V6277" s="4" t="str">
        <f>IF(Table1[[#This Row],[Ticket Status]]="Pending Customer Response","Yes","No")</f>
        <v>No</v>
      </c>
      <c r="W6277" s="5">
        <f ca="1">COUNTIFS(Table1[Agent_name],Table1[[#This Row],[Agent_name]],Table1[Month],Table1[[#This Row],[Month]])/160</f>
        <v>0.4375</v>
      </c>
    </row>
    <row r="6278" spans="1:23" x14ac:dyDescent="0.25">
      <c r="A6278">
        <v>6277</v>
      </c>
      <c r="B6278" t="s">
        <v>20373</v>
      </c>
      <c r="C6278" t="s">
        <v>20374</v>
      </c>
      <c r="D6278">
        <v>68</v>
      </c>
      <c r="E6278" t="s">
        <v>58</v>
      </c>
      <c r="F6278" t="s">
        <v>431</v>
      </c>
      <c r="G6278" s="1">
        <v>44413</v>
      </c>
      <c r="H6278" t="s">
        <v>66</v>
      </c>
      <c r="I6278" t="s">
        <v>141</v>
      </c>
      <c r="J6278" s="3" t="s">
        <v>20375</v>
      </c>
      <c r="K6278" t="s">
        <v>62</v>
      </c>
      <c r="M6278" t="s">
        <v>89</v>
      </c>
      <c r="N6278" t="s">
        <v>26</v>
      </c>
      <c r="R6278" t="str">
        <f t="shared" ca="1" si="98"/>
        <v>Meera</v>
      </c>
      <c r="S6278" t="str">
        <f>IFERROR(TEXT(DATEVALUE(LEFT(Table1[[#This Row],[Date of Purchase]],10)), "MMMM"), TEXT(Table1[[#This Row],[Date of Purchase]], "MMMM"))</f>
        <v>August</v>
      </c>
      <c r="T6278" t="str">
        <f>IF(OR(
  AND(Table1[[#This Row],[Ticket Priority]]="Critical", Table1[[#This Row],[Ticket Status]]&lt;&gt;"Closed"),
  AND(Table1[[#This Row],[Ticket Priority]]="High", Table1[[#This Row],[Ticket Status]]="Open")
), "Yes", "No")</f>
        <v>Yes</v>
      </c>
      <c r="U6278" s="4" t="str">
        <f>IF(Table1[[#This Row],[Ticket Status]]="Closed","Yes","No")</f>
        <v>No</v>
      </c>
      <c r="V6278" s="4" t="str">
        <f>IF(Table1[[#This Row],[Ticket Status]]="Pending Customer Response","Yes","No")</f>
        <v>No</v>
      </c>
      <c r="W6278" s="5">
        <f ca="1">COUNTIFS(Table1[Agent_name],Table1[[#This Row],[Agent_name]],Table1[Month],Table1[[#This Row],[Month]])/160</f>
        <v>0.18124999999999999</v>
      </c>
    </row>
    <row r="6279" spans="1:23" x14ac:dyDescent="0.25">
      <c r="A6279">
        <v>6278</v>
      </c>
      <c r="B6279" t="s">
        <v>20376</v>
      </c>
      <c r="C6279" t="s">
        <v>20377</v>
      </c>
      <c r="D6279">
        <v>22</v>
      </c>
      <c r="E6279" t="s">
        <v>19</v>
      </c>
      <c r="F6279" t="s">
        <v>317</v>
      </c>
      <c r="G6279" s="1">
        <v>44560</v>
      </c>
      <c r="H6279" t="s">
        <v>45</v>
      </c>
      <c r="I6279" t="s">
        <v>141</v>
      </c>
      <c r="J6279" s="3" t="s">
        <v>20378</v>
      </c>
      <c r="K6279" t="s">
        <v>39</v>
      </c>
      <c r="L6279" t="s">
        <v>20379</v>
      </c>
      <c r="M6279" t="s">
        <v>25</v>
      </c>
      <c r="N6279" t="s">
        <v>26</v>
      </c>
      <c r="O6279" s="2">
        <v>45078.20821759259</v>
      </c>
      <c r="P6279" s="2">
        <v>45078.979745370372</v>
      </c>
      <c r="Q6279">
        <v>2</v>
      </c>
      <c r="R6279" t="str">
        <f t="shared" ca="1" si="98"/>
        <v>Priya</v>
      </c>
      <c r="S6279" t="str">
        <f>IFERROR(TEXT(DATEVALUE(LEFT(Table1[[#This Row],[Date of Purchase]],10)), "MMMM"), TEXT(Table1[[#This Row],[Date of Purchase]], "MMMM"))</f>
        <v>December</v>
      </c>
      <c r="T6279" t="str">
        <f>IF(OR(
  AND(Table1[[#This Row],[Ticket Priority]]="Critical", Table1[[#This Row],[Ticket Status]]&lt;&gt;"Closed"),
  AND(Table1[[#This Row],[Ticket Priority]]="High", Table1[[#This Row],[Ticket Status]]="Open")
), "Yes", "No")</f>
        <v>No</v>
      </c>
      <c r="U6279" s="4" t="str">
        <f>IF(Table1[[#This Row],[Ticket Status]]="Closed","Yes","No")</f>
        <v>Yes</v>
      </c>
      <c r="V6279" s="4" t="str">
        <f>IF(Table1[[#This Row],[Ticket Status]]="Pending Customer Response","Yes","No")</f>
        <v>No</v>
      </c>
      <c r="W6279" s="5">
        <f ca="1">COUNTIFS(Table1[Agent_name],Table1[[#This Row],[Agent_name]],Table1[Month],Table1[[#This Row],[Month]])/160</f>
        <v>0.48749999999999999</v>
      </c>
    </row>
    <row r="6280" spans="1:23" x14ac:dyDescent="0.25">
      <c r="A6280">
        <v>6279</v>
      </c>
      <c r="B6280" t="s">
        <v>20380</v>
      </c>
      <c r="C6280" t="s">
        <v>20381</v>
      </c>
      <c r="D6280">
        <v>21</v>
      </c>
      <c r="E6280" t="s">
        <v>29</v>
      </c>
      <c r="F6280" t="s">
        <v>30</v>
      </c>
      <c r="G6280" s="1">
        <v>44133</v>
      </c>
      <c r="H6280" t="s">
        <v>67</v>
      </c>
      <c r="I6280" t="s">
        <v>31</v>
      </c>
      <c r="J6280" s="3" t="s">
        <v>20382</v>
      </c>
      <c r="K6280" t="s">
        <v>39</v>
      </c>
      <c r="L6280" t="s">
        <v>20383</v>
      </c>
      <c r="M6280" t="s">
        <v>25</v>
      </c>
      <c r="N6280" t="s">
        <v>26</v>
      </c>
      <c r="O6280" s="2">
        <v>45078.949907407405</v>
      </c>
      <c r="P6280" s="2">
        <v>45078.383935185186</v>
      </c>
      <c r="Q6280">
        <v>3</v>
      </c>
      <c r="R6280" t="str">
        <f t="shared" ca="1" si="98"/>
        <v>Karan</v>
      </c>
      <c r="S6280" t="str">
        <f>IFERROR(TEXT(DATEVALUE(LEFT(Table1[[#This Row],[Date of Purchase]],10)), "MMMM"), TEXT(Table1[[#This Row],[Date of Purchase]], "MMMM"))</f>
        <v>October</v>
      </c>
      <c r="T6280" t="str">
        <f>IF(OR(
  AND(Table1[[#This Row],[Ticket Priority]]="Critical", Table1[[#This Row],[Ticket Status]]&lt;&gt;"Closed"),
  AND(Table1[[#This Row],[Ticket Priority]]="High", Table1[[#This Row],[Ticket Status]]="Open")
), "Yes", "No")</f>
        <v>No</v>
      </c>
      <c r="U6280" s="4" t="str">
        <f>IF(Table1[[#This Row],[Ticket Status]]="Closed","Yes","No")</f>
        <v>Yes</v>
      </c>
      <c r="V6280" s="4" t="str">
        <f>IF(Table1[[#This Row],[Ticket Status]]="Pending Customer Response","Yes","No")</f>
        <v>No</v>
      </c>
      <c r="W6280" s="5">
        <f ca="1">COUNTIFS(Table1[Agent_name],Table1[[#This Row],[Agent_name]],Table1[Month],Table1[[#This Row],[Month]])/160</f>
        <v>0.21249999999999999</v>
      </c>
    </row>
    <row r="6281" spans="1:23" x14ac:dyDescent="0.25">
      <c r="A6281">
        <v>6280</v>
      </c>
      <c r="B6281" t="s">
        <v>20384</v>
      </c>
      <c r="C6281" t="s">
        <v>20385</v>
      </c>
      <c r="D6281">
        <v>50</v>
      </c>
      <c r="E6281" t="s">
        <v>29</v>
      </c>
      <c r="F6281" t="s">
        <v>286</v>
      </c>
      <c r="G6281" s="1">
        <v>44117</v>
      </c>
      <c r="H6281" t="s">
        <v>21</v>
      </c>
      <c r="I6281" t="s">
        <v>46</v>
      </c>
      <c r="J6281" s="3" t="s">
        <v>20386</v>
      </c>
      <c r="K6281" t="s">
        <v>62</v>
      </c>
      <c r="M6281" t="s">
        <v>41</v>
      </c>
      <c r="N6281" t="s">
        <v>83</v>
      </c>
      <c r="R6281" t="str">
        <f t="shared" ca="1" si="98"/>
        <v>Mohit</v>
      </c>
      <c r="S6281" t="str">
        <f>IFERROR(TEXT(DATEVALUE(LEFT(Table1[[#This Row],[Date of Purchase]],10)), "MMMM"), TEXT(Table1[[#This Row],[Date of Purchase]], "MMMM"))</f>
        <v>October</v>
      </c>
      <c r="T6281" t="str">
        <f>IF(OR(
  AND(Table1[[#This Row],[Ticket Priority]]="Critical", Table1[[#This Row],[Ticket Status]]&lt;&gt;"Closed"),
  AND(Table1[[#This Row],[Ticket Priority]]="High", Table1[[#This Row],[Ticket Status]]="Open")
), "Yes", "No")</f>
        <v>No</v>
      </c>
      <c r="U6281" s="4" t="str">
        <f>IF(Table1[[#This Row],[Ticket Status]]="Closed","Yes","No")</f>
        <v>No</v>
      </c>
      <c r="V6281" s="4" t="str">
        <f>IF(Table1[[#This Row],[Ticket Status]]="Pending Customer Response","Yes","No")</f>
        <v>No</v>
      </c>
      <c r="W6281" s="5">
        <f ca="1">COUNTIFS(Table1[Agent_name],Table1[[#This Row],[Agent_name]],Table1[Month],Table1[[#This Row],[Month]])/160</f>
        <v>0.49375000000000002</v>
      </c>
    </row>
    <row r="6282" spans="1:23" x14ac:dyDescent="0.25">
      <c r="A6282">
        <v>6281</v>
      </c>
      <c r="B6282" t="s">
        <v>20387</v>
      </c>
      <c r="C6282" t="s">
        <v>20388</v>
      </c>
      <c r="D6282">
        <v>29</v>
      </c>
      <c r="E6282" t="s">
        <v>29</v>
      </c>
      <c r="F6282" t="s">
        <v>51</v>
      </c>
      <c r="G6282" s="1">
        <v>43911</v>
      </c>
      <c r="H6282" t="s">
        <v>66</v>
      </c>
      <c r="I6282" t="s">
        <v>52</v>
      </c>
      <c r="J6282" s="3" t="s">
        <v>20389</v>
      </c>
      <c r="K6282" t="s">
        <v>39</v>
      </c>
      <c r="L6282" t="s">
        <v>20390</v>
      </c>
      <c r="M6282" t="s">
        <v>89</v>
      </c>
      <c r="N6282" t="s">
        <v>55</v>
      </c>
      <c r="O6282" s="2">
        <v>45078.412430555552</v>
      </c>
      <c r="P6282" s="2">
        <v>45078.411041666666</v>
      </c>
      <c r="Q6282">
        <v>5</v>
      </c>
      <c r="R6282" t="str">
        <f t="shared" ca="1" si="98"/>
        <v>Mohit</v>
      </c>
      <c r="S6282" t="str">
        <f>IFERROR(TEXT(DATEVALUE(LEFT(Table1[[#This Row],[Date of Purchase]],10)), "MMMM"), TEXT(Table1[[#This Row],[Date of Purchase]], "MMMM"))</f>
        <v>March</v>
      </c>
      <c r="T6282" t="str">
        <f>IF(OR(
  AND(Table1[[#This Row],[Ticket Priority]]="Critical", Table1[[#This Row],[Ticket Status]]&lt;&gt;"Closed"),
  AND(Table1[[#This Row],[Ticket Priority]]="High", Table1[[#This Row],[Ticket Status]]="Open")
), "Yes", "No")</f>
        <v>No</v>
      </c>
      <c r="U6282" s="4" t="str">
        <f>IF(Table1[[#This Row],[Ticket Status]]="Closed","Yes","No")</f>
        <v>Yes</v>
      </c>
      <c r="V6282" s="4" t="str">
        <f>IF(Table1[[#This Row],[Ticket Status]]="Pending Customer Response","Yes","No")</f>
        <v>No</v>
      </c>
      <c r="W6282" s="5">
        <f ca="1">COUNTIFS(Table1[Agent_name],Table1[[#This Row],[Agent_name]],Table1[Month],Table1[[#This Row],[Month]])/160</f>
        <v>0.45624999999999999</v>
      </c>
    </row>
    <row r="6283" spans="1:23" x14ac:dyDescent="0.25">
      <c r="A6283">
        <v>6282</v>
      </c>
      <c r="B6283" t="s">
        <v>20391</v>
      </c>
      <c r="C6283" t="s">
        <v>20392</v>
      </c>
      <c r="D6283">
        <v>47</v>
      </c>
      <c r="E6283" t="s">
        <v>58</v>
      </c>
      <c r="F6283" t="s">
        <v>173</v>
      </c>
      <c r="G6283" s="1">
        <v>44492</v>
      </c>
      <c r="H6283" t="s">
        <v>45</v>
      </c>
      <c r="I6283" t="s">
        <v>22</v>
      </c>
      <c r="J6283" s="3" t="s">
        <v>20393</v>
      </c>
      <c r="K6283" t="s">
        <v>62</v>
      </c>
      <c r="M6283" t="s">
        <v>89</v>
      </c>
      <c r="N6283" t="s">
        <v>26</v>
      </c>
      <c r="R6283" t="str">
        <f t="shared" ca="1" si="98"/>
        <v>Ravi</v>
      </c>
      <c r="S6283" t="str">
        <f>IFERROR(TEXT(DATEVALUE(LEFT(Table1[[#This Row],[Date of Purchase]],10)), "MMMM"), TEXT(Table1[[#This Row],[Date of Purchase]], "MMMM"))</f>
        <v>October</v>
      </c>
      <c r="T6283" t="str">
        <f>IF(OR(
  AND(Table1[[#This Row],[Ticket Priority]]="Critical", Table1[[#This Row],[Ticket Status]]&lt;&gt;"Closed"),
  AND(Table1[[#This Row],[Ticket Priority]]="High", Table1[[#This Row],[Ticket Status]]="Open")
), "Yes", "No")</f>
        <v>Yes</v>
      </c>
      <c r="U6283" s="4" t="str">
        <f>IF(Table1[[#This Row],[Ticket Status]]="Closed","Yes","No")</f>
        <v>No</v>
      </c>
      <c r="V6283" s="4" t="str">
        <f>IF(Table1[[#This Row],[Ticket Status]]="Pending Customer Response","Yes","No")</f>
        <v>No</v>
      </c>
      <c r="W6283" s="5">
        <f ca="1">COUNTIFS(Table1[Agent_name],Table1[[#This Row],[Agent_name]],Table1[Month],Table1[[#This Row],[Month]])/160</f>
        <v>0.58125000000000004</v>
      </c>
    </row>
    <row r="6284" spans="1:23" x14ac:dyDescent="0.25">
      <c r="A6284">
        <v>6283</v>
      </c>
      <c r="B6284" t="s">
        <v>20394</v>
      </c>
      <c r="C6284" t="s">
        <v>20395</v>
      </c>
      <c r="D6284">
        <v>40</v>
      </c>
      <c r="E6284" t="s">
        <v>19</v>
      </c>
      <c r="F6284" t="s">
        <v>699</v>
      </c>
      <c r="G6284" s="1">
        <v>43946</v>
      </c>
      <c r="H6284" t="s">
        <v>45</v>
      </c>
      <c r="I6284" t="s">
        <v>67</v>
      </c>
      <c r="J6284" s="3" t="s">
        <v>20396</v>
      </c>
      <c r="K6284" t="s">
        <v>39</v>
      </c>
      <c r="L6284" t="s">
        <v>20397</v>
      </c>
      <c r="M6284" t="s">
        <v>25</v>
      </c>
      <c r="N6284" t="s">
        <v>33</v>
      </c>
      <c r="O6284" s="2">
        <v>45078.911064814813</v>
      </c>
      <c r="P6284" s="2">
        <v>45078.462453703702</v>
      </c>
      <c r="Q6284">
        <v>2</v>
      </c>
      <c r="R6284" t="str">
        <f t="shared" ca="1" si="98"/>
        <v>Sara</v>
      </c>
      <c r="S6284" t="str">
        <f>IFERROR(TEXT(DATEVALUE(LEFT(Table1[[#This Row],[Date of Purchase]],10)), "MMMM"), TEXT(Table1[[#This Row],[Date of Purchase]], "MMMM"))</f>
        <v>April</v>
      </c>
      <c r="T6284" t="str">
        <f>IF(OR(
  AND(Table1[[#This Row],[Ticket Priority]]="Critical", Table1[[#This Row],[Ticket Status]]&lt;&gt;"Closed"),
  AND(Table1[[#This Row],[Ticket Priority]]="High", Table1[[#This Row],[Ticket Status]]="Open")
), "Yes", "No")</f>
        <v>No</v>
      </c>
      <c r="U6284" s="4" t="str">
        <f>IF(Table1[[#This Row],[Ticket Status]]="Closed","Yes","No")</f>
        <v>Yes</v>
      </c>
      <c r="V6284" s="4" t="str">
        <f>IF(Table1[[#This Row],[Ticket Status]]="Pending Customer Response","Yes","No")</f>
        <v>No</v>
      </c>
      <c r="W6284" s="5">
        <f ca="1">COUNTIFS(Table1[Agent_name],Table1[[#This Row],[Agent_name]],Table1[Month],Table1[[#This Row],[Month]])/160</f>
        <v>0.75624999999999998</v>
      </c>
    </row>
    <row r="6285" spans="1:23" x14ac:dyDescent="0.25">
      <c r="A6285">
        <v>6284</v>
      </c>
      <c r="B6285" t="s">
        <v>20398</v>
      </c>
      <c r="C6285" t="s">
        <v>20399</v>
      </c>
      <c r="D6285">
        <v>35</v>
      </c>
      <c r="E6285" t="s">
        <v>58</v>
      </c>
      <c r="F6285" t="s">
        <v>202</v>
      </c>
      <c r="G6285" s="1">
        <v>44104</v>
      </c>
      <c r="H6285" t="s">
        <v>67</v>
      </c>
      <c r="I6285" t="s">
        <v>93</v>
      </c>
      <c r="J6285" s="3" t="s">
        <v>20400</v>
      </c>
      <c r="K6285" t="s">
        <v>62</v>
      </c>
      <c r="M6285" t="s">
        <v>25</v>
      </c>
      <c r="N6285" t="s">
        <v>26</v>
      </c>
      <c r="R6285" t="str">
        <f t="shared" ca="1" si="98"/>
        <v>Neha</v>
      </c>
      <c r="S6285" t="str">
        <f>IFERROR(TEXT(DATEVALUE(LEFT(Table1[[#This Row],[Date of Purchase]],10)), "MMMM"), TEXT(Table1[[#This Row],[Date of Purchase]], "MMMM"))</f>
        <v>September</v>
      </c>
      <c r="T6285" t="str">
        <f>IF(OR(
  AND(Table1[[#This Row],[Ticket Priority]]="Critical", Table1[[#This Row],[Ticket Status]]&lt;&gt;"Closed"),
  AND(Table1[[#This Row],[Ticket Priority]]="High", Table1[[#This Row],[Ticket Status]]="Open")
), "Yes", "No")</f>
        <v>Yes</v>
      </c>
      <c r="U6285" s="4" t="str">
        <f>IF(Table1[[#This Row],[Ticket Status]]="Closed","Yes","No")</f>
        <v>No</v>
      </c>
      <c r="V6285" s="4" t="str">
        <f>IF(Table1[[#This Row],[Ticket Status]]="Pending Customer Response","Yes","No")</f>
        <v>No</v>
      </c>
      <c r="W6285" s="5">
        <f ca="1">COUNTIFS(Table1[Agent_name],Table1[[#This Row],[Agent_name]],Table1[Month],Table1[[#This Row],[Month]])/160</f>
        <v>0.21249999999999999</v>
      </c>
    </row>
    <row r="6286" spans="1:23" x14ac:dyDescent="0.25">
      <c r="A6286">
        <v>6285</v>
      </c>
      <c r="B6286" t="s">
        <v>20401</v>
      </c>
      <c r="C6286" t="s">
        <v>20402</v>
      </c>
      <c r="D6286">
        <v>27</v>
      </c>
      <c r="E6286" t="s">
        <v>29</v>
      </c>
      <c r="F6286" t="s">
        <v>103</v>
      </c>
      <c r="G6286" s="1">
        <v>44045</v>
      </c>
      <c r="H6286" t="s">
        <v>67</v>
      </c>
      <c r="I6286" t="s">
        <v>150</v>
      </c>
      <c r="J6286" s="3" t="s">
        <v>20403</v>
      </c>
      <c r="K6286" t="s">
        <v>24</v>
      </c>
      <c r="M6286" t="s">
        <v>41</v>
      </c>
      <c r="N6286" t="s">
        <v>55</v>
      </c>
      <c r="O6286" s="2">
        <v>45078.402048611111</v>
      </c>
      <c r="R6286" t="str">
        <f t="shared" ca="1" si="98"/>
        <v>Meera</v>
      </c>
      <c r="S6286" t="str">
        <f>IFERROR(TEXT(DATEVALUE(LEFT(Table1[[#This Row],[Date of Purchase]],10)), "MMMM"), TEXT(Table1[[#This Row],[Date of Purchase]], "MMMM"))</f>
        <v>August</v>
      </c>
      <c r="T6286" t="str">
        <f>IF(OR(
  AND(Table1[[#This Row],[Ticket Priority]]="Critical", Table1[[#This Row],[Ticket Status]]&lt;&gt;"Closed"),
  AND(Table1[[#This Row],[Ticket Priority]]="High", Table1[[#This Row],[Ticket Status]]="Open")
), "Yes", "No")</f>
        <v>No</v>
      </c>
      <c r="U6286" s="4" t="str">
        <f>IF(Table1[[#This Row],[Ticket Status]]="Closed","Yes","No")</f>
        <v>No</v>
      </c>
      <c r="V6286" s="4" t="str">
        <f>IF(Table1[[#This Row],[Ticket Status]]="Pending Customer Response","Yes","No")</f>
        <v>Yes</v>
      </c>
      <c r="W6286" s="5">
        <f ca="1">COUNTIFS(Table1[Agent_name],Table1[[#This Row],[Agent_name]],Table1[Month],Table1[[#This Row],[Month]])/160</f>
        <v>0.18124999999999999</v>
      </c>
    </row>
    <row r="6287" spans="1:23" x14ac:dyDescent="0.25">
      <c r="A6287">
        <v>6286</v>
      </c>
      <c r="B6287" t="s">
        <v>20404</v>
      </c>
      <c r="C6287" t="s">
        <v>20405</v>
      </c>
      <c r="D6287">
        <v>39</v>
      </c>
      <c r="E6287" t="s">
        <v>19</v>
      </c>
      <c r="F6287" t="s">
        <v>383</v>
      </c>
      <c r="G6287" s="1">
        <v>43933</v>
      </c>
      <c r="H6287" t="s">
        <v>67</v>
      </c>
      <c r="I6287" t="s">
        <v>59</v>
      </c>
      <c r="J6287" s="3" t="s">
        <v>20406</v>
      </c>
      <c r="K6287" t="s">
        <v>24</v>
      </c>
      <c r="M6287" t="s">
        <v>25</v>
      </c>
      <c r="N6287" t="s">
        <v>83</v>
      </c>
      <c r="O6287" s="2">
        <v>45078.793043981481</v>
      </c>
      <c r="R6287" t="str">
        <f t="shared" ca="1" si="98"/>
        <v>Sara</v>
      </c>
      <c r="S6287" t="str">
        <f>IFERROR(TEXT(DATEVALUE(LEFT(Table1[[#This Row],[Date of Purchase]],10)), "MMMM"), TEXT(Table1[[#This Row],[Date of Purchase]], "MMMM"))</f>
        <v>April</v>
      </c>
      <c r="T6287" t="str">
        <f>IF(OR(
  AND(Table1[[#This Row],[Ticket Priority]]="Critical", Table1[[#This Row],[Ticket Status]]&lt;&gt;"Closed"),
  AND(Table1[[#This Row],[Ticket Priority]]="High", Table1[[#This Row],[Ticket Status]]="Open")
), "Yes", "No")</f>
        <v>Yes</v>
      </c>
      <c r="U6287" s="4" t="str">
        <f>IF(Table1[[#This Row],[Ticket Status]]="Closed","Yes","No")</f>
        <v>No</v>
      </c>
      <c r="V6287" s="4" t="str">
        <f>IF(Table1[[#This Row],[Ticket Status]]="Pending Customer Response","Yes","No")</f>
        <v>Yes</v>
      </c>
      <c r="W6287" s="5">
        <f ca="1">COUNTIFS(Table1[Agent_name],Table1[[#This Row],[Agent_name]],Table1[Month],Table1[[#This Row],[Month]])/160</f>
        <v>0.75624999999999998</v>
      </c>
    </row>
    <row r="6288" spans="1:23" x14ac:dyDescent="0.25">
      <c r="A6288">
        <v>6287</v>
      </c>
      <c r="B6288" t="s">
        <v>20407</v>
      </c>
      <c r="C6288" t="s">
        <v>20408</v>
      </c>
      <c r="D6288">
        <v>23</v>
      </c>
      <c r="E6288" t="s">
        <v>19</v>
      </c>
      <c r="F6288" t="s">
        <v>103</v>
      </c>
      <c r="G6288" s="1">
        <v>44495</v>
      </c>
      <c r="H6288" t="s">
        <v>66</v>
      </c>
      <c r="I6288" t="s">
        <v>31</v>
      </c>
      <c r="J6288" s="3" t="s">
        <v>20409</v>
      </c>
      <c r="K6288" t="s">
        <v>39</v>
      </c>
      <c r="L6288" t="s">
        <v>20410</v>
      </c>
      <c r="M6288" t="s">
        <v>41</v>
      </c>
      <c r="N6288" t="s">
        <v>26</v>
      </c>
      <c r="O6288" s="2">
        <v>45078.23541666667</v>
      </c>
      <c r="P6288" s="2">
        <v>45078.749305555553</v>
      </c>
      <c r="Q6288">
        <v>1</v>
      </c>
      <c r="R6288" t="str">
        <f t="shared" ca="1" si="98"/>
        <v>Priya</v>
      </c>
      <c r="S6288" t="str">
        <f>IFERROR(TEXT(DATEVALUE(LEFT(Table1[[#This Row],[Date of Purchase]],10)), "MMMM"), TEXT(Table1[[#This Row],[Date of Purchase]], "MMMM"))</f>
        <v>October</v>
      </c>
      <c r="T6288" t="str">
        <f>IF(OR(
  AND(Table1[[#This Row],[Ticket Priority]]="Critical", Table1[[#This Row],[Ticket Status]]&lt;&gt;"Closed"),
  AND(Table1[[#This Row],[Ticket Priority]]="High", Table1[[#This Row],[Ticket Status]]="Open")
), "Yes", "No")</f>
        <v>No</v>
      </c>
      <c r="U6288" s="4" t="str">
        <f>IF(Table1[[#This Row],[Ticket Status]]="Closed","Yes","No")</f>
        <v>Yes</v>
      </c>
      <c r="V6288" s="4" t="str">
        <f>IF(Table1[[#This Row],[Ticket Status]]="Pending Customer Response","Yes","No")</f>
        <v>No</v>
      </c>
      <c r="W6288" s="5">
        <f ca="1">COUNTIFS(Table1[Agent_name],Table1[[#This Row],[Agent_name]],Table1[Month],Table1[[#This Row],[Month]])/160</f>
        <v>0.58125000000000004</v>
      </c>
    </row>
    <row r="6289" spans="1:23" x14ac:dyDescent="0.25">
      <c r="A6289">
        <v>6288</v>
      </c>
      <c r="B6289" t="s">
        <v>20411</v>
      </c>
      <c r="C6289" t="s">
        <v>20412</v>
      </c>
      <c r="D6289">
        <v>67</v>
      </c>
      <c r="E6289" t="s">
        <v>19</v>
      </c>
      <c r="F6289" t="s">
        <v>112</v>
      </c>
      <c r="G6289" s="1">
        <v>43943</v>
      </c>
      <c r="H6289" t="s">
        <v>66</v>
      </c>
      <c r="I6289" t="s">
        <v>93</v>
      </c>
      <c r="J6289" s="3" t="s">
        <v>20413</v>
      </c>
      <c r="K6289" t="s">
        <v>62</v>
      </c>
      <c r="M6289" t="s">
        <v>89</v>
      </c>
      <c r="N6289" t="s">
        <v>26</v>
      </c>
      <c r="R6289" t="str">
        <f t="shared" ca="1" si="98"/>
        <v>Arjun</v>
      </c>
      <c r="S6289" t="str">
        <f>IFERROR(TEXT(DATEVALUE(LEFT(Table1[[#This Row],[Date of Purchase]],10)), "MMMM"), TEXT(Table1[[#This Row],[Date of Purchase]], "MMMM"))</f>
        <v>April</v>
      </c>
      <c r="T6289" t="str">
        <f>IF(OR(
  AND(Table1[[#This Row],[Ticket Priority]]="Critical", Table1[[#This Row],[Ticket Status]]&lt;&gt;"Closed"),
  AND(Table1[[#This Row],[Ticket Priority]]="High", Table1[[#This Row],[Ticket Status]]="Open")
), "Yes", "No")</f>
        <v>Yes</v>
      </c>
      <c r="U6289" s="4" t="str">
        <f>IF(Table1[[#This Row],[Ticket Status]]="Closed","Yes","No")</f>
        <v>No</v>
      </c>
      <c r="V6289" s="4" t="str">
        <f>IF(Table1[[#This Row],[Ticket Status]]="Pending Customer Response","Yes","No")</f>
        <v>No</v>
      </c>
      <c r="W6289" s="5">
        <f ca="1">COUNTIFS(Table1[Agent_name],Table1[[#This Row],[Agent_name]],Table1[Month],Table1[[#This Row],[Month]])/160</f>
        <v>0.18124999999999999</v>
      </c>
    </row>
    <row r="6290" spans="1:23" x14ac:dyDescent="0.25">
      <c r="A6290">
        <v>6289</v>
      </c>
      <c r="B6290" t="s">
        <v>20414</v>
      </c>
      <c r="C6290" t="s">
        <v>20415</v>
      </c>
      <c r="D6290">
        <v>33</v>
      </c>
      <c r="E6290" t="s">
        <v>29</v>
      </c>
      <c r="F6290" t="s">
        <v>20</v>
      </c>
      <c r="G6290" s="1">
        <v>44386</v>
      </c>
      <c r="H6290" t="s">
        <v>59</v>
      </c>
      <c r="I6290" t="s">
        <v>22</v>
      </c>
      <c r="J6290" s="3" t="s">
        <v>20416</v>
      </c>
      <c r="K6290" t="s">
        <v>24</v>
      </c>
      <c r="M6290" t="s">
        <v>143</v>
      </c>
      <c r="N6290" t="s">
        <v>55</v>
      </c>
      <c r="O6290" s="2">
        <v>45078.490312499998</v>
      </c>
      <c r="R6290" t="str">
        <f t="shared" ca="1" si="98"/>
        <v>Priya</v>
      </c>
      <c r="S6290" t="str">
        <f>IFERROR(TEXT(DATEVALUE(LEFT(Table1[[#This Row],[Date of Purchase]],10)), "MMMM"), TEXT(Table1[[#This Row],[Date of Purchase]], "MMMM"))</f>
        <v>July</v>
      </c>
      <c r="T6290" t="str">
        <f>IF(OR(
  AND(Table1[[#This Row],[Ticket Priority]]="Critical", Table1[[#This Row],[Ticket Status]]&lt;&gt;"Closed"),
  AND(Table1[[#This Row],[Ticket Priority]]="High", Table1[[#This Row],[Ticket Status]]="Open")
), "Yes", "No")</f>
        <v>No</v>
      </c>
      <c r="U6290" s="4" t="str">
        <f>IF(Table1[[#This Row],[Ticket Status]]="Closed","Yes","No")</f>
        <v>No</v>
      </c>
      <c r="V6290" s="4" t="str">
        <f>IF(Table1[[#This Row],[Ticket Status]]="Pending Customer Response","Yes","No")</f>
        <v>Yes</v>
      </c>
      <c r="W6290" s="5">
        <f ca="1">COUNTIFS(Table1[Agent_name],Table1[[#This Row],[Agent_name]],Table1[Month],Table1[[#This Row],[Month]])/160</f>
        <v>0.45</v>
      </c>
    </row>
    <row r="6291" spans="1:23" x14ac:dyDescent="0.25">
      <c r="A6291">
        <v>6290</v>
      </c>
      <c r="B6291" t="s">
        <v>20417</v>
      </c>
      <c r="C6291" t="s">
        <v>20418</v>
      </c>
      <c r="D6291">
        <v>60</v>
      </c>
      <c r="E6291" t="s">
        <v>29</v>
      </c>
      <c r="F6291" t="s">
        <v>30</v>
      </c>
      <c r="G6291" s="1">
        <v>44172</v>
      </c>
      <c r="H6291" t="s">
        <v>45</v>
      </c>
      <c r="I6291" t="s">
        <v>99</v>
      </c>
      <c r="J6291" s="3" t="s">
        <v>20419</v>
      </c>
      <c r="K6291" t="s">
        <v>62</v>
      </c>
      <c r="M6291" t="s">
        <v>25</v>
      </c>
      <c r="N6291" t="s">
        <v>55</v>
      </c>
      <c r="R6291" t="str">
        <f t="shared" ca="1" si="98"/>
        <v>Priya</v>
      </c>
      <c r="S6291" t="str">
        <f>IFERROR(TEXT(DATEVALUE(LEFT(Table1[[#This Row],[Date of Purchase]],10)), "MMMM"), TEXT(Table1[[#This Row],[Date of Purchase]], "MMMM"))</f>
        <v>December</v>
      </c>
      <c r="T6291" t="str">
        <f>IF(OR(
  AND(Table1[[#This Row],[Ticket Priority]]="Critical", Table1[[#This Row],[Ticket Status]]&lt;&gt;"Closed"),
  AND(Table1[[#This Row],[Ticket Priority]]="High", Table1[[#This Row],[Ticket Status]]="Open")
), "Yes", "No")</f>
        <v>Yes</v>
      </c>
      <c r="U6291" s="4" t="str">
        <f>IF(Table1[[#This Row],[Ticket Status]]="Closed","Yes","No")</f>
        <v>No</v>
      </c>
      <c r="V6291" s="4" t="str">
        <f>IF(Table1[[#This Row],[Ticket Status]]="Pending Customer Response","Yes","No")</f>
        <v>No</v>
      </c>
      <c r="W6291" s="5">
        <f ca="1">COUNTIFS(Table1[Agent_name],Table1[[#This Row],[Agent_name]],Table1[Month],Table1[[#This Row],[Month]])/160</f>
        <v>0.48749999999999999</v>
      </c>
    </row>
    <row r="6292" spans="1:23" x14ac:dyDescent="0.25">
      <c r="A6292">
        <v>6291</v>
      </c>
      <c r="B6292" t="s">
        <v>20420</v>
      </c>
      <c r="C6292" t="s">
        <v>20421</v>
      </c>
      <c r="D6292">
        <v>53</v>
      </c>
      <c r="E6292" t="s">
        <v>58</v>
      </c>
      <c r="F6292" t="s">
        <v>157</v>
      </c>
      <c r="G6292" s="1">
        <v>44517</v>
      </c>
      <c r="H6292" t="s">
        <v>66</v>
      </c>
      <c r="I6292" t="s">
        <v>93</v>
      </c>
      <c r="J6292" s="3" t="s">
        <v>20422</v>
      </c>
      <c r="K6292" t="s">
        <v>39</v>
      </c>
      <c r="L6292" t="s">
        <v>20423</v>
      </c>
      <c r="M6292" t="s">
        <v>41</v>
      </c>
      <c r="N6292" t="s">
        <v>33</v>
      </c>
      <c r="O6292" s="2">
        <v>45078.910474537035</v>
      </c>
      <c r="P6292" s="2">
        <v>45078.038946759261</v>
      </c>
      <c r="Q6292">
        <v>5</v>
      </c>
      <c r="R6292" t="str">
        <f t="shared" ca="1" si="98"/>
        <v>Sara</v>
      </c>
      <c r="S6292" t="str">
        <f>IFERROR(TEXT(DATEVALUE(LEFT(Table1[[#This Row],[Date of Purchase]],10)), "MMMM"), TEXT(Table1[[#This Row],[Date of Purchase]], "MMMM"))</f>
        <v>November</v>
      </c>
      <c r="T6292" t="str">
        <f>IF(OR(
  AND(Table1[[#This Row],[Ticket Priority]]="Critical", Table1[[#This Row],[Ticket Status]]&lt;&gt;"Closed"),
  AND(Table1[[#This Row],[Ticket Priority]]="High", Table1[[#This Row],[Ticket Status]]="Open")
), "Yes", "No")</f>
        <v>No</v>
      </c>
      <c r="U6292" s="4" t="str">
        <f>IF(Table1[[#This Row],[Ticket Status]]="Closed","Yes","No")</f>
        <v>Yes</v>
      </c>
      <c r="V6292" s="4" t="str">
        <f>IF(Table1[[#This Row],[Ticket Status]]="Pending Customer Response","Yes","No")</f>
        <v>No</v>
      </c>
      <c r="W6292" s="5">
        <f ca="1">COUNTIFS(Table1[Agent_name],Table1[[#This Row],[Agent_name]],Table1[Month],Table1[[#This Row],[Month]])/160</f>
        <v>0.79374999999999996</v>
      </c>
    </row>
    <row r="6293" spans="1:23" x14ac:dyDescent="0.25">
      <c r="A6293">
        <v>6292</v>
      </c>
      <c r="B6293" t="s">
        <v>17536</v>
      </c>
      <c r="C6293" t="s">
        <v>20424</v>
      </c>
      <c r="D6293">
        <v>27</v>
      </c>
      <c r="E6293" t="s">
        <v>58</v>
      </c>
      <c r="F6293" t="s">
        <v>699</v>
      </c>
      <c r="G6293" s="1">
        <v>44079</v>
      </c>
      <c r="H6293" t="s">
        <v>21</v>
      </c>
      <c r="I6293" t="s">
        <v>22</v>
      </c>
      <c r="J6293" s="3" t="s">
        <v>20425</v>
      </c>
      <c r="K6293" t="s">
        <v>62</v>
      </c>
      <c r="M6293" t="s">
        <v>143</v>
      </c>
      <c r="N6293" t="s">
        <v>55</v>
      </c>
      <c r="R6293" t="str">
        <f t="shared" ca="1" si="98"/>
        <v>Aisha</v>
      </c>
      <c r="S6293" t="str">
        <f>IFERROR(TEXT(DATEVALUE(LEFT(Table1[[#This Row],[Date of Purchase]],10)), "MMMM"), TEXT(Table1[[#This Row],[Date of Purchase]], "MMMM"))</f>
        <v>September</v>
      </c>
      <c r="T6293" t="str">
        <f>IF(OR(
  AND(Table1[[#This Row],[Ticket Priority]]="Critical", Table1[[#This Row],[Ticket Status]]&lt;&gt;"Closed"),
  AND(Table1[[#This Row],[Ticket Priority]]="High", Table1[[#This Row],[Ticket Status]]="Open")
), "Yes", "No")</f>
        <v>No</v>
      </c>
      <c r="U6293" s="4" t="str">
        <f>IF(Table1[[#This Row],[Ticket Status]]="Closed","Yes","No")</f>
        <v>No</v>
      </c>
      <c r="V6293" s="4" t="str">
        <f>IF(Table1[[#This Row],[Ticket Status]]="Pending Customer Response","Yes","No")</f>
        <v>No</v>
      </c>
      <c r="W6293" s="5">
        <f ca="1">COUNTIFS(Table1[Agent_name],Table1[[#This Row],[Agent_name]],Table1[Month],Table1[[#This Row],[Month]])/160</f>
        <v>0.86250000000000004</v>
      </c>
    </row>
    <row r="6294" spans="1:23" x14ac:dyDescent="0.25">
      <c r="A6294">
        <v>6293</v>
      </c>
      <c r="B6294" t="s">
        <v>20426</v>
      </c>
      <c r="C6294" t="s">
        <v>20427</v>
      </c>
      <c r="D6294">
        <v>48</v>
      </c>
      <c r="E6294" t="s">
        <v>29</v>
      </c>
      <c r="F6294" t="s">
        <v>655</v>
      </c>
      <c r="G6294" s="1">
        <v>43937</v>
      </c>
      <c r="H6294" t="s">
        <v>67</v>
      </c>
      <c r="I6294" t="s">
        <v>77</v>
      </c>
      <c r="J6294" s="3" t="s">
        <v>20428</v>
      </c>
      <c r="K6294" t="s">
        <v>39</v>
      </c>
      <c r="L6294" t="s">
        <v>20429</v>
      </c>
      <c r="M6294" t="s">
        <v>89</v>
      </c>
      <c r="N6294" t="s">
        <v>33</v>
      </c>
      <c r="O6294" s="2">
        <v>45078.40148148148</v>
      </c>
      <c r="P6294" s="2">
        <v>45078.981342592589</v>
      </c>
      <c r="Q6294">
        <v>5</v>
      </c>
      <c r="R6294" t="str">
        <f t="shared" ca="1" si="98"/>
        <v>Aisha</v>
      </c>
      <c r="S6294" t="str">
        <f>IFERROR(TEXT(DATEVALUE(LEFT(Table1[[#This Row],[Date of Purchase]],10)), "MMMM"), TEXT(Table1[[#This Row],[Date of Purchase]], "MMMM"))</f>
        <v>April</v>
      </c>
      <c r="T6294" t="str">
        <f>IF(OR(
  AND(Table1[[#This Row],[Ticket Priority]]="Critical", Table1[[#This Row],[Ticket Status]]&lt;&gt;"Closed"),
  AND(Table1[[#This Row],[Ticket Priority]]="High", Table1[[#This Row],[Ticket Status]]="Open")
), "Yes", "No")</f>
        <v>No</v>
      </c>
      <c r="U6294" s="4" t="str">
        <f>IF(Table1[[#This Row],[Ticket Status]]="Closed","Yes","No")</f>
        <v>Yes</v>
      </c>
      <c r="V6294" s="4" t="str">
        <f>IF(Table1[[#This Row],[Ticket Status]]="Pending Customer Response","Yes","No")</f>
        <v>No</v>
      </c>
      <c r="W6294" s="5">
        <f ca="1">COUNTIFS(Table1[Agent_name],Table1[[#This Row],[Agent_name]],Table1[Month],Table1[[#This Row],[Month]])/160</f>
        <v>0.81874999999999998</v>
      </c>
    </row>
    <row r="6295" spans="1:23" x14ac:dyDescent="0.25">
      <c r="A6295">
        <v>6294</v>
      </c>
      <c r="B6295" t="s">
        <v>20430</v>
      </c>
      <c r="C6295" t="s">
        <v>20431</v>
      </c>
      <c r="D6295">
        <v>66</v>
      </c>
      <c r="E6295" t="s">
        <v>29</v>
      </c>
      <c r="F6295" t="s">
        <v>117</v>
      </c>
      <c r="G6295" s="1">
        <v>44356</v>
      </c>
      <c r="H6295" t="s">
        <v>66</v>
      </c>
      <c r="I6295" t="s">
        <v>31</v>
      </c>
      <c r="J6295" s="3" t="s">
        <v>20432</v>
      </c>
      <c r="K6295" t="s">
        <v>39</v>
      </c>
      <c r="L6295" t="s">
        <v>20433</v>
      </c>
      <c r="M6295" t="s">
        <v>143</v>
      </c>
      <c r="N6295" t="s">
        <v>26</v>
      </c>
      <c r="O6295" s="2">
        <v>45078.266782407409</v>
      </c>
      <c r="P6295" s="2">
        <v>45078.675810185188</v>
      </c>
      <c r="Q6295">
        <v>1</v>
      </c>
      <c r="R6295" t="str">
        <f t="shared" ca="1" si="98"/>
        <v>Rahul</v>
      </c>
      <c r="S6295" t="str">
        <f>IFERROR(TEXT(DATEVALUE(LEFT(Table1[[#This Row],[Date of Purchase]],10)), "MMMM"), TEXT(Table1[[#This Row],[Date of Purchase]], "MMMM"))</f>
        <v>June</v>
      </c>
      <c r="T6295" t="str">
        <f>IF(OR(
  AND(Table1[[#This Row],[Ticket Priority]]="Critical", Table1[[#This Row],[Ticket Status]]&lt;&gt;"Closed"),
  AND(Table1[[#This Row],[Ticket Priority]]="High", Table1[[#This Row],[Ticket Status]]="Open")
), "Yes", "No")</f>
        <v>No</v>
      </c>
      <c r="U6295" s="4" t="str">
        <f>IF(Table1[[#This Row],[Ticket Status]]="Closed","Yes","No")</f>
        <v>Yes</v>
      </c>
      <c r="V6295" s="4" t="str">
        <f>IF(Table1[[#This Row],[Ticket Status]]="Pending Customer Response","Yes","No")</f>
        <v>No</v>
      </c>
      <c r="W6295" s="5">
        <f ca="1">COUNTIFS(Table1[Agent_name],Table1[[#This Row],[Agent_name]],Table1[Month],Table1[[#This Row],[Month]])/160</f>
        <v>0.22500000000000001</v>
      </c>
    </row>
    <row r="6296" spans="1:23" x14ac:dyDescent="0.25">
      <c r="A6296">
        <v>6295</v>
      </c>
      <c r="B6296" t="s">
        <v>20434</v>
      </c>
      <c r="C6296" t="s">
        <v>20435</v>
      </c>
      <c r="D6296">
        <v>34</v>
      </c>
      <c r="E6296" t="s">
        <v>29</v>
      </c>
      <c r="F6296" t="s">
        <v>30</v>
      </c>
      <c r="G6296" s="1">
        <v>44229</v>
      </c>
      <c r="H6296" t="s">
        <v>59</v>
      </c>
      <c r="I6296" t="s">
        <v>52</v>
      </c>
      <c r="J6296" s="3" t="s">
        <v>20436</v>
      </c>
      <c r="K6296" t="s">
        <v>24</v>
      </c>
      <c r="M6296" t="s">
        <v>25</v>
      </c>
      <c r="N6296" t="s">
        <v>26</v>
      </c>
      <c r="O6296" s="2">
        <v>45078.306388888886</v>
      </c>
      <c r="R6296" t="str">
        <f t="shared" ca="1" si="98"/>
        <v>Sara</v>
      </c>
      <c r="S6296" t="str">
        <f>IFERROR(TEXT(DATEVALUE(LEFT(Table1[[#This Row],[Date of Purchase]],10)), "MMMM"), TEXT(Table1[[#This Row],[Date of Purchase]], "MMMM"))</f>
        <v>February</v>
      </c>
      <c r="T6296" t="str">
        <f>IF(OR(
  AND(Table1[[#This Row],[Ticket Priority]]="Critical", Table1[[#This Row],[Ticket Status]]&lt;&gt;"Closed"),
  AND(Table1[[#This Row],[Ticket Priority]]="High", Table1[[#This Row],[Ticket Status]]="Open")
), "Yes", "No")</f>
        <v>Yes</v>
      </c>
      <c r="U6296" s="4" t="str">
        <f>IF(Table1[[#This Row],[Ticket Status]]="Closed","Yes","No")</f>
        <v>No</v>
      </c>
      <c r="V6296" s="4" t="str">
        <f>IF(Table1[[#This Row],[Ticket Status]]="Pending Customer Response","Yes","No")</f>
        <v>Yes</v>
      </c>
      <c r="W6296" s="5">
        <f ca="1">COUNTIFS(Table1[Agent_name],Table1[[#This Row],[Agent_name]],Table1[Month],Table1[[#This Row],[Month]])/160</f>
        <v>0.65625</v>
      </c>
    </row>
    <row r="6297" spans="1:23" x14ac:dyDescent="0.25">
      <c r="A6297">
        <v>6296</v>
      </c>
      <c r="B6297" t="s">
        <v>20437</v>
      </c>
      <c r="C6297" t="s">
        <v>20438</v>
      </c>
      <c r="D6297">
        <v>57</v>
      </c>
      <c r="E6297" t="s">
        <v>58</v>
      </c>
      <c r="F6297" t="s">
        <v>98</v>
      </c>
      <c r="G6297" s="1">
        <v>44516</v>
      </c>
      <c r="H6297" t="s">
        <v>67</v>
      </c>
      <c r="I6297" t="s">
        <v>93</v>
      </c>
      <c r="J6297" s="3" t="s">
        <v>20439</v>
      </c>
      <c r="K6297" t="s">
        <v>62</v>
      </c>
      <c r="M6297" t="s">
        <v>143</v>
      </c>
      <c r="N6297" t="s">
        <v>33</v>
      </c>
      <c r="R6297" t="str">
        <f t="shared" ca="1" si="98"/>
        <v>Arjun</v>
      </c>
      <c r="S6297" t="str">
        <f>IFERROR(TEXT(DATEVALUE(LEFT(Table1[[#This Row],[Date of Purchase]],10)), "MMMM"), TEXT(Table1[[#This Row],[Date of Purchase]], "MMMM"))</f>
        <v>November</v>
      </c>
      <c r="T6297" t="str">
        <f>IF(OR(
  AND(Table1[[#This Row],[Ticket Priority]]="Critical", Table1[[#This Row],[Ticket Status]]&lt;&gt;"Closed"),
  AND(Table1[[#This Row],[Ticket Priority]]="High", Table1[[#This Row],[Ticket Status]]="Open")
), "Yes", "No")</f>
        <v>No</v>
      </c>
      <c r="U6297" s="4" t="str">
        <f>IF(Table1[[#This Row],[Ticket Status]]="Closed","Yes","No")</f>
        <v>No</v>
      </c>
      <c r="V6297" s="4" t="str">
        <f>IF(Table1[[#This Row],[Ticket Status]]="Pending Customer Response","Yes","No")</f>
        <v>No</v>
      </c>
      <c r="W6297" s="5">
        <f ca="1">COUNTIFS(Table1[Agent_name],Table1[[#This Row],[Agent_name]],Table1[Month],Table1[[#This Row],[Month]])/160</f>
        <v>0.23749999999999999</v>
      </c>
    </row>
    <row r="6298" spans="1:23" x14ac:dyDescent="0.25">
      <c r="A6298">
        <v>6297</v>
      </c>
      <c r="B6298" t="s">
        <v>20440</v>
      </c>
      <c r="C6298" t="s">
        <v>20441</v>
      </c>
      <c r="D6298">
        <v>61</v>
      </c>
      <c r="E6298" t="s">
        <v>58</v>
      </c>
      <c r="F6298" t="s">
        <v>242</v>
      </c>
      <c r="G6298" s="1">
        <v>43921</v>
      </c>
      <c r="H6298" t="s">
        <v>66</v>
      </c>
      <c r="I6298" t="s">
        <v>77</v>
      </c>
      <c r="J6298" s="3" t="s">
        <v>20442</v>
      </c>
      <c r="K6298" t="s">
        <v>39</v>
      </c>
      <c r="L6298" t="s">
        <v>20443</v>
      </c>
      <c r="M6298" t="s">
        <v>25</v>
      </c>
      <c r="N6298" t="s">
        <v>55</v>
      </c>
      <c r="O6298" s="2">
        <v>45078.761284722219</v>
      </c>
      <c r="P6298" s="2">
        <v>45078.546701388892</v>
      </c>
      <c r="Q6298">
        <v>3</v>
      </c>
      <c r="R6298" t="str">
        <f t="shared" ca="1" si="98"/>
        <v>Rahul</v>
      </c>
      <c r="S6298" t="str">
        <f>IFERROR(TEXT(DATEVALUE(LEFT(Table1[[#This Row],[Date of Purchase]],10)), "MMMM"), TEXT(Table1[[#This Row],[Date of Purchase]], "MMMM"))</f>
        <v>March</v>
      </c>
      <c r="T6298" t="str">
        <f>IF(OR(
  AND(Table1[[#This Row],[Ticket Priority]]="Critical", Table1[[#This Row],[Ticket Status]]&lt;&gt;"Closed"),
  AND(Table1[[#This Row],[Ticket Priority]]="High", Table1[[#This Row],[Ticket Status]]="Open")
), "Yes", "No")</f>
        <v>No</v>
      </c>
      <c r="U6298" s="4" t="str">
        <f>IF(Table1[[#This Row],[Ticket Status]]="Closed","Yes","No")</f>
        <v>Yes</v>
      </c>
      <c r="V6298" s="4" t="str">
        <f>IF(Table1[[#This Row],[Ticket Status]]="Pending Customer Response","Yes","No")</f>
        <v>No</v>
      </c>
      <c r="W6298" s="5">
        <f ca="1">COUNTIFS(Table1[Agent_name],Table1[[#This Row],[Agent_name]],Table1[Month],Table1[[#This Row],[Month]])/160</f>
        <v>0.19375000000000001</v>
      </c>
    </row>
    <row r="6299" spans="1:23" x14ac:dyDescent="0.25">
      <c r="A6299">
        <v>6298</v>
      </c>
      <c r="B6299" t="s">
        <v>20444</v>
      </c>
      <c r="C6299" t="s">
        <v>20445</v>
      </c>
      <c r="D6299">
        <v>56</v>
      </c>
      <c r="E6299" t="s">
        <v>29</v>
      </c>
      <c r="F6299" t="s">
        <v>173</v>
      </c>
      <c r="G6299" s="1">
        <v>44383</v>
      </c>
      <c r="H6299" t="s">
        <v>45</v>
      </c>
      <c r="I6299" t="s">
        <v>141</v>
      </c>
      <c r="J6299" s="3" t="s">
        <v>20446</v>
      </c>
      <c r="K6299" t="s">
        <v>62</v>
      </c>
      <c r="M6299" t="s">
        <v>41</v>
      </c>
      <c r="N6299" t="s">
        <v>26</v>
      </c>
      <c r="R6299" t="str">
        <f t="shared" ca="1" si="98"/>
        <v>Meera</v>
      </c>
      <c r="S6299" t="str">
        <f>IFERROR(TEXT(DATEVALUE(LEFT(Table1[[#This Row],[Date of Purchase]],10)), "MMMM"), TEXT(Table1[[#This Row],[Date of Purchase]], "MMMM"))</f>
        <v>July</v>
      </c>
      <c r="T6299" t="str">
        <f>IF(OR(
  AND(Table1[[#This Row],[Ticket Priority]]="Critical", Table1[[#This Row],[Ticket Status]]&lt;&gt;"Closed"),
  AND(Table1[[#This Row],[Ticket Priority]]="High", Table1[[#This Row],[Ticket Status]]="Open")
), "Yes", "No")</f>
        <v>No</v>
      </c>
      <c r="U6299" s="4" t="str">
        <f>IF(Table1[[#This Row],[Ticket Status]]="Closed","Yes","No")</f>
        <v>No</v>
      </c>
      <c r="V6299" s="4" t="str">
        <f>IF(Table1[[#This Row],[Ticket Status]]="Pending Customer Response","Yes","No")</f>
        <v>No</v>
      </c>
      <c r="W6299" s="5">
        <f ca="1">COUNTIFS(Table1[Agent_name],Table1[[#This Row],[Agent_name]],Table1[Month],Table1[[#This Row],[Month]])/160</f>
        <v>0.23125000000000001</v>
      </c>
    </row>
    <row r="6300" spans="1:23" x14ac:dyDescent="0.25">
      <c r="A6300">
        <v>6299</v>
      </c>
      <c r="B6300" t="s">
        <v>20447</v>
      </c>
      <c r="C6300" t="s">
        <v>20448</v>
      </c>
      <c r="D6300">
        <v>27</v>
      </c>
      <c r="E6300" t="s">
        <v>58</v>
      </c>
      <c r="F6300" t="s">
        <v>421</v>
      </c>
      <c r="G6300" s="1">
        <v>44355</v>
      </c>
      <c r="H6300" t="s">
        <v>59</v>
      </c>
      <c r="I6300" t="s">
        <v>141</v>
      </c>
      <c r="J6300" s="3" t="s">
        <v>20449</v>
      </c>
      <c r="K6300" t="s">
        <v>24</v>
      </c>
      <c r="M6300" t="s">
        <v>143</v>
      </c>
      <c r="N6300" t="s">
        <v>55</v>
      </c>
      <c r="O6300" s="2">
        <v>45078.116863425923</v>
      </c>
      <c r="R6300" t="str">
        <f t="shared" ca="1" si="98"/>
        <v>Aisha</v>
      </c>
      <c r="S6300" t="str">
        <f>IFERROR(TEXT(DATEVALUE(LEFT(Table1[[#This Row],[Date of Purchase]],10)), "MMMM"), TEXT(Table1[[#This Row],[Date of Purchase]], "MMMM"))</f>
        <v>June</v>
      </c>
      <c r="T6300" t="str">
        <f>IF(OR(
  AND(Table1[[#This Row],[Ticket Priority]]="Critical", Table1[[#This Row],[Ticket Status]]&lt;&gt;"Closed"),
  AND(Table1[[#This Row],[Ticket Priority]]="High", Table1[[#This Row],[Ticket Status]]="Open")
), "Yes", "No")</f>
        <v>No</v>
      </c>
      <c r="U6300" s="4" t="str">
        <f>IF(Table1[[#This Row],[Ticket Status]]="Closed","Yes","No")</f>
        <v>No</v>
      </c>
      <c r="V6300" s="4" t="str">
        <f>IF(Table1[[#This Row],[Ticket Status]]="Pending Customer Response","Yes","No")</f>
        <v>Yes</v>
      </c>
      <c r="W6300" s="5">
        <f ca="1">COUNTIFS(Table1[Agent_name],Table1[[#This Row],[Agent_name]],Table1[Month],Table1[[#This Row],[Month]])/160</f>
        <v>0.89375000000000004</v>
      </c>
    </row>
    <row r="6301" spans="1:23" x14ac:dyDescent="0.25">
      <c r="A6301">
        <v>6300</v>
      </c>
      <c r="B6301" t="s">
        <v>20450</v>
      </c>
      <c r="C6301" t="s">
        <v>20451</v>
      </c>
      <c r="D6301">
        <v>34</v>
      </c>
      <c r="E6301" t="s">
        <v>29</v>
      </c>
      <c r="F6301" t="s">
        <v>81</v>
      </c>
      <c r="G6301" s="1">
        <v>44410</v>
      </c>
      <c r="H6301" t="s">
        <v>59</v>
      </c>
      <c r="I6301" t="s">
        <v>60</v>
      </c>
      <c r="J6301" s="3" t="s">
        <v>20452</v>
      </c>
      <c r="K6301" t="s">
        <v>39</v>
      </c>
      <c r="L6301" t="s">
        <v>20453</v>
      </c>
      <c r="M6301" t="s">
        <v>89</v>
      </c>
      <c r="N6301" t="s">
        <v>33</v>
      </c>
      <c r="O6301" s="2">
        <v>45078.937025462961</v>
      </c>
      <c r="P6301" s="2">
        <v>45078.551608796297</v>
      </c>
      <c r="Q6301">
        <v>1</v>
      </c>
      <c r="R6301" t="str">
        <f t="shared" ca="1" si="98"/>
        <v>Aisha</v>
      </c>
      <c r="S6301" t="str">
        <f>IFERROR(TEXT(DATEVALUE(LEFT(Table1[[#This Row],[Date of Purchase]],10)), "MMMM"), TEXT(Table1[[#This Row],[Date of Purchase]], "MMMM"))</f>
        <v>August</v>
      </c>
      <c r="T6301" t="str">
        <f>IF(OR(
  AND(Table1[[#This Row],[Ticket Priority]]="Critical", Table1[[#This Row],[Ticket Status]]&lt;&gt;"Closed"),
  AND(Table1[[#This Row],[Ticket Priority]]="High", Table1[[#This Row],[Ticket Status]]="Open")
), "Yes", "No")</f>
        <v>No</v>
      </c>
      <c r="U6301" s="4" t="str">
        <f>IF(Table1[[#This Row],[Ticket Status]]="Closed","Yes","No")</f>
        <v>Yes</v>
      </c>
      <c r="V6301" s="4" t="str">
        <f>IF(Table1[[#This Row],[Ticket Status]]="Pending Customer Response","Yes","No")</f>
        <v>No</v>
      </c>
      <c r="W6301" s="5">
        <f ca="1">COUNTIFS(Table1[Agent_name],Table1[[#This Row],[Agent_name]],Table1[Month],Table1[[#This Row],[Month]])/160</f>
        <v>0.86250000000000004</v>
      </c>
    </row>
    <row r="6302" spans="1:23" x14ac:dyDescent="0.25">
      <c r="A6302">
        <v>6301</v>
      </c>
      <c r="B6302" t="s">
        <v>2514</v>
      </c>
      <c r="C6302" t="s">
        <v>20454</v>
      </c>
      <c r="D6302">
        <v>53</v>
      </c>
      <c r="E6302" t="s">
        <v>19</v>
      </c>
      <c r="F6302" t="s">
        <v>456</v>
      </c>
      <c r="G6302" s="1">
        <v>43935</v>
      </c>
      <c r="H6302" t="s">
        <v>45</v>
      </c>
      <c r="I6302" t="s">
        <v>113</v>
      </c>
      <c r="J6302" s="3" t="s">
        <v>20455</v>
      </c>
      <c r="K6302" t="s">
        <v>24</v>
      </c>
      <c r="M6302" t="s">
        <v>143</v>
      </c>
      <c r="N6302" t="s">
        <v>33</v>
      </c>
      <c r="O6302" s="2">
        <v>45078.53496527778</v>
      </c>
      <c r="R6302" t="str">
        <f t="shared" ca="1" si="98"/>
        <v>Priya</v>
      </c>
      <c r="S6302" t="str">
        <f>IFERROR(TEXT(DATEVALUE(LEFT(Table1[[#This Row],[Date of Purchase]],10)), "MMMM"), TEXT(Table1[[#This Row],[Date of Purchase]], "MMMM"))</f>
        <v>April</v>
      </c>
      <c r="T6302" t="str">
        <f>IF(OR(
  AND(Table1[[#This Row],[Ticket Priority]]="Critical", Table1[[#This Row],[Ticket Status]]&lt;&gt;"Closed"),
  AND(Table1[[#This Row],[Ticket Priority]]="High", Table1[[#This Row],[Ticket Status]]="Open")
), "Yes", "No")</f>
        <v>No</v>
      </c>
      <c r="U6302" s="4" t="str">
        <f>IF(Table1[[#This Row],[Ticket Status]]="Closed","Yes","No")</f>
        <v>No</v>
      </c>
      <c r="V6302" s="4" t="str">
        <f>IF(Table1[[#This Row],[Ticket Status]]="Pending Customer Response","Yes","No")</f>
        <v>Yes</v>
      </c>
      <c r="W6302" s="5">
        <f ca="1">COUNTIFS(Table1[Agent_name],Table1[[#This Row],[Agent_name]],Table1[Month],Table1[[#This Row],[Month]])/160</f>
        <v>0.48749999999999999</v>
      </c>
    </row>
    <row r="6303" spans="1:23" x14ac:dyDescent="0.25">
      <c r="A6303">
        <v>6302</v>
      </c>
      <c r="B6303" t="s">
        <v>20456</v>
      </c>
      <c r="C6303" t="s">
        <v>20457</v>
      </c>
      <c r="D6303">
        <v>59</v>
      </c>
      <c r="E6303" t="s">
        <v>58</v>
      </c>
      <c r="F6303" t="s">
        <v>65</v>
      </c>
      <c r="G6303" s="1">
        <v>44395</v>
      </c>
      <c r="H6303" t="s">
        <v>67</v>
      </c>
      <c r="I6303" t="s">
        <v>113</v>
      </c>
      <c r="J6303" s="3" t="s">
        <v>20458</v>
      </c>
      <c r="K6303" t="s">
        <v>24</v>
      </c>
      <c r="M6303" t="s">
        <v>25</v>
      </c>
      <c r="N6303" t="s">
        <v>83</v>
      </c>
      <c r="O6303" s="2">
        <v>45078.748182870368</v>
      </c>
      <c r="R6303" t="str">
        <f t="shared" ca="1" si="98"/>
        <v>Mohit</v>
      </c>
      <c r="S6303" t="str">
        <f>IFERROR(TEXT(DATEVALUE(LEFT(Table1[[#This Row],[Date of Purchase]],10)), "MMMM"), TEXT(Table1[[#This Row],[Date of Purchase]], "MMMM"))</f>
        <v>July</v>
      </c>
      <c r="T6303" t="str">
        <f>IF(OR(
  AND(Table1[[#This Row],[Ticket Priority]]="Critical", Table1[[#This Row],[Ticket Status]]&lt;&gt;"Closed"),
  AND(Table1[[#This Row],[Ticket Priority]]="High", Table1[[#This Row],[Ticket Status]]="Open")
), "Yes", "No")</f>
        <v>Yes</v>
      </c>
      <c r="U6303" s="4" t="str">
        <f>IF(Table1[[#This Row],[Ticket Status]]="Closed","Yes","No")</f>
        <v>No</v>
      </c>
      <c r="V6303" s="4" t="str">
        <f>IF(Table1[[#This Row],[Ticket Status]]="Pending Customer Response","Yes","No")</f>
        <v>Yes</v>
      </c>
      <c r="W6303" s="5">
        <f ca="1">COUNTIFS(Table1[Agent_name],Table1[[#This Row],[Agent_name]],Table1[Month],Table1[[#This Row],[Month]])/160</f>
        <v>0.53125</v>
      </c>
    </row>
    <row r="6304" spans="1:23" x14ac:dyDescent="0.25">
      <c r="A6304">
        <v>6303</v>
      </c>
      <c r="B6304" t="s">
        <v>20459</v>
      </c>
      <c r="C6304" t="s">
        <v>20460</v>
      </c>
      <c r="D6304">
        <v>40</v>
      </c>
      <c r="E6304" t="s">
        <v>58</v>
      </c>
      <c r="F6304" t="s">
        <v>219</v>
      </c>
      <c r="G6304" s="1">
        <v>44072</v>
      </c>
      <c r="H6304" t="s">
        <v>59</v>
      </c>
      <c r="I6304" t="s">
        <v>60</v>
      </c>
      <c r="J6304" s="3" t="s">
        <v>20461</v>
      </c>
      <c r="K6304" t="s">
        <v>62</v>
      </c>
      <c r="M6304" t="s">
        <v>89</v>
      </c>
      <c r="N6304" t="s">
        <v>55</v>
      </c>
      <c r="R6304" t="str">
        <f t="shared" ca="1" si="98"/>
        <v>Aisha</v>
      </c>
      <c r="S6304" t="str">
        <f>IFERROR(TEXT(DATEVALUE(LEFT(Table1[[#This Row],[Date of Purchase]],10)), "MMMM"), TEXT(Table1[[#This Row],[Date of Purchase]], "MMMM"))</f>
        <v>August</v>
      </c>
      <c r="T6304" t="str">
        <f>IF(OR(
  AND(Table1[[#This Row],[Ticket Priority]]="Critical", Table1[[#This Row],[Ticket Status]]&lt;&gt;"Closed"),
  AND(Table1[[#This Row],[Ticket Priority]]="High", Table1[[#This Row],[Ticket Status]]="Open")
), "Yes", "No")</f>
        <v>Yes</v>
      </c>
      <c r="U6304" s="4" t="str">
        <f>IF(Table1[[#This Row],[Ticket Status]]="Closed","Yes","No")</f>
        <v>No</v>
      </c>
      <c r="V6304" s="4" t="str">
        <f>IF(Table1[[#This Row],[Ticket Status]]="Pending Customer Response","Yes","No")</f>
        <v>No</v>
      </c>
      <c r="W6304" s="5">
        <f ca="1">COUNTIFS(Table1[Agent_name],Table1[[#This Row],[Agent_name]],Table1[Month],Table1[[#This Row],[Month]])/160</f>
        <v>0.86250000000000004</v>
      </c>
    </row>
    <row r="6305" spans="1:23" x14ac:dyDescent="0.25">
      <c r="A6305">
        <v>6304</v>
      </c>
      <c r="B6305" t="s">
        <v>20462</v>
      </c>
      <c r="C6305" t="s">
        <v>20463</v>
      </c>
      <c r="D6305">
        <v>21</v>
      </c>
      <c r="E6305" t="s">
        <v>58</v>
      </c>
      <c r="F6305" t="s">
        <v>211</v>
      </c>
      <c r="G6305" s="1">
        <v>44282</v>
      </c>
      <c r="H6305" t="s">
        <v>67</v>
      </c>
      <c r="I6305" t="s">
        <v>46</v>
      </c>
      <c r="J6305" s="3" t="s">
        <v>20464</v>
      </c>
      <c r="K6305" t="s">
        <v>24</v>
      </c>
      <c r="M6305" t="s">
        <v>89</v>
      </c>
      <c r="N6305" t="s">
        <v>33</v>
      </c>
      <c r="O6305" s="2">
        <v>45078.057928240742</v>
      </c>
      <c r="R6305" t="str">
        <f t="shared" ca="1" si="98"/>
        <v>Rahul</v>
      </c>
      <c r="S6305" t="str">
        <f>IFERROR(TEXT(DATEVALUE(LEFT(Table1[[#This Row],[Date of Purchase]],10)), "MMMM"), TEXT(Table1[[#This Row],[Date of Purchase]], "MMMM"))</f>
        <v>March</v>
      </c>
      <c r="T6305" t="str">
        <f>IF(OR(
  AND(Table1[[#This Row],[Ticket Priority]]="Critical", Table1[[#This Row],[Ticket Status]]&lt;&gt;"Closed"),
  AND(Table1[[#This Row],[Ticket Priority]]="High", Table1[[#This Row],[Ticket Status]]="Open")
), "Yes", "No")</f>
        <v>No</v>
      </c>
      <c r="U6305" s="4" t="str">
        <f>IF(Table1[[#This Row],[Ticket Status]]="Closed","Yes","No")</f>
        <v>No</v>
      </c>
      <c r="V6305" s="4" t="str">
        <f>IF(Table1[[#This Row],[Ticket Status]]="Pending Customer Response","Yes","No")</f>
        <v>Yes</v>
      </c>
      <c r="W6305" s="5">
        <f ca="1">COUNTIFS(Table1[Agent_name],Table1[[#This Row],[Agent_name]],Table1[Month],Table1[[#This Row],[Month]])/160</f>
        <v>0.19375000000000001</v>
      </c>
    </row>
    <row r="6306" spans="1:23" x14ac:dyDescent="0.25">
      <c r="A6306">
        <v>6305</v>
      </c>
      <c r="B6306" t="s">
        <v>20465</v>
      </c>
      <c r="C6306" t="s">
        <v>20466</v>
      </c>
      <c r="D6306">
        <v>47</v>
      </c>
      <c r="E6306" t="s">
        <v>29</v>
      </c>
      <c r="F6306" t="s">
        <v>44</v>
      </c>
      <c r="G6306" s="1">
        <v>44254</v>
      </c>
      <c r="H6306" t="s">
        <v>66</v>
      </c>
      <c r="I6306" t="s">
        <v>141</v>
      </c>
      <c r="J6306" s="3" t="s">
        <v>20467</v>
      </c>
      <c r="K6306" t="s">
        <v>39</v>
      </c>
      <c r="L6306" t="s">
        <v>20468</v>
      </c>
      <c r="M6306" t="s">
        <v>25</v>
      </c>
      <c r="N6306" t="s">
        <v>33</v>
      </c>
      <c r="O6306" s="2">
        <v>45078.274606481478</v>
      </c>
      <c r="P6306" s="2">
        <v>45078.241967592592</v>
      </c>
      <c r="Q6306">
        <v>2</v>
      </c>
      <c r="R6306" t="str">
        <f t="shared" ca="1" si="98"/>
        <v>Neha</v>
      </c>
      <c r="S6306" t="str">
        <f>IFERROR(TEXT(DATEVALUE(LEFT(Table1[[#This Row],[Date of Purchase]],10)), "MMMM"), TEXT(Table1[[#This Row],[Date of Purchase]], "MMMM"))</f>
        <v>February</v>
      </c>
      <c r="T6306" t="str">
        <f>IF(OR(
  AND(Table1[[#This Row],[Ticket Priority]]="Critical", Table1[[#This Row],[Ticket Status]]&lt;&gt;"Closed"),
  AND(Table1[[#This Row],[Ticket Priority]]="High", Table1[[#This Row],[Ticket Status]]="Open")
), "Yes", "No")</f>
        <v>No</v>
      </c>
      <c r="U6306" s="4" t="str">
        <f>IF(Table1[[#This Row],[Ticket Status]]="Closed","Yes","No")</f>
        <v>Yes</v>
      </c>
      <c r="V6306" s="4" t="str">
        <f>IF(Table1[[#This Row],[Ticket Status]]="Pending Customer Response","Yes","No")</f>
        <v>No</v>
      </c>
      <c r="W6306" s="5">
        <f ca="1">COUNTIFS(Table1[Agent_name],Table1[[#This Row],[Agent_name]],Table1[Month],Table1[[#This Row],[Month]])/160</f>
        <v>0.19375000000000001</v>
      </c>
    </row>
    <row r="6307" spans="1:23" x14ac:dyDescent="0.25">
      <c r="A6307">
        <v>6306</v>
      </c>
      <c r="B6307" t="s">
        <v>20469</v>
      </c>
      <c r="C6307" t="s">
        <v>20470</v>
      </c>
      <c r="D6307">
        <v>56</v>
      </c>
      <c r="E6307" t="s">
        <v>29</v>
      </c>
      <c r="F6307" t="s">
        <v>149</v>
      </c>
      <c r="G6307" s="1">
        <v>44095</v>
      </c>
      <c r="H6307" t="s">
        <v>66</v>
      </c>
      <c r="I6307" t="s">
        <v>37</v>
      </c>
      <c r="J6307" s="3" t="s">
        <v>20471</v>
      </c>
      <c r="K6307" t="s">
        <v>62</v>
      </c>
      <c r="M6307" t="s">
        <v>41</v>
      </c>
      <c r="N6307" t="s">
        <v>55</v>
      </c>
      <c r="R6307" t="str">
        <f t="shared" ca="1" si="98"/>
        <v>Karan</v>
      </c>
      <c r="S6307" t="str">
        <f>IFERROR(TEXT(DATEVALUE(LEFT(Table1[[#This Row],[Date of Purchase]],10)), "MMMM"), TEXT(Table1[[#This Row],[Date of Purchase]], "MMMM"))</f>
        <v>September</v>
      </c>
      <c r="T6307" t="str">
        <f>IF(OR(
  AND(Table1[[#This Row],[Ticket Priority]]="Critical", Table1[[#This Row],[Ticket Status]]&lt;&gt;"Closed"),
  AND(Table1[[#This Row],[Ticket Priority]]="High", Table1[[#This Row],[Ticket Status]]="Open")
), "Yes", "No")</f>
        <v>No</v>
      </c>
      <c r="U6307" s="4" t="str">
        <f>IF(Table1[[#This Row],[Ticket Status]]="Closed","Yes","No")</f>
        <v>No</v>
      </c>
      <c r="V6307" s="4" t="str">
        <f>IF(Table1[[#This Row],[Ticket Status]]="Pending Customer Response","Yes","No")</f>
        <v>No</v>
      </c>
      <c r="W6307" s="5">
        <f ca="1">COUNTIFS(Table1[Agent_name],Table1[[#This Row],[Agent_name]],Table1[Month],Table1[[#This Row],[Month]])/160</f>
        <v>0.24374999999999999</v>
      </c>
    </row>
    <row r="6308" spans="1:23" x14ac:dyDescent="0.25">
      <c r="A6308">
        <v>6307</v>
      </c>
      <c r="B6308" t="s">
        <v>10634</v>
      </c>
      <c r="C6308" t="s">
        <v>20472</v>
      </c>
      <c r="D6308">
        <v>21</v>
      </c>
      <c r="E6308" t="s">
        <v>58</v>
      </c>
      <c r="F6308" t="s">
        <v>161</v>
      </c>
      <c r="G6308" s="1">
        <v>44040</v>
      </c>
      <c r="H6308" t="s">
        <v>45</v>
      </c>
      <c r="I6308" t="s">
        <v>52</v>
      </c>
      <c r="J6308" s="3" t="s">
        <v>20473</v>
      </c>
      <c r="K6308" t="s">
        <v>24</v>
      </c>
      <c r="M6308" t="s">
        <v>41</v>
      </c>
      <c r="N6308" t="s">
        <v>55</v>
      </c>
      <c r="O6308" s="2">
        <v>45078.699641203704</v>
      </c>
      <c r="R6308" t="str">
        <f t="shared" ca="1" si="98"/>
        <v>Divya</v>
      </c>
      <c r="S6308" t="str">
        <f>IFERROR(TEXT(DATEVALUE(LEFT(Table1[[#This Row],[Date of Purchase]],10)), "MMMM"), TEXT(Table1[[#This Row],[Date of Purchase]], "MMMM"))</f>
        <v>July</v>
      </c>
      <c r="T6308" t="str">
        <f>IF(OR(
  AND(Table1[[#This Row],[Ticket Priority]]="Critical", Table1[[#This Row],[Ticket Status]]&lt;&gt;"Closed"),
  AND(Table1[[#This Row],[Ticket Priority]]="High", Table1[[#This Row],[Ticket Status]]="Open")
), "Yes", "No")</f>
        <v>No</v>
      </c>
      <c r="U6308" s="4" t="str">
        <f>IF(Table1[[#This Row],[Ticket Status]]="Closed","Yes","No")</f>
        <v>No</v>
      </c>
      <c r="V6308" s="4" t="str">
        <f>IF(Table1[[#This Row],[Ticket Status]]="Pending Customer Response","Yes","No")</f>
        <v>Yes</v>
      </c>
      <c r="W6308" s="5">
        <f ca="1">COUNTIFS(Table1[Agent_name],Table1[[#This Row],[Agent_name]],Table1[Month],Table1[[#This Row],[Month]])/160</f>
        <v>0.25</v>
      </c>
    </row>
    <row r="6309" spans="1:23" x14ac:dyDescent="0.25">
      <c r="A6309">
        <v>6308</v>
      </c>
      <c r="B6309" t="s">
        <v>20474</v>
      </c>
      <c r="C6309" t="s">
        <v>20475</v>
      </c>
      <c r="D6309">
        <v>24</v>
      </c>
      <c r="E6309" t="s">
        <v>29</v>
      </c>
      <c r="F6309" t="s">
        <v>92</v>
      </c>
      <c r="G6309" s="1">
        <v>44072</v>
      </c>
      <c r="H6309" t="s">
        <v>67</v>
      </c>
      <c r="I6309" t="s">
        <v>59</v>
      </c>
      <c r="J6309" s="3" t="s">
        <v>20476</v>
      </c>
      <c r="K6309" t="s">
        <v>24</v>
      </c>
      <c r="M6309" t="s">
        <v>25</v>
      </c>
      <c r="N6309" t="s">
        <v>33</v>
      </c>
      <c r="O6309" s="2">
        <v>45078.811469907407</v>
      </c>
      <c r="R6309" t="str">
        <f t="shared" ca="1" si="98"/>
        <v>Priya</v>
      </c>
      <c r="S6309" t="str">
        <f>IFERROR(TEXT(DATEVALUE(LEFT(Table1[[#This Row],[Date of Purchase]],10)), "MMMM"), TEXT(Table1[[#This Row],[Date of Purchase]], "MMMM"))</f>
        <v>August</v>
      </c>
      <c r="T6309" t="str">
        <f>IF(OR(
  AND(Table1[[#This Row],[Ticket Priority]]="Critical", Table1[[#This Row],[Ticket Status]]&lt;&gt;"Closed"),
  AND(Table1[[#This Row],[Ticket Priority]]="High", Table1[[#This Row],[Ticket Status]]="Open")
), "Yes", "No")</f>
        <v>Yes</v>
      </c>
      <c r="U6309" s="4" t="str">
        <f>IF(Table1[[#This Row],[Ticket Status]]="Closed","Yes","No")</f>
        <v>No</v>
      </c>
      <c r="V6309" s="4" t="str">
        <f>IF(Table1[[#This Row],[Ticket Status]]="Pending Customer Response","Yes","No")</f>
        <v>Yes</v>
      </c>
      <c r="W6309" s="5">
        <f ca="1">COUNTIFS(Table1[Agent_name],Table1[[#This Row],[Agent_name]],Table1[Month],Table1[[#This Row],[Month]])/160</f>
        <v>0.35</v>
      </c>
    </row>
    <row r="6310" spans="1:23" x14ac:dyDescent="0.25">
      <c r="A6310">
        <v>6309</v>
      </c>
      <c r="B6310" t="s">
        <v>20477</v>
      </c>
      <c r="C6310" t="s">
        <v>20478</v>
      </c>
      <c r="D6310">
        <v>57</v>
      </c>
      <c r="E6310" t="s">
        <v>19</v>
      </c>
      <c r="F6310" t="s">
        <v>81</v>
      </c>
      <c r="G6310" s="1">
        <v>44456</v>
      </c>
      <c r="H6310" t="s">
        <v>59</v>
      </c>
      <c r="I6310" t="s">
        <v>177</v>
      </c>
      <c r="J6310" s="3" t="s">
        <v>20479</v>
      </c>
      <c r="K6310" t="s">
        <v>62</v>
      </c>
      <c r="M6310" t="s">
        <v>25</v>
      </c>
      <c r="N6310" t="s">
        <v>26</v>
      </c>
      <c r="R6310" t="str">
        <f t="shared" ca="1" si="98"/>
        <v>Priya</v>
      </c>
      <c r="S6310" t="str">
        <f>IFERROR(TEXT(DATEVALUE(LEFT(Table1[[#This Row],[Date of Purchase]],10)), "MMMM"), TEXT(Table1[[#This Row],[Date of Purchase]], "MMMM"))</f>
        <v>September</v>
      </c>
      <c r="T6310" t="str">
        <f>IF(OR(
  AND(Table1[[#This Row],[Ticket Priority]]="Critical", Table1[[#This Row],[Ticket Status]]&lt;&gt;"Closed"),
  AND(Table1[[#This Row],[Ticket Priority]]="High", Table1[[#This Row],[Ticket Status]]="Open")
), "Yes", "No")</f>
        <v>Yes</v>
      </c>
      <c r="U6310" s="4" t="str">
        <f>IF(Table1[[#This Row],[Ticket Status]]="Closed","Yes","No")</f>
        <v>No</v>
      </c>
      <c r="V6310" s="4" t="str">
        <f>IF(Table1[[#This Row],[Ticket Status]]="Pending Customer Response","Yes","No")</f>
        <v>No</v>
      </c>
      <c r="W6310" s="5">
        <f ca="1">COUNTIFS(Table1[Agent_name],Table1[[#This Row],[Agent_name]],Table1[Month],Table1[[#This Row],[Month]])/160</f>
        <v>0.53125</v>
      </c>
    </row>
    <row r="6311" spans="1:23" x14ac:dyDescent="0.25">
      <c r="A6311">
        <v>6310</v>
      </c>
      <c r="B6311" t="s">
        <v>20480</v>
      </c>
      <c r="C6311" t="s">
        <v>20481</v>
      </c>
      <c r="D6311">
        <v>57</v>
      </c>
      <c r="E6311" t="s">
        <v>19</v>
      </c>
      <c r="F6311" t="s">
        <v>44</v>
      </c>
      <c r="G6311" s="1">
        <v>44452</v>
      </c>
      <c r="H6311" t="s">
        <v>45</v>
      </c>
      <c r="I6311" t="s">
        <v>37</v>
      </c>
      <c r="J6311" s="3" t="s">
        <v>20482</v>
      </c>
      <c r="K6311" t="s">
        <v>39</v>
      </c>
      <c r="L6311" t="s">
        <v>20483</v>
      </c>
      <c r="M6311" t="s">
        <v>143</v>
      </c>
      <c r="N6311" t="s">
        <v>26</v>
      </c>
      <c r="O6311" s="2">
        <v>45078.61078703704</v>
      </c>
      <c r="P6311" s="2">
        <v>45078.619120370371</v>
      </c>
      <c r="Q6311">
        <v>3</v>
      </c>
      <c r="R6311" t="str">
        <f t="shared" ca="1" si="98"/>
        <v>Aisha</v>
      </c>
      <c r="S6311" t="str">
        <f>IFERROR(TEXT(DATEVALUE(LEFT(Table1[[#This Row],[Date of Purchase]],10)), "MMMM"), TEXT(Table1[[#This Row],[Date of Purchase]], "MMMM"))</f>
        <v>September</v>
      </c>
      <c r="T6311" t="str">
        <f>IF(OR(
  AND(Table1[[#This Row],[Ticket Priority]]="Critical", Table1[[#This Row],[Ticket Status]]&lt;&gt;"Closed"),
  AND(Table1[[#This Row],[Ticket Priority]]="High", Table1[[#This Row],[Ticket Status]]="Open")
), "Yes", "No")</f>
        <v>No</v>
      </c>
      <c r="U6311" s="4" t="str">
        <f>IF(Table1[[#This Row],[Ticket Status]]="Closed","Yes","No")</f>
        <v>Yes</v>
      </c>
      <c r="V6311" s="4" t="str">
        <f>IF(Table1[[#This Row],[Ticket Status]]="Pending Customer Response","Yes","No")</f>
        <v>No</v>
      </c>
      <c r="W6311" s="5">
        <f ca="1">COUNTIFS(Table1[Agent_name],Table1[[#This Row],[Agent_name]],Table1[Month],Table1[[#This Row],[Month]])/160</f>
        <v>0.86250000000000004</v>
      </c>
    </row>
    <row r="6312" spans="1:23" x14ac:dyDescent="0.25">
      <c r="A6312">
        <v>6311</v>
      </c>
      <c r="B6312" t="s">
        <v>20484</v>
      </c>
      <c r="C6312" t="s">
        <v>20485</v>
      </c>
      <c r="D6312">
        <v>35</v>
      </c>
      <c r="E6312" t="s">
        <v>58</v>
      </c>
      <c r="F6312" t="s">
        <v>456</v>
      </c>
      <c r="G6312" s="1">
        <v>44098</v>
      </c>
      <c r="H6312" t="s">
        <v>59</v>
      </c>
      <c r="I6312" t="s">
        <v>52</v>
      </c>
      <c r="J6312" s="3" t="s">
        <v>20486</v>
      </c>
      <c r="K6312" t="s">
        <v>39</v>
      </c>
      <c r="L6312" t="s">
        <v>20487</v>
      </c>
      <c r="M6312" t="s">
        <v>143</v>
      </c>
      <c r="N6312" t="s">
        <v>55</v>
      </c>
      <c r="O6312" s="2">
        <v>45078.703865740739</v>
      </c>
      <c r="P6312" s="2">
        <v>45078.095532407409</v>
      </c>
      <c r="Q6312">
        <v>4</v>
      </c>
      <c r="R6312" t="str">
        <f t="shared" ca="1" si="98"/>
        <v>Arjun</v>
      </c>
      <c r="S6312" t="str">
        <f>IFERROR(TEXT(DATEVALUE(LEFT(Table1[[#This Row],[Date of Purchase]],10)), "MMMM"), TEXT(Table1[[#This Row],[Date of Purchase]], "MMMM"))</f>
        <v>September</v>
      </c>
      <c r="T6312" t="str">
        <f>IF(OR(
  AND(Table1[[#This Row],[Ticket Priority]]="Critical", Table1[[#This Row],[Ticket Status]]&lt;&gt;"Closed"),
  AND(Table1[[#This Row],[Ticket Priority]]="High", Table1[[#This Row],[Ticket Status]]="Open")
), "Yes", "No")</f>
        <v>No</v>
      </c>
      <c r="U6312" s="4" t="str">
        <f>IF(Table1[[#This Row],[Ticket Status]]="Closed","Yes","No")</f>
        <v>Yes</v>
      </c>
      <c r="V6312" s="4" t="str">
        <f>IF(Table1[[#This Row],[Ticket Status]]="Pending Customer Response","Yes","No")</f>
        <v>No</v>
      </c>
      <c r="W6312" s="5">
        <f ca="1">COUNTIFS(Table1[Agent_name],Table1[[#This Row],[Agent_name]],Table1[Month],Table1[[#This Row],[Month]])/160</f>
        <v>0.1875</v>
      </c>
    </row>
    <row r="6313" spans="1:23" x14ac:dyDescent="0.25">
      <c r="A6313">
        <v>6312</v>
      </c>
      <c r="B6313" t="s">
        <v>20488</v>
      </c>
      <c r="C6313" t="s">
        <v>20489</v>
      </c>
      <c r="D6313">
        <v>28</v>
      </c>
      <c r="E6313" t="s">
        <v>19</v>
      </c>
      <c r="F6313" t="s">
        <v>30</v>
      </c>
      <c r="G6313" s="1">
        <v>44356</v>
      </c>
      <c r="H6313" t="s">
        <v>67</v>
      </c>
      <c r="I6313" t="s">
        <v>113</v>
      </c>
      <c r="J6313" s="3" t="s">
        <v>20490</v>
      </c>
      <c r="K6313" t="s">
        <v>39</v>
      </c>
      <c r="L6313" t="s">
        <v>20491</v>
      </c>
      <c r="M6313" t="s">
        <v>25</v>
      </c>
      <c r="N6313" t="s">
        <v>33</v>
      </c>
      <c r="O6313" s="2">
        <v>45078.49554398148</v>
      </c>
      <c r="P6313" s="2">
        <v>45078.965682870374</v>
      </c>
      <c r="Q6313">
        <v>3</v>
      </c>
      <c r="R6313" t="str">
        <f t="shared" ca="1" si="98"/>
        <v>Sara</v>
      </c>
      <c r="S6313" t="str">
        <f>IFERROR(TEXT(DATEVALUE(LEFT(Table1[[#This Row],[Date of Purchase]],10)), "MMMM"), TEXT(Table1[[#This Row],[Date of Purchase]], "MMMM"))</f>
        <v>June</v>
      </c>
      <c r="T6313" t="str">
        <f>IF(OR(
  AND(Table1[[#This Row],[Ticket Priority]]="Critical", Table1[[#This Row],[Ticket Status]]&lt;&gt;"Closed"),
  AND(Table1[[#This Row],[Ticket Priority]]="High", Table1[[#This Row],[Ticket Status]]="Open")
), "Yes", "No")</f>
        <v>No</v>
      </c>
      <c r="U6313" s="4" t="str">
        <f>IF(Table1[[#This Row],[Ticket Status]]="Closed","Yes","No")</f>
        <v>Yes</v>
      </c>
      <c r="V6313" s="4" t="str">
        <f>IF(Table1[[#This Row],[Ticket Status]]="Pending Customer Response","Yes","No")</f>
        <v>No</v>
      </c>
      <c r="W6313" s="5">
        <f ca="1">COUNTIFS(Table1[Agent_name],Table1[[#This Row],[Agent_name]],Table1[Month],Table1[[#This Row],[Month]])/160</f>
        <v>0.65</v>
      </c>
    </row>
    <row r="6314" spans="1:23" x14ac:dyDescent="0.25">
      <c r="A6314">
        <v>6313</v>
      </c>
      <c r="B6314" t="s">
        <v>20492</v>
      </c>
      <c r="C6314" t="s">
        <v>20493</v>
      </c>
      <c r="D6314">
        <v>64</v>
      </c>
      <c r="E6314" t="s">
        <v>29</v>
      </c>
      <c r="F6314" t="s">
        <v>173</v>
      </c>
      <c r="G6314" s="1">
        <v>43890</v>
      </c>
      <c r="H6314" t="s">
        <v>67</v>
      </c>
      <c r="I6314" t="s">
        <v>113</v>
      </c>
      <c r="J6314" s="3" t="s">
        <v>20494</v>
      </c>
      <c r="K6314" t="s">
        <v>24</v>
      </c>
      <c r="M6314" t="s">
        <v>41</v>
      </c>
      <c r="N6314" t="s">
        <v>83</v>
      </c>
      <c r="O6314" s="2">
        <v>45078.371249999997</v>
      </c>
      <c r="R6314" t="str">
        <f t="shared" ca="1" si="98"/>
        <v>Ravi</v>
      </c>
      <c r="S6314" t="str">
        <f>IFERROR(TEXT(DATEVALUE(LEFT(Table1[[#This Row],[Date of Purchase]],10)), "MMMM"), TEXT(Table1[[#This Row],[Date of Purchase]], "MMMM"))</f>
        <v>February</v>
      </c>
      <c r="T6314" t="str">
        <f>IF(OR(
  AND(Table1[[#This Row],[Ticket Priority]]="Critical", Table1[[#This Row],[Ticket Status]]&lt;&gt;"Closed"),
  AND(Table1[[#This Row],[Ticket Priority]]="High", Table1[[#This Row],[Ticket Status]]="Open")
), "Yes", "No")</f>
        <v>No</v>
      </c>
      <c r="U6314" s="4" t="str">
        <f>IF(Table1[[#This Row],[Ticket Status]]="Closed","Yes","No")</f>
        <v>No</v>
      </c>
      <c r="V6314" s="4" t="str">
        <f>IF(Table1[[#This Row],[Ticket Status]]="Pending Customer Response","Yes","No")</f>
        <v>Yes</v>
      </c>
      <c r="W6314" s="5">
        <f ca="1">COUNTIFS(Table1[Agent_name],Table1[[#This Row],[Agent_name]],Table1[Month],Table1[[#This Row],[Month]])/160</f>
        <v>0.61250000000000004</v>
      </c>
    </row>
    <row r="6315" spans="1:23" x14ac:dyDescent="0.25">
      <c r="A6315">
        <v>6314</v>
      </c>
      <c r="B6315" t="s">
        <v>20495</v>
      </c>
      <c r="C6315" t="s">
        <v>20496</v>
      </c>
      <c r="D6315">
        <v>62</v>
      </c>
      <c r="E6315" t="s">
        <v>19</v>
      </c>
      <c r="F6315" t="s">
        <v>383</v>
      </c>
      <c r="G6315" s="1">
        <v>44243</v>
      </c>
      <c r="H6315" t="s">
        <v>45</v>
      </c>
      <c r="I6315" t="s">
        <v>99</v>
      </c>
      <c r="J6315" s="3" t="s">
        <v>20497</v>
      </c>
      <c r="K6315" t="s">
        <v>62</v>
      </c>
      <c r="M6315" t="s">
        <v>143</v>
      </c>
      <c r="N6315" t="s">
        <v>33</v>
      </c>
      <c r="R6315" t="str">
        <f t="shared" ca="1" si="98"/>
        <v>Ravi</v>
      </c>
      <c r="S6315" t="str">
        <f>IFERROR(TEXT(DATEVALUE(LEFT(Table1[[#This Row],[Date of Purchase]],10)), "MMMM"), TEXT(Table1[[#This Row],[Date of Purchase]], "MMMM"))</f>
        <v>February</v>
      </c>
      <c r="T6315" t="str">
        <f>IF(OR(
  AND(Table1[[#This Row],[Ticket Priority]]="Critical", Table1[[#This Row],[Ticket Status]]&lt;&gt;"Closed"),
  AND(Table1[[#This Row],[Ticket Priority]]="High", Table1[[#This Row],[Ticket Status]]="Open")
), "Yes", "No")</f>
        <v>No</v>
      </c>
      <c r="U6315" s="4" t="str">
        <f>IF(Table1[[#This Row],[Ticket Status]]="Closed","Yes","No")</f>
        <v>No</v>
      </c>
      <c r="V6315" s="4" t="str">
        <f>IF(Table1[[#This Row],[Ticket Status]]="Pending Customer Response","Yes","No")</f>
        <v>No</v>
      </c>
      <c r="W6315" s="5">
        <f ca="1">COUNTIFS(Table1[Agent_name],Table1[[#This Row],[Agent_name]],Table1[Month],Table1[[#This Row],[Month]])/160</f>
        <v>0.61250000000000004</v>
      </c>
    </row>
    <row r="6316" spans="1:23" x14ac:dyDescent="0.25">
      <c r="A6316">
        <v>6315</v>
      </c>
      <c r="B6316" t="s">
        <v>20498</v>
      </c>
      <c r="C6316" t="s">
        <v>20499</v>
      </c>
      <c r="D6316">
        <v>19</v>
      </c>
      <c r="E6316" t="s">
        <v>29</v>
      </c>
      <c r="F6316" t="s">
        <v>71</v>
      </c>
      <c r="G6316" s="1">
        <v>44389</v>
      </c>
      <c r="H6316" t="s">
        <v>45</v>
      </c>
      <c r="I6316" t="s">
        <v>46</v>
      </c>
      <c r="J6316" s="3" t="s">
        <v>20500</v>
      </c>
      <c r="K6316" t="s">
        <v>62</v>
      </c>
      <c r="M6316" t="s">
        <v>89</v>
      </c>
      <c r="N6316" t="s">
        <v>83</v>
      </c>
      <c r="R6316" t="str">
        <f t="shared" ca="1" si="98"/>
        <v>Aisha</v>
      </c>
      <c r="S6316" t="str">
        <f>IFERROR(TEXT(DATEVALUE(LEFT(Table1[[#This Row],[Date of Purchase]],10)), "MMMM"), TEXT(Table1[[#This Row],[Date of Purchase]], "MMMM"))</f>
        <v>July</v>
      </c>
      <c r="T6316" t="str">
        <f>IF(OR(
  AND(Table1[[#This Row],[Ticket Priority]]="Critical", Table1[[#This Row],[Ticket Status]]&lt;&gt;"Closed"),
  AND(Table1[[#This Row],[Ticket Priority]]="High", Table1[[#This Row],[Ticket Status]]="Open")
), "Yes", "No")</f>
        <v>Yes</v>
      </c>
      <c r="U6316" s="4" t="str">
        <f>IF(Table1[[#This Row],[Ticket Status]]="Closed","Yes","No")</f>
        <v>No</v>
      </c>
      <c r="V6316" s="4" t="str">
        <f>IF(Table1[[#This Row],[Ticket Status]]="Pending Customer Response","Yes","No")</f>
        <v>No</v>
      </c>
      <c r="W6316" s="5">
        <f ca="1">COUNTIFS(Table1[Agent_name],Table1[[#This Row],[Agent_name]],Table1[Month],Table1[[#This Row],[Month]])/160</f>
        <v>0.875</v>
      </c>
    </row>
    <row r="6317" spans="1:23" x14ac:dyDescent="0.25">
      <c r="A6317">
        <v>6316</v>
      </c>
      <c r="B6317" t="s">
        <v>20501</v>
      </c>
      <c r="C6317" t="s">
        <v>20502</v>
      </c>
      <c r="D6317">
        <v>32</v>
      </c>
      <c r="E6317" t="s">
        <v>19</v>
      </c>
      <c r="F6317" t="s">
        <v>129</v>
      </c>
      <c r="G6317" s="1">
        <v>44493</v>
      </c>
      <c r="H6317" t="s">
        <v>45</v>
      </c>
      <c r="I6317" t="s">
        <v>150</v>
      </c>
      <c r="J6317" s="3" t="s">
        <v>20503</v>
      </c>
      <c r="K6317" t="s">
        <v>39</v>
      </c>
      <c r="L6317" t="s">
        <v>20504</v>
      </c>
      <c r="M6317" t="s">
        <v>41</v>
      </c>
      <c r="N6317" t="s">
        <v>26</v>
      </c>
      <c r="O6317" s="2">
        <v>45078.767118055555</v>
      </c>
      <c r="P6317" s="2">
        <v>45078.076145833336</v>
      </c>
      <c r="Q6317">
        <v>2</v>
      </c>
      <c r="R6317" t="str">
        <f t="shared" ca="1" si="98"/>
        <v>Arjun</v>
      </c>
      <c r="S6317" t="str">
        <f>IFERROR(TEXT(DATEVALUE(LEFT(Table1[[#This Row],[Date of Purchase]],10)), "MMMM"), TEXT(Table1[[#This Row],[Date of Purchase]], "MMMM"))</f>
        <v>October</v>
      </c>
      <c r="T6317" t="str">
        <f>IF(OR(
  AND(Table1[[#This Row],[Ticket Priority]]="Critical", Table1[[#This Row],[Ticket Status]]&lt;&gt;"Closed"),
  AND(Table1[[#This Row],[Ticket Priority]]="High", Table1[[#This Row],[Ticket Status]]="Open")
), "Yes", "No")</f>
        <v>No</v>
      </c>
      <c r="U6317" s="4" t="str">
        <f>IF(Table1[[#This Row],[Ticket Status]]="Closed","Yes","No")</f>
        <v>Yes</v>
      </c>
      <c r="V6317" s="4" t="str">
        <f>IF(Table1[[#This Row],[Ticket Status]]="Pending Customer Response","Yes","No")</f>
        <v>No</v>
      </c>
      <c r="W6317" s="5">
        <f ca="1">COUNTIFS(Table1[Agent_name],Table1[[#This Row],[Agent_name]],Table1[Month],Table1[[#This Row],[Month]])/160</f>
        <v>0.23749999999999999</v>
      </c>
    </row>
    <row r="6318" spans="1:23" x14ac:dyDescent="0.25">
      <c r="A6318">
        <v>6317</v>
      </c>
      <c r="B6318" t="s">
        <v>20505</v>
      </c>
      <c r="C6318" t="s">
        <v>20506</v>
      </c>
      <c r="D6318">
        <v>54</v>
      </c>
      <c r="E6318" t="s">
        <v>29</v>
      </c>
      <c r="F6318" t="s">
        <v>286</v>
      </c>
      <c r="G6318" s="1">
        <v>44417</v>
      </c>
      <c r="H6318" t="s">
        <v>21</v>
      </c>
      <c r="I6318" t="s">
        <v>141</v>
      </c>
      <c r="J6318" s="3" t="s">
        <v>20507</v>
      </c>
      <c r="K6318" t="s">
        <v>24</v>
      </c>
      <c r="M6318" t="s">
        <v>89</v>
      </c>
      <c r="N6318" t="s">
        <v>55</v>
      </c>
      <c r="O6318" s="2">
        <v>45078.693530092591</v>
      </c>
      <c r="R6318" t="str">
        <f t="shared" ca="1" si="98"/>
        <v>Divya</v>
      </c>
      <c r="S6318" t="str">
        <f>IFERROR(TEXT(DATEVALUE(LEFT(Table1[[#This Row],[Date of Purchase]],10)), "MMMM"), TEXT(Table1[[#This Row],[Date of Purchase]], "MMMM"))</f>
        <v>August</v>
      </c>
      <c r="T6318" t="str">
        <f>IF(OR(
  AND(Table1[[#This Row],[Ticket Priority]]="Critical", Table1[[#This Row],[Ticket Status]]&lt;&gt;"Closed"),
  AND(Table1[[#This Row],[Ticket Priority]]="High", Table1[[#This Row],[Ticket Status]]="Open")
), "Yes", "No")</f>
        <v>No</v>
      </c>
      <c r="U6318" s="4" t="str">
        <f>IF(Table1[[#This Row],[Ticket Status]]="Closed","Yes","No")</f>
        <v>No</v>
      </c>
      <c r="V6318" s="4" t="str">
        <f>IF(Table1[[#This Row],[Ticket Status]]="Pending Customer Response","Yes","No")</f>
        <v>Yes</v>
      </c>
      <c r="W6318" s="5">
        <f ca="1">COUNTIFS(Table1[Agent_name],Table1[[#This Row],[Agent_name]],Table1[Month],Table1[[#This Row],[Month]])/160</f>
        <v>0.1875</v>
      </c>
    </row>
    <row r="6319" spans="1:23" x14ac:dyDescent="0.25">
      <c r="A6319">
        <v>6318</v>
      </c>
      <c r="B6319" t="s">
        <v>20508</v>
      </c>
      <c r="C6319" t="s">
        <v>20509</v>
      </c>
      <c r="D6319">
        <v>23</v>
      </c>
      <c r="E6319" t="s">
        <v>29</v>
      </c>
      <c r="F6319" t="s">
        <v>134</v>
      </c>
      <c r="G6319" s="1">
        <v>43861</v>
      </c>
      <c r="H6319" t="s">
        <v>45</v>
      </c>
      <c r="I6319" t="s">
        <v>93</v>
      </c>
      <c r="J6319" s="3" t="s">
        <v>20510</v>
      </c>
      <c r="K6319" t="s">
        <v>24</v>
      </c>
      <c r="M6319" t="s">
        <v>41</v>
      </c>
      <c r="N6319" t="s">
        <v>55</v>
      </c>
      <c r="O6319" s="2">
        <v>45078.732418981483</v>
      </c>
      <c r="R6319" t="str">
        <f t="shared" ca="1" si="98"/>
        <v>Meera</v>
      </c>
      <c r="S6319" t="str">
        <f>IFERROR(TEXT(DATEVALUE(LEFT(Table1[[#This Row],[Date of Purchase]],10)), "MMMM"), TEXT(Table1[[#This Row],[Date of Purchase]], "MMMM"))</f>
        <v>January</v>
      </c>
      <c r="T6319" t="str">
        <f>IF(OR(
  AND(Table1[[#This Row],[Ticket Priority]]="Critical", Table1[[#This Row],[Ticket Status]]&lt;&gt;"Closed"),
  AND(Table1[[#This Row],[Ticket Priority]]="High", Table1[[#This Row],[Ticket Status]]="Open")
), "Yes", "No")</f>
        <v>No</v>
      </c>
      <c r="U6319" s="4" t="str">
        <f>IF(Table1[[#This Row],[Ticket Status]]="Closed","Yes","No")</f>
        <v>No</v>
      </c>
      <c r="V6319" s="4" t="str">
        <f>IF(Table1[[#This Row],[Ticket Status]]="Pending Customer Response","Yes","No")</f>
        <v>Yes</v>
      </c>
      <c r="W6319" s="5">
        <f ca="1">COUNTIFS(Table1[Agent_name],Table1[[#This Row],[Agent_name]],Table1[Month],Table1[[#This Row],[Month]])/160</f>
        <v>0.21875</v>
      </c>
    </row>
    <row r="6320" spans="1:23" x14ac:dyDescent="0.25">
      <c r="A6320">
        <v>6319</v>
      </c>
      <c r="B6320" t="s">
        <v>20511</v>
      </c>
      <c r="C6320" t="s">
        <v>20512</v>
      </c>
      <c r="D6320">
        <v>67</v>
      </c>
      <c r="E6320" t="s">
        <v>58</v>
      </c>
      <c r="F6320" t="s">
        <v>36</v>
      </c>
      <c r="G6320" s="1">
        <v>44443</v>
      </c>
      <c r="H6320" t="s">
        <v>66</v>
      </c>
      <c r="I6320" t="s">
        <v>60</v>
      </c>
      <c r="J6320" s="3" t="s">
        <v>20513</v>
      </c>
      <c r="K6320" t="s">
        <v>24</v>
      </c>
      <c r="M6320" t="s">
        <v>25</v>
      </c>
      <c r="N6320" t="s">
        <v>26</v>
      </c>
      <c r="O6320" s="2">
        <v>45078.233136574076</v>
      </c>
      <c r="R6320" t="str">
        <f t="shared" ca="1" si="98"/>
        <v>Aisha</v>
      </c>
      <c r="S6320" t="str">
        <f>IFERROR(TEXT(DATEVALUE(LEFT(Table1[[#This Row],[Date of Purchase]],10)), "MMMM"), TEXT(Table1[[#This Row],[Date of Purchase]], "MMMM"))</f>
        <v>September</v>
      </c>
      <c r="T6320" t="str">
        <f>IF(OR(
  AND(Table1[[#This Row],[Ticket Priority]]="Critical", Table1[[#This Row],[Ticket Status]]&lt;&gt;"Closed"),
  AND(Table1[[#This Row],[Ticket Priority]]="High", Table1[[#This Row],[Ticket Status]]="Open")
), "Yes", "No")</f>
        <v>Yes</v>
      </c>
      <c r="U6320" s="4" t="str">
        <f>IF(Table1[[#This Row],[Ticket Status]]="Closed","Yes","No")</f>
        <v>No</v>
      </c>
      <c r="V6320" s="4" t="str">
        <f>IF(Table1[[#This Row],[Ticket Status]]="Pending Customer Response","Yes","No")</f>
        <v>Yes</v>
      </c>
      <c r="W6320" s="5">
        <f ca="1">COUNTIFS(Table1[Agent_name],Table1[[#This Row],[Agent_name]],Table1[Month],Table1[[#This Row],[Month]])/160</f>
        <v>0.86250000000000004</v>
      </c>
    </row>
    <row r="6321" spans="1:23" x14ac:dyDescent="0.25">
      <c r="A6321">
        <v>6320</v>
      </c>
      <c r="B6321" t="s">
        <v>20514</v>
      </c>
      <c r="C6321" t="s">
        <v>20515</v>
      </c>
      <c r="D6321">
        <v>32</v>
      </c>
      <c r="E6321" t="s">
        <v>58</v>
      </c>
      <c r="F6321" t="s">
        <v>249</v>
      </c>
      <c r="G6321" s="1">
        <v>44426</v>
      </c>
      <c r="H6321" t="s">
        <v>21</v>
      </c>
      <c r="I6321" t="s">
        <v>177</v>
      </c>
      <c r="J6321" s="3" t="s">
        <v>20516</v>
      </c>
      <c r="K6321" t="s">
        <v>24</v>
      </c>
      <c r="M6321" t="s">
        <v>143</v>
      </c>
      <c r="N6321" t="s">
        <v>55</v>
      </c>
      <c r="O6321" s="2">
        <v>45078.786631944444</v>
      </c>
      <c r="R6321" t="str">
        <f t="shared" ca="1" si="98"/>
        <v>Ravi</v>
      </c>
      <c r="S6321" t="str">
        <f>IFERROR(TEXT(DATEVALUE(LEFT(Table1[[#This Row],[Date of Purchase]],10)), "MMMM"), TEXT(Table1[[#This Row],[Date of Purchase]], "MMMM"))</f>
        <v>August</v>
      </c>
      <c r="T6321" t="str">
        <f>IF(OR(
  AND(Table1[[#This Row],[Ticket Priority]]="Critical", Table1[[#This Row],[Ticket Status]]&lt;&gt;"Closed"),
  AND(Table1[[#This Row],[Ticket Priority]]="High", Table1[[#This Row],[Ticket Status]]="Open")
), "Yes", "No")</f>
        <v>No</v>
      </c>
      <c r="U6321" s="4" t="str">
        <f>IF(Table1[[#This Row],[Ticket Status]]="Closed","Yes","No")</f>
        <v>No</v>
      </c>
      <c r="V6321" s="4" t="str">
        <f>IF(Table1[[#This Row],[Ticket Status]]="Pending Customer Response","Yes","No")</f>
        <v>Yes</v>
      </c>
      <c r="W6321" s="5">
        <f ca="1">COUNTIFS(Table1[Agent_name],Table1[[#This Row],[Agent_name]],Table1[Month],Table1[[#This Row],[Month]])/160</f>
        <v>0.65625</v>
      </c>
    </row>
    <row r="6322" spans="1:23" x14ac:dyDescent="0.25">
      <c r="A6322">
        <v>6321</v>
      </c>
      <c r="B6322" t="s">
        <v>20517</v>
      </c>
      <c r="C6322" t="s">
        <v>20518</v>
      </c>
      <c r="D6322">
        <v>20</v>
      </c>
      <c r="E6322" t="s">
        <v>58</v>
      </c>
      <c r="F6322" t="s">
        <v>161</v>
      </c>
      <c r="G6322" s="1">
        <v>44554</v>
      </c>
      <c r="H6322" t="s">
        <v>67</v>
      </c>
      <c r="I6322" t="s">
        <v>150</v>
      </c>
      <c r="J6322" s="3" t="s">
        <v>20519</v>
      </c>
      <c r="K6322" t="s">
        <v>24</v>
      </c>
      <c r="M6322" t="s">
        <v>89</v>
      </c>
      <c r="N6322" t="s">
        <v>55</v>
      </c>
      <c r="O6322" s="2">
        <v>45078.713043981479</v>
      </c>
      <c r="R6322" t="str">
        <f t="shared" ca="1" si="98"/>
        <v>Ravi</v>
      </c>
      <c r="S6322" t="str">
        <f>IFERROR(TEXT(DATEVALUE(LEFT(Table1[[#This Row],[Date of Purchase]],10)), "MMMM"), TEXT(Table1[[#This Row],[Date of Purchase]], "MMMM"))</f>
        <v>December</v>
      </c>
      <c r="T6322" t="str">
        <f>IF(OR(
  AND(Table1[[#This Row],[Ticket Priority]]="Critical", Table1[[#This Row],[Ticket Status]]&lt;&gt;"Closed"),
  AND(Table1[[#This Row],[Ticket Priority]]="High", Table1[[#This Row],[Ticket Status]]="Open")
), "Yes", "No")</f>
        <v>No</v>
      </c>
      <c r="U6322" s="4" t="str">
        <f>IF(Table1[[#This Row],[Ticket Status]]="Closed","Yes","No")</f>
        <v>No</v>
      </c>
      <c r="V6322" s="4" t="str">
        <f>IF(Table1[[#This Row],[Ticket Status]]="Pending Customer Response","Yes","No")</f>
        <v>Yes</v>
      </c>
      <c r="W6322" s="5">
        <f ca="1">COUNTIFS(Table1[Agent_name],Table1[[#This Row],[Agent_name]],Table1[Month],Table1[[#This Row],[Month]])/160</f>
        <v>0.66249999999999998</v>
      </c>
    </row>
    <row r="6323" spans="1:23" x14ac:dyDescent="0.25">
      <c r="A6323">
        <v>6322</v>
      </c>
      <c r="B6323" t="s">
        <v>20520</v>
      </c>
      <c r="C6323" t="s">
        <v>20521</v>
      </c>
      <c r="D6323">
        <v>59</v>
      </c>
      <c r="E6323" t="s">
        <v>19</v>
      </c>
      <c r="F6323" t="s">
        <v>129</v>
      </c>
      <c r="G6323" s="1">
        <v>44386</v>
      </c>
      <c r="H6323" t="s">
        <v>21</v>
      </c>
      <c r="I6323" t="s">
        <v>37</v>
      </c>
      <c r="J6323" s="3" t="s">
        <v>20522</v>
      </c>
      <c r="K6323" t="s">
        <v>62</v>
      </c>
      <c r="M6323" t="s">
        <v>89</v>
      </c>
      <c r="N6323" t="s">
        <v>83</v>
      </c>
      <c r="R6323" t="str">
        <f t="shared" ca="1" si="98"/>
        <v>Sara</v>
      </c>
      <c r="S6323" t="str">
        <f>IFERROR(TEXT(DATEVALUE(LEFT(Table1[[#This Row],[Date of Purchase]],10)), "MMMM"), TEXT(Table1[[#This Row],[Date of Purchase]], "MMMM"))</f>
        <v>July</v>
      </c>
      <c r="T6323" t="str">
        <f>IF(OR(
  AND(Table1[[#This Row],[Ticket Priority]]="Critical", Table1[[#This Row],[Ticket Status]]&lt;&gt;"Closed"),
  AND(Table1[[#This Row],[Ticket Priority]]="High", Table1[[#This Row],[Ticket Status]]="Open")
), "Yes", "No")</f>
        <v>Yes</v>
      </c>
      <c r="U6323" s="4" t="str">
        <f>IF(Table1[[#This Row],[Ticket Status]]="Closed","Yes","No")</f>
        <v>No</v>
      </c>
      <c r="V6323" s="4" t="str">
        <f>IF(Table1[[#This Row],[Ticket Status]]="Pending Customer Response","Yes","No")</f>
        <v>No</v>
      </c>
      <c r="W6323" s="5">
        <f ca="1">COUNTIFS(Table1[Agent_name],Table1[[#This Row],[Agent_name]],Table1[Month],Table1[[#This Row],[Month]])/160</f>
        <v>0.6875</v>
      </c>
    </row>
    <row r="6324" spans="1:23" x14ac:dyDescent="0.25">
      <c r="A6324">
        <v>6323</v>
      </c>
      <c r="B6324" t="s">
        <v>20523</v>
      </c>
      <c r="C6324" t="s">
        <v>20524</v>
      </c>
      <c r="D6324">
        <v>59</v>
      </c>
      <c r="E6324" t="s">
        <v>29</v>
      </c>
      <c r="F6324" t="s">
        <v>71</v>
      </c>
      <c r="G6324" s="1">
        <v>44432</v>
      </c>
      <c r="H6324" t="s">
        <v>45</v>
      </c>
      <c r="I6324" t="s">
        <v>113</v>
      </c>
      <c r="J6324" s="3" t="s">
        <v>20525</v>
      </c>
      <c r="K6324" t="s">
        <v>39</v>
      </c>
      <c r="L6324" t="s">
        <v>20526</v>
      </c>
      <c r="M6324" t="s">
        <v>25</v>
      </c>
      <c r="N6324" t="s">
        <v>33</v>
      </c>
      <c r="O6324" s="2">
        <v>45078.587372685186</v>
      </c>
      <c r="P6324" s="2">
        <v>45078.280428240738</v>
      </c>
      <c r="Q6324">
        <v>1</v>
      </c>
      <c r="R6324" t="str">
        <f t="shared" ca="1" si="98"/>
        <v>Mohit</v>
      </c>
      <c r="S6324" t="str">
        <f>IFERROR(TEXT(DATEVALUE(LEFT(Table1[[#This Row],[Date of Purchase]],10)), "MMMM"), TEXT(Table1[[#This Row],[Date of Purchase]], "MMMM"))</f>
        <v>August</v>
      </c>
      <c r="T6324" t="str">
        <f>IF(OR(
  AND(Table1[[#This Row],[Ticket Priority]]="Critical", Table1[[#This Row],[Ticket Status]]&lt;&gt;"Closed"),
  AND(Table1[[#This Row],[Ticket Priority]]="High", Table1[[#This Row],[Ticket Status]]="Open")
), "Yes", "No")</f>
        <v>No</v>
      </c>
      <c r="U6324" s="4" t="str">
        <f>IF(Table1[[#This Row],[Ticket Status]]="Closed","Yes","No")</f>
        <v>Yes</v>
      </c>
      <c r="V6324" s="4" t="str">
        <f>IF(Table1[[#This Row],[Ticket Status]]="Pending Customer Response","Yes","No")</f>
        <v>No</v>
      </c>
      <c r="W6324" s="5">
        <f ca="1">COUNTIFS(Table1[Agent_name],Table1[[#This Row],[Agent_name]],Table1[Month],Table1[[#This Row],[Month]])/160</f>
        <v>0.46250000000000002</v>
      </c>
    </row>
    <row r="6325" spans="1:23" x14ac:dyDescent="0.25">
      <c r="A6325">
        <v>6324</v>
      </c>
      <c r="B6325" t="s">
        <v>20527</v>
      </c>
      <c r="C6325" t="s">
        <v>20528</v>
      </c>
      <c r="D6325">
        <v>31</v>
      </c>
      <c r="E6325" t="s">
        <v>19</v>
      </c>
      <c r="F6325" t="s">
        <v>103</v>
      </c>
      <c r="G6325" s="1">
        <v>43929</v>
      </c>
      <c r="H6325" t="s">
        <v>59</v>
      </c>
      <c r="I6325" t="s">
        <v>31</v>
      </c>
      <c r="J6325" s="3" t="s">
        <v>20529</v>
      </c>
      <c r="K6325" t="s">
        <v>39</v>
      </c>
      <c r="L6325" t="s">
        <v>20530</v>
      </c>
      <c r="M6325" t="s">
        <v>25</v>
      </c>
      <c r="N6325" t="s">
        <v>26</v>
      </c>
      <c r="O6325" s="2">
        <v>45078.341562499998</v>
      </c>
      <c r="P6325" s="2">
        <v>45078.95753472222</v>
      </c>
      <c r="Q6325">
        <v>5</v>
      </c>
      <c r="R6325" t="str">
        <f t="shared" ca="1" si="98"/>
        <v>Divya</v>
      </c>
      <c r="S6325" t="str">
        <f>IFERROR(TEXT(DATEVALUE(LEFT(Table1[[#This Row],[Date of Purchase]],10)), "MMMM"), TEXT(Table1[[#This Row],[Date of Purchase]], "MMMM"))</f>
        <v>April</v>
      </c>
      <c r="T6325" t="str">
        <f>IF(OR(
  AND(Table1[[#This Row],[Ticket Priority]]="Critical", Table1[[#This Row],[Ticket Status]]&lt;&gt;"Closed"),
  AND(Table1[[#This Row],[Ticket Priority]]="High", Table1[[#This Row],[Ticket Status]]="Open")
), "Yes", "No")</f>
        <v>No</v>
      </c>
      <c r="U6325" s="4" t="str">
        <f>IF(Table1[[#This Row],[Ticket Status]]="Closed","Yes","No")</f>
        <v>Yes</v>
      </c>
      <c r="V6325" s="4" t="str">
        <f>IF(Table1[[#This Row],[Ticket Status]]="Pending Customer Response","Yes","No")</f>
        <v>No</v>
      </c>
      <c r="W6325" s="5">
        <f ca="1">COUNTIFS(Table1[Agent_name],Table1[[#This Row],[Agent_name]],Table1[Month],Table1[[#This Row],[Month]])/160</f>
        <v>0.17499999999999999</v>
      </c>
    </row>
    <row r="6326" spans="1:23" x14ac:dyDescent="0.25">
      <c r="A6326">
        <v>6325</v>
      </c>
      <c r="B6326" t="s">
        <v>20531</v>
      </c>
      <c r="C6326" t="s">
        <v>20532</v>
      </c>
      <c r="D6326">
        <v>32</v>
      </c>
      <c r="E6326" t="s">
        <v>19</v>
      </c>
      <c r="F6326" t="s">
        <v>286</v>
      </c>
      <c r="G6326" s="1">
        <v>43868</v>
      </c>
      <c r="H6326" t="s">
        <v>45</v>
      </c>
      <c r="I6326" t="s">
        <v>72</v>
      </c>
      <c r="J6326" s="3" t="s">
        <v>20533</v>
      </c>
      <c r="K6326" t="s">
        <v>39</v>
      </c>
      <c r="L6326" t="s">
        <v>20534</v>
      </c>
      <c r="M6326" t="s">
        <v>41</v>
      </c>
      <c r="N6326" t="s">
        <v>26</v>
      </c>
      <c r="O6326" s="2">
        <v>45079.004756944443</v>
      </c>
      <c r="P6326" s="2">
        <v>45078.111701388887</v>
      </c>
      <c r="Q6326">
        <v>5</v>
      </c>
      <c r="R6326" t="str">
        <f t="shared" ca="1" si="98"/>
        <v>Neha</v>
      </c>
      <c r="S6326" t="str">
        <f>IFERROR(TEXT(DATEVALUE(LEFT(Table1[[#This Row],[Date of Purchase]],10)), "MMMM"), TEXT(Table1[[#This Row],[Date of Purchase]], "MMMM"))</f>
        <v>February</v>
      </c>
      <c r="T6326" t="str">
        <f>IF(OR(
  AND(Table1[[#This Row],[Ticket Priority]]="Critical", Table1[[#This Row],[Ticket Status]]&lt;&gt;"Closed"),
  AND(Table1[[#This Row],[Ticket Priority]]="High", Table1[[#This Row],[Ticket Status]]="Open")
), "Yes", "No")</f>
        <v>No</v>
      </c>
      <c r="U6326" s="4" t="str">
        <f>IF(Table1[[#This Row],[Ticket Status]]="Closed","Yes","No")</f>
        <v>Yes</v>
      </c>
      <c r="V6326" s="4" t="str">
        <f>IF(Table1[[#This Row],[Ticket Status]]="Pending Customer Response","Yes","No")</f>
        <v>No</v>
      </c>
      <c r="W6326" s="5">
        <f ca="1">COUNTIFS(Table1[Agent_name],Table1[[#This Row],[Agent_name]],Table1[Month],Table1[[#This Row],[Month]])/160</f>
        <v>0.19375000000000001</v>
      </c>
    </row>
    <row r="6327" spans="1:23" x14ac:dyDescent="0.25">
      <c r="A6327">
        <v>6326</v>
      </c>
      <c r="B6327" t="s">
        <v>20535</v>
      </c>
      <c r="C6327" t="s">
        <v>20536</v>
      </c>
      <c r="D6327">
        <v>62</v>
      </c>
      <c r="E6327" t="s">
        <v>29</v>
      </c>
      <c r="F6327" t="s">
        <v>30</v>
      </c>
      <c r="G6327" s="1">
        <v>44514</v>
      </c>
      <c r="H6327" t="s">
        <v>66</v>
      </c>
      <c r="I6327" t="s">
        <v>150</v>
      </c>
      <c r="J6327" s="3" t="s">
        <v>20537</v>
      </c>
      <c r="K6327" t="s">
        <v>24</v>
      </c>
      <c r="M6327" t="s">
        <v>41</v>
      </c>
      <c r="N6327" t="s">
        <v>55</v>
      </c>
      <c r="O6327" s="2">
        <v>45078.726990740739</v>
      </c>
      <c r="R6327" t="str">
        <f t="shared" ca="1" si="98"/>
        <v>Sara</v>
      </c>
      <c r="S6327" t="str">
        <f>IFERROR(TEXT(DATEVALUE(LEFT(Table1[[#This Row],[Date of Purchase]],10)), "MMMM"), TEXT(Table1[[#This Row],[Date of Purchase]], "MMMM"))</f>
        <v>November</v>
      </c>
      <c r="T6327" t="str">
        <f>IF(OR(
  AND(Table1[[#This Row],[Ticket Priority]]="Critical", Table1[[#This Row],[Ticket Status]]&lt;&gt;"Closed"),
  AND(Table1[[#This Row],[Ticket Priority]]="High", Table1[[#This Row],[Ticket Status]]="Open")
), "Yes", "No")</f>
        <v>No</v>
      </c>
      <c r="U6327" s="4" t="str">
        <f>IF(Table1[[#This Row],[Ticket Status]]="Closed","Yes","No")</f>
        <v>No</v>
      </c>
      <c r="V6327" s="4" t="str">
        <f>IF(Table1[[#This Row],[Ticket Status]]="Pending Customer Response","Yes","No")</f>
        <v>Yes</v>
      </c>
      <c r="W6327" s="5">
        <f ca="1">COUNTIFS(Table1[Agent_name],Table1[[#This Row],[Agent_name]],Table1[Month],Table1[[#This Row],[Month]])/160</f>
        <v>0.79374999999999996</v>
      </c>
    </row>
    <row r="6328" spans="1:23" x14ac:dyDescent="0.25">
      <c r="A6328">
        <v>6327</v>
      </c>
      <c r="B6328" t="s">
        <v>20538</v>
      </c>
      <c r="C6328" t="s">
        <v>20539</v>
      </c>
      <c r="D6328">
        <v>51</v>
      </c>
      <c r="E6328" t="s">
        <v>58</v>
      </c>
      <c r="F6328" t="s">
        <v>207</v>
      </c>
      <c r="G6328" s="1">
        <v>44361</v>
      </c>
      <c r="H6328" t="s">
        <v>59</v>
      </c>
      <c r="I6328" t="s">
        <v>141</v>
      </c>
      <c r="J6328" s="3" t="s">
        <v>20540</v>
      </c>
      <c r="K6328" t="s">
        <v>62</v>
      </c>
      <c r="M6328" t="s">
        <v>89</v>
      </c>
      <c r="N6328" t="s">
        <v>33</v>
      </c>
      <c r="R6328" t="str">
        <f t="shared" ca="1" si="98"/>
        <v>Arjun</v>
      </c>
      <c r="S6328" t="str">
        <f>IFERROR(TEXT(DATEVALUE(LEFT(Table1[[#This Row],[Date of Purchase]],10)), "MMMM"), TEXT(Table1[[#This Row],[Date of Purchase]], "MMMM"))</f>
        <v>June</v>
      </c>
      <c r="T6328" t="str">
        <f>IF(OR(
  AND(Table1[[#This Row],[Ticket Priority]]="Critical", Table1[[#This Row],[Ticket Status]]&lt;&gt;"Closed"),
  AND(Table1[[#This Row],[Ticket Priority]]="High", Table1[[#This Row],[Ticket Status]]="Open")
), "Yes", "No")</f>
        <v>Yes</v>
      </c>
      <c r="U6328" s="4" t="str">
        <f>IF(Table1[[#This Row],[Ticket Status]]="Closed","Yes","No")</f>
        <v>No</v>
      </c>
      <c r="V6328" s="4" t="str">
        <f>IF(Table1[[#This Row],[Ticket Status]]="Pending Customer Response","Yes","No")</f>
        <v>No</v>
      </c>
      <c r="W6328" s="5">
        <f ca="1">COUNTIFS(Table1[Agent_name],Table1[[#This Row],[Agent_name]],Table1[Month],Table1[[#This Row],[Month]])/160</f>
        <v>0.28749999999999998</v>
      </c>
    </row>
    <row r="6329" spans="1:23" x14ac:dyDescent="0.25">
      <c r="A6329">
        <v>6328</v>
      </c>
      <c r="B6329" t="s">
        <v>20541</v>
      </c>
      <c r="C6329" t="s">
        <v>20542</v>
      </c>
      <c r="D6329">
        <v>29</v>
      </c>
      <c r="E6329" t="s">
        <v>29</v>
      </c>
      <c r="F6329" t="s">
        <v>397</v>
      </c>
      <c r="G6329" s="1">
        <v>43968</v>
      </c>
      <c r="H6329" t="s">
        <v>59</v>
      </c>
      <c r="I6329" t="s">
        <v>59</v>
      </c>
      <c r="J6329" s="3" t="s">
        <v>20543</v>
      </c>
      <c r="K6329" t="s">
        <v>62</v>
      </c>
      <c r="M6329" t="s">
        <v>41</v>
      </c>
      <c r="N6329" t="s">
        <v>33</v>
      </c>
      <c r="R6329" t="str">
        <f t="shared" ca="1" si="98"/>
        <v>Sara</v>
      </c>
      <c r="S6329" t="str">
        <f>IFERROR(TEXT(DATEVALUE(LEFT(Table1[[#This Row],[Date of Purchase]],10)), "MMMM"), TEXT(Table1[[#This Row],[Date of Purchase]], "MMMM"))</f>
        <v>May</v>
      </c>
      <c r="T6329" t="str">
        <f>IF(OR(
  AND(Table1[[#This Row],[Ticket Priority]]="Critical", Table1[[#This Row],[Ticket Status]]&lt;&gt;"Closed"),
  AND(Table1[[#This Row],[Ticket Priority]]="High", Table1[[#This Row],[Ticket Status]]="Open")
), "Yes", "No")</f>
        <v>No</v>
      </c>
      <c r="U6329" s="4" t="str">
        <f>IF(Table1[[#This Row],[Ticket Status]]="Closed","Yes","No")</f>
        <v>No</v>
      </c>
      <c r="V6329" s="4" t="str">
        <f>IF(Table1[[#This Row],[Ticket Status]]="Pending Customer Response","Yes","No")</f>
        <v>No</v>
      </c>
      <c r="W6329" s="5">
        <f ca="1">COUNTIFS(Table1[Agent_name],Table1[[#This Row],[Agent_name]],Table1[Month],Table1[[#This Row],[Month]])/160</f>
        <v>0.64375000000000004</v>
      </c>
    </row>
    <row r="6330" spans="1:23" x14ac:dyDescent="0.25">
      <c r="A6330">
        <v>6329</v>
      </c>
      <c r="B6330" t="s">
        <v>10846</v>
      </c>
      <c r="C6330" t="s">
        <v>20544</v>
      </c>
      <c r="D6330">
        <v>19</v>
      </c>
      <c r="E6330" t="s">
        <v>19</v>
      </c>
      <c r="F6330" t="s">
        <v>397</v>
      </c>
      <c r="G6330" s="1">
        <v>44400</v>
      </c>
      <c r="H6330" t="s">
        <v>67</v>
      </c>
      <c r="I6330" t="s">
        <v>177</v>
      </c>
      <c r="J6330" s="3" t="s">
        <v>1004</v>
      </c>
      <c r="K6330" t="s">
        <v>39</v>
      </c>
      <c r="L6330" t="s">
        <v>20545</v>
      </c>
      <c r="M6330" t="s">
        <v>41</v>
      </c>
      <c r="N6330" t="s">
        <v>33</v>
      </c>
      <c r="O6330" s="2">
        <v>45078.353425925925</v>
      </c>
      <c r="P6330" s="2">
        <v>45078.851342592592</v>
      </c>
      <c r="Q6330">
        <v>1</v>
      </c>
      <c r="R6330" t="str">
        <f t="shared" ca="1" si="98"/>
        <v>Meera</v>
      </c>
      <c r="S6330" t="str">
        <f>IFERROR(TEXT(DATEVALUE(LEFT(Table1[[#This Row],[Date of Purchase]],10)), "MMMM"), TEXT(Table1[[#This Row],[Date of Purchase]], "MMMM"))</f>
        <v>July</v>
      </c>
      <c r="T6330" t="str">
        <f>IF(OR(
  AND(Table1[[#This Row],[Ticket Priority]]="Critical", Table1[[#This Row],[Ticket Status]]&lt;&gt;"Closed"),
  AND(Table1[[#This Row],[Ticket Priority]]="High", Table1[[#This Row],[Ticket Status]]="Open")
), "Yes", "No")</f>
        <v>No</v>
      </c>
      <c r="U6330" s="4" t="str">
        <f>IF(Table1[[#This Row],[Ticket Status]]="Closed","Yes","No")</f>
        <v>Yes</v>
      </c>
      <c r="V6330" s="4" t="str">
        <f>IF(Table1[[#This Row],[Ticket Status]]="Pending Customer Response","Yes","No")</f>
        <v>No</v>
      </c>
      <c r="W6330" s="5">
        <f ca="1">COUNTIFS(Table1[Agent_name],Table1[[#This Row],[Agent_name]],Table1[Month],Table1[[#This Row],[Month]])/160</f>
        <v>0.23125000000000001</v>
      </c>
    </row>
    <row r="6331" spans="1:23" x14ac:dyDescent="0.25">
      <c r="A6331">
        <v>6330</v>
      </c>
      <c r="B6331" t="s">
        <v>20546</v>
      </c>
      <c r="C6331" t="s">
        <v>20547</v>
      </c>
      <c r="D6331">
        <v>34</v>
      </c>
      <c r="E6331" t="s">
        <v>58</v>
      </c>
      <c r="F6331" t="s">
        <v>30</v>
      </c>
      <c r="G6331" s="1">
        <v>44399</v>
      </c>
      <c r="H6331" t="s">
        <v>67</v>
      </c>
      <c r="I6331" t="s">
        <v>99</v>
      </c>
      <c r="J6331" s="3" t="s">
        <v>20548</v>
      </c>
      <c r="K6331" t="s">
        <v>39</v>
      </c>
      <c r="L6331" t="s">
        <v>20549</v>
      </c>
      <c r="M6331" t="s">
        <v>25</v>
      </c>
      <c r="N6331" t="s">
        <v>55</v>
      </c>
      <c r="O6331" s="2">
        <v>45078.017326388886</v>
      </c>
      <c r="P6331" s="2">
        <v>45078.537465277775</v>
      </c>
      <c r="Q6331">
        <v>3</v>
      </c>
      <c r="R6331" t="str">
        <f t="shared" ca="1" si="98"/>
        <v>Ravi</v>
      </c>
      <c r="S6331" t="str">
        <f>IFERROR(TEXT(DATEVALUE(LEFT(Table1[[#This Row],[Date of Purchase]],10)), "MMMM"), TEXT(Table1[[#This Row],[Date of Purchase]], "MMMM"))</f>
        <v>July</v>
      </c>
      <c r="T6331" t="str">
        <f>IF(OR(
  AND(Table1[[#This Row],[Ticket Priority]]="Critical", Table1[[#This Row],[Ticket Status]]&lt;&gt;"Closed"),
  AND(Table1[[#This Row],[Ticket Priority]]="High", Table1[[#This Row],[Ticket Status]]="Open")
), "Yes", "No")</f>
        <v>No</v>
      </c>
      <c r="U6331" s="4" t="str">
        <f>IF(Table1[[#This Row],[Ticket Status]]="Closed","Yes","No")</f>
        <v>Yes</v>
      </c>
      <c r="V6331" s="4" t="str">
        <f>IF(Table1[[#This Row],[Ticket Status]]="Pending Customer Response","Yes","No")</f>
        <v>No</v>
      </c>
      <c r="W6331" s="5">
        <f ca="1">COUNTIFS(Table1[Agent_name],Table1[[#This Row],[Agent_name]],Table1[Month],Table1[[#This Row],[Month]])/160</f>
        <v>0.66249999999999998</v>
      </c>
    </row>
    <row r="6332" spans="1:23" x14ac:dyDescent="0.25">
      <c r="A6332">
        <v>6331</v>
      </c>
      <c r="B6332" t="s">
        <v>20550</v>
      </c>
      <c r="C6332" t="s">
        <v>20551</v>
      </c>
      <c r="D6332">
        <v>50</v>
      </c>
      <c r="E6332" t="s">
        <v>19</v>
      </c>
      <c r="F6332" t="s">
        <v>125</v>
      </c>
      <c r="G6332" s="1">
        <v>44193</v>
      </c>
      <c r="H6332" t="s">
        <v>67</v>
      </c>
      <c r="I6332" t="s">
        <v>59</v>
      </c>
      <c r="J6332" s="3" t="s">
        <v>20552</v>
      </c>
      <c r="K6332" t="s">
        <v>62</v>
      </c>
      <c r="M6332" t="s">
        <v>143</v>
      </c>
      <c r="N6332" t="s">
        <v>33</v>
      </c>
      <c r="R6332" t="str">
        <f t="shared" ca="1" si="98"/>
        <v>Rahul</v>
      </c>
      <c r="S6332" t="str">
        <f>IFERROR(TEXT(DATEVALUE(LEFT(Table1[[#This Row],[Date of Purchase]],10)), "MMMM"), TEXT(Table1[[#This Row],[Date of Purchase]], "MMMM"))</f>
        <v>December</v>
      </c>
      <c r="T6332" t="str">
        <f>IF(OR(
  AND(Table1[[#This Row],[Ticket Priority]]="Critical", Table1[[#This Row],[Ticket Status]]&lt;&gt;"Closed"),
  AND(Table1[[#This Row],[Ticket Priority]]="High", Table1[[#This Row],[Ticket Status]]="Open")
), "Yes", "No")</f>
        <v>No</v>
      </c>
      <c r="U6332" s="4" t="str">
        <f>IF(Table1[[#This Row],[Ticket Status]]="Closed","Yes","No")</f>
        <v>No</v>
      </c>
      <c r="V6332" s="4" t="str">
        <f>IF(Table1[[#This Row],[Ticket Status]]="Pending Customer Response","Yes","No")</f>
        <v>No</v>
      </c>
      <c r="W6332" s="5">
        <f ca="1">COUNTIFS(Table1[Agent_name],Table1[[#This Row],[Agent_name]],Table1[Month],Table1[[#This Row],[Month]])/160</f>
        <v>0.23125000000000001</v>
      </c>
    </row>
    <row r="6333" spans="1:23" x14ac:dyDescent="0.25">
      <c r="A6333">
        <v>6332</v>
      </c>
      <c r="B6333" t="s">
        <v>20553</v>
      </c>
      <c r="C6333" t="s">
        <v>20554</v>
      </c>
      <c r="D6333">
        <v>59</v>
      </c>
      <c r="E6333" t="s">
        <v>58</v>
      </c>
      <c r="F6333" t="s">
        <v>281</v>
      </c>
      <c r="G6333" s="1">
        <v>44095</v>
      </c>
      <c r="H6333" t="s">
        <v>45</v>
      </c>
      <c r="I6333" t="s">
        <v>59</v>
      </c>
      <c r="J6333" s="3" t="s">
        <v>20555</v>
      </c>
      <c r="K6333" t="s">
        <v>24</v>
      </c>
      <c r="M6333" t="s">
        <v>143</v>
      </c>
      <c r="N6333" t="s">
        <v>55</v>
      </c>
      <c r="O6333" s="2">
        <v>45078.586122685185</v>
      </c>
      <c r="R6333" t="str">
        <f t="shared" ca="1" si="98"/>
        <v>Priya</v>
      </c>
      <c r="S6333" t="str">
        <f>IFERROR(TEXT(DATEVALUE(LEFT(Table1[[#This Row],[Date of Purchase]],10)), "MMMM"), TEXT(Table1[[#This Row],[Date of Purchase]], "MMMM"))</f>
        <v>September</v>
      </c>
      <c r="T6333" t="str">
        <f>IF(OR(
  AND(Table1[[#This Row],[Ticket Priority]]="Critical", Table1[[#This Row],[Ticket Status]]&lt;&gt;"Closed"),
  AND(Table1[[#This Row],[Ticket Priority]]="High", Table1[[#This Row],[Ticket Status]]="Open")
), "Yes", "No")</f>
        <v>No</v>
      </c>
      <c r="U6333" s="4" t="str">
        <f>IF(Table1[[#This Row],[Ticket Status]]="Closed","Yes","No")</f>
        <v>No</v>
      </c>
      <c r="V6333" s="4" t="str">
        <f>IF(Table1[[#This Row],[Ticket Status]]="Pending Customer Response","Yes","No")</f>
        <v>Yes</v>
      </c>
      <c r="W6333" s="5">
        <f ca="1">COUNTIFS(Table1[Agent_name],Table1[[#This Row],[Agent_name]],Table1[Month],Table1[[#This Row],[Month]])/160</f>
        <v>0.53125</v>
      </c>
    </row>
    <row r="6334" spans="1:23" x14ac:dyDescent="0.25">
      <c r="A6334">
        <v>6333</v>
      </c>
      <c r="B6334" t="s">
        <v>20556</v>
      </c>
      <c r="C6334" t="s">
        <v>20557</v>
      </c>
      <c r="D6334">
        <v>41</v>
      </c>
      <c r="E6334" t="s">
        <v>29</v>
      </c>
      <c r="F6334" t="s">
        <v>112</v>
      </c>
      <c r="G6334" s="1">
        <v>44523</v>
      </c>
      <c r="H6334" t="s">
        <v>21</v>
      </c>
      <c r="I6334" t="s">
        <v>59</v>
      </c>
      <c r="J6334" s="3" t="s">
        <v>20558</v>
      </c>
      <c r="K6334" t="s">
        <v>39</v>
      </c>
      <c r="L6334" t="s">
        <v>20559</v>
      </c>
      <c r="M6334" t="s">
        <v>41</v>
      </c>
      <c r="N6334" t="s">
        <v>55</v>
      </c>
      <c r="O6334" s="2">
        <v>45078.381979166668</v>
      </c>
      <c r="P6334" s="2">
        <v>45078.020868055559</v>
      </c>
      <c r="Q6334">
        <v>5</v>
      </c>
      <c r="R6334" t="str">
        <f t="shared" ca="1" si="98"/>
        <v>Aisha</v>
      </c>
      <c r="S6334" t="str">
        <f>IFERROR(TEXT(DATEVALUE(LEFT(Table1[[#This Row],[Date of Purchase]],10)), "MMMM"), TEXT(Table1[[#This Row],[Date of Purchase]], "MMMM"))</f>
        <v>November</v>
      </c>
      <c r="T6334" t="str">
        <f>IF(OR(
  AND(Table1[[#This Row],[Ticket Priority]]="Critical", Table1[[#This Row],[Ticket Status]]&lt;&gt;"Closed"),
  AND(Table1[[#This Row],[Ticket Priority]]="High", Table1[[#This Row],[Ticket Status]]="Open")
), "Yes", "No")</f>
        <v>No</v>
      </c>
      <c r="U6334" s="4" t="str">
        <f>IF(Table1[[#This Row],[Ticket Status]]="Closed","Yes","No")</f>
        <v>Yes</v>
      </c>
      <c r="V6334" s="4" t="str">
        <f>IF(Table1[[#This Row],[Ticket Status]]="Pending Customer Response","Yes","No")</f>
        <v>No</v>
      </c>
      <c r="W6334" s="5">
        <f ca="1">COUNTIFS(Table1[Agent_name],Table1[[#This Row],[Agent_name]],Table1[Month],Table1[[#This Row],[Month]])/160</f>
        <v>0.85624999999999996</v>
      </c>
    </row>
    <row r="6335" spans="1:23" x14ac:dyDescent="0.25">
      <c r="A6335">
        <v>6334</v>
      </c>
      <c r="B6335" t="s">
        <v>20560</v>
      </c>
      <c r="C6335" t="s">
        <v>20561</v>
      </c>
      <c r="D6335">
        <v>50</v>
      </c>
      <c r="E6335" t="s">
        <v>58</v>
      </c>
      <c r="F6335" t="s">
        <v>30</v>
      </c>
      <c r="G6335" s="1">
        <v>44057</v>
      </c>
      <c r="H6335" t="s">
        <v>66</v>
      </c>
      <c r="I6335" t="s">
        <v>52</v>
      </c>
      <c r="J6335" s="3" t="s">
        <v>20562</v>
      </c>
      <c r="K6335" t="s">
        <v>39</v>
      </c>
      <c r="L6335" t="s">
        <v>20563</v>
      </c>
      <c r="M6335" t="s">
        <v>143</v>
      </c>
      <c r="N6335" t="s">
        <v>26</v>
      </c>
      <c r="O6335" s="2">
        <v>45078.046574074076</v>
      </c>
      <c r="P6335" s="2">
        <v>45078.453518518516</v>
      </c>
      <c r="Q6335">
        <v>3</v>
      </c>
      <c r="R6335" t="str">
        <f t="shared" ca="1" si="98"/>
        <v>Sara</v>
      </c>
      <c r="S6335" t="str">
        <f>IFERROR(TEXT(DATEVALUE(LEFT(Table1[[#This Row],[Date of Purchase]],10)), "MMMM"), TEXT(Table1[[#This Row],[Date of Purchase]], "MMMM"))</f>
        <v>August</v>
      </c>
      <c r="T6335" t="str">
        <f>IF(OR(
  AND(Table1[[#This Row],[Ticket Priority]]="Critical", Table1[[#This Row],[Ticket Status]]&lt;&gt;"Closed"),
  AND(Table1[[#This Row],[Ticket Priority]]="High", Table1[[#This Row],[Ticket Status]]="Open")
), "Yes", "No")</f>
        <v>No</v>
      </c>
      <c r="U6335" s="4" t="str">
        <f>IF(Table1[[#This Row],[Ticket Status]]="Closed","Yes","No")</f>
        <v>Yes</v>
      </c>
      <c r="V6335" s="4" t="str">
        <f>IF(Table1[[#This Row],[Ticket Status]]="Pending Customer Response","Yes","No")</f>
        <v>No</v>
      </c>
      <c r="W6335" s="5">
        <f ca="1">COUNTIFS(Table1[Agent_name],Table1[[#This Row],[Agent_name]],Table1[Month],Table1[[#This Row],[Month]])/160</f>
        <v>0.8</v>
      </c>
    </row>
    <row r="6336" spans="1:23" x14ac:dyDescent="0.25">
      <c r="A6336">
        <v>6335</v>
      </c>
      <c r="B6336" t="s">
        <v>20564</v>
      </c>
      <c r="C6336" t="s">
        <v>20565</v>
      </c>
      <c r="D6336">
        <v>21</v>
      </c>
      <c r="E6336" t="s">
        <v>29</v>
      </c>
      <c r="F6336" t="s">
        <v>286</v>
      </c>
      <c r="G6336" s="1">
        <v>44546</v>
      </c>
      <c r="H6336" t="s">
        <v>67</v>
      </c>
      <c r="I6336" t="s">
        <v>99</v>
      </c>
      <c r="J6336" s="3" t="s">
        <v>20566</v>
      </c>
      <c r="K6336" t="s">
        <v>24</v>
      </c>
      <c r="M6336" t="s">
        <v>143</v>
      </c>
      <c r="N6336" t="s">
        <v>55</v>
      </c>
      <c r="O6336" s="2">
        <v>45078.189641203702</v>
      </c>
      <c r="R6336" t="str">
        <f t="shared" ca="1" si="98"/>
        <v>Divya</v>
      </c>
      <c r="S6336" t="str">
        <f>IFERROR(TEXT(DATEVALUE(LEFT(Table1[[#This Row],[Date of Purchase]],10)), "MMMM"), TEXT(Table1[[#This Row],[Date of Purchase]], "MMMM"))</f>
        <v>December</v>
      </c>
      <c r="T6336" t="str">
        <f>IF(OR(
  AND(Table1[[#This Row],[Ticket Priority]]="Critical", Table1[[#This Row],[Ticket Status]]&lt;&gt;"Closed"),
  AND(Table1[[#This Row],[Ticket Priority]]="High", Table1[[#This Row],[Ticket Status]]="Open")
), "Yes", "No")</f>
        <v>No</v>
      </c>
      <c r="U6336" s="4" t="str">
        <f>IF(Table1[[#This Row],[Ticket Status]]="Closed","Yes","No")</f>
        <v>No</v>
      </c>
      <c r="V6336" s="4" t="str">
        <f>IF(Table1[[#This Row],[Ticket Status]]="Pending Customer Response","Yes","No")</f>
        <v>Yes</v>
      </c>
      <c r="W6336" s="5">
        <f ca="1">COUNTIFS(Table1[Agent_name],Table1[[#This Row],[Agent_name]],Table1[Month],Table1[[#This Row],[Month]])/160</f>
        <v>0.25</v>
      </c>
    </row>
    <row r="6337" spans="1:23" x14ac:dyDescent="0.25">
      <c r="A6337">
        <v>6336</v>
      </c>
      <c r="B6337" t="s">
        <v>20567</v>
      </c>
      <c r="C6337" t="s">
        <v>12492</v>
      </c>
      <c r="D6337">
        <v>52</v>
      </c>
      <c r="E6337" t="s">
        <v>29</v>
      </c>
      <c r="F6337" t="s">
        <v>36</v>
      </c>
      <c r="G6337" s="1">
        <v>44125</v>
      </c>
      <c r="H6337" t="s">
        <v>45</v>
      </c>
      <c r="I6337" t="s">
        <v>22</v>
      </c>
      <c r="J6337" s="3" t="s">
        <v>20568</v>
      </c>
      <c r="K6337" t="s">
        <v>39</v>
      </c>
      <c r="L6337" t="s">
        <v>20569</v>
      </c>
      <c r="M6337" t="s">
        <v>89</v>
      </c>
      <c r="N6337" t="s">
        <v>33</v>
      </c>
      <c r="O6337" s="2">
        <v>45078.142442129632</v>
      </c>
      <c r="P6337" s="2">
        <v>45078.099386574075</v>
      </c>
      <c r="Q6337">
        <v>5</v>
      </c>
      <c r="R6337" t="str">
        <f t="shared" ca="1" si="98"/>
        <v>Neha</v>
      </c>
      <c r="S6337" t="str">
        <f>IFERROR(TEXT(DATEVALUE(LEFT(Table1[[#This Row],[Date of Purchase]],10)), "MMMM"), TEXT(Table1[[#This Row],[Date of Purchase]], "MMMM"))</f>
        <v>October</v>
      </c>
      <c r="T6337" t="str">
        <f>IF(OR(
  AND(Table1[[#This Row],[Ticket Priority]]="Critical", Table1[[#This Row],[Ticket Status]]&lt;&gt;"Closed"),
  AND(Table1[[#This Row],[Ticket Priority]]="High", Table1[[#This Row],[Ticket Status]]="Open")
), "Yes", "No")</f>
        <v>No</v>
      </c>
      <c r="U6337" s="4" t="str">
        <f>IF(Table1[[#This Row],[Ticket Status]]="Closed","Yes","No")</f>
        <v>Yes</v>
      </c>
      <c r="V6337" s="4" t="str">
        <f>IF(Table1[[#This Row],[Ticket Status]]="Pending Customer Response","Yes","No")</f>
        <v>No</v>
      </c>
      <c r="W6337" s="5">
        <f ca="1">COUNTIFS(Table1[Agent_name],Table1[[#This Row],[Agent_name]],Table1[Month],Table1[[#This Row],[Month]])/160</f>
        <v>0.24374999999999999</v>
      </c>
    </row>
    <row r="6338" spans="1:23" x14ac:dyDescent="0.25">
      <c r="A6338">
        <v>6337</v>
      </c>
      <c r="B6338" t="s">
        <v>20570</v>
      </c>
      <c r="C6338" t="s">
        <v>20571</v>
      </c>
      <c r="D6338">
        <v>38</v>
      </c>
      <c r="E6338" t="s">
        <v>19</v>
      </c>
      <c r="F6338" t="s">
        <v>65</v>
      </c>
      <c r="G6338" s="1">
        <v>43985</v>
      </c>
      <c r="H6338" t="s">
        <v>59</v>
      </c>
      <c r="I6338" t="s">
        <v>22</v>
      </c>
      <c r="J6338" s="3" t="s">
        <v>20572</v>
      </c>
      <c r="K6338" t="s">
        <v>39</v>
      </c>
      <c r="L6338" t="s">
        <v>20573</v>
      </c>
      <c r="M6338" t="s">
        <v>25</v>
      </c>
      <c r="N6338" t="s">
        <v>26</v>
      </c>
      <c r="O6338" s="2">
        <v>45078.234803240739</v>
      </c>
      <c r="P6338" s="2">
        <v>45078.982719907406</v>
      </c>
      <c r="Q6338">
        <v>1</v>
      </c>
      <c r="R6338" t="str">
        <f t="shared" ref="R6338:R6401" ca="1" si="99">CHOOSE(
RANDBETWEEN(1,20),
"Aisha","Aisha","Aisha","Aisha",
"Ravi","Ravi","Ravi",
"Sara","Sara","Sara",
"Mohit","Mohit",
"Priya","Priya",
"Arjun",
"Neha","Rahul","Divya","Karan","Meera","Sanjay"
)</f>
        <v>Sara</v>
      </c>
      <c r="S6338" t="str">
        <f>IFERROR(TEXT(DATEVALUE(LEFT(Table1[[#This Row],[Date of Purchase]],10)), "MMMM"), TEXT(Table1[[#This Row],[Date of Purchase]], "MMMM"))</f>
        <v>June</v>
      </c>
      <c r="T6338" t="str">
        <f>IF(OR(
  AND(Table1[[#This Row],[Ticket Priority]]="Critical", Table1[[#This Row],[Ticket Status]]&lt;&gt;"Closed"),
  AND(Table1[[#This Row],[Ticket Priority]]="High", Table1[[#This Row],[Ticket Status]]="Open")
), "Yes", "No")</f>
        <v>No</v>
      </c>
      <c r="U6338" s="4" t="str">
        <f>IF(Table1[[#This Row],[Ticket Status]]="Closed","Yes","No")</f>
        <v>Yes</v>
      </c>
      <c r="V6338" s="4" t="str">
        <f>IF(Table1[[#This Row],[Ticket Status]]="Pending Customer Response","Yes","No")</f>
        <v>No</v>
      </c>
      <c r="W6338" s="5">
        <f ca="1">COUNTIFS(Table1[Agent_name],Table1[[#This Row],[Agent_name]],Table1[Month],Table1[[#This Row],[Month]])/160</f>
        <v>0.65</v>
      </c>
    </row>
    <row r="6339" spans="1:23" x14ac:dyDescent="0.25">
      <c r="A6339">
        <v>6338</v>
      </c>
      <c r="B6339" t="s">
        <v>20574</v>
      </c>
      <c r="C6339" t="s">
        <v>20575</v>
      </c>
      <c r="D6339">
        <v>38</v>
      </c>
      <c r="E6339" t="s">
        <v>29</v>
      </c>
      <c r="F6339" t="s">
        <v>65</v>
      </c>
      <c r="G6339" s="1">
        <v>43968</v>
      </c>
      <c r="H6339" t="s">
        <v>67</v>
      </c>
      <c r="I6339" t="s">
        <v>77</v>
      </c>
      <c r="J6339" s="3" t="s">
        <v>20576</v>
      </c>
      <c r="K6339" t="s">
        <v>39</v>
      </c>
      <c r="L6339" t="s">
        <v>20577</v>
      </c>
      <c r="M6339" t="s">
        <v>25</v>
      </c>
      <c r="N6339" t="s">
        <v>55</v>
      </c>
      <c r="O6339" s="2">
        <v>45078.401493055557</v>
      </c>
      <c r="P6339" s="2">
        <v>45078.627881944441</v>
      </c>
      <c r="Q6339">
        <v>1</v>
      </c>
      <c r="R6339" t="str">
        <f t="shared" ca="1" si="99"/>
        <v>Sara</v>
      </c>
      <c r="S6339" t="str">
        <f>IFERROR(TEXT(DATEVALUE(LEFT(Table1[[#This Row],[Date of Purchase]],10)), "MMMM"), TEXT(Table1[[#This Row],[Date of Purchase]], "MMMM"))</f>
        <v>May</v>
      </c>
      <c r="T6339" t="str">
        <f>IF(OR(
  AND(Table1[[#This Row],[Ticket Priority]]="Critical", Table1[[#This Row],[Ticket Status]]&lt;&gt;"Closed"),
  AND(Table1[[#This Row],[Ticket Priority]]="High", Table1[[#This Row],[Ticket Status]]="Open")
), "Yes", "No")</f>
        <v>No</v>
      </c>
      <c r="U6339" s="4" t="str">
        <f>IF(Table1[[#This Row],[Ticket Status]]="Closed","Yes","No")</f>
        <v>Yes</v>
      </c>
      <c r="V6339" s="4" t="str">
        <f>IF(Table1[[#This Row],[Ticket Status]]="Pending Customer Response","Yes","No")</f>
        <v>No</v>
      </c>
      <c r="W6339" s="5">
        <f ca="1">COUNTIFS(Table1[Agent_name],Table1[[#This Row],[Agent_name]],Table1[Month],Table1[[#This Row],[Month]])/160</f>
        <v>0.64375000000000004</v>
      </c>
    </row>
    <row r="6340" spans="1:23" x14ac:dyDescent="0.25">
      <c r="A6340">
        <v>6339</v>
      </c>
      <c r="B6340" t="s">
        <v>20578</v>
      </c>
      <c r="C6340" t="s">
        <v>20579</v>
      </c>
      <c r="D6340">
        <v>59</v>
      </c>
      <c r="E6340" t="s">
        <v>29</v>
      </c>
      <c r="F6340" t="s">
        <v>456</v>
      </c>
      <c r="G6340" s="1">
        <v>44289</v>
      </c>
      <c r="H6340" t="s">
        <v>67</v>
      </c>
      <c r="I6340" t="s">
        <v>60</v>
      </c>
      <c r="J6340" s="3" t="s">
        <v>20580</v>
      </c>
      <c r="K6340" t="s">
        <v>62</v>
      </c>
      <c r="M6340" t="s">
        <v>143</v>
      </c>
      <c r="N6340" t="s">
        <v>26</v>
      </c>
      <c r="R6340" t="str">
        <f t="shared" ca="1" si="99"/>
        <v>Aisha</v>
      </c>
      <c r="S6340" t="str">
        <f>IFERROR(TEXT(DATEVALUE(LEFT(Table1[[#This Row],[Date of Purchase]],10)), "MMMM"), TEXT(Table1[[#This Row],[Date of Purchase]], "MMMM"))</f>
        <v>April</v>
      </c>
      <c r="T6340" t="str">
        <f>IF(OR(
  AND(Table1[[#This Row],[Ticket Priority]]="Critical", Table1[[#This Row],[Ticket Status]]&lt;&gt;"Closed"),
  AND(Table1[[#This Row],[Ticket Priority]]="High", Table1[[#This Row],[Ticket Status]]="Open")
), "Yes", "No")</f>
        <v>No</v>
      </c>
      <c r="U6340" s="4" t="str">
        <f>IF(Table1[[#This Row],[Ticket Status]]="Closed","Yes","No")</f>
        <v>No</v>
      </c>
      <c r="V6340" s="4" t="str">
        <f>IF(Table1[[#This Row],[Ticket Status]]="Pending Customer Response","Yes","No")</f>
        <v>No</v>
      </c>
      <c r="W6340" s="5">
        <f ca="1">COUNTIFS(Table1[Agent_name],Table1[[#This Row],[Agent_name]],Table1[Month],Table1[[#This Row],[Month]])/160</f>
        <v>0.81874999999999998</v>
      </c>
    </row>
    <row r="6341" spans="1:23" x14ac:dyDescent="0.25">
      <c r="A6341">
        <v>6340</v>
      </c>
      <c r="B6341" t="s">
        <v>20581</v>
      </c>
      <c r="C6341" t="s">
        <v>20582</v>
      </c>
      <c r="D6341">
        <v>51</v>
      </c>
      <c r="E6341" t="s">
        <v>19</v>
      </c>
      <c r="F6341" t="s">
        <v>30</v>
      </c>
      <c r="G6341" s="1">
        <v>43912</v>
      </c>
      <c r="H6341" t="s">
        <v>21</v>
      </c>
      <c r="I6341" t="s">
        <v>67</v>
      </c>
      <c r="J6341" s="3" t="s">
        <v>20583</v>
      </c>
      <c r="K6341" t="s">
        <v>24</v>
      </c>
      <c r="M6341" t="s">
        <v>25</v>
      </c>
      <c r="N6341" t="s">
        <v>33</v>
      </c>
      <c r="O6341" s="2">
        <v>45078.714722222219</v>
      </c>
      <c r="R6341" t="str">
        <f t="shared" ca="1" si="99"/>
        <v>Arjun</v>
      </c>
      <c r="S6341" t="str">
        <f>IFERROR(TEXT(DATEVALUE(LEFT(Table1[[#This Row],[Date of Purchase]],10)), "MMMM"), TEXT(Table1[[#This Row],[Date of Purchase]], "MMMM"))</f>
        <v>March</v>
      </c>
      <c r="T6341" t="str">
        <f>IF(OR(
  AND(Table1[[#This Row],[Ticket Priority]]="Critical", Table1[[#This Row],[Ticket Status]]&lt;&gt;"Closed"),
  AND(Table1[[#This Row],[Ticket Priority]]="High", Table1[[#This Row],[Ticket Status]]="Open")
), "Yes", "No")</f>
        <v>Yes</v>
      </c>
      <c r="U6341" s="4" t="str">
        <f>IF(Table1[[#This Row],[Ticket Status]]="Closed","Yes","No")</f>
        <v>No</v>
      </c>
      <c r="V6341" s="4" t="str">
        <f>IF(Table1[[#This Row],[Ticket Status]]="Pending Customer Response","Yes","No")</f>
        <v>Yes</v>
      </c>
      <c r="W6341" s="5">
        <f ca="1">COUNTIFS(Table1[Agent_name],Table1[[#This Row],[Agent_name]],Table1[Month],Table1[[#This Row],[Month]])/160</f>
        <v>0.23125000000000001</v>
      </c>
    </row>
    <row r="6342" spans="1:23" x14ac:dyDescent="0.25">
      <c r="A6342">
        <v>6341</v>
      </c>
      <c r="B6342" t="s">
        <v>20584</v>
      </c>
      <c r="C6342" t="s">
        <v>20585</v>
      </c>
      <c r="D6342">
        <v>36</v>
      </c>
      <c r="E6342" t="s">
        <v>58</v>
      </c>
      <c r="F6342" t="s">
        <v>65</v>
      </c>
      <c r="G6342" s="1">
        <v>44185</v>
      </c>
      <c r="H6342" t="s">
        <v>59</v>
      </c>
      <c r="I6342" t="s">
        <v>150</v>
      </c>
      <c r="J6342" s="3" t="s">
        <v>20586</v>
      </c>
      <c r="K6342" t="s">
        <v>24</v>
      </c>
      <c r="M6342" t="s">
        <v>25</v>
      </c>
      <c r="N6342" t="s">
        <v>26</v>
      </c>
      <c r="O6342" s="2">
        <v>45078.94599537037</v>
      </c>
      <c r="R6342" t="str">
        <f t="shared" ca="1" si="99"/>
        <v>Sara</v>
      </c>
      <c r="S6342" t="str">
        <f>IFERROR(TEXT(DATEVALUE(LEFT(Table1[[#This Row],[Date of Purchase]],10)), "MMMM"), TEXT(Table1[[#This Row],[Date of Purchase]], "MMMM"))</f>
        <v>December</v>
      </c>
      <c r="T6342" t="str">
        <f>IF(OR(
  AND(Table1[[#This Row],[Ticket Priority]]="Critical", Table1[[#This Row],[Ticket Status]]&lt;&gt;"Closed"),
  AND(Table1[[#This Row],[Ticket Priority]]="High", Table1[[#This Row],[Ticket Status]]="Open")
), "Yes", "No")</f>
        <v>Yes</v>
      </c>
      <c r="U6342" s="4" t="str">
        <f>IF(Table1[[#This Row],[Ticket Status]]="Closed","Yes","No")</f>
        <v>No</v>
      </c>
      <c r="V6342" s="4" t="str">
        <f>IF(Table1[[#This Row],[Ticket Status]]="Pending Customer Response","Yes","No")</f>
        <v>Yes</v>
      </c>
      <c r="W6342" s="5">
        <f ca="1">COUNTIFS(Table1[Agent_name],Table1[[#This Row],[Agent_name]],Table1[Month],Table1[[#This Row],[Month]])/160</f>
        <v>0.55625000000000002</v>
      </c>
    </row>
    <row r="6343" spans="1:23" x14ac:dyDescent="0.25">
      <c r="A6343">
        <v>6342</v>
      </c>
      <c r="B6343" t="s">
        <v>20587</v>
      </c>
      <c r="C6343" t="s">
        <v>20588</v>
      </c>
      <c r="D6343">
        <v>30</v>
      </c>
      <c r="E6343" t="s">
        <v>19</v>
      </c>
      <c r="F6343" t="s">
        <v>485</v>
      </c>
      <c r="G6343" s="1">
        <v>43963</v>
      </c>
      <c r="H6343" t="s">
        <v>67</v>
      </c>
      <c r="I6343" t="s">
        <v>31</v>
      </c>
      <c r="J6343" s="3" t="s">
        <v>20589</v>
      </c>
      <c r="K6343" t="s">
        <v>39</v>
      </c>
      <c r="L6343" t="s">
        <v>20590</v>
      </c>
      <c r="M6343" t="s">
        <v>143</v>
      </c>
      <c r="N6343" t="s">
        <v>55</v>
      </c>
      <c r="O6343" s="2">
        <v>45078.470312500001</v>
      </c>
      <c r="P6343" s="2">
        <v>45078.707118055558</v>
      </c>
      <c r="Q6343">
        <v>1</v>
      </c>
      <c r="R6343" t="str">
        <f t="shared" ca="1" si="99"/>
        <v>Karan</v>
      </c>
      <c r="S6343" t="str">
        <f>IFERROR(TEXT(DATEVALUE(LEFT(Table1[[#This Row],[Date of Purchase]],10)), "MMMM"), TEXT(Table1[[#This Row],[Date of Purchase]], "MMMM"))</f>
        <v>May</v>
      </c>
      <c r="T6343" t="str">
        <f>IF(OR(
  AND(Table1[[#This Row],[Ticket Priority]]="Critical", Table1[[#This Row],[Ticket Status]]&lt;&gt;"Closed"),
  AND(Table1[[#This Row],[Ticket Priority]]="High", Table1[[#This Row],[Ticket Status]]="Open")
), "Yes", "No")</f>
        <v>No</v>
      </c>
      <c r="U6343" s="4" t="str">
        <f>IF(Table1[[#This Row],[Ticket Status]]="Closed","Yes","No")</f>
        <v>Yes</v>
      </c>
      <c r="V6343" s="4" t="str">
        <f>IF(Table1[[#This Row],[Ticket Status]]="Pending Customer Response","Yes","No")</f>
        <v>No</v>
      </c>
      <c r="W6343" s="5">
        <f ca="1">COUNTIFS(Table1[Agent_name],Table1[[#This Row],[Agent_name]],Table1[Month],Table1[[#This Row],[Month]])/160</f>
        <v>0.1875</v>
      </c>
    </row>
    <row r="6344" spans="1:23" x14ac:dyDescent="0.25">
      <c r="A6344">
        <v>6343</v>
      </c>
      <c r="B6344" t="s">
        <v>309</v>
      </c>
      <c r="C6344" t="s">
        <v>20591</v>
      </c>
      <c r="D6344">
        <v>53</v>
      </c>
      <c r="E6344" t="s">
        <v>29</v>
      </c>
      <c r="F6344" t="s">
        <v>157</v>
      </c>
      <c r="G6344" s="1">
        <v>43847</v>
      </c>
      <c r="H6344" t="s">
        <v>67</v>
      </c>
      <c r="I6344" t="s">
        <v>93</v>
      </c>
      <c r="J6344" s="3" t="s">
        <v>20592</v>
      </c>
      <c r="K6344" t="s">
        <v>39</v>
      </c>
      <c r="L6344" t="s">
        <v>20593</v>
      </c>
      <c r="M6344" t="s">
        <v>143</v>
      </c>
      <c r="N6344" t="s">
        <v>55</v>
      </c>
      <c r="O6344" s="2">
        <v>45078.073807870373</v>
      </c>
      <c r="P6344" s="2">
        <v>45078.522418981483</v>
      </c>
      <c r="Q6344">
        <v>2</v>
      </c>
      <c r="R6344" t="str">
        <f t="shared" ca="1" si="99"/>
        <v>Aisha</v>
      </c>
      <c r="S6344" t="str">
        <f>IFERROR(TEXT(DATEVALUE(LEFT(Table1[[#This Row],[Date of Purchase]],10)), "MMMM"), TEXT(Table1[[#This Row],[Date of Purchase]], "MMMM"))</f>
        <v>January</v>
      </c>
      <c r="T6344" t="str">
        <f>IF(OR(
  AND(Table1[[#This Row],[Ticket Priority]]="Critical", Table1[[#This Row],[Ticket Status]]&lt;&gt;"Closed"),
  AND(Table1[[#This Row],[Ticket Priority]]="High", Table1[[#This Row],[Ticket Status]]="Open")
), "Yes", "No")</f>
        <v>No</v>
      </c>
      <c r="U6344" s="4" t="str">
        <f>IF(Table1[[#This Row],[Ticket Status]]="Closed","Yes","No")</f>
        <v>Yes</v>
      </c>
      <c r="V6344" s="4" t="str">
        <f>IF(Table1[[#This Row],[Ticket Status]]="Pending Customer Response","Yes","No")</f>
        <v>No</v>
      </c>
      <c r="W6344" s="5">
        <f ca="1">COUNTIFS(Table1[Agent_name],Table1[[#This Row],[Agent_name]],Table1[Month],Table1[[#This Row],[Month]])/160</f>
        <v>0.83125000000000004</v>
      </c>
    </row>
    <row r="6345" spans="1:23" x14ac:dyDescent="0.25">
      <c r="A6345">
        <v>6344</v>
      </c>
      <c r="B6345" t="s">
        <v>20594</v>
      </c>
      <c r="C6345" t="s">
        <v>20595</v>
      </c>
      <c r="D6345">
        <v>24</v>
      </c>
      <c r="E6345" t="s">
        <v>29</v>
      </c>
      <c r="F6345" t="s">
        <v>173</v>
      </c>
      <c r="G6345" s="1">
        <v>44197</v>
      </c>
      <c r="H6345" t="s">
        <v>21</v>
      </c>
      <c r="I6345" t="s">
        <v>99</v>
      </c>
      <c r="J6345" s="3" t="s">
        <v>20596</v>
      </c>
      <c r="K6345" t="s">
        <v>24</v>
      </c>
      <c r="M6345" t="s">
        <v>41</v>
      </c>
      <c r="N6345" t="s">
        <v>33</v>
      </c>
      <c r="O6345" s="2">
        <v>45078.198136574072</v>
      </c>
      <c r="R6345" t="str">
        <f t="shared" ca="1" si="99"/>
        <v>Aisha</v>
      </c>
      <c r="S6345" t="str">
        <f>IFERROR(TEXT(DATEVALUE(LEFT(Table1[[#This Row],[Date of Purchase]],10)), "MMMM"), TEXT(Table1[[#This Row],[Date of Purchase]], "MMMM"))</f>
        <v>January</v>
      </c>
      <c r="T6345" t="str">
        <f>IF(OR(
  AND(Table1[[#This Row],[Ticket Priority]]="Critical", Table1[[#This Row],[Ticket Status]]&lt;&gt;"Closed"),
  AND(Table1[[#This Row],[Ticket Priority]]="High", Table1[[#This Row],[Ticket Status]]="Open")
), "Yes", "No")</f>
        <v>No</v>
      </c>
      <c r="U6345" s="4" t="str">
        <f>IF(Table1[[#This Row],[Ticket Status]]="Closed","Yes","No")</f>
        <v>No</v>
      </c>
      <c r="V6345" s="4" t="str">
        <f>IF(Table1[[#This Row],[Ticket Status]]="Pending Customer Response","Yes","No")</f>
        <v>Yes</v>
      </c>
      <c r="W6345" s="5">
        <f ca="1">COUNTIFS(Table1[Agent_name],Table1[[#This Row],[Agent_name]],Table1[Month],Table1[[#This Row],[Month]])/160</f>
        <v>0.83125000000000004</v>
      </c>
    </row>
    <row r="6346" spans="1:23" x14ac:dyDescent="0.25">
      <c r="A6346">
        <v>6345</v>
      </c>
      <c r="B6346" t="s">
        <v>20597</v>
      </c>
      <c r="C6346" t="s">
        <v>20598</v>
      </c>
      <c r="D6346">
        <v>27</v>
      </c>
      <c r="E6346" t="s">
        <v>19</v>
      </c>
      <c r="F6346" t="s">
        <v>71</v>
      </c>
      <c r="G6346" s="1">
        <v>44473</v>
      </c>
      <c r="H6346" t="s">
        <v>21</v>
      </c>
      <c r="I6346" t="s">
        <v>141</v>
      </c>
      <c r="J6346" s="3" t="s">
        <v>20599</v>
      </c>
      <c r="K6346" t="s">
        <v>39</v>
      </c>
      <c r="L6346" t="s">
        <v>20600</v>
      </c>
      <c r="M6346" t="s">
        <v>143</v>
      </c>
      <c r="N6346" t="s">
        <v>83</v>
      </c>
      <c r="O6346" s="2">
        <v>45078.428715277776</v>
      </c>
      <c r="P6346" s="2">
        <v>45078.559965277775</v>
      </c>
      <c r="Q6346">
        <v>3</v>
      </c>
      <c r="R6346" t="str">
        <f t="shared" ca="1" si="99"/>
        <v>Neha</v>
      </c>
      <c r="S6346" t="str">
        <f>IFERROR(TEXT(DATEVALUE(LEFT(Table1[[#This Row],[Date of Purchase]],10)), "MMMM"), TEXT(Table1[[#This Row],[Date of Purchase]], "MMMM"))</f>
        <v>October</v>
      </c>
      <c r="T6346" t="str">
        <f>IF(OR(
  AND(Table1[[#This Row],[Ticket Priority]]="Critical", Table1[[#This Row],[Ticket Status]]&lt;&gt;"Closed"),
  AND(Table1[[#This Row],[Ticket Priority]]="High", Table1[[#This Row],[Ticket Status]]="Open")
), "Yes", "No")</f>
        <v>No</v>
      </c>
      <c r="U6346" s="4" t="str">
        <f>IF(Table1[[#This Row],[Ticket Status]]="Closed","Yes","No")</f>
        <v>Yes</v>
      </c>
      <c r="V6346" s="4" t="str">
        <f>IF(Table1[[#This Row],[Ticket Status]]="Pending Customer Response","Yes","No")</f>
        <v>No</v>
      </c>
      <c r="W6346" s="5">
        <f ca="1">COUNTIFS(Table1[Agent_name],Table1[[#This Row],[Agent_name]],Table1[Month],Table1[[#This Row],[Month]])/160</f>
        <v>0.24374999999999999</v>
      </c>
    </row>
    <row r="6347" spans="1:23" x14ac:dyDescent="0.25">
      <c r="A6347">
        <v>6346</v>
      </c>
      <c r="B6347" t="s">
        <v>20601</v>
      </c>
      <c r="C6347" t="s">
        <v>20602</v>
      </c>
      <c r="D6347">
        <v>59</v>
      </c>
      <c r="E6347" t="s">
        <v>19</v>
      </c>
      <c r="F6347" t="s">
        <v>655</v>
      </c>
      <c r="G6347" s="1">
        <v>44494</v>
      </c>
      <c r="H6347" t="s">
        <v>66</v>
      </c>
      <c r="I6347" t="s">
        <v>72</v>
      </c>
      <c r="J6347" s="3" t="s">
        <v>20603</v>
      </c>
      <c r="K6347" t="s">
        <v>24</v>
      </c>
      <c r="M6347" t="s">
        <v>143</v>
      </c>
      <c r="N6347" t="s">
        <v>33</v>
      </c>
      <c r="O6347" s="2">
        <v>45078.919004629628</v>
      </c>
      <c r="R6347" t="str">
        <f t="shared" ca="1" si="99"/>
        <v>Priya</v>
      </c>
      <c r="S6347" t="str">
        <f>IFERROR(TEXT(DATEVALUE(LEFT(Table1[[#This Row],[Date of Purchase]],10)), "MMMM"), TEXT(Table1[[#This Row],[Date of Purchase]], "MMMM"))</f>
        <v>October</v>
      </c>
      <c r="T6347" t="str">
        <f>IF(OR(
  AND(Table1[[#This Row],[Ticket Priority]]="Critical", Table1[[#This Row],[Ticket Status]]&lt;&gt;"Closed"),
  AND(Table1[[#This Row],[Ticket Priority]]="High", Table1[[#This Row],[Ticket Status]]="Open")
), "Yes", "No")</f>
        <v>No</v>
      </c>
      <c r="U6347" s="4" t="str">
        <f>IF(Table1[[#This Row],[Ticket Status]]="Closed","Yes","No")</f>
        <v>No</v>
      </c>
      <c r="V6347" s="4" t="str">
        <f>IF(Table1[[#This Row],[Ticket Status]]="Pending Customer Response","Yes","No")</f>
        <v>Yes</v>
      </c>
      <c r="W6347" s="5">
        <f ca="1">COUNTIFS(Table1[Agent_name],Table1[[#This Row],[Agent_name]],Table1[Month],Table1[[#This Row],[Month]])/160</f>
        <v>0.58125000000000004</v>
      </c>
    </row>
    <row r="6348" spans="1:23" x14ac:dyDescent="0.25">
      <c r="A6348">
        <v>6347</v>
      </c>
      <c r="B6348" t="s">
        <v>20604</v>
      </c>
      <c r="C6348" t="s">
        <v>20605</v>
      </c>
      <c r="D6348">
        <v>35</v>
      </c>
      <c r="E6348" t="s">
        <v>29</v>
      </c>
      <c r="F6348" t="s">
        <v>103</v>
      </c>
      <c r="G6348" s="1">
        <v>44246</v>
      </c>
      <c r="H6348" t="s">
        <v>66</v>
      </c>
      <c r="I6348" t="s">
        <v>60</v>
      </c>
      <c r="J6348" s="3" t="s">
        <v>20606</v>
      </c>
      <c r="K6348" t="s">
        <v>62</v>
      </c>
      <c r="M6348" t="s">
        <v>25</v>
      </c>
      <c r="N6348" t="s">
        <v>83</v>
      </c>
      <c r="R6348" t="str">
        <f t="shared" ca="1" si="99"/>
        <v>Sara</v>
      </c>
      <c r="S6348" t="str">
        <f>IFERROR(TEXT(DATEVALUE(LEFT(Table1[[#This Row],[Date of Purchase]],10)), "MMMM"), TEXT(Table1[[#This Row],[Date of Purchase]], "MMMM"))</f>
        <v>February</v>
      </c>
      <c r="T6348" t="str">
        <f>IF(OR(
  AND(Table1[[#This Row],[Ticket Priority]]="Critical", Table1[[#This Row],[Ticket Status]]&lt;&gt;"Closed"),
  AND(Table1[[#This Row],[Ticket Priority]]="High", Table1[[#This Row],[Ticket Status]]="Open")
), "Yes", "No")</f>
        <v>Yes</v>
      </c>
      <c r="U6348" s="4" t="str">
        <f>IF(Table1[[#This Row],[Ticket Status]]="Closed","Yes","No")</f>
        <v>No</v>
      </c>
      <c r="V6348" s="4" t="str">
        <f>IF(Table1[[#This Row],[Ticket Status]]="Pending Customer Response","Yes","No")</f>
        <v>No</v>
      </c>
      <c r="W6348" s="5">
        <f ca="1">COUNTIFS(Table1[Agent_name],Table1[[#This Row],[Agent_name]],Table1[Month],Table1[[#This Row],[Month]])/160</f>
        <v>0.65625</v>
      </c>
    </row>
    <row r="6349" spans="1:23" x14ac:dyDescent="0.25">
      <c r="A6349">
        <v>6348</v>
      </c>
      <c r="B6349" t="s">
        <v>20607</v>
      </c>
      <c r="C6349" t="s">
        <v>20608</v>
      </c>
      <c r="D6349">
        <v>62</v>
      </c>
      <c r="E6349" t="s">
        <v>29</v>
      </c>
      <c r="F6349" t="s">
        <v>286</v>
      </c>
      <c r="G6349" s="1">
        <v>44331</v>
      </c>
      <c r="H6349" t="s">
        <v>45</v>
      </c>
      <c r="I6349" t="s">
        <v>37</v>
      </c>
      <c r="J6349" s="3" t="s">
        <v>20609</v>
      </c>
      <c r="K6349" t="s">
        <v>39</v>
      </c>
      <c r="L6349" t="s">
        <v>20610</v>
      </c>
      <c r="M6349" t="s">
        <v>41</v>
      </c>
      <c r="N6349" t="s">
        <v>55</v>
      </c>
      <c r="O6349" s="2">
        <v>45078.698206018518</v>
      </c>
      <c r="P6349" s="2">
        <v>45078.64403935185</v>
      </c>
      <c r="Q6349">
        <v>1</v>
      </c>
      <c r="R6349" t="str">
        <f t="shared" ca="1" si="99"/>
        <v>Priya</v>
      </c>
      <c r="S6349" t="str">
        <f>IFERROR(TEXT(DATEVALUE(LEFT(Table1[[#This Row],[Date of Purchase]],10)), "MMMM"), TEXT(Table1[[#This Row],[Date of Purchase]], "MMMM"))</f>
        <v>May</v>
      </c>
      <c r="T6349" t="str">
        <f>IF(OR(
  AND(Table1[[#This Row],[Ticket Priority]]="Critical", Table1[[#This Row],[Ticket Status]]&lt;&gt;"Closed"),
  AND(Table1[[#This Row],[Ticket Priority]]="High", Table1[[#This Row],[Ticket Status]]="Open")
), "Yes", "No")</f>
        <v>No</v>
      </c>
      <c r="U6349" s="4" t="str">
        <f>IF(Table1[[#This Row],[Ticket Status]]="Closed","Yes","No")</f>
        <v>Yes</v>
      </c>
      <c r="V6349" s="4" t="str">
        <f>IF(Table1[[#This Row],[Ticket Status]]="Pending Customer Response","Yes","No")</f>
        <v>No</v>
      </c>
      <c r="W6349" s="5">
        <f ca="1">COUNTIFS(Table1[Agent_name],Table1[[#This Row],[Agent_name]],Table1[Month],Table1[[#This Row],[Month]])/160</f>
        <v>0.40625</v>
      </c>
    </row>
    <row r="6350" spans="1:23" x14ac:dyDescent="0.25">
      <c r="A6350">
        <v>6349</v>
      </c>
      <c r="B6350" t="s">
        <v>20611</v>
      </c>
      <c r="C6350" t="s">
        <v>20612</v>
      </c>
      <c r="D6350">
        <v>42</v>
      </c>
      <c r="E6350" t="s">
        <v>58</v>
      </c>
      <c r="F6350" t="s">
        <v>65</v>
      </c>
      <c r="G6350" s="1">
        <v>43925</v>
      </c>
      <c r="H6350" t="s">
        <v>66</v>
      </c>
      <c r="I6350" t="s">
        <v>60</v>
      </c>
      <c r="J6350" s="3" t="s">
        <v>20613</v>
      </c>
      <c r="K6350" t="s">
        <v>62</v>
      </c>
      <c r="M6350" t="s">
        <v>89</v>
      </c>
      <c r="N6350" t="s">
        <v>33</v>
      </c>
      <c r="R6350" t="str">
        <f t="shared" ca="1" si="99"/>
        <v>Ravi</v>
      </c>
      <c r="S6350" t="str">
        <f>IFERROR(TEXT(DATEVALUE(LEFT(Table1[[#This Row],[Date of Purchase]],10)), "MMMM"), TEXT(Table1[[#This Row],[Date of Purchase]], "MMMM"))</f>
        <v>April</v>
      </c>
      <c r="T6350" t="str">
        <f>IF(OR(
  AND(Table1[[#This Row],[Ticket Priority]]="Critical", Table1[[#This Row],[Ticket Status]]&lt;&gt;"Closed"),
  AND(Table1[[#This Row],[Ticket Priority]]="High", Table1[[#This Row],[Ticket Status]]="Open")
), "Yes", "No")</f>
        <v>Yes</v>
      </c>
      <c r="U6350" s="4" t="str">
        <f>IF(Table1[[#This Row],[Ticket Status]]="Closed","Yes","No")</f>
        <v>No</v>
      </c>
      <c r="V6350" s="4" t="str">
        <f>IF(Table1[[#This Row],[Ticket Status]]="Pending Customer Response","Yes","No")</f>
        <v>No</v>
      </c>
      <c r="W6350" s="5">
        <f ca="1">COUNTIFS(Table1[Agent_name],Table1[[#This Row],[Agent_name]],Table1[Month],Table1[[#This Row],[Month]])/160</f>
        <v>0.625</v>
      </c>
    </row>
    <row r="6351" spans="1:23" x14ac:dyDescent="0.25">
      <c r="A6351">
        <v>6350</v>
      </c>
      <c r="B6351" t="s">
        <v>20614</v>
      </c>
      <c r="C6351" t="s">
        <v>20615</v>
      </c>
      <c r="D6351">
        <v>29</v>
      </c>
      <c r="E6351" t="s">
        <v>58</v>
      </c>
      <c r="F6351" t="s">
        <v>44</v>
      </c>
      <c r="G6351" s="1">
        <v>44559</v>
      </c>
      <c r="H6351" t="s">
        <v>21</v>
      </c>
      <c r="I6351" t="s">
        <v>31</v>
      </c>
      <c r="J6351" s="3" t="s">
        <v>20616</v>
      </c>
      <c r="K6351" t="s">
        <v>39</v>
      </c>
      <c r="L6351" t="s">
        <v>20617</v>
      </c>
      <c r="M6351" t="s">
        <v>89</v>
      </c>
      <c r="N6351" t="s">
        <v>33</v>
      </c>
      <c r="O6351" s="2">
        <v>45078.635740740741</v>
      </c>
      <c r="P6351" s="2">
        <v>45078.799629629626</v>
      </c>
      <c r="Q6351">
        <v>5</v>
      </c>
      <c r="R6351" t="str">
        <f t="shared" ca="1" si="99"/>
        <v>Karan</v>
      </c>
      <c r="S6351" t="str">
        <f>IFERROR(TEXT(DATEVALUE(LEFT(Table1[[#This Row],[Date of Purchase]],10)), "MMMM"), TEXT(Table1[[#This Row],[Date of Purchase]], "MMMM"))</f>
        <v>December</v>
      </c>
      <c r="T6351" t="str">
        <f>IF(OR(
  AND(Table1[[#This Row],[Ticket Priority]]="Critical", Table1[[#This Row],[Ticket Status]]&lt;&gt;"Closed"),
  AND(Table1[[#This Row],[Ticket Priority]]="High", Table1[[#This Row],[Ticket Status]]="Open")
), "Yes", "No")</f>
        <v>No</v>
      </c>
      <c r="U6351" s="4" t="str">
        <f>IF(Table1[[#This Row],[Ticket Status]]="Closed","Yes","No")</f>
        <v>Yes</v>
      </c>
      <c r="V6351" s="4" t="str">
        <f>IF(Table1[[#This Row],[Ticket Status]]="Pending Customer Response","Yes","No")</f>
        <v>No</v>
      </c>
      <c r="W6351" s="5">
        <f ca="1">COUNTIFS(Table1[Agent_name],Table1[[#This Row],[Agent_name]],Table1[Month],Table1[[#This Row],[Month]])/160</f>
        <v>0.18124999999999999</v>
      </c>
    </row>
    <row r="6352" spans="1:23" x14ac:dyDescent="0.25">
      <c r="A6352">
        <v>6351</v>
      </c>
      <c r="B6352" t="s">
        <v>20618</v>
      </c>
      <c r="C6352" t="s">
        <v>20619</v>
      </c>
      <c r="D6352">
        <v>51</v>
      </c>
      <c r="E6352" t="s">
        <v>29</v>
      </c>
      <c r="F6352" t="s">
        <v>202</v>
      </c>
      <c r="G6352" s="1">
        <v>43996</v>
      </c>
      <c r="H6352" t="s">
        <v>59</v>
      </c>
      <c r="I6352" t="s">
        <v>22</v>
      </c>
      <c r="J6352" s="3" t="s">
        <v>20620</v>
      </c>
      <c r="K6352" t="s">
        <v>24</v>
      </c>
      <c r="M6352" t="s">
        <v>143</v>
      </c>
      <c r="N6352" t="s">
        <v>55</v>
      </c>
      <c r="O6352" s="2">
        <v>45078.683668981481</v>
      </c>
      <c r="R6352" t="str">
        <f t="shared" ca="1" si="99"/>
        <v>Priya</v>
      </c>
      <c r="S6352" t="str">
        <f>IFERROR(TEXT(DATEVALUE(LEFT(Table1[[#This Row],[Date of Purchase]],10)), "MMMM"), TEXT(Table1[[#This Row],[Date of Purchase]], "MMMM"))</f>
        <v>June</v>
      </c>
      <c r="T6352" t="str">
        <f>IF(OR(
  AND(Table1[[#This Row],[Ticket Priority]]="Critical", Table1[[#This Row],[Ticket Status]]&lt;&gt;"Closed"),
  AND(Table1[[#This Row],[Ticket Priority]]="High", Table1[[#This Row],[Ticket Status]]="Open")
), "Yes", "No")</f>
        <v>No</v>
      </c>
      <c r="U6352" s="4" t="str">
        <f>IF(Table1[[#This Row],[Ticket Status]]="Closed","Yes","No")</f>
        <v>No</v>
      </c>
      <c r="V6352" s="4" t="str">
        <f>IF(Table1[[#This Row],[Ticket Status]]="Pending Customer Response","Yes","No")</f>
        <v>Yes</v>
      </c>
      <c r="W6352" s="5">
        <f ca="1">COUNTIFS(Table1[Agent_name],Table1[[#This Row],[Agent_name]],Table1[Month],Table1[[#This Row],[Month]])/160</f>
        <v>0.35625000000000001</v>
      </c>
    </row>
    <row r="6353" spans="1:23" x14ac:dyDescent="0.25">
      <c r="A6353">
        <v>6352</v>
      </c>
      <c r="B6353" t="s">
        <v>20621</v>
      </c>
      <c r="C6353" t="s">
        <v>20622</v>
      </c>
      <c r="D6353">
        <v>53</v>
      </c>
      <c r="E6353" t="s">
        <v>29</v>
      </c>
      <c r="F6353" t="s">
        <v>125</v>
      </c>
      <c r="G6353" s="1">
        <v>44180</v>
      </c>
      <c r="H6353" t="s">
        <v>67</v>
      </c>
      <c r="I6353" t="s">
        <v>72</v>
      </c>
      <c r="J6353" s="3" t="s">
        <v>20623</v>
      </c>
      <c r="K6353" t="s">
        <v>39</v>
      </c>
      <c r="L6353" t="s">
        <v>20624</v>
      </c>
      <c r="M6353" t="s">
        <v>25</v>
      </c>
      <c r="N6353" t="s">
        <v>33</v>
      </c>
      <c r="O6353" s="2">
        <v>45078.156597222223</v>
      </c>
      <c r="P6353" s="2">
        <v>45078.790625000001</v>
      </c>
      <c r="Q6353">
        <v>1</v>
      </c>
      <c r="R6353" t="str">
        <f t="shared" ca="1" si="99"/>
        <v>Priya</v>
      </c>
      <c r="S6353" t="str">
        <f>IFERROR(TEXT(DATEVALUE(LEFT(Table1[[#This Row],[Date of Purchase]],10)), "MMMM"), TEXT(Table1[[#This Row],[Date of Purchase]], "MMMM"))</f>
        <v>December</v>
      </c>
      <c r="T6353" t="str">
        <f>IF(OR(
  AND(Table1[[#This Row],[Ticket Priority]]="Critical", Table1[[#This Row],[Ticket Status]]&lt;&gt;"Closed"),
  AND(Table1[[#This Row],[Ticket Priority]]="High", Table1[[#This Row],[Ticket Status]]="Open")
), "Yes", "No")</f>
        <v>No</v>
      </c>
      <c r="U6353" s="4" t="str">
        <f>IF(Table1[[#This Row],[Ticket Status]]="Closed","Yes","No")</f>
        <v>Yes</v>
      </c>
      <c r="V6353" s="4" t="str">
        <f>IF(Table1[[#This Row],[Ticket Status]]="Pending Customer Response","Yes","No")</f>
        <v>No</v>
      </c>
      <c r="W6353" s="5">
        <f ca="1">COUNTIFS(Table1[Agent_name],Table1[[#This Row],[Agent_name]],Table1[Month],Table1[[#This Row],[Month]])/160</f>
        <v>0.48749999999999999</v>
      </c>
    </row>
    <row r="6354" spans="1:23" x14ac:dyDescent="0.25">
      <c r="A6354">
        <v>6353</v>
      </c>
      <c r="B6354" t="s">
        <v>20625</v>
      </c>
      <c r="C6354" t="s">
        <v>20626</v>
      </c>
      <c r="D6354">
        <v>48</v>
      </c>
      <c r="E6354" t="s">
        <v>58</v>
      </c>
      <c r="F6354" t="s">
        <v>103</v>
      </c>
      <c r="G6354" s="1">
        <v>44258</v>
      </c>
      <c r="H6354" t="s">
        <v>67</v>
      </c>
      <c r="I6354" t="s">
        <v>22</v>
      </c>
      <c r="J6354" s="3" t="s">
        <v>20627</v>
      </c>
      <c r="K6354" t="s">
        <v>62</v>
      </c>
      <c r="M6354" t="s">
        <v>41</v>
      </c>
      <c r="N6354" t="s">
        <v>83</v>
      </c>
      <c r="R6354" t="str">
        <f t="shared" ca="1" si="99"/>
        <v>Rahul</v>
      </c>
      <c r="S6354" t="str">
        <f>IFERROR(TEXT(DATEVALUE(LEFT(Table1[[#This Row],[Date of Purchase]],10)), "MMMM"), TEXT(Table1[[#This Row],[Date of Purchase]], "MMMM"))</f>
        <v>March</v>
      </c>
      <c r="T6354" t="str">
        <f>IF(OR(
  AND(Table1[[#This Row],[Ticket Priority]]="Critical", Table1[[#This Row],[Ticket Status]]&lt;&gt;"Closed"),
  AND(Table1[[#This Row],[Ticket Priority]]="High", Table1[[#This Row],[Ticket Status]]="Open")
), "Yes", "No")</f>
        <v>No</v>
      </c>
      <c r="U6354" s="4" t="str">
        <f>IF(Table1[[#This Row],[Ticket Status]]="Closed","Yes","No")</f>
        <v>No</v>
      </c>
      <c r="V6354" s="4" t="str">
        <f>IF(Table1[[#This Row],[Ticket Status]]="Pending Customer Response","Yes","No")</f>
        <v>No</v>
      </c>
      <c r="W6354" s="5">
        <f ca="1">COUNTIFS(Table1[Agent_name],Table1[[#This Row],[Agent_name]],Table1[Month],Table1[[#This Row],[Month]])/160</f>
        <v>0.19375000000000001</v>
      </c>
    </row>
    <row r="6355" spans="1:23" x14ac:dyDescent="0.25">
      <c r="A6355">
        <v>6354</v>
      </c>
      <c r="B6355" t="s">
        <v>20628</v>
      </c>
      <c r="C6355" t="s">
        <v>20629</v>
      </c>
      <c r="D6355">
        <v>63</v>
      </c>
      <c r="E6355" t="s">
        <v>58</v>
      </c>
      <c r="F6355" t="s">
        <v>117</v>
      </c>
      <c r="G6355" s="1">
        <v>44356</v>
      </c>
      <c r="H6355" t="s">
        <v>45</v>
      </c>
      <c r="I6355" t="s">
        <v>67</v>
      </c>
      <c r="J6355" s="3" t="s">
        <v>20630</v>
      </c>
      <c r="K6355" t="s">
        <v>24</v>
      </c>
      <c r="M6355" t="s">
        <v>143</v>
      </c>
      <c r="N6355" t="s">
        <v>55</v>
      </c>
      <c r="O6355" s="2">
        <v>45078.437199074076</v>
      </c>
      <c r="R6355" t="str">
        <f t="shared" ca="1" si="99"/>
        <v>Aisha</v>
      </c>
      <c r="S6355" t="str">
        <f>IFERROR(TEXT(DATEVALUE(LEFT(Table1[[#This Row],[Date of Purchase]],10)), "MMMM"), TEXT(Table1[[#This Row],[Date of Purchase]], "MMMM"))</f>
        <v>June</v>
      </c>
      <c r="T6355" t="str">
        <f>IF(OR(
  AND(Table1[[#This Row],[Ticket Priority]]="Critical", Table1[[#This Row],[Ticket Status]]&lt;&gt;"Closed"),
  AND(Table1[[#This Row],[Ticket Priority]]="High", Table1[[#This Row],[Ticket Status]]="Open")
), "Yes", "No")</f>
        <v>No</v>
      </c>
      <c r="U6355" s="4" t="str">
        <f>IF(Table1[[#This Row],[Ticket Status]]="Closed","Yes","No")</f>
        <v>No</v>
      </c>
      <c r="V6355" s="4" t="str">
        <f>IF(Table1[[#This Row],[Ticket Status]]="Pending Customer Response","Yes","No")</f>
        <v>Yes</v>
      </c>
      <c r="W6355" s="5">
        <f ca="1">COUNTIFS(Table1[Agent_name],Table1[[#This Row],[Agent_name]],Table1[Month],Table1[[#This Row],[Month]])/160</f>
        <v>0.89375000000000004</v>
      </c>
    </row>
    <row r="6356" spans="1:23" x14ac:dyDescent="0.25">
      <c r="A6356">
        <v>6355</v>
      </c>
      <c r="B6356" t="s">
        <v>20631</v>
      </c>
      <c r="C6356" t="s">
        <v>20632</v>
      </c>
      <c r="D6356">
        <v>28</v>
      </c>
      <c r="E6356" t="s">
        <v>19</v>
      </c>
      <c r="F6356" t="s">
        <v>103</v>
      </c>
      <c r="G6356" s="1">
        <v>43898</v>
      </c>
      <c r="H6356" t="s">
        <v>45</v>
      </c>
      <c r="I6356" t="s">
        <v>46</v>
      </c>
      <c r="J6356" s="3" t="s">
        <v>20633</v>
      </c>
      <c r="K6356" t="s">
        <v>39</v>
      </c>
      <c r="L6356" t="s">
        <v>20634</v>
      </c>
      <c r="M6356" t="s">
        <v>143</v>
      </c>
      <c r="N6356" t="s">
        <v>83</v>
      </c>
      <c r="O6356" s="2">
        <v>45078.876099537039</v>
      </c>
      <c r="P6356" s="2">
        <v>45078.715682870374</v>
      </c>
      <c r="Q6356">
        <v>2</v>
      </c>
      <c r="R6356" t="str">
        <f t="shared" ca="1" si="99"/>
        <v>Arjun</v>
      </c>
      <c r="S6356" t="str">
        <f>IFERROR(TEXT(DATEVALUE(LEFT(Table1[[#This Row],[Date of Purchase]],10)), "MMMM"), TEXT(Table1[[#This Row],[Date of Purchase]], "MMMM"))</f>
        <v>March</v>
      </c>
      <c r="T6356" t="str">
        <f>IF(OR(
  AND(Table1[[#This Row],[Ticket Priority]]="Critical", Table1[[#This Row],[Ticket Status]]&lt;&gt;"Closed"),
  AND(Table1[[#This Row],[Ticket Priority]]="High", Table1[[#This Row],[Ticket Status]]="Open")
), "Yes", "No")</f>
        <v>No</v>
      </c>
      <c r="U6356" s="4" t="str">
        <f>IF(Table1[[#This Row],[Ticket Status]]="Closed","Yes","No")</f>
        <v>Yes</v>
      </c>
      <c r="V6356" s="4" t="str">
        <f>IF(Table1[[#This Row],[Ticket Status]]="Pending Customer Response","Yes","No")</f>
        <v>No</v>
      </c>
      <c r="W6356" s="5">
        <f ca="1">COUNTIFS(Table1[Agent_name],Table1[[#This Row],[Agent_name]],Table1[Month],Table1[[#This Row],[Month]])/160</f>
        <v>0.23125000000000001</v>
      </c>
    </row>
    <row r="6357" spans="1:23" x14ac:dyDescent="0.25">
      <c r="A6357">
        <v>6356</v>
      </c>
      <c r="B6357" t="s">
        <v>10884</v>
      </c>
      <c r="C6357" t="s">
        <v>20635</v>
      </c>
      <c r="D6357">
        <v>34</v>
      </c>
      <c r="E6357" t="s">
        <v>19</v>
      </c>
      <c r="F6357" t="s">
        <v>383</v>
      </c>
      <c r="G6357" s="1">
        <v>43959</v>
      </c>
      <c r="H6357" t="s">
        <v>45</v>
      </c>
      <c r="I6357" t="s">
        <v>141</v>
      </c>
      <c r="J6357" s="3" t="s">
        <v>20636</v>
      </c>
      <c r="K6357" t="s">
        <v>24</v>
      </c>
      <c r="M6357" t="s">
        <v>25</v>
      </c>
      <c r="N6357" t="s">
        <v>83</v>
      </c>
      <c r="O6357" s="2">
        <v>45078.957372685189</v>
      </c>
      <c r="R6357" t="str">
        <f t="shared" ca="1" si="99"/>
        <v>Aisha</v>
      </c>
      <c r="S6357" t="str">
        <f>IFERROR(TEXT(DATEVALUE(LEFT(Table1[[#This Row],[Date of Purchase]],10)), "MMMM"), TEXT(Table1[[#This Row],[Date of Purchase]], "MMMM"))</f>
        <v>May</v>
      </c>
      <c r="T6357" t="str">
        <f>IF(OR(
  AND(Table1[[#This Row],[Ticket Priority]]="Critical", Table1[[#This Row],[Ticket Status]]&lt;&gt;"Closed"),
  AND(Table1[[#This Row],[Ticket Priority]]="High", Table1[[#This Row],[Ticket Status]]="Open")
), "Yes", "No")</f>
        <v>Yes</v>
      </c>
      <c r="U6357" s="4" t="str">
        <f>IF(Table1[[#This Row],[Ticket Status]]="Closed","Yes","No")</f>
        <v>No</v>
      </c>
      <c r="V6357" s="4" t="str">
        <f>IF(Table1[[#This Row],[Ticket Status]]="Pending Customer Response","Yes","No")</f>
        <v>Yes</v>
      </c>
      <c r="W6357" s="5">
        <f ca="1">COUNTIFS(Table1[Agent_name],Table1[[#This Row],[Agent_name]],Table1[Month],Table1[[#This Row],[Month]])/160</f>
        <v>0.93125000000000002</v>
      </c>
    </row>
    <row r="6358" spans="1:23" x14ac:dyDescent="0.25">
      <c r="A6358">
        <v>6357</v>
      </c>
      <c r="B6358" t="s">
        <v>20637</v>
      </c>
      <c r="C6358" t="s">
        <v>20638</v>
      </c>
      <c r="D6358">
        <v>24</v>
      </c>
      <c r="E6358" t="s">
        <v>58</v>
      </c>
      <c r="F6358" t="s">
        <v>98</v>
      </c>
      <c r="G6358" s="1">
        <v>43925</v>
      </c>
      <c r="H6358" t="s">
        <v>67</v>
      </c>
      <c r="I6358" t="s">
        <v>177</v>
      </c>
      <c r="J6358" s="3" t="s">
        <v>20639</v>
      </c>
      <c r="K6358" t="s">
        <v>62</v>
      </c>
      <c r="M6358" t="s">
        <v>89</v>
      </c>
      <c r="N6358" t="s">
        <v>55</v>
      </c>
      <c r="R6358" t="str">
        <f t="shared" ca="1" si="99"/>
        <v>Aisha</v>
      </c>
      <c r="S6358" t="str">
        <f>IFERROR(TEXT(DATEVALUE(LEFT(Table1[[#This Row],[Date of Purchase]],10)), "MMMM"), TEXT(Table1[[#This Row],[Date of Purchase]], "MMMM"))</f>
        <v>April</v>
      </c>
      <c r="T6358" t="str">
        <f>IF(OR(
  AND(Table1[[#This Row],[Ticket Priority]]="Critical", Table1[[#This Row],[Ticket Status]]&lt;&gt;"Closed"),
  AND(Table1[[#This Row],[Ticket Priority]]="High", Table1[[#This Row],[Ticket Status]]="Open")
), "Yes", "No")</f>
        <v>Yes</v>
      </c>
      <c r="U6358" s="4" t="str">
        <f>IF(Table1[[#This Row],[Ticket Status]]="Closed","Yes","No")</f>
        <v>No</v>
      </c>
      <c r="V6358" s="4" t="str">
        <f>IF(Table1[[#This Row],[Ticket Status]]="Pending Customer Response","Yes","No")</f>
        <v>No</v>
      </c>
      <c r="W6358" s="5">
        <f ca="1">COUNTIFS(Table1[Agent_name],Table1[[#This Row],[Agent_name]],Table1[Month],Table1[[#This Row],[Month]])/160</f>
        <v>0.81874999999999998</v>
      </c>
    </row>
    <row r="6359" spans="1:23" x14ac:dyDescent="0.25">
      <c r="A6359">
        <v>6358</v>
      </c>
      <c r="B6359" t="s">
        <v>20640</v>
      </c>
      <c r="C6359" t="s">
        <v>20641</v>
      </c>
      <c r="D6359">
        <v>68</v>
      </c>
      <c r="E6359" t="s">
        <v>19</v>
      </c>
      <c r="F6359" t="s">
        <v>286</v>
      </c>
      <c r="G6359" s="1">
        <v>43978</v>
      </c>
      <c r="H6359" t="s">
        <v>45</v>
      </c>
      <c r="I6359" t="s">
        <v>77</v>
      </c>
      <c r="J6359" s="3" t="s">
        <v>20642</v>
      </c>
      <c r="K6359" t="s">
        <v>24</v>
      </c>
      <c r="M6359" t="s">
        <v>89</v>
      </c>
      <c r="N6359" t="s">
        <v>83</v>
      </c>
      <c r="O6359" s="2">
        <v>45078.043506944443</v>
      </c>
      <c r="R6359" t="str">
        <f t="shared" ca="1" si="99"/>
        <v>Divya</v>
      </c>
      <c r="S6359" t="str">
        <f>IFERROR(TEXT(DATEVALUE(LEFT(Table1[[#This Row],[Date of Purchase]],10)), "MMMM"), TEXT(Table1[[#This Row],[Date of Purchase]], "MMMM"))</f>
        <v>May</v>
      </c>
      <c r="T6359" t="str">
        <f>IF(OR(
  AND(Table1[[#This Row],[Ticket Priority]]="Critical", Table1[[#This Row],[Ticket Status]]&lt;&gt;"Closed"),
  AND(Table1[[#This Row],[Ticket Priority]]="High", Table1[[#This Row],[Ticket Status]]="Open")
), "Yes", "No")</f>
        <v>No</v>
      </c>
      <c r="U6359" s="4" t="str">
        <f>IF(Table1[[#This Row],[Ticket Status]]="Closed","Yes","No")</f>
        <v>No</v>
      </c>
      <c r="V6359" s="4" t="str">
        <f>IF(Table1[[#This Row],[Ticket Status]]="Pending Customer Response","Yes","No")</f>
        <v>Yes</v>
      </c>
      <c r="W6359" s="5">
        <f ca="1">COUNTIFS(Table1[Agent_name],Table1[[#This Row],[Agent_name]],Table1[Month],Table1[[#This Row],[Month]])/160</f>
        <v>0.23125000000000001</v>
      </c>
    </row>
    <row r="6360" spans="1:23" x14ac:dyDescent="0.25">
      <c r="A6360">
        <v>6359</v>
      </c>
      <c r="B6360" t="s">
        <v>20643</v>
      </c>
      <c r="C6360" t="s">
        <v>20644</v>
      </c>
      <c r="D6360">
        <v>68</v>
      </c>
      <c r="E6360" t="s">
        <v>19</v>
      </c>
      <c r="F6360" t="s">
        <v>699</v>
      </c>
      <c r="G6360" s="1">
        <v>43962</v>
      </c>
      <c r="H6360" t="s">
        <v>67</v>
      </c>
      <c r="I6360" t="s">
        <v>37</v>
      </c>
      <c r="J6360" s="3" t="s">
        <v>20645</v>
      </c>
      <c r="K6360" t="s">
        <v>62</v>
      </c>
      <c r="M6360" t="s">
        <v>89</v>
      </c>
      <c r="N6360" t="s">
        <v>55</v>
      </c>
      <c r="R6360" t="str">
        <f t="shared" ca="1" si="99"/>
        <v>Ravi</v>
      </c>
      <c r="S6360" t="str">
        <f>IFERROR(TEXT(DATEVALUE(LEFT(Table1[[#This Row],[Date of Purchase]],10)), "MMMM"), TEXT(Table1[[#This Row],[Date of Purchase]], "MMMM"))</f>
        <v>May</v>
      </c>
      <c r="T6360" t="str">
        <f>IF(OR(
  AND(Table1[[#This Row],[Ticket Priority]]="Critical", Table1[[#This Row],[Ticket Status]]&lt;&gt;"Closed"),
  AND(Table1[[#This Row],[Ticket Priority]]="High", Table1[[#This Row],[Ticket Status]]="Open")
), "Yes", "No")</f>
        <v>Yes</v>
      </c>
      <c r="U6360" s="4" t="str">
        <f>IF(Table1[[#This Row],[Ticket Status]]="Closed","Yes","No")</f>
        <v>No</v>
      </c>
      <c r="V6360" s="4" t="str">
        <f>IF(Table1[[#This Row],[Ticket Status]]="Pending Customer Response","Yes","No")</f>
        <v>No</v>
      </c>
      <c r="W6360" s="5">
        <f ca="1">COUNTIFS(Table1[Agent_name],Table1[[#This Row],[Agent_name]],Table1[Month],Table1[[#This Row],[Month]])/160</f>
        <v>0.67500000000000004</v>
      </c>
    </row>
    <row r="6361" spans="1:23" x14ac:dyDescent="0.25">
      <c r="A6361">
        <v>6360</v>
      </c>
      <c r="B6361" t="s">
        <v>20646</v>
      </c>
      <c r="C6361" t="s">
        <v>20647</v>
      </c>
      <c r="D6361">
        <v>24</v>
      </c>
      <c r="E6361" t="s">
        <v>58</v>
      </c>
      <c r="F6361" t="s">
        <v>456</v>
      </c>
      <c r="G6361" s="1">
        <v>44475</v>
      </c>
      <c r="H6361" t="s">
        <v>66</v>
      </c>
      <c r="I6361" t="s">
        <v>93</v>
      </c>
      <c r="J6361" s="3" t="s">
        <v>20648</v>
      </c>
      <c r="K6361" t="s">
        <v>24</v>
      </c>
      <c r="M6361" t="s">
        <v>143</v>
      </c>
      <c r="N6361" t="s">
        <v>55</v>
      </c>
      <c r="O6361" s="2">
        <v>45078.023402777777</v>
      </c>
      <c r="R6361" t="str">
        <f t="shared" ca="1" si="99"/>
        <v>Ravi</v>
      </c>
      <c r="S6361" t="str">
        <f>IFERROR(TEXT(DATEVALUE(LEFT(Table1[[#This Row],[Date of Purchase]],10)), "MMMM"), TEXT(Table1[[#This Row],[Date of Purchase]], "MMMM"))</f>
        <v>October</v>
      </c>
      <c r="T6361" t="str">
        <f>IF(OR(
  AND(Table1[[#This Row],[Ticket Priority]]="Critical", Table1[[#This Row],[Ticket Status]]&lt;&gt;"Closed"),
  AND(Table1[[#This Row],[Ticket Priority]]="High", Table1[[#This Row],[Ticket Status]]="Open")
), "Yes", "No")</f>
        <v>No</v>
      </c>
      <c r="U6361" s="4" t="str">
        <f>IF(Table1[[#This Row],[Ticket Status]]="Closed","Yes","No")</f>
        <v>No</v>
      </c>
      <c r="V6361" s="4" t="str">
        <f>IF(Table1[[#This Row],[Ticket Status]]="Pending Customer Response","Yes","No")</f>
        <v>Yes</v>
      </c>
      <c r="W6361" s="5">
        <f ca="1">COUNTIFS(Table1[Agent_name],Table1[[#This Row],[Agent_name]],Table1[Month],Table1[[#This Row],[Month]])/160</f>
        <v>0.58125000000000004</v>
      </c>
    </row>
    <row r="6362" spans="1:23" x14ac:dyDescent="0.25">
      <c r="A6362">
        <v>6361</v>
      </c>
      <c r="B6362" t="s">
        <v>20649</v>
      </c>
      <c r="C6362" t="s">
        <v>20650</v>
      </c>
      <c r="D6362">
        <v>47</v>
      </c>
      <c r="E6362" t="s">
        <v>58</v>
      </c>
      <c r="F6362" t="s">
        <v>655</v>
      </c>
      <c r="G6362" s="1">
        <v>44059</v>
      </c>
      <c r="H6362" t="s">
        <v>21</v>
      </c>
      <c r="I6362" t="s">
        <v>37</v>
      </c>
      <c r="J6362" s="3" t="s">
        <v>20651</v>
      </c>
      <c r="K6362" t="s">
        <v>62</v>
      </c>
      <c r="M6362" t="s">
        <v>89</v>
      </c>
      <c r="N6362" t="s">
        <v>83</v>
      </c>
      <c r="R6362" t="str">
        <f t="shared" ca="1" si="99"/>
        <v>Aisha</v>
      </c>
      <c r="S6362" t="str">
        <f>IFERROR(TEXT(DATEVALUE(LEFT(Table1[[#This Row],[Date of Purchase]],10)), "MMMM"), TEXT(Table1[[#This Row],[Date of Purchase]], "MMMM"))</f>
        <v>August</v>
      </c>
      <c r="T6362" t="str">
        <f>IF(OR(
  AND(Table1[[#This Row],[Ticket Priority]]="Critical", Table1[[#This Row],[Ticket Status]]&lt;&gt;"Closed"),
  AND(Table1[[#This Row],[Ticket Priority]]="High", Table1[[#This Row],[Ticket Status]]="Open")
), "Yes", "No")</f>
        <v>Yes</v>
      </c>
      <c r="U6362" s="4" t="str">
        <f>IF(Table1[[#This Row],[Ticket Status]]="Closed","Yes","No")</f>
        <v>No</v>
      </c>
      <c r="V6362" s="4" t="str">
        <f>IF(Table1[[#This Row],[Ticket Status]]="Pending Customer Response","Yes","No")</f>
        <v>No</v>
      </c>
      <c r="W6362" s="5">
        <f ca="1">COUNTIFS(Table1[Agent_name],Table1[[#This Row],[Agent_name]],Table1[Month],Table1[[#This Row],[Month]])/160</f>
        <v>0.86250000000000004</v>
      </c>
    </row>
    <row r="6363" spans="1:23" x14ac:dyDescent="0.25">
      <c r="A6363">
        <v>6362</v>
      </c>
      <c r="B6363" t="s">
        <v>20652</v>
      </c>
      <c r="C6363" t="s">
        <v>20653</v>
      </c>
      <c r="D6363">
        <v>33</v>
      </c>
      <c r="E6363" t="s">
        <v>58</v>
      </c>
      <c r="F6363" t="s">
        <v>149</v>
      </c>
      <c r="G6363" s="1">
        <v>44243</v>
      </c>
      <c r="H6363" t="s">
        <v>21</v>
      </c>
      <c r="I6363" t="s">
        <v>150</v>
      </c>
      <c r="J6363" s="3" t="s">
        <v>20654</v>
      </c>
      <c r="K6363" t="s">
        <v>62</v>
      </c>
      <c r="M6363" t="s">
        <v>25</v>
      </c>
      <c r="N6363" t="s">
        <v>55</v>
      </c>
      <c r="R6363" t="str">
        <f t="shared" ca="1" si="99"/>
        <v>Aisha</v>
      </c>
      <c r="S6363" t="str">
        <f>IFERROR(TEXT(DATEVALUE(LEFT(Table1[[#This Row],[Date of Purchase]],10)), "MMMM"), TEXT(Table1[[#This Row],[Date of Purchase]], "MMMM"))</f>
        <v>February</v>
      </c>
      <c r="T6363" t="str">
        <f>IF(OR(
  AND(Table1[[#This Row],[Ticket Priority]]="Critical", Table1[[#This Row],[Ticket Status]]&lt;&gt;"Closed"),
  AND(Table1[[#This Row],[Ticket Priority]]="High", Table1[[#This Row],[Ticket Status]]="Open")
), "Yes", "No")</f>
        <v>Yes</v>
      </c>
      <c r="U6363" s="4" t="str">
        <f>IF(Table1[[#This Row],[Ticket Status]]="Closed","Yes","No")</f>
        <v>No</v>
      </c>
      <c r="V6363" s="4" t="str">
        <f>IF(Table1[[#This Row],[Ticket Status]]="Pending Customer Response","Yes","No")</f>
        <v>No</v>
      </c>
      <c r="W6363" s="5">
        <f ca="1">COUNTIFS(Table1[Agent_name],Table1[[#This Row],[Agent_name]],Table1[Month],Table1[[#This Row],[Month]])/160</f>
        <v>0.85624999999999996</v>
      </c>
    </row>
    <row r="6364" spans="1:23" x14ac:dyDescent="0.25">
      <c r="A6364">
        <v>6363</v>
      </c>
      <c r="B6364" t="s">
        <v>20655</v>
      </c>
      <c r="C6364" t="s">
        <v>20656</v>
      </c>
      <c r="D6364">
        <v>22</v>
      </c>
      <c r="E6364" t="s">
        <v>58</v>
      </c>
      <c r="F6364" t="s">
        <v>211</v>
      </c>
      <c r="G6364" s="1">
        <v>44282</v>
      </c>
      <c r="H6364" t="s">
        <v>21</v>
      </c>
      <c r="I6364" t="s">
        <v>60</v>
      </c>
      <c r="J6364" s="3" t="s">
        <v>20657</v>
      </c>
      <c r="K6364" t="s">
        <v>39</v>
      </c>
      <c r="L6364" t="s">
        <v>20658</v>
      </c>
      <c r="M6364" t="s">
        <v>143</v>
      </c>
      <c r="N6364" t="s">
        <v>33</v>
      </c>
      <c r="O6364" s="2">
        <v>45078.201921296299</v>
      </c>
      <c r="P6364" s="2">
        <v>45078.382476851853</v>
      </c>
      <c r="Q6364">
        <v>3</v>
      </c>
      <c r="R6364" t="str">
        <f t="shared" ca="1" si="99"/>
        <v>Priya</v>
      </c>
      <c r="S6364" t="str">
        <f>IFERROR(TEXT(DATEVALUE(LEFT(Table1[[#This Row],[Date of Purchase]],10)), "MMMM"), TEXT(Table1[[#This Row],[Date of Purchase]], "MMMM"))</f>
        <v>March</v>
      </c>
      <c r="T6364" t="str">
        <f>IF(OR(
  AND(Table1[[#This Row],[Ticket Priority]]="Critical", Table1[[#This Row],[Ticket Status]]&lt;&gt;"Closed"),
  AND(Table1[[#This Row],[Ticket Priority]]="High", Table1[[#This Row],[Ticket Status]]="Open")
), "Yes", "No")</f>
        <v>No</v>
      </c>
      <c r="U6364" s="4" t="str">
        <f>IF(Table1[[#This Row],[Ticket Status]]="Closed","Yes","No")</f>
        <v>Yes</v>
      </c>
      <c r="V6364" s="4" t="str">
        <f>IF(Table1[[#This Row],[Ticket Status]]="Pending Customer Response","Yes","No")</f>
        <v>No</v>
      </c>
      <c r="W6364" s="5">
        <f ca="1">COUNTIFS(Table1[Agent_name],Table1[[#This Row],[Agent_name]],Table1[Month],Table1[[#This Row],[Month]])/160</f>
        <v>0.43125000000000002</v>
      </c>
    </row>
    <row r="6365" spans="1:23" x14ac:dyDescent="0.25">
      <c r="A6365">
        <v>6364</v>
      </c>
      <c r="B6365" t="s">
        <v>1480</v>
      </c>
      <c r="C6365" t="s">
        <v>20659</v>
      </c>
      <c r="D6365">
        <v>18</v>
      </c>
      <c r="E6365" t="s">
        <v>29</v>
      </c>
      <c r="F6365" t="s">
        <v>134</v>
      </c>
      <c r="G6365" s="1">
        <v>44373</v>
      </c>
      <c r="H6365" t="s">
        <v>45</v>
      </c>
      <c r="I6365" t="s">
        <v>22</v>
      </c>
      <c r="J6365" s="3" t="s">
        <v>20660</v>
      </c>
      <c r="K6365" t="s">
        <v>39</v>
      </c>
      <c r="L6365" t="s">
        <v>20661</v>
      </c>
      <c r="M6365" t="s">
        <v>143</v>
      </c>
      <c r="N6365" t="s">
        <v>55</v>
      </c>
      <c r="O6365" s="2">
        <v>45078.175555555557</v>
      </c>
      <c r="P6365" s="2">
        <v>45078.342916666668</v>
      </c>
      <c r="Q6365">
        <v>2</v>
      </c>
      <c r="R6365" t="str">
        <f t="shared" ca="1" si="99"/>
        <v>Sara</v>
      </c>
      <c r="S6365" t="str">
        <f>IFERROR(TEXT(DATEVALUE(LEFT(Table1[[#This Row],[Date of Purchase]],10)), "MMMM"), TEXT(Table1[[#This Row],[Date of Purchase]], "MMMM"))</f>
        <v>June</v>
      </c>
      <c r="T6365" t="str">
        <f>IF(OR(
  AND(Table1[[#This Row],[Ticket Priority]]="Critical", Table1[[#This Row],[Ticket Status]]&lt;&gt;"Closed"),
  AND(Table1[[#This Row],[Ticket Priority]]="High", Table1[[#This Row],[Ticket Status]]="Open")
), "Yes", "No")</f>
        <v>No</v>
      </c>
      <c r="U6365" s="4" t="str">
        <f>IF(Table1[[#This Row],[Ticket Status]]="Closed","Yes","No")</f>
        <v>Yes</v>
      </c>
      <c r="V6365" s="4" t="str">
        <f>IF(Table1[[#This Row],[Ticket Status]]="Pending Customer Response","Yes","No")</f>
        <v>No</v>
      </c>
      <c r="W6365" s="5">
        <f ca="1">COUNTIFS(Table1[Agent_name],Table1[[#This Row],[Agent_name]],Table1[Month],Table1[[#This Row],[Month]])/160</f>
        <v>0.65</v>
      </c>
    </row>
    <row r="6366" spans="1:23" x14ac:dyDescent="0.25">
      <c r="A6366">
        <v>6365</v>
      </c>
      <c r="B6366" t="s">
        <v>14410</v>
      </c>
      <c r="C6366" t="s">
        <v>20662</v>
      </c>
      <c r="D6366">
        <v>56</v>
      </c>
      <c r="E6366" t="s">
        <v>58</v>
      </c>
      <c r="F6366" t="s">
        <v>223</v>
      </c>
      <c r="G6366" s="1">
        <v>44456</v>
      </c>
      <c r="H6366" t="s">
        <v>21</v>
      </c>
      <c r="I6366" t="s">
        <v>31</v>
      </c>
      <c r="J6366" s="3" t="s">
        <v>20663</v>
      </c>
      <c r="K6366" t="s">
        <v>62</v>
      </c>
      <c r="M6366" t="s">
        <v>89</v>
      </c>
      <c r="N6366" t="s">
        <v>83</v>
      </c>
      <c r="R6366" t="str">
        <f t="shared" ca="1" si="99"/>
        <v>Karan</v>
      </c>
      <c r="S6366" t="str">
        <f>IFERROR(TEXT(DATEVALUE(LEFT(Table1[[#This Row],[Date of Purchase]],10)), "MMMM"), TEXT(Table1[[#This Row],[Date of Purchase]], "MMMM"))</f>
        <v>September</v>
      </c>
      <c r="T6366" t="str">
        <f>IF(OR(
  AND(Table1[[#This Row],[Ticket Priority]]="Critical", Table1[[#This Row],[Ticket Status]]&lt;&gt;"Closed"),
  AND(Table1[[#This Row],[Ticket Priority]]="High", Table1[[#This Row],[Ticket Status]]="Open")
), "Yes", "No")</f>
        <v>Yes</v>
      </c>
      <c r="U6366" s="4" t="str">
        <f>IF(Table1[[#This Row],[Ticket Status]]="Closed","Yes","No")</f>
        <v>No</v>
      </c>
      <c r="V6366" s="4" t="str">
        <f>IF(Table1[[#This Row],[Ticket Status]]="Pending Customer Response","Yes","No")</f>
        <v>No</v>
      </c>
      <c r="W6366" s="5">
        <f ca="1">COUNTIFS(Table1[Agent_name],Table1[[#This Row],[Agent_name]],Table1[Month],Table1[[#This Row],[Month]])/160</f>
        <v>0.24374999999999999</v>
      </c>
    </row>
    <row r="6367" spans="1:23" x14ac:dyDescent="0.25">
      <c r="A6367">
        <v>6366</v>
      </c>
      <c r="B6367" t="s">
        <v>20664</v>
      </c>
      <c r="C6367" t="s">
        <v>20665</v>
      </c>
      <c r="D6367">
        <v>22</v>
      </c>
      <c r="E6367" t="s">
        <v>29</v>
      </c>
      <c r="F6367" t="s">
        <v>281</v>
      </c>
      <c r="G6367" s="1">
        <v>44106</v>
      </c>
      <c r="H6367" t="s">
        <v>45</v>
      </c>
      <c r="I6367" t="s">
        <v>60</v>
      </c>
      <c r="J6367" s="3" t="s">
        <v>20666</v>
      </c>
      <c r="K6367" t="s">
        <v>39</v>
      </c>
      <c r="L6367" t="s">
        <v>20667</v>
      </c>
      <c r="M6367" t="s">
        <v>25</v>
      </c>
      <c r="N6367" t="s">
        <v>33</v>
      </c>
      <c r="O6367" s="2">
        <v>45078.788090277776</v>
      </c>
      <c r="P6367" s="2">
        <v>45078.869340277779</v>
      </c>
      <c r="Q6367">
        <v>2</v>
      </c>
      <c r="R6367" t="str">
        <f t="shared" ca="1" si="99"/>
        <v>Divya</v>
      </c>
      <c r="S6367" t="str">
        <f>IFERROR(TEXT(DATEVALUE(LEFT(Table1[[#This Row],[Date of Purchase]],10)), "MMMM"), TEXT(Table1[[#This Row],[Date of Purchase]], "MMMM"))</f>
        <v>October</v>
      </c>
      <c r="T6367" t="str">
        <f>IF(OR(
  AND(Table1[[#This Row],[Ticket Priority]]="Critical", Table1[[#This Row],[Ticket Status]]&lt;&gt;"Closed"),
  AND(Table1[[#This Row],[Ticket Priority]]="High", Table1[[#This Row],[Ticket Status]]="Open")
), "Yes", "No")</f>
        <v>No</v>
      </c>
      <c r="U6367" s="4" t="str">
        <f>IF(Table1[[#This Row],[Ticket Status]]="Closed","Yes","No")</f>
        <v>Yes</v>
      </c>
      <c r="V6367" s="4" t="str">
        <f>IF(Table1[[#This Row],[Ticket Status]]="Pending Customer Response","Yes","No")</f>
        <v>No</v>
      </c>
      <c r="W6367" s="5">
        <f ca="1">COUNTIFS(Table1[Agent_name],Table1[[#This Row],[Agent_name]],Table1[Month],Table1[[#This Row],[Month]])/160</f>
        <v>0.25</v>
      </c>
    </row>
    <row r="6368" spans="1:23" x14ac:dyDescent="0.25">
      <c r="A6368">
        <v>6367</v>
      </c>
      <c r="B6368" t="s">
        <v>20668</v>
      </c>
      <c r="C6368" t="s">
        <v>20669</v>
      </c>
      <c r="D6368">
        <v>58</v>
      </c>
      <c r="E6368" t="s">
        <v>19</v>
      </c>
      <c r="F6368" t="s">
        <v>173</v>
      </c>
      <c r="G6368" s="1">
        <v>43853</v>
      </c>
      <c r="H6368" t="s">
        <v>66</v>
      </c>
      <c r="I6368" t="s">
        <v>22</v>
      </c>
      <c r="J6368" s="3" t="s">
        <v>20670</v>
      </c>
      <c r="K6368" t="s">
        <v>62</v>
      </c>
      <c r="M6368" t="s">
        <v>41</v>
      </c>
      <c r="N6368" t="s">
        <v>55</v>
      </c>
      <c r="R6368" t="str">
        <f t="shared" ca="1" si="99"/>
        <v>Aisha</v>
      </c>
      <c r="S6368" t="str">
        <f>IFERROR(TEXT(DATEVALUE(LEFT(Table1[[#This Row],[Date of Purchase]],10)), "MMMM"), TEXT(Table1[[#This Row],[Date of Purchase]], "MMMM"))</f>
        <v>January</v>
      </c>
      <c r="T6368" t="str">
        <f>IF(OR(
  AND(Table1[[#This Row],[Ticket Priority]]="Critical", Table1[[#This Row],[Ticket Status]]&lt;&gt;"Closed"),
  AND(Table1[[#This Row],[Ticket Priority]]="High", Table1[[#This Row],[Ticket Status]]="Open")
), "Yes", "No")</f>
        <v>No</v>
      </c>
      <c r="U6368" s="4" t="str">
        <f>IF(Table1[[#This Row],[Ticket Status]]="Closed","Yes","No")</f>
        <v>No</v>
      </c>
      <c r="V6368" s="4" t="str">
        <f>IF(Table1[[#This Row],[Ticket Status]]="Pending Customer Response","Yes","No")</f>
        <v>No</v>
      </c>
      <c r="W6368" s="5">
        <f ca="1">COUNTIFS(Table1[Agent_name],Table1[[#This Row],[Agent_name]],Table1[Month],Table1[[#This Row],[Month]])/160</f>
        <v>0.83125000000000004</v>
      </c>
    </row>
    <row r="6369" spans="1:23" x14ac:dyDescent="0.25">
      <c r="A6369">
        <v>6368</v>
      </c>
      <c r="B6369" t="s">
        <v>20671</v>
      </c>
      <c r="C6369" t="s">
        <v>20672</v>
      </c>
      <c r="D6369">
        <v>55</v>
      </c>
      <c r="E6369" t="s">
        <v>19</v>
      </c>
      <c r="F6369" t="s">
        <v>397</v>
      </c>
      <c r="G6369" s="1">
        <v>44472</v>
      </c>
      <c r="H6369" t="s">
        <v>66</v>
      </c>
      <c r="I6369" t="s">
        <v>113</v>
      </c>
      <c r="J6369" s="3" t="s">
        <v>20673</v>
      </c>
      <c r="K6369" t="s">
        <v>39</v>
      </c>
      <c r="L6369" t="s">
        <v>20674</v>
      </c>
      <c r="M6369" t="s">
        <v>89</v>
      </c>
      <c r="N6369" t="s">
        <v>33</v>
      </c>
      <c r="O6369" s="2">
        <v>45078.227719907409</v>
      </c>
      <c r="P6369" s="2">
        <v>45078.074942129628</v>
      </c>
      <c r="Q6369">
        <v>1</v>
      </c>
      <c r="R6369" t="str">
        <f t="shared" ca="1" si="99"/>
        <v>Ravi</v>
      </c>
      <c r="S6369" t="str">
        <f>IFERROR(TEXT(DATEVALUE(LEFT(Table1[[#This Row],[Date of Purchase]],10)), "MMMM"), TEXT(Table1[[#This Row],[Date of Purchase]], "MMMM"))</f>
        <v>October</v>
      </c>
      <c r="T6369" t="str">
        <f>IF(OR(
  AND(Table1[[#This Row],[Ticket Priority]]="Critical", Table1[[#This Row],[Ticket Status]]&lt;&gt;"Closed"),
  AND(Table1[[#This Row],[Ticket Priority]]="High", Table1[[#This Row],[Ticket Status]]="Open")
), "Yes", "No")</f>
        <v>No</v>
      </c>
      <c r="U6369" s="4" t="str">
        <f>IF(Table1[[#This Row],[Ticket Status]]="Closed","Yes","No")</f>
        <v>Yes</v>
      </c>
      <c r="V6369" s="4" t="str">
        <f>IF(Table1[[#This Row],[Ticket Status]]="Pending Customer Response","Yes","No")</f>
        <v>No</v>
      </c>
      <c r="W6369" s="5">
        <f ca="1">COUNTIFS(Table1[Agent_name],Table1[[#This Row],[Agent_name]],Table1[Month],Table1[[#This Row],[Month]])/160</f>
        <v>0.58125000000000004</v>
      </c>
    </row>
    <row r="6370" spans="1:23" x14ac:dyDescent="0.25">
      <c r="A6370">
        <v>6369</v>
      </c>
      <c r="B6370" t="s">
        <v>20675</v>
      </c>
      <c r="C6370" t="s">
        <v>20676</v>
      </c>
      <c r="D6370">
        <v>43</v>
      </c>
      <c r="E6370" t="s">
        <v>29</v>
      </c>
      <c r="F6370" t="s">
        <v>655</v>
      </c>
      <c r="G6370" s="1">
        <v>44465</v>
      </c>
      <c r="H6370" t="s">
        <v>67</v>
      </c>
      <c r="I6370" t="s">
        <v>72</v>
      </c>
      <c r="J6370" s="3" t="s">
        <v>20677</v>
      </c>
      <c r="K6370" t="s">
        <v>24</v>
      </c>
      <c r="M6370" t="s">
        <v>89</v>
      </c>
      <c r="N6370" t="s">
        <v>55</v>
      </c>
      <c r="O6370" s="2">
        <v>45078.918703703705</v>
      </c>
      <c r="R6370" t="str">
        <f t="shared" ca="1" si="99"/>
        <v>Priya</v>
      </c>
      <c r="S6370" t="str">
        <f>IFERROR(TEXT(DATEVALUE(LEFT(Table1[[#This Row],[Date of Purchase]],10)), "MMMM"), TEXT(Table1[[#This Row],[Date of Purchase]], "MMMM"))</f>
        <v>September</v>
      </c>
      <c r="T6370" t="str">
        <f>IF(OR(
  AND(Table1[[#This Row],[Ticket Priority]]="Critical", Table1[[#This Row],[Ticket Status]]&lt;&gt;"Closed"),
  AND(Table1[[#This Row],[Ticket Priority]]="High", Table1[[#This Row],[Ticket Status]]="Open")
), "Yes", "No")</f>
        <v>No</v>
      </c>
      <c r="U6370" s="4" t="str">
        <f>IF(Table1[[#This Row],[Ticket Status]]="Closed","Yes","No")</f>
        <v>No</v>
      </c>
      <c r="V6370" s="4" t="str">
        <f>IF(Table1[[#This Row],[Ticket Status]]="Pending Customer Response","Yes","No")</f>
        <v>Yes</v>
      </c>
      <c r="W6370" s="5">
        <f ca="1">COUNTIFS(Table1[Agent_name],Table1[[#This Row],[Agent_name]],Table1[Month],Table1[[#This Row],[Month]])/160</f>
        <v>0.53125</v>
      </c>
    </row>
    <row r="6371" spans="1:23" x14ac:dyDescent="0.25">
      <c r="A6371">
        <v>6370</v>
      </c>
      <c r="B6371" t="s">
        <v>20678</v>
      </c>
      <c r="C6371" t="s">
        <v>20679</v>
      </c>
      <c r="D6371">
        <v>64</v>
      </c>
      <c r="E6371" t="s">
        <v>19</v>
      </c>
      <c r="F6371" t="s">
        <v>281</v>
      </c>
      <c r="G6371" s="1">
        <v>43949</v>
      </c>
      <c r="H6371" t="s">
        <v>66</v>
      </c>
      <c r="I6371" t="s">
        <v>52</v>
      </c>
      <c r="J6371" s="3" t="s">
        <v>20680</v>
      </c>
      <c r="K6371" t="s">
        <v>39</v>
      </c>
      <c r="L6371" t="s">
        <v>20681</v>
      </c>
      <c r="M6371" t="s">
        <v>143</v>
      </c>
      <c r="N6371" t="s">
        <v>55</v>
      </c>
      <c r="O6371" s="2">
        <v>45078.881921296299</v>
      </c>
      <c r="P6371" s="2">
        <v>45078.232615740744</v>
      </c>
      <c r="Q6371">
        <v>5</v>
      </c>
      <c r="R6371" t="str">
        <f t="shared" ca="1" si="99"/>
        <v>Sara</v>
      </c>
      <c r="S6371" t="str">
        <f>IFERROR(TEXT(DATEVALUE(LEFT(Table1[[#This Row],[Date of Purchase]],10)), "MMMM"), TEXT(Table1[[#This Row],[Date of Purchase]], "MMMM"))</f>
        <v>April</v>
      </c>
      <c r="T6371" t="str">
        <f>IF(OR(
  AND(Table1[[#This Row],[Ticket Priority]]="Critical", Table1[[#This Row],[Ticket Status]]&lt;&gt;"Closed"),
  AND(Table1[[#This Row],[Ticket Priority]]="High", Table1[[#This Row],[Ticket Status]]="Open")
), "Yes", "No")</f>
        <v>No</v>
      </c>
      <c r="U6371" s="4" t="str">
        <f>IF(Table1[[#This Row],[Ticket Status]]="Closed","Yes","No")</f>
        <v>Yes</v>
      </c>
      <c r="V6371" s="4" t="str">
        <f>IF(Table1[[#This Row],[Ticket Status]]="Pending Customer Response","Yes","No")</f>
        <v>No</v>
      </c>
      <c r="W6371" s="5">
        <f ca="1">COUNTIFS(Table1[Agent_name],Table1[[#This Row],[Agent_name]],Table1[Month],Table1[[#This Row],[Month]])/160</f>
        <v>0.75624999999999998</v>
      </c>
    </row>
    <row r="6372" spans="1:23" x14ac:dyDescent="0.25">
      <c r="A6372">
        <v>6371</v>
      </c>
      <c r="B6372" t="s">
        <v>20682</v>
      </c>
      <c r="C6372" t="s">
        <v>20683</v>
      </c>
      <c r="D6372">
        <v>21</v>
      </c>
      <c r="E6372" t="s">
        <v>19</v>
      </c>
      <c r="F6372" t="s">
        <v>71</v>
      </c>
      <c r="G6372" s="1">
        <v>44555</v>
      </c>
      <c r="H6372" t="s">
        <v>45</v>
      </c>
      <c r="I6372" t="s">
        <v>72</v>
      </c>
      <c r="J6372" s="3" t="s">
        <v>20684</v>
      </c>
      <c r="K6372" t="s">
        <v>39</v>
      </c>
      <c r="L6372" t="s">
        <v>20685</v>
      </c>
      <c r="M6372" t="s">
        <v>89</v>
      </c>
      <c r="N6372" t="s">
        <v>33</v>
      </c>
      <c r="O6372" s="2">
        <v>45078.275694444441</v>
      </c>
      <c r="P6372" s="2">
        <v>45078.315972222219</v>
      </c>
      <c r="Q6372">
        <v>4</v>
      </c>
      <c r="R6372" t="str">
        <f t="shared" ca="1" si="99"/>
        <v>Ravi</v>
      </c>
      <c r="S6372" t="str">
        <f>IFERROR(TEXT(DATEVALUE(LEFT(Table1[[#This Row],[Date of Purchase]],10)), "MMMM"), TEXT(Table1[[#This Row],[Date of Purchase]], "MMMM"))</f>
        <v>December</v>
      </c>
      <c r="T6372" t="str">
        <f>IF(OR(
  AND(Table1[[#This Row],[Ticket Priority]]="Critical", Table1[[#This Row],[Ticket Status]]&lt;&gt;"Closed"),
  AND(Table1[[#This Row],[Ticket Priority]]="High", Table1[[#This Row],[Ticket Status]]="Open")
), "Yes", "No")</f>
        <v>No</v>
      </c>
      <c r="U6372" s="4" t="str">
        <f>IF(Table1[[#This Row],[Ticket Status]]="Closed","Yes","No")</f>
        <v>Yes</v>
      </c>
      <c r="V6372" s="4" t="str">
        <f>IF(Table1[[#This Row],[Ticket Status]]="Pending Customer Response","Yes","No")</f>
        <v>No</v>
      </c>
      <c r="W6372" s="5">
        <f ca="1">COUNTIFS(Table1[Agent_name],Table1[[#This Row],[Agent_name]],Table1[Month],Table1[[#This Row],[Month]])/160</f>
        <v>0.66249999999999998</v>
      </c>
    </row>
    <row r="6373" spans="1:23" x14ac:dyDescent="0.25">
      <c r="A6373">
        <v>6372</v>
      </c>
      <c r="B6373" t="s">
        <v>20686</v>
      </c>
      <c r="C6373" t="s">
        <v>20687</v>
      </c>
      <c r="D6373">
        <v>40</v>
      </c>
      <c r="E6373" t="s">
        <v>58</v>
      </c>
      <c r="F6373" t="s">
        <v>207</v>
      </c>
      <c r="G6373" s="1">
        <v>44159</v>
      </c>
      <c r="H6373" t="s">
        <v>66</v>
      </c>
      <c r="I6373" t="s">
        <v>31</v>
      </c>
      <c r="J6373" s="3" t="s">
        <v>20688</v>
      </c>
      <c r="K6373" t="s">
        <v>24</v>
      </c>
      <c r="M6373" t="s">
        <v>143</v>
      </c>
      <c r="N6373" t="s">
        <v>26</v>
      </c>
      <c r="O6373" s="2">
        <v>45078.43681712963</v>
      </c>
      <c r="R6373" t="str">
        <f t="shared" ca="1" si="99"/>
        <v>Priya</v>
      </c>
      <c r="S6373" t="str">
        <f>IFERROR(TEXT(DATEVALUE(LEFT(Table1[[#This Row],[Date of Purchase]],10)), "MMMM"), TEXT(Table1[[#This Row],[Date of Purchase]], "MMMM"))</f>
        <v>November</v>
      </c>
      <c r="T6373" t="str">
        <f>IF(OR(
  AND(Table1[[#This Row],[Ticket Priority]]="Critical", Table1[[#This Row],[Ticket Status]]&lt;&gt;"Closed"),
  AND(Table1[[#This Row],[Ticket Priority]]="High", Table1[[#This Row],[Ticket Status]]="Open")
), "Yes", "No")</f>
        <v>No</v>
      </c>
      <c r="U6373" s="4" t="str">
        <f>IF(Table1[[#This Row],[Ticket Status]]="Closed","Yes","No")</f>
        <v>No</v>
      </c>
      <c r="V6373" s="4" t="str">
        <f>IF(Table1[[#This Row],[Ticket Status]]="Pending Customer Response","Yes","No")</f>
        <v>Yes</v>
      </c>
      <c r="W6373" s="5">
        <f ca="1">COUNTIFS(Table1[Agent_name],Table1[[#This Row],[Agent_name]],Table1[Month],Table1[[#This Row],[Month]])/160</f>
        <v>0.41249999999999998</v>
      </c>
    </row>
    <row r="6374" spans="1:23" x14ac:dyDescent="0.25">
      <c r="A6374">
        <v>6373</v>
      </c>
      <c r="B6374" t="s">
        <v>20689</v>
      </c>
      <c r="C6374" t="s">
        <v>20690</v>
      </c>
      <c r="D6374">
        <v>20</v>
      </c>
      <c r="E6374" t="s">
        <v>29</v>
      </c>
      <c r="F6374" t="s">
        <v>86</v>
      </c>
      <c r="G6374" s="1">
        <v>44210</v>
      </c>
      <c r="H6374" t="s">
        <v>59</v>
      </c>
      <c r="I6374" t="s">
        <v>46</v>
      </c>
      <c r="J6374" s="3" t="s">
        <v>20691</v>
      </c>
      <c r="K6374" t="s">
        <v>62</v>
      </c>
      <c r="M6374" t="s">
        <v>41</v>
      </c>
      <c r="N6374" t="s">
        <v>55</v>
      </c>
      <c r="R6374" t="str">
        <f t="shared" ca="1" si="99"/>
        <v>Ravi</v>
      </c>
      <c r="S6374" t="str">
        <f>IFERROR(TEXT(DATEVALUE(LEFT(Table1[[#This Row],[Date of Purchase]],10)), "MMMM"), TEXT(Table1[[#This Row],[Date of Purchase]], "MMMM"))</f>
        <v>January</v>
      </c>
      <c r="T6374" t="str">
        <f>IF(OR(
  AND(Table1[[#This Row],[Ticket Priority]]="Critical", Table1[[#This Row],[Ticket Status]]&lt;&gt;"Closed"),
  AND(Table1[[#This Row],[Ticket Priority]]="High", Table1[[#This Row],[Ticket Status]]="Open")
), "Yes", "No")</f>
        <v>No</v>
      </c>
      <c r="U6374" s="4" t="str">
        <f>IF(Table1[[#This Row],[Ticket Status]]="Closed","Yes","No")</f>
        <v>No</v>
      </c>
      <c r="V6374" s="4" t="str">
        <f>IF(Table1[[#This Row],[Ticket Status]]="Pending Customer Response","Yes","No")</f>
        <v>No</v>
      </c>
      <c r="W6374" s="5">
        <f ca="1">COUNTIFS(Table1[Agent_name],Table1[[#This Row],[Agent_name]],Table1[Month],Table1[[#This Row],[Month]])/160</f>
        <v>0.74375000000000002</v>
      </c>
    </row>
    <row r="6375" spans="1:23" x14ac:dyDescent="0.25">
      <c r="A6375">
        <v>6374</v>
      </c>
      <c r="B6375" t="s">
        <v>20692</v>
      </c>
      <c r="C6375" t="s">
        <v>20693</v>
      </c>
      <c r="D6375">
        <v>54</v>
      </c>
      <c r="E6375" t="s">
        <v>19</v>
      </c>
      <c r="F6375" t="s">
        <v>699</v>
      </c>
      <c r="G6375" s="1">
        <v>43851</v>
      </c>
      <c r="H6375" t="s">
        <v>45</v>
      </c>
      <c r="I6375" t="s">
        <v>177</v>
      </c>
      <c r="J6375" s="3" t="s">
        <v>20694</v>
      </c>
      <c r="K6375" t="s">
        <v>62</v>
      </c>
      <c r="M6375" t="s">
        <v>143</v>
      </c>
      <c r="N6375" t="s">
        <v>83</v>
      </c>
      <c r="R6375" t="str">
        <f t="shared" ca="1" si="99"/>
        <v>Ravi</v>
      </c>
      <c r="S6375" t="str">
        <f>IFERROR(TEXT(DATEVALUE(LEFT(Table1[[#This Row],[Date of Purchase]],10)), "MMMM"), TEXT(Table1[[#This Row],[Date of Purchase]], "MMMM"))</f>
        <v>January</v>
      </c>
      <c r="T6375" t="str">
        <f>IF(OR(
  AND(Table1[[#This Row],[Ticket Priority]]="Critical", Table1[[#This Row],[Ticket Status]]&lt;&gt;"Closed"),
  AND(Table1[[#This Row],[Ticket Priority]]="High", Table1[[#This Row],[Ticket Status]]="Open")
), "Yes", "No")</f>
        <v>No</v>
      </c>
      <c r="U6375" s="4" t="str">
        <f>IF(Table1[[#This Row],[Ticket Status]]="Closed","Yes","No")</f>
        <v>No</v>
      </c>
      <c r="V6375" s="4" t="str">
        <f>IF(Table1[[#This Row],[Ticket Status]]="Pending Customer Response","Yes","No")</f>
        <v>No</v>
      </c>
      <c r="W6375" s="5">
        <f ca="1">COUNTIFS(Table1[Agent_name],Table1[[#This Row],[Agent_name]],Table1[Month],Table1[[#This Row],[Month]])/160</f>
        <v>0.74375000000000002</v>
      </c>
    </row>
    <row r="6376" spans="1:23" x14ac:dyDescent="0.25">
      <c r="A6376">
        <v>6375</v>
      </c>
      <c r="B6376" t="s">
        <v>20695</v>
      </c>
      <c r="C6376" t="s">
        <v>20696</v>
      </c>
      <c r="D6376">
        <v>58</v>
      </c>
      <c r="E6376" t="s">
        <v>19</v>
      </c>
      <c r="F6376" t="s">
        <v>286</v>
      </c>
      <c r="G6376" s="1">
        <v>44091</v>
      </c>
      <c r="H6376" t="s">
        <v>66</v>
      </c>
      <c r="I6376" t="s">
        <v>177</v>
      </c>
      <c r="J6376" s="3" t="s">
        <v>20697</v>
      </c>
      <c r="K6376" t="s">
        <v>39</v>
      </c>
      <c r="L6376" t="s">
        <v>20698</v>
      </c>
      <c r="M6376" t="s">
        <v>25</v>
      </c>
      <c r="N6376" t="s">
        <v>55</v>
      </c>
      <c r="O6376" s="2">
        <v>45078.904224537036</v>
      </c>
      <c r="P6376" s="2">
        <v>45078.039641203701</v>
      </c>
      <c r="Q6376">
        <v>3</v>
      </c>
      <c r="R6376" t="str">
        <f t="shared" ca="1" si="99"/>
        <v>Rahul</v>
      </c>
      <c r="S6376" t="str">
        <f>IFERROR(TEXT(DATEVALUE(LEFT(Table1[[#This Row],[Date of Purchase]],10)), "MMMM"), TEXT(Table1[[#This Row],[Date of Purchase]], "MMMM"))</f>
        <v>September</v>
      </c>
      <c r="T6376" t="str">
        <f>IF(OR(
  AND(Table1[[#This Row],[Ticket Priority]]="Critical", Table1[[#This Row],[Ticket Status]]&lt;&gt;"Closed"),
  AND(Table1[[#This Row],[Ticket Priority]]="High", Table1[[#This Row],[Ticket Status]]="Open")
), "Yes", "No")</f>
        <v>No</v>
      </c>
      <c r="U6376" s="4" t="str">
        <f>IF(Table1[[#This Row],[Ticket Status]]="Closed","Yes","No")</f>
        <v>Yes</v>
      </c>
      <c r="V6376" s="4" t="str">
        <f>IF(Table1[[#This Row],[Ticket Status]]="Pending Customer Response","Yes","No")</f>
        <v>No</v>
      </c>
      <c r="W6376" s="5">
        <f ca="1">COUNTIFS(Table1[Agent_name],Table1[[#This Row],[Agent_name]],Table1[Month],Table1[[#This Row],[Month]])/160</f>
        <v>0.25</v>
      </c>
    </row>
    <row r="6377" spans="1:23" x14ac:dyDescent="0.25">
      <c r="A6377">
        <v>6376</v>
      </c>
      <c r="B6377" t="s">
        <v>7590</v>
      </c>
      <c r="C6377" t="s">
        <v>20699</v>
      </c>
      <c r="D6377">
        <v>21</v>
      </c>
      <c r="E6377" t="s">
        <v>29</v>
      </c>
      <c r="F6377" t="s">
        <v>125</v>
      </c>
      <c r="G6377" s="1">
        <v>44375</v>
      </c>
      <c r="H6377" t="s">
        <v>67</v>
      </c>
      <c r="I6377" t="s">
        <v>67</v>
      </c>
      <c r="J6377" s="3" t="s">
        <v>20700</v>
      </c>
      <c r="K6377" t="s">
        <v>39</v>
      </c>
      <c r="L6377" t="s">
        <v>20701</v>
      </c>
      <c r="M6377" t="s">
        <v>25</v>
      </c>
      <c r="N6377" t="s">
        <v>26</v>
      </c>
      <c r="O6377" s="2">
        <v>45078.761192129627</v>
      </c>
      <c r="P6377" s="2">
        <v>45078.824386574073</v>
      </c>
      <c r="Q6377">
        <v>2</v>
      </c>
      <c r="R6377" t="str">
        <f t="shared" ca="1" si="99"/>
        <v>Priya</v>
      </c>
      <c r="S6377" t="str">
        <f>IFERROR(TEXT(DATEVALUE(LEFT(Table1[[#This Row],[Date of Purchase]],10)), "MMMM"), TEXT(Table1[[#This Row],[Date of Purchase]], "MMMM"))</f>
        <v>June</v>
      </c>
      <c r="T6377" t="str">
        <f>IF(OR(
  AND(Table1[[#This Row],[Ticket Priority]]="Critical", Table1[[#This Row],[Ticket Status]]&lt;&gt;"Closed"),
  AND(Table1[[#This Row],[Ticket Priority]]="High", Table1[[#This Row],[Ticket Status]]="Open")
), "Yes", "No")</f>
        <v>No</v>
      </c>
      <c r="U6377" s="4" t="str">
        <f>IF(Table1[[#This Row],[Ticket Status]]="Closed","Yes","No")</f>
        <v>Yes</v>
      </c>
      <c r="V6377" s="4" t="str">
        <f>IF(Table1[[#This Row],[Ticket Status]]="Pending Customer Response","Yes","No")</f>
        <v>No</v>
      </c>
      <c r="W6377" s="5">
        <f ca="1">COUNTIFS(Table1[Agent_name],Table1[[#This Row],[Agent_name]],Table1[Month],Table1[[#This Row],[Month]])/160</f>
        <v>0.35625000000000001</v>
      </c>
    </row>
    <row r="6378" spans="1:23" x14ac:dyDescent="0.25">
      <c r="A6378">
        <v>6377</v>
      </c>
      <c r="B6378" t="s">
        <v>20702</v>
      </c>
      <c r="C6378" t="s">
        <v>20703</v>
      </c>
      <c r="D6378">
        <v>28</v>
      </c>
      <c r="E6378" t="s">
        <v>58</v>
      </c>
      <c r="F6378" t="s">
        <v>71</v>
      </c>
      <c r="G6378" s="1">
        <v>44075</v>
      </c>
      <c r="H6378" t="s">
        <v>66</v>
      </c>
      <c r="I6378" t="s">
        <v>37</v>
      </c>
      <c r="J6378" s="3" t="s">
        <v>20704</v>
      </c>
      <c r="K6378" t="s">
        <v>62</v>
      </c>
      <c r="M6378" t="s">
        <v>89</v>
      </c>
      <c r="N6378" t="s">
        <v>83</v>
      </c>
      <c r="R6378" t="str">
        <f t="shared" ca="1" si="99"/>
        <v>Ravi</v>
      </c>
      <c r="S6378" t="str">
        <f>IFERROR(TEXT(DATEVALUE(LEFT(Table1[[#This Row],[Date of Purchase]],10)), "MMMM"), TEXT(Table1[[#This Row],[Date of Purchase]], "MMMM"))</f>
        <v>September</v>
      </c>
      <c r="T6378" t="str">
        <f>IF(OR(
  AND(Table1[[#This Row],[Ticket Priority]]="Critical", Table1[[#This Row],[Ticket Status]]&lt;&gt;"Closed"),
  AND(Table1[[#This Row],[Ticket Priority]]="High", Table1[[#This Row],[Ticket Status]]="Open")
), "Yes", "No")</f>
        <v>Yes</v>
      </c>
      <c r="U6378" s="4" t="str">
        <f>IF(Table1[[#This Row],[Ticket Status]]="Closed","Yes","No")</f>
        <v>No</v>
      </c>
      <c r="V6378" s="4" t="str">
        <f>IF(Table1[[#This Row],[Ticket Status]]="Pending Customer Response","Yes","No")</f>
        <v>No</v>
      </c>
      <c r="W6378" s="5">
        <f ca="1">COUNTIFS(Table1[Agent_name],Table1[[#This Row],[Agent_name]],Table1[Month],Table1[[#This Row],[Month]])/160</f>
        <v>0.64375000000000004</v>
      </c>
    </row>
    <row r="6379" spans="1:23" x14ac:dyDescent="0.25">
      <c r="A6379">
        <v>6378</v>
      </c>
      <c r="B6379" t="s">
        <v>20705</v>
      </c>
      <c r="C6379" t="s">
        <v>20706</v>
      </c>
      <c r="D6379">
        <v>33</v>
      </c>
      <c r="E6379" t="s">
        <v>29</v>
      </c>
      <c r="F6379" t="s">
        <v>71</v>
      </c>
      <c r="G6379" s="1">
        <v>44243</v>
      </c>
      <c r="H6379" t="s">
        <v>21</v>
      </c>
      <c r="I6379" t="s">
        <v>59</v>
      </c>
      <c r="J6379" s="3" t="s">
        <v>20707</v>
      </c>
      <c r="K6379" t="s">
        <v>62</v>
      </c>
      <c r="M6379" t="s">
        <v>41</v>
      </c>
      <c r="N6379" t="s">
        <v>33</v>
      </c>
      <c r="R6379" t="str">
        <f t="shared" ca="1" si="99"/>
        <v>Divya</v>
      </c>
      <c r="S6379" t="str">
        <f>IFERROR(TEXT(DATEVALUE(LEFT(Table1[[#This Row],[Date of Purchase]],10)), "MMMM"), TEXT(Table1[[#This Row],[Date of Purchase]], "MMMM"))</f>
        <v>February</v>
      </c>
      <c r="T6379" t="str">
        <f>IF(OR(
  AND(Table1[[#This Row],[Ticket Priority]]="Critical", Table1[[#This Row],[Ticket Status]]&lt;&gt;"Closed"),
  AND(Table1[[#This Row],[Ticket Priority]]="High", Table1[[#This Row],[Ticket Status]]="Open")
), "Yes", "No")</f>
        <v>No</v>
      </c>
      <c r="U6379" s="4" t="str">
        <f>IF(Table1[[#This Row],[Ticket Status]]="Closed","Yes","No")</f>
        <v>No</v>
      </c>
      <c r="V6379" s="4" t="str">
        <f>IF(Table1[[#This Row],[Ticket Status]]="Pending Customer Response","Yes","No")</f>
        <v>No</v>
      </c>
      <c r="W6379" s="5">
        <f ca="1">COUNTIFS(Table1[Agent_name],Table1[[#This Row],[Agent_name]],Table1[Month],Table1[[#This Row],[Month]])/160</f>
        <v>0.25624999999999998</v>
      </c>
    </row>
    <row r="6380" spans="1:23" x14ac:dyDescent="0.25">
      <c r="A6380">
        <v>6379</v>
      </c>
      <c r="B6380" t="s">
        <v>20708</v>
      </c>
      <c r="C6380" t="s">
        <v>20709</v>
      </c>
      <c r="D6380">
        <v>37</v>
      </c>
      <c r="E6380" t="s">
        <v>58</v>
      </c>
      <c r="F6380" t="s">
        <v>157</v>
      </c>
      <c r="G6380" s="1">
        <v>43833</v>
      </c>
      <c r="H6380" t="s">
        <v>21</v>
      </c>
      <c r="I6380" t="s">
        <v>99</v>
      </c>
      <c r="J6380" s="3" t="s">
        <v>20710</v>
      </c>
      <c r="K6380" t="s">
        <v>62</v>
      </c>
      <c r="M6380" t="s">
        <v>41</v>
      </c>
      <c r="N6380" t="s">
        <v>83</v>
      </c>
      <c r="R6380" t="str">
        <f t="shared" ca="1" si="99"/>
        <v>Ravi</v>
      </c>
      <c r="S6380" t="str">
        <f>IFERROR(TEXT(DATEVALUE(LEFT(Table1[[#This Row],[Date of Purchase]],10)), "MMMM"), TEXT(Table1[[#This Row],[Date of Purchase]], "MMMM"))</f>
        <v>January</v>
      </c>
      <c r="T6380" t="str">
        <f>IF(OR(
  AND(Table1[[#This Row],[Ticket Priority]]="Critical", Table1[[#This Row],[Ticket Status]]&lt;&gt;"Closed"),
  AND(Table1[[#This Row],[Ticket Priority]]="High", Table1[[#This Row],[Ticket Status]]="Open")
), "Yes", "No")</f>
        <v>No</v>
      </c>
      <c r="U6380" s="4" t="str">
        <f>IF(Table1[[#This Row],[Ticket Status]]="Closed","Yes","No")</f>
        <v>No</v>
      </c>
      <c r="V6380" s="4" t="str">
        <f>IF(Table1[[#This Row],[Ticket Status]]="Pending Customer Response","Yes","No")</f>
        <v>No</v>
      </c>
      <c r="W6380" s="5">
        <f ca="1">COUNTIFS(Table1[Agent_name],Table1[[#This Row],[Agent_name]],Table1[Month],Table1[[#This Row],[Month]])/160</f>
        <v>0.74375000000000002</v>
      </c>
    </row>
    <row r="6381" spans="1:23" x14ac:dyDescent="0.25">
      <c r="A6381">
        <v>6380</v>
      </c>
      <c r="B6381" t="s">
        <v>20711</v>
      </c>
      <c r="C6381" t="s">
        <v>20712</v>
      </c>
      <c r="D6381">
        <v>52</v>
      </c>
      <c r="E6381" t="s">
        <v>19</v>
      </c>
      <c r="F6381" t="s">
        <v>20</v>
      </c>
      <c r="G6381" s="1">
        <v>43922</v>
      </c>
      <c r="H6381" t="s">
        <v>66</v>
      </c>
      <c r="I6381" t="s">
        <v>93</v>
      </c>
      <c r="J6381" s="3" t="s">
        <v>20713</v>
      </c>
      <c r="K6381" t="s">
        <v>39</v>
      </c>
      <c r="L6381" t="s">
        <v>20714</v>
      </c>
      <c r="M6381" t="s">
        <v>41</v>
      </c>
      <c r="N6381" t="s">
        <v>26</v>
      </c>
      <c r="O6381" s="2">
        <v>45078.702222222222</v>
      </c>
      <c r="P6381" s="2">
        <v>45078.091111111113</v>
      </c>
      <c r="Q6381">
        <v>2</v>
      </c>
      <c r="R6381" t="str">
        <f t="shared" ca="1" si="99"/>
        <v>Aisha</v>
      </c>
      <c r="S6381" t="str">
        <f>IFERROR(TEXT(DATEVALUE(LEFT(Table1[[#This Row],[Date of Purchase]],10)), "MMMM"), TEXT(Table1[[#This Row],[Date of Purchase]], "MMMM"))</f>
        <v>April</v>
      </c>
      <c r="T6381" t="str">
        <f>IF(OR(
  AND(Table1[[#This Row],[Ticket Priority]]="Critical", Table1[[#This Row],[Ticket Status]]&lt;&gt;"Closed"),
  AND(Table1[[#This Row],[Ticket Priority]]="High", Table1[[#This Row],[Ticket Status]]="Open")
), "Yes", "No")</f>
        <v>No</v>
      </c>
      <c r="U6381" s="4" t="str">
        <f>IF(Table1[[#This Row],[Ticket Status]]="Closed","Yes","No")</f>
        <v>Yes</v>
      </c>
      <c r="V6381" s="4" t="str">
        <f>IF(Table1[[#This Row],[Ticket Status]]="Pending Customer Response","Yes","No")</f>
        <v>No</v>
      </c>
      <c r="W6381" s="5">
        <f ca="1">COUNTIFS(Table1[Agent_name],Table1[[#This Row],[Agent_name]],Table1[Month],Table1[[#This Row],[Month]])/160</f>
        <v>0.81874999999999998</v>
      </c>
    </row>
    <row r="6382" spans="1:23" x14ac:dyDescent="0.25">
      <c r="A6382">
        <v>6381</v>
      </c>
      <c r="B6382" t="s">
        <v>20715</v>
      </c>
      <c r="C6382" t="s">
        <v>20716</v>
      </c>
      <c r="D6382">
        <v>19</v>
      </c>
      <c r="E6382" t="s">
        <v>58</v>
      </c>
      <c r="F6382" t="s">
        <v>383</v>
      </c>
      <c r="G6382" s="1">
        <v>44260</v>
      </c>
      <c r="H6382" t="s">
        <v>66</v>
      </c>
      <c r="I6382" t="s">
        <v>22</v>
      </c>
      <c r="J6382" s="3" t="s">
        <v>20717</v>
      </c>
      <c r="K6382" t="s">
        <v>39</v>
      </c>
      <c r="L6382" t="s">
        <v>20718</v>
      </c>
      <c r="M6382" t="s">
        <v>25</v>
      </c>
      <c r="N6382" t="s">
        <v>83</v>
      </c>
      <c r="O6382" s="2">
        <v>45078.469594907408</v>
      </c>
      <c r="P6382" s="2">
        <v>45078.886956018519</v>
      </c>
      <c r="Q6382">
        <v>3</v>
      </c>
      <c r="R6382" t="str">
        <f t="shared" ca="1" si="99"/>
        <v>Meera</v>
      </c>
      <c r="S6382" t="str">
        <f>IFERROR(TEXT(DATEVALUE(LEFT(Table1[[#This Row],[Date of Purchase]],10)), "MMMM"), TEXT(Table1[[#This Row],[Date of Purchase]], "MMMM"))</f>
        <v>March</v>
      </c>
      <c r="T6382" t="str">
        <f>IF(OR(
  AND(Table1[[#This Row],[Ticket Priority]]="Critical", Table1[[#This Row],[Ticket Status]]&lt;&gt;"Closed"),
  AND(Table1[[#This Row],[Ticket Priority]]="High", Table1[[#This Row],[Ticket Status]]="Open")
), "Yes", "No")</f>
        <v>No</v>
      </c>
      <c r="U6382" s="4" t="str">
        <f>IF(Table1[[#This Row],[Ticket Status]]="Closed","Yes","No")</f>
        <v>Yes</v>
      </c>
      <c r="V6382" s="4" t="str">
        <f>IF(Table1[[#This Row],[Ticket Status]]="Pending Customer Response","Yes","No")</f>
        <v>No</v>
      </c>
      <c r="W6382" s="5">
        <f ca="1">COUNTIFS(Table1[Agent_name],Table1[[#This Row],[Agent_name]],Table1[Month],Table1[[#This Row],[Month]])/160</f>
        <v>0.21249999999999999</v>
      </c>
    </row>
    <row r="6383" spans="1:23" x14ac:dyDescent="0.25">
      <c r="A6383">
        <v>6382</v>
      </c>
      <c r="B6383" t="s">
        <v>20719</v>
      </c>
      <c r="C6383" t="s">
        <v>20720</v>
      </c>
      <c r="D6383">
        <v>63</v>
      </c>
      <c r="E6383" t="s">
        <v>29</v>
      </c>
      <c r="F6383" t="s">
        <v>317</v>
      </c>
      <c r="G6383" s="1">
        <v>44277</v>
      </c>
      <c r="H6383" t="s">
        <v>67</v>
      </c>
      <c r="I6383" t="s">
        <v>99</v>
      </c>
      <c r="J6383" s="3" t="s">
        <v>20721</v>
      </c>
      <c r="K6383" t="s">
        <v>39</v>
      </c>
      <c r="L6383" t="s">
        <v>20722</v>
      </c>
      <c r="M6383" t="s">
        <v>89</v>
      </c>
      <c r="N6383" t="s">
        <v>26</v>
      </c>
      <c r="O6383" s="2">
        <v>45078.828645833331</v>
      </c>
      <c r="P6383" s="2">
        <v>45078.108506944445</v>
      </c>
      <c r="Q6383">
        <v>5</v>
      </c>
      <c r="R6383" t="str">
        <f t="shared" ca="1" si="99"/>
        <v>Arjun</v>
      </c>
      <c r="S6383" t="str">
        <f>IFERROR(TEXT(DATEVALUE(LEFT(Table1[[#This Row],[Date of Purchase]],10)), "MMMM"), TEXT(Table1[[#This Row],[Date of Purchase]], "MMMM"))</f>
        <v>March</v>
      </c>
      <c r="T6383" t="str">
        <f>IF(OR(
  AND(Table1[[#This Row],[Ticket Priority]]="Critical", Table1[[#This Row],[Ticket Status]]&lt;&gt;"Closed"),
  AND(Table1[[#This Row],[Ticket Priority]]="High", Table1[[#This Row],[Ticket Status]]="Open")
), "Yes", "No")</f>
        <v>No</v>
      </c>
      <c r="U6383" s="4" t="str">
        <f>IF(Table1[[#This Row],[Ticket Status]]="Closed","Yes","No")</f>
        <v>Yes</v>
      </c>
      <c r="V6383" s="4" t="str">
        <f>IF(Table1[[#This Row],[Ticket Status]]="Pending Customer Response","Yes","No")</f>
        <v>No</v>
      </c>
      <c r="W6383" s="5">
        <f ca="1">COUNTIFS(Table1[Agent_name],Table1[[#This Row],[Agent_name]],Table1[Month],Table1[[#This Row],[Month]])/160</f>
        <v>0.23125000000000001</v>
      </c>
    </row>
    <row r="6384" spans="1:23" x14ac:dyDescent="0.25">
      <c r="A6384">
        <v>6383</v>
      </c>
      <c r="B6384" t="s">
        <v>20723</v>
      </c>
      <c r="C6384" t="s">
        <v>20724</v>
      </c>
      <c r="D6384">
        <v>59</v>
      </c>
      <c r="E6384" t="s">
        <v>19</v>
      </c>
      <c r="F6384" t="s">
        <v>161</v>
      </c>
      <c r="G6384" s="1">
        <v>44381</v>
      </c>
      <c r="H6384" t="s">
        <v>21</v>
      </c>
      <c r="I6384" t="s">
        <v>77</v>
      </c>
      <c r="J6384" s="3" t="s">
        <v>442</v>
      </c>
      <c r="K6384" t="s">
        <v>62</v>
      </c>
      <c r="M6384" t="s">
        <v>25</v>
      </c>
      <c r="N6384" t="s">
        <v>55</v>
      </c>
      <c r="R6384" t="str">
        <f t="shared" ca="1" si="99"/>
        <v>Divya</v>
      </c>
      <c r="S6384" t="str">
        <f>IFERROR(TEXT(DATEVALUE(LEFT(Table1[[#This Row],[Date of Purchase]],10)), "MMMM"), TEXT(Table1[[#This Row],[Date of Purchase]], "MMMM"))</f>
        <v>July</v>
      </c>
      <c r="T6384" t="str">
        <f>IF(OR(
  AND(Table1[[#This Row],[Ticket Priority]]="Critical", Table1[[#This Row],[Ticket Status]]&lt;&gt;"Closed"),
  AND(Table1[[#This Row],[Ticket Priority]]="High", Table1[[#This Row],[Ticket Status]]="Open")
), "Yes", "No")</f>
        <v>Yes</v>
      </c>
      <c r="U6384" s="4" t="str">
        <f>IF(Table1[[#This Row],[Ticket Status]]="Closed","Yes","No")</f>
        <v>No</v>
      </c>
      <c r="V6384" s="4" t="str">
        <f>IF(Table1[[#This Row],[Ticket Status]]="Pending Customer Response","Yes","No")</f>
        <v>No</v>
      </c>
      <c r="W6384" s="5">
        <f ca="1">COUNTIFS(Table1[Agent_name],Table1[[#This Row],[Agent_name]],Table1[Month],Table1[[#This Row],[Month]])/160</f>
        <v>0.25</v>
      </c>
    </row>
    <row r="6385" spans="1:23" x14ac:dyDescent="0.25">
      <c r="A6385">
        <v>6384</v>
      </c>
      <c r="B6385" t="s">
        <v>20725</v>
      </c>
      <c r="C6385" t="s">
        <v>20726</v>
      </c>
      <c r="D6385">
        <v>65</v>
      </c>
      <c r="E6385" t="s">
        <v>19</v>
      </c>
      <c r="F6385" t="s">
        <v>173</v>
      </c>
      <c r="G6385" s="1">
        <v>44004</v>
      </c>
      <c r="H6385" t="s">
        <v>45</v>
      </c>
      <c r="I6385" t="s">
        <v>46</v>
      </c>
      <c r="J6385" s="3" t="s">
        <v>20727</v>
      </c>
      <c r="K6385" t="s">
        <v>39</v>
      </c>
      <c r="L6385" t="s">
        <v>20728</v>
      </c>
      <c r="M6385" t="s">
        <v>89</v>
      </c>
      <c r="N6385" t="s">
        <v>33</v>
      </c>
      <c r="O6385" s="2">
        <v>45078.356446759259</v>
      </c>
      <c r="P6385" s="2">
        <v>45078.882835648146</v>
      </c>
      <c r="Q6385">
        <v>5</v>
      </c>
      <c r="R6385" t="str">
        <f t="shared" ca="1" si="99"/>
        <v>Mohit</v>
      </c>
      <c r="S6385" t="str">
        <f>IFERROR(TEXT(DATEVALUE(LEFT(Table1[[#This Row],[Date of Purchase]],10)), "MMMM"), TEXT(Table1[[#This Row],[Date of Purchase]], "MMMM"))</f>
        <v>June</v>
      </c>
      <c r="T6385" t="str">
        <f>IF(OR(
  AND(Table1[[#This Row],[Ticket Priority]]="Critical", Table1[[#This Row],[Ticket Status]]&lt;&gt;"Closed"),
  AND(Table1[[#This Row],[Ticket Priority]]="High", Table1[[#This Row],[Ticket Status]]="Open")
), "Yes", "No")</f>
        <v>No</v>
      </c>
      <c r="U6385" s="4" t="str">
        <f>IF(Table1[[#This Row],[Ticket Status]]="Closed","Yes","No")</f>
        <v>Yes</v>
      </c>
      <c r="V6385" s="4" t="str">
        <f>IF(Table1[[#This Row],[Ticket Status]]="Pending Customer Response","Yes","No")</f>
        <v>No</v>
      </c>
      <c r="W6385" s="5">
        <f ca="1">COUNTIFS(Table1[Agent_name],Table1[[#This Row],[Agent_name]],Table1[Month],Table1[[#This Row],[Month]])/160</f>
        <v>0.41875000000000001</v>
      </c>
    </row>
    <row r="6386" spans="1:23" x14ac:dyDescent="0.25">
      <c r="A6386">
        <v>6385</v>
      </c>
      <c r="B6386" t="s">
        <v>20729</v>
      </c>
      <c r="C6386" t="s">
        <v>20730</v>
      </c>
      <c r="D6386">
        <v>65</v>
      </c>
      <c r="E6386" t="s">
        <v>58</v>
      </c>
      <c r="F6386" t="s">
        <v>103</v>
      </c>
      <c r="G6386" s="1">
        <v>44211</v>
      </c>
      <c r="H6386" t="s">
        <v>66</v>
      </c>
      <c r="I6386" t="s">
        <v>46</v>
      </c>
      <c r="J6386" s="3" t="s">
        <v>20731</v>
      </c>
      <c r="K6386" t="s">
        <v>39</v>
      </c>
      <c r="L6386" t="s">
        <v>20732</v>
      </c>
      <c r="M6386" t="s">
        <v>89</v>
      </c>
      <c r="N6386" t="s">
        <v>33</v>
      </c>
      <c r="O6386" s="2">
        <v>45078.162708333337</v>
      </c>
      <c r="P6386" s="2">
        <v>45078.029374999998</v>
      </c>
      <c r="Q6386">
        <v>3</v>
      </c>
      <c r="R6386" t="str">
        <f t="shared" ca="1" si="99"/>
        <v>Aisha</v>
      </c>
      <c r="S6386" t="str">
        <f>IFERROR(TEXT(DATEVALUE(LEFT(Table1[[#This Row],[Date of Purchase]],10)), "MMMM"), TEXT(Table1[[#This Row],[Date of Purchase]], "MMMM"))</f>
        <v>January</v>
      </c>
      <c r="T6386" t="str">
        <f>IF(OR(
  AND(Table1[[#This Row],[Ticket Priority]]="Critical", Table1[[#This Row],[Ticket Status]]&lt;&gt;"Closed"),
  AND(Table1[[#This Row],[Ticket Priority]]="High", Table1[[#This Row],[Ticket Status]]="Open")
), "Yes", "No")</f>
        <v>No</v>
      </c>
      <c r="U6386" s="4" t="str">
        <f>IF(Table1[[#This Row],[Ticket Status]]="Closed","Yes","No")</f>
        <v>Yes</v>
      </c>
      <c r="V6386" s="4" t="str">
        <f>IF(Table1[[#This Row],[Ticket Status]]="Pending Customer Response","Yes","No")</f>
        <v>No</v>
      </c>
      <c r="W6386" s="5">
        <f ca="1">COUNTIFS(Table1[Agent_name],Table1[[#This Row],[Agent_name]],Table1[Month],Table1[[#This Row],[Month]])/160</f>
        <v>0.83125000000000004</v>
      </c>
    </row>
    <row r="6387" spans="1:23" x14ac:dyDescent="0.25">
      <c r="A6387">
        <v>6386</v>
      </c>
      <c r="B6387" t="s">
        <v>20733</v>
      </c>
      <c r="C6387" t="s">
        <v>20734</v>
      </c>
      <c r="D6387">
        <v>48</v>
      </c>
      <c r="E6387" t="s">
        <v>58</v>
      </c>
      <c r="F6387" t="s">
        <v>317</v>
      </c>
      <c r="G6387" s="1">
        <v>43930</v>
      </c>
      <c r="H6387" t="s">
        <v>45</v>
      </c>
      <c r="I6387" t="s">
        <v>46</v>
      </c>
      <c r="J6387" s="3" t="s">
        <v>20735</v>
      </c>
      <c r="K6387" t="s">
        <v>24</v>
      </c>
      <c r="M6387" t="s">
        <v>143</v>
      </c>
      <c r="N6387" t="s">
        <v>33</v>
      </c>
      <c r="O6387" s="2">
        <v>45078.096759259257</v>
      </c>
      <c r="R6387" t="str">
        <f t="shared" ca="1" si="99"/>
        <v>Priya</v>
      </c>
      <c r="S6387" t="str">
        <f>IFERROR(TEXT(DATEVALUE(LEFT(Table1[[#This Row],[Date of Purchase]],10)), "MMMM"), TEXT(Table1[[#This Row],[Date of Purchase]], "MMMM"))</f>
        <v>April</v>
      </c>
      <c r="T6387" t="str">
        <f>IF(OR(
  AND(Table1[[#This Row],[Ticket Priority]]="Critical", Table1[[#This Row],[Ticket Status]]&lt;&gt;"Closed"),
  AND(Table1[[#This Row],[Ticket Priority]]="High", Table1[[#This Row],[Ticket Status]]="Open")
), "Yes", "No")</f>
        <v>No</v>
      </c>
      <c r="U6387" s="4" t="str">
        <f>IF(Table1[[#This Row],[Ticket Status]]="Closed","Yes","No")</f>
        <v>No</v>
      </c>
      <c r="V6387" s="4" t="str">
        <f>IF(Table1[[#This Row],[Ticket Status]]="Pending Customer Response","Yes","No")</f>
        <v>Yes</v>
      </c>
      <c r="W6387" s="5">
        <f ca="1">COUNTIFS(Table1[Agent_name],Table1[[#This Row],[Agent_name]],Table1[Month],Table1[[#This Row],[Month]])/160</f>
        <v>0.48749999999999999</v>
      </c>
    </row>
    <row r="6388" spans="1:23" x14ac:dyDescent="0.25">
      <c r="A6388">
        <v>6387</v>
      </c>
      <c r="B6388" t="s">
        <v>20736</v>
      </c>
      <c r="C6388" t="s">
        <v>20737</v>
      </c>
      <c r="D6388">
        <v>56</v>
      </c>
      <c r="E6388" t="s">
        <v>58</v>
      </c>
      <c r="F6388" t="s">
        <v>421</v>
      </c>
      <c r="G6388" s="1">
        <v>44433</v>
      </c>
      <c r="H6388" t="s">
        <v>45</v>
      </c>
      <c r="I6388" t="s">
        <v>60</v>
      </c>
      <c r="J6388" s="3" t="s">
        <v>20738</v>
      </c>
      <c r="K6388" t="s">
        <v>62</v>
      </c>
      <c r="M6388" t="s">
        <v>89</v>
      </c>
      <c r="N6388" t="s">
        <v>55</v>
      </c>
      <c r="R6388" t="str">
        <f t="shared" ca="1" si="99"/>
        <v>Sara</v>
      </c>
      <c r="S6388" t="str">
        <f>IFERROR(TEXT(DATEVALUE(LEFT(Table1[[#This Row],[Date of Purchase]],10)), "MMMM"), TEXT(Table1[[#This Row],[Date of Purchase]], "MMMM"))</f>
        <v>August</v>
      </c>
      <c r="T6388" t="str">
        <f>IF(OR(
  AND(Table1[[#This Row],[Ticket Priority]]="Critical", Table1[[#This Row],[Ticket Status]]&lt;&gt;"Closed"),
  AND(Table1[[#This Row],[Ticket Priority]]="High", Table1[[#This Row],[Ticket Status]]="Open")
), "Yes", "No")</f>
        <v>Yes</v>
      </c>
      <c r="U6388" s="4" t="str">
        <f>IF(Table1[[#This Row],[Ticket Status]]="Closed","Yes","No")</f>
        <v>No</v>
      </c>
      <c r="V6388" s="4" t="str">
        <f>IF(Table1[[#This Row],[Ticket Status]]="Pending Customer Response","Yes","No")</f>
        <v>No</v>
      </c>
      <c r="W6388" s="5">
        <f ca="1">COUNTIFS(Table1[Agent_name],Table1[[#This Row],[Agent_name]],Table1[Month],Table1[[#This Row],[Month]])/160</f>
        <v>0.8</v>
      </c>
    </row>
    <row r="6389" spans="1:23" x14ac:dyDescent="0.25">
      <c r="A6389">
        <v>6388</v>
      </c>
      <c r="B6389" t="s">
        <v>20739</v>
      </c>
      <c r="C6389" t="s">
        <v>20740</v>
      </c>
      <c r="D6389">
        <v>47</v>
      </c>
      <c r="E6389" t="s">
        <v>29</v>
      </c>
      <c r="F6389" t="s">
        <v>202</v>
      </c>
      <c r="G6389" s="1">
        <v>44291</v>
      </c>
      <c r="H6389" t="s">
        <v>66</v>
      </c>
      <c r="I6389" t="s">
        <v>22</v>
      </c>
      <c r="J6389" s="3" t="s">
        <v>20741</v>
      </c>
      <c r="K6389" t="s">
        <v>24</v>
      </c>
      <c r="M6389" t="s">
        <v>25</v>
      </c>
      <c r="N6389" t="s">
        <v>33</v>
      </c>
      <c r="O6389" s="2">
        <v>45078.408587962964</v>
      </c>
      <c r="R6389" t="str">
        <f t="shared" ca="1" si="99"/>
        <v>Sara</v>
      </c>
      <c r="S6389" t="str">
        <f>IFERROR(TEXT(DATEVALUE(LEFT(Table1[[#This Row],[Date of Purchase]],10)), "MMMM"), TEXT(Table1[[#This Row],[Date of Purchase]], "MMMM"))</f>
        <v>April</v>
      </c>
      <c r="T6389" t="str">
        <f>IF(OR(
  AND(Table1[[#This Row],[Ticket Priority]]="Critical", Table1[[#This Row],[Ticket Status]]&lt;&gt;"Closed"),
  AND(Table1[[#This Row],[Ticket Priority]]="High", Table1[[#This Row],[Ticket Status]]="Open")
), "Yes", "No")</f>
        <v>Yes</v>
      </c>
      <c r="U6389" s="4" t="str">
        <f>IF(Table1[[#This Row],[Ticket Status]]="Closed","Yes","No")</f>
        <v>No</v>
      </c>
      <c r="V6389" s="4" t="str">
        <f>IF(Table1[[#This Row],[Ticket Status]]="Pending Customer Response","Yes","No")</f>
        <v>Yes</v>
      </c>
      <c r="W6389" s="5">
        <f ca="1">COUNTIFS(Table1[Agent_name],Table1[[#This Row],[Agent_name]],Table1[Month],Table1[[#This Row],[Month]])/160</f>
        <v>0.75624999999999998</v>
      </c>
    </row>
    <row r="6390" spans="1:23" x14ac:dyDescent="0.25">
      <c r="A6390">
        <v>6389</v>
      </c>
      <c r="B6390" t="s">
        <v>20742</v>
      </c>
      <c r="C6390" t="s">
        <v>20743</v>
      </c>
      <c r="D6390">
        <v>41</v>
      </c>
      <c r="E6390" t="s">
        <v>58</v>
      </c>
      <c r="F6390" t="s">
        <v>339</v>
      </c>
      <c r="G6390" s="1">
        <v>44320</v>
      </c>
      <c r="H6390" t="s">
        <v>67</v>
      </c>
      <c r="I6390" t="s">
        <v>113</v>
      </c>
      <c r="J6390" s="3" t="s">
        <v>20744</v>
      </c>
      <c r="K6390" t="s">
        <v>24</v>
      </c>
      <c r="M6390" t="s">
        <v>41</v>
      </c>
      <c r="N6390" t="s">
        <v>55</v>
      </c>
      <c r="O6390" s="2">
        <v>45078.572500000002</v>
      </c>
      <c r="R6390" t="str">
        <f t="shared" ca="1" si="99"/>
        <v>Neha</v>
      </c>
      <c r="S6390" t="str">
        <f>IFERROR(TEXT(DATEVALUE(LEFT(Table1[[#This Row],[Date of Purchase]],10)), "MMMM"), TEXT(Table1[[#This Row],[Date of Purchase]], "MMMM"))</f>
        <v>May</v>
      </c>
      <c r="T6390" t="str">
        <f>IF(OR(
  AND(Table1[[#This Row],[Ticket Priority]]="Critical", Table1[[#This Row],[Ticket Status]]&lt;&gt;"Closed"),
  AND(Table1[[#This Row],[Ticket Priority]]="High", Table1[[#This Row],[Ticket Status]]="Open")
), "Yes", "No")</f>
        <v>No</v>
      </c>
      <c r="U6390" s="4" t="str">
        <f>IF(Table1[[#This Row],[Ticket Status]]="Closed","Yes","No")</f>
        <v>No</v>
      </c>
      <c r="V6390" s="4" t="str">
        <f>IF(Table1[[#This Row],[Ticket Status]]="Pending Customer Response","Yes","No")</f>
        <v>Yes</v>
      </c>
      <c r="W6390" s="5">
        <f ca="1">COUNTIFS(Table1[Agent_name],Table1[[#This Row],[Agent_name]],Table1[Month],Table1[[#This Row],[Month]])/160</f>
        <v>0.20624999999999999</v>
      </c>
    </row>
    <row r="6391" spans="1:23" x14ac:dyDescent="0.25">
      <c r="A6391">
        <v>6390</v>
      </c>
      <c r="B6391" t="s">
        <v>20745</v>
      </c>
      <c r="C6391" t="s">
        <v>20746</v>
      </c>
      <c r="D6391">
        <v>66</v>
      </c>
      <c r="E6391" t="s">
        <v>58</v>
      </c>
      <c r="F6391" t="s">
        <v>456</v>
      </c>
      <c r="G6391" s="1">
        <v>44131</v>
      </c>
      <c r="H6391" t="s">
        <v>45</v>
      </c>
      <c r="I6391" t="s">
        <v>141</v>
      </c>
      <c r="J6391" s="3" t="s">
        <v>20747</v>
      </c>
      <c r="K6391" t="s">
        <v>62</v>
      </c>
      <c r="M6391" t="s">
        <v>143</v>
      </c>
      <c r="N6391" t="s">
        <v>83</v>
      </c>
      <c r="R6391" t="str">
        <f t="shared" ca="1" si="99"/>
        <v>Sara</v>
      </c>
      <c r="S6391" t="str">
        <f>IFERROR(TEXT(DATEVALUE(LEFT(Table1[[#This Row],[Date of Purchase]],10)), "MMMM"), TEXT(Table1[[#This Row],[Date of Purchase]], "MMMM"))</f>
        <v>October</v>
      </c>
      <c r="T6391" t="str">
        <f>IF(OR(
  AND(Table1[[#This Row],[Ticket Priority]]="Critical", Table1[[#This Row],[Ticket Status]]&lt;&gt;"Closed"),
  AND(Table1[[#This Row],[Ticket Priority]]="High", Table1[[#This Row],[Ticket Status]]="Open")
), "Yes", "No")</f>
        <v>No</v>
      </c>
      <c r="U6391" s="4" t="str">
        <f>IF(Table1[[#This Row],[Ticket Status]]="Closed","Yes","No")</f>
        <v>No</v>
      </c>
      <c r="V6391" s="4" t="str">
        <f>IF(Table1[[#This Row],[Ticket Status]]="Pending Customer Response","Yes","No")</f>
        <v>No</v>
      </c>
      <c r="W6391" s="5">
        <f ca="1">COUNTIFS(Table1[Agent_name],Table1[[#This Row],[Agent_name]],Table1[Month],Table1[[#This Row],[Month]])/160</f>
        <v>0.66874999999999996</v>
      </c>
    </row>
    <row r="6392" spans="1:23" x14ac:dyDescent="0.25">
      <c r="A6392">
        <v>6391</v>
      </c>
      <c r="B6392" t="s">
        <v>20748</v>
      </c>
      <c r="C6392" t="s">
        <v>20749</v>
      </c>
      <c r="D6392">
        <v>52</v>
      </c>
      <c r="E6392" t="s">
        <v>19</v>
      </c>
      <c r="F6392" t="s">
        <v>242</v>
      </c>
      <c r="G6392" s="1">
        <v>44316</v>
      </c>
      <c r="H6392" t="s">
        <v>59</v>
      </c>
      <c r="I6392" t="s">
        <v>46</v>
      </c>
      <c r="J6392" s="3" t="s">
        <v>20750</v>
      </c>
      <c r="K6392" t="s">
        <v>62</v>
      </c>
      <c r="M6392" t="s">
        <v>89</v>
      </c>
      <c r="N6392" t="s">
        <v>55</v>
      </c>
      <c r="R6392" t="str">
        <f t="shared" ca="1" si="99"/>
        <v>Priya</v>
      </c>
      <c r="S6392" t="str">
        <f>IFERROR(TEXT(DATEVALUE(LEFT(Table1[[#This Row],[Date of Purchase]],10)), "MMMM"), TEXT(Table1[[#This Row],[Date of Purchase]], "MMMM"))</f>
        <v>April</v>
      </c>
      <c r="T6392" t="str">
        <f>IF(OR(
  AND(Table1[[#This Row],[Ticket Priority]]="Critical", Table1[[#This Row],[Ticket Status]]&lt;&gt;"Closed"),
  AND(Table1[[#This Row],[Ticket Priority]]="High", Table1[[#This Row],[Ticket Status]]="Open")
), "Yes", "No")</f>
        <v>Yes</v>
      </c>
      <c r="U6392" s="4" t="str">
        <f>IF(Table1[[#This Row],[Ticket Status]]="Closed","Yes","No")</f>
        <v>No</v>
      </c>
      <c r="V6392" s="4" t="str">
        <f>IF(Table1[[#This Row],[Ticket Status]]="Pending Customer Response","Yes","No")</f>
        <v>No</v>
      </c>
      <c r="W6392" s="5">
        <f ca="1">COUNTIFS(Table1[Agent_name],Table1[[#This Row],[Agent_name]],Table1[Month],Table1[[#This Row],[Month]])/160</f>
        <v>0.48749999999999999</v>
      </c>
    </row>
    <row r="6393" spans="1:23" x14ac:dyDescent="0.25">
      <c r="A6393">
        <v>6392</v>
      </c>
      <c r="B6393" t="s">
        <v>20751</v>
      </c>
      <c r="C6393" t="s">
        <v>20752</v>
      </c>
      <c r="D6393">
        <v>22</v>
      </c>
      <c r="E6393" t="s">
        <v>58</v>
      </c>
      <c r="F6393" t="s">
        <v>76</v>
      </c>
      <c r="G6393" s="1">
        <v>44377</v>
      </c>
      <c r="H6393" t="s">
        <v>59</v>
      </c>
      <c r="I6393" t="s">
        <v>93</v>
      </c>
      <c r="J6393" s="3" t="s">
        <v>20753</v>
      </c>
      <c r="K6393" t="s">
        <v>62</v>
      </c>
      <c r="M6393" t="s">
        <v>41</v>
      </c>
      <c r="N6393" t="s">
        <v>83</v>
      </c>
      <c r="R6393" t="str">
        <f t="shared" ca="1" si="99"/>
        <v>Ravi</v>
      </c>
      <c r="S6393" t="str">
        <f>IFERROR(TEXT(DATEVALUE(LEFT(Table1[[#This Row],[Date of Purchase]],10)), "MMMM"), TEXT(Table1[[#This Row],[Date of Purchase]], "MMMM"))</f>
        <v>June</v>
      </c>
      <c r="T6393" t="str">
        <f>IF(OR(
  AND(Table1[[#This Row],[Ticket Priority]]="Critical", Table1[[#This Row],[Ticket Status]]&lt;&gt;"Closed"),
  AND(Table1[[#This Row],[Ticket Priority]]="High", Table1[[#This Row],[Ticket Status]]="Open")
), "Yes", "No")</f>
        <v>No</v>
      </c>
      <c r="U6393" s="4" t="str">
        <f>IF(Table1[[#This Row],[Ticket Status]]="Closed","Yes","No")</f>
        <v>No</v>
      </c>
      <c r="V6393" s="4" t="str">
        <f>IF(Table1[[#This Row],[Ticket Status]]="Pending Customer Response","Yes","No")</f>
        <v>No</v>
      </c>
      <c r="W6393" s="5">
        <f ca="1">COUNTIFS(Table1[Agent_name],Table1[[#This Row],[Agent_name]],Table1[Month],Table1[[#This Row],[Month]])/160</f>
        <v>0.58125000000000004</v>
      </c>
    </row>
    <row r="6394" spans="1:23" x14ac:dyDescent="0.25">
      <c r="A6394">
        <v>6393</v>
      </c>
      <c r="B6394" t="s">
        <v>20754</v>
      </c>
      <c r="C6394" t="s">
        <v>20755</v>
      </c>
      <c r="D6394">
        <v>23</v>
      </c>
      <c r="E6394" t="s">
        <v>29</v>
      </c>
      <c r="F6394" t="s">
        <v>397</v>
      </c>
      <c r="G6394" s="1">
        <v>44353</v>
      </c>
      <c r="H6394" t="s">
        <v>45</v>
      </c>
      <c r="I6394" t="s">
        <v>59</v>
      </c>
      <c r="J6394" s="3" t="s">
        <v>20756</v>
      </c>
      <c r="K6394" t="s">
        <v>24</v>
      </c>
      <c r="M6394" t="s">
        <v>143</v>
      </c>
      <c r="N6394" t="s">
        <v>33</v>
      </c>
      <c r="O6394" s="2">
        <v>45078.425347222219</v>
      </c>
      <c r="R6394" t="str">
        <f t="shared" ca="1" si="99"/>
        <v>Sara</v>
      </c>
      <c r="S6394" t="str">
        <f>IFERROR(TEXT(DATEVALUE(LEFT(Table1[[#This Row],[Date of Purchase]],10)), "MMMM"), TEXT(Table1[[#This Row],[Date of Purchase]], "MMMM"))</f>
        <v>June</v>
      </c>
      <c r="T6394" t="str">
        <f>IF(OR(
  AND(Table1[[#This Row],[Ticket Priority]]="Critical", Table1[[#This Row],[Ticket Status]]&lt;&gt;"Closed"),
  AND(Table1[[#This Row],[Ticket Priority]]="High", Table1[[#This Row],[Ticket Status]]="Open")
), "Yes", "No")</f>
        <v>No</v>
      </c>
      <c r="U6394" s="4" t="str">
        <f>IF(Table1[[#This Row],[Ticket Status]]="Closed","Yes","No")</f>
        <v>No</v>
      </c>
      <c r="V6394" s="4" t="str">
        <f>IF(Table1[[#This Row],[Ticket Status]]="Pending Customer Response","Yes","No")</f>
        <v>Yes</v>
      </c>
      <c r="W6394" s="5">
        <f ca="1">COUNTIFS(Table1[Agent_name],Table1[[#This Row],[Agent_name]],Table1[Month],Table1[[#This Row],[Month]])/160</f>
        <v>0.65</v>
      </c>
    </row>
    <row r="6395" spans="1:23" x14ac:dyDescent="0.25">
      <c r="A6395">
        <v>6394</v>
      </c>
      <c r="B6395" t="s">
        <v>20757</v>
      </c>
      <c r="C6395" t="s">
        <v>20758</v>
      </c>
      <c r="D6395">
        <v>22</v>
      </c>
      <c r="E6395" t="s">
        <v>19</v>
      </c>
      <c r="F6395" t="s">
        <v>117</v>
      </c>
      <c r="G6395" s="1">
        <v>44273</v>
      </c>
      <c r="H6395" t="s">
        <v>45</v>
      </c>
      <c r="I6395" t="s">
        <v>93</v>
      </c>
      <c r="J6395" s="3" t="s">
        <v>20759</v>
      </c>
      <c r="K6395" t="s">
        <v>24</v>
      </c>
      <c r="M6395" t="s">
        <v>41</v>
      </c>
      <c r="N6395" t="s">
        <v>26</v>
      </c>
      <c r="O6395" s="2">
        <v>45078.134386574071</v>
      </c>
      <c r="R6395" t="str">
        <f t="shared" ca="1" si="99"/>
        <v>Ravi</v>
      </c>
      <c r="S6395" t="str">
        <f>IFERROR(TEXT(DATEVALUE(LEFT(Table1[[#This Row],[Date of Purchase]],10)), "MMMM"), TEXT(Table1[[#This Row],[Date of Purchase]], "MMMM"))</f>
        <v>March</v>
      </c>
      <c r="T6395" t="str">
        <f>IF(OR(
  AND(Table1[[#This Row],[Ticket Priority]]="Critical", Table1[[#This Row],[Ticket Status]]&lt;&gt;"Closed"),
  AND(Table1[[#This Row],[Ticket Priority]]="High", Table1[[#This Row],[Ticket Status]]="Open")
), "Yes", "No")</f>
        <v>No</v>
      </c>
      <c r="U6395" s="4" t="str">
        <f>IF(Table1[[#This Row],[Ticket Status]]="Closed","Yes","No")</f>
        <v>No</v>
      </c>
      <c r="V6395" s="4" t="str">
        <f>IF(Table1[[#This Row],[Ticket Status]]="Pending Customer Response","Yes","No")</f>
        <v>Yes</v>
      </c>
      <c r="W6395" s="5">
        <f ca="1">COUNTIFS(Table1[Agent_name],Table1[[#This Row],[Agent_name]],Table1[Month],Table1[[#This Row],[Month]])/160</f>
        <v>0.54374999999999996</v>
      </c>
    </row>
    <row r="6396" spans="1:23" x14ac:dyDescent="0.25">
      <c r="A6396">
        <v>6395</v>
      </c>
      <c r="B6396" t="s">
        <v>20760</v>
      </c>
      <c r="C6396" t="s">
        <v>20761</v>
      </c>
      <c r="D6396">
        <v>42</v>
      </c>
      <c r="E6396" t="s">
        <v>58</v>
      </c>
      <c r="F6396" t="s">
        <v>383</v>
      </c>
      <c r="G6396" s="1">
        <v>44453</v>
      </c>
      <c r="H6396" t="s">
        <v>66</v>
      </c>
      <c r="I6396" t="s">
        <v>52</v>
      </c>
      <c r="J6396" s="3" t="s">
        <v>20762</v>
      </c>
      <c r="K6396" t="s">
        <v>39</v>
      </c>
      <c r="L6396" t="s">
        <v>20763</v>
      </c>
      <c r="M6396" t="s">
        <v>143</v>
      </c>
      <c r="N6396" t="s">
        <v>33</v>
      </c>
      <c r="O6396" s="2">
        <v>45078.335787037038</v>
      </c>
      <c r="P6396" s="2">
        <v>45078.060787037037</v>
      </c>
      <c r="Q6396">
        <v>2</v>
      </c>
      <c r="R6396" t="str">
        <f t="shared" ca="1" si="99"/>
        <v>Ravi</v>
      </c>
      <c r="S6396" t="str">
        <f>IFERROR(TEXT(DATEVALUE(LEFT(Table1[[#This Row],[Date of Purchase]],10)), "MMMM"), TEXT(Table1[[#This Row],[Date of Purchase]], "MMMM"))</f>
        <v>September</v>
      </c>
      <c r="T6396" t="str">
        <f>IF(OR(
  AND(Table1[[#This Row],[Ticket Priority]]="Critical", Table1[[#This Row],[Ticket Status]]&lt;&gt;"Closed"),
  AND(Table1[[#This Row],[Ticket Priority]]="High", Table1[[#This Row],[Ticket Status]]="Open")
), "Yes", "No")</f>
        <v>No</v>
      </c>
      <c r="U6396" s="4" t="str">
        <f>IF(Table1[[#This Row],[Ticket Status]]="Closed","Yes","No")</f>
        <v>Yes</v>
      </c>
      <c r="V6396" s="4" t="str">
        <f>IF(Table1[[#This Row],[Ticket Status]]="Pending Customer Response","Yes","No")</f>
        <v>No</v>
      </c>
      <c r="W6396" s="5">
        <f ca="1">COUNTIFS(Table1[Agent_name],Table1[[#This Row],[Agent_name]],Table1[Month],Table1[[#This Row],[Month]])/160</f>
        <v>0.64375000000000004</v>
      </c>
    </row>
    <row r="6397" spans="1:23" x14ac:dyDescent="0.25">
      <c r="A6397">
        <v>6396</v>
      </c>
      <c r="B6397" t="s">
        <v>20764</v>
      </c>
      <c r="C6397" t="s">
        <v>20765</v>
      </c>
      <c r="D6397">
        <v>59</v>
      </c>
      <c r="E6397" t="s">
        <v>29</v>
      </c>
      <c r="F6397" t="s">
        <v>223</v>
      </c>
      <c r="G6397" s="1">
        <v>43950</v>
      </c>
      <c r="H6397" t="s">
        <v>66</v>
      </c>
      <c r="I6397" t="s">
        <v>46</v>
      </c>
      <c r="J6397" s="3" t="s">
        <v>20766</v>
      </c>
      <c r="K6397" t="s">
        <v>39</v>
      </c>
      <c r="L6397" t="s">
        <v>20767</v>
      </c>
      <c r="M6397" t="s">
        <v>143</v>
      </c>
      <c r="N6397" t="s">
        <v>26</v>
      </c>
      <c r="O6397" s="2">
        <v>45078.069131944445</v>
      </c>
      <c r="P6397" s="2">
        <v>45078.511493055557</v>
      </c>
      <c r="Q6397">
        <v>5</v>
      </c>
      <c r="R6397" t="str">
        <f t="shared" ca="1" si="99"/>
        <v>Rahul</v>
      </c>
      <c r="S6397" t="str">
        <f>IFERROR(TEXT(DATEVALUE(LEFT(Table1[[#This Row],[Date of Purchase]],10)), "MMMM"), TEXT(Table1[[#This Row],[Date of Purchase]], "MMMM"))</f>
        <v>April</v>
      </c>
      <c r="T6397" t="str">
        <f>IF(OR(
  AND(Table1[[#This Row],[Ticket Priority]]="Critical", Table1[[#This Row],[Ticket Status]]&lt;&gt;"Closed"),
  AND(Table1[[#This Row],[Ticket Priority]]="High", Table1[[#This Row],[Ticket Status]]="Open")
), "Yes", "No")</f>
        <v>No</v>
      </c>
      <c r="U6397" s="4" t="str">
        <f>IF(Table1[[#This Row],[Ticket Status]]="Closed","Yes","No")</f>
        <v>Yes</v>
      </c>
      <c r="V6397" s="4" t="str">
        <f>IF(Table1[[#This Row],[Ticket Status]]="Pending Customer Response","Yes","No")</f>
        <v>No</v>
      </c>
      <c r="W6397" s="5">
        <f ca="1">COUNTIFS(Table1[Agent_name],Table1[[#This Row],[Agent_name]],Table1[Month],Table1[[#This Row],[Month]])/160</f>
        <v>0.25</v>
      </c>
    </row>
    <row r="6398" spans="1:23" x14ac:dyDescent="0.25">
      <c r="A6398">
        <v>6397</v>
      </c>
      <c r="B6398" t="s">
        <v>20768</v>
      </c>
      <c r="C6398" t="s">
        <v>20769</v>
      </c>
      <c r="D6398">
        <v>44</v>
      </c>
      <c r="E6398" t="s">
        <v>29</v>
      </c>
      <c r="F6398" t="s">
        <v>655</v>
      </c>
      <c r="G6398" s="1">
        <v>44397</v>
      </c>
      <c r="H6398" t="s">
        <v>45</v>
      </c>
      <c r="I6398" t="s">
        <v>31</v>
      </c>
      <c r="J6398" s="3" t="s">
        <v>20770</v>
      </c>
      <c r="K6398" t="s">
        <v>39</v>
      </c>
      <c r="L6398" t="s">
        <v>20771</v>
      </c>
      <c r="M6398" t="s">
        <v>41</v>
      </c>
      <c r="N6398" t="s">
        <v>83</v>
      </c>
      <c r="O6398" s="2">
        <v>45078.353865740741</v>
      </c>
      <c r="P6398" s="2">
        <v>45078.567060185182</v>
      </c>
      <c r="Q6398">
        <v>1</v>
      </c>
      <c r="R6398" t="str">
        <f t="shared" ca="1" si="99"/>
        <v>Neha</v>
      </c>
      <c r="S6398" t="str">
        <f>IFERROR(TEXT(DATEVALUE(LEFT(Table1[[#This Row],[Date of Purchase]],10)), "MMMM"), TEXT(Table1[[#This Row],[Date of Purchase]], "MMMM"))</f>
        <v>July</v>
      </c>
      <c r="T6398" t="str">
        <f>IF(OR(
  AND(Table1[[#This Row],[Ticket Priority]]="Critical", Table1[[#This Row],[Ticket Status]]&lt;&gt;"Closed"),
  AND(Table1[[#This Row],[Ticket Priority]]="High", Table1[[#This Row],[Ticket Status]]="Open")
), "Yes", "No")</f>
        <v>No</v>
      </c>
      <c r="U6398" s="4" t="str">
        <f>IF(Table1[[#This Row],[Ticket Status]]="Closed","Yes","No")</f>
        <v>Yes</v>
      </c>
      <c r="V6398" s="4" t="str">
        <f>IF(Table1[[#This Row],[Ticket Status]]="Pending Customer Response","Yes","No")</f>
        <v>No</v>
      </c>
      <c r="W6398" s="5">
        <f ca="1">COUNTIFS(Table1[Agent_name],Table1[[#This Row],[Agent_name]],Table1[Month],Table1[[#This Row],[Month]])/160</f>
        <v>0.23125000000000001</v>
      </c>
    </row>
    <row r="6399" spans="1:23" x14ac:dyDescent="0.25">
      <c r="A6399">
        <v>6398</v>
      </c>
      <c r="B6399" t="s">
        <v>20772</v>
      </c>
      <c r="C6399" t="s">
        <v>20773</v>
      </c>
      <c r="D6399">
        <v>52</v>
      </c>
      <c r="E6399" t="s">
        <v>29</v>
      </c>
      <c r="F6399" t="s">
        <v>286</v>
      </c>
      <c r="G6399" s="1">
        <v>44164</v>
      </c>
      <c r="H6399" t="s">
        <v>67</v>
      </c>
      <c r="I6399" t="s">
        <v>177</v>
      </c>
      <c r="J6399" s="3" t="s">
        <v>20774</v>
      </c>
      <c r="K6399" t="s">
        <v>62</v>
      </c>
      <c r="M6399" t="s">
        <v>41</v>
      </c>
      <c r="N6399" t="s">
        <v>55</v>
      </c>
      <c r="R6399" t="str">
        <f t="shared" ca="1" si="99"/>
        <v>Aisha</v>
      </c>
      <c r="S6399" t="str">
        <f>IFERROR(TEXT(DATEVALUE(LEFT(Table1[[#This Row],[Date of Purchase]],10)), "MMMM"), TEXT(Table1[[#This Row],[Date of Purchase]], "MMMM"))</f>
        <v>November</v>
      </c>
      <c r="T6399" t="str">
        <f>IF(OR(
  AND(Table1[[#This Row],[Ticket Priority]]="Critical", Table1[[#This Row],[Ticket Status]]&lt;&gt;"Closed"),
  AND(Table1[[#This Row],[Ticket Priority]]="High", Table1[[#This Row],[Ticket Status]]="Open")
), "Yes", "No")</f>
        <v>No</v>
      </c>
      <c r="U6399" s="4" t="str">
        <f>IF(Table1[[#This Row],[Ticket Status]]="Closed","Yes","No")</f>
        <v>No</v>
      </c>
      <c r="V6399" s="4" t="str">
        <f>IF(Table1[[#This Row],[Ticket Status]]="Pending Customer Response","Yes","No")</f>
        <v>No</v>
      </c>
      <c r="W6399" s="5">
        <f ca="1">COUNTIFS(Table1[Agent_name],Table1[[#This Row],[Agent_name]],Table1[Month],Table1[[#This Row],[Month]])/160</f>
        <v>0.85624999999999996</v>
      </c>
    </row>
    <row r="6400" spans="1:23" x14ac:dyDescent="0.25">
      <c r="A6400">
        <v>6399</v>
      </c>
      <c r="B6400" t="s">
        <v>20775</v>
      </c>
      <c r="C6400" t="s">
        <v>20776</v>
      </c>
      <c r="D6400">
        <v>48</v>
      </c>
      <c r="E6400" t="s">
        <v>29</v>
      </c>
      <c r="F6400" t="s">
        <v>81</v>
      </c>
      <c r="G6400" s="1">
        <v>44166</v>
      </c>
      <c r="H6400" t="s">
        <v>66</v>
      </c>
      <c r="I6400" t="s">
        <v>113</v>
      </c>
      <c r="J6400" s="3" t="s">
        <v>20777</v>
      </c>
      <c r="K6400" t="s">
        <v>24</v>
      </c>
      <c r="M6400" t="s">
        <v>25</v>
      </c>
      <c r="N6400" t="s">
        <v>55</v>
      </c>
      <c r="O6400" s="2">
        <v>45078.340011574073</v>
      </c>
      <c r="R6400" t="str">
        <f t="shared" ca="1" si="99"/>
        <v>Rahul</v>
      </c>
      <c r="S6400" t="str">
        <f>IFERROR(TEXT(DATEVALUE(LEFT(Table1[[#This Row],[Date of Purchase]],10)), "MMMM"), TEXT(Table1[[#This Row],[Date of Purchase]], "MMMM"))</f>
        <v>December</v>
      </c>
      <c r="T6400" t="str">
        <f>IF(OR(
  AND(Table1[[#This Row],[Ticket Priority]]="Critical", Table1[[#This Row],[Ticket Status]]&lt;&gt;"Closed"),
  AND(Table1[[#This Row],[Ticket Priority]]="High", Table1[[#This Row],[Ticket Status]]="Open")
), "Yes", "No")</f>
        <v>Yes</v>
      </c>
      <c r="U6400" s="4" t="str">
        <f>IF(Table1[[#This Row],[Ticket Status]]="Closed","Yes","No")</f>
        <v>No</v>
      </c>
      <c r="V6400" s="4" t="str">
        <f>IF(Table1[[#This Row],[Ticket Status]]="Pending Customer Response","Yes","No")</f>
        <v>Yes</v>
      </c>
      <c r="W6400" s="5">
        <f ca="1">COUNTIFS(Table1[Agent_name],Table1[[#This Row],[Agent_name]],Table1[Month],Table1[[#This Row],[Month]])/160</f>
        <v>0.23125000000000001</v>
      </c>
    </row>
    <row r="6401" spans="1:23" x14ac:dyDescent="0.25">
      <c r="A6401">
        <v>6400</v>
      </c>
      <c r="B6401" t="s">
        <v>6266</v>
      </c>
      <c r="C6401" t="s">
        <v>20778</v>
      </c>
      <c r="D6401">
        <v>26</v>
      </c>
      <c r="E6401" t="s">
        <v>58</v>
      </c>
      <c r="F6401" t="s">
        <v>129</v>
      </c>
      <c r="G6401" s="1">
        <v>44487</v>
      </c>
      <c r="H6401" t="s">
        <v>67</v>
      </c>
      <c r="I6401" t="s">
        <v>99</v>
      </c>
      <c r="J6401" s="3" t="s">
        <v>20779</v>
      </c>
      <c r="K6401" t="s">
        <v>62</v>
      </c>
      <c r="M6401" t="s">
        <v>143</v>
      </c>
      <c r="N6401" t="s">
        <v>55</v>
      </c>
      <c r="R6401" t="str">
        <f t="shared" ca="1" si="99"/>
        <v>Priya</v>
      </c>
      <c r="S6401" t="str">
        <f>IFERROR(TEXT(DATEVALUE(LEFT(Table1[[#This Row],[Date of Purchase]],10)), "MMMM"), TEXT(Table1[[#This Row],[Date of Purchase]], "MMMM"))</f>
        <v>October</v>
      </c>
      <c r="T6401" t="str">
        <f>IF(OR(
  AND(Table1[[#This Row],[Ticket Priority]]="Critical", Table1[[#This Row],[Ticket Status]]&lt;&gt;"Closed"),
  AND(Table1[[#This Row],[Ticket Priority]]="High", Table1[[#This Row],[Ticket Status]]="Open")
), "Yes", "No")</f>
        <v>No</v>
      </c>
      <c r="U6401" s="4" t="str">
        <f>IF(Table1[[#This Row],[Ticket Status]]="Closed","Yes","No")</f>
        <v>No</v>
      </c>
      <c r="V6401" s="4" t="str">
        <f>IF(Table1[[#This Row],[Ticket Status]]="Pending Customer Response","Yes","No")</f>
        <v>No</v>
      </c>
      <c r="W6401" s="5">
        <f ca="1">COUNTIFS(Table1[Agent_name],Table1[[#This Row],[Agent_name]],Table1[Month],Table1[[#This Row],[Month]])/160</f>
        <v>0.58125000000000004</v>
      </c>
    </row>
    <row r="6402" spans="1:23" x14ac:dyDescent="0.25">
      <c r="A6402">
        <v>6401</v>
      </c>
      <c r="B6402" t="s">
        <v>20780</v>
      </c>
      <c r="C6402" t="s">
        <v>2263</v>
      </c>
      <c r="D6402">
        <v>40</v>
      </c>
      <c r="E6402" t="s">
        <v>19</v>
      </c>
      <c r="F6402" t="s">
        <v>421</v>
      </c>
      <c r="G6402" s="1">
        <v>43886</v>
      </c>
      <c r="H6402" t="s">
        <v>67</v>
      </c>
      <c r="I6402" t="s">
        <v>72</v>
      </c>
      <c r="J6402" s="3" t="s">
        <v>20781</v>
      </c>
      <c r="K6402" t="s">
        <v>62</v>
      </c>
      <c r="M6402" t="s">
        <v>143</v>
      </c>
      <c r="N6402" t="s">
        <v>33</v>
      </c>
      <c r="R6402" t="str">
        <f t="shared" ref="R6402:R6465" ca="1" si="100">CHOOSE(
RANDBETWEEN(1,20),
"Aisha","Aisha","Aisha","Aisha",
"Ravi","Ravi","Ravi",
"Sara","Sara","Sara",
"Mohit","Mohit",
"Priya","Priya",
"Arjun",
"Neha","Rahul","Divya","Karan","Meera","Sanjay"
)</f>
        <v>Karan</v>
      </c>
      <c r="S6402" t="str">
        <f>IFERROR(TEXT(DATEVALUE(LEFT(Table1[[#This Row],[Date of Purchase]],10)), "MMMM"), TEXT(Table1[[#This Row],[Date of Purchase]], "MMMM"))</f>
        <v>February</v>
      </c>
      <c r="T6402" t="str">
        <f>IF(OR(
  AND(Table1[[#This Row],[Ticket Priority]]="Critical", Table1[[#This Row],[Ticket Status]]&lt;&gt;"Closed"),
  AND(Table1[[#This Row],[Ticket Priority]]="High", Table1[[#This Row],[Ticket Status]]="Open")
), "Yes", "No")</f>
        <v>No</v>
      </c>
      <c r="U6402" s="4" t="str">
        <f>IF(Table1[[#This Row],[Ticket Status]]="Closed","Yes","No")</f>
        <v>No</v>
      </c>
      <c r="V6402" s="4" t="str">
        <f>IF(Table1[[#This Row],[Ticket Status]]="Pending Customer Response","Yes","No")</f>
        <v>No</v>
      </c>
      <c r="W6402" s="5">
        <f ca="1">COUNTIFS(Table1[Agent_name],Table1[[#This Row],[Agent_name]],Table1[Month],Table1[[#This Row],[Month]])/160</f>
        <v>0.17499999999999999</v>
      </c>
    </row>
    <row r="6403" spans="1:23" x14ac:dyDescent="0.25">
      <c r="A6403">
        <v>6402</v>
      </c>
      <c r="B6403" t="s">
        <v>20782</v>
      </c>
      <c r="C6403" t="s">
        <v>20783</v>
      </c>
      <c r="D6403">
        <v>52</v>
      </c>
      <c r="E6403" t="s">
        <v>19</v>
      </c>
      <c r="F6403" t="s">
        <v>655</v>
      </c>
      <c r="G6403" s="1">
        <v>43840</v>
      </c>
      <c r="H6403" t="s">
        <v>66</v>
      </c>
      <c r="I6403" t="s">
        <v>141</v>
      </c>
      <c r="J6403" s="3" t="s">
        <v>20784</v>
      </c>
      <c r="K6403" t="s">
        <v>39</v>
      </c>
      <c r="L6403" t="s">
        <v>20785</v>
      </c>
      <c r="M6403" t="s">
        <v>89</v>
      </c>
      <c r="N6403" t="s">
        <v>26</v>
      </c>
      <c r="O6403" s="2">
        <v>45078.949780092589</v>
      </c>
      <c r="P6403" s="2">
        <v>45078.160891203705</v>
      </c>
      <c r="Q6403">
        <v>2</v>
      </c>
      <c r="R6403" t="str">
        <f t="shared" ca="1" si="100"/>
        <v>Ravi</v>
      </c>
      <c r="S6403" t="str">
        <f>IFERROR(TEXT(DATEVALUE(LEFT(Table1[[#This Row],[Date of Purchase]],10)), "MMMM"), TEXT(Table1[[#This Row],[Date of Purchase]], "MMMM"))</f>
        <v>January</v>
      </c>
      <c r="T6403" t="str">
        <f>IF(OR(
  AND(Table1[[#This Row],[Ticket Priority]]="Critical", Table1[[#This Row],[Ticket Status]]&lt;&gt;"Closed"),
  AND(Table1[[#This Row],[Ticket Priority]]="High", Table1[[#This Row],[Ticket Status]]="Open")
), "Yes", "No")</f>
        <v>No</v>
      </c>
      <c r="U6403" s="4" t="str">
        <f>IF(Table1[[#This Row],[Ticket Status]]="Closed","Yes","No")</f>
        <v>Yes</v>
      </c>
      <c r="V6403" s="4" t="str">
        <f>IF(Table1[[#This Row],[Ticket Status]]="Pending Customer Response","Yes","No")</f>
        <v>No</v>
      </c>
      <c r="W6403" s="5">
        <f ca="1">COUNTIFS(Table1[Agent_name],Table1[[#This Row],[Agent_name]],Table1[Month],Table1[[#This Row],[Month]])/160</f>
        <v>0.74375000000000002</v>
      </c>
    </row>
    <row r="6404" spans="1:23" x14ac:dyDescent="0.25">
      <c r="A6404">
        <v>6403</v>
      </c>
      <c r="B6404" t="s">
        <v>20786</v>
      </c>
      <c r="C6404" t="s">
        <v>20787</v>
      </c>
      <c r="D6404">
        <v>30</v>
      </c>
      <c r="E6404" t="s">
        <v>29</v>
      </c>
      <c r="F6404" t="s">
        <v>125</v>
      </c>
      <c r="G6404" s="1">
        <v>44166</v>
      </c>
      <c r="H6404" t="s">
        <v>21</v>
      </c>
      <c r="I6404" t="s">
        <v>177</v>
      </c>
      <c r="J6404" s="3" t="s">
        <v>20788</v>
      </c>
      <c r="K6404" t="s">
        <v>62</v>
      </c>
      <c r="M6404" t="s">
        <v>89</v>
      </c>
      <c r="N6404" t="s">
        <v>26</v>
      </c>
      <c r="R6404" t="str">
        <f t="shared" ca="1" si="100"/>
        <v>Mohit</v>
      </c>
      <c r="S6404" t="str">
        <f>IFERROR(TEXT(DATEVALUE(LEFT(Table1[[#This Row],[Date of Purchase]],10)), "MMMM"), TEXT(Table1[[#This Row],[Date of Purchase]], "MMMM"))</f>
        <v>December</v>
      </c>
      <c r="T6404" t="str">
        <f>IF(OR(
  AND(Table1[[#This Row],[Ticket Priority]]="Critical", Table1[[#This Row],[Ticket Status]]&lt;&gt;"Closed"),
  AND(Table1[[#This Row],[Ticket Priority]]="High", Table1[[#This Row],[Ticket Status]]="Open")
), "Yes", "No")</f>
        <v>Yes</v>
      </c>
      <c r="U6404" s="4" t="str">
        <f>IF(Table1[[#This Row],[Ticket Status]]="Closed","Yes","No")</f>
        <v>No</v>
      </c>
      <c r="V6404" s="4" t="str">
        <f>IF(Table1[[#This Row],[Ticket Status]]="Pending Customer Response","Yes","No")</f>
        <v>No</v>
      </c>
      <c r="W6404" s="5">
        <f ca="1">COUNTIFS(Table1[Agent_name],Table1[[#This Row],[Agent_name]],Table1[Month],Table1[[#This Row],[Month]])/160</f>
        <v>0.44374999999999998</v>
      </c>
    </row>
    <row r="6405" spans="1:23" x14ac:dyDescent="0.25">
      <c r="A6405">
        <v>6404</v>
      </c>
      <c r="B6405" t="s">
        <v>20789</v>
      </c>
      <c r="C6405" t="s">
        <v>20790</v>
      </c>
      <c r="D6405">
        <v>34</v>
      </c>
      <c r="E6405" t="s">
        <v>58</v>
      </c>
      <c r="F6405" t="s">
        <v>30</v>
      </c>
      <c r="G6405" s="1">
        <v>43847</v>
      </c>
      <c r="H6405" t="s">
        <v>67</v>
      </c>
      <c r="I6405" t="s">
        <v>31</v>
      </c>
      <c r="J6405" s="3" t="s">
        <v>20791</v>
      </c>
      <c r="K6405" t="s">
        <v>62</v>
      </c>
      <c r="M6405" t="s">
        <v>25</v>
      </c>
      <c r="N6405" t="s">
        <v>26</v>
      </c>
      <c r="R6405" t="str">
        <f t="shared" ca="1" si="100"/>
        <v>Arjun</v>
      </c>
      <c r="S6405" t="str">
        <f>IFERROR(TEXT(DATEVALUE(LEFT(Table1[[#This Row],[Date of Purchase]],10)), "MMMM"), TEXT(Table1[[#This Row],[Date of Purchase]], "MMMM"))</f>
        <v>January</v>
      </c>
      <c r="T6405" t="str">
        <f>IF(OR(
  AND(Table1[[#This Row],[Ticket Priority]]="Critical", Table1[[#This Row],[Ticket Status]]&lt;&gt;"Closed"),
  AND(Table1[[#This Row],[Ticket Priority]]="High", Table1[[#This Row],[Ticket Status]]="Open")
), "Yes", "No")</f>
        <v>Yes</v>
      </c>
      <c r="U6405" s="4" t="str">
        <f>IF(Table1[[#This Row],[Ticket Status]]="Closed","Yes","No")</f>
        <v>No</v>
      </c>
      <c r="V6405" s="4" t="str">
        <f>IF(Table1[[#This Row],[Ticket Status]]="Pending Customer Response","Yes","No")</f>
        <v>No</v>
      </c>
      <c r="W6405" s="5">
        <f ca="1">COUNTIFS(Table1[Agent_name],Table1[[#This Row],[Agent_name]],Table1[Month],Table1[[#This Row],[Month]])/160</f>
        <v>0.20624999999999999</v>
      </c>
    </row>
    <row r="6406" spans="1:23" x14ac:dyDescent="0.25">
      <c r="A6406">
        <v>6405</v>
      </c>
      <c r="B6406" t="s">
        <v>20792</v>
      </c>
      <c r="C6406" t="s">
        <v>20793</v>
      </c>
      <c r="D6406">
        <v>69</v>
      </c>
      <c r="E6406" t="s">
        <v>19</v>
      </c>
      <c r="F6406" t="s">
        <v>699</v>
      </c>
      <c r="G6406" s="1">
        <v>44545</v>
      </c>
      <c r="H6406" t="s">
        <v>67</v>
      </c>
      <c r="I6406" t="s">
        <v>67</v>
      </c>
      <c r="J6406" s="3" t="s">
        <v>20794</v>
      </c>
      <c r="K6406" t="s">
        <v>24</v>
      </c>
      <c r="M6406" t="s">
        <v>143</v>
      </c>
      <c r="N6406" t="s">
        <v>83</v>
      </c>
      <c r="O6406" s="2">
        <v>45078.025509259256</v>
      </c>
      <c r="R6406" t="str">
        <f t="shared" ca="1" si="100"/>
        <v>Karan</v>
      </c>
      <c r="S6406" t="str">
        <f>IFERROR(TEXT(DATEVALUE(LEFT(Table1[[#This Row],[Date of Purchase]],10)), "MMMM"), TEXT(Table1[[#This Row],[Date of Purchase]], "MMMM"))</f>
        <v>December</v>
      </c>
      <c r="T6406" t="str">
        <f>IF(OR(
  AND(Table1[[#This Row],[Ticket Priority]]="Critical", Table1[[#This Row],[Ticket Status]]&lt;&gt;"Closed"),
  AND(Table1[[#This Row],[Ticket Priority]]="High", Table1[[#This Row],[Ticket Status]]="Open")
), "Yes", "No")</f>
        <v>No</v>
      </c>
      <c r="U6406" s="4" t="str">
        <f>IF(Table1[[#This Row],[Ticket Status]]="Closed","Yes","No")</f>
        <v>No</v>
      </c>
      <c r="V6406" s="4" t="str">
        <f>IF(Table1[[#This Row],[Ticket Status]]="Pending Customer Response","Yes","No")</f>
        <v>Yes</v>
      </c>
      <c r="W6406" s="5">
        <f ca="1">COUNTIFS(Table1[Agent_name],Table1[[#This Row],[Agent_name]],Table1[Month],Table1[[#This Row],[Month]])/160</f>
        <v>0.18124999999999999</v>
      </c>
    </row>
    <row r="6407" spans="1:23" x14ac:dyDescent="0.25">
      <c r="A6407">
        <v>6406</v>
      </c>
      <c r="B6407" t="s">
        <v>20795</v>
      </c>
      <c r="C6407" t="s">
        <v>20796</v>
      </c>
      <c r="D6407">
        <v>67</v>
      </c>
      <c r="E6407" t="s">
        <v>19</v>
      </c>
      <c r="F6407" t="s">
        <v>655</v>
      </c>
      <c r="G6407" s="1">
        <v>44145</v>
      </c>
      <c r="H6407" t="s">
        <v>21</v>
      </c>
      <c r="I6407" t="s">
        <v>59</v>
      </c>
      <c r="J6407" s="3" t="s">
        <v>20797</v>
      </c>
      <c r="K6407" t="s">
        <v>39</v>
      </c>
      <c r="L6407" t="s">
        <v>20798</v>
      </c>
      <c r="M6407" t="s">
        <v>41</v>
      </c>
      <c r="N6407" t="s">
        <v>33</v>
      </c>
      <c r="O6407" s="2">
        <v>45078.851909722223</v>
      </c>
      <c r="P6407" s="2">
        <v>45078.556076388886</v>
      </c>
      <c r="Q6407">
        <v>4</v>
      </c>
      <c r="R6407" t="str">
        <f t="shared" ca="1" si="100"/>
        <v>Aisha</v>
      </c>
      <c r="S6407" t="str">
        <f>IFERROR(TEXT(DATEVALUE(LEFT(Table1[[#This Row],[Date of Purchase]],10)), "MMMM"), TEXT(Table1[[#This Row],[Date of Purchase]], "MMMM"))</f>
        <v>November</v>
      </c>
      <c r="T6407" t="str">
        <f>IF(OR(
  AND(Table1[[#This Row],[Ticket Priority]]="Critical", Table1[[#This Row],[Ticket Status]]&lt;&gt;"Closed"),
  AND(Table1[[#This Row],[Ticket Priority]]="High", Table1[[#This Row],[Ticket Status]]="Open")
), "Yes", "No")</f>
        <v>No</v>
      </c>
      <c r="U6407" s="4" t="str">
        <f>IF(Table1[[#This Row],[Ticket Status]]="Closed","Yes","No")</f>
        <v>Yes</v>
      </c>
      <c r="V6407" s="4" t="str">
        <f>IF(Table1[[#This Row],[Ticket Status]]="Pending Customer Response","Yes","No")</f>
        <v>No</v>
      </c>
      <c r="W6407" s="5">
        <f ca="1">COUNTIFS(Table1[Agent_name],Table1[[#This Row],[Agent_name]],Table1[Month],Table1[[#This Row],[Month]])/160</f>
        <v>0.85624999999999996</v>
      </c>
    </row>
    <row r="6408" spans="1:23" x14ac:dyDescent="0.25">
      <c r="A6408">
        <v>6407</v>
      </c>
      <c r="B6408" t="s">
        <v>20799</v>
      </c>
      <c r="C6408" t="s">
        <v>20800</v>
      </c>
      <c r="D6408">
        <v>29</v>
      </c>
      <c r="E6408" t="s">
        <v>58</v>
      </c>
      <c r="F6408" t="s">
        <v>161</v>
      </c>
      <c r="G6408" s="1">
        <v>44106</v>
      </c>
      <c r="H6408" t="s">
        <v>67</v>
      </c>
      <c r="I6408" t="s">
        <v>67</v>
      </c>
      <c r="J6408" s="3" t="s">
        <v>20801</v>
      </c>
      <c r="K6408" t="s">
        <v>62</v>
      </c>
      <c r="M6408" t="s">
        <v>41</v>
      </c>
      <c r="N6408" t="s">
        <v>83</v>
      </c>
      <c r="R6408" t="str">
        <f t="shared" ca="1" si="100"/>
        <v>Mohit</v>
      </c>
      <c r="S6408" t="str">
        <f>IFERROR(TEXT(DATEVALUE(LEFT(Table1[[#This Row],[Date of Purchase]],10)), "MMMM"), TEXT(Table1[[#This Row],[Date of Purchase]], "MMMM"))</f>
        <v>October</v>
      </c>
      <c r="T6408" t="str">
        <f>IF(OR(
  AND(Table1[[#This Row],[Ticket Priority]]="Critical", Table1[[#This Row],[Ticket Status]]&lt;&gt;"Closed"),
  AND(Table1[[#This Row],[Ticket Priority]]="High", Table1[[#This Row],[Ticket Status]]="Open")
), "Yes", "No")</f>
        <v>No</v>
      </c>
      <c r="U6408" s="4" t="str">
        <f>IF(Table1[[#This Row],[Ticket Status]]="Closed","Yes","No")</f>
        <v>No</v>
      </c>
      <c r="V6408" s="4" t="str">
        <f>IF(Table1[[#This Row],[Ticket Status]]="Pending Customer Response","Yes","No")</f>
        <v>No</v>
      </c>
      <c r="W6408" s="5">
        <f ca="1">COUNTIFS(Table1[Agent_name],Table1[[#This Row],[Agent_name]],Table1[Month],Table1[[#This Row],[Month]])/160</f>
        <v>0.49375000000000002</v>
      </c>
    </row>
    <row r="6409" spans="1:23" x14ac:dyDescent="0.25">
      <c r="A6409">
        <v>6408</v>
      </c>
      <c r="B6409" t="s">
        <v>20802</v>
      </c>
      <c r="C6409" t="s">
        <v>20803</v>
      </c>
      <c r="D6409">
        <v>45</v>
      </c>
      <c r="E6409" t="s">
        <v>19</v>
      </c>
      <c r="F6409" t="s">
        <v>134</v>
      </c>
      <c r="G6409" s="1">
        <v>44059</v>
      </c>
      <c r="H6409" t="s">
        <v>66</v>
      </c>
      <c r="I6409" t="s">
        <v>177</v>
      </c>
      <c r="J6409" s="3" t="s">
        <v>20804</v>
      </c>
      <c r="K6409" t="s">
        <v>39</v>
      </c>
      <c r="L6409" t="s">
        <v>20805</v>
      </c>
      <c r="M6409" t="s">
        <v>89</v>
      </c>
      <c r="N6409" t="s">
        <v>55</v>
      </c>
      <c r="O6409" s="2">
        <v>45078.791527777779</v>
      </c>
      <c r="P6409" s="2">
        <v>45078.129027777781</v>
      </c>
      <c r="Q6409">
        <v>5</v>
      </c>
      <c r="R6409" t="str">
        <f t="shared" ca="1" si="100"/>
        <v>Ravi</v>
      </c>
      <c r="S6409" t="str">
        <f>IFERROR(TEXT(DATEVALUE(LEFT(Table1[[#This Row],[Date of Purchase]],10)), "MMMM"), TEXT(Table1[[#This Row],[Date of Purchase]], "MMMM"))</f>
        <v>August</v>
      </c>
      <c r="T6409" t="str">
        <f>IF(OR(
  AND(Table1[[#This Row],[Ticket Priority]]="Critical", Table1[[#This Row],[Ticket Status]]&lt;&gt;"Closed"),
  AND(Table1[[#This Row],[Ticket Priority]]="High", Table1[[#This Row],[Ticket Status]]="Open")
), "Yes", "No")</f>
        <v>No</v>
      </c>
      <c r="U6409" s="4" t="str">
        <f>IF(Table1[[#This Row],[Ticket Status]]="Closed","Yes","No")</f>
        <v>Yes</v>
      </c>
      <c r="V6409" s="4" t="str">
        <f>IF(Table1[[#This Row],[Ticket Status]]="Pending Customer Response","Yes","No")</f>
        <v>No</v>
      </c>
      <c r="W6409" s="5">
        <f ca="1">COUNTIFS(Table1[Agent_name],Table1[[#This Row],[Agent_name]],Table1[Month],Table1[[#This Row],[Month]])/160</f>
        <v>0.65625</v>
      </c>
    </row>
    <row r="6410" spans="1:23" x14ac:dyDescent="0.25">
      <c r="A6410">
        <v>6409</v>
      </c>
      <c r="B6410" t="s">
        <v>20806</v>
      </c>
      <c r="C6410" t="s">
        <v>20807</v>
      </c>
      <c r="D6410">
        <v>58</v>
      </c>
      <c r="E6410" t="s">
        <v>29</v>
      </c>
      <c r="F6410" t="s">
        <v>51</v>
      </c>
      <c r="G6410" s="1">
        <v>44209</v>
      </c>
      <c r="H6410" t="s">
        <v>67</v>
      </c>
      <c r="I6410" t="s">
        <v>67</v>
      </c>
      <c r="J6410" s="3" t="s">
        <v>20808</v>
      </c>
      <c r="K6410" t="s">
        <v>62</v>
      </c>
      <c r="M6410" t="s">
        <v>41</v>
      </c>
      <c r="N6410" t="s">
        <v>83</v>
      </c>
      <c r="R6410" t="str">
        <f t="shared" ca="1" si="100"/>
        <v>Priya</v>
      </c>
      <c r="S6410" t="str">
        <f>IFERROR(TEXT(DATEVALUE(LEFT(Table1[[#This Row],[Date of Purchase]],10)), "MMMM"), TEXT(Table1[[#This Row],[Date of Purchase]], "MMMM"))</f>
        <v>January</v>
      </c>
      <c r="T6410" t="str">
        <f>IF(OR(
  AND(Table1[[#This Row],[Ticket Priority]]="Critical", Table1[[#This Row],[Ticket Status]]&lt;&gt;"Closed"),
  AND(Table1[[#This Row],[Ticket Priority]]="High", Table1[[#This Row],[Ticket Status]]="Open")
), "Yes", "No")</f>
        <v>No</v>
      </c>
      <c r="U6410" s="4" t="str">
        <f>IF(Table1[[#This Row],[Ticket Status]]="Closed","Yes","No")</f>
        <v>No</v>
      </c>
      <c r="V6410" s="4" t="str">
        <f>IF(Table1[[#This Row],[Ticket Status]]="Pending Customer Response","Yes","No")</f>
        <v>No</v>
      </c>
      <c r="W6410" s="5">
        <f ca="1">COUNTIFS(Table1[Agent_name],Table1[[#This Row],[Agent_name]],Table1[Month],Table1[[#This Row],[Month]])/160</f>
        <v>0.51875000000000004</v>
      </c>
    </row>
    <row r="6411" spans="1:23" x14ac:dyDescent="0.25">
      <c r="A6411">
        <v>6410</v>
      </c>
      <c r="B6411" t="s">
        <v>8920</v>
      </c>
      <c r="C6411" t="s">
        <v>20809</v>
      </c>
      <c r="D6411">
        <v>60</v>
      </c>
      <c r="E6411" t="s">
        <v>58</v>
      </c>
      <c r="F6411" t="s">
        <v>161</v>
      </c>
      <c r="G6411" s="1">
        <v>44073</v>
      </c>
      <c r="H6411" t="s">
        <v>67</v>
      </c>
      <c r="I6411" t="s">
        <v>150</v>
      </c>
      <c r="J6411" s="3" t="s">
        <v>20810</v>
      </c>
      <c r="K6411" t="s">
        <v>62</v>
      </c>
      <c r="M6411" t="s">
        <v>25</v>
      </c>
      <c r="N6411" t="s">
        <v>26</v>
      </c>
      <c r="R6411" t="str">
        <f t="shared" ca="1" si="100"/>
        <v>Priya</v>
      </c>
      <c r="S6411" t="str">
        <f>IFERROR(TEXT(DATEVALUE(LEFT(Table1[[#This Row],[Date of Purchase]],10)), "MMMM"), TEXT(Table1[[#This Row],[Date of Purchase]], "MMMM"))</f>
        <v>August</v>
      </c>
      <c r="T6411" t="str">
        <f>IF(OR(
  AND(Table1[[#This Row],[Ticket Priority]]="Critical", Table1[[#This Row],[Ticket Status]]&lt;&gt;"Closed"),
  AND(Table1[[#This Row],[Ticket Priority]]="High", Table1[[#This Row],[Ticket Status]]="Open")
), "Yes", "No")</f>
        <v>Yes</v>
      </c>
      <c r="U6411" s="4" t="str">
        <f>IF(Table1[[#This Row],[Ticket Status]]="Closed","Yes","No")</f>
        <v>No</v>
      </c>
      <c r="V6411" s="4" t="str">
        <f>IF(Table1[[#This Row],[Ticket Status]]="Pending Customer Response","Yes","No")</f>
        <v>No</v>
      </c>
      <c r="W6411" s="5">
        <f ca="1">COUNTIFS(Table1[Agent_name],Table1[[#This Row],[Agent_name]],Table1[Month],Table1[[#This Row],[Month]])/160</f>
        <v>0.35</v>
      </c>
    </row>
    <row r="6412" spans="1:23" x14ac:dyDescent="0.25">
      <c r="A6412">
        <v>6411</v>
      </c>
      <c r="B6412" t="s">
        <v>15600</v>
      </c>
      <c r="C6412" t="s">
        <v>20811</v>
      </c>
      <c r="D6412">
        <v>66</v>
      </c>
      <c r="E6412" t="s">
        <v>29</v>
      </c>
      <c r="F6412" t="s">
        <v>202</v>
      </c>
      <c r="G6412" s="1">
        <v>44522</v>
      </c>
      <c r="H6412" t="s">
        <v>66</v>
      </c>
      <c r="I6412" t="s">
        <v>150</v>
      </c>
      <c r="J6412" s="3" t="s">
        <v>20812</v>
      </c>
      <c r="K6412" t="s">
        <v>39</v>
      </c>
      <c r="L6412" t="s">
        <v>20813</v>
      </c>
      <c r="M6412" t="s">
        <v>25</v>
      </c>
      <c r="N6412" t="s">
        <v>83</v>
      </c>
      <c r="O6412" s="2">
        <v>45078.397835648146</v>
      </c>
      <c r="P6412" s="2">
        <v>45078.227696759262</v>
      </c>
      <c r="Q6412">
        <v>5</v>
      </c>
      <c r="R6412" t="str">
        <f t="shared" ca="1" si="100"/>
        <v>Aisha</v>
      </c>
      <c r="S6412" t="str">
        <f>IFERROR(TEXT(DATEVALUE(LEFT(Table1[[#This Row],[Date of Purchase]],10)), "MMMM"), TEXT(Table1[[#This Row],[Date of Purchase]], "MMMM"))</f>
        <v>November</v>
      </c>
      <c r="T6412" t="str">
        <f>IF(OR(
  AND(Table1[[#This Row],[Ticket Priority]]="Critical", Table1[[#This Row],[Ticket Status]]&lt;&gt;"Closed"),
  AND(Table1[[#This Row],[Ticket Priority]]="High", Table1[[#This Row],[Ticket Status]]="Open")
), "Yes", "No")</f>
        <v>No</v>
      </c>
      <c r="U6412" s="4" t="str">
        <f>IF(Table1[[#This Row],[Ticket Status]]="Closed","Yes","No")</f>
        <v>Yes</v>
      </c>
      <c r="V6412" s="4" t="str">
        <f>IF(Table1[[#This Row],[Ticket Status]]="Pending Customer Response","Yes","No")</f>
        <v>No</v>
      </c>
      <c r="W6412" s="5">
        <f ca="1">COUNTIFS(Table1[Agent_name],Table1[[#This Row],[Agent_name]],Table1[Month],Table1[[#This Row],[Month]])/160</f>
        <v>0.85624999999999996</v>
      </c>
    </row>
    <row r="6413" spans="1:23" x14ac:dyDescent="0.25">
      <c r="A6413">
        <v>6412</v>
      </c>
      <c r="B6413" t="s">
        <v>20814</v>
      </c>
      <c r="C6413" t="s">
        <v>20815</v>
      </c>
      <c r="D6413">
        <v>30</v>
      </c>
      <c r="E6413" t="s">
        <v>19</v>
      </c>
      <c r="F6413" t="s">
        <v>223</v>
      </c>
      <c r="G6413" s="1">
        <v>44163</v>
      </c>
      <c r="H6413" t="s">
        <v>59</v>
      </c>
      <c r="I6413" t="s">
        <v>99</v>
      </c>
      <c r="J6413" s="3" t="s">
        <v>1230</v>
      </c>
      <c r="K6413" t="s">
        <v>39</v>
      </c>
      <c r="L6413" t="s">
        <v>20816</v>
      </c>
      <c r="M6413" t="s">
        <v>25</v>
      </c>
      <c r="N6413" t="s">
        <v>55</v>
      </c>
      <c r="O6413" s="2">
        <v>45078.841585648152</v>
      </c>
      <c r="P6413" s="2">
        <v>45078.170752314814</v>
      </c>
      <c r="Q6413">
        <v>2</v>
      </c>
      <c r="R6413" t="str">
        <f t="shared" ca="1" si="100"/>
        <v>Sara</v>
      </c>
      <c r="S6413" t="str">
        <f>IFERROR(TEXT(DATEVALUE(LEFT(Table1[[#This Row],[Date of Purchase]],10)), "MMMM"), TEXT(Table1[[#This Row],[Date of Purchase]], "MMMM"))</f>
        <v>November</v>
      </c>
      <c r="T6413" t="str">
        <f>IF(OR(
  AND(Table1[[#This Row],[Ticket Priority]]="Critical", Table1[[#This Row],[Ticket Status]]&lt;&gt;"Closed"),
  AND(Table1[[#This Row],[Ticket Priority]]="High", Table1[[#This Row],[Ticket Status]]="Open")
), "Yes", "No")</f>
        <v>No</v>
      </c>
      <c r="U6413" s="4" t="str">
        <f>IF(Table1[[#This Row],[Ticket Status]]="Closed","Yes","No")</f>
        <v>Yes</v>
      </c>
      <c r="V6413" s="4" t="str">
        <f>IF(Table1[[#This Row],[Ticket Status]]="Pending Customer Response","Yes","No")</f>
        <v>No</v>
      </c>
      <c r="W6413" s="5">
        <f ca="1">COUNTIFS(Table1[Agent_name],Table1[[#This Row],[Agent_name]],Table1[Month],Table1[[#This Row],[Month]])/160</f>
        <v>0.79374999999999996</v>
      </c>
    </row>
    <row r="6414" spans="1:23" x14ac:dyDescent="0.25">
      <c r="A6414">
        <v>6413</v>
      </c>
      <c r="B6414" t="s">
        <v>20817</v>
      </c>
      <c r="C6414" t="s">
        <v>20818</v>
      </c>
      <c r="D6414">
        <v>19</v>
      </c>
      <c r="E6414" t="s">
        <v>58</v>
      </c>
      <c r="F6414" t="s">
        <v>242</v>
      </c>
      <c r="G6414" s="1">
        <v>44300</v>
      </c>
      <c r="H6414" t="s">
        <v>67</v>
      </c>
      <c r="I6414" t="s">
        <v>31</v>
      </c>
      <c r="J6414" s="3" t="s">
        <v>20819</v>
      </c>
      <c r="K6414" t="s">
        <v>24</v>
      </c>
      <c r="M6414" t="s">
        <v>143</v>
      </c>
      <c r="N6414" t="s">
        <v>83</v>
      </c>
      <c r="O6414" s="2">
        <v>45078.644375000003</v>
      </c>
      <c r="R6414" t="str">
        <f t="shared" ca="1" si="100"/>
        <v>Aisha</v>
      </c>
      <c r="S6414" t="str">
        <f>IFERROR(TEXT(DATEVALUE(LEFT(Table1[[#This Row],[Date of Purchase]],10)), "MMMM"), TEXT(Table1[[#This Row],[Date of Purchase]], "MMMM"))</f>
        <v>April</v>
      </c>
      <c r="T6414" t="str">
        <f>IF(OR(
  AND(Table1[[#This Row],[Ticket Priority]]="Critical", Table1[[#This Row],[Ticket Status]]&lt;&gt;"Closed"),
  AND(Table1[[#This Row],[Ticket Priority]]="High", Table1[[#This Row],[Ticket Status]]="Open")
), "Yes", "No")</f>
        <v>No</v>
      </c>
      <c r="U6414" s="4" t="str">
        <f>IF(Table1[[#This Row],[Ticket Status]]="Closed","Yes","No")</f>
        <v>No</v>
      </c>
      <c r="V6414" s="4" t="str">
        <f>IF(Table1[[#This Row],[Ticket Status]]="Pending Customer Response","Yes","No")</f>
        <v>Yes</v>
      </c>
      <c r="W6414" s="5">
        <f ca="1">COUNTIFS(Table1[Agent_name],Table1[[#This Row],[Agent_name]],Table1[Month],Table1[[#This Row],[Month]])/160</f>
        <v>0.81874999999999998</v>
      </c>
    </row>
    <row r="6415" spans="1:23" x14ac:dyDescent="0.25">
      <c r="A6415">
        <v>6414</v>
      </c>
      <c r="B6415" t="s">
        <v>20820</v>
      </c>
      <c r="C6415" t="s">
        <v>20821</v>
      </c>
      <c r="D6415">
        <v>58</v>
      </c>
      <c r="E6415" t="s">
        <v>19</v>
      </c>
      <c r="F6415" t="s">
        <v>76</v>
      </c>
      <c r="G6415" s="1">
        <v>44384</v>
      </c>
      <c r="H6415" t="s">
        <v>45</v>
      </c>
      <c r="I6415" t="s">
        <v>72</v>
      </c>
      <c r="J6415" s="3" t="s">
        <v>20822</v>
      </c>
      <c r="K6415" t="s">
        <v>24</v>
      </c>
      <c r="M6415" t="s">
        <v>89</v>
      </c>
      <c r="N6415" t="s">
        <v>26</v>
      </c>
      <c r="O6415" s="2">
        <v>45078.853425925925</v>
      </c>
      <c r="R6415" t="str">
        <f t="shared" ca="1" si="100"/>
        <v>Sara</v>
      </c>
      <c r="S6415" t="str">
        <f>IFERROR(TEXT(DATEVALUE(LEFT(Table1[[#This Row],[Date of Purchase]],10)), "MMMM"), TEXT(Table1[[#This Row],[Date of Purchase]], "MMMM"))</f>
        <v>July</v>
      </c>
      <c r="T6415" t="str">
        <f>IF(OR(
  AND(Table1[[#This Row],[Ticket Priority]]="Critical", Table1[[#This Row],[Ticket Status]]&lt;&gt;"Closed"),
  AND(Table1[[#This Row],[Ticket Priority]]="High", Table1[[#This Row],[Ticket Status]]="Open")
), "Yes", "No")</f>
        <v>No</v>
      </c>
      <c r="U6415" s="4" t="str">
        <f>IF(Table1[[#This Row],[Ticket Status]]="Closed","Yes","No")</f>
        <v>No</v>
      </c>
      <c r="V6415" s="4" t="str">
        <f>IF(Table1[[#This Row],[Ticket Status]]="Pending Customer Response","Yes","No")</f>
        <v>Yes</v>
      </c>
      <c r="W6415" s="5">
        <f ca="1">COUNTIFS(Table1[Agent_name],Table1[[#This Row],[Agent_name]],Table1[Month],Table1[[#This Row],[Month]])/160</f>
        <v>0.6875</v>
      </c>
    </row>
    <row r="6416" spans="1:23" x14ac:dyDescent="0.25">
      <c r="A6416">
        <v>6415</v>
      </c>
      <c r="B6416" t="s">
        <v>20823</v>
      </c>
      <c r="C6416" t="s">
        <v>20824</v>
      </c>
      <c r="D6416">
        <v>37</v>
      </c>
      <c r="E6416" t="s">
        <v>29</v>
      </c>
      <c r="F6416" t="s">
        <v>81</v>
      </c>
      <c r="G6416" s="1">
        <v>43832</v>
      </c>
      <c r="H6416" t="s">
        <v>21</v>
      </c>
      <c r="I6416" t="s">
        <v>52</v>
      </c>
      <c r="J6416" s="3" t="s">
        <v>20825</v>
      </c>
      <c r="K6416" t="s">
        <v>39</v>
      </c>
      <c r="L6416" t="s">
        <v>20826</v>
      </c>
      <c r="M6416" t="s">
        <v>143</v>
      </c>
      <c r="N6416" t="s">
        <v>83</v>
      </c>
      <c r="O6416" s="2">
        <v>45078.637476851851</v>
      </c>
      <c r="P6416" s="2">
        <v>45078.281226851854</v>
      </c>
      <c r="Q6416">
        <v>4</v>
      </c>
      <c r="R6416" t="str">
        <f t="shared" ca="1" si="100"/>
        <v>Aisha</v>
      </c>
      <c r="S6416" t="str">
        <f>IFERROR(TEXT(DATEVALUE(LEFT(Table1[[#This Row],[Date of Purchase]],10)), "MMMM"), TEXT(Table1[[#This Row],[Date of Purchase]], "MMMM"))</f>
        <v>January</v>
      </c>
      <c r="T6416" t="str">
        <f>IF(OR(
  AND(Table1[[#This Row],[Ticket Priority]]="Critical", Table1[[#This Row],[Ticket Status]]&lt;&gt;"Closed"),
  AND(Table1[[#This Row],[Ticket Priority]]="High", Table1[[#This Row],[Ticket Status]]="Open")
), "Yes", "No")</f>
        <v>No</v>
      </c>
      <c r="U6416" s="4" t="str">
        <f>IF(Table1[[#This Row],[Ticket Status]]="Closed","Yes","No")</f>
        <v>Yes</v>
      </c>
      <c r="V6416" s="4" t="str">
        <f>IF(Table1[[#This Row],[Ticket Status]]="Pending Customer Response","Yes","No")</f>
        <v>No</v>
      </c>
      <c r="W6416" s="5">
        <f ca="1">COUNTIFS(Table1[Agent_name],Table1[[#This Row],[Agent_name]],Table1[Month],Table1[[#This Row],[Month]])/160</f>
        <v>0.83125000000000004</v>
      </c>
    </row>
    <row r="6417" spans="1:23" x14ac:dyDescent="0.25">
      <c r="A6417">
        <v>6416</v>
      </c>
      <c r="B6417" t="s">
        <v>20827</v>
      </c>
      <c r="C6417" t="s">
        <v>20828</v>
      </c>
      <c r="D6417">
        <v>52</v>
      </c>
      <c r="E6417" t="s">
        <v>19</v>
      </c>
      <c r="F6417" t="s">
        <v>157</v>
      </c>
      <c r="G6417" s="1">
        <v>44158</v>
      </c>
      <c r="H6417" t="s">
        <v>59</v>
      </c>
      <c r="I6417" t="s">
        <v>150</v>
      </c>
      <c r="J6417" s="3" t="s">
        <v>20829</v>
      </c>
      <c r="K6417" t="s">
        <v>62</v>
      </c>
      <c r="M6417" t="s">
        <v>143</v>
      </c>
      <c r="N6417" t="s">
        <v>55</v>
      </c>
      <c r="R6417" t="str">
        <f t="shared" ca="1" si="100"/>
        <v>Ravi</v>
      </c>
      <c r="S6417" t="str">
        <f>IFERROR(TEXT(DATEVALUE(LEFT(Table1[[#This Row],[Date of Purchase]],10)), "MMMM"), TEXT(Table1[[#This Row],[Date of Purchase]], "MMMM"))</f>
        <v>November</v>
      </c>
      <c r="T6417" t="str">
        <f>IF(OR(
  AND(Table1[[#This Row],[Ticket Priority]]="Critical", Table1[[#This Row],[Ticket Status]]&lt;&gt;"Closed"),
  AND(Table1[[#This Row],[Ticket Priority]]="High", Table1[[#This Row],[Ticket Status]]="Open")
), "Yes", "No")</f>
        <v>No</v>
      </c>
      <c r="U6417" s="4" t="str">
        <f>IF(Table1[[#This Row],[Ticket Status]]="Closed","Yes","No")</f>
        <v>No</v>
      </c>
      <c r="V6417" s="4" t="str">
        <f>IF(Table1[[#This Row],[Ticket Status]]="Pending Customer Response","Yes","No")</f>
        <v>No</v>
      </c>
      <c r="W6417" s="5">
        <f ca="1">COUNTIFS(Table1[Agent_name],Table1[[#This Row],[Agent_name]],Table1[Month],Table1[[#This Row],[Month]])/160</f>
        <v>0.61875000000000002</v>
      </c>
    </row>
    <row r="6418" spans="1:23" x14ac:dyDescent="0.25">
      <c r="A6418">
        <v>6417</v>
      </c>
      <c r="B6418" t="s">
        <v>20830</v>
      </c>
      <c r="C6418" t="s">
        <v>20831</v>
      </c>
      <c r="D6418">
        <v>45</v>
      </c>
      <c r="E6418" t="s">
        <v>19</v>
      </c>
      <c r="F6418" t="s">
        <v>129</v>
      </c>
      <c r="G6418" s="1">
        <v>44555</v>
      </c>
      <c r="H6418" t="s">
        <v>67</v>
      </c>
      <c r="I6418" t="s">
        <v>37</v>
      </c>
      <c r="J6418" s="3" t="s">
        <v>20832</v>
      </c>
      <c r="K6418" t="s">
        <v>39</v>
      </c>
      <c r="L6418" t="s">
        <v>20833</v>
      </c>
      <c r="M6418" t="s">
        <v>89</v>
      </c>
      <c r="N6418" t="s">
        <v>55</v>
      </c>
      <c r="O6418" s="2">
        <v>45078.34584490741</v>
      </c>
      <c r="P6418" s="2">
        <v>45078.759733796294</v>
      </c>
      <c r="Q6418">
        <v>5</v>
      </c>
      <c r="R6418" t="str">
        <f t="shared" ca="1" si="100"/>
        <v>Ravi</v>
      </c>
      <c r="S6418" t="str">
        <f>IFERROR(TEXT(DATEVALUE(LEFT(Table1[[#This Row],[Date of Purchase]],10)), "MMMM"), TEXT(Table1[[#This Row],[Date of Purchase]], "MMMM"))</f>
        <v>December</v>
      </c>
      <c r="T6418" t="str">
        <f>IF(OR(
  AND(Table1[[#This Row],[Ticket Priority]]="Critical", Table1[[#This Row],[Ticket Status]]&lt;&gt;"Closed"),
  AND(Table1[[#This Row],[Ticket Priority]]="High", Table1[[#This Row],[Ticket Status]]="Open")
), "Yes", "No")</f>
        <v>No</v>
      </c>
      <c r="U6418" s="4" t="str">
        <f>IF(Table1[[#This Row],[Ticket Status]]="Closed","Yes","No")</f>
        <v>Yes</v>
      </c>
      <c r="V6418" s="4" t="str">
        <f>IF(Table1[[#This Row],[Ticket Status]]="Pending Customer Response","Yes","No")</f>
        <v>No</v>
      </c>
      <c r="W6418" s="5">
        <f ca="1">COUNTIFS(Table1[Agent_name],Table1[[#This Row],[Agent_name]],Table1[Month],Table1[[#This Row],[Month]])/160</f>
        <v>0.66249999999999998</v>
      </c>
    </row>
    <row r="6419" spans="1:23" x14ac:dyDescent="0.25">
      <c r="A6419">
        <v>6418</v>
      </c>
      <c r="B6419" t="s">
        <v>20834</v>
      </c>
      <c r="C6419" t="s">
        <v>20835</v>
      </c>
      <c r="D6419">
        <v>51</v>
      </c>
      <c r="E6419" t="s">
        <v>29</v>
      </c>
      <c r="F6419" t="s">
        <v>242</v>
      </c>
      <c r="G6419" s="1">
        <v>44109</v>
      </c>
      <c r="H6419" t="s">
        <v>45</v>
      </c>
      <c r="I6419" t="s">
        <v>59</v>
      </c>
      <c r="J6419" s="3" t="s">
        <v>20836</v>
      </c>
      <c r="K6419" t="s">
        <v>24</v>
      </c>
      <c r="M6419" t="s">
        <v>25</v>
      </c>
      <c r="N6419" t="s">
        <v>33</v>
      </c>
      <c r="O6419" s="2">
        <v>45078.236840277779</v>
      </c>
      <c r="R6419" t="str">
        <f t="shared" ca="1" si="100"/>
        <v>Arjun</v>
      </c>
      <c r="S6419" t="str">
        <f>IFERROR(TEXT(DATEVALUE(LEFT(Table1[[#This Row],[Date of Purchase]],10)), "MMMM"), TEXT(Table1[[#This Row],[Date of Purchase]], "MMMM"))</f>
        <v>October</v>
      </c>
      <c r="T6419" t="str">
        <f>IF(OR(
  AND(Table1[[#This Row],[Ticket Priority]]="Critical", Table1[[#This Row],[Ticket Status]]&lt;&gt;"Closed"),
  AND(Table1[[#This Row],[Ticket Priority]]="High", Table1[[#This Row],[Ticket Status]]="Open")
), "Yes", "No")</f>
        <v>Yes</v>
      </c>
      <c r="U6419" s="4" t="str">
        <f>IF(Table1[[#This Row],[Ticket Status]]="Closed","Yes","No")</f>
        <v>No</v>
      </c>
      <c r="V6419" s="4" t="str">
        <f>IF(Table1[[#This Row],[Ticket Status]]="Pending Customer Response","Yes","No")</f>
        <v>Yes</v>
      </c>
      <c r="W6419" s="5">
        <f ca="1">COUNTIFS(Table1[Agent_name],Table1[[#This Row],[Agent_name]],Table1[Month],Table1[[#This Row],[Month]])/160</f>
        <v>0.23749999999999999</v>
      </c>
    </row>
    <row r="6420" spans="1:23" x14ac:dyDescent="0.25">
      <c r="A6420">
        <v>6419</v>
      </c>
      <c r="B6420" t="s">
        <v>11081</v>
      </c>
      <c r="C6420" t="s">
        <v>20837</v>
      </c>
      <c r="D6420">
        <v>69</v>
      </c>
      <c r="E6420" t="s">
        <v>19</v>
      </c>
      <c r="F6420" t="s">
        <v>76</v>
      </c>
      <c r="G6420" s="1">
        <v>44059</v>
      </c>
      <c r="H6420" t="s">
        <v>66</v>
      </c>
      <c r="I6420" t="s">
        <v>72</v>
      </c>
      <c r="J6420" s="3" t="s">
        <v>20838</v>
      </c>
      <c r="K6420" t="s">
        <v>39</v>
      </c>
      <c r="L6420" t="s">
        <v>20839</v>
      </c>
      <c r="M6420" t="s">
        <v>89</v>
      </c>
      <c r="N6420" t="s">
        <v>55</v>
      </c>
      <c r="O6420" s="2">
        <v>45078.229907407411</v>
      </c>
      <c r="P6420" s="2">
        <v>45078.545185185183</v>
      </c>
      <c r="Q6420">
        <v>4</v>
      </c>
      <c r="R6420" t="str">
        <f t="shared" ca="1" si="100"/>
        <v>Mohit</v>
      </c>
      <c r="S6420" t="str">
        <f>IFERROR(TEXT(DATEVALUE(LEFT(Table1[[#This Row],[Date of Purchase]],10)), "MMMM"), TEXT(Table1[[#This Row],[Date of Purchase]], "MMMM"))</f>
        <v>August</v>
      </c>
      <c r="T6420" t="str">
        <f>IF(OR(
  AND(Table1[[#This Row],[Ticket Priority]]="Critical", Table1[[#This Row],[Ticket Status]]&lt;&gt;"Closed"),
  AND(Table1[[#This Row],[Ticket Priority]]="High", Table1[[#This Row],[Ticket Status]]="Open")
), "Yes", "No")</f>
        <v>No</v>
      </c>
      <c r="U6420" s="4" t="str">
        <f>IF(Table1[[#This Row],[Ticket Status]]="Closed","Yes","No")</f>
        <v>Yes</v>
      </c>
      <c r="V6420" s="4" t="str">
        <f>IF(Table1[[#This Row],[Ticket Status]]="Pending Customer Response","Yes","No")</f>
        <v>No</v>
      </c>
      <c r="W6420" s="5">
        <f ca="1">COUNTIFS(Table1[Agent_name],Table1[[#This Row],[Agent_name]],Table1[Month],Table1[[#This Row],[Month]])/160</f>
        <v>0.46250000000000002</v>
      </c>
    </row>
    <row r="6421" spans="1:23" x14ac:dyDescent="0.25">
      <c r="A6421">
        <v>6420</v>
      </c>
      <c r="B6421" t="s">
        <v>20840</v>
      </c>
      <c r="C6421" t="s">
        <v>20841</v>
      </c>
      <c r="D6421">
        <v>41</v>
      </c>
      <c r="E6421" t="s">
        <v>58</v>
      </c>
      <c r="F6421" t="s">
        <v>20</v>
      </c>
      <c r="G6421" s="1">
        <v>44454</v>
      </c>
      <c r="H6421" t="s">
        <v>66</v>
      </c>
      <c r="I6421" t="s">
        <v>99</v>
      </c>
      <c r="J6421" s="3" t="s">
        <v>20842</v>
      </c>
      <c r="K6421" t="s">
        <v>24</v>
      </c>
      <c r="M6421" t="s">
        <v>25</v>
      </c>
      <c r="N6421" t="s">
        <v>55</v>
      </c>
      <c r="O6421" s="2">
        <v>45078.054918981485</v>
      </c>
      <c r="R6421" t="str">
        <f t="shared" ca="1" si="100"/>
        <v>Ravi</v>
      </c>
      <c r="S6421" t="str">
        <f>IFERROR(TEXT(DATEVALUE(LEFT(Table1[[#This Row],[Date of Purchase]],10)), "MMMM"), TEXT(Table1[[#This Row],[Date of Purchase]], "MMMM"))</f>
        <v>September</v>
      </c>
      <c r="T6421" t="str">
        <f>IF(OR(
  AND(Table1[[#This Row],[Ticket Priority]]="Critical", Table1[[#This Row],[Ticket Status]]&lt;&gt;"Closed"),
  AND(Table1[[#This Row],[Ticket Priority]]="High", Table1[[#This Row],[Ticket Status]]="Open")
), "Yes", "No")</f>
        <v>Yes</v>
      </c>
      <c r="U6421" s="4" t="str">
        <f>IF(Table1[[#This Row],[Ticket Status]]="Closed","Yes","No")</f>
        <v>No</v>
      </c>
      <c r="V6421" s="4" t="str">
        <f>IF(Table1[[#This Row],[Ticket Status]]="Pending Customer Response","Yes","No")</f>
        <v>Yes</v>
      </c>
      <c r="W6421" s="5">
        <f ca="1">COUNTIFS(Table1[Agent_name],Table1[[#This Row],[Agent_name]],Table1[Month],Table1[[#This Row],[Month]])/160</f>
        <v>0.64375000000000004</v>
      </c>
    </row>
    <row r="6422" spans="1:23" x14ac:dyDescent="0.25">
      <c r="A6422">
        <v>6421</v>
      </c>
      <c r="B6422" t="s">
        <v>20843</v>
      </c>
      <c r="C6422" t="s">
        <v>20844</v>
      </c>
      <c r="D6422">
        <v>42</v>
      </c>
      <c r="E6422" t="s">
        <v>19</v>
      </c>
      <c r="F6422" t="s">
        <v>699</v>
      </c>
      <c r="G6422" s="1">
        <v>44462</v>
      </c>
      <c r="H6422" t="s">
        <v>21</v>
      </c>
      <c r="I6422" t="s">
        <v>113</v>
      </c>
      <c r="J6422" s="3" t="s">
        <v>20845</v>
      </c>
      <c r="K6422" t="s">
        <v>39</v>
      </c>
      <c r="L6422" t="s">
        <v>20846</v>
      </c>
      <c r="M6422" t="s">
        <v>41</v>
      </c>
      <c r="N6422" t="s">
        <v>33</v>
      </c>
      <c r="O6422" s="2">
        <v>45078.821608796294</v>
      </c>
      <c r="P6422" s="2">
        <v>45078.422997685186</v>
      </c>
      <c r="Q6422">
        <v>3</v>
      </c>
      <c r="R6422" t="str">
        <f t="shared" ca="1" si="100"/>
        <v>Karan</v>
      </c>
      <c r="S6422" t="str">
        <f>IFERROR(TEXT(DATEVALUE(LEFT(Table1[[#This Row],[Date of Purchase]],10)), "MMMM"), TEXT(Table1[[#This Row],[Date of Purchase]], "MMMM"))</f>
        <v>September</v>
      </c>
      <c r="T6422" t="str">
        <f>IF(OR(
  AND(Table1[[#This Row],[Ticket Priority]]="Critical", Table1[[#This Row],[Ticket Status]]&lt;&gt;"Closed"),
  AND(Table1[[#This Row],[Ticket Priority]]="High", Table1[[#This Row],[Ticket Status]]="Open")
), "Yes", "No")</f>
        <v>No</v>
      </c>
      <c r="U6422" s="4" t="str">
        <f>IF(Table1[[#This Row],[Ticket Status]]="Closed","Yes","No")</f>
        <v>Yes</v>
      </c>
      <c r="V6422" s="4" t="str">
        <f>IF(Table1[[#This Row],[Ticket Status]]="Pending Customer Response","Yes","No")</f>
        <v>No</v>
      </c>
      <c r="W6422" s="5">
        <f ca="1">COUNTIFS(Table1[Agent_name],Table1[[#This Row],[Agent_name]],Table1[Month],Table1[[#This Row],[Month]])/160</f>
        <v>0.24374999999999999</v>
      </c>
    </row>
    <row r="6423" spans="1:23" x14ac:dyDescent="0.25">
      <c r="A6423">
        <v>6422</v>
      </c>
      <c r="B6423" t="s">
        <v>17536</v>
      </c>
      <c r="C6423" t="s">
        <v>20847</v>
      </c>
      <c r="D6423">
        <v>23</v>
      </c>
      <c r="E6423" t="s">
        <v>58</v>
      </c>
      <c r="F6423" t="s">
        <v>202</v>
      </c>
      <c r="G6423" s="1">
        <v>43857</v>
      </c>
      <c r="H6423" t="s">
        <v>59</v>
      </c>
      <c r="I6423" t="s">
        <v>31</v>
      </c>
      <c r="J6423" s="3" t="s">
        <v>20848</v>
      </c>
      <c r="K6423" t="s">
        <v>62</v>
      </c>
      <c r="M6423" t="s">
        <v>143</v>
      </c>
      <c r="N6423" t="s">
        <v>83</v>
      </c>
      <c r="R6423" t="str">
        <f t="shared" ca="1" si="100"/>
        <v>Aisha</v>
      </c>
      <c r="S6423" t="str">
        <f>IFERROR(TEXT(DATEVALUE(LEFT(Table1[[#This Row],[Date of Purchase]],10)), "MMMM"), TEXT(Table1[[#This Row],[Date of Purchase]], "MMMM"))</f>
        <v>January</v>
      </c>
      <c r="T6423" t="str">
        <f>IF(OR(
  AND(Table1[[#This Row],[Ticket Priority]]="Critical", Table1[[#This Row],[Ticket Status]]&lt;&gt;"Closed"),
  AND(Table1[[#This Row],[Ticket Priority]]="High", Table1[[#This Row],[Ticket Status]]="Open")
), "Yes", "No")</f>
        <v>No</v>
      </c>
      <c r="U6423" s="4" t="str">
        <f>IF(Table1[[#This Row],[Ticket Status]]="Closed","Yes","No")</f>
        <v>No</v>
      </c>
      <c r="V6423" s="4" t="str">
        <f>IF(Table1[[#This Row],[Ticket Status]]="Pending Customer Response","Yes","No")</f>
        <v>No</v>
      </c>
      <c r="W6423" s="5">
        <f ca="1">COUNTIFS(Table1[Agent_name],Table1[[#This Row],[Agent_name]],Table1[Month],Table1[[#This Row],[Month]])/160</f>
        <v>0.83125000000000004</v>
      </c>
    </row>
    <row r="6424" spans="1:23" x14ac:dyDescent="0.25">
      <c r="A6424">
        <v>6423</v>
      </c>
      <c r="B6424" t="s">
        <v>20849</v>
      </c>
      <c r="C6424" t="s">
        <v>20850</v>
      </c>
      <c r="D6424">
        <v>67</v>
      </c>
      <c r="E6424" t="s">
        <v>19</v>
      </c>
      <c r="F6424" t="s">
        <v>421</v>
      </c>
      <c r="G6424" s="1">
        <v>44533</v>
      </c>
      <c r="H6424" t="s">
        <v>21</v>
      </c>
      <c r="I6424" t="s">
        <v>93</v>
      </c>
      <c r="J6424" s="3" t="s">
        <v>20851</v>
      </c>
      <c r="K6424" t="s">
        <v>24</v>
      </c>
      <c r="M6424" t="s">
        <v>41</v>
      </c>
      <c r="N6424" t="s">
        <v>55</v>
      </c>
      <c r="O6424" s="2">
        <v>45078.925810185188</v>
      </c>
      <c r="R6424" t="str">
        <f t="shared" ca="1" si="100"/>
        <v>Sara</v>
      </c>
      <c r="S6424" t="str">
        <f>IFERROR(TEXT(DATEVALUE(LEFT(Table1[[#This Row],[Date of Purchase]],10)), "MMMM"), TEXT(Table1[[#This Row],[Date of Purchase]], "MMMM"))</f>
        <v>December</v>
      </c>
      <c r="T6424" t="str">
        <f>IF(OR(
  AND(Table1[[#This Row],[Ticket Priority]]="Critical", Table1[[#This Row],[Ticket Status]]&lt;&gt;"Closed"),
  AND(Table1[[#This Row],[Ticket Priority]]="High", Table1[[#This Row],[Ticket Status]]="Open")
), "Yes", "No")</f>
        <v>No</v>
      </c>
      <c r="U6424" s="4" t="str">
        <f>IF(Table1[[#This Row],[Ticket Status]]="Closed","Yes","No")</f>
        <v>No</v>
      </c>
      <c r="V6424" s="4" t="str">
        <f>IF(Table1[[#This Row],[Ticket Status]]="Pending Customer Response","Yes","No")</f>
        <v>Yes</v>
      </c>
      <c r="W6424" s="5">
        <f ca="1">COUNTIFS(Table1[Agent_name],Table1[[#This Row],[Agent_name]],Table1[Month],Table1[[#This Row],[Month]])/160</f>
        <v>0.55625000000000002</v>
      </c>
    </row>
    <row r="6425" spans="1:23" x14ac:dyDescent="0.25">
      <c r="A6425">
        <v>6424</v>
      </c>
      <c r="B6425" t="s">
        <v>20852</v>
      </c>
      <c r="C6425" t="s">
        <v>20853</v>
      </c>
      <c r="D6425">
        <v>63</v>
      </c>
      <c r="E6425" t="s">
        <v>58</v>
      </c>
      <c r="F6425" t="s">
        <v>125</v>
      </c>
      <c r="G6425" s="1">
        <v>43908</v>
      </c>
      <c r="H6425" t="s">
        <v>59</v>
      </c>
      <c r="I6425" t="s">
        <v>31</v>
      </c>
      <c r="J6425" s="3" t="s">
        <v>20854</v>
      </c>
      <c r="K6425" t="s">
        <v>62</v>
      </c>
      <c r="M6425" t="s">
        <v>89</v>
      </c>
      <c r="N6425" t="s">
        <v>33</v>
      </c>
      <c r="R6425" t="str">
        <f t="shared" ca="1" si="100"/>
        <v>Aisha</v>
      </c>
      <c r="S6425" t="str">
        <f>IFERROR(TEXT(DATEVALUE(LEFT(Table1[[#This Row],[Date of Purchase]],10)), "MMMM"), TEXT(Table1[[#This Row],[Date of Purchase]], "MMMM"))</f>
        <v>March</v>
      </c>
      <c r="T6425" t="str">
        <f>IF(OR(
  AND(Table1[[#This Row],[Ticket Priority]]="Critical", Table1[[#This Row],[Ticket Status]]&lt;&gt;"Closed"),
  AND(Table1[[#This Row],[Ticket Priority]]="High", Table1[[#This Row],[Ticket Status]]="Open")
), "Yes", "No")</f>
        <v>Yes</v>
      </c>
      <c r="U6425" s="4" t="str">
        <f>IF(Table1[[#This Row],[Ticket Status]]="Closed","Yes","No")</f>
        <v>No</v>
      </c>
      <c r="V6425" s="4" t="str">
        <f>IF(Table1[[#This Row],[Ticket Status]]="Pending Customer Response","Yes","No")</f>
        <v>No</v>
      </c>
      <c r="W6425" s="5">
        <f ca="1">COUNTIFS(Table1[Agent_name],Table1[[#This Row],[Agent_name]],Table1[Month],Table1[[#This Row],[Month]])/160</f>
        <v>1.0062500000000001</v>
      </c>
    </row>
    <row r="6426" spans="1:23" x14ac:dyDescent="0.25">
      <c r="A6426">
        <v>6425</v>
      </c>
      <c r="B6426" t="s">
        <v>823</v>
      </c>
      <c r="C6426" t="s">
        <v>20855</v>
      </c>
      <c r="D6426">
        <v>37</v>
      </c>
      <c r="E6426" t="s">
        <v>58</v>
      </c>
      <c r="F6426" t="s">
        <v>699</v>
      </c>
      <c r="G6426" s="1">
        <v>44322</v>
      </c>
      <c r="H6426" t="s">
        <v>21</v>
      </c>
      <c r="I6426" t="s">
        <v>31</v>
      </c>
      <c r="J6426" s="3" t="s">
        <v>20856</v>
      </c>
      <c r="K6426" t="s">
        <v>39</v>
      </c>
      <c r="L6426" t="s">
        <v>20857</v>
      </c>
      <c r="M6426" t="s">
        <v>143</v>
      </c>
      <c r="N6426" t="s">
        <v>55</v>
      </c>
      <c r="O6426" s="2">
        <v>45078.568194444444</v>
      </c>
      <c r="P6426" s="2">
        <v>45078.995972222219</v>
      </c>
      <c r="Q6426">
        <v>1</v>
      </c>
      <c r="R6426" t="str">
        <f t="shared" ca="1" si="100"/>
        <v>Mohit</v>
      </c>
      <c r="S6426" t="str">
        <f>IFERROR(TEXT(DATEVALUE(LEFT(Table1[[#This Row],[Date of Purchase]],10)), "MMMM"), TEXT(Table1[[#This Row],[Date of Purchase]], "MMMM"))</f>
        <v>May</v>
      </c>
      <c r="T6426" t="str">
        <f>IF(OR(
  AND(Table1[[#This Row],[Ticket Priority]]="Critical", Table1[[#This Row],[Ticket Status]]&lt;&gt;"Closed"),
  AND(Table1[[#This Row],[Ticket Priority]]="High", Table1[[#This Row],[Ticket Status]]="Open")
), "Yes", "No")</f>
        <v>No</v>
      </c>
      <c r="U6426" s="4" t="str">
        <f>IF(Table1[[#This Row],[Ticket Status]]="Closed","Yes","No")</f>
        <v>Yes</v>
      </c>
      <c r="V6426" s="4" t="str">
        <f>IF(Table1[[#This Row],[Ticket Status]]="Pending Customer Response","Yes","No")</f>
        <v>No</v>
      </c>
      <c r="W6426" s="5">
        <f ca="1">COUNTIFS(Table1[Agent_name],Table1[[#This Row],[Agent_name]],Table1[Month],Table1[[#This Row],[Month]])/160</f>
        <v>0.45624999999999999</v>
      </c>
    </row>
    <row r="6427" spans="1:23" x14ac:dyDescent="0.25">
      <c r="A6427">
        <v>6426</v>
      </c>
      <c r="B6427" t="s">
        <v>20858</v>
      </c>
      <c r="C6427" t="s">
        <v>20859</v>
      </c>
      <c r="D6427">
        <v>34</v>
      </c>
      <c r="E6427" t="s">
        <v>19</v>
      </c>
      <c r="F6427" t="s">
        <v>699</v>
      </c>
      <c r="G6427" s="1">
        <v>43913</v>
      </c>
      <c r="H6427" t="s">
        <v>45</v>
      </c>
      <c r="I6427" t="s">
        <v>52</v>
      </c>
      <c r="J6427" s="3" t="s">
        <v>20860</v>
      </c>
      <c r="K6427" t="s">
        <v>62</v>
      </c>
      <c r="M6427" t="s">
        <v>41</v>
      </c>
      <c r="N6427" t="s">
        <v>55</v>
      </c>
      <c r="R6427" t="str">
        <f t="shared" ca="1" si="100"/>
        <v>Ravi</v>
      </c>
      <c r="S6427" t="str">
        <f>IFERROR(TEXT(DATEVALUE(LEFT(Table1[[#This Row],[Date of Purchase]],10)), "MMMM"), TEXT(Table1[[#This Row],[Date of Purchase]], "MMMM"))</f>
        <v>March</v>
      </c>
      <c r="T6427" t="str">
        <f>IF(OR(
  AND(Table1[[#This Row],[Ticket Priority]]="Critical", Table1[[#This Row],[Ticket Status]]&lt;&gt;"Closed"),
  AND(Table1[[#This Row],[Ticket Priority]]="High", Table1[[#This Row],[Ticket Status]]="Open")
), "Yes", "No")</f>
        <v>No</v>
      </c>
      <c r="U6427" s="4" t="str">
        <f>IF(Table1[[#This Row],[Ticket Status]]="Closed","Yes","No")</f>
        <v>No</v>
      </c>
      <c r="V6427" s="4" t="str">
        <f>IF(Table1[[#This Row],[Ticket Status]]="Pending Customer Response","Yes","No")</f>
        <v>No</v>
      </c>
      <c r="W6427" s="5">
        <f ca="1">COUNTIFS(Table1[Agent_name],Table1[[#This Row],[Agent_name]],Table1[Month],Table1[[#This Row],[Month]])/160</f>
        <v>0.54374999999999996</v>
      </c>
    </row>
    <row r="6428" spans="1:23" x14ac:dyDescent="0.25">
      <c r="A6428">
        <v>6427</v>
      </c>
      <c r="B6428" t="s">
        <v>20861</v>
      </c>
      <c r="C6428" t="s">
        <v>20862</v>
      </c>
      <c r="D6428">
        <v>23</v>
      </c>
      <c r="E6428" t="s">
        <v>19</v>
      </c>
      <c r="F6428" t="s">
        <v>211</v>
      </c>
      <c r="G6428" s="1">
        <v>44396</v>
      </c>
      <c r="H6428" t="s">
        <v>45</v>
      </c>
      <c r="I6428" t="s">
        <v>31</v>
      </c>
      <c r="J6428" s="3" t="s">
        <v>20863</v>
      </c>
      <c r="K6428" t="s">
        <v>24</v>
      </c>
      <c r="M6428" t="s">
        <v>25</v>
      </c>
      <c r="N6428" t="s">
        <v>26</v>
      </c>
      <c r="O6428" s="2">
        <v>45078.932812500003</v>
      </c>
      <c r="R6428" t="str">
        <f t="shared" ca="1" si="100"/>
        <v>Meera</v>
      </c>
      <c r="S6428" t="str">
        <f>IFERROR(TEXT(DATEVALUE(LEFT(Table1[[#This Row],[Date of Purchase]],10)), "MMMM"), TEXT(Table1[[#This Row],[Date of Purchase]], "MMMM"))</f>
        <v>July</v>
      </c>
      <c r="T6428" t="str">
        <f>IF(OR(
  AND(Table1[[#This Row],[Ticket Priority]]="Critical", Table1[[#This Row],[Ticket Status]]&lt;&gt;"Closed"),
  AND(Table1[[#This Row],[Ticket Priority]]="High", Table1[[#This Row],[Ticket Status]]="Open")
), "Yes", "No")</f>
        <v>Yes</v>
      </c>
      <c r="U6428" s="4" t="str">
        <f>IF(Table1[[#This Row],[Ticket Status]]="Closed","Yes","No")</f>
        <v>No</v>
      </c>
      <c r="V6428" s="4" t="str">
        <f>IF(Table1[[#This Row],[Ticket Status]]="Pending Customer Response","Yes","No")</f>
        <v>Yes</v>
      </c>
      <c r="W6428" s="5">
        <f ca="1">COUNTIFS(Table1[Agent_name],Table1[[#This Row],[Agent_name]],Table1[Month],Table1[[#This Row],[Month]])/160</f>
        <v>0.23125000000000001</v>
      </c>
    </row>
    <row r="6429" spans="1:23" x14ac:dyDescent="0.25">
      <c r="A6429">
        <v>6428</v>
      </c>
      <c r="B6429" t="s">
        <v>20864</v>
      </c>
      <c r="C6429" t="s">
        <v>20865</v>
      </c>
      <c r="D6429">
        <v>42</v>
      </c>
      <c r="E6429" t="s">
        <v>29</v>
      </c>
      <c r="F6429" t="s">
        <v>397</v>
      </c>
      <c r="G6429" s="1">
        <v>44485</v>
      </c>
      <c r="H6429" t="s">
        <v>21</v>
      </c>
      <c r="I6429" t="s">
        <v>31</v>
      </c>
      <c r="J6429" s="3" t="s">
        <v>20866</v>
      </c>
      <c r="K6429" t="s">
        <v>24</v>
      </c>
      <c r="M6429" t="s">
        <v>25</v>
      </c>
      <c r="N6429" t="s">
        <v>83</v>
      </c>
      <c r="O6429" s="2">
        <v>45078.808518518519</v>
      </c>
      <c r="R6429" t="str">
        <f t="shared" ca="1" si="100"/>
        <v>Ravi</v>
      </c>
      <c r="S6429" t="str">
        <f>IFERROR(TEXT(DATEVALUE(LEFT(Table1[[#This Row],[Date of Purchase]],10)), "MMMM"), TEXT(Table1[[#This Row],[Date of Purchase]], "MMMM"))</f>
        <v>October</v>
      </c>
      <c r="T6429" t="str">
        <f>IF(OR(
  AND(Table1[[#This Row],[Ticket Priority]]="Critical", Table1[[#This Row],[Ticket Status]]&lt;&gt;"Closed"),
  AND(Table1[[#This Row],[Ticket Priority]]="High", Table1[[#This Row],[Ticket Status]]="Open")
), "Yes", "No")</f>
        <v>Yes</v>
      </c>
      <c r="U6429" s="4" t="str">
        <f>IF(Table1[[#This Row],[Ticket Status]]="Closed","Yes","No")</f>
        <v>No</v>
      </c>
      <c r="V6429" s="4" t="str">
        <f>IF(Table1[[#This Row],[Ticket Status]]="Pending Customer Response","Yes","No")</f>
        <v>Yes</v>
      </c>
      <c r="W6429" s="5">
        <f ca="1">COUNTIFS(Table1[Agent_name],Table1[[#This Row],[Agent_name]],Table1[Month],Table1[[#This Row],[Month]])/160</f>
        <v>0.58125000000000004</v>
      </c>
    </row>
    <row r="6430" spans="1:23" x14ac:dyDescent="0.25">
      <c r="A6430">
        <v>6429</v>
      </c>
      <c r="B6430" t="s">
        <v>20867</v>
      </c>
      <c r="C6430" t="s">
        <v>20868</v>
      </c>
      <c r="D6430">
        <v>24</v>
      </c>
      <c r="E6430" t="s">
        <v>29</v>
      </c>
      <c r="F6430" t="s">
        <v>431</v>
      </c>
      <c r="G6430" s="1">
        <v>44376</v>
      </c>
      <c r="H6430" t="s">
        <v>67</v>
      </c>
      <c r="I6430" t="s">
        <v>37</v>
      </c>
      <c r="J6430" s="3" t="s">
        <v>20869</v>
      </c>
      <c r="K6430" t="s">
        <v>24</v>
      </c>
      <c r="M6430" t="s">
        <v>41</v>
      </c>
      <c r="N6430" t="s">
        <v>33</v>
      </c>
      <c r="O6430" s="2">
        <v>45078.909930555557</v>
      </c>
      <c r="R6430" t="str">
        <f t="shared" ca="1" si="100"/>
        <v>Sara</v>
      </c>
      <c r="S6430" t="str">
        <f>IFERROR(TEXT(DATEVALUE(LEFT(Table1[[#This Row],[Date of Purchase]],10)), "MMMM"), TEXT(Table1[[#This Row],[Date of Purchase]], "MMMM"))</f>
        <v>June</v>
      </c>
      <c r="T6430" t="str">
        <f>IF(OR(
  AND(Table1[[#This Row],[Ticket Priority]]="Critical", Table1[[#This Row],[Ticket Status]]&lt;&gt;"Closed"),
  AND(Table1[[#This Row],[Ticket Priority]]="High", Table1[[#This Row],[Ticket Status]]="Open")
), "Yes", "No")</f>
        <v>No</v>
      </c>
      <c r="U6430" s="4" t="str">
        <f>IF(Table1[[#This Row],[Ticket Status]]="Closed","Yes","No")</f>
        <v>No</v>
      </c>
      <c r="V6430" s="4" t="str">
        <f>IF(Table1[[#This Row],[Ticket Status]]="Pending Customer Response","Yes","No")</f>
        <v>Yes</v>
      </c>
      <c r="W6430" s="5">
        <f ca="1">COUNTIFS(Table1[Agent_name],Table1[[#This Row],[Agent_name]],Table1[Month],Table1[[#This Row],[Month]])/160</f>
        <v>0.65</v>
      </c>
    </row>
    <row r="6431" spans="1:23" x14ac:dyDescent="0.25">
      <c r="A6431">
        <v>6430</v>
      </c>
      <c r="B6431" t="s">
        <v>20870</v>
      </c>
      <c r="C6431" t="s">
        <v>20871</v>
      </c>
      <c r="D6431">
        <v>29</v>
      </c>
      <c r="E6431" t="s">
        <v>19</v>
      </c>
      <c r="F6431" t="s">
        <v>92</v>
      </c>
      <c r="G6431" s="1">
        <v>44385</v>
      </c>
      <c r="H6431" t="s">
        <v>66</v>
      </c>
      <c r="I6431" t="s">
        <v>60</v>
      </c>
      <c r="J6431" s="3" t="s">
        <v>20872</v>
      </c>
      <c r="K6431" t="s">
        <v>24</v>
      </c>
      <c r="M6431" t="s">
        <v>41</v>
      </c>
      <c r="N6431" t="s">
        <v>33</v>
      </c>
      <c r="O6431" s="2">
        <v>45078.778692129628</v>
      </c>
      <c r="R6431" t="str">
        <f t="shared" ca="1" si="100"/>
        <v>Ravi</v>
      </c>
      <c r="S6431" t="str">
        <f>IFERROR(TEXT(DATEVALUE(LEFT(Table1[[#This Row],[Date of Purchase]],10)), "MMMM"), TEXT(Table1[[#This Row],[Date of Purchase]], "MMMM"))</f>
        <v>July</v>
      </c>
      <c r="T6431" t="str">
        <f>IF(OR(
  AND(Table1[[#This Row],[Ticket Priority]]="Critical", Table1[[#This Row],[Ticket Status]]&lt;&gt;"Closed"),
  AND(Table1[[#This Row],[Ticket Priority]]="High", Table1[[#This Row],[Ticket Status]]="Open")
), "Yes", "No")</f>
        <v>No</v>
      </c>
      <c r="U6431" s="4" t="str">
        <f>IF(Table1[[#This Row],[Ticket Status]]="Closed","Yes","No")</f>
        <v>No</v>
      </c>
      <c r="V6431" s="4" t="str">
        <f>IF(Table1[[#This Row],[Ticket Status]]="Pending Customer Response","Yes","No")</f>
        <v>Yes</v>
      </c>
      <c r="W6431" s="5">
        <f ca="1">COUNTIFS(Table1[Agent_name],Table1[[#This Row],[Agent_name]],Table1[Month],Table1[[#This Row],[Month]])/160</f>
        <v>0.66249999999999998</v>
      </c>
    </row>
    <row r="6432" spans="1:23" x14ac:dyDescent="0.25">
      <c r="A6432">
        <v>6431</v>
      </c>
      <c r="B6432" t="s">
        <v>20873</v>
      </c>
      <c r="C6432" t="s">
        <v>20874</v>
      </c>
      <c r="D6432">
        <v>60</v>
      </c>
      <c r="E6432" t="s">
        <v>19</v>
      </c>
      <c r="F6432" t="s">
        <v>44</v>
      </c>
      <c r="G6432" s="1">
        <v>44450</v>
      </c>
      <c r="H6432" t="s">
        <v>66</v>
      </c>
      <c r="I6432" t="s">
        <v>99</v>
      </c>
      <c r="J6432" s="3" t="s">
        <v>20875</v>
      </c>
      <c r="K6432" t="s">
        <v>62</v>
      </c>
      <c r="M6432" t="s">
        <v>143</v>
      </c>
      <c r="N6432" t="s">
        <v>55</v>
      </c>
      <c r="R6432" t="str">
        <f t="shared" ca="1" si="100"/>
        <v>Mohit</v>
      </c>
      <c r="S6432" t="str">
        <f>IFERROR(TEXT(DATEVALUE(LEFT(Table1[[#This Row],[Date of Purchase]],10)), "MMMM"), TEXT(Table1[[#This Row],[Date of Purchase]], "MMMM"))</f>
        <v>September</v>
      </c>
      <c r="T6432" t="str">
        <f>IF(OR(
  AND(Table1[[#This Row],[Ticket Priority]]="Critical", Table1[[#This Row],[Ticket Status]]&lt;&gt;"Closed"),
  AND(Table1[[#This Row],[Ticket Priority]]="High", Table1[[#This Row],[Ticket Status]]="Open")
), "Yes", "No")</f>
        <v>No</v>
      </c>
      <c r="U6432" s="4" t="str">
        <f>IF(Table1[[#This Row],[Ticket Status]]="Closed","Yes","No")</f>
        <v>No</v>
      </c>
      <c r="V6432" s="4" t="str">
        <f>IF(Table1[[#This Row],[Ticket Status]]="Pending Customer Response","Yes","No")</f>
        <v>No</v>
      </c>
      <c r="W6432" s="5">
        <f ca="1">COUNTIFS(Table1[Agent_name],Table1[[#This Row],[Agent_name]],Table1[Month],Table1[[#This Row],[Month]])/160</f>
        <v>0.38124999999999998</v>
      </c>
    </row>
    <row r="6433" spans="1:23" x14ac:dyDescent="0.25">
      <c r="A6433">
        <v>6432</v>
      </c>
      <c r="B6433" t="s">
        <v>20876</v>
      </c>
      <c r="C6433" t="s">
        <v>20877</v>
      </c>
      <c r="D6433">
        <v>63</v>
      </c>
      <c r="E6433" t="s">
        <v>58</v>
      </c>
      <c r="F6433" t="s">
        <v>317</v>
      </c>
      <c r="G6433" s="1">
        <v>43835</v>
      </c>
      <c r="H6433" t="s">
        <v>59</v>
      </c>
      <c r="I6433" t="s">
        <v>99</v>
      </c>
      <c r="J6433" s="3" t="s">
        <v>20878</v>
      </c>
      <c r="K6433" t="s">
        <v>62</v>
      </c>
      <c r="M6433" t="s">
        <v>41</v>
      </c>
      <c r="N6433" t="s">
        <v>33</v>
      </c>
      <c r="R6433" t="str">
        <f t="shared" ca="1" si="100"/>
        <v>Ravi</v>
      </c>
      <c r="S6433" t="str">
        <f>IFERROR(TEXT(DATEVALUE(LEFT(Table1[[#This Row],[Date of Purchase]],10)), "MMMM"), TEXT(Table1[[#This Row],[Date of Purchase]], "MMMM"))</f>
        <v>January</v>
      </c>
      <c r="T6433" t="str">
        <f>IF(OR(
  AND(Table1[[#This Row],[Ticket Priority]]="Critical", Table1[[#This Row],[Ticket Status]]&lt;&gt;"Closed"),
  AND(Table1[[#This Row],[Ticket Priority]]="High", Table1[[#This Row],[Ticket Status]]="Open")
), "Yes", "No")</f>
        <v>No</v>
      </c>
      <c r="U6433" s="4" t="str">
        <f>IF(Table1[[#This Row],[Ticket Status]]="Closed","Yes","No")</f>
        <v>No</v>
      </c>
      <c r="V6433" s="4" t="str">
        <f>IF(Table1[[#This Row],[Ticket Status]]="Pending Customer Response","Yes","No")</f>
        <v>No</v>
      </c>
      <c r="W6433" s="5">
        <f ca="1">COUNTIFS(Table1[Agent_name],Table1[[#This Row],[Agent_name]],Table1[Month],Table1[[#This Row],[Month]])/160</f>
        <v>0.74375000000000002</v>
      </c>
    </row>
    <row r="6434" spans="1:23" x14ac:dyDescent="0.25">
      <c r="A6434">
        <v>6433</v>
      </c>
      <c r="B6434" t="s">
        <v>20879</v>
      </c>
      <c r="C6434" t="s">
        <v>20880</v>
      </c>
      <c r="D6434">
        <v>31</v>
      </c>
      <c r="E6434" t="s">
        <v>58</v>
      </c>
      <c r="F6434" t="s">
        <v>161</v>
      </c>
      <c r="G6434" s="1">
        <v>43857</v>
      </c>
      <c r="H6434" t="s">
        <v>59</v>
      </c>
      <c r="I6434" t="s">
        <v>52</v>
      </c>
      <c r="J6434" s="3" t="s">
        <v>20881</v>
      </c>
      <c r="K6434" t="s">
        <v>24</v>
      </c>
      <c r="M6434" t="s">
        <v>89</v>
      </c>
      <c r="N6434" t="s">
        <v>55</v>
      </c>
      <c r="O6434" s="2">
        <v>45078.683599537035</v>
      </c>
      <c r="R6434" t="str">
        <f t="shared" ca="1" si="100"/>
        <v>Karan</v>
      </c>
      <c r="S6434" t="str">
        <f>IFERROR(TEXT(DATEVALUE(LEFT(Table1[[#This Row],[Date of Purchase]],10)), "MMMM"), TEXT(Table1[[#This Row],[Date of Purchase]], "MMMM"))</f>
        <v>January</v>
      </c>
      <c r="T6434" t="str">
        <f>IF(OR(
  AND(Table1[[#This Row],[Ticket Priority]]="Critical", Table1[[#This Row],[Ticket Status]]&lt;&gt;"Closed"),
  AND(Table1[[#This Row],[Ticket Priority]]="High", Table1[[#This Row],[Ticket Status]]="Open")
), "Yes", "No")</f>
        <v>No</v>
      </c>
      <c r="U6434" s="4" t="str">
        <f>IF(Table1[[#This Row],[Ticket Status]]="Closed","Yes","No")</f>
        <v>No</v>
      </c>
      <c r="V6434" s="4" t="str">
        <f>IF(Table1[[#This Row],[Ticket Status]]="Pending Customer Response","Yes","No")</f>
        <v>Yes</v>
      </c>
      <c r="W6434" s="5">
        <f ca="1">COUNTIFS(Table1[Agent_name],Table1[[#This Row],[Agent_name]],Table1[Month],Table1[[#This Row],[Month]])/160</f>
        <v>0.21249999999999999</v>
      </c>
    </row>
    <row r="6435" spans="1:23" x14ac:dyDescent="0.25">
      <c r="A6435">
        <v>6434</v>
      </c>
      <c r="B6435" t="s">
        <v>20882</v>
      </c>
      <c r="C6435" t="s">
        <v>20883</v>
      </c>
      <c r="D6435">
        <v>35</v>
      </c>
      <c r="E6435" t="s">
        <v>19</v>
      </c>
      <c r="F6435" t="s">
        <v>281</v>
      </c>
      <c r="G6435" s="1">
        <v>43900</v>
      </c>
      <c r="H6435" t="s">
        <v>67</v>
      </c>
      <c r="I6435" t="s">
        <v>72</v>
      </c>
      <c r="J6435" s="3" t="s">
        <v>20884</v>
      </c>
      <c r="K6435" t="s">
        <v>62</v>
      </c>
      <c r="M6435" t="s">
        <v>25</v>
      </c>
      <c r="N6435" t="s">
        <v>26</v>
      </c>
      <c r="R6435" t="str">
        <f t="shared" ca="1" si="100"/>
        <v>Divya</v>
      </c>
      <c r="S6435" t="str">
        <f>IFERROR(TEXT(DATEVALUE(LEFT(Table1[[#This Row],[Date of Purchase]],10)), "MMMM"), TEXT(Table1[[#This Row],[Date of Purchase]], "MMMM"))</f>
        <v>March</v>
      </c>
      <c r="T6435" t="str">
        <f>IF(OR(
  AND(Table1[[#This Row],[Ticket Priority]]="Critical", Table1[[#This Row],[Ticket Status]]&lt;&gt;"Closed"),
  AND(Table1[[#This Row],[Ticket Priority]]="High", Table1[[#This Row],[Ticket Status]]="Open")
), "Yes", "No")</f>
        <v>Yes</v>
      </c>
      <c r="U6435" s="4" t="str">
        <f>IF(Table1[[#This Row],[Ticket Status]]="Closed","Yes","No")</f>
        <v>No</v>
      </c>
      <c r="V6435" s="4" t="str">
        <f>IF(Table1[[#This Row],[Ticket Status]]="Pending Customer Response","Yes","No")</f>
        <v>No</v>
      </c>
      <c r="W6435" s="5">
        <f ca="1">COUNTIFS(Table1[Agent_name],Table1[[#This Row],[Agent_name]],Table1[Month],Table1[[#This Row],[Month]])/160</f>
        <v>0.1875</v>
      </c>
    </row>
    <row r="6436" spans="1:23" x14ac:dyDescent="0.25">
      <c r="A6436">
        <v>6435</v>
      </c>
      <c r="B6436" t="s">
        <v>20885</v>
      </c>
      <c r="C6436" t="s">
        <v>20886</v>
      </c>
      <c r="D6436">
        <v>37</v>
      </c>
      <c r="E6436" t="s">
        <v>29</v>
      </c>
      <c r="F6436" t="s">
        <v>65</v>
      </c>
      <c r="G6436" s="1">
        <v>44185</v>
      </c>
      <c r="H6436" t="s">
        <v>21</v>
      </c>
      <c r="I6436" t="s">
        <v>22</v>
      </c>
      <c r="J6436" s="3" t="s">
        <v>1004</v>
      </c>
      <c r="K6436" t="s">
        <v>39</v>
      </c>
      <c r="L6436" t="s">
        <v>20887</v>
      </c>
      <c r="M6436" t="s">
        <v>89</v>
      </c>
      <c r="N6436" t="s">
        <v>83</v>
      </c>
      <c r="O6436" s="2">
        <v>45078.346817129626</v>
      </c>
      <c r="P6436" s="2">
        <v>45078.437094907407</v>
      </c>
      <c r="Q6436">
        <v>2</v>
      </c>
      <c r="R6436" t="str">
        <f t="shared" ca="1" si="100"/>
        <v>Arjun</v>
      </c>
      <c r="S6436" t="str">
        <f>IFERROR(TEXT(DATEVALUE(LEFT(Table1[[#This Row],[Date of Purchase]],10)), "MMMM"), TEXT(Table1[[#This Row],[Date of Purchase]], "MMMM"))</f>
        <v>December</v>
      </c>
      <c r="T6436" t="str">
        <f>IF(OR(
  AND(Table1[[#This Row],[Ticket Priority]]="Critical", Table1[[#This Row],[Ticket Status]]&lt;&gt;"Closed"),
  AND(Table1[[#This Row],[Ticket Priority]]="High", Table1[[#This Row],[Ticket Status]]="Open")
), "Yes", "No")</f>
        <v>No</v>
      </c>
      <c r="U6436" s="4" t="str">
        <f>IF(Table1[[#This Row],[Ticket Status]]="Closed","Yes","No")</f>
        <v>Yes</v>
      </c>
      <c r="V6436" s="4" t="str">
        <f>IF(Table1[[#This Row],[Ticket Status]]="Pending Customer Response","Yes","No")</f>
        <v>No</v>
      </c>
      <c r="W6436" s="5">
        <f ca="1">COUNTIFS(Table1[Agent_name],Table1[[#This Row],[Agent_name]],Table1[Month],Table1[[#This Row],[Month]])/160</f>
        <v>0.19375000000000001</v>
      </c>
    </row>
    <row r="6437" spans="1:23" x14ac:dyDescent="0.25">
      <c r="A6437">
        <v>6436</v>
      </c>
      <c r="B6437" t="s">
        <v>20888</v>
      </c>
      <c r="C6437" t="s">
        <v>20889</v>
      </c>
      <c r="D6437">
        <v>18</v>
      </c>
      <c r="E6437" t="s">
        <v>19</v>
      </c>
      <c r="F6437" t="s">
        <v>86</v>
      </c>
      <c r="G6437" s="1">
        <v>44156</v>
      </c>
      <c r="H6437" t="s">
        <v>66</v>
      </c>
      <c r="I6437" t="s">
        <v>113</v>
      </c>
      <c r="J6437" s="3" t="s">
        <v>20890</v>
      </c>
      <c r="K6437" t="s">
        <v>62</v>
      </c>
      <c r="M6437" t="s">
        <v>41</v>
      </c>
      <c r="N6437" t="s">
        <v>83</v>
      </c>
      <c r="R6437" t="str">
        <f t="shared" ca="1" si="100"/>
        <v>Priya</v>
      </c>
      <c r="S6437" t="str">
        <f>IFERROR(TEXT(DATEVALUE(LEFT(Table1[[#This Row],[Date of Purchase]],10)), "MMMM"), TEXT(Table1[[#This Row],[Date of Purchase]], "MMMM"))</f>
        <v>November</v>
      </c>
      <c r="T6437" t="str">
        <f>IF(OR(
  AND(Table1[[#This Row],[Ticket Priority]]="Critical", Table1[[#This Row],[Ticket Status]]&lt;&gt;"Closed"),
  AND(Table1[[#This Row],[Ticket Priority]]="High", Table1[[#This Row],[Ticket Status]]="Open")
), "Yes", "No")</f>
        <v>No</v>
      </c>
      <c r="U6437" s="4" t="str">
        <f>IF(Table1[[#This Row],[Ticket Status]]="Closed","Yes","No")</f>
        <v>No</v>
      </c>
      <c r="V6437" s="4" t="str">
        <f>IF(Table1[[#This Row],[Ticket Status]]="Pending Customer Response","Yes","No")</f>
        <v>No</v>
      </c>
      <c r="W6437" s="5">
        <f ca="1">COUNTIFS(Table1[Agent_name],Table1[[#This Row],[Agent_name]],Table1[Month],Table1[[#This Row],[Month]])/160</f>
        <v>0.41249999999999998</v>
      </c>
    </row>
    <row r="6438" spans="1:23" x14ac:dyDescent="0.25">
      <c r="A6438">
        <v>6437</v>
      </c>
      <c r="B6438" t="s">
        <v>17991</v>
      </c>
      <c r="C6438" t="s">
        <v>20891</v>
      </c>
      <c r="D6438">
        <v>31</v>
      </c>
      <c r="E6438" t="s">
        <v>19</v>
      </c>
      <c r="F6438" t="s">
        <v>30</v>
      </c>
      <c r="G6438" s="1">
        <v>44356</v>
      </c>
      <c r="H6438" t="s">
        <v>21</v>
      </c>
      <c r="I6438" t="s">
        <v>59</v>
      </c>
      <c r="J6438" s="3" t="s">
        <v>20892</v>
      </c>
      <c r="K6438" t="s">
        <v>24</v>
      </c>
      <c r="M6438" t="s">
        <v>25</v>
      </c>
      <c r="N6438" t="s">
        <v>33</v>
      </c>
      <c r="O6438" s="2">
        <v>45078.716990740744</v>
      </c>
      <c r="R6438" t="str">
        <f t="shared" ca="1" si="100"/>
        <v>Sara</v>
      </c>
      <c r="S6438" t="str">
        <f>IFERROR(TEXT(DATEVALUE(LEFT(Table1[[#This Row],[Date of Purchase]],10)), "MMMM"), TEXT(Table1[[#This Row],[Date of Purchase]], "MMMM"))</f>
        <v>June</v>
      </c>
      <c r="T6438" t="str">
        <f>IF(OR(
  AND(Table1[[#This Row],[Ticket Priority]]="Critical", Table1[[#This Row],[Ticket Status]]&lt;&gt;"Closed"),
  AND(Table1[[#This Row],[Ticket Priority]]="High", Table1[[#This Row],[Ticket Status]]="Open")
), "Yes", "No")</f>
        <v>Yes</v>
      </c>
      <c r="U6438" s="4" t="str">
        <f>IF(Table1[[#This Row],[Ticket Status]]="Closed","Yes","No")</f>
        <v>No</v>
      </c>
      <c r="V6438" s="4" t="str">
        <f>IF(Table1[[#This Row],[Ticket Status]]="Pending Customer Response","Yes","No")</f>
        <v>Yes</v>
      </c>
      <c r="W6438" s="5">
        <f ca="1">COUNTIFS(Table1[Agent_name],Table1[[#This Row],[Agent_name]],Table1[Month],Table1[[#This Row],[Month]])/160</f>
        <v>0.65</v>
      </c>
    </row>
    <row r="6439" spans="1:23" x14ac:dyDescent="0.25">
      <c r="A6439">
        <v>6438</v>
      </c>
      <c r="B6439" t="s">
        <v>20893</v>
      </c>
      <c r="C6439" t="s">
        <v>20894</v>
      </c>
      <c r="D6439">
        <v>21</v>
      </c>
      <c r="E6439" t="s">
        <v>29</v>
      </c>
      <c r="F6439" t="s">
        <v>129</v>
      </c>
      <c r="G6439" s="1">
        <v>44468</v>
      </c>
      <c r="H6439" t="s">
        <v>67</v>
      </c>
      <c r="I6439" t="s">
        <v>93</v>
      </c>
      <c r="J6439" s="3" t="s">
        <v>20895</v>
      </c>
      <c r="K6439" t="s">
        <v>39</v>
      </c>
      <c r="L6439" t="s">
        <v>20896</v>
      </c>
      <c r="M6439" t="s">
        <v>143</v>
      </c>
      <c r="N6439" t="s">
        <v>83</v>
      </c>
      <c r="O6439" s="2">
        <v>45078.858668981484</v>
      </c>
      <c r="P6439" s="2">
        <v>45078.890613425923</v>
      </c>
      <c r="Q6439">
        <v>1</v>
      </c>
      <c r="R6439" t="str">
        <f t="shared" ca="1" si="100"/>
        <v>Mohit</v>
      </c>
      <c r="S6439" t="str">
        <f>IFERROR(TEXT(DATEVALUE(LEFT(Table1[[#This Row],[Date of Purchase]],10)), "MMMM"), TEXT(Table1[[#This Row],[Date of Purchase]], "MMMM"))</f>
        <v>September</v>
      </c>
      <c r="T6439" t="str">
        <f>IF(OR(
  AND(Table1[[#This Row],[Ticket Priority]]="Critical", Table1[[#This Row],[Ticket Status]]&lt;&gt;"Closed"),
  AND(Table1[[#This Row],[Ticket Priority]]="High", Table1[[#This Row],[Ticket Status]]="Open")
), "Yes", "No")</f>
        <v>No</v>
      </c>
      <c r="U6439" s="4" t="str">
        <f>IF(Table1[[#This Row],[Ticket Status]]="Closed","Yes","No")</f>
        <v>Yes</v>
      </c>
      <c r="V6439" s="4" t="str">
        <f>IF(Table1[[#This Row],[Ticket Status]]="Pending Customer Response","Yes","No")</f>
        <v>No</v>
      </c>
      <c r="W6439" s="5">
        <f ca="1">COUNTIFS(Table1[Agent_name],Table1[[#This Row],[Agent_name]],Table1[Month],Table1[[#This Row],[Month]])/160</f>
        <v>0.38124999999999998</v>
      </c>
    </row>
    <row r="6440" spans="1:23" x14ac:dyDescent="0.25">
      <c r="A6440">
        <v>6439</v>
      </c>
      <c r="B6440" t="s">
        <v>20897</v>
      </c>
      <c r="C6440" t="s">
        <v>20898</v>
      </c>
      <c r="D6440">
        <v>24</v>
      </c>
      <c r="E6440" t="s">
        <v>29</v>
      </c>
      <c r="F6440" t="s">
        <v>655</v>
      </c>
      <c r="G6440" s="1">
        <v>44191</v>
      </c>
      <c r="H6440" t="s">
        <v>59</v>
      </c>
      <c r="I6440" t="s">
        <v>141</v>
      </c>
      <c r="J6440" s="3" t="s">
        <v>20899</v>
      </c>
      <c r="K6440" t="s">
        <v>62</v>
      </c>
      <c r="M6440" t="s">
        <v>41</v>
      </c>
      <c r="N6440" t="s">
        <v>33</v>
      </c>
      <c r="R6440" t="str">
        <f t="shared" ca="1" si="100"/>
        <v>Priya</v>
      </c>
      <c r="S6440" t="str">
        <f>IFERROR(TEXT(DATEVALUE(LEFT(Table1[[#This Row],[Date of Purchase]],10)), "MMMM"), TEXT(Table1[[#This Row],[Date of Purchase]], "MMMM"))</f>
        <v>December</v>
      </c>
      <c r="T6440" t="str">
        <f>IF(OR(
  AND(Table1[[#This Row],[Ticket Priority]]="Critical", Table1[[#This Row],[Ticket Status]]&lt;&gt;"Closed"),
  AND(Table1[[#This Row],[Ticket Priority]]="High", Table1[[#This Row],[Ticket Status]]="Open")
), "Yes", "No")</f>
        <v>No</v>
      </c>
      <c r="U6440" s="4" t="str">
        <f>IF(Table1[[#This Row],[Ticket Status]]="Closed","Yes","No")</f>
        <v>No</v>
      </c>
      <c r="V6440" s="4" t="str">
        <f>IF(Table1[[#This Row],[Ticket Status]]="Pending Customer Response","Yes","No")</f>
        <v>No</v>
      </c>
      <c r="W6440" s="5">
        <f ca="1">COUNTIFS(Table1[Agent_name],Table1[[#This Row],[Agent_name]],Table1[Month],Table1[[#This Row],[Month]])/160</f>
        <v>0.48749999999999999</v>
      </c>
    </row>
    <row r="6441" spans="1:23" x14ac:dyDescent="0.25">
      <c r="A6441">
        <v>6440</v>
      </c>
      <c r="B6441" t="s">
        <v>20900</v>
      </c>
      <c r="C6441" t="s">
        <v>20901</v>
      </c>
      <c r="D6441">
        <v>69</v>
      </c>
      <c r="E6441" t="s">
        <v>58</v>
      </c>
      <c r="F6441" t="s">
        <v>36</v>
      </c>
      <c r="G6441" s="1">
        <v>44160</v>
      </c>
      <c r="H6441" t="s">
        <v>45</v>
      </c>
      <c r="I6441" t="s">
        <v>37</v>
      </c>
      <c r="J6441" s="3" t="s">
        <v>20902</v>
      </c>
      <c r="K6441" t="s">
        <v>62</v>
      </c>
      <c r="M6441" t="s">
        <v>41</v>
      </c>
      <c r="N6441" t="s">
        <v>33</v>
      </c>
      <c r="R6441" t="str">
        <f t="shared" ca="1" si="100"/>
        <v>Meera</v>
      </c>
      <c r="S6441" t="str">
        <f>IFERROR(TEXT(DATEVALUE(LEFT(Table1[[#This Row],[Date of Purchase]],10)), "MMMM"), TEXT(Table1[[#This Row],[Date of Purchase]], "MMMM"))</f>
        <v>November</v>
      </c>
      <c r="T6441" t="str">
        <f>IF(OR(
  AND(Table1[[#This Row],[Ticket Priority]]="Critical", Table1[[#This Row],[Ticket Status]]&lt;&gt;"Closed"),
  AND(Table1[[#This Row],[Ticket Priority]]="High", Table1[[#This Row],[Ticket Status]]="Open")
), "Yes", "No")</f>
        <v>No</v>
      </c>
      <c r="U6441" s="4" t="str">
        <f>IF(Table1[[#This Row],[Ticket Status]]="Closed","Yes","No")</f>
        <v>No</v>
      </c>
      <c r="V6441" s="4" t="str">
        <f>IF(Table1[[#This Row],[Ticket Status]]="Pending Customer Response","Yes","No")</f>
        <v>No</v>
      </c>
      <c r="W6441" s="5">
        <f ca="1">COUNTIFS(Table1[Agent_name],Table1[[#This Row],[Agent_name]],Table1[Month],Table1[[#This Row],[Month]])/160</f>
        <v>0.23749999999999999</v>
      </c>
    </row>
    <row r="6442" spans="1:23" x14ac:dyDescent="0.25">
      <c r="A6442">
        <v>6441</v>
      </c>
      <c r="B6442" t="s">
        <v>20903</v>
      </c>
      <c r="C6442" t="s">
        <v>20904</v>
      </c>
      <c r="D6442">
        <v>41</v>
      </c>
      <c r="E6442" t="s">
        <v>19</v>
      </c>
      <c r="F6442" t="s">
        <v>339</v>
      </c>
      <c r="G6442" s="1">
        <v>44079</v>
      </c>
      <c r="H6442" t="s">
        <v>66</v>
      </c>
      <c r="I6442" t="s">
        <v>59</v>
      </c>
      <c r="J6442" s="3" t="s">
        <v>20905</v>
      </c>
      <c r="K6442" t="s">
        <v>39</v>
      </c>
      <c r="L6442" t="s">
        <v>20906</v>
      </c>
      <c r="M6442" t="s">
        <v>143</v>
      </c>
      <c r="N6442" t="s">
        <v>26</v>
      </c>
      <c r="O6442" s="2">
        <v>45078.658043981479</v>
      </c>
      <c r="P6442" s="2">
        <v>45078.072627314818</v>
      </c>
      <c r="Q6442">
        <v>4</v>
      </c>
      <c r="R6442" t="str">
        <f t="shared" ca="1" si="100"/>
        <v>Arjun</v>
      </c>
      <c r="S6442" t="str">
        <f>IFERROR(TEXT(DATEVALUE(LEFT(Table1[[#This Row],[Date of Purchase]],10)), "MMMM"), TEXT(Table1[[#This Row],[Date of Purchase]], "MMMM"))</f>
        <v>September</v>
      </c>
      <c r="T6442" t="str">
        <f>IF(OR(
  AND(Table1[[#This Row],[Ticket Priority]]="Critical", Table1[[#This Row],[Ticket Status]]&lt;&gt;"Closed"),
  AND(Table1[[#This Row],[Ticket Priority]]="High", Table1[[#This Row],[Ticket Status]]="Open")
), "Yes", "No")</f>
        <v>No</v>
      </c>
      <c r="U6442" s="4" t="str">
        <f>IF(Table1[[#This Row],[Ticket Status]]="Closed","Yes","No")</f>
        <v>Yes</v>
      </c>
      <c r="V6442" s="4" t="str">
        <f>IF(Table1[[#This Row],[Ticket Status]]="Pending Customer Response","Yes","No")</f>
        <v>No</v>
      </c>
      <c r="W6442" s="5">
        <f ca="1">COUNTIFS(Table1[Agent_name],Table1[[#This Row],[Agent_name]],Table1[Month],Table1[[#This Row],[Month]])/160</f>
        <v>0.1875</v>
      </c>
    </row>
    <row r="6443" spans="1:23" x14ac:dyDescent="0.25">
      <c r="A6443">
        <v>6442</v>
      </c>
      <c r="B6443" t="s">
        <v>20907</v>
      </c>
      <c r="C6443" t="s">
        <v>20908</v>
      </c>
      <c r="D6443">
        <v>42</v>
      </c>
      <c r="E6443" t="s">
        <v>19</v>
      </c>
      <c r="F6443" t="s">
        <v>431</v>
      </c>
      <c r="G6443" s="1">
        <v>43957</v>
      </c>
      <c r="H6443" t="s">
        <v>67</v>
      </c>
      <c r="I6443" t="s">
        <v>141</v>
      </c>
      <c r="J6443" s="3" t="s">
        <v>20909</v>
      </c>
      <c r="K6443" t="s">
        <v>39</v>
      </c>
      <c r="L6443" t="s">
        <v>20910</v>
      </c>
      <c r="M6443" t="s">
        <v>89</v>
      </c>
      <c r="N6443" t="s">
        <v>55</v>
      </c>
      <c r="O6443" s="2">
        <v>45078.018472222226</v>
      </c>
      <c r="P6443" s="2">
        <v>45078.671249999999</v>
      </c>
      <c r="Q6443">
        <v>5</v>
      </c>
      <c r="R6443" t="str">
        <f t="shared" ca="1" si="100"/>
        <v>Ravi</v>
      </c>
      <c r="S6443" t="str">
        <f>IFERROR(TEXT(DATEVALUE(LEFT(Table1[[#This Row],[Date of Purchase]],10)), "MMMM"), TEXT(Table1[[#This Row],[Date of Purchase]], "MMMM"))</f>
        <v>May</v>
      </c>
      <c r="T6443" t="str">
        <f>IF(OR(
  AND(Table1[[#This Row],[Ticket Priority]]="Critical", Table1[[#This Row],[Ticket Status]]&lt;&gt;"Closed"),
  AND(Table1[[#This Row],[Ticket Priority]]="High", Table1[[#This Row],[Ticket Status]]="Open")
), "Yes", "No")</f>
        <v>No</v>
      </c>
      <c r="U6443" s="4" t="str">
        <f>IF(Table1[[#This Row],[Ticket Status]]="Closed","Yes","No")</f>
        <v>Yes</v>
      </c>
      <c r="V6443" s="4" t="str">
        <f>IF(Table1[[#This Row],[Ticket Status]]="Pending Customer Response","Yes","No")</f>
        <v>No</v>
      </c>
      <c r="W6443" s="5">
        <f ca="1">COUNTIFS(Table1[Agent_name],Table1[[#This Row],[Agent_name]],Table1[Month],Table1[[#This Row],[Month]])/160</f>
        <v>0.67500000000000004</v>
      </c>
    </row>
    <row r="6444" spans="1:23" x14ac:dyDescent="0.25">
      <c r="A6444">
        <v>6443</v>
      </c>
      <c r="B6444" t="s">
        <v>20911</v>
      </c>
      <c r="C6444" t="s">
        <v>20912</v>
      </c>
      <c r="D6444">
        <v>54</v>
      </c>
      <c r="E6444" t="s">
        <v>58</v>
      </c>
      <c r="F6444" t="s">
        <v>317</v>
      </c>
      <c r="G6444" s="1">
        <v>44370</v>
      </c>
      <c r="H6444" t="s">
        <v>45</v>
      </c>
      <c r="I6444" t="s">
        <v>46</v>
      </c>
      <c r="J6444" s="3" t="s">
        <v>20913</v>
      </c>
      <c r="K6444" t="s">
        <v>24</v>
      </c>
      <c r="M6444" t="s">
        <v>143</v>
      </c>
      <c r="N6444" t="s">
        <v>26</v>
      </c>
      <c r="O6444" s="2">
        <v>45078.458773148152</v>
      </c>
      <c r="R6444" t="str">
        <f t="shared" ca="1" si="100"/>
        <v>Divya</v>
      </c>
      <c r="S6444" t="str">
        <f>IFERROR(TEXT(DATEVALUE(LEFT(Table1[[#This Row],[Date of Purchase]],10)), "MMMM"), TEXT(Table1[[#This Row],[Date of Purchase]], "MMMM"))</f>
        <v>June</v>
      </c>
      <c r="T6444" t="str">
        <f>IF(OR(
  AND(Table1[[#This Row],[Ticket Priority]]="Critical", Table1[[#This Row],[Ticket Status]]&lt;&gt;"Closed"),
  AND(Table1[[#This Row],[Ticket Priority]]="High", Table1[[#This Row],[Ticket Status]]="Open")
), "Yes", "No")</f>
        <v>No</v>
      </c>
      <c r="U6444" s="4" t="str">
        <f>IF(Table1[[#This Row],[Ticket Status]]="Closed","Yes","No")</f>
        <v>No</v>
      </c>
      <c r="V6444" s="4" t="str">
        <f>IF(Table1[[#This Row],[Ticket Status]]="Pending Customer Response","Yes","No")</f>
        <v>Yes</v>
      </c>
      <c r="W6444" s="5">
        <f ca="1">COUNTIFS(Table1[Agent_name],Table1[[#This Row],[Agent_name]],Table1[Month],Table1[[#This Row],[Month]])/160</f>
        <v>0.22500000000000001</v>
      </c>
    </row>
    <row r="6445" spans="1:23" x14ac:dyDescent="0.25">
      <c r="A6445">
        <v>6444</v>
      </c>
      <c r="B6445" t="s">
        <v>20914</v>
      </c>
      <c r="C6445" t="s">
        <v>20915</v>
      </c>
      <c r="D6445">
        <v>63</v>
      </c>
      <c r="E6445" t="s">
        <v>19</v>
      </c>
      <c r="F6445" t="s">
        <v>173</v>
      </c>
      <c r="G6445" s="1">
        <v>44293</v>
      </c>
      <c r="H6445" t="s">
        <v>45</v>
      </c>
      <c r="I6445" t="s">
        <v>31</v>
      </c>
      <c r="J6445" s="3" t="s">
        <v>20916</v>
      </c>
      <c r="K6445" t="s">
        <v>62</v>
      </c>
      <c r="M6445" t="s">
        <v>89</v>
      </c>
      <c r="N6445" t="s">
        <v>55</v>
      </c>
      <c r="R6445" t="str">
        <f t="shared" ca="1" si="100"/>
        <v>Ravi</v>
      </c>
      <c r="S6445" t="str">
        <f>IFERROR(TEXT(DATEVALUE(LEFT(Table1[[#This Row],[Date of Purchase]],10)), "MMMM"), TEXT(Table1[[#This Row],[Date of Purchase]], "MMMM"))</f>
        <v>April</v>
      </c>
      <c r="T6445" t="str">
        <f>IF(OR(
  AND(Table1[[#This Row],[Ticket Priority]]="Critical", Table1[[#This Row],[Ticket Status]]&lt;&gt;"Closed"),
  AND(Table1[[#This Row],[Ticket Priority]]="High", Table1[[#This Row],[Ticket Status]]="Open")
), "Yes", "No")</f>
        <v>Yes</v>
      </c>
      <c r="U6445" s="4" t="str">
        <f>IF(Table1[[#This Row],[Ticket Status]]="Closed","Yes","No")</f>
        <v>No</v>
      </c>
      <c r="V6445" s="4" t="str">
        <f>IF(Table1[[#This Row],[Ticket Status]]="Pending Customer Response","Yes","No")</f>
        <v>No</v>
      </c>
      <c r="W6445" s="5">
        <f ca="1">COUNTIFS(Table1[Agent_name],Table1[[#This Row],[Agent_name]],Table1[Month],Table1[[#This Row],[Month]])/160</f>
        <v>0.625</v>
      </c>
    </row>
    <row r="6446" spans="1:23" x14ac:dyDescent="0.25">
      <c r="A6446">
        <v>6445</v>
      </c>
      <c r="B6446" t="s">
        <v>20917</v>
      </c>
      <c r="C6446" t="s">
        <v>20918</v>
      </c>
      <c r="D6446">
        <v>36</v>
      </c>
      <c r="E6446" t="s">
        <v>29</v>
      </c>
      <c r="F6446" t="s">
        <v>129</v>
      </c>
      <c r="G6446" s="1">
        <v>44297</v>
      </c>
      <c r="H6446" t="s">
        <v>21</v>
      </c>
      <c r="I6446" t="s">
        <v>22</v>
      </c>
      <c r="J6446" s="3" t="s">
        <v>20919</v>
      </c>
      <c r="K6446" t="s">
        <v>62</v>
      </c>
      <c r="M6446" t="s">
        <v>89</v>
      </c>
      <c r="N6446" t="s">
        <v>26</v>
      </c>
      <c r="R6446" t="str">
        <f t="shared" ca="1" si="100"/>
        <v>Karan</v>
      </c>
      <c r="S6446" t="str">
        <f>IFERROR(TEXT(DATEVALUE(LEFT(Table1[[#This Row],[Date of Purchase]],10)), "MMMM"), TEXT(Table1[[#This Row],[Date of Purchase]], "MMMM"))</f>
        <v>April</v>
      </c>
      <c r="T6446" t="str">
        <f>IF(OR(
  AND(Table1[[#This Row],[Ticket Priority]]="Critical", Table1[[#This Row],[Ticket Status]]&lt;&gt;"Closed"),
  AND(Table1[[#This Row],[Ticket Priority]]="High", Table1[[#This Row],[Ticket Status]]="Open")
), "Yes", "No")</f>
        <v>Yes</v>
      </c>
      <c r="U6446" s="4" t="str">
        <f>IF(Table1[[#This Row],[Ticket Status]]="Closed","Yes","No")</f>
        <v>No</v>
      </c>
      <c r="V6446" s="4" t="str">
        <f>IF(Table1[[#This Row],[Ticket Status]]="Pending Customer Response","Yes","No")</f>
        <v>No</v>
      </c>
      <c r="W6446" s="5">
        <f ca="1">COUNTIFS(Table1[Agent_name],Table1[[#This Row],[Agent_name]],Table1[Month],Table1[[#This Row],[Month]])/160</f>
        <v>0.29375000000000001</v>
      </c>
    </row>
    <row r="6447" spans="1:23" x14ac:dyDescent="0.25">
      <c r="A6447">
        <v>6446</v>
      </c>
      <c r="B6447" t="s">
        <v>20920</v>
      </c>
      <c r="C6447" t="s">
        <v>20921</v>
      </c>
      <c r="D6447">
        <v>42</v>
      </c>
      <c r="E6447" t="s">
        <v>29</v>
      </c>
      <c r="F6447" t="s">
        <v>117</v>
      </c>
      <c r="G6447" s="1">
        <v>44054</v>
      </c>
      <c r="H6447" t="s">
        <v>59</v>
      </c>
      <c r="I6447" t="s">
        <v>52</v>
      </c>
      <c r="J6447" s="3" t="s">
        <v>20922</v>
      </c>
      <c r="K6447" t="s">
        <v>62</v>
      </c>
      <c r="M6447" t="s">
        <v>25</v>
      </c>
      <c r="N6447" t="s">
        <v>55</v>
      </c>
      <c r="R6447" t="str">
        <f t="shared" ca="1" si="100"/>
        <v>Sara</v>
      </c>
      <c r="S6447" t="str">
        <f>IFERROR(TEXT(DATEVALUE(LEFT(Table1[[#This Row],[Date of Purchase]],10)), "MMMM"), TEXT(Table1[[#This Row],[Date of Purchase]], "MMMM"))</f>
        <v>August</v>
      </c>
      <c r="T6447" t="str">
        <f>IF(OR(
  AND(Table1[[#This Row],[Ticket Priority]]="Critical", Table1[[#This Row],[Ticket Status]]&lt;&gt;"Closed"),
  AND(Table1[[#This Row],[Ticket Priority]]="High", Table1[[#This Row],[Ticket Status]]="Open")
), "Yes", "No")</f>
        <v>Yes</v>
      </c>
      <c r="U6447" s="4" t="str">
        <f>IF(Table1[[#This Row],[Ticket Status]]="Closed","Yes","No")</f>
        <v>No</v>
      </c>
      <c r="V6447" s="4" t="str">
        <f>IF(Table1[[#This Row],[Ticket Status]]="Pending Customer Response","Yes","No")</f>
        <v>No</v>
      </c>
      <c r="W6447" s="5">
        <f ca="1">COUNTIFS(Table1[Agent_name],Table1[[#This Row],[Agent_name]],Table1[Month],Table1[[#This Row],[Month]])/160</f>
        <v>0.8</v>
      </c>
    </row>
    <row r="6448" spans="1:23" x14ac:dyDescent="0.25">
      <c r="A6448">
        <v>6447</v>
      </c>
      <c r="B6448" t="s">
        <v>20923</v>
      </c>
      <c r="C6448" t="s">
        <v>20924</v>
      </c>
      <c r="D6448">
        <v>58</v>
      </c>
      <c r="E6448" t="s">
        <v>58</v>
      </c>
      <c r="F6448" t="s">
        <v>281</v>
      </c>
      <c r="G6448" s="1">
        <v>44165</v>
      </c>
      <c r="H6448" t="s">
        <v>67</v>
      </c>
      <c r="I6448" t="s">
        <v>141</v>
      </c>
      <c r="J6448" s="3" t="s">
        <v>1230</v>
      </c>
      <c r="K6448" t="s">
        <v>62</v>
      </c>
      <c r="M6448" t="s">
        <v>41</v>
      </c>
      <c r="N6448" t="s">
        <v>83</v>
      </c>
      <c r="R6448" t="str">
        <f t="shared" ca="1" si="100"/>
        <v>Aisha</v>
      </c>
      <c r="S6448" t="str">
        <f>IFERROR(TEXT(DATEVALUE(LEFT(Table1[[#This Row],[Date of Purchase]],10)), "MMMM"), TEXT(Table1[[#This Row],[Date of Purchase]], "MMMM"))</f>
        <v>November</v>
      </c>
      <c r="T6448" t="str">
        <f>IF(OR(
  AND(Table1[[#This Row],[Ticket Priority]]="Critical", Table1[[#This Row],[Ticket Status]]&lt;&gt;"Closed"),
  AND(Table1[[#This Row],[Ticket Priority]]="High", Table1[[#This Row],[Ticket Status]]="Open")
), "Yes", "No")</f>
        <v>No</v>
      </c>
      <c r="U6448" s="4" t="str">
        <f>IF(Table1[[#This Row],[Ticket Status]]="Closed","Yes","No")</f>
        <v>No</v>
      </c>
      <c r="V6448" s="4" t="str">
        <f>IF(Table1[[#This Row],[Ticket Status]]="Pending Customer Response","Yes","No")</f>
        <v>No</v>
      </c>
      <c r="W6448" s="5">
        <f ca="1">COUNTIFS(Table1[Agent_name],Table1[[#This Row],[Agent_name]],Table1[Month],Table1[[#This Row],[Month]])/160</f>
        <v>0.85624999999999996</v>
      </c>
    </row>
    <row r="6449" spans="1:23" x14ac:dyDescent="0.25">
      <c r="A6449">
        <v>6448</v>
      </c>
      <c r="B6449" t="s">
        <v>20925</v>
      </c>
      <c r="C6449" t="s">
        <v>1019</v>
      </c>
      <c r="D6449">
        <v>36</v>
      </c>
      <c r="E6449" t="s">
        <v>19</v>
      </c>
      <c r="F6449" t="s">
        <v>117</v>
      </c>
      <c r="G6449" s="1">
        <v>44550</v>
      </c>
      <c r="H6449" t="s">
        <v>45</v>
      </c>
      <c r="I6449" t="s">
        <v>67</v>
      </c>
      <c r="J6449" s="3" t="s">
        <v>20926</v>
      </c>
      <c r="K6449" t="s">
        <v>39</v>
      </c>
      <c r="L6449" t="s">
        <v>20927</v>
      </c>
      <c r="M6449" t="s">
        <v>89</v>
      </c>
      <c r="N6449" t="s">
        <v>83</v>
      </c>
      <c r="O6449" s="2">
        <v>45078.359537037039</v>
      </c>
      <c r="P6449" s="2">
        <v>45078.110231481478</v>
      </c>
      <c r="Q6449">
        <v>5</v>
      </c>
      <c r="R6449" t="str">
        <f t="shared" ca="1" si="100"/>
        <v>Arjun</v>
      </c>
      <c r="S6449" t="str">
        <f>IFERROR(TEXT(DATEVALUE(LEFT(Table1[[#This Row],[Date of Purchase]],10)), "MMMM"), TEXT(Table1[[#This Row],[Date of Purchase]], "MMMM"))</f>
        <v>December</v>
      </c>
      <c r="T6449" t="str">
        <f>IF(OR(
  AND(Table1[[#This Row],[Ticket Priority]]="Critical", Table1[[#This Row],[Ticket Status]]&lt;&gt;"Closed"),
  AND(Table1[[#This Row],[Ticket Priority]]="High", Table1[[#This Row],[Ticket Status]]="Open")
), "Yes", "No")</f>
        <v>No</v>
      </c>
      <c r="U6449" s="4" t="str">
        <f>IF(Table1[[#This Row],[Ticket Status]]="Closed","Yes","No")</f>
        <v>Yes</v>
      </c>
      <c r="V6449" s="4" t="str">
        <f>IF(Table1[[#This Row],[Ticket Status]]="Pending Customer Response","Yes","No")</f>
        <v>No</v>
      </c>
      <c r="W6449" s="5">
        <f ca="1">COUNTIFS(Table1[Agent_name],Table1[[#This Row],[Agent_name]],Table1[Month],Table1[[#This Row],[Month]])/160</f>
        <v>0.19375000000000001</v>
      </c>
    </row>
    <row r="6450" spans="1:23" x14ac:dyDescent="0.25">
      <c r="A6450">
        <v>6449</v>
      </c>
      <c r="B6450" t="s">
        <v>20928</v>
      </c>
      <c r="C6450" t="s">
        <v>20929</v>
      </c>
      <c r="D6450">
        <v>35</v>
      </c>
      <c r="E6450" t="s">
        <v>19</v>
      </c>
      <c r="F6450" t="s">
        <v>20</v>
      </c>
      <c r="G6450" s="1">
        <v>44103</v>
      </c>
      <c r="H6450" t="s">
        <v>21</v>
      </c>
      <c r="I6450" t="s">
        <v>72</v>
      </c>
      <c r="J6450" s="3" t="s">
        <v>20930</v>
      </c>
      <c r="K6450" t="s">
        <v>24</v>
      </c>
      <c r="M6450" t="s">
        <v>41</v>
      </c>
      <c r="N6450" t="s">
        <v>55</v>
      </c>
      <c r="O6450" s="2">
        <v>45078.826226851852</v>
      </c>
      <c r="R6450" t="str">
        <f t="shared" ca="1" si="100"/>
        <v>Ravi</v>
      </c>
      <c r="S6450" t="str">
        <f>IFERROR(TEXT(DATEVALUE(LEFT(Table1[[#This Row],[Date of Purchase]],10)), "MMMM"), TEXT(Table1[[#This Row],[Date of Purchase]], "MMMM"))</f>
        <v>September</v>
      </c>
      <c r="T6450" t="str">
        <f>IF(OR(
  AND(Table1[[#This Row],[Ticket Priority]]="Critical", Table1[[#This Row],[Ticket Status]]&lt;&gt;"Closed"),
  AND(Table1[[#This Row],[Ticket Priority]]="High", Table1[[#This Row],[Ticket Status]]="Open")
), "Yes", "No")</f>
        <v>No</v>
      </c>
      <c r="U6450" s="4" t="str">
        <f>IF(Table1[[#This Row],[Ticket Status]]="Closed","Yes","No")</f>
        <v>No</v>
      </c>
      <c r="V6450" s="4" t="str">
        <f>IF(Table1[[#This Row],[Ticket Status]]="Pending Customer Response","Yes","No")</f>
        <v>Yes</v>
      </c>
      <c r="W6450" s="5">
        <f ca="1">COUNTIFS(Table1[Agent_name],Table1[[#This Row],[Agent_name]],Table1[Month],Table1[[#This Row],[Month]])/160</f>
        <v>0.64375000000000004</v>
      </c>
    </row>
    <row r="6451" spans="1:23" x14ac:dyDescent="0.25">
      <c r="A6451">
        <v>6450</v>
      </c>
      <c r="B6451" t="s">
        <v>20931</v>
      </c>
      <c r="C6451" t="s">
        <v>20932</v>
      </c>
      <c r="D6451">
        <v>40</v>
      </c>
      <c r="E6451" t="s">
        <v>19</v>
      </c>
      <c r="F6451" t="s">
        <v>223</v>
      </c>
      <c r="G6451" s="1">
        <v>44350</v>
      </c>
      <c r="H6451" t="s">
        <v>45</v>
      </c>
      <c r="I6451" t="s">
        <v>93</v>
      </c>
      <c r="J6451" s="3" t="s">
        <v>20933</v>
      </c>
      <c r="K6451" t="s">
        <v>24</v>
      </c>
      <c r="M6451" t="s">
        <v>143</v>
      </c>
      <c r="N6451" t="s">
        <v>83</v>
      </c>
      <c r="O6451" s="2">
        <v>45078.630416666667</v>
      </c>
      <c r="R6451" t="str">
        <f t="shared" ca="1" si="100"/>
        <v>Neha</v>
      </c>
      <c r="S6451" t="str">
        <f>IFERROR(TEXT(DATEVALUE(LEFT(Table1[[#This Row],[Date of Purchase]],10)), "MMMM"), TEXT(Table1[[#This Row],[Date of Purchase]], "MMMM"))</f>
        <v>June</v>
      </c>
      <c r="T6451" t="str">
        <f>IF(OR(
  AND(Table1[[#This Row],[Ticket Priority]]="Critical", Table1[[#This Row],[Ticket Status]]&lt;&gt;"Closed"),
  AND(Table1[[#This Row],[Ticket Priority]]="High", Table1[[#This Row],[Ticket Status]]="Open")
), "Yes", "No")</f>
        <v>No</v>
      </c>
      <c r="U6451" s="4" t="str">
        <f>IF(Table1[[#This Row],[Ticket Status]]="Closed","Yes","No")</f>
        <v>No</v>
      </c>
      <c r="V6451" s="4" t="str">
        <f>IF(Table1[[#This Row],[Ticket Status]]="Pending Customer Response","Yes","No")</f>
        <v>Yes</v>
      </c>
      <c r="W6451" s="5">
        <f ca="1">COUNTIFS(Table1[Agent_name],Table1[[#This Row],[Agent_name]],Table1[Month],Table1[[#This Row],[Month]])/160</f>
        <v>0.19375000000000001</v>
      </c>
    </row>
    <row r="6452" spans="1:23" x14ac:dyDescent="0.25">
      <c r="A6452">
        <v>6451</v>
      </c>
      <c r="B6452" t="s">
        <v>20934</v>
      </c>
      <c r="C6452" t="s">
        <v>20935</v>
      </c>
      <c r="D6452">
        <v>70</v>
      </c>
      <c r="E6452" t="s">
        <v>19</v>
      </c>
      <c r="F6452" t="s">
        <v>129</v>
      </c>
      <c r="G6452" s="1">
        <v>44143</v>
      </c>
      <c r="H6452" t="s">
        <v>59</v>
      </c>
      <c r="I6452" t="s">
        <v>67</v>
      </c>
      <c r="J6452" s="3" t="s">
        <v>20936</v>
      </c>
      <c r="K6452" t="s">
        <v>39</v>
      </c>
      <c r="L6452" t="s">
        <v>20937</v>
      </c>
      <c r="M6452" t="s">
        <v>89</v>
      </c>
      <c r="N6452" t="s">
        <v>83</v>
      </c>
      <c r="O6452" s="2">
        <v>45078.695706018516</v>
      </c>
      <c r="P6452" s="2">
        <v>45078.25403935185</v>
      </c>
      <c r="Q6452">
        <v>5</v>
      </c>
      <c r="R6452" t="str">
        <f t="shared" ca="1" si="100"/>
        <v>Aisha</v>
      </c>
      <c r="S6452" t="str">
        <f>IFERROR(TEXT(DATEVALUE(LEFT(Table1[[#This Row],[Date of Purchase]],10)), "MMMM"), TEXT(Table1[[#This Row],[Date of Purchase]], "MMMM"))</f>
        <v>November</v>
      </c>
      <c r="T6452" t="str">
        <f>IF(OR(
  AND(Table1[[#This Row],[Ticket Priority]]="Critical", Table1[[#This Row],[Ticket Status]]&lt;&gt;"Closed"),
  AND(Table1[[#This Row],[Ticket Priority]]="High", Table1[[#This Row],[Ticket Status]]="Open")
), "Yes", "No")</f>
        <v>No</v>
      </c>
      <c r="U6452" s="4" t="str">
        <f>IF(Table1[[#This Row],[Ticket Status]]="Closed","Yes","No")</f>
        <v>Yes</v>
      </c>
      <c r="V6452" s="4" t="str">
        <f>IF(Table1[[#This Row],[Ticket Status]]="Pending Customer Response","Yes","No")</f>
        <v>No</v>
      </c>
      <c r="W6452" s="5">
        <f ca="1">COUNTIFS(Table1[Agent_name],Table1[[#This Row],[Agent_name]],Table1[Month],Table1[[#This Row],[Month]])/160</f>
        <v>0.85624999999999996</v>
      </c>
    </row>
    <row r="6453" spans="1:23" x14ac:dyDescent="0.25">
      <c r="A6453">
        <v>6452</v>
      </c>
      <c r="B6453" t="s">
        <v>20938</v>
      </c>
      <c r="C6453" t="s">
        <v>20939</v>
      </c>
      <c r="D6453">
        <v>60</v>
      </c>
      <c r="E6453" t="s">
        <v>58</v>
      </c>
      <c r="F6453" t="s">
        <v>421</v>
      </c>
      <c r="G6453" s="1">
        <v>44393</v>
      </c>
      <c r="H6453" t="s">
        <v>21</v>
      </c>
      <c r="I6453" t="s">
        <v>46</v>
      </c>
      <c r="J6453" s="3" t="s">
        <v>20940</v>
      </c>
      <c r="K6453" t="s">
        <v>24</v>
      </c>
      <c r="M6453" t="s">
        <v>143</v>
      </c>
      <c r="N6453" t="s">
        <v>83</v>
      </c>
      <c r="O6453" s="2">
        <v>45078.947812500002</v>
      </c>
      <c r="R6453" t="str">
        <f t="shared" ca="1" si="100"/>
        <v>Mohit</v>
      </c>
      <c r="S6453" t="str">
        <f>IFERROR(TEXT(DATEVALUE(LEFT(Table1[[#This Row],[Date of Purchase]],10)), "MMMM"), TEXT(Table1[[#This Row],[Date of Purchase]], "MMMM"))</f>
        <v>July</v>
      </c>
      <c r="T6453" t="str">
        <f>IF(OR(
  AND(Table1[[#This Row],[Ticket Priority]]="Critical", Table1[[#This Row],[Ticket Status]]&lt;&gt;"Closed"),
  AND(Table1[[#This Row],[Ticket Priority]]="High", Table1[[#This Row],[Ticket Status]]="Open")
), "Yes", "No")</f>
        <v>No</v>
      </c>
      <c r="U6453" s="4" t="str">
        <f>IF(Table1[[#This Row],[Ticket Status]]="Closed","Yes","No")</f>
        <v>No</v>
      </c>
      <c r="V6453" s="4" t="str">
        <f>IF(Table1[[#This Row],[Ticket Status]]="Pending Customer Response","Yes","No")</f>
        <v>Yes</v>
      </c>
      <c r="W6453" s="5">
        <f ca="1">COUNTIFS(Table1[Agent_name],Table1[[#This Row],[Agent_name]],Table1[Month],Table1[[#This Row],[Month]])/160</f>
        <v>0.53125</v>
      </c>
    </row>
    <row r="6454" spans="1:23" x14ac:dyDescent="0.25">
      <c r="A6454">
        <v>6453</v>
      </c>
      <c r="B6454" t="s">
        <v>20941</v>
      </c>
      <c r="C6454" t="s">
        <v>20942</v>
      </c>
      <c r="D6454">
        <v>25</v>
      </c>
      <c r="E6454" t="s">
        <v>19</v>
      </c>
      <c r="F6454" t="s">
        <v>383</v>
      </c>
      <c r="G6454" s="1">
        <v>43997</v>
      </c>
      <c r="H6454" t="s">
        <v>45</v>
      </c>
      <c r="I6454" t="s">
        <v>31</v>
      </c>
      <c r="J6454" s="3" t="s">
        <v>20943</v>
      </c>
      <c r="K6454" t="s">
        <v>62</v>
      </c>
      <c r="M6454" t="s">
        <v>41</v>
      </c>
      <c r="N6454" t="s">
        <v>83</v>
      </c>
      <c r="R6454" t="str">
        <f t="shared" ca="1" si="100"/>
        <v>Arjun</v>
      </c>
      <c r="S6454" t="str">
        <f>IFERROR(TEXT(DATEVALUE(LEFT(Table1[[#This Row],[Date of Purchase]],10)), "MMMM"), TEXT(Table1[[#This Row],[Date of Purchase]], "MMMM"))</f>
        <v>June</v>
      </c>
      <c r="T6454" t="str">
        <f>IF(OR(
  AND(Table1[[#This Row],[Ticket Priority]]="Critical", Table1[[#This Row],[Ticket Status]]&lt;&gt;"Closed"),
  AND(Table1[[#This Row],[Ticket Priority]]="High", Table1[[#This Row],[Ticket Status]]="Open")
), "Yes", "No")</f>
        <v>No</v>
      </c>
      <c r="U6454" s="4" t="str">
        <f>IF(Table1[[#This Row],[Ticket Status]]="Closed","Yes","No")</f>
        <v>No</v>
      </c>
      <c r="V6454" s="4" t="str">
        <f>IF(Table1[[#This Row],[Ticket Status]]="Pending Customer Response","Yes","No")</f>
        <v>No</v>
      </c>
      <c r="W6454" s="5">
        <f ca="1">COUNTIFS(Table1[Agent_name],Table1[[#This Row],[Agent_name]],Table1[Month],Table1[[#This Row],[Month]])/160</f>
        <v>0.28749999999999998</v>
      </c>
    </row>
    <row r="6455" spans="1:23" x14ac:dyDescent="0.25">
      <c r="A6455">
        <v>6454</v>
      </c>
      <c r="B6455" t="s">
        <v>20944</v>
      </c>
      <c r="C6455" t="s">
        <v>20945</v>
      </c>
      <c r="D6455">
        <v>65</v>
      </c>
      <c r="E6455" t="s">
        <v>19</v>
      </c>
      <c r="F6455" t="s">
        <v>242</v>
      </c>
      <c r="G6455" s="1">
        <v>44179</v>
      </c>
      <c r="H6455" t="s">
        <v>21</v>
      </c>
      <c r="I6455" t="s">
        <v>113</v>
      </c>
      <c r="J6455" s="3" t="s">
        <v>20946</v>
      </c>
      <c r="K6455" t="s">
        <v>24</v>
      </c>
      <c r="M6455" t="s">
        <v>89</v>
      </c>
      <c r="N6455" t="s">
        <v>33</v>
      </c>
      <c r="O6455" s="2">
        <v>45078.131180555552</v>
      </c>
      <c r="R6455" t="str">
        <f t="shared" ca="1" si="100"/>
        <v>Ravi</v>
      </c>
      <c r="S6455" t="str">
        <f>IFERROR(TEXT(DATEVALUE(LEFT(Table1[[#This Row],[Date of Purchase]],10)), "MMMM"), TEXT(Table1[[#This Row],[Date of Purchase]], "MMMM"))</f>
        <v>December</v>
      </c>
      <c r="T6455" t="str">
        <f>IF(OR(
  AND(Table1[[#This Row],[Ticket Priority]]="Critical", Table1[[#This Row],[Ticket Status]]&lt;&gt;"Closed"),
  AND(Table1[[#This Row],[Ticket Priority]]="High", Table1[[#This Row],[Ticket Status]]="Open")
), "Yes", "No")</f>
        <v>No</v>
      </c>
      <c r="U6455" s="4" t="str">
        <f>IF(Table1[[#This Row],[Ticket Status]]="Closed","Yes","No")</f>
        <v>No</v>
      </c>
      <c r="V6455" s="4" t="str">
        <f>IF(Table1[[#This Row],[Ticket Status]]="Pending Customer Response","Yes","No")</f>
        <v>Yes</v>
      </c>
      <c r="W6455" s="5">
        <f ca="1">COUNTIFS(Table1[Agent_name],Table1[[#This Row],[Agent_name]],Table1[Month],Table1[[#This Row],[Month]])/160</f>
        <v>0.66249999999999998</v>
      </c>
    </row>
    <row r="6456" spans="1:23" x14ac:dyDescent="0.25">
      <c r="A6456">
        <v>6455</v>
      </c>
      <c r="B6456" t="s">
        <v>20947</v>
      </c>
      <c r="C6456" t="s">
        <v>20948</v>
      </c>
      <c r="D6456">
        <v>69</v>
      </c>
      <c r="E6456" t="s">
        <v>29</v>
      </c>
      <c r="F6456" t="s">
        <v>107</v>
      </c>
      <c r="G6456" s="1">
        <v>44520</v>
      </c>
      <c r="H6456" t="s">
        <v>67</v>
      </c>
      <c r="I6456" t="s">
        <v>46</v>
      </c>
      <c r="J6456" s="3" t="s">
        <v>1141</v>
      </c>
      <c r="K6456" t="s">
        <v>62</v>
      </c>
      <c r="M6456" t="s">
        <v>41</v>
      </c>
      <c r="N6456" t="s">
        <v>83</v>
      </c>
      <c r="R6456" t="str">
        <f t="shared" ca="1" si="100"/>
        <v>Sara</v>
      </c>
      <c r="S6456" t="str">
        <f>IFERROR(TEXT(DATEVALUE(LEFT(Table1[[#This Row],[Date of Purchase]],10)), "MMMM"), TEXT(Table1[[#This Row],[Date of Purchase]], "MMMM"))</f>
        <v>November</v>
      </c>
      <c r="T6456" t="str">
        <f>IF(OR(
  AND(Table1[[#This Row],[Ticket Priority]]="Critical", Table1[[#This Row],[Ticket Status]]&lt;&gt;"Closed"),
  AND(Table1[[#This Row],[Ticket Priority]]="High", Table1[[#This Row],[Ticket Status]]="Open")
), "Yes", "No")</f>
        <v>No</v>
      </c>
      <c r="U6456" s="4" t="str">
        <f>IF(Table1[[#This Row],[Ticket Status]]="Closed","Yes","No")</f>
        <v>No</v>
      </c>
      <c r="V6456" s="4" t="str">
        <f>IF(Table1[[#This Row],[Ticket Status]]="Pending Customer Response","Yes","No")</f>
        <v>No</v>
      </c>
      <c r="W6456" s="5">
        <f ca="1">COUNTIFS(Table1[Agent_name],Table1[[#This Row],[Agent_name]],Table1[Month],Table1[[#This Row],[Month]])/160</f>
        <v>0.79374999999999996</v>
      </c>
    </row>
    <row r="6457" spans="1:23" x14ac:dyDescent="0.25">
      <c r="A6457">
        <v>6456</v>
      </c>
      <c r="B6457" t="s">
        <v>20949</v>
      </c>
      <c r="C6457" t="s">
        <v>20950</v>
      </c>
      <c r="D6457">
        <v>34</v>
      </c>
      <c r="E6457" t="s">
        <v>29</v>
      </c>
      <c r="F6457" t="s">
        <v>317</v>
      </c>
      <c r="G6457" s="1">
        <v>43996</v>
      </c>
      <c r="H6457" t="s">
        <v>66</v>
      </c>
      <c r="I6457" t="s">
        <v>141</v>
      </c>
      <c r="J6457" s="3" t="s">
        <v>20951</v>
      </c>
      <c r="K6457" t="s">
        <v>39</v>
      </c>
      <c r="L6457" t="s">
        <v>20952</v>
      </c>
      <c r="M6457" t="s">
        <v>25</v>
      </c>
      <c r="N6457" t="s">
        <v>83</v>
      </c>
      <c r="O6457" s="2">
        <v>45078.27008101852</v>
      </c>
      <c r="P6457" s="2">
        <v>45078.402025462965</v>
      </c>
      <c r="Q6457">
        <v>5</v>
      </c>
      <c r="R6457" t="str">
        <f t="shared" ca="1" si="100"/>
        <v>Sara</v>
      </c>
      <c r="S6457" t="str">
        <f>IFERROR(TEXT(DATEVALUE(LEFT(Table1[[#This Row],[Date of Purchase]],10)), "MMMM"), TEXT(Table1[[#This Row],[Date of Purchase]], "MMMM"))</f>
        <v>June</v>
      </c>
      <c r="T6457" t="str">
        <f>IF(OR(
  AND(Table1[[#This Row],[Ticket Priority]]="Critical", Table1[[#This Row],[Ticket Status]]&lt;&gt;"Closed"),
  AND(Table1[[#This Row],[Ticket Priority]]="High", Table1[[#This Row],[Ticket Status]]="Open")
), "Yes", "No")</f>
        <v>No</v>
      </c>
      <c r="U6457" s="4" t="str">
        <f>IF(Table1[[#This Row],[Ticket Status]]="Closed","Yes","No")</f>
        <v>Yes</v>
      </c>
      <c r="V6457" s="4" t="str">
        <f>IF(Table1[[#This Row],[Ticket Status]]="Pending Customer Response","Yes","No")</f>
        <v>No</v>
      </c>
      <c r="W6457" s="5">
        <f ca="1">COUNTIFS(Table1[Agent_name],Table1[[#This Row],[Agent_name]],Table1[Month],Table1[[#This Row],[Month]])/160</f>
        <v>0.65</v>
      </c>
    </row>
    <row r="6458" spans="1:23" x14ac:dyDescent="0.25">
      <c r="A6458">
        <v>6457</v>
      </c>
      <c r="B6458" t="s">
        <v>20953</v>
      </c>
      <c r="C6458" t="s">
        <v>20954</v>
      </c>
      <c r="D6458">
        <v>18</v>
      </c>
      <c r="E6458" t="s">
        <v>58</v>
      </c>
      <c r="F6458" t="s">
        <v>421</v>
      </c>
      <c r="G6458" s="1">
        <v>44481</v>
      </c>
      <c r="H6458" t="s">
        <v>59</v>
      </c>
      <c r="I6458" t="s">
        <v>59</v>
      </c>
      <c r="J6458" s="3" t="s">
        <v>20955</v>
      </c>
      <c r="K6458" t="s">
        <v>39</v>
      </c>
      <c r="L6458" t="s">
        <v>20956</v>
      </c>
      <c r="M6458" t="s">
        <v>41</v>
      </c>
      <c r="N6458" t="s">
        <v>33</v>
      </c>
      <c r="O6458" s="2">
        <v>45078.434675925928</v>
      </c>
      <c r="P6458" s="2">
        <v>45078.135370370372</v>
      </c>
      <c r="Q6458">
        <v>1</v>
      </c>
      <c r="R6458" t="str">
        <f t="shared" ca="1" si="100"/>
        <v>Sara</v>
      </c>
      <c r="S6458" t="str">
        <f>IFERROR(TEXT(DATEVALUE(LEFT(Table1[[#This Row],[Date of Purchase]],10)), "MMMM"), TEXT(Table1[[#This Row],[Date of Purchase]], "MMMM"))</f>
        <v>October</v>
      </c>
      <c r="T6458" t="str">
        <f>IF(OR(
  AND(Table1[[#This Row],[Ticket Priority]]="Critical", Table1[[#This Row],[Ticket Status]]&lt;&gt;"Closed"),
  AND(Table1[[#This Row],[Ticket Priority]]="High", Table1[[#This Row],[Ticket Status]]="Open")
), "Yes", "No")</f>
        <v>No</v>
      </c>
      <c r="U6458" s="4" t="str">
        <f>IF(Table1[[#This Row],[Ticket Status]]="Closed","Yes","No")</f>
        <v>Yes</v>
      </c>
      <c r="V6458" s="4" t="str">
        <f>IF(Table1[[#This Row],[Ticket Status]]="Pending Customer Response","Yes","No")</f>
        <v>No</v>
      </c>
      <c r="W6458" s="5">
        <f ca="1">COUNTIFS(Table1[Agent_name],Table1[[#This Row],[Agent_name]],Table1[Month],Table1[[#This Row],[Month]])/160</f>
        <v>0.66874999999999996</v>
      </c>
    </row>
    <row r="6459" spans="1:23" x14ac:dyDescent="0.25">
      <c r="A6459">
        <v>6458</v>
      </c>
      <c r="B6459" t="s">
        <v>20957</v>
      </c>
      <c r="C6459" t="s">
        <v>20958</v>
      </c>
      <c r="D6459">
        <v>18</v>
      </c>
      <c r="E6459" t="s">
        <v>19</v>
      </c>
      <c r="F6459" t="s">
        <v>249</v>
      </c>
      <c r="G6459" s="1">
        <v>44469</v>
      </c>
      <c r="H6459" t="s">
        <v>67</v>
      </c>
      <c r="I6459" t="s">
        <v>67</v>
      </c>
      <c r="J6459" s="3" t="s">
        <v>20959</v>
      </c>
      <c r="K6459" t="s">
        <v>24</v>
      </c>
      <c r="M6459" t="s">
        <v>143</v>
      </c>
      <c r="N6459" t="s">
        <v>55</v>
      </c>
      <c r="O6459" s="2">
        <v>45078.239560185182</v>
      </c>
      <c r="R6459" t="str">
        <f t="shared" ca="1" si="100"/>
        <v>Aisha</v>
      </c>
      <c r="S6459" t="str">
        <f>IFERROR(TEXT(DATEVALUE(LEFT(Table1[[#This Row],[Date of Purchase]],10)), "MMMM"), TEXT(Table1[[#This Row],[Date of Purchase]], "MMMM"))</f>
        <v>September</v>
      </c>
      <c r="T6459" t="str">
        <f>IF(OR(
  AND(Table1[[#This Row],[Ticket Priority]]="Critical", Table1[[#This Row],[Ticket Status]]&lt;&gt;"Closed"),
  AND(Table1[[#This Row],[Ticket Priority]]="High", Table1[[#This Row],[Ticket Status]]="Open")
), "Yes", "No")</f>
        <v>No</v>
      </c>
      <c r="U6459" s="4" t="str">
        <f>IF(Table1[[#This Row],[Ticket Status]]="Closed","Yes","No")</f>
        <v>No</v>
      </c>
      <c r="V6459" s="4" t="str">
        <f>IF(Table1[[#This Row],[Ticket Status]]="Pending Customer Response","Yes","No")</f>
        <v>Yes</v>
      </c>
      <c r="W6459" s="5">
        <f ca="1">COUNTIFS(Table1[Agent_name],Table1[[#This Row],[Agent_name]],Table1[Month],Table1[[#This Row],[Month]])/160</f>
        <v>0.86250000000000004</v>
      </c>
    </row>
    <row r="6460" spans="1:23" x14ac:dyDescent="0.25">
      <c r="A6460">
        <v>6459</v>
      </c>
      <c r="B6460" t="s">
        <v>20960</v>
      </c>
      <c r="C6460" t="s">
        <v>20961</v>
      </c>
      <c r="D6460">
        <v>18</v>
      </c>
      <c r="E6460" t="s">
        <v>19</v>
      </c>
      <c r="F6460" t="s">
        <v>421</v>
      </c>
      <c r="G6460" s="1">
        <v>43987</v>
      </c>
      <c r="H6460" t="s">
        <v>66</v>
      </c>
      <c r="I6460" t="s">
        <v>46</v>
      </c>
      <c r="J6460" s="3" t="s">
        <v>20962</v>
      </c>
      <c r="K6460" t="s">
        <v>24</v>
      </c>
      <c r="M6460" t="s">
        <v>25</v>
      </c>
      <c r="N6460" t="s">
        <v>55</v>
      </c>
      <c r="O6460" s="2">
        <v>45078.076377314814</v>
      </c>
      <c r="R6460" t="str">
        <f t="shared" ca="1" si="100"/>
        <v>Aisha</v>
      </c>
      <c r="S6460" t="str">
        <f>IFERROR(TEXT(DATEVALUE(LEFT(Table1[[#This Row],[Date of Purchase]],10)), "MMMM"), TEXT(Table1[[#This Row],[Date of Purchase]], "MMMM"))</f>
        <v>June</v>
      </c>
      <c r="T6460" t="str">
        <f>IF(OR(
  AND(Table1[[#This Row],[Ticket Priority]]="Critical", Table1[[#This Row],[Ticket Status]]&lt;&gt;"Closed"),
  AND(Table1[[#This Row],[Ticket Priority]]="High", Table1[[#This Row],[Ticket Status]]="Open")
), "Yes", "No")</f>
        <v>Yes</v>
      </c>
      <c r="U6460" s="4" t="str">
        <f>IF(Table1[[#This Row],[Ticket Status]]="Closed","Yes","No")</f>
        <v>No</v>
      </c>
      <c r="V6460" s="4" t="str">
        <f>IF(Table1[[#This Row],[Ticket Status]]="Pending Customer Response","Yes","No")</f>
        <v>Yes</v>
      </c>
      <c r="W6460" s="5">
        <f ca="1">COUNTIFS(Table1[Agent_name],Table1[[#This Row],[Agent_name]],Table1[Month],Table1[[#This Row],[Month]])/160</f>
        <v>0.89375000000000004</v>
      </c>
    </row>
    <row r="6461" spans="1:23" x14ac:dyDescent="0.25">
      <c r="A6461">
        <v>6460</v>
      </c>
      <c r="B6461" t="s">
        <v>20963</v>
      </c>
      <c r="C6461" t="s">
        <v>20964</v>
      </c>
      <c r="D6461">
        <v>52</v>
      </c>
      <c r="E6461" t="s">
        <v>58</v>
      </c>
      <c r="F6461" t="s">
        <v>207</v>
      </c>
      <c r="G6461" s="1">
        <v>44304</v>
      </c>
      <c r="H6461" t="s">
        <v>66</v>
      </c>
      <c r="I6461" t="s">
        <v>177</v>
      </c>
      <c r="J6461" s="3" t="s">
        <v>20965</v>
      </c>
      <c r="K6461" t="s">
        <v>62</v>
      </c>
      <c r="M6461" t="s">
        <v>143</v>
      </c>
      <c r="N6461" t="s">
        <v>55</v>
      </c>
      <c r="R6461" t="str">
        <f t="shared" ca="1" si="100"/>
        <v>Meera</v>
      </c>
      <c r="S6461" t="str">
        <f>IFERROR(TEXT(DATEVALUE(LEFT(Table1[[#This Row],[Date of Purchase]],10)), "MMMM"), TEXT(Table1[[#This Row],[Date of Purchase]], "MMMM"))</f>
        <v>April</v>
      </c>
      <c r="T6461" t="str">
        <f>IF(OR(
  AND(Table1[[#This Row],[Ticket Priority]]="Critical", Table1[[#This Row],[Ticket Status]]&lt;&gt;"Closed"),
  AND(Table1[[#This Row],[Ticket Priority]]="High", Table1[[#This Row],[Ticket Status]]="Open")
), "Yes", "No")</f>
        <v>No</v>
      </c>
      <c r="U6461" s="4" t="str">
        <f>IF(Table1[[#This Row],[Ticket Status]]="Closed","Yes","No")</f>
        <v>No</v>
      </c>
      <c r="V6461" s="4" t="str">
        <f>IF(Table1[[#This Row],[Ticket Status]]="Pending Customer Response","Yes","No")</f>
        <v>No</v>
      </c>
      <c r="W6461" s="5">
        <f ca="1">COUNTIFS(Table1[Agent_name],Table1[[#This Row],[Agent_name]],Table1[Month],Table1[[#This Row],[Month]])/160</f>
        <v>0.16250000000000001</v>
      </c>
    </row>
    <row r="6462" spans="1:23" x14ac:dyDescent="0.25">
      <c r="A6462">
        <v>6461</v>
      </c>
      <c r="B6462" t="s">
        <v>20966</v>
      </c>
      <c r="C6462" t="s">
        <v>20967</v>
      </c>
      <c r="D6462">
        <v>63</v>
      </c>
      <c r="E6462" t="s">
        <v>58</v>
      </c>
      <c r="F6462" t="s">
        <v>219</v>
      </c>
      <c r="G6462" s="1">
        <v>44008</v>
      </c>
      <c r="H6462" t="s">
        <v>66</v>
      </c>
      <c r="I6462" t="s">
        <v>141</v>
      </c>
      <c r="J6462" s="3" t="s">
        <v>20968</v>
      </c>
      <c r="K6462" t="s">
        <v>24</v>
      </c>
      <c r="M6462" t="s">
        <v>25</v>
      </c>
      <c r="N6462" t="s">
        <v>26</v>
      </c>
      <c r="O6462" s="2">
        <v>45078.795173611114</v>
      </c>
      <c r="R6462" t="str">
        <f t="shared" ca="1" si="100"/>
        <v>Priya</v>
      </c>
      <c r="S6462" t="str">
        <f>IFERROR(TEXT(DATEVALUE(LEFT(Table1[[#This Row],[Date of Purchase]],10)), "MMMM"), TEXT(Table1[[#This Row],[Date of Purchase]], "MMMM"))</f>
        <v>June</v>
      </c>
      <c r="T6462" t="str">
        <f>IF(OR(
  AND(Table1[[#This Row],[Ticket Priority]]="Critical", Table1[[#This Row],[Ticket Status]]&lt;&gt;"Closed"),
  AND(Table1[[#This Row],[Ticket Priority]]="High", Table1[[#This Row],[Ticket Status]]="Open")
), "Yes", "No")</f>
        <v>Yes</v>
      </c>
      <c r="U6462" s="4" t="str">
        <f>IF(Table1[[#This Row],[Ticket Status]]="Closed","Yes","No")</f>
        <v>No</v>
      </c>
      <c r="V6462" s="4" t="str">
        <f>IF(Table1[[#This Row],[Ticket Status]]="Pending Customer Response","Yes","No")</f>
        <v>Yes</v>
      </c>
      <c r="W6462" s="5">
        <f ca="1">COUNTIFS(Table1[Agent_name],Table1[[#This Row],[Agent_name]],Table1[Month],Table1[[#This Row],[Month]])/160</f>
        <v>0.35625000000000001</v>
      </c>
    </row>
    <row r="6463" spans="1:23" x14ac:dyDescent="0.25">
      <c r="A6463">
        <v>6462</v>
      </c>
      <c r="B6463" t="s">
        <v>20969</v>
      </c>
      <c r="C6463" t="s">
        <v>20970</v>
      </c>
      <c r="D6463">
        <v>21</v>
      </c>
      <c r="E6463" t="s">
        <v>58</v>
      </c>
      <c r="F6463" t="s">
        <v>76</v>
      </c>
      <c r="G6463" s="1">
        <v>44110</v>
      </c>
      <c r="H6463" t="s">
        <v>59</v>
      </c>
      <c r="I6463" t="s">
        <v>37</v>
      </c>
      <c r="J6463" s="3" t="s">
        <v>20971</v>
      </c>
      <c r="K6463" t="s">
        <v>39</v>
      </c>
      <c r="L6463" t="s">
        <v>20972</v>
      </c>
      <c r="M6463" t="s">
        <v>25</v>
      </c>
      <c r="N6463" t="s">
        <v>26</v>
      </c>
      <c r="O6463" s="2">
        <v>45078.175740740742</v>
      </c>
      <c r="P6463" s="2">
        <v>45078.799351851849</v>
      </c>
      <c r="Q6463">
        <v>1</v>
      </c>
      <c r="R6463" t="str">
        <f t="shared" ca="1" si="100"/>
        <v>Priya</v>
      </c>
      <c r="S6463" t="str">
        <f>IFERROR(TEXT(DATEVALUE(LEFT(Table1[[#This Row],[Date of Purchase]],10)), "MMMM"), TEXT(Table1[[#This Row],[Date of Purchase]], "MMMM"))</f>
        <v>October</v>
      </c>
      <c r="T6463" t="str">
        <f>IF(OR(
  AND(Table1[[#This Row],[Ticket Priority]]="Critical", Table1[[#This Row],[Ticket Status]]&lt;&gt;"Closed"),
  AND(Table1[[#This Row],[Ticket Priority]]="High", Table1[[#This Row],[Ticket Status]]="Open")
), "Yes", "No")</f>
        <v>No</v>
      </c>
      <c r="U6463" s="4" t="str">
        <f>IF(Table1[[#This Row],[Ticket Status]]="Closed","Yes","No")</f>
        <v>Yes</v>
      </c>
      <c r="V6463" s="4" t="str">
        <f>IF(Table1[[#This Row],[Ticket Status]]="Pending Customer Response","Yes","No")</f>
        <v>No</v>
      </c>
      <c r="W6463" s="5">
        <f ca="1">COUNTIFS(Table1[Agent_name],Table1[[#This Row],[Agent_name]],Table1[Month],Table1[[#This Row],[Month]])/160</f>
        <v>0.58125000000000004</v>
      </c>
    </row>
    <row r="6464" spans="1:23" x14ac:dyDescent="0.25">
      <c r="A6464">
        <v>6463</v>
      </c>
      <c r="B6464" t="s">
        <v>20973</v>
      </c>
      <c r="C6464" t="s">
        <v>20974</v>
      </c>
      <c r="D6464">
        <v>62</v>
      </c>
      <c r="E6464" t="s">
        <v>58</v>
      </c>
      <c r="F6464" t="s">
        <v>20</v>
      </c>
      <c r="G6464" s="1">
        <v>44298</v>
      </c>
      <c r="H6464" t="s">
        <v>21</v>
      </c>
      <c r="I6464" t="s">
        <v>141</v>
      </c>
      <c r="J6464" s="3" t="s">
        <v>20975</v>
      </c>
      <c r="K6464" t="s">
        <v>39</v>
      </c>
      <c r="L6464" t="s">
        <v>20976</v>
      </c>
      <c r="M6464" t="s">
        <v>25</v>
      </c>
      <c r="N6464" t="s">
        <v>55</v>
      </c>
      <c r="O6464" s="2">
        <v>45078.103530092594</v>
      </c>
      <c r="P6464" s="2">
        <v>45078.281307870369</v>
      </c>
      <c r="Q6464">
        <v>5</v>
      </c>
      <c r="R6464" t="str">
        <f t="shared" ca="1" si="100"/>
        <v>Arjun</v>
      </c>
      <c r="S6464" t="str">
        <f>IFERROR(TEXT(DATEVALUE(LEFT(Table1[[#This Row],[Date of Purchase]],10)), "MMMM"), TEXT(Table1[[#This Row],[Date of Purchase]], "MMMM"))</f>
        <v>April</v>
      </c>
      <c r="T6464" t="str">
        <f>IF(OR(
  AND(Table1[[#This Row],[Ticket Priority]]="Critical", Table1[[#This Row],[Ticket Status]]&lt;&gt;"Closed"),
  AND(Table1[[#This Row],[Ticket Priority]]="High", Table1[[#This Row],[Ticket Status]]="Open")
), "Yes", "No")</f>
        <v>No</v>
      </c>
      <c r="U6464" s="4" t="str">
        <f>IF(Table1[[#This Row],[Ticket Status]]="Closed","Yes","No")</f>
        <v>Yes</v>
      </c>
      <c r="V6464" s="4" t="str">
        <f>IF(Table1[[#This Row],[Ticket Status]]="Pending Customer Response","Yes","No")</f>
        <v>No</v>
      </c>
      <c r="W6464" s="5">
        <f ca="1">COUNTIFS(Table1[Agent_name],Table1[[#This Row],[Agent_name]],Table1[Month],Table1[[#This Row],[Month]])/160</f>
        <v>0.18124999999999999</v>
      </c>
    </row>
    <row r="6465" spans="1:23" x14ac:dyDescent="0.25">
      <c r="A6465">
        <v>6464</v>
      </c>
      <c r="B6465" t="s">
        <v>20977</v>
      </c>
      <c r="C6465" t="s">
        <v>20978</v>
      </c>
      <c r="D6465">
        <v>44</v>
      </c>
      <c r="E6465" t="s">
        <v>19</v>
      </c>
      <c r="F6465" t="s">
        <v>112</v>
      </c>
      <c r="G6465" s="1">
        <v>44019</v>
      </c>
      <c r="H6465" t="s">
        <v>45</v>
      </c>
      <c r="I6465" t="s">
        <v>77</v>
      </c>
      <c r="J6465" s="3" t="s">
        <v>20979</v>
      </c>
      <c r="K6465" t="s">
        <v>24</v>
      </c>
      <c r="M6465" t="s">
        <v>41</v>
      </c>
      <c r="N6465" t="s">
        <v>33</v>
      </c>
      <c r="O6465" s="2">
        <v>45078.813275462962</v>
      </c>
      <c r="R6465" t="str">
        <f t="shared" ca="1" si="100"/>
        <v>Meera</v>
      </c>
      <c r="S6465" t="str">
        <f>IFERROR(TEXT(DATEVALUE(LEFT(Table1[[#This Row],[Date of Purchase]],10)), "MMMM"), TEXT(Table1[[#This Row],[Date of Purchase]], "MMMM"))</f>
        <v>July</v>
      </c>
      <c r="T6465" t="str">
        <f>IF(OR(
  AND(Table1[[#This Row],[Ticket Priority]]="Critical", Table1[[#This Row],[Ticket Status]]&lt;&gt;"Closed"),
  AND(Table1[[#This Row],[Ticket Priority]]="High", Table1[[#This Row],[Ticket Status]]="Open")
), "Yes", "No")</f>
        <v>No</v>
      </c>
      <c r="U6465" s="4" t="str">
        <f>IF(Table1[[#This Row],[Ticket Status]]="Closed","Yes","No")</f>
        <v>No</v>
      </c>
      <c r="V6465" s="4" t="str">
        <f>IF(Table1[[#This Row],[Ticket Status]]="Pending Customer Response","Yes","No")</f>
        <v>Yes</v>
      </c>
      <c r="W6465" s="5">
        <f ca="1">COUNTIFS(Table1[Agent_name],Table1[[#This Row],[Agent_name]],Table1[Month],Table1[[#This Row],[Month]])/160</f>
        <v>0.23125000000000001</v>
      </c>
    </row>
    <row r="6466" spans="1:23" x14ac:dyDescent="0.25">
      <c r="A6466">
        <v>6465</v>
      </c>
      <c r="B6466" t="s">
        <v>20980</v>
      </c>
      <c r="C6466" t="s">
        <v>20981</v>
      </c>
      <c r="D6466">
        <v>26</v>
      </c>
      <c r="E6466" t="s">
        <v>29</v>
      </c>
      <c r="F6466" t="s">
        <v>149</v>
      </c>
      <c r="G6466" s="1">
        <v>44407</v>
      </c>
      <c r="H6466" t="s">
        <v>45</v>
      </c>
      <c r="I6466" t="s">
        <v>67</v>
      </c>
      <c r="J6466" s="3" t="s">
        <v>20982</v>
      </c>
      <c r="K6466" t="s">
        <v>24</v>
      </c>
      <c r="M6466" t="s">
        <v>143</v>
      </c>
      <c r="N6466" t="s">
        <v>83</v>
      </c>
      <c r="O6466" s="2">
        <v>45078.710509259261</v>
      </c>
      <c r="R6466" t="str">
        <f t="shared" ref="R6466:R6529" ca="1" si="101">CHOOSE(
RANDBETWEEN(1,20),
"Aisha","Aisha","Aisha","Aisha",
"Ravi","Ravi","Ravi",
"Sara","Sara","Sara",
"Mohit","Mohit",
"Priya","Priya",
"Arjun",
"Neha","Rahul","Divya","Karan","Meera","Sanjay"
)</f>
        <v>Sara</v>
      </c>
      <c r="S6466" t="str">
        <f>IFERROR(TEXT(DATEVALUE(LEFT(Table1[[#This Row],[Date of Purchase]],10)), "MMMM"), TEXT(Table1[[#This Row],[Date of Purchase]], "MMMM"))</f>
        <v>July</v>
      </c>
      <c r="T6466" t="str">
        <f>IF(OR(
  AND(Table1[[#This Row],[Ticket Priority]]="Critical", Table1[[#This Row],[Ticket Status]]&lt;&gt;"Closed"),
  AND(Table1[[#This Row],[Ticket Priority]]="High", Table1[[#This Row],[Ticket Status]]="Open")
), "Yes", "No")</f>
        <v>No</v>
      </c>
      <c r="U6466" s="4" t="str">
        <f>IF(Table1[[#This Row],[Ticket Status]]="Closed","Yes","No")</f>
        <v>No</v>
      </c>
      <c r="V6466" s="4" t="str">
        <f>IF(Table1[[#This Row],[Ticket Status]]="Pending Customer Response","Yes","No")</f>
        <v>Yes</v>
      </c>
      <c r="W6466" s="5">
        <f ca="1">COUNTIFS(Table1[Agent_name],Table1[[#This Row],[Agent_name]],Table1[Month],Table1[[#This Row],[Month]])/160</f>
        <v>0.6875</v>
      </c>
    </row>
    <row r="6467" spans="1:23" x14ac:dyDescent="0.25">
      <c r="A6467">
        <v>6466</v>
      </c>
      <c r="B6467" t="s">
        <v>20983</v>
      </c>
      <c r="C6467" t="s">
        <v>20984</v>
      </c>
      <c r="D6467">
        <v>52</v>
      </c>
      <c r="E6467" t="s">
        <v>29</v>
      </c>
      <c r="F6467" t="s">
        <v>202</v>
      </c>
      <c r="G6467" s="1">
        <v>44305</v>
      </c>
      <c r="H6467" t="s">
        <v>21</v>
      </c>
      <c r="I6467" t="s">
        <v>67</v>
      </c>
      <c r="J6467" s="3" t="s">
        <v>20985</v>
      </c>
      <c r="K6467" t="s">
        <v>39</v>
      </c>
      <c r="L6467" t="s">
        <v>20986</v>
      </c>
      <c r="M6467" t="s">
        <v>25</v>
      </c>
      <c r="N6467" t="s">
        <v>55</v>
      </c>
      <c r="O6467" s="2">
        <v>45078.485532407409</v>
      </c>
      <c r="P6467" s="2">
        <v>45078.261921296296</v>
      </c>
      <c r="Q6467">
        <v>3</v>
      </c>
      <c r="R6467" t="str">
        <f t="shared" ca="1" si="101"/>
        <v>Aisha</v>
      </c>
      <c r="S6467" t="str">
        <f>IFERROR(TEXT(DATEVALUE(LEFT(Table1[[#This Row],[Date of Purchase]],10)), "MMMM"), TEXT(Table1[[#This Row],[Date of Purchase]], "MMMM"))</f>
        <v>April</v>
      </c>
      <c r="T6467" t="str">
        <f>IF(OR(
  AND(Table1[[#This Row],[Ticket Priority]]="Critical", Table1[[#This Row],[Ticket Status]]&lt;&gt;"Closed"),
  AND(Table1[[#This Row],[Ticket Priority]]="High", Table1[[#This Row],[Ticket Status]]="Open")
), "Yes", "No")</f>
        <v>No</v>
      </c>
      <c r="U6467" s="4" t="str">
        <f>IF(Table1[[#This Row],[Ticket Status]]="Closed","Yes","No")</f>
        <v>Yes</v>
      </c>
      <c r="V6467" s="4" t="str">
        <f>IF(Table1[[#This Row],[Ticket Status]]="Pending Customer Response","Yes","No")</f>
        <v>No</v>
      </c>
      <c r="W6467" s="5">
        <f ca="1">COUNTIFS(Table1[Agent_name],Table1[[#This Row],[Agent_name]],Table1[Month],Table1[[#This Row],[Month]])/160</f>
        <v>0.81874999999999998</v>
      </c>
    </row>
    <row r="6468" spans="1:23" x14ac:dyDescent="0.25">
      <c r="A6468">
        <v>6467</v>
      </c>
      <c r="B6468" t="s">
        <v>20987</v>
      </c>
      <c r="C6468" t="s">
        <v>20988</v>
      </c>
      <c r="D6468">
        <v>21</v>
      </c>
      <c r="E6468" t="s">
        <v>58</v>
      </c>
      <c r="F6468" t="s">
        <v>421</v>
      </c>
      <c r="G6468" s="1">
        <v>44070</v>
      </c>
      <c r="H6468" t="s">
        <v>21</v>
      </c>
      <c r="I6468" t="s">
        <v>150</v>
      </c>
      <c r="J6468" s="3" t="s">
        <v>20989</v>
      </c>
      <c r="K6468" t="s">
        <v>62</v>
      </c>
      <c r="M6468" t="s">
        <v>25</v>
      </c>
      <c r="N6468" t="s">
        <v>55</v>
      </c>
      <c r="R6468" t="str">
        <f t="shared" ca="1" si="101"/>
        <v>Sara</v>
      </c>
      <c r="S6468" t="str">
        <f>IFERROR(TEXT(DATEVALUE(LEFT(Table1[[#This Row],[Date of Purchase]],10)), "MMMM"), TEXT(Table1[[#This Row],[Date of Purchase]], "MMMM"))</f>
        <v>August</v>
      </c>
      <c r="T6468" t="str">
        <f>IF(OR(
  AND(Table1[[#This Row],[Ticket Priority]]="Critical", Table1[[#This Row],[Ticket Status]]&lt;&gt;"Closed"),
  AND(Table1[[#This Row],[Ticket Priority]]="High", Table1[[#This Row],[Ticket Status]]="Open")
), "Yes", "No")</f>
        <v>Yes</v>
      </c>
      <c r="U6468" s="4" t="str">
        <f>IF(Table1[[#This Row],[Ticket Status]]="Closed","Yes","No")</f>
        <v>No</v>
      </c>
      <c r="V6468" s="4" t="str">
        <f>IF(Table1[[#This Row],[Ticket Status]]="Pending Customer Response","Yes","No")</f>
        <v>No</v>
      </c>
      <c r="W6468" s="5">
        <f ca="1">COUNTIFS(Table1[Agent_name],Table1[[#This Row],[Agent_name]],Table1[Month],Table1[[#This Row],[Month]])/160</f>
        <v>0.8</v>
      </c>
    </row>
    <row r="6469" spans="1:23" x14ac:dyDescent="0.25">
      <c r="A6469">
        <v>6468</v>
      </c>
      <c r="B6469" t="s">
        <v>20990</v>
      </c>
      <c r="C6469" t="s">
        <v>20991</v>
      </c>
      <c r="D6469">
        <v>56</v>
      </c>
      <c r="E6469" t="s">
        <v>29</v>
      </c>
      <c r="F6469" t="s">
        <v>20</v>
      </c>
      <c r="G6469" s="1">
        <v>44210</v>
      </c>
      <c r="H6469" t="s">
        <v>67</v>
      </c>
      <c r="I6469" t="s">
        <v>77</v>
      </c>
      <c r="J6469" s="3" t="s">
        <v>20992</v>
      </c>
      <c r="K6469" t="s">
        <v>62</v>
      </c>
      <c r="M6469" t="s">
        <v>25</v>
      </c>
      <c r="N6469" t="s">
        <v>26</v>
      </c>
      <c r="R6469" t="str">
        <f t="shared" ca="1" si="101"/>
        <v>Aisha</v>
      </c>
      <c r="S6469" t="str">
        <f>IFERROR(TEXT(DATEVALUE(LEFT(Table1[[#This Row],[Date of Purchase]],10)), "MMMM"), TEXT(Table1[[#This Row],[Date of Purchase]], "MMMM"))</f>
        <v>January</v>
      </c>
      <c r="T6469" t="str">
        <f>IF(OR(
  AND(Table1[[#This Row],[Ticket Priority]]="Critical", Table1[[#This Row],[Ticket Status]]&lt;&gt;"Closed"),
  AND(Table1[[#This Row],[Ticket Priority]]="High", Table1[[#This Row],[Ticket Status]]="Open")
), "Yes", "No")</f>
        <v>Yes</v>
      </c>
      <c r="U6469" s="4" t="str">
        <f>IF(Table1[[#This Row],[Ticket Status]]="Closed","Yes","No")</f>
        <v>No</v>
      </c>
      <c r="V6469" s="4" t="str">
        <f>IF(Table1[[#This Row],[Ticket Status]]="Pending Customer Response","Yes","No")</f>
        <v>No</v>
      </c>
      <c r="W6469" s="5">
        <f ca="1">COUNTIFS(Table1[Agent_name],Table1[[#This Row],[Agent_name]],Table1[Month],Table1[[#This Row],[Month]])/160</f>
        <v>0.83125000000000004</v>
      </c>
    </row>
    <row r="6470" spans="1:23" x14ac:dyDescent="0.25">
      <c r="A6470">
        <v>6469</v>
      </c>
      <c r="B6470" t="s">
        <v>20993</v>
      </c>
      <c r="C6470" t="s">
        <v>20994</v>
      </c>
      <c r="D6470">
        <v>27</v>
      </c>
      <c r="E6470" t="s">
        <v>19</v>
      </c>
      <c r="F6470" t="s">
        <v>129</v>
      </c>
      <c r="G6470" s="1">
        <v>44343</v>
      </c>
      <c r="H6470" t="s">
        <v>66</v>
      </c>
      <c r="I6470" t="s">
        <v>77</v>
      </c>
      <c r="J6470" s="3" t="s">
        <v>20995</v>
      </c>
      <c r="K6470" t="s">
        <v>24</v>
      </c>
      <c r="M6470" t="s">
        <v>143</v>
      </c>
      <c r="N6470" t="s">
        <v>83</v>
      </c>
      <c r="O6470" s="2">
        <v>45078.560590277775</v>
      </c>
      <c r="R6470" t="str">
        <f t="shared" ca="1" si="101"/>
        <v>Rahul</v>
      </c>
      <c r="S6470" t="str">
        <f>IFERROR(TEXT(DATEVALUE(LEFT(Table1[[#This Row],[Date of Purchase]],10)), "MMMM"), TEXT(Table1[[#This Row],[Date of Purchase]], "MMMM"))</f>
        <v>May</v>
      </c>
      <c r="T6470" t="str">
        <f>IF(OR(
  AND(Table1[[#This Row],[Ticket Priority]]="Critical", Table1[[#This Row],[Ticket Status]]&lt;&gt;"Closed"),
  AND(Table1[[#This Row],[Ticket Priority]]="High", Table1[[#This Row],[Ticket Status]]="Open")
), "Yes", "No")</f>
        <v>No</v>
      </c>
      <c r="U6470" s="4" t="str">
        <f>IF(Table1[[#This Row],[Ticket Status]]="Closed","Yes","No")</f>
        <v>No</v>
      </c>
      <c r="V6470" s="4" t="str">
        <f>IF(Table1[[#This Row],[Ticket Status]]="Pending Customer Response","Yes","No")</f>
        <v>Yes</v>
      </c>
      <c r="W6470" s="5">
        <f ca="1">COUNTIFS(Table1[Agent_name],Table1[[#This Row],[Agent_name]],Table1[Month],Table1[[#This Row],[Month]])/160</f>
        <v>0.17499999999999999</v>
      </c>
    </row>
    <row r="6471" spans="1:23" x14ac:dyDescent="0.25">
      <c r="A6471">
        <v>6470</v>
      </c>
      <c r="B6471" t="s">
        <v>20996</v>
      </c>
      <c r="C6471" t="s">
        <v>20997</v>
      </c>
      <c r="D6471">
        <v>31</v>
      </c>
      <c r="E6471" t="s">
        <v>29</v>
      </c>
      <c r="F6471" t="s">
        <v>383</v>
      </c>
      <c r="G6471" s="1">
        <v>44118</v>
      </c>
      <c r="H6471" t="s">
        <v>67</v>
      </c>
      <c r="I6471" t="s">
        <v>67</v>
      </c>
      <c r="J6471" s="3" t="s">
        <v>20998</v>
      </c>
      <c r="K6471" t="s">
        <v>24</v>
      </c>
      <c r="M6471" t="s">
        <v>41</v>
      </c>
      <c r="N6471" t="s">
        <v>83</v>
      </c>
      <c r="O6471" s="2">
        <v>45078.32172453704</v>
      </c>
      <c r="R6471" t="str">
        <f t="shared" ca="1" si="101"/>
        <v>Mohit</v>
      </c>
      <c r="S6471" t="str">
        <f>IFERROR(TEXT(DATEVALUE(LEFT(Table1[[#This Row],[Date of Purchase]],10)), "MMMM"), TEXT(Table1[[#This Row],[Date of Purchase]], "MMMM"))</f>
        <v>October</v>
      </c>
      <c r="T6471" t="str">
        <f>IF(OR(
  AND(Table1[[#This Row],[Ticket Priority]]="Critical", Table1[[#This Row],[Ticket Status]]&lt;&gt;"Closed"),
  AND(Table1[[#This Row],[Ticket Priority]]="High", Table1[[#This Row],[Ticket Status]]="Open")
), "Yes", "No")</f>
        <v>No</v>
      </c>
      <c r="U6471" s="4" t="str">
        <f>IF(Table1[[#This Row],[Ticket Status]]="Closed","Yes","No")</f>
        <v>No</v>
      </c>
      <c r="V6471" s="4" t="str">
        <f>IF(Table1[[#This Row],[Ticket Status]]="Pending Customer Response","Yes","No")</f>
        <v>Yes</v>
      </c>
      <c r="W6471" s="5">
        <f ca="1">COUNTIFS(Table1[Agent_name],Table1[[#This Row],[Agent_name]],Table1[Month],Table1[[#This Row],[Month]])/160</f>
        <v>0.49375000000000002</v>
      </c>
    </row>
    <row r="6472" spans="1:23" x14ac:dyDescent="0.25">
      <c r="A6472">
        <v>6471</v>
      </c>
      <c r="B6472" t="s">
        <v>20999</v>
      </c>
      <c r="C6472" t="s">
        <v>21000</v>
      </c>
      <c r="D6472">
        <v>63</v>
      </c>
      <c r="E6472" t="s">
        <v>19</v>
      </c>
      <c r="F6472" t="s">
        <v>149</v>
      </c>
      <c r="G6472" s="1">
        <v>44133</v>
      </c>
      <c r="H6472" t="s">
        <v>59</v>
      </c>
      <c r="I6472" t="s">
        <v>177</v>
      </c>
      <c r="J6472" s="3" t="s">
        <v>21001</v>
      </c>
      <c r="K6472" t="s">
        <v>24</v>
      </c>
      <c r="M6472" t="s">
        <v>41</v>
      </c>
      <c r="N6472" t="s">
        <v>26</v>
      </c>
      <c r="O6472" s="2">
        <v>45078.47452546296</v>
      </c>
      <c r="R6472" t="str">
        <f t="shared" ca="1" si="101"/>
        <v>Ravi</v>
      </c>
      <c r="S6472" t="str">
        <f>IFERROR(TEXT(DATEVALUE(LEFT(Table1[[#This Row],[Date of Purchase]],10)), "MMMM"), TEXT(Table1[[#This Row],[Date of Purchase]], "MMMM"))</f>
        <v>October</v>
      </c>
      <c r="T6472" t="str">
        <f>IF(OR(
  AND(Table1[[#This Row],[Ticket Priority]]="Critical", Table1[[#This Row],[Ticket Status]]&lt;&gt;"Closed"),
  AND(Table1[[#This Row],[Ticket Priority]]="High", Table1[[#This Row],[Ticket Status]]="Open")
), "Yes", "No")</f>
        <v>No</v>
      </c>
      <c r="U6472" s="4" t="str">
        <f>IF(Table1[[#This Row],[Ticket Status]]="Closed","Yes","No")</f>
        <v>No</v>
      </c>
      <c r="V6472" s="4" t="str">
        <f>IF(Table1[[#This Row],[Ticket Status]]="Pending Customer Response","Yes","No")</f>
        <v>Yes</v>
      </c>
      <c r="W6472" s="5">
        <f ca="1">COUNTIFS(Table1[Agent_name],Table1[[#This Row],[Agent_name]],Table1[Month],Table1[[#This Row],[Month]])/160</f>
        <v>0.58125000000000004</v>
      </c>
    </row>
    <row r="6473" spans="1:23" x14ac:dyDescent="0.25">
      <c r="A6473">
        <v>6472</v>
      </c>
      <c r="B6473" t="s">
        <v>21002</v>
      </c>
      <c r="C6473" t="s">
        <v>21003</v>
      </c>
      <c r="D6473">
        <v>34</v>
      </c>
      <c r="E6473" t="s">
        <v>58</v>
      </c>
      <c r="F6473" t="s">
        <v>421</v>
      </c>
      <c r="G6473" s="1">
        <v>43927</v>
      </c>
      <c r="H6473" t="s">
        <v>45</v>
      </c>
      <c r="I6473" t="s">
        <v>72</v>
      </c>
      <c r="J6473" s="3" t="s">
        <v>21004</v>
      </c>
      <c r="K6473" t="s">
        <v>24</v>
      </c>
      <c r="M6473" t="s">
        <v>143</v>
      </c>
      <c r="N6473" t="s">
        <v>26</v>
      </c>
      <c r="O6473" s="2">
        <v>45078.200925925928</v>
      </c>
      <c r="R6473" t="str">
        <f t="shared" ca="1" si="101"/>
        <v>Divya</v>
      </c>
      <c r="S6473" t="str">
        <f>IFERROR(TEXT(DATEVALUE(LEFT(Table1[[#This Row],[Date of Purchase]],10)), "MMMM"), TEXT(Table1[[#This Row],[Date of Purchase]], "MMMM"))</f>
        <v>April</v>
      </c>
      <c r="T6473" t="str">
        <f>IF(OR(
  AND(Table1[[#This Row],[Ticket Priority]]="Critical", Table1[[#This Row],[Ticket Status]]&lt;&gt;"Closed"),
  AND(Table1[[#This Row],[Ticket Priority]]="High", Table1[[#This Row],[Ticket Status]]="Open")
), "Yes", "No")</f>
        <v>No</v>
      </c>
      <c r="U6473" s="4" t="str">
        <f>IF(Table1[[#This Row],[Ticket Status]]="Closed","Yes","No")</f>
        <v>No</v>
      </c>
      <c r="V6473" s="4" t="str">
        <f>IF(Table1[[#This Row],[Ticket Status]]="Pending Customer Response","Yes","No")</f>
        <v>Yes</v>
      </c>
      <c r="W6473" s="5">
        <f ca="1">COUNTIFS(Table1[Agent_name],Table1[[#This Row],[Agent_name]],Table1[Month],Table1[[#This Row],[Month]])/160</f>
        <v>0.17499999999999999</v>
      </c>
    </row>
    <row r="6474" spans="1:23" x14ac:dyDescent="0.25">
      <c r="A6474">
        <v>6473</v>
      </c>
      <c r="B6474" t="s">
        <v>21005</v>
      </c>
      <c r="C6474" t="s">
        <v>21006</v>
      </c>
      <c r="D6474">
        <v>50</v>
      </c>
      <c r="E6474" t="s">
        <v>29</v>
      </c>
      <c r="F6474" t="s">
        <v>44</v>
      </c>
      <c r="G6474" s="1">
        <v>44432</v>
      </c>
      <c r="H6474" t="s">
        <v>21</v>
      </c>
      <c r="I6474" t="s">
        <v>67</v>
      </c>
      <c r="J6474" s="3" t="s">
        <v>21007</v>
      </c>
      <c r="K6474" t="s">
        <v>39</v>
      </c>
      <c r="L6474" t="s">
        <v>21008</v>
      </c>
      <c r="M6474" t="s">
        <v>89</v>
      </c>
      <c r="N6474" t="s">
        <v>55</v>
      </c>
      <c r="O6474" s="2">
        <v>45078.579421296294</v>
      </c>
      <c r="P6474" s="2">
        <v>45078.300254629627</v>
      </c>
      <c r="Q6474">
        <v>5</v>
      </c>
      <c r="R6474" t="str">
        <f t="shared" ca="1" si="101"/>
        <v>Arjun</v>
      </c>
      <c r="S6474" t="str">
        <f>IFERROR(TEXT(DATEVALUE(LEFT(Table1[[#This Row],[Date of Purchase]],10)), "MMMM"), TEXT(Table1[[#This Row],[Date of Purchase]], "MMMM"))</f>
        <v>August</v>
      </c>
      <c r="T6474" t="str">
        <f>IF(OR(
  AND(Table1[[#This Row],[Ticket Priority]]="Critical", Table1[[#This Row],[Ticket Status]]&lt;&gt;"Closed"),
  AND(Table1[[#This Row],[Ticket Priority]]="High", Table1[[#This Row],[Ticket Status]]="Open")
), "Yes", "No")</f>
        <v>No</v>
      </c>
      <c r="U6474" s="4" t="str">
        <f>IF(Table1[[#This Row],[Ticket Status]]="Closed","Yes","No")</f>
        <v>Yes</v>
      </c>
      <c r="V6474" s="4" t="str">
        <f>IF(Table1[[#This Row],[Ticket Status]]="Pending Customer Response","Yes","No")</f>
        <v>No</v>
      </c>
      <c r="W6474" s="5">
        <f ca="1">COUNTIFS(Table1[Agent_name],Table1[[#This Row],[Agent_name]],Table1[Month],Table1[[#This Row],[Month]])/160</f>
        <v>0.20624999999999999</v>
      </c>
    </row>
    <row r="6475" spans="1:23" x14ac:dyDescent="0.25">
      <c r="A6475">
        <v>6474</v>
      </c>
      <c r="B6475" t="s">
        <v>21009</v>
      </c>
      <c r="C6475" t="s">
        <v>21010</v>
      </c>
      <c r="D6475">
        <v>63</v>
      </c>
      <c r="E6475" t="s">
        <v>58</v>
      </c>
      <c r="F6475" t="s">
        <v>207</v>
      </c>
      <c r="G6475" s="1">
        <v>44453</v>
      </c>
      <c r="H6475" t="s">
        <v>67</v>
      </c>
      <c r="I6475" t="s">
        <v>22</v>
      </c>
      <c r="J6475" s="3" t="s">
        <v>21011</v>
      </c>
      <c r="K6475" t="s">
        <v>24</v>
      </c>
      <c r="M6475" t="s">
        <v>89</v>
      </c>
      <c r="N6475" t="s">
        <v>26</v>
      </c>
      <c r="O6475" s="2">
        <v>45078.01971064815</v>
      </c>
      <c r="R6475" t="str">
        <f t="shared" ca="1" si="101"/>
        <v>Sara</v>
      </c>
      <c r="S6475" t="str">
        <f>IFERROR(TEXT(DATEVALUE(LEFT(Table1[[#This Row],[Date of Purchase]],10)), "MMMM"), TEXT(Table1[[#This Row],[Date of Purchase]], "MMMM"))</f>
        <v>September</v>
      </c>
      <c r="T6475" t="str">
        <f>IF(OR(
  AND(Table1[[#This Row],[Ticket Priority]]="Critical", Table1[[#This Row],[Ticket Status]]&lt;&gt;"Closed"),
  AND(Table1[[#This Row],[Ticket Priority]]="High", Table1[[#This Row],[Ticket Status]]="Open")
), "Yes", "No")</f>
        <v>No</v>
      </c>
      <c r="U6475" s="4" t="str">
        <f>IF(Table1[[#This Row],[Ticket Status]]="Closed","Yes","No")</f>
        <v>No</v>
      </c>
      <c r="V6475" s="4" t="str">
        <f>IF(Table1[[#This Row],[Ticket Status]]="Pending Customer Response","Yes","No")</f>
        <v>Yes</v>
      </c>
      <c r="W6475" s="5">
        <f ca="1">COUNTIFS(Table1[Agent_name],Table1[[#This Row],[Agent_name]],Table1[Month],Table1[[#This Row],[Month]])/160</f>
        <v>0.65</v>
      </c>
    </row>
    <row r="6476" spans="1:23" x14ac:dyDescent="0.25">
      <c r="A6476">
        <v>6475</v>
      </c>
      <c r="B6476" t="s">
        <v>21012</v>
      </c>
      <c r="C6476" t="s">
        <v>21013</v>
      </c>
      <c r="D6476">
        <v>35</v>
      </c>
      <c r="E6476" t="s">
        <v>29</v>
      </c>
      <c r="F6476" t="s">
        <v>65</v>
      </c>
      <c r="G6476" s="1">
        <v>44035</v>
      </c>
      <c r="H6476" t="s">
        <v>21</v>
      </c>
      <c r="I6476" t="s">
        <v>60</v>
      </c>
      <c r="J6476" s="3" t="s">
        <v>21014</v>
      </c>
      <c r="K6476" t="s">
        <v>24</v>
      </c>
      <c r="M6476" t="s">
        <v>25</v>
      </c>
      <c r="N6476" t="s">
        <v>83</v>
      </c>
      <c r="O6476" s="2">
        <v>45078.20652777778</v>
      </c>
      <c r="R6476" t="str">
        <f t="shared" ca="1" si="101"/>
        <v>Arjun</v>
      </c>
      <c r="S6476" t="str">
        <f>IFERROR(TEXT(DATEVALUE(LEFT(Table1[[#This Row],[Date of Purchase]],10)), "MMMM"), TEXT(Table1[[#This Row],[Date of Purchase]], "MMMM"))</f>
        <v>July</v>
      </c>
      <c r="T6476" t="str">
        <f>IF(OR(
  AND(Table1[[#This Row],[Ticket Priority]]="Critical", Table1[[#This Row],[Ticket Status]]&lt;&gt;"Closed"),
  AND(Table1[[#This Row],[Ticket Priority]]="High", Table1[[#This Row],[Ticket Status]]="Open")
), "Yes", "No")</f>
        <v>Yes</v>
      </c>
      <c r="U6476" s="4" t="str">
        <f>IF(Table1[[#This Row],[Ticket Status]]="Closed","Yes","No")</f>
        <v>No</v>
      </c>
      <c r="V6476" s="4" t="str">
        <f>IF(Table1[[#This Row],[Ticket Status]]="Pending Customer Response","Yes","No")</f>
        <v>Yes</v>
      </c>
      <c r="W6476" s="5">
        <f ca="1">COUNTIFS(Table1[Agent_name],Table1[[#This Row],[Agent_name]],Table1[Month],Table1[[#This Row],[Month]])/160</f>
        <v>0.2</v>
      </c>
    </row>
    <row r="6477" spans="1:23" x14ac:dyDescent="0.25">
      <c r="A6477">
        <v>6476</v>
      </c>
      <c r="B6477" t="s">
        <v>21015</v>
      </c>
      <c r="C6477" t="s">
        <v>21016</v>
      </c>
      <c r="D6477">
        <v>25</v>
      </c>
      <c r="E6477" t="s">
        <v>58</v>
      </c>
      <c r="F6477" t="s">
        <v>249</v>
      </c>
      <c r="G6477" s="1">
        <v>44003</v>
      </c>
      <c r="H6477" t="s">
        <v>59</v>
      </c>
      <c r="I6477" t="s">
        <v>22</v>
      </c>
      <c r="J6477" s="3" t="s">
        <v>21017</v>
      </c>
      <c r="K6477" t="s">
        <v>39</v>
      </c>
      <c r="L6477" t="s">
        <v>21018</v>
      </c>
      <c r="M6477" t="s">
        <v>25</v>
      </c>
      <c r="N6477" t="s">
        <v>26</v>
      </c>
      <c r="O6477" s="2">
        <v>45078.22042824074</v>
      </c>
      <c r="P6477" s="2">
        <v>45078.901678240742</v>
      </c>
      <c r="Q6477">
        <v>3</v>
      </c>
      <c r="R6477" t="str">
        <f t="shared" ca="1" si="101"/>
        <v>Neha</v>
      </c>
      <c r="S6477" t="str">
        <f>IFERROR(TEXT(DATEVALUE(LEFT(Table1[[#This Row],[Date of Purchase]],10)), "MMMM"), TEXT(Table1[[#This Row],[Date of Purchase]], "MMMM"))</f>
        <v>June</v>
      </c>
      <c r="T6477" t="str">
        <f>IF(OR(
  AND(Table1[[#This Row],[Ticket Priority]]="Critical", Table1[[#This Row],[Ticket Status]]&lt;&gt;"Closed"),
  AND(Table1[[#This Row],[Ticket Priority]]="High", Table1[[#This Row],[Ticket Status]]="Open")
), "Yes", "No")</f>
        <v>No</v>
      </c>
      <c r="U6477" s="4" t="str">
        <f>IF(Table1[[#This Row],[Ticket Status]]="Closed","Yes","No")</f>
        <v>Yes</v>
      </c>
      <c r="V6477" s="4" t="str">
        <f>IF(Table1[[#This Row],[Ticket Status]]="Pending Customer Response","Yes","No")</f>
        <v>No</v>
      </c>
      <c r="W6477" s="5">
        <f ca="1">COUNTIFS(Table1[Agent_name],Table1[[#This Row],[Agent_name]],Table1[Month],Table1[[#This Row],[Month]])/160</f>
        <v>0.19375000000000001</v>
      </c>
    </row>
    <row r="6478" spans="1:23" x14ac:dyDescent="0.25">
      <c r="A6478">
        <v>6477</v>
      </c>
      <c r="B6478" t="s">
        <v>21019</v>
      </c>
      <c r="C6478" t="s">
        <v>21020</v>
      </c>
      <c r="D6478">
        <v>32</v>
      </c>
      <c r="E6478" t="s">
        <v>58</v>
      </c>
      <c r="F6478" t="s">
        <v>129</v>
      </c>
      <c r="G6478" s="1">
        <v>44209</v>
      </c>
      <c r="H6478" t="s">
        <v>59</v>
      </c>
      <c r="I6478" t="s">
        <v>113</v>
      </c>
      <c r="J6478" s="3" t="s">
        <v>21021</v>
      </c>
      <c r="K6478" t="s">
        <v>62</v>
      </c>
      <c r="M6478" t="s">
        <v>89</v>
      </c>
      <c r="N6478" t="s">
        <v>26</v>
      </c>
      <c r="R6478" t="str">
        <f t="shared" ca="1" si="101"/>
        <v>Sara</v>
      </c>
      <c r="S6478" t="str">
        <f>IFERROR(TEXT(DATEVALUE(LEFT(Table1[[#This Row],[Date of Purchase]],10)), "MMMM"), TEXT(Table1[[#This Row],[Date of Purchase]], "MMMM"))</f>
        <v>January</v>
      </c>
      <c r="T6478" t="str">
        <f>IF(OR(
  AND(Table1[[#This Row],[Ticket Priority]]="Critical", Table1[[#This Row],[Ticket Status]]&lt;&gt;"Closed"),
  AND(Table1[[#This Row],[Ticket Priority]]="High", Table1[[#This Row],[Ticket Status]]="Open")
), "Yes", "No")</f>
        <v>Yes</v>
      </c>
      <c r="U6478" s="4" t="str">
        <f>IF(Table1[[#This Row],[Ticket Status]]="Closed","Yes","No")</f>
        <v>No</v>
      </c>
      <c r="V6478" s="4" t="str">
        <f>IF(Table1[[#This Row],[Ticket Status]]="Pending Customer Response","Yes","No")</f>
        <v>No</v>
      </c>
      <c r="W6478" s="5">
        <f ca="1">COUNTIFS(Table1[Agent_name],Table1[[#This Row],[Agent_name]],Table1[Month],Table1[[#This Row],[Month]])/160</f>
        <v>0.70625000000000004</v>
      </c>
    </row>
    <row r="6479" spans="1:23" x14ac:dyDescent="0.25">
      <c r="A6479">
        <v>6478</v>
      </c>
      <c r="B6479" t="s">
        <v>21022</v>
      </c>
      <c r="C6479" t="s">
        <v>21023</v>
      </c>
      <c r="D6479">
        <v>45</v>
      </c>
      <c r="E6479" t="s">
        <v>58</v>
      </c>
      <c r="F6479" t="s">
        <v>339</v>
      </c>
      <c r="G6479" s="1">
        <v>44546</v>
      </c>
      <c r="H6479" t="s">
        <v>45</v>
      </c>
      <c r="I6479" t="s">
        <v>52</v>
      </c>
      <c r="J6479" s="3" t="s">
        <v>21024</v>
      </c>
      <c r="K6479" t="s">
        <v>39</v>
      </c>
      <c r="L6479" t="s">
        <v>21025</v>
      </c>
      <c r="M6479" t="s">
        <v>89</v>
      </c>
      <c r="N6479" t="s">
        <v>55</v>
      </c>
      <c r="O6479" s="2">
        <v>45078.527395833335</v>
      </c>
      <c r="P6479" s="2">
        <v>45078.309340277781</v>
      </c>
      <c r="Q6479">
        <v>5</v>
      </c>
      <c r="R6479" t="str">
        <f t="shared" ca="1" si="101"/>
        <v>Ravi</v>
      </c>
      <c r="S6479" t="str">
        <f>IFERROR(TEXT(DATEVALUE(LEFT(Table1[[#This Row],[Date of Purchase]],10)), "MMMM"), TEXT(Table1[[#This Row],[Date of Purchase]], "MMMM"))</f>
        <v>December</v>
      </c>
      <c r="T6479" t="str">
        <f>IF(OR(
  AND(Table1[[#This Row],[Ticket Priority]]="Critical", Table1[[#This Row],[Ticket Status]]&lt;&gt;"Closed"),
  AND(Table1[[#This Row],[Ticket Priority]]="High", Table1[[#This Row],[Ticket Status]]="Open")
), "Yes", "No")</f>
        <v>No</v>
      </c>
      <c r="U6479" s="4" t="str">
        <f>IF(Table1[[#This Row],[Ticket Status]]="Closed","Yes","No")</f>
        <v>Yes</v>
      </c>
      <c r="V6479" s="4" t="str">
        <f>IF(Table1[[#This Row],[Ticket Status]]="Pending Customer Response","Yes","No")</f>
        <v>No</v>
      </c>
      <c r="W6479" s="5">
        <f ca="1">COUNTIFS(Table1[Agent_name],Table1[[#This Row],[Agent_name]],Table1[Month],Table1[[#This Row],[Month]])/160</f>
        <v>0.66249999999999998</v>
      </c>
    </row>
    <row r="6480" spans="1:23" x14ac:dyDescent="0.25">
      <c r="A6480">
        <v>6479</v>
      </c>
      <c r="B6480" t="s">
        <v>21026</v>
      </c>
      <c r="C6480" t="s">
        <v>21027</v>
      </c>
      <c r="D6480">
        <v>31</v>
      </c>
      <c r="E6480" t="s">
        <v>19</v>
      </c>
      <c r="F6480" t="s">
        <v>30</v>
      </c>
      <c r="G6480" s="1">
        <v>44282</v>
      </c>
      <c r="H6480" t="s">
        <v>59</v>
      </c>
      <c r="I6480" t="s">
        <v>93</v>
      </c>
      <c r="J6480" s="3" t="s">
        <v>21028</v>
      </c>
      <c r="K6480" t="s">
        <v>24</v>
      </c>
      <c r="M6480" t="s">
        <v>41</v>
      </c>
      <c r="N6480" t="s">
        <v>83</v>
      </c>
      <c r="O6480" s="2">
        <v>45078.596851851849</v>
      </c>
      <c r="R6480" t="str">
        <f t="shared" ca="1" si="101"/>
        <v>Divya</v>
      </c>
      <c r="S6480" t="str">
        <f>IFERROR(TEXT(DATEVALUE(LEFT(Table1[[#This Row],[Date of Purchase]],10)), "MMMM"), TEXT(Table1[[#This Row],[Date of Purchase]], "MMMM"))</f>
        <v>March</v>
      </c>
      <c r="T6480" t="str">
        <f>IF(OR(
  AND(Table1[[#This Row],[Ticket Priority]]="Critical", Table1[[#This Row],[Ticket Status]]&lt;&gt;"Closed"),
  AND(Table1[[#This Row],[Ticket Priority]]="High", Table1[[#This Row],[Ticket Status]]="Open")
), "Yes", "No")</f>
        <v>No</v>
      </c>
      <c r="U6480" s="4" t="str">
        <f>IF(Table1[[#This Row],[Ticket Status]]="Closed","Yes","No")</f>
        <v>No</v>
      </c>
      <c r="V6480" s="4" t="str">
        <f>IF(Table1[[#This Row],[Ticket Status]]="Pending Customer Response","Yes","No")</f>
        <v>Yes</v>
      </c>
      <c r="W6480" s="5">
        <f ca="1">COUNTIFS(Table1[Agent_name],Table1[[#This Row],[Agent_name]],Table1[Month],Table1[[#This Row],[Month]])/160</f>
        <v>0.1875</v>
      </c>
    </row>
    <row r="6481" spans="1:23" x14ac:dyDescent="0.25">
      <c r="A6481">
        <v>6480</v>
      </c>
      <c r="B6481" t="s">
        <v>21029</v>
      </c>
      <c r="C6481" t="s">
        <v>21030</v>
      </c>
      <c r="D6481">
        <v>51</v>
      </c>
      <c r="E6481" t="s">
        <v>58</v>
      </c>
      <c r="F6481" t="s">
        <v>76</v>
      </c>
      <c r="G6481" s="1">
        <v>44505</v>
      </c>
      <c r="H6481" t="s">
        <v>59</v>
      </c>
      <c r="I6481" t="s">
        <v>150</v>
      </c>
      <c r="J6481" s="3" t="s">
        <v>1949</v>
      </c>
      <c r="K6481" t="s">
        <v>62</v>
      </c>
      <c r="M6481" t="s">
        <v>89</v>
      </c>
      <c r="N6481" t="s">
        <v>33</v>
      </c>
      <c r="R6481" t="str">
        <f t="shared" ca="1" si="101"/>
        <v>Rahul</v>
      </c>
      <c r="S6481" t="str">
        <f>IFERROR(TEXT(DATEVALUE(LEFT(Table1[[#This Row],[Date of Purchase]],10)), "MMMM"), TEXT(Table1[[#This Row],[Date of Purchase]], "MMMM"))</f>
        <v>November</v>
      </c>
      <c r="T6481" t="str">
        <f>IF(OR(
  AND(Table1[[#This Row],[Ticket Priority]]="Critical", Table1[[#This Row],[Ticket Status]]&lt;&gt;"Closed"),
  AND(Table1[[#This Row],[Ticket Priority]]="High", Table1[[#This Row],[Ticket Status]]="Open")
), "Yes", "No")</f>
        <v>Yes</v>
      </c>
      <c r="U6481" s="4" t="str">
        <f>IF(Table1[[#This Row],[Ticket Status]]="Closed","Yes","No")</f>
        <v>No</v>
      </c>
      <c r="V6481" s="4" t="str">
        <f>IF(Table1[[#This Row],[Ticket Status]]="Pending Customer Response","Yes","No")</f>
        <v>No</v>
      </c>
      <c r="W6481" s="5">
        <f ca="1">COUNTIFS(Table1[Agent_name],Table1[[#This Row],[Agent_name]],Table1[Month],Table1[[#This Row],[Month]])/160</f>
        <v>0.2</v>
      </c>
    </row>
    <row r="6482" spans="1:23" x14ac:dyDescent="0.25">
      <c r="A6482">
        <v>6481</v>
      </c>
      <c r="B6482" t="s">
        <v>21031</v>
      </c>
      <c r="C6482" t="s">
        <v>21032</v>
      </c>
      <c r="D6482">
        <v>59</v>
      </c>
      <c r="E6482" t="s">
        <v>19</v>
      </c>
      <c r="F6482" t="s">
        <v>71</v>
      </c>
      <c r="G6482" s="1">
        <v>43940</v>
      </c>
      <c r="H6482" t="s">
        <v>45</v>
      </c>
      <c r="I6482" t="s">
        <v>99</v>
      </c>
      <c r="J6482" s="3" t="s">
        <v>21033</v>
      </c>
      <c r="K6482" t="s">
        <v>24</v>
      </c>
      <c r="M6482" t="s">
        <v>89</v>
      </c>
      <c r="N6482" t="s">
        <v>55</v>
      </c>
      <c r="O6482" s="2">
        <v>45078.681597222225</v>
      </c>
      <c r="R6482" t="str">
        <f t="shared" ca="1" si="101"/>
        <v>Rahul</v>
      </c>
      <c r="S6482" t="str">
        <f>IFERROR(TEXT(DATEVALUE(LEFT(Table1[[#This Row],[Date of Purchase]],10)), "MMMM"), TEXT(Table1[[#This Row],[Date of Purchase]], "MMMM"))</f>
        <v>April</v>
      </c>
      <c r="T6482" t="str">
        <f>IF(OR(
  AND(Table1[[#This Row],[Ticket Priority]]="Critical", Table1[[#This Row],[Ticket Status]]&lt;&gt;"Closed"),
  AND(Table1[[#This Row],[Ticket Priority]]="High", Table1[[#This Row],[Ticket Status]]="Open")
), "Yes", "No")</f>
        <v>No</v>
      </c>
      <c r="U6482" s="4" t="str">
        <f>IF(Table1[[#This Row],[Ticket Status]]="Closed","Yes","No")</f>
        <v>No</v>
      </c>
      <c r="V6482" s="4" t="str">
        <f>IF(Table1[[#This Row],[Ticket Status]]="Pending Customer Response","Yes","No")</f>
        <v>Yes</v>
      </c>
      <c r="W6482" s="5">
        <f ca="1">COUNTIFS(Table1[Agent_name],Table1[[#This Row],[Agent_name]],Table1[Month],Table1[[#This Row],[Month]])/160</f>
        <v>0.25</v>
      </c>
    </row>
    <row r="6483" spans="1:23" x14ac:dyDescent="0.25">
      <c r="A6483">
        <v>6482</v>
      </c>
      <c r="B6483" t="s">
        <v>21034</v>
      </c>
      <c r="C6483" t="s">
        <v>6698</v>
      </c>
      <c r="D6483">
        <v>49</v>
      </c>
      <c r="E6483" t="s">
        <v>29</v>
      </c>
      <c r="F6483" t="s">
        <v>107</v>
      </c>
      <c r="G6483" s="1">
        <v>44369</v>
      </c>
      <c r="H6483" t="s">
        <v>67</v>
      </c>
      <c r="I6483" t="s">
        <v>37</v>
      </c>
      <c r="J6483" s="3" t="s">
        <v>21035</v>
      </c>
      <c r="K6483" t="s">
        <v>62</v>
      </c>
      <c r="M6483" t="s">
        <v>143</v>
      </c>
      <c r="N6483" t="s">
        <v>55</v>
      </c>
      <c r="R6483" t="str">
        <f t="shared" ca="1" si="101"/>
        <v>Ravi</v>
      </c>
      <c r="S6483" t="str">
        <f>IFERROR(TEXT(DATEVALUE(LEFT(Table1[[#This Row],[Date of Purchase]],10)), "MMMM"), TEXT(Table1[[#This Row],[Date of Purchase]], "MMMM"))</f>
        <v>June</v>
      </c>
      <c r="T6483" t="str">
        <f>IF(OR(
  AND(Table1[[#This Row],[Ticket Priority]]="Critical", Table1[[#This Row],[Ticket Status]]&lt;&gt;"Closed"),
  AND(Table1[[#This Row],[Ticket Priority]]="High", Table1[[#This Row],[Ticket Status]]="Open")
), "Yes", "No")</f>
        <v>No</v>
      </c>
      <c r="U6483" s="4" t="str">
        <f>IF(Table1[[#This Row],[Ticket Status]]="Closed","Yes","No")</f>
        <v>No</v>
      </c>
      <c r="V6483" s="4" t="str">
        <f>IF(Table1[[#This Row],[Ticket Status]]="Pending Customer Response","Yes","No")</f>
        <v>No</v>
      </c>
      <c r="W6483" s="5">
        <f ca="1">COUNTIFS(Table1[Agent_name],Table1[[#This Row],[Agent_name]],Table1[Month],Table1[[#This Row],[Month]])/160</f>
        <v>0.58125000000000004</v>
      </c>
    </row>
    <row r="6484" spans="1:23" x14ac:dyDescent="0.25">
      <c r="A6484">
        <v>6483</v>
      </c>
      <c r="B6484" t="s">
        <v>21036</v>
      </c>
      <c r="C6484" t="s">
        <v>21037</v>
      </c>
      <c r="D6484">
        <v>43</v>
      </c>
      <c r="E6484" t="s">
        <v>58</v>
      </c>
      <c r="F6484" t="s">
        <v>149</v>
      </c>
      <c r="G6484" s="1">
        <v>43879</v>
      </c>
      <c r="H6484" t="s">
        <v>21</v>
      </c>
      <c r="I6484" t="s">
        <v>141</v>
      </c>
      <c r="J6484" s="3" t="s">
        <v>21038</v>
      </c>
      <c r="K6484" t="s">
        <v>24</v>
      </c>
      <c r="M6484" t="s">
        <v>41</v>
      </c>
      <c r="N6484" t="s">
        <v>33</v>
      </c>
      <c r="O6484" s="2">
        <v>45078.489270833335</v>
      </c>
      <c r="R6484" t="str">
        <f t="shared" ca="1" si="101"/>
        <v>Ravi</v>
      </c>
      <c r="S6484" t="str">
        <f>IFERROR(TEXT(DATEVALUE(LEFT(Table1[[#This Row],[Date of Purchase]],10)), "MMMM"), TEXT(Table1[[#This Row],[Date of Purchase]], "MMMM"))</f>
        <v>February</v>
      </c>
      <c r="T6484" t="str">
        <f>IF(OR(
  AND(Table1[[#This Row],[Ticket Priority]]="Critical", Table1[[#This Row],[Ticket Status]]&lt;&gt;"Closed"),
  AND(Table1[[#This Row],[Ticket Priority]]="High", Table1[[#This Row],[Ticket Status]]="Open")
), "Yes", "No")</f>
        <v>No</v>
      </c>
      <c r="U6484" s="4" t="str">
        <f>IF(Table1[[#This Row],[Ticket Status]]="Closed","Yes","No")</f>
        <v>No</v>
      </c>
      <c r="V6484" s="4" t="str">
        <f>IF(Table1[[#This Row],[Ticket Status]]="Pending Customer Response","Yes","No")</f>
        <v>Yes</v>
      </c>
      <c r="W6484" s="5">
        <f ca="1">COUNTIFS(Table1[Agent_name],Table1[[#This Row],[Agent_name]],Table1[Month],Table1[[#This Row],[Month]])/160</f>
        <v>0.61250000000000004</v>
      </c>
    </row>
    <row r="6485" spans="1:23" x14ac:dyDescent="0.25">
      <c r="A6485">
        <v>6484</v>
      </c>
      <c r="B6485" t="s">
        <v>21039</v>
      </c>
      <c r="C6485" t="s">
        <v>21040</v>
      </c>
      <c r="D6485">
        <v>32</v>
      </c>
      <c r="E6485" t="s">
        <v>58</v>
      </c>
      <c r="F6485" t="s">
        <v>223</v>
      </c>
      <c r="G6485" s="1">
        <v>43990</v>
      </c>
      <c r="H6485" t="s">
        <v>45</v>
      </c>
      <c r="I6485" t="s">
        <v>150</v>
      </c>
      <c r="J6485" s="3" t="s">
        <v>1885</v>
      </c>
      <c r="K6485" t="s">
        <v>39</v>
      </c>
      <c r="L6485" t="s">
        <v>21041</v>
      </c>
      <c r="M6485" t="s">
        <v>89</v>
      </c>
      <c r="N6485" t="s">
        <v>55</v>
      </c>
      <c r="O6485" s="2">
        <v>45078.972604166665</v>
      </c>
      <c r="P6485" s="2">
        <v>45078.522604166668</v>
      </c>
      <c r="Q6485">
        <v>4</v>
      </c>
      <c r="R6485" t="str">
        <f t="shared" ca="1" si="101"/>
        <v>Priya</v>
      </c>
      <c r="S6485" t="str">
        <f>IFERROR(TEXT(DATEVALUE(LEFT(Table1[[#This Row],[Date of Purchase]],10)), "MMMM"), TEXT(Table1[[#This Row],[Date of Purchase]], "MMMM"))</f>
        <v>June</v>
      </c>
      <c r="T6485" t="str">
        <f>IF(OR(
  AND(Table1[[#This Row],[Ticket Priority]]="Critical", Table1[[#This Row],[Ticket Status]]&lt;&gt;"Closed"),
  AND(Table1[[#This Row],[Ticket Priority]]="High", Table1[[#This Row],[Ticket Status]]="Open")
), "Yes", "No")</f>
        <v>No</v>
      </c>
      <c r="U6485" s="4" t="str">
        <f>IF(Table1[[#This Row],[Ticket Status]]="Closed","Yes","No")</f>
        <v>Yes</v>
      </c>
      <c r="V6485" s="4" t="str">
        <f>IF(Table1[[#This Row],[Ticket Status]]="Pending Customer Response","Yes","No")</f>
        <v>No</v>
      </c>
      <c r="W6485" s="5">
        <f ca="1">COUNTIFS(Table1[Agent_name],Table1[[#This Row],[Agent_name]],Table1[Month],Table1[[#This Row],[Month]])/160</f>
        <v>0.35625000000000001</v>
      </c>
    </row>
    <row r="6486" spans="1:23" x14ac:dyDescent="0.25">
      <c r="A6486">
        <v>6485</v>
      </c>
      <c r="B6486" t="s">
        <v>21042</v>
      </c>
      <c r="C6486" t="s">
        <v>21043</v>
      </c>
      <c r="D6486">
        <v>44</v>
      </c>
      <c r="E6486" t="s">
        <v>29</v>
      </c>
      <c r="F6486" t="s">
        <v>219</v>
      </c>
      <c r="G6486" s="1">
        <v>43986</v>
      </c>
      <c r="H6486" t="s">
        <v>66</v>
      </c>
      <c r="I6486" t="s">
        <v>99</v>
      </c>
      <c r="J6486" s="3" t="s">
        <v>21044</v>
      </c>
      <c r="K6486" t="s">
        <v>24</v>
      </c>
      <c r="M6486" t="s">
        <v>41</v>
      </c>
      <c r="N6486" t="s">
        <v>83</v>
      </c>
      <c r="O6486" s="2">
        <v>45078.0781712963</v>
      </c>
      <c r="R6486" t="str">
        <f t="shared" ca="1" si="101"/>
        <v>Mohit</v>
      </c>
      <c r="S6486" t="str">
        <f>IFERROR(TEXT(DATEVALUE(LEFT(Table1[[#This Row],[Date of Purchase]],10)), "MMMM"), TEXT(Table1[[#This Row],[Date of Purchase]], "MMMM"))</f>
        <v>June</v>
      </c>
      <c r="T6486" t="str">
        <f>IF(OR(
  AND(Table1[[#This Row],[Ticket Priority]]="Critical", Table1[[#This Row],[Ticket Status]]&lt;&gt;"Closed"),
  AND(Table1[[#This Row],[Ticket Priority]]="High", Table1[[#This Row],[Ticket Status]]="Open")
), "Yes", "No")</f>
        <v>No</v>
      </c>
      <c r="U6486" s="4" t="str">
        <f>IF(Table1[[#This Row],[Ticket Status]]="Closed","Yes","No")</f>
        <v>No</v>
      </c>
      <c r="V6486" s="4" t="str">
        <f>IF(Table1[[#This Row],[Ticket Status]]="Pending Customer Response","Yes","No")</f>
        <v>Yes</v>
      </c>
      <c r="W6486" s="5">
        <f ca="1">COUNTIFS(Table1[Agent_name],Table1[[#This Row],[Agent_name]],Table1[Month],Table1[[#This Row],[Month]])/160</f>
        <v>0.41875000000000001</v>
      </c>
    </row>
    <row r="6487" spans="1:23" x14ac:dyDescent="0.25">
      <c r="A6487">
        <v>6486</v>
      </c>
      <c r="B6487" t="s">
        <v>21045</v>
      </c>
      <c r="C6487" t="s">
        <v>21046</v>
      </c>
      <c r="D6487">
        <v>67</v>
      </c>
      <c r="E6487" t="s">
        <v>29</v>
      </c>
      <c r="F6487" t="s">
        <v>421</v>
      </c>
      <c r="G6487" s="1">
        <v>44195</v>
      </c>
      <c r="H6487" t="s">
        <v>45</v>
      </c>
      <c r="I6487" t="s">
        <v>37</v>
      </c>
      <c r="J6487" s="3" t="s">
        <v>21047</v>
      </c>
      <c r="K6487" t="s">
        <v>62</v>
      </c>
      <c r="M6487" t="s">
        <v>25</v>
      </c>
      <c r="N6487" t="s">
        <v>26</v>
      </c>
      <c r="R6487" t="str">
        <f t="shared" ca="1" si="101"/>
        <v>Priya</v>
      </c>
      <c r="S6487" t="str">
        <f>IFERROR(TEXT(DATEVALUE(LEFT(Table1[[#This Row],[Date of Purchase]],10)), "MMMM"), TEXT(Table1[[#This Row],[Date of Purchase]], "MMMM"))</f>
        <v>December</v>
      </c>
      <c r="T6487" t="str">
        <f>IF(OR(
  AND(Table1[[#This Row],[Ticket Priority]]="Critical", Table1[[#This Row],[Ticket Status]]&lt;&gt;"Closed"),
  AND(Table1[[#This Row],[Ticket Priority]]="High", Table1[[#This Row],[Ticket Status]]="Open")
), "Yes", "No")</f>
        <v>Yes</v>
      </c>
      <c r="U6487" s="4" t="str">
        <f>IF(Table1[[#This Row],[Ticket Status]]="Closed","Yes","No")</f>
        <v>No</v>
      </c>
      <c r="V6487" s="4" t="str">
        <f>IF(Table1[[#This Row],[Ticket Status]]="Pending Customer Response","Yes","No")</f>
        <v>No</v>
      </c>
      <c r="W6487" s="5">
        <f ca="1">COUNTIFS(Table1[Agent_name],Table1[[#This Row],[Agent_name]],Table1[Month],Table1[[#This Row],[Month]])/160</f>
        <v>0.48749999999999999</v>
      </c>
    </row>
    <row r="6488" spans="1:23" x14ac:dyDescent="0.25">
      <c r="A6488">
        <v>6487</v>
      </c>
      <c r="B6488" t="s">
        <v>9757</v>
      </c>
      <c r="C6488" t="s">
        <v>21048</v>
      </c>
      <c r="D6488">
        <v>32</v>
      </c>
      <c r="E6488" t="s">
        <v>19</v>
      </c>
      <c r="F6488" t="s">
        <v>30</v>
      </c>
      <c r="G6488" s="1">
        <v>44147</v>
      </c>
      <c r="H6488" t="s">
        <v>67</v>
      </c>
      <c r="I6488" t="s">
        <v>93</v>
      </c>
      <c r="J6488" s="3" t="s">
        <v>21049</v>
      </c>
      <c r="K6488" t="s">
        <v>24</v>
      </c>
      <c r="M6488" t="s">
        <v>143</v>
      </c>
      <c r="N6488" t="s">
        <v>83</v>
      </c>
      <c r="O6488" s="2">
        <v>45078.751817129632</v>
      </c>
      <c r="R6488" t="str">
        <f t="shared" ca="1" si="101"/>
        <v>Aisha</v>
      </c>
      <c r="S6488" t="str">
        <f>IFERROR(TEXT(DATEVALUE(LEFT(Table1[[#This Row],[Date of Purchase]],10)), "MMMM"), TEXT(Table1[[#This Row],[Date of Purchase]], "MMMM"))</f>
        <v>November</v>
      </c>
      <c r="T6488" t="str">
        <f>IF(OR(
  AND(Table1[[#This Row],[Ticket Priority]]="Critical", Table1[[#This Row],[Ticket Status]]&lt;&gt;"Closed"),
  AND(Table1[[#This Row],[Ticket Priority]]="High", Table1[[#This Row],[Ticket Status]]="Open")
), "Yes", "No")</f>
        <v>No</v>
      </c>
      <c r="U6488" s="4" t="str">
        <f>IF(Table1[[#This Row],[Ticket Status]]="Closed","Yes","No")</f>
        <v>No</v>
      </c>
      <c r="V6488" s="4" t="str">
        <f>IF(Table1[[#This Row],[Ticket Status]]="Pending Customer Response","Yes","No")</f>
        <v>Yes</v>
      </c>
      <c r="W6488" s="5">
        <f ca="1">COUNTIFS(Table1[Agent_name],Table1[[#This Row],[Agent_name]],Table1[Month],Table1[[#This Row],[Month]])/160</f>
        <v>0.85624999999999996</v>
      </c>
    </row>
    <row r="6489" spans="1:23" x14ac:dyDescent="0.25">
      <c r="A6489">
        <v>6488</v>
      </c>
      <c r="B6489" t="s">
        <v>21050</v>
      </c>
      <c r="C6489" t="s">
        <v>21051</v>
      </c>
      <c r="D6489">
        <v>65</v>
      </c>
      <c r="E6489" t="s">
        <v>58</v>
      </c>
      <c r="F6489" t="s">
        <v>44</v>
      </c>
      <c r="G6489" s="1">
        <v>44488</v>
      </c>
      <c r="H6489" t="s">
        <v>59</v>
      </c>
      <c r="I6489" t="s">
        <v>141</v>
      </c>
      <c r="J6489" s="3" t="s">
        <v>21052</v>
      </c>
      <c r="K6489" t="s">
        <v>62</v>
      </c>
      <c r="M6489" t="s">
        <v>25</v>
      </c>
      <c r="N6489" t="s">
        <v>83</v>
      </c>
      <c r="R6489" t="str">
        <f t="shared" ca="1" si="101"/>
        <v>Sara</v>
      </c>
      <c r="S6489" t="str">
        <f>IFERROR(TEXT(DATEVALUE(LEFT(Table1[[#This Row],[Date of Purchase]],10)), "MMMM"), TEXT(Table1[[#This Row],[Date of Purchase]], "MMMM"))</f>
        <v>October</v>
      </c>
      <c r="T6489" t="str">
        <f>IF(OR(
  AND(Table1[[#This Row],[Ticket Priority]]="Critical", Table1[[#This Row],[Ticket Status]]&lt;&gt;"Closed"),
  AND(Table1[[#This Row],[Ticket Priority]]="High", Table1[[#This Row],[Ticket Status]]="Open")
), "Yes", "No")</f>
        <v>Yes</v>
      </c>
      <c r="U6489" s="4" t="str">
        <f>IF(Table1[[#This Row],[Ticket Status]]="Closed","Yes","No")</f>
        <v>No</v>
      </c>
      <c r="V6489" s="4" t="str">
        <f>IF(Table1[[#This Row],[Ticket Status]]="Pending Customer Response","Yes","No")</f>
        <v>No</v>
      </c>
      <c r="W6489" s="5">
        <f ca="1">COUNTIFS(Table1[Agent_name],Table1[[#This Row],[Agent_name]],Table1[Month],Table1[[#This Row],[Month]])/160</f>
        <v>0.66874999999999996</v>
      </c>
    </row>
    <row r="6490" spans="1:23" x14ac:dyDescent="0.25">
      <c r="A6490">
        <v>6489</v>
      </c>
      <c r="B6490" t="s">
        <v>21053</v>
      </c>
      <c r="C6490" t="s">
        <v>21054</v>
      </c>
      <c r="D6490">
        <v>34</v>
      </c>
      <c r="E6490" t="s">
        <v>29</v>
      </c>
      <c r="F6490" t="s">
        <v>421</v>
      </c>
      <c r="G6490" s="1">
        <v>44234</v>
      </c>
      <c r="H6490" t="s">
        <v>45</v>
      </c>
      <c r="I6490" t="s">
        <v>31</v>
      </c>
      <c r="J6490" s="3" t="s">
        <v>442</v>
      </c>
      <c r="K6490" t="s">
        <v>62</v>
      </c>
      <c r="M6490" t="s">
        <v>25</v>
      </c>
      <c r="N6490" t="s">
        <v>33</v>
      </c>
      <c r="R6490" t="str">
        <f t="shared" ca="1" si="101"/>
        <v>Aisha</v>
      </c>
      <c r="S6490" t="str">
        <f>IFERROR(TEXT(DATEVALUE(LEFT(Table1[[#This Row],[Date of Purchase]],10)), "MMMM"), TEXT(Table1[[#This Row],[Date of Purchase]], "MMMM"))</f>
        <v>February</v>
      </c>
      <c r="T6490" t="str">
        <f>IF(OR(
  AND(Table1[[#This Row],[Ticket Priority]]="Critical", Table1[[#This Row],[Ticket Status]]&lt;&gt;"Closed"),
  AND(Table1[[#This Row],[Ticket Priority]]="High", Table1[[#This Row],[Ticket Status]]="Open")
), "Yes", "No")</f>
        <v>Yes</v>
      </c>
      <c r="U6490" s="4" t="str">
        <f>IF(Table1[[#This Row],[Ticket Status]]="Closed","Yes","No")</f>
        <v>No</v>
      </c>
      <c r="V6490" s="4" t="str">
        <f>IF(Table1[[#This Row],[Ticket Status]]="Pending Customer Response","Yes","No")</f>
        <v>No</v>
      </c>
      <c r="W6490" s="5">
        <f ca="1">COUNTIFS(Table1[Agent_name],Table1[[#This Row],[Agent_name]],Table1[Month],Table1[[#This Row],[Month]])/160</f>
        <v>0.85624999999999996</v>
      </c>
    </row>
    <row r="6491" spans="1:23" x14ac:dyDescent="0.25">
      <c r="A6491">
        <v>6490</v>
      </c>
      <c r="B6491" t="s">
        <v>12557</v>
      </c>
      <c r="C6491" t="s">
        <v>21055</v>
      </c>
      <c r="D6491">
        <v>31</v>
      </c>
      <c r="E6491" t="s">
        <v>58</v>
      </c>
      <c r="F6491" t="s">
        <v>107</v>
      </c>
      <c r="G6491" s="1">
        <v>43949</v>
      </c>
      <c r="H6491" t="s">
        <v>21</v>
      </c>
      <c r="I6491" t="s">
        <v>93</v>
      </c>
      <c r="J6491" s="3" t="s">
        <v>21056</v>
      </c>
      <c r="K6491" t="s">
        <v>39</v>
      </c>
      <c r="L6491" t="s">
        <v>21057</v>
      </c>
      <c r="M6491" t="s">
        <v>89</v>
      </c>
      <c r="N6491" t="s">
        <v>26</v>
      </c>
      <c r="O6491" s="2">
        <v>45078.921284722222</v>
      </c>
      <c r="P6491" s="2">
        <v>45078.516423611109</v>
      </c>
      <c r="Q6491">
        <v>1</v>
      </c>
      <c r="R6491" t="str">
        <f t="shared" ca="1" si="101"/>
        <v>Neha</v>
      </c>
      <c r="S6491" t="str">
        <f>IFERROR(TEXT(DATEVALUE(LEFT(Table1[[#This Row],[Date of Purchase]],10)), "MMMM"), TEXT(Table1[[#This Row],[Date of Purchase]], "MMMM"))</f>
        <v>April</v>
      </c>
      <c r="T6491" t="str">
        <f>IF(OR(
  AND(Table1[[#This Row],[Ticket Priority]]="Critical", Table1[[#This Row],[Ticket Status]]&lt;&gt;"Closed"),
  AND(Table1[[#This Row],[Ticket Priority]]="High", Table1[[#This Row],[Ticket Status]]="Open")
), "Yes", "No")</f>
        <v>No</v>
      </c>
      <c r="U6491" s="4" t="str">
        <f>IF(Table1[[#This Row],[Ticket Status]]="Closed","Yes","No")</f>
        <v>Yes</v>
      </c>
      <c r="V6491" s="4" t="str">
        <f>IF(Table1[[#This Row],[Ticket Status]]="Pending Customer Response","Yes","No")</f>
        <v>No</v>
      </c>
      <c r="W6491" s="5">
        <f ca="1">COUNTIFS(Table1[Agent_name],Table1[[#This Row],[Agent_name]],Table1[Month],Table1[[#This Row],[Month]])/160</f>
        <v>0.28749999999999998</v>
      </c>
    </row>
    <row r="6492" spans="1:23" x14ac:dyDescent="0.25">
      <c r="A6492">
        <v>6491</v>
      </c>
      <c r="B6492" t="s">
        <v>21058</v>
      </c>
      <c r="C6492" t="s">
        <v>21059</v>
      </c>
      <c r="D6492">
        <v>70</v>
      </c>
      <c r="E6492" t="s">
        <v>58</v>
      </c>
      <c r="F6492" t="s">
        <v>485</v>
      </c>
      <c r="G6492" s="1">
        <v>44098</v>
      </c>
      <c r="H6492" t="s">
        <v>66</v>
      </c>
      <c r="I6492" t="s">
        <v>67</v>
      </c>
      <c r="J6492" s="3" t="s">
        <v>21060</v>
      </c>
      <c r="K6492" t="s">
        <v>62</v>
      </c>
      <c r="M6492" t="s">
        <v>89</v>
      </c>
      <c r="N6492" t="s">
        <v>55</v>
      </c>
      <c r="R6492" t="str">
        <f t="shared" ca="1" si="101"/>
        <v>Aisha</v>
      </c>
      <c r="S6492" t="str">
        <f>IFERROR(TEXT(DATEVALUE(LEFT(Table1[[#This Row],[Date of Purchase]],10)), "MMMM"), TEXT(Table1[[#This Row],[Date of Purchase]], "MMMM"))</f>
        <v>September</v>
      </c>
      <c r="T6492" t="str">
        <f>IF(OR(
  AND(Table1[[#This Row],[Ticket Priority]]="Critical", Table1[[#This Row],[Ticket Status]]&lt;&gt;"Closed"),
  AND(Table1[[#This Row],[Ticket Priority]]="High", Table1[[#This Row],[Ticket Status]]="Open")
), "Yes", "No")</f>
        <v>Yes</v>
      </c>
      <c r="U6492" s="4" t="str">
        <f>IF(Table1[[#This Row],[Ticket Status]]="Closed","Yes","No")</f>
        <v>No</v>
      </c>
      <c r="V6492" s="4" t="str">
        <f>IF(Table1[[#This Row],[Ticket Status]]="Pending Customer Response","Yes","No")</f>
        <v>No</v>
      </c>
      <c r="W6492" s="5">
        <f ca="1">COUNTIFS(Table1[Agent_name],Table1[[#This Row],[Agent_name]],Table1[Month],Table1[[#This Row],[Month]])/160</f>
        <v>0.86250000000000004</v>
      </c>
    </row>
    <row r="6493" spans="1:23" x14ac:dyDescent="0.25">
      <c r="A6493">
        <v>6492</v>
      </c>
      <c r="B6493" t="s">
        <v>21061</v>
      </c>
      <c r="C6493" t="s">
        <v>21062</v>
      </c>
      <c r="D6493">
        <v>43</v>
      </c>
      <c r="E6493" t="s">
        <v>19</v>
      </c>
      <c r="F6493" t="s">
        <v>397</v>
      </c>
      <c r="G6493" s="1">
        <v>44010</v>
      </c>
      <c r="H6493" t="s">
        <v>45</v>
      </c>
      <c r="I6493" t="s">
        <v>177</v>
      </c>
      <c r="J6493" s="3" t="s">
        <v>21063</v>
      </c>
      <c r="K6493" t="s">
        <v>39</v>
      </c>
      <c r="L6493" t="s">
        <v>21064</v>
      </c>
      <c r="M6493" t="s">
        <v>41</v>
      </c>
      <c r="N6493" t="s">
        <v>55</v>
      </c>
      <c r="O6493" s="2">
        <v>45078.401875000003</v>
      </c>
      <c r="P6493" s="2">
        <v>45078.716458333336</v>
      </c>
      <c r="Q6493">
        <v>3</v>
      </c>
      <c r="R6493" t="str">
        <f t="shared" ca="1" si="101"/>
        <v>Mohit</v>
      </c>
      <c r="S6493" t="str">
        <f>IFERROR(TEXT(DATEVALUE(LEFT(Table1[[#This Row],[Date of Purchase]],10)), "MMMM"), TEXT(Table1[[#This Row],[Date of Purchase]], "MMMM"))</f>
        <v>June</v>
      </c>
      <c r="T6493" t="str">
        <f>IF(OR(
  AND(Table1[[#This Row],[Ticket Priority]]="Critical", Table1[[#This Row],[Ticket Status]]&lt;&gt;"Closed"),
  AND(Table1[[#This Row],[Ticket Priority]]="High", Table1[[#This Row],[Ticket Status]]="Open")
), "Yes", "No")</f>
        <v>No</v>
      </c>
      <c r="U6493" s="4" t="str">
        <f>IF(Table1[[#This Row],[Ticket Status]]="Closed","Yes","No")</f>
        <v>Yes</v>
      </c>
      <c r="V6493" s="4" t="str">
        <f>IF(Table1[[#This Row],[Ticket Status]]="Pending Customer Response","Yes","No")</f>
        <v>No</v>
      </c>
      <c r="W6493" s="5">
        <f ca="1">COUNTIFS(Table1[Agent_name],Table1[[#This Row],[Agent_name]],Table1[Month],Table1[[#This Row],[Month]])/160</f>
        <v>0.41875000000000001</v>
      </c>
    </row>
    <row r="6494" spans="1:23" x14ac:dyDescent="0.25">
      <c r="A6494">
        <v>6493</v>
      </c>
      <c r="B6494" t="s">
        <v>4910</v>
      </c>
      <c r="C6494" t="s">
        <v>21065</v>
      </c>
      <c r="D6494">
        <v>70</v>
      </c>
      <c r="E6494" t="s">
        <v>29</v>
      </c>
      <c r="F6494" t="s">
        <v>383</v>
      </c>
      <c r="G6494" s="1">
        <v>44497</v>
      </c>
      <c r="H6494" t="s">
        <v>45</v>
      </c>
      <c r="I6494" t="s">
        <v>72</v>
      </c>
      <c r="J6494" s="3" t="s">
        <v>21066</v>
      </c>
      <c r="K6494" t="s">
        <v>39</v>
      </c>
      <c r="L6494" t="s">
        <v>21067</v>
      </c>
      <c r="M6494" t="s">
        <v>89</v>
      </c>
      <c r="N6494" t="s">
        <v>26</v>
      </c>
      <c r="O6494" s="2">
        <v>45078.735219907408</v>
      </c>
      <c r="P6494" s="2">
        <v>45078.555358796293</v>
      </c>
      <c r="Q6494">
        <v>2</v>
      </c>
      <c r="R6494" t="str">
        <f t="shared" ca="1" si="101"/>
        <v>Ravi</v>
      </c>
      <c r="S6494" t="str">
        <f>IFERROR(TEXT(DATEVALUE(LEFT(Table1[[#This Row],[Date of Purchase]],10)), "MMMM"), TEXT(Table1[[#This Row],[Date of Purchase]], "MMMM"))</f>
        <v>October</v>
      </c>
      <c r="T6494" t="str">
        <f>IF(OR(
  AND(Table1[[#This Row],[Ticket Priority]]="Critical", Table1[[#This Row],[Ticket Status]]&lt;&gt;"Closed"),
  AND(Table1[[#This Row],[Ticket Priority]]="High", Table1[[#This Row],[Ticket Status]]="Open")
), "Yes", "No")</f>
        <v>No</v>
      </c>
      <c r="U6494" s="4" t="str">
        <f>IF(Table1[[#This Row],[Ticket Status]]="Closed","Yes","No")</f>
        <v>Yes</v>
      </c>
      <c r="V6494" s="4" t="str">
        <f>IF(Table1[[#This Row],[Ticket Status]]="Pending Customer Response","Yes","No")</f>
        <v>No</v>
      </c>
      <c r="W6494" s="5">
        <f ca="1">COUNTIFS(Table1[Agent_name],Table1[[#This Row],[Agent_name]],Table1[Month],Table1[[#This Row],[Month]])/160</f>
        <v>0.58125000000000004</v>
      </c>
    </row>
    <row r="6495" spans="1:23" x14ac:dyDescent="0.25">
      <c r="A6495">
        <v>6494</v>
      </c>
      <c r="B6495" t="s">
        <v>21068</v>
      </c>
      <c r="C6495" t="s">
        <v>21069</v>
      </c>
      <c r="D6495">
        <v>35</v>
      </c>
      <c r="E6495" t="s">
        <v>58</v>
      </c>
      <c r="F6495" t="s">
        <v>76</v>
      </c>
      <c r="G6495" s="1">
        <v>43927</v>
      </c>
      <c r="H6495" t="s">
        <v>59</v>
      </c>
      <c r="I6495" t="s">
        <v>113</v>
      </c>
      <c r="J6495" s="3" t="s">
        <v>21070</v>
      </c>
      <c r="K6495" t="s">
        <v>24</v>
      </c>
      <c r="M6495" t="s">
        <v>89</v>
      </c>
      <c r="N6495" t="s">
        <v>83</v>
      </c>
      <c r="O6495" s="2">
        <v>45078.938726851855</v>
      </c>
      <c r="R6495" t="str">
        <f t="shared" ca="1" si="101"/>
        <v>Mohit</v>
      </c>
      <c r="S6495" t="str">
        <f>IFERROR(TEXT(DATEVALUE(LEFT(Table1[[#This Row],[Date of Purchase]],10)), "MMMM"), TEXT(Table1[[#This Row],[Date of Purchase]], "MMMM"))</f>
        <v>April</v>
      </c>
      <c r="T6495" t="str">
        <f>IF(OR(
  AND(Table1[[#This Row],[Ticket Priority]]="Critical", Table1[[#This Row],[Ticket Status]]&lt;&gt;"Closed"),
  AND(Table1[[#This Row],[Ticket Priority]]="High", Table1[[#This Row],[Ticket Status]]="Open")
), "Yes", "No")</f>
        <v>No</v>
      </c>
      <c r="U6495" s="4" t="str">
        <f>IF(Table1[[#This Row],[Ticket Status]]="Closed","Yes","No")</f>
        <v>No</v>
      </c>
      <c r="V6495" s="4" t="str">
        <f>IF(Table1[[#This Row],[Ticket Status]]="Pending Customer Response","Yes","No")</f>
        <v>Yes</v>
      </c>
      <c r="W6495" s="5">
        <f ca="1">COUNTIFS(Table1[Agent_name],Table1[[#This Row],[Agent_name]],Table1[Month],Table1[[#This Row],[Month]])/160</f>
        <v>0.45</v>
      </c>
    </row>
    <row r="6496" spans="1:23" x14ac:dyDescent="0.25">
      <c r="A6496">
        <v>6495</v>
      </c>
      <c r="B6496" t="s">
        <v>21071</v>
      </c>
      <c r="C6496" t="s">
        <v>21072</v>
      </c>
      <c r="D6496">
        <v>45</v>
      </c>
      <c r="E6496" t="s">
        <v>29</v>
      </c>
      <c r="F6496" t="s">
        <v>699</v>
      </c>
      <c r="G6496" s="1">
        <v>44173</v>
      </c>
      <c r="H6496" t="s">
        <v>21</v>
      </c>
      <c r="I6496" t="s">
        <v>99</v>
      </c>
      <c r="J6496" s="3" t="s">
        <v>21073</v>
      </c>
      <c r="K6496" t="s">
        <v>24</v>
      </c>
      <c r="M6496" t="s">
        <v>41</v>
      </c>
      <c r="N6496" t="s">
        <v>83</v>
      </c>
      <c r="O6496" s="2">
        <v>45078.477627314816</v>
      </c>
      <c r="R6496" t="str">
        <f t="shared" ca="1" si="101"/>
        <v>Divya</v>
      </c>
      <c r="S6496" t="str">
        <f>IFERROR(TEXT(DATEVALUE(LEFT(Table1[[#This Row],[Date of Purchase]],10)), "MMMM"), TEXT(Table1[[#This Row],[Date of Purchase]], "MMMM"))</f>
        <v>December</v>
      </c>
      <c r="T6496" t="str">
        <f>IF(OR(
  AND(Table1[[#This Row],[Ticket Priority]]="Critical", Table1[[#This Row],[Ticket Status]]&lt;&gt;"Closed"),
  AND(Table1[[#This Row],[Ticket Priority]]="High", Table1[[#This Row],[Ticket Status]]="Open")
), "Yes", "No")</f>
        <v>No</v>
      </c>
      <c r="U6496" s="4" t="str">
        <f>IF(Table1[[#This Row],[Ticket Status]]="Closed","Yes","No")</f>
        <v>No</v>
      </c>
      <c r="V6496" s="4" t="str">
        <f>IF(Table1[[#This Row],[Ticket Status]]="Pending Customer Response","Yes","No")</f>
        <v>Yes</v>
      </c>
      <c r="W6496" s="5">
        <f ca="1">COUNTIFS(Table1[Agent_name],Table1[[#This Row],[Agent_name]],Table1[Month],Table1[[#This Row],[Month]])/160</f>
        <v>0.25</v>
      </c>
    </row>
    <row r="6497" spans="1:23" x14ac:dyDescent="0.25">
      <c r="A6497">
        <v>6496</v>
      </c>
      <c r="B6497" t="s">
        <v>21074</v>
      </c>
      <c r="C6497" t="s">
        <v>21075</v>
      </c>
      <c r="D6497">
        <v>50</v>
      </c>
      <c r="E6497" t="s">
        <v>19</v>
      </c>
      <c r="F6497" t="s">
        <v>103</v>
      </c>
      <c r="G6497" s="1">
        <v>43839</v>
      </c>
      <c r="H6497" t="s">
        <v>67</v>
      </c>
      <c r="I6497" t="s">
        <v>60</v>
      </c>
      <c r="J6497" s="3" t="s">
        <v>21076</v>
      </c>
      <c r="K6497" t="s">
        <v>62</v>
      </c>
      <c r="M6497" t="s">
        <v>25</v>
      </c>
      <c r="N6497" t="s">
        <v>55</v>
      </c>
      <c r="R6497" t="str">
        <f t="shared" ca="1" si="101"/>
        <v>Aisha</v>
      </c>
      <c r="S6497" t="str">
        <f>IFERROR(TEXT(DATEVALUE(LEFT(Table1[[#This Row],[Date of Purchase]],10)), "MMMM"), TEXT(Table1[[#This Row],[Date of Purchase]], "MMMM"))</f>
        <v>January</v>
      </c>
      <c r="T6497" t="str">
        <f>IF(OR(
  AND(Table1[[#This Row],[Ticket Priority]]="Critical", Table1[[#This Row],[Ticket Status]]&lt;&gt;"Closed"),
  AND(Table1[[#This Row],[Ticket Priority]]="High", Table1[[#This Row],[Ticket Status]]="Open")
), "Yes", "No")</f>
        <v>Yes</v>
      </c>
      <c r="U6497" s="4" t="str">
        <f>IF(Table1[[#This Row],[Ticket Status]]="Closed","Yes","No")</f>
        <v>No</v>
      </c>
      <c r="V6497" s="4" t="str">
        <f>IF(Table1[[#This Row],[Ticket Status]]="Pending Customer Response","Yes","No")</f>
        <v>No</v>
      </c>
      <c r="W6497" s="5">
        <f ca="1">COUNTIFS(Table1[Agent_name],Table1[[#This Row],[Agent_name]],Table1[Month],Table1[[#This Row],[Month]])/160</f>
        <v>0.83125000000000004</v>
      </c>
    </row>
    <row r="6498" spans="1:23" x14ac:dyDescent="0.25">
      <c r="A6498">
        <v>6497</v>
      </c>
      <c r="B6498" t="s">
        <v>21077</v>
      </c>
      <c r="C6498" t="s">
        <v>21078</v>
      </c>
      <c r="D6498">
        <v>50</v>
      </c>
      <c r="E6498" t="s">
        <v>29</v>
      </c>
      <c r="F6498" t="s">
        <v>76</v>
      </c>
      <c r="G6498" s="1">
        <v>44124</v>
      </c>
      <c r="H6498" t="s">
        <v>59</v>
      </c>
      <c r="I6498" t="s">
        <v>72</v>
      </c>
      <c r="J6498" s="3" t="s">
        <v>21079</v>
      </c>
      <c r="K6498" t="s">
        <v>39</v>
      </c>
      <c r="L6498" t="s">
        <v>21080</v>
      </c>
      <c r="M6498" t="s">
        <v>143</v>
      </c>
      <c r="N6498" t="s">
        <v>83</v>
      </c>
      <c r="O6498" s="2">
        <v>45078.959606481483</v>
      </c>
      <c r="P6498" s="2">
        <v>45078.558217592596</v>
      </c>
      <c r="Q6498">
        <v>1</v>
      </c>
      <c r="R6498" t="str">
        <f t="shared" ca="1" si="101"/>
        <v>Meera</v>
      </c>
      <c r="S6498" t="str">
        <f>IFERROR(TEXT(DATEVALUE(LEFT(Table1[[#This Row],[Date of Purchase]],10)), "MMMM"), TEXT(Table1[[#This Row],[Date of Purchase]], "MMMM"))</f>
        <v>October</v>
      </c>
      <c r="T6498" t="str">
        <f>IF(OR(
  AND(Table1[[#This Row],[Ticket Priority]]="Critical", Table1[[#This Row],[Ticket Status]]&lt;&gt;"Closed"),
  AND(Table1[[#This Row],[Ticket Priority]]="High", Table1[[#This Row],[Ticket Status]]="Open")
), "Yes", "No")</f>
        <v>No</v>
      </c>
      <c r="U6498" s="4" t="str">
        <f>IF(Table1[[#This Row],[Ticket Status]]="Closed","Yes","No")</f>
        <v>Yes</v>
      </c>
      <c r="V6498" s="4" t="str">
        <f>IF(Table1[[#This Row],[Ticket Status]]="Pending Customer Response","Yes","No")</f>
        <v>No</v>
      </c>
      <c r="W6498" s="5">
        <f ca="1">COUNTIFS(Table1[Agent_name],Table1[[#This Row],[Agent_name]],Table1[Month],Table1[[#This Row],[Month]])/160</f>
        <v>0.23749999999999999</v>
      </c>
    </row>
    <row r="6499" spans="1:23" x14ac:dyDescent="0.25">
      <c r="A6499">
        <v>6498</v>
      </c>
      <c r="B6499" t="s">
        <v>21081</v>
      </c>
      <c r="C6499" t="s">
        <v>21082</v>
      </c>
      <c r="D6499">
        <v>30</v>
      </c>
      <c r="E6499" t="s">
        <v>19</v>
      </c>
      <c r="F6499" t="s">
        <v>223</v>
      </c>
      <c r="G6499" s="1">
        <v>43902</v>
      </c>
      <c r="H6499" t="s">
        <v>45</v>
      </c>
      <c r="I6499" t="s">
        <v>59</v>
      </c>
      <c r="J6499" s="3" t="s">
        <v>21083</v>
      </c>
      <c r="K6499" t="s">
        <v>62</v>
      </c>
      <c r="M6499" t="s">
        <v>143</v>
      </c>
      <c r="N6499" t="s">
        <v>33</v>
      </c>
      <c r="R6499" t="str">
        <f t="shared" ca="1" si="101"/>
        <v>Karan</v>
      </c>
      <c r="S6499" t="str">
        <f>IFERROR(TEXT(DATEVALUE(LEFT(Table1[[#This Row],[Date of Purchase]],10)), "MMMM"), TEXT(Table1[[#This Row],[Date of Purchase]], "MMMM"))</f>
        <v>March</v>
      </c>
      <c r="T6499" t="str">
        <f>IF(OR(
  AND(Table1[[#This Row],[Ticket Priority]]="Critical", Table1[[#This Row],[Ticket Status]]&lt;&gt;"Closed"),
  AND(Table1[[#This Row],[Ticket Priority]]="High", Table1[[#This Row],[Ticket Status]]="Open")
), "Yes", "No")</f>
        <v>No</v>
      </c>
      <c r="U6499" s="4" t="str">
        <f>IF(Table1[[#This Row],[Ticket Status]]="Closed","Yes","No")</f>
        <v>No</v>
      </c>
      <c r="V6499" s="4" t="str">
        <f>IF(Table1[[#This Row],[Ticket Status]]="Pending Customer Response","Yes","No")</f>
        <v>No</v>
      </c>
      <c r="W6499" s="5">
        <f ca="1">COUNTIFS(Table1[Agent_name],Table1[[#This Row],[Agent_name]],Table1[Month],Table1[[#This Row],[Month]])/160</f>
        <v>0.21249999999999999</v>
      </c>
    </row>
    <row r="6500" spans="1:23" x14ac:dyDescent="0.25">
      <c r="A6500">
        <v>6499</v>
      </c>
      <c r="B6500" t="s">
        <v>21084</v>
      </c>
      <c r="C6500" t="s">
        <v>21085</v>
      </c>
      <c r="D6500">
        <v>47</v>
      </c>
      <c r="E6500" t="s">
        <v>19</v>
      </c>
      <c r="F6500" t="s">
        <v>76</v>
      </c>
      <c r="G6500" s="1">
        <v>44201</v>
      </c>
      <c r="H6500" t="s">
        <v>67</v>
      </c>
      <c r="I6500" t="s">
        <v>99</v>
      </c>
      <c r="J6500" s="3" t="s">
        <v>21086</v>
      </c>
      <c r="K6500" t="s">
        <v>39</v>
      </c>
      <c r="L6500" t="s">
        <v>21087</v>
      </c>
      <c r="M6500" t="s">
        <v>143</v>
      </c>
      <c r="N6500" t="s">
        <v>55</v>
      </c>
      <c r="O6500" s="2">
        <v>45078.946446759262</v>
      </c>
      <c r="P6500" s="2">
        <v>45078.042974537035</v>
      </c>
      <c r="Q6500">
        <v>3</v>
      </c>
      <c r="R6500" t="str">
        <f t="shared" ca="1" si="101"/>
        <v>Aisha</v>
      </c>
      <c r="S6500" t="str">
        <f>IFERROR(TEXT(DATEVALUE(LEFT(Table1[[#This Row],[Date of Purchase]],10)), "MMMM"), TEXT(Table1[[#This Row],[Date of Purchase]], "MMMM"))</f>
        <v>January</v>
      </c>
      <c r="T6500" t="str">
        <f>IF(OR(
  AND(Table1[[#This Row],[Ticket Priority]]="Critical", Table1[[#This Row],[Ticket Status]]&lt;&gt;"Closed"),
  AND(Table1[[#This Row],[Ticket Priority]]="High", Table1[[#This Row],[Ticket Status]]="Open")
), "Yes", "No")</f>
        <v>No</v>
      </c>
      <c r="U6500" s="4" t="str">
        <f>IF(Table1[[#This Row],[Ticket Status]]="Closed","Yes","No")</f>
        <v>Yes</v>
      </c>
      <c r="V6500" s="4" t="str">
        <f>IF(Table1[[#This Row],[Ticket Status]]="Pending Customer Response","Yes","No")</f>
        <v>No</v>
      </c>
      <c r="W6500" s="5">
        <f ca="1">COUNTIFS(Table1[Agent_name],Table1[[#This Row],[Agent_name]],Table1[Month],Table1[[#This Row],[Month]])/160</f>
        <v>0.83125000000000004</v>
      </c>
    </row>
    <row r="6501" spans="1:23" x14ac:dyDescent="0.25">
      <c r="A6501">
        <v>6500</v>
      </c>
      <c r="B6501" t="s">
        <v>21088</v>
      </c>
      <c r="C6501" t="s">
        <v>21089</v>
      </c>
      <c r="D6501">
        <v>37</v>
      </c>
      <c r="E6501" t="s">
        <v>29</v>
      </c>
      <c r="F6501" t="s">
        <v>339</v>
      </c>
      <c r="G6501" s="1">
        <v>44417</v>
      </c>
      <c r="H6501" t="s">
        <v>67</v>
      </c>
      <c r="I6501" t="s">
        <v>59</v>
      </c>
      <c r="J6501" s="3" t="s">
        <v>21090</v>
      </c>
      <c r="K6501" t="s">
        <v>39</v>
      </c>
      <c r="L6501" t="s">
        <v>21091</v>
      </c>
      <c r="M6501" t="s">
        <v>41</v>
      </c>
      <c r="N6501" t="s">
        <v>83</v>
      </c>
      <c r="O6501" s="2">
        <v>45078.854097222225</v>
      </c>
      <c r="P6501" s="2">
        <v>45078.769375000003</v>
      </c>
      <c r="Q6501">
        <v>4</v>
      </c>
      <c r="R6501" t="str">
        <f t="shared" ca="1" si="101"/>
        <v>Mohit</v>
      </c>
      <c r="S6501" t="str">
        <f>IFERROR(TEXT(DATEVALUE(LEFT(Table1[[#This Row],[Date of Purchase]],10)), "MMMM"), TEXT(Table1[[#This Row],[Date of Purchase]], "MMMM"))</f>
        <v>August</v>
      </c>
      <c r="T6501" t="str">
        <f>IF(OR(
  AND(Table1[[#This Row],[Ticket Priority]]="Critical", Table1[[#This Row],[Ticket Status]]&lt;&gt;"Closed"),
  AND(Table1[[#This Row],[Ticket Priority]]="High", Table1[[#This Row],[Ticket Status]]="Open")
), "Yes", "No")</f>
        <v>No</v>
      </c>
      <c r="U6501" s="4" t="str">
        <f>IF(Table1[[#This Row],[Ticket Status]]="Closed","Yes","No")</f>
        <v>Yes</v>
      </c>
      <c r="V6501" s="4" t="str">
        <f>IF(Table1[[#This Row],[Ticket Status]]="Pending Customer Response","Yes","No")</f>
        <v>No</v>
      </c>
      <c r="W6501" s="5">
        <f ca="1">COUNTIFS(Table1[Agent_name],Table1[[#This Row],[Agent_name]],Table1[Month],Table1[[#This Row],[Month]])/160</f>
        <v>0.46250000000000002</v>
      </c>
    </row>
    <row r="6502" spans="1:23" x14ac:dyDescent="0.25">
      <c r="A6502">
        <v>6501</v>
      </c>
      <c r="B6502" t="s">
        <v>21092</v>
      </c>
      <c r="C6502" t="s">
        <v>21093</v>
      </c>
      <c r="D6502">
        <v>33</v>
      </c>
      <c r="E6502" t="s">
        <v>19</v>
      </c>
      <c r="F6502" t="s">
        <v>431</v>
      </c>
      <c r="G6502" s="1">
        <v>44184</v>
      </c>
      <c r="H6502" t="s">
        <v>66</v>
      </c>
      <c r="I6502" t="s">
        <v>99</v>
      </c>
      <c r="J6502" s="3" t="s">
        <v>21094</v>
      </c>
      <c r="K6502" t="s">
        <v>24</v>
      </c>
      <c r="M6502" t="s">
        <v>25</v>
      </c>
      <c r="N6502" t="s">
        <v>33</v>
      </c>
      <c r="O6502" s="2">
        <v>45078.115219907406</v>
      </c>
      <c r="R6502" t="str">
        <f t="shared" ca="1" si="101"/>
        <v>Sara</v>
      </c>
      <c r="S6502" t="str">
        <f>IFERROR(TEXT(DATEVALUE(LEFT(Table1[[#This Row],[Date of Purchase]],10)), "MMMM"), TEXT(Table1[[#This Row],[Date of Purchase]], "MMMM"))</f>
        <v>December</v>
      </c>
      <c r="T6502" t="str">
        <f>IF(OR(
  AND(Table1[[#This Row],[Ticket Priority]]="Critical", Table1[[#This Row],[Ticket Status]]&lt;&gt;"Closed"),
  AND(Table1[[#This Row],[Ticket Priority]]="High", Table1[[#This Row],[Ticket Status]]="Open")
), "Yes", "No")</f>
        <v>Yes</v>
      </c>
      <c r="U6502" s="4" t="str">
        <f>IF(Table1[[#This Row],[Ticket Status]]="Closed","Yes","No")</f>
        <v>No</v>
      </c>
      <c r="V6502" s="4" t="str">
        <f>IF(Table1[[#This Row],[Ticket Status]]="Pending Customer Response","Yes","No")</f>
        <v>Yes</v>
      </c>
      <c r="W6502" s="5">
        <f ca="1">COUNTIFS(Table1[Agent_name],Table1[[#This Row],[Agent_name]],Table1[Month],Table1[[#This Row],[Month]])/160</f>
        <v>0.55625000000000002</v>
      </c>
    </row>
    <row r="6503" spans="1:23" x14ac:dyDescent="0.25">
      <c r="A6503">
        <v>6502</v>
      </c>
      <c r="B6503" t="s">
        <v>21095</v>
      </c>
      <c r="C6503" t="s">
        <v>21096</v>
      </c>
      <c r="D6503">
        <v>20</v>
      </c>
      <c r="E6503" t="s">
        <v>29</v>
      </c>
      <c r="F6503" t="s">
        <v>207</v>
      </c>
      <c r="G6503" s="1">
        <v>44324</v>
      </c>
      <c r="H6503" t="s">
        <v>21</v>
      </c>
      <c r="I6503" t="s">
        <v>93</v>
      </c>
      <c r="J6503" s="3" t="s">
        <v>21097</v>
      </c>
      <c r="K6503" t="s">
        <v>39</v>
      </c>
      <c r="L6503" t="s">
        <v>21098</v>
      </c>
      <c r="M6503" t="s">
        <v>143</v>
      </c>
      <c r="N6503" t="s">
        <v>26</v>
      </c>
      <c r="O6503" s="2">
        <v>45078.184675925928</v>
      </c>
      <c r="P6503" s="2">
        <v>45078.146481481483</v>
      </c>
      <c r="Q6503">
        <v>2</v>
      </c>
      <c r="R6503" t="str">
        <f t="shared" ca="1" si="101"/>
        <v>Priya</v>
      </c>
      <c r="S6503" t="str">
        <f>IFERROR(TEXT(DATEVALUE(LEFT(Table1[[#This Row],[Date of Purchase]],10)), "MMMM"), TEXT(Table1[[#This Row],[Date of Purchase]], "MMMM"))</f>
        <v>May</v>
      </c>
      <c r="T6503" t="str">
        <f>IF(OR(
  AND(Table1[[#This Row],[Ticket Priority]]="Critical", Table1[[#This Row],[Ticket Status]]&lt;&gt;"Closed"),
  AND(Table1[[#This Row],[Ticket Priority]]="High", Table1[[#This Row],[Ticket Status]]="Open")
), "Yes", "No")</f>
        <v>No</v>
      </c>
      <c r="U6503" s="4" t="str">
        <f>IF(Table1[[#This Row],[Ticket Status]]="Closed","Yes","No")</f>
        <v>Yes</v>
      </c>
      <c r="V6503" s="4" t="str">
        <f>IF(Table1[[#This Row],[Ticket Status]]="Pending Customer Response","Yes","No")</f>
        <v>No</v>
      </c>
      <c r="W6503" s="5">
        <f ca="1">COUNTIFS(Table1[Agent_name],Table1[[#This Row],[Agent_name]],Table1[Month],Table1[[#This Row],[Month]])/160</f>
        <v>0.40625</v>
      </c>
    </row>
    <row r="6504" spans="1:23" x14ac:dyDescent="0.25">
      <c r="A6504">
        <v>6503</v>
      </c>
      <c r="B6504" t="s">
        <v>21099</v>
      </c>
      <c r="C6504" t="s">
        <v>21100</v>
      </c>
      <c r="D6504">
        <v>64</v>
      </c>
      <c r="E6504" t="s">
        <v>19</v>
      </c>
      <c r="F6504" t="s">
        <v>20</v>
      </c>
      <c r="G6504" s="1">
        <v>43946</v>
      </c>
      <c r="H6504" t="s">
        <v>59</v>
      </c>
      <c r="I6504" t="s">
        <v>60</v>
      </c>
      <c r="J6504" s="3" t="s">
        <v>21101</v>
      </c>
      <c r="K6504" t="s">
        <v>62</v>
      </c>
      <c r="M6504" t="s">
        <v>25</v>
      </c>
      <c r="N6504" t="s">
        <v>55</v>
      </c>
      <c r="R6504" t="str">
        <f t="shared" ca="1" si="101"/>
        <v>Sara</v>
      </c>
      <c r="S6504" t="str">
        <f>IFERROR(TEXT(DATEVALUE(LEFT(Table1[[#This Row],[Date of Purchase]],10)), "MMMM"), TEXT(Table1[[#This Row],[Date of Purchase]], "MMMM"))</f>
        <v>April</v>
      </c>
      <c r="T6504" t="str">
        <f>IF(OR(
  AND(Table1[[#This Row],[Ticket Priority]]="Critical", Table1[[#This Row],[Ticket Status]]&lt;&gt;"Closed"),
  AND(Table1[[#This Row],[Ticket Priority]]="High", Table1[[#This Row],[Ticket Status]]="Open")
), "Yes", "No")</f>
        <v>Yes</v>
      </c>
      <c r="U6504" s="4" t="str">
        <f>IF(Table1[[#This Row],[Ticket Status]]="Closed","Yes","No")</f>
        <v>No</v>
      </c>
      <c r="V6504" s="4" t="str">
        <f>IF(Table1[[#This Row],[Ticket Status]]="Pending Customer Response","Yes","No")</f>
        <v>No</v>
      </c>
      <c r="W6504" s="5">
        <f ca="1">COUNTIFS(Table1[Agent_name],Table1[[#This Row],[Agent_name]],Table1[Month],Table1[[#This Row],[Month]])/160</f>
        <v>0.75624999999999998</v>
      </c>
    </row>
    <row r="6505" spans="1:23" x14ac:dyDescent="0.25">
      <c r="A6505">
        <v>6504</v>
      </c>
      <c r="B6505" t="s">
        <v>21102</v>
      </c>
      <c r="C6505" t="s">
        <v>21103</v>
      </c>
      <c r="D6505">
        <v>70</v>
      </c>
      <c r="E6505" t="s">
        <v>19</v>
      </c>
      <c r="F6505" t="s">
        <v>249</v>
      </c>
      <c r="G6505" s="1">
        <v>44360</v>
      </c>
      <c r="H6505" t="s">
        <v>45</v>
      </c>
      <c r="I6505" t="s">
        <v>177</v>
      </c>
      <c r="J6505" s="3" t="s">
        <v>21104</v>
      </c>
      <c r="K6505" t="s">
        <v>24</v>
      </c>
      <c r="M6505" t="s">
        <v>143</v>
      </c>
      <c r="N6505" t="s">
        <v>55</v>
      </c>
      <c r="O6505" s="2">
        <v>45078.417349537034</v>
      </c>
      <c r="R6505" t="str">
        <f t="shared" ca="1" si="101"/>
        <v>Sara</v>
      </c>
      <c r="S6505" t="str">
        <f>IFERROR(TEXT(DATEVALUE(LEFT(Table1[[#This Row],[Date of Purchase]],10)), "MMMM"), TEXT(Table1[[#This Row],[Date of Purchase]], "MMMM"))</f>
        <v>June</v>
      </c>
      <c r="T6505" t="str">
        <f>IF(OR(
  AND(Table1[[#This Row],[Ticket Priority]]="Critical", Table1[[#This Row],[Ticket Status]]&lt;&gt;"Closed"),
  AND(Table1[[#This Row],[Ticket Priority]]="High", Table1[[#This Row],[Ticket Status]]="Open")
), "Yes", "No")</f>
        <v>No</v>
      </c>
      <c r="U6505" s="4" t="str">
        <f>IF(Table1[[#This Row],[Ticket Status]]="Closed","Yes","No")</f>
        <v>No</v>
      </c>
      <c r="V6505" s="4" t="str">
        <f>IF(Table1[[#This Row],[Ticket Status]]="Pending Customer Response","Yes","No")</f>
        <v>Yes</v>
      </c>
      <c r="W6505" s="5">
        <f ca="1">COUNTIFS(Table1[Agent_name],Table1[[#This Row],[Agent_name]],Table1[Month],Table1[[#This Row],[Month]])/160</f>
        <v>0.65</v>
      </c>
    </row>
    <row r="6506" spans="1:23" x14ac:dyDescent="0.25">
      <c r="A6506">
        <v>6505</v>
      </c>
      <c r="B6506" t="s">
        <v>21105</v>
      </c>
      <c r="C6506" t="s">
        <v>21106</v>
      </c>
      <c r="D6506">
        <v>35</v>
      </c>
      <c r="E6506" t="s">
        <v>19</v>
      </c>
      <c r="F6506" t="s">
        <v>30</v>
      </c>
      <c r="G6506" s="1">
        <v>44402</v>
      </c>
      <c r="H6506" t="s">
        <v>45</v>
      </c>
      <c r="I6506" t="s">
        <v>72</v>
      </c>
      <c r="J6506" s="3" t="s">
        <v>21107</v>
      </c>
      <c r="K6506" t="s">
        <v>39</v>
      </c>
      <c r="L6506" t="s">
        <v>21108</v>
      </c>
      <c r="M6506" t="s">
        <v>89</v>
      </c>
      <c r="N6506" t="s">
        <v>55</v>
      </c>
      <c r="O6506" s="2">
        <v>45078.362511574072</v>
      </c>
      <c r="P6506" s="2">
        <v>45078.207650462966</v>
      </c>
      <c r="Q6506">
        <v>2</v>
      </c>
      <c r="R6506" t="str">
        <f t="shared" ca="1" si="101"/>
        <v>Rahul</v>
      </c>
      <c r="S6506" t="str">
        <f>IFERROR(TEXT(DATEVALUE(LEFT(Table1[[#This Row],[Date of Purchase]],10)), "MMMM"), TEXT(Table1[[#This Row],[Date of Purchase]], "MMMM"))</f>
        <v>July</v>
      </c>
      <c r="T6506" t="str">
        <f>IF(OR(
  AND(Table1[[#This Row],[Ticket Priority]]="Critical", Table1[[#This Row],[Ticket Status]]&lt;&gt;"Closed"),
  AND(Table1[[#This Row],[Ticket Priority]]="High", Table1[[#This Row],[Ticket Status]]="Open")
), "Yes", "No")</f>
        <v>No</v>
      </c>
      <c r="U6506" s="4" t="str">
        <f>IF(Table1[[#This Row],[Ticket Status]]="Closed","Yes","No")</f>
        <v>Yes</v>
      </c>
      <c r="V6506" s="4" t="str">
        <f>IF(Table1[[#This Row],[Ticket Status]]="Pending Customer Response","Yes","No")</f>
        <v>No</v>
      </c>
      <c r="W6506" s="5">
        <f ca="1">COUNTIFS(Table1[Agent_name],Table1[[#This Row],[Agent_name]],Table1[Month],Table1[[#This Row],[Month]])/160</f>
        <v>0.21249999999999999</v>
      </c>
    </row>
    <row r="6507" spans="1:23" x14ac:dyDescent="0.25">
      <c r="A6507">
        <v>6506</v>
      </c>
      <c r="B6507" t="s">
        <v>21109</v>
      </c>
      <c r="C6507" t="s">
        <v>21110</v>
      </c>
      <c r="D6507">
        <v>27</v>
      </c>
      <c r="E6507" t="s">
        <v>58</v>
      </c>
      <c r="F6507" t="s">
        <v>655</v>
      </c>
      <c r="G6507" s="1">
        <v>44407</v>
      </c>
      <c r="H6507" t="s">
        <v>21</v>
      </c>
      <c r="I6507" t="s">
        <v>77</v>
      </c>
      <c r="J6507" s="3" t="s">
        <v>21111</v>
      </c>
      <c r="K6507" t="s">
        <v>39</v>
      </c>
      <c r="L6507" t="s">
        <v>21112</v>
      </c>
      <c r="M6507" t="s">
        <v>143</v>
      </c>
      <c r="N6507" t="s">
        <v>83</v>
      </c>
      <c r="O6507" s="2">
        <v>45078.929201388892</v>
      </c>
      <c r="P6507" s="2">
        <v>45078.648645833331</v>
      </c>
      <c r="Q6507">
        <v>5</v>
      </c>
      <c r="R6507" t="str">
        <f t="shared" ca="1" si="101"/>
        <v>Ravi</v>
      </c>
      <c r="S6507" t="str">
        <f>IFERROR(TEXT(DATEVALUE(LEFT(Table1[[#This Row],[Date of Purchase]],10)), "MMMM"), TEXT(Table1[[#This Row],[Date of Purchase]], "MMMM"))</f>
        <v>July</v>
      </c>
      <c r="T6507" t="str">
        <f>IF(OR(
  AND(Table1[[#This Row],[Ticket Priority]]="Critical", Table1[[#This Row],[Ticket Status]]&lt;&gt;"Closed"),
  AND(Table1[[#This Row],[Ticket Priority]]="High", Table1[[#This Row],[Ticket Status]]="Open")
), "Yes", "No")</f>
        <v>No</v>
      </c>
      <c r="U6507" s="4" t="str">
        <f>IF(Table1[[#This Row],[Ticket Status]]="Closed","Yes","No")</f>
        <v>Yes</v>
      </c>
      <c r="V6507" s="4" t="str">
        <f>IF(Table1[[#This Row],[Ticket Status]]="Pending Customer Response","Yes","No")</f>
        <v>No</v>
      </c>
      <c r="W6507" s="5">
        <f ca="1">COUNTIFS(Table1[Agent_name],Table1[[#This Row],[Agent_name]],Table1[Month],Table1[[#This Row],[Month]])/160</f>
        <v>0.66249999999999998</v>
      </c>
    </row>
    <row r="6508" spans="1:23" x14ac:dyDescent="0.25">
      <c r="A6508">
        <v>6507</v>
      </c>
      <c r="B6508" t="s">
        <v>21113</v>
      </c>
      <c r="C6508" t="s">
        <v>21114</v>
      </c>
      <c r="D6508">
        <v>47</v>
      </c>
      <c r="E6508" t="s">
        <v>58</v>
      </c>
      <c r="F6508" t="s">
        <v>249</v>
      </c>
      <c r="G6508" s="1">
        <v>44225</v>
      </c>
      <c r="H6508" t="s">
        <v>59</v>
      </c>
      <c r="I6508" t="s">
        <v>93</v>
      </c>
      <c r="J6508" s="3" t="s">
        <v>21115</v>
      </c>
      <c r="K6508" t="s">
        <v>62</v>
      </c>
      <c r="M6508" t="s">
        <v>41</v>
      </c>
      <c r="N6508" t="s">
        <v>33</v>
      </c>
      <c r="R6508" t="str">
        <f t="shared" ca="1" si="101"/>
        <v>Karan</v>
      </c>
      <c r="S6508" t="str">
        <f>IFERROR(TEXT(DATEVALUE(LEFT(Table1[[#This Row],[Date of Purchase]],10)), "MMMM"), TEXT(Table1[[#This Row],[Date of Purchase]], "MMMM"))</f>
        <v>January</v>
      </c>
      <c r="T6508" t="str">
        <f>IF(OR(
  AND(Table1[[#This Row],[Ticket Priority]]="Critical", Table1[[#This Row],[Ticket Status]]&lt;&gt;"Closed"),
  AND(Table1[[#This Row],[Ticket Priority]]="High", Table1[[#This Row],[Ticket Status]]="Open")
), "Yes", "No")</f>
        <v>No</v>
      </c>
      <c r="U6508" s="4" t="str">
        <f>IF(Table1[[#This Row],[Ticket Status]]="Closed","Yes","No")</f>
        <v>No</v>
      </c>
      <c r="V6508" s="4" t="str">
        <f>IF(Table1[[#This Row],[Ticket Status]]="Pending Customer Response","Yes","No")</f>
        <v>No</v>
      </c>
      <c r="W6508" s="5">
        <f ca="1">COUNTIFS(Table1[Agent_name],Table1[[#This Row],[Agent_name]],Table1[Month],Table1[[#This Row],[Month]])/160</f>
        <v>0.21249999999999999</v>
      </c>
    </row>
    <row r="6509" spans="1:23" x14ac:dyDescent="0.25">
      <c r="A6509">
        <v>6508</v>
      </c>
      <c r="B6509" t="s">
        <v>21116</v>
      </c>
      <c r="C6509" t="s">
        <v>21117</v>
      </c>
      <c r="D6509">
        <v>52</v>
      </c>
      <c r="E6509" t="s">
        <v>29</v>
      </c>
      <c r="F6509" t="s">
        <v>485</v>
      </c>
      <c r="G6509" s="1">
        <v>44419</v>
      </c>
      <c r="H6509" t="s">
        <v>66</v>
      </c>
      <c r="I6509" t="s">
        <v>37</v>
      </c>
      <c r="J6509" s="3" t="s">
        <v>21118</v>
      </c>
      <c r="K6509" t="s">
        <v>62</v>
      </c>
      <c r="M6509" t="s">
        <v>143</v>
      </c>
      <c r="N6509" t="s">
        <v>83</v>
      </c>
      <c r="R6509" t="str">
        <f t="shared" ca="1" si="101"/>
        <v>Aisha</v>
      </c>
      <c r="S6509" t="str">
        <f>IFERROR(TEXT(DATEVALUE(LEFT(Table1[[#This Row],[Date of Purchase]],10)), "MMMM"), TEXT(Table1[[#This Row],[Date of Purchase]], "MMMM"))</f>
        <v>August</v>
      </c>
      <c r="T6509" t="str">
        <f>IF(OR(
  AND(Table1[[#This Row],[Ticket Priority]]="Critical", Table1[[#This Row],[Ticket Status]]&lt;&gt;"Closed"),
  AND(Table1[[#This Row],[Ticket Priority]]="High", Table1[[#This Row],[Ticket Status]]="Open")
), "Yes", "No")</f>
        <v>No</v>
      </c>
      <c r="U6509" s="4" t="str">
        <f>IF(Table1[[#This Row],[Ticket Status]]="Closed","Yes","No")</f>
        <v>No</v>
      </c>
      <c r="V6509" s="4" t="str">
        <f>IF(Table1[[#This Row],[Ticket Status]]="Pending Customer Response","Yes","No")</f>
        <v>No</v>
      </c>
      <c r="W6509" s="5">
        <f ca="1">COUNTIFS(Table1[Agent_name],Table1[[#This Row],[Agent_name]],Table1[Month],Table1[[#This Row],[Month]])/160</f>
        <v>0.86250000000000004</v>
      </c>
    </row>
    <row r="6510" spans="1:23" x14ac:dyDescent="0.25">
      <c r="A6510">
        <v>6509</v>
      </c>
      <c r="B6510" t="s">
        <v>21119</v>
      </c>
      <c r="C6510" t="s">
        <v>21120</v>
      </c>
      <c r="D6510">
        <v>38</v>
      </c>
      <c r="E6510" t="s">
        <v>29</v>
      </c>
      <c r="F6510" t="s">
        <v>173</v>
      </c>
      <c r="G6510" s="1">
        <v>43844</v>
      </c>
      <c r="H6510" t="s">
        <v>59</v>
      </c>
      <c r="I6510" t="s">
        <v>77</v>
      </c>
      <c r="J6510" s="3" t="s">
        <v>21121</v>
      </c>
      <c r="K6510" t="s">
        <v>24</v>
      </c>
      <c r="M6510" t="s">
        <v>41</v>
      </c>
      <c r="N6510" t="s">
        <v>55</v>
      </c>
      <c r="O6510" s="2">
        <v>45078.019537037035</v>
      </c>
      <c r="R6510" t="str">
        <f t="shared" ca="1" si="101"/>
        <v>Neha</v>
      </c>
      <c r="S6510" t="str">
        <f>IFERROR(TEXT(DATEVALUE(LEFT(Table1[[#This Row],[Date of Purchase]],10)), "MMMM"), TEXT(Table1[[#This Row],[Date of Purchase]], "MMMM"))</f>
        <v>January</v>
      </c>
      <c r="T6510" t="str">
        <f>IF(OR(
  AND(Table1[[#This Row],[Ticket Priority]]="Critical", Table1[[#This Row],[Ticket Status]]&lt;&gt;"Closed"),
  AND(Table1[[#This Row],[Ticket Priority]]="High", Table1[[#This Row],[Ticket Status]]="Open")
), "Yes", "No")</f>
        <v>No</v>
      </c>
      <c r="U6510" s="4" t="str">
        <f>IF(Table1[[#This Row],[Ticket Status]]="Closed","Yes","No")</f>
        <v>No</v>
      </c>
      <c r="V6510" s="4" t="str">
        <f>IF(Table1[[#This Row],[Ticket Status]]="Pending Customer Response","Yes","No")</f>
        <v>Yes</v>
      </c>
      <c r="W6510" s="5">
        <f ca="1">COUNTIFS(Table1[Agent_name],Table1[[#This Row],[Agent_name]],Table1[Month],Table1[[#This Row],[Month]])/160</f>
        <v>0.21875</v>
      </c>
    </row>
    <row r="6511" spans="1:23" x14ac:dyDescent="0.25">
      <c r="A6511">
        <v>6510</v>
      </c>
      <c r="B6511" t="s">
        <v>21122</v>
      </c>
      <c r="C6511" t="s">
        <v>21123</v>
      </c>
      <c r="D6511">
        <v>23</v>
      </c>
      <c r="E6511" t="s">
        <v>58</v>
      </c>
      <c r="F6511" t="s">
        <v>65</v>
      </c>
      <c r="G6511" s="1">
        <v>44430</v>
      </c>
      <c r="H6511" t="s">
        <v>67</v>
      </c>
      <c r="I6511" t="s">
        <v>150</v>
      </c>
      <c r="J6511" s="3" t="s">
        <v>21124</v>
      </c>
      <c r="K6511" t="s">
        <v>39</v>
      </c>
      <c r="L6511" t="s">
        <v>21125</v>
      </c>
      <c r="M6511" t="s">
        <v>89</v>
      </c>
      <c r="N6511" t="s">
        <v>55</v>
      </c>
      <c r="O6511" s="2">
        <v>45078.722326388888</v>
      </c>
      <c r="P6511" s="2">
        <v>45078.115381944444</v>
      </c>
      <c r="Q6511">
        <v>4</v>
      </c>
      <c r="R6511" t="str">
        <f t="shared" ca="1" si="101"/>
        <v>Priya</v>
      </c>
      <c r="S6511" t="str">
        <f>IFERROR(TEXT(DATEVALUE(LEFT(Table1[[#This Row],[Date of Purchase]],10)), "MMMM"), TEXT(Table1[[#This Row],[Date of Purchase]], "MMMM"))</f>
        <v>August</v>
      </c>
      <c r="T6511" t="str">
        <f>IF(OR(
  AND(Table1[[#This Row],[Ticket Priority]]="Critical", Table1[[#This Row],[Ticket Status]]&lt;&gt;"Closed"),
  AND(Table1[[#This Row],[Ticket Priority]]="High", Table1[[#This Row],[Ticket Status]]="Open")
), "Yes", "No")</f>
        <v>No</v>
      </c>
      <c r="U6511" s="4" t="str">
        <f>IF(Table1[[#This Row],[Ticket Status]]="Closed","Yes","No")</f>
        <v>Yes</v>
      </c>
      <c r="V6511" s="4" t="str">
        <f>IF(Table1[[#This Row],[Ticket Status]]="Pending Customer Response","Yes","No")</f>
        <v>No</v>
      </c>
      <c r="W6511" s="5">
        <f ca="1">COUNTIFS(Table1[Agent_name],Table1[[#This Row],[Agent_name]],Table1[Month],Table1[[#This Row],[Month]])/160</f>
        <v>0.35</v>
      </c>
    </row>
    <row r="6512" spans="1:23" x14ac:dyDescent="0.25">
      <c r="A6512">
        <v>6511</v>
      </c>
      <c r="B6512" t="s">
        <v>21126</v>
      </c>
      <c r="C6512" t="s">
        <v>21127</v>
      </c>
      <c r="D6512">
        <v>18</v>
      </c>
      <c r="E6512" t="s">
        <v>58</v>
      </c>
      <c r="F6512" t="s">
        <v>211</v>
      </c>
      <c r="G6512" s="1">
        <v>43859</v>
      </c>
      <c r="H6512" t="s">
        <v>66</v>
      </c>
      <c r="I6512" t="s">
        <v>77</v>
      </c>
      <c r="J6512" s="3" t="s">
        <v>1076</v>
      </c>
      <c r="K6512" t="s">
        <v>62</v>
      </c>
      <c r="M6512" t="s">
        <v>41</v>
      </c>
      <c r="N6512" t="s">
        <v>83</v>
      </c>
      <c r="R6512" t="str">
        <f t="shared" ca="1" si="101"/>
        <v>Ravi</v>
      </c>
      <c r="S6512" t="str">
        <f>IFERROR(TEXT(DATEVALUE(LEFT(Table1[[#This Row],[Date of Purchase]],10)), "MMMM"), TEXT(Table1[[#This Row],[Date of Purchase]], "MMMM"))</f>
        <v>January</v>
      </c>
      <c r="T6512" t="str">
        <f>IF(OR(
  AND(Table1[[#This Row],[Ticket Priority]]="Critical", Table1[[#This Row],[Ticket Status]]&lt;&gt;"Closed"),
  AND(Table1[[#This Row],[Ticket Priority]]="High", Table1[[#This Row],[Ticket Status]]="Open")
), "Yes", "No")</f>
        <v>No</v>
      </c>
      <c r="U6512" s="4" t="str">
        <f>IF(Table1[[#This Row],[Ticket Status]]="Closed","Yes","No")</f>
        <v>No</v>
      </c>
      <c r="V6512" s="4" t="str">
        <f>IF(Table1[[#This Row],[Ticket Status]]="Pending Customer Response","Yes","No")</f>
        <v>No</v>
      </c>
      <c r="W6512" s="5">
        <f ca="1">COUNTIFS(Table1[Agent_name],Table1[[#This Row],[Agent_name]],Table1[Month],Table1[[#This Row],[Month]])/160</f>
        <v>0.74375000000000002</v>
      </c>
    </row>
    <row r="6513" spans="1:23" x14ac:dyDescent="0.25">
      <c r="A6513">
        <v>6512</v>
      </c>
      <c r="B6513" t="s">
        <v>21128</v>
      </c>
      <c r="C6513" t="s">
        <v>21129</v>
      </c>
      <c r="D6513">
        <v>54</v>
      </c>
      <c r="E6513" t="s">
        <v>58</v>
      </c>
      <c r="F6513" t="s">
        <v>36</v>
      </c>
      <c r="G6513" s="1">
        <v>44372</v>
      </c>
      <c r="H6513" t="s">
        <v>59</v>
      </c>
      <c r="I6513" t="s">
        <v>60</v>
      </c>
      <c r="J6513" s="3" t="s">
        <v>21130</v>
      </c>
      <c r="K6513" t="s">
        <v>24</v>
      </c>
      <c r="M6513" t="s">
        <v>143</v>
      </c>
      <c r="N6513" t="s">
        <v>55</v>
      </c>
      <c r="O6513" s="2">
        <v>45078.509155092594</v>
      </c>
      <c r="R6513" t="str">
        <f t="shared" ca="1" si="101"/>
        <v>Aisha</v>
      </c>
      <c r="S6513" t="str">
        <f>IFERROR(TEXT(DATEVALUE(LEFT(Table1[[#This Row],[Date of Purchase]],10)), "MMMM"), TEXT(Table1[[#This Row],[Date of Purchase]], "MMMM"))</f>
        <v>June</v>
      </c>
      <c r="T6513" t="str">
        <f>IF(OR(
  AND(Table1[[#This Row],[Ticket Priority]]="Critical", Table1[[#This Row],[Ticket Status]]&lt;&gt;"Closed"),
  AND(Table1[[#This Row],[Ticket Priority]]="High", Table1[[#This Row],[Ticket Status]]="Open")
), "Yes", "No")</f>
        <v>No</v>
      </c>
      <c r="U6513" s="4" t="str">
        <f>IF(Table1[[#This Row],[Ticket Status]]="Closed","Yes","No")</f>
        <v>No</v>
      </c>
      <c r="V6513" s="4" t="str">
        <f>IF(Table1[[#This Row],[Ticket Status]]="Pending Customer Response","Yes","No")</f>
        <v>Yes</v>
      </c>
      <c r="W6513" s="5">
        <f ca="1">COUNTIFS(Table1[Agent_name],Table1[[#This Row],[Agent_name]],Table1[Month],Table1[[#This Row],[Month]])/160</f>
        <v>0.89375000000000004</v>
      </c>
    </row>
    <row r="6514" spans="1:23" x14ac:dyDescent="0.25">
      <c r="A6514">
        <v>6513</v>
      </c>
      <c r="B6514" t="s">
        <v>2303</v>
      </c>
      <c r="C6514" t="s">
        <v>21131</v>
      </c>
      <c r="D6514">
        <v>70</v>
      </c>
      <c r="E6514" t="s">
        <v>19</v>
      </c>
      <c r="F6514" t="s">
        <v>65</v>
      </c>
      <c r="G6514" s="1">
        <v>44420</v>
      </c>
      <c r="H6514" t="s">
        <v>67</v>
      </c>
      <c r="I6514" t="s">
        <v>31</v>
      </c>
      <c r="J6514" s="3" t="s">
        <v>21132</v>
      </c>
      <c r="K6514" t="s">
        <v>24</v>
      </c>
      <c r="M6514" t="s">
        <v>25</v>
      </c>
      <c r="N6514" t="s">
        <v>83</v>
      </c>
      <c r="O6514" s="2">
        <v>45078.473067129627</v>
      </c>
      <c r="R6514" t="str">
        <f t="shared" ca="1" si="101"/>
        <v>Priya</v>
      </c>
      <c r="S6514" t="str">
        <f>IFERROR(TEXT(DATEVALUE(LEFT(Table1[[#This Row],[Date of Purchase]],10)), "MMMM"), TEXT(Table1[[#This Row],[Date of Purchase]], "MMMM"))</f>
        <v>August</v>
      </c>
      <c r="T6514" t="str">
        <f>IF(OR(
  AND(Table1[[#This Row],[Ticket Priority]]="Critical", Table1[[#This Row],[Ticket Status]]&lt;&gt;"Closed"),
  AND(Table1[[#This Row],[Ticket Priority]]="High", Table1[[#This Row],[Ticket Status]]="Open")
), "Yes", "No")</f>
        <v>Yes</v>
      </c>
      <c r="U6514" s="4" t="str">
        <f>IF(Table1[[#This Row],[Ticket Status]]="Closed","Yes","No")</f>
        <v>No</v>
      </c>
      <c r="V6514" s="4" t="str">
        <f>IF(Table1[[#This Row],[Ticket Status]]="Pending Customer Response","Yes","No")</f>
        <v>Yes</v>
      </c>
      <c r="W6514" s="5">
        <f ca="1">COUNTIFS(Table1[Agent_name],Table1[[#This Row],[Agent_name]],Table1[Month],Table1[[#This Row],[Month]])/160</f>
        <v>0.35</v>
      </c>
    </row>
    <row r="6515" spans="1:23" x14ac:dyDescent="0.25">
      <c r="A6515">
        <v>6514</v>
      </c>
      <c r="B6515" t="s">
        <v>21133</v>
      </c>
      <c r="C6515" t="s">
        <v>21134</v>
      </c>
      <c r="D6515">
        <v>43</v>
      </c>
      <c r="E6515" t="s">
        <v>29</v>
      </c>
      <c r="F6515" t="s">
        <v>173</v>
      </c>
      <c r="G6515" s="1">
        <v>44499</v>
      </c>
      <c r="H6515" t="s">
        <v>59</v>
      </c>
      <c r="I6515" t="s">
        <v>67</v>
      </c>
      <c r="J6515" s="3" t="s">
        <v>21135</v>
      </c>
      <c r="K6515" t="s">
        <v>62</v>
      </c>
      <c r="M6515" t="s">
        <v>143</v>
      </c>
      <c r="N6515" t="s">
        <v>55</v>
      </c>
      <c r="R6515" t="str">
        <f t="shared" ca="1" si="101"/>
        <v>Mohit</v>
      </c>
      <c r="S6515" t="str">
        <f>IFERROR(TEXT(DATEVALUE(LEFT(Table1[[#This Row],[Date of Purchase]],10)), "MMMM"), TEXT(Table1[[#This Row],[Date of Purchase]], "MMMM"))</f>
        <v>October</v>
      </c>
      <c r="T6515" t="str">
        <f>IF(OR(
  AND(Table1[[#This Row],[Ticket Priority]]="Critical", Table1[[#This Row],[Ticket Status]]&lt;&gt;"Closed"),
  AND(Table1[[#This Row],[Ticket Priority]]="High", Table1[[#This Row],[Ticket Status]]="Open")
), "Yes", "No")</f>
        <v>No</v>
      </c>
      <c r="U6515" s="4" t="str">
        <f>IF(Table1[[#This Row],[Ticket Status]]="Closed","Yes","No")</f>
        <v>No</v>
      </c>
      <c r="V6515" s="4" t="str">
        <f>IF(Table1[[#This Row],[Ticket Status]]="Pending Customer Response","Yes","No")</f>
        <v>No</v>
      </c>
      <c r="W6515" s="5">
        <f ca="1">COUNTIFS(Table1[Agent_name],Table1[[#This Row],[Agent_name]],Table1[Month],Table1[[#This Row],[Month]])/160</f>
        <v>0.49375000000000002</v>
      </c>
    </row>
    <row r="6516" spans="1:23" x14ac:dyDescent="0.25">
      <c r="A6516">
        <v>6515</v>
      </c>
      <c r="B6516" t="s">
        <v>21136</v>
      </c>
      <c r="C6516" t="s">
        <v>21137</v>
      </c>
      <c r="D6516">
        <v>66</v>
      </c>
      <c r="E6516" t="s">
        <v>58</v>
      </c>
      <c r="F6516" t="s">
        <v>20</v>
      </c>
      <c r="G6516" s="1">
        <v>44529</v>
      </c>
      <c r="H6516" t="s">
        <v>59</v>
      </c>
      <c r="I6516" t="s">
        <v>22</v>
      </c>
      <c r="J6516" s="3" t="s">
        <v>21138</v>
      </c>
      <c r="K6516" t="s">
        <v>39</v>
      </c>
      <c r="L6516" t="s">
        <v>21139</v>
      </c>
      <c r="M6516" t="s">
        <v>89</v>
      </c>
      <c r="N6516" t="s">
        <v>83</v>
      </c>
      <c r="O6516" s="2">
        <v>45078.486979166664</v>
      </c>
      <c r="P6516" s="2">
        <v>45078.124479166669</v>
      </c>
      <c r="Q6516">
        <v>5</v>
      </c>
      <c r="R6516" t="str">
        <f t="shared" ca="1" si="101"/>
        <v>Divya</v>
      </c>
      <c r="S6516" t="str">
        <f>IFERROR(TEXT(DATEVALUE(LEFT(Table1[[#This Row],[Date of Purchase]],10)), "MMMM"), TEXT(Table1[[#This Row],[Date of Purchase]], "MMMM"))</f>
        <v>November</v>
      </c>
      <c r="T6516" t="str">
        <f>IF(OR(
  AND(Table1[[#This Row],[Ticket Priority]]="Critical", Table1[[#This Row],[Ticket Status]]&lt;&gt;"Closed"),
  AND(Table1[[#This Row],[Ticket Priority]]="High", Table1[[#This Row],[Ticket Status]]="Open")
), "Yes", "No")</f>
        <v>No</v>
      </c>
      <c r="U6516" s="4" t="str">
        <f>IF(Table1[[#This Row],[Ticket Status]]="Closed","Yes","No")</f>
        <v>Yes</v>
      </c>
      <c r="V6516" s="4" t="str">
        <f>IF(Table1[[#This Row],[Ticket Status]]="Pending Customer Response","Yes","No")</f>
        <v>No</v>
      </c>
      <c r="W6516" s="5">
        <f ca="1">COUNTIFS(Table1[Agent_name],Table1[[#This Row],[Agent_name]],Table1[Month],Table1[[#This Row],[Month]])/160</f>
        <v>0.24374999999999999</v>
      </c>
    </row>
    <row r="6517" spans="1:23" x14ac:dyDescent="0.25">
      <c r="A6517">
        <v>6516</v>
      </c>
      <c r="B6517" t="s">
        <v>21140</v>
      </c>
      <c r="C6517" t="s">
        <v>21141</v>
      </c>
      <c r="D6517">
        <v>30</v>
      </c>
      <c r="E6517" t="s">
        <v>19</v>
      </c>
      <c r="F6517" t="s">
        <v>92</v>
      </c>
      <c r="G6517" s="1">
        <v>44119</v>
      </c>
      <c r="H6517" t="s">
        <v>66</v>
      </c>
      <c r="I6517" t="s">
        <v>37</v>
      </c>
      <c r="J6517" s="3" t="s">
        <v>21142</v>
      </c>
      <c r="K6517" t="s">
        <v>24</v>
      </c>
      <c r="M6517" t="s">
        <v>41</v>
      </c>
      <c r="N6517" t="s">
        <v>33</v>
      </c>
      <c r="O6517" s="2">
        <v>45078.368252314816</v>
      </c>
      <c r="R6517" t="str">
        <f t="shared" ca="1" si="101"/>
        <v>Aisha</v>
      </c>
      <c r="S6517" t="str">
        <f>IFERROR(TEXT(DATEVALUE(LEFT(Table1[[#This Row],[Date of Purchase]],10)), "MMMM"), TEXT(Table1[[#This Row],[Date of Purchase]], "MMMM"))</f>
        <v>October</v>
      </c>
      <c r="T6517" t="str">
        <f>IF(OR(
  AND(Table1[[#This Row],[Ticket Priority]]="Critical", Table1[[#This Row],[Ticket Status]]&lt;&gt;"Closed"),
  AND(Table1[[#This Row],[Ticket Priority]]="High", Table1[[#This Row],[Ticket Status]]="Open")
), "Yes", "No")</f>
        <v>No</v>
      </c>
      <c r="U6517" s="4" t="str">
        <f>IF(Table1[[#This Row],[Ticket Status]]="Closed","Yes","No")</f>
        <v>No</v>
      </c>
      <c r="V6517" s="4" t="str">
        <f>IF(Table1[[#This Row],[Ticket Status]]="Pending Customer Response","Yes","No")</f>
        <v>Yes</v>
      </c>
      <c r="W6517" s="5">
        <f ca="1">COUNTIFS(Table1[Agent_name],Table1[[#This Row],[Agent_name]],Table1[Month],Table1[[#This Row],[Month]])/160</f>
        <v>0.85624999999999996</v>
      </c>
    </row>
    <row r="6518" spans="1:23" x14ac:dyDescent="0.25">
      <c r="A6518">
        <v>6517</v>
      </c>
      <c r="B6518" t="s">
        <v>21143</v>
      </c>
      <c r="C6518" t="s">
        <v>21144</v>
      </c>
      <c r="D6518">
        <v>40</v>
      </c>
      <c r="E6518" t="s">
        <v>29</v>
      </c>
      <c r="F6518" t="s">
        <v>431</v>
      </c>
      <c r="G6518" s="1">
        <v>43924</v>
      </c>
      <c r="H6518" t="s">
        <v>45</v>
      </c>
      <c r="I6518" t="s">
        <v>77</v>
      </c>
      <c r="J6518" s="3" t="s">
        <v>21145</v>
      </c>
      <c r="K6518" t="s">
        <v>24</v>
      </c>
      <c r="M6518" t="s">
        <v>41</v>
      </c>
      <c r="N6518" t="s">
        <v>26</v>
      </c>
      <c r="O6518" s="2">
        <v>45078.214791666665</v>
      </c>
      <c r="R6518" t="str">
        <f t="shared" ca="1" si="101"/>
        <v>Ravi</v>
      </c>
      <c r="S6518" t="str">
        <f>IFERROR(TEXT(DATEVALUE(LEFT(Table1[[#This Row],[Date of Purchase]],10)), "MMMM"), TEXT(Table1[[#This Row],[Date of Purchase]], "MMMM"))</f>
        <v>April</v>
      </c>
      <c r="T6518" t="str">
        <f>IF(OR(
  AND(Table1[[#This Row],[Ticket Priority]]="Critical", Table1[[#This Row],[Ticket Status]]&lt;&gt;"Closed"),
  AND(Table1[[#This Row],[Ticket Priority]]="High", Table1[[#This Row],[Ticket Status]]="Open")
), "Yes", "No")</f>
        <v>No</v>
      </c>
      <c r="U6518" s="4" t="str">
        <f>IF(Table1[[#This Row],[Ticket Status]]="Closed","Yes","No")</f>
        <v>No</v>
      </c>
      <c r="V6518" s="4" t="str">
        <f>IF(Table1[[#This Row],[Ticket Status]]="Pending Customer Response","Yes","No")</f>
        <v>Yes</v>
      </c>
      <c r="W6518" s="5">
        <f ca="1">COUNTIFS(Table1[Agent_name],Table1[[#This Row],[Agent_name]],Table1[Month],Table1[[#This Row],[Month]])/160</f>
        <v>0.625</v>
      </c>
    </row>
    <row r="6519" spans="1:23" x14ac:dyDescent="0.25">
      <c r="A6519">
        <v>6518</v>
      </c>
      <c r="B6519" t="s">
        <v>21146</v>
      </c>
      <c r="C6519" t="s">
        <v>21147</v>
      </c>
      <c r="D6519">
        <v>27</v>
      </c>
      <c r="E6519" t="s">
        <v>19</v>
      </c>
      <c r="F6519" t="s">
        <v>107</v>
      </c>
      <c r="G6519" s="1">
        <v>44305</v>
      </c>
      <c r="H6519" t="s">
        <v>67</v>
      </c>
      <c r="I6519" t="s">
        <v>141</v>
      </c>
      <c r="J6519" s="3" t="s">
        <v>21148</v>
      </c>
      <c r="K6519" t="s">
        <v>62</v>
      </c>
      <c r="M6519" t="s">
        <v>143</v>
      </c>
      <c r="N6519" t="s">
        <v>55</v>
      </c>
      <c r="R6519" t="str">
        <f t="shared" ca="1" si="101"/>
        <v>Neha</v>
      </c>
      <c r="S6519" t="str">
        <f>IFERROR(TEXT(DATEVALUE(LEFT(Table1[[#This Row],[Date of Purchase]],10)), "MMMM"), TEXT(Table1[[#This Row],[Date of Purchase]], "MMMM"))</f>
        <v>April</v>
      </c>
      <c r="T6519" t="str">
        <f>IF(OR(
  AND(Table1[[#This Row],[Ticket Priority]]="Critical", Table1[[#This Row],[Ticket Status]]&lt;&gt;"Closed"),
  AND(Table1[[#This Row],[Ticket Priority]]="High", Table1[[#This Row],[Ticket Status]]="Open")
), "Yes", "No")</f>
        <v>No</v>
      </c>
      <c r="U6519" s="4" t="str">
        <f>IF(Table1[[#This Row],[Ticket Status]]="Closed","Yes","No")</f>
        <v>No</v>
      </c>
      <c r="V6519" s="4" t="str">
        <f>IF(Table1[[#This Row],[Ticket Status]]="Pending Customer Response","Yes","No")</f>
        <v>No</v>
      </c>
      <c r="W6519" s="5">
        <f ca="1">COUNTIFS(Table1[Agent_name],Table1[[#This Row],[Agent_name]],Table1[Month],Table1[[#This Row],[Month]])/160</f>
        <v>0.28749999999999998</v>
      </c>
    </row>
    <row r="6520" spans="1:23" x14ac:dyDescent="0.25">
      <c r="A6520">
        <v>6519</v>
      </c>
      <c r="B6520" t="s">
        <v>21149</v>
      </c>
      <c r="C6520" t="s">
        <v>21150</v>
      </c>
      <c r="D6520">
        <v>35</v>
      </c>
      <c r="E6520" t="s">
        <v>19</v>
      </c>
      <c r="F6520" t="s">
        <v>397</v>
      </c>
      <c r="G6520" s="1">
        <v>43905</v>
      </c>
      <c r="H6520" t="s">
        <v>66</v>
      </c>
      <c r="I6520" t="s">
        <v>22</v>
      </c>
      <c r="J6520" s="3" t="s">
        <v>21151</v>
      </c>
      <c r="K6520" t="s">
        <v>62</v>
      </c>
      <c r="M6520" t="s">
        <v>41</v>
      </c>
      <c r="N6520" t="s">
        <v>33</v>
      </c>
      <c r="R6520" t="str">
        <f t="shared" ca="1" si="101"/>
        <v>Sara</v>
      </c>
      <c r="S6520" t="str">
        <f>IFERROR(TEXT(DATEVALUE(LEFT(Table1[[#This Row],[Date of Purchase]],10)), "MMMM"), TEXT(Table1[[#This Row],[Date of Purchase]], "MMMM"))</f>
        <v>March</v>
      </c>
      <c r="T6520" t="str">
        <f>IF(OR(
  AND(Table1[[#This Row],[Ticket Priority]]="Critical", Table1[[#This Row],[Ticket Status]]&lt;&gt;"Closed"),
  AND(Table1[[#This Row],[Ticket Priority]]="High", Table1[[#This Row],[Ticket Status]]="Open")
), "Yes", "No")</f>
        <v>No</v>
      </c>
      <c r="U6520" s="4" t="str">
        <f>IF(Table1[[#This Row],[Ticket Status]]="Closed","Yes","No")</f>
        <v>No</v>
      </c>
      <c r="V6520" s="4" t="str">
        <f>IF(Table1[[#This Row],[Ticket Status]]="Pending Customer Response","Yes","No")</f>
        <v>No</v>
      </c>
      <c r="W6520" s="5">
        <f ca="1">COUNTIFS(Table1[Agent_name],Table1[[#This Row],[Agent_name]],Table1[Month],Table1[[#This Row],[Month]])/160</f>
        <v>0.55625000000000002</v>
      </c>
    </row>
    <row r="6521" spans="1:23" x14ac:dyDescent="0.25">
      <c r="A6521">
        <v>6520</v>
      </c>
      <c r="B6521" t="s">
        <v>355</v>
      </c>
      <c r="C6521" t="s">
        <v>21152</v>
      </c>
      <c r="D6521">
        <v>51</v>
      </c>
      <c r="E6521" t="s">
        <v>19</v>
      </c>
      <c r="F6521" t="s">
        <v>51</v>
      </c>
      <c r="G6521" s="1">
        <v>43859</v>
      </c>
      <c r="H6521" t="s">
        <v>21</v>
      </c>
      <c r="I6521" t="s">
        <v>52</v>
      </c>
      <c r="J6521" s="3" t="s">
        <v>21153</v>
      </c>
      <c r="K6521" t="s">
        <v>62</v>
      </c>
      <c r="M6521" t="s">
        <v>89</v>
      </c>
      <c r="N6521" t="s">
        <v>33</v>
      </c>
      <c r="R6521" t="str">
        <f t="shared" ca="1" si="101"/>
        <v>Divya</v>
      </c>
      <c r="S6521" t="str">
        <f>IFERROR(TEXT(DATEVALUE(LEFT(Table1[[#This Row],[Date of Purchase]],10)), "MMMM"), TEXT(Table1[[#This Row],[Date of Purchase]], "MMMM"))</f>
        <v>January</v>
      </c>
      <c r="T6521" t="str">
        <f>IF(OR(
  AND(Table1[[#This Row],[Ticket Priority]]="Critical", Table1[[#This Row],[Ticket Status]]&lt;&gt;"Closed"),
  AND(Table1[[#This Row],[Ticket Priority]]="High", Table1[[#This Row],[Ticket Status]]="Open")
), "Yes", "No")</f>
        <v>Yes</v>
      </c>
      <c r="U6521" s="4" t="str">
        <f>IF(Table1[[#This Row],[Ticket Status]]="Closed","Yes","No")</f>
        <v>No</v>
      </c>
      <c r="V6521" s="4" t="str">
        <f>IF(Table1[[#This Row],[Ticket Status]]="Pending Customer Response","Yes","No")</f>
        <v>No</v>
      </c>
      <c r="W6521" s="5">
        <f ca="1">COUNTIFS(Table1[Agent_name],Table1[[#This Row],[Agent_name]],Table1[Month],Table1[[#This Row],[Month]])/160</f>
        <v>0.25624999999999998</v>
      </c>
    </row>
    <row r="6522" spans="1:23" x14ac:dyDescent="0.25">
      <c r="A6522">
        <v>6521</v>
      </c>
      <c r="B6522" t="s">
        <v>21154</v>
      </c>
      <c r="C6522" t="s">
        <v>3201</v>
      </c>
      <c r="D6522">
        <v>25</v>
      </c>
      <c r="E6522" t="s">
        <v>58</v>
      </c>
      <c r="F6522" t="s">
        <v>92</v>
      </c>
      <c r="G6522" s="1">
        <v>44191</v>
      </c>
      <c r="H6522" t="s">
        <v>66</v>
      </c>
      <c r="I6522" t="s">
        <v>77</v>
      </c>
      <c r="J6522" s="3" t="s">
        <v>21155</v>
      </c>
      <c r="K6522" t="s">
        <v>39</v>
      </c>
      <c r="L6522" t="s">
        <v>21156</v>
      </c>
      <c r="M6522" t="s">
        <v>143</v>
      </c>
      <c r="N6522" t="s">
        <v>83</v>
      </c>
      <c r="O6522" s="2">
        <v>45078.625254629631</v>
      </c>
      <c r="P6522" s="2">
        <v>45078.371087962965</v>
      </c>
      <c r="Q6522">
        <v>2</v>
      </c>
      <c r="R6522" t="str">
        <f t="shared" ca="1" si="101"/>
        <v>Sara</v>
      </c>
      <c r="S6522" t="str">
        <f>IFERROR(TEXT(DATEVALUE(LEFT(Table1[[#This Row],[Date of Purchase]],10)), "MMMM"), TEXT(Table1[[#This Row],[Date of Purchase]], "MMMM"))</f>
        <v>December</v>
      </c>
      <c r="T6522" t="str">
        <f>IF(OR(
  AND(Table1[[#This Row],[Ticket Priority]]="Critical", Table1[[#This Row],[Ticket Status]]&lt;&gt;"Closed"),
  AND(Table1[[#This Row],[Ticket Priority]]="High", Table1[[#This Row],[Ticket Status]]="Open")
), "Yes", "No")</f>
        <v>No</v>
      </c>
      <c r="U6522" s="4" t="str">
        <f>IF(Table1[[#This Row],[Ticket Status]]="Closed","Yes","No")</f>
        <v>Yes</v>
      </c>
      <c r="V6522" s="4" t="str">
        <f>IF(Table1[[#This Row],[Ticket Status]]="Pending Customer Response","Yes","No")</f>
        <v>No</v>
      </c>
      <c r="W6522" s="5">
        <f ca="1">COUNTIFS(Table1[Agent_name],Table1[[#This Row],[Agent_name]],Table1[Month],Table1[[#This Row],[Month]])/160</f>
        <v>0.55625000000000002</v>
      </c>
    </row>
    <row r="6523" spans="1:23" x14ac:dyDescent="0.25">
      <c r="A6523">
        <v>6522</v>
      </c>
      <c r="B6523" t="s">
        <v>7975</v>
      </c>
      <c r="C6523" t="s">
        <v>21157</v>
      </c>
      <c r="D6523">
        <v>67</v>
      </c>
      <c r="E6523" t="s">
        <v>29</v>
      </c>
      <c r="F6523" t="s">
        <v>339</v>
      </c>
      <c r="G6523" s="1">
        <v>44428</v>
      </c>
      <c r="H6523" t="s">
        <v>59</v>
      </c>
      <c r="I6523" t="s">
        <v>37</v>
      </c>
      <c r="J6523" s="3" t="s">
        <v>21158</v>
      </c>
      <c r="K6523" t="s">
        <v>24</v>
      </c>
      <c r="M6523" t="s">
        <v>89</v>
      </c>
      <c r="N6523" t="s">
        <v>33</v>
      </c>
      <c r="O6523" s="2">
        <v>45078.83289351852</v>
      </c>
      <c r="R6523" t="str">
        <f t="shared" ca="1" si="101"/>
        <v>Sara</v>
      </c>
      <c r="S6523" t="str">
        <f>IFERROR(TEXT(DATEVALUE(LEFT(Table1[[#This Row],[Date of Purchase]],10)), "MMMM"), TEXT(Table1[[#This Row],[Date of Purchase]], "MMMM"))</f>
        <v>August</v>
      </c>
      <c r="T6523" t="str">
        <f>IF(OR(
  AND(Table1[[#This Row],[Ticket Priority]]="Critical", Table1[[#This Row],[Ticket Status]]&lt;&gt;"Closed"),
  AND(Table1[[#This Row],[Ticket Priority]]="High", Table1[[#This Row],[Ticket Status]]="Open")
), "Yes", "No")</f>
        <v>No</v>
      </c>
      <c r="U6523" s="4" t="str">
        <f>IF(Table1[[#This Row],[Ticket Status]]="Closed","Yes","No")</f>
        <v>No</v>
      </c>
      <c r="V6523" s="4" t="str">
        <f>IF(Table1[[#This Row],[Ticket Status]]="Pending Customer Response","Yes","No")</f>
        <v>Yes</v>
      </c>
      <c r="W6523" s="5">
        <f ca="1">COUNTIFS(Table1[Agent_name],Table1[[#This Row],[Agent_name]],Table1[Month],Table1[[#This Row],[Month]])/160</f>
        <v>0.8</v>
      </c>
    </row>
    <row r="6524" spans="1:23" x14ac:dyDescent="0.25">
      <c r="A6524">
        <v>6523</v>
      </c>
      <c r="B6524" t="s">
        <v>21159</v>
      </c>
      <c r="C6524" t="s">
        <v>21160</v>
      </c>
      <c r="D6524">
        <v>61</v>
      </c>
      <c r="E6524" t="s">
        <v>19</v>
      </c>
      <c r="F6524" t="s">
        <v>161</v>
      </c>
      <c r="G6524" s="1">
        <v>43921</v>
      </c>
      <c r="H6524" t="s">
        <v>45</v>
      </c>
      <c r="I6524" t="s">
        <v>67</v>
      </c>
      <c r="J6524" s="3" t="s">
        <v>21161</v>
      </c>
      <c r="K6524" t="s">
        <v>62</v>
      </c>
      <c r="M6524" t="s">
        <v>89</v>
      </c>
      <c r="N6524" t="s">
        <v>83</v>
      </c>
      <c r="R6524" t="str">
        <f t="shared" ca="1" si="101"/>
        <v>Karan</v>
      </c>
      <c r="S6524" t="str">
        <f>IFERROR(TEXT(DATEVALUE(LEFT(Table1[[#This Row],[Date of Purchase]],10)), "MMMM"), TEXT(Table1[[#This Row],[Date of Purchase]], "MMMM"))</f>
        <v>March</v>
      </c>
      <c r="T6524" t="str">
        <f>IF(OR(
  AND(Table1[[#This Row],[Ticket Priority]]="Critical", Table1[[#This Row],[Ticket Status]]&lt;&gt;"Closed"),
  AND(Table1[[#This Row],[Ticket Priority]]="High", Table1[[#This Row],[Ticket Status]]="Open")
), "Yes", "No")</f>
        <v>Yes</v>
      </c>
      <c r="U6524" s="4" t="str">
        <f>IF(Table1[[#This Row],[Ticket Status]]="Closed","Yes","No")</f>
        <v>No</v>
      </c>
      <c r="V6524" s="4" t="str">
        <f>IF(Table1[[#This Row],[Ticket Status]]="Pending Customer Response","Yes","No")</f>
        <v>No</v>
      </c>
      <c r="W6524" s="5">
        <f ca="1">COUNTIFS(Table1[Agent_name],Table1[[#This Row],[Agent_name]],Table1[Month],Table1[[#This Row],[Month]])/160</f>
        <v>0.21249999999999999</v>
      </c>
    </row>
    <row r="6525" spans="1:23" x14ac:dyDescent="0.25">
      <c r="A6525">
        <v>6524</v>
      </c>
      <c r="B6525" t="s">
        <v>21162</v>
      </c>
      <c r="C6525" t="s">
        <v>21163</v>
      </c>
      <c r="D6525">
        <v>18</v>
      </c>
      <c r="E6525" t="s">
        <v>19</v>
      </c>
      <c r="F6525" t="s">
        <v>161</v>
      </c>
      <c r="G6525" s="1">
        <v>44316</v>
      </c>
      <c r="H6525" t="s">
        <v>45</v>
      </c>
      <c r="I6525" t="s">
        <v>177</v>
      </c>
      <c r="J6525" s="3" t="s">
        <v>21164</v>
      </c>
      <c r="K6525" t="s">
        <v>24</v>
      </c>
      <c r="M6525" t="s">
        <v>143</v>
      </c>
      <c r="N6525" t="s">
        <v>55</v>
      </c>
      <c r="O6525" s="2">
        <v>45078.065567129626</v>
      </c>
      <c r="R6525" t="str">
        <f t="shared" ca="1" si="101"/>
        <v>Sara</v>
      </c>
      <c r="S6525" t="str">
        <f>IFERROR(TEXT(DATEVALUE(LEFT(Table1[[#This Row],[Date of Purchase]],10)), "MMMM"), TEXT(Table1[[#This Row],[Date of Purchase]], "MMMM"))</f>
        <v>April</v>
      </c>
      <c r="T6525" t="str">
        <f>IF(OR(
  AND(Table1[[#This Row],[Ticket Priority]]="Critical", Table1[[#This Row],[Ticket Status]]&lt;&gt;"Closed"),
  AND(Table1[[#This Row],[Ticket Priority]]="High", Table1[[#This Row],[Ticket Status]]="Open")
), "Yes", "No")</f>
        <v>No</v>
      </c>
      <c r="U6525" s="4" t="str">
        <f>IF(Table1[[#This Row],[Ticket Status]]="Closed","Yes","No")</f>
        <v>No</v>
      </c>
      <c r="V6525" s="4" t="str">
        <f>IF(Table1[[#This Row],[Ticket Status]]="Pending Customer Response","Yes","No")</f>
        <v>Yes</v>
      </c>
      <c r="W6525" s="5">
        <f ca="1">COUNTIFS(Table1[Agent_name],Table1[[#This Row],[Agent_name]],Table1[Month],Table1[[#This Row],[Month]])/160</f>
        <v>0.75624999999999998</v>
      </c>
    </row>
    <row r="6526" spans="1:23" x14ac:dyDescent="0.25">
      <c r="A6526">
        <v>6525</v>
      </c>
      <c r="B6526" t="s">
        <v>21165</v>
      </c>
      <c r="C6526" t="s">
        <v>21166</v>
      </c>
      <c r="D6526">
        <v>41</v>
      </c>
      <c r="E6526" t="s">
        <v>19</v>
      </c>
      <c r="F6526" t="s">
        <v>161</v>
      </c>
      <c r="G6526" s="1">
        <v>44337</v>
      </c>
      <c r="H6526" t="s">
        <v>66</v>
      </c>
      <c r="I6526" t="s">
        <v>72</v>
      </c>
      <c r="J6526" s="3" t="s">
        <v>21167</v>
      </c>
      <c r="K6526" t="s">
        <v>39</v>
      </c>
      <c r="L6526" t="s">
        <v>21168</v>
      </c>
      <c r="M6526" t="s">
        <v>41</v>
      </c>
      <c r="N6526" t="s">
        <v>26</v>
      </c>
      <c r="O6526" s="2">
        <v>45078.012812499997</v>
      </c>
      <c r="P6526" s="2">
        <v>45078.95517361111</v>
      </c>
      <c r="Q6526">
        <v>1</v>
      </c>
      <c r="R6526" t="str">
        <f t="shared" ca="1" si="101"/>
        <v>Ravi</v>
      </c>
      <c r="S6526" t="str">
        <f>IFERROR(TEXT(DATEVALUE(LEFT(Table1[[#This Row],[Date of Purchase]],10)), "MMMM"), TEXT(Table1[[#This Row],[Date of Purchase]], "MMMM"))</f>
        <v>May</v>
      </c>
      <c r="T6526" t="str">
        <f>IF(OR(
  AND(Table1[[#This Row],[Ticket Priority]]="Critical", Table1[[#This Row],[Ticket Status]]&lt;&gt;"Closed"),
  AND(Table1[[#This Row],[Ticket Priority]]="High", Table1[[#This Row],[Ticket Status]]="Open")
), "Yes", "No")</f>
        <v>No</v>
      </c>
      <c r="U6526" s="4" t="str">
        <f>IF(Table1[[#This Row],[Ticket Status]]="Closed","Yes","No")</f>
        <v>Yes</v>
      </c>
      <c r="V6526" s="4" t="str">
        <f>IF(Table1[[#This Row],[Ticket Status]]="Pending Customer Response","Yes","No")</f>
        <v>No</v>
      </c>
      <c r="W6526" s="5">
        <f ca="1">COUNTIFS(Table1[Agent_name],Table1[[#This Row],[Agent_name]],Table1[Month],Table1[[#This Row],[Month]])/160</f>
        <v>0.67500000000000004</v>
      </c>
    </row>
    <row r="6527" spans="1:23" x14ac:dyDescent="0.25">
      <c r="A6527">
        <v>6526</v>
      </c>
      <c r="B6527" t="s">
        <v>21169</v>
      </c>
      <c r="C6527" t="s">
        <v>21170</v>
      </c>
      <c r="D6527">
        <v>38</v>
      </c>
      <c r="E6527" t="s">
        <v>58</v>
      </c>
      <c r="F6527" t="s">
        <v>157</v>
      </c>
      <c r="G6527" s="1">
        <v>44126</v>
      </c>
      <c r="H6527" t="s">
        <v>59</v>
      </c>
      <c r="I6527" t="s">
        <v>22</v>
      </c>
      <c r="J6527" s="3" t="s">
        <v>21171</v>
      </c>
      <c r="K6527" t="s">
        <v>62</v>
      </c>
      <c r="M6527" t="s">
        <v>89</v>
      </c>
      <c r="N6527" t="s">
        <v>26</v>
      </c>
      <c r="R6527" t="str">
        <f t="shared" ca="1" si="101"/>
        <v>Ravi</v>
      </c>
      <c r="S6527" t="str">
        <f>IFERROR(TEXT(DATEVALUE(LEFT(Table1[[#This Row],[Date of Purchase]],10)), "MMMM"), TEXT(Table1[[#This Row],[Date of Purchase]], "MMMM"))</f>
        <v>October</v>
      </c>
      <c r="T6527" t="str">
        <f>IF(OR(
  AND(Table1[[#This Row],[Ticket Priority]]="Critical", Table1[[#This Row],[Ticket Status]]&lt;&gt;"Closed"),
  AND(Table1[[#This Row],[Ticket Priority]]="High", Table1[[#This Row],[Ticket Status]]="Open")
), "Yes", "No")</f>
        <v>Yes</v>
      </c>
      <c r="U6527" s="4" t="str">
        <f>IF(Table1[[#This Row],[Ticket Status]]="Closed","Yes","No")</f>
        <v>No</v>
      </c>
      <c r="V6527" s="4" t="str">
        <f>IF(Table1[[#This Row],[Ticket Status]]="Pending Customer Response","Yes","No")</f>
        <v>No</v>
      </c>
      <c r="W6527" s="5">
        <f ca="1">COUNTIFS(Table1[Agent_name],Table1[[#This Row],[Agent_name]],Table1[Month],Table1[[#This Row],[Month]])/160</f>
        <v>0.58125000000000004</v>
      </c>
    </row>
    <row r="6528" spans="1:23" x14ac:dyDescent="0.25">
      <c r="A6528">
        <v>6527</v>
      </c>
      <c r="B6528" t="s">
        <v>21172</v>
      </c>
      <c r="C6528" t="s">
        <v>21173</v>
      </c>
      <c r="D6528">
        <v>24</v>
      </c>
      <c r="E6528" t="s">
        <v>58</v>
      </c>
      <c r="F6528" t="s">
        <v>242</v>
      </c>
      <c r="G6528" s="1">
        <v>44003</v>
      </c>
      <c r="H6528" t="s">
        <v>66</v>
      </c>
      <c r="I6528" t="s">
        <v>99</v>
      </c>
      <c r="J6528" s="3" t="s">
        <v>21174</v>
      </c>
      <c r="K6528" t="s">
        <v>24</v>
      </c>
      <c r="M6528" t="s">
        <v>25</v>
      </c>
      <c r="N6528" t="s">
        <v>55</v>
      </c>
      <c r="O6528" s="2">
        <v>45078.941331018519</v>
      </c>
      <c r="R6528" t="str">
        <f t="shared" ca="1" si="101"/>
        <v>Arjun</v>
      </c>
      <c r="S6528" t="str">
        <f>IFERROR(TEXT(DATEVALUE(LEFT(Table1[[#This Row],[Date of Purchase]],10)), "MMMM"), TEXT(Table1[[#This Row],[Date of Purchase]], "MMMM"))</f>
        <v>June</v>
      </c>
      <c r="T6528" t="str">
        <f>IF(OR(
  AND(Table1[[#This Row],[Ticket Priority]]="Critical", Table1[[#This Row],[Ticket Status]]&lt;&gt;"Closed"),
  AND(Table1[[#This Row],[Ticket Priority]]="High", Table1[[#This Row],[Ticket Status]]="Open")
), "Yes", "No")</f>
        <v>Yes</v>
      </c>
      <c r="U6528" s="4" t="str">
        <f>IF(Table1[[#This Row],[Ticket Status]]="Closed","Yes","No")</f>
        <v>No</v>
      </c>
      <c r="V6528" s="4" t="str">
        <f>IF(Table1[[#This Row],[Ticket Status]]="Pending Customer Response","Yes","No")</f>
        <v>Yes</v>
      </c>
      <c r="W6528" s="5">
        <f ca="1">COUNTIFS(Table1[Agent_name],Table1[[#This Row],[Agent_name]],Table1[Month],Table1[[#This Row],[Month]])/160</f>
        <v>0.28749999999999998</v>
      </c>
    </row>
    <row r="6529" spans="1:23" x14ac:dyDescent="0.25">
      <c r="A6529">
        <v>6528</v>
      </c>
      <c r="B6529" t="s">
        <v>21175</v>
      </c>
      <c r="C6529" t="s">
        <v>21176</v>
      </c>
      <c r="D6529">
        <v>59</v>
      </c>
      <c r="E6529" t="s">
        <v>19</v>
      </c>
      <c r="F6529" t="s">
        <v>44</v>
      </c>
      <c r="G6529" s="1">
        <v>44199</v>
      </c>
      <c r="H6529" t="s">
        <v>21</v>
      </c>
      <c r="I6529" t="s">
        <v>113</v>
      </c>
      <c r="J6529" s="3" t="s">
        <v>21177</v>
      </c>
      <c r="K6529" t="s">
        <v>39</v>
      </c>
      <c r="L6529" t="s">
        <v>21178</v>
      </c>
      <c r="M6529" t="s">
        <v>41</v>
      </c>
      <c r="N6529" t="s">
        <v>26</v>
      </c>
      <c r="O6529" s="2">
        <v>45078.285092592596</v>
      </c>
      <c r="P6529" s="2">
        <v>45078.139953703707</v>
      </c>
      <c r="Q6529">
        <v>4</v>
      </c>
      <c r="R6529" t="str">
        <f t="shared" ca="1" si="101"/>
        <v>Aisha</v>
      </c>
      <c r="S6529" t="str">
        <f>IFERROR(TEXT(DATEVALUE(LEFT(Table1[[#This Row],[Date of Purchase]],10)), "MMMM"), TEXT(Table1[[#This Row],[Date of Purchase]], "MMMM"))</f>
        <v>January</v>
      </c>
      <c r="T6529" t="str">
        <f>IF(OR(
  AND(Table1[[#This Row],[Ticket Priority]]="Critical", Table1[[#This Row],[Ticket Status]]&lt;&gt;"Closed"),
  AND(Table1[[#This Row],[Ticket Priority]]="High", Table1[[#This Row],[Ticket Status]]="Open")
), "Yes", "No")</f>
        <v>No</v>
      </c>
      <c r="U6529" s="4" t="str">
        <f>IF(Table1[[#This Row],[Ticket Status]]="Closed","Yes","No")</f>
        <v>Yes</v>
      </c>
      <c r="V6529" s="4" t="str">
        <f>IF(Table1[[#This Row],[Ticket Status]]="Pending Customer Response","Yes","No")</f>
        <v>No</v>
      </c>
      <c r="W6529" s="5">
        <f ca="1">COUNTIFS(Table1[Agent_name],Table1[[#This Row],[Agent_name]],Table1[Month],Table1[[#This Row],[Month]])/160</f>
        <v>0.83125000000000004</v>
      </c>
    </row>
    <row r="6530" spans="1:23" x14ac:dyDescent="0.25">
      <c r="A6530">
        <v>6529</v>
      </c>
      <c r="B6530" t="s">
        <v>21179</v>
      </c>
      <c r="C6530" t="s">
        <v>21180</v>
      </c>
      <c r="D6530">
        <v>20</v>
      </c>
      <c r="E6530" t="s">
        <v>58</v>
      </c>
      <c r="F6530" t="s">
        <v>699</v>
      </c>
      <c r="G6530" s="1">
        <v>44371</v>
      </c>
      <c r="H6530" t="s">
        <v>45</v>
      </c>
      <c r="I6530" t="s">
        <v>141</v>
      </c>
      <c r="J6530" s="3" t="s">
        <v>21181</v>
      </c>
      <c r="K6530" t="s">
        <v>39</v>
      </c>
      <c r="L6530" t="s">
        <v>21182</v>
      </c>
      <c r="M6530" t="s">
        <v>89</v>
      </c>
      <c r="N6530" t="s">
        <v>83</v>
      </c>
      <c r="O6530" s="2">
        <v>45078.321215277778</v>
      </c>
      <c r="P6530" s="2">
        <v>45078.637187499997</v>
      </c>
      <c r="Q6530">
        <v>2</v>
      </c>
      <c r="R6530" t="str">
        <f t="shared" ref="R6530:R6593" ca="1" si="102">CHOOSE(
RANDBETWEEN(1,20),
"Aisha","Aisha","Aisha","Aisha",
"Ravi","Ravi","Ravi",
"Sara","Sara","Sara",
"Mohit","Mohit",
"Priya","Priya",
"Arjun",
"Neha","Rahul","Divya","Karan","Meera","Sanjay"
)</f>
        <v>Aisha</v>
      </c>
      <c r="S6530" t="str">
        <f>IFERROR(TEXT(DATEVALUE(LEFT(Table1[[#This Row],[Date of Purchase]],10)), "MMMM"), TEXT(Table1[[#This Row],[Date of Purchase]], "MMMM"))</f>
        <v>June</v>
      </c>
      <c r="T6530" t="str">
        <f>IF(OR(
  AND(Table1[[#This Row],[Ticket Priority]]="Critical", Table1[[#This Row],[Ticket Status]]&lt;&gt;"Closed"),
  AND(Table1[[#This Row],[Ticket Priority]]="High", Table1[[#This Row],[Ticket Status]]="Open")
), "Yes", "No")</f>
        <v>No</v>
      </c>
      <c r="U6530" s="4" t="str">
        <f>IF(Table1[[#This Row],[Ticket Status]]="Closed","Yes","No")</f>
        <v>Yes</v>
      </c>
      <c r="V6530" s="4" t="str">
        <f>IF(Table1[[#This Row],[Ticket Status]]="Pending Customer Response","Yes","No")</f>
        <v>No</v>
      </c>
      <c r="W6530" s="5">
        <f ca="1">COUNTIFS(Table1[Agent_name],Table1[[#This Row],[Agent_name]],Table1[Month],Table1[[#This Row],[Month]])/160</f>
        <v>0.89375000000000004</v>
      </c>
    </row>
    <row r="6531" spans="1:23" x14ac:dyDescent="0.25">
      <c r="A6531">
        <v>6530</v>
      </c>
      <c r="B6531" t="s">
        <v>21183</v>
      </c>
      <c r="C6531" t="s">
        <v>21184</v>
      </c>
      <c r="D6531">
        <v>27</v>
      </c>
      <c r="E6531" t="s">
        <v>19</v>
      </c>
      <c r="F6531" t="s">
        <v>242</v>
      </c>
      <c r="G6531" s="1">
        <v>44505</v>
      </c>
      <c r="H6531" t="s">
        <v>21</v>
      </c>
      <c r="I6531" t="s">
        <v>150</v>
      </c>
      <c r="J6531" s="3" t="s">
        <v>21185</v>
      </c>
      <c r="K6531" t="s">
        <v>39</v>
      </c>
      <c r="L6531" t="s">
        <v>21186</v>
      </c>
      <c r="M6531" t="s">
        <v>143</v>
      </c>
      <c r="N6531" t="s">
        <v>83</v>
      </c>
      <c r="O6531" s="2">
        <v>45078.80872685185</v>
      </c>
      <c r="P6531" s="2">
        <v>45078.722615740742</v>
      </c>
      <c r="Q6531">
        <v>1</v>
      </c>
      <c r="R6531" t="str">
        <f t="shared" ca="1" si="102"/>
        <v>Divya</v>
      </c>
      <c r="S6531" t="str">
        <f>IFERROR(TEXT(DATEVALUE(LEFT(Table1[[#This Row],[Date of Purchase]],10)), "MMMM"), TEXT(Table1[[#This Row],[Date of Purchase]], "MMMM"))</f>
        <v>November</v>
      </c>
      <c r="T6531" t="str">
        <f>IF(OR(
  AND(Table1[[#This Row],[Ticket Priority]]="Critical", Table1[[#This Row],[Ticket Status]]&lt;&gt;"Closed"),
  AND(Table1[[#This Row],[Ticket Priority]]="High", Table1[[#This Row],[Ticket Status]]="Open")
), "Yes", "No")</f>
        <v>No</v>
      </c>
      <c r="U6531" s="4" t="str">
        <f>IF(Table1[[#This Row],[Ticket Status]]="Closed","Yes","No")</f>
        <v>Yes</v>
      </c>
      <c r="V6531" s="4" t="str">
        <f>IF(Table1[[#This Row],[Ticket Status]]="Pending Customer Response","Yes","No")</f>
        <v>No</v>
      </c>
      <c r="W6531" s="5">
        <f ca="1">COUNTIFS(Table1[Agent_name],Table1[[#This Row],[Agent_name]],Table1[Month],Table1[[#This Row],[Month]])/160</f>
        <v>0.24374999999999999</v>
      </c>
    </row>
    <row r="6532" spans="1:23" x14ac:dyDescent="0.25">
      <c r="A6532">
        <v>6531</v>
      </c>
      <c r="B6532" t="s">
        <v>21187</v>
      </c>
      <c r="C6532" t="s">
        <v>21188</v>
      </c>
      <c r="D6532">
        <v>47</v>
      </c>
      <c r="E6532" t="s">
        <v>19</v>
      </c>
      <c r="F6532" t="s">
        <v>339</v>
      </c>
      <c r="G6532" s="1">
        <v>43991</v>
      </c>
      <c r="H6532" t="s">
        <v>67</v>
      </c>
      <c r="I6532" t="s">
        <v>72</v>
      </c>
      <c r="J6532" s="3" t="s">
        <v>21189</v>
      </c>
      <c r="K6532" t="s">
        <v>24</v>
      </c>
      <c r="M6532" t="s">
        <v>25</v>
      </c>
      <c r="N6532" t="s">
        <v>55</v>
      </c>
      <c r="O6532" s="2">
        <v>45078.792071759257</v>
      </c>
      <c r="R6532" t="str">
        <f t="shared" ca="1" si="102"/>
        <v>Sara</v>
      </c>
      <c r="S6532" t="str">
        <f>IFERROR(TEXT(DATEVALUE(LEFT(Table1[[#This Row],[Date of Purchase]],10)), "MMMM"), TEXT(Table1[[#This Row],[Date of Purchase]], "MMMM"))</f>
        <v>June</v>
      </c>
      <c r="T6532" t="str">
        <f>IF(OR(
  AND(Table1[[#This Row],[Ticket Priority]]="Critical", Table1[[#This Row],[Ticket Status]]&lt;&gt;"Closed"),
  AND(Table1[[#This Row],[Ticket Priority]]="High", Table1[[#This Row],[Ticket Status]]="Open")
), "Yes", "No")</f>
        <v>Yes</v>
      </c>
      <c r="U6532" s="4" t="str">
        <f>IF(Table1[[#This Row],[Ticket Status]]="Closed","Yes","No")</f>
        <v>No</v>
      </c>
      <c r="V6532" s="4" t="str">
        <f>IF(Table1[[#This Row],[Ticket Status]]="Pending Customer Response","Yes","No")</f>
        <v>Yes</v>
      </c>
      <c r="W6532" s="5">
        <f ca="1">COUNTIFS(Table1[Agent_name],Table1[[#This Row],[Agent_name]],Table1[Month],Table1[[#This Row],[Month]])/160</f>
        <v>0.65</v>
      </c>
    </row>
    <row r="6533" spans="1:23" x14ac:dyDescent="0.25">
      <c r="A6533">
        <v>6532</v>
      </c>
      <c r="B6533" t="s">
        <v>21190</v>
      </c>
      <c r="C6533" t="s">
        <v>21191</v>
      </c>
      <c r="D6533">
        <v>44</v>
      </c>
      <c r="E6533" t="s">
        <v>58</v>
      </c>
      <c r="F6533" t="s">
        <v>202</v>
      </c>
      <c r="G6533" s="1">
        <v>44426</v>
      </c>
      <c r="H6533" t="s">
        <v>21</v>
      </c>
      <c r="I6533" t="s">
        <v>60</v>
      </c>
      <c r="J6533" s="3" t="s">
        <v>21192</v>
      </c>
      <c r="K6533" t="s">
        <v>62</v>
      </c>
      <c r="M6533" t="s">
        <v>41</v>
      </c>
      <c r="N6533" t="s">
        <v>33</v>
      </c>
      <c r="R6533" t="str">
        <f t="shared" ca="1" si="102"/>
        <v>Mohit</v>
      </c>
      <c r="S6533" t="str">
        <f>IFERROR(TEXT(DATEVALUE(LEFT(Table1[[#This Row],[Date of Purchase]],10)), "MMMM"), TEXT(Table1[[#This Row],[Date of Purchase]], "MMMM"))</f>
        <v>August</v>
      </c>
      <c r="T6533" t="str">
        <f>IF(OR(
  AND(Table1[[#This Row],[Ticket Priority]]="Critical", Table1[[#This Row],[Ticket Status]]&lt;&gt;"Closed"),
  AND(Table1[[#This Row],[Ticket Priority]]="High", Table1[[#This Row],[Ticket Status]]="Open")
), "Yes", "No")</f>
        <v>No</v>
      </c>
      <c r="U6533" s="4" t="str">
        <f>IF(Table1[[#This Row],[Ticket Status]]="Closed","Yes","No")</f>
        <v>No</v>
      </c>
      <c r="V6533" s="4" t="str">
        <f>IF(Table1[[#This Row],[Ticket Status]]="Pending Customer Response","Yes","No")</f>
        <v>No</v>
      </c>
      <c r="W6533" s="5">
        <f ca="1">COUNTIFS(Table1[Agent_name],Table1[[#This Row],[Agent_name]],Table1[Month],Table1[[#This Row],[Month]])/160</f>
        <v>0.46250000000000002</v>
      </c>
    </row>
    <row r="6534" spans="1:23" x14ac:dyDescent="0.25">
      <c r="A6534">
        <v>6533</v>
      </c>
      <c r="B6534" t="s">
        <v>21193</v>
      </c>
      <c r="C6534" t="s">
        <v>21194</v>
      </c>
      <c r="D6534">
        <v>58</v>
      </c>
      <c r="E6534" t="s">
        <v>58</v>
      </c>
      <c r="F6534" t="s">
        <v>129</v>
      </c>
      <c r="G6534" s="1">
        <v>44019</v>
      </c>
      <c r="H6534" t="s">
        <v>45</v>
      </c>
      <c r="I6534" t="s">
        <v>141</v>
      </c>
      <c r="J6534" s="3" t="s">
        <v>21195</v>
      </c>
      <c r="K6534" t="s">
        <v>62</v>
      </c>
      <c r="M6534" t="s">
        <v>143</v>
      </c>
      <c r="N6534" t="s">
        <v>83</v>
      </c>
      <c r="R6534" t="str">
        <f t="shared" ca="1" si="102"/>
        <v>Neha</v>
      </c>
      <c r="S6534" t="str">
        <f>IFERROR(TEXT(DATEVALUE(LEFT(Table1[[#This Row],[Date of Purchase]],10)), "MMMM"), TEXT(Table1[[#This Row],[Date of Purchase]], "MMMM"))</f>
        <v>July</v>
      </c>
      <c r="T6534" t="str">
        <f>IF(OR(
  AND(Table1[[#This Row],[Ticket Priority]]="Critical", Table1[[#This Row],[Ticket Status]]&lt;&gt;"Closed"),
  AND(Table1[[#This Row],[Ticket Priority]]="High", Table1[[#This Row],[Ticket Status]]="Open")
), "Yes", "No")</f>
        <v>No</v>
      </c>
      <c r="U6534" s="4" t="str">
        <f>IF(Table1[[#This Row],[Ticket Status]]="Closed","Yes","No")</f>
        <v>No</v>
      </c>
      <c r="V6534" s="4" t="str">
        <f>IF(Table1[[#This Row],[Ticket Status]]="Pending Customer Response","Yes","No")</f>
        <v>No</v>
      </c>
      <c r="W6534" s="5">
        <f ca="1">COUNTIFS(Table1[Agent_name],Table1[[#This Row],[Agent_name]],Table1[Month],Table1[[#This Row],[Month]])/160</f>
        <v>0.23125000000000001</v>
      </c>
    </row>
    <row r="6535" spans="1:23" x14ac:dyDescent="0.25">
      <c r="A6535">
        <v>6534</v>
      </c>
      <c r="B6535" t="s">
        <v>2747</v>
      </c>
      <c r="C6535" t="s">
        <v>21196</v>
      </c>
      <c r="D6535">
        <v>43</v>
      </c>
      <c r="E6535" t="s">
        <v>58</v>
      </c>
      <c r="F6535" t="s">
        <v>129</v>
      </c>
      <c r="G6535" s="1">
        <v>44471</v>
      </c>
      <c r="H6535" t="s">
        <v>45</v>
      </c>
      <c r="I6535" t="s">
        <v>67</v>
      </c>
      <c r="J6535" s="3" t="s">
        <v>21197</v>
      </c>
      <c r="K6535" t="s">
        <v>39</v>
      </c>
      <c r="L6535" t="s">
        <v>21198</v>
      </c>
      <c r="M6535" t="s">
        <v>25</v>
      </c>
      <c r="N6535" t="s">
        <v>26</v>
      </c>
      <c r="O6535" s="2">
        <v>45078.047673611109</v>
      </c>
      <c r="P6535" s="2">
        <v>45078.106006944443</v>
      </c>
      <c r="Q6535">
        <v>4</v>
      </c>
      <c r="R6535" t="str">
        <f t="shared" ca="1" si="102"/>
        <v>Priya</v>
      </c>
      <c r="S6535" t="str">
        <f>IFERROR(TEXT(DATEVALUE(LEFT(Table1[[#This Row],[Date of Purchase]],10)), "MMMM"), TEXT(Table1[[#This Row],[Date of Purchase]], "MMMM"))</f>
        <v>October</v>
      </c>
      <c r="T6535" t="str">
        <f>IF(OR(
  AND(Table1[[#This Row],[Ticket Priority]]="Critical", Table1[[#This Row],[Ticket Status]]&lt;&gt;"Closed"),
  AND(Table1[[#This Row],[Ticket Priority]]="High", Table1[[#This Row],[Ticket Status]]="Open")
), "Yes", "No")</f>
        <v>No</v>
      </c>
      <c r="U6535" s="4" t="str">
        <f>IF(Table1[[#This Row],[Ticket Status]]="Closed","Yes","No")</f>
        <v>Yes</v>
      </c>
      <c r="V6535" s="4" t="str">
        <f>IF(Table1[[#This Row],[Ticket Status]]="Pending Customer Response","Yes","No")</f>
        <v>No</v>
      </c>
      <c r="W6535" s="5">
        <f ca="1">COUNTIFS(Table1[Agent_name],Table1[[#This Row],[Agent_name]],Table1[Month],Table1[[#This Row],[Month]])/160</f>
        <v>0.58125000000000004</v>
      </c>
    </row>
    <row r="6536" spans="1:23" x14ac:dyDescent="0.25">
      <c r="A6536">
        <v>6535</v>
      </c>
      <c r="B6536" t="s">
        <v>21199</v>
      </c>
      <c r="C6536" t="s">
        <v>21200</v>
      </c>
      <c r="D6536">
        <v>57</v>
      </c>
      <c r="E6536" t="s">
        <v>58</v>
      </c>
      <c r="F6536" t="s">
        <v>129</v>
      </c>
      <c r="G6536" s="1">
        <v>44179</v>
      </c>
      <c r="H6536" t="s">
        <v>21</v>
      </c>
      <c r="I6536" t="s">
        <v>31</v>
      </c>
      <c r="J6536" s="3" t="s">
        <v>21201</v>
      </c>
      <c r="K6536" t="s">
        <v>24</v>
      </c>
      <c r="M6536" t="s">
        <v>89</v>
      </c>
      <c r="N6536" t="s">
        <v>26</v>
      </c>
      <c r="O6536" s="2">
        <v>45078.40047453704</v>
      </c>
      <c r="R6536" t="str">
        <f t="shared" ca="1" si="102"/>
        <v>Karan</v>
      </c>
      <c r="S6536" t="str">
        <f>IFERROR(TEXT(DATEVALUE(LEFT(Table1[[#This Row],[Date of Purchase]],10)), "MMMM"), TEXT(Table1[[#This Row],[Date of Purchase]], "MMMM"))</f>
        <v>December</v>
      </c>
      <c r="T6536" t="str">
        <f>IF(OR(
  AND(Table1[[#This Row],[Ticket Priority]]="Critical", Table1[[#This Row],[Ticket Status]]&lt;&gt;"Closed"),
  AND(Table1[[#This Row],[Ticket Priority]]="High", Table1[[#This Row],[Ticket Status]]="Open")
), "Yes", "No")</f>
        <v>No</v>
      </c>
      <c r="U6536" s="4" t="str">
        <f>IF(Table1[[#This Row],[Ticket Status]]="Closed","Yes","No")</f>
        <v>No</v>
      </c>
      <c r="V6536" s="4" t="str">
        <f>IF(Table1[[#This Row],[Ticket Status]]="Pending Customer Response","Yes","No")</f>
        <v>Yes</v>
      </c>
      <c r="W6536" s="5">
        <f ca="1">COUNTIFS(Table1[Agent_name],Table1[[#This Row],[Agent_name]],Table1[Month],Table1[[#This Row],[Month]])/160</f>
        <v>0.18124999999999999</v>
      </c>
    </row>
    <row r="6537" spans="1:23" x14ac:dyDescent="0.25">
      <c r="A6537">
        <v>6536</v>
      </c>
      <c r="B6537" t="s">
        <v>21202</v>
      </c>
      <c r="C6537" t="s">
        <v>21203</v>
      </c>
      <c r="D6537">
        <v>36</v>
      </c>
      <c r="E6537" t="s">
        <v>29</v>
      </c>
      <c r="F6537" t="s">
        <v>223</v>
      </c>
      <c r="G6537" s="1">
        <v>44542</v>
      </c>
      <c r="H6537" t="s">
        <v>59</v>
      </c>
      <c r="I6537" t="s">
        <v>141</v>
      </c>
      <c r="J6537" s="3" t="s">
        <v>21204</v>
      </c>
      <c r="K6537" t="s">
        <v>39</v>
      </c>
      <c r="L6537" t="s">
        <v>21205</v>
      </c>
      <c r="M6537" t="s">
        <v>89</v>
      </c>
      <c r="N6537" t="s">
        <v>55</v>
      </c>
      <c r="O6537" s="2">
        <v>45078.656053240738</v>
      </c>
      <c r="P6537" s="2">
        <v>45078.758136574077</v>
      </c>
      <c r="Q6537">
        <v>5</v>
      </c>
      <c r="R6537" t="str">
        <f t="shared" ca="1" si="102"/>
        <v>Priya</v>
      </c>
      <c r="S6537" t="str">
        <f>IFERROR(TEXT(DATEVALUE(LEFT(Table1[[#This Row],[Date of Purchase]],10)), "MMMM"), TEXT(Table1[[#This Row],[Date of Purchase]], "MMMM"))</f>
        <v>December</v>
      </c>
      <c r="T6537" t="str">
        <f>IF(OR(
  AND(Table1[[#This Row],[Ticket Priority]]="Critical", Table1[[#This Row],[Ticket Status]]&lt;&gt;"Closed"),
  AND(Table1[[#This Row],[Ticket Priority]]="High", Table1[[#This Row],[Ticket Status]]="Open")
), "Yes", "No")</f>
        <v>No</v>
      </c>
      <c r="U6537" s="4" t="str">
        <f>IF(Table1[[#This Row],[Ticket Status]]="Closed","Yes","No")</f>
        <v>Yes</v>
      </c>
      <c r="V6537" s="4" t="str">
        <f>IF(Table1[[#This Row],[Ticket Status]]="Pending Customer Response","Yes","No")</f>
        <v>No</v>
      </c>
      <c r="W6537" s="5">
        <f ca="1">COUNTIFS(Table1[Agent_name],Table1[[#This Row],[Agent_name]],Table1[Month],Table1[[#This Row],[Month]])/160</f>
        <v>0.48749999999999999</v>
      </c>
    </row>
    <row r="6538" spans="1:23" x14ac:dyDescent="0.25">
      <c r="A6538">
        <v>6537</v>
      </c>
      <c r="B6538" t="s">
        <v>21206</v>
      </c>
      <c r="C6538" t="s">
        <v>21207</v>
      </c>
      <c r="D6538">
        <v>53</v>
      </c>
      <c r="E6538" t="s">
        <v>29</v>
      </c>
      <c r="F6538" t="s">
        <v>112</v>
      </c>
      <c r="G6538" s="1">
        <v>44438</v>
      </c>
      <c r="H6538" t="s">
        <v>21</v>
      </c>
      <c r="I6538" t="s">
        <v>72</v>
      </c>
      <c r="J6538" s="3" t="s">
        <v>442</v>
      </c>
      <c r="K6538" t="s">
        <v>24</v>
      </c>
      <c r="M6538" t="s">
        <v>143</v>
      </c>
      <c r="N6538" t="s">
        <v>33</v>
      </c>
      <c r="O6538" s="2">
        <v>45078.935219907406</v>
      </c>
      <c r="R6538" t="str">
        <f t="shared" ca="1" si="102"/>
        <v>Ravi</v>
      </c>
      <c r="S6538" t="str">
        <f>IFERROR(TEXT(DATEVALUE(LEFT(Table1[[#This Row],[Date of Purchase]],10)), "MMMM"), TEXT(Table1[[#This Row],[Date of Purchase]], "MMMM"))</f>
        <v>August</v>
      </c>
      <c r="T6538" t="str">
        <f>IF(OR(
  AND(Table1[[#This Row],[Ticket Priority]]="Critical", Table1[[#This Row],[Ticket Status]]&lt;&gt;"Closed"),
  AND(Table1[[#This Row],[Ticket Priority]]="High", Table1[[#This Row],[Ticket Status]]="Open")
), "Yes", "No")</f>
        <v>No</v>
      </c>
      <c r="U6538" s="4" t="str">
        <f>IF(Table1[[#This Row],[Ticket Status]]="Closed","Yes","No")</f>
        <v>No</v>
      </c>
      <c r="V6538" s="4" t="str">
        <f>IF(Table1[[#This Row],[Ticket Status]]="Pending Customer Response","Yes","No")</f>
        <v>Yes</v>
      </c>
      <c r="W6538" s="5">
        <f ca="1">COUNTIFS(Table1[Agent_name],Table1[[#This Row],[Agent_name]],Table1[Month],Table1[[#This Row],[Month]])/160</f>
        <v>0.65625</v>
      </c>
    </row>
    <row r="6539" spans="1:23" x14ac:dyDescent="0.25">
      <c r="A6539">
        <v>6538</v>
      </c>
      <c r="B6539" t="s">
        <v>21208</v>
      </c>
      <c r="C6539" t="s">
        <v>21209</v>
      </c>
      <c r="D6539">
        <v>41</v>
      </c>
      <c r="E6539" t="s">
        <v>29</v>
      </c>
      <c r="F6539" t="s">
        <v>71</v>
      </c>
      <c r="G6539" s="1">
        <v>43940</v>
      </c>
      <c r="H6539" t="s">
        <v>21</v>
      </c>
      <c r="I6539" t="s">
        <v>67</v>
      </c>
      <c r="J6539" s="3" t="s">
        <v>21210</v>
      </c>
      <c r="K6539" t="s">
        <v>62</v>
      </c>
      <c r="M6539" t="s">
        <v>89</v>
      </c>
      <c r="N6539" t="s">
        <v>83</v>
      </c>
      <c r="R6539" t="str">
        <f t="shared" ca="1" si="102"/>
        <v>Mohit</v>
      </c>
      <c r="S6539" t="str">
        <f>IFERROR(TEXT(DATEVALUE(LEFT(Table1[[#This Row],[Date of Purchase]],10)), "MMMM"), TEXT(Table1[[#This Row],[Date of Purchase]], "MMMM"))</f>
        <v>April</v>
      </c>
      <c r="T6539" t="str">
        <f>IF(OR(
  AND(Table1[[#This Row],[Ticket Priority]]="Critical", Table1[[#This Row],[Ticket Status]]&lt;&gt;"Closed"),
  AND(Table1[[#This Row],[Ticket Priority]]="High", Table1[[#This Row],[Ticket Status]]="Open")
), "Yes", "No")</f>
        <v>Yes</v>
      </c>
      <c r="U6539" s="4" t="str">
        <f>IF(Table1[[#This Row],[Ticket Status]]="Closed","Yes","No")</f>
        <v>No</v>
      </c>
      <c r="V6539" s="4" t="str">
        <f>IF(Table1[[#This Row],[Ticket Status]]="Pending Customer Response","Yes","No")</f>
        <v>No</v>
      </c>
      <c r="W6539" s="5">
        <f ca="1">COUNTIFS(Table1[Agent_name],Table1[[#This Row],[Agent_name]],Table1[Month],Table1[[#This Row],[Month]])/160</f>
        <v>0.45</v>
      </c>
    </row>
    <row r="6540" spans="1:23" x14ac:dyDescent="0.25">
      <c r="A6540">
        <v>6539</v>
      </c>
      <c r="B6540" t="s">
        <v>1431</v>
      </c>
      <c r="C6540" t="s">
        <v>21211</v>
      </c>
      <c r="D6540">
        <v>23</v>
      </c>
      <c r="E6540" t="s">
        <v>29</v>
      </c>
      <c r="F6540" t="s">
        <v>157</v>
      </c>
      <c r="G6540" s="1">
        <v>44509</v>
      </c>
      <c r="H6540" t="s">
        <v>45</v>
      </c>
      <c r="I6540" t="s">
        <v>141</v>
      </c>
      <c r="J6540" s="3" t="s">
        <v>21212</v>
      </c>
      <c r="K6540" t="s">
        <v>62</v>
      </c>
      <c r="M6540" t="s">
        <v>89</v>
      </c>
      <c r="N6540" t="s">
        <v>55</v>
      </c>
      <c r="R6540" t="str">
        <f t="shared" ca="1" si="102"/>
        <v>Sara</v>
      </c>
      <c r="S6540" t="str">
        <f>IFERROR(TEXT(DATEVALUE(LEFT(Table1[[#This Row],[Date of Purchase]],10)), "MMMM"), TEXT(Table1[[#This Row],[Date of Purchase]], "MMMM"))</f>
        <v>November</v>
      </c>
      <c r="T6540" t="str">
        <f>IF(OR(
  AND(Table1[[#This Row],[Ticket Priority]]="Critical", Table1[[#This Row],[Ticket Status]]&lt;&gt;"Closed"),
  AND(Table1[[#This Row],[Ticket Priority]]="High", Table1[[#This Row],[Ticket Status]]="Open")
), "Yes", "No")</f>
        <v>Yes</v>
      </c>
      <c r="U6540" s="4" t="str">
        <f>IF(Table1[[#This Row],[Ticket Status]]="Closed","Yes","No")</f>
        <v>No</v>
      </c>
      <c r="V6540" s="4" t="str">
        <f>IF(Table1[[#This Row],[Ticket Status]]="Pending Customer Response","Yes","No")</f>
        <v>No</v>
      </c>
      <c r="W6540" s="5">
        <f ca="1">COUNTIFS(Table1[Agent_name],Table1[[#This Row],[Agent_name]],Table1[Month],Table1[[#This Row],[Month]])/160</f>
        <v>0.79374999999999996</v>
      </c>
    </row>
    <row r="6541" spans="1:23" x14ac:dyDescent="0.25">
      <c r="A6541">
        <v>6540</v>
      </c>
      <c r="B6541" t="s">
        <v>21213</v>
      </c>
      <c r="C6541" t="s">
        <v>21214</v>
      </c>
      <c r="D6541">
        <v>69</v>
      </c>
      <c r="E6541" t="s">
        <v>29</v>
      </c>
      <c r="F6541" t="s">
        <v>397</v>
      </c>
      <c r="G6541" s="1">
        <v>44005</v>
      </c>
      <c r="H6541" t="s">
        <v>21</v>
      </c>
      <c r="I6541" t="s">
        <v>113</v>
      </c>
      <c r="J6541" s="3" t="s">
        <v>21215</v>
      </c>
      <c r="K6541" t="s">
        <v>39</v>
      </c>
      <c r="L6541" t="s">
        <v>21216</v>
      </c>
      <c r="M6541" t="s">
        <v>41</v>
      </c>
      <c r="N6541" t="s">
        <v>83</v>
      </c>
      <c r="O6541" s="2">
        <v>45078.830405092594</v>
      </c>
      <c r="P6541" s="2">
        <v>45078.065821759257</v>
      </c>
      <c r="Q6541">
        <v>2</v>
      </c>
      <c r="R6541" t="str">
        <f t="shared" ca="1" si="102"/>
        <v>Karan</v>
      </c>
      <c r="S6541" t="str">
        <f>IFERROR(TEXT(DATEVALUE(LEFT(Table1[[#This Row],[Date of Purchase]],10)), "MMMM"), TEXT(Table1[[#This Row],[Date of Purchase]], "MMMM"))</f>
        <v>June</v>
      </c>
      <c r="T6541" t="str">
        <f>IF(OR(
  AND(Table1[[#This Row],[Ticket Priority]]="Critical", Table1[[#This Row],[Ticket Status]]&lt;&gt;"Closed"),
  AND(Table1[[#This Row],[Ticket Priority]]="High", Table1[[#This Row],[Ticket Status]]="Open")
), "Yes", "No")</f>
        <v>No</v>
      </c>
      <c r="U6541" s="4" t="str">
        <f>IF(Table1[[#This Row],[Ticket Status]]="Closed","Yes","No")</f>
        <v>Yes</v>
      </c>
      <c r="V6541" s="4" t="str">
        <f>IF(Table1[[#This Row],[Ticket Status]]="Pending Customer Response","Yes","No")</f>
        <v>No</v>
      </c>
      <c r="W6541" s="5">
        <f ca="1">COUNTIFS(Table1[Agent_name],Table1[[#This Row],[Agent_name]],Table1[Month],Table1[[#This Row],[Month]])/160</f>
        <v>0.27500000000000002</v>
      </c>
    </row>
    <row r="6542" spans="1:23" x14ac:dyDescent="0.25">
      <c r="A6542">
        <v>6541</v>
      </c>
      <c r="B6542" t="s">
        <v>21217</v>
      </c>
      <c r="C6542" t="s">
        <v>21218</v>
      </c>
      <c r="D6542">
        <v>26</v>
      </c>
      <c r="E6542" t="s">
        <v>29</v>
      </c>
      <c r="F6542" t="s">
        <v>281</v>
      </c>
      <c r="G6542" s="1">
        <v>44158</v>
      </c>
      <c r="H6542" t="s">
        <v>59</v>
      </c>
      <c r="I6542" t="s">
        <v>113</v>
      </c>
      <c r="J6542" s="3" t="s">
        <v>21219</v>
      </c>
      <c r="K6542" t="s">
        <v>24</v>
      </c>
      <c r="M6542" t="s">
        <v>143</v>
      </c>
      <c r="N6542" t="s">
        <v>55</v>
      </c>
      <c r="O6542" s="2">
        <v>45078.106111111112</v>
      </c>
      <c r="R6542" t="str">
        <f t="shared" ca="1" si="102"/>
        <v>Priya</v>
      </c>
      <c r="S6542" t="str">
        <f>IFERROR(TEXT(DATEVALUE(LEFT(Table1[[#This Row],[Date of Purchase]],10)), "MMMM"), TEXT(Table1[[#This Row],[Date of Purchase]], "MMMM"))</f>
        <v>November</v>
      </c>
      <c r="T6542" t="str">
        <f>IF(OR(
  AND(Table1[[#This Row],[Ticket Priority]]="Critical", Table1[[#This Row],[Ticket Status]]&lt;&gt;"Closed"),
  AND(Table1[[#This Row],[Ticket Priority]]="High", Table1[[#This Row],[Ticket Status]]="Open")
), "Yes", "No")</f>
        <v>No</v>
      </c>
      <c r="U6542" s="4" t="str">
        <f>IF(Table1[[#This Row],[Ticket Status]]="Closed","Yes","No")</f>
        <v>No</v>
      </c>
      <c r="V6542" s="4" t="str">
        <f>IF(Table1[[#This Row],[Ticket Status]]="Pending Customer Response","Yes","No")</f>
        <v>Yes</v>
      </c>
      <c r="W6542" s="5">
        <f ca="1">COUNTIFS(Table1[Agent_name],Table1[[#This Row],[Agent_name]],Table1[Month],Table1[[#This Row],[Month]])/160</f>
        <v>0.41249999999999998</v>
      </c>
    </row>
    <row r="6543" spans="1:23" x14ac:dyDescent="0.25">
      <c r="A6543">
        <v>6542</v>
      </c>
      <c r="B6543" t="s">
        <v>21220</v>
      </c>
      <c r="C6543" t="s">
        <v>21221</v>
      </c>
      <c r="D6543">
        <v>40</v>
      </c>
      <c r="E6543" t="s">
        <v>19</v>
      </c>
      <c r="F6543" t="s">
        <v>161</v>
      </c>
      <c r="G6543" s="1">
        <v>44426</v>
      </c>
      <c r="H6543" t="s">
        <v>21</v>
      </c>
      <c r="I6543" t="s">
        <v>99</v>
      </c>
      <c r="J6543" s="3" t="s">
        <v>21222</v>
      </c>
      <c r="K6543" t="s">
        <v>62</v>
      </c>
      <c r="M6543" t="s">
        <v>25</v>
      </c>
      <c r="N6543" t="s">
        <v>33</v>
      </c>
      <c r="R6543" t="str">
        <f t="shared" ca="1" si="102"/>
        <v>Sara</v>
      </c>
      <c r="S6543" t="str">
        <f>IFERROR(TEXT(DATEVALUE(LEFT(Table1[[#This Row],[Date of Purchase]],10)), "MMMM"), TEXT(Table1[[#This Row],[Date of Purchase]], "MMMM"))</f>
        <v>August</v>
      </c>
      <c r="T6543" t="str">
        <f>IF(OR(
  AND(Table1[[#This Row],[Ticket Priority]]="Critical", Table1[[#This Row],[Ticket Status]]&lt;&gt;"Closed"),
  AND(Table1[[#This Row],[Ticket Priority]]="High", Table1[[#This Row],[Ticket Status]]="Open")
), "Yes", "No")</f>
        <v>Yes</v>
      </c>
      <c r="U6543" s="4" t="str">
        <f>IF(Table1[[#This Row],[Ticket Status]]="Closed","Yes","No")</f>
        <v>No</v>
      </c>
      <c r="V6543" s="4" t="str">
        <f>IF(Table1[[#This Row],[Ticket Status]]="Pending Customer Response","Yes","No")</f>
        <v>No</v>
      </c>
      <c r="W6543" s="5">
        <f ca="1">COUNTIFS(Table1[Agent_name],Table1[[#This Row],[Agent_name]],Table1[Month],Table1[[#This Row],[Month]])/160</f>
        <v>0.8</v>
      </c>
    </row>
    <row r="6544" spans="1:23" x14ac:dyDescent="0.25">
      <c r="A6544">
        <v>6543</v>
      </c>
      <c r="B6544" t="s">
        <v>21223</v>
      </c>
      <c r="C6544" t="s">
        <v>21224</v>
      </c>
      <c r="D6544">
        <v>53</v>
      </c>
      <c r="E6544" t="s">
        <v>58</v>
      </c>
      <c r="F6544" t="s">
        <v>71</v>
      </c>
      <c r="G6544" s="1">
        <v>43842</v>
      </c>
      <c r="H6544" t="s">
        <v>45</v>
      </c>
      <c r="I6544" t="s">
        <v>93</v>
      </c>
      <c r="J6544" s="3" t="s">
        <v>21225</v>
      </c>
      <c r="K6544" t="s">
        <v>24</v>
      </c>
      <c r="M6544" t="s">
        <v>89</v>
      </c>
      <c r="N6544" t="s">
        <v>83</v>
      </c>
      <c r="O6544" s="2">
        <v>45078.606145833335</v>
      </c>
      <c r="R6544" t="str">
        <f t="shared" ca="1" si="102"/>
        <v>Divya</v>
      </c>
      <c r="S6544" t="str">
        <f>IFERROR(TEXT(DATEVALUE(LEFT(Table1[[#This Row],[Date of Purchase]],10)), "MMMM"), TEXT(Table1[[#This Row],[Date of Purchase]], "MMMM"))</f>
        <v>January</v>
      </c>
      <c r="T6544" t="str">
        <f>IF(OR(
  AND(Table1[[#This Row],[Ticket Priority]]="Critical", Table1[[#This Row],[Ticket Status]]&lt;&gt;"Closed"),
  AND(Table1[[#This Row],[Ticket Priority]]="High", Table1[[#This Row],[Ticket Status]]="Open")
), "Yes", "No")</f>
        <v>No</v>
      </c>
      <c r="U6544" s="4" t="str">
        <f>IF(Table1[[#This Row],[Ticket Status]]="Closed","Yes","No")</f>
        <v>No</v>
      </c>
      <c r="V6544" s="4" t="str">
        <f>IF(Table1[[#This Row],[Ticket Status]]="Pending Customer Response","Yes","No")</f>
        <v>Yes</v>
      </c>
      <c r="W6544" s="5">
        <f ca="1">COUNTIFS(Table1[Agent_name],Table1[[#This Row],[Agent_name]],Table1[Month],Table1[[#This Row],[Month]])/160</f>
        <v>0.25624999999999998</v>
      </c>
    </row>
    <row r="6545" spans="1:23" x14ac:dyDescent="0.25">
      <c r="A6545">
        <v>6544</v>
      </c>
      <c r="B6545" t="s">
        <v>21226</v>
      </c>
      <c r="C6545" t="s">
        <v>21227</v>
      </c>
      <c r="D6545">
        <v>45</v>
      </c>
      <c r="E6545" t="s">
        <v>29</v>
      </c>
      <c r="F6545" t="s">
        <v>117</v>
      </c>
      <c r="G6545" s="1">
        <v>43995</v>
      </c>
      <c r="H6545" t="s">
        <v>21</v>
      </c>
      <c r="I6545" t="s">
        <v>177</v>
      </c>
      <c r="J6545" s="3" t="s">
        <v>21228</v>
      </c>
      <c r="K6545" t="s">
        <v>39</v>
      </c>
      <c r="L6545" t="s">
        <v>21229</v>
      </c>
      <c r="M6545" t="s">
        <v>89</v>
      </c>
      <c r="N6545" t="s">
        <v>33</v>
      </c>
      <c r="O6545" s="2">
        <v>45078.619351851848</v>
      </c>
      <c r="P6545" s="2">
        <v>45078.139490740738</v>
      </c>
      <c r="Q6545">
        <v>3</v>
      </c>
      <c r="R6545" t="str">
        <f t="shared" ca="1" si="102"/>
        <v>Priya</v>
      </c>
      <c r="S6545" t="str">
        <f>IFERROR(TEXT(DATEVALUE(LEFT(Table1[[#This Row],[Date of Purchase]],10)), "MMMM"), TEXT(Table1[[#This Row],[Date of Purchase]], "MMMM"))</f>
        <v>June</v>
      </c>
      <c r="T6545" t="str">
        <f>IF(OR(
  AND(Table1[[#This Row],[Ticket Priority]]="Critical", Table1[[#This Row],[Ticket Status]]&lt;&gt;"Closed"),
  AND(Table1[[#This Row],[Ticket Priority]]="High", Table1[[#This Row],[Ticket Status]]="Open")
), "Yes", "No")</f>
        <v>No</v>
      </c>
      <c r="U6545" s="4" t="str">
        <f>IF(Table1[[#This Row],[Ticket Status]]="Closed","Yes","No")</f>
        <v>Yes</v>
      </c>
      <c r="V6545" s="4" t="str">
        <f>IF(Table1[[#This Row],[Ticket Status]]="Pending Customer Response","Yes","No")</f>
        <v>No</v>
      </c>
      <c r="W6545" s="5">
        <f ca="1">COUNTIFS(Table1[Agent_name],Table1[[#This Row],[Agent_name]],Table1[Month],Table1[[#This Row],[Month]])/160</f>
        <v>0.35625000000000001</v>
      </c>
    </row>
    <row r="6546" spans="1:23" x14ac:dyDescent="0.25">
      <c r="A6546">
        <v>6545</v>
      </c>
      <c r="B6546" t="s">
        <v>21230</v>
      </c>
      <c r="C6546" t="s">
        <v>21231</v>
      </c>
      <c r="D6546">
        <v>33</v>
      </c>
      <c r="E6546" t="s">
        <v>19</v>
      </c>
      <c r="F6546" t="s">
        <v>317</v>
      </c>
      <c r="G6546" s="1">
        <v>44404</v>
      </c>
      <c r="H6546" t="s">
        <v>21</v>
      </c>
      <c r="I6546" t="s">
        <v>37</v>
      </c>
      <c r="J6546" s="3" t="s">
        <v>21232</v>
      </c>
      <c r="K6546" t="s">
        <v>62</v>
      </c>
      <c r="M6546" t="s">
        <v>25</v>
      </c>
      <c r="N6546" t="s">
        <v>33</v>
      </c>
      <c r="R6546" t="str">
        <f t="shared" ca="1" si="102"/>
        <v>Mohit</v>
      </c>
      <c r="S6546" t="str">
        <f>IFERROR(TEXT(DATEVALUE(LEFT(Table1[[#This Row],[Date of Purchase]],10)), "MMMM"), TEXT(Table1[[#This Row],[Date of Purchase]], "MMMM"))</f>
        <v>July</v>
      </c>
      <c r="T6546" t="str">
        <f>IF(OR(
  AND(Table1[[#This Row],[Ticket Priority]]="Critical", Table1[[#This Row],[Ticket Status]]&lt;&gt;"Closed"),
  AND(Table1[[#This Row],[Ticket Priority]]="High", Table1[[#This Row],[Ticket Status]]="Open")
), "Yes", "No")</f>
        <v>Yes</v>
      </c>
      <c r="U6546" s="4" t="str">
        <f>IF(Table1[[#This Row],[Ticket Status]]="Closed","Yes","No")</f>
        <v>No</v>
      </c>
      <c r="V6546" s="4" t="str">
        <f>IF(Table1[[#This Row],[Ticket Status]]="Pending Customer Response","Yes","No")</f>
        <v>No</v>
      </c>
      <c r="W6546" s="5">
        <f ca="1">COUNTIFS(Table1[Agent_name],Table1[[#This Row],[Agent_name]],Table1[Month],Table1[[#This Row],[Month]])/160</f>
        <v>0.53125</v>
      </c>
    </row>
    <row r="6547" spans="1:23" x14ac:dyDescent="0.25">
      <c r="A6547">
        <v>6546</v>
      </c>
      <c r="B6547" t="s">
        <v>21233</v>
      </c>
      <c r="C6547" t="s">
        <v>21234</v>
      </c>
      <c r="D6547">
        <v>56</v>
      </c>
      <c r="E6547" t="s">
        <v>58</v>
      </c>
      <c r="F6547" t="s">
        <v>65</v>
      </c>
      <c r="G6547" s="1">
        <v>44086</v>
      </c>
      <c r="H6547" t="s">
        <v>45</v>
      </c>
      <c r="I6547" t="s">
        <v>67</v>
      </c>
      <c r="J6547" s="3" t="s">
        <v>21235</v>
      </c>
      <c r="K6547" t="s">
        <v>62</v>
      </c>
      <c r="M6547" t="s">
        <v>41</v>
      </c>
      <c r="N6547" t="s">
        <v>83</v>
      </c>
      <c r="R6547" t="str">
        <f t="shared" ca="1" si="102"/>
        <v>Ravi</v>
      </c>
      <c r="S6547" t="str">
        <f>IFERROR(TEXT(DATEVALUE(LEFT(Table1[[#This Row],[Date of Purchase]],10)), "MMMM"), TEXT(Table1[[#This Row],[Date of Purchase]], "MMMM"))</f>
        <v>September</v>
      </c>
      <c r="T6547" t="str">
        <f>IF(OR(
  AND(Table1[[#This Row],[Ticket Priority]]="Critical", Table1[[#This Row],[Ticket Status]]&lt;&gt;"Closed"),
  AND(Table1[[#This Row],[Ticket Priority]]="High", Table1[[#This Row],[Ticket Status]]="Open")
), "Yes", "No")</f>
        <v>No</v>
      </c>
      <c r="U6547" s="4" t="str">
        <f>IF(Table1[[#This Row],[Ticket Status]]="Closed","Yes","No")</f>
        <v>No</v>
      </c>
      <c r="V6547" s="4" t="str">
        <f>IF(Table1[[#This Row],[Ticket Status]]="Pending Customer Response","Yes","No")</f>
        <v>No</v>
      </c>
      <c r="W6547" s="5">
        <f ca="1">COUNTIFS(Table1[Agent_name],Table1[[#This Row],[Agent_name]],Table1[Month],Table1[[#This Row],[Month]])/160</f>
        <v>0.64375000000000004</v>
      </c>
    </row>
    <row r="6548" spans="1:23" x14ac:dyDescent="0.25">
      <c r="A6548">
        <v>6547</v>
      </c>
      <c r="B6548" t="s">
        <v>21236</v>
      </c>
      <c r="C6548" t="s">
        <v>21237</v>
      </c>
      <c r="D6548">
        <v>50</v>
      </c>
      <c r="E6548" t="s">
        <v>19</v>
      </c>
      <c r="F6548" t="s">
        <v>92</v>
      </c>
      <c r="G6548" s="1">
        <v>44215</v>
      </c>
      <c r="H6548" t="s">
        <v>66</v>
      </c>
      <c r="I6548" t="s">
        <v>37</v>
      </c>
      <c r="J6548" s="3" t="s">
        <v>21238</v>
      </c>
      <c r="K6548" t="s">
        <v>62</v>
      </c>
      <c r="M6548" t="s">
        <v>143</v>
      </c>
      <c r="N6548" t="s">
        <v>83</v>
      </c>
      <c r="R6548" t="str">
        <f t="shared" ca="1" si="102"/>
        <v>Ravi</v>
      </c>
      <c r="S6548" t="str">
        <f>IFERROR(TEXT(DATEVALUE(LEFT(Table1[[#This Row],[Date of Purchase]],10)), "MMMM"), TEXT(Table1[[#This Row],[Date of Purchase]], "MMMM"))</f>
        <v>January</v>
      </c>
      <c r="T6548" t="str">
        <f>IF(OR(
  AND(Table1[[#This Row],[Ticket Priority]]="Critical", Table1[[#This Row],[Ticket Status]]&lt;&gt;"Closed"),
  AND(Table1[[#This Row],[Ticket Priority]]="High", Table1[[#This Row],[Ticket Status]]="Open")
), "Yes", "No")</f>
        <v>No</v>
      </c>
      <c r="U6548" s="4" t="str">
        <f>IF(Table1[[#This Row],[Ticket Status]]="Closed","Yes","No")</f>
        <v>No</v>
      </c>
      <c r="V6548" s="4" t="str">
        <f>IF(Table1[[#This Row],[Ticket Status]]="Pending Customer Response","Yes","No")</f>
        <v>No</v>
      </c>
      <c r="W6548" s="5">
        <f ca="1">COUNTIFS(Table1[Agent_name],Table1[[#This Row],[Agent_name]],Table1[Month],Table1[[#This Row],[Month]])/160</f>
        <v>0.74375000000000002</v>
      </c>
    </row>
    <row r="6549" spans="1:23" x14ac:dyDescent="0.25">
      <c r="A6549">
        <v>6548</v>
      </c>
      <c r="B6549" t="s">
        <v>21239</v>
      </c>
      <c r="C6549" t="s">
        <v>21240</v>
      </c>
      <c r="D6549">
        <v>54</v>
      </c>
      <c r="E6549" t="s">
        <v>19</v>
      </c>
      <c r="F6549" t="s">
        <v>71</v>
      </c>
      <c r="G6549" s="1">
        <v>43890</v>
      </c>
      <c r="H6549" t="s">
        <v>66</v>
      </c>
      <c r="I6549" t="s">
        <v>150</v>
      </c>
      <c r="J6549" s="3" t="s">
        <v>21241</v>
      </c>
      <c r="K6549" t="s">
        <v>24</v>
      </c>
      <c r="M6549" t="s">
        <v>25</v>
      </c>
      <c r="N6549" t="s">
        <v>33</v>
      </c>
      <c r="O6549" s="2">
        <v>45078.986759259256</v>
      </c>
      <c r="R6549" t="str">
        <f t="shared" ca="1" si="102"/>
        <v>Mohit</v>
      </c>
      <c r="S6549" t="str">
        <f>IFERROR(TEXT(DATEVALUE(LEFT(Table1[[#This Row],[Date of Purchase]],10)), "MMMM"), TEXT(Table1[[#This Row],[Date of Purchase]], "MMMM"))</f>
        <v>February</v>
      </c>
      <c r="T6549" t="str">
        <f>IF(OR(
  AND(Table1[[#This Row],[Ticket Priority]]="Critical", Table1[[#This Row],[Ticket Status]]&lt;&gt;"Closed"),
  AND(Table1[[#This Row],[Ticket Priority]]="High", Table1[[#This Row],[Ticket Status]]="Open")
), "Yes", "No")</f>
        <v>Yes</v>
      </c>
      <c r="U6549" s="4" t="str">
        <f>IF(Table1[[#This Row],[Ticket Status]]="Closed","Yes","No")</f>
        <v>No</v>
      </c>
      <c r="V6549" s="4" t="str">
        <f>IF(Table1[[#This Row],[Ticket Status]]="Pending Customer Response","Yes","No")</f>
        <v>Yes</v>
      </c>
      <c r="W6549" s="5">
        <f ca="1">COUNTIFS(Table1[Agent_name],Table1[[#This Row],[Agent_name]],Table1[Month],Table1[[#This Row],[Month]])/160</f>
        <v>0.52500000000000002</v>
      </c>
    </row>
    <row r="6550" spans="1:23" x14ac:dyDescent="0.25">
      <c r="A6550">
        <v>6549</v>
      </c>
      <c r="B6550" t="s">
        <v>21242</v>
      </c>
      <c r="C6550" t="s">
        <v>21243</v>
      </c>
      <c r="D6550">
        <v>62</v>
      </c>
      <c r="E6550" t="s">
        <v>19</v>
      </c>
      <c r="F6550" t="s">
        <v>44</v>
      </c>
      <c r="G6550" s="1">
        <v>44298</v>
      </c>
      <c r="H6550" t="s">
        <v>45</v>
      </c>
      <c r="I6550" t="s">
        <v>37</v>
      </c>
      <c r="J6550" s="3" t="s">
        <v>21244</v>
      </c>
      <c r="K6550" t="s">
        <v>62</v>
      </c>
      <c r="M6550" t="s">
        <v>143</v>
      </c>
      <c r="N6550" t="s">
        <v>83</v>
      </c>
      <c r="R6550" t="str">
        <f t="shared" ca="1" si="102"/>
        <v>Karan</v>
      </c>
      <c r="S6550" t="str">
        <f>IFERROR(TEXT(DATEVALUE(LEFT(Table1[[#This Row],[Date of Purchase]],10)), "MMMM"), TEXT(Table1[[#This Row],[Date of Purchase]], "MMMM"))</f>
        <v>April</v>
      </c>
      <c r="T6550" t="str">
        <f>IF(OR(
  AND(Table1[[#This Row],[Ticket Priority]]="Critical", Table1[[#This Row],[Ticket Status]]&lt;&gt;"Closed"),
  AND(Table1[[#This Row],[Ticket Priority]]="High", Table1[[#This Row],[Ticket Status]]="Open")
), "Yes", "No")</f>
        <v>No</v>
      </c>
      <c r="U6550" s="4" t="str">
        <f>IF(Table1[[#This Row],[Ticket Status]]="Closed","Yes","No")</f>
        <v>No</v>
      </c>
      <c r="V6550" s="4" t="str">
        <f>IF(Table1[[#This Row],[Ticket Status]]="Pending Customer Response","Yes","No")</f>
        <v>No</v>
      </c>
      <c r="W6550" s="5">
        <f ca="1">COUNTIFS(Table1[Agent_name],Table1[[#This Row],[Agent_name]],Table1[Month],Table1[[#This Row],[Month]])/160</f>
        <v>0.29375000000000001</v>
      </c>
    </row>
    <row r="6551" spans="1:23" x14ac:dyDescent="0.25">
      <c r="A6551">
        <v>6550</v>
      </c>
      <c r="B6551" t="s">
        <v>21245</v>
      </c>
      <c r="C6551" t="s">
        <v>21246</v>
      </c>
      <c r="D6551">
        <v>30</v>
      </c>
      <c r="E6551" t="s">
        <v>58</v>
      </c>
      <c r="F6551" t="s">
        <v>421</v>
      </c>
      <c r="G6551" s="1">
        <v>44052</v>
      </c>
      <c r="H6551" t="s">
        <v>59</v>
      </c>
      <c r="I6551" t="s">
        <v>93</v>
      </c>
      <c r="J6551" s="3" t="s">
        <v>21247</v>
      </c>
      <c r="K6551" t="s">
        <v>62</v>
      </c>
      <c r="M6551" t="s">
        <v>25</v>
      </c>
      <c r="N6551" t="s">
        <v>83</v>
      </c>
      <c r="R6551" t="str">
        <f t="shared" ca="1" si="102"/>
        <v>Arjun</v>
      </c>
      <c r="S6551" t="str">
        <f>IFERROR(TEXT(DATEVALUE(LEFT(Table1[[#This Row],[Date of Purchase]],10)), "MMMM"), TEXT(Table1[[#This Row],[Date of Purchase]], "MMMM"))</f>
        <v>August</v>
      </c>
      <c r="T6551" t="str">
        <f>IF(OR(
  AND(Table1[[#This Row],[Ticket Priority]]="Critical", Table1[[#This Row],[Ticket Status]]&lt;&gt;"Closed"),
  AND(Table1[[#This Row],[Ticket Priority]]="High", Table1[[#This Row],[Ticket Status]]="Open")
), "Yes", "No")</f>
        <v>Yes</v>
      </c>
      <c r="U6551" s="4" t="str">
        <f>IF(Table1[[#This Row],[Ticket Status]]="Closed","Yes","No")</f>
        <v>No</v>
      </c>
      <c r="V6551" s="4" t="str">
        <f>IF(Table1[[#This Row],[Ticket Status]]="Pending Customer Response","Yes","No")</f>
        <v>No</v>
      </c>
      <c r="W6551" s="5">
        <f ca="1">COUNTIFS(Table1[Agent_name],Table1[[#This Row],[Agent_name]],Table1[Month],Table1[[#This Row],[Month]])/160</f>
        <v>0.20624999999999999</v>
      </c>
    </row>
    <row r="6552" spans="1:23" x14ac:dyDescent="0.25">
      <c r="A6552">
        <v>6551</v>
      </c>
      <c r="B6552" t="s">
        <v>21248</v>
      </c>
      <c r="C6552" t="s">
        <v>21249</v>
      </c>
      <c r="D6552">
        <v>30</v>
      </c>
      <c r="E6552" t="s">
        <v>58</v>
      </c>
      <c r="F6552" t="s">
        <v>103</v>
      </c>
      <c r="G6552" s="1">
        <v>44454</v>
      </c>
      <c r="H6552" t="s">
        <v>21</v>
      </c>
      <c r="I6552" t="s">
        <v>99</v>
      </c>
      <c r="J6552" s="3" t="s">
        <v>1004</v>
      </c>
      <c r="K6552" t="s">
        <v>39</v>
      </c>
      <c r="L6552" t="s">
        <v>21250</v>
      </c>
      <c r="M6552" t="s">
        <v>41</v>
      </c>
      <c r="N6552" t="s">
        <v>33</v>
      </c>
      <c r="O6552" s="2">
        <v>45078.597222222219</v>
      </c>
      <c r="P6552" s="2">
        <v>45078.606249999997</v>
      </c>
      <c r="Q6552">
        <v>4</v>
      </c>
      <c r="R6552" t="str">
        <f t="shared" ca="1" si="102"/>
        <v>Ravi</v>
      </c>
      <c r="S6552" t="str">
        <f>IFERROR(TEXT(DATEVALUE(LEFT(Table1[[#This Row],[Date of Purchase]],10)), "MMMM"), TEXT(Table1[[#This Row],[Date of Purchase]], "MMMM"))</f>
        <v>September</v>
      </c>
      <c r="T6552" t="str">
        <f>IF(OR(
  AND(Table1[[#This Row],[Ticket Priority]]="Critical", Table1[[#This Row],[Ticket Status]]&lt;&gt;"Closed"),
  AND(Table1[[#This Row],[Ticket Priority]]="High", Table1[[#This Row],[Ticket Status]]="Open")
), "Yes", "No")</f>
        <v>No</v>
      </c>
      <c r="U6552" s="4" t="str">
        <f>IF(Table1[[#This Row],[Ticket Status]]="Closed","Yes","No")</f>
        <v>Yes</v>
      </c>
      <c r="V6552" s="4" t="str">
        <f>IF(Table1[[#This Row],[Ticket Status]]="Pending Customer Response","Yes","No")</f>
        <v>No</v>
      </c>
      <c r="W6552" s="5">
        <f ca="1">COUNTIFS(Table1[Agent_name],Table1[[#This Row],[Agent_name]],Table1[Month],Table1[[#This Row],[Month]])/160</f>
        <v>0.64375000000000004</v>
      </c>
    </row>
    <row r="6553" spans="1:23" x14ac:dyDescent="0.25">
      <c r="A6553">
        <v>6552</v>
      </c>
      <c r="B6553" t="s">
        <v>10979</v>
      </c>
      <c r="C6553" t="s">
        <v>21251</v>
      </c>
      <c r="D6553">
        <v>27</v>
      </c>
      <c r="E6553" t="s">
        <v>19</v>
      </c>
      <c r="F6553" t="s">
        <v>339</v>
      </c>
      <c r="G6553" s="1">
        <v>43962</v>
      </c>
      <c r="H6553" t="s">
        <v>66</v>
      </c>
      <c r="I6553" t="s">
        <v>113</v>
      </c>
      <c r="J6553" s="3" t="s">
        <v>21252</v>
      </c>
      <c r="K6553" t="s">
        <v>62</v>
      </c>
      <c r="M6553" t="s">
        <v>89</v>
      </c>
      <c r="N6553" t="s">
        <v>26</v>
      </c>
      <c r="R6553" t="str">
        <f t="shared" ca="1" si="102"/>
        <v>Ravi</v>
      </c>
      <c r="S6553" t="str">
        <f>IFERROR(TEXT(DATEVALUE(LEFT(Table1[[#This Row],[Date of Purchase]],10)), "MMMM"), TEXT(Table1[[#This Row],[Date of Purchase]], "MMMM"))</f>
        <v>May</v>
      </c>
      <c r="T6553" t="str">
        <f>IF(OR(
  AND(Table1[[#This Row],[Ticket Priority]]="Critical", Table1[[#This Row],[Ticket Status]]&lt;&gt;"Closed"),
  AND(Table1[[#This Row],[Ticket Priority]]="High", Table1[[#This Row],[Ticket Status]]="Open")
), "Yes", "No")</f>
        <v>Yes</v>
      </c>
      <c r="U6553" s="4" t="str">
        <f>IF(Table1[[#This Row],[Ticket Status]]="Closed","Yes","No")</f>
        <v>No</v>
      </c>
      <c r="V6553" s="4" t="str">
        <f>IF(Table1[[#This Row],[Ticket Status]]="Pending Customer Response","Yes","No")</f>
        <v>No</v>
      </c>
      <c r="W6553" s="5">
        <f ca="1">COUNTIFS(Table1[Agent_name],Table1[[#This Row],[Agent_name]],Table1[Month],Table1[[#This Row],[Month]])/160</f>
        <v>0.67500000000000004</v>
      </c>
    </row>
    <row r="6554" spans="1:23" x14ac:dyDescent="0.25">
      <c r="A6554">
        <v>6553</v>
      </c>
      <c r="B6554" t="s">
        <v>21253</v>
      </c>
      <c r="C6554" t="s">
        <v>21254</v>
      </c>
      <c r="D6554">
        <v>64</v>
      </c>
      <c r="E6554" t="s">
        <v>58</v>
      </c>
      <c r="F6554" t="s">
        <v>223</v>
      </c>
      <c r="G6554" s="1">
        <v>43923</v>
      </c>
      <c r="H6554" t="s">
        <v>67</v>
      </c>
      <c r="I6554" t="s">
        <v>77</v>
      </c>
      <c r="J6554" s="3" t="s">
        <v>21255</v>
      </c>
      <c r="K6554" t="s">
        <v>62</v>
      </c>
      <c r="M6554" t="s">
        <v>143</v>
      </c>
      <c r="N6554" t="s">
        <v>83</v>
      </c>
      <c r="R6554" t="str">
        <f t="shared" ca="1" si="102"/>
        <v>Aisha</v>
      </c>
      <c r="S6554" t="str">
        <f>IFERROR(TEXT(DATEVALUE(LEFT(Table1[[#This Row],[Date of Purchase]],10)), "MMMM"), TEXT(Table1[[#This Row],[Date of Purchase]], "MMMM"))</f>
        <v>April</v>
      </c>
      <c r="T6554" t="str">
        <f>IF(OR(
  AND(Table1[[#This Row],[Ticket Priority]]="Critical", Table1[[#This Row],[Ticket Status]]&lt;&gt;"Closed"),
  AND(Table1[[#This Row],[Ticket Priority]]="High", Table1[[#This Row],[Ticket Status]]="Open")
), "Yes", "No")</f>
        <v>No</v>
      </c>
      <c r="U6554" s="4" t="str">
        <f>IF(Table1[[#This Row],[Ticket Status]]="Closed","Yes","No")</f>
        <v>No</v>
      </c>
      <c r="V6554" s="4" t="str">
        <f>IF(Table1[[#This Row],[Ticket Status]]="Pending Customer Response","Yes","No")</f>
        <v>No</v>
      </c>
      <c r="W6554" s="5">
        <f ca="1">COUNTIFS(Table1[Agent_name],Table1[[#This Row],[Agent_name]],Table1[Month],Table1[[#This Row],[Month]])/160</f>
        <v>0.81874999999999998</v>
      </c>
    </row>
    <row r="6555" spans="1:23" x14ac:dyDescent="0.25">
      <c r="A6555">
        <v>6554</v>
      </c>
      <c r="B6555" t="s">
        <v>21256</v>
      </c>
      <c r="C6555" t="s">
        <v>21257</v>
      </c>
      <c r="D6555">
        <v>19</v>
      </c>
      <c r="E6555" t="s">
        <v>29</v>
      </c>
      <c r="F6555" t="s">
        <v>92</v>
      </c>
      <c r="G6555" s="1">
        <v>44100</v>
      </c>
      <c r="H6555" t="s">
        <v>66</v>
      </c>
      <c r="I6555" t="s">
        <v>72</v>
      </c>
      <c r="J6555" s="3" t="s">
        <v>21258</v>
      </c>
      <c r="K6555" t="s">
        <v>62</v>
      </c>
      <c r="M6555" t="s">
        <v>89</v>
      </c>
      <c r="N6555" t="s">
        <v>33</v>
      </c>
      <c r="R6555" t="str">
        <f t="shared" ca="1" si="102"/>
        <v>Priya</v>
      </c>
      <c r="S6555" t="str">
        <f>IFERROR(TEXT(DATEVALUE(LEFT(Table1[[#This Row],[Date of Purchase]],10)), "MMMM"), TEXT(Table1[[#This Row],[Date of Purchase]], "MMMM"))</f>
        <v>September</v>
      </c>
      <c r="T6555" t="str">
        <f>IF(OR(
  AND(Table1[[#This Row],[Ticket Priority]]="Critical", Table1[[#This Row],[Ticket Status]]&lt;&gt;"Closed"),
  AND(Table1[[#This Row],[Ticket Priority]]="High", Table1[[#This Row],[Ticket Status]]="Open")
), "Yes", "No")</f>
        <v>Yes</v>
      </c>
      <c r="U6555" s="4" t="str">
        <f>IF(Table1[[#This Row],[Ticket Status]]="Closed","Yes","No")</f>
        <v>No</v>
      </c>
      <c r="V6555" s="4" t="str">
        <f>IF(Table1[[#This Row],[Ticket Status]]="Pending Customer Response","Yes","No")</f>
        <v>No</v>
      </c>
      <c r="W6555" s="5">
        <f ca="1">COUNTIFS(Table1[Agent_name],Table1[[#This Row],[Agent_name]],Table1[Month],Table1[[#This Row],[Month]])/160</f>
        <v>0.53125</v>
      </c>
    </row>
    <row r="6556" spans="1:23" x14ac:dyDescent="0.25">
      <c r="A6556">
        <v>6555</v>
      </c>
      <c r="B6556" t="s">
        <v>21259</v>
      </c>
      <c r="C6556" t="s">
        <v>21260</v>
      </c>
      <c r="D6556">
        <v>54</v>
      </c>
      <c r="E6556" t="s">
        <v>29</v>
      </c>
      <c r="F6556" t="s">
        <v>157</v>
      </c>
      <c r="G6556" s="1">
        <v>44387</v>
      </c>
      <c r="H6556" t="s">
        <v>67</v>
      </c>
      <c r="I6556" t="s">
        <v>59</v>
      </c>
      <c r="J6556" s="3" t="s">
        <v>21261</v>
      </c>
      <c r="K6556" t="s">
        <v>62</v>
      </c>
      <c r="M6556" t="s">
        <v>143</v>
      </c>
      <c r="N6556" t="s">
        <v>83</v>
      </c>
      <c r="R6556" t="str">
        <f t="shared" ca="1" si="102"/>
        <v>Meera</v>
      </c>
      <c r="S6556" t="str">
        <f>IFERROR(TEXT(DATEVALUE(LEFT(Table1[[#This Row],[Date of Purchase]],10)), "MMMM"), TEXT(Table1[[#This Row],[Date of Purchase]], "MMMM"))</f>
        <v>July</v>
      </c>
      <c r="T6556" t="str">
        <f>IF(OR(
  AND(Table1[[#This Row],[Ticket Priority]]="Critical", Table1[[#This Row],[Ticket Status]]&lt;&gt;"Closed"),
  AND(Table1[[#This Row],[Ticket Priority]]="High", Table1[[#This Row],[Ticket Status]]="Open")
), "Yes", "No")</f>
        <v>No</v>
      </c>
      <c r="U6556" s="4" t="str">
        <f>IF(Table1[[#This Row],[Ticket Status]]="Closed","Yes","No")</f>
        <v>No</v>
      </c>
      <c r="V6556" s="4" t="str">
        <f>IF(Table1[[#This Row],[Ticket Status]]="Pending Customer Response","Yes","No")</f>
        <v>No</v>
      </c>
      <c r="W6556" s="5">
        <f ca="1">COUNTIFS(Table1[Agent_name],Table1[[#This Row],[Agent_name]],Table1[Month],Table1[[#This Row],[Month]])/160</f>
        <v>0.23125000000000001</v>
      </c>
    </row>
    <row r="6557" spans="1:23" x14ac:dyDescent="0.25">
      <c r="A6557">
        <v>6556</v>
      </c>
      <c r="B6557" t="s">
        <v>21262</v>
      </c>
      <c r="C6557" t="s">
        <v>21263</v>
      </c>
      <c r="D6557">
        <v>23</v>
      </c>
      <c r="E6557" t="s">
        <v>19</v>
      </c>
      <c r="F6557" t="s">
        <v>30</v>
      </c>
      <c r="G6557" s="1">
        <v>44139</v>
      </c>
      <c r="H6557" t="s">
        <v>59</v>
      </c>
      <c r="I6557" t="s">
        <v>113</v>
      </c>
      <c r="J6557" s="3" t="s">
        <v>21264</v>
      </c>
      <c r="K6557" t="s">
        <v>62</v>
      </c>
      <c r="M6557" t="s">
        <v>41</v>
      </c>
      <c r="N6557" t="s">
        <v>26</v>
      </c>
      <c r="R6557" t="str">
        <f t="shared" ca="1" si="102"/>
        <v>Aisha</v>
      </c>
      <c r="S6557" t="str">
        <f>IFERROR(TEXT(DATEVALUE(LEFT(Table1[[#This Row],[Date of Purchase]],10)), "MMMM"), TEXT(Table1[[#This Row],[Date of Purchase]], "MMMM"))</f>
        <v>November</v>
      </c>
      <c r="T6557" t="str">
        <f>IF(OR(
  AND(Table1[[#This Row],[Ticket Priority]]="Critical", Table1[[#This Row],[Ticket Status]]&lt;&gt;"Closed"),
  AND(Table1[[#This Row],[Ticket Priority]]="High", Table1[[#This Row],[Ticket Status]]="Open")
), "Yes", "No")</f>
        <v>No</v>
      </c>
      <c r="U6557" s="4" t="str">
        <f>IF(Table1[[#This Row],[Ticket Status]]="Closed","Yes","No")</f>
        <v>No</v>
      </c>
      <c r="V6557" s="4" t="str">
        <f>IF(Table1[[#This Row],[Ticket Status]]="Pending Customer Response","Yes","No")</f>
        <v>No</v>
      </c>
      <c r="W6557" s="5">
        <f ca="1">COUNTIFS(Table1[Agent_name],Table1[[#This Row],[Agent_name]],Table1[Month],Table1[[#This Row],[Month]])/160</f>
        <v>0.85624999999999996</v>
      </c>
    </row>
    <row r="6558" spans="1:23" x14ac:dyDescent="0.25">
      <c r="A6558">
        <v>6557</v>
      </c>
      <c r="B6558" t="s">
        <v>21265</v>
      </c>
      <c r="C6558" t="s">
        <v>21266</v>
      </c>
      <c r="D6558">
        <v>23</v>
      </c>
      <c r="E6558" t="s">
        <v>29</v>
      </c>
      <c r="F6558" t="s">
        <v>317</v>
      </c>
      <c r="G6558" s="1">
        <v>43882</v>
      </c>
      <c r="H6558" t="s">
        <v>66</v>
      </c>
      <c r="I6558" t="s">
        <v>141</v>
      </c>
      <c r="J6558" s="3" t="s">
        <v>21267</v>
      </c>
      <c r="K6558" t="s">
        <v>62</v>
      </c>
      <c r="M6558" t="s">
        <v>89</v>
      </c>
      <c r="N6558" t="s">
        <v>26</v>
      </c>
      <c r="R6558" t="str">
        <f t="shared" ca="1" si="102"/>
        <v>Sara</v>
      </c>
      <c r="S6558" t="str">
        <f>IFERROR(TEXT(DATEVALUE(LEFT(Table1[[#This Row],[Date of Purchase]],10)), "MMMM"), TEXT(Table1[[#This Row],[Date of Purchase]], "MMMM"))</f>
        <v>February</v>
      </c>
      <c r="T6558" t="str">
        <f>IF(OR(
  AND(Table1[[#This Row],[Ticket Priority]]="Critical", Table1[[#This Row],[Ticket Status]]&lt;&gt;"Closed"),
  AND(Table1[[#This Row],[Ticket Priority]]="High", Table1[[#This Row],[Ticket Status]]="Open")
), "Yes", "No")</f>
        <v>Yes</v>
      </c>
      <c r="U6558" s="4" t="str">
        <f>IF(Table1[[#This Row],[Ticket Status]]="Closed","Yes","No")</f>
        <v>No</v>
      </c>
      <c r="V6558" s="4" t="str">
        <f>IF(Table1[[#This Row],[Ticket Status]]="Pending Customer Response","Yes","No")</f>
        <v>No</v>
      </c>
      <c r="W6558" s="5">
        <f ca="1">COUNTIFS(Table1[Agent_name],Table1[[#This Row],[Agent_name]],Table1[Month],Table1[[#This Row],[Month]])/160</f>
        <v>0.65625</v>
      </c>
    </row>
    <row r="6559" spans="1:23" x14ac:dyDescent="0.25">
      <c r="A6559">
        <v>6558</v>
      </c>
      <c r="B6559" t="s">
        <v>21268</v>
      </c>
      <c r="C6559" t="s">
        <v>21269</v>
      </c>
      <c r="D6559">
        <v>49</v>
      </c>
      <c r="E6559" t="s">
        <v>58</v>
      </c>
      <c r="F6559" t="s">
        <v>149</v>
      </c>
      <c r="G6559" s="1">
        <v>44224</v>
      </c>
      <c r="H6559" t="s">
        <v>21</v>
      </c>
      <c r="I6559" t="s">
        <v>60</v>
      </c>
      <c r="J6559" s="3" t="s">
        <v>21270</v>
      </c>
      <c r="K6559" t="s">
        <v>24</v>
      </c>
      <c r="M6559" t="s">
        <v>41</v>
      </c>
      <c r="N6559" t="s">
        <v>26</v>
      </c>
      <c r="O6559" s="2">
        <v>45078.392476851855</v>
      </c>
      <c r="R6559" t="str">
        <f t="shared" ca="1" si="102"/>
        <v>Meera</v>
      </c>
      <c r="S6559" t="str">
        <f>IFERROR(TEXT(DATEVALUE(LEFT(Table1[[#This Row],[Date of Purchase]],10)), "MMMM"), TEXT(Table1[[#This Row],[Date of Purchase]], "MMMM"))</f>
        <v>January</v>
      </c>
      <c r="T6559" t="str">
        <f>IF(OR(
  AND(Table1[[#This Row],[Ticket Priority]]="Critical", Table1[[#This Row],[Ticket Status]]&lt;&gt;"Closed"),
  AND(Table1[[#This Row],[Ticket Priority]]="High", Table1[[#This Row],[Ticket Status]]="Open")
), "Yes", "No")</f>
        <v>No</v>
      </c>
      <c r="U6559" s="4" t="str">
        <f>IF(Table1[[#This Row],[Ticket Status]]="Closed","Yes","No")</f>
        <v>No</v>
      </c>
      <c r="V6559" s="4" t="str">
        <f>IF(Table1[[#This Row],[Ticket Status]]="Pending Customer Response","Yes","No")</f>
        <v>Yes</v>
      </c>
      <c r="W6559" s="5">
        <f ca="1">COUNTIFS(Table1[Agent_name],Table1[[#This Row],[Agent_name]],Table1[Month],Table1[[#This Row],[Month]])/160</f>
        <v>0.21875</v>
      </c>
    </row>
    <row r="6560" spans="1:23" x14ac:dyDescent="0.25">
      <c r="A6560">
        <v>6559</v>
      </c>
      <c r="B6560" t="s">
        <v>21271</v>
      </c>
      <c r="C6560" t="s">
        <v>21272</v>
      </c>
      <c r="D6560">
        <v>30</v>
      </c>
      <c r="E6560" t="s">
        <v>58</v>
      </c>
      <c r="F6560" t="s">
        <v>485</v>
      </c>
      <c r="G6560" s="1">
        <v>44476</v>
      </c>
      <c r="H6560" t="s">
        <v>59</v>
      </c>
      <c r="I6560" t="s">
        <v>37</v>
      </c>
      <c r="J6560" s="3" t="s">
        <v>21273</v>
      </c>
      <c r="K6560" t="s">
        <v>24</v>
      </c>
      <c r="M6560" t="s">
        <v>41</v>
      </c>
      <c r="N6560" t="s">
        <v>33</v>
      </c>
      <c r="O6560" s="2">
        <v>45078.320960648147</v>
      </c>
      <c r="R6560" t="str">
        <f t="shared" ca="1" si="102"/>
        <v>Rahul</v>
      </c>
      <c r="S6560" t="str">
        <f>IFERROR(TEXT(DATEVALUE(LEFT(Table1[[#This Row],[Date of Purchase]],10)), "MMMM"), TEXT(Table1[[#This Row],[Date of Purchase]], "MMMM"))</f>
        <v>October</v>
      </c>
      <c r="T6560" t="str">
        <f>IF(OR(
  AND(Table1[[#This Row],[Ticket Priority]]="Critical", Table1[[#This Row],[Ticket Status]]&lt;&gt;"Closed"),
  AND(Table1[[#This Row],[Ticket Priority]]="High", Table1[[#This Row],[Ticket Status]]="Open")
), "Yes", "No")</f>
        <v>No</v>
      </c>
      <c r="U6560" s="4" t="str">
        <f>IF(Table1[[#This Row],[Ticket Status]]="Closed","Yes","No")</f>
        <v>No</v>
      </c>
      <c r="V6560" s="4" t="str">
        <f>IF(Table1[[#This Row],[Ticket Status]]="Pending Customer Response","Yes","No")</f>
        <v>Yes</v>
      </c>
      <c r="W6560" s="5">
        <f ca="1">COUNTIFS(Table1[Agent_name],Table1[[#This Row],[Agent_name]],Table1[Month],Table1[[#This Row],[Month]])/160</f>
        <v>0.23125000000000001</v>
      </c>
    </row>
    <row r="6561" spans="1:23" x14ac:dyDescent="0.25">
      <c r="A6561">
        <v>6560</v>
      </c>
      <c r="B6561" t="s">
        <v>21274</v>
      </c>
      <c r="C6561" t="s">
        <v>21275</v>
      </c>
      <c r="D6561">
        <v>69</v>
      </c>
      <c r="E6561" t="s">
        <v>29</v>
      </c>
      <c r="F6561" t="s">
        <v>129</v>
      </c>
      <c r="G6561" s="1">
        <v>44007</v>
      </c>
      <c r="H6561" t="s">
        <v>21</v>
      </c>
      <c r="I6561" t="s">
        <v>177</v>
      </c>
      <c r="J6561" s="3" t="s">
        <v>21276</v>
      </c>
      <c r="K6561" t="s">
        <v>62</v>
      </c>
      <c r="M6561" t="s">
        <v>143</v>
      </c>
      <c r="N6561" t="s">
        <v>33</v>
      </c>
      <c r="R6561" t="str">
        <f t="shared" ca="1" si="102"/>
        <v>Priya</v>
      </c>
      <c r="S6561" t="str">
        <f>IFERROR(TEXT(DATEVALUE(LEFT(Table1[[#This Row],[Date of Purchase]],10)), "MMMM"), TEXT(Table1[[#This Row],[Date of Purchase]], "MMMM"))</f>
        <v>June</v>
      </c>
      <c r="T6561" t="str">
        <f>IF(OR(
  AND(Table1[[#This Row],[Ticket Priority]]="Critical", Table1[[#This Row],[Ticket Status]]&lt;&gt;"Closed"),
  AND(Table1[[#This Row],[Ticket Priority]]="High", Table1[[#This Row],[Ticket Status]]="Open")
), "Yes", "No")</f>
        <v>No</v>
      </c>
      <c r="U6561" s="4" t="str">
        <f>IF(Table1[[#This Row],[Ticket Status]]="Closed","Yes","No")</f>
        <v>No</v>
      </c>
      <c r="V6561" s="4" t="str">
        <f>IF(Table1[[#This Row],[Ticket Status]]="Pending Customer Response","Yes","No")</f>
        <v>No</v>
      </c>
      <c r="W6561" s="5">
        <f ca="1">COUNTIFS(Table1[Agent_name],Table1[[#This Row],[Agent_name]],Table1[Month],Table1[[#This Row],[Month]])/160</f>
        <v>0.35625000000000001</v>
      </c>
    </row>
    <row r="6562" spans="1:23" x14ac:dyDescent="0.25">
      <c r="A6562">
        <v>6561</v>
      </c>
      <c r="B6562" t="s">
        <v>21277</v>
      </c>
      <c r="C6562" t="s">
        <v>21278</v>
      </c>
      <c r="D6562">
        <v>43</v>
      </c>
      <c r="E6562" t="s">
        <v>58</v>
      </c>
      <c r="F6562" t="s">
        <v>242</v>
      </c>
      <c r="G6562" s="1">
        <v>43959</v>
      </c>
      <c r="H6562" t="s">
        <v>59</v>
      </c>
      <c r="I6562" t="s">
        <v>93</v>
      </c>
      <c r="J6562" s="3" t="s">
        <v>21279</v>
      </c>
      <c r="K6562" t="s">
        <v>39</v>
      </c>
      <c r="L6562" t="s">
        <v>21280</v>
      </c>
      <c r="M6562" t="s">
        <v>25</v>
      </c>
      <c r="N6562" t="s">
        <v>83</v>
      </c>
      <c r="O6562" s="2">
        <v>45078.657118055555</v>
      </c>
      <c r="P6562" s="2">
        <v>45078.402951388889</v>
      </c>
      <c r="Q6562">
        <v>2</v>
      </c>
      <c r="R6562" t="str">
        <f t="shared" ca="1" si="102"/>
        <v>Mohit</v>
      </c>
      <c r="S6562" t="str">
        <f>IFERROR(TEXT(DATEVALUE(LEFT(Table1[[#This Row],[Date of Purchase]],10)), "MMMM"), TEXT(Table1[[#This Row],[Date of Purchase]], "MMMM"))</f>
        <v>May</v>
      </c>
      <c r="T6562" t="str">
        <f>IF(OR(
  AND(Table1[[#This Row],[Ticket Priority]]="Critical", Table1[[#This Row],[Ticket Status]]&lt;&gt;"Closed"),
  AND(Table1[[#This Row],[Ticket Priority]]="High", Table1[[#This Row],[Ticket Status]]="Open")
), "Yes", "No")</f>
        <v>No</v>
      </c>
      <c r="U6562" s="4" t="str">
        <f>IF(Table1[[#This Row],[Ticket Status]]="Closed","Yes","No")</f>
        <v>Yes</v>
      </c>
      <c r="V6562" s="4" t="str">
        <f>IF(Table1[[#This Row],[Ticket Status]]="Pending Customer Response","Yes","No")</f>
        <v>No</v>
      </c>
      <c r="W6562" s="5">
        <f ca="1">COUNTIFS(Table1[Agent_name],Table1[[#This Row],[Agent_name]],Table1[Month],Table1[[#This Row],[Month]])/160</f>
        <v>0.45624999999999999</v>
      </c>
    </row>
    <row r="6563" spans="1:23" x14ac:dyDescent="0.25">
      <c r="A6563">
        <v>6562</v>
      </c>
      <c r="B6563" t="s">
        <v>21281</v>
      </c>
      <c r="C6563" t="s">
        <v>21282</v>
      </c>
      <c r="D6563">
        <v>25</v>
      </c>
      <c r="E6563" t="s">
        <v>29</v>
      </c>
      <c r="F6563" t="s">
        <v>149</v>
      </c>
      <c r="G6563" s="1">
        <v>44239</v>
      </c>
      <c r="H6563" t="s">
        <v>45</v>
      </c>
      <c r="I6563" t="s">
        <v>22</v>
      </c>
      <c r="J6563" s="3" t="s">
        <v>1141</v>
      </c>
      <c r="K6563" t="s">
        <v>24</v>
      </c>
      <c r="M6563" t="s">
        <v>41</v>
      </c>
      <c r="N6563" t="s">
        <v>33</v>
      </c>
      <c r="O6563" s="2">
        <v>45078.703645833331</v>
      </c>
      <c r="R6563" t="str">
        <f t="shared" ca="1" si="102"/>
        <v>Divya</v>
      </c>
      <c r="S6563" t="str">
        <f>IFERROR(TEXT(DATEVALUE(LEFT(Table1[[#This Row],[Date of Purchase]],10)), "MMMM"), TEXT(Table1[[#This Row],[Date of Purchase]], "MMMM"))</f>
        <v>February</v>
      </c>
      <c r="T6563" t="str">
        <f>IF(OR(
  AND(Table1[[#This Row],[Ticket Priority]]="Critical", Table1[[#This Row],[Ticket Status]]&lt;&gt;"Closed"),
  AND(Table1[[#This Row],[Ticket Priority]]="High", Table1[[#This Row],[Ticket Status]]="Open")
), "Yes", "No")</f>
        <v>No</v>
      </c>
      <c r="U6563" s="4" t="str">
        <f>IF(Table1[[#This Row],[Ticket Status]]="Closed","Yes","No")</f>
        <v>No</v>
      </c>
      <c r="V6563" s="4" t="str">
        <f>IF(Table1[[#This Row],[Ticket Status]]="Pending Customer Response","Yes","No")</f>
        <v>Yes</v>
      </c>
      <c r="W6563" s="5">
        <f ca="1">COUNTIFS(Table1[Agent_name],Table1[[#This Row],[Agent_name]],Table1[Month],Table1[[#This Row],[Month]])/160</f>
        <v>0.25624999999999998</v>
      </c>
    </row>
    <row r="6564" spans="1:23" x14ac:dyDescent="0.25">
      <c r="A6564">
        <v>6563</v>
      </c>
      <c r="B6564" t="s">
        <v>21283</v>
      </c>
      <c r="C6564" t="s">
        <v>21284</v>
      </c>
      <c r="D6564">
        <v>37</v>
      </c>
      <c r="E6564" t="s">
        <v>29</v>
      </c>
      <c r="F6564" t="s">
        <v>281</v>
      </c>
      <c r="G6564" s="1">
        <v>44530</v>
      </c>
      <c r="H6564" t="s">
        <v>59</v>
      </c>
      <c r="I6564" t="s">
        <v>177</v>
      </c>
      <c r="J6564" s="3" t="s">
        <v>21285</v>
      </c>
      <c r="K6564" t="s">
        <v>39</v>
      </c>
      <c r="L6564" t="s">
        <v>21286</v>
      </c>
      <c r="M6564" t="s">
        <v>89</v>
      </c>
      <c r="N6564" t="s">
        <v>55</v>
      </c>
      <c r="O6564" s="2">
        <v>45078.780752314815</v>
      </c>
      <c r="P6564" s="2">
        <v>45078.315474537034</v>
      </c>
      <c r="Q6564">
        <v>2</v>
      </c>
      <c r="R6564" t="str">
        <f t="shared" ca="1" si="102"/>
        <v>Ravi</v>
      </c>
      <c r="S6564" t="str">
        <f>IFERROR(TEXT(DATEVALUE(LEFT(Table1[[#This Row],[Date of Purchase]],10)), "MMMM"), TEXT(Table1[[#This Row],[Date of Purchase]], "MMMM"))</f>
        <v>November</v>
      </c>
      <c r="T6564" t="str">
        <f>IF(OR(
  AND(Table1[[#This Row],[Ticket Priority]]="Critical", Table1[[#This Row],[Ticket Status]]&lt;&gt;"Closed"),
  AND(Table1[[#This Row],[Ticket Priority]]="High", Table1[[#This Row],[Ticket Status]]="Open")
), "Yes", "No")</f>
        <v>No</v>
      </c>
      <c r="U6564" s="4" t="str">
        <f>IF(Table1[[#This Row],[Ticket Status]]="Closed","Yes","No")</f>
        <v>Yes</v>
      </c>
      <c r="V6564" s="4" t="str">
        <f>IF(Table1[[#This Row],[Ticket Status]]="Pending Customer Response","Yes","No")</f>
        <v>No</v>
      </c>
      <c r="W6564" s="5">
        <f ca="1">COUNTIFS(Table1[Agent_name],Table1[[#This Row],[Agent_name]],Table1[Month],Table1[[#This Row],[Month]])/160</f>
        <v>0.61875000000000002</v>
      </c>
    </row>
    <row r="6565" spans="1:23" x14ac:dyDescent="0.25">
      <c r="A6565">
        <v>6564</v>
      </c>
      <c r="B6565" t="s">
        <v>3643</v>
      </c>
      <c r="C6565" t="s">
        <v>21287</v>
      </c>
      <c r="D6565">
        <v>28</v>
      </c>
      <c r="E6565" t="s">
        <v>58</v>
      </c>
      <c r="F6565" t="s">
        <v>36</v>
      </c>
      <c r="G6565" s="1">
        <v>43997</v>
      </c>
      <c r="H6565" t="s">
        <v>45</v>
      </c>
      <c r="I6565" t="s">
        <v>77</v>
      </c>
      <c r="J6565" s="3" t="s">
        <v>21288</v>
      </c>
      <c r="K6565" t="s">
        <v>62</v>
      </c>
      <c r="M6565" t="s">
        <v>89</v>
      </c>
      <c r="N6565" t="s">
        <v>26</v>
      </c>
      <c r="R6565" t="str">
        <f t="shared" ca="1" si="102"/>
        <v>Arjun</v>
      </c>
      <c r="S6565" t="str">
        <f>IFERROR(TEXT(DATEVALUE(LEFT(Table1[[#This Row],[Date of Purchase]],10)), "MMMM"), TEXT(Table1[[#This Row],[Date of Purchase]], "MMMM"))</f>
        <v>June</v>
      </c>
      <c r="T6565" t="str">
        <f>IF(OR(
  AND(Table1[[#This Row],[Ticket Priority]]="Critical", Table1[[#This Row],[Ticket Status]]&lt;&gt;"Closed"),
  AND(Table1[[#This Row],[Ticket Priority]]="High", Table1[[#This Row],[Ticket Status]]="Open")
), "Yes", "No")</f>
        <v>Yes</v>
      </c>
      <c r="U6565" s="4" t="str">
        <f>IF(Table1[[#This Row],[Ticket Status]]="Closed","Yes","No")</f>
        <v>No</v>
      </c>
      <c r="V6565" s="4" t="str">
        <f>IF(Table1[[#This Row],[Ticket Status]]="Pending Customer Response","Yes","No")</f>
        <v>No</v>
      </c>
      <c r="W6565" s="5">
        <f ca="1">COUNTIFS(Table1[Agent_name],Table1[[#This Row],[Agent_name]],Table1[Month],Table1[[#This Row],[Month]])/160</f>
        <v>0.28749999999999998</v>
      </c>
    </row>
    <row r="6566" spans="1:23" x14ac:dyDescent="0.25">
      <c r="A6566">
        <v>6565</v>
      </c>
      <c r="B6566" t="s">
        <v>4371</v>
      </c>
      <c r="C6566" t="s">
        <v>21289</v>
      </c>
      <c r="D6566">
        <v>61</v>
      </c>
      <c r="E6566" t="s">
        <v>19</v>
      </c>
      <c r="F6566" t="s">
        <v>431</v>
      </c>
      <c r="G6566" s="1">
        <v>44311</v>
      </c>
      <c r="H6566" t="s">
        <v>45</v>
      </c>
      <c r="I6566" t="s">
        <v>31</v>
      </c>
      <c r="J6566" s="3" t="s">
        <v>21290</v>
      </c>
      <c r="K6566" t="s">
        <v>24</v>
      </c>
      <c r="M6566" t="s">
        <v>41</v>
      </c>
      <c r="N6566" t="s">
        <v>26</v>
      </c>
      <c r="O6566" s="2">
        <v>45078.95925925926</v>
      </c>
      <c r="R6566" t="str">
        <f t="shared" ca="1" si="102"/>
        <v>Ravi</v>
      </c>
      <c r="S6566" t="str">
        <f>IFERROR(TEXT(DATEVALUE(LEFT(Table1[[#This Row],[Date of Purchase]],10)), "MMMM"), TEXT(Table1[[#This Row],[Date of Purchase]], "MMMM"))</f>
        <v>April</v>
      </c>
      <c r="T6566" t="str">
        <f>IF(OR(
  AND(Table1[[#This Row],[Ticket Priority]]="Critical", Table1[[#This Row],[Ticket Status]]&lt;&gt;"Closed"),
  AND(Table1[[#This Row],[Ticket Priority]]="High", Table1[[#This Row],[Ticket Status]]="Open")
), "Yes", "No")</f>
        <v>No</v>
      </c>
      <c r="U6566" s="4" t="str">
        <f>IF(Table1[[#This Row],[Ticket Status]]="Closed","Yes","No")</f>
        <v>No</v>
      </c>
      <c r="V6566" s="4" t="str">
        <f>IF(Table1[[#This Row],[Ticket Status]]="Pending Customer Response","Yes","No")</f>
        <v>Yes</v>
      </c>
      <c r="W6566" s="5">
        <f ca="1">COUNTIFS(Table1[Agent_name],Table1[[#This Row],[Agent_name]],Table1[Month],Table1[[#This Row],[Month]])/160</f>
        <v>0.625</v>
      </c>
    </row>
    <row r="6567" spans="1:23" x14ac:dyDescent="0.25">
      <c r="A6567">
        <v>6566</v>
      </c>
      <c r="B6567" t="s">
        <v>21291</v>
      </c>
      <c r="C6567" t="s">
        <v>21292</v>
      </c>
      <c r="D6567">
        <v>36</v>
      </c>
      <c r="E6567" t="s">
        <v>29</v>
      </c>
      <c r="F6567" t="s">
        <v>112</v>
      </c>
      <c r="G6567" s="1">
        <v>44294</v>
      </c>
      <c r="H6567" t="s">
        <v>21</v>
      </c>
      <c r="I6567" t="s">
        <v>46</v>
      </c>
      <c r="J6567" s="3" t="s">
        <v>1230</v>
      </c>
      <c r="K6567" t="s">
        <v>24</v>
      </c>
      <c r="M6567" t="s">
        <v>25</v>
      </c>
      <c r="N6567" t="s">
        <v>55</v>
      </c>
      <c r="O6567" s="2">
        <v>45078.985648148147</v>
      </c>
      <c r="R6567" t="str">
        <f t="shared" ca="1" si="102"/>
        <v>Aisha</v>
      </c>
      <c r="S6567" t="str">
        <f>IFERROR(TEXT(DATEVALUE(LEFT(Table1[[#This Row],[Date of Purchase]],10)), "MMMM"), TEXT(Table1[[#This Row],[Date of Purchase]], "MMMM"))</f>
        <v>April</v>
      </c>
      <c r="T6567" t="str">
        <f>IF(OR(
  AND(Table1[[#This Row],[Ticket Priority]]="Critical", Table1[[#This Row],[Ticket Status]]&lt;&gt;"Closed"),
  AND(Table1[[#This Row],[Ticket Priority]]="High", Table1[[#This Row],[Ticket Status]]="Open")
), "Yes", "No")</f>
        <v>Yes</v>
      </c>
      <c r="U6567" s="4" t="str">
        <f>IF(Table1[[#This Row],[Ticket Status]]="Closed","Yes","No")</f>
        <v>No</v>
      </c>
      <c r="V6567" s="4" t="str">
        <f>IF(Table1[[#This Row],[Ticket Status]]="Pending Customer Response","Yes","No")</f>
        <v>Yes</v>
      </c>
      <c r="W6567" s="5">
        <f ca="1">COUNTIFS(Table1[Agent_name],Table1[[#This Row],[Agent_name]],Table1[Month],Table1[[#This Row],[Month]])/160</f>
        <v>0.81874999999999998</v>
      </c>
    </row>
    <row r="6568" spans="1:23" x14ac:dyDescent="0.25">
      <c r="A6568">
        <v>6567</v>
      </c>
      <c r="B6568" t="s">
        <v>21293</v>
      </c>
      <c r="C6568" t="s">
        <v>21294</v>
      </c>
      <c r="D6568">
        <v>21</v>
      </c>
      <c r="E6568" t="s">
        <v>19</v>
      </c>
      <c r="F6568" t="s">
        <v>107</v>
      </c>
      <c r="G6568" s="1">
        <v>44498</v>
      </c>
      <c r="H6568" t="s">
        <v>21</v>
      </c>
      <c r="I6568" t="s">
        <v>99</v>
      </c>
      <c r="J6568" s="3" t="s">
        <v>21295</v>
      </c>
      <c r="K6568" t="s">
        <v>24</v>
      </c>
      <c r="M6568" t="s">
        <v>41</v>
      </c>
      <c r="N6568" t="s">
        <v>26</v>
      </c>
      <c r="O6568" s="2">
        <v>45078.33289351852</v>
      </c>
      <c r="R6568" t="str">
        <f t="shared" ca="1" si="102"/>
        <v>Divya</v>
      </c>
      <c r="S6568" t="str">
        <f>IFERROR(TEXT(DATEVALUE(LEFT(Table1[[#This Row],[Date of Purchase]],10)), "MMMM"), TEXT(Table1[[#This Row],[Date of Purchase]], "MMMM"))</f>
        <v>October</v>
      </c>
      <c r="T6568" t="str">
        <f>IF(OR(
  AND(Table1[[#This Row],[Ticket Priority]]="Critical", Table1[[#This Row],[Ticket Status]]&lt;&gt;"Closed"),
  AND(Table1[[#This Row],[Ticket Priority]]="High", Table1[[#This Row],[Ticket Status]]="Open")
), "Yes", "No")</f>
        <v>No</v>
      </c>
      <c r="U6568" s="4" t="str">
        <f>IF(Table1[[#This Row],[Ticket Status]]="Closed","Yes","No")</f>
        <v>No</v>
      </c>
      <c r="V6568" s="4" t="str">
        <f>IF(Table1[[#This Row],[Ticket Status]]="Pending Customer Response","Yes","No")</f>
        <v>Yes</v>
      </c>
      <c r="W6568" s="5">
        <f ca="1">COUNTIFS(Table1[Agent_name],Table1[[#This Row],[Agent_name]],Table1[Month],Table1[[#This Row],[Month]])/160</f>
        <v>0.25</v>
      </c>
    </row>
    <row r="6569" spans="1:23" x14ac:dyDescent="0.25">
      <c r="A6569">
        <v>6568</v>
      </c>
      <c r="B6569" t="s">
        <v>21296</v>
      </c>
      <c r="C6569" t="s">
        <v>21297</v>
      </c>
      <c r="D6569">
        <v>32</v>
      </c>
      <c r="E6569" t="s">
        <v>19</v>
      </c>
      <c r="F6569" t="s">
        <v>242</v>
      </c>
      <c r="G6569" s="1">
        <v>44397</v>
      </c>
      <c r="H6569" t="s">
        <v>21</v>
      </c>
      <c r="I6569" t="s">
        <v>67</v>
      </c>
      <c r="J6569" s="3" t="s">
        <v>21298</v>
      </c>
      <c r="K6569" t="s">
        <v>39</v>
      </c>
      <c r="L6569" t="s">
        <v>21299</v>
      </c>
      <c r="M6569" t="s">
        <v>25</v>
      </c>
      <c r="N6569" t="s">
        <v>55</v>
      </c>
      <c r="O6569" s="2">
        <v>45078.092627314814</v>
      </c>
      <c r="P6569" s="2">
        <v>45078.672488425924</v>
      </c>
      <c r="Q6569">
        <v>4</v>
      </c>
      <c r="R6569" t="str">
        <f t="shared" ca="1" si="102"/>
        <v>Rahul</v>
      </c>
      <c r="S6569" t="str">
        <f>IFERROR(TEXT(DATEVALUE(LEFT(Table1[[#This Row],[Date of Purchase]],10)), "MMMM"), TEXT(Table1[[#This Row],[Date of Purchase]], "MMMM"))</f>
        <v>July</v>
      </c>
      <c r="T6569" t="str">
        <f>IF(OR(
  AND(Table1[[#This Row],[Ticket Priority]]="Critical", Table1[[#This Row],[Ticket Status]]&lt;&gt;"Closed"),
  AND(Table1[[#This Row],[Ticket Priority]]="High", Table1[[#This Row],[Ticket Status]]="Open")
), "Yes", "No")</f>
        <v>No</v>
      </c>
      <c r="U6569" s="4" t="str">
        <f>IF(Table1[[#This Row],[Ticket Status]]="Closed","Yes","No")</f>
        <v>Yes</v>
      </c>
      <c r="V6569" s="4" t="str">
        <f>IF(Table1[[#This Row],[Ticket Status]]="Pending Customer Response","Yes","No")</f>
        <v>No</v>
      </c>
      <c r="W6569" s="5">
        <f ca="1">COUNTIFS(Table1[Agent_name],Table1[[#This Row],[Agent_name]],Table1[Month],Table1[[#This Row],[Month]])/160</f>
        <v>0.21249999999999999</v>
      </c>
    </row>
    <row r="6570" spans="1:23" x14ac:dyDescent="0.25">
      <c r="A6570">
        <v>6569</v>
      </c>
      <c r="B6570" t="s">
        <v>21300</v>
      </c>
      <c r="C6570" t="s">
        <v>21301</v>
      </c>
      <c r="D6570">
        <v>45</v>
      </c>
      <c r="E6570" t="s">
        <v>58</v>
      </c>
      <c r="F6570" t="s">
        <v>339</v>
      </c>
      <c r="G6570" s="1">
        <v>44523</v>
      </c>
      <c r="H6570" t="s">
        <v>21</v>
      </c>
      <c r="I6570" t="s">
        <v>93</v>
      </c>
      <c r="J6570" s="3" t="s">
        <v>21302</v>
      </c>
      <c r="K6570" t="s">
        <v>62</v>
      </c>
      <c r="M6570" t="s">
        <v>89</v>
      </c>
      <c r="N6570" t="s">
        <v>33</v>
      </c>
      <c r="R6570" t="str">
        <f t="shared" ca="1" si="102"/>
        <v>Priya</v>
      </c>
      <c r="S6570" t="str">
        <f>IFERROR(TEXT(DATEVALUE(LEFT(Table1[[#This Row],[Date of Purchase]],10)), "MMMM"), TEXT(Table1[[#This Row],[Date of Purchase]], "MMMM"))</f>
        <v>November</v>
      </c>
      <c r="T6570" t="str">
        <f>IF(OR(
  AND(Table1[[#This Row],[Ticket Priority]]="Critical", Table1[[#This Row],[Ticket Status]]&lt;&gt;"Closed"),
  AND(Table1[[#This Row],[Ticket Priority]]="High", Table1[[#This Row],[Ticket Status]]="Open")
), "Yes", "No")</f>
        <v>Yes</v>
      </c>
      <c r="U6570" s="4" t="str">
        <f>IF(Table1[[#This Row],[Ticket Status]]="Closed","Yes","No")</f>
        <v>No</v>
      </c>
      <c r="V6570" s="4" t="str">
        <f>IF(Table1[[#This Row],[Ticket Status]]="Pending Customer Response","Yes","No")</f>
        <v>No</v>
      </c>
      <c r="W6570" s="5">
        <f ca="1">COUNTIFS(Table1[Agent_name],Table1[[#This Row],[Agent_name]],Table1[Month],Table1[[#This Row],[Month]])/160</f>
        <v>0.41249999999999998</v>
      </c>
    </row>
    <row r="6571" spans="1:23" x14ac:dyDescent="0.25">
      <c r="A6571">
        <v>6570</v>
      </c>
      <c r="B6571" t="s">
        <v>21303</v>
      </c>
      <c r="C6571" t="s">
        <v>21304</v>
      </c>
      <c r="D6571">
        <v>51</v>
      </c>
      <c r="E6571" t="s">
        <v>19</v>
      </c>
      <c r="F6571" t="s">
        <v>71</v>
      </c>
      <c r="G6571" s="1">
        <v>44468</v>
      </c>
      <c r="H6571" t="s">
        <v>21</v>
      </c>
      <c r="I6571" t="s">
        <v>22</v>
      </c>
      <c r="J6571" s="3" t="s">
        <v>21305</v>
      </c>
      <c r="K6571" t="s">
        <v>39</v>
      </c>
      <c r="L6571" t="s">
        <v>21306</v>
      </c>
      <c r="M6571" t="s">
        <v>25</v>
      </c>
      <c r="N6571" t="s">
        <v>26</v>
      </c>
      <c r="O6571" s="2">
        <v>45078.691967592589</v>
      </c>
      <c r="P6571" s="2">
        <v>45078.730856481481</v>
      </c>
      <c r="Q6571">
        <v>4</v>
      </c>
      <c r="R6571" t="str">
        <f t="shared" ca="1" si="102"/>
        <v>Ravi</v>
      </c>
      <c r="S6571" t="str">
        <f>IFERROR(TEXT(DATEVALUE(LEFT(Table1[[#This Row],[Date of Purchase]],10)), "MMMM"), TEXT(Table1[[#This Row],[Date of Purchase]], "MMMM"))</f>
        <v>September</v>
      </c>
      <c r="T6571" t="str">
        <f>IF(OR(
  AND(Table1[[#This Row],[Ticket Priority]]="Critical", Table1[[#This Row],[Ticket Status]]&lt;&gt;"Closed"),
  AND(Table1[[#This Row],[Ticket Priority]]="High", Table1[[#This Row],[Ticket Status]]="Open")
), "Yes", "No")</f>
        <v>No</v>
      </c>
      <c r="U6571" s="4" t="str">
        <f>IF(Table1[[#This Row],[Ticket Status]]="Closed","Yes","No")</f>
        <v>Yes</v>
      </c>
      <c r="V6571" s="4" t="str">
        <f>IF(Table1[[#This Row],[Ticket Status]]="Pending Customer Response","Yes","No")</f>
        <v>No</v>
      </c>
      <c r="W6571" s="5">
        <f ca="1">COUNTIFS(Table1[Agent_name],Table1[[#This Row],[Agent_name]],Table1[Month],Table1[[#This Row],[Month]])/160</f>
        <v>0.64375000000000004</v>
      </c>
    </row>
    <row r="6572" spans="1:23" x14ac:dyDescent="0.25">
      <c r="A6572">
        <v>6571</v>
      </c>
      <c r="B6572" t="s">
        <v>21307</v>
      </c>
      <c r="C6572" t="s">
        <v>21308</v>
      </c>
      <c r="D6572">
        <v>37</v>
      </c>
      <c r="E6572" t="s">
        <v>58</v>
      </c>
      <c r="F6572" t="s">
        <v>223</v>
      </c>
      <c r="G6572" s="1">
        <v>44017</v>
      </c>
      <c r="H6572" t="s">
        <v>67</v>
      </c>
      <c r="I6572" t="s">
        <v>177</v>
      </c>
      <c r="J6572" s="3" t="s">
        <v>21309</v>
      </c>
      <c r="K6572" t="s">
        <v>39</v>
      </c>
      <c r="L6572" t="s">
        <v>21310</v>
      </c>
      <c r="M6572" t="s">
        <v>89</v>
      </c>
      <c r="N6572" t="s">
        <v>55</v>
      </c>
      <c r="O6572" s="2">
        <v>45078.054479166669</v>
      </c>
      <c r="P6572" s="2">
        <v>45078.316284722219</v>
      </c>
      <c r="Q6572">
        <v>5</v>
      </c>
      <c r="R6572" t="str">
        <f t="shared" ca="1" si="102"/>
        <v>Karan</v>
      </c>
      <c r="S6572" t="str">
        <f>IFERROR(TEXT(DATEVALUE(LEFT(Table1[[#This Row],[Date of Purchase]],10)), "MMMM"), TEXT(Table1[[#This Row],[Date of Purchase]], "MMMM"))</f>
        <v>July</v>
      </c>
      <c r="T6572" t="str">
        <f>IF(OR(
  AND(Table1[[#This Row],[Ticket Priority]]="Critical", Table1[[#This Row],[Ticket Status]]&lt;&gt;"Closed"),
  AND(Table1[[#This Row],[Ticket Priority]]="High", Table1[[#This Row],[Ticket Status]]="Open")
), "Yes", "No")</f>
        <v>No</v>
      </c>
      <c r="U6572" s="4" t="str">
        <f>IF(Table1[[#This Row],[Ticket Status]]="Closed","Yes","No")</f>
        <v>Yes</v>
      </c>
      <c r="V6572" s="4" t="str">
        <f>IF(Table1[[#This Row],[Ticket Status]]="Pending Customer Response","Yes","No")</f>
        <v>No</v>
      </c>
      <c r="W6572" s="5">
        <f ca="1">COUNTIFS(Table1[Agent_name],Table1[[#This Row],[Agent_name]],Table1[Month],Table1[[#This Row],[Month]])/160</f>
        <v>0.21249999999999999</v>
      </c>
    </row>
    <row r="6573" spans="1:23" x14ac:dyDescent="0.25">
      <c r="A6573">
        <v>6572</v>
      </c>
      <c r="B6573" t="s">
        <v>21311</v>
      </c>
      <c r="C6573" t="s">
        <v>21312</v>
      </c>
      <c r="D6573">
        <v>33</v>
      </c>
      <c r="E6573" t="s">
        <v>19</v>
      </c>
      <c r="F6573" t="s">
        <v>699</v>
      </c>
      <c r="G6573" s="1">
        <v>44311</v>
      </c>
      <c r="H6573" t="s">
        <v>66</v>
      </c>
      <c r="I6573" t="s">
        <v>67</v>
      </c>
      <c r="J6573" s="3" t="s">
        <v>21313</v>
      </c>
      <c r="K6573" t="s">
        <v>24</v>
      </c>
      <c r="M6573" t="s">
        <v>89</v>
      </c>
      <c r="N6573" t="s">
        <v>33</v>
      </c>
      <c r="O6573" s="2">
        <v>45078.135740740741</v>
      </c>
      <c r="R6573" t="str">
        <f t="shared" ca="1" si="102"/>
        <v>Mohit</v>
      </c>
      <c r="S6573" t="str">
        <f>IFERROR(TEXT(DATEVALUE(LEFT(Table1[[#This Row],[Date of Purchase]],10)), "MMMM"), TEXT(Table1[[#This Row],[Date of Purchase]], "MMMM"))</f>
        <v>April</v>
      </c>
      <c r="T6573" t="str">
        <f>IF(OR(
  AND(Table1[[#This Row],[Ticket Priority]]="Critical", Table1[[#This Row],[Ticket Status]]&lt;&gt;"Closed"),
  AND(Table1[[#This Row],[Ticket Priority]]="High", Table1[[#This Row],[Ticket Status]]="Open")
), "Yes", "No")</f>
        <v>No</v>
      </c>
      <c r="U6573" s="4" t="str">
        <f>IF(Table1[[#This Row],[Ticket Status]]="Closed","Yes","No")</f>
        <v>No</v>
      </c>
      <c r="V6573" s="4" t="str">
        <f>IF(Table1[[#This Row],[Ticket Status]]="Pending Customer Response","Yes","No")</f>
        <v>Yes</v>
      </c>
      <c r="W6573" s="5">
        <f ca="1">COUNTIFS(Table1[Agent_name],Table1[[#This Row],[Agent_name]],Table1[Month],Table1[[#This Row],[Month]])/160</f>
        <v>0.45</v>
      </c>
    </row>
    <row r="6574" spans="1:23" x14ac:dyDescent="0.25">
      <c r="A6574">
        <v>6573</v>
      </c>
      <c r="B6574" t="s">
        <v>21314</v>
      </c>
      <c r="C6574" t="s">
        <v>21315</v>
      </c>
      <c r="D6574">
        <v>69</v>
      </c>
      <c r="E6574" t="s">
        <v>29</v>
      </c>
      <c r="F6574" t="s">
        <v>655</v>
      </c>
      <c r="G6574" s="1">
        <v>44254</v>
      </c>
      <c r="H6574" t="s">
        <v>45</v>
      </c>
      <c r="I6574" t="s">
        <v>113</v>
      </c>
      <c r="J6574" s="3" t="s">
        <v>21316</v>
      </c>
      <c r="K6574" t="s">
        <v>24</v>
      </c>
      <c r="M6574" t="s">
        <v>143</v>
      </c>
      <c r="N6574" t="s">
        <v>33</v>
      </c>
      <c r="O6574" s="2">
        <v>45078.888541666667</v>
      </c>
      <c r="R6574" t="str">
        <f t="shared" ca="1" si="102"/>
        <v>Sara</v>
      </c>
      <c r="S6574" t="str">
        <f>IFERROR(TEXT(DATEVALUE(LEFT(Table1[[#This Row],[Date of Purchase]],10)), "MMMM"), TEXT(Table1[[#This Row],[Date of Purchase]], "MMMM"))</f>
        <v>February</v>
      </c>
      <c r="T6574" t="str">
        <f>IF(OR(
  AND(Table1[[#This Row],[Ticket Priority]]="Critical", Table1[[#This Row],[Ticket Status]]&lt;&gt;"Closed"),
  AND(Table1[[#This Row],[Ticket Priority]]="High", Table1[[#This Row],[Ticket Status]]="Open")
), "Yes", "No")</f>
        <v>No</v>
      </c>
      <c r="U6574" s="4" t="str">
        <f>IF(Table1[[#This Row],[Ticket Status]]="Closed","Yes","No")</f>
        <v>No</v>
      </c>
      <c r="V6574" s="4" t="str">
        <f>IF(Table1[[#This Row],[Ticket Status]]="Pending Customer Response","Yes","No")</f>
        <v>Yes</v>
      </c>
      <c r="W6574" s="5">
        <f ca="1">COUNTIFS(Table1[Agent_name],Table1[[#This Row],[Agent_name]],Table1[Month],Table1[[#This Row],[Month]])/160</f>
        <v>0.65625</v>
      </c>
    </row>
    <row r="6575" spans="1:23" x14ac:dyDescent="0.25">
      <c r="A6575">
        <v>6574</v>
      </c>
      <c r="B6575" t="s">
        <v>21317</v>
      </c>
      <c r="C6575" t="s">
        <v>21318</v>
      </c>
      <c r="D6575">
        <v>55</v>
      </c>
      <c r="E6575" t="s">
        <v>19</v>
      </c>
      <c r="F6575" t="s">
        <v>149</v>
      </c>
      <c r="G6575" s="1">
        <v>44470</v>
      </c>
      <c r="H6575" t="s">
        <v>67</v>
      </c>
      <c r="I6575" t="s">
        <v>37</v>
      </c>
      <c r="J6575" s="3" t="s">
        <v>21319</v>
      </c>
      <c r="K6575" t="s">
        <v>62</v>
      </c>
      <c r="M6575" t="s">
        <v>25</v>
      </c>
      <c r="N6575" t="s">
        <v>83</v>
      </c>
      <c r="R6575" t="str">
        <f t="shared" ca="1" si="102"/>
        <v>Priya</v>
      </c>
      <c r="S6575" t="str">
        <f>IFERROR(TEXT(DATEVALUE(LEFT(Table1[[#This Row],[Date of Purchase]],10)), "MMMM"), TEXT(Table1[[#This Row],[Date of Purchase]], "MMMM"))</f>
        <v>October</v>
      </c>
      <c r="T6575" t="str">
        <f>IF(OR(
  AND(Table1[[#This Row],[Ticket Priority]]="Critical", Table1[[#This Row],[Ticket Status]]&lt;&gt;"Closed"),
  AND(Table1[[#This Row],[Ticket Priority]]="High", Table1[[#This Row],[Ticket Status]]="Open")
), "Yes", "No")</f>
        <v>Yes</v>
      </c>
      <c r="U6575" s="4" t="str">
        <f>IF(Table1[[#This Row],[Ticket Status]]="Closed","Yes","No")</f>
        <v>No</v>
      </c>
      <c r="V6575" s="4" t="str">
        <f>IF(Table1[[#This Row],[Ticket Status]]="Pending Customer Response","Yes","No")</f>
        <v>No</v>
      </c>
      <c r="W6575" s="5">
        <f ca="1">COUNTIFS(Table1[Agent_name],Table1[[#This Row],[Agent_name]],Table1[Month],Table1[[#This Row],[Month]])/160</f>
        <v>0.58125000000000004</v>
      </c>
    </row>
    <row r="6576" spans="1:23" x14ac:dyDescent="0.25">
      <c r="A6576">
        <v>6575</v>
      </c>
      <c r="B6576" t="s">
        <v>21320</v>
      </c>
      <c r="C6576" t="s">
        <v>21321</v>
      </c>
      <c r="D6576">
        <v>22</v>
      </c>
      <c r="E6576" t="s">
        <v>58</v>
      </c>
      <c r="F6576" t="s">
        <v>76</v>
      </c>
      <c r="G6576" s="1">
        <v>43951</v>
      </c>
      <c r="H6576" t="s">
        <v>66</v>
      </c>
      <c r="I6576" t="s">
        <v>113</v>
      </c>
      <c r="J6576" s="3" t="s">
        <v>21322</v>
      </c>
      <c r="K6576" t="s">
        <v>24</v>
      </c>
      <c r="M6576" t="s">
        <v>143</v>
      </c>
      <c r="N6576" t="s">
        <v>33</v>
      </c>
      <c r="O6576" s="2">
        <v>45078.043437499997</v>
      </c>
      <c r="R6576" t="str">
        <f t="shared" ca="1" si="102"/>
        <v>Ravi</v>
      </c>
      <c r="S6576" t="str">
        <f>IFERROR(TEXT(DATEVALUE(LEFT(Table1[[#This Row],[Date of Purchase]],10)), "MMMM"), TEXT(Table1[[#This Row],[Date of Purchase]], "MMMM"))</f>
        <v>April</v>
      </c>
      <c r="T6576" t="str">
        <f>IF(OR(
  AND(Table1[[#This Row],[Ticket Priority]]="Critical", Table1[[#This Row],[Ticket Status]]&lt;&gt;"Closed"),
  AND(Table1[[#This Row],[Ticket Priority]]="High", Table1[[#This Row],[Ticket Status]]="Open")
), "Yes", "No")</f>
        <v>No</v>
      </c>
      <c r="U6576" s="4" t="str">
        <f>IF(Table1[[#This Row],[Ticket Status]]="Closed","Yes","No")</f>
        <v>No</v>
      </c>
      <c r="V6576" s="4" t="str">
        <f>IF(Table1[[#This Row],[Ticket Status]]="Pending Customer Response","Yes","No")</f>
        <v>Yes</v>
      </c>
      <c r="W6576" s="5">
        <f ca="1">COUNTIFS(Table1[Agent_name],Table1[[#This Row],[Agent_name]],Table1[Month],Table1[[#This Row],[Month]])/160</f>
        <v>0.625</v>
      </c>
    </row>
    <row r="6577" spans="1:23" x14ac:dyDescent="0.25">
      <c r="A6577">
        <v>6576</v>
      </c>
      <c r="B6577" t="s">
        <v>21323</v>
      </c>
      <c r="C6577" t="s">
        <v>21324</v>
      </c>
      <c r="D6577">
        <v>59</v>
      </c>
      <c r="E6577" t="s">
        <v>29</v>
      </c>
      <c r="F6577" t="s">
        <v>30</v>
      </c>
      <c r="G6577" s="1">
        <v>44108</v>
      </c>
      <c r="H6577" t="s">
        <v>21</v>
      </c>
      <c r="I6577" t="s">
        <v>59</v>
      </c>
      <c r="J6577" s="3" t="s">
        <v>21325</v>
      </c>
      <c r="K6577" t="s">
        <v>24</v>
      </c>
      <c r="M6577" t="s">
        <v>41</v>
      </c>
      <c r="N6577" t="s">
        <v>26</v>
      </c>
      <c r="O6577" s="2">
        <v>45078.642060185186</v>
      </c>
      <c r="R6577" t="str">
        <f t="shared" ca="1" si="102"/>
        <v>Sara</v>
      </c>
      <c r="S6577" t="str">
        <f>IFERROR(TEXT(DATEVALUE(LEFT(Table1[[#This Row],[Date of Purchase]],10)), "MMMM"), TEXT(Table1[[#This Row],[Date of Purchase]], "MMMM"))</f>
        <v>October</v>
      </c>
      <c r="T6577" t="str">
        <f>IF(OR(
  AND(Table1[[#This Row],[Ticket Priority]]="Critical", Table1[[#This Row],[Ticket Status]]&lt;&gt;"Closed"),
  AND(Table1[[#This Row],[Ticket Priority]]="High", Table1[[#This Row],[Ticket Status]]="Open")
), "Yes", "No")</f>
        <v>No</v>
      </c>
      <c r="U6577" s="4" t="str">
        <f>IF(Table1[[#This Row],[Ticket Status]]="Closed","Yes","No")</f>
        <v>No</v>
      </c>
      <c r="V6577" s="4" t="str">
        <f>IF(Table1[[#This Row],[Ticket Status]]="Pending Customer Response","Yes","No")</f>
        <v>Yes</v>
      </c>
      <c r="W6577" s="5">
        <f ca="1">COUNTIFS(Table1[Agent_name],Table1[[#This Row],[Agent_name]],Table1[Month],Table1[[#This Row],[Month]])/160</f>
        <v>0.66874999999999996</v>
      </c>
    </row>
    <row r="6578" spans="1:23" x14ac:dyDescent="0.25">
      <c r="A6578">
        <v>6577</v>
      </c>
      <c r="B6578" t="s">
        <v>21326</v>
      </c>
      <c r="C6578" t="s">
        <v>21327</v>
      </c>
      <c r="D6578">
        <v>61</v>
      </c>
      <c r="E6578" t="s">
        <v>19</v>
      </c>
      <c r="F6578" t="s">
        <v>421</v>
      </c>
      <c r="G6578" s="1">
        <v>44025</v>
      </c>
      <c r="H6578" t="s">
        <v>67</v>
      </c>
      <c r="I6578" t="s">
        <v>77</v>
      </c>
      <c r="J6578" s="3" t="s">
        <v>21328</v>
      </c>
      <c r="K6578" t="s">
        <v>24</v>
      </c>
      <c r="M6578" t="s">
        <v>41</v>
      </c>
      <c r="N6578" t="s">
        <v>83</v>
      </c>
      <c r="O6578" s="2">
        <v>45078.887916666667</v>
      </c>
      <c r="R6578" t="str">
        <f t="shared" ca="1" si="102"/>
        <v>Karan</v>
      </c>
      <c r="S6578" t="str">
        <f>IFERROR(TEXT(DATEVALUE(LEFT(Table1[[#This Row],[Date of Purchase]],10)), "MMMM"), TEXT(Table1[[#This Row],[Date of Purchase]], "MMMM"))</f>
        <v>July</v>
      </c>
      <c r="T6578" t="str">
        <f>IF(OR(
  AND(Table1[[#This Row],[Ticket Priority]]="Critical", Table1[[#This Row],[Ticket Status]]&lt;&gt;"Closed"),
  AND(Table1[[#This Row],[Ticket Priority]]="High", Table1[[#This Row],[Ticket Status]]="Open")
), "Yes", "No")</f>
        <v>No</v>
      </c>
      <c r="U6578" s="4" t="str">
        <f>IF(Table1[[#This Row],[Ticket Status]]="Closed","Yes","No")</f>
        <v>No</v>
      </c>
      <c r="V6578" s="4" t="str">
        <f>IF(Table1[[#This Row],[Ticket Status]]="Pending Customer Response","Yes","No")</f>
        <v>Yes</v>
      </c>
      <c r="W6578" s="5">
        <f ca="1">COUNTIFS(Table1[Agent_name],Table1[[#This Row],[Agent_name]],Table1[Month],Table1[[#This Row],[Month]])/160</f>
        <v>0.21249999999999999</v>
      </c>
    </row>
    <row r="6579" spans="1:23" x14ac:dyDescent="0.25">
      <c r="A6579">
        <v>6578</v>
      </c>
      <c r="B6579" t="s">
        <v>21329</v>
      </c>
      <c r="C6579" t="s">
        <v>21330</v>
      </c>
      <c r="D6579">
        <v>28</v>
      </c>
      <c r="E6579" t="s">
        <v>58</v>
      </c>
      <c r="F6579" t="s">
        <v>219</v>
      </c>
      <c r="G6579" s="1">
        <v>44189</v>
      </c>
      <c r="H6579" t="s">
        <v>67</v>
      </c>
      <c r="I6579" t="s">
        <v>141</v>
      </c>
      <c r="J6579" s="3" t="s">
        <v>21331</v>
      </c>
      <c r="K6579" t="s">
        <v>62</v>
      </c>
      <c r="M6579" t="s">
        <v>143</v>
      </c>
      <c r="N6579" t="s">
        <v>33</v>
      </c>
      <c r="R6579" t="str">
        <f t="shared" ca="1" si="102"/>
        <v>Aisha</v>
      </c>
      <c r="S6579" t="str">
        <f>IFERROR(TEXT(DATEVALUE(LEFT(Table1[[#This Row],[Date of Purchase]],10)), "MMMM"), TEXT(Table1[[#This Row],[Date of Purchase]], "MMMM"))</f>
        <v>December</v>
      </c>
      <c r="T6579" t="str">
        <f>IF(OR(
  AND(Table1[[#This Row],[Ticket Priority]]="Critical", Table1[[#This Row],[Ticket Status]]&lt;&gt;"Closed"),
  AND(Table1[[#This Row],[Ticket Priority]]="High", Table1[[#This Row],[Ticket Status]]="Open")
), "Yes", "No")</f>
        <v>No</v>
      </c>
      <c r="U6579" s="4" t="str">
        <f>IF(Table1[[#This Row],[Ticket Status]]="Closed","Yes","No")</f>
        <v>No</v>
      </c>
      <c r="V6579" s="4" t="str">
        <f>IF(Table1[[#This Row],[Ticket Status]]="Pending Customer Response","Yes","No")</f>
        <v>No</v>
      </c>
      <c r="W6579" s="5">
        <f ca="1">COUNTIFS(Table1[Agent_name],Table1[[#This Row],[Agent_name]],Table1[Month],Table1[[#This Row],[Month]])/160</f>
        <v>0.91249999999999998</v>
      </c>
    </row>
    <row r="6580" spans="1:23" x14ac:dyDescent="0.25">
      <c r="A6580">
        <v>6579</v>
      </c>
      <c r="B6580" t="s">
        <v>21332</v>
      </c>
      <c r="C6580" t="s">
        <v>21333</v>
      </c>
      <c r="D6580">
        <v>49</v>
      </c>
      <c r="E6580" t="s">
        <v>29</v>
      </c>
      <c r="F6580" t="s">
        <v>317</v>
      </c>
      <c r="G6580" s="1">
        <v>44147</v>
      </c>
      <c r="H6580" t="s">
        <v>67</v>
      </c>
      <c r="I6580" t="s">
        <v>93</v>
      </c>
      <c r="J6580" s="3" t="s">
        <v>21334</v>
      </c>
      <c r="K6580" t="s">
        <v>24</v>
      </c>
      <c r="M6580" t="s">
        <v>25</v>
      </c>
      <c r="N6580" t="s">
        <v>33</v>
      </c>
      <c r="O6580" s="2">
        <v>45078.132395833331</v>
      </c>
      <c r="R6580" t="str">
        <f t="shared" ca="1" si="102"/>
        <v>Ravi</v>
      </c>
      <c r="S6580" t="str">
        <f>IFERROR(TEXT(DATEVALUE(LEFT(Table1[[#This Row],[Date of Purchase]],10)), "MMMM"), TEXT(Table1[[#This Row],[Date of Purchase]], "MMMM"))</f>
        <v>November</v>
      </c>
      <c r="T6580" t="str">
        <f>IF(OR(
  AND(Table1[[#This Row],[Ticket Priority]]="Critical", Table1[[#This Row],[Ticket Status]]&lt;&gt;"Closed"),
  AND(Table1[[#This Row],[Ticket Priority]]="High", Table1[[#This Row],[Ticket Status]]="Open")
), "Yes", "No")</f>
        <v>Yes</v>
      </c>
      <c r="U6580" s="4" t="str">
        <f>IF(Table1[[#This Row],[Ticket Status]]="Closed","Yes","No")</f>
        <v>No</v>
      </c>
      <c r="V6580" s="4" t="str">
        <f>IF(Table1[[#This Row],[Ticket Status]]="Pending Customer Response","Yes","No")</f>
        <v>Yes</v>
      </c>
      <c r="W6580" s="5">
        <f ca="1">COUNTIFS(Table1[Agent_name],Table1[[#This Row],[Agent_name]],Table1[Month],Table1[[#This Row],[Month]])/160</f>
        <v>0.61875000000000002</v>
      </c>
    </row>
    <row r="6581" spans="1:23" x14ac:dyDescent="0.25">
      <c r="A6581">
        <v>6580</v>
      </c>
      <c r="B6581" t="s">
        <v>21335</v>
      </c>
      <c r="C6581" t="s">
        <v>21336</v>
      </c>
      <c r="D6581">
        <v>27</v>
      </c>
      <c r="E6581" t="s">
        <v>58</v>
      </c>
      <c r="F6581" t="s">
        <v>98</v>
      </c>
      <c r="G6581" s="1">
        <v>43930</v>
      </c>
      <c r="H6581" t="s">
        <v>59</v>
      </c>
      <c r="I6581" t="s">
        <v>37</v>
      </c>
      <c r="J6581" s="3" t="s">
        <v>21337</v>
      </c>
      <c r="K6581" t="s">
        <v>62</v>
      </c>
      <c r="M6581" t="s">
        <v>41</v>
      </c>
      <c r="N6581" t="s">
        <v>83</v>
      </c>
      <c r="R6581" t="str">
        <f t="shared" ca="1" si="102"/>
        <v>Neha</v>
      </c>
      <c r="S6581" t="str">
        <f>IFERROR(TEXT(DATEVALUE(LEFT(Table1[[#This Row],[Date of Purchase]],10)), "MMMM"), TEXT(Table1[[#This Row],[Date of Purchase]], "MMMM"))</f>
        <v>April</v>
      </c>
      <c r="T6581" t="str">
        <f>IF(OR(
  AND(Table1[[#This Row],[Ticket Priority]]="Critical", Table1[[#This Row],[Ticket Status]]&lt;&gt;"Closed"),
  AND(Table1[[#This Row],[Ticket Priority]]="High", Table1[[#This Row],[Ticket Status]]="Open")
), "Yes", "No")</f>
        <v>No</v>
      </c>
      <c r="U6581" s="4" t="str">
        <f>IF(Table1[[#This Row],[Ticket Status]]="Closed","Yes","No")</f>
        <v>No</v>
      </c>
      <c r="V6581" s="4" t="str">
        <f>IF(Table1[[#This Row],[Ticket Status]]="Pending Customer Response","Yes","No")</f>
        <v>No</v>
      </c>
      <c r="W6581" s="5">
        <f ca="1">COUNTIFS(Table1[Agent_name],Table1[[#This Row],[Agent_name]],Table1[Month],Table1[[#This Row],[Month]])/160</f>
        <v>0.28749999999999998</v>
      </c>
    </row>
    <row r="6582" spans="1:23" x14ac:dyDescent="0.25">
      <c r="A6582">
        <v>6581</v>
      </c>
      <c r="B6582" t="s">
        <v>21338</v>
      </c>
      <c r="C6582" t="s">
        <v>21339</v>
      </c>
      <c r="D6582">
        <v>24</v>
      </c>
      <c r="E6582" t="s">
        <v>19</v>
      </c>
      <c r="F6582" t="s">
        <v>655</v>
      </c>
      <c r="G6582" s="1">
        <v>44527</v>
      </c>
      <c r="H6582" t="s">
        <v>21</v>
      </c>
      <c r="I6582" t="s">
        <v>77</v>
      </c>
      <c r="J6582" s="3" t="s">
        <v>21340</v>
      </c>
      <c r="K6582" t="s">
        <v>62</v>
      </c>
      <c r="M6582" t="s">
        <v>25</v>
      </c>
      <c r="N6582" t="s">
        <v>83</v>
      </c>
      <c r="R6582" t="str">
        <f t="shared" ca="1" si="102"/>
        <v>Ravi</v>
      </c>
      <c r="S6582" t="str">
        <f>IFERROR(TEXT(DATEVALUE(LEFT(Table1[[#This Row],[Date of Purchase]],10)), "MMMM"), TEXT(Table1[[#This Row],[Date of Purchase]], "MMMM"))</f>
        <v>November</v>
      </c>
      <c r="T6582" t="str">
        <f>IF(OR(
  AND(Table1[[#This Row],[Ticket Priority]]="Critical", Table1[[#This Row],[Ticket Status]]&lt;&gt;"Closed"),
  AND(Table1[[#This Row],[Ticket Priority]]="High", Table1[[#This Row],[Ticket Status]]="Open")
), "Yes", "No")</f>
        <v>Yes</v>
      </c>
      <c r="U6582" s="4" t="str">
        <f>IF(Table1[[#This Row],[Ticket Status]]="Closed","Yes","No")</f>
        <v>No</v>
      </c>
      <c r="V6582" s="4" t="str">
        <f>IF(Table1[[#This Row],[Ticket Status]]="Pending Customer Response","Yes","No")</f>
        <v>No</v>
      </c>
      <c r="W6582" s="5">
        <f ca="1">COUNTIFS(Table1[Agent_name],Table1[[#This Row],[Agent_name]],Table1[Month],Table1[[#This Row],[Month]])/160</f>
        <v>0.61875000000000002</v>
      </c>
    </row>
    <row r="6583" spans="1:23" x14ac:dyDescent="0.25">
      <c r="A6583">
        <v>6582</v>
      </c>
      <c r="B6583" t="s">
        <v>21341</v>
      </c>
      <c r="C6583" t="s">
        <v>21342</v>
      </c>
      <c r="D6583">
        <v>59</v>
      </c>
      <c r="E6583" t="s">
        <v>58</v>
      </c>
      <c r="F6583" t="s">
        <v>281</v>
      </c>
      <c r="G6583" s="1">
        <v>44305</v>
      </c>
      <c r="H6583" t="s">
        <v>59</v>
      </c>
      <c r="I6583" t="s">
        <v>52</v>
      </c>
      <c r="J6583" s="3" t="s">
        <v>21343</v>
      </c>
      <c r="K6583" t="s">
        <v>39</v>
      </c>
      <c r="L6583" t="s">
        <v>21344</v>
      </c>
      <c r="M6583" t="s">
        <v>25</v>
      </c>
      <c r="N6583" t="s">
        <v>33</v>
      </c>
      <c r="O6583" s="2">
        <v>45078.901898148149</v>
      </c>
      <c r="P6583" s="2">
        <v>45078.162314814814</v>
      </c>
      <c r="Q6583">
        <v>1</v>
      </c>
      <c r="R6583" t="str">
        <f t="shared" ca="1" si="102"/>
        <v>Meera</v>
      </c>
      <c r="S6583" t="str">
        <f>IFERROR(TEXT(DATEVALUE(LEFT(Table1[[#This Row],[Date of Purchase]],10)), "MMMM"), TEXT(Table1[[#This Row],[Date of Purchase]], "MMMM"))</f>
        <v>April</v>
      </c>
      <c r="T6583" t="str">
        <f>IF(OR(
  AND(Table1[[#This Row],[Ticket Priority]]="Critical", Table1[[#This Row],[Ticket Status]]&lt;&gt;"Closed"),
  AND(Table1[[#This Row],[Ticket Priority]]="High", Table1[[#This Row],[Ticket Status]]="Open")
), "Yes", "No")</f>
        <v>No</v>
      </c>
      <c r="U6583" s="4" t="str">
        <f>IF(Table1[[#This Row],[Ticket Status]]="Closed","Yes","No")</f>
        <v>Yes</v>
      </c>
      <c r="V6583" s="4" t="str">
        <f>IF(Table1[[#This Row],[Ticket Status]]="Pending Customer Response","Yes","No")</f>
        <v>No</v>
      </c>
      <c r="W6583" s="5">
        <f ca="1">COUNTIFS(Table1[Agent_name],Table1[[#This Row],[Agent_name]],Table1[Month],Table1[[#This Row],[Month]])/160</f>
        <v>0.16250000000000001</v>
      </c>
    </row>
    <row r="6584" spans="1:23" x14ac:dyDescent="0.25">
      <c r="A6584">
        <v>6583</v>
      </c>
      <c r="B6584" t="s">
        <v>21345</v>
      </c>
      <c r="C6584" t="s">
        <v>21346</v>
      </c>
      <c r="D6584">
        <v>50</v>
      </c>
      <c r="E6584" t="s">
        <v>29</v>
      </c>
      <c r="F6584" t="s">
        <v>456</v>
      </c>
      <c r="G6584" s="1">
        <v>44003</v>
      </c>
      <c r="H6584" t="s">
        <v>66</v>
      </c>
      <c r="I6584" t="s">
        <v>37</v>
      </c>
      <c r="J6584" s="3" t="s">
        <v>1885</v>
      </c>
      <c r="K6584" t="s">
        <v>62</v>
      </c>
      <c r="M6584" t="s">
        <v>25</v>
      </c>
      <c r="N6584" t="s">
        <v>55</v>
      </c>
      <c r="R6584" t="str">
        <f t="shared" ca="1" si="102"/>
        <v>Aisha</v>
      </c>
      <c r="S6584" t="str">
        <f>IFERROR(TEXT(DATEVALUE(LEFT(Table1[[#This Row],[Date of Purchase]],10)), "MMMM"), TEXT(Table1[[#This Row],[Date of Purchase]], "MMMM"))</f>
        <v>June</v>
      </c>
      <c r="T6584" t="str">
        <f>IF(OR(
  AND(Table1[[#This Row],[Ticket Priority]]="Critical", Table1[[#This Row],[Ticket Status]]&lt;&gt;"Closed"),
  AND(Table1[[#This Row],[Ticket Priority]]="High", Table1[[#This Row],[Ticket Status]]="Open")
), "Yes", "No")</f>
        <v>Yes</v>
      </c>
      <c r="U6584" s="4" t="str">
        <f>IF(Table1[[#This Row],[Ticket Status]]="Closed","Yes","No")</f>
        <v>No</v>
      </c>
      <c r="V6584" s="4" t="str">
        <f>IF(Table1[[#This Row],[Ticket Status]]="Pending Customer Response","Yes","No")</f>
        <v>No</v>
      </c>
      <c r="W6584" s="5">
        <f ca="1">COUNTIFS(Table1[Agent_name],Table1[[#This Row],[Agent_name]],Table1[Month],Table1[[#This Row],[Month]])/160</f>
        <v>0.89375000000000004</v>
      </c>
    </row>
    <row r="6585" spans="1:23" x14ac:dyDescent="0.25">
      <c r="A6585">
        <v>6584</v>
      </c>
      <c r="B6585" t="s">
        <v>21347</v>
      </c>
      <c r="C6585" t="s">
        <v>21348</v>
      </c>
      <c r="D6585">
        <v>27</v>
      </c>
      <c r="E6585" t="s">
        <v>29</v>
      </c>
      <c r="F6585" t="s">
        <v>103</v>
      </c>
      <c r="G6585" s="1">
        <v>44206</v>
      </c>
      <c r="H6585" t="s">
        <v>45</v>
      </c>
      <c r="I6585" t="s">
        <v>177</v>
      </c>
      <c r="J6585" s="3" t="s">
        <v>21349</v>
      </c>
      <c r="K6585" t="s">
        <v>39</v>
      </c>
      <c r="L6585" t="s">
        <v>21350</v>
      </c>
      <c r="M6585" t="s">
        <v>41</v>
      </c>
      <c r="N6585" t="s">
        <v>33</v>
      </c>
      <c r="O6585" s="2">
        <v>45078.426921296297</v>
      </c>
      <c r="P6585" s="2">
        <v>45078.534560185188</v>
      </c>
      <c r="Q6585">
        <v>3</v>
      </c>
      <c r="R6585" t="str">
        <f t="shared" ca="1" si="102"/>
        <v>Priya</v>
      </c>
      <c r="S6585" t="str">
        <f>IFERROR(TEXT(DATEVALUE(LEFT(Table1[[#This Row],[Date of Purchase]],10)), "MMMM"), TEXT(Table1[[#This Row],[Date of Purchase]], "MMMM"))</f>
        <v>January</v>
      </c>
      <c r="T6585" t="str">
        <f>IF(OR(
  AND(Table1[[#This Row],[Ticket Priority]]="Critical", Table1[[#This Row],[Ticket Status]]&lt;&gt;"Closed"),
  AND(Table1[[#This Row],[Ticket Priority]]="High", Table1[[#This Row],[Ticket Status]]="Open")
), "Yes", "No")</f>
        <v>No</v>
      </c>
      <c r="U6585" s="4" t="str">
        <f>IF(Table1[[#This Row],[Ticket Status]]="Closed","Yes","No")</f>
        <v>Yes</v>
      </c>
      <c r="V6585" s="4" t="str">
        <f>IF(Table1[[#This Row],[Ticket Status]]="Pending Customer Response","Yes","No")</f>
        <v>No</v>
      </c>
      <c r="W6585" s="5">
        <f ca="1">COUNTIFS(Table1[Agent_name],Table1[[#This Row],[Agent_name]],Table1[Month],Table1[[#This Row],[Month]])/160</f>
        <v>0.51875000000000004</v>
      </c>
    </row>
    <row r="6586" spans="1:23" x14ac:dyDescent="0.25">
      <c r="A6586">
        <v>6585</v>
      </c>
      <c r="B6586" t="s">
        <v>21351</v>
      </c>
      <c r="C6586" t="s">
        <v>21352</v>
      </c>
      <c r="D6586">
        <v>53</v>
      </c>
      <c r="E6586" t="s">
        <v>19</v>
      </c>
      <c r="F6586" t="s">
        <v>397</v>
      </c>
      <c r="G6586" s="1">
        <v>44336</v>
      </c>
      <c r="H6586" t="s">
        <v>45</v>
      </c>
      <c r="I6586" t="s">
        <v>72</v>
      </c>
      <c r="J6586" s="3" t="s">
        <v>21353</v>
      </c>
      <c r="K6586" t="s">
        <v>62</v>
      </c>
      <c r="M6586" t="s">
        <v>41</v>
      </c>
      <c r="N6586" t="s">
        <v>33</v>
      </c>
      <c r="R6586" t="str">
        <f t="shared" ca="1" si="102"/>
        <v>Divya</v>
      </c>
      <c r="S6586" t="str">
        <f>IFERROR(TEXT(DATEVALUE(LEFT(Table1[[#This Row],[Date of Purchase]],10)), "MMMM"), TEXT(Table1[[#This Row],[Date of Purchase]], "MMMM"))</f>
        <v>May</v>
      </c>
      <c r="T6586" t="str">
        <f>IF(OR(
  AND(Table1[[#This Row],[Ticket Priority]]="Critical", Table1[[#This Row],[Ticket Status]]&lt;&gt;"Closed"),
  AND(Table1[[#This Row],[Ticket Priority]]="High", Table1[[#This Row],[Ticket Status]]="Open")
), "Yes", "No")</f>
        <v>No</v>
      </c>
      <c r="U6586" s="4" t="str">
        <f>IF(Table1[[#This Row],[Ticket Status]]="Closed","Yes","No")</f>
        <v>No</v>
      </c>
      <c r="V6586" s="4" t="str">
        <f>IF(Table1[[#This Row],[Ticket Status]]="Pending Customer Response","Yes","No")</f>
        <v>No</v>
      </c>
      <c r="W6586" s="5">
        <f ca="1">COUNTIFS(Table1[Agent_name],Table1[[#This Row],[Agent_name]],Table1[Month],Table1[[#This Row],[Month]])/160</f>
        <v>0.23125000000000001</v>
      </c>
    </row>
    <row r="6587" spans="1:23" x14ac:dyDescent="0.25">
      <c r="A6587">
        <v>6586</v>
      </c>
      <c r="B6587" t="s">
        <v>21354</v>
      </c>
      <c r="C6587" t="s">
        <v>21355</v>
      </c>
      <c r="D6587">
        <v>56</v>
      </c>
      <c r="E6587" t="s">
        <v>58</v>
      </c>
      <c r="F6587" t="s">
        <v>81</v>
      </c>
      <c r="G6587" s="1">
        <v>44196</v>
      </c>
      <c r="H6587" t="s">
        <v>66</v>
      </c>
      <c r="I6587" t="s">
        <v>67</v>
      </c>
      <c r="J6587" s="3" t="s">
        <v>1004</v>
      </c>
      <c r="K6587" t="s">
        <v>62</v>
      </c>
      <c r="M6587" t="s">
        <v>25</v>
      </c>
      <c r="N6587" t="s">
        <v>33</v>
      </c>
      <c r="R6587" t="str">
        <f t="shared" ca="1" si="102"/>
        <v>Sara</v>
      </c>
      <c r="S6587" t="str">
        <f>IFERROR(TEXT(DATEVALUE(LEFT(Table1[[#This Row],[Date of Purchase]],10)), "MMMM"), TEXT(Table1[[#This Row],[Date of Purchase]], "MMMM"))</f>
        <v>December</v>
      </c>
      <c r="T6587" t="str">
        <f>IF(OR(
  AND(Table1[[#This Row],[Ticket Priority]]="Critical", Table1[[#This Row],[Ticket Status]]&lt;&gt;"Closed"),
  AND(Table1[[#This Row],[Ticket Priority]]="High", Table1[[#This Row],[Ticket Status]]="Open")
), "Yes", "No")</f>
        <v>Yes</v>
      </c>
      <c r="U6587" s="4" t="str">
        <f>IF(Table1[[#This Row],[Ticket Status]]="Closed","Yes","No")</f>
        <v>No</v>
      </c>
      <c r="V6587" s="4" t="str">
        <f>IF(Table1[[#This Row],[Ticket Status]]="Pending Customer Response","Yes","No")</f>
        <v>No</v>
      </c>
      <c r="W6587" s="5">
        <f ca="1">COUNTIFS(Table1[Agent_name],Table1[[#This Row],[Agent_name]],Table1[Month],Table1[[#This Row],[Month]])/160</f>
        <v>0.55625000000000002</v>
      </c>
    </row>
    <row r="6588" spans="1:23" x14ac:dyDescent="0.25">
      <c r="A6588">
        <v>6587</v>
      </c>
      <c r="B6588" t="s">
        <v>21356</v>
      </c>
      <c r="C6588" t="s">
        <v>21357</v>
      </c>
      <c r="D6588">
        <v>33</v>
      </c>
      <c r="E6588" t="s">
        <v>19</v>
      </c>
      <c r="F6588" t="s">
        <v>161</v>
      </c>
      <c r="G6588" s="1">
        <v>44188</v>
      </c>
      <c r="H6588" t="s">
        <v>66</v>
      </c>
      <c r="I6588" t="s">
        <v>113</v>
      </c>
      <c r="J6588" s="3" t="s">
        <v>21358</v>
      </c>
      <c r="K6588" t="s">
        <v>39</v>
      </c>
      <c r="L6588" t="s">
        <v>21359</v>
      </c>
      <c r="M6588" t="s">
        <v>89</v>
      </c>
      <c r="N6588" t="s">
        <v>26</v>
      </c>
      <c r="O6588" s="2">
        <v>45078.640844907408</v>
      </c>
      <c r="P6588" s="2">
        <v>45078.690844907411</v>
      </c>
      <c r="Q6588">
        <v>3</v>
      </c>
      <c r="R6588" t="str">
        <f t="shared" ca="1" si="102"/>
        <v>Divya</v>
      </c>
      <c r="S6588" t="str">
        <f>IFERROR(TEXT(DATEVALUE(LEFT(Table1[[#This Row],[Date of Purchase]],10)), "MMMM"), TEXT(Table1[[#This Row],[Date of Purchase]], "MMMM"))</f>
        <v>December</v>
      </c>
      <c r="T6588" t="str">
        <f>IF(OR(
  AND(Table1[[#This Row],[Ticket Priority]]="Critical", Table1[[#This Row],[Ticket Status]]&lt;&gt;"Closed"),
  AND(Table1[[#This Row],[Ticket Priority]]="High", Table1[[#This Row],[Ticket Status]]="Open")
), "Yes", "No")</f>
        <v>No</v>
      </c>
      <c r="U6588" s="4" t="str">
        <f>IF(Table1[[#This Row],[Ticket Status]]="Closed","Yes","No")</f>
        <v>Yes</v>
      </c>
      <c r="V6588" s="4" t="str">
        <f>IF(Table1[[#This Row],[Ticket Status]]="Pending Customer Response","Yes","No")</f>
        <v>No</v>
      </c>
      <c r="W6588" s="5">
        <f ca="1">COUNTIFS(Table1[Agent_name],Table1[[#This Row],[Agent_name]],Table1[Month],Table1[[#This Row],[Month]])/160</f>
        <v>0.25</v>
      </c>
    </row>
    <row r="6589" spans="1:23" x14ac:dyDescent="0.25">
      <c r="A6589">
        <v>6588</v>
      </c>
      <c r="B6589" t="s">
        <v>21360</v>
      </c>
      <c r="C6589" t="s">
        <v>21361</v>
      </c>
      <c r="D6589">
        <v>43</v>
      </c>
      <c r="E6589" t="s">
        <v>29</v>
      </c>
      <c r="F6589" t="s">
        <v>71</v>
      </c>
      <c r="G6589" s="1">
        <v>44553</v>
      </c>
      <c r="H6589" t="s">
        <v>66</v>
      </c>
      <c r="I6589" t="s">
        <v>177</v>
      </c>
      <c r="J6589" s="3" t="s">
        <v>21362</v>
      </c>
      <c r="K6589" t="s">
        <v>62</v>
      </c>
      <c r="M6589" t="s">
        <v>25</v>
      </c>
      <c r="N6589" t="s">
        <v>26</v>
      </c>
      <c r="R6589" t="str">
        <f t="shared" ca="1" si="102"/>
        <v>Aisha</v>
      </c>
      <c r="S6589" t="str">
        <f>IFERROR(TEXT(DATEVALUE(LEFT(Table1[[#This Row],[Date of Purchase]],10)), "MMMM"), TEXT(Table1[[#This Row],[Date of Purchase]], "MMMM"))</f>
        <v>December</v>
      </c>
      <c r="T6589" t="str">
        <f>IF(OR(
  AND(Table1[[#This Row],[Ticket Priority]]="Critical", Table1[[#This Row],[Ticket Status]]&lt;&gt;"Closed"),
  AND(Table1[[#This Row],[Ticket Priority]]="High", Table1[[#This Row],[Ticket Status]]="Open")
), "Yes", "No")</f>
        <v>Yes</v>
      </c>
      <c r="U6589" s="4" t="str">
        <f>IF(Table1[[#This Row],[Ticket Status]]="Closed","Yes","No")</f>
        <v>No</v>
      </c>
      <c r="V6589" s="4" t="str">
        <f>IF(Table1[[#This Row],[Ticket Status]]="Pending Customer Response","Yes","No")</f>
        <v>No</v>
      </c>
      <c r="W6589" s="5">
        <f ca="1">COUNTIFS(Table1[Agent_name],Table1[[#This Row],[Agent_name]],Table1[Month],Table1[[#This Row],[Month]])/160</f>
        <v>0.91249999999999998</v>
      </c>
    </row>
    <row r="6590" spans="1:23" x14ac:dyDescent="0.25">
      <c r="A6590">
        <v>6589</v>
      </c>
      <c r="B6590" t="s">
        <v>21363</v>
      </c>
      <c r="C6590" t="s">
        <v>21364</v>
      </c>
      <c r="D6590">
        <v>34</v>
      </c>
      <c r="E6590" t="s">
        <v>58</v>
      </c>
      <c r="F6590" t="s">
        <v>161</v>
      </c>
      <c r="G6590" s="1">
        <v>44134</v>
      </c>
      <c r="H6590" t="s">
        <v>67</v>
      </c>
      <c r="I6590" t="s">
        <v>77</v>
      </c>
      <c r="J6590" s="3" t="s">
        <v>21365</v>
      </c>
      <c r="K6590" t="s">
        <v>62</v>
      </c>
      <c r="M6590" t="s">
        <v>89</v>
      </c>
      <c r="N6590" t="s">
        <v>33</v>
      </c>
      <c r="R6590" t="str">
        <f t="shared" ca="1" si="102"/>
        <v>Sara</v>
      </c>
      <c r="S6590" t="str">
        <f>IFERROR(TEXT(DATEVALUE(LEFT(Table1[[#This Row],[Date of Purchase]],10)), "MMMM"), TEXT(Table1[[#This Row],[Date of Purchase]], "MMMM"))</f>
        <v>October</v>
      </c>
      <c r="T6590" t="str">
        <f>IF(OR(
  AND(Table1[[#This Row],[Ticket Priority]]="Critical", Table1[[#This Row],[Ticket Status]]&lt;&gt;"Closed"),
  AND(Table1[[#This Row],[Ticket Priority]]="High", Table1[[#This Row],[Ticket Status]]="Open")
), "Yes", "No")</f>
        <v>Yes</v>
      </c>
      <c r="U6590" s="4" t="str">
        <f>IF(Table1[[#This Row],[Ticket Status]]="Closed","Yes","No")</f>
        <v>No</v>
      </c>
      <c r="V6590" s="4" t="str">
        <f>IF(Table1[[#This Row],[Ticket Status]]="Pending Customer Response","Yes","No")</f>
        <v>No</v>
      </c>
      <c r="W6590" s="5">
        <f ca="1">COUNTIFS(Table1[Agent_name],Table1[[#This Row],[Agent_name]],Table1[Month],Table1[[#This Row],[Month]])/160</f>
        <v>0.66874999999999996</v>
      </c>
    </row>
    <row r="6591" spans="1:23" x14ac:dyDescent="0.25">
      <c r="A6591">
        <v>6590</v>
      </c>
      <c r="B6591" t="s">
        <v>21366</v>
      </c>
      <c r="C6591" t="s">
        <v>21367</v>
      </c>
      <c r="D6591">
        <v>57</v>
      </c>
      <c r="E6591" t="s">
        <v>19</v>
      </c>
      <c r="F6591" t="s">
        <v>103</v>
      </c>
      <c r="G6591" s="1">
        <v>44019</v>
      </c>
      <c r="H6591" t="s">
        <v>66</v>
      </c>
      <c r="I6591" t="s">
        <v>93</v>
      </c>
      <c r="J6591" s="3" t="s">
        <v>21368</v>
      </c>
      <c r="K6591" t="s">
        <v>39</v>
      </c>
      <c r="L6591" t="s">
        <v>21369</v>
      </c>
      <c r="M6591" t="s">
        <v>25</v>
      </c>
      <c r="N6591" t="s">
        <v>55</v>
      </c>
      <c r="O6591" s="2">
        <v>45078.688113425924</v>
      </c>
      <c r="P6591" s="2">
        <v>45078.06658564815</v>
      </c>
      <c r="Q6591">
        <v>1</v>
      </c>
      <c r="R6591" t="str">
        <f t="shared" ca="1" si="102"/>
        <v>Ravi</v>
      </c>
      <c r="S6591" t="str">
        <f>IFERROR(TEXT(DATEVALUE(LEFT(Table1[[#This Row],[Date of Purchase]],10)), "MMMM"), TEXT(Table1[[#This Row],[Date of Purchase]], "MMMM"))</f>
        <v>July</v>
      </c>
      <c r="T6591" t="str">
        <f>IF(OR(
  AND(Table1[[#This Row],[Ticket Priority]]="Critical", Table1[[#This Row],[Ticket Status]]&lt;&gt;"Closed"),
  AND(Table1[[#This Row],[Ticket Priority]]="High", Table1[[#This Row],[Ticket Status]]="Open")
), "Yes", "No")</f>
        <v>No</v>
      </c>
      <c r="U6591" s="4" t="str">
        <f>IF(Table1[[#This Row],[Ticket Status]]="Closed","Yes","No")</f>
        <v>Yes</v>
      </c>
      <c r="V6591" s="4" t="str">
        <f>IF(Table1[[#This Row],[Ticket Status]]="Pending Customer Response","Yes","No")</f>
        <v>No</v>
      </c>
      <c r="W6591" s="5">
        <f ca="1">COUNTIFS(Table1[Agent_name],Table1[[#This Row],[Agent_name]],Table1[Month],Table1[[#This Row],[Month]])/160</f>
        <v>0.66249999999999998</v>
      </c>
    </row>
    <row r="6592" spans="1:23" x14ac:dyDescent="0.25">
      <c r="A6592">
        <v>6591</v>
      </c>
      <c r="B6592" t="s">
        <v>21370</v>
      </c>
      <c r="C6592" t="s">
        <v>21371</v>
      </c>
      <c r="D6592">
        <v>68</v>
      </c>
      <c r="E6592" t="s">
        <v>29</v>
      </c>
      <c r="F6592" t="s">
        <v>51</v>
      </c>
      <c r="G6592" s="1">
        <v>44283</v>
      </c>
      <c r="H6592" t="s">
        <v>67</v>
      </c>
      <c r="I6592" t="s">
        <v>177</v>
      </c>
      <c r="J6592" s="3" t="s">
        <v>21372</v>
      </c>
      <c r="K6592" t="s">
        <v>39</v>
      </c>
      <c r="L6592" t="s">
        <v>21373</v>
      </c>
      <c r="M6592" t="s">
        <v>25</v>
      </c>
      <c r="N6592" t="s">
        <v>55</v>
      </c>
      <c r="O6592" s="2">
        <v>45078.651319444441</v>
      </c>
      <c r="P6592" s="2">
        <v>45078.589513888888</v>
      </c>
      <c r="Q6592">
        <v>1</v>
      </c>
      <c r="R6592" t="str">
        <f t="shared" ca="1" si="102"/>
        <v>Sara</v>
      </c>
      <c r="S6592" t="str">
        <f>IFERROR(TEXT(DATEVALUE(LEFT(Table1[[#This Row],[Date of Purchase]],10)), "MMMM"), TEXT(Table1[[#This Row],[Date of Purchase]], "MMMM"))</f>
        <v>March</v>
      </c>
      <c r="T6592" t="str">
        <f>IF(OR(
  AND(Table1[[#This Row],[Ticket Priority]]="Critical", Table1[[#This Row],[Ticket Status]]&lt;&gt;"Closed"),
  AND(Table1[[#This Row],[Ticket Priority]]="High", Table1[[#This Row],[Ticket Status]]="Open")
), "Yes", "No")</f>
        <v>No</v>
      </c>
      <c r="U6592" s="4" t="str">
        <f>IF(Table1[[#This Row],[Ticket Status]]="Closed","Yes","No")</f>
        <v>Yes</v>
      </c>
      <c r="V6592" s="4" t="str">
        <f>IF(Table1[[#This Row],[Ticket Status]]="Pending Customer Response","Yes","No")</f>
        <v>No</v>
      </c>
      <c r="W6592" s="5">
        <f ca="1">COUNTIFS(Table1[Agent_name],Table1[[#This Row],[Agent_name]],Table1[Month],Table1[[#This Row],[Month]])/160</f>
        <v>0.55625000000000002</v>
      </c>
    </row>
    <row r="6593" spans="1:23" x14ac:dyDescent="0.25">
      <c r="A6593">
        <v>6592</v>
      </c>
      <c r="B6593" t="s">
        <v>21374</v>
      </c>
      <c r="C6593" t="s">
        <v>17323</v>
      </c>
      <c r="D6593">
        <v>41</v>
      </c>
      <c r="E6593" t="s">
        <v>29</v>
      </c>
      <c r="F6593" t="s">
        <v>207</v>
      </c>
      <c r="G6593" s="1">
        <v>44189</v>
      </c>
      <c r="H6593" t="s">
        <v>21</v>
      </c>
      <c r="I6593" t="s">
        <v>37</v>
      </c>
      <c r="J6593" s="3" t="s">
        <v>21375</v>
      </c>
      <c r="K6593" t="s">
        <v>39</v>
      </c>
      <c r="L6593" t="s">
        <v>21376</v>
      </c>
      <c r="M6593" t="s">
        <v>143</v>
      </c>
      <c r="N6593" t="s">
        <v>83</v>
      </c>
      <c r="O6593" s="2">
        <v>45078.540925925925</v>
      </c>
      <c r="P6593" s="2">
        <v>45078.350648148145</v>
      </c>
      <c r="Q6593">
        <v>4</v>
      </c>
      <c r="R6593" t="str">
        <f t="shared" ca="1" si="102"/>
        <v>Sara</v>
      </c>
      <c r="S6593" t="str">
        <f>IFERROR(TEXT(DATEVALUE(LEFT(Table1[[#This Row],[Date of Purchase]],10)), "MMMM"), TEXT(Table1[[#This Row],[Date of Purchase]], "MMMM"))</f>
        <v>December</v>
      </c>
      <c r="T6593" t="str">
        <f>IF(OR(
  AND(Table1[[#This Row],[Ticket Priority]]="Critical", Table1[[#This Row],[Ticket Status]]&lt;&gt;"Closed"),
  AND(Table1[[#This Row],[Ticket Priority]]="High", Table1[[#This Row],[Ticket Status]]="Open")
), "Yes", "No")</f>
        <v>No</v>
      </c>
      <c r="U6593" s="4" t="str">
        <f>IF(Table1[[#This Row],[Ticket Status]]="Closed","Yes","No")</f>
        <v>Yes</v>
      </c>
      <c r="V6593" s="4" t="str">
        <f>IF(Table1[[#This Row],[Ticket Status]]="Pending Customer Response","Yes","No")</f>
        <v>No</v>
      </c>
      <c r="W6593" s="5">
        <f ca="1">COUNTIFS(Table1[Agent_name],Table1[[#This Row],[Agent_name]],Table1[Month],Table1[[#This Row],[Month]])/160</f>
        <v>0.55625000000000002</v>
      </c>
    </row>
    <row r="6594" spans="1:23" x14ac:dyDescent="0.25">
      <c r="A6594">
        <v>6593</v>
      </c>
      <c r="B6594" t="s">
        <v>21377</v>
      </c>
      <c r="C6594" t="s">
        <v>21378</v>
      </c>
      <c r="D6594">
        <v>31</v>
      </c>
      <c r="E6594" t="s">
        <v>58</v>
      </c>
      <c r="F6594" t="s">
        <v>134</v>
      </c>
      <c r="G6594" s="1">
        <v>44049</v>
      </c>
      <c r="H6594" t="s">
        <v>21</v>
      </c>
      <c r="I6594" t="s">
        <v>67</v>
      </c>
      <c r="J6594" s="3" t="s">
        <v>21379</v>
      </c>
      <c r="K6594" t="s">
        <v>39</v>
      </c>
      <c r="L6594" t="s">
        <v>21380</v>
      </c>
      <c r="M6594" t="s">
        <v>25</v>
      </c>
      <c r="N6594" t="s">
        <v>26</v>
      </c>
      <c r="O6594" s="2">
        <v>45078.015243055554</v>
      </c>
      <c r="P6594" s="2">
        <v>45078.482604166667</v>
      </c>
      <c r="Q6594">
        <v>2</v>
      </c>
      <c r="R6594" t="str">
        <f t="shared" ref="R6594:R6657" ca="1" si="103">CHOOSE(
RANDBETWEEN(1,20),
"Aisha","Aisha","Aisha","Aisha",
"Ravi","Ravi","Ravi",
"Sara","Sara","Sara",
"Mohit","Mohit",
"Priya","Priya",
"Arjun",
"Neha","Rahul","Divya","Karan","Meera","Sanjay"
)</f>
        <v>Ravi</v>
      </c>
      <c r="S6594" t="str">
        <f>IFERROR(TEXT(DATEVALUE(LEFT(Table1[[#This Row],[Date of Purchase]],10)), "MMMM"), TEXT(Table1[[#This Row],[Date of Purchase]], "MMMM"))</f>
        <v>August</v>
      </c>
      <c r="T6594" t="str">
        <f>IF(OR(
  AND(Table1[[#This Row],[Ticket Priority]]="Critical", Table1[[#This Row],[Ticket Status]]&lt;&gt;"Closed"),
  AND(Table1[[#This Row],[Ticket Priority]]="High", Table1[[#This Row],[Ticket Status]]="Open")
), "Yes", "No")</f>
        <v>No</v>
      </c>
      <c r="U6594" s="4" t="str">
        <f>IF(Table1[[#This Row],[Ticket Status]]="Closed","Yes","No")</f>
        <v>Yes</v>
      </c>
      <c r="V6594" s="4" t="str">
        <f>IF(Table1[[#This Row],[Ticket Status]]="Pending Customer Response","Yes","No")</f>
        <v>No</v>
      </c>
      <c r="W6594" s="5">
        <f ca="1">COUNTIFS(Table1[Agent_name],Table1[[#This Row],[Agent_name]],Table1[Month],Table1[[#This Row],[Month]])/160</f>
        <v>0.65625</v>
      </c>
    </row>
    <row r="6595" spans="1:23" x14ac:dyDescent="0.25">
      <c r="A6595">
        <v>6594</v>
      </c>
      <c r="B6595" t="s">
        <v>21381</v>
      </c>
      <c r="C6595" t="s">
        <v>21382</v>
      </c>
      <c r="D6595">
        <v>59</v>
      </c>
      <c r="E6595" t="s">
        <v>19</v>
      </c>
      <c r="F6595" t="s">
        <v>149</v>
      </c>
      <c r="G6595" s="1">
        <v>44307</v>
      </c>
      <c r="H6595" t="s">
        <v>66</v>
      </c>
      <c r="I6595" t="s">
        <v>46</v>
      </c>
      <c r="J6595" s="3" t="s">
        <v>21383</v>
      </c>
      <c r="K6595" t="s">
        <v>24</v>
      </c>
      <c r="M6595" t="s">
        <v>143</v>
      </c>
      <c r="N6595" t="s">
        <v>33</v>
      </c>
      <c r="O6595" s="2">
        <v>45078.579143518517</v>
      </c>
      <c r="R6595" t="str">
        <f t="shared" ca="1" si="103"/>
        <v>Priya</v>
      </c>
      <c r="S6595" t="str">
        <f>IFERROR(TEXT(DATEVALUE(LEFT(Table1[[#This Row],[Date of Purchase]],10)), "MMMM"), TEXT(Table1[[#This Row],[Date of Purchase]], "MMMM"))</f>
        <v>April</v>
      </c>
      <c r="T6595" t="str">
        <f>IF(OR(
  AND(Table1[[#This Row],[Ticket Priority]]="Critical", Table1[[#This Row],[Ticket Status]]&lt;&gt;"Closed"),
  AND(Table1[[#This Row],[Ticket Priority]]="High", Table1[[#This Row],[Ticket Status]]="Open")
), "Yes", "No")</f>
        <v>No</v>
      </c>
      <c r="U6595" s="4" t="str">
        <f>IF(Table1[[#This Row],[Ticket Status]]="Closed","Yes","No")</f>
        <v>No</v>
      </c>
      <c r="V6595" s="4" t="str">
        <f>IF(Table1[[#This Row],[Ticket Status]]="Pending Customer Response","Yes","No")</f>
        <v>Yes</v>
      </c>
      <c r="W6595" s="5">
        <f ca="1">COUNTIFS(Table1[Agent_name],Table1[[#This Row],[Agent_name]],Table1[Month],Table1[[#This Row],[Month]])/160</f>
        <v>0.48749999999999999</v>
      </c>
    </row>
    <row r="6596" spans="1:23" x14ac:dyDescent="0.25">
      <c r="A6596">
        <v>6595</v>
      </c>
      <c r="B6596" t="s">
        <v>21384</v>
      </c>
      <c r="C6596" t="s">
        <v>21385</v>
      </c>
      <c r="D6596">
        <v>57</v>
      </c>
      <c r="E6596" t="s">
        <v>58</v>
      </c>
      <c r="F6596" t="s">
        <v>397</v>
      </c>
      <c r="G6596" s="1">
        <v>44116</v>
      </c>
      <c r="H6596" t="s">
        <v>67</v>
      </c>
      <c r="I6596" t="s">
        <v>67</v>
      </c>
      <c r="J6596" s="3" t="s">
        <v>21386</v>
      </c>
      <c r="K6596" t="s">
        <v>39</v>
      </c>
      <c r="L6596" t="s">
        <v>21387</v>
      </c>
      <c r="M6596" t="s">
        <v>143</v>
      </c>
      <c r="N6596" t="s">
        <v>55</v>
      </c>
      <c r="O6596" s="2">
        <v>45078.520821759259</v>
      </c>
      <c r="P6596" s="2">
        <v>45078.339571759258</v>
      </c>
      <c r="Q6596">
        <v>1</v>
      </c>
      <c r="R6596" t="str">
        <f t="shared" ca="1" si="103"/>
        <v>Sara</v>
      </c>
      <c r="S6596" t="str">
        <f>IFERROR(TEXT(DATEVALUE(LEFT(Table1[[#This Row],[Date of Purchase]],10)), "MMMM"), TEXT(Table1[[#This Row],[Date of Purchase]], "MMMM"))</f>
        <v>October</v>
      </c>
      <c r="T6596" t="str">
        <f>IF(OR(
  AND(Table1[[#This Row],[Ticket Priority]]="Critical", Table1[[#This Row],[Ticket Status]]&lt;&gt;"Closed"),
  AND(Table1[[#This Row],[Ticket Priority]]="High", Table1[[#This Row],[Ticket Status]]="Open")
), "Yes", "No")</f>
        <v>No</v>
      </c>
      <c r="U6596" s="4" t="str">
        <f>IF(Table1[[#This Row],[Ticket Status]]="Closed","Yes","No")</f>
        <v>Yes</v>
      </c>
      <c r="V6596" s="4" t="str">
        <f>IF(Table1[[#This Row],[Ticket Status]]="Pending Customer Response","Yes","No")</f>
        <v>No</v>
      </c>
      <c r="W6596" s="5">
        <f ca="1">COUNTIFS(Table1[Agent_name],Table1[[#This Row],[Agent_name]],Table1[Month],Table1[[#This Row],[Month]])/160</f>
        <v>0.66874999999999996</v>
      </c>
    </row>
    <row r="6597" spans="1:23" x14ac:dyDescent="0.25">
      <c r="A6597">
        <v>6596</v>
      </c>
      <c r="B6597" t="s">
        <v>5319</v>
      </c>
      <c r="C6597" t="s">
        <v>21388</v>
      </c>
      <c r="D6597">
        <v>47</v>
      </c>
      <c r="E6597" t="s">
        <v>58</v>
      </c>
      <c r="F6597" t="s">
        <v>242</v>
      </c>
      <c r="G6597" s="1">
        <v>44028</v>
      </c>
      <c r="H6597" t="s">
        <v>67</v>
      </c>
      <c r="I6597" t="s">
        <v>37</v>
      </c>
      <c r="J6597" s="3" t="s">
        <v>21389</v>
      </c>
      <c r="K6597" t="s">
        <v>62</v>
      </c>
      <c r="M6597" t="s">
        <v>25</v>
      </c>
      <c r="N6597" t="s">
        <v>33</v>
      </c>
      <c r="R6597" t="str">
        <f t="shared" ca="1" si="103"/>
        <v>Ravi</v>
      </c>
      <c r="S6597" t="str">
        <f>IFERROR(TEXT(DATEVALUE(LEFT(Table1[[#This Row],[Date of Purchase]],10)), "MMMM"), TEXT(Table1[[#This Row],[Date of Purchase]], "MMMM"))</f>
        <v>July</v>
      </c>
      <c r="T6597" t="str">
        <f>IF(OR(
  AND(Table1[[#This Row],[Ticket Priority]]="Critical", Table1[[#This Row],[Ticket Status]]&lt;&gt;"Closed"),
  AND(Table1[[#This Row],[Ticket Priority]]="High", Table1[[#This Row],[Ticket Status]]="Open")
), "Yes", "No")</f>
        <v>Yes</v>
      </c>
      <c r="U6597" s="4" t="str">
        <f>IF(Table1[[#This Row],[Ticket Status]]="Closed","Yes","No")</f>
        <v>No</v>
      </c>
      <c r="V6597" s="4" t="str">
        <f>IF(Table1[[#This Row],[Ticket Status]]="Pending Customer Response","Yes","No")</f>
        <v>No</v>
      </c>
      <c r="W6597" s="5">
        <f ca="1">COUNTIFS(Table1[Agent_name],Table1[[#This Row],[Agent_name]],Table1[Month],Table1[[#This Row],[Month]])/160</f>
        <v>0.66249999999999998</v>
      </c>
    </row>
    <row r="6598" spans="1:23" x14ac:dyDescent="0.25">
      <c r="A6598">
        <v>6597</v>
      </c>
      <c r="B6598" t="s">
        <v>21390</v>
      </c>
      <c r="C6598" t="s">
        <v>21391</v>
      </c>
      <c r="D6598">
        <v>31</v>
      </c>
      <c r="E6598" t="s">
        <v>58</v>
      </c>
      <c r="F6598" t="s">
        <v>223</v>
      </c>
      <c r="G6598" s="1">
        <v>43908</v>
      </c>
      <c r="H6598" t="s">
        <v>67</v>
      </c>
      <c r="I6598" t="s">
        <v>46</v>
      </c>
      <c r="J6598" s="3" t="s">
        <v>985</v>
      </c>
      <c r="K6598" t="s">
        <v>62</v>
      </c>
      <c r="M6598" t="s">
        <v>143</v>
      </c>
      <c r="N6598" t="s">
        <v>83</v>
      </c>
      <c r="R6598" t="str">
        <f t="shared" ca="1" si="103"/>
        <v>Priya</v>
      </c>
      <c r="S6598" t="str">
        <f>IFERROR(TEXT(DATEVALUE(LEFT(Table1[[#This Row],[Date of Purchase]],10)), "MMMM"), TEXT(Table1[[#This Row],[Date of Purchase]], "MMMM"))</f>
        <v>March</v>
      </c>
      <c r="T6598" t="str">
        <f>IF(OR(
  AND(Table1[[#This Row],[Ticket Priority]]="Critical", Table1[[#This Row],[Ticket Status]]&lt;&gt;"Closed"),
  AND(Table1[[#This Row],[Ticket Priority]]="High", Table1[[#This Row],[Ticket Status]]="Open")
), "Yes", "No")</f>
        <v>No</v>
      </c>
      <c r="U6598" s="4" t="str">
        <f>IF(Table1[[#This Row],[Ticket Status]]="Closed","Yes","No")</f>
        <v>No</v>
      </c>
      <c r="V6598" s="4" t="str">
        <f>IF(Table1[[#This Row],[Ticket Status]]="Pending Customer Response","Yes","No")</f>
        <v>No</v>
      </c>
      <c r="W6598" s="5">
        <f ca="1">COUNTIFS(Table1[Agent_name],Table1[[#This Row],[Agent_name]],Table1[Month],Table1[[#This Row],[Month]])/160</f>
        <v>0.43125000000000002</v>
      </c>
    </row>
    <row r="6599" spans="1:23" x14ac:dyDescent="0.25">
      <c r="A6599">
        <v>6598</v>
      </c>
      <c r="B6599" t="s">
        <v>21392</v>
      </c>
      <c r="C6599" t="s">
        <v>21393</v>
      </c>
      <c r="D6599">
        <v>39</v>
      </c>
      <c r="E6599" t="s">
        <v>58</v>
      </c>
      <c r="F6599" t="s">
        <v>317</v>
      </c>
      <c r="G6599" s="1">
        <v>44049</v>
      </c>
      <c r="H6599" t="s">
        <v>59</v>
      </c>
      <c r="I6599" t="s">
        <v>99</v>
      </c>
      <c r="J6599" s="3" t="s">
        <v>21394</v>
      </c>
      <c r="K6599" t="s">
        <v>39</v>
      </c>
      <c r="L6599" t="s">
        <v>21395</v>
      </c>
      <c r="M6599" t="s">
        <v>143</v>
      </c>
      <c r="N6599" t="s">
        <v>55</v>
      </c>
      <c r="O6599" s="2">
        <v>45078.289594907408</v>
      </c>
      <c r="P6599" s="2">
        <v>45078.781956018516</v>
      </c>
      <c r="Q6599">
        <v>2</v>
      </c>
      <c r="R6599" t="str">
        <f t="shared" ca="1" si="103"/>
        <v>Sara</v>
      </c>
      <c r="S6599" t="str">
        <f>IFERROR(TEXT(DATEVALUE(LEFT(Table1[[#This Row],[Date of Purchase]],10)), "MMMM"), TEXT(Table1[[#This Row],[Date of Purchase]], "MMMM"))</f>
        <v>August</v>
      </c>
      <c r="T6599" t="str">
        <f>IF(OR(
  AND(Table1[[#This Row],[Ticket Priority]]="Critical", Table1[[#This Row],[Ticket Status]]&lt;&gt;"Closed"),
  AND(Table1[[#This Row],[Ticket Priority]]="High", Table1[[#This Row],[Ticket Status]]="Open")
), "Yes", "No")</f>
        <v>No</v>
      </c>
      <c r="U6599" s="4" t="str">
        <f>IF(Table1[[#This Row],[Ticket Status]]="Closed","Yes","No")</f>
        <v>Yes</v>
      </c>
      <c r="V6599" s="4" t="str">
        <f>IF(Table1[[#This Row],[Ticket Status]]="Pending Customer Response","Yes","No")</f>
        <v>No</v>
      </c>
      <c r="W6599" s="5">
        <f ca="1">COUNTIFS(Table1[Agent_name],Table1[[#This Row],[Agent_name]],Table1[Month],Table1[[#This Row],[Month]])/160</f>
        <v>0.8</v>
      </c>
    </row>
    <row r="6600" spans="1:23" x14ac:dyDescent="0.25">
      <c r="A6600">
        <v>6599</v>
      </c>
      <c r="B6600" t="s">
        <v>21396</v>
      </c>
      <c r="C6600" t="s">
        <v>21397</v>
      </c>
      <c r="D6600">
        <v>39</v>
      </c>
      <c r="E6600" t="s">
        <v>58</v>
      </c>
      <c r="F6600" t="s">
        <v>249</v>
      </c>
      <c r="G6600" s="1">
        <v>44060</v>
      </c>
      <c r="H6600" t="s">
        <v>66</v>
      </c>
      <c r="I6600" t="s">
        <v>150</v>
      </c>
      <c r="J6600" s="3" t="s">
        <v>21398</v>
      </c>
      <c r="K6600" t="s">
        <v>39</v>
      </c>
      <c r="L6600" t="s">
        <v>21399</v>
      </c>
      <c r="M6600" t="s">
        <v>89</v>
      </c>
      <c r="N6600" t="s">
        <v>55</v>
      </c>
      <c r="O6600" s="2">
        <v>45078.57571759259</v>
      </c>
      <c r="P6600" s="2">
        <v>45078.683356481481</v>
      </c>
      <c r="Q6600">
        <v>5</v>
      </c>
      <c r="R6600" t="str">
        <f t="shared" ca="1" si="103"/>
        <v>Aisha</v>
      </c>
      <c r="S6600" t="str">
        <f>IFERROR(TEXT(DATEVALUE(LEFT(Table1[[#This Row],[Date of Purchase]],10)), "MMMM"), TEXT(Table1[[#This Row],[Date of Purchase]], "MMMM"))</f>
        <v>August</v>
      </c>
      <c r="T6600" t="str">
        <f>IF(OR(
  AND(Table1[[#This Row],[Ticket Priority]]="Critical", Table1[[#This Row],[Ticket Status]]&lt;&gt;"Closed"),
  AND(Table1[[#This Row],[Ticket Priority]]="High", Table1[[#This Row],[Ticket Status]]="Open")
), "Yes", "No")</f>
        <v>No</v>
      </c>
      <c r="U6600" s="4" t="str">
        <f>IF(Table1[[#This Row],[Ticket Status]]="Closed","Yes","No")</f>
        <v>Yes</v>
      </c>
      <c r="V6600" s="4" t="str">
        <f>IF(Table1[[#This Row],[Ticket Status]]="Pending Customer Response","Yes","No")</f>
        <v>No</v>
      </c>
      <c r="W6600" s="5">
        <f ca="1">COUNTIFS(Table1[Agent_name],Table1[[#This Row],[Agent_name]],Table1[Month],Table1[[#This Row],[Month]])/160</f>
        <v>0.86250000000000004</v>
      </c>
    </row>
    <row r="6601" spans="1:23" x14ac:dyDescent="0.25">
      <c r="A6601">
        <v>6600</v>
      </c>
      <c r="B6601" t="s">
        <v>21400</v>
      </c>
      <c r="C6601" t="s">
        <v>21401</v>
      </c>
      <c r="D6601">
        <v>43</v>
      </c>
      <c r="E6601" t="s">
        <v>29</v>
      </c>
      <c r="F6601" t="s">
        <v>36</v>
      </c>
      <c r="G6601" s="1">
        <v>44439</v>
      </c>
      <c r="H6601" t="s">
        <v>45</v>
      </c>
      <c r="I6601" t="s">
        <v>52</v>
      </c>
      <c r="J6601" s="3" t="s">
        <v>21402</v>
      </c>
      <c r="K6601" t="s">
        <v>62</v>
      </c>
      <c r="M6601" t="s">
        <v>41</v>
      </c>
      <c r="N6601" t="s">
        <v>33</v>
      </c>
      <c r="R6601" t="str">
        <f t="shared" ca="1" si="103"/>
        <v>Rahul</v>
      </c>
      <c r="S6601" t="str">
        <f>IFERROR(TEXT(DATEVALUE(LEFT(Table1[[#This Row],[Date of Purchase]],10)), "MMMM"), TEXT(Table1[[#This Row],[Date of Purchase]], "MMMM"))</f>
        <v>August</v>
      </c>
      <c r="T6601" t="str">
        <f>IF(OR(
  AND(Table1[[#This Row],[Ticket Priority]]="Critical", Table1[[#This Row],[Ticket Status]]&lt;&gt;"Closed"),
  AND(Table1[[#This Row],[Ticket Priority]]="High", Table1[[#This Row],[Ticket Status]]="Open")
), "Yes", "No")</f>
        <v>No</v>
      </c>
      <c r="U6601" s="4" t="str">
        <f>IF(Table1[[#This Row],[Ticket Status]]="Closed","Yes","No")</f>
        <v>No</v>
      </c>
      <c r="V6601" s="4" t="str">
        <f>IF(Table1[[#This Row],[Ticket Status]]="Pending Customer Response","Yes","No")</f>
        <v>No</v>
      </c>
      <c r="W6601" s="5">
        <f ca="1">COUNTIFS(Table1[Agent_name],Table1[[#This Row],[Agent_name]],Table1[Month],Table1[[#This Row],[Month]])/160</f>
        <v>0.22500000000000001</v>
      </c>
    </row>
    <row r="6602" spans="1:23" x14ac:dyDescent="0.25">
      <c r="A6602">
        <v>6601</v>
      </c>
      <c r="B6602" t="s">
        <v>21403</v>
      </c>
      <c r="C6602" t="s">
        <v>21404</v>
      </c>
      <c r="D6602">
        <v>67</v>
      </c>
      <c r="E6602" t="s">
        <v>29</v>
      </c>
      <c r="F6602" t="s">
        <v>317</v>
      </c>
      <c r="G6602" s="1">
        <v>44290</v>
      </c>
      <c r="H6602" t="s">
        <v>59</v>
      </c>
      <c r="I6602" t="s">
        <v>46</v>
      </c>
      <c r="J6602" s="3" t="s">
        <v>21405</v>
      </c>
      <c r="K6602" t="s">
        <v>39</v>
      </c>
      <c r="L6602" t="s">
        <v>21406</v>
      </c>
      <c r="M6602" t="s">
        <v>89</v>
      </c>
      <c r="N6602" t="s">
        <v>26</v>
      </c>
      <c r="O6602" s="2">
        <v>45078.836157407408</v>
      </c>
      <c r="P6602" s="2">
        <v>45078.518796296295</v>
      </c>
      <c r="Q6602">
        <v>2</v>
      </c>
      <c r="R6602" t="str">
        <f t="shared" ca="1" si="103"/>
        <v>Ravi</v>
      </c>
      <c r="S6602" t="str">
        <f>IFERROR(TEXT(DATEVALUE(LEFT(Table1[[#This Row],[Date of Purchase]],10)), "MMMM"), TEXT(Table1[[#This Row],[Date of Purchase]], "MMMM"))</f>
        <v>April</v>
      </c>
      <c r="T6602" t="str">
        <f>IF(OR(
  AND(Table1[[#This Row],[Ticket Priority]]="Critical", Table1[[#This Row],[Ticket Status]]&lt;&gt;"Closed"),
  AND(Table1[[#This Row],[Ticket Priority]]="High", Table1[[#This Row],[Ticket Status]]="Open")
), "Yes", "No")</f>
        <v>No</v>
      </c>
      <c r="U6602" s="4" t="str">
        <f>IF(Table1[[#This Row],[Ticket Status]]="Closed","Yes","No")</f>
        <v>Yes</v>
      </c>
      <c r="V6602" s="4" t="str">
        <f>IF(Table1[[#This Row],[Ticket Status]]="Pending Customer Response","Yes","No")</f>
        <v>No</v>
      </c>
      <c r="W6602" s="5">
        <f ca="1">COUNTIFS(Table1[Agent_name],Table1[[#This Row],[Agent_name]],Table1[Month],Table1[[#This Row],[Month]])/160</f>
        <v>0.625</v>
      </c>
    </row>
    <row r="6603" spans="1:23" x14ac:dyDescent="0.25">
      <c r="A6603">
        <v>6602</v>
      </c>
      <c r="B6603" t="s">
        <v>21407</v>
      </c>
      <c r="C6603" t="s">
        <v>21408</v>
      </c>
      <c r="D6603">
        <v>57</v>
      </c>
      <c r="E6603" t="s">
        <v>58</v>
      </c>
      <c r="F6603" t="s">
        <v>107</v>
      </c>
      <c r="G6603" s="1">
        <v>44046</v>
      </c>
      <c r="H6603" t="s">
        <v>21</v>
      </c>
      <c r="I6603" t="s">
        <v>77</v>
      </c>
      <c r="J6603" s="3" t="s">
        <v>21409</v>
      </c>
      <c r="K6603" t="s">
        <v>24</v>
      </c>
      <c r="M6603" t="s">
        <v>89</v>
      </c>
      <c r="N6603" t="s">
        <v>26</v>
      </c>
      <c r="O6603" s="2">
        <v>45078.65283564815</v>
      </c>
      <c r="R6603" t="str">
        <f t="shared" ca="1" si="103"/>
        <v>Sara</v>
      </c>
      <c r="S6603" t="str">
        <f>IFERROR(TEXT(DATEVALUE(LEFT(Table1[[#This Row],[Date of Purchase]],10)), "MMMM"), TEXT(Table1[[#This Row],[Date of Purchase]], "MMMM"))</f>
        <v>August</v>
      </c>
      <c r="T6603" t="str">
        <f>IF(OR(
  AND(Table1[[#This Row],[Ticket Priority]]="Critical", Table1[[#This Row],[Ticket Status]]&lt;&gt;"Closed"),
  AND(Table1[[#This Row],[Ticket Priority]]="High", Table1[[#This Row],[Ticket Status]]="Open")
), "Yes", "No")</f>
        <v>No</v>
      </c>
      <c r="U6603" s="4" t="str">
        <f>IF(Table1[[#This Row],[Ticket Status]]="Closed","Yes","No")</f>
        <v>No</v>
      </c>
      <c r="V6603" s="4" t="str">
        <f>IF(Table1[[#This Row],[Ticket Status]]="Pending Customer Response","Yes","No")</f>
        <v>Yes</v>
      </c>
      <c r="W6603" s="5">
        <f ca="1">COUNTIFS(Table1[Agent_name],Table1[[#This Row],[Agent_name]],Table1[Month],Table1[[#This Row],[Month]])/160</f>
        <v>0.8</v>
      </c>
    </row>
    <row r="6604" spans="1:23" x14ac:dyDescent="0.25">
      <c r="A6604">
        <v>6603</v>
      </c>
      <c r="B6604" t="s">
        <v>21410</v>
      </c>
      <c r="C6604" t="s">
        <v>21411</v>
      </c>
      <c r="D6604">
        <v>55</v>
      </c>
      <c r="E6604" t="s">
        <v>19</v>
      </c>
      <c r="F6604" t="s">
        <v>281</v>
      </c>
      <c r="G6604" s="1">
        <v>44374</v>
      </c>
      <c r="H6604" t="s">
        <v>67</v>
      </c>
      <c r="I6604" t="s">
        <v>72</v>
      </c>
      <c r="J6604" s="3" t="s">
        <v>21412</v>
      </c>
      <c r="K6604" t="s">
        <v>39</v>
      </c>
      <c r="L6604" t="s">
        <v>21413</v>
      </c>
      <c r="M6604" t="s">
        <v>25</v>
      </c>
      <c r="N6604" t="s">
        <v>83</v>
      </c>
      <c r="O6604" s="2">
        <v>45078.75980324074</v>
      </c>
      <c r="P6604" s="2">
        <v>45078.612581018519</v>
      </c>
      <c r="Q6604">
        <v>3</v>
      </c>
      <c r="R6604" t="str">
        <f t="shared" ca="1" si="103"/>
        <v>Aisha</v>
      </c>
      <c r="S6604" t="str">
        <f>IFERROR(TEXT(DATEVALUE(LEFT(Table1[[#This Row],[Date of Purchase]],10)), "MMMM"), TEXT(Table1[[#This Row],[Date of Purchase]], "MMMM"))</f>
        <v>June</v>
      </c>
      <c r="T6604" t="str">
        <f>IF(OR(
  AND(Table1[[#This Row],[Ticket Priority]]="Critical", Table1[[#This Row],[Ticket Status]]&lt;&gt;"Closed"),
  AND(Table1[[#This Row],[Ticket Priority]]="High", Table1[[#This Row],[Ticket Status]]="Open")
), "Yes", "No")</f>
        <v>No</v>
      </c>
      <c r="U6604" s="4" t="str">
        <f>IF(Table1[[#This Row],[Ticket Status]]="Closed","Yes","No")</f>
        <v>Yes</v>
      </c>
      <c r="V6604" s="4" t="str">
        <f>IF(Table1[[#This Row],[Ticket Status]]="Pending Customer Response","Yes","No")</f>
        <v>No</v>
      </c>
      <c r="W6604" s="5">
        <f ca="1">COUNTIFS(Table1[Agent_name],Table1[[#This Row],[Agent_name]],Table1[Month],Table1[[#This Row],[Month]])/160</f>
        <v>0.89375000000000004</v>
      </c>
    </row>
    <row r="6605" spans="1:23" x14ac:dyDescent="0.25">
      <c r="A6605">
        <v>6604</v>
      </c>
      <c r="B6605" t="s">
        <v>21414</v>
      </c>
      <c r="C6605" t="s">
        <v>21415</v>
      </c>
      <c r="D6605">
        <v>25</v>
      </c>
      <c r="E6605" t="s">
        <v>58</v>
      </c>
      <c r="F6605" t="s">
        <v>112</v>
      </c>
      <c r="G6605" s="1">
        <v>44475</v>
      </c>
      <c r="H6605" t="s">
        <v>45</v>
      </c>
      <c r="I6605" t="s">
        <v>77</v>
      </c>
      <c r="J6605" s="3" t="s">
        <v>21416</v>
      </c>
      <c r="K6605" t="s">
        <v>24</v>
      </c>
      <c r="M6605" t="s">
        <v>41</v>
      </c>
      <c r="N6605" t="s">
        <v>26</v>
      </c>
      <c r="O6605" s="2">
        <v>45078.763287037036</v>
      </c>
      <c r="R6605" t="str">
        <f t="shared" ca="1" si="103"/>
        <v>Ravi</v>
      </c>
      <c r="S6605" t="str">
        <f>IFERROR(TEXT(DATEVALUE(LEFT(Table1[[#This Row],[Date of Purchase]],10)), "MMMM"), TEXT(Table1[[#This Row],[Date of Purchase]], "MMMM"))</f>
        <v>October</v>
      </c>
      <c r="T6605" t="str">
        <f>IF(OR(
  AND(Table1[[#This Row],[Ticket Priority]]="Critical", Table1[[#This Row],[Ticket Status]]&lt;&gt;"Closed"),
  AND(Table1[[#This Row],[Ticket Priority]]="High", Table1[[#This Row],[Ticket Status]]="Open")
), "Yes", "No")</f>
        <v>No</v>
      </c>
      <c r="U6605" s="4" t="str">
        <f>IF(Table1[[#This Row],[Ticket Status]]="Closed","Yes","No")</f>
        <v>No</v>
      </c>
      <c r="V6605" s="4" t="str">
        <f>IF(Table1[[#This Row],[Ticket Status]]="Pending Customer Response","Yes","No")</f>
        <v>Yes</v>
      </c>
      <c r="W6605" s="5">
        <f ca="1">COUNTIFS(Table1[Agent_name],Table1[[#This Row],[Agent_name]],Table1[Month],Table1[[#This Row],[Month]])/160</f>
        <v>0.58125000000000004</v>
      </c>
    </row>
    <row r="6606" spans="1:23" x14ac:dyDescent="0.25">
      <c r="A6606">
        <v>6605</v>
      </c>
      <c r="B6606" t="s">
        <v>21417</v>
      </c>
      <c r="C6606" t="s">
        <v>21418</v>
      </c>
      <c r="D6606">
        <v>40</v>
      </c>
      <c r="E6606" t="s">
        <v>58</v>
      </c>
      <c r="F6606" t="s">
        <v>107</v>
      </c>
      <c r="G6606" s="1">
        <v>44004</v>
      </c>
      <c r="H6606" t="s">
        <v>59</v>
      </c>
      <c r="I6606" t="s">
        <v>46</v>
      </c>
      <c r="J6606" s="3" t="s">
        <v>21419</v>
      </c>
      <c r="K6606" t="s">
        <v>62</v>
      </c>
      <c r="M6606" t="s">
        <v>89</v>
      </c>
      <c r="N6606" t="s">
        <v>55</v>
      </c>
      <c r="R6606" t="str">
        <f t="shared" ca="1" si="103"/>
        <v>Meera</v>
      </c>
      <c r="S6606" t="str">
        <f>IFERROR(TEXT(DATEVALUE(LEFT(Table1[[#This Row],[Date of Purchase]],10)), "MMMM"), TEXT(Table1[[#This Row],[Date of Purchase]], "MMMM"))</f>
        <v>June</v>
      </c>
      <c r="T6606" t="str">
        <f>IF(OR(
  AND(Table1[[#This Row],[Ticket Priority]]="Critical", Table1[[#This Row],[Ticket Status]]&lt;&gt;"Closed"),
  AND(Table1[[#This Row],[Ticket Priority]]="High", Table1[[#This Row],[Ticket Status]]="Open")
), "Yes", "No")</f>
        <v>Yes</v>
      </c>
      <c r="U6606" s="4" t="str">
        <f>IF(Table1[[#This Row],[Ticket Status]]="Closed","Yes","No")</f>
        <v>No</v>
      </c>
      <c r="V6606" s="4" t="str">
        <f>IF(Table1[[#This Row],[Ticket Status]]="Pending Customer Response","Yes","No")</f>
        <v>No</v>
      </c>
      <c r="W6606" s="5">
        <f ca="1">COUNTIFS(Table1[Agent_name],Table1[[#This Row],[Agent_name]],Table1[Month],Table1[[#This Row],[Month]])/160</f>
        <v>0.13125000000000001</v>
      </c>
    </row>
    <row r="6607" spans="1:23" x14ac:dyDescent="0.25">
      <c r="A6607">
        <v>6606</v>
      </c>
      <c r="B6607" t="s">
        <v>21420</v>
      </c>
      <c r="C6607" t="s">
        <v>21421</v>
      </c>
      <c r="D6607">
        <v>59</v>
      </c>
      <c r="E6607" t="s">
        <v>58</v>
      </c>
      <c r="F6607" t="s">
        <v>86</v>
      </c>
      <c r="G6607" s="1">
        <v>44146</v>
      </c>
      <c r="H6607" t="s">
        <v>45</v>
      </c>
      <c r="I6607" t="s">
        <v>22</v>
      </c>
      <c r="J6607" s="3" t="s">
        <v>21422</v>
      </c>
      <c r="K6607" t="s">
        <v>24</v>
      </c>
      <c r="M6607" t="s">
        <v>143</v>
      </c>
      <c r="N6607" t="s">
        <v>33</v>
      </c>
      <c r="O6607" s="2">
        <v>45078.387627314813</v>
      </c>
      <c r="R6607" t="str">
        <f t="shared" ca="1" si="103"/>
        <v>Mohit</v>
      </c>
      <c r="S6607" t="str">
        <f>IFERROR(TEXT(DATEVALUE(LEFT(Table1[[#This Row],[Date of Purchase]],10)), "MMMM"), TEXT(Table1[[#This Row],[Date of Purchase]], "MMMM"))</f>
        <v>November</v>
      </c>
      <c r="T6607" t="str">
        <f>IF(OR(
  AND(Table1[[#This Row],[Ticket Priority]]="Critical", Table1[[#This Row],[Ticket Status]]&lt;&gt;"Closed"),
  AND(Table1[[#This Row],[Ticket Priority]]="High", Table1[[#This Row],[Ticket Status]]="Open")
), "Yes", "No")</f>
        <v>No</v>
      </c>
      <c r="U6607" s="4" t="str">
        <f>IF(Table1[[#This Row],[Ticket Status]]="Closed","Yes","No")</f>
        <v>No</v>
      </c>
      <c r="V6607" s="4" t="str">
        <f>IF(Table1[[#This Row],[Ticket Status]]="Pending Customer Response","Yes","No")</f>
        <v>Yes</v>
      </c>
      <c r="W6607" s="5">
        <f ca="1">COUNTIFS(Table1[Agent_name],Table1[[#This Row],[Agent_name]],Table1[Month],Table1[[#This Row],[Month]])/160</f>
        <v>0.4375</v>
      </c>
    </row>
    <row r="6608" spans="1:23" x14ac:dyDescent="0.25">
      <c r="A6608">
        <v>6607</v>
      </c>
      <c r="B6608" t="s">
        <v>21423</v>
      </c>
      <c r="C6608" t="s">
        <v>21424</v>
      </c>
      <c r="D6608">
        <v>66</v>
      </c>
      <c r="E6608" t="s">
        <v>29</v>
      </c>
      <c r="F6608" t="s">
        <v>202</v>
      </c>
      <c r="G6608" s="1">
        <v>44124</v>
      </c>
      <c r="H6608" t="s">
        <v>59</v>
      </c>
      <c r="I6608" t="s">
        <v>113</v>
      </c>
      <c r="J6608" s="3" t="s">
        <v>21425</v>
      </c>
      <c r="K6608" t="s">
        <v>39</v>
      </c>
      <c r="L6608" t="s">
        <v>21426</v>
      </c>
      <c r="M6608" t="s">
        <v>41</v>
      </c>
      <c r="N6608" t="s">
        <v>33</v>
      </c>
      <c r="O6608" s="2">
        <v>45078.71056712963</v>
      </c>
      <c r="P6608" s="2">
        <v>45078.816122685188</v>
      </c>
      <c r="Q6608">
        <v>5</v>
      </c>
      <c r="R6608" t="str">
        <f t="shared" ca="1" si="103"/>
        <v>Mohit</v>
      </c>
      <c r="S6608" t="str">
        <f>IFERROR(TEXT(DATEVALUE(LEFT(Table1[[#This Row],[Date of Purchase]],10)), "MMMM"), TEXT(Table1[[#This Row],[Date of Purchase]], "MMMM"))</f>
        <v>October</v>
      </c>
      <c r="T6608" t="str">
        <f>IF(OR(
  AND(Table1[[#This Row],[Ticket Priority]]="Critical", Table1[[#This Row],[Ticket Status]]&lt;&gt;"Closed"),
  AND(Table1[[#This Row],[Ticket Priority]]="High", Table1[[#This Row],[Ticket Status]]="Open")
), "Yes", "No")</f>
        <v>No</v>
      </c>
      <c r="U6608" s="4" t="str">
        <f>IF(Table1[[#This Row],[Ticket Status]]="Closed","Yes","No")</f>
        <v>Yes</v>
      </c>
      <c r="V6608" s="4" t="str">
        <f>IF(Table1[[#This Row],[Ticket Status]]="Pending Customer Response","Yes","No")</f>
        <v>No</v>
      </c>
      <c r="W6608" s="5">
        <f ca="1">COUNTIFS(Table1[Agent_name],Table1[[#This Row],[Agent_name]],Table1[Month],Table1[[#This Row],[Month]])/160</f>
        <v>0.49375000000000002</v>
      </c>
    </row>
    <row r="6609" spans="1:23" x14ac:dyDescent="0.25">
      <c r="A6609">
        <v>6608</v>
      </c>
      <c r="B6609" t="s">
        <v>21427</v>
      </c>
      <c r="C6609" t="s">
        <v>21428</v>
      </c>
      <c r="D6609">
        <v>62</v>
      </c>
      <c r="E6609" t="s">
        <v>29</v>
      </c>
      <c r="F6609" t="s">
        <v>249</v>
      </c>
      <c r="G6609" s="1">
        <v>44461</v>
      </c>
      <c r="H6609" t="s">
        <v>45</v>
      </c>
      <c r="I6609" t="s">
        <v>46</v>
      </c>
      <c r="J6609" s="3" t="s">
        <v>21429</v>
      </c>
      <c r="K6609" t="s">
        <v>62</v>
      </c>
      <c r="M6609" t="s">
        <v>41</v>
      </c>
      <c r="N6609" t="s">
        <v>33</v>
      </c>
      <c r="R6609" t="str">
        <f t="shared" ca="1" si="103"/>
        <v>Sara</v>
      </c>
      <c r="S6609" t="str">
        <f>IFERROR(TEXT(DATEVALUE(LEFT(Table1[[#This Row],[Date of Purchase]],10)), "MMMM"), TEXT(Table1[[#This Row],[Date of Purchase]], "MMMM"))</f>
        <v>September</v>
      </c>
      <c r="T6609" t="str">
        <f>IF(OR(
  AND(Table1[[#This Row],[Ticket Priority]]="Critical", Table1[[#This Row],[Ticket Status]]&lt;&gt;"Closed"),
  AND(Table1[[#This Row],[Ticket Priority]]="High", Table1[[#This Row],[Ticket Status]]="Open")
), "Yes", "No")</f>
        <v>No</v>
      </c>
      <c r="U6609" s="4" t="str">
        <f>IF(Table1[[#This Row],[Ticket Status]]="Closed","Yes","No")</f>
        <v>No</v>
      </c>
      <c r="V6609" s="4" t="str">
        <f>IF(Table1[[#This Row],[Ticket Status]]="Pending Customer Response","Yes","No")</f>
        <v>No</v>
      </c>
      <c r="W6609" s="5">
        <f ca="1">COUNTIFS(Table1[Agent_name],Table1[[#This Row],[Agent_name]],Table1[Month],Table1[[#This Row],[Month]])/160</f>
        <v>0.65</v>
      </c>
    </row>
    <row r="6610" spans="1:23" x14ac:dyDescent="0.25">
      <c r="A6610">
        <v>6609</v>
      </c>
      <c r="B6610" t="s">
        <v>21430</v>
      </c>
      <c r="C6610" t="s">
        <v>21431</v>
      </c>
      <c r="D6610">
        <v>18</v>
      </c>
      <c r="E6610" t="s">
        <v>29</v>
      </c>
      <c r="F6610" t="s">
        <v>223</v>
      </c>
      <c r="G6610" s="1">
        <v>43846</v>
      </c>
      <c r="H6610" t="s">
        <v>21</v>
      </c>
      <c r="I6610" t="s">
        <v>60</v>
      </c>
      <c r="J6610" s="3" t="s">
        <v>21432</v>
      </c>
      <c r="K6610" t="s">
        <v>24</v>
      </c>
      <c r="M6610" t="s">
        <v>41</v>
      </c>
      <c r="N6610" t="s">
        <v>33</v>
      </c>
      <c r="O6610" s="2">
        <v>45078.014074074075</v>
      </c>
      <c r="R6610" t="str">
        <f t="shared" ca="1" si="103"/>
        <v>Ravi</v>
      </c>
      <c r="S6610" t="str">
        <f>IFERROR(TEXT(DATEVALUE(LEFT(Table1[[#This Row],[Date of Purchase]],10)), "MMMM"), TEXT(Table1[[#This Row],[Date of Purchase]], "MMMM"))</f>
        <v>January</v>
      </c>
      <c r="T6610" t="str">
        <f>IF(OR(
  AND(Table1[[#This Row],[Ticket Priority]]="Critical", Table1[[#This Row],[Ticket Status]]&lt;&gt;"Closed"),
  AND(Table1[[#This Row],[Ticket Priority]]="High", Table1[[#This Row],[Ticket Status]]="Open")
), "Yes", "No")</f>
        <v>No</v>
      </c>
      <c r="U6610" s="4" t="str">
        <f>IF(Table1[[#This Row],[Ticket Status]]="Closed","Yes","No")</f>
        <v>No</v>
      </c>
      <c r="V6610" s="4" t="str">
        <f>IF(Table1[[#This Row],[Ticket Status]]="Pending Customer Response","Yes","No")</f>
        <v>Yes</v>
      </c>
      <c r="W6610" s="5">
        <f ca="1">COUNTIFS(Table1[Agent_name],Table1[[#This Row],[Agent_name]],Table1[Month],Table1[[#This Row],[Month]])/160</f>
        <v>0.74375000000000002</v>
      </c>
    </row>
    <row r="6611" spans="1:23" x14ac:dyDescent="0.25">
      <c r="A6611">
        <v>6610</v>
      </c>
      <c r="B6611" t="s">
        <v>7820</v>
      </c>
      <c r="C6611" t="s">
        <v>21433</v>
      </c>
      <c r="D6611">
        <v>18</v>
      </c>
      <c r="E6611" t="s">
        <v>29</v>
      </c>
      <c r="F6611" t="s">
        <v>92</v>
      </c>
      <c r="G6611" s="1">
        <v>44251</v>
      </c>
      <c r="H6611" t="s">
        <v>66</v>
      </c>
      <c r="I6611" t="s">
        <v>67</v>
      </c>
      <c r="J6611" s="3" t="s">
        <v>21434</v>
      </c>
      <c r="K6611" t="s">
        <v>62</v>
      </c>
      <c r="M6611" t="s">
        <v>41</v>
      </c>
      <c r="N6611" t="s">
        <v>83</v>
      </c>
      <c r="R6611" t="str">
        <f t="shared" ca="1" si="103"/>
        <v>Meera</v>
      </c>
      <c r="S6611" t="str">
        <f>IFERROR(TEXT(DATEVALUE(LEFT(Table1[[#This Row],[Date of Purchase]],10)), "MMMM"), TEXT(Table1[[#This Row],[Date of Purchase]], "MMMM"))</f>
        <v>February</v>
      </c>
      <c r="T6611" t="str">
        <f>IF(OR(
  AND(Table1[[#This Row],[Ticket Priority]]="Critical", Table1[[#This Row],[Ticket Status]]&lt;&gt;"Closed"),
  AND(Table1[[#This Row],[Ticket Priority]]="High", Table1[[#This Row],[Ticket Status]]="Open")
), "Yes", "No")</f>
        <v>No</v>
      </c>
      <c r="U6611" s="4" t="str">
        <f>IF(Table1[[#This Row],[Ticket Status]]="Closed","Yes","No")</f>
        <v>No</v>
      </c>
      <c r="V6611" s="4" t="str">
        <f>IF(Table1[[#This Row],[Ticket Status]]="Pending Customer Response","Yes","No")</f>
        <v>No</v>
      </c>
      <c r="W6611" s="5">
        <f ca="1">COUNTIFS(Table1[Agent_name],Table1[[#This Row],[Agent_name]],Table1[Month],Table1[[#This Row],[Month]])/160</f>
        <v>0.21249999999999999</v>
      </c>
    </row>
    <row r="6612" spans="1:23" x14ac:dyDescent="0.25">
      <c r="A6612">
        <v>6611</v>
      </c>
      <c r="B6612" t="s">
        <v>21435</v>
      </c>
      <c r="C6612" t="s">
        <v>21436</v>
      </c>
      <c r="D6612">
        <v>35</v>
      </c>
      <c r="E6612" t="s">
        <v>19</v>
      </c>
      <c r="F6612" t="s">
        <v>211</v>
      </c>
      <c r="G6612" s="1">
        <v>44345</v>
      </c>
      <c r="H6612" t="s">
        <v>21</v>
      </c>
      <c r="I6612" t="s">
        <v>93</v>
      </c>
      <c r="J6612" s="3" t="s">
        <v>21437</v>
      </c>
      <c r="K6612" t="s">
        <v>24</v>
      </c>
      <c r="M6612" t="s">
        <v>41</v>
      </c>
      <c r="N6612" t="s">
        <v>26</v>
      </c>
      <c r="O6612" s="2">
        <v>45078.764097222222</v>
      </c>
      <c r="R6612" t="str">
        <f t="shared" ca="1" si="103"/>
        <v>Mohit</v>
      </c>
      <c r="S6612" t="str">
        <f>IFERROR(TEXT(DATEVALUE(LEFT(Table1[[#This Row],[Date of Purchase]],10)), "MMMM"), TEXT(Table1[[#This Row],[Date of Purchase]], "MMMM"))</f>
        <v>May</v>
      </c>
      <c r="T6612" t="str">
        <f>IF(OR(
  AND(Table1[[#This Row],[Ticket Priority]]="Critical", Table1[[#This Row],[Ticket Status]]&lt;&gt;"Closed"),
  AND(Table1[[#This Row],[Ticket Priority]]="High", Table1[[#This Row],[Ticket Status]]="Open")
), "Yes", "No")</f>
        <v>No</v>
      </c>
      <c r="U6612" s="4" t="str">
        <f>IF(Table1[[#This Row],[Ticket Status]]="Closed","Yes","No")</f>
        <v>No</v>
      </c>
      <c r="V6612" s="4" t="str">
        <f>IF(Table1[[#This Row],[Ticket Status]]="Pending Customer Response","Yes","No")</f>
        <v>Yes</v>
      </c>
      <c r="W6612" s="5">
        <f ca="1">COUNTIFS(Table1[Agent_name],Table1[[#This Row],[Agent_name]],Table1[Month],Table1[[#This Row],[Month]])/160</f>
        <v>0.45624999999999999</v>
      </c>
    </row>
    <row r="6613" spans="1:23" x14ac:dyDescent="0.25">
      <c r="A6613">
        <v>6612</v>
      </c>
      <c r="B6613" t="s">
        <v>21438</v>
      </c>
      <c r="C6613" t="s">
        <v>21439</v>
      </c>
      <c r="D6613">
        <v>21</v>
      </c>
      <c r="E6613" t="s">
        <v>19</v>
      </c>
      <c r="F6613" t="s">
        <v>98</v>
      </c>
      <c r="G6613" s="1">
        <v>43850</v>
      </c>
      <c r="H6613" t="s">
        <v>66</v>
      </c>
      <c r="I6613" t="s">
        <v>52</v>
      </c>
      <c r="J6613" s="3" t="s">
        <v>21440</v>
      </c>
      <c r="K6613" t="s">
        <v>62</v>
      </c>
      <c r="M6613" t="s">
        <v>41</v>
      </c>
      <c r="N6613" t="s">
        <v>33</v>
      </c>
      <c r="R6613" t="str">
        <f t="shared" ca="1" si="103"/>
        <v>Sara</v>
      </c>
      <c r="S6613" t="str">
        <f>IFERROR(TEXT(DATEVALUE(LEFT(Table1[[#This Row],[Date of Purchase]],10)), "MMMM"), TEXT(Table1[[#This Row],[Date of Purchase]], "MMMM"))</f>
        <v>January</v>
      </c>
      <c r="T6613" t="str">
        <f>IF(OR(
  AND(Table1[[#This Row],[Ticket Priority]]="Critical", Table1[[#This Row],[Ticket Status]]&lt;&gt;"Closed"),
  AND(Table1[[#This Row],[Ticket Priority]]="High", Table1[[#This Row],[Ticket Status]]="Open")
), "Yes", "No")</f>
        <v>No</v>
      </c>
      <c r="U6613" s="4" t="str">
        <f>IF(Table1[[#This Row],[Ticket Status]]="Closed","Yes","No")</f>
        <v>No</v>
      </c>
      <c r="V6613" s="4" t="str">
        <f>IF(Table1[[#This Row],[Ticket Status]]="Pending Customer Response","Yes","No")</f>
        <v>No</v>
      </c>
      <c r="W6613" s="5">
        <f ca="1">COUNTIFS(Table1[Agent_name],Table1[[#This Row],[Agent_name]],Table1[Month],Table1[[#This Row],[Month]])/160</f>
        <v>0.70625000000000004</v>
      </c>
    </row>
    <row r="6614" spans="1:23" x14ac:dyDescent="0.25">
      <c r="A6614">
        <v>6613</v>
      </c>
      <c r="B6614" t="s">
        <v>21441</v>
      </c>
      <c r="C6614" t="s">
        <v>21442</v>
      </c>
      <c r="D6614">
        <v>64</v>
      </c>
      <c r="E6614" t="s">
        <v>58</v>
      </c>
      <c r="F6614" t="s">
        <v>103</v>
      </c>
      <c r="G6614" s="1">
        <v>44425</v>
      </c>
      <c r="H6614" t="s">
        <v>21</v>
      </c>
      <c r="I6614" t="s">
        <v>52</v>
      </c>
      <c r="J6614" s="3" t="s">
        <v>21443</v>
      </c>
      <c r="K6614" t="s">
        <v>62</v>
      </c>
      <c r="M6614" t="s">
        <v>41</v>
      </c>
      <c r="N6614" t="s">
        <v>26</v>
      </c>
      <c r="R6614" t="str">
        <f t="shared" ca="1" si="103"/>
        <v>Arjun</v>
      </c>
      <c r="S6614" t="str">
        <f>IFERROR(TEXT(DATEVALUE(LEFT(Table1[[#This Row],[Date of Purchase]],10)), "MMMM"), TEXT(Table1[[#This Row],[Date of Purchase]], "MMMM"))</f>
        <v>August</v>
      </c>
      <c r="T6614" t="str">
        <f>IF(OR(
  AND(Table1[[#This Row],[Ticket Priority]]="Critical", Table1[[#This Row],[Ticket Status]]&lt;&gt;"Closed"),
  AND(Table1[[#This Row],[Ticket Priority]]="High", Table1[[#This Row],[Ticket Status]]="Open")
), "Yes", "No")</f>
        <v>No</v>
      </c>
      <c r="U6614" s="4" t="str">
        <f>IF(Table1[[#This Row],[Ticket Status]]="Closed","Yes","No")</f>
        <v>No</v>
      </c>
      <c r="V6614" s="4" t="str">
        <f>IF(Table1[[#This Row],[Ticket Status]]="Pending Customer Response","Yes","No")</f>
        <v>No</v>
      </c>
      <c r="W6614" s="5">
        <f ca="1">COUNTIFS(Table1[Agent_name],Table1[[#This Row],[Agent_name]],Table1[Month],Table1[[#This Row],[Month]])/160</f>
        <v>0.20624999999999999</v>
      </c>
    </row>
    <row r="6615" spans="1:23" x14ac:dyDescent="0.25">
      <c r="A6615">
        <v>6614</v>
      </c>
      <c r="B6615" t="s">
        <v>21444</v>
      </c>
      <c r="C6615" t="s">
        <v>21445</v>
      </c>
      <c r="D6615">
        <v>25</v>
      </c>
      <c r="E6615" t="s">
        <v>58</v>
      </c>
      <c r="F6615" t="s">
        <v>134</v>
      </c>
      <c r="G6615" s="1">
        <v>44549</v>
      </c>
      <c r="H6615" t="s">
        <v>66</v>
      </c>
      <c r="I6615" t="s">
        <v>113</v>
      </c>
      <c r="J6615" s="3" t="s">
        <v>21446</v>
      </c>
      <c r="K6615" t="s">
        <v>24</v>
      </c>
      <c r="M6615" t="s">
        <v>89</v>
      </c>
      <c r="N6615" t="s">
        <v>83</v>
      </c>
      <c r="O6615" s="2">
        <v>45078.890543981484</v>
      </c>
      <c r="R6615" t="str">
        <f t="shared" ca="1" si="103"/>
        <v>Rahul</v>
      </c>
      <c r="S6615" t="str">
        <f>IFERROR(TEXT(DATEVALUE(LEFT(Table1[[#This Row],[Date of Purchase]],10)), "MMMM"), TEXT(Table1[[#This Row],[Date of Purchase]], "MMMM"))</f>
        <v>December</v>
      </c>
      <c r="T6615" t="str">
        <f>IF(OR(
  AND(Table1[[#This Row],[Ticket Priority]]="Critical", Table1[[#This Row],[Ticket Status]]&lt;&gt;"Closed"),
  AND(Table1[[#This Row],[Ticket Priority]]="High", Table1[[#This Row],[Ticket Status]]="Open")
), "Yes", "No")</f>
        <v>No</v>
      </c>
      <c r="U6615" s="4" t="str">
        <f>IF(Table1[[#This Row],[Ticket Status]]="Closed","Yes","No")</f>
        <v>No</v>
      </c>
      <c r="V6615" s="4" t="str">
        <f>IF(Table1[[#This Row],[Ticket Status]]="Pending Customer Response","Yes","No")</f>
        <v>Yes</v>
      </c>
      <c r="W6615" s="5">
        <f ca="1">COUNTIFS(Table1[Agent_name],Table1[[#This Row],[Agent_name]],Table1[Month],Table1[[#This Row],[Month]])/160</f>
        <v>0.23125000000000001</v>
      </c>
    </row>
    <row r="6616" spans="1:23" x14ac:dyDescent="0.25">
      <c r="A6616">
        <v>6615</v>
      </c>
      <c r="B6616" t="s">
        <v>21447</v>
      </c>
      <c r="C6616" t="s">
        <v>21448</v>
      </c>
      <c r="D6616">
        <v>56</v>
      </c>
      <c r="E6616" t="s">
        <v>19</v>
      </c>
      <c r="F6616" t="s">
        <v>223</v>
      </c>
      <c r="G6616" s="1">
        <v>44312</v>
      </c>
      <c r="H6616" t="s">
        <v>59</v>
      </c>
      <c r="I6616" t="s">
        <v>59</v>
      </c>
      <c r="J6616" s="3" t="s">
        <v>21449</v>
      </c>
      <c r="K6616" t="s">
        <v>62</v>
      </c>
      <c r="M6616" t="s">
        <v>25</v>
      </c>
      <c r="N6616" t="s">
        <v>26</v>
      </c>
      <c r="R6616" t="str">
        <f t="shared" ca="1" si="103"/>
        <v>Aisha</v>
      </c>
      <c r="S6616" t="str">
        <f>IFERROR(TEXT(DATEVALUE(LEFT(Table1[[#This Row],[Date of Purchase]],10)), "MMMM"), TEXT(Table1[[#This Row],[Date of Purchase]], "MMMM"))</f>
        <v>April</v>
      </c>
      <c r="T6616" t="str">
        <f>IF(OR(
  AND(Table1[[#This Row],[Ticket Priority]]="Critical", Table1[[#This Row],[Ticket Status]]&lt;&gt;"Closed"),
  AND(Table1[[#This Row],[Ticket Priority]]="High", Table1[[#This Row],[Ticket Status]]="Open")
), "Yes", "No")</f>
        <v>Yes</v>
      </c>
      <c r="U6616" s="4" t="str">
        <f>IF(Table1[[#This Row],[Ticket Status]]="Closed","Yes","No")</f>
        <v>No</v>
      </c>
      <c r="V6616" s="4" t="str">
        <f>IF(Table1[[#This Row],[Ticket Status]]="Pending Customer Response","Yes","No")</f>
        <v>No</v>
      </c>
      <c r="W6616" s="5">
        <f ca="1">COUNTIFS(Table1[Agent_name],Table1[[#This Row],[Agent_name]],Table1[Month],Table1[[#This Row],[Month]])/160</f>
        <v>0.81874999999999998</v>
      </c>
    </row>
    <row r="6617" spans="1:23" x14ac:dyDescent="0.25">
      <c r="A6617">
        <v>6616</v>
      </c>
      <c r="B6617" t="s">
        <v>21450</v>
      </c>
      <c r="C6617" t="s">
        <v>21451</v>
      </c>
      <c r="D6617">
        <v>62</v>
      </c>
      <c r="E6617" t="s">
        <v>58</v>
      </c>
      <c r="F6617" t="s">
        <v>157</v>
      </c>
      <c r="G6617" s="1">
        <v>44181</v>
      </c>
      <c r="H6617" t="s">
        <v>66</v>
      </c>
      <c r="I6617" t="s">
        <v>150</v>
      </c>
      <c r="J6617" s="3" t="s">
        <v>21452</v>
      </c>
      <c r="K6617" t="s">
        <v>62</v>
      </c>
      <c r="M6617" t="s">
        <v>25</v>
      </c>
      <c r="N6617" t="s">
        <v>83</v>
      </c>
      <c r="R6617" t="str">
        <f t="shared" ca="1" si="103"/>
        <v>Karan</v>
      </c>
      <c r="S6617" t="str">
        <f>IFERROR(TEXT(DATEVALUE(LEFT(Table1[[#This Row],[Date of Purchase]],10)), "MMMM"), TEXT(Table1[[#This Row],[Date of Purchase]], "MMMM"))</f>
        <v>December</v>
      </c>
      <c r="T6617" t="str">
        <f>IF(OR(
  AND(Table1[[#This Row],[Ticket Priority]]="Critical", Table1[[#This Row],[Ticket Status]]&lt;&gt;"Closed"),
  AND(Table1[[#This Row],[Ticket Priority]]="High", Table1[[#This Row],[Ticket Status]]="Open")
), "Yes", "No")</f>
        <v>Yes</v>
      </c>
      <c r="U6617" s="4" t="str">
        <f>IF(Table1[[#This Row],[Ticket Status]]="Closed","Yes","No")</f>
        <v>No</v>
      </c>
      <c r="V6617" s="4" t="str">
        <f>IF(Table1[[#This Row],[Ticket Status]]="Pending Customer Response","Yes","No")</f>
        <v>No</v>
      </c>
      <c r="W6617" s="5">
        <f ca="1">COUNTIFS(Table1[Agent_name],Table1[[#This Row],[Agent_name]],Table1[Month],Table1[[#This Row],[Month]])/160</f>
        <v>0.18124999999999999</v>
      </c>
    </row>
    <row r="6618" spans="1:23" x14ac:dyDescent="0.25">
      <c r="A6618">
        <v>6617</v>
      </c>
      <c r="B6618" t="s">
        <v>21453</v>
      </c>
      <c r="C6618" t="s">
        <v>21454</v>
      </c>
      <c r="D6618">
        <v>47</v>
      </c>
      <c r="E6618" t="s">
        <v>58</v>
      </c>
      <c r="F6618" t="s">
        <v>161</v>
      </c>
      <c r="G6618" s="1">
        <v>44171</v>
      </c>
      <c r="H6618" t="s">
        <v>45</v>
      </c>
      <c r="I6618" t="s">
        <v>67</v>
      </c>
      <c r="J6618" s="3" t="s">
        <v>21455</v>
      </c>
      <c r="K6618" t="s">
        <v>24</v>
      </c>
      <c r="M6618" t="s">
        <v>143</v>
      </c>
      <c r="N6618" t="s">
        <v>83</v>
      </c>
      <c r="O6618" s="2">
        <v>45078.81559027778</v>
      </c>
      <c r="R6618" t="str">
        <f t="shared" ca="1" si="103"/>
        <v>Aisha</v>
      </c>
      <c r="S6618" t="str">
        <f>IFERROR(TEXT(DATEVALUE(LEFT(Table1[[#This Row],[Date of Purchase]],10)), "MMMM"), TEXT(Table1[[#This Row],[Date of Purchase]], "MMMM"))</f>
        <v>December</v>
      </c>
      <c r="T6618" t="str">
        <f>IF(OR(
  AND(Table1[[#This Row],[Ticket Priority]]="Critical", Table1[[#This Row],[Ticket Status]]&lt;&gt;"Closed"),
  AND(Table1[[#This Row],[Ticket Priority]]="High", Table1[[#This Row],[Ticket Status]]="Open")
), "Yes", "No")</f>
        <v>No</v>
      </c>
      <c r="U6618" s="4" t="str">
        <f>IF(Table1[[#This Row],[Ticket Status]]="Closed","Yes","No")</f>
        <v>No</v>
      </c>
      <c r="V6618" s="4" t="str">
        <f>IF(Table1[[#This Row],[Ticket Status]]="Pending Customer Response","Yes","No")</f>
        <v>Yes</v>
      </c>
      <c r="W6618" s="5">
        <f ca="1">COUNTIFS(Table1[Agent_name],Table1[[#This Row],[Agent_name]],Table1[Month],Table1[[#This Row],[Month]])/160</f>
        <v>0.91249999999999998</v>
      </c>
    </row>
    <row r="6619" spans="1:23" x14ac:dyDescent="0.25">
      <c r="A6619">
        <v>6618</v>
      </c>
      <c r="B6619" t="s">
        <v>21456</v>
      </c>
      <c r="C6619" t="s">
        <v>21457</v>
      </c>
      <c r="D6619">
        <v>51</v>
      </c>
      <c r="E6619" t="s">
        <v>58</v>
      </c>
      <c r="F6619" t="s">
        <v>456</v>
      </c>
      <c r="G6619" s="1">
        <v>44525</v>
      </c>
      <c r="H6619" t="s">
        <v>21</v>
      </c>
      <c r="I6619" t="s">
        <v>72</v>
      </c>
      <c r="J6619" s="3" t="s">
        <v>21458</v>
      </c>
      <c r="K6619" t="s">
        <v>24</v>
      </c>
      <c r="M6619" t="s">
        <v>89</v>
      </c>
      <c r="N6619" t="s">
        <v>55</v>
      </c>
      <c r="O6619" s="2">
        <v>45078.307974537034</v>
      </c>
      <c r="R6619" t="str">
        <f t="shared" ca="1" si="103"/>
        <v>Aisha</v>
      </c>
      <c r="S6619" t="str">
        <f>IFERROR(TEXT(DATEVALUE(LEFT(Table1[[#This Row],[Date of Purchase]],10)), "MMMM"), TEXT(Table1[[#This Row],[Date of Purchase]], "MMMM"))</f>
        <v>November</v>
      </c>
      <c r="T6619" t="str">
        <f>IF(OR(
  AND(Table1[[#This Row],[Ticket Priority]]="Critical", Table1[[#This Row],[Ticket Status]]&lt;&gt;"Closed"),
  AND(Table1[[#This Row],[Ticket Priority]]="High", Table1[[#This Row],[Ticket Status]]="Open")
), "Yes", "No")</f>
        <v>No</v>
      </c>
      <c r="U6619" s="4" t="str">
        <f>IF(Table1[[#This Row],[Ticket Status]]="Closed","Yes","No")</f>
        <v>No</v>
      </c>
      <c r="V6619" s="4" t="str">
        <f>IF(Table1[[#This Row],[Ticket Status]]="Pending Customer Response","Yes","No")</f>
        <v>Yes</v>
      </c>
      <c r="W6619" s="5">
        <f ca="1">COUNTIFS(Table1[Agent_name],Table1[[#This Row],[Agent_name]],Table1[Month],Table1[[#This Row],[Month]])/160</f>
        <v>0.85624999999999996</v>
      </c>
    </row>
    <row r="6620" spans="1:23" x14ac:dyDescent="0.25">
      <c r="A6620">
        <v>6619</v>
      </c>
      <c r="B6620" t="s">
        <v>21459</v>
      </c>
      <c r="C6620" t="s">
        <v>21460</v>
      </c>
      <c r="D6620">
        <v>37</v>
      </c>
      <c r="E6620" t="s">
        <v>58</v>
      </c>
      <c r="F6620" t="s">
        <v>485</v>
      </c>
      <c r="G6620" s="1">
        <v>44068</v>
      </c>
      <c r="H6620" t="s">
        <v>67</v>
      </c>
      <c r="I6620" t="s">
        <v>150</v>
      </c>
      <c r="J6620" s="3" t="s">
        <v>21461</v>
      </c>
      <c r="K6620" t="s">
        <v>62</v>
      </c>
      <c r="M6620" t="s">
        <v>89</v>
      </c>
      <c r="N6620" t="s">
        <v>55</v>
      </c>
      <c r="R6620" t="str">
        <f t="shared" ca="1" si="103"/>
        <v>Priya</v>
      </c>
      <c r="S6620" t="str">
        <f>IFERROR(TEXT(DATEVALUE(LEFT(Table1[[#This Row],[Date of Purchase]],10)), "MMMM"), TEXT(Table1[[#This Row],[Date of Purchase]], "MMMM"))</f>
        <v>August</v>
      </c>
      <c r="T6620" t="str">
        <f>IF(OR(
  AND(Table1[[#This Row],[Ticket Priority]]="Critical", Table1[[#This Row],[Ticket Status]]&lt;&gt;"Closed"),
  AND(Table1[[#This Row],[Ticket Priority]]="High", Table1[[#This Row],[Ticket Status]]="Open")
), "Yes", "No")</f>
        <v>Yes</v>
      </c>
      <c r="U6620" s="4" t="str">
        <f>IF(Table1[[#This Row],[Ticket Status]]="Closed","Yes","No")</f>
        <v>No</v>
      </c>
      <c r="V6620" s="4" t="str">
        <f>IF(Table1[[#This Row],[Ticket Status]]="Pending Customer Response","Yes","No")</f>
        <v>No</v>
      </c>
      <c r="W6620" s="5">
        <f ca="1">COUNTIFS(Table1[Agent_name],Table1[[#This Row],[Agent_name]],Table1[Month],Table1[[#This Row],[Month]])/160</f>
        <v>0.35</v>
      </c>
    </row>
    <row r="6621" spans="1:23" x14ac:dyDescent="0.25">
      <c r="A6621">
        <v>6620</v>
      </c>
      <c r="B6621" t="s">
        <v>21462</v>
      </c>
      <c r="C6621" t="s">
        <v>21463</v>
      </c>
      <c r="D6621">
        <v>59</v>
      </c>
      <c r="E6621" t="s">
        <v>58</v>
      </c>
      <c r="F6621" t="s">
        <v>485</v>
      </c>
      <c r="G6621" s="1">
        <v>44300</v>
      </c>
      <c r="H6621" t="s">
        <v>45</v>
      </c>
      <c r="I6621" t="s">
        <v>93</v>
      </c>
      <c r="J6621" s="3" t="s">
        <v>21464</v>
      </c>
      <c r="K6621" t="s">
        <v>39</v>
      </c>
      <c r="L6621" t="s">
        <v>21465</v>
      </c>
      <c r="M6621" t="s">
        <v>143</v>
      </c>
      <c r="N6621" t="s">
        <v>55</v>
      </c>
      <c r="O6621" s="2">
        <v>45078.478831018518</v>
      </c>
      <c r="P6621" s="2">
        <v>45078.390636574077</v>
      </c>
      <c r="Q6621">
        <v>3</v>
      </c>
      <c r="R6621" t="str">
        <f t="shared" ca="1" si="103"/>
        <v>Rahul</v>
      </c>
      <c r="S6621" t="str">
        <f>IFERROR(TEXT(DATEVALUE(LEFT(Table1[[#This Row],[Date of Purchase]],10)), "MMMM"), TEXT(Table1[[#This Row],[Date of Purchase]], "MMMM"))</f>
        <v>April</v>
      </c>
      <c r="T6621" t="str">
        <f>IF(OR(
  AND(Table1[[#This Row],[Ticket Priority]]="Critical", Table1[[#This Row],[Ticket Status]]&lt;&gt;"Closed"),
  AND(Table1[[#This Row],[Ticket Priority]]="High", Table1[[#This Row],[Ticket Status]]="Open")
), "Yes", "No")</f>
        <v>No</v>
      </c>
      <c r="U6621" s="4" t="str">
        <f>IF(Table1[[#This Row],[Ticket Status]]="Closed","Yes","No")</f>
        <v>Yes</v>
      </c>
      <c r="V6621" s="4" t="str">
        <f>IF(Table1[[#This Row],[Ticket Status]]="Pending Customer Response","Yes","No")</f>
        <v>No</v>
      </c>
      <c r="W6621" s="5">
        <f ca="1">COUNTIFS(Table1[Agent_name],Table1[[#This Row],[Agent_name]],Table1[Month],Table1[[#This Row],[Month]])/160</f>
        <v>0.25</v>
      </c>
    </row>
    <row r="6622" spans="1:23" x14ac:dyDescent="0.25">
      <c r="A6622">
        <v>6621</v>
      </c>
      <c r="B6622" t="s">
        <v>21466</v>
      </c>
      <c r="C6622" t="s">
        <v>21467</v>
      </c>
      <c r="D6622">
        <v>53</v>
      </c>
      <c r="E6622" t="s">
        <v>29</v>
      </c>
      <c r="F6622" t="s">
        <v>44</v>
      </c>
      <c r="G6622" s="1">
        <v>43977</v>
      </c>
      <c r="H6622" t="s">
        <v>66</v>
      </c>
      <c r="I6622" t="s">
        <v>113</v>
      </c>
      <c r="J6622" s="3" t="s">
        <v>21468</v>
      </c>
      <c r="K6622" t="s">
        <v>39</v>
      </c>
      <c r="L6622" t="s">
        <v>21469</v>
      </c>
      <c r="M6622" t="s">
        <v>41</v>
      </c>
      <c r="N6622" t="s">
        <v>33</v>
      </c>
      <c r="O6622" s="2">
        <v>45078.770509259259</v>
      </c>
      <c r="P6622" s="2">
        <v>45078.464259259257</v>
      </c>
      <c r="Q6622">
        <v>3</v>
      </c>
      <c r="R6622" t="str">
        <f t="shared" ca="1" si="103"/>
        <v>Rahul</v>
      </c>
      <c r="S6622" t="str">
        <f>IFERROR(TEXT(DATEVALUE(LEFT(Table1[[#This Row],[Date of Purchase]],10)), "MMMM"), TEXT(Table1[[#This Row],[Date of Purchase]], "MMMM"))</f>
        <v>May</v>
      </c>
      <c r="T6622" t="str">
        <f>IF(OR(
  AND(Table1[[#This Row],[Ticket Priority]]="Critical", Table1[[#This Row],[Ticket Status]]&lt;&gt;"Closed"),
  AND(Table1[[#This Row],[Ticket Priority]]="High", Table1[[#This Row],[Ticket Status]]="Open")
), "Yes", "No")</f>
        <v>No</v>
      </c>
      <c r="U6622" s="4" t="str">
        <f>IF(Table1[[#This Row],[Ticket Status]]="Closed","Yes","No")</f>
        <v>Yes</v>
      </c>
      <c r="V6622" s="4" t="str">
        <f>IF(Table1[[#This Row],[Ticket Status]]="Pending Customer Response","Yes","No")</f>
        <v>No</v>
      </c>
      <c r="W6622" s="5">
        <f ca="1">COUNTIFS(Table1[Agent_name],Table1[[#This Row],[Agent_name]],Table1[Month],Table1[[#This Row],[Month]])/160</f>
        <v>0.17499999999999999</v>
      </c>
    </row>
    <row r="6623" spans="1:23" x14ac:dyDescent="0.25">
      <c r="A6623">
        <v>6622</v>
      </c>
      <c r="B6623" t="s">
        <v>21470</v>
      </c>
      <c r="C6623" t="s">
        <v>21471</v>
      </c>
      <c r="D6623">
        <v>38</v>
      </c>
      <c r="E6623" t="s">
        <v>29</v>
      </c>
      <c r="F6623" t="s">
        <v>421</v>
      </c>
      <c r="G6623" s="1">
        <v>44348</v>
      </c>
      <c r="H6623" t="s">
        <v>21</v>
      </c>
      <c r="I6623" t="s">
        <v>37</v>
      </c>
      <c r="J6623" s="3" t="s">
        <v>21472</v>
      </c>
      <c r="K6623" t="s">
        <v>39</v>
      </c>
      <c r="L6623" t="s">
        <v>21473</v>
      </c>
      <c r="M6623" t="s">
        <v>143</v>
      </c>
      <c r="N6623" t="s">
        <v>83</v>
      </c>
      <c r="O6623" s="2">
        <v>45078.642060185186</v>
      </c>
      <c r="P6623" s="2">
        <v>45078.916365740741</v>
      </c>
      <c r="Q6623">
        <v>2</v>
      </c>
      <c r="R6623" t="str">
        <f t="shared" ca="1" si="103"/>
        <v>Priya</v>
      </c>
      <c r="S6623" t="str">
        <f>IFERROR(TEXT(DATEVALUE(LEFT(Table1[[#This Row],[Date of Purchase]],10)), "MMMM"), TEXT(Table1[[#This Row],[Date of Purchase]], "MMMM"))</f>
        <v>June</v>
      </c>
      <c r="T6623" t="str">
        <f>IF(OR(
  AND(Table1[[#This Row],[Ticket Priority]]="Critical", Table1[[#This Row],[Ticket Status]]&lt;&gt;"Closed"),
  AND(Table1[[#This Row],[Ticket Priority]]="High", Table1[[#This Row],[Ticket Status]]="Open")
), "Yes", "No")</f>
        <v>No</v>
      </c>
      <c r="U6623" s="4" t="str">
        <f>IF(Table1[[#This Row],[Ticket Status]]="Closed","Yes","No")</f>
        <v>Yes</v>
      </c>
      <c r="V6623" s="4" t="str">
        <f>IF(Table1[[#This Row],[Ticket Status]]="Pending Customer Response","Yes","No")</f>
        <v>No</v>
      </c>
      <c r="W6623" s="5">
        <f ca="1">COUNTIFS(Table1[Agent_name],Table1[[#This Row],[Agent_name]],Table1[Month],Table1[[#This Row],[Month]])/160</f>
        <v>0.35625000000000001</v>
      </c>
    </row>
    <row r="6624" spans="1:23" x14ac:dyDescent="0.25">
      <c r="A6624">
        <v>6623</v>
      </c>
      <c r="B6624" t="s">
        <v>21474</v>
      </c>
      <c r="C6624" t="s">
        <v>21475</v>
      </c>
      <c r="D6624">
        <v>25</v>
      </c>
      <c r="E6624" t="s">
        <v>29</v>
      </c>
      <c r="F6624" t="s">
        <v>81</v>
      </c>
      <c r="G6624" s="1">
        <v>43893</v>
      </c>
      <c r="H6624" t="s">
        <v>59</v>
      </c>
      <c r="I6624" t="s">
        <v>93</v>
      </c>
      <c r="J6624" s="3" t="s">
        <v>21476</v>
      </c>
      <c r="K6624" t="s">
        <v>62</v>
      </c>
      <c r="M6624" t="s">
        <v>41</v>
      </c>
      <c r="N6624" t="s">
        <v>33</v>
      </c>
      <c r="R6624" t="str">
        <f t="shared" ca="1" si="103"/>
        <v>Aisha</v>
      </c>
      <c r="S6624" t="str">
        <f>IFERROR(TEXT(DATEVALUE(LEFT(Table1[[#This Row],[Date of Purchase]],10)), "MMMM"), TEXT(Table1[[#This Row],[Date of Purchase]], "MMMM"))</f>
        <v>March</v>
      </c>
      <c r="T6624" t="str">
        <f>IF(OR(
  AND(Table1[[#This Row],[Ticket Priority]]="Critical", Table1[[#This Row],[Ticket Status]]&lt;&gt;"Closed"),
  AND(Table1[[#This Row],[Ticket Priority]]="High", Table1[[#This Row],[Ticket Status]]="Open")
), "Yes", "No")</f>
        <v>No</v>
      </c>
      <c r="U6624" s="4" t="str">
        <f>IF(Table1[[#This Row],[Ticket Status]]="Closed","Yes","No")</f>
        <v>No</v>
      </c>
      <c r="V6624" s="4" t="str">
        <f>IF(Table1[[#This Row],[Ticket Status]]="Pending Customer Response","Yes","No")</f>
        <v>No</v>
      </c>
      <c r="W6624" s="5">
        <f ca="1">COUNTIFS(Table1[Agent_name],Table1[[#This Row],[Agent_name]],Table1[Month],Table1[[#This Row],[Month]])/160</f>
        <v>1.0062500000000001</v>
      </c>
    </row>
    <row r="6625" spans="1:23" x14ac:dyDescent="0.25">
      <c r="A6625">
        <v>6624</v>
      </c>
      <c r="B6625" t="s">
        <v>21477</v>
      </c>
      <c r="C6625" t="s">
        <v>21478</v>
      </c>
      <c r="D6625">
        <v>37</v>
      </c>
      <c r="E6625" t="s">
        <v>58</v>
      </c>
      <c r="F6625" t="s">
        <v>431</v>
      </c>
      <c r="G6625" s="1">
        <v>44240</v>
      </c>
      <c r="H6625" t="s">
        <v>67</v>
      </c>
      <c r="I6625" t="s">
        <v>113</v>
      </c>
      <c r="J6625" s="3" t="s">
        <v>21479</v>
      </c>
      <c r="K6625" t="s">
        <v>39</v>
      </c>
      <c r="L6625" t="s">
        <v>21480</v>
      </c>
      <c r="M6625" t="s">
        <v>89</v>
      </c>
      <c r="N6625" t="s">
        <v>26</v>
      </c>
      <c r="O6625" s="2">
        <v>45078.840011574073</v>
      </c>
      <c r="P6625" s="2">
        <v>45078.9997337963</v>
      </c>
      <c r="Q6625">
        <v>5</v>
      </c>
      <c r="R6625" t="str">
        <f t="shared" ca="1" si="103"/>
        <v>Karan</v>
      </c>
      <c r="S6625" t="str">
        <f>IFERROR(TEXT(DATEVALUE(LEFT(Table1[[#This Row],[Date of Purchase]],10)), "MMMM"), TEXT(Table1[[#This Row],[Date of Purchase]], "MMMM"))</f>
        <v>February</v>
      </c>
      <c r="T6625" t="str">
        <f>IF(OR(
  AND(Table1[[#This Row],[Ticket Priority]]="Critical", Table1[[#This Row],[Ticket Status]]&lt;&gt;"Closed"),
  AND(Table1[[#This Row],[Ticket Priority]]="High", Table1[[#This Row],[Ticket Status]]="Open")
), "Yes", "No")</f>
        <v>No</v>
      </c>
      <c r="U6625" s="4" t="str">
        <f>IF(Table1[[#This Row],[Ticket Status]]="Closed","Yes","No")</f>
        <v>Yes</v>
      </c>
      <c r="V6625" s="4" t="str">
        <f>IF(Table1[[#This Row],[Ticket Status]]="Pending Customer Response","Yes","No")</f>
        <v>No</v>
      </c>
      <c r="W6625" s="5">
        <f ca="1">COUNTIFS(Table1[Agent_name],Table1[[#This Row],[Agent_name]],Table1[Month],Table1[[#This Row],[Month]])/160</f>
        <v>0.17499999999999999</v>
      </c>
    </row>
    <row r="6626" spans="1:23" x14ac:dyDescent="0.25">
      <c r="A6626">
        <v>6625</v>
      </c>
      <c r="B6626" t="s">
        <v>21481</v>
      </c>
      <c r="C6626" t="s">
        <v>21482</v>
      </c>
      <c r="D6626">
        <v>18</v>
      </c>
      <c r="E6626" t="s">
        <v>58</v>
      </c>
      <c r="F6626" t="s">
        <v>655</v>
      </c>
      <c r="G6626" s="1">
        <v>44328</v>
      </c>
      <c r="H6626" t="s">
        <v>21</v>
      </c>
      <c r="I6626" t="s">
        <v>60</v>
      </c>
      <c r="J6626" s="3" t="s">
        <v>21483</v>
      </c>
      <c r="K6626" t="s">
        <v>24</v>
      </c>
      <c r="M6626" t="s">
        <v>143</v>
      </c>
      <c r="N6626" t="s">
        <v>55</v>
      </c>
      <c r="O6626" s="2">
        <v>45078.886562500003</v>
      </c>
      <c r="R6626" t="str">
        <f t="shared" ca="1" si="103"/>
        <v>Sara</v>
      </c>
      <c r="S6626" t="str">
        <f>IFERROR(TEXT(DATEVALUE(LEFT(Table1[[#This Row],[Date of Purchase]],10)), "MMMM"), TEXT(Table1[[#This Row],[Date of Purchase]], "MMMM"))</f>
        <v>May</v>
      </c>
      <c r="T6626" t="str">
        <f>IF(OR(
  AND(Table1[[#This Row],[Ticket Priority]]="Critical", Table1[[#This Row],[Ticket Status]]&lt;&gt;"Closed"),
  AND(Table1[[#This Row],[Ticket Priority]]="High", Table1[[#This Row],[Ticket Status]]="Open")
), "Yes", "No")</f>
        <v>No</v>
      </c>
      <c r="U6626" s="4" t="str">
        <f>IF(Table1[[#This Row],[Ticket Status]]="Closed","Yes","No")</f>
        <v>No</v>
      </c>
      <c r="V6626" s="4" t="str">
        <f>IF(Table1[[#This Row],[Ticket Status]]="Pending Customer Response","Yes","No")</f>
        <v>Yes</v>
      </c>
      <c r="W6626" s="5">
        <f ca="1">COUNTIFS(Table1[Agent_name],Table1[[#This Row],[Agent_name]],Table1[Month],Table1[[#This Row],[Month]])/160</f>
        <v>0.64375000000000004</v>
      </c>
    </row>
    <row r="6627" spans="1:23" x14ac:dyDescent="0.25">
      <c r="A6627">
        <v>6626</v>
      </c>
      <c r="B6627" t="s">
        <v>21484</v>
      </c>
      <c r="C6627" t="s">
        <v>21485</v>
      </c>
      <c r="D6627">
        <v>65</v>
      </c>
      <c r="E6627" t="s">
        <v>58</v>
      </c>
      <c r="F6627" t="s">
        <v>161</v>
      </c>
      <c r="G6627" s="1">
        <v>43879</v>
      </c>
      <c r="H6627" t="s">
        <v>67</v>
      </c>
      <c r="I6627" t="s">
        <v>37</v>
      </c>
      <c r="J6627" s="3" t="s">
        <v>21486</v>
      </c>
      <c r="K6627" t="s">
        <v>39</v>
      </c>
      <c r="L6627" t="s">
        <v>21487</v>
      </c>
      <c r="M6627" t="s">
        <v>143</v>
      </c>
      <c r="N6627" t="s">
        <v>83</v>
      </c>
      <c r="O6627" s="2">
        <v>45078.947685185187</v>
      </c>
      <c r="P6627" s="2">
        <v>45078.266435185185</v>
      </c>
      <c r="Q6627">
        <v>2</v>
      </c>
      <c r="R6627" t="str">
        <f t="shared" ca="1" si="103"/>
        <v>Divya</v>
      </c>
      <c r="S6627" t="str">
        <f>IFERROR(TEXT(DATEVALUE(LEFT(Table1[[#This Row],[Date of Purchase]],10)), "MMMM"), TEXT(Table1[[#This Row],[Date of Purchase]], "MMMM"))</f>
        <v>February</v>
      </c>
      <c r="T6627" t="str">
        <f>IF(OR(
  AND(Table1[[#This Row],[Ticket Priority]]="Critical", Table1[[#This Row],[Ticket Status]]&lt;&gt;"Closed"),
  AND(Table1[[#This Row],[Ticket Priority]]="High", Table1[[#This Row],[Ticket Status]]="Open")
), "Yes", "No")</f>
        <v>No</v>
      </c>
      <c r="U6627" s="4" t="str">
        <f>IF(Table1[[#This Row],[Ticket Status]]="Closed","Yes","No")</f>
        <v>Yes</v>
      </c>
      <c r="V6627" s="4" t="str">
        <f>IF(Table1[[#This Row],[Ticket Status]]="Pending Customer Response","Yes","No")</f>
        <v>No</v>
      </c>
      <c r="W6627" s="5">
        <f ca="1">COUNTIFS(Table1[Agent_name],Table1[[#This Row],[Agent_name]],Table1[Month],Table1[[#This Row],[Month]])/160</f>
        <v>0.25624999999999998</v>
      </c>
    </row>
    <row r="6628" spans="1:23" x14ac:dyDescent="0.25">
      <c r="A6628">
        <v>6627</v>
      </c>
      <c r="B6628" t="s">
        <v>21488</v>
      </c>
      <c r="C6628" t="s">
        <v>21489</v>
      </c>
      <c r="D6628">
        <v>48</v>
      </c>
      <c r="E6628" t="s">
        <v>19</v>
      </c>
      <c r="F6628" t="s">
        <v>149</v>
      </c>
      <c r="G6628" s="1">
        <v>43904</v>
      </c>
      <c r="H6628" t="s">
        <v>21</v>
      </c>
      <c r="I6628" t="s">
        <v>150</v>
      </c>
      <c r="J6628" s="3" t="s">
        <v>21490</v>
      </c>
      <c r="K6628" t="s">
        <v>24</v>
      </c>
      <c r="M6628" t="s">
        <v>25</v>
      </c>
      <c r="N6628" t="s">
        <v>26</v>
      </c>
      <c r="O6628" s="2">
        <v>45078.998402777775</v>
      </c>
      <c r="R6628" t="str">
        <f t="shared" ca="1" si="103"/>
        <v>Ravi</v>
      </c>
      <c r="S6628" t="str">
        <f>IFERROR(TEXT(DATEVALUE(LEFT(Table1[[#This Row],[Date of Purchase]],10)), "MMMM"), TEXT(Table1[[#This Row],[Date of Purchase]], "MMMM"))</f>
        <v>March</v>
      </c>
      <c r="T6628" t="str">
        <f>IF(OR(
  AND(Table1[[#This Row],[Ticket Priority]]="Critical", Table1[[#This Row],[Ticket Status]]&lt;&gt;"Closed"),
  AND(Table1[[#This Row],[Ticket Priority]]="High", Table1[[#This Row],[Ticket Status]]="Open")
), "Yes", "No")</f>
        <v>Yes</v>
      </c>
      <c r="U6628" s="4" t="str">
        <f>IF(Table1[[#This Row],[Ticket Status]]="Closed","Yes","No")</f>
        <v>No</v>
      </c>
      <c r="V6628" s="4" t="str">
        <f>IF(Table1[[#This Row],[Ticket Status]]="Pending Customer Response","Yes","No")</f>
        <v>Yes</v>
      </c>
      <c r="W6628" s="5">
        <f ca="1">COUNTIFS(Table1[Agent_name],Table1[[#This Row],[Agent_name]],Table1[Month],Table1[[#This Row],[Month]])/160</f>
        <v>0.54374999999999996</v>
      </c>
    </row>
    <row r="6629" spans="1:23" x14ac:dyDescent="0.25">
      <c r="A6629">
        <v>6628</v>
      </c>
      <c r="B6629" t="s">
        <v>21491</v>
      </c>
      <c r="C6629" t="s">
        <v>21492</v>
      </c>
      <c r="D6629">
        <v>20</v>
      </c>
      <c r="E6629" t="s">
        <v>29</v>
      </c>
      <c r="F6629" t="s">
        <v>207</v>
      </c>
      <c r="G6629" s="1">
        <v>44147</v>
      </c>
      <c r="H6629" t="s">
        <v>21</v>
      </c>
      <c r="I6629" t="s">
        <v>31</v>
      </c>
      <c r="J6629" s="3" t="s">
        <v>21493</v>
      </c>
      <c r="K6629" t="s">
        <v>24</v>
      </c>
      <c r="M6629" t="s">
        <v>143</v>
      </c>
      <c r="N6629" t="s">
        <v>33</v>
      </c>
      <c r="O6629" s="2">
        <v>45078.517164351855</v>
      </c>
      <c r="R6629" t="str">
        <f t="shared" ca="1" si="103"/>
        <v>Priya</v>
      </c>
      <c r="S6629" t="str">
        <f>IFERROR(TEXT(DATEVALUE(LEFT(Table1[[#This Row],[Date of Purchase]],10)), "MMMM"), TEXT(Table1[[#This Row],[Date of Purchase]], "MMMM"))</f>
        <v>November</v>
      </c>
      <c r="T6629" t="str">
        <f>IF(OR(
  AND(Table1[[#This Row],[Ticket Priority]]="Critical", Table1[[#This Row],[Ticket Status]]&lt;&gt;"Closed"),
  AND(Table1[[#This Row],[Ticket Priority]]="High", Table1[[#This Row],[Ticket Status]]="Open")
), "Yes", "No")</f>
        <v>No</v>
      </c>
      <c r="U6629" s="4" t="str">
        <f>IF(Table1[[#This Row],[Ticket Status]]="Closed","Yes","No")</f>
        <v>No</v>
      </c>
      <c r="V6629" s="4" t="str">
        <f>IF(Table1[[#This Row],[Ticket Status]]="Pending Customer Response","Yes","No")</f>
        <v>Yes</v>
      </c>
      <c r="W6629" s="5">
        <f ca="1">COUNTIFS(Table1[Agent_name],Table1[[#This Row],[Agent_name]],Table1[Month],Table1[[#This Row],[Month]])/160</f>
        <v>0.41249999999999998</v>
      </c>
    </row>
    <row r="6630" spans="1:23" x14ac:dyDescent="0.25">
      <c r="A6630">
        <v>6629</v>
      </c>
      <c r="B6630" t="s">
        <v>21494</v>
      </c>
      <c r="C6630" t="s">
        <v>21495</v>
      </c>
      <c r="D6630">
        <v>70</v>
      </c>
      <c r="E6630" t="s">
        <v>29</v>
      </c>
      <c r="F6630" t="s">
        <v>219</v>
      </c>
      <c r="G6630" s="1">
        <v>44440</v>
      </c>
      <c r="H6630" t="s">
        <v>21</v>
      </c>
      <c r="I6630" t="s">
        <v>46</v>
      </c>
      <c r="J6630" s="3" t="s">
        <v>21496</v>
      </c>
      <c r="K6630" t="s">
        <v>62</v>
      </c>
      <c r="M6630" t="s">
        <v>143</v>
      </c>
      <c r="N6630" t="s">
        <v>83</v>
      </c>
      <c r="R6630" t="str">
        <f t="shared" ca="1" si="103"/>
        <v>Divya</v>
      </c>
      <c r="S6630" t="str">
        <f>IFERROR(TEXT(DATEVALUE(LEFT(Table1[[#This Row],[Date of Purchase]],10)), "MMMM"), TEXT(Table1[[#This Row],[Date of Purchase]], "MMMM"))</f>
        <v>September</v>
      </c>
      <c r="T6630" t="str">
        <f>IF(OR(
  AND(Table1[[#This Row],[Ticket Priority]]="Critical", Table1[[#This Row],[Ticket Status]]&lt;&gt;"Closed"),
  AND(Table1[[#This Row],[Ticket Priority]]="High", Table1[[#This Row],[Ticket Status]]="Open")
), "Yes", "No")</f>
        <v>No</v>
      </c>
      <c r="U6630" s="4" t="str">
        <f>IF(Table1[[#This Row],[Ticket Status]]="Closed","Yes","No")</f>
        <v>No</v>
      </c>
      <c r="V6630" s="4" t="str">
        <f>IF(Table1[[#This Row],[Ticket Status]]="Pending Customer Response","Yes","No")</f>
        <v>No</v>
      </c>
      <c r="W6630" s="5">
        <f ca="1">COUNTIFS(Table1[Agent_name],Table1[[#This Row],[Agent_name]],Table1[Month],Table1[[#This Row],[Month]])/160</f>
        <v>0.21875</v>
      </c>
    </row>
    <row r="6631" spans="1:23" x14ac:dyDescent="0.25">
      <c r="A6631">
        <v>6630</v>
      </c>
      <c r="B6631" t="s">
        <v>18267</v>
      </c>
      <c r="C6631" t="s">
        <v>21497</v>
      </c>
      <c r="D6631">
        <v>33</v>
      </c>
      <c r="E6631" t="s">
        <v>19</v>
      </c>
      <c r="F6631" t="s">
        <v>421</v>
      </c>
      <c r="G6631" s="1">
        <v>44351</v>
      </c>
      <c r="H6631" t="s">
        <v>67</v>
      </c>
      <c r="I6631" t="s">
        <v>67</v>
      </c>
      <c r="J6631" s="3" t="s">
        <v>21498</v>
      </c>
      <c r="K6631" t="s">
        <v>39</v>
      </c>
      <c r="L6631" t="s">
        <v>21499</v>
      </c>
      <c r="M6631" t="s">
        <v>89</v>
      </c>
      <c r="N6631" t="s">
        <v>55</v>
      </c>
      <c r="O6631" s="2">
        <v>45078.13040509259</v>
      </c>
      <c r="P6631" s="2">
        <v>45078.599849537037</v>
      </c>
      <c r="Q6631">
        <v>5</v>
      </c>
      <c r="R6631" t="str">
        <f t="shared" ca="1" si="103"/>
        <v>Priya</v>
      </c>
      <c r="S6631" t="str">
        <f>IFERROR(TEXT(DATEVALUE(LEFT(Table1[[#This Row],[Date of Purchase]],10)), "MMMM"), TEXT(Table1[[#This Row],[Date of Purchase]], "MMMM"))</f>
        <v>June</v>
      </c>
      <c r="T6631" t="str">
        <f>IF(OR(
  AND(Table1[[#This Row],[Ticket Priority]]="Critical", Table1[[#This Row],[Ticket Status]]&lt;&gt;"Closed"),
  AND(Table1[[#This Row],[Ticket Priority]]="High", Table1[[#This Row],[Ticket Status]]="Open")
), "Yes", "No")</f>
        <v>No</v>
      </c>
      <c r="U6631" s="4" t="str">
        <f>IF(Table1[[#This Row],[Ticket Status]]="Closed","Yes","No")</f>
        <v>Yes</v>
      </c>
      <c r="V6631" s="4" t="str">
        <f>IF(Table1[[#This Row],[Ticket Status]]="Pending Customer Response","Yes","No")</f>
        <v>No</v>
      </c>
      <c r="W6631" s="5">
        <f ca="1">COUNTIFS(Table1[Agent_name],Table1[[#This Row],[Agent_name]],Table1[Month],Table1[[#This Row],[Month]])/160</f>
        <v>0.35625000000000001</v>
      </c>
    </row>
    <row r="6632" spans="1:23" x14ac:dyDescent="0.25">
      <c r="A6632">
        <v>6631</v>
      </c>
      <c r="B6632" t="s">
        <v>21500</v>
      </c>
      <c r="C6632" t="s">
        <v>21501</v>
      </c>
      <c r="D6632">
        <v>27</v>
      </c>
      <c r="E6632" t="s">
        <v>19</v>
      </c>
      <c r="F6632" t="s">
        <v>456</v>
      </c>
      <c r="G6632" s="1">
        <v>44139</v>
      </c>
      <c r="H6632" t="s">
        <v>21</v>
      </c>
      <c r="I6632" t="s">
        <v>93</v>
      </c>
      <c r="J6632" s="3" t="s">
        <v>21502</v>
      </c>
      <c r="K6632" t="s">
        <v>39</v>
      </c>
      <c r="L6632" t="s">
        <v>21503</v>
      </c>
      <c r="M6632" t="s">
        <v>41</v>
      </c>
      <c r="N6632" t="s">
        <v>26</v>
      </c>
      <c r="O6632" s="2">
        <v>45079.004027777781</v>
      </c>
      <c r="P6632" s="2">
        <v>45078.858194444445</v>
      </c>
      <c r="Q6632">
        <v>3</v>
      </c>
      <c r="R6632" t="str">
        <f t="shared" ca="1" si="103"/>
        <v>Sara</v>
      </c>
      <c r="S6632" t="str">
        <f>IFERROR(TEXT(DATEVALUE(LEFT(Table1[[#This Row],[Date of Purchase]],10)), "MMMM"), TEXT(Table1[[#This Row],[Date of Purchase]], "MMMM"))</f>
        <v>November</v>
      </c>
      <c r="T6632" t="str">
        <f>IF(OR(
  AND(Table1[[#This Row],[Ticket Priority]]="Critical", Table1[[#This Row],[Ticket Status]]&lt;&gt;"Closed"),
  AND(Table1[[#This Row],[Ticket Priority]]="High", Table1[[#This Row],[Ticket Status]]="Open")
), "Yes", "No")</f>
        <v>No</v>
      </c>
      <c r="U6632" s="4" t="str">
        <f>IF(Table1[[#This Row],[Ticket Status]]="Closed","Yes","No")</f>
        <v>Yes</v>
      </c>
      <c r="V6632" s="4" t="str">
        <f>IF(Table1[[#This Row],[Ticket Status]]="Pending Customer Response","Yes","No")</f>
        <v>No</v>
      </c>
      <c r="W6632" s="5">
        <f ca="1">COUNTIFS(Table1[Agent_name],Table1[[#This Row],[Agent_name]],Table1[Month],Table1[[#This Row],[Month]])/160</f>
        <v>0.79374999999999996</v>
      </c>
    </row>
    <row r="6633" spans="1:23" x14ac:dyDescent="0.25">
      <c r="A6633">
        <v>6632</v>
      </c>
      <c r="B6633" t="s">
        <v>21504</v>
      </c>
      <c r="C6633" t="s">
        <v>21505</v>
      </c>
      <c r="D6633">
        <v>20</v>
      </c>
      <c r="E6633" t="s">
        <v>58</v>
      </c>
      <c r="F6633" t="s">
        <v>129</v>
      </c>
      <c r="G6633" s="1">
        <v>44029</v>
      </c>
      <c r="H6633" t="s">
        <v>21</v>
      </c>
      <c r="I6633" t="s">
        <v>52</v>
      </c>
      <c r="J6633" s="3" t="s">
        <v>21506</v>
      </c>
      <c r="K6633" t="s">
        <v>62</v>
      </c>
      <c r="M6633" t="s">
        <v>25</v>
      </c>
      <c r="N6633" t="s">
        <v>83</v>
      </c>
      <c r="R6633" t="str">
        <f t="shared" ca="1" si="103"/>
        <v>Ravi</v>
      </c>
      <c r="S6633" t="str">
        <f>IFERROR(TEXT(DATEVALUE(LEFT(Table1[[#This Row],[Date of Purchase]],10)), "MMMM"), TEXT(Table1[[#This Row],[Date of Purchase]], "MMMM"))</f>
        <v>July</v>
      </c>
      <c r="T6633" t="str">
        <f>IF(OR(
  AND(Table1[[#This Row],[Ticket Priority]]="Critical", Table1[[#This Row],[Ticket Status]]&lt;&gt;"Closed"),
  AND(Table1[[#This Row],[Ticket Priority]]="High", Table1[[#This Row],[Ticket Status]]="Open")
), "Yes", "No")</f>
        <v>Yes</v>
      </c>
      <c r="U6633" s="4" t="str">
        <f>IF(Table1[[#This Row],[Ticket Status]]="Closed","Yes","No")</f>
        <v>No</v>
      </c>
      <c r="V6633" s="4" t="str">
        <f>IF(Table1[[#This Row],[Ticket Status]]="Pending Customer Response","Yes","No")</f>
        <v>No</v>
      </c>
      <c r="W6633" s="5">
        <f ca="1">COUNTIFS(Table1[Agent_name],Table1[[#This Row],[Agent_name]],Table1[Month],Table1[[#This Row],[Month]])/160</f>
        <v>0.66249999999999998</v>
      </c>
    </row>
    <row r="6634" spans="1:23" x14ac:dyDescent="0.25">
      <c r="A6634">
        <v>6633</v>
      </c>
      <c r="B6634" t="s">
        <v>21507</v>
      </c>
      <c r="C6634" t="s">
        <v>21508</v>
      </c>
      <c r="D6634">
        <v>37</v>
      </c>
      <c r="E6634" t="s">
        <v>29</v>
      </c>
      <c r="F6634" t="s">
        <v>211</v>
      </c>
      <c r="G6634" s="1">
        <v>43856</v>
      </c>
      <c r="H6634" t="s">
        <v>67</v>
      </c>
      <c r="I6634" t="s">
        <v>37</v>
      </c>
      <c r="J6634" s="3" t="s">
        <v>21509</v>
      </c>
      <c r="K6634" t="s">
        <v>24</v>
      </c>
      <c r="M6634" t="s">
        <v>89</v>
      </c>
      <c r="N6634" t="s">
        <v>83</v>
      </c>
      <c r="O6634" s="2">
        <v>45078.231145833335</v>
      </c>
      <c r="R6634" t="str">
        <f t="shared" ca="1" si="103"/>
        <v>Mohit</v>
      </c>
      <c r="S6634" t="str">
        <f>IFERROR(TEXT(DATEVALUE(LEFT(Table1[[#This Row],[Date of Purchase]],10)), "MMMM"), TEXT(Table1[[#This Row],[Date of Purchase]], "MMMM"))</f>
        <v>January</v>
      </c>
      <c r="T6634" t="str">
        <f>IF(OR(
  AND(Table1[[#This Row],[Ticket Priority]]="Critical", Table1[[#This Row],[Ticket Status]]&lt;&gt;"Closed"),
  AND(Table1[[#This Row],[Ticket Priority]]="High", Table1[[#This Row],[Ticket Status]]="Open")
), "Yes", "No")</f>
        <v>No</v>
      </c>
      <c r="U6634" s="4" t="str">
        <f>IF(Table1[[#This Row],[Ticket Status]]="Closed","Yes","No")</f>
        <v>No</v>
      </c>
      <c r="V6634" s="4" t="str">
        <f>IF(Table1[[#This Row],[Ticket Status]]="Pending Customer Response","Yes","No")</f>
        <v>Yes</v>
      </c>
      <c r="W6634" s="5">
        <f ca="1">COUNTIFS(Table1[Agent_name],Table1[[#This Row],[Agent_name]],Table1[Month],Table1[[#This Row],[Month]])/160</f>
        <v>0.46250000000000002</v>
      </c>
    </row>
    <row r="6635" spans="1:23" x14ac:dyDescent="0.25">
      <c r="A6635">
        <v>6634</v>
      </c>
      <c r="B6635" t="s">
        <v>21510</v>
      </c>
      <c r="C6635" t="s">
        <v>21511</v>
      </c>
      <c r="D6635">
        <v>48</v>
      </c>
      <c r="E6635" t="s">
        <v>58</v>
      </c>
      <c r="F6635" t="s">
        <v>112</v>
      </c>
      <c r="G6635" s="1">
        <v>44554</v>
      </c>
      <c r="H6635" t="s">
        <v>67</v>
      </c>
      <c r="I6635" t="s">
        <v>72</v>
      </c>
      <c r="J6635" s="3" t="s">
        <v>21512</v>
      </c>
      <c r="K6635" t="s">
        <v>39</v>
      </c>
      <c r="L6635" t="s">
        <v>21513</v>
      </c>
      <c r="M6635" t="s">
        <v>25</v>
      </c>
      <c r="N6635" t="s">
        <v>26</v>
      </c>
      <c r="O6635" s="2">
        <v>45078.435335648152</v>
      </c>
      <c r="P6635" s="2">
        <v>45078.4221412037</v>
      </c>
      <c r="Q6635">
        <v>4</v>
      </c>
      <c r="R6635" t="str">
        <f t="shared" ca="1" si="103"/>
        <v>Meera</v>
      </c>
      <c r="S6635" t="str">
        <f>IFERROR(TEXT(DATEVALUE(LEFT(Table1[[#This Row],[Date of Purchase]],10)), "MMMM"), TEXT(Table1[[#This Row],[Date of Purchase]], "MMMM"))</f>
        <v>December</v>
      </c>
      <c r="T6635" t="str">
        <f>IF(OR(
  AND(Table1[[#This Row],[Ticket Priority]]="Critical", Table1[[#This Row],[Ticket Status]]&lt;&gt;"Closed"),
  AND(Table1[[#This Row],[Ticket Priority]]="High", Table1[[#This Row],[Ticket Status]]="Open")
), "Yes", "No")</f>
        <v>No</v>
      </c>
      <c r="U6635" s="4" t="str">
        <f>IF(Table1[[#This Row],[Ticket Status]]="Closed","Yes","No")</f>
        <v>Yes</v>
      </c>
      <c r="V6635" s="4" t="str">
        <f>IF(Table1[[#This Row],[Ticket Status]]="Pending Customer Response","Yes","No")</f>
        <v>No</v>
      </c>
      <c r="W6635" s="5">
        <f ca="1">COUNTIFS(Table1[Agent_name],Table1[[#This Row],[Agent_name]],Table1[Month],Table1[[#This Row],[Month]])/160</f>
        <v>0.24374999999999999</v>
      </c>
    </row>
    <row r="6636" spans="1:23" x14ac:dyDescent="0.25">
      <c r="A6636">
        <v>6635</v>
      </c>
      <c r="B6636" t="s">
        <v>21514</v>
      </c>
      <c r="C6636" t="s">
        <v>21515</v>
      </c>
      <c r="D6636">
        <v>48</v>
      </c>
      <c r="E6636" t="s">
        <v>19</v>
      </c>
      <c r="F6636" t="s">
        <v>134</v>
      </c>
      <c r="G6636" s="1">
        <v>44454</v>
      </c>
      <c r="H6636" t="s">
        <v>21</v>
      </c>
      <c r="I6636" t="s">
        <v>150</v>
      </c>
      <c r="J6636" s="3" t="s">
        <v>21516</v>
      </c>
      <c r="K6636" t="s">
        <v>62</v>
      </c>
      <c r="M6636" t="s">
        <v>41</v>
      </c>
      <c r="N6636" t="s">
        <v>83</v>
      </c>
      <c r="R6636" t="str">
        <f t="shared" ca="1" si="103"/>
        <v>Mohit</v>
      </c>
      <c r="S6636" t="str">
        <f>IFERROR(TEXT(DATEVALUE(LEFT(Table1[[#This Row],[Date of Purchase]],10)), "MMMM"), TEXT(Table1[[#This Row],[Date of Purchase]], "MMMM"))</f>
        <v>September</v>
      </c>
      <c r="T6636" t="str">
        <f>IF(OR(
  AND(Table1[[#This Row],[Ticket Priority]]="Critical", Table1[[#This Row],[Ticket Status]]&lt;&gt;"Closed"),
  AND(Table1[[#This Row],[Ticket Priority]]="High", Table1[[#This Row],[Ticket Status]]="Open")
), "Yes", "No")</f>
        <v>No</v>
      </c>
      <c r="U6636" s="4" t="str">
        <f>IF(Table1[[#This Row],[Ticket Status]]="Closed","Yes","No")</f>
        <v>No</v>
      </c>
      <c r="V6636" s="4" t="str">
        <f>IF(Table1[[#This Row],[Ticket Status]]="Pending Customer Response","Yes","No")</f>
        <v>No</v>
      </c>
      <c r="W6636" s="5">
        <f ca="1">COUNTIFS(Table1[Agent_name],Table1[[#This Row],[Agent_name]],Table1[Month],Table1[[#This Row],[Month]])/160</f>
        <v>0.38124999999999998</v>
      </c>
    </row>
    <row r="6637" spans="1:23" x14ac:dyDescent="0.25">
      <c r="A6637">
        <v>6636</v>
      </c>
      <c r="B6637" t="s">
        <v>21517</v>
      </c>
      <c r="C6637" t="s">
        <v>21518</v>
      </c>
      <c r="D6637">
        <v>34</v>
      </c>
      <c r="E6637" t="s">
        <v>58</v>
      </c>
      <c r="F6637" t="s">
        <v>383</v>
      </c>
      <c r="G6637" s="1">
        <v>44293</v>
      </c>
      <c r="H6637" t="s">
        <v>67</v>
      </c>
      <c r="I6637" t="s">
        <v>77</v>
      </c>
      <c r="J6637" s="3" t="s">
        <v>21519</v>
      </c>
      <c r="K6637" t="s">
        <v>62</v>
      </c>
      <c r="M6637" t="s">
        <v>25</v>
      </c>
      <c r="N6637" t="s">
        <v>33</v>
      </c>
      <c r="R6637" t="str">
        <f t="shared" ca="1" si="103"/>
        <v>Aisha</v>
      </c>
      <c r="S6637" t="str">
        <f>IFERROR(TEXT(DATEVALUE(LEFT(Table1[[#This Row],[Date of Purchase]],10)), "MMMM"), TEXT(Table1[[#This Row],[Date of Purchase]], "MMMM"))</f>
        <v>April</v>
      </c>
      <c r="T6637" t="str">
        <f>IF(OR(
  AND(Table1[[#This Row],[Ticket Priority]]="Critical", Table1[[#This Row],[Ticket Status]]&lt;&gt;"Closed"),
  AND(Table1[[#This Row],[Ticket Priority]]="High", Table1[[#This Row],[Ticket Status]]="Open")
), "Yes", "No")</f>
        <v>Yes</v>
      </c>
      <c r="U6637" s="4" t="str">
        <f>IF(Table1[[#This Row],[Ticket Status]]="Closed","Yes","No")</f>
        <v>No</v>
      </c>
      <c r="V6637" s="4" t="str">
        <f>IF(Table1[[#This Row],[Ticket Status]]="Pending Customer Response","Yes","No")</f>
        <v>No</v>
      </c>
      <c r="W6637" s="5">
        <f ca="1">COUNTIFS(Table1[Agent_name],Table1[[#This Row],[Agent_name]],Table1[Month],Table1[[#This Row],[Month]])/160</f>
        <v>0.81874999999999998</v>
      </c>
    </row>
    <row r="6638" spans="1:23" x14ac:dyDescent="0.25">
      <c r="A6638">
        <v>6637</v>
      </c>
      <c r="B6638" t="s">
        <v>21520</v>
      </c>
      <c r="C6638" t="s">
        <v>21521</v>
      </c>
      <c r="D6638">
        <v>65</v>
      </c>
      <c r="E6638" t="s">
        <v>58</v>
      </c>
      <c r="F6638" t="s">
        <v>286</v>
      </c>
      <c r="G6638" s="1">
        <v>43940</v>
      </c>
      <c r="H6638" t="s">
        <v>67</v>
      </c>
      <c r="I6638" t="s">
        <v>60</v>
      </c>
      <c r="J6638" s="3" t="s">
        <v>21522</v>
      </c>
      <c r="K6638" t="s">
        <v>62</v>
      </c>
      <c r="M6638" t="s">
        <v>143</v>
      </c>
      <c r="N6638" t="s">
        <v>33</v>
      </c>
      <c r="R6638" t="str">
        <f t="shared" ca="1" si="103"/>
        <v>Ravi</v>
      </c>
      <c r="S6638" t="str">
        <f>IFERROR(TEXT(DATEVALUE(LEFT(Table1[[#This Row],[Date of Purchase]],10)), "MMMM"), TEXT(Table1[[#This Row],[Date of Purchase]], "MMMM"))</f>
        <v>April</v>
      </c>
      <c r="T6638" t="str">
        <f>IF(OR(
  AND(Table1[[#This Row],[Ticket Priority]]="Critical", Table1[[#This Row],[Ticket Status]]&lt;&gt;"Closed"),
  AND(Table1[[#This Row],[Ticket Priority]]="High", Table1[[#This Row],[Ticket Status]]="Open")
), "Yes", "No")</f>
        <v>No</v>
      </c>
      <c r="U6638" s="4" t="str">
        <f>IF(Table1[[#This Row],[Ticket Status]]="Closed","Yes","No")</f>
        <v>No</v>
      </c>
      <c r="V6638" s="4" t="str">
        <f>IF(Table1[[#This Row],[Ticket Status]]="Pending Customer Response","Yes","No")</f>
        <v>No</v>
      </c>
      <c r="W6638" s="5">
        <f ca="1">COUNTIFS(Table1[Agent_name],Table1[[#This Row],[Agent_name]],Table1[Month],Table1[[#This Row],[Month]])/160</f>
        <v>0.625</v>
      </c>
    </row>
    <row r="6639" spans="1:23" x14ac:dyDescent="0.25">
      <c r="A6639">
        <v>6638</v>
      </c>
      <c r="B6639" t="s">
        <v>21523</v>
      </c>
      <c r="C6639" t="s">
        <v>21524</v>
      </c>
      <c r="D6639">
        <v>54</v>
      </c>
      <c r="E6639" t="s">
        <v>58</v>
      </c>
      <c r="F6639" t="s">
        <v>117</v>
      </c>
      <c r="G6639" s="1">
        <v>44232</v>
      </c>
      <c r="H6639" t="s">
        <v>21</v>
      </c>
      <c r="I6639" t="s">
        <v>59</v>
      </c>
      <c r="J6639" s="3" t="s">
        <v>21525</v>
      </c>
      <c r="K6639" t="s">
        <v>39</v>
      </c>
      <c r="L6639" t="s">
        <v>21526</v>
      </c>
      <c r="M6639" t="s">
        <v>89</v>
      </c>
      <c r="N6639" t="s">
        <v>33</v>
      </c>
      <c r="O6639" s="2">
        <v>45078.358310185184</v>
      </c>
      <c r="P6639" s="2">
        <v>45078.458310185182</v>
      </c>
      <c r="Q6639">
        <v>1</v>
      </c>
      <c r="R6639" t="str">
        <f t="shared" ca="1" si="103"/>
        <v>Mohit</v>
      </c>
      <c r="S6639" t="str">
        <f>IFERROR(TEXT(DATEVALUE(LEFT(Table1[[#This Row],[Date of Purchase]],10)), "MMMM"), TEXT(Table1[[#This Row],[Date of Purchase]], "MMMM"))</f>
        <v>February</v>
      </c>
      <c r="T6639" t="str">
        <f>IF(OR(
  AND(Table1[[#This Row],[Ticket Priority]]="Critical", Table1[[#This Row],[Ticket Status]]&lt;&gt;"Closed"),
  AND(Table1[[#This Row],[Ticket Priority]]="High", Table1[[#This Row],[Ticket Status]]="Open")
), "Yes", "No")</f>
        <v>No</v>
      </c>
      <c r="U6639" s="4" t="str">
        <f>IF(Table1[[#This Row],[Ticket Status]]="Closed","Yes","No")</f>
        <v>Yes</v>
      </c>
      <c r="V6639" s="4" t="str">
        <f>IF(Table1[[#This Row],[Ticket Status]]="Pending Customer Response","Yes","No")</f>
        <v>No</v>
      </c>
      <c r="W6639" s="5">
        <f ca="1">COUNTIFS(Table1[Agent_name],Table1[[#This Row],[Agent_name]],Table1[Month],Table1[[#This Row],[Month]])/160</f>
        <v>0.52500000000000002</v>
      </c>
    </row>
    <row r="6640" spans="1:23" x14ac:dyDescent="0.25">
      <c r="A6640">
        <v>6639</v>
      </c>
      <c r="B6640" t="s">
        <v>21527</v>
      </c>
      <c r="C6640" t="s">
        <v>21528</v>
      </c>
      <c r="D6640">
        <v>47</v>
      </c>
      <c r="E6640" t="s">
        <v>19</v>
      </c>
      <c r="F6640" t="s">
        <v>20</v>
      </c>
      <c r="G6640" s="1">
        <v>44501</v>
      </c>
      <c r="H6640" t="s">
        <v>21</v>
      </c>
      <c r="I6640" t="s">
        <v>31</v>
      </c>
      <c r="J6640" s="3" t="s">
        <v>21529</v>
      </c>
      <c r="K6640" t="s">
        <v>24</v>
      </c>
      <c r="M6640" t="s">
        <v>25</v>
      </c>
      <c r="N6640" t="s">
        <v>83</v>
      </c>
      <c r="O6640" s="2">
        <v>45078.548611111109</v>
      </c>
      <c r="R6640" t="str">
        <f t="shared" ca="1" si="103"/>
        <v>Divya</v>
      </c>
      <c r="S6640" t="str">
        <f>IFERROR(TEXT(DATEVALUE(LEFT(Table1[[#This Row],[Date of Purchase]],10)), "MMMM"), TEXT(Table1[[#This Row],[Date of Purchase]], "MMMM"))</f>
        <v>November</v>
      </c>
      <c r="T6640" t="str">
        <f>IF(OR(
  AND(Table1[[#This Row],[Ticket Priority]]="Critical", Table1[[#This Row],[Ticket Status]]&lt;&gt;"Closed"),
  AND(Table1[[#This Row],[Ticket Priority]]="High", Table1[[#This Row],[Ticket Status]]="Open")
), "Yes", "No")</f>
        <v>Yes</v>
      </c>
      <c r="U6640" s="4" t="str">
        <f>IF(Table1[[#This Row],[Ticket Status]]="Closed","Yes","No")</f>
        <v>No</v>
      </c>
      <c r="V6640" s="4" t="str">
        <f>IF(Table1[[#This Row],[Ticket Status]]="Pending Customer Response","Yes","No")</f>
        <v>Yes</v>
      </c>
      <c r="W6640" s="5">
        <f ca="1">COUNTIFS(Table1[Agent_name],Table1[[#This Row],[Agent_name]],Table1[Month],Table1[[#This Row],[Month]])/160</f>
        <v>0.24374999999999999</v>
      </c>
    </row>
    <row r="6641" spans="1:23" x14ac:dyDescent="0.25">
      <c r="A6641">
        <v>6640</v>
      </c>
      <c r="B6641" t="s">
        <v>21530</v>
      </c>
      <c r="C6641" t="s">
        <v>21531</v>
      </c>
      <c r="D6641">
        <v>19</v>
      </c>
      <c r="E6641" t="s">
        <v>29</v>
      </c>
      <c r="F6641" t="s">
        <v>211</v>
      </c>
      <c r="G6641" s="1">
        <v>44462</v>
      </c>
      <c r="H6641" t="s">
        <v>59</v>
      </c>
      <c r="I6641" t="s">
        <v>46</v>
      </c>
      <c r="J6641" s="3" t="s">
        <v>21532</v>
      </c>
      <c r="K6641" t="s">
        <v>39</v>
      </c>
      <c r="L6641" t="s">
        <v>21533</v>
      </c>
      <c r="M6641" t="s">
        <v>89</v>
      </c>
      <c r="N6641" t="s">
        <v>55</v>
      </c>
      <c r="O6641" s="2">
        <v>45078.822939814818</v>
      </c>
      <c r="P6641" s="2">
        <v>45078.840300925927</v>
      </c>
      <c r="Q6641">
        <v>2</v>
      </c>
      <c r="R6641" t="str">
        <f t="shared" ca="1" si="103"/>
        <v>Aisha</v>
      </c>
      <c r="S6641" t="str">
        <f>IFERROR(TEXT(DATEVALUE(LEFT(Table1[[#This Row],[Date of Purchase]],10)), "MMMM"), TEXT(Table1[[#This Row],[Date of Purchase]], "MMMM"))</f>
        <v>September</v>
      </c>
      <c r="T6641" t="str">
        <f>IF(OR(
  AND(Table1[[#This Row],[Ticket Priority]]="Critical", Table1[[#This Row],[Ticket Status]]&lt;&gt;"Closed"),
  AND(Table1[[#This Row],[Ticket Priority]]="High", Table1[[#This Row],[Ticket Status]]="Open")
), "Yes", "No")</f>
        <v>No</v>
      </c>
      <c r="U6641" s="4" t="str">
        <f>IF(Table1[[#This Row],[Ticket Status]]="Closed","Yes","No")</f>
        <v>Yes</v>
      </c>
      <c r="V6641" s="4" t="str">
        <f>IF(Table1[[#This Row],[Ticket Status]]="Pending Customer Response","Yes","No")</f>
        <v>No</v>
      </c>
      <c r="W6641" s="5">
        <f ca="1">COUNTIFS(Table1[Agent_name],Table1[[#This Row],[Agent_name]],Table1[Month],Table1[[#This Row],[Month]])/160</f>
        <v>0.86250000000000004</v>
      </c>
    </row>
    <row r="6642" spans="1:23" x14ac:dyDescent="0.25">
      <c r="A6642">
        <v>6641</v>
      </c>
      <c r="B6642" t="s">
        <v>21534</v>
      </c>
      <c r="C6642" t="s">
        <v>5916</v>
      </c>
      <c r="D6642">
        <v>69</v>
      </c>
      <c r="E6642" t="s">
        <v>58</v>
      </c>
      <c r="F6642" t="s">
        <v>157</v>
      </c>
      <c r="G6642" s="1">
        <v>43842</v>
      </c>
      <c r="H6642" t="s">
        <v>21</v>
      </c>
      <c r="I6642" t="s">
        <v>59</v>
      </c>
      <c r="J6642" s="3" t="s">
        <v>21535</v>
      </c>
      <c r="K6642" t="s">
        <v>62</v>
      </c>
      <c r="M6642" t="s">
        <v>143</v>
      </c>
      <c r="N6642" t="s">
        <v>26</v>
      </c>
      <c r="R6642" t="str">
        <f t="shared" ca="1" si="103"/>
        <v>Sara</v>
      </c>
      <c r="S6642" t="str">
        <f>IFERROR(TEXT(DATEVALUE(LEFT(Table1[[#This Row],[Date of Purchase]],10)), "MMMM"), TEXT(Table1[[#This Row],[Date of Purchase]], "MMMM"))</f>
        <v>January</v>
      </c>
      <c r="T6642" t="str">
        <f>IF(OR(
  AND(Table1[[#This Row],[Ticket Priority]]="Critical", Table1[[#This Row],[Ticket Status]]&lt;&gt;"Closed"),
  AND(Table1[[#This Row],[Ticket Priority]]="High", Table1[[#This Row],[Ticket Status]]="Open")
), "Yes", "No")</f>
        <v>No</v>
      </c>
      <c r="U6642" s="4" t="str">
        <f>IF(Table1[[#This Row],[Ticket Status]]="Closed","Yes","No")</f>
        <v>No</v>
      </c>
      <c r="V6642" s="4" t="str">
        <f>IF(Table1[[#This Row],[Ticket Status]]="Pending Customer Response","Yes","No")</f>
        <v>No</v>
      </c>
      <c r="W6642" s="5">
        <f ca="1">COUNTIFS(Table1[Agent_name],Table1[[#This Row],[Agent_name]],Table1[Month],Table1[[#This Row],[Month]])/160</f>
        <v>0.70625000000000004</v>
      </c>
    </row>
    <row r="6643" spans="1:23" x14ac:dyDescent="0.25">
      <c r="A6643">
        <v>6642</v>
      </c>
      <c r="B6643" t="s">
        <v>21536</v>
      </c>
      <c r="C6643" t="s">
        <v>21537</v>
      </c>
      <c r="D6643">
        <v>46</v>
      </c>
      <c r="E6643" t="s">
        <v>58</v>
      </c>
      <c r="F6643" t="s">
        <v>125</v>
      </c>
      <c r="G6643" s="1">
        <v>44452</v>
      </c>
      <c r="H6643" t="s">
        <v>67</v>
      </c>
      <c r="I6643" t="s">
        <v>52</v>
      </c>
      <c r="J6643" s="3" t="s">
        <v>21538</v>
      </c>
      <c r="K6643" t="s">
        <v>62</v>
      </c>
      <c r="M6643" t="s">
        <v>143</v>
      </c>
      <c r="N6643" t="s">
        <v>83</v>
      </c>
      <c r="R6643" t="str">
        <f t="shared" ca="1" si="103"/>
        <v>Rahul</v>
      </c>
      <c r="S6643" t="str">
        <f>IFERROR(TEXT(DATEVALUE(LEFT(Table1[[#This Row],[Date of Purchase]],10)), "MMMM"), TEXT(Table1[[#This Row],[Date of Purchase]], "MMMM"))</f>
        <v>September</v>
      </c>
      <c r="T6643" t="str">
        <f>IF(OR(
  AND(Table1[[#This Row],[Ticket Priority]]="Critical", Table1[[#This Row],[Ticket Status]]&lt;&gt;"Closed"),
  AND(Table1[[#This Row],[Ticket Priority]]="High", Table1[[#This Row],[Ticket Status]]="Open")
), "Yes", "No")</f>
        <v>No</v>
      </c>
      <c r="U6643" s="4" t="str">
        <f>IF(Table1[[#This Row],[Ticket Status]]="Closed","Yes","No")</f>
        <v>No</v>
      </c>
      <c r="V6643" s="4" t="str">
        <f>IF(Table1[[#This Row],[Ticket Status]]="Pending Customer Response","Yes","No")</f>
        <v>No</v>
      </c>
      <c r="W6643" s="5">
        <f ca="1">COUNTIFS(Table1[Agent_name],Table1[[#This Row],[Agent_name]],Table1[Month],Table1[[#This Row],[Month]])/160</f>
        <v>0.25</v>
      </c>
    </row>
    <row r="6644" spans="1:23" x14ac:dyDescent="0.25">
      <c r="A6644">
        <v>6643</v>
      </c>
      <c r="B6644" t="s">
        <v>21539</v>
      </c>
      <c r="C6644" t="s">
        <v>21540</v>
      </c>
      <c r="D6644">
        <v>62</v>
      </c>
      <c r="E6644" t="s">
        <v>29</v>
      </c>
      <c r="F6644" t="s">
        <v>44</v>
      </c>
      <c r="G6644" s="1">
        <v>44221</v>
      </c>
      <c r="H6644" t="s">
        <v>67</v>
      </c>
      <c r="I6644" t="s">
        <v>37</v>
      </c>
      <c r="J6644" s="3" t="s">
        <v>4173</v>
      </c>
      <c r="K6644" t="s">
        <v>24</v>
      </c>
      <c r="M6644" t="s">
        <v>89</v>
      </c>
      <c r="N6644" t="s">
        <v>26</v>
      </c>
      <c r="O6644" s="2">
        <v>45078.416724537034</v>
      </c>
      <c r="R6644" t="str">
        <f t="shared" ca="1" si="103"/>
        <v>Mohit</v>
      </c>
      <c r="S6644" t="str">
        <f>IFERROR(TEXT(DATEVALUE(LEFT(Table1[[#This Row],[Date of Purchase]],10)), "MMMM"), TEXT(Table1[[#This Row],[Date of Purchase]], "MMMM"))</f>
        <v>January</v>
      </c>
      <c r="T6644" t="str">
        <f>IF(OR(
  AND(Table1[[#This Row],[Ticket Priority]]="Critical", Table1[[#This Row],[Ticket Status]]&lt;&gt;"Closed"),
  AND(Table1[[#This Row],[Ticket Priority]]="High", Table1[[#This Row],[Ticket Status]]="Open")
), "Yes", "No")</f>
        <v>No</v>
      </c>
      <c r="U6644" s="4" t="str">
        <f>IF(Table1[[#This Row],[Ticket Status]]="Closed","Yes","No")</f>
        <v>No</v>
      </c>
      <c r="V6644" s="4" t="str">
        <f>IF(Table1[[#This Row],[Ticket Status]]="Pending Customer Response","Yes","No")</f>
        <v>Yes</v>
      </c>
      <c r="W6644" s="5">
        <f ca="1">COUNTIFS(Table1[Agent_name],Table1[[#This Row],[Agent_name]],Table1[Month],Table1[[#This Row],[Month]])/160</f>
        <v>0.46250000000000002</v>
      </c>
    </row>
    <row r="6645" spans="1:23" x14ac:dyDescent="0.25">
      <c r="A6645">
        <v>6644</v>
      </c>
      <c r="B6645" t="s">
        <v>21541</v>
      </c>
      <c r="C6645" t="s">
        <v>21542</v>
      </c>
      <c r="D6645">
        <v>26</v>
      </c>
      <c r="E6645" t="s">
        <v>19</v>
      </c>
      <c r="F6645" t="s">
        <v>431</v>
      </c>
      <c r="G6645" s="1">
        <v>44030</v>
      </c>
      <c r="H6645" t="s">
        <v>67</v>
      </c>
      <c r="I6645" t="s">
        <v>52</v>
      </c>
      <c r="J6645" s="3" t="s">
        <v>21543</v>
      </c>
      <c r="K6645" t="s">
        <v>62</v>
      </c>
      <c r="M6645" t="s">
        <v>143</v>
      </c>
      <c r="N6645" t="s">
        <v>26</v>
      </c>
      <c r="R6645" t="str">
        <f t="shared" ca="1" si="103"/>
        <v>Ravi</v>
      </c>
      <c r="S6645" t="str">
        <f>IFERROR(TEXT(DATEVALUE(LEFT(Table1[[#This Row],[Date of Purchase]],10)), "MMMM"), TEXT(Table1[[#This Row],[Date of Purchase]], "MMMM"))</f>
        <v>July</v>
      </c>
      <c r="T6645" t="str">
        <f>IF(OR(
  AND(Table1[[#This Row],[Ticket Priority]]="Critical", Table1[[#This Row],[Ticket Status]]&lt;&gt;"Closed"),
  AND(Table1[[#This Row],[Ticket Priority]]="High", Table1[[#This Row],[Ticket Status]]="Open")
), "Yes", "No")</f>
        <v>No</v>
      </c>
      <c r="U6645" s="4" t="str">
        <f>IF(Table1[[#This Row],[Ticket Status]]="Closed","Yes","No")</f>
        <v>No</v>
      </c>
      <c r="V6645" s="4" t="str">
        <f>IF(Table1[[#This Row],[Ticket Status]]="Pending Customer Response","Yes","No")</f>
        <v>No</v>
      </c>
      <c r="W6645" s="5">
        <f ca="1">COUNTIFS(Table1[Agent_name],Table1[[#This Row],[Agent_name]],Table1[Month],Table1[[#This Row],[Month]])/160</f>
        <v>0.66249999999999998</v>
      </c>
    </row>
    <row r="6646" spans="1:23" x14ac:dyDescent="0.25">
      <c r="A6646">
        <v>6645</v>
      </c>
      <c r="B6646" t="s">
        <v>21544</v>
      </c>
      <c r="C6646" t="s">
        <v>21545</v>
      </c>
      <c r="D6646">
        <v>36</v>
      </c>
      <c r="E6646" t="s">
        <v>19</v>
      </c>
      <c r="F6646" t="s">
        <v>20</v>
      </c>
      <c r="G6646" s="1">
        <v>44500</v>
      </c>
      <c r="H6646" t="s">
        <v>21</v>
      </c>
      <c r="I6646" t="s">
        <v>22</v>
      </c>
      <c r="J6646" s="3" t="s">
        <v>21546</v>
      </c>
      <c r="K6646" t="s">
        <v>62</v>
      </c>
      <c r="M6646" t="s">
        <v>41</v>
      </c>
      <c r="N6646" t="s">
        <v>26</v>
      </c>
      <c r="R6646" t="str">
        <f t="shared" ca="1" si="103"/>
        <v>Meera</v>
      </c>
      <c r="S6646" t="str">
        <f>IFERROR(TEXT(DATEVALUE(LEFT(Table1[[#This Row],[Date of Purchase]],10)), "MMMM"), TEXT(Table1[[#This Row],[Date of Purchase]], "MMMM"))</f>
        <v>October</v>
      </c>
      <c r="T6646" t="str">
        <f>IF(OR(
  AND(Table1[[#This Row],[Ticket Priority]]="Critical", Table1[[#This Row],[Ticket Status]]&lt;&gt;"Closed"),
  AND(Table1[[#This Row],[Ticket Priority]]="High", Table1[[#This Row],[Ticket Status]]="Open")
), "Yes", "No")</f>
        <v>No</v>
      </c>
      <c r="U6646" s="4" t="str">
        <f>IF(Table1[[#This Row],[Ticket Status]]="Closed","Yes","No")</f>
        <v>No</v>
      </c>
      <c r="V6646" s="4" t="str">
        <f>IF(Table1[[#This Row],[Ticket Status]]="Pending Customer Response","Yes","No")</f>
        <v>No</v>
      </c>
      <c r="W6646" s="5">
        <f ca="1">COUNTIFS(Table1[Agent_name],Table1[[#This Row],[Agent_name]],Table1[Month],Table1[[#This Row],[Month]])/160</f>
        <v>0.23749999999999999</v>
      </c>
    </row>
    <row r="6647" spans="1:23" x14ac:dyDescent="0.25">
      <c r="A6647">
        <v>6646</v>
      </c>
      <c r="B6647" t="s">
        <v>21547</v>
      </c>
      <c r="C6647" t="s">
        <v>21548</v>
      </c>
      <c r="D6647">
        <v>31</v>
      </c>
      <c r="E6647" t="s">
        <v>19</v>
      </c>
      <c r="F6647" t="s">
        <v>339</v>
      </c>
      <c r="G6647" s="1">
        <v>44108</v>
      </c>
      <c r="H6647" t="s">
        <v>45</v>
      </c>
      <c r="I6647" t="s">
        <v>46</v>
      </c>
      <c r="J6647" s="3" t="s">
        <v>1230</v>
      </c>
      <c r="K6647" t="s">
        <v>39</v>
      </c>
      <c r="L6647" t="s">
        <v>21549</v>
      </c>
      <c r="M6647" t="s">
        <v>41</v>
      </c>
      <c r="N6647" t="s">
        <v>83</v>
      </c>
      <c r="O6647" s="2">
        <v>45078.446631944447</v>
      </c>
      <c r="P6647" s="2">
        <v>45078.916770833333</v>
      </c>
      <c r="Q6647">
        <v>2</v>
      </c>
      <c r="R6647" t="str">
        <f t="shared" ca="1" si="103"/>
        <v>Meera</v>
      </c>
      <c r="S6647" t="str">
        <f>IFERROR(TEXT(DATEVALUE(LEFT(Table1[[#This Row],[Date of Purchase]],10)), "MMMM"), TEXT(Table1[[#This Row],[Date of Purchase]], "MMMM"))</f>
        <v>October</v>
      </c>
      <c r="T6647" t="str">
        <f>IF(OR(
  AND(Table1[[#This Row],[Ticket Priority]]="Critical", Table1[[#This Row],[Ticket Status]]&lt;&gt;"Closed"),
  AND(Table1[[#This Row],[Ticket Priority]]="High", Table1[[#This Row],[Ticket Status]]="Open")
), "Yes", "No")</f>
        <v>No</v>
      </c>
      <c r="U6647" s="4" t="str">
        <f>IF(Table1[[#This Row],[Ticket Status]]="Closed","Yes","No")</f>
        <v>Yes</v>
      </c>
      <c r="V6647" s="4" t="str">
        <f>IF(Table1[[#This Row],[Ticket Status]]="Pending Customer Response","Yes","No")</f>
        <v>No</v>
      </c>
      <c r="W6647" s="5">
        <f ca="1">COUNTIFS(Table1[Agent_name],Table1[[#This Row],[Agent_name]],Table1[Month],Table1[[#This Row],[Month]])/160</f>
        <v>0.23749999999999999</v>
      </c>
    </row>
    <row r="6648" spans="1:23" x14ac:dyDescent="0.25">
      <c r="A6648">
        <v>6647</v>
      </c>
      <c r="B6648" t="s">
        <v>21550</v>
      </c>
      <c r="C6648" t="s">
        <v>21551</v>
      </c>
      <c r="D6648">
        <v>59</v>
      </c>
      <c r="E6648" t="s">
        <v>19</v>
      </c>
      <c r="F6648" t="s">
        <v>117</v>
      </c>
      <c r="G6648" s="1">
        <v>44259</v>
      </c>
      <c r="H6648" t="s">
        <v>66</v>
      </c>
      <c r="I6648" t="s">
        <v>77</v>
      </c>
      <c r="J6648" s="3" t="s">
        <v>21552</v>
      </c>
      <c r="K6648" t="s">
        <v>62</v>
      </c>
      <c r="M6648" t="s">
        <v>89</v>
      </c>
      <c r="N6648" t="s">
        <v>83</v>
      </c>
      <c r="R6648" t="str">
        <f t="shared" ca="1" si="103"/>
        <v>Mohit</v>
      </c>
      <c r="S6648" t="str">
        <f>IFERROR(TEXT(DATEVALUE(LEFT(Table1[[#This Row],[Date of Purchase]],10)), "MMMM"), TEXT(Table1[[#This Row],[Date of Purchase]], "MMMM"))</f>
        <v>March</v>
      </c>
      <c r="T6648" t="str">
        <f>IF(OR(
  AND(Table1[[#This Row],[Ticket Priority]]="Critical", Table1[[#This Row],[Ticket Status]]&lt;&gt;"Closed"),
  AND(Table1[[#This Row],[Ticket Priority]]="High", Table1[[#This Row],[Ticket Status]]="Open")
), "Yes", "No")</f>
        <v>Yes</v>
      </c>
      <c r="U6648" s="4" t="str">
        <f>IF(Table1[[#This Row],[Ticket Status]]="Closed","Yes","No")</f>
        <v>No</v>
      </c>
      <c r="V6648" s="4" t="str">
        <f>IF(Table1[[#This Row],[Ticket Status]]="Pending Customer Response","Yes","No")</f>
        <v>No</v>
      </c>
      <c r="W6648" s="5">
        <f ca="1">COUNTIFS(Table1[Agent_name],Table1[[#This Row],[Agent_name]],Table1[Month],Table1[[#This Row],[Month]])/160</f>
        <v>0.45624999999999999</v>
      </c>
    </row>
    <row r="6649" spans="1:23" x14ac:dyDescent="0.25">
      <c r="A6649">
        <v>6648</v>
      </c>
      <c r="B6649" t="s">
        <v>21553</v>
      </c>
      <c r="C6649" t="s">
        <v>21554</v>
      </c>
      <c r="D6649">
        <v>65</v>
      </c>
      <c r="E6649" t="s">
        <v>58</v>
      </c>
      <c r="F6649" t="s">
        <v>485</v>
      </c>
      <c r="G6649" s="1">
        <v>43929</v>
      </c>
      <c r="H6649" t="s">
        <v>66</v>
      </c>
      <c r="I6649" t="s">
        <v>113</v>
      </c>
      <c r="J6649" s="3" t="s">
        <v>21555</v>
      </c>
      <c r="K6649" t="s">
        <v>24</v>
      </c>
      <c r="M6649" t="s">
        <v>25</v>
      </c>
      <c r="N6649" t="s">
        <v>83</v>
      </c>
      <c r="O6649" s="2">
        <v>45078.386944444443</v>
      </c>
      <c r="R6649" t="str">
        <f t="shared" ca="1" si="103"/>
        <v>Karan</v>
      </c>
      <c r="S6649" t="str">
        <f>IFERROR(TEXT(DATEVALUE(LEFT(Table1[[#This Row],[Date of Purchase]],10)), "MMMM"), TEXT(Table1[[#This Row],[Date of Purchase]], "MMMM"))</f>
        <v>April</v>
      </c>
      <c r="T6649" t="str">
        <f>IF(OR(
  AND(Table1[[#This Row],[Ticket Priority]]="Critical", Table1[[#This Row],[Ticket Status]]&lt;&gt;"Closed"),
  AND(Table1[[#This Row],[Ticket Priority]]="High", Table1[[#This Row],[Ticket Status]]="Open")
), "Yes", "No")</f>
        <v>Yes</v>
      </c>
      <c r="U6649" s="4" t="str">
        <f>IF(Table1[[#This Row],[Ticket Status]]="Closed","Yes","No")</f>
        <v>No</v>
      </c>
      <c r="V6649" s="4" t="str">
        <f>IF(Table1[[#This Row],[Ticket Status]]="Pending Customer Response","Yes","No")</f>
        <v>Yes</v>
      </c>
      <c r="W6649" s="5">
        <f ca="1">COUNTIFS(Table1[Agent_name],Table1[[#This Row],[Agent_name]],Table1[Month],Table1[[#This Row],[Month]])/160</f>
        <v>0.29375000000000001</v>
      </c>
    </row>
    <row r="6650" spans="1:23" x14ac:dyDescent="0.25">
      <c r="A6650">
        <v>6649</v>
      </c>
      <c r="B6650" t="s">
        <v>21556</v>
      </c>
      <c r="C6650" t="s">
        <v>21557</v>
      </c>
      <c r="D6650">
        <v>46</v>
      </c>
      <c r="E6650" t="s">
        <v>58</v>
      </c>
      <c r="F6650" t="s">
        <v>103</v>
      </c>
      <c r="G6650" s="1">
        <v>43941</v>
      </c>
      <c r="H6650" t="s">
        <v>59</v>
      </c>
      <c r="I6650" t="s">
        <v>37</v>
      </c>
      <c r="J6650" s="3" t="s">
        <v>21558</v>
      </c>
      <c r="K6650" t="s">
        <v>39</v>
      </c>
      <c r="L6650" t="s">
        <v>21559</v>
      </c>
      <c r="M6650" t="s">
        <v>41</v>
      </c>
      <c r="N6650" t="s">
        <v>26</v>
      </c>
      <c r="O6650" s="2">
        <v>45078.220995370371</v>
      </c>
      <c r="P6650" s="2">
        <v>45078.435578703706</v>
      </c>
      <c r="Q6650">
        <v>2</v>
      </c>
      <c r="R6650" t="str">
        <f t="shared" ca="1" si="103"/>
        <v>Aisha</v>
      </c>
      <c r="S6650" t="str">
        <f>IFERROR(TEXT(DATEVALUE(LEFT(Table1[[#This Row],[Date of Purchase]],10)), "MMMM"), TEXT(Table1[[#This Row],[Date of Purchase]], "MMMM"))</f>
        <v>April</v>
      </c>
      <c r="T6650" t="str">
        <f>IF(OR(
  AND(Table1[[#This Row],[Ticket Priority]]="Critical", Table1[[#This Row],[Ticket Status]]&lt;&gt;"Closed"),
  AND(Table1[[#This Row],[Ticket Priority]]="High", Table1[[#This Row],[Ticket Status]]="Open")
), "Yes", "No")</f>
        <v>No</v>
      </c>
      <c r="U6650" s="4" t="str">
        <f>IF(Table1[[#This Row],[Ticket Status]]="Closed","Yes","No")</f>
        <v>Yes</v>
      </c>
      <c r="V6650" s="4" t="str">
        <f>IF(Table1[[#This Row],[Ticket Status]]="Pending Customer Response","Yes","No")</f>
        <v>No</v>
      </c>
      <c r="W6650" s="5">
        <f ca="1">COUNTIFS(Table1[Agent_name],Table1[[#This Row],[Agent_name]],Table1[Month],Table1[[#This Row],[Month]])/160</f>
        <v>0.81874999999999998</v>
      </c>
    </row>
    <row r="6651" spans="1:23" x14ac:dyDescent="0.25">
      <c r="A6651">
        <v>6650</v>
      </c>
      <c r="B6651" t="s">
        <v>21560</v>
      </c>
      <c r="C6651" t="s">
        <v>21561</v>
      </c>
      <c r="D6651">
        <v>38</v>
      </c>
      <c r="E6651" t="s">
        <v>29</v>
      </c>
      <c r="F6651" t="s">
        <v>103</v>
      </c>
      <c r="G6651" s="1">
        <v>44166</v>
      </c>
      <c r="H6651" t="s">
        <v>66</v>
      </c>
      <c r="I6651" t="s">
        <v>72</v>
      </c>
      <c r="J6651" s="3" t="s">
        <v>21562</v>
      </c>
      <c r="K6651" t="s">
        <v>39</v>
      </c>
      <c r="L6651" t="s">
        <v>21563</v>
      </c>
      <c r="M6651" t="s">
        <v>25</v>
      </c>
      <c r="N6651" t="s">
        <v>26</v>
      </c>
      <c r="O6651" s="2">
        <v>45078.035590277781</v>
      </c>
      <c r="P6651" s="2">
        <v>45078.988368055558</v>
      </c>
      <c r="Q6651">
        <v>3</v>
      </c>
      <c r="R6651" t="str">
        <f t="shared" ca="1" si="103"/>
        <v>Ravi</v>
      </c>
      <c r="S6651" t="str">
        <f>IFERROR(TEXT(DATEVALUE(LEFT(Table1[[#This Row],[Date of Purchase]],10)), "MMMM"), TEXT(Table1[[#This Row],[Date of Purchase]], "MMMM"))</f>
        <v>December</v>
      </c>
      <c r="T6651" t="str">
        <f>IF(OR(
  AND(Table1[[#This Row],[Ticket Priority]]="Critical", Table1[[#This Row],[Ticket Status]]&lt;&gt;"Closed"),
  AND(Table1[[#This Row],[Ticket Priority]]="High", Table1[[#This Row],[Ticket Status]]="Open")
), "Yes", "No")</f>
        <v>No</v>
      </c>
      <c r="U6651" s="4" t="str">
        <f>IF(Table1[[#This Row],[Ticket Status]]="Closed","Yes","No")</f>
        <v>Yes</v>
      </c>
      <c r="V6651" s="4" t="str">
        <f>IF(Table1[[#This Row],[Ticket Status]]="Pending Customer Response","Yes","No")</f>
        <v>No</v>
      </c>
      <c r="W6651" s="5">
        <f ca="1">COUNTIFS(Table1[Agent_name],Table1[[#This Row],[Agent_name]],Table1[Month],Table1[[#This Row],[Month]])/160</f>
        <v>0.66249999999999998</v>
      </c>
    </row>
    <row r="6652" spans="1:23" x14ac:dyDescent="0.25">
      <c r="A6652">
        <v>6651</v>
      </c>
      <c r="B6652" t="s">
        <v>21564</v>
      </c>
      <c r="C6652" t="s">
        <v>21565</v>
      </c>
      <c r="D6652">
        <v>24</v>
      </c>
      <c r="E6652" t="s">
        <v>29</v>
      </c>
      <c r="F6652" t="s">
        <v>339</v>
      </c>
      <c r="G6652" s="1">
        <v>43975</v>
      </c>
      <c r="H6652" t="s">
        <v>21</v>
      </c>
      <c r="I6652" t="s">
        <v>93</v>
      </c>
      <c r="J6652" s="3" t="s">
        <v>21566</v>
      </c>
      <c r="K6652" t="s">
        <v>39</v>
      </c>
      <c r="L6652" t="s">
        <v>21567</v>
      </c>
      <c r="M6652" t="s">
        <v>89</v>
      </c>
      <c r="N6652" t="s">
        <v>83</v>
      </c>
      <c r="O6652" s="2">
        <v>45078.719641203701</v>
      </c>
      <c r="P6652" s="2">
        <v>45078.477280092593</v>
      </c>
      <c r="Q6652">
        <v>4</v>
      </c>
      <c r="R6652" t="str">
        <f t="shared" ca="1" si="103"/>
        <v>Aisha</v>
      </c>
      <c r="S6652" t="str">
        <f>IFERROR(TEXT(DATEVALUE(LEFT(Table1[[#This Row],[Date of Purchase]],10)), "MMMM"), TEXT(Table1[[#This Row],[Date of Purchase]], "MMMM"))</f>
        <v>May</v>
      </c>
      <c r="T6652" t="str">
        <f>IF(OR(
  AND(Table1[[#This Row],[Ticket Priority]]="Critical", Table1[[#This Row],[Ticket Status]]&lt;&gt;"Closed"),
  AND(Table1[[#This Row],[Ticket Priority]]="High", Table1[[#This Row],[Ticket Status]]="Open")
), "Yes", "No")</f>
        <v>No</v>
      </c>
      <c r="U6652" s="4" t="str">
        <f>IF(Table1[[#This Row],[Ticket Status]]="Closed","Yes","No")</f>
        <v>Yes</v>
      </c>
      <c r="V6652" s="4" t="str">
        <f>IF(Table1[[#This Row],[Ticket Status]]="Pending Customer Response","Yes","No")</f>
        <v>No</v>
      </c>
      <c r="W6652" s="5">
        <f ca="1">COUNTIFS(Table1[Agent_name],Table1[[#This Row],[Agent_name]],Table1[Month],Table1[[#This Row],[Month]])/160</f>
        <v>0.93125000000000002</v>
      </c>
    </row>
    <row r="6653" spans="1:23" x14ac:dyDescent="0.25">
      <c r="A6653">
        <v>6652</v>
      </c>
      <c r="B6653" t="s">
        <v>21568</v>
      </c>
      <c r="C6653" t="s">
        <v>21569</v>
      </c>
      <c r="D6653">
        <v>46</v>
      </c>
      <c r="E6653" t="s">
        <v>29</v>
      </c>
      <c r="F6653" t="s">
        <v>421</v>
      </c>
      <c r="G6653" s="1">
        <v>44035</v>
      </c>
      <c r="H6653" t="s">
        <v>59</v>
      </c>
      <c r="I6653" t="s">
        <v>113</v>
      </c>
      <c r="J6653" s="3" t="s">
        <v>21570</v>
      </c>
      <c r="K6653" t="s">
        <v>39</v>
      </c>
      <c r="L6653" t="s">
        <v>21571</v>
      </c>
      <c r="M6653" t="s">
        <v>25</v>
      </c>
      <c r="N6653" t="s">
        <v>83</v>
      </c>
      <c r="O6653" s="2">
        <v>45078.825219907405</v>
      </c>
      <c r="P6653" s="2">
        <v>45078.021747685183</v>
      </c>
      <c r="Q6653">
        <v>3</v>
      </c>
      <c r="R6653" t="str">
        <f t="shared" ca="1" si="103"/>
        <v>Sara</v>
      </c>
      <c r="S6653" t="str">
        <f>IFERROR(TEXT(DATEVALUE(LEFT(Table1[[#This Row],[Date of Purchase]],10)), "MMMM"), TEXT(Table1[[#This Row],[Date of Purchase]], "MMMM"))</f>
        <v>July</v>
      </c>
      <c r="T6653" t="str">
        <f>IF(OR(
  AND(Table1[[#This Row],[Ticket Priority]]="Critical", Table1[[#This Row],[Ticket Status]]&lt;&gt;"Closed"),
  AND(Table1[[#This Row],[Ticket Priority]]="High", Table1[[#This Row],[Ticket Status]]="Open")
), "Yes", "No")</f>
        <v>No</v>
      </c>
      <c r="U6653" s="4" t="str">
        <f>IF(Table1[[#This Row],[Ticket Status]]="Closed","Yes","No")</f>
        <v>Yes</v>
      </c>
      <c r="V6653" s="4" t="str">
        <f>IF(Table1[[#This Row],[Ticket Status]]="Pending Customer Response","Yes","No")</f>
        <v>No</v>
      </c>
      <c r="W6653" s="5">
        <f ca="1">COUNTIFS(Table1[Agent_name],Table1[[#This Row],[Agent_name]],Table1[Month],Table1[[#This Row],[Month]])/160</f>
        <v>0.6875</v>
      </c>
    </row>
    <row r="6654" spans="1:23" x14ac:dyDescent="0.25">
      <c r="A6654">
        <v>6653</v>
      </c>
      <c r="B6654" t="s">
        <v>21572</v>
      </c>
      <c r="C6654" t="s">
        <v>21573</v>
      </c>
      <c r="D6654">
        <v>24</v>
      </c>
      <c r="E6654" t="s">
        <v>29</v>
      </c>
      <c r="F6654" t="s">
        <v>397</v>
      </c>
      <c r="G6654" s="1">
        <v>44401</v>
      </c>
      <c r="H6654" t="s">
        <v>45</v>
      </c>
      <c r="I6654" t="s">
        <v>37</v>
      </c>
      <c r="J6654" s="3" t="s">
        <v>21574</v>
      </c>
      <c r="K6654" t="s">
        <v>39</v>
      </c>
      <c r="L6654" t="s">
        <v>21575</v>
      </c>
      <c r="M6654" t="s">
        <v>25</v>
      </c>
      <c r="N6654" t="s">
        <v>83</v>
      </c>
      <c r="O6654" s="2">
        <v>45078.959270833337</v>
      </c>
      <c r="P6654" s="2">
        <v>45078.663437499999</v>
      </c>
      <c r="Q6654">
        <v>1</v>
      </c>
      <c r="R6654" t="str">
        <f t="shared" ca="1" si="103"/>
        <v>Divya</v>
      </c>
      <c r="S6654" t="str">
        <f>IFERROR(TEXT(DATEVALUE(LEFT(Table1[[#This Row],[Date of Purchase]],10)), "MMMM"), TEXT(Table1[[#This Row],[Date of Purchase]], "MMMM"))</f>
        <v>July</v>
      </c>
      <c r="T6654" t="str">
        <f>IF(OR(
  AND(Table1[[#This Row],[Ticket Priority]]="Critical", Table1[[#This Row],[Ticket Status]]&lt;&gt;"Closed"),
  AND(Table1[[#This Row],[Ticket Priority]]="High", Table1[[#This Row],[Ticket Status]]="Open")
), "Yes", "No")</f>
        <v>No</v>
      </c>
      <c r="U6654" s="4" t="str">
        <f>IF(Table1[[#This Row],[Ticket Status]]="Closed","Yes","No")</f>
        <v>Yes</v>
      </c>
      <c r="V6654" s="4" t="str">
        <f>IF(Table1[[#This Row],[Ticket Status]]="Pending Customer Response","Yes","No")</f>
        <v>No</v>
      </c>
      <c r="W6654" s="5">
        <f ca="1">COUNTIFS(Table1[Agent_name],Table1[[#This Row],[Agent_name]],Table1[Month],Table1[[#This Row],[Month]])/160</f>
        <v>0.25</v>
      </c>
    </row>
    <row r="6655" spans="1:23" x14ac:dyDescent="0.25">
      <c r="A6655">
        <v>6654</v>
      </c>
      <c r="B6655" t="s">
        <v>21576</v>
      </c>
      <c r="C6655" t="s">
        <v>21577</v>
      </c>
      <c r="D6655">
        <v>60</v>
      </c>
      <c r="E6655" t="s">
        <v>58</v>
      </c>
      <c r="F6655" t="s">
        <v>20</v>
      </c>
      <c r="G6655" s="1">
        <v>44146</v>
      </c>
      <c r="H6655" t="s">
        <v>67</v>
      </c>
      <c r="I6655" t="s">
        <v>31</v>
      </c>
      <c r="J6655" s="3" t="s">
        <v>21578</v>
      </c>
      <c r="K6655" t="s">
        <v>39</v>
      </c>
      <c r="L6655" t="s">
        <v>21579</v>
      </c>
      <c r="M6655" t="s">
        <v>41</v>
      </c>
      <c r="N6655" t="s">
        <v>33</v>
      </c>
      <c r="O6655" s="2">
        <v>45078.750960648147</v>
      </c>
      <c r="P6655" s="2">
        <v>45078.848877314813</v>
      </c>
      <c r="Q6655">
        <v>5</v>
      </c>
      <c r="R6655" t="str">
        <f t="shared" ca="1" si="103"/>
        <v>Aisha</v>
      </c>
      <c r="S6655" t="str">
        <f>IFERROR(TEXT(DATEVALUE(LEFT(Table1[[#This Row],[Date of Purchase]],10)), "MMMM"), TEXT(Table1[[#This Row],[Date of Purchase]], "MMMM"))</f>
        <v>November</v>
      </c>
      <c r="T6655" t="str">
        <f>IF(OR(
  AND(Table1[[#This Row],[Ticket Priority]]="Critical", Table1[[#This Row],[Ticket Status]]&lt;&gt;"Closed"),
  AND(Table1[[#This Row],[Ticket Priority]]="High", Table1[[#This Row],[Ticket Status]]="Open")
), "Yes", "No")</f>
        <v>No</v>
      </c>
      <c r="U6655" s="4" t="str">
        <f>IF(Table1[[#This Row],[Ticket Status]]="Closed","Yes","No")</f>
        <v>Yes</v>
      </c>
      <c r="V6655" s="4" t="str">
        <f>IF(Table1[[#This Row],[Ticket Status]]="Pending Customer Response","Yes","No")</f>
        <v>No</v>
      </c>
      <c r="W6655" s="5">
        <f ca="1">COUNTIFS(Table1[Agent_name],Table1[[#This Row],[Agent_name]],Table1[Month],Table1[[#This Row],[Month]])/160</f>
        <v>0.85624999999999996</v>
      </c>
    </row>
    <row r="6656" spans="1:23" x14ac:dyDescent="0.25">
      <c r="A6656">
        <v>6655</v>
      </c>
      <c r="B6656" t="s">
        <v>21580</v>
      </c>
      <c r="C6656" t="s">
        <v>21581</v>
      </c>
      <c r="D6656">
        <v>31</v>
      </c>
      <c r="E6656" t="s">
        <v>58</v>
      </c>
      <c r="F6656" t="s">
        <v>129</v>
      </c>
      <c r="G6656" s="1">
        <v>43976</v>
      </c>
      <c r="H6656" t="s">
        <v>66</v>
      </c>
      <c r="I6656" t="s">
        <v>22</v>
      </c>
      <c r="J6656" s="3" t="s">
        <v>21582</v>
      </c>
      <c r="K6656" t="s">
        <v>62</v>
      </c>
      <c r="M6656" t="s">
        <v>143</v>
      </c>
      <c r="N6656" t="s">
        <v>33</v>
      </c>
      <c r="R6656" t="str">
        <f t="shared" ca="1" si="103"/>
        <v>Arjun</v>
      </c>
      <c r="S6656" t="str">
        <f>IFERROR(TEXT(DATEVALUE(LEFT(Table1[[#This Row],[Date of Purchase]],10)), "MMMM"), TEXT(Table1[[#This Row],[Date of Purchase]], "MMMM"))</f>
        <v>May</v>
      </c>
      <c r="T6656" t="str">
        <f>IF(OR(
  AND(Table1[[#This Row],[Ticket Priority]]="Critical", Table1[[#This Row],[Ticket Status]]&lt;&gt;"Closed"),
  AND(Table1[[#This Row],[Ticket Priority]]="High", Table1[[#This Row],[Ticket Status]]="Open")
), "Yes", "No")</f>
        <v>No</v>
      </c>
      <c r="U6656" s="4" t="str">
        <f>IF(Table1[[#This Row],[Ticket Status]]="Closed","Yes","No")</f>
        <v>No</v>
      </c>
      <c r="V6656" s="4" t="str">
        <f>IF(Table1[[#This Row],[Ticket Status]]="Pending Customer Response","Yes","No")</f>
        <v>No</v>
      </c>
      <c r="W6656" s="5">
        <f ca="1">COUNTIFS(Table1[Agent_name],Table1[[#This Row],[Agent_name]],Table1[Month],Table1[[#This Row],[Month]])/160</f>
        <v>0.2</v>
      </c>
    </row>
    <row r="6657" spans="1:23" x14ac:dyDescent="0.25">
      <c r="A6657">
        <v>6656</v>
      </c>
      <c r="B6657" t="s">
        <v>14420</v>
      </c>
      <c r="C6657" t="s">
        <v>21583</v>
      </c>
      <c r="D6657">
        <v>61</v>
      </c>
      <c r="E6657" t="s">
        <v>58</v>
      </c>
      <c r="F6657" t="s">
        <v>485</v>
      </c>
      <c r="G6657" s="1">
        <v>44325</v>
      </c>
      <c r="H6657" t="s">
        <v>67</v>
      </c>
      <c r="I6657" t="s">
        <v>31</v>
      </c>
      <c r="J6657" s="3" t="s">
        <v>21584</v>
      </c>
      <c r="K6657" t="s">
        <v>62</v>
      </c>
      <c r="M6657" t="s">
        <v>25</v>
      </c>
      <c r="N6657" t="s">
        <v>26</v>
      </c>
      <c r="R6657" t="str">
        <f t="shared" ca="1" si="103"/>
        <v>Ravi</v>
      </c>
      <c r="S6657" t="str">
        <f>IFERROR(TEXT(DATEVALUE(LEFT(Table1[[#This Row],[Date of Purchase]],10)), "MMMM"), TEXT(Table1[[#This Row],[Date of Purchase]], "MMMM"))</f>
        <v>May</v>
      </c>
      <c r="T6657" t="str">
        <f>IF(OR(
  AND(Table1[[#This Row],[Ticket Priority]]="Critical", Table1[[#This Row],[Ticket Status]]&lt;&gt;"Closed"),
  AND(Table1[[#This Row],[Ticket Priority]]="High", Table1[[#This Row],[Ticket Status]]="Open")
), "Yes", "No")</f>
        <v>Yes</v>
      </c>
      <c r="U6657" s="4" t="str">
        <f>IF(Table1[[#This Row],[Ticket Status]]="Closed","Yes","No")</f>
        <v>No</v>
      </c>
      <c r="V6657" s="4" t="str">
        <f>IF(Table1[[#This Row],[Ticket Status]]="Pending Customer Response","Yes","No")</f>
        <v>No</v>
      </c>
      <c r="W6657" s="5">
        <f ca="1">COUNTIFS(Table1[Agent_name],Table1[[#This Row],[Agent_name]],Table1[Month],Table1[[#This Row],[Month]])/160</f>
        <v>0.67500000000000004</v>
      </c>
    </row>
    <row r="6658" spans="1:23" x14ac:dyDescent="0.25">
      <c r="A6658">
        <v>6657</v>
      </c>
      <c r="B6658" t="s">
        <v>21585</v>
      </c>
      <c r="C6658" t="s">
        <v>21586</v>
      </c>
      <c r="D6658">
        <v>28</v>
      </c>
      <c r="E6658" t="s">
        <v>58</v>
      </c>
      <c r="F6658" t="s">
        <v>103</v>
      </c>
      <c r="G6658" s="1">
        <v>44119</v>
      </c>
      <c r="H6658" t="s">
        <v>45</v>
      </c>
      <c r="I6658" t="s">
        <v>113</v>
      </c>
      <c r="J6658" s="3" t="s">
        <v>21587</v>
      </c>
      <c r="K6658" t="s">
        <v>39</v>
      </c>
      <c r="L6658" t="s">
        <v>21588</v>
      </c>
      <c r="M6658" t="s">
        <v>41</v>
      </c>
      <c r="N6658" t="s">
        <v>83</v>
      </c>
      <c r="O6658" s="2">
        <v>45078.535717592589</v>
      </c>
      <c r="P6658" s="2">
        <v>45078.979467592595</v>
      </c>
      <c r="Q6658">
        <v>4</v>
      </c>
      <c r="R6658" t="str">
        <f t="shared" ref="R6658:R6721" ca="1" si="104">CHOOSE(
RANDBETWEEN(1,20),
"Aisha","Aisha","Aisha","Aisha",
"Ravi","Ravi","Ravi",
"Sara","Sara","Sara",
"Mohit","Mohit",
"Priya","Priya",
"Arjun",
"Neha","Rahul","Divya","Karan","Meera","Sanjay"
)</f>
        <v>Divya</v>
      </c>
      <c r="S6658" t="str">
        <f>IFERROR(TEXT(DATEVALUE(LEFT(Table1[[#This Row],[Date of Purchase]],10)), "MMMM"), TEXT(Table1[[#This Row],[Date of Purchase]], "MMMM"))</f>
        <v>October</v>
      </c>
      <c r="T6658" t="str">
        <f>IF(OR(
  AND(Table1[[#This Row],[Ticket Priority]]="Critical", Table1[[#This Row],[Ticket Status]]&lt;&gt;"Closed"),
  AND(Table1[[#This Row],[Ticket Priority]]="High", Table1[[#This Row],[Ticket Status]]="Open")
), "Yes", "No")</f>
        <v>No</v>
      </c>
      <c r="U6658" s="4" t="str">
        <f>IF(Table1[[#This Row],[Ticket Status]]="Closed","Yes","No")</f>
        <v>Yes</v>
      </c>
      <c r="V6658" s="4" t="str">
        <f>IF(Table1[[#This Row],[Ticket Status]]="Pending Customer Response","Yes","No")</f>
        <v>No</v>
      </c>
      <c r="W6658" s="5">
        <f ca="1">COUNTIFS(Table1[Agent_name],Table1[[#This Row],[Agent_name]],Table1[Month],Table1[[#This Row],[Month]])/160</f>
        <v>0.25</v>
      </c>
    </row>
    <row r="6659" spans="1:23" x14ac:dyDescent="0.25">
      <c r="A6659">
        <v>6658</v>
      </c>
      <c r="B6659" t="s">
        <v>21589</v>
      </c>
      <c r="C6659" t="s">
        <v>21590</v>
      </c>
      <c r="D6659">
        <v>61</v>
      </c>
      <c r="E6659" t="s">
        <v>29</v>
      </c>
      <c r="F6659" t="s">
        <v>655</v>
      </c>
      <c r="G6659" s="1">
        <v>43906</v>
      </c>
      <c r="H6659" t="s">
        <v>67</v>
      </c>
      <c r="I6659" t="s">
        <v>59</v>
      </c>
      <c r="J6659" s="3" t="s">
        <v>3826</v>
      </c>
      <c r="K6659" t="s">
        <v>24</v>
      </c>
      <c r="M6659" t="s">
        <v>25</v>
      </c>
      <c r="N6659" t="s">
        <v>83</v>
      </c>
      <c r="O6659" s="2">
        <v>45078.8593287037</v>
      </c>
      <c r="R6659" t="str">
        <f t="shared" ca="1" si="104"/>
        <v>Priya</v>
      </c>
      <c r="S6659" t="str">
        <f>IFERROR(TEXT(DATEVALUE(LEFT(Table1[[#This Row],[Date of Purchase]],10)), "MMMM"), TEXT(Table1[[#This Row],[Date of Purchase]], "MMMM"))</f>
        <v>March</v>
      </c>
      <c r="T6659" t="str">
        <f>IF(OR(
  AND(Table1[[#This Row],[Ticket Priority]]="Critical", Table1[[#This Row],[Ticket Status]]&lt;&gt;"Closed"),
  AND(Table1[[#This Row],[Ticket Priority]]="High", Table1[[#This Row],[Ticket Status]]="Open")
), "Yes", "No")</f>
        <v>Yes</v>
      </c>
      <c r="U6659" s="4" t="str">
        <f>IF(Table1[[#This Row],[Ticket Status]]="Closed","Yes","No")</f>
        <v>No</v>
      </c>
      <c r="V6659" s="4" t="str">
        <f>IF(Table1[[#This Row],[Ticket Status]]="Pending Customer Response","Yes","No")</f>
        <v>Yes</v>
      </c>
      <c r="W6659" s="5">
        <f ca="1">COUNTIFS(Table1[Agent_name],Table1[[#This Row],[Agent_name]],Table1[Month],Table1[[#This Row],[Month]])/160</f>
        <v>0.43125000000000002</v>
      </c>
    </row>
    <row r="6660" spans="1:23" x14ac:dyDescent="0.25">
      <c r="A6660">
        <v>6659</v>
      </c>
      <c r="B6660" t="s">
        <v>21591</v>
      </c>
      <c r="C6660" t="s">
        <v>21592</v>
      </c>
      <c r="D6660">
        <v>26</v>
      </c>
      <c r="E6660" t="s">
        <v>58</v>
      </c>
      <c r="F6660" t="s">
        <v>242</v>
      </c>
      <c r="G6660" s="1">
        <v>44137</v>
      </c>
      <c r="H6660" t="s">
        <v>67</v>
      </c>
      <c r="I6660" t="s">
        <v>150</v>
      </c>
      <c r="J6660" s="3" t="s">
        <v>21593</v>
      </c>
      <c r="K6660" t="s">
        <v>39</v>
      </c>
      <c r="L6660" t="s">
        <v>21594</v>
      </c>
      <c r="M6660" t="s">
        <v>41</v>
      </c>
      <c r="N6660" t="s">
        <v>55</v>
      </c>
      <c r="O6660" s="2">
        <v>45078.638506944444</v>
      </c>
      <c r="P6660" s="2">
        <v>45078.473923611113</v>
      </c>
      <c r="Q6660">
        <v>3</v>
      </c>
      <c r="R6660" t="str">
        <f t="shared" ca="1" si="104"/>
        <v>Arjun</v>
      </c>
      <c r="S6660" t="str">
        <f>IFERROR(TEXT(DATEVALUE(LEFT(Table1[[#This Row],[Date of Purchase]],10)), "MMMM"), TEXT(Table1[[#This Row],[Date of Purchase]], "MMMM"))</f>
        <v>November</v>
      </c>
      <c r="T6660" t="str">
        <f>IF(OR(
  AND(Table1[[#This Row],[Ticket Priority]]="Critical", Table1[[#This Row],[Ticket Status]]&lt;&gt;"Closed"),
  AND(Table1[[#This Row],[Ticket Priority]]="High", Table1[[#This Row],[Ticket Status]]="Open")
), "Yes", "No")</f>
        <v>No</v>
      </c>
      <c r="U6660" s="4" t="str">
        <f>IF(Table1[[#This Row],[Ticket Status]]="Closed","Yes","No")</f>
        <v>Yes</v>
      </c>
      <c r="V6660" s="4" t="str">
        <f>IF(Table1[[#This Row],[Ticket Status]]="Pending Customer Response","Yes","No")</f>
        <v>No</v>
      </c>
      <c r="W6660" s="5">
        <f ca="1">COUNTIFS(Table1[Agent_name],Table1[[#This Row],[Agent_name]],Table1[Month],Table1[[#This Row],[Month]])/160</f>
        <v>0.23749999999999999</v>
      </c>
    </row>
    <row r="6661" spans="1:23" x14ac:dyDescent="0.25">
      <c r="A6661">
        <v>6660</v>
      </c>
      <c r="B6661" t="s">
        <v>21595</v>
      </c>
      <c r="C6661" t="s">
        <v>21596</v>
      </c>
      <c r="D6661">
        <v>65</v>
      </c>
      <c r="E6661" t="s">
        <v>29</v>
      </c>
      <c r="F6661" t="s">
        <v>202</v>
      </c>
      <c r="G6661" s="1">
        <v>44198</v>
      </c>
      <c r="H6661" t="s">
        <v>59</v>
      </c>
      <c r="I6661" t="s">
        <v>93</v>
      </c>
      <c r="J6661" s="3" t="s">
        <v>21597</v>
      </c>
      <c r="K6661" t="s">
        <v>39</v>
      </c>
      <c r="L6661" t="s">
        <v>21598</v>
      </c>
      <c r="M6661" t="s">
        <v>143</v>
      </c>
      <c r="N6661" t="s">
        <v>33</v>
      </c>
      <c r="O6661" s="2">
        <v>45078.101030092592</v>
      </c>
      <c r="P6661" s="2">
        <v>45078.059363425928</v>
      </c>
      <c r="Q6661">
        <v>3</v>
      </c>
      <c r="R6661" t="str">
        <f t="shared" ca="1" si="104"/>
        <v>Sara</v>
      </c>
      <c r="S6661" t="str">
        <f>IFERROR(TEXT(DATEVALUE(LEFT(Table1[[#This Row],[Date of Purchase]],10)), "MMMM"), TEXT(Table1[[#This Row],[Date of Purchase]], "MMMM"))</f>
        <v>January</v>
      </c>
      <c r="T6661" t="str">
        <f>IF(OR(
  AND(Table1[[#This Row],[Ticket Priority]]="Critical", Table1[[#This Row],[Ticket Status]]&lt;&gt;"Closed"),
  AND(Table1[[#This Row],[Ticket Priority]]="High", Table1[[#This Row],[Ticket Status]]="Open")
), "Yes", "No")</f>
        <v>No</v>
      </c>
      <c r="U6661" s="4" t="str">
        <f>IF(Table1[[#This Row],[Ticket Status]]="Closed","Yes","No")</f>
        <v>Yes</v>
      </c>
      <c r="V6661" s="4" t="str">
        <f>IF(Table1[[#This Row],[Ticket Status]]="Pending Customer Response","Yes","No")</f>
        <v>No</v>
      </c>
      <c r="W6661" s="5">
        <f ca="1">COUNTIFS(Table1[Agent_name],Table1[[#This Row],[Agent_name]],Table1[Month],Table1[[#This Row],[Month]])/160</f>
        <v>0.70625000000000004</v>
      </c>
    </row>
    <row r="6662" spans="1:23" x14ac:dyDescent="0.25">
      <c r="A6662">
        <v>6661</v>
      </c>
      <c r="B6662" t="s">
        <v>17502</v>
      </c>
      <c r="C6662" t="s">
        <v>21599</v>
      </c>
      <c r="D6662">
        <v>35</v>
      </c>
      <c r="E6662" t="s">
        <v>29</v>
      </c>
      <c r="F6662" t="s">
        <v>51</v>
      </c>
      <c r="G6662" s="1">
        <v>44354</v>
      </c>
      <c r="H6662" t="s">
        <v>59</v>
      </c>
      <c r="I6662" t="s">
        <v>72</v>
      </c>
      <c r="J6662" s="3" t="s">
        <v>21600</v>
      </c>
      <c r="K6662" t="s">
        <v>62</v>
      </c>
      <c r="M6662" t="s">
        <v>25</v>
      </c>
      <c r="N6662" t="s">
        <v>26</v>
      </c>
      <c r="R6662" t="str">
        <f t="shared" ca="1" si="104"/>
        <v>Neha</v>
      </c>
      <c r="S6662" t="str">
        <f>IFERROR(TEXT(DATEVALUE(LEFT(Table1[[#This Row],[Date of Purchase]],10)), "MMMM"), TEXT(Table1[[#This Row],[Date of Purchase]], "MMMM"))</f>
        <v>June</v>
      </c>
      <c r="T6662" t="str">
        <f>IF(OR(
  AND(Table1[[#This Row],[Ticket Priority]]="Critical", Table1[[#This Row],[Ticket Status]]&lt;&gt;"Closed"),
  AND(Table1[[#This Row],[Ticket Priority]]="High", Table1[[#This Row],[Ticket Status]]="Open")
), "Yes", "No")</f>
        <v>Yes</v>
      </c>
      <c r="U6662" s="4" t="str">
        <f>IF(Table1[[#This Row],[Ticket Status]]="Closed","Yes","No")</f>
        <v>No</v>
      </c>
      <c r="V6662" s="4" t="str">
        <f>IF(Table1[[#This Row],[Ticket Status]]="Pending Customer Response","Yes","No")</f>
        <v>No</v>
      </c>
      <c r="W6662" s="5">
        <f ca="1">COUNTIFS(Table1[Agent_name],Table1[[#This Row],[Agent_name]],Table1[Month],Table1[[#This Row],[Month]])/160</f>
        <v>0.19375000000000001</v>
      </c>
    </row>
    <row r="6663" spans="1:23" x14ac:dyDescent="0.25">
      <c r="A6663">
        <v>6662</v>
      </c>
      <c r="B6663" t="s">
        <v>21601</v>
      </c>
      <c r="C6663" t="s">
        <v>21602</v>
      </c>
      <c r="D6663">
        <v>21</v>
      </c>
      <c r="E6663" t="s">
        <v>58</v>
      </c>
      <c r="F6663" t="s">
        <v>485</v>
      </c>
      <c r="G6663" s="1">
        <v>44182</v>
      </c>
      <c r="H6663" t="s">
        <v>59</v>
      </c>
      <c r="I6663" t="s">
        <v>60</v>
      </c>
      <c r="J6663" s="3" t="s">
        <v>21603</v>
      </c>
      <c r="K6663" t="s">
        <v>62</v>
      </c>
      <c r="M6663" t="s">
        <v>143</v>
      </c>
      <c r="N6663" t="s">
        <v>55</v>
      </c>
      <c r="R6663" t="str">
        <f t="shared" ca="1" si="104"/>
        <v>Aisha</v>
      </c>
      <c r="S6663" t="str">
        <f>IFERROR(TEXT(DATEVALUE(LEFT(Table1[[#This Row],[Date of Purchase]],10)), "MMMM"), TEXT(Table1[[#This Row],[Date of Purchase]], "MMMM"))</f>
        <v>December</v>
      </c>
      <c r="T6663" t="str">
        <f>IF(OR(
  AND(Table1[[#This Row],[Ticket Priority]]="Critical", Table1[[#This Row],[Ticket Status]]&lt;&gt;"Closed"),
  AND(Table1[[#This Row],[Ticket Priority]]="High", Table1[[#This Row],[Ticket Status]]="Open")
), "Yes", "No")</f>
        <v>No</v>
      </c>
      <c r="U6663" s="4" t="str">
        <f>IF(Table1[[#This Row],[Ticket Status]]="Closed","Yes","No")</f>
        <v>No</v>
      </c>
      <c r="V6663" s="4" t="str">
        <f>IF(Table1[[#This Row],[Ticket Status]]="Pending Customer Response","Yes","No")</f>
        <v>No</v>
      </c>
      <c r="W6663" s="5">
        <f ca="1">COUNTIFS(Table1[Agent_name],Table1[[#This Row],[Agent_name]],Table1[Month],Table1[[#This Row],[Month]])/160</f>
        <v>0.91249999999999998</v>
      </c>
    </row>
    <row r="6664" spans="1:23" x14ac:dyDescent="0.25">
      <c r="A6664">
        <v>6663</v>
      </c>
      <c r="B6664" t="s">
        <v>21604</v>
      </c>
      <c r="C6664" t="s">
        <v>21605</v>
      </c>
      <c r="D6664">
        <v>37</v>
      </c>
      <c r="E6664" t="s">
        <v>19</v>
      </c>
      <c r="F6664" t="s">
        <v>51</v>
      </c>
      <c r="G6664" s="1">
        <v>43986</v>
      </c>
      <c r="H6664" t="s">
        <v>66</v>
      </c>
      <c r="I6664" t="s">
        <v>141</v>
      </c>
      <c r="J6664" s="3" t="s">
        <v>21606</v>
      </c>
      <c r="K6664" t="s">
        <v>24</v>
      </c>
      <c r="M6664" t="s">
        <v>89</v>
      </c>
      <c r="N6664" t="s">
        <v>26</v>
      </c>
      <c r="O6664" s="2">
        <v>45078.902442129627</v>
      </c>
      <c r="R6664" t="str">
        <f t="shared" ca="1" si="104"/>
        <v>Ravi</v>
      </c>
      <c r="S6664" t="str">
        <f>IFERROR(TEXT(DATEVALUE(LEFT(Table1[[#This Row],[Date of Purchase]],10)), "MMMM"), TEXT(Table1[[#This Row],[Date of Purchase]], "MMMM"))</f>
        <v>June</v>
      </c>
      <c r="T6664" t="str">
        <f>IF(OR(
  AND(Table1[[#This Row],[Ticket Priority]]="Critical", Table1[[#This Row],[Ticket Status]]&lt;&gt;"Closed"),
  AND(Table1[[#This Row],[Ticket Priority]]="High", Table1[[#This Row],[Ticket Status]]="Open")
), "Yes", "No")</f>
        <v>No</v>
      </c>
      <c r="U6664" s="4" t="str">
        <f>IF(Table1[[#This Row],[Ticket Status]]="Closed","Yes","No")</f>
        <v>No</v>
      </c>
      <c r="V6664" s="4" t="str">
        <f>IF(Table1[[#This Row],[Ticket Status]]="Pending Customer Response","Yes","No")</f>
        <v>Yes</v>
      </c>
      <c r="W6664" s="5">
        <f ca="1">COUNTIFS(Table1[Agent_name],Table1[[#This Row],[Agent_name]],Table1[Month],Table1[[#This Row],[Month]])/160</f>
        <v>0.58125000000000004</v>
      </c>
    </row>
    <row r="6665" spans="1:23" x14ac:dyDescent="0.25">
      <c r="A6665">
        <v>6664</v>
      </c>
      <c r="B6665" t="s">
        <v>21607</v>
      </c>
      <c r="C6665" t="s">
        <v>21608</v>
      </c>
      <c r="D6665">
        <v>53</v>
      </c>
      <c r="E6665" t="s">
        <v>29</v>
      </c>
      <c r="F6665" t="s">
        <v>339</v>
      </c>
      <c r="G6665" s="1">
        <v>44266</v>
      </c>
      <c r="H6665" t="s">
        <v>59</v>
      </c>
      <c r="I6665" t="s">
        <v>52</v>
      </c>
      <c r="J6665" s="3" t="s">
        <v>21609</v>
      </c>
      <c r="K6665" t="s">
        <v>24</v>
      </c>
      <c r="M6665" t="s">
        <v>41</v>
      </c>
      <c r="N6665" t="s">
        <v>55</v>
      </c>
      <c r="O6665" s="2">
        <v>45078.773287037038</v>
      </c>
      <c r="R6665" t="str">
        <f t="shared" ca="1" si="104"/>
        <v>Aisha</v>
      </c>
      <c r="S6665" t="str">
        <f>IFERROR(TEXT(DATEVALUE(LEFT(Table1[[#This Row],[Date of Purchase]],10)), "MMMM"), TEXT(Table1[[#This Row],[Date of Purchase]], "MMMM"))</f>
        <v>March</v>
      </c>
      <c r="T6665" t="str">
        <f>IF(OR(
  AND(Table1[[#This Row],[Ticket Priority]]="Critical", Table1[[#This Row],[Ticket Status]]&lt;&gt;"Closed"),
  AND(Table1[[#This Row],[Ticket Priority]]="High", Table1[[#This Row],[Ticket Status]]="Open")
), "Yes", "No")</f>
        <v>No</v>
      </c>
      <c r="U6665" s="4" t="str">
        <f>IF(Table1[[#This Row],[Ticket Status]]="Closed","Yes","No")</f>
        <v>No</v>
      </c>
      <c r="V6665" s="4" t="str">
        <f>IF(Table1[[#This Row],[Ticket Status]]="Pending Customer Response","Yes","No")</f>
        <v>Yes</v>
      </c>
      <c r="W6665" s="5">
        <f ca="1">COUNTIFS(Table1[Agent_name],Table1[[#This Row],[Agent_name]],Table1[Month],Table1[[#This Row],[Month]])/160</f>
        <v>1.0062500000000001</v>
      </c>
    </row>
    <row r="6666" spans="1:23" x14ac:dyDescent="0.25">
      <c r="A6666">
        <v>6665</v>
      </c>
      <c r="B6666" t="s">
        <v>21610</v>
      </c>
      <c r="C6666" t="s">
        <v>21611</v>
      </c>
      <c r="D6666">
        <v>28</v>
      </c>
      <c r="E6666" t="s">
        <v>58</v>
      </c>
      <c r="F6666" t="s">
        <v>125</v>
      </c>
      <c r="G6666" s="1">
        <v>44219</v>
      </c>
      <c r="H6666" t="s">
        <v>67</v>
      </c>
      <c r="I6666" t="s">
        <v>77</v>
      </c>
      <c r="J6666" s="3" t="s">
        <v>21612</v>
      </c>
      <c r="K6666" t="s">
        <v>62</v>
      </c>
      <c r="M6666" t="s">
        <v>143</v>
      </c>
      <c r="N6666" t="s">
        <v>26</v>
      </c>
      <c r="R6666" t="str">
        <f t="shared" ca="1" si="104"/>
        <v>Neha</v>
      </c>
      <c r="S6666" t="str">
        <f>IFERROR(TEXT(DATEVALUE(LEFT(Table1[[#This Row],[Date of Purchase]],10)), "MMMM"), TEXT(Table1[[#This Row],[Date of Purchase]], "MMMM"))</f>
        <v>January</v>
      </c>
      <c r="T6666" t="str">
        <f>IF(OR(
  AND(Table1[[#This Row],[Ticket Priority]]="Critical", Table1[[#This Row],[Ticket Status]]&lt;&gt;"Closed"),
  AND(Table1[[#This Row],[Ticket Priority]]="High", Table1[[#This Row],[Ticket Status]]="Open")
), "Yes", "No")</f>
        <v>No</v>
      </c>
      <c r="U6666" s="4" t="str">
        <f>IF(Table1[[#This Row],[Ticket Status]]="Closed","Yes","No")</f>
        <v>No</v>
      </c>
      <c r="V6666" s="4" t="str">
        <f>IF(Table1[[#This Row],[Ticket Status]]="Pending Customer Response","Yes","No")</f>
        <v>No</v>
      </c>
      <c r="W6666" s="5">
        <f ca="1">COUNTIFS(Table1[Agent_name],Table1[[#This Row],[Agent_name]],Table1[Month],Table1[[#This Row],[Month]])/160</f>
        <v>0.21875</v>
      </c>
    </row>
    <row r="6667" spans="1:23" x14ac:dyDescent="0.25">
      <c r="A6667">
        <v>6666</v>
      </c>
      <c r="B6667" t="s">
        <v>21613</v>
      </c>
      <c r="C6667" t="s">
        <v>21614</v>
      </c>
      <c r="D6667">
        <v>61</v>
      </c>
      <c r="E6667" t="s">
        <v>29</v>
      </c>
      <c r="F6667" t="s">
        <v>44</v>
      </c>
      <c r="G6667" s="1">
        <v>44155</v>
      </c>
      <c r="H6667" t="s">
        <v>45</v>
      </c>
      <c r="I6667" t="s">
        <v>177</v>
      </c>
      <c r="J6667" s="3" t="s">
        <v>21615</v>
      </c>
      <c r="K6667" t="s">
        <v>39</v>
      </c>
      <c r="L6667" t="s">
        <v>21616</v>
      </c>
      <c r="M6667" t="s">
        <v>89</v>
      </c>
      <c r="N6667" t="s">
        <v>55</v>
      </c>
      <c r="O6667" s="2">
        <v>45078.38858796296</v>
      </c>
      <c r="P6667" s="2">
        <v>45078.287199074075</v>
      </c>
      <c r="Q6667">
        <v>4</v>
      </c>
      <c r="R6667" t="str">
        <f t="shared" ca="1" si="104"/>
        <v>Divya</v>
      </c>
      <c r="S6667" t="str">
        <f>IFERROR(TEXT(DATEVALUE(LEFT(Table1[[#This Row],[Date of Purchase]],10)), "MMMM"), TEXT(Table1[[#This Row],[Date of Purchase]], "MMMM"))</f>
        <v>November</v>
      </c>
      <c r="T6667" t="str">
        <f>IF(OR(
  AND(Table1[[#This Row],[Ticket Priority]]="Critical", Table1[[#This Row],[Ticket Status]]&lt;&gt;"Closed"),
  AND(Table1[[#This Row],[Ticket Priority]]="High", Table1[[#This Row],[Ticket Status]]="Open")
), "Yes", "No")</f>
        <v>No</v>
      </c>
      <c r="U6667" s="4" t="str">
        <f>IF(Table1[[#This Row],[Ticket Status]]="Closed","Yes","No")</f>
        <v>Yes</v>
      </c>
      <c r="V6667" s="4" t="str">
        <f>IF(Table1[[#This Row],[Ticket Status]]="Pending Customer Response","Yes","No")</f>
        <v>No</v>
      </c>
      <c r="W6667" s="5">
        <f ca="1">COUNTIFS(Table1[Agent_name],Table1[[#This Row],[Agent_name]],Table1[Month],Table1[[#This Row],[Month]])/160</f>
        <v>0.24374999999999999</v>
      </c>
    </row>
    <row r="6668" spans="1:23" x14ac:dyDescent="0.25">
      <c r="A6668">
        <v>6667</v>
      </c>
      <c r="B6668" t="s">
        <v>21617</v>
      </c>
      <c r="C6668" t="s">
        <v>21618</v>
      </c>
      <c r="D6668">
        <v>40</v>
      </c>
      <c r="E6668" t="s">
        <v>29</v>
      </c>
      <c r="F6668" t="s">
        <v>117</v>
      </c>
      <c r="G6668" s="1">
        <v>44040</v>
      </c>
      <c r="H6668" t="s">
        <v>45</v>
      </c>
      <c r="I6668" t="s">
        <v>22</v>
      </c>
      <c r="J6668" s="3" t="s">
        <v>21619</v>
      </c>
      <c r="K6668" t="s">
        <v>62</v>
      </c>
      <c r="M6668" t="s">
        <v>41</v>
      </c>
      <c r="N6668" t="s">
        <v>26</v>
      </c>
      <c r="R6668" t="str">
        <f t="shared" ca="1" si="104"/>
        <v>Karan</v>
      </c>
      <c r="S6668" t="str">
        <f>IFERROR(TEXT(DATEVALUE(LEFT(Table1[[#This Row],[Date of Purchase]],10)), "MMMM"), TEXT(Table1[[#This Row],[Date of Purchase]], "MMMM"))</f>
        <v>July</v>
      </c>
      <c r="T6668" t="str">
        <f>IF(OR(
  AND(Table1[[#This Row],[Ticket Priority]]="Critical", Table1[[#This Row],[Ticket Status]]&lt;&gt;"Closed"),
  AND(Table1[[#This Row],[Ticket Priority]]="High", Table1[[#This Row],[Ticket Status]]="Open")
), "Yes", "No")</f>
        <v>No</v>
      </c>
      <c r="U6668" s="4" t="str">
        <f>IF(Table1[[#This Row],[Ticket Status]]="Closed","Yes","No")</f>
        <v>No</v>
      </c>
      <c r="V6668" s="4" t="str">
        <f>IF(Table1[[#This Row],[Ticket Status]]="Pending Customer Response","Yes","No")</f>
        <v>No</v>
      </c>
      <c r="W6668" s="5">
        <f ca="1">COUNTIFS(Table1[Agent_name],Table1[[#This Row],[Agent_name]],Table1[Month],Table1[[#This Row],[Month]])/160</f>
        <v>0.21249999999999999</v>
      </c>
    </row>
    <row r="6669" spans="1:23" x14ac:dyDescent="0.25">
      <c r="A6669">
        <v>6668</v>
      </c>
      <c r="B6669" t="s">
        <v>21620</v>
      </c>
      <c r="C6669" t="s">
        <v>21621</v>
      </c>
      <c r="D6669">
        <v>70</v>
      </c>
      <c r="E6669" t="s">
        <v>19</v>
      </c>
      <c r="F6669" t="s">
        <v>157</v>
      </c>
      <c r="G6669" s="1">
        <v>44346</v>
      </c>
      <c r="H6669" t="s">
        <v>21</v>
      </c>
      <c r="I6669" t="s">
        <v>177</v>
      </c>
      <c r="J6669" s="3" t="s">
        <v>21622</v>
      </c>
      <c r="K6669" t="s">
        <v>62</v>
      </c>
      <c r="M6669" t="s">
        <v>25</v>
      </c>
      <c r="N6669" t="s">
        <v>55</v>
      </c>
      <c r="R6669" t="str">
        <f t="shared" ca="1" si="104"/>
        <v>Priya</v>
      </c>
      <c r="S6669" t="str">
        <f>IFERROR(TEXT(DATEVALUE(LEFT(Table1[[#This Row],[Date of Purchase]],10)), "MMMM"), TEXT(Table1[[#This Row],[Date of Purchase]], "MMMM"))</f>
        <v>May</v>
      </c>
      <c r="T6669" t="str">
        <f>IF(OR(
  AND(Table1[[#This Row],[Ticket Priority]]="Critical", Table1[[#This Row],[Ticket Status]]&lt;&gt;"Closed"),
  AND(Table1[[#This Row],[Ticket Priority]]="High", Table1[[#This Row],[Ticket Status]]="Open")
), "Yes", "No")</f>
        <v>Yes</v>
      </c>
      <c r="U6669" s="4" t="str">
        <f>IF(Table1[[#This Row],[Ticket Status]]="Closed","Yes","No")</f>
        <v>No</v>
      </c>
      <c r="V6669" s="4" t="str">
        <f>IF(Table1[[#This Row],[Ticket Status]]="Pending Customer Response","Yes","No")</f>
        <v>No</v>
      </c>
      <c r="W6669" s="5">
        <f ca="1">COUNTIFS(Table1[Agent_name],Table1[[#This Row],[Agent_name]],Table1[Month],Table1[[#This Row],[Month]])/160</f>
        <v>0.40625</v>
      </c>
    </row>
    <row r="6670" spans="1:23" x14ac:dyDescent="0.25">
      <c r="A6670">
        <v>6669</v>
      </c>
      <c r="B6670" t="s">
        <v>21623</v>
      </c>
      <c r="C6670" t="s">
        <v>21624</v>
      </c>
      <c r="D6670">
        <v>56</v>
      </c>
      <c r="E6670" t="s">
        <v>19</v>
      </c>
      <c r="F6670" t="s">
        <v>20</v>
      </c>
      <c r="G6670" s="1">
        <v>43845</v>
      </c>
      <c r="H6670" t="s">
        <v>59</v>
      </c>
      <c r="I6670" t="s">
        <v>150</v>
      </c>
      <c r="J6670" s="3" t="s">
        <v>21625</v>
      </c>
      <c r="K6670" t="s">
        <v>62</v>
      </c>
      <c r="M6670" t="s">
        <v>41</v>
      </c>
      <c r="N6670" t="s">
        <v>33</v>
      </c>
      <c r="R6670" t="str">
        <f t="shared" ca="1" si="104"/>
        <v>Aisha</v>
      </c>
      <c r="S6670" t="str">
        <f>IFERROR(TEXT(DATEVALUE(LEFT(Table1[[#This Row],[Date of Purchase]],10)), "MMMM"), TEXT(Table1[[#This Row],[Date of Purchase]], "MMMM"))</f>
        <v>January</v>
      </c>
      <c r="T6670" t="str">
        <f>IF(OR(
  AND(Table1[[#This Row],[Ticket Priority]]="Critical", Table1[[#This Row],[Ticket Status]]&lt;&gt;"Closed"),
  AND(Table1[[#This Row],[Ticket Priority]]="High", Table1[[#This Row],[Ticket Status]]="Open")
), "Yes", "No")</f>
        <v>No</v>
      </c>
      <c r="U6670" s="4" t="str">
        <f>IF(Table1[[#This Row],[Ticket Status]]="Closed","Yes","No")</f>
        <v>No</v>
      </c>
      <c r="V6670" s="4" t="str">
        <f>IF(Table1[[#This Row],[Ticket Status]]="Pending Customer Response","Yes","No")</f>
        <v>No</v>
      </c>
      <c r="W6670" s="5">
        <f ca="1">COUNTIFS(Table1[Agent_name],Table1[[#This Row],[Agent_name]],Table1[Month],Table1[[#This Row],[Month]])/160</f>
        <v>0.83125000000000004</v>
      </c>
    </row>
    <row r="6671" spans="1:23" x14ac:dyDescent="0.25">
      <c r="A6671">
        <v>6670</v>
      </c>
      <c r="B6671" t="s">
        <v>21626</v>
      </c>
      <c r="C6671" t="s">
        <v>21627</v>
      </c>
      <c r="D6671">
        <v>48</v>
      </c>
      <c r="E6671" t="s">
        <v>29</v>
      </c>
      <c r="F6671" t="s">
        <v>92</v>
      </c>
      <c r="G6671" s="1">
        <v>43850</v>
      </c>
      <c r="H6671" t="s">
        <v>66</v>
      </c>
      <c r="I6671" t="s">
        <v>52</v>
      </c>
      <c r="J6671" s="3" t="s">
        <v>21628</v>
      </c>
      <c r="K6671" t="s">
        <v>39</v>
      </c>
      <c r="L6671" t="s">
        <v>21629</v>
      </c>
      <c r="M6671" t="s">
        <v>41</v>
      </c>
      <c r="N6671" t="s">
        <v>55</v>
      </c>
      <c r="O6671" s="2">
        <v>45078.487268518518</v>
      </c>
      <c r="P6671" s="2">
        <v>45078.573379629626</v>
      </c>
      <c r="Q6671">
        <v>4</v>
      </c>
      <c r="R6671" t="str">
        <f t="shared" ca="1" si="104"/>
        <v>Arjun</v>
      </c>
      <c r="S6671" t="str">
        <f>IFERROR(TEXT(DATEVALUE(LEFT(Table1[[#This Row],[Date of Purchase]],10)), "MMMM"), TEXT(Table1[[#This Row],[Date of Purchase]], "MMMM"))</f>
        <v>January</v>
      </c>
      <c r="T6671" t="str">
        <f>IF(OR(
  AND(Table1[[#This Row],[Ticket Priority]]="Critical", Table1[[#This Row],[Ticket Status]]&lt;&gt;"Closed"),
  AND(Table1[[#This Row],[Ticket Priority]]="High", Table1[[#This Row],[Ticket Status]]="Open")
), "Yes", "No")</f>
        <v>No</v>
      </c>
      <c r="U6671" s="4" t="str">
        <f>IF(Table1[[#This Row],[Ticket Status]]="Closed","Yes","No")</f>
        <v>Yes</v>
      </c>
      <c r="V6671" s="4" t="str">
        <f>IF(Table1[[#This Row],[Ticket Status]]="Pending Customer Response","Yes","No")</f>
        <v>No</v>
      </c>
      <c r="W6671" s="5">
        <f ca="1">COUNTIFS(Table1[Agent_name],Table1[[#This Row],[Agent_name]],Table1[Month],Table1[[#This Row],[Month]])/160</f>
        <v>0.20624999999999999</v>
      </c>
    </row>
    <row r="6672" spans="1:23" x14ac:dyDescent="0.25">
      <c r="A6672">
        <v>6671</v>
      </c>
      <c r="B6672" t="s">
        <v>21630</v>
      </c>
      <c r="C6672" t="s">
        <v>21631</v>
      </c>
      <c r="D6672">
        <v>38</v>
      </c>
      <c r="E6672" t="s">
        <v>58</v>
      </c>
      <c r="F6672" t="s">
        <v>242</v>
      </c>
      <c r="G6672" s="1">
        <v>44499</v>
      </c>
      <c r="H6672" t="s">
        <v>21</v>
      </c>
      <c r="I6672" t="s">
        <v>141</v>
      </c>
      <c r="J6672" s="3" t="s">
        <v>21632</v>
      </c>
      <c r="K6672" t="s">
        <v>24</v>
      </c>
      <c r="M6672" t="s">
        <v>143</v>
      </c>
      <c r="N6672" t="s">
        <v>33</v>
      </c>
      <c r="O6672" s="2">
        <v>45078.221319444441</v>
      </c>
      <c r="R6672" t="str">
        <f t="shared" ca="1" si="104"/>
        <v>Divya</v>
      </c>
      <c r="S6672" t="str">
        <f>IFERROR(TEXT(DATEVALUE(LEFT(Table1[[#This Row],[Date of Purchase]],10)), "MMMM"), TEXT(Table1[[#This Row],[Date of Purchase]], "MMMM"))</f>
        <v>October</v>
      </c>
      <c r="T6672" t="str">
        <f>IF(OR(
  AND(Table1[[#This Row],[Ticket Priority]]="Critical", Table1[[#This Row],[Ticket Status]]&lt;&gt;"Closed"),
  AND(Table1[[#This Row],[Ticket Priority]]="High", Table1[[#This Row],[Ticket Status]]="Open")
), "Yes", "No")</f>
        <v>No</v>
      </c>
      <c r="U6672" s="4" t="str">
        <f>IF(Table1[[#This Row],[Ticket Status]]="Closed","Yes","No")</f>
        <v>No</v>
      </c>
      <c r="V6672" s="4" t="str">
        <f>IF(Table1[[#This Row],[Ticket Status]]="Pending Customer Response","Yes","No")</f>
        <v>Yes</v>
      </c>
      <c r="W6672" s="5">
        <f ca="1">COUNTIFS(Table1[Agent_name],Table1[[#This Row],[Agent_name]],Table1[Month],Table1[[#This Row],[Month]])/160</f>
        <v>0.25</v>
      </c>
    </row>
    <row r="6673" spans="1:23" x14ac:dyDescent="0.25">
      <c r="A6673">
        <v>6672</v>
      </c>
      <c r="B6673" t="s">
        <v>21633</v>
      </c>
      <c r="C6673" t="s">
        <v>21634</v>
      </c>
      <c r="D6673">
        <v>59</v>
      </c>
      <c r="E6673" t="s">
        <v>29</v>
      </c>
      <c r="F6673" t="s">
        <v>281</v>
      </c>
      <c r="G6673" s="1">
        <v>44017</v>
      </c>
      <c r="H6673" t="s">
        <v>66</v>
      </c>
      <c r="I6673" t="s">
        <v>22</v>
      </c>
      <c r="J6673" s="3" t="s">
        <v>21635</v>
      </c>
      <c r="K6673" t="s">
        <v>24</v>
      </c>
      <c r="M6673" t="s">
        <v>41</v>
      </c>
      <c r="N6673" t="s">
        <v>55</v>
      </c>
      <c r="O6673" s="2">
        <v>45078.174120370371</v>
      </c>
      <c r="R6673" t="str">
        <f t="shared" ca="1" si="104"/>
        <v>Aisha</v>
      </c>
      <c r="S6673" t="str">
        <f>IFERROR(TEXT(DATEVALUE(LEFT(Table1[[#This Row],[Date of Purchase]],10)), "MMMM"), TEXT(Table1[[#This Row],[Date of Purchase]], "MMMM"))</f>
        <v>July</v>
      </c>
      <c r="T6673" t="str">
        <f>IF(OR(
  AND(Table1[[#This Row],[Ticket Priority]]="Critical", Table1[[#This Row],[Ticket Status]]&lt;&gt;"Closed"),
  AND(Table1[[#This Row],[Ticket Priority]]="High", Table1[[#This Row],[Ticket Status]]="Open")
), "Yes", "No")</f>
        <v>No</v>
      </c>
      <c r="U6673" s="4" t="str">
        <f>IF(Table1[[#This Row],[Ticket Status]]="Closed","Yes","No")</f>
        <v>No</v>
      </c>
      <c r="V6673" s="4" t="str">
        <f>IF(Table1[[#This Row],[Ticket Status]]="Pending Customer Response","Yes","No")</f>
        <v>Yes</v>
      </c>
      <c r="W6673" s="5">
        <f ca="1">COUNTIFS(Table1[Agent_name],Table1[[#This Row],[Agent_name]],Table1[Month],Table1[[#This Row],[Month]])/160</f>
        <v>0.875</v>
      </c>
    </row>
    <row r="6674" spans="1:23" x14ac:dyDescent="0.25">
      <c r="A6674">
        <v>6673</v>
      </c>
      <c r="B6674" t="s">
        <v>21636</v>
      </c>
      <c r="C6674" t="s">
        <v>21637</v>
      </c>
      <c r="D6674">
        <v>61</v>
      </c>
      <c r="E6674" t="s">
        <v>58</v>
      </c>
      <c r="F6674" t="s">
        <v>125</v>
      </c>
      <c r="G6674" s="1">
        <v>44027</v>
      </c>
      <c r="H6674" t="s">
        <v>45</v>
      </c>
      <c r="I6674" t="s">
        <v>113</v>
      </c>
      <c r="J6674" s="3" t="s">
        <v>21638</v>
      </c>
      <c r="K6674" t="s">
        <v>62</v>
      </c>
      <c r="M6674" t="s">
        <v>25</v>
      </c>
      <c r="N6674" t="s">
        <v>33</v>
      </c>
      <c r="R6674" t="str">
        <f t="shared" ca="1" si="104"/>
        <v>Priya</v>
      </c>
      <c r="S6674" t="str">
        <f>IFERROR(TEXT(DATEVALUE(LEFT(Table1[[#This Row],[Date of Purchase]],10)), "MMMM"), TEXT(Table1[[#This Row],[Date of Purchase]], "MMMM"))</f>
        <v>July</v>
      </c>
      <c r="T6674" t="str">
        <f>IF(OR(
  AND(Table1[[#This Row],[Ticket Priority]]="Critical", Table1[[#This Row],[Ticket Status]]&lt;&gt;"Closed"),
  AND(Table1[[#This Row],[Ticket Priority]]="High", Table1[[#This Row],[Ticket Status]]="Open")
), "Yes", "No")</f>
        <v>Yes</v>
      </c>
      <c r="U6674" s="4" t="str">
        <f>IF(Table1[[#This Row],[Ticket Status]]="Closed","Yes","No")</f>
        <v>No</v>
      </c>
      <c r="V6674" s="4" t="str">
        <f>IF(Table1[[#This Row],[Ticket Status]]="Pending Customer Response","Yes","No")</f>
        <v>No</v>
      </c>
      <c r="W6674" s="5">
        <f ca="1">COUNTIFS(Table1[Agent_name],Table1[[#This Row],[Agent_name]],Table1[Month],Table1[[#This Row],[Month]])/160</f>
        <v>0.45</v>
      </c>
    </row>
    <row r="6675" spans="1:23" x14ac:dyDescent="0.25">
      <c r="A6675">
        <v>6674</v>
      </c>
      <c r="B6675" t="s">
        <v>21639</v>
      </c>
      <c r="C6675" t="s">
        <v>511</v>
      </c>
      <c r="D6675">
        <v>67</v>
      </c>
      <c r="E6675" t="s">
        <v>58</v>
      </c>
      <c r="F6675" t="s">
        <v>92</v>
      </c>
      <c r="G6675" s="1">
        <v>44317</v>
      </c>
      <c r="H6675" t="s">
        <v>66</v>
      </c>
      <c r="I6675" t="s">
        <v>113</v>
      </c>
      <c r="J6675" s="3" t="s">
        <v>21640</v>
      </c>
      <c r="K6675" t="s">
        <v>24</v>
      </c>
      <c r="M6675" t="s">
        <v>41</v>
      </c>
      <c r="N6675" t="s">
        <v>26</v>
      </c>
      <c r="O6675" s="2">
        <v>45078.409560185188</v>
      </c>
      <c r="R6675" t="str">
        <f t="shared" ca="1" si="104"/>
        <v>Ravi</v>
      </c>
      <c r="S6675" t="str">
        <f>IFERROR(TEXT(DATEVALUE(LEFT(Table1[[#This Row],[Date of Purchase]],10)), "MMMM"), TEXT(Table1[[#This Row],[Date of Purchase]], "MMMM"))</f>
        <v>May</v>
      </c>
      <c r="T6675" t="str">
        <f>IF(OR(
  AND(Table1[[#This Row],[Ticket Priority]]="Critical", Table1[[#This Row],[Ticket Status]]&lt;&gt;"Closed"),
  AND(Table1[[#This Row],[Ticket Priority]]="High", Table1[[#This Row],[Ticket Status]]="Open")
), "Yes", "No")</f>
        <v>No</v>
      </c>
      <c r="U6675" s="4" t="str">
        <f>IF(Table1[[#This Row],[Ticket Status]]="Closed","Yes","No")</f>
        <v>No</v>
      </c>
      <c r="V6675" s="4" t="str">
        <f>IF(Table1[[#This Row],[Ticket Status]]="Pending Customer Response","Yes","No")</f>
        <v>Yes</v>
      </c>
      <c r="W6675" s="5">
        <f ca="1">COUNTIFS(Table1[Agent_name],Table1[[#This Row],[Agent_name]],Table1[Month],Table1[[#This Row],[Month]])/160</f>
        <v>0.67500000000000004</v>
      </c>
    </row>
    <row r="6676" spans="1:23" x14ac:dyDescent="0.25">
      <c r="A6676">
        <v>6675</v>
      </c>
      <c r="B6676" t="s">
        <v>21641</v>
      </c>
      <c r="C6676" t="s">
        <v>21642</v>
      </c>
      <c r="D6676">
        <v>27</v>
      </c>
      <c r="E6676" t="s">
        <v>58</v>
      </c>
      <c r="F6676" t="s">
        <v>112</v>
      </c>
      <c r="G6676" s="1">
        <v>43832</v>
      </c>
      <c r="H6676" t="s">
        <v>59</v>
      </c>
      <c r="I6676" t="s">
        <v>77</v>
      </c>
      <c r="J6676" s="3" t="s">
        <v>21643</v>
      </c>
      <c r="K6676" t="s">
        <v>62</v>
      </c>
      <c r="M6676" t="s">
        <v>25</v>
      </c>
      <c r="N6676" t="s">
        <v>26</v>
      </c>
      <c r="R6676" t="str">
        <f t="shared" ca="1" si="104"/>
        <v>Aisha</v>
      </c>
      <c r="S6676" t="str">
        <f>IFERROR(TEXT(DATEVALUE(LEFT(Table1[[#This Row],[Date of Purchase]],10)), "MMMM"), TEXT(Table1[[#This Row],[Date of Purchase]], "MMMM"))</f>
        <v>January</v>
      </c>
      <c r="T6676" t="str">
        <f>IF(OR(
  AND(Table1[[#This Row],[Ticket Priority]]="Critical", Table1[[#This Row],[Ticket Status]]&lt;&gt;"Closed"),
  AND(Table1[[#This Row],[Ticket Priority]]="High", Table1[[#This Row],[Ticket Status]]="Open")
), "Yes", "No")</f>
        <v>Yes</v>
      </c>
      <c r="U6676" s="4" t="str">
        <f>IF(Table1[[#This Row],[Ticket Status]]="Closed","Yes","No")</f>
        <v>No</v>
      </c>
      <c r="V6676" s="4" t="str">
        <f>IF(Table1[[#This Row],[Ticket Status]]="Pending Customer Response","Yes","No")</f>
        <v>No</v>
      </c>
      <c r="W6676" s="5">
        <f ca="1">COUNTIFS(Table1[Agent_name],Table1[[#This Row],[Agent_name]],Table1[Month],Table1[[#This Row],[Month]])/160</f>
        <v>0.83125000000000004</v>
      </c>
    </row>
    <row r="6677" spans="1:23" x14ac:dyDescent="0.25">
      <c r="A6677">
        <v>6676</v>
      </c>
      <c r="B6677" t="s">
        <v>21644</v>
      </c>
      <c r="C6677" t="s">
        <v>21645</v>
      </c>
      <c r="D6677">
        <v>68</v>
      </c>
      <c r="E6677" t="s">
        <v>29</v>
      </c>
      <c r="F6677" t="s">
        <v>30</v>
      </c>
      <c r="G6677" s="1">
        <v>44408</v>
      </c>
      <c r="H6677" t="s">
        <v>66</v>
      </c>
      <c r="I6677" t="s">
        <v>46</v>
      </c>
      <c r="J6677" s="3" t="s">
        <v>21646</v>
      </c>
      <c r="K6677" t="s">
        <v>62</v>
      </c>
      <c r="M6677" t="s">
        <v>41</v>
      </c>
      <c r="N6677" t="s">
        <v>55</v>
      </c>
      <c r="R6677" t="str">
        <f t="shared" ca="1" si="104"/>
        <v>Mohit</v>
      </c>
      <c r="S6677" t="str">
        <f>IFERROR(TEXT(DATEVALUE(LEFT(Table1[[#This Row],[Date of Purchase]],10)), "MMMM"), TEXT(Table1[[#This Row],[Date of Purchase]], "MMMM"))</f>
        <v>July</v>
      </c>
      <c r="T6677" t="str">
        <f>IF(OR(
  AND(Table1[[#This Row],[Ticket Priority]]="Critical", Table1[[#This Row],[Ticket Status]]&lt;&gt;"Closed"),
  AND(Table1[[#This Row],[Ticket Priority]]="High", Table1[[#This Row],[Ticket Status]]="Open")
), "Yes", "No")</f>
        <v>No</v>
      </c>
      <c r="U6677" s="4" t="str">
        <f>IF(Table1[[#This Row],[Ticket Status]]="Closed","Yes","No")</f>
        <v>No</v>
      </c>
      <c r="V6677" s="4" t="str">
        <f>IF(Table1[[#This Row],[Ticket Status]]="Pending Customer Response","Yes","No")</f>
        <v>No</v>
      </c>
      <c r="W6677" s="5">
        <f ca="1">COUNTIFS(Table1[Agent_name],Table1[[#This Row],[Agent_name]],Table1[Month],Table1[[#This Row],[Month]])/160</f>
        <v>0.53125</v>
      </c>
    </row>
    <row r="6678" spans="1:23" x14ac:dyDescent="0.25">
      <c r="A6678">
        <v>6677</v>
      </c>
      <c r="B6678" t="s">
        <v>21647</v>
      </c>
      <c r="C6678" t="s">
        <v>21648</v>
      </c>
      <c r="D6678">
        <v>53</v>
      </c>
      <c r="E6678" t="s">
        <v>29</v>
      </c>
      <c r="F6678" t="s">
        <v>107</v>
      </c>
      <c r="G6678" s="1">
        <v>44169</v>
      </c>
      <c r="H6678" t="s">
        <v>59</v>
      </c>
      <c r="I6678" t="s">
        <v>72</v>
      </c>
      <c r="J6678" s="3" t="s">
        <v>21649</v>
      </c>
      <c r="K6678" t="s">
        <v>24</v>
      </c>
      <c r="M6678" t="s">
        <v>143</v>
      </c>
      <c r="N6678" t="s">
        <v>83</v>
      </c>
      <c r="O6678" s="2">
        <v>45078.122800925928</v>
      </c>
      <c r="R6678" t="str">
        <f t="shared" ca="1" si="104"/>
        <v>Rahul</v>
      </c>
      <c r="S6678" t="str">
        <f>IFERROR(TEXT(DATEVALUE(LEFT(Table1[[#This Row],[Date of Purchase]],10)), "MMMM"), TEXT(Table1[[#This Row],[Date of Purchase]], "MMMM"))</f>
        <v>December</v>
      </c>
      <c r="T6678" t="str">
        <f>IF(OR(
  AND(Table1[[#This Row],[Ticket Priority]]="Critical", Table1[[#This Row],[Ticket Status]]&lt;&gt;"Closed"),
  AND(Table1[[#This Row],[Ticket Priority]]="High", Table1[[#This Row],[Ticket Status]]="Open")
), "Yes", "No")</f>
        <v>No</v>
      </c>
      <c r="U6678" s="4" t="str">
        <f>IF(Table1[[#This Row],[Ticket Status]]="Closed","Yes","No")</f>
        <v>No</v>
      </c>
      <c r="V6678" s="4" t="str">
        <f>IF(Table1[[#This Row],[Ticket Status]]="Pending Customer Response","Yes","No")</f>
        <v>Yes</v>
      </c>
      <c r="W6678" s="5">
        <f ca="1">COUNTIFS(Table1[Agent_name],Table1[[#This Row],[Agent_name]],Table1[Month],Table1[[#This Row],[Month]])/160</f>
        <v>0.23125000000000001</v>
      </c>
    </row>
    <row r="6679" spans="1:23" x14ac:dyDescent="0.25">
      <c r="A6679">
        <v>6678</v>
      </c>
      <c r="B6679" t="s">
        <v>20058</v>
      </c>
      <c r="C6679" t="s">
        <v>21650</v>
      </c>
      <c r="D6679">
        <v>68</v>
      </c>
      <c r="E6679" t="s">
        <v>29</v>
      </c>
      <c r="F6679" t="s">
        <v>699</v>
      </c>
      <c r="G6679" s="1">
        <v>44285</v>
      </c>
      <c r="H6679" t="s">
        <v>21</v>
      </c>
      <c r="I6679" t="s">
        <v>37</v>
      </c>
      <c r="J6679" s="3" t="s">
        <v>21651</v>
      </c>
      <c r="K6679" t="s">
        <v>39</v>
      </c>
      <c r="L6679" t="s">
        <v>21652</v>
      </c>
      <c r="M6679" t="s">
        <v>25</v>
      </c>
      <c r="N6679" t="s">
        <v>33</v>
      </c>
      <c r="O6679" s="2">
        <v>45078.301990740743</v>
      </c>
      <c r="P6679" s="2">
        <v>45078.070740740739</v>
      </c>
      <c r="Q6679">
        <v>5</v>
      </c>
      <c r="R6679" t="str">
        <f t="shared" ca="1" si="104"/>
        <v>Aisha</v>
      </c>
      <c r="S6679" t="str">
        <f>IFERROR(TEXT(DATEVALUE(LEFT(Table1[[#This Row],[Date of Purchase]],10)), "MMMM"), TEXT(Table1[[#This Row],[Date of Purchase]], "MMMM"))</f>
        <v>March</v>
      </c>
      <c r="T6679" t="str">
        <f>IF(OR(
  AND(Table1[[#This Row],[Ticket Priority]]="Critical", Table1[[#This Row],[Ticket Status]]&lt;&gt;"Closed"),
  AND(Table1[[#This Row],[Ticket Priority]]="High", Table1[[#This Row],[Ticket Status]]="Open")
), "Yes", "No")</f>
        <v>No</v>
      </c>
      <c r="U6679" s="4" t="str">
        <f>IF(Table1[[#This Row],[Ticket Status]]="Closed","Yes","No")</f>
        <v>Yes</v>
      </c>
      <c r="V6679" s="4" t="str">
        <f>IF(Table1[[#This Row],[Ticket Status]]="Pending Customer Response","Yes","No")</f>
        <v>No</v>
      </c>
      <c r="W6679" s="5">
        <f ca="1">COUNTIFS(Table1[Agent_name],Table1[[#This Row],[Agent_name]],Table1[Month],Table1[[#This Row],[Month]])/160</f>
        <v>1.0062500000000001</v>
      </c>
    </row>
    <row r="6680" spans="1:23" x14ac:dyDescent="0.25">
      <c r="A6680">
        <v>6679</v>
      </c>
      <c r="B6680" t="s">
        <v>21653</v>
      </c>
      <c r="C6680" t="s">
        <v>21654</v>
      </c>
      <c r="D6680">
        <v>56</v>
      </c>
      <c r="E6680" t="s">
        <v>19</v>
      </c>
      <c r="F6680" t="s">
        <v>71</v>
      </c>
      <c r="G6680" s="1">
        <v>44484</v>
      </c>
      <c r="H6680" t="s">
        <v>59</v>
      </c>
      <c r="I6680" t="s">
        <v>93</v>
      </c>
      <c r="J6680" s="3" t="s">
        <v>21655</v>
      </c>
      <c r="K6680" t="s">
        <v>24</v>
      </c>
      <c r="M6680" t="s">
        <v>25</v>
      </c>
      <c r="N6680" t="s">
        <v>33</v>
      </c>
      <c r="O6680" s="2">
        <v>45078.462430555555</v>
      </c>
      <c r="R6680" t="str">
        <f t="shared" ca="1" si="104"/>
        <v>Divya</v>
      </c>
      <c r="S6680" t="str">
        <f>IFERROR(TEXT(DATEVALUE(LEFT(Table1[[#This Row],[Date of Purchase]],10)), "MMMM"), TEXT(Table1[[#This Row],[Date of Purchase]], "MMMM"))</f>
        <v>October</v>
      </c>
      <c r="T6680" t="str">
        <f>IF(OR(
  AND(Table1[[#This Row],[Ticket Priority]]="Critical", Table1[[#This Row],[Ticket Status]]&lt;&gt;"Closed"),
  AND(Table1[[#This Row],[Ticket Priority]]="High", Table1[[#This Row],[Ticket Status]]="Open")
), "Yes", "No")</f>
        <v>Yes</v>
      </c>
      <c r="U6680" s="4" t="str">
        <f>IF(Table1[[#This Row],[Ticket Status]]="Closed","Yes","No")</f>
        <v>No</v>
      </c>
      <c r="V6680" s="4" t="str">
        <f>IF(Table1[[#This Row],[Ticket Status]]="Pending Customer Response","Yes","No")</f>
        <v>Yes</v>
      </c>
      <c r="W6680" s="5">
        <f ca="1">COUNTIFS(Table1[Agent_name],Table1[[#This Row],[Agent_name]],Table1[Month],Table1[[#This Row],[Month]])/160</f>
        <v>0.25</v>
      </c>
    </row>
    <row r="6681" spans="1:23" x14ac:dyDescent="0.25">
      <c r="A6681">
        <v>6680</v>
      </c>
      <c r="B6681" t="s">
        <v>21656</v>
      </c>
      <c r="C6681" t="s">
        <v>21657</v>
      </c>
      <c r="D6681">
        <v>68</v>
      </c>
      <c r="E6681" t="s">
        <v>19</v>
      </c>
      <c r="F6681" t="s">
        <v>281</v>
      </c>
      <c r="G6681" s="1">
        <v>44044</v>
      </c>
      <c r="H6681" t="s">
        <v>66</v>
      </c>
      <c r="I6681" t="s">
        <v>37</v>
      </c>
      <c r="J6681" s="3" t="s">
        <v>21658</v>
      </c>
      <c r="K6681" t="s">
        <v>39</v>
      </c>
      <c r="L6681" t="s">
        <v>21659</v>
      </c>
      <c r="M6681" t="s">
        <v>89</v>
      </c>
      <c r="N6681" t="s">
        <v>33</v>
      </c>
      <c r="O6681" s="2">
        <v>45078.298564814817</v>
      </c>
      <c r="P6681" s="2">
        <v>45078.694398148145</v>
      </c>
      <c r="Q6681">
        <v>2</v>
      </c>
      <c r="R6681" t="str">
        <f t="shared" ca="1" si="104"/>
        <v>Divya</v>
      </c>
      <c r="S6681" t="str">
        <f>IFERROR(TEXT(DATEVALUE(LEFT(Table1[[#This Row],[Date of Purchase]],10)), "MMMM"), TEXT(Table1[[#This Row],[Date of Purchase]], "MMMM"))</f>
        <v>August</v>
      </c>
      <c r="T6681" t="str">
        <f>IF(OR(
  AND(Table1[[#This Row],[Ticket Priority]]="Critical", Table1[[#This Row],[Ticket Status]]&lt;&gt;"Closed"),
  AND(Table1[[#This Row],[Ticket Priority]]="High", Table1[[#This Row],[Ticket Status]]="Open")
), "Yes", "No")</f>
        <v>No</v>
      </c>
      <c r="U6681" s="4" t="str">
        <f>IF(Table1[[#This Row],[Ticket Status]]="Closed","Yes","No")</f>
        <v>Yes</v>
      </c>
      <c r="V6681" s="4" t="str">
        <f>IF(Table1[[#This Row],[Ticket Status]]="Pending Customer Response","Yes","No")</f>
        <v>No</v>
      </c>
      <c r="W6681" s="5">
        <f ca="1">COUNTIFS(Table1[Agent_name],Table1[[#This Row],[Agent_name]],Table1[Month],Table1[[#This Row],[Month]])/160</f>
        <v>0.1875</v>
      </c>
    </row>
    <row r="6682" spans="1:23" x14ac:dyDescent="0.25">
      <c r="A6682">
        <v>6681</v>
      </c>
      <c r="B6682" t="s">
        <v>21660</v>
      </c>
      <c r="C6682" t="s">
        <v>21661</v>
      </c>
      <c r="D6682">
        <v>46</v>
      </c>
      <c r="E6682" t="s">
        <v>58</v>
      </c>
      <c r="F6682" t="s">
        <v>117</v>
      </c>
      <c r="G6682" s="1">
        <v>43940</v>
      </c>
      <c r="H6682" t="s">
        <v>59</v>
      </c>
      <c r="I6682" t="s">
        <v>22</v>
      </c>
      <c r="J6682" s="3" t="s">
        <v>21662</v>
      </c>
      <c r="K6682" t="s">
        <v>24</v>
      </c>
      <c r="M6682" t="s">
        <v>25</v>
      </c>
      <c r="N6682" t="s">
        <v>26</v>
      </c>
      <c r="O6682" s="2">
        <v>45078.277060185188</v>
      </c>
      <c r="R6682" t="str">
        <f t="shared" ca="1" si="104"/>
        <v>Ravi</v>
      </c>
      <c r="S6682" t="str">
        <f>IFERROR(TEXT(DATEVALUE(LEFT(Table1[[#This Row],[Date of Purchase]],10)), "MMMM"), TEXT(Table1[[#This Row],[Date of Purchase]], "MMMM"))</f>
        <v>April</v>
      </c>
      <c r="T6682" t="str">
        <f>IF(OR(
  AND(Table1[[#This Row],[Ticket Priority]]="Critical", Table1[[#This Row],[Ticket Status]]&lt;&gt;"Closed"),
  AND(Table1[[#This Row],[Ticket Priority]]="High", Table1[[#This Row],[Ticket Status]]="Open")
), "Yes", "No")</f>
        <v>Yes</v>
      </c>
      <c r="U6682" s="4" t="str">
        <f>IF(Table1[[#This Row],[Ticket Status]]="Closed","Yes","No")</f>
        <v>No</v>
      </c>
      <c r="V6682" s="4" t="str">
        <f>IF(Table1[[#This Row],[Ticket Status]]="Pending Customer Response","Yes","No")</f>
        <v>Yes</v>
      </c>
      <c r="W6682" s="5">
        <f ca="1">COUNTIFS(Table1[Agent_name],Table1[[#This Row],[Agent_name]],Table1[Month],Table1[[#This Row],[Month]])/160</f>
        <v>0.625</v>
      </c>
    </row>
    <row r="6683" spans="1:23" x14ac:dyDescent="0.25">
      <c r="A6683">
        <v>6682</v>
      </c>
      <c r="B6683" t="s">
        <v>21663</v>
      </c>
      <c r="C6683" t="s">
        <v>21664</v>
      </c>
      <c r="D6683">
        <v>60</v>
      </c>
      <c r="E6683" t="s">
        <v>29</v>
      </c>
      <c r="F6683" t="s">
        <v>242</v>
      </c>
      <c r="G6683" s="1">
        <v>44533</v>
      </c>
      <c r="H6683" t="s">
        <v>21</v>
      </c>
      <c r="I6683" t="s">
        <v>72</v>
      </c>
      <c r="J6683" s="3" t="s">
        <v>21665</v>
      </c>
      <c r="K6683" t="s">
        <v>24</v>
      </c>
      <c r="M6683" t="s">
        <v>89</v>
      </c>
      <c r="N6683" t="s">
        <v>83</v>
      </c>
      <c r="O6683" s="2">
        <v>45078.346516203703</v>
      </c>
      <c r="R6683" t="str">
        <f t="shared" ca="1" si="104"/>
        <v>Rahul</v>
      </c>
      <c r="S6683" t="str">
        <f>IFERROR(TEXT(DATEVALUE(LEFT(Table1[[#This Row],[Date of Purchase]],10)), "MMMM"), TEXT(Table1[[#This Row],[Date of Purchase]], "MMMM"))</f>
        <v>December</v>
      </c>
      <c r="T6683" t="str">
        <f>IF(OR(
  AND(Table1[[#This Row],[Ticket Priority]]="Critical", Table1[[#This Row],[Ticket Status]]&lt;&gt;"Closed"),
  AND(Table1[[#This Row],[Ticket Priority]]="High", Table1[[#This Row],[Ticket Status]]="Open")
), "Yes", "No")</f>
        <v>No</v>
      </c>
      <c r="U6683" s="4" t="str">
        <f>IF(Table1[[#This Row],[Ticket Status]]="Closed","Yes","No")</f>
        <v>No</v>
      </c>
      <c r="V6683" s="4" t="str">
        <f>IF(Table1[[#This Row],[Ticket Status]]="Pending Customer Response","Yes","No")</f>
        <v>Yes</v>
      </c>
      <c r="W6683" s="5">
        <f ca="1">COUNTIFS(Table1[Agent_name],Table1[[#This Row],[Agent_name]],Table1[Month],Table1[[#This Row],[Month]])/160</f>
        <v>0.23125000000000001</v>
      </c>
    </row>
    <row r="6684" spans="1:23" x14ac:dyDescent="0.25">
      <c r="A6684">
        <v>6683</v>
      </c>
      <c r="B6684" t="s">
        <v>21666</v>
      </c>
      <c r="C6684" t="s">
        <v>21667</v>
      </c>
      <c r="D6684">
        <v>43</v>
      </c>
      <c r="E6684" t="s">
        <v>19</v>
      </c>
      <c r="F6684" t="s">
        <v>383</v>
      </c>
      <c r="G6684" s="1">
        <v>43842</v>
      </c>
      <c r="H6684" t="s">
        <v>45</v>
      </c>
      <c r="I6684" t="s">
        <v>46</v>
      </c>
      <c r="J6684" s="3" t="s">
        <v>21668</v>
      </c>
      <c r="K6684" t="s">
        <v>39</v>
      </c>
      <c r="L6684" t="s">
        <v>21669</v>
      </c>
      <c r="M6684" t="s">
        <v>89</v>
      </c>
      <c r="N6684" t="s">
        <v>26</v>
      </c>
      <c r="O6684" s="2">
        <v>45078.938206018516</v>
      </c>
      <c r="P6684" s="2">
        <v>45078.900706018518</v>
      </c>
      <c r="Q6684">
        <v>1</v>
      </c>
      <c r="R6684" t="str">
        <f t="shared" ca="1" si="104"/>
        <v>Mohit</v>
      </c>
      <c r="S6684" t="str">
        <f>IFERROR(TEXT(DATEVALUE(LEFT(Table1[[#This Row],[Date of Purchase]],10)), "MMMM"), TEXT(Table1[[#This Row],[Date of Purchase]], "MMMM"))</f>
        <v>January</v>
      </c>
      <c r="T6684" t="str">
        <f>IF(OR(
  AND(Table1[[#This Row],[Ticket Priority]]="Critical", Table1[[#This Row],[Ticket Status]]&lt;&gt;"Closed"),
  AND(Table1[[#This Row],[Ticket Priority]]="High", Table1[[#This Row],[Ticket Status]]="Open")
), "Yes", "No")</f>
        <v>No</v>
      </c>
      <c r="U6684" s="4" t="str">
        <f>IF(Table1[[#This Row],[Ticket Status]]="Closed","Yes","No")</f>
        <v>Yes</v>
      </c>
      <c r="V6684" s="4" t="str">
        <f>IF(Table1[[#This Row],[Ticket Status]]="Pending Customer Response","Yes","No")</f>
        <v>No</v>
      </c>
      <c r="W6684" s="5">
        <f ca="1">COUNTIFS(Table1[Agent_name],Table1[[#This Row],[Agent_name]],Table1[Month],Table1[[#This Row],[Month]])/160</f>
        <v>0.46250000000000002</v>
      </c>
    </row>
    <row r="6685" spans="1:23" x14ac:dyDescent="0.25">
      <c r="A6685">
        <v>6684</v>
      </c>
      <c r="B6685" t="s">
        <v>21670</v>
      </c>
      <c r="C6685" t="s">
        <v>21671</v>
      </c>
      <c r="D6685">
        <v>29</v>
      </c>
      <c r="E6685" t="s">
        <v>19</v>
      </c>
      <c r="F6685" t="s">
        <v>161</v>
      </c>
      <c r="G6685" s="1">
        <v>44031</v>
      </c>
      <c r="H6685" t="s">
        <v>45</v>
      </c>
      <c r="I6685" t="s">
        <v>37</v>
      </c>
      <c r="J6685" s="3" t="s">
        <v>21672</v>
      </c>
      <c r="K6685" t="s">
        <v>62</v>
      </c>
      <c r="M6685" t="s">
        <v>143</v>
      </c>
      <c r="N6685" t="s">
        <v>26</v>
      </c>
      <c r="R6685" t="str">
        <f t="shared" ca="1" si="104"/>
        <v>Sara</v>
      </c>
      <c r="S6685" t="str">
        <f>IFERROR(TEXT(DATEVALUE(LEFT(Table1[[#This Row],[Date of Purchase]],10)), "MMMM"), TEXT(Table1[[#This Row],[Date of Purchase]], "MMMM"))</f>
        <v>July</v>
      </c>
      <c r="T6685" t="str">
        <f>IF(OR(
  AND(Table1[[#This Row],[Ticket Priority]]="Critical", Table1[[#This Row],[Ticket Status]]&lt;&gt;"Closed"),
  AND(Table1[[#This Row],[Ticket Priority]]="High", Table1[[#This Row],[Ticket Status]]="Open")
), "Yes", "No")</f>
        <v>No</v>
      </c>
      <c r="U6685" s="4" t="str">
        <f>IF(Table1[[#This Row],[Ticket Status]]="Closed","Yes","No")</f>
        <v>No</v>
      </c>
      <c r="V6685" s="4" t="str">
        <f>IF(Table1[[#This Row],[Ticket Status]]="Pending Customer Response","Yes","No")</f>
        <v>No</v>
      </c>
      <c r="W6685" s="5">
        <f ca="1">COUNTIFS(Table1[Agent_name],Table1[[#This Row],[Agent_name]],Table1[Month],Table1[[#This Row],[Month]])/160</f>
        <v>0.6875</v>
      </c>
    </row>
    <row r="6686" spans="1:23" x14ac:dyDescent="0.25">
      <c r="A6686">
        <v>6685</v>
      </c>
      <c r="B6686" t="s">
        <v>21673</v>
      </c>
      <c r="C6686" t="s">
        <v>18625</v>
      </c>
      <c r="D6686">
        <v>46</v>
      </c>
      <c r="E6686" t="s">
        <v>19</v>
      </c>
      <c r="F6686" t="s">
        <v>317</v>
      </c>
      <c r="G6686" s="1">
        <v>44169</v>
      </c>
      <c r="H6686" t="s">
        <v>21</v>
      </c>
      <c r="I6686" t="s">
        <v>77</v>
      </c>
      <c r="J6686" s="3" t="s">
        <v>21674</v>
      </c>
      <c r="K6686" t="s">
        <v>62</v>
      </c>
      <c r="M6686" t="s">
        <v>25</v>
      </c>
      <c r="N6686" t="s">
        <v>33</v>
      </c>
      <c r="R6686" t="str">
        <f t="shared" ca="1" si="104"/>
        <v>Sara</v>
      </c>
      <c r="S6686" t="str">
        <f>IFERROR(TEXT(DATEVALUE(LEFT(Table1[[#This Row],[Date of Purchase]],10)), "MMMM"), TEXT(Table1[[#This Row],[Date of Purchase]], "MMMM"))</f>
        <v>December</v>
      </c>
      <c r="T6686" t="str">
        <f>IF(OR(
  AND(Table1[[#This Row],[Ticket Priority]]="Critical", Table1[[#This Row],[Ticket Status]]&lt;&gt;"Closed"),
  AND(Table1[[#This Row],[Ticket Priority]]="High", Table1[[#This Row],[Ticket Status]]="Open")
), "Yes", "No")</f>
        <v>Yes</v>
      </c>
      <c r="U6686" s="4" t="str">
        <f>IF(Table1[[#This Row],[Ticket Status]]="Closed","Yes","No")</f>
        <v>No</v>
      </c>
      <c r="V6686" s="4" t="str">
        <f>IF(Table1[[#This Row],[Ticket Status]]="Pending Customer Response","Yes","No")</f>
        <v>No</v>
      </c>
      <c r="W6686" s="5">
        <f ca="1">COUNTIFS(Table1[Agent_name],Table1[[#This Row],[Agent_name]],Table1[Month],Table1[[#This Row],[Month]])/160</f>
        <v>0.55625000000000002</v>
      </c>
    </row>
    <row r="6687" spans="1:23" x14ac:dyDescent="0.25">
      <c r="A6687">
        <v>6686</v>
      </c>
      <c r="B6687" t="s">
        <v>21675</v>
      </c>
      <c r="C6687" t="s">
        <v>21676</v>
      </c>
      <c r="D6687">
        <v>19</v>
      </c>
      <c r="E6687" t="s">
        <v>58</v>
      </c>
      <c r="F6687" t="s">
        <v>339</v>
      </c>
      <c r="G6687" s="1">
        <v>44012</v>
      </c>
      <c r="H6687" t="s">
        <v>66</v>
      </c>
      <c r="I6687" t="s">
        <v>99</v>
      </c>
      <c r="J6687" s="3" t="s">
        <v>21677</v>
      </c>
      <c r="K6687" t="s">
        <v>39</v>
      </c>
      <c r="L6687" t="s">
        <v>21678</v>
      </c>
      <c r="M6687" t="s">
        <v>25</v>
      </c>
      <c r="N6687" t="s">
        <v>55</v>
      </c>
      <c r="O6687" s="2">
        <v>45078.779247685183</v>
      </c>
      <c r="P6687" s="2">
        <v>45078.252858796295</v>
      </c>
      <c r="Q6687">
        <v>5</v>
      </c>
      <c r="R6687" t="str">
        <f t="shared" ca="1" si="104"/>
        <v>Sara</v>
      </c>
      <c r="S6687" t="str">
        <f>IFERROR(TEXT(DATEVALUE(LEFT(Table1[[#This Row],[Date of Purchase]],10)), "MMMM"), TEXT(Table1[[#This Row],[Date of Purchase]], "MMMM"))</f>
        <v>June</v>
      </c>
      <c r="T6687" t="str">
        <f>IF(OR(
  AND(Table1[[#This Row],[Ticket Priority]]="Critical", Table1[[#This Row],[Ticket Status]]&lt;&gt;"Closed"),
  AND(Table1[[#This Row],[Ticket Priority]]="High", Table1[[#This Row],[Ticket Status]]="Open")
), "Yes", "No")</f>
        <v>No</v>
      </c>
      <c r="U6687" s="4" t="str">
        <f>IF(Table1[[#This Row],[Ticket Status]]="Closed","Yes","No")</f>
        <v>Yes</v>
      </c>
      <c r="V6687" s="4" t="str">
        <f>IF(Table1[[#This Row],[Ticket Status]]="Pending Customer Response","Yes","No")</f>
        <v>No</v>
      </c>
      <c r="W6687" s="5">
        <f ca="1">COUNTIFS(Table1[Agent_name],Table1[[#This Row],[Agent_name]],Table1[Month],Table1[[#This Row],[Month]])/160</f>
        <v>0.65</v>
      </c>
    </row>
    <row r="6688" spans="1:23" x14ac:dyDescent="0.25">
      <c r="A6688">
        <v>6687</v>
      </c>
      <c r="B6688" t="s">
        <v>4168</v>
      </c>
      <c r="C6688" t="s">
        <v>21679</v>
      </c>
      <c r="D6688">
        <v>54</v>
      </c>
      <c r="E6688" t="s">
        <v>29</v>
      </c>
      <c r="F6688" t="s">
        <v>112</v>
      </c>
      <c r="G6688" s="1">
        <v>44491</v>
      </c>
      <c r="H6688" t="s">
        <v>59</v>
      </c>
      <c r="I6688" t="s">
        <v>60</v>
      </c>
      <c r="J6688" s="3" t="s">
        <v>21680</v>
      </c>
      <c r="K6688" t="s">
        <v>39</v>
      </c>
      <c r="L6688" t="s">
        <v>21681</v>
      </c>
      <c r="M6688" t="s">
        <v>143</v>
      </c>
      <c r="N6688" t="s">
        <v>33</v>
      </c>
      <c r="O6688" s="2">
        <v>45078.804247685184</v>
      </c>
      <c r="P6688" s="2">
        <v>45078.034803240742</v>
      </c>
      <c r="Q6688">
        <v>2</v>
      </c>
      <c r="R6688" t="str">
        <f t="shared" ca="1" si="104"/>
        <v>Aisha</v>
      </c>
      <c r="S6688" t="str">
        <f>IFERROR(TEXT(DATEVALUE(LEFT(Table1[[#This Row],[Date of Purchase]],10)), "MMMM"), TEXT(Table1[[#This Row],[Date of Purchase]], "MMMM"))</f>
        <v>October</v>
      </c>
      <c r="T6688" t="str">
        <f>IF(OR(
  AND(Table1[[#This Row],[Ticket Priority]]="Critical", Table1[[#This Row],[Ticket Status]]&lt;&gt;"Closed"),
  AND(Table1[[#This Row],[Ticket Priority]]="High", Table1[[#This Row],[Ticket Status]]="Open")
), "Yes", "No")</f>
        <v>No</v>
      </c>
      <c r="U6688" s="4" t="str">
        <f>IF(Table1[[#This Row],[Ticket Status]]="Closed","Yes","No")</f>
        <v>Yes</v>
      </c>
      <c r="V6688" s="4" t="str">
        <f>IF(Table1[[#This Row],[Ticket Status]]="Pending Customer Response","Yes","No")</f>
        <v>No</v>
      </c>
      <c r="W6688" s="5">
        <f ca="1">COUNTIFS(Table1[Agent_name],Table1[[#This Row],[Agent_name]],Table1[Month],Table1[[#This Row],[Month]])/160</f>
        <v>0.85624999999999996</v>
      </c>
    </row>
    <row r="6689" spans="1:23" x14ac:dyDescent="0.25">
      <c r="A6689">
        <v>6688</v>
      </c>
      <c r="B6689" t="s">
        <v>21682</v>
      </c>
      <c r="C6689" t="s">
        <v>1788</v>
      </c>
      <c r="D6689">
        <v>56</v>
      </c>
      <c r="E6689" t="s">
        <v>58</v>
      </c>
      <c r="F6689" t="s">
        <v>211</v>
      </c>
      <c r="G6689" s="1">
        <v>44121</v>
      </c>
      <c r="H6689" t="s">
        <v>59</v>
      </c>
      <c r="I6689" t="s">
        <v>99</v>
      </c>
      <c r="J6689" s="3" t="s">
        <v>21683</v>
      </c>
      <c r="K6689" t="s">
        <v>24</v>
      </c>
      <c r="M6689" t="s">
        <v>41</v>
      </c>
      <c r="N6689" t="s">
        <v>55</v>
      </c>
      <c r="O6689" s="2">
        <v>45078.086215277777</v>
      </c>
      <c r="R6689" t="str">
        <f t="shared" ca="1" si="104"/>
        <v>Sara</v>
      </c>
      <c r="S6689" t="str">
        <f>IFERROR(TEXT(DATEVALUE(LEFT(Table1[[#This Row],[Date of Purchase]],10)), "MMMM"), TEXT(Table1[[#This Row],[Date of Purchase]], "MMMM"))</f>
        <v>October</v>
      </c>
      <c r="T6689" t="str">
        <f>IF(OR(
  AND(Table1[[#This Row],[Ticket Priority]]="Critical", Table1[[#This Row],[Ticket Status]]&lt;&gt;"Closed"),
  AND(Table1[[#This Row],[Ticket Priority]]="High", Table1[[#This Row],[Ticket Status]]="Open")
), "Yes", "No")</f>
        <v>No</v>
      </c>
      <c r="U6689" s="4" t="str">
        <f>IF(Table1[[#This Row],[Ticket Status]]="Closed","Yes","No")</f>
        <v>No</v>
      </c>
      <c r="V6689" s="4" t="str">
        <f>IF(Table1[[#This Row],[Ticket Status]]="Pending Customer Response","Yes","No")</f>
        <v>Yes</v>
      </c>
      <c r="W6689" s="5">
        <f ca="1">COUNTIFS(Table1[Agent_name],Table1[[#This Row],[Agent_name]],Table1[Month],Table1[[#This Row],[Month]])/160</f>
        <v>0.66874999999999996</v>
      </c>
    </row>
    <row r="6690" spans="1:23" x14ac:dyDescent="0.25">
      <c r="A6690">
        <v>6689</v>
      </c>
      <c r="B6690" t="s">
        <v>10789</v>
      </c>
      <c r="C6690" t="s">
        <v>21684</v>
      </c>
      <c r="D6690">
        <v>59</v>
      </c>
      <c r="E6690" t="s">
        <v>19</v>
      </c>
      <c r="F6690" t="s">
        <v>44</v>
      </c>
      <c r="G6690" s="1">
        <v>44375</v>
      </c>
      <c r="H6690" t="s">
        <v>59</v>
      </c>
      <c r="I6690" t="s">
        <v>113</v>
      </c>
      <c r="J6690" s="3" t="s">
        <v>21685</v>
      </c>
      <c r="K6690" t="s">
        <v>39</v>
      </c>
      <c r="L6690" t="s">
        <v>21686</v>
      </c>
      <c r="M6690" t="s">
        <v>41</v>
      </c>
      <c r="N6690" t="s">
        <v>33</v>
      </c>
      <c r="O6690" s="2">
        <v>45078.857071759259</v>
      </c>
      <c r="P6690" s="2">
        <v>45078.256377314814</v>
      </c>
      <c r="Q6690">
        <v>5</v>
      </c>
      <c r="R6690" t="str">
        <f t="shared" ca="1" si="104"/>
        <v>Mohit</v>
      </c>
      <c r="S6690" t="str">
        <f>IFERROR(TEXT(DATEVALUE(LEFT(Table1[[#This Row],[Date of Purchase]],10)), "MMMM"), TEXT(Table1[[#This Row],[Date of Purchase]], "MMMM"))</f>
        <v>June</v>
      </c>
      <c r="T6690" t="str">
        <f>IF(OR(
  AND(Table1[[#This Row],[Ticket Priority]]="Critical", Table1[[#This Row],[Ticket Status]]&lt;&gt;"Closed"),
  AND(Table1[[#This Row],[Ticket Priority]]="High", Table1[[#This Row],[Ticket Status]]="Open")
), "Yes", "No")</f>
        <v>No</v>
      </c>
      <c r="U6690" s="4" t="str">
        <f>IF(Table1[[#This Row],[Ticket Status]]="Closed","Yes","No")</f>
        <v>Yes</v>
      </c>
      <c r="V6690" s="4" t="str">
        <f>IF(Table1[[#This Row],[Ticket Status]]="Pending Customer Response","Yes","No")</f>
        <v>No</v>
      </c>
      <c r="W6690" s="5">
        <f ca="1">COUNTIFS(Table1[Agent_name],Table1[[#This Row],[Agent_name]],Table1[Month],Table1[[#This Row],[Month]])/160</f>
        <v>0.41875000000000001</v>
      </c>
    </row>
    <row r="6691" spans="1:23" x14ac:dyDescent="0.25">
      <c r="A6691">
        <v>6690</v>
      </c>
      <c r="B6691" t="s">
        <v>21687</v>
      </c>
      <c r="C6691" t="s">
        <v>21688</v>
      </c>
      <c r="D6691">
        <v>29</v>
      </c>
      <c r="E6691" t="s">
        <v>19</v>
      </c>
      <c r="F6691" t="s">
        <v>655</v>
      </c>
      <c r="G6691" s="1">
        <v>44180</v>
      </c>
      <c r="H6691" t="s">
        <v>66</v>
      </c>
      <c r="I6691" t="s">
        <v>22</v>
      </c>
      <c r="J6691" s="3" t="s">
        <v>21689</v>
      </c>
      <c r="K6691" t="s">
        <v>39</v>
      </c>
      <c r="L6691" t="s">
        <v>21690</v>
      </c>
      <c r="M6691" t="s">
        <v>41</v>
      </c>
      <c r="N6691" t="s">
        <v>33</v>
      </c>
      <c r="O6691" s="2">
        <v>45078.823761574073</v>
      </c>
      <c r="P6691" s="2">
        <v>45078.207789351851</v>
      </c>
      <c r="Q6691">
        <v>1</v>
      </c>
      <c r="R6691" t="str">
        <f t="shared" ca="1" si="104"/>
        <v>Ravi</v>
      </c>
      <c r="S6691" t="str">
        <f>IFERROR(TEXT(DATEVALUE(LEFT(Table1[[#This Row],[Date of Purchase]],10)), "MMMM"), TEXT(Table1[[#This Row],[Date of Purchase]], "MMMM"))</f>
        <v>December</v>
      </c>
      <c r="T6691" t="str">
        <f>IF(OR(
  AND(Table1[[#This Row],[Ticket Priority]]="Critical", Table1[[#This Row],[Ticket Status]]&lt;&gt;"Closed"),
  AND(Table1[[#This Row],[Ticket Priority]]="High", Table1[[#This Row],[Ticket Status]]="Open")
), "Yes", "No")</f>
        <v>No</v>
      </c>
      <c r="U6691" s="4" t="str">
        <f>IF(Table1[[#This Row],[Ticket Status]]="Closed","Yes","No")</f>
        <v>Yes</v>
      </c>
      <c r="V6691" s="4" t="str">
        <f>IF(Table1[[#This Row],[Ticket Status]]="Pending Customer Response","Yes","No")</f>
        <v>No</v>
      </c>
      <c r="W6691" s="5">
        <f ca="1">COUNTIFS(Table1[Agent_name],Table1[[#This Row],[Agent_name]],Table1[Month],Table1[[#This Row],[Month]])/160</f>
        <v>0.66249999999999998</v>
      </c>
    </row>
    <row r="6692" spans="1:23" x14ac:dyDescent="0.25">
      <c r="A6692">
        <v>6691</v>
      </c>
      <c r="B6692" t="s">
        <v>21691</v>
      </c>
      <c r="C6692" t="s">
        <v>21692</v>
      </c>
      <c r="D6692">
        <v>38</v>
      </c>
      <c r="E6692" t="s">
        <v>19</v>
      </c>
      <c r="F6692" t="s">
        <v>98</v>
      </c>
      <c r="G6692" s="1">
        <v>44493</v>
      </c>
      <c r="H6692" t="s">
        <v>66</v>
      </c>
      <c r="I6692" t="s">
        <v>99</v>
      </c>
      <c r="J6692" s="3" t="s">
        <v>21693</v>
      </c>
      <c r="K6692" t="s">
        <v>39</v>
      </c>
      <c r="L6692" t="s">
        <v>21694</v>
      </c>
      <c r="M6692" t="s">
        <v>89</v>
      </c>
      <c r="N6692" t="s">
        <v>83</v>
      </c>
      <c r="O6692" s="2">
        <v>45078.180023148147</v>
      </c>
      <c r="P6692" s="2">
        <v>45078.532800925925</v>
      </c>
      <c r="Q6692">
        <v>3</v>
      </c>
      <c r="R6692" t="str">
        <f t="shared" ca="1" si="104"/>
        <v>Mohit</v>
      </c>
      <c r="S6692" t="str">
        <f>IFERROR(TEXT(DATEVALUE(LEFT(Table1[[#This Row],[Date of Purchase]],10)), "MMMM"), TEXT(Table1[[#This Row],[Date of Purchase]], "MMMM"))</f>
        <v>October</v>
      </c>
      <c r="T6692" t="str">
        <f>IF(OR(
  AND(Table1[[#This Row],[Ticket Priority]]="Critical", Table1[[#This Row],[Ticket Status]]&lt;&gt;"Closed"),
  AND(Table1[[#This Row],[Ticket Priority]]="High", Table1[[#This Row],[Ticket Status]]="Open")
), "Yes", "No")</f>
        <v>No</v>
      </c>
      <c r="U6692" s="4" t="str">
        <f>IF(Table1[[#This Row],[Ticket Status]]="Closed","Yes","No")</f>
        <v>Yes</v>
      </c>
      <c r="V6692" s="4" t="str">
        <f>IF(Table1[[#This Row],[Ticket Status]]="Pending Customer Response","Yes","No")</f>
        <v>No</v>
      </c>
      <c r="W6692" s="5">
        <f ca="1">COUNTIFS(Table1[Agent_name],Table1[[#This Row],[Agent_name]],Table1[Month],Table1[[#This Row],[Month]])/160</f>
        <v>0.49375000000000002</v>
      </c>
    </row>
    <row r="6693" spans="1:23" x14ac:dyDescent="0.25">
      <c r="A6693">
        <v>6692</v>
      </c>
      <c r="B6693" t="s">
        <v>21695</v>
      </c>
      <c r="C6693" t="s">
        <v>21696</v>
      </c>
      <c r="D6693">
        <v>66</v>
      </c>
      <c r="E6693" t="s">
        <v>19</v>
      </c>
      <c r="F6693" t="s">
        <v>485</v>
      </c>
      <c r="G6693" s="1">
        <v>44257</v>
      </c>
      <c r="H6693" t="s">
        <v>21</v>
      </c>
      <c r="I6693" t="s">
        <v>22</v>
      </c>
      <c r="J6693" s="3" t="s">
        <v>4173</v>
      </c>
      <c r="K6693" t="s">
        <v>24</v>
      </c>
      <c r="M6693" t="s">
        <v>89</v>
      </c>
      <c r="N6693" t="s">
        <v>26</v>
      </c>
      <c r="O6693" s="2">
        <v>45078.152939814812</v>
      </c>
      <c r="R6693" t="str">
        <f t="shared" ca="1" si="104"/>
        <v>Ravi</v>
      </c>
      <c r="S6693" t="str">
        <f>IFERROR(TEXT(DATEVALUE(LEFT(Table1[[#This Row],[Date of Purchase]],10)), "MMMM"), TEXT(Table1[[#This Row],[Date of Purchase]], "MMMM"))</f>
        <v>March</v>
      </c>
      <c r="T6693" t="str">
        <f>IF(OR(
  AND(Table1[[#This Row],[Ticket Priority]]="Critical", Table1[[#This Row],[Ticket Status]]&lt;&gt;"Closed"),
  AND(Table1[[#This Row],[Ticket Priority]]="High", Table1[[#This Row],[Ticket Status]]="Open")
), "Yes", "No")</f>
        <v>No</v>
      </c>
      <c r="U6693" s="4" t="str">
        <f>IF(Table1[[#This Row],[Ticket Status]]="Closed","Yes","No")</f>
        <v>No</v>
      </c>
      <c r="V6693" s="4" t="str">
        <f>IF(Table1[[#This Row],[Ticket Status]]="Pending Customer Response","Yes","No")</f>
        <v>Yes</v>
      </c>
      <c r="W6693" s="5">
        <f ca="1">COUNTIFS(Table1[Agent_name],Table1[[#This Row],[Agent_name]],Table1[Month],Table1[[#This Row],[Month]])/160</f>
        <v>0.54374999999999996</v>
      </c>
    </row>
    <row r="6694" spans="1:23" x14ac:dyDescent="0.25">
      <c r="A6694">
        <v>6693</v>
      </c>
      <c r="B6694" t="s">
        <v>21697</v>
      </c>
      <c r="C6694" t="s">
        <v>21698</v>
      </c>
      <c r="D6694">
        <v>20</v>
      </c>
      <c r="E6694" t="s">
        <v>29</v>
      </c>
      <c r="F6694" t="s">
        <v>655</v>
      </c>
      <c r="G6694" s="1">
        <v>44156</v>
      </c>
      <c r="H6694" t="s">
        <v>66</v>
      </c>
      <c r="I6694" t="s">
        <v>31</v>
      </c>
      <c r="J6694" s="3" t="s">
        <v>21699</v>
      </c>
      <c r="K6694" t="s">
        <v>62</v>
      </c>
      <c r="M6694" t="s">
        <v>41</v>
      </c>
      <c r="N6694" t="s">
        <v>55</v>
      </c>
      <c r="R6694" t="str">
        <f t="shared" ca="1" si="104"/>
        <v>Ravi</v>
      </c>
      <c r="S6694" t="str">
        <f>IFERROR(TEXT(DATEVALUE(LEFT(Table1[[#This Row],[Date of Purchase]],10)), "MMMM"), TEXT(Table1[[#This Row],[Date of Purchase]], "MMMM"))</f>
        <v>November</v>
      </c>
      <c r="T6694" t="str">
        <f>IF(OR(
  AND(Table1[[#This Row],[Ticket Priority]]="Critical", Table1[[#This Row],[Ticket Status]]&lt;&gt;"Closed"),
  AND(Table1[[#This Row],[Ticket Priority]]="High", Table1[[#This Row],[Ticket Status]]="Open")
), "Yes", "No")</f>
        <v>No</v>
      </c>
      <c r="U6694" s="4" t="str">
        <f>IF(Table1[[#This Row],[Ticket Status]]="Closed","Yes","No")</f>
        <v>No</v>
      </c>
      <c r="V6694" s="4" t="str">
        <f>IF(Table1[[#This Row],[Ticket Status]]="Pending Customer Response","Yes","No")</f>
        <v>No</v>
      </c>
      <c r="W6694" s="5">
        <f ca="1">COUNTIFS(Table1[Agent_name],Table1[[#This Row],[Agent_name]],Table1[Month],Table1[[#This Row],[Month]])/160</f>
        <v>0.61875000000000002</v>
      </c>
    </row>
    <row r="6695" spans="1:23" x14ac:dyDescent="0.25">
      <c r="A6695">
        <v>6694</v>
      </c>
      <c r="B6695" t="s">
        <v>21700</v>
      </c>
      <c r="C6695" t="s">
        <v>21701</v>
      </c>
      <c r="D6695">
        <v>19</v>
      </c>
      <c r="E6695" t="s">
        <v>19</v>
      </c>
      <c r="F6695" t="s">
        <v>699</v>
      </c>
      <c r="G6695" s="1">
        <v>43851</v>
      </c>
      <c r="H6695" t="s">
        <v>66</v>
      </c>
      <c r="I6695" t="s">
        <v>93</v>
      </c>
      <c r="J6695" s="3" t="s">
        <v>21702</v>
      </c>
      <c r="K6695" t="s">
        <v>24</v>
      </c>
      <c r="M6695" t="s">
        <v>41</v>
      </c>
      <c r="N6695" t="s">
        <v>26</v>
      </c>
      <c r="O6695" s="2">
        <v>45078.129374999997</v>
      </c>
      <c r="R6695" t="str">
        <f t="shared" ca="1" si="104"/>
        <v>Mohit</v>
      </c>
      <c r="S6695" t="str">
        <f>IFERROR(TEXT(DATEVALUE(LEFT(Table1[[#This Row],[Date of Purchase]],10)), "MMMM"), TEXT(Table1[[#This Row],[Date of Purchase]], "MMMM"))</f>
        <v>January</v>
      </c>
      <c r="T6695" t="str">
        <f>IF(OR(
  AND(Table1[[#This Row],[Ticket Priority]]="Critical", Table1[[#This Row],[Ticket Status]]&lt;&gt;"Closed"),
  AND(Table1[[#This Row],[Ticket Priority]]="High", Table1[[#This Row],[Ticket Status]]="Open")
), "Yes", "No")</f>
        <v>No</v>
      </c>
      <c r="U6695" s="4" t="str">
        <f>IF(Table1[[#This Row],[Ticket Status]]="Closed","Yes","No")</f>
        <v>No</v>
      </c>
      <c r="V6695" s="4" t="str">
        <f>IF(Table1[[#This Row],[Ticket Status]]="Pending Customer Response","Yes","No")</f>
        <v>Yes</v>
      </c>
      <c r="W6695" s="5">
        <f ca="1">COUNTIFS(Table1[Agent_name],Table1[[#This Row],[Agent_name]],Table1[Month],Table1[[#This Row],[Month]])/160</f>
        <v>0.46250000000000002</v>
      </c>
    </row>
    <row r="6696" spans="1:23" x14ac:dyDescent="0.25">
      <c r="A6696">
        <v>6695</v>
      </c>
      <c r="B6696" t="s">
        <v>21703</v>
      </c>
      <c r="C6696" t="s">
        <v>21704</v>
      </c>
      <c r="D6696">
        <v>54</v>
      </c>
      <c r="E6696" t="s">
        <v>19</v>
      </c>
      <c r="F6696" t="s">
        <v>51</v>
      </c>
      <c r="G6696" s="1">
        <v>44129</v>
      </c>
      <c r="H6696" t="s">
        <v>21</v>
      </c>
      <c r="I6696" t="s">
        <v>72</v>
      </c>
      <c r="J6696" s="3" t="s">
        <v>21705</v>
      </c>
      <c r="K6696" t="s">
        <v>24</v>
      </c>
      <c r="M6696" t="s">
        <v>25</v>
      </c>
      <c r="N6696" t="s">
        <v>33</v>
      </c>
      <c r="O6696" s="2">
        <v>45078.905092592591</v>
      </c>
      <c r="R6696" t="str">
        <f t="shared" ca="1" si="104"/>
        <v>Priya</v>
      </c>
      <c r="S6696" t="str">
        <f>IFERROR(TEXT(DATEVALUE(LEFT(Table1[[#This Row],[Date of Purchase]],10)), "MMMM"), TEXT(Table1[[#This Row],[Date of Purchase]], "MMMM"))</f>
        <v>October</v>
      </c>
      <c r="T6696" t="str">
        <f>IF(OR(
  AND(Table1[[#This Row],[Ticket Priority]]="Critical", Table1[[#This Row],[Ticket Status]]&lt;&gt;"Closed"),
  AND(Table1[[#This Row],[Ticket Priority]]="High", Table1[[#This Row],[Ticket Status]]="Open")
), "Yes", "No")</f>
        <v>Yes</v>
      </c>
      <c r="U6696" s="4" t="str">
        <f>IF(Table1[[#This Row],[Ticket Status]]="Closed","Yes","No")</f>
        <v>No</v>
      </c>
      <c r="V6696" s="4" t="str">
        <f>IF(Table1[[#This Row],[Ticket Status]]="Pending Customer Response","Yes","No")</f>
        <v>Yes</v>
      </c>
      <c r="W6696" s="5">
        <f ca="1">COUNTIFS(Table1[Agent_name],Table1[[#This Row],[Agent_name]],Table1[Month],Table1[[#This Row],[Month]])/160</f>
        <v>0.58125000000000004</v>
      </c>
    </row>
    <row r="6697" spans="1:23" x14ac:dyDescent="0.25">
      <c r="A6697">
        <v>6696</v>
      </c>
      <c r="B6697" t="s">
        <v>21706</v>
      </c>
      <c r="C6697" t="s">
        <v>21707</v>
      </c>
      <c r="D6697">
        <v>43</v>
      </c>
      <c r="E6697" t="s">
        <v>58</v>
      </c>
      <c r="F6697" t="s">
        <v>20</v>
      </c>
      <c r="G6697" s="1">
        <v>44115</v>
      </c>
      <c r="H6697" t="s">
        <v>21</v>
      </c>
      <c r="I6697" t="s">
        <v>72</v>
      </c>
      <c r="J6697" s="3" t="s">
        <v>21708</v>
      </c>
      <c r="K6697" t="s">
        <v>39</v>
      </c>
      <c r="L6697" t="s">
        <v>21709</v>
      </c>
      <c r="M6697" t="s">
        <v>89</v>
      </c>
      <c r="N6697" t="s">
        <v>33</v>
      </c>
      <c r="O6697" s="2">
        <v>45078.993993055556</v>
      </c>
      <c r="P6697" s="2">
        <v>45078.165520833332</v>
      </c>
      <c r="Q6697">
        <v>2</v>
      </c>
      <c r="R6697" t="str">
        <f t="shared" ca="1" si="104"/>
        <v>Sara</v>
      </c>
      <c r="S6697" t="str">
        <f>IFERROR(TEXT(DATEVALUE(LEFT(Table1[[#This Row],[Date of Purchase]],10)), "MMMM"), TEXT(Table1[[#This Row],[Date of Purchase]], "MMMM"))</f>
        <v>October</v>
      </c>
      <c r="T6697" t="str">
        <f>IF(OR(
  AND(Table1[[#This Row],[Ticket Priority]]="Critical", Table1[[#This Row],[Ticket Status]]&lt;&gt;"Closed"),
  AND(Table1[[#This Row],[Ticket Priority]]="High", Table1[[#This Row],[Ticket Status]]="Open")
), "Yes", "No")</f>
        <v>No</v>
      </c>
      <c r="U6697" s="4" t="str">
        <f>IF(Table1[[#This Row],[Ticket Status]]="Closed","Yes","No")</f>
        <v>Yes</v>
      </c>
      <c r="V6697" s="4" t="str">
        <f>IF(Table1[[#This Row],[Ticket Status]]="Pending Customer Response","Yes","No")</f>
        <v>No</v>
      </c>
      <c r="W6697" s="5">
        <f ca="1">COUNTIFS(Table1[Agent_name],Table1[[#This Row],[Agent_name]],Table1[Month],Table1[[#This Row],[Month]])/160</f>
        <v>0.66874999999999996</v>
      </c>
    </row>
    <row r="6698" spans="1:23" x14ac:dyDescent="0.25">
      <c r="A6698">
        <v>6697</v>
      </c>
      <c r="B6698" t="s">
        <v>21710</v>
      </c>
      <c r="C6698" t="s">
        <v>21711</v>
      </c>
      <c r="D6698">
        <v>57</v>
      </c>
      <c r="E6698" t="s">
        <v>58</v>
      </c>
      <c r="F6698" t="s">
        <v>20</v>
      </c>
      <c r="G6698" s="1">
        <v>44019</v>
      </c>
      <c r="H6698" t="s">
        <v>66</v>
      </c>
      <c r="I6698" t="s">
        <v>177</v>
      </c>
      <c r="J6698" s="3" t="s">
        <v>21712</v>
      </c>
      <c r="K6698" t="s">
        <v>24</v>
      </c>
      <c r="M6698" t="s">
        <v>89</v>
      </c>
      <c r="N6698" t="s">
        <v>33</v>
      </c>
      <c r="O6698" s="2">
        <v>45078.80164351852</v>
      </c>
      <c r="R6698" t="str">
        <f t="shared" ca="1" si="104"/>
        <v>Karan</v>
      </c>
      <c r="S6698" t="str">
        <f>IFERROR(TEXT(DATEVALUE(LEFT(Table1[[#This Row],[Date of Purchase]],10)), "MMMM"), TEXT(Table1[[#This Row],[Date of Purchase]], "MMMM"))</f>
        <v>July</v>
      </c>
      <c r="T6698" t="str">
        <f>IF(OR(
  AND(Table1[[#This Row],[Ticket Priority]]="Critical", Table1[[#This Row],[Ticket Status]]&lt;&gt;"Closed"),
  AND(Table1[[#This Row],[Ticket Priority]]="High", Table1[[#This Row],[Ticket Status]]="Open")
), "Yes", "No")</f>
        <v>No</v>
      </c>
      <c r="U6698" s="4" t="str">
        <f>IF(Table1[[#This Row],[Ticket Status]]="Closed","Yes","No")</f>
        <v>No</v>
      </c>
      <c r="V6698" s="4" t="str">
        <f>IF(Table1[[#This Row],[Ticket Status]]="Pending Customer Response","Yes","No")</f>
        <v>Yes</v>
      </c>
      <c r="W6698" s="5">
        <f ca="1">COUNTIFS(Table1[Agent_name],Table1[[#This Row],[Agent_name]],Table1[Month],Table1[[#This Row],[Month]])/160</f>
        <v>0.21249999999999999</v>
      </c>
    </row>
    <row r="6699" spans="1:23" x14ac:dyDescent="0.25">
      <c r="A6699">
        <v>6698</v>
      </c>
      <c r="B6699" t="s">
        <v>21713</v>
      </c>
      <c r="C6699" t="s">
        <v>21714</v>
      </c>
      <c r="D6699">
        <v>48</v>
      </c>
      <c r="E6699" t="s">
        <v>58</v>
      </c>
      <c r="F6699" t="s">
        <v>421</v>
      </c>
      <c r="G6699" s="1">
        <v>44269</v>
      </c>
      <c r="H6699" t="s">
        <v>67</v>
      </c>
      <c r="I6699" t="s">
        <v>46</v>
      </c>
      <c r="J6699" s="3" t="s">
        <v>21715</v>
      </c>
      <c r="K6699" t="s">
        <v>24</v>
      </c>
      <c r="M6699" t="s">
        <v>89</v>
      </c>
      <c r="N6699" t="s">
        <v>55</v>
      </c>
      <c r="O6699" s="2">
        <v>45078.391250000001</v>
      </c>
      <c r="R6699" t="str">
        <f t="shared" ca="1" si="104"/>
        <v>Karan</v>
      </c>
      <c r="S6699" t="str">
        <f>IFERROR(TEXT(DATEVALUE(LEFT(Table1[[#This Row],[Date of Purchase]],10)), "MMMM"), TEXT(Table1[[#This Row],[Date of Purchase]], "MMMM"))</f>
        <v>March</v>
      </c>
      <c r="T6699" t="str">
        <f>IF(OR(
  AND(Table1[[#This Row],[Ticket Priority]]="Critical", Table1[[#This Row],[Ticket Status]]&lt;&gt;"Closed"),
  AND(Table1[[#This Row],[Ticket Priority]]="High", Table1[[#This Row],[Ticket Status]]="Open")
), "Yes", "No")</f>
        <v>No</v>
      </c>
      <c r="U6699" s="4" t="str">
        <f>IF(Table1[[#This Row],[Ticket Status]]="Closed","Yes","No")</f>
        <v>No</v>
      </c>
      <c r="V6699" s="4" t="str">
        <f>IF(Table1[[#This Row],[Ticket Status]]="Pending Customer Response","Yes","No")</f>
        <v>Yes</v>
      </c>
      <c r="W6699" s="5">
        <f ca="1">COUNTIFS(Table1[Agent_name],Table1[[#This Row],[Agent_name]],Table1[Month],Table1[[#This Row],[Month]])/160</f>
        <v>0.21249999999999999</v>
      </c>
    </row>
    <row r="6700" spans="1:23" x14ac:dyDescent="0.25">
      <c r="A6700">
        <v>6699</v>
      </c>
      <c r="B6700" t="s">
        <v>21716</v>
      </c>
      <c r="C6700" t="s">
        <v>21717</v>
      </c>
      <c r="D6700">
        <v>56</v>
      </c>
      <c r="E6700" t="s">
        <v>19</v>
      </c>
      <c r="F6700" t="s">
        <v>134</v>
      </c>
      <c r="G6700" s="1">
        <v>44350</v>
      </c>
      <c r="H6700" t="s">
        <v>66</v>
      </c>
      <c r="I6700" t="s">
        <v>67</v>
      </c>
      <c r="J6700" s="3" t="s">
        <v>21718</v>
      </c>
      <c r="K6700" t="s">
        <v>24</v>
      </c>
      <c r="M6700" t="s">
        <v>41</v>
      </c>
      <c r="N6700" t="s">
        <v>83</v>
      </c>
      <c r="O6700" s="2">
        <v>45078.819745370369</v>
      </c>
      <c r="R6700" t="str">
        <f t="shared" ca="1" si="104"/>
        <v>Mohit</v>
      </c>
      <c r="S6700" t="str">
        <f>IFERROR(TEXT(DATEVALUE(LEFT(Table1[[#This Row],[Date of Purchase]],10)), "MMMM"), TEXT(Table1[[#This Row],[Date of Purchase]], "MMMM"))</f>
        <v>June</v>
      </c>
      <c r="T6700" t="str">
        <f>IF(OR(
  AND(Table1[[#This Row],[Ticket Priority]]="Critical", Table1[[#This Row],[Ticket Status]]&lt;&gt;"Closed"),
  AND(Table1[[#This Row],[Ticket Priority]]="High", Table1[[#This Row],[Ticket Status]]="Open")
), "Yes", "No")</f>
        <v>No</v>
      </c>
      <c r="U6700" s="4" t="str">
        <f>IF(Table1[[#This Row],[Ticket Status]]="Closed","Yes","No")</f>
        <v>No</v>
      </c>
      <c r="V6700" s="4" t="str">
        <f>IF(Table1[[#This Row],[Ticket Status]]="Pending Customer Response","Yes","No")</f>
        <v>Yes</v>
      </c>
      <c r="W6700" s="5">
        <f ca="1">COUNTIFS(Table1[Agent_name],Table1[[#This Row],[Agent_name]],Table1[Month],Table1[[#This Row],[Month]])/160</f>
        <v>0.41875000000000001</v>
      </c>
    </row>
    <row r="6701" spans="1:23" x14ac:dyDescent="0.25">
      <c r="A6701">
        <v>6700</v>
      </c>
      <c r="B6701" t="s">
        <v>21719</v>
      </c>
      <c r="C6701" t="s">
        <v>21720</v>
      </c>
      <c r="D6701">
        <v>45</v>
      </c>
      <c r="E6701" t="s">
        <v>29</v>
      </c>
      <c r="F6701" t="s">
        <v>202</v>
      </c>
      <c r="G6701" s="1">
        <v>44512</v>
      </c>
      <c r="H6701" t="s">
        <v>59</v>
      </c>
      <c r="I6701" t="s">
        <v>99</v>
      </c>
      <c r="J6701" s="3" t="s">
        <v>5901</v>
      </c>
      <c r="K6701" t="s">
        <v>39</v>
      </c>
      <c r="L6701" t="s">
        <v>21721</v>
      </c>
      <c r="M6701" t="s">
        <v>25</v>
      </c>
      <c r="N6701" t="s">
        <v>55</v>
      </c>
      <c r="O6701" s="2">
        <v>45078.94127314815</v>
      </c>
      <c r="P6701" s="2">
        <v>45078.316967592589</v>
      </c>
      <c r="Q6701">
        <v>2</v>
      </c>
      <c r="R6701" t="str">
        <f t="shared" ca="1" si="104"/>
        <v>Sara</v>
      </c>
      <c r="S6701" t="str">
        <f>IFERROR(TEXT(DATEVALUE(LEFT(Table1[[#This Row],[Date of Purchase]],10)), "MMMM"), TEXT(Table1[[#This Row],[Date of Purchase]], "MMMM"))</f>
        <v>November</v>
      </c>
      <c r="T6701" t="str">
        <f>IF(OR(
  AND(Table1[[#This Row],[Ticket Priority]]="Critical", Table1[[#This Row],[Ticket Status]]&lt;&gt;"Closed"),
  AND(Table1[[#This Row],[Ticket Priority]]="High", Table1[[#This Row],[Ticket Status]]="Open")
), "Yes", "No")</f>
        <v>No</v>
      </c>
      <c r="U6701" s="4" t="str">
        <f>IF(Table1[[#This Row],[Ticket Status]]="Closed","Yes","No")</f>
        <v>Yes</v>
      </c>
      <c r="V6701" s="4" t="str">
        <f>IF(Table1[[#This Row],[Ticket Status]]="Pending Customer Response","Yes","No")</f>
        <v>No</v>
      </c>
      <c r="W6701" s="5">
        <f ca="1">COUNTIFS(Table1[Agent_name],Table1[[#This Row],[Agent_name]],Table1[Month],Table1[[#This Row],[Month]])/160</f>
        <v>0.79374999999999996</v>
      </c>
    </row>
    <row r="6702" spans="1:23" x14ac:dyDescent="0.25">
      <c r="A6702">
        <v>6701</v>
      </c>
      <c r="B6702" t="s">
        <v>21722</v>
      </c>
      <c r="C6702" t="s">
        <v>21723</v>
      </c>
      <c r="D6702">
        <v>39</v>
      </c>
      <c r="E6702" t="s">
        <v>58</v>
      </c>
      <c r="F6702" t="s">
        <v>699</v>
      </c>
      <c r="G6702" s="1">
        <v>44130</v>
      </c>
      <c r="H6702" t="s">
        <v>66</v>
      </c>
      <c r="I6702" t="s">
        <v>99</v>
      </c>
      <c r="J6702" s="3" t="s">
        <v>21724</v>
      </c>
      <c r="K6702" t="s">
        <v>62</v>
      </c>
      <c r="M6702" t="s">
        <v>41</v>
      </c>
      <c r="N6702" t="s">
        <v>33</v>
      </c>
      <c r="R6702" t="str">
        <f t="shared" ca="1" si="104"/>
        <v>Sara</v>
      </c>
      <c r="S6702" t="str">
        <f>IFERROR(TEXT(DATEVALUE(LEFT(Table1[[#This Row],[Date of Purchase]],10)), "MMMM"), TEXT(Table1[[#This Row],[Date of Purchase]], "MMMM"))</f>
        <v>October</v>
      </c>
      <c r="T6702" t="str">
        <f>IF(OR(
  AND(Table1[[#This Row],[Ticket Priority]]="Critical", Table1[[#This Row],[Ticket Status]]&lt;&gt;"Closed"),
  AND(Table1[[#This Row],[Ticket Priority]]="High", Table1[[#This Row],[Ticket Status]]="Open")
), "Yes", "No")</f>
        <v>No</v>
      </c>
      <c r="U6702" s="4" t="str">
        <f>IF(Table1[[#This Row],[Ticket Status]]="Closed","Yes","No")</f>
        <v>No</v>
      </c>
      <c r="V6702" s="4" t="str">
        <f>IF(Table1[[#This Row],[Ticket Status]]="Pending Customer Response","Yes","No")</f>
        <v>No</v>
      </c>
      <c r="W6702" s="5">
        <f ca="1">COUNTIFS(Table1[Agent_name],Table1[[#This Row],[Agent_name]],Table1[Month],Table1[[#This Row],[Month]])/160</f>
        <v>0.66874999999999996</v>
      </c>
    </row>
    <row r="6703" spans="1:23" x14ac:dyDescent="0.25">
      <c r="A6703">
        <v>6702</v>
      </c>
      <c r="B6703" t="s">
        <v>21725</v>
      </c>
      <c r="C6703" t="s">
        <v>21726</v>
      </c>
      <c r="D6703">
        <v>67</v>
      </c>
      <c r="E6703" t="s">
        <v>29</v>
      </c>
      <c r="F6703" t="s">
        <v>86</v>
      </c>
      <c r="G6703" s="1">
        <v>43839</v>
      </c>
      <c r="H6703" t="s">
        <v>59</v>
      </c>
      <c r="I6703" t="s">
        <v>37</v>
      </c>
      <c r="J6703" s="3" t="s">
        <v>21727</v>
      </c>
      <c r="K6703" t="s">
        <v>39</v>
      </c>
      <c r="L6703" t="s">
        <v>21728</v>
      </c>
      <c r="M6703" t="s">
        <v>41</v>
      </c>
      <c r="N6703" t="s">
        <v>26</v>
      </c>
      <c r="O6703" s="2">
        <v>45078.900324074071</v>
      </c>
      <c r="P6703" s="2">
        <v>45078.410740740743</v>
      </c>
      <c r="Q6703">
        <v>5</v>
      </c>
      <c r="R6703" t="str">
        <f t="shared" ca="1" si="104"/>
        <v>Sara</v>
      </c>
      <c r="S6703" t="str">
        <f>IFERROR(TEXT(DATEVALUE(LEFT(Table1[[#This Row],[Date of Purchase]],10)), "MMMM"), TEXT(Table1[[#This Row],[Date of Purchase]], "MMMM"))</f>
        <v>January</v>
      </c>
      <c r="T6703" t="str">
        <f>IF(OR(
  AND(Table1[[#This Row],[Ticket Priority]]="Critical", Table1[[#This Row],[Ticket Status]]&lt;&gt;"Closed"),
  AND(Table1[[#This Row],[Ticket Priority]]="High", Table1[[#This Row],[Ticket Status]]="Open")
), "Yes", "No")</f>
        <v>No</v>
      </c>
      <c r="U6703" s="4" t="str">
        <f>IF(Table1[[#This Row],[Ticket Status]]="Closed","Yes","No")</f>
        <v>Yes</v>
      </c>
      <c r="V6703" s="4" t="str">
        <f>IF(Table1[[#This Row],[Ticket Status]]="Pending Customer Response","Yes","No")</f>
        <v>No</v>
      </c>
      <c r="W6703" s="5">
        <f ca="1">COUNTIFS(Table1[Agent_name],Table1[[#This Row],[Agent_name]],Table1[Month],Table1[[#This Row],[Month]])/160</f>
        <v>0.70625000000000004</v>
      </c>
    </row>
    <row r="6704" spans="1:23" x14ac:dyDescent="0.25">
      <c r="A6704">
        <v>6703</v>
      </c>
      <c r="B6704" t="s">
        <v>21729</v>
      </c>
      <c r="C6704" t="s">
        <v>21730</v>
      </c>
      <c r="D6704">
        <v>53</v>
      </c>
      <c r="E6704" t="s">
        <v>29</v>
      </c>
      <c r="F6704" t="s">
        <v>456</v>
      </c>
      <c r="G6704" s="1">
        <v>44332</v>
      </c>
      <c r="H6704" t="s">
        <v>45</v>
      </c>
      <c r="I6704" t="s">
        <v>59</v>
      </c>
      <c r="J6704" s="3" t="s">
        <v>21731</v>
      </c>
      <c r="K6704" t="s">
        <v>62</v>
      </c>
      <c r="M6704" t="s">
        <v>25</v>
      </c>
      <c r="N6704" t="s">
        <v>55</v>
      </c>
      <c r="R6704" t="str">
        <f t="shared" ca="1" si="104"/>
        <v>Aisha</v>
      </c>
      <c r="S6704" t="str">
        <f>IFERROR(TEXT(DATEVALUE(LEFT(Table1[[#This Row],[Date of Purchase]],10)), "MMMM"), TEXT(Table1[[#This Row],[Date of Purchase]], "MMMM"))</f>
        <v>May</v>
      </c>
      <c r="T6704" t="str">
        <f>IF(OR(
  AND(Table1[[#This Row],[Ticket Priority]]="Critical", Table1[[#This Row],[Ticket Status]]&lt;&gt;"Closed"),
  AND(Table1[[#This Row],[Ticket Priority]]="High", Table1[[#This Row],[Ticket Status]]="Open")
), "Yes", "No")</f>
        <v>Yes</v>
      </c>
      <c r="U6704" s="4" t="str">
        <f>IF(Table1[[#This Row],[Ticket Status]]="Closed","Yes","No")</f>
        <v>No</v>
      </c>
      <c r="V6704" s="4" t="str">
        <f>IF(Table1[[#This Row],[Ticket Status]]="Pending Customer Response","Yes","No")</f>
        <v>No</v>
      </c>
      <c r="W6704" s="5">
        <f ca="1">COUNTIFS(Table1[Agent_name],Table1[[#This Row],[Agent_name]],Table1[Month],Table1[[#This Row],[Month]])/160</f>
        <v>0.93125000000000002</v>
      </c>
    </row>
    <row r="6705" spans="1:23" x14ac:dyDescent="0.25">
      <c r="A6705">
        <v>6704</v>
      </c>
      <c r="B6705" t="s">
        <v>21732</v>
      </c>
      <c r="C6705" t="s">
        <v>21733</v>
      </c>
      <c r="D6705">
        <v>53</v>
      </c>
      <c r="E6705" t="s">
        <v>58</v>
      </c>
      <c r="F6705" t="s">
        <v>219</v>
      </c>
      <c r="G6705" s="1">
        <v>44515</v>
      </c>
      <c r="H6705" t="s">
        <v>59</v>
      </c>
      <c r="I6705" t="s">
        <v>113</v>
      </c>
      <c r="J6705" s="3" t="s">
        <v>21734</v>
      </c>
      <c r="K6705" t="s">
        <v>62</v>
      </c>
      <c r="M6705" t="s">
        <v>143</v>
      </c>
      <c r="N6705" t="s">
        <v>55</v>
      </c>
      <c r="R6705" t="str">
        <f t="shared" ca="1" si="104"/>
        <v>Ravi</v>
      </c>
      <c r="S6705" t="str">
        <f>IFERROR(TEXT(DATEVALUE(LEFT(Table1[[#This Row],[Date of Purchase]],10)), "MMMM"), TEXT(Table1[[#This Row],[Date of Purchase]], "MMMM"))</f>
        <v>November</v>
      </c>
      <c r="T6705" t="str">
        <f>IF(OR(
  AND(Table1[[#This Row],[Ticket Priority]]="Critical", Table1[[#This Row],[Ticket Status]]&lt;&gt;"Closed"),
  AND(Table1[[#This Row],[Ticket Priority]]="High", Table1[[#This Row],[Ticket Status]]="Open")
), "Yes", "No")</f>
        <v>No</v>
      </c>
      <c r="U6705" s="4" t="str">
        <f>IF(Table1[[#This Row],[Ticket Status]]="Closed","Yes","No")</f>
        <v>No</v>
      </c>
      <c r="V6705" s="4" t="str">
        <f>IF(Table1[[#This Row],[Ticket Status]]="Pending Customer Response","Yes","No")</f>
        <v>No</v>
      </c>
      <c r="W6705" s="5">
        <f ca="1">COUNTIFS(Table1[Agent_name],Table1[[#This Row],[Agent_name]],Table1[Month],Table1[[#This Row],[Month]])/160</f>
        <v>0.61875000000000002</v>
      </c>
    </row>
    <row r="6706" spans="1:23" x14ac:dyDescent="0.25">
      <c r="A6706">
        <v>6705</v>
      </c>
      <c r="B6706" t="s">
        <v>21735</v>
      </c>
      <c r="C6706" t="s">
        <v>21736</v>
      </c>
      <c r="D6706">
        <v>68</v>
      </c>
      <c r="E6706" t="s">
        <v>58</v>
      </c>
      <c r="F6706" t="s">
        <v>107</v>
      </c>
      <c r="G6706" s="1">
        <v>44362</v>
      </c>
      <c r="H6706" t="s">
        <v>45</v>
      </c>
      <c r="I6706" t="s">
        <v>60</v>
      </c>
      <c r="J6706" s="3" t="s">
        <v>21737</v>
      </c>
      <c r="K6706" t="s">
        <v>24</v>
      </c>
      <c r="M6706" t="s">
        <v>143</v>
      </c>
      <c r="N6706" t="s">
        <v>26</v>
      </c>
      <c r="O6706" s="2">
        <v>45078.76635416667</v>
      </c>
      <c r="R6706" t="str">
        <f t="shared" ca="1" si="104"/>
        <v>Aisha</v>
      </c>
      <c r="S6706" t="str">
        <f>IFERROR(TEXT(DATEVALUE(LEFT(Table1[[#This Row],[Date of Purchase]],10)), "MMMM"), TEXT(Table1[[#This Row],[Date of Purchase]], "MMMM"))</f>
        <v>June</v>
      </c>
      <c r="T6706" t="str">
        <f>IF(OR(
  AND(Table1[[#This Row],[Ticket Priority]]="Critical", Table1[[#This Row],[Ticket Status]]&lt;&gt;"Closed"),
  AND(Table1[[#This Row],[Ticket Priority]]="High", Table1[[#This Row],[Ticket Status]]="Open")
), "Yes", "No")</f>
        <v>No</v>
      </c>
      <c r="U6706" s="4" t="str">
        <f>IF(Table1[[#This Row],[Ticket Status]]="Closed","Yes","No")</f>
        <v>No</v>
      </c>
      <c r="V6706" s="4" t="str">
        <f>IF(Table1[[#This Row],[Ticket Status]]="Pending Customer Response","Yes","No")</f>
        <v>Yes</v>
      </c>
      <c r="W6706" s="5">
        <f ca="1">COUNTIFS(Table1[Agent_name],Table1[[#This Row],[Agent_name]],Table1[Month],Table1[[#This Row],[Month]])/160</f>
        <v>0.89375000000000004</v>
      </c>
    </row>
    <row r="6707" spans="1:23" x14ac:dyDescent="0.25">
      <c r="A6707">
        <v>6706</v>
      </c>
      <c r="B6707" t="s">
        <v>21738</v>
      </c>
      <c r="C6707" t="s">
        <v>21739</v>
      </c>
      <c r="D6707">
        <v>64</v>
      </c>
      <c r="E6707" t="s">
        <v>19</v>
      </c>
      <c r="F6707" t="s">
        <v>134</v>
      </c>
      <c r="G6707" s="1">
        <v>44349</v>
      </c>
      <c r="H6707" t="s">
        <v>59</v>
      </c>
      <c r="I6707" t="s">
        <v>46</v>
      </c>
      <c r="J6707" s="3" t="s">
        <v>21740</v>
      </c>
      <c r="K6707" t="s">
        <v>39</v>
      </c>
      <c r="L6707" t="s">
        <v>21741</v>
      </c>
      <c r="M6707" t="s">
        <v>41</v>
      </c>
      <c r="N6707" t="s">
        <v>33</v>
      </c>
      <c r="O6707" s="2">
        <v>45078.810127314813</v>
      </c>
      <c r="P6707" s="2">
        <v>45078.948321759257</v>
      </c>
      <c r="Q6707">
        <v>2</v>
      </c>
      <c r="R6707" t="str">
        <f t="shared" ca="1" si="104"/>
        <v>Sara</v>
      </c>
      <c r="S6707" t="str">
        <f>IFERROR(TEXT(DATEVALUE(LEFT(Table1[[#This Row],[Date of Purchase]],10)), "MMMM"), TEXT(Table1[[#This Row],[Date of Purchase]], "MMMM"))</f>
        <v>June</v>
      </c>
      <c r="T6707" t="str">
        <f>IF(OR(
  AND(Table1[[#This Row],[Ticket Priority]]="Critical", Table1[[#This Row],[Ticket Status]]&lt;&gt;"Closed"),
  AND(Table1[[#This Row],[Ticket Priority]]="High", Table1[[#This Row],[Ticket Status]]="Open")
), "Yes", "No")</f>
        <v>No</v>
      </c>
      <c r="U6707" s="4" t="str">
        <f>IF(Table1[[#This Row],[Ticket Status]]="Closed","Yes","No")</f>
        <v>Yes</v>
      </c>
      <c r="V6707" s="4" t="str">
        <f>IF(Table1[[#This Row],[Ticket Status]]="Pending Customer Response","Yes","No")</f>
        <v>No</v>
      </c>
      <c r="W6707" s="5">
        <f ca="1">COUNTIFS(Table1[Agent_name],Table1[[#This Row],[Agent_name]],Table1[Month],Table1[[#This Row],[Month]])/160</f>
        <v>0.65</v>
      </c>
    </row>
    <row r="6708" spans="1:23" x14ac:dyDescent="0.25">
      <c r="A6708">
        <v>6707</v>
      </c>
      <c r="B6708" t="s">
        <v>21742</v>
      </c>
      <c r="C6708" t="s">
        <v>21743</v>
      </c>
      <c r="D6708">
        <v>22</v>
      </c>
      <c r="E6708" t="s">
        <v>19</v>
      </c>
      <c r="F6708" t="s">
        <v>655</v>
      </c>
      <c r="G6708" s="1">
        <v>44118</v>
      </c>
      <c r="H6708" t="s">
        <v>45</v>
      </c>
      <c r="I6708" t="s">
        <v>177</v>
      </c>
      <c r="J6708" s="3" t="s">
        <v>21744</v>
      </c>
      <c r="K6708" t="s">
        <v>62</v>
      </c>
      <c r="M6708" t="s">
        <v>25</v>
      </c>
      <c r="N6708" t="s">
        <v>83</v>
      </c>
      <c r="R6708" t="str">
        <f t="shared" ca="1" si="104"/>
        <v>Mohit</v>
      </c>
      <c r="S6708" t="str">
        <f>IFERROR(TEXT(DATEVALUE(LEFT(Table1[[#This Row],[Date of Purchase]],10)), "MMMM"), TEXT(Table1[[#This Row],[Date of Purchase]], "MMMM"))</f>
        <v>October</v>
      </c>
      <c r="T6708" t="str">
        <f>IF(OR(
  AND(Table1[[#This Row],[Ticket Priority]]="Critical", Table1[[#This Row],[Ticket Status]]&lt;&gt;"Closed"),
  AND(Table1[[#This Row],[Ticket Priority]]="High", Table1[[#This Row],[Ticket Status]]="Open")
), "Yes", "No")</f>
        <v>Yes</v>
      </c>
      <c r="U6708" s="4" t="str">
        <f>IF(Table1[[#This Row],[Ticket Status]]="Closed","Yes","No")</f>
        <v>No</v>
      </c>
      <c r="V6708" s="4" t="str">
        <f>IF(Table1[[#This Row],[Ticket Status]]="Pending Customer Response","Yes","No")</f>
        <v>No</v>
      </c>
      <c r="W6708" s="5">
        <f ca="1">COUNTIFS(Table1[Agent_name],Table1[[#This Row],[Agent_name]],Table1[Month],Table1[[#This Row],[Month]])/160</f>
        <v>0.49375000000000002</v>
      </c>
    </row>
    <row r="6709" spans="1:23" x14ac:dyDescent="0.25">
      <c r="A6709">
        <v>6708</v>
      </c>
      <c r="B6709" t="s">
        <v>21745</v>
      </c>
      <c r="C6709" t="s">
        <v>21746</v>
      </c>
      <c r="D6709">
        <v>49</v>
      </c>
      <c r="E6709" t="s">
        <v>29</v>
      </c>
      <c r="F6709" t="s">
        <v>242</v>
      </c>
      <c r="G6709" s="1">
        <v>44493</v>
      </c>
      <c r="H6709" t="s">
        <v>67</v>
      </c>
      <c r="I6709" t="s">
        <v>99</v>
      </c>
      <c r="J6709" s="3" t="s">
        <v>21747</v>
      </c>
      <c r="K6709" t="s">
        <v>39</v>
      </c>
      <c r="L6709" t="s">
        <v>21748</v>
      </c>
      <c r="M6709" t="s">
        <v>89</v>
      </c>
      <c r="N6709" t="s">
        <v>55</v>
      </c>
      <c r="O6709" s="2">
        <v>45078.54488425926</v>
      </c>
      <c r="P6709" s="2">
        <v>45078.051134259258</v>
      </c>
      <c r="Q6709">
        <v>2</v>
      </c>
      <c r="R6709" t="str">
        <f t="shared" ca="1" si="104"/>
        <v>Aisha</v>
      </c>
      <c r="S6709" t="str">
        <f>IFERROR(TEXT(DATEVALUE(LEFT(Table1[[#This Row],[Date of Purchase]],10)), "MMMM"), TEXT(Table1[[#This Row],[Date of Purchase]], "MMMM"))</f>
        <v>October</v>
      </c>
      <c r="T6709" t="str">
        <f>IF(OR(
  AND(Table1[[#This Row],[Ticket Priority]]="Critical", Table1[[#This Row],[Ticket Status]]&lt;&gt;"Closed"),
  AND(Table1[[#This Row],[Ticket Priority]]="High", Table1[[#This Row],[Ticket Status]]="Open")
), "Yes", "No")</f>
        <v>No</v>
      </c>
      <c r="U6709" s="4" t="str">
        <f>IF(Table1[[#This Row],[Ticket Status]]="Closed","Yes","No")</f>
        <v>Yes</v>
      </c>
      <c r="V6709" s="4" t="str">
        <f>IF(Table1[[#This Row],[Ticket Status]]="Pending Customer Response","Yes","No")</f>
        <v>No</v>
      </c>
      <c r="W6709" s="5">
        <f ca="1">COUNTIFS(Table1[Agent_name],Table1[[#This Row],[Agent_name]],Table1[Month],Table1[[#This Row],[Month]])/160</f>
        <v>0.85624999999999996</v>
      </c>
    </row>
    <row r="6710" spans="1:23" x14ac:dyDescent="0.25">
      <c r="A6710">
        <v>6709</v>
      </c>
      <c r="B6710" t="s">
        <v>21749</v>
      </c>
      <c r="C6710" t="s">
        <v>21750</v>
      </c>
      <c r="D6710">
        <v>54</v>
      </c>
      <c r="E6710" t="s">
        <v>19</v>
      </c>
      <c r="F6710" t="s">
        <v>134</v>
      </c>
      <c r="G6710" s="1">
        <v>44515</v>
      </c>
      <c r="H6710" t="s">
        <v>45</v>
      </c>
      <c r="I6710" t="s">
        <v>60</v>
      </c>
      <c r="J6710" s="3" t="s">
        <v>21751</v>
      </c>
      <c r="K6710" t="s">
        <v>39</v>
      </c>
      <c r="L6710" t="s">
        <v>21752</v>
      </c>
      <c r="M6710" t="s">
        <v>143</v>
      </c>
      <c r="N6710" t="s">
        <v>55</v>
      </c>
      <c r="O6710" s="2">
        <v>45078.101851851854</v>
      </c>
      <c r="P6710" s="2">
        <v>45078.889351851853</v>
      </c>
      <c r="Q6710">
        <v>1</v>
      </c>
      <c r="R6710" t="str">
        <f t="shared" ca="1" si="104"/>
        <v>Sara</v>
      </c>
      <c r="S6710" t="str">
        <f>IFERROR(TEXT(DATEVALUE(LEFT(Table1[[#This Row],[Date of Purchase]],10)), "MMMM"), TEXT(Table1[[#This Row],[Date of Purchase]], "MMMM"))</f>
        <v>November</v>
      </c>
      <c r="T6710" t="str">
        <f>IF(OR(
  AND(Table1[[#This Row],[Ticket Priority]]="Critical", Table1[[#This Row],[Ticket Status]]&lt;&gt;"Closed"),
  AND(Table1[[#This Row],[Ticket Priority]]="High", Table1[[#This Row],[Ticket Status]]="Open")
), "Yes", "No")</f>
        <v>No</v>
      </c>
      <c r="U6710" s="4" t="str">
        <f>IF(Table1[[#This Row],[Ticket Status]]="Closed","Yes","No")</f>
        <v>Yes</v>
      </c>
      <c r="V6710" s="4" t="str">
        <f>IF(Table1[[#This Row],[Ticket Status]]="Pending Customer Response","Yes","No")</f>
        <v>No</v>
      </c>
      <c r="W6710" s="5">
        <f ca="1">COUNTIFS(Table1[Agent_name],Table1[[#This Row],[Agent_name]],Table1[Month],Table1[[#This Row],[Month]])/160</f>
        <v>0.79374999999999996</v>
      </c>
    </row>
    <row r="6711" spans="1:23" x14ac:dyDescent="0.25">
      <c r="A6711">
        <v>6710</v>
      </c>
      <c r="B6711" t="s">
        <v>21753</v>
      </c>
      <c r="C6711" t="s">
        <v>21754</v>
      </c>
      <c r="D6711">
        <v>53</v>
      </c>
      <c r="E6711" t="s">
        <v>19</v>
      </c>
      <c r="F6711" t="s">
        <v>65</v>
      </c>
      <c r="G6711" s="1">
        <v>44387</v>
      </c>
      <c r="H6711" t="s">
        <v>66</v>
      </c>
      <c r="I6711" t="s">
        <v>99</v>
      </c>
      <c r="J6711" s="3" t="s">
        <v>21755</v>
      </c>
      <c r="K6711" t="s">
        <v>62</v>
      </c>
      <c r="M6711" t="s">
        <v>41</v>
      </c>
      <c r="N6711" t="s">
        <v>26</v>
      </c>
      <c r="R6711" t="str">
        <f t="shared" ca="1" si="104"/>
        <v>Ravi</v>
      </c>
      <c r="S6711" t="str">
        <f>IFERROR(TEXT(DATEVALUE(LEFT(Table1[[#This Row],[Date of Purchase]],10)), "MMMM"), TEXT(Table1[[#This Row],[Date of Purchase]], "MMMM"))</f>
        <v>July</v>
      </c>
      <c r="T6711" t="str">
        <f>IF(OR(
  AND(Table1[[#This Row],[Ticket Priority]]="Critical", Table1[[#This Row],[Ticket Status]]&lt;&gt;"Closed"),
  AND(Table1[[#This Row],[Ticket Priority]]="High", Table1[[#This Row],[Ticket Status]]="Open")
), "Yes", "No")</f>
        <v>No</v>
      </c>
      <c r="U6711" s="4" t="str">
        <f>IF(Table1[[#This Row],[Ticket Status]]="Closed","Yes","No")</f>
        <v>No</v>
      </c>
      <c r="V6711" s="4" t="str">
        <f>IF(Table1[[#This Row],[Ticket Status]]="Pending Customer Response","Yes","No")</f>
        <v>No</v>
      </c>
      <c r="W6711" s="5">
        <f ca="1">COUNTIFS(Table1[Agent_name],Table1[[#This Row],[Agent_name]],Table1[Month],Table1[[#This Row],[Month]])/160</f>
        <v>0.66249999999999998</v>
      </c>
    </row>
    <row r="6712" spans="1:23" x14ac:dyDescent="0.25">
      <c r="A6712">
        <v>6711</v>
      </c>
      <c r="B6712" t="s">
        <v>21756</v>
      </c>
      <c r="C6712" t="s">
        <v>21757</v>
      </c>
      <c r="D6712">
        <v>60</v>
      </c>
      <c r="E6712" t="s">
        <v>19</v>
      </c>
      <c r="F6712" t="s">
        <v>421</v>
      </c>
      <c r="G6712" s="1">
        <v>43857</v>
      </c>
      <c r="H6712" t="s">
        <v>21</v>
      </c>
      <c r="I6712" t="s">
        <v>37</v>
      </c>
      <c r="J6712" s="3" t="s">
        <v>21758</v>
      </c>
      <c r="K6712" t="s">
        <v>39</v>
      </c>
      <c r="L6712" t="s">
        <v>21759</v>
      </c>
      <c r="M6712" t="s">
        <v>143</v>
      </c>
      <c r="N6712" t="s">
        <v>55</v>
      </c>
      <c r="O6712" s="2">
        <v>45078.906064814815</v>
      </c>
      <c r="P6712" s="2">
        <v>45078.664398148147</v>
      </c>
      <c r="Q6712">
        <v>3</v>
      </c>
      <c r="R6712" t="str">
        <f t="shared" ca="1" si="104"/>
        <v>Ravi</v>
      </c>
      <c r="S6712" t="str">
        <f>IFERROR(TEXT(DATEVALUE(LEFT(Table1[[#This Row],[Date of Purchase]],10)), "MMMM"), TEXT(Table1[[#This Row],[Date of Purchase]], "MMMM"))</f>
        <v>January</v>
      </c>
      <c r="T6712" t="str">
        <f>IF(OR(
  AND(Table1[[#This Row],[Ticket Priority]]="Critical", Table1[[#This Row],[Ticket Status]]&lt;&gt;"Closed"),
  AND(Table1[[#This Row],[Ticket Priority]]="High", Table1[[#This Row],[Ticket Status]]="Open")
), "Yes", "No")</f>
        <v>No</v>
      </c>
      <c r="U6712" s="4" t="str">
        <f>IF(Table1[[#This Row],[Ticket Status]]="Closed","Yes","No")</f>
        <v>Yes</v>
      </c>
      <c r="V6712" s="4" t="str">
        <f>IF(Table1[[#This Row],[Ticket Status]]="Pending Customer Response","Yes","No")</f>
        <v>No</v>
      </c>
      <c r="W6712" s="5">
        <f ca="1">COUNTIFS(Table1[Agent_name],Table1[[#This Row],[Agent_name]],Table1[Month],Table1[[#This Row],[Month]])/160</f>
        <v>0.74375000000000002</v>
      </c>
    </row>
    <row r="6713" spans="1:23" x14ac:dyDescent="0.25">
      <c r="A6713">
        <v>6712</v>
      </c>
      <c r="B6713" t="s">
        <v>7238</v>
      </c>
      <c r="C6713" t="s">
        <v>21760</v>
      </c>
      <c r="D6713">
        <v>34</v>
      </c>
      <c r="E6713" t="s">
        <v>19</v>
      </c>
      <c r="F6713" t="s">
        <v>30</v>
      </c>
      <c r="G6713" s="1">
        <v>44169</v>
      </c>
      <c r="H6713" t="s">
        <v>59</v>
      </c>
      <c r="I6713" t="s">
        <v>31</v>
      </c>
      <c r="J6713" s="3" t="s">
        <v>21761</v>
      </c>
      <c r="K6713" t="s">
        <v>39</v>
      </c>
      <c r="L6713" t="s">
        <v>21762</v>
      </c>
      <c r="M6713" t="s">
        <v>143</v>
      </c>
      <c r="N6713" t="s">
        <v>55</v>
      </c>
      <c r="O6713" s="2">
        <v>45078.433148148149</v>
      </c>
      <c r="P6713" s="2">
        <v>45078.681064814817</v>
      </c>
      <c r="Q6713">
        <v>5</v>
      </c>
      <c r="R6713" t="str">
        <f t="shared" ca="1" si="104"/>
        <v>Karan</v>
      </c>
      <c r="S6713" t="str">
        <f>IFERROR(TEXT(DATEVALUE(LEFT(Table1[[#This Row],[Date of Purchase]],10)), "MMMM"), TEXT(Table1[[#This Row],[Date of Purchase]], "MMMM"))</f>
        <v>December</v>
      </c>
      <c r="T6713" t="str">
        <f>IF(OR(
  AND(Table1[[#This Row],[Ticket Priority]]="Critical", Table1[[#This Row],[Ticket Status]]&lt;&gt;"Closed"),
  AND(Table1[[#This Row],[Ticket Priority]]="High", Table1[[#This Row],[Ticket Status]]="Open")
), "Yes", "No")</f>
        <v>No</v>
      </c>
      <c r="U6713" s="4" t="str">
        <f>IF(Table1[[#This Row],[Ticket Status]]="Closed","Yes","No")</f>
        <v>Yes</v>
      </c>
      <c r="V6713" s="4" t="str">
        <f>IF(Table1[[#This Row],[Ticket Status]]="Pending Customer Response","Yes","No")</f>
        <v>No</v>
      </c>
      <c r="W6713" s="5">
        <f ca="1">COUNTIFS(Table1[Agent_name],Table1[[#This Row],[Agent_name]],Table1[Month],Table1[[#This Row],[Month]])/160</f>
        <v>0.18124999999999999</v>
      </c>
    </row>
    <row r="6714" spans="1:23" x14ac:dyDescent="0.25">
      <c r="A6714">
        <v>6713</v>
      </c>
      <c r="B6714" t="s">
        <v>21763</v>
      </c>
      <c r="C6714" t="s">
        <v>21764</v>
      </c>
      <c r="D6714">
        <v>45</v>
      </c>
      <c r="E6714" t="s">
        <v>29</v>
      </c>
      <c r="F6714" t="s">
        <v>36</v>
      </c>
      <c r="G6714" s="1">
        <v>44369</v>
      </c>
      <c r="H6714" t="s">
        <v>67</v>
      </c>
      <c r="I6714" t="s">
        <v>177</v>
      </c>
      <c r="J6714" s="3" t="s">
        <v>21765</v>
      </c>
      <c r="K6714" t="s">
        <v>24</v>
      </c>
      <c r="M6714" t="s">
        <v>143</v>
      </c>
      <c r="N6714" t="s">
        <v>55</v>
      </c>
      <c r="O6714" s="2">
        <v>45078.597060185188</v>
      </c>
      <c r="R6714" t="str">
        <f t="shared" ca="1" si="104"/>
        <v>Karan</v>
      </c>
      <c r="S6714" t="str">
        <f>IFERROR(TEXT(DATEVALUE(LEFT(Table1[[#This Row],[Date of Purchase]],10)), "MMMM"), TEXT(Table1[[#This Row],[Date of Purchase]], "MMMM"))</f>
        <v>June</v>
      </c>
      <c r="T6714" t="str">
        <f>IF(OR(
  AND(Table1[[#This Row],[Ticket Priority]]="Critical", Table1[[#This Row],[Ticket Status]]&lt;&gt;"Closed"),
  AND(Table1[[#This Row],[Ticket Priority]]="High", Table1[[#This Row],[Ticket Status]]="Open")
), "Yes", "No")</f>
        <v>No</v>
      </c>
      <c r="U6714" s="4" t="str">
        <f>IF(Table1[[#This Row],[Ticket Status]]="Closed","Yes","No")</f>
        <v>No</v>
      </c>
      <c r="V6714" s="4" t="str">
        <f>IF(Table1[[#This Row],[Ticket Status]]="Pending Customer Response","Yes","No")</f>
        <v>Yes</v>
      </c>
      <c r="W6714" s="5">
        <f ca="1">COUNTIFS(Table1[Agent_name],Table1[[#This Row],[Agent_name]],Table1[Month],Table1[[#This Row],[Month]])/160</f>
        <v>0.27500000000000002</v>
      </c>
    </row>
    <row r="6715" spans="1:23" x14ac:dyDescent="0.25">
      <c r="A6715">
        <v>6714</v>
      </c>
      <c r="B6715" t="s">
        <v>21766</v>
      </c>
      <c r="C6715" t="s">
        <v>21767</v>
      </c>
      <c r="D6715">
        <v>26</v>
      </c>
      <c r="E6715" t="s">
        <v>29</v>
      </c>
      <c r="F6715" t="s">
        <v>51</v>
      </c>
      <c r="G6715" s="1">
        <v>44316</v>
      </c>
      <c r="H6715" t="s">
        <v>66</v>
      </c>
      <c r="I6715" t="s">
        <v>52</v>
      </c>
      <c r="J6715" s="3" t="s">
        <v>21768</v>
      </c>
      <c r="K6715" t="s">
        <v>39</v>
      </c>
      <c r="L6715" t="s">
        <v>21769</v>
      </c>
      <c r="M6715" t="s">
        <v>25</v>
      </c>
      <c r="N6715" t="s">
        <v>83</v>
      </c>
      <c r="O6715" s="2">
        <v>45078.491527777776</v>
      </c>
      <c r="P6715" s="2">
        <v>45078.047083333331</v>
      </c>
      <c r="Q6715">
        <v>4</v>
      </c>
      <c r="R6715" t="str">
        <f t="shared" ca="1" si="104"/>
        <v>Aisha</v>
      </c>
      <c r="S6715" t="str">
        <f>IFERROR(TEXT(DATEVALUE(LEFT(Table1[[#This Row],[Date of Purchase]],10)), "MMMM"), TEXT(Table1[[#This Row],[Date of Purchase]], "MMMM"))</f>
        <v>April</v>
      </c>
      <c r="T6715" t="str">
        <f>IF(OR(
  AND(Table1[[#This Row],[Ticket Priority]]="Critical", Table1[[#This Row],[Ticket Status]]&lt;&gt;"Closed"),
  AND(Table1[[#This Row],[Ticket Priority]]="High", Table1[[#This Row],[Ticket Status]]="Open")
), "Yes", "No")</f>
        <v>No</v>
      </c>
      <c r="U6715" s="4" t="str">
        <f>IF(Table1[[#This Row],[Ticket Status]]="Closed","Yes","No")</f>
        <v>Yes</v>
      </c>
      <c r="V6715" s="4" t="str">
        <f>IF(Table1[[#This Row],[Ticket Status]]="Pending Customer Response","Yes","No")</f>
        <v>No</v>
      </c>
      <c r="W6715" s="5">
        <f ca="1">COUNTIFS(Table1[Agent_name],Table1[[#This Row],[Agent_name]],Table1[Month],Table1[[#This Row],[Month]])/160</f>
        <v>0.81874999999999998</v>
      </c>
    </row>
    <row r="6716" spans="1:23" x14ac:dyDescent="0.25">
      <c r="A6716">
        <v>6715</v>
      </c>
      <c r="B6716" t="s">
        <v>21770</v>
      </c>
      <c r="C6716" t="s">
        <v>21771</v>
      </c>
      <c r="D6716">
        <v>28</v>
      </c>
      <c r="E6716" t="s">
        <v>58</v>
      </c>
      <c r="F6716" t="s">
        <v>699</v>
      </c>
      <c r="G6716" s="1">
        <v>44067</v>
      </c>
      <c r="H6716" t="s">
        <v>45</v>
      </c>
      <c r="I6716" t="s">
        <v>177</v>
      </c>
      <c r="J6716" s="3" t="s">
        <v>21772</v>
      </c>
      <c r="K6716" t="s">
        <v>62</v>
      </c>
      <c r="M6716" t="s">
        <v>89</v>
      </c>
      <c r="N6716" t="s">
        <v>33</v>
      </c>
      <c r="R6716" t="str">
        <f t="shared" ca="1" si="104"/>
        <v>Aisha</v>
      </c>
      <c r="S6716" t="str">
        <f>IFERROR(TEXT(DATEVALUE(LEFT(Table1[[#This Row],[Date of Purchase]],10)), "MMMM"), TEXT(Table1[[#This Row],[Date of Purchase]], "MMMM"))</f>
        <v>August</v>
      </c>
      <c r="T6716" t="str">
        <f>IF(OR(
  AND(Table1[[#This Row],[Ticket Priority]]="Critical", Table1[[#This Row],[Ticket Status]]&lt;&gt;"Closed"),
  AND(Table1[[#This Row],[Ticket Priority]]="High", Table1[[#This Row],[Ticket Status]]="Open")
), "Yes", "No")</f>
        <v>Yes</v>
      </c>
      <c r="U6716" s="4" t="str">
        <f>IF(Table1[[#This Row],[Ticket Status]]="Closed","Yes","No")</f>
        <v>No</v>
      </c>
      <c r="V6716" s="4" t="str">
        <f>IF(Table1[[#This Row],[Ticket Status]]="Pending Customer Response","Yes","No")</f>
        <v>No</v>
      </c>
      <c r="W6716" s="5">
        <f ca="1">COUNTIFS(Table1[Agent_name],Table1[[#This Row],[Agent_name]],Table1[Month],Table1[[#This Row],[Month]])/160</f>
        <v>0.86250000000000004</v>
      </c>
    </row>
    <row r="6717" spans="1:23" x14ac:dyDescent="0.25">
      <c r="A6717">
        <v>6716</v>
      </c>
      <c r="B6717" t="s">
        <v>11310</v>
      </c>
      <c r="C6717" t="s">
        <v>21773</v>
      </c>
      <c r="D6717">
        <v>59</v>
      </c>
      <c r="E6717" t="s">
        <v>29</v>
      </c>
      <c r="F6717" t="s">
        <v>281</v>
      </c>
      <c r="G6717" s="1">
        <v>44476</v>
      </c>
      <c r="H6717" t="s">
        <v>45</v>
      </c>
      <c r="I6717" t="s">
        <v>93</v>
      </c>
      <c r="J6717" s="3" t="s">
        <v>21774</v>
      </c>
      <c r="K6717" t="s">
        <v>39</v>
      </c>
      <c r="L6717" t="s">
        <v>21775</v>
      </c>
      <c r="M6717" t="s">
        <v>89</v>
      </c>
      <c r="N6717" t="s">
        <v>55</v>
      </c>
      <c r="O6717" s="2">
        <v>45078.36377314815</v>
      </c>
      <c r="P6717" s="2">
        <v>45079.011689814812</v>
      </c>
      <c r="Q6717">
        <v>2</v>
      </c>
      <c r="R6717" t="str">
        <f t="shared" ca="1" si="104"/>
        <v>Priya</v>
      </c>
      <c r="S6717" t="str">
        <f>IFERROR(TEXT(DATEVALUE(LEFT(Table1[[#This Row],[Date of Purchase]],10)), "MMMM"), TEXT(Table1[[#This Row],[Date of Purchase]], "MMMM"))</f>
        <v>October</v>
      </c>
      <c r="T6717" t="str">
        <f>IF(OR(
  AND(Table1[[#This Row],[Ticket Priority]]="Critical", Table1[[#This Row],[Ticket Status]]&lt;&gt;"Closed"),
  AND(Table1[[#This Row],[Ticket Priority]]="High", Table1[[#This Row],[Ticket Status]]="Open")
), "Yes", "No")</f>
        <v>No</v>
      </c>
      <c r="U6717" s="4" t="str">
        <f>IF(Table1[[#This Row],[Ticket Status]]="Closed","Yes","No")</f>
        <v>Yes</v>
      </c>
      <c r="V6717" s="4" t="str">
        <f>IF(Table1[[#This Row],[Ticket Status]]="Pending Customer Response","Yes","No")</f>
        <v>No</v>
      </c>
      <c r="W6717" s="5">
        <f ca="1">COUNTIFS(Table1[Agent_name],Table1[[#This Row],[Agent_name]],Table1[Month],Table1[[#This Row],[Month]])/160</f>
        <v>0.58125000000000004</v>
      </c>
    </row>
    <row r="6718" spans="1:23" x14ac:dyDescent="0.25">
      <c r="A6718">
        <v>6717</v>
      </c>
      <c r="B6718" t="s">
        <v>21776</v>
      </c>
      <c r="C6718" t="s">
        <v>21777</v>
      </c>
      <c r="D6718">
        <v>44</v>
      </c>
      <c r="E6718" t="s">
        <v>19</v>
      </c>
      <c r="F6718" t="s">
        <v>98</v>
      </c>
      <c r="G6718" s="1">
        <v>44536</v>
      </c>
      <c r="H6718" t="s">
        <v>66</v>
      </c>
      <c r="I6718" t="s">
        <v>150</v>
      </c>
      <c r="J6718" s="3" t="s">
        <v>21778</v>
      </c>
      <c r="K6718" t="s">
        <v>62</v>
      </c>
      <c r="M6718" t="s">
        <v>143</v>
      </c>
      <c r="N6718" t="s">
        <v>55</v>
      </c>
      <c r="R6718" t="str">
        <f t="shared" ca="1" si="104"/>
        <v>Karan</v>
      </c>
      <c r="S6718" t="str">
        <f>IFERROR(TEXT(DATEVALUE(LEFT(Table1[[#This Row],[Date of Purchase]],10)), "MMMM"), TEXT(Table1[[#This Row],[Date of Purchase]], "MMMM"))</f>
        <v>December</v>
      </c>
      <c r="T6718" t="str">
        <f>IF(OR(
  AND(Table1[[#This Row],[Ticket Priority]]="Critical", Table1[[#This Row],[Ticket Status]]&lt;&gt;"Closed"),
  AND(Table1[[#This Row],[Ticket Priority]]="High", Table1[[#This Row],[Ticket Status]]="Open")
), "Yes", "No")</f>
        <v>No</v>
      </c>
      <c r="U6718" s="4" t="str">
        <f>IF(Table1[[#This Row],[Ticket Status]]="Closed","Yes","No")</f>
        <v>No</v>
      </c>
      <c r="V6718" s="4" t="str">
        <f>IF(Table1[[#This Row],[Ticket Status]]="Pending Customer Response","Yes","No")</f>
        <v>No</v>
      </c>
      <c r="W6718" s="5">
        <f ca="1">COUNTIFS(Table1[Agent_name],Table1[[#This Row],[Agent_name]],Table1[Month],Table1[[#This Row],[Month]])/160</f>
        <v>0.18124999999999999</v>
      </c>
    </row>
    <row r="6719" spans="1:23" x14ac:dyDescent="0.25">
      <c r="A6719">
        <v>6718</v>
      </c>
      <c r="B6719" t="s">
        <v>21779</v>
      </c>
      <c r="C6719" t="s">
        <v>21780</v>
      </c>
      <c r="D6719">
        <v>39</v>
      </c>
      <c r="E6719" t="s">
        <v>58</v>
      </c>
      <c r="F6719" t="s">
        <v>81</v>
      </c>
      <c r="G6719" s="1">
        <v>44270</v>
      </c>
      <c r="H6719" t="s">
        <v>45</v>
      </c>
      <c r="I6719" t="s">
        <v>113</v>
      </c>
      <c r="J6719" s="3" t="s">
        <v>21781</v>
      </c>
      <c r="K6719" t="s">
        <v>62</v>
      </c>
      <c r="M6719" t="s">
        <v>143</v>
      </c>
      <c r="N6719" t="s">
        <v>55</v>
      </c>
      <c r="R6719" t="str">
        <f t="shared" ca="1" si="104"/>
        <v>Priya</v>
      </c>
      <c r="S6719" t="str">
        <f>IFERROR(TEXT(DATEVALUE(LEFT(Table1[[#This Row],[Date of Purchase]],10)), "MMMM"), TEXT(Table1[[#This Row],[Date of Purchase]], "MMMM"))</f>
        <v>March</v>
      </c>
      <c r="T6719" t="str">
        <f>IF(OR(
  AND(Table1[[#This Row],[Ticket Priority]]="Critical", Table1[[#This Row],[Ticket Status]]&lt;&gt;"Closed"),
  AND(Table1[[#This Row],[Ticket Priority]]="High", Table1[[#This Row],[Ticket Status]]="Open")
), "Yes", "No")</f>
        <v>No</v>
      </c>
      <c r="U6719" s="4" t="str">
        <f>IF(Table1[[#This Row],[Ticket Status]]="Closed","Yes","No")</f>
        <v>No</v>
      </c>
      <c r="V6719" s="4" t="str">
        <f>IF(Table1[[#This Row],[Ticket Status]]="Pending Customer Response","Yes","No")</f>
        <v>No</v>
      </c>
      <c r="W6719" s="5">
        <f ca="1">COUNTIFS(Table1[Agent_name],Table1[[#This Row],[Agent_name]],Table1[Month],Table1[[#This Row],[Month]])/160</f>
        <v>0.43125000000000002</v>
      </c>
    </row>
    <row r="6720" spans="1:23" x14ac:dyDescent="0.25">
      <c r="A6720">
        <v>6719</v>
      </c>
      <c r="B6720" t="s">
        <v>21782</v>
      </c>
      <c r="C6720" t="s">
        <v>21783</v>
      </c>
      <c r="D6720">
        <v>24</v>
      </c>
      <c r="E6720" t="s">
        <v>19</v>
      </c>
      <c r="F6720" t="s">
        <v>81</v>
      </c>
      <c r="G6720" s="1">
        <v>44322</v>
      </c>
      <c r="H6720" t="s">
        <v>67</v>
      </c>
      <c r="I6720" t="s">
        <v>141</v>
      </c>
      <c r="J6720" s="3" t="s">
        <v>21784</v>
      </c>
      <c r="K6720" t="s">
        <v>62</v>
      </c>
      <c r="M6720" t="s">
        <v>25</v>
      </c>
      <c r="N6720" t="s">
        <v>26</v>
      </c>
      <c r="R6720" t="str">
        <f t="shared" ca="1" si="104"/>
        <v>Ravi</v>
      </c>
      <c r="S6720" t="str">
        <f>IFERROR(TEXT(DATEVALUE(LEFT(Table1[[#This Row],[Date of Purchase]],10)), "MMMM"), TEXT(Table1[[#This Row],[Date of Purchase]], "MMMM"))</f>
        <v>May</v>
      </c>
      <c r="T6720" t="str">
        <f>IF(OR(
  AND(Table1[[#This Row],[Ticket Priority]]="Critical", Table1[[#This Row],[Ticket Status]]&lt;&gt;"Closed"),
  AND(Table1[[#This Row],[Ticket Priority]]="High", Table1[[#This Row],[Ticket Status]]="Open")
), "Yes", "No")</f>
        <v>Yes</v>
      </c>
      <c r="U6720" s="4" t="str">
        <f>IF(Table1[[#This Row],[Ticket Status]]="Closed","Yes","No")</f>
        <v>No</v>
      </c>
      <c r="V6720" s="4" t="str">
        <f>IF(Table1[[#This Row],[Ticket Status]]="Pending Customer Response","Yes","No")</f>
        <v>No</v>
      </c>
      <c r="W6720" s="5">
        <f ca="1">COUNTIFS(Table1[Agent_name],Table1[[#This Row],[Agent_name]],Table1[Month],Table1[[#This Row],[Month]])/160</f>
        <v>0.67500000000000004</v>
      </c>
    </row>
    <row r="6721" spans="1:23" x14ac:dyDescent="0.25">
      <c r="A6721">
        <v>6720</v>
      </c>
      <c r="B6721" t="s">
        <v>21785</v>
      </c>
      <c r="C6721" t="s">
        <v>21786</v>
      </c>
      <c r="D6721">
        <v>55</v>
      </c>
      <c r="E6721" t="s">
        <v>58</v>
      </c>
      <c r="F6721" t="s">
        <v>71</v>
      </c>
      <c r="G6721" s="1">
        <v>44072</v>
      </c>
      <c r="H6721" t="s">
        <v>59</v>
      </c>
      <c r="I6721" t="s">
        <v>59</v>
      </c>
      <c r="J6721" s="3" t="s">
        <v>21787</v>
      </c>
      <c r="K6721" t="s">
        <v>24</v>
      </c>
      <c r="M6721" t="s">
        <v>41</v>
      </c>
      <c r="N6721" t="s">
        <v>26</v>
      </c>
      <c r="O6721" s="2">
        <v>45078.278425925928</v>
      </c>
      <c r="R6721" t="str">
        <f t="shared" ca="1" si="104"/>
        <v>Rahul</v>
      </c>
      <c r="S6721" t="str">
        <f>IFERROR(TEXT(DATEVALUE(LEFT(Table1[[#This Row],[Date of Purchase]],10)), "MMMM"), TEXT(Table1[[#This Row],[Date of Purchase]], "MMMM"))</f>
        <v>August</v>
      </c>
      <c r="T6721" t="str">
        <f>IF(OR(
  AND(Table1[[#This Row],[Ticket Priority]]="Critical", Table1[[#This Row],[Ticket Status]]&lt;&gt;"Closed"),
  AND(Table1[[#This Row],[Ticket Priority]]="High", Table1[[#This Row],[Ticket Status]]="Open")
), "Yes", "No")</f>
        <v>No</v>
      </c>
      <c r="U6721" s="4" t="str">
        <f>IF(Table1[[#This Row],[Ticket Status]]="Closed","Yes","No")</f>
        <v>No</v>
      </c>
      <c r="V6721" s="4" t="str">
        <f>IF(Table1[[#This Row],[Ticket Status]]="Pending Customer Response","Yes","No")</f>
        <v>Yes</v>
      </c>
      <c r="W6721" s="5">
        <f ca="1">COUNTIFS(Table1[Agent_name],Table1[[#This Row],[Agent_name]],Table1[Month],Table1[[#This Row],[Month]])/160</f>
        <v>0.22500000000000001</v>
      </c>
    </row>
    <row r="6722" spans="1:23" x14ac:dyDescent="0.25">
      <c r="A6722">
        <v>6721</v>
      </c>
      <c r="B6722" t="s">
        <v>21788</v>
      </c>
      <c r="C6722" t="s">
        <v>21789</v>
      </c>
      <c r="D6722">
        <v>26</v>
      </c>
      <c r="E6722" t="s">
        <v>19</v>
      </c>
      <c r="F6722" t="s">
        <v>134</v>
      </c>
      <c r="G6722" s="1">
        <v>44079</v>
      </c>
      <c r="H6722" t="s">
        <v>66</v>
      </c>
      <c r="I6722" t="s">
        <v>141</v>
      </c>
      <c r="J6722" s="3" t="s">
        <v>21790</v>
      </c>
      <c r="K6722" t="s">
        <v>24</v>
      </c>
      <c r="M6722" t="s">
        <v>41</v>
      </c>
      <c r="N6722" t="s">
        <v>83</v>
      </c>
      <c r="O6722" s="2">
        <v>45078.435381944444</v>
      </c>
      <c r="R6722" t="str">
        <f t="shared" ref="R6722:R6785" ca="1" si="105">CHOOSE(
RANDBETWEEN(1,20),
"Aisha","Aisha","Aisha","Aisha",
"Ravi","Ravi","Ravi",
"Sara","Sara","Sara",
"Mohit","Mohit",
"Priya","Priya",
"Arjun",
"Neha","Rahul","Divya","Karan","Meera","Sanjay"
)</f>
        <v>Mohit</v>
      </c>
      <c r="S6722" t="str">
        <f>IFERROR(TEXT(DATEVALUE(LEFT(Table1[[#This Row],[Date of Purchase]],10)), "MMMM"), TEXT(Table1[[#This Row],[Date of Purchase]], "MMMM"))</f>
        <v>September</v>
      </c>
      <c r="T6722" t="str">
        <f>IF(OR(
  AND(Table1[[#This Row],[Ticket Priority]]="Critical", Table1[[#This Row],[Ticket Status]]&lt;&gt;"Closed"),
  AND(Table1[[#This Row],[Ticket Priority]]="High", Table1[[#This Row],[Ticket Status]]="Open")
), "Yes", "No")</f>
        <v>No</v>
      </c>
      <c r="U6722" s="4" t="str">
        <f>IF(Table1[[#This Row],[Ticket Status]]="Closed","Yes","No")</f>
        <v>No</v>
      </c>
      <c r="V6722" s="4" t="str">
        <f>IF(Table1[[#This Row],[Ticket Status]]="Pending Customer Response","Yes","No")</f>
        <v>Yes</v>
      </c>
      <c r="W6722" s="5">
        <f ca="1">COUNTIFS(Table1[Agent_name],Table1[[#This Row],[Agent_name]],Table1[Month],Table1[[#This Row],[Month]])/160</f>
        <v>0.38124999999999998</v>
      </c>
    </row>
    <row r="6723" spans="1:23" x14ac:dyDescent="0.25">
      <c r="A6723">
        <v>6722</v>
      </c>
      <c r="B6723" t="s">
        <v>21791</v>
      </c>
      <c r="C6723" t="s">
        <v>21792</v>
      </c>
      <c r="D6723">
        <v>19</v>
      </c>
      <c r="E6723" t="s">
        <v>29</v>
      </c>
      <c r="F6723" t="s">
        <v>655</v>
      </c>
      <c r="G6723" s="1">
        <v>44450</v>
      </c>
      <c r="H6723" t="s">
        <v>45</v>
      </c>
      <c r="I6723" t="s">
        <v>22</v>
      </c>
      <c r="J6723" s="3" t="s">
        <v>21793</v>
      </c>
      <c r="K6723" t="s">
        <v>24</v>
      </c>
      <c r="M6723" t="s">
        <v>143</v>
      </c>
      <c r="N6723" t="s">
        <v>26</v>
      </c>
      <c r="O6723" s="2">
        <v>45079.002071759256</v>
      </c>
      <c r="R6723" t="str">
        <f t="shared" ca="1" si="105"/>
        <v>Neha</v>
      </c>
      <c r="S6723" t="str">
        <f>IFERROR(TEXT(DATEVALUE(LEFT(Table1[[#This Row],[Date of Purchase]],10)), "MMMM"), TEXT(Table1[[#This Row],[Date of Purchase]], "MMMM"))</f>
        <v>September</v>
      </c>
      <c r="T6723" t="str">
        <f>IF(OR(
  AND(Table1[[#This Row],[Ticket Priority]]="Critical", Table1[[#This Row],[Ticket Status]]&lt;&gt;"Closed"),
  AND(Table1[[#This Row],[Ticket Priority]]="High", Table1[[#This Row],[Ticket Status]]="Open")
), "Yes", "No")</f>
        <v>No</v>
      </c>
      <c r="U6723" s="4" t="str">
        <f>IF(Table1[[#This Row],[Ticket Status]]="Closed","Yes","No")</f>
        <v>No</v>
      </c>
      <c r="V6723" s="4" t="str">
        <f>IF(Table1[[#This Row],[Ticket Status]]="Pending Customer Response","Yes","No")</f>
        <v>Yes</v>
      </c>
      <c r="W6723" s="5">
        <f ca="1">COUNTIFS(Table1[Agent_name],Table1[[#This Row],[Agent_name]],Table1[Month],Table1[[#This Row],[Month]])/160</f>
        <v>0.21249999999999999</v>
      </c>
    </row>
    <row r="6724" spans="1:23" x14ac:dyDescent="0.25">
      <c r="A6724">
        <v>6723</v>
      </c>
      <c r="B6724" t="s">
        <v>21794</v>
      </c>
      <c r="C6724" t="s">
        <v>21795</v>
      </c>
      <c r="D6724">
        <v>65</v>
      </c>
      <c r="E6724" t="s">
        <v>29</v>
      </c>
      <c r="F6724" t="s">
        <v>286</v>
      </c>
      <c r="G6724" s="1">
        <v>44376</v>
      </c>
      <c r="H6724" t="s">
        <v>45</v>
      </c>
      <c r="I6724" t="s">
        <v>99</v>
      </c>
      <c r="J6724" s="3" t="s">
        <v>21796</v>
      </c>
      <c r="K6724" t="s">
        <v>39</v>
      </c>
      <c r="L6724" t="s">
        <v>21797</v>
      </c>
      <c r="M6724" t="s">
        <v>143</v>
      </c>
      <c r="N6724" t="s">
        <v>83</v>
      </c>
      <c r="O6724" s="2">
        <v>45078.822233796294</v>
      </c>
      <c r="P6724" s="2">
        <v>45078.806956018518</v>
      </c>
      <c r="Q6724">
        <v>2</v>
      </c>
      <c r="R6724" t="str">
        <f t="shared" ca="1" si="105"/>
        <v>Aisha</v>
      </c>
      <c r="S6724" t="str">
        <f>IFERROR(TEXT(DATEVALUE(LEFT(Table1[[#This Row],[Date of Purchase]],10)), "MMMM"), TEXT(Table1[[#This Row],[Date of Purchase]], "MMMM"))</f>
        <v>June</v>
      </c>
      <c r="T6724" t="str">
        <f>IF(OR(
  AND(Table1[[#This Row],[Ticket Priority]]="Critical", Table1[[#This Row],[Ticket Status]]&lt;&gt;"Closed"),
  AND(Table1[[#This Row],[Ticket Priority]]="High", Table1[[#This Row],[Ticket Status]]="Open")
), "Yes", "No")</f>
        <v>No</v>
      </c>
      <c r="U6724" s="4" t="str">
        <f>IF(Table1[[#This Row],[Ticket Status]]="Closed","Yes","No")</f>
        <v>Yes</v>
      </c>
      <c r="V6724" s="4" t="str">
        <f>IF(Table1[[#This Row],[Ticket Status]]="Pending Customer Response","Yes","No")</f>
        <v>No</v>
      </c>
      <c r="W6724" s="5">
        <f ca="1">COUNTIFS(Table1[Agent_name],Table1[[#This Row],[Agent_name]],Table1[Month],Table1[[#This Row],[Month]])/160</f>
        <v>0.89375000000000004</v>
      </c>
    </row>
    <row r="6725" spans="1:23" x14ac:dyDescent="0.25">
      <c r="A6725">
        <v>6724</v>
      </c>
      <c r="B6725" t="s">
        <v>4670</v>
      </c>
      <c r="C6725" t="s">
        <v>21798</v>
      </c>
      <c r="D6725">
        <v>53</v>
      </c>
      <c r="E6725" t="s">
        <v>58</v>
      </c>
      <c r="F6725" t="s">
        <v>207</v>
      </c>
      <c r="G6725" s="1">
        <v>43928</v>
      </c>
      <c r="H6725" t="s">
        <v>21</v>
      </c>
      <c r="I6725" t="s">
        <v>93</v>
      </c>
      <c r="J6725" s="3" t="s">
        <v>21799</v>
      </c>
      <c r="K6725" t="s">
        <v>24</v>
      </c>
      <c r="M6725" t="s">
        <v>89</v>
      </c>
      <c r="N6725" t="s">
        <v>83</v>
      </c>
      <c r="O6725" s="2">
        <v>45078.318784722222</v>
      </c>
      <c r="Q6725">
        <v>5</v>
      </c>
      <c r="R6725" t="str">
        <f t="shared" ca="1" si="105"/>
        <v>Mohit</v>
      </c>
      <c r="S6725" t="str">
        <f>IFERROR(TEXT(DATEVALUE(LEFT(Table1[[#This Row],[Date of Purchase]],10)), "MMMM"), TEXT(Table1[[#This Row],[Date of Purchase]], "MMMM"))</f>
        <v>April</v>
      </c>
      <c r="T6725" t="str">
        <f>IF(OR(
  AND(Table1[[#This Row],[Ticket Priority]]="Critical", Table1[[#This Row],[Ticket Status]]&lt;&gt;"Closed"),
  AND(Table1[[#This Row],[Ticket Priority]]="High", Table1[[#This Row],[Ticket Status]]="Open")
), "Yes", "No")</f>
        <v>No</v>
      </c>
      <c r="U6725" s="4" t="str">
        <f>IF(Table1[[#This Row],[Ticket Status]]="Closed","Yes","No")</f>
        <v>No</v>
      </c>
      <c r="V6725" s="4" t="str">
        <f>IF(Table1[[#This Row],[Ticket Status]]="Pending Customer Response","Yes","No")</f>
        <v>Yes</v>
      </c>
      <c r="W6725" s="5">
        <f ca="1">COUNTIFS(Table1[Agent_name],Table1[[#This Row],[Agent_name]],Table1[Month],Table1[[#This Row],[Month]])/160</f>
        <v>0.45</v>
      </c>
    </row>
    <row r="6726" spans="1:23" x14ac:dyDescent="0.25">
      <c r="A6726">
        <v>6725</v>
      </c>
      <c r="B6726" t="s">
        <v>10115</v>
      </c>
      <c r="C6726" t="s">
        <v>21800</v>
      </c>
      <c r="D6726">
        <v>21</v>
      </c>
      <c r="E6726" t="s">
        <v>29</v>
      </c>
      <c r="F6726" t="s">
        <v>202</v>
      </c>
      <c r="G6726" s="1">
        <v>43857</v>
      </c>
      <c r="H6726" t="s">
        <v>21</v>
      </c>
      <c r="I6726" t="s">
        <v>46</v>
      </c>
      <c r="J6726" s="3" t="s">
        <v>21801</v>
      </c>
      <c r="K6726" t="s">
        <v>62</v>
      </c>
      <c r="M6726" t="s">
        <v>89</v>
      </c>
      <c r="N6726" t="s">
        <v>33</v>
      </c>
      <c r="R6726" t="str">
        <f t="shared" ca="1" si="105"/>
        <v>Priya</v>
      </c>
      <c r="S6726" t="str">
        <f>IFERROR(TEXT(DATEVALUE(LEFT(Table1[[#This Row],[Date of Purchase]],10)), "MMMM"), TEXT(Table1[[#This Row],[Date of Purchase]], "MMMM"))</f>
        <v>January</v>
      </c>
      <c r="T6726" t="str">
        <f>IF(OR(
  AND(Table1[[#This Row],[Ticket Priority]]="Critical", Table1[[#This Row],[Ticket Status]]&lt;&gt;"Closed"),
  AND(Table1[[#This Row],[Ticket Priority]]="High", Table1[[#This Row],[Ticket Status]]="Open")
), "Yes", "No")</f>
        <v>Yes</v>
      </c>
      <c r="U6726" s="4" t="str">
        <f>IF(Table1[[#This Row],[Ticket Status]]="Closed","Yes","No")</f>
        <v>No</v>
      </c>
      <c r="V6726" s="4" t="str">
        <f>IF(Table1[[#This Row],[Ticket Status]]="Pending Customer Response","Yes","No")</f>
        <v>No</v>
      </c>
      <c r="W6726" s="5">
        <f ca="1">COUNTIFS(Table1[Agent_name],Table1[[#This Row],[Agent_name]],Table1[Month],Table1[[#This Row],[Month]])/160</f>
        <v>0.51875000000000004</v>
      </c>
    </row>
    <row r="6727" spans="1:23" x14ac:dyDescent="0.25">
      <c r="A6727">
        <v>6726</v>
      </c>
      <c r="B6727" t="s">
        <v>21802</v>
      </c>
      <c r="C6727" t="s">
        <v>21803</v>
      </c>
      <c r="D6727">
        <v>24</v>
      </c>
      <c r="E6727" t="s">
        <v>29</v>
      </c>
      <c r="F6727" t="s">
        <v>98</v>
      </c>
      <c r="G6727" s="1">
        <v>43859</v>
      </c>
      <c r="H6727" t="s">
        <v>67</v>
      </c>
      <c r="I6727" t="s">
        <v>60</v>
      </c>
      <c r="J6727" s="3" t="s">
        <v>21804</v>
      </c>
      <c r="K6727" t="s">
        <v>24</v>
      </c>
      <c r="M6727" t="s">
        <v>143</v>
      </c>
      <c r="N6727" t="s">
        <v>83</v>
      </c>
      <c r="O6727" s="2">
        <v>45078.52715277778</v>
      </c>
      <c r="R6727" t="str">
        <f t="shared" ca="1" si="105"/>
        <v>Karan</v>
      </c>
      <c r="S6727" t="str">
        <f>IFERROR(TEXT(DATEVALUE(LEFT(Table1[[#This Row],[Date of Purchase]],10)), "MMMM"), TEXT(Table1[[#This Row],[Date of Purchase]], "MMMM"))</f>
        <v>January</v>
      </c>
      <c r="T6727" t="str">
        <f>IF(OR(
  AND(Table1[[#This Row],[Ticket Priority]]="Critical", Table1[[#This Row],[Ticket Status]]&lt;&gt;"Closed"),
  AND(Table1[[#This Row],[Ticket Priority]]="High", Table1[[#This Row],[Ticket Status]]="Open")
), "Yes", "No")</f>
        <v>No</v>
      </c>
      <c r="U6727" s="4" t="str">
        <f>IF(Table1[[#This Row],[Ticket Status]]="Closed","Yes","No")</f>
        <v>No</v>
      </c>
      <c r="V6727" s="4" t="str">
        <f>IF(Table1[[#This Row],[Ticket Status]]="Pending Customer Response","Yes","No")</f>
        <v>Yes</v>
      </c>
      <c r="W6727" s="5">
        <f ca="1">COUNTIFS(Table1[Agent_name],Table1[[#This Row],[Agent_name]],Table1[Month],Table1[[#This Row],[Month]])/160</f>
        <v>0.21249999999999999</v>
      </c>
    </row>
    <row r="6728" spans="1:23" x14ac:dyDescent="0.25">
      <c r="A6728">
        <v>6727</v>
      </c>
      <c r="B6728" t="s">
        <v>21805</v>
      </c>
      <c r="C6728" t="s">
        <v>21806</v>
      </c>
      <c r="D6728">
        <v>33</v>
      </c>
      <c r="E6728" t="s">
        <v>19</v>
      </c>
      <c r="F6728" t="s">
        <v>103</v>
      </c>
      <c r="G6728" s="1">
        <v>43840</v>
      </c>
      <c r="H6728" t="s">
        <v>59</v>
      </c>
      <c r="I6728" t="s">
        <v>46</v>
      </c>
      <c r="J6728" s="3" t="s">
        <v>21807</v>
      </c>
      <c r="K6728" t="s">
        <v>39</v>
      </c>
      <c r="L6728" t="s">
        <v>21808</v>
      </c>
      <c r="M6728" t="s">
        <v>143</v>
      </c>
      <c r="N6728" t="s">
        <v>33</v>
      </c>
      <c r="O6728" s="2">
        <v>45078.227858796294</v>
      </c>
      <c r="P6728" s="2">
        <v>45078.73133101852</v>
      </c>
      <c r="Q6728">
        <v>1</v>
      </c>
      <c r="R6728" t="str">
        <f t="shared" ca="1" si="105"/>
        <v>Sara</v>
      </c>
      <c r="S6728" t="str">
        <f>IFERROR(TEXT(DATEVALUE(LEFT(Table1[[#This Row],[Date of Purchase]],10)), "MMMM"), TEXT(Table1[[#This Row],[Date of Purchase]], "MMMM"))</f>
        <v>January</v>
      </c>
      <c r="T6728" t="str">
        <f>IF(OR(
  AND(Table1[[#This Row],[Ticket Priority]]="Critical", Table1[[#This Row],[Ticket Status]]&lt;&gt;"Closed"),
  AND(Table1[[#This Row],[Ticket Priority]]="High", Table1[[#This Row],[Ticket Status]]="Open")
), "Yes", "No")</f>
        <v>No</v>
      </c>
      <c r="U6728" s="4" t="str">
        <f>IF(Table1[[#This Row],[Ticket Status]]="Closed","Yes","No")</f>
        <v>Yes</v>
      </c>
      <c r="V6728" s="4" t="str">
        <f>IF(Table1[[#This Row],[Ticket Status]]="Pending Customer Response","Yes","No")</f>
        <v>No</v>
      </c>
      <c r="W6728" s="5">
        <f ca="1">COUNTIFS(Table1[Agent_name],Table1[[#This Row],[Agent_name]],Table1[Month],Table1[[#This Row],[Month]])/160</f>
        <v>0.70625000000000004</v>
      </c>
    </row>
    <row r="6729" spans="1:23" x14ac:dyDescent="0.25">
      <c r="A6729">
        <v>6728</v>
      </c>
      <c r="B6729" t="s">
        <v>21809</v>
      </c>
      <c r="C6729" t="s">
        <v>21810</v>
      </c>
      <c r="D6729">
        <v>23</v>
      </c>
      <c r="E6729" t="s">
        <v>29</v>
      </c>
      <c r="F6729" t="s">
        <v>317</v>
      </c>
      <c r="G6729" s="1">
        <v>43936</v>
      </c>
      <c r="H6729" t="s">
        <v>66</v>
      </c>
      <c r="I6729" t="s">
        <v>77</v>
      </c>
      <c r="J6729" s="3" t="s">
        <v>21811</v>
      </c>
      <c r="K6729" t="s">
        <v>24</v>
      </c>
      <c r="M6729" t="s">
        <v>89</v>
      </c>
      <c r="N6729" t="s">
        <v>26</v>
      </c>
      <c r="O6729" s="2">
        <v>45078.330636574072</v>
      </c>
      <c r="R6729" t="str">
        <f t="shared" ca="1" si="105"/>
        <v>Ravi</v>
      </c>
      <c r="S6729" t="str">
        <f>IFERROR(TEXT(DATEVALUE(LEFT(Table1[[#This Row],[Date of Purchase]],10)), "MMMM"), TEXT(Table1[[#This Row],[Date of Purchase]], "MMMM"))</f>
        <v>April</v>
      </c>
      <c r="T6729" t="str">
        <f>IF(OR(
  AND(Table1[[#This Row],[Ticket Priority]]="Critical", Table1[[#This Row],[Ticket Status]]&lt;&gt;"Closed"),
  AND(Table1[[#This Row],[Ticket Priority]]="High", Table1[[#This Row],[Ticket Status]]="Open")
), "Yes", "No")</f>
        <v>No</v>
      </c>
      <c r="U6729" s="4" t="str">
        <f>IF(Table1[[#This Row],[Ticket Status]]="Closed","Yes","No")</f>
        <v>No</v>
      </c>
      <c r="V6729" s="4" t="str">
        <f>IF(Table1[[#This Row],[Ticket Status]]="Pending Customer Response","Yes","No")</f>
        <v>Yes</v>
      </c>
      <c r="W6729" s="5">
        <f ca="1">COUNTIFS(Table1[Agent_name],Table1[[#This Row],[Agent_name]],Table1[Month],Table1[[#This Row],[Month]])/160</f>
        <v>0.625</v>
      </c>
    </row>
    <row r="6730" spans="1:23" x14ac:dyDescent="0.25">
      <c r="A6730">
        <v>6729</v>
      </c>
      <c r="B6730" t="s">
        <v>21812</v>
      </c>
      <c r="C6730" t="s">
        <v>21813</v>
      </c>
      <c r="D6730">
        <v>38</v>
      </c>
      <c r="E6730" t="s">
        <v>19</v>
      </c>
      <c r="F6730" t="s">
        <v>173</v>
      </c>
      <c r="G6730" s="1">
        <v>43949</v>
      </c>
      <c r="H6730" t="s">
        <v>59</v>
      </c>
      <c r="I6730" t="s">
        <v>52</v>
      </c>
      <c r="J6730" s="3" t="s">
        <v>21814</v>
      </c>
      <c r="K6730" t="s">
        <v>39</v>
      </c>
      <c r="L6730" t="s">
        <v>21815</v>
      </c>
      <c r="M6730" t="s">
        <v>25</v>
      </c>
      <c r="N6730" t="s">
        <v>26</v>
      </c>
      <c r="O6730" s="2">
        <v>45078.813298611109</v>
      </c>
      <c r="P6730" s="2">
        <v>45078.350104166668</v>
      </c>
      <c r="Q6730">
        <v>2</v>
      </c>
      <c r="R6730" t="str">
        <f t="shared" ca="1" si="105"/>
        <v>Priya</v>
      </c>
      <c r="S6730" t="str">
        <f>IFERROR(TEXT(DATEVALUE(LEFT(Table1[[#This Row],[Date of Purchase]],10)), "MMMM"), TEXT(Table1[[#This Row],[Date of Purchase]], "MMMM"))</f>
        <v>April</v>
      </c>
      <c r="T6730" t="str">
        <f>IF(OR(
  AND(Table1[[#This Row],[Ticket Priority]]="Critical", Table1[[#This Row],[Ticket Status]]&lt;&gt;"Closed"),
  AND(Table1[[#This Row],[Ticket Priority]]="High", Table1[[#This Row],[Ticket Status]]="Open")
), "Yes", "No")</f>
        <v>No</v>
      </c>
      <c r="U6730" s="4" t="str">
        <f>IF(Table1[[#This Row],[Ticket Status]]="Closed","Yes","No")</f>
        <v>Yes</v>
      </c>
      <c r="V6730" s="4" t="str">
        <f>IF(Table1[[#This Row],[Ticket Status]]="Pending Customer Response","Yes","No")</f>
        <v>No</v>
      </c>
      <c r="W6730" s="5">
        <f ca="1">COUNTIFS(Table1[Agent_name],Table1[[#This Row],[Agent_name]],Table1[Month],Table1[[#This Row],[Month]])/160</f>
        <v>0.48749999999999999</v>
      </c>
    </row>
    <row r="6731" spans="1:23" x14ac:dyDescent="0.25">
      <c r="A6731">
        <v>6730</v>
      </c>
      <c r="B6731" t="s">
        <v>21816</v>
      </c>
      <c r="C6731" t="s">
        <v>21817</v>
      </c>
      <c r="D6731">
        <v>69</v>
      </c>
      <c r="E6731" t="s">
        <v>29</v>
      </c>
      <c r="F6731" t="s">
        <v>81</v>
      </c>
      <c r="G6731" s="1">
        <v>44282</v>
      </c>
      <c r="H6731" t="s">
        <v>45</v>
      </c>
      <c r="I6731" t="s">
        <v>150</v>
      </c>
      <c r="J6731" s="3" t="s">
        <v>21818</v>
      </c>
      <c r="K6731" t="s">
        <v>24</v>
      </c>
      <c r="M6731" t="s">
        <v>25</v>
      </c>
      <c r="N6731" t="s">
        <v>26</v>
      </c>
      <c r="O6731" s="2">
        <v>45078.12164351852</v>
      </c>
      <c r="R6731" t="str">
        <f t="shared" ca="1" si="105"/>
        <v>Aisha</v>
      </c>
      <c r="S6731" t="str">
        <f>IFERROR(TEXT(DATEVALUE(LEFT(Table1[[#This Row],[Date of Purchase]],10)), "MMMM"), TEXT(Table1[[#This Row],[Date of Purchase]], "MMMM"))</f>
        <v>March</v>
      </c>
      <c r="T6731" t="str">
        <f>IF(OR(
  AND(Table1[[#This Row],[Ticket Priority]]="Critical", Table1[[#This Row],[Ticket Status]]&lt;&gt;"Closed"),
  AND(Table1[[#This Row],[Ticket Priority]]="High", Table1[[#This Row],[Ticket Status]]="Open")
), "Yes", "No")</f>
        <v>Yes</v>
      </c>
      <c r="U6731" s="4" t="str">
        <f>IF(Table1[[#This Row],[Ticket Status]]="Closed","Yes","No")</f>
        <v>No</v>
      </c>
      <c r="V6731" s="4" t="str">
        <f>IF(Table1[[#This Row],[Ticket Status]]="Pending Customer Response","Yes","No")</f>
        <v>Yes</v>
      </c>
      <c r="W6731" s="5">
        <f ca="1">COUNTIFS(Table1[Agent_name],Table1[[#This Row],[Agent_name]],Table1[Month],Table1[[#This Row],[Month]])/160</f>
        <v>1.0062500000000001</v>
      </c>
    </row>
    <row r="6732" spans="1:23" x14ac:dyDescent="0.25">
      <c r="A6732">
        <v>6731</v>
      </c>
      <c r="B6732" t="s">
        <v>11559</v>
      </c>
      <c r="C6732" t="s">
        <v>21819</v>
      </c>
      <c r="D6732">
        <v>54</v>
      </c>
      <c r="E6732" t="s">
        <v>29</v>
      </c>
      <c r="F6732" t="s">
        <v>383</v>
      </c>
      <c r="G6732" s="1">
        <v>44096</v>
      </c>
      <c r="H6732" t="s">
        <v>67</v>
      </c>
      <c r="I6732" t="s">
        <v>67</v>
      </c>
      <c r="J6732" s="3" t="s">
        <v>21820</v>
      </c>
      <c r="K6732" t="s">
        <v>62</v>
      </c>
      <c r="M6732" t="s">
        <v>143</v>
      </c>
      <c r="N6732" t="s">
        <v>55</v>
      </c>
      <c r="R6732" t="str">
        <f t="shared" ca="1" si="105"/>
        <v>Ravi</v>
      </c>
      <c r="S6732" t="str">
        <f>IFERROR(TEXT(DATEVALUE(LEFT(Table1[[#This Row],[Date of Purchase]],10)), "MMMM"), TEXT(Table1[[#This Row],[Date of Purchase]], "MMMM"))</f>
        <v>September</v>
      </c>
      <c r="T6732" t="str">
        <f>IF(OR(
  AND(Table1[[#This Row],[Ticket Priority]]="Critical", Table1[[#This Row],[Ticket Status]]&lt;&gt;"Closed"),
  AND(Table1[[#This Row],[Ticket Priority]]="High", Table1[[#This Row],[Ticket Status]]="Open")
), "Yes", "No")</f>
        <v>No</v>
      </c>
      <c r="U6732" s="4" t="str">
        <f>IF(Table1[[#This Row],[Ticket Status]]="Closed","Yes","No")</f>
        <v>No</v>
      </c>
      <c r="V6732" s="4" t="str">
        <f>IF(Table1[[#This Row],[Ticket Status]]="Pending Customer Response","Yes","No")</f>
        <v>No</v>
      </c>
      <c r="W6732" s="5">
        <f ca="1">COUNTIFS(Table1[Agent_name],Table1[[#This Row],[Agent_name]],Table1[Month],Table1[[#This Row],[Month]])/160</f>
        <v>0.64375000000000004</v>
      </c>
    </row>
    <row r="6733" spans="1:23" x14ac:dyDescent="0.25">
      <c r="A6733">
        <v>6732</v>
      </c>
      <c r="B6733" t="s">
        <v>21821</v>
      </c>
      <c r="C6733" t="s">
        <v>21822</v>
      </c>
      <c r="D6733">
        <v>44</v>
      </c>
      <c r="E6733" t="s">
        <v>29</v>
      </c>
      <c r="F6733" t="s">
        <v>655</v>
      </c>
      <c r="G6733" s="1">
        <v>44271</v>
      </c>
      <c r="H6733" t="s">
        <v>45</v>
      </c>
      <c r="I6733" t="s">
        <v>67</v>
      </c>
      <c r="J6733" s="3" t="s">
        <v>21823</v>
      </c>
      <c r="K6733" t="s">
        <v>39</v>
      </c>
      <c r="L6733" t="s">
        <v>21824</v>
      </c>
      <c r="M6733" t="s">
        <v>41</v>
      </c>
      <c r="N6733" t="s">
        <v>33</v>
      </c>
      <c r="O6733" s="2">
        <v>45078.776550925926</v>
      </c>
      <c r="P6733" s="2">
        <v>45078.308495370373</v>
      </c>
      <c r="Q6733">
        <v>4</v>
      </c>
      <c r="R6733" t="str">
        <f t="shared" ca="1" si="105"/>
        <v>Aisha</v>
      </c>
      <c r="S6733" t="str">
        <f>IFERROR(TEXT(DATEVALUE(LEFT(Table1[[#This Row],[Date of Purchase]],10)), "MMMM"), TEXT(Table1[[#This Row],[Date of Purchase]], "MMMM"))</f>
        <v>March</v>
      </c>
      <c r="T6733" t="str">
        <f>IF(OR(
  AND(Table1[[#This Row],[Ticket Priority]]="Critical", Table1[[#This Row],[Ticket Status]]&lt;&gt;"Closed"),
  AND(Table1[[#This Row],[Ticket Priority]]="High", Table1[[#This Row],[Ticket Status]]="Open")
), "Yes", "No")</f>
        <v>No</v>
      </c>
      <c r="U6733" s="4" t="str">
        <f>IF(Table1[[#This Row],[Ticket Status]]="Closed","Yes","No")</f>
        <v>Yes</v>
      </c>
      <c r="V6733" s="4" t="str">
        <f>IF(Table1[[#This Row],[Ticket Status]]="Pending Customer Response","Yes","No")</f>
        <v>No</v>
      </c>
      <c r="W6733" s="5">
        <f ca="1">COUNTIFS(Table1[Agent_name],Table1[[#This Row],[Agent_name]],Table1[Month],Table1[[#This Row],[Month]])/160</f>
        <v>1.0062500000000001</v>
      </c>
    </row>
    <row r="6734" spans="1:23" x14ac:dyDescent="0.25">
      <c r="A6734">
        <v>6733</v>
      </c>
      <c r="B6734" t="s">
        <v>21825</v>
      </c>
      <c r="C6734" t="s">
        <v>21826</v>
      </c>
      <c r="D6734">
        <v>55</v>
      </c>
      <c r="E6734" t="s">
        <v>58</v>
      </c>
      <c r="F6734" t="s">
        <v>397</v>
      </c>
      <c r="G6734" s="1">
        <v>44301</v>
      </c>
      <c r="H6734" t="s">
        <v>45</v>
      </c>
      <c r="I6734" t="s">
        <v>72</v>
      </c>
      <c r="J6734" s="3" t="s">
        <v>21827</v>
      </c>
      <c r="K6734" t="s">
        <v>62</v>
      </c>
      <c r="M6734" t="s">
        <v>41</v>
      </c>
      <c r="N6734" t="s">
        <v>83</v>
      </c>
      <c r="R6734" t="str">
        <f t="shared" ca="1" si="105"/>
        <v>Ravi</v>
      </c>
      <c r="S6734" t="str">
        <f>IFERROR(TEXT(DATEVALUE(LEFT(Table1[[#This Row],[Date of Purchase]],10)), "MMMM"), TEXT(Table1[[#This Row],[Date of Purchase]], "MMMM"))</f>
        <v>April</v>
      </c>
      <c r="T6734" t="str">
        <f>IF(OR(
  AND(Table1[[#This Row],[Ticket Priority]]="Critical", Table1[[#This Row],[Ticket Status]]&lt;&gt;"Closed"),
  AND(Table1[[#This Row],[Ticket Priority]]="High", Table1[[#This Row],[Ticket Status]]="Open")
), "Yes", "No")</f>
        <v>No</v>
      </c>
      <c r="U6734" s="4" t="str">
        <f>IF(Table1[[#This Row],[Ticket Status]]="Closed","Yes","No")</f>
        <v>No</v>
      </c>
      <c r="V6734" s="4" t="str">
        <f>IF(Table1[[#This Row],[Ticket Status]]="Pending Customer Response","Yes","No")</f>
        <v>No</v>
      </c>
      <c r="W6734" s="5">
        <f ca="1">COUNTIFS(Table1[Agent_name],Table1[[#This Row],[Agent_name]],Table1[Month],Table1[[#This Row],[Month]])/160</f>
        <v>0.625</v>
      </c>
    </row>
    <row r="6735" spans="1:23" x14ac:dyDescent="0.25">
      <c r="A6735">
        <v>6734</v>
      </c>
      <c r="B6735" t="s">
        <v>21828</v>
      </c>
      <c r="C6735" t="s">
        <v>21829</v>
      </c>
      <c r="D6735">
        <v>49</v>
      </c>
      <c r="E6735" t="s">
        <v>19</v>
      </c>
      <c r="F6735" t="s">
        <v>223</v>
      </c>
      <c r="G6735" s="1">
        <v>44347</v>
      </c>
      <c r="H6735" t="s">
        <v>66</v>
      </c>
      <c r="I6735" t="s">
        <v>60</v>
      </c>
      <c r="J6735" s="3" t="s">
        <v>21830</v>
      </c>
      <c r="K6735" t="s">
        <v>24</v>
      </c>
      <c r="M6735" t="s">
        <v>143</v>
      </c>
      <c r="N6735" t="s">
        <v>55</v>
      </c>
      <c r="O6735" s="2">
        <v>45078.206446759257</v>
      </c>
      <c r="R6735" t="str">
        <f t="shared" ca="1" si="105"/>
        <v>Priya</v>
      </c>
      <c r="S6735" t="str">
        <f>IFERROR(TEXT(DATEVALUE(LEFT(Table1[[#This Row],[Date of Purchase]],10)), "MMMM"), TEXT(Table1[[#This Row],[Date of Purchase]], "MMMM"))</f>
        <v>May</v>
      </c>
      <c r="T6735" t="str">
        <f>IF(OR(
  AND(Table1[[#This Row],[Ticket Priority]]="Critical", Table1[[#This Row],[Ticket Status]]&lt;&gt;"Closed"),
  AND(Table1[[#This Row],[Ticket Priority]]="High", Table1[[#This Row],[Ticket Status]]="Open")
), "Yes", "No")</f>
        <v>No</v>
      </c>
      <c r="U6735" s="4" t="str">
        <f>IF(Table1[[#This Row],[Ticket Status]]="Closed","Yes","No")</f>
        <v>No</v>
      </c>
      <c r="V6735" s="4" t="str">
        <f>IF(Table1[[#This Row],[Ticket Status]]="Pending Customer Response","Yes","No")</f>
        <v>Yes</v>
      </c>
      <c r="W6735" s="5">
        <f ca="1">COUNTIFS(Table1[Agent_name],Table1[[#This Row],[Agent_name]],Table1[Month],Table1[[#This Row],[Month]])/160</f>
        <v>0.40625</v>
      </c>
    </row>
    <row r="6736" spans="1:23" x14ac:dyDescent="0.25">
      <c r="A6736">
        <v>6735</v>
      </c>
      <c r="B6736" t="s">
        <v>21831</v>
      </c>
      <c r="C6736" t="s">
        <v>21832</v>
      </c>
      <c r="D6736">
        <v>20</v>
      </c>
      <c r="E6736" t="s">
        <v>19</v>
      </c>
      <c r="F6736" t="s">
        <v>383</v>
      </c>
      <c r="G6736" s="1">
        <v>44248</v>
      </c>
      <c r="H6736" t="s">
        <v>21</v>
      </c>
      <c r="I6736" t="s">
        <v>150</v>
      </c>
      <c r="J6736" s="3" t="s">
        <v>21833</v>
      </c>
      <c r="K6736" t="s">
        <v>62</v>
      </c>
      <c r="M6736" t="s">
        <v>89</v>
      </c>
      <c r="N6736" t="s">
        <v>55</v>
      </c>
      <c r="R6736" t="str">
        <f t="shared" ca="1" si="105"/>
        <v>Neha</v>
      </c>
      <c r="S6736" t="str">
        <f>IFERROR(TEXT(DATEVALUE(LEFT(Table1[[#This Row],[Date of Purchase]],10)), "MMMM"), TEXT(Table1[[#This Row],[Date of Purchase]], "MMMM"))</f>
        <v>February</v>
      </c>
      <c r="T6736" t="str">
        <f>IF(OR(
  AND(Table1[[#This Row],[Ticket Priority]]="Critical", Table1[[#This Row],[Ticket Status]]&lt;&gt;"Closed"),
  AND(Table1[[#This Row],[Ticket Priority]]="High", Table1[[#This Row],[Ticket Status]]="Open")
), "Yes", "No")</f>
        <v>Yes</v>
      </c>
      <c r="U6736" s="4" t="str">
        <f>IF(Table1[[#This Row],[Ticket Status]]="Closed","Yes","No")</f>
        <v>No</v>
      </c>
      <c r="V6736" s="4" t="str">
        <f>IF(Table1[[#This Row],[Ticket Status]]="Pending Customer Response","Yes","No")</f>
        <v>No</v>
      </c>
      <c r="W6736" s="5">
        <f ca="1">COUNTIFS(Table1[Agent_name],Table1[[#This Row],[Agent_name]],Table1[Month],Table1[[#This Row],[Month]])/160</f>
        <v>0.19375000000000001</v>
      </c>
    </row>
    <row r="6737" spans="1:23" x14ac:dyDescent="0.25">
      <c r="A6737">
        <v>6736</v>
      </c>
      <c r="B6737" t="s">
        <v>21682</v>
      </c>
      <c r="C6737" t="s">
        <v>21834</v>
      </c>
      <c r="D6737">
        <v>70</v>
      </c>
      <c r="E6737" t="s">
        <v>58</v>
      </c>
      <c r="F6737" t="s">
        <v>161</v>
      </c>
      <c r="G6737" s="1">
        <v>43962</v>
      </c>
      <c r="H6737" t="s">
        <v>45</v>
      </c>
      <c r="I6737" t="s">
        <v>93</v>
      </c>
      <c r="J6737" s="3" t="s">
        <v>1230</v>
      </c>
      <c r="K6737" t="s">
        <v>62</v>
      </c>
      <c r="M6737" t="s">
        <v>89</v>
      </c>
      <c r="N6737" t="s">
        <v>26</v>
      </c>
      <c r="R6737" t="str">
        <f t="shared" ca="1" si="105"/>
        <v>Aisha</v>
      </c>
      <c r="S6737" t="str">
        <f>IFERROR(TEXT(DATEVALUE(LEFT(Table1[[#This Row],[Date of Purchase]],10)), "MMMM"), TEXT(Table1[[#This Row],[Date of Purchase]], "MMMM"))</f>
        <v>May</v>
      </c>
      <c r="T6737" t="str">
        <f>IF(OR(
  AND(Table1[[#This Row],[Ticket Priority]]="Critical", Table1[[#This Row],[Ticket Status]]&lt;&gt;"Closed"),
  AND(Table1[[#This Row],[Ticket Priority]]="High", Table1[[#This Row],[Ticket Status]]="Open")
), "Yes", "No")</f>
        <v>Yes</v>
      </c>
      <c r="U6737" s="4" t="str">
        <f>IF(Table1[[#This Row],[Ticket Status]]="Closed","Yes","No")</f>
        <v>No</v>
      </c>
      <c r="V6737" s="4" t="str">
        <f>IF(Table1[[#This Row],[Ticket Status]]="Pending Customer Response","Yes","No")</f>
        <v>No</v>
      </c>
      <c r="W6737" s="5">
        <f ca="1">COUNTIFS(Table1[Agent_name],Table1[[#This Row],[Agent_name]],Table1[Month],Table1[[#This Row],[Month]])/160</f>
        <v>0.93125000000000002</v>
      </c>
    </row>
    <row r="6738" spans="1:23" x14ac:dyDescent="0.25">
      <c r="A6738">
        <v>6737</v>
      </c>
      <c r="B6738" t="s">
        <v>21835</v>
      </c>
      <c r="C6738" t="s">
        <v>21836</v>
      </c>
      <c r="D6738">
        <v>20</v>
      </c>
      <c r="E6738" t="s">
        <v>58</v>
      </c>
      <c r="F6738" t="s">
        <v>157</v>
      </c>
      <c r="G6738" s="1">
        <v>44450</v>
      </c>
      <c r="H6738" t="s">
        <v>45</v>
      </c>
      <c r="I6738" t="s">
        <v>93</v>
      </c>
      <c r="J6738" s="3" t="s">
        <v>21837</v>
      </c>
      <c r="K6738" t="s">
        <v>39</v>
      </c>
      <c r="L6738" t="s">
        <v>21838</v>
      </c>
      <c r="M6738" t="s">
        <v>41</v>
      </c>
      <c r="N6738" t="s">
        <v>55</v>
      </c>
      <c r="O6738" s="2">
        <v>45078.778020833335</v>
      </c>
      <c r="P6738" s="2">
        <v>45078.813437500001</v>
      </c>
      <c r="Q6738">
        <v>1</v>
      </c>
      <c r="R6738" t="str">
        <f t="shared" ca="1" si="105"/>
        <v>Priya</v>
      </c>
      <c r="S6738" t="str">
        <f>IFERROR(TEXT(DATEVALUE(LEFT(Table1[[#This Row],[Date of Purchase]],10)), "MMMM"), TEXT(Table1[[#This Row],[Date of Purchase]], "MMMM"))</f>
        <v>September</v>
      </c>
      <c r="T6738" t="str">
        <f>IF(OR(
  AND(Table1[[#This Row],[Ticket Priority]]="Critical", Table1[[#This Row],[Ticket Status]]&lt;&gt;"Closed"),
  AND(Table1[[#This Row],[Ticket Priority]]="High", Table1[[#This Row],[Ticket Status]]="Open")
), "Yes", "No")</f>
        <v>No</v>
      </c>
      <c r="U6738" s="4" t="str">
        <f>IF(Table1[[#This Row],[Ticket Status]]="Closed","Yes","No")</f>
        <v>Yes</v>
      </c>
      <c r="V6738" s="4" t="str">
        <f>IF(Table1[[#This Row],[Ticket Status]]="Pending Customer Response","Yes","No")</f>
        <v>No</v>
      </c>
      <c r="W6738" s="5">
        <f ca="1">COUNTIFS(Table1[Agent_name],Table1[[#This Row],[Agent_name]],Table1[Month],Table1[[#This Row],[Month]])/160</f>
        <v>0.53125</v>
      </c>
    </row>
    <row r="6739" spans="1:23" x14ac:dyDescent="0.25">
      <c r="A6739">
        <v>6738</v>
      </c>
      <c r="B6739" t="s">
        <v>21839</v>
      </c>
      <c r="C6739" t="s">
        <v>21840</v>
      </c>
      <c r="D6739">
        <v>33</v>
      </c>
      <c r="E6739" t="s">
        <v>19</v>
      </c>
      <c r="F6739" t="s">
        <v>281</v>
      </c>
      <c r="G6739" s="1">
        <v>44464</v>
      </c>
      <c r="H6739" t="s">
        <v>67</v>
      </c>
      <c r="I6739" t="s">
        <v>72</v>
      </c>
      <c r="J6739" s="3" t="s">
        <v>21841</v>
      </c>
      <c r="K6739" t="s">
        <v>39</v>
      </c>
      <c r="L6739" t="s">
        <v>21842</v>
      </c>
      <c r="M6739" t="s">
        <v>89</v>
      </c>
      <c r="N6739" t="s">
        <v>26</v>
      </c>
      <c r="O6739" s="2">
        <v>45079.010671296295</v>
      </c>
      <c r="P6739" s="2">
        <v>45078.130115740743</v>
      </c>
      <c r="Q6739">
        <v>2</v>
      </c>
      <c r="R6739" t="str">
        <f t="shared" ca="1" si="105"/>
        <v>Rahul</v>
      </c>
      <c r="S6739" t="str">
        <f>IFERROR(TEXT(DATEVALUE(LEFT(Table1[[#This Row],[Date of Purchase]],10)), "MMMM"), TEXT(Table1[[#This Row],[Date of Purchase]], "MMMM"))</f>
        <v>September</v>
      </c>
      <c r="T6739" t="str">
        <f>IF(OR(
  AND(Table1[[#This Row],[Ticket Priority]]="Critical", Table1[[#This Row],[Ticket Status]]&lt;&gt;"Closed"),
  AND(Table1[[#This Row],[Ticket Priority]]="High", Table1[[#This Row],[Ticket Status]]="Open")
), "Yes", "No")</f>
        <v>No</v>
      </c>
      <c r="U6739" s="4" t="str">
        <f>IF(Table1[[#This Row],[Ticket Status]]="Closed","Yes","No")</f>
        <v>Yes</v>
      </c>
      <c r="V6739" s="4" t="str">
        <f>IF(Table1[[#This Row],[Ticket Status]]="Pending Customer Response","Yes","No")</f>
        <v>No</v>
      </c>
      <c r="W6739" s="5">
        <f ca="1">COUNTIFS(Table1[Agent_name],Table1[[#This Row],[Agent_name]],Table1[Month],Table1[[#This Row],[Month]])/160</f>
        <v>0.25</v>
      </c>
    </row>
    <row r="6740" spans="1:23" x14ac:dyDescent="0.25">
      <c r="A6740">
        <v>6739</v>
      </c>
      <c r="B6740" t="s">
        <v>9040</v>
      </c>
      <c r="C6740" t="s">
        <v>21843</v>
      </c>
      <c r="D6740">
        <v>69</v>
      </c>
      <c r="E6740" t="s">
        <v>58</v>
      </c>
      <c r="F6740" t="s">
        <v>157</v>
      </c>
      <c r="G6740" s="1">
        <v>44332</v>
      </c>
      <c r="H6740" t="s">
        <v>21</v>
      </c>
      <c r="I6740" t="s">
        <v>93</v>
      </c>
      <c r="J6740" s="3" t="s">
        <v>21844</v>
      </c>
      <c r="K6740" t="s">
        <v>39</v>
      </c>
      <c r="L6740" t="s">
        <v>21845</v>
      </c>
      <c r="M6740" t="s">
        <v>143</v>
      </c>
      <c r="N6740" t="s">
        <v>55</v>
      </c>
      <c r="O6740" s="2">
        <v>45078.632916666669</v>
      </c>
      <c r="P6740" s="2">
        <v>45078.026666666665</v>
      </c>
      <c r="Q6740">
        <v>5</v>
      </c>
      <c r="R6740" t="str">
        <f t="shared" ca="1" si="105"/>
        <v>Mohit</v>
      </c>
      <c r="S6740" t="str">
        <f>IFERROR(TEXT(DATEVALUE(LEFT(Table1[[#This Row],[Date of Purchase]],10)), "MMMM"), TEXT(Table1[[#This Row],[Date of Purchase]], "MMMM"))</f>
        <v>May</v>
      </c>
      <c r="T6740" t="str">
        <f>IF(OR(
  AND(Table1[[#This Row],[Ticket Priority]]="Critical", Table1[[#This Row],[Ticket Status]]&lt;&gt;"Closed"),
  AND(Table1[[#This Row],[Ticket Priority]]="High", Table1[[#This Row],[Ticket Status]]="Open")
), "Yes", "No")</f>
        <v>No</v>
      </c>
      <c r="U6740" s="4" t="str">
        <f>IF(Table1[[#This Row],[Ticket Status]]="Closed","Yes","No")</f>
        <v>Yes</v>
      </c>
      <c r="V6740" s="4" t="str">
        <f>IF(Table1[[#This Row],[Ticket Status]]="Pending Customer Response","Yes","No")</f>
        <v>No</v>
      </c>
      <c r="W6740" s="5">
        <f ca="1">COUNTIFS(Table1[Agent_name],Table1[[#This Row],[Agent_name]],Table1[Month],Table1[[#This Row],[Month]])/160</f>
        <v>0.45624999999999999</v>
      </c>
    </row>
    <row r="6741" spans="1:23" x14ac:dyDescent="0.25">
      <c r="A6741">
        <v>6740</v>
      </c>
      <c r="B6741" t="s">
        <v>21846</v>
      </c>
      <c r="C6741" t="s">
        <v>21847</v>
      </c>
      <c r="D6741">
        <v>19</v>
      </c>
      <c r="E6741" t="s">
        <v>29</v>
      </c>
      <c r="F6741" t="s">
        <v>202</v>
      </c>
      <c r="G6741" s="1">
        <v>44222</v>
      </c>
      <c r="H6741" t="s">
        <v>21</v>
      </c>
      <c r="I6741" t="s">
        <v>31</v>
      </c>
      <c r="J6741" s="3" t="s">
        <v>21848</v>
      </c>
      <c r="K6741" t="s">
        <v>39</v>
      </c>
      <c r="L6741" t="s">
        <v>21849</v>
      </c>
      <c r="M6741" t="s">
        <v>41</v>
      </c>
      <c r="N6741" t="s">
        <v>26</v>
      </c>
      <c r="O6741" s="2">
        <v>45078.574594907404</v>
      </c>
      <c r="P6741" s="2">
        <v>45078.248900462961</v>
      </c>
      <c r="Q6741">
        <v>1</v>
      </c>
      <c r="R6741" t="str">
        <f t="shared" ca="1" si="105"/>
        <v>Sara</v>
      </c>
      <c r="S6741" t="str">
        <f>IFERROR(TEXT(DATEVALUE(LEFT(Table1[[#This Row],[Date of Purchase]],10)), "MMMM"), TEXT(Table1[[#This Row],[Date of Purchase]], "MMMM"))</f>
        <v>January</v>
      </c>
      <c r="T6741" t="str">
        <f>IF(OR(
  AND(Table1[[#This Row],[Ticket Priority]]="Critical", Table1[[#This Row],[Ticket Status]]&lt;&gt;"Closed"),
  AND(Table1[[#This Row],[Ticket Priority]]="High", Table1[[#This Row],[Ticket Status]]="Open")
), "Yes", "No")</f>
        <v>No</v>
      </c>
      <c r="U6741" s="4" t="str">
        <f>IF(Table1[[#This Row],[Ticket Status]]="Closed","Yes","No")</f>
        <v>Yes</v>
      </c>
      <c r="V6741" s="4" t="str">
        <f>IF(Table1[[#This Row],[Ticket Status]]="Pending Customer Response","Yes","No")</f>
        <v>No</v>
      </c>
      <c r="W6741" s="5">
        <f ca="1">COUNTIFS(Table1[Agent_name],Table1[[#This Row],[Agent_name]],Table1[Month],Table1[[#This Row],[Month]])/160</f>
        <v>0.70625000000000004</v>
      </c>
    </row>
    <row r="6742" spans="1:23" x14ac:dyDescent="0.25">
      <c r="A6742">
        <v>6741</v>
      </c>
      <c r="B6742" t="s">
        <v>21850</v>
      </c>
      <c r="C6742" t="s">
        <v>21851</v>
      </c>
      <c r="D6742">
        <v>65</v>
      </c>
      <c r="E6742" t="s">
        <v>19</v>
      </c>
      <c r="F6742" t="s">
        <v>51</v>
      </c>
      <c r="G6742" s="1">
        <v>44476</v>
      </c>
      <c r="H6742" t="s">
        <v>59</v>
      </c>
      <c r="I6742" t="s">
        <v>141</v>
      </c>
      <c r="J6742" s="3" t="s">
        <v>21852</v>
      </c>
      <c r="K6742" t="s">
        <v>39</v>
      </c>
      <c r="L6742" t="s">
        <v>21853</v>
      </c>
      <c r="M6742" t="s">
        <v>89</v>
      </c>
      <c r="N6742" t="s">
        <v>83</v>
      </c>
      <c r="O6742" s="2">
        <v>45078.581550925926</v>
      </c>
      <c r="P6742" s="2">
        <v>45078.70516203704</v>
      </c>
      <c r="Q6742">
        <v>2</v>
      </c>
      <c r="R6742" t="str">
        <f t="shared" ca="1" si="105"/>
        <v>Mohit</v>
      </c>
      <c r="S6742" t="str">
        <f>IFERROR(TEXT(DATEVALUE(LEFT(Table1[[#This Row],[Date of Purchase]],10)), "MMMM"), TEXT(Table1[[#This Row],[Date of Purchase]], "MMMM"))</f>
        <v>October</v>
      </c>
      <c r="T6742" t="str">
        <f>IF(OR(
  AND(Table1[[#This Row],[Ticket Priority]]="Critical", Table1[[#This Row],[Ticket Status]]&lt;&gt;"Closed"),
  AND(Table1[[#This Row],[Ticket Priority]]="High", Table1[[#This Row],[Ticket Status]]="Open")
), "Yes", "No")</f>
        <v>No</v>
      </c>
      <c r="U6742" s="4" t="str">
        <f>IF(Table1[[#This Row],[Ticket Status]]="Closed","Yes","No")</f>
        <v>Yes</v>
      </c>
      <c r="V6742" s="4" t="str">
        <f>IF(Table1[[#This Row],[Ticket Status]]="Pending Customer Response","Yes","No")</f>
        <v>No</v>
      </c>
      <c r="W6742" s="5">
        <f ca="1">COUNTIFS(Table1[Agent_name],Table1[[#This Row],[Agent_name]],Table1[Month],Table1[[#This Row],[Month]])/160</f>
        <v>0.49375000000000002</v>
      </c>
    </row>
    <row r="6743" spans="1:23" x14ac:dyDescent="0.25">
      <c r="A6743">
        <v>6742</v>
      </c>
      <c r="B6743" t="s">
        <v>21854</v>
      </c>
      <c r="C6743" t="s">
        <v>21855</v>
      </c>
      <c r="D6743">
        <v>19</v>
      </c>
      <c r="E6743" t="s">
        <v>19</v>
      </c>
      <c r="F6743" t="s">
        <v>421</v>
      </c>
      <c r="G6743" s="1">
        <v>44090</v>
      </c>
      <c r="H6743" t="s">
        <v>21</v>
      </c>
      <c r="I6743" t="s">
        <v>93</v>
      </c>
      <c r="J6743" s="3" t="s">
        <v>21856</v>
      </c>
      <c r="K6743" t="s">
        <v>62</v>
      </c>
      <c r="M6743" t="s">
        <v>25</v>
      </c>
      <c r="N6743" t="s">
        <v>33</v>
      </c>
      <c r="R6743" t="str">
        <f t="shared" ca="1" si="105"/>
        <v>Mohit</v>
      </c>
      <c r="S6743" t="str">
        <f>IFERROR(TEXT(DATEVALUE(LEFT(Table1[[#This Row],[Date of Purchase]],10)), "MMMM"), TEXT(Table1[[#This Row],[Date of Purchase]], "MMMM"))</f>
        <v>September</v>
      </c>
      <c r="T6743" t="str">
        <f>IF(OR(
  AND(Table1[[#This Row],[Ticket Priority]]="Critical", Table1[[#This Row],[Ticket Status]]&lt;&gt;"Closed"),
  AND(Table1[[#This Row],[Ticket Priority]]="High", Table1[[#This Row],[Ticket Status]]="Open")
), "Yes", "No")</f>
        <v>Yes</v>
      </c>
      <c r="U6743" s="4" t="str">
        <f>IF(Table1[[#This Row],[Ticket Status]]="Closed","Yes","No")</f>
        <v>No</v>
      </c>
      <c r="V6743" s="4" t="str">
        <f>IF(Table1[[#This Row],[Ticket Status]]="Pending Customer Response","Yes","No")</f>
        <v>No</v>
      </c>
      <c r="W6743" s="5">
        <f ca="1">COUNTIFS(Table1[Agent_name],Table1[[#This Row],[Agent_name]],Table1[Month],Table1[[#This Row],[Month]])/160</f>
        <v>0.38124999999999998</v>
      </c>
    </row>
    <row r="6744" spans="1:23" x14ac:dyDescent="0.25">
      <c r="A6744">
        <v>6743</v>
      </c>
      <c r="B6744" t="s">
        <v>21857</v>
      </c>
      <c r="C6744" t="s">
        <v>21858</v>
      </c>
      <c r="D6744">
        <v>36</v>
      </c>
      <c r="E6744" t="s">
        <v>19</v>
      </c>
      <c r="F6744" t="s">
        <v>339</v>
      </c>
      <c r="G6744" s="1">
        <v>43970</v>
      </c>
      <c r="H6744" t="s">
        <v>45</v>
      </c>
      <c r="I6744" t="s">
        <v>67</v>
      </c>
      <c r="J6744" s="3" t="s">
        <v>21859</v>
      </c>
      <c r="K6744" t="s">
        <v>24</v>
      </c>
      <c r="M6744" t="s">
        <v>25</v>
      </c>
      <c r="N6744" t="s">
        <v>55</v>
      </c>
      <c r="O6744" s="2">
        <v>45078.052418981482</v>
      </c>
      <c r="R6744" t="str">
        <f t="shared" ca="1" si="105"/>
        <v>Aisha</v>
      </c>
      <c r="S6744" t="str">
        <f>IFERROR(TEXT(DATEVALUE(LEFT(Table1[[#This Row],[Date of Purchase]],10)), "MMMM"), TEXT(Table1[[#This Row],[Date of Purchase]], "MMMM"))</f>
        <v>May</v>
      </c>
      <c r="T6744" t="str">
        <f>IF(OR(
  AND(Table1[[#This Row],[Ticket Priority]]="Critical", Table1[[#This Row],[Ticket Status]]&lt;&gt;"Closed"),
  AND(Table1[[#This Row],[Ticket Priority]]="High", Table1[[#This Row],[Ticket Status]]="Open")
), "Yes", "No")</f>
        <v>Yes</v>
      </c>
      <c r="U6744" s="4" t="str">
        <f>IF(Table1[[#This Row],[Ticket Status]]="Closed","Yes","No")</f>
        <v>No</v>
      </c>
      <c r="V6744" s="4" t="str">
        <f>IF(Table1[[#This Row],[Ticket Status]]="Pending Customer Response","Yes","No")</f>
        <v>Yes</v>
      </c>
      <c r="W6744" s="5">
        <f ca="1">COUNTIFS(Table1[Agent_name],Table1[[#This Row],[Agent_name]],Table1[Month],Table1[[#This Row],[Month]])/160</f>
        <v>0.93125000000000002</v>
      </c>
    </row>
    <row r="6745" spans="1:23" x14ac:dyDescent="0.25">
      <c r="A6745">
        <v>6744</v>
      </c>
      <c r="B6745" t="s">
        <v>21860</v>
      </c>
      <c r="C6745" t="s">
        <v>21861</v>
      </c>
      <c r="D6745">
        <v>59</v>
      </c>
      <c r="E6745" t="s">
        <v>58</v>
      </c>
      <c r="F6745" t="s">
        <v>211</v>
      </c>
      <c r="G6745" s="1">
        <v>44147</v>
      </c>
      <c r="H6745" t="s">
        <v>21</v>
      </c>
      <c r="I6745" t="s">
        <v>150</v>
      </c>
      <c r="J6745" s="3" t="s">
        <v>21862</v>
      </c>
      <c r="K6745" t="s">
        <v>62</v>
      </c>
      <c r="M6745" t="s">
        <v>25</v>
      </c>
      <c r="N6745" t="s">
        <v>33</v>
      </c>
      <c r="R6745" t="str">
        <f t="shared" ca="1" si="105"/>
        <v>Ravi</v>
      </c>
      <c r="S6745" t="str">
        <f>IFERROR(TEXT(DATEVALUE(LEFT(Table1[[#This Row],[Date of Purchase]],10)), "MMMM"), TEXT(Table1[[#This Row],[Date of Purchase]], "MMMM"))</f>
        <v>November</v>
      </c>
      <c r="T6745" t="str">
        <f>IF(OR(
  AND(Table1[[#This Row],[Ticket Priority]]="Critical", Table1[[#This Row],[Ticket Status]]&lt;&gt;"Closed"),
  AND(Table1[[#This Row],[Ticket Priority]]="High", Table1[[#This Row],[Ticket Status]]="Open")
), "Yes", "No")</f>
        <v>Yes</v>
      </c>
      <c r="U6745" s="4" t="str">
        <f>IF(Table1[[#This Row],[Ticket Status]]="Closed","Yes","No")</f>
        <v>No</v>
      </c>
      <c r="V6745" s="4" t="str">
        <f>IF(Table1[[#This Row],[Ticket Status]]="Pending Customer Response","Yes","No")</f>
        <v>No</v>
      </c>
      <c r="W6745" s="5">
        <f ca="1">COUNTIFS(Table1[Agent_name],Table1[[#This Row],[Agent_name]],Table1[Month],Table1[[#This Row],[Month]])/160</f>
        <v>0.61875000000000002</v>
      </c>
    </row>
    <row r="6746" spans="1:23" x14ac:dyDescent="0.25">
      <c r="A6746">
        <v>6745</v>
      </c>
      <c r="B6746" t="s">
        <v>21863</v>
      </c>
      <c r="C6746" t="s">
        <v>21864</v>
      </c>
      <c r="D6746">
        <v>48</v>
      </c>
      <c r="E6746" t="s">
        <v>58</v>
      </c>
      <c r="F6746" t="s">
        <v>699</v>
      </c>
      <c r="G6746" s="1">
        <v>44173</v>
      </c>
      <c r="H6746" t="s">
        <v>45</v>
      </c>
      <c r="I6746" t="s">
        <v>77</v>
      </c>
      <c r="J6746" s="3" t="s">
        <v>21865</v>
      </c>
      <c r="K6746" t="s">
        <v>24</v>
      </c>
      <c r="M6746" t="s">
        <v>41</v>
      </c>
      <c r="N6746" t="s">
        <v>26</v>
      </c>
      <c r="O6746" s="2">
        <v>45078.389247685183</v>
      </c>
      <c r="R6746" t="str">
        <f t="shared" ca="1" si="105"/>
        <v>Mohit</v>
      </c>
      <c r="S6746" t="str">
        <f>IFERROR(TEXT(DATEVALUE(LEFT(Table1[[#This Row],[Date of Purchase]],10)), "MMMM"), TEXT(Table1[[#This Row],[Date of Purchase]], "MMMM"))</f>
        <v>December</v>
      </c>
      <c r="T6746" t="str">
        <f>IF(OR(
  AND(Table1[[#This Row],[Ticket Priority]]="Critical", Table1[[#This Row],[Ticket Status]]&lt;&gt;"Closed"),
  AND(Table1[[#This Row],[Ticket Priority]]="High", Table1[[#This Row],[Ticket Status]]="Open")
), "Yes", "No")</f>
        <v>No</v>
      </c>
      <c r="U6746" s="4" t="str">
        <f>IF(Table1[[#This Row],[Ticket Status]]="Closed","Yes","No")</f>
        <v>No</v>
      </c>
      <c r="V6746" s="4" t="str">
        <f>IF(Table1[[#This Row],[Ticket Status]]="Pending Customer Response","Yes","No")</f>
        <v>Yes</v>
      </c>
      <c r="W6746" s="5">
        <f ca="1">COUNTIFS(Table1[Agent_name],Table1[[#This Row],[Agent_name]],Table1[Month],Table1[[#This Row],[Month]])/160</f>
        <v>0.44374999999999998</v>
      </c>
    </row>
    <row r="6747" spans="1:23" x14ac:dyDescent="0.25">
      <c r="A6747">
        <v>6746</v>
      </c>
      <c r="B6747" t="s">
        <v>21866</v>
      </c>
      <c r="C6747" t="s">
        <v>21867</v>
      </c>
      <c r="D6747">
        <v>32</v>
      </c>
      <c r="E6747" t="s">
        <v>58</v>
      </c>
      <c r="F6747" t="s">
        <v>223</v>
      </c>
      <c r="G6747" s="1">
        <v>43993</v>
      </c>
      <c r="H6747" t="s">
        <v>21</v>
      </c>
      <c r="I6747" t="s">
        <v>37</v>
      </c>
      <c r="J6747" s="3" t="s">
        <v>21868</v>
      </c>
      <c r="K6747" t="s">
        <v>39</v>
      </c>
      <c r="L6747" t="s">
        <v>21869</v>
      </c>
      <c r="M6747" t="s">
        <v>143</v>
      </c>
      <c r="N6747" t="s">
        <v>33</v>
      </c>
      <c r="O6747" s="2">
        <v>45078.573298611111</v>
      </c>
      <c r="P6747" s="2">
        <v>45078.369826388887</v>
      </c>
      <c r="Q6747">
        <v>3</v>
      </c>
      <c r="R6747" t="str">
        <f t="shared" ca="1" si="105"/>
        <v>Karan</v>
      </c>
      <c r="S6747" t="str">
        <f>IFERROR(TEXT(DATEVALUE(LEFT(Table1[[#This Row],[Date of Purchase]],10)), "MMMM"), TEXT(Table1[[#This Row],[Date of Purchase]], "MMMM"))</f>
        <v>June</v>
      </c>
      <c r="T6747" t="str">
        <f>IF(OR(
  AND(Table1[[#This Row],[Ticket Priority]]="Critical", Table1[[#This Row],[Ticket Status]]&lt;&gt;"Closed"),
  AND(Table1[[#This Row],[Ticket Priority]]="High", Table1[[#This Row],[Ticket Status]]="Open")
), "Yes", "No")</f>
        <v>No</v>
      </c>
      <c r="U6747" s="4" t="str">
        <f>IF(Table1[[#This Row],[Ticket Status]]="Closed","Yes","No")</f>
        <v>Yes</v>
      </c>
      <c r="V6747" s="4" t="str">
        <f>IF(Table1[[#This Row],[Ticket Status]]="Pending Customer Response","Yes","No")</f>
        <v>No</v>
      </c>
      <c r="W6747" s="5">
        <f ca="1">COUNTIFS(Table1[Agent_name],Table1[[#This Row],[Agent_name]],Table1[Month],Table1[[#This Row],[Month]])/160</f>
        <v>0.27500000000000002</v>
      </c>
    </row>
    <row r="6748" spans="1:23" x14ac:dyDescent="0.25">
      <c r="A6748">
        <v>6747</v>
      </c>
      <c r="B6748" t="s">
        <v>21870</v>
      </c>
      <c r="C6748" t="s">
        <v>15516</v>
      </c>
      <c r="D6748">
        <v>48</v>
      </c>
      <c r="E6748" t="s">
        <v>19</v>
      </c>
      <c r="F6748" t="s">
        <v>76</v>
      </c>
      <c r="G6748" s="1">
        <v>44560</v>
      </c>
      <c r="H6748" t="s">
        <v>66</v>
      </c>
      <c r="I6748" t="s">
        <v>37</v>
      </c>
      <c r="J6748" s="3" t="s">
        <v>21871</v>
      </c>
      <c r="K6748" t="s">
        <v>62</v>
      </c>
      <c r="M6748" t="s">
        <v>25</v>
      </c>
      <c r="N6748" t="s">
        <v>55</v>
      </c>
      <c r="R6748" t="str">
        <f t="shared" ca="1" si="105"/>
        <v>Sara</v>
      </c>
      <c r="S6748" t="str">
        <f>IFERROR(TEXT(DATEVALUE(LEFT(Table1[[#This Row],[Date of Purchase]],10)), "MMMM"), TEXT(Table1[[#This Row],[Date of Purchase]], "MMMM"))</f>
        <v>December</v>
      </c>
      <c r="T6748" t="str">
        <f>IF(OR(
  AND(Table1[[#This Row],[Ticket Priority]]="Critical", Table1[[#This Row],[Ticket Status]]&lt;&gt;"Closed"),
  AND(Table1[[#This Row],[Ticket Priority]]="High", Table1[[#This Row],[Ticket Status]]="Open")
), "Yes", "No")</f>
        <v>Yes</v>
      </c>
      <c r="U6748" s="4" t="str">
        <f>IF(Table1[[#This Row],[Ticket Status]]="Closed","Yes","No")</f>
        <v>No</v>
      </c>
      <c r="V6748" s="4" t="str">
        <f>IF(Table1[[#This Row],[Ticket Status]]="Pending Customer Response","Yes","No")</f>
        <v>No</v>
      </c>
      <c r="W6748" s="5">
        <f ca="1">COUNTIFS(Table1[Agent_name],Table1[[#This Row],[Agent_name]],Table1[Month],Table1[[#This Row],[Month]])/160</f>
        <v>0.55625000000000002</v>
      </c>
    </row>
    <row r="6749" spans="1:23" x14ac:dyDescent="0.25">
      <c r="A6749">
        <v>6748</v>
      </c>
      <c r="B6749" t="s">
        <v>21872</v>
      </c>
      <c r="C6749" t="s">
        <v>21873</v>
      </c>
      <c r="D6749">
        <v>52</v>
      </c>
      <c r="E6749" t="s">
        <v>58</v>
      </c>
      <c r="F6749" t="s">
        <v>456</v>
      </c>
      <c r="G6749" s="1">
        <v>44428</v>
      </c>
      <c r="H6749" t="s">
        <v>66</v>
      </c>
      <c r="I6749" t="s">
        <v>77</v>
      </c>
      <c r="J6749" s="3" t="s">
        <v>21874</v>
      </c>
      <c r="K6749" t="s">
        <v>24</v>
      </c>
      <c r="M6749" t="s">
        <v>41</v>
      </c>
      <c r="N6749" t="s">
        <v>83</v>
      </c>
      <c r="O6749" s="2">
        <v>45078.693449074075</v>
      </c>
      <c r="R6749" t="str">
        <f t="shared" ca="1" si="105"/>
        <v>Ravi</v>
      </c>
      <c r="S6749" t="str">
        <f>IFERROR(TEXT(DATEVALUE(LEFT(Table1[[#This Row],[Date of Purchase]],10)), "MMMM"), TEXT(Table1[[#This Row],[Date of Purchase]], "MMMM"))</f>
        <v>August</v>
      </c>
      <c r="T6749" t="str">
        <f>IF(OR(
  AND(Table1[[#This Row],[Ticket Priority]]="Critical", Table1[[#This Row],[Ticket Status]]&lt;&gt;"Closed"),
  AND(Table1[[#This Row],[Ticket Priority]]="High", Table1[[#This Row],[Ticket Status]]="Open")
), "Yes", "No")</f>
        <v>No</v>
      </c>
      <c r="U6749" s="4" t="str">
        <f>IF(Table1[[#This Row],[Ticket Status]]="Closed","Yes","No")</f>
        <v>No</v>
      </c>
      <c r="V6749" s="4" t="str">
        <f>IF(Table1[[#This Row],[Ticket Status]]="Pending Customer Response","Yes","No")</f>
        <v>Yes</v>
      </c>
      <c r="W6749" s="5">
        <f ca="1">COUNTIFS(Table1[Agent_name],Table1[[#This Row],[Agent_name]],Table1[Month],Table1[[#This Row],[Month]])/160</f>
        <v>0.65625</v>
      </c>
    </row>
    <row r="6750" spans="1:23" x14ac:dyDescent="0.25">
      <c r="A6750">
        <v>6749</v>
      </c>
      <c r="B6750" t="s">
        <v>21875</v>
      </c>
      <c r="C6750" t="s">
        <v>21876</v>
      </c>
      <c r="D6750">
        <v>70</v>
      </c>
      <c r="E6750" t="s">
        <v>19</v>
      </c>
      <c r="F6750" t="s">
        <v>223</v>
      </c>
      <c r="G6750" s="1">
        <v>43838</v>
      </c>
      <c r="H6750" t="s">
        <v>66</v>
      </c>
      <c r="I6750" t="s">
        <v>60</v>
      </c>
      <c r="J6750" s="3" t="s">
        <v>21877</v>
      </c>
      <c r="K6750" t="s">
        <v>24</v>
      </c>
      <c r="M6750" t="s">
        <v>41</v>
      </c>
      <c r="N6750" t="s">
        <v>33</v>
      </c>
      <c r="O6750" s="2">
        <v>45078.82472222222</v>
      </c>
      <c r="R6750" t="str">
        <f t="shared" ca="1" si="105"/>
        <v>Rahul</v>
      </c>
      <c r="S6750" t="str">
        <f>IFERROR(TEXT(DATEVALUE(LEFT(Table1[[#This Row],[Date of Purchase]],10)), "MMMM"), TEXT(Table1[[#This Row],[Date of Purchase]], "MMMM"))</f>
        <v>January</v>
      </c>
      <c r="T6750" t="str">
        <f>IF(OR(
  AND(Table1[[#This Row],[Ticket Priority]]="Critical", Table1[[#This Row],[Ticket Status]]&lt;&gt;"Closed"),
  AND(Table1[[#This Row],[Ticket Priority]]="High", Table1[[#This Row],[Ticket Status]]="Open")
), "Yes", "No")</f>
        <v>No</v>
      </c>
      <c r="U6750" s="4" t="str">
        <f>IF(Table1[[#This Row],[Ticket Status]]="Closed","Yes","No")</f>
        <v>No</v>
      </c>
      <c r="V6750" s="4" t="str">
        <f>IF(Table1[[#This Row],[Ticket Status]]="Pending Customer Response","Yes","No")</f>
        <v>Yes</v>
      </c>
      <c r="W6750" s="5">
        <f ca="1">COUNTIFS(Table1[Agent_name],Table1[[#This Row],[Agent_name]],Table1[Month],Table1[[#This Row],[Month]])/160</f>
        <v>0.22500000000000001</v>
      </c>
    </row>
    <row r="6751" spans="1:23" x14ac:dyDescent="0.25">
      <c r="A6751">
        <v>6750</v>
      </c>
      <c r="B6751" t="s">
        <v>21878</v>
      </c>
      <c r="C6751" t="s">
        <v>21879</v>
      </c>
      <c r="D6751">
        <v>64</v>
      </c>
      <c r="E6751" t="s">
        <v>19</v>
      </c>
      <c r="F6751" t="s">
        <v>125</v>
      </c>
      <c r="G6751" s="1">
        <v>44218</v>
      </c>
      <c r="H6751" t="s">
        <v>21</v>
      </c>
      <c r="I6751" t="s">
        <v>150</v>
      </c>
      <c r="J6751" s="3" t="s">
        <v>21880</v>
      </c>
      <c r="K6751" t="s">
        <v>39</v>
      </c>
      <c r="L6751" t="s">
        <v>21881</v>
      </c>
      <c r="M6751" t="s">
        <v>143</v>
      </c>
      <c r="N6751" t="s">
        <v>55</v>
      </c>
      <c r="O6751" s="2">
        <v>45078.251122685186</v>
      </c>
      <c r="P6751" s="2">
        <v>45078.024733796294</v>
      </c>
      <c r="Q6751">
        <v>4</v>
      </c>
      <c r="R6751" t="str">
        <f t="shared" ca="1" si="105"/>
        <v>Mohit</v>
      </c>
      <c r="S6751" t="str">
        <f>IFERROR(TEXT(DATEVALUE(LEFT(Table1[[#This Row],[Date of Purchase]],10)), "MMMM"), TEXT(Table1[[#This Row],[Date of Purchase]], "MMMM"))</f>
        <v>January</v>
      </c>
      <c r="T6751" t="str">
        <f>IF(OR(
  AND(Table1[[#This Row],[Ticket Priority]]="Critical", Table1[[#This Row],[Ticket Status]]&lt;&gt;"Closed"),
  AND(Table1[[#This Row],[Ticket Priority]]="High", Table1[[#This Row],[Ticket Status]]="Open")
), "Yes", "No")</f>
        <v>No</v>
      </c>
      <c r="U6751" s="4" t="str">
        <f>IF(Table1[[#This Row],[Ticket Status]]="Closed","Yes","No")</f>
        <v>Yes</v>
      </c>
      <c r="V6751" s="4" t="str">
        <f>IF(Table1[[#This Row],[Ticket Status]]="Pending Customer Response","Yes","No")</f>
        <v>No</v>
      </c>
      <c r="W6751" s="5">
        <f ca="1">COUNTIFS(Table1[Agent_name],Table1[[#This Row],[Agent_name]],Table1[Month],Table1[[#This Row],[Month]])/160</f>
        <v>0.46250000000000002</v>
      </c>
    </row>
    <row r="6752" spans="1:23" x14ac:dyDescent="0.25">
      <c r="A6752">
        <v>6751</v>
      </c>
      <c r="B6752" t="s">
        <v>21882</v>
      </c>
      <c r="C6752" t="s">
        <v>21883</v>
      </c>
      <c r="D6752">
        <v>50</v>
      </c>
      <c r="E6752" t="s">
        <v>19</v>
      </c>
      <c r="F6752" t="s">
        <v>86</v>
      </c>
      <c r="G6752" s="1">
        <v>44293</v>
      </c>
      <c r="H6752" t="s">
        <v>21</v>
      </c>
      <c r="I6752" t="s">
        <v>113</v>
      </c>
      <c r="J6752" s="3" t="s">
        <v>21884</v>
      </c>
      <c r="K6752" t="s">
        <v>24</v>
      </c>
      <c r="M6752" t="s">
        <v>89</v>
      </c>
      <c r="N6752" t="s">
        <v>33</v>
      </c>
      <c r="O6752" s="2">
        <v>45078.622650462959</v>
      </c>
      <c r="Q6752">
        <v>5</v>
      </c>
      <c r="R6752" t="str">
        <f t="shared" ca="1" si="105"/>
        <v>Karan</v>
      </c>
      <c r="S6752" t="str">
        <f>IFERROR(TEXT(DATEVALUE(LEFT(Table1[[#This Row],[Date of Purchase]],10)), "MMMM"), TEXT(Table1[[#This Row],[Date of Purchase]], "MMMM"))</f>
        <v>April</v>
      </c>
      <c r="T6752" t="str">
        <f>IF(OR(
  AND(Table1[[#This Row],[Ticket Priority]]="Critical", Table1[[#This Row],[Ticket Status]]&lt;&gt;"Closed"),
  AND(Table1[[#This Row],[Ticket Priority]]="High", Table1[[#This Row],[Ticket Status]]="Open")
), "Yes", "No")</f>
        <v>No</v>
      </c>
      <c r="U6752" s="4" t="str">
        <f>IF(Table1[[#This Row],[Ticket Status]]="Closed","Yes","No")</f>
        <v>No</v>
      </c>
      <c r="V6752" s="4" t="str">
        <f>IF(Table1[[#This Row],[Ticket Status]]="Pending Customer Response","Yes","No")</f>
        <v>Yes</v>
      </c>
      <c r="W6752" s="5">
        <f ca="1">COUNTIFS(Table1[Agent_name],Table1[[#This Row],[Agent_name]],Table1[Month],Table1[[#This Row],[Month]])/160</f>
        <v>0.29375000000000001</v>
      </c>
    </row>
    <row r="6753" spans="1:23" x14ac:dyDescent="0.25">
      <c r="A6753">
        <v>6752</v>
      </c>
      <c r="B6753" t="s">
        <v>21885</v>
      </c>
      <c r="C6753" t="s">
        <v>21886</v>
      </c>
      <c r="D6753">
        <v>68</v>
      </c>
      <c r="E6753" t="s">
        <v>58</v>
      </c>
      <c r="F6753" t="s">
        <v>125</v>
      </c>
      <c r="G6753" s="1">
        <v>44256</v>
      </c>
      <c r="H6753" t="s">
        <v>59</v>
      </c>
      <c r="I6753" t="s">
        <v>93</v>
      </c>
      <c r="J6753" s="3" t="s">
        <v>21887</v>
      </c>
      <c r="K6753" t="s">
        <v>62</v>
      </c>
      <c r="M6753" t="s">
        <v>41</v>
      </c>
      <c r="N6753" t="s">
        <v>33</v>
      </c>
      <c r="R6753" t="str">
        <f t="shared" ca="1" si="105"/>
        <v>Mohit</v>
      </c>
      <c r="S6753" t="str">
        <f>IFERROR(TEXT(DATEVALUE(LEFT(Table1[[#This Row],[Date of Purchase]],10)), "MMMM"), TEXT(Table1[[#This Row],[Date of Purchase]], "MMMM"))</f>
        <v>March</v>
      </c>
      <c r="T6753" t="str">
        <f>IF(OR(
  AND(Table1[[#This Row],[Ticket Priority]]="Critical", Table1[[#This Row],[Ticket Status]]&lt;&gt;"Closed"),
  AND(Table1[[#This Row],[Ticket Priority]]="High", Table1[[#This Row],[Ticket Status]]="Open")
), "Yes", "No")</f>
        <v>No</v>
      </c>
      <c r="U6753" s="4" t="str">
        <f>IF(Table1[[#This Row],[Ticket Status]]="Closed","Yes","No")</f>
        <v>No</v>
      </c>
      <c r="V6753" s="4" t="str">
        <f>IF(Table1[[#This Row],[Ticket Status]]="Pending Customer Response","Yes","No")</f>
        <v>No</v>
      </c>
      <c r="W6753" s="5">
        <f ca="1">COUNTIFS(Table1[Agent_name],Table1[[#This Row],[Agent_name]],Table1[Month],Table1[[#This Row],[Month]])/160</f>
        <v>0.45624999999999999</v>
      </c>
    </row>
    <row r="6754" spans="1:23" x14ac:dyDescent="0.25">
      <c r="A6754">
        <v>6753</v>
      </c>
      <c r="B6754" t="s">
        <v>21888</v>
      </c>
      <c r="C6754" t="s">
        <v>21889</v>
      </c>
      <c r="D6754">
        <v>62</v>
      </c>
      <c r="E6754" t="s">
        <v>29</v>
      </c>
      <c r="F6754" t="s">
        <v>98</v>
      </c>
      <c r="G6754" s="1">
        <v>44123</v>
      </c>
      <c r="H6754" t="s">
        <v>66</v>
      </c>
      <c r="I6754" t="s">
        <v>141</v>
      </c>
      <c r="J6754" s="3" t="s">
        <v>21890</v>
      </c>
      <c r="K6754" t="s">
        <v>24</v>
      </c>
      <c r="M6754" t="s">
        <v>143</v>
      </c>
      <c r="N6754" t="s">
        <v>55</v>
      </c>
      <c r="O6754" s="2">
        <v>45078.123368055552</v>
      </c>
      <c r="R6754" t="str">
        <f t="shared" ca="1" si="105"/>
        <v>Sara</v>
      </c>
      <c r="S6754" t="str">
        <f>IFERROR(TEXT(DATEVALUE(LEFT(Table1[[#This Row],[Date of Purchase]],10)), "MMMM"), TEXT(Table1[[#This Row],[Date of Purchase]], "MMMM"))</f>
        <v>October</v>
      </c>
      <c r="T6754" t="str">
        <f>IF(OR(
  AND(Table1[[#This Row],[Ticket Priority]]="Critical", Table1[[#This Row],[Ticket Status]]&lt;&gt;"Closed"),
  AND(Table1[[#This Row],[Ticket Priority]]="High", Table1[[#This Row],[Ticket Status]]="Open")
), "Yes", "No")</f>
        <v>No</v>
      </c>
      <c r="U6754" s="4" t="str">
        <f>IF(Table1[[#This Row],[Ticket Status]]="Closed","Yes","No")</f>
        <v>No</v>
      </c>
      <c r="V6754" s="4" t="str">
        <f>IF(Table1[[#This Row],[Ticket Status]]="Pending Customer Response","Yes","No")</f>
        <v>Yes</v>
      </c>
      <c r="W6754" s="5">
        <f ca="1">COUNTIFS(Table1[Agent_name],Table1[[#This Row],[Agent_name]],Table1[Month],Table1[[#This Row],[Month]])/160</f>
        <v>0.66874999999999996</v>
      </c>
    </row>
    <row r="6755" spans="1:23" x14ac:dyDescent="0.25">
      <c r="A6755">
        <v>6754</v>
      </c>
      <c r="B6755" t="s">
        <v>9595</v>
      </c>
      <c r="C6755" t="s">
        <v>21891</v>
      </c>
      <c r="D6755">
        <v>42</v>
      </c>
      <c r="E6755" t="s">
        <v>58</v>
      </c>
      <c r="F6755" t="s">
        <v>202</v>
      </c>
      <c r="G6755" s="1">
        <v>44204</v>
      </c>
      <c r="H6755" t="s">
        <v>67</v>
      </c>
      <c r="I6755" t="s">
        <v>46</v>
      </c>
      <c r="J6755" s="3" t="s">
        <v>21892</v>
      </c>
      <c r="K6755" t="s">
        <v>39</v>
      </c>
      <c r="L6755" t="s">
        <v>21893</v>
      </c>
      <c r="M6755" t="s">
        <v>25</v>
      </c>
      <c r="N6755" t="s">
        <v>55</v>
      </c>
      <c r="O6755" s="2">
        <v>45078.040046296293</v>
      </c>
      <c r="P6755" s="2">
        <v>45078.194212962961</v>
      </c>
      <c r="Q6755">
        <v>1</v>
      </c>
      <c r="R6755" t="str">
        <f t="shared" ca="1" si="105"/>
        <v>Mohit</v>
      </c>
      <c r="S6755" t="str">
        <f>IFERROR(TEXT(DATEVALUE(LEFT(Table1[[#This Row],[Date of Purchase]],10)), "MMMM"), TEXT(Table1[[#This Row],[Date of Purchase]], "MMMM"))</f>
        <v>January</v>
      </c>
      <c r="T6755" t="str">
        <f>IF(OR(
  AND(Table1[[#This Row],[Ticket Priority]]="Critical", Table1[[#This Row],[Ticket Status]]&lt;&gt;"Closed"),
  AND(Table1[[#This Row],[Ticket Priority]]="High", Table1[[#This Row],[Ticket Status]]="Open")
), "Yes", "No")</f>
        <v>No</v>
      </c>
      <c r="U6755" s="4" t="str">
        <f>IF(Table1[[#This Row],[Ticket Status]]="Closed","Yes","No")</f>
        <v>Yes</v>
      </c>
      <c r="V6755" s="4" t="str">
        <f>IF(Table1[[#This Row],[Ticket Status]]="Pending Customer Response","Yes","No")</f>
        <v>No</v>
      </c>
      <c r="W6755" s="5">
        <f ca="1">COUNTIFS(Table1[Agent_name],Table1[[#This Row],[Agent_name]],Table1[Month],Table1[[#This Row],[Month]])/160</f>
        <v>0.46250000000000002</v>
      </c>
    </row>
    <row r="6756" spans="1:23" x14ac:dyDescent="0.25">
      <c r="A6756">
        <v>6755</v>
      </c>
      <c r="B6756" t="s">
        <v>21894</v>
      </c>
      <c r="C6756" t="s">
        <v>21895</v>
      </c>
      <c r="D6756">
        <v>65</v>
      </c>
      <c r="E6756" t="s">
        <v>19</v>
      </c>
      <c r="F6756" t="s">
        <v>456</v>
      </c>
      <c r="G6756" s="1">
        <v>44017</v>
      </c>
      <c r="H6756" t="s">
        <v>45</v>
      </c>
      <c r="I6756" t="s">
        <v>22</v>
      </c>
      <c r="J6756" s="3" t="s">
        <v>21896</v>
      </c>
      <c r="K6756" t="s">
        <v>62</v>
      </c>
      <c r="M6756" t="s">
        <v>143</v>
      </c>
      <c r="N6756" t="s">
        <v>33</v>
      </c>
      <c r="R6756" t="str">
        <f t="shared" ca="1" si="105"/>
        <v>Ravi</v>
      </c>
      <c r="S6756" t="str">
        <f>IFERROR(TEXT(DATEVALUE(LEFT(Table1[[#This Row],[Date of Purchase]],10)), "MMMM"), TEXT(Table1[[#This Row],[Date of Purchase]], "MMMM"))</f>
        <v>July</v>
      </c>
      <c r="T6756" t="str">
        <f>IF(OR(
  AND(Table1[[#This Row],[Ticket Priority]]="Critical", Table1[[#This Row],[Ticket Status]]&lt;&gt;"Closed"),
  AND(Table1[[#This Row],[Ticket Priority]]="High", Table1[[#This Row],[Ticket Status]]="Open")
), "Yes", "No")</f>
        <v>No</v>
      </c>
      <c r="U6756" s="4" t="str">
        <f>IF(Table1[[#This Row],[Ticket Status]]="Closed","Yes","No")</f>
        <v>No</v>
      </c>
      <c r="V6756" s="4" t="str">
        <f>IF(Table1[[#This Row],[Ticket Status]]="Pending Customer Response","Yes","No")</f>
        <v>No</v>
      </c>
      <c r="W6756" s="5">
        <f ca="1">COUNTIFS(Table1[Agent_name],Table1[[#This Row],[Agent_name]],Table1[Month],Table1[[#This Row],[Month]])/160</f>
        <v>0.66249999999999998</v>
      </c>
    </row>
    <row r="6757" spans="1:23" x14ac:dyDescent="0.25">
      <c r="A6757">
        <v>6756</v>
      </c>
      <c r="B6757" t="s">
        <v>21897</v>
      </c>
      <c r="C6757" t="s">
        <v>21898</v>
      </c>
      <c r="D6757">
        <v>43</v>
      </c>
      <c r="E6757" t="s">
        <v>29</v>
      </c>
      <c r="F6757" t="s">
        <v>485</v>
      </c>
      <c r="G6757" s="1">
        <v>43980</v>
      </c>
      <c r="H6757" t="s">
        <v>66</v>
      </c>
      <c r="I6757" t="s">
        <v>52</v>
      </c>
      <c r="J6757" s="3" t="s">
        <v>21899</v>
      </c>
      <c r="K6757" t="s">
        <v>62</v>
      </c>
      <c r="M6757" t="s">
        <v>41</v>
      </c>
      <c r="N6757" t="s">
        <v>33</v>
      </c>
      <c r="R6757" t="str">
        <f t="shared" ca="1" si="105"/>
        <v>Sara</v>
      </c>
      <c r="S6757" t="str">
        <f>IFERROR(TEXT(DATEVALUE(LEFT(Table1[[#This Row],[Date of Purchase]],10)), "MMMM"), TEXT(Table1[[#This Row],[Date of Purchase]], "MMMM"))</f>
        <v>May</v>
      </c>
      <c r="T6757" t="str">
        <f>IF(OR(
  AND(Table1[[#This Row],[Ticket Priority]]="Critical", Table1[[#This Row],[Ticket Status]]&lt;&gt;"Closed"),
  AND(Table1[[#This Row],[Ticket Priority]]="High", Table1[[#This Row],[Ticket Status]]="Open")
), "Yes", "No")</f>
        <v>No</v>
      </c>
      <c r="U6757" s="4" t="str">
        <f>IF(Table1[[#This Row],[Ticket Status]]="Closed","Yes","No")</f>
        <v>No</v>
      </c>
      <c r="V6757" s="4" t="str">
        <f>IF(Table1[[#This Row],[Ticket Status]]="Pending Customer Response","Yes","No")</f>
        <v>No</v>
      </c>
      <c r="W6757" s="5">
        <f ca="1">COUNTIFS(Table1[Agent_name],Table1[[#This Row],[Agent_name]],Table1[Month],Table1[[#This Row],[Month]])/160</f>
        <v>0.64375000000000004</v>
      </c>
    </row>
    <row r="6758" spans="1:23" x14ac:dyDescent="0.25">
      <c r="A6758">
        <v>6757</v>
      </c>
      <c r="B6758" t="s">
        <v>21900</v>
      </c>
      <c r="C6758" t="s">
        <v>21901</v>
      </c>
      <c r="D6758">
        <v>46</v>
      </c>
      <c r="E6758" t="s">
        <v>19</v>
      </c>
      <c r="F6758" t="s">
        <v>112</v>
      </c>
      <c r="G6758" s="1">
        <v>44052</v>
      </c>
      <c r="H6758" t="s">
        <v>45</v>
      </c>
      <c r="I6758" t="s">
        <v>22</v>
      </c>
      <c r="J6758" s="3" t="s">
        <v>21902</v>
      </c>
      <c r="K6758" t="s">
        <v>24</v>
      </c>
      <c r="M6758" t="s">
        <v>41</v>
      </c>
      <c r="N6758" t="s">
        <v>83</v>
      </c>
      <c r="O6758" s="2">
        <v>45078.526921296296</v>
      </c>
      <c r="R6758" t="str">
        <f t="shared" ca="1" si="105"/>
        <v>Neha</v>
      </c>
      <c r="S6758" t="str">
        <f>IFERROR(TEXT(DATEVALUE(LEFT(Table1[[#This Row],[Date of Purchase]],10)), "MMMM"), TEXT(Table1[[#This Row],[Date of Purchase]], "MMMM"))</f>
        <v>August</v>
      </c>
      <c r="T6758" t="str">
        <f>IF(OR(
  AND(Table1[[#This Row],[Ticket Priority]]="Critical", Table1[[#This Row],[Ticket Status]]&lt;&gt;"Closed"),
  AND(Table1[[#This Row],[Ticket Priority]]="High", Table1[[#This Row],[Ticket Status]]="Open")
), "Yes", "No")</f>
        <v>No</v>
      </c>
      <c r="U6758" s="4" t="str">
        <f>IF(Table1[[#This Row],[Ticket Status]]="Closed","Yes","No")</f>
        <v>No</v>
      </c>
      <c r="V6758" s="4" t="str">
        <f>IF(Table1[[#This Row],[Ticket Status]]="Pending Customer Response","Yes","No")</f>
        <v>Yes</v>
      </c>
      <c r="W6758" s="5">
        <f ca="1">COUNTIFS(Table1[Agent_name],Table1[[#This Row],[Agent_name]],Table1[Month],Table1[[#This Row],[Month]])/160</f>
        <v>0.16875000000000001</v>
      </c>
    </row>
    <row r="6759" spans="1:23" x14ac:dyDescent="0.25">
      <c r="A6759">
        <v>6758</v>
      </c>
      <c r="B6759" t="s">
        <v>21903</v>
      </c>
      <c r="C6759" t="s">
        <v>21904</v>
      </c>
      <c r="D6759">
        <v>50</v>
      </c>
      <c r="E6759" t="s">
        <v>19</v>
      </c>
      <c r="F6759" t="s">
        <v>134</v>
      </c>
      <c r="G6759" s="1">
        <v>43972</v>
      </c>
      <c r="H6759" t="s">
        <v>67</v>
      </c>
      <c r="I6759" t="s">
        <v>77</v>
      </c>
      <c r="J6759" s="3" t="s">
        <v>21905</v>
      </c>
      <c r="K6759" t="s">
        <v>62</v>
      </c>
      <c r="M6759" t="s">
        <v>143</v>
      </c>
      <c r="N6759" t="s">
        <v>26</v>
      </c>
      <c r="R6759" t="str">
        <f t="shared" ca="1" si="105"/>
        <v>Sara</v>
      </c>
      <c r="S6759" t="str">
        <f>IFERROR(TEXT(DATEVALUE(LEFT(Table1[[#This Row],[Date of Purchase]],10)), "MMMM"), TEXT(Table1[[#This Row],[Date of Purchase]], "MMMM"))</f>
        <v>May</v>
      </c>
      <c r="T6759" t="str">
        <f>IF(OR(
  AND(Table1[[#This Row],[Ticket Priority]]="Critical", Table1[[#This Row],[Ticket Status]]&lt;&gt;"Closed"),
  AND(Table1[[#This Row],[Ticket Priority]]="High", Table1[[#This Row],[Ticket Status]]="Open")
), "Yes", "No")</f>
        <v>No</v>
      </c>
      <c r="U6759" s="4" t="str">
        <f>IF(Table1[[#This Row],[Ticket Status]]="Closed","Yes","No")</f>
        <v>No</v>
      </c>
      <c r="V6759" s="4" t="str">
        <f>IF(Table1[[#This Row],[Ticket Status]]="Pending Customer Response","Yes","No")</f>
        <v>No</v>
      </c>
      <c r="W6759" s="5">
        <f ca="1">COUNTIFS(Table1[Agent_name],Table1[[#This Row],[Agent_name]],Table1[Month],Table1[[#This Row],[Month]])/160</f>
        <v>0.64375000000000004</v>
      </c>
    </row>
    <row r="6760" spans="1:23" x14ac:dyDescent="0.25">
      <c r="A6760">
        <v>6759</v>
      </c>
      <c r="B6760" t="s">
        <v>21906</v>
      </c>
      <c r="C6760" t="s">
        <v>21907</v>
      </c>
      <c r="D6760">
        <v>51</v>
      </c>
      <c r="E6760" t="s">
        <v>58</v>
      </c>
      <c r="F6760" t="s">
        <v>81</v>
      </c>
      <c r="G6760" s="1">
        <v>43869</v>
      </c>
      <c r="H6760" t="s">
        <v>45</v>
      </c>
      <c r="I6760" t="s">
        <v>59</v>
      </c>
      <c r="J6760" s="3" t="s">
        <v>21908</v>
      </c>
      <c r="K6760" t="s">
        <v>24</v>
      </c>
      <c r="M6760" t="s">
        <v>89</v>
      </c>
      <c r="N6760" t="s">
        <v>26</v>
      </c>
      <c r="O6760" s="2">
        <v>45078.415162037039</v>
      </c>
      <c r="R6760" t="str">
        <f t="shared" ca="1" si="105"/>
        <v>Sara</v>
      </c>
      <c r="S6760" t="str">
        <f>IFERROR(TEXT(DATEVALUE(LEFT(Table1[[#This Row],[Date of Purchase]],10)), "MMMM"), TEXT(Table1[[#This Row],[Date of Purchase]], "MMMM"))</f>
        <v>February</v>
      </c>
      <c r="T6760" t="str">
        <f>IF(OR(
  AND(Table1[[#This Row],[Ticket Priority]]="Critical", Table1[[#This Row],[Ticket Status]]&lt;&gt;"Closed"),
  AND(Table1[[#This Row],[Ticket Priority]]="High", Table1[[#This Row],[Ticket Status]]="Open")
), "Yes", "No")</f>
        <v>No</v>
      </c>
      <c r="U6760" s="4" t="str">
        <f>IF(Table1[[#This Row],[Ticket Status]]="Closed","Yes","No")</f>
        <v>No</v>
      </c>
      <c r="V6760" s="4" t="str">
        <f>IF(Table1[[#This Row],[Ticket Status]]="Pending Customer Response","Yes","No")</f>
        <v>Yes</v>
      </c>
      <c r="W6760" s="5">
        <f ca="1">COUNTIFS(Table1[Agent_name],Table1[[#This Row],[Agent_name]],Table1[Month],Table1[[#This Row],[Month]])/160</f>
        <v>0.65625</v>
      </c>
    </row>
    <row r="6761" spans="1:23" x14ac:dyDescent="0.25">
      <c r="A6761">
        <v>6760</v>
      </c>
      <c r="B6761" t="s">
        <v>21909</v>
      </c>
      <c r="C6761" t="s">
        <v>21910</v>
      </c>
      <c r="D6761">
        <v>44</v>
      </c>
      <c r="E6761" t="s">
        <v>29</v>
      </c>
      <c r="F6761" t="s">
        <v>86</v>
      </c>
      <c r="G6761" s="1">
        <v>44287</v>
      </c>
      <c r="H6761" t="s">
        <v>59</v>
      </c>
      <c r="I6761" t="s">
        <v>150</v>
      </c>
      <c r="J6761" s="3" t="s">
        <v>21911</v>
      </c>
      <c r="K6761" t="s">
        <v>39</v>
      </c>
      <c r="L6761" t="s">
        <v>21912</v>
      </c>
      <c r="M6761" t="s">
        <v>89</v>
      </c>
      <c r="N6761" t="s">
        <v>33</v>
      </c>
      <c r="O6761" s="2">
        <v>45078.866562499999</v>
      </c>
      <c r="P6761" s="2">
        <v>45078.069340277776</v>
      </c>
      <c r="Q6761">
        <v>5</v>
      </c>
      <c r="R6761" t="str">
        <f t="shared" ca="1" si="105"/>
        <v>Ravi</v>
      </c>
      <c r="S6761" t="str">
        <f>IFERROR(TEXT(DATEVALUE(LEFT(Table1[[#This Row],[Date of Purchase]],10)), "MMMM"), TEXT(Table1[[#This Row],[Date of Purchase]], "MMMM"))</f>
        <v>April</v>
      </c>
      <c r="T6761" t="str">
        <f>IF(OR(
  AND(Table1[[#This Row],[Ticket Priority]]="Critical", Table1[[#This Row],[Ticket Status]]&lt;&gt;"Closed"),
  AND(Table1[[#This Row],[Ticket Priority]]="High", Table1[[#This Row],[Ticket Status]]="Open")
), "Yes", "No")</f>
        <v>No</v>
      </c>
      <c r="U6761" s="4" t="str">
        <f>IF(Table1[[#This Row],[Ticket Status]]="Closed","Yes","No")</f>
        <v>Yes</v>
      </c>
      <c r="V6761" s="4" t="str">
        <f>IF(Table1[[#This Row],[Ticket Status]]="Pending Customer Response","Yes","No")</f>
        <v>No</v>
      </c>
      <c r="W6761" s="5">
        <f ca="1">COUNTIFS(Table1[Agent_name],Table1[[#This Row],[Agent_name]],Table1[Month],Table1[[#This Row],[Month]])/160</f>
        <v>0.625</v>
      </c>
    </row>
    <row r="6762" spans="1:23" x14ac:dyDescent="0.25">
      <c r="A6762">
        <v>6761</v>
      </c>
      <c r="B6762" t="s">
        <v>21913</v>
      </c>
      <c r="C6762" t="s">
        <v>21914</v>
      </c>
      <c r="D6762">
        <v>27</v>
      </c>
      <c r="E6762" t="s">
        <v>58</v>
      </c>
      <c r="F6762" t="s">
        <v>173</v>
      </c>
      <c r="G6762" s="1">
        <v>44435</v>
      </c>
      <c r="H6762" t="s">
        <v>59</v>
      </c>
      <c r="I6762" t="s">
        <v>22</v>
      </c>
      <c r="J6762" s="3" t="s">
        <v>21915</v>
      </c>
      <c r="K6762" t="s">
        <v>24</v>
      </c>
      <c r="M6762" t="s">
        <v>41</v>
      </c>
      <c r="N6762" t="s">
        <v>26</v>
      </c>
      <c r="O6762" s="2">
        <v>45078.594363425924</v>
      </c>
      <c r="R6762" t="str">
        <f t="shared" ca="1" si="105"/>
        <v>Aisha</v>
      </c>
      <c r="S6762" t="str">
        <f>IFERROR(TEXT(DATEVALUE(LEFT(Table1[[#This Row],[Date of Purchase]],10)), "MMMM"), TEXT(Table1[[#This Row],[Date of Purchase]], "MMMM"))</f>
        <v>August</v>
      </c>
      <c r="T6762" t="str">
        <f>IF(OR(
  AND(Table1[[#This Row],[Ticket Priority]]="Critical", Table1[[#This Row],[Ticket Status]]&lt;&gt;"Closed"),
  AND(Table1[[#This Row],[Ticket Priority]]="High", Table1[[#This Row],[Ticket Status]]="Open")
), "Yes", "No")</f>
        <v>No</v>
      </c>
      <c r="U6762" s="4" t="str">
        <f>IF(Table1[[#This Row],[Ticket Status]]="Closed","Yes","No")</f>
        <v>No</v>
      </c>
      <c r="V6762" s="4" t="str">
        <f>IF(Table1[[#This Row],[Ticket Status]]="Pending Customer Response","Yes","No")</f>
        <v>Yes</v>
      </c>
      <c r="W6762" s="5">
        <f ca="1">COUNTIFS(Table1[Agent_name],Table1[[#This Row],[Agent_name]],Table1[Month],Table1[[#This Row],[Month]])/160</f>
        <v>0.86250000000000004</v>
      </c>
    </row>
    <row r="6763" spans="1:23" x14ac:dyDescent="0.25">
      <c r="A6763">
        <v>6762</v>
      </c>
      <c r="B6763" t="s">
        <v>21916</v>
      </c>
      <c r="C6763" t="s">
        <v>21917</v>
      </c>
      <c r="D6763">
        <v>51</v>
      </c>
      <c r="E6763" t="s">
        <v>29</v>
      </c>
      <c r="F6763" t="s">
        <v>76</v>
      </c>
      <c r="G6763" s="1">
        <v>44257</v>
      </c>
      <c r="H6763" t="s">
        <v>67</v>
      </c>
      <c r="I6763" t="s">
        <v>177</v>
      </c>
      <c r="J6763" s="3" t="s">
        <v>21918</v>
      </c>
      <c r="K6763" t="s">
        <v>24</v>
      </c>
      <c r="M6763" t="s">
        <v>41</v>
      </c>
      <c r="N6763" t="s">
        <v>83</v>
      </c>
      <c r="O6763" s="2">
        <v>45078.938831018517</v>
      </c>
      <c r="R6763" t="str">
        <f t="shared" ca="1" si="105"/>
        <v>Aisha</v>
      </c>
      <c r="S6763" t="str">
        <f>IFERROR(TEXT(DATEVALUE(LEFT(Table1[[#This Row],[Date of Purchase]],10)), "MMMM"), TEXT(Table1[[#This Row],[Date of Purchase]], "MMMM"))</f>
        <v>March</v>
      </c>
      <c r="T6763" t="str">
        <f>IF(OR(
  AND(Table1[[#This Row],[Ticket Priority]]="Critical", Table1[[#This Row],[Ticket Status]]&lt;&gt;"Closed"),
  AND(Table1[[#This Row],[Ticket Priority]]="High", Table1[[#This Row],[Ticket Status]]="Open")
), "Yes", "No")</f>
        <v>No</v>
      </c>
      <c r="U6763" s="4" t="str">
        <f>IF(Table1[[#This Row],[Ticket Status]]="Closed","Yes","No")</f>
        <v>No</v>
      </c>
      <c r="V6763" s="4" t="str">
        <f>IF(Table1[[#This Row],[Ticket Status]]="Pending Customer Response","Yes","No")</f>
        <v>Yes</v>
      </c>
      <c r="W6763" s="5">
        <f ca="1">COUNTIFS(Table1[Agent_name],Table1[[#This Row],[Agent_name]],Table1[Month],Table1[[#This Row],[Month]])/160</f>
        <v>1.0062500000000001</v>
      </c>
    </row>
    <row r="6764" spans="1:23" x14ac:dyDescent="0.25">
      <c r="A6764">
        <v>6763</v>
      </c>
      <c r="B6764" t="s">
        <v>21919</v>
      </c>
      <c r="C6764" t="s">
        <v>21920</v>
      </c>
      <c r="D6764">
        <v>43</v>
      </c>
      <c r="E6764" t="s">
        <v>58</v>
      </c>
      <c r="F6764" t="s">
        <v>249</v>
      </c>
      <c r="G6764" s="1">
        <v>44090</v>
      </c>
      <c r="H6764" t="s">
        <v>66</v>
      </c>
      <c r="I6764" t="s">
        <v>72</v>
      </c>
      <c r="J6764" s="3" t="s">
        <v>21921</v>
      </c>
      <c r="K6764" t="s">
        <v>24</v>
      </c>
      <c r="M6764" t="s">
        <v>143</v>
      </c>
      <c r="N6764" t="s">
        <v>26</v>
      </c>
      <c r="O6764" s="2">
        <v>45078.449953703705</v>
      </c>
      <c r="R6764" t="str">
        <f t="shared" ca="1" si="105"/>
        <v>Ravi</v>
      </c>
      <c r="S6764" t="str">
        <f>IFERROR(TEXT(DATEVALUE(LEFT(Table1[[#This Row],[Date of Purchase]],10)), "MMMM"), TEXT(Table1[[#This Row],[Date of Purchase]], "MMMM"))</f>
        <v>September</v>
      </c>
      <c r="T6764" t="str">
        <f>IF(OR(
  AND(Table1[[#This Row],[Ticket Priority]]="Critical", Table1[[#This Row],[Ticket Status]]&lt;&gt;"Closed"),
  AND(Table1[[#This Row],[Ticket Priority]]="High", Table1[[#This Row],[Ticket Status]]="Open")
), "Yes", "No")</f>
        <v>No</v>
      </c>
      <c r="U6764" s="4" t="str">
        <f>IF(Table1[[#This Row],[Ticket Status]]="Closed","Yes","No")</f>
        <v>No</v>
      </c>
      <c r="V6764" s="4" t="str">
        <f>IF(Table1[[#This Row],[Ticket Status]]="Pending Customer Response","Yes","No")</f>
        <v>Yes</v>
      </c>
      <c r="W6764" s="5">
        <f ca="1">COUNTIFS(Table1[Agent_name],Table1[[#This Row],[Agent_name]],Table1[Month],Table1[[#This Row],[Month]])/160</f>
        <v>0.64375000000000004</v>
      </c>
    </row>
    <row r="6765" spans="1:23" x14ac:dyDescent="0.25">
      <c r="A6765">
        <v>6764</v>
      </c>
      <c r="B6765" t="s">
        <v>21922</v>
      </c>
      <c r="C6765" t="s">
        <v>21923</v>
      </c>
      <c r="D6765">
        <v>36</v>
      </c>
      <c r="E6765" t="s">
        <v>19</v>
      </c>
      <c r="F6765" t="s">
        <v>211</v>
      </c>
      <c r="G6765" s="1">
        <v>44430</v>
      </c>
      <c r="H6765" t="s">
        <v>21</v>
      </c>
      <c r="I6765" t="s">
        <v>67</v>
      </c>
      <c r="J6765" s="3" t="s">
        <v>21924</v>
      </c>
      <c r="K6765" t="s">
        <v>39</v>
      </c>
      <c r="L6765" t="s">
        <v>21925</v>
      </c>
      <c r="M6765" t="s">
        <v>25</v>
      </c>
      <c r="N6765" t="s">
        <v>83</v>
      </c>
      <c r="O6765" s="2">
        <v>45078.733310185184</v>
      </c>
      <c r="P6765" s="2">
        <v>45078.279143518521</v>
      </c>
      <c r="Q6765">
        <v>3</v>
      </c>
      <c r="R6765" t="str">
        <f t="shared" ca="1" si="105"/>
        <v>Ravi</v>
      </c>
      <c r="S6765" t="str">
        <f>IFERROR(TEXT(DATEVALUE(LEFT(Table1[[#This Row],[Date of Purchase]],10)), "MMMM"), TEXT(Table1[[#This Row],[Date of Purchase]], "MMMM"))</f>
        <v>August</v>
      </c>
      <c r="T6765" t="str">
        <f>IF(OR(
  AND(Table1[[#This Row],[Ticket Priority]]="Critical", Table1[[#This Row],[Ticket Status]]&lt;&gt;"Closed"),
  AND(Table1[[#This Row],[Ticket Priority]]="High", Table1[[#This Row],[Ticket Status]]="Open")
), "Yes", "No")</f>
        <v>No</v>
      </c>
      <c r="U6765" s="4" t="str">
        <f>IF(Table1[[#This Row],[Ticket Status]]="Closed","Yes","No")</f>
        <v>Yes</v>
      </c>
      <c r="V6765" s="4" t="str">
        <f>IF(Table1[[#This Row],[Ticket Status]]="Pending Customer Response","Yes","No")</f>
        <v>No</v>
      </c>
      <c r="W6765" s="5">
        <f ca="1">COUNTIFS(Table1[Agent_name],Table1[[#This Row],[Agent_name]],Table1[Month],Table1[[#This Row],[Month]])/160</f>
        <v>0.65625</v>
      </c>
    </row>
    <row r="6766" spans="1:23" x14ac:dyDescent="0.25">
      <c r="A6766">
        <v>6765</v>
      </c>
      <c r="B6766" t="s">
        <v>14358</v>
      </c>
      <c r="C6766" t="s">
        <v>21926</v>
      </c>
      <c r="D6766">
        <v>41</v>
      </c>
      <c r="E6766" t="s">
        <v>58</v>
      </c>
      <c r="F6766" t="s">
        <v>125</v>
      </c>
      <c r="G6766" s="1">
        <v>44406</v>
      </c>
      <c r="H6766" t="s">
        <v>21</v>
      </c>
      <c r="I6766" t="s">
        <v>177</v>
      </c>
      <c r="J6766" s="3" t="s">
        <v>21927</v>
      </c>
      <c r="K6766" t="s">
        <v>62</v>
      </c>
      <c r="M6766" t="s">
        <v>25</v>
      </c>
      <c r="N6766" t="s">
        <v>26</v>
      </c>
      <c r="R6766" t="str">
        <f t="shared" ca="1" si="105"/>
        <v>Neha</v>
      </c>
      <c r="S6766" t="str">
        <f>IFERROR(TEXT(DATEVALUE(LEFT(Table1[[#This Row],[Date of Purchase]],10)), "MMMM"), TEXT(Table1[[#This Row],[Date of Purchase]], "MMMM"))</f>
        <v>July</v>
      </c>
      <c r="T6766" t="str">
        <f>IF(OR(
  AND(Table1[[#This Row],[Ticket Priority]]="Critical", Table1[[#This Row],[Ticket Status]]&lt;&gt;"Closed"),
  AND(Table1[[#This Row],[Ticket Priority]]="High", Table1[[#This Row],[Ticket Status]]="Open")
), "Yes", "No")</f>
        <v>Yes</v>
      </c>
      <c r="U6766" s="4" t="str">
        <f>IF(Table1[[#This Row],[Ticket Status]]="Closed","Yes","No")</f>
        <v>No</v>
      </c>
      <c r="V6766" s="4" t="str">
        <f>IF(Table1[[#This Row],[Ticket Status]]="Pending Customer Response","Yes","No")</f>
        <v>No</v>
      </c>
      <c r="W6766" s="5">
        <f ca="1">COUNTIFS(Table1[Agent_name],Table1[[#This Row],[Agent_name]],Table1[Month],Table1[[#This Row],[Month]])/160</f>
        <v>0.23125000000000001</v>
      </c>
    </row>
    <row r="6767" spans="1:23" x14ac:dyDescent="0.25">
      <c r="A6767">
        <v>6766</v>
      </c>
      <c r="B6767" t="s">
        <v>21928</v>
      </c>
      <c r="C6767" t="s">
        <v>21929</v>
      </c>
      <c r="D6767">
        <v>27</v>
      </c>
      <c r="E6767" t="s">
        <v>29</v>
      </c>
      <c r="F6767" t="s">
        <v>431</v>
      </c>
      <c r="G6767" s="1">
        <v>44430</v>
      </c>
      <c r="H6767" t="s">
        <v>21</v>
      </c>
      <c r="I6767" t="s">
        <v>72</v>
      </c>
      <c r="J6767" s="3" t="s">
        <v>21930</v>
      </c>
      <c r="K6767" t="s">
        <v>39</v>
      </c>
      <c r="L6767" t="s">
        <v>21931</v>
      </c>
      <c r="M6767" t="s">
        <v>89</v>
      </c>
      <c r="N6767" t="s">
        <v>55</v>
      </c>
      <c r="O6767" s="2">
        <v>45078.149317129632</v>
      </c>
      <c r="P6767" s="2">
        <v>45078.781956018516</v>
      </c>
      <c r="Q6767">
        <v>3</v>
      </c>
      <c r="R6767" t="str">
        <f t="shared" ca="1" si="105"/>
        <v>Rahul</v>
      </c>
      <c r="S6767" t="str">
        <f>IFERROR(TEXT(DATEVALUE(LEFT(Table1[[#This Row],[Date of Purchase]],10)), "MMMM"), TEXT(Table1[[#This Row],[Date of Purchase]], "MMMM"))</f>
        <v>August</v>
      </c>
      <c r="T6767" t="str">
        <f>IF(OR(
  AND(Table1[[#This Row],[Ticket Priority]]="Critical", Table1[[#This Row],[Ticket Status]]&lt;&gt;"Closed"),
  AND(Table1[[#This Row],[Ticket Priority]]="High", Table1[[#This Row],[Ticket Status]]="Open")
), "Yes", "No")</f>
        <v>No</v>
      </c>
      <c r="U6767" s="4" t="str">
        <f>IF(Table1[[#This Row],[Ticket Status]]="Closed","Yes","No")</f>
        <v>Yes</v>
      </c>
      <c r="V6767" s="4" t="str">
        <f>IF(Table1[[#This Row],[Ticket Status]]="Pending Customer Response","Yes","No")</f>
        <v>No</v>
      </c>
      <c r="W6767" s="5">
        <f ca="1">COUNTIFS(Table1[Agent_name],Table1[[#This Row],[Agent_name]],Table1[Month],Table1[[#This Row],[Month]])/160</f>
        <v>0.22500000000000001</v>
      </c>
    </row>
    <row r="6768" spans="1:23" x14ac:dyDescent="0.25">
      <c r="A6768">
        <v>6767</v>
      </c>
      <c r="B6768" t="s">
        <v>21932</v>
      </c>
      <c r="C6768" t="s">
        <v>21933</v>
      </c>
      <c r="D6768">
        <v>42</v>
      </c>
      <c r="E6768" t="s">
        <v>29</v>
      </c>
      <c r="F6768" t="s">
        <v>134</v>
      </c>
      <c r="G6768" s="1">
        <v>44125</v>
      </c>
      <c r="H6768" t="s">
        <v>59</v>
      </c>
      <c r="I6768" t="s">
        <v>93</v>
      </c>
      <c r="J6768" s="3" t="s">
        <v>21934</v>
      </c>
      <c r="K6768" t="s">
        <v>24</v>
      </c>
      <c r="M6768" t="s">
        <v>25</v>
      </c>
      <c r="N6768" t="s">
        <v>26</v>
      </c>
      <c r="O6768" s="2">
        <v>45078.200729166667</v>
      </c>
      <c r="R6768" t="str">
        <f t="shared" ca="1" si="105"/>
        <v>Divya</v>
      </c>
      <c r="S6768" t="str">
        <f>IFERROR(TEXT(DATEVALUE(LEFT(Table1[[#This Row],[Date of Purchase]],10)), "MMMM"), TEXT(Table1[[#This Row],[Date of Purchase]], "MMMM"))</f>
        <v>October</v>
      </c>
      <c r="T6768" t="str">
        <f>IF(OR(
  AND(Table1[[#This Row],[Ticket Priority]]="Critical", Table1[[#This Row],[Ticket Status]]&lt;&gt;"Closed"),
  AND(Table1[[#This Row],[Ticket Priority]]="High", Table1[[#This Row],[Ticket Status]]="Open")
), "Yes", "No")</f>
        <v>Yes</v>
      </c>
      <c r="U6768" s="4" t="str">
        <f>IF(Table1[[#This Row],[Ticket Status]]="Closed","Yes","No")</f>
        <v>No</v>
      </c>
      <c r="V6768" s="4" t="str">
        <f>IF(Table1[[#This Row],[Ticket Status]]="Pending Customer Response","Yes","No")</f>
        <v>Yes</v>
      </c>
      <c r="W6768" s="5">
        <f ca="1">COUNTIFS(Table1[Agent_name],Table1[[#This Row],[Agent_name]],Table1[Month],Table1[[#This Row],[Month]])/160</f>
        <v>0.25</v>
      </c>
    </row>
    <row r="6769" spans="1:23" x14ac:dyDescent="0.25">
      <c r="A6769">
        <v>6768</v>
      </c>
      <c r="B6769" t="s">
        <v>21935</v>
      </c>
      <c r="C6769" t="s">
        <v>21936</v>
      </c>
      <c r="D6769">
        <v>21</v>
      </c>
      <c r="E6769" t="s">
        <v>19</v>
      </c>
      <c r="F6769" t="s">
        <v>112</v>
      </c>
      <c r="G6769" s="1">
        <v>44170</v>
      </c>
      <c r="H6769" t="s">
        <v>67</v>
      </c>
      <c r="I6769" t="s">
        <v>46</v>
      </c>
      <c r="J6769" s="3" t="s">
        <v>21937</v>
      </c>
      <c r="K6769" t="s">
        <v>62</v>
      </c>
      <c r="M6769" t="s">
        <v>89</v>
      </c>
      <c r="N6769" t="s">
        <v>55</v>
      </c>
      <c r="Q6769">
        <v>5</v>
      </c>
      <c r="R6769" t="str">
        <f t="shared" ca="1" si="105"/>
        <v>Ravi</v>
      </c>
      <c r="S6769" t="str">
        <f>IFERROR(TEXT(DATEVALUE(LEFT(Table1[[#This Row],[Date of Purchase]],10)), "MMMM"), TEXT(Table1[[#This Row],[Date of Purchase]], "MMMM"))</f>
        <v>December</v>
      </c>
      <c r="T6769" t="str">
        <f>IF(OR(
  AND(Table1[[#This Row],[Ticket Priority]]="Critical", Table1[[#This Row],[Ticket Status]]&lt;&gt;"Closed"),
  AND(Table1[[#This Row],[Ticket Priority]]="High", Table1[[#This Row],[Ticket Status]]="Open")
), "Yes", "No")</f>
        <v>Yes</v>
      </c>
      <c r="U6769" s="4" t="str">
        <f>IF(Table1[[#This Row],[Ticket Status]]="Closed","Yes","No")</f>
        <v>No</v>
      </c>
      <c r="V6769" s="4" t="str">
        <f>IF(Table1[[#This Row],[Ticket Status]]="Pending Customer Response","Yes","No")</f>
        <v>No</v>
      </c>
      <c r="W6769" s="5">
        <f ca="1">COUNTIFS(Table1[Agent_name],Table1[[#This Row],[Agent_name]],Table1[Month],Table1[[#This Row],[Month]])/160</f>
        <v>0.66249999999999998</v>
      </c>
    </row>
    <row r="6770" spans="1:23" x14ac:dyDescent="0.25">
      <c r="A6770">
        <v>6769</v>
      </c>
      <c r="B6770" t="s">
        <v>1777</v>
      </c>
      <c r="C6770" t="s">
        <v>21938</v>
      </c>
      <c r="D6770">
        <v>60</v>
      </c>
      <c r="E6770" t="s">
        <v>19</v>
      </c>
      <c r="F6770" t="s">
        <v>157</v>
      </c>
      <c r="G6770" s="1">
        <v>44423</v>
      </c>
      <c r="H6770" t="s">
        <v>66</v>
      </c>
      <c r="I6770" t="s">
        <v>46</v>
      </c>
      <c r="J6770" s="3" t="s">
        <v>21939</v>
      </c>
      <c r="K6770" t="s">
        <v>39</v>
      </c>
      <c r="L6770" t="s">
        <v>21940</v>
      </c>
      <c r="M6770" t="s">
        <v>89</v>
      </c>
      <c r="N6770" t="s">
        <v>83</v>
      </c>
      <c r="O6770" s="2">
        <v>45078.681319444448</v>
      </c>
      <c r="P6770" s="2">
        <v>45078.101458333331</v>
      </c>
      <c r="Q6770">
        <v>4</v>
      </c>
      <c r="R6770" t="str">
        <f t="shared" ca="1" si="105"/>
        <v>Aisha</v>
      </c>
      <c r="S6770" t="str">
        <f>IFERROR(TEXT(DATEVALUE(LEFT(Table1[[#This Row],[Date of Purchase]],10)), "MMMM"), TEXT(Table1[[#This Row],[Date of Purchase]], "MMMM"))</f>
        <v>August</v>
      </c>
      <c r="T6770" t="str">
        <f>IF(OR(
  AND(Table1[[#This Row],[Ticket Priority]]="Critical", Table1[[#This Row],[Ticket Status]]&lt;&gt;"Closed"),
  AND(Table1[[#This Row],[Ticket Priority]]="High", Table1[[#This Row],[Ticket Status]]="Open")
), "Yes", "No")</f>
        <v>No</v>
      </c>
      <c r="U6770" s="4" t="str">
        <f>IF(Table1[[#This Row],[Ticket Status]]="Closed","Yes","No")</f>
        <v>Yes</v>
      </c>
      <c r="V6770" s="4" t="str">
        <f>IF(Table1[[#This Row],[Ticket Status]]="Pending Customer Response","Yes","No")</f>
        <v>No</v>
      </c>
      <c r="W6770" s="5">
        <f ca="1">COUNTIFS(Table1[Agent_name],Table1[[#This Row],[Agent_name]],Table1[Month],Table1[[#This Row],[Month]])/160</f>
        <v>0.86250000000000004</v>
      </c>
    </row>
    <row r="6771" spans="1:23" x14ac:dyDescent="0.25">
      <c r="A6771">
        <v>6770</v>
      </c>
      <c r="B6771" t="s">
        <v>21941</v>
      </c>
      <c r="C6771" t="s">
        <v>21942</v>
      </c>
      <c r="D6771">
        <v>37</v>
      </c>
      <c r="E6771" t="s">
        <v>58</v>
      </c>
      <c r="F6771" t="s">
        <v>397</v>
      </c>
      <c r="G6771" s="1">
        <v>43879</v>
      </c>
      <c r="H6771" t="s">
        <v>67</v>
      </c>
      <c r="I6771" t="s">
        <v>46</v>
      </c>
      <c r="J6771" s="3" t="s">
        <v>21943</v>
      </c>
      <c r="K6771" t="s">
        <v>62</v>
      </c>
      <c r="M6771" t="s">
        <v>25</v>
      </c>
      <c r="N6771" t="s">
        <v>55</v>
      </c>
      <c r="R6771" t="str">
        <f t="shared" ca="1" si="105"/>
        <v>Aisha</v>
      </c>
      <c r="S6771" t="str">
        <f>IFERROR(TEXT(DATEVALUE(LEFT(Table1[[#This Row],[Date of Purchase]],10)), "MMMM"), TEXT(Table1[[#This Row],[Date of Purchase]], "MMMM"))</f>
        <v>February</v>
      </c>
      <c r="T6771" t="str">
        <f>IF(OR(
  AND(Table1[[#This Row],[Ticket Priority]]="Critical", Table1[[#This Row],[Ticket Status]]&lt;&gt;"Closed"),
  AND(Table1[[#This Row],[Ticket Priority]]="High", Table1[[#This Row],[Ticket Status]]="Open")
), "Yes", "No")</f>
        <v>Yes</v>
      </c>
      <c r="U6771" s="4" t="str">
        <f>IF(Table1[[#This Row],[Ticket Status]]="Closed","Yes","No")</f>
        <v>No</v>
      </c>
      <c r="V6771" s="4" t="str">
        <f>IF(Table1[[#This Row],[Ticket Status]]="Pending Customer Response","Yes","No")</f>
        <v>No</v>
      </c>
      <c r="W6771" s="5">
        <f ca="1">COUNTIFS(Table1[Agent_name],Table1[[#This Row],[Agent_name]],Table1[Month],Table1[[#This Row],[Month]])/160</f>
        <v>0.85624999999999996</v>
      </c>
    </row>
    <row r="6772" spans="1:23" x14ac:dyDescent="0.25">
      <c r="A6772">
        <v>6771</v>
      </c>
      <c r="B6772" t="s">
        <v>21944</v>
      </c>
      <c r="C6772" t="s">
        <v>21945</v>
      </c>
      <c r="D6772">
        <v>33</v>
      </c>
      <c r="E6772" t="s">
        <v>29</v>
      </c>
      <c r="F6772" t="s">
        <v>30</v>
      </c>
      <c r="G6772" s="1">
        <v>44024</v>
      </c>
      <c r="H6772" t="s">
        <v>45</v>
      </c>
      <c r="I6772" t="s">
        <v>52</v>
      </c>
      <c r="J6772" s="3" t="s">
        <v>21946</v>
      </c>
      <c r="K6772" t="s">
        <v>62</v>
      </c>
      <c r="M6772" t="s">
        <v>25</v>
      </c>
      <c r="N6772" t="s">
        <v>83</v>
      </c>
      <c r="R6772" t="str">
        <f t="shared" ca="1" si="105"/>
        <v>Priya</v>
      </c>
      <c r="S6772" t="str">
        <f>IFERROR(TEXT(DATEVALUE(LEFT(Table1[[#This Row],[Date of Purchase]],10)), "MMMM"), TEXT(Table1[[#This Row],[Date of Purchase]], "MMMM"))</f>
        <v>July</v>
      </c>
      <c r="T6772" t="str">
        <f>IF(OR(
  AND(Table1[[#This Row],[Ticket Priority]]="Critical", Table1[[#This Row],[Ticket Status]]&lt;&gt;"Closed"),
  AND(Table1[[#This Row],[Ticket Priority]]="High", Table1[[#This Row],[Ticket Status]]="Open")
), "Yes", "No")</f>
        <v>Yes</v>
      </c>
      <c r="U6772" s="4" t="str">
        <f>IF(Table1[[#This Row],[Ticket Status]]="Closed","Yes","No")</f>
        <v>No</v>
      </c>
      <c r="V6772" s="4" t="str">
        <f>IF(Table1[[#This Row],[Ticket Status]]="Pending Customer Response","Yes","No")</f>
        <v>No</v>
      </c>
      <c r="W6772" s="5">
        <f ca="1">COUNTIFS(Table1[Agent_name],Table1[[#This Row],[Agent_name]],Table1[Month],Table1[[#This Row],[Month]])/160</f>
        <v>0.45</v>
      </c>
    </row>
    <row r="6773" spans="1:23" x14ac:dyDescent="0.25">
      <c r="A6773">
        <v>6772</v>
      </c>
      <c r="B6773" t="s">
        <v>21703</v>
      </c>
      <c r="C6773" t="s">
        <v>21947</v>
      </c>
      <c r="D6773">
        <v>24</v>
      </c>
      <c r="E6773" t="s">
        <v>29</v>
      </c>
      <c r="F6773" t="s">
        <v>421</v>
      </c>
      <c r="G6773" s="1">
        <v>44534</v>
      </c>
      <c r="H6773" t="s">
        <v>67</v>
      </c>
      <c r="I6773" t="s">
        <v>99</v>
      </c>
      <c r="J6773" s="3" t="s">
        <v>21948</v>
      </c>
      <c r="K6773" t="s">
        <v>24</v>
      </c>
      <c r="M6773" t="s">
        <v>143</v>
      </c>
      <c r="N6773" t="s">
        <v>33</v>
      </c>
      <c r="O6773" s="2">
        <v>45078.397337962961</v>
      </c>
      <c r="Q6773">
        <v>5</v>
      </c>
      <c r="R6773" t="str">
        <f t="shared" ca="1" si="105"/>
        <v>Aisha</v>
      </c>
      <c r="S6773" t="str">
        <f>IFERROR(TEXT(DATEVALUE(LEFT(Table1[[#This Row],[Date of Purchase]],10)), "MMMM"), TEXT(Table1[[#This Row],[Date of Purchase]], "MMMM"))</f>
        <v>December</v>
      </c>
      <c r="T6773" t="str">
        <f>IF(OR(
  AND(Table1[[#This Row],[Ticket Priority]]="Critical", Table1[[#This Row],[Ticket Status]]&lt;&gt;"Closed"),
  AND(Table1[[#This Row],[Ticket Priority]]="High", Table1[[#This Row],[Ticket Status]]="Open")
), "Yes", "No")</f>
        <v>No</v>
      </c>
      <c r="U6773" s="4" t="str">
        <f>IF(Table1[[#This Row],[Ticket Status]]="Closed","Yes","No")</f>
        <v>No</v>
      </c>
      <c r="V6773" s="4" t="str">
        <f>IF(Table1[[#This Row],[Ticket Status]]="Pending Customer Response","Yes","No")</f>
        <v>Yes</v>
      </c>
      <c r="W6773" s="5">
        <f ca="1">COUNTIFS(Table1[Agent_name],Table1[[#This Row],[Agent_name]],Table1[Month],Table1[[#This Row],[Month]])/160</f>
        <v>0.91249999999999998</v>
      </c>
    </row>
    <row r="6774" spans="1:23" x14ac:dyDescent="0.25">
      <c r="A6774">
        <v>6773</v>
      </c>
      <c r="B6774" t="s">
        <v>21949</v>
      </c>
      <c r="C6774" t="s">
        <v>21950</v>
      </c>
      <c r="D6774">
        <v>19</v>
      </c>
      <c r="E6774" t="s">
        <v>29</v>
      </c>
      <c r="F6774" t="s">
        <v>339</v>
      </c>
      <c r="G6774" s="1">
        <v>44440</v>
      </c>
      <c r="H6774" t="s">
        <v>21</v>
      </c>
      <c r="I6774" t="s">
        <v>59</v>
      </c>
      <c r="J6774" s="3" t="s">
        <v>21951</v>
      </c>
      <c r="K6774" t="s">
        <v>24</v>
      </c>
      <c r="M6774" t="s">
        <v>41</v>
      </c>
      <c r="N6774" t="s">
        <v>55</v>
      </c>
      <c r="O6774" s="2">
        <v>45078.387638888889</v>
      </c>
      <c r="R6774" t="str">
        <f t="shared" ca="1" si="105"/>
        <v>Aisha</v>
      </c>
      <c r="S6774" t="str">
        <f>IFERROR(TEXT(DATEVALUE(LEFT(Table1[[#This Row],[Date of Purchase]],10)), "MMMM"), TEXT(Table1[[#This Row],[Date of Purchase]], "MMMM"))</f>
        <v>September</v>
      </c>
      <c r="T6774" t="str">
        <f>IF(OR(
  AND(Table1[[#This Row],[Ticket Priority]]="Critical", Table1[[#This Row],[Ticket Status]]&lt;&gt;"Closed"),
  AND(Table1[[#This Row],[Ticket Priority]]="High", Table1[[#This Row],[Ticket Status]]="Open")
), "Yes", "No")</f>
        <v>No</v>
      </c>
      <c r="U6774" s="4" t="str">
        <f>IF(Table1[[#This Row],[Ticket Status]]="Closed","Yes","No")</f>
        <v>No</v>
      </c>
      <c r="V6774" s="4" t="str">
        <f>IF(Table1[[#This Row],[Ticket Status]]="Pending Customer Response","Yes","No")</f>
        <v>Yes</v>
      </c>
      <c r="W6774" s="5">
        <f ca="1">COUNTIFS(Table1[Agent_name],Table1[[#This Row],[Agent_name]],Table1[Month],Table1[[#This Row],[Month]])/160</f>
        <v>0.86250000000000004</v>
      </c>
    </row>
    <row r="6775" spans="1:23" x14ac:dyDescent="0.25">
      <c r="A6775">
        <v>6774</v>
      </c>
      <c r="B6775" t="s">
        <v>21952</v>
      </c>
      <c r="C6775" t="s">
        <v>21953</v>
      </c>
      <c r="D6775">
        <v>33</v>
      </c>
      <c r="E6775" t="s">
        <v>58</v>
      </c>
      <c r="F6775" t="s">
        <v>125</v>
      </c>
      <c r="G6775" s="1">
        <v>43904</v>
      </c>
      <c r="H6775" t="s">
        <v>45</v>
      </c>
      <c r="I6775" t="s">
        <v>59</v>
      </c>
      <c r="J6775" s="3" t="s">
        <v>21954</v>
      </c>
      <c r="K6775" t="s">
        <v>39</v>
      </c>
      <c r="L6775" t="s">
        <v>21955</v>
      </c>
      <c r="M6775" t="s">
        <v>143</v>
      </c>
      <c r="N6775" t="s">
        <v>26</v>
      </c>
      <c r="O6775" s="2">
        <v>45078.10224537037</v>
      </c>
      <c r="P6775" s="2">
        <v>45078.902245370373</v>
      </c>
      <c r="Q6775">
        <v>2</v>
      </c>
      <c r="R6775" t="str">
        <f t="shared" ca="1" si="105"/>
        <v>Arjun</v>
      </c>
      <c r="S6775" t="str">
        <f>IFERROR(TEXT(DATEVALUE(LEFT(Table1[[#This Row],[Date of Purchase]],10)), "MMMM"), TEXT(Table1[[#This Row],[Date of Purchase]], "MMMM"))</f>
        <v>March</v>
      </c>
      <c r="T6775" t="str">
        <f>IF(OR(
  AND(Table1[[#This Row],[Ticket Priority]]="Critical", Table1[[#This Row],[Ticket Status]]&lt;&gt;"Closed"),
  AND(Table1[[#This Row],[Ticket Priority]]="High", Table1[[#This Row],[Ticket Status]]="Open")
), "Yes", "No")</f>
        <v>No</v>
      </c>
      <c r="U6775" s="4" t="str">
        <f>IF(Table1[[#This Row],[Ticket Status]]="Closed","Yes","No")</f>
        <v>Yes</v>
      </c>
      <c r="V6775" s="4" t="str">
        <f>IF(Table1[[#This Row],[Ticket Status]]="Pending Customer Response","Yes","No")</f>
        <v>No</v>
      </c>
      <c r="W6775" s="5">
        <f ca="1">COUNTIFS(Table1[Agent_name],Table1[[#This Row],[Agent_name]],Table1[Month],Table1[[#This Row],[Month]])/160</f>
        <v>0.23125000000000001</v>
      </c>
    </row>
    <row r="6776" spans="1:23" x14ac:dyDescent="0.25">
      <c r="A6776">
        <v>6775</v>
      </c>
      <c r="B6776" t="s">
        <v>21956</v>
      </c>
      <c r="C6776" t="s">
        <v>21957</v>
      </c>
      <c r="D6776">
        <v>56</v>
      </c>
      <c r="E6776" t="s">
        <v>58</v>
      </c>
      <c r="F6776" t="s">
        <v>125</v>
      </c>
      <c r="G6776" s="1">
        <v>44325</v>
      </c>
      <c r="H6776" t="s">
        <v>45</v>
      </c>
      <c r="I6776" t="s">
        <v>72</v>
      </c>
      <c r="J6776" s="3" t="s">
        <v>21958</v>
      </c>
      <c r="K6776" t="s">
        <v>39</v>
      </c>
      <c r="L6776" t="s">
        <v>21959</v>
      </c>
      <c r="M6776" t="s">
        <v>143</v>
      </c>
      <c r="N6776" t="s">
        <v>33</v>
      </c>
      <c r="O6776" s="2">
        <v>45078.546018518522</v>
      </c>
      <c r="P6776" s="2">
        <v>45078.202268518522</v>
      </c>
      <c r="Q6776">
        <v>5</v>
      </c>
      <c r="R6776" t="str">
        <f t="shared" ca="1" si="105"/>
        <v>Aisha</v>
      </c>
      <c r="S6776" t="str">
        <f>IFERROR(TEXT(DATEVALUE(LEFT(Table1[[#This Row],[Date of Purchase]],10)), "MMMM"), TEXT(Table1[[#This Row],[Date of Purchase]], "MMMM"))</f>
        <v>May</v>
      </c>
      <c r="T6776" t="str">
        <f>IF(OR(
  AND(Table1[[#This Row],[Ticket Priority]]="Critical", Table1[[#This Row],[Ticket Status]]&lt;&gt;"Closed"),
  AND(Table1[[#This Row],[Ticket Priority]]="High", Table1[[#This Row],[Ticket Status]]="Open")
), "Yes", "No")</f>
        <v>No</v>
      </c>
      <c r="U6776" s="4" t="str">
        <f>IF(Table1[[#This Row],[Ticket Status]]="Closed","Yes","No")</f>
        <v>Yes</v>
      </c>
      <c r="V6776" s="4" t="str">
        <f>IF(Table1[[#This Row],[Ticket Status]]="Pending Customer Response","Yes","No")</f>
        <v>No</v>
      </c>
      <c r="W6776" s="5">
        <f ca="1">COUNTIFS(Table1[Agent_name],Table1[[#This Row],[Agent_name]],Table1[Month],Table1[[#This Row],[Month]])/160</f>
        <v>0.93125000000000002</v>
      </c>
    </row>
    <row r="6777" spans="1:23" x14ac:dyDescent="0.25">
      <c r="A6777">
        <v>6776</v>
      </c>
      <c r="B6777" t="s">
        <v>21960</v>
      </c>
      <c r="C6777" t="s">
        <v>21961</v>
      </c>
      <c r="D6777">
        <v>61</v>
      </c>
      <c r="E6777" t="s">
        <v>19</v>
      </c>
      <c r="F6777" t="s">
        <v>129</v>
      </c>
      <c r="G6777" s="1">
        <v>44273</v>
      </c>
      <c r="H6777" t="s">
        <v>21</v>
      </c>
      <c r="I6777" t="s">
        <v>22</v>
      </c>
      <c r="J6777" s="3" t="s">
        <v>21962</v>
      </c>
      <c r="K6777" t="s">
        <v>24</v>
      </c>
      <c r="M6777" t="s">
        <v>25</v>
      </c>
      <c r="N6777" t="s">
        <v>55</v>
      </c>
      <c r="O6777" s="2">
        <v>45078.832152777781</v>
      </c>
      <c r="R6777" t="str">
        <f t="shared" ca="1" si="105"/>
        <v>Ravi</v>
      </c>
      <c r="S6777" t="str">
        <f>IFERROR(TEXT(DATEVALUE(LEFT(Table1[[#This Row],[Date of Purchase]],10)), "MMMM"), TEXT(Table1[[#This Row],[Date of Purchase]], "MMMM"))</f>
        <v>March</v>
      </c>
      <c r="T6777" t="str">
        <f>IF(OR(
  AND(Table1[[#This Row],[Ticket Priority]]="Critical", Table1[[#This Row],[Ticket Status]]&lt;&gt;"Closed"),
  AND(Table1[[#This Row],[Ticket Priority]]="High", Table1[[#This Row],[Ticket Status]]="Open")
), "Yes", "No")</f>
        <v>Yes</v>
      </c>
      <c r="U6777" s="4" t="str">
        <f>IF(Table1[[#This Row],[Ticket Status]]="Closed","Yes","No")</f>
        <v>No</v>
      </c>
      <c r="V6777" s="4" t="str">
        <f>IF(Table1[[#This Row],[Ticket Status]]="Pending Customer Response","Yes","No")</f>
        <v>Yes</v>
      </c>
      <c r="W6777" s="5">
        <f ca="1">COUNTIFS(Table1[Agent_name],Table1[[#This Row],[Agent_name]],Table1[Month],Table1[[#This Row],[Month]])/160</f>
        <v>0.54374999999999996</v>
      </c>
    </row>
    <row r="6778" spans="1:23" x14ac:dyDescent="0.25">
      <c r="A6778">
        <v>6777</v>
      </c>
      <c r="B6778" t="s">
        <v>21963</v>
      </c>
      <c r="C6778" t="s">
        <v>21964</v>
      </c>
      <c r="D6778">
        <v>53</v>
      </c>
      <c r="E6778" t="s">
        <v>19</v>
      </c>
      <c r="F6778" t="s">
        <v>339</v>
      </c>
      <c r="G6778" s="1">
        <v>43966</v>
      </c>
      <c r="H6778" t="s">
        <v>66</v>
      </c>
      <c r="I6778" t="s">
        <v>60</v>
      </c>
      <c r="J6778" s="3" t="s">
        <v>21965</v>
      </c>
      <c r="K6778" t="s">
        <v>24</v>
      </c>
      <c r="M6778" t="s">
        <v>41</v>
      </c>
      <c r="N6778" t="s">
        <v>33</v>
      </c>
      <c r="O6778" s="2">
        <v>45078.575219907405</v>
      </c>
      <c r="R6778" t="str">
        <f t="shared" ca="1" si="105"/>
        <v>Karan</v>
      </c>
      <c r="S6778" t="str">
        <f>IFERROR(TEXT(DATEVALUE(LEFT(Table1[[#This Row],[Date of Purchase]],10)), "MMMM"), TEXT(Table1[[#This Row],[Date of Purchase]], "MMMM"))</f>
        <v>May</v>
      </c>
      <c r="T6778" t="str">
        <f>IF(OR(
  AND(Table1[[#This Row],[Ticket Priority]]="Critical", Table1[[#This Row],[Ticket Status]]&lt;&gt;"Closed"),
  AND(Table1[[#This Row],[Ticket Priority]]="High", Table1[[#This Row],[Ticket Status]]="Open")
), "Yes", "No")</f>
        <v>No</v>
      </c>
      <c r="U6778" s="4" t="str">
        <f>IF(Table1[[#This Row],[Ticket Status]]="Closed","Yes","No")</f>
        <v>No</v>
      </c>
      <c r="V6778" s="4" t="str">
        <f>IF(Table1[[#This Row],[Ticket Status]]="Pending Customer Response","Yes","No")</f>
        <v>Yes</v>
      </c>
      <c r="W6778" s="5">
        <f ca="1">COUNTIFS(Table1[Agent_name],Table1[[#This Row],[Agent_name]],Table1[Month],Table1[[#This Row],[Month]])/160</f>
        <v>0.1875</v>
      </c>
    </row>
    <row r="6779" spans="1:23" x14ac:dyDescent="0.25">
      <c r="A6779">
        <v>6778</v>
      </c>
      <c r="B6779" t="s">
        <v>21966</v>
      </c>
      <c r="C6779" t="s">
        <v>21967</v>
      </c>
      <c r="D6779">
        <v>23</v>
      </c>
      <c r="E6779" t="s">
        <v>29</v>
      </c>
      <c r="F6779" t="s">
        <v>161</v>
      </c>
      <c r="G6779" s="1">
        <v>44061</v>
      </c>
      <c r="H6779" t="s">
        <v>67</v>
      </c>
      <c r="I6779" t="s">
        <v>99</v>
      </c>
      <c r="J6779" s="3" t="s">
        <v>21968</v>
      </c>
      <c r="K6779" t="s">
        <v>39</v>
      </c>
      <c r="L6779" t="s">
        <v>21969</v>
      </c>
      <c r="M6779" t="s">
        <v>41</v>
      </c>
      <c r="N6779" t="s">
        <v>55</v>
      </c>
      <c r="O6779" s="2">
        <v>45078.839826388888</v>
      </c>
      <c r="P6779" s="2">
        <v>45078.061354166668</v>
      </c>
      <c r="Q6779">
        <v>2</v>
      </c>
      <c r="R6779" t="str">
        <f t="shared" ca="1" si="105"/>
        <v>Ravi</v>
      </c>
      <c r="S6779" t="str">
        <f>IFERROR(TEXT(DATEVALUE(LEFT(Table1[[#This Row],[Date of Purchase]],10)), "MMMM"), TEXT(Table1[[#This Row],[Date of Purchase]], "MMMM"))</f>
        <v>August</v>
      </c>
      <c r="T6779" t="str">
        <f>IF(OR(
  AND(Table1[[#This Row],[Ticket Priority]]="Critical", Table1[[#This Row],[Ticket Status]]&lt;&gt;"Closed"),
  AND(Table1[[#This Row],[Ticket Priority]]="High", Table1[[#This Row],[Ticket Status]]="Open")
), "Yes", "No")</f>
        <v>No</v>
      </c>
      <c r="U6779" s="4" t="str">
        <f>IF(Table1[[#This Row],[Ticket Status]]="Closed","Yes","No")</f>
        <v>Yes</v>
      </c>
      <c r="V6779" s="4" t="str">
        <f>IF(Table1[[#This Row],[Ticket Status]]="Pending Customer Response","Yes","No")</f>
        <v>No</v>
      </c>
      <c r="W6779" s="5">
        <f ca="1">COUNTIFS(Table1[Agent_name],Table1[[#This Row],[Agent_name]],Table1[Month],Table1[[#This Row],[Month]])/160</f>
        <v>0.65625</v>
      </c>
    </row>
    <row r="6780" spans="1:23" x14ac:dyDescent="0.25">
      <c r="A6780">
        <v>6779</v>
      </c>
      <c r="B6780" t="s">
        <v>21970</v>
      </c>
      <c r="C6780" t="s">
        <v>21971</v>
      </c>
      <c r="D6780">
        <v>58</v>
      </c>
      <c r="E6780" t="s">
        <v>58</v>
      </c>
      <c r="F6780" t="s">
        <v>281</v>
      </c>
      <c r="G6780" s="1">
        <v>44247</v>
      </c>
      <c r="H6780" t="s">
        <v>21</v>
      </c>
      <c r="I6780" t="s">
        <v>60</v>
      </c>
      <c r="J6780" s="3" t="s">
        <v>21972</v>
      </c>
      <c r="K6780" t="s">
        <v>62</v>
      </c>
      <c r="M6780" t="s">
        <v>41</v>
      </c>
      <c r="N6780" t="s">
        <v>33</v>
      </c>
      <c r="R6780" t="str">
        <f t="shared" ca="1" si="105"/>
        <v>Ravi</v>
      </c>
      <c r="S6780" t="str">
        <f>IFERROR(TEXT(DATEVALUE(LEFT(Table1[[#This Row],[Date of Purchase]],10)), "MMMM"), TEXT(Table1[[#This Row],[Date of Purchase]], "MMMM"))</f>
        <v>February</v>
      </c>
      <c r="T6780" t="str">
        <f>IF(OR(
  AND(Table1[[#This Row],[Ticket Priority]]="Critical", Table1[[#This Row],[Ticket Status]]&lt;&gt;"Closed"),
  AND(Table1[[#This Row],[Ticket Priority]]="High", Table1[[#This Row],[Ticket Status]]="Open")
), "Yes", "No")</f>
        <v>No</v>
      </c>
      <c r="U6780" s="4" t="str">
        <f>IF(Table1[[#This Row],[Ticket Status]]="Closed","Yes","No")</f>
        <v>No</v>
      </c>
      <c r="V6780" s="4" t="str">
        <f>IF(Table1[[#This Row],[Ticket Status]]="Pending Customer Response","Yes","No")</f>
        <v>No</v>
      </c>
      <c r="W6780" s="5">
        <f ca="1">COUNTIFS(Table1[Agent_name],Table1[[#This Row],[Agent_name]],Table1[Month],Table1[[#This Row],[Month]])/160</f>
        <v>0.61250000000000004</v>
      </c>
    </row>
    <row r="6781" spans="1:23" x14ac:dyDescent="0.25">
      <c r="A6781">
        <v>6780</v>
      </c>
      <c r="B6781" t="s">
        <v>21973</v>
      </c>
      <c r="C6781" t="s">
        <v>21974</v>
      </c>
      <c r="D6781">
        <v>43</v>
      </c>
      <c r="E6781" t="s">
        <v>58</v>
      </c>
      <c r="F6781" t="s">
        <v>383</v>
      </c>
      <c r="G6781" s="1">
        <v>44467</v>
      </c>
      <c r="H6781" t="s">
        <v>66</v>
      </c>
      <c r="I6781" t="s">
        <v>37</v>
      </c>
      <c r="J6781" s="3" t="s">
        <v>21975</v>
      </c>
      <c r="K6781" t="s">
        <v>39</v>
      </c>
      <c r="L6781" t="s">
        <v>21976</v>
      </c>
      <c r="M6781" t="s">
        <v>143</v>
      </c>
      <c r="N6781" t="s">
        <v>26</v>
      </c>
      <c r="O6781" s="2">
        <v>45078.793333333335</v>
      </c>
      <c r="P6781" s="2">
        <v>45078.089166666665</v>
      </c>
      <c r="Q6781">
        <v>4</v>
      </c>
      <c r="R6781" t="str">
        <f t="shared" ca="1" si="105"/>
        <v>Karan</v>
      </c>
      <c r="S6781" t="str">
        <f>IFERROR(TEXT(DATEVALUE(LEFT(Table1[[#This Row],[Date of Purchase]],10)), "MMMM"), TEXT(Table1[[#This Row],[Date of Purchase]], "MMMM"))</f>
        <v>September</v>
      </c>
      <c r="T6781" t="str">
        <f>IF(OR(
  AND(Table1[[#This Row],[Ticket Priority]]="Critical", Table1[[#This Row],[Ticket Status]]&lt;&gt;"Closed"),
  AND(Table1[[#This Row],[Ticket Priority]]="High", Table1[[#This Row],[Ticket Status]]="Open")
), "Yes", "No")</f>
        <v>No</v>
      </c>
      <c r="U6781" s="4" t="str">
        <f>IF(Table1[[#This Row],[Ticket Status]]="Closed","Yes","No")</f>
        <v>Yes</v>
      </c>
      <c r="V6781" s="4" t="str">
        <f>IF(Table1[[#This Row],[Ticket Status]]="Pending Customer Response","Yes","No")</f>
        <v>No</v>
      </c>
      <c r="W6781" s="5">
        <f ca="1">COUNTIFS(Table1[Agent_name],Table1[[#This Row],[Agent_name]],Table1[Month],Table1[[#This Row],[Month]])/160</f>
        <v>0.24374999999999999</v>
      </c>
    </row>
    <row r="6782" spans="1:23" x14ac:dyDescent="0.25">
      <c r="A6782">
        <v>6781</v>
      </c>
      <c r="B6782" t="s">
        <v>21977</v>
      </c>
      <c r="C6782" t="s">
        <v>21978</v>
      </c>
      <c r="D6782">
        <v>56</v>
      </c>
      <c r="E6782" t="s">
        <v>29</v>
      </c>
      <c r="F6782" t="s">
        <v>129</v>
      </c>
      <c r="G6782" s="1">
        <v>44246</v>
      </c>
      <c r="H6782" t="s">
        <v>59</v>
      </c>
      <c r="I6782" t="s">
        <v>113</v>
      </c>
      <c r="J6782" s="3" t="s">
        <v>21979</v>
      </c>
      <c r="K6782" t="s">
        <v>24</v>
      </c>
      <c r="M6782" t="s">
        <v>89</v>
      </c>
      <c r="N6782" t="s">
        <v>26</v>
      </c>
      <c r="O6782" s="2">
        <v>45078.016944444447</v>
      </c>
      <c r="R6782" t="str">
        <f t="shared" ca="1" si="105"/>
        <v>Arjun</v>
      </c>
      <c r="S6782" t="str">
        <f>IFERROR(TEXT(DATEVALUE(LEFT(Table1[[#This Row],[Date of Purchase]],10)), "MMMM"), TEXT(Table1[[#This Row],[Date of Purchase]], "MMMM"))</f>
        <v>February</v>
      </c>
      <c r="T6782" t="str">
        <f>IF(OR(
  AND(Table1[[#This Row],[Ticket Priority]]="Critical", Table1[[#This Row],[Ticket Status]]&lt;&gt;"Closed"),
  AND(Table1[[#This Row],[Ticket Priority]]="High", Table1[[#This Row],[Ticket Status]]="Open")
), "Yes", "No")</f>
        <v>No</v>
      </c>
      <c r="U6782" s="4" t="str">
        <f>IF(Table1[[#This Row],[Ticket Status]]="Closed","Yes","No")</f>
        <v>No</v>
      </c>
      <c r="V6782" s="4" t="str">
        <f>IF(Table1[[#This Row],[Ticket Status]]="Pending Customer Response","Yes","No")</f>
        <v>Yes</v>
      </c>
      <c r="W6782" s="5">
        <f ca="1">COUNTIFS(Table1[Agent_name],Table1[[#This Row],[Agent_name]],Table1[Month],Table1[[#This Row],[Month]])/160</f>
        <v>0.23125000000000001</v>
      </c>
    </row>
    <row r="6783" spans="1:23" x14ac:dyDescent="0.25">
      <c r="A6783">
        <v>6782</v>
      </c>
      <c r="B6783" t="s">
        <v>12285</v>
      </c>
      <c r="C6783" t="s">
        <v>21980</v>
      </c>
      <c r="D6783">
        <v>62</v>
      </c>
      <c r="E6783" t="s">
        <v>29</v>
      </c>
      <c r="F6783" t="s">
        <v>281</v>
      </c>
      <c r="G6783" s="1">
        <v>44060</v>
      </c>
      <c r="H6783" t="s">
        <v>67</v>
      </c>
      <c r="I6783" t="s">
        <v>46</v>
      </c>
      <c r="J6783" s="3" t="s">
        <v>21981</v>
      </c>
      <c r="K6783" t="s">
        <v>62</v>
      </c>
      <c r="M6783" t="s">
        <v>143</v>
      </c>
      <c r="N6783" t="s">
        <v>55</v>
      </c>
      <c r="R6783" t="str">
        <f t="shared" ca="1" si="105"/>
        <v>Sara</v>
      </c>
      <c r="S6783" t="str">
        <f>IFERROR(TEXT(DATEVALUE(LEFT(Table1[[#This Row],[Date of Purchase]],10)), "MMMM"), TEXT(Table1[[#This Row],[Date of Purchase]], "MMMM"))</f>
        <v>August</v>
      </c>
      <c r="T6783" t="str">
        <f>IF(OR(
  AND(Table1[[#This Row],[Ticket Priority]]="Critical", Table1[[#This Row],[Ticket Status]]&lt;&gt;"Closed"),
  AND(Table1[[#This Row],[Ticket Priority]]="High", Table1[[#This Row],[Ticket Status]]="Open")
), "Yes", "No")</f>
        <v>No</v>
      </c>
      <c r="U6783" s="4" t="str">
        <f>IF(Table1[[#This Row],[Ticket Status]]="Closed","Yes","No")</f>
        <v>No</v>
      </c>
      <c r="V6783" s="4" t="str">
        <f>IF(Table1[[#This Row],[Ticket Status]]="Pending Customer Response","Yes","No")</f>
        <v>No</v>
      </c>
      <c r="W6783" s="5">
        <f ca="1">COUNTIFS(Table1[Agent_name],Table1[[#This Row],[Agent_name]],Table1[Month],Table1[[#This Row],[Month]])/160</f>
        <v>0.8</v>
      </c>
    </row>
    <row r="6784" spans="1:23" x14ac:dyDescent="0.25">
      <c r="A6784">
        <v>6783</v>
      </c>
      <c r="B6784" t="s">
        <v>21982</v>
      </c>
      <c r="C6784" t="s">
        <v>21983</v>
      </c>
      <c r="D6784">
        <v>50</v>
      </c>
      <c r="E6784" t="s">
        <v>58</v>
      </c>
      <c r="F6784" t="s">
        <v>421</v>
      </c>
      <c r="G6784" s="1">
        <v>44321</v>
      </c>
      <c r="H6784" t="s">
        <v>45</v>
      </c>
      <c r="I6784" t="s">
        <v>52</v>
      </c>
      <c r="J6784" s="3" t="s">
        <v>21984</v>
      </c>
      <c r="K6784" t="s">
        <v>24</v>
      </c>
      <c r="M6784" t="s">
        <v>25</v>
      </c>
      <c r="N6784" t="s">
        <v>26</v>
      </c>
      <c r="O6784" s="2">
        <v>45078.854479166665</v>
      </c>
      <c r="R6784" t="str">
        <f t="shared" ca="1" si="105"/>
        <v>Aisha</v>
      </c>
      <c r="S6784" t="str">
        <f>IFERROR(TEXT(DATEVALUE(LEFT(Table1[[#This Row],[Date of Purchase]],10)), "MMMM"), TEXT(Table1[[#This Row],[Date of Purchase]], "MMMM"))</f>
        <v>May</v>
      </c>
      <c r="T6784" t="str">
        <f>IF(OR(
  AND(Table1[[#This Row],[Ticket Priority]]="Critical", Table1[[#This Row],[Ticket Status]]&lt;&gt;"Closed"),
  AND(Table1[[#This Row],[Ticket Priority]]="High", Table1[[#This Row],[Ticket Status]]="Open")
), "Yes", "No")</f>
        <v>Yes</v>
      </c>
      <c r="U6784" s="4" t="str">
        <f>IF(Table1[[#This Row],[Ticket Status]]="Closed","Yes","No")</f>
        <v>No</v>
      </c>
      <c r="V6784" s="4" t="str">
        <f>IF(Table1[[#This Row],[Ticket Status]]="Pending Customer Response","Yes","No")</f>
        <v>Yes</v>
      </c>
      <c r="W6784" s="5">
        <f ca="1">COUNTIFS(Table1[Agent_name],Table1[[#This Row],[Agent_name]],Table1[Month],Table1[[#This Row],[Month]])/160</f>
        <v>0.93125000000000002</v>
      </c>
    </row>
    <row r="6785" spans="1:23" x14ac:dyDescent="0.25">
      <c r="A6785">
        <v>6784</v>
      </c>
      <c r="B6785" t="s">
        <v>21985</v>
      </c>
      <c r="C6785" t="s">
        <v>21986</v>
      </c>
      <c r="D6785">
        <v>45</v>
      </c>
      <c r="E6785" t="s">
        <v>29</v>
      </c>
      <c r="F6785" t="s">
        <v>134</v>
      </c>
      <c r="G6785" s="1">
        <v>44284</v>
      </c>
      <c r="H6785" t="s">
        <v>45</v>
      </c>
      <c r="I6785" t="s">
        <v>93</v>
      </c>
      <c r="J6785" s="3" t="s">
        <v>21987</v>
      </c>
      <c r="K6785" t="s">
        <v>39</v>
      </c>
      <c r="L6785" t="s">
        <v>21988</v>
      </c>
      <c r="M6785" t="s">
        <v>41</v>
      </c>
      <c r="N6785" t="s">
        <v>55</v>
      </c>
      <c r="O6785" s="2">
        <v>45078.228796296295</v>
      </c>
      <c r="P6785" s="2">
        <v>45078.271157407406</v>
      </c>
      <c r="Q6785">
        <v>4</v>
      </c>
      <c r="R6785" t="str">
        <f t="shared" ca="1" si="105"/>
        <v>Arjun</v>
      </c>
      <c r="S6785" t="str">
        <f>IFERROR(TEXT(DATEVALUE(LEFT(Table1[[#This Row],[Date of Purchase]],10)), "MMMM"), TEXT(Table1[[#This Row],[Date of Purchase]], "MMMM"))</f>
        <v>March</v>
      </c>
      <c r="T6785" t="str">
        <f>IF(OR(
  AND(Table1[[#This Row],[Ticket Priority]]="Critical", Table1[[#This Row],[Ticket Status]]&lt;&gt;"Closed"),
  AND(Table1[[#This Row],[Ticket Priority]]="High", Table1[[#This Row],[Ticket Status]]="Open")
), "Yes", "No")</f>
        <v>No</v>
      </c>
      <c r="U6785" s="4" t="str">
        <f>IF(Table1[[#This Row],[Ticket Status]]="Closed","Yes","No")</f>
        <v>Yes</v>
      </c>
      <c r="V6785" s="4" t="str">
        <f>IF(Table1[[#This Row],[Ticket Status]]="Pending Customer Response","Yes","No")</f>
        <v>No</v>
      </c>
      <c r="W6785" s="5">
        <f ca="1">COUNTIFS(Table1[Agent_name],Table1[[#This Row],[Agent_name]],Table1[Month],Table1[[#This Row],[Month]])/160</f>
        <v>0.23125000000000001</v>
      </c>
    </row>
    <row r="6786" spans="1:23" x14ac:dyDescent="0.25">
      <c r="A6786">
        <v>6785</v>
      </c>
      <c r="B6786" t="s">
        <v>21989</v>
      </c>
      <c r="C6786" t="s">
        <v>21990</v>
      </c>
      <c r="D6786">
        <v>46</v>
      </c>
      <c r="E6786" t="s">
        <v>29</v>
      </c>
      <c r="F6786" t="s">
        <v>286</v>
      </c>
      <c r="G6786" s="1">
        <v>44537</v>
      </c>
      <c r="H6786" t="s">
        <v>45</v>
      </c>
      <c r="I6786" t="s">
        <v>93</v>
      </c>
      <c r="J6786" s="3" t="s">
        <v>21991</v>
      </c>
      <c r="K6786" t="s">
        <v>39</v>
      </c>
      <c r="L6786" t="s">
        <v>21992</v>
      </c>
      <c r="M6786" t="s">
        <v>89</v>
      </c>
      <c r="N6786" t="s">
        <v>83</v>
      </c>
      <c r="O6786" s="2">
        <v>45078.616319444445</v>
      </c>
      <c r="P6786" s="2">
        <v>45078.214930555558</v>
      </c>
      <c r="Q6786">
        <v>3</v>
      </c>
      <c r="R6786" t="str">
        <f t="shared" ref="R6786:R6849" ca="1" si="106">CHOOSE(
RANDBETWEEN(1,20),
"Aisha","Aisha","Aisha","Aisha",
"Ravi","Ravi","Ravi",
"Sara","Sara","Sara",
"Mohit","Mohit",
"Priya","Priya",
"Arjun",
"Neha","Rahul","Divya","Karan","Meera","Sanjay"
)</f>
        <v>Sara</v>
      </c>
      <c r="S6786" t="str">
        <f>IFERROR(TEXT(DATEVALUE(LEFT(Table1[[#This Row],[Date of Purchase]],10)), "MMMM"), TEXT(Table1[[#This Row],[Date of Purchase]], "MMMM"))</f>
        <v>December</v>
      </c>
      <c r="T6786" t="str">
        <f>IF(OR(
  AND(Table1[[#This Row],[Ticket Priority]]="Critical", Table1[[#This Row],[Ticket Status]]&lt;&gt;"Closed"),
  AND(Table1[[#This Row],[Ticket Priority]]="High", Table1[[#This Row],[Ticket Status]]="Open")
), "Yes", "No")</f>
        <v>No</v>
      </c>
      <c r="U6786" s="4" t="str">
        <f>IF(Table1[[#This Row],[Ticket Status]]="Closed","Yes","No")</f>
        <v>Yes</v>
      </c>
      <c r="V6786" s="4" t="str">
        <f>IF(Table1[[#This Row],[Ticket Status]]="Pending Customer Response","Yes","No")</f>
        <v>No</v>
      </c>
      <c r="W6786" s="5">
        <f ca="1">COUNTIFS(Table1[Agent_name],Table1[[#This Row],[Agent_name]],Table1[Month],Table1[[#This Row],[Month]])/160</f>
        <v>0.55625000000000002</v>
      </c>
    </row>
    <row r="6787" spans="1:23" x14ac:dyDescent="0.25">
      <c r="A6787">
        <v>6786</v>
      </c>
      <c r="B6787" t="s">
        <v>2059</v>
      </c>
      <c r="C6787" t="s">
        <v>21993</v>
      </c>
      <c r="D6787">
        <v>60</v>
      </c>
      <c r="E6787" t="s">
        <v>58</v>
      </c>
      <c r="F6787" t="s">
        <v>134</v>
      </c>
      <c r="G6787" s="1">
        <v>43869</v>
      </c>
      <c r="H6787" t="s">
        <v>66</v>
      </c>
      <c r="I6787" t="s">
        <v>177</v>
      </c>
      <c r="J6787" s="3" t="s">
        <v>21994</v>
      </c>
      <c r="K6787" t="s">
        <v>39</v>
      </c>
      <c r="L6787" t="s">
        <v>21995</v>
      </c>
      <c r="M6787" t="s">
        <v>143</v>
      </c>
      <c r="N6787" t="s">
        <v>83</v>
      </c>
      <c r="O6787" s="2">
        <v>45078.057314814818</v>
      </c>
      <c r="P6787" s="2">
        <v>45078.871203703704</v>
      </c>
      <c r="Q6787">
        <v>5</v>
      </c>
      <c r="R6787" t="str">
        <f t="shared" ca="1" si="106"/>
        <v>Ravi</v>
      </c>
      <c r="S6787" t="str">
        <f>IFERROR(TEXT(DATEVALUE(LEFT(Table1[[#This Row],[Date of Purchase]],10)), "MMMM"), TEXT(Table1[[#This Row],[Date of Purchase]], "MMMM"))</f>
        <v>February</v>
      </c>
      <c r="T6787" t="str">
        <f>IF(OR(
  AND(Table1[[#This Row],[Ticket Priority]]="Critical", Table1[[#This Row],[Ticket Status]]&lt;&gt;"Closed"),
  AND(Table1[[#This Row],[Ticket Priority]]="High", Table1[[#This Row],[Ticket Status]]="Open")
), "Yes", "No")</f>
        <v>No</v>
      </c>
      <c r="U6787" s="4" t="str">
        <f>IF(Table1[[#This Row],[Ticket Status]]="Closed","Yes","No")</f>
        <v>Yes</v>
      </c>
      <c r="V6787" s="4" t="str">
        <f>IF(Table1[[#This Row],[Ticket Status]]="Pending Customer Response","Yes","No")</f>
        <v>No</v>
      </c>
      <c r="W6787" s="5">
        <f ca="1">COUNTIFS(Table1[Agent_name],Table1[[#This Row],[Agent_name]],Table1[Month],Table1[[#This Row],[Month]])/160</f>
        <v>0.61250000000000004</v>
      </c>
    </row>
    <row r="6788" spans="1:23" x14ac:dyDescent="0.25">
      <c r="A6788">
        <v>6787</v>
      </c>
      <c r="B6788" t="s">
        <v>21996</v>
      </c>
      <c r="C6788" t="s">
        <v>21997</v>
      </c>
      <c r="D6788">
        <v>20</v>
      </c>
      <c r="E6788" t="s">
        <v>58</v>
      </c>
      <c r="F6788" t="s">
        <v>219</v>
      </c>
      <c r="G6788" s="1">
        <v>43878</v>
      </c>
      <c r="H6788" t="s">
        <v>21</v>
      </c>
      <c r="I6788" t="s">
        <v>99</v>
      </c>
      <c r="J6788" s="3" t="s">
        <v>21998</v>
      </c>
      <c r="K6788" t="s">
        <v>62</v>
      </c>
      <c r="M6788" t="s">
        <v>89</v>
      </c>
      <c r="N6788" t="s">
        <v>33</v>
      </c>
      <c r="R6788" t="str">
        <f t="shared" ca="1" si="106"/>
        <v>Karan</v>
      </c>
      <c r="S6788" t="str">
        <f>IFERROR(TEXT(DATEVALUE(LEFT(Table1[[#This Row],[Date of Purchase]],10)), "MMMM"), TEXT(Table1[[#This Row],[Date of Purchase]], "MMMM"))</f>
        <v>February</v>
      </c>
      <c r="T6788" t="str">
        <f>IF(OR(
  AND(Table1[[#This Row],[Ticket Priority]]="Critical", Table1[[#This Row],[Ticket Status]]&lt;&gt;"Closed"),
  AND(Table1[[#This Row],[Ticket Priority]]="High", Table1[[#This Row],[Ticket Status]]="Open")
), "Yes", "No")</f>
        <v>Yes</v>
      </c>
      <c r="U6788" s="4" t="str">
        <f>IF(Table1[[#This Row],[Ticket Status]]="Closed","Yes","No")</f>
        <v>No</v>
      </c>
      <c r="V6788" s="4" t="str">
        <f>IF(Table1[[#This Row],[Ticket Status]]="Pending Customer Response","Yes","No")</f>
        <v>No</v>
      </c>
      <c r="W6788" s="5">
        <f ca="1">COUNTIFS(Table1[Agent_name],Table1[[#This Row],[Agent_name]],Table1[Month],Table1[[#This Row],[Month]])/160</f>
        <v>0.17499999999999999</v>
      </c>
    </row>
    <row r="6789" spans="1:23" x14ac:dyDescent="0.25">
      <c r="A6789">
        <v>6788</v>
      </c>
      <c r="B6789" t="s">
        <v>11946</v>
      </c>
      <c r="C6789" t="s">
        <v>21999</v>
      </c>
      <c r="D6789">
        <v>51</v>
      </c>
      <c r="E6789" t="s">
        <v>58</v>
      </c>
      <c r="F6789" t="s">
        <v>92</v>
      </c>
      <c r="G6789" s="1">
        <v>44086</v>
      </c>
      <c r="H6789" t="s">
        <v>67</v>
      </c>
      <c r="I6789" t="s">
        <v>77</v>
      </c>
      <c r="J6789" s="3" t="s">
        <v>22000</v>
      </c>
      <c r="K6789" t="s">
        <v>24</v>
      </c>
      <c r="M6789" t="s">
        <v>143</v>
      </c>
      <c r="N6789" t="s">
        <v>83</v>
      </c>
      <c r="O6789" s="2">
        <v>45078.416377314818</v>
      </c>
      <c r="R6789" t="str">
        <f t="shared" ca="1" si="106"/>
        <v>Karan</v>
      </c>
      <c r="S6789" t="str">
        <f>IFERROR(TEXT(DATEVALUE(LEFT(Table1[[#This Row],[Date of Purchase]],10)), "MMMM"), TEXT(Table1[[#This Row],[Date of Purchase]], "MMMM"))</f>
        <v>September</v>
      </c>
      <c r="T6789" t="str">
        <f>IF(OR(
  AND(Table1[[#This Row],[Ticket Priority]]="Critical", Table1[[#This Row],[Ticket Status]]&lt;&gt;"Closed"),
  AND(Table1[[#This Row],[Ticket Priority]]="High", Table1[[#This Row],[Ticket Status]]="Open")
), "Yes", "No")</f>
        <v>No</v>
      </c>
      <c r="U6789" s="4" t="str">
        <f>IF(Table1[[#This Row],[Ticket Status]]="Closed","Yes","No")</f>
        <v>No</v>
      </c>
      <c r="V6789" s="4" t="str">
        <f>IF(Table1[[#This Row],[Ticket Status]]="Pending Customer Response","Yes","No")</f>
        <v>Yes</v>
      </c>
      <c r="W6789" s="5">
        <f ca="1">COUNTIFS(Table1[Agent_name],Table1[[#This Row],[Agent_name]],Table1[Month],Table1[[#This Row],[Month]])/160</f>
        <v>0.24374999999999999</v>
      </c>
    </row>
    <row r="6790" spans="1:23" x14ac:dyDescent="0.25">
      <c r="A6790">
        <v>6789</v>
      </c>
      <c r="B6790" t="s">
        <v>22001</v>
      </c>
      <c r="C6790" t="s">
        <v>22002</v>
      </c>
      <c r="D6790">
        <v>46</v>
      </c>
      <c r="E6790" t="s">
        <v>19</v>
      </c>
      <c r="F6790" t="s">
        <v>383</v>
      </c>
      <c r="G6790" s="1">
        <v>44175</v>
      </c>
      <c r="H6790" t="s">
        <v>66</v>
      </c>
      <c r="I6790" t="s">
        <v>150</v>
      </c>
      <c r="J6790" s="3" t="s">
        <v>22003</v>
      </c>
      <c r="K6790" t="s">
        <v>62</v>
      </c>
      <c r="M6790" t="s">
        <v>41</v>
      </c>
      <c r="N6790" t="s">
        <v>83</v>
      </c>
      <c r="R6790" t="str">
        <f t="shared" ca="1" si="106"/>
        <v>Priya</v>
      </c>
      <c r="S6790" t="str">
        <f>IFERROR(TEXT(DATEVALUE(LEFT(Table1[[#This Row],[Date of Purchase]],10)), "MMMM"), TEXT(Table1[[#This Row],[Date of Purchase]], "MMMM"))</f>
        <v>December</v>
      </c>
      <c r="T6790" t="str">
        <f>IF(OR(
  AND(Table1[[#This Row],[Ticket Priority]]="Critical", Table1[[#This Row],[Ticket Status]]&lt;&gt;"Closed"),
  AND(Table1[[#This Row],[Ticket Priority]]="High", Table1[[#This Row],[Ticket Status]]="Open")
), "Yes", "No")</f>
        <v>No</v>
      </c>
      <c r="U6790" s="4" t="str">
        <f>IF(Table1[[#This Row],[Ticket Status]]="Closed","Yes","No")</f>
        <v>No</v>
      </c>
      <c r="V6790" s="4" t="str">
        <f>IF(Table1[[#This Row],[Ticket Status]]="Pending Customer Response","Yes","No")</f>
        <v>No</v>
      </c>
      <c r="W6790" s="5">
        <f ca="1">COUNTIFS(Table1[Agent_name],Table1[[#This Row],[Agent_name]],Table1[Month],Table1[[#This Row],[Month]])/160</f>
        <v>0.48749999999999999</v>
      </c>
    </row>
    <row r="6791" spans="1:23" x14ac:dyDescent="0.25">
      <c r="A6791">
        <v>6790</v>
      </c>
      <c r="B6791" t="s">
        <v>22004</v>
      </c>
      <c r="C6791" t="s">
        <v>22005</v>
      </c>
      <c r="D6791">
        <v>27</v>
      </c>
      <c r="E6791" t="s">
        <v>19</v>
      </c>
      <c r="F6791" t="s">
        <v>98</v>
      </c>
      <c r="G6791" s="1">
        <v>44421</v>
      </c>
      <c r="H6791" t="s">
        <v>67</v>
      </c>
      <c r="I6791" t="s">
        <v>177</v>
      </c>
      <c r="J6791" s="3" t="s">
        <v>22006</v>
      </c>
      <c r="K6791" t="s">
        <v>62</v>
      </c>
      <c r="M6791" t="s">
        <v>143</v>
      </c>
      <c r="N6791" t="s">
        <v>55</v>
      </c>
      <c r="R6791" t="str">
        <f t="shared" ca="1" si="106"/>
        <v>Aisha</v>
      </c>
      <c r="S6791" t="str">
        <f>IFERROR(TEXT(DATEVALUE(LEFT(Table1[[#This Row],[Date of Purchase]],10)), "MMMM"), TEXT(Table1[[#This Row],[Date of Purchase]], "MMMM"))</f>
        <v>August</v>
      </c>
      <c r="T6791" t="str">
        <f>IF(OR(
  AND(Table1[[#This Row],[Ticket Priority]]="Critical", Table1[[#This Row],[Ticket Status]]&lt;&gt;"Closed"),
  AND(Table1[[#This Row],[Ticket Priority]]="High", Table1[[#This Row],[Ticket Status]]="Open")
), "Yes", "No")</f>
        <v>No</v>
      </c>
      <c r="U6791" s="4" t="str">
        <f>IF(Table1[[#This Row],[Ticket Status]]="Closed","Yes","No")</f>
        <v>No</v>
      </c>
      <c r="V6791" s="4" t="str">
        <f>IF(Table1[[#This Row],[Ticket Status]]="Pending Customer Response","Yes","No")</f>
        <v>No</v>
      </c>
      <c r="W6791" s="5">
        <f ca="1">COUNTIFS(Table1[Agent_name],Table1[[#This Row],[Agent_name]],Table1[Month],Table1[[#This Row],[Month]])/160</f>
        <v>0.86250000000000004</v>
      </c>
    </row>
    <row r="6792" spans="1:23" x14ac:dyDescent="0.25">
      <c r="A6792">
        <v>6791</v>
      </c>
      <c r="B6792" t="s">
        <v>22007</v>
      </c>
      <c r="C6792" t="s">
        <v>22008</v>
      </c>
      <c r="D6792">
        <v>52</v>
      </c>
      <c r="E6792" t="s">
        <v>58</v>
      </c>
      <c r="F6792" t="s">
        <v>44</v>
      </c>
      <c r="G6792" s="1">
        <v>44355</v>
      </c>
      <c r="H6792" t="s">
        <v>59</v>
      </c>
      <c r="I6792" t="s">
        <v>46</v>
      </c>
      <c r="J6792" s="3" t="s">
        <v>22009</v>
      </c>
      <c r="K6792" t="s">
        <v>39</v>
      </c>
      <c r="L6792" t="s">
        <v>22010</v>
      </c>
      <c r="M6792" t="s">
        <v>89</v>
      </c>
      <c r="N6792" t="s">
        <v>83</v>
      </c>
      <c r="O6792" s="2">
        <v>45078.850451388891</v>
      </c>
      <c r="P6792" s="2">
        <v>45078.83934027778</v>
      </c>
      <c r="Q6792">
        <v>1</v>
      </c>
      <c r="R6792" t="str">
        <f t="shared" ca="1" si="106"/>
        <v>Arjun</v>
      </c>
      <c r="S6792" t="str">
        <f>IFERROR(TEXT(DATEVALUE(LEFT(Table1[[#This Row],[Date of Purchase]],10)), "MMMM"), TEXT(Table1[[#This Row],[Date of Purchase]], "MMMM"))</f>
        <v>June</v>
      </c>
      <c r="T6792" t="str">
        <f>IF(OR(
  AND(Table1[[#This Row],[Ticket Priority]]="Critical", Table1[[#This Row],[Ticket Status]]&lt;&gt;"Closed"),
  AND(Table1[[#This Row],[Ticket Priority]]="High", Table1[[#This Row],[Ticket Status]]="Open")
), "Yes", "No")</f>
        <v>No</v>
      </c>
      <c r="U6792" s="4" t="str">
        <f>IF(Table1[[#This Row],[Ticket Status]]="Closed","Yes","No")</f>
        <v>Yes</v>
      </c>
      <c r="V6792" s="4" t="str">
        <f>IF(Table1[[#This Row],[Ticket Status]]="Pending Customer Response","Yes","No")</f>
        <v>No</v>
      </c>
      <c r="W6792" s="5">
        <f ca="1">COUNTIFS(Table1[Agent_name],Table1[[#This Row],[Agent_name]],Table1[Month],Table1[[#This Row],[Month]])/160</f>
        <v>0.28749999999999998</v>
      </c>
    </row>
    <row r="6793" spans="1:23" x14ac:dyDescent="0.25">
      <c r="A6793">
        <v>6792</v>
      </c>
      <c r="B6793" t="s">
        <v>22011</v>
      </c>
      <c r="C6793" t="s">
        <v>22012</v>
      </c>
      <c r="D6793">
        <v>54</v>
      </c>
      <c r="E6793" t="s">
        <v>29</v>
      </c>
      <c r="F6793" t="s">
        <v>98</v>
      </c>
      <c r="G6793" s="1">
        <v>44110</v>
      </c>
      <c r="H6793" t="s">
        <v>45</v>
      </c>
      <c r="I6793" t="s">
        <v>22</v>
      </c>
      <c r="J6793" s="3" t="s">
        <v>22013</v>
      </c>
      <c r="K6793" t="s">
        <v>62</v>
      </c>
      <c r="M6793" t="s">
        <v>41</v>
      </c>
      <c r="N6793" t="s">
        <v>33</v>
      </c>
      <c r="R6793" t="str">
        <f t="shared" ca="1" si="106"/>
        <v>Neha</v>
      </c>
      <c r="S6793" t="str">
        <f>IFERROR(TEXT(DATEVALUE(LEFT(Table1[[#This Row],[Date of Purchase]],10)), "MMMM"), TEXT(Table1[[#This Row],[Date of Purchase]], "MMMM"))</f>
        <v>October</v>
      </c>
      <c r="T6793" t="str">
        <f>IF(OR(
  AND(Table1[[#This Row],[Ticket Priority]]="Critical", Table1[[#This Row],[Ticket Status]]&lt;&gt;"Closed"),
  AND(Table1[[#This Row],[Ticket Priority]]="High", Table1[[#This Row],[Ticket Status]]="Open")
), "Yes", "No")</f>
        <v>No</v>
      </c>
      <c r="U6793" s="4" t="str">
        <f>IF(Table1[[#This Row],[Ticket Status]]="Closed","Yes","No")</f>
        <v>No</v>
      </c>
      <c r="V6793" s="4" t="str">
        <f>IF(Table1[[#This Row],[Ticket Status]]="Pending Customer Response","Yes","No")</f>
        <v>No</v>
      </c>
      <c r="W6793" s="5">
        <f ca="1">COUNTIFS(Table1[Agent_name],Table1[[#This Row],[Agent_name]],Table1[Month],Table1[[#This Row],[Month]])/160</f>
        <v>0.24374999999999999</v>
      </c>
    </row>
    <row r="6794" spans="1:23" x14ac:dyDescent="0.25">
      <c r="A6794">
        <v>6793</v>
      </c>
      <c r="B6794" t="s">
        <v>22014</v>
      </c>
      <c r="C6794" t="s">
        <v>22015</v>
      </c>
      <c r="D6794">
        <v>38</v>
      </c>
      <c r="E6794" t="s">
        <v>58</v>
      </c>
      <c r="F6794" t="s">
        <v>149</v>
      </c>
      <c r="G6794" s="1">
        <v>43888</v>
      </c>
      <c r="H6794" t="s">
        <v>21</v>
      </c>
      <c r="I6794" t="s">
        <v>46</v>
      </c>
      <c r="J6794" s="3" t="s">
        <v>22016</v>
      </c>
      <c r="K6794" t="s">
        <v>62</v>
      </c>
      <c r="M6794" t="s">
        <v>25</v>
      </c>
      <c r="N6794" t="s">
        <v>33</v>
      </c>
      <c r="R6794" t="str">
        <f t="shared" ca="1" si="106"/>
        <v>Sara</v>
      </c>
      <c r="S6794" t="str">
        <f>IFERROR(TEXT(DATEVALUE(LEFT(Table1[[#This Row],[Date of Purchase]],10)), "MMMM"), TEXT(Table1[[#This Row],[Date of Purchase]], "MMMM"))</f>
        <v>February</v>
      </c>
      <c r="T6794" t="str">
        <f>IF(OR(
  AND(Table1[[#This Row],[Ticket Priority]]="Critical", Table1[[#This Row],[Ticket Status]]&lt;&gt;"Closed"),
  AND(Table1[[#This Row],[Ticket Priority]]="High", Table1[[#This Row],[Ticket Status]]="Open")
), "Yes", "No")</f>
        <v>Yes</v>
      </c>
      <c r="U6794" s="4" t="str">
        <f>IF(Table1[[#This Row],[Ticket Status]]="Closed","Yes","No")</f>
        <v>No</v>
      </c>
      <c r="V6794" s="4" t="str">
        <f>IF(Table1[[#This Row],[Ticket Status]]="Pending Customer Response","Yes","No")</f>
        <v>No</v>
      </c>
      <c r="W6794" s="5">
        <f ca="1">COUNTIFS(Table1[Agent_name],Table1[[#This Row],[Agent_name]],Table1[Month],Table1[[#This Row],[Month]])/160</f>
        <v>0.65625</v>
      </c>
    </row>
    <row r="6795" spans="1:23" x14ac:dyDescent="0.25">
      <c r="A6795">
        <v>6794</v>
      </c>
      <c r="B6795" t="s">
        <v>385</v>
      </c>
      <c r="C6795" t="s">
        <v>22017</v>
      </c>
      <c r="D6795">
        <v>42</v>
      </c>
      <c r="E6795" t="s">
        <v>29</v>
      </c>
      <c r="F6795" t="s">
        <v>51</v>
      </c>
      <c r="G6795" s="1">
        <v>44488</v>
      </c>
      <c r="H6795" t="s">
        <v>67</v>
      </c>
      <c r="I6795" t="s">
        <v>59</v>
      </c>
      <c r="J6795" s="3" t="s">
        <v>22018</v>
      </c>
      <c r="K6795" t="s">
        <v>39</v>
      </c>
      <c r="L6795" t="s">
        <v>22019</v>
      </c>
      <c r="M6795" t="s">
        <v>25</v>
      </c>
      <c r="N6795" t="s">
        <v>55</v>
      </c>
      <c r="O6795" s="2">
        <v>45078.431041666663</v>
      </c>
      <c r="P6795" s="2">
        <v>45078.653958333336</v>
      </c>
      <c r="Q6795">
        <v>2</v>
      </c>
      <c r="R6795" t="str">
        <f t="shared" ca="1" si="106"/>
        <v>Aisha</v>
      </c>
      <c r="S6795" t="str">
        <f>IFERROR(TEXT(DATEVALUE(LEFT(Table1[[#This Row],[Date of Purchase]],10)), "MMMM"), TEXT(Table1[[#This Row],[Date of Purchase]], "MMMM"))</f>
        <v>October</v>
      </c>
      <c r="T6795" t="str">
        <f>IF(OR(
  AND(Table1[[#This Row],[Ticket Priority]]="Critical", Table1[[#This Row],[Ticket Status]]&lt;&gt;"Closed"),
  AND(Table1[[#This Row],[Ticket Priority]]="High", Table1[[#This Row],[Ticket Status]]="Open")
), "Yes", "No")</f>
        <v>No</v>
      </c>
      <c r="U6795" s="4" t="str">
        <f>IF(Table1[[#This Row],[Ticket Status]]="Closed","Yes","No")</f>
        <v>Yes</v>
      </c>
      <c r="V6795" s="4" t="str">
        <f>IF(Table1[[#This Row],[Ticket Status]]="Pending Customer Response","Yes","No")</f>
        <v>No</v>
      </c>
      <c r="W6795" s="5">
        <f ca="1">COUNTIFS(Table1[Agent_name],Table1[[#This Row],[Agent_name]],Table1[Month],Table1[[#This Row],[Month]])/160</f>
        <v>0.85624999999999996</v>
      </c>
    </row>
    <row r="6796" spans="1:23" x14ac:dyDescent="0.25">
      <c r="A6796">
        <v>6795</v>
      </c>
      <c r="B6796" t="s">
        <v>22020</v>
      </c>
      <c r="C6796" t="s">
        <v>22021</v>
      </c>
      <c r="D6796">
        <v>66</v>
      </c>
      <c r="E6796" t="s">
        <v>19</v>
      </c>
      <c r="F6796" t="s">
        <v>36</v>
      </c>
      <c r="G6796" s="1">
        <v>43931</v>
      </c>
      <c r="H6796" t="s">
        <v>59</v>
      </c>
      <c r="I6796" t="s">
        <v>31</v>
      </c>
      <c r="J6796" s="3" t="s">
        <v>22022</v>
      </c>
      <c r="K6796" t="s">
        <v>62</v>
      </c>
      <c r="M6796" t="s">
        <v>41</v>
      </c>
      <c r="N6796" t="s">
        <v>33</v>
      </c>
      <c r="Q6796">
        <v>5</v>
      </c>
      <c r="R6796" t="str">
        <f t="shared" ca="1" si="106"/>
        <v>Priya</v>
      </c>
      <c r="S6796" t="str">
        <f>IFERROR(TEXT(DATEVALUE(LEFT(Table1[[#This Row],[Date of Purchase]],10)), "MMMM"), TEXT(Table1[[#This Row],[Date of Purchase]], "MMMM"))</f>
        <v>April</v>
      </c>
      <c r="T6796" t="str">
        <f>IF(OR(
  AND(Table1[[#This Row],[Ticket Priority]]="Critical", Table1[[#This Row],[Ticket Status]]&lt;&gt;"Closed"),
  AND(Table1[[#This Row],[Ticket Priority]]="High", Table1[[#This Row],[Ticket Status]]="Open")
), "Yes", "No")</f>
        <v>No</v>
      </c>
      <c r="U6796" s="4" t="str">
        <f>IF(Table1[[#This Row],[Ticket Status]]="Closed","Yes","No")</f>
        <v>No</v>
      </c>
      <c r="V6796" s="4" t="str">
        <f>IF(Table1[[#This Row],[Ticket Status]]="Pending Customer Response","Yes","No")</f>
        <v>No</v>
      </c>
      <c r="W6796" s="5">
        <f ca="1">COUNTIFS(Table1[Agent_name],Table1[[#This Row],[Agent_name]],Table1[Month],Table1[[#This Row],[Month]])/160</f>
        <v>0.48749999999999999</v>
      </c>
    </row>
    <row r="6797" spans="1:23" x14ac:dyDescent="0.25">
      <c r="A6797">
        <v>6796</v>
      </c>
      <c r="B6797" t="s">
        <v>22023</v>
      </c>
      <c r="C6797" t="s">
        <v>22024</v>
      </c>
      <c r="D6797">
        <v>24</v>
      </c>
      <c r="E6797" t="s">
        <v>58</v>
      </c>
      <c r="F6797" t="s">
        <v>173</v>
      </c>
      <c r="G6797" s="1">
        <v>44445</v>
      </c>
      <c r="H6797" t="s">
        <v>67</v>
      </c>
      <c r="I6797" t="s">
        <v>52</v>
      </c>
      <c r="J6797" s="3" t="s">
        <v>22025</v>
      </c>
      <c r="K6797" t="s">
        <v>62</v>
      </c>
      <c r="M6797" t="s">
        <v>25</v>
      </c>
      <c r="N6797" t="s">
        <v>55</v>
      </c>
      <c r="R6797" t="str">
        <f t="shared" ca="1" si="106"/>
        <v>Sara</v>
      </c>
      <c r="S6797" t="str">
        <f>IFERROR(TEXT(DATEVALUE(LEFT(Table1[[#This Row],[Date of Purchase]],10)), "MMMM"), TEXT(Table1[[#This Row],[Date of Purchase]], "MMMM"))</f>
        <v>September</v>
      </c>
      <c r="T6797" t="str">
        <f>IF(OR(
  AND(Table1[[#This Row],[Ticket Priority]]="Critical", Table1[[#This Row],[Ticket Status]]&lt;&gt;"Closed"),
  AND(Table1[[#This Row],[Ticket Priority]]="High", Table1[[#This Row],[Ticket Status]]="Open")
), "Yes", "No")</f>
        <v>Yes</v>
      </c>
      <c r="U6797" s="4" t="str">
        <f>IF(Table1[[#This Row],[Ticket Status]]="Closed","Yes","No")</f>
        <v>No</v>
      </c>
      <c r="V6797" s="4" t="str">
        <f>IF(Table1[[#This Row],[Ticket Status]]="Pending Customer Response","Yes","No")</f>
        <v>No</v>
      </c>
      <c r="W6797" s="5">
        <f ca="1">COUNTIFS(Table1[Agent_name],Table1[[#This Row],[Agent_name]],Table1[Month],Table1[[#This Row],[Month]])/160</f>
        <v>0.65</v>
      </c>
    </row>
    <row r="6798" spans="1:23" x14ac:dyDescent="0.25">
      <c r="A6798">
        <v>6797</v>
      </c>
      <c r="B6798" t="s">
        <v>22026</v>
      </c>
      <c r="C6798" t="s">
        <v>22027</v>
      </c>
      <c r="D6798">
        <v>39</v>
      </c>
      <c r="E6798" t="s">
        <v>29</v>
      </c>
      <c r="F6798" t="s">
        <v>655</v>
      </c>
      <c r="G6798" s="1">
        <v>43833</v>
      </c>
      <c r="H6798" t="s">
        <v>59</v>
      </c>
      <c r="I6798" t="s">
        <v>177</v>
      </c>
      <c r="J6798" s="3" t="s">
        <v>22028</v>
      </c>
      <c r="K6798" t="s">
        <v>24</v>
      </c>
      <c r="M6798" t="s">
        <v>41</v>
      </c>
      <c r="N6798" t="s">
        <v>55</v>
      </c>
      <c r="O6798" s="2">
        <v>45078.123449074075</v>
      </c>
      <c r="R6798" t="str">
        <f t="shared" ca="1" si="106"/>
        <v>Ravi</v>
      </c>
      <c r="S6798" t="str">
        <f>IFERROR(TEXT(DATEVALUE(LEFT(Table1[[#This Row],[Date of Purchase]],10)), "MMMM"), TEXT(Table1[[#This Row],[Date of Purchase]], "MMMM"))</f>
        <v>January</v>
      </c>
      <c r="T6798" t="str">
        <f>IF(OR(
  AND(Table1[[#This Row],[Ticket Priority]]="Critical", Table1[[#This Row],[Ticket Status]]&lt;&gt;"Closed"),
  AND(Table1[[#This Row],[Ticket Priority]]="High", Table1[[#This Row],[Ticket Status]]="Open")
), "Yes", "No")</f>
        <v>No</v>
      </c>
      <c r="U6798" s="4" t="str">
        <f>IF(Table1[[#This Row],[Ticket Status]]="Closed","Yes","No")</f>
        <v>No</v>
      </c>
      <c r="V6798" s="4" t="str">
        <f>IF(Table1[[#This Row],[Ticket Status]]="Pending Customer Response","Yes","No")</f>
        <v>Yes</v>
      </c>
      <c r="W6798" s="5">
        <f ca="1">COUNTIFS(Table1[Agent_name],Table1[[#This Row],[Agent_name]],Table1[Month],Table1[[#This Row],[Month]])/160</f>
        <v>0.74375000000000002</v>
      </c>
    </row>
    <row r="6799" spans="1:23" x14ac:dyDescent="0.25">
      <c r="A6799">
        <v>6798</v>
      </c>
      <c r="B6799" t="s">
        <v>3860</v>
      </c>
      <c r="C6799" t="s">
        <v>22029</v>
      </c>
      <c r="D6799">
        <v>61</v>
      </c>
      <c r="E6799" t="s">
        <v>58</v>
      </c>
      <c r="F6799" t="s">
        <v>71</v>
      </c>
      <c r="G6799" s="1">
        <v>44027</v>
      </c>
      <c r="H6799" t="s">
        <v>67</v>
      </c>
      <c r="I6799" t="s">
        <v>99</v>
      </c>
      <c r="J6799" s="3" t="s">
        <v>22030</v>
      </c>
      <c r="K6799" t="s">
        <v>62</v>
      </c>
      <c r="M6799" t="s">
        <v>25</v>
      </c>
      <c r="N6799" t="s">
        <v>55</v>
      </c>
      <c r="R6799" t="str">
        <f t="shared" ca="1" si="106"/>
        <v>Karan</v>
      </c>
      <c r="S6799" t="str">
        <f>IFERROR(TEXT(DATEVALUE(LEFT(Table1[[#This Row],[Date of Purchase]],10)), "MMMM"), TEXT(Table1[[#This Row],[Date of Purchase]], "MMMM"))</f>
        <v>July</v>
      </c>
      <c r="T6799" t="str">
        <f>IF(OR(
  AND(Table1[[#This Row],[Ticket Priority]]="Critical", Table1[[#This Row],[Ticket Status]]&lt;&gt;"Closed"),
  AND(Table1[[#This Row],[Ticket Priority]]="High", Table1[[#This Row],[Ticket Status]]="Open")
), "Yes", "No")</f>
        <v>Yes</v>
      </c>
      <c r="U6799" s="4" t="str">
        <f>IF(Table1[[#This Row],[Ticket Status]]="Closed","Yes","No")</f>
        <v>No</v>
      </c>
      <c r="V6799" s="4" t="str">
        <f>IF(Table1[[#This Row],[Ticket Status]]="Pending Customer Response","Yes","No")</f>
        <v>No</v>
      </c>
      <c r="W6799" s="5">
        <f ca="1">COUNTIFS(Table1[Agent_name],Table1[[#This Row],[Agent_name]],Table1[Month],Table1[[#This Row],[Month]])/160</f>
        <v>0.21249999999999999</v>
      </c>
    </row>
    <row r="6800" spans="1:23" x14ac:dyDescent="0.25">
      <c r="A6800">
        <v>6799</v>
      </c>
      <c r="B6800" t="s">
        <v>22031</v>
      </c>
      <c r="C6800" t="s">
        <v>22032</v>
      </c>
      <c r="D6800">
        <v>42</v>
      </c>
      <c r="E6800" t="s">
        <v>58</v>
      </c>
      <c r="F6800" t="s">
        <v>281</v>
      </c>
      <c r="G6800" s="1">
        <v>44077</v>
      </c>
      <c r="H6800" t="s">
        <v>21</v>
      </c>
      <c r="I6800" t="s">
        <v>46</v>
      </c>
      <c r="J6800" s="3" t="s">
        <v>22033</v>
      </c>
      <c r="K6800" t="s">
        <v>24</v>
      </c>
      <c r="M6800" t="s">
        <v>89</v>
      </c>
      <c r="N6800" t="s">
        <v>33</v>
      </c>
      <c r="O6800" s="2">
        <v>45078.390162037038</v>
      </c>
      <c r="R6800" t="str">
        <f t="shared" ca="1" si="106"/>
        <v>Sara</v>
      </c>
      <c r="S6800" t="str">
        <f>IFERROR(TEXT(DATEVALUE(LEFT(Table1[[#This Row],[Date of Purchase]],10)), "MMMM"), TEXT(Table1[[#This Row],[Date of Purchase]], "MMMM"))</f>
        <v>September</v>
      </c>
      <c r="T6800" t="str">
        <f>IF(OR(
  AND(Table1[[#This Row],[Ticket Priority]]="Critical", Table1[[#This Row],[Ticket Status]]&lt;&gt;"Closed"),
  AND(Table1[[#This Row],[Ticket Priority]]="High", Table1[[#This Row],[Ticket Status]]="Open")
), "Yes", "No")</f>
        <v>No</v>
      </c>
      <c r="U6800" s="4" t="str">
        <f>IF(Table1[[#This Row],[Ticket Status]]="Closed","Yes","No")</f>
        <v>No</v>
      </c>
      <c r="V6800" s="4" t="str">
        <f>IF(Table1[[#This Row],[Ticket Status]]="Pending Customer Response","Yes","No")</f>
        <v>Yes</v>
      </c>
      <c r="W6800" s="5">
        <f ca="1">COUNTIFS(Table1[Agent_name],Table1[[#This Row],[Agent_name]],Table1[Month],Table1[[#This Row],[Month]])/160</f>
        <v>0.65</v>
      </c>
    </row>
    <row r="6801" spans="1:23" x14ac:dyDescent="0.25">
      <c r="A6801">
        <v>6800</v>
      </c>
      <c r="B6801" t="s">
        <v>22034</v>
      </c>
      <c r="C6801" t="s">
        <v>22035</v>
      </c>
      <c r="D6801">
        <v>21</v>
      </c>
      <c r="E6801" t="s">
        <v>29</v>
      </c>
      <c r="F6801" t="s">
        <v>98</v>
      </c>
      <c r="G6801" s="1">
        <v>44133</v>
      </c>
      <c r="H6801" t="s">
        <v>21</v>
      </c>
      <c r="I6801" t="s">
        <v>93</v>
      </c>
      <c r="J6801" s="3" t="s">
        <v>1782</v>
      </c>
      <c r="K6801" t="s">
        <v>24</v>
      </c>
      <c r="M6801" t="s">
        <v>41</v>
      </c>
      <c r="N6801" t="s">
        <v>55</v>
      </c>
      <c r="O6801" s="2">
        <v>45078.110995370371</v>
      </c>
      <c r="R6801" t="str">
        <f t="shared" ca="1" si="106"/>
        <v>Priya</v>
      </c>
      <c r="S6801" t="str">
        <f>IFERROR(TEXT(DATEVALUE(LEFT(Table1[[#This Row],[Date of Purchase]],10)), "MMMM"), TEXT(Table1[[#This Row],[Date of Purchase]], "MMMM"))</f>
        <v>October</v>
      </c>
      <c r="T6801" t="str">
        <f>IF(OR(
  AND(Table1[[#This Row],[Ticket Priority]]="Critical", Table1[[#This Row],[Ticket Status]]&lt;&gt;"Closed"),
  AND(Table1[[#This Row],[Ticket Priority]]="High", Table1[[#This Row],[Ticket Status]]="Open")
), "Yes", "No")</f>
        <v>No</v>
      </c>
      <c r="U6801" s="4" t="str">
        <f>IF(Table1[[#This Row],[Ticket Status]]="Closed","Yes","No")</f>
        <v>No</v>
      </c>
      <c r="V6801" s="4" t="str">
        <f>IF(Table1[[#This Row],[Ticket Status]]="Pending Customer Response","Yes","No")</f>
        <v>Yes</v>
      </c>
      <c r="W6801" s="5">
        <f ca="1">COUNTIFS(Table1[Agent_name],Table1[[#This Row],[Agent_name]],Table1[Month],Table1[[#This Row],[Month]])/160</f>
        <v>0.58125000000000004</v>
      </c>
    </row>
    <row r="6802" spans="1:23" x14ac:dyDescent="0.25">
      <c r="A6802">
        <v>6801</v>
      </c>
      <c r="B6802" t="s">
        <v>22036</v>
      </c>
      <c r="C6802" t="s">
        <v>22037</v>
      </c>
      <c r="D6802">
        <v>48</v>
      </c>
      <c r="E6802" t="s">
        <v>58</v>
      </c>
      <c r="F6802" t="s">
        <v>30</v>
      </c>
      <c r="G6802" s="1">
        <v>44228</v>
      </c>
      <c r="H6802" t="s">
        <v>21</v>
      </c>
      <c r="I6802" t="s">
        <v>31</v>
      </c>
      <c r="J6802" s="3" t="s">
        <v>22038</v>
      </c>
      <c r="K6802" t="s">
        <v>24</v>
      </c>
      <c r="M6802" t="s">
        <v>143</v>
      </c>
      <c r="N6802" t="s">
        <v>33</v>
      </c>
      <c r="O6802" s="2">
        <v>45078.907546296294</v>
      </c>
      <c r="R6802" t="str">
        <f t="shared" ca="1" si="106"/>
        <v>Meera</v>
      </c>
      <c r="S6802" t="str">
        <f>IFERROR(TEXT(DATEVALUE(LEFT(Table1[[#This Row],[Date of Purchase]],10)), "MMMM"), TEXT(Table1[[#This Row],[Date of Purchase]], "MMMM"))</f>
        <v>February</v>
      </c>
      <c r="T6802" t="str">
        <f>IF(OR(
  AND(Table1[[#This Row],[Ticket Priority]]="Critical", Table1[[#This Row],[Ticket Status]]&lt;&gt;"Closed"),
  AND(Table1[[#This Row],[Ticket Priority]]="High", Table1[[#This Row],[Ticket Status]]="Open")
), "Yes", "No")</f>
        <v>No</v>
      </c>
      <c r="U6802" s="4" t="str">
        <f>IF(Table1[[#This Row],[Ticket Status]]="Closed","Yes","No")</f>
        <v>No</v>
      </c>
      <c r="V6802" s="4" t="str">
        <f>IF(Table1[[#This Row],[Ticket Status]]="Pending Customer Response","Yes","No")</f>
        <v>Yes</v>
      </c>
      <c r="W6802" s="5">
        <f ca="1">COUNTIFS(Table1[Agent_name],Table1[[#This Row],[Agent_name]],Table1[Month],Table1[[#This Row],[Month]])/160</f>
        <v>0.21249999999999999</v>
      </c>
    </row>
    <row r="6803" spans="1:23" x14ac:dyDescent="0.25">
      <c r="A6803">
        <v>6802</v>
      </c>
      <c r="B6803" t="s">
        <v>22039</v>
      </c>
      <c r="C6803" t="s">
        <v>22040</v>
      </c>
      <c r="D6803">
        <v>66</v>
      </c>
      <c r="E6803" t="s">
        <v>29</v>
      </c>
      <c r="F6803" t="s">
        <v>134</v>
      </c>
      <c r="G6803" s="1">
        <v>44271</v>
      </c>
      <c r="H6803" t="s">
        <v>21</v>
      </c>
      <c r="I6803" t="s">
        <v>150</v>
      </c>
      <c r="J6803" s="3" t="s">
        <v>22041</v>
      </c>
      <c r="K6803" t="s">
        <v>62</v>
      </c>
      <c r="M6803" t="s">
        <v>143</v>
      </c>
      <c r="N6803" t="s">
        <v>55</v>
      </c>
      <c r="R6803" t="str">
        <f t="shared" ca="1" si="106"/>
        <v>Aisha</v>
      </c>
      <c r="S6803" t="str">
        <f>IFERROR(TEXT(DATEVALUE(LEFT(Table1[[#This Row],[Date of Purchase]],10)), "MMMM"), TEXT(Table1[[#This Row],[Date of Purchase]], "MMMM"))</f>
        <v>March</v>
      </c>
      <c r="T6803" t="str">
        <f>IF(OR(
  AND(Table1[[#This Row],[Ticket Priority]]="Critical", Table1[[#This Row],[Ticket Status]]&lt;&gt;"Closed"),
  AND(Table1[[#This Row],[Ticket Priority]]="High", Table1[[#This Row],[Ticket Status]]="Open")
), "Yes", "No")</f>
        <v>No</v>
      </c>
      <c r="U6803" s="4" t="str">
        <f>IF(Table1[[#This Row],[Ticket Status]]="Closed","Yes","No")</f>
        <v>No</v>
      </c>
      <c r="V6803" s="4" t="str">
        <f>IF(Table1[[#This Row],[Ticket Status]]="Pending Customer Response","Yes","No")</f>
        <v>No</v>
      </c>
      <c r="W6803" s="5">
        <f ca="1">COUNTIFS(Table1[Agent_name],Table1[[#This Row],[Agent_name]],Table1[Month],Table1[[#This Row],[Month]])/160</f>
        <v>1.0062500000000001</v>
      </c>
    </row>
    <row r="6804" spans="1:23" x14ac:dyDescent="0.25">
      <c r="A6804">
        <v>6803</v>
      </c>
      <c r="B6804" t="s">
        <v>22042</v>
      </c>
      <c r="C6804" t="s">
        <v>22043</v>
      </c>
      <c r="D6804">
        <v>47</v>
      </c>
      <c r="E6804" t="s">
        <v>29</v>
      </c>
      <c r="F6804" t="s">
        <v>51</v>
      </c>
      <c r="G6804" s="1">
        <v>43831</v>
      </c>
      <c r="H6804" t="s">
        <v>66</v>
      </c>
      <c r="I6804" t="s">
        <v>77</v>
      </c>
      <c r="J6804" s="3" t="s">
        <v>22044</v>
      </c>
      <c r="K6804" t="s">
        <v>62</v>
      </c>
      <c r="M6804" t="s">
        <v>41</v>
      </c>
      <c r="N6804" t="s">
        <v>55</v>
      </c>
      <c r="R6804" t="str">
        <f t="shared" ca="1" si="106"/>
        <v>Sara</v>
      </c>
      <c r="S6804" t="str">
        <f>IFERROR(TEXT(DATEVALUE(LEFT(Table1[[#This Row],[Date of Purchase]],10)), "MMMM"), TEXT(Table1[[#This Row],[Date of Purchase]], "MMMM"))</f>
        <v>January</v>
      </c>
      <c r="T6804" t="str">
        <f>IF(OR(
  AND(Table1[[#This Row],[Ticket Priority]]="Critical", Table1[[#This Row],[Ticket Status]]&lt;&gt;"Closed"),
  AND(Table1[[#This Row],[Ticket Priority]]="High", Table1[[#This Row],[Ticket Status]]="Open")
), "Yes", "No")</f>
        <v>No</v>
      </c>
      <c r="U6804" s="4" t="str">
        <f>IF(Table1[[#This Row],[Ticket Status]]="Closed","Yes","No")</f>
        <v>No</v>
      </c>
      <c r="V6804" s="4" t="str">
        <f>IF(Table1[[#This Row],[Ticket Status]]="Pending Customer Response","Yes","No")</f>
        <v>No</v>
      </c>
      <c r="W6804" s="5">
        <f ca="1">COUNTIFS(Table1[Agent_name],Table1[[#This Row],[Agent_name]],Table1[Month],Table1[[#This Row],[Month]])/160</f>
        <v>0.70625000000000004</v>
      </c>
    </row>
    <row r="6805" spans="1:23" x14ac:dyDescent="0.25">
      <c r="A6805">
        <v>6804</v>
      </c>
      <c r="B6805" t="s">
        <v>22045</v>
      </c>
      <c r="C6805" t="s">
        <v>22046</v>
      </c>
      <c r="D6805">
        <v>52</v>
      </c>
      <c r="E6805" t="s">
        <v>19</v>
      </c>
      <c r="F6805" t="s">
        <v>211</v>
      </c>
      <c r="G6805" s="1">
        <v>44414</v>
      </c>
      <c r="H6805" t="s">
        <v>59</v>
      </c>
      <c r="I6805" t="s">
        <v>46</v>
      </c>
      <c r="J6805" s="3" t="s">
        <v>22047</v>
      </c>
      <c r="K6805" t="s">
        <v>62</v>
      </c>
      <c r="M6805" t="s">
        <v>143</v>
      </c>
      <c r="N6805" t="s">
        <v>83</v>
      </c>
      <c r="R6805" t="str">
        <f t="shared" ca="1" si="106"/>
        <v>Ravi</v>
      </c>
      <c r="S6805" t="str">
        <f>IFERROR(TEXT(DATEVALUE(LEFT(Table1[[#This Row],[Date of Purchase]],10)), "MMMM"), TEXT(Table1[[#This Row],[Date of Purchase]], "MMMM"))</f>
        <v>August</v>
      </c>
      <c r="T6805" t="str">
        <f>IF(OR(
  AND(Table1[[#This Row],[Ticket Priority]]="Critical", Table1[[#This Row],[Ticket Status]]&lt;&gt;"Closed"),
  AND(Table1[[#This Row],[Ticket Priority]]="High", Table1[[#This Row],[Ticket Status]]="Open")
), "Yes", "No")</f>
        <v>No</v>
      </c>
      <c r="U6805" s="4" t="str">
        <f>IF(Table1[[#This Row],[Ticket Status]]="Closed","Yes","No")</f>
        <v>No</v>
      </c>
      <c r="V6805" s="4" t="str">
        <f>IF(Table1[[#This Row],[Ticket Status]]="Pending Customer Response","Yes","No")</f>
        <v>No</v>
      </c>
      <c r="W6805" s="5">
        <f ca="1">COUNTIFS(Table1[Agent_name],Table1[[#This Row],[Agent_name]],Table1[Month],Table1[[#This Row],[Month]])/160</f>
        <v>0.65625</v>
      </c>
    </row>
    <row r="6806" spans="1:23" x14ac:dyDescent="0.25">
      <c r="A6806">
        <v>6805</v>
      </c>
      <c r="B6806" t="s">
        <v>22048</v>
      </c>
      <c r="C6806" t="s">
        <v>22049</v>
      </c>
      <c r="D6806">
        <v>56</v>
      </c>
      <c r="E6806" t="s">
        <v>58</v>
      </c>
      <c r="F6806" t="s">
        <v>76</v>
      </c>
      <c r="G6806" s="1">
        <v>44128</v>
      </c>
      <c r="H6806" t="s">
        <v>67</v>
      </c>
      <c r="I6806" t="s">
        <v>31</v>
      </c>
      <c r="J6806" s="3" t="s">
        <v>22050</v>
      </c>
      <c r="K6806" t="s">
        <v>62</v>
      </c>
      <c r="M6806" t="s">
        <v>25</v>
      </c>
      <c r="N6806" t="s">
        <v>26</v>
      </c>
      <c r="R6806" t="str">
        <f t="shared" ca="1" si="106"/>
        <v>Aisha</v>
      </c>
      <c r="S6806" t="str">
        <f>IFERROR(TEXT(DATEVALUE(LEFT(Table1[[#This Row],[Date of Purchase]],10)), "MMMM"), TEXT(Table1[[#This Row],[Date of Purchase]], "MMMM"))</f>
        <v>October</v>
      </c>
      <c r="T6806" t="str">
        <f>IF(OR(
  AND(Table1[[#This Row],[Ticket Priority]]="Critical", Table1[[#This Row],[Ticket Status]]&lt;&gt;"Closed"),
  AND(Table1[[#This Row],[Ticket Priority]]="High", Table1[[#This Row],[Ticket Status]]="Open")
), "Yes", "No")</f>
        <v>Yes</v>
      </c>
      <c r="U6806" s="4" t="str">
        <f>IF(Table1[[#This Row],[Ticket Status]]="Closed","Yes","No")</f>
        <v>No</v>
      </c>
      <c r="V6806" s="4" t="str">
        <f>IF(Table1[[#This Row],[Ticket Status]]="Pending Customer Response","Yes","No")</f>
        <v>No</v>
      </c>
      <c r="W6806" s="5">
        <f ca="1">COUNTIFS(Table1[Agent_name],Table1[[#This Row],[Agent_name]],Table1[Month],Table1[[#This Row],[Month]])/160</f>
        <v>0.85624999999999996</v>
      </c>
    </row>
    <row r="6807" spans="1:23" x14ac:dyDescent="0.25">
      <c r="A6807">
        <v>6806</v>
      </c>
      <c r="B6807" t="s">
        <v>22051</v>
      </c>
      <c r="C6807" t="s">
        <v>22052</v>
      </c>
      <c r="D6807">
        <v>69</v>
      </c>
      <c r="E6807" t="s">
        <v>58</v>
      </c>
      <c r="F6807" t="s">
        <v>421</v>
      </c>
      <c r="G6807" s="1">
        <v>43846</v>
      </c>
      <c r="H6807" t="s">
        <v>66</v>
      </c>
      <c r="I6807" t="s">
        <v>46</v>
      </c>
      <c r="J6807" s="3" t="s">
        <v>22053</v>
      </c>
      <c r="K6807" t="s">
        <v>24</v>
      </c>
      <c r="M6807" t="s">
        <v>41</v>
      </c>
      <c r="N6807" t="s">
        <v>33</v>
      </c>
      <c r="O6807" s="2">
        <v>45078.01667824074</v>
      </c>
      <c r="R6807" t="str">
        <f t="shared" ca="1" si="106"/>
        <v>Aisha</v>
      </c>
      <c r="S6807" t="str">
        <f>IFERROR(TEXT(DATEVALUE(LEFT(Table1[[#This Row],[Date of Purchase]],10)), "MMMM"), TEXT(Table1[[#This Row],[Date of Purchase]], "MMMM"))</f>
        <v>January</v>
      </c>
      <c r="T6807" t="str">
        <f>IF(OR(
  AND(Table1[[#This Row],[Ticket Priority]]="Critical", Table1[[#This Row],[Ticket Status]]&lt;&gt;"Closed"),
  AND(Table1[[#This Row],[Ticket Priority]]="High", Table1[[#This Row],[Ticket Status]]="Open")
), "Yes", "No")</f>
        <v>No</v>
      </c>
      <c r="U6807" s="4" t="str">
        <f>IF(Table1[[#This Row],[Ticket Status]]="Closed","Yes","No")</f>
        <v>No</v>
      </c>
      <c r="V6807" s="4" t="str">
        <f>IF(Table1[[#This Row],[Ticket Status]]="Pending Customer Response","Yes","No")</f>
        <v>Yes</v>
      </c>
      <c r="W6807" s="5">
        <f ca="1">COUNTIFS(Table1[Agent_name],Table1[[#This Row],[Agent_name]],Table1[Month],Table1[[#This Row],[Month]])/160</f>
        <v>0.83125000000000004</v>
      </c>
    </row>
    <row r="6808" spans="1:23" x14ac:dyDescent="0.25">
      <c r="A6808">
        <v>6807</v>
      </c>
      <c r="B6808" t="s">
        <v>22054</v>
      </c>
      <c r="C6808" t="s">
        <v>22055</v>
      </c>
      <c r="D6808">
        <v>26</v>
      </c>
      <c r="E6808" t="s">
        <v>58</v>
      </c>
      <c r="F6808" t="s">
        <v>485</v>
      </c>
      <c r="G6808" s="1">
        <v>44465</v>
      </c>
      <c r="H6808" t="s">
        <v>59</v>
      </c>
      <c r="I6808" t="s">
        <v>177</v>
      </c>
      <c r="J6808" s="3" t="s">
        <v>10832</v>
      </c>
      <c r="K6808" t="s">
        <v>24</v>
      </c>
      <c r="M6808" t="s">
        <v>41</v>
      </c>
      <c r="N6808" t="s">
        <v>33</v>
      </c>
      <c r="O6808" s="2">
        <v>45078.277789351851</v>
      </c>
      <c r="R6808" t="str">
        <f t="shared" ca="1" si="106"/>
        <v>Mohit</v>
      </c>
      <c r="S6808" t="str">
        <f>IFERROR(TEXT(DATEVALUE(LEFT(Table1[[#This Row],[Date of Purchase]],10)), "MMMM"), TEXT(Table1[[#This Row],[Date of Purchase]], "MMMM"))</f>
        <v>September</v>
      </c>
      <c r="T6808" t="str">
        <f>IF(OR(
  AND(Table1[[#This Row],[Ticket Priority]]="Critical", Table1[[#This Row],[Ticket Status]]&lt;&gt;"Closed"),
  AND(Table1[[#This Row],[Ticket Priority]]="High", Table1[[#This Row],[Ticket Status]]="Open")
), "Yes", "No")</f>
        <v>No</v>
      </c>
      <c r="U6808" s="4" t="str">
        <f>IF(Table1[[#This Row],[Ticket Status]]="Closed","Yes","No")</f>
        <v>No</v>
      </c>
      <c r="V6808" s="4" t="str">
        <f>IF(Table1[[#This Row],[Ticket Status]]="Pending Customer Response","Yes","No")</f>
        <v>Yes</v>
      </c>
      <c r="W6808" s="5">
        <f ca="1">COUNTIFS(Table1[Agent_name],Table1[[#This Row],[Agent_name]],Table1[Month],Table1[[#This Row],[Month]])/160</f>
        <v>0.38124999999999998</v>
      </c>
    </row>
    <row r="6809" spans="1:23" x14ac:dyDescent="0.25">
      <c r="A6809">
        <v>6808</v>
      </c>
      <c r="B6809" t="s">
        <v>22056</v>
      </c>
      <c r="C6809" t="s">
        <v>16641</v>
      </c>
      <c r="D6809">
        <v>21</v>
      </c>
      <c r="E6809" t="s">
        <v>19</v>
      </c>
      <c r="F6809" t="s">
        <v>107</v>
      </c>
      <c r="G6809" s="1">
        <v>44244</v>
      </c>
      <c r="H6809" t="s">
        <v>59</v>
      </c>
      <c r="I6809" t="s">
        <v>67</v>
      </c>
      <c r="J6809" s="3" t="s">
        <v>22057</v>
      </c>
      <c r="K6809" t="s">
        <v>62</v>
      </c>
      <c r="M6809" t="s">
        <v>41</v>
      </c>
      <c r="N6809" t="s">
        <v>55</v>
      </c>
      <c r="R6809" t="str">
        <f t="shared" ca="1" si="106"/>
        <v>Priya</v>
      </c>
      <c r="S6809" t="str">
        <f>IFERROR(TEXT(DATEVALUE(LEFT(Table1[[#This Row],[Date of Purchase]],10)), "MMMM"), TEXT(Table1[[#This Row],[Date of Purchase]], "MMMM"))</f>
        <v>February</v>
      </c>
      <c r="T6809" t="str">
        <f>IF(OR(
  AND(Table1[[#This Row],[Ticket Priority]]="Critical", Table1[[#This Row],[Ticket Status]]&lt;&gt;"Closed"),
  AND(Table1[[#This Row],[Ticket Priority]]="High", Table1[[#This Row],[Ticket Status]]="Open")
), "Yes", "No")</f>
        <v>No</v>
      </c>
      <c r="U6809" s="4" t="str">
        <f>IF(Table1[[#This Row],[Ticket Status]]="Closed","Yes","No")</f>
        <v>No</v>
      </c>
      <c r="V6809" s="4" t="str">
        <f>IF(Table1[[#This Row],[Ticket Status]]="Pending Customer Response","Yes","No")</f>
        <v>No</v>
      </c>
      <c r="W6809" s="5">
        <f ca="1">COUNTIFS(Table1[Agent_name],Table1[[#This Row],[Agent_name]],Table1[Month],Table1[[#This Row],[Month]])/160</f>
        <v>0.44374999999999998</v>
      </c>
    </row>
    <row r="6810" spans="1:23" x14ac:dyDescent="0.25">
      <c r="A6810">
        <v>6809</v>
      </c>
      <c r="B6810" t="s">
        <v>22058</v>
      </c>
      <c r="C6810" t="s">
        <v>22059</v>
      </c>
      <c r="D6810">
        <v>57</v>
      </c>
      <c r="E6810" t="s">
        <v>19</v>
      </c>
      <c r="F6810" t="s">
        <v>112</v>
      </c>
      <c r="G6810" s="1">
        <v>44133</v>
      </c>
      <c r="H6810" t="s">
        <v>21</v>
      </c>
      <c r="I6810" t="s">
        <v>60</v>
      </c>
      <c r="J6810" s="3" t="s">
        <v>22060</v>
      </c>
      <c r="K6810" t="s">
        <v>62</v>
      </c>
      <c r="M6810" t="s">
        <v>25</v>
      </c>
      <c r="N6810" t="s">
        <v>26</v>
      </c>
      <c r="R6810" t="str">
        <f t="shared" ca="1" si="106"/>
        <v>Neha</v>
      </c>
      <c r="S6810" t="str">
        <f>IFERROR(TEXT(DATEVALUE(LEFT(Table1[[#This Row],[Date of Purchase]],10)), "MMMM"), TEXT(Table1[[#This Row],[Date of Purchase]], "MMMM"))</f>
        <v>October</v>
      </c>
      <c r="T6810" t="str">
        <f>IF(OR(
  AND(Table1[[#This Row],[Ticket Priority]]="Critical", Table1[[#This Row],[Ticket Status]]&lt;&gt;"Closed"),
  AND(Table1[[#This Row],[Ticket Priority]]="High", Table1[[#This Row],[Ticket Status]]="Open")
), "Yes", "No")</f>
        <v>Yes</v>
      </c>
      <c r="U6810" s="4" t="str">
        <f>IF(Table1[[#This Row],[Ticket Status]]="Closed","Yes","No")</f>
        <v>No</v>
      </c>
      <c r="V6810" s="4" t="str">
        <f>IF(Table1[[#This Row],[Ticket Status]]="Pending Customer Response","Yes","No")</f>
        <v>No</v>
      </c>
      <c r="W6810" s="5">
        <f ca="1">COUNTIFS(Table1[Agent_name],Table1[[#This Row],[Agent_name]],Table1[Month],Table1[[#This Row],[Month]])/160</f>
        <v>0.24374999999999999</v>
      </c>
    </row>
    <row r="6811" spans="1:23" x14ac:dyDescent="0.25">
      <c r="A6811">
        <v>6810</v>
      </c>
      <c r="B6811" t="s">
        <v>22061</v>
      </c>
      <c r="C6811" t="s">
        <v>22062</v>
      </c>
      <c r="D6811">
        <v>67</v>
      </c>
      <c r="E6811" t="s">
        <v>58</v>
      </c>
      <c r="F6811" t="s">
        <v>81</v>
      </c>
      <c r="G6811" s="1">
        <v>44090</v>
      </c>
      <c r="H6811" t="s">
        <v>59</v>
      </c>
      <c r="I6811" t="s">
        <v>60</v>
      </c>
      <c r="J6811" s="3" t="s">
        <v>22063</v>
      </c>
      <c r="K6811" t="s">
        <v>62</v>
      </c>
      <c r="M6811" t="s">
        <v>89</v>
      </c>
      <c r="N6811" t="s">
        <v>55</v>
      </c>
      <c r="R6811" t="str">
        <f t="shared" ca="1" si="106"/>
        <v>Aisha</v>
      </c>
      <c r="S6811" t="str">
        <f>IFERROR(TEXT(DATEVALUE(LEFT(Table1[[#This Row],[Date of Purchase]],10)), "MMMM"), TEXT(Table1[[#This Row],[Date of Purchase]], "MMMM"))</f>
        <v>September</v>
      </c>
      <c r="T6811" t="str">
        <f>IF(OR(
  AND(Table1[[#This Row],[Ticket Priority]]="Critical", Table1[[#This Row],[Ticket Status]]&lt;&gt;"Closed"),
  AND(Table1[[#This Row],[Ticket Priority]]="High", Table1[[#This Row],[Ticket Status]]="Open")
), "Yes", "No")</f>
        <v>Yes</v>
      </c>
      <c r="U6811" s="4" t="str">
        <f>IF(Table1[[#This Row],[Ticket Status]]="Closed","Yes","No")</f>
        <v>No</v>
      </c>
      <c r="V6811" s="4" t="str">
        <f>IF(Table1[[#This Row],[Ticket Status]]="Pending Customer Response","Yes","No")</f>
        <v>No</v>
      </c>
      <c r="W6811" s="5">
        <f ca="1">COUNTIFS(Table1[Agent_name],Table1[[#This Row],[Agent_name]],Table1[Month],Table1[[#This Row],[Month]])/160</f>
        <v>0.86250000000000004</v>
      </c>
    </row>
    <row r="6812" spans="1:23" x14ac:dyDescent="0.25">
      <c r="A6812">
        <v>6811</v>
      </c>
      <c r="B6812" t="s">
        <v>22064</v>
      </c>
      <c r="C6812" t="s">
        <v>22065</v>
      </c>
      <c r="D6812">
        <v>19</v>
      </c>
      <c r="E6812" t="s">
        <v>29</v>
      </c>
      <c r="F6812" t="s">
        <v>112</v>
      </c>
      <c r="G6812" s="1">
        <v>43838</v>
      </c>
      <c r="H6812" t="s">
        <v>21</v>
      </c>
      <c r="I6812" t="s">
        <v>72</v>
      </c>
      <c r="J6812" s="3" t="s">
        <v>22066</v>
      </c>
      <c r="K6812" t="s">
        <v>24</v>
      </c>
      <c r="M6812" t="s">
        <v>89</v>
      </c>
      <c r="N6812" t="s">
        <v>83</v>
      </c>
      <c r="O6812" s="2">
        <v>45078.758414351854</v>
      </c>
      <c r="R6812" t="str">
        <f t="shared" ca="1" si="106"/>
        <v>Aisha</v>
      </c>
      <c r="S6812" t="str">
        <f>IFERROR(TEXT(DATEVALUE(LEFT(Table1[[#This Row],[Date of Purchase]],10)), "MMMM"), TEXT(Table1[[#This Row],[Date of Purchase]], "MMMM"))</f>
        <v>January</v>
      </c>
      <c r="T6812" t="str">
        <f>IF(OR(
  AND(Table1[[#This Row],[Ticket Priority]]="Critical", Table1[[#This Row],[Ticket Status]]&lt;&gt;"Closed"),
  AND(Table1[[#This Row],[Ticket Priority]]="High", Table1[[#This Row],[Ticket Status]]="Open")
), "Yes", "No")</f>
        <v>No</v>
      </c>
      <c r="U6812" s="4" t="str">
        <f>IF(Table1[[#This Row],[Ticket Status]]="Closed","Yes","No")</f>
        <v>No</v>
      </c>
      <c r="V6812" s="4" t="str">
        <f>IF(Table1[[#This Row],[Ticket Status]]="Pending Customer Response","Yes","No")</f>
        <v>Yes</v>
      </c>
      <c r="W6812" s="5">
        <f ca="1">COUNTIFS(Table1[Agent_name],Table1[[#This Row],[Agent_name]],Table1[Month],Table1[[#This Row],[Month]])/160</f>
        <v>0.83125000000000004</v>
      </c>
    </row>
    <row r="6813" spans="1:23" x14ac:dyDescent="0.25">
      <c r="A6813">
        <v>6812</v>
      </c>
      <c r="B6813" t="s">
        <v>22067</v>
      </c>
      <c r="C6813" t="s">
        <v>22068</v>
      </c>
      <c r="D6813">
        <v>34</v>
      </c>
      <c r="E6813" t="s">
        <v>29</v>
      </c>
      <c r="F6813" t="s">
        <v>211</v>
      </c>
      <c r="G6813" s="1">
        <v>44039</v>
      </c>
      <c r="H6813" t="s">
        <v>67</v>
      </c>
      <c r="I6813" t="s">
        <v>67</v>
      </c>
      <c r="J6813" s="3" t="s">
        <v>22069</v>
      </c>
      <c r="K6813" t="s">
        <v>62</v>
      </c>
      <c r="M6813" t="s">
        <v>25</v>
      </c>
      <c r="N6813" t="s">
        <v>33</v>
      </c>
      <c r="R6813" t="str">
        <f t="shared" ca="1" si="106"/>
        <v>Aisha</v>
      </c>
      <c r="S6813" t="str">
        <f>IFERROR(TEXT(DATEVALUE(LEFT(Table1[[#This Row],[Date of Purchase]],10)), "MMMM"), TEXT(Table1[[#This Row],[Date of Purchase]], "MMMM"))</f>
        <v>July</v>
      </c>
      <c r="T6813" t="str">
        <f>IF(OR(
  AND(Table1[[#This Row],[Ticket Priority]]="Critical", Table1[[#This Row],[Ticket Status]]&lt;&gt;"Closed"),
  AND(Table1[[#This Row],[Ticket Priority]]="High", Table1[[#This Row],[Ticket Status]]="Open")
), "Yes", "No")</f>
        <v>Yes</v>
      </c>
      <c r="U6813" s="4" t="str">
        <f>IF(Table1[[#This Row],[Ticket Status]]="Closed","Yes","No")</f>
        <v>No</v>
      </c>
      <c r="V6813" s="4" t="str">
        <f>IF(Table1[[#This Row],[Ticket Status]]="Pending Customer Response","Yes","No")</f>
        <v>No</v>
      </c>
      <c r="W6813" s="5">
        <f ca="1">COUNTIFS(Table1[Agent_name],Table1[[#This Row],[Agent_name]],Table1[Month],Table1[[#This Row],[Month]])/160</f>
        <v>0.875</v>
      </c>
    </row>
    <row r="6814" spans="1:23" x14ac:dyDescent="0.25">
      <c r="A6814">
        <v>6813</v>
      </c>
      <c r="B6814" t="s">
        <v>22070</v>
      </c>
      <c r="C6814" t="s">
        <v>22071</v>
      </c>
      <c r="D6814">
        <v>34</v>
      </c>
      <c r="E6814" t="s">
        <v>29</v>
      </c>
      <c r="F6814" t="s">
        <v>103</v>
      </c>
      <c r="G6814" s="1">
        <v>44039</v>
      </c>
      <c r="H6814" t="s">
        <v>21</v>
      </c>
      <c r="I6814" t="s">
        <v>31</v>
      </c>
      <c r="J6814" s="3" t="s">
        <v>22072</v>
      </c>
      <c r="K6814" t="s">
        <v>39</v>
      </c>
      <c r="L6814" t="s">
        <v>22073</v>
      </c>
      <c r="M6814" t="s">
        <v>25</v>
      </c>
      <c r="N6814" t="s">
        <v>26</v>
      </c>
      <c r="O6814" s="2">
        <v>45078.40357638889</v>
      </c>
      <c r="P6814" s="2">
        <v>45078.854270833333</v>
      </c>
      <c r="Q6814">
        <v>3</v>
      </c>
      <c r="R6814" t="str">
        <f t="shared" ca="1" si="106"/>
        <v>Ravi</v>
      </c>
      <c r="S6814" t="str">
        <f>IFERROR(TEXT(DATEVALUE(LEFT(Table1[[#This Row],[Date of Purchase]],10)), "MMMM"), TEXT(Table1[[#This Row],[Date of Purchase]], "MMMM"))</f>
        <v>July</v>
      </c>
      <c r="T6814" t="str">
        <f>IF(OR(
  AND(Table1[[#This Row],[Ticket Priority]]="Critical", Table1[[#This Row],[Ticket Status]]&lt;&gt;"Closed"),
  AND(Table1[[#This Row],[Ticket Priority]]="High", Table1[[#This Row],[Ticket Status]]="Open")
), "Yes", "No")</f>
        <v>No</v>
      </c>
      <c r="U6814" s="4" t="str">
        <f>IF(Table1[[#This Row],[Ticket Status]]="Closed","Yes","No")</f>
        <v>Yes</v>
      </c>
      <c r="V6814" s="4" t="str">
        <f>IF(Table1[[#This Row],[Ticket Status]]="Pending Customer Response","Yes","No")</f>
        <v>No</v>
      </c>
      <c r="W6814" s="5">
        <f ca="1">COUNTIFS(Table1[Agent_name],Table1[[#This Row],[Agent_name]],Table1[Month],Table1[[#This Row],[Month]])/160</f>
        <v>0.66249999999999998</v>
      </c>
    </row>
    <row r="6815" spans="1:23" x14ac:dyDescent="0.25">
      <c r="A6815">
        <v>6814</v>
      </c>
      <c r="B6815" t="s">
        <v>22074</v>
      </c>
      <c r="C6815" t="s">
        <v>22075</v>
      </c>
      <c r="D6815">
        <v>29</v>
      </c>
      <c r="E6815" t="s">
        <v>19</v>
      </c>
      <c r="F6815" t="s">
        <v>81</v>
      </c>
      <c r="G6815" s="1">
        <v>43981</v>
      </c>
      <c r="H6815" t="s">
        <v>59</v>
      </c>
      <c r="I6815" t="s">
        <v>59</v>
      </c>
      <c r="J6815" s="3" t="s">
        <v>22076</v>
      </c>
      <c r="K6815" t="s">
        <v>24</v>
      </c>
      <c r="M6815" t="s">
        <v>41</v>
      </c>
      <c r="N6815" t="s">
        <v>33</v>
      </c>
      <c r="O6815" s="2">
        <v>45078.876516203702</v>
      </c>
      <c r="R6815" t="str">
        <f t="shared" ca="1" si="106"/>
        <v>Mohit</v>
      </c>
      <c r="S6815" t="str">
        <f>IFERROR(TEXT(DATEVALUE(LEFT(Table1[[#This Row],[Date of Purchase]],10)), "MMMM"), TEXT(Table1[[#This Row],[Date of Purchase]], "MMMM"))</f>
        <v>May</v>
      </c>
      <c r="T6815" t="str">
        <f>IF(OR(
  AND(Table1[[#This Row],[Ticket Priority]]="Critical", Table1[[#This Row],[Ticket Status]]&lt;&gt;"Closed"),
  AND(Table1[[#This Row],[Ticket Priority]]="High", Table1[[#This Row],[Ticket Status]]="Open")
), "Yes", "No")</f>
        <v>No</v>
      </c>
      <c r="U6815" s="4" t="str">
        <f>IF(Table1[[#This Row],[Ticket Status]]="Closed","Yes","No")</f>
        <v>No</v>
      </c>
      <c r="V6815" s="4" t="str">
        <f>IF(Table1[[#This Row],[Ticket Status]]="Pending Customer Response","Yes","No")</f>
        <v>Yes</v>
      </c>
      <c r="W6815" s="5">
        <f ca="1">COUNTIFS(Table1[Agent_name],Table1[[#This Row],[Agent_name]],Table1[Month],Table1[[#This Row],[Month]])/160</f>
        <v>0.45624999999999999</v>
      </c>
    </row>
    <row r="6816" spans="1:23" x14ac:dyDescent="0.25">
      <c r="A6816">
        <v>6815</v>
      </c>
      <c r="B6816" t="s">
        <v>22077</v>
      </c>
      <c r="C6816" t="s">
        <v>22078</v>
      </c>
      <c r="D6816">
        <v>65</v>
      </c>
      <c r="E6816" t="s">
        <v>29</v>
      </c>
      <c r="F6816" t="s">
        <v>219</v>
      </c>
      <c r="G6816" s="1">
        <v>44007</v>
      </c>
      <c r="H6816" t="s">
        <v>45</v>
      </c>
      <c r="I6816" t="s">
        <v>93</v>
      </c>
      <c r="J6816" s="3" t="s">
        <v>22079</v>
      </c>
      <c r="K6816" t="s">
        <v>39</v>
      </c>
      <c r="L6816" t="s">
        <v>22080</v>
      </c>
      <c r="M6816" t="s">
        <v>89</v>
      </c>
      <c r="N6816" t="s">
        <v>83</v>
      </c>
      <c r="O6816" s="2">
        <v>45078.800127314818</v>
      </c>
      <c r="P6816" s="2">
        <v>45078.270266203705</v>
      </c>
      <c r="Q6816">
        <v>2</v>
      </c>
      <c r="R6816" t="str">
        <f t="shared" ca="1" si="106"/>
        <v>Priya</v>
      </c>
      <c r="S6816" t="str">
        <f>IFERROR(TEXT(DATEVALUE(LEFT(Table1[[#This Row],[Date of Purchase]],10)), "MMMM"), TEXT(Table1[[#This Row],[Date of Purchase]], "MMMM"))</f>
        <v>June</v>
      </c>
      <c r="T6816" t="str">
        <f>IF(OR(
  AND(Table1[[#This Row],[Ticket Priority]]="Critical", Table1[[#This Row],[Ticket Status]]&lt;&gt;"Closed"),
  AND(Table1[[#This Row],[Ticket Priority]]="High", Table1[[#This Row],[Ticket Status]]="Open")
), "Yes", "No")</f>
        <v>No</v>
      </c>
      <c r="U6816" s="4" t="str">
        <f>IF(Table1[[#This Row],[Ticket Status]]="Closed","Yes","No")</f>
        <v>Yes</v>
      </c>
      <c r="V6816" s="4" t="str">
        <f>IF(Table1[[#This Row],[Ticket Status]]="Pending Customer Response","Yes","No")</f>
        <v>No</v>
      </c>
      <c r="W6816" s="5">
        <f ca="1">COUNTIFS(Table1[Agent_name],Table1[[#This Row],[Agent_name]],Table1[Month],Table1[[#This Row],[Month]])/160</f>
        <v>0.35625000000000001</v>
      </c>
    </row>
    <row r="6817" spans="1:23" x14ac:dyDescent="0.25">
      <c r="A6817">
        <v>6816</v>
      </c>
      <c r="B6817" t="s">
        <v>22081</v>
      </c>
      <c r="C6817" t="s">
        <v>22082</v>
      </c>
      <c r="D6817">
        <v>35</v>
      </c>
      <c r="E6817" t="s">
        <v>58</v>
      </c>
      <c r="F6817" t="s">
        <v>161</v>
      </c>
      <c r="G6817" s="1">
        <v>44178</v>
      </c>
      <c r="H6817" t="s">
        <v>21</v>
      </c>
      <c r="I6817" t="s">
        <v>177</v>
      </c>
      <c r="J6817" s="3" t="s">
        <v>22083</v>
      </c>
      <c r="K6817" t="s">
        <v>39</v>
      </c>
      <c r="L6817" t="s">
        <v>22084</v>
      </c>
      <c r="M6817" t="s">
        <v>89</v>
      </c>
      <c r="N6817" t="s">
        <v>26</v>
      </c>
      <c r="O6817" s="2">
        <v>45078.302233796298</v>
      </c>
      <c r="P6817" s="2">
        <v>45078.365428240744</v>
      </c>
      <c r="Q6817">
        <v>1</v>
      </c>
      <c r="R6817" t="str">
        <f t="shared" ca="1" si="106"/>
        <v>Ravi</v>
      </c>
      <c r="S6817" t="str">
        <f>IFERROR(TEXT(DATEVALUE(LEFT(Table1[[#This Row],[Date of Purchase]],10)), "MMMM"), TEXT(Table1[[#This Row],[Date of Purchase]], "MMMM"))</f>
        <v>December</v>
      </c>
      <c r="T6817" t="str">
        <f>IF(OR(
  AND(Table1[[#This Row],[Ticket Priority]]="Critical", Table1[[#This Row],[Ticket Status]]&lt;&gt;"Closed"),
  AND(Table1[[#This Row],[Ticket Priority]]="High", Table1[[#This Row],[Ticket Status]]="Open")
), "Yes", "No")</f>
        <v>No</v>
      </c>
      <c r="U6817" s="4" t="str">
        <f>IF(Table1[[#This Row],[Ticket Status]]="Closed","Yes","No")</f>
        <v>Yes</v>
      </c>
      <c r="V6817" s="4" t="str">
        <f>IF(Table1[[#This Row],[Ticket Status]]="Pending Customer Response","Yes","No")</f>
        <v>No</v>
      </c>
      <c r="W6817" s="5">
        <f ca="1">COUNTIFS(Table1[Agent_name],Table1[[#This Row],[Agent_name]],Table1[Month],Table1[[#This Row],[Month]])/160</f>
        <v>0.66249999999999998</v>
      </c>
    </row>
    <row r="6818" spans="1:23" x14ac:dyDescent="0.25">
      <c r="A6818">
        <v>6817</v>
      </c>
      <c r="B6818" t="s">
        <v>22085</v>
      </c>
      <c r="C6818" t="s">
        <v>22086</v>
      </c>
      <c r="D6818">
        <v>70</v>
      </c>
      <c r="E6818" t="s">
        <v>19</v>
      </c>
      <c r="F6818" t="s">
        <v>211</v>
      </c>
      <c r="G6818" s="1">
        <v>44421</v>
      </c>
      <c r="H6818" t="s">
        <v>45</v>
      </c>
      <c r="I6818" t="s">
        <v>141</v>
      </c>
      <c r="J6818" s="3" t="s">
        <v>22087</v>
      </c>
      <c r="K6818" t="s">
        <v>39</v>
      </c>
      <c r="L6818" t="s">
        <v>22088</v>
      </c>
      <c r="M6818" t="s">
        <v>41</v>
      </c>
      <c r="N6818" t="s">
        <v>26</v>
      </c>
      <c r="O6818" s="2">
        <v>45078.172395833331</v>
      </c>
      <c r="P6818" s="2">
        <v>45078.685590277775</v>
      </c>
      <c r="Q6818">
        <v>3</v>
      </c>
      <c r="R6818" t="str">
        <f t="shared" ca="1" si="106"/>
        <v>Ravi</v>
      </c>
      <c r="S6818" t="str">
        <f>IFERROR(TEXT(DATEVALUE(LEFT(Table1[[#This Row],[Date of Purchase]],10)), "MMMM"), TEXT(Table1[[#This Row],[Date of Purchase]], "MMMM"))</f>
        <v>August</v>
      </c>
      <c r="T6818" t="str">
        <f>IF(OR(
  AND(Table1[[#This Row],[Ticket Priority]]="Critical", Table1[[#This Row],[Ticket Status]]&lt;&gt;"Closed"),
  AND(Table1[[#This Row],[Ticket Priority]]="High", Table1[[#This Row],[Ticket Status]]="Open")
), "Yes", "No")</f>
        <v>No</v>
      </c>
      <c r="U6818" s="4" t="str">
        <f>IF(Table1[[#This Row],[Ticket Status]]="Closed","Yes","No")</f>
        <v>Yes</v>
      </c>
      <c r="V6818" s="4" t="str">
        <f>IF(Table1[[#This Row],[Ticket Status]]="Pending Customer Response","Yes","No")</f>
        <v>No</v>
      </c>
      <c r="W6818" s="5">
        <f ca="1">COUNTIFS(Table1[Agent_name],Table1[[#This Row],[Agent_name]],Table1[Month],Table1[[#This Row],[Month]])/160</f>
        <v>0.65625</v>
      </c>
    </row>
    <row r="6819" spans="1:23" x14ac:dyDescent="0.25">
      <c r="A6819">
        <v>6818</v>
      </c>
      <c r="B6819" t="s">
        <v>22089</v>
      </c>
      <c r="C6819" t="s">
        <v>22090</v>
      </c>
      <c r="D6819">
        <v>26</v>
      </c>
      <c r="E6819" t="s">
        <v>58</v>
      </c>
      <c r="F6819" t="s">
        <v>699</v>
      </c>
      <c r="G6819" s="1">
        <v>44259</v>
      </c>
      <c r="H6819" t="s">
        <v>66</v>
      </c>
      <c r="I6819" t="s">
        <v>37</v>
      </c>
      <c r="J6819" s="3" t="s">
        <v>22091</v>
      </c>
      <c r="K6819" t="s">
        <v>62</v>
      </c>
      <c r="M6819" t="s">
        <v>25</v>
      </c>
      <c r="N6819" t="s">
        <v>26</v>
      </c>
      <c r="R6819" t="str">
        <f t="shared" ca="1" si="106"/>
        <v>Aisha</v>
      </c>
      <c r="S6819" t="str">
        <f>IFERROR(TEXT(DATEVALUE(LEFT(Table1[[#This Row],[Date of Purchase]],10)), "MMMM"), TEXT(Table1[[#This Row],[Date of Purchase]], "MMMM"))</f>
        <v>March</v>
      </c>
      <c r="T6819" t="str">
        <f>IF(OR(
  AND(Table1[[#This Row],[Ticket Priority]]="Critical", Table1[[#This Row],[Ticket Status]]&lt;&gt;"Closed"),
  AND(Table1[[#This Row],[Ticket Priority]]="High", Table1[[#This Row],[Ticket Status]]="Open")
), "Yes", "No")</f>
        <v>Yes</v>
      </c>
      <c r="U6819" s="4" t="str">
        <f>IF(Table1[[#This Row],[Ticket Status]]="Closed","Yes","No")</f>
        <v>No</v>
      </c>
      <c r="V6819" s="4" t="str">
        <f>IF(Table1[[#This Row],[Ticket Status]]="Pending Customer Response","Yes","No")</f>
        <v>No</v>
      </c>
      <c r="W6819" s="5">
        <f ca="1">COUNTIFS(Table1[Agent_name],Table1[[#This Row],[Agent_name]],Table1[Month],Table1[[#This Row],[Month]])/160</f>
        <v>1.0062500000000001</v>
      </c>
    </row>
    <row r="6820" spans="1:23" x14ac:dyDescent="0.25">
      <c r="A6820">
        <v>6819</v>
      </c>
      <c r="B6820" t="s">
        <v>22092</v>
      </c>
      <c r="C6820" t="s">
        <v>22093</v>
      </c>
      <c r="D6820">
        <v>65</v>
      </c>
      <c r="E6820" t="s">
        <v>29</v>
      </c>
      <c r="F6820" t="s">
        <v>242</v>
      </c>
      <c r="G6820" s="1">
        <v>44502</v>
      </c>
      <c r="H6820" t="s">
        <v>59</v>
      </c>
      <c r="I6820" t="s">
        <v>60</v>
      </c>
      <c r="J6820" s="3" t="s">
        <v>22094</v>
      </c>
      <c r="K6820" t="s">
        <v>62</v>
      </c>
      <c r="M6820" t="s">
        <v>25</v>
      </c>
      <c r="N6820" t="s">
        <v>33</v>
      </c>
      <c r="Q6820">
        <v>5</v>
      </c>
      <c r="R6820" t="str">
        <f t="shared" ca="1" si="106"/>
        <v>Rahul</v>
      </c>
      <c r="S6820" t="str">
        <f>IFERROR(TEXT(DATEVALUE(LEFT(Table1[[#This Row],[Date of Purchase]],10)), "MMMM"), TEXT(Table1[[#This Row],[Date of Purchase]], "MMMM"))</f>
        <v>November</v>
      </c>
      <c r="T6820" t="str">
        <f>IF(OR(
  AND(Table1[[#This Row],[Ticket Priority]]="Critical", Table1[[#This Row],[Ticket Status]]&lt;&gt;"Closed"),
  AND(Table1[[#This Row],[Ticket Priority]]="High", Table1[[#This Row],[Ticket Status]]="Open")
), "Yes", "No")</f>
        <v>Yes</v>
      </c>
      <c r="U6820" s="4" t="str">
        <f>IF(Table1[[#This Row],[Ticket Status]]="Closed","Yes","No")</f>
        <v>No</v>
      </c>
      <c r="V6820" s="4" t="str">
        <f>IF(Table1[[#This Row],[Ticket Status]]="Pending Customer Response","Yes","No")</f>
        <v>No</v>
      </c>
      <c r="W6820" s="5">
        <f ca="1">COUNTIFS(Table1[Agent_name],Table1[[#This Row],[Agent_name]],Table1[Month],Table1[[#This Row],[Month]])/160</f>
        <v>0.2</v>
      </c>
    </row>
    <row r="6821" spans="1:23" x14ac:dyDescent="0.25">
      <c r="A6821">
        <v>6820</v>
      </c>
      <c r="B6821" t="s">
        <v>22095</v>
      </c>
      <c r="C6821" t="s">
        <v>22096</v>
      </c>
      <c r="D6821">
        <v>54</v>
      </c>
      <c r="E6821" t="s">
        <v>19</v>
      </c>
      <c r="F6821" t="s">
        <v>397</v>
      </c>
      <c r="G6821" s="1">
        <v>44476</v>
      </c>
      <c r="H6821" t="s">
        <v>21</v>
      </c>
      <c r="I6821" t="s">
        <v>72</v>
      </c>
      <c r="J6821" s="3" t="s">
        <v>22097</v>
      </c>
      <c r="K6821" t="s">
        <v>24</v>
      </c>
      <c r="M6821" t="s">
        <v>89</v>
      </c>
      <c r="N6821" t="s">
        <v>55</v>
      </c>
      <c r="O6821" s="2">
        <v>45078.388414351852</v>
      </c>
      <c r="R6821" t="str">
        <f t="shared" ca="1" si="106"/>
        <v>Aisha</v>
      </c>
      <c r="S6821" t="str">
        <f>IFERROR(TEXT(DATEVALUE(LEFT(Table1[[#This Row],[Date of Purchase]],10)), "MMMM"), TEXT(Table1[[#This Row],[Date of Purchase]], "MMMM"))</f>
        <v>October</v>
      </c>
      <c r="T6821" t="str">
        <f>IF(OR(
  AND(Table1[[#This Row],[Ticket Priority]]="Critical", Table1[[#This Row],[Ticket Status]]&lt;&gt;"Closed"),
  AND(Table1[[#This Row],[Ticket Priority]]="High", Table1[[#This Row],[Ticket Status]]="Open")
), "Yes", "No")</f>
        <v>No</v>
      </c>
      <c r="U6821" s="4" t="str">
        <f>IF(Table1[[#This Row],[Ticket Status]]="Closed","Yes","No")</f>
        <v>No</v>
      </c>
      <c r="V6821" s="4" t="str">
        <f>IF(Table1[[#This Row],[Ticket Status]]="Pending Customer Response","Yes","No")</f>
        <v>Yes</v>
      </c>
      <c r="W6821" s="5">
        <f ca="1">COUNTIFS(Table1[Agent_name],Table1[[#This Row],[Agent_name]],Table1[Month],Table1[[#This Row],[Month]])/160</f>
        <v>0.85624999999999996</v>
      </c>
    </row>
    <row r="6822" spans="1:23" x14ac:dyDescent="0.25">
      <c r="A6822">
        <v>6821</v>
      </c>
      <c r="B6822" t="s">
        <v>22098</v>
      </c>
      <c r="C6822" t="s">
        <v>22099</v>
      </c>
      <c r="D6822">
        <v>32</v>
      </c>
      <c r="E6822" t="s">
        <v>58</v>
      </c>
      <c r="F6822" t="s">
        <v>173</v>
      </c>
      <c r="G6822" s="1">
        <v>44007</v>
      </c>
      <c r="H6822" t="s">
        <v>67</v>
      </c>
      <c r="I6822" t="s">
        <v>72</v>
      </c>
      <c r="J6822" s="3" t="s">
        <v>22100</v>
      </c>
      <c r="K6822" t="s">
        <v>39</v>
      </c>
      <c r="L6822" t="s">
        <v>22101</v>
      </c>
      <c r="M6822" t="s">
        <v>143</v>
      </c>
      <c r="N6822" t="s">
        <v>55</v>
      </c>
      <c r="O6822" s="2">
        <v>45078.639814814815</v>
      </c>
      <c r="P6822" s="2">
        <v>45078.397453703707</v>
      </c>
      <c r="Q6822">
        <v>4</v>
      </c>
      <c r="R6822" t="str">
        <f t="shared" ca="1" si="106"/>
        <v>Aisha</v>
      </c>
      <c r="S6822" t="str">
        <f>IFERROR(TEXT(DATEVALUE(LEFT(Table1[[#This Row],[Date of Purchase]],10)), "MMMM"), TEXT(Table1[[#This Row],[Date of Purchase]], "MMMM"))</f>
        <v>June</v>
      </c>
      <c r="T6822" t="str">
        <f>IF(OR(
  AND(Table1[[#This Row],[Ticket Priority]]="Critical", Table1[[#This Row],[Ticket Status]]&lt;&gt;"Closed"),
  AND(Table1[[#This Row],[Ticket Priority]]="High", Table1[[#This Row],[Ticket Status]]="Open")
), "Yes", "No")</f>
        <v>No</v>
      </c>
      <c r="U6822" s="4" t="str">
        <f>IF(Table1[[#This Row],[Ticket Status]]="Closed","Yes","No")</f>
        <v>Yes</v>
      </c>
      <c r="V6822" s="4" t="str">
        <f>IF(Table1[[#This Row],[Ticket Status]]="Pending Customer Response","Yes","No")</f>
        <v>No</v>
      </c>
      <c r="W6822" s="5">
        <f ca="1">COUNTIFS(Table1[Agent_name],Table1[[#This Row],[Agent_name]],Table1[Month],Table1[[#This Row],[Month]])/160</f>
        <v>0.89375000000000004</v>
      </c>
    </row>
    <row r="6823" spans="1:23" x14ac:dyDescent="0.25">
      <c r="A6823">
        <v>6822</v>
      </c>
      <c r="B6823" t="s">
        <v>2300</v>
      </c>
      <c r="C6823" t="s">
        <v>22102</v>
      </c>
      <c r="D6823">
        <v>67</v>
      </c>
      <c r="E6823" t="s">
        <v>58</v>
      </c>
      <c r="F6823" t="s">
        <v>339</v>
      </c>
      <c r="G6823" s="1">
        <v>43914</v>
      </c>
      <c r="H6823" t="s">
        <v>67</v>
      </c>
      <c r="I6823" t="s">
        <v>93</v>
      </c>
      <c r="J6823" s="3" t="s">
        <v>22103</v>
      </c>
      <c r="K6823" t="s">
        <v>62</v>
      </c>
      <c r="M6823" t="s">
        <v>41</v>
      </c>
      <c r="N6823" t="s">
        <v>26</v>
      </c>
      <c r="R6823" t="str">
        <f t="shared" ca="1" si="106"/>
        <v>Mohit</v>
      </c>
      <c r="S6823" t="str">
        <f>IFERROR(TEXT(DATEVALUE(LEFT(Table1[[#This Row],[Date of Purchase]],10)), "MMMM"), TEXT(Table1[[#This Row],[Date of Purchase]], "MMMM"))</f>
        <v>March</v>
      </c>
      <c r="T6823" t="str">
        <f>IF(OR(
  AND(Table1[[#This Row],[Ticket Priority]]="Critical", Table1[[#This Row],[Ticket Status]]&lt;&gt;"Closed"),
  AND(Table1[[#This Row],[Ticket Priority]]="High", Table1[[#This Row],[Ticket Status]]="Open")
), "Yes", "No")</f>
        <v>No</v>
      </c>
      <c r="U6823" s="4" t="str">
        <f>IF(Table1[[#This Row],[Ticket Status]]="Closed","Yes","No")</f>
        <v>No</v>
      </c>
      <c r="V6823" s="4" t="str">
        <f>IF(Table1[[#This Row],[Ticket Status]]="Pending Customer Response","Yes","No")</f>
        <v>No</v>
      </c>
      <c r="W6823" s="5">
        <f ca="1">COUNTIFS(Table1[Agent_name],Table1[[#This Row],[Agent_name]],Table1[Month],Table1[[#This Row],[Month]])/160</f>
        <v>0.45624999999999999</v>
      </c>
    </row>
    <row r="6824" spans="1:23" x14ac:dyDescent="0.25">
      <c r="A6824">
        <v>6823</v>
      </c>
      <c r="B6824" t="s">
        <v>22104</v>
      </c>
      <c r="C6824" t="s">
        <v>22105</v>
      </c>
      <c r="D6824">
        <v>70</v>
      </c>
      <c r="E6824" t="s">
        <v>19</v>
      </c>
      <c r="F6824" t="s">
        <v>51</v>
      </c>
      <c r="G6824" s="1">
        <v>44010</v>
      </c>
      <c r="H6824" t="s">
        <v>21</v>
      </c>
      <c r="I6824" t="s">
        <v>31</v>
      </c>
      <c r="J6824" s="3" t="s">
        <v>22106</v>
      </c>
      <c r="K6824" t="s">
        <v>39</v>
      </c>
      <c r="L6824" t="s">
        <v>22107</v>
      </c>
      <c r="M6824" t="s">
        <v>143</v>
      </c>
      <c r="N6824" t="s">
        <v>33</v>
      </c>
      <c r="O6824" s="2">
        <v>45078.093310185184</v>
      </c>
      <c r="P6824" s="2">
        <v>45078.242615740739</v>
      </c>
      <c r="Q6824">
        <v>3</v>
      </c>
      <c r="R6824" t="str">
        <f t="shared" ca="1" si="106"/>
        <v>Arjun</v>
      </c>
      <c r="S6824" t="str">
        <f>IFERROR(TEXT(DATEVALUE(LEFT(Table1[[#This Row],[Date of Purchase]],10)), "MMMM"), TEXT(Table1[[#This Row],[Date of Purchase]], "MMMM"))</f>
        <v>June</v>
      </c>
      <c r="T6824" t="str">
        <f>IF(OR(
  AND(Table1[[#This Row],[Ticket Priority]]="Critical", Table1[[#This Row],[Ticket Status]]&lt;&gt;"Closed"),
  AND(Table1[[#This Row],[Ticket Priority]]="High", Table1[[#This Row],[Ticket Status]]="Open")
), "Yes", "No")</f>
        <v>No</v>
      </c>
      <c r="U6824" s="4" t="str">
        <f>IF(Table1[[#This Row],[Ticket Status]]="Closed","Yes","No")</f>
        <v>Yes</v>
      </c>
      <c r="V6824" s="4" t="str">
        <f>IF(Table1[[#This Row],[Ticket Status]]="Pending Customer Response","Yes","No")</f>
        <v>No</v>
      </c>
      <c r="W6824" s="5">
        <f ca="1">COUNTIFS(Table1[Agent_name],Table1[[#This Row],[Agent_name]],Table1[Month],Table1[[#This Row],[Month]])/160</f>
        <v>0.28749999999999998</v>
      </c>
    </row>
    <row r="6825" spans="1:23" x14ac:dyDescent="0.25">
      <c r="A6825">
        <v>6824</v>
      </c>
      <c r="B6825" t="s">
        <v>4371</v>
      </c>
      <c r="C6825" t="s">
        <v>22108</v>
      </c>
      <c r="D6825">
        <v>31</v>
      </c>
      <c r="E6825" t="s">
        <v>19</v>
      </c>
      <c r="F6825" t="s">
        <v>76</v>
      </c>
      <c r="G6825" s="1">
        <v>44121</v>
      </c>
      <c r="H6825" t="s">
        <v>67</v>
      </c>
      <c r="I6825" t="s">
        <v>22</v>
      </c>
      <c r="J6825" s="3" t="s">
        <v>22109</v>
      </c>
      <c r="K6825" t="s">
        <v>39</v>
      </c>
      <c r="L6825" t="s">
        <v>22110</v>
      </c>
      <c r="M6825" t="s">
        <v>89</v>
      </c>
      <c r="N6825" t="s">
        <v>26</v>
      </c>
      <c r="O6825" s="2">
        <v>45078.649571759262</v>
      </c>
      <c r="P6825" s="2">
        <v>45078.973182870373</v>
      </c>
      <c r="Q6825">
        <v>1</v>
      </c>
      <c r="R6825" t="str">
        <f t="shared" ca="1" si="106"/>
        <v>Karan</v>
      </c>
      <c r="S6825" t="str">
        <f>IFERROR(TEXT(DATEVALUE(LEFT(Table1[[#This Row],[Date of Purchase]],10)), "MMMM"), TEXT(Table1[[#This Row],[Date of Purchase]], "MMMM"))</f>
        <v>October</v>
      </c>
      <c r="T6825" t="str">
        <f>IF(OR(
  AND(Table1[[#This Row],[Ticket Priority]]="Critical", Table1[[#This Row],[Ticket Status]]&lt;&gt;"Closed"),
  AND(Table1[[#This Row],[Ticket Priority]]="High", Table1[[#This Row],[Ticket Status]]="Open")
), "Yes", "No")</f>
        <v>No</v>
      </c>
      <c r="U6825" s="4" t="str">
        <f>IF(Table1[[#This Row],[Ticket Status]]="Closed","Yes","No")</f>
        <v>Yes</v>
      </c>
      <c r="V6825" s="4" t="str">
        <f>IF(Table1[[#This Row],[Ticket Status]]="Pending Customer Response","Yes","No")</f>
        <v>No</v>
      </c>
      <c r="W6825" s="5">
        <f ca="1">COUNTIFS(Table1[Agent_name],Table1[[#This Row],[Agent_name]],Table1[Month],Table1[[#This Row],[Month]])/160</f>
        <v>0.21249999999999999</v>
      </c>
    </row>
    <row r="6826" spans="1:23" x14ac:dyDescent="0.25">
      <c r="A6826">
        <v>6825</v>
      </c>
      <c r="B6826" t="s">
        <v>22111</v>
      </c>
      <c r="C6826" t="s">
        <v>22112</v>
      </c>
      <c r="D6826">
        <v>22</v>
      </c>
      <c r="E6826" t="s">
        <v>29</v>
      </c>
      <c r="F6826" t="s">
        <v>125</v>
      </c>
      <c r="G6826" s="1">
        <v>44198</v>
      </c>
      <c r="H6826" t="s">
        <v>59</v>
      </c>
      <c r="I6826" t="s">
        <v>22</v>
      </c>
      <c r="J6826" s="3" t="s">
        <v>22113</v>
      </c>
      <c r="K6826" t="s">
        <v>24</v>
      </c>
      <c r="M6826" t="s">
        <v>25</v>
      </c>
      <c r="N6826" t="s">
        <v>83</v>
      </c>
      <c r="O6826" s="2">
        <v>45078.670428240737</v>
      </c>
      <c r="R6826" t="str">
        <f t="shared" ca="1" si="106"/>
        <v>Sara</v>
      </c>
      <c r="S6826" t="str">
        <f>IFERROR(TEXT(DATEVALUE(LEFT(Table1[[#This Row],[Date of Purchase]],10)), "MMMM"), TEXT(Table1[[#This Row],[Date of Purchase]], "MMMM"))</f>
        <v>January</v>
      </c>
      <c r="T6826" t="str">
        <f>IF(OR(
  AND(Table1[[#This Row],[Ticket Priority]]="Critical", Table1[[#This Row],[Ticket Status]]&lt;&gt;"Closed"),
  AND(Table1[[#This Row],[Ticket Priority]]="High", Table1[[#This Row],[Ticket Status]]="Open")
), "Yes", "No")</f>
        <v>Yes</v>
      </c>
      <c r="U6826" s="4" t="str">
        <f>IF(Table1[[#This Row],[Ticket Status]]="Closed","Yes","No")</f>
        <v>No</v>
      </c>
      <c r="V6826" s="4" t="str">
        <f>IF(Table1[[#This Row],[Ticket Status]]="Pending Customer Response","Yes","No")</f>
        <v>Yes</v>
      </c>
      <c r="W6826" s="5">
        <f ca="1">COUNTIFS(Table1[Agent_name],Table1[[#This Row],[Agent_name]],Table1[Month],Table1[[#This Row],[Month]])/160</f>
        <v>0.70625000000000004</v>
      </c>
    </row>
    <row r="6827" spans="1:23" x14ac:dyDescent="0.25">
      <c r="A6827">
        <v>6826</v>
      </c>
      <c r="B6827" t="s">
        <v>22114</v>
      </c>
      <c r="C6827" t="s">
        <v>22115</v>
      </c>
      <c r="D6827">
        <v>23</v>
      </c>
      <c r="E6827" t="s">
        <v>29</v>
      </c>
      <c r="F6827" t="s">
        <v>286</v>
      </c>
      <c r="G6827" s="1">
        <v>44276</v>
      </c>
      <c r="H6827" t="s">
        <v>67</v>
      </c>
      <c r="I6827" t="s">
        <v>59</v>
      </c>
      <c r="J6827" s="3" t="s">
        <v>22116</v>
      </c>
      <c r="K6827" t="s">
        <v>62</v>
      </c>
      <c r="M6827" t="s">
        <v>25</v>
      </c>
      <c r="N6827" t="s">
        <v>55</v>
      </c>
      <c r="R6827" t="str">
        <f t="shared" ca="1" si="106"/>
        <v>Arjun</v>
      </c>
      <c r="S6827" t="str">
        <f>IFERROR(TEXT(DATEVALUE(LEFT(Table1[[#This Row],[Date of Purchase]],10)), "MMMM"), TEXT(Table1[[#This Row],[Date of Purchase]], "MMMM"))</f>
        <v>March</v>
      </c>
      <c r="T6827" t="str">
        <f>IF(OR(
  AND(Table1[[#This Row],[Ticket Priority]]="Critical", Table1[[#This Row],[Ticket Status]]&lt;&gt;"Closed"),
  AND(Table1[[#This Row],[Ticket Priority]]="High", Table1[[#This Row],[Ticket Status]]="Open")
), "Yes", "No")</f>
        <v>Yes</v>
      </c>
      <c r="U6827" s="4" t="str">
        <f>IF(Table1[[#This Row],[Ticket Status]]="Closed","Yes","No")</f>
        <v>No</v>
      </c>
      <c r="V6827" s="4" t="str">
        <f>IF(Table1[[#This Row],[Ticket Status]]="Pending Customer Response","Yes","No")</f>
        <v>No</v>
      </c>
      <c r="W6827" s="5">
        <f ca="1">COUNTIFS(Table1[Agent_name],Table1[[#This Row],[Agent_name]],Table1[Month],Table1[[#This Row],[Month]])/160</f>
        <v>0.23125000000000001</v>
      </c>
    </row>
    <row r="6828" spans="1:23" x14ac:dyDescent="0.25">
      <c r="A6828">
        <v>6827</v>
      </c>
      <c r="B6828" t="s">
        <v>22117</v>
      </c>
      <c r="C6828" t="s">
        <v>22118</v>
      </c>
      <c r="D6828">
        <v>56</v>
      </c>
      <c r="E6828" t="s">
        <v>58</v>
      </c>
      <c r="F6828" t="s">
        <v>36</v>
      </c>
      <c r="G6828" s="1">
        <v>44427</v>
      </c>
      <c r="H6828" t="s">
        <v>66</v>
      </c>
      <c r="I6828" t="s">
        <v>37</v>
      </c>
      <c r="J6828" s="3" t="s">
        <v>22119</v>
      </c>
      <c r="K6828" t="s">
        <v>24</v>
      </c>
      <c r="M6828" t="s">
        <v>143</v>
      </c>
      <c r="N6828" t="s">
        <v>33</v>
      </c>
      <c r="O6828" s="2">
        <v>45078.822546296295</v>
      </c>
      <c r="R6828" t="str">
        <f t="shared" ca="1" si="106"/>
        <v>Rahul</v>
      </c>
      <c r="S6828" t="str">
        <f>IFERROR(TEXT(DATEVALUE(LEFT(Table1[[#This Row],[Date of Purchase]],10)), "MMMM"), TEXT(Table1[[#This Row],[Date of Purchase]], "MMMM"))</f>
        <v>August</v>
      </c>
      <c r="T6828" t="str">
        <f>IF(OR(
  AND(Table1[[#This Row],[Ticket Priority]]="Critical", Table1[[#This Row],[Ticket Status]]&lt;&gt;"Closed"),
  AND(Table1[[#This Row],[Ticket Priority]]="High", Table1[[#This Row],[Ticket Status]]="Open")
), "Yes", "No")</f>
        <v>No</v>
      </c>
      <c r="U6828" s="4" t="str">
        <f>IF(Table1[[#This Row],[Ticket Status]]="Closed","Yes","No")</f>
        <v>No</v>
      </c>
      <c r="V6828" s="4" t="str">
        <f>IF(Table1[[#This Row],[Ticket Status]]="Pending Customer Response","Yes","No")</f>
        <v>Yes</v>
      </c>
      <c r="W6828" s="5">
        <f ca="1">COUNTIFS(Table1[Agent_name],Table1[[#This Row],[Agent_name]],Table1[Month],Table1[[#This Row],[Month]])/160</f>
        <v>0.22500000000000001</v>
      </c>
    </row>
    <row r="6829" spans="1:23" x14ac:dyDescent="0.25">
      <c r="A6829">
        <v>6828</v>
      </c>
      <c r="B6829" t="s">
        <v>22120</v>
      </c>
      <c r="C6829" t="s">
        <v>22121</v>
      </c>
      <c r="D6829">
        <v>43</v>
      </c>
      <c r="E6829" t="s">
        <v>29</v>
      </c>
      <c r="F6829" t="s">
        <v>699</v>
      </c>
      <c r="G6829" s="1">
        <v>44380</v>
      </c>
      <c r="H6829" t="s">
        <v>66</v>
      </c>
      <c r="I6829" t="s">
        <v>177</v>
      </c>
      <c r="J6829" s="3" t="s">
        <v>22122</v>
      </c>
      <c r="K6829" t="s">
        <v>24</v>
      </c>
      <c r="M6829" t="s">
        <v>143</v>
      </c>
      <c r="N6829" t="s">
        <v>26</v>
      </c>
      <c r="O6829" s="2">
        <v>45079.012152777781</v>
      </c>
      <c r="R6829" t="str">
        <f t="shared" ca="1" si="106"/>
        <v>Aisha</v>
      </c>
      <c r="S6829" t="str">
        <f>IFERROR(TEXT(DATEVALUE(LEFT(Table1[[#This Row],[Date of Purchase]],10)), "MMMM"), TEXT(Table1[[#This Row],[Date of Purchase]], "MMMM"))</f>
        <v>July</v>
      </c>
      <c r="T6829" t="str">
        <f>IF(OR(
  AND(Table1[[#This Row],[Ticket Priority]]="Critical", Table1[[#This Row],[Ticket Status]]&lt;&gt;"Closed"),
  AND(Table1[[#This Row],[Ticket Priority]]="High", Table1[[#This Row],[Ticket Status]]="Open")
), "Yes", "No")</f>
        <v>No</v>
      </c>
      <c r="U6829" s="4" t="str">
        <f>IF(Table1[[#This Row],[Ticket Status]]="Closed","Yes","No")</f>
        <v>No</v>
      </c>
      <c r="V6829" s="4" t="str">
        <f>IF(Table1[[#This Row],[Ticket Status]]="Pending Customer Response","Yes","No")</f>
        <v>Yes</v>
      </c>
      <c r="W6829" s="5">
        <f ca="1">COUNTIFS(Table1[Agent_name],Table1[[#This Row],[Agent_name]],Table1[Month],Table1[[#This Row],[Month]])/160</f>
        <v>0.875</v>
      </c>
    </row>
    <row r="6830" spans="1:23" x14ac:dyDescent="0.25">
      <c r="A6830">
        <v>6829</v>
      </c>
      <c r="B6830" t="s">
        <v>22123</v>
      </c>
      <c r="C6830" t="s">
        <v>7215</v>
      </c>
      <c r="D6830">
        <v>42</v>
      </c>
      <c r="E6830" t="s">
        <v>19</v>
      </c>
      <c r="F6830" t="s">
        <v>339</v>
      </c>
      <c r="G6830" s="1">
        <v>44262</v>
      </c>
      <c r="H6830" t="s">
        <v>59</v>
      </c>
      <c r="I6830" t="s">
        <v>52</v>
      </c>
      <c r="J6830" s="3" t="s">
        <v>22124</v>
      </c>
      <c r="K6830" t="s">
        <v>39</v>
      </c>
      <c r="L6830" t="s">
        <v>22125</v>
      </c>
      <c r="M6830" t="s">
        <v>89</v>
      </c>
      <c r="N6830" t="s">
        <v>26</v>
      </c>
      <c r="O6830" s="2">
        <v>45078.489247685182</v>
      </c>
      <c r="P6830" s="2">
        <v>45078.408692129633</v>
      </c>
      <c r="Q6830">
        <v>1</v>
      </c>
      <c r="R6830" t="str">
        <f t="shared" ca="1" si="106"/>
        <v>Sara</v>
      </c>
      <c r="S6830" t="str">
        <f>IFERROR(TEXT(DATEVALUE(LEFT(Table1[[#This Row],[Date of Purchase]],10)), "MMMM"), TEXT(Table1[[#This Row],[Date of Purchase]], "MMMM"))</f>
        <v>March</v>
      </c>
      <c r="T6830" t="str">
        <f>IF(OR(
  AND(Table1[[#This Row],[Ticket Priority]]="Critical", Table1[[#This Row],[Ticket Status]]&lt;&gt;"Closed"),
  AND(Table1[[#This Row],[Ticket Priority]]="High", Table1[[#This Row],[Ticket Status]]="Open")
), "Yes", "No")</f>
        <v>No</v>
      </c>
      <c r="U6830" s="4" t="str">
        <f>IF(Table1[[#This Row],[Ticket Status]]="Closed","Yes","No")</f>
        <v>Yes</v>
      </c>
      <c r="V6830" s="4" t="str">
        <f>IF(Table1[[#This Row],[Ticket Status]]="Pending Customer Response","Yes","No")</f>
        <v>No</v>
      </c>
      <c r="W6830" s="5">
        <f ca="1">COUNTIFS(Table1[Agent_name],Table1[[#This Row],[Agent_name]],Table1[Month],Table1[[#This Row],[Month]])/160</f>
        <v>0.55625000000000002</v>
      </c>
    </row>
    <row r="6831" spans="1:23" x14ac:dyDescent="0.25">
      <c r="A6831">
        <v>6830</v>
      </c>
      <c r="B6831" t="s">
        <v>22126</v>
      </c>
      <c r="C6831" t="s">
        <v>22127</v>
      </c>
      <c r="D6831">
        <v>36</v>
      </c>
      <c r="E6831" t="s">
        <v>29</v>
      </c>
      <c r="F6831" t="s">
        <v>699</v>
      </c>
      <c r="G6831" s="1">
        <v>44189</v>
      </c>
      <c r="H6831" t="s">
        <v>66</v>
      </c>
      <c r="I6831" t="s">
        <v>67</v>
      </c>
      <c r="J6831" s="3" t="s">
        <v>22128</v>
      </c>
      <c r="K6831" t="s">
        <v>39</v>
      </c>
      <c r="L6831" t="s">
        <v>22129</v>
      </c>
      <c r="M6831" t="s">
        <v>41</v>
      </c>
      <c r="N6831" t="s">
        <v>26</v>
      </c>
      <c r="O6831" s="2">
        <v>45078.692037037035</v>
      </c>
      <c r="P6831" s="2">
        <v>45078.313564814816</v>
      </c>
      <c r="Q6831">
        <v>1</v>
      </c>
      <c r="R6831" t="str">
        <f t="shared" ca="1" si="106"/>
        <v>Aisha</v>
      </c>
      <c r="S6831" t="str">
        <f>IFERROR(TEXT(DATEVALUE(LEFT(Table1[[#This Row],[Date of Purchase]],10)), "MMMM"), TEXT(Table1[[#This Row],[Date of Purchase]], "MMMM"))</f>
        <v>December</v>
      </c>
      <c r="T6831" t="str">
        <f>IF(OR(
  AND(Table1[[#This Row],[Ticket Priority]]="Critical", Table1[[#This Row],[Ticket Status]]&lt;&gt;"Closed"),
  AND(Table1[[#This Row],[Ticket Priority]]="High", Table1[[#This Row],[Ticket Status]]="Open")
), "Yes", "No")</f>
        <v>No</v>
      </c>
      <c r="U6831" s="4" t="str">
        <f>IF(Table1[[#This Row],[Ticket Status]]="Closed","Yes","No")</f>
        <v>Yes</v>
      </c>
      <c r="V6831" s="4" t="str">
        <f>IF(Table1[[#This Row],[Ticket Status]]="Pending Customer Response","Yes","No")</f>
        <v>No</v>
      </c>
      <c r="W6831" s="5">
        <f ca="1">COUNTIFS(Table1[Agent_name],Table1[[#This Row],[Agent_name]],Table1[Month],Table1[[#This Row],[Month]])/160</f>
        <v>0.91249999999999998</v>
      </c>
    </row>
    <row r="6832" spans="1:23" x14ac:dyDescent="0.25">
      <c r="A6832">
        <v>6831</v>
      </c>
      <c r="B6832" t="s">
        <v>22130</v>
      </c>
      <c r="C6832" t="s">
        <v>22131</v>
      </c>
      <c r="D6832">
        <v>36</v>
      </c>
      <c r="E6832" t="s">
        <v>29</v>
      </c>
      <c r="F6832" t="s">
        <v>71</v>
      </c>
      <c r="G6832" s="1">
        <v>43864</v>
      </c>
      <c r="H6832" t="s">
        <v>45</v>
      </c>
      <c r="I6832" t="s">
        <v>113</v>
      </c>
      <c r="J6832" s="3" t="s">
        <v>4173</v>
      </c>
      <c r="K6832" t="s">
        <v>24</v>
      </c>
      <c r="M6832" t="s">
        <v>143</v>
      </c>
      <c r="N6832" t="s">
        <v>33</v>
      </c>
      <c r="O6832" s="2">
        <v>45078.257314814815</v>
      </c>
      <c r="R6832" t="str">
        <f t="shared" ca="1" si="106"/>
        <v>Karan</v>
      </c>
      <c r="S6832" t="str">
        <f>IFERROR(TEXT(DATEVALUE(LEFT(Table1[[#This Row],[Date of Purchase]],10)), "MMMM"), TEXT(Table1[[#This Row],[Date of Purchase]], "MMMM"))</f>
        <v>February</v>
      </c>
      <c r="T6832" t="str">
        <f>IF(OR(
  AND(Table1[[#This Row],[Ticket Priority]]="Critical", Table1[[#This Row],[Ticket Status]]&lt;&gt;"Closed"),
  AND(Table1[[#This Row],[Ticket Priority]]="High", Table1[[#This Row],[Ticket Status]]="Open")
), "Yes", "No")</f>
        <v>No</v>
      </c>
      <c r="U6832" s="4" t="str">
        <f>IF(Table1[[#This Row],[Ticket Status]]="Closed","Yes","No")</f>
        <v>No</v>
      </c>
      <c r="V6832" s="4" t="str">
        <f>IF(Table1[[#This Row],[Ticket Status]]="Pending Customer Response","Yes","No")</f>
        <v>Yes</v>
      </c>
      <c r="W6832" s="5">
        <f ca="1">COUNTIFS(Table1[Agent_name],Table1[[#This Row],[Agent_name]],Table1[Month],Table1[[#This Row],[Month]])/160</f>
        <v>0.17499999999999999</v>
      </c>
    </row>
    <row r="6833" spans="1:23" x14ac:dyDescent="0.25">
      <c r="A6833">
        <v>6832</v>
      </c>
      <c r="B6833" t="s">
        <v>22132</v>
      </c>
      <c r="C6833" t="s">
        <v>22133</v>
      </c>
      <c r="D6833">
        <v>41</v>
      </c>
      <c r="E6833" t="s">
        <v>19</v>
      </c>
      <c r="F6833" t="s">
        <v>286</v>
      </c>
      <c r="G6833" s="1">
        <v>44092</v>
      </c>
      <c r="H6833" t="s">
        <v>21</v>
      </c>
      <c r="I6833" t="s">
        <v>22</v>
      </c>
      <c r="J6833" s="3" t="s">
        <v>22134</v>
      </c>
      <c r="K6833" t="s">
        <v>24</v>
      </c>
      <c r="M6833" t="s">
        <v>89</v>
      </c>
      <c r="N6833" t="s">
        <v>55</v>
      </c>
      <c r="O6833" s="2">
        <v>45078.269143518519</v>
      </c>
      <c r="R6833" t="str">
        <f t="shared" ca="1" si="106"/>
        <v>Mohit</v>
      </c>
      <c r="S6833" t="str">
        <f>IFERROR(TEXT(DATEVALUE(LEFT(Table1[[#This Row],[Date of Purchase]],10)), "MMMM"), TEXT(Table1[[#This Row],[Date of Purchase]], "MMMM"))</f>
        <v>September</v>
      </c>
      <c r="T6833" t="str">
        <f>IF(OR(
  AND(Table1[[#This Row],[Ticket Priority]]="Critical", Table1[[#This Row],[Ticket Status]]&lt;&gt;"Closed"),
  AND(Table1[[#This Row],[Ticket Priority]]="High", Table1[[#This Row],[Ticket Status]]="Open")
), "Yes", "No")</f>
        <v>No</v>
      </c>
      <c r="U6833" s="4" t="str">
        <f>IF(Table1[[#This Row],[Ticket Status]]="Closed","Yes","No")</f>
        <v>No</v>
      </c>
      <c r="V6833" s="4" t="str">
        <f>IF(Table1[[#This Row],[Ticket Status]]="Pending Customer Response","Yes","No")</f>
        <v>Yes</v>
      </c>
      <c r="W6833" s="5">
        <f ca="1">COUNTIFS(Table1[Agent_name],Table1[[#This Row],[Agent_name]],Table1[Month],Table1[[#This Row],[Month]])/160</f>
        <v>0.38124999999999998</v>
      </c>
    </row>
    <row r="6834" spans="1:23" x14ac:dyDescent="0.25">
      <c r="A6834">
        <v>6833</v>
      </c>
      <c r="B6834" t="s">
        <v>22135</v>
      </c>
      <c r="C6834" t="s">
        <v>22136</v>
      </c>
      <c r="D6834">
        <v>35</v>
      </c>
      <c r="E6834" t="s">
        <v>58</v>
      </c>
      <c r="F6834" t="s">
        <v>71</v>
      </c>
      <c r="G6834" s="1">
        <v>43901</v>
      </c>
      <c r="H6834" t="s">
        <v>21</v>
      </c>
      <c r="I6834" t="s">
        <v>150</v>
      </c>
      <c r="J6834" s="3" t="s">
        <v>22137</v>
      </c>
      <c r="K6834" t="s">
        <v>39</v>
      </c>
      <c r="L6834" t="s">
        <v>22138</v>
      </c>
      <c r="M6834" t="s">
        <v>89</v>
      </c>
      <c r="N6834" t="s">
        <v>83</v>
      </c>
      <c r="O6834" s="2">
        <v>45078.892766203702</v>
      </c>
      <c r="P6834" s="2">
        <v>45078.895543981482</v>
      </c>
      <c r="Q6834">
        <v>5</v>
      </c>
      <c r="R6834" t="str">
        <f t="shared" ca="1" si="106"/>
        <v>Ravi</v>
      </c>
      <c r="S6834" t="str">
        <f>IFERROR(TEXT(DATEVALUE(LEFT(Table1[[#This Row],[Date of Purchase]],10)), "MMMM"), TEXT(Table1[[#This Row],[Date of Purchase]], "MMMM"))</f>
        <v>March</v>
      </c>
      <c r="T6834" t="str">
        <f>IF(OR(
  AND(Table1[[#This Row],[Ticket Priority]]="Critical", Table1[[#This Row],[Ticket Status]]&lt;&gt;"Closed"),
  AND(Table1[[#This Row],[Ticket Priority]]="High", Table1[[#This Row],[Ticket Status]]="Open")
), "Yes", "No")</f>
        <v>No</v>
      </c>
      <c r="U6834" s="4" t="str">
        <f>IF(Table1[[#This Row],[Ticket Status]]="Closed","Yes","No")</f>
        <v>Yes</v>
      </c>
      <c r="V6834" s="4" t="str">
        <f>IF(Table1[[#This Row],[Ticket Status]]="Pending Customer Response","Yes","No")</f>
        <v>No</v>
      </c>
      <c r="W6834" s="5">
        <f ca="1">COUNTIFS(Table1[Agent_name],Table1[[#This Row],[Agent_name]],Table1[Month],Table1[[#This Row],[Month]])/160</f>
        <v>0.54374999999999996</v>
      </c>
    </row>
    <row r="6835" spans="1:23" x14ac:dyDescent="0.25">
      <c r="A6835">
        <v>6834</v>
      </c>
      <c r="B6835" t="s">
        <v>22139</v>
      </c>
      <c r="C6835" t="s">
        <v>22140</v>
      </c>
      <c r="D6835">
        <v>55</v>
      </c>
      <c r="E6835" t="s">
        <v>29</v>
      </c>
      <c r="F6835" t="s">
        <v>157</v>
      </c>
      <c r="G6835" s="1">
        <v>44282</v>
      </c>
      <c r="H6835" t="s">
        <v>59</v>
      </c>
      <c r="I6835" t="s">
        <v>60</v>
      </c>
      <c r="J6835" s="3" t="s">
        <v>22141</v>
      </c>
      <c r="K6835" t="s">
        <v>62</v>
      </c>
      <c r="M6835" t="s">
        <v>25</v>
      </c>
      <c r="N6835" t="s">
        <v>26</v>
      </c>
      <c r="R6835" t="str">
        <f t="shared" ca="1" si="106"/>
        <v>Sara</v>
      </c>
      <c r="S6835" t="str">
        <f>IFERROR(TEXT(DATEVALUE(LEFT(Table1[[#This Row],[Date of Purchase]],10)), "MMMM"), TEXT(Table1[[#This Row],[Date of Purchase]], "MMMM"))</f>
        <v>March</v>
      </c>
      <c r="T6835" t="str">
        <f>IF(OR(
  AND(Table1[[#This Row],[Ticket Priority]]="Critical", Table1[[#This Row],[Ticket Status]]&lt;&gt;"Closed"),
  AND(Table1[[#This Row],[Ticket Priority]]="High", Table1[[#This Row],[Ticket Status]]="Open")
), "Yes", "No")</f>
        <v>Yes</v>
      </c>
      <c r="U6835" s="4" t="str">
        <f>IF(Table1[[#This Row],[Ticket Status]]="Closed","Yes","No")</f>
        <v>No</v>
      </c>
      <c r="V6835" s="4" t="str">
        <f>IF(Table1[[#This Row],[Ticket Status]]="Pending Customer Response","Yes","No")</f>
        <v>No</v>
      </c>
      <c r="W6835" s="5">
        <f ca="1">COUNTIFS(Table1[Agent_name],Table1[[#This Row],[Agent_name]],Table1[Month],Table1[[#This Row],[Month]])/160</f>
        <v>0.55625000000000002</v>
      </c>
    </row>
    <row r="6836" spans="1:23" x14ac:dyDescent="0.25">
      <c r="A6836">
        <v>6835</v>
      </c>
      <c r="B6836" t="s">
        <v>22142</v>
      </c>
      <c r="C6836" t="s">
        <v>22143</v>
      </c>
      <c r="D6836">
        <v>48</v>
      </c>
      <c r="E6836" t="s">
        <v>29</v>
      </c>
      <c r="F6836" t="s">
        <v>249</v>
      </c>
      <c r="G6836" s="1">
        <v>44454</v>
      </c>
      <c r="H6836" t="s">
        <v>21</v>
      </c>
      <c r="I6836" t="s">
        <v>99</v>
      </c>
      <c r="J6836" s="3" t="s">
        <v>22144</v>
      </c>
      <c r="K6836" t="s">
        <v>39</v>
      </c>
      <c r="L6836" t="s">
        <v>22145</v>
      </c>
      <c r="M6836" t="s">
        <v>25</v>
      </c>
      <c r="N6836" t="s">
        <v>83</v>
      </c>
      <c r="O6836" s="2">
        <v>45078.757395833331</v>
      </c>
      <c r="P6836" s="2">
        <v>45078.071284722224</v>
      </c>
      <c r="Q6836">
        <v>4</v>
      </c>
      <c r="R6836" t="str">
        <f t="shared" ca="1" si="106"/>
        <v>Aisha</v>
      </c>
      <c r="S6836" t="str">
        <f>IFERROR(TEXT(DATEVALUE(LEFT(Table1[[#This Row],[Date of Purchase]],10)), "MMMM"), TEXT(Table1[[#This Row],[Date of Purchase]], "MMMM"))</f>
        <v>September</v>
      </c>
      <c r="T6836" t="str">
        <f>IF(OR(
  AND(Table1[[#This Row],[Ticket Priority]]="Critical", Table1[[#This Row],[Ticket Status]]&lt;&gt;"Closed"),
  AND(Table1[[#This Row],[Ticket Priority]]="High", Table1[[#This Row],[Ticket Status]]="Open")
), "Yes", "No")</f>
        <v>No</v>
      </c>
      <c r="U6836" s="4" t="str">
        <f>IF(Table1[[#This Row],[Ticket Status]]="Closed","Yes","No")</f>
        <v>Yes</v>
      </c>
      <c r="V6836" s="4" t="str">
        <f>IF(Table1[[#This Row],[Ticket Status]]="Pending Customer Response","Yes","No")</f>
        <v>No</v>
      </c>
      <c r="W6836" s="5">
        <f ca="1">COUNTIFS(Table1[Agent_name],Table1[[#This Row],[Agent_name]],Table1[Month],Table1[[#This Row],[Month]])/160</f>
        <v>0.86250000000000004</v>
      </c>
    </row>
    <row r="6837" spans="1:23" x14ac:dyDescent="0.25">
      <c r="A6837">
        <v>6836</v>
      </c>
      <c r="B6837" t="s">
        <v>22146</v>
      </c>
      <c r="C6837" t="s">
        <v>22147</v>
      </c>
      <c r="D6837">
        <v>39</v>
      </c>
      <c r="E6837" t="s">
        <v>58</v>
      </c>
      <c r="F6837" t="s">
        <v>71</v>
      </c>
      <c r="G6837" s="1">
        <v>44143</v>
      </c>
      <c r="H6837" t="s">
        <v>67</v>
      </c>
      <c r="I6837" t="s">
        <v>77</v>
      </c>
      <c r="J6837" s="3" t="s">
        <v>22148</v>
      </c>
      <c r="K6837" t="s">
        <v>62</v>
      </c>
      <c r="M6837" t="s">
        <v>89</v>
      </c>
      <c r="N6837" t="s">
        <v>55</v>
      </c>
      <c r="R6837" t="str">
        <f t="shared" ca="1" si="106"/>
        <v>Aisha</v>
      </c>
      <c r="S6837" t="str">
        <f>IFERROR(TEXT(DATEVALUE(LEFT(Table1[[#This Row],[Date of Purchase]],10)), "MMMM"), TEXT(Table1[[#This Row],[Date of Purchase]], "MMMM"))</f>
        <v>November</v>
      </c>
      <c r="T6837" t="str">
        <f>IF(OR(
  AND(Table1[[#This Row],[Ticket Priority]]="Critical", Table1[[#This Row],[Ticket Status]]&lt;&gt;"Closed"),
  AND(Table1[[#This Row],[Ticket Priority]]="High", Table1[[#This Row],[Ticket Status]]="Open")
), "Yes", "No")</f>
        <v>Yes</v>
      </c>
      <c r="U6837" s="4" t="str">
        <f>IF(Table1[[#This Row],[Ticket Status]]="Closed","Yes","No")</f>
        <v>No</v>
      </c>
      <c r="V6837" s="4" t="str">
        <f>IF(Table1[[#This Row],[Ticket Status]]="Pending Customer Response","Yes","No")</f>
        <v>No</v>
      </c>
      <c r="W6837" s="5">
        <f ca="1">COUNTIFS(Table1[Agent_name],Table1[[#This Row],[Agent_name]],Table1[Month],Table1[[#This Row],[Month]])/160</f>
        <v>0.85624999999999996</v>
      </c>
    </row>
    <row r="6838" spans="1:23" x14ac:dyDescent="0.25">
      <c r="A6838">
        <v>6837</v>
      </c>
      <c r="B6838" t="s">
        <v>22149</v>
      </c>
      <c r="C6838" t="s">
        <v>22150</v>
      </c>
      <c r="D6838">
        <v>21</v>
      </c>
      <c r="E6838" t="s">
        <v>29</v>
      </c>
      <c r="F6838" t="s">
        <v>211</v>
      </c>
      <c r="G6838" s="1">
        <v>43946</v>
      </c>
      <c r="H6838" t="s">
        <v>59</v>
      </c>
      <c r="I6838" t="s">
        <v>141</v>
      </c>
      <c r="J6838" s="3" t="s">
        <v>22151</v>
      </c>
      <c r="K6838" t="s">
        <v>62</v>
      </c>
      <c r="M6838" t="s">
        <v>89</v>
      </c>
      <c r="N6838" t="s">
        <v>83</v>
      </c>
      <c r="R6838" t="str">
        <f t="shared" ca="1" si="106"/>
        <v>Sara</v>
      </c>
      <c r="S6838" t="str">
        <f>IFERROR(TEXT(DATEVALUE(LEFT(Table1[[#This Row],[Date of Purchase]],10)), "MMMM"), TEXT(Table1[[#This Row],[Date of Purchase]], "MMMM"))</f>
        <v>April</v>
      </c>
      <c r="T6838" t="str">
        <f>IF(OR(
  AND(Table1[[#This Row],[Ticket Priority]]="Critical", Table1[[#This Row],[Ticket Status]]&lt;&gt;"Closed"),
  AND(Table1[[#This Row],[Ticket Priority]]="High", Table1[[#This Row],[Ticket Status]]="Open")
), "Yes", "No")</f>
        <v>Yes</v>
      </c>
      <c r="U6838" s="4" t="str">
        <f>IF(Table1[[#This Row],[Ticket Status]]="Closed","Yes","No")</f>
        <v>No</v>
      </c>
      <c r="V6838" s="4" t="str">
        <f>IF(Table1[[#This Row],[Ticket Status]]="Pending Customer Response","Yes","No")</f>
        <v>No</v>
      </c>
      <c r="W6838" s="5">
        <f ca="1">COUNTIFS(Table1[Agent_name],Table1[[#This Row],[Agent_name]],Table1[Month],Table1[[#This Row],[Month]])/160</f>
        <v>0.75624999999999998</v>
      </c>
    </row>
    <row r="6839" spans="1:23" x14ac:dyDescent="0.25">
      <c r="A6839">
        <v>6838</v>
      </c>
      <c r="B6839" t="s">
        <v>9814</v>
      </c>
      <c r="C6839" t="s">
        <v>22152</v>
      </c>
      <c r="D6839">
        <v>35</v>
      </c>
      <c r="E6839" t="s">
        <v>58</v>
      </c>
      <c r="F6839" t="s">
        <v>211</v>
      </c>
      <c r="G6839" s="1">
        <v>43872</v>
      </c>
      <c r="H6839" t="s">
        <v>67</v>
      </c>
      <c r="I6839" t="s">
        <v>99</v>
      </c>
      <c r="J6839" s="3" t="s">
        <v>22153</v>
      </c>
      <c r="K6839" t="s">
        <v>39</v>
      </c>
      <c r="L6839" t="s">
        <v>22154</v>
      </c>
      <c r="M6839" t="s">
        <v>41</v>
      </c>
      <c r="N6839" t="s">
        <v>26</v>
      </c>
      <c r="O6839" s="2">
        <v>45078.495625000003</v>
      </c>
      <c r="P6839" s="2">
        <v>45078.737986111111</v>
      </c>
      <c r="Q6839">
        <v>1</v>
      </c>
      <c r="R6839" t="str">
        <f t="shared" ca="1" si="106"/>
        <v>Aisha</v>
      </c>
      <c r="S6839" t="str">
        <f>IFERROR(TEXT(DATEVALUE(LEFT(Table1[[#This Row],[Date of Purchase]],10)), "MMMM"), TEXT(Table1[[#This Row],[Date of Purchase]], "MMMM"))</f>
        <v>February</v>
      </c>
      <c r="T6839" t="str">
        <f>IF(OR(
  AND(Table1[[#This Row],[Ticket Priority]]="Critical", Table1[[#This Row],[Ticket Status]]&lt;&gt;"Closed"),
  AND(Table1[[#This Row],[Ticket Priority]]="High", Table1[[#This Row],[Ticket Status]]="Open")
), "Yes", "No")</f>
        <v>No</v>
      </c>
      <c r="U6839" s="4" t="str">
        <f>IF(Table1[[#This Row],[Ticket Status]]="Closed","Yes","No")</f>
        <v>Yes</v>
      </c>
      <c r="V6839" s="4" t="str">
        <f>IF(Table1[[#This Row],[Ticket Status]]="Pending Customer Response","Yes","No")</f>
        <v>No</v>
      </c>
      <c r="W6839" s="5">
        <f ca="1">COUNTIFS(Table1[Agent_name],Table1[[#This Row],[Agent_name]],Table1[Month],Table1[[#This Row],[Month]])/160</f>
        <v>0.85624999999999996</v>
      </c>
    </row>
    <row r="6840" spans="1:23" x14ac:dyDescent="0.25">
      <c r="A6840">
        <v>6839</v>
      </c>
      <c r="B6840" t="s">
        <v>22155</v>
      </c>
      <c r="C6840" t="s">
        <v>22156</v>
      </c>
      <c r="D6840">
        <v>33</v>
      </c>
      <c r="E6840" t="s">
        <v>29</v>
      </c>
      <c r="F6840" t="s">
        <v>219</v>
      </c>
      <c r="G6840" s="1">
        <v>44124</v>
      </c>
      <c r="H6840" t="s">
        <v>21</v>
      </c>
      <c r="I6840" t="s">
        <v>141</v>
      </c>
      <c r="J6840" s="3" t="s">
        <v>22157</v>
      </c>
      <c r="K6840" t="s">
        <v>24</v>
      </c>
      <c r="M6840" t="s">
        <v>143</v>
      </c>
      <c r="N6840" t="s">
        <v>33</v>
      </c>
      <c r="O6840" s="2">
        <v>45078.369259259256</v>
      </c>
      <c r="R6840" t="str">
        <f t="shared" ca="1" si="106"/>
        <v>Meera</v>
      </c>
      <c r="S6840" t="str">
        <f>IFERROR(TEXT(DATEVALUE(LEFT(Table1[[#This Row],[Date of Purchase]],10)), "MMMM"), TEXT(Table1[[#This Row],[Date of Purchase]], "MMMM"))</f>
        <v>October</v>
      </c>
      <c r="T6840" t="str">
        <f>IF(OR(
  AND(Table1[[#This Row],[Ticket Priority]]="Critical", Table1[[#This Row],[Ticket Status]]&lt;&gt;"Closed"),
  AND(Table1[[#This Row],[Ticket Priority]]="High", Table1[[#This Row],[Ticket Status]]="Open")
), "Yes", "No")</f>
        <v>No</v>
      </c>
      <c r="U6840" s="4" t="str">
        <f>IF(Table1[[#This Row],[Ticket Status]]="Closed","Yes","No")</f>
        <v>No</v>
      </c>
      <c r="V6840" s="4" t="str">
        <f>IF(Table1[[#This Row],[Ticket Status]]="Pending Customer Response","Yes","No")</f>
        <v>Yes</v>
      </c>
      <c r="W6840" s="5">
        <f ca="1">COUNTIFS(Table1[Agent_name],Table1[[#This Row],[Agent_name]],Table1[Month],Table1[[#This Row],[Month]])/160</f>
        <v>0.23749999999999999</v>
      </c>
    </row>
    <row r="6841" spans="1:23" x14ac:dyDescent="0.25">
      <c r="A6841">
        <v>6840</v>
      </c>
      <c r="B6841" t="s">
        <v>22158</v>
      </c>
      <c r="C6841" t="s">
        <v>2708</v>
      </c>
      <c r="D6841">
        <v>52</v>
      </c>
      <c r="E6841" t="s">
        <v>19</v>
      </c>
      <c r="F6841" t="s">
        <v>317</v>
      </c>
      <c r="G6841" s="1">
        <v>44421</v>
      </c>
      <c r="H6841" t="s">
        <v>21</v>
      </c>
      <c r="I6841" t="s">
        <v>177</v>
      </c>
      <c r="J6841" s="3" t="s">
        <v>22159</v>
      </c>
      <c r="K6841" t="s">
        <v>39</v>
      </c>
      <c r="L6841" t="s">
        <v>22160</v>
      </c>
      <c r="M6841" t="s">
        <v>89</v>
      </c>
      <c r="N6841" t="s">
        <v>83</v>
      </c>
      <c r="O6841" s="2">
        <v>45078.095648148148</v>
      </c>
      <c r="P6841" s="2">
        <v>45078.026203703703</v>
      </c>
      <c r="Q6841">
        <v>1</v>
      </c>
      <c r="R6841" t="str">
        <f t="shared" ca="1" si="106"/>
        <v>Mohit</v>
      </c>
      <c r="S6841" t="str">
        <f>IFERROR(TEXT(DATEVALUE(LEFT(Table1[[#This Row],[Date of Purchase]],10)), "MMMM"), TEXT(Table1[[#This Row],[Date of Purchase]], "MMMM"))</f>
        <v>August</v>
      </c>
      <c r="T6841" t="str">
        <f>IF(OR(
  AND(Table1[[#This Row],[Ticket Priority]]="Critical", Table1[[#This Row],[Ticket Status]]&lt;&gt;"Closed"),
  AND(Table1[[#This Row],[Ticket Priority]]="High", Table1[[#This Row],[Ticket Status]]="Open")
), "Yes", "No")</f>
        <v>No</v>
      </c>
      <c r="U6841" s="4" t="str">
        <f>IF(Table1[[#This Row],[Ticket Status]]="Closed","Yes","No")</f>
        <v>Yes</v>
      </c>
      <c r="V6841" s="4" t="str">
        <f>IF(Table1[[#This Row],[Ticket Status]]="Pending Customer Response","Yes","No")</f>
        <v>No</v>
      </c>
      <c r="W6841" s="5">
        <f ca="1">COUNTIFS(Table1[Agent_name],Table1[[#This Row],[Agent_name]],Table1[Month],Table1[[#This Row],[Month]])/160</f>
        <v>0.46250000000000002</v>
      </c>
    </row>
    <row r="6842" spans="1:23" x14ac:dyDescent="0.25">
      <c r="A6842">
        <v>6841</v>
      </c>
      <c r="B6842" t="s">
        <v>22161</v>
      </c>
      <c r="C6842" t="s">
        <v>22162</v>
      </c>
      <c r="D6842">
        <v>29</v>
      </c>
      <c r="E6842" t="s">
        <v>58</v>
      </c>
      <c r="F6842" t="s">
        <v>485</v>
      </c>
      <c r="G6842" s="1">
        <v>44123</v>
      </c>
      <c r="H6842" t="s">
        <v>45</v>
      </c>
      <c r="I6842" t="s">
        <v>52</v>
      </c>
      <c r="J6842" s="3" t="s">
        <v>22163</v>
      </c>
      <c r="K6842" t="s">
        <v>62</v>
      </c>
      <c r="M6842" t="s">
        <v>41</v>
      </c>
      <c r="N6842" t="s">
        <v>26</v>
      </c>
      <c r="R6842" t="str">
        <f t="shared" ca="1" si="106"/>
        <v>Neha</v>
      </c>
      <c r="S6842" t="str">
        <f>IFERROR(TEXT(DATEVALUE(LEFT(Table1[[#This Row],[Date of Purchase]],10)), "MMMM"), TEXT(Table1[[#This Row],[Date of Purchase]], "MMMM"))</f>
        <v>October</v>
      </c>
      <c r="T6842" t="str">
        <f>IF(OR(
  AND(Table1[[#This Row],[Ticket Priority]]="Critical", Table1[[#This Row],[Ticket Status]]&lt;&gt;"Closed"),
  AND(Table1[[#This Row],[Ticket Priority]]="High", Table1[[#This Row],[Ticket Status]]="Open")
), "Yes", "No")</f>
        <v>No</v>
      </c>
      <c r="U6842" s="4" t="str">
        <f>IF(Table1[[#This Row],[Ticket Status]]="Closed","Yes","No")</f>
        <v>No</v>
      </c>
      <c r="V6842" s="4" t="str">
        <f>IF(Table1[[#This Row],[Ticket Status]]="Pending Customer Response","Yes","No")</f>
        <v>No</v>
      </c>
      <c r="W6842" s="5">
        <f ca="1">COUNTIFS(Table1[Agent_name],Table1[[#This Row],[Agent_name]],Table1[Month],Table1[[#This Row],[Month]])/160</f>
        <v>0.24374999999999999</v>
      </c>
    </row>
    <row r="6843" spans="1:23" x14ac:dyDescent="0.25">
      <c r="A6843">
        <v>6842</v>
      </c>
      <c r="B6843" t="s">
        <v>22164</v>
      </c>
      <c r="C6843" t="s">
        <v>22165</v>
      </c>
      <c r="D6843">
        <v>50</v>
      </c>
      <c r="E6843" t="s">
        <v>19</v>
      </c>
      <c r="F6843" t="s">
        <v>456</v>
      </c>
      <c r="G6843" s="1">
        <v>44407</v>
      </c>
      <c r="H6843" t="s">
        <v>59</v>
      </c>
      <c r="I6843" t="s">
        <v>77</v>
      </c>
      <c r="J6843" s="3" t="s">
        <v>22166</v>
      </c>
      <c r="K6843" t="s">
        <v>24</v>
      </c>
      <c r="M6843" t="s">
        <v>89</v>
      </c>
      <c r="N6843" t="s">
        <v>55</v>
      </c>
      <c r="O6843" s="2">
        <v>45078.449155092596</v>
      </c>
      <c r="R6843" t="str">
        <f t="shared" ca="1" si="106"/>
        <v>Meera</v>
      </c>
      <c r="S6843" t="str">
        <f>IFERROR(TEXT(DATEVALUE(LEFT(Table1[[#This Row],[Date of Purchase]],10)), "MMMM"), TEXT(Table1[[#This Row],[Date of Purchase]], "MMMM"))</f>
        <v>July</v>
      </c>
      <c r="T6843" t="str">
        <f>IF(OR(
  AND(Table1[[#This Row],[Ticket Priority]]="Critical", Table1[[#This Row],[Ticket Status]]&lt;&gt;"Closed"),
  AND(Table1[[#This Row],[Ticket Priority]]="High", Table1[[#This Row],[Ticket Status]]="Open")
), "Yes", "No")</f>
        <v>No</v>
      </c>
      <c r="U6843" s="4" t="str">
        <f>IF(Table1[[#This Row],[Ticket Status]]="Closed","Yes","No")</f>
        <v>No</v>
      </c>
      <c r="V6843" s="4" t="str">
        <f>IF(Table1[[#This Row],[Ticket Status]]="Pending Customer Response","Yes","No")</f>
        <v>Yes</v>
      </c>
      <c r="W6843" s="5">
        <f ca="1">COUNTIFS(Table1[Agent_name],Table1[[#This Row],[Agent_name]],Table1[Month],Table1[[#This Row],[Month]])/160</f>
        <v>0.23125000000000001</v>
      </c>
    </row>
    <row r="6844" spans="1:23" x14ac:dyDescent="0.25">
      <c r="A6844">
        <v>6843</v>
      </c>
      <c r="B6844" t="s">
        <v>22167</v>
      </c>
      <c r="C6844" t="s">
        <v>22168</v>
      </c>
      <c r="D6844">
        <v>60</v>
      </c>
      <c r="E6844" t="s">
        <v>58</v>
      </c>
      <c r="F6844" t="s">
        <v>36</v>
      </c>
      <c r="G6844" s="1">
        <v>44163</v>
      </c>
      <c r="H6844" t="s">
        <v>59</v>
      </c>
      <c r="I6844" t="s">
        <v>99</v>
      </c>
      <c r="J6844" s="3" t="s">
        <v>22169</v>
      </c>
      <c r="K6844" t="s">
        <v>62</v>
      </c>
      <c r="M6844" t="s">
        <v>25</v>
      </c>
      <c r="N6844" t="s">
        <v>55</v>
      </c>
      <c r="R6844" t="str">
        <f t="shared" ca="1" si="106"/>
        <v>Ravi</v>
      </c>
      <c r="S6844" t="str">
        <f>IFERROR(TEXT(DATEVALUE(LEFT(Table1[[#This Row],[Date of Purchase]],10)), "MMMM"), TEXT(Table1[[#This Row],[Date of Purchase]], "MMMM"))</f>
        <v>November</v>
      </c>
      <c r="T6844" t="str">
        <f>IF(OR(
  AND(Table1[[#This Row],[Ticket Priority]]="Critical", Table1[[#This Row],[Ticket Status]]&lt;&gt;"Closed"),
  AND(Table1[[#This Row],[Ticket Priority]]="High", Table1[[#This Row],[Ticket Status]]="Open")
), "Yes", "No")</f>
        <v>Yes</v>
      </c>
      <c r="U6844" s="4" t="str">
        <f>IF(Table1[[#This Row],[Ticket Status]]="Closed","Yes","No")</f>
        <v>No</v>
      </c>
      <c r="V6844" s="4" t="str">
        <f>IF(Table1[[#This Row],[Ticket Status]]="Pending Customer Response","Yes","No")</f>
        <v>No</v>
      </c>
      <c r="W6844" s="5">
        <f ca="1">COUNTIFS(Table1[Agent_name],Table1[[#This Row],[Agent_name]],Table1[Month],Table1[[#This Row],[Month]])/160</f>
        <v>0.61875000000000002</v>
      </c>
    </row>
    <row r="6845" spans="1:23" x14ac:dyDescent="0.25">
      <c r="A6845">
        <v>6844</v>
      </c>
      <c r="B6845" t="s">
        <v>22170</v>
      </c>
      <c r="C6845" t="s">
        <v>22171</v>
      </c>
      <c r="D6845">
        <v>59</v>
      </c>
      <c r="E6845" t="s">
        <v>19</v>
      </c>
      <c r="F6845" t="s">
        <v>207</v>
      </c>
      <c r="G6845" s="1">
        <v>44115</v>
      </c>
      <c r="H6845" t="s">
        <v>66</v>
      </c>
      <c r="I6845" t="s">
        <v>150</v>
      </c>
      <c r="J6845" s="3" t="s">
        <v>22172</v>
      </c>
      <c r="K6845" t="s">
        <v>24</v>
      </c>
      <c r="M6845" t="s">
        <v>25</v>
      </c>
      <c r="N6845" t="s">
        <v>33</v>
      </c>
      <c r="O6845" s="2">
        <v>45078.951273148145</v>
      </c>
      <c r="R6845" t="str">
        <f t="shared" ca="1" si="106"/>
        <v>Neha</v>
      </c>
      <c r="S6845" t="str">
        <f>IFERROR(TEXT(DATEVALUE(LEFT(Table1[[#This Row],[Date of Purchase]],10)), "MMMM"), TEXT(Table1[[#This Row],[Date of Purchase]], "MMMM"))</f>
        <v>October</v>
      </c>
      <c r="T6845" t="str">
        <f>IF(OR(
  AND(Table1[[#This Row],[Ticket Priority]]="Critical", Table1[[#This Row],[Ticket Status]]&lt;&gt;"Closed"),
  AND(Table1[[#This Row],[Ticket Priority]]="High", Table1[[#This Row],[Ticket Status]]="Open")
), "Yes", "No")</f>
        <v>Yes</v>
      </c>
      <c r="U6845" s="4" t="str">
        <f>IF(Table1[[#This Row],[Ticket Status]]="Closed","Yes","No")</f>
        <v>No</v>
      </c>
      <c r="V6845" s="4" t="str">
        <f>IF(Table1[[#This Row],[Ticket Status]]="Pending Customer Response","Yes","No")</f>
        <v>Yes</v>
      </c>
      <c r="W6845" s="5">
        <f ca="1">COUNTIFS(Table1[Agent_name],Table1[[#This Row],[Agent_name]],Table1[Month],Table1[[#This Row],[Month]])/160</f>
        <v>0.24374999999999999</v>
      </c>
    </row>
    <row r="6846" spans="1:23" x14ac:dyDescent="0.25">
      <c r="A6846">
        <v>6845</v>
      </c>
      <c r="B6846" t="s">
        <v>22173</v>
      </c>
      <c r="C6846" t="s">
        <v>22174</v>
      </c>
      <c r="D6846">
        <v>68</v>
      </c>
      <c r="E6846" t="s">
        <v>29</v>
      </c>
      <c r="F6846" t="s">
        <v>383</v>
      </c>
      <c r="G6846" s="1">
        <v>44079</v>
      </c>
      <c r="H6846" t="s">
        <v>67</v>
      </c>
      <c r="I6846" t="s">
        <v>141</v>
      </c>
      <c r="J6846" s="3" t="s">
        <v>22175</v>
      </c>
      <c r="K6846" t="s">
        <v>62</v>
      </c>
      <c r="M6846" t="s">
        <v>41</v>
      </c>
      <c r="N6846" t="s">
        <v>83</v>
      </c>
      <c r="R6846" t="str">
        <f t="shared" ca="1" si="106"/>
        <v>Mohit</v>
      </c>
      <c r="S6846" t="str">
        <f>IFERROR(TEXT(DATEVALUE(LEFT(Table1[[#This Row],[Date of Purchase]],10)), "MMMM"), TEXT(Table1[[#This Row],[Date of Purchase]], "MMMM"))</f>
        <v>September</v>
      </c>
      <c r="T6846" t="str">
        <f>IF(OR(
  AND(Table1[[#This Row],[Ticket Priority]]="Critical", Table1[[#This Row],[Ticket Status]]&lt;&gt;"Closed"),
  AND(Table1[[#This Row],[Ticket Priority]]="High", Table1[[#This Row],[Ticket Status]]="Open")
), "Yes", "No")</f>
        <v>No</v>
      </c>
      <c r="U6846" s="4" t="str">
        <f>IF(Table1[[#This Row],[Ticket Status]]="Closed","Yes","No")</f>
        <v>No</v>
      </c>
      <c r="V6846" s="4" t="str">
        <f>IF(Table1[[#This Row],[Ticket Status]]="Pending Customer Response","Yes","No")</f>
        <v>No</v>
      </c>
      <c r="W6846" s="5">
        <f ca="1">COUNTIFS(Table1[Agent_name],Table1[[#This Row],[Agent_name]],Table1[Month],Table1[[#This Row],[Month]])/160</f>
        <v>0.38124999999999998</v>
      </c>
    </row>
    <row r="6847" spans="1:23" x14ac:dyDescent="0.25">
      <c r="A6847">
        <v>6846</v>
      </c>
      <c r="B6847" t="s">
        <v>22176</v>
      </c>
      <c r="C6847" t="s">
        <v>22177</v>
      </c>
      <c r="D6847">
        <v>23</v>
      </c>
      <c r="E6847" t="s">
        <v>29</v>
      </c>
      <c r="F6847" t="s">
        <v>286</v>
      </c>
      <c r="G6847" s="1">
        <v>44218</v>
      </c>
      <c r="H6847" t="s">
        <v>59</v>
      </c>
      <c r="I6847" t="s">
        <v>37</v>
      </c>
      <c r="J6847" s="3" t="s">
        <v>1141</v>
      </c>
      <c r="K6847" t="s">
        <v>39</v>
      </c>
      <c r="L6847" t="s">
        <v>22178</v>
      </c>
      <c r="M6847" t="s">
        <v>89</v>
      </c>
      <c r="N6847" t="s">
        <v>83</v>
      </c>
      <c r="O6847" s="2">
        <v>45078.917951388888</v>
      </c>
      <c r="P6847" s="2">
        <v>45078.330451388887</v>
      </c>
      <c r="Q6847">
        <v>1</v>
      </c>
      <c r="R6847" t="str">
        <f t="shared" ca="1" si="106"/>
        <v>Priya</v>
      </c>
      <c r="S6847" t="str">
        <f>IFERROR(TEXT(DATEVALUE(LEFT(Table1[[#This Row],[Date of Purchase]],10)), "MMMM"), TEXT(Table1[[#This Row],[Date of Purchase]], "MMMM"))</f>
        <v>January</v>
      </c>
      <c r="T6847" t="str">
        <f>IF(OR(
  AND(Table1[[#This Row],[Ticket Priority]]="Critical", Table1[[#This Row],[Ticket Status]]&lt;&gt;"Closed"),
  AND(Table1[[#This Row],[Ticket Priority]]="High", Table1[[#This Row],[Ticket Status]]="Open")
), "Yes", "No")</f>
        <v>No</v>
      </c>
      <c r="U6847" s="4" t="str">
        <f>IF(Table1[[#This Row],[Ticket Status]]="Closed","Yes","No")</f>
        <v>Yes</v>
      </c>
      <c r="V6847" s="4" t="str">
        <f>IF(Table1[[#This Row],[Ticket Status]]="Pending Customer Response","Yes","No")</f>
        <v>No</v>
      </c>
      <c r="W6847" s="5">
        <f ca="1">COUNTIFS(Table1[Agent_name],Table1[[#This Row],[Agent_name]],Table1[Month],Table1[[#This Row],[Month]])/160</f>
        <v>0.51875000000000004</v>
      </c>
    </row>
    <row r="6848" spans="1:23" x14ac:dyDescent="0.25">
      <c r="A6848">
        <v>6847</v>
      </c>
      <c r="B6848" t="s">
        <v>22179</v>
      </c>
      <c r="C6848" t="s">
        <v>22180</v>
      </c>
      <c r="D6848">
        <v>33</v>
      </c>
      <c r="E6848" t="s">
        <v>29</v>
      </c>
      <c r="F6848" t="s">
        <v>107</v>
      </c>
      <c r="G6848" s="1">
        <v>44512</v>
      </c>
      <c r="H6848" t="s">
        <v>59</v>
      </c>
      <c r="I6848" t="s">
        <v>93</v>
      </c>
      <c r="J6848" s="3" t="s">
        <v>22181</v>
      </c>
      <c r="K6848" t="s">
        <v>62</v>
      </c>
      <c r="M6848" t="s">
        <v>25</v>
      </c>
      <c r="N6848" t="s">
        <v>55</v>
      </c>
      <c r="R6848" t="str">
        <f t="shared" ca="1" si="106"/>
        <v>Divya</v>
      </c>
      <c r="S6848" t="str">
        <f>IFERROR(TEXT(DATEVALUE(LEFT(Table1[[#This Row],[Date of Purchase]],10)), "MMMM"), TEXT(Table1[[#This Row],[Date of Purchase]], "MMMM"))</f>
        <v>November</v>
      </c>
      <c r="T6848" t="str">
        <f>IF(OR(
  AND(Table1[[#This Row],[Ticket Priority]]="Critical", Table1[[#This Row],[Ticket Status]]&lt;&gt;"Closed"),
  AND(Table1[[#This Row],[Ticket Priority]]="High", Table1[[#This Row],[Ticket Status]]="Open")
), "Yes", "No")</f>
        <v>Yes</v>
      </c>
      <c r="U6848" s="4" t="str">
        <f>IF(Table1[[#This Row],[Ticket Status]]="Closed","Yes","No")</f>
        <v>No</v>
      </c>
      <c r="V6848" s="4" t="str">
        <f>IF(Table1[[#This Row],[Ticket Status]]="Pending Customer Response","Yes","No")</f>
        <v>No</v>
      </c>
      <c r="W6848" s="5">
        <f ca="1">COUNTIFS(Table1[Agent_name],Table1[[#This Row],[Agent_name]],Table1[Month],Table1[[#This Row],[Month]])/160</f>
        <v>0.24374999999999999</v>
      </c>
    </row>
    <row r="6849" spans="1:23" x14ac:dyDescent="0.25">
      <c r="A6849">
        <v>6848</v>
      </c>
      <c r="B6849" t="s">
        <v>22182</v>
      </c>
      <c r="C6849" t="s">
        <v>22183</v>
      </c>
      <c r="D6849">
        <v>43</v>
      </c>
      <c r="E6849" t="s">
        <v>29</v>
      </c>
      <c r="F6849" t="s">
        <v>44</v>
      </c>
      <c r="G6849" s="1">
        <v>43861</v>
      </c>
      <c r="H6849" t="s">
        <v>67</v>
      </c>
      <c r="I6849" t="s">
        <v>99</v>
      </c>
      <c r="J6849" s="3" t="s">
        <v>22184</v>
      </c>
      <c r="K6849" t="s">
        <v>39</v>
      </c>
      <c r="L6849" t="s">
        <v>22185</v>
      </c>
      <c r="M6849" t="s">
        <v>89</v>
      </c>
      <c r="N6849" t="s">
        <v>55</v>
      </c>
      <c r="O6849" s="2">
        <v>45078.579780092594</v>
      </c>
      <c r="P6849" s="2">
        <v>45078.988113425927</v>
      </c>
      <c r="Q6849">
        <v>4</v>
      </c>
      <c r="R6849" t="str">
        <f t="shared" ca="1" si="106"/>
        <v>Meera</v>
      </c>
      <c r="S6849" t="str">
        <f>IFERROR(TEXT(DATEVALUE(LEFT(Table1[[#This Row],[Date of Purchase]],10)), "MMMM"), TEXT(Table1[[#This Row],[Date of Purchase]], "MMMM"))</f>
        <v>January</v>
      </c>
      <c r="T6849" t="str">
        <f>IF(OR(
  AND(Table1[[#This Row],[Ticket Priority]]="Critical", Table1[[#This Row],[Ticket Status]]&lt;&gt;"Closed"),
  AND(Table1[[#This Row],[Ticket Priority]]="High", Table1[[#This Row],[Ticket Status]]="Open")
), "Yes", "No")</f>
        <v>No</v>
      </c>
      <c r="U6849" s="4" t="str">
        <f>IF(Table1[[#This Row],[Ticket Status]]="Closed","Yes","No")</f>
        <v>Yes</v>
      </c>
      <c r="V6849" s="4" t="str">
        <f>IF(Table1[[#This Row],[Ticket Status]]="Pending Customer Response","Yes","No")</f>
        <v>No</v>
      </c>
      <c r="W6849" s="5">
        <f ca="1">COUNTIFS(Table1[Agent_name],Table1[[#This Row],[Agent_name]],Table1[Month],Table1[[#This Row],[Month]])/160</f>
        <v>0.21875</v>
      </c>
    </row>
    <row r="6850" spans="1:23" x14ac:dyDescent="0.25">
      <c r="A6850">
        <v>6849</v>
      </c>
      <c r="B6850" t="s">
        <v>1674</v>
      </c>
      <c r="C6850" t="s">
        <v>22186</v>
      </c>
      <c r="D6850">
        <v>43</v>
      </c>
      <c r="E6850" t="s">
        <v>29</v>
      </c>
      <c r="F6850" t="s">
        <v>317</v>
      </c>
      <c r="G6850" s="1">
        <v>44231</v>
      </c>
      <c r="H6850" t="s">
        <v>66</v>
      </c>
      <c r="I6850" t="s">
        <v>60</v>
      </c>
      <c r="J6850" s="3" t="s">
        <v>22187</v>
      </c>
      <c r="K6850" t="s">
        <v>62</v>
      </c>
      <c r="M6850" t="s">
        <v>25</v>
      </c>
      <c r="N6850" t="s">
        <v>83</v>
      </c>
      <c r="R6850" t="str">
        <f t="shared" ref="R6850:R6913" ca="1" si="107">CHOOSE(
RANDBETWEEN(1,20),
"Aisha","Aisha","Aisha","Aisha",
"Ravi","Ravi","Ravi",
"Sara","Sara","Sara",
"Mohit","Mohit",
"Priya","Priya",
"Arjun",
"Neha","Rahul","Divya","Karan","Meera","Sanjay"
)</f>
        <v>Aisha</v>
      </c>
      <c r="S6850" t="str">
        <f>IFERROR(TEXT(DATEVALUE(LEFT(Table1[[#This Row],[Date of Purchase]],10)), "MMMM"), TEXT(Table1[[#This Row],[Date of Purchase]], "MMMM"))</f>
        <v>February</v>
      </c>
      <c r="T6850" t="str">
        <f>IF(OR(
  AND(Table1[[#This Row],[Ticket Priority]]="Critical", Table1[[#This Row],[Ticket Status]]&lt;&gt;"Closed"),
  AND(Table1[[#This Row],[Ticket Priority]]="High", Table1[[#This Row],[Ticket Status]]="Open")
), "Yes", "No")</f>
        <v>Yes</v>
      </c>
      <c r="U6850" s="4" t="str">
        <f>IF(Table1[[#This Row],[Ticket Status]]="Closed","Yes","No")</f>
        <v>No</v>
      </c>
      <c r="V6850" s="4" t="str">
        <f>IF(Table1[[#This Row],[Ticket Status]]="Pending Customer Response","Yes","No")</f>
        <v>No</v>
      </c>
      <c r="W6850" s="5">
        <f ca="1">COUNTIFS(Table1[Agent_name],Table1[[#This Row],[Agent_name]],Table1[Month],Table1[[#This Row],[Month]])/160</f>
        <v>0.85624999999999996</v>
      </c>
    </row>
    <row r="6851" spans="1:23" x14ac:dyDescent="0.25">
      <c r="A6851">
        <v>6850</v>
      </c>
      <c r="B6851" t="s">
        <v>22188</v>
      </c>
      <c r="C6851" t="s">
        <v>22189</v>
      </c>
      <c r="D6851">
        <v>46</v>
      </c>
      <c r="E6851" t="s">
        <v>58</v>
      </c>
      <c r="F6851" t="s">
        <v>76</v>
      </c>
      <c r="G6851" s="1">
        <v>44143</v>
      </c>
      <c r="H6851" t="s">
        <v>67</v>
      </c>
      <c r="I6851" t="s">
        <v>150</v>
      </c>
      <c r="J6851" s="3" t="s">
        <v>22190</v>
      </c>
      <c r="K6851" t="s">
        <v>24</v>
      </c>
      <c r="M6851" t="s">
        <v>25</v>
      </c>
      <c r="N6851" t="s">
        <v>55</v>
      </c>
      <c r="O6851" s="2">
        <v>45078.943009259259</v>
      </c>
      <c r="R6851" t="str">
        <f t="shared" ca="1" si="107"/>
        <v>Aisha</v>
      </c>
      <c r="S6851" t="str">
        <f>IFERROR(TEXT(DATEVALUE(LEFT(Table1[[#This Row],[Date of Purchase]],10)), "MMMM"), TEXT(Table1[[#This Row],[Date of Purchase]], "MMMM"))</f>
        <v>November</v>
      </c>
      <c r="T6851" t="str">
        <f>IF(OR(
  AND(Table1[[#This Row],[Ticket Priority]]="Critical", Table1[[#This Row],[Ticket Status]]&lt;&gt;"Closed"),
  AND(Table1[[#This Row],[Ticket Priority]]="High", Table1[[#This Row],[Ticket Status]]="Open")
), "Yes", "No")</f>
        <v>Yes</v>
      </c>
      <c r="U6851" s="4" t="str">
        <f>IF(Table1[[#This Row],[Ticket Status]]="Closed","Yes","No")</f>
        <v>No</v>
      </c>
      <c r="V6851" s="4" t="str">
        <f>IF(Table1[[#This Row],[Ticket Status]]="Pending Customer Response","Yes","No")</f>
        <v>Yes</v>
      </c>
      <c r="W6851" s="5">
        <f ca="1">COUNTIFS(Table1[Agent_name],Table1[[#This Row],[Agent_name]],Table1[Month],Table1[[#This Row],[Month]])/160</f>
        <v>0.85624999999999996</v>
      </c>
    </row>
    <row r="6852" spans="1:23" x14ac:dyDescent="0.25">
      <c r="A6852">
        <v>6851</v>
      </c>
      <c r="B6852" t="s">
        <v>22191</v>
      </c>
      <c r="C6852" t="s">
        <v>22192</v>
      </c>
      <c r="D6852">
        <v>39</v>
      </c>
      <c r="E6852" t="s">
        <v>19</v>
      </c>
      <c r="F6852" t="s">
        <v>317</v>
      </c>
      <c r="G6852" s="1">
        <v>44073</v>
      </c>
      <c r="H6852" t="s">
        <v>67</v>
      </c>
      <c r="I6852" t="s">
        <v>31</v>
      </c>
      <c r="J6852" s="3" t="s">
        <v>22193</v>
      </c>
      <c r="K6852" t="s">
        <v>24</v>
      </c>
      <c r="M6852" t="s">
        <v>89</v>
      </c>
      <c r="N6852" t="s">
        <v>55</v>
      </c>
      <c r="O6852" s="2">
        <v>45078.714537037034</v>
      </c>
      <c r="R6852" t="str">
        <f t="shared" ca="1" si="107"/>
        <v>Arjun</v>
      </c>
      <c r="S6852" t="str">
        <f>IFERROR(TEXT(DATEVALUE(LEFT(Table1[[#This Row],[Date of Purchase]],10)), "MMMM"), TEXT(Table1[[#This Row],[Date of Purchase]], "MMMM"))</f>
        <v>August</v>
      </c>
      <c r="T6852" t="str">
        <f>IF(OR(
  AND(Table1[[#This Row],[Ticket Priority]]="Critical", Table1[[#This Row],[Ticket Status]]&lt;&gt;"Closed"),
  AND(Table1[[#This Row],[Ticket Priority]]="High", Table1[[#This Row],[Ticket Status]]="Open")
), "Yes", "No")</f>
        <v>No</v>
      </c>
      <c r="U6852" s="4" t="str">
        <f>IF(Table1[[#This Row],[Ticket Status]]="Closed","Yes","No")</f>
        <v>No</v>
      </c>
      <c r="V6852" s="4" t="str">
        <f>IF(Table1[[#This Row],[Ticket Status]]="Pending Customer Response","Yes","No")</f>
        <v>Yes</v>
      </c>
      <c r="W6852" s="5">
        <f ca="1">COUNTIFS(Table1[Agent_name],Table1[[#This Row],[Agent_name]],Table1[Month],Table1[[#This Row],[Month]])/160</f>
        <v>0.20624999999999999</v>
      </c>
    </row>
    <row r="6853" spans="1:23" x14ac:dyDescent="0.25">
      <c r="A6853">
        <v>6852</v>
      </c>
      <c r="B6853" t="s">
        <v>22194</v>
      </c>
      <c r="C6853" t="s">
        <v>22195</v>
      </c>
      <c r="D6853">
        <v>36</v>
      </c>
      <c r="E6853" t="s">
        <v>19</v>
      </c>
      <c r="F6853" t="s">
        <v>51</v>
      </c>
      <c r="G6853" s="1">
        <v>43857</v>
      </c>
      <c r="H6853" t="s">
        <v>59</v>
      </c>
      <c r="I6853" t="s">
        <v>93</v>
      </c>
      <c r="J6853" s="3" t="s">
        <v>22196</v>
      </c>
      <c r="K6853" t="s">
        <v>24</v>
      </c>
      <c r="M6853" t="s">
        <v>89</v>
      </c>
      <c r="N6853" t="s">
        <v>55</v>
      </c>
      <c r="O6853" s="2">
        <v>45078.17496527778</v>
      </c>
      <c r="R6853" t="str">
        <f t="shared" ca="1" si="107"/>
        <v>Karan</v>
      </c>
      <c r="S6853" t="str">
        <f>IFERROR(TEXT(DATEVALUE(LEFT(Table1[[#This Row],[Date of Purchase]],10)), "MMMM"), TEXT(Table1[[#This Row],[Date of Purchase]], "MMMM"))</f>
        <v>January</v>
      </c>
      <c r="T6853" t="str">
        <f>IF(OR(
  AND(Table1[[#This Row],[Ticket Priority]]="Critical", Table1[[#This Row],[Ticket Status]]&lt;&gt;"Closed"),
  AND(Table1[[#This Row],[Ticket Priority]]="High", Table1[[#This Row],[Ticket Status]]="Open")
), "Yes", "No")</f>
        <v>No</v>
      </c>
      <c r="U6853" s="4" t="str">
        <f>IF(Table1[[#This Row],[Ticket Status]]="Closed","Yes","No")</f>
        <v>No</v>
      </c>
      <c r="V6853" s="4" t="str">
        <f>IF(Table1[[#This Row],[Ticket Status]]="Pending Customer Response","Yes","No")</f>
        <v>Yes</v>
      </c>
      <c r="W6853" s="5">
        <f ca="1">COUNTIFS(Table1[Agent_name],Table1[[#This Row],[Agent_name]],Table1[Month],Table1[[#This Row],[Month]])/160</f>
        <v>0.21249999999999999</v>
      </c>
    </row>
    <row r="6854" spans="1:23" x14ac:dyDescent="0.25">
      <c r="A6854">
        <v>6853</v>
      </c>
      <c r="B6854" t="s">
        <v>22197</v>
      </c>
      <c r="C6854" t="s">
        <v>22198</v>
      </c>
      <c r="D6854">
        <v>25</v>
      </c>
      <c r="E6854" t="s">
        <v>29</v>
      </c>
      <c r="F6854" t="s">
        <v>161</v>
      </c>
      <c r="G6854" s="1">
        <v>43894</v>
      </c>
      <c r="H6854" t="s">
        <v>66</v>
      </c>
      <c r="I6854" t="s">
        <v>150</v>
      </c>
      <c r="J6854" s="3" t="s">
        <v>22199</v>
      </c>
      <c r="K6854" t="s">
        <v>39</v>
      </c>
      <c r="L6854" t="s">
        <v>22200</v>
      </c>
      <c r="M6854" t="s">
        <v>25</v>
      </c>
      <c r="N6854" t="s">
        <v>26</v>
      </c>
      <c r="O6854" s="2">
        <v>45078.534710648149</v>
      </c>
      <c r="P6854" s="2">
        <v>45078.156238425923</v>
      </c>
      <c r="Q6854">
        <v>1</v>
      </c>
      <c r="R6854" t="str">
        <f t="shared" ca="1" si="107"/>
        <v>Divya</v>
      </c>
      <c r="S6854" t="str">
        <f>IFERROR(TEXT(DATEVALUE(LEFT(Table1[[#This Row],[Date of Purchase]],10)), "MMMM"), TEXT(Table1[[#This Row],[Date of Purchase]], "MMMM"))</f>
        <v>March</v>
      </c>
      <c r="T6854" t="str">
        <f>IF(OR(
  AND(Table1[[#This Row],[Ticket Priority]]="Critical", Table1[[#This Row],[Ticket Status]]&lt;&gt;"Closed"),
  AND(Table1[[#This Row],[Ticket Priority]]="High", Table1[[#This Row],[Ticket Status]]="Open")
), "Yes", "No")</f>
        <v>No</v>
      </c>
      <c r="U6854" s="4" t="str">
        <f>IF(Table1[[#This Row],[Ticket Status]]="Closed","Yes","No")</f>
        <v>Yes</v>
      </c>
      <c r="V6854" s="4" t="str">
        <f>IF(Table1[[#This Row],[Ticket Status]]="Pending Customer Response","Yes","No")</f>
        <v>No</v>
      </c>
      <c r="W6854" s="5">
        <f ca="1">COUNTIFS(Table1[Agent_name],Table1[[#This Row],[Agent_name]],Table1[Month],Table1[[#This Row],[Month]])/160</f>
        <v>0.1875</v>
      </c>
    </row>
    <row r="6855" spans="1:23" x14ac:dyDescent="0.25">
      <c r="A6855">
        <v>6854</v>
      </c>
      <c r="B6855" t="s">
        <v>15764</v>
      </c>
      <c r="C6855" t="s">
        <v>22201</v>
      </c>
      <c r="D6855">
        <v>59</v>
      </c>
      <c r="E6855" t="s">
        <v>58</v>
      </c>
      <c r="F6855" t="s">
        <v>397</v>
      </c>
      <c r="G6855" s="1">
        <v>44497</v>
      </c>
      <c r="H6855" t="s">
        <v>21</v>
      </c>
      <c r="I6855" t="s">
        <v>31</v>
      </c>
      <c r="J6855" s="3" t="s">
        <v>22202</v>
      </c>
      <c r="K6855" t="s">
        <v>62</v>
      </c>
      <c r="M6855" t="s">
        <v>89</v>
      </c>
      <c r="N6855" t="s">
        <v>83</v>
      </c>
      <c r="R6855" t="str">
        <f t="shared" ca="1" si="107"/>
        <v>Mohit</v>
      </c>
      <c r="S6855" t="str">
        <f>IFERROR(TEXT(DATEVALUE(LEFT(Table1[[#This Row],[Date of Purchase]],10)), "MMMM"), TEXT(Table1[[#This Row],[Date of Purchase]], "MMMM"))</f>
        <v>October</v>
      </c>
      <c r="T6855" t="str">
        <f>IF(OR(
  AND(Table1[[#This Row],[Ticket Priority]]="Critical", Table1[[#This Row],[Ticket Status]]&lt;&gt;"Closed"),
  AND(Table1[[#This Row],[Ticket Priority]]="High", Table1[[#This Row],[Ticket Status]]="Open")
), "Yes", "No")</f>
        <v>Yes</v>
      </c>
      <c r="U6855" s="4" t="str">
        <f>IF(Table1[[#This Row],[Ticket Status]]="Closed","Yes","No")</f>
        <v>No</v>
      </c>
      <c r="V6855" s="4" t="str">
        <f>IF(Table1[[#This Row],[Ticket Status]]="Pending Customer Response","Yes","No")</f>
        <v>No</v>
      </c>
      <c r="W6855" s="5">
        <f ca="1">COUNTIFS(Table1[Agent_name],Table1[[#This Row],[Agent_name]],Table1[Month],Table1[[#This Row],[Month]])/160</f>
        <v>0.49375000000000002</v>
      </c>
    </row>
    <row r="6856" spans="1:23" x14ac:dyDescent="0.25">
      <c r="A6856">
        <v>6855</v>
      </c>
      <c r="B6856" t="s">
        <v>22203</v>
      </c>
      <c r="C6856" t="s">
        <v>20136</v>
      </c>
      <c r="D6856">
        <v>47</v>
      </c>
      <c r="E6856" t="s">
        <v>58</v>
      </c>
      <c r="F6856" t="s">
        <v>92</v>
      </c>
      <c r="G6856" s="1">
        <v>44144</v>
      </c>
      <c r="H6856" t="s">
        <v>21</v>
      </c>
      <c r="I6856" t="s">
        <v>67</v>
      </c>
      <c r="J6856" s="3" t="s">
        <v>22204</v>
      </c>
      <c r="K6856" t="s">
        <v>24</v>
      </c>
      <c r="M6856" t="s">
        <v>41</v>
      </c>
      <c r="N6856" t="s">
        <v>55</v>
      </c>
      <c r="O6856" s="2">
        <v>45078.470173611109</v>
      </c>
      <c r="R6856" t="str">
        <f t="shared" ca="1" si="107"/>
        <v>Aisha</v>
      </c>
      <c r="S6856" t="str">
        <f>IFERROR(TEXT(DATEVALUE(LEFT(Table1[[#This Row],[Date of Purchase]],10)), "MMMM"), TEXT(Table1[[#This Row],[Date of Purchase]], "MMMM"))</f>
        <v>November</v>
      </c>
      <c r="T6856" t="str">
        <f>IF(OR(
  AND(Table1[[#This Row],[Ticket Priority]]="Critical", Table1[[#This Row],[Ticket Status]]&lt;&gt;"Closed"),
  AND(Table1[[#This Row],[Ticket Priority]]="High", Table1[[#This Row],[Ticket Status]]="Open")
), "Yes", "No")</f>
        <v>No</v>
      </c>
      <c r="U6856" s="4" t="str">
        <f>IF(Table1[[#This Row],[Ticket Status]]="Closed","Yes","No")</f>
        <v>No</v>
      </c>
      <c r="V6856" s="4" t="str">
        <f>IF(Table1[[#This Row],[Ticket Status]]="Pending Customer Response","Yes","No")</f>
        <v>Yes</v>
      </c>
      <c r="W6856" s="5">
        <f ca="1">COUNTIFS(Table1[Agent_name],Table1[[#This Row],[Agent_name]],Table1[Month],Table1[[#This Row],[Month]])/160</f>
        <v>0.85624999999999996</v>
      </c>
    </row>
    <row r="6857" spans="1:23" x14ac:dyDescent="0.25">
      <c r="A6857">
        <v>6856</v>
      </c>
      <c r="B6857" t="s">
        <v>22205</v>
      </c>
      <c r="C6857" t="s">
        <v>22206</v>
      </c>
      <c r="D6857">
        <v>23</v>
      </c>
      <c r="E6857" t="s">
        <v>29</v>
      </c>
      <c r="F6857" t="s">
        <v>157</v>
      </c>
      <c r="G6857" s="1">
        <v>44038</v>
      </c>
      <c r="H6857" t="s">
        <v>59</v>
      </c>
      <c r="I6857" t="s">
        <v>31</v>
      </c>
      <c r="J6857" s="3" t="s">
        <v>22207</v>
      </c>
      <c r="K6857" t="s">
        <v>62</v>
      </c>
      <c r="M6857" t="s">
        <v>89</v>
      </c>
      <c r="N6857" t="s">
        <v>83</v>
      </c>
      <c r="R6857" t="str">
        <f t="shared" ca="1" si="107"/>
        <v>Aisha</v>
      </c>
      <c r="S6857" t="str">
        <f>IFERROR(TEXT(DATEVALUE(LEFT(Table1[[#This Row],[Date of Purchase]],10)), "MMMM"), TEXT(Table1[[#This Row],[Date of Purchase]], "MMMM"))</f>
        <v>July</v>
      </c>
      <c r="T6857" t="str">
        <f>IF(OR(
  AND(Table1[[#This Row],[Ticket Priority]]="Critical", Table1[[#This Row],[Ticket Status]]&lt;&gt;"Closed"),
  AND(Table1[[#This Row],[Ticket Priority]]="High", Table1[[#This Row],[Ticket Status]]="Open")
), "Yes", "No")</f>
        <v>Yes</v>
      </c>
      <c r="U6857" s="4" t="str">
        <f>IF(Table1[[#This Row],[Ticket Status]]="Closed","Yes","No")</f>
        <v>No</v>
      </c>
      <c r="V6857" s="4" t="str">
        <f>IF(Table1[[#This Row],[Ticket Status]]="Pending Customer Response","Yes","No")</f>
        <v>No</v>
      </c>
      <c r="W6857" s="5">
        <f ca="1">COUNTIFS(Table1[Agent_name],Table1[[#This Row],[Agent_name]],Table1[Month],Table1[[#This Row],[Month]])/160</f>
        <v>0.875</v>
      </c>
    </row>
    <row r="6858" spans="1:23" x14ac:dyDescent="0.25">
      <c r="A6858">
        <v>6857</v>
      </c>
      <c r="B6858" t="s">
        <v>22208</v>
      </c>
      <c r="C6858" t="s">
        <v>22209</v>
      </c>
      <c r="D6858">
        <v>65</v>
      </c>
      <c r="E6858" t="s">
        <v>19</v>
      </c>
      <c r="F6858" t="s">
        <v>103</v>
      </c>
      <c r="G6858" s="1">
        <v>44100</v>
      </c>
      <c r="H6858" t="s">
        <v>45</v>
      </c>
      <c r="I6858" t="s">
        <v>99</v>
      </c>
      <c r="J6858" s="3" t="s">
        <v>1076</v>
      </c>
      <c r="K6858" t="s">
        <v>39</v>
      </c>
      <c r="L6858" t="s">
        <v>22210</v>
      </c>
      <c r="M6858" t="s">
        <v>143</v>
      </c>
      <c r="N6858" t="s">
        <v>83</v>
      </c>
      <c r="O6858" s="2">
        <v>45078.835474537038</v>
      </c>
      <c r="P6858" s="2">
        <v>45078.668113425927</v>
      </c>
      <c r="Q6858">
        <v>5</v>
      </c>
      <c r="R6858" t="str">
        <f t="shared" ca="1" si="107"/>
        <v>Sara</v>
      </c>
      <c r="S6858" t="str">
        <f>IFERROR(TEXT(DATEVALUE(LEFT(Table1[[#This Row],[Date of Purchase]],10)), "MMMM"), TEXT(Table1[[#This Row],[Date of Purchase]], "MMMM"))</f>
        <v>September</v>
      </c>
      <c r="T6858" t="str">
        <f>IF(OR(
  AND(Table1[[#This Row],[Ticket Priority]]="Critical", Table1[[#This Row],[Ticket Status]]&lt;&gt;"Closed"),
  AND(Table1[[#This Row],[Ticket Priority]]="High", Table1[[#This Row],[Ticket Status]]="Open")
), "Yes", "No")</f>
        <v>No</v>
      </c>
      <c r="U6858" s="4" t="str">
        <f>IF(Table1[[#This Row],[Ticket Status]]="Closed","Yes","No")</f>
        <v>Yes</v>
      </c>
      <c r="V6858" s="4" t="str">
        <f>IF(Table1[[#This Row],[Ticket Status]]="Pending Customer Response","Yes","No")</f>
        <v>No</v>
      </c>
      <c r="W6858" s="5">
        <f ca="1">COUNTIFS(Table1[Agent_name],Table1[[#This Row],[Agent_name]],Table1[Month],Table1[[#This Row],[Month]])/160</f>
        <v>0.65</v>
      </c>
    </row>
    <row r="6859" spans="1:23" x14ac:dyDescent="0.25">
      <c r="A6859">
        <v>6858</v>
      </c>
      <c r="B6859" t="s">
        <v>6509</v>
      </c>
      <c r="C6859" t="s">
        <v>22211</v>
      </c>
      <c r="D6859">
        <v>58</v>
      </c>
      <c r="E6859" t="s">
        <v>19</v>
      </c>
      <c r="F6859" t="s">
        <v>339</v>
      </c>
      <c r="G6859" s="1">
        <v>44111</v>
      </c>
      <c r="H6859" t="s">
        <v>45</v>
      </c>
      <c r="I6859" t="s">
        <v>177</v>
      </c>
      <c r="J6859" s="3" t="s">
        <v>22212</v>
      </c>
      <c r="K6859" t="s">
        <v>24</v>
      </c>
      <c r="M6859" t="s">
        <v>143</v>
      </c>
      <c r="N6859" t="s">
        <v>83</v>
      </c>
      <c r="O6859" s="2">
        <v>45078.779942129629</v>
      </c>
      <c r="R6859" t="str">
        <f t="shared" ca="1" si="107"/>
        <v>Sara</v>
      </c>
      <c r="S6859" t="str">
        <f>IFERROR(TEXT(DATEVALUE(LEFT(Table1[[#This Row],[Date of Purchase]],10)), "MMMM"), TEXT(Table1[[#This Row],[Date of Purchase]], "MMMM"))</f>
        <v>October</v>
      </c>
      <c r="T6859" t="str">
        <f>IF(OR(
  AND(Table1[[#This Row],[Ticket Priority]]="Critical", Table1[[#This Row],[Ticket Status]]&lt;&gt;"Closed"),
  AND(Table1[[#This Row],[Ticket Priority]]="High", Table1[[#This Row],[Ticket Status]]="Open")
), "Yes", "No")</f>
        <v>No</v>
      </c>
      <c r="U6859" s="4" t="str">
        <f>IF(Table1[[#This Row],[Ticket Status]]="Closed","Yes","No")</f>
        <v>No</v>
      </c>
      <c r="V6859" s="4" t="str">
        <f>IF(Table1[[#This Row],[Ticket Status]]="Pending Customer Response","Yes","No")</f>
        <v>Yes</v>
      </c>
      <c r="W6859" s="5">
        <f ca="1">COUNTIFS(Table1[Agent_name],Table1[[#This Row],[Agent_name]],Table1[Month],Table1[[#This Row],[Month]])/160</f>
        <v>0.66874999999999996</v>
      </c>
    </row>
    <row r="6860" spans="1:23" x14ac:dyDescent="0.25">
      <c r="A6860">
        <v>6859</v>
      </c>
      <c r="B6860" t="s">
        <v>22213</v>
      </c>
      <c r="C6860" t="s">
        <v>22214</v>
      </c>
      <c r="D6860">
        <v>52</v>
      </c>
      <c r="E6860" t="s">
        <v>29</v>
      </c>
      <c r="F6860" t="s">
        <v>339</v>
      </c>
      <c r="G6860" s="1">
        <v>44068</v>
      </c>
      <c r="H6860" t="s">
        <v>66</v>
      </c>
      <c r="I6860" t="s">
        <v>46</v>
      </c>
      <c r="J6860" s="3" t="s">
        <v>22215</v>
      </c>
      <c r="K6860" t="s">
        <v>24</v>
      </c>
      <c r="M6860" t="s">
        <v>41</v>
      </c>
      <c r="N6860" t="s">
        <v>55</v>
      </c>
      <c r="O6860" s="2">
        <v>45078.138287037036</v>
      </c>
      <c r="R6860" t="str">
        <f t="shared" ca="1" si="107"/>
        <v>Neha</v>
      </c>
      <c r="S6860" t="str">
        <f>IFERROR(TEXT(DATEVALUE(LEFT(Table1[[#This Row],[Date of Purchase]],10)), "MMMM"), TEXT(Table1[[#This Row],[Date of Purchase]], "MMMM"))</f>
        <v>August</v>
      </c>
      <c r="T6860" t="str">
        <f>IF(OR(
  AND(Table1[[#This Row],[Ticket Priority]]="Critical", Table1[[#This Row],[Ticket Status]]&lt;&gt;"Closed"),
  AND(Table1[[#This Row],[Ticket Priority]]="High", Table1[[#This Row],[Ticket Status]]="Open")
), "Yes", "No")</f>
        <v>No</v>
      </c>
      <c r="U6860" s="4" t="str">
        <f>IF(Table1[[#This Row],[Ticket Status]]="Closed","Yes","No")</f>
        <v>No</v>
      </c>
      <c r="V6860" s="4" t="str">
        <f>IF(Table1[[#This Row],[Ticket Status]]="Pending Customer Response","Yes","No")</f>
        <v>Yes</v>
      </c>
      <c r="W6860" s="5">
        <f ca="1">COUNTIFS(Table1[Agent_name],Table1[[#This Row],[Agent_name]],Table1[Month],Table1[[#This Row],[Month]])/160</f>
        <v>0.16875000000000001</v>
      </c>
    </row>
    <row r="6861" spans="1:23" x14ac:dyDescent="0.25">
      <c r="A6861">
        <v>6860</v>
      </c>
      <c r="B6861" t="s">
        <v>22216</v>
      </c>
      <c r="C6861" t="s">
        <v>22217</v>
      </c>
      <c r="D6861">
        <v>33</v>
      </c>
      <c r="E6861" t="s">
        <v>19</v>
      </c>
      <c r="F6861" t="s">
        <v>655</v>
      </c>
      <c r="G6861" s="1">
        <v>44341</v>
      </c>
      <c r="H6861" t="s">
        <v>21</v>
      </c>
      <c r="I6861" t="s">
        <v>59</v>
      </c>
      <c r="J6861" s="3" t="s">
        <v>22218</v>
      </c>
      <c r="K6861" t="s">
        <v>24</v>
      </c>
      <c r="M6861" t="s">
        <v>25</v>
      </c>
      <c r="N6861" t="s">
        <v>83</v>
      </c>
      <c r="O6861" s="2">
        <v>45078.423726851855</v>
      </c>
      <c r="R6861" t="str">
        <f t="shared" ca="1" si="107"/>
        <v>Ravi</v>
      </c>
      <c r="S6861" t="str">
        <f>IFERROR(TEXT(DATEVALUE(LEFT(Table1[[#This Row],[Date of Purchase]],10)), "MMMM"), TEXT(Table1[[#This Row],[Date of Purchase]], "MMMM"))</f>
        <v>May</v>
      </c>
      <c r="T6861" t="str">
        <f>IF(OR(
  AND(Table1[[#This Row],[Ticket Priority]]="Critical", Table1[[#This Row],[Ticket Status]]&lt;&gt;"Closed"),
  AND(Table1[[#This Row],[Ticket Priority]]="High", Table1[[#This Row],[Ticket Status]]="Open")
), "Yes", "No")</f>
        <v>Yes</v>
      </c>
      <c r="U6861" s="4" t="str">
        <f>IF(Table1[[#This Row],[Ticket Status]]="Closed","Yes","No")</f>
        <v>No</v>
      </c>
      <c r="V6861" s="4" t="str">
        <f>IF(Table1[[#This Row],[Ticket Status]]="Pending Customer Response","Yes","No")</f>
        <v>Yes</v>
      </c>
      <c r="W6861" s="5">
        <f ca="1">COUNTIFS(Table1[Agent_name],Table1[[#This Row],[Agent_name]],Table1[Month],Table1[[#This Row],[Month]])/160</f>
        <v>0.67500000000000004</v>
      </c>
    </row>
    <row r="6862" spans="1:23" x14ac:dyDescent="0.25">
      <c r="A6862">
        <v>6861</v>
      </c>
      <c r="B6862" t="s">
        <v>22219</v>
      </c>
      <c r="C6862" t="s">
        <v>22220</v>
      </c>
      <c r="D6862">
        <v>31</v>
      </c>
      <c r="E6862" t="s">
        <v>58</v>
      </c>
      <c r="F6862" t="s">
        <v>65</v>
      </c>
      <c r="G6862" s="1">
        <v>44216</v>
      </c>
      <c r="H6862" t="s">
        <v>21</v>
      </c>
      <c r="I6862" t="s">
        <v>52</v>
      </c>
      <c r="J6862" s="3" t="s">
        <v>22221</v>
      </c>
      <c r="K6862" t="s">
        <v>62</v>
      </c>
      <c r="M6862" t="s">
        <v>25</v>
      </c>
      <c r="N6862" t="s">
        <v>33</v>
      </c>
      <c r="R6862" t="str">
        <f t="shared" ca="1" si="107"/>
        <v>Priya</v>
      </c>
      <c r="S6862" t="str">
        <f>IFERROR(TEXT(DATEVALUE(LEFT(Table1[[#This Row],[Date of Purchase]],10)), "MMMM"), TEXT(Table1[[#This Row],[Date of Purchase]], "MMMM"))</f>
        <v>January</v>
      </c>
      <c r="T6862" t="str">
        <f>IF(OR(
  AND(Table1[[#This Row],[Ticket Priority]]="Critical", Table1[[#This Row],[Ticket Status]]&lt;&gt;"Closed"),
  AND(Table1[[#This Row],[Ticket Priority]]="High", Table1[[#This Row],[Ticket Status]]="Open")
), "Yes", "No")</f>
        <v>Yes</v>
      </c>
      <c r="U6862" s="4" t="str">
        <f>IF(Table1[[#This Row],[Ticket Status]]="Closed","Yes","No")</f>
        <v>No</v>
      </c>
      <c r="V6862" s="4" t="str">
        <f>IF(Table1[[#This Row],[Ticket Status]]="Pending Customer Response","Yes","No")</f>
        <v>No</v>
      </c>
      <c r="W6862" s="5">
        <f ca="1">COUNTIFS(Table1[Agent_name],Table1[[#This Row],[Agent_name]],Table1[Month],Table1[[#This Row],[Month]])/160</f>
        <v>0.51875000000000004</v>
      </c>
    </row>
    <row r="6863" spans="1:23" x14ac:dyDescent="0.25">
      <c r="A6863">
        <v>6862</v>
      </c>
      <c r="B6863" t="s">
        <v>22222</v>
      </c>
      <c r="C6863" t="s">
        <v>22223</v>
      </c>
      <c r="D6863">
        <v>19</v>
      </c>
      <c r="E6863" t="s">
        <v>29</v>
      </c>
      <c r="F6863" t="s">
        <v>117</v>
      </c>
      <c r="G6863" s="1">
        <v>44165</v>
      </c>
      <c r="H6863" t="s">
        <v>67</v>
      </c>
      <c r="I6863" t="s">
        <v>46</v>
      </c>
      <c r="J6863" s="3" t="s">
        <v>22224</v>
      </c>
      <c r="K6863" t="s">
        <v>24</v>
      </c>
      <c r="M6863" t="s">
        <v>25</v>
      </c>
      <c r="N6863" t="s">
        <v>26</v>
      </c>
      <c r="O6863" s="2">
        <v>45078.293900462966</v>
      </c>
      <c r="Q6863">
        <v>5</v>
      </c>
      <c r="R6863" t="str">
        <f t="shared" ca="1" si="107"/>
        <v>Aisha</v>
      </c>
      <c r="S6863" t="str">
        <f>IFERROR(TEXT(DATEVALUE(LEFT(Table1[[#This Row],[Date of Purchase]],10)), "MMMM"), TEXT(Table1[[#This Row],[Date of Purchase]], "MMMM"))</f>
        <v>November</v>
      </c>
      <c r="T6863" t="str">
        <f>IF(OR(
  AND(Table1[[#This Row],[Ticket Priority]]="Critical", Table1[[#This Row],[Ticket Status]]&lt;&gt;"Closed"),
  AND(Table1[[#This Row],[Ticket Priority]]="High", Table1[[#This Row],[Ticket Status]]="Open")
), "Yes", "No")</f>
        <v>Yes</v>
      </c>
      <c r="U6863" s="4" t="str">
        <f>IF(Table1[[#This Row],[Ticket Status]]="Closed","Yes","No")</f>
        <v>No</v>
      </c>
      <c r="V6863" s="4" t="str">
        <f>IF(Table1[[#This Row],[Ticket Status]]="Pending Customer Response","Yes","No")</f>
        <v>Yes</v>
      </c>
      <c r="W6863" s="5">
        <f ca="1">COUNTIFS(Table1[Agent_name],Table1[[#This Row],[Agent_name]],Table1[Month],Table1[[#This Row],[Month]])/160</f>
        <v>0.85624999999999996</v>
      </c>
    </row>
    <row r="6864" spans="1:23" x14ac:dyDescent="0.25">
      <c r="A6864">
        <v>6863</v>
      </c>
      <c r="B6864" t="s">
        <v>22225</v>
      </c>
      <c r="C6864" t="s">
        <v>22226</v>
      </c>
      <c r="D6864">
        <v>32</v>
      </c>
      <c r="E6864" t="s">
        <v>19</v>
      </c>
      <c r="F6864" t="s">
        <v>219</v>
      </c>
      <c r="G6864" s="1">
        <v>44140</v>
      </c>
      <c r="H6864" t="s">
        <v>66</v>
      </c>
      <c r="I6864" t="s">
        <v>113</v>
      </c>
      <c r="J6864" s="3" t="s">
        <v>1141</v>
      </c>
      <c r="K6864" t="s">
        <v>24</v>
      </c>
      <c r="M6864" t="s">
        <v>89</v>
      </c>
      <c r="N6864" t="s">
        <v>33</v>
      </c>
      <c r="O6864" s="2">
        <v>45078.313344907408</v>
      </c>
      <c r="Q6864">
        <v>5</v>
      </c>
      <c r="R6864" t="str">
        <f t="shared" ca="1" si="107"/>
        <v>Sara</v>
      </c>
      <c r="S6864" t="str">
        <f>IFERROR(TEXT(DATEVALUE(LEFT(Table1[[#This Row],[Date of Purchase]],10)), "MMMM"), TEXT(Table1[[#This Row],[Date of Purchase]], "MMMM"))</f>
        <v>November</v>
      </c>
      <c r="T6864" t="str">
        <f>IF(OR(
  AND(Table1[[#This Row],[Ticket Priority]]="Critical", Table1[[#This Row],[Ticket Status]]&lt;&gt;"Closed"),
  AND(Table1[[#This Row],[Ticket Priority]]="High", Table1[[#This Row],[Ticket Status]]="Open")
), "Yes", "No")</f>
        <v>No</v>
      </c>
      <c r="U6864" s="4" t="str">
        <f>IF(Table1[[#This Row],[Ticket Status]]="Closed","Yes","No")</f>
        <v>No</v>
      </c>
      <c r="V6864" s="4" t="str">
        <f>IF(Table1[[#This Row],[Ticket Status]]="Pending Customer Response","Yes","No")</f>
        <v>Yes</v>
      </c>
      <c r="W6864" s="5">
        <f ca="1">COUNTIFS(Table1[Agent_name],Table1[[#This Row],[Agent_name]],Table1[Month],Table1[[#This Row],[Month]])/160</f>
        <v>0.79374999999999996</v>
      </c>
    </row>
    <row r="6865" spans="1:23" x14ac:dyDescent="0.25">
      <c r="A6865">
        <v>6864</v>
      </c>
      <c r="B6865" t="s">
        <v>22227</v>
      </c>
      <c r="C6865" t="s">
        <v>22228</v>
      </c>
      <c r="D6865">
        <v>62</v>
      </c>
      <c r="E6865" t="s">
        <v>29</v>
      </c>
      <c r="F6865" t="s">
        <v>161</v>
      </c>
      <c r="G6865" s="1">
        <v>44233</v>
      </c>
      <c r="H6865" t="s">
        <v>21</v>
      </c>
      <c r="I6865" t="s">
        <v>99</v>
      </c>
      <c r="J6865" s="3" t="s">
        <v>22229</v>
      </c>
      <c r="K6865" t="s">
        <v>62</v>
      </c>
      <c r="M6865" t="s">
        <v>41</v>
      </c>
      <c r="N6865" t="s">
        <v>33</v>
      </c>
      <c r="R6865" t="str">
        <f t="shared" ca="1" si="107"/>
        <v>Rahul</v>
      </c>
      <c r="S6865" t="str">
        <f>IFERROR(TEXT(DATEVALUE(LEFT(Table1[[#This Row],[Date of Purchase]],10)), "MMMM"), TEXT(Table1[[#This Row],[Date of Purchase]], "MMMM"))</f>
        <v>February</v>
      </c>
      <c r="T6865" t="str">
        <f>IF(OR(
  AND(Table1[[#This Row],[Ticket Priority]]="Critical", Table1[[#This Row],[Ticket Status]]&lt;&gt;"Closed"),
  AND(Table1[[#This Row],[Ticket Priority]]="High", Table1[[#This Row],[Ticket Status]]="Open")
), "Yes", "No")</f>
        <v>No</v>
      </c>
      <c r="U6865" s="4" t="str">
        <f>IF(Table1[[#This Row],[Ticket Status]]="Closed","Yes","No")</f>
        <v>No</v>
      </c>
      <c r="V6865" s="4" t="str">
        <f>IF(Table1[[#This Row],[Ticket Status]]="Pending Customer Response","Yes","No")</f>
        <v>No</v>
      </c>
      <c r="W6865" s="5">
        <f ca="1">COUNTIFS(Table1[Agent_name],Table1[[#This Row],[Agent_name]],Table1[Month],Table1[[#This Row],[Month]])/160</f>
        <v>0.30625000000000002</v>
      </c>
    </row>
    <row r="6866" spans="1:23" x14ac:dyDescent="0.25">
      <c r="A6866">
        <v>6865</v>
      </c>
      <c r="B6866" t="s">
        <v>22230</v>
      </c>
      <c r="C6866" t="s">
        <v>22231</v>
      </c>
      <c r="D6866">
        <v>53</v>
      </c>
      <c r="E6866" t="s">
        <v>58</v>
      </c>
      <c r="F6866" t="s">
        <v>699</v>
      </c>
      <c r="G6866" s="1">
        <v>43875</v>
      </c>
      <c r="H6866" t="s">
        <v>67</v>
      </c>
      <c r="I6866" t="s">
        <v>67</v>
      </c>
      <c r="J6866" s="3" t="s">
        <v>22232</v>
      </c>
      <c r="K6866" t="s">
        <v>24</v>
      </c>
      <c r="M6866" t="s">
        <v>89</v>
      </c>
      <c r="N6866" t="s">
        <v>83</v>
      </c>
      <c r="O6866" s="2">
        <v>45078.494629629633</v>
      </c>
      <c r="R6866" t="str">
        <f t="shared" ca="1" si="107"/>
        <v>Priya</v>
      </c>
      <c r="S6866" t="str">
        <f>IFERROR(TEXT(DATEVALUE(LEFT(Table1[[#This Row],[Date of Purchase]],10)), "MMMM"), TEXT(Table1[[#This Row],[Date of Purchase]], "MMMM"))</f>
        <v>February</v>
      </c>
      <c r="T6866" t="str">
        <f>IF(OR(
  AND(Table1[[#This Row],[Ticket Priority]]="Critical", Table1[[#This Row],[Ticket Status]]&lt;&gt;"Closed"),
  AND(Table1[[#This Row],[Ticket Priority]]="High", Table1[[#This Row],[Ticket Status]]="Open")
), "Yes", "No")</f>
        <v>No</v>
      </c>
      <c r="U6866" s="4" t="str">
        <f>IF(Table1[[#This Row],[Ticket Status]]="Closed","Yes","No")</f>
        <v>No</v>
      </c>
      <c r="V6866" s="4" t="str">
        <f>IF(Table1[[#This Row],[Ticket Status]]="Pending Customer Response","Yes","No")</f>
        <v>Yes</v>
      </c>
      <c r="W6866" s="5">
        <f ca="1">COUNTIFS(Table1[Agent_name],Table1[[#This Row],[Agent_name]],Table1[Month],Table1[[#This Row],[Month]])/160</f>
        <v>0.44374999999999998</v>
      </c>
    </row>
    <row r="6867" spans="1:23" x14ac:dyDescent="0.25">
      <c r="A6867">
        <v>6866</v>
      </c>
      <c r="B6867" t="s">
        <v>22233</v>
      </c>
      <c r="C6867" t="s">
        <v>22234</v>
      </c>
      <c r="D6867">
        <v>35</v>
      </c>
      <c r="E6867" t="s">
        <v>19</v>
      </c>
      <c r="F6867" t="s">
        <v>281</v>
      </c>
      <c r="G6867" s="1">
        <v>43884</v>
      </c>
      <c r="H6867" t="s">
        <v>66</v>
      </c>
      <c r="I6867" t="s">
        <v>113</v>
      </c>
      <c r="J6867" s="3" t="s">
        <v>22235</v>
      </c>
      <c r="K6867" t="s">
        <v>24</v>
      </c>
      <c r="M6867" t="s">
        <v>143</v>
      </c>
      <c r="N6867" t="s">
        <v>33</v>
      </c>
      <c r="O6867" s="2">
        <v>45078.737013888887</v>
      </c>
      <c r="R6867" t="str">
        <f t="shared" ca="1" si="107"/>
        <v>Priya</v>
      </c>
      <c r="S6867" t="str">
        <f>IFERROR(TEXT(DATEVALUE(LEFT(Table1[[#This Row],[Date of Purchase]],10)), "MMMM"), TEXT(Table1[[#This Row],[Date of Purchase]], "MMMM"))</f>
        <v>February</v>
      </c>
      <c r="T6867" t="str">
        <f>IF(OR(
  AND(Table1[[#This Row],[Ticket Priority]]="Critical", Table1[[#This Row],[Ticket Status]]&lt;&gt;"Closed"),
  AND(Table1[[#This Row],[Ticket Priority]]="High", Table1[[#This Row],[Ticket Status]]="Open")
), "Yes", "No")</f>
        <v>No</v>
      </c>
      <c r="U6867" s="4" t="str">
        <f>IF(Table1[[#This Row],[Ticket Status]]="Closed","Yes","No")</f>
        <v>No</v>
      </c>
      <c r="V6867" s="4" t="str">
        <f>IF(Table1[[#This Row],[Ticket Status]]="Pending Customer Response","Yes","No")</f>
        <v>Yes</v>
      </c>
      <c r="W6867" s="5">
        <f ca="1">COUNTIFS(Table1[Agent_name],Table1[[#This Row],[Agent_name]],Table1[Month],Table1[[#This Row],[Month]])/160</f>
        <v>0.44374999999999998</v>
      </c>
    </row>
    <row r="6868" spans="1:23" x14ac:dyDescent="0.25">
      <c r="A6868">
        <v>6867</v>
      </c>
      <c r="B6868" t="s">
        <v>22236</v>
      </c>
      <c r="C6868" t="s">
        <v>22237</v>
      </c>
      <c r="D6868">
        <v>18</v>
      </c>
      <c r="E6868" t="s">
        <v>29</v>
      </c>
      <c r="F6868" t="s">
        <v>20</v>
      </c>
      <c r="G6868" s="1">
        <v>44201</v>
      </c>
      <c r="H6868" t="s">
        <v>45</v>
      </c>
      <c r="I6868" t="s">
        <v>113</v>
      </c>
      <c r="J6868" s="3" t="s">
        <v>22238</v>
      </c>
      <c r="K6868" t="s">
        <v>24</v>
      </c>
      <c r="M6868" t="s">
        <v>89</v>
      </c>
      <c r="N6868" t="s">
        <v>83</v>
      </c>
      <c r="O6868" s="2">
        <v>45078.618287037039</v>
      </c>
      <c r="R6868" t="str">
        <f t="shared" ca="1" si="107"/>
        <v>Aisha</v>
      </c>
      <c r="S6868" t="str">
        <f>IFERROR(TEXT(DATEVALUE(LEFT(Table1[[#This Row],[Date of Purchase]],10)), "MMMM"), TEXT(Table1[[#This Row],[Date of Purchase]], "MMMM"))</f>
        <v>January</v>
      </c>
      <c r="T6868" t="str">
        <f>IF(OR(
  AND(Table1[[#This Row],[Ticket Priority]]="Critical", Table1[[#This Row],[Ticket Status]]&lt;&gt;"Closed"),
  AND(Table1[[#This Row],[Ticket Priority]]="High", Table1[[#This Row],[Ticket Status]]="Open")
), "Yes", "No")</f>
        <v>No</v>
      </c>
      <c r="U6868" s="4" t="str">
        <f>IF(Table1[[#This Row],[Ticket Status]]="Closed","Yes","No")</f>
        <v>No</v>
      </c>
      <c r="V6868" s="4" t="str">
        <f>IF(Table1[[#This Row],[Ticket Status]]="Pending Customer Response","Yes","No")</f>
        <v>Yes</v>
      </c>
      <c r="W6868" s="5">
        <f ca="1">COUNTIFS(Table1[Agent_name],Table1[[#This Row],[Agent_name]],Table1[Month],Table1[[#This Row],[Month]])/160</f>
        <v>0.83125000000000004</v>
      </c>
    </row>
    <row r="6869" spans="1:23" x14ac:dyDescent="0.25">
      <c r="A6869">
        <v>6868</v>
      </c>
      <c r="B6869" t="s">
        <v>22239</v>
      </c>
      <c r="C6869" t="s">
        <v>22240</v>
      </c>
      <c r="D6869">
        <v>55</v>
      </c>
      <c r="E6869" t="s">
        <v>19</v>
      </c>
      <c r="F6869" t="s">
        <v>125</v>
      </c>
      <c r="G6869" s="1">
        <v>44328</v>
      </c>
      <c r="H6869" t="s">
        <v>66</v>
      </c>
      <c r="I6869" t="s">
        <v>22</v>
      </c>
      <c r="J6869" s="3" t="s">
        <v>22241</v>
      </c>
      <c r="K6869" t="s">
        <v>39</v>
      </c>
      <c r="L6869" t="s">
        <v>22242</v>
      </c>
      <c r="M6869" t="s">
        <v>89</v>
      </c>
      <c r="N6869" t="s">
        <v>55</v>
      </c>
      <c r="O6869" s="2">
        <v>45078.416909722226</v>
      </c>
      <c r="P6869" s="2">
        <v>45078.107187499998</v>
      </c>
      <c r="Q6869">
        <v>1</v>
      </c>
      <c r="R6869" t="str">
        <f t="shared" ca="1" si="107"/>
        <v>Mohit</v>
      </c>
      <c r="S6869" t="str">
        <f>IFERROR(TEXT(DATEVALUE(LEFT(Table1[[#This Row],[Date of Purchase]],10)), "MMMM"), TEXT(Table1[[#This Row],[Date of Purchase]], "MMMM"))</f>
        <v>May</v>
      </c>
      <c r="T6869" t="str">
        <f>IF(OR(
  AND(Table1[[#This Row],[Ticket Priority]]="Critical", Table1[[#This Row],[Ticket Status]]&lt;&gt;"Closed"),
  AND(Table1[[#This Row],[Ticket Priority]]="High", Table1[[#This Row],[Ticket Status]]="Open")
), "Yes", "No")</f>
        <v>No</v>
      </c>
      <c r="U6869" s="4" t="str">
        <f>IF(Table1[[#This Row],[Ticket Status]]="Closed","Yes","No")</f>
        <v>Yes</v>
      </c>
      <c r="V6869" s="4" t="str">
        <f>IF(Table1[[#This Row],[Ticket Status]]="Pending Customer Response","Yes","No")</f>
        <v>No</v>
      </c>
      <c r="W6869" s="5">
        <f ca="1">COUNTIFS(Table1[Agent_name],Table1[[#This Row],[Agent_name]],Table1[Month],Table1[[#This Row],[Month]])/160</f>
        <v>0.45624999999999999</v>
      </c>
    </row>
    <row r="6870" spans="1:23" x14ac:dyDescent="0.25">
      <c r="A6870">
        <v>6869</v>
      </c>
      <c r="B6870" t="s">
        <v>22243</v>
      </c>
      <c r="C6870" t="s">
        <v>22244</v>
      </c>
      <c r="D6870">
        <v>31</v>
      </c>
      <c r="E6870" t="s">
        <v>19</v>
      </c>
      <c r="F6870" t="s">
        <v>107</v>
      </c>
      <c r="G6870" s="1">
        <v>43887</v>
      </c>
      <c r="H6870" t="s">
        <v>21</v>
      </c>
      <c r="I6870" t="s">
        <v>46</v>
      </c>
      <c r="J6870" s="3" t="s">
        <v>22245</v>
      </c>
      <c r="K6870" t="s">
        <v>39</v>
      </c>
      <c r="L6870" t="s">
        <v>22246</v>
      </c>
      <c r="M6870" t="s">
        <v>143</v>
      </c>
      <c r="N6870" t="s">
        <v>33</v>
      </c>
      <c r="O6870" s="2">
        <v>45078.804432870369</v>
      </c>
      <c r="P6870" s="2">
        <v>45078.983599537038</v>
      </c>
      <c r="Q6870">
        <v>3</v>
      </c>
      <c r="R6870" t="str">
        <f t="shared" ca="1" si="107"/>
        <v>Aisha</v>
      </c>
      <c r="S6870" t="str">
        <f>IFERROR(TEXT(DATEVALUE(LEFT(Table1[[#This Row],[Date of Purchase]],10)), "MMMM"), TEXT(Table1[[#This Row],[Date of Purchase]], "MMMM"))</f>
        <v>February</v>
      </c>
      <c r="T6870" t="str">
        <f>IF(OR(
  AND(Table1[[#This Row],[Ticket Priority]]="Critical", Table1[[#This Row],[Ticket Status]]&lt;&gt;"Closed"),
  AND(Table1[[#This Row],[Ticket Priority]]="High", Table1[[#This Row],[Ticket Status]]="Open")
), "Yes", "No")</f>
        <v>No</v>
      </c>
      <c r="U6870" s="4" t="str">
        <f>IF(Table1[[#This Row],[Ticket Status]]="Closed","Yes","No")</f>
        <v>Yes</v>
      </c>
      <c r="V6870" s="4" t="str">
        <f>IF(Table1[[#This Row],[Ticket Status]]="Pending Customer Response","Yes","No")</f>
        <v>No</v>
      </c>
      <c r="W6870" s="5">
        <f ca="1">COUNTIFS(Table1[Agent_name],Table1[[#This Row],[Agent_name]],Table1[Month],Table1[[#This Row],[Month]])/160</f>
        <v>0.85624999999999996</v>
      </c>
    </row>
    <row r="6871" spans="1:23" x14ac:dyDescent="0.25">
      <c r="A6871">
        <v>6870</v>
      </c>
      <c r="B6871" t="s">
        <v>22247</v>
      </c>
      <c r="C6871" t="s">
        <v>22248</v>
      </c>
      <c r="D6871">
        <v>36</v>
      </c>
      <c r="E6871" t="s">
        <v>19</v>
      </c>
      <c r="F6871" t="s">
        <v>397</v>
      </c>
      <c r="G6871" s="1">
        <v>44511</v>
      </c>
      <c r="H6871" t="s">
        <v>45</v>
      </c>
      <c r="I6871" t="s">
        <v>177</v>
      </c>
      <c r="J6871" s="3" t="s">
        <v>22249</v>
      </c>
      <c r="K6871" t="s">
        <v>24</v>
      </c>
      <c r="M6871" t="s">
        <v>25</v>
      </c>
      <c r="N6871" t="s">
        <v>26</v>
      </c>
      <c r="O6871" s="2">
        <v>45078.725289351853</v>
      </c>
      <c r="R6871" t="str">
        <f t="shared" ca="1" si="107"/>
        <v>Mohit</v>
      </c>
      <c r="S6871" t="str">
        <f>IFERROR(TEXT(DATEVALUE(LEFT(Table1[[#This Row],[Date of Purchase]],10)), "MMMM"), TEXT(Table1[[#This Row],[Date of Purchase]], "MMMM"))</f>
        <v>November</v>
      </c>
      <c r="T6871" t="str">
        <f>IF(OR(
  AND(Table1[[#This Row],[Ticket Priority]]="Critical", Table1[[#This Row],[Ticket Status]]&lt;&gt;"Closed"),
  AND(Table1[[#This Row],[Ticket Priority]]="High", Table1[[#This Row],[Ticket Status]]="Open")
), "Yes", "No")</f>
        <v>Yes</v>
      </c>
      <c r="U6871" s="4" t="str">
        <f>IF(Table1[[#This Row],[Ticket Status]]="Closed","Yes","No")</f>
        <v>No</v>
      </c>
      <c r="V6871" s="4" t="str">
        <f>IF(Table1[[#This Row],[Ticket Status]]="Pending Customer Response","Yes","No")</f>
        <v>Yes</v>
      </c>
      <c r="W6871" s="5">
        <f ca="1">COUNTIFS(Table1[Agent_name],Table1[[#This Row],[Agent_name]],Table1[Month],Table1[[#This Row],[Month]])/160</f>
        <v>0.4375</v>
      </c>
    </row>
    <row r="6872" spans="1:23" x14ac:dyDescent="0.25">
      <c r="A6872">
        <v>6871</v>
      </c>
      <c r="B6872" t="s">
        <v>22250</v>
      </c>
      <c r="C6872" t="s">
        <v>22251</v>
      </c>
      <c r="D6872">
        <v>64</v>
      </c>
      <c r="E6872" t="s">
        <v>29</v>
      </c>
      <c r="F6872" t="s">
        <v>65</v>
      </c>
      <c r="G6872" s="1">
        <v>44098</v>
      </c>
      <c r="H6872" t="s">
        <v>66</v>
      </c>
      <c r="I6872" t="s">
        <v>77</v>
      </c>
      <c r="J6872" s="3" t="s">
        <v>22252</v>
      </c>
      <c r="K6872" t="s">
        <v>24</v>
      </c>
      <c r="M6872" t="s">
        <v>143</v>
      </c>
      <c r="N6872" t="s">
        <v>83</v>
      </c>
      <c r="O6872" s="2">
        <v>45078.189201388886</v>
      </c>
      <c r="R6872" t="str">
        <f t="shared" ca="1" si="107"/>
        <v>Ravi</v>
      </c>
      <c r="S6872" t="str">
        <f>IFERROR(TEXT(DATEVALUE(LEFT(Table1[[#This Row],[Date of Purchase]],10)), "MMMM"), TEXT(Table1[[#This Row],[Date of Purchase]], "MMMM"))</f>
        <v>September</v>
      </c>
      <c r="T6872" t="str">
        <f>IF(OR(
  AND(Table1[[#This Row],[Ticket Priority]]="Critical", Table1[[#This Row],[Ticket Status]]&lt;&gt;"Closed"),
  AND(Table1[[#This Row],[Ticket Priority]]="High", Table1[[#This Row],[Ticket Status]]="Open")
), "Yes", "No")</f>
        <v>No</v>
      </c>
      <c r="U6872" s="4" t="str">
        <f>IF(Table1[[#This Row],[Ticket Status]]="Closed","Yes","No")</f>
        <v>No</v>
      </c>
      <c r="V6872" s="4" t="str">
        <f>IF(Table1[[#This Row],[Ticket Status]]="Pending Customer Response","Yes","No")</f>
        <v>Yes</v>
      </c>
      <c r="W6872" s="5">
        <f ca="1">COUNTIFS(Table1[Agent_name],Table1[[#This Row],[Agent_name]],Table1[Month],Table1[[#This Row],[Month]])/160</f>
        <v>0.64375000000000004</v>
      </c>
    </row>
    <row r="6873" spans="1:23" x14ac:dyDescent="0.25">
      <c r="A6873">
        <v>6872</v>
      </c>
      <c r="B6873" t="s">
        <v>22253</v>
      </c>
      <c r="C6873" t="s">
        <v>22254</v>
      </c>
      <c r="D6873">
        <v>59</v>
      </c>
      <c r="E6873" t="s">
        <v>29</v>
      </c>
      <c r="F6873" t="s">
        <v>397</v>
      </c>
      <c r="G6873" s="1">
        <v>44296</v>
      </c>
      <c r="H6873" t="s">
        <v>21</v>
      </c>
      <c r="I6873" t="s">
        <v>99</v>
      </c>
      <c r="J6873" s="3" t="s">
        <v>22255</v>
      </c>
      <c r="K6873" t="s">
        <v>62</v>
      </c>
      <c r="M6873" t="s">
        <v>89</v>
      </c>
      <c r="N6873" t="s">
        <v>55</v>
      </c>
      <c r="Q6873">
        <v>5</v>
      </c>
      <c r="R6873" t="str">
        <f t="shared" ca="1" si="107"/>
        <v>Arjun</v>
      </c>
      <c r="S6873" t="str">
        <f>IFERROR(TEXT(DATEVALUE(LEFT(Table1[[#This Row],[Date of Purchase]],10)), "MMMM"), TEXT(Table1[[#This Row],[Date of Purchase]], "MMMM"))</f>
        <v>April</v>
      </c>
      <c r="T6873" t="str">
        <f>IF(OR(
  AND(Table1[[#This Row],[Ticket Priority]]="Critical", Table1[[#This Row],[Ticket Status]]&lt;&gt;"Closed"),
  AND(Table1[[#This Row],[Ticket Priority]]="High", Table1[[#This Row],[Ticket Status]]="Open")
), "Yes", "No")</f>
        <v>Yes</v>
      </c>
      <c r="U6873" s="4" t="str">
        <f>IF(Table1[[#This Row],[Ticket Status]]="Closed","Yes","No")</f>
        <v>No</v>
      </c>
      <c r="V6873" s="4" t="str">
        <f>IF(Table1[[#This Row],[Ticket Status]]="Pending Customer Response","Yes","No")</f>
        <v>No</v>
      </c>
      <c r="W6873" s="5">
        <f ca="1">COUNTIFS(Table1[Agent_name],Table1[[#This Row],[Agent_name]],Table1[Month],Table1[[#This Row],[Month]])/160</f>
        <v>0.18124999999999999</v>
      </c>
    </row>
    <row r="6874" spans="1:23" x14ac:dyDescent="0.25">
      <c r="A6874">
        <v>6873</v>
      </c>
      <c r="B6874" t="s">
        <v>22256</v>
      </c>
      <c r="C6874" t="s">
        <v>22257</v>
      </c>
      <c r="D6874">
        <v>39</v>
      </c>
      <c r="E6874" t="s">
        <v>19</v>
      </c>
      <c r="F6874" t="s">
        <v>242</v>
      </c>
      <c r="G6874" s="1">
        <v>43933</v>
      </c>
      <c r="H6874" t="s">
        <v>45</v>
      </c>
      <c r="I6874" t="s">
        <v>31</v>
      </c>
      <c r="J6874" s="3" t="s">
        <v>22258</v>
      </c>
      <c r="K6874" t="s">
        <v>62</v>
      </c>
      <c r="M6874" t="s">
        <v>143</v>
      </c>
      <c r="N6874" t="s">
        <v>26</v>
      </c>
      <c r="R6874" t="str">
        <f t="shared" ca="1" si="107"/>
        <v>Priya</v>
      </c>
      <c r="S6874" t="str">
        <f>IFERROR(TEXT(DATEVALUE(LEFT(Table1[[#This Row],[Date of Purchase]],10)), "MMMM"), TEXT(Table1[[#This Row],[Date of Purchase]], "MMMM"))</f>
        <v>April</v>
      </c>
      <c r="T6874" t="str">
        <f>IF(OR(
  AND(Table1[[#This Row],[Ticket Priority]]="Critical", Table1[[#This Row],[Ticket Status]]&lt;&gt;"Closed"),
  AND(Table1[[#This Row],[Ticket Priority]]="High", Table1[[#This Row],[Ticket Status]]="Open")
), "Yes", "No")</f>
        <v>No</v>
      </c>
      <c r="U6874" s="4" t="str">
        <f>IF(Table1[[#This Row],[Ticket Status]]="Closed","Yes","No")</f>
        <v>No</v>
      </c>
      <c r="V6874" s="4" t="str">
        <f>IF(Table1[[#This Row],[Ticket Status]]="Pending Customer Response","Yes","No")</f>
        <v>No</v>
      </c>
      <c r="W6874" s="5">
        <f ca="1">COUNTIFS(Table1[Agent_name],Table1[[#This Row],[Agent_name]],Table1[Month],Table1[[#This Row],[Month]])/160</f>
        <v>0.48749999999999999</v>
      </c>
    </row>
    <row r="6875" spans="1:23" x14ac:dyDescent="0.25">
      <c r="A6875">
        <v>6874</v>
      </c>
      <c r="B6875" t="s">
        <v>22259</v>
      </c>
      <c r="C6875" t="s">
        <v>22260</v>
      </c>
      <c r="D6875">
        <v>38</v>
      </c>
      <c r="E6875" t="s">
        <v>29</v>
      </c>
      <c r="F6875" t="s">
        <v>20</v>
      </c>
      <c r="G6875" s="1">
        <v>44495</v>
      </c>
      <c r="H6875" t="s">
        <v>59</v>
      </c>
      <c r="I6875" t="s">
        <v>77</v>
      </c>
      <c r="J6875" s="3" t="s">
        <v>22261</v>
      </c>
      <c r="K6875" t="s">
        <v>62</v>
      </c>
      <c r="M6875" t="s">
        <v>25</v>
      </c>
      <c r="N6875" t="s">
        <v>83</v>
      </c>
      <c r="R6875" t="str">
        <f t="shared" ca="1" si="107"/>
        <v>Aisha</v>
      </c>
      <c r="S6875" t="str">
        <f>IFERROR(TEXT(DATEVALUE(LEFT(Table1[[#This Row],[Date of Purchase]],10)), "MMMM"), TEXT(Table1[[#This Row],[Date of Purchase]], "MMMM"))</f>
        <v>October</v>
      </c>
      <c r="T6875" t="str">
        <f>IF(OR(
  AND(Table1[[#This Row],[Ticket Priority]]="Critical", Table1[[#This Row],[Ticket Status]]&lt;&gt;"Closed"),
  AND(Table1[[#This Row],[Ticket Priority]]="High", Table1[[#This Row],[Ticket Status]]="Open")
), "Yes", "No")</f>
        <v>Yes</v>
      </c>
      <c r="U6875" s="4" t="str">
        <f>IF(Table1[[#This Row],[Ticket Status]]="Closed","Yes","No")</f>
        <v>No</v>
      </c>
      <c r="V6875" s="4" t="str">
        <f>IF(Table1[[#This Row],[Ticket Status]]="Pending Customer Response","Yes","No")</f>
        <v>No</v>
      </c>
      <c r="W6875" s="5">
        <f ca="1">COUNTIFS(Table1[Agent_name],Table1[[#This Row],[Agent_name]],Table1[Month],Table1[[#This Row],[Month]])/160</f>
        <v>0.85624999999999996</v>
      </c>
    </row>
    <row r="6876" spans="1:23" x14ac:dyDescent="0.25">
      <c r="A6876">
        <v>6875</v>
      </c>
      <c r="B6876" t="s">
        <v>22262</v>
      </c>
      <c r="C6876" t="s">
        <v>22263</v>
      </c>
      <c r="D6876">
        <v>42</v>
      </c>
      <c r="E6876" t="s">
        <v>29</v>
      </c>
      <c r="F6876" t="s">
        <v>421</v>
      </c>
      <c r="G6876" s="1">
        <v>43904</v>
      </c>
      <c r="H6876" t="s">
        <v>21</v>
      </c>
      <c r="I6876" t="s">
        <v>46</v>
      </c>
      <c r="J6876" s="3" t="s">
        <v>22264</v>
      </c>
      <c r="K6876" t="s">
        <v>62</v>
      </c>
      <c r="M6876" t="s">
        <v>41</v>
      </c>
      <c r="N6876" t="s">
        <v>55</v>
      </c>
      <c r="R6876" t="str">
        <f t="shared" ca="1" si="107"/>
        <v>Sara</v>
      </c>
      <c r="S6876" t="str">
        <f>IFERROR(TEXT(DATEVALUE(LEFT(Table1[[#This Row],[Date of Purchase]],10)), "MMMM"), TEXT(Table1[[#This Row],[Date of Purchase]], "MMMM"))</f>
        <v>March</v>
      </c>
      <c r="T6876" t="str">
        <f>IF(OR(
  AND(Table1[[#This Row],[Ticket Priority]]="Critical", Table1[[#This Row],[Ticket Status]]&lt;&gt;"Closed"),
  AND(Table1[[#This Row],[Ticket Priority]]="High", Table1[[#This Row],[Ticket Status]]="Open")
), "Yes", "No")</f>
        <v>No</v>
      </c>
      <c r="U6876" s="4" t="str">
        <f>IF(Table1[[#This Row],[Ticket Status]]="Closed","Yes","No")</f>
        <v>No</v>
      </c>
      <c r="V6876" s="4" t="str">
        <f>IF(Table1[[#This Row],[Ticket Status]]="Pending Customer Response","Yes","No")</f>
        <v>No</v>
      </c>
      <c r="W6876" s="5">
        <f ca="1">COUNTIFS(Table1[Agent_name],Table1[[#This Row],[Agent_name]],Table1[Month],Table1[[#This Row],[Month]])/160</f>
        <v>0.55625000000000002</v>
      </c>
    </row>
    <row r="6877" spans="1:23" x14ac:dyDescent="0.25">
      <c r="A6877">
        <v>6876</v>
      </c>
      <c r="B6877" t="s">
        <v>22265</v>
      </c>
      <c r="C6877" t="s">
        <v>22266</v>
      </c>
      <c r="D6877">
        <v>37</v>
      </c>
      <c r="E6877" t="s">
        <v>29</v>
      </c>
      <c r="F6877" t="s">
        <v>129</v>
      </c>
      <c r="G6877" s="1">
        <v>44252</v>
      </c>
      <c r="H6877" t="s">
        <v>45</v>
      </c>
      <c r="I6877" t="s">
        <v>59</v>
      </c>
      <c r="J6877" s="3" t="s">
        <v>22267</v>
      </c>
      <c r="K6877" t="s">
        <v>24</v>
      </c>
      <c r="M6877" t="s">
        <v>41</v>
      </c>
      <c r="N6877" t="s">
        <v>55</v>
      </c>
      <c r="O6877" s="2">
        <v>45078.702465277776</v>
      </c>
      <c r="R6877" t="str">
        <f t="shared" ca="1" si="107"/>
        <v>Meera</v>
      </c>
      <c r="S6877" t="str">
        <f>IFERROR(TEXT(DATEVALUE(LEFT(Table1[[#This Row],[Date of Purchase]],10)), "MMMM"), TEXT(Table1[[#This Row],[Date of Purchase]], "MMMM"))</f>
        <v>February</v>
      </c>
      <c r="T6877" t="str">
        <f>IF(OR(
  AND(Table1[[#This Row],[Ticket Priority]]="Critical", Table1[[#This Row],[Ticket Status]]&lt;&gt;"Closed"),
  AND(Table1[[#This Row],[Ticket Priority]]="High", Table1[[#This Row],[Ticket Status]]="Open")
), "Yes", "No")</f>
        <v>No</v>
      </c>
      <c r="U6877" s="4" t="str">
        <f>IF(Table1[[#This Row],[Ticket Status]]="Closed","Yes","No")</f>
        <v>No</v>
      </c>
      <c r="V6877" s="4" t="str">
        <f>IF(Table1[[#This Row],[Ticket Status]]="Pending Customer Response","Yes","No")</f>
        <v>Yes</v>
      </c>
      <c r="W6877" s="5">
        <f ca="1">COUNTIFS(Table1[Agent_name],Table1[[#This Row],[Agent_name]],Table1[Month],Table1[[#This Row],[Month]])/160</f>
        <v>0.21249999999999999</v>
      </c>
    </row>
    <row r="6878" spans="1:23" x14ac:dyDescent="0.25">
      <c r="A6878">
        <v>6877</v>
      </c>
      <c r="B6878" t="s">
        <v>22268</v>
      </c>
      <c r="C6878" t="s">
        <v>22269</v>
      </c>
      <c r="D6878">
        <v>21</v>
      </c>
      <c r="E6878" t="s">
        <v>29</v>
      </c>
      <c r="F6878" t="s">
        <v>173</v>
      </c>
      <c r="G6878" s="1">
        <v>43888</v>
      </c>
      <c r="H6878" t="s">
        <v>21</v>
      </c>
      <c r="I6878" t="s">
        <v>93</v>
      </c>
      <c r="J6878" s="3" t="s">
        <v>22270</v>
      </c>
      <c r="K6878" t="s">
        <v>24</v>
      </c>
      <c r="M6878" t="s">
        <v>143</v>
      </c>
      <c r="N6878" t="s">
        <v>83</v>
      </c>
      <c r="O6878" s="2">
        <v>45078.334421296298</v>
      </c>
      <c r="R6878" t="str">
        <f t="shared" ca="1" si="107"/>
        <v>Priya</v>
      </c>
      <c r="S6878" t="str">
        <f>IFERROR(TEXT(DATEVALUE(LEFT(Table1[[#This Row],[Date of Purchase]],10)), "MMMM"), TEXT(Table1[[#This Row],[Date of Purchase]], "MMMM"))</f>
        <v>February</v>
      </c>
      <c r="T6878" t="str">
        <f>IF(OR(
  AND(Table1[[#This Row],[Ticket Priority]]="Critical", Table1[[#This Row],[Ticket Status]]&lt;&gt;"Closed"),
  AND(Table1[[#This Row],[Ticket Priority]]="High", Table1[[#This Row],[Ticket Status]]="Open")
), "Yes", "No")</f>
        <v>No</v>
      </c>
      <c r="U6878" s="4" t="str">
        <f>IF(Table1[[#This Row],[Ticket Status]]="Closed","Yes","No")</f>
        <v>No</v>
      </c>
      <c r="V6878" s="4" t="str">
        <f>IF(Table1[[#This Row],[Ticket Status]]="Pending Customer Response","Yes","No")</f>
        <v>Yes</v>
      </c>
      <c r="W6878" s="5">
        <f ca="1">COUNTIFS(Table1[Agent_name],Table1[[#This Row],[Agent_name]],Table1[Month],Table1[[#This Row],[Month]])/160</f>
        <v>0.44374999999999998</v>
      </c>
    </row>
    <row r="6879" spans="1:23" x14ac:dyDescent="0.25">
      <c r="A6879">
        <v>6878</v>
      </c>
      <c r="B6879" t="s">
        <v>22271</v>
      </c>
      <c r="C6879" t="s">
        <v>22272</v>
      </c>
      <c r="D6879">
        <v>45</v>
      </c>
      <c r="E6879" t="s">
        <v>29</v>
      </c>
      <c r="F6879" t="s">
        <v>107</v>
      </c>
      <c r="G6879" s="1">
        <v>43903</v>
      </c>
      <c r="H6879" t="s">
        <v>45</v>
      </c>
      <c r="I6879" t="s">
        <v>37</v>
      </c>
      <c r="J6879" s="3" t="s">
        <v>22273</v>
      </c>
      <c r="K6879" t="s">
        <v>62</v>
      </c>
      <c r="M6879" t="s">
        <v>41</v>
      </c>
      <c r="N6879" t="s">
        <v>33</v>
      </c>
      <c r="R6879" t="str">
        <f t="shared" ca="1" si="107"/>
        <v>Karan</v>
      </c>
      <c r="S6879" t="str">
        <f>IFERROR(TEXT(DATEVALUE(LEFT(Table1[[#This Row],[Date of Purchase]],10)), "MMMM"), TEXT(Table1[[#This Row],[Date of Purchase]], "MMMM"))</f>
        <v>March</v>
      </c>
      <c r="T6879" t="str">
        <f>IF(OR(
  AND(Table1[[#This Row],[Ticket Priority]]="Critical", Table1[[#This Row],[Ticket Status]]&lt;&gt;"Closed"),
  AND(Table1[[#This Row],[Ticket Priority]]="High", Table1[[#This Row],[Ticket Status]]="Open")
), "Yes", "No")</f>
        <v>No</v>
      </c>
      <c r="U6879" s="4" t="str">
        <f>IF(Table1[[#This Row],[Ticket Status]]="Closed","Yes","No")</f>
        <v>No</v>
      </c>
      <c r="V6879" s="4" t="str">
        <f>IF(Table1[[#This Row],[Ticket Status]]="Pending Customer Response","Yes","No")</f>
        <v>No</v>
      </c>
      <c r="W6879" s="5">
        <f ca="1">COUNTIFS(Table1[Agent_name],Table1[[#This Row],[Agent_name]],Table1[Month],Table1[[#This Row],[Month]])/160</f>
        <v>0.21249999999999999</v>
      </c>
    </row>
    <row r="6880" spans="1:23" x14ac:dyDescent="0.25">
      <c r="A6880">
        <v>6879</v>
      </c>
      <c r="B6880" t="s">
        <v>13551</v>
      </c>
      <c r="C6880" t="s">
        <v>22274</v>
      </c>
      <c r="D6880">
        <v>69</v>
      </c>
      <c r="E6880" t="s">
        <v>29</v>
      </c>
      <c r="F6880" t="s">
        <v>86</v>
      </c>
      <c r="G6880" s="1">
        <v>44173</v>
      </c>
      <c r="H6880" t="s">
        <v>59</v>
      </c>
      <c r="I6880" t="s">
        <v>113</v>
      </c>
      <c r="J6880" s="3" t="s">
        <v>22275</v>
      </c>
      <c r="K6880" t="s">
        <v>62</v>
      </c>
      <c r="M6880" t="s">
        <v>143</v>
      </c>
      <c r="N6880" t="s">
        <v>83</v>
      </c>
      <c r="R6880" t="str">
        <f t="shared" ca="1" si="107"/>
        <v>Sara</v>
      </c>
      <c r="S6880" t="str">
        <f>IFERROR(TEXT(DATEVALUE(LEFT(Table1[[#This Row],[Date of Purchase]],10)), "MMMM"), TEXT(Table1[[#This Row],[Date of Purchase]], "MMMM"))</f>
        <v>December</v>
      </c>
      <c r="T6880" t="str">
        <f>IF(OR(
  AND(Table1[[#This Row],[Ticket Priority]]="Critical", Table1[[#This Row],[Ticket Status]]&lt;&gt;"Closed"),
  AND(Table1[[#This Row],[Ticket Priority]]="High", Table1[[#This Row],[Ticket Status]]="Open")
), "Yes", "No")</f>
        <v>No</v>
      </c>
      <c r="U6880" s="4" t="str">
        <f>IF(Table1[[#This Row],[Ticket Status]]="Closed","Yes","No")</f>
        <v>No</v>
      </c>
      <c r="V6880" s="4" t="str">
        <f>IF(Table1[[#This Row],[Ticket Status]]="Pending Customer Response","Yes","No")</f>
        <v>No</v>
      </c>
      <c r="W6880" s="5">
        <f ca="1">COUNTIFS(Table1[Agent_name],Table1[[#This Row],[Agent_name]],Table1[Month],Table1[[#This Row],[Month]])/160</f>
        <v>0.55625000000000002</v>
      </c>
    </row>
    <row r="6881" spans="1:23" x14ac:dyDescent="0.25">
      <c r="A6881">
        <v>6880</v>
      </c>
      <c r="B6881" t="s">
        <v>22276</v>
      </c>
      <c r="C6881" t="s">
        <v>22277</v>
      </c>
      <c r="D6881">
        <v>23</v>
      </c>
      <c r="E6881" t="s">
        <v>29</v>
      </c>
      <c r="F6881" t="s">
        <v>81</v>
      </c>
      <c r="G6881" s="1">
        <v>43866</v>
      </c>
      <c r="H6881" t="s">
        <v>67</v>
      </c>
      <c r="I6881" t="s">
        <v>67</v>
      </c>
      <c r="J6881" s="3" t="s">
        <v>22278</v>
      </c>
      <c r="K6881" t="s">
        <v>24</v>
      </c>
      <c r="M6881" t="s">
        <v>89</v>
      </c>
      <c r="N6881" t="s">
        <v>83</v>
      </c>
      <c r="O6881" s="2">
        <v>45078.692106481481</v>
      </c>
      <c r="R6881" t="str">
        <f t="shared" ca="1" si="107"/>
        <v>Karan</v>
      </c>
      <c r="S6881" t="str">
        <f>IFERROR(TEXT(DATEVALUE(LEFT(Table1[[#This Row],[Date of Purchase]],10)), "MMMM"), TEXT(Table1[[#This Row],[Date of Purchase]], "MMMM"))</f>
        <v>February</v>
      </c>
      <c r="T6881" t="str">
        <f>IF(OR(
  AND(Table1[[#This Row],[Ticket Priority]]="Critical", Table1[[#This Row],[Ticket Status]]&lt;&gt;"Closed"),
  AND(Table1[[#This Row],[Ticket Priority]]="High", Table1[[#This Row],[Ticket Status]]="Open")
), "Yes", "No")</f>
        <v>No</v>
      </c>
      <c r="U6881" s="4" t="str">
        <f>IF(Table1[[#This Row],[Ticket Status]]="Closed","Yes","No")</f>
        <v>No</v>
      </c>
      <c r="V6881" s="4" t="str">
        <f>IF(Table1[[#This Row],[Ticket Status]]="Pending Customer Response","Yes","No")</f>
        <v>Yes</v>
      </c>
      <c r="W6881" s="5">
        <f ca="1">COUNTIFS(Table1[Agent_name],Table1[[#This Row],[Agent_name]],Table1[Month],Table1[[#This Row],[Month]])/160</f>
        <v>0.17499999999999999</v>
      </c>
    </row>
    <row r="6882" spans="1:23" x14ac:dyDescent="0.25">
      <c r="A6882">
        <v>6881</v>
      </c>
      <c r="B6882" t="s">
        <v>22279</v>
      </c>
      <c r="C6882" t="s">
        <v>22280</v>
      </c>
      <c r="D6882">
        <v>27</v>
      </c>
      <c r="E6882" t="s">
        <v>29</v>
      </c>
      <c r="F6882" t="s">
        <v>71</v>
      </c>
      <c r="G6882" s="1">
        <v>44115</v>
      </c>
      <c r="H6882" t="s">
        <v>67</v>
      </c>
      <c r="I6882" t="s">
        <v>22</v>
      </c>
      <c r="J6882" s="3" t="s">
        <v>22281</v>
      </c>
      <c r="K6882" t="s">
        <v>62</v>
      </c>
      <c r="M6882" t="s">
        <v>25</v>
      </c>
      <c r="N6882" t="s">
        <v>55</v>
      </c>
      <c r="R6882" t="str">
        <f t="shared" ca="1" si="107"/>
        <v>Aisha</v>
      </c>
      <c r="S6882" t="str">
        <f>IFERROR(TEXT(DATEVALUE(LEFT(Table1[[#This Row],[Date of Purchase]],10)), "MMMM"), TEXT(Table1[[#This Row],[Date of Purchase]], "MMMM"))</f>
        <v>October</v>
      </c>
      <c r="T6882" t="str">
        <f>IF(OR(
  AND(Table1[[#This Row],[Ticket Priority]]="Critical", Table1[[#This Row],[Ticket Status]]&lt;&gt;"Closed"),
  AND(Table1[[#This Row],[Ticket Priority]]="High", Table1[[#This Row],[Ticket Status]]="Open")
), "Yes", "No")</f>
        <v>Yes</v>
      </c>
      <c r="U6882" s="4" t="str">
        <f>IF(Table1[[#This Row],[Ticket Status]]="Closed","Yes","No")</f>
        <v>No</v>
      </c>
      <c r="V6882" s="4" t="str">
        <f>IF(Table1[[#This Row],[Ticket Status]]="Pending Customer Response","Yes","No")</f>
        <v>No</v>
      </c>
      <c r="W6882" s="5">
        <f ca="1">COUNTIFS(Table1[Agent_name],Table1[[#This Row],[Agent_name]],Table1[Month],Table1[[#This Row],[Month]])/160</f>
        <v>0.85624999999999996</v>
      </c>
    </row>
    <row r="6883" spans="1:23" x14ac:dyDescent="0.25">
      <c r="A6883">
        <v>6882</v>
      </c>
      <c r="B6883" t="s">
        <v>22282</v>
      </c>
      <c r="C6883" t="s">
        <v>22283</v>
      </c>
      <c r="D6883">
        <v>20</v>
      </c>
      <c r="E6883" t="s">
        <v>19</v>
      </c>
      <c r="F6883" t="s">
        <v>207</v>
      </c>
      <c r="G6883" s="1">
        <v>44025</v>
      </c>
      <c r="H6883" t="s">
        <v>59</v>
      </c>
      <c r="I6883" t="s">
        <v>52</v>
      </c>
      <c r="J6883" s="3" t="s">
        <v>22284</v>
      </c>
      <c r="K6883" t="s">
        <v>39</v>
      </c>
      <c r="L6883" t="s">
        <v>22285</v>
      </c>
      <c r="M6883" t="s">
        <v>25</v>
      </c>
      <c r="N6883" t="s">
        <v>55</v>
      </c>
      <c r="O6883" s="2">
        <v>45078.15047453704</v>
      </c>
      <c r="P6883" s="2">
        <v>45078.157418981478</v>
      </c>
      <c r="Q6883">
        <v>2</v>
      </c>
      <c r="R6883" t="str">
        <f t="shared" ca="1" si="107"/>
        <v>Sara</v>
      </c>
      <c r="S6883" t="str">
        <f>IFERROR(TEXT(DATEVALUE(LEFT(Table1[[#This Row],[Date of Purchase]],10)), "MMMM"), TEXT(Table1[[#This Row],[Date of Purchase]], "MMMM"))</f>
        <v>July</v>
      </c>
      <c r="T6883" t="str">
        <f>IF(OR(
  AND(Table1[[#This Row],[Ticket Priority]]="Critical", Table1[[#This Row],[Ticket Status]]&lt;&gt;"Closed"),
  AND(Table1[[#This Row],[Ticket Priority]]="High", Table1[[#This Row],[Ticket Status]]="Open")
), "Yes", "No")</f>
        <v>No</v>
      </c>
      <c r="U6883" s="4" t="str">
        <f>IF(Table1[[#This Row],[Ticket Status]]="Closed","Yes","No")</f>
        <v>Yes</v>
      </c>
      <c r="V6883" s="4" t="str">
        <f>IF(Table1[[#This Row],[Ticket Status]]="Pending Customer Response","Yes","No")</f>
        <v>No</v>
      </c>
      <c r="W6883" s="5">
        <f ca="1">COUNTIFS(Table1[Agent_name],Table1[[#This Row],[Agent_name]],Table1[Month],Table1[[#This Row],[Month]])/160</f>
        <v>0.6875</v>
      </c>
    </row>
    <row r="6884" spans="1:23" x14ac:dyDescent="0.25">
      <c r="A6884">
        <v>6883</v>
      </c>
      <c r="B6884" t="s">
        <v>22286</v>
      </c>
      <c r="C6884" t="s">
        <v>22287</v>
      </c>
      <c r="D6884">
        <v>47</v>
      </c>
      <c r="E6884" t="s">
        <v>58</v>
      </c>
      <c r="F6884" t="s">
        <v>281</v>
      </c>
      <c r="G6884" s="1">
        <v>44172</v>
      </c>
      <c r="H6884" t="s">
        <v>21</v>
      </c>
      <c r="I6884" t="s">
        <v>141</v>
      </c>
      <c r="J6884" s="3" t="s">
        <v>22288</v>
      </c>
      <c r="K6884" t="s">
        <v>62</v>
      </c>
      <c r="M6884" t="s">
        <v>89</v>
      </c>
      <c r="N6884" t="s">
        <v>83</v>
      </c>
      <c r="R6884" t="str">
        <f t="shared" ca="1" si="107"/>
        <v>Aisha</v>
      </c>
      <c r="S6884" t="str">
        <f>IFERROR(TEXT(DATEVALUE(LEFT(Table1[[#This Row],[Date of Purchase]],10)), "MMMM"), TEXT(Table1[[#This Row],[Date of Purchase]], "MMMM"))</f>
        <v>December</v>
      </c>
      <c r="T6884" t="str">
        <f>IF(OR(
  AND(Table1[[#This Row],[Ticket Priority]]="Critical", Table1[[#This Row],[Ticket Status]]&lt;&gt;"Closed"),
  AND(Table1[[#This Row],[Ticket Priority]]="High", Table1[[#This Row],[Ticket Status]]="Open")
), "Yes", "No")</f>
        <v>Yes</v>
      </c>
      <c r="U6884" s="4" t="str">
        <f>IF(Table1[[#This Row],[Ticket Status]]="Closed","Yes","No")</f>
        <v>No</v>
      </c>
      <c r="V6884" s="4" t="str">
        <f>IF(Table1[[#This Row],[Ticket Status]]="Pending Customer Response","Yes","No")</f>
        <v>No</v>
      </c>
      <c r="W6884" s="5">
        <f ca="1">COUNTIFS(Table1[Agent_name],Table1[[#This Row],[Agent_name]],Table1[Month],Table1[[#This Row],[Month]])/160</f>
        <v>0.91249999999999998</v>
      </c>
    </row>
    <row r="6885" spans="1:23" x14ac:dyDescent="0.25">
      <c r="A6885">
        <v>6884</v>
      </c>
      <c r="B6885" t="s">
        <v>22289</v>
      </c>
      <c r="C6885" t="s">
        <v>22290</v>
      </c>
      <c r="D6885">
        <v>51</v>
      </c>
      <c r="E6885" t="s">
        <v>19</v>
      </c>
      <c r="F6885" t="s">
        <v>107</v>
      </c>
      <c r="G6885" s="1">
        <v>44482</v>
      </c>
      <c r="H6885" t="s">
        <v>21</v>
      </c>
      <c r="I6885" t="s">
        <v>22</v>
      </c>
      <c r="J6885" s="3" t="s">
        <v>22291</v>
      </c>
      <c r="K6885" t="s">
        <v>39</v>
      </c>
      <c r="L6885" t="s">
        <v>22292</v>
      </c>
      <c r="M6885" t="s">
        <v>41</v>
      </c>
      <c r="N6885" t="s">
        <v>26</v>
      </c>
      <c r="O6885" s="2">
        <v>45078.033159722225</v>
      </c>
      <c r="P6885" s="2">
        <v>45078.434548611112</v>
      </c>
      <c r="Q6885">
        <v>1</v>
      </c>
      <c r="R6885" t="str">
        <f t="shared" ca="1" si="107"/>
        <v>Sara</v>
      </c>
      <c r="S6885" t="str">
        <f>IFERROR(TEXT(DATEVALUE(LEFT(Table1[[#This Row],[Date of Purchase]],10)), "MMMM"), TEXT(Table1[[#This Row],[Date of Purchase]], "MMMM"))</f>
        <v>October</v>
      </c>
      <c r="T6885" t="str">
        <f>IF(OR(
  AND(Table1[[#This Row],[Ticket Priority]]="Critical", Table1[[#This Row],[Ticket Status]]&lt;&gt;"Closed"),
  AND(Table1[[#This Row],[Ticket Priority]]="High", Table1[[#This Row],[Ticket Status]]="Open")
), "Yes", "No")</f>
        <v>No</v>
      </c>
      <c r="U6885" s="4" t="str">
        <f>IF(Table1[[#This Row],[Ticket Status]]="Closed","Yes","No")</f>
        <v>Yes</v>
      </c>
      <c r="V6885" s="4" t="str">
        <f>IF(Table1[[#This Row],[Ticket Status]]="Pending Customer Response","Yes","No")</f>
        <v>No</v>
      </c>
      <c r="W6885" s="5">
        <f ca="1">COUNTIFS(Table1[Agent_name],Table1[[#This Row],[Agent_name]],Table1[Month],Table1[[#This Row],[Month]])/160</f>
        <v>0.66874999999999996</v>
      </c>
    </row>
    <row r="6886" spans="1:23" x14ac:dyDescent="0.25">
      <c r="A6886">
        <v>6885</v>
      </c>
      <c r="B6886" t="s">
        <v>22293</v>
      </c>
      <c r="C6886" t="s">
        <v>22294</v>
      </c>
      <c r="D6886">
        <v>56</v>
      </c>
      <c r="E6886" t="s">
        <v>58</v>
      </c>
      <c r="F6886" t="s">
        <v>129</v>
      </c>
      <c r="G6886" s="1">
        <v>44084</v>
      </c>
      <c r="H6886" t="s">
        <v>67</v>
      </c>
      <c r="I6886" t="s">
        <v>93</v>
      </c>
      <c r="J6886" s="3" t="s">
        <v>22295</v>
      </c>
      <c r="K6886" t="s">
        <v>62</v>
      </c>
      <c r="M6886" t="s">
        <v>89</v>
      </c>
      <c r="N6886" t="s">
        <v>33</v>
      </c>
      <c r="R6886" t="str">
        <f t="shared" ca="1" si="107"/>
        <v>Divya</v>
      </c>
      <c r="S6886" t="str">
        <f>IFERROR(TEXT(DATEVALUE(LEFT(Table1[[#This Row],[Date of Purchase]],10)), "MMMM"), TEXT(Table1[[#This Row],[Date of Purchase]], "MMMM"))</f>
        <v>September</v>
      </c>
      <c r="T6886" t="str">
        <f>IF(OR(
  AND(Table1[[#This Row],[Ticket Priority]]="Critical", Table1[[#This Row],[Ticket Status]]&lt;&gt;"Closed"),
  AND(Table1[[#This Row],[Ticket Priority]]="High", Table1[[#This Row],[Ticket Status]]="Open")
), "Yes", "No")</f>
        <v>Yes</v>
      </c>
      <c r="U6886" s="4" t="str">
        <f>IF(Table1[[#This Row],[Ticket Status]]="Closed","Yes","No")</f>
        <v>No</v>
      </c>
      <c r="V6886" s="4" t="str">
        <f>IF(Table1[[#This Row],[Ticket Status]]="Pending Customer Response","Yes","No")</f>
        <v>No</v>
      </c>
      <c r="W6886" s="5">
        <f ca="1">COUNTIFS(Table1[Agent_name],Table1[[#This Row],[Agent_name]],Table1[Month],Table1[[#This Row],[Month]])/160</f>
        <v>0.21875</v>
      </c>
    </row>
    <row r="6887" spans="1:23" x14ac:dyDescent="0.25">
      <c r="A6887">
        <v>6886</v>
      </c>
      <c r="B6887" t="s">
        <v>22296</v>
      </c>
      <c r="C6887" t="s">
        <v>22297</v>
      </c>
      <c r="D6887">
        <v>50</v>
      </c>
      <c r="E6887" t="s">
        <v>29</v>
      </c>
      <c r="F6887" t="s">
        <v>242</v>
      </c>
      <c r="G6887" s="1">
        <v>44083</v>
      </c>
      <c r="H6887" t="s">
        <v>45</v>
      </c>
      <c r="I6887" t="s">
        <v>60</v>
      </c>
      <c r="J6887" s="3" t="s">
        <v>22298</v>
      </c>
      <c r="K6887" t="s">
        <v>24</v>
      </c>
      <c r="M6887" t="s">
        <v>41</v>
      </c>
      <c r="N6887" t="s">
        <v>83</v>
      </c>
      <c r="O6887" s="2">
        <v>45078.498472222222</v>
      </c>
      <c r="R6887" t="str">
        <f t="shared" ca="1" si="107"/>
        <v>Sara</v>
      </c>
      <c r="S6887" t="str">
        <f>IFERROR(TEXT(DATEVALUE(LEFT(Table1[[#This Row],[Date of Purchase]],10)), "MMMM"), TEXT(Table1[[#This Row],[Date of Purchase]], "MMMM"))</f>
        <v>September</v>
      </c>
      <c r="T6887" t="str">
        <f>IF(OR(
  AND(Table1[[#This Row],[Ticket Priority]]="Critical", Table1[[#This Row],[Ticket Status]]&lt;&gt;"Closed"),
  AND(Table1[[#This Row],[Ticket Priority]]="High", Table1[[#This Row],[Ticket Status]]="Open")
), "Yes", "No")</f>
        <v>No</v>
      </c>
      <c r="U6887" s="4" t="str">
        <f>IF(Table1[[#This Row],[Ticket Status]]="Closed","Yes","No")</f>
        <v>No</v>
      </c>
      <c r="V6887" s="4" t="str">
        <f>IF(Table1[[#This Row],[Ticket Status]]="Pending Customer Response","Yes","No")</f>
        <v>Yes</v>
      </c>
      <c r="W6887" s="5">
        <f ca="1">COUNTIFS(Table1[Agent_name],Table1[[#This Row],[Agent_name]],Table1[Month],Table1[[#This Row],[Month]])/160</f>
        <v>0.65</v>
      </c>
    </row>
    <row r="6888" spans="1:23" x14ac:dyDescent="0.25">
      <c r="A6888">
        <v>6887</v>
      </c>
      <c r="B6888" t="s">
        <v>22299</v>
      </c>
      <c r="C6888" t="s">
        <v>22300</v>
      </c>
      <c r="D6888">
        <v>30</v>
      </c>
      <c r="E6888" t="s">
        <v>29</v>
      </c>
      <c r="F6888" t="s">
        <v>339</v>
      </c>
      <c r="G6888" s="1">
        <v>43986</v>
      </c>
      <c r="H6888" t="s">
        <v>67</v>
      </c>
      <c r="I6888" t="s">
        <v>37</v>
      </c>
      <c r="J6888" s="3" t="s">
        <v>22301</v>
      </c>
      <c r="K6888" t="s">
        <v>39</v>
      </c>
      <c r="L6888" t="s">
        <v>22302</v>
      </c>
      <c r="M6888" t="s">
        <v>143</v>
      </c>
      <c r="N6888" t="s">
        <v>83</v>
      </c>
      <c r="O6888" s="2">
        <v>45078.043634259258</v>
      </c>
      <c r="P6888" s="2">
        <v>45078.507523148146</v>
      </c>
      <c r="Q6888">
        <v>1</v>
      </c>
      <c r="R6888" t="str">
        <f t="shared" ca="1" si="107"/>
        <v>Sara</v>
      </c>
      <c r="S6888" t="str">
        <f>IFERROR(TEXT(DATEVALUE(LEFT(Table1[[#This Row],[Date of Purchase]],10)), "MMMM"), TEXT(Table1[[#This Row],[Date of Purchase]], "MMMM"))</f>
        <v>June</v>
      </c>
      <c r="T6888" t="str">
        <f>IF(OR(
  AND(Table1[[#This Row],[Ticket Priority]]="Critical", Table1[[#This Row],[Ticket Status]]&lt;&gt;"Closed"),
  AND(Table1[[#This Row],[Ticket Priority]]="High", Table1[[#This Row],[Ticket Status]]="Open")
), "Yes", "No")</f>
        <v>No</v>
      </c>
      <c r="U6888" s="4" t="str">
        <f>IF(Table1[[#This Row],[Ticket Status]]="Closed","Yes","No")</f>
        <v>Yes</v>
      </c>
      <c r="V6888" s="4" t="str">
        <f>IF(Table1[[#This Row],[Ticket Status]]="Pending Customer Response","Yes","No")</f>
        <v>No</v>
      </c>
      <c r="W6888" s="5">
        <f ca="1">COUNTIFS(Table1[Agent_name],Table1[[#This Row],[Agent_name]],Table1[Month],Table1[[#This Row],[Month]])/160</f>
        <v>0.65</v>
      </c>
    </row>
    <row r="6889" spans="1:23" x14ac:dyDescent="0.25">
      <c r="A6889">
        <v>6888</v>
      </c>
      <c r="B6889" t="s">
        <v>22303</v>
      </c>
      <c r="C6889" t="s">
        <v>22304</v>
      </c>
      <c r="D6889">
        <v>63</v>
      </c>
      <c r="E6889" t="s">
        <v>19</v>
      </c>
      <c r="F6889" t="s">
        <v>281</v>
      </c>
      <c r="G6889" s="1">
        <v>44302</v>
      </c>
      <c r="H6889" t="s">
        <v>66</v>
      </c>
      <c r="I6889" t="s">
        <v>22</v>
      </c>
      <c r="J6889" s="3" t="s">
        <v>22305</v>
      </c>
      <c r="K6889" t="s">
        <v>62</v>
      </c>
      <c r="M6889" t="s">
        <v>25</v>
      </c>
      <c r="N6889" t="s">
        <v>33</v>
      </c>
      <c r="R6889" t="str">
        <f t="shared" ca="1" si="107"/>
        <v>Karan</v>
      </c>
      <c r="S6889" t="str">
        <f>IFERROR(TEXT(DATEVALUE(LEFT(Table1[[#This Row],[Date of Purchase]],10)), "MMMM"), TEXT(Table1[[#This Row],[Date of Purchase]], "MMMM"))</f>
        <v>April</v>
      </c>
      <c r="T6889" t="str">
        <f>IF(OR(
  AND(Table1[[#This Row],[Ticket Priority]]="Critical", Table1[[#This Row],[Ticket Status]]&lt;&gt;"Closed"),
  AND(Table1[[#This Row],[Ticket Priority]]="High", Table1[[#This Row],[Ticket Status]]="Open")
), "Yes", "No")</f>
        <v>Yes</v>
      </c>
      <c r="U6889" s="4" t="str">
        <f>IF(Table1[[#This Row],[Ticket Status]]="Closed","Yes","No")</f>
        <v>No</v>
      </c>
      <c r="V6889" s="4" t="str">
        <f>IF(Table1[[#This Row],[Ticket Status]]="Pending Customer Response","Yes","No")</f>
        <v>No</v>
      </c>
      <c r="W6889" s="5">
        <f ca="1">COUNTIFS(Table1[Agent_name],Table1[[#This Row],[Agent_name]],Table1[Month],Table1[[#This Row],[Month]])/160</f>
        <v>0.29375000000000001</v>
      </c>
    </row>
    <row r="6890" spans="1:23" x14ac:dyDescent="0.25">
      <c r="A6890">
        <v>6889</v>
      </c>
      <c r="B6890" t="s">
        <v>18487</v>
      </c>
      <c r="C6890" t="s">
        <v>22306</v>
      </c>
      <c r="D6890">
        <v>56</v>
      </c>
      <c r="E6890" t="s">
        <v>29</v>
      </c>
      <c r="F6890" t="s">
        <v>157</v>
      </c>
      <c r="G6890" s="1">
        <v>44282</v>
      </c>
      <c r="H6890" t="s">
        <v>45</v>
      </c>
      <c r="I6890" t="s">
        <v>72</v>
      </c>
      <c r="J6890" s="3" t="s">
        <v>22307</v>
      </c>
      <c r="K6890" t="s">
        <v>24</v>
      </c>
      <c r="M6890" t="s">
        <v>41</v>
      </c>
      <c r="N6890" t="s">
        <v>33</v>
      </c>
      <c r="O6890" s="2">
        <v>45078.181145833332</v>
      </c>
      <c r="R6890" t="str">
        <f t="shared" ca="1" si="107"/>
        <v>Sara</v>
      </c>
      <c r="S6890" t="str">
        <f>IFERROR(TEXT(DATEVALUE(LEFT(Table1[[#This Row],[Date of Purchase]],10)), "MMMM"), TEXT(Table1[[#This Row],[Date of Purchase]], "MMMM"))</f>
        <v>March</v>
      </c>
      <c r="T6890" t="str">
        <f>IF(OR(
  AND(Table1[[#This Row],[Ticket Priority]]="Critical", Table1[[#This Row],[Ticket Status]]&lt;&gt;"Closed"),
  AND(Table1[[#This Row],[Ticket Priority]]="High", Table1[[#This Row],[Ticket Status]]="Open")
), "Yes", "No")</f>
        <v>No</v>
      </c>
      <c r="U6890" s="4" t="str">
        <f>IF(Table1[[#This Row],[Ticket Status]]="Closed","Yes","No")</f>
        <v>No</v>
      </c>
      <c r="V6890" s="4" t="str">
        <f>IF(Table1[[#This Row],[Ticket Status]]="Pending Customer Response","Yes","No")</f>
        <v>Yes</v>
      </c>
      <c r="W6890" s="5">
        <f ca="1">COUNTIFS(Table1[Agent_name],Table1[[#This Row],[Agent_name]],Table1[Month],Table1[[#This Row],[Month]])/160</f>
        <v>0.55625000000000002</v>
      </c>
    </row>
    <row r="6891" spans="1:23" x14ac:dyDescent="0.25">
      <c r="A6891">
        <v>6890</v>
      </c>
      <c r="B6891" t="s">
        <v>5106</v>
      </c>
      <c r="C6891" t="s">
        <v>22308</v>
      </c>
      <c r="D6891">
        <v>53</v>
      </c>
      <c r="E6891" t="s">
        <v>29</v>
      </c>
      <c r="F6891" t="s">
        <v>157</v>
      </c>
      <c r="G6891" s="1">
        <v>44050</v>
      </c>
      <c r="H6891" t="s">
        <v>67</v>
      </c>
      <c r="I6891" t="s">
        <v>37</v>
      </c>
      <c r="J6891" s="3" t="s">
        <v>22309</v>
      </c>
      <c r="K6891" t="s">
        <v>39</v>
      </c>
      <c r="L6891" t="s">
        <v>22310</v>
      </c>
      <c r="M6891" t="s">
        <v>89</v>
      </c>
      <c r="N6891" t="s">
        <v>55</v>
      </c>
      <c r="O6891" s="2">
        <v>45078.904780092591</v>
      </c>
      <c r="P6891" s="2">
        <v>45078.331863425927</v>
      </c>
      <c r="Q6891">
        <v>2</v>
      </c>
      <c r="R6891" t="str">
        <f t="shared" ca="1" si="107"/>
        <v>Arjun</v>
      </c>
      <c r="S6891" t="str">
        <f>IFERROR(TEXT(DATEVALUE(LEFT(Table1[[#This Row],[Date of Purchase]],10)), "MMMM"), TEXT(Table1[[#This Row],[Date of Purchase]], "MMMM"))</f>
        <v>August</v>
      </c>
      <c r="T6891" t="str">
        <f>IF(OR(
  AND(Table1[[#This Row],[Ticket Priority]]="Critical", Table1[[#This Row],[Ticket Status]]&lt;&gt;"Closed"),
  AND(Table1[[#This Row],[Ticket Priority]]="High", Table1[[#This Row],[Ticket Status]]="Open")
), "Yes", "No")</f>
        <v>No</v>
      </c>
      <c r="U6891" s="4" t="str">
        <f>IF(Table1[[#This Row],[Ticket Status]]="Closed","Yes","No")</f>
        <v>Yes</v>
      </c>
      <c r="V6891" s="4" t="str">
        <f>IF(Table1[[#This Row],[Ticket Status]]="Pending Customer Response","Yes","No")</f>
        <v>No</v>
      </c>
      <c r="W6891" s="5">
        <f ca="1">COUNTIFS(Table1[Agent_name],Table1[[#This Row],[Agent_name]],Table1[Month],Table1[[#This Row],[Month]])/160</f>
        <v>0.20624999999999999</v>
      </c>
    </row>
    <row r="6892" spans="1:23" x14ac:dyDescent="0.25">
      <c r="A6892">
        <v>6891</v>
      </c>
      <c r="B6892" t="s">
        <v>22311</v>
      </c>
      <c r="C6892" t="s">
        <v>22312</v>
      </c>
      <c r="D6892">
        <v>34</v>
      </c>
      <c r="E6892" t="s">
        <v>58</v>
      </c>
      <c r="F6892" t="s">
        <v>397</v>
      </c>
      <c r="G6892" s="1">
        <v>44284</v>
      </c>
      <c r="H6892" t="s">
        <v>66</v>
      </c>
      <c r="I6892" t="s">
        <v>72</v>
      </c>
      <c r="J6892" s="3" t="s">
        <v>22313</v>
      </c>
      <c r="K6892" t="s">
        <v>39</v>
      </c>
      <c r="L6892" t="s">
        <v>22314</v>
      </c>
      <c r="M6892" t="s">
        <v>41</v>
      </c>
      <c r="N6892" t="s">
        <v>26</v>
      </c>
      <c r="O6892" s="2">
        <v>45078.467291666668</v>
      </c>
      <c r="P6892" s="2">
        <v>45078.871458333335</v>
      </c>
      <c r="Q6892">
        <v>3</v>
      </c>
      <c r="R6892" t="str">
        <f t="shared" ca="1" si="107"/>
        <v>Sara</v>
      </c>
      <c r="S6892" t="str">
        <f>IFERROR(TEXT(DATEVALUE(LEFT(Table1[[#This Row],[Date of Purchase]],10)), "MMMM"), TEXT(Table1[[#This Row],[Date of Purchase]], "MMMM"))</f>
        <v>March</v>
      </c>
      <c r="T6892" t="str">
        <f>IF(OR(
  AND(Table1[[#This Row],[Ticket Priority]]="Critical", Table1[[#This Row],[Ticket Status]]&lt;&gt;"Closed"),
  AND(Table1[[#This Row],[Ticket Priority]]="High", Table1[[#This Row],[Ticket Status]]="Open")
), "Yes", "No")</f>
        <v>No</v>
      </c>
      <c r="U6892" s="4" t="str">
        <f>IF(Table1[[#This Row],[Ticket Status]]="Closed","Yes","No")</f>
        <v>Yes</v>
      </c>
      <c r="V6892" s="4" t="str">
        <f>IF(Table1[[#This Row],[Ticket Status]]="Pending Customer Response","Yes","No")</f>
        <v>No</v>
      </c>
      <c r="W6892" s="5">
        <f ca="1">COUNTIFS(Table1[Agent_name],Table1[[#This Row],[Agent_name]],Table1[Month],Table1[[#This Row],[Month]])/160</f>
        <v>0.55625000000000002</v>
      </c>
    </row>
    <row r="6893" spans="1:23" x14ac:dyDescent="0.25">
      <c r="A6893">
        <v>6892</v>
      </c>
      <c r="B6893" t="s">
        <v>22315</v>
      </c>
      <c r="C6893" t="s">
        <v>22316</v>
      </c>
      <c r="D6893">
        <v>26</v>
      </c>
      <c r="E6893" t="s">
        <v>29</v>
      </c>
      <c r="F6893" t="s">
        <v>211</v>
      </c>
      <c r="G6893" s="1">
        <v>44083</v>
      </c>
      <c r="H6893" t="s">
        <v>45</v>
      </c>
      <c r="I6893" t="s">
        <v>67</v>
      </c>
      <c r="J6893" s="3" t="s">
        <v>22317</v>
      </c>
      <c r="K6893" t="s">
        <v>39</v>
      </c>
      <c r="L6893" t="s">
        <v>22318</v>
      </c>
      <c r="M6893" t="s">
        <v>143</v>
      </c>
      <c r="N6893" t="s">
        <v>26</v>
      </c>
      <c r="O6893" s="2">
        <v>45078.661064814813</v>
      </c>
      <c r="P6893" s="2">
        <v>45078.804120370369</v>
      </c>
      <c r="Q6893">
        <v>2</v>
      </c>
      <c r="R6893" t="str">
        <f t="shared" ca="1" si="107"/>
        <v>Aisha</v>
      </c>
      <c r="S6893" t="str">
        <f>IFERROR(TEXT(DATEVALUE(LEFT(Table1[[#This Row],[Date of Purchase]],10)), "MMMM"), TEXT(Table1[[#This Row],[Date of Purchase]], "MMMM"))</f>
        <v>September</v>
      </c>
      <c r="T6893" t="str">
        <f>IF(OR(
  AND(Table1[[#This Row],[Ticket Priority]]="Critical", Table1[[#This Row],[Ticket Status]]&lt;&gt;"Closed"),
  AND(Table1[[#This Row],[Ticket Priority]]="High", Table1[[#This Row],[Ticket Status]]="Open")
), "Yes", "No")</f>
        <v>No</v>
      </c>
      <c r="U6893" s="4" t="str">
        <f>IF(Table1[[#This Row],[Ticket Status]]="Closed","Yes","No")</f>
        <v>Yes</v>
      </c>
      <c r="V6893" s="4" t="str">
        <f>IF(Table1[[#This Row],[Ticket Status]]="Pending Customer Response","Yes","No")</f>
        <v>No</v>
      </c>
      <c r="W6893" s="5">
        <f ca="1">COUNTIFS(Table1[Agent_name],Table1[[#This Row],[Agent_name]],Table1[Month],Table1[[#This Row],[Month]])/160</f>
        <v>0.86250000000000004</v>
      </c>
    </row>
    <row r="6894" spans="1:23" x14ac:dyDescent="0.25">
      <c r="A6894">
        <v>6893</v>
      </c>
      <c r="B6894" t="s">
        <v>22319</v>
      </c>
      <c r="C6894" t="s">
        <v>22320</v>
      </c>
      <c r="D6894">
        <v>70</v>
      </c>
      <c r="E6894" t="s">
        <v>19</v>
      </c>
      <c r="F6894" t="s">
        <v>134</v>
      </c>
      <c r="G6894" s="1">
        <v>44322</v>
      </c>
      <c r="H6894" t="s">
        <v>59</v>
      </c>
      <c r="I6894" t="s">
        <v>141</v>
      </c>
      <c r="J6894" s="3" t="s">
        <v>22321</v>
      </c>
      <c r="K6894" t="s">
        <v>24</v>
      </c>
      <c r="M6894" t="s">
        <v>25</v>
      </c>
      <c r="N6894" t="s">
        <v>55</v>
      </c>
      <c r="O6894" s="2">
        <v>45078.499282407407</v>
      </c>
      <c r="R6894" t="str">
        <f t="shared" ca="1" si="107"/>
        <v>Ravi</v>
      </c>
      <c r="S6894" t="str">
        <f>IFERROR(TEXT(DATEVALUE(LEFT(Table1[[#This Row],[Date of Purchase]],10)), "MMMM"), TEXT(Table1[[#This Row],[Date of Purchase]], "MMMM"))</f>
        <v>May</v>
      </c>
      <c r="T6894" t="str">
        <f>IF(OR(
  AND(Table1[[#This Row],[Ticket Priority]]="Critical", Table1[[#This Row],[Ticket Status]]&lt;&gt;"Closed"),
  AND(Table1[[#This Row],[Ticket Priority]]="High", Table1[[#This Row],[Ticket Status]]="Open")
), "Yes", "No")</f>
        <v>Yes</v>
      </c>
      <c r="U6894" s="4" t="str">
        <f>IF(Table1[[#This Row],[Ticket Status]]="Closed","Yes","No")</f>
        <v>No</v>
      </c>
      <c r="V6894" s="4" t="str">
        <f>IF(Table1[[#This Row],[Ticket Status]]="Pending Customer Response","Yes","No")</f>
        <v>Yes</v>
      </c>
      <c r="W6894" s="5">
        <f ca="1">COUNTIFS(Table1[Agent_name],Table1[[#This Row],[Agent_name]],Table1[Month],Table1[[#This Row],[Month]])/160</f>
        <v>0.67500000000000004</v>
      </c>
    </row>
    <row r="6895" spans="1:23" x14ac:dyDescent="0.25">
      <c r="A6895">
        <v>6894</v>
      </c>
      <c r="B6895" t="s">
        <v>22322</v>
      </c>
      <c r="C6895" t="s">
        <v>22323</v>
      </c>
      <c r="D6895">
        <v>67</v>
      </c>
      <c r="E6895" t="s">
        <v>58</v>
      </c>
      <c r="F6895" t="s">
        <v>103</v>
      </c>
      <c r="G6895" s="1">
        <v>44245</v>
      </c>
      <c r="H6895" t="s">
        <v>67</v>
      </c>
      <c r="I6895" t="s">
        <v>22</v>
      </c>
      <c r="J6895" s="3" t="s">
        <v>22324</v>
      </c>
      <c r="K6895" t="s">
        <v>39</v>
      </c>
      <c r="L6895" t="s">
        <v>22325</v>
      </c>
      <c r="M6895" t="s">
        <v>41</v>
      </c>
      <c r="N6895" t="s">
        <v>83</v>
      </c>
      <c r="O6895" s="2">
        <v>45078.787499999999</v>
      </c>
      <c r="P6895" s="2">
        <v>45078.744444444441</v>
      </c>
      <c r="Q6895">
        <v>3</v>
      </c>
      <c r="R6895" t="str">
        <f t="shared" ca="1" si="107"/>
        <v>Ravi</v>
      </c>
      <c r="S6895" t="str">
        <f>IFERROR(TEXT(DATEVALUE(LEFT(Table1[[#This Row],[Date of Purchase]],10)), "MMMM"), TEXT(Table1[[#This Row],[Date of Purchase]], "MMMM"))</f>
        <v>February</v>
      </c>
      <c r="T6895" t="str">
        <f>IF(OR(
  AND(Table1[[#This Row],[Ticket Priority]]="Critical", Table1[[#This Row],[Ticket Status]]&lt;&gt;"Closed"),
  AND(Table1[[#This Row],[Ticket Priority]]="High", Table1[[#This Row],[Ticket Status]]="Open")
), "Yes", "No")</f>
        <v>No</v>
      </c>
      <c r="U6895" s="4" t="str">
        <f>IF(Table1[[#This Row],[Ticket Status]]="Closed","Yes","No")</f>
        <v>Yes</v>
      </c>
      <c r="V6895" s="4" t="str">
        <f>IF(Table1[[#This Row],[Ticket Status]]="Pending Customer Response","Yes","No")</f>
        <v>No</v>
      </c>
      <c r="W6895" s="5">
        <f ca="1">COUNTIFS(Table1[Agent_name],Table1[[#This Row],[Agent_name]],Table1[Month],Table1[[#This Row],[Month]])/160</f>
        <v>0.61250000000000004</v>
      </c>
    </row>
    <row r="6896" spans="1:23" x14ac:dyDescent="0.25">
      <c r="A6896">
        <v>6895</v>
      </c>
      <c r="B6896" t="s">
        <v>15235</v>
      </c>
      <c r="C6896" t="s">
        <v>22326</v>
      </c>
      <c r="D6896">
        <v>19</v>
      </c>
      <c r="E6896" t="s">
        <v>19</v>
      </c>
      <c r="F6896" t="s">
        <v>125</v>
      </c>
      <c r="G6896" s="1">
        <v>44097</v>
      </c>
      <c r="H6896" t="s">
        <v>21</v>
      </c>
      <c r="I6896" t="s">
        <v>59</v>
      </c>
      <c r="J6896" s="3" t="s">
        <v>22327</v>
      </c>
      <c r="K6896" t="s">
        <v>62</v>
      </c>
      <c r="M6896" t="s">
        <v>89</v>
      </c>
      <c r="N6896" t="s">
        <v>55</v>
      </c>
      <c r="R6896" t="str">
        <f t="shared" ca="1" si="107"/>
        <v>Aisha</v>
      </c>
      <c r="S6896" t="str">
        <f>IFERROR(TEXT(DATEVALUE(LEFT(Table1[[#This Row],[Date of Purchase]],10)), "MMMM"), TEXT(Table1[[#This Row],[Date of Purchase]], "MMMM"))</f>
        <v>September</v>
      </c>
      <c r="T6896" t="str">
        <f>IF(OR(
  AND(Table1[[#This Row],[Ticket Priority]]="Critical", Table1[[#This Row],[Ticket Status]]&lt;&gt;"Closed"),
  AND(Table1[[#This Row],[Ticket Priority]]="High", Table1[[#This Row],[Ticket Status]]="Open")
), "Yes", "No")</f>
        <v>Yes</v>
      </c>
      <c r="U6896" s="4" t="str">
        <f>IF(Table1[[#This Row],[Ticket Status]]="Closed","Yes","No")</f>
        <v>No</v>
      </c>
      <c r="V6896" s="4" t="str">
        <f>IF(Table1[[#This Row],[Ticket Status]]="Pending Customer Response","Yes","No")</f>
        <v>No</v>
      </c>
      <c r="W6896" s="5">
        <f ca="1">COUNTIFS(Table1[Agent_name],Table1[[#This Row],[Agent_name]],Table1[Month],Table1[[#This Row],[Month]])/160</f>
        <v>0.86250000000000004</v>
      </c>
    </row>
    <row r="6897" spans="1:23" x14ac:dyDescent="0.25">
      <c r="A6897">
        <v>6896</v>
      </c>
      <c r="B6897" t="s">
        <v>22328</v>
      </c>
      <c r="C6897" t="s">
        <v>22329</v>
      </c>
      <c r="D6897">
        <v>24</v>
      </c>
      <c r="E6897" t="s">
        <v>19</v>
      </c>
      <c r="F6897" t="s">
        <v>383</v>
      </c>
      <c r="G6897" s="1">
        <v>44400</v>
      </c>
      <c r="H6897" t="s">
        <v>66</v>
      </c>
      <c r="I6897" t="s">
        <v>177</v>
      </c>
      <c r="J6897" s="3" t="s">
        <v>22330</v>
      </c>
      <c r="K6897" t="s">
        <v>24</v>
      </c>
      <c r="M6897" t="s">
        <v>143</v>
      </c>
      <c r="N6897" t="s">
        <v>55</v>
      </c>
      <c r="O6897" s="2">
        <v>45078.643773148149</v>
      </c>
      <c r="R6897" t="str">
        <f t="shared" ca="1" si="107"/>
        <v>Priya</v>
      </c>
      <c r="S6897" t="str">
        <f>IFERROR(TEXT(DATEVALUE(LEFT(Table1[[#This Row],[Date of Purchase]],10)), "MMMM"), TEXT(Table1[[#This Row],[Date of Purchase]], "MMMM"))</f>
        <v>July</v>
      </c>
      <c r="T6897" t="str">
        <f>IF(OR(
  AND(Table1[[#This Row],[Ticket Priority]]="Critical", Table1[[#This Row],[Ticket Status]]&lt;&gt;"Closed"),
  AND(Table1[[#This Row],[Ticket Priority]]="High", Table1[[#This Row],[Ticket Status]]="Open")
), "Yes", "No")</f>
        <v>No</v>
      </c>
      <c r="U6897" s="4" t="str">
        <f>IF(Table1[[#This Row],[Ticket Status]]="Closed","Yes","No")</f>
        <v>No</v>
      </c>
      <c r="V6897" s="4" t="str">
        <f>IF(Table1[[#This Row],[Ticket Status]]="Pending Customer Response","Yes","No")</f>
        <v>Yes</v>
      </c>
      <c r="W6897" s="5">
        <f ca="1">COUNTIFS(Table1[Agent_name],Table1[[#This Row],[Agent_name]],Table1[Month],Table1[[#This Row],[Month]])/160</f>
        <v>0.45</v>
      </c>
    </row>
    <row r="6898" spans="1:23" x14ac:dyDescent="0.25">
      <c r="A6898">
        <v>6897</v>
      </c>
      <c r="B6898" t="s">
        <v>22331</v>
      </c>
      <c r="C6898" t="s">
        <v>22332</v>
      </c>
      <c r="D6898">
        <v>60</v>
      </c>
      <c r="E6898" t="s">
        <v>19</v>
      </c>
      <c r="F6898" t="s">
        <v>51</v>
      </c>
      <c r="G6898" s="1">
        <v>43981</v>
      </c>
      <c r="H6898" t="s">
        <v>67</v>
      </c>
      <c r="I6898" t="s">
        <v>99</v>
      </c>
      <c r="J6898" s="3" t="s">
        <v>791</v>
      </c>
      <c r="K6898" t="s">
        <v>39</v>
      </c>
      <c r="L6898" t="s">
        <v>22333</v>
      </c>
      <c r="M6898" t="s">
        <v>41</v>
      </c>
      <c r="N6898" t="s">
        <v>83</v>
      </c>
      <c r="O6898" s="2">
        <v>45078.91946759259</v>
      </c>
      <c r="P6898" s="2">
        <v>45078.687523148146</v>
      </c>
      <c r="Q6898">
        <v>2</v>
      </c>
      <c r="R6898" t="str">
        <f t="shared" ca="1" si="107"/>
        <v>Mohit</v>
      </c>
      <c r="S6898" t="str">
        <f>IFERROR(TEXT(DATEVALUE(LEFT(Table1[[#This Row],[Date of Purchase]],10)), "MMMM"), TEXT(Table1[[#This Row],[Date of Purchase]], "MMMM"))</f>
        <v>May</v>
      </c>
      <c r="T6898" t="str">
        <f>IF(OR(
  AND(Table1[[#This Row],[Ticket Priority]]="Critical", Table1[[#This Row],[Ticket Status]]&lt;&gt;"Closed"),
  AND(Table1[[#This Row],[Ticket Priority]]="High", Table1[[#This Row],[Ticket Status]]="Open")
), "Yes", "No")</f>
        <v>No</v>
      </c>
      <c r="U6898" s="4" t="str">
        <f>IF(Table1[[#This Row],[Ticket Status]]="Closed","Yes","No")</f>
        <v>Yes</v>
      </c>
      <c r="V6898" s="4" t="str">
        <f>IF(Table1[[#This Row],[Ticket Status]]="Pending Customer Response","Yes","No")</f>
        <v>No</v>
      </c>
      <c r="W6898" s="5">
        <f ca="1">COUNTIFS(Table1[Agent_name],Table1[[#This Row],[Agent_name]],Table1[Month],Table1[[#This Row],[Month]])/160</f>
        <v>0.45624999999999999</v>
      </c>
    </row>
    <row r="6899" spans="1:23" x14ac:dyDescent="0.25">
      <c r="A6899">
        <v>6898</v>
      </c>
      <c r="B6899" t="s">
        <v>22334</v>
      </c>
      <c r="C6899" t="s">
        <v>22335</v>
      </c>
      <c r="D6899">
        <v>60</v>
      </c>
      <c r="E6899" t="s">
        <v>58</v>
      </c>
      <c r="F6899" t="s">
        <v>161</v>
      </c>
      <c r="G6899" s="1">
        <v>43879</v>
      </c>
      <c r="H6899" t="s">
        <v>66</v>
      </c>
      <c r="I6899" t="s">
        <v>67</v>
      </c>
      <c r="J6899" s="3" t="s">
        <v>22336</v>
      </c>
      <c r="K6899" t="s">
        <v>62</v>
      </c>
      <c r="M6899" t="s">
        <v>25</v>
      </c>
      <c r="N6899" t="s">
        <v>83</v>
      </c>
      <c r="R6899" t="str">
        <f t="shared" ca="1" si="107"/>
        <v>Sara</v>
      </c>
      <c r="S6899" t="str">
        <f>IFERROR(TEXT(DATEVALUE(LEFT(Table1[[#This Row],[Date of Purchase]],10)), "MMMM"), TEXT(Table1[[#This Row],[Date of Purchase]], "MMMM"))</f>
        <v>February</v>
      </c>
      <c r="T6899" t="str">
        <f>IF(OR(
  AND(Table1[[#This Row],[Ticket Priority]]="Critical", Table1[[#This Row],[Ticket Status]]&lt;&gt;"Closed"),
  AND(Table1[[#This Row],[Ticket Priority]]="High", Table1[[#This Row],[Ticket Status]]="Open")
), "Yes", "No")</f>
        <v>Yes</v>
      </c>
      <c r="U6899" s="4" t="str">
        <f>IF(Table1[[#This Row],[Ticket Status]]="Closed","Yes","No")</f>
        <v>No</v>
      </c>
      <c r="V6899" s="4" t="str">
        <f>IF(Table1[[#This Row],[Ticket Status]]="Pending Customer Response","Yes","No")</f>
        <v>No</v>
      </c>
      <c r="W6899" s="5">
        <f ca="1">COUNTIFS(Table1[Agent_name],Table1[[#This Row],[Agent_name]],Table1[Month],Table1[[#This Row],[Month]])/160</f>
        <v>0.65625</v>
      </c>
    </row>
    <row r="6900" spans="1:23" x14ac:dyDescent="0.25">
      <c r="A6900">
        <v>6899</v>
      </c>
      <c r="B6900" t="s">
        <v>22337</v>
      </c>
      <c r="C6900" t="s">
        <v>22338</v>
      </c>
      <c r="D6900">
        <v>47</v>
      </c>
      <c r="E6900" t="s">
        <v>19</v>
      </c>
      <c r="F6900" t="s">
        <v>71</v>
      </c>
      <c r="G6900" s="1">
        <v>44515</v>
      </c>
      <c r="H6900" t="s">
        <v>59</v>
      </c>
      <c r="I6900" t="s">
        <v>99</v>
      </c>
      <c r="J6900" s="3" t="s">
        <v>22339</v>
      </c>
      <c r="K6900" t="s">
        <v>24</v>
      </c>
      <c r="M6900" t="s">
        <v>143</v>
      </c>
      <c r="N6900" t="s">
        <v>83</v>
      </c>
      <c r="O6900" s="2">
        <v>45078.884097222224</v>
      </c>
      <c r="R6900" t="str">
        <f t="shared" ca="1" si="107"/>
        <v>Sara</v>
      </c>
      <c r="S6900" t="str">
        <f>IFERROR(TEXT(DATEVALUE(LEFT(Table1[[#This Row],[Date of Purchase]],10)), "MMMM"), TEXT(Table1[[#This Row],[Date of Purchase]], "MMMM"))</f>
        <v>November</v>
      </c>
      <c r="T6900" t="str">
        <f>IF(OR(
  AND(Table1[[#This Row],[Ticket Priority]]="Critical", Table1[[#This Row],[Ticket Status]]&lt;&gt;"Closed"),
  AND(Table1[[#This Row],[Ticket Priority]]="High", Table1[[#This Row],[Ticket Status]]="Open")
), "Yes", "No")</f>
        <v>No</v>
      </c>
      <c r="U6900" s="4" t="str">
        <f>IF(Table1[[#This Row],[Ticket Status]]="Closed","Yes","No")</f>
        <v>No</v>
      </c>
      <c r="V6900" s="4" t="str">
        <f>IF(Table1[[#This Row],[Ticket Status]]="Pending Customer Response","Yes","No")</f>
        <v>Yes</v>
      </c>
      <c r="W6900" s="5">
        <f ca="1">COUNTIFS(Table1[Agent_name],Table1[[#This Row],[Agent_name]],Table1[Month],Table1[[#This Row],[Month]])/160</f>
        <v>0.79374999999999996</v>
      </c>
    </row>
    <row r="6901" spans="1:23" x14ac:dyDescent="0.25">
      <c r="A6901">
        <v>6900</v>
      </c>
      <c r="B6901" t="s">
        <v>22340</v>
      </c>
      <c r="C6901" t="s">
        <v>22341</v>
      </c>
      <c r="D6901">
        <v>19</v>
      </c>
      <c r="E6901" t="s">
        <v>29</v>
      </c>
      <c r="F6901" t="s">
        <v>112</v>
      </c>
      <c r="G6901" s="1">
        <v>44496</v>
      </c>
      <c r="H6901" t="s">
        <v>66</v>
      </c>
      <c r="I6901" t="s">
        <v>37</v>
      </c>
      <c r="J6901" s="3" t="s">
        <v>22342</v>
      </c>
      <c r="K6901" t="s">
        <v>39</v>
      </c>
      <c r="L6901" t="s">
        <v>22343</v>
      </c>
      <c r="M6901" t="s">
        <v>143</v>
      </c>
      <c r="N6901" t="s">
        <v>83</v>
      </c>
      <c r="O6901" s="2">
        <v>45078.568136574075</v>
      </c>
      <c r="P6901" s="2">
        <v>45078.460497685184</v>
      </c>
      <c r="Q6901">
        <v>1</v>
      </c>
      <c r="R6901" t="str">
        <f t="shared" ca="1" si="107"/>
        <v>Priya</v>
      </c>
      <c r="S6901" t="str">
        <f>IFERROR(TEXT(DATEVALUE(LEFT(Table1[[#This Row],[Date of Purchase]],10)), "MMMM"), TEXT(Table1[[#This Row],[Date of Purchase]], "MMMM"))</f>
        <v>October</v>
      </c>
      <c r="T6901" t="str">
        <f>IF(OR(
  AND(Table1[[#This Row],[Ticket Priority]]="Critical", Table1[[#This Row],[Ticket Status]]&lt;&gt;"Closed"),
  AND(Table1[[#This Row],[Ticket Priority]]="High", Table1[[#This Row],[Ticket Status]]="Open")
), "Yes", "No")</f>
        <v>No</v>
      </c>
      <c r="U6901" s="4" t="str">
        <f>IF(Table1[[#This Row],[Ticket Status]]="Closed","Yes","No")</f>
        <v>Yes</v>
      </c>
      <c r="V6901" s="4" t="str">
        <f>IF(Table1[[#This Row],[Ticket Status]]="Pending Customer Response","Yes","No")</f>
        <v>No</v>
      </c>
      <c r="W6901" s="5">
        <f ca="1">COUNTIFS(Table1[Agent_name],Table1[[#This Row],[Agent_name]],Table1[Month],Table1[[#This Row],[Month]])/160</f>
        <v>0.58125000000000004</v>
      </c>
    </row>
    <row r="6902" spans="1:23" x14ac:dyDescent="0.25">
      <c r="A6902">
        <v>6901</v>
      </c>
      <c r="B6902" t="s">
        <v>22344</v>
      </c>
      <c r="C6902" t="s">
        <v>22345</v>
      </c>
      <c r="D6902">
        <v>54</v>
      </c>
      <c r="E6902" t="s">
        <v>19</v>
      </c>
      <c r="F6902" t="s">
        <v>134</v>
      </c>
      <c r="G6902" s="1">
        <v>44476</v>
      </c>
      <c r="H6902" t="s">
        <v>59</v>
      </c>
      <c r="I6902" t="s">
        <v>22</v>
      </c>
      <c r="J6902" s="3" t="s">
        <v>22346</v>
      </c>
      <c r="K6902" t="s">
        <v>39</v>
      </c>
      <c r="L6902" t="s">
        <v>22347</v>
      </c>
      <c r="M6902" t="s">
        <v>41</v>
      </c>
      <c r="N6902" t="s">
        <v>26</v>
      </c>
      <c r="O6902" s="2">
        <v>45078.537604166668</v>
      </c>
      <c r="P6902" s="2">
        <v>45078.314687500002</v>
      </c>
      <c r="Q6902">
        <v>4</v>
      </c>
      <c r="R6902" t="str">
        <f t="shared" ca="1" si="107"/>
        <v>Karan</v>
      </c>
      <c r="S6902" t="str">
        <f>IFERROR(TEXT(DATEVALUE(LEFT(Table1[[#This Row],[Date of Purchase]],10)), "MMMM"), TEXT(Table1[[#This Row],[Date of Purchase]], "MMMM"))</f>
        <v>October</v>
      </c>
      <c r="T6902" t="str">
        <f>IF(OR(
  AND(Table1[[#This Row],[Ticket Priority]]="Critical", Table1[[#This Row],[Ticket Status]]&lt;&gt;"Closed"),
  AND(Table1[[#This Row],[Ticket Priority]]="High", Table1[[#This Row],[Ticket Status]]="Open")
), "Yes", "No")</f>
        <v>No</v>
      </c>
      <c r="U6902" s="4" t="str">
        <f>IF(Table1[[#This Row],[Ticket Status]]="Closed","Yes","No")</f>
        <v>Yes</v>
      </c>
      <c r="V6902" s="4" t="str">
        <f>IF(Table1[[#This Row],[Ticket Status]]="Pending Customer Response","Yes","No")</f>
        <v>No</v>
      </c>
      <c r="W6902" s="5">
        <f ca="1">COUNTIFS(Table1[Agent_name],Table1[[#This Row],[Agent_name]],Table1[Month],Table1[[#This Row],[Month]])/160</f>
        <v>0.21249999999999999</v>
      </c>
    </row>
    <row r="6903" spans="1:23" x14ac:dyDescent="0.25">
      <c r="A6903">
        <v>6902</v>
      </c>
      <c r="B6903" t="s">
        <v>22348</v>
      </c>
      <c r="C6903" t="s">
        <v>22349</v>
      </c>
      <c r="D6903">
        <v>52</v>
      </c>
      <c r="E6903" t="s">
        <v>29</v>
      </c>
      <c r="F6903" t="s">
        <v>76</v>
      </c>
      <c r="G6903" s="1">
        <v>44180</v>
      </c>
      <c r="H6903" t="s">
        <v>45</v>
      </c>
      <c r="I6903" t="s">
        <v>59</v>
      </c>
      <c r="J6903" s="3" t="s">
        <v>22350</v>
      </c>
      <c r="K6903" t="s">
        <v>39</v>
      </c>
      <c r="L6903" t="s">
        <v>22351</v>
      </c>
      <c r="M6903" t="s">
        <v>25</v>
      </c>
      <c r="N6903" t="s">
        <v>55</v>
      </c>
      <c r="O6903" s="2">
        <v>45078.054976851854</v>
      </c>
      <c r="P6903" s="2">
        <v>45078.461226851854</v>
      </c>
      <c r="Q6903">
        <v>1</v>
      </c>
      <c r="R6903" t="str">
        <f t="shared" ca="1" si="107"/>
        <v>Aisha</v>
      </c>
      <c r="S6903" t="str">
        <f>IFERROR(TEXT(DATEVALUE(LEFT(Table1[[#This Row],[Date of Purchase]],10)), "MMMM"), TEXT(Table1[[#This Row],[Date of Purchase]], "MMMM"))</f>
        <v>December</v>
      </c>
      <c r="T6903" t="str">
        <f>IF(OR(
  AND(Table1[[#This Row],[Ticket Priority]]="Critical", Table1[[#This Row],[Ticket Status]]&lt;&gt;"Closed"),
  AND(Table1[[#This Row],[Ticket Priority]]="High", Table1[[#This Row],[Ticket Status]]="Open")
), "Yes", "No")</f>
        <v>No</v>
      </c>
      <c r="U6903" s="4" t="str">
        <f>IF(Table1[[#This Row],[Ticket Status]]="Closed","Yes","No")</f>
        <v>Yes</v>
      </c>
      <c r="V6903" s="4" t="str">
        <f>IF(Table1[[#This Row],[Ticket Status]]="Pending Customer Response","Yes","No")</f>
        <v>No</v>
      </c>
      <c r="W6903" s="5">
        <f ca="1">COUNTIFS(Table1[Agent_name],Table1[[#This Row],[Agent_name]],Table1[Month],Table1[[#This Row],[Month]])/160</f>
        <v>0.91249999999999998</v>
      </c>
    </row>
    <row r="6904" spans="1:23" x14ac:dyDescent="0.25">
      <c r="A6904">
        <v>6903</v>
      </c>
      <c r="B6904" t="s">
        <v>22352</v>
      </c>
      <c r="C6904" t="s">
        <v>22353</v>
      </c>
      <c r="D6904">
        <v>45</v>
      </c>
      <c r="E6904" t="s">
        <v>58</v>
      </c>
      <c r="F6904" t="s">
        <v>30</v>
      </c>
      <c r="G6904" s="1">
        <v>43904</v>
      </c>
      <c r="H6904" t="s">
        <v>21</v>
      </c>
      <c r="I6904" t="s">
        <v>72</v>
      </c>
      <c r="J6904" s="3" t="s">
        <v>22354</v>
      </c>
      <c r="K6904" t="s">
        <v>24</v>
      </c>
      <c r="M6904" t="s">
        <v>143</v>
      </c>
      <c r="N6904" t="s">
        <v>55</v>
      </c>
      <c r="O6904" s="2">
        <v>45078.959861111114</v>
      </c>
      <c r="R6904" t="str">
        <f t="shared" ca="1" si="107"/>
        <v>Aisha</v>
      </c>
      <c r="S6904" t="str">
        <f>IFERROR(TEXT(DATEVALUE(LEFT(Table1[[#This Row],[Date of Purchase]],10)), "MMMM"), TEXT(Table1[[#This Row],[Date of Purchase]], "MMMM"))</f>
        <v>March</v>
      </c>
      <c r="T6904" t="str">
        <f>IF(OR(
  AND(Table1[[#This Row],[Ticket Priority]]="Critical", Table1[[#This Row],[Ticket Status]]&lt;&gt;"Closed"),
  AND(Table1[[#This Row],[Ticket Priority]]="High", Table1[[#This Row],[Ticket Status]]="Open")
), "Yes", "No")</f>
        <v>No</v>
      </c>
      <c r="U6904" s="4" t="str">
        <f>IF(Table1[[#This Row],[Ticket Status]]="Closed","Yes","No")</f>
        <v>No</v>
      </c>
      <c r="V6904" s="4" t="str">
        <f>IF(Table1[[#This Row],[Ticket Status]]="Pending Customer Response","Yes","No")</f>
        <v>Yes</v>
      </c>
      <c r="W6904" s="5">
        <f ca="1">COUNTIFS(Table1[Agent_name],Table1[[#This Row],[Agent_name]],Table1[Month],Table1[[#This Row],[Month]])/160</f>
        <v>1.0062500000000001</v>
      </c>
    </row>
    <row r="6905" spans="1:23" x14ac:dyDescent="0.25">
      <c r="A6905">
        <v>6904</v>
      </c>
      <c r="B6905" t="s">
        <v>22355</v>
      </c>
      <c r="C6905" t="s">
        <v>22356</v>
      </c>
      <c r="D6905">
        <v>67</v>
      </c>
      <c r="E6905" t="s">
        <v>19</v>
      </c>
      <c r="F6905" t="s">
        <v>20</v>
      </c>
      <c r="G6905" s="1">
        <v>44220</v>
      </c>
      <c r="H6905" t="s">
        <v>45</v>
      </c>
      <c r="I6905" t="s">
        <v>93</v>
      </c>
      <c r="J6905" s="3" t="s">
        <v>22357</v>
      </c>
      <c r="K6905" t="s">
        <v>62</v>
      </c>
      <c r="M6905" t="s">
        <v>25</v>
      </c>
      <c r="N6905" t="s">
        <v>26</v>
      </c>
      <c r="R6905" t="str">
        <f t="shared" ca="1" si="107"/>
        <v>Mohit</v>
      </c>
      <c r="S6905" t="str">
        <f>IFERROR(TEXT(DATEVALUE(LEFT(Table1[[#This Row],[Date of Purchase]],10)), "MMMM"), TEXT(Table1[[#This Row],[Date of Purchase]], "MMMM"))</f>
        <v>January</v>
      </c>
      <c r="T6905" t="str">
        <f>IF(OR(
  AND(Table1[[#This Row],[Ticket Priority]]="Critical", Table1[[#This Row],[Ticket Status]]&lt;&gt;"Closed"),
  AND(Table1[[#This Row],[Ticket Priority]]="High", Table1[[#This Row],[Ticket Status]]="Open")
), "Yes", "No")</f>
        <v>Yes</v>
      </c>
      <c r="U6905" s="4" t="str">
        <f>IF(Table1[[#This Row],[Ticket Status]]="Closed","Yes","No")</f>
        <v>No</v>
      </c>
      <c r="V6905" s="4" t="str">
        <f>IF(Table1[[#This Row],[Ticket Status]]="Pending Customer Response","Yes","No")</f>
        <v>No</v>
      </c>
      <c r="W6905" s="5">
        <f ca="1">COUNTIFS(Table1[Agent_name],Table1[[#This Row],[Agent_name]],Table1[Month],Table1[[#This Row],[Month]])/160</f>
        <v>0.46250000000000002</v>
      </c>
    </row>
    <row r="6906" spans="1:23" x14ac:dyDescent="0.25">
      <c r="A6906">
        <v>6905</v>
      </c>
      <c r="B6906" t="s">
        <v>22358</v>
      </c>
      <c r="C6906" t="s">
        <v>22359</v>
      </c>
      <c r="D6906">
        <v>29</v>
      </c>
      <c r="E6906" t="s">
        <v>29</v>
      </c>
      <c r="F6906" t="s">
        <v>65</v>
      </c>
      <c r="G6906" s="1">
        <v>44191</v>
      </c>
      <c r="H6906" t="s">
        <v>66</v>
      </c>
      <c r="I6906" t="s">
        <v>37</v>
      </c>
      <c r="J6906" s="3" t="s">
        <v>22360</v>
      </c>
      <c r="K6906" t="s">
        <v>24</v>
      </c>
      <c r="M6906" t="s">
        <v>143</v>
      </c>
      <c r="N6906" t="s">
        <v>83</v>
      </c>
      <c r="O6906" s="2">
        <v>45078.343923611108</v>
      </c>
      <c r="Q6906">
        <v>5</v>
      </c>
      <c r="R6906" t="str">
        <f t="shared" ca="1" si="107"/>
        <v>Aisha</v>
      </c>
      <c r="S6906" t="str">
        <f>IFERROR(TEXT(DATEVALUE(LEFT(Table1[[#This Row],[Date of Purchase]],10)), "MMMM"), TEXT(Table1[[#This Row],[Date of Purchase]], "MMMM"))</f>
        <v>December</v>
      </c>
      <c r="T6906" t="str">
        <f>IF(OR(
  AND(Table1[[#This Row],[Ticket Priority]]="Critical", Table1[[#This Row],[Ticket Status]]&lt;&gt;"Closed"),
  AND(Table1[[#This Row],[Ticket Priority]]="High", Table1[[#This Row],[Ticket Status]]="Open")
), "Yes", "No")</f>
        <v>No</v>
      </c>
      <c r="U6906" s="4" t="str">
        <f>IF(Table1[[#This Row],[Ticket Status]]="Closed","Yes","No")</f>
        <v>No</v>
      </c>
      <c r="V6906" s="4" t="str">
        <f>IF(Table1[[#This Row],[Ticket Status]]="Pending Customer Response","Yes","No")</f>
        <v>Yes</v>
      </c>
      <c r="W6906" s="5">
        <f ca="1">COUNTIFS(Table1[Agent_name],Table1[[#This Row],[Agent_name]],Table1[Month],Table1[[#This Row],[Month]])/160</f>
        <v>0.91249999999999998</v>
      </c>
    </row>
    <row r="6907" spans="1:23" x14ac:dyDescent="0.25">
      <c r="A6907">
        <v>6906</v>
      </c>
      <c r="B6907" t="s">
        <v>22361</v>
      </c>
      <c r="C6907" t="s">
        <v>22362</v>
      </c>
      <c r="D6907">
        <v>54</v>
      </c>
      <c r="E6907" t="s">
        <v>19</v>
      </c>
      <c r="F6907" t="s">
        <v>98</v>
      </c>
      <c r="G6907" s="1">
        <v>43854</v>
      </c>
      <c r="H6907" t="s">
        <v>21</v>
      </c>
      <c r="I6907" t="s">
        <v>93</v>
      </c>
      <c r="J6907" s="3" t="s">
        <v>22363</v>
      </c>
      <c r="K6907" t="s">
        <v>24</v>
      </c>
      <c r="M6907" t="s">
        <v>25</v>
      </c>
      <c r="N6907" t="s">
        <v>33</v>
      </c>
      <c r="O6907" s="2">
        <v>45078.093923611108</v>
      </c>
      <c r="R6907" t="str">
        <f t="shared" ca="1" si="107"/>
        <v>Arjun</v>
      </c>
      <c r="S6907" t="str">
        <f>IFERROR(TEXT(DATEVALUE(LEFT(Table1[[#This Row],[Date of Purchase]],10)), "MMMM"), TEXT(Table1[[#This Row],[Date of Purchase]], "MMMM"))</f>
        <v>January</v>
      </c>
      <c r="T6907" t="str">
        <f>IF(OR(
  AND(Table1[[#This Row],[Ticket Priority]]="Critical", Table1[[#This Row],[Ticket Status]]&lt;&gt;"Closed"),
  AND(Table1[[#This Row],[Ticket Priority]]="High", Table1[[#This Row],[Ticket Status]]="Open")
), "Yes", "No")</f>
        <v>Yes</v>
      </c>
      <c r="U6907" s="4" t="str">
        <f>IF(Table1[[#This Row],[Ticket Status]]="Closed","Yes","No")</f>
        <v>No</v>
      </c>
      <c r="V6907" s="4" t="str">
        <f>IF(Table1[[#This Row],[Ticket Status]]="Pending Customer Response","Yes","No")</f>
        <v>Yes</v>
      </c>
      <c r="W6907" s="5">
        <f ca="1">COUNTIFS(Table1[Agent_name],Table1[[#This Row],[Agent_name]],Table1[Month],Table1[[#This Row],[Month]])/160</f>
        <v>0.20624999999999999</v>
      </c>
    </row>
    <row r="6908" spans="1:23" x14ac:dyDescent="0.25">
      <c r="A6908">
        <v>6907</v>
      </c>
      <c r="B6908" t="s">
        <v>22364</v>
      </c>
      <c r="C6908" t="s">
        <v>22365</v>
      </c>
      <c r="D6908">
        <v>63</v>
      </c>
      <c r="E6908" t="s">
        <v>19</v>
      </c>
      <c r="F6908" t="s">
        <v>157</v>
      </c>
      <c r="G6908" s="1">
        <v>44528</v>
      </c>
      <c r="H6908" t="s">
        <v>45</v>
      </c>
      <c r="I6908" t="s">
        <v>31</v>
      </c>
      <c r="J6908" s="3" t="s">
        <v>22366</v>
      </c>
      <c r="K6908" t="s">
        <v>39</v>
      </c>
      <c r="L6908" t="s">
        <v>22367</v>
      </c>
      <c r="M6908" t="s">
        <v>25</v>
      </c>
      <c r="N6908" t="s">
        <v>83</v>
      </c>
      <c r="O6908" s="2">
        <v>45078.206435185188</v>
      </c>
      <c r="P6908" s="2">
        <v>45078.148796296293</v>
      </c>
      <c r="Q6908">
        <v>1</v>
      </c>
      <c r="R6908" t="str">
        <f t="shared" ca="1" si="107"/>
        <v>Karan</v>
      </c>
      <c r="S6908" t="str">
        <f>IFERROR(TEXT(DATEVALUE(LEFT(Table1[[#This Row],[Date of Purchase]],10)), "MMMM"), TEXT(Table1[[#This Row],[Date of Purchase]], "MMMM"))</f>
        <v>November</v>
      </c>
      <c r="T6908" t="str">
        <f>IF(OR(
  AND(Table1[[#This Row],[Ticket Priority]]="Critical", Table1[[#This Row],[Ticket Status]]&lt;&gt;"Closed"),
  AND(Table1[[#This Row],[Ticket Priority]]="High", Table1[[#This Row],[Ticket Status]]="Open")
), "Yes", "No")</f>
        <v>No</v>
      </c>
      <c r="U6908" s="4" t="str">
        <f>IF(Table1[[#This Row],[Ticket Status]]="Closed","Yes","No")</f>
        <v>Yes</v>
      </c>
      <c r="V6908" s="4" t="str">
        <f>IF(Table1[[#This Row],[Ticket Status]]="Pending Customer Response","Yes","No")</f>
        <v>No</v>
      </c>
      <c r="W6908" s="5">
        <f ca="1">COUNTIFS(Table1[Agent_name],Table1[[#This Row],[Agent_name]],Table1[Month],Table1[[#This Row],[Month]])/160</f>
        <v>0.1875</v>
      </c>
    </row>
    <row r="6909" spans="1:23" x14ac:dyDescent="0.25">
      <c r="A6909">
        <v>6908</v>
      </c>
      <c r="B6909" t="s">
        <v>22368</v>
      </c>
      <c r="C6909" t="s">
        <v>22369</v>
      </c>
      <c r="D6909">
        <v>69</v>
      </c>
      <c r="E6909" t="s">
        <v>58</v>
      </c>
      <c r="F6909" t="s">
        <v>157</v>
      </c>
      <c r="G6909" s="1">
        <v>43910</v>
      </c>
      <c r="H6909" t="s">
        <v>67</v>
      </c>
      <c r="I6909" t="s">
        <v>31</v>
      </c>
      <c r="J6909" s="3" t="s">
        <v>22370</v>
      </c>
      <c r="K6909" t="s">
        <v>24</v>
      </c>
      <c r="M6909" t="s">
        <v>89</v>
      </c>
      <c r="N6909" t="s">
        <v>83</v>
      </c>
      <c r="O6909" s="2">
        <v>45078.493958333333</v>
      </c>
      <c r="R6909" t="str">
        <f t="shared" ca="1" si="107"/>
        <v>Priya</v>
      </c>
      <c r="S6909" t="str">
        <f>IFERROR(TEXT(DATEVALUE(LEFT(Table1[[#This Row],[Date of Purchase]],10)), "MMMM"), TEXT(Table1[[#This Row],[Date of Purchase]], "MMMM"))</f>
        <v>March</v>
      </c>
      <c r="T6909" t="str">
        <f>IF(OR(
  AND(Table1[[#This Row],[Ticket Priority]]="Critical", Table1[[#This Row],[Ticket Status]]&lt;&gt;"Closed"),
  AND(Table1[[#This Row],[Ticket Priority]]="High", Table1[[#This Row],[Ticket Status]]="Open")
), "Yes", "No")</f>
        <v>No</v>
      </c>
      <c r="U6909" s="4" t="str">
        <f>IF(Table1[[#This Row],[Ticket Status]]="Closed","Yes","No")</f>
        <v>No</v>
      </c>
      <c r="V6909" s="4" t="str">
        <f>IF(Table1[[#This Row],[Ticket Status]]="Pending Customer Response","Yes","No")</f>
        <v>Yes</v>
      </c>
      <c r="W6909" s="5">
        <f ca="1">COUNTIFS(Table1[Agent_name],Table1[[#This Row],[Agent_name]],Table1[Month],Table1[[#This Row],[Month]])/160</f>
        <v>0.43125000000000002</v>
      </c>
    </row>
    <row r="6910" spans="1:23" x14ac:dyDescent="0.25">
      <c r="A6910">
        <v>6909</v>
      </c>
      <c r="B6910" t="s">
        <v>8605</v>
      </c>
      <c r="C6910" t="s">
        <v>22371</v>
      </c>
      <c r="D6910">
        <v>26</v>
      </c>
      <c r="E6910" t="s">
        <v>19</v>
      </c>
      <c r="F6910" t="s">
        <v>65</v>
      </c>
      <c r="G6910" s="1">
        <v>44268</v>
      </c>
      <c r="H6910" t="s">
        <v>45</v>
      </c>
      <c r="I6910" t="s">
        <v>93</v>
      </c>
      <c r="J6910" s="3" t="s">
        <v>22372</v>
      </c>
      <c r="K6910" t="s">
        <v>24</v>
      </c>
      <c r="M6910" t="s">
        <v>143</v>
      </c>
      <c r="N6910" t="s">
        <v>33</v>
      </c>
      <c r="O6910" s="2">
        <v>45078.584247685183</v>
      </c>
      <c r="R6910" t="str">
        <f t="shared" ca="1" si="107"/>
        <v>Neha</v>
      </c>
      <c r="S6910" t="str">
        <f>IFERROR(TEXT(DATEVALUE(LEFT(Table1[[#This Row],[Date of Purchase]],10)), "MMMM"), TEXT(Table1[[#This Row],[Date of Purchase]], "MMMM"))</f>
        <v>March</v>
      </c>
      <c r="T6910" t="str">
        <f>IF(OR(
  AND(Table1[[#This Row],[Ticket Priority]]="Critical", Table1[[#This Row],[Ticket Status]]&lt;&gt;"Closed"),
  AND(Table1[[#This Row],[Ticket Priority]]="High", Table1[[#This Row],[Ticket Status]]="Open")
), "Yes", "No")</f>
        <v>No</v>
      </c>
      <c r="U6910" s="4" t="str">
        <f>IF(Table1[[#This Row],[Ticket Status]]="Closed","Yes","No")</f>
        <v>No</v>
      </c>
      <c r="V6910" s="4" t="str">
        <f>IF(Table1[[#This Row],[Ticket Status]]="Pending Customer Response","Yes","No")</f>
        <v>Yes</v>
      </c>
      <c r="W6910" s="5">
        <f ca="1">COUNTIFS(Table1[Agent_name],Table1[[#This Row],[Agent_name]],Table1[Month],Table1[[#This Row],[Month]])/160</f>
        <v>0.16875000000000001</v>
      </c>
    </row>
    <row r="6911" spans="1:23" x14ac:dyDescent="0.25">
      <c r="A6911">
        <v>6910</v>
      </c>
      <c r="B6911" t="s">
        <v>22373</v>
      </c>
      <c r="C6911" t="s">
        <v>22374</v>
      </c>
      <c r="D6911">
        <v>20</v>
      </c>
      <c r="E6911" t="s">
        <v>29</v>
      </c>
      <c r="F6911" t="s">
        <v>456</v>
      </c>
      <c r="G6911" s="1">
        <v>43980</v>
      </c>
      <c r="H6911" t="s">
        <v>67</v>
      </c>
      <c r="I6911" t="s">
        <v>67</v>
      </c>
      <c r="J6911" s="3" t="s">
        <v>22375</v>
      </c>
      <c r="K6911" t="s">
        <v>39</v>
      </c>
      <c r="L6911" t="s">
        <v>22376</v>
      </c>
      <c r="M6911" t="s">
        <v>143</v>
      </c>
      <c r="N6911" t="s">
        <v>55</v>
      </c>
      <c r="O6911" s="2">
        <v>45078.065520833334</v>
      </c>
      <c r="P6911" s="2">
        <v>45078.082187499997</v>
      </c>
      <c r="Q6911">
        <v>2</v>
      </c>
      <c r="R6911" t="str">
        <f t="shared" ca="1" si="107"/>
        <v>Ravi</v>
      </c>
      <c r="S6911" t="str">
        <f>IFERROR(TEXT(DATEVALUE(LEFT(Table1[[#This Row],[Date of Purchase]],10)), "MMMM"), TEXT(Table1[[#This Row],[Date of Purchase]], "MMMM"))</f>
        <v>May</v>
      </c>
      <c r="T6911" t="str">
        <f>IF(OR(
  AND(Table1[[#This Row],[Ticket Priority]]="Critical", Table1[[#This Row],[Ticket Status]]&lt;&gt;"Closed"),
  AND(Table1[[#This Row],[Ticket Priority]]="High", Table1[[#This Row],[Ticket Status]]="Open")
), "Yes", "No")</f>
        <v>No</v>
      </c>
      <c r="U6911" s="4" t="str">
        <f>IF(Table1[[#This Row],[Ticket Status]]="Closed","Yes","No")</f>
        <v>Yes</v>
      </c>
      <c r="V6911" s="4" t="str">
        <f>IF(Table1[[#This Row],[Ticket Status]]="Pending Customer Response","Yes","No")</f>
        <v>No</v>
      </c>
      <c r="W6911" s="5">
        <f ca="1">COUNTIFS(Table1[Agent_name],Table1[[#This Row],[Agent_name]],Table1[Month],Table1[[#This Row],[Month]])/160</f>
        <v>0.67500000000000004</v>
      </c>
    </row>
    <row r="6912" spans="1:23" x14ac:dyDescent="0.25">
      <c r="A6912">
        <v>6911</v>
      </c>
      <c r="B6912" t="s">
        <v>22377</v>
      </c>
      <c r="C6912" t="s">
        <v>22378</v>
      </c>
      <c r="D6912">
        <v>56</v>
      </c>
      <c r="E6912" t="s">
        <v>19</v>
      </c>
      <c r="F6912" t="s">
        <v>20</v>
      </c>
      <c r="G6912" s="1">
        <v>44437</v>
      </c>
      <c r="H6912" t="s">
        <v>66</v>
      </c>
      <c r="I6912" t="s">
        <v>99</v>
      </c>
      <c r="J6912" s="3" t="s">
        <v>22379</v>
      </c>
      <c r="K6912" t="s">
        <v>39</v>
      </c>
      <c r="L6912" t="s">
        <v>22380</v>
      </c>
      <c r="M6912" t="s">
        <v>25</v>
      </c>
      <c r="N6912" t="s">
        <v>33</v>
      </c>
      <c r="O6912" s="2">
        <v>45078.388460648152</v>
      </c>
      <c r="P6912" s="2">
        <v>45078.515543981484</v>
      </c>
      <c r="Q6912">
        <v>5</v>
      </c>
      <c r="R6912" t="str">
        <f t="shared" ca="1" si="107"/>
        <v>Aisha</v>
      </c>
      <c r="S6912" t="str">
        <f>IFERROR(TEXT(DATEVALUE(LEFT(Table1[[#This Row],[Date of Purchase]],10)), "MMMM"), TEXT(Table1[[#This Row],[Date of Purchase]], "MMMM"))</f>
        <v>August</v>
      </c>
      <c r="T6912" t="str">
        <f>IF(OR(
  AND(Table1[[#This Row],[Ticket Priority]]="Critical", Table1[[#This Row],[Ticket Status]]&lt;&gt;"Closed"),
  AND(Table1[[#This Row],[Ticket Priority]]="High", Table1[[#This Row],[Ticket Status]]="Open")
), "Yes", "No")</f>
        <v>No</v>
      </c>
      <c r="U6912" s="4" t="str">
        <f>IF(Table1[[#This Row],[Ticket Status]]="Closed","Yes","No")</f>
        <v>Yes</v>
      </c>
      <c r="V6912" s="4" t="str">
        <f>IF(Table1[[#This Row],[Ticket Status]]="Pending Customer Response","Yes","No")</f>
        <v>No</v>
      </c>
      <c r="W6912" s="5">
        <f ca="1">COUNTIFS(Table1[Agent_name],Table1[[#This Row],[Agent_name]],Table1[Month],Table1[[#This Row],[Month]])/160</f>
        <v>0.86250000000000004</v>
      </c>
    </row>
    <row r="6913" spans="1:23" x14ac:dyDescent="0.25">
      <c r="A6913">
        <v>6912</v>
      </c>
      <c r="B6913" t="s">
        <v>22381</v>
      </c>
      <c r="C6913" t="s">
        <v>22382</v>
      </c>
      <c r="D6913">
        <v>56</v>
      </c>
      <c r="E6913" t="s">
        <v>29</v>
      </c>
      <c r="F6913" t="s">
        <v>30</v>
      </c>
      <c r="G6913" s="1">
        <v>44501</v>
      </c>
      <c r="H6913" t="s">
        <v>66</v>
      </c>
      <c r="I6913" t="s">
        <v>60</v>
      </c>
      <c r="J6913" s="3" t="s">
        <v>22383</v>
      </c>
      <c r="K6913" t="s">
        <v>62</v>
      </c>
      <c r="M6913" t="s">
        <v>41</v>
      </c>
      <c r="N6913" t="s">
        <v>55</v>
      </c>
      <c r="Q6913">
        <v>5</v>
      </c>
      <c r="R6913" t="str">
        <f t="shared" ca="1" si="107"/>
        <v>Mohit</v>
      </c>
      <c r="S6913" t="str">
        <f>IFERROR(TEXT(DATEVALUE(LEFT(Table1[[#This Row],[Date of Purchase]],10)), "MMMM"), TEXT(Table1[[#This Row],[Date of Purchase]], "MMMM"))</f>
        <v>November</v>
      </c>
      <c r="T6913" t="str">
        <f>IF(OR(
  AND(Table1[[#This Row],[Ticket Priority]]="Critical", Table1[[#This Row],[Ticket Status]]&lt;&gt;"Closed"),
  AND(Table1[[#This Row],[Ticket Priority]]="High", Table1[[#This Row],[Ticket Status]]="Open")
), "Yes", "No")</f>
        <v>No</v>
      </c>
      <c r="U6913" s="4" t="str">
        <f>IF(Table1[[#This Row],[Ticket Status]]="Closed","Yes","No")</f>
        <v>No</v>
      </c>
      <c r="V6913" s="4" t="str">
        <f>IF(Table1[[#This Row],[Ticket Status]]="Pending Customer Response","Yes","No")</f>
        <v>No</v>
      </c>
      <c r="W6913" s="5">
        <f ca="1">COUNTIFS(Table1[Agent_name],Table1[[#This Row],[Agent_name]],Table1[Month],Table1[[#This Row],[Month]])/160</f>
        <v>0.4375</v>
      </c>
    </row>
    <row r="6914" spans="1:23" x14ac:dyDescent="0.25">
      <c r="A6914">
        <v>6913</v>
      </c>
      <c r="B6914" t="s">
        <v>22384</v>
      </c>
      <c r="C6914" t="s">
        <v>22385</v>
      </c>
      <c r="D6914">
        <v>36</v>
      </c>
      <c r="E6914" t="s">
        <v>19</v>
      </c>
      <c r="F6914" t="s">
        <v>286</v>
      </c>
      <c r="G6914" s="1">
        <v>44469</v>
      </c>
      <c r="H6914" t="s">
        <v>66</v>
      </c>
      <c r="I6914" t="s">
        <v>37</v>
      </c>
      <c r="J6914" s="3" t="s">
        <v>22386</v>
      </c>
      <c r="K6914" t="s">
        <v>24</v>
      </c>
      <c r="M6914" t="s">
        <v>25</v>
      </c>
      <c r="N6914" t="s">
        <v>26</v>
      </c>
      <c r="O6914" s="2">
        <v>45078.457256944443</v>
      </c>
      <c r="R6914" t="str">
        <f t="shared" ref="R6914:R6977" ca="1" si="108">CHOOSE(
RANDBETWEEN(1,20),
"Aisha","Aisha","Aisha","Aisha",
"Ravi","Ravi","Ravi",
"Sara","Sara","Sara",
"Mohit","Mohit",
"Priya","Priya",
"Arjun",
"Neha","Rahul","Divya","Karan","Meera","Sanjay"
)</f>
        <v>Sara</v>
      </c>
      <c r="S6914" t="str">
        <f>IFERROR(TEXT(DATEVALUE(LEFT(Table1[[#This Row],[Date of Purchase]],10)), "MMMM"), TEXT(Table1[[#This Row],[Date of Purchase]], "MMMM"))</f>
        <v>September</v>
      </c>
      <c r="T6914" t="str">
        <f>IF(OR(
  AND(Table1[[#This Row],[Ticket Priority]]="Critical", Table1[[#This Row],[Ticket Status]]&lt;&gt;"Closed"),
  AND(Table1[[#This Row],[Ticket Priority]]="High", Table1[[#This Row],[Ticket Status]]="Open")
), "Yes", "No")</f>
        <v>Yes</v>
      </c>
      <c r="U6914" s="4" t="str">
        <f>IF(Table1[[#This Row],[Ticket Status]]="Closed","Yes","No")</f>
        <v>No</v>
      </c>
      <c r="V6914" s="4" t="str">
        <f>IF(Table1[[#This Row],[Ticket Status]]="Pending Customer Response","Yes","No")</f>
        <v>Yes</v>
      </c>
      <c r="W6914" s="5">
        <f ca="1">COUNTIFS(Table1[Agent_name],Table1[[#This Row],[Agent_name]],Table1[Month],Table1[[#This Row],[Month]])/160</f>
        <v>0.65</v>
      </c>
    </row>
    <row r="6915" spans="1:23" x14ac:dyDescent="0.25">
      <c r="A6915">
        <v>6914</v>
      </c>
      <c r="B6915" t="s">
        <v>22387</v>
      </c>
      <c r="C6915" t="s">
        <v>22388</v>
      </c>
      <c r="D6915">
        <v>46</v>
      </c>
      <c r="E6915" t="s">
        <v>19</v>
      </c>
      <c r="F6915" t="s">
        <v>81</v>
      </c>
      <c r="G6915" s="1">
        <v>44451</v>
      </c>
      <c r="H6915" t="s">
        <v>45</v>
      </c>
      <c r="I6915" t="s">
        <v>77</v>
      </c>
      <c r="J6915" s="3" t="s">
        <v>22389</v>
      </c>
      <c r="K6915" t="s">
        <v>39</v>
      </c>
      <c r="L6915" t="s">
        <v>22390</v>
      </c>
      <c r="M6915" t="s">
        <v>143</v>
      </c>
      <c r="N6915" t="s">
        <v>83</v>
      </c>
      <c r="O6915" s="2">
        <v>45078.717685185184</v>
      </c>
      <c r="P6915" s="2">
        <v>45078.023935185185</v>
      </c>
      <c r="Q6915">
        <v>4</v>
      </c>
      <c r="R6915" t="str">
        <f t="shared" ca="1" si="108"/>
        <v>Ravi</v>
      </c>
      <c r="S6915" t="str">
        <f>IFERROR(TEXT(DATEVALUE(LEFT(Table1[[#This Row],[Date of Purchase]],10)), "MMMM"), TEXT(Table1[[#This Row],[Date of Purchase]], "MMMM"))</f>
        <v>September</v>
      </c>
      <c r="T6915" t="str">
        <f>IF(OR(
  AND(Table1[[#This Row],[Ticket Priority]]="Critical", Table1[[#This Row],[Ticket Status]]&lt;&gt;"Closed"),
  AND(Table1[[#This Row],[Ticket Priority]]="High", Table1[[#This Row],[Ticket Status]]="Open")
), "Yes", "No")</f>
        <v>No</v>
      </c>
      <c r="U6915" s="4" t="str">
        <f>IF(Table1[[#This Row],[Ticket Status]]="Closed","Yes","No")</f>
        <v>Yes</v>
      </c>
      <c r="V6915" s="4" t="str">
        <f>IF(Table1[[#This Row],[Ticket Status]]="Pending Customer Response","Yes","No")</f>
        <v>No</v>
      </c>
      <c r="W6915" s="5">
        <f ca="1">COUNTIFS(Table1[Agent_name],Table1[[#This Row],[Agent_name]],Table1[Month],Table1[[#This Row],[Month]])/160</f>
        <v>0.64375000000000004</v>
      </c>
    </row>
    <row r="6916" spans="1:23" x14ac:dyDescent="0.25">
      <c r="A6916">
        <v>6915</v>
      </c>
      <c r="B6916" t="s">
        <v>22391</v>
      </c>
      <c r="C6916" t="s">
        <v>22392</v>
      </c>
      <c r="D6916">
        <v>41</v>
      </c>
      <c r="E6916" t="s">
        <v>19</v>
      </c>
      <c r="F6916" t="s">
        <v>65</v>
      </c>
      <c r="G6916" s="1">
        <v>43909</v>
      </c>
      <c r="H6916" t="s">
        <v>59</v>
      </c>
      <c r="I6916" t="s">
        <v>72</v>
      </c>
      <c r="J6916" s="3" t="s">
        <v>4173</v>
      </c>
      <c r="K6916" t="s">
        <v>24</v>
      </c>
      <c r="M6916" t="s">
        <v>143</v>
      </c>
      <c r="N6916" t="s">
        <v>83</v>
      </c>
      <c r="O6916" s="2">
        <v>45078.032268518517</v>
      </c>
      <c r="R6916" t="str">
        <f t="shared" ca="1" si="108"/>
        <v>Priya</v>
      </c>
      <c r="S6916" t="str">
        <f>IFERROR(TEXT(DATEVALUE(LEFT(Table1[[#This Row],[Date of Purchase]],10)), "MMMM"), TEXT(Table1[[#This Row],[Date of Purchase]], "MMMM"))</f>
        <v>March</v>
      </c>
      <c r="T6916" t="str">
        <f>IF(OR(
  AND(Table1[[#This Row],[Ticket Priority]]="Critical", Table1[[#This Row],[Ticket Status]]&lt;&gt;"Closed"),
  AND(Table1[[#This Row],[Ticket Priority]]="High", Table1[[#This Row],[Ticket Status]]="Open")
), "Yes", "No")</f>
        <v>No</v>
      </c>
      <c r="U6916" s="4" t="str">
        <f>IF(Table1[[#This Row],[Ticket Status]]="Closed","Yes","No")</f>
        <v>No</v>
      </c>
      <c r="V6916" s="4" t="str">
        <f>IF(Table1[[#This Row],[Ticket Status]]="Pending Customer Response","Yes","No")</f>
        <v>Yes</v>
      </c>
      <c r="W6916" s="5">
        <f ca="1">COUNTIFS(Table1[Agent_name],Table1[[#This Row],[Agent_name]],Table1[Month],Table1[[#This Row],[Month]])/160</f>
        <v>0.43125000000000002</v>
      </c>
    </row>
    <row r="6917" spans="1:23" x14ac:dyDescent="0.25">
      <c r="A6917">
        <v>6916</v>
      </c>
      <c r="B6917" t="s">
        <v>22393</v>
      </c>
      <c r="C6917" t="s">
        <v>22394</v>
      </c>
      <c r="D6917">
        <v>44</v>
      </c>
      <c r="E6917" t="s">
        <v>58</v>
      </c>
      <c r="F6917" t="s">
        <v>76</v>
      </c>
      <c r="G6917" s="1">
        <v>44258</v>
      </c>
      <c r="H6917" t="s">
        <v>67</v>
      </c>
      <c r="I6917" t="s">
        <v>99</v>
      </c>
      <c r="J6917" s="3" t="s">
        <v>22395</v>
      </c>
      <c r="K6917" t="s">
        <v>24</v>
      </c>
      <c r="M6917" t="s">
        <v>143</v>
      </c>
      <c r="N6917" t="s">
        <v>83</v>
      </c>
      <c r="O6917" s="2">
        <v>45078.754502314812</v>
      </c>
      <c r="R6917" t="str">
        <f t="shared" ca="1" si="108"/>
        <v>Ravi</v>
      </c>
      <c r="S6917" t="str">
        <f>IFERROR(TEXT(DATEVALUE(LEFT(Table1[[#This Row],[Date of Purchase]],10)), "MMMM"), TEXT(Table1[[#This Row],[Date of Purchase]], "MMMM"))</f>
        <v>March</v>
      </c>
      <c r="T6917" t="str">
        <f>IF(OR(
  AND(Table1[[#This Row],[Ticket Priority]]="Critical", Table1[[#This Row],[Ticket Status]]&lt;&gt;"Closed"),
  AND(Table1[[#This Row],[Ticket Priority]]="High", Table1[[#This Row],[Ticket Status]]="Open")
), "Yes", "No")</f>
        <v>No</v>
      </c>
      <c r="U6917" s="4" t="str">
        <f>IF(Table1[[#This Row],[Ticket Status]]="Closed","Yes","No")</f>
        <v>No</v>
      </c>
      <c r="V6917" s="4" t="str">
        <f>IF(Table1[[#This Row],[Ticket Status]]="Pending Customer Response","Yes","No")</f>
        <v>Yes</v>
      </c>
      <c r="W6917" s="5">
        <f ca="1">COUNTIFS(Table1[Agent_name],Table1[[#This Row],[Agent_name]],Table1[Month],Table1[[#This Row],[Month]])/160</f>
        <v>0.54374999999999996</v>
      </c>
    </row>
    <row r="6918" spans="1:23" x14ac:dyDescent="0.25">
      <c r="A6918">
        <v>6917</v>
      </c>
      <c r="B6918" t="s">
        <v>22396</v>
      </c>
      <c r="C6918" t="s">
        <v>22397</v>
      </c>
      <c r="D6918">
        <v>63</v>
      </c>
      <c r="E6918" t="s">
        <v>29</v>
      </c>
      <c r="F6918" t="s">
        <v>699</v>
      </c>
      <c r="G6918" s="1">
        <v>43960</v>
      </c>
      <c r="H6918" t="s">
        <v>59</v>
      </c>
      <c r="I6918" t="s">
        <v>52</v>
      </c>
      <c r="J6918" s="3" t="s">
        <v>22398</v>
      </c>
      <c r="K6918" t="s">
        <v>62</v>
      </c>
      <c r="M6918" t="s">
        <v>41</v>
      </c>
      <c r="N6918" t="s">
        <v>55</v>
      </c>
      <c r="R6918" t="str">
        <f t="shared" ca="1" si="108"/>
        <v>Meera</v>
      </c>
      <c r="S6918" t="str">
        <f>IFERROR(TEXT(DATEVALUE(LEFT(Table1[[#This Row],[Date of Purchase]],10)), "MMMM"), TEXT(Table1[[#This Row],[Date of Purchase]], "MMMM"))</f>
        <v>May</v>
      </c>
      <c r="T6918" t="str">
        <f>IF(OR(
  AND(Table1[[#This Row],[Ticket Priority]]="Critical", Table1[[#This Row],[Ticket Status]]&lt;&gt;"Closed"),
  AND(Table1[[#This Row],[Ticket Priority]]="High", Table1[[#This Row],[Ticket Status]]="Open")
), "Yes", "No")</f>
        <v>No</v>
      </c>
      <c r="U6918" s="4" t="str">
        <f>IF(Table1[[#This Row],[Ticket Status]]="Closed","Yes","No")</f>
        <v>No</v>
      </c>
      <c r="V6918" s="4" t="str">
        <f>IF(Table1[[#This Row],[Ticket Status]]="Pending Customer Response","Yes","No")</f>
        <v>No</v>
      </c>
      <c r="W6918" s="5">
        <f ca="1">COUNTIFS(Table1[Agent_name],Table1[[#This Row],[Agent_name]],Table1[Month],Table1[[#This Row],[Month]])/160</f>
        <v>0.26874999999999999</v>
      </c>
    </row>
    <row r="6919" spans="1:23" x14ac:dyDescent="0.25">
      <c r="A6919">
        <v>6918</v>
      </c>
      <c r="B6919" t="s">
        <v>22399</v>
      </c>
      <c r="C6919" t="s">
        <v>22400</v>
      </c>
      <c r="D6919">
        <v>60</v>
      </c>
      <c r="E6919" t="s">
        <v>58</v>
      </c>
      <c r="F6919" t="s">
        <v>117</v>
      </c>
      <c r="G6919" s="1">
        <v>44332</v>
      </c>
      <c r="H6919" t="s">
        <v>59</v>
      </c>
      <c r="I6919" t="s">
        <v>52</v>
      </c>
      <c r="J6919" s="3" t="s">
        <v>22401</v>
      </c>
      <c r="K6919" t="s">
        <v>24</v>
      </c>
      <c r="M6919" t="s">
        <v>89</v>
      </c>
      <c r="N6919" t="s">
        <v>55</v>
      </c>
      <c r="O6919" s="2">
        <v>45078.705914351849</v>
      </c>
      <c r="R6919" t="str">
        <f t="shared" ca="1" si="108"/>
        <v>Rahul</v>
      </c>
      <c r="S6919" t="str">
        <f>IFERROR(TEXT(DATEVALUE(LEFT(Table1[[#This Row],[Date of Purchase]],10)), "MMMM"), TEXT(Table1[[#This Row],[Date of Purchase]], "MMMM"))</f>
        <v>May</v>
      </c>
      <c r="T6919" t="str">
        <f>IF(OR(
  AND(Table1[[#This Row],[Ticket Priority]]="Critical", Table1[[#This Row],[Ticket Status]]&lt;&gt;"Closed"),
  AND(Table1[[#This Row],[Ticket Priority]]="High", Table1[[#This Row],[Ticket Status]]="Open")
), "Yes", "No")</f>
        <v>No</v>
      </c>
      <c r="U6919" s="4" t="str">
        <f>IF(Table1[[#This Row],[Ticket Status]]="Closed","Yes","No")</f>
        <v>No</v>
      </c>
      <c r="V6919" s="4" t="str">
        <f>IF(Table1[[#This Row],[Ticket Status]]="Pending Customer Response","Yes","No")</f>
        <v>Yes</v>
      </c>
      <c r="W6919" s="5">
        <f ca="1">COUNTIFS(Table1[Agent_name],Table1[[#This Row],[Agent_name]],Table1[Month],Table1[[#This Row],[Month]])/160</f>
        <v>0.17499999999999999</v>
      </c>
    </row>
    <row r="6920" spans="1:23" x14ac:dyDescent="0.25">
      <c r="A6920">
        <v>6919</v>
      </c>
      <c r="B6920" t="s">
        <v>22402</v>
      </c>
      <c r="C6920" t="s">
        <v>22403</v>
      </c>
      <c r="D6920">
        <v>70</v>
      </c>
      <c r="E6920" t="s">
        <v>58</v>
      </c>
      <c r="F6920" t="s">
        <v>86</v>
      </c>
      <c r="G6920" s="1">
        <v>43914</v>
      </c>
      <c r="H6920" t="s">
        <v>67</v>
      </c>
      <c r="I6920" t="s">
        <v>31</v>
      </c>
      <c r="J6920" s="3" t="s">
        <v>22404</v>
      </c>
      <c r="K6920" t="s">
        <v>24</v>
      </c>
      <c r="M6920" t="s">
        <v>89</v>
      </c>
      <c r="N6920" t="s">
        <v>33</v>
      </c>
      <c r="O6920" s="2">
        <v>45078.445520833331</v>
      </c>
      <c r="R6920" t="str">
        <f t="shared" ca="1" si="108"/>
        <v>Karan</v>
      </c>
      <c r="S6920" t="str">
        <f>IFERROR(TEXT(DATEVALUE(LEFT(Table1[[#This Row],[Date of Purchase]],10)), "MMMM"), TEXT(Table1[[#This Row],[Date of Purchase]], "MMMM"))</f>
        <v>March</v>
      </c>
      <c r="T6920" t="str">
        <f>IF(OR(
  AND(Table1[[#This Row],[Ticket Priority]]="Critical", Table1[[#This Row],[Ticket Status]]&lt;&gt;"Closed"),
  AND(Table1[[#This Row],[Ticket Priority]]="High", Table1[[#This Row],[Ticket Status]]="Open")
), "Yes", "No")</f>
        <v>No</v>
      </c>
      <c r="U6920" s="4" t="str">
        <f>IF(Table1[[#This Row],[Ticket Status]]="Closed","Yes","No")</f>
        <v>No</v>
      </c>
      <c r="V6920" s="4" t="str">
        <f>IF(Table1[[#This Row],[Ticket Status]]="Pending Customer Response","Yes","No")</f>
        <v>Yes</v>
      </c>
      <c r="W6920" s="5">
        <f ca="1">COUNTIFS(Table1[Agent_name],Table1[[#This Row],[Agent_name]],Table1[Month],Table1[[#This Row],[Month]])/160</f>
        <v>0.21249999999999999</v>
      </c>
    </row>
    <row r="6921" spans="1:23" x14ac:dyDescent="0.25">
      <c r="A6921">
        <v>6920</v>
      </c>
      <c r="B6921" t="s">
        <v>22405</v>
      </c>
      <c r="C6921" t="s">
        <v>22406</v>
      </c>
      <c r="D6921">
        <v>45</v>
      </c>
      <c r="E6921" t="s">
        <v>58</v>
      </c>
      <c r="F6921" t="s">
        <v>51</v>
      </c>
      <c r="G6921" s="1">
        <v>44085</v>
      </c>
      <c r="H6921" t="s">
        <v>59</v>
      </c>
      <c r="I6921" t="s">
        <v>150</v>
      </c>
      <c r="J6921" s="3" t="s">
        <v>22407</v>
      </c>
      <c r="K6921" t="s">
        <v>62</v>
      </c>
      <c r="M6921" t="s">
        <v>89</v>
      </c>
      <c r="N6921" t="s">
        <v>33</v>
      </c>
      <c r="R6921" t="str">
        <f t="shared" ca="1" si="108"/>
        <v>Mohit</v>
      </c>
      <c r="S6921" t="str">
        <f>IFERROR(TEXT(DATEVALUE(LEFT(Table1[[#This Row],[Date of Purchase]],10)), "MMMM"), TEXT(Table1[[#This Row],[Date of Purchase]], "MMMM"))</f>
        <v>September</v>
      </c>
      <c r="T6921" t="str">
        <f>IF(OR(
  AND(Table1[[#This Row],[Ticket Priority]]="Critical", Table1[[#This Row],[Ticket Status]]&lt;&gt;"Closed"),
  AND(Table1[[#This Row],[Ticket Priority]]="High", Table1[[#This Row],[Ticket Status]]="Open")
), "Yes", "No")</f>
        <v>Yes</v>
      </c>
      <c r="U6921" s="4" t="str">
        <f>IF(Table1[[#This Row],[Ticket Status]]="Closed","Yes","No")</f>
        <v>No</v>
      </c>
      <c r="V6921" s="4" t="str">
        <f>IF(Table1[[#This Row],[Ticket Status]]="Pending Customer Response","Yes","No")</f>
        <v>No</v>
      </c>
      <c r="W6921" s="5">
        <f ca="1">COUNTIFS(Table1[Agent_name],Table1[[#This Row],[Agent_name]],Table1[Month],Table1[[#This Row],[Month]])/160</f>
        <v>0.38124999999999998</v>
      </c>
    </row>
    <row r="6922" spans="1:23" x14ac:dyDescent="0.25">
      <c r="A6922">
        <v>6921</v>
      </c>
      <c r="B6922" t="s">
        <v>22408</v>
      </c>
      <c r="C6922" t="s">
        <v>22409</v>
      </c>
      <c r="D6922">
        <v>65</v>
      </c>
      <c r="E6922" t="s">
        <v>29</v>
      </c>
      <c r="F6922" t="s">
        <v>98</v>
      </c>
      <c r="G6922" s="1">
        <v>44205</v>
      </c>
      <c r="H6922" t="s">
        <v>66</v>
      </c>
      <c r="I6922" t="s">
        <v>141</v>
      </c>
      <c r="J6922" s="3" t="s">
        <v>22410</v>
      </c>
      <c r="K6922" t="s">
        <v>62</v>
      </c>
      <c r="M6922" t="s">
        <v>143</v>
      </c>
      <c r="N6922" t="s">
        <v>83</v>
      </c>
      <c r="R6922" t="str">
        <f t="shared" ca="1" si="108"/>
        <v>Ravi</v>
      </c>
      <c r="S6922" t="str">
        <f>IFERROR(TEXT(DATEVALUE(LEFT(Table1[[#This Row],[Date of Purchase]],10)), "MMMM"), TEXT(Table1[[#This Row],[Date of Purchase]], "MMMM"))</f>
        <v>January</v>
      </c>
      <c r="T6922" t="str">
        <f>IF(OR(
  AND(Table1[[#This Row],[Ticket Priority]]="Critical", Table1[[#This Row],[Ticket Status]]&lt;&gt;"Closed"),
  AND(Table1[[#This Row],[Ticket Priority]]="High", Table1[[#This Row],[Ticket Status]]="Open")
), "Yes", "No")</f>
        <v>No</v>
      </c>
      <c r="U6922" s="4" t="str">
        <f>IF(Table1[[#This Row],[Ticket Status]]="Closed","Yes","No")</f>
        <v>No</v>
      </c>
      <c r="V6922" s="4" t="str">
        <f>IF(Table1[[#This Row],[Ticket Status]]="Pending Customer Response","Yes","No")</f>
        <v>No</v>
      </c>
      <c r="W6922" s="5">
        <f ca="1">COUNTIFS(Table1[Agent_name],Table1[[#This Row],[Agent_name]],Table1[Month],Table1[[#This Row],[Month]])/160</f>
        <v>0.74375000000000002</v>
      </c>
    </row>
    <row r="6923" spans="1:23" x14ac:dyDescent="0.25">
      <c r="A6923">
        <v>6922</v>
      </c>
      <c r="B6923" t="s">
        <v>22411</v>
      </c>
      <c r="C6923" t="s">
        <v>22412</v>
      </c>
      <c r="D6923">
        <v>62</v>
      </c>
      <c r="E6923" t="s">
        <v>29</v>
      </c>
      <c r="F6923" t="s">
        <v>202</v>
      </c>
      <c r="G6923" s="1">
        <v>44252</v>
      </c>
      <c r="H6923" t="s">
        <v>45</v>
      </c>
      <c r="I6923" t="s">
        <v>150</v>
      </c>
      <c r="J6923" s="3" t="s">
        <v>22413</v>
      </c>
      <c r="K6923" t="s">
        <v>39</v>
      </c>
      <c r="L6923" t="s">
        <v>22414</v>
      </c>
      <c r="M6923" t="s">
        <v>25</v>
      </c>
      <c r="N6923" t="s">
        <v>55</v>
      </c>
      <c r="O6923" s="2">
        <v>45078.812928240739</v>
      </c>
      <c r="P6923" s="2">
        <v>45078.792094907411</v>
      </c>
      <c r="Q6923">
        <v>3</v>
      </c>
      <c r="R6923" t="str">
        <f t="shared" ca="1" si="108"/>
        <v>Aisha</v>
      </c>
      <c r="S6923" t="str">
        <f>IFERROR(TEXT(DATEVALUE(LEFT(Table1[[#This Row],[Date of Purchase]],10)), "MMMM"), TEXT(Table1[[#This Row],[Date of Purchase]], "MMMM"))</f>
        <v>February</v>
      </c>
      <c r="T6923" t="str">
        <f>IF(OR(
  AND(Table1[[#This Row],[Ticket Priority]]="Critical", Table1[[#This Row],[Ticket Status]]&lt;&gt;"Closed"),
  AND(Table1[[#This Row],[Ticket Priority]]="High", Table1[[#This Row],[Ticket Status]]="Open")
), "Yes", "No")</f>
        <v>No</v>
      </c>
      <c r="U6923" s="4" t="str">
        <f>IF(Table1[[#This Row],[Ticket Status]]="Closed","Yes","No")</f>
        <v>Yes</v>
      </c>
      <c r="V6923" s="4" t="str">
        <f>IF(Table1[[#This Row],[Ticket Status]]="Pending Customer Response","Yes","No")</f>
        <v>No</v>
      </c>
      <c r="W6923" s="5">
        <f ca="1">COUNTIFS(Table1[Agent_name],Table1[[#This Row],[Agent_name]],Table1[Month],Table1[[#This Row],[Month]])/160</f>
        <v>0.85624999999999996</v>
      </c>
    </row>
    <row r="6924" spans="1:23" x14ac:dyDescent="0.25">
      <c r="A6924">
        <v>6923</v>
      </c>
      <c r="B6924" t="s">
        <v>22415</v>
      </c>
      <c r="C6924" t="s">
        <v>22416</v>
      </c>
      <c r="D6924">
        <v>63</v>
      </c>
      <c r="E6924" t="s">
        <v>19</v>
      </c>
      <c r="F6924" t="s">
        <v>202</v>
      </c>
      <c r="G6924" s="1">
        <v>44142</v>
      </c>
      <c r="H6924" t="s">
        <v>67</v>
      </c>
      <c r="I6924" t="s">
        <v>177</v>
      </c>
      <c r="J6924" s="3" t="s">
        <v>22417</v>
      </c>
      <c r="K6924" t="s">
        <v>24</v>
      </c>
      <c r="M6924" t="s">
        <v>41</v>
      </c>
      <c r="N6924" t="s">
        <v>33</v>
      </c>
      <c r="O6924" s="2">
        <v>45078.771967592591</v>
      </c>
      <c r="Q6924">
        <v>5</v>
      </c>
      <c r="R6924" t="str">
        <f t="shared" ca="1" si="108"/>
        <v>Rahul</v>
      </c>
      <c r="S6924" t="str">
        <f>IFERROR(TEXT(DATEVALUE(LEFT(Table1[[#This Row],[Date of Purchase]],10)), "MMMM"), TEXT(Table1[[#This Row],[Date of Purchase]], "MMMM"))</f>
        <v>November</v>
      </c>
      <c r="T6924" t="str">
        <f>IF(OR(
  AND(Table1[[#This Row],[Ticket Priority]]="Critical", Table1[[#This Row],[Ticket Status]]&lt;&gt;"Closed"),
  AND(Table1[[#This Row],[Ticket Priority]]="High", Table1[[#This Row],[Ticket Status]]="Open")
), "Yes", "No")</f>
        <v>No</v>
      </c>
      <c r="U6924" s="4" t="str">
        <f>IF(Table1[[#This Row],[Ticket Status]]="Closed","Yes","No")</f>
        <v>No</v>
      </c>
      <c r="V6924" s="4" t="str">
        <f>IF(Table1[[#This Row],[Ticket Status]]="Pending Customer Response","Yes","No")</f>
        <v>Yes</v>
      </c>
      <c r="W6924" s="5">
        <f ca="1">COUNTIFS(Table1[Agent_name],Table1[[#This Row],[Agent_name]],Table1[Month],Table1[[#This Row],[Month]])/160</f>
        <v>0.2</v>
      </c>
    </row>
    <row r="6925" spans="1:23" x14ac:dyDescent="0.25">
      <c r="A6925">
        <v>6924</v>
      </c>
      <c r="B6925" t="s">
        <v>22418</v>
      </c>
      <c r="C6925" t="s">
        <v>22419</v>
      </c>
      <c r="D6925">
        <v>65</v>
      </c>
      <c r="E6925" t="s">
        <v>58</v>
      </c>
      <c r="F6925" t="s">
        <v>161</v>
      </c>
      <c r="G6925" s="1">
        <v>44451</v>
      </c>
      <c r="H6925" t="s">
        <v>59</v>
      </c>
      <c r="I6925" t="s">
        <v>37</v>
      </c>
      <c r="J6925" s="3" t="s">
        <v>22420</v>
      </c>
      <c r="K6925" t="s">
        <v>24</v>
      </c>
      <c r="M6925" t="s">
        <v>143</v>
      </c>
      <c r="N6925" t="s">
        <v>55</v>
      </c>
      <c r="O6925" s="2">
        <v>45078.744189814817</v>
      </c>
      <c r="R6925" t="str">
        <f t="shared" ca="1" si="108"/>
        <v>Priya</v>
      </c>
      <c r="S6925" t="str">
        <f>IFERROR(TEXT(DATEVALUE(LEFT(Table1[[#This Row],[Date of Purchase]],10)), "MMMM"), TEXT(Table1[[#This Row],[Date of Purchase]], "MMMM"))</f>
        <v>September</v>
      </c>
      <c r="T6925" t="str">
        <f>IF(OR(
  AND(Table1[[#This Row],[Ticket Priority]]="Critical", Table1[[#This Row],[Ticket Status]]&lt;&gt;"Closed"),
  AND(Table1[[#This Row],[Ticket Priority]]="High", Table1[[#This Row],[Ticket Status]]="Open")
), "Yes", "No")</f>
        <v>No</v>
      </c>
      <c r="U6925" s="4" t="str">
        <f>IF(Table1[[#This Row],[Ticket Status]]="Closed","Yes","No")</f>
        <v>No</v>
      </c>
      <c r="V6925" s="4" t="str">
        <f>IF(Table1[[#This Row],[Ticket Status]]="Pending Customer Response","Yes","No")</f>
        <v>Yes</v>
      </c>
      <c r="W6925" s="5">
        <f ca="1">COUNTIFS(Table1[Agent_name],Table1[[#This Row],[Agent_name]],Table1[Month],Table1[[#This Row],[Month]])/160</f>
        <v>0.53125</v>
      </c>
    </row>
    <row r="6926" spans="1:23" x14ac:dyDescent="0.25">
      <c r="A6926">
        <v>6925</v>
      </c>
      <c r="B6926" t="s">
        <v>22421</v>
      </c>
      <c r="C6926" t="s">
        <v>22422</v>
      </c>
      <c r="D6926">
        <v>50</v>
      </c>
      <c r="E6926" t="s">
        <v>58</v>
      </c>
      <c r="F6926" t="s">
        <v>103</v>
      </c>
      <c r="G6926" s="1">
        <v>44487</v>
      </c>
      <c r="H6926" t="s">
        <v>67</v>
      </c>
      <c r="I6926" t="s">
        <v>77</v>
      </c>
      <c r="J6926" s="3" t="s">
        <v>22423</v>
      </c>
      <c r="K6926" t="s">
        <v>24</v>
      </c>
      <c r="M6926" t="s">
        <v>41</v>
      </c>
      <c r="N6926" t="s">
        <v>83</v>
      </c>
      <c r="O6926" s="2">
        <v>45078.896990740737</v>
      </c>
      <c r="R6926" t="str">
        <f t="shared" ca="1" si="108"/>
        <v>Aisha</v>
      </c>
      <c r="S6926" t="str">
        <f>IFERROR(TEXT(DATEVALUE(LEFT(Table1[[#This Row],[Date of Purchase]],10)), "MMMM"), TEXT(Table1[[#This Row],[Date of Purchase]], "MMMM"))</f>
        <v>October</v>
      </c>
      <c r="T6926" t="str">
        <f>IF(OR(
  AND(Table1[[#This Row],[Ticket Priority]]="Critical", Table1[[#This Row],[Ticket Status]]&lt;&gt;"Closed"),
  AND(Table1[[#This Row],[Ticket Priority]]="High", Table1[[#This Row],[Ticket Status]]="Open")
), "Yes", "No")</f>
        <v>No</v>
      </c>
      <c r="U6926" s="4" t="str">
        <f>IF(Table1[[#This Row],[Ticket Status]]="Closed","Yes","No")</f>
        <v>No</v>
      </c>
      <c r="V6926" s="4" t="str">
        <f>IF(Table1[[#This Row],[Ticket Status]]="Pending Customer Response","Yes","No")</f>
        <v>Yes</v>
      </c>
      <c r="W6926" s="5">
        <f ca="1">COUNTIFS(Table1[Agent_name],Table1[[#This Row],[Agent_name]],Table1[Month],Table1[[#This Row],[Month]])/160</f>
        <v>0.85624999999999996</v>
      </c>
    </row>
    <row r="6927" spans="1:23" x14ac:dyDescent="0.25">
      <c r="A6927">
        <v>6926</v>
      </c>
      <c r="B6927" t="s">
        <v>2309</v>
      </c>
      <c r="C6927" t="s">
        <v>22424</v>
      </c>
      <c r="D6927">
        <v>64</v>
      </c>
      <c r="E6927" t="s">
        <v>19</v>
      </c>
      <c r="F6927" t="s">
        <v>76</v>
      </c>
      <c r="G6927" s="1">
        <v>44482</v>
      </c>
      <c r="H6927" t="s">
        <v>21</v>
      </c>
      <c r="I6927" t="s">
        <v>22</v>
      </c>
      <c r="J6927" s="3" t="s">
        <v>22425</v>
      </c>
      <c r="K6927" t="s">
        <v>62</v>
      </c>
      <c r="M6927" t="s">
        <v>25</v>
      </c>
      <c r="N6927" t="s">
        <v>55</v>
      </c>
      <c r="R6927" t="str">
        <f t="shared" ca="1" si="108"/>
        <v>Ravi</v>
      </c>
      <c r="S6927" t="str">
        <f>IFERROR(TEXT(DATEVALUE(LEFT(Table1[[#This Row],[Date of Purchase]],10)), "MMMM"), TEXT(Table1[[#This Row],[Date of Purchase]], "MMMM"))</f>
        <v>October</v>
      </c>
      <c r="T6927" t="str">
        <f>IF(OR(
  AND(Table1[[#This Row],[Ticket Priority]]="Critical", Table1[[#This Row],[Ticket Status]]&lt;&gt;"Closed"),
  AND(Table1[[#This Row],[Ticket Priority]]="High", Table1[[#This Row],[Ticket Status]]="Open")
), "Yes", "No")</f>
        <v>Yes</v>
      </c>
      <c r="U6927" s="4" t="str">
        <f>IF(Table1[[#This Row],[Ticket Status]]="Closed","Yes","No")</f>
        <v>No</v>
      </c>
      <c r="V6927" s="4" t="str">
        <f>IF(Table1[[#This Row],[Ticket Status]]="Pending Customer Response","Yes","No")</f>
        <v>No</v>
      </c>
      <c r="W6927" s="5">
        <f ca="1">COUNTIFS(Table1[Agent_name],Table1[[#This Row],[Agent_name]],Table1[Month],Table1[[#This Row],[Month]])/160</f>
        <v>0.58125000000000004</v>
      </c>
    </row>
    <row r="6928" spans="1:23" x14ac:dyDescent="0.25">
      <c r="A6928">
        <v>6927</v>
      </c>
      <c r="B6928" t="s">
        <v>22426</v>
      </c>
      <c r="C6928" t="s">
        <v>22427</v>
      </c>
      <c r="D6928">
        <v>21</v>
      </c>
      <c r="E6928" t="s">
        <v>29</v>
      </c>
      <c r="F6928" t="s">
        <v>65</v>
      </c>
      <c r="G6928" s="1">
        <v>44427</v>
      </c>
      <c r="H6928" t="s">
        <v>67</v>
      </c>
      <c r="I6928" t="s">
        <v>77</v>
      </c>
      <c r="J6928" s="3" t="s">
        <v>22428</v>
      </c>
      <c r="K6928" t="s">
        <v>24</v>
      </c>
      <c r="M6928" t="s">
        <v>25</v>
      </c>
      <c r="N6928" t="s">
        <v>26</v>
      </c>
      <c r="O6928" s="2">
        <v>45079.004664351851</v>
      </c>
      <c r="R6928" t="str">
        <f t="shared" ca="1" si="108"/>
        <v>Meera</v>
      </c>
      <c r="S6928" t="str">
        <f>IFERROR(TEXT(DATEVALUE(LEFT(Table1[[#This Row],[Date of Purchase]],10)), "MMMM"), TEXT(Table1[[#This Row],[Date of Purchase]], "MMMM"))</f>
        <v>August</v>
      </c>
      <c r="T6928" t="str">
        <f>IF(OR(
  AND(Table1[[#This Row],[Ticket Priority]]="Critical", Table1[[#This Row],[Ticket Status]]&lt;&gt;"Closed"),
  AND(Table1[[#This Row],[Ticket Priority]]="High", Table1[[#This Row],[Ticket Status]]="Open")
), "Yes", "No")</f>
        <v>Yes</v>
      </c>
      <c r="U6928" s="4" t="str">
        <f>IF(Table1[[#This Row],[Ticket Status]]="Closed","Yes","No")</f>
        <v>No</v>
      </c>
      <c r="V6928" s="4" t="str">
        <f>IF(Table1[[#This Row],[Ticket Status]]="Pending Customer Response","Yes","No")</f>
        <v>Yes</v>
      </c>
      <c r="W6928" s="5">
        <f ca="1">COUNTIFS(Table1[Agent_name],Table1[[#This Row],[Agent_name]],Table1[Month],Table1[[#This Row],[Month]])/160</f>
        <v>0.18124999999999999</v>
      </c>
    </row>
    <row r="6929" spans="1:23" x14ac:dyDescent="0.25">
      <c r="A6929">
        <v>6928</v>
      </c>
      <c r="B6929" t="s">
        <v>22429</v>
      </c>
      <c r="C6929" t="s">
        <v>22430</v>
      </c>
      <c r="D6929">
        <v>22</v>
      </c>
      <c r="E6929" t="s">
        <v>58</v>
      </c>
      <c r="F6929" t="s">
        <v>125</v>
      </c>
      <c r="G6929" s="1">
        <v>44251</v>
      </c>
      <c r="H6929" t="s">
        <v>67</v>
      </c>
      <c r="I6929" t="s">
        <v>67</v>
      </c>
      <c r="J6929" s="3" t="s">
        <v>22431</v>
      </c>
      <c r="K6929" t="s">
        <v>24</v>
      </c>
      <c r="M6929" t="s">
        <v>41</v>
      </c>
      <c r="N6929" t="s">
        <v>33</v>
      </c>
      <c r="O6929" s="2">
        <v>45078.281759259262</v>
      </c>
      <c r="R6929" t="str">
        <f t="shared" ca="1" si="108"/>
        <v>Arjun</v>
      </c>
      <c r="S6929" t="str">
        <f>IFERROR(TEXT(DATEVALUE(LEFT(Table1[[#This Row],[Date of Purchase]],10)), "MMMM"), TEXT(Table1[[#This Row],[Date of Purchase]], "MMMM"))</f>
        <v>February</v>
      </c>
      <c r="T6929" t="str">
        <f>IF(OR(
  AND(Table1[[#This Row],[Ticket Priority]]="Critical", Table1[[#This Row],[Ticket Status]]&lt;&gt;"Closed"),
  AND(Table1[[#This Row],[Ticket Priority]]="High", Table1[[#This Row],[Ticket Status]]="Open")
), "Yes", "No")</f>
        <v>No</v>
      </c>
      <c r="U6929" s="4" t="str">
        <f>IF(Table1[[#This Row],[Ticket Status]]="Closed","Yes","No")</f>
        <v>No</v>
      </c>
      <c r="V6929" s="4" t="str">
        <f>IF(Table1[[#This Row],[Ticket Status]]="Pending Customer Response","Yes","No")</f>
        <v>Yes</v>
      </c>
      <c r="W6929" s="5">
        <f ca="1">COUNTIFS(Table1[Agent_name],Table1[[#This Row],[Agent_name]],Table1[Month],Table1[[#This Row],[Month]])/160</f>
        <v>0.23125000000000001</v>
      </c>
    </row>
    <row r="6930" spans="1:23" x14ac:dyDescent="0.25">
      <c r="A6930">
        <v>6929</v>
      </c>
      <c r="B6930" t="s">
        <v>22432</v>
      </c>
      <c r="C6930" t="s">
        <v>22433</v>
      </c>
      <c r="D6930">
        <v>52</v>
      </c>
      <c r="E6930" t="s">
        <v>19</v>
      </c>
      <c r="F6930" t="s">
        <v>65</v>
      </c>
      <c r="G6930" s="1">
        <v>44457</v>
      </c>
      <c r="H6930" t="s">
        <v>67</v>
      </c>
      <c r="I6930" t="s">
        <v>60</v>
      </c>
      <c r="J6930" s="3" t="s">
        <v>22434</v>
      </c>
      <c r="K6930" t="s">
        <v>62</v>
      </c>
      <c r="M6930" t="s">
        <v>41</v>
      </c>
      <c r="N6930" t="s">
        <v>55</v>
      </c>
      <c r="R6930" t="str">
        <f t="shared" ca="1" si="108"/>
        <v>Divya</v>
      </c>
      <c r="S6930" t="str">
        <f>IFERROR(TEXT(DATEVALUE(LEFT(Table1[[#This Row],[Date of Purchase]],10)), "MMMM"), TEXT(Table1[[#This Row],[Date of Purchase]], "MMMM"))</f>
        <v>September</v>
      </c>
      <c r="T6930" t="str">
        <f>IF(OR(
  AND(Table1[[#This Row],[Ticket Priority]]="Critical", Table1[[#This Row],[Ticket Status]]&lt;&gt;"Closed"),
  AND(Table1[[#This Row],[Ticket Priority]]="High", Table1[[#This Row],[Ticket Status]]="Open")
), "Yes", "No")</f>
        <v>No</v>
      </c>
      <c r="U6930" s="4" t="str">
        <f>IF(Table1[[#This Row],[Ticket Status]]="Closed","Yes","No")</f>
        <v>No</v>
      </c>
      <c r="V6930" s="4" t="str">
        <f>IF(Table1[[#This Row],[Ticket Status]]="Pending Customer Response","Yes","No")</f>
        <v>No</v>
      </c>
      <c r="W6930" s="5">
        <f ca="1">COUNTIFS(Table1[Agent_name],Table1[[#This Row],[Agent_name]],Table1[Month],Table1[[#This Row],[Month]])/160</f>
        <v>0.21875</v>
      </c>
    </row>
    <row r="6931" spans="1:23" x14ac:dyDescent="0.25">
      <c r="A6931">
        <v>6930</v>
      </c>
      <c r="B6931" t="s">
        <v>22435</v>
      </c>
      <c r="C6931" t="s">
        <v>22436</v>
      </c>
      <c r="D6931">
        <v>67</v>
      </c>
      <c r="E6931" t="s">
        <v>19</v>
      </c>
      <c r="F6931" t="s">
        <v>76</v>
      </c>
      <c r="G6931" s="1">
        <v>44496</v>
      </c>
      <c r="H6931" t="s">
        <v>59</v>
      </c>
      <c r="I6931" t="s">
        <v>72</v>
      </c>
      <c r="J6931" s="3" t="s">
        <v>22437</v>
      </c>
      <c r="K6931" t="s">
        <v>62</v>
      </c>
      <c r="M6931" t="s">
        <v>89</v>
      </c>
      <c r="N6931" t="s">
        <v>83</v>
      </c>
      <c r="R6931" t="str">
        <f t="shared" ca="1" si="108"/>
        <v>Priya</v>
      </c>
      <c r="S6931" t="str">
        <f>IFERROR(TEXT(DATEVALUE(LEFT(Table1[[#This Row],[Date of Purchase]],10)), "MMMM"), TEXT(Table1[[#This Row],[Date of Purchase]], "MMMM"))</f>
        <v>October</v>
      </c>
      <c r="T6931" t="str">
        <f>IF(OR(
  AND(Table1[[#This Row],[Ticket Priority]]="Critical", Table1[[#This Row],[Ticket Status]]&lt;&gt;"Closed"),
  AND(Table1[[#This Row],[Ticket Priority]]="High", Table1[[#This Row],[Ticket Status]]="Open")
), "Yes", "No")</f>
        <v>Yes</v>
      </c>
      <c r="U6931" s="4" t="str">
        <f>IF(Table1[[#This Row],[Ticket Status]]="Closed","Yes","No")</f>
        <v>No</v>
      </c>
      <c r="V6931" s="4" t="str">
        <f>IF(Table1[[#This Row],[Ticket Status]]="Pending Customer Response","Yes","No")</f>
        <v>No</v>
      </c>
      <c r="W6931" s="5">
        <f ca="1">COUNTIFS(Table1[Agent_name],Table1[[#This Row],[Agent_name]],Table1[Month],Table1[[#This Row],[Month]])/160</f>
        <v>0.58125000000000004</v>
      </c>
    </row>
    <row r="6932" spans="1:23" x14ac:dyDescent="0.25">
      <c r="A6932">
        <v>6931</v>
      </c>
      <c r="B6932" t="s">
        <v>22438</v>
      </c>
      <c r="C6932" t="s">
        <v>22439</v>
      </c>
      <c r="D6932">
        <v>29</v>
      </c>
      <c r="E6932" t="s">
        <v>29</v>
      </c>
      <c r="F6932" t="s">
        <v>655</v>
      </c>
      <c r="G6932" s="1">
        <v>44068</v>
      </c>
      <c r="H6932" t="s">
        <v>21</v>
      </c>
      <c r="I6932" t="s">
        <v>22</v>
      </c>
      <c r="J6932" s="3" t="s">
        <v>22440</v>
      </c>
      <c r="K6932" t="s">
        <v>62</v>
      </c>
      <c r="M6932" t="s">
        <v>89</v>
      </c>
      <c r="N6932" t="s">
        <v>55</v>
      </c>
      <c r="R6932" t="str">
        <f t="shared" ca="1" si="108"/>
        <v>Meera</v>
      </c>
      <c r="S6932" t="str">
        <f>IFERROR(TEXT(DATEVALUE(LEFT(Table1[[#This Row],[Date of Purchase]],10)), "MMMM"), TEXT(Table1[[#This Row],[Date of Purchase]], "MMMM"))</f>
        <v>August</v>
      </c>
      <c r="T6932" t="str">
        <f>IF(OR(
  AND(Table1[[#This Row],[Ticket Priority]]="Critical", Table1[[#This Row],[Ticket Status]]&lt;&gt;"Closed"),
  AND(Table1[[#This Row],[Ticket Priority]]="High", Table1[[#This Row],[Ticket Status]]="Open")
), "Yes", "No")</f>
        <v>Yes</v>
      </c>
      <c r="U6932" s="4" t="str">
        <f>IF(Table1[[#This Row],[Ticket Status]]="Closed","Yes","No")</f>
        <v>No</v>
      </c>
      <c r="V6932" s="4" t="str">
        <f>IF(Table1[[#This Row],[Ticket Status]]="Pending Customer Response","Yes","No")</f>
        <v>No</v>
      </c>
      <c r="W6932" s="5">
        <f ca="1">COUNTIFS(Table1[Agent_name],Table1[[#This Row],[Agent_name]],Table1[Month],Table1[[#This Row],[Month]])/160</f>
        <v>0.18124999999999999</v>
      </c>
    </row>
    <row r="6933" spans="1:23" x14ac:dyDescent="0.25">
      <c r="A6933">
        <v>6932</v>
      </c>
      <c r="B6933" t="s">
        <v>22441</v>
      </c>
      <c r="C6933" t="s">
        <v>22442</v>
      </c>
      <c r="D6933">
        <v>47</v>
      </c>
      <c r="E6933" t="s">
        <v>58</v>
      </c>
      <c r="F6933" t="s">
        <v>173</v>
      </c>
      <c r="G6933" s="1">
        <v>43884</v>
      </c>
      <c r="H6933" t="s">
        <v>59</v>
      </c>
      <c r="I6933" t="s">
        <v>60</v>
      </c>
      <c r="J6933" s="3" t="s">
        <v>22443</v>
      </c>
      <c r="K6933" t="s">
        <v>62</v>
      </c>
      <c r="M6933" t="s">
        <v>89</v>
      </c>
      <c r="N6933" t="s">
        <v>26</v>
      </c>
      <c r="R6933" t="str">
        <f t="shared" ca="1" si="108"/>
        <v>Ravi</v>
      </c>
      <c r="S6933" t="str">
        <f>IFERROR(TEXT(DATEVALUE(LEFT(Table1[[#This Row],[Date of Purchase]],10)), "MMMM"), TEXT(Table1[[#This Row],[Date of Purchase]], "MMMM"))</f>
        <v>February</v>
      </c>
      <c r="T6933" t="str">
        <f>IF(OR(
  AND(Table1[[#This Row],[Ticket Priority]]="Critical", Table1[[#This Row],[Ticket Status]]&lt;&gt;"Closed"),
  AND(Table1[[#This Row],[Ticket Priority]]="High", Table1[[#This Row],[Ticket Status]]="Open")
), "Yes", "No")</f>
        <v>Yes</v>
      </c>
      <c r="U6933" s="4" t="str">
        <f>IF(Table1[[#This Row],[Ticket Status]]="Closed","Yes","No")</f>
        <v>No</v>
      </c>
      <c r="V6933" s="4" t="str">
        <f>IF(Table1[[#This Row],[Ticket Status]]="Pending Customer Response","Yes","No")</f>
        <v>No</v>
      </c>
      <c r="W6933" s="5">
        <f ca="1">COUNTIFS(Table1[Agent_name],Table1[[#This Row],[Agent_name]],Table1[Month],Table1[[#This Row],[Month]])/160</f>
        <v>0.61250000000000004</v>
      </c>
    </row>
    <row r="6934" spans="1:23" x14ac:dyDescent="0.25">
      <c r="A6934">
        <v>6933</v>
      </c>
      <c r="B6934" t="s">
        <v>22444</v>
      </c>
      <c r="C6934" t="s">
        <v>22445</v>
      </c>
      <c r="D6934">
        <v>41</v>
      </c>
      <c r="E6934" t="s">
        <v>19</v>
      </c>
      <c r="F6934" t="s">
        <v>44</v>
      </c>
      <c r="G6934" s="1">
        <v>43905</v>
      </c>
      <c r="H6934" t="s">
        <v>45</v>
      </c>
      <c r="I6934" t="s">
        <v>99</v>
      </c>
      <c r="J6934" s="3" t="s">
        <v>22446</v>
      </c>
      <c r="K6934" t="s">
        <v>39</v>
      </c>
      <c r="L6934" t="s">
        <v>22447</v>
      </c>
      <c r="M6934" t="s">
        <v>41</v>
      </c>
      <c r="N6934" t="s">
        <v>55</v>
      </c>
      <c r="O6934" s="2">
        <v>45078.437384259261</v>
      </c>
      <c r="P6934" s="2">
        <v>45078.570023148146</v>
      </c>
      <c r="Q6934">
        <v>3</v>
      </c>
      <c r="R6934" t="str">
        <f t="shared" ca="1" si="108"/>
        <v>Ravi</v>
      </c>
      <c r="S6934" t="str">
        <f>IFERROR(TEXT(DATEVALUE(LEFT(Table1[[#This Row],[Date of Purchase]],10)), "MMMM"), TEXT(Table1[[#This Row],[Date of Purchase]], "MMMM"))</f>
        <v>March</v>
      </c>
      <c r="T6934" t="str">
        <f>IF(OR(
  AND(Table1[[#This Row],[Ticket Priority]]="Critical", Table1[[#This Row],[Ticket Status]]&lt;&gt;"Closed"),
  AND(Table1[[#This Row],[Ticket Priority]]="High", Table1[[#This Row],[Ticket Status]]="Open")
), "Yes", "No")</f>
        <v>No</v>
      </c>
      <c r="U6934" s="4" t="str">
        <f>IF(Table1[[#This Row],[Ticket Status]]="Closed","Yes","No")</f>
        <v>Yes</v>
      </c>
      <c r="V6934" s="4" t="str">
        <f>IF(Table1[[#This Row],[Ticket Status]]="Pending Customer Response","Yes","No")</f>
        <v>No</v>
      </c>
      <c r="W6934" s="5">
        <f ca="1">COUNTIFS(Table1[Agent_name],Table1[[#This Row],[Agent_name]],Table1[Month],Table1[[#This Row],[Month]])/160</f>
        <v>0.54374999999999996</v>
      </c>
    </row>
    <row r="6935" spans="1:23" x14ac:dyDescent="0.25">
      <c r="A6935">
        <v>6934</v>
      </c>
      <c r="B6935" t="s">
        <v>22448</v>
      </c>
      <c r="C6935" t="s">
        <v>22449</v>
      </c>
      <c r="D6935">
        <v>30</v>
      </c>
      <c r="E6935" t="s">
        <v>58</v>
      </c>
      <c r="F6935" t="s">
        <v>456</v>
      </c>
      <c r="G6935" s="1">
        <v>43999</v>
      </c>
      <c r="H6935" t="s">
        <v>66</v>
      </c>
      <c r="I6935" t="s">
        <v>77</v>
      </c>
      <c r="J6935" s="3" t="s">
        <v>22450</v>
      </c>
      <c r="K6935" t="s">
        <v>62</v>
      </c>
      <c r="M6935" t="s">
        <v>89</v>
      </c>
      <c r="N6935" t="s">
        <v>26</v>
      </c>
      <c r="R6935" t="str">
        <f t="shared" ca="1" si="108"/>
        <v>Ravi</v>
      </c>
      <c r="S6935" t="str">
        <f>IFERROR(TEXT(DATEVALUE(LEFT(Table1[[#This Row],[Date of Purchase]],10)), "MMMM"), TEXT(Table1[[#This Row],[Date of Purchase]], "MMMM"))</f>
        <v>June</v>
      </c>
      <c r="T6935" t="str">
        <f>IF(OR(
  AND(Table1[[#This Row],[Ticket Priority]]="Critical", Table1[[#This Row],[Ticket Status]]&lt;&gt;"Closed"),
  AND(Table1[[#This Row],[Ticket Priority]]="High", Table1[[#This Row],[Ticket Status]]="Open")
), "Yes", "No")</f>
        <v>Yes</v>
      </c>
      <c r="U6935" s="4" t="str">
        <f>IF(Table1[[#This Row],[Ticket Status]]="Closed","Yes","No")</f>
        <v>No</v>
      </c>
      <c r="V6935" s="4" t="str">
        <f>IF(Table1[[#This Row],[Ticket Status]]="Pending Customer Response","Yes","No")</f>
        <v>No</v>
      </c>
      <c r="W6935" s="5">
        <f ca="1">COUNTIFS(Table1[Agent_name],Table1[[#This Row],[Agent_name]],Table1[Month],Table1[[#This Row],[Month]])/160</f>
        <v>0.58125000000000004</v>
      </c>
    </row>
    <row r="6936" spans="1:23" x14ac:dyDescent="0.25">
      <c r="A6936">
        <v>6935</v>
      </c>
      <c r="B6936" t="s">
        <v>22451</v>
      </c>
      <c r="C6936" t="s">
        <v>22452</v>
      </c>
      <c r="D6936">
        <v>69</v>
      </c>
      <c r="E6936" t="s">
        <v>19</v>
      </c>
      <c r="F6936" t="s">
        <v>149</v>
      </c>
      <c r="G6936" s="1">
        <v>44427</v>
      </c>
      <c r="H6936" t="s">
        <v>67</v>
      </c>
      <c r="I6936" t="s">
        <v>177</v>
      </c>
      <c r="J6936" s="3" t="s">
        <v>22453</v>
      </c>
      <c r="K6936" t="s">
        <v>62</v>
      </c>
      <c r="M6936" t="s">
        <v>143</v>
      </c>
      <c r="N6936" t="s">
        <v>83</v>
      </c>
      <c r="R6936" t="str">
        <f t="shared" ca="1" si="108"/>
        <v>Aisha</v>
      </c>
      <c r="S6936" t="str">
        <f>IFERROR(TEXT(DATEVALUE(LEFT(Table1[[#This Row],[Date of Purchase]],10)), "MMMM"), TEXT(Table1[[#This Row],[Date of Purchase]], "MMMM"))</f>
        <v>August</v>
      </c>
      <c r="T6936" t="str">
        <f>IF(OR(
  AND(Table1[[#This Row],[Ticket Priority]]="Critical", Table1[[#This Row],[Ticket Status]]&lt;&gt;"Closed"),
  AND(Table1[[#This Row],[Ticket Priority]]="High", Table1[[#This Row],[Ticket Status]]="Open")
), "Yes", "No")</f>
        <v>No</v>
      </c>
      <c r="U6936" s="4" t="str">
        <f>IF(Table1[[#This Row],[Ticket Status]]="Closed","Yes","No")</f>
        <v>No</v>
      </c>
      <c r="V6936" s="4" t="str">
        <f>IF(Table1[[#This Row],[Ticket Status]]="Pending Customer Response","Yes","No")</f>
        <v>No</v>
      </c>
      <c r="W6936" s="5">
        <f ca="1">COUNTIFS(Table1[Agent_name],Table1[[#This Row],[Agent_name]],Table1[Month],Table1[[#This Row],[Month]])/160</f>
        <v>0.86250000000000004</v>
      </c>
    </row>
    <row r="6937" spans="1:23" x14ac:dyDescent="0.25">
      <c r="A6937">
        <v>6936</v>
      </c>
      <c r="B6937" t="s">
        <v>22454</v>
      </c>
      <c r="C6937" t="s">
        <v>22455</v>
      </c>
      <c r="D6937">
        <v>66</v>
      </c>
      <c r="E6937" t="s">
        <v>58</v>
      </c>
      <c r="F6937" t="s">
        <v>431</v>
      </c>
      <c r="G6937" s="1">
        <v>44209</v>
      </c>
      <c r="H6937" t="s">
        <v>45</v>
      </c>
      <c r="I6937" t="s">
        <v>93</v>
      </c>
      <c r="J6937" s="3" t="s">
        <v>22456</v>
      </c>
      <c r="K6937" t="s">
        <v>39</v>
      </c>
      <c r="L6937" t="s">
        <v>22457</v>
      </c>
      <c r="M6937" t="s">
        <v>143</v>
      </c>
      <c r="N6937" t="s">
        <v>83</v>
      </c>
      <c r="O6937" s="2">
        <v>45078.098541666666</v>
      </c>
      <c r="P6937" s="2">
        <v>45078.251319444447</v>
      </c>
      <c r="Q6937">
        <v>2</v>
      </c>
      <c r="R6937" t="str">
        <f t="shared" ca="1" si="108"/>
        <v>Priya</v>
      </c>
      <c r="S6937" t="str">
        <f>IFERROR(TEXT(DATEVALUE(LEFT(Table1[[#This Row],[Date of Purchase]],10)), "MMMM"), TEXT(Table1[[#This Row],[Date of Purchase]], "MMMM"))</f>
        <v>January</v>
      </c>
      <c r="T6937" t="str">
        <f>IF(OR(
  AND(Table1[[#This Row],[Ticket Priority]]="Critical", Table1[[#This Row],[Ticket Status]]&lt;&gt;"Closed"),
  AND(Table1[[#This Row],[Ticket Priority]]="High", Table1[[#This Row],[Ticket Status]]="Open")
), "Yes", "No")</f>
        <v>No</v>
      </c>
      <c r="U6937" s="4" t="str">
        <f>IF(Table1[[#This Row],[Ticket Status]]="Closed","Yes","No")</f>
        <v>Yes</v>
      </c>
      <c r="V6937" s="4" t="str">
        <f>IF(Table1[[#This Row],[Ticket Status]]="Pending Customer Response","Yes","No")</f>
        <v>No</v>
      </c>
      <c r="W6937" s="5">
        <f ca="1">COUNTIFS(Table1[Agent_name],Table1[[#This Row],[Agent_name]],Table1[Month],Table1[[#This Row],[Month]])/160</f>
        <v>0.51875000000000004</v>
      </c>
    </row>
    <row r="6938" spans="1:23" x14ac:dyDescent="0.25">
      <c r="A6938">
        <v>6937</v>
      </c>
      <c r="B6938" t="s">
        <v>22458</v>
      </c>
      <c r="C6938" t="s">
        <v>22459</v>
      </c>
      <c r="D6938">
        <v>51</v>
      </c>
      <c r="E6938" t="s">
        <v>58</v>
      </c>
      <c r="F6938" t="s">
        <v>98</v>
      </c>
      <c r="G6938" s="1">
        <v>44419</v>
      </c>
      <c r="H6938" t="s">
        <v>45</v>
      </c>
      <c r="I6938" t="s">
        <v>59</v>
      </c>
      <c r="J6938" s="3" t="s">
        <v>22460</v>
      </c>
      <c r="K6938" t="s">
        <v>39</v>
      </c>
      <c r="L6938" t="s">
        <v>22461</v>
      </c>
      <c r="M6938" t="s">
        <v>143</v>
      </c>
      <c r="N6938" t="s">
        <v>55</v>
      </c>
      <c r="O6938" s="2">
        <v>45078.865231481483</v>
      </c>
      <c r="P6938" s="2">
        <v>45078.881203703706</v>
      </c>
      <c r="Q6938">
        <v>4</v>
      </c>
      <c r="R6938" t="str">
        <f t="shared" ca="1" si="108"/>
        <v>Priya</v>
      </c>
      <c r="S6938" t="str">
        <f>IFERROR(TEXT(DATEVALUE(LEFT(Table1[[#This Row],[Date of Purchase]],10)), "MMMM"), TEXT(Table1[[#This Row],[Date of Purchase]], "MMMM"))</f>
        <v>August</v>
      </c>
      <c r="T6938" t="str">
        <f>IF(OR(
  AND(Table1[[#This Row],[Ticket Priority]]="Critical", Table1[[#This Row],[Ticket Status]]&lt;&gt;"Closed"),
  AND(Table1[[#This Row],[Ticket Priority]]="High", Table1[[#This Row],[Ticket Status]]="Open")
), "Yes", "No")</f>
        <v>No</v>
      </c>
      <c r="U6938" s="4" t="str">
        <f>IF(Table1[[#This Row],[Ticket Status]]="Closed","Yes","No")</f>
        <v>Yes</v>
      </c>
      <c r="V6938" s="4" t="str">
        <f>IF(Table1[[#This Row],[Ticket Status]]="Pending Customer Response","Yes","No")</f>
        <v>No</v>
      </c>
      <c r="W6938" s="5">
        <f ca="1">COUNTIFS(Table1[Agent_name],Table1[[#This Row],[Agent_name]],Table1[Month],Table1[[#This Row],[Month]])/160</f>
        <v>0.35</v>
      </c>
    </row>
    <row r="6939" spans="1:23" x14ac:dyDescent="0.25">
      <c r="A6939">
        <v>6938</v>
      </c>
      <c r="B6939" t="s">
        <v>22462</v>
      </c>
      <c r="C6939" t="s">
        <v>22463</v>
      </c>
      <c r="D6939">
        <v>60</v>
      </c>
      <c r="E6939" t="s">
        <v>29</v>
      </c>
      <c r="F6939" t="s">
        <v>397</v>
      </c>
      <c r="G6939" s="1">
        <v>44193</v>
      </c>
      <c r="H6939" t="s">
        <v>66</v>
      </c>
      <c r="I6939" t="s">
        <v>177</v>
      </c>
      <c r="J6939" s="3" t="s">
        <v>22464</v>
      </c>
      <c r="K6939" t="s">
        <v>39</v>
      </c>
      <c r="L6939" t="s">
        <v>22465</v>
      </c>
      <c r="M6939" t="s">
        <v>25</v>
      </c>
      <c r="N6939" t="s">
        <v>26</v>
      </c>
      <c r="O6939" s="2">
        <v>45078.600659722222</v>
      </c>
      <c r="P6939" s="2">
        <v>45078.251354166663</v>
      </c>
      <c r="Q6939">
        <v>3</v>
      </c>
      <c r="R6939" t="str">
        <f t="shared" ca="1" si="108"/>
        <v>Sara</v>
      </c>
      <c r="S6939" t="str">
        <f>IFERROR(TEXT(DATEVALUE(LEFT(Table1[[#This Row],[Date of Purchase]],10)), "MMMM"), TEXT(Table1[[#This Row],[Date of Purchase]], "MMMM"))</f>
        <v>December</v>
      </c>
      <c r="T6939" t="str">
        <f>IF(OR(
  AND(Table1[[#This Row],[Ticket Priority]]="Critical", Table1[[#This Row],[Ticket Status]]&lt;&gt;"Closed"),
  AND(Table1[[#This Row],[Ticket Priority]]="High", Table1[[#This Row],[Ticket Status]]="Open")
), "Yes", "No")</f>
        <v>No</v>
      </c>
      <c r="U6939" s="4" t="str">
        <f>IF(Table1[[#This Row],[Ticket Status]]="Closed","Yes","No")</f>
        <v>Yes</v>
      </c>
      <c r="V6939" s="4" t="str">
        <f>IF(Table1[[#This Row],[Ticket Status]]="Pending Customer Response","Yes","No")</f>
        <v>No</v>
      </c>
      <c r="W6939" s="5">
        <f ca="1">COUNTIFS(Table1[Agent_name],Table1[[#This Row],[Agent_name]],Table1[Month],Table1[[#This Row],[Month]])/160</f>
        <v>0.55625000000000002</v>
      </c>
    </row>
    <row r="6940" spans="1:23" x14ac:dyDescent="0.25">
      <c r="A6940">
        <v>6939</v>
      </c>
      <c r="B6940" t="s">
        <v>22466</v>
      </c>
      <c r="C6940" t="s">
        <v>22467</v>
      </c>
      <c r="D6940">
        <v>25</v>
      </c>
      <c r="E6940" t="s">
        <v>19</v>
      </c>
      <c r="F6940" t="s">
        <v>431</v>
      </c>
      <c r="G6940" s="1">
        <v>44297</v>
      </c>
      <c r="H6940" t="s">
        <v>45</v>
      </c>
      <c r="I6940" t="s">
        <v>113</v>
      </c>
      <c r="J6940" s="3" t="s">
        <v>22468</v>
      </c>
      <c r="K6940" t="s">
        <v>24</v>
      </c>
      <c r="M6940" t="s">
        <v>89</v>
      </c>
      <c r="N6940" t="s">
        <v>55</v>
      </c>
      <c r="O6940" s="2">
        <v>45078.425671296296</v>
      </c>
      <c r="R6940" t="str">
        <f t="shared" ca="1" si="108"/>
        <v>Mohit</v>
      </c>
      <c r="S6940" t="str">
        <f>IFERROR(TEXT(DATEVALUE(LEFT(Table1[[#This Row],[Date of Purchase]],10)), "MMMM"), TEXT(Table1[[#This Row],[Date of Purchase]], "MMMM"))</f>
        <v>April</v>
      </c>
      <c r="T6940" t="str">
        <f>IF(OR(
  AND(Table1[[#This Row],[Ticket Priority]]="Critical", Table1[[#This Row],[Ticket Status]]&lt;&gt;"Closed"),
  AND(Table1[[#This Row],[Ticket Priority]]="High", Table1[[#This Row],[Ticket Status]]="Open")
), "Yes", "No")</f>
        <v>No</v>
      </c>
      <c r="U6940" s="4" t="str">
        <f>IF(Table1[[#This Row],[Ticket Status]]="Closed","Yes","No")</f>
        <v>No</v>
      </c>
      <c r="V6940" s="4" t="str">
        <f>IF(Table1[[#This Row],[Ticket Status]]="Pending Customer Response","Yes","No")</f>
        <v>Yes</v>
      </c>
      <c r="W6940" s="5">
        <f ca="1">COUNTIFS(Table1[Agent_name],Table1[[#This Row],[Agent_name]],Table1[Month],Table1[[#This Row],[Month]])/160</f>
        <v>0.45</v>
      </c>
    </row>
    <row r="6941" spans="1:23" x14ac:dyDescent="0.25">
      <c r="A6941">
        <v>6940</v>
      </c>
      <c r="B6941" t="s">
        <v>22469</v>
      </c>
      <c r="C6941" t="s">
        <v>22470</v>
      </c>
      <c r="D6941">
        <v>69</v>
      </c>
      <c r="E6941" t="s">
        <v>29</v>
      </c>
      <c r="F6941" t="s">
        <v>76</v>
      </c>
      <c r="G6941" s="1">
        <v>43997</v>
      </c>
      <c r="H6941" t="s">
        <v>66</v>
      </c>
      <c r="I6941" t="s">
        <v>37</v>
      </c>
      <c r="J6941" s="3" t="s">
        <v>22471</v>
      </c>
      <c r="K6941" t="s">
        <v>24</v>
      </c>
      <c r="M6941" t="s">
        <v>25</v>
      </c>
      <c r="N6941" t="s">
        <v>33</v>
      </c>
      <c r="O6941" s="2">
        <v>45078.046527777777</v>
      </c>
      <c r="R6941" t="str">
        <f t="shared" ca="1" si="108"/>
        <v>Aisha</v>
      </c>
      <c r="S6941" t="str">
        <f>IFERROR(TEXT(DATEVALUE(LEFT(Table1[[#This Row],[Date of Purchase]],10)), "MMMM"), TEXT(Table1[[#This Row],[Date of Purchase]], "MMMM"))</f>
        <v>June</v>
      </c>
      <c r="T6941" t="str">
        <f>IF(OR(
  AND(Table1[[#This Row],[Ticket Priority]]="Critical", Table1[[#This Row],[Ticket Status]]&lt;&gt;"Closed"),
  AND(Table1[[#This Row],[Ticket Priority]]="High", Table1[[#This Row],[Ticket Status]]="Open")
), "Yes", "No")</f>
        <v>Yes</v>
      </c>
      <c r="U6941" s="4" t="str">
        <f>IF(Table1[[#This Row],[Ticket Status]]="Closed","Yes","No")</f>
        <v>No</v>
      </c>
      <c r="V6941" s="4" t="str">
        <f>IF(Table1[[#This Row],[Ticket Status]]="Pending Customer Response","Yes","No")</f>
        <v>Yes</v>
      </c>
      <c r="W6941" s="5">
        <f ca="1">COUNTIFS(Table1[Agent_name],Table1[[#This Row],[Agent_name]],Table1[Month],Table1[[#This Row],[Month]])/160</f>
        <v>0.89375000000000004</v>
      </c>
    </row>
    <row r="6942" spans="1:23" x14ac:dyDescent="0.25">
      <c r="A6942">
        <v>6941</v>
      </c>
      <c r="B6942" t="s">
        <v>22472</v>
      </c>
      <c r="C6942" t="s">
        <v>22473</v>
      </c>
      <c r="D6942">
        <v>30</v>
      </c>
      <c r="E6942" t="s">
        <v>29</v>
      </c>
      <c r="F6942" t="s">
        <v>249</v>
      </c>
      <c r="G6942" s="1">
        <v>44051</v>
      </c>
      <c r="H6942" t="s">
        <v>67</v>
      </c>
      <c r="I6942" t="s">
        <v>60</v>
      </c>
      <c r="J6942" s="3" t="s">
        <v>22474</v>
      </c>
      <c r="K6942" t="s">
        <v>24</v>
      </c>
      <c r="M6942" t="s">
        <v>41</v>
      </c>
      <c r="N6942" t="s">
        <v>26</v>
      </c>
      <c r="O6942" s="2">
        <v>45078.568067129629</v>
      </c>
      <c r="R6942" t="str">
        <f t="shared" ca="1" si="108"/>
        <v>Divya</v>
      </c>
      <c r="S6942" t="str">
        <f>IFERROR(TEXT(DATEVALUE(LEFT(Table1[[#This Row],[Date of Purchase]],10)), "MMMM"), TEXT(Table1[[#This Row],[Date of Purchase]], "MMMM"))</f>
        <v>August</v>
      </c>
      <c r="T6942" t="str">
        <f>IF(OR(
  AND(Table1[[#This Row],[Ticket Priority]]="Critical", Table1[[#This Row],[Ticket Status]]&lt;&gt;"Closed"),
  AND(Table1[[#This Row],[Ticket Priority]]="High", Table1[[#This Row],[Ticket Status]]="Open")
), "Yes", "No")</f>
        <v>No</v>
      </c>
      <c r="U6942" s="4" t="str">
        <f>IF(Table1[[#This Row],[Ticket Status]]="Closed","Yes","No")</f>
        <v>No</v>
      </c>
      <c r="V6942" s="4" t="str">
        <f>IF(Table1[[#This Row],[Ticket Status]]="Pending Customer Response","Yes","No")</f>
        <v>Yes</v>
      </c>
      <c r="W6942" s="5">
        <f ca="1">COUNTIFS(Table1[Agent_name],Table1[[#This Row],[Agent_name]],Table1[Month],Table1[[#This Row],[Month]])/160</f>
        <v>0.1875</v>
      </c>
    </row>
    <row r="6943" spans="1:23" x14ac:dyDescent="0.25">
      <c r="A6943">
        <v>6942</v>
      </c>
      <c r="B6943" t="s">
        <v>22475</v>
      </c>
      <c r="C6943" t="s">
        <v>22476</v>
      </c>
      <c r="D6943">
        <v>28</v>
      </c>
      <c r="E6943" t="s">
        <v>19</v>
      </c>
      <c r="F6943" t="s">
        <v>129</v>
      </c>
      <c r="G6943" s="1">
        <v>43928</v>
      </c>
      <c r="H6943" t="s">
        <v>21</v>
      </c>
      <c r="I6943" t="s">
        <v>99</v>
      </c>
      <c r="J6943" s="3" t="s">
        <v>22477</v>
      </c>
      <c r="K6943" t="s">
        <v>24</v>
      </c>
      <c r="M6943" t="s">
        <v>41</v>
      </c>
      <c r="N6943" t="s">
        <v>33</v>
      </c>
      <c r="O6943" s="2">
        <v>45078.833368055559</v>
      </c>
      <c r="Q6943">
        <v>5</v>
      </c>
      <c r="R6943" t="str">
        <f t="shared" ca="1" si="108"/>
        <v>Ravi</v>
      </c>
      <c r="S6943" t="str">
        <f>IFERROR(TEXT(DATEVALUE(LEFT(Table1[[#This Row],[Date of Purchase]],10)), "MMMM"), TEXT(Table1[[#This Row],[Date of Purchase]], "MMMM"))</f>
        <v>April</v>
      </c>
      <c r="T6943" t="str">
        <f>IF(OR(
  AND(Table1[[#This Row],[Ticket Priority]]="Critical", Table1[[#This Row],[Ticket Status]]&lt;&gt;"Closed"),
  AND(Table1[[#This Row],[Ticket Priority]]="High", Table1[[#This Row],[Ticket Status]]="Open")
), "Yes", "No")</f>
        <v>No</v>
      </c>
      <c r="U6943" s="4" t="str">
        <f>IF(Table1[[#This Row],[Ticket Status]]="Closed","Yes","No")</f>
        <v>No</v>
      </c>
      <c r="V6943" s="4" t="str">
        <f>IF(Table1[[#This Row],[Ticket Status]]="Pending Customer Response","Yes","No")</f>
        <v>Yes</v>
      </c>
      <c r="W6943" s="5">
        <f ca="1">COUNTIFS(Table1[Agent_name],Table1[[#This Row],[Agent_name]],Table1[Month],Table1[[#This Row],[Month]])/160</f>
        <v>0.625</v>
      </c>
    </row>
    <row r="6944" spans="1:23" x14ac:dyDescent="0.25">
      <c r="A6944">
        <v>6943</v>
      </c>
      <c r="B6944" t="s">
        <v>22478</v>
      </c>
      <c r="C6944" t="s">
        <v>22479</v>
      </c>
      <c r="D6944">
        <v>25</v>
      </c>
      <c r="E6944" t="s">
        <v>29</v>
      </c>
      <c r="F6944" t="s">
        <v>242</v>
      </c>
      <c r="G6944" s="1">
        <v>44545</v>
      </c>
      <c r="H6944" t="s">
        <v>45</v>
      </c>
      <c r="I6944" t="s">
        <v>52</v>
      </c>
      <c r="J6944" s="3" t="s">
        <v>22480</v>
      </c>
      <c r="K6944" t="s">
        <v>24</v>
      </c>
      <c r="M6944" t="s">
        <v>143</v>
      </c>
      <c r="N6944" t="s">
        <v>26</v>
      </c>
      <c r="O6944" s="2">
        <v>45078.353530092594</v>
      </c>
      <c r="R6944" t="str">
        <f t="shared" ca="1" si="108"/>
        <v>Aisha</v>
      </c>
      <c r="S6944" t="str">
        <f>IFERROR(TEXT(DATEVALUE(LEFT(Table1[[#This Row],[Date of Purchase]],10)), "MMMM"), TEXT(Table1[[#This Row],[Date of Purchase]], "MMMM"))</f>
        <v>December</v>
      </c>
      <c r="T6944" t="str">
        <f>IF(OR(
  AND(Table1[[#This Row],[Ticket Priority]]="Critical", Table1[[#This Row],[Ticket Status]]&lt;&gt;"Closed"),
  AND(Table1[[#This Row],[Ticket Priority]]="High", Table1[[#This Row],[Ticket Status]]="Open")
), "Yes", "No")</f>
        <v>No</v>
      </c>
      <c r="U6944" s="4" t="str">
        <f>IF(Table1[[#This Row],[Ticket Status]]="Closed","Yes","No")</f>
        <v>No</v>
      </c>
      <c r="V6944" s="4" t="str">
        <f>IF(Table1[[#This Row],[Ticket Status]]="Pending Customer Response","Yes","No")</f>
        <v>Yes</v>
      </c>
      <c r="W6944" s="5">
        <f ca="1">COUNTIFS(Table1[Agent_name],Table1[[#This Row],[Agent_name]],Table1[Month],Table1[[#This Row],[Month]])/160</f>
        <v>0.91249999999999998</v>
      </c>
    </row>
    <row r="6945" spans="1:23" x14ac:dyDescent="0.25">
      <c r="A6945">
        <v>6944</v>
      </c>
      <c r="B6945" t="s">
        <v>22481</v>
      </c>
      <c r="C6945" t="s">
        <v>22482</v>
      </c>
      <c r="D6945">
        <v>26</v>
      </c>
      <c r="E6945" t="s">
        <v>19</v>
      </c>
      <c r="F6945" t="s">
        <v>103</v>
      </c>
      <c r="G6945" s="1">
        <v>44505</v>
      </c>
      <c r="H6945" t="s">
        <v>21</v>
      </c>
      <c r="I6945" t="s">
        <v>177</v>
      </c>
      <c r="J6945" s="3" t="s">
        <v>22483</v>
      </c>
      <c r="K6945" t="s">
        <v>24</v>
      </c>
      <c r="M6945" t="s">
        <v>89</v>
      </c>
      <c r="N6945" t="s">
        <v>83</v>
      </c>
      <c r="O6945" s="2">
        <v>45078.151458333334</v>
      </c>
      <c r="Q6945">
        <v>5</v>
      </c>
      <c r="R6945" t="str">
        <f t="shared" ca="1" si="108"/>
        <v>Mohit</v>
      </c>
      <c r="S6945" t="str">
        <f>IFERROR(TEXT(DATEVALUE(LEFT(Table1[[#This Row],[Date of Purchase]],10)), "MMMM"), TEXT(Table1[[#This Row],[Date of Purchase]], "MMMM"))</f>
        <v>November</v>
      </c>
      <c r="T6945" t="str">
        <f>IF(OR(
  AND(Table1[[#This Row],[Ticket Priority]]="Critical", Table1[[#This Row],[Ticket Status]]&lt;&gt;"Closed"),
  AND(Table1[[#This Row],[Ticket Priority]]="High", Table1[[#This Row],[Ticket Status]]="Open")
), "Yes", "No")</f>
        <v>No</v>
      </c>
      <c r="U6945" s="4" t="str">
        <f>IF(Table1[[#This Row],[Ticket Status]]="Closed","Yes","No")</f>
        <v>No</v>
      </c>
      <c r="V6945" s="4" t="str">
        <f>IF(Table1[[#This Row],[Ticket Status]]="Pending Customer Response","Yes","No")</f>
        <v>Yes</v>
      </c>
      <c r="W6945" s="5">
        <f ca="1">COUNTIFS(Table1[Agent_name],Table1[[#This Row],[Agent_name]],Table1[Month],Table1[[#This Row],[Month]])/160</f>
        <v>0.4375</v>
      </c>
    </row>
    <row r="6946" spans="1:23" x14ac:dyDescent="0.25">
      <c r="A6946">
        <v>6945</v>
      </c>
      <c r="B6946" t="s">
        <v>22484</v>
      </c>
      <c r="C6946" t="s">
        <v>22485</v>
      </c>
      <c r="D6946">
        <v>47</v>
      </c>
      <c r="E6946" t="s">
        <v>19</v>
      </c>
      <c r="F6946" t="s">
        <v>76</v>
      </c>
      <c r="G6946" s="1">
        <v>43878</v>
      </c>
      <c r="H6946" t="s">
        <v>45</v>
      </c>
      <c r="I6946" t="s">
        <v>46</v>
      </c>
      <c r="J6946" s="3" t="s">
        <v>22486</v>
      </c>
      <c r="K6946" t="s">
        <v>62</v>
      </c>
      <c r="M6946" t="s">
        <v>41</v>
      </c>
      <c r="N6946" t="s">
        <v>55</v>
      </c>
      <c r="R6946" t="str">
        <f t="shared" ca="1" si="108"/>
        <v>Aisha</v>
      </c>
      <c r="S6946" t="str">
        <f>IFERROR(TEXT(DATEVALUE(LEFT(Table1[[#This Row],[Date of Purchase]],10)), "MMMM"), TEXT(Table1[[#This Row],[Date of Purchase]], "MMMM"))</f>
        <v>February</v>
      </c>
      <c r="T6946" t="str">
        <f>IF(OR(
  AND(Table1[[#This Row],[Ticket Priority]]="Critical", Table1[[#This Row],[Ticket Status]]&lt;&gt;"Closed"),
  AND(Table1[[#This Row],[Ticket Priority]]="High", Table1[[#This Row],[Ticket Status]]="Open")
), "Yes", "No")</f>
        <v>No</v>
      </c>
      <c r="U6946" s="4" t="str">
        <f>IF(Table1[[#This Row],[Ticket Status]]="Closed","Yes","No")</f>
        <v>No</v>
      </c>
      <c r="V6946" s="4" t="str">
        <f>IF(Table1[[#This Row],[Ticket Status]]="Pending Customer Response","Yes","No")</f>
        <v>No</v>
      </c>
      <c r="W6946" s="5">
        <f ca="1">COUNTIFS(Table1[Agent_name],Table1[[#This Row],[Agent_name]],Table1[Month],Table1[[#This Row],[Month]])/160</f>
        <v>0.85624999999999996</v>
      </c>
    </row>
    <row r="6947" spans="1:23" x14ac:dyDescent="0.25">
      <c r="A6947">
        <v>6946</v>
      </c>
      <c r="B6947" t="s">
        <v>22487</v>
      </c>
      <c r="C6947" t="s">
        <v>22488</v>
      </c>
      <c r="D6947">
        <v>51</v>
      </c>
      <c r="E6947" t="s">
        <v>58</v>
      </c>
      <c r="F6947" t="s">
        <v>129</v>
      </c>
      <c r="G6947" s="1">
        <v>44148</v>
      </c>
      <c r="H6947" t="s">
        <v>66</v>
      </c>
      <c r="I6947" t="s">
        <v>77</v>
      </c>
      <c r="J6947" s="3" t="s">
        <v>22489</v>
      </c>
      <c r="K6947" t="s">
        <v>39</v>
      </c>
      <c r="L6947" t="s">
        <v>22490</v>
      </c>
      <c r="M6947" t="s">
        <v>89</v>
      </c>
      <c r="N6947" t="s">
        <v>83</v>
      </c>
      <c r="O6947" s="2">
        <v>45078.243854166663</v>
      </c>
      <c r="P6947" s="2">
        <v>45078.866770833331</v>
      </c>
      <c r="Q6947">
        <v>5</v>
      </c>
      <c r="R6947" t="str">
        <f t="shared" ca="1" si="108"/>
        <v>Priya</v>
      </c>
      <c r="S6947" t="str">
        <f>IFERROR(TEXT(DATEVALUE(LEFT(Table1[[#This Row],[Date of Purchase]],10)), "MMMM"), TEXT(Table1[[#This Row],[Date of Purchase]], "MMMM"))</f>
        <v>November</v>
      </c>
      <c r="T6947" t="str">
        <f>IF(OR(
  AND(Table1[[#This Row],[Ticket Priority]]="Critical", Table1[[#This Row],[Ticket Status]]&lt;&gt;"Closed"),
  AND(Table1[[#This Row],[Ticket Priority]]="High", Table1[[#This Row],[Ticket Status]]="Open")
), "Yes", "No")</f>
        <v>No</v>
      </c>
      <c r="U6947" s="4" t="str">
        <f>IF(Table1[[#This Row],[Ticket Status]]="Closed","Yes","No")</f>
        <v>Yes</v>
      </c>
      <c r="V6947" s="4" t="str">
        <f>IF(Table1[[#This Row],[Ticket Status]]="Pending Customer Response","Yes","No")</f>
        <v>No</v>
      </c>
      <c r="W6947" s="5">
        <f ca="1">COUNTIFS(Table1[Agent_name],Table1[[#This Row],[Agent_name]],Table1[Month],Table1[[#This Row],[Month]])/160</f>
        <v>0.41249999999999998</v>
      </c>
    </row>
    <row r="6948" spans="1:23" x14ac:dyDescent="0.25">
      <c r="A6948">
        <v>6947</v>
      </c>
      <c r="B6948" t="s">
        <v>22491</v>
      </c>
      <c r="C6948" t="s">
        <v>22492</v>
      </c>
      <c r="D6948">
        <v>21</v>
      </c>
      <c r="E6948" t="s">
        <v>58</v>
      </c>
      <c r="F6948" t="s">
        <v>397</v>
      </c>
      <c r="G6948" s="1">
        <v>43910</v>
      </c>
      <c r="H6948" t="s">
        <v>67</v>
      </c>
      <c r="I6948" t="s">
        <v>52</v>
      </c>
      <c r="J6948" s="3" t="s">
        <v>22493</v>
      </c>
      <c r="K6948" t="s">
        <v>62</v>
      </c>
      <c r="M6948" t="s">
        <v>143</v>
      </c>
      <c r="N6948" t="s">
        <v>83</v>
      </c>
      <c r="R6948" t="str">
        <f t="shared" ca="1" si="108"/>
        <v>Ravi</v>
      </c>
      <c r="S6948" t="str">
        <f>IFERROR(TEXT(DATEVALUE(LEFT(Table1[[#This Row],[Date of Purchase]],10)), "MMMM"), TEXT(Table1[[#This Row],[Date of Purchase]], "MMMM"))</f>
        <v>March</v>
      </c>
      <c r="T6948" t="str">
        <f>IF(OR(
  AND(Table1[[#This Row],[Ticket Priority]]="Critical", Table1[[#This Row],[Ticket Status]]&lt;&gt;"Closed"),
  AND(Table1[[#This Row],[Ticket Priority]]="High", Table1[[#This Row],[Ticket Status]]="Open")
), "Yes", "No")</f>
        <v>No</v>
      </c>
      <c r="U6948" s="4" t="str">
        <f>IF(Table1[[#This Row],[Ticket Status]]="Closed","Yes","No")</f>
        <v>No</v>
      </c>
      <c r="V6948" s="4" t="str">
        <f>IF(Table1[[#This Row],[Ticket Status]]="Pending Customer Response","Yes","No")</f>
        <v>No</v>
      </c>
      <c r="W6948" s="5">
        <f ca="1">COUNTIFS(Table1[Agent_name],Table1[[#This Row],[Agent_name]],Table1[Month],Table1[[#This Row],[Month]])/160</f>
        <v>0.54374999999999996</v>
      </c>
    </row>
    <row r="6949" spans="1:23" x14ac:dyDescent="0.25">
      <c r="A6949">
        <v>6948</v>
      </c>
      <c r="B6949" t="s">
        <v>22494</v>
      </c>
      <c r="C6949" t="s">
        <v>22495</v>
      </c>
      <c r="D6949">
        <v>65</v>
      </c>
      <c r="E6949" t="s">
        <v>58</v>
      </c>
      <c r="F6949" t="s">
        <v>20</v>
      </c>
      <c r="G6949" s="1">
        <v>44524</v>
      </c>
      <c r="H6949" t="s">
        <v>66</v>
      </c>
      <c r="I6949" t="s">
        <v>67</v>
      </c>
      <c r="J6949" s="3" t="s">
        <v>22496</v>
      </c>
      <c r="K6949" t="s">
        <v>62</v>
      </c>
      <c r="M6949" t="s">
        <v>143</v>
      </c>
      <c r="N6949" t="s">
        <v>55</v>
      </c>
      <c r="R6949" t="str">
        <f t="shared" ca="1" si="108"/>
        <v>Aisha</v>
      </c>
      <c r="S6949" t="str">
        <f>IFERROR(TEXT(DATEVALUE(LEFT(Table1[[#This Row],[Date of Purchase]],10)), "MMMM"), TEXT(Table1[[#This Row],[Date of Purchase]], "MMMM"))</f>
        <v>November</v>
      </c>
      <c r="T6949" t="str">
        <f>IF(OR(
  AND(Table1[[#This Row],[Ticket Priority]]="Critical", Table1[[#This Row],[Ticket Status]]&lt;&gt;"Closed"),
  AND(Table1[[#This Row],[Ticket Priority]]="High", Table1[[#This Row],[Ticket Status]]="Open")
), "Yes", "No")</f>
        <v>No</v>
      </c>
      <c r="U6949" s="4" t="str">
        <f>IF(Table1[[#This Row],[Ticket Status]]="Closed","Yes","No")</f>
        <v>No</v>
      </c>
      <c r="V6949" s="4" t="str">
        <f>IF(Table1[[#This Row],[Ticket Status]]="Pending Customer Response","Yes","No")</f>
        <v>No</v>
      </c>
      <c r="W6949" s="5">
        <f ca="1">COUNTIFS(Table1[Agent_name],Table1[[#This Row],[Agent_name]],Table1[Month],Table1[[#This Row],[Month]])/160</f>
        <v>0.85624999999999996</v>
      </c>
    </row>
    <row r="6950" spans="1:23" x14ac:dyDescent="0.25">
      <c r="A6950">
        <v>6949</v>
      </c>
      <c r="B6950" t="s">
        <v>22497</v>
      </c>
      <c r="C6950" t="s">
        <v>22498</v>
      </c>
      <c r="D6950">
        <v>44</v>
      </c>
      <c r="E6950" t="s">
        <v>19</v>
      </c>
      <c r="F6950" t="s">
        <v>485</v>
      </c>
      <c r="G6950" s="1">
        <v>44082</v>
      </c>
      <c r="H6950" t="s">
        <v>45</v>
      </c>
      <c r="I6950" t="s">
        <v>113</v>
      </c>
      <c r="J6950" s="3" t="s">
        <v>22499</v>
      </c>
      <c r="K6950" t="s">
        <v>24</v>
      </c>
      <c r="M6950" t="s">
        <v>41</v>
      </c>
      <c r="N6950" t="s">
        <v>26</v>
      </c>
      <c r="O6950" s="2">
        <v>45078.207800925928</v>
      </c>
      <c r="R6950" t="str">
        <f t="shared" ca="1" si="108"/>
        <v>Mohit</v>
      </c>
      <c r="S6950" t="str">
        <f>IFERROR(TEXT(DATEVALUE(LEFT(Table1[[#This Row],[Date of Purchase]],10)), "MMMM"), TEXT(Table1[[#This Row],[Date of Purchase]], "MMMM"))</f>
        <v>September</v>
      </c>
      <c r="T6950" t="str">
        <f>IF(OR(
  AND(Table1[[#This Row],[Ticket Priority]]="Critical", Table1[[#This Row],[Ticket Status]]&lt;&gt;"Closed"),
  AND(Table1[[#This Row],[Ticket Priority]]="High", Table1[[#This Row],[Ticket Status]]="Open")
), "Yes", "No")</f>
        <v>No</v>
      </c>
      <c r="U6950" s="4" t="str">
        <f>IF(Table1[[#This Row],[Ticket Status]]="Closed","Yes","No")</f>
        <v>No</v>
      </c>
      <c r="V6950" s="4" t="str">
        <f>IF(Table1[[#This Row],[Ticket Status]]="Pending Customer Response","Yes","No")</f>
        <v>Yes</v>
      </c>
      <c r="W6950" s="5">
        <f ca="1">COUNTIFS(Table1[Agent_name],Table1[[#This Row],[Agent_name]],Table1[Month],Table1[[#This Row],[Month]])/160</f>
        <v>0.38124999999999998</v>
      </c>
    </row>
    <row r="6951" spans="1:23" x14ac:dyDescent="0.25">
      <c r="A6951">
        <v>6950</v>
      </c>
      <c r="B6951" t="s">
        <v>22500</v>
      </c>
      <c r="C6951" t="s">
        <v>22501</v>
      </c>
      <c r="D6951">
        <v>52</v>
      </c>
      <c r="E6951" t="s">
        <v>19</v>
      </c>
      <c r="F6951" t="s">
        <v>129</v>
      </c>
      <c r="G6951" s="1">
        <v>43905</v>
      </c>
      <c r="H6951" t="s">
        <v>66</v>
      </c>
      <c r="I6951" t="s">
        <v>72</v>
      </c>
      <c r="J6951" s="3" t="s">
        <v>22502</v>
      </c>
      <c r="K6951" t="s">
        <v>62</v>
      </c>
      <c r="M6951" t="s">
        <v>25</v>
      </c>
      <c r="N6951" t="s">
        <v>26</v>
      </c>
      <c r="R6951" t="str">
        <f t="shared" ca="1" si="108"/>
        <v>Meera</v>
      </c>
      <c r="S6951" t="str">
        <f>IFERROR(TEXT(DATEVALUE(LEFT(Table1[[#This Row],[Date of Purchase]],10)), "MMMM"), TEXT(Table1[[#This Row],[Date of Purchase]], "MMMM"))</f>
        <v>March</v>
      </c>
      <c r="T6951" t="str">
        <f>IF(OR(
  AND(Table1[[#This Row],[Ticket Priority]]="Critical", Table1[[#This Row],[Ticket Status]]&lt;&gt;"Closed"),
  AND(Table1[[#This Row],[Ticket Priority]]="High", Table1[[#This Row],[Ticket Status]]="Open")
), "Yes", "No")</f>
        <v>Yes</v>
      </c>
      <c r="U6951" s="4" t="str">
        <f>IF(Table1[[#This Row],[Ticket Status]]="Closed","Yes","No")</f>
        <v>No</v>
      </c>
      <c r="V6951" s="4" t="str">
        <f>IF(Table1[[#This Row],[Ticket Status]]="Pending Customer Response","Yes","No")</f>
        <v>No</v>
      </c>
      <c r="W6951" s="5">
        <f ca="1">COUNTIFS(Table1[Agent_name],Table1[[#This Row],[Agent_name]],Table1[Month],Table1[[#This Row],[Month]])/160</f>
        <v>0.21249999999999999</v>
      </c>
    </row>
    <row r="6952" spans="1:23" x14ac:dyDescent="0.25">
      <c r="A6952">
        <v>6951</v>
      </c>
      <c r="B6952" t="s">
        <v>22503</v>
      </c>
      <c r="C6952" t="s">
        <v>22504</v>
      </c>
      <c r="D6952">
        <v>27</v>
      </c>
      <c r="E6952" t="s">
        <v>19</v>
      </c>
      <c r="F6952" t="s">
        <v>112</v>
      </c>
      <c r="G6952" s="1">
        <v>44316</v>
      </c>
      <c r="H6952" t="s">
        <v>59</v>
      </c>
      <c r="I6952" t="s">
        <v>113</v>
      </c>
      <c r="J6952" s="3" t="s">
        <v>22505</v>
      </c>
      <c r="K6952" t="s">
        <v>62</v>
      </c>
      <c r="M6952" t="s">
        <v>25</v>
      </c>
      <c r="N6952" t="s">
        <v>33</v>
      </c>
      <c r="R6952" t="str">
        <f t="shared" ca="1" si="108"/>
        <v>Aisha</v>
      </c>
      <c r="S6952" t="str">
        <f>IFERROR(TEXT(DATEVALUE(LEFT(Table1[[#This Row],[Date of Purchase]],10)), "MMMM"), TEXT(Table1[[#This Row],[Date of Purchase]], "MMMM"))</f>
        <v>April</v>
      </c>
      <c r="T6952" t="str">
        <f>IF(OR(
  AND(Table1[[#This Row],[Ticket Priority]]="Critical", Table1[[#This Row],[Ticket Status]]&lt;&gt;"Closed"),
  AND(Table1[[#This Row],[Ticket Priority]]="High", Table1[[#This Row],[Ticket Status]]="Open")
), "Yes", "No")</f>
        <v>Yes</v>
      </c>
      <c r="U6952" s="4" t="str">
        <f>IF(Table1[[#This Row],[Ticket Status]]="Closed","Yes","No")</f>
        <v>No</v>
      </c>
      <c r="V6952" s="4" t="str">
        <f>IF(Table1[[#This Row],[Ticket Status]]="Pending Customer Response","Yes","No")</f>
        <v>No</v>
      </c>
      <c r="W6952" s="5">
        <f ca="1">COUNTIFS(Table1[Agent_name],Table1[[#This Row],[Agent_name]],Table1[Month],Table1[[#This Row],[Month]])/160</f>
        <v>0.81874999999999998</v>
      </c>
    </row>
    <row r="6953" spans="1:23" x14ac:dyDescent="0.25">
      <c r="A6953">
        <v>6952</v>
      </c>
      <c r="B6953" t="s">
        <v>22506</v>
      </c>
      <c r="C6953" t="s">
        <v>22507</v>
      </c>
      <c r="D6953">
        <v>21</v>
      </c>
      <c r="E6953" t="s">
        <v>19</v>
      </c>
      <c r="F6953" t="s">
        <v>431</v>
      </c>
      <c r="G6953" s="1">
        <v>44232</v>
      </c>
      <c r="H6953" t="s">
        <v>67</v>
      </c>
      <c r="I6953" t="s">
        <v>72</v>
      </c>
      <c r="J6953" s="3" t="s">
        <v>22508</v>
      </c>
      <c r="K6953" t="s">
        <v>39</v>
      </c>
      <c r="L6953" t="s">
        <v>22509</v>
      </c>
      <c r="M6953" t="s">
        <v>143</v>
      </c>
      <c r="N6953" t="s">
        <v>55</v>
      </c>
      <c r="O6953" s="2">
        <v>45078.53979166667</v>
      </c>
      <c r="P6953" s="2">
        <v>45078.92659722222</v>
      </c>
      <c r="Q6953">
        <v>3</v>
      </c>
      <c r="R6953" t="str">
        <f t="shared" ca="1" si="108"/>
        <v>Karan</v>
      </c>
      <c r="S6953" t="str">
        <f>IFERROR(TEXT(DATEVALUE(LEFT(Table1[[#This Row],[Date of Purchase]],10)), "MMMM"), TEXT(Table1[[#This Row],[Date of Purchase]], "MMMM"))</f>
        <v>February</v>
      </c>
      <c r="T6953" t="str">
        <f>IF(OR(
  AND(Table1[[#This Row],[Ticket Priority]]="Critical", Table1[[#This Row],[Ticket Status]]&lt;&gt;"Closed"),
  AND(Table1[[#This Row],[Ticket Priority]]="High", Table1[[#This Row],[Ticket Status]]="Open")
), "Yes", "No")</f>
        <v>No</v>
      </c>
      <c r="U6953" s="4" t="str">
        <f>IF(Table1[[#This Row],[Ticket Status]]="Closed","Yes","No")</f>
        <v>Yes</v>
      </c>
      <c r="V6953" s="4" t="str">
        <f>IF(Table1[[#This Row],[Ticket Status]]="Pending Customer Response","Yes","No")</f>
        <v>No</v>
      </c>
      <c r="W6953" s="5">
        <f ca="1">COUNTIFS(Table1[Agent_name],Table1[[#This Row],[Agent_name]],Table1[Month],Table1[[#This Row],[Month]])/160</f>
        <v>0.17499999999999999</v>
      </c>
    </row>
    <row r="6954" spans="1:23" x14ac:dyDescent="0.25">
      <c r="A6954">
        <v>6953</v>
      </c>
      <c r="B6954" t="s">
        <v>22510</v>
      </c>
      <c r="C6954" t="s">
        <v>22511</v>
      </c>
      <c r="D6954">
        <v>39</v>
      </c>
      <c r="E6954" t="s">
        <v>58</v>
      </c>
      <c r="F6954" t="s">
        <v>485</v>
      </c>
      <c r="G6954" s="1">
        <v>44430</v>
      </c>
      <c r="H6954" t="s">
        <v>67</v>
      </c>
      <c r="I6954" t="s">
        <v>113</v>
      </c>
      <c r="J6954" s="3" t="s">
        <v>22512</v>
      </c>
      <c r="K6954" t="s">
        <v>24</v>
      </c>
      <c r="M6954" t="s">
        <v>41</v>
      </c>
      <c r="N6954" t="s">
        <v>33</v>
      </c>
      <c r="O6954" s="2">
        <v>45078.414120370369</v>
      </c>
      <c r="R6954" t="str">
        <f t="shared" ca="1" si="108"/>
        <v>Aisha</v>
      </c>
      <c r="S6954" t="str">
        <f>IFERROR(TEXT(DATEVALUE(LEFT(Table1[[#This Row],[Date of Purchase]],10)), "MMMM"), TEXT(Table1[[#This Row],[Date of Purchase]], "MMMM"))</f>
        <v>August</v>
      </c>
      <c r="T6954" t="str">
        <f>IF(OR(
  AND(Table1[[#This Row],[Ticket Priority]]="Critical", Table1[[#This Row],[Ticket Status]]&lt;&gt;"Closed"),
  AND(Table1[[#This Row],[Ticket Priority]]="High", Table1[[#This Row],[Ticket Status]]="Open")
), "Yes", "No")</f>
        <v>No</v>
      </c>
      <c r="U6954" s="4" t="str">
        <f>IF(Table1[[#This Row],[Ticket Status]]="Closed","Yes","No")</f>
        <v>No</v>
      </c>
      <c r="V6954" s="4" t="str">
        <f>IF(Table1[[#This Row],[Ticket Status]]="Pending Customer Response","Yes","No")</f>
        <v>Yes</v>
      </c>
      <c r="W6954" s="5">
        <f ca="1">COUNTIFS(Table1[Agent_name],Table1[[#This Row],[Agent_name]],Table1[Month],Table1[[#This Row],[Month]])/160</f>
        <v>0.86250000000000004</v>
      </c>
    </row>
    <row r="6955" spans="1:23" x14ac:dyDescent="0.25">
      <c r="A6955">
        <v>6954</v>
      </c>
      <c r="B6955" t="s">
        <v>22513</v>
      </c>
      <c r="C6955" t="s">
        <v>22514</v>
      </c>
      <c r="D6955">
        <v>33</v>
      </c>
      <c r="E6955" t="s">
        <v>29</v>
      </c>
      <c r="F6955" t="s">
        <v>397</v>
      </c>
      <c r="G6955" s="1">
        <v>44264</v>
      </c>
      <c r="H6955" t="s">
        <v>21</v>
      </c>
      <c r="I6955" t="s">
        <v>59</v>
      </c>
      <c r="J6955" s="3" t="s">
        <v>22515</v>
      </c>
      <c r="K6955" t="s">
        <v>62</v>
      </c>
      <c r="M6955" t="s">
        <v>89</v>
      </c>
      <c r="N6955" t="s">
        <v>83</v>
      </c>
      <c r="R6955" t="str">
        <f t="shared" ca="1" si="108"/>
        <v>Mohit</v>
      </c>
      <c r="S6955" t="str">
        <f>IFERROR(TEXT(DATEVALUE(LEFT(Table1[[#This Row],[Date of Purchase]],10)), "MMMM"), TEXT(Table1[[#This Row],[Date of Purchase]], "MMMM"))</f>
        <v>March</v>
      </c>
      <c r="T6955" t="str">
        <f>IF(OR(
  AND(Table1[[#This Row],[Ticket Priority]]="Critical", Table1[[#This Row],[Ticket Status]]&lt;&gt;"Closed"),
  AND(Table1[[#This Row],[Ticket Priority]]="High", Table1[[#This Row],[Ticket Status]]="Open")
), "Yes", "No")</f>
        <v>Yes</v>
      </c>
      <c r="U6955" s="4" t="str">
        <f>IF(Table1[[#This Row],[Ticket Status]]="Closed","Yes","No")</f>
        <v>No</v>
      </c>
      <c r="V6955" s="4" t="str">
        <f>IF(Table1[[#This Row],[Ticket Status]]="Pending Customer Response","Yes","No")</f>
        <v>No</v>
      </c>
      <c r="W6955" s="5">
        <f ca="1">COUNTIFS(Table1[Agent_name],Table1[[#This Row],[Agent_name]],Table1[Month],Table1[[#This Row],[Month]])/160</f>
        <v>0.45624999999999999</v>
      </c>
    </row>
    <row r="6956" spans="1:23" x14ac:dyDescent="0.25">
      <c r="A6956">
        <v>6955</v>
      </c>
      <c r="B6956" t="s">
        <v>22516</v>
      </c>
      <c r="C6956" t="s">
        <v>22517</v>
      </c>
      <c r="D6956">
        <v>60</v>
      </c>
      <c r="E6956" t="s">
        <v>58</v>
      </c>
      <c r="F6956" t="s">
        <v>286</v>
      </c>
      <c r="G6956" s="1">
        <v>44512</v>
      </c>
      <c r="H6956" t="s">
        <v>67</v>
      </c>
      <c r="I6956" t="s">
        <v>46</v>
      </c>
      <c r="J6956" s="3" t="s">
        <v>22518</v>
      </c>
      <c r="K6956" t="s">
        <v>24</v>
      </c>
      <c r="M6956" t="s">
        <v>89</v>
      </c>
      <c r="N6956" t="s">
        <v>33</v>
      </c>
      <c r="O6956" s="2">
        <v>45078.731516203705</v>
      </c>
      <c r="R6956" t="str">
        <f t="shared" ca="1" si="108"/>
        <v>Aisha</v>
      </c>
      <c r="S6956" t="str">
        <f>IFERROR(TEXT(DATEVALUE(LEFT(Table1[[#This Row],[Date of Purchase]],10)), "MMMM"), TEXT(Table1[[#This Row],[Date of Purchase]], "MMMM"))</f>
        <v>November</v>
      </c>
      <c r="T6956" t="str">
        <f>IF(OR(
  AND(Table1[[#This Row],[Ticket Priority]]="Critical", Table1[[#This Row],[Ticket Status]]&lt;&gt;"Closed"),
  AND(Table1[[#This Row],[Ticket Priority]]="High", Table1[[#This Row],[Ticket Status]]="Open")
), "Yes", "No")</f>
        <v>No</v>
      </c>
      <c r="U6956" s="4" t="str">
        <f>IF(Table1[[#This Row],[Ticket Status]]="Closed","Yes","No")</f>
        <v>No</v>
      </c>
      <c r="V6956" s="4" t="str">
        <f>IF(Table1[[#This Row],[Ticket Status]]="Pending Customer Response","Yes","No")</f>
        <v>Yes</v>
      </c>
      <c r="W6956" s="5">
        <f ca="1">COUNTIFS(Table1[Agent_name],Table1[[#This Row],[Agent_name]],Table1[Month],Table1[[#This Row],[Month]])/160</f>
        <v>0.85624999999999996</v>
      </c>
    </row>
    <row r="6957" spans="1:23" x14ac:dyDescent="0.25">
      <c r="A6957">
        <v>6956</v>
      </c>
      <c r="B6957" t="s">
        <v>22519</v>
      </c>
      <c r="C6957" t="s">
        <v>22520</v>
      </c>
      <c r="D6957">
        <v>36</v>
      </c>
      <c r="E6957" t="s">
        <v>29</v>
      </c>
      <c r="F6957" t="s">
        <v>103</v>
      </c>
      <c r="G6957" s="1">
        <v>44415</v>
      </c>
      <c r="H6957" t="s">
        <v>67</v>
      </c>
      <c r="I6957" t="s">
        <v>60</v>
      </c>
      <c r="J6957" s="3" t="s">
        <v>22521</v>
      </c>
      <c r="K6957" t="s">
        <v>24</v>
      </c>
      <c r="M6957" t="s">
        <v>89</v>
      </c>
      <c r="N6957" t="s">
        <v>33</v>
      </c>
      <c r="O6957" s="2">
        <v>45078.370416666665</v>
      </c>
      <c r="R6957" t="str">
        <f t="shared" ca="1" si="108"/>
        <v>Aisha</v>
      </c>
      <c r="S6957" t="str">
        <f>IFERROR(TEXT(DATEVALUE(LEFT(Table1[[#This Row],[Date of Purchase]],10)), "MMMM"), TEXT(Table1[[#This Row],[Date of Purchase]], "MMMM"))</f>
        <v>August</v>
      </c>
      <c r="T6957" t="str">
        <f>IF(OR(
  AND(Table1[[#This Row],[Ticket Priority]]="Critical", Table1[[#This Row],[Ticket Status]]&lt;&gt;"Closed"),
  AND(Table1[[#This Row],[Ticket Priority]]="High", Table1[[#This Row],[Ticket Status]]="Open")
), "Yes", "No")</f>
        <v>No</v>
      </c>
      <c r="U6957" s="4" t="str">
        <f>IF(Table1[[#This Row],[Ticket Status]]="Closed","Yes","No")</f>
        <v>No</v>
      </c>
      <c r="V6957" s="4" t="str">
        <f>IF(Table1[[#This Row],[Ticket Status]]="Pending Customer Response","Yes","No")</f>
        <v>Yes</v>
      </c>
      <c r="W6957" s="5">
        <f ca="1">COUNTIFS(Table1[Agent_name],Table1[[#This Row],[Agent_name]],Table1[Month],Table1[[#This Row],[Month]])/160</f>
        <v>0.86250000000000004</v>
      </c>
    </row>
    <row r="6958" spans="1:23" x14ac:dyDescent="0.25">
      <c r="A6958">
        <v>6957</v>
      </c>
      <c r="B6958" t="s">
        <v>22522</v>
      </c>
      <c r="C6958" t="s">
        <v>22523</v>
      </c>
      <c r="D6958">
        <v>61</v>
      </c>
      <c r="E6958" t="s">
        <v>58</v>
      </c>
      <c r="F6958" t="s">
        <v>202</v>
      </c>
      <c r="G6958" s="1">
        <v>44183</v>
      </c>
      <c r="H6958" t="s">
        <v>66</v>
      </c>
      <c r="I6958" t="s">
        <v>22</v>
      </c>
      <c r="J6958" s="3" t="s">
        <v>1885</v>
      </c>
      <c r="K6958" t="s">
        <v>39</v>
      </c>
      <c r="L6958" t="s">
        <v>22524</v>
      </c>
      <c r="M6958" t="s">
        <v>41</v>
      </c>
      <c r="N6958" t="s">
        <v>33</v>
      </c>
      <c r="O6958" s="2">
        <v>45078.248194444444</v>
      </c>
      <c r="P6958" s="2">
        <v>45078.293333333335</v>
      </c>
      <c r="Q6958">
        <v>3</v>
      </c>
      <c r="R6958" t="str">
        <f t="shared" ca="1" si="108"/>
        <v>Ravi</v>
      </c>
      <c r="S6958" t="str">
        <f>IFERROR(TEXT(DATEVALUE(LEFT(Table1[[#This Row],[Date of Purchase]],10)), "MMMM"), TEXT(Table1[[#This Row],[Date of Purchase]], "MMMM"))</f>
        <v>December</v>
      </c>
      <c r="T6958" t="str">
        <f>IF(OR(
  AND(Table1[[#This Row],[Ticket Priority]]="Critical", Table1[[#This Row],[Ticket Status]]&lt;&gt;"Closed"),
  AND(Table1[[#This Row],[Ticket Priority]]="High", Table1[[#This Row],[Ticket Status]]="Open")
), "Yes", "No")</f>
        <v>No</v>
      </c>
      <c r="U6958" s="4" t="str">
        <f>IF(Table1[[#This Row],[Ticket Status]]="Closed","Yes","No")</f>
        <v>Yes</v>
      </c>
      <c r="V6958" s="4" t="str">
        <f>IF(Table1[[#This Row],[Ticket Status]]="Pending Customer Response","Yes","No")</f>
        <v>No</v>
      </c>
      <c r="W6958" s="5">
        <f ca="1">COUNTIFS(Table1[Agent_name],Table1[[#This Row],[Agent_name]],Table1[Month],Table1[[#This Row],[Month]])/160</f>
        <v>0.66249999999999998</v>
      </c>
    </row>
    <row r="6959" spans="1:23" x14ac:dyDescent="0.25">
      <c r="A6959">
        <v>6958</v>
      </c>
      <c r="B6959" t="s">
        <v>22525</v>
      </c>
      <c r="C6959" t="s">
        <v>22526</v>
      </c>
      <c r="D6959">
        <v>62</v>
      </c>
      <c r="E6959" t="s">
        <v>58</v>
      </c>
      <c r="F6959" t="s">
        <v>129</v>
      </c>
      <c r="G6959" s="1">
        <v>44424</v>
      </c>
      <c r="H6959" t="s">
        <v>66</v>
      </c>
      <c r="I6959" t="s">
        <v>60</v>
      </c>
      <c r="J6959" s="3" t="s">
        <v>16605</v>
      </c>
      <c r="K6959" t="s">
        <v>24</v>
      </c>
      <c r="M6959" t="s">
        <v>41</v>
      </c>
      <c r="N6959" t="s">
        <v>83</v>
      </c>
      <c r="O6959" s="2">
        <v>45078.428773148145</v>
      </c>
      <c r="R6959" t="str">
        <f t="shared" ca="1" si="108"/>
        <v>Rahul</v>
      </c>
      <c r="S6959" t="str">
        <f>IFERROR(TEXT(DATEVALUE(LEFT(Table1[[#This Row],[Date of Purchase]],10)), "MMMM"), TEXT(Table1[[#This Row],[Date of Purchase]], "MMMM"))</f>
        <v>August</v>
      </c>
      <c r="T6959" t="str">
        <f>IF(OR(
  AND(Table1[[#This Row],[Ticket Priority]]="Critical", Table1[[#This Row],[Ticket Status]]&lt;&gt;"Closed"),
  AND(Table1[[#This Row],[Ticket Priority]]="High", Table1[[#This Row],[Ticket Status]]="Open")
), "Yes", "No")</f>
        <v>No</v>
      </c>
      <c r="U6959" s="4" t="str">
        <f>IF(Table1[[#This Row],[Ticket Status]]="Closed","Yes","No")</f>
        <v>No</v>
      </c>
      <c r="V6959" s="4" t="str">
        <f>IF(Table1[[#This Row],[Ticket Status]]="Pending Customer Response","Yes","No")</f>
        <v>Yes</v>
      </c>
      <c r="W6959" s="5">
        <f ca="1">COUNTIFS(Table1[Agent_name],Table1[[#This Row],[Agent_name]],Table1[Month],Table1[[#This Row],[Month]])/160</f>
        <v>0.22500000000000001</v>
      </c>
    </row>
    <row r="6960" spans="1:23" x14ac:dyDescent="0.25">
      <c r="A6960">
        <v>6959</v>
      </c>
      <c r="B6960" t="s">
        <v>22527</v>
      </c>
      <c r="C6960" t="s">
        <v>22528</v>
      </c>
      <c r="D6960">
        <v>53</v>
      </c>
      <c r="E6960" t="s">
        <v>29</v>
      </c>
      <c r="F6960" t="s">
        <v>30</v>
      </c>
      <c r="G6960" s="1">
        <v>44236</v>
      </c>
      <c r="H6960" t="s">
        <v>67</v>
      </c>
      <c r="I6960" t="s">
        <v>59</v>
      </c>
      <c r="J6960" s="3" t="s">
        <v>1141</v>
      </c>
      <c r="K6960" t="s">
        <v>39</v>
      </c>
      <c r="L6960" t="s">
        <v>22529</v>
      </c>
      <c r="M6960" t="s">
        <v>89</v>
      </c>
      <c r="N6960" t="s">
        <v>55</v>
      </c>
      <c r="O6960" s="2">
        <v>45078.287800925929</v>
      </c>
      <c r="P6960" s="2">
        <v>45078.035717592589</v>
      </c>
      <c r="Q6960">
        <v>3</v>
      </c>
      <c r="R6960" t="str">
        <f t="shared" ca="1" si="108"/>
        <v>Arjun</v>
      </c>
      <c r="S6960" t="str">
        <f>IFERROR(TEXT(DATEVALUE(LEFT(Table1[[#This Row],[Date of Purchase]],10)), "MMMM"), TEXT(Table1[[#This Row],[Date of Purchase]], "MMMM"))</f>
        <v>February</v>
      </c>
      <c r="T6960" t="str">
        <f>IF(OR(
  AND(Table1[[#This Row],[Ticket Priority]]="Critical", Table1[[#This Row],[Ticket Status]]&lt;&gt;"Closed"),
  AND(Table1[[#This Row],[Ticket Priority]]="High", Table1[[#This Row],[Ticket Status]]="Open")
), "Yes", "No")</f>
        <v>No</v>
      </c>
      <c r="U6960" s="4" t="str">
        <f>IF(Table1[[#This Row],[Ticket Status]]="Closed","Yes","No")</f>
        <v>Yes</v>
      </c>
      <c r="V6960" s="4" t="str">
        <f>IF(Table1[[#This Row],[Ticket Status]]="Pending Customer Response","Yes","No")</f>
        <v>No</v>
      </c>
      <c r="W6960" s="5">
        <f ca="1">COUNTIFS(Table1[Agent_name],Table1[[#This Row],[Agent_name]],Table1[Month],Table1[[#This Row],[Month]])/160</f>
        <v>0.23125000000000001</v>
      </c>
    </row>
    <row r="6961" spans="1:23" x14ac:dyDescent="0.25">
      <c r="A6961">
        <v>6960</v>
      </c>
      <c r="B6961" t="s">
        <v>22530</v>
      </c>
      <c r="C6961" t="s">
        <v>22531</v>
      </c>
      <c r="D6961">
        <v>30</v>
      </c>
      <c r="E6961" t="s">
        <v>29</v>
      </c>
      <c r="F6961" t="s">
        <v>281</v>
      </c>
      <c r="G6961" s="1">
        <v>44462</v>
      </c>
      <c r="H6961" t="s">
        <v>59</v>
      </c>
      <c r="I6961" t="s">
        <v>93</v>
      </c>
      <c r="J6961" s="3" t="s">
        <v>22532</v>
      </c>
      <c r="K6961" t="s">
        <v>24</v>
      </c>
      <c r="M6961" t="s">
        <v>25</v>
      </c>
      <c r="N6961" t="s">
        <v>33</v>
      </c>
      <c r="O6961" s="2">
        <v>45078.475324074076</v>
      </c>
      <c r="R6961" t="str">
        <f t="shared" ca="1" si="108"/>
        <v>Mohit</v>
      </c>
      <c r="S6961" t="str">
        <f>IFERROR(TEXT(DATEVALUE(LEFT(Table1[[#This Row],[Date of Purchase]],10)), "MMMM"), TEXT(Table1[[#This Row],[Date of Purchase]], "MMMM"))</f>
        <v>September</v>
      </c>
      <c r="T6961" t="str">
        <f>IF(OR(
  AND(Table1[[#This Row],[Ticket Priority]]="Critical", Table1[[#This Row],[Ticket Status]]&lt;&gt;"Closed"),
  AND(Table1[[#This Row],[Ticket Priority]]="High", Table1[[#This Row],[Ticket Status]]="Open")
), "Yes", "No")</f>
        <v>Yes</v>
      </c>
      <c r="U6961" s="4" t="str">
        <f>IF(Table1[[#This Row],[Ticket Status]]="Closed","Yes","No")</f>
        <v>No</v>
      </c>
      <c r="V6961" s="4" t="str">
        <f>IF(Table1[[#This Row],[Ticket Status]]="Pending Customer Response","Yes","No")</f>
        <v>Yes</v>
      </c>
      <c r="W6961" s="5">
        <f ca="1">COUNTIFS(Table1[Agent_name],Table1[[#This Row],[Agent_name]],Table1[Month],Table1[[#This Row],[Month]])/160</f>
        <v>0.38124999999999998</v>
      </c>
    </row>
    <row r="6962" spans="1:23" x14ac:dyDescent="0.25">
      <c r="A6962">
        <v>6961</v>
      </c>
      <c r="B6962" t="s">
        <v>22533</v>
      </c>
      <c r="C6962" t="s">
        <v>22534</v>
      </c>
      <c r="D6962">
        <v>58</v>
      </c>
      <c r="E6962" t="s">
        <v>29</v>
      </c>
      <c r="F6962" t="s">
        <v>44</v>
      </c>
      <c r="G6962" s="1">
        <v>44446</v>
      </c>
      <c r="H6962" t="s">
        <v>66</v>
      </c>
      <c r="I6962" t="s">
        <v>46</v>
      </c>
      <c r="J6962" s="3" t="s">
        <v>22535</v>
      </c>
      <c r="K6962" t="s">
        <v>24</v>
      </c>
      <c r="M6962" t="s">
        <v>41</v>
      </c>
      <c r="N6962" t="s">
        <v>33</v>
      </c>
      <c r="O6962" s="2">
        <v>45078.583668981482</v>
      </c>
      <c r="R6962" t="str">
        <f t="shared" ca="1" si="108"/>
        <v>Aisha</v>
      </c>
      <c r="S6962" t="str">
        <f>IFERROR(TEXT(DATEVALUE(LEFT(Table1[[#This Row],[Date of Purchase]],10)), "MMMM"), TEXT(Table1[[#This Row],[Date of Purchase]], "MMMM"))</f>
        <v>September</v>
      </c>
      <c r="T6962" t="str">
        <f>IF(OR(
  AND(Table1[[#This Row],[Ticket Priority]]="Critical", Table1[[#This Row],[Ticket Status]]&lt;&gt;"Closed"),
  AND(Table1[[#This Row],[Ticket Priority]]="High", Table1[[#This Row],[Ticket Status]]="Open")
), "Yes", "No")</f>
        <v>No</v>
      </c>
      <c r="U6962" s="4" t="str">
        <f>IF(Table1[[#This Row],[Ticket Status]]="Closed","Yes","No")</f>
        <v>No</v>
      </c>
      <c r="V6962" s="4" t="str">
        <f>IF(Table1[[#This Row],[Ticket Status]]="Pending Customer Response","Yes","No")</f>
        <v>Yes</v>
      </c>
      <c r="W6962" s="5">
        <f ca="1">COUNTIFS(Table1[Agent_name],Table1[[#This Row],[Agent_name]],Table1[Month],Table1[[#This Row],[Month]])/160</f>
        <v>0.86250000000000004</v>
      </c>
    </row>
    <row r="6963" spans="1:23" x14ac:dyDescent="0.25">
      <c r="A6963">
        <v>6962</v>
      </c>
      <c r="B6963" t="s">
        <v>22536</v>
      </c>
      <c r="C6963" t="s">
        <v>22537</v>
      </c>
      <c r="D6963">
        <v>65</v>
      </c>
      <c r="E6963" t="s">
        <v>58</v>
      </c>
      <c r="F6963" t="s">
        <v>202</v>
      </c>
      <c r="G6963" s="1">
        <v>44515</v>
      </c>
      <c r="H6963" t="s">
        <v>45</v>
      </c>
      <c r="I6963" t="s">
        <v>93</v>
      </c>
      <c r="J6963" s="3" t="s">
        <v>5901</v>
      </c>
      <c r="K6963" t="s">
        <v>39</v>
      </c>
      <c r="L6963" t="s">
        <v>22538</v>
      </c>
      <c r="M6963" t="s">
        <v>89</v>
      </c>
      <c r="N6963" t="s">
        <v>83</v>
      </c>
      <c r="O6963" s="2">
        <v>45078.793391203704</v>
      </c>
      <c r="P6963" s="2">
        <v>45078.742002314815</v>
      </c>
      <c r="Q6963">
        <v>3</v>
      </c>
      <c r="R6963" t="str">
        <f t="shared" ca="1" si="108"/>
        <v>Ravi</v>
      </c>
      <c r="S6963" t="str">
        <f>IFERROR(TEXT(DATEVALUE(LEFT(Table1[[#This Row],[Date of Purchase]],10)), "MMMM"), TEXT(Table1[[#This Row],[Date of Purchase]], "MMMM"))</f>
        <v>November</v>
      </c>
      <c r="T6963" t="str">
        <f>IF(OR(
  AND(Table1[[#This Row],[Ticket Priority]]="Critical", Table1[[#This Row],[Ticket Status]]&lt;&gt;"Closed"),
  AND(Table1[[#This Row],[Ticket Priority]]="High", Table1[[#This Row],[Ticket Status]]="Open")
), "Yes", "No")</f>
        <v>No</v>
      </c>
      <c r="U6963" s="4" t="str">
        <f>IF(Table1[[#This Row],[Ticket Status]]="Closed","Yes","No")</f>
        <v>Yes</v>
      </c>
      <c r="V6963" s="4" t="str">
        <f>IF(Table1[[#This Row],[Ticket Status]]="Pending Customer Response","Yes","No")</f>
        <v>No</v>
      </c>
      <c r="W6963" s="5">
        <f ca="1">COUNTIFS(Table1[Agent_name],Table1[[#This Row],[Agent_name]],Table1[Month],Table1[[#This Row],[Month]])/160</f>
        <v>0.61875000000000002</v>
      </c>
    </row>
    <row r="6964" spans="1:23" x14ac:dyDescent="0.25">
      <c r="A6964">
        <v>6963</v>
      </c>
      <c r="B6964" t="s">
        <v>22539</v>
      </c>
      <c r="C6964" t="s">
        <v>22540</v>
      </c>
      <c r="D6964">
        <v>29</v>
      </c>
      <c r="E6964" t="s">
        <v>58</v>
      </c>
      <c r="F6964" t="s">
        <v>456</v>
      </c>
      <c r="G6964" s="1">
        <v>43855</v>
      </c>
      <c r="H6964" t="s">
        <v>21</v>
      </c>
      <c r="I6964" t="s">
        <v>31</v>
      </c>
      <c r="J6964" s="3" t="s">
        <v>4173</v>
      </c>
      <c r="K6964" t="s">
        <v>24</v>
      </c>
      <c r="M6964" t="s">
        <v>143</v>
      </c>
      <c r="N6964" t="s">
        <v>55</v>
      </c>
      <c r="O6964" s="2">
        <v>45078.105891203704</v>
      </c>
      <c r="R6964" t="str">
        <f t="shared" ca="1" si="108"/>
        <v>Meera</v>
      </c>
      <c r="S6964" t="str">
        <f>IFERROR(TEXT(DATEVALUE(LEFT(Table1[[#This Row],[Date of Purchase]],10)), "MMMM"), TEXT(Table1[[#This Row],[Date of Purchase]], "MMMM"))</f>
        <v>January</v>
      </c>
      <c r="T6964" t="str">
        <f>IF(OR(
  AND(Table1[[#This Row],[Ticket Priority]]="Critical", Table1[[#This Row],[Ticket Status]]&lt;&gt;"Closed"),
  AND(Table1[[#This Row],[Ticket Priority]]="High", Table1[[#This Row],[Ticket Status]]="Open")
), "Yes", "No")</f>
        <v>No</v>
      </c>
      <c r="U6964" s="4" t="str">
        <f>IF(Table1[[#This Row],[Ticket Status]]="Closed","Yes","No")</f>
        <v>No</v>
      </c>
      <c r="V6964" s="4" t="str">
        <f>IF(Table1[[#This Row],[Ticket Status]]="Pending Customer Response","Yes","No")</f>
        <v>Yes</v>
      </c>
      <c r="W6964" s="5">
        <f ca="1">COUNTIFS(Table1[Agent_name],Table1[[#This Row],[Agent_name]],Table1[Month],Table1[[#This Row],[Month]])/160</f>
        <v>0.21875</v>
      </c>
    </row>
    <row r="6965" spans="1:23" x14ac:dyDescent="0.25">
      <c r="A6965">
        <v>6964</v>
      </c>
      <c r="B6965" t="s">
        <v>16772</v>
      </c>
      <c r="C6965" t="s">
        <v>22541</v>
      </c>
      <c r="D6965">
        <v>26</v>
      </c>
      <c r="E6965" t="s">
        <v>58</v>
      </c>
      <c r="F6965" t="s">
        <v>219</v>
      </c>
      <c r="G6965" s="1">
        <v>44513</v>
      </c>
      <c r="H6965" t="s">
        <v>67</v>
      </c>
      <c r="I6965" t="s">
        <v>99</v>
      </c>
      <c r="J6965" s="3" t="s">
        <v>22542</v>
      </c>
      <c r="K6965" t="s">
        <v>62</v>
      </c>
      <c r="M6965" t="s">
        <v>143</v>
      </c>
      <c r="N6965" t="s">
        <v>26</v>
      </c>
      <c r="R6965" t="str">
        <f t="shared" ca="1" si="108"/>
        <v>Ravi</v>
      </c>
      <c r="S6965" t="str">
        <f>IFERROR(TEXT(DATEVALUE(LEFT(Table1[[#This Row],[Date of Purchase]],10)), "MMMM"), TEXT(Table1[[#This Row],[Date of Purchase]], "MMMM"))</f>
        <v>November</v>
      </c>
      <c r="T6965" t="str">
        <f>IF(OR(
  AND(Table1[[#This Row],[Ticket Priority]]="Critical", Table1[[#This Row],[Ticket Status]]&lt;&gt;"Closed"),
  AND(Table1[[#This Row],[Ticket Priority]]="High", Table1[[#This Row],[Ticket Status]]="Open")
), "Yes", "No")</f>
        <v>No</v>
      </c>
      <c r="U6965" s="4" t="str">
        <f>IF(Table1[[#This Row],[Ticket Status]]="Closed","Yes","No")</f>
        <v>No</v>
      </c>
      <c r="V6965" s="4" t="str">
        <f>IF(Table1[[#This Row],[Ticket Status]]="Pending Customer Response","Yes","No")</f>
        <v>No</v>
      </c>
      <c r="W6965" s="5">
        <f ca="1">COUNTIFS(Table1[Agent_name],Table1[[#This Row],[Agent_name]],Table1[Month],Table1[[#This Row],[Month]])/160</f>
        <v>0.61875000000000002</v>
      </c>
    </row>
    <row r="6966" spans="1:23" x14ac:dyDescent="0.25">
      <c r="A6966">
        <v>6965</v>
      </c>
      <c r="B6966" t="s">
        <v>22543</v>
      </c>
      <c r="C6966" t="s">
        <v>22544</v>
      </c>
      <c r="D6966">
        <v>60</v>
      </c>
      <c r="E6966" t="s">
        <v>58</v>
      </c>
      <c r="F6966" t="s">
        <v>103</v>
      </c>
      <c r="G6966" s="1">
        <v>44418</v>
      </c>
      <c r="H6966" t="s">
        <v>66</v>
      </c>
      <c r="I6966" t="s">
        <v>31</v>
      </c>
      <c r="J6966" s="3" t="s">
        <v>22545</v>
      </c>
      <c r="K6966" t="s">
        <v>39</v>
      </c>
      <c r="L6966" t="s">
        <v>22546</v>
      </c>
      <c r="M6966" t="s">
        <v>143</v>
      </c>
      <c r="N6966" t="s">
        <v>26</v>
      </c>
      <c r="O6966" s="2">
        <v>45078.180937500001</v>
      </c>
      <c r="P6966" s="2">
        <v>45078.612187500003</v>
      </c>
      <c r="Q6966">
        <v>3</v>
      </c>
      <c r="R6966" t="str">
        <f t="shared" ca="1" si="108"/>
        <v>Divya</v>
      </c>
      <c r="S6966" t="str">
        <f>IFERROR(TEXT(DATEVALUE(LEFT(Table1[[#This Row],[Date of Purchase]],10)), "MMMM"), TEXT(Table1[[#This Row],[Date of Purchase]], "MMMM"))</f>
        <v>August</v>
      </c>
      <c r="T6966" t="str">
        <f>IF(OR(
  AND(Table1[[#This Row],[Ticket Priority]]="Critical", Table1[[#This Row],[Ticket Status]]&lt;&gt;"Closed"),
  AND(Table1[[#This Row],[Ticket Priority]]="High", Table1[[#This Row],[Ticket Status]]="Open")
), "Yes", "No")</f>
        <v>No</v>
      </c>
      <c r="U6966" s="4" t="str">
        <f>IF(Table1[[#This Row],[Ticket Status]]="Closed","Yes","No")</f>
        <v>Yes</v>
      </c>
      <c r="V6966" s="4" t="str">
        <f>IF(Table1[[#This Row],[Ticket Status]]="Pending Customer Response","Yes","No")</f>
        <v>No</v>
      </c>
      <c r="W6966" s="5">
        <f ca="1">COUNTIFS(Table1[Agent_name],Table1[[#This Row],[Agent_name]],Table1[Month],Table1[[#This Row],[Month]])/160</f>
        <v>0.1875</v>
      </c>
    </row>
    <row r="6967" spans="1:23" x14ac:dyDescent="0.25">
      <c r="A6967">
        <v>6966</v>
      </c>
      <c r="B6967" t="s">
        <v>22547</v>
      </c>
      <c r="C6967" t="s">
        <v>22548</v>
      </c>
      <c r="D6967">
        <v>54</v>
      </c>
      <c r="E6967" t="s">
        <v>29</v>
      </c>
      <c r="F6967" t="s">
        <v>207</v>
      </c>
      <c r="G6967" s="1">
        <v>44422</v>
      </c>
      <c r="H6967" t="s">
        <v>21</v>
      </c>
      <c r="I6967" t="s">
        <v>59</v>
      </c>
      <c r="J6967" s="3" t="s">
        <v>22549</v>
      </c>
      <c r="K6967" t="s">
        <v>62</v>
      </c>
      <c r="M6967" t="s">
        <v>41</v>
      </c>
      <c r="N6967" t="s">
        <v>55</v>
      </c>
      <c r="R6967" t="str">
        <f t="shared" ca="1" si="108"/>
        <v>Sara</v>
      </c>
      <c r="S6967" t="str">
        <f>IFERROR(TEXT(DATEVALUE(LEFT(Table1[[#This Row],[Date of Purchase]],10)), "MMMM"), TEXT(Table1[[#This Row],[Date of Purchase]], "MMMM"))</f>
        <v>August</v>
      </c>
      <c r="T6967" t="str">
        <f>IF(OR(
  AND(Table1[[#This Row],[Ticket Priority]]="Critical", Table1[[#This Row],[Ticket Status]]&lt;&gt;"Closed"),
  AND(Table1[[#This Row],[Ticket Priority]]="High", Table1[[#This Row],[Ticket Status]]="Open")
), "Yes", "No")</f>
        <v>No</v>
      </c>
      <c r="U6967" s="4" t="str">
        <f>IF(Table1[[#This Row],[Ticket Status]]="Closed","Yes","No")</f>
        <v>No</v>
      </c>
      <c r="V6967" s="4" t="str">
        <f>IF(Table1[[#This Row],[Ticket Status]]="Pending Customer Response","Yes","No")</f>
        <v>No</v>
      </c>
      <c r="W6967" s="5">
        <f ca="1">COUNTIFS(Table1[Agent_name],Table1[[#This Row],[Agent_name]],Table1[Month],Table1[[#This Row],[Month]])/160</f>
        <v>0.8</v>
      </c>
    </row>
    <row r="6968" spans="1:23" x14ac:dyDescent="0.25">
      <c r="A6968">
        <v>6967</v>
      </c>
      <c r="B6968" t="s">
        <v>22550</v>
      </c>
      <c r="C6968" t="s">
        <v>22551</v>
      </c>
      <c r="D6968">
        <v>45</v>
      </c>
      <c r="E6968" t="s">
        <v>58</v>
      </c>
      <c r="F6968" t="s">
        <v>207</v>
      </c>
      <c r="G6968" s="1">
        <v>43838</v>
      </c>
      <c r="H6968" t="s">
        <v>67</v>
      </c>
      <c r="I6968" t="s">
        <v>150</v>
      </c>
      <c r="J6968" s="3" t="s">
        <v>22552</v>
      </c>
      <c r="K6968" t="s">
        <v>39</v>
      </c>
      <c r="L6968" t="s">
        <v>22553</v>
      </c>
      <c r="M6968" t="s">
        <v>143</v>
      </c>
      <c r="N6968" t="s">
        <v>83</v>
      </c>
      <c r="O6968" s="2">
        <v>45078.359444444446</v>
      </c>
      <c r="P6968" s="2">
        <v>45078.882361111115</v>
      </c>
      <c r="Q6968">
        <v>2</v>
      </c>
      <c r="R6968" t="str">
        <f t="shared" ca="1" si="108"/>
        <v>Arjun</v>
      </c>
      <c r="S6968" t="str">
        <f>IFERROR(TEXT(DATEVALUE(LEFT(Table1[[#This Row],[Date of Purchase]],10)), "MMMM"), TEXT(Table1[[#This Row],[Date of Purchase]], "MMMM"))</f>
        <v>January</v>
      </c>
      <c r="T6968" t="str">
        <f>IF(OR(
  AND(Table1[[#This Row],[Ticket Priority]]="Critical", Table1[[#This Row],[Ticket Status]]&lt;&gt;"Closed"),
  AND(Table1[[#This Row],[Ticket Priority]]="High", Table1[[#This Row],[Ticket Status]]="Open")
), "Yes", "No")</f>
        <v>No</v>
      </c>
      <c r="U6968" s="4" t="str">
        <f>IF(Table1[[#This Row],[Ticket Status]]="Closed","Yes","No")</f>
        <v>Yes</v>
      </c>
      <c r="V6968" s="4" t="str">
        <f>IF(Table1[[#This Row],[Ticket Status]]="Pending Customer Response","Yes","No")</f>
        <v>No</v>
      </c>
      <c r="W6968" s="5">
        <f ca="1">COUNTIFS(Table1[Agent_name],Table1[[#This Row],[Agent_name]],Table1[Month],Table1[[#This Row],[Month]])/160</f>
        <v>0.20624999999999999</v>
      </c>
    </row>
    <row r="6969" spans="1:23" x14ac:dyDescent="0.25">
      <c r="A6969">
        <v>6968</v>
      </c>
      <c r="B6969" t="s">
        <v>22554</v>
      </c>
      <c r="C6969" t="s">
        <v>22555</v>
      </c>
      <c r="D6969">
        <v>44</v>
      </c>
      <c r="E6969" t="s">
        <v>58</v>
      </c>
      <c r="F6969" t="s">
        <v>92</v>
      </c>
      <c r="G6969" s="1">
        <v>44066</v>
      </c>
      <c r="H6969" t="s">
        <v>67</v>
      </c>
      <c r="I6969" t="s">
        <v>22</v>
      </c>
      <c r="J6969" s="3" t="s">
        <v>22556</v>
      </c>
      <c r="K6969" t="s">
        <v>39</v>
      </c>
      <c r="L6969" t="s">
        <v>22557</v>
      </c>
      <c r="M6969" t="s">
        <v>25</v>
      </c>
      <c r="N6969" t="s">
        <v>26</v>
      </c>
      <c r="O6969" s="2">
        <v>45078.726134259261</v>
      </c>
      <c r="P6969" s="2">
        <v>45078.828912037039</v>
      </c>
      <c r="Q6969">
        <v>2</v>
      </c>
      <c r="R6969" t="str">
        <f t="shared" ca="1" si="108"/>
        <v>Ravi</v>
      </c>
      <c r="S6969" t="str">
        <f>IFERROR(TEXT(DATEVALUE(LEFT(Table1[[#This Row],[Date of Purchase]],10)), "MMMM"), TEXT(Table1[[#This Row],[Date of Purchase]], "MMMM"))</f>
        <v>August</v>
      </c>
      <c r="T6969" t="str">
        <f>IF(OR(
  AND(Table1[[#This Row],[Ticket Priority]]="Critical", Table1[[#This Row],[Ticket Status]]&lt;&gt;"Closed"),
  AND(Table1[[#This Row],[Ticket Priority]]="High", Table1[[#This Row],[Ticket Status]]="Open")
), "Yes", "No")</f>
        <v>No</v>
      </c>
      <c r="U6969" s="4" t="str">
        <f>IF(Table1[[#This Row],[Ticket Status]]="Closed","Yes","No")</f>
        <v>Yes</v>
      </c>
      <c r="V6969" s="4" t="str">
        <f>IF(Table1[[#This Row],[Ticket Status]]="Pending Customer Response","Yes","No")</f>
        <v>No</v>
      </c>
      <c r="W6969" s="5">
        <f ca="1">COUNTIFS(Table1[Agent_name],Table1[[#This Row],[Agent_name]],Table1[Month],Table1[[#This Row],[Month]])/160</f>
        <v>0.65625</v>
      </c>
    </row>
    <row r="6970" spans="1:23" x14ac:dyDescent="0.25">
      <c r="A6970">
        <v>6969</v>
      </c>
      <c r="B6970" t="s">
        <v>22558</v>
      </c>
      <c r="C6970" t="s">
        <v>22559</v>
      </c>
      <c r="D6970">
        <v>66</v>
      </c>
      <c r="E6970" t="s">
        <v>19</v>
      </c>
      <c r="F6970" t="s">
        <v>134</v>
      </c>
      <c r="G6970" s="1">
        <v>44004</v>
      </c>
      <c r="H6970" t="s">
        <v>21</v>
      </c>
      <c r="I6970" t="s">
        <v>67</v>
      </c>
      <c r="J6970" s="3" t="s">
        <v>10832</v>
      </c>
      <c r="K6970" t="s">
        <v>24</v>
      </c>
      <c r="M6970" t="s">
        <v>41</v>
      </c>
      <c r="N6970" t="s">
        <v>33</v>
      </c>
      <c r="O6970" s="2">
        <v>45078.662245370368</v>
      </c>
      <c r="R6970" t="str">
        <f t="shared" ca="1" si="108"/>
        <v>Mohit</v>
      </c>
      <c r="S6970" t="str">
        <f>IFERROR(TEXT(DATEVALUE(LEFT(Table1[[#This Row],[Date of Purchase]],10)), "MMMM"), TEXT(Table1[[#This Row],[Date of Purchase]], "MMMM"))</f>
        <v>June</v>
      </c>
      <c r="T6970" t="str">
        <f>IF(OR(
  AND(Table1[[#This Row],[Ticket Priority]]="Critical", Table1[[#This Row],[Ticket Status]]&lt;&gt;"Closed"),
  AND(Table1[[#This Row],[Ticket Priority]]="High", Table1[[#This Row],[Ticket Status]]="Open")
), "Yes", "No")</f>
        <v>No</v>
      </c>
      <c r="U6970" s="4" t="str">
        <f>IF(Table1[[#This Row],[Ticket Status]]="Closed","Yes","No")</f>
        <v>No</v>
      </c>
      <c r="V6970" s="4" t="str">
        <f>IF(Table1[[#This Row],[Ticket Status]]="Pending Customer Response","Yes","No")</f>
        <v>Yes</v>
      </c>
      <c r="W6970" s="5">
        <f ca="1">COUNTIFS(Table1[Agent_name],Table1[[#This Row],[Agent_name]],Table1[Month],Table1[[#This Row],[Month]])/160</f>
        <v>0.41875000000000001</v>
      </c>
    </row>
    <row r="6971" spans="1:23" x14ac:dyDescent="0.25">
      <c r="A6971">
        <v>6970</v>
      </c>
      <c r="B6971" t="s">
        <v>22560</v>
      </c>
      <c r="C6971" t="s">
        <v>22561</v>
      </c>
      <c r="D6971">
        <v>48</v>
      </c>
      <c r="E6971" t="s">
        <v>29</v>
      </c>
      <c r="F6971" t="s">
        <v>431</v>
      </c>
      <c r="G6971" s="1">
        <v>44102</v>
      </c>
      <c r="H6971" t="s">
        <v>59</v>
      </c>
      <c r="I6971" t="s">
        <v>60</v>
      </c>
      <c r="J6971" s="3" t="s">
        <v>22562</v>
      </c>
      <c r="K6971" t="s">
        <v>24</v>
      </c>
      <c r="M6971" t="s">
        <v>41</v>
      </c>
      <c r="N6971" t="s">
        <v>55</v>
      </c>
      <c r="O6971" s="2">
        <v>45078.503240740742</v>
      </c>
      <c r="R6971" t="str">
        <f t="shared" ca="1" si="108"/>
        <v>Ravi</v>
      </c>
      <c r="S6971" t="str">
        <f>IFERROR(TEXT(DATEVALUE(LEFT(Table1[[#This Row],[Date of Purchase]],10)), "MMMM"), TEXT(Table1[[#This Row],[Date of Purchase]], "MMMM"))</f>
        <v>September</v>
      </c>
      <c r="T6971" t="str">
        <f>IF(OR(
  AND(Table1[[#This Row],[Ticket Priority]]="Critical", Table1[[#This Row],[Ticket Status]]&lt;&gt;"Closed"),
  AND(Table1[[#This Row],[Ticket Priority]]="High", Table1[[#This Row],[Ticket Status]]="Open")
), "Yes", "No")</f>
        <v>No</v>
      </c>
      <c r="U6971" s="4" t="str">
        <f>IF(Table1[[#This Row],[Ticket Status]]="Closed","Yes","No")</f>
        <v>No</v>
      </c>
      <c r="V6971" s="4" t="str">
        <f>IF(Table1[[#This Row],[Ticket Status]]="Pending Customer Response","Yes","No")</f>
        <v>Yes</v>
      </c>
      <c r="W6971" s="5">
        <f ca="1">COUNTIFS(Table1[Agent_name],Table1[[#This Row],[Agent_name]],Table1[Month],Table1[[#This Row],[Month]])/160</f>
        <v>0.64375000000000004</v>
      </c>
    </row>
    <row r="6972" spans="1:23" x14ac:dyDescent="0.25">
      <c r="A6972">
        <v>6971</v>
      </c>
      <c r="B6972" t="s">
        <v>22563</v>
      </c>
      <c r="C6972" t="s">
        <v>22564</v>
      </c>
      <c r="D6972">
        <v>18</v>
      </c>
      <c r="E6972" t="s">
        <v>58</v>
      </c>
      <c r="F6972" t="s">
        <v>173</v>
      </c>
      <c r="G6972" s="1">
        <v>44195</v>
      </c>
      <c r="H6972" t="s">
        <v>59</v>
      </c>
      <c r="I6972" t="s">
        <v>150</v>
      </c>
      <c r="J6972" s="3" t="s">
        <v>22565</v>
      </c>
      <c r="K6972" t="s">
        <v>24</v>
      </c>
      <c r="M6972" t="s">
        <v>143</v>
      </c>
      <c r="N6972" t="s">
        <v>83</v>
      </c>
      <c r="O6972" s="2">
        <v>45078.256724537037</v>
      </c>
      <c r="R6972" t="str">
        <f t="shared" ca="1" si="108"/>
        <v>Aisha</v>
      </c>
      <c r="S6972" t="str">
        <f>IFERROR(TEXT(DATEVALUE(LEFT(Table1[[#This Row],[Date of Purchase]],10)), "MMMM"), TEXT(Table1[[#This Row],[Date of Purchase]], "MMMM"))</f>
        <v>December</v>
      </c>
      <c r="T6972" t="str">
        <f>IF(OR(
  AND(Table1[[#This Row],[Ticket Priority]]="Critical", Table1[[#This Row],[Ticket Status]]&lt;&gt;"Closed"),
  AND(Table1[[#This Row],[Ticket Priority]]="High", Table1[[#This Row],[Ticket Status]]="Open")
), "Yes", "No")</f>
        <v>No</v>
      </c>
      <c r="U6972" s="4" t="str">
        <f>IF(Table1[[#This Row],[Ticket Status]]="Closed","Yes","No")</f>
        <v>No</v>
      </c>
      <c r="V6972" s="4" t="str">
        <f>IF(Table1[[#This Row],[Ticket Status]]="Pending Customer Response","Yes","No")</f>
        <v>Yes</v>
      </c>
      <c r="W6972" s="5">
        <f ca="1">COUNTIFS(Table1[Agent_name],Table1[[#This Row],[Agent_name]],Table1[Month],Table1[[#This Row],[Month]])/160</f>
        <v>0.91249999999999998</v>
      </c>
    </row>
    <row r="6973" spans="1:23" x14ac:dyDescent="0.25">
      <c r="A6973">
        <v>6972</v>
      </c>
      <c r="B6973" t="s">
        <v>22566</v>
      </c>
      <c r="C6973" t="s">
        <v>22567</v>
      </c>
      <c r="D6973">
        <v>53</v>
      </c>
      <c r="E6973" t="s">
        <v>19</v>
      </c>
      <c r="F6973" t="s">
        <v>431</v>
      </c>
      <c r="G6973" s="1">
        <v>43850</v>
      </c>
      <c r="H6973" t="s">
        <v>59</v>
      </c>
      <c r="I6973" t="s">
        <v>72</v>
      </c>
      <c r="J6973" s="3" t="s">
        <v>22568</v>
      </c>
      <c r="K6973" t="s">
        <v>24</v>
      </c>
      <c r="M6973" t="s">
        <v>25</v>
      </c>
      <c r="N6973" t="s">
        <v>55</v>
      </c>
      <c r="O6973" s="2">
        <v>45078.919930555552</v>
      </c>
      <c r="R6973" t="str">
        <f t="shared" ca="1" si="108"/>
        <v>Aisha</v>
      </c>
      <c r="S6973" t="str">
        <f>IFERROR(TEXT(DATEVALUE(LEFT(Table1[[#This Row],[Date of Purchase]],10)), "MMMM"), TEXT(Table1[[#This Row],[Date of Purchase]], "MMMM"))</f>
        <v>January</v>
      </c>
      <c r="T6973" t="str">
        <f>IF(OR(
  AND(Table1[[#This Row],[Ticket Priority]]="Critical", Table1[[#This Row],[Ticket Status]]&lt;&gt;"Closed"),
  AND(Table1[[#This Row],[Ticket Priority]]="High", Table1[[#This Row],[Ticket Status]]="Open")
), "Yes", "No")</f>
        <v>Yes</v>
      </c>
      <c r="U6973" s="4" t="str">
        <f>IF(Table1[[#This Row],[Ticket Status]]="Closed","Yes","No")</f>
        <v>No</v>
      </c>
      <c r="V6973" s="4" t="str">
        <f>IF(Table1[[#This Row],[Ticket Status]]="Pending Customer Response","Yes","No")</f>
        <v>Yes</v>
      </c>
      <c r="W6973" s="5">
        <f ca="1">COUNTIFS(Table1[Agent_name],Table1[[#This Row],[Agent_name]],Table1[Month],Table1[[#This Row],[Month]])/160</f>
        <v>0.83125000000000004</v>
      </c>
    </row>
    <row r="6974" spans="1:23" x14ac:dyDescent="0.25">
      <c r="A6974">
        <v>6973</v>
      </c>
      <c r="B6974" t="s">
        <v>22569</v>
      </c>
      <c r="C6974" t="s">
        <v>22570</v>
      </c>
      <c r="D6974">
        <v>57</v>
      </c>
      <c r="E6974" t="s">
        <v>29</v>
      </c>
      <c r="F6974" t="s">
        <v>117</v>
      </c>
      <c r="G6974" s="1">
        <v>44273</v>
      </c>
      <c r="H6974" t="s">
        <v>21</v>
      </c>
      <c r="I6974" t="s">
        <v>52</v>
      </c>
      <c r="J6974" s="3" t="s">
        <v>22571</v>
      </c>
      <c r="K6974" t="s">
        <v>24</v>
      </c>
      <c r="M6974" t="s">
        <v>89</v>
      </c>
      <c r="N6974" t="s">
        <v>83</v>
      </c>
      <c r="O6974" s="2">
        <v>45078.421342592592</v>
      </c>
      <c r="R6974" t="str">
        <f t="shared" ca="1" si="108"/>
        <v>Mohit</v>
      </c>
      <c r="S6974" t="str">
        <f>IFERROR(TEXT(DATEVALUE(LEFT(Table1[[#This Row],[Date of Purchase]],10)), "MMMM"), TEXT(Table1[[#This Row],[Date of Purchase]], "MMMM"))</f>
        <v>March</v>
      </c>
      <c r="T6974" t="str">
        <f>IF(OR(
  AND(Table1[[#This Row],[Ticket Priority]]="Critical", Table1[[#This Row],[Ticket Status]]&lt;&gt;"Closed"),
  AND(Table1[[#This Row],[Ticket Priority]]="High", Table1[[#This Row],[Ticket Status]]="Open")
), "Yes", "No")</f>
        <v>No</v>
      </c>
      <c r="U6974" s="4" t="str">
        <f>IF(Table1[[#This Row],[Ticket Status]]="Closed","Yes","No")</f>
        <v>No</v>
      </c>
      <c r="V6974" s="4" t="str">
        <f>IF(Table1[[#This Row],[Ticket Status]]="Pending Customer Response","Yes","No")</f>
        <v>Yes</v>
      </c>
      <c r="W6974" s="5">
        <f ca="1">COUNTIFS(Table1[Agent_name],Table1[[#This Row],[Agent_name]],Table1[Month],Table1[[#This Row],[Month]])/160</f>
        <v>0.45624999999999999</v>
      </c>
    </row>
    <row r="6975" spans="1:23" x14ac:dyDescent="0.25">
      <c r="A6975">
        <v>6974</v>
      </c>
      <c r="B6975" t="s">
        <v>22572</v>
      </c>
      <c r="C6975" t="s">
        <v>22573</v>
      </c>
      <c r="D6975">
        <v>69</v>
      </c>
      <c r="E6975" t="s">
        <v>19</v>
      </c>
      <c r="F6975" t="s">
        <v>339</v>
      </c>
      <c r="G6975" s="1">
        <v>44077</v>
      </c>
      <c r="H6975" t="s">
        <v>67</v>
      </c>
      <c r="I6975" t="s">
        <v>141</v>
      </c>
      <c r="J6975" s="3" t="s">
        <v>22574</v>
      </c>
      <c r="K6975" t="s">
        <v>62</v>
      </c>
      <c r="M6975" t="s">
        <v>25</v>
      </c>
      <c r="N6975" t="s">
        <v>55</v>
      </c>
      <c r="R6975" t="str">
        <f t="shared" ca="1" si="108"/>
        <v>Mohit</v>
      </c>
      <c r="S6975" t="str">
        <f>IFERROR(TEXT(DATEVALUE(LEFT(Table1[[#This Row],[Date of Purchase]],10)), "MMMM"), TEXT(Table1[[#This Row],[Date of Purchase]], "MMMM"))</f>
        <v>September</v>
      </c>
      <c r="T6975" t="str">
        <f>IF(OR(
  AND(Table1[[#This Row],[Ticket Priority]]="Critical", Table1[[#This Row],[Ticket Status]]&lt;&gt;"Closed"),
  AND(Table1[[#This Row],[Ticket Priority]]="High", Table1[[#This Row],[Ticket Status]]="Open")
), "Yes", "No")</f>
        <v>Yes</v>
      </c>
      <c r="U6975" s="4" t="str">
        <f>IF(Table1[[#This Row],[Ticket Status]]="Closed","Yes","No")</f>
        <v>No</v>
      </c>
      <c r="V6975" s="4" t="str">
        <f>IF(Table1[[#This Row],[Ticket Status]]="Pending Customer Response","Yes","No")</f>
        <v>No</v>
      </c>
      <c r="W6975" s="5">
        <f ca="1">COUNTIFS(Table1[Agent_name],Table1[[#This Row],[Agent_name]],Table1[Month],Table1[[#This Row],[Month]])/160</f>
        <v>0.38124999999999998</v>
      </c>
    </row>
    <row r="6976" spans="1:23" x14ac:dyDescent="0.25">
      <c r="A6976">
        <v>6975</v>
      </c>
      <c r="B6976" t="s">
        <v>22575</v>
      </c>
      <c r="C6976" t="s">
        <v>22576</v>
      </c>
      <c r="D6976">
        <v>34</v>
      </c>
      <c r="E6976" t="s">
        <v>58</v>
      </c>
      <c r="F6976" t="s">
        <v>699</v>
      </c>
      <c r="G6976" s="1">
        <v>44101</v>
      </c>
      <c r="H6976" t="s">
        <v>59</v>
      </c>
      <c r="I6976" t="s">
        <v>77</v>
      </c>
      <c r="J6976" s="3" t="s">
        <v>22577</v>
      </c>
      <c r="K6976" t="s">
        <v>39</v>
      </c>
      <c r="L6976" t="s">
        <v>22578</v>
      </c>
      <c r="M6976" t="s">
        <v>89</v>
      </c>
      <c r="N6976" t="s">
        <v>26</v>
      </c>
      <c r="O6976" s="2">
        <v>45079.010960648149</v>
      </c>
      <c r="P6976" s="2">
        <v>45078.810960648145</v>
      </c>
      <c r="Q6976">
        <v>4</v>
      </c>
      <c r="R6976" t="str">
        <f t="shared" ca="1" si="108"/>
        <v>Ravi</v>
      </c>
      <c r="S6976" t="str">
        <f>IFERROR(TEXT(DATEVALUE(LEFT(Table1[[#This Row],[Date of Purchase]],10)), "MMMM"), TEXT(Table1[[#This Row],[Date of Purchase]], "MMMM"))</f>
        <v>September</v>
      </c>
      <c r="T6976" t="str">
        <f>IF(OR(
  AND(Table1[[#This Row],[Ticket Priority]]="Critical", Table1[[#This Row],[Ticket Status]]&lt;&gt;"Closed"),
  AND(Table1[[#This Row],[Ticket Priority]]="High", Table1[[#This Row],[Ticket Status]]="Open")
), "Yes", "No")</f>
        <v>No</v>
      </c>
      <c r="U6976" s="4" t="str">
        <f>IF(Table1[[#This Row],[Ticket Status]]="Closed","Yes","No")</f>
        <v>Yes</v>
      </c>
      <c r="V6976" s="4" t="str">
        <f>IF(Table1[[#This Row],[Ticket Status]]="Pending Customer Response","Yes","No")</f>
        <v>No</v>
      </c>
      <c r="W6976" s="5">
        <f ca="1">COUNTIFS(Table1[Agent_name],Table1[[#This Row],[Agent_name]],Table1[Month],Table1[[#This Row],[Month]])/160</f>
        <v>0.64375000000000004</v>
      </c>
    </row>
    <row r="6977" spans="1:23" x14ac:dyDescent="0.25">
      <c r="A6977">
        <v>6976</v>
      </c>
      <c r="B6977" t="s">
        <v>22579</v>
      </c>
      <c r="C6977" t="s">
        <v>22580</v>
      </c>
      <c r="D6977">
        <v>34</v>
      </c>
      <c r="E6977" t="s">
        <v>58</v>
      </c>
      <c r="F6977" t="s">
        <v>655</v>
      </c>
      <c r="G6977" s="1">
        <v>44089</v>
      </c>
      <c r="H6977" t="s">
        <v>67</v>
      </c>
      <c r="I6977" t="s">
        <v>93</v>
      </c>
      <c r="J6977" s="3" t="s">
        <v>22581</v>
      </c>
      <c r="K6977" t="s">
        <v>39</v>
      </c>
      <c r="L6977" t="s">
        <v>22582</v>
      </c>
      <c r="M6977" t="s">
        <v>41</v>
      </c>
      <c r="N6977" t="s">
        <v>55</v>
      </c>
      <c r="O6977" s="2">
        <v>45078.05332175926</v>
      </c>
      <c r="P6977" s="2">
        <v>45078.708182870374</v>
      </c>
      <c r="Q6977">
        <v>4</v>
      </c>
      <c r="R6977" t="str">
        <f t="shared" ca="1" si="108"/>
        <v>Ravi</v>
      </c>
      <c r="S6977" t="str">
        <f>IFERROR(TEXT(DATEVALUE(LEFT(Table1[[#This Row],[Date of Purchase]],10)), "MMMM"), TEXT(Table1[[#This Row],[Date of Purchase]], "MMMM"))</f>
        <v>September</v>
      </c>
      <c r="T6977" t="str">
        <f>IF(OR(
  AND(Table1[[#This Row],[Ticket Priority]]="Critical", Table1[[#This Row],[Ticket Status]]&lt;&gt;"Closed"),
  AND(Table1[[#This Row],[Ticket Priority]]="High", Table1[[#This Row],[Ticket Status]]="Open")
), "Yes", "No")</f>
        <v>No</v>
      </c>
      <c r="U6977" s="4" t="str">
        <f>IF(Table1[[#This Row],[Ticket Status]]="Closed","Yes","No")</f>
        <v>Yes</v>
      </c>
      <c r="V6977" s="4" t="str">
        <f>IF(Table1[[#This Row],[Ticket Status]]="Pending Customer Response","Yes","No")</f>
        <v>No</v>
      </c>
      <c r="W6977" s="5">
        <f ca="1">COUNTIFS(Table1[Agent_name],Table1[[#This Row],[Agent_name]],Table1[Month],Table1[[#This Row],[Month]])/160</f>
        <v>0.64375000000000004</v>
      </c>
    </row>
    <row r="6978" spans="1:23" x14ac:dyDescent="0.25">
      <c r="A6978">
        <v>6977</v>
      </c>
      <c r="B6978" t="s">
        <v>22583</v>
      </c>
      <c r="C6978" t="s">
        <v>22584</v>
      </c>
      <c r="D6978">
        <v>34</v>
      </c>
      <c r="E6978" t="s">
        <v>58</v>
      </c>
      <c r="F6978" t="s">
        <v>202</v>
      </c>
      <c r="G6978" s="1">
        <v>44489</v>
      </c>
      <c r="H6978" t="s">
        <v>66</v>
      </c>
      <c r="I6978" t="s">
        <v>77</v>
      </c>
      <c r="J6978" s="3" t="s">
        <v>22585</v>
      </c>
      <c r="K6978" t="s">
        <v>39</v>
      </c>
      <c r="L6978" t="s">
        <v>22586</v>
      </c>
      <c r="M6978" t="s">
        <v>143</v>
      </c>
      <c r="N6978" t="s">
        <v>26</v>
      </c>
      <c r="O6978" s="2">
        <v>45078.360289351855</v>
      </c>
      <c r="P6978" s="2">
        <v>45078.263761574075</v>
      </c>
      <c r="Q6978">
        <v>5</v>
      </c>
      <c r="R6978" t="str">
        <f t="shared" ref="R6978:R7041" ca="1" si="109">CHOOSE(
RANDBETWEEN(1,20),
"Aisha","Aisha","Aisha","Aisha",
"Ravi","Ravi","Ravi",
"Sara","Sara","Sara",
"Mohit","Mohit",
"Priya","Priya",
"Arjun",
"Neha","Rahul","Divya","Karan","Meera","Sanjay"
)</f>
        <v>Sara</v>
      </c>
      <c r="S6978" t="str">
        <f>IFERROR(TEXT(DATEVALUE(LEFT(Table1[[#This Row],[Date of Purchase]],10)), "MMMM"), TEXT(Table1[[#This Row],[Date of Purchase]], "MMMM"))</f>
        <v>October</v>
      </c>
      <c r="T6978" t="str">
        <f>IF(OR(
  AND(Table1[[#This Row],[Ticket Priority]]="Critical", Table1[[#This Row],[Ticket Status]]&lt;&gt;"Closed"),
  AND(Table1[[#This Row],[Ticket Priority]]="High", Table1[[#This Row],[Ticket Status]]="Open")
), "Yes", "No")</f>
        <v>No</v>
      </c>
      <c r="U6978" s="4" t="str">
        <f>IF(Table1[[#This Row],[Ticket Status]]="Closed","Yes","No")</f>
        <v>Yes</v>
      </c>
      <c r="V6978" s="4" t="str">
        <f>IF(Table1[[#This Row],[Ticket Status]]="Pending Customer Response","Yes","No")</f>
        <v>No</v>
      </c>
      <c r="W6978" s="5">
        <f ca="1">COUNTIFS(Table1[Agent_name],Table1[[#This Row],[Agent_name]],Table1[Month],Table1[[#This Row],[Month]])/160</f>
        <v>0.66874999999999996</v>
      </c>
    </row>
    <row r="6979" spans="1:23" x14ac:dyDescent="0.25">
      <c r="A6979">
        <v>6978</v>
      </c>
      <c r="B6979" t="s">
        <v>22587</v>
      </c>
      <c r="C6979" t="s">
        <v>22588</v>
      </c>
      <c r="D6979">
        <v>42</v>
      </c>
      <c r="E6979" t="s">
        <v>29</v>
      </c>
      <c r="F6979" t="s">
        <v>211</v>
      </c>
      <c r="G6979" s="1">
        <v>44180</v>
      </c>
      <c r="H6979" t="s">
        <v>67</v>
      </c>
      <c r="I6979" t="s">
        <v>22</v>
      </c>
      <c r="J6979" s="3" t="s">
        <v>22589</v>
      </c>
      <c r="K6979" t="s">
        <v>24</v>
      </c>
      <c r="M6979" t="s">
        <v>41</v>
      </c>
      <c r="N6979" t="s">
        <v>33</v>
      </c>
      <c r="O6979" s="2">
        <v>45078.213078703702</v>
      </c>
      <c r="R6979" t="str">
        <f t="shared" ca="1" si="109"/>
        <v>Mohit</v>
      </c>
      <c r="S6979" t="str">
        <f>IFERROR(TEXT(DATEVALUE(LEFT(Table1[[#This Row],[Date of Purchase]],10)), "MMMM"), TEXT(Table1[[#This Row],[Date of Purchase]], "MMMM"))</f>
        <v>December</v>
      </c>
      <c r="T6979" t="str">
        <f>IF(OR(
  AND(Table1[[#This Row],[Ticket Priority]]="Critical", Table1[[#This Row],[Ticket Status]]&lt;&gt;"Closed"),
  AND(Table1[[#This Row],[Ticket Priority]]="High", Table1[[#This Row],[Ticket Status]]="Open")
), "Yes", "No")</f>
        <v>No</v>
      </c>
      <c r="U6979" s="4" t="str">
        <f>IF(Table1[[#This Row],[Ticket Status]]="Closed","Yes","No")</f>
        <v>No</v>
      </c>
      <c r="V6979" s="4" t="str">
        <f>IF(Table1[[#This Row],[Ticket Status]]="Pending Customer Response","Yes","No")</f>
        <v>Yes</v>
      </c>
      <c r="W6979" s="5">
        <f ca="1">COUNTIFS(Table1[Agent_name],Table1[[#This Row],[Agent_name]],Table1[Month],Table1[[#This Row],[Month]])/160</f>
        <v>0.44374999999999998</v>
      </c>
    </row>
    <row r="6980" spans="1:23" x14ac:dyDescent="0.25">
      <c r="A6980">
        <v>6979</v>
      </c>
      <c r="B6980" t="s">
        <v>22590</v>
      </c>
      <c r="C6980" t="s">
        <v>22591</v>
      </c>
      <c r="D6980">
        <v>40</v>
      </c>
      <c r="E6980" t="s">
        <v>19</v>
      </c>
      <c r="F6980" t="s">
        <v>211</v>
      </c>
      <c r="G6980" s="1">
        <v>43847</v>
      </c>
      <c r="H6980" t="s">
        <v>21</v>
      </c>
      <c r="I6980" t="s">
        <v>150</v>
      </c>
      <c r="J6980" s="3" t="s">
        <v>22592</v>
      </c>
      <c r="K6980" t="s">
        <v>62</v>
      </c>
      <c r="M6980" t="s">
        <v>143</v>
      </c>
      <c r="N6980" t="s">
        <v>33</v>
      </c>
      <c r="R6980" t="str">
        <f t="shared" ca="1" si="109"/>
        <v>Meera</v>
      </c>
      <c r="S6980" t="str">
        <f>IFERROR(TEXT(DATEVALUE(LEFT(Table1[[#This Row],[Date of Purchase]],10)), "MMMM"), TEXT(Table1[[#This Row],[Date of Purchase]], "MMMM"))</f>
        <v>January</v>
      </c>
      <c r="T6980" t="str">
        <f>IF(OR(
  AND(Table1[[#This Row],[Ticket Priority]]="Critical", Table1[[#This Row],[Ticket Status]]&lt;&gt;"Closed"),
  AND(Table1[[#This Row],[Ticket Priority]]="High", Table1[[#This Row],[Ticket Status]]="Open")
), "Yes", "No")</f>
        <v>No</v>
      </c>
      <c r="U6980" s="4" t="str">
        <f>IF(Table1[[#This Row],[Ticket Status]]="Closed","Yes","No")</f>
        <v>No</v>
      </c>
      <c r="V6980" s="4" t="str">
        <f>IF(Table1[[#This Row],[Ticket Status]]="Pending Customer Response","Yes","No")</f>
        <v>No</v>
      </c>
      <c r="W6980" s="5">
        <f ca="1">COUNTIFS(Table1[Agent_name],Table1[[#This Row],[Agent_name]],Table1[Month],Table1[[#This Row],[Month]])/160</f>
        <v>0.21875</v>
      </c>
    </row>
    <row r="6981" spans="1:23" x14ac:dyDescent="0.25">
      <c r="A6981">
        <v>6980</v>
      </c>
      <c r="B6981" t="s">
        <v>22593</v>
      </c>
      <c r="C6981" t="s">
        <v>22594</v>
      </c>
      <c r="D6981">
        <v>27</v>
      </c>
      <c r="E6981" t="s">
        <v>29</v>
      </c>
      <c r="F6981" t="s">
        <v>223</v>
      </c>
      <c r="G6981" s="1">
        <v>44471</v>
      </c>
      <c r="H6981" t="s">
        <v>21</v>
      </c>
      <c r="I6981" t="s">
        <v>150</v>
      </c>
      <c r="J6981" s="3" t="s">
        <v>22595</v>
      </c>
      <c r="K6981" t="s">
        <v>24</v>
      </c>
      <c r="M6981" t="s">
        <v>41</v>
      </c>
      <c r="N6981" t="s">
        <v>26</v>
      </c>
      <c r="O6981" s="2">
        <v>45078.322141203702</v>
      </c>
      <c r="R6981" t="str">
        <f t="shared" ca="1" si="109"/>
        <v>Meera</v>
      </c>
      <c r="S6981" t="str">
        <f>IFERROR(TEXT(DATEVALUE(LEFT(Table1[[#This Row],[Date of Purchase]],10)), "MMMM"), TEXT(Table1[[#This Row],[Date of Purchase]], "MMMM"))</f>
        <v>October</v>
      </c>
      <c r="T6981" t="str">
        <f>IF(OR(
  AND(Table1[[#This Row],[Ticket Priority]]="Critical", Table1[[#This Row],[Ticket Status]]&lt;&gt;"Closed"),
  AND(Table1[[#This Row],[Ticket Priority]]="High", Table1[[#This Row],[Ticket Status]]="Open")
), "Yes", "No")</f>
        <v>No</v>
      </c>
      <c r="U6981" s="4" t="str">
        <f>IF(Table1[[#This Row],[Ticket Status]]="Closed","Yes","No")</f>
        <v>No</v>
      </c>
      <c r="V6981" s="4" t="str">
        <f>IF(Table1[[#This Row],[Ticket Status]]="Pending Customer Response","Yes","No")</f>
        <v>Yes</v>
      </c>
      <c r="W6981" s="5">
        <f ca="1">COUNTIFS(Table1[Agent_name],Table1[[#This Row],[Agent_name]],Table1[Month],Table1[[#This Row],[Month]])/160</f>
        <v>0.23749999999999999</v>
      </c>
    </row>
    <row r="6982" spans="1:23" x14ac:dyDescent="0.25">
      <c r="A6982">
        <v>6981</v>
      </c>
      <c r="B6982" t="s">
        <v>3973</v>
      </c>
      <c r="C6982" t="s">
        <v>2004</v>
      </c>
      <c r="D6982">
        <v>46</v>
      </c>
      <c r="E6982" t="s">
        <v>58</v>
      </c>
      <c r="F6982" t="s">
        <v>339</v>
      </c>
      <c r="G6982" s="1">
        <v>44516</v>
      </c>
      <c r="H6982" t="s">
        <v>21</v>
      </c>
      <c r="I6982" t="s">
        <v>60</v>
      </c>
      <c r="J6982" s="3" t="s">
        <v>22596</v>
      </c>
      <c r="K6982" t="s">
        <v>62</v>
      </c>
      <c r="M6982" t="s">
        <v>89</v>
      </c>
      <c r="N6982" t="s">
        <v>26</v>
      </c>
      <c r="R6982" t="str">
        <f t="shared" ca="1" si="109"/>
        <v>Sara</v>
      </c>
      <c r="S6982" t="str">
        <f>IFERROR(TEXT(DATEVALUE(LEFT(Table1[[#This Row],[Date of Purchase]],10)), "MMMM"), TEXT(Table1[[#This Row],[Date of Purchase]], "MMMM"))</f>
        <v>November</v>
      </c>
      <c r="T6982" t="str">
        <f>IF(OR(
  AND(Table1[[#This Row],[Ticket Priority]]="Critical", Table1[[#This Row],[Ticket Status]]&lt;&gt;"Closed"),
  AND(Table1[[#This Row],[Ticket Priority]]="High", Table1[[#This Row],[Ticket Status]]="Open")
), "Yes", "No")</f>
        <v>Yes</v>
      </c>
      <c r="U6982" s="4" t="str">
        <f>IF(Table1[[#This Row],[Ticket Status]]="Closed","Yes","No")</f>
        <v>No</v>
      </c>
      <c r="V6982" s="4" t="str">
        <f>IF(Table1[[#This Row],[Ticket Status]]="Pending Customer Response","Yes","No")</f>
        <v>No</v>
      </c>
      <c r="W6982" s="5">
        <f ca="1">COUNTIFS(Table1[Agent_name],Table1[[#This Row],[Agent_name]],Table1[Month],Table1[[#This Row],[Month]])/160</f>
        <v>0.79374999999999996</v>
      </c>
    </row>
    <row r="6983" spans="1:23" x14ac:dyDescent="0.25">
      <c r="A6983">
        <v>6982</v>
      </c>
      <c r="B6983" t="s">
        <v>22597</v>
      </c>
      <c r="C6983" t="s">
        <v>22598</v>
      </c>
      <c r="D6983">
        <v>22</v>
      </c>
      <c r="E6983" t="s">
        <v>58</v>
      </c>
      <c r="F6983" t="s">
        <v>81</v>
      </c>
      <c r="G6983" s="1">
        <v>44159</v>
      </c>
      <c r="H6983" t="s">
        <v>66</v>
      </c>
      <c r="I6983" t="s">
        <v>141</v>
      </c>
      <c r="J6983" s="3" t="s">
        <v>22599</v>
      </c>
      <c r="K6983" t="s">
        <v>24</v>
      </c>
      <c r="M6983" t="s">
        <v>41</v>
      </c>
      <c r="N6983" t="s">
        <v>26</v>
      </c>
      <c r="O6983" s="2">
        <v>45078.727731481478</v>
      </c>
      <c r="R6983" t="str">
        <f t="shared" ca="1" si="109"/>
        <v>Ravi</v>
      </c>
      <c r="S6983" t="str">
        <f>IFERROR(TEXT(DATEVALUE(LEFT(Table1[[#This Row],[Date of Purchase]],10)), "MMMM"), TEXT(Table1[[#This Row],[Date of Purchase]], "MMMM"))</f>
        <v>November</v>
      </c>
      <c r="T6983" t="str">
        <f>IF(OR(
  AND(Table1[[#This Row],[Ticket Priority]]="Critical", Table1[[#This Row],[Ticket Status]]&lt;&gt;"Closed"),
  AND(Table1[[#This Row],[Ticket Priority]]="High", Table1[[#This Row],[Ticket Status]]="Open")
), "Yes", "No")</f>
        <v>No</v>
      </c>
      <c r="U6983" s="4" t="str">
        <f>IF(Table1[[#This Row],[Ticket Status]]="Closed","Yes","No")</f>
        <v>No</v>
      </c>
      <c r="V6983" s="4" t="str">
        <f>IF(Table1[[#This Row],[Ticket Status]]="Pending Customer Response","Yes","No")</f>
        <v>Yes</v>
      </c>
      <c r="W6983" s="5">
        <f ca="1">COUNTIFS(Table1[Agent_name],Table1[[#This Row],[Agent_name]],Table1[Month],Table1[[#This Row],[Month]])/160</f>
        <v>0.61875000000000002</v>
      </c>
    </row>
    <row r="6984" spans="1:23" x14ac:dyDescent="0.25">
      <c r="A6984">
        <v>6983</v>
      </c>
      <c r="B6984" t="s">
        <v>1480</v>
      </c>
      <c r="C6984" t="s">
        <v>22600</v>
      </c>
      <c r="D6984">
        <v>67</v>
      </c>
      <c r="E6984" t="s">
        <v>19</v>
      </c>
      <c r="F6984" t="s">
        <v>281</v>
      </c>
      <c r="G6984" s="1">
        <v>44535</v>
      </c>
      <c r="H6984" t="s">
        <v>21</v>
      </c>
      <c r="I6984" t="s">
        <v>67</v>
      </c>
      <c r="J6984" s="3" t="s">
        <v>22601</v>
      </c>
      <c r="K6984" t="s">
        <v>39</v>
      </c>
      <c r="L6984" t="s">
        <v>22602</v>
      </c>
      <c r="M6984" t="s">
        <v>41</v>
      </c>
      <c r="N6984" t="s">
        <v>26</v>
      </c>
      <c r="O6984" s="2">
        <v>45078.043715277781</v>
      </c>
      <c r="P6984" s="2">
        <v>45078.245798611111</v>
      </c>
      <c r="Q6984">
        <v>3</v>
      </c>
      <c r="R6984" t="str">
        <f t="shared" ca="1" si="109"/>
        <v>Priya</v>
      </c>
      <c r="S6984" t="str">
        <f>IFERROR(TEXT(DATEVALUE(LEFT(Table1[[#This Row],[Date of Purchase]],10)), "MMMM"), TEXT(Table1[[#This Row],[Date of Purchase]], "MMMM"))</f>
        <v>December</v>
      </c>
      <c r="T6984" t="str">
        <f>IF(OR(
  AND(Table1[[#This Row],[Ticket Priority]]="Critical", Table1[[#This Row],[Ticket Status]]&lt;&gt;"Closed"),
  AND(Table1[[#This Row],[Ticket Priority]]="High", Table1[[#This Row],[Ticket Status]]="Open")
), "Yes", "No")</f>
        <v>No</v>
      </c>
      <c r="U6984" s="4" t="str">
        <f>IF(Table1[[#This Row],[Ticket Status]]="Closed","Yes","No")</f>
        <v>Yes</v>
      </c>
      <c r="V6984" s="4" t="str">
        <f>IF(Table1[[#This Row],[Ticket Status]]="Pending Customer Response","Yes","No")</f>
        <v>No</v>
      </c>
      <c r="W6984" s="5">
        <f ca="1">COUNTIFS(Table1[Agent_name],Table1[[#This Row],[Agent_name]],Table1[Month],Table1[[#This Row],[Month]])/160</f>
        <v>0.48749999999999999</v>
      </c>
    </row>
    <row r="6985" spans="1:23" x14ac:dyDescent="0.25">
      <c r="A6985">
        <v>6984</v>
      </c>
      <c r="B6985" t="s">
        <v>3209</v>
      </c>
      <c r="C6985" t="s">
        <v>22603</v>
      </c>
      <c r="D6985">
        <v>43</v>
      </c>
      <c r="E6985" t="s">
        <v>29</v>
      </c>
      <c r="F6985" t="s">
        <v>456</v>
      </c>
      <c r="G6985" s="1">
        <v>44451</v>
      </c>
      <c r="H6985" t="s">
        <v>59</v>
      </c>
      <c r="I6985" t="s">
        <v>22</v>
      </c>
      <c r="J6985" s="3" t="s">
        <v>22604</v>
      </c>
      <c r="K6985" t="s">
        <v>39</v>
      </c>
      <c r="L6985" t="s">
        <v>22605</v>
      </c>
      <c r="M6985" t="s">
        <v>25</v>
      </c>
      <c r="N6985" t="s">
        <v>26</v>
      </c>
      <c r="O6985" s="2">
        <v>45078.463865740741</v>
      </c>
      <c r="P6985" s="2">
        <v>45078.043032407404</v>
      </c>
      <c r="Q6985">
        <v>3</v>
      </c>
      <c r="R6985" t="str">
        <f t="shared" ca="1" si="109"/>
        <v>Arjun</v>
      </c>
      <c r="S6985" t="str">
        <f>IFERROR(TEXT(DATEVALUE(LEFT(Table1[[#This Row],[Date of Purchase]],10)), "MMMM"), TEXT(Table1[[#This Row],[Date of Purchase]], "MMMM"))</f>
        <v>September</v>
      </c>
      <c r="T6985" t="str">
        <f>IF(OR(
  AND(Table1[[#This Row],[Ticket Priority]]="Critical", Table1[[#This Row],[Ticket Status]]&lt;&gt;"Closed"),
  AND(Table1[[#This Row],[Ticket Priority]]="High", Table1[[#This Row],[Ticket Status]]="Open")
), "Yes", "No")</f>
        <v>No</v>
      </c>
      <c r="U6985" s="4" t="str">
        <f>IF(Table1[[#This Row],[Ticket Status]]="Closed","Yes","No")</f>
        <v>Yes</v>
      </c>
      <c r="V6985" s="4" t="str">
        <f>IF(Table1[[#This Row],[Ticket Status]]="Pending Customer Response","Yes","No")</f>
        <v>No</v>
      </c>
      <c r="W6985" s="5">
        <f ca="1">COUNTIFS(Table1[Agent_name],Table1[[#This Row],[Agent_name]],Table1[Month],Table1[[#This Row],[Month]])/160</f>
        <v>0.1875</v>
      </c>
    </row>
    <row r="6986" spans="1:23" x14ac:dyDescent="0.25">
      <c r="A6986">
        <v>6985</v>
      </c>
      <c r="B6986" t="s">
        <v>22606</v>
      </c>
      <c r="C6986" t="s">
        <v>7301</v>
      </c>
      <c r="D6986">
        <v>18</v>
      </c>
      <c r="E6986" t="s">
        <v>29</v>
      </c>
      <c r="F6986" t="s">
        <v>655</v>
      </c>
      <c r="G6986" s="1">
        <v>44037</v>
      </c>
      <c r="H6986" t="s">
        <v>45</v>
      </c>
      <c r="I6986" t="s">
        <v>46</v>
      </c>
      <c r="J6986" s="3" t="s">
        <v>22607</v>
      </c>
      <c r="K6986" t="s">
        <v>39</v>
      </c>
      <c r="L6986" t="s">
        <v>22608</v>
      </c>
      <c r="M6986" t="s">
        <v>89</v>
      </c>
      <c r="N6986" t="s">
        <v>83</v>
      </c>
      <c r="O6986" s="2">
        <v>45078.226377314815</v>
      </c>
      <c r="P6986" s="2">
        <v>45078.42359953704</v>
      </c>
      <c r="Q6986">
        <v>1</v>
      </c>
      <c r="R6986" t="str">
        <f t="shared" ca="1" si="109"/>
        <v>Mohit</v>
      </c>
      <c r="S6986" t="str">
        <f>IFERROR(TEXT(DATEVALUE(LEFT(Table1[[#This Row],[Date of Purchase]],10)), "MMMM"), TEXT(Table1[[#This Row],[Date of Purchase]], "MMMM"))</f>
        <v>July</v>
      </c>
      <c r="T6986" t="str">
        <f>IF(OR(
  AND(Table1[[#This Row],[Ticket Priority]]="Critical", Table1[[#This Row],[Ticket Status]]&lt;&gt;"Closed"),
  AND(Table1[[#This Row],[Ticket Priority]]="High", Table1[[#This Row],[Ticket Status]]="Open")
), "Yes", "No")</f>
        <v>No</v>
      </c>
      <c r="U6986" s="4" t="str">
        <f>IF(Table1[[#This Row],[Ticket Status]]="Closed","Yes","No")</f>
        <v>Yes</v>
      </c>
      <c r="V6986" s="4" t="str">
        <f>IF(Table1[[#This Row],[Ticket Status]]="Pending Customer Response","Yes","No")</f>
        <v>No</v>
      </c>
      <c r="W6986" s="5">
        <f ca="1">COUNTIFS(Table1[Agent_name],Table1[[#This Row],[Agent_name]],Table1[Month],Table1[[#This Row],[Month]])/160</f>
        <v>0.53125</v>
      </c>
    </row>
    <row r="6987" spans="1:23" x14ac:dyDescent="0.25">
      <c r="A6987">
        <v>6986</v>
      </c>
      <c r="B6987" t="s">
        <v>22609</v>
      </c>
      <c r="C6987" t="s">
        <v>22610</v>
      </c>
      <c r="D6987">
        <v>56</v>
      </c>
      <c r="E6987" t="s">
        <v>58</v>
      </c>
      <c r="F6987" t="s">
        <v>281</v>
      </c>
      <c r="G6987" s="1">
        <v>43852</v>
      </c>
      <c r="H6987" t="s">
        <v>66</v>
      </c>
      <c r="I6987" t="s">
        <v>141</v>
      </c>
      <c r="J6987" s="3" t="s">
        <v>22611</v>
      </c>
      <c r="K6987" t="s">
        <v>62</v>
      </c>
      <c r="M6987" t="s">
        <v>89</v>
      </c>
      <c r="N6987" t="s">
        <v>55</v>
      </c>
      <c r="R6987" t="str">
        <f t="shared" ca="1" si="109"/>
        <v>Aisha</v>
      </c>
      <c r="S6987" t="str">
        <f>IFERROR(TEXT(DATEVALUE(LEFT(Table1[[#This Row],[Date of Purchase]],10)), "MMMM"), TEXT(Table1[[#This Row],[Date of Purchase]], "MMMM"))</f>
        <v>January</v>
      </c>
      <c r="T6987" t="str">
        <f>IF(OR(
  AND(Table1[[#This Row],[Ticket Priority]]="Critical", Table1[[#This Row],[Ticket Status]]&lt;&gt;"Closed"),
  AND(Table1[[#This Row],[Ticket Priority]]="High", Table1[[#This Row],[Ticket Status]]="Open")
), "Yes", "No")</f>
        <v>Yes</v>
      </c>
      <c r="U6987" s="4" t="str">
        <f>IF(Table1[[#This Row],[Ticket Status]]="Closed","Yes","No")</f>
        <v>No</v>
      </c>
      <c r="V6987" s="4" t="str">
        <f>IF(Table1[[#This Row],[Ticket Status]]="Pending Customer Response","Yes","No")</f>
        <v>No</v>
      </c>
      <c r="W6987" s="5">
        <f ca="1">COUNTIFS(Table1[Agent_name],Table1[[#This Row],[Agent_name]],Table1[Month],Table1[[#This Row],[Month]])/160</f>
        <v>0.83125000000000004</v>
      </c>
    </row>
    <row r="6988" spans="1:23" x14ac:dyDescent="0.25">
      <c r="A6988">
        <v>6987</v>
      </c>
      <c r="B6988" t="s">
        <v>22612</v>
      </c>
      <c r="C6988" t="s">
        <v>22613</v>
      </c>
      <c r="D6988">
        <v>31</v>
      </c>
      <c r="E6988" t="s">
        <v>58</v>
      </c>
      <c r="F6988" t="s">
        <v>281</v>
      </c>
      <c r="G6988" s="1">
        <v>44117</v>
      </c>
      <c r="H6988" t="s">
        <v>45</v>
      </c>
      <c r="I6988" t="s">
        <v>150</v>
      </c>
      <c r="J6988" s="3" t="s">
        <v>22614</v>
      </c>
      <c r="K6988" t="s">
        <v>62</v>
      </c>
      <c r="M6988" t="s">
        <v>143</v>
      </c>
      <c r="N6988" t="s">
        <v>26</v>
      </c>
      <c r="R6988" t="str">
        <f t="shared" ca="1" si="109"/>
        <v>Ravi</v>
      </c>
      <c r="S6988" t="str">
        <f>IFERROR(TEXT(DATEVALUE(LEFT(Table1[[#This Row],[Date of Purchase]],10)), "MMMM"), TEXT(Table1[[#This Row],[Date of Purchase]], "MMMM"))</f>
        <v>October</v>
      </c>
      <c r="T6988" t="str">
        <f>IF(OR(
  AND(Table1[[#This Row],[Ticket Priority]]="Critical", Table1[[#This Row],[Ticket Status]]&lt;&gt;"Closed"),
  AND(Table1[[#This Row],[Ticket Priority]]="High", Table1[[#This Row],[Ticket Status]]="Open")
), "Yes", "No")</f>
        <v>No</v>
      </c>
      <c r="U6988" s="4" t="str">
        <f>IF(Table1[[#This Row],[Ticket Status]]="Closed","Yes","No")</f>
        <v>No</v>
      </c>
      <c r="V6988" s="4" t="str">
        <f>IF(Table1[[#This Row],[Ticket Status]]="Pending Customer Response","Yes","No")</f>
        <v>No</v>
      </c>
      <c r="W6988" s="5">
        <f ca="1">COUNTIFS(Table1[Agent_name],Table1[[#This Row],[Agent_name]],Table1[Month],Table1[[#This Row],[Month]])/160</f>
        <v>0.58125000000000004</v>
      </c>
    </row>
    <row r="6989" spans="1:23" x14ac:dyDescent="0.25">
      <c r="A6989">
        <v>6988</v>
      </c>
      <c r="B6989" t="s">
        <v>22615</v>
      </c>
      <c r="C6989" t="s">
        <v>22616</v>
      </c>
      <c r="D6989">
        <v>33</v>
      </c>
      <c r="E6989" t="s">
        <v>29</v>
      </c>
      <c r="F6989" t="s">
        <v>699</v>
      </c>
      <c r="G6989" s="1">
        <v>44044</v>
      </c>
      <c r="H6989" t="s">
        <v>45</v>
      </c>
      <c r="I6989" t="s">
        <v>67</v>
      </c>
      <c r="J6989" s="3" t="s">
        <v>22617</v>
      </c>
      <c r="K6989" t="s">
        <v>24</v>
      </c>
      <c r="M6989" t="s">
        <v>89</v>
      </c>
      <c r="N6989" t="s">
        <v>55</v>
      </c>
      <c r="O6989" s="2">
        <v>45078.124328703707</v>
      </c>
      <c r="R6989" t="str">
        <f t="shared" ca="1" si="109"/>
        <v>Sara</v>
      </c>
      <c r="S6989" t="str">
        <f>IFERROR(TEXT(DATEVALUE(LEFT(Table1[[#This Row],[Date of Purchase]],10)), "MMMM"), TEXT(Table1[[#This Row],[Date of Purchase]], "MMMM"))</f>
        <v>August</v>
      </c>
      <c r="T6989" t="str">
        <f>IF(OR(
  AND(Table1[[#This Row],[Ticket Priority]]="Critical", Table1[[#This Row],[Ticket Status]]&lt;&gt;"Closed"),
  AND(Table1[[#This Row],[Ticket Priority]]="High", Table1[[#This Row],[Ticket Status]]="Open")
), "Yes", "No")</f>
        <v>No</v>
      </c>
      <c r="U6989" s="4" t="str">
        <f>IF(Table1[[#This Row],[Ticket Status]]="Closed","Yes","No")</f>
        <v>No</v>
      </c>
      <c r="V6989" s="4" t="str">
        <f>IF(Table1[[#This Row],[Ticket Status]]="Pending Customer Response","Yes","No")</f>
        <v>Yes</v>
      </c>
      <c r="W6989" s="5">
        <f ca="1">COUNTIFS(Table1[Agent_name],Table1[[#This Row],[Agent_name]],Table1[Month],Table1[[#This Row],[Month]])/160</f>
        <v>0.8</v>
      </c>
    </row>
    <row r="6990" spans="1:23" x14ac:dyDescent="0.25">
      <c r="A6990">
        <v>6989</v>
      </c>
      <c r="B6990" t="s">
        <v>22618</v>
      </c>
      <c r="C6990" t="s">
        <v>22619</v>
      </c>
      <c r="D6990">
        <v>60</v>
      </c>
      <c r="E6990" t="s">
        <v>58</v>
      </c>
      <c r="F6990" t="s">
        <v>134</v>
      </c>
      <c r="G6990" s="1">
        <v>44004</v>
      </c>
      <c r="H6990" t="s">
        <v>67</v>
      </c>
      <c r="I6990" t="s">
        <v>59</v>
      </c>
      <c r="J6990" s="3" t="s">
        <v>22620</v>
      </c>
      <c r="K6990" t="s">
        <v>62</v>
      </c>
      <c r="M6990" t="s">
        <v>89</v>
      </c>
      <c r="N6990" t="s">
        <v>83</v>
      </c>
      <c r="R6990" t="str">
        <f t="shared" ca="1" si="109"/>
        <v>Aisha</v>
      </c>
      <c r="S6990" t="str">
        <f>IFERROR(TEXT(DATEVALUE(LEFT(Table1[[#This Row],[Date of Purchase]],10)), "MMMM"), TEXT(Table1[[#This Row],[Date of Purchase]], "MMMM"))</f>
        <v>June</v>
      </c>
      <c r="T6990" t="str">
        <f>IF(OR(
  AND(Table1[[#This Row],[Ticket Priority]]="Critical", Table1[[#This Row],[Ticket Status]]&lt;&gt;"Closed"),
  AND(Table1[[#This Row],[Ticket Priority]]="High", Table1[[#This Row],[Ticket Status]]="Open")
), "Yes", "No")</f>
        <v>Yes</v>
      </c>
      <c r="U6990" s="4" t="str">
        <f>IF(Table1[[#This Row],[Ticket Status]]="Closed","Yes","No")</f>
        <v>No</v>
      </c>
      <c r="V6990" s="4" t="str">
        <f>IF(Table1[[#This Row],[Ticket Status]]="Pending Customer Response","Yes","No")</f>
        <v>No</v>
      </c>
      <c r="W6990" s="5">
        <f ca="1">COUNTIFS(Table1[Agent_name],Table1[[#This Row],[Agent_name]],Table1[Month],Table1[[#This Row],[Month]])/160</f>
        <v>0.89375000000000004</v>
      </c>
    </row>
    <row r="6991" spans="1:23" x14ac:dyDescent="0.25">
      <c r="A6991">
        <v>6990</v>
      </c>
      <c r="B6991" t="s">
        <v>22621</v>
      </c>
      <c r="C6991" t="s">
        <v>22622</v>
      </c>
      <c r="D6991">
        <v>37</v>
      </c>
      <c r="E6991" t="s">
        <v>58</v>
      </c>
      <c r="F6991" t="s">
        <v>107</v>
      </c>
      <c r="G6991" s="1">
        <v>44092</v>
      </c>
      <c r="H6991" t="s">
        <v>59</v>
      </c>
      <c r="I6991" t="s">
        <v>93</v>
      </c>
      <c r="J6991" s="3" t="s">
        <v>22623</v>
      </c>
      <c r="K6991" t="s">
        <v>24</v>
      </c>
      <c r="M6991" t="s">
        <v>41</v>
      </c>
      <c r="N6991" t="s">
        <v>55</v>
      </c>
      <c r="O6991" s="2">
        <v>45078.980624999997</v>
      </c>
      <c r="R6991" t="str">
        <f t="shared" ca="1" si="109"/>
        <v>Aisha</v>
      </c>
      <c r="S6991" t="str">
        <f>IFERROR(TEXT(DATEVALUE(LEFT(Table1[[#This Row],[Date of Purchase]],10)), "MMMM"), TEXT(Table1[[#This Row],[Date of Purchase]], "MMMM"))</f>
        <v>September</v>
      </c>
      <c r="T6991" t="str">
        <f>IF(OR(
  AND(Table1[[#This Row],[Ticket Priority]]="Critical", Table1[[#This Row],[Ticket Status]]&lt;&gt;"Closed"),
  AND(Table1[[#This Row],[Ticket Priority]]="High", Table1[[#This Row],[Ticket Status]]="Open")
), "Yes", "No")</f>
        <v>No</v>
      </c>
      <c r="U6991" s="4" t="str">
        <f>IF(Table1[[#This Row],[Ticket Status]]="Closed","Yes","No")</f>
        <v>No</v>
      </c>
      <c r="V6991" s="4" t="str">
        <f>IF(Table1[[#This Row],[Ticket Status]]="Pending Customer Response","Yes","No")</f>
        <v>Yes</v>
      </c>
      <c r="W6991" s="5">
        <f ca="1">COUNTIFS(Table1[Agent_name],Table1[[#This Row],[Agent_name]],Table1[Month],Table1[[#This Row],[Month]])/160</f>
        <v>0.86250000000000004</v>
      </c>
    </row>
    <row r="6992" spans="1:23" x14ac:dyDescent="0.25">
      <c r="A6992">
        <v>6991</v>
      </c>
      <c r="B6992" t="s">
        <v>22624</v>
      </c>
      <c r="C6992" t="s">
        <v>22625</v>
      </c>
      <c r="D6992">
        <v>66</v>
      </c>
      <c r="E6992" t="s">
        <v>58</v>
      </c>
      <c r="F6992" t="s">
        <v>98</v>
      </c>
      <c r="G6992" s="1">
        <v>44117</v>
      </c>
      <c r="H6992" t="s">
        <v>66</v>
      </c>
      <c r="I6992" t="s">
        <v>113</v>
      </c>
      <c r="J6992" s="3" t="s">
        <v>22626</v>
      </c>
      <c r="K6992" t="s">
        <v>62</v>
      </c>
      <c r="M6992" t="s">
        <v>89</v>
      </c>
      <c r="N6992" t="s">
        <v>26</v>
      </c>
      <c r="R6992" t="str">
        <f t="shared" ca="1" si="109"/>
        <v>Karan</v>
      </c>
      <c r="S6992" t="str">
        <f>IFERROR(TEXT(DATEVALUE(LEFT(Table1[[#This Row],[Date of Purchase]],10)), "MMMM"), TEXT(Table1[[#This Row],[Date of Purchase]], "MMMM"))</f>
        <v>October</v>
      </c>
      <c r="T6992" t="str">
        <f>IF(OR(
  AND(Table1[[#This Row],[Ticket Priority]]="Critical", Table1[[#This Row],[Ticket Status]]&lt;&gt;"Closed"),
  AND(Table1[[#This Row],[Ticket Priority]]="High", Table1[[#This Row],[Ticket Status]]="Open")
), "Yes", "No")</f>
        <v>Yes</v>
      </c>
      <c r="U6992" s="4" t="str">
        <f>IF(Table1[[#This Row],[Ticket Status]]="Closed","Yes","No")</f>
        <v>No</v>
      </c>
      <c r="V6992" s="4" t="str">
        <f>IF(Table1[[#This Row],[Ticket Status]]="Pending Customer Response","Yes","No")</f>
        <v>No</v>
      </c>
      <c r="W6992" s="5">
        <f ca="1">COUNTIFS(Table1[Agent_name],Table1[[#This Row],[Agent_name]],Table1[Month],Table1[[#This Row],[Month]])/160</f>
        <v>0.21249999999999999</v>
      </c>
    </row>
    <row r="6993" spans="1:23" x14ac:dyDescent="0.25">
      <c r="A6993">
        <v>6992</v>
      </c>
      <c r="B6993" t="s">
        <v>22627</v>
      </c>
      <c r="C6993" t="s">
        <v>22628</v>
      </c>
      <c r="D6993">
        <v>61</v>
      </c>
      <c r="E6993" t="s">
        <v>29</v>
      </c>
      <c r="F6993" t="s">
        <v>149</v>
      </c>
      <c r="G6993" s="1">
        <v>44005</v>
      </c>
      <c r="H6993" t="s">
        <v>21</v>
      </c>
      <c r="I6993" t="s">
        <v>77</v>
      </c>
      <c r="J6993" s="3" t="s">
        <v>22629</v>
      </c>
      <c r="K6993" t="s">
        <v>24</v>
      </c>
      <c r="M6993" t="s">
        <v>25</v>
      </c>
      <c r="N6993" t="s">
        <v>83</v>
      </c>
      <c r="O6993" s="2">
        <v>45078.505659722221</v>
      </c>
      <c r="R6993" t="str">
        <f t="shared" ca="1" si="109"/>
        <v>Aisha</v>
      </c>
      <c r="S6993" t="str">
        <f>IFERROR(TEXT(DATEVALUE(LEFT(Table1[[#This Row],[Date of Purchase]],10)), "MMMM"), TEXT(Table1[[#This Row],[Date of Purchase]], "MMMM"))</f>
        <v>June</v>
      </c>
      <c r="T6993" t="str">
        <f>IF(OR(
  AND(Table1[[#This Row],[Ticket Priority]]="Critical", Table1[[#This Row],[Ticket Status]]&lt;&gt;"Closed"),
  AND(Table1[[#This Row],[Ticket Priority]]="High", Table1[[#This Row],[Ticket Status]]="Open")
), "Yes", "No")</f>
        <v>Yes</v>
      </c>
      <c r="U6993" s="4" t="str">
        <f>IF(Table1[[#This Row],[Ticket Status]]="Closed","Yes","No")</f>
        <v>No</v>
      </c>
      <c r="V6993" s="4" t="str">
        <f>IF(Table1[[#This Row],[Ticket Status]]="Pending Customer Response","Yes","No")</f>
        <v>Yes</v>
      </c>
      <c r="W6993" s="5">
        <f ca="1">COUNTIFS(Table1[Agent_name],Table1[[#This Row],[Agent_name]],Table1[Month],Table1[[#This Row],[Month]])/160</f>
        <v>0.89375000000000004</v>
      </c>
    </row>
    <row r="6994" spans="1:23" x14ac:dyDescent="0.25">
      <c r="A6994">
        <v>6993</v>
      </c>
      <c r="B6994" t="s">
        <v>22630</v>
      </c>
      <c r="C6994" t="s">
        <v>22631</v>
      </c>
      <c r="D6994">
        <v>44</v>
      </c>
      <c r="E6994" t="s">
        <v>58</v>
      </c>
      <c r="F6994" t="s">
        <v>107</v>
      </c>
      <c r="G6994" s="1">
        <v>43998</v>
      </c>
      <c r="H6994" t="s">
        <v>45</v>
      </c>
      <c r="I6994" t="s">
        <v>99</v>
      </c>
      <c r="J6994" s="3" t="s">
        <v>22632</v>
      </c>
      <c r="K6994" t="s">
        <v>39</v>
      </c>
      <c r="L6994" t="s">
        <v>22633</v>
      </c>
      <c r="M6994" t="s">
        <v>89</v>
      </c>
      <c r="N6994" t="s">
        <v>33</v>
      </c>
      <c r="O6994" s="2">
        <v>45078.064710648148</v>
      </c>
      <c r="P6994" s="2">
        <v>45078.886238425926</v>
      </c>
      <c r="Q6994">
        <v>5</v>
      </c>
      <c r="R6994" t="str">
        <f t="shared" ca="1" si="109"/>
        <v>Priya</v>
      </c>
      <c r="S6994" t="str">
        <f>IFERROR(TEXT(DATEVALUE(LEFT(Table1[[#This Row],[Date of Purchase]],10)), "MMMM"), TEXT(Table1[[#This Row],[Date of Purchase]], "MMMM"))</f>
        <v>June</v>
      </c>
      <c r="T6994" t="str">
        <f>IF(OR(
  AND(Table1[[#This Row],[Ticket Priority]]="Critical", Table1[[#This Row],[Ticket Status]]&lt;&gt;"Closed"),
  AND(Table1[[#This Row],[Ticket Priority]]="High", Table1[[#This Row],[Ticket Status]]="Open")
), "Yes", "No")</f>
        <v>No</v>
      </c>
      <c r="U6994" s="4" t="str">
        <f>IF(Table1[[#This Row],[Ticket Status]]="Closed","Yes","No")</f>
        <v>Yes</v>
      </c>
      <c r="V6994" s="4" t="str">
        <f>IF(Table1[[#This Row],[Ticket Status]]="Pending Customer Response","Yes","No")</f>
        <v>No</v>
      </c>
      <c r="W6994" s="5">
        <f ca="1">COUNTIFS(Table1[Agent_name],Table1[[#This Row],[Agent_name]],Table1[Month],Table1[[#This Row],[Month]])/160</f>
        <v>0.35625000000000001</v>
      </c>
    </row>
    <row r="6995" spans="1:23" x14ac:dyDescent="0.25">
      <c r="A6995">
        <v>6994</v>
      </c>
      <c r="B6995" t="s">
        <v>22634</v>
      </c>
      <c r="C6995" t="s">
        <v>22635</v>
      </c>
      <c r="D6995">
        <v>41</v>
      </c>
      <c r="E6995" t="s">
        <v>19</v>
      </c>
      <c r="F6995" t="s">
        <v>129</v>
      </c>
      <c r="G6995" s="1">
        <v>43977</v>
      </c>
      <c r="H6995" t="s">
        <v>45</v>
      </c>
      <c r="I6995" t="s">
        <v>150</v>
      </c>
      <c r="J6995" s="3" t="s">
        <v>22636</v>
      </c>
      <c r="K6995" t="s">
        <v>62</v>
      </c>
      <c r="M6995" t="s">
        <v>25</v>
      </c>
      <c r="N6995" t="s">
        <v>33</v>
      </c>
      <c r="R6995" t="str">
        <f t="shared" ca="1" si="109"/>
        <v>Neha</v>
      </c>
      <c r="S6995" t="str">
        <f>IFERROR(TEXT(DATEVALUE(LEFT(Table1[[#This Row],[Date of Purchase]],10)), "MMMM"), TEXT(Table1[[#This Row],[Date of Purchase]], "MMMM"))</f>
        <v>May</v>
      </c>
      <c r="T6995" t="str">
        <f>IF(OR(
  AND(Table1[[#This Row],[Ticket Priority]]="Critical", Table1[[#This Row],[Ticket Status]]&lt;&gt;"Closed"),
  AND(Table1[[#This Row],[Ticket Priority]]="High", Table1[[#This Row],[Ticket Status]]="Open")
), "Yes", "No")</f>
        <v>Yes</v>
      </c>
      <c r="U6995" s="4" t="str">
        <f>IF(Table1[[#This Row],[Ticket Status]]="Closed","Yes","No")</f>
        <v>No</v>
      </c>
      <c r="V6995" s="4" t="str">
        <f>IF(Table1[[#This Row],[Ticket Status]]="Pending Customer Response","Yes","No")</f>
        <v>No</v>
      </c>
      <c r="W6995" s="5">
        <f ca="1">COUNTIFS(Table1[Agent_name],Table1[[#This Row],[Agent_name]],Table1[Month],Table1[[#This Row],[Month]])/160</f>
        <v>0.20624999999999999</v>
      </c>
    </row>
    <row r="6996" spans="1:23" x14ac:dyDescent="0.25">
      <c r="A6996">
        <v>6995</v>
      </c>
      <c r="B6996" t="s">
        <v>12554</v>
      </c>
      <c r="C6996" t="s">
        <v>22637</v>
      </c>
      <c r="D6996">
        <v>70</v>
      </c>
      <c r="E6996" t="s">
        <v>58</v>
      </c>
      <c r="F6996" t="s">
        <v>219</v>
      </c>
      <c r="G6996" s="1">
        <v>44449</v>
      </c>
      <c r="H6996" t="s">
        <v>21</v>
      </c>
      <c r="I6996" t="s">
        <v>93</v>
      </c>
      <c r="J6996" s="3" t="s">
        <v>22638</v>
      </c>
      <c r="K6996" t="s">
        <v>39</v>
      </c>
      <c r="L6996" t="s">
        <v>22639</v>
      </c>
      <c r="M6996" t="s">
        <v>41</v>
      </c>
      <c r="N6996" t="s">
        <v>55</v>
      </c>
      <c r="O6996" s="2">
        <v>45078.146689814814</v>
      </c>
      <c r="P6996" s="2">
        <v>45079.017523148148</v>
      </c>
      <c r="Q6996">
        <v>4</v>
      </c>
      <c r="R6996" t="str">
        <f t="shared" ca="1" si="109"/>
        <v>Arjun</v>
      </c>
      <c r="S6996" t="str">
        <f>IFERROR(TEXT(DATEVALUE(LEFT(Table1[[#This Row],[Date of Purchase]],10)), "MMMM"), TEXT(Table1[[#This Row],[Date of Purchase]], "MMMM"))</f>
        <v>September</v>
      </c>
      <c r="T6996" t="str">
        <f>IF(OR(
  AND(Table1[[#This Row],[Ticket Priority]]="Critical", Table1[[#This Row],[Ticket Status]]&lt;&gt;"Closed"),
  AND(Table1[[#This Row],[Ticket Priority]]="High", Table1[[#This Row],[Ticket Status]]="Open")
), "Yes", "No")</f>
        <v>No</v>
      </c>
      <c r="U6996" s="4" t="str">
        <f>IF(Table1[[#This Row],[Ticket Status]]="Closed","Yes","No")</f>
        <v>Yes</v>
      </c>
      <c r="V6996" s="4" t="str">
        <f>IF(Table1[[#This Row],[Ticket Status]]="Pending Customer Response","Yes","No")</f>
        <v>No</v>
      </c>
      <c r="W6996" s="5">
        <f ca="1">COUNTIFS(Table1[Agent_name],Table1[[#This Row],[Agent_name]],Table1[Month],Table1[[#This Row],[Month]])/160</f>
        <v>0.1875</v>
      </c>
    </row>
    <row r="6997" spans="1:23" x14ac:dyDescent="0.25">
      <c r="A6997">
        <v>6996</v>
      </c>
      <c r="B6997" t="s">
        <v>4023</v>
      </c>
      <c r="C6997" t="s">
        <v>22640</v>
      </c>
      <c r="D6997">
        <v>44</v>
      </c>
      <c r="E6997" t="s">
        <v>19</v>
      </c>
      <c r="F6997" t="s">
        <v>103</v>
      </c>
      <c r="G6997" s="1">
        <v>44535</v>
      </c>
      <c r="H6997" t="s">
        <v>59</v>
      </c>
      <c r="I6997" t="s">
        <v>150</v>
      </c>
      <c r="J6997" s="3" t="s">
        <v>22641</v>
      </c>
      <c r="K6997" t="s">
        <v>39</v>
      </c>
      <c r="L6997" t="s">
        <v>22642</v>
      </c>
      <c r="M6997" t="s">
        <v>25</v>
      </c>
      <c r="N6997" t="s">
        <v>83</v>
      </c>
      <c r="O6997" s="2">
        <v>45078.809907407405</v>
      </c>
      <c r="P6997" s="2">
        <v>45078.484212962961</v>
      </c>
      <c r="Q6997">
        <v>2</v>
      </c>
      <c r="R6997" t="str">
        <f t="shared" ca="1" si="109"/>
        <v>Ravi</v>
      </c>
      <c r="S6997" t="str">
        <f>IFERROR(TEXT(DATEVALUE(LEFT(Table1[[#This Row],[Date of Purchase]],10)), "MMMM"), TEXT(Table1[[#This Row],[Date of Purchase]], "MMMM"))</f>
        <v>December</v>
      </c>
      <c r="T6997" t="str">
        <f>IF(OR(
  AND(Table1[[#This Row],[Ticket Priority]]="Critical", Table1[[#This Row],[Ticket Status]]&lt;&gt;"Closed"),
  AND(Table1[[#This Row],[Ticket Priority]]="High", Table1[[#This Row],[Ticket Status]]="Open")
), "Yes", "No")</f>
        <v>No</v>
      </c>
      <c r="U6997" s="4" t="str">
        <f>IF(Table1[[#This Row],[Ticket Status]]="Closed","Yes","No")</f>
        <v>Yes</v>
      </c>
      <c r="V6997" s="4" t="str">
        <f>IF(Table1[[#This Row],[Ticket Status]]="Pending Customer Response","Yes","No")</f>
        <v>No</v>
      </c>
      <c r="W6997" s="5">
        <f ca="1">COUNTIFS(Table1[Agent_name],Table1[[#This Row],[Agent_name]],Table1[Month],Table1[[#This Row],[Month]])/160</f>
        <v>0.66249999999999998</v>
      </c>
    </row>
    <row r="6998" spans="1:23" x14ac:dyDescent="0.25">
      <c r="A6998">
        <v>6997</v>
      </c>
      <c r="B6998" t="s">
        <v>22643</v>
      </c>
      <c r="C6998" t="s">
        <v>22644</v>
      </c>
      <c r="D6998">
        <v>38</v>
      </c>
      <c r="E6998" t="s">
        <v>29</v>
      </c>
      <c r="F6998" t="s">
        <v>699</v>
      </c>
      <c r="G6998" s="1">
        <v>44369</v>
      </c>
      <c r="H6998" t="s">
        <v>45</v>
      </c>
      <c r="I6998" t="s">
        <v>93</v>
      </c>
      <c r="J6998" s="3" t="s">
        <v>22645</v>
      </c>
      <c r="K6998" t="s">
        <v>62</v>
      </c>
      <c r="M6998" t="s">
        <v>89</v>
      </c>
      <c r="N6998" t="s">
        <v>83</v>
      </c>
      <c r="R6998" t="str">
        <f t="shared" ca="1" si="109"/>
        <v>Aisha</v>
      </c>
      <c r="S6998" t="str">
        <f>IFERROR(TEXT(DATEVALUE(LEFT(Table1[[#This Row],[Date of Purchase]],10)), "MMMM"), TEXT(Table1[[#This Row],[Date of Purchase]], "MMMM"))</f>
        <v>June</v>
      </c>
      <c r="T6998" t="str">
        <f>IF(OR(
  AND(Table1[[#This Row],[Ticket Priority]]="Critical", Table1[[#This Row],[Ticket Status]]&lt;&gt;"Closed"),
  AND(Table1[[#This Row],[Ticket Priority]]="High", Table1[[#This Row],[Ticket Status]]="Open")
), "Yes", "No")</f>
        <v>Yes</v>
      </c>
      <c r="U6998" s="4" t="str">
        <f>IF(Table1[[#This Row],[Ticket Status]]="Closed","Yes","No")</f>
        <v>No</v>
      </c>
      <c r="V6998" s="4" t="str">
        <f>IF(Table1[[#This Row],[Ticket Status]]="Pending Customer Response","Yes","No")</f>
        <v>No</v>
      </c>
      <c r="W6998" s="5">
        <f ca="1">COUNTIFS(Table1[Agent_name],Table1[[#This Row],[Agent_name]],Table1[Month],Table1[[#This Row],[Month]])/160</f>
        <v>0.89375000000000004</v>
      </c>
    </row>
    <row r="6999" spans="1:23" x14ac:dyDescent="0.25">
      <c r="A6999">
        <v>6998</v>
      </c>
      <c r="B6999" t="s">
        <v>20026</v>
      </c>
      <c r="C6999" t="s">
        <v>22646</v>
      </c>
      <c r="D6999">
        <v>44</v>
      </c>
      <c r="E6999" t="s">
        <v>58</v>
      </c>
      <c r="F6999" t="s">
        <v>98</v>
      </c>
      <c r="G6999" s="1">
        <v>44137</v>
      </c>
      <c r="H6999" t="s">
        <v>45</v>
      </c>
      <c r="I6999" t="s">
        <v>60</v>
      </c>
      <c r="J6999" s="3" t="s">
        <v>22647</v>
      </c>
      <c r="K6999" t="s">
        <v>39</v>
      </c>
      <c r="L6999" t="s">
        <v>22648</v>
      </c>
      <c r="M6999" t="s">
        <v>25</v>
      </c>
      <c r="N6999" t="s">
        <v>83</v>
      </c>
      <c r="O6999" s="2">
        <v>45078.135636574072</v>
      </c>
      <c r="P6999" s="2">
        <v>45078.366886574076</v>
      </c>
      <c r="Q6999">
        <v>5</v>
      </c>
      <c r="R6999" t="str">
        <f t="shared" ca="1" si="109"/>
        <v>Aisha</v>
      </c>
      <c r="S6999" t="str">
        <f>IFERROR(TEXT(DATEVALUE(LEFT(Table1[[#This Row],[Date of Purchase]],10)), "MMMM"), TEXT(Table1[[#This Row],[Date of Purchase]], "MMMM"))</f>
        <v>November</v>
      </c>
      <c r="T6999" t="str">
        <f>IF(OR(
  AND(Table1[[#This Row],[Ticket Priority]]="Critical", Table1[[#This Row],[Ticket Status]]&lt;&gt;"Closed"),
  AND(Table1[[#This Row],[Ticket Priority]]="High", Table1[[#This Row],[Ticket Status]]="Open")
), "Yes", "No")</f>
        <v>No</v>
      </c>
      <c r="U6999" s="4" t="str">
        <f>IF(Table1[[#This Row],[Ticket Status]]="Closed","Yes","No")</f>
        <v>Yes</v>
      </c>
      <c r="V6999" s="4" t="str">
        <f>IF(Table1[[#This Row],[Ticket Status]]="Pending Customer Response","Yes","No")</f>
        <v>No</v>
      </c>
      <c r="W6999" s="5">
        <f ca="1">COUNTIFS(Table1[Agent_name],Table1[[#This Row],[Agent_name]],Table1[Month],Table1[[#This Row],[Month]])/160</f>
        <v>0.85624999999999996</v>
      </c>
    </row>
    <row r="7000" spans="1:23" x14ac:dyDescent="0.25">
      <c r="A7000">
        <v>6999</v>
      </c>
      <c r="B7000" t="s">
        <v>22649</v>
      </c>
      <c r="C7000" t="s">
        <v>22650</v>
      </c>
      <c r="D7000">
        <v>36</v>
      </c>
      <c r="E7000" t="s">
        <v>58</v>
      </c>
      <c r="F7000" t="s">
        <v>202</v>
      </c>
      <c r="G7000" s="1">
        <v>44543</v>
      </c>
      <c r="H7000" t="s">
        <v>59</v>
      </c>
      <c r="I7000" t="s">
        <v>141</v>
      </c>
      <c r="J7000" s="3" t="s">
        <v>22651</v>
      </c>
      <c r="K7000" t="s">
        <v>62</v>
      </c>
      <c r="M7000" t="s">
        <v>143</v>
      </c>
      <c r="N7000" t="s">
        <v>55</v>
      </c>
      <c r="R7000" t="str">
        <f t="shared" ca="1" si="109"/>
        <v>Sara</v>
      </c>
      <c r="S7000" t="str">
        <f>IFERROR(TEXT(DATEVALUE(LEFT(Table1[[#This Row],[Date of Purchase]],10)), "MMMM"), TEXT(Table1[[#This Row],[Date of Purchase]], "MMMM"))</f>
        <v>December</v>
      </c>
      <c r="T7000" t="str">
        <f>IF(OR(
  AND(Table1[[#This Row],[Ticket Priority]]="Critical", Table1[[#This Row],[Ticket Status]]&lt;&gt;"Closed"),
  AND(Table1[[#This Row],[Ticket Priority]]="High", Table1[[#This Row],[Ticket Status]]="Open")
), "Yes", "No")</f>
        <v>No</v>
      </c>
      <c r="U7000" s="4" t="str">
        <f>IF(Table1[[#This Row],[Ticket Status]]="Closed","Yes","No")</f>
        <v>No</v>
      </c>
      <c r="V7000" s="4" t="str">
        <f>IF(Table1[[#This Row],[Ticket Status]]="Pending Customer Response","Yes","No")</f>
        <v>No</v>
      </c>
      <c r="W7000" s="5">
        <f ca="1">COUNTIFS(Table1[Agent_name],Table1[[#This Row],[Agent_name]],Table1[Month],Table1[[#This Row],[Month]])/160</f>
        <v>0.55625000000000002</v>
      </c>
    </row>
    <row r="7001" spans="1:23" x14ac:dyDescent="0.25">
      <c r="A7001">
        <v>7000</v>
      </c>
      <c r="B7001" t="s">
        <v>22652</v>
      </c>
      <c r="C7001" t="s">
        <v>22653</v>
      </c>
      <c r="D7001">
        <v>65</v>
      </c>
      <c r="E7001" t="s">
        <v>19</v>
      </c>
      <c r="F7001" t="s">
        <v>339</v>
      </c>
      <c r="G7001" s="1">
        <v>44156</v>
      </c>
      <c r="H7001" t="s">
        <v>45</v>
      </c>
      <c r="I7001" t="s">
        <v>93</v>
      </c>
      <c r="J7001" s="3" t="s">
        <v>22654</v>
      </c>
      <c r="K7001" t="s">
        <v>39</v>
      </c>
      <c r="L7001" t="s">
        <v>22655</v>
      </c>
      <c r="M7001" t="s">
        <v>25</v>
      </c>
      <c r="N7001" t="s">
        <v>33</v>
      </c>
      <c r="O7001" s="2">
        <v>45078.289131944446</v>
      </c>
      <c r="P7001" s="2">
        <v>45078.311354166668</v>
      </c>
      <c r="Q7001">
        <v>5</v>
      </c>
      <c r="R7001" t="str">
        <f t="shared" ca="1" si="109"/>
        <v>Sara</v>
      </c>
      <c r="S7001" t="str">
        <f>IFERROR(TEXT(DATEVALUE(LEFT(Table1[[#This Row],[Date of Purchase]],10)), "MMMM"), TEXT(Table1[[#This Row],[Date of Purchase]], "MMMM"))</f>
        <v>November</v>
      </c>
      <c r="T7001" t="str">
        <f>IF(OR(
  AND(Table1[[#This Row],[Ticket Priority]]="Critical", Table1[[#This Row],[Ticket Status]]&lt;&gt;"Closed"),
  AND(Table1[[#This Row],[Ticket Priority]]="High", Table1[[#This Row],[Ticket Status]]="Open")
), "Yes", "No")</f>
        <v>No</v>
      </c>
      <c r="U7001" s="4" t="str">
        <f>IF(Table1[[#This Row],[Ticket Status]]="Closed","Yes","No")</f>
        <v>Yes</v>
      </c>
      <c r="V7001" s="4" t="str">
        <f>IF(Table1[[#This Row],[Ticket Status]]="Pending Customer Response","Yes","No")</f>
        <v>No</v>
      </c>
      <c r="W7001" s="5">
        <f ca="1">COUNTIFS(Table1[Agent_name],Table1[[#This Row],[Agent_name]],Table1[Month],Table1[[#This Row],[Month]])/160</f>
        <v>0.79374999999999996</v>
      </c>
    </row>
    <row r="7002" spans="1:23" x14ac:dyDescent="0.25">
      <c r="A7002">
        <v>7001</v>
      </c>
      <c r="B7002" t="s">
        <v>22656</v>
      </c>
      <c r="C7002" t="s">
        <v>22657</v>
      </c>
      <c r="D7002">
        <v>31</v>
      </c>
      <c r="E7002" t="s">
        <v>58</v>
      </c>
      <c r="F7002" t="s">
        <v>92</v>
      </c>
      <c r="G7002" s="1">
        <v>44354</v>
      </c>
      <c r="H7002" t="s">
        <v>67</v>
      </c>
      <c r="I7002" t="s">
        <v>99</v>
      </c>
      <c r="J7002" s="3" t="s">
        <v>22658</v>
      </c>
      <c r="K7002" t="s">
        <v>39</v>
      </c>
      <c r="L7002" t="s">
        <v>22659</v>
      </c>
      <c r="M7002" t="s">
        <v>41</v>
      </c>
      <c r="N7002" t="s">
        <v>83</v>
      </c>
      <c r="O7002" s="2">
        <v>45078.023865740739</v>
      </c>
      <c r="P7002" s="2">
        <v>45078.4294212963</v>
      </c>
      <c r="Q7002">
        <v>3</v>
      </c>
      <c r="R7002" t="str">
        <f t="shared" ca="1" si="109"/>
        <v>Mohit</v>
      </c>
      <c r="S7002" t="str">
        <f>IFERROR(TEXT(DATEVALUE(LEFT(Table1[[#This Row],[Date of Purchase]],10)), "MMMM"), TEXT(Table1[[#This Row],[Date of Purchase]], "MMMM"))</f>
        <v>June</v>
      </c>
      <c r="T7002" t="str">
        <f>IF(OR(
  AND(Table1[[#This Row],[Ticket Priority]]="Critical", Table1[[#This Row],[Ticket Status]]&lt;&gt;"Closed"),
  AND(Table1[[#This Row],[Ticket Priority]]="High", Table1[[#This Row],[Ticket Status]]="Open")
), "Yes", "No")</f>
        <v>No</v>
      </c>
      <c r="U7002" s="4" t="str">
        <f>IF(Table1[[#This Row],[Ticket Status]]="Closed","Yes","No")</f>
        <v>Yes</v>
      </c>
      <c r="V7002" s="4" t="str">
        <f>IF(Table1[[#This Row],[Ticket Status]]="Pending Customer Response","Yes","No")</f>
        <v>No</v>
      </c>
      <c r="W7002" s="5">
        <f ca="1">COUNTIFS(Table1[Agent_name],Table1[[#This Row],[Agent_name]],Table1[Month],Table1[[#This Row],[Month]])/160</f>
        <v>0.41875000000000001</v>
      </c>
    </row>
    <row r="7003" spans="1:23" x14ac:dyDescent="0.25">
      <c r="A7003">
        <v>7002</v>
      </c>
      <c r="B7003" t="s">
        <v>22660</v>
      </c>
      <c r="C7003" t="s">
        <v>22661</v>
      </c>
      <c r="D7003">
        <v>69</v>
      </c>
      <c r="E7003" t="s">
        <v>58</v>
      </c>
      <c r="F7003" t="s">
        <v>134</v>
      </c>
      <c r="G7003" s="1">
        <v>44071</v>
      </c>
      <c r="H7003" t="s">
        <v>67</v>
      </c>
      <c r="I7003" t="s">
        <v>99</v>
      </c>
      <c r="J7003" s="3" t="s">
        <v>22662</v>
      </c>
      <c r="K7003" t="s">
        <v>39</v>
      </c>
      <c r="L7003" t="s">
        <v>22663</v>
      </c>
      <c r="M7003" t="s">
        <v>41</v>
      </c>
      <c r="N7003" t="s">
        <v>55</v>
      </c>
      <c r="O7003" s="2">
        <v>45078.808599537035</v>
      </c>
      <c r="P7003" s="2">
        <v>45078.991238425922</v>
      </c>
      <c r="Q7003">
        <v>2</v>
      </c>
      <c r="R7003" t="str">
        <f t="shared" ca="1" si="109"/>
        <v>Ravi</v>
      </c>
      <c r="S7003" t="str">
        <f>IFERROR(TEXT(DATEVALUE(LEFT(Table1[[#This Row],[Date of Purchase]],10)), "MMMM"), TEXT(Table1[[#This Row],[Date of Purchase]], "MMMM"))</f>
        <v>August</v>
      </c>
      <c r="T7003" t="str">
        <f>IF(OR(
  AND(Table1[[#This Row],[Ticket Priority]]="Critical", Table1[[#This Row],[Ticket Status]]&lt;&gt;"Closed"),
  AND(Table1[[#This Row],[Ticket Priority]]="High", Table1[[#This Row],[Ticket Status]]="Open")
), "Yes", "No")</f>
        <v>No</v>
      </c>
      <c r="U7003" s="4" t="str">
        <f>IF(Table1[[#This Row],[Ticket Status]]="Closed","Yes","No")</f>
        <v>Yes</v>
      </c>
      <c r="V7003" s="4" t="str">
        <f>IF(Table1[[#This Row],[Ticket Status]]="Pending Customer Response","Yes","No")</f>
        <v>No</v>
      </c>
      <c r="W7003" s="5">
        <f ca="1">COUNTIFS(Table1[Agent_name],Table1[[#This Row],[Agent_name]],Table1[Month],Table1[[#This Row],[Month]])/160</f>
        <v>0.65625</v>
      </c>
    </row>
    <row r="7004" spans="1:23" x14ac:dyDescent="0.25">
      <c r="A7004">
        <v>7003</v>
      </c>
      <c r="B7004" t="s">
        <v>22664</v>
      </c>
      <c r="C7004" t="s">
        <v>22665</v>
      </c>
      <c r="D7004">
        <v>31</v>
      </c>
      <c r="E7004" t="s">
        <v>19</v>
      </c>
      <c r="F7004" t="s">
        <v>81</v>
      </c>
      <c r="G7004" s="1">
        <v>44080</v>
      </c>
      <c r="H7004" t="s">
        <v>59</v>
      </c>
      <c r="I7004" t="s">
        <v>72</v>
      </c>
      <c r="J7004" s="3" t="s">
        <v>22666</v>
      </c>
      <c r="K7004" t="s">
        <v>39</v>
      </c>
      <c r="L7004" t="s">
        <v>22667</v>
      </c>
      <c r="M7004" t="s">
        <v>143</v>
      </c>
      <c r="N7004" t="s">
        <v>83</v>
      </c>
      <c r="O7004" s="2">
        <v>45078.801666666666</v>
      </c>
      <c r="P7004" s="2">
        <v>45078.61347222222</v>
      </c>
      <c r="Q7004">
        <v>3</v>
      </c>
      <c r="R7004" t="str">
        <f t="shared" ca="1" si="109"/>
        <v>Karan</v>
      </c>
      <c r="S7004" t="str">
        <f>IFERROR(TEXT(DATEVALUE(LEFT(Table1[[#This Row],[Date of Purchase]],10)), "MMMM"), TEXT(Table1[[#This Row],[Date of Purchase]], "MMMM"))</f>
        <v>September</v>
      </c>
      <c r="T7004" t="str">
        <f>IF(OR(
  AND(Table1[[#This Row],[Ticket Priority]]="Critical", Table1[[#This Row],[Ticket Status]]&lt;&gt;"Closed"),
  AND(Table1[[#This Row],[Ticket Priority]]="High", Table1[[#This Row],[Ticket Status]]="Open")
), "Yes", "No")</f>
        <v>No</v>
      </c>
      <c r="U7004" s="4" t="str">
        <f>IF(Table1[[#This Row],[Ticket Status]]="Closed","Yes","No")</f>
        <v>Yes</v>
      </c>
      <c r="V7004" s="4" t="str">
        <f>IF(Table1[[#This Row],[Ticket Status]]="Pending Customer Response","Yes","No")</f>
        <v>No</v>
      </c>
      <c r="W7004" s="5">
        <f ca="1">COUNTIFS(Table1[Agent_name],Table1[[#This Row],[Agent_name]],Table1[Month],Table1[[#This Row],[Month]])/160</f>
        <v>0.24374999999999999</v>
      </c>
    </row>
    <row r="7005" spans="1:23" x14ac:dyDescent="0.25">
      <c r="A7005">
        <v>7004</v>
      </c>
      <c r="B7005" t="s">
        <v>22668</v>
      </c>
      <c r="C7005" t="s">
        <v>13631</v>
      </c>
      <c r="D7005">
        <v>69</v>
      </c>
      <c r="E7005" t="s">
        <v>19</v>
      </c>
      <c r="F7005" t="s">
        <v>125</v>
      </c>
      <c r="G7005" s="1">
        <v>44554</v>
      </c>
      <c r="H7005" t="s">
        <v>21</v>
      </c>
      <c r="I7005" t="s">
        <v>59</v>
      </c>
      <c r="J7005" s="3" t="s">
        <v>357</v>
      </c>
      <c r="K7005" t="s">
        <v>24</v>
      </c>
      <c r="M7005" t="s">
        <v>25</v>
      </c>
      <c r="N7005" t="s">
        <v>33</v>
      </c>
      <c r="O7005" s="2">
        <v>45078.484317129631</v>
      </c>
      <c r="Q7005">
        <v>5</v>
      </c>
      <c r="R7005" t="str">
        <f t="shared" ca="1" si="109"/>
        <v>Divya</v>
      </c>
      <c r="S7005" t="str">
        <f>IFERROR(TEXT(DATEVALUE(LEFT(Table1[[#This Row],[Date of Purchase]],10)), "MMMM"), TEXT(Table1[[#This Row],[Date of Purchase]], "MMMM"))</f>
        <v>December</v>
      </c>
      <c r="T7005" t="str">
        <f>IF(OR(
  AND(Table1[[#This Row],[Ticket Priority]]="Critical", Table1[[#This Row],[Ticket Status]]&lt;&gt;"Closed"),
  AND(Table1[[#This Row],[Ticket Priority]]="High", Table1[[#This Row],[Ticket Status]]="Open")
), "Yes", "No")</f>
        <v>Yes</v>
      </c>
      <c r="U7005" s="4" t="str">
        <f>IF(Table1[[#This Row],[Ticket Status]]="Closed","Yes","No")</f>
        <v>No</v>
      </c>
      <c r="V7005" s="4" t="str">
        <f>IF(Table1[[#This Row],[Ticket Status]]="Pending Customer Response","Yes","No")</f>
        <v>Yes</v>
      </c>
      <c r="W7005" s="5">
        <f ca="1">COUNTIFS(Table1[Agent_name],Table1[[#This Row],[Agent_name]],Table1[Month],Table1[[#This Row],[Month]])/160</f>
        <v>0.25</v>
      </c>
    </row>
    <row r="7006" spans="1:23" x14ac:dyDescent="0.25">
      <c r="A7006">
        <v>7005</v>
      </c>
      <c r="B7006" t="s">
        <v>22669</v>
      </c>
      <c r="C7006" t="s">
        <v>22670</v>
      </c>
      <c r="D7006">
        <v>65</v>
      </c>
      <c r="E7006" t="s">
        <v>58</v>
      </c>
      <c r="F7006" t="s">
        <v>281</v>
      </c>
      <c r="G7006" s="1">
        <v>44103</v>
      </c>
      <c r="H7006" t="s">
        <v>21</v>
      </c>
      <c r="I7006" t="s">
        <v>141</v>
      </c>
      <c r="J7006" s="3" t="s">
        <v>22671</v>
      </c>
      <c r="K7006" t="s">
        <v>39</v>
      </c>
      <c r="L7006" t="s">
        <v>22672</v>
      </c>
      <c r="M7006" t="s">
        <v>89</v>
      </c>
      <c r="N7006" t="s">
        <v>26</v>
      </c>
      <c r="O7006" s="2">
        <v>45078.792662037034</v>
      </c>
      <c r="P7006" s="2">
        <v>45078.436412037037</v>
      </c>
      <c r="Q7006">
        <v>3</v>
      </c>
      <c r="R7006" t="str">
        <f t="shared" ca="1" si="109"/>
        <v>Mohit</v>
      </c>
      <c r="S7006" t="str">
        <f>IFERROR(TEXT(DATEVALUE(LEFT(Table1[[#This Row],[Date of Purchase]],10)), "MMMM"), TEXT(Table1[[#This Row],[Date of Purchase]], "MMMM"))</f>
        <v>September</v>
      </c>
      <c r="T7006" t="str">
        <f>IF(OR(
  AND(Table1[[#This Row],[Ticket Priority]]="Critical", Table1[[#This Row],[Ticket Status]]&lt;&gt;"Closed"),
  AND(Table1[[#This Row],[Ticket Priority]]="High", Table1[[#This Row],[Ticket Status]]="Open")
), "Yes", "No")</f>
        <v>No</v>
      </c>
      <c r="U7006" s="4" t="str">
        <f>IF(Table1[[#This Row],[Ticket Status]]="Closed","Yes","No")</f>
        <v>Yes</v>
      </c>
      <c r="V7006" s="4" t="str">
        <f>IF(Table1[[#This Row],[Ticket Status]]="Pending Customer Response","Yes","No")</f>
        <v>No</v>
      </c>
      <c r="W7006" s="5">
        <f ca="1">COUNTIFS(Table1[Agent_name],Table1[[#This Row],[Agent_name]],Table1[Month],Table1[[#This Row],[Month]])/160</f>
        <v>0.38124999999999998</v>
      </c>
    </row>
    <row r="7007" spans="1:23" x14ac:dyDescent="0.25">
      <c r="A7007">
        <v>7006</v>
      </c>
      <c r="B7007" t="s">
        <v>22673</v>
      </c>
      <c r="C7007" t="s">
        <v>22674</v>
      </c>
      <c r="D7007">
        <v>41</v>
      </c>
      <c r="E7007" t="s">
        <v>19</v>
      </c>
      <c r="F7007" t="s">
        <v>161</v>
      </c>
      <c r="G7007" s="1">
        <v>44554</v>
      </c>
      <c r="H7007" t="s">
        <v>66</v>
      </c>
      <c r="I7007" t="s">
        <v>22</v>
      </c>
      <c r="J7007" s="3" t="s">
        <v>22675</v>
      </c>
      <c r="K7007" t="s">
        <v>39</v>
      </c>
      <c r="L7007" t="s">
        <v>22676</v>
      </c>
      <c r="M7007" t="s">
        <v>41</v>
      </c>
      <c r="N7007" t="s">
        <v>55</v>
      </c>
      <c r="O7007" s="2">
        <v>45078.180879629632</v>
      </c>
      <c r="P7007" s="2">
        <v>45078.483657407407</v>
      </c>
      <c r="Q7007">
        <v>1</v>
      </c>
      <c r="R7007" t="str">
        <f t="shared" ca="1" si="109"/>
        <v>Priya</v>
      </c>
      <c r="S7007" t="str">
        <f>IFERROR(TEXT(DATEVALUE(LEFT(Table1[[#This Row],[Date of Purchase]],10)), "MMMM"), TEXT(Table1[[#This Row],[Date of Purchase]], "MMMM"))</f>
        <v>December</v>
      </c>
      <c r="T7007" t="str">
        <f>IF(OR(
  AND(Table1[[#This Row],[Ticket Priority]]="Critical", Table1[[#This Row],[Ticket Status]]&lt;&gt;"Closed"),
  AND(Table1[[#This Row],[Ticket Priority]]="High", Table1[[#This Row],[Ticket Status]]="Open")
), "Yes", "No")</f>
        <v>No</v>
      </c>
      <c r="U7007" s="4" t="str">
        <f>IF(Table1[[#This Row],[Ticket Status]]="Closed","Yes","No")</f>
        <v>Yes</v>
      </c>
      <c r="V7007" s="4" t="str">
        <f>IF(Table1[[#This Row],[Ticket Status]]="Pending Customer Response","Yes","No")</f>
        <v>No</v>
      </c>
      <c r="W7007" s="5">
        <f ca="1">COUNTIFS(Table1[Agent_name],Table1[[#This Row],[Agent_name]],Table1[Month],Table1[[#This Row],[Month]])/160</f>
        <v>0.48749999999999999</v>
      </c>
    </row>
    <row r="7008" spans="1:23" x14ac:dyDescent="0.25">
      <c r="A7008">
        <v>7007</v>
      </c>
      <c r="B7008" t="s">
        <v>22677</v>
      </c>
      <c r="C7008" t="s">
        <v>4279</v>
      </c>
      <c r="D7008">
        <v>43</v>
      </c>
      <c r="E7008" t="s">
        <v>19</v>
      </c>
      <c r="F7008" t="s">
        <v>71</v>
      </c>
      <c r="G7008" s="1">
        <v>44474</v>
      </c>
      <c r="H7008" t="s">
        <v>66</v>
      </c>
      <c r="I7008" t="s">
        <v>60</v>
      </c>
      <c r="J7008" s="3" t="s">
        <v>22678</v>
      </c>
      <c r="K7008" t="s">
        <v>24</v>
      </c>
      <c r="M7008" t="s">
        <v>89</v>
      </c>
      <c r="N7008" t="s">
        <v>33</v>
      </c>
      <c r="O7008" s="2">
        <v>45078.726030092592</v>
      </c>
      <c r="R7008" t="str">
        <f t="shared" ca="1" si="109"/>
        <v>Sara</v>
      </c>
      <c r="S7008" t="str">
        <f>IFERROR(TEXT(DATEVALUE(LEFT(Table1[[#This Row],[Date of Purchase]],10)), "MMMM"), TEXT(Table1[[#This Row],[Date of Purchase]], "MMMM"))</f>
        <v>October</v>
      </c>
      <c r="T7008" t="str">
        <f>IF(OR(
  AND(Table1[[#This Row],[Ticket Priority]]="Critical", Table1[[#This Row],[Ticket Status]]&lt;&gt;"Closed"),
  AND(Table1[[#This Row],[Ticket Priority]]="High", Table1[[#This Row],[Ticket Status]]="Open")
), "Yes", "No")</f>
        <v>No</v>
      </c>
      <c r="U7008" s="4" t="str">
        <f>IF(Table1[[#This Row],[Ticket Status]]="Closed","Yes","No")</f>
        <v>No</v>
      </c>
      <c r="V7008" s="4" t="str">
        <f>IF(Table1[[#This Row],[Ticket Status]]="Pending Customer Response","Yes","No")</f>
        <v>Yes</v>
      </c>
      <c r="W7008" s="5">
        <f ca="1">COUNTIFS(Table1[Agent_name],Table1[[#This Row],[Agent_name]],Table1[Month],Table1[[#This Row],[Month]])/160</f>
        <v>0.66874999999999996</v>
      </c>
    </row>
    <row r="7009" spans="1:23" x14ac:dyDescent="0.25">
      <c r="A7009">
        <v>7008</v>
      </c>
      <c r="B7009" t="s">
        <v>22679</v>
      </c>
      <c r="C7009" t="s">
        <v>22680</v>
      </c>
      <c r="D7009">
        <v>26</v>
      </c>
      <c r="E7009" t="s">
        <v>19</v>
      </c>
      <c r="F7009" t="s">
        <v>421</v>
      </c>
      <c r="G7009" s="1">
        <v>44096</v>
      </c>
      <c r="H7009" t="s">
        <v>67</v>
      </c>
      <c r="I7009" t="s">
        <v>52</v>
      </c>
      <c r="J7009" s="3" t="s">
        <v>22681</v>
      </c>
      <c r="K7009" t="s">
        <v>62</v>
      </c>
      <c r="M7009" t="s">
        <v>25</v>
      </c>
      <c r="N7009" t="s">
        <v>83</v>
      </c>
      <c r="R7009" t="str">
        <f t="shared" ca="1" si="109"/>
        <v>Ravi</v>
      </c>
      <c r="S7009" t="str">
        <f>IFERROR(TEXT(DATEVALUE(LEFT(Table1[[#This Row],[Date of Purchase]],10)), "MMMM"), TEXT(Table1[[#This Row],[Date of Purchase]], "MMMM"))</f>
        <v>September</v>
      </c>
      <c r="T7009" t="str">
        <f>IF(OR(
  AND(Table1[[#This Row],[Ticket Priority]]="Critical", Table1[[#This Row],[Ticket Status]]&lt;&gt;"Closed"),
  AND(Table1[[#This Row],[Ticket Priority]]="High", Table1[[#This Row],[Ticket Status]]="Open")
), "Yes", "No")</f>
        <v>Yes</v>
      </c>
      <c r="U7009" s="4" t="str">
        <f>IF(Table1[[#This Row],[Ticket Status]]="Closed","Yes","No")</f>
        <v>No</v>
      </c>
      <c r="V7009" s="4" t="str">
        <f>IF(Table1[[#This Row],[Ticket Status]]="Pending Customer Response","Yes","No")</f>
        <v>No</v>
      </c>
      <c r="W7009" s="5">
        <f ca="1">COUNTIFS(Table1[Agent_name],Table1[[#This Row],[Agent_name]],Table1[Month],Table1[[#This Row],[Month]])/160</f>
        <v>0.64375000000000004</v>
      </c>
    </row>
    <row r="7010" spans="1:23" x14ac:dyDescent="0.25">
      <c r="A7010">
        <v>7009</v>
      </c>
      <c r="B7010" t="s">
        <v>22682</v>
      </c>
      <c r="C7010" t="s">
        <v>22683</v>
      </c>
      <c r="D7010">
        <v>20</v>
      </c>
      <c r="E7010" t="s">
        <v>29</v>
      </c>
      <c r="F7010" t="s">
        <v>242</v>
      </c>
      <c r="G7010" s="1">
        <v>44206</v>
      </c>
      <c r="H7010" t="s">
        <v>45</v>
      </c>
      <c r="I7010" t="s">
        <v>52</v>
      </c>
      <c r="J7010" s="3" t="s">
        <v>22684</v>
      </c>
      <c r="K7010" t="s">
        <v>39</v>
      </c>
      <c r="L7010" t="s">
        <v>22685</v>
      </c>
      <c r="M7010" t="s">
        <v>143</v>
      </c>
      <c r="N7010" t="s">
        <v>26</v>
      </c>
      <c r="O7010" s="2">
        <v>45078.218414351853</v>
      </c>
      <c r="P7010" s="2">
        <v>45078.145497685182</v>
      </c>
      <c r="Q7010">
        <v>5</v>
      </c>
      <c r="R7010" t="str">
        <f t="shared" ca="1" si="109"/>
        <v>Mohit</v>
      </c>
      <c r="S7010" t="str">
        <f>IFERROR(TEXT(DATEVALUE(LEFT(Table1[[#This Row],[Date of Purchase]],10)), "MMMM"), TEXT(Table1[[#This Row],[Date of Purchase]], "MMMM"))</f>
        <v>January</v>
      </c>
      <c r="T7010" t="str">
        <f>IF(OR(
  AND(Table1[[#This Row],[Ticket Priority]]="Critical", Table1[[#This Row],[Ticket Status]]&lt;&gt;"Closed"),
  AND(Table1[[#This Row],[Ticket Priority]]="High", Table1[[#This Row],[Ticket Status]]="Open")
), "Yes", "No")</f>
        <v>No</v>
      </c>
      <c r="U7010" s="4" t="str">
        <f>IF(Table1[[#This Row],[Ticket Status]]="Closed","Yes","No")</f>
        <v>Yes</v>
      </c>
      <c r="V7010" s="4" t="str">
        <f>IF(Table1[[#This Row],[Ticket Status]]="Pending Customer Response","Yes","No")</f>
        <v>No</v>
      </c>
      <c r="W7010" s="5">
        <f ca="1">COUNTIFS(Table1[Agent_name],Table1[[#This Row],[Agent_name]],Table1[Month],Table1[[#This Row],[Month]])/160</f>
        <v>0.46250000000000002</v>
      </c>
    </row>
    <row r="7011" spans="1:23" x14ac:dyDescent="0.25">
      <c r="A7011">
        <v>7010</v>
      </c>
      <c r="B7011" t="s">
        <v>22686</v>
      </c>
      <c r="C7011" t="s">
        <v>22687</v>
      </c>
      <c r="D7011">
        <v>44</v>
      </c>
      <c r="E7011" t="s">
        <v>29</v>
      </c>
      <c r="F7011" t="s">
        <v>92</v>
      </c>
      <c r="G7011" s="1">
        <v>44052</v>
      </c>
      <c r="H7011" t="s">
        <v>45</v>
      </c>
      <c r="I7011" t="s">
        <v>141</v>
      </c>
      <c r="J7011" s="3" t="s">
        <v>22688</v>
      </c>
      <c r="K7011" t="s">
        <v>62</v>
      </c>
      <c r="M7011" t="s">
        <v>143</v>
      </c>
      <c r="N7011" t="s">
        <v>55</v>
      </c>
      <c r="R7011" t="str">
        <f t="shared" ca="1" si="109"/>
        <v>Karan</v>
      </c>
      <c r="S7011" t="str">
        <f>IFERROR(TEXT(DATEVALUE(LEFT(Table1[[#This Row],[Date of Purchase]],10)), "MMMM"), TEXT(Table1[[#This Row],[Date of Purchase]], "MMMM"))</f>
        <v>August</v>
      </c>
      <c r="T7011" t="str">
        <f>IF(OR(
  AND(Table1[[#This Row],[Ticket Priority]]="Critical", Table1[[#This Row],[Ticket Status]]&lt;&gt;"Closed"),
  AND(Table1[[#This Row],[Ticket Priority]]="High", Table1[[#This Row],[Ticket Status]]="Open")
), "Yes", "No")</f>
        <v>No</v>
      </c>
      <c r="U7011" s="4" t="str">
        <f>IF(Table1[[#This Row],[Ticket Status]]="Closed","Yes","No")</f>
        <v>No</v>
      </c>
      <c r="V7011" s="4" t="str">
        <f>IF(Table1[[#This Row],[Ticket Status]]="Pending Customer Response","Yes","No")</f>
        <v>No</v>
      </c>
      <c r="W7011" s="5">
        <f ca="1">COUNTIFS(Table1[Agent_name],Table1[[#This Row],[Agent_name]],Table1[Month],Table1[[#This Row],[Month]])/160</f>
        <v>0.21875</v>
      </c>
    </row>
    <row r="7012" spans="1:23" x14ac:dyDescent="0.25">
      <c r="A7012">
        <v>7011</v>
      </c>
      <c r="B7012" t="s">
        <v>22689</v>
      </c>
      <c r="C7012" t="s">
        <v>22690</v>
      </c>
      <c r="D7012">
        <v>54</v>
      </c>
      <c r="E7012" t="s">
        <v>19</v>
      </c>
      <c r="F7012" t="s">
        <v>112</v>
      </c>
      <c r="G7012" s="1">
        <v>43956</v>
      </c>
      <c r="H7012" t="s">
        <v>66</v>
      </c>
      <c r="I7012" t="s">
        <v>177</v>
      </c>
      <c r="J7012" s="3" t="s">
        <v>22691</v>
      </c>
      <c r="K7012" t="s">
        <v>24</v>
      </c>
      <c r="M7012" t="s">
        <v>89</v>
      </c>
      <c r="N7012" t="s">
        <v>26</v>
      </c>
      <c r="O7012" s="2">
        <v>45078.806643518517</v>
      </c>
      <c r="R7012" t="str">
        <f t="shared" ca="1" si="109"/>
        <v>Aisha</v>
      </c>
      <c r="S7012" t="str">
        <f>IFERROR(TEXT(DATEVALUE(LEFT(Table1[[#This Row],[Date of Purchase]],10)), "MMMM"), TEXT(Table1[[#This Row],[Date of Purchase]], "MMMM"))</f>
        <v>May</v>
      </c>
      <c r="T7012" t="str">
        <f>IF(OR(
  AND(Table1[[#This Row],[Ticket Priority]]="Critical", Table1[[#This Row],[Ticket Status]]&lt;&gt;"Closed"),
  AND(Table1[[#This Row],[Ticket Priority]]="High", Table1[[#This Row],[Ticket Status]]="Open")
), "Yes", "No")</f>
        <v>No</v>
      </c>
      <c r="U7012" s="4" t="str">
        <f>IF(Table1[[#This Row],[Ticket Status]]="Closed","Yes","No")</f>
        <v>No</v>
      </c>
      <c r="V7012" s="4" t="str">
        <f>IF(Table1[[#This Row],[Ticket Status]]="Pending Customer Response","Yes","No")</f>
        <v>Yes</v>
      </c>
      <c r="W7012" s="5">
        <f ca="1">COUNTIFS(Table1[Agent_name],Table1[[#This Row],[Agent_name]],Table1[Month],Table1[[#This Row],[Month]])/160</f>
        <v>0.93125000000000002</v>
      </c>
    </row>
    <row r="7013" spans="1:23" x14ac:dyDescent="0.25">
      <c r="A7013">
        <v>7012</v>
      </c>
      <c r="B7013" t="s">
        <v>22692</v>
      </c>
      <c r="C7013" t="s">
        <v>22693</v>
      </c>
      <c r="D7013">
        <v>55</v>
      </c>
      <c r="E7013" t="s">
        <v>19</v>
      </c>
      <c r="F7013" t="s">
        <v>223</v>
      </c>
      <c r="G7013" s="1">
        <v>44446</v>
      </c>
      <c r="H7013" t="s">
        <v>66</v>
      </c>
      <c r="I7013" t="s">
        <v>177</v>
      </c>
      <c r="J7013" s="3" t="s">
        <v>22694</v>
      </c>
      <c r="K7013" t="s">
        <v>62</v>
      </c>
      <c r="M7013" t="s">
        <v>89</v>
      </c>
      <c r="N7013" t="s">
        <v>26</v>
      </c>
      <c r="R7013" t="str">
        <f t="shared" ca="1" si="109"/>
        <v>Ravi</v>
      </c>
      <c r="S7013" t="str">
        <f>IFERROR(TEXT(DATEVALUE(LEFT(Table1[[#This Row],[Date of Purchase]],10)), "MMMM"), TEXT(Table1[[#This Row],[Date of Purchase]], "MMMM"))</f>
        <v>September</v>
      </c>
      <c r="T7013" t="str">
        <f>IF(OR(
  AND(Table1[[#This Row],[Ticket Priority]]="Critical", Table1[[#This Row],[Ticket Status]]&lt;&gt;"Closed"),
  AND(Table1[[#This Row],[Ticket Priority]]="High", Table1[[#This Row],[Ticket Status]]="Open")
), "Yes", "No")</f>
        <v>Yes</v>
      </c>
      <c r="U7013" s="4" t="str">
        <f>IF(Table1[[#This Row],[Ticket Status]]="Closed","Yes","No")</f>
        <v>No</v>
      </c>
      <c r="V7013" s="4" t="str">
        <f>IF(Table1[[#This Row],[Ticket Status]]="Pending Customer Response","Yes","No")</f>
        <v>No</v>
      </c>
      <c r="W7013" s="5">
        <f ca="1">COUNTIFS(Table1[Agent_name],Table1[[#This Row],[Agent_name]],Table1[Month],Table1[[#This Row],[Month]])/160</f>
        <v>0.64375000000000004</v>
      </c>
    </row>
    <row r="7014" spans="1:23" x14ac:dyDescent="0.25">
      <c r="A7014">
        <v>7013</v>
      </c>
      <c r="B7014" t="s">
        <v>22695</v>
      </c>
      <c r="C7014" t="s">
        <v>22696</v>
      </c>
      <c r="D7014">
        <v>58</v>
      </c>
      <c r="E7014" t="s">
        <v>29</v>
      </c>
      <c r="F7014" t="s">
        <v>699</v>
      </c>
      <c r="G7014" s="1">
        <v>43899</v>
      </c>
      <c r="H7014" t="s">
        <v>66</v>
      </c>
      <c r="I7014" t="s">
        <v>150</v>
      </c>
      <c r="J7014" s="3" t="s">
        <v>22697</v>
      </c>
      <c r="K7014" t="s">
        <v>24</v>
      </c>
      <c r="M7014" t="s">
        <v>143</v>
      </c>
      <c r="N7014" t="s">
        <v>55</v>
      </c>
      <c r="O7014" s="2">
        <v>45079.010844907411</v>
      </c>
      <c r="R7014" t="str">
        <f t="shared" ca="1" si="109"/>
        <v>Ravi</v>
      </c>
      <c r="S7014" t="str">
        <f>IFERROR(TEXT(DATEVALUE(LEFT(Table1[[#This Row],[Date of Purchase]],10)), "MMMM"), TEXT(Table1[[#This Row],[Date of Purchase]], "MMMM"))</f>
        <v>March</v>
      </c>
      <c r="T7014" t="str">
        <f>IF(OR(
  AND(Table1[[#This Row],[Ticket Priority]]="Critical", Table1[[#This Row],[Ticket Status]]&lt;&gt;"Closed"),
  AND(Table1[[#This Row],[Ticket Priority]]="High", Table1[[#This Row],[Ticket Status]]="Open")
), "Yes", "No")</f>
        <v>No</v>
      </c>
      <c r="U7014" s="4" t="str">
        <f>IF(Table1[[#This Row],[Ticket Status]]="Closed","Yes","No")</f>
        <v>No</v>
      </c>
      <c r="V7014" s="4" t="str">
        <f>IF(Table1[[#This Row],[Ticket Status]]="Pending Customer Response","Yes","No")</f>
        <v>Yes</v>
      </c>
      <c r="W7014" s="5">
        <f ca="1">COUNTIFS(Table1[Agent_name],Table1[[#This Row],[Agent_name]],Table1[Month],Table1[[#This Row],[Month]])/160</f>
        <v>0.54374999999999996</v>
      </c>
    </row>
    <row r="7015" spans="1:23" x14ac:dyDescent="0.25">
      <c r="A7015">
        <v>7014</v>
      </c>
      <c r="B7015" t="s">
        <v>2756</v>
      </c>
      <c r="C7015" t="s">
        <v>22698</v>
      </c>
      <c r="D7015">
        <v>29</v>
      </c>
      <c r="E7015" t="s">
        <v>29</v>
      </c>
      <c r="F7015" t="s">
        <v>71</v>
      </c>
      <c r="G7015" s="1">
        <v>44532</v>
      </c>
      <c r="H7015" t="s">
        <v>59</v>
      </c>
      <c r="I7015" t="s">
        <v>37</v>
      </c>
      <c r="J7015" s="3" t="s">
        <v>22699</v>
      </c>
      <c r="K7015" t="s">
        <v>39</v>
      </c>
      <c r="L7015" t="s">
        <v>22700</v>
      </c>
      <c r="M7015" t="s">
        <v>143</v>
      </c>
      <c r="N7015" t="s">
        <v>26</v>
      </c>
      <c r="O7015" s="2">
        <v>45078.867106481484</v>
      </c>
      <c r="P7015" s="2">
        <v>45078.690023148149</v>
      </c>
      <c r="Q7015">
        <v>1</v>
      </c>
      <c r="R7015" t="str">
        <f t="shared" ca="1" si="109"/>
        <v>Arjun</v>
      </c>
      <c r="S7015" t="str">
        <f>IFERROR(TEXT(DATEVALUE(LEFT(Table1[[#This Row],[Date of Purchase]],10)), "MMMM"), TEXT(Table1[[#This Row],[Date of Purchase]], "MMMM"))</f>
        <v>December</v>
      </c>
      <c r="T7015" t="str">
        <f>IF(OR(
  AND(Table1[[#This Row],[Ticket Priority]]="Critical", Table1[[#This Row],[Ticket Status]]&lt;&gt;"Closed"),
  AND(Table1[[#This Row],[Ticket Priority]]="High", Table1[[#This Row],[Ticket Status]]="Open")
), "Yes", "No")</f>
        <v>No</v>
      </c>
      <c r="U7015" s="4" t="str">
        <f>IF(Table1[[#This Row],[Ticket Status]]="Closed","Yes","No")</f>
        <v>Yes</v>
      </c>
      <c r="V7015" s="4" t="str">
        <f>IF(Table1[[#This Row],[Ticket Status]]="Pending Customer Response","Yes","No")</f>
        <v>No</v>
      </c>
      <c r="W7015" s="5">
        <f ca="1">COUNTIFS(Table1[Agent_name],Table1[[#This Row],[Agent_name]],Table1[Month],Table1[[#This Row],[Month]])/160</f>
        <v>0.19375000000000001</v>
      </c>
    </row>
    <row r="7016" spans="1:23" x14ac:dyDescent="0.25">
      <c r="A7016">
        <v>7015</v>
      </c>
      <c r="B7016" t="s">
        <v>22701</v>
      </c>
      <c r="C7016" t="s">
        <v>20752</v>
      </c>
      <c r="D7016">
        <v>55</v>
      </c>
      <c r="E7016" t="s">
        <v>29</v>
      </c>
      <c r="F7016" t="s">
        <v>339</v>
      </c>
      <c r="G7016" s="1">
        <v>44080</v>
      </c>
      <c r="H7016" t="s">
        <v>67</v>
      </c>
      <c r="I7016" t="s">
        <v>22</v>
      </c>
      <c r="J7016" s="3" t="s">
        <v>22702</v>
      </c>
      <c r="K7016" t="s">
        <v>24</v>
      </c>
      <c r="M7016" t="s">
        <v>41</v>
      </c>
      <c r="N7016" t="s">
        <v>33</v>
      </c>
      <c r="O7016" s="2">
        <v>45078.973368055558</v>
      </c>
      <c r="R7016" t="str">
        <f t="shared" ca="1" si="109"/>
        <v>Aisha</v>
      </c>
      <c r="S7016" t="str">
        <f>IFERROR(TEXT(DATEVALUE(LEFT(Table1[[#This Row],[Date of Purchase]],10)), "MMMM"), TEXT(Table1[[#This Row],[Date of Purchase]], "MMMM"))</f>
        <v>September</v>
      </c>
      <c r="T7016" t="str">
        <f>IF(OR(
  AND(Table1[[#This Row],[Ticket Priority]]="Critical", Table1[[#This Row],[Ticket Status]]&lt;&gt;"Closed"),
  AND(Table1[[#This Row],[Ticket Priority]]="High", Table1[[#This Row],[Ticket Status]]="Open")
), "Yes", "No")</f>
        <v>No</v>
      </c>
      <c r="U7016" s="4" t="str">
        <f>IF(Table1[[#This Row],[Ticket Status]]="Closed","Yes","No")</f>
        <v>No</v>
      </c>
      <c r="V7016" s="4" t="str">
        <f>IF(Table1[[#This Row],[Ticket Status]]="Pending Customer Response","Yes","No")</f>
        <v>Yes</v>
      </c>
      <c r="W7016" s="5">
        <f ca="1">COUNTIFS(Table1[Agent_name],Table1[[#This Row],[Agent_name]],Table1[Month],Table1[[#This Row],[Month]])/160</f>
        <v>0.86250000000000004</v>
      </c>
    </row>
    <row r="7017" spans="1:23" x14ac:dyDescent="0.25">
      <c r="A7017">
        <v>7016</v>
      </c>
      <c r="B7017" t="s">
        <v>22703</v>
      </c>
      <c r="C7017" t="s">
        <v>22704</v>
      </c>
      <c r="D7017">
        <v>67</v>
      </c>
      <c r="E7017" t="s">
        <v>19</v>
      </c>
      <c r="F7017" t="s">
        <v>219</v>
      </c>
      <c r="G7017" s="1">
        <v>44400</v>
      </c>
      <c r="H7017" t="s">
        <v>66</v>
      </c>
      <c r="I7017" t="s">
        <v>22</v>
      </c>
      <c r="J7017" s="3" t="s">
        <v>22705</v>
      </c>
      <c r="K7017" t="s">
        <v>24</v>
      </c>
      <c r="M7017" t="s">
        <v>25</v>
      </c>
      <c r="N7017" t="s">
        <v>26</v>
      </c>
      <c r="O7017" s="2">
        <v>45078.146296296298</v>
      </c>
      <c r="R7017" t="str">
        <f t="shared" ca="1" si="109"/>
        <v>Ravi</v>
      </c>
      <c r="S7017" t="str">
        <f>IFERROR(TEXT(DATEVALUE(LEFT(Table1[[#This Row],[Date of Purchase]],10)), "MMMM"), TEXT(Table1[[#This Row],[Date of Purchase]], "MMMM"))</f>
        <v>July</v>
      </c>
      <c r="T7017" t="str">
        <f>IF(OR(
  AND(Table1[[#This Row],[Ticket Priority]]="Critical", Table1[[#This Row],[Ticket Status]]&lt;&gt;"Closed"),
  AND(Table1[[#This Row],[Ticket Priority]]="High", Table1[[#This Row],[Ticket Status]]="Open")
), "Yes", "No")</f>
        <v>Yes</v>
      </c>
      <c r="U7017" s="4" t="str">
        <f>IF(Table1[[#This Row],[Ticket Status]]="Closed","Yes","No")</f>
        <v>No</v>
      </c>
      <c r="V7017" s="4" t="str">
        <f>IF(Table1[[#This Row],[Ticket Status]]="Pending Customer Response","Yes","No")</f>
        <v>Yes</v>
      </c>
      <c r="W7017" s="5">
        <f ca="1">COUNTIFS(Table1[Agent_name],Table1[[#This Row],[Agent_name]],Table1[Month],Table1[[#This Row],[Month]])/160</f>
        <v>0.66249999999999998</v>
      </c>
    </row>
    <row r="7018" spans="1:23" x14ac:dyDescent="0.25">
      <c r="A7018">
        <v>7017</v>
      </c>
      <c r="B7018" t="s">
        <v>22706</v>
      </c>
      <c r="C7018" t="s">
        <v>22707</v>
      </c>
      <c r="D7018">
        <v>56</v>
      </c>
      <c r="E7018" t="s">
        <v>19</v>
      </c>
      <c r="F7018" t="s">
        <v>81</v>
      </c>
      <c r="G7018" s="1">
        <v>44468</v>
      </c>
      <c r="H7018" t="s">
        <v>21</v>
      </c>
      <c r="I7018" t="s">
        <v>99</v>
      </c>
      <c r="J7018" s="3" t="s">
        <v>22708</v>
      </c>
      <c r="K7018" t="s">
        <v>62</v>
      </c>
      <c r="M7018" t="s">
        <v>143</v>
      </c>
      <c r="N7018" t="s">
        <v>33</v>
      </c>
      <c r="R7018" t="str">
        <f t="shared" ca="1" si="109"/>
        <v>Priya</v>
      </c>
      <c r="S7018" t="str">
        <f>IFERROR(TEXT(DATEVALUE(LEFT(Table1[[#This Row],[Date of Purchase]],10)), "MMMM"), TEXT(Table1[[#This Row],[Date of Purchase]], "MMMM"))</f>
        <v>September</v>
      </c>
      <c r="T7018" t="str">
        <f>IF(OR(
  AND(Table1[[#This Row],[Ticket Priority]]="Critical", Table1[[#This Row],[Ticket Status]]&lt;&gt;"Closed"),
  AND(Table1[[#This Row],[Ticket Priority]]="High", Table1[[#This Row],[Ticket Status]]="Open")
), "Yes", "No")</f>
        <v>No</v>
      </c>
      <c r="U7018" s="4" t="str">
        <f>IF(Table1[[#This Row],[Ticket Status]]="Closed","Yes","No")</f>
        <v>No</v>
      </c>
      <c r="V7018" s="4" t="str">
        <f>IF(Table1[[#This Row],[Ticket Status]]="Pending Customer Response","Yes","No")</f>
        <v>No</v>
      </c>
      <c r="W7018" s="5">
        <f ca="1">COUNTIFS(Table1[Agent_name],Table1[[#This Row],[Agent_name]],Table1[Month],Table1[[#This Row],[Month]])/160</f>
        <v>0.53125</v>
      </c>
    </row>
    <row r="7019" spans="1:23" x14ac:dyDescent="0.25">
      <c r="A7019">
        <v>7018</v>
      </c>
      <c r="B7019" t="s">
        <v>22709</v>
      </c>
      <c r="C7019" t="s">
        <v>22710</v>
      </c>
      <c r="D7019">
        <v>48</v>
      </c>
      <c r="E7019" t="s">
        <v>29</v>
      </c>
      <c r="F7019" t="s">
        <v>219</v>
      </c>
      <c r="G7019" s="1">
        <v>44357</v>
      </c>
      <c r="H7019" t="s">
        <v>67</v>
      </c>
      <c r="I7019" t="s">
        <v>22</v>
      </c>
      <c r="J7019" s="3" t="s">
        <v>22711</v>
      </c>
      <c r="K7019" t="s">
        <v>62</v>
      </c>
      <c r="M7019" t="s">
        <v>41</v>
      </c>
      <c r="N7019" t="s">
        <v>26</v>
      </c>
      <c r="R7019" t="str">
        <f t="shared" ca="1" si="109"/>
        <v>Aisha</v>
      </c>
      <c r="S7019" t="str">
        <f>IFERROR(TEXT(DATEVALUE(LEFT(Table1[[#This Row],[Date of Purchase]],10)), "MMMM"), TEXT(Table1[[#This Row],[Date of Purchase]], "MMMM"))</f>
        <v>June</v>
      </c>
      <c r="T7019" t="str">
        <f>IF(OR(
  AND(Table1[[#This Row],[Ticket Priority]]="Critical", Table1[[#This Row],[Ticket Status]]&lt;&gt;"Closed"),
  AND(Table1[[#This Row],[Ticket Priority]]="High", Table1[[#This Row],[Ticket Status]]="Open")
), "Yes", "No")</f>
        <v>No</v>
      </c>
      <c r="U7019" s="4" t="str">
        <f>IF(Table1[[#This Row],[Ticket Status]]="Closed","Yes","No")</f>
        <v>No</v>
      </c>
      <c r="V7019" s="4" t="str">
        <f>IF(Table1[[#This Row],[Ticket Status]]="Pending Customer Response","Yes","No")</f>
        <v>No</v>
      </c>
      <c r="W7019" s="5">
        <f ca="1">COUNTIFS(Table1[Agent_name],Table1[[#This Row],[Agent_name]],Table1[Month],Table1[[#This Row],[Month]])/160</f>
        <v>0.89375000000000004</v>
      </c>
    </row>
    <row r="7020" spans="1:23" x14ac:dyDescent="0.25">
      <c r="A7020">
        <v>7019</v>
      </c>
      <c r="B7020" t="s">
        <v>22712</v>
      </c>
      <c r="C7020" t="s">
        <v>22713</v>
      </c>
      <c r="D7020">
        <v>29</v>
      </c>
      <c r="E7020" t="s">
        <v>29</v>
      </c>
      <c r="F7020" t="s">
        <v>44</v>
      </c>
      <c r="G7020" s="1">
        <v>44521</v>
      </c>
      <c r="H7020" t="s">
        <v>59</v>
      </c>
      <c r="I7020" t="s">
        <v>46</v>
      </c>
      <c r="J7020" s="3" t="s">
        <v>22714</v>
      </c>
      <c r="K7020" t="s">
        <v>39</v>
      </c>
      <c r="L7020" t="s">
        <v>22715</v>
      </c>
      <c r="M7020" t="s">
        <v>89</v>
      </c>
      <c r="N7020" t="s">
        <v>33</v>
      </c>
      <c r="O7020" s="2">
        <v>45078.419953703706</v>
      </c>
      <c r="P7020" s="2">
        <v>45078.840092592596</v>
      </c>
      <c r="Q7020">
        <v>1</v>
      </c>
      <c r="R7020" t="str">
        <f t="shared" ca="1" si="109"/>
        <v>Sara</v>
      </c>
      <c r="S7020" t="str">
        <f>IFERROR(TEXT(DATEVALUE(LEFT(Table1[[#This Row],[Date of Purchase]],10)), "MMMM"), TEXT(Table1[[#This Row],[Date of Purchase]], "MMMM"))</f>
        <v>November</v>
      </c>
      <c r="T7020" t="str">
        <f>IF(OR(
  AND(Table1[[#This Row],[Ticket Priority]]="Critical", Table1[[#This Row],[Ticket Status]]&lt;&gt;"Closed"),
  AND(Table1[[#This Row],[Ticket Priority]]="High", Table1[[#This Row],[Ticket Status]]="Open")
), "Yes", "No")</f>
        <v>No</v>
      </c>
      <c r="U7020" s="4" t="str">
        <f>IF(Table1[[#This Row],[Ticket Status]]="Closed","Yes","No")</f>
        <v>Yes</v>
      </c>
      <c r="V7020" s="4" t="str">
        <f>IF(Table1[[#This Row],[Ticket Status]]="Pending Customer Response","Yes","No")</f>
        <v>No</v>
      </c>
      <c r="W7020" s="5">
        <f ca="1">COUNTIFS(Table1[Agent_name],Table1[[#This Row],[Agent_name]],Table1[Month],Table1[[#This Row],[Month]])/160</f>
        <v>0.79374999999999996</v>
      </c>
    </row>
    <row r="7021" spans="1:23" x14ac:dyDescent="0.25">
      <c r="A7021">
        <v>7020</v>
      </c>
      <c r="B7021" t="s">
        <v>649</v>
      </c>
      <c r="C7021" t="s">
        <v>22716</v>
      </c>
      <c r="D7021">
        <v>23</v>
      </c>
      <c r="E7021" t="s">
        <v>58</v>
      </c>
      <c r="F7021" t="s">
        <v>112</v>
      </c>
      <c r="G7021" s="1">
        <v>44064</v>
      </c>
      <c r="H7021" t="s">
        <v>45</v>
      </c>
      <c r="I7021" t="s">
        <v>52</v>
      </c>
      <c r="J7021" s="3" t="s">
        <v>22717</v>
      </c>
      <c r="K7021" t="s">
        <v>24</v>
      </c>
      <c r="M7021" t="s">
        <v>25</v>
      </c>
      <c r="N7021" t="s">
        <v>83</v>
      </c>
      <c r="O7021" s="2">
        <v>45078.829699074071</v>
      </c>
      <c r="R7021" t="str">
        <f t="shared" ca="1" si="109"/>
        <v>Priya</v>
      </c>
      <c r="S7021" t="str">
        <f>IFERROR(TEXT(DATEVALUE(LEFT(Table1[[#This Row],[Date of Purchase]],10)), "MMMM"), TEXT(Table1[[#This Row],[Date of Purchase]], "MMMM"))</f>
        <v>August</v>
      </c>
      <c r="T7021" t="str">
        <f>IF(OR(
  AND(Table1[[#This Row],[Ticket Priority]]="Critical", Table1[[#This Row],[Ticket Status]]&lt;&gt;"Closed"),
  AND(Table1[[#This Row],[Ticket Priority]]="High", Table1[[#This Row],[Ticket Status]]="Open")
), "Yes", "No")</f>
        <v>Yes</v>
      </c>
      <c r="U7021" s="4" t="str">
        <f>IF(Table1[[#This Row],[Ticket Status]]="Closed","Yes","No")</f>
        <v>No</v>
      </c>
      <c r="V7021" s="4" t="str">
        <f>IF(Table1[[#This Row],[Ticket Status]]="Pending Customer Response","Yes","No")</f>
        <v>Yes</v>
      </c>
      <c r="W7021" s="5">
        <f ca="1">COUNTIFS(Table1[Agent_name],Table1[[#This Row],[Agent_name]],Table1[Month],Table1[[#This Row],[Month]])/160</f>
        <v>0.35</v>
      </c>
    </row>
    <row r="7022" spans="1:23" x14ac:dyDescent="0.25">
      <c r="A7022">
        <v>7021</v>
      </c>
      <c r="B7022" t="s">
        <v>22718</v>
      </c>
      <c r="C7022" t="s">
        <v>22719</v>
      </c>
      <c r="D7022">
        <v>50</v>
      </c>
      <c r="E7022" t="s">
        <v>19</v>
      </c>
      <c r="F7022" t="s">
        <v>456</v>
      </c>
      <c r="G7022" s="1">
        <v>44022</v>
      </c>
      <c r="H7022" t="s">
        <v>59</v>
      </c>
      <c r="I7022" t="s">
        <v>67</v>
      </c>
      <c r="J7022" s="3" t="s">
        <v>22720</v>
      </c>
      <c r="K7022" t="s">
        <v>24</v>
      </c>
      <c r="M7022" t="s">
        <v>41</v>
      </c>
      <c r="N7022" t="s">
        <v>83</v>
      </c>
      <c r="O7022" s="2">
        <v>45078.242210648146</v>
      </c>
      <c r="R7022" t="str">
        <f t="shared" ca="1" si="109"/>
        <v>Aisha</v>
      </c>
      <c r="S7022" t="str">
        <f>IFERROR(TEXT(DATEVALUE(LEFT(Table1[[#This Row],[Date of Purchase]],10)), "MMMM"), TEXT(Table1[[#This Row],[Date of Purchase]], "MMMM"))</f>
        <v>July</v>
      </c>
      <c r="T7022" t="str">
        <f>IF(OR(
  AND(Table1[[#This Row],[Ticket Priority]]="Critical", Table1[[#This Row],[Ticket Status]]&lt;&gt;"Closed"),
  AND(Table1[[#This Row],[Ticket Priority]]="High", Table1[[#This Row],[Ticket Status]]="Open")
), "Yes", "No")</f>
        <v>No</v>
      </c>
      <c r="U7022" s="4" t="str">
        <f>IF(Table1[[#This Row],[Ticket Status]]="Closed","Yes","No")</f>
        <v>No</v>
      </c>
      <c r="V7022" s="4" t="str">
        <f>IF(Table1[[#This Row],[Ticket Status]]="Pending Customer Response","Yes","No")</f>
        <v>Yes</v>
      </c>
      <c r="W7022" s="5">
        <f ca="1">COUNTIFS(Table1[Agent_name],Table1[[#This Row],[Agent_name]],Table1[Month],Table1[[#This Row],[Month]])/160</f>
        <v>0.875</v>
      </c>
    </row>
    <row r="7023" spans="1:23" x14ac:dyDescent="0.25">
      <c r="A7023">
        <v>7022</v>
      </c>
      <c r="B7023" t="s">
        <v>22721</v>
      </c>
      <c r="C7023" t="s">
        <v>22722</v>
      </c>
      <c r="D7023">
        <v>44</v>
      </c>
      <c r="E7023" t="s">
        <v>29</v>
      </c>
      <c r="F7023" t="s">
        <v>134</v>
      </c>
      <c r="G7023" s="1">
        <v>44503</v>
      </c>
      <c r="H7023" t="s">
        <v>45</v>
      </c>
      <c r="I7023" t="s">
        <v>46</v>
      </c>
      <c r="J7023" s="3" t="s">
        <v>22723</v>
      </c>
      <c r="K7023" t="s">
        <v>24</v>
      </c>
      <c r="M7023" t="s">
        <v>143</v>
      </c>
      <c r="N7023" t="s">
        <v>83</v>
      </c>
      <c r="O7023" s="2">
        <v>45078.935266203705</v>
      </c>
      <c r="Q7023">
        <v>5</v>
      </c>
      <c r="R7023" t="str">
        <f t="shared" ca="1" si="109"/>
        <v>Aisha</v>
      </c>
      <c r="S7023" t="str">
        <f>IFERROR(TEXT(DATEVALUE(LEFT(Table1[[#This Row],[Date of Purchase]],10)), "MMMM"), TEXT(Table1[[#This Row],[Date of Purchase]], "MMMM"))</f>
        <v>November</v>
      </c>
      <c r="T7023" t="str">
        <f>IF(OR(
  AND(Table1[[#This Row],[Ticket Priority]]="Critical", Table1[[#This Row],[Ticket Status]]&lt;&gt;"Closed"),
  AND(Table1[[#This Row],[Ticket Priority]]="High", Table1[[#This Row],[Ticket Status]]="Open")
), "Yes", "No")</f>
        <v>No</v>
      </c>
      <c r="U7023" s="4" t="str">
        <f>IF(Table1[[#This Row],[Ticket Status]]="Closed","Yes","No")</f>
        <v>No</v>
      </c>
      <c r="V7023" s="4" t="str">
        <f>IF(Table1[[#This Row],[Ticket Status]]="Pending Customer Response","Yes","No")</f>
        <v>Yes</v>
      </c>
      <c r="W7023" s="5">
        <f ca="1">COUNTIFS(Table1[Agent_name],Table1[[#This Row],[Agent_name]],Table1[Month],Table1[[#This Row],[Month]])/160</f>
        <v>0.85624999999999996</v>
      </c>
    </row>
    <row r="7024" spans="1:23" x14ac:dyDescent="0.25">
      <c r="A7024">
        <v>7023</v>
      </c>
      <c r="B7024" t="s">
        <v>22724</v>
      </c>
      <c r="C7024" t="s">
        <v>22725</v>
      </c>
      <c r="D7024">
        <v>63</v>
      </c>
      <c r="E7024" t="s">
        <v>58</v>
      </c>
      <c r="F7024" t="s">
        <v>456</v>
      </c>
      <c r="G7024" s="1">
        <v>43967</v>
      </c>
      <c r="H7024" t="s">
        <v>21</v>
      </c>
      <c r="I7024" t="s">
        <v>150</v>
      </c>
      <c r="J7024" s="3" t="s">
        <v>1076</v>
      </c>
      <c r="K7024" t="s">
        <v>24</v>
      </c>
      <c r="M7024" t="s">
        <v>89</v>
      </c>
      <c r="N7024" t="s">
        <v>55</v>
      </c>
      <c r="O7024" s="2">
        <v>45078.422766203701</v>
      </c>
      <c r="R7024" t="str">
        <f t="shared" ca="1" si="109"/>
        <v>Ravi</v>
      </c>
      <c r="S7024" t="str">
        <f>IFERROR(TEXT(DATEVALUE(LEFT(Table1[[#This Row],[Date of Purchase]],10)), "MMMM"), TEXT(Table1[[#This Row],[Date of Purchase]], "MMMM"))</f>
        <v>May</v>
      </c>
      <c r="T7024" t="str">
        <f>IF(OR(
  AND(Table1[[#This Row],[Ticket Priority]]="Critical", Table1[[#This Row],[Ticket Status]]&lt;&gt;"Closed"),
  AND(Table1[[#This Row],[Ticket Priority]]="High", Table1[[#This Row],[Ticket Status]]="Open")
), "Yes", "No")</f>
        <v>No</v>
      </c>
      <c r="U7024" s="4" t="str">
        <f>IF(Table1[[#This Row],[Ticket Status]]="Closed","Yes","No")</f>
        <v>No</v>
      </c>
      <c r="V7024" s="4" t="str">
        <f>IF(Table1[[#This Row],[Ticket Status]]="Pending Customer Response","Yes","No")</f>
        <v>Yes</v>
      </c>
      <c r="W7024" s="5">
        <f ca="1">COUNTIFS(Table1[Agent_name],Table1[[#This Row],[Agent_name]],Table1[Month],Table1[[#This Row],[Month]])/160</f>
        <v>0.67500000000000004</v>
      </c>
    </row>
    <row r="7025" spans="1:23" x14ac:dyDescent="0.25">
      <c r="A7025">
        <v>7024</v>
      </c>
      <c r="B7025" t="s">
        <v>22726</v>
      </c>
      <c r="C7025" t="s">
        <v>22727</v>
      </c>
      <c r="D7025">
        <v>21</v>
      </c>
      <c r="E7025" t="s">
        <v>58</v>
      </c>
      <c r="F7025" t="s">
        <v>249</v>
      </c>
      <c r="G7025" s="1">
        <v>43840</v>
      </c>
      <c r="H7025" t="s">
        <v>45</v>
      </c>
      <c r="I7025" t="s">
        <v>22</v>
      </c>
      <c r="J7025" s="3" t="s">
        <v>22728</v>
      </c>
      <c r="K7025" t="s">
        <v>24</v>
      </c>
      <c r="M7025" t="s">
        <v>41</v>
      </c>
      <c r="N7025" t="s">
        <v>26</v>
      </c>
      <c r="O7025" s="2">
        <v>45078.860289351855</v>
      </c>
      <c r="R7025" t="str">
        <f t="shared" ca="1" si="109"/>
        <v>Mohit</v>
      </c>
      <c r="S7025" t="str">
        <f>IFERROR(TEXT(DATEVALUE(LEFT(Table1[[#This Row],[Date of Purchase]],10)), "MMMM"), TEXT(Table1[[#This Row],[Date of Purchase]], "MMMM"))</f>
        <v>January</v>
      </c>
      <c r="T7025" t="str">
        <f>IF(OR(
  AND(Table1[[#This Row],[Ticket Priority]]="Critical", Table1[[#This Row],[Ticket Status]]&lt;&gt;"Closed"),
  AND(Table1[[#This Row],[Ticket Priority]]="High", Table1[[#This Row],[Ticket Status]]="Open")
), "Yes", "No")</f>
        <v>No</v>
      </c>
      <c r="U7025" s="4" t="str">
        <f>IF(Table1[[#This Row],[Ticket Status]]="Closed","Yes","No")</f>
        <v>No</v>
      </c>
      <c r="V7025" s="4" t="str">
        <f>IF(Table1[[#This Row],[Ticket Status]]="Pending Customer Response","Yes","No")</f>
        <v>Yes</v>
      </c>
      <c r="W7025" s="5">
        <f ca="1">COUNTIFS(Table1[Agent_name],Table1[[#This Row],[Agent_name]],Table1[Month],Table1[[#This Row],[Month]])/160</f>
        <v>0.46250000000000002</v>
      </c>
    </row>
    <row r="7026" spans="1:23" x14ac:dyDescent="0.25">
      <c r="A7026">
        <v>7025</v>
      </c>
      <c r="B7026" t="s">
        <v>22729</v>
      </c>
      <c r="C7026" t="s">
        <v>22730</v>
      </c>
      <c r="D7026">
        <v>33</v>
      </c>
      <c r="E7026" t="s">
        <v>58</v>
      </c>
      <c r="F7026" t="s">
        <v>281</v>
      </c>
      <c r="G7026" s="1">
        <v>44354</v>
      </c>
      <c r="H7026" t="s">
        <v>59</v>
      </c>
      <c r="I7026" t="s">
        <v>46</v>
      </c>
      <c r="J7026" s="3" t="s">
        <v>22731</v>
      </c>
      <c r="K7026" t="s">
        <v>39</v>
      </c>
      <c r="L7026" t="s">
        <v>22732</v>
      </c>
      <c r="M7026" t="s">
        <v>143</v>
      </c>
      <c r="N7026" t="s">
        <v>26</v>
      </c>
      <c r="O7026" s="2">
        <v>45078.14571759259</v>
      </c>
      <c r="P7026" s="2">
        <v>45078.274884259263</v>
      </c>
      <c r="Q7026">
        <v>3</v>
      </c>
      <c r="R7026" t="str">
        <f t="shared" ca="1" si="109"/>
        <v>Karan</v>
      </c>
      <c r="S7026" t="str">
        <f>IFERROR(TEXT(DATEVALUE(LEFT(Table1[[#This Row],[Date of Purchase]],10)), "MMMM"), TEXT(Table1[[#This Row],[Date of Purchase]], "MMMM"))</f>
        <v>June</v>
      </c>
      <c r="T7026" t="str">
        <f>IF(OR(
  AND(Table1[[#This Row],[Ticket Priority]]="Critical", Table1[[#This Row],[Ticket Status]]&lt;&gt;"Closed"),
  AND(Table1[[#This Row],[Ticket Priority]]="High", Table1[[#This Row],[Ticket Status]]="Open")
), "Yes", "No")</f>
        <v>No</v>
      </c>
      <c r="U7026" s="4" t="str">
        <f>IF(Table1[[#This Row],[Ticket Status]]="Closed","Yes","No")</f>
        <v>Yes</v>
      </c>
      <c r="V7026" s="4" t="str">
        <f>IF(Table1[[#This Row],[Ticket Status]]="Pending Customer Response","Yes","No")</f>
        <v>No</v>
      </c>
      <c r="W7026" s="5">
        <f ca="1">COUNTIFS(Table1[Agent_name],Table1[[#This Row],[Agent_name]],Table1[Month],Table1[[#This Row],[Month]])/160</f>
        <v>0.27500000000000002</v>
      </c>
    </row>
    <row r="7027" spans="1:23" x14ac:dyDescent="0.25">
      <c r="A7027">
        <v>7026</v>
      </c>
      <c r="B7027" t="s">
        <v>22733</v>
      </c>
      <c r="C7027" t="s">
        <v>22734</v>
      </c>
      <c r="D7027">
        <v>37</v>
      </c>
      <c r="E7027" t="s">
        <v>58</v>
      </c>
      <c r="F7027" t="s">
        <v>485</v>
      </c>
      <c r="G7027" s="1">
        <v>44092</v>
      </c>
      <c r="H7027" t="s">
        <v>21</v>
      </c>
      <c r="I7027" t="s">
        <v>52</v>
      </c>
      <c r="J7027" s="3" t="s">
        <v>985</v>
      </c>
      <c r="K7027" t="s">
        <v>24</v>
      </c>
      <c r="M7027" t="s">
        <v>143</v>
      </c>
      <c r="N7027" t="s">
        <v>26</v>
      </c>
      <c r="O7027" s="2">
        <v>45078.079062500001</v>
      </c>
      <c r="R7027" t="str">
        <f t="shared" ca="1" si="109"/>
        <v>Sara</v>
      </c>
      <c r="S7027" t="str">
        <f>IFERROR(TEXT(DATEVALUE(LEFT(Table1[[#This Row],[Date of Purchase]],10)), "MMMM"), TEXT(Table1[[#This Row],[Date of Purchase]], "MMMM"))</f>
        <v>September</v>
      </c>
      <c r="T7027" t="str">
        <f>IF(OR(
  AND(Table1[[#This Row],[Ticket Priority]]="Critical", Table1[[#This Row],[Ticket Status]]&lt;&gt;"Closed"),
  AND(Table1[[#This Row],[Ticket Priority]]="High", Table1[[#This Row],[Ticket Status]]="Open")
), "Yes", "No")</f>
        <v>No</v>
      </c>
      <c r="U7027" s="4" t="str">
        <f>IF(Table1[[#This Row],[Ticket Status]]="Closed","Yes","No")</f>
        <v>No</v>
      </c>
      <c r="V7027" s="4" t="str">
        <f>IF(Table1[[#This Row],[Ticket Status]]="Pending Customer Response","Yes","No")</f>
        <v>Yes</v>
      </c>
      <c r="W7027" s="5">
        <f ca="1">COUNTIFS(Table1[Agent_name],Table1[[#This Row],[Agent_name]],Table1[Month],Table1[[#This Row],[Month]])/160</f>
        <v>0.65</v>
      </c>
    </row>
    <row r="7028" spans="1:23" x14ac:dyDescent="0.25">
      <c r="A7028">
        <v>7027</v>
      </c>
      <c r="B7028" t="s">
        <v>22735</v>
      </c>
      <c r="C7028" t="s">
        <v>22736</v>
      </c>
      <c r="D7028">
        <v>20</v>
      </c>
      <c r="E7028" t="s">
        <v>29</v>
      </c>
      <c r="F7028" t="s">
        <v>36</v>
      </c>
      <c r="G7028" s="1">
        <v>44380</v>
      </c>
      <c r="H7028" t="s">
        <v>21</v>
      </c>
      <c r="I7028" t="s">
        <v>37</v>
      </c>
      <c r="J7028" s="3" t="s">
        <v>22737</v>
      </c>
      <c r="K7028" t="s">
        <v>39</v>
      </c>
      <c r="L7028" t="s">
        <v>22738</v>
      </c>
      <c r="M7028" t="s">
        <v>25</v>
      </c>
      <c r="N7028" t="s">
        <v>55</v>
      </c>
      <c r="O7028" s="2">
        <v>45078.17769675926</v>
      </c>
      <c r="P7028" s="2">
        <v>45078.656863425924</v>
      </c>
      <c r="Q7028">
        <v>2</v>
      </c>
      <c r="R7028" t="str">
        <f t="shared" ca="1" si="109"/>
        <v>Ravi</v>
      </c>
      <c r="S7028" t="str">
        <f>IFERROR(TEXT(DATEVALUE(LEFT(Table1[[#This Row],[Date of Purchase]],10)), "MMMM"), TEXT(Table1[[#This Row],[Date of Purchase]], "MMMM"))</f>
        <v>July</v>
      </c>
      <c r="T7028" t="str">
        <f>IF(OR(
  AND(Table1[[#This Row],[Ticket Priority]]="Critical", Table1[[#This Row],[Ticket Status]]&lt;&gt;"Closed"),
  AND(Table1[[#This Row],[Ticket Priority]]="High", Table1[[#This Row],[Ticket Status]]="Open")
), "Yes", "No")</f>
        <v>No</v>
      </c>
      <c r="U7028" s="4" t="str">
        <f>IF(Table1[[#This Row],[Ticket Status]]="Closed","Yes","No")</f>
        <v>Yes</v>
      </c>
      <c r="V7028" s="4" t="str">
        <f>IF(Table1[[#This Row],[Ticket Status]]="Pending Customer Response","Yes","No")</f>
        <v>No</v>
      </c>
      <c r="W7028" s="5">
        <f ca="1">COUNTIFS(Table1[Agent_name],Table1[[#This Row],[Agent_name]],Table1[Month],Table1[[#This Row],[Month]])/160</f>
        <v>0.66249999999999998</v>
      </c>
    </row>
    <row r="7029" spans="1:23" x14ac:dyDescent="0.25">
      <c r="A7029">
        <v>7028</v>
      </c>
      <c r="B7029" t="s">
        <v>22739</v>
      </c>
      <c r="C7029" t="s">
        <v>22740</v>
      </c>
      <c r="D7029">
        <v>32</v>
      </c>
      <c r="E7029" t="s">
        <v>19</v>
      </c>
      <c r="F7029" t="s">
        <v>30</v>
      </c>
      <c r="G7029" s="1">
        <v>44540</v>
      </c>
      <c r="H7029" t="s">
        <v>66</v>
      </c>
      <c r="I7029" t="s">
        <v>99</v>
      </c>
      <c r="J7029" s="3" t="s">
        <v>22741</v>
      </c>
      <c r="K7029" t="s">
        <v>62</v>
      </c>
      <c r="M7029" t="s">
        <v>25</v>
      </c>
      <c r="N7029" t="s">
        <v>83</v>
      </c>
      <c r="R7029" t="str">
        <f t="shared" ca="1" si="109"/>
        <v>Priya</v>
      </c>
      <c r="S7029" t="str">
        <f>IFERROR(TEXT(DATEVALUE(LEFT(Table1[[#This Row],[Date of Purchase]],10)), "MMMM"), TEXT(Table1[[#This Row],[Date of Purchase]], "MMMM"))</f>
        <v>December</v>
      </c>
      <c r="T7029" t="str">
        <f>IF(OR(
  AND(Table1[[#This Row],[Ticket Priority]]="Critical", Table1[[#This Row],[Ticket Status]]&lt;&gt;"Closed"),
  AND(Table1[[#This Row],[Ticket Priority]]="High", Table1[[#This Row],[Ticket Status]]="Open")
), "Yes", "No")</f>
        <v>Yes</v>
      </c>
      <c r="U7029" s="4" t="str">
        <f>IF(Table1[[#This Row],[Ticket Status]]="Closed","Yes","No")</f>
        <v>No</v>
      </c>
      <c r="V7029" s="4" t="str">
        <f>IF(Table1[[#This Row],[Ticket Status]]="Pending Customer Response","Yes","No")</f>
        <v>No</v>
      </c>
      <c r="W7029" s="5">
        <f ca="1">COUNTIFS(Table1[Agent_name],Table1[[#This Row],[Agent_name]],Table1[Month],Table1[[#This Row],[Month]])/160</f>
        <v>0.48749999999999999</v>
      </c>
    </row>
    <row r="7030" spans="1:23" x14ac:dyDescent="0.25">
      <c r="A7030">
        <v>7029</v>
      </c>
      <c r="B7030" t="s">
        <v>22742</v>
      </c>
      <c r="C7030" t="s">
        <v>22743</v>
      </c>
      <c r="D7030">
        <v>54</v>
      </c>
      <c r="E7030" t="s">
        <v>29</v>
      </c>
      <c r="F7030" t="s">
        <v>249</v>
      </c>
      <c r="G7030" s="1">
        <v>44495</v>
      </c>
      <c r="H7030" t="s">
        <v>21</v>
      </c>
      <c r="I7030" t="s">
        <v>46</v>
      </c>
      <c r="J7030" s="3" t="s">
        <v>22744</v>
      </c>
      <c r="K7030" t="s">
        <v>39</v>
      </c>
      <c r="L7030" t="s">
        <v>22745</v>
      </c>
      <c r="M7030" t="s">
        <v>89</v>
      </c>
      <c r="N7030" t="s">
        <v>83</v>
      </c>
      <c r="O7030" s="2">
        <v>45078.4687037037</v>
      </c>
      <c r="P7030" s="2">
        <v>45078.19023148148</v>
      </c>
      <c r="Q7030">
        <v>1</v>
      </c>
      <c r="R7030" t="str">
        <f t="shared" ca="1" si="109"/>
        <v>Ravi</v>
      </c>
      <c r="S7030" t="str">
        <f>IFERROR(TEXT(DATEVALUE(LEFT(Table1[[#This Row],[Date of Purchase]],10)), "MMMM"), TEXT(Table1[[#This Row],[Date of Purchase]], "MMMM"))</f>
        <v>October</v>
      </c>
      <c r="T7030" t="str">
        <f>IF(OR(
  AND(Table1[[#This Row],[Ticket Priority]]="Critical", Table1[[#This Row],[Ticket Status]]&lt;&gt;"Closed"),
  AND(Table1[[#This Row],[Ticket Priority]]="High", Table1[[#This Row],[Ticket Status]]="Open")
), "Yes", "No")</f>
        <v>No</v>
      </c>
      <c r="U7030" s="4" t="str">
        <f>IF(Table1[[#This Row],[Ticket Status]]="Closed","Yes","No")</f>
        <v>Yes</v>
      </c>
      <c r="V7030" s="4" t="str">
        <f>IF(Table1[[#This Row],[Ticket Status]]="Pending Customer Response","Yes","No")</f>
        <v>No</v>
      </c>
      <c r="W7030" s="5">
        <f ca="1">COUNTIFS(Table1[Agent_name],Table1[[#This Row],[Agent_name]],Table1[Month],Table1[[#This Row],[Month]])/160</f>
        <v>0.58125000000000004</v>
      </c>
    </row>
    <row r="7031" spans="1:23" x14ac:dyDescent="0.25">
      <c r="A7031">
        <v>7030</v>
      </c>
      <c r="B7031" t="s">
        <v>22746</v>
      </c>
      <c r="C7031" t="s">
        <v>22747</v>
      </c>
      <c r="D7031">
        <v>33</v>
      </c>
      <c r="E7031" t="s">
        <v>19</v>
      </c>
      <c r="F7031" t="s">
        <v>211</v>
      </c>
      <c r="G7031" s="1">
        <v>44149</v>
      </c>
      <c r="H7031" t="s">
        <v>45</v>
      </c>
      <c r="I7031" t="s">
        <v>67</v>
      </c>
      <c r="J7031" s="3" t="s">
        <v>22748</v>
      </c>
      <c r="K7031" t="s">
        <v>39</v>
      </c>
      <c r="L7031" t="s">
        <v>22749</v>
      </c>
      <c r="M7031" t="s">
        <v>25</v>
      </c>
      <c r="N7031" t="s">
        <v>83</v>
      </c>
      <c r="O7031" s="2">
        <v>45078.202743055554</v>
      </c>
      <c r="P7031" s="2">
        <v>45078.633993055555</v>
      </c>
      <c r="Q7031">
        <v>1</v>
      </c>
      <c r="R7031" t="str">
        <f t="shared" ca="1" si="109"/>
        <v>Sara</v>
      </c>
      <c r="S7031" t="str">
        <f>IFERROR(TEXT(DATEVALUE(LEFT(Table1[[#This Row],[Date of Purchase]],10)), "MMMM"), TEXT(Table1[[#This Row],[Date of Purchase]], "MMMM"))</f>
        <v>November</v>
      </c>
      <c r="T7031" t="str">
        <f>IF(OR(
  AND(Table1[[#This Row],[Ticket Priority]]="Critical", Table1[[#This Row],[Ticket Status]]&lt;&gt;"Closed"),
  AND(Table1[[#This Row],[Ticket Priority]]="High", Table1[[#This Row],[Ticket Status]]="Open")
), "Yes", "No")</f>
        <v>No</v>
      </c>
      <c r="U7031" s="4" t="str">
        <f>IF(Table1[[#This Row],[Ticket Status]]="Closed","Yes","No")</f>
        <v>Yes</v>
      </c>
      <c r="V7031" s="4" t="str">
        <f>IF(Table1[[#This Row],[Ticket Status]]="Pending Customer Response","Yes","No")</f>
        <v>No</v>
      </c>
      <c r="W7031" s="5">
        <f ca="1">COUNTIFS(Table1[Agent_name],Table1[[#This Row],[Agent_name]],Table1[Month],Table1[[#This Row],[Month]])/160</f>
        <v>0.79374999999999996</v>
      </c>
    </row>
    <row r="7032" spans="1:23" x14ac:dyDescent="0.25">
      <c r="A7032">
        <v>7031</v>
      </c>
      <c r="B7032" t="s">
        <v>22750</v>
      </c>
      <c r="C7032" t="s">
        <v>22751</v>
      </c>
      <c r="D7032">
        <v>52</v>
      </c>
      <c r="E7032" t="s">
        <v>19</v>
      </c>
      <c r="F7032" t="s">
        <v>699</v>
      </c>
      <c r="G7032" s="1">
        <v>43999</v>
      </c>
      <c r="H7032" t="s">
        <v>21</v>
      </c>
      <c r="I7032" t="s">
        <v>177</v>
      </c>
      <c r="J7032" s="3" t="s">
        <v>22752</v>
      </c>
      <c r="K7032" t="s">
        <v>24</v>
      </c>
      <c r="M7032" t="s">
        <v>25</v>
      </c>
      <c r="N7032" t="s">
        <v>55</v>
      </c>
      <c r="O7032" s="2">
        <v>45078.945127314815</v>
      </c>
      <c r="R7032" t="str">
        <f t="shared" ca="1" si="109"/>
        <v>Neha</v>
      </c>
      <c r="S7032" t="str">
        <f>IFERROR(TEXT(DATEVALUE(LEFT(Table1[[#This Row],[Date of Purchase]],10)), "MMMM"), TEXT(Table1[[#This Row],[Date of Purchase]], "MMMM"))</f>
        <v>June</v>
      </c>
      <c r="T7032" t="str">
        <f>IF(OR(
  AND(Table1[[#This Row],[Ticket Priority]]="Critical", Table1[[#This Row],[Ticket Status]]&lt;&gt;"Closed"),
  AND(Table1[[#This Row],[Ticket Priority]]="High", Table1[[#This Row],[Ticket Status]]="Open")
), "Yes", "No")</f>
        <v>Yes</v>
      </c>
      <c r="U7032" s="4" t="str">
        <f>IF(Table1[[#This Row],[Ticket Status]]="Closed","Yes","No")</f>
        <v>No</v>
      </c>
      <c r="V7032" s="4" t="str">
        <f>IF(Table1[[#This Row],[Ticket Status]]="Pending Customer Response","Yes","No")</f>
        <v>Yes</v>
      </c>
      <c r="W7032" s="5">
        <f ca="1">COUNTIFS(Table1[Agent_name],Table1[[#This Row],[Agent_name]],Table1[Month],Table1[[#This Row],[Month]])/160</f>
        <v>0.19375000000000001</v>
      </c>
    </row>
    <row r="7033" spans="1:23" x14ac:dyDescent="0.25">
      <c r="A7033">
        <v>7032</v>
      </c>
      <c r="B7033" t="s">
        <v>22753</v>
      </c>
      <c r="C7033" t="s">
        <v>22754</v>
      </c>
      <c r="D7033">
        <v>36</v>
      </c>
      <c r="E7033" t="s">
        <v>19</v>
      </c>
      <c r="F7033" t="s">
        <v>223</v>
      </c>
      <c r="G7033" s="1">
        <v>44180</v>
      </c>
      <c r="H7033" t="s">
        <v>59</v>
      </c>
      <c r="I7033" t="s">
        <v>46</v>
      </c>
      <c r="J7033" s="3" t="s">
        <v>22755</v>
      </c>
      <c r="K7033" t="s">
        <v>24</v>
      </c>
      <c r="M7033" t="s">
        <v>41</v>
      </c>
      <c r="N7033" t="s">
        <v>55</v>
      </c>
      <c r="O7033" s="2">
        <v>45078.854166666664</v>
      </c>
      <c r="R7033" t="str">
        <f t="shared" ca="1" si="109"/>
        <v>Ravi</v>
      </c>
      <c r="S7033" t="str">
        <f>IFERROR(TEXT(DATEVALUE(LEFT(Table1[[#This Row],[Date of Purchase]],10)), "MMMM"), TEXT(Table1[[#This Row],[Date of Purchase]], "MMMM"))</f>
        <v>December</v>
      </c>
      <c r="T7033" t="str">
        <f>IF(OR(
  AND(Table1[[#This Row],[Ticket Priority]]="Critical", Table1[[#This Row],[Ticket Status]]&lt;&gt;"Closed"),
  AND(Table1[[#This Row],[Ticket Priority]]="High", Table1[[#This Row],[Ticket Status]]="Open")
), "Yes", "No")</f>
        <v>No</v>
      </c>
      <c r="U7033" s="4" t="str">
        <f>IF(Table1[[#This Row],[Ticket Status]]="Closed","Yes","No")</f>
        <v>No</v>
      </c>
      <c r="V7033" s="4" t="str">
        <f>IF(Table1[[#This Row],[Ticket Status]]="Pending Customer Response","Yes","No")</f>
        <v>Yes</v>
      </c>
      <c r="W7033" s="5">
        <f ca="1">COUNTIFS(Table1[Agent_name],Table1[[#This Row],[Agent_name]],Table1[Month],Table1[[#This Row],[Month]])/160</f>
        <v>0.66249999999999998</v>
      </c>
    </row>
    <row r="7034" spans="1:23" x14ac:dyDescent="0.25">
      <c r="A7034">
        <v>7033</v>
      </c>
      <c r="B7034" t="s">
        <v>22756</v>
      </c>
      <c r="C7034" t="s">
        <v>22757</v>
      </c>
      <c r="D7034">
        <v>20</v>
      </c>
      <c r="E7034" t="s">
        <v>19</v>
      </c>
      <c r="F7034" t="s">
        <v>281</v>
      </c>
      <c r="G7034" s="1">
        <v>43890</v>
      </c>
      <c r="H7034" t="s">
        <v>67</v>
      </c>
      <c r="I7034" t="s">
        <v>52</v>
      </c>
      <c r="J7034" s="3" t="s">
        <v>22758</v>
      </c>
      <c r="K7034" t="s">
        <v>24</v>
      </c>
      <c r="M7034" t="s">
        <v>143</v>
      </c>
      <c r="N7034" t="s">
        <v>33</v>
      </c>
      <c r="O7034" s="2">
        <v>45078.654189814813</v>
      </c>
      <c r="R7034" t="str">
        <f t="shared" ca="1" si="109"/>
        <v>Rahul</v>
      </c>
      <c r="S7034" t="str">
        <f>IFERROR(TEXT(DATEVALUE(LEFT(Table1[[#This Row],[Date of Purchase]],10)), "MMMM"), TEXT(Table1[[#This Row],[Date of Purchase]], "MMMM"))</f>
        <v>February</v>
      </c>
      <c r="T7034" t="str">
        <f>IF(OR(
  AND(Table1[[#This Row],[Ticket Priority]]="Critical", Table1[[#This Row],[Ticket Status]]&lt;&gt;"Closed"),
  AND(Table1[[#This Row],[Ticket Priority]]="High", Table1[[#This Row],[Ticket Status]]="Open")
), "Yes", "No")</f>
        <v>No</v>
      </c>
      <c r="U7034" s="4" t="str">
        <f>IF(Table1[[#This Row],[Ticket Status]]="Closed","Yes","No")</f>
        <v>No</v>
      </c>
      <c r="V7034" s="4" t="str">
        <f>IF(Table1[[#This Row],[Ticket Status]]="Pending Customer Response","Yes","No")</f>
        <v>Yes</v>
      </c>
      <c r="W7034" s="5">
        <f ca="1">COUNTIFS(Table1[Agent_name],Table1[[#This Row],[Agent_name]],Table1[Month],Table1[[#This Row],[Month]])/160</f>
        <v>0.30625000000000002</v>
      </c>
    </row>
    <row r="7035" spans="1:23" x14ac:dyDescent="0.25">
      <c r="A7035">
        <v>7034</v>
      </c>
      <c r="B7035" t="s">
        <v>22759</v>
      </c>
      <c r="C7035" t="s">
        <v>22760</v>
      </c>
      <c r="D7035">
        <v>25</v>
      </c>
      <c r="E7035" t="s">
        <v>29</v>
      </c>
      <c r="F7035" t="s">
        <v>317</v>
      </c>
      <c r="G7035" s="1">
        <v>44043</v>
      </c>
      <c r="H7035" t="s">
        <v>66</v>
      </c>
      <c r="I7035" t="s">
        <v>31</v>
      </c>
      <c r="J7035" s="3" t="s">
        <v>22761</v>
      </c>
      <c r="K7035" t="s">
        <v>62</v>
      </c>
      <c r="M7035" t="s">
        <v>143</v>
      </c>
      <c r="N7035" t="s">
        <v>55</v>
      </c>
      <c r="R7035" t="str">
        <f t="shared" ca="1" si="109"/>
        <v>Meera</v>
      </c>
      <c r="S7035" t="str">
        <f>IFERROR(TEXT(DATEVALUE(LEFT(Table1[[#This Row],[Date of Purchase]],10)), "MMMM"), TEXT(Table1[[#This Row],[Date of Purchase]], "MMMM"))</f>
        <v>July</v>
      </c>
      <c r="T7035" t="str">
        <f>IF(OR(
  AND(Table1[[#This Row],[Ticket Priority]]="Critical", Table1[[#This Row],[Ticket Status]]&lt;&gt;"Closed"),
  AND(Table1[[#This Row],[Ticket Priority]]="High", Table1[[#This Row],[Ticket Status]]="Open")
), "Yes", "No")</f>
        <v>No</v>
      </c>
      <c r="U7035" s="4" t="str">
        <f>IF(Table1[[#This Row],[Ticket Status]]="Closed","Yes","No")</f>
        <v>No</v>
      </c>
      <c r="V7035" s="4" t="str">
        <f>IF(Table1[[#This Row],[Ticket Status]]="Pending Customer Response","Yes","No")</f>
        <v>No</v>
      </c>
      <c r="W7035" s="5">
        <f ca="1">COUNTIFS(Table1[Agent_name],Table1[[#This Row],[Agent_name]],Table1[Month],Table1[[#This Row],[Month]])/160</f>
        <v>0.23125000000000001</v>
      </c>
    </row>
    <row r="7036" spans="1:23" x14ac:dyDescent="0.25">
      <c r="A7036">
        <v>7035</v>
      </c>
      <c r="B7036" t="s">
        <v>22762</v>
      </c>
      <c r="C7036" t="s">
        <v>22763</v>
      </c>
      <c r="D7036">
        <v>67</v>
      </c>
      <c r="E7036" t="s">
        <v>19</v>
      </c>
      <c r="F7036" t="s">
        <v>431</v>
      </c>
      <c r="G7036" s="1">
        <v>43969</v>
      </c>
      <c r="H7036" t="s">
        <v>21</v>
      </c>
      <c r="I7036" t="s">
        <v>22</v>
      </c>
      <c r="J7036" s="3" t="s">
        <v>22764</v>
      </c>
      <c r="K7036" t="s">
        <v>24</v>
      </c>
      <c r="M7036" t="s">
        <v>89</v>
      </c>
      <c r="N7036" t="s">
        <v>83</v>
      </c>
      <c r="O7036" s="2">
        <v>45078.128530092596</v>
      </c>
      <c r="R7036" t="str">
        <f t="shared" ca="1" si="109"/>
        <v>Karan</v>
      </c>
      <c r="S7036" t="str">
        <f>IFERROR(TEXT(DATEVALUE(LEFT(Table1[[#This Row],[Date of Purchase]],10)), "MMMM"), TEXT(Table1[[#This Row],[Date of Purchase]], "MMMM"))</f>
        <v>May</v>
      </c>
      <c r="T7036" t="str">
        <f>IF(OR(
  AND(Table1[[#This Row],[Ticket Priority]]="Critical", Table1[[#This Row],[Ticket Status]]&lt;&gt;"Closed"),
  AND(Table1[[#This Row],[Ticket Priority]]="High", Table1[[#This Row],[Ticket Status]]="Open")
), "Yes", "No")</f>
        <v>No</v>
      </c>
      <c r="U7036" s="4" t="str">
        <f>IF(Table1[[#This Row],[Ticket Status]]="Closed","Yes","No")</f>
        <v>No</v>
      </c>
      <c r="V7036" s="4" t="str">
        <f>IF(Table1[[#This Row],[Ticket Status]]="Pending Customer Response","Yes","No")</f>
        <v>Yes</v>
      </c>
      <c r="W7036" s="5">
        <f ca="1">COUNTIFS(Table1[Agent_name],Table1[[#This Row],[Agent_name]],Table1[Month],Table1[[#This Row],[Month]])/160</f>
        <v>0.1875</v>
      </c>
    </row>
    <row r="7037" spans="1:23" x14ac:dyDescent="0.25">
      <c r="A7037">
        <v>7036</v>
      </c>
      <c r="B7037" t="s">
        <v>22765</v>
      </c>
      <c r="C7037" t="s">
        <v>22766</v>
      </c>
      <c r="D7037">
        <v>24</v>
      </c>
      <c r="E7037" t="s">
        <v>29</v>
      </c>
      <c r="F7037" t="s">
        <v>51</v>
      </c>
      <c r="G7037" s="1">
        <v>44228</v>
      </c>
      <c r="H7037" t="s">
        <v>59</v>
      </c>
      <c r="I7037" t="s">
        <v>77</v>
      </c>
      <c r="J7037" s="3" t="s">
        <v>22767</v>
      </c>
      <c r="K7037" t="s">
        <v>24</v>
      </c>
      <c r="M7037" t="s">
        <v>25</v>
      </c>
      <c r="N7037" t="s">
        <v>33</v>
      </c>
      <c r="O7037" s="2">
        <v>45078.893831018519</v>
      </c>
      <c r="R7037" t="str">
        <f t="shared" ca="1" si="109"/>
        <v>Karan</v>
      </c>
      <c r="S7037" t="str">
        <f>IFERROR(TEXT(DATEVALUE(LEFT(Table1[[#This Row],[Date of Purchase]],10)), "MMMM"), TEXT(Table1[[#This Row],[Date of Purchase]], "MMMM"))</f>
        <v>February</v>
      </c>
      <c r="T7037" t="str">
        <f>IF(OR(
  AND(Table1[[#This Row],[Ticket Priority]]="Critical", Table1[[#This Row],[Ticket Status]]&lt;&gt;"Closed"),
  AND(Table1[[#This Row],[Ticket Priority]]="High", Table1[[#This Row],[Ticket Status]]="Open")
), "Yes", "No")</f>
        <v>Yes</v>
      </c>
      <c r="U7037" s="4" t="str">
        <f>IF(Table1[[#This Row],[Ticket Status]]="Closed","Yes","No")</f>
        <v>No</v>
      </c>
      <c r="V7037" s="4" t="str">
        <f>IF(Table1[[#This Row],[Ticket Status]]="Pending Customer Response","Yes","No")</f>
        <v>Yes</v>
      </c>
      <c r="W7037" s="5">
        <f ca="1">COUNTIFS(Table1[Agent_name],Table1[[#This Row],[Agent_name]],Table1[Month],Table1[[#This Row],[Month]])/160</f>
        <v>0.17499999999999999</v>
      </c>
    </row>
    <row r="7038" spans="1:23" x14ac:dyDescent="0.25">
      <c r="A7038">
        <v>7037</v>
      </c>
      <c r="B7038" t="s">
        <v>22768</v>
      </c>
      <c r="C7038" t="s">
        <v>22769</v>
      </c>
      <c r="D7038">
        <v>53</v>
      </c>
      <c r="E7038" t="s">
        <v>29</v>
      </c>
      <c r="F7038" t="s">
        <v>92</v>
      </c>
      <c r="G7038" s="1">
        <v>44497</v>
      </c>
      <c r="H7038" t="s">
        <v>67</v>
      </c>
      <c r="I7038" t="s">
        <v>22</v>
      </c>
      <c r="J7038" s="3" t="s">
        <v>22770</v>
      </c>
      <c r="K7038" t="s">
        <v>62</v>
      </c>
      <c r="M7038" t="s">
        <v>143</v>
      </c>
      <c r="N7038" t="s">
        <v>33</v>
      </c>
      <c r="R7038" t="str">
        <f t="shared" ca="1" si="109"/>
        <v>Priya</v>
      </c>
      <c r="S7038" t="str">
        <f>IFERROR(TEXT(DATEVALUE(LEFT(Table1[[#This Row],[Date of Purchase]],10)), "MMMM"), TEXT(Table1[[#This Row],[Date of Purchase]], "MMMM"))</f>
        <v>October</v>
      </c>
      <c r="T7038" t="str">
        <f>IF(OR(
  AND(Table1[[#This Row],[Ticket Priority]]="Critical", Table1[[#This Row],[Ticket Status]]&lt;&gt;"Closed"),
  AND(Table1[[#This Row],[Ticket Priority]]="High", Table1[[#This Row],[Ticket Status]]="Open")
), "Yes", "No")</f>
        <v>No</v>
      </c>
      <c r="U7038" s="4" t="str">
        <f>IF(Table1[[#This Row],[Ticket Status]]="Closed","Yes","No")</f>
        <v>No</v>
      </c>
      <c r="V7038" s="4" t="str">
        <f>IF(Table1[[#This Row],[Ticket Status]]="Pending Customer Response","Yes","No")</f>
        <v>No</v>
      </c>
      <c r="W7038" s="5">
        <f ca="1">COUNTIFS(Table1[Agent_name],Table1[[#This Row],[Agent_name]],Table1[Month],Table1[[#This Row],[Month]])/160</f>
        <v>0.58125000000000004</v>
      </c>
    </row>
    <row r="7039" spans="1:23" x14ac:dyDescent="0.25">
      <c r="A7039">
        <v>7038</v>
      </c>
      <c r="B7039" t="s">
        <v>22771</v>
      </c>
      <c r="C7039" t="s">
        <v>22772</v>
      </c>
      <c r="D7039">
        <v>64</v>
      </c>
      <c r="E7039" t="s">
        <v>19</v>
      </c>
      <c r="F7039" t="s">
        <v>129</v>
      </c>
      <c r="G7039" s="1">
        <v>43936</v>
      </c>
      <c r="H7039" t="s">
        <v>67</v>
      </c>
      <c r="I7039" t="s">
        <v>141</v>
      </c>
      <c r="J7039" s="3" t="s">
        <v>22773</v>
      </c>
      <c r="K7039" t="s">
        <v>39</v>
      </c>
      <c r="L7039" t="s">
        <v>22774</v>
      </c>
      <c r="M7039" t="s">
        <v>89</v>
      </c>
      <c r="N7039" t="s">
        <v>55</v>
      </c>
      <c r="O7039" s="2">
        <v>45078.290393518517</v>
      </c>
      <c r="P7039" s="2">
        <v>45078.490393518521</v>
      </c>
      <c r="Q7039">
        <v>1</v>
      </c>
      <c r="R7039" t="str">
        <f t="shared" ca="1" si="109"/>
        <v>Aisha</v>
      </c>
      <c r="S7039" t="str">
        <f>IFERROR(TEXT(DATEVALUE(LEFT(Table1[[#This Row],[Date of Purchase]],10)), "MMMM"), TEXT(Table1[[#This Row],[Date of Purchase]], "MMMM"))</f>
        <v>April</v>
      </c>
      <c r="T7039" t="str">
        <f>IF(OR(
  AND(Table1[[#This Row],[Ticket Priority]]="Critical", Table1[[#This Row],[Ticket Status]]&lt;&gt;"Closed"),
  AND(Table1[[#This Row],[Ticket Priority]]="High", Table1[[#This Row],[Ticket Status]]="Open")
), "Yes", "No")</f>
        <v>No</v>
      </c>
      <c r="U7039" s="4" t="str">
        <f>IF(Table1[[#This Row],[Ticket Status]]="Closed","Yes","No")</f>
        <v>Yes</v>
      </c>
      <c r="V7039" s="4" t="str">
        <f>IF(Table1[[#This Row],[Ticket Status]]="Pending Customer Response","Yes","No")</f>
        <v>No</v>
      </c>
      <c r="W7039" s="5">
        <f ca="1">COUNTIFS(Table1[Agent_name],Table1[[#This Row],[Agent_name]],Table1[Month],Table1[[#This Row],[Month]])/160</f>
        <v>0.81874999999999998</v>
      </c>
    </row>
    <row r="7040" spans="1:23" x14ac:dyDescent="0.25">
      <c r="A7040">
        <v>7039</v>
      </c>
      <c r="B7040" t="s">
        <v>22775</v>
      </c>
      <c r="C7040" t="s">
        <v>22776</v>
      </c>
      <c r="D7040">
        <v>23</v>
      </c>
      <c r="E7040" t="s">
        <v>58</v>
      </c>
      <c r="F7040" t="s">
        <v>51</v>
      </c>
      <c r="G7040" s="1">
        <v>44290</v>
      </c>
      <c r="H7040" t="s">
        <v>45</v>
      </c>
      <c r="I7040" t="s">
        <v>93</v>
      </c>
      <c r="J7040" s="3" t="s">
        <v>22777</v>
      </c>
      <c r="K7040" t="s">
        <v>62</v>
      </c>
      <c r="M7040" t="s">
        <v>25</v>
      </c>
      <c r="N7040" t="s">
        <v>33</v>
      </c>
      <c r="Q7040">
        <v>5</v>
      </c>
      <c r="R7040" t="str">
        <f t="shared" ca="1" si="109"/>
        <v>Meera</v>
      </c>
      <c r="S7040" t="str">
        <f>IFERROR(TEXT(DATEVALUE(LEFT(Table1[[#This Row],[Date of Purchase]],10)), "MMMM"), TEXT(Table1[[#This Row],[Date of Purchase]], "MMMM"))</f>
        <v>April</v>
      </c>
      <c r="T7040" t="str">
        <f>IF(OR(
  AND(Table1[[#This Row],[Ticket Priority]]="Critical", Table1[[#This Row],[Ticket Status]]&lt;&gt;"Closed"),
  AND(Table1[[#This Row],[Ticket Priority]]="High", Table1[[#This Row],[Ticket Status]]="Open")
), "Yes", "No")</f>
        <v>Yes</v>
      </c>
      <c r="U7040" s="4" t="str">
        <f>IF(Table1[[#This Row],[Ticket Status]]="Closed","Yes","No")</f>
        <v>No</v>
      </c>
      <c r="V7040" s="4" t="str">
        <f>IF(Table1[[#This Row],[Ticket Status]]="Pending Customer Response","Yes","No")</f>
        <v>No</v>
      </c>
      <c r="W7040" s="5">
        <f ca="1">COUNTIFS(Table1[Agent_name],Table1[[#This Row],[Agent_name]],Table1[Month],Table1[[#This Row],[Month]])/160</f>
        <v>0.16250000000000001</v>
      </c>
    </row>
    <row r="7041" spans="1:23" x14ac:dyDescent="0.25">
      <c r="A7041">
        <v>7040</v>
      </c>
      <c r="B7041" t="s">
        <v>22778</v>
      </c>
      <c r="C7041" t="s">
        <v>22779</v>
      </c>
      <c r="D7041">
        <v>30</v>
      </c>
      <c r="E7041" t="s">
        <v>19</v>
      </c>
      <c r="F7041" t="s">
        <v>103</v>
      </c>
      <c r="G7041" s="1">
        <v>44390</v>
      </c>
      <c r="H7041" t="s">
        <v>66</v>
      </c>
      <c r="I7041" t="s">
        <v>113</v>
      </c>
      <c r="J7041" s="3" t="s">
        <v>22780</v>
      </c>
      <c r="K7041" t="s">
        <v>39</v>
      </c>
      <c r="L7041" t="s">
        <v>22781</v>
      </c>
      <c r="M7041" t="s">
        <v>25</v>
      </c>
      <c r="N7041" t="s">
        <v>26</v>
      </c>
      <c r="O7041" s="2">
        <v>45078.107789351852</v>
      </c>
      <c r="P7041" s="2">
        <v>45078.440428240741</v>
      </c>
      <c r="Q7041">
        <v>2</v>
      </c>
      <c r="R7041" t="str">
        <f t="shared" ca="1" si="109"/>
        <v>Sara</v>
      </c>
      <c r="S7041" t="str">
        <f>IFERROR(TEXT(DATEVALUE(LEFT(Table1[[#This Row],[Date of Purchase]],10)), "MMMM"), TEXT(Table1[[#This Row],[Date of Purchase]], "MMMM"))</f>
        <v>July</v>
      </c>
      <c r="T7041" t="str">
        <f>IF(OR(
  AND(Table1[[#This Row],[Ticket Priority]]="Critical", Table1[[#This Row],[Ticket Status]]&lt;&gt;"Closed"),
  AND(Table1[[#This Row],[Ticket Priority]]="High", Table1[[#This Row],[Ticket Status]]="Open")
), "Yes", "No")</f>
        <v>No</v>
      </c>
      <c r="U7041" s="4" t="str">
        <f>IF(Table1[[#This Row],[Ticket Status]]="Closed","Yes","No")</f>
        <v>Yes</v>
      </c>
      <c r="V7041" s="4" t="str">
        <f>IF(Table1[[#This Row],[Ticket Status]]="Pending Customer Response","Yes","No")</f>
        <v>No</v>
      </c>
      <c r="W7041" s="5">
        <f ca="1">COUNTIFS(Table1[Agent_name],Table1[[#This Row],[Agent_name]],Table1[Month],Table1[[#This Row],[Month]])/160</f>
        <v>0.6875</v>
      </c>
    </row>
    <row r="7042" spans="1:23" x14ac:dyDescent="0.25">
      <c r="A7042">
        <v>7041</v>
      </c>
      <c r="B7042" t="s">
        <v>22782</v>
      </c>
      <c r="C7042" t="s">
        <v>22783</v>
      </c>
      <c r="D7042">
        <v>34</v>
      </c>
      <c r="E7042" t="s">
        <v>58</v>
      </c>
      <c r="F7042" t="s">
        <v>456</v>
      </c>
      <c r="G7042" s="1">
        <v>44451</v>
      </c>
      <c r="H7042" t="s">
        <v>59</v>
      </c>
      <c r="I7042" t="s">
        <v>150</v>
      </c>
      <c r="J7042" s="3" t="s">
        <v>22784</v>
      </c>
      <c r="K7042" t="s">
        <v>62</v>
      </c>
      <c r="M7042" t="s">
        <v>25</v>
      </c>
      <c r="N7042" t="s">
        <v>55</v>
      </c>
      <c r="R7042" t="str">
        <f t="shared" ref="R7042:R7105" ca="1" si="110">CHOOSE(
RANDBETWEEN(1,20),
"Aisha","Aisha","Aisha","Aisha",
"Ravi","Ravi","Ravi",
"Sara","Sara","Sara",
"Mohit","Mohit",
"Priya","Priya",
"Arjun",
"Neha","Rahul","Divya","Karan","Meera","Sanjay"
)</f>
        <v>Ravi</v>
      </c>
      <c r="S7042" t="str">
        <f>IFERROR(TEXT(DATEVALUE(LEFT(Table1[[#This Row],[Date of Purchase]],10)), "MMMM"), TEXT(Table1[[#This Row],[Date of Purchase]], "MMMM"))</f>
        <v>September</v>
      </c>
      <c r="T7042" t="str">
        <f>IF(OR(
  AND(Table1[[#This Row],[Ticket Priority]]="Critical", Table1[[#This Row],[Ticket Status]]&lt;&gt;"Closed"),
  AND(Table1[[#This Row],[Ticket Priority]]="High", Table1[[#This Row],[Ticket Status]]="Open")
), "Yes", "No")</f>
        <v>Yes</v>
      </c>
      <c r="U7042" s="4" t="str">
        <f>IF(Table1[[#This Row],[Ticket Status]]="Closed","Yes","No")</f>
        <v>No</v>
      </c>
      <c r="V7042" s="4" t="str">
        <f>IF(Table1[[#This Row],[Ticket Status]]="Pending Customer Response","Yes","No")</f>
        <v>No</v>
      </c>
      <c r="W7042" s="5">
        <f ca="1">COUNTIFS(Table1[Agent_name],Table1[[#This Row],[Agent_name]],Table1[Month],Table1[[#This Row],[Month]])/160</f>
        <v>0.64375000000000004</v>
      </c>
    </row>
    <row r="7043" spans="1:23" x14ac:dyDescent="0.25">
      <c r="A7043">
        <v>7042</v>
      </c>
      <c r="B7043" t="s">
        <v>22785</v>
      </c>
      <c r="C7043" t="s">
        <v>22786</v>
      </c>
      <c r="D7043">
        <v>52</v>
      </c>
      <c r="E7043" t="s">
        <v>58</v>
      </c>
      <c r="F7043" t="s">
        <v>397</v>
      </c>
      <c r="G7043" s="1">
        <v>44305</v>
      </c>
      <c r="H7043" t="s">
        <v>67</v>
      </c>
      <c r="I7043" t="s">
        <v>67</v>
      </c>
      <c r="J7043" s="3" t="s">
        <v>22787</v>
      </c>
      <c r="K7043" t="s">
        <v>39</v>
      </c>
      <c r="L7043" t="s">
        <v>22788</v>
      </c>
      <c r="M7043" t="s">
        <v>41</v>
      </c>
      <c r="N7043" t="s">
        <v>55</v>
      </c>
      <c r="O7043" s="2">
        <v>45078.168935185182</v>
      </c>
      <c r="P7043" s="2">
        <v>45078.131435185183</v>
      </c>
      <c r="Q7043">
        <v>3</v>
      </c>
      <c r="R7043" t="str">
        <f t="shared" ca="1" si="110"/>
        <v>Aisha</v>
      </c>
      <c r="S7043" t="str">
        <f>IFERROR(TEXT(DATEVALUE(LEFT(Table1[[#This Row],[Date of Purchase]],10)), "MMMM"), TEXT(Table1[[#This Row],[Date of Purchase]], "MMMM"))</f>
        <v>April</v>
      </c>
      <c r="T7043" t="str">
        <f>IF(OR(
  AND(Table1[[#This Row],[Ticket Priority]]="Critical", Table1[[#This Row],[Ticket Status]]&lt;&gt;"Closed"),
  AND(Table1[[#This Row],[Ticket Priority]]="High", Table1[[#This Row],[Ticket Status]]="Open")
), "Yes", "No")</f>
        <v>No</v>
      </c>
      <c r="U7043" s="4" t="str">
        <f>IF(Table1[[#This Row],[Ticket Status]]="Closed","Yes","No")</f>
        <v>Yes</v>
      </c>
      <c r="V7043" s="4" t="str">
        <f>IF(Table1[[#This Row],[Ticket Status]]="Pending Customer Response","Yes","No")</f>
        <v>No</v>
      </c>
      <c r="W7043" s="5">
        <f ca="1">COUNTIFS(Table1[Agent_name],Table1[[#This Row],[Agent_name]],Table1[Month],Table1[[#This Row],[Month]])/160</f>
        <v>0.81874999999999998</v>
      </c>
    </row>
    <row r="7044" spans="1:23" x14ac:dyDescent="0.25">
      <c r="A7044">
        <v>7043</v>
      </c>
      <c r="B7044" t="s">
        <v>22789</v>
      </c>
      <c r="C7044" t="s">
        <v>22790</v>
      </c>
      <c r="D7044">
        <v>25</v>
      </c>
      <c r="E7044" t="s">
        <v>58</v>
      </c>
      <c r="F7044" t="s">
        <v>421</v>
      </c>
      <c r="G7044" s="1">
        <v>44187</v>
      </c>
      <c r="H7044" t="s">
        <v>21</v>
      </c>
      <c r="I7044" t="s">
        <v>99</v>
      </c>
      <c r="J7044" s="3" t="s">
        <v>22791</v>
      </c>
      <c r="K7044" t="s">
        <v>24</v>
      </c>
      <c r="M7044" t="s">
        <v>25</v>
      </c>
      <c r="N7044" t="s">
        <v>26</v>
      </c>
      <c r="O7044" s="2">
        <v>45078.265474537038</v>
      </c>
      <c r="Q7044">
        <v>5</v>
      </c>
      <c r="R7044" t="str">
        <f t="shared" ca="1" si="110"/>
        <v>Mohit</v>
      </c>
      <c r="S7044" t="str">
        <f>IFERROR(TEXT(DATEVALUE(LEFT(Table1[[#This Row],[Date of Purchase]],10)), "MMMM"), TEXT(Table1[[#This Row],[Date of Purchase]], "MMMM"))</f>
        <v>December</v>
      </c>
      <c r="T7044" t="str">
        <f>IF(OR(
  AND(Table1[[#This Row],[Ticket Priority]]="Critical", Table1[[#This Row],[Ticket Status]]&lt;&gt;"Closed"),
  AND(Table1[[#This Row],[Ticket Priority]]="High", Table1[[#This Row],[Ticket Status]]="Open")
), "Yes", "No")</f>
        <v>Yes</v>
      </c>
      <c r="U7044" s="4" t="str">
        <f>IF(Table1[[#This Row],[Ticket Status]]="Closed","Yes","No")</f>
        <v>No</v>
      </c>
      <c r="V7044" s="4" t="str">
        <f>IF(Table1[[#This Row],[Ticket Status]]="Pending Customer Response","Yes","No")</f>
        <v>Yes</v>
      </c>
      <c r="W7044" s="5">
        <f ca="1">COUNTIFS(Table1[Agent_name],Table1[[#This Row],[Agent_name]],Table1[Month],Table1[[#This Row],[Month]])/160</f>
        <v>0.44374999999999998</v>
      </c>
    </row>
    <row r="7045" spans="1:23" x14ac:dyDescent="0.25">
      <c r="A7045">
        <v>7044</v>
      </c>
      <c r="B7045" t="s">
        <v>22792</v>
      </c>
      <c r="C7045" t="s">
        <v>22793</v>
      </c>
      <c r="D7045">
        <v>58</v>
      </c>
      <c r="E7045" t="s">
        <v>19</v>
      </c>
      <c r="F7045" t="s">
        <v>76</v>
      </c>
      <c r="G7045" s="1">
        <v>43967</v>
      </c>
      <c r="H7045" t="s">
        <v>59</v>
      </c>
      <c r="I7045" t="s">
        <v>177</v>
      </c>
      <c r="J7045" s="3" t="s">
        <v>22794</v>
      </c>
      <c r="K7045" t="s">
        <v>24</v>
      </c>
      <c r="M7045" t="s">
        <v>89</v>
      </c>
      <c r="N7045" t="s">
        <v>33</v>
      </c>
      <c r="O7045" s="2">
        <v>45078.422442129631</v>
      </c>
      <c r="R7045" t="str">
        <f t="shared" ca="1" si="110"/>
        <v>Sara</v>
      </c>
      <c r="S7045" t="str">
        <f>IFERROR(TEXT(DATEVALUE(LEFT(Table1[[#This Row],[Date of Purchase]],10)), "MMMM"), TEXT(Table1[[#This Row],[Date of Purchase]], "MMMM"))</f>
        <v>May</v>
      </c>
      <c r="T7045" t="str">
        <f>IF(OR(
  AND(Table1[[#This Row],[Ticket Priority]]="Critical", Table1[[#This Row],[Ticket Status]]&lt;&gt;"Closed"),
  AND(Table1[[#This Row],[Ticket Priority]]="High", Table1[[#This Row],[Ticket Status]]="Open")
), "Yes", "No")</f>
        <v>No</v>
      </c>
      <c r="U7045" s="4" t="str">
        <f>IF(Table1[[#This Row],[Ticket Status]]="Closed","Yes","No")</f>
        <v>No</v>
      </c>
      <c r="V7045" s="4" t="str">
        <f>IF(Table1[[#This Row],[Ticket Status]]="Pending Customer Response","Yes","No")</f>
        <v>Yes</v>
      </c>
      <c r="W7045" s="5">
        <f ca="1">COUNTIFS(Table1[Agent_name],Table1[[#This Row],[Agent_name]],Table1[Month],Table1[[#This Row],[Month]])/160</f>
        <v>0.64375000000000004</v>
      </c>
    </row>
    <row r="7046" spans="1:23" x14ac:dyDescent="0.25">
      <c r="A7046">
        <v>7045</v>
      </c>
      <c r="B7046" t="s">
        <v>22795</v>
      </c>
      <c r="C7046" t="s">
        <v>22796</v>
      </c>
      <c r="D7046">
        <v>28</v>
      </c>
      <c r="E7046" t="s">
        <v>19</v>
      </c>
      <c r="F7046" t="s">
        <v>202</v>
      </c>
      <c r="G7046" s="1">
        <v>44224</v>
      </c>
      <c r="H7046" t="s">
        <v>21</v>
      </c>
      <c r="I7046" t="s">
        <v>60</v>
      </c>
      <c r="J7046" s="3" t="s">
        <v>357</v>
      </c>
      <c r="K7046" t="s">
        <v>62</v>
      </c>
      <c r="M7046" t="s">
        <v>89</v>
      </c>
      <c r="N7046" t="s">
        <v>83</v>
      </c>
      <c r="R7046" t="str">
        <f t="shared" ca="1" si="110"/>
        <v>Sara</v>
      </c>
      <c r="S7046" t="str">
        <f>IFERROR(TEXT(DATEVALUE(LEFT(Table1[[#This Row],[Date of Purchase]],10)), "MMMM"), TEXT(Table1[[#This Row],[Date of Purchase]], "MMMM"))</f>
        <v>January</v>
      </c>
      <c r="T7046" t="str">
        <f>IF(OR(
  AND(Table1[[#This Row],[Ticket Priority]]="Critical", Table1[[#This Row],[Ticket Status]]&lt;&gt;"Closed"),
  AND(Table1[[#This Row],[Ticket Priority]]="High", Table1[[#This Row],[Ticket Status]]="Open")
), "Yes", "No")</f>
        <v>Yes</v>
      </c>
      <c r="U7046" s="4" t="str">
        <f>IF(Table1[[#This Row],[Ticket Status]]="Closed","Yes","No")</f>
        <v>No</v>
      </c>
      <c r="V7046" s="4" t="str">
        <f>IF(Table1[[#This Row],[Ticket Status]]="Pending Customer Response","Yes","No")</f>
        <v>No</v>
      </c>
      <c r="W7046" s="5">
        <f ca="1">COUNTIFS(Table1[Agent_name],Table1[[#This Row],[Agent_name]],Table1[Month],Table1[[#This Row],[Month]])/160</f>
        <v>0.70625000000000004</v>
      </c>
    </row>
    <row r="7047" spans="1:23" x14ac:dyDescent="0.25">
      <c r="A7047">
        <v>7046</v>
      </c>
      <c r="B7047" t="s">
        <v>22797</v>
      </c>
      <c r="C7047" t="s">
        <v>22798</v>
      </c>
      <c r="D7047">
        <v>41</v>
      </c>
      <c r="E7047" t="s">
        <v>19</v>
      </c>
      <c r="F7047" t="s">
        <v>92</v>
      </c>
      <c r="G7047" s="1">
        <v>44381</v>
      </c>
      <c r="H7047" t="s">
        <v>21</v>
      </c>
      <c r="I7047" t="s">
        <v>150</v>
      </c>
      <c r="J7047" s="3" t="s">
        <v>22799</v>
      </c>
      <c r="K7047" t="s">
        <v>24</v>
      </c>
      <c r="M7047" t="s">
        <v>25</v>
      </c>
      <c r="N7047" t="s">
        <v>26</v>
      </c>
      <c r="O7047" s="2">
        <v>45078.11619212963</v>
      </c>
      <c r="R7047" t="str">
        <f t="shared" ca="1" si="110"/>
        <v>Mohit</v>
      </c>
      <c r="S7047" t="str">
        <f>IFERROR(TEXT(DATEVALUE(LEFT(Table1[[#This Row],[Date of Purchase]],10)), "MMMM"), TEXT(Table1[[#This Row],[Date of Purchase]], "MMMM"))</f>
        <v>July</v>
      </c>
      <c r="T7047" t="str">
        <f>IF(OR(
  AND(Table1[[#This Row],[Ticket Priority]]="Critical", Table1[[#This Row],[Ticket Status]]&lt;&gt;"Closed"),
  AND(Table1[[#This Row],[Ticket Priority]]="High", Table1[[#This Row],[Ticket Status]]="Open")
), "Yes", "No")</f>
        <v>Yes</v>
      </c>
      <c r="U7047" s="4" t="str">
        <f>IF(Table1[[#This Row],[Ticket Status]]="Closed","Yes","No")</f>
        <v>No</v>
      </c>
      <c r="V7047" s="4" t="str">
        <f>IF(Table1[[#This Row],[Ticket Status]]="Pending Customer Response","Yes","No")</f>
        <v>Yes</v>
      </c>
      <c r="W7047" s="5">
        <f ca="1">COUNTIFS(Table1[Agent_name],Table1[[#This Row],[Agent_name]],Table1[Month],Table1[[#This Row],[Month]])/160</f>
        <v>0.53125</v>
      </c>
    </row>
    <row r="7048" spans="1:23" x14ac:dyDescent="0.25">
      <c r="A7048">
        <v>7047</v>
      </c>
      <c r="B7048" t="s">
        <v>22800</v>
      </c>
      <c r="C7048" t="s">
        <v>22801</v>
      </c>
      <c r="D7048">
        <v>70</v>
      </c>
      <c r="E7048" t="s">
        <v>58</v>
      </c>
      <c r="F7048" t="s">
        <v>125</v>
      </c>
      <c r="G7048" s="1">
        <v>44428</v>
      </c>
      <c r="H7048" t="s">
        <v>66</v>
      </c>
      <c r="I7048" t="s">
        <v>113</v>
      </c>
      <c r="J7048" s="3" t="s">
        <v>22802</v>
      </c>
      <c r="K7048" t="s">
        <v>62</v>
      </c>
      <c r="M7048" t="s">
        <v>89</v>
      </c>
      <c r="N7048" t="s">
        <v>26</v>
      </c>
      <c r="R7048" t="str">
        <f t="shared" ca="1" si="110"/>
        <v>Rahul</v>
      </c>
      <c r="S7048" t="str">
        <f>IFERROR(TEXT(DATEVALUE(LEFT(Table1[[#This Row],[Date of Purchase]],10)), "MMMM"), TEXT(Table1[[#This Row],[Date of Purchase]], "MMMM"))</f>
        <v>August</v>
      </c>
      <c r="T7048" t="str">
        <f>IF(OR(
  AND(Table1[[#This Row],[Ticket Priority]]="Critical", Table1[[#This Row],[Ticket Status]]&lt;&gt;"Closed"),
  AND(Table1[[#This Row],[Ticket Priority]]="High", Table1[[#This Row],[Ticket Status]]="Open")
), "Yes", "No")</f>
        <v>Yes</v>
      </c>
      <c r="U7048" s="4" t="str">
        <f>IF(Table1[[#This Row],[Ticket Status]]="Closed","Yes","No")</f>
        <v>No</v>
      </c>
      <c r="V7048" s="4" t="str">
        <f>IF(Table1[[#This Row],[Ticket Status]]="Pending Customer Response","Yes","No")</f>
        <v>No</v>
      </c>
      <c r="W7048" s="5">
        <f ca="1">COUNTIFS(Table1[Agent_name],Table1[[#This Row],[Agent_name]],Table1[Month],Table1[[#This Row],[Month]])/160</f>
        <v>0.22500000000000001</v>
      </c>
    </row>
    <row r="7049" spans="1:23" x14ac:dyDescent="0.25">
      <c r="A7049">
        <v>7048</v>
      </c>
      <c r="B7049" t="s">
        <v>22803</v>
      </c>
      <c r="C7049" t="s">
        <v>22804</v>
      </c>
      <c r="D7049">
        <v>66</v>
      </c>
      <c r="E7049" t="s">
        <v>58</v>
      </c>
      <c r="F7049" t="s">
        <v>339</v>
      </c>
      <c r="G7049" s="1">
        <v>44074</v>
      </c>
      <c r="H7049" t="s">
        <v>67</v>
      </c>
      <c r="I7049" t="s">
        <v>141</v>
      </c>
      <c r="J7049" s="3" t="s">
        <v>22805</v>
      </c>
      <c r="K7049" t="s">
        <v>62</v>
      </c>
      <c r="M7049" t="s">
        <v>89</v>
      </c>
      <c r="N7049" t="s">
        <v>55</v>
      </c>
      <c r="R7049" t="str">
        <f t="shared" ca="1" si="110"/>
        <v>Sara</v>
      </c>
      <c r="S7049" t="str">
        <f>IFERROR(TEXT(DATEVALUE(LEFT(Table1[[#This Row],[Date of Purchase]],10)), "MMMM"), TEXT(Table1[[#This Row],[Date of Purchase]], "MMMM"))</f>
        <v>August</v>
      </c>
      <c r="T7049" t="str">
        <f>IF(OR(
  AND(Table1[[#This Row],[Ticket Priority]]="Critical", Table1[[#This Row],[Ticket Status]]&lt;&gt;"Closed"),
  AND(Table1[[#This Row],[Ticket Priority]]="High", Table1[[#This Row],[Ticket Status]]="Open")
), "Yes", "No")</f>
        <v>Yes</v>
      </c>
      <c r="U7049" s="4" t="str">
        <f>IF(Table1[[#This Row],[Ticket Status]]="Closed","Yes","No")</f>
        <v>No</v>
      </c>
      <c r="V7049" s="4" t="str">
        <f>IF(Table1[[#This Row],[Ticket Status]]="Pending Customer Response","Yes","No")</f>
        <v>No</v>
      </c>
      <c r="W7049" s="5">
        <f ca="1">COUNTIFS(Table1[Agent_name],Table1[[#This Row],[Agent_name]],Table1[Month],Table1[[#This Row],[Month]])/160</f>
        <v>0.8</v>
      </c>
    </row>
    <row r="7050" spans="1:23" x14ac:dyDescent="0.25">
      <c r="A7050">
        <v>7049</v>
      </c>
      <c r="B7050" t="s">
        <v>21122</v>
      </c>
      <c r="C7050" t="s">
        <v>22806</v>
      </c>
      <c r="D7050">
        <v>64</v>
      </c>
      <c r="E7050" t="s">
        <v>29</v>
      </c>
      <c r="F7050" t="s">
        <v>219</v>
      </c>
      <c r="G7050" s="1">
        <v>44056</v>
      </c>
      <c r="H7050" t="s">
        <v>45</v>
      </c>
      <c r="I7050" t="s">
        <v>59</v>
      </c>
      <c r="J7050" s="3" t="s">
        <v>22807</v>
      </c>
      <c r="K7050" t="s">
        <v>24</v>
      </c>
      <c r="M7050" t="s">
        <v>143</v>
      </c>
      <c r="N7050" t="s">
        <v>33</v>
      </c>
      <c r="O7050" s="2">
        <v>45078.464178240742</v>
      </c>
      <c r="R7050" t="str">
        <f t="shared" ca="1" si="110"/>
        <v>Sara</v>
      </c>
      <c r="S7050" t="str">
        <f>IFERROR(TEXT(DATEVALUE(LEFT(Table1[[#This Row],[Date of Purchase]],10)), "MMMM"), TEXT(Table1[[#This Row],[Date of Purchase]], "MMMM"))</f>
        <v>August</v>
      </c>
      <c r="T7050" t="str">
        <f>IF(OR(
  AND(Table1[[#This Row],[Ticket Priority]]="Critical", Table1[[#This Row],[Ticket Status]]&lt;&gt;"Closed"),
  AND(Table1[[#This Row],[Ticket Priority]]="High", Table1[[#This Row],[Ticket Status]]="Open")
), "Yes", "No")</f>
        <v>No</v>
      </c>
      <c r="U7050" s="4" t="str">
        <f>IF(Table1[[#This Row],[Ticket Status]]="Closed","Yes","No")</f>
        <v>No</v>
      </c>
      <c r="V7050" s="4" t="str">
        <f>IF(Table1[[#This Row],[Ticket Status]]="Pending Customer Response","Yes","No")</f>
        <v>Yes</v>
      </c>
      <c r="W7050" s="5">
        <f ca="1">COUNTIFS(Table1[Agent_name],Table1[[#This Row],[Agent_name]],Table1[Month],Table1[[#This Row],[Month]])/160</f>
        <v>0.8</v>
      </c>
    </row>
    <row r="7051" spans="1:23" x14ac:dyDescent="0.25">
      <c r="A7051">
        <v>7050</v>
      </c>
      <c r="B7051" t="s">
        <v>22808</v>
      </c>
      <c r="C7051" t="s">
        <v>22809</v>
      </c>
      <c r="D7051">
        <v>63</v>
      </c>
      <c r="E7051" t="s">
        <v>58</v>
      </c>
      <c r="F7051" t="s">
        <v>202</v>
      </c>
      <c r="G7051" s="1">
        <v>44223</v>
      </c>
      <c r="H7051" t="s">
        <v>45</v>
      </c>
      <c r="I7051" t="s">
        <v>177</v>
      </c>
      <c r="J7051" s="3" t="s">
        <v>22810</v>
      </c>
      <c r="K7051" t="s">
        <v>62</v>
      </c>
      <c r="M7051" t="s">
        <v>25</v>
      </c>
      <c r="N7051" t="s">
        <v>33</v>
      </c>
      <c r="R7051" t="str">
        <f t="shared" ca="1" si="110"/>
        <v>Aisha</v>
      </c>
      <c r="S7051" t="str">
        <f>IFERROR(TEXT(DATEVALUE(LEFT(Table1[[#This Row],[Date of Purchase]],10)), "MMMM"), TEXT(Table1[[#This Row],[Date of Purchase]], "MMMM"))</f>
        <v>January</v>
      </c>
      <c r="T7051" t="str">
        <f>IF(OR(
  AND(Table1[[#This Row],[Ticket Priority]]="Critical", Table1[[#This Row],[Ticket Status]]&lt;&gt;"Closed"),
  AND(Table1[[#This Row],[Ticket Priority]]="High", Table1[[#This Row],[Ticket Status]]="Open")
), "Yes", "No")</f>
        <v>Yes</v>
      </c>
      <c r="U7051" s="4" t="str">
        <f>IF(Table1[[#This Row],[Ticket Status]]="Closed","Yes","No")</f>
        <v>No</v>
      </c>
      <c r="V7051" s="4" t="str">
        <f>IF(Table1[[#This Row],[Ticket Status]]="Pending Customer Response","Yes","No")</f>
        <v>No</v>
      </c>
      <c r="W7051" s="5">
        <f ca="1">COUNTIFS(Table1[Agent_name],Table1[[#This Row],[Agent_name]],Table1[Month],Table1[[#This Row],[Month]])/160</f>
        <v>0.83125000000000004</v>
      </c>
    </row>
    <row r="7052" spans="1:23" x14ac:dyDescent="0.25">
      <c r="A7052">
        <v>7051</v>
      </c>
      <c r="B7052" t="s">
        <v>22811</v>
      </c>
      <c r="C7052" t="s">
        <v>22812</v>
      </c>
      <c r="D7052">
        <v>65</v>
      </c>
      <c r="E7052" t="s">
        <v>58</v>
      </c>
      <c r="F7052" t="s">
        <v>30</v>
      </c>
      <c r="G7052" s="1">
        <v>44400</v>
      </c>
      <c r="H7052" t="s">
        <v>59</v>
      </c>
      <c r="I7052" t="s">
        <v>67</v>
      </c>
      <c r="J7052" s="3" t="s">
        <v>22813</v>
      </c>
      <c r="K7052" t="s">
        <v>24</v>
      </c>
      <c r="M7052" t="s">
        <v>41</v>
      </c>
      <c r="N7052" t="s">
        <v>55</v>
      </c>
      <c r="O7052" s="2">
        <v>45078.76767361111</v>
      </c>
      <c r="R7052" t="str">
        <f t="shared" ca="1" si="110"/>
        <v>Priya</v>
      </c>
      <c r="S7052" t="str">
        <f>IFERROR(TEXT(DATEVALUE(LEFT(Table1[[#This Row],[Date of Purchase]],10)), "MMMM"), TEXT(Table1[[#This Row],[Date of Purchase]], "MMMM"))</f>
        <v>July</v>
      </c>
      <c r="T7052" t="str">
        <f>IF(OR(
  AND(Table1[[#This Row],[Ticket Priority]]="Critical", Table1[[#This Row],[Ticket Status]]&lt;&gt;"Closed"),
  AND(Table1[[#This Row],[Ticket Priority]]="High", Table1[[#This Row],[Ticket Status]]="Open")
), "Yes", "No")</f>
        <v>No</v>
      </c>
      <c r="U7052" s="4" t="str">
        <f>IF(Table1[[#This Row],[Ticket Status]]="Closed","Yes","No")</f>
        <v>No</v>
      </c>
      <c r="V7052" s="4" t="str">
        <f>IF(Table1[[#This Row],[Ticket Status]]="Pending Customer Response","Yes","No")</f>
        <v>Yes</v>
      </c>
      <c r="W7052" s="5">
        <f ca="1">COUNTIFS(Table1[Agent_name],Table1[[#This Row],[Agent_name]],Table1[Month],Table1[[#This Row],[Month]])/160</f>
        <v>0.45</v>
      </c>
    </row>
    <row r="7053" spans="1:23" x14ac:dyDescent="0.25">
      <c r="A7053">
        <v>7052</v>
      </c>
      <c r="B7053" t="s">
        <v>22814</v>
      </c>
      <c r="C7053" t="s">
        <v>22815</v>
      </c>
      <c r="D7053">
        <v>70</v>
      </c>
      <c r="E7053" t="s">
        <v>29</v>
      </c>
      <c r="F7053" t="s">
        <v>36</v>
      </c>
      <c r="G7053" s="1">
        <v>44510</v>
      </c>
      <c r="H7053" t="s">
        <v>21</v>
      </c>
      <c r="I7053" t="s">
        <v>99</v>
      </c>
      <c r="J7053" s="3" t="s">
        <v>22816</v>
      </c>
      <c r="K7053" t="s">
        <v>39</v>
      </c>
      <c r="L7053" t="s">
        <v>22817</v>
      </c>
      <c r="M7053" t="s">
        <v>89</v>
      </c>
      <c r="N7053" t="s">
        <v>83</v>
      </c>
      <c r="O7053" s="2">
        <v>45078.976712962962</v>
      </c>
      <c r="P7053" s="2">
        <v>45078.586435185185</v>
      </c>
      <c r="Q7053">
        <v>3</v>
      </c>
      <c r="R7053" t="str">
        <f t="shared" ca="1" si="110"/>
        <v>Mohit</v>
      </c>
      <c r="S7053" t="str">
        <f>IFERROR(TEXT(DATEVALUE(LEFT(Table1[[#This Row],[Date of Purchase]],10)), "MMMM"), TEXT(Table1[[#This Row],[Date of Purchase]], "MMMM"))</f>
        <v>November</v>
      </c>
      <c r="T7053" t="str">
        <f>IF(OR(
  AND(Table1[[#This Row],[Ticket Priority]]="Critical", Table1[[#This Row],[Ticket Status]]&lt;&gt;"Closed"),
  AND(Table1[[#This Row],[Ticket Priority]]="High", Table1[[#This Row],[Ticket Status]]="Open")
), "Yes", "No")</f>
        <v>No</v>
      </c>
      <c r="U7053" s="4" t="str">
        <f>IF(Table1[[#This Row],[Ticket Status]]="Closed","Yes","No")</f>
        <v>Yes</v>
      </c>
      <c r="V7053" s="4" t="str">
        <f>IF(Table1[[#This Row],[Ticket Status]]="Pending Customer Response","Yes","No")</f>
        <v>No</v>
      </c>
      <c r="W7053" s="5">
        <f ca="1">COUNTIFS(Table1[Agent_name],Table1[[#This Row],[Agent_name]],Table1[Month],Table1[[#This Row],[Month]])/160</f>
        <v>0.4375</v>
      </c>
    </row>
    <row r="7054" spans="1:23" x14ac:dyDescent="0.25">
      <c r="A7054">
        <v>7053</v>
      </c>
      <c r="B7054" t="s">
        <v>22818</v>
      </c>
      <c r="C7054" t="s">
        <v>22819</v>
      </c>
      <c r="D7054">
        <v>26</v>
      </c>
      <c r="E7054" t="s">
        <v>29</v>
      </c>
      <c r="F7054" t="s">
        <v>36</v>
      </c>
      <c r="G7054" s="1">
        <v>44159</v>
      </c>
      <c r="H7054" t="s">
        <v>59</v>
      </c>
      <c r="I7054" t="s">
        <v>141</v>
      </c>
      <c r="J7054" s="3" t="s">
        <v>22820</v>
      </c>
      <c r="K7054" t="s">
        <v>24</v>
      </c>
      <c r="M7054" t="s">
        <v>41</v>
      </c>
      <c r="N7054" t="s">
        <v>26</v>
      </c>
      <c r="O7054" s="2">
        <v>45078.830891203703</v>
      </c>
      <c r="R7054" t="str">
        <f t="shared" ca="1" si="110"/>
        <v>Mohit</v>
      </c>
      <c r="S7054" t="str">
        <f>IFERROR(TEXT(DATEVALUE(LEFT(Table1[[#This Row],[Date of Purchase]],10)), "MMMM"), TEXT(Table1[[#This Row],[Date of Purchase]], "MMMM"))</f>
        <v>November</v>
      </c>
      <c r="T7054" t="str">
        <f>IF(OR(
  AND(Table1[[#This Row],[Ticket Priority]]="Critical", Table1[[#This Row],[Ticket Status]]&lt;&gt;"Closed"),
  AND(Table1[[#This Row],[Ticket Priority]]="High", Table1[[#This Row],[Ticket Status]]="Open")
), "Yes", "No")</f>
        <v>No</v>
      </c>
      <c r="U7054" s="4" t="str">
        <f>IF(Table1[[#This Row],[Ticket Status]]="Closed","Yes","No")</f>
        <v>No</v>
      </c>
      <c r="V7054" s="4" t="str">
        <f>IF(Table1[[#This Row],[Ticket Status]]="Pending Customer Response","Yes","No")</f>
        <v>Yes</v>
      </c>
      <c r="W7054" s="5">
        <f ca="1">COUNTIFS(Table1[Agent_name],Table1[[#This Row],[Agent_name]],Table1[Month],Table1[[#This Row],[Month]])/160</f>
        <v>0.4375</v>
      </c>
    </row>
    <row r="7055" spans="1:23" x14ac:dyDescent="0.25">
      <c r="A7055">
        <v>7054</v>
      </c>
      <c r="B7055" t="s">
        <v>22821</v>
      </c>
      <c r="C7055" t="s">
        <v>22822</v>
      </c>
      <c r="D7055">
        <v>27</v>
      </c>
      <c r="E7055" t="s">
        <v>58</v>
      </c>
      <c r="F7055" t="s">
        <v>242</v>
      </c>
      <c r="G7055" s="1">
        <v>44060</v>
      </c>
      <c r="H7055" t="s">
        <v>67</v>
      </c>
      <c r="I7055" t="s">
        <v>113</v>
      </c>
      <c r="J7055" s="3" t="s">
        <v>22823</v>
      </c>
      <c r="K7055" t="s">
        <v>24</v>
      </c>
      <c r="M7055" t="s">
        <v>143</v>
      </c>
      <c r="N7055" t="s">
        <v>83</v>
      </c>
      <c r="O7055" s="2">
        <v>45078.852442129632</v>
      </c>
      <c r="R7055" t="str">
        <f t="shared" ca="1" si="110"/>
        <v>Karan</v>
      </c>
      <c r="S7055" t="str">
        <f>IFERROR(TEXT(DATEVALUE(LEFT(Table1[[#This Row],[Date of Purchase]],10)), "MMMM"), TEXT(Table1[[#This Row],[Date of Purchase]], "MMMM"))</f>
        <v>August</v>
      </c>
      <c r="T7055" t="str">
        <f>IF(OR(
  AND(Table1[[#This Row],[Ticket Priority]]="Critical", Table1[[#This Row],[Ticket Status]]&lt;&gt;"Closed"),
  AND(Table1[[#This Row],[Ticket Priority]]="High", Table1[[#This Row],[Ticket Status]]="Open")
), "Yes", "No")</f>
        <v>No</v>
      </c>
      <c r="U7055" s="4" t="str">
        <f>IF(Table1[[#This Row],[Ticket Status]]="Closed","Yes","No")</f>
        <v>No</v>
      </c>
      <c r="V7055" s="4" t="str">
        <f>IF(Table1[[#This Row],[Ticket Status]]="Pending Customer Response","Yes","No")</f>
        <v>Yes</v>
      </c>
      <c r="W7055" s="5">
        <f ca="1">COUNTIFS(Table1[Agent_name],Table1[[#This Row],[Agent_name]],Table1[Month],Table1[[#This Row],[Month]])/160</f>
        <v>0.21875</v>
      </c>
    </row>
    <row r="7056" spans="1:23" x14ac:dyDescent="0.25">
      <c r="A7056">
        <v>7055</v>
      </c>
      <c r="B7056" t="s">
        <v>22824</v>
      </c>
      <c r="C7056" t="s">
        <v>22825</v>
      </c>
      <c r="D7056">
        <v>27</v>
      </c>
      <c r="E7056" t="s">
        <v>19</v>
      </c>
      <c r="F7056" t="s">
        <v>207</v>
      </c>
      <c r="G7056" s="1">
        <v>44087</v>
      </c>
      <c r="H7056" t="s">
        <v>66</v>
      </c>
      <c r="I7056" t="s">
        <v>177</v>
      </c>
      <c r="J7056" s="3" t="s">
        <v>4173</v>
      </c>
      <c r="K7056" t="s">
        <v>39</v>
      </c>
      <c r="L7056" t="s">
        <v>22826</v>
      </c>
      <c r="M7056" t="s">
        <v>41</v>
      </c>
      <c r="N7056" t="s">
        <v>55</v>
      </c>
      <c r="O7056" s="2">
        <v>45078.493414351855</v>
      </c>
      <c r="P7056" s="2">
        <v>45078.598275462966</v>
      </c>
      <c r="Q7056">
        <v>2</v>
      </c>
      <c r="R7056" t="str">
        <f t="shared" ca="1" si="110"/>
        <v>Mohit</v>
      </c>
      <c r="S7056" t="str">
        <f>IFERROR(TEXT(DATEVALUE(LEFT(Table1[[#This Row],[Date of Purchase]],10)), "MMMM"), TEXT(Table1[[#This Row],[Date of Purchase]], "MMMM"))</f>
        <v>September</v>
      </c>
      <c r="T7056" t="str">
        <f>IF(OR(
  AND(Table1[[#This Row],[Ticket Priority]]="Critical", Table1[[#This Row],[Ticket Status]]&lt;&gt;"Closed"),
  AND(Table1[[#This Row],[Ticket Priority]]="High", Table1[[#This Row],[Ticket Status]]="Open")
), "Yes", "No")</f>
        <v>No</v>
      </c>
      <c r="U7056" s="4" t="str">
        <f>IF(Table1[[#This Row],[Ticket Status]]="Closed","Yes","No")</f>
        <v>Yes</v>
      </c>
      <c r="V7056" s="4" t="str">
        <f>IF(Table1[[#This Row],[Ticket Status]]="Pending Customer Response","Yes","No")</f>
        <v>No</v>
      </c>
      <c r="W7056" s="5">
        <f ca="1">COUNTIFS(Table1[Agent_name],Table1[[#This Row],[Agent_name]],Table1[Month],Table1[[#This Row],[Month]])/160</f>
        <v>0.38124999999999998</v>
      </c>
    </row>
    <row r="7057" spans="1:23" x14ac:dyDescent="0.25">
      <c r="A7057">
        <v>7056</v>
      </c>
      <c r="B7057" t="s">
        <v>22827</v>
      </c>
      <c r="C7057" t="s">
        <v>22828</v>
      </c>
      <c r="D7057">
        <v>68</v>
      </c>
      <c r="E7057" t="s">
        <v>19</v>
      </c>
      <c r="F7057" t="s">
        <v>173</v>
      </c>
      <c r="G7057" s="1">
        <v>44134</v>
      </c>
      <c r="H7057" t="s">
        <v>67</v>
      </c>
      <c r="I7057" t="s">
        <v>150</v>
      </c>
      <c r="J7057" s="3" t="s">
        <v>22829</v>
      </c>
      <c r="K7057" t="s">
        <v>39</v>
      </c>
      <c r="L7057" t="s">
        <v>22830</v>
      </c>
      <c r="M7057" t="s">
        <v>41</v>
      </c>
      <c r="N7057" t="s">
        <v>33</v>
      </c>
      <c r="O7057" s="2">
        <v>45078.596898148149</v>
      </c>
      <c r="P7057" s="2">
        <v>45078.244120370371</v>
      </c>
      <c r="Q7057">
        <v>5</v>
      </c>
      <c r="R7057" t="str">
        <f t="shared" ca="1" si="110"/>
        <v>Arjun</v>
      </c>
      <c r="S7057" t="str">
        <f>IFERROR(TEXT(DATEVALUE(LEFT(Table1[[#This Row],[Date of Purchase]],10)), "MMMM"), TEXT(Table1[[#This Row],[Date of Purchase]], "MMMM"))</f>
        <v>October</v>
      </c>
      <c r="T7057" t="str">
        <f>IF(OR(
  AND(Table1[[#This Row],[Ticket Priority]]="Critical", Table1[[#This Row],[Ticket Status]]&lt;&gt;"Closed"),
  AND(Table1[[#This Row],[Ticket Priority]]="High", Table1[[#This Row],[Ticket Status]]="Open")
), "Yes", "No")</f>
        <v>No</v>
      </c>
      <c r="U7057" s="4" t="str">
        <f>IF(Table1[[#This Row],[Ticket Status]]="Closed","Yes","No")</f>
        <v>Yes</v>
      </c>
      <c r="V7057" s="4" t="str">
        <f>IF(Table1[[#This Row],[Ticket Status]]="Pending Customer Response","Yes","No")</f>
        <v>No</v>
      </c>
      <c r="W7057" s="5">
        <f ca="1">COUNTIFS(Table1[Agent_name],Table1[[#This Row],[Agent_name]],Table1[Month],Table1[[#This Row],[Month]])/160</f>
        <v>0.23749999999999999</v>
      </c>
    </row>
    <row r="7058" spans="1:23" x14ac:dyDescent="0.25">
      <c r="A7058">
        <v>7057</v>
      </c>
      <c r="B7058" t="s">
        <v>22831</v>
      </c>
      <c r="C7058" t="s">
        <v>22832</v>
      </c>
      <c r="D7058">
        <v>31</v>
      </c>
      <c r="E7058" t="s">
        <v>58</v>
      </c>
      <c r="F7058" t="s">
        <v>431</v>
      </c>
      <c r="G7058" s="1">
        <v>44173</v>
      </c>
      <c r="H7058" t="s">
        <v>59</v>
      </c>
      <c r="I7058" t="s">
        <v>37</v>
      </c>
      <c r="J7058" s="3" t="s">
        <v>22833</v>
      </c>
      <c r="K7058" t="s">
        <v>39</v>
      </c>
      <c r="L7058" t="s">
        <v>22834</v>
      </c>
      <c r="M7058" t="s">
        <v>143</v>
      </c>
      <c r="N7058" t="s">
        <v>55</v>
      </c>
      <c r="O7058" s="2">
        <v>45078.198310185187</v>
      </c>
      <c r="P7058" s="2">
        <v>45078.391365740739</v>
      </c>
      <c r="Q7058">
        <v>5</v>
      </c>
      <c r="R7058" t="str">
        <f t="shared" ca="1" si="110"/>
        <v>Aisha</v>
      </c>
      <c r="S7058" t="str">
        <f>IFERROR(TEXT(DATEVALUE(LEFT(Table1[[#This Row],[Date of Purchase]],10)), "MMMM"), TEXT(Table1[[#This Row],[Date of Purchase]], "MMMM"))</f>
        <v>December</v>
      </c>
      <c r="T7058" t="str">
        <f>IF(OR(
  AND(Table1[[#This Row],[Ticket Priority]]="Critical", Table1[[#This Row],[Ticket Status]]&lt;&gt;"Closed"),
  AND(Table1[[#This Row],[Ticket Priority]]="High", Table1[[#This Row],[Ticket Status]]="Open")
), "Yes", "No")</f>
        <v>No</v>
      </c>
      <c r="U7058" s="4" t="str">
        <f>IF(Table1[[#This Row],[Ticket Status]]="Closed","Yes","No")</f>
        <v>Yes</v>
      </c>
      <c r="V7058" s="4" t="str">
        <f>IF(Table1[[#This Row],[Ticket Status]]="Pending Customer Response","Yes","No")</f>
        <v>No</v>
      </c>
      <c r="W7058" s="5">
        <f ca="1">COUNTIFS(Table1[Agent_name],Table1[[#This Row],[Agent_name]],Table1[Month],Table1[[#This Row],[Month]])/160</f>
        <v>0.91249999999999998</v>
      </c>
    </row>
    <row r="7059" spans="1:23" x14ac:dyDescent="0.25">
      <c r="A7059">
        <v>7058</v>
      </c>
      <c r="B7059" t="s">
        <v>11008</v>
      </c>
      <c r="C7059" t="s">
        <v>22835</v>
      </c>
      <c r="D7059">
        <v>60</v>
      </c>
      <c r="E7059" t="s">
        <v>58</v>
      </c>
      <c r="F7059" t="s">
        <v>339</v>
      </c>
      <c r="G7059" s="1">
        <v>44307</v>
      </c>
      <c r="H7059" t="s">
        <v>59</v>
      </c>
      <c r="I7059" t="s">
        <v>141</v>
      </c>
      <c r="J7059" s="3" t="s">
        <v>22836</v>
      </c>
      <c r="K7059" t="s">
        <v>39</v>
      </c>
      <c r="L7059" t="s">
        <v>22837</v>
      </c>
      <c r="M7059" t="s">
        <v>89</v>
      </c>
      <c r="N7059" t="s">
        <v>55</v>
      </c>
      <c r="O7059" s="2">
        <v>45078.735833333332</v>
      </c>
      <c r="P7059" s="2">
        <v>45078.212916666664</v>
      </c>
      <c r="Q7059">
        <v>4</v>
      </c>
      <c r="R7059" t="str">
        <f t="shared" ca="1" si="110"/>
        <v>Rahul</v>
      </c>
      <c r="S7059" t="str">
        <f>IFERROR(TEXT(DATEVALUE(LEFT(Table1[[#This Row],[Date of Purchase]],10)), "MMMM"), TEXT(Table1[[#This Row],[Date of Purchase]], "MMMM"))</f>
        <v>April</v>
      </c>
      <c r="T7059" t="str">
        <f>IF(OR(
  AND(Table1[[#This Row],[Ticket Priority]]="Critical", Table1[[#This Row],[Ticket Status]]&lt;&gt;"Closed"),
  AND(Table1[[#This Row],[Ticket Priority]]="High", Table1[[#This Row],[Ticket Status]]="Open")
), "Yes", "No")</f>
        <v>No</v>
      </c>
      <c r="U7059" s="4" t="str">
        <f>IF(Table1[[#This Row],[Ticket Status]]="Closed","Yes","No")</f>
        <v>Yes</v>
      </c>
      <c r="V7059" s="4" t="str">
        <f>IF(Table1[[#This Row],[Ticket Status]]="Pending Customer Response","Yes","No")</f>
        <v>No</v>
      </c>
      <c r="W7059" s="5">
        <f ca="1">COUNTIFS(Table1[Agent_name],Table1[[#This Row],[Agent_name]],Table1[Month],Table1[[#This Row],[Month]])/160</f>
        <v>0.25</v>
      </c>
    </row>
    <row r="7060" spans="1:23" x14ac:dyDescent="0.25">
      <c r="A7060">
        <v>7059</v>
      </c>
      <c r="B7060" t="s">
        <v>22838</v>
      </c>
      <c r="C7060" t="s">
        <v>22839</v>
      </c>
      <c r="D7060">
        <v>39</v>
      </c>
      <c r="E7060" t="s">
        <v>58</v>
      </c>
      <c r="F7060" t="s">
        <v>286</v>
      </c>
      <c r="G7060" s="1">
        <v>44095</v>
      </c>
      <c r="H7060" t="s">
        <v>21</v>
      </c>
      <c r="I7060" t="s">
        <v>67</v>
      </c>
      <c r="J7060" s="3" t="s">
        <v>22840</v>
      </c>
      <c r="K7060" t="s">
        <v>24</v>
      </c>
      <c r="M7060" t="s">
        <v>89</v>
      </c>
      <c r="N7060" t="s">
        <v>33</v>
      </c>
      <c r="O7060" s="2">
        <v>45078.816412037035</v>
      </c>
      <c r="R7060" t="str">
        <f t="shared" ca="1" si="110"/>
        <v>Priya</v>
      </c>
      <c r="S7060" t="str">
        <f>IFERROR(TEXT(DATEVALUE(LEFT(Table1[[#This Row],[Date of Purchase]],10)), "MMMM"), TEXT(Table1[[#This Row],[Date of Purchase]], "MMMM"))</f>
        <v>September</v>
      </c>
      <c r="T7060" t="str">
        <f>IF(OR(
  AND(Table1[[#This Row],[Ticket Priority]]="Critical", Table1[[#This Row],[Ticket Status]]&lt;&gt;"Closed"),
  AND(Table1[[#This Row],[Ticket Priority]]="High", Table1[[#This Row],[Ticket Status]]="Open")
), "Yes", "No")</f>
        <v>No</v>
      </c>
      <c r="U7060" s="4" t="str">
        <f>IF(Table1[[#This Row],[Ticket Status]]="Closed","Yes","No")</f>
        <v>No</v>
      </c>
      <c r="V7060" s="4" t="str">
        <f>IF(Table1[[#This Row],[Ticket Status]]="Pending Customer Response","Yes","No")</f>
        <v>Yes</v>
      </c>
      <c r="W7060" s="5">
        <f ca="1">COUNTIFS(Table1[Agent_name],Table1[[#This Row],[Agent_name]],Table1[Month],Table1[[#This Row],[Month]])/160</f>
        <v>0.53125</v>
      </c>
    </row>
    <row r="7061" spans="1:23" x14ac:dyDescent="0.25">
      <c r="A7061">
        <v>7060</v>
      </c>
      <c r="B7061" t="s">
        <v>22841</v>
      </c>
      <c r="C7061" t="s">
        <v>22842</v>
      </c>
      <c r="D7061">
        <v>21</v>
      </c>
      <c r="E7061" t="s">
        <v>29</v>
      </c>
      <c r="F7061" t="s">
        <v>117</v>
      </c>
      <c r="G7061" s="1">
        <v>44323</v>
      </c>
      <c r="H7061" t="s">
        <v>66</v>
      </c>
      <c r="I7061" t="s">
        <v>59</v>
      </c>
      <c r="J7061" s="3" t="s">
        <v>22843</v>
      </c>
      <c r="K7061" t="s">
        <v>62</v>
      </c>
      <c r="M7061" t="s">
        <v>25</v>
      </c>
      <c r="N7061" t="s">
        <v>33</v>
      </c>
      <c r="R7061" t="str">
        <f t="shared" ca="1" si="110"/>
        <v>Aisha</v>
      </c>
      <c r="S7061" t="str">
        <f>IFERROR(TEXT(DATEVALUE(LEFT(Table1[[#This Row],[Date of Purchase]],10)), "MMMM"), TEXT(Table1[[#This Row],[Date of Purchase]], "MMMM"))</f>
        <v>May</v>
      </c>
      <c r="T7061" t="str">
        <f>IF(OR(
  AND(Table1[[#This Row],[Ticket Priority]]="Critical", Table1[[#This Row],[Ticket Status]]&lt;&gt;"Closed"),
  AND(Table1[[#This Row],[Ticket Priority]]="High", Table1[[#This Row],[Ticket Status]]="Open")
), "Yes", "No")</f>
        <v>Yes</v>
      </c>
      <c r="U7061" s="4" t="str">
        <f>IF(Table1[[#This Row],[Ticket Status]]="Closed","Yes","No")</f>
        <v>No</v>
      </c>
      <c r="V7061" s="4" t="str">
        <f>IF(Table1[[#This Row],[Ticket Status]]="Pending Customer Response","Yes","No")</f>
        <v>No</v>
      </c>
      <c r="W7061" s="5">
        <f ca="1">COUNTIFS(Table1[Agent_name],Table1[[#This Row],[Agent_name]],Table1[Month],Table1[[#This Row],[Month]])/160</f>
        <v>0.93125000000000002</v>
      </c>
    </row>
    <row r="7062" spans="1:23" x14ac:dyDescent="0.25">
      <c r="A7062">
        <v>7061</v>
      </c>
      <c r="B7062" t="s">
        <v>22844</v>
      </c>
      <c r="C7062" t="s">
        <v>22845</v>
      </c>
      <c r="D7062">
        <v>35</v>
      </c>
      <c r="E7062" t="s">
        <v>19</v>
      </c>
      <c r="F7062" t="s">
        <v>281</v>
      </c>
      <c r="G7062" s="1">
        <v>44228</v>
      </c>
      <c r="H7062" t="s">
        <v>45</v>
      </c>
      <c r="I7062" t="s">
        <v>93</v>
      </c>
      <c r="J7062" s="3" t="s">
        <v>22846</v>
      </c>
      <c r="K7062" t="s">
        <v>39</v>
      </c>
      <c r="L7062" t="s">
        <v>22847</v>
      </c>
      <c r="M7062" t="s">
        <v>41</v>
      </c>
      <c r="N7062" t="s">
        <v>26</v>
      </c>
      <c r="O7062" s="2">
        <v>45078.208819444444</v>
      </c>
      <c r="P7062" s="2">
        <v>45078.190763888888</v>
      </c>
      <c r="Q7062">
        <v>3</v>
      </c>
      <c r="R7062" t="str">
        <f t="shared" ca="1" si="110"/>
        <v>Rahul</v>
      </c>
      <c r="S7062" t="str">
        <f>IFERROR(TEXT(DATEVALUE(LEFT(Table1[[#This Row],[Date of Purchase]],10)), "MMMM"), TEXT(Table1[[#This Row],[Date of Purchase]], "MMMM"))</f>
        <v>February</v>
      </c>
      <c r="T7062" t="str">
        <f>IF(OR(
  AND(Table1[[#This Row],[Ticket Priority]]="Critical", Table1[[#This Row],[Ticket Status]]&lt;&gt;"Closed"),
  AND(Table1[[#This Row],[Ticket Priority]]="High", Table1[[#This Row],[Ticket Status]]="Open")
), "Yes", "No")</f>
        <v>No</v>
      </c>
      <c r="U7062" s="4" t="str">
        <f>IF(Table1[[#This Row],[Ticket Status]]="Closed","Yes","No")</f>
        <v>Yes</v>
      </c>
      <c r="V7062" s="4" t="str">
        <f>IF(Table1[[#This Row],[Ticket Status]]="Pending Customer Response","Yes","No")</f>
        <v>No</v>
      </c>
      <c r="W7062" s="5">
        <f ca="1">COUNTIFS(Table1[Agent_name],Table1[[#This Row],[Agent_name]],Table1[Month],Table1[[#This Row],[Month]])/160</f>
        <v>0.30625000000000002</v>
      </c>
    </row>
    <row r="7063" spans="1:23" x14ac:dyDescent="0.25">
      <c r="A7063">
        <v>7062</v>
      </c>
      <c r="B7063" t="s">
        <v>22848</v>
      </c>
      <c r="C7063" t="s">
        <v>22849</v>
      </c>
      <c r="D7063">
        <v>63</v>
      </c>
      <c r="E7063" t="s">
        <v>29</v>
      </c>
      <c r="F7063" t="s">
        <v>431</v>
      </c>
      <c r="G7063" s="1">
        <v>44099</v>
      </c>
      <c r="H7063" t="s">
        <v>59</v>
      </c>
      <c r="I7063" t="s">
        <v>141</v>
      </c>
      <c r="J7063" s="3" t="s">
        <v>22850</v>
      </c>
      <c r="K7063" t="s">
        <v>24</v>
      </c>
      <c r="M7063" t="s">
        <v>41</v>
      </c>
      <c r="N7063" t="s">
        <v>26</v>
      </c>
      <c r="O7063" s="2">
        <v>45078.528275462966</v>
      </c>
      <c r="R7063" t="str">
        <f t="shared" ca="1" si="110"/>
        <v>Aisha</v>
      </c>
      <c r="S7063" t="str">
        <f>IFERROR(TEXT(DATEVALUE(LEFT(Table1[[#This Row],[Date of Purchase]],10)), "MMMM"), TEXT(Table1[[#This Row],[Date of Purchase]], "MMMM"))</f>
        <v>September</v>
      </c>
      <c r="T7063" t="str">
        <f>IF(OR(
  AND(Table1[[#This Row],[Ticket Priority]]="Critical", Table1[[#This Row],[Ticket Status]]&lt;&gt;"Closed"),
  AND(Table1[[#This Row],[Ticket Priority]]="High", Table1[[#This Row],[Ticket Status]]="Open")
), "Yes", "No")</f>
        <v>No</v>
      </c>
      <c r="U7063" s="4" t="str">
        <f>IF(Table1[[#This Row],[Ticket Status]]="Closed","Yes","No")</f>
        <v>No</v>
      </c>
      <c r="V7063" s="4" t="str">
        <f>IF(Table1[[#This Row],[Ticket Status]]="Pending Customer Response","Yes","No")</f>
        <v>Yes</v>
      </c>
      <c r="W7063" s="5">
        <f ca="1">COUNTIFS(Table1[Agent_name],Table1[[#This Row],[Agent_name]],Table1[Month],Table1[[#This Row],[Month]])/160</f>
        <v>0.86250000000000004</v>
      </c>
    </row>
    <row r="7064" spans="1:23" x14ac:dyDescent="0.25">
      <c r="A7064">
        <v>7063</v>
      </c>
      <c r="B7064" t="s">
        <v>22851</v>
      </c>
      <c r="C7064" t="s">
        <v>22852</v>
      </c>
      <c r="D7064">
        <v>51</v>
      </c>
      <c r="E7064" t="s">
        <v>19</v>
      </c>
      <c r="F7064" t="s">
        <v>339</v>
      </c>
      <c r="G7064" s="1">
        <v>44437</v>
      </c>
      <c r="H7064" t="s">
        <v>67</v>
      </c>
      <c r="I7064" t="s">
        <v>67</v>
      </c>
      <c r="J7064" s="3" t="s">
        <v>22853</v>
      </c>
      <c r="K7064" t="s">
        <v>39</v>
      </c>
      <c r="L7064" t="s">
        <v>22854</v>
      </c>
      <c r="M7064" t="s">
        <v>143</v>
      </c>
      <c r="N7064" t="s">
        <v>26</v>
      </c>
      <c r="O7064" s="2">
        <v>45078.962314814817</v>
      </c>
      <c r="P7064" s="2">
        <v>45078.22828703704</v>
      </c>
      <c r="Q7064">
        <v>5</v>
      </c>
      <c r="R7064" t="str">
        <f t="shared" ca="1" si="110"/>
        <v>Ravi</v>
      </c>
      <c r="S7064" t="str">
        <f>IFERROR(TEXT(DATEVALUE(LEFT(Table1[[#This Row],[Date of Purchase]],10)), "MMMM"), TEXT(Table1[[#This Row],[Date of Purchase]], "MMMM"))</f>
        <v>August</v>
      </c>
      <c r="T7064" t="str">
        <f>IF(OR(
  AND(Table1[[#This Row],[Ticket Priority]]="Critical", Table1[[#This Row],[Ticket Status]]&lt;&gt;"Closed"),
  AND(Table1[[#This Row],[Ticket Priority]]="High", Table1[[#This Row],[Ticket Status]]="Open")
), "Yes", "No")</f>
        <v>No</v>
      </c>
      <c r="U7064" s="4" t="str">
        <f>IF(Table1[[#This Row],[Ticket Status]]="Closed","Yes","No")</f>
        <v>Yes</v>
      </c>
      <c r="V7064" s="4" t="str">
        <f>IF(Table1[[#This Row],[Ticket Status]]="Pending Customer Response","Yes","No")</f>
        <v>No</v>
      </c>
      <c r="W7064" s="5">
        <f ca="1">COUNTIFS(Table1[Agent_name],Table1[[#This Row],[Agent_name]],Table1[Month],Table1[[#This Row],[Month]])/160</f>
        <v>0.65625</v>
      </c>
    </row>
    <row r="7065" spans="1:23" x14ac:dyDescent="0.25">
      <c r="A7065">
        <v>7064</v>
      </c>
      <c r="B7065" t="s">
        <v>22855</v>
      </c>
      <c r="C7065" t="s">
        <v>22856</v>
      </c>
      <c r="D7065">
        <v>54</v>
      </c>
      <c r="E7065" t="s">
        <v>29</v>
      </c>
      <c r="F7065" t="s">
        <v>655</v>
      </c>
      <c r="G7065" s="1">
        <v>44179</v>
      </c>
      <c r="H7065" t="s">
        <v>67</v>
      </c>
      <c r="I7065" t="s">
        <v>177</v>
      </c>
      <c r="J7065" s="3" t="s">
        <v>22857</v>
      </c>
      <c r="K7065" t="s">
        <v>39</v>
      </c>
      <c r="L7065" t="s">
        <v>22858</v>
      </c>
      <c r="M7065" t="s">
        <v>89</v>
      </c>
      <c r="N7065" t="s">
        <v>26</v>
      </c>
      <c r="O7065" s="2">
        <v>45078.293576388889</v>
      </c>
      <c r="P7065" s="2">
        <v>45078.359548611108</v>
      </c>
      <c r="Q7065">
        <v>4</v>
      </c>
      <c r="R7065" t="str">
        <f t="shared" ca="1" si="110"/>
        <v>Priya</v>
      </c>
      <c r="S7065" t="str">
        <f>IFERROR(TEXT(DATEVALUE(LEFT(Table1[[#This Row],[Date of Purchase]],10)), "MMMM"), TEXT(Table1[[#This Row],[Date of Purchase]], "MMMM"))</f>
        <v>December</v>
      </c>
      <c r="T7065" t="str">
        <f>IF(OR(
  AND(Table1[[#This Row],[Ticket Priority]]="Critical", Table1[[#This Row],[Ticket Status]]&lt;&gt;"Closed"),
  AND(Table1[[#This Row],[Ticket Priority]]="High", Table1[[#This Row],[Ticket Status]]="Open")
), "Yes", "No")</f>
        <v>No</v>
      </c>
      <c r="U7065" s="4" t="str">
        <f>IF(Table1[[#This Row],[Ticket Status]]="Closed","Yes","No")</f>
        <v>Yes</v>
      </c>
      <c r="V7065" s="4" t="str">
        <f>IF(Table1[[#This Row],[Ticket Status]]="Pending Customer Response","Yes","No")</f>
        <v>No</v>
      </c>
      <c r="W7065" s="5">
        <f ca="1">COUNTIFS(Table1[Agent_name],Table1[[#This Row],[Agent_name]],Table1[Month],Table1[[#This Row],[Month]])/160</f>
        <v>0.48749999999999999</v>
      </c>
    </row>
    <row r="7066" spans="1:23" x14ac:dyDescent="0.25">
      <c r="A7066">
        <v>7065</v>
      </c>
      <c r="B7066" t="s">
        <v>22859</v>
      </c>
      <c r="C7066" t="s">
        <v>22860</v>
      </c>
      <c r="D7066">
        <v>56</v>
      </c>
      <c r="E7066" t="s">
        <v>29</v>
      </c>
      <c r="F7066" t="s">
        <v>76</v>
      </c>
      <c r="G7066" s="1">
        <v>44534</v>
      </c>
      <c r="H7066" t="s">
        <v>21</v>
      </c>
      <c r="I7066" t="s">
        <v>150</v>
      </c>
      <c r="J7066" s="3" t="s">
        <v>22861</v>
      </c>
      <c r="K7066" t="s">
        <v>39</v>
      </c>
      <c r="L7066" t="s">
        <v>22862</v>
      </c>
      <c r="M7066" t="s">
        <v>25</v>
      </c>
      <c r="N7066" t="s">
        <v>83</v>
      </c>
      <c r="O7066" s="2">
        <v>45078.135254629633</v>
      </c>
      <c r="P7066" s="2">
        <v>45078.122754629629</v>
      </c>
      <c r="Q7066">
        <v>1</v>
      </c>
      <c r="R7066" t="str">
        <f t="shared" ca="1" si="110"/>
        <v>Sara</v>
      </c>
      <c r="S7066" t="str">
        <f>IFERROR(TEXT(DATEVALUE(LEFT(Table1[[#This Row],[Date of Purchase]],10)), "MMMM"), TEXT(Table1[[#This Row],[Date of Purchase]], "MMMM"))</f>
        <v>December</v>
      </c>
      <c r="T7066" t="str">
        <f>IF(OR(
  AND(Table1[[#This Row],[Ticket Priority]]="Critical", Table1[[#This Row],[Ticket Status]]&lt;&gt;"Closed"),
  AND(Table1[[#This Row],[Ticket Priority]]="High", Table1[[#This Row],[Ticket Status]]="Open")
), "Yes", "No")</f>
        <v>No</v>
      </c>
      <c r="U7066" s="4" t="str">
        <f>IF(Table1[[#This Row],[Ticket Status]]="Closed","Yes","No")</f>
        <v>Yes</v>
      </c>
      <c r="V7066" s="4" t="str">
        <f>IF(Table1[[#This Row],[Ticket Status]]="Pending Customer Response","Yes","No")</f>
        <v>No</v>
      </c>
      <c r="W7066" s="5">
        <f ca="1">COUNTIFS(Table1[Agent_name],Table1[[#This Row],[Agent_name]],Table1[Month],Table1[[#This Row],[Month]])/160</f>
        <v>0.55625000000000002</v>
      </c>
    </row>
    <row r="7067" spans="1:23" x14ac:dyDescent="0.25">
      <c r="A7067">
        <v>7066</v>
      </c>
      <c r="B7067" t="s">
        <v>22863</v>
      </c>
      <c r="C7067" t="s">
        <v>22864</v>
      </c>
      <c r="D7067">
        <v>34</v>
      </c>
      <c r="E7067" t="s">
        <v>19</v>
      </c>
      <c r="F7067" t="s">
        <v>223</v>
      </c>
      <c r="G7067" s="1">
        <v>44384</v>
      </c>
      <c r="H7067" t="s">
        <v>21</v>
      </c>
      <c r="I7067" t="s">
        <v>22</v>
      </c>
      <c r="J7067" s="3" t="s">
        <v>22865</v>
      </c>
      <c r="K7067" t="s">
        <v>24</v>
      </c>
      <c r="M7067" t="s">
        <v>89</v>
      </c>
      <c r="N7067" t="s">
        <v>83</v>
      </c>
      <c r="O7067" s="2">
        <v>45078.732488425929</v>
      </c>
      <c r="R7067" t="str">
        <f t="shared" ca="1" si="110"/>
        <v>Mohit</v>
      </c>
      <c r="S7067" t="str">
        <f>IFERROR(TEXT(DATEVALUE(LEFT(Table1[[#This Row],[Date of Purchase]],10)), "MMMM"), TEXT(Table1[[#This Row],[Date of Purchase]], "MMMM"))</f>
        <v>July</v>
      </c>
      <c r="T7067" t="str">
        <f>IF(OR(
  AND(Table1[[#This Row],[Ticket Priority]]="Critical", Table1[[#This Row],[Ticket Status]]&lt;&gt;"Closed"),
  AND(Table1[[#This Row],[Ticket Priority]]="High", Table1[[#This Row],[Ticket Status]]="Open")
), "Yes", "No")</f>
        <v>No</v>
      </c>
      <c r="U7067" s="4" t="str">
        <f>IF(Table1[[#This Row],[Ticket Status]]="Closed","Yes","No")</f>
        <v>No</v>
      </c>
      <c r="V7067" s="4" t="str">
        <f>IF(Table1[[#This Row],[Ticket Status]]="Pending Customer Response","Yes","No")</f>
        <v>Yes</v>
      </c>
      <c r="W7067" s="5">
        <f ca="1">COUNTIFS(Table1[Agent_name],Table1[[#This Row],[Agent_name]],Table1[Month],Table1[[#This Row],[Month]])/160</f>
        <v>0.53125</v>
      </c>
    </row>
    <row r="7068" spans="1:23" x14ac:dyDescent="0.25">
      <c r="A7068">
        <v>7067</v>
      </c>
      <c r="B7068" t="s">
        <v>22866</v>
      </c>
      <c r="C7068" t="s">
        <v>22867</v>
      </c>
      <c r="D7068">
        <v>39</v>
      </c>
      <c r="E7068" t="s">
        <v>19</v>
      </c>
      <c r="F7068" t="s">
        <v>317</v>
      </c>
      <c r="G7068" s="1">
        <v>44259</v>
      </c>
      <c r="H7068" t="s">
        <v>45</v>
      </c>
      <c r="I7068" t="s">
        <v>60</v>
      </c>
      <c r="J7068" s="3" t="s">
        <v>22868</v>
      </c>
      <c r="K7068" t="s">
        <v>24</v>
      </c>
      <c r="M7068" t="s">
        <v>143</v>
      </c>
      <c r="N7068" t="s">
        <v>26</v>
      </c>
      <c r="O7068" s="2">
        <v>45078.538043981483</v>
      </c>
      <c r="R7068" t="str">
        <f t="shared" ca="1" si="110"/>
        <v>Ravi</v>
      </c>
      <c r="S7068" t="str">
        <f>IFERROR(TEXT(DATEVALUE(LEFT(Table1[[#This Row],[Date of Purchase]],10)), "MMMM"), TEXT(Table1[[#This Row],[Date of Purchase]], "MMMM"))</f>
        <v>March</v>
      </c>
      <c r="T7068" t="str">
        <f>IF(OR(
  AND(Table1[[#This Row],[Ticket Priority]]="Critical", Table1[[#This Row],[Ticket Status]]&lt;&gt;"Closed"),
  AND(Table1[[#This Row],[Ticket Priority]]="High", Table1[[#This Row],[Ticket Status]]="Open")
), "Yes", "No")</f>
        <v>No</v>
      </c>
      <c r="U7068" s="4" t="str">
        <f>IF(Table1[[#This Row],[Ticket Status]]="Closed","Yes","No")</f>
        <v>No</v>
      </c>
      <c r="V7068" s="4" t="str">
        <f>IF(Table1[[#This Row],[Ticket Status]]="Pending Customer Response","Yes","No")</f>
        <v>Yes</v>
      </c>
      <c r="W7068" s="5">
        <f ca="1">COUNTIFS(Table1[Agent_name],Table1[[#This Row],[Agent_name]],Table1[Month],Table1[[#This Row],[Month]])/160</f>
        <v>0.54374999999999996</v>
      </c>
    </row>
    <row r="7069" spans="1:23" x14ac:dyDescent="0.25">
      <c r="A7069">
        <v>7068</v>
      </c>
      <c r="B7069" t="s">
        <v>22869</v>
      </c>
      <c r="C7069" t="s">
        <v>22870</v>
      </c>
      <c r="D7069">
        <v>44</v>
      </c>
      <c r="E7069" t="s">
        <v>29</v>
      </c>
      <c r="F7069" t="s">
        <v>81</v>
      </c>
      <c r="G7069" s="1">
        <v>43988</v>
      </c>
      <c r="H7069" t="s">
        <v>66</v>
      </c>
      <c r="I7069" t="s">
        <v>22</v>
      </c>
      <c r="J7069" s="3" t="s">
        <v>22871</v>
      </c>
      <c r="K7069" t="s">
        <v>24</v>
      </c>
      <c r="M7069" t="s">
        <v>41</v>
      </c>
      <c r="N7069" t="s">
        <v>83</v>
      </c>
      <c r="O7069" s="2">
        <v>45078.188067129631</v>
      </c>
      <c r="R7069" t="str">
        <f t="shared" ca="1" si="110"/>
        <v>Sara</v>
      </c>
      <c r="S7069" t="str">
        <f>IFERROR(TEXT(DATEVALUE(LEFT(Table1[[#This Row],[Date of Purchase]],10)), "MMMM"), TEXT(Table1[[#This Row],[Date of Purchase]], "MMMM"))</f>
        <v>June</v>
      </c>
      <c r="T7069" t="str">
        <f>IF(OR(
  AND(Table1[[#This Row],[Ticket Priority]]="Critical", Table1[[#This Row],[Ticket Status]]&lt;&gt;"Closed"),
  AND(Table1[[#This Row],[Ticket Priority]]="High", Table1[[#This Row],[Ticket Status]]="Open")
), "Yes", "No")</f>
        <v>No</v>
      </c>
      <c r="U7069" s="4" t="str">
        <f>IF(Table1[[#This Row],[Ticket Status]]="Closed","Yes","No")</f>
        <v>No</v>
      </c>
      <c r="V7069" s="4" t="str">
        <f>IF(Table1[[#This Row],[Ticket Status]]="Pending Customer Response","Yes","No")</f>
        <v>Yes</v>
      </c>
      <c r="W7069" s="5">
        <f ca="1">COUNTIFS(Table1[Agent_name],Table1[[#This Row],[Agent_name]],Table1[Month],Table1[[#This Row],[Month]])/160</f>
        <v>0.65</v>
      </c>
    </row>
    <row r="7070" spans="1:23" x14ac:dyDescent="0.25">
      <c r="A7070">
        <v>7069</v>
      </c>
      <c r="B7070" t="s">
        <v>22872</v>
      </c>
      <c r="C7070" t="s">
        <v>22873</v>
      </c>
      <c r="D7070">
        <v>54</v>
      </c>
      <c r="E7070" t="s">
        <v>58</v>
      </c>
      <c r="F7070" t="s">
        <v>421</v>
      </c>
      <c r="G7070" s="1">
        <v>43941</v>
      </c>
      <c r="H7070" t="s">
        <v>66</v>
      </c>
      <c r="I7070" t="s">
        <v>60</v>
      </c>
      <c r="J7070" s="3" t="s">
        <v>22874</v>
      </c>
      <c r="K7070" t="s">
        <v>24</v>
      </c>
      <c r="M7070" t="s">
        <v>143</v>
      </c>
      <c r="N7070" t="s">
        <v>55</v>
      </c>
      <c r="O7070" s="2">
        <v>45078.124201388891</v>
      </c>
      <c r="R7070" t="str">
        <f t="shared" ca="1" si="110"/>
        <v>Ravi</v>
      </c>
      <c r="S7070" t="str">
        <f>IFERROR(TEXT(DATEVALUE(LEFT(Table1[[#This Row],[Date of Purchase]],10)), "MMMM"), TEXT(Table1[[#This Row],[Date of Purchase]], "MMMM"))</f>
        <v>April</v>
      </c>
      <c r="T7070" t="str">
        <f>IF(OR(
  AND(Table1[[#This Row],[Ticket Priority]]="Critical", Table1[[#This Row],[Ticket Status]]&lt;&gt;"Closed"),
  AND(Table1[[#This Row],[Ticket Priority]]="High", Table1[[#This Row],[Ticket Status]]="Open")
), "Yes", "No")</f>
        <v>No</v>
      </c>
      <c r="U7070" s="4" t="str">
        <f>IF(Table1[[#This Row],[Ticket Status]]="Closed","Yes","No")</f>
        <v>No</v>
      </c>
      <c r="V7070" s="4" t="str">
        <f>IF(Table1[[#This Row],[Ticket Status]]="Pending Customer Response","Yes","No")</f>
        <v>Yes</v>
      </c>
      <c r="W7070" s="5">
        <f ca="1">COUNTIFS(Table1[Agent_name],Table1[[#This Row],[Agent_name]],Table1[Month],Table1[[#This Row],[Month]])/160</f>
        <v>0.625</v>
      </c>
    </row>
    <row r="7071" spans="1:23" x14ac:dyDescent="0.25">
      <c r="A7071">
        <v>7070</v>
      </c>
      <c r="B7071" t="s">
        <v>22875</v>
      </c>
      <c r="C7071" t="s">
        <v>22876</v>
      </c>
      <c r="D7071">
        <v>28</v>
      </c>
      <c r="E7071" t="s">
        <v>58</v>
      </c>
      <c r="F7071" t="s">
        <v>161</v>
      </c>
      <c r="G7071" s="1">
        <v>44097</v>
      </c>
      <c r="H7071" t="s">
        <v>45</v>
      </c>
      <c r="I7071" t="s">
        <v>37</v>
      </c>
      <c r="J7071" s="3" t="s">
        <v>22877</v>
      </c>
      <c r="K7071" t="s">
        <v>62</v>
      </c>
      <c r="M7071" t="s">
        <v>41</v>
      </c>
      <c r="N7071" t="s">
        <v>33</v>
      </c>
      <c r="R7071" t="str">
        <f t="shared" ca="1" si="110"/>
        <v>Aisha</v>
      </c>
      <c r="S7071" t="str">
        <f>IFERROR(TEXT(DATEVALUE(LEFT(Table1[[#This Row],[Date of Purchase]],10)), "MMMM"), TEXT(Table1[[#This Row],[Date of Purchase]], "MMMM"))</f>
        <v>September</v>
      </c>
      <c r="T7071" t="str">
        <f>IF(OR(
  AND(Table1[[#This Row],[Ticket Priority]]="Critical", Table1[[#This Row],[Ticket Status]]&lt;&gt;"Closed"),
  AND(Table1[[#This Row],[Ticket Priority]]="High", Table1[[#This Row],[Ticket Status]]="Open")
), "Yes", "No")</f>
        <v>No</v>
      </c>
      <c r="U7071" s="4" t="str">
        <f>IF(Table1[[#This Row],[Ticket Status]]="Closed","Yes","No")</f>
        <v>No</v>
      </c>
      <c r="V7071" s="4" t="str">
        <f>IF(Table1[[#This Row],[Ticket Status]]="Pending Customer Response","Yes","No")</f>
        <v>No</v>
      </c>
      <c r="W7071" s="5">
        <f ca="1">COUNTIFS(Table1[Agent_name],Table1[[#This Row],[Agent_name]],Table1[Month],Table1[[#This Row],[Month]])/160</f>
        <v>0.86250000000000004</v>
      </c>
    </row>
    <row r="7072" spans="1:23" x14ac:dyDescent="0.25">
      <c r="A7072">
        <v>7071</v>
      </c>
      <c r="B7072" t="s">
        <v>22878</v>
      </c>
      <c r="C7072" t="s">
        <v>22879</v>
      </c>
      <c r="D7072">
        <v>59</v>
      </c>
      <c r="E7072" t="s">
        <v>29</v>
      </c>
      <c r="F7072" t="s">
        <v>397</v>
      </c>
      <c r="G7072" s="1">
        <v>44463</v>
      </c>
      <c r="H7072" t="s">
        <v>45</v>
      </c>
      <c r="I7072" t="s">
        <v>31</v>
      </c>
      <c r="J7072" s="3" t="s">
        <v>22880</v>
      </c>
      <c r="K7072" t="s">
        <v>62</v>
      </c>
      <c r="M7072" t="s">
        <v>143</v>
      </c>
      <c r="N7072" t="s">
        <v>83</v>
      </c>
      <c r="R7072" t="str">
        <f t="shared" ca="1" si="110"/>
        <v>Aisha</v>
      </c>
      <c r="S7072" t="str">
        <f>IFERROR(TEXT(DATEVALUE(LEFT(Table1[[#This Row],[Date of Purchase]],10)), "MMMM"), TEXT(Table1[[#This Row],[Date of Purchase]], "MMMM"))</f>
        <v>September</v>
      </c>
      <c r="T7072" t="str">
        <f>IF(OR(
  AND(Table1[[#This Row],[Ticket Priority]]="Critical", Table1[[#This Row],[Ticket Status]]&lt;&gt;"Closed"),
  AND(Table1[[#This Row],[Ticket Priority]]="High", Table1[[#This Row],[Ticket Status]]="Open")
), "Yes", "No")</f>
        <v>No</v>
      </c>
      <c r="U7072" s="4" t="str">
        <f>IF(Table1[[#This Row],[Ticket Status]]="Closed","Yes","No")</f>
        <v>No</v>
      </c>
      <c r="V7072" s="4" t="str">
        <f>IF(Table1[[#This Row],[Ticket Status]]="Pending Customer Response","Yes","No")</f>
        <v>No</v>
      </c>
      <c r="W7072" s="5">
        <f ca="1">COUNTIFS(Table1[Agent_name],Table1[[#This Row],[Agent_name]],Table1[Month],Table1[[#This Row],[Month]])/160</f>
        <v>0.86250000000000004</v>
      </c>
    </row>
    <row r="7073" spans="1:23" x14ac:dyDescent="0.25">
      <c r="A7073">
        <v>7072</v>
      </c>
      <c r="B7073" t="s">
        <v>22881</v>
      </c>
      <c r="C7073" t="s">
        <v>22882</v>
      </c>
      <c r="D7073">
        <v>26</v>
      </c>
      <c r="E7073" t="s">
        <v>29</v>
      </c>
      <c r="F7073" t="s">
        <v>81</v>
      </c>
      <c r="G7073" s="1">
        <v>44285</v>
      </c>
      <c r="H7073" t="s">
        <v>45</v>
      </c>
      <c r="I7073" t="s">
        <v>37</v>
      </c>
      <c r="J7073" s="3" t="s">
        <v>22883</v>
      </c>
      <c r="K7073" t="s">
        <v>39</v>
      </c>
      <c r="L7073" t="s">
        <v>22884</v>
      </c>
      <c r="M7073" t="s">
        <v>143</v>
      </c>
      <c r="N7073" t="s">
        <v>33</v>
      </c>
      <c r="O7073" s="2">
        <v>45078.470069444447</v>
      </c>
      <c r="P7073" s="2">
        <v>45078.453402777777</v>
      </c>
      <c r="Q7073">
        <v>2</v>
      </c>
      <c r="R7073" t="str">
        <f t="shared" ca="1" si="110"/>
        <v>Arjun</v>
      </c>
      <c r="S7073" t="str">
        <f>IFERROR(TEXT(DATEVALUE(LEFT(Table1[[#This Row],[Date of Purchase]],10)), "MMMM"), TEXT(Table1[[#This Row],[Date of Purchase]], "MMMM"))</f>
        <v>March</v>
      </c>
      <c r="T7073" t="str">
        <f>IF(OR(
  AND(Table1[[#This Row],[Ticket Priority]]="Critical", Table1[[#This Row],[Ticket Status]]&lt;&gt;"Closed"),
  AND(Table1[[#This Row],[Ticket Priority]]="High", Table1[[#This Row],[Ticket Status]]="Open")
), "Yes", "No")</f>
        <v>No</v>
      </c>
      <c r="U7073" s="4" t="str">
        <f>IF(Table1[[#This Row],[Ticket Status]]="Closed","Yes","No")</f>
        <v>Yes</v>
      </c>
      <c r="V7073" s="4" t="str">
        <f>IF(Table1[[#This Row],[Ticket Status]]="Pending Customer Response","Yes","No")</f>
        <v>No</v>
      </c>
      <c r="W7073" s="5">
        <f ca="1">COUNTIFS(Table1[Agent_name],Table1[[#This Row],[Agent_name]],Table1[Month],Table1[[#This Row],[Month]])/160</f>
        <v>0.23125000000000001</v>
      </c>
    </row>
    <row r="7074" spans="1:23" x14ac:dyDescent="0.25">
      <c r="A7074">
        <v>7073</v>
      </c>
      <c r="B7074" t="s">
        <v>22885</v>
      </c>
      <c r="C7074" t="s">
        <v>22886</v>
      </c>
      <c r="D7074">
        <v>56</v>
      </c>
      <c r="E7074" t="s">
        <v>19</v>
      </c>
      <c r="F7074" t="s">
        <v>431</v>
      </c>
      <c r="G7074" s="1">
        <v>44435</v>
      </c>
      <c r="H7074" t="s">
        <v>21</v>
      </c>
      <c r="I7074" t="s">
        <v>177</v>
      </c>
      <c r="J7074" s="3" t="s">
        <v>22887</v>
      </c>
      <c r="K7074" t="s">
        <v>39</v>
      </c>
      <c r="L7074" t="s">
        <v>22888</v>
      </c>
      <c r="M7074" t="s">
        <v>25</v>
      </c>
      <c r="N7074" t="s">
        <v>33</v>
      </c>
      <c r="O7074" s="2">
        <v>45078.139537037037</v>
      </c>
      <c r="P7074" s="2">
        <v>45078.457592592589</v>
      </c>
      <c r="Q7074">
        <v>5</v>
      </c>
      <c r="R7074" t="str">
        <f t="shared" ca="1" si="110"/>
        <v>Sara</v>
      </c>
      <c r="S7074" t="str">
        <f>IFERROR(TEXT(DATEVALUE(LEFT(Table1[[#This Row],[Date of Purchase]],10)), "MMMM"), TEXT(Table1[[#This Row],[Date of Purchase]], "MMMM"))</f>
        <v>August</v>
      </c>
      <c r="T7074" t="str">
        <f>IF(OR(
  AND(Table1[[#This Row],[Ticket Priority]]="Critical", Table1[[#This Row],[Ticket Status]]&lt;&gt;"Closed"),
  AND(Table1[[#This Row],[Ticket Priority]]="High", Table1[[#This Row],[Ticket Status]]="Open")
), "Yes", "No")</f>
        <v>No</v>
      </c>
      <c r="U7074" s="4" t="str">
        <f>IF(Table1[[#This Row],[Ticket Status]]="Closed","Yes","No")</f>
        <v>Yes</v>
      </c>
      <c r="V7074" s="4" t="str">
        <f>IF(Table1[[#This Row],[Ticket Status]]="Pending Customer Response","Yes","No")</f>
        <v>No</v>
      </c>
      <c r="W7074" s="5">
        <f ca="1">COUNTIFS(Table1[Agent_name],Table1[[#This Row],[Agent_name]],Table1[Month],Table1[[#This Row],[Month]])/160</f>
        <v>0.8</v>
      </c>
    </row>
    <row r="7075" spans="1:23" x14ac:dyDescent="0.25">
      <c r="A7075">
        <v>7074</v>
      </c>
      <c r="B7075" t="s">
        <v>22889</v>
      </c>
      <c r="C7075" t="s">
        <v>22890</v>
      </c>
      <c r="D7075">
        <v>31</v>
      </c>
      <c r="E7075" t="s">
        <v>29</v>
      </c>
      <c r="F7075" t="s">
        <v>249</v>
      </c>
      <c r="G7075" s="1">
        <v>43895</v>
      </c>
      <c r="H7075" t="s">
        <v>67</v>
      </c>
      <c r="I7075" t="s">
        <v>177</v>
      </c>
      <c r="J7075" s="3" t="s">
        <v>22891</v>
      </c>
      <c r="K7075" t="s">
        <v>62</v>
      </c>
      <c r="M7075" t="s">
        <v>143</v>
      </c>
      <c r="N7075" t="s">
        <v>83</v>
      </c>
      <c r="R7075" t="str">
        <f t="shared" ca="1" si="110"/>
        <v>Priya</v>
      </c>
      <c r="S7075" t="str">
        <f>IFERROR(TEXT(DATEVALUE(LEFT(Table1[[#This Row],[Date of Purchase]],10)), "MMMM"), TEXT(Table1[[#This Row],[Date of Purchase]], "MMMM"))</f>
        <v>March</v>
      </c>
      <c r="T7075" t="str">
        <f>IF(OR(
  AND(Table1[[#This Row],[Ticket Priority]]="Critical", Table1[[#This Row],[Ticket Status]]&lt;&gt;"Closed"),
  AND(Table1[[#This Row],[Ticket Priority]]="High", Table1[[#This Row],[Ticket Status]]="Open")
), "Yes", "No")</f>
        <v>No</v>
      </c>
      <c r="U7075" s="4" t="str">
        <f>IF(Table1[[#This Row],[Ticket Status]]="Closed","Yes","No")</f>
        <v>No</v>
      </c>
      <c r="V7075" s="4" t="str">
        <f>IF(Table1[[#This Row],[Ticket Status]]="Pending Customer Response","Yes","No")</f>
        <v>No</v>
      </c>
      <c r="W7075" s="5">
        <f ca="1">COUNTIFS(Table1[Agent_name],Table1[[#This Row],[Agent_name]],Table1[Month],Table1[[#This Row],[Month]])/160</f>
        <v>0.43125000000000002</v>
      </c>
    </row>
    <row r="7076" spans="1:23" x14ac:dyDescent="0.25">
      <c r="A7076">
        <v>7075</v>
      </c>
      <c r="B7076" t="s">
        <v>22892</v>
      </c>
      <c r="C7076" t="s">
        <v>22893</v>
      </c>
      <c r="D7076">
        <v>33</v>
      </c>
      <c r="E7076" t="s">
        <v>29</v>
      </c>
      <c r="F7076" t="s">
        <v>51</v>
      </c>
      <c r="G7076" s="1">
        <v>43913</v>
      </c>
      <c r="H7076" t="s">
        <v>59</v>
      </c>
      <c r="I7076" t="s">
        <v>60</v>
      </c>
      <c r="J7076" s="3" t="s">
        <v>22894</v>
      </c>
      <c r="K7076" t="s">
        <v>24</v>
      </c>
      <c r="M7076" t="s">
        <v>143</v>
      </c>
      <c r="N7076" t="s">
        <v>26</v>
      </c>
      <c r="O7076" s="2">
        <v>45078.211793981478</v>
      </c>
      <c r="R7076" t="str">
        <f t="shared" ca="1" si="110"/>
        <v>Karan</v>
      </c>
      <c r="S7076" t="str">
        <f>IFERROR(TEXT(DATEVALUE(LEFT(Table1[[#This Row],[Date of Purchase]],10)), "MMMM"), TEXT(Table1[[#This Row],[Date of Purchase]], "MMMM"))</f>
        <v>March</v>
      </c>
      <c r="T7076" t="str">
        <f>IF(OR(
  AND(Table1[[#This Row],[Ticket Priority]]="Critical", Table1[[#This Row],[Ticket Status]]&lt;&gt;"Closed"),
  AND(Table1[[#This Row],[Ticket Priority]]="High", Table1[[#This Row],[Ticket Status]]="Open")
), "Yes", "No")</f>
        <v>No</v>
      </c>
      <c r="U7076" s="4" t="str">
        <f>IF(Table1[[#This Row],[Ticket Status]]="Closed","Yes","No")</f>
        <v>No</v>
      </c>
      <c r="V7076" s="4" t="str">
        <f>IF(Table1[[#This Row],[Ticket Status]]="Pending Customer Response","Yes","No")</f>
        <v>Yes</v>
      </c>
      <c r="W7076" s="5">
        <f ca="1">COUNTIFS(Table1[Agent_name],Table1[[#This Row],[Agent_name]],Table1[Month],Table1[[#This Row],[Month]])/160</f>
        <v>0.21249999999999999</v>
      </c>
    </row>
    <row r="7077" spans="1:23" x14ac:dyDescent="0.25">
      <c r="A7077">
        <v>7076</v>
      </c>
      <c r="B7077" t="s">
        <v>22895</v>
      </c>
      <c r="C7077" t="s">
        <v>22896</v>
      </c>
      <c r="D7077">
        <v>64</v>
      </c>
      <c r="E7077" t="s">
        <v>58</v>
      </c>
      <c r="F7077" t="s">
        <v>339</v>
      </c>
      <c r="G7077" s="1">
        <v>44218</v>
      </c>
      <c r="H7077" t="s">
        <v>66</v>
      </c>
      <c r="I7077" t="s">
        <v>72</v>
      </c>
      <c r="J7077" s="3" t="s">
        <v>22897</v>
      </c>
      <c r="K7077" t="s">
        <v>39</v>
      </c>
      <c r="L7077" t="s">
        <v>22898</v>
      </c>
      <c r="M7077" t="s">
        <v>41</v>
      </c>
      <c r="N7077" t="s">
        <v>26</v>
      </c>
      <c r="O7077" s="2">
        <v>45078.089571759258</v>
      </c>
      <c r="P7077" s="2">
        <v>45078.451377314814</v>
      </c>
      <c r="Q7077">
        <v>4</v>
      </c>
      <c r="R7077" t="str">
        <f t="shared" ca="1" si="110"/>
        <v>Aisha</v>
      </c>
      <c r="S7077" t="str">
        <f>IFERROR(TEXT(DATEVALUE(LEFT(Table1[[#This Row],[Date of Purchase]],10)), "MMMM"), TEXT(Table1[[#This Row],[Date of Purchase]], "MMMM"))</f>
        <v>January</v>
      </c>
      <c r="T7077" t="str">
        <f>IF(OR(
  AND(Table1[[#This Row],[Ticket Priority]]="Critical", Table1[[#This Row],[Ticket Status]]&lt;&gt;"Closed"),
  AND(Table1[[#This Row],[Ticket Priority]]="High", Table1[[#This Row],[Ticket Status]]="Open")
), "Yes", "No")</f>
        <v>No</v>
      </c>
      <c r="U7077" s="4" t="str">
        <f>IF(Table1[[#This Row],[Ticket Status]]="Closed","Yes","No")</f>
        <v>Yes</v>
      </c>
      <c r="V7077" s="4" t="str">
        <f>IF(Table1[[#This Row],[Ticket Status]]="Pending Customer Response","Yes","No")</f>
        <v>No</v>
      </c>
      <c r="W7077" s="5">
        <f ca="1">COUNTIFS(Table1[Agent_name],Table1[[#This Row],[Agent_name]],Table1[Month],Table1[[#This Row],[Month]])/160</f>
        <v>0.83125000000000004</v>
      </c>
    </row>
    <row r="7078" spans="1:23" x14ac:dyDescent="0.25">
      <c r="A7078">
        <v>7077</v>
      </c>
      <c r="B7078" t="s">
        <v>22899</v>
      </c>
      <c r="C7078" t="s">
        <v>22900</v>
      </c>
      <c r="D7078">
        <v>18</v>
      </c>
      <c r="E7078" t="s">
        <v>19</v>
      </c>
      <c r="F7078" t="s">
        <v>242</v>
      </c>
      <c r="G7078" s="1">
        <v>43911</v>
      </c>
      <c r="H7078" t="s">
        <v>45</v>
      </c>
      <c r="I7078" t="s">
        <v>99</v>
      </c>
      <c r="J7078" s="3" t="s">
        <v>22901</v>
      </c>
      <c r="K7078" t="s">
        <v>24</v>
      </c>
      <c r="M7078" t="s">
        <v>41</v>
      </c>
      <c r="N7078" t="s">
        <v>55</v>
      </c>
      <c r="O7078" s="2">
        <v>45078.879872685182</v>
      </c>
      <c r="R7078" t="str">
        <f t="shared" ca="1" si="110"/>
        <v>Neha</v>
      </c>
      <c r="S7078" t="str">
        <f>IFERROR(TEXT(DATEVALUE(LEFT(Table1[[#This Row],[Date of Purchase]],10)), "MMMM"), TEXT(Table1[[#This Row],[Date of Purchase]], "MMMM"))</f>
        <v>March</v>
      </c>
      <c r="T7078" t="str">
        <f>IF(OR(
  AND(Table1[[#This Row],[Ticket Priority]]="Critical", Table1[[#This Row],[Ticket Status]]&lt;&gt;"Closed"),
  AND(Table1[[#This Row],[Ticket Priority]]="High", Table1[[#This Row],[Ticket Status]]="Open")
), "Yes", "No")</f>
        <v>No</v>
      </c>
      <c r="U7078" s="4" t="str">
        <f>IF(Table1[[#This Row],[Ticket Status]]="Closed","Yes","No")</f>
        <v>No</v>
      </c>
      <c r="V7078" s="4" t="str">
        <f>IF(Table1[[#This Row],[Ticket Status]]="Pending Customer Response","Yes","No")</f>
        <v>Yes</v>
      </c>
      <c r="W7078" s="5">
        <f ca="1">COUNTIFS(Table1[Agent_name],Table1[[#This Row],[Agent_name]],Table1[Month],Table1[[#This Row],[Month]])/160</f>
        <v>0.16875000000000001</v>
      </c>
    </row>
    <row r="7079" spans="1:23" x14ac:dyDescent="0.25">
      <c r="A7079">
        <v>7078</v>
      </c>
      <c r="B7079" t="s">
        <v>22902</v>
      </c>
      <c r="C7079" t="s">
        <v>8992</v>
      </c>
      <c r="D7079">
        <v>40</v>
      </c>
      <c r="E7079" t="s">
        <v>19</v>
      </c>
      <c r="F7079" t="s">
        <v>339</v>
      </c>
      <c r="G7079" s="1">
        <v>44158</v>
      </c>
      <c r="H7079" t="s">
        <v>67</v>
      </c>
      <c r="I7079" t="s">
        <v>52</v>
      </c>
      <c r="J7079" s="3" t="s">
        <v>22903</v>
      </c>
      <c r="K7079" t="s">
        <v>24</v>
      </c>
      <c r="M7079" t="s">
        <v>89</v>
      </c>
      <c r="N7079" t="s">
        <v>33</v>
      </c>
      <c r="O7079" s="2">
        <v>45079.010451388887</v>
      </c>
      <c r="R7079" t="str">
        <f t="shared" ca="1" si="110"/>
        <v>Divya</v>
      </c>
      <c r="S7079" t="str">
        <f>IFERROR(TEXT(DATEVALUE(LEFT(Table1[[#This Row],[Date of Purchase]],10)), "MMMM"), TEXT(Table1[[#This Row],[Date of Purchase]], "MMMM"))</f>
        <v>November</v>
      </c>
      <c r="T7079" t="str">
        <f>IF(OR(
  AND(Table1[[#This Row],[Ticket Priority]]="Critical", Table1[[#This Row],[Ticket Status]]&lt;&gt;"Closed"),
  AND(Table1[[#This Row],[Ticket Priority]]="High", Table1[[#This Row],[Ticket Status]]="Open")
), "Yes", "No")</f>
        <v>No</v>
      </c>
      <c r="U7079" s="4" t="str">
        <f>IF(Table1[[#This Row],[Ticket Status]]="Closed","Yes","No")</f>
        <v>No</v>
      </c>
      <c r="V7079" s="4" t="str">
        <f>IF(Table1[[#This Row],[Ticket Status]]="Pending Customer Response","Yes","No")</f>
        <v>Yes</v>
      </c>
      <c r="W7079" s="5">
        <f ca="1">COUNTIFS(Table1[Agent_name],Table1[[#This Row],[Agent_name]],Table1[Month],Table1[[#This Row],[Month]])/160</f>
        <v>0.24374999999999999</v>
      </c>
    </row>
    <row r="7080" spans="1:23" x14ac:dyDescent="0.25">
      <c r="A7080">
        <v>7079</v>
      </c>
      <c r="B7080" t="s">
        <v>22904</v>
      </c>
      <c r="C7080" t="s">
        <v>22905</v>
      </c>
      <c r="D7080">
        <v>20</v>
      </c>
      <c r="E7080" t="s">
        <v>58</v>
      </c>
      <c r="F7080" t="s">
        <v>249</v>
      </c>
      <c r="G7080" s="1">
        <v>43901</v>
      </c>
      <c r="H7080" t="s">
        <v>45</v>
      </c>
      <c r="I7080" t="s">
        <v>177</v>
      </c>
      <c r="J7080" s="3" t="s">
        <v>1076</v>
      </c>
      <c r="K7080" t="s">
        <v>24</v>
      </c>
      <c r="M7080" t="s">
        <v>89</v>
      </c>
      <c r="N7080" t="s">
        <v>33</v>
      </c>
      <c r="O7080" s="2">
        <v>45078.709756944445</v>
      </c>
      <c r="R7080" t="str">
        <f t="shared" ca="1" si="110"/>
        <v>Sara</v>
      </c>
      <c r="S7080" t="str">
        <f>IFERROR(TEXT(DATEVALUE(LEFT(Table1[[#This Row],[Date of Purchase]],10)), "MMMM"), TEXT(Table1[[#This Row],[Date of Purchase]], "MMMM"))</f>
        <v>March</v>
      </c>
      <c r="T7080" t="str">
        <f>IF(OR(
  AND(Table1[[#This Row],[Ticket Priority]]="Critical", Table1[[#This Row],[Ticket Status]]&lt;&gt;"Closed"),
  AND(Table1[[#This Row],[Ticket Priority]]="High", Table1[[#This Row],[Ticket Status]]="Open")
), "Yes", "No")</f>
        <v>No</v>
      </c>
      <c r="U7080" s="4" t="str">
        <f>IF(Table1[[#This Row],[Ticket Status]]="Closed","Yes","No")</f>
        <v>No</v>
      </c>
      <c r="V7080" s="4" t="str">
        <f>IF(Table1[[#This Row],[Ticket Status]]="Pending Customer Response","Yes","No")</f>
        <v>Yes</v>
      </c>
      <c r="W7080" s="5">
        <f ca="1">COUNTIFS(Table1[Agent_name],Table1[[#This Row],[Agent_name]],Table1[Month],Table1[[#This Row],[Month]])/160</f>
        <v>0.55625000000000002</v>
      </c>
    </row>
    <row r="7081" spans="1:23" x14ac:dyDescent="0.25">
      <c r="A7081">
        <v>7080</v>
      </c>
      <c r="B7081" t="s">
        <v>22906</v>
      </c>
      <c r="C7081" t="s">
        <v>22907</v>
      </c>
      <c r="D7081">
        <v>45</v>
      </c>
      <c r="E7081" t="s">
        <v>58</v>
      </c>
      <c r="F7081" t="s">
        <v>485</v>
      </c>
      <c r="G7081" s="1">
        <v>44256</v>
      </c>
      <c r="H7081" t="s">
        <v>66</v>
      </c>
      <c r="I7081" t="s">
        <v>93</v>
      </c>
      <c r="J7081" s="3" t="s">
        <v>22908</v>
      </c>
      <c r="K7081" t="s">
        <v>39</v>
      </c>
      <c r="L7081" t="s">
        <v>22909</v>
      </c>
      <c r="M7081" t="s">
        <v>143</v>
      </c>
      <c r="N7081" t="s">
        <v>83</v>
      </c>
      <c r="O7081" s="2">
        <v>45078.563252314816</v>
      </c>
      <c r="P7081" s="2">
        <v>45078.711168981485</v>
      </c>
      <c r="Q7081">
        <v>4</v>
      </c>
      <c r="R7081" t="str">
        <f t="shared" ca="1" si="110"/>
        <v>Aisha</v>
      </c>
      <c r="S7081" t="str">
        <f>IFERROR(TEXT(DATEVALUE(LEFT(Table1[[#This Row],[Date of Purchase]],10)), "MMMM"), TEXT(Table1[[#This Row],[Date of Purchase]], "MMMM"))</f>
        <v>March</v>
      </c>
      <c r="T7081" t="str">
        <f>IF(OR(
  AND(Table1[[#This Row],[Ticket Priority]]="Critical", Table1[[#This Row],[Ticket Status]]&lt;&gt;"Closed"),
  AND(Table1[[#This Row],[Ticket Priority]]="High", Table1[[#This Row],[Ticket Status]]="Open")
), "Yes", "No")</f>
        <v>No</v>
      </c>
      <c r="U7081" s="4" t="str">
        <f>IF(Table1[[#This Row],[Ticket Status]]="Closed","Yes","No")</f>
        <v>Yes</v>
      </c>
      <c r="V7081" s="4" t="str">
        <f>IF(Table1[[#This Row],[Ticket Status]]="Pending Customer Response","Yes","No")</f>
        <v>No</v>
      </c>
      <c r="W7081" s="5">
        <f ca="1">COUNTIFS(Table1[Agent_name],Table1[[#This Row],[Agent_name]],Table1[Month],Table1[[#This Row],[Month]])/160</f>
        <v>1.0062500000000001</v>
      </c>
    </row>
    <row r="7082" spans="1:23" x14ac:dyDescent="0.25">
      <c r="A7082">
        <v>7081</v>
      </c>
      <c r="B7082" t="s">
        <v>22910</v>
      </c>
      <c r="C7082" t="s">
        <v>22911</v>
      </c>
      <c r="D7082">
        <v>39</v>
      </c>
      <c r="E7082" t="s">
        <v>58</v>
      </c>
      <c r="F7082" t="s">
        <v>81</v>
      </c>
      <c r="G7082" s="1">
        <v>44227</v>
      </c>
      <c r="H7082" t="s">
        <v>67</v>
      </c>
      <c r="I7082" t="s">
        <v>93</v>
      </c>
      <c r="J7082" s="3" t="s">
        <v>22912</v>
      </c>
      <c r="K7082" t="s">
        <v>62</v>
      </c>
      <c r="M7082" t="s">
        <v>143</v>
      </c>
      <c r="N7082" t="s">
        <v>26</v>
      </c>
      <c r="R7082" t="str">
        <f t="shared" ca="1" si="110"/>
        <v>Rahul</v>
      </c>
      <c r="S7082" t="str">
        <f>IFERROR(TEXT(DATEVALUE(LEFT(Table1[[#This Row],[Date of Purchase]],10)), "MMMM"), TEXT(Table1[[#This Row],[Date of Purchase]], "MMMM"))</f>
        <v>January</v>
      </c>
      <c r="T7082" t="str">
        <f>IF(OR(
  AND(Table1[[#This Row],[Ticket Priority]]="Critical", Table1[[#This Row],[Ticket Status]]&lt;&gt;"Closed"),
  AND(Table1[[#This Row],[Ticket Priority]]="High", Table1[[#This Row],[Ticket Status]]="Open")
), "Yes", "No")</f>
        <v>No</v>
      </c>
      <c r="U7082" s="4" t="str">
        <f>IF(Table1[[#This Row],[Ticket Status]]="Closed","Yes","No")</f>
        <v>No</v>
      </c>
      <c r="V7082" s="4" t="str">
        <f>IF(Table1[[#This Row],[Ticket Status]]="Pending Customer Response","Yes","No")</f>
        <v>No</v>
      </c>
      <c r="W7082" s="5">
        <f ca="1">COUNTIFS(Table1[Agent_name],Table1[[#This Row],[Agent_name]],Table1[Month],Table1[[#This Row],[Month]])/160</f>
        <v>0.22500000000000001</v>
      </c>
    </row>
    <row r="7083" spans="1:23" x14ac:dyDescent="0.25">
      <c r="A7083">
        <v>7082</v>
      </c>
      <c r="B7083" t="s">
        <v>22913</v>
      </c>
      <c r="C7083" t="s">
        <v>22914</v>
      </c>
      <c r="D7083">
        <v>64</v>
      </c>
      <c r="E7083" t="s">
        <v>19</v>
      </c>
      <c r="F7083" t="s">
        <v>20</v>
      </c>
      <c r="G7083" s="1">
        <v>44540</v>
      </c>
      <c r="H7083" t="s">
        <v>21</v>
      </c>
      <c r="I7083" t="s">
        <v>22</v>
      </c>
      <c r="J7083" s="3" t="s">
        <v>22915</v>
      </c>
      <c r="K7083" t="s">
        <v>62</v>
      </c>
      <c r="M7083" t="s">
        <v>89</v>
      </c>
      <c r="N7083" t="s">
        <v>55</v>
      </c>
      <c r="R7083" t="str">
        <f t="shared" ca="1" si="110"/>
        <v>Meera</v>
      </c>
      <c r="S7083" t="str">
        <f>IFERROR(TEXT(DATEVALUE(LEFT(Table1[[#This Row],[Date of Purchase]],10)), "MMMM"), TEXT(Table1[[#This Row],[Date of Purchase]], "MMMM"))</f>
        <v>December</v>
      </c>
      <c r="T7083" t="str">
        <f>IF(OR(
  AND(Table1[[#This Row],[Ticket Priority]]="Critical", Table1[[#This Row],[Ticket Status]]&lt;&gt;"Closed"),
  AND(Table1[[#This Row],[Ticket Priority]]="High", Table1[[#This Row],[Ticket Status]]="Open")
), "Yes", "No")</f>
        <v>Yes</v>
      </c>
      <c r="U7083" s="4" t="str">
        <f>IF(Table1[[#This Row],[Ticket Status]]="Closed","Yes","No")</f>
        <v>No</v>
      </c>
      <c r="V7083" s="4" t="str">
        <f>IF(Table1[[#This Row],[Ticket Status]]="Pending Customer Response","Yes","No")</f>
        <v>No</v>
      </c>
      <c r="W7083" s="5">
        <f ca="1">COUNTIFS(Table1[Agent_name],Table1[[#This Row],[Agent_name]],Table1[Month],Table1[[#This Row],[Month]])/160</f>
        <v>0.24374999999999999</v>
      </c>
    </row>
    <row r="7084" spans="1:23" x14ac:dyDescent="0.25">
      <c r="A7084">
        <v>7083</v>
      </c>
      <c r="B7084" t="s">
        <v>22916</v>
      </c>
      <c r="C7084" t="s">
        <v>22917</v>
      </c>
      <c r="D7084">
        <v>23</v>
      </c>
      <c r="E7084" t="s">
        <v>19</v>
      </c>
      <c r="F7084" t="s">
        <v>134</v>
      </c>
      <c r="G7084" s="1">
        <v>43897</v>
      </c>
      <c r="H7084" t="s">
        <v>45</v>
      </c>
      <c r="I7084" t="s">
        <v>52</v>
      </c>
      <c r="J7084" s="3" t="s">
        <v>22918</v>
      </c>
      <c r="K7084" t="s">
        <v>62</v>
      </c>
      <c r="M7084" t="s">
        <v>89</v>
      </c>
      <c r="N7084" t="s">
        <v>83</v>
      </c>
      <c r="R7084" t="str">
        <f t="shared" ca="1" si="110"/>
        <v>Karan</v>
      </c>
      <c r="S7084" t="str">
        <f>IFERROR(TEXT(DATEVALUE(LEFT(Table1[[#This Row],[Date of Purchase]],10)), "MMMM"), TEXT(Table1[[#This Row],[Date of Purchase]], "MMMM"))</f>
        <v>March</v>
      </c>
      <c r="T7084" t="str">
        <f>IF(OR(
  AND(Table1[[#This Row],[Ticket Priority]]="Critical", Table1[[#This Row],[Ticket Status]]&lt;&gt;"Closed"),
  AND(Table1[[#This Row],[Ticket Priority]]="High", Table1[[#This Row],[Ticket Status]]="Open")
), "Yes", "No")</f>
        <v>Yes</v>
      </c>
      <c r="U7084" s="4" t="str">
        <f>IF(Table1[[#This Row],[Ticket Status]]="Closed","Yes","No")</f>
        <v>No</v>
      </c>
      <c r="V7084" s="4" t="str">
        <f>IF(Table1[[#This Row],[Ticket Status]]="Pending Customer Response","Yes","No")</f>
        <v>No</v>
      </c>
      <c r="W7084" s="5">
        <f ca="1">COUNTIFS(Table1[Agent_name],Table1[[#This Row],[Agent_name]],Table1[Month],Table1[[#This Row],[Month]])/160</f>
        <v>0.21249999999999999</v>
      </c>
    </row>
    <row r="7085" spans="1:23" x14ac:dyDescent="0.25">
      <c r="A7085">
        <v>7084</v>
      </c>
      <c r="B7085" t="s">
        <v>22919</v>
      </c>
      <c r="C7085" t="s">
        <v>22920</v>
      </c>
      <c r="D7085">
        <v>39</v>
      </c>
      <c r="E7085" t="s">
        <v>19</v>
      </c>
      <c r="F7085" t="s">
        <v>699</v>
      </c>
      <c r="G7085" s="1">
        <v>44161</v>
      </c>
      <c r="H7085" t="s">
        <v>66</v>
      </c>
      <c r="I7085" t="s">
        <v>77</v>
      </c>
      <c r="J7085" s="3" t="s">
        <v>22921</v>
      </c>
      <c r="K7085" t="s">
        <v>24</v>
      </c>
      <c r="M7085" t="s">
        <v>89</v>
      </c>
      <c r="N7085" t="s">
        <v>83</v>
      </c>
      <c r="O7085" s="2">
        <v>45078.074444444443</v>
      </c>
      <c r="R7085" t="str">
        <f t="shared" ca="1" si="110"/>
        <v>Karan</v>
      </c>
      <c r="S7085" t="str">
        <f>IFERROR(TEXT(DATEVALUE(LEFT(Table1[[#This Row],[Date of Purchase]],10)), "MMMM"), TEXT(Table1[[#This Row],[Date of Purchase]], "MMMM"))</f>
        <v>November</v>
      </c>
      <c r="T7085" t="str">
        <f>IF(OR(
  AND(Table1[[#This Row],[Ticket Priority]]="Critical", Table1[[#This Row],[Ticket Status]]&lt;&gt;"Closed"),
  AND(Table1[[#This Row],[Ticket Priority]]="High", Table1[[#This Row],[Ticket Status]]="Open")
), "Yes", "No")</f>
        <v>No</v>
      </c>
      <c r="U7085" s="4" t="str">
        <f>IF(Table1[[#This Row],[Ticket Status]]="Closed","Yes","No")</f>
        <v>No</v>
      </c>
      <c r="V7085" s="4" t="str">
        <f>IF(Table1[[#This Row],[Ticket Status]]="Pending Customer Response","Yes","No")</f>
        <v>Yes</v>
      </c>
      <c r="W7085" s="5">
        <f ca="1">COUNTIFS(Table1[Agent_name],Table1[[#This Row],[Agent_name]],Table1[Month],Table1[[#This Row],[Month]])/160</f>
        <v>0.1875</v>
      </c>
    </row>
    <row r="7086" spans="1:23" x14ac:dyDescent="0.25">
      <c r="A7086">
        <v>7085</v>
      </c>
      <c r="B7086" t="s">
        <v>22922</v>
      </c>
      <c r="C7086" t="s">
        <v>22923</v>
      </c>
      <c r="D7086">
        <v>56</v>
      </c>
      <c r="E7086" t="s">
        <v>29</v>
      </c>
      <c r="F7086" t="s">
        <v>157</v>
      </c>
      <c r="G7086" s="1">
        <v>44101</v>
      </c>
      <c r="H7086" t="s">
        <v>59</v>
      </c>
      <c r="I7086" t="s">
        <v>150</v>
      </c>
      <c r="J7086" s="3" t="s">
        <v>22924</v>
      </c>
      <c r="K7086" t="s">
        <v>62</v>
      </c>
      <c r="M7086" t="s">
        <v>89</v>
      </c>
      <c r="N7086" t="s">
        <v>26</v>
      </c>
      <c r="R7086" t="str">
        <f t="shared" ca="1" si="110"/>
        <v>Neha</v>
      </c>
      <c r="S7086" t="str">
        <f>IFERROR(TEXT(DATEVALUE(LEFT(Table1[[#This Row],[Date of Purchase]],10)), "MMMM"), TEXT(Table1[[#This Row],[Date of Purchase]], "MMMM"))</f>
        <v>September</v>
      </c>
      <c r="T7086" t="str">
        <f>IF(OR(
  AND(Table1[[#This Row],[Ticket Priority]]="Critical", Table1[[#This Row],[Ticket Status]]&lt;&gt;"Closed"),
  AND(Table1[[#This Row],[Ticket Priority]]="High", Table1[[#This Row],[Ticket Status]]="Open")
), "Yes", "No")</f>
        <v>Yes</v>
      </c>
      <c r="U7086" s="4" t="str">
        <f>IF(Table1[[#This Row],[Ticket Status]]="Closed","Yes","No")</f>
        <v>No</v>
      </c>
      <c r="V7086" s="4" t="str">
        <f>IF(Table1[[#This Row],[Ticket Status]]="Pending Customer Response","Yes","No")</f>
        <v>No</v>
      </c>
      <c r="W7086" s="5">
        <f ca="1">COUNTIFS(Table1[Agent_name],Table1[[#This Row],[Agent_name]],Table1[Month],Table1[[#This Row],[Month]])/160</f>
        <v>0.21249999999999999</v>
      </c>
    </row>
    <row r="7087" spans="1:23" x14ac:dyDescent="0.25">
      <c r="A7087">
        <v>7086</v>
      </c>
      <c r="B7087" t="s">
        <v>22925</v>
      </c>
      <c r="C7087" t="s">
        <v>22926</v>
      </c>
      <c r="D7087">
        <v>38</v>
      </c>
      <c r="E7087" t="s">
        <v>58</v>
      </c>
      <c r="F7087" t="s">
        <v>286</v>
      </c>
      <c r="G7087" s="1">
        <v>43925</v>
      </c>
      <c r="H7087" t="s">
        <v>21</v>
      </c>
      <c r="I7087" t="s">
        <v>37</v>
      </c>
      <c r="J7087" s="3" t="s">
        <v>22927</v>
      </c>
      <c r="K7087" t="s">
        <v>24</v>
      </c>
      <c r="M7087" t="s">
        <v>41</v>
      </c>
      <c r="N7087" t="s">
        <v>33</v>
      </c>
      <c r="O7087" s="2">
        <v>45079.018923611111</v>
      </c>
      <c r="R7087" t="str">
        <f t="shared" ca="1" si="110"/>
        <v>Karan</v>
      </c>
      <c r="S7087" t="str">
        <f>IFERROR(TEXT(DATEVALUE(LEFT(Table1[[#This Row],[Date of Purchase]],10)), "MMMM"), TEXT(Table1[[#This Row],[Date of Purchase]], "MMMM"))</f>
        <v>April</v>
      </c>
      <c r="T7087" t="str">
        <f>IF(OR(
  AND(Table1[[#This Row],[Ticket Priority]]="Critical", Table1[[#This Row],[Ticket Status]]&lt;&gt;"Closed"),
  AND(Table1[[#This Row],[Ticket Priority]]="High", Table1[[#This Row],[Ticket Status]]="Open")
), "Yes", "No")</f>
        <v>No</v>
      </c>
      <c r="U7087" s="4" t="str">
        <f>IF(Table1[[#This Row],[Ticket Status]]="Closed","Yes","No")</f>
        <v>No</v>
      </c>
      <c r="V7087" s="4" t="str">
        <f>IF(Table1[[#This Row],[Ticket Status]]="Pending Customer Response","Yes","No")</f>
        <v>Yes</v>
      </c>
      <c r="W7087" s="5">
        <f ca="1">COUNTIFS(Table1[Agent_name],Table1[[#This Row],[Agent_name]],Table1[Month],Table1[[#This Row],[Month]])/160</f>
        <v>0.29375000000000001</v>
      </c>
    </row>
    <row r="7088" spans="1:23" x14ac:dyDescent="0.25">
      <c r="A7088">
        <v>7087</v>
      </c>
      <c r="B7088" t="s">
        <v>22928</v>
      </c>
      <c r="C7088" t="s">
        <v>22929</v>
      </c>
      <c r="D7088">
        <v>20</v>
      </c>
      <c r="E7088" t="s">
        <v>29</v>
      </c>
      <c r="F7088" t="s">
        <v>397</v>
      </c>
      <c r="G7088" s="1">
        <v>43863</v>
      </c>
      <c r="H7088" t="s">
        <v>21</v>
      </c>
      <c r="I7088" t="s">
        <v>60</v>
      </c>
      <c r="J7088" s="3" t="s">
        <v>22930</v>
      </c>
      <c r="K7088" t="s">
        <v>62</v>
      </c>
      <c r="M7088" t="s">
        <v>41</v>
      </c>
      <c r="N7088" t="s">
        <v>26</v>
      </c>
      <c r="R7088" t="str">
        <f t="shared" ca="1" si="110"/>
        <v>Meera</v>
      </c>
      <c r="S7088" t="str">
        <f>IFERROR(TEXT(DATEVALUE(LEFT(Table1[[#This Row],[Date of Purchase]],10)), "MMMM"), TEXT(Table1[[#This Row],[Date of Purchase]], "MMMM"))</f>
        <v>February</v>
      </c>
      <c r="T7088" t="str">
        <f>IF(OR(
  AND(Table1[[#This Row],[Ticket Priority]]="Critical", Table1[[#This Row],[Ticket Status]]&lt;&gt;"Closed"),
  AND(Table1[[#This Row],[Ticket Priority]]="High", Table1[[#This Row],[Ticket Status]]="Open")
), "Yes", "No")</f>
        <v>No</v>
      </c>
      <c r="U7088" s="4" t="str">
        <f>IF(Table1[[#This Row],[Ticket Status]]="Closed","Yes","No")</f>
        <v>No</v>
      </c>
      <c r="V7088" s="4" t="str">
        <f>IF(Table1[[#This Row],[Ticket Status]]="Pending Customer Response","Yes","No")</f>
        <v>No</v>
      </c>
      <c r="W7088" s="5">
        <f ca="1">COUNTIFS(Table1[Agent_name],Table1[[#This Row],[Agent_name]],Table1[Month],Table1[[#This Row],[Month]])/160</f>
        <v>0.21249999999999999</v>
      </c>
    </row>
    <row r="7089" spans="1:23" x14ac:dyDescent="0.25">
      <c r="A7089">
        <v>7088</v>
      </c>
      <c r="B7089" t="s">
        <v>22931</v>
      </c>
      <c r="C7089" t="s">
        <v>22932</v>
      </c>
      <c r="D7089">
        <v>51</v>
      </c>
      <c r="E7089" t="s">
        <v>58</v>
      </c>
      <c r="F7089" t="s">
        <v>65</v>
      </c>
      <c r="G7089" s="1">
        <v>43957</v>
      </c>
      <c r="H7089" t="s">
        <v>67</v>
      </c>
      <c r="I7089" t="s">
        <v>22</v>
      </c>
      <c r="J7089" s="3" t="s">
        <v>22933</v>
      </c>
      <c r="K7089" t="s">
        <v>24</v>
      </c>
      <c r="M7089" t="s">
        <v>25</v>
      </c>
      <c r="N7089" t="s">
        <v>26</v>
      </c>
      <c r="O7089" s="2">
        <v>45078.046041666668</v>
      </c>
      <c r="R7089" t="str">
        <f t="shared" ca="1" si="110"/>
        <v>Aisha</v>
      </c>
      <c r="S7089" t="str">
        <f>IFERROR(TEXT(DATEVALUE(LEFT(Table1[[#This Row],[Date of Purchase]],10)), "MMMM"), TEXT(Table1[[#This Row],[Date of Purchase]], "MMMM"))</f>
        <v>May</v>
      </c>
      <c r="T7089" t="str">
        <f>IF(OR(
  AND(Table1[[#This Row],[Ticket Priority]]="Critical", Table1[[#This Row],[Ticket Status]]&lt;&gt;"Closed"),
  AND(Table1[[#This Row],[Ticket Priority]]="High", Table1[[#This Row],[Ticket Status]]="Open")
), "Yes", "No")</f>
        <v>Yes</v>
      </c>
      <c r="U7089" s="4" t="str">
        <f>IF(Table1[[#This Row],[Ticket Status]]="Closed","Yes","No")</f>
        <v>No</v>
      </c>
      <c r="V7089" s="4" t="str">
        <f>IF(Table1[[#This Row],[Ticket Status]]="Pending Customer Response","Yes","No")</f>
        <v>Yes</v>
      </c>
      <c r="W7089" s="5">
        <f ca="1">COUNTIFS(Table1[Agent_name],Table1[[#This Row],[Agent_name]],Table1[Month],Table1[[#This Row],[Month]])/160</f>
        <v>0.93125000000000002</v>
      </c>
    </row>
    <row r="7090" spans="1:23" x14ac:dyDescent="0.25">
      <c r="A7090">
        <v>7089</v>
      </c>
      <c r="B7090" t="s">
        <v>22934</v>
      </c>
      <c r="C7090" t="s">
        <v>22935</v>
      </c>
      <c r="D7090">
        <v>51</v>
      </c>
      <c r="E7090" t="s">
        <v>29</v>
      </c>
      <c r="F7090" t="s">
        <v>157</v>
      </c>
      <c r="G7090" s="1">
        <v>43997</v>
      </c>
      <c r="H7090" t="s">
        <v>45</v>
      </c>
      <c r="I7090" t="s">
        <v>93</v>
      </c>
      <c r="J7090" s="3" t="s">
        <v>22936</v>
      </c>
      <c r="K7090" t="s">
        <v>24</v>
      </c>
      <c r="M7090" t="s">
        <v>143</v>
      </c>
      <c r="N7090" t="s">
        <v>83</v>
      </c>
      <c r="O7090" s="2">
        <v>45078.946076388886</v>
      </c>
      <c r="R7090" t="str">
        <f t="shared" ca="1" si="110"/>
        <v>Arjun</v>
      </c>
      <c r="S7090" t="str">
        <f>IFERROR(TEXT(DATEVALUE(LEFT(Table1[[#This Row],[Date of Purchase]],10)), "MMMM"), TEXT(Table1[[#This Row],[Date of Purchase]], "MMMM"))</f>
        <v>June</v>
      </c>
      <c r="T7090" t="str">
        <f>IF(OR(
  AND(Table1[[#This Row],[Ticket Priority]]="Critical", Table1[[#This Row],[Ticket Status]]&lt;&gt;"Closed"),
  AND(Table1[[#This Row],[Ticket Priority]]="High", Table1[[#This Row],[Ticket Status]]="Open")
), "Yes", "No")</f>
        <v>No</v>
      </c>
      <c r="U7090" s="4" t="str">
        <f>IF(Table1[[#This Row],[Ticket Status]]="Closed","Yes","No")</f>
        <v>No</v>
      </c>
      <c r="V7090" s="4" t="str">
        <f>IF(Table1[[#This Row],[Ticket Status]]="Pending Customer Response","Yes","No")</f>
        <v>Yes</v>
      </c>
      <c r="W7090" s="5">
        <f ca="1">COUNTIFS(Table1[Agent_name],Table1[[#This Row],[Agent_name]],Table1[Month],Table1[[#This Row],[Month]])/160</f>
        <v>0.28749999999999998</v>
      </c>
    </row>
    <row r="7091" spans="1:23" x14ac:dyDescent="0.25">
      <c r="A7091">
        <v>7090</v>
      </c>
      <c r="B7091" t="s">
        <v>22937</v>
      </c>
      <c r="C7091" t="s">
        <v>22938</v>
      </c>
      <c r="D7091">
        <v>70</v>
      </c>
      <c r="E7091" t="s">
        <v>29</v>
      </c>
      <c r="F7091" t="s">
        <v>456</v>
      </c>
      <c r="G7091" s="1">
        <v>43868</v>
      </c>
      <c r="H7091" t="s">
        <v>45</v>
      </c>
      <c r="I7091" t="s">
        <v>52</v>
      </c>
      <c r="J7091" s="3" t="s">
        <v>22939</v>
      </c>
      <c r="K7091" t="s">
        <v>62</v>
      </c>
      <c r="M7091" t="s">
        <v>89</v>
      </c>
      <c r="N7091" t="s">
        <v>26</v>
      </c>
      <c r="R7091" t="str">
        <f t="shared" ca="1" si="110"/>
        <v>Karan</v>
      </c>
      <c r="S7091" t="str">
        <f>IFERROR(TEXT(DATEVALUE(LEFT(Table1[[#This Row],[Date of Purchase]],10)), "MMMM"), TEXT(Table1[[#This Row],[Date of Purchase]], "MMMM"))</f>
        <v>February</v>
      </c>
      <c r="T7091" t="str">
        <f>IF(OR(
  AND(Table1[[#This Row],[Ticket Priority]]="Critical", Table1[[#This Row],[Ticket Status]]&lt;&gt;"Closed"),
  AND(Table1[[#This Row],[Ticket Priority]]="High", Table1[[#This Row],[Ticket Status]]="Open")
), "Yes", "No")</f>
        <v>Yes</v>
      </c>
      <c r="U7091" s="4" t="str">
        <f>IF(Table1[[#This Row],[Ticket Status]]="Closed","Yes","No")</f>
        <v>No</v>
      </c>
      <c r="V7091" s="4" t="str">
        <f>IF(Table1[[#This Row],[Ticket Status]]="Pending Customer Response","Yes","No")</f>
        <v>No</v>
      </c>
      <c r="W7091" s="5">
        <f ca="1">COUNTIFS(Table1[Agent_name],Table1[[#This Row],[Agent_name]],Table1[Month],Table1[[#This Row],[Month]])/160</f>
        <v>0.17499999999999999</v>
      </c>
    </row>
    <row r="7092" spans="1:23" x14ac:dyDescent="0.25">
      <c r="A7092">
        <v>7091</v>
      </c>
      <c r="B7092" t="s">
        <v>22940</v>
      </c>
      <c r="C7092" t="s">
        <v>22941</v>
      </c>
      <c r="D7092">
        <v>57</v>
      </c>
      <c r="E7092" t="s">
        <v>58</v>
      </c>
      <c r="F7092" t="s">
        <v>157</v>
      </c>
      <c r="G7092" s="1">
        <v>44041</v>
      </c>
      <c r="H7092" t="s">
        <v>67</v>
      </c>
      <c r="I7092" t="s">
        <v>72</v>
      </c>
      <c r="J7092" s="3" t="s">
        <v>22942</v>
      </c>
      <c r="K7092" t="s">
        <v>39</v>
      </c>
      <c r="L7092" t="s">
        <v>22943</v>
      </c>
      <c r="M7092" t="s">
        <v>143</v>
      </c>
      <c r="N7092" t="s">
        <v>26</v>
      </c>
      <c r="O7092" s="2">
        <v>45079.016238425924</v>
      </c>
      <c r="P7092" s="2">
        <v>45078.670405092591</v>
      </c>
      <c r="Q7092">
        <v>3</v>
      </c>
      <c r="R7092" t="str">
        <f t="shared" ca="1" si="110"/>
        <v>Aisha</v>
      </c>
      <c r="S7092" t="str">
        <f>IFERROR(TEXT(DATEVALUE(LEFT(Table1[[#This Row],[Date of Purchase]],10)), "MMMM"), TEXT(Table1[[#This Row],[Date of Purchase]], "MMMM"))</f>
        <v>July</v>
      </c>
      <c r="T7092" t="str">
        <f>IF(OR(
  AND(Table1[[#This Row],[Ticket Priority]]="Critical", Table1[[#This Row],[Ticket Status]]&lt;&gt;"Closed"),
  AND(Table1[[#This Row],[Ticket Priority]]="High", Table1[[#This Row],[Ticket Status]]="Open")
), "Yes", "No")</f>
        <v>No</v>
      </c>
      <c r="U7092" s="4" t="str">
        <f>IF(Table1[[#This Row],[Ticket Status]]="Closed","Yes","No")</f>
        <v>Yes</v>
      </c>
      <c r="V7092" s="4" t="str">
        <f>IF(Table1[[#This Row],[Ticket Status]]="Pending Customer Response","Yes","No")</f>
        <v>No</v>
      </c>
      <c r="W7092" s="5">
        <f ca="1">COUNTIFS(Table1[Agent_name],Table1[[#This Row],[Agent_name]],Table1[Month],Table1[[#This Row],[Month]])/160</f>
        <v>0.875</v>
      </c>
    </row>
    <row r="7093" spans="1:23" x14ac:dyDescent="0.25">
      <c r="A7093">
        <v>7092</v>
      </c>
      <c r="B7093" t="s">
        <v>22944</v>
      </c>
      <c r="C7093" t="s">
        <v>22945</v>
      </c>
      <c r="D7093">
        <v>66</v>
      </c>
      <c r="E7093" t="s">
        <v>29</v>
      </c>
      <c r="F7093" t="s">
        <v>65</v>
      </c>
      <c r="G7093" s="1">
        <v>43910</v>
      </c>
      <c r="H7093" t="s">
        <v>67</v>
      </c>
      <c r="I7093" t="s">
        <v>99</v>
      </c>
      <c r="J7093" s="3" t="s">
        <v>22946</v>
      </c>
      <c r="K7093" t="s">
        <v>62</v>
      </c>
      <c r="M7093" t="s">
        <v>41</v>
      </c>
      <c r="N7093" t="s">
        <v>26</v>
      </c>
      <c r="R7093" t="str">
        <f t="shared" ca="1" si="110"/>
        <v>Priya</v>
      </c>
      <c r="S7093" t="str">
        <f>IFERROR(TEXT(DATEVALUE(LEFT(Table1[[#This Row],[Date of Purchase]],10)), "MMMM"), TEXT(Table1[[#This Row],[Date of Purchase]], "MMMM"))</f>
        <v>March</v>
      </c>
      <c r="T7093" t="str">
        <f>IF(OR(
  AND(Table1[[#This Row],[Ticket Priority]]="Critical", Table1[[#This Row],[Ticket Status]]&lt;&gt;"Closed"),
  AND(Table1[[#This Row],[Ticket Priority]]="High", Table1[[#This Row],[Ticket Status]]="Open")
), "Yes", "No")</f>
        <v>No</v>
      </c>
      <c r="U7093" s="4" t="str">
        <f>IF(Table1[[#This Row],[Ticket Status]]="Closed","Yes","No")</f>
        <v>No</v>
      </c>
      <c r="V7093" s="4" t="str">
        <f>IF(Table1[[#This Row],[Ticket Status]]="Pending Customer Response","Yes","No")</f>
        <v>No</v>
      </c>
      <c r="W7093" s="5">
        <f ca="1">COUNTIFS(Table1[Agent_name],Table1[[#This Row],[Agent_name]],Table1[Month],Table1[[#This Row],[Month]])/160</f>
        <v>0.43125000000000002</v>
      </c>
    </row>
    <row r="7094" spans="1:23" x14ac:dyDescent="0.25">
      <c r="A7094">
        <v>7093</v>
      </c>
      <c r="B7094" t="s">
        <v>22947</v>
      </c>
      <c r="C7094" t="s">
        <v>22948</v>
      </c>
      <c r="D7094">
        <v>70</v>
      </c>
      <c r="E7094" t="s">
        <v>29</v>
      </c>
      <c r="F7094" t="s">
        <v>699</v>
      </c>
      <c r="G7094" s="1">
        <v>43927</v>
      </c>
      <c r="H7094" t="s">
        <v>45</v>
      </c>
      <c r="I7094" t="s">
        <v>67</v>
      </c>
      <c r="J7094" s="3" t="s">
        <v>22949</v>
      </c>
      <c r="K7094" t="s">
        <v>62</v>
      </c>
      <c r="M7094" t="s">
        <v>143</v>
      </c>
      <c r="N7094" t="s">
        <v>83</v>
      </c>
      <c r="Q7094">
        <v>5</v>
      </c>
      <c r="R7094" t="str">
        <f t="shared" ca="1" si="110"/>
        <v>Ravi</v>
      </c>
      <c r="S7094" t="str">
        <f>IFERROR(TEXT(DATEVALUE(LEFT(Table1[[#This Row],[Date of Purchase]],10)), "MMMM"), TEXT(Table1[[#This Row],[Date of Purchase]], "MMMM"))</f>
        <v>April</v>
      </c>
      <c r="T7094" t="str">
        <f>IF(OR(
  AND(Table1[[#This Row],[Ticket Priority]]="Critical", Table1[[#This Row],[Ticket Status]]&lt;&gt;"Closed"),
  AND(Table1[[#This Row],[Ticket Priority]]="High", Table1[[#This Row],[Ticket Status]]="Open")
), "Yes", "No")</f>
        <v>No</v>
      </c>
      <c r="U7094" s="4" t="str">
        <f>IF(Table1[[#This Row],[Ticket Status]]="Closed","Yes","No")</f>
        <v>No</v>
      </c>
      <c r="V7094" s="4" t="str">
        <f>IF(Table1[[#This Row],[Ticket Status]]="Pending Customer Response","Yes","No")</f>
        <v>No</v>
      </c>
      <c r="W7094" s="5">
        <f ca="1">COUNTIFS(Table1[Agent_name],Table1[[#This Row],[Agent_name]],Table1[Month],Table1[[#This Row],[Month]])/160</f>
        <v>0.625</v>
      </c>
    </row>
    <row r="7095" spans="1:23" x14ac:dyDescent="0.25">
      <c r="A7095">
        <v>7094</v>
      </c>
      <c r="B7095" t="s">
        <v>22950</v>
      </c>
      <c r="C7095" t="s">
        <v>22951</v>
      </c>
      <c r="D7095">
        <v>47</v>
      </c>
      <c r="E7095" t="s">
        <v>58</v>
      </c>
      <c r="F7095" t="s">
        <v>383</v>
      </c>
      <c r="G7095" s="1">
        <v>43896</v>
      </c>
      <c r="H7095" t="s">
        <v>59</v>
      </c>
      <c r="I7095" t="s">
        <v>67</v>
      </c>
      <c r="J7095" s="3" t="s">
        <v>1004</v>
      </c>
      <c r="K7095" t="s">
        <v>24</v>
      </c>
      <c r="M7095" t="s">
        <v>41</v>
      </c>
      <c r="N7095" t="s">
        <v>83</v>
      </c>
      <c r="O7095" s="2">
        <v>45078.805150462962</v>
      </c>
      <c r="R7095" t="str">
        <f t="shared" ca="1" si="110"/>
        <v>Neha</v>
      </c>
      <c r="S7095" t="str">
        <f>IFERROR(TEXT(DATEVALUE(LEFT(Table1[[#This Row],[Date of Purchase]],10)), "MMMM"), TEXT(Table1[[#This Row],[Date of Purchase]], "MMMM"))</f>
        <v>March</v>
      </c>
      <c r="T7095" t="str">
        <f>IF(OR(
  AND(Table1[[#This Row],[Ticket Priority]]="Critical", Table1[[#This Row],[Ticket Status]]&lt;&gt;"Closed"),
  AND(Table1[[#This Row],[Ticket Priority]]="High", Table1[[#This Row],[Ticket Status]]="Open")
), "Yes", "No")</f>
        <v>No</v>
      </c>
      <c r="U7095" s="4" t="str">
        <f>IF(Table1[[#This Row],[Ticket Status]]="Closed","Yes","No")</f>
        <v>No</v>
      </c>
      <c r="V7095" s="4" t="str">
        <f>IF(Table1[[#This Row],[Ticket Status]]="Pending Customer Response","Yes","No")</f>
        <v>Yes</v>
      </c>
      <c r="W7095" s="5">
        <f ca="1">COUNTIFS(Table1[Agent_name],Table1[[#This Row],[Agent_name]],Table1[Month],Table1[[#This Row],[Month]])/160</f>
        <v>0.16875000000000001</v>
      </c>
    </row>
    <row r="7096" spans="1:23" x14ac:dyDescent="0.25">
      <c r="A7096">
        <v>7095</v>
      </c>
      <c r="B7096" t="s">
        <v>22952</v>
      </c>
      <c r="C7096" t="s">
        <v>22953</v>
      </c>
      <c r="D7096">
        <v>62</v>
      </c>
      <c r="E7096" t="s">
        <v>19</v>
      </c>
      <c r="F7096" t="s">
        <v>223</v>
      </c>
      <c r="G7096" s="1">
        <v>44121</v>
      </c>
      <c r="H7096" t="s">
        <v>45</v>
      </c>
      <c r="I7096" t="s">
        <v>22</v>
      </c>
      <c r="J7096" s="3" t="s">
        <v>22954</v>
      </c>
      <c r="K7096" t="s">
        <v>62</v>
      </c>
      <c r="M7096" t="s">
        <v>25</v>
      </c>
      <c r="N7096" t="s">
        <v>55</v>
      </c>
      <c r="R7096" t="str">
        <f t="shared" ca="1" si="110"/>
        <v>Priya</v>
      </c>
      <c r="S7096" t="str">
        <f>IFERROR(TEXT(DATEVALUE(LEFT(Table1[[#This Row],[Date of Purchase]],10)), "MMMM"), TEXT(Table1[[#This Row],[Date of Purchase]], "MMMM"))</f>
        <v>October</v>
      </c>
      <c r="T7096" t="str">
        <f>IF(OR(
  AND(Table1[[#This Row],[Ticket Priority]]="Critical", Table1[[#This Row],[Ticket Status]]&lt;&gt;"Closed"),
  AND(Table1[[#This Row],[Ticket Priority]]="High", Table1[[#This Row],[Ticket Status]]="Open")
), "Yes", "No")</f>
        <v>Yes</v>
      </c>
      <c r="U7096" s="4" t="str">
        <f>IF(Table1[[#This Row],[Ticket Status]]="Closed","Yes","No")</f>
        <v>No</v>
      </c>
      <c r="V7096" s="4" t="str">
        <f>IF(Table1[[#This Row],[Ticket Status]]="Pending Customer Response","Yes","No")</f>
        <v>No</v>
      </c>
      <c r="W7096" s="5">
        <f ca="1">COUNTIFS(Table1[Agent_name],Table1[[#This Row],[Agent_name]],Table1[Month],Table1[[#This Row],[Month]])/160</f>
        <v>0.58125000000000004</v>
      </c>
    </row>
    <row r="7097" spans="1:23" x14ac:dyDescent="0.25">
      <c r="A7097">
        <v>7096</v>
      </c>
      <c r="B7097" t="s">
        <v>22955</v>
      </c>
      <c r="C7097" t="s">
        <v>22956</v>
      </c>
      <c r="D7097">
        <v>58</v>
      </c>
      <c r="E7097" t="s">
        <v>29</v>
      </c>
      <c r="F7097" t="s">
        <v>173</v>
      </c>
      <c r="G7097" s="1">
        <v>43919</v>
      </c>
      <c r="H7097" t="s">
        <v>45</v>
      </c>
      <c r="I7097" t="s">
        <v>22</v>
      </c>
      <c r="J7097" s="3" t="s">
        <v>22957</v>
      </c>
      <c r="K7097" t="s">
        <v>39</v>
      </c>
      <c r="L7097" t="s">
        <v>22958</v>
      </c>
      <c r="M7097" t="s">
        <v>143</v>
      </c>
      <c r="N7097" t="s">
        <v>55</v>
      </c>
      <c r="O7097" s="2">
        <v>45078.622534722221</v>
      </c>
      <c r="P7097" s="2">
        <v>45078.200312499997</v>
      </c>
      <c r="Q7097">
        <v>5</v>
      </c>
      <c r="R7097" t="str">
        <f t="shared" ca="1" si="110"/>
        <v>Mohit</v>
      </c>
      <c r="S7097" t="str">
        <f>IFERROR(TEXT(DATEVALUE(LEFT(Table1[[#This Row],[Date of Purchase]],10)), "MMMM"), TEXT(Table1[[#This Row],[Date of Purchase]], "MMMM"))</f>
        <v>March</v>
      </c>
      <c r="T7097" t="str">
        <f>IF(OR(
  AND(Table1[[#This Row],[Ticket Priority]]="Critical", Table1[[#This Row],[Ticket Status]]&lt;&gt;"Closed"),
  AND(Table1[[#This Row],[Ticket Priority]]="High", Table1[[#This Row],[Ticket Status]]="Open")
), "Yes", "No")</f>
        <v>No</v>
      </c>
      <c r="U7097" s="4" t="str">
        <f>IF(Table1[[#This Row],[Ticket Status]]="Closed","Yes","No")</f>
        <v>Yes</v>
      </c>
      <c r="V7097" s="4" t="str">
        <f>IF(Table1[[#This Row],[Ticket Status]]="Pending Customer Response","Yes","No")</f>
        <v>No</v>
      </c>
      <c r="W7097" s="5">
        <f ca="1">COUNTIFS(Table1[Agent_name],Table1[[#This Row],[Agent_name]],Table1[Month],Table1[[#This Row],[Month]])/160</f>
        <v>0.45624999999999999</v>
      </c>
    </row>
    <row r="7098" spans="1:23" x14ac:dyDescent="0.25">
      <c r="A7098">
        <v>7097</v>
      </c>
      <c r="B7098" t="s">
        <v>22959</v>
      </c>
      <c r="C7098" t="s">
        <v>22960</v>
      </c>
      <c r="D7098">
        <v>20</v>
      </c>
      <c r="E7098" t="s">
        <v>19</v>
      </c>
      <c r="F7098" t="s">
        <v>92</v>
      </c>
      <c r="G7098" s="1">
        <v>44345</v>
      </c>
      <c r="H7098" t="s">
        <v>21</v>
      </c>
      <c r="I7098" t="s">
        <v>177</v>
      </c>
      <c r="J7098" s="3" t="s">
        <v>22961</v>
      </c>
      <c r="K7098" t="s">
        <v>39</v>
      </c>
      <c r="L7098" t="s">
        <v>22962</v>
      </c>
      <c r="M7098" t="s">
        <v>89</v>
      </c>
      <c r="N7098" t="s">
        <v>26</v>
      </c>
      <c r="O7098" s="2">
        <v>45078.285740740743</v>
      </c>
      <c r="P7098" s="2">
        <v>45079.00240740741</v>
      </c>
      <c r="Q7098">
        <v>3</v>
      </c>
      <c r="R7098" t="str">
        <f t="shared" ca="1" si="110"/>
        <v>Sara</v>
      </c>
      <c r="S7098" t="str">
        <f>IFERROR(TEXT(DATEVALUE(LEFT(Table1[[#This Row],[Date of Purchase]],10)), "MMMM"), TEXT(Table1[[#This Row],[Date of Purchase]], "MMMM"))</f>
        <v>May</v>
      </c>
      <c r="T7098" t="str">
        <f>IF(OR(
  AND(Table1[[#This Row],[Ticket Priority]]="Critical", Table1[[#This Row],[Ticket Status]]&lt;&gt;"Closed"),
  AND(Table1[[#This Row],[Ticket Priority]]="High", Table1[[#This Row],[Ticket Status]]="Open")
), "Yes", "No")</f>
        <v>No</v>
      </c>
      <c r="U7098" s="4" t="str">
        <f>IF(Table1[[#This Row],[Ticket Status]]="Closed","Yes","No")</f>
        <v>Yes</v>
      </c>
      <c r="V7098" s="4" t="str">
        <f>IF(Table1[[#This Row],[Ticket Status]]="Pending Customer Response","Yes","No")</f>
        <v>No</v>
      </c>
      <c r="W7098" s="5">
        <f ca="1">COUNTIFS(Table1[Agent_name],Table1[[#This Row],[Agent_name]],Table1[Month],Table1[[#This Row],[Month]])/160</f>
        <v>0.64375000000000004</v>
      </c>
    </row>
    <row r="7099" spans="1:23" x14ac:dyDescent="0.25">
      <c r="A7099">
        <v>7098</v>
      </c>
      <c r="B7099" t="s">
        <v>22963</v>
      </c>
      <c r="C7099" t="s">
        <v>22964</v>
      </c>
      <c r="D7099">
        <v>51</v>
      </c>
      <c r="E7099" t="s">
        <v>19</v>
      </c>
      <c r="F7099" t="s">
        <v>30</v>
      </c>
      <c r="G7099" s="1">
        <v>44142</v>
      </c>
      <c r="H7099" t="s">
        <v>45</v>
      </c>
      <c r="I7099" t="s">
        <v>72</v>
      </c>
      <c r="J7099" s="3" t="s">
        <v>22965</v>
      </c>
      <c r="K7099" t="s">
        <v>39</v>
      </c>
      <c r="L7099" t="s">
        <v>22966</v>
      </c>
      <c r="M7099" t="s">
        <v>89</v>
      </c>
      <c r="N7099" t="s">
        <v>26</v>
      </c>
      <c r="O7099" s="2">
        <v>45078.554513888892</v>
      </c>
      <c r="P7099" s="2">
        <v>45078.583680555559</v>
      </c>
      <c r="Q7099">
        <v>1</v>
      </c>
      <c r="R7099" t="str">
        <f t="shared" ca="1" si="110"/>
        <v>Aisha</v>
      </c>
      <c r="S7099" t="str">
        <f>IFERROR(TEXT(DATEVALUE(LEFT(Table1[[#This Row],[Date of Purchase]],10)), "MMMM"), TEXT(Table1[[#This Row],[Date of Purchase]], "MMMM"))</f>
        <v>November</v>
      </c>
      <c r="T7099" t="str">
        <f>IF(OR(
  AND(Table1[[#This Row],[Ticket Priority]]="Critical", Table1[[#This Row],[Ticket Status]]&lt;&gt;"Closed"),
  AND(Table1[[#This Row],[Ticket Priority]]="High", Table1[[#This Row],[Ticket Status]]="Open")
), "Yes", "No")</f>
        <v>No</v>
      </c>
      <c r="U7099" s="4" t="str">
        <f>IF(Table1[[#This Row],[Ticket Status]]="Closed","Yes","No")</f>
        <v>Yes</v>
      </c>
      <c r="V7099" s="4" t="str">
        <f>IF(Table1[[#This Row],[Ticket Status]]="Pending Customer Response","Yes","No")</f>
        <v>No</v>
      </c>
      <c r="W7099" s="5">
        <f ca="1">COUNTIFS(Table1[Agent_name],Table1[[#This Row],[Agent_name]],Table1[Month],Table1[[#This Row],[Month]])/160</f>
        <v>0.85624999999999996</v>
      </c>
    </row>
    <row r="7100" spans="1:23" x14ac:dyDescent="0.25">
      <c r="A7100">
        <v>7099</v>
      </c>
      <c r="B7100" t="s">
        <v>22967</v>
      </c>
      <c r="C7100" t="s">
        <v>22968</v>
      </c>
      <c r="D7100">
        <v>26</v>
      </c>
      <c r="E7100" t="s">
        <v>58</v>
      </c>
      <c r="F7100" t="s">
        <v>81</v>
      </c>
      <c r="G7100" s="1">
        <v>44207</v>
      </c>
      <c r="H7100" t="s">
        <v>66</v>
      </c>
      <c r="I7100" t="s">
        <v>59</v>
      </c>
      <c r="J7100" s="3" t="s">
        <v>22969</v>
      </c>
      <c r="K7100" t="s">
        <v>62</v>
      </c>
      <c r="M7100" t="s">
        <v>41</v>
      </c>
      <c r="N7100" t="s">
        <v>55</v>
      </c>
      <c r="R7100" t="str">
        <f t="shared" ca="1" si="110"/>
        <v>Arjun</v>
      </c>
      <c r="S7100" t="str">
        <f>IFERROR(TEXT(DATEVALUE(LEFT(Table1[[#This Row],[Date of Purchase]],10)), "MMMM"), TEXT(Table1[[#This Row],[Date of Purchase]], "MMMM"))</f>
        <v>January</v>
      </c>
      <c r="T7100" t="str">
        <f>IF(OR(
  AND(Table1[[#This Row],[Ticket Priority]]="Critical", Table1[[#This Row],[Ticket Status]]&lt;&gt;"Closed"),
  AND(Table1[[#This Row],[Ticket Priority]]="High", Table1[[#This Row],[Ticket Status]]="Open")
), "Yes", "No")</f>
        <v>No</v>
      </c>
      <c r="U7100" s="4" t="str">
        <f>IF(Table1[[#This Row],[Ticket Status]]="Closed","Yes","No")</f>
        <v>No</v>
      </c>
      <c r="V7100" s="4" t="str">
        <f>IF(Table1[[#This Row],[Ticket Status]]="Pending Customer Response","Yes","No")</f>
        <v>No</v>
      </c>
      <c r="W7100" s="5">
        <f ca="1">COUNTIFS(Table1[Agent_name],Table1[[#This Row],[Agent_name]],Table1[Month],Table1[[#This Row],[Month]])/160</f>
        <v>0.20624999999999999</v>
      </c>
    </row>
    <row r="7101" spans="1:23" x14ac:dyDescent="0.25">
      <c r="A7101">
        <v>7100</v>
      </c>
      <c r="B7101" t="s">
        <v>361</v>
      </c>
      <c r="C7101" t="s">
        <v>22970</v>
      </c>
      <c r="D7101">
        <v>50</v>
      </c>
      <c r="E7101" t="s">
        <v>58</v>
      </c>
      <c r="F7101" t="s">
        <v>107</v>
      </c>
      <c r="G7101" s="1">
        <v>43934</v>
      </c>
      <c r="H7101" t="s">
        <v>67</v>
      </c>
      <c r="I7101" t="s">
        <v>77</v>
      </c>
      <c r="J7101" s="3" t="s">
        <v>22971</v>
      </c>
      <c r="K7101" t="s">
        <v>39</v>
      </c>
      <c r="L7101" t="s">
        <v>22972</v>
      </c>
      <c r="M7101" t="s">
        <v>143</v>
      </c>
      <c r="N7101" t="s">
        <v>55</v>
      </c>
      <c r="O7101" s="2">
        <v>45078.506620370368</v>
      </c>
      <c r="P7101" s="2">
        <v>45078.741342592592</v>
      </c>
      <c r="Q7101">
        <v>5</v>
      </c>
      <c r="R7101" t="str">
        <f t="shared" ca="1" si="110"/>
        <v>Neha</v>
      </c>
      <c r="S7101" t="str">
        <f>IFERROR(TEXT(DATEVALUE(LEFT(Table1[[#This Row],[Date of Purchase]],10)), "MMMM"), TEXT(Table1[[#This Row],[Date of Purchase]], "MMMM"))</f>
        <v>April</v>
      </c>
      <c r="T7101" t="str">
        <f>IF(OR(
  AND(Table1[[#This Row],[Ticket Priority]]="Critical", Table1[[#This Row],[Ticket Status]]&lt;&gt;"Closed"),
  AND(Table1[[#This Row],[Ticket Priority]]="High", Table1[[#This Row],[Ticket Status]]="Open")
), "Yes", "No")</f>
        <v>No</v>
      </c>
      <c r="U7101" s="4" t="str">
        <f>IF(Table1[[#This Row],[Ticket Status]]="Closed","Yes","No")</f>
        <v>Yes</v>
      </c>
      <c r="V7101" s="4" t="str">
        <f>IF(Table1[[#This Row],[Ticket Status]]="Pending Customer Response","Yes","No")</f>
        <v>No</v>
      </c>
      <c r="W7101" s="5">
        <f ca="1">COUNTIFS(Table1[Agent_name],Table1[[#This Row],[Agent_name]],Table1[Month],Table1[[#This Row],[Month]])/160</f>
        <v>0.28749999999999998</v>
      </c>
    </row>
    <row r="7102" spans="1:23" x14ac:dyDescent="0.25">
      <c r="A7102">
        <v>7101</v>
      </c>
      <c r="B7102" t="s">
        <v>22973</v>
      </c>
      <c r="C7102" t="s">
        <v>16468</v>
      </c>
      <c r="D7102">
        <v>59</v>
      </c>
      <c r="E7102" t="s">
        <v>58</v>
      </c>
      <c r="F7102" t="s">
        <v>129</v>
      </c>
      <c r="G7102" s="1">
        <v>44407</v>
      </c>
      <c r="H7102" t="s">
        <v>21</v>
      </c>
      <c r="I7102" t="s">
        <v>67</v>
      </c>
      <c r="J7102" s="3" t="s">
        <v>22974</v>
      </c>
      <c r="K7102" t="s">
        <v>24</v>
      </c>
      <c r="M7102" t="s">
        <v>25</v>
      </c>
      <c r="N7102" t="s">
        <v>55</v>
      </c>
      <c r="O7102" s="2">
        <v>45078.112187500003</v>
      </c>
      <c r="R7102" t="str">
        <f t="shared" ca="1" si="110"/>
        <v>Priya</v>
      </c>
      <c r="S7102" t="str">
        <f>IFERROR(TEXT(DATEVALUE(LEFT(Table1[[#This Row],[Date of Purchase]],10)), "MMMM"), TEXT(Table1[[#This Row],[Date of Purchase]], "MMMM"))</f>
        <v>July</v>
      </c>
      <c r="T7102" t="str">
        <f>IF(OR(
  AND(Table1[[#This Row],[Ticket Priority]]="Critical", Table1[[#This Row],[Ticket Status]]&lt;&gt;"Closed"),
  AND(Table1[[#This Row],[Ticket Priority]]="High", Table1[[#This Row],[Ticket Status]]="Open")
), "Yes", "No")</f>
        <v>Yes</v>
      </c>
      <c r="U7102" s="4" t="str">
        <f>IF(Table1[[#This Row],[Ticket Status]]="Closed","Yes","No")</f>
        <v>No</v>
      </c>
      <c r="V7102" s="4" t="str">
        <f>IF(Table1[[#This Row],[Ticket Status]]="Pending Customer Response","Yes","No")</f>
        <v>Yes</v>
      </c>
      <c r="W7102" s="5">
        <f ca="1">COUNTIFS(Table1[Agent_name],Table1[[#This Row],[Agent_name]],Table1[Month],Table1[[#This Row],[Month]])/160</f>
        <v>0.45</v>
      </c>
    </row>
    <row r="7103" spans="1:23" x14ac:dyDescent="0.25">
      <c r="A7103">
        <v>7102</v>
      </c>
      <c r="B7103" t="s">
        <v>22975</v>
      </c>
      <c r="C7103" t="s">
        <v>22976</v>
      </c>
      <c r="D7103">
        <v>24</v>
      </c>
      <c r="E7103" t="s">
        <v>29</v>
      </c>
      <c r="F7103" t="s">
        <v>173</v>
      </c>
      <c r="G7103" s="1">
        <v>44179</v>
      </c>
      <c r="H7103" t="s">
        <v>67</v>
      </c>
      <c r="I7103" t="s">
        <v>52</v>
      </c>
      <c r="J7103" s="3" t="s">
        <v>22977</v>
      </c>
      <c r="K7103" t="s">
        <v>62</v>
      </c>
      <c r="M7103" t="s">
        <v>89</v>
      </c>
      <c r="N7103" t="s">
        <v>33</v>
      </c>
      <c r="R7103" t="str">
        <f t="shared" ca="1" si="110"/>
        <v>Aisha</v>
      </c>
      <c r="S7103" t="str">
        <f>IFERROR(TEXT(DATEVALUE(LEFT(Table1[[#This Row],[Date of Purchase]],10)), "MMMM"), TEXT(Table1[[#This Row],[Date of Purchase]], "MMMM"))</f>
        <v>December</v>
      </c>
      <c r="T7103" t="str">
        <f>IF(OR(
  AND(Table1[[#This Row],[Ticket Priority]]="Critical", Table1[[#This Row],[Ticket Status]]&lt;&gt;"Closed"),
  AND(Table1[[#This Row],[Ticket Priority]]="High", Table1[[#This Row],[Ticket Status]]="Open")
), "Yes", "No")</f>
        <v>Yes</v>
      </c>
      <c r="U7103" s="4" t="str">
        <f>IF(Table1[[#This Row],[Ticket Status]]="Closed","Yes","No")</f>
        <v>No</v>
      </c>
      <c r="V7103" s="4" t="str">
        <f>IF(Table1[[#This Row],[Ticket Status]]="Pending Customer Response","Yes","No")</f>
        <v>No</v>
      </c>
      <c r="W7103" s="5">
        <f ca="1">COUNTIFS(Table1[Agent_name],Table1[[#This Row],[Agent_name]],Table1[Month],Table1[[#This Row],[Month]])/160</f>
        <v>0.91249999999999998</v>
      </c>
    </row>
    <row r="7104" spans="1:23" x14ac:dyDescent="0.25">
      <c r="A7104">
        <v>7103</v>
      </c>
      <c r="B7104" t="s">
        <v>22978</v>
      </c>
      <c r="C7104" t="s">
        <v>22979</v>
      </c>
      <c r="D7104">
        <v>43</v>
      </c>
      <c r="E7104" t="s">
        <v>19</v>
      </c>
      <c r="F7104" t="s">
        <v>223</v>
      </c>
      <c r="G7104" s="1">
        <v>43878</v>
      </c>
      <c r="H7104" t="s">
        <v>45</v>
      </c>
      <c r="I7104" t="s">
        <v>67</v>
      </c>
      <c r="J7104" s="3" t="s">
        <v>22980</v>
      </c>
      <c r="K7104" t="s">
        <v>39</v>
      </c>
      <c r="L7104" t="s">
        <v>22981</v>
      </c>
      <c r="M7104" t="s">
        <v>89</v>
      </c>
      <c r="N7104" t="s">
        <v>33</v>
      </c>
      <c r="O7104" s="2">
        <v>45078.642094907409</v>
      </c>
      <c r="P7104" s="2">
        <v>45078.657372685186</v>
      </c>
      <c r="Q7104">
        <v>1</v>
      </c>
      <c r="R7104" t="str">
        <f t="shared" ca="1" si="110"/>
        <v>Sara</v>
      </c>
      <c r="S7104" t="str">
        <f>IFERROR(TEXT(DATEVALUE(LEFT(Table1[[#This Row],[Date of Purchase]],10)), "MMMM"), TEXT(Table1[[#This Row],[Date of Purchase]], "MMMM"))</f>
        <v>February</v>
      </c>
      <c r="T7104" t="str">
        <f>IF(OR(
  AND(Table1[[#This Row],[Ticket Priority]]="Critical", Table1[[#This Row],[Ticket Status]]&lt;&gt;"Closed"),
  AND(Table1[[#This Row],[Ticket Priority]]="High", Table1[[#This Row],[Ticket Status]]="Open")
), "Yes", "No")</f>
        <v>No</v>
      </c>
      <c r="U7104" s="4" t="str">
        <f>IF(Table1[[#This Row],[Ticket Status]]="Closed","Yes","No")</f>
        <v>Yes</v>
      </c>
      <c r="V7104" s="4" t="str">
        <f>IF(Table1[[#This Row],[Ticket Status]]="Pending Customer Response","Yes","No")</f>
        <v>No</v>
      </c>
      <c r="W7104" s="5">
        <f ca="1">COUNTIFS(Table1[Agent_name],Table1[[#This Row],[Agent_name]],Table1[Month],Table1[[#This Row],[Month]])/160</f>
        <v>0.65625</v>
      </c>
    </row>
    <row r="7105" spans="1:23" x14ac:dyDescent="0.25">
      <c r="A7105">
        <v>7104</v>
      </c>
      <c r="B7105" t="s">
        <v>22982</v>
      </c>
      <c r="C7105" t="s">
        <v>22983</v>
      </c>
      <c r="D7105">
        <v>20</v>
      </c>
      <c r="E7105" t="s">
        <v>29</v>
      </c>
      <c r="F7105" t="s">
        <v>281</v>
      </c>
      <c r="G7105" s="1">
        <v>44447</v>
      </c>
      <c r="H7105" t="s">
        <v>45</v>
      </c>
      <c r="I7105" t="s">
        <v>141</v>
      </c>
      <c r="J7105" s="3" t="s">
        <v>22984</v>
      </c>
      <c r="K7105" t="s">
        <v>62</v>
      </c>
      <c r="M7105" t="s">
        <v>25</v>
      </c>
      <c r="N7105" t="s">
        <v>33</v>
      </c>
      <c r="R7105" t="str">
        <f t="shared" ca="1" si="110"/>
        <v>Sara</v>
      </c>
      <c r="S7105" t="str">
        <f>IFERROR(TEXT(DATEVALUE(LEFT(Table1[[#This Row],[Date of Purchase]],10)), "MMMM"), TEXT(Table1[[#This Row],[Date of Purchase]], "MMMM"))</f>
        <v>September</v>
      </c>
      <c r="T7105" t="str">
        <f>IF(OR(
  AND(Table1[[#This Row],[Ticket Priority]]="Critical", Table1[[#This Row],[Ticket Status]]&lt;&gt;"Closed"),
  AND(Table1[[#This Row],[Ticket Priority]]="High", Table1[[#This Row],[Ticket Status]]="Open")
), "Yes", "No")</f>
        <v>Yes</v>
      </c>
      <c r="U7105" s="4" t="str">
        <f>IF(Table1[[#This Row],[Ticket Status]]="Closed","Yes","No")</f>
        <v>No</v>
      </c>
      <c r="V7105" s="4" t="str">
        <f>IF(Table1[[#This Row],[Ticket Status]]="Pending Customer Response","Yes","No")</f>
        <v>No</v>
      </c>
      <c r="W7105" s="5">
        <f ca="1">COUNTIFS(Table1[Agent_name],Table1[[#This Row],[Agent_name]],Table1[Month],Table1[[#This Row],[Month]])/160</f>
        <v>0.65</v>
      </c>
    </row>
    <row r="7106" spans="1:23" x14ac:dyDescent="0.25">
      <c r="A7106">
        <v>7105</v>
      </c>
      <c r="B7106" t="s">
        <v>22985</v>
      </c>
      <c r="C7106" t="s">
        <v>22986</v>
      </c>
      <c r="D7106">
        <v>62</v>
      </c>
      <c r="E7106" t="s">
        <v>19</v>
      </c>
      <c r="F7106" t="s">
        <v>103</v>
      </c>
      <c r="G7106" s="1">
        <v>43971</v>
      </c>
      <c r="H7106" t="s">
        <v>45</v>
      </c>
      <c r="I7106" t="s">
        <v>31</v>
      </c>
      <c r="J7106" s="3" t="s">
        <v>22987</v>
      </c>
      <c r="K7106" t="s">
        <v>62</v>
      </c>
      <c r="M7106" t="s">
        <v>143</v>
      </c>
      <c r="N7106" t="s">
        <v>26</v>
      </c>
      <c r="R7106" t="str">
        <f t="shared" ref="R7106:R7169" ca="1" si="111">CHOOSE(
RANDBETWEEN(1,20),
"Aisha","Aisha","Aisha","Aisha",
"Ravi","Ravi","Ravi",
"Sara","Sara","Sara",
"Mohit","Mohit",
"Priya","Priya",
"Arjun",
"Neha","Rahul","Divya","Karan","Meera","Sanjay"
)</f>
        <v>Divya</v>
      </c>
      <c r="S7106" t="str">
        <f>IFERROR(TEXT(DATEVALUE(LEFT(Table1[[#This Row],[Date of Purchase]],10)), "MMMM"), TEXT(Table1[[#This Row],[Date of Purchase]], "MMMM"))</f>
        <v>May</v>
      </c>
      <c r="T7106" t="str">
        <f>IF(OR(
  AND(Table1[[#This Row],[Ticket Priority]]="Critical", Table1[[#This Row],[Ticket Status]]&lt;&gt;"Closed"),
  AND(Table1[[#This Row],[Ticket Priority]]="High", Table1[[#This Row],[Ticket Status]]="Open")
), "Yes", "No")</f>
        <v>No</v>
      </c>
      <c r="U7106" s="4" t="str">
        <f>IF(Table1[[#This Row],[Ticket Status]]="Closed","Yes","No")</f>
        <v>No</v>
      </c>
      <c r="V7106" s="4" t="str">
        <f>IF(Table1[[#This Row],[Ticket Status]]="Pending Customer Response","Yes","No")</f>
        <v>No</v>
      </c>
      <c r="W7106" s="5">
        <f ca="1">COUNTIFS(Table1[Agent_name],Table1[[#This Row],[Agent_name]],Table1[Month],Table1[[#This Row],[Month]])/160</f>
        <v>0.23125000000000001</v>
      </c>
    </row>
    <row r="7107" spans="1:23" x14ac:dyDescent="0.25">
      <c r="A7107">
        <v>7106</v>
      </c>
      <c r="B7107" t="s">
        <v>22988</v>
      </c>
      <c r="C7107" t="s">
        <v>22989</v>
      </c>
      <c r="D7107">
        <v>44</v>
      </c>
      <c r="E7107" t="s">
        <v>29</v>
      </c>
      <c r="F7107" t="s">
        <v>219</v>
      </c>
      <c r="G7107" s="1">
        <v>44030</v>
      </c>
      <c r="H7107" t="s">
        <v>45</v>
      </c>
      <c r="I7107" t="s">
        <v>150</v>
      </c>
      <c r="J7107" s="3" t="s">
        <v>22990</v>
      </c>
      <c r="K7107" t="s">
        <v>39</v>
      </c>
      <c r="L7107" t="s">
        <v>22991</v>
      </c>
      <c r="M7107" t="s">
        <v>143</v>
      </c>
      <c r="N7107" t="s">
        <v>33</v>
      </c>
      <c r="O7107" s="2">
        <v>45078.684513888889</v>
      </c>
      <c r="P7107" s="2">
        <v>45078.310208333336</v>
      </c>
      <c r="Q7107">
        <v>4</v>
      </c>
      <c r="R7107" t="str">
        <f t="shared" ca="1" si="111"/>
        <v>Aisha</v>
      </c>
      <c r="S7107" t="str">
        <f>IFERROR(TEXT(DATEVALUE(LEFT(Table1[[#This Row],[Date of Purchase]],10)), "MMMM"), TEXT(Table1[[#This Row],[Date of Purchase]], "MMMM"))</f>
        <v>July</v>
      </c>
      <c r="T7107" t="str">
        <f>IF(OR(
  AND(Table1[[#This Row],[Ticket Priority]]="Critical", Table1[[#This Row],[Ticket Status]]&lt;&gt;"Closed"),
  AND(Table1[[#This Row],[Ticket Priority]]="High", Table1[[#This Row],[Ticket Status]]="Open")
), "Yes", "No")</f>
        <v>No</v>
      </c>
      <c r="U7107" s="4" t="str">
        <f>IF(Table1[[#This Row],[Ticket Status]]="Closed","Yes","No")</f>
        <v>Yes</v>
      </c>
      <c r="V7107" s="4" t="str">
        <f>IF(Table1[[#This Row],[Ticket Status]]="Pending Customer Response","Yes","No")</f>
        <v>No</v>
      </c>
      <c r="W7107" s="5">
        <f ca="1">COUNTIFS(Table1[Agent_name],Table1[[#This Row],[Agent_name]],Table1[Month],Table1[[#This Row],[Month]])/160</f>
        <v>0.875</v>
      </c>
    </row>
    <row r="7108" spans="1:23" x14ac:dyDescent="0.25">
      <c r="A7108">
        <v>7107</v>
      </c>
      <c r="B7108" t="s">
        <v>22992</v>
      </c>
      <c r="C7108" t="s">
        <v>22993</v>
      </c>
      <c r="D7108">
        <v>38</v>
      </c>
      <c r="E7108" t="s">
        <v>29</v>
      </c>
      <c r="F7108" t="s">
        <v>339</v>
      </c>
      <c r="G7108" s="1">
        <v>43925</v>
      </c>
      <c r="H7108" t="s">
        <v>45</v>
      </c>
      <c r="I7108" t="s">
        <v>22</v>
      </c>
      <c r="J7108" s="3" t="s">
        <v>22994</v>
      </c>
      <c r="K7108" t="s">
        <v>39</v>
      </c>
      <c r="L7108" t="s">
        <v>22995</v>
      </c>
      <c r="M7108" t="s">
        <v>143</v>
      </c>
      <c r="N7108" t="s">
        <v>83</v>
      </c>
      <c r="O7108" s="2">
        <v>45078.411597222221</v>
      </c>
      <c r="P7108" s="2">
        <v>45078.887986111113</v>
      </c>
      <c r="Q7108">
        <v>4</v>
      </c>
      <c r="R7108" t="str">
        <f t="shared" ca="1" si="111"/>
        <v>Rahul</v>
      </c>
      <c r="S7108" t="str">
        <f>IFERROR(TEXT(DATEVALUE(LEFT(Table1[[#This Row],[Date of Purchase]],10)), "MMMM"), TEXT(Table1[[#This Row],[Date of Purchase]], "MMMM"))</f>
        <v>April</v>
      </c>
      <c r="T7108" t="str">
        <f>IF(OR(
  AND(Table1[[#This Row],[Ticket Priority]]="Critical", Table1[[#This Row],[Ticket Status]]&lt;&gt;"Closed"),
  AND(Table1[[#This Row],[Ticket Priority]]="High", Table1[[#This Row],[Ticket Status]]="Open")
), "Yes", "No")</f>
        <v>No</v>
      </c>
      <c r="U7108" s="4" t="str">
        <f>IF(Table1[[#This Row],[Ticket Status]]="Closed","Yes","No")</f>
        <v>Yes</v>
      </c>
      <c r="V7108" s="4" t="str">
        <f>IF(Table1[[#This Row],[Ticket Status]]="Pending Customer Response","Yes","No")</f>
        <v>No</v>
      </c>
      <c r="W7108" s="5">
        <f ca="1">COUNTIFS(Table1[Agent_name],Table1[[#This Row],[Agent_name]],Table1[Month],Table1[[#This Row],[Month]])/160</f>
        <v>0.25</v>
      </c>
    </row>
    <row r="7109" spans="1:23" x14ac:dyDescent="0.25">
      <c r="A7109">
        <v>7108</v>
      </c>
      <c r="B7109" t="s">
        <v>22996</v>
      </c>
      <c r="C7109" t="s">
        <v>22997</v>
      </c>
      <c r="D7109">
        <v>22</v>
      </c>
      <c r="E7109" t="s">
        <v>58</v>
      </c>
      <c r="F7109" t="s">
        <v>30</v>
      </c>
      <c r="G7109" s="1">
        <v>44362</v>
      </c>
      <c r="H7109" t="s">
        <v>21</v>
      </c>
      <c r="I7109" t="s">
        <v>141</v>
      </c>
      <c r="J7109" s="3" t="s">
        <v>22998</v>
      </c>
      <c r="K7109" t="s">
        <v>39</v>
      </c>
      <c r="L7109" t="s">
        <v>22999</v>
      </c>
      <c r="M7109" t="s">
        <v>89</v>
      </c>
      <c r="N7109" t="s">
        <v>83</v>
      </c>
      <c r="O7109" s="2">
        <v>45078.044953703706</v>
      </c>
      <c r="P7109" s="2">
        <v>45078.042175925926</v>
      </c>
      <c r="Q7109">
        <v>3</v>
      </c>
      <c r="R7109" t="str">
        <f t="shared" ca="1" si="111"/>
        <v>Sara</v>
      </c>
      <c r="S7109" t="str">
        <f>IFERROR(TEXT(DATEVALUE(LEFT(Table1[[#This Row],[Date of Purchase]],10)), "MMMM"), TEXT(Table1[[#This Row],[Date of Purchase]], "MMMM"))</f>
        <v>June</v>
      </c>
      <c r="T7109" t="str">
        <f>IF(OR(
  AND(Table1[[#This Row],[Ticket Priority]]="Critical", Table1[[#This Row],[Ticket Status]]&lt;&gt;"Closed"),
  AND(Table1[[#This Row],[Ticket Priority]]="High", Table1[[#This Row],[Ticket Status]]="Open")
), "Yes", "No")</f>
        <v>No</v>
      </c>
      <c r="U7109" s="4" t="str">
        <f>IF(Table1[[#This Row],[Ticket Status]]="Closed","Yes","No")</f>
        <v>Yes</v>
      </c>
      <c r="V7109" s="4" t="str">
        <f>IF(Table1[[#This Row],[Ticket Status]]="Pending Customer Response","Yes","No")</f>
        <v>No</v>
      </c>
      <c r="W7109" s="5">
        <f ca="1">COUNTIFS(Table1[Agent_name],Table1[[#This Row],[Agent_name]],Table1[Month],Table1[[#This Row],[Month]])/160</f>
        <v>0.65</v>
      </c>
    </row>
    <row r="7110" spans="1:23" x14ac:dyDescent="0.25">
      <c r="A7110">
        <v>7109</v>
      </c>
      <c r="B7110" t="s">
        <v>23000</v>
      </c>
      <c r="C7110" t="s">
        <v>23001</v>
      </c>
      <c r="D7110">
        <v>24</v>
      </c>
      <c r="E7110" t="s">
        <v>58</v>
      </c>
      <c r="F7110" t="s">
        <v>339</v>
      </c>
      <c r="G7110" s="1">
        <v>43956</v>
      </c>
      <c r="H7110" t="s">
        <v>66</v>
      </c>
      <c r="I7110" t="s">
        <v>72</v>
      </c>
      <c r="J7110" s="3" t="s">
        <v>17627</v>
      </c>
      <c r="K7110" t="s">
        <v>39</v>
      </c>
      <c r="L7110" t="s">
        <v>23002</v>
      </c>
      <c r="M7110" t="s">
        <v>41</v>
      </c>
      <c r="N7110" t="s">
        <v>33</v>
      </c>
      <c r="O7110" s="2">
        <v>45078.410243055558</v>
      </c>
      <c r="P7110" s="2">
        <v>45078.772048611114</v>
      </c>
      <c r="Q7110">
        <v>4</v>
      </c>
      <c r="R7110" t="str">
        <f t="shared" ca="1" si="111"/>
        <v>Sara</v>
      </c>
      <c r="S7110" t="str">
        <f>IFERROR(TEXT(DATEVALUE(LEFT(Table1[[#This Row],[Date of Purchase]],10)), "MMMM"), TEXT(Table1[[#This Row],[Date of Purchase]], "MMMM"))</f>
        <v>May</v>
      </c>
      <c r="T7110" t="str">
        <f>IF(OR(
  AND(Table1[[#This Row],[Ticket Priority]]="Critical", Table1[[#This Row],[Ticket Status]]&lt;&gt;"Closed"),
  AND(Table1[[#This Row],[Ticket Priority]]="High", Table1[[#This Row],[Ticket Status]]="Open")
), "Yes", "No")</f>
        <v>No</v>
      </c>
      <c r="U7110" s="4" t="str">
        <f>IF(Table1[[#This Row],[Ticket Status]]="Closed","Yes","No")</f>
        <v>Yes</v>
      </c>
      <c r="V7110" s="4" t="str">
        <f>IF(Table1[[#This Row],[Ticket Status]]="Pending Customer Response","Yes","No")</f>
        <v>No</v>
      </c>
      <c r="W7110" s="5">
        <f ca="1">COUNTIFS(Table1[Agent_name],Table1[[#This Row],[Agent_name]],Table1[Month],Table1[[#This Row],[Month]])/160</f>
        <v>0.64375000000000004</v>
      </c>
    </row>
    <row r="7111" spans="1:23" x14ac:dyDescent="0.25">
      <c r="A7111">
        <v>7110</v>
      </c>
      <c r="B7111" t="s">
        <v>23003</v>
      </c>
      <c r="C7111" t="s">
        <v>23004</v>
      </c>
      <c r="D7111">
        <v>40</v>
      </c>
      <c r="E7111" t="s">
        <v>19</v>
      </c>
      <c r="F7111" t="s">
        <v>51</v>
      </c>
      <c r="G7111" s="1">
        <v>43891</v>
      </c>
      <c r="H7111" t="s">
        <v>66</v>
      </c>
      <c r="I7111" t="s">
        <v>67</v>
      </c>
      <c r="J7111" s="3" t="s">
        <v>23005</v>
      </c>
      <c r="K7111" t="s">
        <v>24</v>
      </c>
      <c r="M7111" t="s">
        <v>143</v>
      </c>
      <c r="N7111" t="s">
        <v>55</v>
      </c>
      <c r="O7111" s="2">
        <v>45078.349143518521</v>
      </c>
      <c r="R7111" t="str">
        <f t="shared" ca="1" si="111"/>
        <v>Aisha</v>
      </c>
      <c r="S7111" t="str">
        <f>IFERROR(TEXT(DATEVALUE(LEFT(Table1[[#This Row],[Date of Purchase]],10)), "MMMM"), TEXT(Table1[[#This Row],[Date of Purchase]], "MMMM"))</f>
        <v>March</v>
      </c>
      <c r="T7111" t="str">
        <f>IF(OR(
  AND(Table1[[#This Row],[Ticket Priority]]="Critical", Table1[[#This Row],[Ticket Status]]&lt;&gt;"Closed"),
  AND(Table1[[#This Row],[Ticket Priority]]="High", Table1[[#This Row],[Ticket Status]]="Open")
), "Yes", "No")</f>
        <v>No</v>
      </c>
      <c r="U7111" s="4" t="str">
        <f>IF(Table1[[#This Row],[Ticket Status]]="Closed","Yes","No")</f>
        <v>No</v>
      </c>
      <c r="V7111" s="4" t="str">
        <f>IF(Table1[[#This Row],[Ticket Status]]="Pending Customer Response","Yes","No")</f>
        <v>Yes</v>
      </c>
      <c r="W7111" s="5">
        <f ca="1">COUNTIFS(Table1[Agent_name],Table1[[#This Row],[Agent_name]],Table1[Month],Table1[[#This Row],[Month]])/160</f>
        <v>1.0062500000000001</v>
      </c>
    </row>
    <row r="7112" spans="1:23" x14ac:dyDescent="0.25">
      <c r="A7112">
        <v>7111</v>
      </c>
      <c r="B7112" t="s">
        <v>23006</v>
      </c>
      <c r="C7112" t="s">
        <v>23007</v>
      </c>
      <c r="D7112">
        <v>57</v>
      </c>
      <c r="E7112" t="s">
        <v>29</v>
      </c>
      <c r="F7112" t="s">
        <v>107</v>
      </c>
      <c r="G7112" s="1">
        <v>44206</v>
      </c>
      <c r="H7112" t="s">
        <v>66</v>
      </c>
      <c r="I7112" t="s">
        <v>67</v>
      </c>
      <c r="J7112" s="3" t="s">
        <v>23008</v>
      </c>
      <c r="K7112" t="s">
        <v>24</v>
      </c>
      <c r="M7112" t="s">
        <v>25</v>
      </c>
      <c r="N7112" t="s">
        <v>26</v>
      </c>
      <c r="O7112" s="2">
        <v>45078.175543981481</v>
      </c>
      <c r="R7112" t="str">
        <f t="shared" ca="1" si="111"/>
        <v>Ravi</v>
      </c>
      <c r="S7112" t="str">
        <f>IFERROR(TEXT(DATEVALUE(LEFT(Table1[[#This Row],[Date of Purchase]],10)), "MMMM"), TEXT(Table1[[#This Row],[Date of Purchase]], "MMMM"))</f>
        <v>January</v>
      </c>
      <c r="T7112" t="str">
        <f>IF(OR(
  AND(Table1[[#This Row],[Ticket Priority]]="Critical", Table1[[#This Row],[Ticket Status]]&lt;&gt;"Closed"),
  AND(Table1[[#This Row],[Ticket Priority]]="High", Table1[[#This Row],[Ticket Status]]="Open")
), "Yes", "No")</f>
        <v>Yes</v>
      </c>
      <c r="U7112" s="4" t="str">
        <f>IF(Table1[[#This Row],[Ticket Status]]="Closed","Yes","No")</f>
        <v>No</v>
      </c>
      <c r="V7112" s="4" t="str">
        <f>IF(Table1[[#This Row],[Ticket Status]]="Pending Customer Response","Yes","No")</f>
        <v>Yes</v>
      </c>
      <c r="W7112" s="5">
        <f ca="1">COUNTIFS(Table1[Agent_name],Table1[[#This Row],[Agent_name]],Table1[Month],Table1[[#This Row],[Month]])/160</f>
        <v>0.74375000000000002</v>
      </c>
    </row>
    <row r="7113" spans="1:23" x14ac:dyDescent="0.25">
      <c r="A7113">
        <v>7112</v>
      </c>
      <c r="B7113" t="s">
        <v>23009</v>
      </c>
      <c r="C7113" t="s">
        <v>23010</v>
      </c>
      <c r="D7113">
        <v>56</v>
      </c>
      <c r="E7113" t="s">
        <v>29</v>
      </c>
      <c r="F7113" t="s">
        <v>112</v>
      </c>
      <c r="G7113" s="1">
        <v>44531</v>
      </c>
      <c r="H7113" t="s">
        <v>21</v>
      </c>
      <c r="I7113" t="s">
        <v>141</v>
      </c>
      <c r="J7113" s="3" t="s">
        <v>23011</v>
      </c>
      <c r="K7113" t="s">
        <v>39</v>
      </c>
      <c r="L7113" t="s">
        <v>23012</v>
      </c>
      <c r="M7113" t="s">
        <v>41</v>
      </c>
      <c r="N7113" t="s">
        <v>33</v>
      </c>
      <c r="O7113" s="2">
        <v>45078.144999999997</v>
      </c>
      <c r="P7113" s="2">
        <v>45078.12</v>
      </c>
      <c r="Q7113">
        <v>1</v>
      </c>
      <c r="R7113" t="str">
        <f t="shared" ca="1" si="111"/>
        <v>Rahul</v>
      </c>
      <c r="S7113" t="str">
        <f>IFERROR(TEXT(DATEVALUE(LEFT(Table1[[#This Row],[Date of Purchase]],10)), "MMMM"), TEXT(Table1[[#This Row],[Date of Purchase]], "MMMM"))</f>
        <v>December</v>
      </c>
      <c r="T7113" t="str">
        <f>IF(OR(
  AND(Table1[[#This Row],[Ticket Priority]]="Critical", Table1[[#This Row],[Ticket Status]]&lt;&gt;"Closed"),
  AND(Table1[[#This Row],[Ticket Priority]]="High", Table1[[#This Row],[Ticket Status]]="Open")
), "Yes", "No")</f>
        <v>No</v>
      </c>
      <c r="U7113" s="4" t="str">
        <f>IF(Table1[[#This Row],[Ticket Status]]="Closed","Yes","No")</f>
        <v>Yes</v>
      </c>
      <c r="V7113" s="4" t="str">
        <f>IF(Table1[[#This Row],[Ticket Status]]="Pending Customer Response","Yes","No")</f>
        <v>No</v>
      </c>
      <c r="W7113" s="5">
        <f ca="1">COUNTIFS(Table1[Agent_name],Table1[[#This Row],[Agent_name]],Table1[Month],Table1[[#This Row],[Month]])/160</f>
        <v>0.23125000000000001</v>
      </c>
    </row>
    <row r="7114" spans="1:23" x14ac:dyDescent="0.25">
      <c r="A7114">
        <v>7113</v>
      </c>
      <c r="B7114" t="s">
        <v>23013</v>
      </c>
      <c r="C7114" t="s">
        <v>23014</v>
      </c>
      <c r="D7114">
        <v>47</v>
      </c>
      <c r="E7114" t="s">
        <v>19</v>
      </c>
      <c r="F7114" t="s">
        <v>98</v>
      </c>
      <c r="G7114" s="1">
        <v>44186</v>
      </c>
      <c r="H7114" t="s">
        <v>21</v>
      </c>
      <c r="I7114" t="s">
        <v>177</v>
      </c>
      <c r="J7114" s="3" t="s">
        <v>23015</v>
      </c>
      <c r="K7114" t="s">
        <v>24</v>
      </c>
      <c r="M7114" t="s">
        <v>143</v>
      </c>
      <c r="N7114" t="s">
        <v>55</v>
      </c>
      <c r="O7114" s="2">
        <v>45078.605428240742</v>
      </c>
      <c r="Q7114">
        <v>5</v>
      </c>
      <c r="R7114" t="str">
        <f t="shared" ca="1" si="111"/>
        <v>Rahul</v>
      </c>
      <c r="S7114" t="str">
        <f>IFERROR(TEXT(DATEVALUE(LEFT(Table1[[#This Row],[Date of Purchase]],10)), "MMMM"), TEXT(Table1[[#This Row],[Date of Purchase]], "MMMM"))</f>
        <v>December</v>
      </c>
      <c r="T7114" t="str">
        <f>IF(OR(
  AND(Table1[[#This Row],[Ticket Priority]]="Critical", Table1[[#This Row],[Ticket Status]]&lt;&gt;"Closed"),
  AND(Table1[[#This Row],[Ticket Priority]]="High", Table1[[#This Row],[Ticket Status]]="Open")
), "Yes", "No")</f>
        <v>No</v>
      </c>
      <c r="U7114" s="4" t="str">
        <f>IF(Table1[[#This Row],[Ticket Status]]="Closed","Yes","No")</f>
        <v>No</v>
      </c>
      <c r="V7114" s="4" t="str">
        <f>IF(Table1[[#This Row],[Ticket Status]]="Pending Customer Response","Yes","No")</f>
        <v>Yes</v>
      </c>
      <c r="W7114" s="5">
        <f ca="1">COUNTIFS(Table1[Agent_name],Table1[[#This Row],[Agent_name]],Table1[Month],Table1[[#This Row],[Month]])/160</f>
        <v>0.23125000000000001</v>
      </c>
    </row>
    <row r="7115" spans="1:23" x14ac:dyDescent="0.25">
      <c r="A7115">
        <v>7114</v>
      </c>
      <c r="B7115" t="s">
        <v>23016</v>
      </c>
      <c r="C7115" t="s">
        <v>23017</v>
      </c>
      <c r="D7115">
        <v>43</v>
      </c>
      <c r="E7115" t="s">
        <v>58</v>
      </c>
      <c r="F7115" t="s">
        <v>207</v>
      </c>
      <c r="G7115" s="1">
        <v>44458</v>
      </c>
      <c r="H7115" t="s">
        <v>45</v>
      </c>
      <c r="I7115" t="s">
        <v>46</v>
      </c>
      <c r="J7115" s="3" t="s">
        <v>23018</v>
      </c>
      <c r="K7115" t="s">
        <v>24</v>
      </c>
      <c r="M7115" t="s">
        <v>143</v>
      </c>
      <c r="N7115" t="s">
        <v>33</v>
      </c>
      <c r="O7115" s="2">
        <v>45078.445717592593</v>
      </c>
      <c r="R7115" t="str">
        <f t="shared" ca="1" si="111"/>
        <v>Ravi</v>
      </c>
      <c r="S7115" t="str">
        <f>IFERROR(TEXT(DATEVALUE(LEFT(Table1[[#This Row],[Date of Purchase]],10)), "MMMM"), TEXT(Table1[[#This Row],[Date of Purchase]], "MMMM"))</f>
        <v>September</v>
      </c>
      <c r="T7115" t="str">
        <f>IF(OR(
  AND(Table1[[#This Row],[Ticket Priority]]="Critical", Table1[[#This Row],[Ticket Status]]&lt;&gt;"Closed"),
  AND(Table1[[#This Row],[Ticket Priority]]="High", Table1[[#This Row],[Ticket Status]]="Open")
), "Yes", "No")</f>
        <v>No</v>
      </c>
      <c r="U7115" s="4" t="str">
        <f>IF(Table1[[#This Row],[Ticket Status]]="Closed","Yes","No")</f>
        <v>No</v>
      </c>
      <c r="V7115" s="4" t="str">
        <f>IF(Table1[[#This Row],[Ticket Status]]="Pending Customer Response","Yes","No")</f>
        <v>Yes</v>
      </c>
      <c r="W7115" s="5">
        <f ca="1">COUNTIFS(Table1[Agent_name],Table1[[#This Row],[Agent_name]],Table1[Month],Table1[[#This Row],[Month]])/160</f>
        <v>0.64375000000000004</v>
      </c>
    </row>
    <row r="7116" spans="1:23" x14ac:dyDescent="0.25">
      <c r="A7116">
        <v>7115</v>
      </c>
      <c r="B7116" t="s">
        <v>23019</v>
      </c>
      <c r="C7116" t="s">
        <v>23020</v>
      </c>
      <c r="D7116">
        <v>28</v>
      </c>
      <c r="E7116" t="s">
        <v>58</v>
      </c>
      <c r="F7116" t="s">
        <v>242</v>
      </c>
      <c r="G7116" s="1">
        <v>44167</v>
      </c>
      <c r="H7116" t="s">
        <v>21</v>
      </c>
      <c r="I7116" t="s">
        <v>60</v>
      </c>
      <c r="J7116" s="3" t="s">
        <v>23021</v>
      </c>
      <c r="K7116" t="s">
        <v>62</v>
      </c>
      <c r="M7116" t="s">
        <v>143</v>
      </c>
      <c r="N7116" t="s">
        <v>26</v>
      </c>
      <c r="Q7116">
        <v>5</v>
      </c>
      <c r="R7116" t="str">
        <f t="shared" ca="1" si="111"/>
        <v>Mohit</v>
      </c>
      <c r="S7116" t="str">
        <f>IFERROR(TEXT(DATEVALUE(LEFT(Table1[[#This Row],[Date of Purchase]],10)), "MMMM"), TEXT(Table1[[#This Row],[Date of Purchase]], "MMMM"))</f>
        <v>December</v>
      </c>
      <c r="T7116" t="str">
        <f>IF(OR(
  AND(Table1[[#This Row],[Ticket Priority]]="Critical", Table1[[#This Row],[Ticket Status]]&lt;&gt;"Closed"),
  AND(Table1[[#This Row],[Ticket Priority]]="High", Table1[[#This Row],[Ticket Status]]="Open")
), "Yes", "No")</f>
        <v>No</v>
      </c>
      <c r="U7116" s="4" t="str">
        <f>IF(Table1[[#This Row],[Ticket Status]]="Closed","Yes","No")</f>
        <v>No</v>
      </c>
      <c r="V7116" s="4" t="str">
        <f>IF(Table1[[#This Row],[Ticket Status]]="Pending Customer Response","Yes","No")</f>
        <v>No</v>
      </c>
      <c r="W7116" s="5">
        <f ca="1">COUNTIFS(Table1[Agent_name],Table1[[#This Row],[Agent_name]],Table1[Month],Table1[[#This Row],[Month]])/160</f>
        <v>0.44374999999999998</v>
      </c>
    </row>
    <row r="7117" spans="1:23" x14ac:dyDescent="0.25">
      <c r="A7117">
        <v>7116</v>
      </c>
      <c r="B7117" t="s">
        <v>23022</v>
      </c>
      <c r="C7117" t="s">
        <v>23023</v>
      </c>
      <c r="D7117">
        <v>45</v>
      </c>
      <c r="E7117" t="s">
        <v>19</v>
      </c>
      <c r="F7117" t="s">
        <v>20</v>
      </c>
      <c r="G7117" s="1">
        <v>43936</v>
      </c>
      <c r="H7117" t="s">
        <v>21</v>
      </c>
      <c r="I7117" t="s">
        <v>177</v>
      </c>
      <c r="J7117" s="3" t="s">
        <v>23024</v>
      </c>
      <c r="K7117" t="s">
        <v>39</v>
      </c>
      <c r="L7117" t="s">
        <v>23025</v>
      </c>
      <c r="M7117" t="s">
        <v>89</v>
      </c>
      <c r="N7117" t="s">
        <v>83</v>
      </c>
      <c r="O7117" s="2">
        <v>45078.639490740738</v>
      </c>
      <c r="P7117" s="2">
        <v>45078.165879629632</v>
      </c>
      <c r="Q7117">
        <v>3</v>
      </c>
      <c r="R7117" t="str">
        <f t="shared" ca="1" si="111"/>
        <v>Sara</v>
      </c>
      <c r="S7117" t="str">
        <f>IFERROR(TEXT(DATEVALUE(LEFT(Table1[[#This Row],[Date of Purchase]],10)), "MMMM"), TEXT(Table1[[#This Row],[Date of Purchase]], "MMMM"))</f>
        <v>April</v>
      </c>
      <c r="T7117" t="str">
        <f>IF(OR(
  AND(Table1[[#This Row],[Ticket Priority]]="Critical", Table1[[#This Row],[Ticket Status]]&lt;&gt;"Closed"),
  AND(Table1[[#This Row],[Ticket Priority]]="High", Table1[[#This Row],[Ticket Status]]="Open")
), "Yes", "No")</f>
        <v>No</v>
      </c>
      <c r="U7117" s="4" t="str">
        <f>IF(Table1[[#This Row],[Ticket Status]]="Closed","Yes","No")</f>
        <v>Yes</v>
      </c>
      <c r="V7117" s="4" t="str">
        <f>IF(Table1[[#This Row],[Ticket Status]]="Pending Customer Response","Yes","No")</f>
        <v>No</v>
      </c>
      <c r="W7117" s="5">
        <f ca="1">COUNTIFS(Table1[Agent_name],Table1[[#This Row],[Agent_name]],Table1[Month],Table1[[#This Row],[Month]])/160</f>
        <v>0.75624999999999998</v>
      </c>
    </row>
    <row r="7118" spans="1:23" x14ac:dyDescent="0.25">
      <c r="A7118">
        <v>7117</v>
      </c>
      <c r="B7118" t="s">
        <v>23026</v>
      </c>
      <c r="C7118" t="s">
        <v>23027</v>
      </c>
      <c r="D7118">
        <v>64</v>
      </c>
      <c r="E7118" t="s">
        <v>19</v>
      </c>
      <c r="F7118" t="s">
        <v>92</v>
      </c>
      <c r="G7118" s="1">
        <v>44057</v>
      </c>
      <c r="H7118" t="s">
        <v>21</v>
      </c>
      <c r="I7118" t="s">
        <v>52</v>
      </c>
      <c r="J7118" s="3" t="s">
        <v>23028</v>
      </c>
      <c r="K7118" t="s">
        <v>62</v>
      </c>
      <c r="M7118" t="s">
        <v>25</v>
      </c>
      <c r="N7118" t="s">
        <v>26</v>
      </c>
      <c r="R7118" t="str">
        <f t="shared" ca="1" si="111"/>
        <v>Ravi</v>
      </c>
      <c r="S7118" t="str">
        <f>IFERROR(TEXT(DATEVALUE(LEFT(Table1[[#This Row],[Date of Purchase]],10)), "MMMM"), TEXT(Table1[[#This Row],[Date of Purchase]], "MMMM"))</f>
        <v>August</v>
      </c>
      <c r="T7118" t="str">
        <f>IF(OR(
  AND(Table1[[#This Row],[Ticket Priority]]="Critical", Table1[[#This Row],[Ticket Status]]&lt;&gt;"Closed"),
  AND(Table1[[#This Row],[Ticket Priority]]="High", Table1[[#This Row],[Ticket Status]]="Open")
), "Yes", "No")</f>
        <v>Yes</v>
      </c>
      <c r="U7118" s="4" t="str">
        <f>IF(Table1[[#This Row],[Ticket Status]]="Closed","Yes","No")</f>
        <v>No</v>
      </c>
      <c r="V7118" s="4" t="str">
        <f>IF(Table1[[#This Row],[Ticket Status]]="Pending Customer Response","Yes","No")</f>
        <v>No</v>
      </c>
      <c r="W7118" s="5">
        <f ca="1">COUNTIFS(Table1[Agent_name],Table1[[#This Row],[Agent_name]],Table1[Month],Table1[[#This Row],[Month]])/160</f>
        <v>0.65625</v>
      </c>
    </row>
    <row r="7119" spans="1:23" x14ac:dyDescent="0.25">
      <c r="A7119">
        <v>7118</v>
      </c>
      <c r="B7119" t="s">
        <v>23029</v>
      </c>
      <c r="C7119" t="s">
        <v>23030</v>
      </c>
      <c r="D7119">
        <v>48</v>
      </c>
      <c r="E7119" t="s">
        <v>58</v>
      </c>
      <c r="F7119" t="s">
        <v>81</v>
      </c>
      <c r="G7119" s="1">
        <v>44018</v>
      </c>
      <c r="H7119" t="s">
        <v>67</v>
      </c>
      <c r="I7119" t="s">
        <v>22</v>
      </c>
      <c r="J7119" s="3" t="s">
        <v>23031</v>
      </c>
      <c r="K7119" t="s">
        <v>24</v>
      </c>
      <c r="M7119" t="s">
        <v>25</v>
      </c>
      <c r="N7119" t="s">
        <v>83</v>
      </c>
      <c r="O7119" s="2">
        <v>45078.520775462966</v>
      </c>
      <c r="R7119" t="str">
        <f t="shared" ca="1" si="111"/>
        <v>Meera</v>
      </c>
      <c r="S7119" t="str">
        <f>IFERROR(TEXT(DATEVALUE(LEFT(Table1[[#This Row],[Date of Purchase]],10)), "MMMM"), TEXT(Table1[[#This Row],[Date of Purchase]], "MMMM"))</f>
        <v>July</v>
      </c>
      <c r="T7119" t="str">
        <f>IF(OR(
  AND(Table1[[#This Row],[Ticket Priority]]="Critical", Table1[[#This Row],[Ticket Status]]&lt;&gt;"Closed"),
  AND(Table1[[#This Row],[Ticket Priority]]="High", Table1[[#This Row],[Ticket Status]]="Open")
), "Yes", "No")</f>
        <v>Yes</v>
      </c>
      <c r="U7119" s="4" t="str">
        <f>IF(Table1[[#This Row],[Ticket Status]]="Closed","Yes","No")</f>
        <v>No</v>
      </c>
      <c r="V7119" s="4" t="str">
        <f>IF(Table1[[#This Row],[Ticket Status]]="Pending Customer Response","Yes","No")</f>
        <v>Yes</v>
      </c>
      <c r="W7119" s="5">
        <f ca="1">COUNTIFS(Table1[Agent_name],Table1[[#This Row],[Agent_name]],Table1[Month],Table1[[#This Row],[Month]])/160</f>
        <v>0.23125000000000001</v>
      </c>
    </row>
    <row r="7120" spans="1:23" x14ac:dyDescent="0.25">
      <c r="A7120">
        <v>7119</v>
      </c>
      <c r="B7120" t="s">
        <v>23032</v>
      </c>
      <c r="C7120" t="s">
        <v>23033</v>
      </c>
      <c r="D7120">
        <v>46</v>
      </c>
      <c r="E7120" t="s">
        <v>19</v>
      </c>
      <c r="F7120" t="s">
        <v>485</v>
      </c>
      <c r="G7120" s="1">
        <v>44096</v>
      </c>
      <c r="H7120" t="s">
        <v>59</v>
      </c>
      <c r="I7120" t="s">
        <v>72</v>
      </c>
      <c r="J7120" s="3" t="s">
        <v>23034</v>
      </c>
      <c r="K7120" t="s">
        <v>39</v>
      </c>
      <c r="L7120" t="s">
        <v>23035</v>
      </c>
      <c r="M7120" t="s">
        <v>89</v>
      </c>
      <c r="N7120" t="s">
        <v>26</v>
      </c>
      <c r="O7120" s="2">
        <v>45078.87704861111</v>
      </c>
      <c r="P7120" s="2">
        <v>45078.544409722221</v>
      </c>
      <c r="Q7120">
        <v>1</v>
      </c>
      <c r="R7120" t="str">
        <f t="shared" ca="1" si="111"/>
        <v>Priya</v>
      </c>
      <c r="S7120" t="str">
        <f>IFERROR(TEXT(DATEVALUE(LEFT(Table1[[#This Row],[Date of Purchase]],10)), "MMMM"), TEXT(Table1[[#This Row],[Date of Purchase]], "MMMM"))</f>
        <v>September</v>
      </c>
      <c r="T7120" t="str">
        <f>IF(OR(
  AND(Table1[[#This Row],[Ticket Priority]]="Critical", Table1[[#This Row],[Ticket Status]]&lt;&gt;"Closed"),
  AND(Table1[[#This Row],[Ticket Priority]]="High", Table1[[#This Row],[Ticket Status]]="Open")
), "Yes", "No")</f>
        <v>No</v>
      </c>
      <c r="U7120" s="4" t="str">
        <f>IF(Table1[[#This Row],[Ticket Status]]="Closed","Yes","No")</f>
        <v>Yes</v>
      </c>
      <c r="V7120" s="4" t="str">
        <f>IF(Table1[[#This Row],[Ticket Status]]="Pending Customer Response","Yes","No")</f>
        <v>No</v>
      </c>
      <c r="W7120" s="5">
        <f ca="1">COUNTIFS(Table1[Agent_name],Table1[[#This Row],[Agent_name]],Table1[Month],Table1[[#This Row],[Month]])/160</f>
        <v>0.53125</v>
      </c>
    </row>
    <row r="7121" spans="1:23" x14ac:dyDescent="0.25">
      <c r="A7121">
        <v>7120</v>
      </c>
      <c r="B7121" t="s">
        <v>23036</v>
      </c>
      <c r="C7121" t="s">
        <v>23037</v>
      </c>
      <c r="D7121">
        <v>62</v>
      </c>
      <c r="E7121" t="s">
        <v>29</v>
      </c>
      <c r="F7121" t="s">
        <v>112</v>
      </c>
      <c r="G7121" s="1">
        <v>44545</v>
      </c>
      <c r="H7121" t="s">
        <v>67</v>
      </c>
      <c r="I7121" t="s">
        <v>177</v>
      </c>
      <c r="J7121" s="3" t="s">
        <v>23038</v>
      </c>
      <c r="K7121" t="s">
        <v>62</v>
      </c>
      <c r="M7121" t="s">
        <v>25</v>
      </c>
      <c r="N7121" t="s">
        <v>83</v>
      </c>
      <c r="R7121" t="str">
        <f t="shared" ca="1" si="111"/>
        <v>Meera</v>
      </c>
      <c r="S7121" t="str">
        <f>IFERROR(TEXT(DATEVALUE(LEFT(Table1[[#This Row],[Date of Purchase]],10)), "MMMM"), TEXT(Table1[[#This Row],[Date of Purchase]], "MMMM"))</f>
        <v>December</v>
      </c>
      <c r="T7121" t="str">
        <f>IF(OR(
  AND(Table1[[#This Row],[Ticket Priority]]="Critical", Table1[[#This Row],[Ticket Status]]&lt;&gt;"Closed"),
  AND(Table1[[#This Row],[Ticket Priority]]="High", Table1[[#This Row],[Ticket Status]]="Open")
), "Yes", "No")</f>
        <v>Yes</v>
      </c>
      <c r="U7121" s="4" t="str">
        <f>IF(Table1[[#This Row],[Ticket Status]]="Closed","Yes","No")</f>
        <v>No</v>
      </c>
      <c r="V7121" s="4" t="str">
        <f>IF(Table1[[#This Row],[Ticket Status]]="Pending Customer Response","Yes","No")</f>
        <v>No</v>
      </c>
      <c r="W7121" s="5">
        <f ca="1">COUNTIFS(Table1[Agent_name],Table1[[#This Row],[Agent_name]],Table1[Month],Table1[[#This Row],[Month]])/160</f>
        <v>0.24374999999999999</v>
      </c>
    </row>
    <row r="7122" spans="1:23" x14ac:dyDescent="0.25">
      <c r="A7122">
        <v>7121</v>
      </c>
      <c r="B7122" t="s">
        <v>23039</v>
      </c>
      <c r="C7122" t="s">
        <v>23040</v>
      </c>
      <c r="D7122">
        <v>55</v>
      </c>
      <c r="E7122" t="s">
        <v>29</v>
      </c>
      <c r="F7122" t="s">
        <v>44</v>
      </c>
      <c r="G7122" s="1">
        <v>44535</v>
      </c>
      <c r="H7122" t="s">
        <v>67</v>
      </c>
      <c r="I7122" t="s">
        <v>150</v>
      </c>
      <c r="J7122" s="3" t="s">
        <v>23041</v>
      </c>
      <c r="K7122" t="s">
        <v>39</v>
      </c>
      <c r="L7122" t="s">
        <v>23042</v>
      </c>
      <c r="M7122" t="s">
        <v>41</v>
      </c>
      <c r="N7122" t="s">
        <v>55</v>
      </c>
      <c r="O7122" s="2">
        <v>45078.871516203704</v>
      </c>
      <c r="P7122" s="2">
        <v>45078.145127314812</v>
      </c>
      <c r="Q7122">
        <v>3</v>
      </c>
      <c r="R7122" t="str">
        <f t="shared" ca="1" si="111"/>
        <v>Meera</v>
      </c>
      <c r="S7122" t="str">
        <f>IFERROR(TEXT(DATEVALUE(LEFT(Table1[[#This Row],[Date of Purchase]],10)), "MMMM"), TEXT(Table1[[#This Row],[Date of Purchase]], "MMMM"))</f>
        <v>December</v>
      </c>
      <c r="T7122" t="str">
        <f>IF(OR(
  AND(Table1[[#This Row],[Ticket Priority]]="Critical", Table1[[#This Row],[Ticket Status]]&lt;&gt;"Closed"),
  AND(Table1[[#This Row],[Ticket Priority]]="High", Table1[[#This Row],[Ticket Status]]="Open")
), "Yes", "No")</f>
        <v>No</v>
      </c>
      <c r="U7122" s="4" t="str">
        <f>IF(Table1[[#This Row],[Ticket Status]]="Closed","Yes","No")</f>
        <v>Yes</v>
      </c>
      <c r="V7122" s="4" t="str">
        <f>IF(Table1[[#This Row],[Ticket Status]]="Pending Customer Response","Yes","No")</f>
        <v>No</v>
      </c>
      <c r="W7122" s="5">
        <f ca="1">COUNTIFS(Table1[Agent_name],Table1[[#This Row],[Agent_name]],Table1[Month],Table1[[#This Row],[Month]])/160</f>
        <v>0.24374999999999999</v>
      </c>
    </row>
    <row r="7123" spans="1:23" x14ac:dyDescent="0.25">
      <c r="A7123">
        <v>7122</v>
      </c>
      <c r="B7123" t="s">
        <v>23043</v>
      </c>
      <c r="C7123" t="s">
        <v>23044</v>
      </c>
      <c r="D7123">
        <v>30</v>
      </c>
      <c r="E7123" t="s">
        <v>58</v>
      </c>
      <c r="F7123" t="s">
        <v>134</v>
      </c>
      <c r="G7123" s="1">
        <v>43965</v>
      </c>
      <c r="H7123" t="s">
        <v>66</v>
      </c>
      <c r="I7123" t="s">
        <v>31</v>
      </c>
      <c r="J7123" s="3" t="s">
        <v>23045</v>
      </c>
      <c r="K7123" t="s">
        <v>39</v>
      </c>
      <c r="L7123" t="s">
        <v>23046</v>
      </c>
      <c r="M7123" t="s">
        <v>25</v>
      </c>
      <c r="N7123" t="s">
        <v>33</v>
      </c>
      <c r="O7123" s="2">
        <v>45078.211122685185</v>
      </c>
      <c r="P7123" s="2">
        <v>45078.093761574077</v>
      </c>
      <c r="Q7123">
        <v>5</v>
      </c>
      <c r="R7123" t="str">
        <f t="shared" ca="1" si="111"/>
        <v>Ravi</v>
      </c>
      <c r="S7123" t="str">
        <f>IFERROR(TEXT(DATEVALUE(LEFT(Table1[[#This Row],[Date of Purchase]],10)), "MMMM"), TEXT(Table1[[#This Row],[Date of Purchase]], "MMMM"))</f>
        <v>May</v>
      </c>
      <c r="T7123" t="str">
        <f>IF(OR(
  AND(Table1[[#This Row],[Ticket Priority]]="Critical", Table1[[#This Row],[Ticket Status]]&lt;&gt;"Closed"),
  AND(Table1[[#This Row],[Ticket Priority]]="High", Table1[[#This Row],[Ticket Status]]="Open")
), "Yes", "No")</f>
        <v>No</v>
      </c>
      <c r="U7123" s="4" t="str">
        <f>IF(Table1[[#This Row],[Ticket Status]]="Closed","Yes","No")</f>
        <v>Yes</v>
      </c>
      <c r="V7123" s="4" t="str">
        <f>IF(Table1[[#This Row],[Ticket Status]]="Pending Customer Response","Yes","No")</f>
        <v>No</v>
      </c>
      <c r="W7123" s="5">
        <f ca="1">COUNTIFS(Table1[Agent_name],Table1[[#This Row],[Agent_name]],Table1[Month],Table1[[#This Row],[Month]])/160</f>
        <v>0.67500000000000004</v>
      </c>
    </row>
    <row r="7124" spans="1:23" x14ac:dyDescent="0.25">
      <c r="A7124">
        <v>7123</v>
      </c>
      <c r="B7124" t="s">
        <v>23047</v>
      </c>
      <c r="C7124" t="s">
        <v>23048</v>
      </c>
      <c r="D7124">
        <v>40</v>
      </c>
      <c r="E7124" t="s">
        <v>29</v>
      </c>
      <c r="F7124" t="s">
        <v>129</v>
      </c>
      <c r="G7124" s="1">
        <v>44482</v>
      </c>
      <c r="H7124" t="s">
        <v>67</v>
      </c>
      <c r="I7124" t="s">
        <v>60</v>
      </c>
      <c r="J7124" s="3" t="s">
        <v>23049</v>
      </c>
      <c r="K7124" t="s">
        <v>62</v>
      </c>
      <c r="M7124" t="s">
        <v>25</v>
      </c>
      <c r="N7124" t="s">
        <v>55</v>
      </c>
      <c r="R7124" t="str">
        <f t="shared" ca="1" si="111"/>
        <v>Mohit</v>
      </c>
      <c r="S7124" t="str">
        <f>IFERROR(TEXT(DATEVALUE(LEFT(Table1[[#This Row],[Date of Purchase]],10)), "MMMM"), TEXT(Table1[[#This Row],[Date of Purchase]], "MMMM"))</f>
        <v>October</v>
      </c>
      <c r="T7124" t="str">
        <f>IF(OR(
  AND(Table1[[#This Row],[Ticket Priority]]="Critical", Table1[[#This Row],[Ticket Status]]&lt;&gt;"Closed"),
  AND(Table1[[#This Row],[Ticket Priority]]="High", Table1[[#This Row],[Ticket Status]]="Open")
), "Yes", "No")</f>
        <v>Yes</v>
      </c>
      <c r="U7124" s="4" t="str">
        <f>IF(Table1[[#This Row],[Ticket Status]]="Closed","Yes","No")</f>
        <v>No</v>
      </c>
      <c r="V7124" s="4" t="str">
        <f>IF(Table1[[#This Row],[Ticket Status]]="Pending Customer Response","Yes","No")</f>
        <v>No</v>
      </c>
      <c r="W7124" s="5">
        <f ca="1">COUNTIFS(Table1[Agent_name],Table1[[#This Row],[Agent_name]],Table1[Month],Table1[[#This Row],[Month]])/160</f>
        <v>0.49375000000000002</v>
      </c>
    </row>
    <row r="7125" spans="1:23" x14ac:dyDescent="0.25">
      <c r="A7125">
        <v>7124</v>
      </c>
      <c r="B7125" t="s">
        <v>23050</v>
      </c>
      <c r="C7125" t="s">
        <v>23051</v>
      </c>
      <c r="D7125">
        <v>20</v>
      </c>
      <c r="E7125" t="s">
        <v>29</v>
      </c>
      <c r="F7125" t="s">
        <v>117</v>
      </c>
      <c r="G7125" s="1">
        <v>44387</v>
      </c>
      <c r="H7125" t="s">
        <v>21</v>
      </c>
      <c r="I7125" t="s">
        <v>113</v>
      </c>
      <c r="J7125" s="3" t="s">
        <v>23052</v>
      </c>
      <c r="K7125" t="s">
        <v>39</v>
      </c>
      <c r="L7125" t="s">
        <v>23053</v>
      </c>
      <c r="M7125" t="s">
        <v>25</v>
      </c>
      <c r="N7125" t="s">
        <v>26</v>
      </c>
      <c r="O7125" s="2">
        <v>45078.302129629628</v>
      </c>
      <c r="P7125" s="2">
        <v>45078.305601851855</v>
      </c>
      <c r="Q7125">
        <v>3</v>
      </c>
      <c r="R7125" t="str">
        <f t="shared" ca="1" si="111"/>
        <v>Divya</v>
      </c>
      <c r="S7125" t="str">
        <f>IFERROR(TEXT(DATEVALUE(LEFT(Table1[[#This Row],[Date of Purchase]],10)), "MMMM"), TEXT(Table1[[#This Row],[Date of Purchase]], "MMMM"))</f>
        <v>July</v>
      </c>
      <c r="T7125" t="str">
        <f>IF(OR(
  AND(Table1[[#This Row],[Ticket Priority]]="Critical", Table1[[#This Row],[Ticket Status]]&lt;&gt;"Closed"),
  AND(Table1[[#This Row],[Ticket Priority]]="High", Table1[[#This Row],[Ticket Status]]="Open")
), "Yes", "No")</f>
        <v>No</v>
      </c>
      <c r="U7125" s="4" t="str">
        <f>IF(Table1[[#This Row],[Ticket Status]]="Closed","Yes","No")</f>
        <v>Yes</v>
      </c>
      <c r="V7125" s="4" t="str">
        <f>IF(Table1[[#This Row],[Ticket Status]]="Pending Customer Response","Yes","No")</f>
        <v>No</v>
      </c>
      <c r="W7125" s="5">
        <f ca="1">COUNTIFS(Table1[Agent_name],Table1[[#This Row],[Agent_name]],Table1[Month],Table1[[#This Row],[Month]])/160</f>
        <v>0.25</v>
      </c>
    </row>
    <row r="7126" spans="1:23" x14ac:dyDescent="0.25">
      <c r="A7126">
        <v>7125</v>
      </c>
      <c r="B7126" t="s">
        <v>23054</v>
      </c>
      <c r="C7126" t="s">
        <v>23055</v>
      </c>
      <c r="D7126">
        <v>64</v>
      </c>
      <c r="E7126" t="s">
        <v>29</v>
      </c>
      <c r="F7126" t="s">
        <v>65</v>
      </c>
      <c r="G7126" s="1">
        <v>43929</v>
      </c>
      <c r="H7126" t="s">
        <v>21</v>
      </c>
      <c r="I7126" t="s">
        <v>37</v>
      </c>
      <c r="J7126" s="3" t="s">
        <v>23056</v>
      </c>
      <c r="K7126" t="s">
        <v>62</v>
      </c>
      <c r="M7126" t="s">
        <v>143</v>
      </c>
      <c r="N7126" t="s">
        <v>33</v>
      </c>
      <c r="Q7126">
        <v>5</v>
      </c>
      <c r="R7126" t="str">
        <f t="shared" ca="1" si="111"/>
        <v>Meera</v>
      </c>
      <c r="S7126" t="str">
        <f>IFERROR(TEXT(DATEVALUE(LEFT(Table1[[#This Row],[Date of Purchase]],10)), "MMMM"), TEXT(Table1[[#This Row],[Date of Purchase]], "MMMM"))</f>
        <v>April</v>
      </c>
      <c r="T7126" t="str">
        <f>IF(OR(
  AND(Table1[[#This Row],[Ticket Priority]]="Critical", Table1[[#This Row],[Ticket Status]]&lt;&gt;"Closed"),
  AND(Table1[[#This Row],[Ticket Priority]]="High", Table1[[#This Row],[Ticket Status]]="Open")
), "Yes", "No")</f>
        <v>No</v>
      </c>
      <c r="U7126" s="4" t="str">
        <f>IF(Table1[[#This Row],[Ticket Status]]="Closed","Yes","No")</f>
        <v>No</v>
      </c>
      <c r="V7126" s="4" t="str">
        <f>IF(Table1[[#This Row],[Ticket Status]]="Pending Customer Response","Yes","No")</f>
        <v>No</v>
      </c>
      <c r="W7126" s="5">
        <f ca="1">COUNTIFS(Table1[Agent_name],Table1[[#This Row],[Agent_name]],Table1[Month],Table1[[#This Row],[Month]])/160</f>
        <v>0.16250000000000001</v>
      </c>
    </row>
    <row r="7127" spans="1:23" x14ac:dyDescent="0.25">
      <c r="A7127">
        <v>7126</v>
      </c>
      <c r="B7127" t="s">
        <v>23057</v>
      </c>
      <c r="C7127" t="s">
        <v>23058</v>
      </c>
      <c r="D7127">
        <v>59</v>
      </c>
      <c r="E7127" t="s">
        <v>29</v>
      </c>
      <c r="F7127" t="s">
        <v>242</v>
      </c>
      <c r="G7127" s="1">
        <v>44109</v>
      </c>
      <c r="H7127" t="s">
        <v>67</v>
      </c>
      <c r="I7127" t="s">
        <v>67</v>
      </c>
      <c r="J7127" s="3" t="s">
        <v>1230</v>
      </c>
      <c r="K7127" t="s">
        <v>62</v>
      </c>
      <c r="M7127" t="s">
        <v>143</v>
      </c>
      <c r="N7127" t="s">
        <v>26</v>
      </c>
      <c r="R7127" t="str">
        <f t="shared" ca="1" si="111"/>
        <v>Mohit</v>
      </c>
      <c r="S7127" t="str">
        <f>IFERROR(TEXT(DATEVALUE(LEFT(Table1[[#This Row],[Date of Purchase]],10)), "MMMM"), TEXT(Table1[[#This Row],[Date of Purchase]], "MMMM"))</f>
        <v>October</v>
      </c>
      <c r="T7127" t="str">
        <f>IF(OR(
  AND(Table1[[#This Row],[Ticket Priority]]="Critical", Table1[[#This Row],[Ticket Status]]&lt;&gt;"Closed"),
  AND(Table1[[#This Row],[Ticket Priority]]="High", Table1[[#This Row],[Ticket Status]]="Open")
), "Yes", "No")</f>
        <v>No</v>
      </c>
      <c r="U7127" s="4" t="str">
        <f>IF(Table1[[#This Row],[Ticket Status]]="Closed","Yes","No")</f>
        <v>No</v>
      </c>
      <c r="V7127" s="4" t="str">
        <f>IF(Table1[[#This Row],[Ticket Status]]="Pending Customer Response","Yes","No")</f>
        <v>No</v>
      </c>
      <c r="W7127" s="5">
        <f ca="1">COUNTIFS(Table1[Agent_name],Table1[[#This Row],[Agent_name]],Table1[Month],Table1[[#This Row],[Month]])/160</f>
        <v>0.49375000000000002</v>
      </c>
    </row>
    <row r="7128" spans="1:23" x14ac:dyDescent="0.25">
      <c r="A7128">
        <v>7127</v>
      </c>
      <c r="B7128" t="s">
        <v>23059</v>
      </c>
      <c r="C7128" t="s">
        <v>23060</v>
      </c>
      <c r="D7128">
        <v>30</v>
      </c>
      <c r="E7128" t="s">
        <v>29</v>
      </c>
      <c r="F7128" t="s">
        <v>207</v>
      </c>
      <c r="G7128" s="1">
        <v>44215</v>
      </c>
      <c r="H7128" t="s">
        <v>67</v>
      </c>
      <c r="I7128" t="s">
        <v>113</v>
      </c>
      <c r="J7128" s="3" t="s">
        <v>23061</v>
      </c>
      <c r="K7128" t="s">
        <v>39</v>
      </c>
      <c r="L7128" t="s">
        <v>23062</v>
      </c>
      <c r="M7128" t="s">
        <v>143</v>
      </c>
      <c r="N7128" t="s">
        <v>26</v>
      </c>
      <c r="O7128" s="2">
        <v>45078.355624999997</v>
      </c>
      <c r="P7128" s="2">
        <v>45078.611875000002</v>
      </c>
      <c r="Q7128">
        <v>2</v>
      </c>
      <c r="R7128" t="str">
        <f t="shared" ca="1" si="111"/>
        <v>Karan</v>
      </c>
      <c r="S7128" t="str">
        <f>IFERROR(TEXT(DATEVALUE(LEFT(Table1[[#This Row],[Date of Purchase]],10)), "MMMM"), TEXT(Table1[[#This Row],[Date of Purchase]], "MMMM"))</f>
        <v>January</v>
      </c>
      <c r="T7128" t="str">
        <f>IF(OR(
  AND(Table1[[#This Row],[Ticket Priority]]="Critical", Table1[[#This Row],[Ticket Status]]&lt;&gt;"Closed"),
  AND(Table1[[#This Row],[Ticket Priority]]="High", Table1[[#This Row],[Ticket Status]]="Open")
), "Yes", "No")</f>
        <v>No</v>
      </c>
      <c r="U7128" s="4" t="str">
        <f>IF(Table1[[#This Row],[Ticket Status]]="Closed","Yes","No")</f>
        <v>Yes</v>
      </c>
      <c r="V7128" s="4" t="str">
        <f>IF(Table1[[#This Row],[Ticket Status]]="Pending Customer Response","Yes","No")</f>
        <v>No</v>
      </c>
      <c r="W7128" s="5">
        <f ca="1">COUNTIFS(Table1[Agent_name],Table1[[#This Row],[Agent_name]],Table1[Month],Table1[[#This Row],[Month]])/160</f>
        <v>0.21249999999999999</v>
      </c>
    </row>
    <row r="7129" spans="1:23" x14ac:dyDescent="0.25">
      <c r="A7129">
        <v>7128</v>
      </c>
      <c r="B7129" t="s">
        <v>23063</v>
      </c>
      <c r="C7129" t="s">
        <v>23064</v>
      </c>
      <c r="D7129">
        <v>28</v>
      </c>
      <c r="E7129" t="s">
        <v>58</v>
      </c>
      <c r="F7129" t="s">
        <v>81</v>
      </c>
      <c r="G7129" s="1">
        <v>44276</v>
      </c>
      <c r="H7129" t="s">
        <v>21</v>
      </c>
      <c r="I7129" t="s">
        <v>46</v>
      </c>
      <c r="J7129" s="3" t="s">
        <v>23065</v>
      </c>
      <c r="K7129" t="s">
        <v>39</v>
      </c>
      <c r="L7129" t="s">
        <v>23066</v>
      </c>
      <c r="M7129" t="s">
        <v>41</v>
      </c>
      <c r="N7129" t="s">
        <v>83</v>
      </c>
      <c r="O7129" s="2">
        <v>45078.165370370371</v>
      </c>
      <c r="P7129" s="2">
        <v>45078.475092592591</v>
      </c>
      <c r="Q7129">
        <v>5</v>
      </c>
      <c r="R7129" t="str">
        <f t="shared" ca="1" si="111"/>
        <v>Aisha</v>
      </c>
      <c r="S7129" t="str">
        <f>IFERROR(TEXT(DATEVALUE(LEFT(Table1[[#This Row],[Date of Purchase]],10)), "MMMM"), TEXT(Table1[[#This Row],[Date of Purchase]], "MMMM"))</f>
        <v>March</v>
      </c>
      <c r="T7129" t="str">
        <f>IF(OR(
  AND(Table1[[#This Row],[Ticket Priority]]="Critical", Table1[[#This Row],[Ticket Status]]&lt;&gt;"Closed"),
  AND(Table1[[#This Row],[Ticket Priority]]="High", Table1[[#This Row],[Ticket Status]]="Open")
), "Yes", "No")</f>
        <v>No</v>
      </c>
      <c r="U7129" s="4" t="str">
        <f>IF(Table1[[#This Row],[Ticket Status]]="Closed","Yes","No")</f>
        <v>Yes</v>
      </c>
      <c r="V7129" s="4" t="str">
        <f>IF(Table1[[#This Row],[Ticket Status]]="Pending Customer Response","Yes","No")</f>
        <v>No</v>
      </c>
      <c r="W7129" s="5">
        <f ca="1">COUNTIFS(Table1[Agent_name],Table1[[#This Row],[Agent_name]],Table1[Month],Table1[[#This Row],[Month]])/160</f>
        <v>1.0062500000000001</v>
      </c>
    </row>
    <row r="7130" spans="1:23" x14ac:dyDescent="0.25">
      <c r="A7130">
        <v>7129</v>
      </c>
      <c r="B7130" t="s">
        <v>23067</v>
      </c>
      <c r="C7130" t="s">
        <v>23068</v>
      </c>
      <c r="D7130">
        <v>18</v>
      </c>
      <c r="E7130" t="s">
        <v>29</v>
      </c>
      <c r="F7130" t="s">
        <v>103</v>
      </c>
      <c r="G7130" s="1">
        <v>43864</v>
      </c>
      <c r="H7130" t="s">
        <v>45</v>
      </c>
      <c r="I7130" t="s">
        <v>67</v>
      </c>
      <c r="J7130" s="3" t="s">
        <v>23069</v>
      </c>
      <c r="K7130" t="s">
        <v>24</v>
      </c>
      <c r="M7130" t="s">
        <v>89</v>
      </c>
      <c r="N7130" t="s">
        <v>26</v>
      </c>
      <c r="O7130" s="2">
        <v>45078.525810185187</v>
      </c>
      <c r="R7130" t="str">
        <f t="shared" ca="1" si="111"/>
        <v>Karan</v>
      </c>
      <c r="S7130" t="str">
        <f>IFERROR(TEXT(DATEVALUE(LEFT(Table1[[#This Row],[Date of Purchase]],10)), "MMMM"), TEXT(Table1[[#This Row],[Date of Purchase]], "MMMM"))</f>
        <v>February</v>
      </c>
      <c r="T7130" t="str">
        <f>IF(OR(
  AND(Table1[[#This Row],[Ticket Priority]]="Critical", Table1[[#This Row],[Ticket Status]]&lt;&gt;"Closed"),
  AND(Table1[[#This Row],[Ticket Priority]]="High", Table1[[#This Row],[Ticket Status]]="Open")
), "Yes", "No")</f>
        <v>No</v>
      </c>
      <c r="U7130" s="4" t="str">
        <f>IF(Table1[[#This Row],[Ticket Status]]="Closed","Yes","No")</f>
        <v>No</v>
      </c>
      <c r="V7130" s="4" t="str">
        <f>IF(Table1[[#This Row],[Ticket Status]]="Pending Customer Response","Yes","No")</f>
        <v>Yes</v>
      </c>
      <c r="W7130" s="5">
        <f ca="1">COUNTIFS(Table1[Agent_name],Table1[[#This Row],[Agent_name]],Table1[Month],Table1[[#This Row],[Month]])/160</f>
        <v>0.17499999999999999</v>
      </c>
    </row>
    <row r="7131" spans="1:23" x14ac:dyDescent="0.25">
      <c r="A7131">
        <v>7130</v>
      </c>
      <c r="B7131" t="s">
        <v>23070</v>
      </c>
      <c r="C7131" t="s">
        <v>23071</v>
      </c>
      <c r="D7131">
        <v>49</v>
      </c>
      <c r="E7131" t="s">
        <v>29</v>
      </c>
      <c r="F7131" t="s">
        <v>81</v>
      </c>
      <c r="G7131" s="1">
        <v>44088</v>
      </c>
      <c r="H7131" t="s">
        <v>59</v>
      </c>
      <c r="I7131" t="s">
        <v>46</v>
      </c>
      <c r="J7131" s="3" t="s">
        <v>23072</v>
      </c>
      <c r="K7131" t="s">
        <v>39</v>
      </c>
      <c r="L7131" t="s">
        <v>23073</v>
      </c>
      <c r="M7131" t="s">
        <v>89</v>
      </c>
      <c r="N7131" t="s">
        <v>83</v>
      </c>
      <c r="O7131" s="2">
        <v>45078.325127314813</v>
      </c>
      <c r="P7131" s="2">
        <v>45078.396655092591</v>
      </c>
      <c r="Q7131">
        <v>3</v>
      </c>
      <c r="R7131" t="str">
        <f t="shared" ca="1" si="111"/>
        <v>Ravi</v>
      </c>
      <c r="S7131" t="str">
        <f>IFERROR(TEXT(DATEVALUE(LEFT(Table1[[#This Row],[Date of Purchase]],10)), "MMMM"), TEXT(Table1[[#This Row],[Date of Purchase]], "MMMM"))</f>
        <v>September</v>
      </c>
      <c r="T7131" t="str">
        <f>IF(OR(
  AND(Table1[[#This Row],[Ticket Priority]]="Critical", Table1[[#This Row],[Ticket Status]]&lt;&gt;"Closed"),
  AND(Table1[[#This Row],[Ticket Priority]]="High", Table1[[#This Row],[Ticket Status]]="Open")
), "Yes", "No")</f>
        <v>No</v>
      </c>
      <c r="U7131" s="4" t="str">
        <f>IF(Table1[[#This Row],[Ticket Status]]="Closed","Yes","No")</f>
        <v>Yes</v>
      </c>
      <c r="V7131" s="4" t="str">
        <f>IF(Table1[[#This Row],[Ticket Status]]="Pending Customer Response","Yes","No")</f>
        <v>No</v>
      </c>
      <c r="W7131" s="5">
        <f ca="1">COUNTIFS(Table1[Agent_name],Table1[[#This Row],[Agent_name]],Table1[Month],Table1[[#This Row],[Month]])/160</f>
        <v>0.64375000000000004</v>
      </c>
    </row>
    <row r="7132" spans="1:23" x14ac:dyDescent="0.25">
      <c r="A7132">
        <v>7131</v>
      </c>
      <c r="B7132" t="s">
        <v>23074</v>
      </c>
      <c r="C7132" t="s">
        <v>23075</v>
      </c>
      <c r="D7132">
        <v>55</v>
      </c>
      <c r="E7132" t="s">
        <v>29</v>
      </c>
      <c r="F7132" t="s">
        <v>51</v>
      </c>
      <c r="G7132" s="1">
        <v>43869</v>
      </c>
      <c r="H7132" t="s">
        <v>66</v>
      </c>
      <c r="I7132" t="s">
        <v>93</v>
      </c>
      <c r="J7132" s="3" t="s">
        <v>23076</v>
      </c>
      <c r="K7132" t="s">
        <v>62</v>
      </c>
      <c r="M7132" t="s">
        <v>89</v>
      </c>
      <c r="N7132" t="s">
        <v>26</v>
      </c>
      <c r="R7132" t="str">
        <f t="shared" ca="1" si="111"/>
        <v>Aisha</v>
      </c>
      <c r="S7132" t="str">
        <f>IFERROR(TEXT(DATEVALUE(LEFT(Table1[[#This Row],[Date of Purchase]],10)), "MMMM"), TEXT(Table1[[#This Row],[Date of Purchase]], "MMMM"))</f>
        <v>February</v>
      </c>
      <c r="T7132" t="str">
        <f>IF(OR(
  AND(Table1[[#This Row],[Ticket Priority]]="Critical", Table1[[#This Row],[Ticket Status]]&lt;&gt;"Closed"),
  AND(Table1[[#This Row],[Ticket Priority]]="High", Table1[[#This Row],[Ticket Status]]="Open")
), "Yes", "No")</f>
        <v>Yes</v>
      </c>
      <c r="U7132" s="4" t="str">
        <f>IF(Table1[[#This Row],[Ticket Status]]="Closed","Yes","No")</f>
        <v>No</v>
      </c>
      <c r="V7132" s="4" t="str">
        <f>IF(Table1[[#This Row],[Ticket Status]]="Pending Customer Response","Yes","No")</f>
        <v>No</v>
      </c>
      <c r="W7132" s="5">
        <f ca="1">COUNTIFS(Table1[Agent_name],Table1[[#This Row],[Agent_name]],Table1[Month],Table1[[#This Row],[Month]])/160</f>
        <v>0.85624999999999996</v>
      </c>
    </row>
    <row r="7133" spans="1:23" x14ac:dyDescent="0.25">
      <c r="A7133">
        <v>7132</v>
      </c>
      <c r="B7133" t="s">
        <v>23077</v>
      </c>
      <c r="C7133" t="s">
        <v>23078</v>
      </c>
      <c r="D7133">
        <v>20</v>
      </c>
      <c r="E7133" t="s">
        <v>58</v>
      </c>
      <c r="F7133" t="s">
        <v>281</v>
      </c>
      <c r="G7133" s="1">
        <v>44288</v>
      </c>
      <c r="H7133" t="s">
        <v>67</v>
      </c>
      <c r="I7133" t="s">
        <v>141</v>
      </c>
      <c r="J7133" s="3" t="s">
        <v>23079</v>
      </c>
      <c r="K7133" t="s">
        <v>39</v>
      </c>
      <c r="L7133" t="s">
        <v>23080</v>
      </c>
      <c r="M7133" t="s">
        <v>41</v>
      </c>
      <c r="N7133" t="s">
        <v>33</v>
      </c>
      <c r="O7133" s="2">
        <v>45078.852939814817</v>
      </c>
      <c r="P7133" s="2">
        <v>45078.859884259262</v>
      </c>
      <c r="Q7133">
        <v>3</v>
      </c>
      <c r="R7133" t="str">
        <f t="shared" ca="1" si="111"/>
        <v>Ravi</v>
      </c>
      <c r="S7133" t="str">
        <f>IFERROR(TEXT(DATEVALUE(LEFT(Table1[[#This Row],[Date of Purchase]],10)), "MMMM"), TEXT(Table1[[#This Row],[Date of Purchase]], "MMMM"))</f>
        <v>April</v>
      </c>
      <c r="T7133" t="str">
        <f>IF(OR(
  AND(Table1[[#This Row],[Ticket Priority]]="Critical", Table1[[#This Row],[Ticket Status]]&lt;&gt;"Closed"),
  AND(Table1[[#This Row],[Ticket Priority]]="High", Table1[[#This Row],[Ticket Status]]="Open")
), "Yes", "No")</f>
        <v>No</v>
      </c>
      <c r="U7133" s="4" t="str">
        <f>IF(Table1[[#This Row],[Ticket Status]]="Closed","Yes","No")</f>
        <v>Yes</v>
      </c>
      <c r="V7133" s="4" t="str">
        <f>IF(Table1[[#This Row],[Ticket Status]]="Pending Customer Response","Yes","No")</f>
        <v>No</v>
      </c>
      <c r="W7133" s="5">
        <f ca="1">COUNTIFS(Table1[Agent_name],Table1[[#This Row],[Agent_name]],Table1[Month],Table1[[#This Row],[Month]])/160</f>
        <v>0.625</v>
      </c>
    </row>
    <row r="7134" spans="1:23" x14ac:dyDescent="0.25">
      <c r="A7134">
        <v>7133</v>
      </c>
      <c r="B7134" t="s">
        <v>23081</v>
      </c>
      <c r="C7134" t="s">
        <v>23082</v>
      </c>
      <c r="D7134">
        <v>62</v>
      </c>
      <c r="E7134" t="s">
        <v>29</v>
      </c>
      <c r="F7134" t="s">
        <v>157</v>
      </c>
      <c r="G7134" s="1">
        <v>43864</v>
      </c>
      <c r="H7134" t="s">
        <v>66</v>
      </c>
      <c r="I7134" t="s">
        <v>67</v>
      </c>
      <c r="J7134" s="3" t="s">
        <v>23083</v>
      </c>
      <c r="K7134" t="s">
        <v>24</v>
      </c>
      <c r="M7134" t="s">
        <v>89</v>
      </c>
      <c r="N7134" t="s">
        <v>55</v>
      </c>
      <c r="O7134" s="2">
        <v>45078.047407407408</v>
      </c>
      <c r="R7134" t="str">
        <f t="shared" ca="1" si="111"/>
        <v>Aisha</v>
      </c>
      <c r="S7134" t="str">
        <f>IFERROR(TEXT(DATEVALUE(LEFT(Table1[[#This Row],[Date of Purchase]],10)), "MMMM"), TEXT(Table1[[#This Row],[Date of Purchase]], "MMMM"))</f>
        <v>February</v>
      </c>
      <c r="T7134" t="str">
        <f>IF(OR(
  AND(Table1[[#This Row],[Ticket Priority]]="Critical", Table1[[#This Row],[Ticket Status]]&lt;&gt;"Closed"),
  AND(Table1[[#This Row],[Ticket Priority]]="High", Table1[[#This Row],[Ticket Status]]="Open")
), "Yes", "No")</f>
        <v>No</v>
      </c>
      <c r="U7134" s="4" t="str">
        <f>IF(Table1[[#This Row],[Ticket Status]]="Closed","Yes","No")</f>
        <v>No</v>
      </c>
      <c r="V7134" s="4" t="str">
        <f>IF(Table1[[#This Row],[Ticket Status]]="Pending Customer Response","Yes","No")</f>
        <v>Yes</v>
      </c>
      <c r="W7134" s="5">
        <f ca="1">COUNTIFS(Table1[Agent_name],Table1[[#This Row],[Agent_name]],Table1[Month],Table1[[#This Row],[Month]])/160</f>
        <v>0.85624999999999996</v>
      </c>
    </row>
    <row r="7135" spans="1:23" x14ac:dyDescent="0.25">
      <c r="A7135">
        <v>7134</v>
      </c>
      <c r="B7135" t="s">
        <v>23084</v>
      </c>
      <c r="C7135" t="s">
        <v>23085</v>
      </c>
      <c r="D7135">
        <v>64</v>
      </c>
      <c r="E7135" t="s">
        <v>58</v>
      </c>
      <c r="F7135" t="s">
        <v>249</v>
      </c>
      <c r="G7135" s="1">
        <v>44518</v>
      </c>
      <c r="H7135" t="s">
        <v>59</v>
      </c>
      <c r="I7135" t="s">
        <v>52</v>
      </c>
      <c r="J7135" s="3" t="s">
        <v>23086</v>
      </c>
      <c r="K7135" t="s">
        <v>62</v>
      </c>
      <c r="M7135" t="s">
        <v>143</v>
      </c>
      <c r="N7135" t="s">
        <v>33</v>
      </c>
      <c r="R7135" t="str">
        <f t="shared" ca="1" si="111"/>
        <v>Karan</v>
      </c>
      <c r="S7135" t="str">
        <f>IFERROR(TEXT(DATEVALUE(LEFT(Table1[[#This Row],[Date of Purchase]],10)), "MMMM"), TEXT(Table1[[#This Row],[Date of Purchase]], "MMMM"))</f>
        <v>November</v>
      </c>
      <c r="T7135" t="str">
        <f>IF(OR(
  AND(Table1[[#This Row],[Ticket Priority]]="Critical", Table1[[#This Row],[Ticket Status]]&lt;&gt;"Closed"),
  AND(Table1[[#This Row],[Ticket Priority]]="High", Table1[[#This Row],[Ticket Status]]="Open")
), "Yes", "No")</f>
        <v>No</v>
      </c>
      <c r="U7135" s="4" t="str">
        <f>IF(Table1[[#This Row],[Ticket Status]]="Closed","Yes","No")</f>
        <v>No</v>
      </c>
      <c r="V7135" s="4" t="str">
        <f>IF(Table1[[#This Row],[Ticket Status]]="Pending Customer Response","Yes","No")</f>
        <v>No</v>
      </c>
      <c r="W7135" s="5">
        <f ca="1">COUNTIFS(Table1[Agent_name],Table1[[#This Row],[Agent_name]],Table1[Month],Table1[[#This Row],[Month]])/160</f>
        <v>0.1875</v>
      </c>
    </row>
    <row r="7136" spans="1:23" x14ac:dyDescent="0.25">
      <c r="A7136">
        <v>7135</v>
      </c>
      <c r="B7136" t="s">
        <v>23087</v>
      </c>
      <c r="C7136" t="s">
        <v>23088</v>
      </c>
      <c r="D7136">
        <v>56</v>
      </c>
      <c r="E7136" t="s">
        <v>58</v>
      </c>
      <c r="F7136" t="s">
        <v>86</v>
      </c>
      <c r="G7136" s="1">
        <v>44077</v>
      </c>
      <c r="H7136" t="s">
        <v>45</v>
      </c>
      <c r="I7136" t="s">
        <v>77</v>
      </c>
      <c r="J7136" s="3" t="s">
        <v>23089</v>
      </c>
      <c r="K7136" t="s">
        <v>24</v>
      </c>
      <c r="M7136" t="s">
        <v>41</v>
      </c>
      <c r="N7136" t="s">
        <v>55</v>
      </c>
      <c r="O7136" s="2">
        <v>45078.826608796298</v>
      </c>
      <c r="R7136" t="str">
        <f t="shared" ca="1" si="111"/>
        <v>Aisha</v>
      </c>
      <c r="S7136" t="str">
        <f>IFERROR(TEXT(DATEVALUE(LEFT(Table1[[#This Row],[Date of Purchase]],10)), "MMMM"), TEXT(Table1[[#This Row],[Date of Purchase]], "MMMM"))</f>
        <v>September</v>
      </c>
      <c r="T7136" t="str">
        <f>IF(OR(
  AND(Table1[[#This Row],[Ticket Priority]]="Critical", Table1[[#This Row],[Ticket Status]]&lt;&gt;"Closed"),
  AND(Table1[[#This Row],[Ticket Priority]]="High", Table1[[#This Row],[Ticket Status]]="Open")
), "Yes", "No")</f>
        <v>No</v>
      </c>
      <c r="U7136" s="4" t="str">
        <f>IF(Table1[[#This Row],[Ticket Status]]="Closed","Yes","No")</f>
        <v>No</v>
      </c>
      <c r="V7136" s="4" t="str">
        <f>IF(Table1[[#This Row],[Ticket Status]]="Pending Customer Response","Yes","No")</f>
        <v>Yes</v>
      </c>
      <c r="W7136" s="5">
        <f ca="1">COUNTIFS(Table1[Agent_name],Table1[[#This Row],[Agent_name]],Table1[Month],Table1[[#This Row],[Month]])/160</f>
        <v>0.86250000000000004</v>
      </c>
    </row>
    <row r="7137" spans="1:23" x14ac:dyDescent="0.25">
      <c r="A7137">
        <v>7136</v>
      </c>
      <c r="B7137" t="s">
        <v>23090</v>
      </c>
      <c r="C7137" t="s">
        <v>23091</v>
      </c>
      <c r="D7137">
        <v>29</v>
      </c>
      <c r="E7137" t="s">
        <v>29</v>
      </c>
      <c r="F7137" t="s">
        <v>211</v>
      </c>
      <c r="G7137" s="1">
        <v>44356</v>
      </c>
      <c r="H7137" t="s">
        <v>21</v>
      </c>
      <c r="I7137" t="s">
        <v>67</v>
      </c>
      <c r="J7137" s="3" t="s">
        <v>23092</v>
      </c>
      <c r="K7137" t="s">
        <v>39</v>
      </c>
      <c r="L7137" t="s">
        <v>23093</v>
      </c>
      <c r="M7137" t="s">
        <v>41</v>
      </c>
      <c r="N7137" t="s">
        <v>26</v>
      </c>
      <c r="O7137" s="2">
        <v>45078.847453703704</v>
      </c>
      <c r="P7137" s="2">
        <v>45079.007175925923</v>
      </c>
      <c r="Q7137">
        <v>1</v>
      </c>
      <c r="R7137" t="str">
        <f t="shared" ca="1" si="111"/>
        <v>Rahul</v>
      </c>
      <c r="S7137" t="str">
        <f>IFERROR(TEXT(DATEVALUE(LEFT(Table1[[#This Row],[Date of Purchase]],10)), "MMMM"), TEXT(Table1[[#This Row],[Date of Purchase]], "MMMM"))</f>
        <v>June</v>
      </c>
      <c r="T7137" t="str">
        <f>IF(OR(
  AND(Table1[[#This Row],[Ticket Priority]]="Critical", Table1[[#This Row],[Ticket Status]]&lt;&gt;"Closed"),
  AND(Table1[[#This Row],[Ticket Priority]]="High", Table1[[#This Row],[Ticket Status]]="Open")
), "Yes", "No")</f>
        <v>No</v>
      </c>
      <c r="U7137" s="4" t="str">
        <f>IF(Table1[[#This Row],[Ticket Status]]="Closed","Yes","No")</f>
        <v>Yes</v>
      </c>
      <c r="V7137" s="4" t="str">
        <f>IF(Table1[[#This Row],[Ticket Status]]="Pending Customer Response","Yes","No")</f>
        <v>No</v>
      </c>
      <c r="W7137" s="5">
        <f ca="1">COUNTIFS(Table1[Agent_name],Table1[[#This Row],[Agent_name]],Table1[Month],Table1[[#This Row],[Month]])/160</f>
        <v>0.22500000000000001</v>
      </c>
    </row>
    <row r="7138" spans="1:23" x14ac:dyDescent="0.25">
      <c r="A7138">
        <v>7137</v>
      </c>
      <c r="B7138" t="s">
        <v>23094</v>
      </c>
      <c r="C7138" t="s">
        <v>23095</v>
      </c>
      <c r="D7138">
        <v>28</v>
      </c>
      <c r="E7138" t="s">
        <v>58</v>
      </c>
      <c r="F7138" t="s">
        <v>281</v>
      </c>
      <c r="G7138" s="1">
        <v>44431</v>
      </c>
      <c r="H7138" t="s">
        <v>21</v>
      </c>
      <c r="I7138" t="s">
        <v>113</v>
      </c>
      <c r="J7138" s="3" t="s">
        <v>23096</v>
      </c>
      <c r="K7138" t="s">
        <v>39</v>
      </c>
      <c r="L7138" t="s">
        <v>23097</v>
      </c>
      <c r="M7138" t="s">
        <v>41</v>
      </c>
      <c r="N7138" t="s">
        <v>26</v>
      </c>
      <c r="O7138" s="2">
        <v>45078.584282407406</v>
      </c>
      <c r="P7138" s="2">
        <v>45078.42386574074</v>
      </c>
      <c r="Q7138">
        <v>2</v>
      </c>
      <c r="R7138" t="str">
        <f t="shared" ca="1" si="111"/>
        <v>Meera</v>
      </c>
      <c r="S7138" t="str">
        <f>IFERROR(TEXT(DATEVALUE(LEFT(Table1[[#This Row],[Date of Purchase]],10)), "MMMM"), TEXT(Table1[[#This Row],[Date of Purchase]], "MMMM"))</f>
        <v>August</v>
      </c>
      <c r="T7138" t="str">
        <f>IF(OR(
  AND(Table1[[#This Row],[Ticket Priority]]="Critical", Table1[[#This Row],[Ticket Status]]&lt;&gt;"Closed"),
  AND(Table1[[#This Row],[Ticket Priority]]="High", Table1[[#This Row],[Ticket Status]]="Open")
), "Yes", "No")</f>
        <v>No</v>
      </c>
      <c r="U7138" s="4" t="str">
        <f>IF(Table1[[#This Row],[Ticket Status]]="Closed","Yes","No")</f>
        <v>Yes</v>
      </c>
      <c r="V7138" s="4" t="str">
        <f>IF(Table1[[#This Row],[Ticket Status]]="Pending Customer Response","Yes","No")</f>
        <v>No</v>
      </c>
      <c r="W7138" s="5">
        <f ca="1">COUNTIFS(Table1[Agent_name],Table1[[#This Row],[Agent_name]],Table1[Month],Table1[[#This Row],[Month]])/160</f>
        <v>0.18124999999999999</v>
      </c>
    </row>
    <row r="7139" spans="1:23" x14ac:dyDescent="0.25">
      <c r="A7139">
        <v>7138</v>
      </c>
      <c r="B7139" t="s">
        <v>16094</v>
      </c>
      <c r="C7139" t="s">
        <v>19060</v>
      </c>
      <c r="D7139">
        <v>69</v>
      </c>
      <c r="E7139" t="s">
        <v>19</v>
      </c>
      <c r="F7139" t="s">
        <v>117</v>
      </c>
      <c r="G7139" s="1">
        <v>44107</v>
      </c>
      <c r="H7139" t="s">
        <v>66</v>
      </c>
      <c r="I7139" t="s">
        <v>150</v>
      </c>
      <c r="J7139" s="3" t="s">
        <v>23098</v>
      </c>
      <c r="K7139" t="s">
        <v>62</v>
      </c>
      <c r="M7139" t="s">
        <v>143</v>
      </c>
      <c r="N7139" t="s">
        <v>33</v>
      </c>
      <c r="R7139" t="str">
        <f t="shared" ca="1" si="111"/>
        <v>Aisha</v>
      </c>
      <c r="S7139" t="str">
        <f>IFERROR(TEXT(DATEVALUE(LEFT(Table1[[#This Row],[Date of Purchase]],10)), "MMMM"), TEXT(Table1[[#This Row],[Date of Purchase]], "MMMM"))</f>
        <v>October</v>
      </c>
      <c r="T7139" t="str">
        <f>IF(OR(
  AND(Table1[[#This Row],[Ticket Priority]]="Critical", Table1[[#This Row],[Ticket Status]]&lt;&gt;"Closed"),
  AND(Table1[[#This Row],[Ticket Priority]]="High", Table1[[#This Row],[Ticket Status]]="Open")
), "Yes", "No")</f>
        <v>No</v>
      </c>
      <c r="U7139" s="4" t="str">
        <f>IF(Table1[[#This Row],[Ticket Status]]="Closed","Yes","No")</f>
        <v>No</v>
      </c>
      <c r="V7139" s="4" t="str">
        <f>IF(Table1[[#This Row],[Ticket Status]]="Pending Customer Response","Yes","No")</f>
        <v>No</v>
      </c>
      <c r="W7139" s="5">
        <f ca="1">COUNTIFS(Table1[Agent_name],Table1[[#This Row],[Agent_name]],Table1[Month],Table1[[#This Row],[Month]])/160</f>
        <v>0.85624999999999996</v>
      </c>
    </row>
    <row r="7140" spans="1:23" x14ac:dyDescent="0.25">
      <c r="A7140">
        <v>7139</v>
      </c>
      <c r="B7140" t="s">
        <v>14522</v>
      </c>
      <c r="C7140" t="s">
        <v>23099</v>
      </c>
      <c r="D7140">
        <v>26</v>
      </c>
      <c r="E7140" t="s">
        <v>29</v>
      </c>
      <c r="F7140" t="s">
        <v>317</v>
      </c>
      <c r="G7140" s="1">
        <v>43891</v>
      </c>
      <c r="H7140" t="s">
        <v>45</v>
      </c>
      <c r="I7140" t="s">
        <v>52</v>
      </c>
      <c r="J7140" s="3" t="s">
        <v>23100</v>
      </c>
      <c r="K7140" t="s">
        <v>39</v>
      </c>
      <c r="L7140" t="s">
        <v>23101</v>
      </c>
      <c r="M7140" t="s">
        <v>41</v>
      </c>
      <c r="N7140" t="s">
        <v>26</v>
      </c>
      <c r="O7140" s="2">
        <v>45078.957928240743</v>
      </c>
      <c r="P7140" s="2">
        <v>45078.813483796293</v>
      </c>
      <c r="Q7140">
        <v>4</v>
      </c>
      <c r="R7140" t="str">
        <f t="shared" ca="1" si="111"/>
        <v>Sara</v>
      </c>
      <c r="S7140" t="str">
        <f>IFERROR(TEXT(DATEVALUE(LEFT(Table1[[#This Row],[Date of Purchase]],10)), "MMMM"), TEXT(Table1[[#This Row],[Date of Purchase]], "MMMM"))</f>
        <v>March</v>
      </c>
      <c r="T7140" t="str">
        <f>IF(OR(
  AND(Table1[[#This Row],[Ticket Priority]]="Critical", Table1[[#This Row],[Ticket Status]]&lt;&gt;"Closed"),
  AND(Table1[[#This Row],[Ticket Priority]]="High", Table1[[#This Row],[Ticket Status]]="Open")
), "Yes", "No")</f>
        <v>No</v>
      </c>
      <c r="U7140" s="4" t="str">
        <f>IF(Table1[[#This Row],[Ticket Status]]="Closed","Yes","No")</f>
        <v>Yes</v>
      </c>
      <c r="V7140" s="4" t="str">
        <f>IF(Table1[[#This Row],[Ticket Status]]="Pending Customer Response","Yes","No")</f>
        <v>No</v>
      </c>
      <c r="W7140" s="5">
        <f ca="1">COUNTIFS(Table1[Agent_name],Table1[[#This Row],[Agent_name]],Table1[Month],Table1[[#This Row],[Month]])/160</f>
        <v>0.55625000000000002</v>
      </c>
    </row>
    <row r="7141" spans="1:23" x14ac:dyDescent="0.25">
      <c r="A7141">
        <v>7140</v>
      </c>
      <c r="B7141" t="s">
        <v>23102</v>
      </c>
      <c r="C7141" t="s">
        <v>23103</v>
      </c>
      <c r="D7141">
        <v>65</v>
      </c>
      <c r="E7141" t="s">
        <v>29</v>
      </c>
      <c r="F7141" t="s">
        <v>207</v>
      </c>
      <c r="G7141" s="1">
        <v>44269</v>
      </c>
      <c r="H7141" t="s">
        <v>45</v>
      </c>
      <c r="I7141" t="s">
        <v>141</v>
      </c>
      <c r="J7141" s="3" t="s">
        <v>23104</v>
      </c>
      <c r="K7141" t="s">
        <v>24</v>
      </c>
      <c r="M7141" t="s">
        <v>41</v>
      </c>
      <c r="N7141" t="s">
        <v>83</v>
      </c>
      <c r="O7141" s="2">
        <v>45078.076006944444</v>
      </c>
      <c r="R7141" t="str">
        <f t="shared" ca="1" si="111"/>
        <v>Mohit</v>
      </c>
      <c r="S7141" t="str">
        <f>IFERROR(TEXT(DATEVALUE(LEFT(Table1[[#This Row],[Date of Purchase]],10)), "MMMM"), TEXT(Table1[[#This Row],[Date of Purchase]], "MMMM"))</f>
        <v>March</v>
      </c>
      <c r="T7141" t="str">
        <f>IF(OR(
  AND(Table1[[#This Row],[Ticket Priority]]="Critical", Table1[[#This Row],[Ticket Status]]&lt;&gt;"Closed"),
  AND(Table1[[#This Row],[Ticket Priority]]="High", Table1[[#This Row],[Ticket Status]]="Open")
), "Yes", "No")</f>
        <v>No</v>
      </c>
      <c r="U7141" s="4" t="str">
        <f>IF(Table1[[#This Row],[Ticket Status]]="Closed","Yes","No")</f>
        <v>No</v>
      </c>
      <c r="V7141" s="4" t="str">
        <f>IF(Table1[[#This Row],[Ticket Status]]="Pending Customer Response","Yes","No")</f>
        <v>Yes</v>
      </c>
      <c r="W7141" s="5">
        <f ca="1">COUNTIFS(Table1[Agent_name],Table1[[#This Row],[Agent_name]],Table1[Month],Table1[[#This Row],[Month]])/160</f>
        <v>0.45624999999999999</v>
      </c>
    </row>
    <row r="7142" spans="1:23" x14ac:dyDescent="0.25">
      <c r="A7142">
        <v>7141</v>
      </c>
      <c r="B7142" t="s">
        <v>23105</v>
      </c>
      <c r="C7142" t="s">
        <v>23106</v>
      </c>
      <c r="D7142">
        <v>53</v>
      </c>
      <c r="E7142" t="s">
        <v>19</v>
      </c>
      <c r="F7142" t="s">
        <v>317</v>
      </c>
      <c r="G7142" s="1">
        <v>44226</v>
      </c>
      <c r="H7142" t="s">
        <v>66</v>
      </c>
      <c r="I7142" t="s">
        <v>22</v>
      </c>
      <c r="J7142" s="3" t="s">
        <v>23107</v>
      </c>
      <c r="K7142" t="s">
        <v>39</v>
      </c>
      <c r="L7142" t="s">
        <v>23108</v>
      </c>
      <c r="M7142" t="s">
        <v>25</v>
      </c>
      <c r="N7142" t="s">
        <v>26</v>
      </c>
      <c r="O7142" s="2">
        <v>45079.004502314812</v>
      </c>
      <c r="P7142" s="2">
        <v>45078.292002314818</v>
      </c>
      <c r="Q7142">
        <v>3</v>
      </c>
      <c r="R7142" t="str">
        <f t="shared" ca="1" si="111"/>
        <v>Karan</v>
      </c>
      <c r="S7142" t="str">
        <f>IFERROR(TEXT(DATEVALUE(LEFT(Table1[[#This Row],[Date of Purchase]],10)), "MMMM"), TEXT(Table1[[#This Row],[Date of Purchase]], "MMMM"))</f>
        <v>January</v>
      </c>
      <c r="T7142" t="str">
        <f>IF(OR(
  AND(Table1[[#This Row],[Ticket Priority]]="Critical", Table1[[#This Row],[Ticket Status]]&lt;&gt;"Closed"),
  AND(Table1[[#This Row],[Ticket Priority]]="High", Table1[[#This Row],[Ticket Status]]="Open")
), "Yes", "No")</f>
        <v>No</v>
      </c>
      <c r="U7142" s="4" t="str">
        <f>IF(Table1[[#This Row],[Ticket Status]]="Closed","Yes","No")</f>
        <v>Yes</v>
      </c>
      <c r="V7142" s="4" t="str">
        <f>IF(Table1[[#This Row],[Ticket Status]]="Pending Customer Response","Yes","No")</f>
        <v>No</v>
      </c>
      <c r="W7142" s="5">
        <f ca="1">COUNTIFS(Table1[Agent_name],Table1[[#This Row],[Agent_name]],Table1[Month],Table1[[#This Row],[Month]])/160</f>
        <v>0.21249999999999999</v>
      </c>
    </row>
    <row r="7143" spans="1:23" x14ac:dyDescent="0.25">
      <c r="A7143">
        <v>7142</v>
      </c>
      <c r="B7143" t="s">
        <v>23109</v>
      </c>
      <c r="C7143" t="s">
        <v>23110</v>
      </c>
      <c r="D7143">
        <v>55</v>
      </c>
      <c r="E7143" t="s">
        <v>29</v>
      </c>
      <c r="F7143" t="s">
        <v>397</v>
      </c>
      <c r="G7143" s="1">
        <v>44193</v>
      </c>
      <c r="H7143" t="s">
        <v>21</v>
      </c>
      <c r="I7143" t="s">
        <v>150</v>
      </c>
      <c r="J7143" s="3" t="s">
        <v>23111</v>
      </c>
      <c r="K7143" t="s">
        <v>39</v>
      </c>
      <c r="L7143" t="s">
        <v>23112</v>
      </c>
      <c r="M7143" t="s">
        <v>143</v>
      </c>
      <c r="N7143" t="s">
        <v>33</v>
      </c>
      <c r="O7143" s="2">
        <v>45078.818402777775</v>
      </c>
      <c r="P7143" s="2">
        <v>45078.654513888891</v>
      </c>
      <c r="Q7143">
        <v>5</v>
      </c>
      <c r="R7143" t="str">
        <f t="shared" ca="1" si="111"/>
        <v>Karan</v>
      </c>
      <c r="S7143" t="str">
        <f>IFERROR(TEXT(DATEVALUE(LEFT(Table1[[#This Row],[Date of Purchase]],10)), "MMMM"), TEXT(Table1[[#This Row],[Date of Purchase]], "MMMM"))</f>
        <v>December</v>
      </c>
      <c r="T7143" t="str">
        <f>IF(OR(
  AND(Table1[[#This Row],[Ticket Priority]]="Critical", Table1[[#This Row],[Ticket Status]]&lt;&gt;"Closed"),
  AND(Table1[[#This Row],[Ticket Priority]]="High", Table1[[#This Row],[Ticket Status]]="Open")
), "Yes", "No")</f>
        <v>No</v>
      </c>
      <c r="U7143" s="4" t="str">
        <f>IF(Table1[[#This Row],[Ticket Status]]="Closed","Yes","No")</f>
        <v>Yes</v>
      </c>
      <c r="V7143" s="4" t="str">
        <f>IF(Table1[[#This Row],[Ticket Status]]="Pending Customer Response","Yes","No")</f>
        <v>No</v>
      </c>
      <c r="W7143" s="5">
        <f ca="1">COUNTIFS(Table1[Agent_name],Table1[[#This Row],[Agent_name]],Table1[Month],Table1[[#This Row],[Month]])/160</f>
        <v>0.18124999999999999</v>
      </c>
    </row>
    <row r="7144" spans="1:23" x14ac:dyDescent="0.25">
      <c r="A7144">
        <v>7143</v>
      </c>
      <c r="B7144" t="s">
        <v>23113</v>
      </c>
      <c r="C7144" t="s">
        <v>23114</v>
      </c>
      <c r="D7144">
        <v>59</v>
      </c>
      <c r="E7144" t="s">
        <v>19</v>
      </c>
      <c r="F7144" t="s">
        <v>219</v>
      </c>
      <c r="G7144" s="1">
        <v>44256</v>
      </c>
      <c r="H7144" t="s">
        <v>59</v>
      </c>
      <c r="I7144" t="s">
        <v>52</v>
      </c>
      <c r="J7144" s="3" t="s">
        <v>23115</v>
      </c>
      <c r="K7144" t="s">
        <v>39</v>
      </c>
      <c r="L7144" t="s">
        <v>23116</v>
      </c>
      <c r="M7144" t="s">
        <v>25</v>
      </c>
      <c r="N7144" t="s">
        <v>55</v>
      </c>
      <c r="O7144" s="2">
        <v>45078.73369212963</v>
      </c>
      <c r="P7144" s="2">
        <v>45078.251747685186</v>
      </c>
      <c r="Q7144">
        <v>3</v>
      </c>
      <c r="R7144" t="str">
        <f t="shared" ca="1" si="111"/>
        <v>Mohit</v>
      </c>
      <c r="S7144" t="str">
        <f>IFERROR(TEXT(DATEVALUE(LEFT(Table1[[#This Row],[Date of Purchase]],10)), "MMMM"), TEXT(Table1[[#This Row],[Date of Purchase]], "MMMM"))</f>
        <v>March</v>
      </c>
      <c r="T7144" t="str">
        <f>IF(OR(
  AND(Table1[[#This Row],[Ticket Priority]]="Critical", Table1[[#This Row],[Ticket Status]]&lt;&gt;"Closed"),
  AND(Table1[[#This Row],[Ticket Priority]]="High", Table1[[#This Row],[Ticket Status]]="Open")
), "Yes", "No")</f>
        <v>No</v>
      </c>
      <c r="U7144" s="4" t="str">
        <f>IF(Table1[[#This Row],[Ticket Status]]="Closed","Yes","No")</f>
        <v>Yes</v>
      </c>
      <c r="V7144" s="4" t="str">
        <f>IF(Table1[[#This Row],[Ticket Status]]="Pending Customer Response","Yes","No")</f>
        <v>No</v>
      </c>
      <c r="W7144" s="5">
        <f ca="1">COUNTIFS(Table1[Agent_name],Table1[[#This Row],[Agent_name]],Table1[Month],Table1[[#This Row],[Month]])/160</f>
        <v>0.45624999999999999</v>
      </c>
    </row>
    <row r="7145" spans="1:23" x14ac:dyDescent="0.25">
      <c r="A7145">
        <v>7144</v>
      </c>
      <c r="B7145" t="s">
        <v>23117</v>
      </c>
      <c r="C7145" t="s">
        <v>23118</v>
      </c>
      <c r="D7145">
        <v>61</v>
      </c>
      <c r="E7145" t="s">
        <v>19</v>
      </c>
      <c r="F7145" t="s">
        <v>71</v>
      </c>
      <c r="G7145" s="1">
        <v>44223</v>
      </c>
      <c r="H7145" t="s">
        <v>45</v>
      </c>
      <c r="I7145" t="s">
        <v>59</v>
      </c>
      <c r="J7145" s="3" t="s">
        <v>23119</v>
      </c>
      <c r="K7145" t="s">
        <v>24</v>
      </c>
      <c r="M7145" t="s">
        <v>143</v>
      </c>
      <c r="N7145" t="s">
        <v>26</v>
      </c>
      <c r="O7145" s="2">
        <v>45078.833009259259</v>
      </c>
      <c r="R7145" t="str">
        <f t="shared" ca="1" si="111"/>
        <v>Aisha</v>
      </c>
      <c r="S7145" t="str">
        <f>IFERROR(TEXT(DATEVALUE(LEFT(Table1[[#This Row],[Date of Purchase]],10)), "MMMM"), TEXT(Table1[[#This Row],[Date of Purchase]], "MMMM"))</f>
        <v>January</v>
      </c>
      <c r="T7145" t="str">
        <f>IF(OR(
  AND(Table1[[#This Row],[Ticket Priority]]="Critical", Table1[[#This Row],[Ticket Status]]&lt;&gt;"Closed"),
  AND(Table1[[#This Row],[Ticket Priority]]="High", Table1[[#This Row],[Ticket Status]]="Open")
), "Yes", "No")</f>
        <v>No</v>
      </c>
      <c r="U7145" s="4" t="str">
        <f>IF(Table1[[#This Row],[Ticket Status]]="Closed","Yes","No")</f>
        <v>No</v>
      </c>
      <c r="V7145" s="4" t="str">
        <f>IF(Table1[[#This Row],[Ticket Status]]="Pending Customer Response","Yes","No")</f>
        <v>Yes</v>
      </c>
      <c r="W7145" s="5">
        <f ca="1">COUNTIFS(Table1[Agent_name],Table1[[#This Row],[Agent_name]],Table1[Month],Table1[[#This Row],[Month]])/160</f>
        <v>0.83125000000000004</v>
      </c>
    </row>
    <row r="7146" spans="1:23" x14ac:dyDescent="0.25">
      <c r="A7146">
        <v>7145</v>
      </c>
      <c r="B7146" t="s">
        <v>23120</v>
      </c>
      <c r="C7146" t="s">
        <v>23121</v>
      </c>
      <c r="D7146">
        <v>29</v>
      </c>
      <c r="E7146" t="s">
        <v>19</v>
      </c>
      <c r="F7146" t="s">
        <v>207</v>
      </c>
      <c r="G7146" s="1">
        <v>44527</v>
      </c>
      <c r="H7146" t="s">
        <v>66</v>
      </c>
      <c r="I7146" t="s">
        <v>31</v>
      </c>
      <c r="J7146" s="3" t="s">
        <v>23122</v>
      </c>
      <c r="K7146" t="s">
        <v>24</v>
      </c>
      <c r="M7146" t="s">
        <v>41</v>
      </c>
      <c r="N7146" t="s">
        <v>26</v>
      </c>
      <c r="O7146" s="2">
        <v>45078.921909722223</v>
      </c>
      <c r="R7146" t="str">
        <f t="shared" ca="1" si="111"/>
        <v>Priya</v>
      </c>
      <c r="S7146" t="str">
        <f>IFERROR(TEXT(DATEVALUE(LEFT(Table1[[#This Row],[Date of Purchase]],10)), "MMMM"), TEXT(Table1[[#This Row],[Date of Purchase]], "MMMM"))</f>
        <v>November</v>
      </c>
      <c r="T7146" t="str">
        <f>IF(OR(
  AND(Table1[[#This Row],[Ticket Priority]]="Critical", Table1[[#This Row],[Ticket Status]]&lt;&gt;"Closed"),
  AND(Table1[[#This Row],[Ticket Priority]]="High", Table1[[#This Row],[Ticket Status]]="Open")
), "Yes", "No")</f>
        <v>No</v>
      </c>
      <c r="U7146" s="4" t="str">
        <f>IF(Table1[[#This Row],[Ticket Status]]="Closed","Yes","No")</f>
        <v>No</v>
      </c>
      <c r="V7146" s="4" t="str">
        <f>IF(Table1[[#This Row],[Ticket Status]]="Pending Customer Response","Yes","No")</f>
        <v>Yes</v>
      </c>
      <c r="W7146" s="5">
        <f ca="1">COUNTIFS(Table1[Agent_name],Table1[[#This Row],[Agent_name]],Table1[Month],Table1[[#This Row],[Month]])/160</f>
        <v>0.41249999999999998</v>
      </c>
    </row>
    <row r="7147" spans="1:23" x14ac:dyDescent="0.25">
      <c r="A7147">
        <v>7146</v>
      </c>
      <c r="B7147" t="s">
        <v>23123</v>
      </c>
      <c r="C7147" t="s">
        <v>23124</v>
      </c>
      <c r="D7147">
        <v>69</v>
      </c>
      <c r="E7147" t="s">
        <v>19</v>
      </c>
      <c r="F7147" t="s">
        <v>431</v>
      </c>
      <c r="G7147" s="1">
        <v>44464</v>
      </c>
      <c r="H7147" t="s">
        <v>45</v>
      </c>
      <c r="I7147" t="s">
        <v>59</v>
      </c>
      <c r="J7147" s="3" t="s">
        <v>23125</v>
      </c>
      <c r="K7147" t="s">
        <v>24</v>
      </c>
      <c r="M7147" t="s">
        <v>25</v>
      </c>
      <c r="N7147" t="s">
        <v>26</v>
      </c>
      <c r="O7147" s="2">
        <v>45078.787199074075</v>
      </c>
      <c r="R7147" t="str">
        <f t="shared" ca="1" si="111"/>
        <v>Sara</v>
      </c>
      <c r="S7147" t="str">
        <f>IFERROR(TEXT(DATEVALUE(LEFT(Table1[[#This Row],[Date of Purchase]],10)), "MMMM"), TEXT(Table1[[#This Row],[Date of Purchase]], "MMMM"))</f>
        <v>September</v>
      </c>
      <c r="T7147" t="str">
        <f>IF(OR(
  AND(Table1[[#This Row],[Ticket Priority]]="Critical", Table1[[#This Row],[Ticket Status]]&lt;&gt;"Closed"),
  AND(Table1[[#This Row],[Ticket Priority]]="High", Table1[[#This Row],[Ticket Status]]="Open")
), "Yes", "No")</f>
        <v>Yes</v>
      </c>
      <c r="U7147" s="4" t="str">
        <f>IF(Table1[[#This Row],[Ticket Status]]="Closed","Yes","No")</f>
        <v>No</v>
      </c>
      <c r="V7147" s="4" t="str">
        <f>IF(Table1[[#This Row],[Ticket Status]]="Pending Customer Response","Yes","No")</f>
        <v>Yes</v>
      </c>
      <c r="W7147" s="5">
        <f ca="1">COUNTIFS(Table1[Agent_name],Table1[[#This Row],[Agent_name]],Table1[Month],Table1[[#This Row],[Month]])/160</f>
        <v>0.65</v>
      </c>
    </row>
    <row r="7148" spans="1:23" x14ac:dyDescent="0.25">
      <c r="A7148">
        <v>7147</v>
      </c>
      <c r="B7148" t="s">
        <v>23126</v>
      </c>
      <c r="C7148" t="s">
        <v>23127</v>
      </c>
      <c r="D7148">
        <v>66</v>
      </c>
      <c r="E7148" t="s">
        <v>58</v>
      </c>
      <c r="F7148" t="s">
        <v>112</v>
      </c>
      <c r="G7148" s="1">
        <v>44534</v>
      </c>
      <c r="H7148" t="s">
        <v>59</v>
      </c>
      <c r="I7148" t="s">
        <v>59</v>
      </c>
      <c r="J7148" s="3" t="s">
        <v>23128</v>
      </c>
      <c r="K7148" t="s">
        <v>62</v>
      </c>
      <c r="M7148" t="s">
        <v>89</v>
      </c>
      <c r="N7148" t="s">
        <v>55</v>
      </c>
      <c r="Q7148">
        <v>5</v>
      </c>
      <c r="R7148" t="str">
        <f t="shared" ca="1" si="111"/>
        <v>Rahul</v>
      </c>
      <c r="S7148" t="str">
        <f>IFERROR(TEXT(DATEVALUE(LEFT(Table1[[#This Row],[Date of Purchase]],10)), "MMMM"), TEXT(Table1[[#This Row],[Date of Purchase]], "MMMM"))</f>
        <v>December</v>
      </c>
      <c r="T7148" t="str">
        <f>IF(OR(
  AND(Table1[[#This Row],[Ticket Priority]]="Critical", Table1[[#This Row],[Ticket Status]]&lt;&gt;"Closed"),
  AND(Table1[[#This Row],[Ticket Priority]]="High", Table1[[#This Row],[Ticket Status]]="Open")
), "Yes", "No")</f>
        <v>Yes</v>
      </c>
      <c r="U7148" s="4" t="str">
        <f>IF(Table1[[#This Row],[Ticket Status]]="Closed","Yes","No")</f>
        <v>No</v>
      </c>
      <c r="V7148" s="4" t="str">
        <f>IF(Table1[[#This Row],[Ticket Status]]="Pending Customer Response","Yes","No")</f>
        <v>No</v>
      </c>
      <c r="W7148" s="5">
        <f ca="1">COUNTIFS(Table1[Agent_name],Table1[[#This Row],[Agent_name]],Table1[Month],Table1[[#This Row],[Month]])/160</f>
        <v>0.23125000000000001</v>
      </c>
    </row>
    <row r="7149" spans="1:23" x14ac:dyDescent="0.25">
      <c r="A7149">
        <v>7148</v>
      </c>
      <c r="B7149" t="s">
        <v>23129</v>
      </c>
      <c r="C7149" t="s">
        <v>23130</v>
      </c>
      <c r="D7149">
        <v>30</v>
      </c>
      <c r="E7149" t="s">
        <v>19</v>
      </c>
      <c r="F7149" t="s">
        <v>149</v>
      </c>
      <c r="G7149" s="1">
        <v>44241</v>
      </c>
      <c r="H7149" t="s">
        <v>21</v>
      </c>
      <c r="I7149" t="s">
        <v>141</v>
      </c>
      <c r="J7149" s="3" t="s">
        <v>23131</v>
      </c>
      <c r="K7149" t="s">
        <v>39</v>
      </c>
      <c r="L7149" t="s">
        <v>23132</v>
      </c>
      <c r="M7149" t="s">
        <v>143</v>
      </c>
      <c r="N7149" t="s">
        <v>33</v>
      </c>
      <c r="O7149" s="2">
        <v>45078.421261574076</v>
      </c>
      <c r="P7149" s="2">
        <v>45078.375428240739</v>
      </c>
      <c r="Q7149">
        <v>3</v>
      </c>
      <c r="R7149" t="str">
        <f t="shared" ca="1" si="111"/>
        <v>Karan</v>
      </c>
      <c r="S7149" t="str">
        <f>IFERROR(TEXT(DATEVALUE(LEFT(Table1[[#This Row],[Date of Purchase]],10)), "MMMM"), TEXT(Table1[[#This Row],[Date of Purchase]], "MMMM"))</f>
        <v>February</v>
      </c>
      <c r="T7149" t="str">
        <f>IF(OR(
  AND(Table1[[#This Row],[Ticket Priority]]="Critical", Table1[[#This Row],[Ticket Status]]&lt;&gt;"Closed"),
  AND(Table1[[#This Row],[Ticket Priority]]="High", Table1[[#This Row],[Ticket Status]]="Open")
), "Yes", "No")</f>
        <v>No</v>
      </c>
      <c r="U7149" s="4" t="str">
        <f>IF(Table1[[#This Row],[Ticket Status]]="Closed","Yes","No")</f>
        <v>Yes</v>
      </c>
      <c r="V7149" s="4" t="str">
        <f>IF(Table1[[#This Row],[Ticket Status]]="Pending Customer Response","Yes","No")</f>
        <v>No</v>
      </c>
      <c r="W7149" s="5">
        <f ca="1">COUNTIFS(Table1[Agent_name],Table1[[#This Row],[Agent_name]],Table1[Month],Table1[[#This Row],[Month]])/160</f>
        <v>0.17499999999999999</v>
      </c>
    </row>
    <row r="7150" spans="1:23" x14ac:dyDescent="0.25">
      <c r="A7150">
        <v>7149</v>
      </c>
      <c r="B7150" t="s">
        <v>4060</v>
      </c>
      <c r="C7150" t="s">
        <v>23133</v>
      </c>
      <c r="D7150">
        <v>68</v>
      </c>
      <c r="E7150" t="s">
        <v>58</v>
      </c>
      <c r="F7150" t="s">
        <v>86</v>
      </c>
      <c r="G7150" s="1">
        <v>44380</v>
      </c>
      <c r="H7150" t="s">
        <v>45</v>
      </c>
      <c r="I7150" t="s">
        <v>67</v>
      </c>
      <c r="J7150" s="3" t="s">
        <v>23134</v>
      </c>
      <c r="K7150" t="s">
        <v>39</v>
      </c>
      <c r="L7150" t="s">
        <v>23135</v>
      </c>
      <c r="M7150" t="s">
        <v>41</v>
      </c>
      <c r="N7150" t="s">
        <v>55</v>
      </c>
      <c r="O7150" s="2">
        <v>45078.796284722222</v>
      </c>
      <c r="P7150" s="2">
        <v>45078.600451388891</v>
      </c>
      <c r="Q7150">
        <v>1</v>
      </c>
      <c r="R7150" t="str">
        <f t="shared" ca="1" si="111"/>
        <v>Aisha</v>
      </c>
      <c r="S7150" t="str">
        <f>IFERROR(TEXT(DATEVALUE(LEFT(Table1[[#This Row],[Date of Purchase]],10)), "MMMM"), TEXT(Table1[[#This Row],[Date of Purchase]], "MMMM"))</f>
        <v>July</v>
      </c>
      <c r="T7150" t="str">
        <f>IF(OR(
  AND(Table1[[#This Row],[Ticket Priority]]="Critical", Table1[[#This Row],[Ticket Status]]&lt;&gt;"Closed"),
  AND(Table1[[#This Row],[Ticket Priority]]="High", Table1[[#This Row],[Ticket Status]]="Open")
), "Yes", "No")</f>
        <v>No</v>
      </c>
      <c r="U7150" s="4" t="str">
        <f>IF(Table1[[#This Row],[Ticket Status]]="Closed","Yes","No")</f>
        <v>Yes</v>
      </c>
      <c r="V7150" s="4" t="str">
        <f>IF(Table1[[#This Row],[Ticket Status]]="Pending Customer Response","Yes","No")</f>
        <v>No</v>
      </c>
      <c r="W7150" s="5">
        <f ca="1">COUNTIFS(Table1[Agent_name],Table1[[#This Row],[Agent_name]],Table1[Month],Table1[[#This Row],[Month]])/160</f>
        <v>0.875</v>
      </c>
    </row>
    <row r="7151" spans="1:23" x14ac:dyDescent="0.25">
      <c r="A7151">
        <v>7150</v>
      </c>
      <c r="B7151" t="s">
        <v>23136</v>
      </c>
      <c r="C7151" t="s">
        <v>23137</v>
      </c>
      <c r="D7151">
        <v>56</v>
      </c>
      <c r="E7151" t="s">
        <v>19</v>
      </c>
      <c r="F7151" t="s">
        <v>456</v>
      </c>
      <c r="G7151" s="1">
        <v>44543</v>
      </c>
      <c r="H7151" t="s">
        <v>66</v>
      </c>
      <c r="I7151" t="s">
        <v>67</v>
      </c>
      <c r="J7151" s="3" t="s">
        <v>23138</v>
      </c>
      <c r="K7151" t="s">
        <v>39</v>
      </c>
      <c r="L7151" t="s">
        <v>23139</v>
      </c>
      <c r="M7151" t="s">
        <v>143</v>
      </c>
      <c r="N7151" t="s">
        <v>33</v>
      </c>
      <c r="O7151" s="2">
        <v>45078.096296296295</v>
      </c>
      <c r="P7151" s="2">
        <v>45078.38726851852</v>
      </c>
      <c r="Q7151">
        <v>3</v>
      </c>
      <c r="R7151" t="str">
        <f t="shared" ca="1" si="111"/>
        <v>Sara</v>
      </c>
      <c r="S7151" t="str">
        <f>IFERROR(TEXT(DATEVALUE(LEFT(Table1[[#This Row],[Date of Purchase]],10)), "MMMM"), TEXT(Table1[[#This Row],[Date of Purchase]], "MMMM"))</f>
        <v>December</v>
      </c>
      <c r="T7151" t="str">
        <f>IF(OR(
  AND(Table1[[#This Row],[Ticket Priority]]="Critical", Table1[[#This Row],[Ticket Status]]&lt;&gt;"Closed"),
  AND(Table1[[#This Row],[Ticket Priority]]="High", Table1[[#This Row],[Ticket Status]]="Open")
), "Yes", "No")</f>
        <v>No</v>
      </c>
      <c r="U7151" s="4" t="str">
        <f>IF(Table1[[#This Row],[Ticket Status]]="Closed","Yes","No")</f>
        <v>Yes</v>
      </c>
      <c r="V7151" s="4" t="str">
        <f>IF(Table1[[#This Row],[Ticket Status]]="Pending Customer Response","Yes","No")</f>
        <v>No</v>
      </c>
      <c r="W7151" s="5">
        <f ca="1">COUNTIFS(Table1[Agent_name],Table1[[#This Row],[Agent_name]],Table1[Month],Table1[[#This Row],[Month]])/160</f>
        <v>0.55625000000000002</v>
      </c>
    </row>
    <row r="7152" spans="1:23" x14ac:dyDescent="0.25">
      <c r="A7152">
        <v>7151</v>
      </c>
      <c r="B7152" t="s">
        <v>23140</v>
      </c>
      <c r="C7152" t="s">
        <v>23141</v>
      </c>
      <c r="D7152">
        <v>57</v>
      </c>
      <c r="E7152" t="s">
        <v>58</v>
      </c>
      <c r="F7152" t="s">
        <v>65</v>
      </c>
      <c r="G7152" s="1">
        <v>44302</v>
      </c>
      <c r="H7152" t="s">
        <v>59</v>
      </c>
      <c r="I7152" t="s">
        <v>22</v>
      </c>
      <c r="J7152" s="3" t="s">
        <v>23142</v>
      </c>
      <c r="K7152" t="s">
        <v>62</v>
      </c>
      <c r="M7152" t="s">
        <v>89</v>
      </c>
      <c r="N7152" t="s">
        <v>55</v>
      </c>
      <c r="R7152" t="str">
        <f t="shared" ca="1" si="111"/>
        <v>Sara</v>
      </c>
      <c r="S7152" t="str">
        <f>IFERROR(TEXT(DATEVALUE(LEFT(Table1[[#This Row],[Date of Purchase]],10)), "MMMM"), TEXT(Table1[[#This Row],[Date of Purchase]], "MMMM"))</f>
        <v>April</v>
      </c>
      <c r="T7152" t="str">
        <f>IF(OR(
  AND(Table1[[#This Row],[Ticket Priority]]="Critical", Table1[[#This Row],[Ticket Status]]&lt;&gt;"Closed"),
  AND(Table1[[#This Row],[Ticket Priority]]="High", Table1[[#This Row],[Ticket Status]]="Open")
), "Yes", "No")</f>
        <v>Yes</v>
      </c>
      <c r="U7152" s="4" t="str">
        <f>IF(Table1[[#This Row],[Ticket Status]]="Closed","Yes","No")</f>
        <v>No</v>
      </c>
      <c r="V7152" s="4" t="str">
        <f>IF(Table1[[#This Row],[Ticket Status]]="Pending Customer Response","Yes","No")</f>
        <v>No</v>
      </c>
      <c r="W7152" s="5">
        <f ca="1">COUNTIFS(Table1[Agent_name],Table1[[#This Row],[Agent_name]],Table1[Month],Table1[[#This Row],[Month]])/160</f>
        <v>0.75624999999999998</v>
      </c>
    </row>
    <row r="7153" spans="1:23" x14ac:dyDescent="0.25">
      <c r="A7153">
        <v>7152</v>
      </c>
      <c r="B7153" t="s">
        <v>21031</v>
      </c>
      <c r="C7153" t="s">
        <v>23143</v>
      </c>
      <c r="D7153">
        <v>60</v>
      </c>
      <c r="E7153" t="s">
        <v>58</v>
      </c>
      <c r="F7153" t="s">
        <v>134</v>
      </c>
      <c r="G7153" s="1">
        <v>44304</v>
      </c>
      <c r="H7153" t="s">
        <v>45</v>
      </c>
      <c r="I7153" t="s">
        <v>67</v>
      </c>
      <c r="J7153" s="3" t="s">
        <v>23144</v>
      </c>
      <c r="K7153" t="s">
        <v>24</v>
      </c>
      <c r="M7153" t="s">
        <v>25</v>
      </c>
      <c r="N7153" t="s">
        <v>26</v>
      </c>
      <c r="O7153" s="2">
        <v>45078.844247685185</v>
      </c>
      <c r="R7153" t="str">
        <f t="shared" ca="1" si="111"/>
        <v>Aisha</v>
      </c>
      <c r="S7153" t="str">
        <f>IFERROR(TEXT(DATEVALUE(LEFT(Table1[[#This Row],[Date of Purchase]],10)), "MMMM"), TEXT(Table1[[#This Row],[Date of Purchase]], "MMMM"))</f>
        <v>April</v>
      </c>
      <c r="T7153" t="str">
        <f>IF(OR(
  AND(Table1[[#This Row],[Ticket Priority]]="Critical", Table1[[#This Row],[Ticket Status]]&lt;&gt;"Closed"),
  AND(Table1[[#This Row],[Ticket Priority]]="High", Table1[[#This Row],[Ticket Status]]="Open")
), "Yes", "No")</f>
        <v>Yes</v>
      </c>
      <c r="U7153" s="4" t="str">
        <f>IF(Table1[[#This Row],[Ticket Status]]="Closed","Yes","No")</f>
        <v>No</v>
      </c>
      <c r="V7153" s="4" t="str">
        <f>IF(Table1[[#This Row],[Ticket Status]]="Pending Customer Response","Yes","No")</f>
        <v>Yes</v>
      </c>
      <c r="W7153" s="5">
        <f ca="1">COUNTIFS(Table1[Agent_name],Table1[[#This Row],[Agent_name]],Table1[Month],Table1[[#This Row],[Month]])/160</f>
        <v>0.81874999999999998</v>
      </c>
    </row>
    <row r="7154" spans="1:23" x14ac:dyDescent="0.25">
      <c r="A7154">
        <v>7153</v>
      </c>
      <c r="B7154" t="s">
        <v>23145</v>
      </c>
      <c r="C7154" t="s">
        <v>23146</v>
      </c>
      <c r="D7154">
        <v>42</v>
      </c>
      <c r="E7154" t="s">
        <v>19</v>
      </c>
      <c r="F7154" t="s">
        <v>112</v>
      </c>
      <c r="G7154" s="1">
        <v>44110</v>
      </c>
      <c r="H7154" t="s">
        <v>66</v>
      </c>
      <c r="I7154" t="s">
        <v>37</v>
      </c>
      <c r="J7154" s="3" t="s">
        <v>23147</v>
      </c>
      <c r="K7154" t="s">
        <v>39</v>
      </c>
      <c r="L7154" t="s">
        <v>23148</v>
      </c>
      <c r="M7154" t="s">
        <v>89</v>
      </c>
      <c r="N7154" t="s">
        <v>83</v>
      </c>
      <c r="O7154" s="2">
        <v>45079.003981481481</v>
      </c>
      <c r="P7154" s="2">
        <v>45078.728981481479</v>
      </c>
      <c r="Q7154">
        <v>4</v>
      </c>
      <c r="R7154" t="str">
        <f t="shared" ca="1" si="111"/>
        <v>Ravi</v>
      </c>
      <c r="S7154" t="str">
        <f>IFERROR(TEXT(DATEVALUE(LEFT(Table1[[#This Row],[Date of Purchase]],10)), "MMMM"), TEXT(Table1[[#This Row],[Date of Purchase]], "MMMM"))</f>
        <v>October</v>
      </c>
      <c r="T7154" t="str">
        <f>IF(OR(
  AND(Table1[[#This Row],[Ticket Priority]]="Critical", Table1[[#This Row],[Ticket Status]]&lt;&gt;"Closed"),
  AND(Table1[[#This Row],[Ticket Priority]]="High", Table1[[#This Row],[Ticket Status]]="Open")
), "Yes", "No")</f>
        <v>No</v>
      </c>
      <c r="U7154" s="4" t="str">
        <f>IF(Table1[[#This Row],[Ticket Status]]="Closed","Yes","No")</f>
        <v>Yes</v>
      </c>
      <c r="V7154" s="4" t="str">
        <f>IF(Table1[[#This Row],[Ticket Status]]="Pending Customer Response","Yes","No")</f>
        <v>No</v>
      </c>
      <c r="W7154" s="5">
        <f ca="1">COUNTIFS(Table1[Agent_name],Table1[[#This Row],[Agent_name]],Table1[Month],Table1[[#This Row],[Month]])/160</f>
        <v>0.58125000000000004</v>
      </c>
    </row>
    <row r="7155" spans="1:23" x14ac:dyDescent="0.25">
      <c r="A7155">
        <v>7154</v>
      </c>
      <c r="B7155" t="s">
        <v>23149</v>
      </c>
      <c r="C7155" t="s">
        <v>23150</v>
      </c>
      <c r="D7155">
        <v>37</v>
      </c>
      <c r="E7155" t="s">
        <v>19</v>
      </c>
      <c r="F7155" t="s">
        <v>44</v>
      </c>
      <c r="G7155" s="1">
        <v>43979</v>
      </c>
      <c r="H7155" t="s">
        <v>66</v>
      </c>
      <c r="I7155" t="s">
        <v>177</v>
      </c>
      <c r="J7155" s="3" t="s">
        <v>23151</v>
      </c>
      <c r="K7155" t="s">
        <v>24</v>
      </c>
      <c r="M7155" t="s">
        <v>143</v>
      </c>
      <c r="N7155" t="s">
        <v>33</v>
      </c>
      <c r="O7155" s="2">
        <v>45078.389432870368</v>
      </c>
      <c r="R7155" t="str">
        <f t="shared" ca="1" si="111"/>
        <v>Neha</v>
      </c>
      <c r="S7155" t="str">
        <f>IFERROR(TEXT(DATEVALUE(LEFT(Table1[[#This Row],[Date of Purchase]],10)), "MMMM"), TEXT(Table1[[#This Row],[Date of Purchase]], "MMMM"))</f>
        <v>May</v>
      </c>
      <c r="T7155" t="str">
        <f>IF(OR(
  AND(Table1[[#This Row],[Ticket Priority]]="Critical", Table1[[#This Row],[Ticket Status]]&lt;&gt;"Closed"),
  AND(Table1[[#This Row],[Ticket Priority]]="High", Table1[[#This Row],[Ticket Status]]="Open")
), "Yes", "No")</f>
        <v>No</v>
      </c>
      <c r="U7155" s="4" t="str">
        <f>IF(Table1[[#This Row],[Ticket Status]]="Closed","Yes","No")</f>
        <v>No</v>
      </c>
      <c r="V7155" s="4" t="str">
        <f>IF(Table1[[#This Row],[Ticket Status]]="Pending Customer Response","Yes","No")</f>
        <v>Yes</v>
      </c>
      <c r="W7155" s="5">
        <f ca="1">COUNTIFS(Table1[Agent_name],Table1[[#This Row],[Agent_name]],Table1[Month],Table1[[#This Row],[Month]])/160</f>
        <v>0.20624999999999999</v>
      </c>
    </row>
    <row r="7156" spans="1:23" x14ac:dyDescent="0.25">
      <c r="A7156">
        <v>7155</v>
      </c>
      <c r="B7156" t="s">
        <v>23152</v>
      </c>
      <c r="C7156" t="s">
        <v>23153</v>
      </c>
      <c r="D7156">
        <v>60</v>
      </c>
      <c r="E7156" t="s">
        <v>29</v>
      </c>
      <c r="F7156" t="s">
        <v>397</v>
      </c>
      <c r="G7156" s="1">
        <v>43845</v>
      </c>
      <c r="H7156" t="s">
        <v>21</v>
      </c>
      <c r="I7156" t="s">
        <v>99</v>
      </c>
      <c r="J7156" s="3" t="s">
        <v>23154</v>
      </c>
      <c r="K7156" t="s">
        <v>24</v>
      </c>
      <c r="M7156" t="s">
        <v>41</v>
      </c>
      <c r="N7156" t="s">
        <v>55</v>
      </c>
      <c r="O7156" s="2">
        <v>45078.133194444446</v>
      </c>
      <c r="R7156" t="str">
        <f t="shared" ca="1" si="111"/>
        <v>Sara</v>
      </c>
      <c r="S7156" t="str">
        <f>IFERROR(TEXT(DATEVALUE(LEFT(Table1[[#This Row],[Date of Purchase]],10)), "MMMM"), TEXT(Table1[[#This Row],[Date of Purchase]], "MMMM"))</f>
        <v>January</v>
      </c>
      <c r="T7156" t="str">
        <f>IF(OR(
  AND(Table1[[#This Row],[Ticket Priority]]="Critical", Table1[[#This Row],[Ticket Status]]&lt;&gt;"Closed"),
  AND(Table1[[#This Row],[Ticket Priority]]="High", Table1[[#This Row],[Ticket Status]]="Open")
), "Yes", "No")</f>
        <v>No</v>
      </c>
      <c r="U7156" s="4" t="str">
        <f>IF(Table1[[#This Row],[Ticket Status]]="Closed","Yes","No")</f>
        <v>No</v>
      </c>
      <c r="V7156" s="4" t="str">
        <f>IF(Table1[[#This Row],[Ticket Status]]="Pending Customer Response","Yes","No")</f>
        <v>Yes</v>
      </c>
      <c r="W7156" s="5">
        <f ca="1">COUNTIFS(Table1[Agent_name],Table1[[#This Row],[Agent_name]],Table1[Month],Table1[[#This Row],[Month]])/160</f>
        <v>0.70625000000000004</v>
      </c>
    </row>
    <row r="7157" spans="1:23" x14ac:dyDescent="0.25">
      <c r="A7157">
        <v>7156</v>
      </c>
      <c r="B7157" t="s">
        <v>23155</v>
      </c>
      <c r="C7157" t="s">
        <v>23156</v>
      </c>
      <c r="D7157">
        <v>62</v>
      </c>
      <c r="E7157" t="s">
        <v>29</v>
      </c>
      <c r="F7157" t="s">
        <v>211</v>
      </c>
      <c r="G7157" s="1">
        <v>43939</v>
      </c>
      <c r="H7157" t="s">
        <v>45</v>
      </c>
      <c r="I7157" t="s">
        <v>22</v>
      </c>
      <c r="J7157" s="3" t="s">
        <v>23157</v>
      </c>
      <c r="K7157" t="s">
        <v>24</v>
      </c>
      <c r="M7157" t="s">
        <v>89</v>
      </c>
      <c r="N7157" t="s">
        <v>55</v>
      </c>
      <c r="O7157" s="2">
        <v>45078.571400462963</v>
      </c>
      <c r="R7157" t="str">
        <f t="shared" ca="1" si="111"/>
        <v>Ravi</v>
      </c>
      <c r="S7157" t="str">
        <f>IFERROR(TEXT(DATEVALUE(LEFT(Table1[[#This Row],[Date of Purchase]],10)), "MMMM"), TEXT(Table1[[#This Row],[Date of Purchase]], "MMMM"))</f>
        <v>April</v>
      </c>
      <c r="T7157" t="str">
        <f>IF(OR(
  AND(Table1[[#This Row],[Ticket Priority]]="Critical", Table1[[#This Row],[Ticket Status]]&lt;&gt;"Closed"),
  AND(Table1[[#This Row],[Ticket Priority]]="High", Table1[[#This Row],[Ticket Status]]="Open")
), "Yes", "No")</f>
        <v>No</v>
      </c>
      <c r="U7157" s="4" t="str">
        <f>IF(Table1[[#This Row],[Ticket Status]]="Closed","Yes","No")</f>
        <v>No</v>
      </c>
      <c r="V7157" s="4" t="str">
        <f>IF(Table1[[#This Row],[Ticket Status]]="Pending Customer Response","Yes","No")</f>
        <v>Yes</v>
      </c>
      <c r="W7157" s="5">
        <f ca="1">COUNTIFS(Table1[Agent_name],Table1[[#This Row],[Agent_name]],Table1[Month],Table1[[#This Row],[Month]])/160</f>
        <v>0.625</v>
      </c>
    </row>
    <row r="7158" spans="1:23" x14ac:dyDescent="0.25">
      <c r="A7158">
        <v>7157</v>
      </c>
      <c r="B7158" t="s">
        <v>23158</v>
      </c>
      <c r="C7158" t="s">
        <v>23159</v>
      </c>
      <c r="D7158">
        <v>45</v>
      </c>
      <c r="E7158" t="s">
        <v>19</v>
      </c>
      <c r="F7158" t="s">
        <v>30</v>
      </c>
      <c r="G7158" s="1">
        <v>44177</v>
      </c>
      <c r="H7158" t="s">
        <v>66</v>
      </c>
      <c r="I7158" t="s">
        <v>72</v>
      </c>
      <c r="J7158" s="3" t="s">
        <v>23160</v>
      </c>
      <c r="K7158" t="s">
        <v>39</v>
      </c>
      <c r="L7158" t="s">
        <v>23161</v>
      </c>
      <c r="M7158" t="s">
        <v>89</v>
      </c>
      <c r="N7158" t="s">
        <v>33</v>
      </c>
      <c r="O7158" s="2">
        <v>45078.109606481485</v>
      </c>
      <c r="P7158" s="2">
        <v>45078.071412037039</v>
      </c>
      <c r="Q7158">
        <v>4</v>
      </c>
      <c r="R7158" t="str">
        <f t="shared" ca="1" si="111"/>
        <v>Ravi</v>
      </c>
      <c r="S7158" t="str">
        <f>IFERROR(TEXT(DATEVALUE(LEFT(Table1[[#This Row],[Date of Purchase]],10)), "MMMM"), TEXT(Table1[[#This Row],[Date of Purchase]], "MMMM"))</f>
        <v>December</v>
      </c>
      <c r="T7158" t="str">
        <f>IF(OR(
  AND(Table1[[#This Row],[Ticket Priority]]="Critical", Table1[[#This Row],[Ticket Status]]&lt;&gt;"Closed"),
  AND(Table1[[#This Row],[Ticket Priority]]="High", Table1[[#This Row],[Ticket Status]]="Open")
), "Yes", "No")</f>
        <v>No</v>
      </c>
      <c r="U7158" s="4" t="str">
        <f>IF(Table1[[#This Row],[Ticket Status]]="Closed","Yes","No")</f>
        <v>Yes</v>
      </c>
      <c r="V7158" s="4" t="str">
        <f>IF(Table1[[#This Row],[Ticket Status]]="Pending Customer Response","Yes","No")</f>
        <v>No</v>
      </c>
      <c r="W7158" s="5">
        <f ca="1">COUNTIFS(Table1[Agent_name],Table1[[#This Row],[Agent_name]],Table1[Month],Table1[[#This Row],[Month]])/160</f>
        <v>0.66249999999999998</v>
      </c>
    </row>
    <row r="7159" spans="1:23" x14ac:dyDescent="0.25">
      <c r="A7159">
        <v>7158</v>
      </c>
      <c r="B7159" t="s">
        <v>23162</v>
      </c>
      <c r="C7159" t="s">
        <v>23163</v>
      </c>
      <c r="D7159">
        <v>60</v>
      </c>
      <c r="E7159" t="s">
        <v>29</v>
      </c>
      <c r="F7159" t="s">
        <v>223</v>
      </c>
      <c r="G7159" s="1">
        <v>44124</v>
      </c>
      <c r="H7159" t="s">
        <v>66</v>
      </c>
      <c r="I7159" t="s">
        <v>46</v>
      </c>
      <c r="J7159" s="3" t="s">
        <v>23164</v>
      </c>
      <c r="K7159" t="s">
        <v>39</v>
      </c>
      <c r="L7159" t="s">
        <v>23165</v>
      </c>
      <c r="M7159" t="s">
        <v>143</v>
      </c>
      <c r="N7159" t="s">
        <v>83</v>
      </c>
      <c r="O7159" s="2">
        <v>45078.045034722221</v>
      </c>
      <c r="P7159" s="2">
        <v>45078.523506944446</v>
      </c>
      <c r="Q7159">
        <v>5</v>
      </c>
      <c r="R7159" t="str">
        <f t="shared" ca="1" si="111"/>
        <v>Priya</v>
      </c>
      <c r="S7159" t="str">
        <f>IFERROR(TEXT(DATEVALUE(LEFT(Table1[[#This Row],[Date of Purchase]],10)), "MMMM"), TEXT(Table1[[#This Row],[Date of Purchase]], "MMMM"))</f>
        <v>October</v>
      </c>
      <c r="T7159" t="str">
        <f>IF(OR(
  AND(Table1[[#This Row],[Ticket Priority]]="Critical", Table1[[#This Row],[Ticket Status]]&lt;&gt;"Closed"),
  AND(Table1[[#This Row],[Ticket Priority]]="High", Table1[[#This Row],[Ticket Status]]="Open")
), "Yes", "No")</f>
        <v>No</v>
      </c>
      <c r="U7159" s="4" t="str">
        <f>IF(Table1[[#This Row],[Ticket Status]]="Closed","Yes","No")</f>
        <v>Yes</v>
      </c>
      <c r="V7159" s="4" t="str">
        <f>IF(Table1[[#This Row],[Ticket Status]]="Pending Customer Response","Yes","No")</f>
        <v>No</v>
      </c>
      <c r="W7159" s="5">
        <f ca="1">COUNTIFS(Table1[Agent_name],Table1[[#This Row],[Agent_name]],Table1[Month],Table1[[#This Row],[Month]])/160</f>
        <v>0.58125000000000004</v>
      </c>
    </row>
    <row r="7160" spans="1:23" x14ac:dyDescent="0.25">
      <c r="A7160">
        <v>7159</v>
      </c>
      <c r="B7160" t="s">
        <v>12693</v>
      </c>
      <c r="C7160" t="s">
        <v>23166</v>
      </c>
      <c r="D7160">
        <v>40</v>
      </c>
      <c r="E7160" t="s">
        <v>29</v>
      </c>
      <c r="F7160" t="s">
        <v>242</v>
      </c>
      <c r="G7160" s="1">
        <v>43913</v>
      </c>
      <c r="H7160" t="s">
        <v>67</v>
      </c>
      <c r="I7160" t="s">
        <v>99</v>
      </c>
      <c r="J7160" s="3" t="s">
        <v>23167</v>
      </c>
      <c r="K7160" t="s">
        <v>62</v>
      </c>
      <c r="M7160" t="s">
        <v>41</v>
      </c>
      <c r="N7160" t="s">
        <v>55</v>
      </c>
      <c r="R7160" t="str">
        <f t="shared" ca="1" si="111"/>
        <v>Rahul</v>
      </c>
      <c r="S7160" t="str">
        <f>IFERROR(TEXT(DATEVALUE(LEFT(Table1[[#This Row],[Date of Purchase]],10)), "MMMM"), TEXT(Table1[[#This Row],[Date of Purchase]], "MMMM"))</f>
        <v>March</v>
      </c>
      <c r="T7160" t="str">
        <f>IF(OR(
  AND(Table1[[#This Row],[Ticket Priority]]="Critical", Table1[[#This Row],[Ticket Status]]&lt;&gt;"Closed"),
  AND(Table1[[#This Row],[Ticket Priority]]="High", Table1[[#This Row],[Ticket Status]]="Open")
), "Yes", "No")</f>
        <v>No</v>
      </c>
      <c r="U7160" s="4" t="str">
        <f>IF(Table1[[#This Row],[Ticket Status]]="Closed","Yes","No")</f>
        <v>No</v>
      </c>
      <c r="V7160" s="4" t="str">
        <f>IF(Table1[[#This Row],[Ticket Status]]="Pending Customer Response","Yes","No")</f>
        <v>No</v>
      </c>
      <c r="W7160" s="5">
        <f ca="1">COUNTIFS(Table1[Agent_name],Table1[[#This Row],[Agent_name]],Table1[Month],Table1[[#This Row],[Month]])/160</f>
        <v>0.19375000000000001</v>
      </c>
    </row>
    <row r="7161" spans="1:23" x14ac:dyDescent="0.25">
      <c r="A7161">
        <v>7160</v>
      </c>
      <c r="B7161" t="s">
        <v>23168</v>
      </c>
      <c r="C7161" t="s">
        <v>23169</v>
      </c>
      <c r="D7161">
        <v>68</v>
      </c>
      <c r="E7161" t="s">
        <v>58</v>
      </c>
      <c r="F7161" t="s">
        <v>112</v>
      </c>
      <c r="G7161" s="1">
        <v>43942</v>
      </c>
      <c r="H7161" t="s">
        <v>59</v>
      </c>
      <c r="I7161" t="s">
        <v>72</v>
      </c>
      <c r="J7161" s="3" t="s">
        <v>23170</v>
      </c>
      <c r="K7161" t="s">
        <v>24</v>
      </c>
      <c r="M7161" t="s">
        <v>143</v>
      </c>
      <c r="N7161" t="s">
        <v>33</v>
      </c>
      <c r="O7161" s="2">
        <v>45078.708275462966</v>
      </c>
      <c r="R7161" t="str">
        <f t="shared" ca="1" si="111"/>
        <v>Sara</v>
      </c>
      <c r="S7161" t="str">
        <f>IFERROR(TEXT(DATEVALUE(LEFT(Table1[[#This Row],[Date of Purchase]],10)), "MMMM"), TEXT(Table1[[#This Row],[Date of Purchase]], "MMMM"))</f>
        <v>April</v>
      </c>
      <c r="T7161" t="str">
        <f>IF(OR(
  AND(Table1[[#This Row],[Ticket Priority]]="Critical", Table1[[#This Row],[Ticket Status]]&lt;&gt;"Closed"),
  AND(Table1[[#This Row],[Ticket Priority]]="High", Table1[[#This Row],[Ticket Status]]="Open")
), "Yes", "No")</f>
        <v>No</v>
      </c>
      <c r="U7161" s="4" t="str">
        <f>IF(Table1[[#This Row],[Ticket Status]]="Closed","Yes","No")</f>
        <v>No</v>
      </c>
      <c r="V7161" s="4" t="str">
        <f>IF(Table1[[#This Row],[Ticket Status]]="Pending Customer Response","Yes","No")</f>
        <v>Yes</v>
      </c>
      <c r="W7161" s="5">
        <f ca="1">COUNTIFS(Table1[Agent_name],Table1[[#This Row],[Agent_name]],Table1[Month],Table1[[#This Row],[Month]])/160</f>
        <v>0.75624999999999998</v>
      </c>
    </row>
    <row r="7162" spans="1:23" x14ac:dyDescent="0.25">
      <c r="A7162">
        <v>7161</v>
      </c>
      <c r="B7162" t="s">
        <v>23171</v>
      </c>
      <c r="C7162" t="s">
        <v>23172</v>
      </c>
      <c r="D7162">
        <v>31</v>
      </c>
      <c r="E7162" t="s">
        <v>58</v>
      </c>
      <c r="F7162" t="s">
        <v>161</v>
      </c>
      <c r="G7162" s="1">
        <v>44249</v>
      </c>
      <c r="H7162" t="s">
        <v>21</v>
      </c>
      <c r="I7162" t="s">
        <v>93</v>
      </c>
      <c r="J7162" s="3" t="s">
        <v>23173</v>
      </c>
      <c r="K7162" t="s">
        <v>62</v>
      </c>
      <c r="M7162" t="s">
        <v>143</v>
      </c>
      <c r="N7162" t="s">
        <v>83</v>
      </c>
      <c r="R7162" t="str">
        <f t="shared" ca="1" si="111"/>
        <v>Aisha</v>
      </c>
      <c r="S7162" t="str">
        <f>IFERROR(TEXT(DATEVALUE(LEFT(Table1[[#This Row],[Date of Purchase]],10)), "MMMM"), TEXT(Table1[[#This Row],[Date of Purchase]], "MMMM"))</f>
        <v>February</v>
      </c>
      <c r="T7162" t="str">
        <f>IF(OR(
  AND(Table1[[#This Row],[Ticket Priority]]="Critical", Table1[[#This Row],[Ticket Status]]&lt;&gt;"Closed"),
  AND(Table1[[#This Row],[Ticket Priority]]="High", Table1[[#This Row],[Ticket Status]]="Open")
), "Yes", "No")</f>
        <v>No</v>
      </c>
      <c r="U7162" s="4" t="str">
        <f>IF(Table1[[#This Row],[Ticket Status]]="Closed","Yes","No")</f>
        <v>No</v>
      </c>
      <c r="V7162" s="4" t="str">
        <f>IF(Table1[[#This Row],[Ticket Status]]="Pending Customer Response","Yes","No")</f>
        <v>No</v>
      </c>
      <c r="W7162" s="5">
        <f ca="1">COUNTIFS(Table1[Agent_name],Table1[[#This Row],[Agent_name]],Table1[Month],Table1[[#This Row],[Month]])/160</f>
        <v>0.85624999999999996</v>
      </c>
    </row>
    <row r="7163" spans="1:23" x14ac:dyDescent="0.25">
      <c r="A7163">
        <v>7162</v>
      </c>
      <c r="B7163" t="s">
        <v>23174</v>
      </c>
      <c r="C7163" t="s">
        <v>23175</v>
      </c>
      <c r="D7163">
        <v>62</v>
      </c>
      <c r="E7163" t="s">
        <v>29</v>
      </c>
      <c r="F7163" t="s">
        <v>281</v>
      </c>
      <c r="G7163" s="1">
        <v>43890</v>
      </c>
      <c r="H7163" t="s">
        <v>66</v>
      </c>
      <c r="I7163" t="s">
        <v>52</v>
      </c>
      <c r="J7163" s="3" t="s">
        <v>1076</v>
      </c>
      <c r="K7163" t="s">
        <v>24</v>
      </c>
      <c r="M7163" t="s">
        <v>41</v>
      </c>
      <c r="N7163" t="s">
        <v>26</v>
      </c>
      <c r="O7163" s="2">
        <v>45078.777731481481</v>
      </c>
      <c r="R7163" t="str">
        <f t="shared" ca="1" si="111"/>
        <v>Sara</v>
      </c>
      <c r="S7163" t="str">
        <f>IFERROR(TEXT(DATEVALUE(LEFT(Table1[[#This Row],[Date of Purchase]],10)), "MMMM"), TEXT(Table1[[#This Row],[Date of Purchase]], "MMMM"))</f>
        <v>February</v>
      </c>
      <c r="T7163" t="str">
        <f>IF(OR(
  AND(Table1[[#This Row],[Ticket Priority]]="Critical", Table1[[#This Row],[Ticket Status]]&lt;&gt;"Closed"),
  AND(Table1[[#This Row],[Ticket Priority]]="High", Table1[[#This Row],[Ticket Status]]="Open")
), "Yes", "No")</f>
        <v>No</v>
      </c>
      <c r="U7163" s="4" t="str">
        <f>IF(Table1[[#This Row],[Ticket Status]]="Closed","Yes","No")</f>
        <v>No</v>
      </c>
      <c r="V7163" s="4" t="str">
        <f>IF(Table1[[#This Row],[Ticket Status]]="Pending Customer Response","Yes","No")</f>
        <v>Yes</v>
      </c>
      <c r="W7163" s="5">
        <f ca="1">COUNTIFS(Table1[Agent_name],Table1[[#This Row],[Agent_name]],Table1[Month],Table1[[#This Row],[Month]])/160</f>
        <v>0.65625</v>
      </c>
    </row>
    <row r="7164" spans="1:23" x14ac:dyDescent="0.25">
      <c r="A7164">
        <v>7163</v>
      </c>
      <c r="B7164" t="s">
        <v>23176</v>
      </c>
      <c r="C7164" t="s">
        <v>23177</v>
      </c>
      <c r="D7164">
        <v>21</v>
      </c>
      <c r="E7164" t="s">
        <v>19</v>
      </c>
      <c r="F7164" t="s">
        <v>699</v>
      </c>
      <c r="G7164" s="1">
        <v>43902</v>
      </c>
      <c r="H7164" t="s">
        <v>59</v>
      </c>
      <c r="I7164" t="s">
        <v>150</v>
      </c>
      <c r="J7164" s="3" t="s">
        <v>23178</v>
      </c>
      <c r="K7164" t="s">
        <v>24</v>
      </c>
      <c r="M7164" t="s">
        <v>143</v>
      </c>
      <c r="N7164" t="s">
        <v>83</v>
      </c>
      <c r="O7164" s="2">
        <v>45078.501354166663</v>
      </c>
      <c r="R7164" t="str">
        <f t="shared" ca="1" si="111"/>
        <v>Neha</v>
      </c>
      <c r="S7164" t="str">
        <f>IFERROR(TEXT(DATEVALUE(LEFT(Table1[[#This Row],[Date of Purchase]],10)), "MMMM"), TEXT(Table1[[#This Row],[Date of Purchase]], "MMMM"))</f>
        <v>March</v>
      </c>
      <c r="T7164" t="str">
        <f>IF(OR(
  AND(Table1[[#This Row],[Ticket Priority]]="Critical", Table1[[#This Row],[Ticket Status]]&lt;&gt;"Closed"),
  AND(Table1[[#This Row],[Ticket Priority]]="High", Table1[[#This Row],[Ticket Status]]="Open")
), "Yes", "No")</f>
        <v>No</v>
      </c>
      <c r="U7164" s="4" t="str">
        <f>IF(Table1[[#This Row],[Ticket Status]]="Closed","Yes","No")</f>
        <v>No</v>
      </c>
      <c r="V7164" s="4" t="str">
        <f>IF(Table1[[#This Row],[Ticket Status]]="Pending Customer Response","Yes","No")</f>
        <v>Yes</v>
      </c>
      <c r="W7164" s="5">
        <f ca="1">COUNTIFS(Table1[Agent_name],Table1[[#This Row],[Agent_name]],Table1[Month],Table1[[#This Row],[Month]])/160</f>
        <v>0.16875000000000001</v>
      </c>
    </row>
    <row r="7165" spans="1:23" x14ac:dyDescent="0.25">
      <c r="A7165">
        <v>7164</v>
      </c>
      <c r="B7165" t="s">
        <v>23179</v>
      </c>
      <c r="C7165" t="s">
        <v>23180</v>
      </c>
      <c r="D7165">
        <v>56</v>
      </c>
      <c r="E7165" t="s">
        <v>29</v>
      </c>
      <c r="F7165" t="s">
        <v>129</v>
      </c>
      <c r="G7165" s="1">
        <v>44340</v>
      </c>
      <c r="H7165" t="s">
        <v>67</v>
      </c>
      <c r="I7165" t="s">
        <v>113</v>
      </c>
      <c r="J7165" s="3" t="s">
        <v>23181</v>
      </c>
      <c r="K7165" t="s">
        <v>39</v>
      </c>
      <c r="L7165" t="s">
        <v>23182</v>
      </c>
      <c r="M7165" t="s">
        <v>41</v>
      </c>
      <c r="N7165" t="s">
        <v>83</v>
      </c>
      <c r="O7165" s="2">
        <v>45078.954155092593</v>
      </c>
      <c r="P7165" s="2">
        <v>45078.165960648148</v>
      </c>
      <c r="Q7165">
        <v>5</v>
      </c>
      <c r="R7165" t="str">
        <f t="shared" ca="1" si="111"/>
        <v>Arjun</v>
      </c>
      <c r="S7165" t="str">
        <f>IFERROR(TEXT(DATEVALUE(LEFT(Table1[[#This Row],[Date of Purchase]],10)), "MMMM"), TEXT(Table1[[#This Row],[Date of Purchase]], "MMMM"))</f>
        <v>May</v>
      </c>
      <c r="T7165" t="str">
        <f>IF(OR(
  AND(Table1[[#This Row],[Ticket Priority]]="Critical", Table1[[#This Row],[Ticket Status]]&lt;&gt;"Closed"),
  AND(Table1[[#This Row],[Ticket Priority]]="High", Table1[[#This Row],[Ticket Status]]="Open")
), "Yes", "No")</f>
        <v>No</v>
      </c>
      <c r="U7165" s="4" t="str">
        <f>IF(Table1[[#This Row],[Ticket Status]]="Closed","Yes","No")</f>
        <v>Yes</v>
      </c>
      <c r="V7165" s="4" t="str">
        <f>IF(Table1[[#This Row],[Ticket Status]]="Pending Customer Response","Yes","No")</f>
        <v>No</v>
      </c>
      <c r="W7165" s="5">
        <f ca="1">COUNTIFS(Table1[Agent_name],Table1[[#This Row],[Agent_name]],Table1[Month],Table1[[#This Row],[Month]])/160</f>
        <v>0.2</v>
      </c>
    </row>
    <row r="7166" spans="1:23" x14ac:dyDescent="0.25">
      <c r="A7166">
        <v>7165</v>
      </c>
      <c r="B7166" t="s">
        <v>23183</v>
      </c>
      <c r="C7166" t="s">
        <v>23184</v>
      </c>
      <c r="D7166">
        <v>42</v>
      </c>
      <c r="E7166" t="s">
        <v>58</v>
      </c>
      <c r="F7166" t="s">
        <v>339</v>
      </c>
      <c r="G7166" s="1">
        <v>44441</v>
      </c>
      <c r="H7166" t="s">
        <v>67</v>
      </c>
      <c r="I7166" t="s">
        <v>46</v>
      </c>
      <c r="J7166" s="3" t="s">
        <v>23185</v>
      </c>
      <c r="K7166" t="s">
        <v>62</v>
      </c>
      <c r="M7166" t="s">
        <v>89</v>
      </c>
      <c r="N7166" t="s">
        <v>55</v>
      </c>
      <c r="R7166" t="str">
        <f t="shared" ca="1" si="111"/>
        <v>Sara</v>
      </c>
      <c r="S7166" t="str">
        <f>IFERROR(TEXT(DATEVALUE(LEFT(Table1[[#This Row],[Date of Purchase]],10)), "MMMM"), TEXT(Table1[[#This Row],[Date of Purchase]], "MMMM"))</f>
        <v>September</v>
      </c>
      <c r="T7166" t="str">
        <f>IF(OR(
  AND(Table1[[#This Row],[Ticket Priority]]="Critical", Table1[[#This Row],[Ticket Status]]&lt;&gt;"Closed"),
  AND(Table1[[#This Row],[Ticket Priority]]="High", Table1[[#This Row],[Ticket Status]]="Open")
), "Yes", "No")</f>
        <v>Yes</v>
      </c>
      <c r="U7166" s="4" t="str">
        <f>IF(Table1[[#This Row],[Ticket Status]]="Closed","Yes","No")</f>
        <v>No</v>
      </c>
      <c r="V7166" s="4" t="str">
        <f>IF(Table1[[#This Row],[Ticket Status]]="Pending Customer Response","Yes","No")</f>
        <v>No</v>
      </c>
      <c r="W7166" s="5">
        <f ca="1">COUNTIFS(Table1[Agent_name],Table1[[#This Row],[Agent_name]],Table1[Month],Table1[[#This Row],[Month]])/160</f>
        <v>0.65</v>
      </c>
    </row>
    <row r="7167" spans="1:23" x14ac:dyDescent="0.25">
      <c r="A7167">
        <v>7166</v>
      </c>
      <c r="B7167" t="s">
        <v>23186</v>
      </c>
      <c r="C7167" t="s">
        <v>23187</v>
      </c>
      <c r="D7167">
        <v>48</v>
      </c>
      <c r="E7167" t="s">
        <v>19</v>
      </c>
      <c r="F7167" t="s">
        <v>219</v>
      </c>
      <c r="G7167" s="1">
        <v>43857</v>
      </c>
      <c r="H7167" t="s">
        <v>21</v>
      </c>
      <c r="I7167" t="s">
        <v>52</v>
      </c>
      <c r="J7167" s="3" t="s">
        <v>23188</v>
      </c>
      <c r="K7167" t="s">
        <v>39</v>
      </c>
      <c r="L7167" t="s">
        <v>23189</v>
      </c>
      <c r="M7167" t="s">
        <v>143</v>
      </c>
      <c r="N7167" t="s">
        <v>55</v>
      </c>
      <c r="O7167" s="2">
        <v>45078.309756944444</v>
      </c>
      <c r="P7167" s="2">
        <v>45078.368784722225</v>
      </c>
      <c r="Q7167">
        <v>3</v>
      </c>
      <c r="R7167" t="str">
        <f t="shared" ca="1" si="111"/>
        <v>Ravi</v>
      </c>
      <c r="S7167" t="str">
        <f>IFERROR(TEXT(DATEVALUE(LEFT(Table1[[#This Row],[Date of Purchase]],10)), "MMMM"), TEXT(Table1[[#This Row],[Date of Purchase]], "MMMM"))</f>
        <v>January</v>
      </c>
      <c r="T7167" t="str">
        <f>IF(OR(
  AND(Table1[[#This Row],[Ticket Priority]]="Critical", Table1[[#This Row],[Ticket Status]]&lt;&gt;"Closed"),
  AND(Table1[[#This Row],[Ticket Priority]]="High", Table1[[#This Row],[Ticket Status]]="Open")
), "Yes", "No")</f>
        <v>No</v>
      </c>
      <c r="U7167" s="4" t="str">
        <f>IF(Table1[[#This Row],[Ticket Status]]="Closed","Yes","No")</f>
        <v>Yes</v>
      </c>
      <c r="V7167" s="4" t="str">
        <f>IF(Table1[[#This Row],[Ticket Status]]="Pending Customer Response","Yes","No")</f>
        <v>No</v>
      </c>
      <c r="W7167" s="5">
        <f ca="1">COUNTIFS(Table1[Agent_name],Table1[[#This Row],[Agent_name]],Table1[Month],Table1[[#This Row],[Month]])/160</f>
        <v>0.74375000000000002</v>
      </c>
    </row>
    <row r="7168" spans="1:23" x14ac:dyDescent="0.25">
      <c r="A7168">
        <v>7167</v>
      </c>
      <c r="B7168" t="s">
        <v>23190</v>
      </c>
      <c r="C7168" t="s">
        <v>23191</v>
      </c>
      <c r="D7168">
        <v>68</v>
      </c>
      <c r="E7168" t="s">
        <v>58</v>
      </c>
      <c r="F7168" t="s">
        <v>86</v>
      </c>
      <c r="G7168" s="1">
        <v>43844</v>
      </c>
      <c r="H7168" t="s">
        <v>45</v>
      </c>
      <c r="I7168" t="s">
        <v>93</v>
      </c>
      <c r="J7168" s="3" t="s">
        <v>23192</v>
      </c>
      <c r="K7168" t="s">
        <v>62</v>
      </c>
      <c r="M7168" t="s">
        <v>41</v>
      </c>
      <c r="N7168" t="s">
        <v>83</v>
      </c>
      <c r="R7168" t="str">
        <f t="shared" ca="1" si="111"/>
        <v>Aisha</v>
      </c>
      <c r="S7168" t="str">
        <f>IFERROR(TEXT(DATEVALUE(LEFT(Table1[[#This Row],[Date of Purchase]],10)), "MMMM"), TEXT(Table1[[#This Row],[Date of Purchase]], "MMMM"))</f>
        <v>January</v>
      </c>
      <c r="T7168" t="str">
        <f>IF(OR(
  AND(Table1[[#This Row],[Ticket Priority]]="Critical", Table1[[#This Row],[Ticket Status]]&lt;&gt;"Closed"),
  AND(Table1[[#This Row],[Ticket Priority]]="High", Table1[[#This Row],[Ticket Status]]="Open")
), "Yes", "No")</f>
        <v>No</v>
      </c>
      <c r="U7168" s="4" t="str">
        <f>IF(Table1[[#This Row],[Ticket Status]]="Closed","Yes","No")</f>
        <v>No</v>
      </c>
      <c r="V7168" s="4" t="str">
        <f>IF(Table1[[#This Row],[Ticket Status]]="Pending Customer Response","Yes","No")</f>
        <v>No</v>
      </c>
      <c r="W7168" s="5">
        <f ca="1">COUNTIFS(Table1[Agent_name],Table1[[#This Row],[Agent_name]],Table1[Month],Table1[[#This Row],[Month]])/160</f>
        <v>0.83125000000000004</v>
      </c>
    </row>
    <row r="7169" spans="1:23" x14ac:dyDescent="0.25">
      <c r="A7169">
        <v>7168</v>
      </c>
      <c r="B7169" t="s">
        <v>23193</v>
      </c>
      <c r="C7169" t="s">
        <v>23194</v>
      </c>
      <c r="D7169">
        <v>24</v>
      </c>
      <c r="E7169" t="s">
        <v>58</v>
      </c>
      <c r="F7169" t="s">
        <v>20</v>
      </c>
      <c r="G7169" s="1">
        <v>43898</v>
      </c>
      <c r="H7169" t="s">
        <v>21</v>
      </c>
      <c r="I7169" t="s">
        <v>150</v>
      </c>
      <c r="J7169" s="3" t="s">
        <v>23195</v>
      </c>
      <c r="K7169" t="s">
        <v>39</v>
      </c>
      <c r="L7169" t="s">
        <v>23196</v>
      </c>
      <c r="M7169" t="s">
        <v>143</v>
      </c>
      <c r="N7169" t="s">
        <v>83</v>
      </c>
      <c r="O7169" s="2">
        <v>45078.060474537036</v>
      </c>
      <c r="P7169" s="2">
        <v>45078.274363425924</v>
      </c>
      <c r="Q7169">
        <v>3</v>
      </c>
      <c r="R7169" t="str">
        <f t="shared" ca="1" si="111"/>
        <v>Arjun</v>
      </c>
      <c r="S7169" t="str">
        <f>IFERROR(TEXT(DATEVALUE(LEFT(Table1[[#This Row],[Date of Purchase]],10)), "MMMM"), TEXT(Table1[[#This Row],[Date of Purchase]], "MMMM"))</f>
        <v>March</v>
      </c>
      <c r="T7169" t="str">
        <f>IF(OR(
  AND(Table1[[#This Row],[Ticket Priority]]="Critical", Table1[[#This Row],[Ticket Status]]&lt;&gt;"Closed"),
  AND(Table1[[#This Row],[Ticket Priority]]="High", Table1[[#This Row],[Ticket Status]]="Open")
), "Yes", "No")</f>
        <v>No</v>
      </c>
      <c r="U7169" s="4" t="str">
        <f>IF(Table1[[#This Row],[Ticket Status]]="Closed","Yes","No")</f>
        <v>Yes</v>
      </c>
      <c r="V7169" s="4" t="str">
        <f>IF(Table1[[#This Row],[Ticket Status]]="Pending Customer Response","Yes","No")</f>
        <v>No</v>
      </c>
      <c r="W7169" s="5">
        <f ca="1">COUNTIFS(Table1[Agent_name],Table1[[#This Row],[Agent_name]],Table1[Month],Table1[[#This Row],[Month]])/160</f>
        <v>0.23125000000000001</v>
      </c>
    </row>
    <row r="7170" spans="1:23" x14ac:dyDescent="0.25">
      <c r="A7170">
        <v>7169</v>
      </c>
      <c r="B7170" t="s">
        <v>23197</v>
      </c>
      <c r="C7170" t="s">
        <v>23198</v>
      </c>
      <c r="D7170">
        <v>38</v>
      </c>
      <c r="E7170" t="s">
        <v>19</v>
      </c>
      <c r="F7170" t="s">
        <v>134</v>
      </c>
      <c r="G7170" s="1">
        <v>44526</v>
      </c>
      <c r="H7170" t="s">
        <v>21</v>
      </c>
      <c r="I7170" t="s">
        <v>99</v>
      </c>
      <c r="J7170" s="3" t="s">
        <v>23199</v>
      </c>
      <c r="K7170" t="s">
        <v>62</v>
      </c>
      <c r="M7170" t="s">
        <v>25</v>
      </c>
      <c r="N7170" t="s">
        <v>26</v>
      </c>
      <c r="R7170" t="str">
        <f t="shared" ref="R7170:R7233" ca="1" si="112">CHOOSE(
RANDBETWEEN(1,20),
"Aisha","Aisha","Aisha","Aisha",
"Ravi","Ravi","Ravi",
"Sara","Sara","Sara",
"Mohit","Mohit",
"Priya","Priya",
"Arjun",
"Neha","Rahul","Divya","Karan","Meera","Sanjay"
)</f>
        <v>Karan</v>
      </c>
      <c r="S7170" t="str">
        <f>IFERROR(TEXT(DATEVALUE(LEFT(Table1[[#This Row],[Date of Purchase]],10)), "MMMM"), TEXT(Table1[[#This Row],[Date of Purchase]], "MMMM"))</f>
        <v>November</v>
      </c>
      <c r="T7170" t="str">
        <f>IF(OR(
  AND(Table1[[#This Row],[Ticket Priority]]="Critical", Table1[[#This Row],[Ticket Status]]&lt;&gt;"Closed"),
  AND(Table1[[#This Row],[Ticket Priority]]="High", Table1[[#This Row],[Ticket Status]]="Open")
), "Yes", "No")</f>
        <v>Yes</v>
      </c>
      <c r="U7170" s="4" t="str">
        <f>IF(Table1[[#This Row],[Ticket Status]]="Closed","Yes","No")</f>
        <v>No</v>
      </c>
      <c r="V7170" s="4" t="str">
        <f>IF(Table1[[#This Row],[Ticket Status]]="Pending Customer Response","Yes","No")</f>
        <v>No</v>
      </c>
      <c r="W7170" s="5">
        <f ca="1">COUNTIFS(Table1[Agent_name],Table1[[#This Row],[Agent_name]],Table1[Month],Table1[[#This Row],[Month]])/160</f>
        <v>0.1875</v>
      </c>
    </row>
    <row r="7171" spans="1:23" x14ac:dyDescent="0.25">
      <c r="A7171">
        <v>7170</v>
      </c>
      <c r="B7171" t="s">
        <v>23200</v>
      </c>
      <c r="C7171" t="s">
        <v>23201</v>
      </c>
      <c r="D7171">
        <v>29</v>
      </c>
      <c r="E7171" t="s">
        <v>19</v>
      </c>
      <c r="F7171" t="s">
        <v>107</v>
      </c>
      <c r="G7171" s="1">
        <v>43904</v>
      </c>
      <c r="H7171" t="s">
        <v>59</v>
      </c>
      <c r="I7171" t="s">
        <v>72</v>
      </c>
      <c r="J7171" s="3" t="s">
        <v>23202</v>
      </c>
      <c r="K7171" t="s">
        <v>24</v>
      </c>
      <c r="M7171" t="s">
        <v>89</v>
      </c>
      <c r="N7171" t="s">
        <v>26</v>
      </c>
      <c r="O7171" s="2">
        <v>45078.359814814816</v>
      </c>
      <c r="R7171" t="str">
        <f t="shared" ca="1" si="112"/>
        <v>Sara</v>
      </c>
      <c r="S7171" t="str">
        <f>IFERROR(TEXT(DATEVALUE(LEFT(Table1[[#This Row],[Date of Purchase]],10)), "MMMM"), TEXT(Table1[[#This Row],[Date of Purchase]], "MMMM"))</f>
        <v>March</v>
      </c>
      <c r="T7171" t="str">
        <f>IF(OR(
  AND(Table1[[#This Row],[Ticket Priority]]="Critical", Table1[[#This Row],[Ticket Status]]&lt;&gt;"Closed"),
  AND(Table1[[#This Row],[Ticket Priority]]="High", Table1[[#This Row],[Ticket Status]]="Open")
), "Yes", "No")</f>
        <v>No</v>
      </c>
      <c r="U7171" s="4" t="str">
        <f>IF(Table1[[#This Row],[Ticket Status]]="Closed","Yes","No")</f>
        <v>No</v>
      </c>
      <c r="V7171" s="4" t="str">
        <f>IF(Table1[[#This Row],[Ticket Status]]="Pending Customer Response","Yes","No")</f>
        <v>Yes</v>
      </c>
      <c r="W7171" s="5">
        <f ca="1">COUNTIFS(Table1[Agent_name],Table1[[#This Row],[Agent_name]],Table1[Month],Table1[[#This Row],[Month]])/160</f>
        <v>0.55625000000000002</v>
      </c>
    </row>
    <row r="7172" spans="1:23" x14ac:dyDescent="0.25">
      <c r="A7172">
        <v>7171</v>
      </c>
      <c r="B7172" t="s">
        <v>23203</v>
      </c>
      <c r="C7172" t="s">
        <v>23204</v>
      </c>
      <c r="D7172">
        <v>43</v>
      </c>
      <c r="E7172" t="s">
        <v>58</v>
      </c>
      <c r="F7172" t="s">
        <v>76</v>
      </c>
      <c r="G7172" s="1">
        <v>44319</v>
      </c>
      <c r="H7172" t="s">
        <v>45</v>
      </c>
      <c r="I7172" t="s">
        <v>46</v>
      </c>
      <c r="J7172" s="3" t="s">
        <v>23205</v>
      </c>
      <c r="K7172" t="s">
        <v>24</v>
      </c>
      <c r="M7172" t="s">
        <v>89</v>
      </c>
      <c r="N7172" t="s">
        <v>26</v>
      </c>
      <c r="O7172" s="2">
        <v>45078.886921296296</v>
      </c>
      <c r="R7172" t="str">
        <f t="shared" ca="1" si="112"/>
        <v>Divya</v>
      </c>
      <c r="S7172" t="str">
        <f>IFERROR(TEXT(DATEVALUE(LEFT(Table1[[#This Row],[Date of Purchase]],10)), "MMMM"), TEXT(Table1[[#This Row],[Date of Purchase]], "MMMM"))</f>
        <v>May</v>
      </c>
      <c r="T7172" t="str">
        <f>IF(OR(
  AND(Table1[[#This Row],[Ticket Priority]]="Critical", Table1[[#This Row],[Ticket Status]]&lt;&gt;"Closed"),
  AND(Table1[[#This Row],[Ticket Priority]]="High", Table1[[#This Row],[Ticket Status]]="Open")
), "Yes", "No")</f>
        <v>No</v>
      </c>
      <c r="U7172" s="4" t="str">
        <f>IF(Table1[[#This Row],[Ticket Status]]="Closed","Yes","No")</f>
        <v>No</v>
      </c>
      <c r="V7172" s="4" t="str">
        <f>IF(Table1[[#This Row],[Ticket Status]]="Pending Customer Response","Yes","No")</f>
        <v>Yes</v>
      </c>
      <c r="W7172" s="5">
        <f ca="1">COUNTIFS(Table1[Agent_name],Table1[[#This Row],[Agent_name]],Table1[Month],Table1[[#This Row],[Month]])/160</f>
        <v>0.23125000000000001</v>
      </c>
    </row>
    <row r="7173" spans="1:23" x14ac:dyDescent="0.25">
      <c r="A7173">
        <v>7172</v>
      </c>
      <c r="B7173" t="s">
        <v>23206</v>
      </c>
      <c r="C7173" t="s">
        <v>23207</v>
      </c>
      <c r="D7173">
        <v>27</v>
      </c>
      <c r="E7173" t="s">
        <v>29</v>
      </c>
      <c r="F7173" t="s">
        <v>76</v>
      </c>
      <c r="G7173" s="1">
        <v>44381</v>
      </c>
      <c r="H7173" t="s">
        <v>21</v>
      </c>
      <c r="I7173" t="s">
        <v>52</v>
      </c>
      <c r="J7173" s="3" t="s">
        <v>23208</v>
      </c>
      <c r="K7173" t="s">
        <v>39</v>
      </c>
      <c r="L7173" t="s">
        <v>23209</v>
      </c>
      <c r="M7173" t="s">
        <v>89</v>
      </c>
      <c r="N7173" t="s">
        <v>26</v>
      </c>
      <c r="O7173" s="2">
        <v>45078.935543981483</v>
      </c>
      <c r="P7173" s="2">
        <v>45078.4140162037</v>
      </c>
      <c r="Q7173">
        <v>2</v>
      </c>
      <c r="R7173" t="str">
        <f t="shared" ca="1" si="112"/>
        <v>Meera</v>
      </c>
      <c r="S7173" t="str">
        <f>IFERROR(TEXT(DATEVALUE(LEFT(Table1[[#This Row],[Date of Purchase]],10)), "MMMM"), TEXT(Table1[[#This Row],[Date of Purchase]], "MMMM"))</f>
        <v>July</v>
      </c>
      <c r="T7173" t="str">
        <f>IF(OR(
  AND(Table1[[#This Row],[Ticket Priority]]="Critical", Table1[[#This Row],[Ticket Status]]&lt;&gt;"Closed"),
  AND(Table1[[#This Row],[Ticket Priority]]="High", Table1[[#This Row],[Ticket Status]]="Open")
), "Yes", "No")</f>
        <v>No</v>
      </c>
      <c r="U7173" s="4" t="str">
        <f>IF(Table1[[#This Row],[Ticket Status]]="Closed","Yes","No")</f>
        <v>Yes</v>
      </c>
      <c r="V7173" s="4" t="str">
        <f>IF(Table1[[#This Row],[Ticket Status]]="Pending Customer Response","Yes","No")</f>
        <v>No</v>
      </c>
      <c r="W7173" s="5">
        <f ca="1">COUNTIFS(Table1[Agent_name],Table1[[#This Row],[Agent_name]],Table1[Month],Table1[[#This Row],[Month]])/160</f>
        <v>0.23125000000000001</v>
      </c>
    </row>
    <row r="7174" spans="1:23" x14ac:dyDescent="0.25">
      <c r="A7174">
        <v>7173</v>
      </c>
      <c r="B7174" t="s">
        <v>23210</v>
      </c>
      <c r="C7174" t="s">
        <v>23211</v>
      </c>
      <c r="D7174">
        <v>64</v>
      </c>
      <c r="E7174" t="s">
        <v>19</v>
      </c>
      <c r="F7174" t="s">
        <v>281</v>
      </c>
      <c r="G7174" s="1">
        <v>44201</v>
      </c>
      <c r="H7174" t="s">
        <v>67</v>
      </c>
      <c r="I7174" t="s">
        <v>46</v>
      </c>
      <c r="J7174" s="3" t="s">
        <v>23212</v>
      </c>
      <c r="K7174" t="s">
        <v>62</v>
      </c>
      <c r="M7174" t="s">
        <v>89</v>
      </c>
      <c r="N7174" t="s">
        <v>55</v>
      </c>
      <c r="R7174" t="str">
        <f t="shared" ca="1" si="112"/>
        <v>Aisha</v>
      </c>
      <c r="S7174" t="str">
        <f>IFERROR(TEXT(DATEVALUE(LEFT(Table1[[#This Row],[Date of Purchase]],10)), "MMMM"), TEXT(Table1[[#This Row],[Date of Purchase]], "MMMM"))</f>
        <v>January</v>
      </c>
      <c r="T7174" t="str">
        <f>IF(OR(
  AND(Table1[[#This Row],[Ticket Priority]]="Critical", Table1[[#This Row],[Ticket Status]]&lt;&gt;"Closed"),
  AND(Table1[[#This Row],[Ticket Priority]]="High", Table1[[#This Row],[Ticket Status]]="Open")
), "Yes", "No")</f>
        <v>Yes</v>
      </c>
      <c r="U7174" s="4" t="str">
        <f>IF(Table1[[#This Row],[Ticket Status]]="Closed","Yes","No")</f>
        <v>No</v>
      </c>
      <c r="V7174" s="4" t="str">
        <f>IF(Table1[[#This Row],[Ticket Status]]="Pending Customer Response","Yes","No")</f>
        <v>No</v>
      </c>
      <c r="W7174" s="5">
        <f ca="1">COUNTIFS(Table1[Agent_name],Table1[[#This Row],[Agent_name]],Table1[Month],Table1[[#This Row],[Month]])/160</f>
        <v>0.83125000000000004</v>
      </c>
    </row>
    <row r="7175" spans="1:23" x14ac:dyDescent="0.25">
      <c r="A7175">
        <v>7174</v>
      </c>
      <c r="B7175" t="s">
        <v>23213</v>
      </c>
      <c r="C7175" t="s">
        <v>23214</v>
      </c>
      <c r="D7175">
        <v>22</v>
      </c>
      <c r="E7175" t="s">
        <v>58</v>
      </c>
      <c r="F7175" t="s">
        <v>383</v>
      </c>
      <c r="G7175" s="1">
        <v>44132</v>
      </c>
      <c r="H7175" t="s">
        <v>59</v>
      </c>
      <c r="I7175" t="s">
        <v>77</v>
      </c>
      <c r="J7175" s="3" t="s">
        <v>23215</v>
      </c>
      <c r="K7175" t="s">
        <v>39</v>
      </c>
      <c r="L7175" t="s">
        <v>23216</v>
      </c>
      <c r="M7175" t="s">
        <v>143</v>
      </c>
      <c r="N7175" t="s">
        <v>55</v>
      </c>
      <c r="O7175" s="2">
        <v>45078.225856481484</v>
      </c>
      <c r="P7175" s="2">
        <v>45078.457106481481</v>
      </c>
      <c r="Q7175">
        <v>2</v>
      </c>
      <c r="R7175" t="str">
        <f t="shared" ca="1" si="112"/>
        <v>Sara</v>
      </c>
      <c r="S7175" t="str">
        <f>IFERROR(TEXT(DATEVALUE(LEFT(Table1[[#This Row],[Date of Purchase]],10)), "MMMM"), TEXT(Table1[[#This Row],[Date of Purchase]], "MMMM"))</f>
        <v>October</v>
      </c>
      <c r="T7175" t="str">
        <f>IF(OR(
  AND(Table1[[#This Row],[Ticket Priority]]="Critical", Table1[[#This Row],[Ticket Status]]&lt;&gt;"Closed"),
  AND(Table1[[#This Row],[Ticket Priority]]="High", Table1[[#This Row],[Ticket Status]]="Open")
), "Yes", "No")</f>
        <v>No</v>
      </c>
      <c r="U7175" s="4" t="str">
        <f>IF(Table1[[#This Row],[Ticket Status]]="Closed","Yes","No")</f>
        <v>Yes</v>
      </c>
      <c r="V7175" s="4" t="str">
        <f>IF(Table1[[#This Row],[Ticket Status]]="Pending Customer Response","Yes","No")</f>
        <v>No</v>
      </c>
      <c r="W7175" s="5">
        <f ca="1">COUNTIFS(Table1[Agent_name],Table1[[#This Row],[Agent_name]],Table1[Month],Table1[[#This Row],[Month]])/160</f>
        <v>0.66874999999999996</v>
      </c>
    </row>
    <row r="7176" spans="1:23" x14ac:dyDescent="0.25">
      <c r="A7176">
        <v>7175</v>
      </c>
      <c r="B7176" t="s">
        <v>23217</v>
      </c>
      <c r="C7176" t="s">
        <v>23218</v>
      </c>
      <c r="D7176">
        <v>20</v>
      </c>
      <c r="E7176" t="s">
        <v>29</v>
      </c>
      <c r="F7176" t="s">
        <v>149</v>
      </c>
      <c r="G7176" s="1">
        <v>44209</v>
      </c>
      <c r="H7176" t="s">
        <v>66</v>
      </c>
      <c r="I7176" t="s">
        <v>46</v>
      </c>
      <c r="J7176" s="3" t="s">
        <v>23219</v>
      </c>
      <c r="K7176" t="s">
        <v>62</v>
      </c>
      <c r="M7176" t="s">
        <v>41</v>
      </c>
      <c r="N7176" t="s">
        <v>83</v>
      </c>
      <c r="R7176" t="str">
        <f t="shared" ca="1" si="112"/>
        <v>Priya</v>
      </c>
      <c r="S7176" t="str">
        <f>IFERROR(TEXT(DATEVALUE(LEFT(Table1[[#This Row],[Date of Purchase]],10)), "MMMM"), TEXT(Table1[[#This Row],[Date of Purchase]], "MMMM"))</f>
        <v>January</v>
      </c>
      <c r="T7176" t="str">
        <f>IF(OR(
  AND(Table1[[#This Row],[Ticket Priority]]="Critical", Table1[[#This Row],[Ticket Status]]&lt;&gt;"Closed"),
  AND(Table1[[#This Row],[Ticket Priority]]="High", Table1[[#This Row],[Ticket Status]]="Open")
), "Yes", "No")</f>
        <v>No</v>
      </c>
      <c r="U7176" s="4" t="str">
        <f>IF(Table1[[#This Row],[Ticket Status]]="Closed","Yes","No")</f>
        <v>No</v>
      </c>
      <c r="V7176" s="4" t="str">
        <f>IF(Table1[[#This Row],[Ticket Status]]="Pending Customer Response","Yes","No")</f>
        <v>No</v>
      </c>
      <c r="W7176" s="5">
        <f ca="1">COUNTIFS(Table1[Agent_name],Table1[[#This Row],[Agent_name]],Table1[Month],Table1[[#This Row],[Month]])/160</f>
        <v>0.51875000000000004</v>
      </c>
    </row>
    <row r="7177" spans="1:23" x14ac:dyDescent="0.25">
      <c r="A7177">
        <v>7176</v>
      </c>
      <c r="B7177" t="s">
        <v>23220</v>
      </c>
      <c r="C7177" t="s">
        <v>23221</v>
      </c>
      <c r="D7177">
        <v>54</v>
      </c>
      <c r="E7177" t="s">
        <v>58</v>
      </c>
      <c r="F7177" t="s">
        <v>157</v>
      </c>
      <c r="G7177" s="1">
        <v>44459</v>
      </c>
      <c r="H7177" t="s">
        <v>66</v>
      </c>
      <c r="I7177" t="s">
        <v>93</v>
      </c>
      <c r="J7177" s="3" t="s">
        <v>23222</v>
      </c>
      <c r="K7177" t="s">
        <v>62</v>
      </c>
      <c r="M7177" t="s">
        <v>143</v>
      </c>
      <c r="N7177" t="s">
        <v>33</v>
      </c>
      <c r="R7177" t="str">
        <f t="shared" ca="1" si="112"/>
        <v>Aisha</v>
      </c>
      <c r="S7177" t="str">
        <f>IFERROR(TEXT(DATEVALUE(LEFT(Table1[[#This Row],[Date of Purchase]],10)), "MMMM"), TEXT(Table1[[#This Row],[Date of Purchase]], "MMMM"))</f>
        <v>September</v>
      </c>
      <c r="T7177" t="str">
        <f>IF(OR(
  AND(Table1[[#This Row],[Ticket Priority]]="Critical", Table1[[#This Row],[Ticket Status]]&lt;&gt;"Closed"),
  AND(Table1[[#This Row],[Ticket Priority]]="High", Table1[[#This Row],[Ticket Status]]="Open")
), "Yes", "No")</f>
        <v>No</v>
      </c>
      <c r="U7177" s="4" t="str">
        <f>IF(Table1[[#This Row],[Ticket Status]]="Closed","Yes","No")</f>
        <v>No</v>
      </c>
      <c r="V7177" s="4" t="str">
        <f>IF(Table1[[#This Row],[Ticket Status]]="Pending Customer Response","Yes","No")</f>
        <v>No</v>
      </c>
      <c r="W7177" s="5">
        <f ca="1">COUNTIFS(Table1[Agent_name],Table1[[#This Row],[Agent_name]],Table1[Month],Table1[[#This Row],[Month]])/160</f>
        <v>0.86250000000000004</v>
      </c>
    </row>
    <row r="7178" spans="1:23" x14ac:dyDescent="0.25">
      <c r="A7178">
        <v>7177</v>
      </c>
      <c r="B7178" t="s">
        <v>23223</v>
      </c>
      <c r="C7178" t="s">
        <v>23224</v>
      </c>
      <c r="D7178">
        <v>53</v>
      </c>
      <c r="E7178" t="s">
        <v>58</v>
      </c>
      <c r="F7178" t="s">
        <v>134</v>
      </c>
      <c r="G7178" s="1">
        <v>44134</v>
      </c>
      <c r="H7178" t="s">
        <v>45</v>
      </c>
      <c r="I7178" t="s">
        <v>46</v>
      </c>
      <c r="J7178" s="3" t="s">
        <v>23225</v>
      </c>
      <c r="K7178" t="s">
        <v>24</v>
      </c>
      <c r="M7178" t="s">
        <v>25</v>
      </c>
      <c r="N7178" t="s">
        <v>55</v>
      </c>
      <c r="O7178" s="2">
        <v>45078.371736111112</v>
      </c>
      <c r="R7178" t="str">
        <f t="shared" ca="1" si="112"/>
        <v>Aisha</v>
      </c>
      <c r="S7178" t="str">
        <f>IFERROR(TEXT(DATEVALUE(LEFT(Table1[[#This Row],[Date of Purchase]],10)), "MMMM"), TEXT(Table1[[#This Row],[Date of Purchase]], "MMMM"))</f>
        <v>October</v>
      </c>
      <c r="T7178" t="str">
        <f>IF(OR(
  AND(Table1[[#This Row],[Ticket Priority]]="Critical", Table1[[#This Row],[Ticket Status]]&lt;&gt;"Closed"),
  AND(Table1[[#This Row],[Ticket Priority]]="High", Table1[[#This Row],[Ticket Status]]="Open")
), "Yes", "No")</f>
        <v>Yes</v>
      </c>
      <c r="U7178" s="4" t="str">
        <f>IF(Table1[[#This Row],[Ticket Status]]="Closed","Yes","No")</f>
        <v>No</v>
      </c>
      <c r="V7178" s="4" t="str">
        <f>IF(Table1[[#This Row],[Ticket Status]]="Pending Customer Response","Yes","No")</f>
        <v>Yes</v>
      </c>
      <c r="W7178" s="5">
        <f ca="1">COUNTIFS(Table1[Agent_name],Table1[[#This Row],[Agent_name]],Table1[Month],Table1[[#This Row],[Month]])/160</f>
        <v>0.85624999999999996</v>
      </c>
    </row>
    <row r="7179" spans="1:23" x14ac:dyDescent="0.25">
      <c r="A7179">
        <v>7178</v>
      </c>
      <c r="B7179" t="s">
        <v>23226</v>
      </c>
      <c r="C7179" t="s">
        <v>15424</v>
      </c>
      <c r="D7179">
        <v>52</v>
      </c>
      <c r="E7179" t="s">
        <v>19</v>
      </c>
      <c r="F7179" t="s">
        <v>207</v>
      </c>
      <c r="G7179" s="1">
        <v>44423</v>
      </c>
      <c r="H7179" t="s">
        <v>59</v>
      </c>
      <c r="I7179" t="s">
        <v>52</v>
      </c>
      <c r="J7179" s="3" t="s">
        <v>23227</v>
      </c>
      <c r="K7179" t="s">
        <v>62</v>
      </c>
      <c r="M7179" t="s">
        <v>89</v>
      </c>
      <c r="N7179" t="s">
        <v>83</v>
      </c>
      <c r="R7179" t="str">
        <f t="shared" ca="1" si="112"/>
        <v>Aisha</v>
      </c>
      <c r="S7179" t="str">
        <f>IFERROR(TEXT(DATEVALUE(LEFT(Table1[[#This Row],[Date of Purchase]],10)), "MMMM"), TEXT(Table1[[#This Row],[Date of Purchase]], "MMMM"))</f>
        <v>August</v>
      </c>
      <c r="T7179" t="str">
        <f>IF(OR(
  AND(Table1[[#This Row],[Ticket Priority]]="Critical", Table1[[#This Row],[Ticket Status]]&lt;&gt;"Closed"),
  AND(Table1[[#This Row],[Ticket Priority]]="High", Table1[[#This Row],[Ticket Status]]="Open")
), "Yes", "No")</f>
        <v>Yes</v>
      </c>
      <c r="U7179" s="4" t="str">
        <f>IF(Table1[[#This Row],[Ticket Status]]="Closed","Yes","No")</f>
        <v>No</v>
      </c>
      <c r="V7179" s="4" t="str">
        <f>IF(Table1[[#This Row],[Ticket Status]]="Pending Customer Response","Yes","No")</f>
        <v>No</v>
      </c>
      <c r="W7179" s="5">
        <f ca="1">COUNTIFS(Table1[Agent_name],Table1[[#This Row],[Agent_name]],Table1[Month],Table1[[#This Row],[Month]])/160</f>
        <v>0.86250000000000004</v>
      </c>
    </row>
    <row r="7180" spans="1:23" x14ac:dyDescent="0.25">
      <c r="A7180">
        <v>7179</v>
      </c>
      <c r="B7180" t="s">
        <v>23228</v>
      </c>
      <c r="C7180" t="s">
        <v>23229</v>
      </c>
      <c r="D7180">
        <v>45</v>
      </c>
      <c r="E7180" t="s">
        <v>19</v>
      </c>
      <c r="F7180" t="s">
        <v>421</v>
      </c>
      <c r="G7180" s="1">
        <v>44003</v>
      </c>
      <c r="H7180" t="s">
        <v>66</v>
      </c>
      <c r="I7180" t="s">
        <v>99</v>
      </c>
      <c r="J7180" s="3" t="s">
        <v>23230</v>
      </c>
      <c r="K7180" t="s">
        <v>24</v>
      </c>
      <c r="M7180" t="s">
        <v>41</v>
      </c>
      <c r="N7180" t="s">
        <v>26</v>
      </c>
      <c r="O7180" s="2">
        <v>45078.045370370368</v>
      </c>
      <c r="R7180" t="str">
        <f t="shared" ca="1" si="112"/>
        <v>Sara</v>
      </c>
      <c r="S7180" t="str">
        <f>IFERROR(TEXT(DATEVALUE(LEFT(Table1[[#This Row],[Date of Purchase]],10)), "MMMM"), TEXT(Table1[[#This Row],[Date of Purchase]], "MMMM"))</f>
        <v>June</v>
      </c>
      <c r="T7180" t="str">
        <f>IF(OR(
  AND(Table1[[#This Row],[Ticket Priority]]="Critical", Table1[[#This Row],[Ticket Status]]&lt;&gt;"Closed"),
  AND(Table1[[#This Row],[Ticket Priority]]="High", Table1[[#This Row],[Ticket Status]]="Open")
), "Yes", "No")</f>
        <v>No</v>
      </c>
      <c r="U7180" s="4" t="str">
        <f>IF(Table1[[#This Row],[Ticket Status]]="Closed","Yes","No")</f>
        <v>No</v>
      </c>
      <c r="V7180" s="4" t="str">
        <f>IF(Table1[[#This Row],[Ticket Status]]="Pending Customer Response","Yes","No")</f>
        <v>Yes</v>
      </c>
      <c r="W7180" s="5">
        <f ca="1">COUNTIFS(Table1[Agent_name],Table1[[#This Row],[Agent_name]],Table1[Month],Table1[[#This Row],[Month]])/160</f>
        <v>0.65</v>
      </c>
    </row>
    <row r="7181" spans="1:23" x14ac:dyDescent="0.25">
      <c r="A7181">
        <v>7180</v>
      </c>
      <c r="B7181" t="s">
        <v>23231</v>
      </c>
      <c r="C7181" t="s">
        <v>23232</v>
      </c>
      <c r="D7181">
        <v>40</v>
      </c>
      <c r="E7181" t="s">
        <v>19</v>
      </c>
      <c r="F7181" t="s">
        <v>134</v>
      </c>
      <c r="G7181" s="1">
        <v>43879</v>
      </c>
      <c r="H7181" t="s">
        <v>59</v>
      </c>
      <c r="I7181" t="s">
        <v>72</v>
      </c>
      <c r="J7181" s="3" t="s">
        <v>23233</v>
      </c>
      <c r="K7181" t="s">
        <v>24</v>
      </c>
      <c r="M7181" t="s">
        <v>89</v>
      </c>
      <c r="N7181" t="s">
        <v>55</v>
      </c>
      <c r="O7181" s="2">
        <v>45078.680104166669</v>
      </c>
      <c r="R7181" t="str">
        <f t="shared" ca="1" si="112"/>
        <v>Ravi</v>
      </c>
      <c r="S7181" t="str">
        <f>IFERROR(TEXT(DATEVALUE(LEFT(Table1[[#This Row],[Date of Purchase]],10)), "MMMM"), TEXT(Table1[[#This Row],[Date of Purchase]], "MMMM"))</f>
        <v>February</v>
      </c>
      <c r="T7181" t="str">
        <f>IF(OR(
  AND(Table1[[#This Row],[Ticket Priority]]="Critical", Table1[[#This Row],[Ticket Status]]&lt;&gt;"Closed"),
  AND(Table1[[#This Row],[Ticket Priority]]="High", Table1[[#This Row],[Ticket Status]]="Open")
), "Yes", "No")</f>
        <v>No</v>
      </c>
      <c r="U7181" s="4" t="str">
        <f>IF(Table1[[#This Row],[Ticket Status]]="Closed","Yes","No")</f>
        <v>No</v>
      </c>
      <c r="V7181" s="4" t="str">
        <f>IF(Table1[[#This Row],[Ticket Status]]="Pending Customer Response","Yes","No")</f>
        <v>Yes</v>
      </c>
      <c r="W7181" s="5">
        <f ca="1">COUNTIFS(Table1[Agent_name],Table1[[#This Row],[Agent_name]],Table1[Month],Table1[[#This Row],[Month]])/160</f>
        <v>0.61250000000000004</v>
      </c>
    </row>
    <row r="7182" spans="1:23" x14ac:dyDescent="0.25">
      <c r="A7182">
        <v>7181</v>
      </c>
      <c r="B7182" t="s">
        <v>23234</v>
      </c>
      <c r="C7182" t="s">
        <v>23235</v>
      </c>
      <c r="D7182">
        <v>50</v>
      </c>
      <c r="E7182" t="s">
        <v>58</v>
      </c>
      <c r="F7182" t="s">
        <v>65</v>
      </c>
      <c r="G7182" s="1">
        <v>43970</v>
      </c>
      <c r="H7182" t="s">
        <v>45</v>
      </c>
      <c r="I7182" t="s">
        <v>93</v>
      </c>
      <c r="J7182" s="3" t="s">
        <v>23236</v>
      </c>
      <c r="K7182" t="s">
        <v>24</v>
      </c>
      <c r="M7182" t="s">
        <v>41</v>
      </c>
      <c r="N7182" t="s">
        <v>83</v>
      </c>
      <c r="O7182" s="2">
        <v>45078.144016203703</v>
      </c>
      <c r="R7182" t="str">
        <f t="shared" ca="1" si="112"/>
        <v>Neha</v>
      </c>
      <c r="S7182" t="str">
        <f>IFERROR(TEXT(DATEVALUE(LEFT(Table1[[#This Row],[Date of Purchase]],10)), "MMMM"), TEXT(Table1[[#This Row],[Date of Purchase]], "MMMM"))</f>
        <v>May</v>
      </c>
      <c r="T7182" t="str">
        <f>IF(OR(
  AND(Table1[[#This Row],[Ticket Priority]]="Critical", Table1[[#This Row],[Ticket Status]]&lt;&gt;"Closed"),
  AND(Table1[[#This Row],[Ticket Priority]]="High", Table1[[#This Row],[Ticket Status]]="Open")
), "Yes", "No")</f>
        <v>No</v>
      </c>
      <c r="U7182" s="4" t="str">
        <f>IF(Table1[[#This Row],[Ticket Status]]="Closed","Yes","No")</f>
        <v>No</v>
      </c>
      <c r="V7182" s="4" t="str">
        <f>IF(Table1[[#This Row],[Ticket Status]]="Pending Customer Response","Yes","No")</f>
        <v>Yes</v>
      </c>
      <c r="W7182" s="5">
        <f ca="1">COUNTIFS(Table1[Agent_name],Table1[[#This Row],[Agent_name]],Table1[Month],Table1[[#This Row],[Month]])/160</f>
        <v>0.20624999999999999</v>
      </c>
    </row>
    <row r="7183" spans="1:23" x14ac:dyDescent="0.25">
      <c r="A7183">
        <v>7182</v>
      </c>
      <c r="B7183" t="s">
        <v>23237</v>
      </c>
      <c r="C7183" t="s">
        <v>23238</v>
      </c>
      <c r="D7183">
        <v>53</v>
      </c>
      <c r="E7183" t="s">
        <v>58</v>
      </c>
      <c r="F7183" t="s">
        <v>383</v>
      </c>
      <c r="G7183" s="1">
        <v>44314</v>
      </c>
      <c r="H7183" t="s">
        <v>59</v>
      </c>
      <c r="I7183" t="s">
        <v>99</v>
      </c>
      <c r="J7183" s="3" t="s">
        <v>23239</v>
      </c>
      <c r="K7183" t="s">
        <v>24</v>
      </c>
      <c r="M7183" t="s">
        <v>25</v>
      </c>
      <c r="N7183" t="s">
        <v>55</v>
      </c>
      <c r="O7183" s="2">
        <v>45078.217650462961</v>
      </c>
      <c r="R7183" t="str">
        <f t="shared" ca="1" si="112"/>
        <v>Karan</v>
      </c>
      <c r="S7183" t="str">
        <f>IFERROR(TEXT(DATEVALUE(LEFT(Table1[[#This Row],[Date of Purchase]],10)), "MMMM"), TEXT(Table1[[#This Row],[Date of Purchase]], "MMMM"))</f>
        <v>April</v>
      </c>
      <c r="T7183" t="str">
        <f>IF(OR(
  AND(Table1[[#This Row],[Ticket Priority]]="Critical", Table1[[#This Row],[Ticket Status]]&lt;&gt;"Closed"),
  AND(Table1[[#This Row],[Ticket Priority]]="High", Table1[[#This Row],[Ticket Status]]="Open")
), "Yes", "No")</f>
        <v>Yes</v>
      </c>
      <c r="U7183" s="4" t="str">
        <f>IF(Table1[[#This Row],[Ticket Status]]="Closed","Yes","No")</f>
        <v>No</v>
      </c>
      <c r="V7183" s="4" t="str">
        <f>IF(Table1[[#This Row],[Ticket Status]]="Pending Customer Response","Yes","No")</f>
        <v>Yes</v>
      </c>
      <c r="W7183" s="5">
        <f ca="1">COUNTIFS(Table1[Agent_name],Table1[[#This Row],[Agent_name]],Table1[Month],Table1[[#This Row],[Month]])/160</f>
        <v>0.29375000000000001</v>
      </c>
    </row>
    <row r="7184" spans="1:23" x14ac:dyDescent="0.25">
      <c r="A7184">
        <v>7183</v>
      </c>
      <c r="B7184" t="s">
        <v>23240</v>
      </c>
      <c r="C7184" t="s">
        <v>23241</v>
      </c>
      <c r="D7184">
        <v>29</v>
      </c>
      <c r="E7184" t="s">
        <v>29</v>
      </c>
      <c r="F7184" t="s">
        <v>655</v>
      </c>
      <c r="G7184" s="1">
        <v>44125</v>
      </c>
      <c r="H7184" t="s">
        <v>59</v>
      </c>
      <c r="I7184" t="s">
        <v>52</v>
      </c>
      <c r="J7184" s="3" t="s">
        <v>1141</v>
      </c>
      <c r="K7184" t="s">
        <v>39</v>
      </c>
      <c r="L7184" t="s">
        <v>23242</v>
      </c>
      <c r="M7184" t="s">
        <v>143</v>
      </c>
      <c r="N7184" t="s">
        <v>55</v>
      </c>
      <c r="O7184" s="2">
        <v>45078.689872685187</v>
      </c>
      <c r="P7184" s="2">
        <v>45078.951678240737</v>
      </c>
      <c r="Q7184">
        <v>5</v>
      </c>
      <c r="R7184" t="str">
        <f t="shared" ca="1" si="112"/>
        <v>Rahul</v>
      </c>
      <c r="S7184" t="str">
        <f>IFERROR(TEXT(DATEVALUE(LEFT(Table1[[#This Row],[Date of Purchase]],10)), "MMMM"), TEXT(Table1[[#This Row],[Date of Purchase]], "MMMM"))</f>
        <v>October</v>
      </c>
      <c r="T7184" t="str">
        <f>IF(OR(
  AND(Table1[[#This Row],[Ticket Priority]]="Critical", Table1[[#This Row],[Ticket Status]]&lt;&gt;"Closed"),
  AND(Table1[[#This Row],[Ticket Priority]]="High", Table1[[#This Row],[Ticket Status]]="Open")
), "Yes", "No")</f>
        <v>No</v>
      </c>
      <c r="U7184" s="4" t="str">
        <f>IF(Table1[[#This Row],[Ticket Status]]="Closed","Yes","No")</f>
        <v>Yes</v>
      </c>
      <c r="V7184" s="4" t="str">
        <f>IF(Table1[[#This Row],[Ticket Status]]="Pending Customer Response","Yes","No")</f>
        <v>No</v>
      </c>
      <c r="W7184" s="5">
        <f ca="1">COUNTIFS(Table1[Agent_name],Table1[[#This Row],[Agent_name]],Table1[Month],Table1[[#This Row],[Month]])/160</f>
        <v>0.23125000000000001</v>
      </c>
    </row>
    <row r="7185" spans="1:23" x14ac:dyDescent="0.25">
      <c r="A7185">
        <v>7184</v>
      </c>
      <c r="B7185" t="s">
        <v>23243</v>
      </c>
      <c r="C7185" t="s">
        <v>23244</v>
      </c>
      <c r="D7185">
        <v>49</v>
      </c>
      <c r="E7185" t="s">
        <v>58</v>
      </c>
      <c r="F7185" t="s">
        <v>655</v>
      </c>
      <c r="G7185" s="1">
        <v>44420</v>
      </c>
      <c r="H7185" t="s">
        <v>45</v>
      </c>
      <c r="I7185" t="s">
        <v>31</v>
      </c>
      <c r="J7185" s="3" t="s">
        <v>23245</v>
      </c>
      <c r="K7185" t="s">
        <v>24</v>
      </c>
      <c r="M7185" t="s">
        <v>143</v>
      </c>
      <c r="N7185" t="s">
        <v>26</v>
      </c>
      <c r="O7185" s="2">
        <v>45078.214895833335</v>
      </c>
      <c r="R7185" t="str">
        <f t="shared" ca="1" si="112"/>
        <v>Meera</v>
      </c>
      <c r="S7185" t="str">
        <f>IFERROR(TEXT(DATEVALUE(LEFT(Table1[[#This Row],[Date of Purchase]],10)), "MMMM"), TEXT(Table1[[#This Row],[Date of Purchase]], "MMMM"))</f>
        <v>August</v>
      </c>
      <c r="T7185" t="str">
        <f>IF(OR(
  AND(Table1[[#This Row],[Ticket Priority]]="Critical", Table1[[#This Row],[Ticket Status]]&lt;&gt;"Closed"),
  AND(Table1[[#This Row],[Ticket Priority]]="High", Table1[[#This Row],[Ticket Status]]="Open")
), "Yes", "No")</f>
        <v>No</v>
      </c>
      <c r="U7185" s="4" t="str">
        <f>IF(Table1[[#This Row],[Ticket Status]]="Closed","Yes","No")</f>
        <v>No</v>
      </c>
      <c r="V7185" s="4" t="str">
        <f>IF(Table1[[#This Row],[Ticket Status]]="Pending Customer Response","Yes","No")</f>
        <v>Yes</v>
      </c>
      <c r="W7185" s="5">
        <f ca="1">COUNTIFS(Table1[Agent_name],Table1[[#This Row],[Agent_name]],Table1[Month],Table1[[#This Row],[Month]])/160</f>
        <v>0.18124999999999999</v>
      </c>
    </row>
    <row r="7186" spans="1:23" x14ac:dyDescent="0.25">
      <c r="A7186">
        <v>7185</v>
      </c>
      <c r="B7186" t="s">
        <v>23246</v>
      </c>
      <c r="C7186" t="s">
        <v>23247</v>
      </c>
      <c r="D7186">
        <v>62</v>
      </c>
      <c r="E7186" t="s">
        <v>29</v>
      </c>
      <c r="F7186" t="s">
        <v>20</v>
      </c>
      <c r="G7186" s="1">
        <v>43987</v>
      </c>
      <c r="H7186" t="s">
        <v>21</v>
      </c>
      <c r="I7186" t="s">
        <v>67</v>
      </c>
      <c r="J7186" s="3" t="s">
        <v>3826</v>
      </c>
      <c r="K7186" t="s">
        <v>24</v>
      </c>
      <c r="M7186" t="s">
        <v>41</v>
      </c>
      <c r="N7186" t="s">
        <v>55</v>
      </c>
      <c r="O7186" s="2">
        <v>45078.11142361111</v>
      </c>
      <c r="R7186" t="str">
        <f t="shared" ca="1" si="112"/>
        <v>Aisha</v>
      </c>
      <c r="S7186" t="str">
        <f>IFERROR(TEXT(DATEVALUE(LEFT(Table1[[#This Row],[Date of Purchase]],10)), "MMMM"), TEXT(Table1[[#This Row],[Date of Purchase]], "MMMM"))</f>
        <v>June</v>
      </c>
      <c r="T7186" t="str">
        <f>IF(OR(
  AND(Table1[[#This Row],[Ticket Priority]]="Critical", Table1[[#This Row],[Ticket Status]]&lt;&gt;"Closed"),
  AND(Table1[[#This Row],[Ticket Priority]]="High", Table1[[#This Row],[Ticket Status]]="Open")
), "Yes", "No")</f>
        <v>No</v>
      </c>
      <c r="U7186" s="4" t="str">
        <f>IF(Table1[[#This Row],[Ticket Status]]="Closed","Yes","No")</f>
        <v>No</v>
      </c>
      <c r="V7186" s="4" t="str">
        <f>IF(Table1[[#This Row],[Ticket Status]]="Pending Customer Response","Yes","No")</f>
        <v>Yes</v>
      </c>
      <c r="W7186" s="5">
        <f ca="1">COUNTIFS(Table1[Agent_name],Table1[[#This Row],[Agent_name]],Table1[Month],Table1[[#This Row],[Month]])/160</f>
        <v>0.89375000000000004</v>
      </c>
    </row>
    <row r="7187" spans="1:23" x14ac:dyDescent="0.25">
      <c r="A7187">
        <v>7186</v>
      </c>
      <c r="B7187" t="s">
        <v>23248</v>
      </c>
      <c r="C7187" t="s">
        <v>23249</v>
      </c>
      <c r="D7187">
        <v>24</v>
      </c>
      <c r="E7187" t="s">
        <v>29</v>
      </c>
      <c r="F7187" t="s">
        <v>134</v>
      </c>
      <c r="G7187" s="1">
        <v>43916</v>
      </c>
      <c r="H7187" t="s">
        <v>59</v>
      </c>
      <c r="I7187" t="s">
        <v>52</v>
      </c>
      <c r="J7187" s="3" t="s">
        <v>23250</v>
      </c>
      <c r="K7187" t="s">
        <v>24</v>
      </c>
      <c r="M7187" t="s">
        <v>25</v>
      </c>
      <c r="N7187" t="s">
        <v>55</v>
      </c>
      <c r="O7187" s="2">
        <v>45078.262824074074</v>
      </c>
      <c r="R7187" t="str">
        <f t="shared" ca="1" si="112"/>
        <v>Sara</v>
      </c>
      <c r="S7187" t="str">
        <f>IFERROR(TEXT(DATEVALUE(LEFT(Table1[[#This Row],[Date of Purchase]],10)), "MMMM"), TEXT(Table1[[#This Row],[Date of Purchase]], "MMMM"))</f>
        <v>March</v>
      </c>
      <c r="T7187" t="str">
        <f>IF(OR(
  AND(Table1[[#This Row],[Ticket Priority]]="Critical", Table1[[#This Row],[Ticket Status]]&lt;&gt;"Closed"),
  AND(Table1[[#This Row],[Ticket Priority]]="High", Table1[[#This Row],[Ticket Status]]="Open")
), "Yes", "No")</f>
        <v>Yes</v>
      </c>
      <c r="U7187" s="4" t="str">
        <f>IF(Table1[[#This Row],[Ticket Status]]="Closed","Yes","No")</f>
        <v>No</v>
      </c>
      <c r="V7187" s="4" t="str">
        <f>IF(Table1[[#This Row],[Ticket Status]]="Pending Customer Response","Yes","No")</f>
        <v>Yes</v>
      </c>
      <c r="W7187" s="5">
        <f ca="1">COUNTIFS(Table1[Agent_name],Table1[[#This Row],[Agent_name]],Table1[Month],Table1[[#This Row],[Month]])/160</f>
        <v>0.55625000000000002</v>
      </c>
    </row>
    <row r="7188" spans="1:23" x14ac:dyDescent="0.25">
      <c r="A7188">
        <v>7187</v>
      </c>
      <c r="B7188" t="s">
        <v>23251</v>
      </c>
      <c r="C7188" t="s">
        <v>23252</v>
      </c>
      <c r="D7188">
        <v>19</v>
      </c>
      <c r="E7188" t="s">
        <v>19</v>
      </c>
      <c r="F7188" t="s">
        <v>456</v>
      </c>
      <c r="G7188" s="1">
        <v>44206</v>
      </c>
      <c r="H7188" t="s">
        <v>66</v>
      </c>
      <c r="I7188" t="s">
        <v>31</v>
      </c>
      <c r="J7188" s="3" t="s">
        <v>23253</v>
      </c>
      <c r="K7188" t="s">
        <v>24</v>
      </c>
      <c r="M7188" t="s">
        <v>89</v>
      </c>
      <c r="N7188" t="s">
        <v>83</v>
      </c>
      <c r="O7188" s="2">
        <v>45078.797569444447</v>
      </c>
      <c r="R7188" t="str">
        <f t="shared" ca="1" si="112"/>
        <v>Aisha</v>
      </c>
      <c r="S7188" t="str">
        <f>IFERROR(TEXT(DATEVALUE(LEFT(Table1[[#This Row],[Date of Purchase]],10)), "MMMM"), TEXT(Table1[[#This Row],[Date of Purchase]], "MMMM"))</f>
        <v>January</v>
      </c>
      <c r="T7188" t="str">
        <f>IF(OR(
  AND(Table1[[#This Row],[Ticket Priority]]="Critical", Table1[[#This Row],[Ticket Status]]&lt;&gt;"Closed"),
  AND(Table1[[#This Row],[Ticket Priority]]="High", Table1[[#This Row],[Ticket Status]]="Open")
), "Yes", "No")</f>
        <v>No</v>
      </c>
      <c r="U7188" s="4" t="str">
        <f>IF(Table1[[#This Row],[Ticket Status]]="Closed","Yes","No")</f>
        <v>No</v>
      </c>
      <c r="V7188" s="4" t="str">
        <f>IF(Table1[[#This Row],[Ticket Status]]="Pending Customer Response","Yes","No")</f>
        <v>Yes</v>
      </c>
      <c r="W7188" s="5">
        <f ca="1">COUNTIFS(Table1[Agent_name],Table1[[#This Row],[Agent_name]],Table1[Month],Table1[[#This Row],[Month]])/160</f>
        <v>0.83125000000000004</v>
      </c>
    </row>
    <row r="7189" spans="1:23" x14ac:dyDescent="0.25">
      <c r="A7189">
        <v>7188</v>
      </c>
      <c r="B7189" t="s">
        <v>23254</v>
      </c>
      <c r="C7189" t="s">
        <v>23255</v>
      </c>
      <c r="D7189">
        <v>46</v>
      </c>
      <c r="E7189" t="s">
        <v>29</v>
      </c>
      <c r="F7189" t="s">
        <v>36</v>
      </c>
      <c r="G7189" s="1">
        <v>43968</v>
      </c>
      <c r="H7189" t="s">
        <v>21</v>
      </c>
      <c r="I7189" t="s">
        <v>77</v>
      </c>
      <c r="J7189" s="3" t="s">
        <v>23256</v>
      </c>
      <c r="K7189" t="s">
        <v>62</v>
      </c>
      <c r="M7189" t="s">
        <v>143</v>
      </c>
      <c r="N7189" t="s">
        <v>26</v>
      </c>
      <c r="R7189" t="str">
        <f t="shared" ca="1" si="112"/>
        <v>Aisha</v>
      </c>
      <c r="S7189" t="str">
        <f>IFERROR(TEXT(DATEVALUE(LEFT(Table1[[#This Row],[Date of Purchase]],10)), "MMMM"), TEXT(Table1[[#This Row],[Date of Purchase]], "MMMM"))</f>
        <v>May</v>
      </c>
      <c r="T7189" t="str">
        <f>IF(OR(
  AND(Table1[[#This Row],[Ticket Priority]]="Critical", Table1[[#This Row],[Ticket Status]]&lt;&gt;"Closed"),
  AND(Table1[[#This Row],[Ticket Priority]]="High", Table1[[#This Row],[Ticket Status]]="Open")
), "Yes", "No")</f>
        <v>No</v>
      </c>
      <c r="U7189" s="4" t="str">
        <f>IF(Table1[[#This Row],[Ticket Status]]="Closed","Yes","No")</f>
        <v>No</v>
      </c>
      <c r="V7189" s="4" t="str">
        <f>IF(Table1[[#This Row],[Ticket Status]]="Pending Customer Response","Yes","No")</f>
        <v>No</v>
      </c>
      <c r="W7189" s="5">
        <f ca="1">COUNTIFS(Table1[Agent_name],Table1[[#This Row],[Agent_name]],Table1[Month],Table1[[#This Row],[Month]])/160</f>
        <v>0.93125000000000002</v>
      </c>
    </row>
    <row r="7190" spans="1:23" x14ac:dyDescent="0.25">
      <c r="A7190">
        <v>7189</v>
      </c>
      <c r="B7190" t="s">
        <v>23257</v>
      </c>
      <c r="C7190" t="s">
        <v>23258</v>
      </c>
      <c r="D7190">
        <v>54</v>
      </c>
      <c r="E7190" t="s">
        <v>19</v>
      </c>
      <c r="F7190" t="s">
        <v>383</v>
      </c>
      <c r="G7190" s="1">
        <v>43885</v>
      </c>
      <c r="H7190" t="s">
        <v>21</v>
      </c>
      <c r="I7190" t="s">
        <v>60</v>
      </c>
      <c r="J7190" s="3" t="s">
        <v>23259</v>
      </c>
      <c r="K7190" t="s">
        <v>39</v>
      </c>
      <c r="L7190" t="s">
        <v>23260</v>
      </c>
      <c r="M7190" t="s">
        <v>89</v>
      </c>
      <c r="N7190" t="s">
        <v>33</v>
      </c>
      <c r="O7190" s="2">
        <v>45078.119837962964</v>
      </c>
      <c r="P7190" s="2">
        <v>45078.903865740744</v>
      </c>
      <c r="Q7190">
        <v>2</v>
      </c>
      <c r="R7190" t="str">
        <f t="shared" ca="1" si="112"/>
        <v>Sara</v>
      </c>
      <c r="S7190" t="str">
        <f>IFERROR(TEXT(DATEVALUE(LEFT(Table1[[#This Row],[Date of Purchase]],10)), "MMMM"), TEXT(Table1[[#This Row],[Date of Purchase]], "MMMM"))</f>
        <v>February</v>
      </c>
      <c r="T7190" t="str">
        <f>IF(OR(
  AND(Table1[[#This Row],[Ticket Priority]]="Critical", Table1[[#This Row],[Ticket Status]]&lt;&gt;"Closed"),
  AND(Table1[[#This Row],[Ticket Priority]]="High", Table1[[#This Row],[Ticket Status]]="Open")
), "Yes", "No")</f>
        <v>No</v>
      </c>
      <c r="U7190" s="4" t="str">
        <f>IF(Table1[[#This Row],[Ticket Status]]="Closed","Yes","No")</f>
        <v>Yes</v>
      </c>
      <c r="V7190" s="4" t="str">
        <f>IF(Table1[[#This Row],[Ticket Status]]="Pending Customer Response","Yes","No")</f>
        <v>No</v>
      </c>
      <c r="W7190" s="5">
        <f ca="1">COUNTIFS(Table1[Agent_name],Table1[[#This Row],[Agent_name]],Table1[Month],Table1[[#This Row],[Month]])/160</f>
        <v>0.65625</v>
      </c>
    </row>
    <row r="7191" spans="1:23" x14ac:dyDescent="0.25">
      <c r="A7191">
        <v>7190</v>
      </c>
      <c r="B7191" t="s">
        <v>23261</v>
      </c>
      <c r="C7191" t="s">
        <v>23262</v>
      </c>
      <c r="D7191">
        <v>55</v>
      </c>
      <c r="E7191" t="s">
        <v>58</v>
      </c>
      <c r="F7191" t="s">
        <v>317</v>
      </c>
      <c r="G7191" s="1">
        <v>44418</v>
      </c>
      <c r="H7191" t="s">
        <v>21</v>
      </c>
      <c r="I7191" t="s">
        <v>72</v>
      </c>
      <c r="J7191" s="3" t="s">
        <v>23263</v>
      </c>
      <c r="K7191" t="s">
        <v>39</v>
      </c>
      <c r="L7191" t="s">
        <v>23264</v>
      </c>
      <c r="M7191" t="s">
        <v>25</v>
      </c>
      <c r="N7191" t="s">
        <v>26</v>
      </c>
      <c r="O7191" s="2">
        <v>45078.653865740744</v>
      </c>
      <c r="P7191" s="2">
        <v>45078.312893518516</v>
      </c>
      <c r="Q7191">
        <v>3</v>
      </c>
      <c r="R7191" t="str">
        <f t="shared" ca="1" si="112"/>
        <v>Ravi</v>
      </c>
      <c r="S7191" t="str">
        <f>IFERROR(TEXT(DATEVALUE(LEFT(Table1[[#This Row],[Date of Purchase]],10)), "MMMM"), TEXT(Table1[[#This Row],[Date of Purchase]], "MMMM"))</f>
        <v>August</v>
      </c>
      <c r="T7191" t="str">
        <f>IF(OR(
  AND(Table1[[#This Row],[Ticket Priority]]="Critical", Table1[[#This Row],[Ticket Status]]&lt;&gt;"Closed"),
  AND(Table1[[#This Row],[Ticket Priority]]="High", Table1[[#This Row],[Ticket Status]]="Open")
), "Yes", "No")</f>
        <v>No</v>
      </c>
      <c r="U7191" s="4" t="str">
        <f>IF(Table1[[#This Row],[Ticket Status]]="Closed","Yes","No")</f>
        <v>Yes</v>
      </c>
      <c r="V7191" s="4" t="str">
        <f>IF(Table1[[#This Row],[Ticket Status]]="Pending Customer Response","Yes","No")</f>
        <v>No</v>
      </c>
      <c r="W7191" s="5">
        <f ca="1">COUNTIFS(Table1[Agent_name],Table1[[#This Row],[Agent_name]],Table1[Month],Table1[[#This Row],[Month]])/160</f>
        <v>0.65625</v>
      </c>
    </row>
    <row r="7192" spans="1:23" x14ac:dyDescent="0.25">
      <c r="A7192">
        <v>7191</v>
      </c>
      <c r="B7192" t="s">
        <v>23265</v>
      </c>
      <c r="C7192" t="s">
        <v>23266</v>
      </c>
      <c r="D7192">
        <v>62</v>
      </c>
      <c r="E7192" t="s">
        <v>29</v>
      </c>
      <c r="F7192" t="s">
        <v>211</v>
      </c>
      <c r="G7192" s="1">
        <v>44350</v>
      </c>
      <c r="H7192" t="s">
        <v>21</v>
      </c>
      <c r="I7192" t="s">
        <v>177</v>
      </c>
      <c r="J7192" s="3" t="s">
        <v>23267</v>
      </c>
      <c r="K7192" t="s">
        <v>24</v>
      </c>
      <c r="M7192" t="s">
        <v>41</v>
      </c>
      <c r="N7192" t="s">
        <v>26</v>
      </c>
      <c r="O7192" s="2">
        <v>45078.993460648147</v>
      </c>
      <c r="R7192" t="str">
        <f t="shared" ca="1" si="112"/>
        <v>Priya</v>
      </c>
      <c r="S7192" t="str">
        <f>IFERROR(TEXT(DATEVALUE(LEFT(Table1[[#This Row],[Date of Purchase]],10)), "MMMM"), TEXT(Table1[[#This Row],[Date of Purchase]], "MMMM"))</f>
        <v>June</v>
      </c>
      <c r="T7192" t="str">
        <f>IF(OR(
  AND(Table1[[#This Row],[Ticket Priority]]="Critical", Table1[[#This Row],[Ticket Status]]&lt;&gt;"Closed"),
  AND(Table1[[#This Row],[Ticket Priority]]="High", Table1[[#This Row],[Ticket Status]]="Open")
), "Yes", "No")</f>
        <v>No</v>
      </c>
      <c r="U7192" s="4" t="str">
        <f>IF(Table1[[#This Row],[Ticket Status]]="Closed","Yes","No")</f>
        <v>No</v>
      </c>
      <c r="V7192" s="4" t="str">
        <f>IF(Table1[[#This Row],[Ticket Status]]="Pending Customer Response","Yes","No")</f>
        <v>Yes</v>
      </c>
      <c r="W7192" s="5">
        <f ca="1">COUNTIFS(Table1[Agent_name],Table1[[#This Row],[Agent_name]],Table1[Month],Table1[[#This Row],[Month]])/160</f>
        <v>0.35625000000000001</v>
      </c>
    </row>
    <row r="7193" spans="1:23" x14ac:dyDescent="0.25">
      <c r="A7193">
        <v>7192</v>
      </c>
      <c r="B7193" t="s">
        <v>23268</v>
      </c>
      <c r="C7193" t="s">
        <v>23269</v>
      </c>
      <c r="D7193">
        <v>28</v>
      </c>
      <c r="E7193" t="s">
        <v>29</v>
      </c>
      <c r="F7193" t="s">
        <v>485</v>
      </c>
      <c r="G7193" s="1">
        <v>44419</v>
      </c>
      <c r="H7193" t="s">
        <v>67</v>
      </c>
      <c r="I7193" t="s">
        <v>150</v>
      </c>
      <c r="J7193" s="3" t="s">
        <v>23270</v>
      </c>
      <c r="K7193" t="s">
        <v>24</v>
      </c>
      <c r="M7193" t="s">
        <v>143</v>
      </c>
      <c r="N7193" t="s">
        <v>33</v>
      </c>
      <c r="O7193" s="2">
        <v>45078.899733796294</v>
      </c>
      <c r="R7193" t="str">
        <f t="shared" ca="1" si="112"/>
        <v>Aisha</v>
      </c>
      <c r="S7193" t="str">
        <f>IFERROR(TEXT(DATEVALUE(LEFT(Table1[[#This Row],[Date of Purchase]],10)), "MMMM"), TEXT(Table1[[#This Row],[Date of Purchase]], "MMMM"))</f>
        <v>August</v>
      </c>
      <c r="T7193" t="str">
        <f>IF(OR(
  AND(Table1[[#This Row],[Ticket Priority]]="Critical", Table1[[#This Row],[Ticket Status]]&lt;&gt;"Closed"),
  AND(Table1[[#This Row],[Ticket Priority]]="High", Table1[[#This Row],[Ticket Status]]="Open")
), "Yes", "No")</f>
        <v>No</v>
      </c>
      <c r="U7193" s="4" t="str">
        <f>IF(Table1[[#This Row],[Ticket Status]]="Closed","Yes","No")</f>
        <v>No</v>
      </c>
      <c r="V7193" s="4" t="str">
        <f>IF(Table1[[#This Row],[Ticket Status]]="Pending Customer Response","Yes","No")</f>
        <v>Yes</v>
      </c>
      <c r="W7193" s="5">
        <f ca="1">COUNTIFS(Table1[Agent_name],Table1[[#This Row],[Agent_name]],Table1[Month],Table1[[#This Row],[Month]])/160</f>
        <v>0.86250000000000004</v>
      </c>
    </row>
    <row r="7194" spans="1:23" x14ac:dyDescent="0.25">
      <c r="A7194">
        <v>7193</v>
      </c>
      <c r="B7194" t="s">
        <v>23271</v>
      </c>
      <c r="C7194" t="s">
        <v>23272</v>
      </c>
      <c r="D7194">
        <v>70</v>
      </c>
      <c r="E7194" t="s">
        <v>58</v>
      </c>
      <c r="F7194" t="s">
        <v>223</v>
      </c>
      <c r="G7194" s="1">
        <v>44272</v>
      </c>
      <c r="H7194" t="s">
        <v>67</v>
      </c>
      <c r="I7194" t="s">
        <v>77</v>
      </c>
      <c r="J7194" s="3" t="s">
        <v>23273</v>
      </c>
      <c r="K7194" t="s">
        <v>39</v>
      </c>
      <c r="L7194" t="s">
        <v>23274</v>
      </c>
      <c r="M7194" t="s">
        <v>143</v>
      </c>
      <c r="N7194" t="s">
        <v>33</v>
      </c>
      <c r="O7194" s="2">
        <v>45078.589317129627</v>
      </c>
      <c r="P7194" s="2">
        <v>45078.187928240739</v>
      </c>
      <c r="Q7194">
        <v>1</v>
      </c>
      <c r="R7194" t="str">
        <f t="shared" ca="1" si="112"/>
        <v>Aisha</v>
      </c>
      <c r="S7194" t="str">
        <f>IFERROR(TEXT(DATEVALUE(LEFT(Table1[[#This Row],[Date of Purchase]],10)), "MMMM"), TEXT(Table1[[#This Row],[Date of Purchase]], "MMMM"))</f>
        <v>March</v>
      </c>
      <c r="T7194" t="str">
        <f>IF(OR(
  AND(Table1[[#This Row],[Ticket Priority]]="Critical", Table1[[#This Row],[Ticket Status]]&lt;&gt;"Closed"),
  AND(Table1[[#This Row],[Ticket Priority]]="High", Table1[[#This Row],[Ticket Status]]="Open")
), "Yes", "No")</f>
        <v>No</v>
      </c>
      <c r="U7194" s="4" t="str">
        <f>IF(Table1[[#This Row],[Ticket Status]]="Closed","Yes","No")</f>
        <v>Yes</v>
      </c>
      <c r="V7194" s="4" t="str">
        <f>IF(Table1[[#This Row],[Ticket Status]]="Pending Customer Response","Yes","No")</f>
        <v>No</v>
      </c>
      <c r="W7194" s="5">
        <f ca="1">COUNTIFS(Table1[Agent_name],Table1[[#This Row],[Agent_name]],Table1[Month],Table1[[#This Row],[Month]])/160</f>
        <v>1.0062500000000001</v>
      </c>
    </row>
    <row r="7195" spans="1:23" x14ac:dyDescent="0.25">
      <c r="A7195">
        <v>7194</v>
      </c>
      <c r="B7195" t="s">
        <v>13263</v>
      </c>
      <c r="C7195" t="s">
        <v>23275</v>
      </c>
      <c r="D7195">
        <v>29</v>
      </c>
      <c r="E7195" t="s">
        <v>29</v>
      </c>
      <c r="F7195" t="s">
        <v>134</v>
      </c>
      <c r="G7195" s="1">
        <v>43957</v>
      </c>
      <c r="H7195" t="s">
        <v>21</v>
      </c>
      <c r="I7195" t="s">
        <v>60</v>
      </c>
      <c r="J7195" s="3" t="s">
        <v>23276</v>
      </c>
      <c r="K7195" t="s">
        <v>62</v>
      </c>
      <c r="M7195" t="s">
        <v>89</v>
      </c>
      <c r="N7195" t="s">
        <v>33</v>
      </c>
      <c r="R7195" t="str">
        <f t="shared" ca="1" si="112"/>
        <v>Meera</v>
      </c>
      <c r="S7195" t="str">
        <f>IFERROR(TEXT(DATEVALUE(LEFT(Table1[[#This Row],[Date of Purchase]],10)), "MMMM"), TEXT(Table1[[#This Row],[Date of Purchase]], "MMMM"))</f>
        <v>May</v>
      </c>
      <c r="T7195" t="str">
        <f>IF(OR(
  AND(Table1[[#This Row],[Ticket Priority]]="Critical", Table1[[#This Row],[Ticket Status]]&lt;&gt;"Closed"),
  AND(Table1[[#This Row],[Ticket Priority]]="High", Table1[[#This Row],[Ticket Status]]="Open")
), "Yes", "No")</f>
        <v>Yes</v>
      </c>
      <c r="U7195" s="4" t="str">
        <f>IF(Table1[[#This Row],[Ticket Status]]="Closed","Yes","No")</f>
        <v>No</v>
      </c>
      <c r="V7195" s="4" t="str">
        <f>IF(Table1[[#This Row],[Ticket Status]]="Pending Customer Response","Yes","No")</f>
        <v>No</v>
      </c>
      <c r="W7195" s="5">
        <f ca="1">COUNTIFS(Table1[Agent_name],Table1[[#This Row],[Agent_name]],Table1[Month],Table1[[#This Row],[Month]])/160</f>
        <v>0.26874999999999999</v>
      </c>
    </row>
    <row r="7196" spans="1:23" x14ac:dyDescent="0.25">
      <c r="A7196">
        <v>7195</v>
      </c>
      <c r="B7196" t="s">
        <v>23277</v>
      </c>
      <c r="C7196" t="s">
        <v>23278</v>
      </c>
      <c r="D7196">
        <v>31</v>
      </c>
      <c r="E7196" t="s">
        <v>58</v>
      </c>
      <c r="F7196" t="s">
        <v>117</v>
      </c>
      <c r="G7196" s="1">
        <v>44287</v>
      </c>
      <c r="H7196" t="s">
        <v>45</v>
      </c>
      <c r="I7196" t="s">
        <v>31</v>
      </c>
      <c r="J7196" s="3" t="s">
        <v>23279</v>
      </c>
      <c r="K7196" t="s">
        <v>39</v>
      </c>
      <c r="L7196" t="s">
        <v>23280</v>
      </c>
      <c r="M7196" t="s">
        <v>25</v>
      </c>
      <c r="N7196" t="s">
        <v>33</v>
      </c>
      <c r="O7196" s="2">
        <v>45079.001851851855</v>
      </c>
      <c r="P7196" s="2">
        <v>45078.733101851853</v>
      </c>
      <c r="Q7196">
        <v>3</v>
      </c>
      <c r="R7196" t="str">
        <f t="shared" ca="1" si="112"/>
        <v>Neha</v>
      </c>
      <c r="S7196" t="str">
        <f>IFERROR(TEXT(DATEVALUE(LEFT(Table1[[#This Row],[Date of Purchase]],10)), "MMMM"), TEXT(Table1[[#This Row],[Date of Purchase]], "MMMM"))</f>
        <v>April</v>
      </c>
      <c r="T7196" t="str">
        <f>IF(OR(
  AND(Table1[[#This Row],[Ticket Priority]]="Critical", Table1[[#This Row],[Ticket Status]]&lt;&gt;"Closed"),
  AND(Table1[[#This Row],[Ticket Priority]]="High", Table1[[#This Row],[Ticket Status]]="Open")
), "Yes", "No")</f>
        <v>No</v>
      </c>
      <c r="U7196" s="4" t="str">
        <f>IF(Table1[[#This Row],[Ticket Status]]="Closed","Yes","No")</f>
        <v>Yes</v>
      </c>
      <c r="V7196" s="4" t="str">
        <f>IF(Table1[[#This Row],[Ticket Status]]="Pending Customer Response","Yes","No")</f>
        <v>No</v>
      </c>
      <c r="W7196" s="5">
        <f ca="1">COUNTIFS(Table1[Agent_name],Table1[[#This Row],[Agent_name]],Table1[Month],Table1[[#This Row],[Month]])/160</f>
        <v>0.28749999999999998</v>
      </c>
    </row>
    <row r="7197" spans="1:23" x14ac:dyDescent="0.25">
      <c r="A7197">
        <v>7196</v>
      </c>
      <c r="B7197" t="s">
        <v>23281</v>
      </c>
      <c r="C7197" t="s">
        <v>23282</v>
      </c>
      <c r="D7197">
        <v>40</v>
      </c>
      <c r="E7197" t="s">
        <v>19</v>
      </c>
      <c r="F7197" t="s">
        <v>71</v>
      </c>
      <c r="G7197" s="1">
        <v>44505</v>
      </c>
      <c r="H7197" t="s">
        <v>59</v>
      </c>
      <c r="I7197" t="s">
        <v>22</v>
      </c>
      <c r="J7197" s="3" t="s">
        <v>23283</v>
      </c>
      <c r="K7197" t="s">
        <v>24</v>
      </c>
      <c r="M7197" t="s">
        <v>41</v>
      </c>
      <c r="N7197" t="s">
        <v>33</v>
      </c>
      <c r="O7197" s="2">
        <v>45078.190752314818</v>
      </c>
      <c r="Q7197">
        <v>5</v>
      </c>
      <c r="R7197" t="str">
        <f t="shared" ca="1" si="112"/>
        <v>Priya</v>
      </c>
      <c r="S7197" t="str">
        <f>IFERROR(TEXT(DATEVALUE(LEFT(Table1[[#This Row],[Date of Purchase]],10)), "MMMM"), TEXT(Table1[[#This Row],[Date of Purchase]], "MMMM"))</f>
        <v>November</v>
      </c>
      <c r="T7197" t="str">
        <f>IF(OR(
  AND(Table1[[#This Row],[Ticket Priority]]="Critical", Table1[[#This Row],[Ticket Status]]&lt;&gt;"Closed"),
  AND(Table1[[#This Row],[Ticket Priority]]="High", Table1[[#This Row],[Ticket Status]]="Open")
), "Yes", "No")</f>
        <v>No</v>
      </c>
      <c r="U7197" s="4" t="str">
        <f>IF(Table1[[#This Row],[Ticket Status]]="Closed","Yes","No")</f>
        <v>No</v>
      </c>
      <c r="V7197" s="4" t="str">
        <f>IF(Table1[[#This Row],[Ticket Status]]="Pending Customer Response","Yes","No")</f>
        <v>Yes</v>
      </c>
      <c r="W7197" s="5">
        <f ca="1">COUNTIFS(Table1[Agent_name],Table1[[#This Row],[Agent_name]],Table1[Month],Table1[[#This Row],[Month]])/160</f>
        <v>0.41249999999999998</v>
      </c>
    </row>
    <row r="7198" spans="1:23" x14ac:dyDescent="0.25">
      <c r="A7198">
        <v>7197</v>
      </c>
      <c r="B7198" t="s">
        <v>23284</v>
      </c>
      <c r="C7198" t="s">
        <v>23285</v>
      </c>
      <c r="D7198">
        <v>52</v>
      </c>
      <c r="E7198" t="s">
        <v>19</v>
      </c>
      <c r="F7198" t="s">
        <v>81</v>
      </c>
      <c r="G7198" s="1">
        <v>44126</v>
      </c>
      <c r="H7198" t="s">
        <v>21</v>
      </c>
      <c r="I7198" t="s">
        <v>72</v>
      </c>
      <c r="J7198" s="3" t="s">
        <v>23286</v>
      </c>
      <c r="K7198" t="s">
        <v>39</v>
      </c>
      <c r="L7198" t="s">
        <v>23287</v>
      </c>
      <c r="M7198" t="s">
        <v>25</v>
      </c>
      <c r="N7198" t="s">
        <v>83</v>
      </c>
      <c r="O7198" s="2">
        <v>45078.317164351851</v>
      </c>
      <c r="P7198" s="2">
        <v>45078.176192129627</v>
      </c>
      <c r="Q7198">
        <v>1</v>
      </c>
      <c r="R7198" t="str">
        <f t="shared" ca="1" si="112"/>
        <v>Divya</v>
      </c>
      <c r="S7198" t="str">
        <f>IFERROR(TEXT(DATEVALUE(LEFT(Table1[[#This Row],[Date of Purchase]],10)), "MMMM"), TEXT(Table1[[#This Row],[Date of Purchase]], "MMMM"))</f>
        <v>October</v>
      </c>
      <c r="T7198" t="str">
        <f>IF(OR(
  AND(Table1[[#This Row],[Ticket Priority]]="Critical", Table1[[#This Row],[Ticket Status]]&lt;&gt;"Closed"),
  AND(Table1[[#This Row],[Ticket Priority]]="High", Table1[[#This Row],[Ticket Status]]="Open")
), "Yes", "No")</f>
        <v>No</v>
      </c>
      <c r="U7198" s="4" t="str">
        <f>IF(Table1[[#This Row],[Ticket Status]]="Closed","Yes","No")</f>
        <v>Yes</v>
      </c>
      <c r="V7198" s="4" t="str">
        <f>IF(Table1[[#This Row],[Ticket Status]]="Pending Customer Response","Yes","No")</f>
        <v>No</v>
      </c>
      <c r="W7198" s="5">
        <f ca="1">COUNTIFS(Table1[Agent_name],Table1[[#This Row],[Agent_name]],Table1[Month],Table1[[#This Row],[Month]])/160</f>
        <v>0.25</v>
      </c>
    </row>
    <row r="7199" spans="1:23" x14ac:dyDescent="0.25">
      <c r="A7199">
        <v>7198</v>
      </c>
      <c r="B7199" t="s">
        <v>23288</v>
      </c>
      <c r="C7199" t="s">
        <v>23289</v>
      </c>
      <c r="D7199">
        <v>30</v>
      </c>
      <c r="E7199" t="s">
        <v>29</v>
      </c>
      <c r="F7199" t="s">
        <v>112</v>
      </c>
      <c r="G7199" s="1">
        <v>44165</v>
      </c>
      <c r="H7199" t="s">
        <v>59</v>
      </c>
      <c r="I7199" t="s">
        <v>99</v>
      </c>
      <c r="J7199" s="3" t="s">
        <v>23290</v>
      </c>
      <c r="K7199" t="s">
        <v>39</v>
      </c>
      <c r="L7199" t="s">
        <v>23291</v>
      </c>
      <c r="M7199" t="s">
        <v>143</v>
      </c>
      <c r="N7199" t="s">
        <v>55</v>
      </c>
      <c r="O7199" s="2">
        <v>45078.777615740742</v>
      </c>
      <c r="P7199" s="2">
        <v>45078.988726851851</v>
      </c>
      <c r="Q7199">
        <v>1</v>
      </c>
      <c r="R7199" t="str">
        <f t="shared" ca="1" si="112"/>
        <v>Ravi</v>
      </c>
      <c r="S7199" t="str">
        <f>IFERROR(TEXT(DATEVALUE(LEFT(Table1[[#This Row],[Date of Purchase]],10)), "MMMM"), TEXT(Table1[[#This Row],[Date of Purchase]], "MMMM"))</f>
        <v>November</v>
      </c>
      <c r="T7199" t="str">
        <f>IF(OR(
  AND(Table1[[#This Row],[Ticket Priority]]="Critical", Table1[[#This Row],[Ticket Status]]&lt;&gt;"Closed"),
  AND(Table1[[#This Row],[Ticket Priority]]="High", Table1[[#This Row],[Ticket Status]]="Open")
), "Yes", "No")</f>
        <v>No</v>
      </c>
      <c r="U7199" s="4" t="str">
        <f>IF(Table1[[#This Row],[Ticket Status]]="Closed","Yes","No")</f>
        <v>Yes</v>
      </c>
      <c r="V7199" s="4" t="str">
        <f>IF(Table1[[#This Row],[Ticket Status]]="Pending Customer Response","Yes","No")</f>
        <v>No</v>
      </c>
      <c r="W7199" s="5">
        <f ca="1">COUNTIFS(Table1[Agent_name],Table1[[#This Row],[Agent_name]],Table1[Month],Table1[[#This Row],[Month]])/160</f>
        <v>0.61875000000000002</v>
      </c>
    </row>
    <row r="7200" spans="1:23" x14ac:dyDescent="0.25">
      <c r="A7200">
        <v>7199</v>
      </c>
      <c r="B7200" t="s">
        <v>23292</v>
      </c>
      <c r="C7200" t="s">
        <v>23293</v>
      </c>
      <c r="D7200">
        <v>25</v>
      </c>
      <c r="E7200" t="s">
        <v>29</v>
      </c>
      <c r="F7200" t="s">
        <v>71</v>
      </c>
      <c r="G7200" s="1">
        <v>43865</v>
      </c>
      <c r="H7200" t="s">
        <v>66</v>
      </c>
      <c r="I7200" t="s">
        <v>46</v>
      </c>
      <c r="J7200" s="3" t="s">
        <v>23294</v>
      </c>
      <c r="K7200" t="s">
        <v>62</v>
      </c>
      <c r="M7200" t="s">
        <v>25</v>
      </c>
      <c r="N7200" t="s">
        <v>55</v>
      </c>
      <c r="R7200" t="str">
        <f t="shared" ca="1" si="112"/>
        <v>Rahul</v>
      </c>
      <c r="S7200" t="str">
        <f>IFERROR(TEXT(DATEVALUE(LEFT(Table1[[#This Row],[Date of Purchase]],10)), "MMMM"), TEXT(Table1[[#This Row],[Date of Purchase]], "MMMM"))</f>
        <v>February</v>
      </c>
      <c r="T7200" t="str">
        <f>IF(OR(
  AND(Table1[[#This Row],[Ticket Priority]]="Critical", Table1[[#This Row],[Ticket Status]]&lt;&gt;"Closed"),
  AND(Table1[[#This Row],[Ticket Priority]]="High", Table1[[#This Row],[Ticket Status]]="Open")
), "Yes", "No")</f>
        <v>Yes</v>
      </c>
      <c r="U7200" s="4" t="str">
        <f>IF(Table1[[#This Row],[Ticket Status]]="Closed","Yes","No")</f>
        <v>No</v>
      </c>
      <c r="V7200" s="4" t="str">
        <f>IF(Table1[[#This Row],[Ticket Status]]="Pending Customer Response","Yes","No")</f>
        <v>No</v>
      </c>
      <c r="W7200" s="5">
        <f ca="1">COUNTIFS(Table1[Agent_name],Table1[[#This Row],[Agent_name]],Table1[Month],Table1[[#This Row],[Month]])/160</f>
        <v>0.30625000000000002</v>
      </c>
    </row>
    <row r="7201" spans="1:23" x14ac:dyDescent="0.25">
      <c r="A7201">
        <v>7200</v>
      </c>
      <c r="B7201" t="s">
        <v>23295</v>
      </c>
      <c r="C7201" t="s">
        <v>23296</v>
      </c>
      <c r="D7201">
        <v>61</v>
      </c>
      <c r="E7201" t="s">
        <v>29</v>
      </c>
      <c r="F7201" t="s">
        <v>281</v>
      </c>
      <c r="G7201" s="1">
        <v>44557</v>
      </c>
      <c r="H7201" t="s">
        <v>59</v>
      </c>
      <c r="I7201" t="s">
        <v>46</v>
      </c>
      <c r="J7201" s="3" t="s">
        <v>23297</v>
      </c>
      <c r="K7201" t="s">
        <v>39</v>
      </c>
      <c r="L7201" t="s">
        <v>23298</v>
      </c>
      <c r="M7201" t="s">
        <v>25</v>
      </c>
      <c r="N7201" t="s">
        <v>26</v>
      </c>
      <c r="O7201" s="2">
        <v>45078.559594907405</v>
      </c>
      <c r="P7201" s="2">
        <v>45078.617928240739</v>
      </c>
      <c r="Q7201">
        <v>3</v>
      </c>
      <c r="R7201" t="str">
        <f t="shared" ca="1" si="112"/>
        <v>Aisha</v>
      </c>
      <c r="S7201" t="str">
        <f>IFERROR(TEXT(DATEVALUE(LEFT(Table1[[#This Row],[Date of Purchase]],10)), "MMMM"), TEXT(Table1[[#This Row],[Date of Purchase]], "MMMM"))</f>
        <v>December</v>
      </c>
      <c r="T7201" t="str">
        <f>IF(OR(
  AND(Table1[[#This Row],[Ticket Priority]]="Critical", Table1[[#This Row],[Ticket Status]]&lt;&gt;"Closed"),
  AND(Table1[[#This Row],[Ticket Priority]]="High", Table1[[#This Row],[Ticket Status]]="Open")
), "Yes", "No")</f>
        <v>No</v>
      </c>
      <c r="U7201" s="4" t="str">
        <f>IF(Table1[[#This Row],[Ticket Status]]="Closed","Yes","No")</f>
        <v>Yes</v>
      </c>
      <c r="V7201" s="4" t="str">
        <f>IF(Table1[[#This Row],[Ticket Status]]="Pending Customer Response","Yes","No")</f>
        <v>No</v>
      </c>
      <c r="W7201" s="5">
        <f ca="1">COUNTIFS(Table1[Agent_name],Table1[[#This Row],[Agent_name]],Table1[Month],Table1[[#This Row],[Month]])/160</f>
        <v>0.91249999999999998</v>
      </c>
    </row>
    <row r="7202" spans="1:23" x14ac:dyDescent="0.25">
      <c r="A7202">
        <v>7201</v>
      </c>
      <c r="B7202" t="s">
        <v>23299</v>
      </c>
      <c r="C7202" t="s">
        <v>23300</v>
      </c>
      <c r="D7202">
        <v>53</v>
      </c>
      <c r="E7202" t="s">
        <v>58</v>
      </c>
      <c r="F7202" t="s">
        <v>223</v>
      </c>
      <c r="G7202" s="1">
        <v>44246</v>
      </c>
      <c r="H7202" t="s">
        <v>66</v>
      </c>
      <c r="I7202" t="s">
        <v>177</v>
      </c>
      <c r="J7202" s="3" t="s">
        <v>23301</v>
      </c>
      <c r="K7202" t="s">
        <v>62</v>
      </c>
      <c r="M7202" t="s">
        <v>143</v>
      </c>
      <c r="N7202" t="s">
        <v>55</v>
      </c>
      <c r="R7202" t="str">
        <f t="shared" ca="1" si="112"/>
        <v>Rahul</v>
      </c>
      <c r="S7202" t="str">
        <f>IFERROR(TEXT(DATEVALUE(LEFT(Table1[[#This Row],[Date of Purchase]],10)), "MMMM"), TEXT(Table1[[#This Row],[Date of Purchase]], "MMMM"))</f>
        <v>February</v>
      </c>
      <c r="T7202" t="str">
        <f>IF(OR(
  AND(Table1[[#This Row],[Ticket Priority]]="Critical", Table1[[#This Row],[Ticket Status]]&lt;&gt;"Closed"),
  AND(Table1[[#This Row],[Ticket Priority]]="High", Table1[[#This Row],[Ticket Status]]="Open")
), "Yes", "No")</f>
        <v>No</v>
      </c>
      <c r="U7202" s="4" t="str">
        <f>IF(Table1[[#This Row],[Ticket Status]]="Closed","Yes","No")</f>
        <v>No</v>
      </c>
      <c r="V7202" s="4" t="str">
        <f>IF(Table1[[#This Row],[Ticket Status]]="Pending Customer Response","Yes","No")</f>
        <v>No</v>
      </c>
      <c r="W7202" s="5">
        <f ca="1">COUNTIFS(Table1[Agent_name],Table1[[#This Row],[Agent_name]],Table1[Month],Table1[[#This Row],[Month]])/160</f>
        <v>0.30625000000000002</v>
      </c>
    </row>
    <row r="7203" spans="1:23" x14ac:dyDescent="0.25">
      <c r="A7203">
        <v>7202</v>
      </c>
      <c r="B7203" t="s">
        <v>23302</v>
      </c>
      <c r="C7203" t="s">
        <v>23303</v>
      </c>
      <c r="D7203">
        <v>56</v>
      </c>
      <c r="E7203" t="s">
        <v>19</v>
      </c>
      <c r="F7203" t="s">
        <v>20</v>
      </c>
      <c r="G7203" s="1">
        <v>43891</v>
      </c>
      <c r="H7203" t="s">
        <v>45</v>
      </c>
      <c r="I7203" t="s">
        <v>177</v>
      </c>
      <c r="J7203" s="3" t="s">
        <v>23304</v>
      </c>
      <c r="K7203" t="s">
        <v>39</v>
      </c>
      <c r="L7203" t="s">
        <v>23305</v>
      </c>
      <c r="M7203" t="s">
        <v>25</v>
      </c>
      <c r="N7203" t="s">
        <v>33</v>
      </c>
      <c r="O7203" s="2">
        <v>45078.975601851853</v>
      </c>
      <c r="P7203" s="2">
        <v>45078.420046296298</v>
      </c>
      <c r="Q7203">
        <v>1</v>
      </c>
      <c r="R7203" t="str">
        <f t="shared" ca="1" si="112"/>
        <v>Rahul</v>
      </c>
      <c r="S7203" t="str">
        <f>IFERROR(TEXT(DATEVALUE(LEFT(Table1[[#This Row],[Date of Purchase]],10)), "MMMM"), TEXT(Table1[[#This Row],[Date of Purchase]], "MMMM"))</f>
        <v>March</v>
      </c>
      <c r="T7203" t="str">
        <f>IF(OR(
  AND(Table1[[#This Row],[Ticket Priority]]="Critical", Table1[[#This Row],[Ticket Status]]&lt;&gt;"Closed"),
  AND(Table1[[#This Row],[Ticket Priority]]="High", Table1[[#This Row],[Ticket Status]]="Open")
), "Yes", "No")</f>
        <v>No</v>
      </c>
      <c r="U7203" s="4" t="str">
        <f>IF(Table1[[#This Row],[Ticket Status]]="Closed","Yes","No")</f>
        <v>Yes</v>
      </c>
      <c r="V7203" s="4" t="str">
        <f>IF(Table1[[#This Row],[Ticket Status]]="Pending Customer Response","Yes","No")</f>
        <v>No</v>
      </c>
      <c r="W7203" s="5">
        <f ca="1">COUNTIFS(Table1[Agent_name],Table1[[#This Row],[Agent_name]],Table1[Month],Table1[[#This Row],[Month]])/160</f>
        <v>0.19375000000000001</v>
      </c>
    </row>
    <row r="7204" spans="1:23" x14ac:dyDescent="0.25">
      <c r="A7204">
        <v>7203</v>
      </c>
      <c r="B7204" t="s">
        <v>23306</v>
      </c>
      <c r="C7204" t="s">
        <v>23307</v>
      </c>
      <c r="D7204">
        <v>69</v>
      </c>
      <c r="E7204" t="s">
        <v>29</v>
      </c>
      <c r="F7204" t="s">
        <v>207</v>
      </c>
      <c r="G7204" s="1">
        <v>44239</v>
      </c>
      <c r="H7204" t="s">
        <v>21</v>
      </c>
      <c r="I7204" t="s">
        <v>113</v>
      </c>
      <c r="J7204" s="3" t="s">
        <v>23308</v>
      </c>
      <c r="K7204" t="s">
        <v>24</v>
      </c>
      <c r="M7204" t="s">
        <v>25</v>
      </c>
      <c r="N7204" t="s">
        <v>55</v>
      </c>
      <c r="O7204" s="2">
        <v>45078.289502314816</v>
      </c>
      <c r="R7204" t="str">
        <f t="shared" ca="1" si="112"/>
        <v>Meera</v>
      </c>
      <c r="S7204" t="str">
        <f>IFERROR(TEXT(DATEVALUE(LEFT(Table1[[#This Row],[Date of Purchase]],10)), "MMMM"), TEXT(Table1[[#This Row],[Date of Purchase]], "MMMM"))</f>
        <v>February</v>
      </c>
      <c r="T7204" t="str">
        <f>IF(OR(
  AND(Table1[[#This Row],[Ticket Priority]]="Critical", Table1[[#This Row],[Ticket Status]]&lt;&gt;"Closed"),
  AND(Table1[[#This Row],[Ticket Priority]]="High", Table1[[#This Row],[Ticket Status]]="Open")
), "Yes", "No")</f>
        <v>Yes</v>
      </c>
      <c r="U7204" s="4" t="str">
        <f>IF(Table1[[#This Row],[Ticket Status]]="Closed","Yes","No")</f>
        <v>No</v>
      </c>
      <c r="V7204" s="4" t="str">
        <f>IF(Table1[[#This Row],[Ticket Status]]="Pending Customer Response","Yes","No")</f>
        <v>Yes</v>
      </c>
      <c r="W7204" s="5">
        <f ca="1">COUNTIFS(Table1[Agent_name],Table1[[#This Row],[Agent_name]],Table1[Month],Table1[[#This Row],[Month]])/160</f>
        <v>0.21249999999999999</v>
      </c>
    </row>
    <row r="7205" spans="1:23" x14ac:dyDescent="0.25">
      <c r="A7205">
        <v>7204</v>
      </c>
      <c r="B7205" t="s">
        <v>23309</v>
      </c>
      <c r="C7205" t="s">
        <v>23310</v>
      </c>
      <c r="D7205">
        <v>22</v>
      </c>
      <c r="E7205" t="s">
        <v>19</v>
      </c>
      <c r="F7205" t="s">
        <v>339</v>
      </c>
      <c r="G7205" s="1">
        <v>44344</v>
      </c>
      <c r="H7205" t="s">
        <v>67</v>
      </c>
      <c r="I7205" t="s">
        <v>37</v>
      </c>
      <c r="J7205" s="3" t="s">
        <v>23311</v>
      </c>
      <c r="K7205" t="s">
        <v>39</v>
      </c>
      <c r="L7205" t="s">
        <v>23312</v>
      </c>
      <c r="M7205" t="s">
        <v>143</v>
      </c>
      <c r="N7205" t="s">
        <v>55</v>
      </c>
      <c r="O7205" s="2">
        <v>45078.808263888888</v>
      </c>
      <c r="P7205" s="2">
        <v>45078.936041666668</v>
      </c>
      <c r="Q7205">
        <v>3</v>
      </c>
      <c r="R7205" t="str">
        <f t="shared" ca="1" si="112"/>
        <v>Mohit</v>
      </c>
      <c r="S7205" t="str">
        <f>IFERROR(TEXT(DATEVALUE(LEFT(Table1[[#This Row],[Date of Purchase]],10)), "MMMM"), TEXT(Table1[[#This Row],[Date of Purchase]], "MMMM"))</f>
        <v>May</v>
      </c>
      <c r="T7205" t="str">
        <f>IF(OR(
  AND(Table1[[#This Row],[Ticket Priority]]="Critical", Table1[[#This Row],[Ticket Status]]&lt;&gt;"Closed"),
  AND(Table1[[#This Row],[Ticket Priority]]="High", Table1[[#This Row],[Ticket Status]]="Open")
), "Yes", "No")</f>
        <v>No</v>
      </c>
      <c r="U7205" s="4" t="str">
        <f>IF(Table1[[#This Row],[Ticket Status]]="Closed","Yes","No")</f>
        <v>Yes</v>
      </c>
      <c r="V7205" s="4" t="str">
        <f>IF(Table1[[#This Row],[Ticket Status]]="Pending Customer Response","Yes","No")</f>
        <v>No</v>
      </c>
      <c r="W7205" s="5">
        <f ca="1">COUNTIFS(Table1[Agent_name],Table1[[#This Row],[Agent_name]],Table1[Month],Table1[[#This Row],[Month]])/160</f>
        <v>0.45624999999999999</v>
      </c>
    </row>
    <row r="7206" spans="1:23" x14ac:dyDescent="0.25">
      <c r="A7206">
        <v>7205</v>
      </c>
      <c r="B7206" t="s">
        <v>23313</v>
      </c>
      <c r="C7206" t="s">
        <v>23314</v>
      </c>
      <c r="D7206">
        <v>46</v>
      </c>
      <c r="E7206" t="s">
        <v>58</v>
      </c>
      <c r="F7206" t="s">
        <v>134</v>
      </c>
      <c r="G7206" s="1">
        <v>44424</v>
      </c>
      <c r="H7206" t="s">
        <v>45</v>
      </c>
      <c r="I7206" t="s">
        <v>177</v>
      </c>
      <c r="J7206" s="3" t="s">
        <v>23315</v>
      </c>
      <c r="K7206" t="s">
        <v>62</v>
      </c>
      <c r="M7206" t="s">
        <v>25</v>
      </c>
      <c r="N7206" t="s">
        <v>83</v>
      </c>
      <c r="R7206" t="str">
        <f t="shared" ca="1" si="112"/>
        <v>Sara</v>
      </c>
      <c r="S7206" t="str">
        <f>IFERROR(TEXT(DATEVALUE(LEFT(Table1[[#This Row],[Date of Purchase]],10)), "MMMM"), TEXT(Table1[[#This Row],[Date of Purchase]], "MMMM"))</f>
        <v>August</v>
      </c>
      <c r="T7206" t="str">
        <f>IF(OR(
  AND(Table1[[#This Row],[Ticket Priority]]="Critical", Table1[[#This Row],[Ticket Status]]&lt;&gt;"Closed"),
  AND(Table1[[#This Row],[Ticket Priority]]="High", Table1[[#This Row],[Ticket Status]]="Open")
), "Yes", "No")</f>
        <v>Yes</v>
      </c>
      <c r="U7206" s="4" t="str">
        <f>IF(Table1[[#This Row],[Ticket Status]]="Closed","Yes","No")</f>
        <v>No</v>
      </c>
      <c r="V7206" s="4" t="str">
        <f>IF(Table1[[#This Row],[Ticket Status]]="Pending Customer Response","Yes","No")</f>
        <v>No</v>
      </c>
      <c r="W7206" s="5">
        <f ca="1">COUNTIFS(Table1[Agent_name],Table1[[#This Row],[Agent_name]],Table1[Month],Table1[[#This Row],[Month]])/160</f>
        <v>0.8</v>
      </c>
    </row>
    <row r="7207" spans="1:23" x14ac:dyDescent="0.25">
      <c r="A7207">
        <v>7206</v>
      </c>
      <c r="B7207" t="s">
        <v>23316</v>
      </c>
      <c r="C7207" t="s">
        <v>23317</v>
      </c>
      <c r="D7207">
        <v>55</v>
      </c>
      <c r="E7207" t="s">
        <v>19</v>
      </c>
      <c r="F7207" t="s">
        <v>286</v>
      </c>
      <c r="G7207" s="1">
        <v>43880</v>
      </c>
      <c r="H7207" t="s">
        <v>66</v>
      </c>
      <c r="I7207" t="s">
        <v>113</v>
      </c>
      <c r="J7207" s="3" t="s">
        <v>23318</v>
      </c>
      <c r="K7207" t="s">
        <v>24</v>
      </c>
      <c r="M7207" t="s">
        <v>41</v>
      </c>
      <c r="N7207" t="s">
        <v>83</v>
      </c>
      <c r="O7207" s="2">
        <v>45078.264560185184</v>
      </c>
      <c r="R7207" t="str">
        <f t="shared" ca="1" si="112"/>
        <v>Aisha</v>
      </c>
      <c r="S7207" t="str">
        <f>IFERROR(TEXT(DATEVALUE(LEFT(Table1[[#This Row],[Date of Purchase]],10)), "MMMM"), TEXT(Table1[[#This Row],[Date of Purchase]], "MMMM"))</f>
        <v>February</v>
      </c>
      <c r="T7207" t="str">
        <f>IF(OR(
  AND(Table1[[#This Row],[Ticket Priority]]="Critical", Table1[[#This Row],[Ticket Status]]&lt;&gt;"Closed"),
  AND(Table1[[#This Row],[Ticket Priority]]="High", Table1[[#This Row],[Ticket Status]]="Open")
), "Yes", "No")</f>
        <v>No</v>
      </c>
      <c r="U7207" s="4" t="str">
        <f>IF(Table1[[#This Row],[Ticket Status]]="Closed","Yes","No")</f>
        <v>No</v>
      </c>
      <c r="V7207" s="4" t="str">
        <f>IF(Table1[[#This Row],[Ticket Status]]="Pending Customer Response","Yes","No")</f>
        <v>Yes</v>
      </c>
      <c r="W7207" s="5">
        <f ca="1">COUNTIFS(Table1[Agent_name],Table1[[#This Row],[Agent_name]],Table1[Month],Table1[[#This Row],[Month]])/160</f>
        <v>0.85624999999999996</v>
      </c>
    </row>
    <row r="7208" spans="1:23" x14ac:dyDescent="0.25">
      <c r="A7208">
        <v>7207</v>
      </c>
      <c r="B7208" t="s">
        <v>23319</v>
      </c>
      <c r="C7208" t="s">
        <v>23320</v>
      </c>
      <c r="D7208">
        <v>37</v>
      </c>
      <c r="E7208" t="s">
        <v>29</v>
      </c>
      <c r="F7208" t="s">
        <v>112</v>
      </c>
      <c r="G7208" s="1">
        <v>44150</v>
      </c>
      <c r="H7208" t="s">
        <v>59</v>
      </c>
      <c r="I7208" t="s">
        <v>31</v>
      </c>
      <c r="J7208" s="3" t="s">
        <v>4727</v>
      </c>
      <c r="K7208" t="s">
        <v>24</v>
      </c>
      <c r="M7208" t="s">
        <v>25</v>
      </c>
      <c r="N7208" t="s">
        <v>55</v>
      </c>
      <c r="O7208" s="2">
        <v>45078.530532407407</v>
      </c>
      <c r="R7208" t="str">
        <f t="shared" ca="1" si="112"/>
        <v>Meera</v>
      </c>
      <c r="S7208" t="str">
        <f>IFERROR(TEXT(DATEVALUE(LEFT(Table1[[#This Row],[Date of Purchase]],10)), "MMMM"), TEXT(Table1[[#This Row],[Date of Purchase]], "MMMM"))</f>
        <v>November</v>
      </c>
      <c r="T7208" t="str">
        <f>IF(OR(
  AND(Table1[[#This Row],[Ticket Priority]]="Critical", Table1[[#This Row],[Ticket Status]]&lt;&gt;"Closed"),
  AND(Table1[[#This Row],[Ticket Priority]]="High", Table1[[#This Row],[Ticket Status]]="Open")
), "Yes", "No")</f>
        <v>Yes</v>
      </c>
      <c r="U7208" s="4" t="str">
        <f>IF(Table1[[#This Row],[Ticket Status]]="Closed","Yes","No")</f>
        <v>No</v>
      </c>
      <c r="V7208" s="4" t="str">
        <f>IF(Table1[[#This Row],[Ticket Status]]="Pending Customer Response","Yes","No")</f>
        <v>Yes</v>
      </c>
      <c r="W7208" s="5">
        <f ca="1">COUNTIFS(Table1[Agent_name],Table1[[#This Row],[Agent_name]],Table1[Month],Table1[[#This Row],[Month]])/160</f>
        <v>0.23749999999999999</v>
      </c>
    </row>
    <row r="7209" spans="1:23" x14ac:dyDescent="0.25">
      <c r="A7209">
        <v>7208</v>
      </c>
      <c r="B7209" t="s">
        <v>23321</v>
      </c>
      <c r="C7209" t="s">
        <v>23322</v>
      </c>
      <c r="D7209">
        <v>42</v>
      </c>
      <c r="E7209" t="s">
        <v>19</v>
      </c>
      <c r="F7209" t="s">
        <v>211</v>
      </c>
      <c r="G7209" s="1">
        <v>44063</v>
      </c>
      <c r="H7209" t="s">
        <v>45</v>
      </c>
      <c r="I7209" t="s">
        <v>37</v>
      </c>
      <c r="J7209" s="3" t="s">
        <v>23323</v>
      </c>
      <c r="K7209" t="s">
        <v>24</v>
      </c>
      <c r="M7209" t="s">
        <v>143</v>
      </c>
      <c r="N7209" t="s">
        <v>83</v>
      </c>
      <c r="O7209" s="2">
        <v>45079.00277777778</v>
      </c>
      <c r="R7209" t="str">
        <f t="shared" ca="1" si="112"/>
        <v>Ravi</v>
      </c>
      <c r="S7209" t="str">
        <f>IFERROR(TEXT(DATEVALUE(LEFT(Table1[[#This Row],[Date of Purchase]],10)), "MMMM"), TEXT(Table1[[#This Row],[Date of Purchase]], "MMMM"))</f>
        <v>August</v>
      </c>
      <c r="T7209" t="str">
        <f>IF(OR(
  AND(Table1[[#This Row],[Ticket Priority]]="Critical", Table1[[#This Row],[Ticket Status]]&lt;&gt;"Closed"),
  AND(Table1[[#This Row],[Ticket Priority]]="High", Table1[[#This Row],[Ticket Status]]="Open")
), "Yes", "No")</f>
        <v>No</v>
      </c>
      <c r="U7209" s="4" t="str">
        <f>IF(Table1[[#This Row],[Ticket Status]]="Closed","Yes","No")</f>
        <v>No</v>
      </c>
      <c r="V7209" s="4" t="str">
        <f>IF(Table1[[#This Row],[Ticket Status]]="Pending Customer Response","Yes","No")</f>
        <v>Yes</v>
      </c>
      <c r="W7209" s="5">
        <f ca="1">COUNTIFS(Table1[Agent_name],Table1[[#This Row],[Agent_name]],Table1[Month],Table1[[#This Row],[Month]])/160</f>
        <v>0.65625</v>
      </c>
    </row>
    <row r="7210" spans="1:23" x14ac:dyDescent="0.25">
      <c r="A7210">
        <v>7209</v>
      </c>
      <c r="B7210" t="s">
        <v>23324</v>
      </c>
      <c r="C7210" t="s">
        <v>23325</v>
      </c>
      <c r="D7210">
        <v>32</v>
      </c>
      <c r="E7210" t="s">
        <v>19</v>
      </c>
      <c r="F7210" t="s">
        <v>149</v>
      </c>
      <c r="G7210" s="1">
        <v>43832</v>
      </c>
      <c r="H7210" t="s">
        <v>67</v>
      </c>
      <c r="I7210" t="s">
        <v>52</v>
      </c>
      <c r="J7210" s="3" t="s">
        <v>23326</v>
      </c>
      <c r="K7210" t="s">
        <v>39</v>
      </c>
      <c r="L7210" t="s">
        <v>23327</v>
      </c>
      <c r="M7210" t="s">
        <v>41</v>
      </c>
      <c r="N7210" t="s">
        <v>55</v>
      </c>
      <c r="O7210" s="2">
        <v>45078.636122685188</v>
      </c>
      <c r="P7210" s="2">
        <v>45078.650706018518</v>
      </c>
      <c r="Q7210">
        <v>5</v>
      </c>
      <c r="R7210" t="str">
        <f t="shared" ca="1" si="112"/>
        <v>Ravi</v>
      </c>
      <c r="S7210" t="str">
        <f>IFERROR(TEXT(DATEVALUE(LEFT(Table1[[#This Row],[Date of Purchase]],10)), "MMMM"), TEXT(Table1[[#This Row],[Date of Purchase]], "MMMM"))</f>
        <v>January</v>
      </c>
      <c r="T7210" t="str">
        <f>IF(OR(
  AND(Table1[[#This Row],[Ticket Priority]]="Critical", Table1[[#This Row],[Ticket Status]]&lt;&gt;"Closed"),
  AND(Table1[[#This Row],[Ticket Priority]]="High", Table1[[#This Row],[Ticket Status]]="Open")
), "Yes", "No")</f>
        <v>No</v>
      </c>
      <c r="U7210" s="4" t="str">
        <f>IF(Table1[[#This Row],[Ticket Status]]="Closed","Yes","No")</f>
        <v>Yes</v>
      </c>
      <c r="V7210" s="4" t="str">
        <f>IF(Table1[[#This Row],[Ticket Status]]="Pending Customer Response","Yes","No")</f>
        <v>No</v>
      </c>
      <c r="W7210" s="5">
        <f ca="1">COUNTIFS(Table1[Agent_name],Table1[[#This Row],[Agent_name]],Table1[Month],Table1[[#This Row],[Month]])/160</f>
        <v>0.74375000000000002</v>
      </c>
    </row>
    <row r="7211" spans="1:23" x14ac:dyDescent="0.25">
      <c r="A7211">
        <v>7210</v>
      </c>
      <c r="B7211" t="s">
        <v>23328</v>
      </c>
      <c r="C7211" t="s">
        <v>23329</v>
      </c>
      <c r="D7211">
        <v>58</v>
      </c>
      <c r="E7211" t="s">
        <v>29</v>
      </c>
      <c r="F7211" t="s">
        <v>103</v>
      </c>
      <c r="G7211" s="1">
        <v>44469</v>
      </c>
      <c r="H7211" t="s">
        <v>59</v>
      </c>
      <c r="I7211" t="s">
        <v>22</v>
      </c>
      <c r="J7211" s="3" t="s">
        <v>23330</v>
      </c>
      <c r="K7211" t="s">
        <v>62</v>
      </c>
      <c r="M7211" t="s">
        <v>25</v>
      </c>
      <c r="N7211" t="s">
        <v>55</v>
      </c>
      <c r="R7211" t="str">
        <f t="shared" ca="1" si="112"/>
        <v>Ravi</v>
      </c>
      <c r="S7211" t="str">
        <f>IFERROR(TEXT(DATEVALUE(LEFT(Table1[[#This Row],[Date of Purchase]],10)), "MMMM"), TEXT(Table1[[#This Row],[Date of Purchase]], "MMMM"))</f>
        <v>September</v>
      </c>
      <c r="T7211" t="str">
        <f>IF(OR(
  AND(Table1[[#This Row],[Ticket Priority]]="Critical", Table1[[#This Row],[Ticket Status]]&lt;&gt;"Closed"),
  AND(Table1[[#This Row],[Ticket Priority]]="High", Table1[[#This Row],[Ticket Status]]="Open")
), "Yes", "No")</f>
        <v>Yes</v>
      </c>
      <c r="U7211" s="4" t="str">
        <f>IF(Table1[[#This Row],[Ticket Status]]="Closed","Yes","No")</f>
        <v>No</v>
      </c>
      <c r="V7211" s="4" t="str">
        <f>IF(Table1[[#This Row],[Ticket Status]]="Pending Customer Response","Yes","No")</f>
        <v>No</v>
      </c>
      <c r="W7211" s="5">
        <f ca="1">COUNTIFS(Table1[Agent_name],Table1[[#This Row],[Agent_name]],Table1[Month],Table1[[#This Row],[Month]])/160</f>
        <v>0.64375000000000004</v>
      </c>
    </row>
    <row r="7212" spans="1:23" x14ac:dyDescent="0.25">
      <c r="A7212">
        <v>7211</v>
      </c>
      <c r="B7212" t="s">
        <v>23331</v>
      </c>
      <c r="C7212" t="s">
        <v>23332</v>
      </c>
      <c r="D7212">
        <v>53</v>
      </c>
      <c r="E7212" t="s">
        <v>29</v>
      </c>
      <c r="F7212" t="s">
        <v>117</v>
      </c>
      <c r="G7212" s="1">
        <v>44292</v>
      </c>
      <c r="H7212" t="s">
        <v>59</v>
      </c>
      <c r="I7212" t="s">
        <v>99</v>
      </c>
      <c r="J7212" s="3" t="s">
        <v>23333</v>
      </c>
      <c r="K7212" t="s">
        <v>24</v>
      </c>
      <c r="M7212" t="s">
        <v>41</v>
      </c>
      <c r="N7212" t="s">
        <v>33</v>
      </c>
      <c r="O7212" s="2">
        <v>45078.985451388886</v>
      </c>
      <c r="Q7212">
        <v>5</v>
      </c>
      <c r="R7212" t="str">
        <f t="shared" ca="1" si="112"/>
        <v>Sara</v>
      </c>
      <c r="S7212" t="str">
        <f>IFERROR(TEXT(DATEVALUE(LEFT(Table1[[#This Row],[Date of Purchase]],10)), "MMMM"), TEXT(Table1[[#This Row],[Date of Purchase]], "MMMM"))</f>
        <v>April</v>
      </c>
      <c r="T7212" t="str">
        <f>IF(OR(
  AND(Table1[[#This Row],[Ticket Priority]]="Critical", Table1[[#This Row],[Ticket Status]]&lt;&gt;"Closed"),
  AND(Table1[[#This Row],[Ticket Priority]]="High", Table1[[#This Row],[Ticket Status]]="Open")
), "Yes", "No")</f>
        <v>No</v>
      </c>
      <c r="U7212" s="4" t="str">
        <f>IF(Table1[[#This Row],[Ticket Status]]="Closed","Yes","No")</f>
        <v>No</v>
      </c>
      <c r="V7212" s="4" t="str">
        <f>IF(Table1[[#This Row],[Ticket Status]]="Pending Customer Response","Yes","No")</f>
        <v>Yes</v>
      </c>
      <c r="W7212" s="5">
        <f ca="1">COUNTIFS(Table1[Agent_name],Table1[[#This Row],[Agent_name]],Table1[Month],Table1[[#This Row],[Month]])/160</f>
        <v>0.75624999999999998</v>
      </c>
    </row>
    <row r="7213" spans="1:23" x14ac:dyDescent="0.25">
      <c r="A7213">
        <v>7212</v>
      </c>
      <c r="B7213" t="s">
        <v>23334</v>
      </c>
      <c r="C7213" t="s">
        <v>23335</v>
      </c>
      <c r="D7213">
        <v>33</v>
      </c>
      <c r="E7213" t="s">
        <v>58</v>
      </c>
      <c r="F7213" t="s">
        <v>421</v>
      </c>
      <c r="G7213" s="1">
        <v>43882</v>
      </c>
      <c r="H7213" t="s">
        <v>45</v>
      </c>
      <c r="I7213" t="s">
        <v>37</v>
      </c>
      <c r="J7213" s="3" t="s">
        <v>23336</v>
      </c>
      <c r="K7213" t="s">
        <v>62</v>
      </c>
      <c r="M7213" t="s">
        <v>89</v>
      </c>
      <c r="N7213" t="s">
        <v>26</v>
      </c>
      <c r="R7213" t="str">
        <f t="shared" ca="1" si="112"/>
        <v>Aisha</v>
      </c>
      <c r="S7213" t="str">
        <f>IFERROR(TEXT(DATEVALUE(LEFT(Table1[[#This Row],[Date of Purchase]],10)), "MMMM"), TEXT(Table1[[#This Row],[Date of Purchase]], "MMMM"))</f>
        <v>February</v>
      </c>
      <c r="T7213" t="str">
        <f>IF(OR(
  AND(Table1[[#This Row],[Ticket Priority]]="Critical", Table1[[#This Row],[Ticket Status]]&lt;&gt;"Closed"),
  AND(Table1[[#This Row],[Ticket Priority]]="High", Table1[[#This Row],[Ticket Status]]="Open")
), "Yes", "No")</f>
        <v>Yes</v>
      </c>
      <c r="U7213" s="4" t="str">
        <f>IF(Table1[[#This Row],[Ticket Status]]="Closed","Yes","No")</f>
        <v>No</v>
      </c>
      <c r="V7213" s="4" t="str">
        <f>IF(Table1[[#This Row],[Ticket Status]]="Pending Customer Response","Yes","No")</f>
        <v>No</v>
      </c>
      <c r="W7213" s="5">
        <f ca="1">COUNTIFS(Table1[Agent_name],Table1[[#This Row],[Agent_name]],Table1[Month],Table1[[#This Row],[Month]])/160</f>
        <v>0.85624999999999996</v>
      </c>
    </row>
    <row r="7214" spans="1:23" x14ac:dyDescent="0.25">
      <c r="A7214">
        <v>7213</v>
      </c>
      <c r="B7214" t="s">
        <v>23337</v>
      </c>
      <c r="C7214" t="s">
        <v>23338</v>
      </c>
      <c r="D7214">
        <v>38</v>
      </c>
      <c r="E7214" t="s">
        <v>58</v>
      </c>
      <c r="F7214" t="s">
        <v>20</v>
      </c>
      <c r="G7214" s="1">
        <v>44355</v>
      </c>
      <c r="H7214" t="s">
        <v>45</v>
      </c>
      <c r="I7214" t="s">
        <v>99</v>
      </c>
      <c r="J7214" s="3" t="s">
        <v>23339</v>
      </c>
      <c r="K7214" t="s">
        <v>24</v>
      </c>
      <c r="M7214" t="s">
        <v>25</v>
      </c>
      <c r="N7214" t="s">
        <v>33</v>
      </c>
      <c r="O7214" s="2">
        <v>45078.768819444442</v>
      </c>
      <c r="R7214" t="str">
        <f t="shared" ca="1" si="112"/>
        <v>Mohit</v>
      </c>
      <c r="S7214" t="str">
        <f>IFERROR(TEXT(DATEVALUE(LEFT(Table1[[#This Row],[Date of Purchase]],10)), "MMMM"), TEXT(Table1[[#This Row],[Date of Purchase]], "MMMM"))</f>
        <v>June</v>
      </c>
      <c r="T7214" t="str">
        <f>IF(OR(
  AND(Table1[[#This Row],[Ticket Priority]]="Critical", Table1[[#This Row],[Ticket Status]]&lt;&gt;"Closed"),
  AND(Table1[[#This Row],[Ticket Priority]]="High", Table1[[#This Row],[Ticket Status]]="Open")
), "Yes", "No")</f>
        <v>Yes</v>
      </c>
      <c r="U7214" s="4" t="str">
        <f>IF(Table1[[#This Row],[Ticket Status]]="Closed","Yes","No")</f>
        <v>No</v>
      </c>
      <c r="V7214" s="4" t="str">
        <f>IF(Table1[[#This Row],[Ticket Status]]="Pending Customer Response","Yes","No")</f>
        <v>Yes</v>
      </c>
      <c r="W7214" s="5">
        <f ca="1">COUNTIFS(Table1[Agent_name],Table1[[#This Row],[Agent_name]],Table1[Month],Table1[[#This Row],[Month]])/160</f>
        <v>0.41875000000000001</v>
      </c>
    </row>
    <row r="7215" spans="1:23" x14ac:dyDescent="0.25">
      <c r="A7215">
        <v>7214</v>
      </c>
      <c r="B7215" t="s">
        <v>23340</v>
      </c>
      <c r="C7215" t="s">
        <v>23341</v>
      </c>
      <c r="D7215">
        <v>45</v>
      </c>
      <c r="E7215" t="s">
        <v>29</v>
      </c>
      <c r="F7215" t="s">
        <v>317</v>
      </c>
      <c r="G7215" s="1">
        <v>44483</v>
      </c>
      <c r="H7215" t="s">
        <v>21</v>
      </c>
      <c r="I7215" t="s">
        <v>67</v>
      </c>
      <c r="J7215" s="3" t="s">
        <v>23342</v>
      </c>
      <c r="K7215" t="s">
        <v>24</v>
      </c>
      <c r="M7215" t="s">
        <v>89</v>
      </c>
      <c r="N7215" t="s">
        <v>83</v>
      </c>
      <c r="O7215" s="2">
        <v>45078.341053240743</v>
      </c>
      <c r="R7215" t="str">
        <f t="shared" ca="1" si="112"/>
        <v>Meera</v>
      </c>
      <c r="S7215" t="str">
        <f>IFERROR(TEXT(DATEVALUE(LEFT(Table1[[#This Row],[Date of Purchase]],10)), "MMMM"), TEXT(Table1[[#This Row],[Date of Purchase]], "MMMM"))</f>
        <v>October</v>
      </c>
      <c r="T7215" t="str">
        <f>IF(OR(
  AND(Table1[[#This Row],[Ticket Priority]]="Critical", Table1[[#This Row],[Ticket Status]]&lt;&gt;"Closed"),
  AND(Table1[[#This Row],[Ticket Priority]]="High", Table1[[#This Row],[Ticket Status]]="Open")
), "Yes", "No")</f>
        <v>No</v>
      </c>
      <c r="U7215" s="4" t="str">
        <f>IF(Table1[[#This Row],[Ticket Status]]="Closed","Yes","No")</f>
        <v>No</v>
      </c>
      <c r="V7215" s="4" t="str">
        <f>IF(Table1[[#This Row],[Ticket Status]]="Pending Customer Response","Yes","No")</f>
        <v>Yes</v>
      </c>
      <c r="W7215" s="5">
        <f ca="1">COUNTIFS(Table1[Agent_name],Table1[[#This Row],[Agent_name]],Table1[Month],Table1[[#This Row],[Month]])/160</f>
        <v>0.23749999999999999</v>
      </c>
    </row>
    <row r="7216" spans="1:23" x14ac:dyDescent="0.25">
      <c r="A7216">
        <v>7215</v>
      </c>
      <c r="B7216" t="s">
        <v>23343</v>
      </c>
      <c r="C7216" t="s">
        <v>23344</v>
      </c>
      <c r="D7216">
        <v>67</v>
      </c>
      <c r="E7216" t="s">
        <v>19</v>
      </c>
      <c r="F7216" t="s">
        <v>51</v>
      </c>
      <c r="G7216" s="1">
        <v>43976</v>
      </c>
      <c r="H7216" t="s">
        <v>66</v>
      </c>
      <c r="I7216" t="s">
        <v>72</v>
      </c>
      <c r="J7216" s="3" t="s">
        <v>23345</v>
      </c>
      <c r="K7216" t="s">
        <v>39</v>
      </c>
      <c r="L7216" t="s">
        <v>23346</v>
      </c>
      <c r="M7216" t="s">
        <v>41</v>
      </c>
      <c r="N7216" t="s">
        <v>33</v>
      </c>
      <c r="O7216" s="2">
        <v>45078.15148148148</v>
      </c>
      <c r="P7216" s="2">
        <v>45078.915370370371</v>
      </c>
      <c r="Q7216">
        <v>4</v>
      </c>
      <c r="R7216" t="str">
        <f t="shared" ca="1" si="112"/>
        <v>Karan</v>
      </c>
      <c r="S7216" t="str">
        <f>IFERROR(TEXT(DATEVALUE(LEFT(Table1[[#This Row],[Date of Purchase]],10)), "MMMM"), TEXT(Table1[[#This Row],[Date of Purchase]], "MMMM"))</f>
        <v>May</v>
      </c>
      <c r="T7216" t="str">
        <f>IF(OR(
  AND(Table1[[#This Row],[Ticket Priority]]="Critical", Table1[[#This Row],[Ticket Status]]&lt;&gt;"Closed"),
  AND(Table1[[#This Row],[Ticket Priority]]="High", Table1[[#This Row],[Ticket Status]]="Open")
), "Yes", "No")</f>
        <v>No</v>
      </c>
      <c r="U7216" s="4" t="str">
        <f>IF(Table1[[#This Row],[Ticket Status]]="Closed","Yes","No")</f>
        <v>Yes</v>
      </c>
      <c r="V7216" s="4" t="str">
        <f>IF(Table1[[#This Row],[Ticket Status]]="Pending Customer Response","Yes","No")</f>
        <v>No</v>
      </c>
      <c r="W7216" s="5">
        <f ca="1">COUNTIFS(Table1[Agent_name],Table1[[#This Row],[Agent_name]],Table1[Month],Table1[[#This Row],[Month]])/160</f>
        <v>0.1875</v>
      </c>
    </row>
    <row r="7217" spans="1:23" x14ac:dyDescent="0.25">
      <c r="A7217">
        <v>7216</v>
      </c>
      <c r="B7217" t="s">
        <v>23347</v>
      </c>
      <c r="C7217" t="s">
        <v>23348</v>
      </c>
      <c r="D7217">
        <v>56</v>
      </c>
      <c r="E7217" t="s">
        <v>58</v>
      </c>
      <c r="F7217" t="s">
        <v>281</v>
      </c>
      <c r="G7217" s="1">
        <v>44528</v>
      </c>
      <c r="H7217" t="s">
        <v>67</v>
      </c>
      <c r="I7217" t="s">
        <v>113</v>
      </c>
      <c r="J7217" s="3" t="s">
        <v>2370</v>
      </c>
      <c r="K7217" t="s">
        <v>62</v>
      </c>
      <c r="M7217" t="s">
        <v>41</v>
      </c>
      <c r="N7217" t="s">
        <v>55</v>
      </c>
      <c r="Q7217">
        <v>5</v>
      </c>
      <c r="R7217" t="str">
        <f t="shared" ca="1" si="112"/>
        <v>Sara</v>
      </c>
      <c r="S7217" t="str">
        <f>IFERROR(TEXT(DATEVALUE(LEFT(Table1[[#This Row],[Date of Purchase]],10)), "MMMM"), TEXT(Table1[[#This Row],[Date of Purchase]], "MMMM"))</f>
        <v>November</v>
      </c>
      <c r="T7217" t="str">
        <f>IF(OR(
  AND(Table1[[#This Row],[Ticket Priority]]="Critical", Table1[[#This Row],[Ticket Status]]&lt;&gt;"Closed"),
  AND(Table1[[#This Row],[Ticket Priority]]="High", Table1[[#This Row],[Ticket Status]]="Open")
), "Yes", "No")</f>
        <v>No</v>
      </c>
      <c r="U7217" s="4" t="str">
        <f>IF(Table1[[#This Row],[Ticket Status]]="Closed","Yes","No")</f>
        <v>No</v>
      </c>
      <c r="V7217" s="4" t="str">
        <f>IF(Table1[[#This Row],[Ticket Status]]="Pending Customer Response","Yes","No")</f>
        <v>No</v>
      </c>
      <c r="W7217" s="5">
        <f ca="1">COUNTIFS(Table1[Agent_name],Table1[[#This Row],[Agent_name]],Table1[Month],Table1[[#This Row],[Month]])/160</f>
        <v>0.79374999999999996</v>
      </c>
    </row>
    <row r="7218" spans="1:23" x14ac:dyDescent="0.25">
      <c r="A7218">
        <v>7217</v>
      </c>
      <c r="B7218" t="s">
        <v>23349</v>
      </c>
      <c r="C7218" t="s">
        <v>23350</v>
      </c>
      <c r="D7218">
        <v>51</v>
      </c>
      <c r="E7218" t="s">
        <v>19</v>
      </c>
      <c r="F7218" t="s">
        <v>81</v>
      </c>
      <c r="G7218" s="1">
        <v>44522</v>
      </c>
      <c r="H7218" t="s">
        <v>21</v>
      </c>
      <c r="I7218" t="s">
        <v>150</v>
      </c>
      <c r="J7218" s="3" t="s">
        <v>23351</v>
      </c>
      <c r="K7218" t="s">
        <v>39</v>
      </c>
      <c r="L7218" t="s">
        <v>23352</v>
      </c>
      <c r="M7218" t="s">
        <v>41</v>
      </c>
      <c r="N7218" t="s">
        <v>26</v>
      </c>
      <c r="O7218" s="2">
        <v>45078.708449074074</v>
      </c>
      <c r="P7218" s="2">
        <v>45078.76053240741</v>
      </c>
      <c r="Q7218">
        <v>5</v>
      </c>
      <c r="R7218" t="str">
        <f t="shared" ca="1" si="112"/>
        <v>Sara</v>
      </c>
      <c r="S7218" t="str">
        <f>IFERROR(TEXT(DATEVALUE(LEFT(Table1[[#This Row],[Date of Purchase]],10)), "MMMM"), TEXT(Table1[[#This Row],[Date of Purchase]], "MMMM"))</f>
        <v>November</v>
      </c>
      <c r="T7218" t="str">
        <f>IF(OR(
  AND(Table1[[#This Row],[Ticket Priority]]="Critical", Table1[[#This Row],[Ticket Status]]&lt;&gt;"Closed"),
  AND(Table1[[#This Row],[Ticket Priority]]="High", Table1[[#This Row],[Ticket Status]]="Open")
), "Yes", "No")</f>
        <v>No</v>
      </c>
      <c r="U7218" s="4" t="str">
        <f>IF(Table1[[#This Row],[Ticket Status]]="Closed","Yes","No")</f>
        <v>Yes</v>
      </c>
      <c r="V7218" s="4" t="str">
        <f>IF(Table1[[#This Row],[Ticket Status]]="Pending Customer Response","Yes","No")</f>
        <v>No</v>
      </c>
      <c r="W7218" s="5">
        <f ca="1">COUNTIFS(Table1[Agent_name],Table1[[#This Row],[Agent_name]],Table1[Month],Table1[[#This Row],[Month]])/160</f>
        <v>0.79374999999999996</v>
      </c>
    </row>
    <row r="7219" spans="1:23" x14ac:dyDescent="0.25">
      <c r="A7219">
        <v>7218</v>
      </c>
      <c r="B7219" t="s">
        <v>23353</v>
      </c>
      <c r="C7219" t="s">
        <v>23354</v>
      </c>
      <c r="D7219">
        <v>40</v>
      </c>
      <c r="E7219" t="s">
        <v>19</v>
      </c>
      <c r="F7219" t="s">
        <v>86</v>
      </c>
      <c r="G7219" s="1">
        <v>43973</v>
      </c>
      <c r="H7219" t="s">
        <v>66</v>
      </c>
      <c r="I7219" t="s">
        <v>113</v>
      </c>
      <c r="J7219" s="3" t="s">
        <v>23355</v>
      </c>
      <c r="K7219" t="s">
        <v>24</v>
      </c>
      <c r="M7219" t="s">
        <v>41</v>
      </c>
      <c r="N7219" t="s">
        <v>55</v>
      </c>
      <c r="O7219" s="2">
        <v>45078.648055555554</v>
      </c>
      <c r="R7219" t="str">
        <f t="shared" ca="1" si="112"/>
        <v>Ravi</v>
      </c>
      <c r="S7219" t="str">
        <f>IFERROR(TEXT(DATEVALUE(LEFT(Table1[[#This Row],[Date of Purchase]],10)), "MMMM"), TEXT(Table1[[#This Row],[Date of Purchase]], "MMMM"))</f>
        <v>May</v>
      </c>
      <c r="T7219" t="str">
        <f>IF(OR(
  AND(Table1[[#This Row],[Ticket Priority]]="Critical", Table1[[#This Row],[Ticket Status]]&lt;&gt;"Closed"),
  AND(Table1[[#This Row],[Ticket Priority]]="High", Table1[[#This Row],[Ticket Status]]="Open")
), "Yes", "No")</f>
        <v>No</v>
      </c>
      <c r="U7219" s="4" t="str">
        <f>IF(Table1[[#This Row],[Ticket Status]]="Closed","Yes","No")</f>
        <v>No</v>
      </c>
      <c r="V7219" s="4" t="str">
        <f>IF(Table1[[#This Row],[Ticket Status]]="Pending Customer Response","Yes","No")</f>
        <v>Yes</v>
      </c>
      <c r="W7219" s="5">
        <f ca="1">COUNTIFS(Table1[Agent_name],Table1[[#This Row],[Agent_name]],Table1[Month],Table1[[#This Row],[Month]])/160</f>
        <v>0.67500000000000004</v>
      </c>
    </row>
    <row r="7220" spans="1:23" x14ac:dyDescent="0.25">
      <c r="A7220">
        <v>7219</v>
      </c>
      <c r="B7220" t="s">
        <v>23356</v>
      </c>
      <c r="C7220" t="s">
        <v>23357</v>
      </c>
      <c r="D7220">
        <v>27</v>
      </c>
      <c r="E7220" t="s">
        <v>19</v>
      </c>
      <c r="F7220" t="s">
        <v>71</v>
      </c>
      <c r="G7220" s="1">
        <v>43916</v>
      </c>
      <c r="H7220" t="s">
        <v>21</v>
      </c>
      <c r="I7220" t="s">
        <v>93</v>
      </c>
      <c r="J7220" s="3" t="s">
        <v>23358</v>
      </c>
      <c r="K7220" t="s">
        <v>24</v>
      </c>
      <c r="M7220" t="s">
        <v>41</v>
      </c>
      <c r="N7220" t="s">
        <v>55</v>
      </c>
      <c r="O7220" s="2">
        <v>45078.463356481479</v>
      </c>
      <c r="R7220" t="str">
        <f t="shared" ca="1" si="112"/>
        <v>Divya</v>
      </c>
      <c r="S7220" t="str">
        <f>IFERROR(TEXT(DATEVALUE(LEFT(Table1[[#This Row],[Date of Purchase]],10)), "MMMM"), TEXT(Table1[[#This Row],[Date of Purchase]], "MMMM"))</f>
        <v>March</v>
      </c>
      <c r="T7220" t="str">
        <f>IF(OR(
  AND(Table1[[#This Row],[Ticket Priority]]="Critical", Table1[[#This Row],[Ticket Status]]&lt;&gt;"Closed"),
  AND(Table1[[#This Row],[Ticket Priority]]="High", Table1[[#This Row],[Ticket Status]]="Open")
), "Yes", "No")</f>
        <v>No</v>
      </c>
      <c r="U7220" s="4" t="str">
        <f>IF(Table1[[#This Row],[Ticket Status]]="Closed","Yes","No")</f>
        <v>No</v>
      </c>
      <c r="V7220" s="4" t="str">
        <f>IF(Table1[[#This Row],[Ticket Status]]="Pending Customer Response","Yes","No")</f>
        <v>Yes</v>
      </c>
      <c r="W7220" s="5">
        <f ca="1">COUNTIFS(Table1[Agent_name],Table1[[#This Row],[Agent_name]],Table1[Month],Table1[[#This Row],[Month]])/160</f>
        <v>0.1875</v>
      </c>
    </row>
    <row r="7221" spans="1:23" x14ac:dyDescent="0.25">
      <c r="A7221">
        <v>7220</v>
      </c>
      <c r="B7221" t="s">
        <v>23359</v>
      </c>
      <c r="C7221" t="s">
        <v>23360</v>
      </c>
      <c r="D7221">
        <v>20</v>
      </c>
      <c r="E7221" t="s">
        <v>19</v>
      </c>
      <c r="F7221" t="s">
        <v>207</v>
      </c>
      <c r="G7221" s="1">
        <v>44180</v>
      </c>
      <c r="H7221" t="s">
        <v>66</v>
      </c>
      <c r="I7221" t="s">
        <v>99</v>
      </c>
      <c r="J7221" s="3" t="s">
        <v>23361</v>
      </c>
      <c r="K7221" t="s">
        <v>39</v>
      </c>
      <c r="L7221" t="s">
        <v>23362</v>
      </c>
      <c r="M7221" t="s">
        <v>41</v>
      </c>
      <c r="N7221" t="s">
        <v>26</v>
      </c>
      <c r="O7221" s="2">
        <v>45078.614062499997</v>
      </c>
      <c r="P7221" s="2">
        <v>45078.64739583333</v>
      </c>
      <c r="Q7221">
        <v>1</v>
      </c>
      <c r="R7221" t="str">
        <f t="shared" ca="1" si="112"/>
        <v>Ravi</v>
      </c>
      <c r="S7221" t="str">
        <f>IFERROR(TEXT(DATEVALUE(LEFT(Table1[[#This Row],[Date of Purchase]],10)), "MMMM"), TEXT(Table1[[#This Row],[Date of Purchase]], "MMMM"))</f>
        <v>December</v>
      </c>
      <c r="T7221" t="str">
        <f>IF(OR(
  AND(Table1[[#This Row],[Ticket Priority]]="Critical", Table1[[#This Row],[Ticket Status]]&lt;&gt;"Closed"),
  AND(Table1[[#This Row],[Ticket Priority]]="High", Table1[[#This Row],[Ticket Status]]="Open")
), "Yes", "No")</f>
        <v>No</v>
      </c>
      <c r="U7221" s="4" t="str">
        <f>IF(Table1[[#This Row],[Ticket Status]]="Closed","Yes","No")</f>
        <v>Yes</v>
      </c>
      <c r="V7221" s="4" t="str">
        <f>IF(Table1[[#This Row],[Ticket Status]]="Pending Customer Response","Yes","No")</f>
        <v>No</v>
      </c>
      <c r="W7221" s="5">
        <f ca="1">COUNTIFS(Table1[Agent_name],Table1[[#This Row],[Agent_name]],Table1[Month],Table1[[#This Row],[Month]])/160</f>
        <v>0.66249999999999998</v>
      </c>
    </row>
    <row r="7222" spans="1:23" x14ac:dyDescent="0.25">
      <c r="A7222">
        <v>7221</v>
      </c>
      <c r="B7222" t="s">
        <v>23363</v>
      </c>
      <c r="C7222" t="s">
        <v>23364</v>
      </c>
      <c r="D7222">
        <v>62</v>
      </c>
      <c r="E7222" t="s">
        <v>19</v>
      </c>
      <c r="F7222" t="s">
        <v>339</v>
      </c>
      <c r="G7222" s="1">
        <v>44189</v>
      </c>
      <c r="H7222" t="s">
        <v>67</v>
      </c>
      <c r="I7222" t="s">
        <v>99</v>
      </c>
      <c r="J7222" s="3" t="s">
        <v>23365</v>
      </c>
      <c r="K7222" t="s">
        <v>39</v>
      </c>
      <c r="L7222" t="s">
        <v>23366</v>
      </c>
      <c r="M7222" t="s">
        <v>41</v>
      </c>
      <c r="N7222" t="s">
        <v>83</v>
      </c>
      <c r="O7222" s="2">
        <v>45078.336296296293</v>
      </c>
      <c r="P7222" s="2">
        <v>45078.516157407408</v>
      </c>
      <c r="Q7222">
        <v>4</v>
      </c>
      <c r="R7222" t="str">
        <f t="shared" ca="1" si="112"/>
        <v>Aisha</v>
      </c>
      <c r="S7222" t="str">
        <f>IFERROR(TEXT(DATEVALUE(LEFT(Table1[[#This Row],[Date of Purchase]],10)), "MMMM"), TEXT(Table1[[#This Row],[Date of Purchase]], "MMMM"))</f>
        <v>December</v>
      </c>
      <c r="T7222" t="str">
        <f>IF(OR(
  AND(Table1[[#This Row],[Ticket Priority]]="Critical", Table1[[#This Row],[Ticket Status]]&lt;&gt;"Closed"),
  AND(Table1[[#This Row],[Ticket Priority]]="High", Table1[[#This Row],[Ticket Status]]="Open")
), "Yes", "No")</f>
        <v>No</v>
      </c>
      <c r="U7222" s="4" t="str">
        <f>IF(Table1[[#This Row],[Ticket Status]]="Closed","Yes","No")</f>
        <v>Yes</v>
      </c>
      <c r="V7222" s="4" t="str">
        <f>IF(Table1[[#This Row],[Ticket Status]]="Pending Customer Response","Yes","No")</f>
        <v>No</v>
      </c>
      <c r="W7222" s="5">
        <f ca="1">COUNTIFS(Table1[Agent_name],Table1[[#This Row],[Agent_name]],Table1[Month],Table1[[#This Row],[Month]])/160</f>
        <v>0.91249999999999998</v>
      </c>
    </row>
    <row r="7223" spans="1:23" x14ac:dyDescent="0.25">
      <c r="A7223">
        <v>7222</v>
      </c>
      <c r="B7223" t="s">
        <v>23367</v>
      </c>
      <c r="C7223" t="s">
        <v>23368</v>
      </c>
      <c r="D7223">
        <v>69</v>
      </c>
      <c r="E7223" t="s">
        <v>58</v>
      </c>
      <c r="F7223" t="s">
        <v>317</v>
      </c>
      <c r="G7223" s="1">
        <v>44532</v>
      </c>
      <c r="H7223" t="s">
        <v>66</v>
      </c>
      <c r="I7223" t="s">
        <v>177</v>
      </c>
      <c r="J7223" s="3" t="s">
        <v>23369</v>
      </c>
      <c r="K7223" t="s">
        <v>62</v>
      </c>
      <c r="M7223" t="s">
        <v>89</v>
      </c>
      <c r="N7223" t="s">
        <v>83</v>
      </c>
      <c r="Q7223">
        <v>5</v>
      </c>
      <c r="R7223" t="str">
        <f t="shared" ca="1" si="112"/>
        <v>Ravi</v>
      </c>
      <c r="S7223" t="str">
        <f>IFERROR(TEXT(DATEVALUE(LEFT(Table1[[#This Row],[Date of Purchase]],10)), "MMMM"), TEXT(Table1[[#This Row],[Date of Purchase]], "MMMM"))</f>
        <v>December</v>
      </c>
      <c r="T7223" t="str">
        <f>IF(OR(
  AND(Table1[[#This Row],[Ticket Priority]]="Critical", Table1[[#This Row],[Ticket Status]]&lt;&gt;"Closed"),
  AND(Table1[[#This Row],[Ticket Priority]]="High", Table1[[#This Row],[Ticket Status]]="Open")
), "Yes", "No")</f>
        <v>Yes</v>
      </c>
      <c r="U7223" s="4" t="str">
        <f>IF(Table1[[#This Row],[Ticket Status]]="Closed","Yes","No")</f>
        <v>No</v>
      </c>
      <c r="V7223" s="4" t="str">
        <f>IF(Table1[[#This Row],[Ticket Status]]="Pending Customer Response","Yes","No")</f>
        <v>No</v>
      </c>
      <c r="W7223" s="5">
        <f ca="1">COUNTIFS(Table1[Agent_name],Table1[[#This Row],[Agent_name]],Table1[Month],Table1[[#This Row],[Month]])/160</f>
        <v>0.66249999999999998</v>
      </c>
    </row>
    <row r="7224" spans="1:23" x14ac:dyDescent="0.25">
      <c r="A7224">
        <v>7223</v>
      </c>
      <c r="B7224" t="s">
        <v>23370</v>
      </c>
      <c r="C7224" t="s">
        <v>23371</v>
      </c>
      <c r="D7224">
        <v>21</v>
      </c>
      <c r="E7224" t="s">
        <v>58</v>
      </c>
      <c r="F7224" t="s">
        <v>281</v>
      </c>
      <c r="G7224" s="1">
        <v>44427</v>
      </c>
      <c r="H7224" t="s">
        <v>45</v>
      </c>
      <c r="I7224" t="s">
        <v>93</v>
      </c>
      <c r="J7224" s="3" t="s">
        <v>23372</v>
      </c>
      <c r="K7224" t="s">
        <v>39</v>
      </c>
      <c r="L7224" t="s">
        <v>23373</v>
      </c>
      <c r="M7224" t="s">
        <v>25</v>
      </c>
      <c r="N7224" t="s">
        <v>33</v>
      </c>
      <c r="O7224" s="2">
        <v>45078.39466435185</v>
      </c>
      <c r="P7224" s="2">
        <v>45078.643969907411</v>
      </c>
      <c r="Q7224">
        <v>2</v>
      </c>
      <c r="R7224" t="str">
        <f t="shared" ca="1" si="112"/>
        <v>Sara</v>
      </c>
      <c r="S7224" t="str">
        <f>IFERROR(TEXT(DATEVALUE(LEFT(Table1[[#This Row],[Date of Purchase]],10)), "MMMM"), TEXT(Table1[[#This Row],[Date of Purchase]], "MMMM"))</f>
        <v>August</v>
      </c>
      <c r="T7224" t="str">
        <f>IF(OR(
  AND(Table1[[#This Row],[Ticket Priority]]="Critical", Table1[[#This Row],[Ticket Status]]&lt;&gt;"Closed"),
  AND(Table1[[#This Row],[Ticket Priority]]="High", Table1[[#This Row],[Ticket Status]]="Open")
), "Yes", "No")</f>
        <v>No</v>
      </c>
      <c r="U7224" s="4" t="str">
        <f>IF(Table1[[#This Row],[Ticket Status]]="Closed","Yes","No")</f>
        <v>Yes</v>
      </c>
      <c r="V7224" s="4" t="str">
        <f>IF(Table1[[#This Row],[Ticket Status]]="Pending Customer Response","Yes","No")</f>
        <v>No</v>
      </c>
      <c r="W7224" s="5">
        <f ca="1">COUNTIFS(Table1[Agent_name],Table1[[#This Row],[Agent_name]],Table1[Month],Table1[[#This Row],[Month]])/160</f>
        <v>0.8</v>
      </c>
    </row>
    <row r="7225" spans="1:23" x14ac:dyDescent="0.25">
      <c r="A7225">
        <v>7224</v>
      </c>
      <c r="B7225" t="s">
        <v>23374</v>
      </c>
      <c r="C7225" t="s">
        <v>23375</v>
      </c>
      <c r="D7225">
        <v>45</v>
      </c>
      <c r="E7225" t="s">
        <v>58</v>
      </c>
      <c r="F7225" t="s">
        <v>44</v>
      </c>
      <c r="G7225" s="1">
        <v>43973</v>
      </c>
      <c r="H7225" t="s">
        <v>45</v>
      </c>
      <c r="I7225" t="s">
        <v>52</v>
      </c>
      <c r="J7225" s="3" t="s">
        <v>23376</v>
      </c>
      <c r="K7225" t="s">
        <v>62</v>
      </c>
      <c r="M7225" t="s">
        <v>41</v>
      </c>
      <c r="N7225" t="s">
        <v>83</v>
      </c>
      <c r="R7225" t="str">
        <f t="shared" ca="1" si="112"/>
        <v>Priya</v>
      </c>
      <c r="S7225" t="str">
        <f>IFERROR(TEXT(DATEVALUE(LEFT(Table1[[#This Row],[Date of Purchase]],10)), "MMMM"), TEXT(Table1[[#This Row],[Date of Purchase]], "MMMM"))</f>
        <v>May</v>
      </c>
      <c r="T7225" t="str">
        <f>IF(OR(
  AND(Table1[[#This Row],[Ticket Priority]]="Critical", Table1[[#This Row],[Ticket Status]]&lt;&gt;"Closed"),
  AND(Table1[[#This Row],[Ticket Priority]]="High", Table1[[#This Row],[Ticket Status]]="Open")
), "Yes", "No")</f>
        <v>No</v>
      </c>
      <c r="U7225" s="4" t="str">
        <f>IF(Table1[[#This Row],[Ticket Status]]="Closed","Yes","No")</f>
        <v>No</v>
      </c>
      <c r="V7225" s="4" t="str">
        <f>IF(Table1[[#This Row],[Ticket Status]]="Pending Customer Response","Yes","No")</f>
        <v>No</v>
      </c>
      <c r="W7225" s="5">
        <f ca="1">COUNTIFS(Table1[Agent_name],Table1[[#This Row],[Agent_name]],Table1[Month],Table1[[#This Row],[Month]])/160</f>
        <v>0.40625</v>
      </c>
    </row>
    <row r="7226" spans="1:23" x14ac:dyDescent="0.25">
      <c r="A7226">
        <v>7225</v>
      </c>
      <c r="B7226" t="s">
        <v>23377</v>
      </c>
      <c r="C7226" t="s">
        <v>23378</v>
      </c>
      <c r="D7226">
        <v>55</v>
      </c>
      <c r="E7226" t="s">
        <v>19</v>
      </c>
      <c r="F7226" t="s">
        <v>149</v>
      </c>
      <c r="G7226" s="1">
        <v>44226</v>
      </c>
      <c r="H7226" t="s">
        <v>59</v>
      </c>
      <c r="I7226" t="s">
        <v>52</v>
      </c>
      <c r="J7226" s="3" t="s">
        <v>23379</v>
      </c>
      <c r="K7226" t="s">
        <v>62</v>
      </c>
      <c r="M7226" t="s">
        <v>25</v>
      </c>
      <c r="N7226" t="s">
        <v>33</v>
      </c>
      <c r="R7226" t="str">
        <f t="shared" ca="1" si="112"/>
        <v>Sara</v>
      </c>
      <c r="S7226" t="str">
        <f>IFERROR(TEXT(DATEVALUE(LEFT(Table1[[#This Row],[Date of Purchase]],10)), "MMMM"), TEXT(Table1[[#This Row],[Date of Purchase]], "MMMM"))</f>
        <v>January</v>
      </c>
      <c r="T7226" t="str">
        <f>IF(OR(
  AND(Table1[[#This Row],[Ticket Priority]]="Critical", Table1[[#This Row],[Ticket Status]]&lt;&gt;"Closed"),
  AND(Table1[[#This Row],[Ticket Priority]]="High", Table1[[#This Row],[Ticket Status]]="Open")
), "Yes", "No")</f>
        <v>Yes</v>
      </c>
      <c r="U7226" s="4" t="str">
        <f>IF(Table1[[#This Row],[Ticket Status]]="Closed","Yes","No")</f>
        <v>No</v>
      </c>
      <c r="V7226" s="4" t="str">
        <f>IF(Table1[[#This Row],[Ticket Status]]="Pending Customer Response","Yes","No")</f>
        <v>No</v>
      </c>
      <c r="W7226" s="5">
        <f ca="1">COUNTIFS(Table1[Agent_name],Table1[[#This Row],[Agent_name]],Table1[Month],Table1[[#This Row],[Month]])/160</f>
        <v>0.70625000000000004</v>
      </c>
    </row>
    <row r="7227" spans="1:23" x14ac:dyDescent="0.25">
      <c r="A7227">
        <v>7226</v>
      </c>
      <c r="B7227" t="s">
        <v>23380</v>
      </c>
      <c r="C7227" t="s">
        <v>23381</v>
      </c>
      <c r="D7227">
        <v>40</v>
      </c>
      <c r="E7227" t="s">
        <v>19</v>
      </c>
      <c r="F7227" t="s">
        <v>173</v>
      </c>
      <c r="G7227" s="1">
        <v>44106</v>
      </c>
      <c r="H7227" t="s">
        <v>59</v>
      </c>
      <c r="I7227" t="s">
        <v>59</v>
      </c>
      <c r="J7227" s="3" t="s">
        <v>23382</v>
      </c>
      <c r="K7227" t="s">
        <v>62</v>
      </c>
      <c r="M7227" t="s">
        <v>41</v>
      </c>
      <c r="N7227" t="s">
        <v>55</v>
      </c>
      <c r="R7227" t="str">
        <f t="shared" ca="1" si="112"/>
        <v>Aisha</v>
      </c>
      <c r="S7227" t="str">
        <f>IFERROR(TEXT(DATEVALUE(LEFT(Table1[[#This Row],[Date of Purchase]],10)), "MMMM"), TEXT(Table1[[#This Row],[Date of Purchase]], "MMMM"))</f>
        <v>October</v>
      </c>
      <c r="T7227" t="str">
        <f>IF(OR(
  AND(Table1[[#This Row],[Ticket Priority]]="Critical", Table1[[#This Row],[Ticket Status]]&lt;&gt;"Closed"),
  AND(Table1[[#This Row],[Ticket Priority]]="High", Table1[[#This Row],[Ticket Status]]="Open")
), "Yes", "No")</f>
        <v>No</v>
      </c>
      <c r="U7227" s="4" t="str">
        <f>IF(Table1[[#This Row],[Ticket Status]]="Closed","Yes","No")</f>
        <v>No</v>
      </c>
      <c r="V7227" s="4" t="str">
        <f>IF(Table1[[#This Row],[Ticket Status]]="Pending Customer Response","Yes","No")</f>
        <v>No</v>
      </c>
      <c r="W7227" s="5">
        <f ca="1">COUNTIFS(Table1[Agent_name],Table1[[#This Row],[Agent_name]],Table1[Month],Table1[[#This Row],[Month]])/160</f>
        <v>0.85624999999999996</v>
      </c>
    </row>
    <row r="7228" spans="1:23" x14ac:dyDescent="0.25">
      <c r="A7228">
        <v>7227</v>
      </c>
      <c r="B7228" t="s">
        <v>23383</v>
      </c>
      <c r="C7228" t="s">
        <v>23384</v>
      </c>
      <c r="D7228">
        <v>63</v>
      </c>
      <c r="E7228" t="s">
        <v>58</v>
      </c>
      <c r="F7228" t="s">
        <v>149</v>
      </c>
      <c r="G7228" s="1">
        <v>44027</v>
      </c>
      <c r="H7228" t="s">
        <v>66</v>
      </c>
      <c r="I7228" t="s">
        <v>60</v>
      </c>
      <c r="J7228" s="3" t="s">
        <v>23385</v>
      </c>
      <c r="K7228" t="s">
        <v>24</v>
      </c>
      <c r="M7228" t="s">
        <v>89</v>
      </c>
      <c r="N7228" t="s">
        <v>83</v>
      </c>
      <c r="O7228" s="2">
        <v>45078.639189814814</v>
      </c>
      <c r="R7228" t="str">
        <f t="shared" ca="1" si="112"/>
        <v>Mohit</v>
      </c>
      <c r="S7228" t="str">
        <f>IFERROR(TEXT(DATEVALUE(LEFT(Table1[[#This Row],[Date of Purchase]],10)), "MMMM"), TEXT(Table1[[#This Row],[Date of Purchase]], "MMMM"))</f>
        <v>July</v>
      </c>
      <c r="T7228" t="str">
        <f>IF(OR(
  AND(Table1[[#This Row],[Ticket Priority]]="Critical", Table1[[#This Row],[Ticket Status]]&lt;&gt;"Closed"),
  AND(Table1[[#This Row],[Ticket Priority]]="High", Table1[[#This Row],[Ticket Status]]="Open")
), "Yes", "No")</f>
        <v>No</v>
      </c>
      <c r="U7228" s="4" t="str">
        <f>IF(Table1[[#This Row],[Ticket Status]]="Closed","Yes","No")</f>
        <v>No</v>
      </c>
      <c r="V7228" s="4" t="str">
        <f>IF(Table1[[#This Row],[Ticket Status]]="Pending Customer Response","Yes","No")</f>
        <v>Yes</v>
      </c>
      <c r="W7228" s="5">
        <f ca="1">COUNTIFS(Table1[Agent_name],Table1[[#This Row],[Agent_name]],Table1[Month],Table1[[#This Row],[Month]])/160</f>
        <v>0.53125</v>
      </c>
    </row>
    <row r="7229" spans="1:23" x14ac:dyDescent="0.25">
      <c r="A7229">
        <v>7228</v>
      </c>
      <c r="B7229" t="s">
        <v>23386</v>
      </c>
      <c r="C7229" t="s">
        <v>23387</v>
      </c>
      <c r="D7229">
        <v>29</v>
      </c>
      <c r="E7229" t="s">
        <v>29</v>
      </c>
      <c r="F7229" t="s">
        <v>223</v>
      </c>
      <c r="G7229" s="1">
        <v>44473</v>
      </c>
      <c r="H7229" t="s">
        <v>59</v>
      </c>
      <c r="I7229" t="s">
        <v>141</v>
      </c>
      <c r="J7229" s="3" t="s">
        <v>23388</v>
      </c>
      <c r="K7229" t="s">
        <v>62</v>
      </c>
      <c r="M7229" t="s">
        <v>89</v>
      </c>
      <c r="N7229" t="s">
        <v>26</v>
      </c>
      <c r="R7229" t="str">
        <f t="shared" ca="1" si="112"/>
        <v>Meera</v>
      </c>
      <c r="S7229" t="str">
        <f>IFERROR(TEXT(DATEVALUE(LEFT(Table1[[#This Row],[Date of Purchase]],10)), "MMMM"), TEXT(Table1[[#This Row],[Date of Purchase]], "MMMM"))</f>
        <v>October</v>
      </c>
      <c r="T7229" t="str">
        <f>IF(OR(
  AND(Table1[[#This Row],[Ticket Priority]]="Critical", Table1[[#This Row],[Ticket Status]]&lt;&gt;"Closed"),
  AND(Table1[[#This Row],[Ticket Priority]]="High", Table1[[#This Row],[Ticket Status]]="Open")
), "Yes", "No")</f>
        <v>Yes</v>
      </c>
      <c r="U7229" s="4" t="str">
        <f>IF(Table1[[#This Row],[Ticket Status]]="Closed","Yes","No")</f>
        <v>No</v>
      </c>
      <c r="V7229" s="4" t="str">
        <f>IF(Table1[[#This Row],[Ticket Status]]="Pending Customer Response","Yes","No")</f>
        <v>No</v>
      </c>
      <c r="W7229" s="5">
        <f ca="1">COUNTIFS(Table1[Agent_name],Table1[[#This Row],[Agent_name]],Table1[Month],Table1[[#This Row],[Month]])/160</f>
        <v>0.23749999999999999</v>
      </c>
    </row>
    <row r="7230" spans="1:23" x14ac:dyDescent="0.25">
      <c r="A7230">
        <v>7229</v>
      </c>
      <c r="B7230" t="s">
        <v>23389</v>
      </c>
      <c r="C7230" t="s">
        <v>23390</v>
      </c>
      <c r="D7230">
        <v>65</v>
      </c>
      <c r="E7230" t="s">
        <v>19</v>
      </c>
      <c r="F7230" t="s">
        <v>134</v>
      </c>
      <c r="G7230" s="1">
        <v>44534</v>
      </c>
      <c r="H7230" t="s">
        <v>66</v>
      </c>
      <c r="I7230" t="s">
        <v>59</v>
      </c>
      <c r="J7230" s="3" t="s">
        <v>23391</v>
      </c>
      <c r="K7230" t="s">
        <v>62</v>
      </c>
      <c r="M7230" t="s">
        <v>89</v>
      </c>
      <c r="N7230" t="s">
        <v>26</v>
      </c>
      <c r="Q7230">
        <v>5</v>
      </c>
      <c r="R7230" t="str">
        <f t="shared" ca="1" si="112"/>
        <v>Aisha</v>
      </c>
      <c r="S7230" t="str">
        <f>IFERROR(TEXT(DATEVALUE(LEFT(Table1[[#This Row],[Date of Purchase]],10)), "MMMM"), TEXT(Table1[[#This Row],[Date of Purchase]], "MMMM"))</f>
        <v>December</v>
      </c>
      <c r="T7230" t="str">
        <f>IF(OR(
  AND(Table1[[#This Row],[Ticket Priority]]="Critical", Table1[[#This Row],[Ticket Status]]&lt;&gt;"Closed"),
  AND(Table1[[#This Row],[Ticket Priority]]="High", Table1[[#This Row],[Ticket Status]]="Open")
), "Yes", "No")</f>
        <v>Yes</v>
      </c>
      <c r="U7230" s="4" t="str">
        <f>IF(Table1[[#This Row],[Ticket Status]]="Closed","Yes","No")</f>
        <v>No</v>
      </c>
      <c r="V7230" s="4" t="str">
        <f>IF(Table1[[#This Row],[Ticket Status]]="Pending Customer Response","Yes","No")</f>
        <v>No</v>
      </c>
      <c r="W7230" s="5">
        <f ca="1">COUNTIFS(Table1[Agent_name],Table1[[#This Row],[Agent_name]],Table1[Month],Table1[[#This Row],[Month]])/160</f>
        <v>0.91249999999999998</v>
      </c>
    </row>
    <row r="7231" spans="1:23" x14ac:dyDescent="0.25">
      <c r="A7231">
        <v>7230</v>
      </c>
      <c r="B7231" t="s">
        <v>23392</v>
      </c>
      <c r="C7231" t="s">
        <v>23393</v>
      </c>
      <c r="D7231">
        <v>63</v>
      </c>
      <c r="E7231" t="s">
        <v>58</v>
      </c>
      <c r="F7231" t="s">
        <v>249</v>
      </c>
      <c r="G7231" s="1">
        <v>44364</v>
      </c>
      <c r="H7231" t="s">
        <v>66</v>
      </c>
      <c r="I7231" t="s">
        <v>93</v>
      </c>
      <c r="J7231" s="3" t="s">
        <v>23394</v>
      </c>
      <c r="K7231" t="s">
        <v>62</v>
      </c>
      <c r="M7231" t="s">
        <v>89</v>
      </c>
      <c r="N7231" t="s">
        <v>26</v>
      </c>
      <c r="R7231" t="str">
        <f t="shared" ca="1" si="112"/>
        <v>Aisha</v>
      </c>
      <c r="S7231" t="str">
        <f>IFERROR(TEXT(DATEVALUE(LEFT(Table1[[#This Row],[Date of Purchase]],10)), "MMMM"), TEXT(Table1[[#This Row],[Date of Purchase]], "MMMM"))</f>
        <v>June</v>
      </c>
      <c r="T7231" t="str">
        <f>IF(OR(
  AND(Table1[[#This Row],[Ticket Priority]]="Critical", Table1[[#This Row],[Ticket Status]]&lt;&gt;"Closed"),
  AND(Table1[[#This Row],[Ticket Priority]]="High", Table1[[#This Row],[Ticket Status]]="Open")
), "Yes", "No")</f>
        <v>Yes</v>
      </c>
      <c r="U7231" s="4" t="str">
        <f>IF(Table1[[#This Row],[Ticket Status]]="Closed","Yes","No")</f>
        <v>No</v>
      </c>
      <c r="V7231" s="4" t="str">
        <f>IF(Table1[[#This Row],[Ticket Status]]="Pending Customer Response","Yes","No")</f>
        <v>No</v>
      </c>
      <c r="W7231" s="5">
        <f ca="1">COUNTIFS(Table1[Agent_name],Table1[[#This Row],[Agent_name]],Table1[Month],Table1[[#This Row],[Month]])/160</f>
        <v>0.89375000000000004</v>
      </c>
    </row>
    <row r="7232" spans="1:23" x14ac:dyDescent="0.25">
      <c r="A7232">
        <v>7231</v>
      </c>
      <c r="B7232" t="s">
        <v>23395</v>
      </c>
      <c r="C7232" t="s">
        <v>23396</v>
      </c>
      <c r="D7232">
        <v>40</v>
      </c>
      <c r="E7232" t="s">
        <v>19</v>
      </c>
      <c r="F7232" t="s">
        <v>242</v>
      </c>
      <c r="G7232" s="1">
        <v>43890</v>
      </c>
      <c r="H7232" t="s">
        <v>66</v>
      </c>
      <c r="I7232" t="s">
        <v>52</v>
      </c>
      <c r="J7232" s="3" t="s">
        <v>23397</v>
      </c>
      <c r="K7232" t="s">
        <v>62</v>
      </c>
      <c r="M7232" t="s">
        <v>143</v>
      </c>
      <c r="N7232" t="s">
        <v>55</v>
      </c>
      <c r="R7232" t="str">
        <f t="shared" ca="1" si="112"/>
        <v>Aisha</v>
      </c>
      <c r="S7232" t="str">
        <f>IFERROR(TEXT(DATEVALUE(LEFT(Table1[[#This Row],[Date of Purchase]],10)), "MMMM"), TEXT(Table1[[#This Row],[Date of Purchase]], "MMMM"))</f>
        <v>February</v>
      </c>
      <c r="T7232" t="str">
        <f>IF(OR(
  AND(Table1[[#This Row],[Ticket Priority]]="Critical", Table1[[#This Row],[Ticket Status]]&lt;&gt;"Closed"),
  AND(Table1[[#This Row],[Ticket Priority]]="High", Table1[[#This Row],[Ticket Status]]="Open")
), "Yes", "No")</f>
        <v>No</v>
      </c>
      <c r="U7232" s="4" t="str">
        <f>IF(Table1[[#This Row],[Ticket Status]]="Closed","Yes","No")</f>
        <v>No</v>
      </c>
      <c r="V7232" s="4" t="str">
        <f>IF(Table1[[#This Row],[Ticket Status]]="Pending Customer Response","Yes","No")</f>
        <v>No</v>
      </c>
      <c r="W7232" s="5">
        <f ca="1">COUNTIFS(Table1[Agent_name],Table1[[#This Row],[Agent_name]],Table1[Month],Table1[[#This Row],[Month]])/160</f>
        <v>0.85624999999999996</v>
      </c>
    </row>
    <row r="7233" spans="1:23" x14ac:dyDescent="0.25">
      <c r="A7233">
        <v>7232</v>
      </c>
      <c r="B7233" t="s">
        <v>23398</v>
      </c>
      <c r="C7233" t="s">
        <v>23399</v>
      </c>
      <c r="D7233">
        <v>36</v>
      </c>
      <c r="E7233" t="s">
        <v>19</v>
      </c>
      <c r="F7233" t="s">
        <v>65</v>
      </c>
      <c r="G7233" s="1">
        <v>44179</v>
      </c>
      <c r="H7233" t="s">
        <v>67</v>
      </c>
      <c r="I7233" t="s">
        <v>46</v>
      </c>
      <c r="J7233" s="3" t="s">
        <v>23400</v>
      </c>
      <c r="K7233" t="s">
        <v>24</v>
      </c>
      <c r="M7233" t="s">
        <v>89</v>
      </c>
      <c r="N7233" t="s">
        <v>26</v>
      </c>
      <c r="O7233" s="2">
        <v>45078.27747685185</v>
      </c>
      <c r="R7233" t="str">
        <f t="shared" ca="1" si="112"/>
        <v>Arjun</v>
      </c>
      <c r="S7233" t="str">
        <f>IFERROR(TEXT(DATEVALUE(LEFT(Table1[[#This Row],[Date of Purchase]],10)), "MMMM"), TEXT(Table1[[#This Row],[Date of Purchase]], "MMMM"))</f>
        <v>December</v>
      </c>
      <c r="T7233" t="str">
        <f>IF(OR(
  AND(Table1[[#This Row],[Ticket Priority]]="Critical", Table1[[#This Row],[Ticket Status]]&lt;&gt;"Closed"),
  AND(Table1[[#This Row],[Ticket Priority]]="High", Table1[[#This Row],[Ticket Status]]="Open")
), "Yes", "No")</f>
        <v>No</v>
      </c>
      <c r="U7233" s="4" t="str">
        <f>IF(Table1[[#This Row],[Ticket Status]]="Closed","Yes","No")</f>
        <v>No</v>
      </c>
      <c r="V7233" s="4" t="str">
        <f>IF(Table1[[#This Row],[Ticket Status]]="Pending Customer Response","Yes","No")</f>
        <v>Yes</v>
      </c>
      <c r="W7233" s="5">
        <f ca="1">COUNTIFS(Table1[Agent_name],Table1[[#This Row],[Agent_name]],Table1[Month],Table1[[#This Row],[Month]])/160</f>
        <v>0.19375000000000001</v>
      </c>
    </row>
    <row r="7234" spans="1:23" x14ac:dyDescent="0.25">
      <c r="A7234">
        <v>7233</v>
      </c>
      <c r="B7234" t="s">
        <v>23401</v>
      </c>
      <c r="C7234" t="s">
        <v>23402</v>
      </c>
      <c r="D7234">
        <v>26</v>
      </c>
      <c r="E7234" t="s">
        <v>58</v>
      </c>
      <c r="F7234" t="s">
        <v>117</v>
      </c>
      <c r="G7234" s="1">
        <v>44339</v>
      </c>
      <c r="H7234" t="s">
        <v>66</v>
      </c>
      <c r="I7234" t="s">
        <v>46</v>
      </c>
      <c r="J7234" s="3" t="s">
        <v>23403</v>
      </c>
      <c r="K7234" t="s">
        <v>62</v>
      </c>
      <c r="M7234" t="s">
        <v>143</v>
      </c>
      <c r="N7234" t="s">
        <v>55</v>
      </c>
      <c r="R7234" t="str">
        <f t="shared" ref="R7234:R7297" ca="1" si="113">CHOOSE(
RANDBETWEEN(1,20),
"Aisha","Aisha","Aisha","Aisha",
"Ravi","Ravi","Ravi",
"Sara","Sara","Sara",
"Mohit","Mohit",
"Priya","Priya",
"Arjun",
"Neha","Rahul","Divya","Karan","Meera","Sanjay"
)</f>
        <v>Divya</v>
      </c>
      <c r="S7234" t="str">
        <f>IFERROR(TEXT(DATEVALUE(LEFT(Table1[[#This Row],[Date of Purchase]],10)), "MMMM"), TEXT(Table1[[#This Row],[Date of Purchase]], "MMMM"))</f>
        <v>May</v>
      </c>
      <c r="T7234" t="str">
        <f>IF(OR(
  AND(Table1[[#This Row],[Ticket Priority]]="Critical", Table1[[#This Row],[Ticket Status]]&lt;&gt;"Closed"),
  AND(Table1[[#This Row],[Ticket Priority]]="High", Table1[[#This Row],[Ticket Status]]="Open")
), "Yes", "No")</f>
        <v>No</v>
      </c>
      <c r="U7234" s="4" t="str">
        <f>IF(Table1[[#This Row],[Ticket Status]]="Closed","Yes","No")</f>
        <v>No</v>
      </c>
      <c r="V7234" s="4" t="str">
        <f>IF(Table1[[#This Row],[Ticket Status]]="Pending Customer Response","Yes","No")</f>
        <v>No</v>
      </c>
      <c r="W7234" s="5">
        <f ca="1">COUNTIFS(Table1[Agent_name],Table1[[#This Row],[Agent_name]],Table1[Month],Table1[[#This Row],[Month]])/160</f>
        <v>0.23125000000000001</v>
      </c>
    </row>
    <row r="7235" spans="1:23" x14ac:dyDescent="0.25">
      <c r="A7235">
        <v>7234</v>
      </c>
      <c r="B7235" t="s">
        <v>23404</v>
      </c>
      <c r="C7235" t="s">
        <v>23405</v>
      </c>
      <c r="D7235">
        <v>28</v>
      </c>
      <c r="E7235" t="s">
        <v>19</v>
      </c>
      <c r="F7235" t="s">
        <v>207</v>
      </c>
      <c r="G7235" s="1">
        <v>43854</v>
      </c>
      <c r="H7235" t="s">
        <v>66</v>
      </c>
      <c r="I7235" t="s">
        <v>177</v>
      </c>
      <c r="J7235" s="3" t="s">
        <v>23406</v>
      </c>
      <c r="K7235" t="s">
        <v>24</v>
      </c>
      <c r="M7235" t="s">
        <v>89</v>
      </c>
      <c r="N7235" t="s">
        <v>55</v>
      </c>
      <c r="O7235" s="2">
        <v>45078.93167824074</v>
      </c>
      <c r="R7235" t="str">
        <f t="shared" ca="1" si="113"/>
        <v>Priya</v>
      </c>
      <c r="S7235" t="str">
        <f>IFERROR(TEXT(DATEVALUE(LEFT(Table1[[#This Row],[Date of Purchase]],10)), "MMMM"), TEXT(Table1[[#This Row],[Date of Purchase]], "MMMM"))</f>
        <v>January</v>
      </c>
      <c r="T7235" t="str">
        <f>IF(OR(
  AND(Table1[[#This Row],[Ticket Priority]]="Critical", Table1[[#This Row],[Ticket Status]]&lt;&gt;"Closed"),
  AND(Table1[[#This Row],[Ticket Priority]]="High", Table1[[#This Row],[Ticket Status]]="Open")
), "Yes", "No")</f>
        <v>No</v>
      </c>
      <c r="U7235" s="4" t="str">
        <f>IF(Table1[[#This Row],[Ticket Status]]="Closed","Yes","No")</f>
        <v>No</v>
      </c>
      <c r="V7235" s="4" t="str">
        <f>IF(Table1[[#This Row],[Ticket Status]]="Pending Customer Response","Yes","No")</f>
        <v>Yes</v>
      </c>
      <c r="W7235" s="5">
        <f ca="1">COUNTIFS(Table1[Agent_name],Table1[[#This Row],[Agent_name]],Table1[Month],Table1[[#This Row],[Month]])/160</f>
        <v>0.51875000000000004</v>
      </c>
    </row>
    <row r="7236" spans="1:23" x14ac:dyDescent="0.25">
      <c r="A7236">
        <v>7235</v>
      </c>
      <c r="B7236" t="s">
        <v>23407</v>
      </c>
      <c r="C7236" t="s">
        <v>23408</v>
      </c>
      <c r="D7236">
        <v>54</v>
      </c>
      <c r="E7236" t="s">
        <v>29</v>
      </c>
      <c r="F7236" t="s">
        <v>339</v>
      </c>
      <c r="G7236" s="1">
        <v>43934</v>
      </c>
      <c r="H7236" t="s">
        <v>21</v>
      </c>
      <c r="I7236" t="s">
        <v>52</v>
      </c>
      <c r="J7236" s="3" t="s">
        <v>23409</v>
      </c>
      <c r="K7236" t="s">
        <v>62</v>
      </c>
      <c r="M7236" t="s">
        <v>143</v>
      </c>
      <c r="N7236" t="s">
        <v>33</v>
      </c>
      <c r="R7236" t="str">
        <f t="shared" ca="1" si="113"/>
        <v>Neha</v>
      </c>
      <c r="S7236" t="str">
        <f>IFERROR(TEXT(DATEVALUE(LEFT(Table1[[#This Row],[Date of Purchase]],10)), "MMMM"), TEXT(Table1[[#This Row],[Date of Purchase]], "MMMM"))</f>
        <v>April</v>
      </c>
      <c r="T7236" t="str">
        <f>IF(OR(
  AND(Table1[[#This Row],[Ticket Priority]]="Critical", Table1[[#This Row],[Ticket Status]]&lt;&gt;"Closed"),
  AND(Table1[[#This Row],[Ticket Priority]]="High", Table1[[#This Row],[Ticket Status]]="Open")
), "Yes", "No")</f>
        <v>No</v>
      </c>
      <c r="U7236" s="4" t="str">
        <f>IF(Table1[[#This Row],[Ticket Status]]="Closed","Yes","No")</f>
        <v>No</v>
      </c>
      <c r="V7236" s="4" t="str">
        <f>IF(Table1[[#This Row],[Ticket Status]]="Pending Customer Response","Yes","No")</f>
        <v>No</v>
      </c>
      <c r="W7236" s="5">
        <f ca="1">COUNTIFS(Table1[Agent_name],Table1[[#This Row],[Agent_name]],Table1[Month],Table1[[#This Row],[Month]])/160</f>
        <v>0.28749999999999998</v>
      </c>
    </row>
    <row r="7237" spans="1:23" x14ac:dyDescent="0.25">
      <c r="A7237">
        <v>7236</v>
      </c>
      <c r="B7237" t="s">
        <v>23410</v>
      </c>
      <c r="C7237" t="s">
        <v>23411</v>
      </c>
      <c r="D7237">
        <v>19</v>
      </c>
      <c r="E7237" t="s">
        <v>19</v>
      </c>
      <c r="F7237" t="s">
        <v>286</v>
      </c>
      <c r="G7237" s="1">
        <v>44232</v>
      </c>
      <c r="H7237" t="s">
        <v>59</v>
      </c>
      <c r="I7237" t="s">
        <v>31</v>
      </c>
      <c r="J7237" s="3" t="s">
        <v>23412</v>
      </c>
      <c r="K7237" t="s">
        <v>62</v>
      </c>
      <c r="M7237" t="s">
        <v>41</v>
      </c>
      <c r="N7237" t="s">
        <v>83</v>
      </c>
      <c r="R7237" t="str">
        <f t="shared" ca="1" si="113"/>
        <v>Arjun</v>
      </c>
      <c r="S7237" t="str">
        <f>IFERROR(TEXT(DATEVALUE(LEFT(Table1[[#This Row],[Date of Purchase]],10)), "MMMM"), TEXT(Table1[[#This Row],[Date of Purchase]], "MMMM"))</f>
        <v>February</v>
      </c>
      <c r="T7237" t="str">
        <f>IF(OR(
  AND(Table1[[#This Row],[Ticket Priority]]="Critical", Table1[[#This Row],[Ticket Status]]&lt;&gt;"Closed"),
  AND(Table1[[#This Row],[Ticket Priority]]="High", Table1[[#This Row],[Ticket Status]]="Open")
), "Yes", "No")</f>
        <v>No</v>
      </c>
      <c r="U7237" s="4" t="str">
        <f>IF(Table1[[#This Row],[Ticket Status]]="Closed","Yes","No")</f>
        <v>No</v>
      </c>
      <c r="V7237" s="4" t="str">
        <f>IF(Table1[[#This Row],[Ticket Status]]="Pending Customer Response","Yes","No")</f>
        <v>No</v>
      </c>
      <c r="W7237" s="5">
        <f ca="1">COUNTIFS(Table1[Agent_name],Table1[[#This Row],[Agent_name]],Table1[Month],Table1[[#This Row],[Month]])/160</f>
        <v>0.23125000000000001</v>
      </c>
    </row>
    <row r="7238" spans="1:23" x14ac:dyDescent="0.25">
      <c r="A7238">
        <v>7237</v>
      </c>
      <c r="B7238" t="s">
        <v>23413</v>
      </c>
      <c r="C7238" t="s">
        <v>23414</v>
      </c>
      <c r="D7238">
        <v>61</v>
      </c>
      <c r="E7238" t="s">
        <v>58</v>
      </c>
      <c r="F7238" t="s">
        <v>20</v>
      </c>
      <c r="G7238" s="1">
        <v>44380</v>
      </c>
      <c r="H7238" t="s">
        <v>66</v>
      </c>
      <c r="I7238" t="s">
        <v>37</v>
      </c>
      <c r="J7238" s="3" t="s">
        <v>23415</v>
      </c>
      <c r="K7238" t="s">
        <v>39</v>
      </c>
      <c r="L7238" t="s">
        <v>23416</v>
      </c>
      <c r="M7238" t="s">
        <v>25</v>
      </c>
      <c r="N7238" t="s">
        <v>83</v>
      </c>
      <c r="O7238" s="2">
        <v>45078.440081018518</v>
      </c>
      <c r="P7238" s="2">
        <v>45078.692164351851</v>
      </c>
      <c r="Q7238">
        <v>5</v>
      </c>
      <c r="R7238" t="str">
        <f t="shared" ca="1" si="113"/>
        <v>Meera</v>
      </c>
      <c r="S7238" t="str">
        <f>IFERROR(TEXT(DATEVALUE(LEFT(Table1[[#This Row],[Date of Purchase]],10)), "MMMM"), TEXT(Table1[[#This Row],[Date of Purchase]], "MMMM"))</f>
        <v>July</v>
      </c>
      <c r="T7238" t="str">
        <f>IF(OR(
  AND(Table1[[#This Row],[Ticket Priority]]="Critical", Table1[[#This Row],[Ticket Status]]&lt;&gt;"Closed"),
  AND(Table1[[#This Row],[Ticket Priority]]="High", Table1[[#This Row],[Ticket Status]]="Open")
), "Yes", "No")</f>
        <v>No</v>
      </c>
      <c r="U7238" s="4" t="str">
        <f>IF(Table1[[#This Row],[Ticket Status]]="Closed","Yes","No")</f>
        <v>Yes</v>
      </c>
      <c r="V7238" s="4" t="str">
        <f>IF(Table1[[#This Row],[Ticket Status]]="Pending Customer Response","Yes","No")</f>
        <v>No</v>
      </c>
      <c r="W7238" s="5">
        <f ca="1">COUNTIFS(Table1[Agent_name],Table1[[#This Row],[Agent_name]],Table1[Month],Table1[[#This Row],[Month]])/160</f>
        <v>0.23125000000000001</v>
      </c>
    </row>
    <row r="7239" spans="1:23" x14ac:dyDescent="0.25">
      <c r="A7239">
        <v>7238</v>
      </c>
      <c r="B7239" t="s">
        <v>23417</v>
      </c>
      <c r="C7239" t="s">
        <v>23418</v>
      </c>
      <c r="D7239">
        <v>23</v>
      </c>
      <c r="E7239" t="s">
        <v>29</v>
      </c>
      <c r="F7239" t="s">
        <v>20</v>
      </c>
      <c r="G7239" s="1">
        <v>43887</v>
      </c>
      <c r="H7239" t="s">
        <v>67</v>
      </c>
      <c r="I7239" t="s">
        <v>93</v>
      </c>
      <c r="J7239" s="3" t="s">
        <v>23419</v>
      </c>
      <c r="K7239" t="s">
        <v>24</v>
      </c>
      <c r="M7239" t="s">
        <v>89</v>
      </c>
      <c r="N7239" t="s">
        <v>26</v>
      </c>
      <c r="O7239" s="2">
        <v>45078.325520833336</v>
      </c>
      <c r="R7239" t="str">
        <f t="shared" ca="1" si="113"/>
        <v>Ravi</v>
      </c>
      <c r="S7239" t="str">
        <f>IFERROR(TEXT(DATEVALUE(LEFT(Table1[[#This Row],[Date of Purchase]],10)), "MMMM"), TEXT(Table1[[#This Row],[Date of Purchase]], "MMMM"))</f>
        <v>February</v>
      </c>
      <c r="T7239" t="str">
        <f>IF(OR(
  AND(Table1[[#This Row],[Ticket Priority]]="Critical", Table1[[#This Row],[Ticket Status]]&lt;&gt;"Closed"),
  AND(Table1[[#This Row],[Ticket Priority]]="High", Table1[[#This Row],[Ticket Status]]="Open")
), "Yes", "No")</f>
        <v>No</v>
      </c>
      <c r="U7239" s="4" t="str">
        <f>IF(Table1[[#This Row],[Ticket Status]]="Closed","Yes","No")</f>
        <v>No</v>
      </c>
      <c r="V7239" s="4" t="str">
        <f>IF(Table1[[#This Row],[Ticket Status]]="Pending Customer Response","Yes","No")</f>
        <v>Yes</v>
      </c>
      <c r="W7239" s="5">
        <f ca="1">COUNTIFS(Table1[Agent_name],Table1[[#This Row],[Agent_name]],Table1[Month],Table1[[#This Row],[Month]])/160</f>
        <v>0.61250000000000004</v>
      </c>
    </row>
    <row r="7240" spans="1:23" x14ac:dyDescent="0.25">
      <c r="A7240">
        <v>7239</v>
      </c>
      <c r="B7240" t="s">
        <v>23420</v>
      </c>
      <c r="C7240" t="s">
        <v>23421</v>
      </c>
      <c r="D7240">
        <v>30</v>
      </c>
      <c r="E7240" t="s">
        <v>19</v>
      </c>
      <c r="F7240" t="s">
        <v>397</v>
      </c>
      <c r="G7240" s="1">
        <v>43835</v>
      </c>
      <c r="H7240" t="s">
        <v>45</v>
      </c>
      <c r="I7240" t="s">
        <v>177</v>
      </c>
      <c r="J7240" s="3" t="s">
        <v>23422</v>
      </c>
      <c r="K7240" t="s">
        <v>39</v>
      </c>
      <c r="L7240" t="s">
        <v>23423</v>
      </c>
      <c r="M7240" t="s">
        <v>143</v>
      </c>
      <c r="N7240" t="s">
        <v>26</v>
      </c>
      <c r="O7240" s="2">
        <v>45078.10260416667</v>
      </c>
      <c r="P7240" s="2">
        <v>45078.311631944445</v>
      </c>
      <c r="Q7240">
        <v>4</v>
      </c>
      <c r="R7240" t="str">
        <f t="shared" ca="1" si="113"/>
        <v>Ravi</v>
      </c>
      <c r="S7240" t="str">
        <f>IFERROR(TEXT(DATEVALUE(LEFT(Table1[[#This Row],[Date of Purchase]],10)), "MMMM"), TEXT(Table1[[#This Row],[Date of Purchase]], "MMMM"))</f>
        <v>January</v>
      </c>
      <c r="T7240" t="str">
        <f>IF(OR(
  AND(Table1[[#This Row],[Ticket Priority]]="Critical", Table1[[#This Row],[Ticket Status]]&lt;&gt;"Closed"),
  AND(Table1[[#This Row],[Ticket Priority]]="High", Table1[[#This Row],[Ticket Status]]="Open")
), "Yes", "No")</f>
        <v>No</v>
      </c>
      <c r="U7240" s="4" t="str">
        <f>IF(Table1[[#This Row],[Ticket Status]]="Closed","Yes","No")</f>
        <v>Yes</v>
      </c>
      <c r="V7240" s="4" t="str">
        <f>IF(Table1[[#This Row],[Ticket Status]]="Pending Customer Response","Yes","No")</f>
        <v>No</v>
      </c>
      <c r="W7240" s="5">
        <f ca="1">COUNTIFS(Table1[Agent_name],Table1[[#This Row],[Agent_name]],Table1[Month],Table1[[#This Row],[Month]])/160</f>
        <v>0.74375000000000002</v>
      </c>
    </row>
    <row r="7241" spans="1:23" x14ac:dyDescent="0.25">
      <c r="A7241">
        <v>7240</v>
      </c>
      <c r="B7241" t="s">
        <v>23424</v>
      </c>
      <c r="C7241" t="s">
        <v>23425</v>
      </c>
      <c r="D7241">
        <v>22</v>
      </c>
      <c r="E7241" t="s">
        <v>19</v>
      </c>
      <c r="F7241" t="s">
        <v>219</v>
      </c>
      <c r="G7241" s="1">
        <v>44191</v>
      </c>
      <c r="H7241" t="s">
        <v>66</v>
      </c>
      <c r="I7241" t="s">
        <v>52</v>
      </c>
      <c r="J7241" s="3" t="s">
        <v>23426</v>
      </c>
      <c r="K7241" t="s">
        <v>62</v>
      </c>
      <c r="M7241" t="s">
        <v>89</v>
      </c>
      <c r="N7241" t="s">
        <v>26</v>
      </c>
      <c r="Q7241">
        <v>5</v>
      </c>
      <c r="R7241" t="str">
        <f t="shared" ca="1" si="113"/>
        <v>Priya</v>
      </c>
      <c r="S7241" t="str">
        <f>IFERROR(TEXT(DATEVALUE(LEFT(Table1[[#This Row],[Date of Purchase]],10)), "MMMM"), TEXT(Table1[[#This Row],[Date of Purchase]], "MMMM"))</f>
        <v>December</v>
      </c>
      <c r="T7241" t="str">
        <f>IF(OR(
  AND(Table1[[#This Row],[Ticket Priority]]="Critical", Table1[[#This Row],[Ticket Status]]&lt;&gt;"Closed"),
  AND(Table1[[#This Row],[Ticket Priority]]="High", Table1[[#This Row],[Ticket Status]]="Open")
), "Yes", "No")</f>
        <v>Yes</v>
      </c>
      <c r="U7241" s="4" t="str">
        <f>IF(Table1[[#This Row],[Ticket Status]]="Closed","Yes","No")</f>
        <v>No</v>
      </c>
      <c r="V7241" s="4" t="str">
        <f>IF(Table1[[#This Row],[Ticket Status]]="Pending Customer Response","Yes","No")</f>
        <v>No</v>
      </c>
      <c r="W7241" s="5">
        <f ca="1">COUNTIFS(Table1[Agent_name],Table1[[#This Row],[Agent_name]],Table1[Month],Table1[[#This Row],[Month]])/160</f>
        <v>0.48749999999999999</v>
      </c>
    </row>
    <row r="7242" spans="1:23" x14ac:dyDescent="0.25">
      <c r="A7242">
        <v>7241</v>
      </c>
      <c r="B7242" t="s">
        <v>3410</v>
      </c>
      <c r="C7242" t="s">
        <v>23427</v>
      </c>
      <c r="D7242">
        <v>24</v>
      </c>
      <c r="E7242" t="s">
        <v>29</v>
      </c>
      <c r="F7242" t="s">
        <v>202</v>
      </c>
      <c r="G7242" s="1">
        <v>44258</v>
      </c>
      <c r="H7242" t="s">
        <v>59</v>
      </c>
      <c r="I7242" t="s">
        <v>60</v>
      </c>
      <c r="J7242" s="3" t="s">
        <v>23428</v>
      </c>
      <c r="K7242" t="s">
        <v>39</v>
      </c>
      <c r="L7242" t="s">
        <v>23429</v>
      </c>
      <c r="M7242" t="s">
        <v>25</v>
      </c>
      <c r="N7242" t="s">
        <v>26</v>
      </c>
      <c r="O7242" s="2">
        <v>45078.963738425926</v>
      </c>
      <c r="P7242" s="2">
        <v>45078.613738425927</v>
      </c>
      <c r="Q7242">
        <v>5</v>
      </c>
      <c r="R7242" t="str">
        <f t="shared" ca="1" si="113"/>
        <v>Sara</v>
      </c>
      <c r="S7242" t="str">
        <f>IFERROR(TEXT(DATEVALUE(LEFT(Table1[[#This Row],[Date of Purchase]],10)), "MMMM"), TEXT(Table1[[#This Row],[Date of Purchase]], "MMMM"))</f>
        <v>March</v>
      </c>
      <c r="T7242" t="str">
        <f>IF(OR(
  AND(Table1[[#This Row],[Ticket Priority]]="Critical", Table1[[#This Row],[Ticket Status]]&lt;&gt;"Closed"),
  AND(Table1[[#This Row],[Ticket Priority]]="High", Table1[[#This Row],[Ticket Status]]="Open")
), "Yes", "No")</f>
        <v>No</v>
      </c>
      <c r="U7242" s="4" t="str">
        <f>IF(Table1[[#This Row],[Ticket Status]]="Closed","Yes","No")</f>
        <v>Yes</v>
      </c>
      <c r="V7242" s="4" t="str">
        <f>IF(Table1[[#This Row],[Ticket Status]]="Pending Customer Response","Yes","No")</f>
        <v>No</v>
      </c>
      <c r="W7242" s="5">
        <f ca="1">COUNTIFS(Table1[Agent_name],Table1[[#This Row],[Agent_name]],Table1[Month],Table1[[#This Row],[Month]])/160</f>
        <v>0.55625000000000002</v>
      </c>
    </row>
    <row r="7243" spans="1:23" x14ac:dyDescent="0.25">
      <c r="A7243">
        <v>7242</v>
      </c>
      <c r="B7243" t="s">
        <v>23430</v>
      </c>
      <c r="C7243" t="s">
        <v>23431</v>
      </c>
      <c r="D7243">
        <v>33</v>
      </c>
      <c r="E7243" t="s">
        <v>29</v>
      </c>
      <c r="F7243" t="s">
        <v>157</v>
      </c>
      <c r="G7243" s="1">
        <v>44516</v>
      </c>
      <c r="H7243" t="s">
        <v>59</v>
      </c>
      <c r="I7243" t="s">
        <v>72</v>
      </c>
      <c r="J7243" s="3" t="s">
        <v>23432</v>
      </c>
      <c r="K7243" t="s">
        <v>62</v>
      </c>
      <c r="M7243" t="s">
        <v>89</v>
      </c>
      <c r="N7243" t="s">
        <v>26</v>
      </c>
      <c r="R7243" t="str">
        <f t="shared" ca="1" si="113"/>
        <v>Mohit</v>
      </c>
      <c r="S7243" t="str">
        <f>IFERROR(TEXT(DATEVALUE(LEFT(Table1[[#This Row],[Date of Purchase]],10)), "MMMM"), TEXT(Table1[[#This Row],[Date of Purchase]], "MMMM"))</f>
        <v>November</v>
      </c>
      <c r="T7243" t="str">
        <f>IF(OR(
  AND(Table1[[#This Row],[Ticket Priority]]="Critical", Table1[[#This Row],[Ticket Status]]&lt;&gt;"Closed"),
  AND(Table1[[#This Row],[Ticket Priority]]="High", Table1[[#This Row],[Ticket Status]]="Open")
), "Yes", "No")</f>
        <v>Yes</v>
      </c>
      <c r="U7243" s="4" t="str">
        <f>IF(Table1[[#This Row],[Ticket Status]]="Closed","Yes","No")</f>
        <v>No</v>
      </c>
      <c r="V7243" s="4" t="str">
        <f>IF(Table1[[#This Row],[Ticket Status]]="Pending Customer Response","Yes","No")</f>
        <v>No</v>
      </c>
      <c r="W7243" s="5">
        <f ca="1">COUNTIFS(Table1[Agent_name],Table1[[#This Row],[Agent_name]],Table1[Month],Table1[[#This Row],[Month]])/160</f>
        <v>0.4375</v>
      </c>
    </row>
    <row r="7244" spans="1:23" x14ac:dyDescent="0.25">
      <c r="A7244">
        <v>7243</v>
      </c>
      <c r="B7244" t="s">
        <v>23433</v>
      </c>
      <c r="C7244" t="s">
        <v>23434</v>
      </c>
      <c r="D7244">
        <v>65</v>
      </c>
      <c r="E7244" t="s">
        <v>29</v>
      </c>
      <c r="F7244" t="s">
        <v>86</v>
      </c>
      <c r="G7244" s="1">
        <v>44321</v>
      </c>
      <c r="H7244" t="s">
        <v>59</v>
      </c>
      <c r="I7244" t="s">
        <v>52</v>
      </c>
      <c r="J7244" s="3" t="s">
        <v>23435</v>
      </c>
      <c r="K7244" t="s">
        <v>24</v>
      </c>
      <c r="M7244" t="s">
        <v>143</v>
      </c>
      <c r="N7244" t="s">
        <v>55</v>
      </c>
      <c r="O7244" s="2">
        <v>45078.847800925927</v>
      </c>
      <c r="R7244" t="str">
        <f t="shared" ca="1" si="113"/>
        <v>Divya</v>
      </c>
      <c r="S7244" t="str">
        <f>IFERROR(TEXT(DATEVALUE(LEFT(Table1[[#This Row],[Date of Purchase]],10)), "MMMM"), TEXT(Table1[[#This Row],[Date of Purchase]], "MMMM"))</f>
        <v>May</v>
      </c>
      <c r="T7244" t="str">
        <f>IF(OR(
  AND(Table1[[#This Row],[Ticket Priority]]="Critical", Table1[[#This Row],[Ticket Status]]&lt;&gt;"Closed"),
  AND(Table1[[#This Row],[Ticket Priority]]="High", Table1[[#This Row],[Ticket Status]]="Open")
), "Yes", "No")</f>
        <v>No</v>
      </c>
      <c r="U7244" s="4" t="str">
        <f>IF(Table1[[#This Row],[Ticket Status]]="Closed","Yes","No")</f>
        <v>No</v>
      </c>
      <c r="V7244" s="4" t="str">
        <f>IF(Table1[[#This Row],[Ticket Status]]="Pending Customer Response","Yes","No")</f>
        <v>Yes</v>
      </c>
      <c r="W7244" s="5">
        <f ca="1">COUNTIFS(Table1[Agent_name],Table1[[#This Row],[Agent_name]],Table1[Month],Table1[[#This Row],[Month]])/160</f>
        <v>0.23125000000000001</v>
      </c>
    </row>
    <row r="7245" spans="1:23" x14ac:dyDescent="0.25">
      <c r="A7245">
        <v>7244</v>
      </c>
      <c r="B7245" t="s">
        <v>23436</v>
      </c>
      <c r="C7245" t="s">
        <v>23437</v>
      </c>
      <c r="D7245">
        <v>21</v>
      </c>
      <c r="E7245" t="s">
        <v>58</v>
      </c>
      <c r="F7245" t="s">
        <v>242</v>
      </c>
      <c r="G7245" s="1">
        <v>44171</v>
      </c>
      <c r="H7245" t="s">
        <v>59</v>
      </c>
      <c r="I7245" t="s">
        <v>99</v>
      </c>
      <c r="J7245" s="3" t="s">
        <v>23438</v>
      </c>
      <c r="K7245" t="s">
        <v>24</v>
      </c>
      <c r="M7245" t="s">
        <v>25</v>
      </c>
      <c r="N7245" t="s">
        <v>26</v>
      </c>
      <c r="O7245" s="2">
        <v>45078.435312499998</v>
      </c>
      <c r="R7245" t="str">
        <f t="shared" ca="1" si="113"/>
        <v>Ravi</v>
      </c>
      <c r="S7245" t="str">
        <f>IFERROR(TEXT(DATEVALUE(LEFT(Table1[[#This Row],[Date of Purchase]],10)), "MMMM"), TEXT(Table1[[#This Row],[Date of Purchase]], "MMMM"))</f>
        <v>December</v>
      </c>
      <c r="T7245" t="str">
        <f>IF(OR(
  AND(Table1[[#This Row],[Ticket Priority]]="Critical", Table1[[#This Row],[Ticket Status]]&lt;&gt;"Closed"),
  AND(Table1[[#This Row],[Ticket Priority]]="High", Table1[[#This Row],[Ticket Status]]="Open")
), "Yes", "No")</f>
        <v>Yes</v>
      </c>
      <c r="U7245" s="4" t="str">
        <f>IF(Table1[[#This Row],[Ticket Status]]="Closed","Yes","No")</f>
        <v>No</v>
      </c>
      <c r="V7245" s="4" t="str">
        <f>IF(Table1[[#This Row],[Ticket Status]]="Pending Customer Response","Yes","No")</f>
        <v>Yes</v>
      </c>
      <c r="W7245" s="5">
        <f ca="1">COUNTIFS(Table1[Agent_name],Table1[[#This Row],[Agent_name]],Table1[Month],Table1[[#This Row],[Month]])/160</f>
        <v>0.66249999999999998</v>
      </c>
    </row>
    <row r="7246" spans="1:23" x14ac:dyDescent="0.25">
      <c r="A7246">
        <v>7245</v>
      </c>
      <c r="B7246" t="s">
        <v>23439</v>
      </c>
      <c r="C7246" t="s">
        <v>23440</v>
      </c>
      <c r="D7246">
        <v>57</v>
      </c>
      <c r="E7246" t="s">
        <v>29</v>
      </c>
      <c r="F7246" t="s">
        <v>242</v>
      </c>
      <c r="G7246" s="1">
        <v>44284</v>
      </c>
      <c r="H7246" t="s">
        <v>66</v>
      </c>
      <c r="I7246" t="s">
        <v>141</v>
      </c>
      <c r="J7246" s="3" t="s">
        <v>23441</v>
      </c>
      <c r="K7246" t="s">
        <v>39</v>
      </c>
      <c r="L7246" t="s">
        <v>23442</v>
      </c>
      <c r="M7246" t="s">
        <v>25</v>
      </c>
      <c r="N7246" t="s">
        <v>26</v>
      </c>
      <c r="O7246" s="2">
        <v>45078.202696759261</v>
      </c>
      <c r="P7246" s="2">
        <v>45078.199224537035</v>
      </c>
      <c r="Q7246">
        <v>2</v>
      </c>
      <c r="R7246" t="str">
        <f t="shared" ca="1" si="113"/>
        <v>Rahul</v>
      </c>
      <c r="S7246" t="str">
        <f>IFERROR(TEXT(DATEVALUE(LEFT(Table1[[#This Row],[Date of Purchase]],10)), "MMMM"), TEXT(Table1[[#This Row],[Date of Purchase]], "MMMM"))</f>
        <v>March</v>
      </c>
      <c r="T7246" t="str">
        <f>IF(OR(
  AND(Table1[[#This Row],[Ticket Priority]]="Critical", Table1[[#This Row],[Ticket Status]]&lt;&gt;"Closed"),
  AND(Table1[[#This Row],[Ticket Priority]]="High", Table1[[#This Row],[Ticket Status]]="Open")
), "Yes", "No")</f>
        <v>No</v>
      </c>
      <c r="U7246" s="4" t="str">
        <f>IF(Table1[[#This Row],[Ticket Status]]="Closed","Yes","No")</f>
        <v>Yes</v>
      </c>
      <c r="V7246" s="4" t="str">
        <f>IF(Table1[[#This Row],[Ticket Status]]="Pending Customer Response","Yes","No")</f>
        <v>No</v>
      </c>
      <c r="W7246" s="5">
        <f ca="1">COUNTIFS(Table1[Agent_name],Table1[[#This Row],[Agent_name]],Table1[Month],Table1[[#This Row],[Month]])/160</f>
        <v>0.19375000000000001</v>
      </c>
    </row>
    <row r="7247" spans="1:23" x14ac:dyDescent="0.25">
      <c r="A7247">
        <v>7246</v>
      </c>
      <c r="B7247" t="s">
        <v>18904</v>
      </c>
      <c r="C7247" t="s">
        <v>23443</v>
      </c>
      <c r="D7247">
        <v>21</v>
      </c>
      <c r="E7247" t="s">
        <v>19</v>
      </c>
      <c r="F7247" t="s">
        <v>219</v>
      </c>
      <c r="G7247" s="1">
        <v>44281</v>
      </c>
      <c r="H7247" t="s">
        <v>59</v>
      </c>
      <c r="I7247" t="s">
        <v>22</v>
      </c>
      <c r="J7247" s="3" t="s">
        <v>23444</v>
      </c>
      <c r="K7247" t="s">
        <v>24</v>
      </c>
      <c r="M7247" t="s">
        <v>143</v>
      </c>
      <c r="N7247" t="s">
        <v>26</v>
      </c>
      <c r="O7247" s="2">
        <v>45078.713113425925</v>
      </c>
      <c r="R7247" t="str">
        <f t="shared" ca="1" si="113"/>
        <v>Aisha</v>
      </c>
      <c r="S7247" t="str">
        <f>IFERROR(TEXT(DATEVALUE(LEFT(Table1[[#This Row],[Date of Purchase]],10)), "MMMM"), TEXT(Table1[[#This Row],[Date of Purchase]], "MMMM"))</f>
        <v>March</v>
      </c>
      <c r="T7247" t="str">
        <f>IF(OR(
  AND(Table1[[#This Row],[Ticket Priority]]="Critical", Table1[[#This Row],[Ticket Status]]&lt;&gt;"Closed"),
  AND(Table1[[#This Row],[Ticket Priority]]="High", Table1[[#This Row],[Ticket Status]]="Open")
), "Yes", "No")</f>
        <v>No</v>
      </c>
      <c r="U7247" s="4" t="str">
        <f>IF(Table1[[#This Row],[Ticket Status]]="Closed","Yes","No")</f>
        <v>No</v>
      </c>
      <c r="V7247" s="4" t="str">
        <f>IF(Table1[[#This Row],[Ticket Status]]="Pending Customer Response","Yes","No")</f>
        <v>Yes</v>
      </c>
      <c r="W7247" s="5">
        <f ca="1">COUNTIFS(Table1[Agent_name],Table1[[#This Row],[Agent_name]],Table1[Month],Table1[[#This Row],[Month]])/160</f>
        <v>1.0062500000000001</v>
      </c>
    </row>
    <row r="7248" spans="1:23" x14ac:dyDescent="0.25">
      <c r="A7248">
        <v>7247</v>
      </c>
      <c r="B7248" t="s">
        <v>23445</v>
      </c>
      <c r="C7248" t="s">
        <v>23446</v>
      </c>
      <c r="D7248">
        <v>68</v>
      </c>
      <c r="E7248" t="s">
        <v>19</v>
      </c>
      <c r="F7248" t="s">
        <v>36</v>
      </c>
      <c r="G7248" s="1">
        <v>44041</v>
      </c>
      <c r="H7248" t="s">
        <v>45</v>
      </c>
      <c r="I7248" t="s">
        <v>77</v>
      </c>
      <c r="J7248" s="3" t="s">
        <v>23447</v>
      </c>
      <c r="K7248" t="s">
        <v>62</v>
      </c>
      <c r="M7248" t="s">
        <v>25</v>
      </c>
      <c r="N7248" t="s">
        <v>26</v>
      </c>
      <c r="R7248" t="str">
        <f t="shared" ca="1" si="113"/>
        <v>Aisha</v>
      </c>
      <c r="S7248" t="str">
        <f>IFERROR(TEXT(DATEVALUE(LEFT(Table1[[#This Row],[Date of Purchase]],10)), "MMMM"), TEXT(Table1[[#This Row],[Date of Purchase]], "MMMM"))</f>
        <v>July</v>
      </c>
      <c r="T7248" t="str">
        <f>IF(OR(
  AND(Table1[[#This Row],[Ticket Priority]]="Critical", Table1[[#This Row],[Ticket Status]]&lt;&gt;"Closed"),
  AND(Table1[[#This Row],[Ticket Priority]]="High", Table1[[#This Row],[Ticket Status]]="Open")
), "Yes", "No")</f>
        <v>Yes</v>
      </c>
      <c r="U7248" s="4" t="str">
        <f>IF(Table1[[#This Row],[Ticket Status]]="Closed","Yes","No")</f>
        <v>No</v>
      </c>
      <c r="V7248" s="4" t="str">
        <f>IF(Table1[[#This Row],[Ticket Status]]="Pending Customer Response","Yes","No")</f>
        <v>No</v>
      </c>
      <c r="W7248" s="5">
        <f ca="1">COUNTIFS(Table1[Agent_name],Table1[[#This Row],[Agent_name]],Table1[Month],Table1[[#This Row],[Month]])/160</f>
        <v>0.875</v>
      </c>
    </row>
    <row r="7249" spans="1:23" x14ac:dyDescent="0.25">
      <c r="A7249">
        <v>7248</v>
      </c>
      <c r="B7249" t="s">
        <v>23448</v>
      </c>
      <c r="C7249" t="s">
        <v>23449</v>
      </c>
      <c r="D7249">
        <v>54</v>
      </c>
      <c r="E7249" t="s">
        <v>29</v>
      </c>
      <c r="F7249" t="s">
        <v>699</v>
      </c>
      <c r="G7249" s="1">
        <v>44069</v>
      </c>
      <c r="H7249" t="s">
        <v>67</v>
      </c>
      <c r="I7249" t="s">
        <v>113</v>
      </c>
      <c r="J7249" s="3" t="s">
        <v>23450</v>
      </c>
      <c r="K7249" t="s">
        <v>24</v>
      </c>
      <c r="M7249" t="s">
        <v>41</v>
      </c>
      <c r="N7249" t="s">
        <v>55</v>
      </c>
      <c r="O7249" s="2">
        <v>45078.154814814814</v>
      </c>
      <c r="R7249" t="str">
        <f t="shared" ca="1" si="113"/>
        <v>Divya</v>
      </c>
      <c r="S7249" t="str">
        <f>IFERROR(TEXT(DATEVALUE(LEFT(Table1[[#This Row],[Date of Purchase]],10)), "MMMM"), TEXT(Table1[[#This Row],[Date of Purchase]], "MMMM"))</f>
        <v>August</v>
      </c>
      <c r="T7249" t="str">
        <f>IF(OR(
  AND(Table1[[#This Row],[Ticket Priority]]="Critical", Table1[[#This Row],[Ticket Status]]&lt;&gt;"Closed"),
  AND(Table1[[#This Row],[Ticket Priority]]="High", Table1[[#This Row],[Ticket Status]]="Open")
), "Yes", "No")</f>
        <v>No</v>
      </c>
      <c r="U7249" s="4" t="str">
        <f>IF(Table1[[#This Row],[Ticket Status]]="Closed","Yes","No")</f>
        <v>No</v>
      </c>
      <c r="V7249" s="4" t="str">
        <f>IF(Table1[[#This Row],[Ticket Status]]="Pending Customer Response","Yes","No")</f>
        <v>Yes</v>
      </c>
      <c r="W7249" s="5">
        <f ca="1">COUNTIFS(Table1[Agent_name],Table1[[#This Row],[Agent_name]],Table1[Month],Table1[[#This Row],[Month]])/160</f>
        <v>0.1875</v>
      </c>
    </row>
    <row r="7250" spans="1:23" x14ac:dyDescent="0.25">
      <c r="A7250">
        <v>7249</v>
      </c>
      <c r="B7250" t="s">
        <v>23451</v>
      </c>
      <c r="C7250" t="s">
        <v>23452</v>
      </c>
      <c r="D7250">
        <v>33</v>
      </c>
      <c r="E7250" t="s">
        <v>19</v>
      </c>
      <c r="F7250" t="s">
        <v>223</v>
      </c>
      <c r="G7250" s="1">
        <v>44172</v>
      </c>
      <c r="H7250" t="s">
        <v>67</v>
      </c>
      <c r="I7250" t="s">
        <v>67</v>
      </c>
      <c r="J7250" s="3" t="s">
        <v>23453</v>
      </c>
      <c r="K7250" t="s">
        <v>39</v>
      </c>
      <c r="L7250" t="s">
        <v>23454</v>
      </c>
      <c r="M7250" t="s">
        <v>143</v>
      </c>
      <c r="N7250" t="s">
        <v>83</v>
      </c>
      <c r="O7250" s="2">
        <v>45078.7971875</v>
      </c>
      <c r="P7250" s="2">
        <v>45078.302743055552</v>
      </c>
      <c r="Q7250">
        <v>4</v>
      </c>
      <c r="R7250" t="str">
        <f t="shared" ca="1" si="113"/>
        <v>Meera</v>
      </c>
      <c r="S7250" t="str">
        <f>IFERROR(TEXT(DATEVALUE(LEFT(Table1[[#This Row],[Date of Purchase]],10)), "MMMM"), TEXT(Table1[[#This Row],[Date of Purchase]], "MMMM"))</f>
        <v>December</v>
      </c>
      <c r="T7250" t="str">
        <f>IF(OR(
  AND(Table1[[#This Row],[Ticket Priority]]="Critical", Table1[[#This Row],[Ticket Status]]&lt;&gt;"Closed"),
  AND(Table1[[#This Row],[Ticket Priority]]="High", Table1[[#This Row],[Ticket Status]]="Open")
), "Yes", "No")</f>
        <v>No</v>
      </c>
      <c r="U7250" s="4" t="str">
        <f>IF(Table1[[#This Row],[Ticket Status]]="Closed","Yes","No")</f>
        <v>Yes</v>
      </c>
      <c r="V7250" s="4" t="str">
        <f>IF(Table1[[#This Row],[Ticket Status]]="Pending Customer Response","Yes","No")</f>
        <v>No</v>
      </c>
      <c r="W7250" s="5">
        <f ca="1">COUNTIFS(Table1[Agent_name],Table1[[#This Row],[Agent_name]],Table1[Month],Table1[[#This Row],[Month]])/160</f>
        <v>0.24374999999999999</v>
      </c>
    </row>
    <row r="7251" spans="1:23" x14ac:dyDescent="0.25">
      <c r="A7251">
        <v>7250</v>
      </c>
      <c r="B7251" t="s">
        <v>23455</v>
      </c>
      <c r="C7251" t="s">
        <v>23456</v>
      </c>
      <c r="D7251">
        <v>68</v>
      </c>
      <c r="E7251" t="s">
        <v>29</v>
      </c>
      <c r="F7251" t="s">
        <v>339</v>
      </c>
      <c r="G7251" s="1">
        <v>44512</v>
      </c>
      <c r="H7251" t="s">
        <v>45</v>
      </c>
      <c r="I7251" t="s">
        <v>77</v>
      </c>
      <c r="J7251" s="3" t="s">
        <v>23457</v>
      </c>
      <c r="K7251" t="s">
        <v>62</v>
      </c>
      <c r="M7251" t="s">
        <v>89</v>
      </c>
      <c r="N7251" t="s">
        <v>83</v>
      </c>
      <c r="R7251" t="str">
        <f t="shared" ca="1" si="113"/>
        <v>Aisha</v>
      </c>
      <c r="S7251" t="str">
        <f>IFERROR(TEXT(DATEVALUE(LEFT(Table1[[#This Row],[Date of Purchase]],10)), "MMMM"), TEXT(Table1[[#This Row],[Date of Purchase]], "MMMM"))</f>
        <v>November</v>
      </c>
      <c r="T7251" t="str">
        <f>IF(OR(
  AND(Table1[[#This Row],[Ticket Priority]]="Critical", Table1[[#This Row],[Ticket Status]]&lt;&gt;"Closed"),
  AND(Table1[[#This Row],[Ticket Priority]]="High", Table1[[#This Row],[Ticket Status]]="Open")
), "Yes", "No")</f>
        <v>Yes</v>
      </c>
      <c r="U7251" s="4" t="str">
        <f>IF(Table1[[#This Row],[Ticket Status]]="Closed","Yes","No")</f>
        <v>No</v>
      </c>
      <c r="V7251" s="4" t="str">
        <f>IF(Table1[[#This Row],[Ticket Status]]="Pending Customer Response","Yes","No")</f>
        <v>No</v>
      </c>
      <c r="W7251" s="5">
        <f ca="1">COUNTIFS(Table1[Agent_name],Table1[[#This Row],[Agent_name]],Table1[Month],Table1[[#This Row],[Month]])/160</f>
        <v>0.85624999999999996</v>
      </c>
    </row>
    <row r="7252" spans="1:23" x14ac:dyDescent="0.25">
      <c r="A7252">
        <v>7251</v>
      </c>
      <c r="B7252" t="s">
        <v>23458</v>
      </c>
      <c r="C7252" t="s">
        <v>23459</v>
      </c>
      <c r="D7252">
        <v>32</v>
      </c>
      <c r="E7252" t="s">
        <v>19</v>
      </c>
      <c r="F7252" t="s">
        <v>339</v>
      </c>
      <c r="G7252" s="1">
        <v>44413</v>
      </c>
      <c r="H7252" t="s">
        <v>45</v>
      </c>
      <c r="I7252" t="s">
        <v>46</v>
      </c>
      <c r="J7252" s="3" t="s">
        <v>23460</v>
      </c>
      <c r="K7252" t="s">
        <v>24</v>
      </c>
      <c r="M7252" t="s">
        <v>89</v>
      </c>
      <c r="N7252" t="s">
        <v>26</v>
      </c>
      <c r="O7252" s="2">
        <v>45078.142361111109</v>
      </c>
      <c r="R7252" t="str">
        <f t="shared" ca="1" si="113"/>
        <v>Arjun</v>
      </c>
      <c r="S7252" t="str">
        <f>IFERROR(TEXT(DATEVALUE(LEFT(Table1[[#This Row],[Date of Purchase]],10)), "MMMM"), TEXT(Table1[[#This Row],[Date of Purchase]], "MMMM"))</f>
        <v>August</v>
      </c>
      <c r="T7252" t="str">
        <f>IF(OR(
  AND(Table1[[#This Row],[Ticket Priority]]="Critical", Table1[[#This Row],[Ticket Status]]&lt;&gt;"Closed"),
  AND(Table1[[#This Row],[Ticket Priority]]="High", Table1[[#This Row],[Ticket Status]]="Open")
), "Yes", "No")</f>
        <v>No</v>
      </c>
      <c r="U7252" s="4" t="str">
        <f>IF(Table1[[#This Row],[Ticket Status]]="Closed","Yes","No")</f>
        <v>No</v>
      </c>
      <c r="V7252" s="4" t="str">
        <f>IF(Table1[[#This Row],[Ticket Status]]="Pending Customer Response","Yes","No")</f>
        <v>Yes</v>
      </c>
      <c r="W7252" s="5">
        <f ca="1">COUNTIFS(Table1[Agent_name],Table1[[#This Row],[Agent_name]],Table1[Month],Table1[[#This Row],[Month]])/160</f>
        <v>0.20624999999999999</v>
      </c>
    </row>
    <row r="7253" spans="1:23" x14ac:dyDescent="0.25">
      <c r="A7253">
        <v>7252</v>
      </c>
      <c r="B7253" t="s">
        <v>15138</v>
      </c>
      <c r="C7253" t="s">
        <v>23461</v>
      </c>
      <c r="D7253">
        <v>36</v>
      </c>
      <c r="E7253" t="s">
        <v>58</v>
      </c>
      <c r="F7253" t="s">
        <v>51</v>
      </c>
      <c r="G7253" s="1">
        <v>43840</v>
      </c>
      <c r="H7253" t="s">
        <v>59</v>
      </c>
      <c r="I7253" t="s">
        <v>46</v>
      </c>
      <c r="J7253" s="3" t="s">
        <v>23462</v>
      </c>
      <c r="K7253" t="s">
        <v>24</v>
      </c>
      <c r="M7253" t="s">
        <v>25</v>
      </c>
      <c r="N7253" t="s">
        <v>55</v>
      </c>
      <c r="O7253" s="2">
        <v>45078.412523148145</v>
      </c>
      <c r="R7253" t="str">
        <f t="shared" ca="1" si="113"/>
        <v>Arjun</v>
      </c>
      <c r="S7253" t="str">
        <f>IFERROR(TEXT(DATEVALUE(LEFT(Table1[[#This Row],[Date of Purchase]],10)), "MMMM"), TEXT(Table1[[#This Row],[Date of Purchase]], "MMMM"))</f>
        <v>January</v>
      </c>
      <c r="T7253" t="str">
        <f>IF(OR(
  AND(Table1[[#This Row],[Ticket Priority]]="Critical", Table1[[#This Row],[Ticket Status]]&lt;&gt;"Closed"),
  AND(Table1[[#This Row],[Ticket Priority]]="High", Table1[[#This Row],[Ticket Status]]="Open")
), "Yes", "No")</f>
        <v>Yes</v>
      </c>
      <c r="U7253" s="4" t="str">
        <f>IF(Table1[[#This Row],[Ticket Status]]="Closed","Yes","No")</f>
        <v>No</v>
      </c>
      <c r="V7253" s="4" t="str">
        <f>IF(Table1[[#This Row],[Ticket Status]]="Pending Customer Response","Yes","No")</f>
        <v>Yes</v>
      </c>
      <c r="W7253" s="5">
        <f ca="1">COUNTIFS(Table1[Agent_name],Table1[[#This Row],[Agent_name]],Table1[Month],Table1[[#This Row],[Month]])/160</f>
        <v>0.20624999999999999</v>
      </c>
    </row>
    <row r="7254" spans="1:23" x14ac:dyDescent="0.25">
      <c r="A7254">
        <v>7253</v>
      </c>
      <c r="B7254" t="s">
        <v>23463</v>
      </c>
      <c r="C7254" t="s">
        <v>23464</v>
      </c>
      <c r="D7254">
        <v>36</v>
      </c>
      <c r="E7254" t="s">
        <v>19</v>
      </c>
      <c r="F7254" t="s">
        <v>383</v>
      </c>
      <c r="G7254" s="1">
        <v>44219</v>
      </c>
      <c r="H7254" t="s">
        <v>45</v>
      </c>
      <c r="I7254" t="s">
        <v>31</v>
      </c>
      <c r="J7254" s="3" t="s">
        <v>23465</v>
      </c>
      <c r="K7254" t="s">
        <v>62</v>
      </c>
      <c r="M7254" t="s">
        <v>89</v>
      </c>
      <c r="N7254" t="s">
        <v>83</v>
      </c>
      <c r="R7254" t="str">
        <f t="shared" ca="1" si="113"/>
        <v>Rahul</v>
      </c>
      <c r="S7254" t="str">
        <f>IFERROR(TEXT(DATEVALUE(LEFT(Table1[[#This Row],[Date of Purchase]],10)), "MMMM"), TEXT(Table1[[#This Row],[Date of Purchase]], "MMMM"))</f>
        <v>January</v>
      </c>
      <c r="T7254" t="str">
        <f>IF(OR(
  AND(Table1[[#This Row],[Ticket Priority]]="Critical", Table1[[#This Row],[Ticket Status]]&lt;&gt;"Closed"),
  AND(Table1[[#This Row],[Ticket Priority]]="High", Table1[[#This Row],[Ticket Status]]="Open")
), "Yes", "No")</f>
        <v>Yes</v>
      </c>
      <c r="U7254" s="4" t="str">
        <f>IF(Table1[[#This Row],[Ticket Status]]="Closed","Yes","No")</f>
        <v>No</v>
      </c>
      <c r="V7254" s="4" t="str">
        <f>IF(Table1[[#This Row],[Ticket Status]]="Pending Customer Response","Yes","No")</f>
        <v>No</v>
      </c>
      <c r="W7254" s="5">
        <f ca="1">COUNTIFS(Table1[Agent_name],Table1[[#This Row],[Agent_name]],Table1[Month],Table1[[#This Row],[Month]])/160</f>
        <v>0.22500000000000001</v>
      </c>
    </row>
    <row r="7255" spans="1:23" x14ac:dyDescent="0.25">
      <c r="A7255">
        <v>7254</v>
      </c>
      <c r="B7255" t="s">
        <v>23466</v>
      </c>
      <c r="C7255" t="s">
        <v>23467</v>
      </c>
      <c r="D7255">
        <v>27</v>
      </c>
      <c r="E7255" t="s">
        <v>29</v>
      </c>
      <c r="F7255" t="s">
        <v>134</v>
      </c>
      <c r="G7255" s="1">
        <v>44036</v>
      </c>
      <c r="H7255" t="s">
        <v>66</v>
      </c>
      <c r="I7255" t="s">
        <v>67</v>
      </c>
      <c r="J7255" s="3" t="s">
        <v>23468</v>
      </c>
      <c r="K7255" t="s">
        <v>62</v>
      </c>
      <c r="M7255" t="s">
        <v>143</v>
      </c>
      <c r="N7255" t="s">
        <v>33</v>
      </c>
      <c r="R7255" t="str">
        <f t="shared" ca="1" si="113"/>
        <v>Ravi</v>
      </c>
      <c r="S7255" t="str">
        <f>IFERROR(TEXT(DATEVALUE(LEFT(Table1[[#This Row],[Date of Purchase]],10)), "MMMM"), TEXT(Table1[[#This Row],[Date of Purchase]], "MMMM"))</f>
        <v>July</v>
      </c>
      <c r="T7255" t="str">
        <f>IF(OR(
  AND(Table1[[#This Row],[Ticket Priority]]="Critical", Table1[[#This Row],[Ticket Status]]&lt;&gt;"Closed"),
  AND(Table1[[#This Row],[Ticket Priority]]="High", Table1[[#This Row],[Ticket Status]]="Open")
), "Yes", "No")</f>
        <v>No</v>
      </c>
      <c r="U7255" s="4" t="str">
        <f>IF(Table1[[#This Row],[Ticket Status]]="Closed","Yes","No")</f>
        <v>No</v>
      </c>
      <c r="V7255" s="4" t="str">
        <f>IF(Table1[[#This Row],[Ticket Status]]="Pending Customer Response","Yes","No")</f>
        <v>No</v>
      </c>
      <c r="W7255" s="5">
        <f ca="1">COUNTIFS(Table1[Agent_name],Table1[[#This Row],[Agent_name]],Table1[Month],Table1[[#This Row],[Month]])/160</f>
        <v>0.66249999999999998</v>
      </c>
    </row>
    <row r="7256" spans="1:23" x14ac:dyDescent="0.25">
      <c r="A7256">
        <v>7255</v>
      </c>
      <c r="B7256" t="s">
        <v>23469</v>
      </c>
      <c r="C7256" t="s">
        <v>23470</v>
      </c>
      <c r="D7256">
        <v>33</v>
      </c>
      <c r="E7256" t="s">
        <v>19</v>
      </c>
      <c r="F7256" t="s">
        <v>211</v>
      </c>
      <c r="G7256" s="1">
        <v>44125</v>
      </c>
      <c r="H7256" t="s">
        <v>21</v>
      </c>
      <c r="I7256" t="s">
        <v>99</v>
      </c>
      <c r="J7256" s="3" t="s">
        <v>23471</v>
      </c>
      <c r="K7256" t="s">
        <v>62</v>
      </c>
      <c r="M7256" t="s">
        <v>25</v>
      </c>
      <c r="N7256" t="s">
        <v>26</v>
      </c>
      <c r="R7256" t="str">
        <f t="shared" ca="1" si="113"/>
        <v>Priya</v>
      </c>
      <c r="S7256" t="str">
        <f>IFERROR(TEXT(DATEVALUE(LEFT(Table1[[#This Row],[Date of Purchase]],10)), "MMMM"), TEXT(Table1[[#This Row],[Date of Purchase]], "MMMM"))</f>
        <v>October</v>
      </c>
      <c r="T7256" t="str">
        <f>IF(OR(
  AND(Table1[[#This Row],[Ticket Priority]]="Critical", Table1[[#This Row],[Ticket Status]]&lt;&gt;"Closed"),
  AND(Table1[[#This Row],[Ticket Priority]]="High", Table1[[#This Row],[Ticket Status]]="Open")
), "Yes", "No")</f>
        <v>Yes</v>
      </c>
      <c r="U7256" s="4" t="str">
        <f>IF(Table1[[#This Row],[Ticket Status]]="Closed","Yes","No")</f>
        <v>No</v>
      </c>
      <c r="V7256" s="4" t="str">
        <f>IF(Table1[[#This Row],[Ticket Status]]="Pending Customer Response","Yes","No")</f>
        <v>No</v>
      </c>
      <c r="W7256" s="5">
        <f ca="1">COUNTIFS(Table1[Agent_name],Table1[[#This Row],[Agent_name]],Table1[Month],Table1[[#This Row],[Month]])/160</f>
        <v>0.58125000000000004</v>
      </c>
    </row>
    <row r="7257" spans="1:23" x14ac:dyDescent="0.25">
      <c r="A7257">
        <v>7256</v>
      </c>
      <c r="B7257" t="s">
        <v>20066</v>
      </c>
      <c r="C7257" t="s">
        <v>23472</v>
      </c>
      <c r="D7257">
        <v>29</v>
      </c>
      <c r="E7257" t="s">
        <v>58</v>
      </c>
      <c r="F7257" t="s">
        <v>86</v>
      </c>
      <c r="G7257" s="1">
        <v>44522</v>
      </c>
      <c r="H7257" t="s">
        <v>66</v>
      </c>
      <c r="I7257" t="s">
        <v>93</v>
      </c>
      <c r="J7257" s="3" t="s">
        <v>23473</v>
      </c>
      <c r="K7257" t="s">
        <v>62</v>
      </c>
      <c r="M7257" t="s">
        <v>25</v>
      </c>
      <c r="N7257" t="s">
        <v>83</v>
      </c>
      <c r="R7257" t="str">
        <f t="shared" ca="1" si="113"/>
        <v>Aisha</v>
      </c>
      <c r="S7257" t="str">
        <f>IFERROR(TEXT(DATEVALUE(LEFT(Table1[[#This Row],[Date of Purchase]],10)), "MMMM"), TEXT(Table1[[#This Row],[Date of Purchase]], "MMMM"))</f>
        <v>November</v>
      </c>
      <c r="T7257" t="str">
        <f>IF(OR(
  AND(Table1[[#This Row],[Ticket Priority]]="Critical", Table1[[#This Row],[Ticket Status]]&lt;&gt;"Closed"),
  AND(Table1[[#This Row],[Ticket Priority]]="High", Table1[[#This Row],[Ticket Status]]="Open")
), "Yes", "No")</f>
        <v>Yes</v>
      </c>
      <c r="U7257" s="4" t="str">
        <f>IF(Table1[[#This Row],[Ticket Status]]="Closed","Yes","No")</f>
        <v>No</v>
      </c>
      <c r="V7257" s="4" t="str">
        <f>IF(Table1[[#This Row],[Ticket Status]]="Pending Customer Response","Yes","No")</f>
        <v>No</v>
      </c>
      <c r="W7257" s="5">
        <f ca="1">COUNTIFS(Table1[Agent_name],Table1[[#This Row],[Agent_name]],Table1[Month],Table1[[#This Row],[Month]])/160</f>
        <v>0.85624999999999996</v>
      </c>
    </row>
    <row r="7258" spans="1:23" x14ac:dyDescent="0.25">
      <c r="A7258">
        <v>7257</v>
      </c>
      <c r="B7258" t="s">
        <v>23474</v>
      </c>
      <c r="C7258" t="s">
        <v>23475</v>
      </c>
      <c r="D7258">
        <v>30</v>
      </c>
      <c r="E7258" t="s">
        <v>19</v>
      </c>
      <c r="F7258" t="s">
        <v>173</v>
      </c>
      <c r="G7258" s="1">
        <v>44220</v>
      </c>
      <c r="H7258" t="s">
        <v>45</v>
      </c>
      <c r="I7258" t="s">
        <v>177</v>
      </c>
      <c r="J7258" s="3" t="s">
        <v>23476</v>
      </c>
      <c r="K7258" t="s">
        <v>62</v>
      </c>
      <c r="M7258" t="s">
        <v>41</v>
      </c>
      <c r="N7258" t="s">
        <v>26</v>
      </c>
      <c r="R7258" t="str">
        <f t="shared" ca="1" si="113"/>
        <v>Divya</v>
      </c>
      <c r="S7258" t="str">
        <f>IFERROR(TEXT(DATEVALUE(LEFT(Table1[[#This Row],[Date of Purchase]],10)), "MMMM"), TEXT(Table1[[#This Row],[Date of Purchase]], "MMMM"))</f>
        <v>January</v>
      </c>
      <c r="T7258" t="str">
        <f>IF(OR(
  AND(Table1[[#This Row],[Ticket Priority]]="Critical", Table1[[#This Row],[Ticket Status]]&lt;&gt;"Closed"),
  AND(Table1[[#This Row],[Ticket Priority]]="High", Table1[[#This Row],[Ticket Status]]="Open")
), "Yes", "No")</f>
        <v>No</v>
      </c>
      <c r="U7258" s="4" t="str">
        <f>IF(Table1[[#This Row],[Ticket Status]]="Closed","Yes","No")</f>
        <v>No</v>
      </c>
      <c r="V7258" s="4" t="str">
        <f>IF(Table1[[#This Row],[Ticket Status]]="Pending Customer Response","Yes","No")</f>
        <v>No</v>
      </c>
      <c r="W7258" s="5">
        <f ca="1">COUNTIFS(Table1[Agent_name],Table1[[#This Row],[Agent_name]],Table1[Month],Table1[[#This Row],[Month]])/160</f>
        <v>0.25624999999999998</v>
      </c>
    </row>
    <row r="7259" spans="1:23" x14ac:dyDescent="0.25">
      <c r="A7259">
        <v>7258</v>
      </c>
      <c r="B7259" t="s">
        <v>23477</v>
      </c>
      <c r="C7259" t="s">
        <v>23478</v>
      </c>
      <c r="D7259">
        <v>42</v>
      </c>
      <c r="E7259" t="s">
        <v>19</v>
      </c>
      <c r="F7259" t="s">
        <v>173</v>
      </c>
      <c r="G7259" s="1">
        <v>43948</v>
      </c>
      <c r="H7259" t="s">
        <v>59</v>
      </c>
      <c r="I7259" t="s">
        <v>77</v>
      </c>
      <c r="J7259" s="3" t="s">
        <v>23479</v>
      </c>
      <c r="K7259" t="s">
        <v>62</v>
      </c>
      <c r="M7259" t="s">
        <v>143</v>
      </c>
      <c r="N7259" t="s">
        <v>26</v>
      </c>
      <c r="R7259" t="str">
        <f t="shared" ca="1" si="113"/>
        <v>Sara</v>
      </c>
      <c r="S7259" t="str">
        <f>IFERROR(TEXT(DATEVALUE(LEFT(Table1[[#This Row],[Date of Purchase]],10)), "MMMM"), TEXT(Table1[[#This Row],[Date of Purchase]], "MMMM"))</f>
        <v>April</v>
      </c>
      <c r="T7259" t="str">
        <f>IF(OR(
  AND(Table1[[#This Row],[Ticket Priority]]="Critical", Table1[[#This Row],[Ticket Status]]&lt;&gt;"Closed"),
  AND(Table1[[#This Row],[Ticket Priority]]="High", Table1[[#This Row],[Ticket Status]]="Open")
), "Yes", "No")</f>
        <v>No</v>
      </c>
      <c r="U7259" s="4" t="str">
        <f>IF(Table1[[#This Row],[Ticket Status]]="Closed","Yes","No")</f>
        <v>No</v>
      </c>
      <c r="V7259" s="4" t="str">
        <f>IF(Table1[[#This Row],[Ticket Status]]="Pending Customer Response","Yes","No")</f>
        <v>No</v>
      </c>
      <c r="W7259" s="5">
        <f ca="1">COUNTIFS(Table1[Agent_name],Table1[[#This Row],[Agent_name]],Table1[Month],Table1[[#This Row],[Month]])/160</f>
        <v>0.75624999999999998</v>
      </c>
    </row>
    <row r="7260" spans="1:23" x14ac:dyDescent="0.25">
      <c r="A7260">
        <v>7259</v>
      </c>
      <c r="B7260" t="s">
        <v>23480</v>
      </c>
      <c r="C7260" t="s">
        <v>23481</v>
      </c>
      <c r="D7260">
        <v>30</v>
      </c>
      <c r="E7260" t="s">
        <v>58</v>
      </c>
      <c r="F7260" t="s">
        <v>71</v>
      </c>
      <c r="G7260" s="1">
        <v>44496</v>
      </c>
      <c r="H7260" t="s">
        <v>45</v>
      </c>
      <c r="I7260" t="s">
        <v>67</v>
      </c>
      <c r="J7260" s="3" t="s">
        <v>23482</v>
      </c>
      <c r="K7260" t="s">
        <v>62</v>
      </c>
      <c r="M7260" t="s">
        <v>25</v>
      </c>
      <c r="N7260" t="s">
        <v>55</v>
      </c>
      <c r="R7260" t="str">
        <f t="shared" ca="1" si="113"/>
        <v>Mohit</v>
      </c>
      <c r="S7260" t="str">
        <f>IFERROR(TEXT(DATEVALUE(LEFT(Table1[[#This Row],[Date of Purchase]],10)), "MMMM"), TEXT(Table1[[#This Row],[Date of Purchase]], "MMMM"))</f>
        <v>October</v>
      </c>
      <c r="T7260" t="str">
        <f>IF(OR(
  AND(Table1[[#This Row],[Ticket Priority]]="Critical", Table1[[#This Row],[Ticket Status]]&lt;&gt;"Closed"),
  AND(Table1[[#This Row],[Ticket Priority]]="High", Table1[[#This Row],[Ticket Status]]="Open")
), "Yes", "No")</f>
        <v>Yes</v>
      </c>
      <c r="U7260" s="4" t="str">
        <f>IF(Table1[[#This Row],[Ticket Status]]="Closed","Yes","No")</f>
        <v>No</v>
      </c>
      <c r="V7260" s="4" t="str">
        <f>IF(Table1[[#This Row],[Ticket Status]]="Pending Customer Response","Yes","No")</f>
        <v>No</v>
      </c>
      <c r="W7260" s="5">
        <f ca="1">COUNTIFS(Table1[Agent_name],Table1[[#This Row],[Agent_name]],Table1[Month],Table1[[#This Row],[Month]])/160</f>
        <v>0.49375000000000002</v>
      </c>
    </row>
    <row r="7261" spans="1:23" x14ac:dyDescent="0.25">
      <c r="A7261">
        <v>7260</v>
      </c>
      <c r="B7261" t="s">
        <v>23483</v>
      </c>
      <c r="C7261" t="s">
        <v>23484</v>
      </c>
      <c r="D7261">
        <v>39</v>
      </c>
      <c r="E7261" t="s">
        <v>58</v>
      </c>
      <c r="F7261" t="s">
        <v>117</v>
      </c>
      <c r="G7261" s="1">
        <v>44313</v>
      </c>
      <c r="H7261" t="s">
        <v>59</v>
      </c>
      <c r="I7261" t="s">
        <v>93</v>
      </c>
      <c r="J7261" s="3" t="s">
        <v>23485</v>
      </c>
      <c r="K7261" t="s">
        <v>62</v>
      </c>
      <c r="M7261" t="s">
        <v>89</v>
      </c>
      <c r="N7261" t="s">
        <v>33</v>
      </c>
      <c r="R7261" t="str">
        <f t="shared" ca="1" si="113"/>
        <v>Mohit</v>
      </c>
      <c r="S7261" t="str">
        <f>IFERROR(TEXT(DATEVALUE(LEFT(Table1[[#This Row],[Date of Purchase]],10)), "MMMM"), TEXT(Table1[[#This Row],[Date of Purchase]], "MMMM"))</f>
        <v>April</v>
      </c>
      <c r="T7261" t="str">
        <f>IF(OR(
  AND(Table1[[#This Row],[Ticket Priority]]="Critical", Table1[[#This Row],[Ticket Status]]&lt;&gt;"Closed"),
  AND(Table1[[#This Row],[Ticket Priority]]="High", Table1[[#This Row],[Ticket Status]]="Open")
), "Yes", "No")</f>
        <v>Yes</v>
      </c>
      <c r="U7261" s="4" t="str">
        <f>IF(Table1[[#This Row],[Ticket Status]]="Closed","Yes","No")</f>
        <v>No</v>
      </c>
      <c r="V7261" s="4" t="str">
        <f>IF(Table1[[#This Row],[Ticket Status]]="Pending Customer Response","Yes","No")</f>
        <v>No</v>
      </c>
      <c r="W7261" s="5">
        <f ca="1">COUNTIFS(Table1[Agent_name],Table1[[#This Row],[Agent_name]],Table1[Month],Table1[[#This Row],[Month]])/160</f>
        <v>0.45</v>
      </c>
    </row>
    <row r="7262" spans="1:23" x14ac:dyDescent="0.25">
      <c r="A7262">
        <v>7261</v>
      </c>
      <c r="B7262" t="s">
        <v>23486</v>
      </c>
      <c r="C7262" t="s">
        <v>23487</v>
      </c>
      <c r="D7262">
        <v>30</v>
      </c>
      <c r="E7262" t="s">
        <v>29</v>
      </c>
      <c r="F7262" t="s">
        <v>456</v>
      </c>
      <c r="G7262" s="1">
        <v>44559</v>
      </c>
      <c r="H7262" t="s">
        <v>45</v>
      </c>
      <c r="I7262" t="s">
        <v>67</v>
      </c>
      <c r="J7262" s="3" t="s">
        <v>23488</v>
      </c>
      <c r="K7262" t="s">
        <v>24</v>
      </c>
      <c r="M7262" t="s">
        <v>89</v>
      </c>
      <c r="N7262" t="s">
        <v>55</v>
      </c>
      <c r="O7262" s="2">
        <v>45078.456423611111</v>
      </c>
      <c r="R7262" t="str">
        <f t="shared" ca="1" si="113"/>
        <v>Sara</v>
      </c>
      <c r="S7262" t="str">
        <f>IFERROR(TEXT(DATEVALUE(LEFT(Table1[[#This Row],[Date of Purchase]],10)), "MMMM"), TEXT(Table1[[#This Row],[Date of Purchase]], "MMMM"))</f>
        <v>December</v>
      </c>
      <c r="T7262" t="str">
        <f>IF(OR(
  AND(Table1[[#This Row],[Ticket Priority]]="Critical", Table1[[#This Row],[Ticket Status]]&lt;&gt;"Closed"),
  AND(Table1[[#This Row],[Ticket Priority]]="High", Table1[[#This Row],[Ticket Status]]="Open")
), "Yes", "No")</f>
        <v>No</v>
      </c>
      <c r="U7262" s="4" t="str">
        <f>IF(Table1[[#This Row],[Ticket Status]]="Closed","Yes","No")</f>
        <v>No</v>
      </c>
      <c r="V7262" s="4" t="str">
        <f>IF(Table1[[#This Row],[Ticket Status]]="Pending Customer Response","Yes","No")</f>
        <v>Yes</v>
      </c>
      <c r="W7262" s="5">
        <f ca="1">COUNTIFS(Table1[Agent_name],Table1[[#This Row],[Agent_name]],Table1[Month],Table1[[#This Row],[Month]])/160</f>
        <v>0.55625000000000002</v>
      </c>
    </row>
    <row r="7263" spans="1:23" x14ac:dyDescent="0.25">
      <c r="A7263">
        <v>7262</v>
      </c>
      <c r="B7263" t="s">
        <v>23489</v>
      </c>
      <c r="C7263" t="s">
        <v>23490</v>
      </c>
      <c r="D7263">
        <v>58</v>
      </c>
      <c r="E7263" t="s">
        <v>29</v>
      </c>
      <c r="F7263" t="s">
        <v>207</v>
      </c>
      <c r="G7263" s="1">
        <v>44036</v>
      </c>
      <c r="H7263" t="s">
        <v>45</v>
      </c>
      <c r="I7263" t="s">
        <v>52</v>
      </c>
      <c r="J7263" s="3" t="s">
        <v>23491</v>
      </c>
      <c r="K7263" t="s">
        <v>24</v>
      </c>
      <c r="M7263" t="s">
        <v>25</v>
      </c>
      <c r="N7263" t="s">
        <v>26</v>
      </c>
      <c r="O7263" s="2">
        <v>45079.000891203701</v>
      </c>
      <c r="R7263" t="str">
        <f t="shared" ca="1" si="113"/>
        <v>Sara</v>
      </c>
      <c r="S7263" t="str">
        <f>IFERROR(TEXT(DATEVALUE(LEFT(Table1[[#This Row],[Date of Purchase]],10)), "MMMM"), TEXT(Table1[[#This Row],[Date of Purchase]], "MMMM"))</f>
        <v>July</v>
      </c>
      <c r="T7263" t="str">
        <f>IF(OR(
  AND(Table1[[#This Row],[Ticket Priority]]="Critical", Table1[[#This Row],[Ticket Status]]&lt;&gt;"Closed"),
  AND(Table1[[#This Row],[Ticket Priority]]="High", Table1[[#This Row],[Ticket Status]]="Open")
), "Yes", "No")</f>
        <v>Yes</v>
      </c>
      <c r="U7263" s="4" t="str">
        <f>IF(Table1[[#This Row],[Ticket Status]]="Closed","Yes","No")</f>
        <v>No</v>
      </c>
      <c r="V7263" s="4" t="str">
        <f>IF(Table1[[#This Row],[Ticket Status]]="Pending Customer Response","Yes","No")</f>
        <v>Yes</v>
      </c>
      <c r="W7263" s="5">
        <f ca="1">COUNTIFS(Table1[Agent_name],Table1[[#This Row],[Agent_name]],Table1[Month],Table1[[#This Row],[Month]])/160</f>
        <v>0.6875</v>
      </c>
    </row>
    <row r="7264" spans="1:23" x14ac:dyDescent="0.25">
      <c r="A7264">
        <v>7263</v>
      </c>
      <c r="B7264" t="s">
        <v>23492</v>
      </c>
      <c r="C7264" t="s">
        <v>23493</v>
      </c>
      <c r="D7264">
        <v>59</v>
      </c>
      <c r="E7264" t="s">
        <v>19</v>
      </c>
      <c r="F7264" t="s">
        <v>30</v>
      </c>
      <c r="G7264" s="1">
        <v>44014</v>
      </c>
      <c r="H7264" t="s">
        <v>67</v>
      </c>
      <c r="I7264" t="s">
        <v>150</v>
      </c>
      <c r="J7264" s="3" t="s">
        <v>23494</v>
      </c>
      <c r="K7264" t="s">
        <v>62</v>
      </c>
      <c r="M7264" t="s">
        <v>89</v>
      </c>
      <c r="N7264" t="s">
        <v>33</v>
      </c>
      <c r="R7264" t="str">
        <f t="shared" ca="1" si="113"/>
        <v>Ravi</v>
      </c>
      <c r="S7264" t="str">
        <f>IFERROR(TEXT(DATEVALUE(LEFT(Table1[[#This Row],[Date of Purchase]],10)), "MMMM"), TEXT(Table1[[#This Row],[Date of Purchase]], "MMMM"))</f>
        <v>July</v>
      </c>
      <c r="T7264" t="str">
        <f>IF(OR(
  AND(Table1[[#This Row],[Ticket Priority]]="Critical", Table1[[#This Row],[Ticket Status]]&lt;&gt;"Closed"),
  AND(Table1[[#This Row],[Ticket Priority]]="High", Table1[[#This Row],[Ticket Status]]="Open")
), "Yes", "No")</f>
        <v>Yes</v>
      </c>
      <c r="U7264" s="4" t="str">
        <f>IF(Table1[[#This Row],[Ticket Status]]="Closed","Yes","No")</f>
        <v>No</v>
      </c>
      <c r="V7264" s="4" t="str">
        <f>IF(Table1[[#This Row],[Ticket Status]]="Pending Customer Response","Yes","No")</f>
        <v>No</v>
      </c>
      <c r="W7264" s="5">
        <f ca="1">COUNTIFS(Table1[Agent_name],Table1[[#This Row],[Agent_name]],Table1[Month],Table1[[#This Row],[Month]])/160</f>
        <v>0.66249999999999998</v>
      </c>
    </row>
    <row r="7265" spans="1:23" x14ac:dyDescent="0.25">
      <c r="A7265">
        <v>7264</v>
      </c>
      <c r="B7265" t="s">
        <v>23495</v>
      </c>
      <c r="C7265" t="s">
        <v>23496</v>
      </c>
      <c r="D7265">
        <v>56</v>
      </c>
      <c r="E7265" t="s">
        <v>58</v>
      </c>
      <c r="F7265" t="s">
        <v>157</v>
      </c>
      <c r="G7265" s="1">
        <v>44305</v>
      </c>
      <c r="H7265" t="s">
        <v>66</v>
      </c>
      <c r="I7265" t="s">
        <v>59</v>
      </c>
      <c r="J7265" s="3" t="s">
        <v>23497</v>
      </c>
      <c r="K7265" t="s">
        <v>39</v>
      </c>
      <c r="L7265" t="s">
        <v>23498</v>
      </c>
      <c r="M7265" t="s">
        <v>25</v>
      </c>
      <c r="N7265" t="s">
        <v>83</v>
      </c>
      <c r="O7265" s="2">
        <v>45078.441874999997</v>
      </c>
      <c r="P7265" s="2">
        <v>45078.372430555559</v>
      </c>
      <c r="Q7265">
        <v>2</v>
      </c>
      <c r="R7265" t="str">
        <f t="shared" ca="1" si="113"/>
        <v>Rahul</v>
      </c>
      <c r="S7265" t="str">
        <f>IFERROR(TEXT(DATEVALUE(LEFT(Table1[[#This Row],[Date of Purchase]],10)), "MMMM"), TEXT(Table1[[#This Row],[Date of Purchase]], "MMMM"))</f>
        <v>April</v>
      </c>
      <c r="T7265" t="str">
        <f>IF(OR(
  AND(Table1[[#This Row],[Ticket Priority]]="Critical", Table1[[#This Row],[Ticket Status]]&lt;&gt;"Closed"),
  AND(Table1[[#This Row],[Ticket Priority]]="High", Table1[[#This Row],[Ticket Status]]="Open")
), "Yes", "No")</f>
        <v>No</v>
      </c>
      <c r="U7265" s="4" t="str">
        <f>IF(Table1[[#This Row],[Ticket Status]]="Closed","Yes","No")</f>
        <v>Yes</v>
      </c>
      <c r="V7265" s="4" t="str">
        <f>IF(Table1[[#This Row],[Ticket Status]]="Pending Customer Response","Yes","No")</f>
        <v>No</v>
      </c>
      <c r="W7265" s="5">
        <f ca="1">COUNTIFS(Table1[Agent_name],Table1[[#This Row],[Agent_name]],Table1[Month],Table1[[#This Row],[Month]])/160</f>
        <v>0.25</v>
      </c>
    </row>
    <row r="7266" spans="1:23" x14ac:dyDescent="0.25">
      <c r="A7266">
        <v>7265</v>
      </c>
      <c r="B7266" t="s">
        <v>23499</v>
      </c>
      <c r="C7266" t="s">
        <v>23500</v>
      </c>
      <c r="D7266">
        <v>21</v>
      </c>
      <c r="E7266" t="s">
        <v>29</v>
      </c>
      <c r="F7266" t="s">
        <v>317</v>
      </c>
      <c r="G7266" s="1">
        <v>44018</v>
      </c>
      <c r="H7266" t="s">
        <v>45</v>
      </c>
      <c r="I7266" t="s">
        <v>150</v>
      </c>
      <c r="J7266" s="3" t="s">
        <v>23501</v>
      </c>
      <c r="K7266" t="s">
        <v>24</v>
      </c>
      <c r="M7266" t="s">
        <v>41</v>
      </c>
      <c r="N7266" t="s">
        <v>55</v>
      </c>
      <c r="O7266" s="2">
        <v>45078.889108796298</v>
      </c>
      <c r="R7266" t="str">
        <f t="shared" ca="1" si="113"/>
        <v>Neha</v>
      </c>
      <c r="S7266" t="str">
        <f>IFERROR(TEXT(DATEVALUE(LEFT(Table1[[#This Row],[Date of Purchase]],10)), "MMMM"), TEXT(Table1[[#This Row],[Date of Purchase]], "MMMM"))</f>
        <v>July</v>
      </c>
      <c r="T7266" t="str">
        <f>IF(OR(
  AND(Table1[[#This Row],[Ticket Priority]]="Critical", Table1[[#This Row],[Ticket Status]]&lt;&gt;"Closed"),
  AND(Table1[[#This Row],[Ticket Priority]]="High", Table1[[#This Row],[Ticket Status]]="Open")
), "Yes", "No")</f>
        <v>No</v>
      </c>
      <c r="U7266" s="4" t="str">
        <f>IF(Table1[[#This Row],[Ticket Status]]="Closed","Yes","No")</f>
        <v>No</v>
      </c>
      <c r="V7266" s="4" t="str">
        <f>IF(Table1[[#This Row],[Ticket Status]]="Pending Customer Response","Yes","No")</f>
        <v>Yes</v>
      </c>
      <c r="W7266" s="5">
        <f ca="1">COUNTIFS(Table1[Agent_name],Table1[[#This Row],[Agent_name]],Table1[Month],Table1[[#This Row],[Month]])/160</f>
        <v>0.23125000000000001</v>
      </c>
    </row>
    <row r="7267" spans="1:23" x14ac:dyDescent="0.25">
      <c r="A7267">
        <v>7266</v>
      </c>
      <c r="B7267" t="s">
        <v>23502</v>
      </c>
      <c r="C7267" t="s">
        <v>23503</v>
      </c>
      <c r="D7267">
        <v>52</v>
      </c>
      <c r="E7267" t="s">
        <v>58</v>
      </c>
      <c r="F7267" t="s">
        <v>397</v>
      </c>
      <c r="G7267" s="1">
        <v>44554</v>
      </c>
      <c r="H7267" t="s">
        <v>21</v>
      </c>
      <c r="I7267" t="s">
        <v>141</v>
      </c>
      <c r="J7267" s="3" t="s">
        <v>23504</v>
      </c>
      <c r="K7267" t="s">
        <v>39</v>
      </c>
      <c r="L7267" t="s">
        <v>23505</v>
      </c>
      <c r="M7267" t="s">
        <v>25</v>
      </c>
      <c r="N7267" t="s">
        <v>83</v>
      </c>
      <c r="O7267" s="2">
        <v>45078.450243055559</v>
      </c>
      <c r="P7267" s="2">
        <v>45078.709270833337</v>
      </c>
      <c r="Q7267">
        <v>3</v>
      </c>
      <c r="R7267" t="str">
        <f t="shared" ca="1" si="113"/>
        <v>Karan</v>
      </c>
      <c r="S7267" t="str">
        <f>IFERROR(TEXT(DATEVALUE(LEFT(Table1[[#This Row],[Date of Purchase]],10)), "MMMM"), TEXT(Table1[[#This Row],[Date of Purchase]], "MMMM"))</f>
        <v>December</v>
      </c>
      <c r="T7267" t="str">
        <f>IF(OR(
  AND(Table1[[#This Row],[Ticket Priority]]="Critical", Table1[[#This Row],[Ticket Status]]&lt;&gt;"Closed"),
  AND(Table1[[#This Row],[Ticket Priority]]="High", Table1[[#This Row],[Ticket Status]]="Open")
), "Yes", "No")</f>
        <v>No</v>
      </c>
      <c r="U7267" s="4" t="str">
        <f>IF(Table1[[#This Row],[Ticket Status]]="Closed","Yes","No")</f>
        <v>Yes</v>
      </c>
      <c r="V7267" s="4" t="str">
        <f>IF(Table1[[#This Row],[Ticket Status]]="Pending Customer Response","Yes","No")</f>
        <v>No</v>
      </c>
      <c r="W7267" s="5">
        <f ca="1">COUNTIFS(Table1[Agent_name],Table1[[#This Row],[Agent_name]],Table1[Month],Table1[[#This Row],[Month]])/160</f>
        <v>0.18124999999999999</v>
      </c>
    </row>
    <row r="7268" spans="1:23" x14ac:dyDescent="0.25">
      <c r="A7268">
        <v>7267</v>
      </c>
      <c r="B7268" t="s">
        <v>23506</v>
      </c>
      <c r="C7268" t="s">
        <v>23507</v>
      </c>
      <c r="D7268">
        <v>43</v>
      </c>
      <c r="E7268" t="s">
        <v>19</v>
      </c>
      <c r="F7268" t="s">
        <v>249</v>
      </c>
      <c r="G7268" s="1">
        <v>44388</v>
      </c>
      <c r="H7268" t="s">
        <v>66</v>
      </c>
      <c r="I7268" t="s">
        <v>46</v>
      </c>
      <c r="J7268" s="3" t="s">
        <v>23508</v>
      </c>
      <c r="K7268" t="s">
        <v>24</v>
      </c>
      <c r="M7268" t="s">
        <v>25</v>
      </c>
      <c r="N7268" t="s">
        <v>55</v>
      </c>
      <c r="O7268" s="2">
        <v>45078.98914351852</v>
      </c>
      <c r="R7268" t="str">
        <f t="shared" ca="1" si="113"/>
        <v>Priya</v>
      </c>
      <c r="S7268" t="str">
        <f>IFERROR(TEXT(DATEVALUE(LEFT(Table1[[#This Row],[Date of Purchase]],10)), "MMMM"), TEXT(Table1[[#This Row],[Date of Purchase]], "MMMM"))</f>
        <v>July</v>
      </c>
      <c r="T7268" t="str">
        <f>IF(OR(
  AND(Table1[[#This Row],[Ticket Priority]]="Critical", Table1[[#This Row],[Ticket Status]]&lt;&gt;"Closed"),
  AND(Table1[[#This Row],[Ticket Priority]]="High", Table1[[#This Row],[Ticket Status]]="Open")
), "Yes", "No")</f>
        <v>Yes</v>
      </c>
      <c r="U7268" s="4" t="str">
        <f>IF(Table1[[#This Row],[Ticket Status]]="Closed","Yes","No")</f>
        <v>No</v>
      </c>
      <c r="V7268" s="4" t="str">
        <f>IF(Table1[[#This Row],[Ticket Status]]="Pending Customer Response","Yes","No")</f>
        <v>Yes</v>
      </c>
      <c r="W7268" s="5">
        <f ca="1">COUNTIFS(Table1[Agent_name],Table1[[#This Row],[Agent_name]],Table1[Month],Table1[[#This Row],[Month]])/160</f>
        <v>0.45</v>
      </c>
    </row>
    <row r="7269" spans="1:23" x14ac:dyDescent="0.25">
      <c r="A7269">
        <v>7268</v>
      </c>
      <c r="B7269" t="s">
        <v>23509</v>
      </c>
      <c r="C7269" t="s">
        <v>23510</v>
      </c>
      <c r="D7269">
        <v>30</v>
      </c>
      <c r="E7269" t="s">
        <v>29</v>
      </c>
      <c r="F7269" t="s">
        <v>51</v>
      </c>
      <c r="G7269" s="1">
        <v>44488</v>
      </c>
      <c r="H7269" t="s">
        <v>45</v>
      </c>
      <c r="I7269" t="s">
        <v>72</v>
      </c>
      <c r="J7269" s="3" t="s">
        <v>23511</v>
      </c>
      <c r="K7269" t="s">
        <v>24</v>
      </c>
      <c r="M7269" t="s">
        <v>143</v>
      </c>
      <c r="N7269" t="s">
        <v>33</v>
      </c>
      <c r="O7269" s="2">
        <v>45078.847488425927</v>
      </c>
      <c r="R7269" t="str">
        <f t="shared" ca="1" si="113"/>
        <v>Ravi</v>
      </c>
      <c r="S7269" t="str">
        <f>IFERROR(TEXT(DATEVALUE(LEFT(Table1[[#This Row],[Date of Purchase]],10)), "MMMM"), TEXT(Table1[[#This Row],[Date of Purchase]], "MMMM"))</f>
        <v>October</v>
      </c>
      <c r="T7269" t="str">
        <f>IF(OR(
  AND(Table1[[#This Row],[Ticket Priority]]="Critical", Table1[[#This Row],[Ticket Status]]&lt;&gt;"Closed"),
  AND(Table1[[#This Row],[Ticket Priority]]="High", Table1[[#This Row],[Ticket Status]]="Open")
), "Yes", "No")</f>
        <v>No</v>
      </c>
      <c r="U7269" s="4" t="str">
        <f>IF(Table1[[#This Row],[Ticket Status]]="Closed","Yes","No")</f>
        <v>No</v>
      </c>
      <c r="V7269" s="4" t="str">
        <f>IF(Table1[[#This Row],[Ticket Status]]="Pending Customer Response","Yes","No")</f>
        <v>Yes</v>
      </c>
      <c r="W7269" s="5">
        <f ca="1">COUNTIFS(Table1[Agent_name],Table1[[#This Row],[Agent_name]],Table1[Month],Table1[[#This Row],[Month]])/160</f>
        <v>0.58125000000000004</v>
      </c>
    </row>
    <row r="7270" spans="1:23" x14ac:dyDescent="0.25">
      <c r="A7270">
        <v>7269</v>
      </c>
      <c r="B7270" t="s">
        <v>23512</v>
      </c>
      <c r="C7270" t="s">
        <v>23513</v>
      </c>
      <c r="D7270">
        <v>37</v>
      </c>
      <c r="E7270" t="s">
        <v>29</v>
      </c>
      <c r="F7270" t="s">
        <v>30</v>
      </c>
      <c r="G7270" s="1">
        <v>44377</v>
      </c>
      <c r="H7270" t="s">
        <v>66</v>
      </c>
      <c r="I7270" t="s">
        <v>99</v>
      </c>
      <c r="J7270" s="3" t="s">
        <v>23514</v>
      </c>
      <c r="K7270" t="s">
        <v>24</v>
      </c>
      <c r="M7270" t="s">
        <v>89</v>
      </c>
      <c r="N7270" t="s">
        <v>83</v>
      </c>
      <c r="O7270" s="2">
        <v>45078.508622685185</v>
      </c>
      <c r="R7270" t="str">
        <f t="shared" ca="1" si="113"/>
        <v>Aisha</v>
      </c>
      <c r="S7270" t="str">
        <f>IFERROR(TEXT(DATEVALUE(LEFT(Table1[[#This Row],[Date of Purchase]],10)), "MMMM"), TEXT(Table1[[#This Row],[Date of Purchase]], "MMMM"))</f>
        <v>June</v>
      </c>
      <c r="T7270" t="str">
        <f>IF(OR(
  AND(Table1[[#This Row],[Ticket Priority]]="Critical", Table1[[#This Row],[Ticket Status]]&lt;&gt;"Closed"),
  AND(Table1[[#This Row],[Ticket Priority]]="High", Table1[[#This Row],[Ticket Status]]="Open")
), "Yes", "No")</f>
        <v>No</v>
      </c>
      <c r="U7270" s="4" t="str">
        <f>IF(Table1[[#This Row],[Ticket Status]]="Closed","Yes","No")</f>
        <v>No</v>
      </c>
      <c r="V7270" s="4" t="str">
        <f>IF(Table1[[#This Row],[Ticket Status]]="Pending Customer Response","Yes","No")</f>
        <v>Yes</v>
      </c>
      <c r="W7270" s="5">
        <f ca="1">COUNTIFS(Table1[Agent_name],Table1[[#This Row],[Agent_name]],Table1[Month],Table1[[#This Row],[Month]])/160</f>
        <v>0.89375000000000004</v>
      </c>
    </row>
    <row r="7271" spans="1:23" x14ac:dyDescent="0.25">
      <c r="A7271">
        <v>7270</v>
      </c>
      <c r="B7271" t="s">
        <v>23515</v>
      </c>
      <c r="C7271" t="s">
        <v>23516</v>
      </c>
      <c r="D7271">
        <v>60</v>
      </c>
      <c r="E7271" t="s">
        <v>29</v>
      </c>
      <c r="F7271" t="s">
        <v>699</v>
      </c>
      <c r="G7271" s="1">
        <v>43945</v>
      </c>
      <c r="H7271" t="s">
        <v>67</v>
      </c>
      <c r="I7271" t="s">
        <v>141</v>
      </c>
      <c r="J7271" s="3" t="s">
        <v>23517</v>
      </c>
      <c r="K7271" t="s">
        <v>24</v>
      </c>
      <c r="M7271" t="s">
        <v>41</v>
      </c>
      <c r="N7271" t="s">
        <v>83</v>
      </c>
      <c r="O7271" s="2">
        <v>45078.48364583333</v>
      </c>
      <c r="R7271" t="str">
        <f t="shared" ca="1" si="113"/>
        <v>Sara</v>
      </c>
      <c r="S7271" t="str">
        <f>IFERROR(TEXT(DATEVALUE(LEFT(Table1[[#This Row],[Date of Purchase]],10)), "MMMM"), TEXT(Table1[[#This Row],[Date of Purchase]], "MMMM"))</f>
        <v>April</v>
      </c>
      <c r="T7271" t="str">
        <f>IF(OR(
  AND(Table1[[#This Row],[Ticket Priority]]="Critical", Table1[[#This Row],[Ticket Status]]&lt;&gt;"Closed"),
  AND(Table1[[#This Row],[Ticket Priority]]="High", Table1[[#This Row],[Ticket Status]]="Open")
), "Yes", "No")</f>
        <v>No</v>
      </c>
      <c r="U7271" s="4" t="str">
        <f>IF(Table1[[#This Row],[Ticket Status]]="Closed","Yes","No")</f>
        <v>No</v>
      </c>
      <c r="V7271" s="4" t="str">
        <f>IF(Table1[[#This Row],[Ticket Status]]="Pending Customer Response","Yes","No")</f>
        <v>Yes</v>
      </c>
      <c r="W7271" s="5">
        <f ca="1">COUNTIFS(Table1[Agent_name],Table1[[#This Row],[Agent_name]],Table1[Month],Table1[[#This Row],[Month]])/160</f>
        <v>0.75624999999999998</v>
      </c>
    </row>
    <row r="7272" spans="1:23" x14ac:dyDescent="0.25">
      <c r="A7272">
        <v>7271</v>
      </c>
      <c r="B7272" t="s">
        <v>23518</v>
      </c>
      <c r="C7272" t="s">
        <v>23519</v>
      </c>
      <c r="D7272">
        <v>47</v>
      </c>
      <c r="E7272" t="s">
        <v>19</v>
      </c>
      <c r="F7272" t="s">
        <v>103</v>
      </c>
      <c r="G7272" s="1">
        <v>44422</v>
      </c>
      <c r="H7272" t="s">
        <v>66</v>
      </c>
      <c r="I7272" t="s">
        <v>150</v>
      </c>
      <c r="J7272" s="3" t="s">
        <v>23520</v>
      </c>
      <c r="K7272" t="s">
        <v>24</v>
      </c>
      <c r="M7272" t="s">
        <v>89</v>
      </c>
      <c r="N7272" t="s">
        <v>55</v>
      </c>
      <c r="O7272" s="2">
        <v>45078.09337962963</v>
      </c>
      <c r="R7272" t="str">
        <f t="shared" ca="1" si="113"/>
        <v>Priya</v>
      </c>
      <c r="S7272" t="str">
        <f>IFERROR(TEXT(DATEVALUE(LEFT(Table1[[#This Row],[Date of Purchase]],10)), "MMMM"), TEXT(Table1[[#This Row],[Date of Purchase]], "MMMM"))</f>
        <v>August</v>
      </c>
      <c r="T7272" t="str">
        <f>IF(OR(
  AND(Table1[[#This Row],[Ticket Priority]]="Critical", Table1[[#This Row],[Ticket Status]]&lt;&gt;"Closed"),
  AND(Table1[[#This Row],[Ticket Priority]]="High", Table1[[#This Row],[Ticket Status]]="Open")
), "Yes", "No")</f>
        <v>No</v>
      </c>
      <c r="U7272" s="4" t="str">
        <f>IF(Table1[[#This Row],[Ticket Status]]="Closed","Yes","No")</f>
        <v>No</v>
      </c>
      <c r="V7272" s="4" t="str">
        <f>IF(Table1[[#This Row],[Ticket Status]]="Pending Customer Response","Yes","No")</f>
        <v>Yes</v>
      </c>
      <c r="W7272" s="5">
        <f ca="1">COUNTIFS(Table1[Agent_name],Table1[[#This Row],[Agent_name]],Table1[Month],Table1[[#This Row],[Month]])/160</f>
        <v>0.35</v>
      </c>
    </row>
    <row r="7273" spans="1:23" x14ac:dyDescent="0.25">
      <c r="A7273">
        <v>7272</v>
      </c>
      <c r="B7273" t="s">
        <v>23521</v>
      </c>
      <c r="C7273" t="s">
        <v>23522</v>
      </c>
      <c r="D7273">
        <v>46</v>
      </c>
      <c r="E7273" t="s">
        <v>58</v>
      </c>
      <c r="F7273" t="s">
        <v>134</v>
      </c>
      <c r="G7273" s="1">
        <v>44517</v>
      </c>
      <c r="H7273" t="s">
        <v>66</v>
      </c>
      <c r="I7273" t="s">
        <v>67</v>
      </c>
      <c r="J7273" s="3" t="s">
        <v>23523</v>
      </c>
      <c r="K7273" t="s">
        <v>62</v>
      </c>
      <c r="M7273" t="s">
        <v>143</v>
      </c>
      <c r="N7273" t="s">
        <v>33</v>
      </c>
      <c r="R7273" t="str">
        <f t="shared" ca="1" si="113"/>
        <v>Divya</v>
      </c>
      <c r="S7273" t="str">
        <f>IFERROR(TEXT(DATEVALUE(LEFT(Table1[[#This Row],[Date of Purchase]],10)), "MMMM"), TEXT(Table1[[#This Row],[Date of Purchase]], "MMMM"))</f>
        <v>November</v>
      </c>
      <c r="T7273" t="str">
        <f>IF(OR(
  AND(Table1[[#This Row],[Ticket Priority]]="Critical", Table1[[#This Row],[Ticket Status]]&lt;&gt;"Closed"),
  AND(Table1[[#This Row],[Ticket Priority]]="High", Table1[[#This Row],[Ticket Status]]="Open")
), "Yes", "No")</f>
        <v>No</v>
      </c>
      <c r="U7273" s="4" t="str">
        <f>IF(Table1[[#This Row],[Ticket Status]]="Closed","Yes","No")</f>
        <v>No</v>
      </c>
      <c r="V7273" s="4" t="str">
        <f>IF(Table1[[#This Row],[Ticket Status]]="Pending Customer Response","Yes","No")</f>
        <v>No</v>
      </c>
      <c r="W7273" s="5">
        <f ca="1">COUNTIFS(Table1[Agent_name],Table1[[#This Row],[Agent_name]],Table1[Month],Table1[[#This Row],[Month]])/160</f>
        <v>0.24374999999999999</v>
      </c>
    </row>
    <row r="7274" spans="1:23" x14ac:dyDescent="0.25">
      <c r="A7274">
        <v>7273</v>
      </c>
      <c r="B7274" t="s">
        <v>23524</v>
      </c>
      <c r="C7274" t="s">
        <v>23525</v>
      </c>
      <c r="D7274">
        <v>29</v>
      </c>
      <c r="E7274" t="s">
        <v>29</v>
      </c>
      <c r="F7274" t="s">
        <v>655</v>
      </c>
      <c r="G7274" s="1">
        <v>44170</v>
      </c>
      <c r="H7274" t="s">
        <v>59</v>
      </c>
      <c r="I7274" t="s">
        <v>60</v>
      </c>
      <c r="J7274" s="3" t="s">
        <v>23526</v>
      </c>
      <c r="K7274" t="s">
        <v>24</v>
      </c>
      <c r="M7274" t="s">
        <v>89</v>
      </c>
      <c r="N7274" t="s">
        <v>26</v>
      </c>
      <c r="O7274" s="2">
        <v>45078.371203703704</v>
      </c>
      <c r="Q7274">
        <v>5</v>
      </c>
      <c r="R7274" t="str">
        <f t="shared" ca="1" si="113"/>
        <v>Ravi</v>
      </c>
      <c r="S7274" t="str">
        <f>IFERROR(TEXT(DATEVALUE(LEFT(Table1[[#This Row],[Date of Purchase]],10)), "MMMM"), TEXT(Table1[[#This Row],[Date of Purchase]], "MMMM"))</f>
        <v>December</v>
      </c>
      <c r="T7274" t="str">
        <f>IF(OR(
  AND(Table1[[#This Row],[Ticket Priority]]="Critical", Table1[[#This Row],[Ticket Status]]&lt;&gt;"Closed"),
  AND(Table1[[#This Row],[Ticket Priority]]="High", Table1[[#This Row],[Ticket Status]]="Open")
), "Yes", "No")</f>
        <v>No</v>
      </c>
      <c r="U7274" s="4" t="str">
        <f>IF(Table1[[#This Row],[Ticket Status]]="Closed","Yes","No")</f>
        <v>No</v>
      </c>
      <c r="V7274" s="4" t="str">
        <f>IF(Table1[[#This Row],[Ticket Status]]="Pending Customer Response","Yes","No")</f>
        <v>Yes</v>
      </c>
      <c r="W7274" s="5">
        <f ca="1">COUNTIFS(Table1[Agent_name],Table1[[#This Row],[Agent_name]],Table1[Month],Table1[[#This Row],[Month]])/160</f>
        <v>0.66249999999999998</v>
      </c>
    </row>
    <row r="7275" spans="1:23" x14ac:dyDescent="0.25">
      <c r="A7275">
        <v>7274</v>
      </c>
      <c r="B7275" t="s">
        <v>23527</v>
      </c>
      <c r="C7275" t="s">
        <v>23528</v>
      </c>
      <c r="D7275">
        <v>52</v>
      </c>
      <c r="E7275" t="s">
        <v>29</v>
      </c>
      <c r="F7275" t="s">
        <v>71</v>
      </c>
      <c r="G7275" s="1">
        <v>43995</v>
      </c>
      <c r="H7275" t="s">
        <v>67</v>
      </c>
      <c r="I7275" t="s">
        <v>72</v>
      </c>
      <c r="J7275" s="3" t="s">
        <v>23529</v>
      </c>
      <c r="K7275" t="s">
        <v>24</v>
      </c>
      <c r="M7275" t="s">
        <v>41</v>
      </c>
      <c r="N7275" t="s">
        <v>33</v>
      </c>
      <c r="O7275" s="2">
        <v>45078.803842592592</v>
      </c>
      <c r="R7275" t="str">
        <f t="shared" ca="1" si="113"/>
        <v>Aisha</v>
      </c>
      <c r="S7275" t="str">
        <f>IFERROR(TEXT(DATEVALUE(LEFT(Table1[[#This Row],[Date of Purchase]],10)), "MMMM"), TEXT(Table1[[#This Row],[Date of Purchase]], "MMMM"))</f>
        <v>June</v>
      </c>
      <c r="T7275" t="str">
        <f>IF(OR(
  AND(Table1[[#This Row],[Ticket Priority]]="Critical", Table1[[#This Row],[Ticket Status]]&lt;&gt;"Closed"),
  AND(Table1[[#This Row],[Ticket Priority]]="High", Table1[[#This Row],[Ticket Status]]="Open")
), "Yes", "No")</f>
        <v>No</v>
      </c>
      <c r="U7275" s="4" t="str">
        <f>IF(Table1[[#This Row],[Ticket Status]]="Closed","Yes","No")</f>
        <v>No</v>
      </c>
      <c r="V7275" s="4" t="str">
        <f>IF(Table1[[#This Row],[Ticket Status]]="Pending Customer Response","Yes","No")</f>
        <v>Yes</v>
      </c>
      <c r="W7275" s="5">
        <f ca="1">COUNTIFS(Table1[Agent_name],Table1[[#This Row],[Agent_name]],Table1[Month],Table1[[#This Row],[Month]])/160</f>
        <v>0.89375000000000004</v>
      </c>
    </row>
    <row r="7276" spans="1:23" x14ac:dyDescent="0.25">
      <c r="A7276">
        <v>7275</v>
      </c>
      <c r="B7276" t="s">
        <v>23530</v>
      </c>
      <c r="C7276" t="s">
        <v>21840</v>
      </c>
      <c r="D7276">
        <v>42</v>
      </c>
      <c r="E7276" t="s">
        <v>29</v>
      </c>
      <c r="F7276" t="s">
        <v>44</v>
      </c>
      <c r="G7276" s="1">
        <v>43895</v>
      </c>
      <c r="H7276" t="s">
        <v>59</v>
      </c>
      <c r="I7276" t="s">
        <v>77</v>
      </c>
      <c r="J7276" s="3" t="s">
        <v>23531</v>
      </c>
      <c r="K7276" t="s">
        <v>24</v>
      </c>
      <c r="M7276" t="s">
        <v>25</v>
      </c>
      <c r="N7276" t="s">
        <v>55</v>
      </c>
      <c r="O7276" s="2">
        <v>45078.242754629631</v>
      </c>
      <c r="R7276" t="str">
        <f t="shared" ca="1" si="113"/>
        <v>Aisha</v>
      </c>
      <c r="S7276" t="str">
        <f>IFERROR(TEXT(DATEVALUE(LEFT(Table1[[#This Row],[Date of Purchase]],10)), "MMMM"), TEXT(Table1[[#This Row],[Date of Purchase]], "MMMM"))</f>
        <v>March</v>
      </c>
      <c r="T7276" t="str">
        <f>IF(OR(
  AND(Table1[[#This Row],[Ticket Priority]]="Critical", Table1[[#This Row],[Ticket Status]]&lt;&gt;"Closed"),
  AND(Table1[[#This Row],[Ticket Priority]]="High", Table1[[#This Row],[Ticket Status]]="Open")
), "Yes", "No")</f>
        <v>Yes</v>
      </c>
      <c r="U7276" s="4" t="str">
        <f>IF(Table1[[#This Row],[Ticket Status]]="Closed","Yes","No")</f>
        <v>No</v>
      </c>
      <c r="V7276" s="4" t="str">
        <f>IF(Table1[[#This Row],[Ticket Status]]="Pending Customer Response","Yes","No")</f>
        <v>Yes</v>
      </c>
      <c r="W7276" s="5">
        <f ca="1">COUNTIFS(Table1[Agent_name],Table1[[#This Row],[Agent_name]],Table1[Month],Table1[[#This Row],[Month]])/160</f>
        <v>1.0062500000000001</v>
      </c>
    </row>
    <row r="7277" spans="1:23" x14ac:dyDescent="0.25">
      <c r="A7277">
        <v>7276</v>
      </c>
      <c r="B7277" t="s">
        <v>23532</v>
      </c>
      <c r="C7277" t="s">
        <v>23533</v>
      </c>
      <c r="D7277">
        <v>19</v>
      </c>
      <c r="E7277" t="s">
        <v>58</v>
      </c>
      <c r="F7277" t="s">
        <v>157</v>
      </c>
      <c r="G7277" s="1">
        <v>44039</v>
      </c>
      <c r="H7277" t="s">
        <v>45</v>
      </c>
      <c r="I7277" t="s">
        <v>46</v>
      </c>
      <c r="J7277" s="3" t="s">
        <v>23534</v>
      </c>
      <c r="K7277" t="s">
        <v>24</v>
      </c>
      <c r="M7277" t="s">
        <v>143</v>
      </c>
      <c r="N7277" t="s">
        <v>33</v>
      </c>
      <c r="O7277" s="2">
        <v>45078.835138888891</v>
      </c>
      <c r="R7277" t="str">
        <f t="shared" ca="1" si="113"/>
        <v>Priya</v>
      </c>
      <c r="S7277" t="str">
        <f>IFERROR(TEXT(DATEVALUE(LEFT(Table1[[#This Row],[Date of Purchase]],10)), "MMMM"), TEXT(Table1[[#This Row],[Date of Purchase]], "MMMM"))</f>
        <v>July</v>
      </c>
      <c r="T7277" t="str">
        <f>IF(OR(
  AND(Table1[[#This Row],[Ticket Priority]]="Critical", Table1[[#This Row],[Ticket Status]]&lt;&gt;"Closed"),
  AND(Table1[[#This Row],[Ticket Priority]]="High", Table1[[#This Row],[Ticket Status]]="Open")
), "Yes", "No")</f>
        <v>No</v>
      </c>
      <c r="U7277" s="4" t="str">
        <f>IF(Table1[[#This Row],[Ticket Status]]="Closed","Yes","No")</f>
        <v>No</v>
      </c>
      <c r="V7277" s="4" t="str">
        <f>IF(Table1[[#This Row],[Ticket Status]]="Pending Customer Response","Yes","No")</f>
        <v>Yes</v>
      </c>
      <c r="W7277" s="5">
        <f ca="1">COUNTIFS(Table1[Agent_name],Table1[[#This Row],[Agent_name]],Table1[Month],Table1[[#This Row],[Month]])/160</f>
        <v>0.45</v>
      </c>
    </row>
    <row r="7278" spans="1:23" x14ac:dyDescent="0.25">
      <c r="A7278">
        <v>7277</v>
      </c>
      <c r="B7278" t="s">
        <v>23535</v>
      </c>
      <c r="C7278" t="s">
        <v>23536</v>
      </c>
      <c r="D7278">
        <v>37</v>
      </c>
      <c r="E7278" t="s">
        <v>29</v>
      </c>
      <c r="F7278" t="s">
        <v>219</v>
      </c>
      <c r="G7278" s="1">
        <v>44333</v>
      </c>
      <c r="H7278" t="s">
        <v>67</v>
      </c>
      <c r="I7278" t="s">
        <v>113</v>
      </c>
      <c r="J7278" s="3" t="s">
        <v>23537</v>
      </c>
      <c r="K7278" t="s">
        <v>24</v>
      </c>
      <c r="M7278" t="s">
        <v>25</v>
      </c>
      <c r="N7278" t="s">
        <v>33</v>
      </c>
      <c r="O7278" s="2">
        <v>45078.851122685184</v>
      </c>
      <c r="R7278" t="str">
        <f t="shared" ca="1" si="113"/>
        <v>Divya</v>
      </c>
      <c r="S7278" t="str">
        <f>IFERROR(TEXT(DATEVALUE(LEFT(Table1[[#This Row],[Date of Purchase]],10)), "MMMM"), TEXT(Table1[[#This Row],[Date of Purchase]], "MMMM"))</f>
        <v>May</v>
      </c>
      <c r="T7278" t="str">
        <f>IF(OR(
  AND(Table1[[#This Row],[Ticket Priority]]="Critical", Table1[[#This Row],[Ticket Status]]&lt;&gt;"Closed"),
  AND(Table1[[#This Row],[Ticket Priority]]="High", Table1[[#This Row],[Ticket Status]]="Open")
), "Yes", "No")</f>
        <v>Yes</v>
      </c>
      <c r="U7278" s="4" t="str">
        <f>IF(Table1[[#This Row],[Ticket Status]]="Closed","Yes","No")</f>
        <v>No</v>
      </c>
      <c r="V7278" s="4" t="str">
        <f>IF(Table1[[#This Row],[Ticket Status]]="Pending Customer Response","Yes","No")</f>
        <v>Yes</v>
      </c>
      <c r="W7278" s="5">
        <f ca="1">COUNTIFS(Table1[Agent_name],Table1[[#This Row],[Agent_name]],Table1[Month],Table1[[#This Row],[Month]])/160</f>
        <v>0.23125000000000001</v>
      </c>
    </row>
    <row r="7279" spans="1:23" x14ac:dyDescent="0.25">
      <c r="A7279">
        <v>7278</v>
      </c>
      <c r="B7279" t="s">
        <v>23538</v>
      </c>
      <c r="C7279" t="s">
        <v>23539</v>
      </c>
      <c r="D7279">
        <v>70</v>
      </c>
      <c r="E7279" t="s">
        <v>19</v>
      </c>
      <c r="F7279" t="s">
        <v>117</v>
      </c>
      <c r="G7279" s="1">
        <v>44012</v>
      </c>
      <c r="H7279" t="s">
        <v>59</v>
      </c>
      <c r="I7279" t="s">
        <v>77</v>
      </c>
      <c r="J7279" s="3" t="s">
        <v>5901</v>
      </c>
      <c r="K7279" t="s">
        <v>62</v>
      </c>
      <c r="M7279" t="s">
        <v>41</v>
      </c>
      <c r="N7279" t="s">
        <v>83</v>
      </c>
      <c r="R7279" t="str">
        <f t="shared" ca="1" si="113"/>
        <v>Meera</v>
      </c>
      <c r="S7279" t="str">
        <f>IFERROR(TEXT(DATEVALUE(LEFT(Table1[[#This Row],[Date of Purchase]],10)), "MMMM"), TEXT(Table1[[#This Row],[Date of Purchase]], "MMMM"))</f>
        <v>June</v>
      </c>
      <c r="T7279" t="str">
        <f>IF(OR(
  AND(Table1[[#This Row],[Ticket Priority]]="Critical", Table1[[#This Row],[Ticket Status]]&lt;&gt;"Closed"),
  AND(Table1[[#This Row],[Ticket Priority]]="High", Table1[[#This Row],[Ticket Status]]="Open")
), "Yes", "No")</f>
        <v>No</v>
      </c>
      <c r="U7279" s="4" t="str">
        <f>IF(Table1[[#This Row],[Ticket Status]]="Closed","Yes","No")</f>
        <v>No</v>
      </c>
      <c r="V7279" s="4" t="str">
        <f>IF(Table1[[#This Row],[Ticket Status]]="Pending Customer Response","Yes","No")</f>
        <v>No</v>
      </c>
      <c r="W7279" s="5">
        <f ca="1">COUNTIFS(Table1[Agent_name],Table1[[#This Row],[Agent_name]],Table1[Month],Table1[[#This Row],[Month]])/160</f>
        <v>0.13125000000000001</v>
      </c>
    </row>
    <row r="7280" spans="1:23" x14ac:dyDescent="0.25">
      <c r="A7280">
        <v>7279</v>
      </c>
      <c r="B7280" t="s">
        <v>23540</v>
      </c>
      <c r="C7280" t="s">
        <v>23541</v>
      </c>
      <c r="D7280">
        <v>70</v>
      </c>
      <c r="E7280" t="s">
        <v>29</v>
      </c>
      <c r="F7280" t="s">
        <v>71</v>
      </c>
      <c r="G7280" s="1">
        <v>44125</v>
      </c>
      <c r="H7280" t="s">
        <v>67</v>
      </c>
      <c r="I7280" t="s">
        <v>52</v>
      </c>
      <c r="J7280" s="3" t="s">
        <v>23542</v>
      </c>
      <c r="K7280" t="s">
        <v>24</v>
      </c>
      <c r="M7280" t="s">
        <v>143</v>
      </c>
      <c r="N7280" t="s">
        <v>33</v>
      </c>
      <c r="O7280" s="2">
        <v>45078.617812500001</v>
      </c>
      <c r="R7280" t="str">
        <f t="shared" ca="1" si="113"/>
        <v>Ravi</v>
      </c>
      <c r="S7280" t="str">
        <f>IFERROR(TEXT(DATEVALUE(LEFT(Table1[[#This Row],[Date of Purchase]],10)), "MMMM"), TEXT(Table1[[#This Row],[Date of Purchase]], "MMMM"))</f>
        <v>October</v>
      </c>
      <c r="T7280" t="str">
        <f>IF(OR(
  AND(Table1[[#This Row],[Ticket Priority]]="Critical", Table1[[#This Row],[Ticket Status]]&lt;&gt;"Closed"),
  AND(Table1[[#This Row],[Ticket Priority]]="High", Table1[[#This Row],[Ticket Status]]="Open")
), "Yes", "No")</f>
        <v>No</v>
      </c>
      <c r="U7280" s="4" t="str">
        <f>IF(Table1[[#This Row],[Ticket Status]]="Closed","Yes","No")</f>
        <v>No</v>
      </c>
      <c r="V7280" s="4" t="str">
        <f>IF(Table1[[#This Row],[Ticket Status]]="Pending Customer Response","Yes","No")</f>
        <v>Yes</v>
      </c>
      <c r="W7280" s="5">
        <f ca="1">COUNTIFS(Table1[Agent_name],Table1[[#This Row],[Agent_name]],Table1[Month],Table1[[#This Row],[Month]])/160</f>
        <v>0.58125000000000004</v>
      </c>
    </row>
    <row r="7281" spans="1:23" x14ac:dyDescent="0.25">
      <c r="A7281">
        <v>7280</v>
      </c>
      <c r="B7281" t="s">
        <v>23543</v>
      </c>
      <c r="C7281" t="s">
        <v>23544</v>
      </c>
      <c r="D7281">
        <v>41</v>
      </c>
      <c r="E7281" t="s">
        <v>58</v>
      </c>
      <c r="F7281" t="s">
        <v>397</v>
      </c>
      <c r="G7281" s="1">
        <v>43996</v>
      </c>
      <c r="H7281" t="s">
        <v>67</v>
      </c>
      <c r="I7281" t="s">
        <v>60</v>
      </c>
      <c r="J7281" s="3" t="s">
        <v>23545</v>
      </c>
      <c r="K7281" t="s">
        <v>39</v>
      </c>
      <c r="L7281" t="s">
        <v>23546</v>
      </c>
      <c r="M7281" t="s">
        <v>89</v>
      </c>
      <c r="N7281" t="s">
        <v>33</v>
      </c>
      <c r="O7281" s="2">
        <v>45078.688657407409</v>
      </c>
      <c r="P7281" s="2">
        <v>45078.246990740743</v>
      </c>
      <c r="Q7281">
        <v>1</v>
      </c>
      <c r="R7281" t="str">
        <f t="shared" ca="1" si="113"/>
        <v>Sara</v>
      </c>
      <c r="S7281" t="str">
        <f>IFERROR(TEXT(DATEVALUE(LEFT(Table1[[#This Row],[Date of Purchase]],10)), "MMMM"), TEXT(Table1[[#This Row],[Date of Purchase]], "MMMM"))</f>
        <v>June</v>
      </c>
      <c r="T7281" t="str">
        <f>IF(OR(
  AND(Table1[[#This Row],[Ticket Priority]]="Critical", Table1[[#This Row],[Ticket Status]]&lt;&gt;"Closed"),
  AND(Table1[[#This Row],[Ticket Priority]]="High", Table1[[#This Row],[Ticket Status]]="Open")
), "Yes", "No")</f>
        <v>No</v>
      </c>
      <c r="U7281" s="4" t="str">
        <f>IF(Table1[[#This Row],[Ticket Status]]="Closed","Yes","No")</f>
        <v>Yes</v>
      </c>
      <c r="V7281" s="4" t="str">
        <f>IF(Table1[[#This Row],[Ticket Status]]="Pending Customer Response","Yes","No")</f>
        <v>No</v>
      </c>
      <c r="W7281" s="5">
        <f ca="1">COUNTIFS(Table1[Agent_name],Table1[[#This Row],[Agent_name]],Table1[Month],Table1[[#This Row],[Month]])/160</f>
        <v>0.65</v>
      </c>
    </row>
    <row r="7282" spans="1:23" x14ac:dyDescent="0.25">
      <c r="A7282">
        <v>7281</v>
      </c>
      <c r="B7282" t="s">
        <v>23547</v>
      </c>
      <c r="C7282" t="s">
        <v>23548</v>
      </c>
      <c r="D7282">
        <v>68</v>
      </c>
      <c r="E7282" t="s">
        <v>19</v>
      </c>
      <c r="F7282" t="s">
        <v>107</v>
      </c>
      <c r="G7282" s="1">
        <v>44437</v>
      </c>
      <c r="H7282" t="s">
        <v>59</v>
      </c>
      <c r="I7282" t="s">
        <v>67</v>
      </c>
      <c r="J7282" s="3" t="s">
        <v>23549</v>
      </c>
      <c r="K7282" t="s">
        <v>39</v>
      </c>
      <c r="L7282" t="s">
        <v>23550</v>
      </c>
      <c r="M7282" t="s">
        <v>89</v>
      </c>
      <c r="N7282" t="s">
        <v>33</v>
      </c>
      <c r="O7282" s="2">
        <v>45078.142141203702</v>
      </c>
      <c r="P7282" s="2">
        <v>45078.933113425926</v>
      </c>
      <c r="Q7282">
        <v>5</v>
      </c>
      <c r="R7282" t="str">
        <f t="shared" ca="1" si="113"/>
        <v>Meera</v>
      </c>
      <c r="S7282" t="str">
        <f>IFERROR(TEXT(DATEVALUE(LEFT(Table1[[#This Row],[Date of Purchase]],10)), "MMMM"), TEXT(Table1[[#This Row],[Date of Purchase]], "MMMM"))</f>
        <v>August</v>
      </c>
      <c r="T7282" t="str">
        <f>IF(OR(
  AND(Table1[[#This Row],[Ticket Priority]]="Critical", Table1[[#This Row],[Ticket Status]]&lt;&gt;"Closed"),
  AND(Table1[[#This Row],[Ticket Priority]]="High", Table1[[#This Row],[Ticket Status]]="Open")
), "Yes", "No")</f>
        <v>No</v>
      </c>
      <c r="U7282" s="4" t="str">
        <f>IF(Table1[[#This Row],[Ticket Status]]="Closed","Yes","No")</f>
        <v>Yes</v>
      </c>
      <c r="V7282" s="4" t="str">
        <f>IF(Table1[[#This Row],[Ticket Status]]="Pending Customer Response","Yes","No")</f>
        <v>No</v>
      </c>
      <c r="W7282" s="5">
        <f ca="1">COUNTIFS(Table1[Agent_name],Table1[[#This Row],[Agent_name]],Table1[Month],Table1[[#This Row],[Month]])/160</f>
        <v>0.18124999999999999</v>
      </c>
    </row>
    <row r="7283" spans="1:23" x14ac:dyDescent="0.25">
      <c r="A7283">
        <v>7282</v>
      </c>
      <c r="B7283" t="s">
        <v>23551</v>
      </c>
      <c r="C7283" t="s">
        <v>11906</v>
      </c>
      <c r="D7283">
        <v>63</v>
      </c>
      <c r="E7283" t="s">
        <v>19</v>
      </c>
      <c r="F7283" t="s">
        <v>65</v>
      </c>
      <c r="G7283" s="1">
        <v>43846</v>
      </c>
      <c r="H7283" t="s">
        <v>59</v>
      </c>
      <c r="I7283" t="s">
        <v>113</v>
      </c>
      <c r="J7283" s="3" t="s">
        <v>23552</v>
      </c>
      <c r="K7283" t="s">
        <v>62</v>
      </c>
      <c r="M7283" t="s">
        <v>143</v>
      </c>
      <c r="N7283" t="s">
        <v>83</v>
      </c>
      <c r="R7283" t="str">
        <f t="shared" ca="1" si="113"/>
        <v>Aisha</v>
      </c>
      <c r="S7283" t="str">
        <f>IFERROR(TEXT(DATEVALUE(LEFT(Table1[[#This Row],[Date of Purchase]],10)), "MMMM"), TEXT(Table1[[#This Row],[Date of Purchase]], "MMMM"))</f>
        <v>January</v>
      </c>
      <c r="T7283" t="str">
        <f>IF(OR(
  AND(Table1[[#This Row],[Ticket Priority]]="Critical", Table1[[#This Row],[Ticket Status]]&lt;&gt;"Closed"),
  AND(Table1[[#This Row],[Ticket Priority]]="High", Table1[[#This Row],[Ticket Status]]="Open")
), "Yes", "No")</f>
        <v>No</v>
      </c>
      <c r="U7283" s="4" t="str">
        <f>IF(Table1[[#This Row],[Ticket Status]]="Closed","Yes","No")</f>
        <v>No</v>
      </c>
      <c r="V7283" s="4" t="str">
        <f>IF(Table1[[#This Row],[Ticket Status]]="Pending Customer Response","Yes","No")</f>
        <v>No</v>
      </c>
      <c r="W7283" s="5">
        <f ca="1">COUNTIFS(Table1[Agent_name],Table1[[#This Row],[Agent_name]],Table1[Month],Table1[[#This Row],[Month]])/160</f>
        <v>0.83125000000000004</v>
      </c>
    </row>
    <row r="7284" spans="1:23" x14ac:dyDescent="0.25">
      <c r="A7284">
        <v>7283</v>
      </c>
      <c r="B7284" t="s">
        <v>23553</v>
      </c>
      <c r="C7284" t="s">
        <v>23554</v>
      </c>
      <c r="D7284">
        <v>27</v>
      </c>
      <c r="E7284" t="s">
        <v>19</v>
      </c>
      <c r="F7284" t="s">
        <v>112</v>
      </c>
      <c r="G7284" s="1">
        <v>44184</v>
      </c>
      <c r="H7284" t="s">
        <v>45</v>
      </c>
      <c r="I7284" t="s">
        <v>93</v>
      </c>
      <c r="J7284" s="3" t="s">
        <v>23555</v>
      </c>
      <c r="K7284" t="s">
        <v>24</v>
      </c>
      <c r="M7284" t="s">
        <v>89</v>
      </c>
      <c r="N7284" t="s">
        <v>33</v>
      </c>
      <c r="O7284" s="2">
        <v>45078.861620370371</v>
      </c>
      <c r="R7284" t="str">
        <f t="shared" ca="1" si="113"/>
        <v>Aisha</v>
      </c>
      <c r="S7284" t="str">
        <f>IFERROR(TEXT(DATEVALUE(LEFT(Table1[[#This Row],[Date of Purchase]],10)), "MMMM"), TEXT(Table1[[#This Row],[Date of Purchase]], "MMMM"))</f>
        <v>December</v>
      </c>
      <c r="T7284" t="str">
        <f>IF(OR(
  AND(Table1[[#This Row],[Ticket Priority]]="Critical", Table1[[#This Row],[Ticket Status]]&lt;&gt;"Closed"),
  AND(Table1[[#This Row],[Ticket Priority]]="High", Table1[[#This Row],[Ticket Status]]="Open")
), "Yes", "No")</f>
        <v>No</v>
      </c>
      <c r="U7284" s="4" t="str">
        <f>IF(Table1[[#This Row],[Ticket Status]]="Closed","Yes","No")</f>
        <v>No</v>
      </c>
      <c r="V7284" s="4" t="str">
        <f>IF(Table1[[#This Row],[Ticket Status]]="Pending Customer Response","Yes","No")</f>
        <v>Yes</v>
      </c>
      <c r="W7284" s="5">
        <f ca="1">COUNTIFS(Table1[Agent_name],Table1[[#This Row],[Agent_name]],Table1[Month],Table1[[#This Row],[Month]])/160</f>
        <v>0.91249999999999998</v>
      </c>
    </row>
    <row r="7285" spans="1:23" x14ac:dyDescent="0.25">
      <c r="A7285">
        <v>7284</v>
      </c>
      <c r="B7285" t="s">
        <v>23556</v>
      </c>
      <c r="C7285" t="s">
        <v>23557</v>
      </c>
      <c r="D7285">
        <v>54</v>
      </c>
      <c r="E7285" t="s">
        <v>29</v>
      </c>
      <c r="F7285" t="s">
        <v>249</v>
      </c>
      <c r="G7285" s="1">
        <v>44350</v>
      </c>
      <c r="H7285" t="s">
        <v>45</v>
      </c>
      <c r="I7285" t="s">
        <v>59</v>
      </c>
      <c r="J7285" s="3" t="s">
        <v>23558</v>
      </c>
      <c r="K7285" t="s">
        <v>62</v>
      </c>
      <c r="M7285" t="s">
        <v>41</v>
      </c>
      <c r="N7285" t="s">
        <v>26</v>
      </c>
      <c r="R7285" t="str">
        <f t="shared" ca="1" si="113"/>
        <v>Sara</v>
      </c>
      <c r="S7285" t="str">
        <f>IFERROR(TEXT(DATEVALUE(LEFT(Table1[[#This Row],[Date of Purchase]],10)), "MMMM"), TEXT(Table1[[#This Row],[Date of Purchase]], "MMMM"))</f>
        <v>June</v>
      </c>
      <c r="T7285" t="str">
        <f>IF(OR(
  AND(Table1[[#This Row],[Ticket Priority]]="Critical", Table1[[#This Row],[Ticket Status]]&lt;&gt;"Closed"),
  AND(Table1[[#This Row],[Ticket Priority]]="High", Table1[[#This Row],[Ticket Status]]="Open")
), "Yes", "No")</f>
        <v>No</v>
      </c>
      <c r="U7285" s="4" t="str">
        <f>IF(Table1[[#This Row],[Ticket Status]]="Closed","Yes","No")</f>
        <v>No</v>
      </c>
      <c r="V7285" s="4" t="str">
        <f>IF(Table1[[#This Row],[Ticket Status]]="Pending Customer Response","Yes","No")</f>
        <v>No</v>
      </c>
      <c r="W7285" s="5">
        <f ca="1">COUNTIFS(Table1[Agent_name],Table1[[#This Row],[Agent_name]],Table1[Month],Table1[[#This Row],[Month]])/160</f>
        <v>0.65</v>
      </c>
    </row>
    <row r="7286" spans="1:23" x14ac:dyDescent="0.25">
      <c r="A7286">
        <v>7285</v>
      </c>
      <c r="B7286" t="s">
        <v>23559</v>
      </c>
      <c r="C7286" t="s">
        <v>23560</v>
      </c>
      <c r="D7286">
        <v>39</v>
      </c>
      <c r="E7286" t="s">
        <v>29</v>
      </c>
      <c r="F7286" t="s">
        <v>202</v>
      </c>
      <c r="G7286" s="1">
        <v>44232</v>
      </c>
      <c r="H7286" t="s">
        <v>67</v>
      </c>
      <c r="I7286" t="s">
        <v>72</v>
      </c>
      <c r="J7286" s="3" t="s">
        <v>23561</v>
      </c>
      <c r="K7286" t="s">
        <v>39</v>
      </c>
      <c r="L7286" t="s">
        <v>23562</v>
      </c>
      <c r="M7286" t="s">
        <v>143</v>
      </c>
      <c r="N7286" t="s">
        <v>33</v>
      </c>
      <c r="O7286" s="2">
        <v>45078.060254629629</v>
      </c>
      <c r="P7286" s="2">
        <v>45078.31858796296</v>
      </c>
      <c r="Q7286">
        <v>5</v>
      </c>
      <c r="R7286" t="str">
        <f t="shared" ca="1" si="113"/>
        <v>Priya</v>
      </c>
      <c r="S7286" t="str">
        <f>IFERROR(TEXT(DATEVALUE(LEFT(Table1[[#This Row],[Date of Purchase]],10)), "MMMM"), TEXT(Table1[[#This Row],[Date of Purchase]], "MMMM"))</f>
        <v>February</v>
      </c>
      <c r="T7286" t="str">
        <f>IF(OR(
  AND(Table1[[#This Row],[Ticket Priority]]="Critical", Table1[[#This Row],[Ticket Status]]&lt;&gt;"Closed"),
  AND(Table1[[#This Row],[Ticket Priority]]="High", Table1[[#This Row],[Ticket Status]]="Open")
), "Yes", "No")</f>
        <v>No</v>
      </c>
      <c r="U7286" s="4" t="str">
        <f>IF(Table1[[#This Row],[Ticket Status]]="Closed","Yes","No")</f>
        <v>Yes</v>
      </c>
      <c r="V7286" s="4" t="str">
        <f>IF(Table1[[#This Row],[Ticket Status]]="Pending Customer Response","Yes","No")</f>
        <v>No</v>
      </c>
      <c r="W7286" s="5">
        <f ca="1">COUNTIFS(Table1[Agent_name],Table1[[#This Row],[Agent_name]],Table1[Month],Table1[[#This Row],[Month]])/160</f>
        <v>0.44374999999999998</v>
      </c>
    </row>
    <row r="7287" spans="1:23" x14ac:dyDescent="0.25">
      <c r="A7287">
        <v>7286</v>
      </c>
      <c r="B7287" t="s">
        <v>23563</v>
      </c>
      <c r="C7287" t="s">
        <v>23564</v>
      </c>
      <c r="D7287">
        <v>28</v>
      </c>
      <c r="E7287" t="s">
        <v>29</v>
      </c>
      <c r="F7287" t="s">
        <v>421</v>
      </c>
      <c r="G7287" s="1">
        <v>44514</v>
      </c>
      <c r="H7287" t="s">
        <v>59</v>
      </c>
      <c r="I7287" t="s">
        <v>77</v>
      </c>
      <c r="J7287" s="3" t="s">
        <v>23565</v>
      </c>
      <c r="K7287" t="s">
        <v>62</v>
      </c>
      <c r="M7287" t="s">
        <v>25</v>
      </c>
      <c r="N7287" t="s">
        <v>33</v>
      </c>
      <c r="R7287" t="str">
        <f t="shared" ca="1" si="113"/>
        <v>Karan</v>
      </c>
      <c r="S7287" t="str">
        <f>IFERROR(TEXT(DATEVALUE(LEFT(Table1[[#This Row],[Date of Purchase]],10)), "MMMM"), TEXT(Table1[[#This Row],[Date of Purchase]], "MMMM"))</f>
        <v>November</v>
      </c>
      <c r="T7287" t="str">
        <f>IF(OR(
  AND(Table1[[#This Row],[Ticket Priority]]="Critical", Table1[[#This Row],[Ticket Status]]&lt;&gt;"Closed"),
  AND(Table1[[#This Row],[Ticket Priority]]="High", Table1[[#This Row],[Ticket Status]]="Open")
), "Yes", "No")</f>
        <v>Yes</v>
      </c>
      <c r="U7287" s="4" t="str">
        <f>IF(Table1[[#This Row],[Ticket Status]]="Closed","Yes","No")</f>
        <v>No</v>
      </c>
      <c r="V7287" s="4" t="str">
        <f>IF(Table1[[#This Row],[Ticket Status]]="Pending Customer Response","Yes","No")</f>
        <v>No</v>
      </c>
      <c r="W7287" s="5">
        <f ca="1">COUNTIFS(Table1[Agent_name],Table1[[#This Row],[Agent_name]],Table1[Month],Table1[[#This Row],[Month]])/160</f>
        <v>0.1875</v>
      </c>
    </row>
    <row r="7288" spans="1:23" x14ac:dyDescent="0.25">
      <c r="A7288">
        <v>7287</v>
      </c>
      <c r="B7288" t="s">
        <v>23566</v>
      </c>
      <c r="C7288" t="s">
        <v>23567</v>
      </c>
      <c r="D7288">
        <v>58</v>
      </c>
      <c r="E7288" t="s">
        <v>58</v>
      </c>
      <c r="F7288" t="s">
        <v>281</v>
      </c>
      <c r="G7288" s="1">
        <v>44155</v>
      </c>
      <c r="H7288" t="s">
        <v>66</v>
      </c>
      <c r="I7288" t="s">
        <v>93</v>
      </c>
      <c r="J7288" s="3" t="s">
        <v>23568</v>
      </c>
      <c r="K7288" t="s">
        <v>24</v>
      </c>
      <c r="M7288" t="s">
        <v>143</v>
      </c>
      <c r="N7288" t="s">
        <v>55</v>
      </c>
      <c r="O7288" s="2">
        <v>45078.638055555559</v>
      </c>
      <c r="R7288" t="str">
        <f t="shared" ca="1" si="113"/>
        <v>Mohit</v>
      </c>
      <c r="S7288" t="str">
        <f>IFERROR(TEXT(DATEVALUE(LEFT(Table1[[#This Row],[Date of Purchase]],10)), "MMMM"), TEXT(Table1[[#This Row],[Date of Purchase]], "MMMM"))</f>
        <v>November</v>
      </c>
      <c r="T7288" t="str">
        <f>IF(OR(
  AND(Table1[[#This Row],[Ticket Priority]]="Critical", Table1[[#This Row],[Ticket Status]]&lt;&gt;"Closed"),
  AND(Table1[[#This Row],[Ticket Priority]]="High", Table1[[#This Row],[Ticket Status]]="Open")
), "Yes", "No")</f>
        <v>No</v>
      </c>
      <c r="U7288" s="4" t="str">
        <f>IF(Table1[[#This Row],[Ticket Status]]="Closed","Yes","No")</f>
        <v>No</v>
      </c>
      <c r="V7288" s="4" t="str">
        <f>IF(Table1[[#This Row],[Ticket Status]]="Pending Customer Response","Yes","No")</f>
        <v>Yes</v>
      </c>
      <c r="W7288" s="5">
        <f ca="1">COUNTIFS(Table1[Agent_name],Table1[[#This Row],[Agent_name]],Table1[Month],Table1[[#This Row],[Month]])/160</f>
        <v>0.4375</v>
      </c>
    </row>
    <row r="7289" spans="1:23" x14ac:dyDescent="0.25">
      <c r="A7289">
        <v>7288</v>
      </c>
      <c r="B7289" t="s">
        <v>23569</v>
      </c>
      <c r="C7289" t="s">
        <v>23570</v>
      </c>
      <c r="D7289">
        <v>19</v>
      </c>
      <c r="E7289" t="s">
        <v>19</v>
      </c>
      <c r="F7289" t="s">
        <v>20</v>
      </c>
      <c r="G7289" s="1">
        <v>44182</v>
      </c>
      <c r="H7289" t="s">
        <v>67</v>
      </c>
      <c r="I7289" t="s">
        <v>67</v>
      </c>
      <c r="J7289" s="3" t="s">
        <v>23571</v>
      </c>
      <c r="K7289" t="s">
        <v>24</v>
      </c>
      <c r="M7289" t="s">
        <v>25</v>
      </c>
      <c r="N7289" t="s">
        <v>55</v>
      </c>
      <c r="O7289" s="2">
        <v>45078.286689814813</v>
      </c>
      <c r="R7289" t="str">
        <f t="shared" ca="1" si="113"/>
        <v>Aisha</v>
      </c>
      <c r="S7289" t="str">
        <f>IFERROR(TEXT(DATEVALUE(LEFT(Table1[[#This Row],[Date of Purchase]],10)), "MMMM"), TEXT(Table1[[#This Row],[Date of Purchase]], "MMMM"))</f>
        <v>December</v>
      </c>
      <c r="T7289" t="str">
        <f>IF(OR(
  AND(Table1[[#This Row],[Ticket Priority]]="Critical", Table1[[#This Row],[Ticket Status]]&lt;&gt;"Closed"),
  AND(Table1[[#This Row],[Ticket Priority]]="High", Table1[[#This Row],[Ticket Status]]="Open")
), "Yes", "No")</f>
        <v>Yes</v>
      </c>
      <c r="U7289" s="4" t="str">
        <f>IF(Table1[[#This Row],[Ticket Status]]="Closed","Yes","No")</f>
        <v>No</v>
      </c>
      <c r="V7289" s="4" t="str">
        <f>IF(Table1[[#This Row],[Ticket Status]]="Pending Customer Response","Yes","No")</f>
        <v>Yes</v>
      </c>
      <c r="W7289" s="5">
        <f ca="1">COUNTIFS(Table1[Agent_name],Table1[[#This Row],[Agent_name]],Table1[Month],Table1[[#This Row],[Month]])/160</f>
        <v>0.91249999999999998</v>
      </c>
    </row>
    <row r="7290" spans="1:23" x14ac:dyDescent="0.25">
      <c r="A7290">
        <v>7289</v>
      </c>
      <c r="B7290" t="s">
        <v>23572</v>
      </c>
      <c r="C7290" t="s">
        <v>23573</v>
      </c>
      <c r="D7290">
        <v>69</v>
      </c>
      <c r="E7290" t="s">
        <v>29</v>
      </c>
      <c r="F7290" t="s">
        <v>20</v>
      </c>
      <c r="G7290" s="1">
        <v>44346</v>
      </c>
      <c r="H7290" t="s">
        <v>59</v>
      </c>
      <c r="I7290" t="s">
        <v>72</v>
      </c>
      <c r="J7290" s="3" t="s">
        <v>23574</v>
      </c>
      <c r="K7290" t="s">
        <v>24</v>
      </c>
      <c r="M7290" t="s">
        <v>143</v>
      </c>
      <c r="N7290" t="s">
        <v>83</v>
      </c>
      <c r="O7290" s="2">
        <v>45078.652685185189</v>
      </c>
      <c r="R7290" t="str">
        <f t="shared" ca="1" si="113"/>
        <v>Sara</v>
      </c>
      <c r="S7290" t="str">
        <f>IFERROR(TEXT(DATEVALUE(LEFT(Table1[[#This Row],[Date of Purchase]],10)), "MMMM"), TEXT(Table1[[#This Row],[Date of Purchase]], "MMMM"))</f>
        <v>May</v>
      </c>
      <c r="T7290" t="str">
        <f>IF(OR(
  AND(Table1[[#This Row],[Ticket Priority]]="Critical", Table1[[#This Row],[Ticket Status]]&lt;&gt;"Closed"),
  AND(Table1[[#This Row],[Ticket Priority]]="High", Table1[[#This Row],[Ticket Status]]="Open")
), "Yes", "No")</f>
        <v>No</v>
      </c>
      <c r="U7290" s="4" t="str">
        <f>IF(Table1[[#This Row],[Ticket Status]]="Closed","Yes","No")</f>
        <v>No</v>
      </c>
      <c r="V7290" s="4" t="str">
        <f>IF(Table1[[#This Row],[Ticket Status]]="Pending Customer Response","Yes","No")</f>
        <v>Yes</v>
      </c>
      <c r="W7290" s="5">
        <f ca="1">COUNTIFS(Table1[Agent_name],Table1[[#This Row],[Agent_name]],Table1[Month],Table1[[#This Row],[Month]])/160</f>
        <v>0.64375000000000004</v>
      </c>
    </row>
    <row r="7291" spans="1:23" x14ac:dyDescent="0.25">
      <c r="A7291">
        <v>7290</v>
      </c>
      <c r="B7291" t="s">
        <v>23575</v>
      </c>
      <c r="C7291" t="s">
        <v>23576</v>
      </c>
      <c r="D7291">
        <v>28</v>
      </c>
      <c r="E7291" t="s">
        <v>29</v>
      </c>
      <c r="F7291" t="s">
        <v>281</v>
      </c>
      <c r="G7291" s="1">
        <v>43997</v>
      </c>
      <c r="H7291" t="s">
        <v>45</v>
      </c>
      <c r="I7291" t="s">
        <v>52</v>
      </c>
      <c r="J7291" s="3" t="s">
        <v>23577</v>
      </c>
      <c r="K7291" t="s">
        <v>24</v>
      </c>
      <c r="M7291" t="s">
        <v>89</v>
      </c>
      <c r="N7291" t="s">
        <v>26</v>
      </c>
      <c r="O7291" s="2">
        <v>45078.822152777779</v>
      </c>
      <c r="R7291" t="str">
        <f t="shared" ca="1" si="113"/>
        <v>Neha</v>
      </c>
      <c r="S7291" t="str">
        <f>IFERROR(TEXT(DATEVALUE(LEFT(Table1[[#This Row],[Date of Purchase]],10)), "MMMM"), TEXT(Table1[[#This Row],[Date of Purchase]], "MMMM"))</f>
        <v>June</v>
      </c>
      <c r="T7291" t="str">
        <f>IF(OR(
  AND(Table1[[#This Row],[Ticket Priority]]="Critical", Table1[[#This Row],[Ticket Status]]&lt;&gt;"Closed"),
  AND(Table1[[#This Row],[Ticket Priority]]="High", Table1[[#This Row],[Ticket Status]]="Open")
), "Yes", "No")</f>
        <v>No</v>
      </c>
      <c r="U7291" s="4" t="str">
        <f>IF(Table1[[#This Row],[Ticket Status]]="Closed","Yes","No")</f>
        <v>No</v>
      </c>
      <c r="V7291" s="4" t="str">
        <f>IF(Table1[[#This Row],[Ticket Status]]="Pending Customer Response","Yes","No")</f>
        <v>Yes</v>
      </c>
      <c r="W7291" s="5">
        <f ca="1">COUNTIFS(Table1[Agent_name],Table1[[#This Row],[Agent_name]],Table1[Month],Table1[[#This Row],[Month]])/160</f>
        <v>0.19375000000000001</v>
      </c>
    </row>
    <row r="7292" spans="1:23" x14ac:dyDescent="0.25">
      <c r="A7292">
        <v>7291</v>
      </c>
      <c r="B7292" t="s">
        <v>23578</v>
      </c>
      <c r="C7292" t="s">
        <v>23579</v>
      </c>
      <c r="D7292">
        <v>31</v>
      </c>
      <c r="E7292" t="s">
        <v>58</v>
      </c>
      <c r="F7292" t="s">
        <v>92</v>
      </c>
      <c r="G7292" s="1">
        <v>44137</v>
      </c>
      <c r="H7292" t="s">
        <v>45</v>
      </c>
      <c r="I7292" t="s">
        <v>93</v>
      </c>
      <c r="J7292" s="3" t="s">
        <v>442</v>
      </c>
      <c r="K7292" t="s">
        <v>62</v>
      </c>
      <c r="M7292" t="s">
        <v>143</v>
      </c>
      <c r="N7292" t="s">
        <v>33</v>
      </c>
      <c r="Q7292">
        <v>5</v>
      </c>
      <c r="R7292" t="str">
        <f t="shared" ca="1" si="113"/>
        <v>Meera</v>
      </c>
      <c r="S7292" t="str">
        <f>IFERROR(TEXT(DATEVALUE(LEFT(Table1[[#This Row],[Date of Purchase]],10)), "MMMM"), TEXT(Table1[[#This Row],[Date of Purchase]], "MMMM"))</f>
        <v>November</v>
      </c>
      <c r="T7292" t="str">
        <f>IF(OR(
  AND(Table1[[#This Row],[Ticket Priority]]="Critical", Table1[[#This Row],[Ticket Status]]&lt;&gt;"Closed"),
  AND(Table1[[#This Row],[Ticket Priority]]="High", Table1[[#This Row],[Ticket Status]]="Open")
), "Yes", "No")</f>
        <v>No</v>
      </c>
      <c r="U7292" s="4" t="str">
        <f>IF(Table1[[#This Row],[Ticket Status]]="Closed","Yes","No")</f>
        <v>No</v>
      </c>
      <c r="V7292" s="4" t="str">
        <f>IF(Table1[[#This Row],[Ticket Status]]="Pending Customer Response","Yes","No")</f>
        <v>No</v>
      </c>
      <c r="W7292" s="5">
        <f ca="1">COUNTIFS(Table1[Agent_name],Table1[[#This Row],[Agent_name]],Table1[Month],Table1[[#This Row],[Month]])/160</f>
        <v>0.23749999999999999</v>
      </c>
    </row>
    <row r="7293" spans="1:23" x14ac:dyDescent="0.25">
      <c r="A7293">
        <v>7292</v>
      </c>
      <c r="B7293" t="s">
        <v>23580</v>
      </c>
      <c r="C7293" t="s">
        <v>23581</v>
      </c>
      <c r="D7293">
        <v>46</v>
      </c>
      <c r="E7293" t="s">
        <v>58</v>
      </c>
      <c r="F7293" t="s">
        <v>65</v>
      </c>
      <c r="G7293" s="1">
        <v>44367</v>
      </c>
      <c r="H7293" t="s">
        <v>67</v>
      </c>
      <c r="I7293" t="s">
        <v>60</v>
      </c>
      <c r="J7293" s="3" t="s">
        <v>985</v>
      </c>
      <c r="K7293" t="s">
        <v>24</v>
      </c>
      <c r="M7293" t="s">
        <v>41</v>
      </c>
      <c r="N7293" t="s">
        <v>26</v>
      </c>
      <c r="O7293" s="2">
        <v>45078.286736111113</v>
      </c>
      <c r="R7293" t="str">
        <f t="shared" ca="1" si="113"/>
        <v>Ravi</v>
      </c>
      <c r="S7293" t="str">
        <f>IFERROR(TEXT(DATEVALUE(LEFT(Table1[[#This Row],[Date of Purchase]],10)), "MMMM"), TEXT(Table1[[#This Row],[Date of Purchase]], "MMMM"))</f>
        <v>June</v>
      </c>
      <c r="T7293" t="str">
        <f>IF(OR(
  AND(Table1[[#This Row],[Ticket Priority]]="Critical", Table1[[#This Row],[Ticket Status]]&lt;&gt;"Closed"),
  AND(Table1[[#This Row],[Ticket Priority]]="High", Table1[[#This Row],[Ticket Status]]="Open")
), "Yes", "No")</f>
        <v>No</v>
      </c>
      <c r="U7293" s="4" t="str">
        <f>IF(Table1[[#This Row],[Ticket Status]]="Closed","Yes","No")</f>
        <v>No</v>
      </c>
      <c r="V7293" s="4" t="str">
        <f>IF(Table1[[#This Row],[Ticket Status]]="Pending Customer Response","Yes","No")</f>
        <v>Yes</v>
      </c>
      <c r="W7293" s="5">
        <f ca="1">COUNTIFS(Table1[Agent_name],Table1[[#This Row],[Agent_name]],Table1[Month],Table1[[#This Row],[Month]])/160</f>
        <v>0.58125000000000004</v>
      </c>
    </row>
    <row r="7294" spans="1:23" x14ac:dyDescent="0.25">
      <c r="A7294">
        <v>7293</v>
      </c>
      <c r="B7294" t="s">
        <v>23582</v>
      </c>
      <c r="C7294" t="s">
        <v>23583</v>
      </c>
      <c r="D7294">
        <v>43</v>
      </c>
      <c r="E7294" t="s">
        <v>29</v>
      </c>
      <c r="F7294" t="s">
        <v>92</v>
      </c>
      <c r="G7294" s="1">
        <v>44435</v>
      </c>
      <c r="H7294" t="s">
        <v>21</v>
      </c>
      <c r="I7294" t="s">
        <v>150</v>
      </c>
      <c r="J7294" s="3" t="s">
        <v>23584</v>
      </c>
      <c r="K7294" t="s">
        <v>24</v>
      </c>
      <c r="M7294" t="s">
        <v>25</v>
      </c>
      <c r="N7294" t="s">
        <v>33</v>
      </c>
      <c r="O7294" s="2">
        <v>45078.083969907406</v>
      </c>
      <c r="R7294" t="str">
        <f t="shared" ca="1" si="113"/>
        <v>Sara</v>
      </c>
      <c r="S7294" t="str">
        <f>IFERROR(TEXT(DATEVALUE(LEFT(Table1[[#This Row],[Date of Purchase]],10)), "MMMM"), TEXT(Table1[[#This Row],[Date of Purchase]], "MMMM"))</f>
        <v>August</v>
      </c>
      <c r="T7294" t="str">
        <f>IF(OR(
  AND(Table1[[#This Row],[Ticket Priority]]="Critical", Table1[[#This Row],[Ticket Status]]&lt;&gt;"Closed"),
  AND(Table1[[#This Row],[Ticket Priority]]="High", Table1[[#This Row],[Ticket Status]]="Open")
), "Yes", "No")</f>
        <v>Yes</v>
      </c>
      <c r="U7294" s="4" t="str">
        <f>IF(Table1[[#This Row],[Ticket Status]]="Closed","Yes","No")</f>
        <v>No</v>
      </c>
      <c r="V7294" s="4" t="str">
        <f>IF(Table1[[#This Row],[Ticket Status]]="Pending Customer Response","Yes","No")</f>
        <v>Yes</v>
      </c>
      <c r="W7294" s="5">
        <f ca="1">COUNTIFS(Table1[Agent_name],Table1[[#This Row],[Agent_name]],Table1[Month],Table1[[#This Row],[Month]])/160</f>
        <v>0.8</v>
      </c>
    </row>
    <row r="7295" spans="1:23" x14ac:dyDescent="0.25">
      <c r="A7295">
        <v>7294</v>
      </c>
      <c r="B7295" t="s">
        <v>23585</v>
      </c>
      <c r="C7295" t="s">
        <v>23586</v>
      </c>
      <c r="D7295">
        <v>23</v>
      </c>
      <c r="E7295" t="s">
        <v>19</v>
      </c>
      <c r="F7295" t="s">
        <v>699</v>
      </c>
      <c r="G7295" s="1">
        <v>44384</v>
      </c>
      <c r="H7295" t="s">
        <v>45</v>
      </c>
      <c r="I7295" t="s">
        <v>60</v>
      </c>
      <c r="J7295" s="3" t="s">
        <v>23587</v>
      </c>
      <c r="K7295" t="s">
        <v>62</v>
      </c>
      <c r="M7295" t="s">
        <v>41</v>
      </c>
      <c r="N7295" t="s">
        <v>26</v>
      </c>
      <c r="R7295" t="str">
        <f t="shared" ca="1" si="113"/>
        <v>Sara</v>
      </c>
      <c r="S7295" t="str">
        <f>IFERROR(TEXT(DATEVALUE(LEFT(Table1[[#This Row],[Date of Purchase]],10)), "MMMM"), TEXT(Table1[[#This Row],[Date of Purchase]], "MMMM"))</f>
        <v>July</v>
      </c>
      <c r="T7295" t="str">
        <f>IF(OR(
  AND(Table1[[#This Row],[Ticket Priority]]="Critical", Table1[[#This Row],[Ticket Status]]&lt;&gt;"Closed"),
  AND(Table1[[#This Row],[Ticket Priority]]="High", Table1[[#This Row],[Ticket Status]]="Open")
), "Yes", "No")</f>
        <v>No</v>
      </c>
      <c r="U7295" s="4" t="str">
        <f>IF(Table1[[#This Row],[Ticket Status]]="Closed","Yes","No")</f>
        <v>No</v>
      </c>
      <c r="V7295" s="4" t="str">
        <f>IF(Table1[[#This Row],[Ticket Status]]="Pending Customer Response","Yes","No")</f>
        <v>No</v>
      </c>
      <c r="W7295" s="5">
        <f ca="1">COUNTIFS(Table1[Agent_name],Table1[[#This Row],[Agent_name]],Table1[Month],Table1[[#This Row],[Month]])/160</f>
        <v>0.6875</v>
      </c>
    </row>
    <row r="7296" spans="1:23" x14ac:dyDescent="0.25">
      <c r="A7296">
        <v>7295</v>
      </c>
      <c r="B7296" t="s">
        <v>23588</v>
      </c>
      <c r="C7296" t="s">
        <v>23589</v>
      </c>
      <c r="D7296">
        <v>62</v>
      </c>
      <c r="E7296" t="s">
        <v>58</v>
      </c>
      <c r="F7296" t="s">
        <v>286</v>
      </c>
      <c r="G7296" s="1">
        <v>44102</v>
      </c>
      <c r="H7296" t="s">
        <v>66</v>
      </c>
      <c r="I7296" t="s">
        <v>59</v>
      </c>
      <c r="J7296" s="3" t="s">
        <v>23590</v>
      </c>
      <c r="K7296" t="s">
        <v>62</v>
      </c>
      <c r="M7296" t="s">
        <v>143</v>
      </c>
      <c r="N7296" t="s">
        <v>33</v>
      </c>
      <c r="R7296" t="str">
        <f t="shared" ca="1" si="113"/>
        <v>Neha</v>
      </c>
      <c r="S7296" t="str">
        <f>IFERROR(TEXT(DATEVALUE(LEFT(Table1[[#This Row],[Date of Purchase]],10)), "MMMM"), TEXT(Table1[[#This Row],[Date of Purchase]], "MMMM"))</f>
        <v>September</v>
      </c>
      <c r="T7296" t="str">
        <f>IF(OR(
  AND(Table1[[#This Row],[Ticket Priority]]="Critical", Table1[[#This Row],[Ticket Status]]&lt;&gt;"Closed"),
  AND(Table1[[#This Row],[Ticket Priority]]="High", Table1[[#This Row],[Ticket Status]]="Open")
), "Yes", "No")</f>
        <v>No</v>
      </c>
      <c r="U7296" s="4" t="str">
        <f>IF(Table1[[#This Row],[Ticket Status]]="Closed","Yes","No")</f>
        <v>No</v>
      </c>
      <c r="V7296" s="4" t="str">
        <f>IF(Table1[[#This Row],[Ticket Status]]="Pending Customer Response","Yes","No")</f>
        <v>No</v>
      </c>
      <c r="W7296" s="5">
        <f ca="1">COUNTIFS(Table1[Agent_name],Table1[[#This Row],[Agent_name]],Table1[Month],Table1[[#This Row],[Month]])/160</f>
        <v>0.21249999999999999</v>
      </c>
    </row>
    <row r="7297" spans="1:23" x14ac:dyDescent="0.25">
      <c r="A7297">
        <v>7296</v>
      </c>
      <c r="B7297" t="s">
        <v>23591</v>
      </c>
      <c r="C7297" t="s">
        <v>23592</v>
      </c>
      <c r="D7297">
        <v>47</v>
      </c>
      <c r="E7297" t="s">
        <v>29</v>
      </c>
      <c r="F7297" t="s">
        <v>81</v>
      </c>
      <c r="G7297" s="1">
        <v>44174</v>
      </c>
      <c r="H7297" t="s">
        <v>21</v>
      </c>
      <c r="I7297" t="s">
        <v>77</v>
      </c>
      <c r="J7297" s="3" t="s">
        <v>23593</v>
      </c>
      <c r="K7297" t="s">
        <v>24</v>
      </c>
      <c r="M7297" t="s">
        <v>25</v>
      </c>
      <c r="N7297" t="s">
        <v>26</v>
      </c>
      <c r="O7297" s="2">
        <v>45078.811793981484</v>
      </c>
      <c r="R7297" t="str">
        <f t="shared" ca="1" si="113"/>
        <v>Aisha</v>
      </c>
      <c r="S7297" t="str">
        <f>IFERROR(TEXT(DATEVALUE(LEFT(Table1[[#This Row],[Date of Purchase]],10)), "MMMM"), TEXT(Table1[[#This Row],[Date of Purchase]], "MMMM"))</f>
        <v>December</v>
      </c>
      <c r="T7297" t="str">
        <f>IF(OR(
  AND(Table1[[#This Row],[Ticket Priority]]="Critical", Table1[[#This Row],[Ticket Status]]&lt;&gt;"Closed"),
  AND(Table1[[#This Row],[Ticket Priority]]="High", Table1[[#This Row],[Ticket Status]]="Open")
), "Yes", "No")</f>
        <v>Yes</v>
      </c>
      <c r="U7297" s="4" t="str">
        <f>IF(Table1[[#This Row],[Ticket Status]]="Closed","Yes","No")</f>
        <v>No</v>
      </c>
      <c r="V7297" s="4" t="str">
        <f>IF(Table1[[#This Row],[Ticket Status]]="Pending Customer Response","Yes","No")</f>
        <v>Yes</v>
      </c>
      <c r="W7297" s="5">
        <f ca="1">COUNTIFS(Table1[Agent_name],Table1[[#This Row],[Agent_name]],Table1[Month],Table1[[#This Row],[Month]])/160</f>
        <v>0.91249999999999998</v>
      </c>
    </row>
    <row r="7298" spans="1:23" x14ac:dyDescent="0.25">
      <c r="A7298">
        <v>7297</v>
      </c>
      <c r="B7298" t="s">
        <v>23594</v>
      </c>
      <c r="C7298" t="s">
        <v>23595</v>
      </c>
      <c r="D7298">
        <v>22</v>
      </c>
      <c r="E7298" t="s">
        <v>29</v>
      </c>
      <c r="F7298" t="s">
        <v>81</v>
      </c>
      <c r="G7298" s="1">
        <v>44113</v>
      </c>
      <c r="H7298" t="s">
        <v>67</v>
      </c>
      <c r="I7298" t="s">
        <v>99</v>
      </c>
      <c r="J7298" s="3" t="s">
        <v>23596</v>
      </c>
      <c r="K7298" t="s">
        <v>39</v>
      </c>
      <c r="L7298" t="s">
        <v>23597</v>
      </c>
      <c r="M7298" t="s">
        <v>143</v>
      </c>
      <c r="N7298" t="s">
        <v>33</v>
      </c>
      <c r="O7298" s="2">
        <v>45078.427789351852</v>
      </c>
      <c r="P7298" s="2">
        <v>45078.600011574075</v>
      </c>
      <c r="Q7298">
        <v>1</v>
      </c>
      <c r="R7298" t="str">
        <f t="shared" ref="R7298:R7361" ca="1" si="114">CHOOSE(
RANDBETWEEN(1,20),
"Aisha","Aisha","Aisha","Aisha",
"Ravi","Ravi","Ravi",
"Sara","Sara","Sara",
"Mohit","Mohit",
"Priya","Priya",
"Arjun",
"Neha","Rahul","Divya","Karan","Meera","Sanjay"
)</f>
        <v>Aisha</v>
      </c>
      <c r="S7298" t="str">
        <f>IFERROR(TEXT(DATEVALUE(LEFT(Table1[[#This Row],[Date of Purchase]],10)), "MMMM"), TEXT(Table1[[#This Row],[Date of Purchase]], "MMMM"))</f>
        <v>October</v>
      </c>
      <c r="T7298" t="str">
        <f>IF(OR(
  AND(Table1[[#This Row],[Ticket Priority]]="Critical", Table1[[#This Row],[Ticket Status]]&lt;&gt;"Closed"),
  AND(Table1[[#This Row],[Ticket Priority]]="High", Table1[[#This Row],[Ticket Status]]="Open")
), "Yes", "No")</f>
        <v>No</v>
      </c>
      <c r="U7298" s="4" t="str">
        <f>IF(Table1[[#This Row],[Ticket Status]]="Closed","Yes","No")</f>
        <v>Yes</v>
      </c>
      <c r="V7298" s="4" t="str">
        <f>IF(Table1[[#This Row],[Ticket Status]]="Pending Customer Response","Yes","No")</f>
        <v>No</v>
      </c>
      <c r="W7298" s="5">
        <f ca="1">COUNTIFS(Table1[Agent_name],Table1[[#This Row],[Agent_name]],Table1[Month],Table1[[#This Row],[Month]])/160</f>
        <v>0.85624999999999996</v>
      </c>
    </row>
    <row r="7299" spans="1:23" x14ac:dyDescent="0.25">
      <c r="A7299">
        <v>7298</v>
      </c>
      <c r="B7299" t="s">
        <v>23598</v>
      </c>
      <c r="C7299" t="s">
        <v>23599</v>
      </c>
      <c r="D7299">
        <v>22</v>
      </c>
      <c r="E7299" t="s">
        <v>58</v>
      </c>
      <c r="F7299" t="s">
        <v>161</v>
      </c>
      <c r="G7299" s="1">
        <v>44510</v>
      </c>
      <c r="H7299" t="s">
        <v>45</v>
      </c>
      <c r="I7299" t="s">
        <v>141</v>
      </c>
      <c r="J7299" s="3" t="s">
        <v>23600</v>
      </c>
      <c r="K7299" t="s">
        <v>62</v>
      </c>
      <c r="M7299" t="s">
        <v>89</v>
      </c>
      <c r="N7299" t="s">
        <v>55</v>
      </c>
      <c r="R7299" t="str">
        <f t="shared" ca="1" si="114"/>
        <v>Sara</v>
      </c>
      <c r="S7299" t="str">
        <f>IFERROR(TEXT(DATEVALUE(LEFT(Table1[[#This Row],[Date of Purchase]],10)), "MMMM"), TEXT(Table1[[#This Row],[Date of Purchase]], "MMMM"))</f>
        <v>November</v>
      </c>
      <c r="T7299" t="str">
        <f>IF(OR(
  AND(Table1[[#This Row],[Ticket Priority]]="Critical", Table1[[#This Row],[Ticket Status]]&lt;&gt;"Closed"),
  AND(Table1[[#This Row],[Ticket Priority]]="High", Table1[[#This Row],[Ticket Status]]="Open")
), "Yes", "No")</f>
        <v>Yes</v>
      </c>
      <c r="U7299" s="4" t="str">
        <f>IF(Table1[[#This Row],[Ticket Status]]="Closed","Yes","No")</f>
        <v>No</v>
      </c>
      <c r="V7299" s="4" t="str">
        <f>IF(Table1[[#This Row],[Ticket Status]]="Pending Customer Response","Yes","No")</f>
        <v>No</v>
      </c>
      <c r="W7299" s="5">
        <f ca="1">COUNTIFS(Table1[Agent_name],Table1[[#This Row],[Agent_name]],Table1[Month],Table1[[#This Row],[Month]])/160</f>
        <v>0.79374999999999996</v>
      </c>
    </row>
    <row r="7300" spans="1:23" x14ac:dyDescent="0.25">
      <c r="A7300">
        <v>7299</v>
      </c>
      <c r="B7300" t="s">
        <v>23601</v>
      </c>
      <c r="C7300" t="s">
        <v>23602</v>
      </c>
      <c r="D7300">
        <v>70</v>
      </c>
      <c r="E7300" t="s">
        <v>58</v>
      </c>
      <c r="F7300" t="s">
        <v>44</v>
      </c>
      <c r="G7300" s="1">
        <v>44159</v>
      </c>
      <c r="H7300" t="s">
        <v>59</v>
      </c>
      <c r="I7300" t="s">
        <v>177</v>
      </c>
      <c r="J7300" s="3" t="s">
        <v>23603</v>
      </c>
      <c r="K7300" t="s">
        <v>62</v>
      </c>
      <c r="M7300" t="s">
        <v>89</v>
      </c>
      <c r="N7300" t="s">
        <v>33</v>
      </c>
      <c r="R7300" t="str">
        <f t="shared" ca="1" si="114"/>
        <v>Sara</v>
      </c>
      <c r="S7300" t="str">
        <f>IFERROR(TEXT(DATEVALUE(LEFT(Table1[[#This Row],[Date of Purchase]],10)), "MMMM"), TEXT(Table1[[#This Row],[Date of Purchase]], "MMMM"))</f>
        <v>November</v>
      </c>
      <c r="T7300" t="str">
        <f>IF(OR(
  AND(Table1[[#This Row],[Ticket Priority]]="Critical", Table1[[#This Row],[Ticket Status]]&lt;&gt;"Closed"),
  AND(Table1[[#This Row],[Ticket Priority]]="High", Table1[[#This Row],[Ticket Status]]="Open")
), "Yes", "No")</f>
        <v>Yes</v>
      </c>
      <c r="U7300" s="4" t="str">
        <f>IF(Table1[[#This Row],[Ticket Status]]="Closed","Yes","No")</f>
        <v>No</v>
      </c>
      <c r="V7300" s="4" t="str">
        <f>IF(Table1[[#This Row],[Ticket Status]]="Pending Customer Response","Yes","No")</f>
        <v>No</v>
      </c>
      <c r="W7300" s="5">
        <f ca="1">COUNTIFS(Table1[Agent_name],Table1[[#This Row],[Agent_name]],Table1[Month],Table1[[#This Row],[Month]])/160</f>
        <v>0.79374999999999996</v>
      </c>
    </row>
    <row r="7301" spans="1:23" x14ac:dyDescent="0.25">
      <c r="A7301">
        <v>7300</v>
      </c>
      <c r="B7301" t="s">
        <v>23604</v>
      </c>
      <c r="C7301" t="s">
        <v>23605</v>
      </c>
      <c r="D7301">
        <v>27</v>
      </c>
      <c r="E7301" t="s">
        <v>29</v>
      </c>
      <c r="F7301" t="s">
        <v>655</v>
      </c>
      <c r="G7301" s="1">
        <v>44505</v>
      </c>
      <c r="H7301" t="s">
        <v>67</v>
      </c>
      <c r="I7301" t="s">
        <v>22</v>
      </c>
      <c r="J7301" s="3" t="s">
        <v>23606</v>
      </c>
      <c r="K7301" t="s">
        <v>39</v>
      </c>
      <c r="L7301" t="s">
        <v>23607</v>
      </c>
      <c r="M7301" t="s">
        <v>41</v>
      </c>
      <c r="N7301" t="s">
        <v>55</v>
      </c>
      <c r="O7301" s="2">
        <v>45078.706307870372</v>
      </c>
      <c r="P7301" s="2">
        <v>45078.322280092594</v>
      </c>
      <c r="Q7301">
        <v>4</v>
      </c>
      <c r="R7301" t="str">
        <f t="shared" ca="1" si="114"/>
        <v>Priya</v>
      </c>
      <c r="S7301" t="str">
        <f>IFERROR(TEXT(DATEVALUE(LEFT(Table1[[#This Row],[Date of Purchase]],10)), "MMMM"), TEXT(Table1[[#This Row],[Date of Purchase]], "MMMM"))</f>
        <v>November</v>
      </c>
      <c r="T7301" t="str">
        <f>IF(OR(
  AND(Table1[[#This Row],[Ticket Priority]]="Critical", Table1[[#This Row],[Ticket Status]]&lt;&gt;"Closed"),
  AND(Table1[[#This Row],[Ticket Priority]]="High", Table1[[#This Row],[Ticket Status]]="Open")
), "Yes", "No")</f>
        <v>No</v>
      </c>
      <c r="U7301" s="4" t="str">
        <f>IF(Table1[[#This Row],[Ticket Status]]="Closed","Yes","No")</f>
        <v>Yes</v>
      </c>
      <c r="V7301" s="4" t="str">
        <f>IF(Table1[[#This Row],[Ticket Status]]="Pending Customer Response","Yes","No")</f>
        <v>No</v>
      </c>
      <c r="W7301" s="5">
        <f ca="1">COUNTIFS(Table1[Agent_name],Table1[[#This Row],[Agent_name]],Table1[Month],Table1[[#This Row],[Month]])/160</f>
        <v>0.41249999999999998</v>
      </c>
    </row>
    <row r="7302" spans="1:23" x14ac:dyDescent="0.25">
      <c r="A7302">
        <v>7301</v>
      </c>
      <c r="B7302" t="s">
        <v>13480</v>
      </c>
      <c r="C7302" t="s">
        <v>23608</v>
      </c>
      <c r="D7302">
        <v>32</v>
      </c>
      <c r="E7302" t="s">
        <v>58</v>
      </c>
      <c r="F7302" t="s">
        <v>112</v>
      </c>
      <c r="G7302" s="1">
        <v>44173</v>
      </c>
      <c r="H7302" t="s">
        <v>66</v>
      </c>
      <c r="I7302" t="s">
        <v>77</v>
      </c>
      <c r="J7302" s="3" t="s">
        <v>23609</v>
      </c>
      <c r="K7302" t="s">
        <v>24</v>
      </c>
      <c r="M7302" t="s">
        <v>89</v>
      </c>
      <c r="N7302" t="s">
        <v>83</v>
      </c>
      <c r="O7302" s="2">
        <v>45078.970219907409</v>
      </c>
      <c r="R7302" t="str">
        <f t="shared" ca="1" si="114"/>
        <v>Divya</v>
      </c>
      <c r="S7302" t="str">
        <f>IFERROR(TEXT(DATEVALUE(LEFT(Table1[[#This Row],[Date of Purchase]],10)), "MMMM"), TEXT(Table1[[#This Row],[Date of Purchase]], "MMMM"))</f>
        <v>December</v>
      </c>
      <c r="T7302" t="str">
        <f>IF(OR(
  AND(Table1[[#This Row],[Ticket Priority]]="Critical", Table1[[#This Row],[Ticket Status]]&lt;&gt;"Closed"),
  AND(Table1[[#This Row],[Ticket Priority]]="High", Table1[[#This Row],[Ticket Status]]="Open")
), "Yes", "No")</f>
        <v>No</v>
      </c>
      <c r="U7302" s="4" t="str">
        <f>IF(Table1[[#This Row],[Ticket Status]]="Closed","Yes","No")</f>
        <v>No</v>
      </c>
      <c r="V7302" s="4" t="str">
        <f>IF(Table1[[#This Row],[Ticket Status]]="Pending Customer Response","Yes","No")</f>
        <v>Yes</v>
      </c>
      <c r="W7302" s="5">
        <f ca="1">COUNTIFS(Table1[Agent_name],Table1[[#This Row],[Agent_name]],Table1[Month],Table1[[#This Row],[Month]])/160</f>
        <v>0.25</v>
      </c>
    </row>
    <row r="7303" spans="1:23" x14ac:dyDescent="0.25">
      <c r="A7303">
        <v>7302</v>
      </c>
      <c r="B7303" t="s">
        <v>23610</v>
      </c>
      <c r="C7303" t="s">
        <v>23611</v>
      </c>
      <c r="D7303">
        <v>70</v>
      </c>
      <c r="E7303" t="s">
        <v>19</v>
      </c>
      <c r="F7303" t="s">
        <v>20</v>
      </c>
      <c r="G7303" s="1">
        <v>44365</v>
      </c>
      <c r="H7303" t="s">
        <v>21</v>
      </c>
      <c r="I7303" t="s">
        <v>99</v>
      </c>
      <c r="J7303" s="3" t="s">
        <v>23612</v>
      </c>
      <c r="K7303" t="s">
        <v>39</v>
      </c>
      <c r="L7303" t="s">
        <v>23613</v>
      </c>
      <c r="M7303" t="s">
        <v>25</v>
      </c>
      <c r="N7303" t="s">
        <v>55</v>
      </c>
      <c r="O7303" s="2">
        <v>45078.525092592594</v>
      </c>
      <c r="P7303" s="2">
        <v>45078.233425925922</v>
      </c>
      <c r="Q7303">
        <v>4</v>
      </c>
      <c r="R7303" t="str">
        <f t="shared" ca="1" si="114"/>
        <v>Ravi</v>
      </c>
      <c r="S7303" t="str">
        <f>IFERROR(TEXT(DATEVALUE(LEFT(Table1[[#This Row],[Date of Purchase]],10)), "MMMM"), TEXT(Table1[[#This Row],[Date of Purchase]], "MMMM"))</f>
        <v>June</v>
      </c>
      <c r="T7303" t="str">
        <f>IF(OR(
  AND(Table1[[#This Row],[Ticket Priority]]="Critical", Table1[[#This Row],[Ticket Status]]&lt;&gt;"Closed"),
  AND(Table1[[#This Row],[Ticket Priority]]="High", Table1[[#This Row],[Ticket Status]]="Open")
), "Yes", "No")</f>
        <v>No</v>
      </c>
      <c r="U7303" s="4" t="str">
        <f>IF(Table1[[#This Row],[Ticket Status]]="Closed","Yes","No")</f>
        <v>Yes</v>
      </c>
      <c r="V7303" s="4" t="str">
        <f>IF(Table1[[#This Row],[Ticket Status]]="Pending Customer Response","Yes","No")</f>
        <v>No</v>
      </c>
      <c r="W7303" s="5">
        <f ca="1">COUNTIFS(Table1[Agent_name],Table1[[#This Row],[Agent_name]],Table1[Month],Table1[[#This Row],[Month]])/160</f>
        <v>0.58125000000000004</v>
      </c>
    </row>
    <row r="7304" spans="1:23" x14ac:dyDescent="0.25">
      <c r="A7304">
        <v>7303</v>
      </c>
      <c r="B7304" t="s">
        <v>23614</v>
      </c>
      <c r="C7304" t="s">
        <v>23615</v>
      </c>
      <c r="D7304">
        <v>55</v>
      </c>
      <c r="E7304" t="s">
        <v>19</v>
      </c>
      <c r="F7304" t="s">
        <v>134</v>
      </c>
      <c r="G7304" s="1">
        <v>44199</v>
      </c>
      <c r="H7304" t="s">
        <v>45</v>
      </c>
      <c r="I7304" t="s">
        <v>59</v>
      </c>
      <c r="J7304" s="3" t="s">
        <v>23616</v>
      </c>
      <c r="K7304" t="s">
        <v>39</v>
      </c>
      <c r="L7304" t="s">
        <v>23617</v>
      </c>
      <c r="M7304" t="s">
        <v>143</v>
      </c>
      <c r="N7304" t="s">
        <v>83</v>
      </c>
      <c r="O7304" s="2">
        <v>45079.020949074074</v>
      </c>
      <c r="P7304" s="2">
        <v>45079.000115740739</v>
      </c>
      <c r="Q7304">
        <v>1</v>
      </c>
      <c r="R7304" t="str">
        <f t="shared" ca="1" si="114"/>
        <v>Sara</v>
      </c>
      <c r="S7304" t="str">
        <f>IFERROR(TEXT(DATEVALUE(LEFT(Table1[[#This Row],[Date of Purchase]],10)), "MMMM"), TEXT(Table1[[#This Row],[Date of Purchase]], "MMMM"))</f>
        <v>January</v>
      </c>
      <c r="T7304" t="str">
        <f>IF(OR(
  AND(Table1[[#This Row],[Ticket Priority]]="Critical", Table1[[#This Row],[Ticket Status]]&lt;&gt;"Closed"),
  AND(Table1[[#This Row],[Ticket Priority]]="High", Table1[[#This Row],[Ticket Status]]="Open")
), "Yes", "No")</f>
        <v>No</v>
      </c>
      <c r="U7304" s="4" t="str">
        <f>IF(Table1[[#This Row],[Ticket Status]]="Closed","Yes","No")</f>
        <v>Yes</v>
      </c>
      <c r="V7304" s="4" t="str">
        <f>IF(Table1[[#This Row],[Ticket Status]]="Pending Customer Response","Yes","No")</f>
        <v>No</v>
      </c>
      <c r="W7304" s="5">
        <f ca="1">COUNTIFS(Table1[Agent_name],Table1[[#This Row],[Agent_name]],Table1[Month],Table1[[#This Row],[Month]])/160</f>
        <v>0.70625000000000004</v>
      </c>
    </row>
    <row r="7305" spans="1:23" x14ac:dyDescent="0.25">
      <c r="A7305">
        <v>7304</v>
      </c>
      <c r="B7305" t="s">
        <v>22265</v>
      </c>
      <c r="C7305" t="s">
        <v>23618</v>
      </c>
      <c r="D7305">
        <v>52</v>
      </c>
      <c r="E7305" t="s">
        <v>19</v>
      </c>
      <c r="F7305" t="s">
        <v>125</v>
      </c>
      <c r="G7305" s="1">
        <v>43994</v>
      </c>
      <c r="H7305" t="s">
        <v>66</v>
      </c>
      <c r="I7305" t="s">
        <v>67</v>
      </c>
      <c r="J7305" s="3" t="s">
        <v>23619</v>
      </c>
      <c r="K7305" t="s">
        <v>24</v>
      </c>
      <c r="M7305" t="s">
        <v>89</v>
      </c>
      <c r="N7305" t="s">
        <v>55</v>
      </c>
      <c r="O7305" s="2">
        <v>45078.13</v>
      </c>
      <c r="R7305" t="str">
        <f t="shared" ca="1" si="114"/>
        <v>Priya</v>
      </c>
      <c r="S7305" t="str">
        <f>IFERROR(TEXT(DATEVALUE(LEFT(Table1[[#This Row],[Date of Purchase]],10)), "MMMM"), TEXT(Table1[[#This Row],[Date of Purchase]], "MMMM"))</f>
        <v>June</v>
      </c>
      <c r="T7305" t="str">
        <f>IF(OR(
  AND(Table1[[#This Row],[Ticket Priority]]="Critical", Table1[[#This Row],[Ticket Status]]&lt;&gt;"Closed"),
  AND(Table1[[#This Row],[Ticket Priority]]="High", Table1[[#This Row],[Ticket Status]]="Open")
), "Yes", "No")</f>
        <v>No</v>
      </c>
      <c r="U7305" s="4" t="str">
        <f>IF(Table1[[#This Row],[Ticket Status]]="Closed","Yes","No")</f>
        <v>No</v>
      </c>
      <c r="V7305" s="4" t="str">
        <f>IF(Table1[[#This Row],[Ticket Status]]="Pending Customer Response","Yes","No")</f>
        <v>Yes</v>
      </c>
      <c r="W7305" s="5">
        <f ca="1">COUNTIFS(Table1[Agent_name],Table1[[#This Row],[Agent_name]],Table1[Month],Table1[[#This Row],[Month]])/160</f>
        <v>0.35625000000000001</v>
      </c>
    </row>
    <row r="7306" spans="1:23" x14ac:dyDescent="0.25">
      <c r="A7306">
        <v>7305</v>
      </c>
      <c r="B7306" t="s">
        <v>23620</v>
      </c>
      <c r="C7306" t="s">
        <v>23621</v>
      </c>
      <c r="D7306">
        <v>46</v>
      </c>
      <c r="E7306" t="s">
        <v>58</v>
      </c>
      <c r="F7306" t="s">
        <v>65</v>
      </c>
      <c r="G7306" s="1">
        <v>43852</v>
      </c>
      <c r="H7306" t="s">
        <v>67</v>
      </c>
      <c r="I7306" t="s">
        <v>177</v>
      </c>
      <c r="J7306" s="3" t="s">
        <v>23622</v>
      </c>
      <c r="K7306" t="s">
        <v>24</v>
      </c>
      <c r="M7306" t="s">
        <v>143</v>
      </c>
      <c r="N7306" t="s">
        <v>33</v>
      </c>
      <c r="O7306" s="2">
        <v>45078.957789351851</v>
      </c>
      <c r="R7306" t="str">
        <f t="shared" ca="1" si="114"/>
        <v>Karan</v>
      </c>
      <c r="S7306" t="str">
        <f>IFERROR(TEXT(DATEVALUE(LEFT(Table1[[#This Row],[Date of Purchase]],10)), "MMMM"), TEXT(Table1[[#This Row],[Date of Purchase]], "MMMM"))</f>
        <v>January</v>
      </c>
      <c r="T7306" t="str">
        <f>IF(OR(
  AND(Table1[[#This Row],[Ticket Priority]]="Critical", Table1[[#This Row],[Ticket Status]]&lt;&gt;"Closed"),
  AND(Table1[[#This Row],[Ticket Priority]]="High", Table1[[#This Row],[Ticket Status]]="Open")
), "Yes", "No")</f>
        <v>No</v>
      </c>
      <c r="U7306" s="4" t="str">
        <f>IF(Table1[[#This Row],[Ticket Status]]="Closed","Yes","No")</f>
        <v>No</v>
      </c>
      <c r="V7306" s="4" t="str">
        <f>IF(Table1[[#This Row],[Ticket Status]]="Pending Customer Response","Yes","No")</f>
        <v>Yes</v>
      </c>
      <c r="W7306" s="5">
        <f ca="1">COUNTIFS(Table1[Agent_name],Table1[[#This Row],[Agent_name]],Table1[Month],Table1[[#This Row],[Month]])/160</f>
        <v>0.21249999999999999</v>
      </c>
    </row>
    <row r="7307" spans="1:23" x14ac:dyDescent="0.25">
      <c r="A7307">
        <v>7306</v>
      </c>
      <c r="B7307" t="s">
        <v>23623</v>
      </c>
      <c r="C7307" t="s">
        <v>23624</v>
      </c>
      <c r="D7307">
        <v>27</v>
      </c>
      <c r="E7307" t="s">
        <v>58</v>
      </c>
      <c r="F7307" t="s">
        <v>71</v>
      </c>
      <c r="G7307" s="1">
        <v>44508</v>
      </c>
      <c r="H7307" t="s">
        <v>59</v>
      </c>
      <c r="I7307" t="s">
        <v>67</v>
      </c>
      <c r="J7307" s="3" t="s">
        <v>23625</v>
      </c>
      <c r="K7307" t="s">
        <v>62</v>
      </c>
      <c r="M7307" t="s">
        <v>89</v>
      </c>
      <c r="N7307" t="s">
        <v>26</v>
      </c>
      <c r="R7307" t="str">
        <f t="shared" ca="1" si="114"/>
        <v>Ravi</v>
      </c>
      <c r="S7307" t="str">
        <f>IFERROR(TEXT(DATEVALUE(LEFT(Table1[[#This Row],[Date of Purchase]],10)), "MMMM"), TEXT(Table1[[#This Row],[Date of Purchase]], "MMMM"))</f>
        <v>November</v>
      </c>
      <c r="T7307" t="str">
        <f>IF(OR(
  AND(Table1[[#This Row],[Ticket Priority]]="Critical", Table1[[#This Row],[Ticket Status]]&lt;&gt;"Closed"),
  AND(Table1[[#This Row],[Ticket Priority]]="High", Table1[[#This Row],[Ticket Status]]="Open")
), "Yes", "No")</f>
        <v>Yes</v>
      </c>
      <c r="U7307" s="4" t="str">
        <f>IF(Table1[[#This Row],[Ticket Status]]="Closed","Yes","No")</f>
        <v>No</v>
      </c>
      <c r="V7307" s="4" t="str">
        <f>IF(Table1[[#This Row],[Ticket Status]]="Pending Customer Response","Yes","No")</f>
        <v>No</v>
      </c>
      <c r="W7307" s="5">
        <f ca="1">COUNTIFS(Table1[Agent_name],Table1[[#This Row],[Agent_name]],Table1[Month],Table1[[#This Row],[Month]])/160</f>
        <v>0.61875000000000002</v>
      </c>
    </row>
    <row r="7308" spans="1:23" x14ac:dyDescent="0.25">
      <c r="A7308">
        <v>7307</v>
      </c>
      <c r="B7308" t="s">
        <v>23626</v>
      </c>
      <c r="C7308" t="s">
        <v>23627</v>
      </c>
      <c r="D7308">
        <v>68</v>
      </c>
      <c r="E7308" t="s">
        <v>19</v>
      </c>
      <c r="F7308" t="s">
        <v>107</v>
      </c>
      <c r="G7308" s="1">
        <v>44227</v>
      </c>
      <c r="H7308" t="s">
        <v>45</v>
      </c>
      <c r="I7308" t="s">
        <v>46</v>
      </c>
      <c r="J7308" s="3" t="s">
        <v>23628</v>
      </c>
      <c r="K7308" t="s">
        <v>62</v>
      </c>
      <c r="M7308" t="s">
        <v>41</v>
      </c>
      <c r="N7308" t="s">
        <v>26</v>
      </c>
      <c r="R7308" t="str">
        <f t="shared" ca="1" si="114"/>
        <v>Aisha</v>
      </c>
      <c r="S7308" t="str">
        <f>IFERROR(TEXT(DATEVALUE(LEFT(Table1[[#This Row],[Date of Purchase]],10)), "MMMM"), TEXT(Table1[[#This Row],[Date of Purchase]], "MMMM"))</f>
        <v>January</v>
      </c>
      <c r="T7308" t="str">
        <f>IF(OR(
  AND(Table1[[#This Row],[Ticket Priority]]="Critical", Table1[[#This Row],[Ticket Status]]&lt;&gt;"Closed"),
  AND(Table1[[#This Row],[Ticket Priority]]="High", Table1[[#This Row],[Ticket Status]]="Open")
), "Yes", "No")</f>
        <v>No</v>
      </c>
      <c r="U7308" s="4" t="str">
        <f>IF(Table1[[#This Row],[Ticket Status]]="Closed","Yes","No")</f>
        <v>No</v>
      </c>
      <c r="V7308" s="4" t="str">
        <f>IF(Table1[[#This Row],[Ticket Status]]="Pending Customer Response","Yes","No")</f>
        <v>No</v>
      </c>
      <c r="W7308" s="5">
        <f ca="1">COUNTIFS(Table1[Agent_name],Table1[[#This Row],[Agent_name]],Table1[Month],Table1[[#This Row],[Month]])/160</f>
        <v>0.83125000000000004</v>
      </c>
    </row>
    <row r="7309" spans="1:23" x14ac:dyDescent="0.25">
      <c r="A7309">
        <v>7308</v>
      </c>
      <c r="B7309" t="s">
        <v>23629</v>
      </c>
      <c r="C7309" t="s">
        <v>23630</v>
      </c>
      <c r="D7309">
        <v>30</v>
      </c>
      <c r="E7309" t="s">
        <v>58</v>
      </c>
      <c r="F7309" t="s">
        <v>103</v>
      </c>
      <c r="G7309" s="1">
        <v>44456</v>
      </c>
      <c r="H7309" t="s">
        <v>59</v>
      </c>
      <c r="I7309" t="s">
        <v>72</v>
      </c>
      <c r="J7309" s="3" t="s">
        <v>23631</v>
      </c>
      <c r="K7309" t="s">
        <v>24</v>
      </c>
      <c r="M7309" t="s">
        <v>25</v>
      </c>
      <c r="N7309" t="s">
        <v>83</v>
      </c>
      <c r="O7309" s="2">
        <v>45078.850891203707</v>
      </c>
      <c r="R7309" t="str">
        <f t="shared" ca="1" si="114"/>
        <v>Sara</v>
      </c>
      <c r="S7309" t="str">
        <f>IFERROR(TEXT(DATEVALUE(LEFT(Table1[[#This Row],[Date of Purchase]],10)), "MMMM"), TEXT(Table1[[#This Row],[Date of Purchase]], "MMMM"))</f>
        <v>September</v>
      </c>
      <c r="T7309" t="str">
        <f>IF(OR(
  AND(Table1[[#This Row],[Ticket Priority]]="Critical", Table1[[#This Row],[Ticket Status]]&lt;&gt;"Closed"),
  AND(Table1[[#This Row],[Ticket Priority]]="High", Table1[[#This Row],[Ticket Status]]="Open")
), "Yes", "No")</f>
        <v>Yes</v>
      </c>
      <c r="U7309" s="4" t="str">
        <f>IF(Table1[[#This Row],[Ticket Status]]="Closed","Yes","No")</f>
        <v>No</v>
      </c>
      <c r="V7309" s="4" t="str">
        <f>IF(Table1[[#This Row],[Ticket Status]]="Pending Customer Response","Yes","No")</f>
        <v>Yes</v>
      </c>
      <c r="W7309" s="5">
        <f ca="1">COUNTIFS(Table1[Agent_name],Table1[[#This Row],[Agent_name]],Table1[Month],Table1[[#This Row],[Month]])/160</f>
        <v>0.65</v>
      </c>
    </row>
    <row r="7310" spans="1:23" x14ac:dyDescent="0.25">
      <c r="A7310">
        <v>7309</v>
      </c>
      <c r="B7310" t="s">
        <v>23632</v>
      </c>
      <c r="C7310" t="s">
        <v>23633</v>
      </c>
      <c r="D7310">
        <v>19</v>
      </c>
      <c r="E7310" t="s">
        <v>58</v>
      </c>
      <c r="F7310" t="s">
        <v>397</v>
      </c>
      <c r="G7310" s="1">
        <v>43887</v>
      </c>
      <c r="H7310" t="s">
        <v>66</v>
      </c>
      <c r="I7310" t="s">
        <v>37</v>
      </c>
      <c r="J7310" s="3" t="s">
        <v>23634</v>
      </c>
      <c r="K7310" t="s">
        <v>24</v>
      </c>
      <c r="M7310" t="s">
        <v>89</v>
      </c>
      <c r="N7310" t="s">
        <v>33</v>
      </c>
      <c r="O7310" s="2">
        <v>45078.1016087963</v>
      </c>
      <c r="R7310" t="str">
        <f t="shared" ca="1" si="114"/>
        <v>Priya</v>
      </c>
      <c r="S7310" t="str">
        <f>IFERROR(TEXT(DATEVALUE(LEFT(Table1[[#This Row],[Date of Purchase]],10)), "MMMM"), TEXT(Table1[[#This Row],[Date of Purchase]], "MMMM"))</f>
        <v>February</v>
      </c>
      <c r="T7310" t="str">
        <f>IF(OR(
  AND(Table1[[#This Row],[Ticket Priority]]="Critical", Table1[[#This Row],[Ticket Status]]&lt;&gt;"Closed"),
  AND(Table1[[#This Row],[Ticket Priority]]="High", Table1[[#This Row],[Ticket Status]]="Open")
), "Yes", "No")</f>
        <v>No</v>
      </c>
      <c r="U7310" s="4" t="str">
        <f>IF(Table1[[#This Row],[Ticket Status]]="Closed","Yes","No")</f>
        <v>No</v>
      </c>
      <c r="V7310" s="4" t="str">
        <f>IF(Table1[[#This Row],[Ticket Status]]="Pending Customer Response","Yes","No")</f>
        <v>Yes</v>
      </c>
      <c r="W7310" s="5">
        <f ca="1">COUNTIFS(Table1[Agent_name],Table1[[#This Row],[Agent_name]],Table1[Month],Table1[[#This Row],[Month]])/160</f>
        <v>0.44374999999999998</v>
      </c>
    </row>
    <row r="7311" spans="1:23" x14ac:dyDescent="0.25">
      <c r="A7311">
        <v>7310</v>
      </c>
      <c r="B7311" t="s">
        <v>23635</v>
      </c>
      <c r="C7311" t="s">
        <v>23636</v>
      </c>
      <c r="D7311">
        <v>55</v>
      </c>
      <c r="E7311" t="s">
        <v>58</v>
      </c>
      <c r="F7311" t="s">
        <v>81</v>
      </c>
      <c r="G7311" s="1">
        <v>44286</v>
      </c>
      <c r="H7311" t="s">
        <v>59</v>
      </c>
      <c r="I7311" t="s">
        <v>93</v>
      </c>
      <c r="J7311" s="3" t="s">
        <v>23637</v>
      </c>
      <c r="K7311" t="s">
        <v>39</v>
      </c>
      <c r="L7311" t="s">
        <v>23638</v>
      </c>
      <c r="M7311" t="s">
        <v>41</v>
      </c>
      <c r="N7311" t="s">
        <v>26</v>
      </c>
      <c r="O7311" s="2">
        <v>45078.922453703701</v>
      </c>
      <c r="P7311" s="2">
        <v>45078.899537037039</v>
      </c>
      <c r="Q7311">
        <v>4</v>
      </c>
      <c r="R7311" t="str">
        <f t="shared" ca="1" si="114"/>
        <v>Aisha</v>
      </c>
      <c r="S7311" t="str">
        <f>IFERROR(TEXT(DATEVALUE(LEFT(Table1[[#This Row],[Date of Purchase]],10)), "MMMM"), TEXT(Table1[[#This Row],[Date of Purchase]], "MMMM"))</f>
        <v>March</v>
      </c>
      <c r="T7311" t="str">
        <f>IF(OR(
  AND(Table1[[#This Row],[Ticket Priority]]="Critical", Table1[[#This Row],[Ticket Status]]&lt;&gt;"Closed"),
  AND(Table1[[#This Row],[Ticket Priority]]="High", Table1[[#This Row],[Ticket Status]]="Open")
), "Yes", "No")</f>
        <v>No</v>
      </c>
      <c r="U7311" s="4" t="str">
        <f>IF(Table1[[#This Row],[Ticket Status]]="Closed","Yes","No")</f>
        <v>Yes</v>
      </c>
      <c r="V7311" s="4" t="str">
        <f>IF(Table1[[#This Row],[Ticket Status]]="Pending Customer Response","Yes","No")</f>
        <v>No</v>
      </c>
      <c r="W7311" s="5">
        <f ca="1">COUNTIFS(Table1[Agent_name],Table1[[#This Row],[Agent_name]],Table1[Month],Table1[[#This Row],[Month]])/160</f>
        <v>1.0062500000000001</v>
      </c>
    </row>
    <row r="7312" spans="1:23" x14ac:dyDescent="0.25">
      <c r="A7312">
        <v>7311</v>
      </c>
      <c r="B7312" t="s">
        <v>23639</v>
      </c>
      <c r="C7312" t="s">
        <v>23640</v>
      </c>
      <c r="D7312">
        <v>70</v>
      </c>
      <c r="E7312" t="s">
        <v>58</v>
      </c>
      <c r="F7312" t="s">
        <v>383</v>
      </c>
      <c r="G7312" s="1">
        <v>44114</v>
      </c>
      <c r="H7312" t="s">
        <v>59</v>
      </c>
      <c r="I7312" t="s">
        <v>93</v>
      </c>
      <c r="J7312" s="3" t="s">
        <v>23641</v>
      </c>
      <c r="K7312" t="s">
        <v>24</v>
      </c>
      <c r="M7312" t="s">
        <v>41</v>
      </c>
      <c r="N7312" t="s">
        <v>55</v>
      </c>
      <c r="O7312" s="2">
        <v>45079.009965277779</v>
      </c>
      <c r="R7312" t="str">
        <f t="shared" ca="1" si="114"/>
        <v>Sara</v>
      </c>
      <c r="S7312" t="str">
        <f>IFERROR(TEXT(DATEVALUE(LEFT(Table1[[#This Row],[Date of Purchase]],10)), "MMMM"), TEXT(Table1[[#This Row],[Date of Purchase]], "MMMM"))</f>
        <v>October</v>
      </c>
      <c r="T7312" t="str">
        <f>IF(OR(
  AND(Table1[[#This Row],[Ticket Priority]]="Critical", Table1[[#This Row],[Ticket Status]]&lt;&gt;"Closed"),
  AND(Table1[[#This Row],[Ticket Priority]]="High", Table1[[#This Row],[Ticket Status]]="Open")
), "Yes", "No")</f>
        <v>No</v>
      </c>
      <c r="U7312" s="4" t="str">
        <f>IF(Table1[[#This Row],[Ticket Status]]="Closed","Yes","No")</f>
        <v>No</v>
      </c>
      <c r="V7312" s="4" t="str">
        <f>IF(Table1[[#This Row],[Ticket Status]]="Pending Customer Response","Yes","No")</f>
        <v>Yes</v>
      </c>
      <c r="W7312" s="5">
        <f ca="1">COUNTIFS(Table1[Agent_name],Table1[[#This Row],[Agent_name]],Table1[Month],Table1[[#This Row],[Month]])/160</f>
        <v>0.66874999999999996</v>
      </c>
    </row>
    <row r="7313" spans="1:23" x14ac:dyDescent="0.25">
      <c r="A7313">
        <v>7312</v>
      </c>
      <c r="B7313" t="s">
        <v>23642</v>
      </c>
      <c r="C7313" t="s">
        <v>23643</v>
      </c>
      <c r="D7313">
        <v>30</v>
      </c>
      <c r="E7313" t="s">
        <v>29</v>
      </c>
      <c r="F7313" t="s">
        <v>103</v>
      </c>
      <c r="G7313" s="1">
        <v>44267</v>
      </c>
      <c r="H7313" t="s">
        <v>59</v>
      </c>
      <c r="I7313" t="s">
        <v>141</v>
      </c>
      <c r="J7313" s="3" t="s">
        <v>23644</v>
      </c>
      <c r="K7313" t="s">
        <v>24</v>
      </c>
      <c r="M7313" t="s">
        <v>143</v>
      </c>
      <c r="N7313" t="s">
        <v>33</v>
      </c>
      <c r="O7313" s="2">
        <v>45078.139849537038</v>
      </c>
      <c r="R7313" t="str">
        <f t="shared" ca="1" si="114"/>
        <v>Divya</v>
      </c>
      <c r="S7313" t="str">
        <f>IFERROR(TEXT(DATEVALUE(LEFT(Table1[[#This Row],[Date of Purchase]],10)), "MMMM"), TEXT(Table1[[#This Row],[Date of Purchase]], "MMMM"))</f>
        <v>March</v>
      </c>
      <c r="T7313" t="str">
        <f>IF(OR(
  AND(Table1[[#This Row],[Ticket Priority]]="Critical", Table1[[#This Row],[Ticket Status]]&lt;&gt;"Closed"),
  AND(Table1[[#This Row],[Ticket Priority]]="High", Table1[[#This Row],[Ticket Status]]="Open")
), "Yes", "No")</f>
        <v>No</v>
      </c>
      <c r="U7313" s="4" t="str">
        <f>IF(Table1[[#This Row],[Ticket Status]]="Closed","Yes","No")</f>
        <v>No</v>
      </c>
      <c r="V7313" s="4" t="str">
        <f>IF(Table1[[#This Row],[Ticket Status]]="Pending Customer Response","Yes","No")</f>
        <v>Yes</v>
      </c>
      <c r="W7313" s="5">
        <f ca="1">COUNTIFS(Table1[Agent_name],Table1[[#This Row],[Agent_name]],Table1[Month],Table1[[#This Row],[Month]])/160</f>
        <v>0.1875</v>
      </c>
    </row>
    <row r="7314" spans="1:23" x14ac:dyDescent="0.25">
      <c r="A7314">
        <v>7313</v>
      </c>
      <c r="B7314" t="s">
        <v>23645</v>
      </c>
      <c r="C7314" t="s">
        <v>23646</v>
      </c>
      <c r="D7314">
        <v>28</v>
      </c>
      <c r="E7314" t="s">
        <v>58</v>
      </c>
      <c r="F7314" t="s">
        <v>86</v>
      </c>
      <c r="G7314" s="1">
        <v>44381</v>
      </c>
      <c r="H7314" t="s">
        <v>45</v>
      </c>
      <c r="I7314" t="s">
        <v>177</v>
      </c>
      <c r="J7314" s="3" t="s">
        <v>23647</v>
      </c>
      <c r="K7314" t="s">
        <v>62</v>
      </c>
      <c r="M7314" t="s">
        <v>41</v>
      </c>
      <c r="N7314" t="s">
        <v>55</v>
      </c>
      <c r="R7314" t="str">
        <f t="shared" ca="1" si="114"/>
        <v>Aisha</v>
      </c>
      <c r="S7314" t="str">
        <f>IFERROR(TEXT(DATEVALUE(LEFT(Table1[[#This Row],[Date of Purchase]],10)), "MMMM"), TEXT(Table1[[#This Row],[Date of Purchase]], "MMMM"))</f>
        <v>July</v>
      </c>
      <c r="T7314" t="str">
        <f>IF(OR(
  AND(Table1[[#This Row],[Ticket Priority]]="Critical", Table1[[#This Row],[Ticket Status]]&lt;&gt;"Closed"),
  AND(Table1[[#This Row],[Ticket Priority]]="High", Table1[[#This Row],[Ticket Status]]="Open")
), "Yes", "No")</f>
        <v>No</v>
      </c>
      <c r="U7314" s="4" t="str">
        <f>IF(Table1[[#This Row],[Ticket Status]]="Closed","Yes","No")</f>
        <v>No</v>
      </c>
      <c r="V7314" s="4" t="str">
        <f>IF(Table1[[#This Row],[Ticket Status]]="Pending Customer Response","Yes","No")</f>
        <v>No</v>
      </c>
      <c r="W7314" s="5">
        <f ca="1">COUNTIFS(Table1[Agent_name],Table1[[#This Row],[Agent_name]],Table1[Month],Table1[[#This Row],[Month]])/160</f>
        <v>0.875</v>
      </c>
    </row>
    <row r="7315" spans="1:23" x14ac:dyDescent="0.25">
      <c r="A7315">
        <v>7314</v>
      </c>
      <c r="B7315" t="s">
        <v>14991</v>
      </c>
      <c r="C7315" t="s">
        <v>23648</v>
      </c>
      <c r="D7315">
        <v>54</v>
      </c>
      <c r="E7315" t="s">
        <v>19</v>
      </c>
      <c r="F7315" t="s">
        <v>383</v>
      </c>
      <c r="G7315" s="1">
        <v>43991</v>
      </c>
      <c r="H7315" t="s">
        <v>66</v>
      </c>
      <c r="I7315" t="s">
        <v>141</v>
      </c>
      <c r="J7315" s="3" t="s">
        <v>23649</v>
      </c>
      <c r="K7315" t="s">
        <v>24</v>
      </c>
      <c r="M7315" t="s">
        <v>25</v>
      </c>
      <c r="N7315" t="s">
        <v>33</v>
      </c>
      <c r="O7315" s="2">
        <v>45078.994745370372</v>
      </c>
      <c r="R7315" t="str">
        <f t="shared" ca="1" si="114"/>
        <v>Aisha</v>
      </c>
      <c r="S7315" t="str">
        <f>IFERROR(TEXT(DATEVALUE(LEFT(Table1[[#This Row],[Date of Purchase]],10)), "MMMM"), TEXT(Table1[[#This Row],[Date of Purchase]], "MMMM"))</f>
        <v>June</v>
      </c>
      <c r="T7315" t="str">
        <f>IF(OR(
  AND(Table1[[#This Row],[Ticket Priority]]="Critical", Table1[[#This Row],[Ticket Status]]&lt;&gt;"Closed"),
  AND(Table1[[#This Row],[Ticket Priority]]="High", Table1[[#This Row],[Ticket Status]]="Open")
), "Yes", "No")</f>
        <v>Yes</v>
      </c>
      <c r="U7315" s="4" t="str">
        <f>IF(Table1[[#This Row],[Ticket Status]]="Closed","Yes","No")</f>
        <v>No</v>
      </c>
      <c r="V7315" s="4" t="str">
        <f>IF(Table1[[#This Row],[Ticket Status]]="Pending Customer Response","Yes","No")</f>
        <v>Yes</v>
      </c>
      <c r="W7315" s="5">
        <f ca="1">COUNTIFS(Table1[Agent_name],Table1[[#This Row],[Agent_name]],Table1[Month],Table1[[#This Row],[Month]])/160</f>
        <v>0.89375000000000004</v>
      </c>
    </row>
    <row r="7316" spans="1:23" x14ac:dyDescent="0.25">
      <c r="A7316">
        <v>7315</v>
      </c>
      <c r="B7316" t="s">
        <v>23650</v>
      </c>
      <c r="C7316" t="s">
        <v>23651</v>
      </c>
      <c r="D7316">
        <v>19</v>
      </c>
      <c r="E7316" t="s">
        <v>29</v>
      </c>
      <c r="F7316" t="s">
        <v>219</v>
      </c>
      <c r="G7316" s="1">
        <v>44096</v>
      </c>
      <c r="H7316" t="s">
        <v>67</v>
      </c>
      <c r="I7316" t="s">
        <v>177</v>
      </c>
      <c r="J7316" s="3" t="s">
        <v>23652</v>
      </c>
      <c r="K7316" t="s">
        <v>39</v>
      </c>
      <c r="L7316" t="s">
        <v>23653</v>
      </c>
      <c r="M7316" t="s">
        <v>143</v>
      </c>
      <c r="N7316" t="s">
        <v>33</v>
      </c>
      <c r="O7316" s="2">
        <v>45078.465601851851</v>
      </c>
      <c r="P7316" s="2">
        <v>45078.997546296298</v>
      </c>
      <c r="Q7316">
        <v>3</v>
      </c>
      <c r="R7316" t="str">
        <f t="shared" ca="1" si="114"/>
        <v>Aisha</v>
      </c>
      <c r="S7316" t="str">
        <f>IFERROR(TEXT(DATEVALUE(LEFT(Table1[[#This Row],[Date of Purchase]],10)), "MMMM"), TEXT(Table1[[#This Row],[Date of Purchase]], "MMMM"))</f>
        <v>September</v>
      </c>
      <c r="T7316" t="str">
        <f>IF(OR(
  AND(Table1[[#This Row],[Ticket Priority]]="Critical", Table1[[#This Row],[Ticket Status]]&lt;&gt;"Closed"),
  AND(Table1[[#This Row],[Ticket Priority]]="High", Table1[[#This Row],[Ticket Status]]="Open")
), "Yes", "No")</f>
        <v>No</v>
      </c>
      <c r="U7316" s="4" t="str">
        <f>IF(Table1[[#This Row],[Ticket Status]]="Closed","Yes","No")</f>
        <v>Yes</v>
      </c>
      <c r="V7316" s="4" t="str">
        <f>IF(Table1[[#This Row],[Ticket Status]]="Pending Customer Response","Yes","No")</f>
        <v>No</v>
      </c>
      <c r="W7316" s="5">
        <f ca="1">COUNTIFS(Table1[Agent_name],Table1[[#This Row],[Agent_name]],Table1[Month],Table1[[#This Row],[Month]])/160</f>
        <v>0.86250000000000004</v>
      </c>
    </row>
    <row r="7317" spans="1:23" x14ac:dyDescent="0.25">
      <c r="A7317">
        <v>7316</v>
      </c>
      <c r="B7317" t="s">
        <v>14079</v>
      </c>
      <c r="C7317" t="s">
        <v>23654</v>
      </c>
      <c r="D7317">
        <v>23</v>
      </c>
      <c r="E7317" t="s">
        <v>19</v>
      </c>
      <c r="F7317" t="s">
        <v>86</v>
      </c>
      <c r="G7317" s="1">
        <v>43849</v>
      </c>
      <c r="H7317" t="s">
        <v>67</v>
      </c>
      <c r="I7317" t="s">
        <v>60</v>
      </c>
      <c r="J7317" s="3" t="s">
        <v>23655</v>
      </c>
      <c r="K7317" t="s">
        <v>24</v>
      </c>
      <c r="M7317" t="s">
        <v>41</v>
      </c>
      <c r="N7317" t="s">
        <v>55</v>
      </c>
      <c r="O7317" s="2">
        <v>45078.986446759256</v>
      </c>
      <c r="R7317" t="str">
        <f t="shared" ca="1" si="114"/>
        <v>Mohit</v>
      </c>
      <c r="S7317" t="str">
        <f>IFERROR(TEXT(DATEVALUE(LEFT(Table1[[#This Row],[Date of Purchase]],10)), "MMMM"), TEXT(Table1[[#This Row],[Date of Purchase]], "MMMM"))</f>
        <v>January</v>
      </c>
      <c r="T7317" t="str">
        <f>IF(OR(
  AND(Table1[[#This Row],[Ticket Priority]]="Critical", Table1[[#This Row],[Ticket Status]]&lt;&gt;"Closed"),
  AND(Table1[[#This Row],[Ticket Priority]]="High", Table1[[#This Row],[Ticket Status]]="Open")
), "Yes", "No")</f>
        <v>No</v>
      </c>
      <c r="U7317" s="4" t="str">
        <f>IF(Table1[[#This Row],[Ticket Status]]="Closed","Yes","No")</f>
        <v>No</v>
      </c>
      <c r="V7317" s="4" t="str">
        <f>IF(Table1[[#This Row],[Ticket Status]]="Pending Customer Response","Yes","No")</f>
        <v>Yes</v>
      </c>
      <c r="W7317" s="5">
        <f ca="1">COUNTIFS(Table1[Agent_name],Table1[[#This Row],[Agent_name]],Table1[Month],Table1[[#This Row],[Month]])/160</f>
        <v>0.46250000000000002</v>
      </c>
    </row>
    <row r="7318" spans="1:23" x14ac:dyDescent="0.25">
      <c r="A7318">
        <v>7317</v>
      </c>
      <c r="B7318" t="s">
        <v>10293</v>
      </c>
      <c r="C7318" t="s">
        <v>23656</v>
      </c>
      <c r="D7318">
        <v>57</v>
      </c>
      <c r="E7318" t="s">
        <v>29</v>
      </c>
      <c r="F7318" t="s">
        <v>281</v>
      </c>
      <c r="G7318" s="1">
        <v>44257</v>
      </c>
      <c r="H7318" t="s">
        <v>66</v>
      </c>
      <c r="I7318" t="s">
        <v>67</v>
      </c>
      <c r="J7318" s="3" t="s">
        <v>23657</v>
      </c>
      <c r="K7318" t="s">
        <v>24</v>
      </c>
      <c r="M7318" t="s">
        <v>25</v>
      </c>
      <c r="N7318" t="s">
        <v>55</v>
      </c>
      <c r="O7318" s="2">
        <v>45078.989247685182</v>
      </c>
      <c r="R7318" t="str">
        <f t="shared" ca="1" si="114"/>
        <v>Karan</v>
      </c>
      <c r="S7318" t="str">
        <f>IFERROR(TEXT(DATEVALUE(LEFT(Table1[[#This Row],[Date of Purchase]],10)), "MMMM"), TEXT(Table1[[#This Row],[Date of Purchase]], "MMMM"))</f>
        <v>March</v>
      </c>
      <c r="T7318" t="str">
        <f>IF(OR(
  AND(Table1[[#This Row],[Ticket Priority]]="Critical", Table1[[#This Row],[Ticket Status]]&lt;&gt;"Closed"),
  AND(Table1[[#This Row],[Ticket Priority]]="High", Table1[[#This Row],[Ticket Status]]="Open")
), "Yes", "No")</f>
        <v>Yes</v>
      </c>
      <c r="U7318" s="4" t="str">
        <f>IF(Table1[[#This Row],[Ticket Status]]="Closed","Yes","No")</f>
        <v>No</v>
      </c>
      <c r="V7318" s="4" t="str">
        <f>IF(Table1[[#This Row],[Ticket Status]]="Pending Customer Response","Yes","No")</f>
        <v>Yes</v>
      </c>
      <c r="W7318" s="5">
        <f ca="1">COUNTIFS(Table1[Agent_name],Table1[[#This Row],[Agent_name]],Table1[Month],Table1[[#This Row],[Month]])/160</f>
        <v>0.21249999999999999</v>
      </c>
    </row>
    <row r="7319" spans="1:23" x14ac:dyDescent="0.25">
      <c r="A7319">
        <v>7318</v>
      </c>
      <c r="B7319" t="s">
        <v>23658</v>
      </c>
      <c r="C7319" t="s">
        <v>23659</v>
      </c>
      <c r="D7319">
        <v>38</v>
      </c>
      <c r="E7319" t="s">
        <v>29</v>
      </c>
      <c r="F7319" t="s">
        <v>65</v>
      </c>
      <c r="G7319" s="1">
        <v>43899</v>
      </c>
      <c r="H7319" t="s">
        <v>66</v>
      </c>
      <c r="I7319" t="s">
        <v>99</v>
      </c>
      <c r="J7319" s="3" t="s">
        <v>23660</v>
      </c>
      <c r="K7319" t="s">
        <v>39</v>
      </c>
      <c r="L7319" t="s">
        <v>23661</v>
      </c>
      <c r="M7319" t="s">
        <v>89</v>
      </c>
      <c r="N7319" t="s">
        <v>83</v>
      </c>
      <c r="O7319" s="2">
        <v>45078.3434375</v>
      </c>
      <c r="P7319" s="2">
        <v>45078.567048611112</v>
      </c>
      <c r="Q7319">
        <v>1</v>
      </c>
      <c r="R7319" t="str">
        <f t="shared" ca="1" si="114"/>
        <v>Arjun</v>
      </c>
      <c r="S7319" t="str">
        <f>IFERROR(TEXT(DATEVALUE(LEFT(Table1[[#This Row],[Date of Purchase]],10)), "MMMM"), TEXT(Table1[[#This Row],[Date of Purchase]], "MMMM"))</f>
        <v>March</v>
      </c>
      <c r="T7319" t="str">
        <f>IF(OR(
  AND(Table1[[#This Row],[Ticket Priority]]="Critical", Table1[[#This Row],[Ticket Status]]&lt;&gt;"Closed"),
  AND(Table1[[#This Row],[Ticket Priority]]="High", Table1[[#This Row],[Ticket Status]]="Open")
), "Yes", "No")</f>
        <v>No</v>
      </c>
      <c r="U7319" s="4" t="str">
        <f>IF(Table1[[#This Row],[Ticket Status]]="Closed","Yes","No")</f>
        <v>Yes</v>
      </c>
      <c r="V7319" s="4" t="str">
        <f>IF(Table1[[#This Row],[Ticket Status]]="Pending Customer Response","Yes","No")</f>
        <v>No</v>
      </c>
      <c r="W7319" s="5">
        <f ca="1">COUNTIFS(Table1[Agent_name],Table1[[#This Row],[Agent_name]],Table1[Month],Table1[[#This Row],[Month]])/160</f>
        <v>0.23125000000000001</v>
      </c>
    </row>
    <row r="7320" spans="1:23" x14ac:dyDescent="0.25">
      <c r="A7320">
        <v>7319</v>
      </c>
      <c r="B7320" t="s">
        <v>23662</v>
      </c>
      <c r="C7320" t="s">
        <v>23663</v>
      </c>
      <c r="D7320">
        <v>39</v>
      </c>
      <c r="E7320" t="s">
        <v>19</v>
      </c>
      <c r="F7320" t="s">
        <v>20</v>
      </c>
      <c r="G7320" s="1">
        <v>44084</v>
      </c>
      <c r="H7320" t="s">
        <v>66</v>
      </c>
      <c r="I7320" t="s">
        <v>113</v>
      </c>
      <c r="J7320" s="3" t="s">
        <v>23664</v>
      </c>
      <c r="K7320" t="s">
        <v>39</v>
      </c>
      <c r="L7320" t="s">
        <v>23665</v>
      </c>
      <c r="M7320" t="s">
        <v>25</v>
      </c>
      <c r="N7320" t="s">
        <v>83</v>
      </c>
      <c r="O7320" s="2">
        <v>45078.317754629628</v>
      </c>
      <c r="P7320" s="2">
        <v>45078.876087962963</v>
      </c>
      <c r="Q7320">
        <v>2</v>
      </c>
      <c r="R7320" t="str">
        <f t="shared" ca="1" si="114"/>
        <v>Divya</v>
      </c>
      <c r="S7320" t="str">
        <f>IFERROR(TEXT(DATEVALUE(LEFT(Table1[[#This Row],[Date of Purchase]],10)), "MMMM"), TEXT(Table1[[#This Row],[Date of Purchase]], "MMMM"))</f>
        <v>September</v>
      </c>
      <c r="T7320" t="str">
        <f>IF(OR(
  AND(Table1[[#This Row],[Ticket Priority]]="Critical", Table1[[#This Row],[Ticket Status]]&lt;&gt;"Closed"),
  AND(Table1[[#This Row],[Ticket Priority]]="High", Table1[[#This Row],[Ticket Status]]="Open")
), "Yes", "No")</f>
        <v>No</v>
      </c>
      <c r="U7320" s="4" t="str">
        <f>IF(Table1[[#This Row],[Ticket Status]]="Closed","Yes","No")</f>
        <v>Yes</v>
      </c>
      <c r="V7320" s="4" t="str">
        <f>IF(Table1[[#This Row],[Ticket Status]]="Pending Customer Response","Yes","No")</f>
        <v>No</v>
      </c>
      <c r="W7320" s="5">
        <f ca="1">COUNTIFS(Table1[Agent_name],Table1[[#This Row],[Agent_name]],Table1[Month],Table1[[#This Row],[Month]])/160</f>
        <v>0.21875</v>
      </c>
    </row>
    <row r="7321" spans="1:23" x14ac:dyDescent="0.25">
      <c r="A7321">
        <v>7320</v>
      </c>
      <c r="B7321" t="s">
        <v>23666</v>
      </c>
      <c r="C7321" t="s">
        <v>23667</v>
      </c>
      <c r="D7321">
        <v>69</v>
      </c>
      <c r="E7321" t="s">
        <v>58</v>
      </c>
      <c r="F7321" t="s">
        <v>173</v>
      </c>
      <c r="G7321" s="1">
        <v>43982</v>
      </c>
      <c r="H7321" t="s">
        <v>67</v>
      </c>
      <c r="I7321" t="s">
        <v>72</v>
      </c>
      <c r="J7321" s="3" t="s">
        <v>23668</v>
      </c>
      <c r="K7321" t="s">
        <v>39</v>
      </c>
      <c r="L7321" t="s">
        <v>23669</v>
      </c>
      <c r="M7321" t="s">
        <v>89</v>
      </c>
      <c r="N7321" t="s">
        <v>26</v>
      </c>
      <c r="O7321" s="2">
        <v>45078.219155092593</v>
      </c>
      <c r="P7321" s="2">
        <v>45079.013599537036</v>
      </c>
      <c r="Q7321">
        <v>4</v>
      </c>
      <c r="R7321" t="str">
        <f t="shared" ca="1" si="114"/>
        <v>Aisha</v>
      </c>
      <c r="S7321" t="str">
        <f>IFERROR(TEXT(DATEVALUE(LEFT(Table1[[#This Row],[Date of Purchase]],10)), "MMMM"), TEXT(Table1[[#This Row],[Date of Purchase]], "MMMM"))</f>
        <v>May</v>
      </c>
      <c r="T7321" t="str">
        <f>IF(OR(
  AND(Table1[[#This Row],[Ticket Priority]]="Critical", Table1[[#This Row],[Ticket Status]]&lt;&gt;"Closed"),
  AND(Table1[[#This Row],[Ticket Priority]]="High", Table1[[#This Row],[Ticket Status]]="Open")
), "Yes", "No")</f>
        <v>No</v>
      </c>
      <c r="U7321" s="4" t="str">
        <f>IF(Table1[[#This Row],[Ticket Status]]="Closed","Yes","No")</f>
        <v>Yes</v>
      </c>
      <c r="V7321" s="4" t="str">
        <f>IF(Table1[[#This Row],[Ticket Status]]="Pending Customer Response","Yes","No")</f>
        <v>No</v>
      </c>
      <c r="W7321" s="5">
        <f ca="1">COUNTIFS(Table1[Agent_name],Table1[[#This Row],[Agent_name]],Table1[Month],Table1[[#This Row],[Month]])/160</f>
        <v>0.93125000000000002</v>
      </c>
    </row>
    <row r="7322" spans="1:23" x14ac:dyDescent="0.25">
      <c r="A7322">
        <v>7321</v>
      </c>
      <c r="B7322" t="s">
        <v>23670</v>
      </c>
      <c r="C7322" t="s">
        <v>23671</v>
      </c>
      <c r="D7322">
        <v>53</v>
      </c>
      <c r="E7322" t="s">
        <v>58</v>
      </c>
      <c r="F7322" t="s">
        <v>485</v>
      </c>
      <c r="G7322" s="1">
        <v>44342</v>
      </c>
      <c r="H7322" t="s">
        <v>66</v>
      </c>
      <c r="I7322" t="s">
        <v>177</v>
      </c>
      <c r="J7322" s="3" t="s">
        <v>23672</v>
      </c>
      <c r="K7322" t="s">
        <v>62</v>
      </c>
      <c r="M7322" t="s">
        <v>41</v>
      </c>
      <c r="N7322" t="s">
        <v>55</v>
      </c>
      <c r="R7322" t="str">
        <f t="shared" ca="1" si="114"/>
        <v>Ravi</v>
      </c>
      <c r="S7322" t="str">
        <f>IFERROR(TEXT(DATEVALUE(LEFT(Table1[[#This Row],[Date of Purchase]],10)), "MMMM"), TEXT(Table1[[#This Row],[Date of Purchase]], "MMMM"))</f>
        <v>May</v>
      </c>
      <c r="T7322" t="str">
        <f>IF(OR(
  AND(Table1[[#This Row],[Ticket Priority]]="Critical", Table1[[#This Row],[Ticket Status]]&lt;&gt;"Closed"),
  AND(Table1[[#This Row],[Ticket Priority]]="High", Table1[[#This Row],[Ticket Status]]="Open")
), "Yes", "No")</f>
        <v>No</v>
      </c>
      <c r="U7322" s="4" t="str">
        <f>IF(Table1[[#This Row],[Ticket Status]]="Closed","Yes","No")</f>
        <v>No</v>
      </c>
      <c r="V7322" s="4" t="str">
        <f>IF(Table1[[#This Row],[Ticket Status]]="Pending Customer Response","Yes","No")</f>
        <v>No</v>
      </c>
      <c r="W7322" s="5">
        <f ca="1">COUNTIFS(Table1[Agent_name],Table1[[#This Row],[Agent_name]],Table1[Month],Table1[[#This Row],[Month]])/160</f>
        <v>0.67500000000000004</v>
      </c>
    </row>
    <row r="7323" spans="1:23" x14ac:dyDescent="0.25">
      <c r="A7323">
        <v>7322</v>
      </c>
      <c r="B7323" t="s">
        <v>23673</v>
      </c>
      <c r="C7323" t="s">
        <v>23674</v>
      </c>
      <c r="D7323">
        <v>64</v>
      </c>
      <c r="E7323" t="s">
        <v>29</v>
      </c>
      <c r="F7323" t="s">
        <v>249</v>
      </c>
      <c r="G7323" s="1">
        <v>44356</v>
      </c>
      <c r="H7323" t="s">
        <v>67</v>
      </c>
      <c r="I7323" t="s">
        <v>60</v>
      </c>
      <c r="J7323" s="3" t="s">
        <v>23675</v>
      </c>
      <c r="K7323" t="s">
        <v>62</v>
      </c>
      <c r="M7323" t="s">
        <v>41</v>
      </c>
      <c r="N7323" t="s">
        <v>83</v>
      </c>
      <c r="R7323" t="str">
        <f t="shared" ca="1" si="114"/>
        <v>Neha</v>
      </c>
      <c r="S7323" t="str">
        <f>IFERROR(TEXT(DATEVALUE(LEFT(Table1[[#This Row],[Date of Purchase]],10)), "MMMM"), TEXT(Table1[[#This Row],[Date of Purchase]], "MMMM"))</f>
        <v>June</v>
      </c>
      <c r="T7323" t="str">
        <f>IF(OR(
  AND(Table1[[#This Row],[Ticket Priority]]="Critical", Table1[[#This Row],[Ticket Status]]&lt;&gt;"Closed"),
  AND(Table1[[#This Row],[Ticket Priority]]="High", Table1[[#This Row],[Ticket Status]]="Open")
), "Yes", "No")</f>
        <v>No</v>
      </c>
      <c r="U7323" s="4" t="str">
        <f>IF(Table1[[#This Row],[Ticket Status]]="Closed","Yes","No")</f>
        <v>No</v>
      </c>
      <c r="V7323" s="4" t="str">
        <f>IF(Table1[[#This Row],[Ticket Status]]="Pending Customer Response","Yes","No")</f>
        <v>No</v>
      </c>
      <c r="W7323" s="5">
        <f ca="1">COUNTIFS(Table1[Agent_name],Table1[[#This Row],[Agent_name]],Table1[Month],Table1[[#This Row],[Month]])/160</f>
        <v>0.19375000000000001</v>
      </c>
    </row>
    <row r="7324" spans="1:23" x14ac:dyDescent="0.25">
      <c r="A7324">
        <v>7323</v>
      </c>
      <c r="B7324" t="s">
        <v>23676</v>
      </c>
      <c r="C7324" t="s">
        <v>23677</v>
      </c>
      <c r="D7324">
        <v>19</v>
      </c>
      <c r="E7324" t="s">
        <v>58</v>
      </c>
      <c r="F7324" t="s">
        <v>107</v>
      </c>
      <c r="G7324" s="1">
        <v>44091</v>
      </c>
      <c r="H7324" t="s">
        <v>45</v>
      </c>
      <c r="I7324" t="s">
        <v>141</v>
      </c>
      <c r="J7324" s="3" t="s">
        <v>23678</v>
      </c>
      <c r="K7324" t="s">
        <v>24</v>
      </c>
      <c r="M7324" t="s">
        <v>41</v>
      </c>
      <c r="N7324" t="s">
        <v>33</v>
      </c>
      <c r="O7324" s="2">
        <v>45078.317835648151</v>
      </c>
      <c r="R7324" t="str">
        <f t="shared" ca="1" si="114"/>
        <v>Sara</v>
      </c>
      <c r="S7324" t="str">
        <f>IFERROR(TEXT(DATEVALUE(LEFT(Table1[[#This Row],[Date of Purchase]],10)), "MMMM"), TEXT(Table1[[#This Row],[Date of Purchase]], "MMMM"))</f>
        <v>September</v>
      </c>
      <c r="T7324" t="str">
        <f>IF(OR(
  AND(Table1[[#This Row],[Ticket Priority]]="Critical", Table1[[#This Row],[Ticket Status]]&lt;&gt;"Closed"),
  AND(Table1[[#This Row],[Ticket Priority]]="High", Table1[[#This Row],[Ticket Status]]="Open")
), "Yes", "No")</f>
        <v>No</v>
      </c>
      <c r="U7324" s="4" t="str">
        <f>IF(Table1[[#This Row],[Ticket Status]]="Closed","Yes","No")</f>
        <v>No</v>
      </c>
      <c r="V7324" s="4" t="str">
        <f>IF(Table1[[#This Row],[Ticket Status]]="Pending Customer Response","Yes","No")</f>
        <v>Yes</v>
      </c>
      <c r="W7324" s="5">
        <f ca="1">COUNTIFS(Table1[Agent_name],Table1[[#This Row],[Agent_name]],Table1[Month],Table1[[#This Row],[Month]])/160</f>
        <v>0.65</v>
      </c>
    </row>
    <row r="7325" spans="1:23" x14ac:dyDescent="0.25">
      <c r="A7325">
        <v>7324</v>
      </c>
      <c r="B7325" t="s">
        <v>23679</v>
      </c>
      <c r="C7325" t="s">
        <v>23680</v>
      </c>
      <c r="D7325">
        <v>49</v>
      </c>
      <c r="E7325" t="s">
        <v>29</v>
      </c>
      <c r="F7325" t="s">
        <v>65</v>
      </c>
      <c r="G7325" s="1">
        <v>44214</v>
      </c>
      <c r="H7325" t="s">
        <v>21</v>
      </c>
      <c r="I7325" t="s">
        <v>141</v>
      </c>
      <c r="J7325" s="3" t="s">
        <v>3174</v>
      </c>
      <c r="K7325" t="s">
        <v>24</v>
      </c>
      <c r="M7325" t="s">
        <v>143</v>
      </c>
      <c r="N7325" t="s">
        <v>55</v>
      </c>
      <c r="O7325" s="2">
        <v>45078.83797453704</v>
      </c>
      <c r="R7325" t="str">
        <f t="shared" ca="1" si="114"/>
        <v>Meera</v>
      </c>
      <c r="S7325" t="str">
        <f>IFERROR(TEXT(DATEVALUE(LEFT(Table1[[#This Row],[Date of Purchase]],10)), "MMMM"), TEXT(Table1[[#This Row],[Date of Purchase]], "MMMM"))</f>
        <v>January</v>
      </c>
      <c r="T7325" t="str">
        <f>IF(OR(
  AND(Table1[[#This Row],[Ticket Priority]]="Critical", Table1[[#This Row],[Ticket Status]]&lt;&gt;"Closed"),
  AND(Table1[[#This Row],[Ticket Priority]]="High", Table1[[#This Row],[Ticket Status]]="Open")
), "Yes", "No")</f>
        <v>No</v>
      </c>
      <c r="U7325" s="4" t="str">
        <f>IF(Table1[[#This Row],[Ticket Status]]="Closed","Yes","No")</f>
        <v>No</v>
      </c>
      <c r="V7325" s="4" t="str">
        <f>IF(Table1[[#This Row],[Ticket Status]]="Pending Customer Response","Yes","No")</f>
        <v>Yes</v>
      </c>
      <c r="W7325" s="5">
        <f ca="1">COUNTIFS(Table1[Agent_name],Table1[[#This Row],[Agent_name]],Table1[Month],Table1[[#This Row],[Month]])/160</f>
        <v>0.21875</v>
      </c>
    </row>
    <row r="7326" spans="1:23" x14ac:dyDescent="0.25">
      <c r="A7326">
        <v>7325</v>
      </c>
      <c r="B7326" t="s">
        <v>23681</v>
      </c>
      <c r="C7326" t="s">
        <v>23682</v>
      </c>
      <c r="D7326">
        <v>34</v>
      </c>
      <c r="E7326" t="s">
        <v>58</v>
      </c>
      <c r="F7326" t="s">
        <v>339</v>
      </c>
      <c r="G7326" s="1">
        <v>43948</v>
      </c>
      <c r="H7326" t="s">
        <v>21</v>
      </c>
      <c r="I7326" t="s">
        <v>46</v>
      </c>
      <c r="J7326" s="3" t="s">
        <v>23683</v>
      </c>
      <c r="K7326" t="s">
        <v>39</v>
      </c>
      <c r="L7326" t="s">
        <v>23684</v>
      </c>
      <c r="M7326" t="s">
        <v>41</v>
      </c>
      <c r="N7326" t="s">
        <v>33</v>
      </c>
      <c r="O7326" s="2">
        <v>45078.376886574071</v>
      </c>
      <c r="P7326" s="2">
        <v>45078.287997685184</v>
      </c>
      <c r="Q7326">
        <v>4</v>
      </c>
      <c r="R7326" t="str">
        <f t="shared" ca="1" si="114"/>
        <v>Aisha</v>
      </c>
      <c r="S7326" t="str">
        <f>IFERROR(TEXT(DATEVALUE(LEFT(Table1[[#This Row],[Date of Purchase]],10)), "MMMM"), TEXT(Table1[[#This Row],[Date of Purchase]], "MMMM"))</f>
        <v>April</v>
      </c>
      <c r="T7326" t="str">
        <f>IF(OR(
  AND(Table1[[#This Row],[Ticket Priority]]="Critical", Table1[[#This Row],[Ticket Status]]&lt;&gt;"Closed"),
  AND(Table1[[#This Row],[Ticket Priority]]="High", Table1[[#This Row],[Ticket Status]]="Open")
), "Yes", "No")</f>
        <v>No</v>
      </c>
      <c r="U7326" s="4" t="str">
        <f>IF(Table1[[#This Row],[Ticket Status]]="Closed","Yes","No")</f>
        <v>Yes</v>
      </c>
      <c r="V7326" s="4" t="str">
        <f>IF(Table1[[#This Row],[Ticket Status]]="Pending Customer Response","Yes","No")</f>
        <v>No</v>
      </c>
      <c r="W7326" s="5">
        <f ca="1">COUNTIFS(Table1[Agent_name],Table1[[#This Row],[Agent_name]],Table1[Month],Table1[[#This Row],[Month]])/160</f>
        <v>0.81874999999999998</v>
      </c>
    </row>
    <row r="7327" spans="1:23" x14ac:dyDescent="0.25">
      <c r="A7327">
        <v>7326</v>
      </c>
      <c r="B7327" t="s">
        <v>23685</v>
      </c>
      <c r="C7327" t="s">
        <v>23686</v>
      </c>
      <c r="D7327">
        <v>38</v>
      </c>
      <c r="E7327" t="s">
        <v>19</v>
      </c>
      <c r="F7327" t="s">
        <v>30</v>
      </c>
      <c r="G7327" s="1">
        <v>44147</v>
      </c>
      <c r="H7327" t="s">
        <v>66</v>
      </c>
      <c r="I7327" t="s">
        <v>22</v>
      </c>
      <c r="J7327" s="3" t="s">
        <v>23687</v>
      </c>
      <c r="K7327" t="s">
        <v>39</v>
      </c>
      <c r="L7327" t="s">
        <v>23688</v>
      </c>
      <c r="M7327" t="s">
        <v>25</v>
      </c>
      <c r="N7327" t="s">
        <v>26</v>
      </c>
      <c r="O7327" s="2">
        <v>45078.942187499997</v>
      </c>
      <c r="P7327" s="2">
        <v>45078.547048611108</v>
      </c>
      <c r="Q7327">
        <v>2</v>
      </c>
      <c r="R7327" t="str">
        <f t="shared" ca="1" si="114"/>
        <v>Divya</v>
      </c>
      <c r="S7327" t="str">
        <f>IFERROR(TEXT(DATEVALUE(LEFT(Table1[[#This Row],[Date of Purchase]],10)), "MMMM"), TEXT(Table1[[#This Row],[Date of Purchase]], "MMMM"))</f>
        <v>November</v>
      </c>
      <c r="T7327" t="str">
        <f>IF(OR(
  AND(Table1[[#This Row],[Ticket Priority]]="Critical", Table1[[#This Row],[Ticket Status]]&lt;&gt;"Closed"),
  AND(Table1[[#This Row],[Ticket Priority]]="High", Table1[[#This Row],[Ticket Status]]="Open")
), "Yes", "No")</f>
        <v>No</v>
      </c>
      <c r="U7327" s="4" t="str">
        <f>IF(Table1[[#This Row],[Ticket Status]]="Closed","Yes","No")</f>
        <v>Yes</v>
      </c>
      <c r="V7327" s="4" t="str">
        <f>IF(Table1[[#This Row],[Ticket Status]]="Pending Customer Response","Yes","No")</f>
        <v>No</v>
      </c>
      <c r="W7327" s="5">
        <f ca="1">COUNTIFS(Table1[Agent_name],Table1[[#This Row],[Agent_name]],Table1[Month],Table1[[#This Row],[Month]])/160</f>
        <v>0.24374999999999999</v>
      </c>
    </row>
    <row r="7328" spans="1:23" x14ac:dyDescent="0.25">
      <c r="A7328">
        <v>7327</v>
      </c>
      <c r="B7328" t="s">
        <v>23689</v>
      </c>
      <c r="C7328" t="s">
        <v>23690</v>
      </c>
      <c r="D7328">
        <v>70</v>
      </c>
      <c r="E7328" t="s">
        <v>58</v>
      </c>
      <c r="F7328" t="s">
        <v>81</v>
      </c>
      <c r="G7328" s="1">
        <v>43871</v>
      </c>
      <c r="H7328" t="s">
        <v>59</v>
      </c>
      <c r="I7328" t="s">
        <v>37</v>
      </c>
      <c r="J7328" s="3" t="s">
        <v>23691</v>
      </c>
      <c r="K7328" t="s">
        <v>39</v>
      </c>
      <c r="L7328" t="s">
        <v>23692</v>
      </c>
      <c r="M7328" t="s">
        <v>25</v>
      </c>
      <c r="N7328" t="s">
        <v>55</v>
      </c>
      <c r="O7328" s="2">
        <v>45078.772060185183</v>
      </c>
      <c r="P7328" s="2">
        <v>45078.339421296296</v>
      </c>
      <c r="Q7328">
        <v>4</v>
      </c>
      <c r="R7328" t="str">
        <f t="shared" ca="1" si="114"/>
        <v>Meera</v>
      </c>
      <c r="S7328" t="str">
        <f>IFERROR(TEXT(DATEVALUE(LEFT(Table1[[#This Row],[Date of Purchase]],10)), "MMMM"), TEXT(Table1[[#This Row],[Date of Purchase]], "MMMM"))</f>
        <v>February</v>
      </c>
      <c r="T7328" t="str">
        <f>IF(OR(
  AND(Table1[[#This Row],[Ticket Priority]]="Critical", Table1[[#This Row],[Ticket Status]]&lt;&gt;"Closed"),
  AND(Table1[[#This Row],[Ticket Priority]]="High", Table1[[#This Row],[Ticket Status]]="Open")
), "Yes", "No")</f>
        <v>No</v>
      </c>
      <c r="U7328" s="4" t="str">
        <f>IF(Table1[[#This Row],[Ticket Status]]="Closed","Yes","No")</f>
        <v>Yes</v>
      </c>
      <c r="V7328" s="4" t="str">
        <f>IF(Table1[[#This Row],[Ticket Status]]="Pending Customer Response","Yes","No")</f>
        <v>No</v>
      </c>
      <c r="W7328" s="5">
        <f ca="1">COUNTIFS(Table1[Agent_name],Table1[[#This Row],[Agent_name]],Table1[Month],Table1[[#This Row],[Month]])/160</f>
        <v>0.21249999999999999</v>
      </c>
    </row>
    <row r="7329" spans="1:23" x14ac:dyDescent="0.25">
      <c r="A7329">
        <v>7328</v>
      </c>
      <c r="B7329" t="s">
        <v>23693</v>
      </c>
      <c r="C7329" t="s">
        <v>23694</v>
      </c>
      <c r="D7329">
        <v>42</v>
      </c>
      <c r="E7329" t="s">
        <v>58</v>
      </c>
      <c r="F7329" t="s">
        <v>211</v>
      </c>
      <c r="G7329" s="1">
        <v>44370</v>
      </c>
      <c r="H7329" t="s">
        <v>45</v>
      </c>
      <c r="I7329" t="s">
        <v>113</v>
      </c>
      <c r="J7329" s="3" t="s">
        <v>23695</v>
      </c>
      <c r="K7329" t="s">
        <v>39</v>
      </c>
      <c r="L7329" t="s">
        <v>23696</v>
      </c>
      <c r="M7329" t="s">
        <v>25</v>
      </c>
      <c r="N7329" t="s">
        <v>55</v>
      </c>
      <c r="O7329" s="2">
        <v>45078.120682870373</v>
      </c>
      <c r="P7329" s="2">
        <v>45078.196377314816</v>
      </c>
      <c r="Q7329">
        <v>1</v>
      </c>
      <c r="R7329" t="str">
        <f t="shared" ca="1" si="114"/>
        <v>Aisha</v>
      </c>
      <c r="S7329" t="str">
        <f>IFERROR(TEXT(DATEVALUE(LEFT(Table1[[#This Row],[Date of Purchase]],10)), "MMMM"), TEXT(Table1[[#This Row],[Date of Purchase]], "MMMM"))</f>
        <v>June</v>
      </c>
      <c r="T7329" t="str">
        <f>IF(OR(
  AND(Table1[[#This Row],[Ticket Priority]]="Critical", Table1[[#This Row],[Ticket Status]]&lt;&gt;"Closed"),
  AND(Table1[[#This Row],[Ticket Priority]]="High", Table1[[#This Row],[Ticket Status]]="Open")
), "Yes", "No")</f>
        <v>No</v>
      </c>
      <c r="U7329" s="4" t="str">
        <f>IF(Table1[[#This Row],[Ticket Status]]="Closed","Yes","No")</f>
        <v>Yes</v>
      </c>
      <c r="V7329" s="4" t="str">
        <f>IF(Table1[[#This Row],[Ticket Status]]="Pending Customer Response","Yes","No")</f>
        <v>No</v>
      </c>
      <c r="W7329" s="5">
        <f ca="1">COUNTIFS(Table1[Agent_name],Table1[[#This Row],[Agent_name]],Table1[Month],Table1[[#This Row],[Month]])/160</f>
        <v>0.89375000000000004</v>
      </c>
    </row>
    <row r="7330" spans="1:23" x14ac:dyDescent="0.25">
      <c r="A7330">
        <v>7329</v>
      </c>
      <c r="B7330" t="s">
        <v>23697</v>
      </c>
      <c r="C7330" t="s">
        <v>23698</v>
      </c>
      <c r="D7330">
        <v>57</v>
      </c>
      <c r="E7330" t="s">
        <v>19</v>
      </c>
      <c r="F7330" t="s">
        <v>44</v>
      </c>
      <c r="G7330" s="1">
        <v>44490</v>
      </c>
      <c r="H7330" t="s">
        <v>21</v>
      </c>
      <c r="I7330" t="s">
        <v>46</v>
      </c>
      <c r="J7330" s="3" t="s">
        <v>23699</v>
      </c>
      <c r="K7330" t="s">
        <v>39</v>
      </c>
      <c r="L7330" t="s">
        <v>23700</v>
      </c>
      <c r="M7330" t="s">
        <v>41</v>
      </c>
      <c r="N7330" t="s">
        <v>55</v>
      </c>
      <c r="O7330" s="2">
        <v>45078.584594907406</v>
      </c>
      <c r="P7330" s="2">
        <v>45078.813067129631</v>
      </c>
      <c r="Q7330">
        <v>1</v>
      </c>
      <c r="R7330" t="str">
        <f t="shared" ca="1" si="114"/>
        <v>Mohit</v>
      </c>
      <c r="S7330" t="str">
        <f>IFERROR(TEXT(DATEVALUE(LEFT(Table1[[#This Row],[Date of Purchase]],10)), "MMMM"), TEXT(Table1[[#This Row],[Date of Purchase]], "MMMM"))</f>
        <v>October</v>
      </c>
      <c r="T7330" t="str">
        <f>IF(OR(
  AND(Table1[[#This Row],[Ticket Priority]]="Critical", Table1[[#This Row],[Ticket Status]]&lt;&gt;"Closed"),
  AND(Table1[[#This Row],[Ticket Priority]]="High", Table1[[#This Row],[Ticket Status]]="Open")
), "Yes", "No")</f>
        <v>No</v>
      </c>
      <c r="U7330" s="4" t="str">
        <f>IF(Table1[[#This Row],[Ticket Status]]="Closed","Yes","No")</f>
        <v>Yes</v>
      </c>
      <c r="V7330" s="4" t="str">
        <f>IF(Table1[[#This Row],[Ticket Status]]="Pending Customer Response","Yes","No")</f>
        <v>No</v>
      </c>
      <c r="W7330" s="5">
        <f ca="1">COUNTIFS(Table1[Agent_name],Table1[[#This Row],[Agent_name]],Table1[Month],Table1[[#This Row],[Month]])/160</f>
        <v>0.49375000000000002</v>
      </c>
    </row>
    <row r="7331" spans="1:23" x14ac:dyDescent="0.25">
      <c r="A7331">
        <v>7330</v>
      </c>
      <c r="B7331" t="s">
        <v>19846</v>
      </c>
      <c r="C7331" t="s">
        <v>23701</v>
      </c>
      <c r="D7331">
        <v>18</v>
      </c>
      <c r="E7331" t="s">
        <v>58</v>
      </c>
      <c r="F7331" t="s">
        <v>36</v>
      </c>
      <c r="G7331" s="1">
        <v>44180</v>
      </c>
      <c r="H7331" t="s">
        <v>59</v>
      </c>
      <c r="I7331" t="s">
        <v>60</v>
      </c>
      <c r="J7331" s="3" t="s">
        <v>23702</v>
      </c>
      <c r="K7331" t="s">
        <v>24</v>
      </c>
      <c r="M7331" t="s">
        <v>25</v>
      </c>
      <c r="N7331" t="s">
        <v>55</v>
      </c>
      <c r="O7331" s="2">
        <v>45078.693645833337</v>
      </c>
      <c r="R7331" t="str">
        <f t="shared" ca="1" si="114"/>
        <v>Sara</v>
      </c>
      <c r="S7331" t="str">
        <f>IFERROR(TEXT(DATEVALUE(LEFT(Table1[[#This Row],[Date of Purchase]],10)), "MMMM"), TEXT(Table1[[#This Row],[Date of Purchase]], "MMMM"))</f>
        <v>December</v>
      </c>
      <c r="T7331" t="str">
        <f>IF(OR(
  AND(Table1[[#This Row],[Ticket Priority]]="Critical", Table1[[#This Row],[Ticket Status]]&lt;&gt;"Closed"),
  AND(Table1[[#This Row],[Ticket Priority]]="High", Table1[[#This Row],[Ticket Status]]="Open")
), "Yes", "No")</f>
        <v>Yes</v>
      </c>
      <c r="U7331" s="4" t="str">
        <f>IF(Table1[[#This Row],[Ticket Status]]="Closed","Yes","No")</f>
        <v>No</v>
      </c>
      <c r="V7331" s="4" t="str">
        <f>IF(Table1[[#This Row],[Ticket Status]]="Pending Customer Response","Yes","No")</f>
        <v>Yes</v>
      </c>
      <c r="W7331" s="5">
        <f ca="1">COUNTIFS(Table1[Agent_name],Table1[[#This Row],[Agent_name]],Table1[Month],Table1[[#This Row],[Month]])/160</f>
        <v>0.55625000000000002</v>
      </c>
    </row>
    <row r="7332" spans="1:23" x14ac:dyDescent="0.25">
      <c r="A7332">
        <v>7331</v>
      </c>
      <c r="B7332" t="s">
        <v>23703</v>
      </c>
      <c r="C7332" t="s">
        <v>12904</v>
      </c>
      <c r="D7332">
        <v>68</v>
      </c>
      <c r="E7332" t="s">
        <v>29</v>
      </c>
      <c r="F7332" t="s">
        <v>421</v>
      </c>
      <c r="G7332" s="1">
        <v>44250</v>
      </c>
      <c r="H7332" t="s">
        <v>45</v>
      </c>
      <c r="I7332" t="s">
        <v>60</v>
      </c>
      <c r="J7332" s="3" t="s">
        <v>23704</v>
      </c>
      <c r="K7332" t="s">
        <v>39</v>
      </c>
      <c r="L7332" t="s">
        <v>23705</v>
      </c>
      <c r="M7332" t="s">
        <v>25</v>
      </c>
      <c r="N7332" t="s">
        <v>83</v>
      </c>
      <c r="O7332" s="2">
        <v>45078.629074074073</v>
      </c>
      <c r="P7332" s="2">
        <v>45078.463796296295</v>
      </c>
      <c r="Q7332">
        <v>2</v>
      </c>
      <c r="R7332" t="str">
        <f t="shared" ca="1" si="114"/>
        <v>Meera</v>
      </c>
      <c r="S7332" t="str">
        <f>IFERROR(TEXT(DATEVALUE(LEFT(Table1[[#This Row],[Date of Purchase]],10)), "MMMM"), TEXT(Table1[[#This Row],[Date of Purchase]], "MMMM"))</f>
        <v>February</v>
      </c>
      <c r="T7332" t="str">
        <f>IF(OR(
  AND(Table1[[#This Row],[Ticket Priority]]="Critical", Table1[[#This Row],[Ticket Status]]&lt;&gt;"Closed"),
  AND(Table1[[#This Row],[Ticket Priority]]="High", Table1[[#This Row],[Ticket Status]]="Open")
), "Yes", "No")</f>
        <v>No</v>
      </c>
      <c r="U7332" s="4" t="str">
        <f>IF(Table1[[#This Row],[Ticket Status]]="Closed","Yes","No")</f>
        <v>Yes</v>
      </c>
      <c r="V7332" s="4" t="str">
        <f>IF(Table1[[#This Row],[Ticket Status]]="Pending Customer Response","Yes","No")</f>
        <v>No</v>
      </c>
      <c r="W7332" s="5">
        <f ca="1">COUNTIFS(Table1[Agent_name],Table1[[#This Row],[Agent_name]],Table1[Month],Table1[[#This Row],[Month]])/160</f>
        <v>0.21249999999999999</v>
      </c>
    </row>
    <row r="7333" spans="1:23" x14ac:dyDescent="0.25">
      <c r="A7333">
        <v>7332</v>
      </c>
      <c r="B7333" t="s">
        <v>23706</v>
      </c>
      <c r="C7333" t="s">
        <v>23707</v>
      </c>
      <c r="D7333">
        <v>47</v>
      </c>
      <c r="E7333" t="s">
        <v>58</v>
      </c>
      <c r="F7333" t="s">
        <v>20</v>
      </c>
      <c r="G7333" s="1">
        <v>43916</v>
      </c>
      <c r="H7333" t="s">
        <v>45</v>
      </c>
      <c r="I7333" t="s">
        <v>37</v>
      </c>
      <c r="J7333" s="3" t="s">
        <v>23708</v>
      </c>
      <c r="K7333" t="s">
        <v>39</v>
      </c>
      <c r="L7333" t="s">
        <v>23709</v>
      </c>
      <c r="M7333" t="s">
        <v>41</v>
      </c>
      <c r="N7333" t="s">
        <v>26</v>
      </c>
      <c r="O7333" s="2">
        <v>45078.282569444447</v>
      </c>
      <c r="P7333" s="2">
        <v>45078.979097222225</v>
      </c>
      <c r="Q7333">
        <v>2</v>
      </c>
      <c r="R7333" t="str">
        <f t="shared" ca="1" si="114"/>
        <v>Sara</v>
      </c>
      <c r="S7333" t="str">
        <f>IFERROR(TEXT(DATEVALUE(LEFT(Table1[[#This Row],[Date of Purchase]],10)), "MMMM"), TEXT(Table1[[#This Row],[Date of Purchase]], "MMMM"))</f>
        <v>March</v>
      </c>
      <c r="T7333" t="str">
        <f>IF(OR(
  AND(Table1[[#This Row],[Ticket Priority]]="Critical", Table1[[#This Row],[Ticket Status]]&lt;&gt;"Closed"),
  AND(Table1[[#This Row],[Ticket Priority]]="High", Table1[[#This Row],[Ticket Status]]="Open")
), "Yes", "No")</f>
        <v>No</v>
      </c>
      <c r="U7333" s="4" t="str">
        <f>IF(Table1[[#This Row],[Ticket Status]]="Closed","Yes","No")</f>
        <v>Yes</v>
      </c>
      <c r="V7333" s="4" t="str">
        <f>IF(Table1[[#This Row],[Ticket Status]]="Pending Customer Response","Yes","No")</f>
        <v>No</v>
      </c>
      <c r="W7333" s="5">
        <f ca="1">COUNTIFS(Table1[Agent_name],Table1[[#This Row],[Agent_name]],Table1[Month],Table1[[#This Row],[Month]])/160</f>
        <v>0.55625000000000002</v>
      </c>
    </row>
    <row r="7334" spans="1:23" x14ac:dyDescent="0.25">
      <c r="A7334">
        <v>7333</v>
      </c>
      <c r="B7334" t="s">
        <v>23710</v>
      </c>
      <c r="C7334" t="s">
        <v>23711</v>
      </c>
      <c r="D7334">
        <v>37</v>
      </c>
      <c r="E7334" t="s">
        <v>19</v>
      </c>
      <c r="F7334" t="s">
        <v>65</v>
      </c>
      <c r="G7334" s="1">
        <v>44061</v>
      </c>
      <c r="H7334" t="s">
        <v>67</v>
      </c>
      <c r="I7334" t="s">
        <v>46</v>
      </c>
      <c r="J7334" s="3" t="s">
        <v>23712</v>
      </c>
      <c r="K7334" t="s">
        <v>39</v>
      </c>
      <c r="L7334" t="s">
        <v>23713</v>
      </c>
      <c r="M7334" t="s">
        <v>25</v>
      </c>
      <c r="N7334" t="s">
        <v>55</v>
      </c>
      <c r="O7334" s="2">
        <v>45078.665925925925</v>
      </c>
      <c r="P7334" s="2">
        <v>45078.137453703705</v>
      </c>
      <c r="Q7334">
        <v>5</v>
      </c>
      <c r="R7334" t="str">
        <f t="shared" ca="1" si="114"/>
        <v>Arjun</v>
      </c>
      <c r="S7334" t="str">
        <f>IFERROR(TEXT(DATEVALUE(LEFT(Table1[[#This Row],[Date of Purchase]],10)), "MMMM"), TEXT(Table1[[#This Row],[Date of Purchase]], "MMMM"))</f>
        <v>August</v>
      </c>
      <c r="T7334" t="str">
        <f>IF(OR(
  AND(Table1[[#This Row],[Ticket Priority]]="Critical", Table1[[#This Row],[Ticket Status]]&lt;&gt;"Closed"),
  AND(Table1[[#This Row],[Ticket Priority]]="High", Table1[[#This Row],[Ticket Status]]="Open")
), "Yes", "No")</f>
        <v>No</v>
      </c>
      <c r="U7334" s="4" t="str">
        <f>IF(Table1[[#This Row],[Ticket Status]]="Closed","Yes","No")</f>
        <v>Yes</v>
      </c>
      <c r="V7334" s="4" t="str">
        <f>IF(Table1[[#This Row],[Ticket Status]]="Pending Customer Response","Yes","No")</f>
        <v>No</v>
      </c>
      <c r="W7334" s="5">
        <f ca="1">COUNTIFS(Table1[Agent_name],Table1[[#This Row],[Agent_name]],Table1[Month],Table1[[#This Row],[Month]])/160</f>
        <v>0.20624999999999999</v>
      </c>
    </row>
    <row r="7335" spans="1:23" x14ac:dyDescent="0.25">
      <c r="A7335">
        <v>7334</v>
      </c>
      <c r="B7335" t="s">
        <v>23714</v>
      </c>
      <c r="C7335" t="s">
        <v>23715</v>
      </c>
      <c r="D7335">
        <v>61</v>
      </c>
      <c r="E7335" t="s">
        <v>29</v>
      </c>
      <c r="F7335" t="s">
        <v>81</v>
      </c>
      <c r="G7335" s="1">
        <v>44365</v>
      </c>
      <c r="H7335" t="s">
        <v>21</v>
      </c>
      <c r="I7335" t="s">
        <v>113</v>
      </c>
      <c r="J7335" s="3" t="s">
        <v>23716</v>
      </c>
      <c r="K7335" t="s">
        <v>39</v>
      </c>
      <c r="L7335" t="s">
        <v>23717</v>
      </c>
      <c r="M7335" t="s">
        <v>41</v>
      </c>
      <c r="N7335" t="s">
        <v>33</v>
      </c>
      <c r="O7335" s="2">
        <v>45078.083310185182</v>
      </c>
      <c r="P7335" s="2">
        <v>45078.784004629626</v>
      </c>
      <c r="Q7335">
        <v>3</v>
      </c>
      <c r="R7335" t="str">
        <f t="shared" ca="1" si="114"/>
        <v>Neha</v>
      </c>
      <c r="S7335" t="str">
        <f>IFERROR(TEXT(DATEVALUE(LEFT(Table1[[#This Row],[Date of Purchase]],10)), "MMMM"), TEXT(Table1[[#This Row],[Date of Purchase]], "MMMM"))</f>
        <v>June</v>
      </c>
      <c r="T7335" t="str">
        <f>IF(OR(
  AND(Table1[[#This Row],[Ticket Priority]]="Critical", Table1[[#This Row],[Ticket Status]]&lt;&gt;"Closed"),
  AND(Table1[[#This Row],[Ticket Priority]]="High", Table1[[#This Row],[Ticket Status]]="Open")
), "Yes", "No")</f>
        <v>No</v>
      </c>
      <c r="U7335" s="4" t="str">
        <f>IF(Table1[[#This Row],[Ticket Status]]="Closed","Yes","No")</f>
        <v>Yes</v>
      </c>
      <c r="V7335" s="4" t="str">
        <f>IF(Table1[[#This Row],[Ticket Status]]="Pending Customer Response","Yes","No")</f>
        <v>No</v>
      </c>
      <c r="W7335" s="5">
        <f ca="1">COUNTIFS(Table1[Agent_name],Table1[[#This Row],[Agent_name]],Table1[Month],Table1[[#This Row],[Month]])/160</f>
        <v>0.19375000000000001</v>
      </c>
    </row>
    <row r="7336" spans="1:23" x14ac:dyDescent="0.25">
      <c r="A7336">
        <v>7335</v>
      </c>
      <c r="B7336" t="s">
        <v>23718</v>
      </c>
      <c r="C7336" t="s">
        <v>23719</v>
      </c>
      <c r="D7336">
        <v>18</v>
      </c>
      <c r="E7336" t="s">
        <v>29</v>
      </c>
      <c r="F7336" t="s">
        <v>30</v>
      </c>
      <c r="G7336" s="1">
        <v>43964</v>
      </c>
      <c r="H7336" t="s">
        <v>66</v>
      </c>
      <c r="I7336" t="s">
        <v>72</v>
      </c>
      <c r="J7336" s="3" t="s">
        <v>23720</v>
      </c>
      <c r="K7336" t="s">
        <v>39</v>
      </c>
      <c r="L7336" t="s">
        <v>23721</v>
      </c>
      <c r="M7336" t="s">
        <v>89</v>
      </c>
      <c r="N7336" t="s">
        <v>83</v>
      </c>
      <c r="O7336" s="2">
        <v>45078.781944444447</v>
      </c>
      <c r="P7336" s="2">
        <v>45078.793055555558</v>
      </c>
      <c r="Q7336">
        <v>4</v>
      </c>
      <c r="R7336" t="str">
        <f t="shared" ca="1" si="114"/>
        <v>Ravi</v>
      </c>
      <c r="S7336" t="str">
        <f>IFERROR(TEXT(DATEVALUE(LEFT(Table1[[#This Row],[Date of Purchase]],10)), "MMMM"), TEXT(Table1[[#This Row],[Date of Purchase]], "MMMM"))</f>
        <v>May</v>
      </c>
      <c r="T7336" t="str">
        <f>IF(OR(
  AND(Table1[[#This Row],[Ticket Priority]]="Critical", Table1[[#This Row],[Ticket Status]]&lt;&gt;"Closed"),
  AND(Table1[[#This Row],[Ticket Priority]]="High", Table1[[#This Row],[Ticket Status]]="Open")
), "Yes", "No")</f>
        <v>No</v>
      </c>
      <c r="U7336" s="4" t="str">
        <f>IF(Table1[[#This Row],[Ticket Status]]="Closed","Yes","No")</f>
        <v>Yes</v>
      </c>
      <c r="V7336" s="4" t="str">
        <f>IF(Table1[[#This Row],[Ticket Status]]="Pending Customer Response","Yes","No")</f>
        <v>No</v>
      </c>
      <c r="W7336" s="5">
        <f ca="1">COUNTIFS(Table1[Agent_name],Table1[[#This Row],[Agent_name]],Table1[Month],Table1[[#This Row],[Month]])/160</f>
        <v>0.67500000000000004</v>
      </c>
    </row>
    <row r="7337" spans="1:23" x14ac:dyDescent="0.25">
      <c r="A7337">
        <v>7336</v>
      </c>
      <c r="B7337" t="s">
        <v>23722</v>
      </c>
      <c r="C7337" t="s">
        <v>23723</v>
      </c>
      <c r="D7337">
        <v>32</v>
      </c>
      <c r="E7337" t="s">
        <v>19</v>
      </c>
      <c r="F7337" t="s">
        <v>103</v>
      </c>
      <c r="G7337" s="1">
        <v>44331</v>
      </c>
      <c r="H7337" t="s">
        <v>66</v>
      </c>
      <c r="I7337" t="s">
        <v>150</v>
      </c>
      <c r="J7337" s="3" t="s">
        <v>23724</v>
      </c>
      <c r="K7337" t="s">
        <v>62</v>
      </c>
      <c r="M7337" t="s">
        <v>143</v>
      </c>
      <c r="N7337" t="s">
        <v>55</v>
      </c>
      <c r="R7337" t="str">
        <f t="shared" ca="1" si="114"/>
        <v>Sara</v>
      </c>
      <c r="S7337" t="str">
        <f>IFERROR(TEXT(DATEVALUE(LEFT(Table1[[#This Row],[Date of Purchase]],10)), "MMMM"), TEXT(Table1[[#This Row],[Date of Purchase]], "MMMM"))</f>
        <v>May</v>
      </c>
      <c r="T7337" t="str">
        <f>IF(OR(
  AND(Table1[[#This Row],[Ticket Priority]]="Critical", Table1[[#This Row],[Ticket Status]]&lt;&gt;"Closed"),
  AND(Table1[[#This Row],[Ticket Priority]]="High", Table1[[#This Row],[Ticket Status]]="Open")
), "Yes", "No")</f>
        <v>No</v>
      </c>
      <c r="U7337" s="4" t="str">
        <f>IF(Table1[[#This Row],[Ticket Status]]="Closed","Yes","No")</f>
        <v>No</v>
      </c>
      <c r="V7337" s="4" t="str">
        <f>IF(Table1[[#This Row],[Ticket Status]]="Pending Customer Response","Yes","No")</f>
        <v>No</v>
      </c>
      <c r="W7337" s="5">
        <f ca="1">COUNTIFS(Table1[Agent_name],Table1[[#This Row],[Agent_name]],Table1[Month],Table1[[#This Row],[Month]])/160</f>
        <v>0.64375000000000004</v>
      </c>
    </row>
    <row r="7338" spans="1:23" x14ac:dyDescent="0.25">
      <c r="A7338">
        <v>7337</v>
      </c>
      <c r="B7338" t="s">
        <v>23725</v>
      </c>
      <c r="C7338" t="s">
        <v>23726</v>
      </c>
      <c r="D7338">
        <v>30</v>
      </c>
      <c r="E7338" t="s">
        <v>29</v>
      </c>
      <c r="F7338" t="s">
        <v>397</v>
      </c>
      <c r="G7338" s="1">
        <v>44068</v>
      </c>
      <c r="H7338" t="s">
        <v>45</v>
      </c>
      <c r="I7338" t="s">
        <v>60</v>
      </c>
      <c r="J7338" s="3" t="s">
        <v>23727</v>
      </c>
      <c r="K7338" t="s">
        <v>24</v>
      </c>
      <c r="M7338" t="s">
        <v>143</v>
      </c>
      <c r="N7338" t="s">
        <v>55</v>
      </c>
      <c r="O7338" s="2">
        <v>45078.684062499997</v>
      </c>
      <c r="R7338" t="str">
        <f t="shared" ca="1" si="114"/>
        <v>Mohit</v>
      </c>
      <c r="S7338" t="str">
        <f>IFERROR(TEXT(DATEVALUE(LEFT(Table1[[#This Row],[Date of Purchase]],10)), "MMMM"), TEXT(Table1[[#This Row],[Date of Purchase]], "MMMM"))</f>
        <v>August</v>
      </c>
      <c r="T7338" t="str">
        <f>IF(OR(
  AND(Table1[[#This Row],[Ticket Priority]]="Critical", Table1[[#This Row],[Ticket Status]]&lt;&gt;"Closed"),
  AND(Table1[[#This Row],[Ticket Priority]]="High", Table1[[#This Row],[Ticket Status]]="Open")
), "Yes", "No")</f>
        <v>No</v>
      </c>
      <c r="U7338" s="4" t="str">
        <f>IF(Table1[[#This Row],[Ticket Status]]="Closed","Yes","No")</f>
        <v>No</v>
      </c>
      <c r="V7338" s="4" t="str">
        <f>IF(Table1[[#This Row],[Ticket Status]]="Pending Customer Response","Yes","No")</f>
        <v>Yes</v>
      </c>
      <c r="W7338" s="5">
        <f ca="1">COUNTIFS(Table1[Agent_name],Table1[[#This Row],[Agent_name]],Table1[Month],Table1[[#This Row],[Month]])/160</f>
        <v>0.46250000000000002</v>
      </c>
    </row>
    <row r="7339" spans="1:23" x14ac:dyDescent="0.25">
      <c r="A7339">
        <v>7338</v>
      </c>
      <c r="B7339" t="s">
        <v>23728</v>
      </c>
      <c r="C7339" t="s">
        <v>23729</v>
      </c>
      <c r="D7339">
        <v>63</v>
      </c>
      <c r="E7339" t="s">
        <v>19</v>
      </c>
      <c r="F7339" t="s">
        <v>86</v>
      </c>
      <c r="G7339" s="1">
        <v>44411</v>
      </c>
      <c r="H7339" t="s">
        <v>66</v>
      </c>
      <c r="I7339" t="s">
        <v>37</v>
      </c>
      <c r="J7339" s="3" t="s">
        <v>23730</v>
      </c>
      <c r="K7339" t="s">
        <v>62</v>
      </c>
      <c r="M7339" t="s">
        <v>143</v>
      </c>
      <c r="N7339" t="s">
        <v>33</v>
      </c>
      <c r="R7339" t="str">
        <f t="shared" ca="1" si="114"/>
        <v>Arjun</v>
      </c>
      <c r="S7339" t="str">
        <f>IFERROR(TEXT(DATEVALUE(LEFT(Table1[[#This Row],[Date of Purchase]],10)), "MMMM"), TEXT(Table1[[#This Row],[Date of Purchase]], "MMMM"))</f>
        <v>August</v>
      </c>
      <c r="T7339" t="str">
        <f>IF(OR(
  AND(Table1[[#This Row],[Ticket Priority]]="Critical", Table1[[#This Row],[Ticket Status]]&lt;&gt;"Closed"),
  AND(Table1[[#This Row],[Ticket Priority]]="High", Table1[[#This Row],[Ticket Status]]="Open")
), "Yes", "No")</f>
        <v>No</v>
      </c>
      <c r="U7339" s="4" t="str">
        <f>IF(Table1[[#This Row],[Ticket Status]]="Closed","Yes","No")</f>
        <v>No</v>
      </c>
      <c r="V7339" s="4" t="str">
        <f>IF(Table1[[#This Row],[Ticket Status]]="Pending Customer Response","Yes","No")</f>
        <v>No</v>
      </c>
      <c r="W7339" s="5">
        <f ca="1">COUNTIFS(Table1[Agent_name],Table1[[#This Row],[Agent_name]],Table1[Month],Table1[[#This Row],[Month]])/160</f>
        <v>0.20624999999999999</v>
      </c>
    </row>
    <row r="7340" spans="1:23" x14ac:dyDescent="0.25">
      <c r="A7340">
        <v>7339</v>
      </c>
      <c r="B7340" t="s">
        <v>23731</v>
      </c>
      <c r="C7340" t="s">
        <v>23732</v>
      </c>
      <c r="D7340">
        <v>61</v>
      </c>
      <c r="E7340" t="s">
        <v>19</v>
      </c>
      <c r="F7340" t="s">
        <v>173</v>
      </c>
      <c r="G7340" s="1">
        <v>44461</v>
      </c>
      <c r="H7340" t="s">
        <v>67</v>
      </c>
      <c r="I7340" t="s">
        <v>150</v>
      </c>
      <c r="J7340" s="3" t="s">
        <v>23733</v>
      </c>
      <c r="K7340" t="s">
        <v>24</v>
      </c>
      <c r="M7340" t="s">
        <v>143</v>
      </c>
      <c r="N7340" t="s">
        <v>55</v>
      </c>
      <c r="O7340" s="2">
        <v>45078.561180555553</v>
      </c>
      <c r="R7340" t="str">
        <f t="shared" ca="1" si="114"/>
        <v>Aisha</v>
      </c>
      <c r="S7340" t="str">
        <f>IFERROR(TEXT(DATEVALUE(LEFT(Table1[[#This Row],[Date of Purchase]],10)), "MMMM"), TEXT(Table1[[#This Row],[Date of Purchase]], "MMMM"))</f>
        <v>September</v>
      </c>
      <c r="T7340" t="str">
        <f>IF(OR(
  AND(Table1[[#This Row],[Ticket Priority]]="Critical", Table1[[#This Row],[Ticket Status]]&lt;&gt;"Closed"),
  AND(Table1[[#This Row],[Ticket Priority]]="High", Table1[[#This Row],[Ticket Status]]="Open")
), "Yes", "No")</f>
        <v>No</v>
      </c>
      <c r="U7340" s="4" t="str">
        <f>IF(Table1[[#This Row],[Ticket Status]]="Closed","Yes","No")</f>
        <v>No</v>
      </c>
      <c r="V7340" s="4" t="str">
        <f>IF(Table1[[#This Row],[Ticket Status]]="Pending Customer Response","Yes","No")</f>
        <v>Yes</v>
      </c>
      <c r="W7340" s="5">
        <f ca="1">COUNTIFS(Table1[Agent_name],Table1[[#This Row],[Agent_name]],Table1[Month],Table1[[#This Row],[Month]])/160</f>
        <v>0.86250000000000004</v>
      </c>
    </row>
    <row r="7341" spans="1:23" x14ac:dyDescent="0.25">
      <c r="A7341">
        <v>7340</v>
      </c>
      <c r="B7341" t="s">
        <v>23734</v>
      </c>
      <c r="C7341" t="s">
        <v>23735</v>
      </c>
      <c r="D7341">
        <v>27</v>
      </c>
      <c r="E7341" t="s">
        <v>29</v>
      </c>
      <c r="F7341" t="s">
        <v>30</v>
      </c>
      <c r="G7341" s="1">
        <v>44509</v>
      </c>
      <c r="H7341" t="s">
        <v>59</v>
      </c>
      <c r="I7341" t="s">
        <v>113</v>
      </c>
      <c r="J7341" s="3" t="s">
        <v>23736</v>
      </c>
      <c r="K7341" t="s">
        <v>39</v>
      </c>
      <c r="L7341" t="s">
        <v>23737</v>
      </c>
      <c r="M7341" t="s">
        <v>25</v>
      </c>
      <c r="N7341" t="s">
        <v>55</v>
      </c>
      <c r="O7341" s="2">
        <v>45078.573009259257</v>
      </c>
      <c r="P7341" s="2">
        <v>45078.130648148152</v>
      </c>
      <c r="Q7341">
        <v>3</v>
      </c>
      <c r="R7341" t="str">
        <f t="shared" ca="1" si="114"/>
        <v>Mohit</v>
      </c>
      <c r="S7341" t="str">
        <f>IFERROR(TEXT(DATEVALUE(LEFT(Table1[[#This Row],[Date of Purchase]],10)), "MMMM"), TEXT(Table1[[#This Row],[Date of Purchase]], "MMMM"))</f>
        <v>November</v>
      </c>
      <c r="T7341" t="str">
        <f>IF(OR(
  AND(Table1[[#This Row],[Ticket Priority]]="Critical", Table1[[#This Row],[Ticket Status]]&lt;&gt;"Closed"),
  AND(Table1[[#This Row],[Ticket Priority]]="High", Table1[[#This Row],[Ticket Status]]="Open")
), "Yes", "No")</f>
        <v>No</v>
      </c>
      <c r="U7341" s="4" t="str">
        <f>IF(Table1[[#This Row],[Ticket Status]]="Closed","Yes","No")</f>
        <v>Yes</v>
      </c>
      <c r="V7341" s="4" t="str">
        <f>IF(Table1[[#This Row],[Ticket Status]]="Pending Customer Response","Yes","No")</f>
        <v>No</v>
      </c>
      <c r="W7341" s="5">
        <f ca="1">COUNTIFS(Table1[Agent_name],Table1[[#This Row],[Agent_name]],Table1[Month],Table1[[#This Row],[Month]])/160</f>
        <v>0.4375</v>
      </c>
    </row>
    <row r="7342" spans="1:23" x14ac:dyDescent="0.25">
      <c r="A7342">
        <v>7341</v>
      </c>
      <c r="B7342" t="s">
        <v>23738</v>
      </c>
      <c r="C7342" t="s">
        <v>23739</v>
      </c>
      <c r="D7342">
        <v>44</v>
      </c>
      <c r="E7342" t="s">
        <v>19</v>
      </c>
      <c r="F7342" t="s">
        <v>149</v>
      </c>
      <c r="G7342" s="1">
        <v>44498</v>
      </c>
      <c r="H7342" t="s">
        <v>21</v>
      </c>
      <c r="I7342" t="s">
        <v>59</v>
      </c>
      <c r="J7342" s="3" t="s">
        <v>23740</v>
      </c>
      <c r="K7342" t="s">
        <v>39</v>
      </c>
      <c r="L7342" t="s">
        <v>23741</v>
      </c>
      <c r="M7342" t="s">
        <v>41</v>
      </c>
      <c r="N7342" t="s">
        <v>33</v>
      </c>
      <c r="O7342" s="2">
        <v>45078.49386574074</v>
      </c>
      <c r="P7342" s="2">
        <v>45078.361226851855</v>
      </c>
      <c r="Q7342">
        <v>1</v>
      </c>
      <c r="R7342" t="str">
        <f t="shared" ca="1" si="114"/>
        <v>Sara</v>
      </c>
      <c r="S7342" t="str">
        <f>IFERROR(TEXT(DATEVALUE(LEFT(Table1[[#This Row],[Date of Purchase]],10)), "MMMM"), TEXT(Table1[[#This Row],[Date of Purchase]], "MMMM"))</f>
        <v>October</v>
      </c>
      <c r="T7342" t="str">
        <f>IF(OR(
  AND(Table1[[#This Row],[Ticket Priority]]="Critical", Table1[[#This Row],[Ticket Status]]&lt;&gt;"Closed"),
  AND(Table1[[#This Row],[Ticket Priority]]="High", Table1[[#This Row],[Ticket Status]]="Open")
), "Yes", "No")</f>
        <v>No</v>
      </c>
      <c r="U7342" s="4" t="str">
        <f>IF(Table1[[#This Row],[Ticket Status]]="Closed","Yes","No")</f>
        <v>Yes</v>
      </c>
      <c r="V7342" s="4" t="str">
        <f>IF(Table1[[#This Row],[Ticket Status]]="Pending Customer Response","Yes","No")</f>
        <v>No</v>
      </c>
      <c r="W7342" s="5">
        <f ca="1">COUNTIFS(Table1[Agent_name],Table1[[#This Row],[Agent_name]],Table1[Month],Table1[[#This Row],[Month]])/160</f>
        <v>0.66874999999999996</v>
      </c>
    </row>
    <row r="7343" spans="1:23" x14ac:dyDescent="0.25">
      <c r="A7343">
        <v>7342</v>
      </c>
      <c r="B7343" t="s">
        <v>23742</v>
      </c>
      <c r="C7343" t="s">
        <v>23743</v>
      </c>
      <c r="D7343">
        <v>19</v>
      </c>
      <c r="E7343" t="s">
        <v>58</v>
      </c>
      <c r="F7343" t="s">
        <v>317</v>
      </c>
      <c r="G7343" s="1">
        <v>44229</v>
      </c>
      <c r="H7343" t="s">
        <v>45</v>
      </c>
      <c r="I7343" t="s">
        <v>150</v>
      </c>
      <c r="J7343" s="3" t="s">
        <v>23744</v>
      </c>
      <c r="K7343" t="s">
        <v>39</v>
      </c>
      <c r="L7343" t="s">
        <v>23745</v>
      </c>
      <c r="M7343" t="s">
        <v>25</v>
      </c>
      <c r="N7343" t="s">
        <v>83</v>
      </c>
      <c r="O7343" s="2">
        <v>45078.261238425926</v>
      </c>
      <c r="P7343" s="2">
        <v>45078.151516203703</v>
      </c>
      <c r="Q7343">
        <v>5</v>
      </c>
      <c r="R7343" t="str">
        <f t="shared" ca="1" si="114"/>
        <v>Karan</v>
      </c>
      <c r="S7343" t="str">
        <f>IFERROR(TEXT(DATEVALUE(LEFT(Table1[[#This Row],[Date of Purchase]],10)), "MMMM"), TEXT(Table1[[#This Row],[Date of Purchase]], "MMMM"))</f>
        <v>February</v>
      </c>
      <c r="T7343" t="str">
        <f>IF(OR(
  AND(Table1[[#This Row],[Ticket Priority]]="Critical", Table1[[#This Row],[Ticket Status]]&lt;&gt;"Closed"),
  AND(Table1[[#This Row],[Ticket Priority]]="High", Table1[[#This Row],[Ticket Status]]="Open")
), "Yes", "No")</f>
        <v>No</v>
      </c>
      <c r="U7343" s="4" t="str">
        <f>IF(Table1[[#This Row],[Ticket Status]]="Closed","Yes","No")</f>
        <v>Yes</v>
      </c>
      <c r="V7343" s="4" t="str">
        <f>IF(Table1[[#This Row],[Ticket Status]]="Pending Customer Response","Yes","No")</f>
        <v>No</v>
      </c>
      <c r="W7343" s="5">
        <f ca="1">COUNTIFS(Table1[Agent_name],Table1[[#This Row],[Agent_name]],Table1[Month],Table1[[#This Row],[Month]])/160</f>
        <v>0.17499999999999999</v>
      </c>
    </row>
    <row r="7344" spans="1:23" x14ac:dyDescent="0.25">
      <c r="A7344">
        <v>7343</v>
      </c>
      <c r="B7344" t="s">
        <v>23746</v>
      </c>
      <c r="C7344" t="s">
        <v>23747</v>
      </c>
      <c r="D7344">
        <v>70</v>
      </c>
      <c r="E7344" t="s">
        <v>58</v>
      </c>
      <c r="F7344" t="s">
        <v>317</v>
      </c>
      <c r="G7344" s="1">
        <v>44341</v>
      </c>
      <c r="H7344" t="s">
        <v>67</v>
      </c>
      <c r="I7344" t="s">
        <v>59</v>
      </c>
      <c r="J7344" s="3" t="s">
        <v>23748</v>
      </c>
      <c r="K7344" t="s">
        <v>39</v>
      </c>
      <c r="L7344" t="s">
        <v>23749</v>
      </c>
      <c r="M7344" t="s">
        <v>41</v>
      </c>
      <c r="N7344" t="s">
        <v>55</v>
      </c>
      <c r="O7344" s="2">
        <v>45078.661956018521</v>
      </c>
      <c r="P7344" s="2">
        <v>45078.811956018515</v>
      </c>
      <c r="Q7344">
        <v>5</v>
      </c>
      <c r="R7344" t="str">
        <f t="shared" ca="1" si="114"/>
        <v>Divya</v>
      </c>
      <c r="S7344" t="str">
        <f>IFERROR(TEXT(DATEVALUE(LEFT(Table1[[#This Row],[Date of Purchase]],10)), "MMMM"), TEXT(Table1[[#This Row],[Date of Purchase]], "MMMM"))</f>
        <v>May</v>
      </c>
      <c r="T7344" t="str">
        <f>IF(OR(
  AND(Table1[[#This Row],[Ticket Priority]]="Critical", Table1[[#This Row],[Ticket Status]]&lt;&gt;"Closed"),
  AND(Table1[[#This Row],[Ticket Priority]]="High", Table1[[#This Row],[Ticket Status]]="Open")
), "Yes", "No")</f>
        <v>No</v>
      </c>
      <c r="U7344" s="4" t="str">
        <f>IF(Table1[[#This Row],[Ticket Status]]="Closed","Yes","No")</f>
        <v>Yes</v>
      </c>
      <c r="V7344" s="4" t="str">
        <f>IF(Table1[[#This Row],[Ticket Status]]="Pending Customer Response","Yes","No")</f>
        <v>No</v>
      </c>
      <c r="W7344" s="5">
        <f ca="1">COUNTIFS(Table1[Agent_name],Table1[[#This Row],[Agent_name]],Table1[Month],Table1[[#This Row],[Month]])/160</f>
        <v>0.23125000000000001</v>
      </c>
    </row>
    <row r="7345" spans="1:23" x14ac:dyDescent="0.25">
      <c r="A7345">
        <v>7344</v>
      </c>
      <c r="B7345" t="s">
        <v>23750</v>
      </c>
      <c r="C7345" t="s">
        <v>23751</v>
      </c>
      <c r="D7345">
        <v>20</v>
      </c>
      <c r="E7345" t="s">
        <v>19</v>
      </c>
      <c r="F7345" t="s">
        <v>65</v>
      </c>
      <c r="G7345" s="1">
        <v>43913</v>
      </c>
      <c r="H7345" t="s">
        <v>21</v>
      </c>
      <c r="I7345" t="s">
        <v>77</v>
      </c>
      <c r="J7345" s="3" t="s">
        <v>23752</v>
      </c>
      <c r="K7345" t="s">
        <v>62</v>
      </c>
      <c r="M7345" t="s">
        <v>89</v>
      </c>
      <c r="N7345" t="s">
        <v>55</v>
      </c>
      <c r="R7345" t="str">
        <f t="shared" ca="1" si="114"/>
        <v>Arjun</v>
      </c>
      <c r="S7345" t="str">
        <f>IFERROR(TEXT(DATEVALUE(LEFT(Table1[[#This Row],[Date of Purchase]],10)), "MMMM"), TEXT(Table1[[#This Row],[Date of Purchase]], "MMMM"))</f>
        <v>March</v>
      </c>
      <c r="T7345" t="str">
        <f>IF(OR(
  AND(Table1[[#This Row],[Ticket Priority]]="Critical", Table1[[#This Row],[Ticket Status]]&lt;&gt;"Closed"),
  AND(Table1[[#This Row],[Ticket Priority]]="High", Table1[[#This Row],[Ticket Status]]="Open")
), "Yes", "No")</f>
        <v>Yes</v>
      </c>
      <c r="U7345" s="4" t="str">
        <f>IF(Table1[[#This Row],[Ticket Status]]="Closed","Yes","No")</f>
        <v>No</v>
      </c>
      <c r="V7345" s="4" t="str">
        <f>IF(Table1[[#This Row],[Ticket Status]]="Pending Customer Response","Yes","No")</f>
        <v>No</v>
      </c>
      <c r="W7345" s="5">
        <f ca="1">COUNTIFS(Table1[Agent_name],Table1[[#This Row],[Agent_name]],Table1[Month],Table1[[#This Row],[Month]])/160</f>
        <v>0.23125000000000001</v>
      </c>
    </row>
    <row r="7346" spans="1:23" x14ac:dyDescent="0.25">
      <c r="A7346">
        <v>7345</v>
      </c>
      <c r="B7346" t="s">
        <v>23753</v>
      </c>
      <c r="C7346" t="s">
        <v>23754</v>
      </c>
      <c r="D7346">
        <v>18</v>
      </c>
      <c r="E7346" t="s">
        <v>29</v>
      </c>
      <c r="F7346" t="s">
        <v>161</v>
      </c>
      <c r="G7346" s="1">
        <v>44080</v>
      </c>
      <c r="H7346" t="s">
        <v>66</v>
      </c>
      <c r="I7346" t="s">
        <v>46</v>
      </c>
      <c r="J7346" s="3" t="s">
        <v>23755</v>
      </c>
      <c r="K7346" t="s">
        <v>24</v>
      </c>
      <c r="M7346" t="s">
        <v>25</v>
      </c>
      <c r="N7346" t="s">
        <v>55</v>
      </c>
      <c r="O7346" s="2">
        <v>45078.485590277778</v>
      </c>
      <c r="R7346" t="str">
        <f t="shared" ca="1" si="114"/>
        <v>Meera</v>
      </c>
      <c r="S7346" t="str">
        <f>IFERROR(TEXT(DATEVALUE(LEFT(Table1[[#This Row],[Date of Purchase]],10)), "MMMM"), TEXT(Table1[[#This Row],[Date of Purchase]], "MMMM"))</f>
        <v>September</v>
      </c>
      <c r="T7346" t="str">
        <f>IF(OR(
  AND(Table1[[#This Row],[Ticket Priority]]="Critical", Table1[[#This Row],[Ticket Status]]&lt;&gt;"Closed"),
  AND(Table1[[#This Row],[Ticket Priority]]="High", Table1[[#This Row],[Ticket Status]]="Open")
), "Yes", "No")</f>
        <v>Yes</v>
      </c>
      <c r="U7346" s="4" t="str">
        <f>IF(Table1[[#This Row],[Ticket Status]]="Closed","Yes","No")</f>
        <v>No</v>
      </c>
      <c r="V7346" s="4" t="str">
        <f>IF(Table1[[#This Row],[Ticket Status]]="Pending Customer Response","Yes","No")</f>
        <v>Yes</v>
      </c>
      <c r="W7346" s="5">
        <f ca="1">COUNTIFS(Table1[Agent_name],Table1[[#This Row],[Agent_name]],Table1[Month],Table1[[#This Row],[Month]])/160</f>
        <v>0.16875000000000001</v>
      </c>
    </row>
    <row r="7347" spans="1:23" x14ac:dyDescent="0.25">
      <c r="A7347">
        <v>7346</v>
      </c>
      <c r="B7347" t="s">
        <v>23756</v>
      </c>
      <c r="C7347" t="s">
        <v>21840</v>
      </c>
      <c r="D7347">
        <v>35</v>
      </c>
      <c r="E7347" t="s">
        <v>19</v>
      </c>
      <c r="F7347" t="s">
        <v>397</v>
      </c>
      <c r="G7347" s="1">
        <v>44525</v>
      </c>
      <c r="H7347" t="s">
        <v>66</v>
      </c>
      <c r="I7347" t="s">
        <v>77</v>
      </c>
      <c r="J7347" s="3" t="s">
        <v>23757</v>
      </c>
      <c r="K7347" t="s">
        <v>24</v>
      </c>
      <c r="M7347" t="s">
        <v>89</v>
      </c>
      <c r="N7347" t="s">
        <v>33</v>
      </c>
      <c r="O7347" s="2">
        <v>45078.152280092596</v>
      </c>
      <c r="R7347" t="str">
        <f t="shared" ca="1" si="114"/>
        <v>Priya</v>
      </c>
      <c r="S7347" t="str">
        <f>IFERROR(TEXT(DATEVALUE(LEFT(Table1[[#This Row],[Date of Purchase]],10)), "MMMM"), TEXT(Table1[[#This Row],[Date of Purchase]], "MMMM"))</f>
        <v>November</v>
      </c>
      <c r="T7347" t="str">
        <f>IF(OR(
  AND(Table1[[#This Row],[Ticket Priority]]="Critical", Table1[[#This Row],[Ticket Status]]&lt;&gt;"Closed"),
  AND(Table1[[#This Row],[Ticket Priority]]="High", Table1[[#This Row],[Ticket Status]]="Open")
), "Yes", "No")</f>
        <v>No</v>
      </c>
      <c r="U7347" s="4" t="str">
        <f>IF(Table1[[#This Row],[Ticket Status]]="Closed","Yes","No")</f>
        <v>No</v>
      </c>
      <c r="V7347" s="4" t="str">
        <f>IF(Table1[[#This Row],[Ticket Status]]="Pending Customer Response","Yes","No")</f>
        <v>Yes</v>
      </c>
      <c r="W7347" s="5">
        <f ca="1">COUNTIFS(Table1[Agent_name],Table1[[#This Row],[Agent_name]],Table1[Month],Table1[[#This Row],[Month]])/160</f>
        <v>0.41249999999999998</v>
      </c>
    </row>
    <row r="7348" spans="1:23" x14ac:dyDescent="0.25">
      <c r="A7348">
        <v>7347</v>
      </c>
      <c r="B7348" t="s">
        <v>23758</v>
      </c>
      <c r="C7348" t="s">
        <v>23759</v>
      </c>
      <c r="D7348">
        <v>43</v>
      </c>
      <c r="E7348" t="s">
        <v>58</v>
      </c>
      <c r="F7348" t="s">
        <v>281</v>
      </c>
      <c r="G7348" s="1">
        <v>44184</v>
      </c>
      <c r="H7348" t="s">
        <v>67</v>
      </c>
      <c r="I7348" t="s">
        <v>37</v>
      </c>
      <c r="J7348" s="3" t="s">
        <v>23760</v>
      </c>
      <c r="K7348" t="s">
        <v>62</v>
      </c>
      <c r="M7348" t="s">
        <v>25</v>
      </c>
      <c r="N7348" t="s">
        <v>33</v>
      </c>
      <c r="R7348" t="str">
        <f t="shared" ca="1" si="114"/>
        <v>Mohit</v>
      </c>
      <c r="S7348" t="str">
        <f>IFERROR(TEXT(DATEVALUE(LEFT(Table1[[#This Row],[Date of Purchase]],10)), "MMMM"), TEXT(Table1[[#This Row],[Date of Purchase]], "MMMM"))</f>
        <v>December</v>
      </c>
      <c r="T7348" t="str">
        <f>IF(OR(
  AND(Table1[[#This Row],[Ticket Priority]]="Critical", Table1[[#This Row],[Ticket Status]]&lt;&gt;"Closed"),
  AND(Table1[[#This Row],[Ticket Priority]]="High", Table1[[#This Row],[Ticket Status]]="Open")
), "Yes", "No")</f>
        <v>Yes</v>
      </c>
      <c r="U7348" s="4" t="str">
        <f>IF(Table1[[#This Row],[Ticket Status]]="Closed","Yes","No")</f>
        <v>No</v>
      </c>
      <c r="V7348" s="4" t="str">
        <f>IF(Table1[[#This Row],[Ticket Status]]="Pending Customer Response","Yes","No")</f>
        <v>No</v>
      </c>
      <c r="W7348" s="5">
        <f ca="1">COUNTIFS(Table1[Agent_name],Table1[[#This Row],[Agent_name]],Table1[Month],Table1[[#This Row],[Month]])/160</f>
        <v>0.44374999999999998</v>
      </c>
    </row>
    <row r="7349" spans="1:23" x14ac:dyDescent="0.25">
      <c r="A7349">
        <v>7348</v>
      </c>
      <c r="B7349" t="s">
        <v>23761</v>
      </c>
      <c r="C7349" t="s">
        <v>23762</v>
      </c>
      <c r="D7349">
        <v>57</v>
      </c>
      <c r="E7349" t="s">
        <v>29</v>
      </c>
      <c r="F7349" t="s">
        <v>20</v>
      </c>
      <c r="G7349" s="1">
        <v>44169</v>
      </c>
      <c r="H7349" t="s">
        <v>21</v>
      </c>
      <c r="I7349" t="s">
        <v>52</v>
      </c>
      <c r="J7349" s="3" t="s">
        <v>23763</v>
      </c>
      <c r="K7349" t="s">
        <v>24</v>
      </c>
      <c r="M7349" t="s">
        <v>25</v>
      </c>
      <c r="N7349" t="s">
        <v>26</v>
      </c>
      <c r="O7349" s="2">
        <v>45078.048136574071</v>
      </c>
      <c r="Q7349">
        <v>5</v>
      </c>
      <c r="R7349" t="str">
        <f t="shared" ca="1" si="114"/>
        <v>Sara</v>
      </c>
      <c r="S7349" t="str">
        <f>IFERROR(TEXT(DATEVALUE(LEFT(Table1[[#This Row],[Date of Purchase]],10)), "MMMM"), TEXT(Table1[[#This Row],[Date of Purchase]], "MMMM"))</f>
        <v>December</v>
      </c>
      <c r="T7349" t="str">
        <f>IF(OR(
  AND(Table1[[#This Row],[Ticket Priority]]="Critical", Table1[[#This Row],[Ticket Status]]&lt;&gt;"Closed"),
  AND(Table1[[#This Row],[Ticket Priority]]="High", Table1[[#This Row],[Ticket Status]]="Open")
), "Yes", "No")</f>
        <v>Yes</v>
      </c>
      <c r="U7349" s="4" t="str">
        <f>IF(Table1[[#This Row],[Ticket Status]]="Closed","Yes","No")</f>
        <v>No</v>
      </c>
      <c r="V7349" s="4" t="str">
        <f>IF(Table1[[#This Row],[Ticket Status]]="Pending Customer Response","Yes","No")</f>
        <v>Yes</v>
      </c>
      <c r="W7349" s="5">
        <f ca="1">COUNTIFS(Table1[Agent_name],Table1[[#This Row],[Agent_name]],Table1[Month],Table1[[#This Row],[Month]])/160</f>
        <v>0.55625000000000002</v>
      </c>
    </row>
    <row r="7350" spans="1:23" x14ac:dyDescent="0.25">
      <c r="A7350">
        <v>7349</v>
      </c>
      <c r="B7350" t="s">
        <v>23764</v>
      </c>
      <c r="C7350" t="s">
        <v>23765</v>
      </c>
      <c r="D7350">
        <v>25</v>
      </c>
      <c r="E7350" t="s">
        <v>29</v>
      </c>
      <c r="F7350" t="s">
        <v>98</v>
      </c>
      <c r="G7350" s="1">
        <v>44041</v>
      </c>
      <c r="H7350" t="s">
        <v>66</v>
      </c>
      <c r="I7350" t="s">
        <v>177</v>
      </c>
      <c r="J7350" s="3" t="s">
        <v>23766</v>
      </c>
      <c r="K7350" t="s">
        <v>62</v>
      </c>
      <c r="M7350" t="s">
        <v>89</v>
      </c>
      <c r="N7350" t="s">
        <v>33</v>
      </c>
      <c r="R7350" t="str">
        <f t="shared" ca="1" si="114"/>
        <v>Aisha</v>
      </c>
      <c r="S7350" t="str">
        <f>IFERROR(TEXT(DATEVALUE(LEFT(Table1[[#This Row],[Date of Purchase]],10)), "MMMM"), TEXT(Table1[[#This Row],[Date of Purchase]], "MMMM"))</f>
        <v>July</v>
      </c>
      <c r="T7350" t="str">
        <f>IF(OR(
  AND(Table1[[#This Row],[Ticket Priority]]="Critical", Table1[[#This Row],[Ticket Status]]&lt;&gt;"Closed"),
  AND(Table1[[#This Row],[Ticket Priority]]="High", Table1[[#This Row],[Ticket Status]]="Open")
), "Yes", "No")</f>
        <v>Yes</v>
      </c>
      <c r="U7350" s="4" t="str">
        <f>IF(Table1[[#This Row],[Ticket Status]]="Closed","Yes","No")</f>
        <v>No</v>
      </c>
      <c r="V7350" s="4" t="str">
        <f>IF(Table1[[#This Row],[Ticket Status]]="Pending Customer Response","Yes","No")</f>
        <v>No</v>
      </c>
      <c r="W7350" s="5">
        <f ca="1">COUNTIFS(Table1[Agent_name],Table1[[#This Row],[Agent_name]],Table1[Month],Table1[[#This Row],[Month]])/160</f>
        <v>0.875</v>
      </c>
    </row>
    <row r="7351" spans="1:23" x14ac:dyDescent="0.25">
      <c r="A7351">
        <v>7350</v>
      </c>
      <c r="B7351" t="s">
        <v>23767</v>
      </c>
      <c r="C7351" t="s">
        <v>17035</v>
      </c>
      <c r="D7351">
        <v>27</v>
      </c>
      <c r="E7351" t="s">
        <v>58</v>
      </c>
      <c r="F7351" t="s">
        <v>92</v>
      </c>
      <c r="G7351" s="1">
        <v>44551</v>
      </c>
      <c r="H7351" t="s">
        <v>45</v>
      </c>
      <c r="I7351" t="s">
        <v>77</v>
      </c>
      <c r="J7351" s="3" t="s">
        <v>23768</v>
      </c>
      <c r="K7351" t="s">
        <v>39</v>
      </c>
      <c r="L7351" t="s">
        <v>23769</v>
      </c>
      <c r="M7351" t="s">
        <v>89</v>
      </c>
      <c r="N7351" t="s">
        <v>83</v>
      </c>
      <c r="O7351" s="2">
        <v>45078.5856712963</v>
      </c>
      <c r="P7351" s="2">
        <v>45078.675254629627</v>
      </c>
      <c r="Q7351">
        <v>5</v>
      </c>
      <c r="R7351" t="str">
        <f t="shared" ca="1" si="114"/>
        <v>Aisha</v>
      </c>
      <c r="S7351" t="str">
        <f>IFERROR(TEXT(DATEVALUE(LEFT(Table1[[#This Row],[Date of Purchase]],10)), "MMMM"), TEXT(Table1[[#This Row],[Date of Purchase]], "MMMM"))</f>
        <v>December</v>
      </c>
      <c r="T7351" t="str">
        <f>IF(OR(
  AND(Table1[[#This Row],[Ticket Priority]]="Critical", Table1[[#This Row],[Ticket Status]]&lt;&gt;"Closed"),
  AND(Table1[[#This Row],[Ticket Priority]]="High", Table1[[#This Row],[Ticket Status]]="Open")
), "Yes", "No")</f>
        <v>No</v>
      </c>
      <c r="U7351" s="4" t="str">
        <f>IF(Table1[[#This Row],[Ticket Status]]="Closed","Yes","No")</f>
        <v>Yes</v>
      </c>
      <c r="V7351" s="4" t="str">
        <f>IF(Table1[[#This Row],[Ticket Status]]="Pending Customer Response","Yes","No")</f>
        <v>No</v>
      </c>
      <c r="W7351" s="5">
        <f ca="1">COUNTIFS(Table1[Agent_name],Table1[[#This Row],[Agent_name]],Table1[Month],Table1[[#This Row],[Month]])/160</f>
        <v>0.91249999999999998</v>
      </c>
    </row>
    <row r="7352" spans="1:23" x14ac:dyDescent="0.25">
      <c r="A7352">
        <v>7351</v>
      </c>
      <c r="B7352" t="s">
        <v>23770</v>
      </c>
      <c r="C7352" t="s">
        <v>23771</v>
      </c>
      <c r="D7352">
        <v>57</v>
      </c>
      <c r="E7352" t="s">
        <v>19</v>
      </c>
      <c r="F7352" t="s">
        <v>249</v>
      </c>
      <c r="G7352" s="1">
        <v>44225</v>
      </c>
      <c r="H7352" t="s">
        <v>45</v>
      </c>
      <c r="I7352" t="s">
        <v>150</v>
      </c>
      <c r="J7352" s="3" t="s">
        <v>23772</v>
      </c>
      <c r="K7352" t="s">
        <v>39</v>
      </c>
      <c r="L7352" t="s">
        <v>23773</v>
      </c>
      <c r="M7352" t="s">
        <v>89</v>
      </c>
      <c r="N7352" t="s">
        <v>26</v>
      </c>
      <c r="O7352" s="2">
        <v>45078.285000000003</v>
      </c>
      <c r="P7352" s="2">
        <v>45078.393333333333</v>
      </c>
      <c r="Q7352">
        <v>4</v>
      </c>
      <c r="R7352" t="str">
        <f t="shared" ca="1" si="114"/>
        <v>Arjun</v>
      </c>
      <c r="S7352" t="str">
        <f>IFERROR(TEXT(DATEVALUE(LEFT(Table1[[#This Row],[Date of Purchase]],10)), "MMMM"), TEXT(Table1[[#This Row],[Date of Purchase]], "MMMM"))</f>
        <v>January</v>
      </c>
      <c r="T7352" t="str">
        <f>IF(OR(
  AND(Table1[[#This Row],[Ticket Priority]]="Critical", Table1[[#This Row],[Ticket Status]]&lt;&gt;"Closed"),
  AND(Table1[[#This Row],[Ticket Priority]]="High", Table1[[#This Row],[Ticket Status]]="Open")
), "Yes", "No")</f>
        <v>No</v>
      </c>
      <c r="U7352" s="4" t="str">
        <f>IF(Table1[[#This Row],[Ticket Status]]="Closed","Yes","No")</f>
        <v>Yes</v>
      </c>
      <c r="V7352" s="4" t="str">
        <f>IF(Table1[[#This Row],[Ticket Status]]="Pending Customer Response","Yes","No")</f>
        <v>No</v>
      </c>
      <c r="W7352" s="5">
        <f ca="1">COUNTIFS(Table1[Agent_name],Table1[[#This Row],[Agent_name]],Table1[Month],Table1[[#This Row],[Month]])/160</f>
        <v>0.20624999999999999</v>
      </c>
    </row>
    <row r="7353" spans="1:23" x14ac:dyDescent="0.25">
      <c r="A7353">
        <v>7352</v>
      </c>
      <c r="B7353" t="s">
        <v>23774</v>
      </c>
      <c r="C7353" t="s">
        <v>23775</v>
      </c>
      <c r="D7353">
        <v>57</v>
      </c>
      <c r="E7353" t="s">
        <v>19</v>
      </c>
      <c r="F7353" t="s">
        <v>397</v>
      </c>
      <c r="G7353" s="1">
        <v>44506</v>
      </c>
      <c r="H7353" t="s">
        <v>66</v>
      </c>
      <c r="I7353" t="s">
        <v>52</v>
      </c>
      <c r="J7353" s="3" t="s">
        <v>23776</v>
      </c>
      <c r="K7353" t="s">
        <v>24</v>
      </c>
      <c r="M7353" t="s">
        <v>143</v>
      </c>
      <c r="N7353" t="s">
        <v>33</v>
      </c>
      <c r="O7353" s="2">
        <v>45078.832928240743</v>
      </c>
      <c r="Q7353">
        <v>5</v>
      </c>
      <c r="R7353" t="str">
        <f t="shared" ca="1" si="114"/>
        <v>Rahul</v>
      </c>
      <c r="S7353" t="str">
        <f>IFERROR(TEXT(DATEVALUE(LEFT(Table1[[#This Row],[Date of Purchase]],10)), "MMMM"), TEXT(Table1[[#This Row],[Date of Purchase]], "MMMM"))</f>
        <v>November</v>
      </c>
      <c r="T7353" t="str">
        <f>IF(OR(
  AND(Table1[[#This Row],[Ticket Priority]]="Critical", Table1[[#This Row],[Ticket Status]]&lt;&gt;"Closed"),
  AND(Table1[[#This Row],[Ticket Priority]]="High", Table1[[#This Row],[Ticket Status]]="Open")
), "Yes", "No")</f>
        <v>No</v>
      </c>
      <c r="U7353" s="4" t="str">
        <f>IF(Table1[[#This Row],[Ticket Status]]="Closed","Yes","No")</f>
        <v>No</v>
      </c>
      <c r="V7353" s="4" t="str">
        <f>IF(Table1[[#This Row],[Ticket Status]]="Pending Customer Response","Yes","No")</f>
        <v>Yes</v>
      </c>
      <c r="W7353" s="5">
        <f ca="1">COUNTIFS(Table1[Agent_name],Table1[[#This Row],[Agent_name]],Table1[Month],Table1[[#This Row],[Month]])/160</f>
        <v>0.2</v>
      </c>
    </row>
    <row r="7354" spans="1:23" x14ac:dyDescent="0.25">
      <c r="A7354">
        <v>7353</v>
      </c>
      <c r="B7354" t="s">
        <v>23777</v>
      </c>
      <c r="C7354" t="s">
        <v>23778</v>
      </c>
      <c r="D7354">
        <v>63</v>
      </c>
      <c r="E7354" t="s">
        <v>58</v>
      </c>
      <c r="F7354" t="s">
        <v>98</v>
      </c>
      <c r="G7354" s="1">
        <v>43848</v>
      </c>
      <c r="H7354" t="s">
        <v>59</v>
      </c>
      <c r="I7354" t="s">
        <v>72</v>
      </c>
      <c r="J7354" s="3" t="s">
        <v>23779</v>
      </c>
      <c r="K7354" t="s">
        <v>62</v>
      </c>
      <c r="M7354" t="s">
        <v>41</v>
      </c>
      <c r="N7354" t="s">
        <v>83</v>
      </c>
      <c r="R7354" t="str">
        <f t="shared" ca="1" si="114"/>
        <v>Ravi</v>
      </c>
      <c r="S7354" t="str">
        <f>IFERROR(TEXT(DATEVALUE(LEFT(Table1[[#This Row],[Date of Purchase]],10)), "MMMM"), TEXT(Table1[[#This Row],[Date of Purchase]], "MMMM"))</f>
        <v>January</v>
      </c>
      <c r="T7354" t="str">
        <f>IF(OR(
  AND(Table1[[#This Row],[Ticket Priority]]="Critical", Table1[[#This Row],[Ticket Status]]&lt;&gt;"Closed"),
  AND(Table1[[#This Row],[Ticket Priority]]="High", Table1[[#This Row],[Ticket Status]]="Open")
), "Yes", "No")</f>
        <v>No</v>
      </c>
      <c r="U7354" s="4" t="str">
        <f>IF(Table1[[#This Row],[Ticket Status]]="Closed","Yes","No")</f>
        <v>No</v>
      </c>
      <c r="V7354" s="4" t="str">
        <f>IF(Table1[[#This Row],[Ticket Status]]="Pending Customer Response","Yes","No")</f>
        <v>No</v>
      </c>
      <c r="W7354" s="5">
        <f ca="1">COUNTIFS(Table1[Agent_name],Table1[[#This Row],[Agent_name]],Table1[Month],Table1[[#This Row],[Month]])/160</f>
        <v>0.74375000000000002</v>
      </c>
    </row>
    <row r="7355" spans="1:23" x14ac:dyDescent="0.25">
      <c r="A7355">
        <v>7354</v>
      </c>
      <c r="B7355" t="s">
        <v>23780</v>
      </c>
      <c r="C7355" t="s">
        <v>23781</v>
      </c>
      <c r="D7355">
        <v>38</v>
      </c>
      <c r="E7355" t="s">
        <v>29</v>
      </c>
      <c r="F7355" t="s">
        <v>103</v>
      </c>
      <c r="G7355" s="1">
        <v>44180</v>
      </c>
      <c r="H7355" t="s">
        <v>67</v>
      </c>
      <c r="I7355" t="s">
        <v>52</v>
      </c>
      <c r="J7355" s="3" t="s">
        <v>23782</v>
      </c>
      <c r="K7355" t="s">
        <v>24</v>
      </c>
      <c r="M7355" t="s">
        <v>143</v>
      </c>
      <c r="N7355" t="s">
        <v>83</v>
      </c>
      <c r="O7355" s="2">
        <v>45078.895462962966</v>
      </c>
      <c r="R7355" t="str">
        <f t="shared" ca="1" si="114"/>
        <v>Sara</v>
      </c>
      <c r="S7355" t="str">
        <f>IFERROR(TEXT(DATEVALUE(LEFT(Table1[[#This Row],[Date of Purchase]],10)), "MMMM"), TEXT(Table1[[#This Row],[Date of Purchase]], "MMMM"))</f>
        <v>December</v>
      </c>
      <c r="T7355" t="str">
        <f>IF(OR(
  AND(Table1[[#This Row],[Ticket Priority]]="Critical", Table1[[#This Row],[Ticket Status]]&lt;&gt;"Closed"),
  AND(Table1[[#This Row],[Ticket Priority]]="High", Table1[[#This Row],[Ticket Status]]="Open")
), "Yes", "No")</f>
        <v>No</v>
      </c>
      <c r="U7355" s="4" t="str">
        <f>IF(Table1[[#This Row],[Ticket Status]]="Closed","Yes","No")</f>
        <v>No</v>
      </c>
      <c r="V7355" s="4" t="str">
        <f>IF(Table1[[#This Row],[Ticket Status]]="Pending Customer Response","Yes","No")</f>
        <v>Yes</v>
      </c>
      <c r="W7355" s="5">
        <f ca="1">COUNTIFS(Table1[Agent_name],Table1[[#This Row],[Agent_name]],Table1[Month],Table1[[#This Row],[Month]])/160</f>
        <v>0.55625000000000002</v>
      </c>
    </row>
    <row r="7356" spans="1:23" x14ac:dyDescent="0.25">
      <c r="A7356">
        <v>7355</v>
      </c>
      <c r="B7356" t="s">
        <v>23783</v>
      </c>
      <c r="C7356" t="s">
        <v>23784</v>
      </c>
      <c r="D7356">
        <v>31</v>
      </c>
      <c r="E7356" t="s">
        <v>29</v>
      </c>
      <c r="F7356" t="s">
        <v>157</v>
      </c>
      <c r="G7356" s="1">
        <v>44560</v>
      </c>
      <c r="H7356" t="s">
        <v>66</v>
      </c>
      <c r="I7356" t="s">
        <v>93</v>
      </c>
      <c r="J7356" s="3" t="s">
        <v>23785</v>
      </c>
      <c r="K7356" t="s">
        <v>62</v>
      </c>
      <c r="M7356" t="s">
        <v>89</v>
      </c>
      <c r="N7356" t="s">
        <v>55</v>
      </c>
      <c r="R7356" t="str">
        <f t="shared" ca="1" si="114"/>
        <v>Mohit</v>
      </c>
      <c r="S7356" t="str">
        <f>IFERROR(TEXT(DATEVALUE(LEFT(Table1[[#This Row],[Date of Purchase]],10)), "MMMM"), TEXT(Table1[[#This Row],[Date of Purchase]], "MMMM"))</f>
        <v>December</v>
      </c>
      <c r="T7356" t="str">
        <f>IF(OR(
  AND(Table1[[#This Row],[Ticket Priority]]="Critical", Table1[[#This Row],[Ticket Status]]&lt;&gt;"Closed"),
  AND(Table1[[#This Row],[Ticket Priority]]="High", Table1[[#This Row],[Ticket Status]]="Open")
), "Yes", "No")</f>
        <v>Yes</v>
      </c>
      <c r="U7356" s="4" t="str">
        <f>IF(Table1[[#This Row],[Ticket Status]]="Closed","Yes","No")</f>
        <v>No</v>
      </c>
      <c r="V7356" s="4" t="str">
        <f>IF(Table1[[#This Row],[Ticket Status]]="Pending Customer Response","Yes","No")</f>
        <v>No</v>
      </c>
      <c r="W7356" s="5">
        <f ca="1">COUNTIFS(Table1[Agent_name],Table1[[#This Row],[Agent_name]],Table1[Month],Table1[[#This Row],[Month]])/160</f>
        <v>0.44374999999999998</v>
      </c>
    </row>
    <row r="7357" spans="1:23" x14ac:dyDescent="0.25">
      <c r="A7357">
        <v>7356</v>
      </c>
      <c r="B7357" t="s">
        <v>23786</v>
      </c>
      <c r="C7357" t="s">
        <v>23787</v>
      </c>
      <c r="D7357">
        <v>51</v>
      </c>
      <c r="E7357" t="s">
        <v>58</v>
      </c>
      <c r="F7357" t="s">
        <v>286</v>
      </c>
      <c r="G7357" s="1">
        <v>43887</v>
      </c>
      <c r="H7357" t="s">
        <v>45</v>
      </c>
      <c r="I7357" t="s">
        <v>46</v>
      </c>
      <c r="J7357" s="3" t="s">
        <v>23788</v>
      </c>
      <c r="K7357" t="s">
        <v>62</v>
      </c>
      <c r="M7357" t="s">
        <v>41</v>
      </c>
      <c r="N7357" t="s">
        <v>33</v>
      </c>
      <c r="R7357" t="str">
        <f t="shared" ca="1" si="114"/>
        <v>Sara</v>
      </c>
      <c r="S7357" t="str">
        <f>IFERROR(TEXT(DATEVALUE(LEFT(Table1[[#This Row],[Date of Purchase]],10)), "MMMM"), TEXT(Table1[[#This Row],[Date of Purchase]], "MMMM"))</f>
        <v>February</v>
      </c>
      <c r="T7357" t="str">
        <f>IF(OR(
  AND(Table1[[#This Row],[Ticket Priority]]="Critical", Table1[[#This Row],[Ticket Status]]&lt;&gt;"Closed"),
  AND(Table1[[#This Row],[Ticket Priority]]="High", Table1[[#This Row],[Ticket Status]]="Open")
), "Yes", "No")</f>
        <v>No</v>
      </c>
      <c r="U7357" s="4" t="str">
        <f>IF(Table1[[#This Row],[Ticket Status]]="Closed","Yes","No")</f>
        <v>No</v>
      </c>
      <c r="V7357" s="4" t="str">
        <f>IF(Table1[[#This Row],[Ticket Status]]="Pending Customer Response","Yes","No")</f>
        <v>No</v>
      </c>
      <c r="W7357" s="5">
        <f ca="1">COUNTIFS(Table1[Agent_name],Table1[[#This Row],[Agent_name]],Table1[Month],Table1[[#This Row],[Month]])/160</f>
        <v>0.65625</v>
      </c>
    </row>
    <row r="7358" spans="1:23" x14ac:dyDescent="0.25">
      <c r="A7358">
        <v>7357</v>
      </c>
      <c r="B7358" t="s">
        <v>23789</v>
      </c>
      <c r="C7358" t="s">
        <v>23790</v>
      </c>
      <c r="D7358">
        <v>59</v>
      </c>
      <c r="E7358" t="s">
        <v>29</v>
      </c>
      <c r="F7358" t="s">
        <v>339</v>
      </c>
      <c r="G7358" s="1">
        <v>44202</v>
      </c>
      <c r="H7358" t="s">
        <v>45</v>
      </c>
      <c r="I7358" t="s">
        <v>22</v>
      </c>
      <c r="J7358" s="3" t="s">
        <v>23791</v>
      </c>
      <c r="K7358" t="s">
        <v>39</v>
      </c>
      <c r="L7358" t="s">
        <v>23792</v>
      </c>
      <c r="M7358" t="s">
        <v>41</v>
      </c>
      <c r="N7358" t="s">
        <v>26</v>
      </c>
      <c r="O7358" s="2">
        <v>45078.555231481485</v>
      </c>
      <c r="P7358" s="2">
        <v>45078.370509259257</v>
      </c>
      <c r="Q7358">
        <v>5</v>
      </c>
      <c r="R7358" t="str">
        <f t="shared" ca="1" si="114"/>
        <v>Mohit</v>
      </c>
      <c r="S7358" t="str">
        <f>IFERROR(TEXT(DATEVALUE(LEFT(Table1[[#This Row],[Date of Purchase]],10)), "MMMM"), TEXT(Table1[[#This Row],[Date of Purchase]], "MMMM"))</f>
        <v>January</v>
      </c>
      <c r="T7358" t="str">
        <f>IF(OR(
  AND(Table1[[#This Row],[Ticket Priority]]="Critical", Table1[[#This Row],[Ticket Status]]&lt;&gt;"Closed"),
  AND(Table1[[#This Row],[Ticket Priority]]="High", Table1[[#This Row],[Ticket Status]]="Open")
), "Yes", "No")</f>
        <v>No</v>
      </c>
      <c r="U7358" s="4" t="str">
        <f>IF(Table1[[#This Row],[Ticket Status]]="Closed","Yes","No")</f>
        <v>Yes</v>
      </c>
      <c r="V7358" s="4" t="str">
        <f>IF(Table1[[#This Row],[Ticket Status]]="Pending Customer Response","Yes","No")</f>
        <v>No</v>
      </c>
      <c r="W7358" s="5">
        <f ca="1">COUNTIFS(Table1[Agent_name],Table1[[#This Row],[Agent_name]],Table1[Month],Table1[[#This Row],[Month]])/160</f>
        <v>0.46250000000000002</v>
      </c>
    </row>
    <row r="7359" spans="1:23" x14ac:dyDescent="0.25">
      <c r="A7359">
        <v>7358</v>
      </c>
      <c r="B7359" t="s">
        <v>23793</v>
      </c>
      <c r="C7359" t="s">
        <v>23794</v>
      </c>
      <c r="D7359">
        <v>40</v>
      </c>
      <c r="E7359" t="s">
        <v>19</v>
      </c>
      <c r="F7359" t="s">
        <v>44</v>
      </c>
      <c r="G7359" s="1">
        <v>44476</v>
      </c>
      <c r="H7359" t="s">
        <v>66</v>
      </c>
      <c r="I7359" t="s">
        <v>60</v>
      </c>
      <c r="J7359" s="3" t="s">
        <v>23795</v>
      </c>
      <c r="K7359" t="s">
        <v>62</v>
      </c>
      <c r="M7359" t="s">
        <v>89</v>
      </c>
      <c r="N7359" t="s">
        <v>26</v>
      </c>
      <c r="R7359" t="str">
        <f t="shared" ca="1" si="114"/>
        <v>Ravi</v>
      </c>
      <c r="S7359" t="str">
        <f>IFERROR(TEXT(DATEVALUE(LEFT(Table1[[#This Row],[Date of Purchase]],10)), "MMMM"), TEXT(Table1[[#This Row],[Date of Purchase]], "MMMM"))</f>
        <v>October</v>
      </c>
      <c r="T7359" t="str">
        <f>IF(OR(
  AND(Table1[[#This Row],[Ticket Priority]]="Critical", Table1[[#This Row],[Ticket Status]]&lt;&gt;"Closed"),
  AND(Table1[[#This Row],[Ticket Priority]]="High", Table1[[#This Row],[Ticket Status]]="Open")
), "Yes", "No")</f>
        <v>Yes</v>
      </c>
      <c r="U7359" s="4" t="str">
        <f>IF(Table1[[#This Row],[Ticket Status]]="Closed","Yes","No")</f>
        <v>No</v>
      </c>
      <c r="V7359" s="4" t="str">
        <f>IF(Table1[[#This Row],[Ticket Status]]="Pending Customer Response","Yes","No")</f>
        <v>No</v>
      </c>
      <c r="W7359" s="5">
        <f ca="1">COUNTIFS(Table1[Agent_name],Table1[[#This Row],[Agent_name]],Table1[Month],Table1[[#This Row],[Month]])/160</f>
        <v>0.58125000000000004</v>
      </c>
    </row>
    <row r="7360" spans="1:23" x14ac:dyDescent="0.25">
      <c r="A7360">
        <v>7359</v>
      </c>
      <c r="B7360" t="s">
        <v>23796</v>
      </c>
      <c r="C7360" t="s">
        <v>23797</v>
      </c>
      <c r="D7360">
        <v>59</v>
      </c>
      <c r="E7360" t="s">
        <v>58</v>
      </c>
      <c r="F7360" t="s">
        <v>65</v>
      </c>
      <c r="G7360" s="1">
        <v>44167</v>
      </c>
      <c r="H7360" t="s">
        <v>45</v>
      </c>
      <c r="I7360" t="s">
        <v>72</v>
      </c>
      <c r="J7360" s="3" t="s">
        <v>23798</v>
      </c>
      <c r="K7360" t="s">
        <v>39</v>
      </c>
      <c r="L7360" t="s">
        <v>23799</v>
      </c>
      <c r="M7360" t="s">
        <v>143</v>
      </c>
      <c r="N7360" t="s">
        <v>83</v>
      </c>
      <c r="O7360" s="2">
        <v>45078.830949074072</v>
      </c>
      <c r="P7360" s="2">
        <v>45078.042060185187</v>
      </c>
      <c r="Q7360">
        <v>1</v>
      </c>
      <c r="R7360" t="str">
        <f t="shared" ca="1" si="114"/>
        <v>Sara</v>
      </c>
      <c r="S7360" t="str">
        <f>IFERROR(TEXT(DATEVALUE(LEFT(Table1[[#This Row],[Date of Purchase]],10)), "MMMM"), TEXT(Table1[[#This Row],[Date of Purchase]], "MMMM"))</f>
        <v>December</v>
      </c>
      <c r="T7360" t="str">
        <f>IF(OR(
  AND(Table1[[#This Row],[Ticket Priority]]="Critical", Table1[[#This Row],[Ticket Status]]&lt;&gt;"Closed"),
  AND(Table1[[#This Row],[Ticket Priority]]="High", Table1[[#This Row],[Ticket Status]]="Open")
), "Yes", "No")</f>
        <v>No</v>
      </c>
      <c r="U7360" s="4" t="str">
        <f>IF(Table1[[#This Row],[Ticket Status]]="Closed","Yes","No")</f>
        <v>Yes</v>
      </c>
      <c r="V7360" s="4" t="str">
        <f>IF(Table1[[#This Row],[Ticket Status]]="Pending Customer Response","Yes","No")</f>
        <v>No</v>
      </c>
      <c r="W7360" s="5">
        <f ca="1">COUNTIFS(Table1[Agent_name],Table1[[#This Row],[Agent_name]],Table1[Month],Table1[[#This Row],[Month]])/160</f>
        <v>0.55625000000000002</v>
      </c>
    </row>
    <row r="7361" spans="1:23" x14ac:dyDescent="0.25">
      <c r="A7361">
        <v>7360</v>
      </c>
      <c r="B7361" t="s">
        <v>23800</v>
      </c>
      <c r="C7361" t="s">
        <v>23801</v>
      </c>
      <c r="D7361">
        <v>19</v>
      </c>
      <c r="E7361" t="s">
        <v>58</v>
      </c>
      <c r="F7361" t="s">
        <v>98</v>
      </c>
      <c r="G7361" s="1">
        <v>44004</v>
      </c>
      <c r="H7361" t="s">
        <v>59</v>
      </c>
      <c r="I7361" t="s">
        <v>22</v>
      </c>
      <c r="J7361" s="3" t="s">
        <v>23802</v>
      </c>
      <c r="K7361" t="s">
        <v>39</v>
      </c>
      <c r="L7361" t="s">
        <v>23803</v>
      </c>
      <c r="M7361" t="s">
        <v>41</v>
      </c>
      <c r="N7361" t="s">
        <v>55</v>
      </c>
      <c r="O7361" s="2">
        <v>45078.146249999998</v>
      </c>
      <c r="P7361" s="2">
        <v>45078.234444444446</v>
      </c>
      <c r="Q7361">
        <v>3</v>
      </c>
      <c r="R7361" t="str">
        <f t="shared" ca="1" si="114"/>
        <v>Arjun</v>
      </c>
      <c r="S7361" t="str">
        <f>IFERROR(TEXT(DATEVALUE(LEFT(Table1[[#This Row],[Date of Purchase]],10)), "MMMM"), TEXT(Table1[[#This Row],[Date of Purchase]], "MMMM"))</f>
        <v>June</v>
      </c>
      <c r="T7361" t="str">
        <f>IF(OR(
  AND(Table1[[#This Row],[Ticket Priority]]="Critical", Table1[[#This Row],[Ticket Status]]&lt;&gt;"Closed"),
  AND(Table1[[#This Row],[Ticket Priority]]="High", Table1[[#This Row],[Ticket Status]]="Open")
), "Yes", "No")</f>
        <v>No</v>
      </c>
      <c r="U7361" s="4" t="str">
        <f>IF(Table1[[#This Row],[Ticket Status]]="Closed","Yes","No")</f>
        <v>Yes</v>
      </c>
      <c r="V7361" s="4" t="str">
        <f>IF(Table1[[#This Row],[Ticket Status]]="Pending Customer Response","Yes","No")</f>
        <v>No</v>
      </c>
      <c r="W7361" s="5">
        <f ca="1">COUNTIFS(Table1[Agent_name],Table1[[#This Row],[Agent_name]],Table1[Month],Table1[[#This Row],[Month]])/160</f>
        <v>0.28749999999999998</v>
      </c>
    </row>
    <row r="7362" spans="1:23" x14ac:dyDescent="0.25">
      <c r="A7362">
        <v>7361</v>
      </c>
      <c r="B7362" t="s">
        <v>23804</v>
      </c>
      <c r="C7362" t="s">
        <v>23805</v>
      </c>
      <c r="D7362">
        <v>43</v>
      </c>
      <c r="E7362" t="s">
        <v>19</v>
      </c>
      <c r="F7362" t="s">
        <v>30</v>
      </c>
      <c r="G7362" s="1">
        <v>44422</v>
      </c>
      <c r="H7362" t="s">
        <v>59</v>
      </c>
      <c r="I7362" t="s">
        <v>113</v>
      </c>
      <c r="J7362" s="3" t="s">
        <v>23806</v>
      </c>
      <c r="K7362" t="s">
        <v>24</v>
      </c>
      <c r="M7362" t="s">
        <v>41</v>
      </c>
      <c r="N7362" t="s">
        <v>26</v>
      </c>
      <c r="O7362" s="2">
        <v>45078.327523148146</v>
      </c>
      <c r="R7362" t="str">
        <f t="shared" ref="R7362:R7425" ca="1" si="115">CHOOSE(
RANDBETWEEN(1,20),
"Aisha","Aisha","Aisha","Aisha",
"Ravi","Ravi","Ravi",
"Sara","Sara","Sara",
"Mohit","Mohit",
"Priya","Priya",
"Arjun",
"Neha","Rahul","Divya","Karan","Meera","Sanjay"
)</f>
        <v>Rahul</v>
      </c>
      <c r="S7362" t="str">
        <f>IFERROR(TEXT(DATEVALUE(LEFT(Table1[[#This Row],[Date of Purchase]],10)), "MMMM"), TEXT(Table1[[#This Row],[Date of Purchase]], "MMMM"))</f>
        <v>August</v>
      </c>
      <c r="T7362" t="str">
        <f>IF(OR(
  AND(Table1[[#This Row],[Ticket Priority]]="Critical", Table1[[#This Row],[Ticket Status]]&lt;&gt;"Closed"),
  AND(Table1[[#This Row],[Ticket Priority]]="High", Table1[[#This Row],[Ticket Status]]="Open")
), "Yes", "No")</f>
        <v>No</v>
      </c>
      <c r="U7362" s="4" t="str">
        <f>IF(Table1[[#This Row],[Ticket Status]]="Closed","Yes","No")</f>
        <v>No</v>
      </c>
      <c r="V7362" s="4" t="str">
        <f>IF(Table1[[#This Row],[Ticket Status]]="Pending Customer Response","Yes","No")</f>
        <v>Yes</v>
      </c>
      <c r="W7362" s="5">
        <f ca="1">COUNTIFS(Table1[Agent_name],Table1[[#This Row],[Agent_name]],Table1[Month],Table1[[#This Row],[Month]])/160</f>
        <v>0.22500000000000001</v>
      </c>
    </row>
    <row r="7363" spans="1:23" x14ac:dyDescent="0.25">
      <c r="A7363">
        <v>7362</v>
      </c>
      <c r="B7363" t="s">
        <v>23807</v>
      </c>
      <c r="C7363" t="s">
        <v>23808</v>
      </c>
      <c r="D7363">
        <v>61</v>
      </c>
      <c r="E7363" t="s">
        <v>58</v>
      </c>
      <c r="F7363" t="s">
        <v>207</v>
      </c>
      <c r="G7363" s="1">
        <v>44214</v>
      </c>
      <c r="H7363" t="s">
        <v>67</v>
      </c>
      <c r="I7363" t="s">
        <v>59</v>
      </c>
      <c r="J7363" s="3" t="s">
        <v>23809</v>
      </c>
      <c r="K7363" t="s">
        <v>62</v>
      </c>
      <c r="M7363" t="s">
        <v>41</v>
      </c>
      <c r="N7363" t="s">
        <v>83</v>
      </c>
      <c r="R7363" t="str">
        <f t="shared" ca="1" si="115"/>
        <v>Sara</v>
      </c>
      <c r="S7363" t="str">
        <f>IFERROR(TEXT(DATEVALUE(LEFT(Table1[[#This Row],[Date of Purchase]],10)), "MMMM"), TEXT(Table1[[#This Row],[Date of Purchase]], "MMMM"))</f>
        <v>January</v>
      </c>
      <c r="T7363" t="str">
        <f>IF(OR(
  AND(Table1[[#This Row],[Ticket Priority]]="Critical", Table1[[#This Row],[Ticket Status]]&lt;&gt;"Closed"),
  AND(Table1[[#This Row],[Ticket Priority]]="High", Table1[[#This Row],[Ticket Status]]="Open")
), "Yes", "No")</f>
        <v>No</v>
      </c>
      <c r="U7363" s="4" t="str">
        <f>IF(Table1[[#This Row],[Ticket Status]]="Closed","Yes","No")</f>
        <v>No</v>
      </c>
      <c r="V7363" s="4" t="str">
        <f>IF(Table1[[#This Row],[Ticket Status]]="Pending Customer Response","Yes","No")</f>
        <v>No</v>
      </c>
      <c r="W7363" s="5">
        <f ca="1">COUNTIFS(Table1[Agent_name],Table1[[#This Row],[Agent_name]],Table1[Month],Table1[[#This Row],[Month]])/160</f>
        <v>0.70625000000000004</v>
      </c>
    </row>
    <row r="7364" spans="1:23" x14ac:dyDescent="0.25">
      <c r="A7364">
        <v>7363</v>
      </c>
      <c r="B7364" t="s">
        <v>23810</v>
      </c>
      <c r="C7364" t="s">
        <v>23811</v>
      </c>
      <c r="D7364">
        <v>24</v>
      </c>
      <c r="E7364" t="s">
        <v>29</v>
      </c>
      <c r="F7364" t="s">
        <v>107</v>
      </c>
      <c r="G7364" s="1">
        <v>44021</v>
      </c>
      <c r="H7364" t="s">
        <v>59</v>
      </c>
      <c r="I7364" t="s">
        <v>46</v>
      </c>
      <c r="J7364" s="3" t="s">
        <v>23812</v>
      </c>
      <c r="K7364" t="s">
        <v>62</v>
      </c>
      <c r="M7364" t="s">
        <v>41</v>
      </c>
      <c r="N7364" t="s">
        <v>33</v>
      </c>
      <c r="R7364" t="str">
        <f t="shared" ca="1" si="115"/>
        <v>Sara</v>
      </c>
      <c r="S7364" t="str">
        <f>IFERROR(TEXT(DATEVALUE(LEFT(Table1[[#This Row],[Date of Purchase]],10)), "MMMM"), TEXT(Table1[[#This Row],[Date of Purchase]], "MMMM"))</f>
        <v>July</v>
      </c>
      <c r="T7364" t="str">
        <f>IF(OR(
  AND(Table1[[#This Row],[Ticket Priority]]="Critical", Table1[[#This Row],[Ticket Status]]&lt;&gt;"Closed"),
  AND(Table1[[#This Row],[Ticket Priority]]="High", Table1[[#This Row],[Ticket Status]]="Open")
), "Yes", "No")</f>
        <v>No</v>
      </c>
      <c r="U7364" s="4" t="str">
        <f>IF(Table1[[#This Row],[Ticket Status]]="Closed","Yes","No")</f>
        <v>No</v>
      </c>
      <c r="V7364" s="4" t="str">
        <f>IF(Table1[[#This Row],[Ticket Status]]="Pending Customer Response","Yes","No")</f>
        <v>No</v>
      </c>
      <c r="W7364" s="5">
        <f ca="1">COUNTIFS(Table1[Agent_name],Table1[[#This Row],[Agent_name]],Table1[Month],Table1[[#This Row],[Month]])/160</f>
        <v>0.6875</v>
      </c>
    </row>
    <row r="7365" spans="1:23" x14ac:dyDescent="0.25">
      <c r="A7365">
        <v>7364</v>
      </c>
      <c r="B7365" t="s">
        <v>23813</v>
      </c>
      <c r="C7365" t="s">
        <v>23814</v>
      </c>
      <c r="D7365">
        <v>66</v>
      </c>
      <c r="E7365" t="s">
        <v>29</v>
      </c>
      <c r="F7365" t="s">
        <v>211</v>
      </c>
      <c r="G7365" s="1">
        <v>44526</v>
      </c>
      <c r="H7365" t="s">
        <v>67</v>
      </c>
      <c r="I7365" t="s">
        <v>141</v>
      </c>
      <c r="J7365" s="3" t="s">
        <v>23815</v>
      </c>
      <c r="K7365" t="s">
        <v>62</v>
      </c>
      <c r="M7365" t="s">
        <v>89</v>
      </c>
      <c r="N7365" t="s">
        <v>33</v>
      </c>
      <c r="R7365" t="str">
        <f t="shared" ca="1" si="115"/>
        <v>Meera</v>
      </c>
      <c r="S7365" t="str">
        <f>IFERROR(TEXT(DATEVALUE(LEFT(Table1[[#This Row],[Date of Purchase]],10)), "MMMM"), TEXT(Table1[[#This Row],[Date of Purchase]], "MMMM"))</f>
        <v>November</v>
      </c>
      <c r="T7365" t="str">
        <f>IF(OR(
  AND(Table1[[#This Row],[Ticket Priority]]="Critical", Table1[[#This Row],[Ticket Status]]&lt;&gt;"Closed"),
  AND(Table1[[#This Row],[Ticket Priority]]="High", Table1[[#This Row],[Ticket Status]]="Open")
), "Yes", "No")</f>
        <v>Yes</v>
      </c>
      <c r="U7365" s="4" t="str">
        <f>IF(Table1[[#This Row],[Ticket Status]]="Closed","Yes","No")</f>
        <v>No</v>
      </c>
      <c r="V7365" s="4" t="str">
        <f>IF(Table1[[#This Row],[Ticket Status]]="Pending Customer Response","Yes","No")</f>
        <v>No</v>
      </c>
      <c r="W7365" s="5">
        <f ca="1">COUNTIFS(Table1[Agent_name],Table1[[#This Row],[Agent_name]],Table1[Month],Table1[[#This Row],[Month]])/160</f>
        <v>0.23749999999999999</v>
      </c>
    </row>
    <row r="7366" spans="1:23" x14ac:dyDescent="0.25">
      <c r="A7366">
        <v>7365</v>
      </c>
      <c r="B7366" t="s">
        <v>23816</v>
      </c>
      <c r="C7366" t="s">
        <v>23817</v>
      </c>
      <c r="D7366">
        <v>32</v>
      </c>
      <c r="E7366" t="s">
        <v>19</v>
      </c>
      <c r="F7366" t="s">
        <v>20</v>
      </c>
      <c r="G7366" s="1">
        <v>43900</v>
      </c>
      <c r="H7366" t="s">
        <v>67</v>
      </c>
      <c r="I7366" t="s">
        <v>93</v>
      </c>
      <c r="J7366" s="3" t="s">
        <v>23818</v>
      </c>
      <c r="K7366" t="s">
        <v>24</v>
      </c>
      <c r="M7366" t="s">
        <v>41</v>
      </c>
      <c r="N7366" t="s">
        <v>55</v>
      </c>
      <c r="O7366" s="2">
        <v>45078.806064814817</v>
      </c>
      <c r="R7366" t="str">
        <f t="shared" ca="1" si="115"/>
        <v>Karan</v>
      </c>
      <c r="S7366" t="str">
        <f>IFERROR(TEXT(DATEVALUE(LEFT(Table1[[#This Row],[Date of Purchase]],10)), "MMMM"), TEXT(Table1[[#This Row],[Date of Purchase]], "MMMM"))</f>
        <v>March</v>
      </c>
      <c r="T7366" t="str">
        <f>IF(OR(
  AND(Table1[[#This Row],[Ticket Priority]]="Critical", Table1[[#This Row],[Ticket Status]]&lt;&gt;"Closed"),
  AND(Table1[[#This Row],[Ticket Priority]]="High", Table1[[#This Row],[Ticket Status]]="Open")
), "Yes", "No")</f>
        <v>No</v>
      </c>
      <c r="U7366" s="4" t="str">
        <f>IF(Table1[[#This Row],[Ticket Status]]="Closed","Yes","No")</f>
        <v>No</v>
      </c>
      <c r="V7366" s="4" t="str">
        <f>IF(Table1[[#This Row],[Ticket Status]]="Pending Customer Response","Yes","No")</f>
        <v>Yes</v>
      </c>
      <c r="W7366" s="5">
        <f ca="1">COUNTIFS(Table1[Agent_name],Table1[[#This Row],[Agent_name]],Table1[Month],Table1[[#This Row],[Month]])/160</f>
        <v>0.21249999999999999</v>
      </c>
    </row>
    <row r="7367" spans="1:23" x14ac:dyDescent="0.25">
      <c r="A7367">
        <v>7366</v>
      </c>
      <c r="B7367" t="s">
        <v>23819</v>
      </c>
      <c r="C7367" t="s">
        <v>23820</v>
      </c>
      <c r="D7367">
        <v>62</v>
      </c>
      <c r="E7367" t="s">
        <v>29</v>
      </c>
      <c r="F7367" t="s">
        <v>223</v>
      </c>
      <c r="G7367" s="1">
        <v>44236</v>
      </c>
      <c r="H7367" t="s">
        <v>45</v>
      </c>
      <c r="I7367" t="s">
        <v>37</v>
      </c>
      <c r="J7367" s="3" t="s">
        <v>23821</v>
      </c>
      <c r="K7367" t="s">
        <v>39</v>
      </c>
      <c r="L7367" t="s">
        <v>23822</v>
      </c>
      <c r="M7367" t="s">
        <v>25</v>
      </c>
      <c r="N7367" t="s">
        <v>83</v>
      </c>
      <c r="O7367" s="2">
        <v>45078.776226851849</v>
      </c>
      <c r="P7367" s="2">
        <v>45078.152615740742</v>
      </c>
      <c r="Q7367">
        <v>1</v>
      </c>
      <c r="R7367" t="str">
        <f t="shared" ca="1" si="115"/>
        <v>Divya</v>
      </c>
      <c r="S7367" t="str">
        <f>IFERROR(TEXT(DATEVALUE(LEFT(Table1[[#This Row],[Date of Purchase]],10)), "MMMM"), TEXT(Table1[[#This Row],[Date of Purchase]], "MMMM"))</f>
        <v>February</v>
      </c>
      <c r="T7367" t="str">
        <f>IF(OR(
  AND(Table1[[#This Row],[Ticket Priority]]="Critical", Table1[[#This Row],[Ticket Status]]&lt;&gt;"Closed"),
  AND(Table1[[#This Row],[Ticket Priority]]="High", Table1[[#This Row],[Ticket Status]]="Open")
), "Yes", "No")</f>
        <v>No</v>
      </c>
      <c r="U7367" s="4" t="str">
        <f>IF(Table1[[#This Row],[Ticket Status]]="Closed","Yes","No")</f>
        <v>Yes</v>
      </c>
      <c r="V7367" s="4" t="str">
        <f>IF(Table1[[#This Row],[Ticket Status]]="Pending Customer Response","Yes","No")</f>
        <v>No</v>
      </c>
      <c r="W7367" s="5">
        <f ca="1">COUNTIFS(Table1[Agent_name],Table1[[#This Row],[Agent_name]],Table1[Month],Table1[[#This Row],[Month]])/160</f>
        <v>0.25624999999999998</v>
      </c>
    </row>
    <row r="7368" spans="1:23" x14ac:dyDescent="0.25">
      <c r="A7368">
        <v>7367</v>
      </c>
      <c r="B7368" t="s">
        <v>23823</v>
      </c>
      <c r="C7368" t="s">
        <v>23824</v>
      </c>
      <c r="D7368">
        <v>63</v>
      </c>
      <c r="E7368" t="s">
        <v>29</v>
      </c>
      <c r="F7368" t="s">
        <v>485</v>
      </c>
      <c r="G7368" s="1">
        <v>44296</v>
      </c>
      <c r="H7368" t="s">
        <v>67</v>
      </c>
      <c r="I7368" t="s">
        <v>99</v>
      </c>
      <c r="J7368" s="3" t="s">
        <v>23825</v>
      </c>
      <c r="K7368" t="s">
        <v>24</v>
      </c>
      <c r="M7368" t="s">
        <v>143</v>
      </c>
      <c r="N7368" t="s">
        <v>26</v>
      </c>
      <c r="O7368" s="2">
        <v>45078.888043981482</v>
      </c>
      <c r="Q7368">
        <v>5</v>
      </c>
      <c r="R7368" t="str">
        <f t="shared" ca="1" si="115"/>
        <v>Meera</v>
      </c>
      <c r="S7368" t="str">
        <f>IFERROR(TEXT(DATEVALUE(LEFT(Table1[[#This Row],[Date of Purchase]],10)), "MMMM"), TEXT(Table1[[#This Row],[Date of Purchase]], "MMMM"))</f>
        <v>April</v>
      </c>
      <c r="T7368" t="str">
        <f>IF(OR(
  AND(Table1[[#This Row],[Ticket Priority]]="Critical", Table1[[#This Row],[Ticket Status]]&lt;&gt;"Closed"),
  AND(Table1[[#This Row],[Ticket Priority]]="High", Table1[[#This Row],[Ticket Status]]="Open")
), "Yes", "No")</f>
        <v>No</v>
      </c>
      <c r="U7368" s="4" t="str">
        <f>IF(Table1[[#This Row],[Ticket Status]]="Closed","Yes","No")</f>
        <v>No</v>
      </c>
      <c r="V7368" s="4" t="str">
        <f>IF(Table1[[#This Row],[Ticket Status]]="Pending Customer Response","Yes","No")</f>
        <v>Yes</v>
      </c>
      <c r="W7368" s="5">
        <f ca="1">COUNTIFS(Table1[Agent_name],Table1[[#This Row],[Agent_name]],Table1[Month],Table1[[#This Row],[Month]])/160</f>
        <v>0.16250000000000001</v>
      </c>
    </row>
    <row r="7369" spans="1:23" x14ac:dyDescent="0.25">
      <c r="A7369">
        <v>7368</v>
      </c>
      <c r="B7369" t="s">
        <v>23826</v>
      </c>
      <c r="C7369" t="s">
        <v>23827</v>
      </c>
      <c r="D7369">
        <v>51</v>
      </c>
      <c r="E7369" t="s">
        <v>19</v>
      </c>
      <c r="F7369" t="s">
        <v>117</v>
      </c>
      <c r="G7369" s="1">
        <v>43924</v>
      </c>
      <c r="H7369" t="s">
        <v>21</v>
      </c>
      <c r="I7369" t="s">
        <v>37</v>
      </c>
      <c r="J7369" s="3" t="s">
        <v>23828</v>
      </c>
      <c r="K7369" t="s">
        <v>24</v>
      </c>
      <c r="M7369" t="s">
        <v>25</v>
      </c>
      <c r="N7369" t="s">
        <v>33</v>
      </c>
      <c r="O7369" s="2">
        <v>45078.619317129633</v>
      </c>
      <c r="R7369" t="str">
        <f t="shared" ca="1" si="115"/>
        <v>Sara</v>
      </c>
      <c r="S7369" t="str">
        <f>IFERROR(TEXT(DATEVALUE(LEFT(Table1[[#This Row],[Date of Purchase]],10)), "MMMM"), TEXT(Table1[[#This Row],[Date of Purchase]], "MMMM"))</f>
        <v>April</v>
      </c>
      <c r="T7369" t="str">
        <f>IF(OR(
  AND(Table1[[#This Row],[Ticket Priority]]="Critical", Table1[[#This Row],[Ticket Status]]&lt;&gt;"Closed"),
  AND(Table1[[#This Row],[Ticket Priority]]="High", Table1[[#This Row],[Ticket Status]]="Open")
), "Yes", "No")</f>
        <v>Yes</v>
      </c>
      <c r="U7369" s="4" t="str">
        <f>IF(Table1[[#This Row],[Ticket Status]]="Closed","Yes","No")</f>
        <v>No</v>
      </c>
      <c r="V7369" s="4" t="str">
        <f>IF(Table1[[#This Row],[Ticket Status]]="Pending Customer Response","Yes","No")</f>
        <v>Yes</v>
      </c>
      <c r="W7369" s="5">
        <f ca="1">COUNTIFS(Table1[Agent_name],Table1[[#This Row],[Agent_name]],Table1[Month],Table1[[#This Row],[Month]])/160</f>
        <v>0.75624999999999998</v>
      </c>
    </row>
    <row r="7370" spans="1:23" x14ac:dyDescent="0.25">
      <c r="A7370">
        <v>7369</v>
      </c>
      <c r="B7370" t="s">
        <v>23829</v>
      </c>
      <c r="C7370" t="s">
        <v>23830</v>
      </c>
      <c r="D7370">
        <v>66</v>
      </c>
      <c r="E7370" t="s">
        <v>58</v>
      </c>
      <c r="F7370" t="s">
        <v>112</v>
      </c>
      <c r="G7370" s="1">
        <v>44038</v>
      </c>
      <c r="H7370" t="s">
        <v>59</v>
      </c>
      <c r="I7370" t="s">
        <v>77</v>
      </c>
      <c r="J7370" s="3" t="s">
        <v>23831</v>
      </c>
      <c r="K7370" t="s">
        <v>62</v>
      </c>
      <c r="M7370" t="s">
        <v>41</v>
      </c>
      <c r="N7370" t="s">
        <v>26</v>
      </c>
      <c r="R7370" t="str">
        <f t="shared" ca="1" si="115"/>
        <v>Rahul</v>
      </c>
      <c r="S7370" t="str">
        <f>IFERROR(TEXT(DATEVALUE(LEFT(Table1[[#This Row],[Date of Purchase]],10)), "MMMM"), TEXT(Table1[[#This Row],[Date of Purchase]], "MMMM"))</f>
        <v>July</v>
      </c>
      <c r="T7370" t="str">
        <f>IF(OR(
  AND(Table1[[#This Row],[Ticket Priority]]="Critical", Table1[[#This Row],[Ticket Status]]&lt;&gt;"Closed"),
  AND(Table1[[#This Row],[Ticket Priority]]="High", Table1[[#This Row],[Ticket Status]]="Open")
), "Yes", "No")</f>
        <v>No</v>
      </c>
      <c r="U7370" s="4" t="str">
        <f>IF(Table1[[#This Row],[Ticket Status]]="Closed","Yes","No")</f>
        <v>No</v>
      </c>
      <c r="V7370" s="4" t="str">
        <f>IF(Table1[[#This Row],[Ticket Status]]="Pending Customer Response","Yes","No")</f>
        <v>No</v>
      </c>
      <c r="W7370" s="5">
        <f ca="1">COUNTIFS(Table1[Agent_name],Table1[[#This Row],[Agent_name]],Table1[Month],Table1[[#This Row],[Month]])/160</f>
        <v>0.21249999999999999</v>
      </c>
    </row>
    <row r="7371" spans="1:23" x14ac:dyDescent="0.25">
      <c r="A7371">
        <v>7370</v>
      </c>
      <c r="B7371" t="s">
        <v>8573</v>
      </c>
      <c r="C7371" t="s">
        <v>23832</v>
      </c>
      <c r="D7371">
        <v>44</v>
      </c>
      <c r="E7371" t="s">
        <v>19</v>
      </c>
      <c r="F7371" t="s">
        <v>161</v>
      </c>
      <c r="G7371" s="1">
        <v>43865</v>
      </c>
      <c r="H7371" t="s">
        <v>67</v>
      </c>
      <c r="I7371" t="s">
        <v>77</v>
      </c>
      <c r="J7371" s="3" t="s">
        <v>23833</v>
      </c>
      <c r="K7371" t="s">
        <v>62</v>
      </c>
      <c r="M7371" t="s">
        <v>89</v>
      </c>
      <c r="N7371" t="s">
        <v>83</v>
      </c>
      <c r="R7371" t="str">
        <f t="shared" ca="1" si="115"/>
        <v>Karan</v>
      </c>
      <c r="S7371" t="str">
        <f>IFERROR(TEXT(DATEVALUE(LEFT(Table1[[#This Row],[Date of Purchase]],10)), "MMMM"), TEXT(Table1[[#This Row],[Date of Purchase]], "MMMM"))</f>
        <v>February</v>
      </c>
      <c r="T7371" t="str">
        <f>IF(OR(
  AND(Table1[[#This Row],[Ticket Priority]]="Critical", Table1[[#This Row],[Ticket Status]]&lt;&gt;"Closed"),
  AND(Table1[[#This Row],[Ticket Priority]]="High", Table1[[#This Row],[Ticket Status]]="Open")
), "Yes", "No")</f>
        <v>Yes</v>
      </c>
      <c r="U7371" s="4" t="str">
        <f>IF(Table1[[#This Row],[Ticket Status]]="Closed","Yes","No")</f>
        <v>No</v>
      </c>
      <c r="V7371" s="4" t="str">
        <f>IF(Table1[[#This Row],[Ticket Status]]="Pending Customer Response","Yes","No")</f>
        <v>No</v>
      </c>
      <c r="W7371" s="5">
        <f ca="1">COUNTIFS(Table1[Agent_name],Table1[[#This Row],[Agent_name]],Table1[Month],Table1[[#This Row],[Month]])/160</f>
        <v>0.17499999999999999</v>
      </c>
    </row>
    <row r="7372" spans="1:23" x14ac:dyDescent="0.25">
      <c r="A7372">
        <v>7371</v>
      </c>
      <c r="B7372" t="s">
        <v>23834</v>
      </c>
      <c r="C7372" t="s">
        <v>23835</v>
      </c>
      <c r="D7372">
        <v>20</v>
      </c>
      <c r="E7372" t="s">
        <v>19</v>
      </c>
      <c r="F7372" t="s">
        <v>383</v>
      </c>
      <c r="G7372" s="1">
        <v>43858</v>
      </c>
      <c r="H7372" t="s">
        <v>59</v>
      </c>
      <c r="I7372" t="s">
        <v>60</v>
      </c>
      <c r="J7372" s="3" t="s">
        <v>23836</v>
      </c>
      <c r="K7372" t="s">
        <v>39</v>
      </c>
      <c r="L7372" t="s">
        <v>23837</v>
      </c>
      <c r="M7372" t="s">
        <v>41</v>
      </c>
      <c r="N7372" t="s">
        <v>26</v>
      </c>
      <c r="O7372" s="2">
        <v>45078.783263888887</v>
      </c>
      <c r="P7372" s="2">
        <v>45078.045763888891</v>
      </c>
      <c r="Q7372">
        <v>5</v>
      </c>
      <c r="R7372" t="str">
        <f t="shared" ca="1" si="115"/>
        <v>Neha</v>
      </c>
      <c r="S7372" t="str">
        <f>IFERROR(TEXT(DATEVALUE(LEFT(Table1[[#This Row],[Date of Purchase]],10)), "MMMM"), TEXT(Table1[[#This Row],[Date of Purchase]], "MMMM"))</f>
        <v>January</v>
      </c>
      <c r="T7372" t="str">
        <f>IF(OR(
  AND(Table1[[#This Row],[Ticket Priority]]="Critical", Table1[[#This Row],[Ticket Status]]&lt;&gt;"Closed"),
  AND(Table1[[#This Row],[Ticket Priority]]="High", Table1[[#This Row],[Ticket Status]]="Open")
), "Yes", "No")</f>
        <v>No</v>
      </c>
      <c r="U7372" s="4" t="str">
        <f>IF(Table1[[#This Row],[Ticket Status]]="Closed","Yes","No")</f>
        <v>Yes</v>
      </c>
      <c r="V7372" s="4" t="str">
        <f>IF(Table1[[#This Row],[Ticket Status]]="Pending Customer Response","Yes","No")</f>
        <v>No</v>
      </c>
      <c r="W7372" s="5">
        <f ca="1">COUNTIFS(Table1[Agent_name],Table1[[#This Row],[Agent_name]],Table1[Month],Table1[[#This Row],[Month]])/160</f>
        <v>0.21875</v>
      </c>
    </row>
    <row r="7373" spans="1:23" x14ac:dyDescent="0.25">
      <c r="A7373">
        <v>7372</v>
      </c>
      <c r="B7373" t="s">
        <v>23838</v>
      </c>
      <c r="C7373" t="s">
        <v>23839</v>
      </c>
      <c r="D7373">
        <v>37</v>
      </c>
      <c r="E7373" t="s">
        <v>58</v>
      </c>
      <c r="F7373" t="s">
        <v>421</v>
      </c>
      <c r="G7373" s="1">
        <v>44508</v>
      </c>
      <c r="H7373" t="s">
        <v>67</v>
      </c>
      <c r="I7373" t="s">
        <v>77</v>
      </c>
      <c r="J7373" s="3" t="s">
        <v>23840</v>
      </c>
      <c r="K7373" t="s">
        <v>39</v>
      </c>
      <c r="L7373" t="s">
        <v>23841</v>
      </c>
      <c r="M7373" t="s">
        <v>25</v>
      </c>
      <c r="N7373" t="s">
        <v>26</v>
      </c>
      <c r="O7373" s="2">
        <v>45078.924942129626</v>
      </c>
      <c r="P7373" s="2">
        <v>45078.399942129632</v>
      </c>
      <c r="Q7373">
        <v>5</v>
      </c>
      <c r="R7373" t="str">
        <f t="shared" ca="1" si="115"/>
        <v>Ravi</v>
      </c>
      <c r="S7373" t="str">
        <f>IFERROR(TEXT(DATEVALUE(LEFT(Table1[[#This Row],[Date of Purchase]],10)), "MMMM"), TEXT(Table1[[#This Row],[Date of Purchase]], "MMMM"))</f>
        <v>November</v>
      </c>
      <c r="T7373" t="str">
        <f>IF(OR(
  AND(Table1[[#This Row],[Ticket Priority]]="Critical", Table1[[#This Row],[Ticket Status]]&lt;&gt;"Closed"),
  AND(Table1[[#This Row],[Ticket Priority]]="High", Table1[[#This Row],[Ticket Status]]="Open")
), "Yes", "No")</f>
        <v>No</v>
      </c>
      <c r="U7373" s="4" t="str">
        <f>IF(Table1[[#This Row],[Ticket Status]]="Closed","Yes","No")</f>
        <v>Yes</v>
      </c>
      <c r="V7373" s="4" t="str">
        <f>IF(Table1[[#This Row],[Ticket Status]]="Pending Customer Response","Yes","No")</f>
        <v>No</v>
      </c>
      <c r="W7373" s="5">
        <f ca="1">COUNTIFS(Table1[Agent_name],Table1[[#This Row],[Agent_name]],Table1[Month],Table1[[#This Row],[Month]])/160</f>
        <v>0.61875000000000002</v>
      </c>
    </row>
    <row r="7374" spans="1:23" x14ac:dyDescent="0.25">
      <c r="A7374">
        <v>7373</v>
      </c>
      <c r="B7374" t="s">
        <v>23842</v>
      </c>
      <c r="C7374" t="s">
        <v>23843</v>
      </c>
      <c r="D7374">
        <v>70</v>
      </c>
      <c r="E7374" t="s">
        <v>58</v>
      </c>
      <c r="F7374" t="s">
        <v>281</v>
      </c>
      <c r="G7374" s="1">
        <v>44406</v>
      </c>
      <c r="H7374" t="s">
        <v>66</v>
      </c>
      <c r="I7374" t="s">
        <v>177</v>
      </c>
      <c r="J7374" s="3" t="s">
        <v>23844</v>
      </c>
      <c r="K7374" t="s">
        <v>62</v>
      </c>
      <c r="M7374" t="s">
        <v>25</v>
      </c>
      <c r="N7374" t="s">
        <v>55</v>
      </c>
      <c r="R7374" t="str">
        <f t="shared" ca="1" si="115"/>
        <v>Neha</v>
      </c>
      <c r="S7374" t="str">
        <f>IFERROR(TEXT(DATEVALUE(LEFT(Table1[[#This Row],[Date of Purchase]],10)), "MMMM"), TEXT(Table1[[#This Row],[Date of Purchase]], "MMMM"))</f>
        <v>July</v>
      </c>
      <c r="T7374" t="str">
        <f>IF(OR(
  AND(Table1[[#This Row],[Ticket Priority]]="Critical", Table1[[#This Row],[Ticket Status]]&lt;&gt;"Closed"),
  AND(Table1[[#This Row],[Ticket Priority]]="High", Table1[[#This Row],[Ticket Status]]="Open")
), "Yes", "No")</f>
        <v>Yes</v>
      </c>
      <c r="U7374" s="4" t="str">
        <f>IF(Table1[[#This Row],[Ticket Status]]="Closed","Yes","No")</f>
        <v>No</v>
      </c>
      <c r="V7374" s="4" t="str">
        <f>IF(Table1[[#This Row],[Ticket Status]]="Pending Customer Response","Yes","No")</f>
        <v>No</v>
      </c>
      <c r="W7374" s="5">
        <f ca="1">COUNTIFS(Table1[Agent_name],Table1[[#This Row],[Agent_name]],Table1[Month],Table1[[#This Row],[Month]])/160</f>
        <v>0.23125000000000001</v>
      </c>
    </row>
    <row r="7375" spans="1:23" x14ac:dyDescent="0.25">
      <c r="A7375">
        <v>7374</v>
      </c>
      <c r="B7375" t="s">
        <v>23845</v>
      </c>
      <c r="C7375" t="s">
        <v>23846</v>
      </c>
      <c r="D7375">
        <v>38</v>
      </c>
      <c r="E7375" t="s">
        <v>58</v>
      </c>
      <c r="F7375" t="s">
        <v>107</v>
      </c>
      <c r="G7375" s="1">
        <v>44300</v>
      </c>
      <c r="H7375" t="s">
        <v>67</v>
      </c>
      <c r="I7375" t="s">
        <v>22</v>
      </c>
      <c r="J7375" s="3" t="s">
        <v>23847</v>
      </c>
      <c r="K7375" t="s">
        <v>39</v>
      </c>
      <c r="L7375" t="s">
        <v>23848</v>
      </c>
      <c r="M7375" t="s">
        <v>89</v>
      </c>
      <c r="N7375" t="s">
        <v>55</v>
      </c>
      <c r="O7375" s="2">
        <v>45078.794409722221</v>
      </c>
      <c r="P7375" s="2">
        <v>45078.092326388891</v>
      </c>
      <c r="Q7375">
        <v>5</v>
      </c>
      <c r="R7375" t="str">
        <f t="shared" ca="1" si="115"/>
        <v>Sara</v>
      </c>
      <c r="S7375" t="str">
        <f>IFERROR(TEXT(DATEVALUE(LEFT(Table1[[#This Row],[Date of Purchase]],10)), "MMMM"), TEXT(Table1[[#This Row],[Date of Purchase]], "MMMM"))</f>
        <v>April</v>
      </c>
      <c r="T7375" t="str">
        <f>IF(OR(
  AND(Table1[[#This Row],[Ticket Priority]]="Critical", Table1[[#This Row],[Ticket Status]]&lt;&gt;"Closed"),
  AND(Table1[[#This Row],[Ticket Priority]]="High", Table1[[#This Row],[Ticket Status]]="Open")
), "Yes", "No")</f>
        <v>No</v>
      </c>
      <c r="U7375" s="4" t="str">
        <f>IF(Table1[[#This Row],[Ticket Status]]="Closed","Yes","No")</f>
        <v>Yes</v>
      </c>
      <c r="V7375" s="4" t="str">
        <f>IF(Table1[[#This Row],[Ticket Status]]="Pending Customer Response","Yes","No")</f>
        <v>No</v>
      </c>
      <c r="W7375" s="5">
        <f ca="1">COUNTIFS(Table1[Agent_name],Table1[[#This Row],[Agent_name]],Table1[Month],Table1[[#This Row],[Month]])/160</f>
        <v>0.75624999999999998</v>
      </c>
    </row>
    <row r="7376" spans="1:23" x14ac:dyDescent="0.25">
      <c r="A7376">
        <v>7375</v>
      </c>
      <c r="B7376" t="s">
        <v>23849</v>
      </c>
      <c r="C7376" t="s">
        <v>23850</v>
      </c>
      <c r="D7376">
        <v>47</v>
      </c>
      <c r="E7376" t="s">
        <v>29</v>
      </c>
      <c r="F7376" t="s">
        <v>71</v>
      </c>
      <c r="G7376" s="1">
        <v>44250</v>
      </c>
      <c r="H7376" t="s">
        <v>59</v>
      </c>
      <c r="I7376" t="s">
        <v>141</v>
      </c>
      <c r="J7376" s="3" t="s">
        <v>23851</v>
      </c>
      <c r="K7376" t="s">
        <v>39</v>
      </c>
      <c r="L7376" t="s">
        <v>23852</v>
      </c>
      <c r="M7376" t="s">
        <v>41</v>
      </c>
      <c r="N7376" t="s">
        <v>26</v>
      </c>
      <c r="O7376" s="2">
        <v>45078.903449074074</v>
      </c>
      <c r="P7376" s="2">
        <v>45078.707615740743</v>
      </c>
      <c r="Q7376">
        <v>1</v>
      </c>
      <c r="R7376" t="str">
        <f t="shared" ca="1" si="115"/>
        <v>Mohit</v>
      </c>
      <c r="S7376" t="str">
        <f>IFERROR(TEXT(DATEVALUE(LEFT(Table1[[#This Row],[Date of Purchase]],10)), "MMMM"), TEXT(Table1[[#This Row],[Date of Purchase]], "MMMM"))</f>
        <v>February</v>
      </c>
      <c r="T7376" t="str">
        <f>IF(OR(
  AND(Table1[[#This Row],[Ticket Priority]]="Critical", Table1[[#This Row],[Ticket Status]]&lt;&gt;"Closed"),
  AND(Table1[[#This Row],[Ticket Priority]]="High", Table1[[#This Row],[Ticket Status]]="Open")
), "Yes", "No")</f>
        <v>No</v>
      </c>
      <c r="U7376" s="4" t="str">
        <f>IF(Table1[[#This Row],[Ticket Status]]="Closed","Yes","No")</f>
        <v>Yes</v>
      </c>
      <c r="V7376" s="4" t="str">
        <f>IF(Table1[[#This Row],[Ticket Status]]="Pending Customer Response","Yes","No")</f>
        <v>No</v>
      </c>
      <c r="W7376" s="5">
        <f ca="1">COUNTIFS(Table1[Agent_name],Table1[[#This Row],[Agent_name]],Table1[Month],Table1[[#This Row],[Month]])/160</f>
        <v>0.52500000000000002</v>
      </c>
    </row>
    <row r="7377" spans="1:23" x14ac:dyDescent="0.25">
      <c r="A7377">
        <v>7376</v>
      </c>
      <c r="B7377" t="s">
        <v>23853</v>
      </c>
      <c r="C7377" t="s">
        <v>23854</v>
      </c>
      <c r="D7377">
        <v>26</v>
      </c>
      <c r="E7377" t="s">
        <v>19</v>
      </c>
      <c r="F7377" t="s">
        <v>44</v>
      </c>
      <c r="G7377" s="1">
        <v>44379</v>
      </c>
      <c r="H7377" t="s">
        <v>45</v>
      </c>
      <c r="I7377" t="s">
        <v>150</v>
      </c>
      <c r="J7377" s="3" t="s">
        <v>23855</v>
      </c>
      <c r="K7377" t="s">
        <v>24</v>
      </c>
      <c r="M7377" t="s">
        <v>41</v>
      </c>
      <c r="N7377" t="s">
        <v>33</v>
      </c>
      <c r="O7377" s="2">
        <v>45078.027754629627</v>
      </c>
      <c r="R7377" t="str">
        <f t="shared" ca="1" si="115"/>
        <v>Arjun</v>
      </c>
      <c r="S7377" t="str">
        <f>IFERROR(TEXT(DATEVALUE(LEFT(Table1[[#This Row],[Date of Purchase]],10)), "MMMM"), TEXT(Table1[[#This Row],[Date of Purchase]], "MMMM"))</f>
        <v>July</v>
      </c>
      <c r="T7377" t="str">
        <f>IF(OR(
  AND(Table1[[#This Row],[Ticket Priority]]="Critical", Table1[[#This Row],[Ticket Status]]&lt;&gt;"Closed"),
  AND(Table1[[#This Row],[Ticket Priority]]="High", Table1[[#This Row],[Ticket Status]]="Open")
), "Yes", "No")</f>
        <v>No</v>
      </c>
      <c r="U7377" s="4" t="str">
        <f>IF(Table1[[#This Row],[Ticket Status]]="Closed","Yes","No")</f>
        <v>No</v>
      </c>
      <c r="V7377" s="4" t="str">
        <f>IF(Table1[[#This Row],[Ticket Status]]="Pending Customer Response","Yes","No")</f>
        <v>Yes</v>
      </c>
      <c r="W7377" s="5">
        <f ca="1">COUNTIFS(Table1[Agent_name],Table1[[#This Row],[Agent_name]],Table1[Month],Table1[[#This Row],[Month]])/160</f>
        <v>0.2</v>
      </c>
    </row>
    <row r="7378" spans="1:23" x14ac:dyDescent="0.25">
      <c r="A7378">
        <v>7377</v>
      </c>
      <c r="B7378" t="s">
        <v>23856</v>
      </c>
      <c r="C7378" t="s">
        <v>23857</v>
      </c>
      <c r="D7378">
        <v>23</v>
      </c>
      <c r="E7378" t="s">
        <v>29</v>
      </c>
      <c r="F7378" t="s">
        <v>249</v>
      </c>
      <c r="G7378" s="1">
        <v>44305</v>
      </c>
      <c r="H7378" t="s">
        <v>59</v>
      </c>
      <c r="I7378" t="s">
        <v>93</v>
      </c>
      <c r="J7378" s="3" t="s">
        <v>23858</v>
      </c>
      <c r="K7378" t="s">
        <v>62</v>
      </c>
      <c r="M7378" t="s">
        <v>143</v>
      </c>
      <c r="N7378" t="s">
        <v>26</v>
      </c>
      <c r="R7378" t="str">
        <f t="shared" ca="1" si="115"/>
        <v>Arjun</v>
      </c>
      <c r="S7378" t="str">
        <f>IFERROR(TEXT(DATEVALUE(LEFT(Table1[[#This Row],[Date of Purchase]],10)), "MMMM"), TEXT(Table1[[#This Row],[Date of Purchase]], "MMMM"))</f>
        <v>April</v>
      </c>
      <c r="T7378" t="str">
        <f>IF(OR(
  AND(Table1[[#This Row],[Ticket Priority]]="Critical", Table1[[#This Row],[Ticket Status]]&lt;&gt;"Closed"),
  AND(Table1[[#This Row],[Ticket Priority]]="High", Table1[[#This Row],[Ticket Status]]="Open")
), "Yes", "No")</f>
        <v>No</v>
      </c>
      <c r="U7378" s="4" t="str">
        <f>IF(Table1[[#This Row],[Ticket Status]]="Closed","Yes","No")</f>
        <v>No</v>
      </c>
      <c r="V7378" s="4" t="str">
        <f>IF(Table1[[#This Row],[Ticket Status]]="Pending Customer Response","Yes","No")</f>
        <v>No</v>
      </c>
      <c r="W7378" s="5">
        <f ca="1">COUNTIFS(Table1[Agent_name],Table1[[#This Row],[Agent_name]],Table1[Month],Table1[[#This Row],[Month]])/160</f>
        <v>0.18124999999999999</v>
      </c>
    </row>
    <row r="7379" spans="1:23" x14ac:dyDescent="0.25">
      <c r="A7379">
        <v>7378</v>
      </c>
      <c r="B7379" t="s">
        <v>6093</v>
      </c>
      <c r="C7379" t="s">
        <v>23859</v>
      </c>
      <c r="D7379">
        <v>53</v>
      </c>
      <c r="E7379" t="s">
        <v>58</v>
      </c>
      <c r="F7379" t="s">
        <v>112</v>
      </c>
      <c r="G7379" s="1">
        <v>43884</v>
      </c>
      <c r="H7379" t="s">
        <v>67</v>
      </c>
      <c r="I7379" t="s">
        <v>22</v>
      </c>
      <c r="J7379" s="3" t="s">
        <v>23860</v>
      </c>
      <c r="K7379" t="s">
        <v>39</v>
      </c>
      <c r="L7379" t="s">
        <v>23861</v>
      </c>
      <c r="M7379" t="s">
        <v>25</v>
      </c>
      <c r="N7379" t="s">
        <v>33</v>
      </c>
      <c r="O7379" s="2">
        <v>45078.315983796296</v>
      </c>
      <c r="P7379" s="2">
        <v>45078.179872685185</v>
      </c>
      <c r="Q7379">
        <v>4</v>
      </c>
      <c r="R7379" t="str">
        <f t="shared" ca="1" si="115"/>
        <v>Rahul</v>
      </c>
      <c r="S7379" t="str">
        <f>IFERROR(TEXT(DATEVALUE(LEFT(Table1[[#This Row],[Date of Purchase]],10)), "MMMM"), TEXT(Table1[[#This Row],[Date of Purchase]], "MMMM"))</f>
        <v>February</v>
      </c>
      <c r="T7379" t="str">
        <f>IF(OR(
  AND(Table1[[#This Row],[Ticket Priority]]="Critical", Table1[[#This Row],[Ticket Status]]&lt;&gt;"Closed"),
  AND(Table1[[#This Row],[Ticket Priority]]="High", Table1[[#This Row],[Ticket Status]]="Open")
), "Yes", "No")</f>
        <v>No</v>
      </c>
      <c r="U7379" s="4" t="str">
        <f>IF(Table1[[#This Row],[Ticket Status]]="Closed","Yes","No")</f>
        <v>Yes</v>
      </c>
      <c r="V7379" s="4" t="str">
        <f>IF(Table1[[#This Row],[Ticket Status]]="Pending Customer Response","Yes","No")</f>
        <v>No</v>
      </c>
      <c r="W7379" s="5">
        <f ca="1">COUNTIFS(Table1[Agent_name],Table1[[#This Row],[Agent_name]],Table1[Month],Table1[[#This Row],[Month]])/160</f>
        <v>0.30625000000000002</v>
      </c>
    </row>
    <row r="7380" spans="1:23" x14ac:dyDescent="0.25">
      <c r="A7380">
        <v>7379</v>
      </c>
      <c r="B7380" t="s">
        <v>23862</v>
      </c>
      <c r="C7380" t="s">
        <v>23863</v>
      </c>
      <c r="D7380">
        <v>30</v>
      </c>
      <c r="E7380" t="s">
        <v>58</v>
      </c>
      <c r="F7380" t="s">
        <v>134</v>
      </c>
      <c r="G7380" s="1">
        <v>43888</v>
      </c>
      <c r="H7380" t="s">
        <v>45</v>
      </c>
      <c r="I7380" t="s">
        <v>59</v>
      </c>
      <c r="J7380" s="3" t="s">
        <v>23864</v>
      </c>
      <c r="K7380" t="s">
        <v>24</v>
      </c>
      <c r="M7380" t="s">
        <v>143</v>
      </c>
      <c r="N7380" t="s">
        <v>83</v>
      </c>
      <c r="O7380" s="2">
        <v>45078.18545138889</v>
      </c>
      <c r="R7380" t="str">
        <f t="shared" ca="1" si="115"/>
        <v>Priya</v>
      </c>
      <c r="S7380" t="str">
        <f>IFERROR(TEXT(DATEVALUE(LEFT(Table1[[#This Row],[Date of Purchase]],10)), "MMMM"), TEXT(Table1[[#This Row],[Date of Purchase]], "MMMM"))</f>
        <v>February</v>
      </c>
      <c r="T7380" t="str">
        <f>IF(OR(
  AND(Table1[[#This Row],[Ticket Priority]]="Critical", Table1[[#This Row],[Ticket Status]]&lt;&gt;"Closed"),
  AND(Table1[[#This Row],[Ticket Priority]]="High", Table1[[#This Row],[Ticket Status]]="Open")
), "Yes", "No")</f>
        <v>No</v>
      </c>
      <c r="U7380" s="4" t="str">
        <f>IF(Table1[[#This Row],[Ticket Status]]="Closed","Yes","No")</f>
        <v>No</v>
      </c>
      <c r="V7380" s="4" t="str">
        <f>IF(Table1[[#This Row],[Ticket Status]]="Pending Customer Response","Yes","No")</f>
        <v>Yes</v>
      </c>
      <c r="W7380" s="5">
        <f ca="1">COUNTIFS(Table1[Agent_name],Table1[[#This Row],[Agent_name]],Table1[Month],Table1[[#This Row],[Month]])/160</f>
        <v>0.44374999999999998</v>
      </c>
    </row>
    <row r="7381" spans="1:23" x14ac:dyDescent="0.25">
      <c r="A7381">
        <v>7380</v>
      </c>
      <c r="B7381" t="s">
        <v>23865</v>
      </c>
      <c r="C7381" t="s">
        <v>23866</v>
      </c>
      <c r="D7381">
        <v>68</v>
      </c>
      <c r="E7381" t="s">
        <v>58</v>
      </c>
      <c r="F7381" t="s">
        <v>129</v>
      </c>
      <c r="G7381" s="1">
        <v>44448</v>
      </c>
      <c r="H7381" t="s">
        <v>66</v>
      </c>
      <c r="I7381" t="s">
        <v>46</v>
      </c>
      <c r="J7381" s="3" t="s">
        <v>23867</v>
      </c>
      <c r="K7381" t="s">
        <v>24</v>
      </c>
      <c r="M7381" t="s">
        <v>143</v>
      </c>
      <c r="N7381" t="s">
        <v>83</v>
      </c>
      <c r="O7381" s="2">
        <v>45078.447974537034</v>
      </c>
      <c r="R7381" t="str">
        <f t="shared" ca="1" si="115"/>
        <v>Ravi</v>
      </c>
      <c r="S7381" t="str">
        <f>IFERROR(TEXT(DATEVALUE(LEFT(Table1[[#This Row],[Date of Purchase]],10)), "MMMM"), TEXT(Table1[[#This Row],[Date of Purchase]], "MMMM"))</f>
        <v>September</v>
      </c>
      <c r="T7381" t="str">
        <f>IF(OR(
  AND(Table1[[#This Row],[Ticket Priority]]="Critical", Table1[[#This Row],[Ticket Status]]&lt;&gt;"Closed"),
  AND(Table1[[#This Row],[Ticket Priority]]="High", Table1[[#This Row],[Ticket Status]]="Open")
), "Yes", "No")</f>
        <v>No</v>
      </c>
      <c r="U7381" s="4" t="str">
        <f>IF(Table1[[#This Row],[Ticket Status]]="Closed","Yes","No")</f>
        <v>No</v>
      </c>
      <c r="V7381" s="4" t="str">
        <f>IF(Table1[[#This Row],[Ticket Status]]="Pending Customer Response","Yes","No")</f>
        <v>Yes</v>
      </c>
      <c r="W7381" s="5">
        <f ca="1">COUNTIFS(Table1[Agent_name],Table1[[#This Row],[Agent_name]],Table1[Month],Table1[[#This Row],[Month]])/160</f>
        <v>0.64375000000000004</v>
      </c>
    </row>
    <row r="7382" spans="1:23" x14ac:dyDescent="0.25">
      <c r="A7382">
        <v>7381</v>
      </c>
      <c r="B7382" t="s">
        <v>23868</v>
      </c>
      <c r="C7382" t="s">
        <v>23869</v>
      </c>
      <c r="D7382">
        <v>59</v>
      </c>
      <c r="E7382" t="s">
        <v>29</v>
      </c>
      <c r="F7382" t="s">
        <v>65</v>
      </c>
      <c r="G7382" s="1">
        <v>44303</v>
      </c>
      <c r="H7382" t="s">
        <v>45</v>
      </c>
      <c r="I7382" t="s">
        <v>67</v>
      </c>
      <c r="J7382" s="3" t="s">
        <v>23870</v>
      </c>
      <c r="K7382" t="s">
        <v>62</v>
      </c>
      <c r="M7382" t="s">
        <v>89</v>
      </c>
      <c r="N7382" t="s">
        <v>83</v>
      </c>
      <c r="R7382" t="str">
        <f t="shared" ca="1" si="115"/>
        <v>Meera</v>
      </c>
      <c r="S7382" t="str">
        <f>IFERROR(TEXT(DATEVALUE(LEFT(Table1[[#This Row],[Date of Purchase]],10)), "MMMM"), TEXT(Table1[[#This Row],[Date of Purchase]], "MMMM"))</f>
        <v>April</v>
      </c>
      <c r="T7382" t="str">
        <f>IF(OR(
  AND(Table1[[#This Row],[Ticket Priority]]="Critical", Table1[[#This Row],[Ticket Status]]&lt;&gt;"Closed"),
  AND(Table1[[#This Row],[Ticket Priority]]="High", Table1[[#This Row],[Ticket Status]]="Open")
), "Yes", "No")</f>
        <v>Yes</v>
      </c>
      <c r="U7382" s="4" t="str">
        <f>IF(Table1[[#This Row],[Ticket Status]]="Closed","Yes","No")</f>
        <v>No</v>
      </c>
      <c r="V7382" s="4" t="str">
        <f>IF(Table1[[#This Row],[Ticket Status]]="Pending Customer Response","Yes","No")</f>
        <v>No</v>
      </c>
      <c r="W7382" s="5">
        <f ca="1">COUNTIFS(Table1[Agent_name],Table1[[#This Row],[Agent_name]],Table1[Month],Table1[[#This Row],[Month]])/160</f>
        <v>0.16250000000000001</v>
      </c>
    </row>
    <row r="7383" spans="1:23" x14ac:dyDescent="0.25">
      <c r="A7383">
        <v>7382</v>
      </c>
      <c r="B7383" t="s">
        <v>23871</v>
      </c>
      <c r="C7383" t="s">
        <v>23872</v>
      </c>
      <c r="D7383">
        <v>62</v>
      </c>
      <c r="E7383" t="s">
        <v>29</v>
      </c>
      <c r="F7383" t="s">
        <v>86</v>
      </c>
      <c r="G7383" s="1">
        <v>44416</v>
      </c>
      <c r="H7383" t="s">
        <v>59</v>
      </c>
      <c r="I7383" t="s">
        <v>46</v>
      </c>
      <c r="J7383" s="3" t="s">
        <v>23873</v>
      </c>
      <c r="K7383" t="s">
        <v>24</v>
      </c>
      <c r="M7383" t="s">
        <v>25</v>
      </c>
      <c r="N7383" t="s">
        <v>83</v>
      </c>
      <c r="O7383" s="2">
        <v>45078.446608796294</v>
      </c>
      <c r="R7383" t="str">
        <f t="shared" ca="1" si="115"/>
        <v>Mohit</v>
      </c>
      <c r="S7383" t="str">
        <f>IFERROR(TEXT(DATEVALUE(LEFT(Table1[[#This Row],[Date of Purchase]],10)), "MMMM"), TEXT(Table1[[#This Row],[Date of Purchase]], "MMMM"))</f>
        <v>August</v>
      </c>
      <c r="T7383" t="str">
        <f>IF(OR(
  AND(Table1[[#This Row],[Ticket Priority]]="Critical", Table1[[#This Row],[Ticket Status]]&lt;&gt;"Closed"),
  AND(Table1[[#This Row],[Ticket Priority]]="High", Table1[[#This Row],[Ticket Status]]="Open")
), "Yes", "No")</f>
        <v>Yes</v>
      </c>
      <c r="U7383" s="4" t="str">
        <f>IF(Table1[[#This Row],[Ticket Status]]="Closed","Yes","No")</f>
        <v>No</v>
      </c>
      <c r="V7383" s="4" t="str">
        <f>IF(Table1[[#This Row],[Ticket Status]]="Pending Customer Response","Yes","No")</f>
        <v>Yes</v>
      </c>
      <c r="W7383" s="5">
        <f ca="1">COUNTIFS(Table1[Agent_name],Table1[[#This Row],[Agent_name]],Table1[Month],Table1[[#This Row],[Month]])/160</f>
        <v>0.46250000000000002</v>
      </c>
    </row>
    <row r="7384" spans="1:23" x14ac:dyDescent="0.25">
      <c r="A7384">
        <v>7383</v>
      </c>
      <c r="B7384" t="s">
        <v>23874</v>
      </c>
      <c r="C7384" t="s">
        <v>23875</v>
      </c>
      <c r="D7384">
        <v>46</v>
      </c>
      <c r="E7384" t="s">
        <v>58</v>
      </c>
      <c r="F7384" t="s">
        <v>211</v>
      </c>
      <c r="G7384" s="1">
        <v>44307</v>
      </c>
      <c r="H7384" t="s">
        <v>21</v>
      </c>
      <c r="I7384" t="s">
        <v>59</v>
      </c>
      <c r="J7384" s="3" t="s">
        <v>23876</v>
      </c>
      <c r="K7384" t="s">
        <v>24</v>
      </c>
      <c r="M7384" t="s">
        <v>143</v>
      </c>
      <c r="N7384" t="s">
        <v>26</v>
      </c>
      <c r="O7384" s="2">
        <v>45078.482743055552</v>
      </c>
      <c r="R7384" t="str">
        <f t="shared" ca="1" si="115"/>
        <v>Karan</v>
      </c>
      <c r="S7384" t="str">
        <f>IFERROR(TEXT(DATEVALUE(LEFT(Table1[[#This Row],[Date of Purchase]],10)), "MMMM"), TEXT(Table1[[#This Row],[Date of Purchase]], "MMMM"))</f>
        <v>April</v>
      </c>
      <c r="T7384" t="str">
        <f>IF(OR(
  AND(Table1[[#This Row],[Ticket Priority]]="Critical", Table1[[#This Row],[Ticket Status]]&lt;&gt;"Closed"),
  AND(Table1[[#This Row],[Ticket Priority]]="High", Table1[[#This Row],[Ticket Status]]="Open")
), "Yes", "No")</f>
        <v>No</v>
      </c>
      <c r="U7384" s="4" t="str">
        <f>IF(Table1[[#This Row],[Ticket Status]]="Closed","Yes","No")</f>
        <v>No</v>
      </c>
      <c r="V7384" s="4" t="str">
        <f>IF(Table1[[#This Row],[Ticket Status]]="Pending Customer Response","Yes","No")</f>
        <v>Yes</v>
      </c>
      <c r="W7384" s="5">
        <f ca="1">COUNTIFS(Table1[Agent_name],Table1[[#This Row],[Agent_name]],Table1[Month],Table1[[#This Row],[Month]])/160</f>
        <v>0.29375000000000001</v>
      </c>
    </row>
    <row r="7385" spans="1:23" x14ac:dyDescent="0.25">
      <c r="A7385">
        <v>7384</v>
      </c>
      <c r="B7385" t="s">
        <v>23877</v>
      </c>
      <c r="C7385" t="s">
        <v>23878</v>
      </c>
      <c r="D7385">
        <v>26</v>
      </c>
      <c r="E7385" t="s">
        <v>58</v>
      </c>
      <c r="F7385" t="s">
        <v>30</v>
      </c>
      <c r="G7385" s="1">
        <v>43889</v>
      </c>
      <c r="H7385" t="s">
        <v>45</v>
      </c>
      <c r="I7385" t="s">
        <v>177</v>
      </c>
      <c r="J7385" s="3" t="s">
        <v>23879</v>
      </c>
      <c r="K7385" t="s">
        <v>62</v>
      </c>
      <c r="M7385" t="s">
        <v>143</v>
      </c>
      <c r="N7385" t="s">
        <v>83</v>
      </c>
      <c r="R7385" t="str">
        <f t="shared" ca="1" si="115"/>
        <v>Ravi</v>
      </c>
      <c r="S7385" t="str">
        <f>IFERROR(TEXT(DATEVALUE(LEFT(Table1[[#This Row],[Date of Purchase]],10)), "MMMM"), TEXT(Table1[[#This Row],[Date of Purchase]], "MMMM"))</f>
        <v>February</v>
      </c>
      <c r="T7385" t="str">
        <f>IF(OR(
  AND(Table1[[#This Row],[Ticket Priority]]="Critical", Table1[[#This Row],[Ticket Status]]&lt;&gt;"Closed"),
  AND(Table1[[#This Row],[Ticket Priority]]="High", Table1[[#This Row],[Ticket Status]]="Open")
), "Yes", "No")</f>
        <v>No</v>
      </c>
      <c r="U7385" s="4" t="str">
        <f>IF(Table1[[#This Row],[Ticket Status]]="Closed","Yes","No")</f>
        <v>No</v>
      </c>
      <c r="V7385" s="4" t="str">
        <f>IF(Table1[[#This Row],[Ticket Status]]="Pending Customer Response","Yes","No")</f>
        <v>No</v>
      </c>
      <c r="W7385" s="5">
        <f ca="1">COUNTIFS(Table1[Agent_name],Table1[[#This Row],[Agent_name]],Table1[Month],Table1[[#This Row],[Month]])/160</f>
        <v>0.61250000000000004</v>
      </c>
    </row>
    <row r="7386" spans="1:23" x14ac:dyDescent="0.25">
      <c r="A7386">
        <v>7385</v>
      </c>
      <c r="B7386" t="s">
        <v>23880</v>
      </c>
      <c r="C7386" t="s">
        <v>23881</v>
      </c>
      <c r="D7386">
        <v>48</v>
      </c>
      <c r="E7386" t="s">
        <v>29</v>
      </c>
      <c r="F7386" t="s">
        <v>655</v>
      </c>
      <c r="G7386" s="1">
        <v>43985</v>
      </c>
      <c r="H7386" t="s">
        <v>21</v>
      </c>
      <c r="I7386" t="s">
        <v>22</v>
      </c>
      <c r="J7386" s="3" t="s">
        <v>23882</v>
      </c>
      <c r="K7386" t="s">
        <v>24</v>
      </c>
      <c r="M7386" t="s">
        <v>89</v>
      </c>
      <c r="N7386" t="s">
        <v>55</v>
      </c>
      <c r="O7386" s="2">
        <v>45078.450138888889</v>
      </c>
      <c r="R7386" t="str">
        <f t="shared" ca="1" si="115"/>
        <v>Priya</v>
      </c>
      <c r="S7386" t="str">
        <f>IFERROR(TEXT(DATEVALUE(LEFT(Table1[[#This Row],[Date of Purchase]],10)), "MMMM"), TEXT(Table1[[#This Row],[Date of Purchase]], "MMMM"))</f>
        <v>June</v>
      </c>
      <c r="T7386" t="str">
        <f>IF(OR(
  AND(Table1[[#This Row],[Ticket Priority]]="Critical", Table1[[#This Row],[Ticket Status]]&lt;&gt;"Closed"),
  AND(Table1[[#This Row],[Ticket Priority]]="High", Table1[[#This Row],[Ticket Status]]="Open")
), "Yes", "No")</f>
        <v>No</v>
      </c>
      <c r="U7386" s="4" t="str">
        <f>IF(Table1[[#This Row],[Ticket Status]]="Closed","Yes","No")</f>
        <v>No</v>
      </c>
      <c r="V7386" s="4" t="str">
        <f>IF(Table1[[#This Row],[Ticket Status]]="Pending Customer Response","Yes","No")</f>
        <v>Yes</v>
      </c>
      <c r="W7386" s="5">
        <f ca="1">COUNTIFS(Table1[Agent_name],Table1[[#This Row],[Agent_name]],Table1[Month],Table1[[#This Row],[Month]])/160</f>
        <v>0.35625000000000001</v>
      </c>
    </row>
    <row r="7387" spans="1:23" x14ac:dyDescent="0.25">
      <c r="A7387">
        <v>7386</v>
      </c>
      <c r="B7387" t="s">
        <v>23883</v>
      </c>
      <c r="C7387" t="s">
        <v>23884</v>
      </c>
      <c r="D7387">
        <v>19</v>
      </c>
      <c r="E7387" t="s">
        <v>29</v>
      </c>
      <c r="F7387" t="s">
        <v>44</v>
      </c>
      <c r="G7387" s="1">
        <v>44414</v>
      </c>
      <c r="H7387" t="s">
        <v>21</v>
      </c>
      <c r="I7387" t="s">
        <v>59</v>
      </c>
      <c r="J7387" s="3" t="s">
        <v>23885</v>
      </c>
      <c r="K7387" t="s">
        <v>62</v>
      </c>
      <c r="M7387" t="s">
        <v>41</v>
      </c>
      <c r="N7387" t="s">
        <v>83</v>
      </c>
      <c r="R7387" t="str">
        <f t="shared" ca="1" si="115"/>
        <v>Ravi</v>
      </c>
      <c r="S7387" t="str">
        <f>IFERROR(TEXT(DATEVALUE(LEFT(Table1[[#This Row],[Date of Purchase]],10)), "MMMM"), TEXT(Table1[[#This Row],[Date of Purchase]], "MMMM"))</f>
        <v>August</v>
      </c>
      <c r="T7387" t="str">
        <f>IF(OR(
  AND(Table1[[#This Row],[Ticket Priority]]="Critical", Table1[[#This Row],[Ticket Status]]&lt;&gt;"Closed"),
  AND(Table1[[#This Row],[Ticket Priority]]="High", Table1[[#This Row],[Ticket Status]]="Open")
), "Yes", "No")</f>
        <v>No</v>
      </c>
      <c r="U7387" s="4" t="str">
        <f>IF(Table1[[#This Row],[Ticket Status]]="Closed","Yes","No")</f>
        <v>No</v>
      </c>
      <c r="V7387" s="4" t="str">
        <f>IF(Table1[[#This Row],[Ticket Status]]="Pending Customer Response","Yes","No")</f>
        <v>No</v>
      </c>
      <c r="W7387" s="5">
        <f ca="1">COUNTIFS(Table1[Agent_name],Table1[[#This Row],[Agent_name]],Table1[Month],Table1[[#This Row],[Month]])/160</f>
        <v>0.65625</v>
      </c>
    </row>
    <row r="7388" spans="1:23" x14ac:dyDescent="0.25">
      <c r="A7388">
        <v>7387</v>
      </c>
      <c r="B7388" t="s">
        <v>23886</v>
      </c>
      <c r="C7388" t="s">
        <v>23887</v>
      </c>
      <c r="D7388">
        <v>26</v>
      </c>
      <c r="E7388" t="s">
        <v>58</v>
      </c>
      <c r="F7388" t="s">
        <v>339</v>
      </c>
      <c r="G7388" s="1">
        <v>43992</v>
      </c>
      <c r="H7388" t="s">
        <v>66</v>
      </c>
      <c r="I7388" t="s">
        <v>67</v>
      </c>
      <c r="J7388" s="3" t="s">
        <v>23888</v>
      </c>
      <c r="K7388" t="s">
        <v>39</v>
      </c>
      <c r="L7388" t="s">
        <v>23889</v>
      </c>
      <c r="M7388" t="s">
        <v>89</v>
      </c>
      <c r="N7388" t="s">
        <v>55</v>
      </c>
      <c r="O7388" s="2">
        <v>45078.237662037034</v>
      </c>
      <c r="P7388" s="2">
        <v>45078.027245370373</v>
      </c>
      <c r="Q7388">
        <v>5</v>
      </c>
      <c r="R7388" t="str">
        <f t="shared" ca="1" si="115"/>
        <v>Rahul</v>
      </c>
      <c r="S7388" t="str">
        <f>IFERROR(TEXT(DATEVALUE(LEFT(Table1[[#This Row],[Date of Purchase]],10)), "MMMM"), TEXT(Table1[[#This Row],[Date of Purchase]], "MMMM"))</f>
        <v>June</v>
      </c>
      <c r="T7388" t="str">
        <f>IF(OR(
  AND(Table1[[#This Row],[Ticket Priority]]="Critical", Table1[[#This Row],[Ticket Status]]&lt;&gt;"Closed"),
  AND(Table1[[#This Row],[Ticket Priority]]="High", Table1[[#This Row],[Ticket Status]]="Open")
), "Yes", "No")</f>
        <v>No</v>
      </c>
      <c r="U7388" s="4" t="str">
        <f>IF(Table1[[#This Row],[Ticket Status]]="Closed","Yes","No")</f>
        <v>Yes</v>
      </c>
      <c r="V7388" s="4" t="str">
        <f>IF(Table1[[#This Row],[Ticket Status]]="Pending Customer Response","Yes","No")</f>
        <v>No</v>
      </c>
      <c r="W7388" s="5">
        <f ca="1">COUNTIFS(Table1[Agent_name],Table1[[#This Row],[Agent_name]],Table1[Month],Table1[[#This Row],[Month]])/160</f>
        <v>0.22500000000000001</v>
      </c>
    </row>
    <row r="7389" spans="1:23" x14ac:dyDescent="0.25">
      <c r="A7389">
        <v>7388</v>
      </c>
      <c r="B7389" t="s">
        <v>23890</v>
      </c>
      <c r="C7389" t="s">
        <v>23891</v>
      </c>
      <c r="D7389">
        <v>42</v>
      </c>
      <c r="E7389" t="s">
        <v>58</v>
      </c>
      <c r="F7389" t="s">
        <v>65</v>
      </c>
      <c r="G7389" s="1">
        <v>44215</v>
      </c>
      <c r="H7389" t="s">
        <v>66</v>
      </c>
      <c r="I7389" t="s">
        <v>72</v>
      </c>
      <c r="J7389" s="3" t="s">
        <v>23892</v>
      </c>
      <c r="K7389" t="s">
        <v>39</v>
      </c>
      <c r="L7389" t="s">
        <v>23893</v>
      </c>
      <c r="M7389" t="s">
        <v>143</v>
      </c>
      <c r="N7389" t="s">
        <v>33</v>
      </c>
      <c r="O7389" s="2">
        <v>45078.818240740744</v>
      </c>
      <c r="P7389" s="2">
        <v>45078.582129629627</v>
      </c>
      <c r="Q7389">
        <v>3</v>
      </c>
      <c r="R7389" t="str">
        <f t="shared" ca="1" si="115"/>
        <v>Divya</v>
      </c>
      <c r="S7389" t="str">
        <f>IFERROR(TEXT(DATEVALUE(LEFT(Table1[[#This Row],[Date of Purchase]],10)), "MMMM"), TEXT(Table1[[#This Row],[Date of Purchase]], "MMMM"))</f>
        <v>January</v>
      </c>
      <c r="T7389" t="str">
        <f>IF(OR(
  AND(Table1[[#This Row],[Ticket Priority]]="Critical", Table1[[#This Row],[Ticket Status]]&lt;&gt;"Closed"),
  AND(Table1[[#This Row],[Ticket Priority]]="High", Table1[[#This Row],[Ticket Status]]="Open")
), "Yes", "No")</f>
        <v>No</v>
      </c>
      <c r="U7389" s="4" t="str">
        <f>IF(Table1[[#This Row],[Ticket Status]]="Closed","Yes","No")</f>
        <v>Yes</v>
      </c>
      <c r="V7389" s="4" t="str">
        <f>IF(Table1[[#This Row],[Ticket Status]]="Pending Customer Response","Yes","No")</f>
        <v>No</v>
      </c>
      <c r="W7389" s="5">
        <f ca="1">COUNTIFS(Table1[Agent_name],Table1[[#This Row],[Agent_name]],Table1[Month],Table1[[#This Row],[Month]])/160</f>
        <v>0.25624999999999998</v>
      </c>
    </row>
    <row r="7390" spans="1:23" x14ac:dyDescent="0.25">
      <c r="A7390">
        <v>7389</v>
      </c>
      <c r="B7390" t="s">
        <v>23894</v>
      </c>
      <c r="C7390" t="s">
        <v>23895</v>
      </c>
      <c r="D7390">
        <v>48</v>
      </c>
      <c r="E7390" t="s">
        <v>19</v>
      </c>
      <c r="F7390" t="s">
        <v>65</v>
      </c>
      <c r="G7390" s="1">
        <v>44170</v>
      </c>
      <c r="H7390" t="s">
        <v>45</v>
      </c>
      <c r="I7390" t="s">
        <v>113</v>
      </c>
      <c r="J7390" s="3" t="s">
        <v>23896</v>
      </c>
      <c r="K7390" t="s">
        <v>39</v>
      </c>
      <c r="L7390" t="s">
        <v>23897</v>
      </c>
      <c r="M7390" t="s">
        <v>89</v>
      </c>
      <c r="N7390" t="s">
        <v>55</v>
      </c>
      <c r="O7390" s="2">
        <v>45078.17728009259</v>
      </c>
      <c r="P7390" s="2">
        <v>45078.561307870368</v>
      </c>
      <c r="Q7390">
        <v>5</v>
      </c>
      <c r="R7390" t="str">
        <f t="shared" ca="1" si="115"/>
        <v>Meera</v>
      </c>
      <c r="S7390" t="str">
        <f>IFERROR(TEXT(DATEVALUE(LEFT(Table1[[#This Row],[Date of Purchase]],10)), "MMMM"), TEXT(Table1[[#This Row],[Date of Purchase]], "MMMM"))</f>
        <v>December</v>
      </c>
      <c r="T7390" t="str">
        <f>IF(OR(
  AND(Table1[[#This Row],[Ticket Priority]]="Critical", Table1[[#This Row],[Ticket Status]]&lt;&gt;"Closed"),
  AND(Table1[[#This Row],[Ticket Priority]]="High", Table1[[#This Row],[Ticket Status]]="Open")
), "Yes", "No")</f>
        <v>No</v>
      </c>
      <c r="U7390" s="4" t="str">
        <f>IF(Table1[[#This Row],[Ticket Status]]="Closed","Yes","No")</f>
        <v>Yes</v>
      </c>
      <c r="V7390" s="4" t="str">
        <f>IF(Table1[[#This Row],[Ticket Status]]="Pending Customer Response","Yes","No")</f>
        <v>No</v>
      </c>
      <c r="W7390" s="5">
        <f ca="1">COUNTIFS(Table1[Agent_name],Table1[[#This Row],[Agent_name]],Table1[Month],Table1[[#This Row],[Month]])/160</f>
        <v>0.24374999999999999</v>
      </c>
    </row>
    <row r="7391" spans="1:23" x14ac:dyDescent="0.25">
      <c r="A7391">
        <v>7390</v>
      </c>
      <c r="B7391" t="s">
        <v>23898</v>
      </c>
      <c r="C7391" t="s">
        <v>23899</v>
      </c>
      <c r="D7391">
        <v>44</v>
      </c>
      <c r="E7391" t="s">
        <v>29</v>
      </c>
      <c r="F7391" t="s">
        <v>339</v>
      </c>
      <c r="G7391" s="1">
        <v>44354</v>
      </c>
      <c r="H7391" t="s">
        <v>66</v>
      </c>
      <c r="I7391" t="s">
        <v>67</v>
      </c>
      <c r="J7391" s="3" t="s">
        <v>23900</v>
      </c>
      <c r="K7391" t="s">
        <v>39</v>
      </c>
      <c r="L7391" t="s">
        <v>23901</v>
      </c>
      <c r="M7391" t="s">
        <v>25</v>
      </c>
      <c r="N7391" t="s">
        <v>33</v>
      </c>
      <c r="O7391" s="2">
        <v>45078.854386574072</v>
      </c>
      <c r="P7391" s="2">
        <v>45078.703692129631</v>
      </c>
      <c r="Q7391">
        <v>4</v>
      </c>
      <c r="R7391" t="str">
        <f t="shared" ca="1" si="115"/>
        <v>Sara</v>
      </c>
      <c r="S7391" t="str">
        <f>IFERROR(TEXT(DATEVALUE(LEFT(Table1[[#This Row],[Date of Purchase]],10)), "MMMM"), TEXT(Table1[[#This Row],[Date of Purchase]], "MMMM"))</f>
        <v>June</v>
      </c>
      <c r="T7391" t="str">
        <f>IF(OR(
  AND(Table1[[#This Row],[Ticket Priority]]="Critical", Table1[[#This Row],[Ticket Status]]&lt;&gt;"Closed"),
  AND(Table1[[#This Row],[Ticket Priority]]="High", Table1[[#This Row],[Ticket Status]]="Open")
), "Yes", "No")</f>
        <v>No</v>
      </c>
      <c r="U7391" s="4" t="str">
        <f>IF(Table1[[#This Row],[Ticket Status]]="Closed","Yes","No")</f>
        <v>Yes</v>
      </c>
      <c r="V7391" s="4" t="str">
        <f>IF(Table1[[#This Row],[Ticket Status]]="Pending Customer Response","Yes","No")</f>
        <v>No</v>
      </c>
      <c r="W7391" s="5">
        <f ca="1">COUNTIFS(Table1[Agent_name],Table1[[#This Row],[Agent_name]],Table1[Month],Table1[[#This Row],[Month]])/160</f>
        <v>0.65</v>
      </c>
    </row>
    <row r="7392" spans="1:23" x14ac:dyDescent="0.25">
      <c r="A7392">
        <v>7391</v>
      </c>
      <c r="B7392" t="s">
        <v>23902</v>
      </c>
      <c r="C7392" t="s">
        <v>23903</v>
      </c>
      <c r="D7392">
        <v>21</v>
      </c>
      <c r="E7392" t="s">
        <v>19</v>
      </c>
      <c r="F7392" t="s">
        <v>281</v>
      </c>
      <c r="G7392" s="1">
        <v>44415</v>
      </c>
      <c r="H7392" t="s">
        <v>45</v>
      </c>
      <c r="I7392" t="s">
        <v>72</v>
      </c>
      <c r="J7392" s="3" t="s">
        <v>23904</v>
      </c>
      <c r="K7392" t="s">
        <v>62</v>
      </c>
      <c r="M7392" t="s">
        <v>143</v>
      </c>
      <c r="N7392" t="s">
        <v>83</v>
      </c>
      <c r="R7392" t="str">
        <f t="shared" ca="1" si="115"/>
        <v>Karan</v>
      </c>
      <c r="S7392" t="str">
        <f>IFERROR(TEXT(DATEVALUE(LEFT(Table1[[#This Row],[Date of Purchase]],10)), "MMMM"), TEXT(Table1[[#This Row],[Date of Purchase]], "MMMM"))</f>
        <v>August</v>
      </c>
      <c r="T7392" t="str">
        <f>IF(OR(
  AND(Table1[[#This Row],[Ticket Priority]]="Critical", Table1[[#This Row],[Ticket Status]]&lt;&gt;"Closed"),
  AND(Table1[[#This Row],[Ticket Priority]]="High", Table1[[#This Row],[Ticket Status]]="Open")
), "Yes", "No")</f>
        <v>No</v>
      </c>
      <c r="U7392" s="4" t="str">
        <f>IF(Table1[[#This Row],[Ticket Status]]="Closed","Yes","No")</f>
        <v>No</v>
      </c>
      <c r="V7392" s="4" t="str">
        <f>IF(Table1[[#This Row],[Ticket Status]]="Pending Customer Response","Yes","No")</f>
        <v>No</v>
      </c>
      <c r="W7392" s="5">
        <f ca="1">COUNTIFS(Table1[Agent_name],Table1[[#This Row],[Agent_name]],Table1[Month],Table1[[#This Row],[Month]])/160</f>
        <v>0.21875</v>
      </c>
    </row>
    <row r="7393" spans="1:23" x14ac:dyDescent="0.25">
      <c r="A7393">
        <v>7392</v>
      </c>
      <c r="B7393" t="s">
        <v>23905</v>
      </c>
      <c r="C7393" t="s">
        <v>23906</v>
      </c>
      <c r="D7393">
        <v>38</v>
      </c>
      <c r="E7393" t="s">
        <v>19</v>
      </c>
      <c r="F7393" t="s">
        <v>36</v>
      </c>
      <c r="G7393" s="1">
        <v>43931</v>
      </c>
      <c r="H7393" t="s">
        <v>59</v>
      </c>
      <c r="I7393" t="s">
        <v>141</v>
      </c>
      <c r="J7393" s="3" t="s">
        <v>23907</v>
      </c>
      <c r="K7393" t="s">
        <v>24</v>
      </c>
      <c r="M7393" t="s">
        <v>41</v>
      </c>
      <c r="N7393" t="s">
        <v>83</v>
      </c>
      <c r="O7393" s="2">
        <v>45078.839849537035</v>
      </c>
      <c r="Q7393">
        <v>5</v>
      </c>
      <c r="R7393" t="str">
        <f t="shared" ca="1" si="115"/>
        <v>Ravi</v>
      </c>
      <c r="S7393" t="str">
        <f>IFERROR(TEXT(DATEVALUE(LEFT(Table1[[#This Row],[Date of Purchase]],10)), "MMMM"), TEXT(Table1[[#This Row],[Date of Purchase]], "MMMM"))</f>
        <v>April</v>
      </c>
      <c r="T7393" t="str">
        <f>IF(OR(
  AND(Table1[[#This Row],[Ticket Priority]]="Critical", Table1[[#This Row],[Ticket Status]]&lt;&gt;"Closed"),
  AND(Table1[[#This Row],[Ticket Priority]]="High", Table1[[#This Row],[Ticket Status]]="Open")
), "Yes", "No")</f>
        <v>No</v>
      </c>
      <c r="U7393" s="4" t="str">
        <f>IF(Table1[[#This Row],[Ticket Status]]="Closed","Yes","No")</f>
        <v>No</v>
      </c>
      <c r="V7393" s="4" t="str">
        <f>IF(Table1[[#This Row],[Ticket Status]]="Pending Customer Response","Yes","No")</f>
        <v>Yes</v>
      </c>
      <c r="W7393" s="5">
        <f ca="1">COUNTIFS(Table1[Agent_name],Table1[[#This Row],[Agent_name]],Table1[Month],Table1[[#This Row],[Month]])/160</f>
        <v>0.625</v>
      </c>
    </row>
    <row r="7394" spans="1:23" x14ac:dyDescent="0.25">
      <c r="A7394">
        <v>7393</v>
      </c>
      <c r="B7394" t="s">
        <v>23908</v>
      </c>
      <c r="C7394" t="s">
        <v>23909</v>
      </c>
      <c r="D7394">
        <v>30</v>
      </c>
      <c r="E7394" t="s">
        <v>29</v>
      </c>
      <c r="F7394" t="s">
        <v>125</v>
      </c>
      <c r="G7394" s="1">
        <v>43898</v>
      </c>
      <c r="H7394" t="s">
        <v>66</v>
      </c>
      <c r="I7394" t="s">
        <v>72</v>
      </c>
      <c r="J7394" s="3" t="s">
        <v>23910</v>
      </c>
      <c r="K7394" t="s">
        <v>39</v>
      </c>
      <c r="L7394" t="s">
        <v>23911</v>
      </c>
      <c r="M7394" t="s">
        <v>89</v>
      </c>
      <c r="N7394" t="s">
        <v>55</v>
      </c>
      <c r="O7394" s="2">
        <v>45078.271111111113</v>
      </c>
      <c r="P7394" s="2">
        <v>45078.039166666669</v>
      </c>
      <c r="Q7394">
        <v>3</v>
      </c>
      <c r="R7394" t="str">
        <f t="shared" ca="1" si="115"/>
        <v>Mohit</v>
      </c>
      <c r="S7394" t="str">
        <f>IFERROR(TEXT(DATEVALUE(LEFT(Table1[[#This Row],[Date of Purchase]],10)), "MMMM"), TEXT(Table1[[#This Row],[Date of Purchase]], "MMMM"))</f>
        <v>March</v>
      </c>
      <c r="T7394" t="str">
        <f>IF(OR(
  AND(Table1[[#This Row],[Ticket Priority]]="Critical", Table1[[#This Row],[Ticket Status]]&lt;&gt;"Closed"),
  AND(Table1[[#This Row],[Ticket Priority]]="High", Table1[[#This Row],[Ticket Status]]="Open")
), "Yes", "No")</f>
        <v>No</v>
      </c>
      <c r="U7394" s="4" t="str">
        <f>IF(Table1[[#This Row],[Ticket Status]]="Closed","Yes","No")</f>
        <v>Yes</v>
      </c>
      <c r="V7394" s="4" t="str">
        <f>IF(Table1[[#This Row],[Ticket Status]]="Pending Customer Response","Yes","No")</f>
        <v>No</v>
      </c>
      <c r="W7394" s="5">
        <f ca="1">COUNTIFS(Table1[Agent_name],Table1[[#This Row],[Agent_name]],Table1[Month],Table1[[#This Row],[Month]])/160</f>
        <v>0.45624999999999999</v>
      </c>
    </row>
    <row r="7395" spans="1:23" x14ac:dyDescent="0.25">
      <c r="A7395">
        <v>7394</v>
      </c>
      <c r="B7395" t="s">
        <v>23912</v>
      </c>
      <c r="C7395" t="s">
        <v>21308</v>
      </c>
      <c r="D7395">
        <v>29</v>
      </c>
      <c r="E7395" t="s">
        <v>58</v>
      </c>
      <c r="F7395" t="s">
        <v>456</v>
      </c>
      <c r="G7395" s="1">
        <v>44302</v>
      </c>
      <c r="H7395" t="s">
        <v>59</v>
      </c>
      <c r="I7395" t="s">
        <v>77</v>
      </c>
      <c r="J7395" s="3" t="s">
        <v>23913</v>
      </c>
      <c r="K7395" t="s">
        <v>39</v>
      </c>
      <c r="L7395" t="s">
        <v>23914</v>
      </c>
      <c r="M7395" t="s">
        <v>89</v>
      </c>
      <c r="N7395" t="s">
        <v>55</v>
      </c>
      <c r="O7395" s="2">
        <v>45078.337789351855</v>
      </c>
      <c r="P7395" s="2">
        <v>45078.744733796295</v>
      </c>
      <c r="Q7395">
        <v>2</v>
      </c>
      <c r="R7395" t="str">
        <f t="shared" ca="1" si="115"/>
        <v>Sara</v>
      </c>
      <c r="S7395" t="str">
        <f>IFERROR(TEXT(DATEVALUE(LEFT(Table1[[#This Row],[Date of Purchase]],10)), "MMMM"), TEXT(Table1[[#This Row],[Date of Purchase]], "MMMM"))</f>
        <v>April</v>
      </c>
      <c r="T7395" t="str">
        <f>IF(OR(
  AND(Table1[[#This Row],[Ticket Priority]]="Critical", Table1[[#This Row],[Ticket Status]]&lt;&gt;"Closed"),
  AND(Table1[[#This Row],[Ticket Priority]]="High", Table1[[#This Row],[Ticket Status]]="Open")
), "Yes", "No")</f>
        <v>No</v>
      </c>
      <c r="U7395" s="4" t="str">
        <f>IF(Table1[[#This Row],[Ticket Status]]="Closed","Yes","No")</f>
        <v>Yes</v>
      </c>
      <c r="V7395" s="4" t="str">
        <f>IF(Table1[[#This Row],[Ticket Status]]="Pending Customer Response","Yes","No")</f>
        <v>No</v>
      </c>
      <c r="W7395" s="5">
        <f ca="1">COUNTIFS(Table1[Agent_name],Table1[[#This Row],[Agent_name]],Table1[Month],Table1[[#This Row],[Month]])/160</f>
        <v>0.75624999999999998</v>
      </c>
    </row>
    <row r="7396" spans="1:23" x14ac:dyDescent="0.25">
      <c r="A7396">
        <v>7395</v>
      </c>
      <c r="B7396" t="s">
        <v>23915</v>
      </c>
      <c r="C7396" t="s">
        <v>23916</v>
      </c>
      <c r="D7396">
        <v>31</v>
      </c>
      <c r="E7396" t="s">
        <v>58</v>
      </c>
      <c r="F7396" t="s">
        <v>655</v>
      </c>
      <c r="G7396" s="1">
        <v>44294</v>
      </c>
      <c r="H7396" t="s">
        <v>59</v>
      </c>
      <c r="I7396" t="s">
        <v>59</v>
      </c>
      <c r="J7396" s="3" t="s">
        <v>23917</v>
      </c>
      <c r="K7396" t="s">
        <v>62</v>
      </c>
      <c r="M7396" t="s">
        <v>89</v>
      </c>
      <c r="N7396" t="s">
        <v>33</v>
      </c>
      <c r="Q7396">
        <v>5</v>
      </c>
      <c r="R7396" t="str">
        <f t="shared" ca="1" si="115"/>
        <v>Rahul</v>
      </c>
      <c r="S7396" t="str">
        <f>IFERROR(TEXT(DATEVALUE(LEFT(Table1[[#This Row],[Date of Purchase]],10)), "MMMM"), TEXT(Table1[[#This Row],[Date of Purchase]], "MMMM"))</f>
        <v>April</v>
      </c>
      <c r="T7396" t="str">
        <f>IF(OR(
  AND(Table1[[#This Row],[Ticket Priority]]="Critical", Table1[[#This Row],[Ticket Status]]&lt;&gt;"Closed"),
  AND(Table1[[#This Row],[Ticket Priority]]="High", Table1[[#This Row],[Ticket Status]]="Open")
), "Yes", "No")</f>
        <v>Yes</v>
      </c>
      <c r="U7396" s="4" t="str">
        <f>IF(Table1[[#This Row],[Ticket Status]]="Closed","Yes","No")</f>
        <v>No</v>
      </c>
      <c r="V7396" s="4" t="str">
        <f>IF(Table1[[#This Row],[Ticket Status]]="Pending Customer Response","Yes","No")</f>
        <v>No</v>
      </c>
      <c r="W7396" s="5">
        <f ca="1">COUNTIFS(Table1[Agent_name],Table1[[#This Row],[Agent_name]],Table1[Month],Table1[[#This Row],[Month]])/160</f>
        <v>0.25</v>
      </c>
    </row>
    <row r="7397" spans="1:23" x14ac:dyDescent="0.25">
      <c r="A7397">
        <v>7396</v>
      </c>
      <c r="B7397" t="s">
        <v>23918</v>
      </c>
      <c r="C7397" t="s">
        <v>23919</v>
      </c>
      <c r="D7397">
        <v>60</v>
      </c>
      <c r="E7397" t="s">
        <v>58</v>
      </c>
      <c r="F7397" t="s">
        <v>456</v>
      </c>
      <c r="G7397" s="1">
        <v>44409</v>
      </c>
      <c r="H7397" t="s">
        <v>59</v>
      </c>
      <c r="I7397" t="s">
        <v>141</v>
      </c>
      <c r="J7397" s="3" t="s">
        <v>23920</v>
      </c>
      <c r="K7397" t="s">
        <v>24</v>
      </c>
      <c r="M7397" t="s">
        <v>25</v>
      </c>
      <c r="N7397" t="s">
        <v>26</v>
      </c>
      <c r="O7397" s="2">
        <v>45078.965578703705</v>
      </c>
      <c r="R7397" t="str">
        <f t="shared" ca="1" si="115"/>
        <v>Aisha</v>
      </c>
      <c r="S7397" t="str">
        <f>IFERROR(TEXT(DATEVALUE(LEFT(Table1[[#This Row],[Date of Purchase]],10)), "MMMM"), TEXT(Table1[[#This Row],[Date of Purchase]], "MMMM"))</f>
        <v>August</v>
      </c>
      <c r="T7397" t="str">
        <f>IF(OR(
  AND(Table1[[#This Row],[Ticket Priority]]="Critical", Table1[[#This Row],[Ticket Status]]&lt;&gt;"Closed"),
  AND(Table1[[#This Row],[Ticket Priority]]="High", Table1[[#This Row],[Ticket Status]]="Open")
), "Yes", "No")</f>
        <v>Yes</v>
      </c>
      <c r="U7397" s="4" t="str">
        <f>IF(Table1[[#This Row],[Ticket Status]]="Closed","Yes","No")</f>
        <v>No</v>
      </c>
      <c r="V7397" s="4" t="str">
        <f>IF(Table1[[#This Row],[Ticket Status]]="Pending Customer Response","Yes","No")</f>
        <v>Yes</v>
      </c>
      <c r="W7397" s="5">
        <f ca="1">COUNTIFS(Table1[Agent_name],Table1[[#This Row],[Agent_name]],Table1[Month],Table1[[#This Row],[Month]])/160</f>
        <v>0.86250000000000004</v>
      </c>
    </row>
    <row r="7398" spans="1:23" x14ac:dyDescent="0.25">
      <c r="A7398">
        <v>7397</v>
      </c>
      <c r="B7398" t="s">
        <v>23921</v>
      </c>
      <c r="C7398" t="s">
        <v>23922</v>
      </c>
      <c r="D7398">
        <v>60</v>
      </c>
      <c r="E7398" t="s">
        <v>58</v>
      </c>
      <c r="F7398" t="s">
        <v>81</v>
      </c>
      <c r="G7398" s="1">
        <v>44363</v>
      </c>
      <c r="H7398" t="s">
        <v>66</v>
      </c>
      <c r="I7398" t="s">
        <v>22</v>
      </c>
      <c r="J7398" s="3" t="s">
        <v>23923</v>
      </c>
      <c r="K7398" t="s">
        <v>24</v>
      </c>
      <c r="M7398" t="s">
        <v>25</v>
      </c>
      <c r="N7398" t="s">
        <v>83</v>
      </c>
      <c r="O7398" s="2">
        <v>45078.888518518521</v>
      </c>
      <c r="R7398" t="str">
        <f t="shared" ca="1" si="115"/>
        <v>Neha</v>
      </c>
      <c r="S7398" t="str">
        <f>IFERROR(TEXT(DATEVALUE(LEFT(Table1[[#This Row],[Date of Purchase]],10)), "MMMM"), TEXT(Table1[[#This Row],[Date of Purchase]], "MMMM"))</f>
        <v>June</v>
      </c>
      <c r="T7398" t="str">
        <f>IF(OR(
  AND(Table1[[#This Row],[Ticket Priority]]="Critical", Table1[[#This Row],[Ticket Status]]&lt;&gt;"Closed"),
  AND(Table1[[#This Row],[Ticket Priority]]="High", Table1[[#This Row],[Ticket Status]]="Open")
), "Yes", "No")</f>
        <v>Yes</v>
      </c>
      <c r="U7398" s="4" t="str">
        <f>IF(Table1[[#This Row],[Ticket Status]]="Closed","Yes","No")</f>
        <v>No</v>
      </c>
      <c r="V7398" s="4" t="str">
        <f>IF(Table1[[#This Row],[Ticket Status]]="Pending Customer Response","Yes","No")</f>
        <v>Yes</v>
      </c>
      <c r="W7398" s="5">
        <f ca="1">COUNTIFS(Table1[Agent_name],Table1[[#This Row],[Agent_name]],Table1[Month],Table1[[#This Row],[Month]])/160</f>
        <v>0.19375000000000001</v>
      </c>
    </row>
    <row r="7399" spans="1:23" x14ac:dyDescent="0.25">
      <c r="A7399">
        <v>7398</v>
      </c>
      <c r="B7399" t="s">
        <v>23924</v>
      </c>
      <c r="C7399" t="s">
        <v>23925</v>
      </c>
      <c r="D7399">
        <v>19</v>
      </c>
      <c r="E7399" t="s">
        <v>58</v>
      </c>
      <c r="F7399" t="s">
        <v>421</v>
      </c>
      <c r="G7399" s="1">
        <v>44465</v>
      </c>
      <c r="H7399" t="s">
        <v>59</v>
      </c>
      <c r="I7399" t="s">
        <v>52</v>
      </c>
      <c r="J7399" s="3" t="s">
        <v>23926</v>
      </c>
      <c r="K7399" t="s">
        <v>24</v>
      </c>
      <c r="M7399" t="s">
        <v>143</v>
      </c>
      <c r="N7399" t="s">
        <v>83</v>
      </c>
      <c r="O7399" s="2">
        <v>45078.486458333333</v>
      </c>
      <c r="R7399" t="str">
        <f t="shared" ca="1" si="115"/>
        <v>Sara</v>
      </c>
      <c r="S7399" t="str">
        <f>IFERROR(TEXT(DATEVALUE(LEFT(Table1[[#This Row],[Date of Purchase]],10)), "MMMM"), TEXT(Table1[[#This Row],[Date of Purchase]], "MMMM"))</f>
        <v>September</v>
      </c>
      <c r="T7399" t="str">
        <f>IF(OR(
  AND(Table1[[#This Row],[Ticket Priority]]="Critical", Table1[[#This Row],[Ticket Status]]&lt;&gt;"Closed"),
  AND(Table1[[#This Row],[Ticket Priority]]="High", Table1[[#This Row],[Ticket Status]]="Open")
), "Yes", "No")</f>
        <v>No</v>
      </c>
      <c r="U7399" s="4" t="str">
        <f>IF(Table1[[#This Row],[Ticket Status]]="Closed","Yes","No")</f>
        <v>No</v>
      </c>
      <c r="V7399" s="4" t="str">
        <f>IF(Table1[[#This Row],[Ticket Status]]="Pending Customer Response","Yes","No")</f>
        <v>Yes</v>
      </c>
      <c r="W7399" s="5">
        <f ca="1">COUNTIFS(Table1[Agent_name],Table1[[#This Row],[Agent_name]],Table1[Month],Table1[[#This Row],[Month]])/160</f>
        <v>0.65</v>
      </c>
    </row>
    <row r="7400" spans="1:23" x14ac:dyDescent="0.25">
      <c r="A7400">
        <v>7399</v>
      </c>
      <c r="B7400" t="s">
        <v>23927</v>
      </c>
      <c r="C7400" t="s">
        <v>23928</v>
      </c>
      <c r="D7400">
        <v>56</v>
      </c>
      <c r="E7400" t="s">
        <v>29</v>
      </c>
      <c r="F7400" t="s">
        <v>281</v>
      </c>
      <c r="G7400" s="1">
        <v>43845</v>
      </c>
      <c r="H7400" t="s">
        <v>67</v>
      </c>
      <c r="I7400" t="s">
        <v>60</v>
      </c>
      <c r="J7400" s="3" t="s">
        <v>23929</v>
      </c>
      <c r="K7400" t="s">
        <v>39</v>
      </c>
      <c r="L7400" t="s">
        <v>23930</v>
      </c>
      <c r="M7400" t="s">
        <v>25</v>
      </c>
      <c r="N7400" t="s">
        <v>55</v>
      </c>
      <c r="O7400" s="2">
        <v>45078.512870370374</v>
      </c>
      <c r="P7400" s="2">
        <v>45078.301759259259</v>
      </c>
      <c r="Q7400">
        <v>2</v>
      </c>
      <c r="R7400" t="str">
        <f t="shared" ca="1" si="115"/>
        <v>Priya</v>
      </c>
      <c r="S7400" t="str">
        <f>IFERROR(TEXT(DATEVALUE(LEFT(Table1[[#This Row],[Date of Purchase]],10)), "MMMM"), TEXT(Table1[[#This Row],[Date of Purchase]], "MMMM"))</f>
        <v>January</v>
      </c>
      <c r="T7400" t="str">
        <f>IF(OR(
  AND(Table1[[#This Row],[Ticket Priority]]="Critical", Table1[[#This Row],[Ticket Status]]&lt;&gt;"Closed"),
  AND(Table1[[#This Row],[Ticket Priority]]="High", Table1[[#This Row],[Ticket Status]]="Open")
), "Yes", "No")</f>
        <v>No</v>
      </c>
      <c r="U7400" s="4" t="str">
        <f>IF(Table1[[#This Row],[Ticket Status]]="Closed","Yes","No")</f>
        <v>Yes</v>
      </c>
      <c r="V7400" s="4" t="str">
        <f>IF(Table1[[#This Row],[Ticket Status]]="Pending Customer Response","Yes","No")</f>
        <v>No</v>
      </c>
      <c r="W7400" s="5">
        <f ca="1">COUNTIFS(Table1[Agent_name],Table1[[#This Row],[Agent_name]],Table1[Month],Table1[[#This Row],[Month]])/160</f>
        <v>0.51875000000000004</v>
      </c>
    </row>
    <row r="7401" spans="1:23" x14ac:dyDescent="0.25">
      <c r="A7401">
        <v>7400</v>
      </c>
      <c r="B7401" t="s">
        <v>23931</v>
      </c>
      <c r="C7401" t="s">
        <v>23932</v>
      </c>
      <c r="D7401">
        <v>34</v>
      </c>
      <c r="E7401" t="s">
        <v>29</v>
      </c>
      <c r="F7401" t="s">
        <v>223</v>
      </c>
      <c r="G7401" s="1">
        <v>44542</v>
      </c>
      <c r="H7401" t="s">
        <v>67</v>
      </c>
      <c r="I7401" t="s">
        <v>150</v>
      </c>
      <c r="J7401" s="3" t="s">
        <v>23933</v>
      </c>
      <c r="K7401" t="s">
        <v>62</v>
      </c>
      <c r="M7401" t="s">
        <v>41</v>
      </c>
      <c r="N7401" t="s">
        <v>55</v>
      </c>
      <c r="R7401" t="str">
        <f t="shared" ca="1" si="115"/>
        <v>Arjun</v>
      </c>
      <c r="S7401" t="str">
        <f>IFERROR(TEXT(DATEVALUE(LEFT(Table1[[#This Row],[Date of Purchase]],10)), "MMMM"), TEXT(Table1[[#This Row],[Date of Purchase]], "MMMM"))</f>
        <v>December</v>
      </c>
      <c r="T7401" t="str">
        <f>IF(OR(
  AND(Table1[[#This Row],[Ticket Priority]]="Critical", Table1[[#This Row],[Ticket Status]]&lt;&gt;"Closed"),
  AND(Table1[[#This Row],[Ticket Priority]]="High", Table1[[#This Row],[Ticket Status]]="Open")
), "Yes", "No")</f>
        <v>No</v>
      </c>
      <c r="U7401" s="4" t="str">
        <f>IF(Table1[[#This Row],[Ticket Status]]="Closed","Yes","No")</f>
        <v>No</v>
      </c>
      <c r="V7401" s="4" t="str">
        <f>IF(Table1[[#This Row],[Ticket Status]]="Pending Customer Response","Yes","No")</f>
        <v>No</v>
      </c>
      <c r="W7401" s="5">
        <f ca="1">COUNTIFS(Table1[Agent_name],Table1[[#This Row],[Agent_name]],Table1[Month],Table1[[#This Row],[Month]])/160</f>
        <v>0.19375000000000001</v>
      </c>
    </row>
    <row r="7402" spans="1:23" x14ac:dyDescent="0.25">
      <c r="A7402">
        <v>7401</v>
      </c>
      <c r="B7402" t="s">
        <v>23934</v>
      </c>
      <c r="C7402" t="s">
        <v>23935</v>
      </c>
      <c r="D7402">
        <v>27</v>
      </c>
      <c r="E7402" t="s">
        <v>58</v>
      </c>
      <c r="F7402" t="s">
        <v>51</v>
      </c>
      <c r="G7402" s="1">
        <v>43860</v>
      </c>
      <c r="H7402" t="s">
        <v>45</v>
      </c>
      <c r="I7402" t="s">
        <v>37</v>
      </c>
      <c r="J7402" s="3" t="s">
        <v>23936</v>
      </c>
      <c r="K7402" t="s">
        <v>62</v>
      </c>
      <c r="M7402" t="s">
        <v>41</v>
      </c>
      <c r="N7402" t="s">
        <v>55</v>
      </c>
      <c r="R7402" t="str">
        <f t="shared" ca="1" si="115"/>
        <v>Ravi</v>
      </c>
      <c r="S7402" t="str">
        <f>IFERROR(TEXT(DATEVALUE(LEFT(Table1[[#This Row],[Date of Purchase]],10)), "MMMM"), TEXT(Table1[[#This Row],[Date of Purchase]], "MMMM"))</f>
        <v>January</v>
      </c>
      <c r="T7402" t="str">
        <f>IF(OR(
  AND(Table1[[#This Row],[Ticket Priority]]="Critical", Table1[[#This Row],[Ticket Status]]&lt;&gt;"Closed"),
  AND(Table1[[#This Row],[Ticket Priority]]="High", Table1[[#This Row],[Ticket Status]]="Open")
), "Yes", "No")</f>
        <v>No</v>
      </c>
      <c r="U7402" s="4" t="str">
        <f>IF(Table1[[#This Row],[Ticket Status]]="Closed","Yes","No")</f>
        <v>No</v>
      </c>
      <c r="V7402" s="4" t="str">
        <f>IF(Table1[[#This Row],[Ticket Status]]="Pending Customer Response","Yes","No")</f>
        <v>No</v>
      </c>
      <c r="W7402" s="5">
        <f ca="1">COUNTIFS(Table1[Agent_name],Table1[[#This Row],[Agent_name]],Table1[Month],Table1[[#This Row],[Month]])/160</f>
        <v>0.74375000000000002</v>
      </c>
    </row>
    <row r="7403" spans="1:23" x14ac:dyDescent="0.25">
      <c r="A7403">
        <v>7402</v>
      </c>
      <c r="B7403" t="s">
        <v>23937</v>
      </c>
      <c r="C7403" t="s">
        <v>23938</v>
      </c>
      <c r="D7403">
        <v>68</v>
      </c>
      <c r="E7403" t="s">
        <v>29</v>
      </c>
      <c r="F7403" t="s">
        <v>242</v>
      </c>
      <c r="G7403" s="1">
        <v>43885</v>
      </c>
      <c r="H7403" t="s">
        <v>45</v>
      </c>
      <c r="I7403" t="s">
        <v>77</v>
      </c>
      <c r="J7403" s="3" t="s">
        <v>23939</v>
      </c>
      <c r="K7403" t="s">
        <v>39</v>
      </c>
      <c r="L7403" t="s">
        <v>23940</v>
      </c>
      <c r="M7403" t="s">
        <v>41</v>
      </c>
      <c r="N7403" t="s">
        <v>33</v>
      </c>
      <c r="O7403" s="2">
        <v>45078.567777777775</v>
      </c>
      <c r="P7403" s="2">
        <v>45078.883055555554</v>
      </c>
      <c r="Q7403">
        <v>1</v>
      </c>
      <c r="R7403" t="str">
        <f t="shared" ca="1" si="115"/>
        <v>Aisha</v>
      </c>
      <c r="S7403" t="str">
        <f>IFERROR(TEXT(DATEVALUE(LEFT(Table1[[#This Row],[Date of Purchase]],10)), "MMMM"), TEXT(Table1[[#This Row],[Date of Purchase]], "MMMM"))</f>
        <v>February</v>
      </c>
      <c r="T7403" t="str">
        <f>IF(OR(
  AND(Table1[[#This Row],[Ticket Priority]]="Critical", Table1[[#This Row],[Ticket Status]]&lt;&gt;"Closed"),
  AND(Table1[[#This Row],[Ticket Priority]]="High", Table1[[#This Row],[Ticket Status]]="Open")
), "Yes", "No")</f>
        <v>No</v>
      </c>
      <c r="U7403" s="4" t="str">
        <f>IF(Table1[[#This Row],[Ticket Status]]="Closed","Yes","No")</f>
        <v>Yes</v>
      </c>
      <c r="V7403" s="4" t="str">
        <f>IF(Table1[[#This Row],[Ticket Status]]="Pending Customer Response","Yes","No")</f>
        <v>No</v>
      </c>
      <c r="W7403" s="5">
        <f ca="1">COUNTIFS(Table1[Agent_name],Table1[[#This Row],[Agent_name]],Table1[Month],Table1[[#This Row],[Month]])/160</f>
        <v>0.85624999999999996</v>
      </c>
    </row>
    <row r="7404" spans="1:23" x14ac:dyDescent="0.25">
      <c r="A7404">
        <v>7403</v>
      </c>
      <c r="B7404" t="s">
        <v>23941</v>
      </c>
      <c r="C7404" t="s">
        <v>23942</v>
      </c>
      <c r="D7404">
        <v>41</v>
      </c>
      <c r="E7404" t="s">
        <v>29</v>
      </c>
      <c r="F7404" t="s">
        <v>207</v>
      </c>
      <c r="G7404" s="1">
        <v>44011</v>
      </c>
      <c r="H7404" t="s">
        <v>21</v>
      </c>
      <c r="I7404" t="s">
        <v>52</v>
      </c>
      <c r="J7404" s="3" t="s">
        <v>23943</v>
      </c>
      <c r="K7404" t="s">
        <v>39</v>
      </c>
      <c r="L7404" t="s">
        <v>23944</v>
      </c>
      <c r="M7404" t="s">
        <v>25</v>
      </c>
      <c r="N7404" t="s">
        <v>55</v>
      </c>
      <c r="O7404" s="2">
        <v>45078.612245370372</v>
      </c>
      <c r="P7404" s="2">
        <v>45078.2580787037</v>
      </c>
      <c r="Q7404">
        <v>4</v>
      </c>
      <c r="R7404" t="str">
        <f t="shared" ca="1" si="115"/>
        <v>Mohit</v>
      </c>
      <c r="S7404" t="str">
        <f>IFERROR(TEXT(DATEVALUE(LEFT(Table1[[#This Row],[Date of Purchase]],10)), "MMMM"), TEXT(Table1[[#This Row],[Date of Purchase]], "MMMM"))</f>
        <v>June</v>
      </c>
      <c r="T7404" t="str">
        <f>IF(OR(
  AND(Table1[[#This Row],[Ticket Priority]]="Critical", Table1[[#This Row],[Ticket Status]]&lt;&gt;"Closed"),
  AND(Table1[[#This Row],[Ticket Priority]]="High", Table1[[#This Row],[Ticket Status]]="Open")
), "Yes", "No")</f>
        <v>No</v>
      </c>
      <c r="U7404" s="4" t="str">
        <f>IF(Table1[[#This Row],[Ticket Status]]="Closed","Yes","No")</f>
        <v>Yes</v>
      </c>
      <c r="V7404" s="4" t="str">
        <f>IF(Table1[[#This Row],[Ticket Status]]="Pending Customer Response","Yes","No")</f>
        <v>No</v>
      </c>
      <c r="W7404" s="5">
        <f ca="1">COUNTIFS(Table1[Agent_name],Table1[[#This Row],[Agent_name]],Table1[Month],Table1[[#This Row],[Month]])/160</f>
        <v>0.41875000000000001</v>
      </c>
    </row>
    <row r="7405" spans="1:23" x14ac:dyDescent="0.25">
      <c r="A7405">
        <v>7404</v>
      </c>
      <c r="B7405" t="s">
        <v>23945</v>
      </c>
      <c r="C7405" t="s">
        <v>23946</v>
      </c>
      <c r="D7405">
        <v>50</v>
      </c>
      <c r="E7405" t="s">
        <v>29</v>
      </c>
      <c r="F7405" t="s">
        <v>317</v>
      </c>
      <c r="G7405" s="1">
        <v>44262</v>
      </c>
      <c r="H7405" t="s">
        <v>59</v>
      </c>
      <c r="I7405" t="s">
        <v>60</v>
      </c>
      <c r="J7405" s="3" t="s">
        <v>23947</v>
      </c>
      <c r="K7405" t="s">
        <v>24</v>
      </c>
      <c r="M7405" t="s">
        <v>89</v>
      </c>
      <c r="N7405" t="s">
        <v>33</v>
      </c>
      <c r="O7405" s="2">
        <v>45078.792824074073</v>
      </c>
      <c r="R7405" t="str">
        <f t="shared" ca="1" si="115"/>
        <v>Ravi</v>
      </c>
      <c r="S7405" t="str">
        <f>IFERROR(TEXT(DATEVALUE(LEFT(Table1[[#This Row],[Date of Purchase]],10)), "MMMM"), TEXT(Table1[[#This Row],[Date of Purchase]], "MMMM"))</f>
        <v>March</v>
      </c>
      <c r="T7405" t="str">
        <f>IF(OR(
  AND(Table1[[#This Row],[Ticket Priority]]="Critical", Table1[[#This Row],[Ticket Status]]&lt;&gt;"Closed"),
  AND(Table1[[#This Row],[Ticket Priority]]="High", Table1[[#This Row],[Ticket Status]]="Open")
), "Yes", "No")</f>
        <v>No</v>
      </c>
      <c r="U7405" s="4" t="str">
        <f>IF(Table1[[#This Row],[Ticket Status]]="Closed","Yes","No")</f>
        <v>No</v>
      </c>
      <c r="V7405" s="4" t="str">
        <f>IF(Table1[[#This Row],[Ticket Status]]="Pending Customer Response","Yes","No")</f>
        <v>Yes</v>
      </c>
      <c r="W7405" s="5">
        <f ca="1">COUNTIFS(Table1[Agent_name],Table1[[#This Row],[Agent_name]],Table1[Month],Table1[[#This Row],[Month]])/160</f>
        <v>0.54374999999999996</v>
      </c>
    </row>
    <row r="7406" spans="1:23" x14ac:dyDescent="0.25">
      <c r="A7406">
        <v>7405</v>
      </c>
      <c r="B7406" t="s">
        <v>23948</v>
      </c>
      <c r="C7406" t="s">
        <v>23949</v>
      </c>
      <c r="D7406">
        <v>57</v>
      </c>
      <c r="E7406" t="s">
        <v>19</v>
      </c>
      <c r="F7406" t="s">
        <v>65</v>
      </c>
      <c r="G7406" s="1">
        <v>44310</v>
      </c>
      <c r="H7406" t="s">
        <v>59</v>
      </c>
      <c r="I7406" t="s">
        <v>60</v>
      </c>
      <c r="J7406" s="3" t="s">
        <v>23950</v>
      </c>
      <c r="K7406" t="s">
        <v>39</v>
      </c>
      <c r="L7406" t="s">
        <v>23951</v>
      </c>
      <c r="M7406" t="s">
        <v>89</v>
      </c>
      <c r="N7406" t="s">
        <v>33</v>
      </c>
      <c r="O7406" s="2">
        <v>45078.617835648147</v>
      </c>
      <c r="P7406" s="2">
        <v>45078.683113425926</v>
      </c>
      <c r="Q7406">
        <v>4</v>
      </c>
      <c r="R7406" t="str">
        <f t="shared" ca="1" si="115"/>
        <v>Sara</v>
      </c>
      <c r="S7406" t="str">
        <f>IFERROR(TEXT(DATEVALUE(LEFT(Table1[[#This Row],[Date of Purchase]],10)), "MMMM"), TEXT(Table1[[#This Row],[Date of Purchase]], "MMMM"))</f>
        <v>April</v>
      </c>
      <c r="T7406" t="str">
        <f>IF(OR(
  AND(Table1[[#This Row],[Ticket Priority]]="Critical", Table1[[#This Row],[Ticket Status]]&lt;&gt;"Closed"),
  AND(Table1[[#This Row],[Ticket Priority]]="High", Table1[[#This Row],[Ticket Status]]="Open")
), "Yes", "No")</f>
        <v>No</v>
      </c>
      <c r="U7406" s="4" t="str">
        <f>IF(Table1[[#This Row],[Ticket Status]]="Closed","Yes","No")</f>
        <v>Yes</v>
      </c>
      <c r="V7406" s="4" t="str">
        <f>IF(Table1[[#This Row],[Ticket Status]]="Pending Customer Response","Yes","No")</f>
        <v>No</v>
      </c>
      <c r="W7406" s="5">
        <f ca="1">COUNTIFS(Table1[Agent_name],Table1[[#This Row],[Agent_name]],Table1[Month],Table1[[#This Row],[Month]])/160</f>
        <v>0.75624999999999998</v>
      </c>
    </row>
    <row r="7407" spans="1:23" x14ac:dyDescent="0.25">
      <c r="A7407">
        <v>7406</v>
      </c>
      <c r="B7407" t="s">
        <v>23952</v>
      </c>
      <c r="C7407" t="s">
        <v>23953</v>
      </c>
      <c r="D7407">
        <v>41</v>
      </c>
      <c r="E7407" t="s">
        <v>58</v>
      </c>
      <c r="F7407" t="s">
        <v>65</v>
      </c>
      <c r="G7407" s="1">
        <v>44139</v>
      </c>
      <c r="H7407" t="s">
        <v>59</v>
      </c>
      <c r="I7407" t="s">
        <v>22</v>
      </c>
      <c r="J7407" s="3" t="s">
        <v>23954</v>
      </c>
      <c r="K7407" t="s">
        <v>39</v>
      </c>
      <c r="L7407" t="s">
        <v>23955</v>
      </c>
      <c r="M7407" t="s">
        <v>89</v>
      </c>
      <c r="N7407" t="s">
        <v>55</v>
      </c>
      <c r="O7407" s="2">
        <v>45078.069247685184</v>
      </c>
      <c r="P7407" s="2">
        <v>45078.760914351849</v>
      </c>
      <c r="Q7407">
        <v>1</v>
      </c>
      <c r="R7407" t="str">
        <f t="shared" ca="1" si="115"/>
        <v>Ravi</v>
      </c>
      <c r="S7407" t="str">
        <f>IFERROR(TEXT(DATEVALUE(LEFT(Table1[[#This Row],[Date of Purchase]],10)), "MMMM"), TEXT(Table1[[#This Row],[Date of Purchase]], "MMMM"))</f>
        <v>November</v>
      </c>
      <c r="T7407" t="str">
        <f>IF(OR(
  AND(Table1[[#This Row],[Ticket Priority]]="Critical", Table1[[#This Row],[Ticket Status]]&lt;&gt;"Closed"),
  AND(Table1[[#This Row],[Ticket Priority]]="High", Table1[[#This Row],[Ticket Status]]="Open")
), "Yes", "No")</f>
        <v>No</v>
      </c>
      <c r="U7407" s="4" t="str">
        <f>IF(Table1[[#This Row],[Ticket Status]]="Closed","Yes","No")</f>
        <v>Yes</v>
      </c>
      <c r="V7407" s="4" t="str">
        <f>IF(Table1[[#This Row],[Ticket Status]]="Pending Customer Response","Yes","No")</f>
        <v>No</v>
      </c>
      <c r="W7407" s="5">
        <f ca="1">COUNTIFS(Table1[Agent_name],Table1[[#This Row],[Agent_name]],Table1[Month],Table1[[#This Row],[Month]])/160</f>
        <v>0.61875000000000002</v>
      </c>
    </row>
    <row r="7408" spans="1:23" x14ac:dyDescent="0.25">
      <c r="A7408">
        <v>7407</v>
      </c>
      <c r="B7408" t="s">
        <v>23956</v>
      </c>
      <c r="C7408" t="s">
        <v>23957</v>
      </c>
      <c r="D7408">
        <v>23</v>
      </c>
      <c r="E7408" t="s">
        <v>58</v>
      </c>
      <c r="F7408" t="s">
        <v>397</v>
      </c>
      <c r="G7408" s="1">
        <v>44127</v>
      </c>
      <c r="H7408" t="s">
        <v>59</v>
      </c>
      <c r="I7408" t="s">
        <v>22</v>
      </c>
      <c r="J7408" s="3" t="s">
        <v>23958</v>
      </c>
      <c r="K7408" t="s">
        <v>24</v>
      </c>
      <c r="M7408" t="s">
        <v>41</v>
      </c>
      <c r="N7408" t="s">
        <v>55</v>
      </c>
      <c r="O7408" s="2">
        <v>45079.000520833331</v>
      </c>
      <c r="R7408" t="str">
        <f t="shared" ca="1" si="115"/>
        <v>Aisha</v>
      </c>
      <c r="S7408" t="str">
        <f>IFERROR(TEXT(DATEVALUE(LEFT(Table1[[#This Row],[Date of Purchase]],10)), "MMMM"), TEXT(Table1[[#This Row],[Date of Purchase]], "MMMM"))</f>
        <v>October</v>
      </c>
      <c r="T7408" t="str">
        <f>IF(OR(
  AND(Table1[[#This Row],[Ticket Priority]]="Critical", Table1[[#This Row],[Ticket Status]]&lt;&gt;"Closed"),
  AND(Table1[[#This Row],[Ticket Priority]]="High", Table1[[#This Row],[Ticket Status]]="Open")
), "Yes", "No")</f>
        <v>No</v>
      </c>
      <c r="U7408" s="4" t="str">
        <f>IF(Table1[[#This Row],[Ticket Status]]="Closed","Yes","No")</f>
        <v>No</v>
      </c>
      <c r="V7408" s="4" t="str">
        <f>IF(Table1[[#This Row],[Ticket Status]]="Pending Customer Response","Yes","No")</f>
        <v>Yes</v>
      </c>
      <c r="W7408" s="5">
        <f ca="1">COUNTIFS(Table1[Agent_name],Table1[[#This Row],[Agent_name]],Table1[Month],Table1[[#This Row],[Month]])/160</f>
        <v>0.85624999999999996</v>
      </c>
    </row>
    <row r="7409" spans="1:23" x14ac:dyDescent="0.25">
      <c r="A7409">
        <v>7408</v>
      </c>
      <c r="B7409" t="s">
        <v>23959</v>
      </c>
      <c r="C7409" t="s">
        <v>23960</v>
      </c>
      <c r="D7409">
        <v>58</v>
      </c>
      <c r="E7409" t="s">
        <v>19</v>
      </c>
      <c r="F7409" t="s">
        <v>117</v>
      </c>
      <c r="G7409" s="1">
        <v>44191</v>
      </c>
      <c r="H7409" t="s">
        <v>59</v>
      </c>
      <c r="I7409" t="s">
        <v>99</v>
      </c>
      <c r="J7409" s="3" t="s">
        <v>23961</v>
      </c>
      <c r="K7409" t="s">
        <v>62</v>
      </c>
      <c r="M7409" t="s">
        <v>25</v>
      </c>
      <c r="N7409" t="s">
        <v>26</v>
      </c>
      <c r="Q7409">
        <v>5</v>
      </c>
      <c r="R7409" t="str">
        <f t="shared" ca="1" si="115"/>
        <v>Sara</v>
      </c>
      <c r="S7409" t="str">
        <f>IFERROR(TEXT(DATEVALUE(LEFT(Table1[[#This Row],[Date of Purchase]],10)), "MMMM"), TEXT(Table1[[#This Row],[Date of Purchase]], "MMMM"))</f>
        <v>December</v>
      </c>
      <c r="T7409" t="str">
        <f>IF(OR(
  AND(Table1[[#This Row],[Ticket Priority]]="Critical", Table1[[#This Row],[Ticket Status]]&lt;&gt;"Closed"),
  AND(Table1[[#This Row],[Ticket Priority]]="High", Table1[[#This Row],[Ticket Status]]="Open")
), "Yes", "No")</f>
        <v>Yes</v>
      </c>
      <c r="U7409" s="4" t="str">
        <f>IF(Table1[[#This Row],[Ticket Status]]="Closed","Yes","No")</f>
        <v>No</v>
      </c>
      <c r="V7409" s="4" t="str">
        <f>IF(Table1[[#This Row],[Ticket Status]]="Pending Customer Response","Yes","No")</f>
        <v>No</v>
      </c>
      <c r="W7409" s="5">
        <f ca="1">COUNTIFS(Table1[Agent_name],Table1[[#This Row],[Agent_name]],Table1[Month],Table1[[#This Row],[Month]])/160</f>
        <v>0.55625000000000002</v>
      </c>
    </row>
    <row r="7410" spans="1:23" x14ac:dyDescent="0.25">
      <c r="A7410">
        <v>7409</v>
      </c>
      <c r="B7410" t="s">
        <v>8016</v>
      </c>
      <c r="C7410" t="s">
        <v>23962</v>
      </c>
      <c r="D7410">
        <v>21</v>
      </c>
      <c r="E7410" t="s">
        <v>19</v>
      </c>
      <c r="F7410" t="s">
        <v>86</v>
      </c>
      <c r="G7410" s="1">
        <v>44181</v>
      </c>
      <c r="H7410" t="s">
        <v>59</v>
      </c>
      <c r="I7410" t="s">
        <v>177</v>
      </c>
      <c r="J7410" s="3" t="s">
        <v>23963</v>
      </c>
      <c r="K7410" t="s">
        <v>39</v>
      </c>
      <c r="L7410" t="s">
        <v>23964</v>
      </c>
      <c r="M7410" t="s">
        <v>25</v>
      </c>
      <c r="N7410" t="s">
        <v>83</v>
      </c>
      <c r="O7410" s="2">
        <v>45078.558888888889</v>
      </c>
      <c r="P7410" s="2">
        <v>45078.747083333335</v>
      </c>
      <c r="Q7410">
        <v>1</v>
      </c>
      <c r="R7410" t="str">
        <f t="shared" ca="1" si="115"/>
        <v>Mohit</v>
      </c>
      <c r="S7410" t="str">
        <f>IFERROR(TEXT(DATEVALUE(LEFT(Table1[[#This Row],[Date of Purchase]],10)), "MMMM"), TEXT(Table1[[#This Row],[Date of Purchase]], "MMMM"))</f>
        <v>December</v>
      </c>
      <c r="T7410" t="str">
        <f>IF(OR(
  AND(Table1[[#This Row],[Ticket Priority]]="Critical", Table1[[#This Row],[Ticket Status]]&lt;&gt;"Closed"),
  AND(Table1[[#This Row],[Ticket Priority]]="High", Table1[[#This Row],[Ticket Status]]="Open")
), "Yes", "No")</f>
        <v>No</v>
      </c>
      <c r="U7410" s="4" t="str">
        <f>IF(Table1[[#This Row],[Ticket Status]]="Closed","Yes","No")</f>
        <v>Yes</v>
      </c>
      <c r="V7410" s="4" t="str">
        <f>IF(Table1[[#This Row],[Ticket Status]]="Pending Customer Response","Yes","No")</f>
        <v>No</v>
      </c>
      <c r="W7410" s="5">
        <f ca="1">COUNTIFS(Table1[Agent_name],Table1[[#This Row],[Agent_name]],Table1[Month],Table1[[#This Row],[Month]])/160</f>
        <v>0.44374999999999998</v>
      </c>
    </row>
    <row r="7411" spans="1:23" x14ac:dyDescent="0.25">
      <c r="A7411">
        <v>7410</v>
      </c>
      <c r="B7411" t="s">
        <v>23965</v>
      </c>
      <c r="C7411" t="s">
        <v>23966</v>
      </c>
      <c r="D7411">
        <v>68</v>
      </c>
      <c r="E7411" t="s">
        <v>19</v>
      </c>
      <c r="F7411" t="s">
        <v>44</v>
      </c>
      <c r="G7411" s="1">
        <v>44504</v>
      </c>
      <c r="H7411" t="s">
        <v>21</v>
      </c>
      <c r="I7411" t="s">
        <v>46</v>
      </c>
      <c r="J7411" s="3" t="s">
        <v>23967</v>
      </c>
      <c r="K7411" t="s">
        <v>62</v>
      </c>
      <c r="M7411" t="s">
        <v>89</v>
      </c>
      <c r="N7411" t="s">
        <v>55</v>
      </c>
      <c r="Q7411">
        <v>5</v>
      </c>
      <c r="R7411" t="str">
        <f t="shared" ca="1" si="115"/>
        <v>Aisha</v>
      </c>
      <c r="S7411" t="str">
        <f>IFERROR(TEXT(DATEVALUE(LEFT(Table1[[#This Row],[Date of Purchase]],10)), "MMMM"), TEXT(Table1[[#This Row],[Date of Purchase]], "MMMM"))</f>
        <v>November</v>
      </c>
      <c r="T7411" t="str">
        <f>IF(OR(
  AND(Table1[[#This Row],[Ticket Priority]]="Critical", Table1[[#This Row],[Ticket Status]]&lt;&gt;"Closed"),
  AND(Table1[[#This Row],[Ticket Priority]]="High", Table1[[#This Row],[Ticket Status]]="Open")
), "Yes", "No")</f>
        <v>Yes</v>
      </c>
      <c r="U7411" s="4" t="str">
        <f>IF(Table1[[#This Row],[Ticket Status]]="Closed","Yes","No")</f>
        <v>No</v>
      </c>
      <c r="V7411" s="4" t="str">
        <f>IF(Table1[[#This Row],[Ticket Status]]="Pending Customer Response","Yes","No")</f>
        <v>No</v>
      </c>
      <c r="W7411" s="5">
        <f ca="1">COUNTIFS(Table1[Agent_name],Table1[[#This Row],[Agent_name]],Table1[Month],Table1[[#This Row],[Month]])/160</f>
        <v>0.85624999999999996</v>
      </c>
    </row>
    <row r="7412" spans="1:23" x14ac:dyDescent="0.25">
      <c r="A7412">
        <v>7411</v>
      </c>
      <c r="B7412" t="s">
        <v>23968</v>
      </c>
      <c r="C7412" t="s">
        <v>23969</v>
      </c>
      <c r="D7412">
        <v>28</v>
      </c>
      <c r="E7412" t="s">
        <v>29</v>
      </c>
      <c r="F7412" t="s">
        <v>485</v>
      </c>
      <c r="G7412" s="1">
        <v>44296</v>
      </c>
      <c r="H7412" t="s">
        <v>59</v>
      </c>
      <c r="I7412" t="s">
        <v>77</v>
      </c>
      <c r="J7412" s="3" t="s">
        <v>23970</v>
      </c>
      <c r="K7412" t="s">
        <v>24</v>
      </c>
      <c r="M7412" t="s">
        <v>143</v>
      </c>
      <c r="N7412" t="s">
        <v>26</v>
      </c>
      <c r="O7412" s="2">
        <v>45078.574895833335</v>
      </c>
      <c r="Q7412">
        <v>5</v>
      </c>
      <c r="R7412" t="str">
        <f t="shared" ca="1" si="115"/>
        <v>Ravi</v>
      </c>
      <c r="S7412" t="str">
        <f>IFERROR(TEXT(DATEVALUE(LEFT(Table1[[#This Row],[Date of Purchase]],10)), "MMMM"), TEXT(Table1[[#This Row],[Date of Purchase]], "MMMM"))</f>
        <v>April</v>
      </c>
      <c r="T7412" t="str">
        <f>IF(OR(
  AND(Table1[[#This Row],[Ticket Priority]]="Critical", Table1[[#This Row],[Ticket Status]]&lt;&gt;"Closed"),
  AND(Table1[[#This Row],[Ticket Priority]]="High", Table1[[#This Row],[Ticket Status]]="Open")
), "Yes", "No")</f>
        <v>No</v>
      </c>
      <c r="U7412" s="4" t="str">
        <f>IF(Table1[[#This Row],[Ticket Status]]="Closed","Yes","No")</f>
        <v>No</v>
      </c>
      <c r="V7412" s="4" t="str">
        <f>IF(Table1[[#This Row],[Ticket Status]]="Pending Customer Response","Yes","No")</f>
        <v>Yes</v>
      </c>
      <c r="W7412" s="5">
        <f ca="1">COUNTIFS(Table1[Agent_name],Table1[[#This Row],[Agent_name]],Table1[Month],Table1[[#This Row],[Month]])/160</f>
        <v>0.625</v>
      </c>
    </row>
    <row r="7413" spans="1:23" x14ac:dyDescent="0.25">
      <c r="A7413">
        <v>7412</v>
      </c>
      <c r="B7413" t="s">
        <v>13787</v>
      </c>
      <c r="C7413" t="s">
        <v>23971</v>
      </c>
      <c r="D7413">
        <v>54</v>
      </c>
      <c r="E7413" t="s">
        <v>19</v>
      </c>
      <c r="F7413" t="s">
        <v>317</v>
      </c>
      <c r="G7413" s="1">
        <v>44040</v>
      </c>
      <c r="H7413" t="s">
        <v>67</v>
      </c>
      <c r="I7413" t="s">
        <v>59</v>
      </c>
      <c r="J7413" s="3" t="s">
        <v>4173</v>
      </c>
      <c r="K7413" t="s">
        <v>62</v>
      </c>
      <c r="M7413" t="s">
        <v>41</v>
      </c>
      <c r="N7413" t="s">
        <v>55</v>
      </c>
      <c r="R7413" t="str">
        <f t="shared" ca="1" si="115"/>
        <v>Sara</v>
      </c>
      <c r="S7413" t="str">
        <f>IFERROR(TEXT(DATEVALUE(LEFT(Table1[[#This Row],[Date of Purchase]],10)), "MMMM"), TEXT(Table1[[#This Row],[Date of Purchase]], "MMMM"))</f>
        <v>July</v>
      </c>
      <c r="T7413" t="str">
        <f>IF(OR(
  AND(Table1[[#This Row],[Ticket Priority]]="Critical", Table1[[#This Row],[Ticket Status]]&lt;&gt;"Closed"),
  AND(Table1[[#This Row],[Ticket Priority]]="High", Table1[[#This Row],[Ticket Status]]="Open")
), "Yes", "No")</f>
        <v>No</v>
      </c>
      <c r="U7413" s="4" t="str">
        <f>IF(Table1[[#This Row],[Ticket Status]]="Closed","Yes","No")</f>
        <v>No</v>
      </c>
      <c r="V7413" s="4" t="str">
        <f>IF(Table1[[#This Row],[Ticket Status]]="Pending Customer Response","Yes","No")</f>
        <v>No</v>
      </c>
      <c r="W7413" s="5">
        <f ca="1">COUNTIFS(Table1[Agent_name],Table1[[#This Row],[Agent_name]],Table1[Month],Table1[[#This Row],[Month]])/160</f>
        <v>0.6875</v>
      </c>
    </row>
    <row r="7414" spans="1:23" x14ac:dyDescent="0.25">
      <c r="A7414">
        <v>7413</v>
      </c>
      <c r="B7414" t="s">
        <v>23972</v>
      </c>
      <c r="C7414" t="s">
        <v>23973</v>
      </c>
      <c r="D7414">
        <v>25</v>
      </c>
      <c r="E7414" t="s">
        <v>58</v>
      </c>
      <c r="F7414" t="s">
        <v>383</v>
      </c>
      <c r="G7414" s="1">
        <v>44347</v>
      </c>
      <c r="H7414" t="s">
        <v>67</v>
      </c>
      <c r="I7414" t="s">
        <v>72</v>
      </c>
      <c r="J7414" s="3" t="s">
        <v>23974</v>
      </c>
      <c r="K7414" t="s">
        <v>39</v>
      </c>
      <c r="L7414" t="s">
        <v>23975</v>
      </c>
      <c r="M7414" t="s">
        <v>89</v>
      </c>
      <c r="N7414" t="s">
        <v>55</v>
      </c>
      <c r="O7414" s="2">
        <v>45078.829791666663</v>
      </c>
      <c r="P7414" s="2">
        <v>45078.787430555552</v>
      </c>
      <c r="Q7414">
        <v>2</v>
      </c>
      <c r="R7414" t="str">
        <f t="shared" ca="1" si="115"/>
        <v>Aisha</v>
      </c>
      <c r="S7414" t="str">
        <f>IFERROR(TEXT(DATEVALUE(LEFT(Table1[[#This Row],[Date of Purchase]],10)), "MMMM"), TEXT(Table1[[#This Row],[Date of Purchase]], "MMMM"))</f>
        <v>May</v>
      </c>
      <c r="T7414" t="str">
        <f>IF(OR(
  AND(Table1[[#This Row],[Ticket Priority]]="Critical", Table1[[#This Row],[Ticket Status]]&lt;&gt;"Closed"),
  AND(Table1[[#This Row],[Ticket Priority]]="High", Table1[[#This Row],[Ticket Status]]="Open")
), "Yes", "No")</f>
        <v>No</v>
      </c>
      <c r="U7414" s="4" t="str">
        <f>IF(Table1[[#This Row],[Ticket Status]]="Closed","Yes","No")</f>
        <v>Yes</v>
      </c>
      <c r="V7414" s="4" t="str">
        <f>IF(Table1[[#This Row],[Ticket Status]]="Pending Customer Response","Yes","No")</f>
        <v>No</v>
      </c>
      <c r="W7414" s="5">
        <f ca="1">COUNTIFS(Table1[Agent_name],Table1[[#This Row],[Agent_name]],Table1[Month],Table1[[#This Row],[Month]])/160</f>
        <v>0.93125000000000002</v>
      </c>
    </row>
    <row r="7415" spans="1:23" x14ac:dyDescent="0.25">
      <c r="A7415">
        <v>7414</v>
      </c>
      <c r="B7415" t="s">
        <v>23976</v>
      </c>
      <c r="C7415" t="s">
        <v>4794</v>
      </c>
      <c r="D7415">
        <v>27</v>
      </c>
      <c r="E7415" t="s">
        <v>29</v>
      </c>
      <c r="F7415" t="s">
        <v>286</v>
      </c>
      <c r="G7415" s="1">
        <v>44482</v>
      </c>
      <c r="H7415" t="s">
        <v>21</v>
      </c>
      <c r="I7415" t="s">
        <v>141</v>
      </c>
      <c r="J7415" s="3" t="s">
        <v>23977</v>
      </c>
      <c r="K7415" t="s">
        <v>62</v>
      </c>
      <c r="M7415" t="s">
        <v>89</v>
      </c>
      <c r="N7415" t="s">
        <v>83</v>
      </c>
      <c r="R7415" t="str">
        <f t="shared" ca="1" si="115"/>
        <v>Aisha</v>
      </c>
      <c r="S7415" t="str">
        <f>IFERROR(TEXT(DATEVALUE(LEFT(Table1[[#This Row],[Date of Purchase]],10)), "MMMM"), TEXT(Table1[[#This Row],[Date of Purchase]], "MMMM"))</f>
        <v>October</v>
      </c>
      <c r="T7415" t="str">
        <f>IF(OR(
  AND(Table1[[#This Row],[Ticket Priority]]="Critical", Table1[[#This Row],[Ticket Status]]&lt;&gt;"Closed"),
  AND(Table1[[#This Row],[Ticket Priority]]="High", Table1[[#This Row],[Ticket Status]]="Open")
), "Yes", "No")</f>
        <v>Yes</v>
      </c>
      <c r="U7415" s="4" t="str">
        <f>IF(Table1[[#This Row],[Ticket Status]]="Closed","Yes","No")</f>
        <v>No</v>
      </c>
      <c r="V7415" s="4" t="str">
        <f>IF(Table1[[#This Row],[Ticket Status]]="Pending Customer Response","Yes","No")</f>
        <v>No</v>
      </c>
      <c r="W7415" s="5">
        <f ca="1">COUNTIFS(Table1[Agent_name],Table1[[#This Row],[Agent_name]],Table1[Month],Table1[[#This Row],[Month]])/160</f>
        <v>0.85624999999999996</v>
      </c>
    </row>
    <row r="7416" spans="1:23" x14ac:dyDescent="0.25">
      <c r="A7416">
        <v>7415</v>
      </c>
      <c r="B7416" t="s">
        <v>15105</v>
      </c>
      <c r="C7416" t="s">
        <v>23978</v>
      </c>
      <c r="D7416">
        <v>48</v>
      </c>
      <c r="E7416" t="s">
        <v>58</v>
      </c>
      <c r="F7416" t="s">
        <v>219</v>
      </c>
      <c r="G7416" s="1">
        <v>44396</v>
      </c>
      <c r="H7416" t="s">
        <v>21</v>
      </c>
      <c r="I7416" t="s">
        <v>60</v>
      </c>
      <c r="J7416" s="3" t="s">
        <v>23979</v>
      </c>
      <c r="K7416" t="s">
        <v>62</v>
      </c>
      <c r="M7416" t="s">
        <v>89</v>
      </c>
      <c r="N7416" t="s">
        <v>33</v>
      </c>
      <c r="R7416" t="str">
        <f t="shared" ca="1" si="115"/>
        <v>Mohit</v>
      </c>
      <c r="S7416" t="str">
        <f>IFERROR(TEXT(DATEVALUE(LEFT(Table1[[#This Row],[Date of Purchase]],10)), "MMMM"), TEXT(Table1[[#This Row],[Date of Purchase]], "MMMM"))</f>
        <v>July</v>
      </c>
      <c r="T7416" t="str">
        <f>IF(OR(
  AND(Table1[[#This Row],[Ticket Priority]]="Critical", Table1[[#This Row],[Ticket Status]]&lt;&gt;"Closed"),
  AND(Table1[[#This Row],[Ticket Priority]]="High", Table1[[#This Row],[Ticket Status]]="Open")
), "Yes", "No")</f>
        <v>Yes</v>
      </c>
      <c r="U7416" s="4" t="str">
        <f>IF(Table1[[#This Row],[Ticket Status]]="Closed","Yes","No")</f>
        <v>No</v>
      </c>
      <c r="V7416" s="4" t="str">
        <f>IF(Table1[[#This Row],[Ticket Status]]="Pending Customer Response","Yes","No")</f>
        <v>No</v>
      </c>
      <c r="W7416" s="5">
        <f ca="1">COUNTIFS(Table1[Agent_name],Table1[[#This Row],[Agent_name]],Table1[Month],Table1[[#This Row],[Month]])/160</f>
        <v>0.53125</v>
      </c>
    </row>
    <row r="7417" spans="1:23" x14ac:dyDescent="0.25">
      <c r="A7417">
        <v>7416</v>
      </c>
      <c r="B7417" t="s">
        <v>23980</v>
      </c>
      <c r="C7417" t="s">
        <v>23981</v>
      </c>
      <c r="D7417">
        <v>52</v>
      </c>
      <c r="E7417" t="s">
        <v>19</v>
      </c>
      <c r="F7417" t="s">
        <v>249</v>
      </c>
      <c r="G7417" s="1">
        <v>44422</v>
      </c>
      <c r="H7417" t="s">
        <v>66</v>
      </c>
      <c r="I7417" t="s">
        <v>37</v>
      </c>
      <c r="J7417" s="3" t="s">
        <v>23982</v>
      </c>
      <c r="K7417" t="s">
        <v>62</v>
      </c>
      <c r="M7417" t="s">
        <v>41</v>
      </c>
      <c r="N7417" t="s">
        <v>33</v>
      </c>
      <c r="R7417" t="str">
        <f t="shared" ca="1" si="115"/>
        <v>Ravi</v>
      </c>
      <c r="S7417" t="str">
        <f>IFERROR(TEXT(DATEVALUE(LEFT(Table1[[#This Row],[Date of Purchase]],10)), "MMMM"), TEXT(Table1[[#This Row],[Date of Purchase]], "MMMM"))</f>
        <v>August</v>
      </c>
      <c r="T7417" t="str">
        <f>IF(OR(
  AND(Table1[[#This Row],[Ticket Priority]]="Critical", Table1[[#This Row],[Ticket Status]]&lt;&gt;"Closed"),
  AND(Table1[[#This Row],[Ticket Priority]]="High", Table1[[#This Row],[Ticket Status]]="Open")
), "Yes", "No")</f>
        <v>No</v>
      </c>
      <c r="U7417" s="4" t="str">
        <f>IF(Table1[[#This Row],[Ticket Status]]="Closed","Yes","No")</f>
        <v>No</v>
      </c>
      <c r="V7417" s="4" t="str">
        <f>IF(Table1[[#This Row],[Ticket Status]]="Pending Customer Response","Yes","No")</f>
        <v>No</v>
      </c>
      <c r="W7417" s="5">
        <f ca="1">COUNTIFS(Table1[Agent_name],Table1[[#This Row],[Agent_name]],Table1[Month],Table1[[#This Row],[Month]])/160</f>
        <v>0.65625</v>
      </c>
    </row>
    <row r="7418" spans="1:23" x14ac:dyDescent="0.25">
      <c r="A7418">
        <v>7417</v>
      </c>
      <c r="B7418" t="s">
        <v>23983</v>
      </c>
      <c r="C7418" t="s">
        <v>23984</v>
      </c>
      <c r="D7418">
        <v>43</v>
      </c>
      <c r="E7418" t="s">
        <v>29</v>
      </c>
      <c r="F7418" t="s">
        <v>125</v>
      </c>
      <c r="G7418" s="1">
        <v>44525</v>
      </c>
      <c r="H7418" t="s">
        <v>66</v>
      </c>
      <c r="I7418" t="s">
        <v>141</v>
      </c>
      <c r="J7418" s="3" t="s">
        <v>23985</v>
      </c>
      <c r="K7418" t="s">
        <v>62</v>
      </c>
      <c r="M7418" t="s">
        <v>143</v>
      </c>
      <c r="N7418" t="s">
        <v>26</v>
      </c>
      <c r="R7418" t="str">
        <f t="shared" ca="1" si="115"/>
        <v>Arjun</v>
      </c>
      <c r="S7418" t="str">
        <f>IFERROR(TEXT(DATEVALUE(LEFT(Table1[[#This Row],[Date of Purchase]],10)), "MMMM"), TEXT(Table1[[#This Row],[Date of Purchase]], "MMMM"))</f>
        <v>November</v>
      </c>
      <c r="T7418" t="str">
        <f>IF(OR(
  AND(Table1[[#This Row],[Ticket Priority]]="Critical", Table1[[#This Row],[Ticket Status]]&lt;&gt;"Closed"),
  AND(Table1[[#This Row],[Ticket Priority]]="High", Table1[[#This Row],[Ticket Status]]="Open")
), "Yes", "No")</f>
        <v>No</v>
      </c>
      <c r="U7418" s="4" t="str">
        <f>IF(Table1[[#This Row],[Ticket Status]]="Closed","Yes","No")</f>
        <v>No</v>
      </c>
      <c r="V7418" s="4" t="str">
        <f>IF(Table1[[#This Row],[Ticket Status]]="Pending Customer Response","Yes","No")</f>
        <v>No</v>
      </c>
      <c r="W7418" s="5">
        <f ca="1">COUNTIFS(Table1[Agent_name],Table1[[#This Row],[Agent_name]],Table1[Month],Table1[[#This Row],[Month]])/160</f>
        <v>0.23749999999999999</v>
      </c>
    </row>
    <row r="7419" spans="1:23" x14ac:dyDescent="0.25">
      <c r="A7419">
        <v>7418</v>
      </c>
      <c r="B7419" t="s">
        <v>23986</v>
      </c>
      <c r="C7419" t="s">
        <v>23987</v>
      </c>
      <c r="D7419">
        <v>58</v>
      </c>
      <c r="E7419" t="s">
        <v>58</v>
      </c>
      <c r="F7419" t="s">
        <v>107</v>
      </c>
      <c r="G7419" s="1">
        <v>44096</v>
      </c>
      <c r="H7419" t="s">
        <v>67</v>
      </c>
      <c r="I7419" t="s">
        <v>46</v>
      </c>
      <c r="J7419" s="3" t="s">
        <v>23988</v>
      </c>
      <c r="K7419" t="s">
        <v>62</v>
      </c>
      <c r="M7419" t="s">
        <v>25</v>
      </c>
      <c r="N7419" t="s">
        <v>26</v>
      </c>
      <c r="R7419" t="str">
        <f t="shared" ca="1" si="115"/>
        <v>Ravi</v>
      </c>
      <c r="S7419" t="str">
        <f>IFERROR(TEXT(DATEVALUE(LEFT(Table1[[#This Row],[Date of Purchase]],10)), "MMMM"), TEXT(Table1[[#This Row],[Date of Purchase]], "MMMM"))</f>
        <v>September</v>
      </c>
      <c r="T7419" t="str">
        <f>IF(OR(
  AND(Table1[[#This Row],[Ticket Priority]]="Critical", Table1[[#This Row],[Ticket Status]]&lt;&gt;"Closed"),
  AND(Table1[[#This Row],[Ticket Priority]]="High", Table1[[#This Row],[Ticket Status]]="Open")
), "Yes", "No")</f>
        <v>Yes</v>
      </c>
      <c r="U7419" s="4" t="str">
        <f>IF(Table1[[#This Row],[Ticket Status]]="Closed","Yes","No")</f>
        <v>No</v>
      </c>
      <c r="V7419" s="4" t="str">
        <f>IF(Table1[[#This Row],[Ticket Status]]="Pending Customer Response","Yes","No")</f>
        <v>No</v>
      </c>
      <c r="W7419" s="5">
        <f ca="1">COUNTIFS(Table1[Agent_name],Table1[[#This Row],[Agent_name]],Table1[Month],Table1[[#This Row],[Month]])/160</f>
        <v>0.64375000000000004</v>
      </c>
    </row>
    <row r="7420" spans="1:23" x14ac:dyDescent="0.25">
      <c r="A7420">
        <v>7419</v>
      </c>
      <c r="B7420" t="s">
        <v>23989</v>
      </c>
      <c r="C7420" t="s">
        <v>11289</v>
      </c>
      <c r="D7420">
        <v>48</v>
      </c>
      <c r="E7420" t="s">
        <v>29</v>
      </c>
      <c r="F7420" t="s">
        <v>103</v>
      </c>
      <c r="G7420" s="1">
        <v>44071</v>
      </c>
      <c r="H7420" t="s">
        <v>21</v>
      </c>
      <c r="I7420" t="s">
        <v>37</v>
      </c>
      <c r="J7420" s="3" t="s">
        <v>23990</v>
      </c>
      <c r="K7420" t="s">
        <v>62</v>
      </c>
      <c r="M7420" t="s">
        <v>143</v>
      </c>
      <c r="N7420" t="s">
        <v>55</v>
      </c>
      <c r="R7420" t="str">
        <f t="shared" ca="1" si="115"/>
        <v>Rahul</v>
      </c>
      <c r="S7420" t="str">
        <f>IFERROR(TEXT(DATEVALUE(LEFT(Table1[[#This Row],[Date of Purchase]],10)), "MMMM"), TEXT(Table1[[#This Row],[Date of Purchase]], "MMMM"))</f>
        <v>August</v>
      </c>
      <c r="T7420" t="str">
        <f>IF(OR(
  AND(Table1[[#This Row],[Ticket Priority]]="Critical", Table1[[#This Row],[Ticket Status]]&lt;&gt;"Closed"),
  AND(Table1[[#This Row],[Ticket Priority]]="High", Table1[[#This Row],[Ticket Status]]="Open")
), "Yes", "No")</f>
        <v>No</v>
      </c>
      <c r="U7420" s="4" t="str">
        <f>IF(Table1[[#This Row],[Ticket Status]]="Closed","Yes","No")</f>
        <v>No</v>
      </c>
      <c r="V7420" s="4" t="str">
        <f>IF(Table1[[#This Row],[Ticket Status]]="Pending Customer Response","Yes","No")</f>
        <v>No</v>
      </c>
      <c r="W7420" s="5">
        <f ca="1">COUNTIFS(Table1[Agent_name],Table1[[#This Row],[Agent_name]],Table1[Month],Table1[[#This Row],[Month]])/160</f>
        <v>0.22500000000000001</v>
      </c>
    </row>
    <row r="7421" spans="1:23" x14ac:dyDescent="0.25">
      <c r="A7421">
        <v>7420</v>
      </c>
      <c r="B7421" t="s">
        <v>7646</v>
      </c>
      <c r="C7421" t="s">
        <v>23991</v>
      </c>
      <c r="D7421">
        <v>51</v>
      </c>
      <c r="E7421" t="s">
        <v>19</v>
      </c>
      <c r="F7421" t="s">
        <v>36</v>
      </c>
      <c r="G7421" s="1">
        <v>44381</v>
      </c>
      <c r="H7421" t="s">
        <v>59</v>
      </c>
      <c r="I7421" t="s">
        <v>22</v>
      </c>
      <c r="J7421" s="3" t="s">
        <v>23992</v>
      </c>
      <c r="K7421" t="s">
        <v>39</v>
      </c>
      <c r="L7421" t="s">
        <v>23993</v>
      </c>
      <c r="M7421" t="s">
        <v>89</v>
      </c>
      <c r="N7421" t="s">
        <v>83</v>
      </c>
      <c r="O7421" s="2">
        <v>45078.971585648149</v>
      </c>
      <c r="P7421" s="2">
        <v>45078.334780092591</v>
      </c>
      <c r="Q7421">
        <v>3</v>
      </c>
      <c r="R7421" t="str">
        <f t="shared" ca="1" si="115"/>
        <v>Arjun</v>
      </c>
      <c r="S7421" t="str">
        <f>IFERROR(TEXT(DATEVALUE(LEFT(Table1[[#This Row],[Date of Purchase]],10)), "MMMM"), TEXT(Table1[[#This Row],[Date of Purchase]], "MMMM"))</f>
        <v>July</v>
      </c>
      <c r="T7421" t="str">
        <f>IF(OR(
  AND(Table1[[#This Row],[Ticket Priority]]="Critical", Table1[[#This Row],[Ticket Status]]&lt;&gt;"Closed"),
  AND(Table1[[#This Row],[Ticket Priority]]="High", Table1[[#This Row],[Ticket Status]]="Open")
), "Yes", "No")</f>
        <v>No</v>
      </c>
      <c r="U7421" s="4" t="str">
        <f>IF(Table1[[#This Row],[Ticket Status]]="Closed","Yes","No")</f>
        <v>Yes</v>
      </c>
      <c r="V7421" s="4" t="str">
        <f>IF(Table1[[#This Row],[Ticket Status]]="Pending Customer Response","Yes","No")</f>
        <v>No</v>
      </c>
      <c r="W7421" s="5">
        <f ca="1">COUNTIFS(Table1[Agent_name],Table1[[#This Row],[Agent_name]],Table1[Month],Table1[[#This Row],[Month]])/160</f>
        <v>0.2</v>
      </c>
    </row>
    <row r="7422" spans="1:23" x14ac:dyDescent="0.25">
      <c r="A7422">
        <v>7421</v>
      </c>
      <c r="B7422" t="s">
        <v>23994</v>
      </c>
      <c r="C7422" t="s">
        <v>23995</v>
      </c>
      <c r="D7422">
        <v>39</v>
      </c>
      <c r="E7422" t="s">
        <v>19</v>
      </c>
      <c r="F7422" t="s">
        <v>129</v>
      </c>
      <c r="G7422" s="1">
        <v>43905</v>
      </c>
      <c r="H7422" t="s">
        <v>21</v>
      </c>
      <c r="I7422" t="s">
        <v>72</v>
      </c>
      <c r="J7422" s="3" t="s">
        <v>23996</v>
      </c>
      <c r="K7422" t="s">
        <v>62</v>
      </c>
      <c r="M7422" t="s">
        <v>143</v>
      </c>
      <c r="N7422" t="s">
        <v>26</v>
      </c>
      <c r="R7422" t="str">
        <f t="shared" ca="1" si="115"/>
        <v>Sara</v>
      </c>
      <c r="S7422" t="str">
        <f>IFERROR(TEXT(DATEVALUE(LEFT(Table1[[#This Row],[Date of Purchase]],10)), "MMMM"), TEXT(Table1[[#This Row],[Date of Purchase]], "MMMM"))</f>
        <v>March</v>
      </c>
      <c r="T7422" t="str">
        <f>IF(OR(
  AND(Table1[[#This Row],[Ticket Priority]]="Critical", Table1[[#This Row],[Ticket Status]]&lt;&gt;"Closed"),
  AND(Table1[[#This Row],[Ticket Priority]]="High", Table1[[#This Row],[Ticket Status]]="Open")
), "Yes", "No")</f>
        <v>No</v>
      </c>
      <c r="U7422" s="4" t="str">
        <f>IF(Table1[[#This Row],[Ticket Status]]="Closed","Yes","No")</f>
        <v>No</v>
      </c>
      <c r="V7422" s="4" t="str">
        <f>IF(Table1[[#This Row],[Ticket Status]]="Pending Customer Response","Yes","No")</f>
        <v>No</v>
      </c>
      <c r="W7422" s="5">
        <f ca="1">COUNTIFS(Table1[Agent_name],Table1[[#This Row],[Agent_name]],Table1[Month],Table1[[#This Row],[Month]])/160</f>
        <v>0.55625000000000002</v>
      </c>
    </row>
    <row r="7423" spans="1:23" x14ac:dyDescent="0.25">
      <c r="A7423">
        <v>7422</v>
      </c>
      <c r="B7423" t="s">
        <v>23997</v>
      </c>
      <c r="C7423" t="s">
        <v>23998</v>
      </c>
      <c r="D7423">
        <v>24</v>
      </c>
      <c r="E7423" t="s">
        <v>19</v>
      </c>
      <c r="F7423" t="s">
        <v>36</v>
      </c>
      <c r="G7423" s="1">
        <v>44256</v>
      </c>
      <c r="H7423" t="s">
        <v>66</v>
      </c>
      <c r="I7423" t="s">
        <v>59</v>
      </c>
      <c r="J7423" s="3" t="s">
        <v>23999</v>
      </c>
      <c r="K7423" t="s">
        <v>24</v>
      </c>
      <c r="M7423" t="s">
        <v>143</v>
      </c>
      <c r="N7423" t="s">
        <v>26</v>
      </c>
      <c r="O7423" s="2">
        <v>45078.135509259257</v>
      </c>
      <c r="R7423" t="str">
        <f t="shared" ca="1" si="115"/>
        <v>Neha</v>
      </c>
      <c r="S7423" t="str">
        <f>IFERROR(TEXT(DATEVALUE(LEFT(Table1[[#This Row],[Date of Purchase]],10)), "MMMM"), TEXT(Table1[[#This Row],[Date of Purchase]], "MMMM"))</f>
        <v>March</v>
      </c>
      <c r="T7423" t="str">
        <f>IF(OR(
  AND(Table1[[#This Row],[Ticket Priority]]="Critical", Table1[[#This Row],[Ticket Status]]&lt;&gt;"Closed"),
  AND(Table1[[#This Row],[Ticket Priority]]="High", Table1[[#This Row],[Ticket Status]]="Open")
), "Yes", "No")</f>
        <v>No</v>
      </c>
      <c r="U7423" s="4" t="str">
        <f>IF(Table1[[#This Row],[Ticket Status]]="Closed","Yes","No")</f>
        <v>No</v>
      </c>
      <c r="V7423" s="4" t="str">
        <f>IF(Table1[[#This Row],[Ticket Status]]="Pending Customer Response","Yes","No")</f>
        <v>Yes</v>
      </c>
      <c r="W7423" s="5">
        <f ca="1">COUNTIFS(Table1[Agent_name],Table1[[#This Row],[Agent_name]],Table1[Month],Table1[[#This Row],[Month]])/160</f>
        <v>0.16875000000000001</v>
      </c>
    </row>
    <row r="7424" spans="1:23" x14ac:dyDescent="0.25">
      <c r="A7424">
        <v>7423</v>
      </c>
      <c r="B7424" t="s">
        <v>24000</v>
      </c>
      <c r="C7424" t="s">
        <v>24001</v>
      </c>
      <c r="D7424">
        <v>36</v>
      </c>
      <c r="E7424" t="s">
        <v>58</v>
      </c>
      <c r="F7424" t="s">
        <v>161</v>
      </c>
      <c r="G7424" s="1">
        <v>43946</v>
      </c>
      <c r="H7424" t="s">
        <v>21</v>
      </c>
      <c r="I7424" t="s">
        <v>67</v>
      </c>
      <c r="J7424" s="3" t="s">
        <v>24002</v>
      </c>
      <c r="K7424" t="s">
        <v>62</v>
      </c>
      <c r="M7424" t="s">
        <v>143</v>
      </c>
      <c r="N7424" t="s">
        <v>26</v>
      </c>
      <c r="R7424" t="str">
        <f t="shared" ca="1" si="115"/>
        <v>Arjun</v>
      </c>
      <c r="S7424" t="str">
        <f>IFERROR(TEXT(DATEVALUE(LEFT(Table1[[#This Row],[Date of Purchase]],10)), "MMMM"), TEXT(Table1[[#This Row],[Date of Purchase]], "MMMM"))</f>
        <v>April</v>
      </c>
      <c r="T7424" t="str">
        <f>IF(OR(
  AND(Table1[[#This Row],[Ticket Priority]]="Critical", Table1[[#This Row],[Ticket Status]]&lt;&gt;"Closed"),
  AND(Table1[[#This Row],[Ticket Priority]]="High", Table1[[#This Row],[Ticket Status]]="Open")
), "Yes", "No")</f>
        <v>No</v>
      </c>
      <c r="U7424" s="4" t="str">
        <f>IF(Table1[[#This Row],[Ticket Status]]="Closed","Yes","No")</f>
        <v>No</v>
      </c>
      <c r="V7424" s="4" t="str">
        <f>IF(Table1[[#This Row],[Ticket Status]]="Pending Customer Response","Yes","No")</f>
        <v>No</v>
      </c>
      <c r="W7424" s="5">
        <f ca="1">COUNTIFS(Table1[Agent_name],Table1[[#This Row],[Agent_name]],Table1[Month],Table1[[#This Row],[Month]])/160</f>
        <v>0.18124999999999999</v>
      </c>
    </row>
    <row r="7425" spans="1:23" x14ac:dyDescent="0.25">
      <c r="A7425">
        <v>7424</v>
      </c>
      <c r="B7425" t="s">
        <v>24003</v>
      </c>
      <c r="C7425" t="s">
        <v>24004</v>
      </c>
      <c r="D7425">
        <v>27</v>
      </c>
      <c r="E7425" t="s">
        <v>19</v>
      </c>
      <c r="F7425" t="s">
        <v>86</v>
      </c>
      <c r="G7425" s="1">
        <v>44175</v>
      </c>
      <c r="H7425" t="s">
        <v>21</v>
      </c>
      <c r="I7425" t="s">
        <v>52</v>
      </c>
      <c r="J7425" s="3" t="s">
        <v>24005</v>
      </c>
      <c r="K7425" t="s">
        <v>24</v>
      </c>
      <c r="M7425" t="s">
        <v>41</v>
      </c>
      <c r="N7425" t="s">
        <v>83</v>
      </c>
      <c r="O7425" s="2">
        <v>45078.918877314813</v>
      </c>
      <c r="R7425" t="str">
        <f t="shared" ca="1" si="115"/>
        <v>Rahul</v>
      </c>
      <c r="S7425" t="str">
        <f>IFERROR(TEXT(DATEVALUE(LEFT(Table1[[#This Row],[Date of Purchase]],10)), "MMMM"), TEXT(Table1[[#This Row],[Date of Purchase]], "MMMM"))</f>
        <v>December</v>
      </c>
      <c r="T7425" t="str">
        <f>IF(OR(
  AND(Table1[[#This Row],[Ticket Priority]]="Critical", Table1[[#This Row],[Ticket Status]]&lt;&gt;"Closed"),
  AND(Table1[[#This Row],[Ticket Priority]]="High", Table1[[#This Row],[Ticket Status]]="Open")
), "Yes", "No")</f>
        <v>No</v>
      </c>
      <c r="U7425" s="4" t="str">
        <f>IF(Table1[[#This Row],[Ticket Status]]="Closed","Yes","No")</f>
        <v>No</v>
      </c>
      <c r="V7425" s="4" t="str">
        <f>IF(Table1[[#This Row],[Ticket Status]]="Pending Customer Response","Yes","No")</f>
        <v>Yes</v>
      </c>
      <c r="W7425" s="5">
        <f ca="1">COUNTIFS(Table1[Agent_name],Table1[[#This Row],[Agent_name]],Table1[Month],Table1[[#This Row],[Month]])/160</f>
        <v>0.23125000000000001</v>
      </c>
    </row>
    <row r="7426" spans="1:23" x14ac:dyDescent="0.25">
      <c r="A7426">
        <v>7425</v>
      </c>
      <c r="B7426" t="s">
        <v>24006</v>
      </c>
      <c r="C7426" t="s">
        <v>24007</v>
      </c>
      <c r="D7426">
        <v>40</v>
      </c>
      <c r="E7426" t="s">
        <v>58</v>
      </c>
      <c r="F7426" t="s">
        <v>134</v>
      </c>
      <c r="G7426" s="1">
        <v>44084</v>
      </c>
      <c r="H7426" t="s">
        <v>45</v>
      </c>
      <c r="I7426" t="s">
        <v>22</v>
      </c>
      <c r="J7426" s="3" t="s">
        <v>24008</v>
      </c>
      <c r="K7426" t="s">
        <v>24</v>
      </c>
      <c r="M7426" t="s">
        <v>143</v>
      </c>
      <c r="N7426" t="s">
        <v>83</v>
      </c>
      <c r="O7426" s="2">
        <v>45078.838321759256</v>
      </c>
      <c r="R7426" t="str">
        <f t="shared" ref="R7426:R7489" ca="1" si="116">CHOOSE(
RANDBETWEEN(1,20),
"Aisha","Aisha","Aisha","Aisha",
"Ravi","Ravi","Ravi",
"Sara","Sara","Sara",
"Mohit","Mohit",
"Priya","Priya",
"Arjun",
"Neha","Rahul","Divya","Karan","Meera","Sanjay"
)</f>
        <v>Rahul</v>
      </c>
      <c r="S7426" t="str">
        <f>IFERROR(TEXT(DATEVALUE(LEFT(Table1[[#This Row],[Date of Purchase]],10)), "MMMM"), TEXT(Table1[[#This Row],[Date of Purchase]], "MMMM"))</f>
        <v>September</v>
      </c>
      <c r="T7426" t="str">
        <f>IF(OR(
  AND(Table1[[#This Row],[Ticket Priority]]="Critical", Table1[[#This Row],[Ticket Status]]&lt;&gt;"Closed"),
  AND(Table1[[#This Row],[Ticket Priority]]="High", Table1[[#This Row],[Ticket Status]]="Open")
), "Yes", "No")</f>
        <v>No</v>
      </c>
      <c r="U7426" s="4" t="str">
        <f>IF(Table1[[#This Row],[Ticket Status]]="Closed","Yes","No")</f>
        <v>No</v>
      </c>
      <c r="V7426" s="4" t="str">
        <f>IF(Table1[[#This Row],[Ticket Status]]="Pending Customer Response","Yes","No")</f>
        <v>Yes</v>
      </c>
      <c r="W7426" s="5">
        <f ca="1">COUNTIFS(Table1[Agent_name],Table1[[#This Row],[Agent_name]],Table1[Month],Table1[[#This Row],[Month]])/160</f>
        <v>0.25</v>
      </c>
    </row>
    <row r="7427" spans="1:23" x14ac:dyDescent="0.25">
      <c r="A7427">
        <v>7426</v>
      </c>
      <c r="B7427" t="s">
        <v>24009</v>
      </c>
      <c r="C7427" t="s">
        <v>24010</v>
      </c>
      <c r="D7427">
        <v>46</v>
      </c>
      <c r="E7427" t="s">
        <v>58</v>
      </c>
      <c r="F7427" t="s">
        <v>81</v>
      </c>
      <c r="G7427" s="1">
        <v>44192</v>
      </c>
      <c r="H7427" t="s">
        <v>66</v>
      </c>
      <c r="I7427" t="s">
        <v>22</v>
      </c>
      <c r="J7427" s="3" t="s">
        <v>24011</v>
      </c>
      <c r="K7427" t="s">
        <v>62</v>
      </c>
      <c r="M7427" t="s">
        <v>25</v>
      </c>
      <c r="N7427" t="s">
        <v>55</v>
      </c>
      <c r="R7427" t="str">
        <f t="shared" ca="1" si="116"/>
        <v>Priya</v>
      </c>
      <c r="S7427" t="str">
        <f>IFERROR(TEXT(DATEVALUE(LEFT(Table1[[#This Row],[Date of Purchase]],10)), "MMMM"), TEXT(Table1[[#This Row],[Date of Purchase]], "MMMM"))</f>
        <v>December</v>
      </c>
      <c r="T7427" t="str">
        <f>IF(OR(
  AND(Table1[[#This Row],[Ticket Priority]]="Critical", Table1[[#This Row],[Ticket Status]]&lt;&gt;"Closed"),
  AND(Table1[[#This Row],[Ticket Priority]]="High", Table1[[#This Row],[Ticket Status]]="Open")
), "Yes", "No")</f>
        <v>Yes</v>
      </c>
      <c r="U7427" s="4" t="str">
        <f>IF(Table1[[#This Row],[Ticket Status]]="Closed","Yes","No")</f>
        <v>No</v>
      </c>
      <c r="V7427" s="4" t="str">
        <f>IF(Table1[[#This Row],[Ticket Status]]="Pending Customer Response","Yes","No")</f>
        <v>No</v>
      </c>
      <c r="W7427" s="5">
        <f ca="1">COUNTIFS(Table1[Agent_name],Table1[[#This Row],[Agent_name]],Table1[Month],Table1[[#This Row],[Month]])/160</f>
        <v>0.48749999999999999</v>
      </c>
    </row>
    <row r="7428" spans="1:23" x14ac:dyDescent="0.25">
      <c r="A7428">
        <v>7427</v>
      </c>
      <c r="B7428" t="s">
        <v>24012</v>
      </c>
      <c r="C7428" t="s">
        <v>24013</v>
      </c>
      <c r="D7428">
        <v>58</v>
      </c>
      <c r="E7428" t="s">
        <v>19</v>
      </c>
      <c r="F7428" t="s">
        <v>286</v>
      </c>
      <c r="G7428" s="1">
        <v>44290</v>
      </c>
      <c r="H7428" t="s">
        <v>45</v>
      </c>
      <c r="I7428" t="s">
        <v>46</v>
      </c>
      <c r="J7428" s="3" t="s">
        <v>24014</v>
      </c>
      <c r="K7428" t="s">
        <v>62</v>
      </c>
      <c r="M7428" t="s">
        <v>41</v>
      </c>
      <c r="N7428" t="s">
        <v>26</v>
      </c>
      <c r="R7428" t="str">
        <f t="shared" ca="1" si="116"/>
        <v>Meera</v>
      </c>
      <c r="S7428" t="str">
        <f>IFERROR(TEXT(DATEVALUE(LEFT(Table1[[#This Row],[Date of Purchase]],10)), "MMMM"), TEXT(Table1[[#This Row],[Date of Purchase]], "MMMM"))</f>
        <v>April</v>
      </c>
      <c r="T7428" t="str">
        <f>IF(OR(
  AND(Table1[[#This Row],[Ticket Priority]]="Critical", Table1[[#This Row],[Ticket Status]]&lt;&gt;"Closed"),
  AND(Table1[[#This Row],[Ticket Priority]]="High", Table1[[#This Row],[Ticket Status]]="Open")
), "Yes", "No")</f>
        <v>No</v>
      </c>
      <c r="U7428" s="4" t="str">
        <f>IF(Table1[[#This Row],[Ticket Status]]="Closed","Yes","No")</f>
        <v>No</v>
      </c>
      <c r="V7428" s="4" t="str">
        <f>IF(Table1[[#This Row],[Ticket Status]]="Pending Customer Response","Yes","No")</f>
        <v>No</v>
      </c>
      <c r="W7428" s="5">
        <f ca="1">COUNTIFS(Table1[Agent_name],Table1[[#This Row],[Agent_name]],Table1[Month],Table1[[#This Row],[Month]])/160</f>
        <v>0.16250000000000001</v>
      </c>
    </row>
    <row r="7429" spans="1:23" x14ac:dyDescent="0.25">
      <c r="A7429">
        <v>7428</v>
      </c>
      <c r="B7429" t="s">
        <v>24015</v>
      </c>
      <c r="C7429" t="s">
        <v>24016</v>
      </c>
      <c r="D7429">
        <v>54</v>
      </c>
      <c r="E7429" t="s">
        <v>58</v>
      </c>
      <c r="F7429" t="s">
        <v>421</v>
      </c>
      <c r="G7429" s="1">
        <v>44311</v>
      </c>
      <c r="H7429" t="s">
        <v>67</v>
      </c>
      <c r="I7429" t="s">
        <v>141</v>
      </c>
      <c r="J7429" s="3" t="s">
        <v>24017</v>
      </c>
      <c r="K7429" t="s">
        <v>62</v>
      </c>
      <c r="M7429" t="s">
        <v>89</v>
      </c>
      <c r="N7429" t="s">
        <v>33</v>
      </c>
      <c r="R7429" t="str">
        <f t="shared" ca="1" si="116"/>
        <v>Priya</v>
      </c>
      <c r="S7429" t="str">
        <f>IFERROR(TEXT(DATEVALUE(LEFT(Table1[[#This Row],[Date of Purchase]],10)), "MMMM"), TEXT(Table1[[#This Row],[Date of Purchase]], "MMMM"))</f>
        <v>April</v>
      </c>
      <c r="T7429" t="str">
        <f>IF(OR(
  AND(Table1[[#This Row],[Ticket Priority]]="Critical", Table1[[#This Row],[Ticket Status]]&lt;&gt;"Closed"),
  AND(Table1[[#This Row],[Ticket Priority]]="High", Table1[[#This Row],[Ticket Status]]="Open")
), "Yes", "No")</f>
        <v>Yes</v>
      </c>
      <c r="U7429" s="4" t="str">
        <f>IF(Table1[[#This Row],[Ticket Status]]="Closed","Yes","No")</f>
        <v>No</v>
      </c>
      <c r="V7429" s="4" t="str">
        <f>IF(Table1[[#This Row],[Ticket Status]]="Pending Customer Response","Yes","No")</f>
        <v>No</v>
      </c>
      <c r="W7429" s="5">
        <f ca="1">COUNTIFS(Table1[Agent_name],Table1[[#This Row],[Agent_name]],Table1[Month],Table1[[#This Row],[Month]])/160</f>
        <v>0.48749999999999999</v>
      </c>
    </row>
    <row r="7430" spans="1:23" x14ac:dyDescent="0.25">
      <c r="A7430">
        <v>7429</v>
      </c>
      <c r="B7430" t="s">
        <v>24018</v>
      </c>
      <c r="C7430" t="s">
        <v>24019</v>
      </c>
      <c r="D7430">
        <v>52</v>
      </c>
      <c r="E7430" t="s">
        <v>58</v>
      </c>
      <c r="F7430" t="s">
        <v>149</v>
      </c>
      <c r="G7430" s="1">
        <v>44152</v>
      </c>
      <c r="H7430" t="s">
        <v>67</v>
      </c>
      <c r="I7430" t="s">
        <v>46</v>
      </c>
      <c r="J7430" s="3" t="s">
        <v>24020</v>
      </c>
      <c r="K7430" t="s">
        <v>39</v>
      </c>
      <c r="L7430" t="s">
        <v>24021</v>
      </c>
      <c r="M7430" t="s">
        <v>25</v>
      </c>
      <c r="N7430" t="s">
        <v>33</v>
      </c>
      <c r="O7430" s="2">
        <v>45078.718958333331</v>
      </c>
      <c r="P7430" s="2">
        <v>45078.227986111109</v>
      </c>
      <c r="Q7430">
        <v>5</v>
      </c>
      <c r="R7430" t="str">
        <f t="shared" ca="1" si="116"/>
        <v>Aisha</v>
      </c>
      <c r="S7430" t="str">
        <f>IFERROR(TEXT(DATEVALUE(LEFT(Table1[[#This Row],[Date of Purchase]],10)), "MMMM"), TEXT(Table1[[#This Row],[Date of Purchase]], "MMMM"))</f>
        <v>November</v>
      </c>
      <c r="T7430" t="str">
        <f>IF(OR(
  AND(Table1[[#This Row],[Ticket Priority]]="Critical", Table1[[#This Row],[Ticket Status]]&lt;&gt;"Closed"),
  AND(Table1[[#This Row],[Ticket Priority]]="High", Table1[[#This Row],[Ticket Status]]="Open")
), "Yes", "No")</f>
        <v>No</v>
      </c>
      <c r="U7430" s="4" t="str">
        <f>IF(Table1[[#This Row],[Ticket Status]]="Closed","Yes","No")</f>
        <v>Yes</v>
      </c>
      <c r="V7430" s="4" t="str">
        <f>IF(Table1[[#This Row],[Ticket Status]]="Pending Customer Response","Yes","No")</f>
        <v>No</v>
      </c>
      <c r="W7430" s="5">
        <f ca="1">COUNTIFS(Table1[Agent_name],Table1[[#This Row],[Agent_name]],Table1[Month],Table1[[#This Row],[Month]])/160</f>
        <v>0.85624999999999996</v>
      </c>
    </row>
    <row r="7431" spans="1:23" x14ac:dyDescent="0.25">
      <c r="A7431">
        <v>7430</v>
      </c>
      <c r="B7431" t="s">
        <v>24022</v>
      </c>
      <c r="C7431" t="s">
        <v>24023</v>
      </c>
      <c r="D7431">
        <v>68</v>
      </c>
      <c r="E7431" t="s">
        <v>19</v>
      </c>
      <c r="F7431" t="s">
        <v>249</v>
      </c>
      <c r="G7431" s="1">
        <v>44193</v>
      </c>
      <c r="H7431" t="s">
        <v>45</v>
      </c>
      <c r="I7431" t="s">
        <v>99</v>
      </c>
      <c r="J7431" s="3" t="s">
        <v>24024</v>
      </c>
      <c r="K7431" t="s">
        <v>24</v>
      </c>
      <c r="M7431" t="s">
        <v>25</v>
      </c>
      <c r="N7431" t="s">
        <v>26</v>
      </c>
      <c r="O7431" s="2">
        <v>45078.156481481485</v>
      </c>
      <c r="R7431" t="str">
        <f t="shared" ca="1" si="116"/>
        <v>Meera</v>
      </c>
      <c r="S7431" t="str">
        <f>IFERROR(TEXT(DATEVALUE(LEFT(Table1[[#This Row],[Date of Purchase]],10)), "MMMM"), TEXT(Table1[[#This Row],[Date of Purchase]], "MMMM"))</f>
        <v>December</v>
      </c>
      <c r="T7431" t="str">
        <f>IF(OR(
  AND(Table1[[#This Row],[Ticket Priority]]="Critical", Table1[[#This Row],[Ticket Status]]&lt;&gt;"Closed"),
  AND(Table1[[#This Row],[Ticket Priority]]="High", Table1[[#This Row],[Ticket Status]]="Open")
), "Yes", "No")</f>
        <v>Yes</v>
      </c>
      <c r="U7431" s="4" t="str">
        <f>IF(Table1[[#This Row],[Ticket Status]]="Closed","Yes","No")</f>
        <v>No</v>
      </c>
      <c r="V7431" s="4" t="str">
        <f>IF(Table1[[#This Row],[Ticket Status]]="Pending Customer Response","Yes","No")</f>
        <v>Yes</v>
      </c>
      <c r="W7431" s="5">
        <f ca="1">COUNTIFS(Table1[Agent_name],Table1[[#This Row],[Agent_name]],Table1[Month],Table1[[#This Row],[Month]])/160</f>
        <v>0.24374999999999999</v>
      </c>
    </row>
    <row r="7432" spans="1:23" x14ac:dyDescent="0.25">
      <c r="A7432">
        <v>7431</v>
      </c>
      <c r="B7432" t="s">
        <v>24025</v>
      </c>
      <c r="C7432" t="s">
        <v>24026</v>
      </c>
      <c r="D7432">
        <v>40</v>
      </c>
      <c r="E7432" t="s">
        <v>58</v>
      </c>
      <c r="F7432" t="s">
        <v>202</v>
      </c>
      <c r="G7432" s="1">
        <v>43896</v>
      </c>
      <c r="H7432" t="s">
        <v>66</v>
      </c>
      <c r="I7432" t="s">
        <v>37</v>
      </c>
      <c r="J7432" s="3" t="s">
        <v>24027</v>
      </c>
      <c r="K7432" t="s">
        <v>39</v>
      </c>
      <c r="L7432" t="s">
        <v>24028</v>
      </c>
      <c r="M7432" t="s">
        <v>143</v>
      </c>
      <c r="N7432" t="s">
        <v>26</v>
      </c>
      <c r="O7432" s="2">
        <v>45078.234259259261</v>
      </c>
      <c r="P7432" s="2">
        <v>45078.280092592591</v>
      </c>
      <c r="Q7432">
        <v>4</v>
      </c>
      <c r="R7432" t="str">
        <f t="shared" ca="1" si="116"/>
        <v>Mohit</v>
      </c>
      <c r="S7432" t="str">
        <f>IFERROR(TEXT(DATEVALUE(LEFT(Table1[[#This Row],[Date of Purchase]],10)), "MMMM"), TEXT(Table1[[#This Row],[Date of Purchase]], "MMMM"))</f>
        <v>March</v>
      </c>
      <c r="T7432" t="str">
        <f>IF(OR(
  AND(Table1[[#This Row],[Ticket Priority]]="Critical", Table1[[#This Row],[Ticket Status]]&lt;&gt;"Closed"),
  AND(Table1[[#This Row],[Ticket Priority]]="High", Table1[[#This Row],[Ticket Status]]="Open")
), "Yes", "No")</f>
        <v>No</v>
      </c>
      <c r="U7432" s="4" t="str">
        <f>IF(Table1[[#This Row],[Ticket Status]]="Closed","Yes","No")</f>
        <v>Yes</v>
      </c>
      <c r="V7432" s="4" t="str">
        <f>IF(Table1[[#This Row],[Ticket Status]]="Pending Customer Response","Yes","No")</f>
        <v>No</v>
      </c>
      <c r="W7432" s="5">
        <f ca="1">COUNTIFS(Table1[Agent_name],Table1[[#This Row],[Agent_name]],Table1[Month],Table1[[#This Row],[Month]])/160</f>
        <v>0.45624999999999999</v>
      </c>
    </row>
    <row r="7433" spans="1:23" x14ac:dyDescent="0.25">
      <c r="A7433">
        <v>7432</v>
      </c>
      <c r="B7433" t="s">
        <v>24029</v>
      </c>
      <c r="C7433" t="s">
        <v>24030</v>
      </c>
      <c r="D7433">
        <v>53</v>
      </c>
      <c r="E7433" t="s">
        <v>58</v>
      </c>
      <c r="F7433" t="s">
        <v>71</v>
      </c>
      <c r="G7433" s="1">
        <v>44292</v>
      </c>
      <c r="H7433" t="s">
        <v>67</v>
      </c>
      <c r="I7433" t="s">
        <v>141</v>
      </c>
      <c r="J7433" s="3" t="s">
        <v>24031</v>
      </c>
      <c r="K7433" t="s">
        <v>39</v>
      </c>
      <c r="L7433" t="s">
        <v>24032</v>
      </c>
      <c r="M7433" t="s">
        <v>143</v>
      </c>
      <c r="N7433" t="s">
        <v>55</v>
      </c>
      <c r="O7433" s="2">
        <v>45078.866909722223</v>
      </c>
      <c r="P7433" s="2">
        <v>45078.793298611112</v>
      </c>
      <c r="Q7433">
        <v>1</v>
      </c>
      <c r="R7433" t="str">
        <f t="shared" ca="1" si="116"/>
        <v>Sara</v>
      </c>
      <c r="S7433" t="str">
        <f>IFERROR(TEXT(DATEVALUE(LEFT(Table1[[#This Row],[Date of Purchase]],10)), "MMMM"), TEXT(Table1[[#This Row],[Date of Purchase]], "MMMM"))</f>
        <v>April</v>
      </c>
      <c r="T7433" t="str">
        <f>IF(OR(
  AND(Table1[[#This Row],[Ticket Priority]]="Critical", Table1[[#This Row],[Ticket Status]]&lt;&gt;"Closed"),
  AND(Table1[[#This Row],[Ticket Priority]]="High", Table1[[#This Row],[Ticket Status]]="Open")
), "Yes", "No")</f>
        <v>No</v>
      </c>
      <c r="U7433" s="4" t="str">
        <f>IF(Table1[[#This Row],[Ticket Status]]="Closed","Yes","No")</f>
        <v>Yes</v>
      </c>
      <c r="V7433" s="4" t="str">
        <f>IF(Table1[[#This Row],[Ticket Status]]="Pending Customer Response","Yes","No")</f>
        <v>No</v>
      </c>
      <c r="W7433" s="5">
        <f ca="1">COUNTIFS(Table1[Agent_name],Table1[[#This Row],[Agent_name]],Table1[Month],Table1[[#This Row],[Month]])/160</f>
        <v>0.75624999999999998</v>
      </c>
    </row>
    <row r="7434" spans="1:23" x14ac:dyDescent="0.25">
      <c r="A7434">
        <v>7433</v>
      </c>
      <c r="B7434" t="s">
        <v>24033</v>
      </c>
      <c r="C7434" t="s">
        <v>24034</v>
      </c>
      <c r="D7434">
        <v>39</v>
      </c>
      <c r="E7434" t="s">
        <v>19</v>
      </c>
      <c r="F7434" t="s">
        <v>223</v>
      </c>
      <c r="G7434" s="1">
        <v>44149</v>
      </c>
      <c r="H7434" t="s">
        <v>67</v>
      </c>
      <c r="I7434" t="s">
        <v>60</v>
      </c>
      <c r="J7434" s="3" t="s">
        <v>24035</v>
      </c>
      <c r="K7434" t="s">
        <v>62</v>
      </c>
      <c r="M7434" t="s">
        <v>143</v>
      </c>
      <c r="N7434" t="s">
        <v>55</v>
      </c>
      <c r="R7434" t="str">
        <f t="shared" ca="1" si="116"/>
        <v>Priya</v>
      </c>
      <c r="S7434" t="str">
        <f>IFERROR(TEXT(DATEVALUE(LEFT(Table1[[#This Row],[Date of Purchase]],10)), "MMMM"), TEXT(Table1[[#This Row],[Date of Purchase]], "MMMM"))</f>
        <v>November</v>
      </c>
      <c r="T7434" t="str">
        <f>IF(OR(
  AND(Table1[[#This Row],[Ticket Priority]]="Critical", Table1[[#This Row],[Ticket Status]]&lt;&gt;"Closed"),
  AND(Table1[[#This Row],[Ticket Priority]]="High", Table1[[#This Row],[Ticket Status]]="Open")
), "Yes", "No")</f>
        <v>No</v>
      </c>
      <c r="U7434" s="4" t="str">
        <f>IF(Table1[[#This Row],[Ticket Status]]="Closed","Yes","No")</f>
        <v>No</v>
      </c>
      <c r="V7434" s="4" t="str">
        <f>IF(Table1[[#This Row],[Ticket Status]]="Pending Customer Response","Yes","No")</f>
        <v>No</v>
      </c>
      <c r="W7434" s="5">
        <f ca="1">COUNTIFS(Table1[Agent_name],Table1[[#This Row],[Agent_name]],Table1[Month],Table1[[#This Row],[Month]])/160</f>
        <v>0.41249999999999998</v>
      </c>
    </row>
    <row r="7435" spans="1:23" x14ac:dyDescent="0.25">
      <c r="A7435">
        <v>7434</v>
      </c>
      <c r="B7435" t="s">
        <v>24036</v>
      </c>
      <c r="C7435" t="s">
        <v>24037</v>
      </c>
      <c r="D7435">
        <v>64</v>
      </c>
      <c r="E7435" t="s">
        <v>58</v>
      </c>
      <c r="F7435" t="s">
        <v>242</v>
      </c>
      <c r="G7435" s="1">
        <v>44556</v>
      </c>
      <c r="H7435" t="s">
        <v>45</v>
      </c>
      <c r="I7435" t="s">
        <v>52</v>
      </c>
      <c r="J7435" s="3" t="s">
        <v>24038</v>
      </c>
      <c r="K7435" t="s">
        <v>39</v>
      </c>
      <c r="L7435" t="s">
        <v>24039</v>
      </c>
      <c r="M7435" t="s">
        <v>41</v>
      </c>
      <c r="N7435" t="s">
        <v>55</v>
      </c>
      <c r="O7435" s="2">
        <v>45078.918344907404</v>
      </c>
      <c r="P7435" s="2">
        <v>45078.810011574074</v>
      </c>
      <c r="Q7435">
        <v>1</v>
      </c>
      <c r="R7435" t="str">
        <f t="shared" ca="1" si="116"/>
        <v>Karan</v>
      </c>
      <c r="S7435" t="str">
        <f>IFERROR(TEXT(DATEVALUE(LEFT(Table1[[#This Row],[Date of Purchase]],10)), "MMMM"), TEXT(Table1[[#This Row],[Date of Purchase]], "MMMM"))</f>
        <v>December</v>
      </c>
      <c r="T7435" t="str">
        <f>IF(OR(
  AND(Table1[[#This Row],[Ticket Priority]]="Critical", Table1[[#This Row],[Ticket Status]]&lt;&gt;"Closed"),
  AND(Table1[[#This Row],[Ticket Priority]]="High", Table1[[#This Row],[Ticket Status]]="Open")
), "Yes", "No")</f>
        <v>No</v>
      </c>
      <c r="U7435" s="4" t="str">
        <f>IF(Table1[[#This Row],[Ticket Status]]="Closed","Yes","No")</f>
        <v>Yes</v>
      </c>
      <c r="V7435" s="4" t="str">
        <f>IF(Table1[[#This Row],[Ticket Status]]="Pending Customer Response","Yes","No")</f>
        <v>No</v>
      </c>
      <c r="W7435" s="5">
        <f ca="1">COUNTIFS(Table1[Agent_name],Table1[[#This Row],[Agent_name]],Table1[Month],Table1[[#This Row],[Month]])/160</f>
        <v>0.18124999999999999</v>
      </c>
    </row>
    <row r="7436" spans="1:23" x14ac:dyDescent="0.25">
      <c r="A7436">
        <v>7435</v>
      </c>
      <c r="B7436" t="s">
        <v>24040</v>
      </c>
      <c r="C7436" t="s">
        <v>24041</v>
      </c>
      <c r="D7436">
        <v>28</v>
      </c>
      <c r="E7436" t="s">
        <v>58</v>
      </c>
      <c r="F7436" t="s">
        <v>161</v>
      </c>
      <c r="G7436" s="1">
        <v>44385</v>
      </c>
      <c r="H7436" t="s">
        <v>59</v>
      </c>
      <c r="I7436" t="s">
        <v>22</v>
      </c>
      <c r="J7436" s="3" t="s">
        <v>24042</v>
      </c>
      <c r="K7436" t="s">
        <v>24</v>
      </c>
      <c r="M7436" t="s">
        <v>143</v>
      </c>
      <c r="N7436" t="s">
        <v>33</v>
      </c>
      <c r="O7436" s="2">
        <v>45078.457256944443</v>
      </c>
      <c r="R7436" t="str">
        <f t="shared" ca="1" si="116"/>
        <v>Neha</v>
      </c>
      <c r="S7436" t="str">
        <f>IFERROR(TEXT(DATEVALUE(LEFT(Table1[[#This Row],[Date of Purchase]],10)), "MMMM"), TEXT(Table1[[#This Row],[Date of Purchase]], "MMMM"))</f>
        <v>July</v>
      </c>
      <c r="T7436" t="str">
        <f>IF(OR(
  AND(Table1[[#This Row],[Ticket Priority]]="Critical", Table1[[#This Row],[Ticket Status]]&lt;&gt;"Closed"),
  AND(Table1[[#This Row],[Ticket Priority]]="High", Table1[[#This Row],[Ticket Status]]="Open")
), "Yes", "No")</f>
        <v>No</v>
      </c>
      <c r="U7436" s="4" t="str">
        <f>IF(Table1[[#This Row],[Ticket Status]]="Closed","Yes","No")</f>
        <v>No</v>
      </c>
      <c r="V7436" s="4" t="str">
        <f>IF(Table1[[#This Row],[Ticket Status]]="Pending Customer Response","Yes","No")</f>
        <v>Yes</v>
      </c>
      <c r="W7436" s="5">
        <f ca="1">COUNTIFS(Table1[Agent_name],Table1[[#This Row],[Agent_name]],Table1[Month],Table1[[#This Row],[Month]])/160</f>
        <v>0.23125000000000001</v>
      </c>
    </row>
    <row r="7437" spans="1:23" x14ac:dyDescent="0.25">
      <c r="A7437">
        <v>7436</v>
      </c>
      <c r="B7437" t="s">
        <v>867</v>
      </c>
      <c r="C7437" t="s">
        <v>24043</v>
      </c>
      <c r="D7437">
        <v>20</v>
      </c>
      <c r="E7437" t="s">
        <v>29</v>
      </c>
      <c r="F7437" t="s">
        <v>65</v>
      </c>
      <c r="G7437" s="1">
        <v>44127</v>
      </c>
      <c r="H7437" t="s">
        <v>67</v>
      </c>
      <c r="I7437" t="s">
        <v>72</v>
      </c>
      <c r="J7437" s="3" t="s">
        <v>24044</v>
      </c>
      <c r="K7437" t="s">
        <v>62</v>
      </c>
      <c r="M7437" t="s">
        <v>25</v>
      </c>
      <c r="N7437" t="s">
        <v>26</v>
      </c>
      <c r="R7437" t="str">
        <f t="shared" ca="1" si="116"/>
        <v>Rahul</v>
      </c>
      <c r="S7437" t="str">
        <f>IFERROR(TEXT(DATEVALUE(LEFT(Table1[[#This Row],[Date of Purchase]],10)), "MMMM"), TEXT(Table1[[#This Row],[Date of Purchase]], "MMMM"))</f>
        <v>October</v>
      </c>
      <c r="T7437" t="str">
        <f>IF(OR(
  AND(Table1[[#This Row],[Ticket Priority]]="Critical", Table1[[#This Row],[Ticket Status]]&lt;&gt;"Closed"),
  AND(Table1[[#This Row],[Ticket Priority]]="High", Table1[[#This Row],[Ticket Status]]="Open")
), "Yes", "No")</f>
        <v>Yes</v>
      </c>
      <c r="U7437" s="4" t="str">
        <f>IF(Table1[[#This Row],[Ticket Status]]="Closed","Yes","No")</f>
        <v>No</v>
      </c>
      <c r="V7437" s="4" t="str">
        <f>IF(Table1[[#This Row],[Ticket Status]]="Pending Customer Response","Yes","No")</f>
        <v>No</v>
      </c>
      <c r="W7437" s="5">
        <f ca="1">COUNTIFS(Table1[Agent_name],Table1[[#This Row],[Agent_name]],Table1[Month],Table1[[#This Row],[Month]])/160</f>
        <v>0.23125000000000001</v>
      </c>
    </row>
    <row r="7438" spans="1:23" x14ac:dyDescent="0.25">
      <c r="A7438">
        <v>7437</v>
      </c>
      <c r="B7438" t="s">
        <v>24045</v>
      </c>
      <c r="C7438" t="s">
        <v>24046</v>
      </c>
      <c r="D7438">
        <v>35</v>
      </c>
      <c r="E7438" t="s">
        <v>29</v>
      </c>
      <c r="F7438" t="s">
        <v>112</v>
      </c>
      <c r="G7438" s="1">
        <v>44067</v>
      </c>
      <c r="H7438" t="s">
        <v>67</v>
      </c>
      <c r="I7438" t="s">
        <v>177</v>
      </c>
      <c r="J7438" s="3" t="s">
        <v>24047</v>
      </c>
      <c r="K7438" t="s">
        <v>24</v>
      </c>
      <c r="M7438" t="s">
        <v>25</v>
      </c>
      <c r="N7438" t="s">
        <v>55</v>
      </c>
      <c r="O7438" s="2">
        <v>45078.662824074076</v>
      </c>
      <c r="R7438" t="str">
        <f t="shared" ca="1" si="116"/>
        <v>Divya</v>
      </c>
      <c r="S7438" t="str">
        <f>IFERROR(TEXT(DATEVALUE(LEFT(Table1[[#This Row],[Date of Purchase]],10)), "MMMM"), TEXT(Table1[[#This Row],[Date of Purchase]], "MMMM"))</f>
        <v>August</v>
      </c>
      <c r="T7438" t="str">
        <f>IF(OR(
  AND(Table1[[#This Row],[Ticket Priority]]="Critical", Table1[[#This Row],[Ticket Status]]&lt;&gt;"Closed"),
  AND(Table1[[#This Row],[Ticket Priority]]="High", Table1[[#This Row],[Ticket Status]]="Open")
), "Yes", "No")</f>
        <v>Yes</v>
      </c>
      <c r="U7438" s="4" t="str">
        <f>IF(Table1[[#This Row],[Ticket Status]]="Closed","Yes","No")</f>
        <v>No</v>
      </c>
      <c r="V7438" s="4" t="str">
        <f>IF(Table1[[#This Row],[Ticket Status]]="Pending Customer Response","Yes","No")</f>
        <v>Yes</v>
      </c>
      <c r="W7438" s="5">
        <f ca="1">COUNTIFS(Table1[Agent_name],Table1[[#This Row],[Agent_name]],Table1[Month],Table1[[#This Row],[Month]])/160</f>
        <v>0.1875</v>
      </c>
    </row>
    <row r="7439" spans="1:23" x14ac:dyDescent="0.25">
      <c r="A7439">
        <v>7438</v>
      </c>
      <c r="B7439" t="s">
        <v>24048</v>
      </c>
      <c r="C7439" t="s">
        <v>24049</v>
      </c>
      <c r="D7439">
        <v>44</v>
      </c>
      <c r="E7439" t="s">
        <v>29</v>
      </c>
      <c r="F7439" t="s">
        <v>112</v>
      </c>
      <c r="G7439" s="1">
        <v>44301</v>
      </c>
      <c r="H7439" t="s">
        <v>66</v>
      </c>
      <c r="I7439" t="s">
        <v>113</v>
      </c>
      <c r="J7439" s="3" t="s">
        <v>24050</v>
      </c>
      <c r="K7439" t="s">
        <v>24</v>
      </c>
      <c r="M7439" t="s">
        <v>25</v>
      </c>
      <c r="N7439" t="s">
        <v>33</v>
      </c>
      <c r="O7439" s="2">
        <v>45078.604502314818</v>
      </c>
      <c r="R7439" t="str">
        <f t="shared" ca="1" si="116"/>
        <v>Aisha</v>
      </c>
      <c r="S7439" t="str">
        <f>IFERROR(TEXT(DATEVALUE(LEFT(Table1[[#This Row],[Date of Purchase]],10)), "MMMM"), TEXT(Table1[[#This Row],[Date of Purchase]], "MMMM"))</f>
        <v>April</v>
      </c>
      <c r="T7439" t="str">
        <f>IF(OR(
  AND(Table1[[#This Row],[Ticket Priority]]="Critical", Table1[[#This Row],[Ticket Status]]&lt;&gt;"Closed"),
  AND(Table1[[#This Row],[Ticket Priority]]="High", Table1[[#This Row],[Ticket Status]]="Open")
), "Yes", "No")</f>
        <v>Yes</v>
      </c>
      <c r="U7439" s="4" t="str">
        <f>IF(Table1[[#This Row],[Ticket Status]]="Closed","Yes","No")</f>
        <v>No</v>
      </c>
      <c r="V7439" s="4" t="str">
        <f>IF(Table1[[#This Row],[Ticket Status]]="Pending Customer Response","Yes","No")</f>
        <v>Yes</v>
      </c>
      <c r="W7439" s="5">
        <f ca="1">COUNTIFS(Table1[Agent_name],Table1[[#This Row],[Agent_name]],Table1[Month],Table1[[#This Row],[Month]])/160</f>
        <v>0.81874999999999998</v>
      </c>
    </row>
    <row r="7440" spans="1:23" x14ac:dyDescent="0.25">
      <c r="A7440">
        <v>7439</v>
      </c>
      <c r="B7440" t="s">
        <v>24051</v>
      </c>
      <c r="C7440" t="s">
        <v>24052</v>
      </c>
      <c r="D7440">
        <v>29</v>
      </c>
      <c r="E7440" t="s">
        <v>29</v>
      </c>
      <c r="F7440" t="s">
        <v>211</v>
      </c>
      <c r="G7440" s="1">
        <v>44246</v>
      </c>
      <c r="H7440" t="s">
        <v>45</v>
      </c>
      <c r="I7440" t="s">
        <v>150</v>
      </c>
      <c r="J7440" s="3" t="s">
        <v>24053</v>
      </c>
      <c r="K7440" t="s">
        <v>62</v>
      </c>
      <c r="M7440" t="s">
        <v>89</v>
      </c>
      <c r="N7440" t="s">
        <v>26</v>
      </c>
      <c r="R7440" t="str">
        <f t="shared" ca="1" si="116"/>
        <v>Meera</v>
      </c>
      <c r="S7440" t="str">
        <f>IFERROR(TEXT(DATEVALUE(LEFT(Table1[[#This Row],[Date of Purchase]],10)), "MMMM"), TEXT(Table1[[#This Row],[Date of Purchase]], "MMMM"))</f>
        <v>February</v>
      </c>
      <c r="T7440" t="str">
        <f>IF(OR(
  AND(Table1[[#This Row],[Ticket Priority]]="Critical", Table1[[#This Row],[Ticket Status]]&lt;&gt;"Closed"),
  AND(Table1[[#This Row],[Ticket Priority]]="High", Table1[[#This Row],[Ticket Status]]="Open")
), "Yes", "No")</f>
        <v>Yes</v>
      </c>
      <c r="U7440" s="4" t="str">
        <f>IF(Table1[[#This Row],[Ticket Status]]="Closed","Yes","No")</f>
        <v>No</v>
      </c>
      <c r="V7440" s="4" t="str">
        <f>IF(Table1[[#This Row],[Ticket Status]]="Pending Customer Response","Yes","No")</f>
        <v>No</v>
      </c>
      <c r="W7440" s="5">
        <f ca="1">COUNTIFS(Table1[Agent_name],Table1[[#This Row],[Agent_name]],Table1[Month],Table1[[#This Row],[Month]])/160</f>
        <v>0.21249999999999999</v>
      </c>
    </row>
    <row r="7441" spans="1:23" x14ac:dyDescent="0.25">
      <c r="A7441">
        <v>7440</v>
      </c>
      <c r="B7441" t="s">
        <v>24054</v>
      </c>
      <c r="C7441" t="s">
        <v>24055</v>
      </c>
      <c r="D7441">
        <v>69</v>
      </c>
      <c r="E7441" t="s">
        <v>19</v>
      </c>
      <c r="F7441" t="s">
        <v>223</v>
      </c>
      <c r="G7441" s="1">
        <v>44403</v>
      </c>
      <c r="H7441" t="s">
        <v>45</v>
      </c>
      <c r="I7441" t="s">
        <v>93</v>
      </c>
      <c r="J7441" s="3" t="s">
        <v>24056</v>
      </c>
      <c r="K7441" t="s">
        <v>62</v>
      </c>
      <c r="M7441" t="s">
        <v>143</v>
      </c>
      <c r="N7441" t="s">
        <v>55</v>
      </c>
      <c r="R7441" t="str">
        <f t="shared" ca="1" si="116"/>
        <v>Aisha</v>
      </c>
      <c r="S7441" t="str">
        <f>IFERROR(TEXT(DATEVALUE(LEFT(Table1[[#This Row],[Date of Purchase]],10)), "MMMM"), TEXT(Table1[[#This Row],[Date of Purchase]], "MMMM"))</f>
        <v>July</v>
      </c>
      <c r="T7441" t="str">
        <f>IF(OR(
  AND(Table1[[#This Row],[Ticket Priority]]="Critical", Table1[[#This Row],[Ticket Status]]&lt;&gt;"Closed"),
  AND(Table1[[#This Row],[Ticket Priority]]="High", Table1[[#This Row],[Ticket Status]]="Open")
), "Yes", "No")</f>
        <v>No</v>
      </c>
      <c r="U7441" s="4" t="str">
        <f>IF(Table1[[#This Row],[Ticket Status]]="Closed","Yes","No")</f>
        <v>No</v>
      </c>
      <c r="V7441" s="4" t="str">
        <f>IF(Table1[[#This Row],[Ticket Status]]="Pending Customer Response","Yes","No")</f>
        <v>No</v>
      </c>
      <c r="W7441" s="5">
        <f ca="1">COUNTIFS(Table1[Agent_name],Table1[[#This Row],[Agent_name]],Table1[Month],Table1[[#This Row],[Month]])/160</f>
        <v>0.875</v>
      </c>
    </row>
    <row r="7442" spans="1:23" x14ac:dyDescent="0.25">
      <c r="A7442">
        <v>7441</v>
      </c>
      <c r="B7442" t="s">
        <v>24057</v>
      </c>
      <c r="C7442" t="s">
        <v>24058</v>
      </c>
      <c r="D7442">
        <v>46</v>
      </c>
      <c r="E7442" t="s">
        <v>29</v>
      </c>
      <c r="F7442" t="s">
        <v>112</v>
      </c>
      <c r="G7442" s="1">
        <v>44324</v>
      </c>
      <c r="H7442" t="s">
        <v>59</v>
      </c>
      <c r="I7442" t="s">
        <v>60</v>
      </c>
      <c r="J7442" s="3" t="s">
        <v>24059</v>
      </c>
      <c r="K7442" t="s">
        <v>39</v>
      </c>
      <c r="L7442" t="s">
        <v>24060</v>
      </c>
      <c r="M7442" t="s">
        <v>25</v>
      </c>
      <c r="N7442" t="s">
        <v>55</v>
      </c>
      <c r="O7442" s="2">
        <v>45078.914965277778</v>
      </c>
      <c r="P7442" s="2">
        <v>45078.096909722219</v>
      </c>
      <c r="Q7442">
        <v>1</v>
      </c>
      <c r="R7442" t="str">
        <f t="shared" ca="1" si="116"/>
        <v>Priya</v>
      </c>
      <c r="S7442" t="str">
        <f>IFERROR(TEXT(DATEVALUE(LEFT(Table1[[#This Row],[Date of Purchase]],10)), "MMMM"), TEXT(Table1[[#This Row],[Date of Purchase]], "MMMM"))</f>
        <v>May</v>
      </c>
      <c r="T7442" t="str">
        <f>IF(OR(
  AND(Table1[[#This Row],[Ticket Priority]]="Critical", Table1[[#This Row],[Ticket Status]]&lt;&gt;"Closed"),
  AND(Table1[[#This Row],[Ticket Priority]]="High", Table1[[#This Row],[Ticket Status]]="Open")
), "Yes", "No")</f>
        <v>No</v>
      </c>
      <c r="U7442" s="4" t="str">
        <f>IF(Table1[[#This Row],[Ticket Status]]="Closed","Yes","No")</f>
        <v>Yes</v>
      </c>
      <c r="V7442" s="4" t="str">
        <f>IF(Table1[[#This Row],[Ticket Status]]="Pending Customer Response","Yes","No")</f>
        <v>No</v>
      </c>
      <c r="W7442" s="5">
        <f ca="1">COUNTIFS(Table1[Agent_name],Table1[[#This Row],[Agent_name]],Table1[Month],Table1[[#This Row],[Month]])/160</f>
        <v>0.40625</v>
      </c>
    </row>
    <row r="7443" spans="1:23" x14ac:dyDescent="0.25">
      <c r="A7443">
        <v>7442</v>
      </c>
      <c r="B7443" t="s">
        <v>24061</v>
      </c>
      <c r="C7443" t="s">
        <v>24062</v>
      </c>
      <c r="D7443">
        <v>60</v>
      </c>
      <c r="E7443" t="s">
        <v>19</v>
      </c>
      <c r="F7443" t="s">
        <v>20</v>
      </c>
      <c r="G7443" s="1">
        <v>44252</v>
      </c>
      <c r="H7443" t="s">
        <v>66</v>
      </c>
      <c r="I7443" t="s">
        <v>67</v>
      </c>
      <c r="J7443" s="3" t="s">
        <v>24063</v>
      </c>
      <c r="K7443" t="s">
        <v>24</v>
      </c>
      <c r="M7443" t="s">
        <v>41</v>
      </c>
      <c r="N7443" t="s">
        <v>26</v>
      </c>
      <c r="O7443" s="2">
        <v>45078.99554398148</v>
      </c>
      <c r="R7443" t="str">
        <f t="shared" ca="1" si="116"/>
        <v>Aisha</v>
      </c>
      <c r="S7443" t="str">
        <f>IFERROR(TEXT(DATEVALUE(LEFT(Table1[[#This Row],[Date of Purchase]],10)), "MMMM"), TEXT(Table1[[#This Row],[Date of Purchase]], "MMMM"))</f>
        <v>February</v>
      </c>
      <c r="T7443" t="str">
        <f>IF(OR(
  AND(Table1[[#This Row],[Ticket Priority]]="Critical", Table1[[#This Row],[Ticket Status]]&lt;&gt;"Closed"),
  AND(Table1[[#This Row],[Ticket Priority]]="High", Table1[[#This Row],[Ticket Status]]="Open")
), "Yes", "No")</f>
        <v>No</v>
      </c>
      <c r="U7443" s="4" t="str">
        <f>IF(Table1[[#This Row],[Ticket Status]]="Closed","Yes","No")</f>
        <v>No</v>
      </c>
      <c r="V7443" s="4" t="str">
        <f>IF(Table1[[#This Row],[Ticket Status]]="Pending Customer Response","Yes","No")</f>
        <v>Yes</v>
      </c>
      <c r="W7443" s="5">
        <f ca="1">COUNTIFS(Table1[Agent_name],Table1[[#This Row],[Agent_name]],Table1[Month],Table1[[#This Row],[Month]])/160</f>
        <v>0.85624999999999996</v>
      </c>
    </row>
    <row r="7444" spans="1:23" x14ac:dyDescent="0.25">
      <c r="A7444">
        <v>7443</v>
      </c>
      <c r="B7444" t="s">
        <v>24064</v>
      </c>
      <c r="C7444" t="s">
        <v>24065</v>
      </c>
      <c r="D7444">
        <v>67</v>
      </c>
      <c r="E7444" t="s">
        <v>58</v>
      </c>
      <c r="F7444" t="s">
        <v>699</v>
      </c>
      <c r="G7444" s="1">
        <v>44515</v>
      </c>
      <c r="H7444" t="s">
        <v>21</v>
      </c>
      <c r="I7444" t="s">
        <v>67</v>
      </c>
      <c r="J7444" s="3" t="s">
        <v>24066</v>
      </c>
      <c r="K7444" t="s">
        <v>62</v>
      </c>
      <c r="M7444" t="s">
        <v>25</v>
      </c>
      <c r="N7444" t="s">
        <v>26</v>
      </c>
      <c r="R7444" t="str">
        <f t="shared" ca="1" si="116"/>
        <v>Sara</v>
      </c>
      <c r="S7444" t="str">
        <f>IFERROR(TEXT(DATEVALUE(LEFT(Table1[[#This Row],[Date of Purchase]],10)), "MMMM"), TEXT(Table1[[#This Row],[Date of Purchase]], "MMMM"))</f>
        <v>November</v>
      </c>
      <c r="T7444" t="str">
        <f>IF(OR(
  AND(Table1[[#This Row],[Ticket Priority]]="Critical", Table1[[#This Row],[Ticket Status]]&lt;&gt;"Closed"),
  AND(Table1[[#This Row],[Ticket Priority]]="High", Table1[[#This Row],[Ticket Status]]="Open")
), "Yes", "No")</f>
        <v>Yes</v>
      </c>
      <c r="U7444" s="4" t="str">
        <f>IF(Table1[[#This Row],[Ticket Status]]="Closed","Yes","No")</f>
        <v>No</v>
      </c>
      <c r="V7444" s="4" t="str">
        <f>IF(Table1[[#This Row],[Ticket Status]]="Pending Customer Response","Yes","No")</f>
        <v>No</v>
      </c>
      <c r="W7444" s="5">
        <f ca="1">COUNTIFS(Table1[Agent_name],Table1[[#This Row],[Agent_name]],Table1[Month],Table1[[#This Row],[Month]])/160</f>
        <v>0.79374999999999996</v>
      </c>
    </row>
    <row r="7445" spans="1:23" x14ac:dyDescent="0.25">
      <c r="A7445">
        <v>7444</v>
      </c>
      <c r="B7445" t="s">
        <v>24067</v>
      </c>
      <c r="C7445" t="s">
        <v>24068</v>
      </c>
      <c r="D7445">
        <v>67</v>
      </c>
      <c r="E7445" t="s">
        <v>19</v>
      </c>
      <c r="F7445" t="s">
        <v>86</v>
      </c>
      <c r="G7445" s="1">
        <v>44382</v>
      </c>
      <c r="H7445" t="s">
        <v>45</v>
      </c>
      <c r="I7445" t="s">
        <v>77</v>
      </c>
      <c r="J7445" s="3" t="s">
        <v>24069</v>
      </c>
      <c r="K7445" t="s">
        <v>62</v>
      </c>
      <c r="M7445" t="s">
        <v>143</v>
      </c>
      <c r="N7445" t="s">
        <v>83</v>
      </c>
      <c r="R7445" t="str">
        <f t="shared" ca="1" si="116"/>
        <v>Rahul</v>
      </c>
      <c r="S7445" t="str">
        <f>IFERROR(TEXT(DATEVALUE(LEFT(Table1[[#This Row],[Date of Purchase]],10)), "MMMM"), TEXT(Table1[[#This Row],[Date of Purchase]], "MMMM"))</f>
        <v>July</v>
      </c>
      <c r="T7445" t="str">
        <f>IF(OR(
  AND(Table1[[#This Row],[Ticket Priority]]="Critical", Table1[[#This Row],[Ticket Status]]&lt;&gt;"Closed"),
  AND(Table1[[#This Row],[Ticket Priority]]="High", Table1[[#This Row],[Ticket Status]]="Open")
), "Yes", "No")</f>
        <v>No</v>
      </c>
      <c r="U7445" s="4" t="str">
        <f>IF(Table1[[#This Row],[Ticket Status]]="Closed","Yes","No")</f>
        <v>No</v>
      </c>
      <c r="V7445" s="4" t="str">
        <f>IF(Table1[[#This Row],[Ticket Status]]="Pending Customer Response","Yes","No")</f>
        <v>No</v>
      </c>
      <c r="W7445" s="5">
        <f ca="1">COUNTIFS(Table1[Agent_name],Table1[[#This Row],[Agent_name]],Table1[Month],Table1[[#This Row],[Month]])/160</f>
        <v>0.21249999999999999</v>
      </c>
    </row>
    <row r="7446" spans="1:23" x14ac:dyDescent="0.25">
      <c r="A7446">
        <v>7445</v>
      </c>
      <c r="B7446" t="s">
        <v>24070</v>
      </c>
      <c r="C7446" t="s">
        <v>24071</v>
      </c>
      <c r="D7446">
        <v>51</v>
      </c>
      <c r="E7446" t="s">
        <v>29</v>
      </c>
      <c r="F7446" t="s">
        <v>30</v>
      </c>
      <c r="G7446" s="1">
        <v>44152</v>
      </c>
      <c r="H7446" t="s">
        <v>59</v>
      </c>
      <c r="I7446" t="s">
        <v>37</v>
      </c>
      <c r="J7446" s="3" t="s">
        <v>24072</v>
      </c>
      <c r="K7446" t="s">
        <v>39</v>
      </c>
      <c r="L7446" t="s">
        <v>24073</v>
      </c>
      <c r="M7446" t="s">
        <v>41</v>
      </c>
      <c r="N7446" t="s">
        <v>33</v>
      </c>
      <c r="O7446" s="2">
        <v>45078.738657407404</v>
      </c>
      <c r="P7446" s="2">
        <v>45078.587268518517</v>
      </c>
      <c r="Q7446">
        <v>3</v>
      </c>
      <c r="R7446" t="str">
        <f t="shared" ca="1" si="116"/>
        <v>Neha</v>
      </c>
      <c r="S7446" t="str">
        <f>IFERROR(TEXT(DATEVALUE(LEFT(Table1[[#This Row],[Date of Purchase]],10)), "MMMM"), TEXT(Table1[[#This Row],[Date of Purchase]], "MMMM"))</f>
        <v>November</v>
      </c>
      <c r="T7446" t="str">
        <f>IF(OR(
  AND(Table1[[#This Row],[Ticket Priority]]="Critical", Table1[[#This Row],[Ticket Status]]&lt;&gt;"Closed"),
  AND(Table1[[#This Row],[Ticket Priority]]="High", Table1[[#This Row],[Ticket Status]]="Open")
), "Yes", "No")</f>
        <v>No</v>
      </c>
      <c r="U7446" s="4" t="str">
        <f>IF(Table1[[#This Row],[Ticket Status]]="Closed","Yes","No")</f>
        <v>Yes</v>
      </c>
      <c r="V7446" s="4" t="str">
        <f>IF(Table1[[#This Row],[Ticket Status]]="Pending Customer Response","Yes","No")</f>
        <v>No</v>
      </c>
      <c r="W7446" s="5">
        <f ca="1">COUNTIFS(Table1[Agent_name],Table1[[#This Row],[Agent_name]],Table1[Month],Table1[[#This Row],[Month]])/160</f>
        <v>0.17499999999999999</v>
      </c>
    </row>
    <row r="7447" spans="1:23" x14ac:dyDescent="0.25">
      <c r="A7447">
        <v>7446</v>
      </c>
      <c r="B7447" t="s">
        <v>24074</v>
      </c>
      <c r="C7447" t="s">
        <v>24075</v>
      </c>
      <c r="D7447">
        <v>27</v>
      </c>
      <c r="E7447" t="s">
        <v>29</v>
      </c>
      <c r="F7447" t="s">
        <v>485</v>
      </c>
      <c r="G7447" s="1">
        <v>44496</v>
      </c>
      <c r="H7447" t="s">
        <v>67</v>
      </c>
      <c r="I7447" t="s">
        <v>46</v>
      </c>
      <c r="J7447" s="3" t="s">
        <v>24076</v>
      </c>
      <c r="K7447" t="s">
        <v>24</v>
      </c>
      <c r="M7447" t="s">
        <v>89</v>
      </c>
      <c r="N7447" t="s">
        <v>83</v>
      </c>
      <c r="O7447" s="2">
        <v>45078.709513888891</v>
      </c>
      <c r="R7447" t="str">
        <f t="shared" ca="1" si="116"/>
        <v>Meera</v>
      </c>
      <c r="S7447" t="str">
        <f>IFERROR(TEXT(DATEVALUE(LEFT(Table1[[#This Row],[Date of Purchase]],10)), "MMMM"), TEXT(Table1[[#This Row],[Date of Purchase]], "MMMM"))</f>
        <v>October</v>
      </c>
      <c r="T7447" t="str">
        <f>IF(OR(
  AND(Table1[[#This Row],[Ticket Priority]]="Critical", Table1[[#This Row],[Ticket Status]]&lt;&gt;"Closed"),
  AND(Table1[[#This Row],[Ticket Priority]]="High", Table1[[#This Row],[Ticket Status]]="Open")
), "Yes", "No")</f>
        <v>No</v>
      </c>
      <c r="U7447" s="4" t="str">
        <f>IF(Table1[[#This Row],[Ticket Status]]="Closed","Yes","No")</f>
        <v>No</v>
      </c>
      <c r="V7447" s="4" t="str">
        <f>IF(Table1[[#This Row],[Ticket Status]]="Pending Customer Response","Yes","No")</f>
        <v>Yes</v>
      </c>
      <c r="W7447" s="5">
        <f ca="1">COUNTIFS(Table1[Agent_name],Table1[[#This Row],[Agent_name]],Table1[Month],Table1[[#This Row],[Month]])/160</f>
        <v>0.23749999999999999</v>
      </c>
    </row>
    <row r="7448" spans="1:23" x14ac:dyDescent="0.25">
      <c r="A7448">
        <v>7447</v>
      </c>
      <c r="B7448" t="s">
        <v>24077</v>
      </c>
      <c r="C7448" t="s">
        <v>24078</v>
      </c>
      <c r="D7448">
        <v>62</v>
      </c>
      <c r="E7448" t="s">
        <v>19</v>
      </c>
      <c r="F7448" t="s">
        <v>223</v>
      </c>
      <c r="G7448" s="1">
        <v>44507</v>
      </c>
      <c r="H7448" t="s">
        <v>59</v>
      </c>
      <c r="I7448" t="s">
        <v>150</v>
      </c>
      <c r="J7448" s="3" t="s">
        <v>24079</v>
      </c>
      <c r="K7448" t="s">
        <v>24</v>
      </c>
      <c r="M7448" t="s">
        <v>143</v>
      </c>
      <c r="N7448" t="s">
        <v>33</v>
      </c>
      <c r="O7448" s="2">
        <v>45078.878263888888</v>
      </c>
      <c r="R7448" t="str">
        <f t="shared" ca="1" si="116"/>
        <v>Aisha</v>
      </c>
      <c r="S7448" t="str">
        <f>IFERROR(TEXT(DATEVALUE(LEFT(Table1[[#This Row],[Date of Purchase]],10)), "MMMM"), TEXT(Table1[[#This Row],[Date of Purchase]], "MMMM"))</f>
        <v>November</v>
      </c>
      <c r="T7448" t="str">
        <f>IF(OR(
  AND(Table1[[#This Row],[Ticket Priority]]="Critical", Table1[[#This Row],[Ticket Status]]&lt;&gt;"Closed"),
  AND(Table1[[#This Row],[Ticket Priority]]="High", Table1[[#This Row],[Ticket Status]]="Open")
), "Yes", "No")</f>
        <v>No</v>
      </c>
      <c r="U7448" s="4" t="str">
        <f>IF(Table1[[#This Row],[Ticket Status]]="Closed","Yes","No")</f>
        <v>No</v>
      </c>
      <c r="V7448" s="4" t="str">
        <f>IF(Table1[[#This Row],[Ticket Status]]="Pending Customer Response","Yes","No")</f>
        <v>Yes</v>
      </c>
      <c r="W7448" s="5">
        <f ca="1">COUNTIFS(Table1[Agent_name],Table1[[#This Row],[Agent_name]],Table1[Month],Table1[[#This Row],[Month]])/160</f>
        <v>0.85624999999999996</v>
      </c>
    </row>
    <row r="7449" spans="1:23" x14ac:dyDescent="0.25">
      <c r="A7449">
        <v>7448</v>
      </c>
      <c r="B7449" t="s">
        <v>10884</v>
      </c>
      <c r="C7449" t="s">
        <v>24080</v>
      </c>
      <c r="D7449">
        <v>27</v>
      </c>
      <c r="E7449" t="s">
        <v>29</v>
      </c>
      <c r="F7449" t="s">
        <v>421</v>
      </c>
      <c r="G7449" s="1">
        <v>43995</v>
      </c>
      <c r="H7449" t="s">
        <v>66</v>
      </c>
      <c r="I7449" t="s">
        <v>31</v>
      </c>
      <c r="J7449" s="3" t="s">
        <v>24081</v>
      </c>
      <c r="K7449" t="s">
        <v>62</v>
      </c>
      <c r="M7449" t="s">
        <v>89</v>
      </c>
      <c r="N7449" t="s">
        <v>55</v>
      </c>
      <c r="R7449" t="str">
        <f t="shared" ca="1" si="116"/>
        <v>Ravi</v>
      </c>
      <c r="S7449" t="str">
        <f>IFERROR(TEXT(DATEVALUE(LEFT(Table1[[#This Row],[Date of Purchase]],10)), "MMMM"), TEXT(Table1[[#This Row],[Date of Purchase]], "MMMM"))</f>
        <v>June</v>
      </c>
      <c r="T7449" t="str">
        <f>IF(OR(
  AND(Table1[[#This Row],[Ticket Priority]]="Critical", Table1[[#This Row],[Ticket Status]]&lt;&gt;"Closed"),
  AND(Table1[[#This Row],[Ticket Priority]]="High", Table1[[#This Row],[Ticket Status]]="Open")
), "Yes", "No")</f>
        <v>Yes</v>
      </c>
      <c r="U7449" s="4" t="str">
        <f>IF(Table1[[#This Row],[Ticket Status]]="Closed","Yes","No")</f>
        <v>No</v>
      </c>
      <c r="V7449" s="4" t="str">
        <f>IF(Table1[[#This Row],[Ticket Status]]="Pending Customer Response","Yes","No")</f>
        <v>No</v>
      </c>
      <c r="W7449" s="5">
        <f ca="1">COUNTIFS(Table1[Agent_name],Table1[[#This Row],[Agent_name]],Table1[Month],Table1[[#This Row],[Month]])/160</f>
        <v>0.58125000000000004</v>
      </c>
    </row>
    <row r="7450" spans="1:23" x14ac:dyDescent="0.25">
      <c r="A7450">
        <v>7449</v>
      </c>
      <c r="B7450" t="s">
        <v>24082</v>
      </c>
      <c r="C7450" t="s">
        <v>24083</v>
      </c>
      <c r="D7450">
        <v>26</v>
      </c>
      <c r="E7450" t="s">
        <v>58</v>
      </c>
      <c r="F7450" t="s">
        <v>129</v>
      </c>
      <c r="G7450" s="1">
        <v>43875</v>
      </c>
      <c r="H7450" t="s">
        <v>21</v>
      </c>
      <c r="I7450" t="s">
        <v>150</v>
      </c>
      <c r="J7450" s="3" t="s">
        <v>24084</v>
      </c>
      <c r="K7450" t="s">
        <v>39</v>
      </c>
      <c r="L7450" t="s">
        <v>24085</v>
      </c>
      <c r="M7450" t="s">
        <v>89</v>
      </c>
      <c r="N7450" t="s">
        <v>33</v>
      </c>
      <c r="O7450" s="2">
        <v>45078.269976851851</v>
      </c>
      <c r="P7450" s="2">
        <v>45078.837337962963</v>
      </c>
      <c r="Q7450">
        <v>2</v>
      </c>
      <c r="R7450" t="str">
        <f t="shared" ca="1" si="116"/>
        <v>Meera</v>
      </c>
      <c r="S7450" t="str">
        <f>IFERROR(TEXT(DATEVALUE(LEFT(Table1[[#This Row],[Date of Purchase]],10)), "MMMM"), TEXT(Table1[[#This Row],[Date of Purchase]], "MMMM"))</f>
        <v>February</v>
      </c>
      <c r="T7450" t="str">
        <f>IF(OR(
  AND(Table1[[#This Row],[Ticket Priority]]="Critical", Table1[[#This Row],[Ticket Status]]&lt;&gt;"Closed"),
  AND(Table1[[#This Row],[Ticket Priority]]="High", Table1[[#This Row],[Ticket Status]]="Open")
), "Yes", "No")</f>
        <v>No</v>
      </c>
      <c r="U7450" s="4" t="str">
        <f>IF(Table1[[#This Row],[Ticket Status]]="Closed","Yes","No")</f>
        <v>Yes</v>
      </c>
      <c r="V7450" s="4" t="str">
        <f>IF(Table1[[#This Row],[Ticket Status]]="Pending Customer Response","Yes","No")</f>
        <v>No</v>
      </c>
      <c r="W7450" s="5">
        <f ca="1">COUNTIFS(Table1[Agent_name],Table1[[#This Row],[Agent_name]],Table1[Month],Table1[[#This Row],[Month]])/160</f>
        <v>0.21249999999999999</v>
      </c>
    </row>
    <row r="7451" spans="1:23" x14ac:dyDescent="0.25">
      <c r="A7451">
        <v>7450</v>
      </c>
      <c r="B7451" t="s">
        <v>24086</v>
      </c>
      <c r="C7451" t="s">
        <v>24087</v>
      </c>
      <c r="D7451">
        <v>53</v>
      </c>
      <c r="E7451" t="s">
        <v>29</v>
      </c>
      <c r="F7451" t="s">
        <v>117</v>
      </c>
      <c r="G7451" s="1">
        <v>44009</v>
      </c>
      <c r="H7451" t="s">
        <v>67</v>
      </c>
      <c r="I7451" t="s">
        <v>99</v>
      </c>
      <c r="J7451" s="3" t="s">
        <v>24088</v>
      </c>
      <c r="K7451" t="s">
        <v>39</v>
      </c>
      <c r="L7451" t="s">
        <v>24089</v>
      </c>
      <c r="M7451" t="s">
        <v>41</v>
      </c>
      <c r="N7451" t="s">
        <v>33</v>
      </c>
      <c r="O7451" s="2">
        <v>45078.254710648151</v>
      </c>
      <c r="P7451" s="2">
        <v>45078.133877314816</v>
      </c>
      <c r="Q7451">
        <v>2</v>
      </c>
      <c r="R7451" t="str">
        <f t="shared" ca="1" si="116"/>
        <v>Meera</v>
      </c>
      <c r="S7451" t="str">
        <f>IFERROR(TEXT(DATEVALUE(LEFT(Table1[[#This Row],[Date of Purchase]],10)), "MMMM"), TEXT(Table1[[#This Row],[Date of Purchase]], "MMMM"))</f>
        <v>June</v>
      </c>
      <c r="T7451" t="str">
        <f>IF(OR(
  AND(Table1[[#This Row],[Ticket Priority]]="Critical", Table1[[#This Row],[Ticket Status]]&lt;&gt;"Closed"),
  AND(Table1[[#This Row],[Ticket Priority]]="High", Table1[[#This Row],[Ticket Status]]="Open")
), "Yes", "No")</f>
        <v>No</v>
      </c>
      <c r="U7451" s="4" t="str">
        <f>IF(Table1[[#This Row],[Ticket Status]]="Closed","Yes","No")</f>
        <v>Yes</v>
      </c>
      <c r="V7451" s="4" t="str">
        <f>IF(Table1[[#This Row],[Ticket Status]]="Pending Customer Response","Yes","No")</f>
        <v>No</v>
      </c>
      <c r="W7451" s="5">
        <f ca="1">COUNTIFS(Table1[Agent_name],Table1[[#This Row],[Agent_name]],Table1[Month],Table1[[#This Row],[Month]])/160</f>
        <v>0.13125000000000001</v>
      </c>
    </row>
    <row r="7452" spans="1:23" x14ac:dyDescent="0.25">
      <c r="A7452">
        <v>7451</v>
      </c>
      <c r="B7452" t="s">
        <v>24090</v>
      </c>
      <c r="C7452" t="s">
        <v>24091</v>
      </c>
      <c r="D7452">
        <v>33</v>
      </c>
      <c r="E7452" t="s">
        <v>58</v>
      </c>
      <c r="F7452" t="s">
        <v>286</v>
      </c>
      <c r="G7452" s="1">
        <v>44363</v>
      </c>
      <c r="H7452" t="s">
        <v>21</v>
      </c>
      <c r="I7452" t="s">
        <v>59</v>
      </c>
      <c r="J7452" s="3" t="s">
        <v>24092</v>
      </c>
      <c r="K7452" t="s">
        <v>62</v>
      </c>
      <c r="M7452" t="s">
        <v>143</v>
      </c>
      <c r="N7452" t="s">
        <v>33</v>
      </c>
      <c r="R7452" t="str">
        <f t="shared" ca="1" si="116"/>
        <v>Ravi</v>
      </c>
      <c r="S7452" t="str">
        <f>IFERROR(TEXT(DATEVALUE(LEFT(Table1[[#This Row],[Date of Purchase]],10)), "MMMM"), TEXT(Table1[[#This Row],[Date of Purchase]], "MMMM"))</f>
        <v>June</v>
      </c>
      <c r="T7452" t="str">
        <f>IF(OR(
  AND(Table1[[#This Row],[Ticket Priority]]="Critical", Table1[[#This Row],[Ticket Status]]&lt;&gt;"Closed"),
  AND(Table1[[#This Row],[Ticket Priority]]="High", Table1[[#This Row],[Ticket Status]]="Open")
), "Yes", "No")</f>
        <v>No</v>
      </c>
      <c r="U7452" s="4" t="str">
        <f>IF(Table1[[#This Row],[Ticket Status]]="Closed","Yes","No")</f>
        <v>No</v>
      </c>
      <c r="V7452" s="4" t="str">
        <f>IF(Table1[[#This Row],[Ticket Status]]="Pending Customer Response","Yes","No")</f>
        <v>No</v>
      </c>
      <c r="W7452" s="5">
        <f ca="1">COUNTIFS(Table1[Agent_name],Table1[[#This Row],[Agent_name]],Table1[Month],Table1[[#This Row],[Month]])/160</f>
        <v>0.58125000000000004</v>
      </c>
    </row>
    <row r="7453" spans="1:23" x14ac:dyDescent="0.25">
      <c r="A7453">
        <v>7452</v>
      </c>
      <c r="B7453" t="s">
        <v>24093</v>
      </c>
      <c r="C7453" t="s">
        <v>24094</v>
      </c>
      <c r="D7453">
        <v>44</v>
      </c>
      <c r="E7453" t="s">
        <v>19</v>
      </c>
      <c r="F7453" t="s">
        <v>134</v>
      </c>
      <c r="G7453" s="1">
        <v>44342</v>
      </c>
      <c r="H7453" t="s">
        <v>66</v>
      </c>
      <c r="I7453" t="s">
        <v>46</v>
      </c>
      <c r="J7453" s="3" t="s">
        <v>24095</v>
      </c>
      <c r="K7453" t="s">
        <v>24</v>
      </c>
      <c r="M7453" t="s">
        <v>89</v>
      </c>
      <c r="N7453" t="s">
        <v>33</v>
      </c>
      <c r="O7453" s="2">
        <v>45078.622800925928</v>
      </c>
      <c r="R7453" t="str">
        <f t="shared" ca="1" si="116"/>
        <v>Sara</v>
      </c>
      <c r="S7453" t="str">
        <f>IFERROR(TEXT(DATEVALUE(LEFT(Table1[[#This Row],[Date of Purchase]],10)), "MMMM"), TEXT(Table1[[#This Row],[Date of Purchase]], "MMMM"))</f>
        <v>May</v>
      </c>
      <c r="T7453" t="str">
        <f>IF(OR(
  AND(Table1[[#This Row],[Ticket Priority]]="Critical", Table1[[#This Row],[Ticket Status]]&lt;&gt;"Closed"),
  AND(Table1[[#This Row],[Ticket Priority]]="High", Table1[[#This Row],[Ticket Status]]="Open")
), "Yes", "No")</f>
        <v>No</v>
      </c>
      <c r="U7453" s="4" t="str">
        <f>IF(Table1[[#This Row],[Ticket Status]]="Closed","Yes","No")</f>
        <v>No</v>
      </c>
      <c r="V7453" s="4" t="str">
        <f>IF(Table1[[#This Row],[Ticket Status]]="Pending Customer Response","Yes","No")</f>
        <v>Yes</v>
      </c>
      <c r="W7453" s="5">
        <f ca="1">COUNTIFS(Table1[Agent_name],Table1[[#This Row],[Agent_name]],Table1[Month],Table1[[#This Row],[Month]])/160</f>
        <v>0.64375000000000004</v>
      </c>
    </row>
    <row r="7454" spans="1:23" x14ac:dyDescent="0.25">
      <c r="A7454">
        <v>7453</v>
      </c>
      <c r="B7454" t="s">
        <v>3846</v>
      </c>
      <c r="C7454" t="s">
        <v>24096</v>
      </c>
      <c r="D7454">
        <v>60</v>
      </c>
      <c r="E7454" t="s">
        <v>58</v>
      </c>
      <c r="F7454" t="s">
        <v>286</v>
      </c>
      <c r="G7454" s="1">
        <v>43833</v>
      </c>
      <c r="H7454" t="s">
        <v>66</v>
      </c>
      <c r="I7454" t="s">
        <v>37</v>
      </c>
      <c r="J7454" s="3" t="s">
        <v>24097</v>
      </c>
      <c r="K7454" t="s">
        <v>24</v>
      </c>
      <c r="M7454" t="s">
        <v>41</v>
      </c>
      <c r="N7454" t="s">
        <v>55</v>
      </c>
      <c r="O7454" s="2">
        <v>45078.464490740742</v>
      </c>
      <c r="R7454" t="str">
        <f t="shared" ca="1" si="116"/>
        <v>Aisha</v>
      </c>
      <c r="S7454" t="str">
        <f>IFERROR(TEXT(DATEVALUE(LEFT(Table1[[#This Row],[Date of Purchase]],10)), "MMMM"), TEXT(Table1[[#This Row],[Date of Purchase]], "MMMM"))</f>
        <v>January</v>
      </c>
      <c r="T7454" t="str">
        <f>IF(OR(
  AND(Table1[[#This Row],[Ticket Priority]]="Critical", Table1[[#This Row],[Ticket Status]]&lt;&gt;"Closed"),
  AND(Table1[[#This Row],[Ticket Priority]]="High", Table1[[#This Row],[Ticket Status]]="Open")
), "Yes", "No")</f>
        <v>No</v>
      </c>
      <c r="U7454" s="4" t="str">
        <f>IF(Table1[[#This Row],[Ticket Status]]="Closed","Yes","No")</f>
        <v>No</v>
      </c>
      <c r="V7454" s="4" t="str">
        <f>IF(Table1[[#This Row],[Ticket Status]]="Pending Customer Response","Yes","No")</f>
        <v>Yes</v>
      </c>
      <c r="W7454" s="5">
        <f ca="1">COUNTIFS(Table1[Agent_name],Table1[[#This Row],[Agent_name]],Table1[Month],Table1[[#This Row],[Month]])/160</f>
        <v>0.83125000000000004</v>
      </c>
    </row>
    <row r="7455" spans="1:23" x14ac:dyDescent="0.25">
      <c r="A7455">
        <v>7454</v>
      </c>
      <c r="B7455" t="s">
        <v>24098</v>
      </c>
      <c r="C7455" t="s">
        <v>24099</v>
      </c>
      <c r="D7455">
        <v>58</v>
      </c>
      <c r="E7455" t="s">
        <v>58</v>
      </c>
      <c r="F7455" t="s">
        <v>421</v>
      </c>
      <c r="G7455" s="1">
        <v>44367</v>
      </c>
      <c r="H7455" t="s">
        <v>21</v>
      </c>
      <c r="I7455" t="s">
        <v>141</v>
      </c>
      <c r="J7455" s="3" t="s">
        <v>24100</v>
      </c>
      <c r="K7455" t="s">
        <v>39</v>
      </c>
      <c r="L7455" t="s">
        <v>24101</v>
      </c>
      <c r="M7455" t="s">
        <v>89</v>
      </c>
      <c r="N7455" t="s">
        <v>26</v>
      </c>
      <c r="O7455" s="2">
        <v>45079.021458333336</v>
      </c>
      <c r="P7455" s="2">
        <v>45078.492291666669</v>
      </c>
      <c r="Q7455">
        <v>3</v>
      </c>
      <c r="R7455" t="str">
        <f t="shared" ca="1" si="116"/>
        <v>Aisha</v>
      </c>
      <c r="S7455" t="str">
        <f>IFERROR(TEXT(DATEVALUE(LEFT(Table1[[#This Row],[Date of Purchase]],10)), "MMMM"), TEXT(Table1[[#This Row],[Date of Purchase]], "MMMM"))</f>
        <v>June</v>
      </c>
      <c r="T7455" t="str">
        <f>IF(OR(
  AND(Table1[[#This Row],[Ticket Priority]]="Critical", Table1[[#This Row],[Ticket Status]]&lt;&gt;"Closed"),
  AND(Table1[[#This Row],[Ticket Priority]]="High", Table1[[#This Row],[Ticket Status]]="Open")
), "Yes", "No")</f>
        <v>No</v>
      </c>
      <c r="U7455" s="4" t="str">
        <f>IF(Table1[[#This Row],[Ticket Status]]="Closed","Yes","No")</f>
        <v>Yes</v>
      </c>
      <c r="V7455" s="4" t="str">
        <f>IF(Table1[[#This Row],[Ticket Status]]="Pending Customer Response","Yes","No")</f>
        <v>No</v>
      </c>
      <c r="W7455" s="5">
        <f ca="1">COUNTIFS(Table1[Agent_name],Table1[[#This Row],[Agent_name]],Table1[Month],Table1[[#This Row],[Month]])/160</f>
        <v>0.89375000000000004</v>
      </c>
    </row>
    <row r="7456" spans="1:23" x14ac:dyDescent="0.25">
      <c r="A7456">
        <v>7455</v>
      </c>
      <c r="B7456" t="s">
        <v>8920</v>
      </c>
      <c r="C7456" t="s">
        <v>5271</v>
      </c>
      <c r="D7456">
        <v>41</v>
      </c>
      <c r="E7456" t="s">
        <v>58</v>
      </c>
      <c r="F7456" t="s">
        <v>339</v>
      </c>
      <c r="G7456" s="1">
        <v>44037</v>
      </c>
      <c r="H7456" t="s">
        <v>21</v>
      </c>
      <c r="I7456" t="s">
        <v>67</v>
      </c>
      <c r="J7456" s="3" t="s">
        <v>24102</v>
      </c>
      <c r="K7456" t="s">
        <v>62</v>
      </c>
      <c r="M7456" t="s">
        <v>143</v>
      </c>
      <c r="N7456" t="s">
        <v>83</v>
      </c>
      <c r="R7456" t="str">
        <f t="shared" ca="1" si="116"/>
        <v>Priya</v>
      </c>
      <c r="S7456" t="str">
        <f>IFERROR(TEXT(DATEVALUE(LEFT(Table1[[#This Row],[Date of Purchase]],10)), "MMMM"), TEXT(Table1[[#This Row],[Date of Purchase]], "MMMM"))</f>
        <v>July</v>
      </c>
      <c r="T7456" t="str">
        <f>IF(OR(
  AND(Table1[[#This Row],[Ticket Priority]]="Critical", Table1[[#This Row],[Ticket Status]]&lt;&gt;"Closed"),
  AND(Table1[[#This Row],[Ticket Priority]]="High", Table1[[#This Row],[Ticket Status]]="Open")
), "Yes", "No")</f>
        <v>No</v>
      </c>
      <c r="U7456" s="4" t="str">
        <f>IF(Table1[[#This Row],[Ticket Status]]="Closed","Yes","No")</f>
        <v>No</v>
      </c>
      <c r="V7456" s="4" t="str">
        <f>IF(Table1[[#This Row],[Ticket Status]]="Pending Customer Response","Yes","No")</f>
        <v>No</v>
      </c>
      <c r="W7456" s="5">
        <f ca="1">COUNTIFS(Table1[Agent_name],Table1[[#This Row],[Agent_name]],Table1[Month],Table1[[#This Row],[Month]])/160</f>
        <v>0.45</v>
      </c>
    </row>
    <row r="7457" spans="1:23" x14ac:dyDescent="0.25">
      <c r="A7457">
        <v>7456</v>
      </c>
      <c r="B7457" t="s">
        <v>24103</v>
      </c>
      <c r="C7457" t="s">
        <v>24104</v>
      </c>
      <c r="D7457">
        <v>35</v>
      </c>
      <c r="E7457" t="s">
        <v>29</v>
      </c>
      <c r="F7457" t="s">
        <v>281</v>
      </c>
      <c r="G7457" s="1">
        <v>43985</v>
      </c>
      <c r="H7457" t="s">
        <v>66</v>
      </c>
      <c r="I7457" t="s">
        <v>59</v>
      </c>
      <c r="J7457" s="3" t="s">
        <v>24105</v>
      </c>
      <c r="K7457" t="s">
        <v>24</v>
      </c>
      <c r="M7457" t="s">
        <v>143</v>
      </c>
      <c r="N7457" t="s">
        <v>26</v>
      </c>
      <c r="O7457" s="2">
        <v>45078.20621527778</v>
      </c>
      <c r="R7457" t="str">
        <f t="shared" ca="1" si="116"/>
        <v>Aisha</v>
      </c>
      <c r="S7457" t="str">
        <f>IFERROR(TEXT(DATEVALUE(LEFT(Table1[[#This Row],[Date of Purchase]],10)), "MMMM"), TEXT(Table1[[#This Row],[Date of Purchase]], "MMMM"))</f>
        <v>June</v>
      </c>
      <c r="T7457" t="str">
        <f>IF(OR(
  AND(Table1[[#This Row],[Ticket Priority]]="Critical", Table1[[#This Row],[Ticket Status]]&lt;&gt;"Closed"),
  AND(Table1[[#This Row],[Ticket Priority]]="High", Table1[[#This Row],[Ticket Status]]="Open")
), "Yes", "No")</f>
        <v>No</v>
      </c>
      <c r="U7457" s="4" t="str">
        <f>IF(Table1[[#This Row],[Ticket Status]]="Closed","Yes","No")</f>
        <v>No</v>
      </c>
      <c r="V7457" s="4" t="str">
        <f>IF(Table1[[#This Row],[Ticket Status]]="Pending Customer Response","Yes","No")</f>
        <v>Yes</v>
      </c>
      <c r="W7457" s="5">
        <f ca="1">COUNTIFS(Table1[Agent_name],Table1[[#This Row],[Agent_name]],Table1[Month],Table1[[#This Row],[Month]])/160</f>
        <v>0.89375000000000004</v>
      </c>
    </row>
    <row r="7458" spans="1:23" x14ac:dyDescent="0.25">
      <c r="A7458">
        <v>7457</v>
      </c>
      <c r="B7458" t="s">
        <v>24106</v>
      </c>
      <c r="C7458" t="s">
        <v>24107</v>
      </c>
      <c r="D7458">
        <v>65</v>
      </c>
      <c r="E7458" t="s">
        <v>58</v>
      </c>
      <c r="F7458" t="s">
        <v>30</v>
      </c>
      <c r="G7458" s="1">
        <v>44096</v>
      </c>
      <c r="H7458" t="s">
        <v>66</v>
      </c>
      <c r="I7458" t="s">
        <v>99</v>
      </c>
      <c r="J7458" s="3" t="s">
        <v>24108</v>
      </c>
      <c r="K7458" t="s">
        <v>39</v>
      </c>
      <c r="L7458" t="s">
        <v>24109</v>
      </c>
      <c r="M7458" t="s">
        <v>143</v>
      </c>
      <c r="N7458" t="s">
        <v>83</v>
      </c>
      <c r="O7458" s="2">
        <v>45079.020810185182</v>
      </c>
      <c r="P7458" s="2">
        <v>45078.723587962966</v>
      </c>
      <c r="Q7458">
        <v>4</v>
      </c>
      <c r="R7458" t="str">
        <f t="shared" ca="1" si="116"/>
        <v>Mohit</v>
      </c>
      <c r="S7458" t="str">
        <f>IFERROR(TEXT(DATEVALUE(LEFT(Table1[[#This Row],[Date of Purchase]],10)), "MMMM"), TEXT(Table1[[#This Row],[Date of Purchase]], "MMMM"))</f>
        <v>September</v>
      </c>
      <c r="T7458" t="str">
        <f>IF(OR(
  AND(Table1[[#This Row],[Ticket Priority]]="Critical", Table1[[#This Row],[Ticket Status]]&lt;&gt;"Closed"),
  AND(Table1[[#This Row],[Ticket Priority]]="High", Table1[[#This Row],[Ticket Status]]="Open")
), "Yes", "No")</f>
        <v>No</v>
      </c>
      <c r="U7458" s="4" t="str">
        <f>IF(Table1[[#This Row],[Ticket Status]]="Closed","Yes","No")</f>
        <v>Yes</v>
      </c>
      <c r="V7458" s="4" t="str">
        <f>IF(Table1[[#This Row],[Ticket Status]]="Pending Customer Response","Yes","No")</f>
        <v>No</v>
      </c>
      <c r="W7458" s="5">
        <f ca="1">COUNTIFS(Table1[Agent_name],Table1[[#This Row],[Agent_name]],Table1[Month],Table1[[#This Row],[Month]])/160</f>
        <v>0.38124999999999998</v>
      </c>
    </row>
    <row r="7459" spans="1:23" x14ac:dyDescent="0.25">
      <c r="A7459">
        <v>7458</v>
      </c>
      <c r="B7459" t="s">
        <v>24110</v>
      </c>
      <c r="C7459" t="s">
        <v>24111</v>
      </c>
      <c r="D7459">
        <v>56</v>
      </c>
      <c r="E7459" t="s">
        <v>29</v>
      </c>
      <c r="F7459" t="s">
        <v>112</v>
      </c>
      <c r="G7459" s="1">
        <v>44350</v>
      </c>
      <c r="H7459" t="s">
        <v>67</v>
      </c>
      <c r="I7459" t="s">
        <v>37</v>
      </c>
      <c r="J7459" s="3" t="s">
        <v>1885</v>
      </c>
      <c r="K7459" t="s">
        <v>62</v>
      </c>
      <c r="M7459" t="s">
        <v>25</v>
      </c>
      <c r="N7459" t="s">
        <v>55</v>
      </c>
      <c r="R7459" t="str">
        <f t="shared" ca="1" si="116"/>
        <v>Ravi</v>
      </c>
      <c r="S7459" t="str">
        <f>IFERROR(TEXT(DATEVALUE(LEFT(Table1[[#This Row],[Date of Purchase]],10)), "MMMM"), TEXT(Table1[[#This Row],[Date of Purchase]], "MMMM"))</f>
        <v>June</v>
      </c>
      <c r="T7459" t="str">
        <f>IF(OR(
  AND(Table1[[#This Row],[Ticket Priority]]="Critical", Table1[[#This Row],[Ticket Status]]&lt;&gt;"Closed"),
  AND(Table1[[#This Row],[Ticket Priority]]="High", Table1[[#This Row],[Ticket Status]]="Open")
), "Yes", "No")</f>
        <v>Yes</v>
      </c>
      <c r="U7459" s="4" t="str">
        <f>IF(Table1[[#This Row],[Ticket Status]]="Closed","Yes","No")</f>
        <v>No</v>
      </c>
      <c r="V7459" s="4" t="str">
        <f>IF(Table1[[#This Row],[Ticket Status]]="Pending Customer Response","Yes","No")</f>
        <v>No</v>
      </c>
      <c r="W7459" s="5">
        <f ca="1">COUNTIFS(Table1[Agent_name],Table1[[#This Row],[Agent_name]],Table1[Month],Table1[[#This Row],[Month]])/160</f>
        <v>0.58125000000000004</v>
      </c>
    </row>
    <row r="7460" spans="1:23" x14ac:dyDescent="0.25">
      <c r="A7460">
        <v>7459</v>
      </c>
      <c r="B7460" t="s">
        <v>24112</v>
      </c>
      <c r="C7460" t="s">
        <v>24113</v>
      </c>
      <c r="D7460">
        <v>32</v>
      </c>
      <c r="E7460" t="s">
        <v>19</v>
      </c>
      <c r="F7460" t="s">
        <v>161</v>
      </c>
      <c r="G7460" s="1">
        <v>44156</v>
      </c>
      <c r="H7460" t="s">
        <v>66</v>
      </c>
      <c r="I7460" t="s">
        <v>59</v>
      </c>
      <c r="J7460" s="3" t="s">
        <v>24114</v>
      </c>
      <c r="K7460" t="s">
        <v>62</v>
      </c>
      <c r="M7460" t="s">
        <v>41</v>
      </c>
      <c r="N7460" t="s">
        <v>33</v>
      </c>
      <c r="R7460" t="str">
        <f t="shared" ca="1" si="116"/>
        <v>Ravi</v>
      </c>
      <c r="S7460" t="str">
        <f>IFERROR(TEXT(DATEVALUE(LEFT(Table1[[#This Row],[Date of Purchase]],10)), "MMMM"), TEXT(Table1[[#This Row],[Date of Purchase]], "MMMM"))</f>
        <v>November</v>
      </c>
      <c r="T7460" t="str">
        <f>IF(OR(
  AND(Table1[[#This Row],[Ticket Priority]]="Critical", Table1[[#This Row],[Ticket Status]]&lt;&gt;"Closed"),
  AND(Table1[[#This Row],[Ticket Priority]]="High", Table1[[#This Row],[Ticket Status]]="Open")
), "Yes", "No")</f>
        <v>No</v>
      </c>
      <c r="U7460" s="4" t="str">
        <f>IF(Table1[[#This Row],[Ticket Status]]="Closed","Yes","No")</f>
        <v>No</v>
      </c>
      <c r="V7460" s="4" t="str">
        <f>IF(Table1[[#This Row],[Ticket Status]]="Pending Customer Response","Yes","No")</f>
        <v>No</v>
      </c>
      <c r="W7460" s="5">
        <f ca="1">COUNTIFS(Table1[Agent_name],Table1[[#This Row],[Agent_name]],Table1[Month],Table1[[#This Row],[Month]])/160</f>
        <v>0.61875000000000002</v>
      </c>
    </row>
    <row r="7461" spans="1:23" x14ac:dyDescent="0.25">
      <c r="A7461">
        <v>7460</v>
      </c>
      <c r="B7461" t="s">
        <v>3785</v>
      </c>
      <c r="C7461" t="s">
        <v>24115</v>
      </c>
      <c r="D7461">
        <v>51</v>
      </c>
      <c r="E7461" t="s">
        <v>29</v>
      </c>
      <c r="F7461" t="s">
        <v>456</v>
      </c>
      <c r="G7461" s="1">
        <v>44528</v>
      </c>
      <c r="H7461" t="s">
        <v>66</v>
      </c>
      <c r="I7461" t="s">
        <v>46</v>
      </c>
      <c r="J7461" s="3" t="s">
        <v>24116</v>
      </c>
      <c r="K7461" t="s">
        <v>24</v>
      </c>
      <c r="M7461" t="s">
        <v>25</v>
      </c>
      <c r="N7461" t="s">
        <v>26</v>
      </c>
      <c r="O7461" s="2">
        <v>45078.630567129629</v>
      </c>
      <c r="R7461" t="str">
        <f t="shared" ca="1" si="116"/>
        <v>Mohit</v>
      </c>
      <c r="S7461" t="str">
        <f>IFERROR(TEXT(DATEVALUE(LEFT(Table1[[#This Row],[Date of Purchase]],10)), "MMMM"), TEXT(Table1[[#This Row],[Date of Purchase]], "MMMM"))</f>
        <v>November</v>
      </c>
      <c r="T7461" t="str">
        <f>IF(OR(
  AND(Table1[[#This Row],[Ticket Priority]]="Critical", Table1[[#This Row],[Ticket Status]]&lt;&gt;"Closed"),
  AND(Table1[[#This Row],[Ticket Priority]]="High", Table1[[#This Row],[Ticket Status]]="Open")
), "Yes", "No")</f>
        <v>Yes</v>
      </c>
      <c r="U7461" s="4" t="str">
        <f>IF(Table1[[#This Row],[Ticket Status]]="Closed","Yes","No")</f>
        <v>No</v>
      </c>
      <c r="V7461" s="4" t="str">
        <f>IF(Table1[[#This Row],[Ticket Status]]="Pending Customer Response","Yes","No")</f>
        <v>Yes</v>
      </c>
      <c r="W7461" s="5">
        <f ca="1">COUNTIFS(Table1[Agent_name],Table1[[#This Row],[Agent_name]],Table1[Month],Table1[[#This Row],[Month]])/160</f>
        <v>0.4375</v>
      </c>
    </row>
    <row r="7462" spans="1:23" x14ac:dyDescent="0.25">
      <c r="A7462">
        <v>7461</v>
      </c>
      <c r="B7462" t="s">
        <v>24117</v>
      </c>
      <c r="C7462" t="s">
        <v>24118</v>
      </c>
      <c r="D7462">
        <v>68</v>
      </c>
      <c r="E7462" t="s">
        <v>19</v>
      </c>
      <c r="F7462" t="s">
        <v>92</v>
      </c>
      <c r="G7462" s="1">
        <v>44526</v>
      </c>
      <c r="H7462" t="s">
        <v>59</v>
      </c>
      <c r="I7462" t="s">
        <v>22</v>
      </c>
      <c r="J7462" s="3" t="s">
        <v>24119</v>
      </c>
      <c r="K7462" t="s">
        <v>24</v>
      </c>
      <c r="M7462" t="s">
        <v>143</v>
      </c>
      <c r="N7462" t="s">
        <v>55</v>
      </c>
      <c r="O7462" s="2">
        <v>45078.675729166665</v>
      </c>
      <c r="R7462" t="str">
        <f t="shared" ca="1" si="116"/>
        <v>Ravi</v>
      </c>
      <c r="S7462" t="str">
        <f>IFERROR(TEXT(DATEVALUE(LEFT(Table1[[#This Row],[Date of Purchase]],10)), "MMMM"), TEXT(Table1[[#This Row],[Date of Purchase]], "MMMM"))</f>
        <v>November</v>
      </c>
      <c r="T7462" t="str">
        <f>IF(OR(
  AND(Table1[[#This Row],[Ticket Priority]]="Critical", Table1[[#This Row],[Ticket Status]]&lt;&gt;"Closed"),
  AND(Table1[[#This Row],[Ticket Priority]]="High", Table1[[#This Row],[Ticket Status]]="Open")
), "Yes", "No")</f>
        <v>No</v>
      </c>
      <c r="U7462" s="4" t="str">
        <f>IF(Table1[[#This Row],[Ticket Status]]="Closed","Yes","No")</f>
        <v>No</v>
      </c>
      <c r="V7462" s="4" t="str">
        <f>IF(Table1[[#This Row],[Ticket Status]]="Pending Customer Response","Yes","No")</f>
        <v>Yes</v>
      </c>
      <c r="W7462" s="5">
        <f ca="1">COUNTIFS(Table1[Agent_name],Table1[[#This Row],[Agent_name]],Table1[Month],Table1[[#This Row],[Month]])/160</f>
        <v>0.61875000000000002</v>
      </c>
    </row>
    <row r="7463" spans="1:23" x14ac:dyDescent="0.25">
      <c r="A7463">
        <v>7462</v>
      </c>
      <c r="B7463" t="s">
        <v>24120</v>
      </c>
      <c r="C7463" t="s">
        <v>24121</v>
      </c>
      <c r="D7463">
        <v>18</v>
      </c>
      <c r="E7463" t="s">
        <v>58</v>
      </c>
      <c r="F7463" t="s">
        <v>202</v>
      </c>
      <c r="G7463" s="1">
        <v>44436</v>
      </c>
      <c r="H7463" t="s">
        <v>59</v>
      </c>
      <c r="I7463" t="s">
        <v>77</v>
      </c>
      <c r="J7463" s="3" t="s">
        <v>24122</v>
      </c>
      <c r="K7463" t="s">
        <v>24</v>
      </c>
      <c r="M7463" t="s">
        <v>41</v>
      </c>
      <c r="N7463" t="s">
        <v>55</v>
      </c>
      <c r="O7463" s="2">
        <v>45078.884074074071</v>
      </c>
      <c r="R7463" t="str">
        <f t="shared" ca="1" si="116"/>
        <v>Divya</v>
      </c>
      <c r="S7463" t="str">
        <f>IFERROR(TEXT(DATEVALUE(LEFT(Table1[[#This Row],[Date of Purchase]],10)), "MMMM"), TEXT(Table1[[#This Row],[Date of Purchase]], "MMMM"))</f>
        <v>August</v>
      </c>
      <c r="T7463" t="str">
        <f>IF(OR(
  AND(Table1[[#This Row],[Ticket Priority]]="Critical", Table1[[#This Row],[Ticket Status]]&lt;&gt;"Closed"),
  AND(Table1[[#This Row],[Ticket Priority]]="High", Table1[[#This Row],[Ticket Status]]="Open")
), "Yes", "No")</f>
        <v>No</v>
      </c>
      <c r="U7463" s="4" t="str">
        <f>IF(Table1[[#This Row],[Ticket Status]]="Closed","Yes","No")</f>
        <v>No</v>
      </c>
      <c r="V7463" s="4" t="str">
        <f>IF(Table1[[#This Row],[Ticket Status]]="Pending Customer Response","Yes","No")</f>
        <v>Yes</v>
      </c>
      <c r="W7463" s="5">
        <f ca="1">COUNTIFS(Table1[Agent_name],Table1[[#This Row],[Agent_name]],Table1[Month],Table1[[#This Row],[Month]])/160</f>
        <v>0.1875</v>
      </c>
    </row>
    <row r="7464" spans="1:23" x14ac:dyDescent="0.25">
      <c r="A7464">
        <v>7463</v>
      </c>
      <c r="B7464" t="s">
        <v>24123</v>
      </c>
      <c r="C7464" t="s">
        <v>24124</v>
      </c>
      <c r="D7464">
        <v>46</v>
      </c>
      <c r="E7464" t="s">
        <v>29</v>
      </c>
      <c r="F7464" t="s">
        <v>421</v>
      </c>
      <c r="G7464" s="1">
        <v>44002</v>
      </c>
      <c r="H7464" t="s">
        <v>66</v>
      </c>
      <c r="I7464" t="s">
        <v>93</v>
      </c>
      <c r="J7464" s="3" t="s">
        <v>24125</v>
      </c>
      <c r="K7464" t="s">
        <v>24</v>
      </c>
      <c r="M7464" t="s">
        <v>41</v>
      </c>
      <c r="N7464" t="s">
        <v>33</v>
      </c>
      <c r="O7464" s="2">
        <v>45078.423680555556</v>
      </c>
      <c r="R7464" t="str">
        <f t="shared" ca="1" si="116"/>
        <v>Sara</v>
      </c>
      <c r="S7464" t="str">
        <f>IFERROR(TEXT(DATEVALUE(LEFT(Table1[[#This Row],[Date of Purchase]],10)), "MMMM"), TEXT(Table1[[#This Row],[Date of Purchase]], "MMMM"))</f>
        <v>June</v>
      </c>
      <c r="T7464" t="str">
        <f>IF(OR(
  AND(Table1[[#This Row],[Ticket Priority]]="Critical", Table1[[#This Row],[Ticket Status]]&lt;&gt;"Closed"),
  AND(Table1[[#This Row],[Ticket Priority]]="High", Table1[[#This Row],[Ticket Status]]="Open")
), "Yes", "No")</f>
        <v>No</v>
      </c>
      <c r="U7464" s="4" t="str">
        <f>IF(Table1[[#This Row],[Ticket Status]]="Closed","Yes","No")</f>
        <v>No</v>
      </c>
      <c r="V7464" s="4" t="str">
        <f>IF(Table1[[#This Row],[Ticket Status]]="Pending Customer Response","Yes","No")</f>
        <v>Yes</v>
      </c>
      <c r="W7464" s="5">
        <f ca="1">COUNTIFS(Table1[Agent_name],Table1[[#This Row],[Agent_name]],Table1[Month],Table1[[#This Row],[Month]])/160</f>
        <v>0.65</v>
      </c>
    </row>
    <row r="7465" spans="1:23" x14ac:dyDescent="0.25">
      <c r="A7465">
        <v>7464</v>
      </c>
      <c r="B7465" t="s">
        <v>24126</v>
      </c>
      <c r="C7465" t="s">
        <v>24127</v>
      </c>
      <c r="D7465">
        <v>24</v>
      </c>
      <c r="E7465" t="s">
        <v>19</v>
      </c>
      <c r="F7465" t="s">
        <v>202</v>
      </c>
      <c r="G7465" s="1">
        <v>44063</v>
      </c>
      <c r="H7465" t="s">
        <v>45</v>
      </c>
      <c r="I7465" t="s">
        <v>22</v>
      </c>
      <c r="J7465" s="3" t="s">
        <v>24128</v>
      </c>
      <c r="K7465" t="s">
        <v>39</v>
      </c>
      <c r="L7465" t="s">
        <v>24129</v>
      </c>
      <c r="M7465" t="s">
        <v>41</v>
      </c>
      <c r="N7465" t="s">
        <v>55</v>
      </c>
      <c r="O7465" s="2">
        <v>45078.424375000002</v>
      </c>
      <c r="P7465" s="2">
        <v>45078.286874999998</v>
      </c>
      <c r="Q7465">
        <v>4</v>
      </c>
      <c r="R7465" t="str">
        <f t="shared" ca="1" si="116"/>
        <v>Sara</v>
      </c>
      <c r="S7465" t="str">
        <f>IFERROR(TEXT(DATEVALUE(LEFT(Table1[[#This Row],[Date of Purchase]],10)), "MMMM"), TEXT(Table1[[#This Row],[Date of Purchase]], "MMMM"))</f>
        <v>August</v>
      </c>
      <c r="T7465" t="str">
        <f>IF(OR(
  AND(Table1[[#This Row],[Ticket Priority]]="Critical", Table1[[#This Row],[Ticket Status]]&lt;&gt;"Closed"),
  AND(Table1[[#This Row],[Ticket Priority]]="High", Table1[[#This Row],[Ticket Status]]="Open")
), "Yes", "No")</f>
        <v>No</v>
      </c>
      <c r="U7465" s="4" t="str">
        <f>IF(Table1[[#This Row],[Ticket Status]]="Closed","Yes","No")</f>
        <v>Yes</v>
      </c>
      <c r="V7465" s="4" t="str">
        <f>IF(Table1[[#This Row],[Ticket Status]]="Pending Customer Response","Yes","No")</f>
        <v>No</v>
      </c>
      <c r="W7465" s="5">
        <f ca="1">COUNTIFS(Table1[Agent_name],Table1[[#This Row],[Agent_name]],Table1[Month],Table1[[#This Row],[Month]])/160</f>
        <v>0.8</v>
      </c>
    </row>
    <row r="7466" spans="1:23" x14ac:dyDescent="0.25">
      <c r="A7466">
        <v>7465</v>
      </c>
      <c r="B7466" t="s">
        <v>24130</v>
      </c>
      <c r="C7466" t="s">
        <v>24131</v>
      </c>
      <c r="D7466">
        <v>45</v>
      </c>
      <c r="E7466" t="s">
        <v>29</v>
      </c>
      <c r="F7466" t="s">
        <v>76</v>
      </c>
      <c r="G7466" s="1">
        <v>44005</v>
      </c>
      <c r="H7466" t="s">
        <v>21</v>
      </c>
      <c r="I7466" t="s">
        <v>113</v>
      </c>
      <c r="J7466" s="3" t="s">
        <v>24132</v>
      </c>
      <c r="K7466" t="s">
        <v>39</v>
      </c>
      <c r="L7466" t="s">
        <v>24133</v>
      </c>
      <c r="M7466" t="s">
        <v>41</v>
      </c>
      <c r="N7466" t="s">
        <v>55</v>
      </c>
      <c r="O7466" s="2">
        <v>45078.519537037035</v>
      </c>
      <c r="P7466" s="2">
        <v>45078.734120370369</v>
      </c>
      <c r="Q7466">
        <v>1</v>
      </c>
      <c r="R7466" t="str">
        <f t="shared" ca="1" si="116"/>
        <v>Ravi</v>
      </c>
      <c r="S7466" t="str">
        <f>IFERROR(TEXT(DATEVALUE(LEFT(Table1[[#This Row],[Date of Purchase]],10)), "MMMM"), TEXT(Table1[[#This Row],[Date of Purchase]], "MMMM"))</f>
        <v>June</v>
      </c>
      <c r="T7466" t="str">
        <f>IF(OR(
  AND(Table1[[#This Row],[Ticket Priority]]="Critical", Table1[[#This Row],[Ticket Status]]&lt;&gt;"Closed"),
  AND(Table1[[#This Row],[Ticket Priority]]="High", Table1[[#This Row],[Ticket Status]]="Open")
), "Yes", "No")</f>
        <v>No</v>
      </c>
      <c r="U7466" s="4" t="str">
        <f>IF(Table1[[#This Row],[Ticket Status]]="Closed","Yes","No")</f>
        <v>Yes</v>
      </c>
      <c r="V7466" s="4" t="str">
        <f>IF(Table1[[#This Row],[Ticket Status]]="Pending Customer Response","Yes","No")</f>
        <v>No</v>
      </c>
      <c r="W7466" s="5">
        <f ca="1">COUNTIFS(Table1[Agent_name],Table1[[#This Row],[Agent_name]],Table1[Month],Table1[[#This Row],[Month]])/160</f>
        <v>0.58125000000000004</v>
      </c>
    </row>
    <row r="7467" spans="1:23" x14ac:dyDescent="0.25">
      <c r="A7467">
        <v>7466</v>
      </c>
      <c r="B7467" t="s">
        <v>24134</v>
      </c>
      <c r="C7467" t="s">
        <v>24135</v>
      </c>
      <c r="D7467">
        <v>54</v>
      </c>
      <c r="E7467" t="s">
        <v>29</v>
      </c>
      <c r="F7467" t="s">
        <v>129</v>
      </c>
      <c r="G7467" s="1">
        <v>44292</v>
      </c>
      <c r="H7467" t="s">
        <v>66</v>
      </c>
      <c r="I7467" t="s">
        <v>141</v>
      </c>
      <c r="J7467" s="3" t="s">
        <v>24136</v>
      </c>
      <c r="K7467" t="s">
        <v>62</v>
      </c>
      <c r="M7467" t="s">
        <v>143</v>
      </c>
      <c r="N7467" t="s">
        <v>83</v>
      </c>
      <c r="R7467" t="str">
        <f t="shared" ca="1" si="116"/>
        <v>Ravi</v>
      </c>
      <c r="S7467" t="str">
        <f>IFERROR(TEXT(DATEVALUE(LEFT(Table1[[#This Row],[Date of Purchase]],10)), "MMMM"), TEXT(Table1[[#This Row],[Date of Purchase]], "MMMM"))</f>
        <v>April</v>
      </c>
      <c r="T7467" t="str">
        <f>IF(OR(
  AND(Table1[[#This Row],[Ticket Priority]]="Critical", Table1[[#This Row],[Ticket Status]]&lt;&gt;"Closed"),
  AND(Table1[[#This Row],[Ticket Priority]]="High", Table1[[#This Row],[Ticket Status]]="Open")
), "Yes", "No")</f>
        <v>No</v>
      </c>
      <c r="U7467" s="4" t="str">
        <f>IF(Table1[[#This Row],[Ticket Status]]="Closed","Yes","No")</f>
        <v>No</v>
      </c>
      <c r="V7467" s="4" t="str">
        <f>IF(Table1[[#This Row],[Ticket Status]]="Pending Customer Response","Yes","No")</f>
        <v>No</v>
      </c>
      <c r="W7467" s="5">
        <f ca="1">COUNTIFS(Table1[Agent_name],Table1[[#This Row],[Agent_name]],Table1[Month],Table1[[#This Row],[Month]])/160</f>
        <v>0.625</v>
      </c>
    </row>
    <row r="7468" spans="1:23" x14ac:dyDescent="0.25">
      <c r="A7468">
        <v>7467</v>
      </c>
      <c r="B7468" t="s">
        <v>24137</v>
      </c>
      <c r="C7468" t="s">
        <v>24138</v>
      </c>
      <c r="D7468">
        <v>37</v>
      </c>
      <c r="E7468" t="s">
        <v>29</v>
      </c>
      <c r="F7468" t="s">
        <v>98</v>
      </c>
      <c r="G7468" s="1">
        <v>44289</v>
      </c>
      <c r="H7468" t="s">
        <v>67</v>
      </c>
      <c r="I7468" t="s">
        <v>141</v>
      </c>
      <c r="J7468" s="3" t="s">
        <v>24139</v>
      </c>
      <c r="K7468" t="s">
        <v>24</v>
      </c>
      <c r="M7468" t="s">
        <v>25</v>
      </c>
      <c r="N7468" t="s">
        <v>55</v>
      </c>
      <c r="O7468" s="2">
        <v>45078.864016203705</v>
      </c>
      <c r="R7468" t="str">
        <f t="shared" ca="1" si="116"/>
        <v>Ravi</v>
      </c>
      <c r="S7468" t="str">
        <f>IFERROR(TEXT(DATEVALUE(LEFT(Table1[[#This Row],[Date of Purchase]],10)), "MMMM"), TEXT(Table1[[#This Row],[Date of Purchase]], "MMMM"))</f>
        <v>April</v>
      </c>
      <c r="T7468" t="str">
        <f>IF(OR(
  AND(Table1[[#This Row],[Ticket Priority]]="Critical", Table1[[#This Row],[Ticket Status]]&lt;&gt;"Closed"),
  AND(Table1[[#This Row],[Ticket Priority]]="High", Table1[[#This Row],[Ticket Status]]="Open")
), "Yes", "No")</f>
        <v>Yes</v>
      </c>
      <c r="U7468" s="4" t="str">
        <f>IF(Table1[[#This Row],[Ticket Status]]="Closed","Yes","No")</f>
        <v>No</v>
      </c>
      <c r="V7468" s="4" t="str">
        <f>IF(Table1[[#This Row],[Ticket Status]]="Pending Customer Response","Yes","No")</f>
        <v>Yes</v>
      </c>
      <c r="W7468" s="5">
        <f ca="1">COUNTIFS(Table1[Agent_name],Table1[[#This Row],[Agent_name]],Table1[Month],Table1[[#This Row],[Month]])/160</f>
        <v>0.625</v>
      </c>
    </row>
    <row r="7469" spans="1:23" x14ac:dyDescent="0.25">
      <c r="A7469">
        <v>7468</v>
      </c>
      <c r="B7469" t="s">
        <v>24140</v>
      </c>
      <c r="C7469" t="s">
        <v>24141</v>
      </c>
      <c r="D7469">
        <v>58</v>
      </c>
      <c r="E7469" t="s">
        <v>58</v>
      </c>
      <c r="F7469" t="s">
        <v>76</v>
      </c>
      <c r="G7469" s="1">
        <v>43914</v>
      </c>
      <c r="H7469" t="s">
        <v>66</v>
      </c>
      <c r="I7469" t="s">
        <v>37</v>
      </c>
      <c r="J7469" s="3" t="s">
        <v>24142</v>
      </c>
      <c r="K7469" t="s">
        <v>24</v>
      </c>
      <c r="M7469" t="s">
        <v>25</v>
      </c>
      <c r="N7469" t="s">
        <v>83</v>
      </c>
      <c r="O7469" s="2">
        <v>45078.185555555552</v>
      </c>
      <c r="R7469" t="str">
        <f t="shared" ca="1" si="116"/>
        <v>Rahul</v>
      </c>
      <c r="S7469" t="str">
        <f>IFERROR(TEXT(DATEVALUE(LEFT(Table1[[#This Row],[Date of Purchase]],10)), "MMMM"), TEXT(Table1[[#This Row],[Date of Purchase]], "MMMM"))</f>
        <v>March</v>
      </c>
      <c r="T7469" t="str">
        <f>IF(OR(
  AND(Table1[[#This Row],[Ticket Priority]]="Critical", Table1[[#This Row],[Ticket Status]]&lt;&gt;"Closed"),
  AND(Table1[[#This Row],[Ticket Priority]]="High", Table1[[#This Row],[Ticket Status]]="Open")
), "Yes", "No")</f>
        <v>Yes</v>
      </c>
      <c r="U7469" s="4" t="str">
        <f>IF(Table1[[#This Row],[Ticket Status]]="Closed","Yes","No")</f>
        <v>No</v>
      </c>
      <c r="V7469" s="4" t="str">
        <f>IF(Table1[[#This Row],[Ticket Status]]="Pending Customer Response","Yes","No")</f>
        <v>Yes</v>
      </c>
      <c r="W7469" s="5">
        <f ca="1">COUNTIFS(Table1[Agent_name],Table1[[#This Row],[Agent_name]],Table1[Month],Table1[[#This Row],[Month]])/160</f>
        <v>0.19375000000000001</v>
      </c>
    </row>
    <row r="7470" spans="1:23" x14ac:dyDescent="0.25">
      <c r="A7470">
        <v>7469</v>
      </c>
      <c r="B7470" t="s">
        <v>24143</v>
      </c>
      <c r="C7470" t="s">
        <v>24144</v>
      </c>
      <c r="D7470">
        <v>63</v>
      </c>
      <c r="E7470" t="s">
        <v>58</v>
      </c>
      <c r="F7470" t="s">
        <v>36</v>
      </c>
      <c r="G7470" s="1">
        <v>43924</v>
      </c>
      <c r="H7470" t="s">
        <v>67</v>
      </c>
      <c r="I7470" t="s">
        <v>93</v>
      </c>
      <c r="J7470" s="3" t="s">
        <v>24145</v>
      </c>
      <c r="K7470" t="s">
        <v>24</v>
      </c>
      <c r="M7470" t="s">
        <v>41</v>
      </c>
      <c r="N7470" t="s">
        <v>55</v>
      </c>
      <c r="O7470" s="2">
        <v>45078.622384259259</v>
      </c>
      <c r="R7470" t="str">
        <f t="shared" ca="1" si="116"/>
        <v>Arjun</v>
      </c>
      <c r="S7470" t="str">
        <f>IFERROR(TEXT(DATEVALUE(LEFT(Table1[[#This Row],[Date of Purchase]],10)), "MMMM"), TEXT(Table1[[#This Row],[Date of Purchase]], "MMMM"))</f>
        <v>April</v>
      </c>
      <c r="T7470" t="str">
        <f>IF(OR(
  AND(Table1[[#This Row],[Ticket Priority]]="Critical", Table1[[#This Row],[Ticket Status]]&lt;&gt;"Closed"),
  AND(Table1[[#This Row],[Ticket Priority]]="High", Table1[[#This Row],[Ticket Status]]="Open")
), "Yes", "No")</f>
        <v>No</v>
      </c>
      <c r="U7470" s="4" t="str">
        <f>IF(Table1[[#This Row],[Ticket Status]]="Closed","Yes","No")</f>
        <v>No</v>
      </c>
      <c r="V7470" s="4" t="str">
        <f>IF(Table1[[#This Row],[Ticket Status]]="Pending Customer Response","Yes","No")</f>
        <v>Yes</v>
      </c>
      <c r="W7470" s="5">
        <f ca="1">COUNTIFS(Table1[Agent_name],Table1[[#This Row],[Agent_name]],Table1[Month],Table1[[#This Row],[Month]])/160</f>
        <v>0.18124999999999999</v>
      </c>
    </row>
    <row r="7471" spans="1:23" x14ac:dyDescent="0.25">
      <c r="A7471">
        <v>7470</v>
      </c>
      <c r="B7471" t="s">
        <v>24146</v>
      </c>
      <c r="C7471" t="s">
        <v>24147</v>
      </c>
      <c r="D7471">
        <v>23</v>
      </c>
      <c r="E7471" t="s">
        <v>29</v>
      </c>
      <c r="F7471" t="s">
        <v>211</v>
      </c>
      <c r="G7471" s="1">
        <v>44205</v>
      </c>
      <c r="H7471" t="s">
        <v>21</v>
      </c>
      <c r="I7471" t="s">
        <v>77</v>
      </c>
      <c r="J7471" s="3" t="s">
        <v>24148</v>
      </c>
      <c r="K7471" t="s">
        <v>62</v>
      </c>
      <c r="M7471" t="s">
        <v>41</v>
      </c>
      <c r="N7471" t="s">
        <v>26</v>
      </c>
      <c r="R7471" t="str">
        <f t="shared" ca="1" si="116"/>
        <v>Sara</v>
      </c>
      <c r="S7471" t="str">
        <f>IFERROR(TEXT(DATEVALUE(LEFT(Table1[[#This Row],[Date of Purchase]],10)), "MMMM"), TEXT(Table1[[#This Row],[Date of Purchase]], "MMMM"))</f>
        <v>January</v>
      </c>
      <c r="T7471" t="str">
        <f>IF(OR(
  AND(Table1[[#This Row],[Ticket Priority]]="Critical", Table1[[#This Row],[Ticket Status]]&lt;&gt;"Closed"),
  AND(Table1[[#This Row],[Ticket Priority]]="High", Table1[[#This Row],[Ticket Status]]="Open")
), "Yes", "No")</f>
        <v>No</v>
      </c>
      <c r="U7471" s="4" t="str">
        <f>IF(Table1[[#This Row],[Ticket Status]]="Closed","Yes","No")</f>
        <v>No</v>
      </c>
      <c r="V7471" s="4" t="str">
        <f>IF(Table1[[#This Row],[Ticket Status]]="Pending Customer Response","Yes","No")</f>
        <v>No</v>
      </c>
      <c r="W7471" s="5">
        <f ca="1">COUNTIFS(Table1[Agent_name],Table1[[#This Row],[Agent_name]],Table1[Month],Table1[[#This Row],[Month]])/160</f>
        <v>0.70625000000000004</v>
      </c>
    </row>
    <row r="7472" spans="1:23" x14ac:dyDescent="0.25">
      <c r="A7472">
        <v>7471</v>
      </c>
      <c r="B7472" t="s">
        <v>24149</v>
      </c>
      <c r="C7472" t="s">
        <v>24150</v>
      </c>
      <c r="D7472">
        <v>35</v>
      </c>
      <c r="E7472" t="s">
        <v>58</v>
      </c>
      <c r="F7472" t="s">
        <v>157</v>
      </c>
      <c r="G7472" s="1">
        <v>43944</v>
      </c>
      <c r="H7472" t="s">
        <v>45</v>
      </c>
      <c r="I7472" t="s">
        <v>31</v>
      </c>
      <c r="J7472" s="3" t="s">
        <v>24151</v>
      </c>
      <c r="K7472" t="s">
        <v>39</v>
      </c>
      <c r="L7472" t="s">
        <v>24152</v>
      </c>
      <c r="M7472" t="s">
        <v>41</v>
      </c>
      <c r="N7472" t="s">
        <v>26</v>
      </c>
      <c r="O7472" s="2">
        <v>45078.321018518516</v>
      </c>
      <c r="P7472" s="2">
        <v>45078.273101851853</v>
      </c>
      <c r="Q7472">
        <v>3</v>
      </c>
      <c r="R7472" t="str">
        <f t="shared" ca="1" si="116"/>
        <v>Ravi</v>
      </c>
      <c r="S7472" t="str">
        <f>IFERROR(TEXT(DATEVALUE(LEFT(Table1[[#This Row],[Date of Purchase]],10)), "MMMM"), TEXT(Table1[[#This Row],[Date of Purchase]], "MMMM"))</f>
        <v>April</v>
      </c>
      <c r="T7472" t="str">
        <f>IF(OR(
  AND(Table1[[#This Row],[Ticket Priority]]="Critical", Table1[[#This Row],[Ticket Status]]&lt;&gt;"Closed"),
  AND(Table1[[#This Row],[Ticket Priority]]="High", Table1[[#This Row],[Ticket Status]]="Open")
), "Yes", "No")</f>
        <v>No</v>
      </c>
      <c r="U7472" s="4" t="str">
        <f>IF(Table1[[#This Row],[Ticket Status]]="Closed","Yes","No")</f>
        <v>Yes</v>
      </c>
      <c r="V7472" s="4" t="str">
        <f>IF(Table1[[#This Row],[Ticket Status]]="Pending Customer Response","Yes","No")</f>
        <v>No</v>
      </c>
      <c r="W7472" s="5">
        <f ca="1">COUNTIFS(Table1[Agent_name],Table1[[#This Row],[Agent_name]],Table1[Month],Table1[[#This Row],[Month]])/160</f>
        <v>0.625</v>
      </c>
    </row>
    <row r="7473" spans="1:23" x14ac:dyDescent="0.25">
      <c r="A7473">
        <v>7472</v>
      </c>
      <c r="B7473" t="s">
        <v>24153</v>
      </c>
      <c r="C7473" t="s">
        <v>24154</v>
      </c>
      <c r="D7473">
        <v>42</v>
      </c>
      <c r="E7473" t="s">
        <v>58</v>
      </c>
      <c r="F7473" t="s">
        <v>339</v>
      </c>
      <c r="G7473" s="1">
        <v>44284</v>
      </c>
      <c r="H7473" t="s">
        <v>21</v>
      </c>
      <c r="I7473" t="s">
        <v>141</v>
      </c>
      <c r="J7473" s="3" t="s">
        <v>24155</v>
      </c>
      <c r="K7473" t="s">
        <v>24</v>
      </c>
      <c r="M7473" t="s">
        <v>89</v>
      </c>
      <c r="N7473" t="s">
        <v>33</v>
      </c>
      <c r="O7473" s="2">
        <v>45078.189791666664</v>
      </c>
      <c r="R7473" t="str">
        <f t="shared" ca="1" si="116"/>
        <v>Priya</v>
      </c>
      <c r="S7473" t="str">
        <f>IFERROR(TEXT(DATEVALUE(LEFT(Table1[[#This Row],[Date of Purchase]],10)), "MMMM"), TEXT(Table1[[#This Row],[Date of Purchase]], "MMMM"))</f>
        <v>March</v>
      </c>
      <c r="T7473" t="str">
        <f>IF(OR(
  AND(Table1[[#This Row],[Ticket Priority]]="Critical", Table1[[#This Row],[Ticket Status]]&lt;&gt;"Closed"),
  AND(Table1[[#This Row],[Ticket Priority]]="High", Table1[[#This Row],[Ticket Status]]="Open")
), "Yes", "No")</f>
        <v>No</v>
      </c>
      <c r="U7473" s="4" t="str">
        <f>IF(Table1[[#This Row],[Ticket Status]]="Closed","Yes","No")</f>
        <v>No</v>
      </c>
      <c r="V7473" s="4" t="str">
        <f>IF(Table1[[#This Row],[Ticket Status]]="Pending Customer Response","Yes","No")</f>
        <v>Yes</v>
      </c>
      <c r="W7473" s="5">
        <f ca="1">COUNTIFS(Table1[Agent_name],Table1[[#This Row],[Agent_name]],Table1[Month],Table1[[#This Row],[Month]])/160</f>
        <v>0.43125000000000002</v>
      </c>
    </row>
    <row r="7474" spans="1:23" x14ac:dyDescent="0.25">
      <c r="A7474">
        <v>7473</v>
      </c>
      <c r="B7474" t="s">
        <v>24156</v>
      </c>
      <c r="C7474" t="s">
        <v>24157</v>
      </c>
      <c r="D7474">
        <v>40</v>
      </c>
      <c r="E7474" t="s">
        <v>58</v>
      </c>
      <c r="F7474" t="s">
        <v>485</v>
      </c>
      <c r="G7474" s="1">
        <v>44194</v>
      </c>
      <c r="H7474" t="s">
        <v>21</v>
      </c>
      <c r="I7474" t="s">
        <v>67</v>
      </c>
      <c r="J7474" s="3" t="s">
        <v>24158</v>
      </c>
      <c r="K7474" t="s">
        <v>24</v>
      </c>
      <c r="M7474" t="s">
        <v>89</v>
      </c>
      <c r="N7474" t="s">
        <v>83</v>
      </c>
      <c r="O7474" s="2">
        <v>45078.276620370372</v>
      </c>
      <c r="R7474" t="str">
        <f t="shared" ca="1" si="116"/>
        <v>Meera</v>
      </c>
      <c r="S7474" t="str">
        <f>IFERROR(TEXT(DATEVALUE(LEFT(Table1[[#This Row],[Date of Purchase]],10)), "MMMM"), TEXT(Table1[[#This Row],[Date of Purchase]], "MMMM"))</f>
        <v>December</v>
      </c>
      <c r="T7474" t="str">
        <f>IF(OR(
  AND(Table1[[#This Row],[Ticket Priority]]="Critical", Table1[[#This Row],[Ticket Status]]&lt;&gt;"Closed"),
  AND(Table1[[#This Row],[Ticket Priority]]="High", Table1[[#This Row],[Ticket Status]]="Open")
), "Yes", "No")</f>
        <v>No</v>
      </c>
      <c r="U7474" s="4" t="str">
        <f>IF(Table1[[#This Row],[Ticket Status]]="Closed","Yes","No")</f>
        <v>No</v>
      </c>
      <c r="V7474" s="4" t="str">
        <f>IF(Table1[[#This Row],[Ticket Status]]="Pending Customer Response","Yes","No")</f>
        <v>Yes</v>
      </c>
      <c r="W7474" s="5">
        <f ca="1">COUNTIFS(Table1[Agent_name],Table1[[#This Row],[Agent_name]],Table1[Month],Table1[[#This Row],[Month]])/160</f>
        <v>0.24374999999999999</v>
      </c>
    </row>
    <row r="7475" spans="1:23" x14ac:dyDescent="0.25">
      <c r="A7475">
        <v>7474</v>
      </c>
      <c r="B7475" t="s">
        <v>24159</v>
      </c>
      <c r="C7475" t="s">
        <v>24160</v>
      </c>
      <c r="D7475">
        <v>38</v>
      </c>
      <c r="E7475" t="s">
        <v>58</v>
      </c>
      <c r="F7475" t="s">
        <v>286</v>
      </c>
      <c r="G7475" s="1">
        <v>44478</v>
      </c>
      <c r="H7475" t="s">
        <v>66</v>
      </c>
      <c r="I7475" t="s">
        <v>141</v>
      </c>
      <c r="J7475" s="3" t="s">
        <v>24161</v>
      </c>
      <c r="K7475" t="s">
        <v>39</v>
      </c>
      <c r="L7475" t="s">
        <v>24162</v>
      </c>
      <c r="M7475" t="s">
        <v>89</v>
      </c>
      <c r="N7475" t="s">
        <v>83</v>
      </c>
      <c r="O7475" s="2">
        <v>45079.022465277776</v>
      </c>
      <c r="P7475" s="2">
        <v>45078.625937500001</v>
      </c>
      <c r="Q7475">
        <v>5</v>
      </c>
      <c r="R7475" t="str">
        <f t="shared" ca="1" si="116"/>
        <v>Arjun</v>
      </c>
      <c r="S7475" t="str">
        <f>IFERROR(TEXT(DATEVALUE(LEFT(Table1[[#This Row],[Date of Purchase]],10)), "MMMM"), TEXT(Table1[[#This Row],[Date of Purchase]], "MMMM"))</f>
        <v>October</v>
      </c>
      <c r="T7475" t="str">
        <f>IF(OR(
  AND(Table1[[#This Row],[Ticket Priority]]="Critical", Table1[[#This Row],[Ticket Status]]&lt;&gt;"Closed"),
  AND(Table1[[#This Row],[Ticket Priority]]="High", Table1[[#This Row],[Ticket Status]]="Open")
), "Yes", "No")</f>
        <v>No</v>
      </c>
      <c r="U7475" s="4" t="str">
        <f>IF(Table1[[#This Row],[Ticket Status]]="Closed","Yes","No")</f>
        <v>Yes</v>
      </c>
      <c r="V7475" s="4" t="str">
        <f>IF(Table1[[#This Row],[Ticket Status]]="Pending Customer Response","Yes","No")</f>
        <v>No</v>
      </c>
      <c r="W7475" s="5">
        <f ca="1">COUNTIFS(Table1[Agent_name],Table1[[#This Row],[Agent_name]],Table1[Month],Table1[[#This Row],[Month]])/160</f>
        <v>0.23749999999999999</v>
      </c>
    </row>
    <row r="7476" spans="1:23" x14ac:dyDescent="0.25">
      <c r="A7476">
        <v>7475</v>
      </c>
      <c r="B7476" t="s">
        <v>24163</v>
      </c>
      <c r="C7476" t="s">
        <v>24164</v>
      </c>
      <c r="D7476">
        <v>46</v>
      </c>
      <c r="E7476" t="s">
        <v>58</v>
      </c>
      <c r="F7476" t="s">
        <v>211</v>
      </c>
      <c r="G7476" s="1">
        <v>44386</v>
      </c>
      <c r="H7476" t="s">
        <v>45</v>
      </c>
      <c r="I7476" t="s">
        <v>52</v>
      </c>
      <c r="J7476" s="3" t="s">
        <v>24165</v>
      </c>
      <c r="K7476" t="s">
        <v>39</v>
      </c>
      <c r="L7476" t="s">
        <v>24166</v>
      </c>
      <c r="M7476" t="s">
        <v>41</v>
      </c>
      <c r="N7476" t="s">
        <v>55</v>
      </c>
      <c r="O7476" s="2">
        <v>45078.892627314817</v>
      </c>
      <c r="P7476" s="2">
        <v>45078.404432870368</v>
      </c>
      <c r="Q7476">
        <v>2</v>
      </c>
      <c r="R7476" t="str">
        <f t="shared" ca="1" si="116"/>
        <v>Sara</v>
      </c>
      <c r="S7476" t="str">
        <f>IFERROR(TEXT(DATEVALUE(LEFT(Table1[[#This Row],[Date of Purchase]],10)), "MMMM"), TEXT(Table1[[#This Row],[Date of Purchase]], "MMMM"))</f>
        <v>July</v>
      </c>
      <c r="T7476" t="str">
        <f>IF(OR(
  AND(Table1[[#This Row],[Ticket Priority]]="Critical", Table1[[#This Row],[Ticket Status]]&lt;&gt;"Closed"),
  AND(Table1[[#This Row],[Ticket Priority]]="High", Table1[[#This Row],[Ticket Status]]="Open")
), "Yes", "No")</f>
        <v>No</v>
      </c>
      <c r="U7476" s="4" t="str">
        <f>IF(Table1[[#This Row],[Ticket Status]]="Closed","Yes","No")</f>
        <v>Yes</v>
      </c>
      <c r="V7476" s="4" t="str">
        <f>IF(Table1[[#This Row],[Ticket Status]]="Pending Customer Response","Yes","No")</f>
        <v>No</v>
      </c>
      <c r="W7476" s="5">
        <f ca="1">COUNTIFS(Table1[Agent_name],Table1[[#This Row],[Agent_name]],Table1[Month],Table1[[#This Row],[Month]])/160</f>
        <v>0.6875</v>
      </c>
    </row>
    <row r="7477" spans="1:23" x14ac:dyDescent="0.25">
      <c r="A7477">
        <v>7476</v>
      </c>
      <c r="B7477" t="s">
        <v>24167</v>
      </c>
      <c r="C7477" t="s">
        <v>24168</v>
      </c>
      <c r="D7477">
        <v>65</v>
      </c>
      <c r="E7477" t="s">
        <v>19</v>
      </c>
      <c r="F7477" t="s">
        <v>20</v>
      </c>
      <c r="G7477" s="1">
        <v>44024</v>
      </c>
      <c r="H7477" t="s">
        <v>67</v>
      </c>
      <c r="I7477" t="s">
        <v>99</v>
      </c>
      <c r="J7477" s="3" t="s">
        <v>24169</v>
      </c>
      <c r="K7477" t="s">
        <v>24</v>
      </c>
      <c r="M7477" t="s">
        <v>25</v>
      </c>
      <c r="N7477" t="s">
        <v>83</v>
      </c>
      <c r="O7477" s="2">
        <v>45078.12945601852</v>
      </c>
      <c r="R7477" t="str">
        <f t="shared" ca="1" si="116"/>
        <v>Aisha</v>
      </c>
      <c r="S7477" t="str">
        <f>IFERROR(TEXT(DATEVALUE(LEFT(Table1[[#This Row],[Date of Purchase]],10)), "MMMM"), TEXT(Table1[[#This Row],[Date of Purchase]], "MMMM"))</f>
        <v>July</v>
      </c>
      <c r="T7477" t="str">
        <f>IF(OR(
  AND(Table1[[#This Row],[Ticket Priority]]="Critical", Table1[[#This Row],[Ticket Status]]&lt;&gt;"Closed"),
  AND(Table1[[#This Row],[Ticket Priority]]="High", Table1[[#This Row],[Ticket Status]]="Open")
), "Yes", "No")</f>
        <v>Yes</v>
      </c>
      <c r="U7477" s="4" t="str">
        <f>IF(Table1[[#This Row],[Ticket Status]]="Closed","Yes","No")</f>
        <v>No</v>
      </c>
      <c r="V7477" s="4" t="str">
        <f>IF(Table1[[#This Row],[Ticket Status]]="Pending Customer Response","Yes","No")</f>
        <v>Yes</v>
      </c>
      <c r="W7477" s="5">
        <f ca="1">COUNTIFS(Table1[Agent_name],Table1[[#This Row],[Agent_name]],Table1[Month],Table1[[#This Row],[Month]])/160</f>
        <v>0.875</v>
      </c>
    </row>
    <row r="7478" spans="1:23" x14ac:dyDescent="0.25">
      <c r="A7478">
        <v>7477</v>
      </c>
      <c r="B7478" t="s">
        <v>24170</v>
      </c>
      <c r="C7478" t="s">
        <v>24171</v>
      </c>
      <c r="D7478">
        <v>45</v>
      </c>
      <c r="E7478" t="s">
        <v>58</v>
      </c>
      <c r="F7478" t="s">
        <v>98</v>
      </c>
      <c r="G7478" s="1">
        <v>43928</v>
      </c>
      <c r="H7478" t="s">
        <v>45</v>
      </c>
      <c r="I7478" t="s">
        <v>113</v>
      </c>
      <c r="J7478" s="3" t="s">
        <v>24172</v>
      </c>
      <c r="K7478" t="s">
        <v>39</v>
      </c>
      <c r="L7478" t="s">
        <v>24173</v>
      </c>
      <c r="M7478" t="s">
        <v>143</v>
      </c>
      <c r="N7478" t="s">
        <v>83</v>
      </c>
      <c r="O7478" s="2">
        <v>45078.112800925926</v>
      </c>
      <c r="P7478" s="2">
        <v>45078.303773148145</v>
      </c>
      <c r="Q7478">
        <v>4</v>
      </c>
      <c r="R7478" t="str">
        <f t="shared" ca="1" si="116"/>
        <v>Sara</v>
      </c>
      <c r="S7478" t="str">
        <f>IFERROR(TEXT(DATEVALUE(LEFT(Table1[[#This Row],[Date of Purchase]],10)), "MMMM"), TEXT(Table1[[#This Row],[Date of Purchase]], "MMMM"))</f>
        <v>April</v>
      </c>
      <c r="T7478" t="str">
        <f>IF(OR(
  AND(Table1[[#This Row],[Ticket Priority]]="Critical", Table1[[#This Row],[Ticket Status]]&lt;&gt;"Closed"),
  AND(Table1[[#This Row],[Ticket Priority]]="High", Table1[[#This Row],[Ticket Status]]="Open")
), "Yes", "No")</f>
        <v>No</v>
      </c>
      <c r="U7478" s="4" t="str">
        <f>IF(Table1[[#This Row],[Ticket Status]]="Closed","Yes","No")</f>
        <v>Yes</v>
      </c>
      <c r="V7478" s="4" t="str">
        <f>IF(Table1[[#This Row],[Ticket Status]]="Pending Customer Response","Yes","No")</f>
        <v>No</v>
      </c>
      <c r="W7478" s="5">
        <f ca="1">COUNTIFS(Table1[Agent_name],Table1[[#This Row],[Agent_name]],Table1[Month],Table1[[#This Row],[Month]])/160</f>
        <v>0.75624999999999998</v>
      </c>
    </row>
    <row r="7479" spans="1:23" x14ac:dyDescent="0.25">
      <c r="A7479">
        <v>7478</v>
      </c>
      <c r="B7479" t="s">
        <v>24174</v>
      </c>
      <c r="C7479" t="s">
        <v>24175</v>
      </c>
      <c r="D7479">
        <v>20</v>
      </c>
      <c r="E7479" t="s">
        <v>19</v>
      </c>
      <c r="F7479" t="s">
        <v>397</v>
      </c>
      <c r="G7479" s="1">
        <v>44292</v>
      </c>
      <c r="H7479" t="s">
        <v>66</v>
      </c>
      <c r="I7479" t="s">
        <v>77</v>
      </c>
      <c r="J7479" s="3" t="s">
        <v>24176</v>
      </c>
      <c r="K7479" t="s">
        <v>39</v>
      </c>
      <c r="L7479" t="s">
        <v>24177</v>
      </c>
      <c r="M7479" t="s">
        <v>25</v>
      </c>
      <c r="N7479" t="s">
        <v>83</v>
      </c>
      <c r="O7479" s="2">
        <v>45078.810046296298</v>
      </c>
      <c r="P7479" s="2">
        <v>45078.754490740743</v>
      </c>
      <c r="Q7479">
        <v>2</v>
      </c>
      <c r="R7479" t="str">
        <f t="shared" ca="1" si="116"/>
        <v>Sara</v>
      </c>
      <c r="S7479" t="str">
        <f>IFERROR(TEXT(DATEVALUE(LEFT(Table1[[#This Row],[Date of Purchase]],10)), "MMMM"), TEXT(Table1[[#This Row],[Date of Purchase]], "MMMM"))</f>
        <v>April</v>
      </c>
      <c r="T7479" t="str">
        <f>IF(OR(
  AND(Table1[[#This Row],[Ticket Priority]]="Critical", Table1[[#This Row],[Ticket Status]]&lt;&gt;"Closed"),
  AND(Table1[[#This Row],[Ticket Priority]]="High", Table1[[#This Row],[Ticket Status]]="Open")
), "Yes", "No")</f>
        <v>No</v>
      </c>
      <c r="U7479" s="4" t="str">
        <f>IF(Table1[[#This Row],[Ticket Status]]="Closed","Yes","No")</f>
        <v>Yes</v>
      </c>
      <c r="V7479" s="4" t="str">
        <f>IF(Table1[[#This Row],[Ticket Status]]="Pending Customer Response","Yes","No")</f>
        <v>No</v>
      </c>
      <c r="W7479" s="5">
        <f ca="1">COUNTIFS(Table1[Agent_name],Table1[[#This Row],[Agent_name]],Table1[Month],Table1[[#This Row],[Month]])/160</f>
        <v>0.75624999999999998</v>
      </c>
    </row>
    <row r="7480" spans="1:23" x14ac:dyDescent="0.25">
      <c r="A7480">
        <v>7479</v>
      </c>
      <c r="B7480" t="s">
        <v>24178</v>
      </c>
      <c r="C7480" t="s">
        <v>24179</v>
      </c>
      <c r="D7480">
        <v>26</v>
      </c>
      <c r="E7480" t="s">
        <v>29</v>
      </c>
      <c r="F7480" t="s">
        <v>699</v>
      </c>
      <c r="G7480" s="1">
        <v>44384</v>
      </c>
      <c r="H7480" t="s">
        <v>21</v>
      </c>
      <c r="I7480" t="s">
        <v>59</v>
      </c>
      <c r="J7480" s="3" t="s">
        <v>24180</v>
      </c>
      <c r="K7480" t="s">
        <v>39</v>
      </c>
      <c r="L7480" t="s">
        <v>24181</v>
      </c>
      <c r="M7480" t="s">
        <v>25</v>
      </c>
      <c r="N7480" t="s">
        <v>55</v>
      </c>
      <c r="O7480" s="2">
        <v>45078.136458333334</v>
      </c>
      <c r="P7480" s="2">
        <v>45078.31145833333</v>
      </c>
      <c r="Q7480">
        <v>4</v>
      </c>
      <c r="R7480" t="str">
        <f t="shared" ca="1" si="116"/>
        <v>Aisha</v>
      </c>
      <c r="S7480" t="str">
        <f>IFERROR(TEXT(DATEVALUE(LEFT(Table1[[#This Row],[Date of Purchase]],10)), "MMMM"), TEXT(Table1[[#This Row],[Date of Purchase]], "MMMM"))</f>
        <v>July</v>
      </c>
      <c r="T7480" t="str">
        <f>IF(OR(
  AND(Table1[[#This Row],[Ticket Priority]]="Critical", Table1[[#This Row],[Ticket Status]]&lt;&gt;"Closed"),
  AND(Table1[[#This Row],[Ticket Priority]]="High", Table1[[#This Row],[Ticket Status]]="Open")
), "Yes", "No")</f>
        <v>No</v>
      </c>
      <c r="U7480" s="4" t="str">
        <f>IF(Table1[[#This Row],[Ticket Status]]="Closed","Yes","No")</f>
        <v>Yes</v>
      </c>
      <c r="V7480" s="4" t="str">
        <f>IF(Table1[[#This Row],[Ticket Status]]="Pending Customer Response","Yes","No")</f>
        <v>No</v>
      </c>
      <c r="W7480" s="5">
        <f ca="1">COUNTIFS(Table1[Agent_name],Table1[[#This Row],[Agent_name]],Table1[Month],Table1[[#This Row],[Month]])/160</f>
        <v>0.875</v>
      </c>
    </row>
    <row r="7481" spans="1:23" x14ac:dyDescent="0.25">
      <c r="A7481">
        <v>7480</v>
      </c>
      <c r="B7481" t="s">
        <v>24182</v>
      </c>
      <c r="C7481" t="s">
        <v>24183</v>
      </c>
      <c r="D7481">
        <v>30</v>
      </c>
      <c r="E7481" t="s">
        <v>19</v>
      </c>
      <c r="F7481" t="s">
        <v>699</v>
      </c>
      <c r="G7481" s="1">
        <v>44118</v>
      </c>
      <c r="H7481" t="s">
        <v>67</v>
      </c>
      <c r="I7481" t="s">
        <v>150</v>
      </c>
      <c r="J7481" s="3" t="s">
        <v>24184</v>
      </c>
      <c r="K7481" t="s">
        <v>39</v>
      </c>
      <c r="L7481" t="s">
        <v>24185</v>
      </c>
      <c r="M7481" t="s">
        <v>25</v>
      </c>
      <c r="N7481" t="s">
        <v>33</v>
      </c>
      <c r="O7481" s="2">
        <v>45079.012858796297</v>
      </c>
      <c r="P7481" s="2">
        <v>45078.900358796294</v>
      </c>
      <c r="Q7481">
        <v>5</v>
      </c>
      <c r="R7481" t="str">
        <f t="shared" ca="1" si="116"/>
        <v>Ravi</v>
      </c>
      <c r="S7481" t="str">
        <f>IFERROR(TEXT(DATEVALUE(LEFT(Table1[[#This Row],[Date of Purchase]],10)), "MMMM"), TEXT(Table1[[#This Row],[Date of Purchase]], "MMMM"))</f>
        <v>October</v>
      </c>
      <c r="T7481" t="str">
        <f>IF(OR(
  AND(Table1[[#This Row],[Ticket Priority]]="Critical", Table1[[#This Row],[Ticket Status]]&lt;&gt;"Closed"),
  AND(Table1[[#This Row],[Ticket Priority]]="High", Table1[[#This Row],[Ticket Status]]="Open")
), "Yes", "No")</f>
        <v>No</v>
      </c>
      <c r="U7481" s="4" t="str">
        <f>IF(Table1[[#This Row],[Ticket Status]]="Closed","Yes","No")</f>
        <v>Yes</v>
      </c>
      <c r="V7481" s="4" t="str">
        <f>IF(Table1[[#This Row],[Ticket Status]]="Pending Customer Response","Yes","No")</f>
        <v>No</v>
      </c>
      <c r="W7481" s="5">
        <f ca="1">COUNTIFS(Table1[Agent_name],Table1[[#This Row],[Agent_name]],Table1[Month],Table1[[#This Row],[Month]])/160</f>
        <v>0.58125000000000004</v>
      </c>
    </row>
    <row r="7482" spans="1:23" x14ac:dyDescent="0.25">
      <c r="A7482">
        <v>7481</v>
      </c>
      <c r="B7482" t="s">
        <v>24186</v>
      </c>
      <c r="C7482" t="s">
        <v>24187</v>
      </c>
      <c r="D7482">
        <v>61</v>
      </c>
      <c r="E7482" t="s">
        <v>19</v>
      </c>
      <c r="F7482" t="s">
        <v>125</v>
      </c>
      <c r="G7482" s="1">
        <v>44017</v>
      </c>
      <c r="H7482" t="s">
        <v>67</v>
      </c>
      <c r="I7482" t="s">
        <v>113</v>
      </c>
      <c r="J7482" s="3" t="s">
        <v>24188</v>
      </c>
      <c r="K7482" t="s">
        <v>62</v>
      </c>
      <c r="M7482" t="s">
        <v>25</v>
      </c>
      <c r="N7482" t="s">
        <v>83</v>
      </c>
      <c r="R7482" t="str">
        <f t="shared" ca="1" si="116"/>
        <v>Karan</v>
      </c>
      <c r="S7482" t="str">
        <f>IFERROR(TEXT(DATEVALUE(LEFT(Table1[[#This Row],[Date of Purchase]],10)), "MMMM"), TEXT(Table1[[#This Row],[Date of Purchase]], "MMMM"))</f>
        <v>July</v>
      </c>
      <c r="T7482" t="str">
        <f>IF(OR(
  AND(Table1[[#This Row],[Ticket Priority]]="Critical", Table1[[#This Row],[Ticket Status]]&lt;&gt;"Closed"),
  AND(Table1[[#This Row],[Ticket Priority]]="High", Table1[[#This Row],[Ticket Status]]="Open")
), "Yes", "No")</f>
        <v>Yes</v>
      </c>
      <c r="U7482" s="4" t="str">
        <f>IF(Table1[[#This Row],[Ticket Status]]="Closed","Yes","No")</f>
        <v>No</v>
      </c>
      <c r="V7482" s="4" t="str">
        <f>IF(Table1[[#This Row],[Ticket Status]]="Pending Customer Response","Yes","No")</f>
        <v>No</v>
      </c>
      <c r="W7482" s="5">
        <f ca="1">COUNTIFS(Table1[Agent_name],Table1[[#This Row],[Agent_name]],Table1[Month],Table1[[#This Row],[Month]])/160</f>
        <v>0.21249999999999999</v>
      </c>
    </row>
    <row r="7483" spans="1:23" x14ac:dyDescent="0.25">
      <c r="A7483">
        <v>7482</v>
      </c>
      <c r="B7483" t="s">
        <v>24189</v>
      </c>
      <c r="C7483" t="s">
        <v>24190</v>
      </c>
      <c r="D7483">
        <v>22</v>
      </c>
      <c r="E7483" t="s">
        <v>58</v>
      </c>
      <c r="F7483" t="s">
        <v>117</v>
      </c>
      <c r="G7483" s="1">
        <v>44246</v>
      </c>
      <c r="H7483" t="s">
        <v>66</v>
      </c>
      <c r="I7483" t="s">
        <v>99</v>
      </c>
      <c r="J7483" s="3" t="s">
        <v>24191</v>
      </c>
      <c r="K7483" t="s">
        <v>24</v>
      </c>
      <c r="M7483" t="s">
        <v>41</v>
      </c>
      <c r="N7483" t="s">
        <v>33</v>
      </c>
      <c r="O7483" s="2">
        <v>45078.580266203702</v>
      </c>
      <c r="R7483" t="str">
        <f t="shared" ca="1" si="116"/>
        <v>Priya</v>
      </c>
      <c r="S7483" t="str">
        <f>IFERROR(TEXT(DATEVALUE(LEFT(Table1[[#This Row],[Date of Purchase]],10)), "MMMM"), TEXT(Table1[[#This Row],[Date of Purchase]], "MMMM"))</f>
        <v>February</v>
      </c>
      <c r="T7483" t="str">
        <f>IF(OR(
  AND(Table1[[#This Row],[Ticket Priority]]="Critical", Table1[[#This Row],[Ticket Status]]&lt;&gt;"Closed"),
  AND(Table1[[#This Row],[Ticket Priority]]="High", Table1[[#This Row],[Ticket Status]]="Open")
), "Yes", "No")</f>
        <v>No</v>
      </c>
      <c r="U7483" s="4" t="str">
        <f>IF(Table1[[#This Row],[Ticket Status]]="Closed","Yes","No")</f>
        <v>No</v>
      </c>
      <c r="V7483" s="4" t="str">
        <f>IF(Table1[[#This Row],[Ticket Status]]="Pending Customer Response","Yes","No")</f>
        <v>Yes</v>
      </c>
      <c r="W7483" s="5">
        <f ca="1">COUNTIFS(Table1[Agent_name],Table1[[#This Row],[Agent_name]],Table1[Month],Table1[[#This Row],[Month]])/160</f>
        <v>0.44374999999999998</v>
      </c>
    </row>
    <row r="7484" spans="1:23" x14ac:dyDescent="0.25">
      <c r="A7484">
        <v>7483</v>
      </c>
      <c r="B7484" t="s">
        <v>24192</v>
      </c>
      <c r="C7484" t="s">
        <v>24193</v>
      </c>
      <c r="D7484">
        <v>35</v>
      </c>
      <c r="E7484" t="s">
        <v>58</v>
      </c>
      <c r="F7484" t="s">
        <v>485</v>
      </c>
      <c r="G7484" s="1">
        <v>44506</v>
      </c>
      <c r="H7484" t="s">
        <v>66</v>
      </c>
      <c r="I7484" t="s">
        <v>77</v>
      </c>
      <c r="J7484" s="3" t="s">
        <v>24194</v>
      </c>
      <c r="K7484" t="s">
        <v>24</v>
      </c>
      <c r="M7484" t="s">
        <v>25</v>
      </c>
      <c r="N7484" t="s">
        <v>83</v>
      </c>
      <c r="O7484" s="2">
        <v>45078.171261574076</v>
      </c>
      <c r="R7484" t="str">
        <f t="shared" ca="1" si="116"/>
        <v>Divya</v>
      </c>
      <c r="S7484" t="str">
        <f>IFERROR(TEXT(DATEVALUE(LEFT(Table1[[#This Row],[Date of Purchase]],10)), "MMMM"), TEXT(Table1[[#This Row],[Date of Purchase]], "MMMM"))</f>
        <v>November</v>
      </c>
      <c r="T7484" t="str">
        <f>IF(OR(
  AND(Table1[[#This Row],[Ticket Priority]]="Critical", Table1[[#This Row],[Ticket Status]]&lt;&gt;"Closed"),
  AND(Table1[[#This Row],[Ticket Priority]]="High", Table1[[#This Row],[Ticket Status]]="Open")
), "Yes", "No")</f>
        <v>Yes</v>
      </c>
      <c r="U7484" s="4" t="str">
        <f>IF(Table1[[#This Row],[Ticket Status]]="Closed","Yes","No")</f>
        <v>No</v>
      </c>
      <c r="V7484" s="4" t="str">
        <f>IF(Table1[[#This Row],[Ticket Status]]="Pending Customer Response","Yes","No")</f>
        <v>Yes</v>
      </c>
      <c r="W7484" s="5">
        <f ca="1">COUNTIFS(Table1[Agent_name],Table1[[#This Row],[Agent_name]],Table1[Month],Table1[[#This Row],[Month]])/160</f>
        <v>0.24374999999999999</v>
      </c>
    </row>
    <row r="7485" spans="1:23" x14ac:dyDescent="0.25">
      <c r="A7485">
        <v>7484</v>
      </c>
      <c r="B7485" t="s">
        <v>24195</v>
      </c>
      <c r="C7485" t="s">
        <v>24196</v>
      </c>
      <c r="D7485">
        <v>65</v>
      </c>
      <c r="E7485" t="s">
        <v>19</v>
      </c>
      <c r="F7485" t="s">
        <v>149</v>
      </c>
      <c r="G7485" s="1">
        <v>43986</v>
      </c>
      <c r="H7485" t="s">
        <v>67</v>
      </c>
      <c r="I7485" t="s">
        <v>67</v>
      </c>
      <c r="J7485" s="3" t="s">
        <v>24197</v>
      </c>
      <c r="K7485" t="s">
        <v>62</v>
      </c>
      <c r="M7485" t="s">
        <v>143</v>
      </c>
      <c r="N7485" t="s">
        <v>26</v>
      </c>
      <c r="R7485" t="str">
        <f t="shared" ca="1" si="116"/>
        <v>Meera</v>
      </c>
      <c r="S7485" t="str">
        <f>IFERROR(TEXT(DATEVALUE(LEFT(Table1[[#This Row],[Date of Purchase]],10)), "MMMM"), TEXT(Table1[[#This Row],[Date of Purchase]], "MMMM"))</f>
        <v>June</v>
      </c>
      <c r="T7485" t="str">
        <f>IF(OR(
  AND(Table1[[#This Row],[Ticket Priority]]="Critical", Table1[[#This Row],[Ticket Status]]&lt;&gt;"Closed"),
  AND(Table1[[#This Row],[Ticket Priority]]="High", Table1[[#This Row],[Ticket Status]]="Open")
), "Yes", "No")</f>
        <v>No</v>
      </c>
      <c r="U7485" s="4" t="str">
        <f>IF(Table1[[#This Row],[Ticket Status]]="Closed","Yes","No")</f>
        <v>No</v>
      </c>
      <c r="V7485" s="4" t="str">
        <f>IF(Table1[[#This Row],[Ticket Status]]="Pending Customer Response","Yes","No")</f>
        <v>No</v>
      </c>
      <c r="W7485" s="5">
        <f ca="1">COUNTIFS(Table1[Agent_name],Table1[[#This Row],[Agent_name]],Table1[Month],Table1[[#This Row],[Month]])/160</f>
        <v>0.13125000000000001</v>
      </c>
    </row>
    <row r="7486" spans="1:23" x14ac:dyDescent="0.25">
      <c r="A7486">
        <v>7485</v>
      </c>
      <c r="B7486" t="s">
        <v>24198</v>
      </c>
      <c r="C7486" t="s">
        <v>24199</v>
      </c>
      <c r="D7486">
        <v>65</v>
      </c>
      <c r="E7486" t="s">
        <v>29</v>
      </c>
      <c r="F7486" t="s">
        <v>107</v>
      </c>
      <c r="G7486" s="1">
        <v>43844</v>
      </c>
      <c r="H7486" t="s">
        <v>59</v>
      </c>
      <c r="I7486" t="s">
        <v>22</v>
      </c>
      <c r="J7486" s="3" t="s">
        <v>24200</v>
      </c>
      <c r="K7486" t="s">
        <v>62</v>
      </c>
      <c r="M7486" t="s">
        <v>41</v>
      </c>
      <c r="N7486" t="s">
        <v>83</v>
      </c>
      <c r="R7486" t="str">
        <f t="shared" ca="1" si="116"/>
        <v>Divya</v>
      </c>
      <c r="S7486" t="str">
        <f>IFERROR(TEXT(DATEVALUE(LEFT(Table1[[#This Row],[Date of Purchase]],10)), "MMMM"), TEXT(Table1[[#This Row],[Date of Purchase]], "MMMM"))</f>
        <v>January</v>
      </c>
      <c r="T7486" t="str">
        <f>IF(OR(
  AND(Table1[[#This Row],[Ticket Priority]]="Critical", Table1[[#This Row],[Ticket Status]]&lt;&gt;"Closed"),
  AND(Table1[[#This Row],[Ticket Priority]]="High", Table1[[#This Row],[Ticket Status]]="Open")
), "Yes", "No")</f>
        <v>No</v>
      </c>
      <c r="U7486" s="4" t="str">
        <f>IF(Table1[[#This Row],[Ticket Status]]="Closed","Yes","No")</f>
        <v>No</v>
      </c>
      <c r="V7486" s="4" t="str">
        <f>IF(Table1[[#This Row],[Ticket Status]]="Pending Customer Response","Yes","No")</f>
        <v>No</v>
      </c>
      <c r="W7486" s="5">
        <f ca="1">COUNTIFS(Table1[Agent_name],Table1[[#This Row],[Agent_name]],Table1[Month],Table1[[#This Row],[Month]])/160</f>
        <v>0.25624999999999998</v>
      </c>
    </row>
    <row r="7487" spans="1:23" x14ac:dyDescent="0.25">
      <c r="A7487">
        <v>7486</v>
      </c>
      <c r="B7487" t="s">
        <v>24201</v>
      </c>
      <c r="C7487" t="s">
        <v>24202</v>
      </c>
      <c r="D7487">
        <v>28</v>
      </c>
      <c r="E7487" t="s">
        <v>58</v>
      </c>
      <c r="F7487" t="s">
        <v>125</v>
      </c>
      <c r="G7487" s="1">
        <v>44072</v>
      </c>
      <c r="H7487" t="s">
        <v>67</v>
      </c>
      <c r="I7487" t="s">
        <v>67</v>
      </c>
      <c r="J7487" s="3" t="s">
        <v>24203</v>
      </c>
      <c r="K7487" t="s">
        <v>39</v>
      </c>
      <c r="L7487" t="s">
        <v>24204</v>
      </c>
      <c r="M7487" t="s">
        <v>143</v>
      </c>
      <c r="N7487" t="s">
        <v>83</v>
      </c>
      <c r="O7487" s="2">
        <v>45078.941435185188</v>
      </c>
      <c r="P7487" s="2">
        <v>45078.165046296293</v>
      </c>
      <c r="Q7487">
        <v>3</v>
      </c>
      <c r="R7487" t="str">
        <f t="shared" ca="1" si="116"/>
        <v>Arjun</v>
      </c>
      <c r="S7487" t="str">
        <f>IFERROR(TEXT(DATEVALUE(LEFT(Table1[[#This Row],[Date of Purchase]],10)), "MMMM"), TEXT(Table1[[#This Row],[Date of Purchase]], "MMMM"))</f>
        <v>August</v>
      </c>
      <c r="T7487" t="str">
        <f>IF(OR(
  AND(Table1[[#This Row],[Ticket Priority]]="Critical", Table1[[#This Row],[Ticket Status]]&lt;&gt;"Closed"),
  AND(Table1[[#This Row],[Ticket Priority]]="High", Table1[[#This Row],[Ticket Status]]="Open")
), "Yes", "No")</f>
        <v>No</v>
      </c>
      <c r="U7487" s="4" t="str">
        <f>IF(Table1[[#This Row],[Ticket Status]]="Closed","Yes","No")</f>
        <v>Yes</v>
      </c>
      <c r="V7487" s="4" t="str">
        <f>IF(Table1[[#This Row],[Ticket Status]]="Pending Customer Response","Yes","No")</f>
        <v>No</v>
      </c>
      <c r="W7487" s="5">
        <f ca="1">COUNTIFS(Table1[Agent_name],Table1[[#This Row],[Agent_name]],Table1[Month],Table1[[#This Row],[Month]])/160</f>
        <v>0.20624999999999999</v>
      </c>
    </row>
    <row r="7488" spans="1:23" x14ac:dyDescent="0.25">
      <c r="A7488">
        <v>7487</v>
      </c>
      <c r="B7488" t="s">
        <v>24205</v>
      </c>
      <c r="C7488" t="s">
        <v>24206</v>
      </c>
      <c r="D7488">
        <v>54</v>
      </c>
      <c r="E7488" t="s">
        <v>58</v>
      </c>
      <c r="F7488" t="s">
        <v>286</v>
      </c>
      <c r="G7488" s="1">
        <v>44014</v>
      </c>
      <c r="H7488" t="s">
        <v>59</v>
      </c>
      <c r="I7488" t="s">
        <v>141</v>
      </c>
      <c r="J7488" s="3" t="s">
        <v>24207</v>
      </c>
      <c r="K7488" t="s">
        <v>62</v>
      </c>
      <c r="M7488" t="s">
        <v>143</v>
      </c>
      <c r="N7488" t="s">
        <v>83</v>
      </c>
      <c r="R7488" t="str">
        <f t="shared" ca="1" si="116"/>
        <v>Aisha</v>
      </c>
      <c r="S7488" t="str">
        <f>IFERROR(TEXT(DATEVALUE(LEFT(Table1[[#This Row],[Date of Purchase]],10)), "MMMM"), TEXT(Table1[[#This Row],[Date of Purchase]], "MMMM"))</f>
        <v>July</v>
      </c>
      <c r="T7488" t="str">
        <f>IF(OR(
  AND(Table1[[#This Row],[Ticket Priority]]="Critical", Table1[[#This Row],[Ticket Status]]&lt;&gt;"Closed"),
  AND(Table1[[#This Row],[Ticket Priority]]="High", Table1[[#This Row],[Ticket Status]]="Open")
), "Yes", "No")</f>
        <v>No</v>
      </c>
      <c r="U7488" s="4" t="str">
        <f>IF(Table1[[#This Row],[Ticket Status]]="Closed","Yes","No")</f>
        <v>No</v>
      </c>
      <c r="V7488" s="4" t="str">
        <f>IF(Table1[[#This Row],[Ticket Status]]="Pending Customer Response","Yes","No")</f>
        <v>No</v>
      </c>
      <c r="W7488" s="5">
        <f ca="1">COUNTIFS(Table1[Agent_name],Table1[[#This Row],[Agent_name]],Table1[Month],Table1[[#This Row],[Month]])/160</f>
        <v>0.875</v>
      </c>
    </row>
    <row r="7489" spans="1:23" x14ac:dyDescent="0.25">
      <c r="A7489">
        <v>7488</v>
      </c>
      <c r="B7489" t="s">
        <v>24208</v>
      </c>
      <c r="C7489" t="s">
        <v>24209</v>
      </c>
      <c r="D7489">
        <v>69</v>
      </c>
      <c r="E7489" t="s">
        <v>19</v>
      </c>
      <c r="F7489" t="s">
        <v>98</v>
      </c>
      <c r="G7489" s="1">
        <v>44014</v>
      </c>
      <c r="H7489" t="s">
        <v>59</v>
      </c>
      <c r="I7489" t="s">
        <v>52</v>
      </c>
      <c r="J7489" s="3" t="s">
        <v>24210</v>
      </c>
      <c r="K7489" t="s">
        <v>39</v>
      </c>
      <c r="L7489" t="s">
        <v>24211</v>
      </c>
      <c r="M7489" t="s">
        <v>143</v>
      </c>
      <c r="N7489" t="s">
        <v>33</v>
      </c>
      <c r="O7489" s="2">
        <v>45078.786608796298</v>
      </c>
      <c r="P7489" s="2">
        <v>45078.562997685185</v>
      </c>
      <c r="Q7489">
        <v>1</v>
      </c>
      <c r="R7489" t="str">
        <f t="shared" ca="1" si="116"/>
        <v>Aisha</v>
      </c>
      <c r="S7489" t="str">
        <f>IFERROR(TEXT(DATEVALUE(LEFT(Table1[[#This Row],[Date of Purchase]],10)), "MMMM"), TEXT(Table1[[#This Row],[Date of Purchase]], "MMMM"))</f>
        <v>July</v>
      </c>
      <c r="T7489" t="str">
        <f>IF(OR(
  AND(Table1[[#This Row],[Ticket Priority]]="Critical", Table1[[#This Row],[Ticket Status]]&lt;&gt;"Closed"),
  AND(Table1[[#This Row],[Ticket Priority]]="High", Table1[[#This Row],[Ticket Status]]="Open")
), "Yes", "No")</f>
        <v>No</v>
      </c>
      <c r="U7489" s="4" t="str">
        <f>IF(Table1[[#This Row],[Ticket Status]]="Closed","Yes","No")</f>
        <v>Yes</v>
      </c>
      <c r="V7489" s="4" t="str">
        <f>IF(Table1[[#This Row],[Ticket Status]]="Pending Customer Response","Yes","No")</f>
        <v>No</v>
      </c>
      <c r="W7489" s="5">
        <f ca="1">COUNTIFS(Table1[Agent_name],Table1[[#This Row],[Agent_name]],Table1[Month],Table1[[#This Row],[Month]])/160</f>
        <v>0.875</v>
      </c>
    </row>
    <row r="7490" spans="1:23" x14ac:dyDescent="0.25">
      <c r="A7490">
        <v>7489</v>
      </c>
      <c r="B7490" t="s">
        <v>24212</v>
      </c>
      <c r="C7490" t="s">
        <v>24213</v>
      </c>
      <c r="D7490">
        <v>20</v>
      </c>
      <c r="E7490" t="s">
        <v>58</v>
      </c>
      <c r="F7490" t="s">
        <v>219</v>
      </c>
      <c r="G7490" s="1">
        <v>44424</v>
      </c>
      <c r="H7490" t="s">
        <v>66</v>
      </c>
      <c r="I7490" t="s">
        <v>99</v>
      </c>
      <c r="J7490" s="3" t="s">
        <v>24214</v>
      </c>
      <c r="K7490" t="s">
        <v>62</v>
      </c>
      <c r="M7490" t="s">
        <v>143</v>
      </c>
      <c r="N7490" t="s">
        <v>83</v>
      </c>
      <c r="R7490" t="str">
        <f t="shared" ref="R7490:R7553" ca="1" si="117">CHOOSE(
RANDBETWEEN(1,20),
"Aisha","Aisha","Aisha","Aisha",
"Ravi","Ravi","Ravi",
"Sara","Sara","Sara",
"Mohit","Mohit",
"Priya","Priya",
"Arjun",
"Neha","Rahul","Divya","Karan","Meera","Sanjay"
)</f>
        <v>Rahul</v>
      </c>
      <c r="S7490" t="str">
        <f>IFERROR(TEXT(DATEVALUE(LEFT(Table1[[#This Row],[Date of Purchase]],10)), "MMMM"), TEXT(Table1[[#This Row],[Date of Purchase]], "MMMM"))</f>
        <v>August</v>
      </c>
      <c r="T7490" t="str">
        <f>IF(OR(
  AND(Table1[[#This Row],[Ticket Priority]]="Critical", Table1[[#This Row],[Ticket Status]]&lt;&gt;"Closed"),
  AND(Table1[[#This Row],[Ticket Priority]]="High", Table1[[#This Row],[Ticket Status]]="Open")
), "Yes", "No")</f>
        <v>No</v>
      </c>
      <c r="U7490" s="4" t="str">
        <f>IF(Table1[[#This Row],[Ticket Status]]="Closed","Yes","No")</f>
        <v>No</v>
      </c>
      <c r="V7490" s="4" t="str">
        <f>IF(Table1[[#This Row],[Ticket Status]]="Pending Customer Response","Yes","No")</f>
        <v>No</v>
      </c>
      <c r="W7490" s="5">
        <f ca="1">COUNTIFS(Table1[Agent_name],Table1[[#This Row],[Agent_name]],Table1[Month],Table1[[#This Row],[Month]])/160</f>
        <v>0.22500000000000001</v>
      </c>
    </row>
    <row r="7491" spans="1:23" x14ac:dyDescent="0.25">
      <c r="A7491">
        <v>7490</v>
      </c>
      <c r="B7491" t="s">
        <v>24215</v>
      </c>
      <c r="C7491" t="s">
        <v>24216</v>
      </c>
      <c r="D7491">
        <v>37</v>
      </c>
      <c r="E7491" t="s">
        <v>58</v>
      </c>
      <c r="F7491" t="s">
        <v>98</v>
      </c>
      <c r="G7491" s="1">
        <v>44123</v>
      </c>
      <c r="H7491" t="s">
        <v>45</v>
      </c>
      <c r="I7491" t="s">
        <v>99</v>
      </c>
      <c r="J7491" s="3" t="s">
        <v>24217</v>
      </c>
      <c r="K7491" t="s">
        <v>24</v>
      </c>
      <c r="M7491" t="s">
        <v>41</v>
      </c>
      <c r="N7491" t="s">
        <v>55</v>
      </c>
      <c r="O7491" s="2">
        <v>45078.361643518518</v>
      </c>
      <c r="R7491" t="str">
        <f t="shared" ca="1" si="117"/>
        <v>Aisha</v>
      </c>
      <c r="S7491" t="str">
        <f>IFERROR(TEXT(DATEVALUE(LEFT(Table1[[#This Row],[Date of Purchase]],10)), "MMMM"), TEXT(Table1[[#This Row],[Date of Purchase]], "MMMM"))</f>
        <v>October</v>
      </c>
      <c r="T7491" t="str">
        <f>IF(OR(
  AND(Table1[[#This Row],[Ticket Priority]]="Critical", Table1[[#This Row],[Ticket Status]]&lt;&gt;"Closed"),
  AND(Table1[[#This Row],[Ticket Priority]]="High", Table1[[#This Row],[Ticket Status]]="Open")
), "Yes", "No")</f>
        <v>No</v>
      </c>
      <c r="U7491" s="4" t="str">
        <f>IF(Table1[[#This Row],[Ticket Status]]="Closed","Yes","No")</f>
        <v>No</v>
      </c>
      <c r="V7491" s="4" t="str">
        <f>IF(Table1[[#This Row],[Ticket Status]]="Pending Customer Response","Yes","No")</f>
        <v>Yes</v>
      </c>
      <c r="W7491" s="5">
        <f ca="1">COUNTIFS(Table1[Agent_name],Table1[[#This Row],[Agent_name]],Table1[Month],Table1[[#This Row],[Month]])/160</f>
        <v>0.85624999999999996</v>
      </c>
    </row>
    <row r="7492" spans="1:23" x14ac:dyDescent="0.25">
      <c r="A7492">
        <v>7491</v>
      </c>
      <c r="B7492" t="s">
        <v>24218</v>
      </c>
      <c r="C7492" t="s">
        <v>24219</v>
      </c>
      <c r="D7492">
        <v>33</v>
      </c>
      <c r="E7492" t="s">
        <v>29</v>
      </c>
      <c r="F7492" t="s">
        <v>219</v>
      </c>
      <c r="G7492" s="1">
        <v>44457</v>
      </c>
      <c r="H7492" t="s">
        <v>67</v>
      </c>
      <c r="I7492" t="s">
        <v>22</v>
      </c>
      <c r="J7492" s="3" t="s">
        <v>24220</v>
      </c>
      <c r="K7492" t="s">
        <v>39</v>
      </c>
      <c r="L7492" t="s">
        <v>24221</v>
      </c>
      <c r="M7492" t="s">
        <v>89</v>
      </c>
      <c r="N7492" t="s">
        <v>26</v>
      </c>
      <c r="O7492" s="2">
        <v>45078.917222222219</v>
      </c>
      <c r="P7492" s="2">
        <v>45078.561666666668</v>
      </c>
      <c r="Q7492">
        <v>1</v>
      </c>
      <c r="R7492" t="str">
        <f t="shared" ca="1" si="117"/>
        <v>Mohit</v>
      </c>
      <c r="S7492" t="str">
        <f>IFERROR(TEXT(DATEVALUE(LEFT(Table1[[#This Row],[Date of Purchase]],10)), "MMMM"), TEXT(Table1[[#This Row],[Date of Purchase]], "MMMM"))</f>
        <v>September</v>
      </c>
      <c r="T7492" t="str">
        <f>IF(OR(
  AND(Table1[[#This Row],[Ticket Priority]]="Critical", Table1[[#This Row],[Ticket Status]]&lt;&gt;"Closed"),
  AND(Table1[[#This Row],[Ticket Priority]]="High", Table1[[#This Row],[Ticket Status]]="Open")
), "Yes", "No")</f>
        <v>No</v>
      </c>
      <c r="U7492" s="4" t="str">
        <f>IF(Table1[[#This Row],[Ticket Status]]="Closed","Yes","No")</f>
        <v>Yes</v>
      </c>
      <c r="V7492" s="4" t="str">
        <f>IF(Table1[[#This Row],[Ticket Status]]="Pending Customer Response","Yes","No")</f>
        <v>No</v>
      </c>
      <c r="W7492" s="5">
        <f ca="1">COUNTIFS(Table1[Agent_name],Table1[[#This Row],[Agent_name]],Table1[Month],Table1[[#This Row],[Month]])/160</f>
        <v>0.38124999999999998</v>
      </c>
    </row>
    <row r="7493" spans="1:23" x14ac:dyDescent="0.25">
      <c r="A7493">
        <v>7492</v>
      </c>
      <c r="B7493" t="s">
        <v>24222</v>
      </c>
      <c r="C7493" t="s">
        <v>24223</v>
      </c>
      <c r="D7493">
        <v>44</v>
      </c>
      <c r="E7493" t="s">
        <v>19</v>
      </c>
      <c r="F7493" t="s">
        <v>485</v>
      </c>
      <c r="G7493" s="1">
        <v>43907</v>
      </c>
      <c r="H7493" t="s">
        <v>59</v>
      </c>
      <c r="I7493" t="s">
        <v>60</v>
      </c>
      <c r="J7493" s="3" t="s">
        <v>24224</v>
      </c>
      <c r="K7493" t="s">
        <v>62</v>
      </c>
      <c r="M7493" t="s">
        <v>41</v>
      </c>
      <c r="N7493" t="s">
        <v>83</v>
      </c>
      <c r="R7493" t="str">
        <f t="shared" ca="1" si="117"/>
        <v>Mohit</v>
      </c>
      <c r="S7493" t="str">
        <f>IFERROR(TEXT(DATEVALUE(LEFT(Table1[[#This Row],[Date of Purchase]],10)), "MMMM"), TEXT(Table1[[#This Row],[Date of Purchase]], "MMMM"))</f>
        <v>March</v>
      </c>
      <c r="T7493" t="str">
        <f>IF(OR(
  AND(Table1[[#This Row],[Ticket Priority]]="Critical", Table1[[#This Row],[Ticket Status]]&lt;&gt;"Closed"),
  AND(Table1[[#This Row],[Ticket Priority]]="High", Table1[[#This Row],[Ticket Status]]="Open")
), "Yes", "No")</f>
        <v>No</v>
      </c>
      <c r="U7493" s="4" t="str">
        <f>IF(Table1[[#This Row],[Ticket Status]]="Closed","Yes","No")</f>
        <v>No</v>
      </c>
      <c r="V7493" s="4" t="str">
        <f>IF(Table1[[#This Row],[Ticket Status]]="Pending Customer Response","Yes","No")</f>
        <v>No</v>
      </c>
      <c r="W7493" s="5">
        <f ca="1">COUNTIFS(Table1[Agent_name],Table1[[#This Row],[Agent_name]],Table1[Month],Table1[[#This Row],[Month]])/160</f>
        <v>0.45624999999999999</v>
      </c>
    </row>
    <row r="7494" spans="1:23" x14ac:dyDescent="0.25">
      <c r="A7494">
        <v>7493</v>
      </c>
      <c r="B7494" t="s">
        <v>24225</v>
      </c>
      <c r="C7494" t="s">
        <v>24226</v>
      </c>
      <c r="D7494">
        <v>46</v>
      </c>
      <c r="E7494" t="s">
        <v>19</v>
      </c>
      <c r="F7494" t="s">
        <v>699</v>
      </c>
      <c r="G7494" s="1">
        <v>44343</v>
      </c>
      <c r="H7494" t="s">
        <v>45</v>
      </c>
      <c r="I7494" t="s">
        <v>77</v>
      </c>
      <c r="J7494" s="3" t="s">
        <v>24227</v>
      </c>
      <c r="K7494" t="s">
        <v>62</v>
      </c>
      <c r="M7494" t="s">
        <v>41</v>
      </c>
      <c r="N7494" t="s">
        <v>55</v>
      </c>
      <c r="R7494" t="str">
        <f t="shared" ca="1" si="117"/>
        <v>Priya</v>
      </c>
      <c r="S7494" t="str">
        <f>IFERROR(TEXT(DATEVALUE(LEFT(Table1[[#This Row],[Date of Purchase]],10)), "MMMM"), TEXT(Table1[[#This Row],[Date of Purchase]], "MMMM"))</f>
        <v>May</v>
      </c>
      <c r="T7494" t="str">
        <f>IF(OR(
  AND(Table1[[#This Row],[Ticket Priority]]="Critical", Table1[[#This Row],[Ticket Status]]&lt;&gt;"Closed"),
  AND(Table1[[#This Row],[Ticket Priority]]="High", Table1[[#This Row],[Ticket Status]]="Open")
), "Yes", "No")</f>
        <v>No</v>
      </c>
      <c r="U7494" s="4" t="str">
        <f>IF(Table1[[#This Row],[Ticket Status]]="Closed","Yes","No")</f>
        <v>No</v>
      </c>
      <c r="V7494" s="4" t="str">
        <f>IF(Table1[[#This Row],[Ticket Status]]="Pending Customer Response","Yes","No")</f>
        <v>No</v>
      </c>
      <c r="W7494" s="5">
        <f ca="1">COUNTIFS(Table1[Agent_name],Table1[[#This Row],[Agent_name]],Table1[Month],Table1[[#This Row],[Month]])/160</f>
        <v>0.40625</v>
      </c>
    </row>
    <row r="7495" spans="1:23" x14ac:dyDescent="0.25">
      <c r="A7495">
        <v>7494</v>
      </c>
      <c r="B7495" t="s">
        <v>24228</v>
      </c>
      <c r="C7495" t="s">
        <v>24229</v>
      </c>
      <c r="D7495">
        <v>59</v>
      </c>
      <c r="E7495" t="s">
        <v>58</v>
      </c>
      <c r="F7495" t="s">
        <v>211</v>
      </c>
      <c r="G7495" s="1">
        <v>43886</v>
      </c>
      <c r="H7495" t="s">
        <v>45</v>
      </c>
      <c r="I7495" t="s">
        <v>46</v>
      </c>
      <c r="J7495" s="3" t="s">
        <v>24230</v>
      </c>
      <c r="K7495" t="s">
        <v>39</v>
      </c>
      <c r="L7495" t="s">
        <v>24231</v>
      </c>
      <c r="M7495" t="s">
        <v>25</v>
      </c>
      <c r="N7495" t="s">
        <v>33</v>
      </c>
      <c r="O7495" s="2">
        <v>45078.313784722224</v>
      </c>
      <c r="P7495" s="2">
        <v>45078.341562499998</v>
      </c>
      <c r="Q7495">
        <v>5</v>
      </c>
      <c r="R7495" t="str">
        <f t="shared" ca="1" si="117"/>
        <v>Sara</v>
      </c>
      <c r="S7495" t="str">
        <f>IFERROR(TEXT(DATEVALUE(LEFT(Table1[[#This Row],[Date of Purchase]],10)), "MMMM"), TEXT(Table1[[#This Row],[Date of Purchase]], "MMMM"))</f>
        <v>February</v>
      </c>
      <c r="T7495" t="str">
        <f>IF(OR(
  AND(Table1[[#This Row],[Ticket Priority]]="Critical", Table1[[#This Row],[Ticket Status]]&lt;&gt;"Closed"),
  AND(Table1[[#This Row],[Ticket Priority]]="High", Table1[[#This Row],[Ticket Status]]="Open")
), "Yes", "No")</f>
        <v>No</v>
      </c>
      <c r="U7495" s="4" t="str">
        <f>IF(Table1[[#This Row],[Ticket Status]]="Closed","Yes","No")</f>
        <v>Yes</v>
      </c>
      <c r="V7495" s="4" t="str">
        <f>IF(Table1[[#This Row],[Ticket Status]]="Pending Customer Response","Yes","No")</f>
        <v>No</v>
      </c>
      <c r="W7495" s="5">
        <f ca="1">COUNTIFS(Table1[Agent_name],Table1[[#This Row],[Agent_name]],Table1[Month],Table1[[#This Row],[Month]])/160</f>
        <v>0.65625</v>
      </c>
    </row>
    <row r="7496" spans="1:23" x14ac:dyDescent="0.25">
      <c r="A7496">
        <v>7495</v>
      </c>
      <c r="B7496" t="s">
        <v>8920</v>
      </c>
      <c r="C7496" t="s">
        <v>24232</v>
      </c>
      <c r="D7496">
        <v>68</v>
      </c>
      <c r="E7496" t="s">
        <v>58</v>
      </c>
      <c r="F7496" t="s">
        <v>107</v>
      </c>
      <c r="G7496" s="1">
        <v>44320</v>
      </c>
      <c r="H7496" t="s">
        <v>45</v>
      </c>
      <c r="I7496" t="s">
        <v>46</v>
      </c>
      <c r="J7496" s="3" t="s">
        <v>24233</v>
      </c>
      <c r="K7496" t="s">
        <v>39</v>
      </c>
      <c r="L7496" t="s">
        <v>24234</v>
      </c>
      <c r="M7496" t="s">
        <v>41</v>
      </c>
      <c r="N7496" t="s">
        <v>55</v>
      </c>
      <c r="O7496" s="2">
        <v>45078.870752314811</v>
      </c>
      <c r="P7496" s="2">
        <v>45078.335335648146</v>
      </c>
      <c r="Q7496">
        <v>2</v>
      </c>
      <c r="R7496" t="str">
        <f t="shared" ca="1" si="117"/>
        <v>Meera</v>
      </c>
      <c r="S7496" t="str">
        <f>IFERROR(TEXT(DATEVALUE(LEFT(Table1[[#This Row],[Date of Purchase]],10)), "MMMM"), TEXT(Table1[[#This Row],[Date of Purchase]], "MMMM"))</f>
        <v>May</v>
      </c>
      <c r="T7496" t="str">
        <f>IF(OR(
  AND(Table1[[#This Row],[Ticket Priority]]="Critical", Table1[[#This Row],[Ticket Status]]&lt;&gt;"Closed"),
  AND(Table1[[#This Row],[Ticket Priority]]="High", Table1[[#This Row],[Ticket Status]]="Open")
), "Yes", "No")</f>
        <v>No</v>
      </c>
      <c r="U7496" s="4" t="str">
        <f>IF(Table1[[#This Row],[Ticket Status]]="Closed","Yes","No")</f>
        <v>Yes</v>
      </c>
      <c r="V7496" s="4" t="str">
        <f>IF(Table1[[#This Row],[Ticket Status]]="Pending Customer Response","Yes","No")</f>
        <v>No</v>
      </c>
      <c r="W7496" s="5">
        <f ca="1">COUNTIFS(Table1[Agent_name],Table1[[#This Row],[Agent_name]],Table1[Month],Table1[[#This Row],[Month]])/160</f>
        <v>0.26874999999999999</v>
      </c>
    </row>
    <row r="7497" spans="1:23" x14ac:dyDescent="0.25">
      <c r="A7497">
        <v>7496</v>
      </c>
      <c r="B7497" t="s">
        <v>24235</v>
      </c>
      <c r="C7497" t="s">
        <v>24236</v>
      </c>
      <c r="D7497">
        <v>51</v>
      </c>
      <c r="E7497" t="s">
        <v>29</v>
      </c>
      <c r="F7497" t="s">
        <v>317</v>
      </c>
      <c r="G7497" s="1">
        <v>43964</v>
      </c>
      <c r="H7497" t="s">
        <v>21</v>
      </c>
      <c r="I7497" t="s">
        <v>93</v>
      </c>
      <c r="J7497" s="3" t="s">
        <v>24237</v>
      </c>
      <c r="K7497" t="s">
        <v>39</v>
      </c>
      <c r="L7497" t="s">
        <v>24238</v>
      </c>
      <c r="M7497" t="s">
        <v>89</v>
      </c>
      <c r="N7497" t="s">
        <v>83</v>
      </c>
      <c r="O7497" s="2">
        <v>45078.58258101852</v>
      </c>
      <c r="P7497" s="2">
        <v>45078.953414351854</v>
      </c>
      <c r="Q7497">
        <v>4</v>
      </c>
      <c r="R7497" t="str">
        <f t="shared" ca="1" si="117"/>
        <v>Aisha</v>
      </c>
      <c r="S7497" t="str">
        <f>IFERROR(TEXT(DATEVALUE(LEFT(Table1[[#This Row],[Date of Purchase]],10)), "MMMM"), TEXT(Table1[[#This Row],[Date of Purchase]], "MMMM"))</f>
        <v>May</v>
      </c>
      <c r="T7497" t="str">
        <f>IF(OR(
  AND(Table1[[#This Row],[Ticket Priority]]="Critical", Table1[[#This Row],[Ticket Status]]&lt;&gt;"Closed"),
  AND(Table1[[#This Row],[Ticket Priority]]="High", Table1[[#This Row],[Ticket Status]]="Open")
), "Yes", "No")</f>
        <v>No</v>
      </c>
      <c r="U7497" s="4" t="str">
        <f>IF(Table1[[#This Row],[Ticket Status]]="Closed","Yes","No")</f>
        <v>Yes</v>
      </c>
      <c r="V7497" s="4" t="str">
        <f>IF(Table1[[#This Row],[Ticket Status]]="Pending Customer Response","Yes","No")</f>
        <v>No</v>
      </c>
      <c r="W7497" s="5">
        <f ca="1">COUNTIFS(Table1[Agent_name],Table1[[#This Row],[Agent_name]],Table1[Month],Table1[[#This Row],[Month]])/160</f>
        <v>0.93125000000000002</v>
      </c>
    </row>
    <row r="7498" spans="1:23" x14ac:dyDescent="0.25">
      <c r="A7498">
        <v>7497</v>
      </c>
      <c r="B7498" t="s">
        <v>24239</v>
      </c>
      <c r="C7498" t="s">
        <v>24240</v>
      </c>
      <c r="D7498">
        <v>36</v>
      </c>
      <c r="E7498" t="s">
        <v>19</v>
      </c>
      <c r="F7498" t="s">
        <v>421</v>
      </c>
      <c r="G7498" s="1">
        <v>44206</v>
      </c>
      <c r="H7498" t="s">
        <v>67</v>
      </c>
      <c r="I7498" t="s">
        <v>52</v>
      </c>
      <c r="J7498" s="3" t="s">
        <v>24241</v>
      </c>
      <c r="K7498" t="s">
        <v>62</v>
      </c>
      <c r="M7498" t="s">
        <v>143</v>
      </c>
      <c r="N7498" t="s">
        <v>55</v>
      </c>
      <c r="R7498" t="str">
        <f t="shared" ca="1" si="117"/>
        <v>Priya</v>
      </c>
      <c r="S7498" t="str">
        <f>IFERROR(TEXT(DATEVALUE(LEFT(Table1[[#This Row],[Date of Purchase]],10)), "MMMM"), TEXT(Table1[[#This Row],[Date of Purchase]], "MMMM"))</f>
        <v>January</v>
      </c>
      <c r="T7498" t="str">
        <f>IF(OR(
  AND(Table1[[#This Row],[Ticket Priority]]="Critical", Table1[[#This Row],[Ticket Status]]&lt;&gt;"Closed"),
  AND(Table1[[#This Row],[Ticket Priority]]="High", Table1[[#This Row],[Ticket Status]]="Open")
), "Yes", "No")</f>
        <v>No</v>
      </c>
      <c r="U7498" s="4" t="str">
        <f>IF(Table1[[#This Row],[Ticket Status]]="Closed","Yes","No")</f>
        <v>No</v>
      </c>
      <c r="V7498" s="4" t="str">
        <f>IF(Table1[[#This Row],[Ticket Status]]="Pending Customer Response","Yes","No")</f>
        <v>No</v>
      </c>
      <c r="W7498" s="5">
        <f ca="1">COUNTIFS(Table1[Agent_name],Table1[[#This Row],[Agent_name]],Table1[Month],Table1[[#This Row],[Month]])/160</f>
        <v>0.51875000000000004</v>
      </c>
    </row>
    <row r="7499" spans="1:23" x14ac:dyDescent="0.25">
      <c r="A7499">
        <v>7498</v>
      </c>
      <c r="B7499" t="s">
        <v>3834</v>
      </c>
      <c r="C7499" t="s">
        <v>24242</v>
      </c>
      <c r="D7499">
        <v>23</v>
      </c>
      <c r="E7499" t="s">
        <v>29</v>
      </c>
      <c r="F7499" t="s">
        <v>71</v>
      </c>
      <c r="G7499" s="1">
        <v>44207</v>
      </c>
      <c r="H7499" t="s">
        <v>59</v>
      </c>
      <c r="I7499" t="s">
        <v>141</v>
      </c>
      <c r="J7499" s="3" t="s">
        <v>24243</v>
      </c>
      <c r="K7499" t="s">
        <v>24</v>
      </c>
      <c r="M7499" t="s">
        <v>25</v>
      </c>
      <c r="N7499" t="s">
        <v>26</v>
      </c>
      <c r="O7499" s="2">
        <v>45078.908310185187</v>
      </c>
      <c r="R7499" t="str">
        <f t="shared" ca="1" si="117"/>
        <v>Divya</v>
      </c>
      <c r="S7499" t="str">
        <f>IFERROR(TEXT(DATEVALUE(LEFT(Table1[[#This Row],[Date of Purchase]],10)), "MMMM"), TEXT(Table1[[#This Row],[Date of Purchase]], "MMMM"))</f>
        <v>January</v>
      </c>
      <c r="T7499" t="str">
        <f>IF(OR(
  AND(Table1[[#This Row],[Ticket Priority]]="Critical", Table1[[#This Row],[Ticket Status]]&lt;&gt;"Closed"),
  AND(Table1[[#This Row],[Ticket Priority]]="High", Table1[[#This Row],[Ticket Status]]="Open")
), "Yes", "No")</f>
        <v>Yes</v>
      </c>
      <c r="U7499" s="4" t="str">
        <f>IF(Table1[[#This Row],[Ticket Status]]="Closed","Yes","No")</f>
        <v>No</v>
      </c>
      <c r="V7499" s="4" t="str">
        <f>IF(Table1[[#This Row],[Ticket Status]]="Pending Customer Response","Yes","No")</f>
        <v>Yes</v>
      </c>
      <c r="W7499" s="5">
        <f ca="1">COUNTIFS(Table1[Agent_name],Table1[[#This Row],[Agent_name]],Table1[Month],Table1[[#This Row],[Month]])/160</f>
        <v>0.25624999999999998</v>
      </c>
    </row>
    <row r="7500" spans="1:23" x14ac:dyDescent="0.25">
      <c r="A7500">
        <v>7499</v>
      </c>
      <c r="B7500" t="s">
        <v>21977</v>
      </c>
      <c r="C7500" t="s">
        <v>24244</v>
      </c>
      <c r="D7500">
        <v>41</v>
      </c>
      <c r="E7500" t="s">
        <v>58</v>
      </c>
      <c r="F7500" t="s">
        <v>219</v>
      </c>
      <c r="G7500" s="1">
        <v>44424</v>
      </c>
      <c r="H7500" t="s">
        <v>45</v>
      </c>
      <c r="I7500" t="s">
        <v>60</v>
      </c>
      <c r="J7500" s="3" t="s">
        <v>24245</v>
      </c>
      <c r="K7500" t="s">
        <v>62</v>
      </c>
      <c r="M7500" t="s">
        <v>89</v>
      </c>
      <c r="N7500" t="s">
        <v>26</v>
      </c>
      <c r="R7500" t="str">
        <f t="shared" ca="1" si="117"/>
        <v>Karan</v>
      </c>
      <c r="S7500" t="str">
        <f>IFERROR(TEXT(DATEVALUE(LEFT(Table1[[#This Row],[Date of Purchase]],10)), "MMMM"), TEXT(Table1[[#This Row],[Date of Purchase]], "MMMM"))</f>
        <v>August</v>
      </c>
      <c r="T7500" t="str">
        <f>IF(OR(
  AND(Table1[[#This Row],[Ticket Priority]]="Critical", Table1[[#This Row],[Ticket Status]]&lt;&gt;"Closed"),
  AND(Table1[[#This Row],[Ticket Priority]]="High", Table1[[#This Row],[Ticket Status]]="Open")
), "Yes", "No")</f>
        <v>Yes</v>
      </c>
      <c r="U7500" s="4" t="str">
        <f>IF(Table1[[#This Row],[Ticket Status]]="Closed","Yes","No")</f>
        <v>No</v>
      </c>
      <c r="V7500" s="4" t="str">
        <f>IF(Table1[[#This Row],[Ticket Status]]="Pending Customer Response","Yes","No")</f>
        <v>No</v>
      </c>
      <c r="W7500" s="5">
        <f ca="1">COUNTIFS(Table1[Agent_name],Table1[[#This Row],[Agent_name]],Table1[Month],Table1[[#This Row],[Month]])/160</f>
        <v>0.21875</v>
      </c>
    </row>
    <row r="7501" spans="1:23" x14ac:dyDescent="0.25">
      <c r="A7501">
        <v>7500</v>
      </c>
      <c r="B7501" t="s">
        <v>10397</v>
      </c>
      <c r="C7501" t="s">
        <v>24246</v>
      </c>
      <c r="D7501">
        <v>56</v>
      </c>
      <c r="E7501" t="s">
        <v>58</v>
      </c>
      <c r="F7501" t="s">
        <v>125</v>
      </c>
      <c r="G7501" s="1">
        <v>43951</v>
      </c>
      <c r="H7501" t="s">
        <v>59</v>
      </c>
      <c r="I7501" t="s">
        <v>93</v>
      </c>
      <c r="J7501" s="3" t="s">
        <v>24247</v>
      </c>
      <c r="K7501" t="s">
        <v>62</v>
      </c>
      <c r="M7501" t="s">
        <v>143</v>
      </c>
      <c r="N7501" t="s">
        <v>83</v>
      </c>
      <c r="R7501" t="str">
        <f t="shared" ca="1" si="117"/>
        <v>Aisha</v>
      </c>
      <c r="S7501" t="str">
        <f>IFERROR(TEXT(DATEVALUE(LEFT(Table1[[#This Row],[Date of Purchase]],10)), "MMMM"), TEXT(Table1[[#This Row],[Date of Purchase]], "MMMM"))</f>
        <v>April</v>
      </c>
      <c r="T7501" t="str">
        <f>IF(OR(
  AND(Table1[[#This Row],[Ticket Priority]]="Critical", Table1[[#This Row],[Ticket Status]]&lt;&gt;"Closed"),
  AND(Table1[[#This Row],[Ticket Priority]]="High", Table1[[#This Row],[Ticket Status]]="Open")
), "Yes", "No")</f>
        <v>No</v>
      </c>
      <c r="U7501" s="4" t="str">
        <f>IF(Table1[[#This Row],[Ticket Status]]="Closed","Yes","No")</f>
        <v>No</v>
      </c>
      <c r="V7501" s="4" t="str">
        <f>IF(Table1[[#This Row],[Ticket Status]]="Pending Customer Response","Yes","No")</f>
        <v>No</v>
      </c>
      <c r="W7501" s="5">
        <f ca="1">COUNTIFS(Table1[Agent_name],Table1[[#This Row],[Agent_name]],Table1[Month],Table1[[#This Row],[Month]])/160</f>
        <v>0.81874999999999998</v>
      </c>
    </row>
    <row r="7502" spans="1:23" x14ac:dyDescent="0.25">
      <c r="A7502">
        <v>7501</v>
      </c>
      <c r="B7502" t="s">
        <v>24248</v>
      </c>
      <c r="C7502" t="s">
        <v>24249</v>
      </c>
      <c r="D7502">
        <v>23</v>
      </c>
      <c r="E7502" t="s">
        <v>58</v>
      </c>
      <c r="F7502" t="s">
        <v>383</v>
      </c>
      <c r="G7502" s="1">
        <v>44051</v>
      </c>
      <c r="H7502" t="s">
        <v>67</v>
      </c>
      <c r="I7502" t="s">
        <v>60</v>
      </c>
      <c r="J7502" s="3" t="s">
        <v>24250</v>
      </c>
      <c r="K7502" t="s">
        <v>24</v>
      </c>
      <c r="M7502" t="s">
        <v>41</v>
      </c>
      <c r="N7502" t="s">
        <v>83</v>
      </c>
      <c r="O7502" s="2">
        <v>45078.150034722225</v>
      </c>
      <c r="R7502" t="str">
        <f t="shared" ca="1" si="117"/>
        <v>Aisha</v>
      </c>
      <c r="S7502" t="str">
        <f>IFERROR(TEXT(DATEVALUE(LEFT(Table1[[#This Row],[Date of Purchase]],10)), "MMMM"), TEXT(Table1[[#This Row],[Date of Purchase]], "MMMM"))</f>
        <v>August</v>
      </c>
      <c r="T7502" t="str">
        <f>IF(OR(
  AND(Table1[[#This Row],[Ticket Priority]]="Critical", Table1[[#This Row],[Ticket Status]]&lt;&gt;"Closed"),
  AND(Table1[[#This Row],[Ticket Priority]]="High", Table1[[#This Row],[Ticket Status]]="Open")
), "Yes", "No")</f>
        <v>No</v>
      </c>
      <c r="U7502" s="4" t="str">
        <f>IF(Table1[[#This Row],[Ticket Status]]="Closed","Yes","No")</f>
        <v>No</v>
      </c>
      <c r="V7502" s="4" t="str">
        <f>IF(Table1[[#This Row],[Ticket Status]]="Pending Customer Response","Yes","No")</f>
        <v>Yes</v>
      </c>
      <c r="W7502" s="5">
        <f ca="1">COUNTIFS(Table1[Agent_name],Table1[[#This Row],[Agent_name]],Table1[Month],Table1[[#This Row],[Month]])/160</f>
        <v>0.86250000000000004</v>
      </c>
    </row>
    <row r="7503" spans="1:23" x14ac:dyDescent="0.25">
      <c r="A7503">
        <v>7502</v>
      </c>
      <c r="B7503" t="s">
        <v>24251</v>
      </c>
      <c r="C7503" t="s">
        <v>16102</v>
      </c>
      <c r="D7503">
        <v>63</v>
      </c>
      <c r="E7503" t="s">
        <v>58</v>
      </c>
      <c r="F7503" t="s">
        <v>86</v>
      </c>
      <c r="G7503" s="1">
        <v>44502</v>
      </c>
      <c r="H7503" t="s">
        <v>59</v>
      </c>
      <c r="I7503" t="s">
        <v>93</v>
      </c>
      <c r="J7503" s="3" t="s">
        <v>17339</v>
      </c>
      <c r="K7503" t="s">
        <v>39</v>
      </c>
      <c r="L7503" t="s">
        <v>24252</v>
      </c>
      <c r="M7503" t="s">
        <v>89</v>
      </c>
      <c r="N7503" t="s">
        <v>33</v>
      </c>
      <c r="O7503" s="2">
        <v>45078.942395833335</v>
      </c>
      <c r="P7503" s="2">
        <v>45078.898645833331</v>
      </c>
      <c r="Q7503">
        <v>4</v>
      </c>
      <c r="R7503" t="str">
        <f t="shared" ca="1" si="117"/>
        <v>Priya</v>
      </c>
      <c r="S7503" t="str">
        <f>IFERROR(TEXT(DATEVALUE(LEFT(Table1[[#This Row],[Date of Purchase]],10)), "MMMM"), TEXT(Table1[[#This Row],[Date of Purchase]], "MMMM"))</f>
        <v>November</v>
      </c>
      <c r="T7503" t="str">
        <f>IF(OR(
  AND(Table1[[#This Row],[Ticket Priority]]="Critical", Table1[[#This Row],[Ticket Status]]&lt;&gt;"Closed"),
  AND(Table1[[#This Row],[Ticket Priority]]="High", Table1[[#This Row],[Ticket Status]]="Open")
), "Yes", "No")</f>
        <v>No</v>
      </c>
      <c r="U7503" s="4" t="str">
        <f>IF(Table1[[#This Row],[Ticket Status]]="Closed","Yes","No")</f>
        <v>Yes</v>
      </c>
      <c r="V7503" s="4" t="str">
        <f>IF(Table1[[#This Row],[Ticket Status]]="Pending Customer Response","Yes","No")</f>
        <v>No</v>
      </c>
      <c r="W7503" s="5">
        <f ca="1">COUNTIFS(Table1[Agent_name],Table1[[#This Row],[Agent_name]],Table1[Month],Table1[[#This Row],[Month]])/160</f>
        <v>0.41249999999999998</v>
      </c>
    </row>
    <row r="7504" spans="1:23" x14ac:dyDescent="0.25">
      <c r="A7504">
        <v>7503</v>
      </c>
      <c r="B7504" t="s">
        <v>24253</v>
      </c>
      <c r="C7504" t="s">
        <v>24254</v>
      </c>
      <c r="D7504">
        <v>20</v>
      </c>
      <c r="E7504" t="s">
        <v>58</v>
      </c>
      <c r="F7504" t="s">
        <v>281</v>
      </c>
      <c r="G7504" s="1">
        <v>43841</v>
      </c>
      <c r="H7504" t="s">
        <v>45</v>
      </c>
      <c r="I7504" t="s">
        <v>67</v>
      </c>
      <c r="J7504" s="3" t="s">
        <v>24255</v>
      </c>
      <c r="K7504" t="s">
        <v>62</v>
      </c>
      <c r="M7504" t="s">
        <v>25</v>
      </c>
      <c r="N7504" t="s">
        <v>83</v>
      </c>
      <c r="R7504" t="str">
        <f t="shared" ca="1" si="117"/>
        <v>Mohit</v>
      </c>
      <c r="S7504" t="str">
        <f>IFERROR(TEXT(DATEVALUE(LEFT(Table1[[#This Row],[Date of Purchase]],10)), "MMMM"), TEXT(Table1[[#This Row],[Date of Purchase]], "MMMM"))</f>
        <v>January</v>
      </c>
      <c r="T7504" t="str">
        <f>IF(OR(
  AND(Table1[[#This Row],[Ticket Priority]]="Critical", Table1[[#This Row],[Ticket Status]]&lt;&gt;"Closed"),
  AND(Table1[[#This Row],[Ticket Priority]]="High", Table1[[#This Row],[Ticket Status]]="Open")
), "Yes", "No")</f>
        <v>Yes</v>
      </c>
      <c r="U7504" s="4" t="str">
        <f>IF(Table1[[#This Row],[Ticket Status]]="Closed","Yes","No")</f>
        <v>No</v>
      </c>
      <c r="V7504" s="4" t="str">
        <f>IF(Table1[[#This Row],[Ticket Status]]="Pending Customer Response","Yes","No")</f>
        <v>No</v>
      </c>
      <c r="W7504" s="5">
        <f ca="1">COUNTIFS(Table1[Agent_name],Table1[[#This Row],[Agent_name]],Table1[Month],Table1[[#This Row],[Month]])/160</f>
        <v>0.46250000000000002</v>
      </c>
    </row>
    <row r="7505" spans="1:23" x14ac:dyDescent="0.25">
      <c r="A7505">
        <v>7504</v>
      </c>
      <c r="B7505" t="s">
        <v>24256</v>
      </c>
      <c r="C7505" t="s">
        <v>24257</v>
      </c>
      <c r="D7505">
        <v>44</v>
      </c>
      <c r="E7505" t="s">
        <v>58</v>
      </c>
      <c r="F7505" t="s">
        <v>317</v>
      </c>
      <c r="G7505" s="1">
        <v>44477</v>
      </c>
      <c r="H7505" t="s">
        <v>66</v>
      </c>
      <c r="I7505" t="s">
        <v>93</v>
      </c>
      <c r="J7505" s="3" t="s">
        <v>24258</v>
      </c>
      <c r="K7505" t="s">
        <v>39</v>
      </c>
      <c r="L7505" t="s">
        <v>24259</v>
      </c>
      <c r="M7505" t="s">
        <v>41</v>
      </c>
      <c r="N7505" t="s">
        <v>33</v>
      </c>
      <c r="O7505" s="2">
        <v>45078.980624999997</v>
      </c>
      <c r="P7505" s="2">
        <v>45078.765347222223</v>
      </c>
      <c r="Q7505">
        <v>3</v>
      </c>
      <c r="R7505" t="str">
        <f t="shared" ca="1" si="117"/>
        <v>Priya</v>
      </c>
      <c r="S7505" t="str">
        <f>IFERROR(TEXT(DATEVALUE(LEFT(Table1[[#This Row],[Date of Purchase]],10)), "MMMM"), TEXT(Table1[[#This Row],[Date of Purchase]], "MMMM"))</f>
        <v>October</v>
      </c>
      <c r="T7505" t="str">
        <f>IF(OR(
  AND(Table1[[#This Row],[Ticket Priority]]="Critical", Table1[[#This Row],[Ticket Status]]&lt;&gt;"Closed"),
  AND(Table1[[#This Row],[Ticket Priority]]="High", Table1[[#This Row],[Ticket Status]]="Open")
), "Yes", "No")</f>
        <v>No</v>
      </c>
      <c r="U7505" s="4" t="str">
        <f>IF(Table1[[#This Row],[Ticket Status]]="Closed","Yes","No")</f>
        <v>Yes</v>
      </c>
      <c r="V7505" s="4" t="str">
        <f>IF(Table1[[#This Row],[Ticket Status]]="Pending Customer Response","Yes","No")</f>
        <v>No</v>
      </c>
      <c r="W7505" s="5">
        <f ca="1">COUNTIFS(Table1[Agent_name],Table1[[#This Row],[Agent_name]],Table1[Month],Table1[[#This Row],[Month]])/160</f>
        <v>0.58125000000000004</v>
      </c>
    </row>
    <row r="7506" spans="1:23" x14ac:dyDescent="0.25">
      <c r="A7506">
        <v>7505</v>
      </c>
      <c r="B7506" t="s">
        <v>24260</v>
      </c>
      <c r="C7506" t="s">
        <v>24261</v>
      </c>
      <c r="D7506">
        <v>20</v>
      </c>
      <c r="E7506" t="s">
        <v>58</v>
      </c>
      <c r="F7506" t="s">
        <v>103</v>
      </c>
      <c r="G7506" s="1">
        <v>44202</v>
      </c>
      <c r="H7506" t="s">
        <v>59</v>
      </c>
      <c r="I7506" t="s">
        <v>99</v>
      </c>
      <c r="J7506" s="3" t="s">
        <v>24262</v>
      </c>
      <c r="K7506" t="s">
        <v>62</v>
      </c>
      <c r="M7506" t="s">
        <v>143</v>
      </c>
      <c r="N7506" t="s">
        <v>55</v>
      </c>
      <c r="R7506" t="str">
        <f t="shared" ca="1" si="117"/>
        <v>Priya</v>
      </c>
      <c r="S7506" t="str">
        <f>IFERROR(TEXT(DATEVALUE(LEFT(Table1[[#This Row],[Date of Purchase]],10)), "MMMM"), TEXT(Table1[[#This Row],[Date of Purchase]], "MMMM"))</f>
        <v>January</v>
      </c>
      <c r="T7506" t="str">
        <f>IF(OR(
  AND(Table1[[#This Row],[Ticket Priority]]="Critical", Table1[[#This Row],[Ticket Status]]&lt;&gt;"Closed"),
  AND(Table1[[#This Row],[Ticket Priority]]="High", Table1[[#This Row],[Ticket Status]]="Open")
), "Yes", "No")</f>
        <v>No</v>
      </c>
      <c r="U7506" s="4" t="str">
        <f>IF(Table1[[#This Row],[Ticket Status]]="Closed","Yes","No")</f>
        <v>No</v>
      </c>
      <c r="V7506" s="4" t="str">
        <f>IF(Table1[[#This Row],[Ticket Status]]="Pending Customer Response","Yes","No")</f>
        <v>No</v>
      </c>
      <c r="W7506" s="5">
        <f ca="1">COUNTIFS(Table1[Agent_name],Table1[[#This Row],[Agent_name]],Table1[Month],Table1[[#This Row],[Month]])/160</f>
        <v>0.51875000000000004</v>
      </c>
    </row>
    <row r="7507" spans="1:23" x14ac:dyDescent="0.25">
      <c r="A7507">
        <v>7506</v>
      </c>
      <c r="B7507" t="s">
        <v>24263</v>
      </c>
      <c r="C7507" t="s">
        <v>24264</v>
      </c>
      <c r="D7507">
        <v>37</v>
      </c>
      <c r="E7507" t="s">
        <v>58</v>
      </c>
      <c r="F7507" t="s">
        <v>249</v>
      </c>
      <c r="G7507" s="1">
        <v>44393</v>
      </c>
      <c r="H7507" t="s">
        <v>45</v>
      </c>
      <c r="I7507" t="s">
        <v>31</v>
      </c>
      <c r="J7507" s="3" t="s">
        <v>24265</v>
      </c>
      <c r="K7507" t="s">
        <v>39</v>
      </c>
      <c r="L7507" t="s">
        <v>24266</v>
      </c>
      <c r="M7507" t="s">
        <v>89</v>
      </c>
      <c r="N7507" t="s">
        <v>26</v>
      </c>
      <c r="O7507" s="2">
        <v>45078.68550925926</v>
      </c>
      <c r="P7507" s="2">
        <v>45078.428564814814</v>
      </c>
      <c r="Q7507">
        <v>2</v>
      </c>
      <c r="R7507" t="str">
        <f t="shared" ca="1" si="117"/>
        <v>Aisha</v>
      </c>
      <c r="S7507" t="str">
        <f>IFERROR(TEXT(DATEVALUE(LEFT(Table1[[#This Row],[Date of Purchase]],10)), "MMMM"), TEXT(Table1[[#This Row],[Date of Purchase]], "MMMM"))</f>
        <v>July</v>
      </c>
      <c r="T7507" t="str">
        <f>IF(OR(
  AND(Table1[[#This Row],[Ticket Priority]]="Critical", Table1[[#This Row],[Ticket Status]]&lt;&gt;"Closed"),
  AND(Table1[[#This Row],[Ticket Priority]]="High", Table1[[#This Row],[Ticket Status]]="Open")
), "Yes", "No")</f>
        <v>No</v>
      </c>
      <c r="U7507" s="4" t="str">
        <f>IF(Table1[[#This Row],[Ticket Status]]="Closed","Yes","No")</f>
        <v>Yes</v>
      </c>
      <c r="V7507" s="4" t="str">
        <f>IF(Table1[[#This Row],[Ticket Status]]="Pending Customer Response","Yes","No")</f>
        <v>No</v>
      </c>
      <c r="W7507" s="5">
        <f ca="1">COUNTIFS(Table1[Agent_name],Table1[[#This Row],[Agent_name]],Table1[Month],Table1[[#This Row],[Month]])/160</f>
        <v>0.875</v>
      </c>
    </row>
    <row r="7508" spans="1:23" x14ac:dyDescent="0.25">
      <c r="A7508">
        <v>7507</v>
      </c>
      <c r="B7508" t="s">
        <v>24267</v>
      </c>
      <c r="C7508" t="s">
        <v>24268</v>
      </c>
      <c r="D7508">
        <v>59</v>
      </c>
      <c r="E7508" t="s">
        <v>58</v>
      </c>
      <c r="F7508" t="s">
        <v>117</v>
      </c>
      <c r="G7508" s="1">
        <v>44368</v>
      </c>
      <c r="H7508" t="s">
        <v>21</v>
      </c>
      <c r="I7508" t="s">
        <v>72</v>
      </c>
      <c r="J7508" s="3" t="s">
        <v>3174</v>
      </c>
      <c r="K7508" t="s">
        <v>39</v>
      </c>
      <c r="L7508" t="s">
        <v>24269</v>
      </c>
      <c r="M7508" t="s">
        <v>25</v>
      </c>
      <c r="N7508" t="s">
        <v>83</v>
      </c>
      <c r="O7508" s="2">
        <v>45078.577175925922</v>
      </c>
      <c r="P7508" s="2">
        <v>45078.869537037041</v>
      </c>
      <c r="Q7508">
        <v>2</v>
      </c>
      <c r="R7508" t="str">
        <f t="shared" ca="1" si="117"/>
        <v>Aisha</v>
      </c>
      <c r="S7508" t="str">
        <f>IFERROR(TEXT(DATEVALUE(LEFT(Table1[[#This Row],[Date of Purchase]],10)), "MMMM"), TEXT(Table1[[#This Row],[Date of Purchase]], "MMMM"))</f>
        <v>June</v>
      </c>
      <c r="T7508" t="str">
        <f>IF(OR(
  AND(Table1[[#This Row],[Ticket Priority]]="Critical", Table1[[#This Row],[Ticket Status]]&lt;&gt;"Closed"),
  AND(Table1[[#This Row],[Ticket Priority]]="High", Table1[[#This Row],[Ticket Status]]="Open")
), "Yes", "No")</f>
        <v>No</v>
      </c>
      <c r="U7508" s="4" t="str">
        <f>IF(Table1[[#This Row],[Ticket Status]]="Closed","Yes","No")</f>
        <v>Yes</v>
      </c>
      <c r="V7508" s="4" t="str">
        <f>IF(Table1[[#This Row],[Ticket Status]]="Pending Customer Response","Yes","No")</f>
        <v>No</v>
      </c>
      <c r="W7508" s="5">
        <f ca="1">COUNTIFS(Table1[Agent_name],Table1[[#This Row],[Agent_name]],Table1[Month],Table1[[#This Row],[Month]])/160</f>
        <v>0.89375000000000004</v>
      </c>
    </row>
    <row r="7509" spans="1:23" x14ac:dyDescent="0.25">
      <c r="A7509">
        <v>7508</v>
      </c>
      <c r="B7509" t="s">
        <v>24270</v>
      </c>
      <c r="C7509" t="s">
        <v>24271</v>
      </c>
      <c r="D7509">
        <v>56</v>
      </c>
      <c r="E7509" t="s">
        <v>19</v>
      </c>
      <c r="F7509" t="s">
        <v>44</v>
      </c>
      <c r="G7509" s="1">
        <v>44529</v>
      </c>
      <c r="H7509" t="s">
        <v>66</v>
      </c>
      <c r="I7509" t="s">
        <v>31</v>
      </c>
      <c r="J7509" s="3" t="s">
        <v>24272</v>
      </c>
      <c r="K7509" t="s">
        <v>24</v>
      </c>
      <c r="M7509" t="s">
        <v>143</v>
      </c>
      <c r="N7509" t="s">
        <v>26</v>
      </c>
      <c r="O7509" s="2">
        <v>45078.481354166666</v>
      </c>
      <c r="R7509" t="str">
        <f t="shared" ca="1" si="117"/>
        <v>Neha</v>
      </c>
      <c r="S7509" t="str">
        <f>IFERROR(TEXT(DATEVALUE(LEFT(Table1[[#This Row],[Date of Purchase]],10)), "MMMM"), TEXT(Table1[[#This Row],[Date of Purchase]], "MMMM"))</f>
        <v>November</v>
      </c>
      <c r="T7509" t="str">
        <f>IF(OR(
  AND(Table1[[#This Row],[Ticket Priority]]="Critical", Table1[[#This Row],[Ticket Status]]&lt;&gt;"Closed"),
  AND(Table1[[#This Row],[Ticket Priority]]="High", Table1[[#This Row],[Ticket Status]]="Open")
), "Yes", "No")</f>
        <v>No</v>
      </c>
      <c r="U7509" s="4" t="str">
        <f>IF(Table1[[#This Row],[Ticket Status]]="Closed","Yes","No")</f>
        <v>No</v>
      </c>
      <c r="V7509" s="4" t="str">
        <f>IF(Table1[[#This Row],[Ticket Status]]="Pending Customer Response","Yes","No")</f>
        <v>Yes</v>
      </c>
      <c r="W7509" s="5">
        <f ca="1">COUNTIFS(Table1[Agent_name],Table1[[#This Row],[Agent_name]],Table1[Month],Table1[[#This Row],[Month]])/160</f>
        <v>0.17499999999999999</v>
      </c>
    </row>
    <row r="7510" spans="1:23" x14ac:dyDescent="0.25">
      <c r="A7510">
        <v>7509</v>
      </c>
      <c r="B7510" t="s">
        <v>24273</v>
      </c>
      <c r="C7510" t="s">
        <v>24274</v>
      </c>
      <c r="D7510">
        <v>23</v>
      </c>
      <c r="E7510" t="s">
        <v>29</v>
      </c>
      <c r="F7510" t="s">
        <v>383</v>
      </c>
      <c r="G7510" s="1">
        <v>44448</v>
      </c>
      <c r="H7510" t="s">
        <v>66</v>
      </c>
      <c r="I7510" t="s">
        <v>67</v>
      </c>
      <c r="J7510" s="3" t="s">
        <v>24275</v>
      </c>
      <c r="K7510" t="s">
        <v>24</v>
      </c>
      <c r="M7510" t="s">
        <v>25</v>
      </c>
      <c r="N7510" t="s">
        <v>26</v>
      </c>
      <c r="O7510" s="2">
        <v>45078.207766203705</v>
      </c>
      <c r="R7510" t="str">
        <f t="shared" ca="1" si="117"/>
        <v>Arjun</v>
      </c>
      <c r="S7510" t="str">
        <f>IFERROR(TEXT(DATEVALUE(LEFT(Table1[[#This Row],[Date of Purchase]],10)), "MMMM"), TEXT(Table1[[#This Row],[Date of Purchase]], "MMMM"))</f>
        <v>September</v>
      </c>
      <c r="T7510" t="str">
        <f>IF(OR(
  AND(Table1[[#This Row],[Ticket Priority]]="Critical", Table1[[#This Row],[Ticket Status]]&lt;&gt;"Closed"),
  AND(Table1[[#This Row],[Ticket Priority]]="High", Table1[[#This Row],[Ticket Status]]="Open")
), "Yes", "No")</f>
        <v>Yes</v>
      </c>
      <c r="U7510" s="4" t="str">
        <f>IF(Table1[[#This Row],[Ticket Status]]="Closed","Yes","No")</f>
        <v>No</v>
      </c>
      <c r="V7510" s="4" t="str">
        <f>IF(Table1[[#This Row],[Ticket Status]]="Pending Customer Response","Yes","No")</f>
        <v>Yes</v>
      </c>
      <c r="W7510" s="5">
        <f ca="1">COUNTIFS(Table1[Agent_name],Table1[[#This Row],[Agent_name]],Table1[Month],Table1[[#This Row],[Month]])/160</f>
        <v>0.1875</v>
      </c>
    </row>
    <row r="7511" spans="1:23" x14ac:dyDescent="0.25">
      <c r="A7511">
        <v>7510</v>
      </c>
      <c r="B7511" t="s">
        <v>24276</v>
      </c>
      <c r="C7511" t="s">
        <v>24277</v>
      </c>
      <c r="D7511">
        <v>68</v>
      </c>
      <c r="E7511" t="s">
        <v>29</v>
      </c>
      <c r="F7511" t="s">
        <v>207</v>
      </c>
      <c r="G7511" s="1">
        <v>43867</v>
      </c>
      <c r="H7511" t="s">
        <v>67</v>
      </c>
      <c r="I7511" t="s">
        <v>77</v>
      </c>
      <c r="J7511" s="3" t="s">
        <v>24278</v>
      </c>
      <c r="K7511" t="s">
        <v>39</v>
      </c>
      <c r="L7511" t="s">
        <v>24279</v>
      </c>
      <c r="M7511" t="s">
        <v>89</v>
      </c>
      <c r="N7511" t="s">
        <v>33</v>
      </c>
      <c r="O7511" s="2">
        <v>45078.174456018518</v>
      </c>
      <c r="P7511" s="2">
        <v>45078.715428240743</v>
      </c>
      <c r="Q7511">
        <v>3</v>
      </c>
      <c r="R7511" t="str">
        <f t="shared" ca="1" si="117"/>
        <v>Sara</v>
      </c>
      <c r="S7511" t="str">
        <f>IFERROR(TEXT(DATEVALUE(LEFT(Table1[[#This Row],[Date of Purchase]],10)), "MMMM"), TEXT(Table1[[#This Row],[Date of Purchase]], "MMMM"))</f>
        <v>February</v>
      </c>
      <c r="T7511" t="str">
        <f>IF(OR(
  AND(Table1[[#This Row],[Ticket Priority]]="Critical", Table1[[#This Row],[Ticket Status]]&lt;&gt;"Closed"),
  AND(Table1[[#This Row],[Ticket Priority]]="High", Table1[[#This Row],[Ticket Status]]="Open")
), "Yes", "No")</f>
        <v>No</v>
      </c>
      <c r="U7511" s="4" t="str">
        <f>IF(Table1[[#This Row],[Ticket Status]]="Closed","Yes","No")</f>
        <v>Yes</v>
      </c>
      <c r="V7511" s="4" t="str">
        <f>IF(Table1[[#This Row],[Ticket Status]]="Pending Customer Response","Yes","No")</f>
        <v>No</v>
      </c>
      <c r="W7511" s="5">
        <f ca="1">COUNTIFS(Table1[Agent_name],Table1[[#This Row],[Agent_name]],Table1[Month],Table1[[#This Row],[Month]])/160</f>
        <v>0.65625</v>
      </c>
    </row>
    <row r="7512" spans="1:23" x14ac:dyDescent="0.25">
      <c r="A7512">
        <v>7511</v>
      </c>
      <c r="B7512" t="s">
        <v>24280</v>
      </c>
      <c r="C7512" t="s">
        <v>24281</v>
      </c>
      <c r="D7512">
        <v>57</v>
      </c>
      <c r="E7512" t="s">
        <v>19</v>
      </c>
      <c r="F7512" t="s">
        <v>431</v>
      </c>
      <c r="G7512" s="1">
        <v>44167</v>
      </c>
      <c r="H7512" t="s">
        <v>59</v>
      </c>
      <c r="I7512" t="s">
        <v>22</v>
      </c>
      <c r="J7512" s="3" t="s">
        <v>24282</v>
      </c>
      <c r="K7512" t="s">
        <v>24</v>
      </c>
      <c r="M7512" t="s">
        <v>143</v>
      </c>
      <c r="N7512" t="s">
        <v>55</v>
      </c>
      <c r="O7512" s="2">
        <v>45078.216134259259</v>
      </c>
      <c r="R7512" t="str">
        <f t="shared" ca="1" si="117"/>
        <v>Divya</v>
      </c>
      <c r="S7512" t="str">
        <f>IFERROR(TEXT(DATEVALUE(LEFT(Table1[[#This Row],[Date of Purchase]],10)), "MMMM"), TEXT(Table1[[#This Row],[Date of Purchase]], "MMMM"))</f>
        <v>December</v>
      </c>
      <c r="T7512" t="str">
        <f>IF(OR(
  AND(Table1[[#This Row],[Ticket Priority]]="Critical", Table1[[#This Row],[Ticket Status]]&lt;&gt;"Closed"),
  AND(Table1[[#This Row],[Ticket Priority]]="High", Table1[[#This Row],[Ticket Status]]="Open")
), "Yes", "No")</f>
        <v>No</v>
      </c>
      <c r="U7512" s="4" t="str">
        <f>IF(Table1[[#This Row],[Ticket Status]]="Closed","Yes","No")</f>
        <v>No</v>
      </c>
      <c r="V7512" s="4" t="str">
        <f>IF(Table1[[#This Row],[Ticket Status]]="Pending Customer Response","Yes","No")</f>
        <v>Yes</v>
      </c>
      <c r="W7512" s="5">
        <f ca="1">COUNTIFS(Table1[Agent_name],Table1[[#This Row],[Agent_name]],Table1[Month],Table1[[#This Row],[Month]])/160</f>
        <v>0.25</v>
      </c>
    </row>
    <row r="7513" spans="1:23" x14ac:dyDescent="0.25">
      <c r="A7513">
        <v>7512</v>
      </c>
      <c r="B7513" t="s">
        <v>2175</v>
      </c>
      <c r="C7513" t="s">
        <v>24283</v>
      </c>
      <c r="D7513">
        <v>40</v>
      </c>
      <c r="E7513" t="s">
        <v>29</v>
      </c>
      <c r="F7513" t="s">
        <v>71</v>
      </c>
      <c r="G7513" s="1">
        <v>44438</v>
      </c>
      <c r="H7513" t="s">
        <v>59</v>
      </c>
      <c r="I7513" t="s">
        <v>113</v>
      </c>
      <c r="J7513" s="3" t="s">
        <v>24284</v>
      </c>
      <c r="K7513" t="s">
        <v>39</v>
      </c>
      <c r="L7513" t="s">
        <v>24285</v>
      </c>
      <c r="M7513" t="s">
        <v>143</v>
      </c>
      <c r="N7513" t="s">
        <v>55</v>
      </c>
      <c r="O7513" s="2">
        <v>45078.396018518521</v>
      </c>
      <c r="P7513" s="2">
        <v>45078.593935185185</v>
      </c>
      <c r="Q7513">
        <v>2</v>
      </c>
      <c r="R7513" t="str">
        <f t="shared" ca="1" si="117"/>
        <v>Neha</v>
      </c>
      <c r="S7513" t="str">
        <f>IFERROR(TEXT(DATEVALUE(LEFT(Table1[[#This Row],[Date of Purchase]],10)), "MMMM"), TEXT(Table1[[#This Row],[Date of Purchase]], "MMMM"))</f>
        <v>August</v>
      </c>
      <c r="T7513" t="str">
        <f>IF(OR(
  AND(Table1[[#This Row],[Ticket Priority]]="Critical", Table1[[#This Row],[Ticket Status]]&lt;&gt;"Closed"),
  AND(Table1[[#This Row],[Ticket Priority]]="High", Table1[[#This Row],[Ticket Status]]="Open")
), "Yes", "No")</f>
        <v>No</v>
      </c>
      <c r="U7513" s="4" t="str">
        <f>IF(Table1[[#This Row],[Ticket Status]]="Closed","Yes","No")</f>
        <v>Yes</v>
      </c>
      <c r="V7513" s="4" t="str">
        <f>IF(Table1[[#This Row],[Ticket Status]]="Pending Customer Response","Yes","No")</f>
        <v>No</v>
      </c>
      <c r="W7513" s="5">
        <f ca="1">COUNTIFS(Table1[Agent_name],Table1[[#This Row],[Agent_name]],Table1[Month],Table1[[#This Row],[Month]])/160</f>
        <v>0.16875000000000001</v>
      </c>
    </row>
    <row r="7514" spans="1:23" x14ac:dyDescent="0.25">
      <c r="A7514">
        <v>7513</v>
      </c>
      <c r="B7514" t="s">
        <v>22117</v>
      </c>
      <c r="C7514" t="s">
        <v>24286</v>
      </c>
      <c r="D7514">
        <v>41</v>
      </c>
      <c r="E7514" t="s">
        <v>58</v>
      </c>
      <c r="F7514" t="s">
        <v>134</v>
      </c>
      <c r="G7514" s="1">
        <v>44441</v>
      </c>
      <c r="H7514" t="s">
        <v>67</v>
      </c>
      <c r="I7514" t="s">
        <v>113</v>
      </c>
      <c r="J7514" s="3" t="s">
        <v>24287</v>
      </c>
      <c r="K7514" t="s">
        <v>62</v>
      </c>
      <c r="M7514" t="s">
        <v>143</v>
      </c>
      <c r="N7514" t="s">
        <v>26</v>
      </c>
      <c r="R7514" t="str">
        <f t="shared" ca="1" si="117"/>
        <v>Aisha</v>
      </c>
      <c r="S7514" t="str">
        <f>IFERROR(TEXT(DATEVALUE(LEFT(Table1[[#This Row],[Date of Purchase]],10)), "MMMM"), TEXT(Table1[[#This Row],[Date of Purchase]], "MMMM"))</f>
        <v>September</v>
      </c>
      <c r="T7514" t="str">
        <f>IF(OR(
  AND(Table1[[#This Row],[Ticket Priority]]="Critical", Table1[[#This Row],[Ticket Status]]&lt;&gt;"Closed"),
  AND(Table1[[#This Row],[Ticket Priority]]="High", Table1[[#This Row],[Ticket Status]]="Open")
), "Yes", "No")</f>
        <v>No</v>
      </c>
      <c r="U7514" s="4" t="str">
        <f>IF(Table1[[#This Row],[Ticket Status]]="Closed","Yes","No")</f>
        <v>No</v>
      </c>
      <c r="V7514" s="4" t="str">
        <f>IF(Table1[[#This Row],[Ticket Status]]="Pending Customer Response","Yes","No")</f>
        <v>No</v>
      </c>
      <c r="W7514" s="5">
        <f ca="1">COUNTIFS(Table1[Agent_name],Table1[[#This Row],[Agent_name]],Table1[Month],Table1[[#This Row],[Month]])/160</f>
        <v>0.86250000000000004</v>
      </c>
    </row>
    <row r="7515" spans="1:23" x14ac:dyDescent="0.25">
      <c r="A7515">
        <v>7514</v>
      </c>
      <c r="B7515" t="s">
        <v>24288</v>
      </c>
      <c r="C7515" t="s">
        <v>24289</v>
      </c>
      <c r="D7515">
        <v>50</v>
      </c>
      <c r="E7515" t="s">
        <v>19</v>
      </c>
      <c r="F7515" t="s">
        <v>456</v>
      </c>
      <c r="G7515" s="1">
        <v>44413</v>
      </c>
      <c r="H7515" t="s">
        <v>21</v>
      </c>
      <c r="I7515" t="s">
        <v>177</v>
      </c>
      <c r="J7515" s="3" t="s">
        <v>24290</v>
      </c>
      <c r="K7515" t="s">
        <v>39</v>
      </c>
      <c r="L7515" t="s">
        <v>24291</v>
      </c>
      <c r="M7515" t="s">
        <v>41</v>
      </c>
      <c r="N7515" t="s">
        <v>33</v>
      </c>
      <c r="O7515" s="2">
        <v>45078.056469907409</v>
      </c>
      <c r="P7515" s="2">
        <v>45078.6641087963</v>
      </c>
      <c r="Q7515">
        <v>5</v>
      </c>
      <c r="R7515" t="str">
        <f t="shared" ca="1" si="117"/>
        <v>Aisha</v>
      </c>
      <c r="S7515" t="str">
        <f>IFERROR(TEXT(DATEVALUE(LEFT(Table1[[#This Row],[Date of Purchase]],10)), "MMMM"), TEXT(Table1[[#This Row],[Date of Purchase]], "MMMM"))</f>
        <v>August</v>
      </c>
      <c r="T7515" t="str">
        <f>IF(OR(
  AND(Table1[[#This Row],[Ticket Priority]]="Critical", Table1[[#This Row],[Ticket Status]]&lt;&gt;"Closed"),
  AND(Table1[[#This Row],[Ticket Priority]]="High", Table1[[#This Row],[Ticket Status]]="Open")
), "Yes", "No")</f>
        <v>No</v>
      </c>
      <c r="U7515" s="4" t="str">
        <f>IF(Table1[[#This Row],[Ticket Status]]="Closed","Yes","No")</f>
        <v>Yes</v>
      </c>
      <c r="V7515" s="4" t="str">
        <f>IF(Table1[[#This Row],[Ticket Status]]="Pending Customer Response","Yes","No")</f>
        <v>No</v>
      </c>
      <c r="W7515" s="5">
        <f ca="1">COUNTIFS(Table1[Agent_name],Table1[[#This Row],[Agent_name]],Table1[Month],Table1[[#This Row],[Month]])/160</f>
        <v>0.86250000000000004</v>
      </c>
    </row>
    <row r="7516" spans="1:23" x14ac:dyDescent="0.25">
      <c r="A7516">
        <v>7515</v>
      </c>
      <c r="B7516" t="s">
        <v>24292</v>
      </c>
      <c r="C7516" t="s">
        <v>24293</v>
      </c>
      <c r="D7516">
        <v>31</v>
      </c>
      <c r="E7516" t="s">
        <v>29</v>
      </c>
      <c r="F7516" t="s">
        <v>161</v>
      </c>
      <c r="G7516" s="1">
        <v>44456</v>
      </c>
      <c r="H7516" t="s">
        <v>21</v>
      </c>
      <c r="I7516" t="s">
        <v>150</v>
      </c>
      <c r="J7516" s="3" t="s">
        <v>24294</v>
      </c>
      <c r="K7516" t="s">
        <v>24</v>
      </c>
      <c r="M7516" t="s">
        <v>89</v>
      </c>
      <c r="N7516" t="s">
        <v>33</v>
      </c>
      <c r="O7516" s="2">
        <v>45078.076620370368</v>
      </c>
      <c r="R7516" t="str">
        <f t="shared" ca="1" si="117"/>
        <v>Rahul</v>
      </c>
      <c r="S7516" t="str">
        <f>IFERROR(TEXT(DATEVALUE(LEFT(Table1[[#This Row],[Date of Purchase]],10)), "MMMM"), TEXT(Table1[[#This Row],[Date of Purchase]], "MMMM"))</f>
        <v>September</v>
      </c>
      <c r="T7516" t="str">
        <f>IF(OR(
  AND(Table1[[#This Row],[Ticket Priority]]="Critical", Table1[[#This Row],[Ticket Status]]&lt;&gt;"Closed"),
  AND(Table1[[#This Row],[Ticket Priority]]="High", Table1[[#This Row],[Ticket Status]]="Open")
), "Yes", "No")</f>
        <v>No</v>
      </c>
      <c r="U7516" s="4" t="str">
        <f>IF(Table1[[#This Row],[Ticket Status]]="Closed","Yes","No")</f>
        <v>No</v>
      </c>
      <c r="V7516" s="4" t="str">
        <f>IF(Table1[[#This Row],[Ticket Status]]="Pending Customer Response","Yes","No")</f>
        <v>Yes</v>
      </c>
      <c r="W7516" s="5">
        <f ca="1">COUNTIFS(Table1[Agent_name],Table1[[#This Row],[Agent_name]],Table1[Month],Table1[[#This Row],[Month]])/160</f>
        <v>0.25</v>
      </c>
    </row>
    <row r="7517" spans="1:23" x14ac:dyDescent="0.25">
      <c r="A7517">
        <v>7516</v>
      </c>
      <c r="B7517" t="s">
        <v>24295</v>
      </c>
      <c r="C7517" t="s">
        <v>24296</v>
      </c>
      <c r="D7517">
        <v>54</v>
      </c>
      <c r="E7517" t="s">
        <v>19</v>
      </c>
      <c r="F7517" t="s">
        <v>397</v>
      </c>
      <c r="G7517" s="1">
        <v>44169</v>
      </c>
      <c r="H7517" t="s">
        <v>45</v>
      </c>
      <c r="I7517" t="s">
        <v>113</v>
      </c>
      <c r="J7517" s="3" t="s">
        <v>24297</v>
      </c>
      <c r="K7517" t="s">
        <v>24</v>
      </c>
      <c r="M7517" t="s">
        <v>89</v>
      </c>
      <c r="N7517" t="s">
        <v>26</v>
      </c>
      <c r="O7517" s="2">
        <v>45078.399560185186</v>
      </c>
      <c r="R7517" t="str">
        <f t="shared" ca="1" si="117"/>
        <v>Mohit</v>
      </c>
      <c r="S7517" t="str">
        <f>IFERROR(TEXT(DATEVALUE(LEFT(Table1[[#This Row],[Date of Purchase]],10)), "MMMM"), TEXT(Table1[[#This Row],[Date of Purchase]], "MMMM"))</f>
        <v>December</v>
      </c>
      <c r="T7517" t="str">
        <f>IF(OR(
  AND(Table1[[#This Row],[Ticket Priority]]="Critical", Table1[[#This Row],[Ticket Status]]&lt;&gt;"Closed"),
  AND(Table1[[#This Row],[Ticket Priority]]="High", Table1[[#This Row],[Ticket Status]]="Open")
), "Yes", "No")</f>
        <v>No</v>
      </c>
      <c r="U7517" s="4" t="str">
        <f>IF(Table1[[#This Row],[Ticket Status]]="Closed","Yes","No")</f>
        <v>No</v>
      </c>
      <c r="V7517" s="4" t="str">
        <f>IF(Table1[[#This Row],[Ticket Status]]="Pending Customer Response","Yes","No")</f>
        <v>Yes</v>
      </c>
      <c r="W7517" s="5">
        <f ca="1">COUNTIFS(Table1[Agent_name],Table1[[#This Row],[Agent_name]],Table1[Month],Table1[[#This Row],[Month]])/160</f>
        <v>0.44374999999999998</v>
      </c>
    </row>
    <row r="7518" spans="1:23" x14ac:dyDescent="0.25">
      <c r="A7518">
        <v>7517</v>
      </c>
      <c r="B7518" t="s">
        <v>24298</v>
      </c>
      <c r="C7518" t="s">
        <v>24299</v>
      </c>
      <c r="D7518">
        <v>60</v>
      </c>
      <c r="E7518" t="s">
        <v>29</v>
      </c>
      <c r="F7518" t="s">
        <v>92</v>
      </c>
      <c r="G7518" s="1">
        <v>44061</v>
      </c>
      <c r="H7518" t="s">
        <v>21</v>
      </c>
      <c r="I7518" t="s">
        <v>22</v>
      </c>
      <c r="J7518" s="3" t="s">
        <v>24300</v>
      </c>
      <c r="K7518" t="s">
        <v>39</v>
      </c>
      <c r="L7518" t="s">
        <v>24301</v>
      </c>
      <c r="M7518" t="s">
        <v>41</v>
      </c>
      <c r="N7518" t="s">
        <v>83</v>
      </c>
      <c r="O7518" s="2">
        <v>45078.299583333333</v>
      </c>
      <c r="P7518" s="2">
        <v>45078.697500000002</v>
      </c>
      <c r="Q7518">
        <v>2</v>
      </c>
      <c r="R7518" t="str">
        <f t="shared" ca="1" si="117"/>
        <v>Sara</v>
      </c>
      <c r="S7518" t="str">
        <f>IFERROR(TEXT(DATEVALUE(LEFT(Table1[[#This Row],[Date of Purchase]],10)), "MMMM"), TEXT(Table1[[#This Row],[Date of Purchase]], "MMMM"))</f>
        <v>August</v>
      </c>
      <c r="T7518" t="str">
        <f>IF(OR(
  AND(Table1[[#This Row],[Ticket Priority]]="Critical", Table1[[#This Row],[Ticket Status]]&lt;&gt;"Closed"),
  AND(Table1[[#This Row],[Ticket Priority]]="High", Table1[[#This Row],[Ticket Status]]="Open")
), "Yes", "No")</f>
        <v>No</v>
      </c>
      <c r="U7518" s="4" t="str">
        <f>IF(Table1[[#This Row],[Ticket Status]]="Closed","Yes","No")</f>
        <v>Yes</v>
      </c>
      <c r="V7518" s="4" t="str">
        <f>IF(Table1[[#This Row],[Ticket Status]]="Pending Customer Response","Yes","No")</f>
        <v>No</v>
      </c>
      <c r="W7518" s="5">
        <f ca="1">COUNTIFS(Table1[Agent_name],Table1[[#This Row],[Agent_name]],Table1[Month],Table1[[#This Row],[Month]])/160</f>
        <v>0.8</v>
      </c>
    </row>
    <row r="7519" spans="1:23" x14ac:dyDescent="0.25">
      <c r="A7519">
        <v>7518</v>
      </c>
      <c r="B7519" t="s">
        <v>24302</v>
      </c>
      <c r="C7519" t="s">
        <v>24303</v>
      </c>
      <c r="D7519">
        <v>44</v>
      </c>
      <c r="E7519" t="s">
        <v>58</v>
      </c>
      <c r="F7519" t="s">
        <v>129</v>
      </c>
      <c r="G7519" s="1">
        <v>44555</v>
      </c>
      <c r="H7519" t="s">
        <v>21</v>
      </c>
      <c r="I7519" t="s">
        <v>72</v>
      </c>
      <c r="J7519" s="3" t="s">
        <v>1141</v>
      </c>
      <c r="K7519" t="s">
        <v>62</v>
      </c>
      <c r="M7519" t="s">
        <v>143</v>
      </c>
      <c r="N7519" t="s">
        <v>83</v>
      </c>
      <c r="R7519" t="str">
        <f t="shared" ca="1" si="117"/>
        <v>Aisha</v>
      </c>
      <c r="S7519" t="str">
        <f>IFERROR(TEXT(DATEVALUE(LEFT(Table1[[#This Row],[Date of Purchase]],10)), "MMMM"), TEXT(Table1[[#This Row],[Date of Purchase]], "MMMM"))</f>
        <v>December</v>
      </c>
      <c r="T7519" t="str">
        <f>IF(OR(
  AND(Table1[[#This Row],[Ticket Priority]]="Critical", Table1[[#This Row],[Ticket Status]]&lt;&gt;"Closed"),
  AND(Table1[[#This Row],[Ticket Priority]]="High", Table1[[#This Row],[Ticket Status]]="Open")
), "Yes", "No")</f>
        <v>No</v>
      </c>
      <c r="U7519" s="4" t="str">
        <f>IF(Table1[[#This Row],[Ticket Status]]="Closed","Yes","No")</f>
        <v>No</v>
      </c>
      <c r="V7519" s="4" t="str">
        <f>IF(Table1[[#This Row],[Ticket Status]]="Pending Customer Response","Yes","No")</f>
        <v>No</v>
      </c>
      <c r="W7519" s="5">
        <f ca="1">COUNTIFS(Table1[Agent_name],Table1[[#This Row],[Agent_name]],Table1[Month],Table1[[#This Row],[Month]])/160</f>
        <v>0.91249999999999998</v>
      </c>
    </row>
    <row r="7520" spans="1:23" x14ac:dyDescent="0.25">
      <c r="A7520">
        <v>7519</v>
      </c>
      <c r="B7520" t="s">
        <v>24304</v>
      </c>
      <c r="C7520" t="s">
        <v>24305</v>
      </c>
      <c r="D7520">
        <v>23</v>
      </c>
      <c r="E7520" t="s">
        <v>58</v>
      </c>
      <c r="F7520" t="s">
        <v>157</v>
      </c>
      <c r="G7520" s="1">
        <v>44214</v>
      </c>
      <c r="H7520" t="s">
        <v>21</v>
      </c>
      <c r="I7520" t="s">
        <v>52</v>
      </c>
      <c r="J7520" s="3" t="s">
        <v>24306</v>
      </c>
      <c r="K7520" t="s">
        <v>39</v>
      </c>
      <c r="L7520" t="s">
        <v>24307</v>
      </c>
      <c r="M7520" t="s">
        <v>41</v>
      </c>
      <c r="N7520" t="s">
        <v>55</v>
      </c>
      <c r="O7520" s="2">
        <v>45078.728067129632</v>
      </c>
      <c r="P7520" s="2">
        <v>45078.116956018515</v>
      </c>
      <c r="Q7520">
        <v>5</v>
      </c>
      <c r="R7520" t="str">
        <f t="shared" ca="1" si="117"/>
        <v>Divya</v>
      </c>
      <c r="S7520" t="str">
        <f>IFERROR(TEXT(DATEVALUE(LEFT(Table1[[#This Row],[Date of Purchase]],10)), "MMMM"), TEXT(Table1[[#This Row],[Date of Purchase]], "MMMM"))</f>
        <v>January</v>
      </c>
      <c r="T7520" t="str">
        <f>IF(OR(
  AND(Table1[[#This Row],[Ticket Priority]]="Critical", Table1[[#This Row],[Ticket Status]]&lt;&gt;"Closed"),
  AND(Table1[[#This Row],[Ticket Priority]]="High", Table1[[#This Row],[Ticket Status]]="Open")
), "Yes", "No")</f>
        <v>No</v>
      </c>
      <c r="U7520" s="4" t="str">
        <f>IF(Table1[[#This Row],[Ticket Status]]="Closed","Yes","No")</f>
        <v>Yes</v>
      </c>
      <c r="V7520" s="4" t="str">
        <f>IF(Table1[[#This Row],[Ticket Status]]="Pending Customer Response","Yes","No")</f>
        <v>No</v>
      </c>
      <c r="W7520" s="5">
        <f ca="1">COUNTIFS(Table1[Agent_name],Table1[[#This Row],[Agent_name]],Table1[Month],Table1[[#This Row],[Month]])/160</f>
        <v>0.25624999999999998</v>
      </c>
    </row>
    <row r="7521" spans="1:23" x14ac:dyDescent="0.25">
      <c r="A7521">
        <v>7520</v>
      </c>
      <c r="B7521" t="s">
        <v>24308</v>
      </c>
      <c r="C7521" t="s">
        <v>24309</v>
      </c>
      <c r="D7521">
        <v>19</v>
      </c>
      <c r="E7521" t="s">
        <v>19</v>
      </c>
      <c r="F7521" t="s">
        <v>129</v>
      </c>
      <c r="G7521" s="1">
        <v>44125</v>
      </c>
      <c r="H7521" t="s">
        <v>59</v>
      </c>
      <c r="I7521" t="s">
        <v>31</v>
      </c>
      <c r="J7521" s="3" t="s">
        <v>24310</v>
      </c>
      <c r="K7521" t="s">
        <v>39</v>
      </c>
      <c r="L7521" t="s">
        <v>24311</v>
      </c>
      <c r="M7521" t="s">
        <v>25</v>
      </c>
      <c r="N7521" t="s">
        <v>55</v>
      </c>
      <c r="O7521" s="2">
        <v>45078.264884259261</v>
      </c>
      <c r="P7521" s="2">
        <v>45078.364189814813</v>
      </c>
      <c r="Q7521">
        <v>1</v>
      </c>
      <c r="R7521" t="str">
        <f t="shared" ca="1" si="117"/>
        <v>Neha</v>
      </c>
      <c r="S7521" t="str">
        <f>IFERROR(TEXT(DATEVALUE(LEFT(Table1[[#This Row],[Date of Purchase]],10)), "MMMM"), TEXT(Table1[[#This Row],[Date of Purchase]], "MMMM"))</f>
        <v>October</v>
      </c>
      <c r="T7521" t="str">
        <f>IF(OR(
  AND(Table1[[#This Row],[Ticket Priority]]="Critical", Table1[[#This Row],[Ticket Status]]&lt;&gt;"Closed"),
  AND(Table1[[#This Row],[Ticket Priority]]="High", Table1[[#This Row],[Ticket Status]]="Open")
), "Yes", "No")</f>
        <v>No</v>
      </c>
      <c r="U7521" s="4" t="str">
        <f>IF(Table1[[#This Row],[Ticket Status]]="Closed","Yes","No")</f>
        <v>Yes</v>
      </c>
      <c r="V7521" s="4" t="str">
        <f>IF(Table1[[#This Row],[Ticket Status]]="Pending Customer Response","Yes","No")</f>
        <v>No</v>
      </c>
      <c r="W7521" s="5">
        <f ca="1">COUNTIFS(Table1[Agent_name],Table1[[#This Row],[Agent_name]],Table1[Month],Table1[[#This Row],[Month]])/160</f>
        <v>0.24374999999999999</v>
      </c>
    </row>
    <row r="7522" spans="1:23" x14ac:dyDescent="0.25">
      <c r="A7522">
        <v>7521</v>
      </c>
      <c r="B7522" t="s">
        <v>24312</v>
      </c>
      <c r="C7522" t="s">
        <v>24313</v>
      </c>
      <c r="D7522">
        <v>67</v>
      </c>
      <c r="E7522" t="s">
        <v>58</v>
      </c>
      <c r="F7522" t="s">
        <v>431</v>
      </c>
      <c r="G7522" s="1">
        <v>44043</v>
      </c>
      <c r="H7522" t="s">
        <v>21</v>
      </c>
      <c r="I7522" t="s">
        <v>22</v>
      </c>
      <c r="J7522" s="3" t="s">
        <v>24314</v>
      </c>
      <c r="K7522" t="s">
        <v>39</v>
      </c>
      <c r="L7522" t="s">
        <v>24315</v>
      </c>
      <c r="M7522" t="s">
        <v>41</v>
      </c>
      <c r="N7522" t="s">
        <v>33</v>
      </c>
      <c r="O7522" s="2">
        <v>45078.507951388892</v>
      </c>
      <c r="P7522" s="2">
        <v>45078.137812499997</v>
      </c>
      <c r="Q7522">
        <v>5</v>
      </c>
      <c r="R7522" t="str">
        <f t="shared" ca="1" si="117"/>
        <v>Arjun</v>
      </c>
      <c r="S7522" t="str">
        <f>IFERROR(TEXT(DATEVALUE(LEFT(Table1[[#This Row],[Date of Purchase]],10)), "MMMM"), TEXT(Table1[[#This Row],[Date of Purchase]], "MMMM"))</f>
        <v>July</v>
      </c>
      <c r="T7522" t="str">
        <f>IF(OR(
  AND(Table1[[#This Row],[Ticket Priority]]="Critical", Table1[[#This Row],[Ticket Status]]&lt;&gt;"Closed"),
  AND(Table1[[#This Row],[Ticket Priority]]="High", Table1[[#This Row],[Ticket Status]]="Open")
), "Yes", "No")</f>
        <v>No</v>
      </c>
      <c r="U7522" s="4" t="str">
        <f>IF(Table1[[#This Row],[Ticket Status]]="Closed","Yes","No")</f>
        <v>Yes</v>
      </c>
      <c r="V7522" s="4" t="str">
        <f>IF(Table1[[#This Row],[Ticket Status]]="Pending Customer Response","Yes","No")</f>
        <v>No</v>
      </c>
      <c r="W7522" s="5">
        <f ca="1">COUNTIFS(Table1[Agent_name],Table1[[#This Row],[Agent_name]],Table1[Month],Table1[[#This Row],[Month]])/160</f>
        <v>0.2</v>
      </c>
    </row>
    <row r="7523" spans="1:23" x14ac:dyDescent="0.25">
      <c r="A7523">
        <v>7522</v>
      </c>
      <c r="B7523" t="s">
        <v>24316</v>
      </c>
      <c r="C7523" t="s">
        <v>24317</v>
      </c>
      <c r="D7523">
        <v>24</v>
      </c>
      <c r="E7523" t="s">
        <v>58</v>
      </c>
      <c r="F7523" t="s">
        <v>81</v>
      </c>
      <c r="G7523" s="1">
        <v>44096</v>
      </c>
      <c r="H7523" t="s">
        <v>67</v>
      </c>
      <c r="I7523" t="s">
        <v>67</v>
      </c>
      <c r="J7523" s="3" t="s">
        <v>24318</v>
      </c>
      <c r="K7523" t="s">
        <v>24</v>
      </c>
      <c r="M7523" t="s">
        <v>41</v>
      </c>
      <c r="N7523" t="s">
        <v>26</v>
      </c>
      <c r="O7523" s="2">
        <v>45078.822557870371</v>
      </c>
      <c r="R7523" t="str">
        <f t="shared" ca="1" si="117"/>
        <v>Ravi</v>
      </c>
      <c r="S7523" t="str">
        <f>IFERROR(TEXT(DATEVALUE(LEFT(Table1[[#This Row],[Date of Purchase]],10)), "MMMM"), TEXT(Table1[[#This Row],[Date of Purchase]], "MMMM"))</f>
        <v>September</v>
      </c>
      <c r="T7523" t="str">
        <f>IF(OR(
  AND(Table1[[#This Row],[Ticket Priority]]="Critical", Table1[[#This Row],[Ticket Status]]&lt;&gt;"Closed"),
  AND(Table1[[#This Row],[Ticket Priority]]="High", Table1[[#This Row],[Ticket Status]]="Open")
), "Yes", "No")</f>
        <v>No</v>
      </c>
      <c r="U7523" s="4" t="str">
        <f>IF(Table1[[#This Row],[Ticket Status]]="Closed","Yes","No")</f>
        <v>No</v>
      </c>
      <c r="V7523" s="4" t="str">
        <f>IF(Table1[[#This Row],[Ticket Status]]="Pending Customer Response","Yes","No")</f>
        <v>Yes</v>
      </c>
      <c r="W7523" s="5">
        <f ca="1">COUNTIFS(Table1[Agent_name],Table1[[#This Row],[Agent_name]],Table1[Month],Table1[[#This Row],[Month]])/160</f>
        <v>0.64375000000000004</v>
      </c>
    </row>
    <row r="7524" spans="1:23" x14ac:dyDescent="0.25">
      <c r="A7524">
        <v>7523</v>
      </c>
      <c r="B7524" t="s">
        <v>24319</v>
      </c>
      <c r="C7524" t="s">
        <v>24320</v>
      </c>
      <c r="D7524">
        <v>19</v>
      </c>
      <c r="E7524" t="s">
        <v>58</v>
      </c>
      <c r="F7524" t="s">
        <v>20</v>
      </c>
      <c r="G7524" s="1">
        <v>44550</v>
      </c>
      <c r="H7524" t="s">
        <v>67</v>
      </c>
      <c r="I7524" t="s">
        <v>31</v>
      </c>
      <c r="J7524" s="3" t="s">
        <v>24321</v>
      </c>
      <c r="K7524" t="s">
        <v>39</v>
      </c>
      <c r="L7524" t="s">
        <v>24322</v>
      </c>
      <c r="M7524" t="s">
        <v>25</v>
      </c>
      <c r="N7524" t="s">
        <v>83</v>
      </c>
      <c r="O7524" s="2">
        <v>45078.716331018521</v>
      </c>
      <c r="P7524" s="2">
        <v>45078.905914351853</v>
      </c>
      <c r="Q7524">
        <v>4</v>
      </c>
      <c r="R7524" t="str">
        <f t="shared" ca="1" si="117"/>
        <v>Ravi</v>
      </c>
      <c r="S7524" t="str">
        <f>IFERROR(TEXT(DATEVALUE(LEFT(Table1[[#This Row],[Date of Purchase]],10)), "MMMM"), TEXT(Table1[[#This Row],[Date of Purchase]], "MMMM"))</f>
        <v>December</v>
      </c>
      <c r="T7524" t="str">
        <f>IF(OR(
  AND(Table1[[#This Row],[Ticket Priority]]="Critical", Table1[[#This Row],[Ticket Status]]&lt;&gt;"Closed"),
  AND(Table1[[#This Row],[Ticket Priority]]="High", Table1[[#This Row],[Ticket Status]]="Open")
), "Yes", "No")</f>
        <v>No</v>
      </c>
      <c r="U7524" s="4" t="str">
        <f>IF(Table1[[#This Row],[Ticket Status]]="Closed","Yes","No")</f>
        <v>Yes</v>
      </c>
      <c r="V7524" s="4" t="str">
        <f>IF(Table1[[#This Row],[Ticket Status]]="Pending Customer Response","Yes","No")</f>
        <v>No</v>
      </c>
      <c r="W7524" s="5">
        <f ca="1">COUNTIFS(Table1[Agent_name],Table1[[#This Row],[Agent_name]],Table1[Month],Table1[[#This Row],[Month]])/160</f>
        <v>0.66249999999999998</v>
      </c>
    </row>
    <row r="7525" spans="1:23" x14ac:dyDescent="0.25">
      <c r="A7525">
        <v>7524</v>
      </c>
      <c r="B7525" t="s">
        <v>13445</v>
      </c>
      <c r="C7525" t="s">
        <v>24323</v>
      </c>
      <c r="D7525">
        <v>64</v>
      </c>
      <c r="E7525" t="s">
        <v>29</v>
      </c>
      <c r="F7525" t="s">
        <v>30</v>
      </c>
      <c r="G7525" s="1">
        <v>44359</v>
      </c>
      <c r="H7525" t="s">
        <v>59</v>
      </c>
      <c r="I7525" t="s">
        <v>113</v>
      </c>
      <c r="J7525" s="3" t="s">
        <v>24324</v>
      </c>
      <c r="K7525" t="s">
        <v>39</v>
      </c>
      <c r="L7525" t="s">
        <v>24325</v>
      </c>
      <c r="M7525" t="s">
        <v>41</v>
      </c>
      <c r="N7525" t="s">
        <v>26</v>
      </c>
      <c r="O7525" s="2">
        <v>45078.50105324074</v>
      </c>
      <c r="P7525" s="2">
        <v>45078.044803240744</v>
      </c>
      <c r="Q7525">
        <v>2</v>
      </c>
      <c r="R7525" t="str">
        <f t="shared" ca="1" si="117"/>
        <v>Sara</v>
      </c>
      <c r="S7525" t="str">
        <f>IFERROR(TEXT(DATEVALUE(LEFT(Table1[[#This Row],[Date of Purchase]],10)), "MMMM"), TEXT(Table1[[#This Row],[Date of Purchase]], "MMMM"))</f>
        <v>June</v>
      </c>
      <c r="T7525" t="str">
        <f>IF(OR(
  AND(Table1[[#This Row],[Ticket Priority]]="Critical", Table1[[#This Row],[Ticket Status]]&lt;&gt;"Closed"),
  AND(Table1[[#This Row],[Ticket Priority]]="High", Table1[[#This Row],[Ticket Status]]="Open")
), "Yes", "No")</f>
        <v>No</v>
      </c>
      <c r="U7525" s="4" t="str">
        <f>IF(Table1[[#This Row],[Ticket Status]]="Closed","Yes","No")</f>
        <v>Yes</v>
      </c>
      <c r="V7525" s="4" t="str">
        <f>IF(Table1[[#This Row],[Ticket Status]]="Pending Customer Response","Yes","No")</f>
        <v>No</v>
      </c>
      <c r="W7525" s="5">
        <f ca="1">COUNTIFS(Table1[Agent_name],Table1[[#This Row],[Agent_name]],Table1[Month],Table1[[#This Row],[Month]])/160</f>
        <v>0.65</v>
      </c>
    </row>
    <row r="7526" spans="1:23" x14ac:dyDescent="0.25">
      <c r="A7526">
        <v>7525</v>
      </c>
      <c r="B7526" t="s">
        <v>24326</v>
      </c>
      <c r="C7526" t="s">
        <v>24327</v>
      </c>
      <c r="D7526">
        <v>37</v>
      </c>
      <c r="E7526" t="s">
        <v>58</v>
      </c>
      <c r="F7526" t="s">
        <v>699</v>
      </c>
      <c r="G7526" s="1">
        <v>44344</v>
      </c>
      <c r="H7526" t="s">
        <v>21</v>
      </c>
      <c r="I7526" t="s">
        <v>46</v>
      </c>
      <c r="J7526" s="3" t="s">
        <v>24328</v>
      </c>
      <c r="K7526" t="s">
        <v>24</v>
      </c>
      <c r="M7526" t="s">
        <v>143</v>
      </c>
      <c r="N7526" t="s">
        <v>83</v>
      </c>
      <c r="O7526" s="2">
        <v>45078.212187500001</v>
      </c>
      <c r="R7526" t="str">
        <f t="shared" ca="1" si="117"/>
        <v>Arjun</v>
      </c>
      <c r="S7526" t="str">
        <f>IFERROR(TEXT(DATEVALUE(LEFT(Table1[[#This Row],[Date of Purchase]],10)), "MMMM"), TEXT(Table1[[#This Row],[Date of Purchase]], "MMMM"))</f>
        <v>May</v>
      </c>
      <c r="T7526" t="str">
        <f>IF(OR(
  AND(Table1[[#This Row],[Ticket Priority]]="Critical", Table1[[#This Row],[Ticket Status]]&lt;&gt;"Closed"),
  AND(Table1[[#This Row],[Ticket Priority]]="High", Table1[[#This Row],[Ticket Status]]="Open")
), "Yes", "No")</f>
        <v>No</v>
      </c>
      <c r="U7526" s="4" t="str">
        <f>IF(Table1[[#This Row],[Ticket Status]]="Closed","Yes","No")</f>
        <v>No</v>
      </c>
      <c r="V7526" s="4" t="str">
        <f>IF(Table1[[#This Row],[Ticket Status]]="Pending Customer Response","Yes","No")</f>
        <v>Yes</v>
      </c>
      <c r="W7526" s="5">
        <f ca="1">COUNTIFS(Table1[Agent_name],Table1[[#This Row],[Agent_name]],Table1[Month],Table1[[#This Row],[Month]])/160</f>
        <v>0.2</v>
      </c>
    </row>
    <row r="7527" spans="1:23" x14ac:dyDescent="0.25">
      <c r="A7527">
        <v>7526</v>
      </c>
      <c r="B7527" t="s">
        <v>24329</v>
      </c>
      <c r="C7527" t="s">
        <v>24330</v>
      </c>
      <c r="D7527">
        <v>56</v>
      </c>
      <c r="E7527" t="s">
        <v>19</v>
      </c>
      <c r="F7527" t="s">
        <v>655</v>
      </c>
      <c r="G7527" s="1">
        <v>44556</v>
      </c>
      <c r="H7527" t="s">
        <v>45</v>
      </c>
      <c r="I7527" t="s">
        <v>37</v>
      </c>
      <c r="J7527" s="3" t="s">
        <v>24331</v>
      </c>
      <c r="K7527" t="s">
        <v>39</v>
      </c>
      <c r="L7527" t="s">
        <v>24332</v>
      </c>
      <c r="M7527" t="s">
        <v>89</v>
      </c>
      <c r="N7527" t="s">
        <v>55</v>
      </c>
      <c r="O7527" s="2">
        <v>45078.560127314813</v>
      </c>
      <c r="P7527" s="2">
        <v>45078.10665509259</v>
      </c>
      <c r="Q7527">
        <v>2</v>
      </c>
      <c r="R7527" t="str">
        <f t="shared" ca="1" si="117"/>
        <v>Neha</v>
      </c>
      <c r="S7527" t="str">
        <f>IFERROR(TEXT(DATEVALUE(LEFT(Table1[[#This Row],[Date of Purchase]],10)), "MMMM"), TEXT(Table1[[#This Row],[Date of Purchase]], "MMMM"))</f>
        <v>December</v>
      </c>
      <c r="T7527" t="str">
        <f>IF(OR(
  AND(Table1[[#This Row],[Ticket Priority]]="Critical", Table1[[#This Row],[Ticket Status]]&lt;&gt;"Closed"),
  AND(Table1[[#This Row],[Ticket Priority]]="High", Table1[[#This Row],[Ticket Status]]="Open")
), "Yes", "No")</f>
        <v>No</v>
      </c>
      <c r="U7527" s="4" t="str">
        <f>IF(Table1[[#This Row],[Ticket Status]]="Closed","Yes","No")</f>
        <v>Yes</v>
      </c>
      <c r="V7527" s="4" t="str">
        <f>IF(Table1[[#This Row],[Ticket Status]]="Pending Customer Response","Yes","No")</f>
        <v>No</v>
      </c>
      <c r="W7527" s="5">
        <f ca="1">COUNTIFS(Table1[Agent_name],Table1[[#This Row],[Agent_name]],Table1[Month],Table1[[#This Row],[Month]])/160</f>
        <v>0.1875</v>
      </c>
    </row>
    <row r="7528" spans="1:23" x14ac:dyDescent="0.25">
      <c r="A7528">
        <v>7527</v>
      </c>
      <c r="B7528" t="s">
        <v>24333</v>
      </c>
      <c r="C7528" t="s">
        <v>24334</v>
      </c>
      <c r="D7528">
        <v>42</v>
      </c>
      <c r="E7528" t="s">
        <v>58</v>
      </c>
      <c r="F7528" t="s">
        <v>134</v>
      </c>
      <c r="G7528" s="1">
        <v>43896</v>
      </c>
      <c r="H7528" t="s">
        <v>21</v>
      </c>
      <c r="I7528" t="s">
        <v>141</v>
      </c>
      <c r="J7528" s="3" t="s">
        <v>24335</v>
      </c>
      <c r="K7528" t="s">
        <v>24</v>
      </c>
      <c r="M7528" t="s">
        <v>89</v>
      </c>
      <c r="N7528" t="s">
        <v>33</v>
      </c>
      <c r="O7528" s="2">
        <v>45078.526805555557</v>
      </c>
      <c r="R7528" t="str">
        <f t="shared" ca="1" si="117"/>
        <v>Mohit</v>
      </c>
      <c r="S7528" t="str">
        <f>IFERROR(TEXT(DATEVALUE(LEFT(Table1[[#This Row],[Date of Purchase]],10)), "MMMM"), TEXT(Table1[[#This Row],[Date of Purchase]], "MMMM"))</f>
        <v>March</v>
      </c>
      <c r="T7528" t="str">
        <f>IF(OR(
  AND(Table1[[#This Row],[Ticket Priority]]="Critical", Table1[[#This Row],[Ticket Status]]&lt;&gt;"Closed"),
  AND(Table1[[#This Row],[Ticket Priority]]="High", Table1[[#This Row],[Ticket Status]]="Open")
), "Yes", "No")</f>
        <v>No</v>
      </c>
      <c r="U7528" s="4" t="str">
        <f>IF(Table1[[#This Row],[Ticket Status]]="Closed","Yes","No")</f>
        <v>No</v>
      </c>
      <c r="V7528" s="4" t="str">
        <f>IF(Table1[[#This Row],[Ticket Status]]="Pending Customer Response","Yes","No")</f>
        <v>Yes</v>
      </c>
      <c r="W7528" s="5">
        <f ca="1">COUNTIFS(Table1[Agent_name],Table1[[#This Row],[Agent_name]],Table1[Month],Table1[[#This Row],[Month]])/160</f>
        <v>0.45624999999999999</v>
      </c>
    </row>
    <row r="7529" spans="1:23" x14ac:dyDescent="0.25">
      <c r="A7529">
        <v>7528</v>
      </c>
      <c r="B7529" t="s">
        <v>24336</v>
      </c>
      <c r="C7529" t="s">
        <v>24337</v>
      </c>
      <c r="D7529">
        <v>43</v>
      </c>
      <c r="E7529" t="s">
        <v>19</v>
      </c>
      <c r="F7529" t="s">
        <v>20</v>
      </c>
      <c r="G7529" s="1">
        <v>44531</v>
      </c>
      <c r="H7529" t="s">
        <v>21</v>
      </c>
      <c r="I7529" t="s">
        <v>52</v>
      </c>
      <c r="J7529" s="3" t="s">
        <v>24338</v>
      </c>
      <c r="K7529" t="s">
        <v>39</v>
      </c>
      <c r="L7529" t="s">
        <v>24339</v>
      </c>
      <c r="M7529" t="s">
        <v>143</v>
      </c>
      <c r="N7529" t="s">
        <v>55</v>
      </c>
      <c r="O7529" s="2">
        <v>45078.744872685187</v>
      </c>
      <c r="P7529" s="2">
        <v>45078.058761574073</v>
      </c>
      <c r="Q7529">
        <v>5</v>
      </c>
      <c r="R7529" t="str">
        <f t="shared" ca="1" si="117"/>
        <v>Mohit</v>
      </c>
      <c r="S7529" t="str">
        <f>IFERROR(TEXT(DATEVALUE(LEFT(Table1[[#This Row],[Date of Purchase]],10)), "MMMM"), TEXT(Table1[[#This Row],[Date of Purchase]], "MMMM"))</f>
        <v>December</v>
      </c>
      <c r="T7529" t="str">
        <f>IF(OR(
  AND(Table1[[#This Row],[Ticket Priority]]="Critical", Table1[[#This Row],[Ticket Status]]&lt;&gt;"Closed"),
  AND(Table1[[#This Row],[Ticket Priority]]="High", Table1[[#This Row],[Ticket Status]]="Open")
), "Yes", "No")</f>
        <v>No</v>
      </c>
      <c r="U7529" s="4" t="str">
        <f>IF(Table1[[#This Row],[Ticket Status]]="Closed","Yes","No")</f>
        <v>Yes</v>
      </c>
      <c r="V7529" s="4" t="str">
        <f>IF(Table1[[#This Row],[Ticket Status]]="Pending Customer Response","Yes","No")</f>
        <v>No</v>
      </c>
      <c r="W7529" s="5">
        <f ca="1">COUNTIFS(Table1[Agent_name],Table1[[#This Row],[Agent_name]],Table1[Month],Table1[[#This Row],[Month]])/160</f>
        <v>0.44374999999999998</v>
      </c>
    </row>
    <row r="7530" spans="1:23" x14ac:dyDescent="0.25">
      <c r="A7530">
        <v>7529</v>
      </c>
      <c r="B7530" t="s">
        <v>175</v>
      </c>
      <c r="C7530" t="s">
        <v>24340</v>
      </c>
      <c r="D7530">
        <v>30</v>
      </c>
      <c r="E7530" t="s">
        <v>29</v>
      </c>
      <c r="F7530" t="s">
        <v>129</v>
      </c>
      <c r="G7530" s="1">
        <v>44507</v>
      </c>
      <c r="H7530" t="s">
        <v>45</v>
      </c>
      <c r="I7530" t="s">
        <v>141</v>
      </c>
      <c r="J7530" s="3" t="s">
        <v>24341</v>
      </c>
      <c r="K7530" t="s">
        <v>24</v>
      </c>
      <c r="M7530" t="s">
        <v>25</v>
      </c>
      <c r="N7530" t="s">
        <v>55</v>
      </c>
      <c r="O7530" s="2">
        <v>45078.401828703703</v>
      </c>
      <c r="R7530" t="str">
        <f t="shared" ca="1" si="117"/>
        <v>Aisha</v>
      </c>
      <c r="S7530" t="str">
        <f>IFERROR(TEXT(DATEVALUE(LEFT(Table1[[#This Row],[Date of Purchase]],10)), "MMMM"), TEXT(Table1[[#This Row],[Date of Purchase]], "MMMM"))</f>
        <v>November</v>
      </c>
      <c r="T7530" t="str">
        <f>IF(OR(
  AND(Table1[[#This Row],[Ticket Priority]]="Critical", Table1[[#This Row],[Ticket Status]]&lt;&gt;"Closed"),
  AND(Table1[[#This Row],[Ticket Priority]]="High", Table1[[#This Row],[Ticket Status]]="Open")
), "Yes", "No")</f>
        <v>Yes</v>
      </c>
      <c r="U7530" s="4" t="str">
        <f>IF(Table1[[#This Row],[Ticket Status]]="Closed","Yes","No")</f>
        <v>No</v>
      </c>
      <c r="V7530" s="4" t="str">
        <f>IF(Table1[[#This Row],[Ticket Status]]="Pending Customer Response","Yes","No")</f>
        <v>Yes</v>
      </c>
      <c r="W7530" s="5">
        <f ca="1">COUNTIFS(Table1[Agent_name],Table1[[#This Row],[Agent_name]],Table1[Month],Table1[[#This Row],[Month]])/160</f>
        <v>0.85624999999999996</v>
      </c>
    </row>
    <row r="7531" spans="1:23" x14ac:dyDescent="0.25">
      <c r="A7531">
        <v>7530</v>
      </c>
      <c r="B7531" t="s">
        <v>24342</v>
      </c>
      <c r="C7531" t="s">
        <v>24343</v>
      </c>
      <c r="D7531">
        <v>48</v>
      </c>
      <c r="E7531" t="s">
        <v>19</v>
      </c>
      <c r="F7531" t="s">
        <v>30</v>
      </c>
      <c r="G7531" s="1">
        <v>44242</v>
      </c>
      <c r="H7531" t="s">
        <v>21</v>
      </c>
      <c r="I7531" t="s">
        <v>93</v>
      </c>
      <c r="J7531" s="3" t="s">
        <v>24344</v>
      </c>
      <c r="K7531" t="s">
        <v>24</v>
      </c>
      <c r="M7531" t="s">
        <v>41</v>
      </c>
      <c r="N7531" t="s">
        <v>55</v>
      </c>
      <c r="O7531" s="2">
        <v>45078.792118055557</v>
      </c>
      <c r="R7531" t="str">
        <f t="shared" ca="1" si="117"/>
        <v>Priya</v>
      </c>
      <c r="S7531" t="str">
        <f>IFERROR(TEXT(DATEVALUE(LEFT(Table1[[#This Row],[Date of Purchase]],10)), "MMMM"), TEXT(Table1[[#This Row],[Date of Purchase]], "MMMM"))</f>
        <v>February</v>
      </c>
      <c r="T7531" t="str">
        <f>IF(OR(
  AND(Table1[[#This Row],[Ticket Priority]]="Critical", Table1[[#This Row],[Ticket Status]]&lt;&gt;"Closed"),
  AND(Table1[[#This Row],[Ticket Priority]]="High", Table1[[#This Row],[Ticket Status]]="Open")
), "Yes", "No")</f>
        <v>No</v>
      </c>
      <c r="U7531" s="4" t="str">
        <f>IF(Table1[[#This Row],[Ticket Status]]="Closed","Yes","No")</f>
        <v>No</v>
      </c>
      <c r="V7531" s="4" t="str">
        <f>IF(Table1[[#This Row],[Ticket Status]]="Pending Customer Response","Yes","No")</f>
        <v>Yes</v>
      </c>
      <c r="W7531" s="5">
        <f ca="1">COUNTIFS(Table1[Agent_name],Table1[[#This Row],[Agent_name]],Table1[Month],Table1[[#This Row],[Month]])/160</f>
        <v>0.44374999999999998</v>
      </c>
    </row>
    <row r="7532" spans="1:23" x14ac:dyDescent="0.25">
      <c r="A7532">
        <v>7531</v>
      </c>
      <c r="B7532" t="s">
        <v>24345</v>
      </c>
      <c r="C7532" t="s">
        <v>24346</v>
      </c>
      <c r="D7532">
        <v>42</v>
      </c>
      <c r="E7532" t="s">
        <v>19</v>
      </c>
      <c r="F7532" t="s">
        <v>397</v>
      </c>
      <c r="G7532" s="1">
        <v>44206</v>
      </c>
      <c r="H7532" t="s">
        <v>21</v>
      </c>
      <c r="I7532" t="s">
        <v>99</v>
      </c>
      <c r="J7532" s="3" t="s">
        <v>24347</v>
      </c>
      <c r="K7532" t="s">
        <v>39</v>
      </c>
      <c r="L7532" t="s">
        <v>24348</v>
      </c>
      <c r="M7532" t="s">
        <v>89</v>
      </c>
      <c r="N7532" t="s">
        <v>33</v>
      </c>
      <c r="O7532" s="2">
        <v>45078.156724537039</v>
      </c>
      <c r="P7532" s="2">
        <v>45078.332418981481</v>
      </c>
      <c r="Q7532">
        <v>1</v>
      </c>
      <c r="R7532" t="str">
        <f t="shared" ca="1" si="117"/>
        <v>Sara</v>
      </c>
      <c r="S7532" t="str">
        <f>IFERROR(TEXT(DATEVALUE(LEFT(Table1[[#This Row],[Date of Purchase]],10)), "MMMM"), TEXT(Table1[[#This Row],[Date of Purchase]], "MMMM"))</f>
        <v>January</v>
      </c>
      <c r="T7532" t="str">
        <f>IF(OR(
  AND(Table1[[#This Row],[Ticket Priority]]="Critical", Table1[[#This Row],[Ticket Status]]&lt;&gt;"Closed"),
  AND(Table1[[#This Row],[Ticket Priority]]="High", Table1[[#This Row],[Ticket Status]]="Open")
), "Yes", "No")</f>
        <v>No</v>
      </c>
      <c r="U7532" s="4" t="str">
        <f>IF(Table1[[#This Row],[Ticket Status]]="Closed","Yes","No")</f>
        <v>Yes</v>
      </c>
      <c r="V7532" s="4" t="str">
        <f>IF(Table1[[#This Row],[Ticket Status]]="Pending Customer Response","Yes","No")</f>
        <v>No</v>
      </c>
      <c r="W7532" s="5">
        <f ca="1">COUNTIFS(Table1[Agent_name],Table1[[#This Row],[Agent_name]],Table1[Month],Table1[[#This Row],[Month]])/160</f>
        <v>0.70625000000000004</v>
      </c>
    </row>
    <row r="7533" spans="1:23" x14ac:dyDescent="0.25">
      <c r="A7533">
        <v>7532</v>
      </c>
      <c r="B7533" t="s">
        <v>24349</v>
      </c>
      <c r="C7533" t="s">
        <v>24350</v>
      </c>
      <c r="D7533">
        <v>43</v>
      </c>
      <c r="E7533" t="s">
        <v>29</v>
      </c>
      <c r="F7533" t="s">
        <v>107</v>
      </c>
      <c r="G7533" s="1">
        <v>44227</v>
      </c>
      <c r="H7533" t="s">
        <v>67</v>
      </c>
      <c r="I7533" t="s">
        <v>52</v>
      </c>
      <c r="J7533" s="3" t="s">
        <v>24351</v>
      </c>
      <c r="K7533" t="s">
        <v>62</v>
      </c>
      <c r="M7533" t="s">
        <v>41</v>
      </c>
      <c r="N7533" t="s">
        <v>55</v>
      </c>
      <c r="R7533" t="str">
        <f t="shared" ca="1" si="117"/>
        <v>Arjun</v>
      </c>
      <c r="S7533" t="str">
        <f>IFERROR(TEXT(DATEVALUE(LEFT(Table1[[#This Row],[Date of Purchase]],10)), "MMMM"), TEXT(Table1[[#This Row],[Date of Purchase]], "MMMM"))</f>
        <v>January</v>
      </c>
      <c r="T7533" t="str">
        <f>IF(OR(
  AND(Table1[[#This Row],[Ticket Priority]]="Critical", Table1[[#This Row],[Ticket Status]]&lt;&gt;"Closed"),
  AND(Table1[[#This Row],[Ticket Priority]]="High", Table1[[#This Row],[Ticket Status]]="Open")
), "Yes", "No")</f>
        <v>No</v>
      </c>
      <c r="U7533" s="4" t="str">
        <f>IF(Table1[[#This Row],[Ticket Status]]="Closed","Yes","No")</f>
        <v>No</v>
      </c>
      <c r="V7533" s="4" t="str">
        <f>IF(Table1[[#This Row],[Ticket Status]]="Pending Customer Response","Yes","No")</f>
        <v>No</v>
      </c>
      <c r="W7533" s="5">
        <f ca="1">COUNTIFS(Table1[Agent_name],Table1[[#This Row],[Agent_name]],Table1[Month],Table1[[#This Row],[Month]])/160</f>
        <v>0.20624999999999999</v>
      </c>
    </row>
    <row r="7534" spans="1:23" x14ac:dyDescent="0.25">
      <c r="A7534">
        <v>7533</v>
      </c>
      <c r="B7534" t="s">
        <v>24352</v>
      </c>
      <c r="C7534" t="s">
        <v>24353</v>
      </c>
      <c r="D7534">
        <v>26</v>
      </c>
      <c r="E7534" t="s">
        <v>19</v>
      </c>
      <c r="F7534" t="s">
        <v>30</v>
      </c>
      <c r="G7534" s="1">
        <v>44035</v>
      </c>
      <c r="H7534" t="s">
        <v>59</v>
      </c>
      <c r="I7534" t="s">
        <v>99</v>
      </c>
      <c r="J7534" s="3" t="s">
        <v>24354</v>
      </c>
      <c r="K7534" t="s">
        <v>39</v>
      </c>
      <c r="L7534" t="s">
        <v>24355</v>
      </c>
      <c r="M7534" t="s">
        <v>89</v>
      </c>
      <c r="N7534" t="s">
        <v>55</v>
      </c>
      <c r="O7534" s="2">
        <v>45078.165092592593</v>
      </c>
      <c r="P7534" s="2">
        <v>45078.738009259258</v>
      </c>
      <c r="Q7534">
        <v>1</v>
      </c>
      <c r="R7534" t="str">
        <f t="shared" ca="1" si="117"/>
        <v>Priya</v>
      </c>
      <c r="S7534" t="str">
        <f>IFERROR(TEXT(DATEVALUE(LEFT(Table1[[#This Row],[Date of Purchase]],10)), "MMMM"), TEXT(Table1[[#This Row],[Date of Purchase]], "MMMM"))</f>
        <v>July</v>
      </c>
      <c r="T7534" t="str">
        <f>IF(OR(
  AND(Table1[[#This Row],[Ticket Priority]]="Critical", Table1[[#This Row],[Ticket Status]]&lt;&gt;"Closed"),
  AND(Table1[[#This Row],[Ticket Priority]]="High", Table1[[#This Row],[Ticket Status]]="Open")
), "Yes", "No")</f>
        <v>No</v>
      </c>
      <c r="U7534" s="4" t="str">
        <f>IF(Table1[[#This Row],[Ticket Status]]="Closed","Yes","No")</f>
        <v>Yes</v>
      </c>
      <c r="V7534" s="4" t="str">
        <f>IF(Table1[[#This Row],[Ticket Status]]="Pending Customer Response","Yes","No")</f>
        <v>No</v>
      </c>
      <c r="W7534" s="5">
        <f ca="1">COUNTIFS(Table1[Agent_name],Table1[[#This Row],[Agent_name]],Table1[Month],Table1[[#This Row],[Month]])/160</f>
        <v>0.45</v>
      </c>
    </row>
    <row r="7535" spans="1:23" x14ac:dyDescent="0.25">
      <c r="A7535">
        <v>7534</v>
      </c>
      <c r="B7535" t="s">
        <v>24356</v>
      </c>
      <c r="C7535" t="s">
        <v>24357</v>
      </c>
      <c r="D7535">
        <v>50</v>
      </c>
      <c r="E7535" t="s">
        <v>58</v>
      </c>
      <c r="F7535" t="s">
        <v>286</v>
      </c>
      <c r="G7535" s="1">
        <v>44398</v>
      </c>
      <c r="H7535" t="s">
        <v>66</v>
      </c>
      <c r="I7535" t="s">
        <v>99</v>
      </c>
      <c r="J7535" s="3" t="s">
        <v>24358</v>
      </c>
      <c r="K7535" t="s">
        <v>62</v>
      </c>
      <c r="M7535" t="s">
        <v>143</v>
      </c>
      <c r="N7535" t="s">
        <v>55</v>
      </c>
      <c r="R7535" t="str">
        <f t="shared" ca="1" si="117"/>
        <v>Priya</v>
      </c>
      <c r="S7535" t="str">
        <f>IFERROR(TEXT(DATEVALUE(LEFT(Table1[[#This Row],[Date of Purchase]],10)), "MMMM"), TEXT(Table1[[#This Row],[Date of Purchase]], "MMMM"))</f>
        <v>July</v>
      </c>
      <c r="T7535" t="str">
        <f>IF(OR(
  AND(Table1[[#This Row],[Ticket Priority]]="Critical", Table1[[#This Row],[Ticket Status]]&lt;&gt;"Closed"),
  AND(Table1[[#This Row],[Ticket Priority]]="High", Table1[[#This Row],[Ticket Status]]="Open")
), "Yes", "No")</f>
        <v>No</v>
      </c>
      <c r="U7535" s="4" t="str">
        <f>IF(Table1[[#This Row],[Ticket Status]]="Closed","Yes","No")</f>
        <v>No</v>
      </c>
      <c r="V7535" s="4" t="str">
        <f>IF(Table1[[#This Row],[Ticket Status]]="Pending Customer Response","Yes","No")</f>
        <v>No</v>
      </c>
      <c r="W7535" s="5">
        <f ca="1">COUNTIFS(Table1[Agent_name],Table1[[#This Row],[Agent_name]],Table1[Month],Table1[[#This Row],[Month]])/160</f>
        <v>0.45</v>
      </c>
    </row>
    <row r="7536" spans="1:23" x14ac:dyDescent="0.25">
      <c r="A7536">
        <v>7535</v>
      </c>
      <c r="B7536" t="s">
        <v>24359</v>
      </c>
      <c r="C7536" t="s">
        <v>24360</v>
      </c>
      <c r="D7536">
        <v>67</v>
      </c>
      <c r="E7536" t="s">
        <v>58</v>
      </c>
      <c r="F7536" t="s">
        <v>157</v>
      </c>
      <c r="G7536" s="1">
        <v>44370</v>
      </c>
      <c r="H7536" t="s">
        <v>21</v>
      </c>
      <c r="I7536" t="s">
        <v>22</v>
      </c>
      <c r="J7536" s="3" t="s">
        <v>22443</v>
      </c>
      <c r="K7536" t="s">
        <v>24</v>
      </c>
      <c r="M7536" t="s">
        <v>25</v>
      </c>
      <c r="N7536" t="s">
        <v>55</v>
      </c>
      <c r="O7536" s="2">
        <v>45078.183865740742</v>
      </c>
      <c r="R7536" t="str">
        <f t="shared" ca="1" si="117"/>
        <v>Mohit</v>
      </c>
      <c r="S7536" t="str">
        <f>IFERROR(TEXT(DATEVALUE(LEFT(Table1[[#This Row],[Date of Purchase]],10)), "MMMM"), TEXT(Table1[[#This Row],[Date of Purchase]], "MMMM"))</f>
        <v>June</v>
      </c>
      <c r="T7536" t="str">
        <f>IF(OR(
  AND(Table1[[#This Row],[Ticket Priority]]="Critical", Table1[[#This Row],[Ticket Status]]&lt;&gt;"Closed"),
  AND(Table1[[#This Row],[Ticket Priority]]="High", Table1[[#This Row],[Ticket Status]]="Open")
), "Yes", "No")</f>
        <v>Yes</v>
      </c>
      <c r="U7536" s="4" t="str">
        <f>IF(Table1[[#This Row],[Ticket Status]]="Closed","Yes","No")</f>
        <v>No</v>
      </c>
      <c r="V7536" s="4" t="str">
        <f>IF(Table1[[#This Row],[Ticket Status]]="Pending Customer Response","Yes","No")</f>
        <v>Yes</v>
      </c>
      <c r="W7536" s="5">
        <f ca="1">COUNTIFS(Table1[Agent_name],Table1[[#This Row],[Agent_name]],Table1[Month],Table1[[#This Row],[Month]])/160</f>
        <v>0.41875000000000001</v>
      </c>
    </row>
    <row r="7537" spans="1:23" x14ac:dyDescent="0.25">
      <c r="A7537">
        <v>7536</v>
      </c>
      <c r="B7537" t="s">
        <v>24361</v>
      </c>
      <c r="C7537" t="s">
        <v>24362</v>
      </c>
      <c r="D7537">
        <v>28</v>
      </c>
      <c r="E7537" t="s">
        <v>58</v>
      </c>
      <c r="F7537" t="s">
        <v>36</v>
      </c>
      <c r="G7537" s="1">
        <v>44292</v>
      </c>
      <c r="H7537" t="s">
        <v>67</v>
      </c>
      <c r="I7537" t="s">
        <v>113</v>
      </c>
      <c r="J7537" s="3" t="s">
        <v>24363</v>
      </c>
      <c r="K7537" t="s">
        <v>24</v>
      </c>
      <c r="M7537" t="s">
        <v>89</v>
      </c>
      <c r="N7537" t="s">
        <v>26</v>
      </c>
      <c r="O7537" s="2">
        <v>45078.444293981483</v>
      </c>
      <c r="R7537" t="str">
        <f t="shared" ca="1" si="117"/>
        <v>Ravi</v>
      </c>
      <c r="S7537" t="str">
        <f>IFERROR(TEXT(DATEVALUE(LEFT(Table1[[#This Row],[Date of Purchase]],10)), "MMMM"), TEXT(Table1[[#This Row],[Date of Purchase]], "MMMM"))</f>
        <v>April</v>
      </c>
      <c r="T7537" t="str">
        <f>IF(OR(
  AND(Table1[[#This Row],[Ticket Priority]]="Critical", Table1[[#This Row],[Ticket Status]]&lt;&gt;"Closed"),
  AND(Table1[[#This Row],[Ticket Priority]]="High", Table1[[#This Row],[Ticket Status]]="Open")
), "Yes", "No")</f>
        <v>No</v>
      </c>
      <c r="U7537" s="4" t="str">
        <f>IF(Table1[[#This Row],[Ticket Status]]="Closed","Yes","No")</f>
        <v>No</v>
      </c>
      <c r="V7537" s="4" t="str">
        <f>IF(Table1[[#This Row],[Ticket Status]]="Pending Customer Response","Yes","No")</f>
        <v>Yes</v>
      </c>
      <c r="W7537" s="5">
        <f ca="1">COUNTIFS(Table1[Agent_name],Table1[[#This Row],[Agent_name]],Table1[Month],Table1[[#This Row],[Month]])/160</f>
        <v>0.625</v>
      </c>
    </row>
    <row r="7538" spans="1:23" x14ac:dyDescent="0.25">
      <c r="A7538">
        <v>7537</v>
      </c>
      <c r="B7538" t="s">
        <v>24364</v>
      </c>
      <c r="C7538" t="s">
        <v>24365</v>
      </c>
      <c r="D7538">
        <v>40</v>
      </c>
      <c r="E7538" t="s">
        <v>19</v>
      </c>
      <c r="F7538" t="s">
        <v>431</v>
      </c>
      <c r="G7538" s="1">
        <v>44099</v>
      </c>
      <c r="H7538" t="s">
        <v>45</v>
      </c>
      <c r="I7538" t="s">
        <v>150</v>
      </c>
      <c r="J7538" s="3" t="s">
        <v>24366</v>
      </c>
      <c r="K7538" t="s">
        <v>62</v>
      </c>
      <c r="M7538" t="s">
        <v>41</v>
      </c>
      <c r="N7538" t="s">
        <v>55</v>
      </c>
      <c r="R7538" t="str">
        <f t="shared" ca="1" si="117"/>
        <v>Arjun</v>
      </c>
      <c r="S7538" t="str">
        <f>IFERROR(TEXT(DATEVALUE(LEFT(Table1[[#This Row],[Date of Purchase]],10)), "MMMM"), TEXT(Table1[[#This Row],[Date of Purchase]], "MMMM"))</f>
        <v>September</v>
      </c>
      <c r="T7538" t="str">
        <f>IF(OR(
  AND(Table1[[#This Row],[Ticket Priority]]="Critical", Table1[[#This Row],[Ticket Status]]&lt;&gt;"Closed"),
  AND(Table1[[#This Row],[Ticket Priority]]="High", Table1[[#This Row],[Ticket Status]]="Open")
), "Yes", "No")</f>
        <v>No</v>
      </c>
      <c r="U7538" s="4" t="str">
        <f>IF(Table1[[#This Row],[Ticket Status]]="Closed","Yes","No")</f>
        <v>No</v>
      </c>
      <c r="V7538" s="4" t="str">
        <f>IF(Table1[[#This Row],[Ticket Status]]="Pending Customer Response","Yes","No")</f>
        <v>No</v>
      </c>
      <c r="W7538" s="5">
        <f ca="1">COUNTIFS(Table1[Agent_name],Table1[[#This Row],[Agent_name]],Table1[Month],Table1[[#This Row],[Month]])/160</f>
        <v>0.1875</v>
      </c>
    </row>
    <row r="7539" spans="1:23" x14ac:dyDescent="0.25">
      <c r="A7539">
        <v>7538</v>
      </c>
      <c r="B7539" t="s">
        <v>24367</v>
      </c>
      <c r="C7539" t="s">
        <v>24368</v>
      </c>
      <c r="D7539">
        <v>38</v>
      </c>
      <c r="E7539" t="s">
        <v>58</v>
      </c>
      <c r="F7539" t="s">
        <v>81</v>
      </c>
      <c r="G7539" s="1">
        <v>44534</v>
      </c>
      <c r="H7539" t="s">
        <v>21</v>
      </c>
      <c r="I7539" t="s">
        <v>52</v>
      </c>
      <c r="J7539" s="3" t="s">
        <v>24369</v>
      </c>
      <c r="K7539" t="s">
        <v>39</v>
      </c>
      <c r="L7539" t="s">
        <v>24370</v>
      </c>
      <c r="M7539" t="s">
        <v>143</v>
      </c>
      <c r="N7539" t="s">
        <v>26</v>
      </c>
      <c r="O7539" s="2">
        <v>45078.208912037036</v>
      </c>
      <c r="P7539" s="2">
        <v>45078.83252314815</v>
      </c>
      <c r="Q7539">
        <v>3</v>
      </c>
      <c r="R7539" t="str">
        <f t="shared" ca="1" si="117"/>
        <v>Priya</v>
      </c>
      <c r="S7539" t="str">
        <f>IFERROR(TEXT(DATEVALUE(LEFT(Table1[[#This Row],[Date of Purchase]],10)), "MMMM"), TEXT(Table1[[#This Row],[Date of Purchase]], "MMMM"))</f>
        <v>December</v>
      </c>
      <c r="T7539" t="str">
        <f>IF(OR(
  AND(Table1[[#This Row],[Ticket Priority]]="Critical", Table1[[#This Row],[Ticket Status]]&lt;&gt;"Closed"),
  AND(Table1[[#This Row],[Ticket Priority]]="High", Table1[[#This Row],[Ticket Status]]="Open")
), "Yes", "No")</f>
        <v>No</v>
      </c>
      <c r="U7539" s="4" t="str">
        <f>IF(Table1[[#This Row],[Ticket Status]]="Closed","Yes","No")</f>
        <v>Yes</v>
      </c>
      <c r="V7539" s="4" t="str">
        <f>IF(Table1[[#This Row],[Ticket Status]]="Pending Customer Response","Yes","No")</f>
        <v>No</v>
      </c>
      <c r="W7539" s="5">
        <f ca="1">COUNTIFS(Table1[Agent_name],Table1[[#This Row],[Agent_name]],Table1[Month],Table1[[#This Row],[Month]])/160</f>
        <v>0.48749999999999999</v>
      </c>
    </row>
    <row r="7540" spans="1:23" x14ac:dyDescent="0.25">
      <c r="A7540">
        <v>7539</v>
      </c>
      <c r="B7540" t="s">
        <v>24371</v>
      </c>
      <c r="C7540" t="s">
        <v>24372</v>
      </c>
      <c r="D7540">
        <v>24</v>
      </c>
      <c r="E7540" t="s">
        <v>29</v>
      </c>
      <c r="F7540" t="s">
        <v>485</v>
      </c>
      <c r="G7540" s="1">
        <v>44231</v>
      </c>
      <c r="H7540" t="s">
        <v>45</v>
      </c>
      <c r="I7540" t="s">
        <v>22</v>
      </c>
      <c r="J7540" s="3" t="s">
        <v>24373</v>
      </c>
      <c r="K7540" t="s">
        <v>62</v>
      </c>
      <c r="M7540" t="s">
        <v>89</v>
      </c>
      <c r="N7540" t="s">
        <v>83</v>
      </c>
      <c r="R7540" t="str">
        <f t="shared" ca="1" si="117"/>
        <v>Neha</v>
      </c>
      <c r="S7540" t="str">
        <f>IFERROR(TEXT(DATEVALUE(LEFT(Table1[[#This Row],[Date of Purchase]],10)), "MMMM"), TEXT(Table1[[#This Row],[Date of Purchase]], "MMMM"))</f>
        <v>February</v>
      </c>
      <c r="T7540" t="str">
        <f>IF(OR(
  AND(Table1[[#This Row],[Ticket Priority]]="Critical", Table1[[#This Row],[Ticket Status]]&lt;&gt;"Closed"),
  AND(Table1[[#This Row],[Ticket Priority]]="High", Table1[[#This Row],[Ticket Status]]="Open")
), "Yes", "No")</f>
        <v>Yes</v>
      </c>
      <c r="U7540" s="4" t="str">
        <f>IF(Table1[[#This Row],[Ticket Status]]="Closed","Yes","No")</f>
        <v>No</v>
      </c>
      <c r="V7540" s="4" t="str">
        <f>IF(Table1[[#This Row],[Ticket Status]]="Pending Customer Response","Yes","No")</f>
        <v>No</v>
      </c>
      <c r="W7540" s="5">
        <f ca="1">COUNTIFS(Table1[Agent_name],Table1[[#This Row],[Agent_name]],Table1[Month],Table1[[#This Row],[Month]])/160</f>
        <v>0.19375000000000001</v>
      </c>
    </row>
    <row r="7541" spans="1:23" x14ac:dyDescent="0.25">
      <c r="A7541">
        <v>7540</v>
      </c>
      <c r="B7541" t="s">
        <v>24374</v>
      </c>
      <c r="C7541" t="s">
        <v>24375</v>
      </c>
      <c r="D7541">
        <v>46</v>
      </c>
      <c r="E7541" t="s">
        <v>29</v>
      </c>
      <c r="F7541" t="s">
        <v>103</v>
      </c>
      <c r="G7541" s="1">
        <v>43897</v>
      </c>
      <c r="H7541" t="s">
        <v>59</v>
      </c>
      <c r="I7541" t="s">
        <v>150</v>
      </c>
      <c r="J7541" s="3" t="s">
        <v>24376</v>
      </c>
      <c r="K7541" t="s">
        <v>39</v>
      </c>
      <c r="L7541" t="s">
        <v>24377</v>
      </c>
      <c r="M7541" t="s">
        <v>89</v>
      </c>
      <c r="N7541" t="s">
        <v>83</v>
      </c>
      <c r="O7541" s="2">
        <v>45078.80201388889</v>
      </c>
      <c r="P7541" s="2">
        <v>45078.902708333335</v>
      </c>
      <c r="Q7541">
        <v>4</v>
      </c>
      <c r="R7541" t="str">
        <f t="shared" ca="1" si="117"/>
        <v>Sara</v>
      </c>
      <c r="S7541" t="str">
        <f>IFERROR(TEXT(DATEVALUE(LEFT(Table1[[#This Row],[Date of Purchase]],10)), "MMMM"), TEXT(Table1[[#This Row],[Date of Purchase]], "MMMM"))</f>
        <v>March</v>
      </c>
      <c r="T7541" t="str">
        <f>IF(OR(
  AND(Table1[[#This Row],[Ticket Priority]]="Critical", Table1[[#This Row],[Ticket Status]]&lt;&gt;"Closed"),
  AND(Table1[[#This Row],[Ticket Priority]]="High", Table1[[#This Row],[Ticket Status]]="Open")
), "Yes", "No")</f>
        <v>No</v>
      </c>
      <c r="U7541" s="4" t="str">
        <f>IF(Table1[[#This Row],[Ticket Status]]="Closed","Yes","No")</f>
        <v>Yes</v>
      </c>
      <c r="V7541" s="4" t="str">
        <f>IF(Table1[[#This Row],[Ticket Status]]="Pending Customer Response","Yes","No")</f>
        <v>No</v>
      </c>
      <c r="W7541" s="5">
        <f ca="1">COUNTIFS(Table1[Agent_name],Table1[[#This Row],[Agent_name]],Table1[Month],Table1[[#This Row],[Month]])/160</f>
        <v>0.55625000000000002</v>
      </c>
    </row>
    <row r="7542" spans="1:23" x14ac:dyDescent="0.25">
      <c r="A7542">
        <v>7541</v>
      </c>
      <c r="B7542" t="s">
        <v>24378</v>
      </c>
      <c r="C7542" t="s">
        <v>24379</v>
      </c>
      <c r="D7542">
        <v>70</v>
      </c>
      <c r="E7542" t="s">
        <v>19</v>
      </c>
      <c r="F7542" t="s">
        <v>202</v>
      </c>
      <c r="G7542" s="1">
        <v>44143</v>
      </c>
      <c r="H7542" t="s">
        <v>21</v>
      </c>
      <c r="I7542" t="s">
        <v>113</v>
      </c>
      <c r="J7542" s="3" t="s">
        <v>24380</v>
      </c>
      <c r="K7542" t="s">
        <v>62</v>
      </c>
      <c r="M7542" t="s">
        <v>41</v>
      </c>
      <c r="N7542" t="s">
        <v>55</v>
      </c>
      <c r="R7542" t="str">
        <f t="shared" ca="1" si="117"/>
        <v>Aisha</v>
      </c>
      <c r="S7542" t="str">
        <f>IFERROR(TEXT(DATEVALUE(LEFT(Table1[[#This Row],[Date of Purchase]],10)), "MMMM"), TEXT(Table1[[#This Row],[Date of Purchase]], "MMMM"))</f>
        <v>November</v>
      </c>
      <c r="T7542" t="str">
        <f>IF(OR(
  AND(Table1[[#This Row],[Ticket Priority]]="Critical", Table1[[#This Row],[Ticket Status]]&lt;&gt;"Closed"),
  AND(Table1[[#This Row],[Ticket Priority]]="High", Table1[[#This Row],[Ticket Status]]="Open")
), "Yes", "No")</f>
        <v>No</v>
      </c>
      <c r="U7542" s="4" t="str">
        <f>IF(Table1[[#This Row],[Ticket Status]]="Closed","Yes","No")</f>
        <v>No</v>
      </c>
      <c r="V7542" s="4" t="str">
        <f>IF(Table1[[#This Row],[Ticket Status]]="Pending Customer Response","Yes","No")</f>
        <v>No</v>
      </c>
      <c r="W7542" s="5">
        <f ca="1">COUNTIFS(Table1[Agent_name],Table1[[#This Row],[Agent_name]],Table1[Month],Table1[[#This Row],[Month]])/160</f>
        <v>0.85624999999999996</v>
      </c>
    </row>
    <row r="7543" spans="1:23" x14ac:dyDescent="0.25">
      <c r="A7543">
        <v>7542</v>
      </c>
      <c r="B7543" t="s">
        <v>24381</v>
      </c>
      <c r="C7543" t="s">
        <v>24382</v>
      </c>
      <c r="D7543">
        <v>42</v>
      </c>
      <c r="E7543" t="s">
        <v>58</v>
      </c>
      <c r="F7543" t="s">
        <v>202</v>
      </c>
      <c r="G7543" s="1">
        <v>44127</v>
      </c>
      <c r="H7543" t="s">
        <v>66</v>
      </c>
      <c r="I7543" t="s">
        <v>67</v>
      </c>
      <c r="J7543" s="3" t="s">
        <v>24383</v>
      </c>
      <c r="K7543" t="s">
        <v>39</v>
      </c>
      <c r="L7543" t="s">
        <v>24384</v>
      </c>
      <c r="M7543" t="s">
        <v>143</v>
      </c>
      <c r="N7543" t="s">
        <v>55</v>
      </c>
      <c r="O7543" s="2">
        <v>45078.364525462966</v>
      </c>
      <c r="P7543" s="2">
        <v>45078.672164351854</v>
      </c>
      <c r="Q7543">
        <v>1</v>
      </c>
      <c r="R7543" t="str">
        <f t="shared" ca="1" si="117"/>
        <v>Priya</v>
      </c>
      <c r="S7543" t="str">
        <f>IFERROR(TEXT(DATEVALUE(LEFT(Table1[[#This Row],[Date of Purchase]],10)), "MMMM"), TEXT(Table1[[#This Row],[Date of Purchase]], "MMMM"))</f>
        <v>October</v>
      </c>
      <c r="T7543" t="str">
        <f>IF(OR(
  AND(Table1[[#This Row],[Ticket Priority]]="Critical", Table1[[#This Row],[Ticket Status]]&lt;&gt;"Closed"),
  AND(Table1[[#This Row],[Ticket Priority]]="High", Table1[[#This Row],[Ticket Status]]="Open")
), "Yes", "No")</f>
        <v>No</v>
      </c>
      <c r="U7543" s="4" t="str">
        <f>IF(Table1[[#This Row],[Ticket Status]]="Closed","Yes","No")</f>
        <v>Yes</v>
      </c>
      <c r="V7543" s="4" t="str">
        <f>IF(Table1[[#This Row],[Ticket Status]]="Pending Customer Response","Yes","No")</f>
        <v>No</v>
      </c>
      <c r="W7543" s="5">
        <f ca="1">COUNTIFS(Table1[Agent_name],Table1[[#This Row],[Agent_name]],Table1[Month],Table1[[#This Row],[Month]])/160</f>
        <v>0.58125000000000004</v>
      </c>
    </row>
    <row r="7544" spans="1:23" x14ac:dyDescent="0.25">
      <c r="A7544">
        <v>7543</v>
      </c>
      <c r="B7544" t="s">
        <v>24385</v>
      </c>
      <c r="C7544" t="s">
        <v>24386</v>
      </c>
      <c r="D7544">
        <v>68</v>
      </c>
      <c r="E7544" t="s">
        <v>58</v>
      </c>
      <c r="F7544" t="s">
        <v>134</v>
      </c>
      <c r="G7544" s="1">
        <v>44280</v>
      </c>
      <c r="H7544" t="s">
        <v>67</v>
      </c>
      <c r="I7544" t="s">
        <v>141</v>
      </c>
      <c r="J7544" s="3" t="s">
        <v>24387</v>
      </c>
      <c r="K7544" t="s">
        <v>39</v>
      </c>
      <c r="L7544" t="s">
        <v>24388</v>
      </c>
      <c r="M7544" t="s">
        <v>25</v>
      </c>
      <c r="N7544" t="s">
        <v>33</v>
      </c>
      <c r="O7544" s="2">
        <v>45078.156215277777</v>
      </c>
      <c r="P7544" s="2">
        <v>45078.320798611108</v>
      </c>
      <c r="Q7544">
        <v>1</v>
      </c>
      <c r="R7544" t="str">
        <f t="shared" ca="1" si="117"/>
        <v>Aisha</v>
      </c>
      <c r="S7544" t="str">
        <f>IFERROR(TEXT(DATEVALUE(LEFT(Table1[[#This Row],[Date of Purchase]],10)), "MMMM"), TEXT(Table1[[#This Row],[Date of Purchase]], "MMMM"))</f>
        <v>March</v>
      </c>
      <c r="T7544" t="str">
        <f>IF(OR(
  AND(Table1[[#This Row],[Ticket Priority]]="Critical", Table1[[#This Row],[Ticket Status]]&lt;&gt;"Closed"),
  AND(Table1[[#This Row],[Ticket Priority]]="High", Table1[[#This Row],[Ticket Status]]="Open")
), "Yes", "No")</f>
        <v>No</v>
      </c>
      <c r="U7544" s="4" t="str">
        <f>IF(Table1[[#This Row],[Ticket Status]]="Closed","Yes","No")</f>
        <v>Yes</v>
      </c>
      <c r="V7544" s="4" t="str">
        <f>IF(Table1[[#This Row],[Ticket Status]]="Pending Customer Response","Yes","No")</f>
        <v>No</v>
      </c>
      <c r="W7544" s="5">
        <f ca="1">COUNTIFS(Table1[Agent_name],Table1[[#This Row],[Agent_name]],Table1[Month],Table1[[#This Row],[Month]])/160</f>
        <v>1.0062500000000001</v>
      </c>
    </row>
    <row r="7545" spans="1:23" x14ac:dyDescent="0.25">
      <c r="A7545">
        <v>7544</v>
      </c>
      <c r="B7545" t="s">
        <v>24389</v>
      </c>
      <c r="C7545" t="s">
        <v>24390</v>
      </c>
      <c r="D7545">
        <v>52</v>
      </c>
      <c r="E7545" t="s">
        <v>19</v>
      </c>
      <c r="F7545" t="s">
        <v>281</v>
      </c>
      <c r="G7545" s="1">
        <v>44471</v>
      </c>
      <c r="H7545" t="s">
        <v>67</v>
      </c>
      <c r="I7545" t="s">
        <v>113</v>
      </c>
      <c r="J7545" s="3" t="s">
        <v>24391</v>
      </c>
      <c r="K7545" t="s">
        <v>39</v>
      </c>
      <c r="L7545" t="s">
        <v>24392</v>
      </c>
      <c r="M7545" t="s">
        <v>89</v>
      </c>
      <c r="N7545" t="s">
        <v>55</v>
      </c>
      <c r="O7545" s="2">
        <v>45078.618738425925</v>
      </c>
      <c r="P7545" s="2">
        <v>45078.487488425926</v>
      </c>
      <c r="Q7545">
        <v>5</v>
      </c>
      <c r="R7545" t="str">
        <f t="shared" ca="1" si="117"/>
        <v>Arjun</v>
      </c>
      <c r="S7545" t="str">
        <f>IFERROR(TEXT(DATEVALUE(LEFT(Table1[[#This Row],[Date of Purchase]],10)), "MMMM"), TEXT(Table1[[#This Row],[Date of Purchase]], "MMMM"))</f>
        <v>October</v>
      </c>
      <c r="T7545" t="str">
        <f>IF(OR(
  AND(Table1[[#This Row],[Ticket Priority]]="Critical", Table1[[#This Row],[Ticket Status]]&lt;&gt;"Closed"),
  AND(Table1[[#This Row],[Ticket Priority]]="High", Table1[[#This Row],[Ticket Status]]="Open")
), "Yes", "No")</f>
        <v>No</v>
      </c>
      <c r="U7545" s="4" t="str">
        <f>IF(Table1[[#This Row],[Ticket Status]]="Closed","Yes","No")</f>
        <v>Yes</v>
      </c>
      <c r="V7545" s="4" t="str">
        <f>IF(Table1[[#This Row],[Ticket Status]]="Pending Customer Response","Yes","No")</f>
        <v>No</v>
      </c>
      <c r="W7545" s="5">
        <f ca="1">COUNTIFS(Table1[Agent_name],Table1[[#This Row],[Agent_name]],Table1[Month],Table1[[#This Row],[Month]])/160</f>
        <v>0.23749999999999999</v>
      </c>
    </row>
    <row r="7546" spans="1:23" x14ac:dyDescent="0.25">
      <c r="A7546">
        <v>7545</v>
      </c>
      <c r="B7546" t="s">
        <v>20702</v>
      </c>
      <c r="C7546" t="s">
        <v>24393</v>
      </c>
      <c r="D7546">
        <v>58</v>
      </c>
      <c r="E7546" t="s">
        <v>58</v>
      </c>
      <c r="F7546" t="s">
        <v>36</v>
      </c>
      <c r="G7546" s="1">
        <v>44242</v>
      </c>
      <c r="H7546" t="s">
        <v>67</v>
      </c>
      <c r="I7546" t="s">
        <v>150</v>
      </c>
      <c r="J7546" s="3" t="s">
        <v>24394</v>
      </c>
      <c r="K7546" t="s">
        <v>24</v>
      </c>
      <c r="M7546" t="s">
        <v>41</v>
      </c>
      <c r="N7546" t="s">
        <v>55</v>
      </c>
      <c r="O7546" s="2">
        <v>45078.740277777775</v>
      </c>
      <c r="R7546" t="str">
        <f t="shared" ca="1" si="117"/>
        <v>Karan</v>
      </c>
      <c r="S7546" t="str">
        <f>IFERROR(TEXT(DATEVALUE(LEFT(Table1[[#This Row],[Date of Purchase]],10)), "MMMM"), TEXT(Table1[[#This Row],[Date of Purchase]], "MMMM"))</f>
        <v>February</v>
      </c>
      <c r="T7546" t="str">
        <f>IF(OR(
  AND(Table1[[#This Row],[Ticket Priority]]="Critical", Table1[[#This Row],[Ticket Status]]&lt;&gt;"Closed"),
  AND(Table1[[#This Row],[Ticket Priority]]="High", Table1[[#This Row],[Ticket Status]]="Open")
), "Yes", "No")</f>
        <v>No</v>
      </c>
      <c r="U7546" s="4" t="str">
        <f>IF(Table1[[#This Row],[Ticket Status]]="Closed","Yes","No")</f>
        <v>No</v>
      </c>
      <c r="V7546" s="4" t="str">
        <f>IF(Table1[[#This Row],[Ticket Status]]="Pending Customer Response","Yes","No")</f>
        <v>Yes</v>
      </c>
      <c r="W7546" s="5">
        <f ca="1">COUNTIFS(Table1[Agent_name],Table1[[#This Row],[Agent_name]],Table1[Month],Table1[[#This Row],[Month]])/160</f>
        <v>0.17499999999999999</v>
      </c>
    </row>
    <row r="7547" spans="1:23" x14ac:dyDescent="0.25">
      <c r="A7547">
        <v>7546</v>
      </c>
      <c r="B7547" t="s">
        <v>24395</v>
      </c>
      <c r="C7547" t="s">
        <v>24396</v>
      </c>
      <c r="D7547">
        <v>49</v>
      </c>
      <c r="E7547" t="s">
        <v>29</v>
      </c>
      <c r="F7547" t="s">
        <v>281</v>
      </c>
      <c r="G7547" s="1">
        <v>43911</v>
      </c>
      <c r="H7547" t="s">
        <v>66</v>
      </c>
      <c r="I7547" t="s">
        <v>46</v>
      </c>
      <c r="J7547" s="3" t="s">
        <v>24397</v>
      </c>
      <c r="K7547" t="s">
        <v>62</v>
      </c>
      <c r="M7547" t="s">
        <v>25</v>
      </c>
      <c r="N7547" t="s">
        <v>83</v>
      </c>
      <c r="R7547" t="str">
        <f t="shared" ca="1" si="117"/>
        <v>Karan</v>
      </c>
      <c r="S7547" t="str">
        <f>IFERROR(TEXT(DATEVALUE(LEFT(Table1[[#This Row],[Date of Purchase]],10)), "MMMM"), TEXT(Table1[[#This Row],[Date of Purchase]], "MMMM"))</f>
        <v>March</v>
      </c>
      <c r="T7547" t="str">
        <f>IF(OR(
  AND(Table1[[#This Row],[Ticket Priority]]="Critical", Table1[[#This Row],[Ticket Status]]&lt;&gt;"Closed"),
  AND(Table1[[#This Row],[Ticket Priority]]="High", Table1[[#This Row],[Ticket Status]]="Open")
), "Yes", "No")</f>
        <v>Yes</v>
      </c>
      <c r="U7547" s="4" t="str">
        <f>IF(Table1[[#This Row],[Ticket Status]]="Closed","Yes","No")</f>
        <v>No</v>
      </c>
      <c r="V7547" s="4" t="str">
        <f>IF(Table1[[#This Row],[Ticket Status]]="Pending Customer Response","Yes","No")</f>
        <v>No</v>
      </c>
      <c r="W7547" s="5">
        <f ca="1">COUNTIFS(Table1[Agent_name],Table1[[#This Row],[Agent_name]],Table1[Month],Table1[[#This Row],[Month]])/160</f>
        <v>0.21249999999999999</v>
      </c>
    </row>
    <row r="7548" spans="1:23" x14ac:dyDescent="0.25">
      <c r="A7548">
        <v>7547</v>
      </c>
      <c r="B7548" t="s">
        <v>24398</v>
      </c>
      <c r="C7548" t="s">
        <v>24399</v>
      </c>
      <c r="D7548">
        <v>58</v>
      </c>
      <c r="E7548" t="s">
        <v>29</v>
      </c>
      <c r="F7548" t="s">
        <v>30</v>
      </c>
      <c r="G7548" s="1">
        <v>44437</v>
      </c>
      <c r="H7548" t="s">
        <v>45</v>
      </c>
      <c r="I7548" t="s">
        <v>141</v>
      </c>
      <c r="J7548" s="3" t="s">
        <v>24400</v>
      </c>
      <c r="K7548" t="s">
        <v>62</v>
      </c>
      <c r="M7548" t="s">
        <v>143</v>
      </c>
      <c r="N7548" t="s">
        <v>83</v>
      </c>
      <c r="R7548" t="str">
        <f t="shared" ca="1" si="117"/>
        <v>Sara</v>
      </c>
      <c r="S7548" t="str">
        <f>IFERROR(TEXT(DATEVALUE(LEFT(Table1[[#This Row],[Date of Purchase]],10)), "MMMM"), TEXT(Table1[[#This Row],[Date of Purchase]], "MMMM"))</f>
        <v>August</v>
      </c>
      <c r="T7548" t="str">
        <f>IF(OR(
  AND(Table1[[#This Row],[Ticket Priority]]="Critical", Table1[[#This Row],[Ticket Status]]&lt;&gt;"Closed"),
  AND(Table1[[#This Row],[Ticket Priority]]="High", Table1[[#This Row],[Ticket Status]]="Open")
), "Yes", "No")</f>
        <v>No</v>
      </c>
      <c r="U7548" s="4" t="str">
        <f>IF(Table1[[#This Row],[Ticket Status]]="Closed","Yes","No")</f>
        <v>No</v>
      </c>
      <c r="V7548" s="4" t="str">
        <f>IF(Table1[[#This Row],[Ticket Status]]="Pending Customer Response","Yes","No")</f>
        <v>No</v>
      </c>
      <c r="W7548" s="5">
        <f ca="1">COUNTIFS(Table1[Agent_name],Table1[[#This Row],[Agent_name]],Table1[Month],Table1[[#This Row],[Month]])/160</f>
        <v>0.8</v>
      </c>
    </row>
    <row r="7549" spans="1:23" x14ac:dyDescent="0.25">
      <c r="A7549">
        <v>7548</v>
      </c>
      <c r="B7549" t="s">
        <v>24401</v>
      </c>
      <c r="C7549" t="s">
        <v>24402</v>
      </c>
      <c r="D7549">
        <v>28</v>
      </c>
      <c r="E7549" t="s">
        <v>29</v>
      </c>
      <c r="F7549" t="s">
        <v>117</v>
      </c>
      <c r="G7549" s="1">
        <v>44331</v>
      </c>
      <c r="H7549" t="s">
        <v>59</v>
      </c>
      <c r="I7549" t="s">
        <v>67</v>
      </c>
      <c r="J7549" s="3" t="s">
        <v>24403</v>
      </c>
      <c r="K7549" t="s">
        <v>39</v>
      </c>
      <c r="L7549" t="s">
        <v>24404</v>
      </c>
      <c r="M7549" t="s">
        <v>143</v>
      </c>
      <c r="N7549" t="s">
        <v>26</v>
      </c>
      <c r="O7549" s="2">
        <v>45078.486145833333</v>
      </c>
      <c r="P7549" s="2">
        <v>45078.196562500001</v>
      </c>
      <c r="Q7549">
        <v>3</v>
      </c>
      <c r="R7549" t="str">
        <f t="shared" ca="1" si="117"/>
        <v>Aisha</v>
      </c>
      <c r="S7549" t="str">
        <f>IFERROR(TEXT(DATEVALUE(LEFT(Table1[[#This Row],[Date of Purchase]],10)), "MMMM"), TEXT(Table1[[#This Row],[Date of Purchase]], "MMMM"))</f>
        <v>May</v>
      </c>
      <c r="T7549" t="str">
        <f>IF(OR(
  AND(Table1[[#This Row],[Ticket Priority]]="Critical", Table1[[#This Row],[Ticket Status]]&lt;&gt;"Closed"),
  AND(Table1[[#This Row],[Ticket Priority]]="High", Table1[[#This Row],[Ticket Status]]="Open")
), "Yes", "No")</f>
        <v>No</v>
      </c>
      <c r="U7549" s="4" t="str">
        <f>IF(Table1[[#This Row],[Ticket Status]]="Closed","Yes","No")</f>
        <v>Yes</v>
      </c>
      <c r="V7549" s="4" t="str">
        <f>IF(Table1[[#This Row],[Ticket Status]]="Pending Customer Response","Yes","No")</f>
        <v>No</v>
      </c>
      <c r="W7549" s="5">
        <f ca="1">COUNTIFS(Table1[Agent_name],Table1[[#This Row],[Agent_name]],Table1[Month],Table1[[#This Row],[Month]])/160</f>
        <v>0.93125000000000002</v>
      </c>
    </row>
    <row r="7550" spans="1:23" x14ac:dyDescent="0.25">
      <c r="A7550">
        <v>7549</v>
      </c>
      <c r="B7550" t="s">
        <v>24405</v>
      </c>
      <c r="C7550" t="s">
        <v>24406</v>
      </c>
      <c r="D7550">
        <v>68</v>
      </c>
      <c r="E7550" t="s">
        <v>58</v>
      </c>
      <c r="F7550" t="s">
        <v>223</v>
      </c>
      <c r="G7550" s="1">
        <v>44326</v>
      </c>
      <c r="H7550" t="s">
        <v>21</v>
      </c>
      <c r="I7550" t="s">
        <v>46</v>
      </c>
      <c r="J7550" s="3" t="s">
        <v>24407</v>
      </c>
      <c r="K7550" t="s">
        <v>39</v>
      </c>
      <c r="L7550" t="s">
        <v>24408</v>
      </c>
      <c r="M7550" t="s">
        <v>89</v>
      </c>
      <c r="N7550" t="s">
        <v>26</v>
      </c>
      <c r="O7550" s="2">
        <v>45078.070879629631</v>
      </c>
      <c r="P7550" s="2">
        <v>45078.647962962961</v>
      </c>
      <c r="Q7550">
        <v>3</v>
      </c>
      <c r="R7550" t="str">
        <f t="shared" ca="1" si="117"/>
        <v>Aisha</v>
      </c>
      <c r="S7550" t="str">
        <f>IFERROR(TEXT(DATEVALUE(LEFT(Table1[[#This Row],[Date of Purchase]],10)), "MMMM"), TEXT(Table1[[#This Row],[Date of Purchase]], "MMMM"))</f>
        <v>May</v>
      </c>
      <c r="T7550" t="str">
        <f>IF(OR(
  AND(Table1[[#This Row],[Ticket Priority]]="Critical", Table1[[#This Row],[Ticket Status]]&lt;&gt;"Closed"),
  AND(Table1[[#This Row],[Ticket Priority]]="High", Table1[[#This Row],[Ticket Status]]="Open")
), "Yes", "No")</f>
        <v>No</v>
      </c>
      <c r="U7550" s="4" t="str">
        <f>IF(Table1[[#This Row],[Ticket Status]]="Closed","Yes","No")</f>
        <v>Yes</v>
      </c>
      <c r="V7550" s="4" t="str">
        <f>IF(Table1[[#This Row],[Ticket Status]]="Pending Customer Response","Yes","No")</f>
        <v>No</v>
      </c>
      <c r="W7550" s="5">
        <f ca="1">COUNTIFS(Table1[Agent_name],Table1[[#This Row],[Agent_name]],Table1[Month],Table1[[#This Row],[Month]])/160</f>
        <v>0.93125000000000002</v>
      </c>
    </row>
    <row r="7551" spans="1:23" x14ac:dyDescent="0.25">
      <c r="A7551">
        <v>7550</v>
      </c>
      <c r="B7551" t="s">
        <v>24409</v>
      </c>
      <c r="C7551" t="s">
        <v>24410</v>
      </c>
      <c r="D7551">
        <v>18</v>
      </c>
      <c r="E7551" t="s">
        <v>19</v>
      </c>
      <c r="F7551" t="s">
        <v>71</v>
      </c>
      <c r="G7551" s="1">
        <v>44454</v>
      </c>
      <c r="H7551" t="s">
        <v>67</v>
      </c>
      <c r="I7551" t="s">
        <v>31</v>
      </c>
      <c r="J7551" s="3" t="s">
        <v>24411</v>
      </c>
      <c r="K7551" t="s">
        <v>39</v>
      </c>
      <c r="L7551" t="s">
        <v>24412</v>
      </c>
      <c r="M7551" t="s">
        <v>89</v>
      </c>
      <c r="N7551" t="s">
        <v>26</v>
      </c>
      <c r="O7551" s="2">
        <v>45078.915347222224</v>
      </c>
      <c r="P7551" s="2">
        <v>45078.476458333331</v>
      </c>
      <c r="Q7551">
        <v>5</v>
      </c>
      <c r="R7551" t="str">
        <f t="shared" ca="1" si="117"/>
        <v>Aisha</v>
      </c>
      <c r="S7551" t="str">
        <f>IFERROR(TEXT(DATEVALUE(LEFT(Table1[[#This Row],[Date of Purchase]],10)), "MMMM"), TEXT(Table1[[#This Row],[Date of Purchase]], "MMMM"))</f>
        <v>September</v>
      </c>
      <c r="T7551" t="str">
        <f>IF(OR(
  AND(Table1[[#This Row],[Ticket Priority]]="Critical", Table1[[#This Row],[Ticket Status]]&lt;&gt;"Closed"),
  AND(Table1[[#This Row],[Ticket Priority]]="High", Table1[[#This Row],[Ticket Status]]="Open")
), "Yes", "No")</f>
        <v>No</v>
      </c>
      <c r="U7551" s="4" t="str">
        <f>IF(Table1[[#This Row],[Ticket Status]]="Closed","Yes","No")</f>
        <v>Yes</v>
      </c>
      <c r="V7551" s="4" t="str">
        <f>IF(Table1[[#This Row],[Ticket Status]]="Pending Customer Response","Yes","No")</f>
        <v>No</v>
      </c>
      <c r="W7551" s="5">
        <f ca="1">COUNTIFS(Table1[Agent_name],Table1[[#This Row],[Agent_name]],Table1[Month],Table1[[#This Row],[Month]])/160</f>
        <v>0.86250000000000004</v>
      </c>
    </row>
    <row r="7552" spans="1:23" x14ac:dyDescent="0.25">
      <c r="A7552">
        <v>7551</v>
      </c>
      <c r="B7552" t="s">
        <v>5577</v>
      </c>
      <c r="C7552" t="s">
        <v>24413</v>
      </c>
      <c r="D7552">
        <v>64</v>
      </c>
      <c r="E7552" t="s">
        <v>58</v>
      </c>
      <c r="F7552" t="s">
        <v>20</v>
      </c>
      <c r="G7552" s="1">
        <v>44020</v>
      </c>
      <c r="H7552" t="s">
        <v>21</v>
      </c>
      <c r="I7552" t="s">
        <v>52</v>
      </c>
      <c r="J7552" s="3" t="s">
        <v>24414</v>
      </c>
      <c r="K7552" t="s">
        <v>24</v>
      </c>
      <c r="M7552" t="s">
        <v>143</v>
      </c>
      <c r="N7552" t="s">
        <v>55</v>
      </c>
      <c r="O7552" s="2">
        <v>45078.974386574075</v>
      </c>
      <c r="R7552" t="str">
        <f t="shared" ca="1" si="117"/>
        <v>Ravi</v>
      </c>
      <c r="S7552" t="str">
        <f>IFERROR(TEXT(DATEVALUE(LEFT(Table1[[#This Row],[Date of Purchase]],10)), "MMMM"), TEXT(Table1[[#This Row],[Date of Purchase]], "MMMM"))</f>
        <v>July</v>
      </c>
      <c r="T7552" t="str">
        <f>IF(OR(
  AND(Table1[[#This Row],[Ticket Priority]]="Critical", Table1[[#This Row],[Ticket Status]]&lt;&gt;"Closed"),
  AND(Table1[[#This Row],[Ticket Priority]]="High", Table1[[#This Row],[Ticket Status]]="Open")
), "Yes", "No")</f>
        <v>No</v>
      </c>
      <c r="U7552" s="4" t="str">
        <f>IF(Table1[[#This Row],[Ticket Status]]="Closed","Yes","No")</f>
        <v>No</v>
      </c>
      <c r="V7552" s="4" t="str">
        <f>IF(Table1[[#This Row],[Ticket Status]]="Pending Customer Response","Yes","No")</f>
        <v>Yes</v>
      </c>
      <c r="W7552" s="5">
        <f ca="1">COUNTIFS(Table1[Agent_name],Table1[[#This Row],[Agent_name]],Table1[Month],Table1[[#This Row],[Month]])/160</f>
        <v>0.66249999999999998</v>
      </c>
    </row>
    <row r="7553" spans="1:23" x14ac:dyDescent="0.25">
      <c r="A7553">
        <v>7552</v>
      </c>
      <c r="B7553" t="s">
        <v>24415</v>
      </c>
      <c r="C7553" t="s">
        <v>24416</v>
      </c>
      <c r="D7553">
        <v>27</v>
      </c>
      <c r="E7553" t="s">
        <v>58</v>
      </c>
      <c r="F7553" t="s">
        <v>134</v>
      </c>
      <c r="G7553" s="1">
        <v>44258</v>
      </c>
      <c r="H7553" t="s">
        <v>59</v>
      </c>
      <c r="I7553" t="s">
        <v>113</v>
      </c>
      <c r="J7553" s="3" t="s">
        <v>24417</v>
      </c>
      <c r="K7553" t="s">
        <v>24</v>
      </c>
      <c r="M7553" t="s">
        <v>89</v>
      </c>
      <c r="N7553" t="s">
        <v>26</v>
      </c>
      <c r="O7553" s="2">
        <v>45078.172314814816</v>
      </c>
      <c r="R7553" t="str">
        <f t="shared" ca="1" si="117"/>
        <v>Neha</v>
      </c>
      <c r="S7553" t="str">
        <f>IFERROR(TEXT(DATEVALUE(LEFT(Table1[[#This Row],[Date of Purchase]],10)), "MMMM"), TEXT(Table1[[#This Row],[Date of Purchase]], "MMMM"))</f>
        <v>March</v>
      </c>
      <c r="T7553" t="str">
        <f>IF(OR(
  AND(Table1[[#This Row],[Ticket Priority]]="Critical", Table1[[#This Row],[Ticket Status]]&lt;&gt;"Closed"),
  AND(Table1[[#This Row],[Ticket Priority]]="High", Table1[[#This Row],[Ticket Status]]="Open")
), "Yes", "No")</f>
        <v>No</v>
      </c>
      <c r="U7553" s="4" t="str">
        <f>IF(Table1[[#This Row],[Ticket Status]]="Closed","Yes","No")</f>
        <v>No</v>
      </c>
      <c r="V7553" s="4" t="str">
        <f>IF(Table1[[#This Row],[Ticket Status]]="Pending Customer Response","Yes","No")</f>
        <v>Yes</v>
      </c>
      <c r="W7553" s="5">
        <f ca="1">COUNTIFS(Table1[Agent_name],Table1[[#This Row],[Agent_name]],Table1[Month],Table1[[#This Row],[Month]])/160</f>
        <v>0.16875000000000001</v>
      </c>
    </row>
    <row r="7554" spans="1:23" x14ac:dyDescent="0.25">
      <c r="A7554">
        <v>7553</v>
      </c>
      <c r="B7554" t="s">
        <v>24418</v>
      </c>
      <c r="C7554" t="s">
        <v>24419</v>
      </c>
      <c r="D7554">
        <v>42</v>
      </c>
      <c r="E7554" t="s">
        <v>19</v>
      </c>
      <c r="F7554" t="s">
        <v>125</v>
      </c>
      <c r="G7554" s="1">
        <v>43958</v>
      </c>
      <c r="H7554" t="s">
        <v>21</v>
      </c>
      <c r="I7554" t="s">
        <v>59</v>
      </c>
      <c r="J7554" s="3" t="s">
        <v>24420</v>
      </c>
      <c r="K7554" t="s">
        <v>24</v>
      </c>
      <c r="M7554" t="s">
        <v>89</v>
      </c>
      <c r="N7554" t="s">
        <v>33</v>
      </c>
      <c r="O7554" s="2">
        <v>45078.404976851853</v>
      </c>
      <c r="R7554" t="str">
        <f t="shared" ref="R7554:R7617" ca="1" si="118">CHOOSE(
RANDBETWEEN(1,20),
"Aisha","Aisha","Aisha","Aisha",
"Ravi","Ravi","Ravi",
"Sara","Sara","Sara",
"Mohit","Mohit",
"Priya","Priya",
"Arjun",
"Neha","Rahul","Divya","Karan","Meera","Sanjay"
)</f>
        <v>Ravi</v>
      </c>
      <c r="S7554" t="str">
        <f>IFERROR(TEXT(DATEVALUE(LEFT(Table1[[#This Row],[Date of Purchase]],10)), "MMMM"), TEXT(Table1[[#This Row],[Date of Purchase]], "MMMM"))</f>
        <v>May</v>
      </c>
      <c r="T7554" t="str">
        <f>IF(OR(
  AND(Table1[[#This Row],[Ticket Priority]]="Critical", Table1[[#This Row],[Ticket Status]]&lt;&gt;"Closed"),
  AND(Table1[[#This Row],[Ticket Priority]]="High", Table1[[#This Row],[Ticket Status]]="Open")
), "Yes", "No")</f>
        <v>No</v>
      </c>
      <c r="U7554" s="4" t="str">
        <f>IF(Table1[[#This Row],[Ticket Status]]="Closed","Yes","No")</f>
        <v>No</v>
      </c>
      <c r="V7554" s="4" t="str">
        <f>IF(Table1[[#This Row],[Ticket Status]]="Pending Customer Response","Yes","No")</f>
        <v>Yes</v>
      </c>
      <c r="W7554" s="5">
        <f ca="1">COUNTIFS(Table1[Agent_name],Table1[[#This Row],[Agent_name]],Table1[Month],Table1[[#This Row],[Month]])/160</f>
        <v>0.67500000000000004</v>
      </c>
    </row>
    <row r="7555" spans="1:23" x14ac:dyDescent="0.25">
      <c r="A7555">
        <v>7554</v>
      </c>
      <c r="B7555" t="s">
        <v>24421</v>
      </c>
      <c r="C7555" t="s">
        <v>24422</v>
      </c>
      <c r="D7555">
        <v>41</v>
      </c>
      <c r="E7555" t="s">
        <v>58</v>
      </c>
      <c r="F7555" t="s">
        <v>219</v>
      </c>
      <c r="G7555" s="1">
        <v>44192</v>
      </c>
      <c r="H7555" t="s">
        <v>45</v>
      </c>
      <c r="I7555" t="s">
        <v>59</v>
      </c>
      <c r="J7555" s="3" t="s">
        <v>13773</v>
      </c>
      <c r="K7555" t="s">
        <v>24</v>
      </c>
      <c r="M7555" t="s">
        <v>143</v>
      </c>
      <c r="N7555" t="s">
        <v>83</v>
      </c>
      <c r="O7555" s="2">
        <v>45078.345949074072</v>
      </c>
      <c r="R7555" t="str">
        <f t="shared" ca="1" si="118"/>
        <v>Priya</v>
      </c>
      <c r="S7555" t="str">
        <f>IFERROR(TEXT(DATEVALUE(LEFT(Table1[[#This Row],[Date of Purchase]],10)), "MMMM"), TEXT(Table1[[#This Row],[Date of Purchase]], "MMMM"))</f>
        <v>December</v>
      </c>
      <c r="T7555" t="str">
        <f>IF(OR(
  AND(Table1[[#This Row],[Ticket Priority]]="Critical", Table1[[#This Row],[Ticket Status]]&lt;&gt;"Closed"),
  AND(Table1[[#This Row],[Ticket Priority]]="High", Table1[[#This Row],[Ticket Status]]="Open")
), "Yes", "No")</f>
        <v>No</v>
      </c>
      <c r="U7555" s="4" t="str">
        <f>IF(Table1[[#This Row],[Ticket Status]]="Closed","Yes","No")</f>
        <v>No</v>
      </c>
      <c r="V7555" s="4" t="str">
        <f>IF(Table1[[#This Row],[Ticket Status]]="Pending Customer Response","Yes","No")</f>
        <v>Yes</v>
      </c>
      <c r="W7555" s="5">
        <f ca="1">COUNTIFS(Table1[Agent_name],Table1[[#This Row],[Agent_name]],Table1[Month],Table1[[#This Row],[Month]])/160</f>
        <v>0.48749999999999999</v>
      </c>
    </row>
    <row r="7556" spans="1:23" x14ac:dyDescent="0.25">
      <c r="A7556">
        <v>7555</v>
      </c>
      <c r="B7556" t="s">
        <v>24423</v>
      </c>
      <c r="C7556" t="s">
        <v>24424</v>
      </c>
      <c r="D7556">
        <v>59</v>
      </c>
      <c r="E7556" t="s">
        <v>29</v>
      </c>
      <c r="F7556" t="s">
        <v>655</v>
      </c>
      <c r="G7556" s="1">
        <v>44341</v>
      </c>
      <c r="H7556" t="s">
        <v>66</v>
      </c>
      <c r="I7556" t="s">
        <v>99</v>
      </c>
      <c r="J7556" s="3" t="s">
        <v>24425</v>
      </c>
      <c r="K7556" t="s">
        <v>62</v>
      </c>
      <c r="M7556" t="s">
        <v>143</v>
      </c>
      <c r="N7556" t="s">
        <v>55</v>
      </c>
      <c r="R7556" t="str">
        <f t="shared" ca="1" si="118"/>
        <v>Divya</v>
      </c>
      <c r="S7556" t="str">
        <f>IFERROR(TEXT(DATEVALUE(LEFT(Table1[[#This Row],[Date of Purchase]],10)), "MMMM"), TEXT(Table1[[#This Row],[Date of Purchase]], "MMMM"))</f>
        <v>May</v>
      </c>
      <c r="T7556" t="str">
        <f>IF(OR(
  AND(Table1[[#This Row],[Ticket Priority]]="Critical", Table1[[#This Row],[Ticket Status]]&lt;&gt;"Closed"),
  AND(Table1[[#This Row],[Ticket Priority]]="High", Table1[[#This Row],[Ticket Status]]="Open")
), "Yes", "No")</f>
        <v>No</v>
      </c>
      <c r="U7556" s="4" t="str">
        <f>IF(Table1[[#This Row],[Ticket Status]]="Closed","Yes","No")</f>
        <v>No</v>
      </c>
      <c r="V7556" s="4" t="str">
        <f>IF(Table1[[#This Row],[Ticket Status]]="Pending Customer Response","Yes","No")</f>
        <v>No</v>
      </c>
      <c r="W7556" s="5">
        <f ca="1">COUNTIFS(Table1[Agent_name],Table1[[#This Row],[Agent_name]],Table1[Month],Table1[[#This Row],[Month]])/160</f>
        <v>0.23125000000000001</v>
      </c>
    </row>
    <row r="7557" spans="1:23" x14ac:dyDescent="0.25">
      <c r="A7557">
        <v>7556</v>
      </c>
      <c r="B7557" t="s">
        <v>16562</v>
      </c>
      <c r="C7557" t="s">
        <v>24426</v>
      </c>
      <c r="D7557">
        <v>44</v>
      </c>
      <c r="E7557" t="s">
        <v>29</v>
      </c>
      <c r="F7557" t="s">
        <v>76</v>
      </c>
      <c r="G7557" s="1">
        <v>44328</v>
      </c>
      <c r="H7557" t="s">
        <v>21</v>
      </c>
      <c r="I7557" t="s">
        <v>99</v>
      </c>
      <c r="J7557" s="3" t="s">
        <v>24427</v>
      </c>
      <c r="K7557" t="s">
        <v>39</v>
      </c>
      <c r="L7557" t="s">
        <v>24428</v>
      </c>
      <c r="M7557" t="s">
        <v>25</v>
      </c>
      <c r="N7557" t="s">
        <v>55</v>
      </c>
      <c r="O7557" s="2">
        <v>45078.880706018521</v>
      </c>
      <c r="P7557" s="2">
        <v>45078.383483796293</v>
      </c>
      <c r="Q7557">
        <v>2</v>
      </c>
      <c r="R7557" t="str">
        <f t="shared" ca="1" si="118"/>
        <v>Meera</v>
      </c>
      <c r="S7557" t="str">
        <f>IFERROR(TEXT(DATEVALUE(LEFT(Table1[[#This Row],[Date of Purchase]],10)), "MMMM"), TEXT(Table1[[#This Row],[Date of Purchase]], "MMMM"))</f>
        <v>May</v>
      </c>
      <c r="T7557" t="str">
        <f>IF(OR(
  AND(Table1[[#This Row],[Ticket Priority]]="Critical", Table1[[#This Row],[Ticket Status]]&lt;&gt;"Closed"),
  AND(Table1[[#This Row],[Ticket Priority]]="High", Table1[[#This Row],[Ticket Status]]="Open")
), "Yes", "No")</f>
        <v>No</v>
      </c>
      <c r="U7557" s="4" t="str">
        <f>IF(Table1[[#This Row],[Ticket Status]]="Closed","Yes","No")</f>
        <v>Yes</v>
      </c>
      <c r="V7557" s="4" t="str">
        <f>IF(Table1[[#This Row],[Ticket Status]]="Pending Customer Response","Yes","No")</f>
        <v>No</v>
      </c>
      <c r="W7557" s="5">
        <f ca="1">COUNTIFS(Table1[Agent_name],Table1[[#This Row],[Agent_name]],Table1[Month],Table1[[#This Row],[Month]])/160</f>
        <v>0.26874999999999999</v>
      </c>
    </row>
    <row r="7558" spans="1:23" x14ac:dyDescent="0.25">
      <c r="A7558">
        <v>7557</v>
      </c>
      <c r="B7558" t="s">
        <v>24429</v>
      </c>
      <c r="C7558" t="s">
        <v>24430</v>
      </c>
      <c r="D7558">
        <v>60</v>
      </c>
      <c r="E7558" t="s">
        <v>58</v>
      </c>
      <c r="F7558" t="s">
        <v>286</v>
      </c>
      <c r="G7558" s="1">
        <v>44500</v>
      </c>
      <c r="H7558" t="s">
        <v>21</v>
      </c>
      <c r="I7558" t="s">
        <v>77</v>
      </c>
      <c r="J7558" s="3" t="s">
        <v>2443</v>
      </c>
      <c r="K7558" t="s">
        <v>24</v>
      </c>
      <c r="M7558" t="s">
        <v>41</v>
      </c>
      <c r="N7558" t="s">
        <v>83</v>
      </c>
      <c r="O7558" s="2">
        <v>45078.309872685182</v>
      </c>
      <c r="R7558" t="str">
        <f t="shared" ca="1" si="118"/>
        <v>Arjun</v>
      </c>
      <c r="S7558" t="str">
        <f>IFERROR(TEXT(DATEVALUE(LEFT(Table1[[#This Row],[Date of Purchase]],10)), "MMMM"), TEXT(Table1[[#This Row],[Date of Purchase]], "MMMM"))</f>
        <v>October</v>
      </c>
      <c r="T7558" t="str">
        <f>IF(OR(
  AND(Table1[[#This Row],[Ticket Priority]]="Critical", Table1[[#This Row],[Ticket Status]]&lt;&gt;"Closed"),
  AND(Table1[[#This Row],[Ticket Priority]]="High", Table1[[#This Row],[Ticket Status]]="Open")
), "Yes", "No")</f>
        <v>No</v>
      </c>
      <c r="U7558" s="4" t="str">
        <f>IF(Table1[[#This Row],[Ticket Status]]="Closed","Yes","No")</f>
        <v>No</v>
      </c>
      <c r="V7558" s="4" t="str">
        <f>IF(Table1[[#This Row],[Ticket Status]]="Pending Customer Response","Yes","No")</f>
        <v>Yes</v>
      </c>
      <c r="W7558" s="5">
        <f ca="1">COUNTIFS(Table1[Agent_name],Table1[[#This Row],[Agent_name]],Table1[Month],Table1[[#This Row],[Month]])/160</f>
        <v>0.23749999999999999</v>
      </c>
    </row>
    <row r="7559" spans="1:23" x14ac:dyDescent="0.25">
      <c r="A7559">
        <v>7558</v>
      </c>
      <c r="B7559" t="s">
        <v>24431</v>
      </c>
      <c r="C7559" t="s">
        <v>13819</v>
      </c>
      <c r="D7559">
        <v>51</v>
      </c>
      <c r="E7559" t="s">
        <v>58</v>
      </c>
      <c r="F7559" t="s">
        <v>51</v>
      </c>
      <c r="G7559" s="1">
        <v>44517</v>
      </c>
      <c r="H7559" t="s">
        <v>67</v>
      </c>
      <c r="I7559" t="s">
        <v>52</v>
      </c>
      <c r="J7559" s="3" t="s">
        <v>24432</v>
      </c>
      <c r="K7559" t="s">
        <v>39</v>
      </c>
      <c r="L7559" t="s">
        <v>24433</v>
      </c>
      <c r="M7559" t="s">
        <v>41</v>
      </c>
      <c r="N7559" t="s">
        <v>33</v>
      </c>
      <c r="O7559" s="2">
        <v>45078.26059027778</v>
      </c>
      <c r="P7559" s="2">
        <v>45078.468229166669</v>
      </c>
      <c r="Q7559">
        <v>4</v>
      </c>
      <c r="R7559" t="str">
        <f t="shared" ca="1" si="118"/>
        <v>Priya</v>
      </c>
      <c r="S7559" t="str">
        <f>IFERROR(TEXT(DATEVALUE(LEFT(Table1[[#This Row],[Date of Purchase]],10)), "MMMM"), TEXT(Table1[[#This Row],[Date of Purchase]], "MMMM"))</f>
        <v>November</v>
      </c>
      <c r="T7559" t="str">
        <f>IF(OR(
  AND(Table1[[#This Row],[Ticket Priority]]="Critical", Table1[[#This Row],[Ticket Status]]&lt;&gt;"Closed"),
  AND(Table1[[#This Row],[Ticket Priority]]="High", Table1[[#This Row],[Ticket Status]]="Open")
), "Yes", "No")</f>
        <v>No</v>
      </c>
      <c r="U7559" s="4" t="str">
        <f>IF(Table1[[#This Row],[Ticket Status]]="Closed","Yes","No")</f>
        <v>Yes</v>
      </c>
      <c r="V7559" s="4" t="str">
        <f>IF(Table1[[#This Row],[Ticket Status]]="Pending Customer Response","Yes","No")</f>
        <v>No</v>
      </c>
      <c r="W7559" s="5">
        <f ca="1">COUNTIFS(Table1[Agent_name],Table1[[#This Row],[Agent_name]],Table1[Month],Table1[[#This Row],[Month]])/160</f>
        <v>0.41249999999999998</v>
      </c>
    </row>
    <row r="7560" spans="1:23" x14ac:dyDescent="0.25">
      <c r="A7560">
        <v>7559</v>
      </c>
      <c r="B7560" t="s">
        <v>24434</v>
      </c>
      <c r="C7560" t="s">
        <v>24435</v>
      </c>
      <c r="D7560">
        <v>62</v>
      </c>
      <c r="E7560" t="s">
        <v>19</v>
      </c>
      <c r="F7560" t="s">
        <v>219</v>
      </c>
      <c r="G7560" s="1">
        <v>43982</v>
      </c>
      <c r="H7560" t="s">
        <v>21</v>
      </c>
      <c r="I7560" t="s">
        <v>31</v>
      </c>
      <c r="J7560" s="3" t="s">
        <v>24436</v>
      </c>
      <c r="K7560" t="s">
        <v>39</v>
      </c>
      <c r="L7560" t="s">
        <v>24437</v>
      </c>
      <c r="M7560" t="s">
        <v>89</v>
      </c>
      <c r="N7560" t="s">
        <v>55</v>
      </c>
      <c r="O7560" s="2">
        <v>45078.351585648146</v>
      </c>
      <c r="P7560" s="2">
        <v>45078.141168981485</v>
      </c>
      <c r="Q7560">
        <v>2</v>
      </c>
      <c r="R7560" t="str">
        <f t="shared" ca="1" si="118"/>
        <v>Ravi</v>
      </c>
      <c r="S7560" t="str">
        <f>IFERROR(TEXT(DATEVALUE(LEFT(Table1[[#This Row],[Date of Purchase]],10)), "MMMM"), TEXT(Table1[[#This Row],[Date of Purchase]], "MMMM"))</f>
        <v>May</v>
      </c>
      <c r="T7560" t="str">
        <f>IF(OR(
  AND(Table1[[#This Row],[Ticket Priority]]="Critical", Table1[[#This Row],[Ticket Status]]&lt;&gt;"Closed"),
  AND(Table1[[#This Row],[Ticket Priority]]="High", Table1[[#This Row],[Ticket Status]]="Open")
), "Yes", "No")</f>
        <v>No</v>
      </c>
      <c r="U7560" s="4" t="str">
        <f>IF(Table1[[#This Row],[Ticket Status]]="Closed","Yes","No")</f>
        <v>Yes</v>
      </c>
      <c r="V7560" s="4" t="str">
        <f>IF(Table1[[#This Row],[Ticket Status]]="Pending Customer Response","Yes","No")</f>
        <v>No</v>
      </c>
      <c r="W7560" s="5">
        <f ca="1">COUNTIFS(Table1[Agent_name],Table1[[#This Row],[Agent_name]],Table1[Month],Table1[[#This Row],[Month]])/160</f>
        <v>0.67500000000000004</v>
      </c>
    </row>
    <row r="7561" spans="1:23" x14ac:dyDescent="0.25">
      <c r="A7561">
        <v>7560</v>
      </c>
      <c r="B7561" t="s">
        <v>24438</v>
      </c>
      <c r="C7561" t="s">
        <v>24439</v>
      </c>
      <c r="D7561">
        <v>31</v>
      </c>
      <c r="E7561" t="s">
        <v>29</v>
      </c>
      <c r="F7561" t="s">
        <v>86</v>
      </c>
      <c r="G7561" s="1">
        <v>44330</v>
      </c>
      <c r="H7561" t="s">
        <v>67</v>
      </c>
      <c r="I7561" t="s">
        <v>93</v>
      </c>
      <c r="J7561" s="3" t="s">
        <v>24440</v>
      </c>
      <c r="K7561" t="s">
        <v>62</v>
      </c>
      <c r="M7561" t="s">
        <v>143</v>
      </c>
      <c r="N7561" t="s">
        <v>55</v>
      </c>
      <c r="R7561" t="str">
        <f t="shared" ca="1" si="118"/>
        <v>Mohit</v>
      </c>
      <c r="S7561" t="str">
        <f>IFERROR(TEXT(DATEVALUE(LEFT(Table1[[#This Row],[Date of Purchase]],10)), "MMMM"), TEXT(Table1[[#This Row],[Date of Purchase]], "MMMM"))</f>
        <v>May</v>
      </c>
      <c r="T7561" t="str">
        <f>IF(OR(
  AND(Table1[[#This Row],[Ticket Priority]]="Critical", Table1[[#This Row],[Ticket Status]]&lt;&gt;"Closed"),
  AND(Table1[[#This Row],[Ticket Priority]]="High", Table1[[#This Row],[Ticket Status]]="Open")
), "Yes", "No")</f>
        <v>No</v>
      </c>
      <c r="U7561" s="4" t="str">
        <f>IF(Table1[[#This Row],[Ticket Status]]="Closed","Yes","No")</f>
        <v>No</v>
      </c>
      <c r="V7561" s="4" t="str">
        <f>IF(Table1[[#This Row],[Ticket Status]]="Pending Customer Response","Yes","No")</f>
        <v>No</v>
      </c>
      <c r="W7561" s="5">
        <f ca="1">COUNTIFS(Table1[Agent_name],Table1[[#This Row],[Agent_name]],Table1[Month],Table1[[#This Row],[Month]])/160</f>
        <v>0.45624999999999999</v>
      </c>
    </row>
    <row r="7562" spans="1:23" x14ac:dyDescent="0.25">
      <c r="A7562">
        <v>7561</v>
      </c>
      <c r="B7562" t="s">
        <v>16094</v>
      </c>
      <c r="C7562" t="s">
        <v>24441</v>
      </c>
      <c r="D7562">
        <v>60</v>
      </c>
      <c r="E7562" t="s">
        <v>19</v>
      </c>
      <c r="F7562" t="s">
        <v>699</v>
      </c>
      <c r="G7562" s="1">
        <v>44148</v>
      </c>
      <c r="H7562" t="s">
        <v>45</v>
      </c>
      <c r="I7562" t="s">
        <v>31</v>
      </c>
      <c r="J7562" s="3" t="s">
        <v>24442</v>
      </c>
      <c r="K7562" t="s">
        <v>62</v>
      </c>
      <c r="M7562" t="s">
        <v>41</v>
      </c>
      <c r="N7562" t="s">
        <v>83</v>
      </c>
      <c r="R7562" t="str">
        <f t="shared" ca="1" si="118"/>
        <v>Arjun</v>
      </c>
      <c r="S7562" t="str">
        <f>IFERROR(TEXT(DATEVALUE(LEFT(Table1[[#This Row],[Date of Purchase]],10)), "MMMM"), TEXT(Table1[[#This Row],[Date of Purchase]], "MMMM"))</f>
        <v>November</v>
      </c>
      <c r="T7562" t="str">
        <f>IF(OR(
  AND(Table1[[#This Row],[Ticket Priority]]="Critical", Table1[[#This Row],[Ticket Status]]&lt;&gt;"Closed"),
  AND(Table1[[#This Row],[Ticket Priority]]="High", Table1[[#This Row],[Ticket Status]]="Open")
), "Yes", "No")</f>
        <v>No</v>
      </c>
      <c r="U7562" s="4" t="str">
        <f>IF(Table1[[#This Row],[Ticket Status]]="Closed","Yes","No")</f>
        <v>No</v>
      </c>
      <c r="V7562" s="4" t="str">
        <f>IF(Table1[[#This Row],[Ticket Status]]="Pending Customer Response","Yes","No")</f>
        <v>No</v>
      </c>
      <c r="W7562" s="5">
        <f ca="1">COUNTIFS(Table1[Agent_name],Table1[[#This Row],[Agent_name]],Table1[Month],Table1[[#This Row],[Month]])/160</f>
        <v>0.23749999999999999</v>
      </c>
    </row>
    <row r="7563" spans="1:23" x14ac:dyDescent="0.25">
      <c r="A7563">
        <v>7562</v>
      </c>
      <c r="B7563" t="s">
        <v>24443</v>
      </c>
      <c r="C7563" t="s">
        <v>24444</v>
      </c>
      <c r="D7563">
        <v>41</v>
      </c>
      <c r="E7563" t="s">
        <v>58</v>
      </c>
      <c r="F7563" t="s">
        <v>421</v>
      </c>
      <c r="G7563" s="1">
        <v>44039</v>
      </c>
      <c r="H7563" t="s">
        <v>45</v>
      </c>
      <c r="I7563" t="s">
        <v>37</v>
      </c>
      <c r="J7563" s="3" t="s">
        <v>24445</v>
      </c>
      <c r="K7563" t="s">
        <v>62</v>
      </c>
      <c r="M7563" t="s">
        <v>25</v>
      </c>
      <c r="N7563" t="s">
        <v>33</v>
      </c>
      <c r="R7563" t="str">
        <f t="shared" ca="1" si="118"/>
        <v>Aisha</v>
      </c>
      <c r="S7563" t="str">
        <f>IFERROR(TEXT(DATEVALUE(LEFT(Table1[[#This Row],[Date of Purchase]],10)), "MMMM"), TEXT(Table1[[#This Row],[Date of Purchase]], "MMMM"))</f>
        <v>July</v>
      </c>
      <c r="T7563" t="str">
        <f>IF(OR(
  AND(Table1[[#This Row],[Ticket Priority]]="Critical", Table1[[#This Row],[Ticket Status]]&lt;&gt;"Closed"),
  AND(Table1[[#This Row],[Ticket Priority]]="High", Table1[[#This Row],[Ticket Status]]="Open")
), "Yes", "No")</f>
        <v>Yes</v>
      </c>
      <c r="U7563" s="4" t="str">
        <f>IF(Table1[[#This Row],[Ticket Status]]="Closed","Yes","No")</f>
        <v>No</v>
      </c>
      <c r="V7563" s="4" t="str">
        <f>IF(Table1[[#This Row],[Ticket Status]]="Pending Customer Response","Yes","No")</f>
        <v>No</v>
      </c>
      <c r="W7563" s="5">
        <f ca="1">COUNTIFS(Table1[Agent_name],Table1[[#This Row],[Agent_name]],Table1[Month],Table1[[#This Row],[Month]])/160</f>
        <v>0.875</v>
      </c>
    </row>
    <row r="7564" spans="1:23" x14ac:dyDescent="0.25">
      <c r="A7564">
        <v>7563</v>
      </c>
      <c r="B7564" t="s">
        <v>24446</v>
      </c>
      <c r="C7564" t="s">
        <v>24447</v>
      </c>
      <c r="D7564">
        <v>45</v>
      </c>
      <c r="E7564" t="s">
        <v>58</v>
      </c>
      <c r="F7564" t="s">
        <v>485</v>
      </c>
      <c r="G7564" s="1">
        <v>44248</v>
      </c>
      <c r="H7564" t="s">
        <v>66</v>
      </c>
      <c r="I7564" t="s">
        <v>141</v>
      </c>
      <c r="J7564" s="3" t="s">
        <v>24448</v>
      </c>
      <c r="K7564" t="s">
        <v>39</v>
      </c>
      <c r="L7564" t="s">
        <v>24449</v>
      </c>
      <c r="M7564" t="s">
        <v>143</v>
      </c>
      <c r="N7564" t="s">
        <v>83</v>
      </c>
      <c r="O7564" s="2">
        <v>45078.650266203702</v>
      </c>
      <c r="P7564" s="2">
        <v>45078.775960648149</v>
      </c>
      <c r="Q7564">
        <v>3</v>
      </c>
      <c r="R7564" t="str">
        <f t="shared" ca="1" si="118"/>
        <v>Neha</v>
      </c>
      <c r="S7564" t="str">
        <f>IFERROR(TEXT(DATEVALUE(LEFT(Table1[[#This Row],[Date of Purchase]],10)), "MMMM"), TEXT(Table1[[#This Row],[Date of Purchase]], "MMMM"))</f>
        <v>February</v>
      </c>
      <c r="T7564" t="str">
        <f>IF(OR(
  AND(Table1[[#This Row],[Ticket Priority]]="Critical", Table1[[#This Row],[Ticket Status]]&lt;&gt;"Closed"),
  AND(Table1[[#This Row],[Ticket Priority]]="High", Table1[[#This Row],[Ticket Status]]="Open")
), "Yes", "No")</f>
        <v>No</v>
      </c>
      <c r="U7564" s="4" t="str">
        <f>IF(Table1[[#This Row],[Ticket Status]]="Closed","Yes","No")</f>
        <v>Yes</v>
      </c>
      <c r="V7564" s="4" t="str">
        <f>IF(Table1[[#This Row],[Ticket Status]]="Pending Customer Response","Yes","No")</f>
        <v>No</v>
      </c>
      <c r="W7564" s="5">
        <f ca="1">COUNTIFS(Table1[Agent_name],Table1[[#This Row],[Agent_name]],Table1[Month],Table1[[#This Row],[Month]])/160</f>
        <v>0.19375000000000001</v>
      </c>
    </row>
    <row r="7565" spans="1:23" x14ac:dyDescent="0.25">
      <c r="A7565">
        <v>7564</v>
      </c>
      <c r="B7565" t="s">
        <v>24450</v>
      </c>
      <c r="C7565" t="s">
        <v>24451</v>
      </c>
      <c r="D7565">
        <v>35</v>
      </c>
      <c r="E7565" t="s">
        <v>19</v>
      </c>
      <c r="F7565" t="s">
        <v>129</v>
      </c>
      <c r="G7565" s="1">
        <v>44224</v>
      </c>
      <c r="H7565" t="s">
        <v>59</v>
      </c>
      <c r="I7565" t="s">
        <v>72</v>
      </c>
      <c r="J7565" s="3" t="s">
        <v>24452</v>
      </c>
      <c r="K7565" t="s">
        <v>24</v>
      </c>
      <c r="M7565" t="s">
        <v>41</v>
      </c>
      <c r="N7565" t="s">
        <v>33</v>
      </c>
      <c r="O7565" s="2">
        <v>45078.421805555554</v>
      </c>
      <c r="R7565" t="str">
        <f t="shared" ca="1" si="118"/>
        <v>Priya</v>
      </c>
      <c r="S7565" t="str">
        <f>IFERROR(TEXT(DATEVALUE(LEFT(Table1[[#This Row],[Date of Purchase]],10)), "MMMM"), TEXT(Table1[[#This Row],[Date of Purchase]], "MMMM"))</f>
        <v>January</v>
      </c>
      <c r="T7565" t="str">
        <f>IF(OR(
  AND(Table1[[#This Row],[Ticket Priority]]="Critical", Table1[[#This Row],[Ticket Status]]&lt;&gt;"Closed"),
  AND(Table1[[#This Row],[Ticket Priority]]="High", Table1[[#This Row],[Ticket Status]]="Open")
), "Yes", "No")</f>
        <v>No</v>
      </c>
      <c r="U7565" s="4" t="str">
        <f>IF(Table1[[#This Row],[Ticket Status]]="Closed","Yes","No")</f>
        <v>No</v>
      </c>
      <c r="V7565" s="4" t="str">
        <f>IF(Table1[[#This Row],[Ticket Status]]="Pending Customer Response","Yes","No")</f>
        <v>Yes</v>
      </c>
      <c r="W7565" s="5">
        <f ca="1">COUNTIFS(Table1[Agent_name],Table1[[#This Row],[Agent_name]],Table1[Month],Table1[[#This Row],[Month]])/160</f>
        <v>0.51875000000000004</v>
      </c>
    </row>
    <row r="7566" spans="1:23" x14ac:dyDescent="0.25">
      <c r="A7566">
        <v>7565</v>
      </c>
      <c r="B7566" t="s">
        <v>24453</v>
      </c>
      <c r="C7566" t="s">
        <v>24454</v>
      </c>
      <c r="D7566">
        <v>48</v>
      </c>
      <c r="E7566" t="s">
        <v>19</v>
      </c>
      <c r="F7566" t="s">
        <v>112</v>
      </c>
      <c r="G7566" s="1">
        <v>43986</v>
      </c>
      <c r="H7566" t="s">
        <v>45</v>
      </c>
      <c r="I7566" t="s">
        <v>46</v>
      </c>
      <c r="J7566" s="3" t="s">
        <v>6190</v>
      </c>
      <c r="K7566" t="s">
        <v>24</v>
      </c>
      <c r="M7566" t="s">
        <v>41</v>
      </c>
      <c r="N7566" t="s">
        <v>33</v>
      </c>
      <c r="O7566" s="2">
        <v>45078.305833333332</v>
      </c>
      <c r="R7566" t="str">
        <f t="shared" ca="1" si="118"/>
        <v>Mohit</v>
      </c>
      <c r="S7566" t="str">
        <f>IFERROR(TEXT(DATEVALUE(LEFT(Table1[[#This Row],[Date of Purchase]],10)), "MMMM"), TEXT(Table1[[#This Row],[Date of Purchase]], "MMMM"))</f>
        <v>June</v>
      </c>
      <c r="T7566" t="str">
        <f>IF(OR(
  AND(Table1[[#This Row],[Ticket Priority]]="Critical", Table1[[#This Row],[Ticket Status]]&lt;&gt;"Closed"),
  AND(Table1[[#This Row],[Ticket Priority]]="High", Table1[[#This Row],[Ticket Status]]="Open")
), "Yes", "No")</f>
        <v>No</v>
      </c>
      <c r="U7566" s="4" t="str">
        <f>IF(Table1[[#This Row],[Ticket Status]]="Closed","Yes","No")</f>
        <v>No</v>
      </c>
      <c r="V7566" s="4" t="str">
        <f>IF(Table1[[#This Row],[Ticket Status]]="Pending Customer Response","Yes","No")</f>
        <v>Yes</v>
      </c>
      <c r="W7566" s="5">
        <f ca="1">COUNTIFS(Table1[Agent_name],Table1[[#This Row],[Agent_name]],Table1[Month],Table1[[#This Row],[Month]])/160</f>
        <v>0.41875000000000001</v>
      </c>
    </row>
    <row r="7567" spans="1:23" x14ac:dyDescent="0.25">
      <c r="A7567">
        <v>7566</v>
      </c>
      <c r="B7567" t="s">
        <v>24455</v>
      </c>
      <c r="C7567" t="s">
        <v>24456</v>
      </c>
      <c r="D7567">
        <v>43</v>
      </c>
      <c r="E7567" t="s">
        <v>19</v>
      </c>
      <c r="F7567" t="s">
        <v>30</v>
      </c>
      <c r="G7567" s="1">
        <v>44056</v>
      </c>
      <c r="H7567" t="s">
        <v>59</v>
      </c>
      <c r="I7567" t="s">
        <v>93</v>
      </c>
      <c r="J7567" s="3" t="s">
        <v>10832</v>
      </c>
      <c r="K7567" t="s">
        <v>24</v>
      </c>
      <c r="M7567" t="s">
        <v>143</v>
      </c>
      <c r="N7567" t="s">
        <v>55</v>
      </c>
      <c r="O7567" s="2">
        <v>45078.841944444444</v>
      </c>
      <c r="R7567" t="str">
        <f t="shared" ca="1" si="118"/>
        <v>Ravi</v>
      </c>
      <c r="S7567" t="str">
        <f>IFERROR(TEXT(DATEVALUE(LEFT(Table1[[#This Row],[Date of Purchase]],10)), "MMMM"), TEXT(Table1[[#This Row],[Date of Purchase]], "MMMM"))</f>
        <v>August</v>
      </c>
      <c r="T7567" t="str">
        <f>IF(OR(
  AND(Table1[[#This Row],[Ticket Priority]]="Critical", Table1[[#This Row],[Ticket Status]]&lt;&gt;"Closed"),
  AND(Table1[[#This Row],[Ticket Priority]]="High", Table1[[#This Row],[Ticket Status]]="Open")
), "Yes", "No")</f>
        <v>No</v>
      </c>
      <c r="U7567" s="4" t="str">
        <f>IF(Table1[[#This Row],[Ticket Status]]="Closed","Yes","No")</f>
        <v>No</v>
      </c>
      <c r="V7567" s="4" t="str">
        <f>IF(Table1[[#This Row],[Ticket Status]]="Pending Customer Response","Yes","No")</f>
        <v>Yes</v>
      </c>
      <c r="W7567" s="5">
        <f ca="1">COUNTIFS(Table1[Agent_name],Table1[[#This Row],[Agent_name]],Table1[Month],Table1[[#This Row],[Month]])/160</f>
        <v>0.65625</v>
      </c>
    </row>
    <row r="7568" spans="1:23" x14ac:dyDescent="0.25">
      <c r="A7568">
        <v>7567</v>
      </c>
      <c r="B7568" t="s">
        <v>24457</v>
      </c>
      <c r="C7568" t="s">
        <v>24458</v>
      </c>
      <c r="D7568">
        <v>25</v>
      </c>
      <c r="E7568" t="s">
        <v>19</v>
      </c>
      <c r="F7568" t="s">
        <v>699</v>
      </c>
      <c r="G7568" s="1">
        <v>43881</v>
      </c>
      <c r="H7568" t="s">
        <v>59</v>
      </c>
      <c r="I7568" t="s">
        <v>59</v>
      </c>
      <c r="J7568" s="3" t="s">
        <v>24459</v>
      </c>
      <c r="K7568" t="s">
        <v>24</v>
      </c>
      <c r="M7568" t="s">
        <v>89</v>
      </c>
      <c r="N7568" t="s">
        <v>83</v>
      </c>
      <c r="O7568" s="2">
        <v>45078.755856481483</v>
      </c>
      <c r="R7568" t="str">
        <f t="shared" ca="1" si="118"/>
        <v>Neha</v>
      </c>
      <c r="S7568" t="str">
        <f>IFERROR(TEXT(DATEVALUE(LEFT(Table1[[#This Row],[Date of Purchase]],10)), "MMMM"), TEXT(Table1[[#This Row],[Date of Purchase]], "MMMM"))</f>
        <v>February</v>
      </c>
      <c r="T7568" t="str">
        <f>IF(OR(
  AND(Table1[[#This Row],[Ticket Priority]]="Critical", Table1[[#This Row],[Ticket Status]]&lt;&gt;"Closed"),
  AND(Table1[[#This Row],[Ticket Priority]]="High", Table1[[#This Row],[Ticket Status]]="Open")
), "Yes", "No")</f>
        <v>No</v>
      </c>
      <c r="U7568" s="4" t="str">
        <f>IF(Table1[[#This Row],[Ticket Status]]="Closed","Yes","No")</f>
        <v>No</v>
      </c>
      <c r="V7568" s="4" t="str">
        <f>IF(Table1[[#This Row],[Ticket Status]]="Pending Customer Response","Yes","No")</f>
        <v>Yes</v>
      </c>
      <c r="W7568" s="5">
        <f ca="1">COUNTIFS(Table1[Agent_name],Table1[[#This Row],[Agent_name]],Table1[Month],Table1[[#This Row],[Month]])/160</f>
        <v>0.19375000000000001</v>
      </c>
    </row>
    <row r="7569" spans="1:23" x14ac:dyDescent="0.25">
      <c r="A7569">
        <v>7568</v>
      </c>
      <c r="B7569" t="s">
        <v>24460</v>
      </c>
      <c r="C7569" t="s">
        <v>24461</v>
      </c>
      <c r="D7569">
        <v>40</v>
      </c>
      <c r="E7569" t="s">
        <v>29</v>
      </c>
      <c r="F7569" t="s">
        <v>173</v>
      </c>
      <c r="G7569" s="1">
        <v>44049</v>
      </c>
      <c r="H7569" t="s">
        <v>59</v>
      </c>
      <c r="I7569" t="s">
        <v>67</v>
      </c>
      <c r="J7569" s="3" t="s">
        <v>24462</v>
      </c>
      <c r="K7569" t="s">
        <v>39</v>
      </c>
      <c r="L7569" t="s">
        <v>24463</v>
      </c>
      <c r="M7569" t="s">
        <v>89</v>
      </c>
      <c r="N7569" t="s">
        <v>33</v>
      </c>
      <c r="O7569" s="2">
        <v>45078.240590277775</v>
      </c>
      <c r="P7569" s="2">
        <v>45078.365590277775</v>
      </c>
      <c r="Q7569">
        <v>4</v>
      </c>
      <c r="R7569" t="str">
        <f t="shared" ca="1" si="118"/>
        <v>Aisha</v>
      </c>
      <c r="S7569" t="str">
        <f>IFERROR(TEXT(DATEVALUE(LEFT(Table1[[#This Row],[Date of Purchase]],10)), "MMMM"), TEXT(Table1[[#This Row],[Date of Purchase]], "MMMM"))</f>
        <v>August</v>
      </c>
      <c r="T7569" t="str">
        <f>IF(OR(
  AND(Table1[[#This Row],[Ticket Priority]]="Critical", Table1[[#This Row],[Ticket Status]]&lt;&gt;"Closed"),
  AND(Table1[[#This Row],[Ticket Priority]]="High", Table1[[#This Row],[Ticket Status]]="Open")
), "Yes", "No")</f>
        <v>No</v>
      </c>
      <c r="U7569" s="4" t="str">
        <f>IF(Table1[[#This Row],[Ticket Status]]="Closed","Yes","No")</f>
        <v>Yes</v>
      </c>
      <c r="V7569" s="4" t="str">
        <f>IF(Table1[[#This Row],[Ticket Status]]="Pending Customer Response","Yes","No")</f>
        <v>No</v>
      </c>
      <c r="W7569" s="5">
        <f ca="1">COUNTIFS(Table1[Agent_name],Table1[[#This Row],[Agent_name]],Table1[Month],Table1[[#This Row],[Month]])/160</f>
        <v>0.86250000000000004</v>
      </c>
    </row>
    <row r="7570" spans="1:23" x14ac:dyDescent="0.25">
      <c r="A7570">
        <v>7569</v>
      </c>
      <c r="B7570" t="s">
        <v>24464</v>
      </c>
      <c r="C7570" t="s">
        <v>24465</v>
      </c>
      <c r="D7570">
        <v>46</v>
      </c>
      <c r="E7570" t="s">
        <v>29</v>
      </c>
      <c r="F7570" t="s">
        <v>86</v>
      </c>
      <c r="G7570" s="1">
        <v>43878</v>
      </c>
      <c r="H7570" t="s">
        <v>59</v>
      </c>
      <c r="I7570" t="s">
        <v>67</v>
      </c>
      <c r="J7570" s="3" t="s">
        <v>24466</v>
      </c>
      <c r="K7570" t="s">
        <v>39</v>
      </c>
      <c r="L7570" t="s">
        <v>24467</v>
      </c>
      <c r="M7570" t="s">
        <v>143</v>
      </c>
      <c r="N7570" t="s">
        <v>33</v>
      </c>
      <c r="O7570" s="2">
        <v>45078.070474537039</v>
      </c>
      <c r="P7570" s="2">
        <v>45078.70380787037</v>
      </c>
      <c r="Q7570">
        <v>5</v>
      </c>
      <c r="R7570" t="str">
        <f t="shared" ca="1" si="118"/>
        <v>Sara</v>
      </c>
      <c r="S7570" t="str">
        <f>IFERROR(TEXT(DATEVALUE(LEFT(Table1[[#This Row],[Date of Purchase]],10)), "MMMM"), TEXT(Table1[[#This Row],[Date of Purchase]], "MMMM"))</f>
        <v>February</v>
      </c>
      <c r="T7570" t="str">
        <f>IF(OR(
  AND(Table1[[#This Row],[Ticket Priority]]="Critical", Table1[[#This Row],[Ticket Status]]&lt;&gt;"Closed"),
  AND(Table1[[#This Row],[Ticket Priority]]="High", Table1[[#This Row],[Ticket Status]]="Open")
), "Yes", "No")</f>
        <v>No</v>
      </c>
      <c r="U7570" s="4" t="str">
        <f>IF(Table1[[#This Row],[Ticket Status]]="Closed","Yes","No")</f>
        <v>Yes</v>
      </c>
      <c r="V7570" s="4" t="str">
        <f>IF(Table1[[#This Row],[Ticket Status]]="Pending Customer Response","Yes","No")</f>
        <v>No</v>
      </c>
      <c r="W7570" s="5">
        <f ca="1">COUNTIFS(Table1[Agent_name],Table1[[#This Row],[Agent_name]],Table1[Month],Table1[[#This Row],[Month]])/160</f>
        <v>0.65625</v>
      </c>
    </row>
    <row r="7571" spans="1:23" x14ac:dyDescent="0.25">
      <c r="A7571">
        <v>7570</v>
      </c>
      <c r="B7571" t="s">
        <v>24468</v>
      </c>
      <c r="C7571" t="s">
        <v>24469</v>
      </c>
      <c r="D7571">
        <v>55</v>
      </c>
      <c r="E7571" t="s">
        <v>29</v>
      </c>
      <c r="F7571" t="s">
        <v>202</v>
      </c>
      <c r="G7571" s="1">
        <v>44286</v>
      </c>
      <c r="H7571" t="s">
        <v>45</v>
      </c>
      <c r="I7571" t="s">
        <v>37</v>
      </c>
      <c r="J7571" s="3" t="s">
        <v>24470</v>
      </c>
      <c r="K7571" t="s">
        <v>62</v>
      </c>
      <c r="M7571" t="s">
        <v>89</v>
      </c>
      <c r="N7571" t="s">
        <v>83</v>
      </c>
      <c r="R7571" t="str">
        <f t="shared" ca="1" si="118"/>
        <v>Sara</v>
      </c>
      <c r="S7571" t="str">
        <f>IFERROR(TEXT(DATEVALUE(LEFT(Table1[[#This Row],[Date of Purchase]],10)), "MMMM"), TEXT(Table1[[#This Row],[Date of Purchase]], "MMMM"))</f>
        <v>March</v>
      </c>
      <c r="T7571" t="str">
        <f>IF(OR(
  AND(Table1[[#This Row],[Ticket Priority]]="Critical", Table1[[#This Row],[Ticket Status]]&lt;&gt;"Closed"),
  AND(Table1[[#This Row],[Ticket Priority]]="High", Table1[[#This Row],[Ticket Status]]="Open")
), "Yes", "No")</f>
        <v>Yes</v>
      </c>
      <c r="U7571" s="4" t="str">
        <f>IF(Table1[[#This Row],[Ticket Status]]="Closed","Yes","No")</f>
        <v>No</v>
      </c>
      <c r="V7571" s="4" t="str">
        <f>IF(Table1[[#This Row],[Ticket Status]]="Pending Customer Response","Yes","No")</f>
        <v>No</v>
      </c>
      <c r="W7571" s="5">
        <f ca="1">COUNTIFS(Table1[Agent_name],Table1[[#This Row],[Agent_name]],Table1[Month],Table1[[#This Row],[Month]])/160</f>
        <v>0.55625000000000002</v>
      </c>
    </row>
    <row r="7572" spans="1:23" x14ac:dyDescent="0.25">
      <c r="A7572">
        <v>7571</v>
      </c>
      <c r="B7572" t="s">
        <v>24471</v>
      </c>
      <c r="C7572" t="s">
        <v>24472</v>
      </c>
      <c r="D7572">
        <v>51</v>
      </c>
      <c r="E7572" t="s">
        <v>29</v>
      </c>
      <c r="F7572" t="s">
        <v>81</v>
      </c>
      <c r="G7572" s="1">
        <v>44107</v>
      </c>
      <c r="H7572" t="s">
        <v>21</v>
      </c>
      <c r="I7572" t="s">
        <v>150</v>
      </c>
      <c r="J7572" s="3" t="s">
        <v>5901</v>
      </c>
      <c r="K7572" t="s">
        <v>24</v>
      </c>
      <c r="M7572" t="s">
        <v>143</v>
      </c>
      <c r="N7572" t="s">
        <v>26</v>
      </c>
      <c r="O7572" s="2">
        <v>45078.437175925923</v>
      </c>
      <c r="R7572" t="str">
        <f t="shared" ca="1" si="118"/>
        <v>Rahul</v>
      </c>
      <c r="S7572" t="str">
        <f>IFERROR(TEXT(DATEVALUE(LEFT(Table1[[#This Row],[Date of Purchase]],10)), "MMMM"), TEXT(Table1[[#This Row],[Date of Purchase]], "MMMM"))</f>
        <v>October</v>
      </c>
      <c r="T7572" t="str">
        <f>IF(OR(
  AND(Table1[[#This Row],[Ticket Priority]]="Critical", Table1[[#This Row],[Ticket Status]]&lt;&gt;"Closed"),
  AND(Table1[[#This Row],[Ticket Priority]]="High", Table1[[#This Row],[Ticket Status]]="Open")
), "Yes", "No")</f>
        <v>No</v>
      </c>
      <c r="U7572" s="4" t="str">
        <f>IF(Table1[[#This Row],[Ticket Status]]="Closed","Yes","No")</f>
        <v>No</v>
      </c>
      <c r="V7572" s="4" t="str">
        <f>IF(Table1[[#This Row],[Ticket Status]]="Pending Customer Response","Yes","No")</f>
        <v>Yes</v>
      </c>
      <c r="W7572" s="5">
        <f ca="1">COUNTIFS(Table1[Agent_name],Table1[[#This Row],[Agent_name]],Table1[Month],Table1[[#This Row],[Month]])/160</f>
        <v>0.23125000000000001</v>
      </c>
    </row>
    <row r="7573" spans="1:23" x14ac:dyDescent="0.25">
      <c r="A7573">
        <v>7572</v>
      </c>
      <c r="B7573" t="s">
        <v>24473</v>
      </c>
      <c r="C7573" t="s">
        <v>24474</v>
      </c>
      <c r="D7573">
        <v>42</v>
      </c>
      <c r="E7573" t="s">
        <v>19</v>
      </c>
      <c r="F7573" t="s">
        <v>249</v>
      </c>
      <c r="G7573" s="1">
        <v>44381</v>
      </c>
      <c r="H7573" t="s">
        <v>67</v>
      </c>
      <c r="I7573" t="s">
        <v>150</v>
      </c>
      <c r="J7573" s="3" t="s">
        <v>24475</v>
      </c>
      <c r="K7573" t="s">
        <v>62</v>
      </c>
      <c r="M7573" t="s">
        <v>25</v>
      </c>
      <c r="N7573" t="s">
        <v>33</v>
      </c>
      <c r="R7573" t="str">
        <f t="shared" ca="1" si="118"/>
        <v>Ravi</v>
      </c>
      <c r="S7573" t="str">
        <f>IFERROR(TEXT(DATEVALUE(LEFT(Table1[[#This Row],[Date of Purchase]],10)), "MMMM"), TEXT(Table1[[#This Row],[Date of Purchase]], "MMMM"))</f>
        <v>July</v>
      </c>
      <c r="T7573" t="str">
        <f>IF(OR(
  AND(Table1[[#This Row],[Ticket Priority]]="Critical", Table1[[#This Row],[Ticket Status]]&lt;&gt;"Closed"),
  AND(Table1[[#This Row],[Ticket Priority]]="High", Table1[[#This Row],[Ticket Status]]="Open")
), "Yes", "No")</f>
        <v>Yes</v>
      </c>
      <c r="U7573" s="4" t="str">
        <f>IF(Table1[[#This Row],[Ticket Status]]="Closed","Yes","No")</f>
        <v>No</v>
      </c>
      <c r="V7573" s="4" t="str">
        <f>IF(Table1[[#This Row],[Ticket Status]]="Pending Customer Response","Yes","No")</f>
        <v>No</v>
      </c>
      <c r="W7573" s="5">
        <f ca="1">COUNTIFS(Table1[Agent_name],Table1[[#This Row],[Agent_name]],Table1[Month],Table1[[#This Row],[Month]])/160</f>
        <v>0.66249999999999998</v>
      </c>
    </row>
    <row r="7574" spans="1:23" x14ac:dyDescent="0.25">
      <c r="A7574">
        <v>7573</v>
      </c>
      <c r="B7574" t="s">
        <v>24476</v>
      </c>
      <c r="C7574" t="s">
        <v>24477</v>
      </c>
      <c r="D7574">
        <v>54</v>
      </c>
      <c r="E7574" t="s">
        <v>29</v>
      </c>
      <c r="F7574" t="s">
        <v>655</v>
      </c>
      <c r="G7574" s="1">
        <v>44052</v>
      </c>
      <c r="H7574" t="s">
        <v>59</v>
      </c>
      <c r="I7574" t="s">
        <v>52</v>
      </c>
      <c r="J7574" s="3" t="s">
        <v>24478</v>
      </c>
      <c r="K7574" t="s">
        <v>39</v>
      </c>
      <c r="L7574" t="s">
        <v>24479</v>
      </c>
      <c r="M7574" t="s">
        <v>89</v>
      </c>
      <c r="N7574" t="s">
        <v>55</v>
      </c>
      <c r="O7574" s="2">
        <v>45078.103877314818</v>
      </c>
      <c r="P7574" s="2">
        <v>45078.977488425924</v>
      </c>
      <c r="Q7574">
        <v>3</v>
      </c>
      <c r="R7574" t="str">
        <f t="shared" ca="1" si="118"/>
        <v>Aisha</v>
      </c>
      <c r="S7574" t="str">
        <f>IFERROR(TEXT(DATEVALUE(LEFT(Table1[[#This Row],[Date of Purchase]],10)), "MMMM"), TEXT(Table1[[#This Row],[Date of Purchase]], "MMMM"))</f>
        <v>August</v>
      </c>
      <c r="T7574" t="str">
        <f>IF(OR(
  AND(Table1[[#This Row],[Ticket Priority]]="Critical", Table1[[#This Row],[Ticket Status]]&lt;&gt;"Closed"),
  AND(Table1[[#This Row],[Ticket Priority]]="High", Table1[[#This Row],[Ticket Status]]="Open")
), "Yes", "No")</f>
        <v>No</v>
      </c>
      <c r="U7574" s="4" t="str">
        <f>IF(Table1[[#This Row],[Ticket Status]]="Closed","Yes","No")</f>
        <v>Yes</v>
      </c>
      <c r="V7574" s="4" t="str">
        <f>IF(Table1[[#This Row],[Ticket Status]]="Pending Customer Response","Yes","No")</f>
        <v>No</v>
      </c>
      <c r="W7574" s="5">
        <f ca="1">COUNTIFS(Table1[Agent_name],Table1[[#This Row],[Agent_name]],Table1[Month],Table1[[#This Row],[Month]])/160</f>
        <v>0.86250000000000004</v>
      </c>
    </row>
    <row r="7575" spans="1:23" x14ac:dyDescent="0.25">
      <c r="A7575">
        <v>7574</v>
      </c>
      <c r="B7575" t="s">
        <v>16492</v>
      </c>
      <c r="C7575" t="s">
        <v>23576</v>
      </c>
      <c r="D7575">
        <v>48</v>
      </c>
      <c r="E7575" t="s">
        <v>29</v>
      </c>
      <c r="F7575" t="s">
        <v>71</v>
      </c>
      <c r="G7575" s="1">
        <v>44052</v>
      </c>
      <c r="H7575" t="s">
        <v>21</v>
      </c>
      <c r="I7575" t="s">
        <v>46</v>
      </c>
      <c r="J7575" s="3" t="s">
        <v>24480</v>
      </c>
      <c r="K7575" t="s">
        <v>24</v>
      </c>
      <c r="M7575" t="s">
        <v>41</v>
      </c>
      <c r="N7575" t="s">
        <v>83</v>
      </c>
      <c r="O7575" s="2">
        <v>45078.469861111109</v>
      </c>
      <c r="R7575" t="str">
        <f t="shared" ca="1" si="118"/>
        <v>Neha</v>
      </c>
      <c r="S7575" t="str">
        <f>IFERROR(TEXT(DATEVALUE(LEFT(Table1[[#This Row],[Date of Purchase]],10)), "MMMM"), TEXT(Table1[[#This Row],[Date of Purchase]], "MMMM"))</f>
        <v>August</v>
      </c>
      <c r="T7575" t="str">
        <f>IF(OR(
  AND(Table1[[#This Row],[Ticket Priority]]="Critical", Table1[[#This Row],[Ticket Status]]&lt;&gt;"Closed"),
  AND(Table1[[#This Row],[Ticket Priority]]="High", Table1[[#This Row],[Ticket Status]]="Open")
), "Yes", "No")</f>
        <v>No</v>
      </c>
      <c r="U7575" s="4" t="str">
        <f>IF(Table1[[#This Row],[Ticket Status]]="Closed","Yes","No")</f>
        <v>No</v>
      </c>
      <c r="V7575" s="4" t="str">
        <f>IF(Table1[[#This Row],[Ticket Status]]="Pending Customer Response","Yes","No")</f>
        <v>Yes</v>
      </c>
      <c r="W7575" s="5">
        <f ca="1">COUNTIFS(Table1[Agent_name],Table1[[#This Row],[Agent_name]],Table1[Month],Table1[[#This Row],[Month]])/160</f>
        <v>0.16875000000000001</v>
      </c>
    </row>
    <row r="7576" spans="1:23" x14ac:dyDescent="0.25">
      <c r="A7576">
        <v>7575</v>
      </c>
      <c r="B7576" t="s">
        <v>24481</v>
      </c>
      <c r="C7576" t="s">
        <v>24482</v>
      </c>
      <c r="D7576">
        <v>33</v>
      </c>
      <c r="E7576" t="s">
        <v>29</v>
      </c>
      <c r="F7576" t="s">
        <v>207</v>
      </c>
      <c r="G7576" s="1">
        <v>44038</v>
      </c>
      <c r="H7576" t="s">
        <v>67</v>
      </c>
      <c r="I7576" t="s">
        <v>72</v>
      </c>
      <c r="J7576" s="3" t="s">
        <v>24483</v>
      </c>
      <c r="K7576" t="s">
        <v>62</v>
      </c>
      <c r="M7576" t="s">
        <v>143</v>
      </c>
      <c r="N7576" t="s">
        <v>83</v>
      </c>
      <c r="R7576" t="str">
        <f t="shared" ca="1" si="118"/>
        <v>Aisha</v>
      </c>
      <c r="S7576" t="str">
        <f>IFERROR(TEXT(DATEVALUE(LEFT(Table1[[#This Row],[Date of Purchase]],10)), "MMMM"), TEXT(Table1[[#This Row],[Date of Purchase]], "MMMM"))</f>
        <v>July</v>
      </c>
      <c r="T7576" t="str">
        <f>IF(OR(
  AND(Table1[[#This Row],[Ticket Priority]]="Critical", Table1[[#This Row],[Ticket Status]]&lt;&gt;"Closed"),
  AND(Table1[[#This Row],[Ticket Priority]]="High", Table1[[#This Row],[Ticket Status]]="Open")
), "Yes", "No")</f>
        <v>No</v>
      </c>
      <c r="U7576" s="4" t="str">
        <f>IF(Table1[[#This Row],[Ticket Status]]="Closed","Yes","No")</f>
        <v>No</v>
      </c>
      <c r="V7576" s="4" t="str">
        <f>IF(Table1[[#This Row],[Ticket Status]]="Pending Customer Response","Yes","No")</f>
        <v>No</v>
      </c>
      <c r="W7576" s="5">
        <f ca="1">COUNTIFS(Table1[Agent_name],Table1[[#This Row],[Agent_name]],Table1[Month],Table1[[#This Row],[Month]])/160</f>
        <v>0.875</v>
      </c>
    </row>
    <row r="7577" spans="1:23" x14ac:dyDescent="0.25">
      <c r="A7577">
        <v>7576</v>
      </c>
      <c r="B7577" t="s">
        <v>24484</v>
      </c>
      <c r="C7577" t="s">
        <v>24485</v>
      </c>
      <c r="D7577">
        <v>62</v>
      </c>
      <c r="E7577" t="s">
        <v>29</v>
      </c>
      <c r="F7577" t="s">
        <v>242</v>
      </c>
      <c r="G7577" s="1">
        <v>44497</v>
      </c>
      <c r="H7577" t="s">
        <v>66</v>
      </c>
      <c r="I7577" t="s">
        <v>52</v>
      </c>
      <c r="J7577" s="3" t="s">
        <v>24486</v>
      </c>
      <c r="K7577" t="s">
        <v>62</v>
      </c>
      <c r="M7577" t="s">
        <v>41</v>
      </c>
      <c r="N7577" t="s">
        <v>83</v>
      </c>
      <c r="R7577" t="str">
        <f t="shared" ca="1" si="118"/>
        <v>Ravi</v>
      </c>
      <c r="S7577" t="str">
        <f>IFERROR(TEXT(DATEVALUE(LEFT(Table1[[#This Row],[Date of Purchase]],10)), "MMMM"), TEXT(Table1[[#This Row],[Date of Purchase]], "MMMM"))</f>
        <v>October</v>
      </c>
      <c r="T7577" t="str">
        <f>IF(OR(
  AND(Table1[[#This Row],[Ticket Priority]]="Critical", Table1[[#This Row],[Ticket Status]]&lt;&gt;"Closed"),
  AND(Table1[[#This Row],[Ticket Priority]]="High", Table1[[#This Row],[Ticket Status]]="Open")
), "Yes", "No")</f>
        <v>No</v>
      </c>
      <c r="U7577" s="4" t="str">
        <f>IF(Table1[[#This Row],[Ticket Status]]="Closed","Yes","No")</f>
        <v>No</v>
      </c>
      <c r="V7577" s="4" t="str">
        <f>IF(Table1[[#This Row],[Ticket Status]]="Pending Customer Response","Yes","No")</f>
        <v>No</v>
      </c>
      <c r="W7577" s="5">
        <f ca="1">COUNTIFS(Table1[Agent_name],Table1[[#This Row],[Agent_name]],Table1[Month],Table1[[#This Row],[Month]])/160</f>
        <v>0.58125000000000004</v>
      </c>
    </row>
    <row r="7578" spans="1:23" x14ac:dyDescent="0.25">
      <c r="A7578">
        <v>7577</v>
      </c>
      <c r="B7578" t="s">
        <v>24487</v>
      </c>
      <c r="C7578" t="s">
        <v>24488</v>
      </c>
      <c r="D7578">
        <v>64</v>
      </c>
      <c r="E7578" t="s">
        <v>58</v>
      </c>
      <c r="F7578" t="s">
        <v>51</v>
      </c>
      <c r="G7578" s="1">
        <v>44502</v>
      </c>
      <c r="H7578" t="s">
        <v>45</v>
      </c>
      <c r="I7578" t="s">
        <v>37</v>
      </c>
      <c r="J7578" s="3" t="s">
        <v>24489</v>
      </c>
      <c r="K7578" t="s">
        <v>39</v>
      </c>
      <c r="L7578" t="s">
        <v>24490</v>
      </c>
      <c r="M7578" t="s">
        <v>25</v>
      </c>
      <c r="N7578" t="s">
        <v>55</v>
      </c>
      <c r="O7578" s="2">
        <v>45078.550451388888</v>
      </c>
      <c r="P7578" s="2">
        <v>45078.510868055557</v>
      </c>
      <c r="Q7578">
        <v>2</v>
      </c>
      <c r="R7578" t="str">
        <f t="shared" ca="1" si="118"/>
        <v>Aisha</v>
      </c>
      <c r="S7578" t="str">
        <f>IFERROR(TEXT(DATEVALUE(LEFT(Table1[[#This Row],[Date of Purchase]],10)), "MMMM"), TEXT(Table1[[#This Row],[Date of Purchase]], "MMMM"))</f>
        <v>November</v>
      </c>
      <c r="T7578" t="str">
        <f>IF(OR(
  AND(Table1[[#This Row],[Ticket Priority]]="Critical", Table1[[#This Row],[Ticket Status]]&lt;&gt;"Closed"),
  AND(Table1[[#This Row],[Ticket Priority]]="High", Table1[[#This Row],[Ticket Status]]="Open")
), "Yes", "No")</f>
        <v>No</v>
      </c>
      <c r="U7578" s="4" t="str">
        <f>IF(Table1[[#This Row],[Ticket Status]]="Closed","Yes","No")</f>
        <v>Yes</v>
      </c>
      <c r="V7578" s="4" t="str">
        <f>IF(Table1[[#This Row],[Ticket Status]]="Pending Customer Response","Yes","No")</f>
        <v>No</v>
      </c>
      <c r="W7578" s="5">
        <f ca="1">COUNTIFS(Table1[Agent_name],Table1[[#This Row],[Agent_name]],Table1[Month],Table1[[#This Row],[Month]])/160</f>
        <v>0.85624999999999996</v>
      </c>
    </row>
    <row r="7579" spans="1:23" x14ac:dyDescent="0.25">
      <c r="A7579">
        <v>7578</v>
      </c>
      <c r="B7579" t="s">
        <v>24491</v>
      </c>
      <c r="C7579" t="s">
        <v>24492</v>
      </c>
      <c r="D7579">
        <v>65</v>
      </c>
      <c r="E7579" t="s">
        <v>58</v>
      </c>
      <c r="F7579" t="s">
        <v>65</v>
      </c>
      <c r="G7579" s="1">
        <v>44415</v>
      </c>
      <c r="H7579" t="s">
        <v>21</v>
      </c>
      <c r="I7579" t="s">
        <v>37</v>
      </c>
      <c r="J7579" s="3" t="s">
        <v>791</v>
      </c>
      <c r="K7579" t="s">
        <v>62</v>
      </c>
      <c r="M7579" t="s">
        <v>89</v>
      </c>
      <c r="N7579" t="s">
        <v>26</v>
      </c>
      <c r="R7579" t="str">
        <f t="shared" ca="1" si="118"/>
        <v>Neha</v>
      </c>
      <c r="S7579" t="str">
        <f>IFERROR(TEXT(DATEVALUE(LEFT(Table1[[#This Row],[Date of Purchase]],10)), "MMMM"), TEXT(Table1[[#This Row],[Date of Purchase]], "MMMM"))</f>
        <v>August</v>
      </c>
      <c r="T7579" t="str">
        <f>IF(OR(
  AND(Table1[[#This Row],[Ticket Priority]]="Critical", Table1[[#This Row],[Ticket Status]]&lt;&gt;"Closed"),
  AND(Table1[[#This Row],[Ticket Priority]]="High", Table1[[#This Row],[Ticket Status]]="Open")
), "Yes", "No")</f>
        <v>Yes</v>
      </c>
      <c r="U7579" s="4" t="str">
        <f>IF(Table1[[#This Row],[Ticket Status]]="Closed","Yes","No")</f>
        <v>No</v>
      </c>
      <c r="V7579" s="4" t="str">
        <f>IF(Table1[[#This Row],[Ticket Status]]="Pending Customer Response","Yes","No")</f>
        <v>No</v>
      </c>
      <c r="W7579" s="5">
        <f ca="1">COUNTIFS(Table1[Agent_name],Table1[[#This Row],[Agent_name]],Table1[Month],Table1[[#This Row],[Month]])/160</f>
        <v>0.16875000000000001</v>
      </c>
    </row>
    <row r="7580" spans="1:23" x14ac:dyDescent="0.25">
      <c r="A7580">
        <v>7579</v>
      </c>
      <c r="B7580" t="s">
        <v>24493</v>
      </c>
      <c r="C7580" t="s">
        <v>24494</v>
      </c>
      <c r="D7580">
        <v>37</v>
      </c>
      <c r="E7580" t="s">
        <v>19</v>
      </c>
      <c r="F7580" t="s">
        <v>98</v>
      </c>
      <c r="G7580" s="1">
        <v>44551</v>
      </c>
      <c r="H7580" t="s">
        <v>66</v>
      </c>
      <c r="I7580" t="s">
        <v>31</v>
      </c>
      <c r="J7580" s="3" t="s">
        <v>24495</v>
      </c>
      <c r="K7580" t="s">
        <v>62</v>
      </c>
      <c r="M7580" t="s">
        <v>143</v>
      </c>
      <c r="N7580" t="s">
        <v>83</v>
      </c>
      <c r="R7580" t="str">
        <f t="shared" ca="1" si="118"/>
        <v>Ravi</v>
      </c>
      <c r="S7580" t="str">
        <f>IFERROR(TEXT(DATEVALUE(LEFT(Table1[[#This Row],[Date of Purchase]],10)), "MMMM"), TEXT(Table1[[#This Row],[Date of Purchase]], "MMMM"))</f>
        <v>December</v>
      </c>
      <c r="T7580" t="str">
        <f>IF(OR(
  AND(Table1[[#This Row],[Ticket Priority]]="Critical", Table1[[#This Row],[Ticket Status]]&lt;&gt;"Closed"),
  AND(Table1[[#This Row],[Ticket Priority]]="High", Table1[[#This Row],[Ticket Status]]="Open")
), "Yes", "No")</f>
        <v>No</v>
      </c>
      <c r="U7580" s="4" t="str">
        <f>IF(Table1[[#This Row],[Ticket Status]]="Closed","Yes","No")</f>
        <v>No</v>
      </c>
      <c r="V7580" s="4" t="str">
        <f>IF(Table1[[#This Row],[Ticket Status]]="Pending Customer Response","Yes","No")</f>
        <v>No</v>
      </c>
      <c r="W7580" s="5">
        <f ca="1">COUNTIFS(Table1[Agent_name],Table1[[#This Row],[Agent_name]],Table1[Month],Table1[[#This Row],[Month]])/160</f>
        <v>0.66249999999999998</v>
      </c>
    </row>
    <row r="7581" spans="1:23" x14ac:dyDescent="0.25">
      <c r="A7581">
        <v>7580</v>
      </c>
      <c r="B7581" t="s">
        <v>24496</v>
      </c>
      <c r="C7581" t="s">
        <v>24497</v>
      </c>
      <c r="D7581">
        <v>19</v>
      </c>
      <c r="E7581" t="s">
        <v>29</v>
      </c>
      <c r="F7581" t="s">
        <v>211</v>
      </c>
      <c r="G7581" s="1">
        <v>44449</v>
      </c>
      <c r="H7581" t="s">
        <v>59</v>
      </c>
      <c r="I7581" t="s">
        <v>93</v>
      </c>
      <c r="J7581" s="3" t="s">
        <v>24498</v>
      </c>
      <c r="K7581" t="s">
        <v>24</v>
      </c>
      <c r="M7581" t="s">
        <v>25</v>
      </c>
      <c r="N7581" t="s">
        <v>83</v>
      </c>
      <c r="O7581" s="2">
        <v>45078.9296412037</v>
      </c>
      <c r="R7581" t="str">
        <f t="shared" ca="1" si="118"/>
        <v>Ravi</v>
      </c>
      <c r="S7581" t="str">
        <f>IFERROR(TEXT(DATEVALUE(LEFT(Table1[[#This Row],[Date of Purchase]],10)), "MMMM"), TEXT(Table1[[#This Row],[Date of Purchase]], "MMMM"))</f>
        <v>September</v>
      </c>
      <c r="T7581" t="str">
        <f>IF(OR(
  AND(Table1[[#This Row],[Ticket Priority]]="Critical", Table1[[#This Row],[Ticket Status]]&lt;&gt;"Closed"),
  AND(Table1[[#This Row],[Ticket Priority]]="High", Table1[[#This Row],[Ticket Status]]="Open")
), "Yes", "No")</f>
        <v>Yes</v>
      </c>
      <c r="U7581" s="4" t="str">
        <f>IF(Table1[[#This Row],[Ticket Status]]="Closed","Yes","No")</f>
        <v>No</v>
      </c>
      <c r="V7581" s="4" t="str">
        <f>IF(Table1[[#This Row],[Ticket Status]]="Pending Customer Response","Yes","No")</f>
        <v>Yes</v>
      </c>
      <c r="W7581" s="5">
        <f ca="1">COUNTIFS(Table1[Agent_name],Table1[[#This Row],[Agent_name]],Table1[Month],Table1[[#This Row],[Month]])/160</f>
        <v>0.64375000000000004</v>
      </c>
    </row>
    <row r="7582" spans="1:23" x14ac:dyDescent="0.25">
      <c r="A7582">
        <v>7581</v>
      </c>
      <c r="B7582" t="s">
        <v>24499</v>
      </c>
      <c r="C7582" t="s">
        <v>24500</v>
      </c>
      <c r="D7582">
        <v>37</v>
      </c>
      <c r="E7582" t="s">
        <v>19</v>
      </c>
      <c r="F7582" t="s">
        <v>112</v>
      </c>
      <c r="G7582" s="1">
        <v>44461</v>
      </c>
      <c r="H7582" t="s">
        <v>67</v>
      </c>
      <c r="I7582" t="s">
        <v>72</v>
      </c>
      <c r="J7582" s="3" t="s">
        <v>24501</v>
      </c>
      <c r="K7582" t="s">
        <v>39</v>
      </c>
      <c r="L7582" t="s">
        <v>24502</v>
      </c>
      <c r="M7582" t="s">
        <v>41</v>
      </c>
      <c r="N7582" t="s">
        <v>33</v>
      </c>
      <c r="O7582" s="2">
        <v>45078.858831018515</v>
      </c>
      <c r="P7582" s="2">
        <v>45078.208831018521</v>
      </c>
      <c r="Q7582">
        <v>2</v>
      </c>
      <c r="R7582" t="str">
        <f t="shared" ca="1" si="118"/>
        <v>Priya</v>
      </c>
      <c r="S7582" t="str">
        <f>IFERROR(TEXT(DATEVALUE(LEFT(Table1[[#This Row],[Date of Purchase]],10)), "MMMM"), TEXT(Table1[[#This Row],[Date of Purchase]], "MMMM"))</f>
        <v>September</v>
      </c>
      <c r="T7582" t="str">
        <f>IF(OR(
  AND(Table1[[#This Row],[Ticket Priority]]="Critical", Table1[[#This Row],[Ticket Status]]&lt;&gt;"Closed"),
  AND(Table1[[#This Row],[Ticket Priority]]="High", Table1[[#This Row],[Ticket Status]]="Open")
), "Yes", "No")</f>
        <v>No</v>
      </c>
      <c r="U7582" s="4" t="str">
        <f>IF(Table1[[#This Row],[Ticket Status]]="Closed","Yes","No")</f>
        <v>Yes</v>
      </c>
      <c r="V7582" s="4" t="str">
        <f>IF(Table1[[#This Row],[Ticket Status]]="Pending Customer Response","Yes","No")</f>
        <v>No</v>
      </c>
      <c r="W7582" s="5">
        <f ca="1">COUNTIFS(Table1[Agent_name],Table1[[#This Row],[Agent_name]],Table1[Month],Table1[[#This Row],[Month]])/160</f>
        <v>0.53125</v>
      </c>
    </row>
    <row r="7583" spans="1:23" x14ac:dyDescent="0.25">
      <c r="A7583">
        <v>7582</v>
      </c>
      <c r="B7583" t="s">
        <v>24503</v>
      </c>
      <c r="C7583" t="s">
        <v>24504</v>
      </c>
      <c r="D7583">
        <v>68</v>
      </c>
      <c r="E7583" t="s">
        <v>29</v>
      </c>
      <c r="F7583" t="s">
        <v>223</v>
      </c>
      <c r="G7583" s="1">
        <v>43886</v>
      </c>
      <c r="H7583" t="s">
        <v>21</v>
      </c>
      <c r="I7583" t="s">
        <v>67</v>
      </c>
      <c r="J7583" s="3" t="s">
        <v>24505</v>
      </c>
      <c r="K7583" t="s">
        <v>39</v>
      </c>
      <c r="L7583" t="s">
        <v>24506</v>
      </c>
      <c r="M7583" t="s">
        <v>89</v>
      </c>
      <c r="N7583" t="s">
        <v>55</v>
      </c>
      <c r="O7583" s="2">
        <v>45078.886620370373</v>
      </c>
      <c r="P7583" s="2">
        <v>45078.338703703703</v>
      </c>
      <c r="Q7583">
        <v>2</v>
      </c>
      <c r="R7583" t="str">
        <f t="shared" ca="1" si="118"/>
        <v>Meera</v>
      </c>
      <c r="S7583" t="str">
        <f>IFERROR(TEXT(DATEVALUE(LEFT(Table1[[#This Row],[Date of Purchase]],10)), "MMMM"), TEXT(Table1[[#This Row],[Date of Purchase]], "MMMM"))</f>
        <v>February</v>
      </c>
      <c r="T7583" t="str">
        <f>IF(OR(
  AND(Table1[[#This Row],[Ticket Priority]]="Critical", Table1[[#This Row],[Ticket Status]]&lt;&gt;"Closed"),
  AND(Table1[[#This Row],[Ticket Priority]]="High", Table1[[#This Row],[Ticket Status]]="Open")
), "Yes", "No")</f>
        <v>No</v>
      </c>
      <c r="U7583" s="4" t="str">
        <f>IF(Table1[[#This Row],[Ticket Status]]="Closed","Yes","No")</f>
        <v>Yes</v>
      </c>
      <c r="V7583" s="4" t="str">
        <f>IF(Table1[[#This Row],[Ticket Status]]="Pending Customer Response","Yes","No")</f>
        <v>No</v>
      </c>
      <c r="W7583" s="5">
        <f ca="1">COUNTIFS(Table1[Agent_name],Table1[[#This Row],[Agent_name]],Table1[Month],Table1[[#This Row],[Month]])/160</f>
        <v>0.21249999999999999</v>
      </c>
    </row>
    <row r="7584" spans="1:23" x14ac:dyDescent="0.25">
      <c r="A7584">
        <v>7583</v>
      </c>
      <c r="B7584" t="s">
        <v>24507</v>
      </c>
      <c r="C7584" t="s">
        <v>24508</v>
      </c>
      <c r="D7584">
        <v>43</v>
      </c>
      <c r="E7584" t="s">
        <v>58</v>
      </c>
      <c r="F7584" t="s">
        <v>286</v>
      </c>
      <c r="G7584" s="1">
        <v>43884</v>
      </c>
      <c r="H7584" t="s">
        <v>21</v>
      </c>
      <c r="I7584" t="s">
        <v>99</v>
      </c>
      <c r="J7584" s="3" t="s">
        <v>24509</v>
      </c>
      <c r="K7584" t="s">
        <v>24</v>
      </c>
      <c r="M7584" t="s">
        <v>25</v>
      </c>
      <c r="N7584" t="s">
        <v>33</v>
      </c>
      <c r="O7584" s="2">
        <v>45078.044976851852</v>
      </c>
      <c r="R7584" t="str">
        <f t="shared" ca="1" si="118"/>
        <v>Rahul</v>
      </c>
      <c r="S7584" t="str">
        <f>IFERROR(TEXT(DATEVALUE(LEFT(Table1[[#This Row],[Date of Purchase]],10)), "MMMM"), TEXT(Table1[[#This Row],[Date of Purchase]], "MMMM"))</f>
        <v>February</v>
      </c>
      <c r="T7584" t="str">
        <f>IF(OR(
  AND(Table1[[#This Row],[Ticket Priority]]="Critical", Table1[[#This Row],[Ticket Status]]&lt;&gt;"Closed"),
  AND(Table1[[#This Row],[Ticket Priority]]="High", Table1[[#This Row],[Ticket Status]]="Open")
), "Yes", "No")</f>
        <v>Yes</v>
      </c>
      <c r="U7584" s="4" t="str">
        <f>IF(Table1[[#This Row],[Ticket Status]]="Closed","Yes","No")</f>
        <v>No</v>
      </c>
      <c r="V7584" s="4" t="str">
        <f>IF(Table1[[#This Row],[Ticket Status]]="Pending Customer Response","Yes","No")</f>
        <v>Yes</v>
      </c>
      <c r="W7584" s="5">
        <f ca="1">COUNTIFS(Table1[Agent_name],Table1[[#This Row],[Agent_name]],Table1[Month],Table1[[#This Row],[Month]])/160</f>
        <v>0.30625000000000002</v>
      </c>
    </row>
    <row r="7585" spans="1:23" x14ac:dyDescent="0.25">
      <c r="A7585">
        <v>7584</v>
      </c>
      <c r="B7585" t="s">
        <v>661</v>
      </c>
      <c r="C7585" t="s">
        <v>24510</v>
      </c>
      <c r="D7585">
        <v>45</v>
      </c>
      <c r="E7585" t="s">
        <v>19</v>
      </c>
      <c r="F7585" t="s">
        <v>36</v>
      </c>
      <c r="G7585" s="1">
        <v>44265</v>
      </c>
      <c r="H7585" t="s">
        <v>67</v>
      </c>
      <c r="I7585" t="s">
        <v>150</v>
      </c>
      <c r="J7585" s="3" t="s">
        <v>24511</v>
      </c>
      <c r="K7585" t="s">
        <v>39</v>
      </c>
      <c r="L7585" t="s">
        <v>24512</v>
      </c>
      <c r="M7585" t="s">
        <v>25</v>
      </c>
      <c r="N7585" t="s">
        <v>33</v>
      </c>
      <c r="O7585" s="2">
        <v>45078.354722222219</v>
      </c>
      <c r="P7585" s="2">
        <v>45078.243611111109</v>
      </c>
      <c r="Q7585">
        <v>2</v>
      </c>
      <c r="R7585" t="str">
        <f t="shared" ca="1" si="118"/>
        <v>Sara</v>
      </c>
      <c r="S7585" t="str">
        <f>IFERROR(TEXT(DATEVALUE(LEFT(Table1[[#This Row],[Date of Purchase]],10)), "MMMM"), TEXT(Table1[[#This Row],[Date of Purchase]], "MMMM"))</f>
        <v>March</v>
      </c>
      <c r="T7585" t="str">
        <f>IF(OR(
  AND(Table1[[#This Row],[Ticket Priority]]="Critical", Table1[[#This Row],[Ticket Status]]&lt;&gt;"Closed"),
  AND(Table1[[#This Row],[Ticket Priority]]="High", Table1[[#This Row],[Ticket Status]]="Open")
), "Yes", "No")</f>
        <v>No</v>
      </c>
      <c r="U7585" s="4" t="str">
        <f>IF(Table1[[#This Row],[Ticket Status]]="Closed","Yes","No")</f>
        <v>Yes</v>
      </c>
      <c r="V7585" s="4" t="str">
        <f>IF(Table1[[#This Row],[Ticket Status]]="Pending Customer Response","Yes","No")</f>
        <v>No</v>
      </c>
      <c r="W7585" s="5">
        <f ca="1">COUNTIFS(Table1[Agent_name],Table1[[#This Row],[Agent_name]],Table1[Month],Table1[[#This Row],[Month]])/160</f>
        <v>0.55625000000000002</v>
      </c>
    </row>
    <row r="7586" spans="1:23" x14ac:dyDescent="0.25">
      <c r="A7586">
        <v>7585</v>
      </c>
      <c r="B7586" t="s">
        <v>14155</v>
      </c>
      <c r="C7586" t="s">
        <v>24513</v>
      </c>
      <c r="D7586">
        <v>25</v>
      </c>
      <c r="E7586" t="s">
        <v>19</v>
      </c>
      <c r="F7586" t="s">
        <v>339</v>
      </c>
      <c r="G7586" s="1">
        <v>43929</v>
      </c>
      <c r="H7586" t="s">
        <v>66</v>
      </c>
      <c r="I7586" t="s">
        <v>31</v>
      </c>
      <c r="J7586" s="3" t="s">
        <v>24514</v>
      </c>
      <c r="K7586" t="s">
        <v>62</v>
      </c>
      <c r="M7586" t="s">
        <v>25</v>
      </c>
      <c r="N7586" t="s">
        <v>33</v>
      </c>
      <c r="R7586" t="str">
        <f t="shared" ca="1" si="118"/>
        <v>Mohit</v>
      </c>
      <c r="S7586" t="str">
        <f>IFERROR(TEXT(DATEVALUE(LEFT(Table1[[#This Row],[Date of Purchase]],10)), "MMMM"), TEXT(Table1[[#This Row],[Date of Purchase]], "MMMM"))</f>
        <v>April</v>
      </c>
      <c r="T7586" t="str">
        <f>IF(OR(
  AND(Table1[[#This Row],[Ticket Priority]]="Critical", Table1[[#This Row],[Ticket Status]]&lt;&gt;"Closed"),
  AND(Table1[[#This Row],[Ticket Priority]]="High", Table1[[#This Row],[Ticket Status]]="Open")
), "Yes", "No")</f>
        <v>Yes</v>
      </c>
      <c r="U7586" s="4" t="str">
        <f>IF(Table1[[#This Row],[Ticket Status]]="Closed","Yes","No")</f>
        <v>No</v>
      </c>
      <c r="V7586" s="4" t="str">
        <f>IF(Table1[[#This Row],[Ticket Status]]="Pending Customer Response","Yes","No")</f>
        <v>No</v>
      </c>
      <c r="W7586" s="5">
        <f ca="1">COUNTIFS(Table1[Agent_name],Table1[[#This Row],[Agent_name]],Table1[Month],Table1[[#This Row],[Month]])/160</f>
        <v>0.45</v>
      </c>
    </row>
    <row r="7587" spans="1:23" x14ac:dyDescent="0.25">
      <c r="A7587">
        <v>7586</v>
      </c>
      <c r="B7587" t="s">
        <v>24515</v>
      </c>
      <c r="C7587" t="s">
        <v>13957</v>
      </c>
      <c r="D7587">
        <v>34</v>
      </c>
      <c r="E7587" t="s">
        <v>58</v>
      </c>
      <c r="F7587" t="s">
        <v>125</v>
      </c>
      <c r="G7587" s="1">
        <v>43869</v>
      </c>
      <c r="H7587" t="s">
        <v>67</v>
      </c>
      <c r="I7587" t="s">
        <v>99</v>
      </c>
      <c r="J7587" s="3" t="s">
        <v>24516</v>
      </c>
      <c r="K7587" t="s">
        <v>39</v>
      </c>
      <c r="L7587" t="s">
        <v>24517</v>
      </c>
      <c r="M7587" t="s">
        <v>89</v>
      </c>
      <c r="N7587" t="s">
        <v>83</v>
      </c>
      <c r="O7587" s="2">
        <v>45078.310312499998</v>
      </c>
      <c r="P7587" s="2">
        <v>45078.247118055559</v>
      </c>
      <c r="Q7587">
        <v>5</v>
      </c>
      <c r="R7587" t="str">
        <f t="shared" ca="1" si="118"/>
        <v>Aisha</v>
      </c>
      <c r="S7587" t="str">
        <f>IFERROR(TEXT(DATEVALUE(LEFT(Table1[[#This Row],[Date of Purchase]],10)), "MMMM"), TEXT(Table1[[#This Row],[Date of Purchase]], "MMMM"))</f>
        <v>February</v>
      </c>
      <c r="T7587" t="str">
        <f>IF(OR(
  AND(Table1[[#This Row],[Ticket Priority]]="Critical", Table1[[#This Row],[Ticket Status]]&lt;&gt;"Closed"),
  AND(Table1[[#This Row],[Ticket Priority]]="High", Table1[[#This Row],[Ticket Status]]="Open")
), "Yes", "No")</f>
        <v>No</v>
      </c>
      <c r="U7587" s="4" t="str">
        <f>IF(Table1[[#This Row],[Ticket Status]]="Closed","Yes","No")</f>
        <v>Yes</v>
      </c>
      <c r="V7587" s="4" t="str">
        <f>IF(Table1[[#This Row],[Ticket Status]]="Pending Customer Response","Yes","No")</f>
        <v>No</v>
      </c>
      <c r="W7587" s="5">
        <f ca="1">COUNTIFS(Table1[Agent_name],Table1[[#This Row],[Agent_name]],Table1[Month],Table1[[#This Row],[Month]])/160</f>
        <v>0.85624999999999996</v>
      </c>
    </row>
    <row r="7588" spans="1:23" x14ac:dyDescent="0.25">
      <c r="A7588">
        <v>7587</v>
      </c>
      <c r="B7588" t="s">
        <v>24518</v>
      </c>
      <c r="C7588" t="s">
        <v>24519</v>
      </c>
      <c r="D7588">
        <v>59</v>
      </c>
      <c r="E7588" t="s">
        <v>58</v>
      </c>
      <c r="F7588" t="s">
        <v>157</v>
      </c>
      <c r="G7588" s="1">
        <v>43934</v>
      </c>
      <c r="H7588" t="s">
        <v>59</v>
      </c>
      <c r="I7588" t="s">
        <v>52</v>
      </c>
      <c r="J7588" s="3" t="s">
        <v>24520</v>
      </c>
      <c r="K7588" t="s">
        <v>24</v>
      </c>
      <c r="M7588" t="s">
        <v>41</v>
      </c>
      <c r="N7588" t="s">
        <v>83</v>
      </c>
      <c r="O7588" s="2">
        <v>45079.020752314813</v>
      </c>
      <c r="R7588" t="str">
        <f t="shared" ca="1" si="118"/>
        <v>Sara</v>
      </c>
      <c r="S7588" t="str">
        <f>IFERROR(TEXT(DATEVALUE(LEFT(Table1[[#This Row],[Date of Purchase]],10)), "MMMM"), TEXT(Table1[[#This Row],[Date of Purchase]], "MMMM"))</f>
        <v>April</v>
      </c>
      <c r="T7588" t="str">
        <f>IF(OR(
  AND(Table1[[#This Row],[Ticket Priority]]="Critical", Table1[[#This Row],[Ticket Status]]&lt;&gt;"Closed"),
  AND(Table1[[#This Row],[Ticket Priority]]="High", Table1[[#This Row],[Ticket Status]]="Open")
), "Yes", "No")</f>
        <v>No</v>
      </c>
      <c r="U7588" s="4" t="str">
        <f>IF(Table1[[#This Row],[Ticket Status]]="Closed","Yes","No")</f>
        <v>No</v>
      </c>
      <c r="V7588" s="4" t="str">
        <f>IF(Table1[[#This Row],[Ticket Status]]="Pending Customer Response","Yes","No")</f>
        <v>Yes</v>
      </c>
      <c r="W7588" s="5">
        <f ca="1">COUNTIFS(Table1[Agent_name],Table1[[#This Row],[Agent_name]],Table1[Month],Table1[[#This Row],[Month]])/160</f>
        <v>0.75624999999999998</v>
      </c>
    </row>
    <row r="7589" spans="1:23" x14ac:dyDescent="0.25">
      <c r="A7589">
        <v>7588</v>
      </c>
      <c r="B7589" t="s">
        <v>24521</v>
      </c>
      <c r="C7589" t="s">
        <v>24522</v>
      </c>
      <c r="D7589">
        <v>51</v>
      </c>
      <c r="E7589" t="s">
        <v>29</v>
      </c>
      <c r="F7589" t="s">
        <v>129</v>
      </c>
      <c r="G7589" s="1">
        <v>44504</v>
      </c>
      <c r="H7589" t="s">
        <v>66</v>
      </c>
      <c r="I7589" t="s">
        <v>77</v>
      </c>
      <c r="J7589" s="3" t="s">
        <v>24523</v>
      </c>
      <c r="K7589" t="s">
        <v>24</v>
      </c>
      <c r="M7589" t="s">
        <v>41</v>
      </c>
      <c r="N7589" t="s">
        <v>55</v>
      </c>
      <c r="O7589" s="2">
        <v>45078.968680555554</v>
      </c>
      <c r="R7589" t="str">
        <f t="shared" ca="1" si="118"/>
        <v>Sara</v>
      </c>
      <c r="S7589" t="str">
        <f>IFERROR(TEXT(DATEVALUE(LEFT(Table1[[#This Row],[Date of Purchase]],10)), "MMMM"), TEXT(Table1[[#This Row],[Date of Purchase]], "MMMM"))</f>
        <v>November</v>
      </c>
      <c r="T7589" t="str">
        <f>IF(OR(
  AND(Table1[[#This Row],[Ticket Priority]]="Critical", Table1[[#This Row],[Ticket Status]]&lt;&gt;"Closed"),
  AND(Table1[[#This Row],[Ticket Priority]]="High", Table1[[#This Row],[Ticket Status]]="Open")
), "Yes", "No")</f>
        <v>No</v>
      </c>
      <c r="U7589" s="4" t="str">
        <f>IF(Table1[[#This Row],[Ticket Status]]="Closed","Yes","No")</f>
        <v>No</v>
      </c>
      <c r="V7589" s="4" t="str">
        <f>IF(Table1[[#This Row],[Ticket Status]]="Pending Customer Response","Yes","No")</f>
        <v>Yes</v>
      </c>
      <c r="W7589" s="5">
        <f ca="1">COUNTIFS(Table1[Agent_name],Table1[[#This Row],[Agent_name]],Table1[Month],Table1[[#This Row],[Month]])/160</f>
        <v>0.79374999999999996</v>
      </c>
    </row>
    <row r="7590" spans="1:23" x14ac:dyDescent="0.25">
      <c r="A7590">
        <v>7589</v>
      </c>
      <c r="B7590" t="s">
        <v>24524</v>
      </c>
      <c r="C7590" t="s">
        <v>24525</v>
      </c>
      <c r="D7590">
        <v>69</v>
      </c>
      <c r="E7590" t="s">
        <v>58</v>
      </c>
      <c r="F7590" t="s">
        <v>202</v>
      </c>
      <c r="G7590" s="1">
        <v>44278</v>
      </c>
      <c r="H7590" t="s">
        <v>59</v>
      </c>
      <c r="I7590" t="s">
        <v>59</v>
      </c>
      <c r="J7590" s="3" t="s">
        <v>24526</v>
      </c>
      <c r="K7590" t="s">
        <v>39</v>
      </c>
      <c r="L7590" t="s">
        <v>24527</v>
      </c>
      <c r="M7590" t="s">
        <v>25</v>
      </c>
      <c r="N7590" t="s">
        <v>55</v>
      </c>
      <c r="O7590" s="2">
        <v>45078.42287037037</v>
      </c>
      <c r="P7590" s="2">
        <v>45078.861759259256</v>
      </c>
      <c r="Q7590">
        <v>1</v>
      </c>
      <c r="R7590" t="str">
        <f t="shared" ca="1" si="118"/>
        <v>Mohit</v>
      </c>
      <c r="S7590" t="str">
        <f>IFERROR(TEXT(DATEVALUE(LEFT(Table1[[#This Row],[Date of Purchase]],10)), "MMMM"), TEXT(Table1[[#This Row],[Date of Purchase]], "MMMM"))</f>
        <v>March</v>
      </c>
      <c r="T7590" t="str">
        <f>IF(OR(
  AND(Table1[[#This Row],[Ticket Priority]]="Critical", Table1[[#This Row],[Ticket Status]]&lt;&gt;"Closed"),
  AND(Table1[[#This Row],[Ticket Priority]]="High", Table1[[#This Row],[Ticket Status]]="Open")
), "Yes", "No")</f>
        <v>No</v>
      </c>
      <c r="U7590" s="4" t="str">
        <f>IF(Table1[[#This Row],[Ticket Status]]="Closed","Yes","No")</f>
        <v>Yes</v>
      </c>
      <c r="V7590" s="4" t="str">
        <f>IF(Table1[[#This Row],[Ticket Status]]="Pending Customer Response","Yes","No")</f>
        <v>No</v>
      </c>
      <c r="W7590" s="5">
        <f ca="1">COUNTIFS(Table1[Agent_name],Table1[[#This Row],[Agent_name]],Table1[Month],Table1[[#This Row],[Month]])/160</f>
        <v>0.45624999999999999</v>
      </c>
    </row>
    <row r="7591" spans="1:23" x14ac:dyDescent="0.25">
      <c r="A7591">
        <v>7590</v>
      </c>
      <c r="B7591" t="s">
        <v>24528</v>
      </c>
      <c r="C7591" t="s">
        <v>24529</v>
      </c>
      <c r="D7591">
        <v>60</v>
      </c>
      <c r="E7591" t="s">
        <v>19</v>
      </c>
      <c r="F7591" t="s">
        <v>103</v>
      </c>
      <c r="G7591" s="1">
        <v>44162</v>
      </c>
      <c r="H7591" t="s">
        <v>45</v>
      </c>
      <c r="I7591" t="s">
        <v>52</v>
      </c>
      <c r="J7591" s="3" t="s">
        <v>24530</v>
      </c>
      <c r="K7591" t="s">
        <v>24</v>
      </c>
      <c r="M7591" t="s">
        <v>25</v>
      </c>
      <c r="N7591" t="s">
        <v>83</v>
      </c>
      <c r="O7591" s="2">
        <v>45078.795104166667</v>
      </c>
      <c r="R7591" t="str">
        <f t="shared" ca="1" si="118"/>
        <v>Meera</v>
      </c>
      <c r="S7591" t="str">
        <f>IFERROR(TEXT(DATEVALUE(LEFT(Table1[[#This Row],[Date of Purchase]],10)), "MMMM"), TEXT(Table1[[#This Row],[Date of Purchase]], "MMMM"))</f>
        <v>November</v>
      </c>
      <c r="T7591" t="str">
        <f>IF(OR(
  AND(Table1[[#This Row],[Ticket Priority]]="Critical", Table1[[#This Row],[Ticket Status]]&lt;&gt;"Closed"),
  AND(Table1[[#This Row],[Ticket Priority]]="High", Table1[[#This Row],[Ticket Status]]="Open")
), "Yes", "No")</f>
        <v>Yes</v>
      </c>
      <c r="U7591" s="4" t="str">
        <f>IF(Table1[[#This Row],[Ticket Status]]="Closed","Yes","No")</f>
        <v>No</v>
      </c>
      <c r="V7591" s="4" t="str">
        <f>IF(Table1[[#This Row],[Ticket Status]]="Pending Customer Response","Yes","No")</f>
        <v>Yes</v>
      </c>
      <c r="W7591" s="5">
        <f ca="1">COUNTIFS(Table1[Agent_name],Table1[[#This Row],[Agent_name]],Table1[Month],Table1[[#This Row],[Month]])/160</f>
        <v>0.23749999999999999</v>
      </c>
    </row>
    <row r="7592" spans="1:23" x14ac:dyDescent="0.25">
      <c r="A7592">
        <v>7591</v>
      </c>
      <c r="B7592" t="s">
        <v>12718</v>
      </c>
      <c r="C7592" t="s">
        <v>24531</v>
      </c>
      <c r="D7592">
        <v>40</v>
      </c>
      <c r="E7592" t="s">
        <v>58</v>
      </c>
      <c r="F7592" t="s">
        <v>92</v>
      </c>
      <c r="G7592" s="1">
        <v>44455</v>
      </c>
      <c r="H7592" t="s">
        <v>59</v>
      </c>
      <c r="I7592" t="s">
        <v>22</v>
      </c>
      <c r="J7592" s="3" t="s">
        <v>24532</v>
      </c>
      <c r="K7592" t="s">
        <v>39</v>
      </c>
      <c r="L7592" t="s">
        <v>24533</v>
      </c>
      <c r="M7592" t="s">
        <v>89</v>
      </c>
      <c r="N7592" t="s">
        <v>83</v>
      </c>
      <c r="O7592" s="2">
        <v>45078.177766203706</v>
      </c>
      <c r="P7592" s="2">
        <v>45078.118738425925</v>
      </c>
      <c r="Q7592">
        <v>2</v>
      </c>
      <c r="R7592" t="str">
        <f t="shared" ca="1" si="118"/>
        <v>Rahul</v>
      </c>
      <c r="S7592" t="str">
        <f>IFERROR(TEXT(DATEVALUE(LEFT(Table1[[#This Row],[Date of Purchase]],10)), "MMMM"), TEXT(Table1[[#This Row],[Date of Purchase]], "MMMM"))</f>
        <v>September</v>
      </c>
      <c r="T7592" t="str">
        <f>IF(OR(
  AND(Table1[[#This Row],[Ticket Priority]]="Critical", Table1[[#This Row],[Ticket Status]]&lt;&gt;"Closed"),
  AND(Table1[[#This Row],[Ticket Priority]]="High", Table1[[#This Row],[Ticket Status]]="Open")
), "Yes", "No")</f>
        <v>No</v>
      </c>
      <c r="U7592" s="4" t="str">
        <f>IF(Table1[[#This Row],[Ticket Status]]="Closed","Yes","No")</f>
        <v>Yes</v>
      </c>
      <c r="V7592" s="4" t="str">
        <f>IF(Table1[[#This Row],[Ticket Status]]="Pending Customer Response","Yes","No")</f>
        <v>No</v>
      </c>
      <c r="W7592" s="5">
        <f ca="1">COUNTIFS(Table1[Agent_name],Table1[[#This Row],[Agent_name]],Table1[Month],Table1[[#This Row],[Month]])/160</f>
        <v>0.25</v>
      </c>
    </row>
    <row r="7593" spans="1:23" x14ac:dyDescent="0.25">
      <c r="A7593">
        <v>7592</v>
      </c>
      <c r="B7593" t="s">
        <v>24534</v>
      </c>
      <c r="C7593" t="s">
        <v>24535</v>
      </c>
      <c r="D7593">
        <v>23</v>
      </c>
      <c r="E7593" t="s">
        <v>58</v>
      </c>
      <c r="F7593" t="s">
        <v>456</v>
      </c>
      <c r="G7593" s="1">
        <v>43877</v>
      </c>
      <c r="H7593" t="s">
        <v>45</v>
      </c>
      <c r="I7593" t="s">
        <v>93</v>
      </c>
      <c r="J7593" s="3" t="s">
        <v>24536</v>
      </c>
      <c r="K7593" t="s">
        <v>39</v>
      </c>
      <c r="L7593" t="s">
        <v>24537</v>
      </c>
      <c r="M7593" t="s">
        <v>25</v>
      </c>
      <c r="N7593" t="s">
        <v>83</v>
      </c>
      <c r="O7593" s="2">
        <v>45078.8125</v>
      </c>
      <c r="P7593" s="2">
        <v>45078.220138888886</v>
      </c>
      <c r="Q7593">
        <v>2</v>
      </c>
      <c r="R7593" t="str">
        <f t="shared" ca="1" si="118"/>
        <v>Neha</v>
      </c>
      <c r="S7593" t="str">
        <f>IFERROR(TEXT(DATEVALUE(LEFT(Table1[[#This Row],[Date of Purchase]],10)), "MMMM"), TEXT(Table1[[#This Row],[Date of Purchase]], "MMMM"))</f>
        <v>February</v>
      </c>
      <c r="T7593" t="str">
        <f>IF(OR(
  AND(Table1[[#This Row],[Ticket Priority]]="Critical", Table1[[#This Row],[Ticket Status]]&lt;&gt;"Closed"),
  AND(Table1[[#This Row],[Ticket Priority]]="High", Table1[[#This Row],[Ticket Status]]="Open")
), "Yes", "No")</f>
        <v>No</v>
      </c>
      <c r="U7593" s="4" t="str">
        <f>IF(Table1[[#This Row],[Ticket Status]]="Closed","Yes","No")</f>
        <v>Yes</v>
      </c>
      <c r="V7593" s="4" t="str">
        <f>IF(Table1[[#This Row],[Ticket Status]]="Pending Customer Response","Yes","No")</f>
        <v>No</v>
      </c>
      <c r="W7593" s="5">
        <f ca="1">COUNTIFS(Table1[Agent_name],Table1[[#This Row],[Agent_name]],Table1[Month],Table1[[#This Row],[Month]])/160</f>
        <v>0.19375000000000001</v>
      </c>
    </row>
    <row r="7594" spans="1:23" x14ac:dyDescent="0.25">
      <c r="A7594">
        <v>7593</v>
      </c>
      <c r="B7594" t="s">
        <v>24538</v>
      </c>
      <c r="C7594" t="s">
        <v>15832</v>
      </c>
      <c r="D7594">
        <v>52</v>
      </c>
      <c r="E7594" t="s">
        <v>19</v>
      </c>
      <c r="F7594" t="s">
        <v>397</v>
      </c>
      <c r="G7594" s="1">
        <v>44324</v>
      </c>
      <c r="H7594" t="s">
        <v>67</v>
      </c>
      <c r="I7594" t="s">
        <v>99</v>
      </c>
      <c r="J7594" s="3" t="s">
        <v>24539</v>
      </c>
      <c r="K7594" t="s">
        <v>62</v>
      </c>
      <c r="M7594" t="s">
        <v>41</v>
      </c>
      <c r="N7594" t="s">
        <v>83</v>
      </c>
      <c r="R7594" t="str">
        <f t="shared" ca="1" si="118"/>
        <v>Arjun</v>
      </c>
      <c r="S7594" t="str">
        <f>IFERROR(TEXT(DATEVALUE(LEFT(Table1[[#This Row],[Date of Purchase]],10)), "MMMM"), TEXT(Table1[[#This Row],[Date of Purchase]], "MMMM"))</f>
        <v>May</v>
      </c>
      <c r="T7594" t="str">
        <f>IF(OR(
  AND(Table1[[#This Row],[Ticket Priority]]="Critical", Table1[[#This Row],[Ticket Status]]&lt;&gt;"Closed"),
  AND(Table1[[#This Row],[Ticket Priority]]="High", Table1[[#This Row],[Ticket Status]]="Open")
), "Yes", "No")</f>
        <v>No</v>
      </c>
      <c r="U7594" s="4" t="str">
        <f>IF(Table1[[#This Row],[Ticket Status]]="Closed","Yes","No")</f>
        <v>No</v>
      </c>
      <c r="V7594" s="4" t="str">
        <f>IF(Table1[[#This Row],[Ticket Status]]="Pending Customer Response","Yes","No")</f>
        <v>No</v>
      </c>
      <c r="W7594" s="5">
        <f ca="1">COUNTIFS(Table1[Agent_name],Table1[[#This Row],[Agent_name]],Table1[Month],Table1[[#This Row],[Month]])/160</f>
        <v>0.2</v>
      </c>
    </row>
    <row r="7595" spans="1:23" x14ac:dyDescent="0.25">
      <c r="A7595">
        <v>7594</v>
      </c>
      <c r="B7595" t="s">
        <v>17263</v>
      </c>
      <c r="C7595" t="s">
        <v>24540</v>
      </c>
      <c r="D7595">
        <v>69</v>
      </c>
      <c r="E7595" t="s">
        <v>58</v>
      </c>
      <c r="F7595" t="s">
        <v>317</v>
      </c>
      <c r="G7595" s="1">
        <v>44137</v>
      </c>
      <c r="H7595" t="s">
        <v>67</v>
      </c>
      <c r="I7595" t="s">
        <v>141</v>
      </c>
      <c r="J7595" s="3" t="s">
        <v>24541</v>
      </c>
      <c r="K7595" t="s">
        <v>24</v>
      </c>
      <c r="M7595" t="s">
        <v>143</v>
      </c>
      <c r="N7595" t="s">
        <v>33</v>
      </c>
      <c r="O7595" s="2">
        <v>45078.529907407406</v>
      </c>
      <c r="R7595" t="str">
        <f t="shared" ca="1" si="118"/>
        <v>Priya</v>
      </c>
      <c r="S7595" t="str">
        <f>IFERROR(TEXT(DATEVALUE(LEFT(Table1[[#This Row],[Date of Purchase]],10)), "MMMM"), TEXT(Table1[[#This Row],[Date of Purchase]], "MMMM"))</f>
        <v>November</v>
      </c>
      <c r="T7595" t="str">
        <f>IF(OR(
  AND(Table1[[#This Row],[Ticket Priority]]="Critical", Table1[[#This Row],[Ticket Status]]&lt;&gt;"Closed"),
  AND(Table1[[#This Row],[Ticket Priority]]="High", Table1[[#This Row],[Ticket Status]]="Open")
), "Yes", "No")</f>
        <v>No</v>
      </c>
      <c r="U7595" s="4" t="str">
        <f>IF(Table1[[#This Row],[Ticket Status]]="Closed","Yes","No")</f>
        <v>No</v>
      </c>
      <c r="V7595" s="4" t="str">
        <f>IF(Table1[[#This Row],[Ticket Status]]="Pending Customer Response","Yes","No")</f>
        <v>Yes</v>
      </c>
      <c r="W7595" s="5">
        <f ca="1">COUNTIFS(Table1[Agent_name],Table1[[#This Row],[Agent_name]],Table1[Month],Table1[[#This Row],[Month]])/160</f>
        <v>0.41249999999999998</v>
      </c>
    </row>
    <row r="7596" spans="1:23" x14ac:dyDescent="0.25">
      <c r="A7596">
        <v>7595</v>
      </c>
      <c r="B7596" t="s">
        <v>24542</v>
      </c>
      <c r="C7596" t="s">
        <v>24543</v>
      </c>
      <c r="D7596">
        <v>69</v>
      </c>
      <c r="E7596" t="s">
        <v>58</v>
      </c>
      <c r="F7596" t="s">
        <v>249</v>
      </c>
      <c r="G7596" s="1">
        <v>44532</v>
      </c>
      <c r="H7596" t="s">
        <v>59</v>
      </c>
      <c r="I7596" t="s">
        <v>59</v>
      </c>
      <c r="J7596" s="3" t="s">
        <v>24544</v>
      </c>
      <c r="K7596" t="s">
        <v>39</v>
      </c>
      <c r="L7596" t="s">
        <v>24545</v>
      </c>
      <c r="M7596" t="s">
        <v>89</v>
      </c>
      <c r="N7596" t="s">
        <v>55</v>
      </c>
      <c r="O7596" s="2">
        <v>45078.594490740739</v>
      </c>
      <c r="P7596" s="2">
        <v>45078.967407407406</v>
      </c>
      <c r="Q7596">
        <v>5</v>
      </c>
      <c r="R7596" t="str">
        <f t="shared" ca="1" si="118"/>
        <v>Karan</v>
      </c>
      <c r="S7596" t="str">
        <f>IFERROR(TEXT(DATEVALUE(LEFT(Table1[[#This Row],[Date of Purchase]],10)), "MMMM"), TEXT(Table1[[#This Row],[Date of Purchase]], "MMMM"))</f>
        <v>December</v>
      </c>
      <c r="T7596" t="str">
        <f>IF(OR(
  AND(Table1[[#This Row],[Ticket Priority]]="Critical", Table1[[#This Row],[Ticket Status]]&lt;&gt;"Closed"),
  AND(Table1[[#This Row],[Ticket Priority]]="High", Table1[[#This Row],[Ticket Status]]="Open")
), "Yes", "No")</f>
        <v>No</v>
      </c>
      <c r="U7596" s="4" t="str">
        <f>IF(Table1[[#This Row],[Ticket Status]]="Closed","Yes","No")</f>
        <v>Yes</v>
      </c>
      <c r="V7596" s="4" t="str">
        <f>IF(Table1[[#This Row],[Ticket Status]]="Pending Customer Response","Yes","No")</f>
        <v>No</v>
      </c>
      <c r="W7596" s="5">
        <f ca="1">COUNTIFS(Table1[Agent_name],Table1[[#This Row],[Agent_name]],Table1[Month],Table1[[#This Row],[Month]])/160</f>
        <v>0.18124999999999999</v>
      </c>
    </row>
    <row r="7597" spans="1:23" x14ac:dyDescent="0.25">
      <c r="A7597">
        <v>7596</v>
      </c>
      <c r="B7597" t="s">
        <v>24546</v>
      </c>
      <c r="C7597" t="s">
        <v>24547</v>
      </c>
      <c r="D7597">
        <v>22</v>
      </c>
      <c r="E7597" t="s">
        <v>29</v>
      </c>
      <c r="F7597" t="s">
        <v>103</v>
      </c>
      <c r="G7597" s="1">
        <v>44516</v>
      </c>
      <c r="H7597" t="s">
        <v>45</v>
      </c>
      <c r="I7597" t="s">
        <v>177</v>
      </c>
      <c r="J7597" s="3" t="s">
        <v>24548</v>
      </c>
      <c r="K7597" t="s">
        <v>39</v>
      </c>
      <c r="L7597" t="s">
        <v>24549</v>
      </c>
      <c r="M7597" t="s">
        <v>143</v>
      </c>
      <c r="N7597" t="s">
        <v>55</v>
      </c>
      <c r="O7597" s="2">
        <v>45078.086875000001</v>
      </c>
      <c r="P7597" s="2">
        <v>45078.251458333332</v>
      </c>
      <c r="Q7597">
        <v>3</v>
      </c>
      <c r="R7597" t="str">
        <f t="shared" ca="1" si="118"/>
        <v>Sara</v>
      </c>
      <c r="S7597" t="str">
        <f>IFERROR(TEXT(DATEVALUE(LEFT(Table1[[#This Row],[Date of Purchase]],10)), "MMMM"), TEXT(Table1[[#This Row],[Date of Purchase]], "MMMM"))</f>
        <v>November</v>
      </c>
      <c r="T7597" t="str">
        <f>IF(OR(
  AND(Table1[[#This Row],[Ticket Priority]]="Critical", Table1[[#This Row],[Ticket Status]]&lt;&gt;"Closed"),
  AND(Table1[[#This Row],[Ticket Priority]]="High", Table1[[#This Row],[Ticket Status]]="Open")
), "Yes", "No")</f>
        <v>No</v>
      </c>
      <c r="U7597" s="4" t="str">
        <f>IF(Table1[[#This Row],[Ticket Status]]="Closed","Yes","No")</f>
        <v>Yes</v>
      </c>
      <c r="V7597" s="4" t="str">
        <f>IF(Table1[[#This Row],[Ticket Status]]="Pending Customer Response","Yes","No")</f>
        <v>No</v>
      </c>
      <c r="W7597" s="5">
        <f ca="1">COUNTIFS(Table1[Agent_name],Table1[[#This Row],[Agent_name]],Table1[Month],Table1[[#This Row],[Month]])/160</f>
        <v>0.79374999999999996</v>
      </c>
    </row>
    <row r="7598" spans="1:23" x14ac:dyDescent="0.25">
      <c r="A7598">
        <v>7597</v>
      </c>
      <c r="B7598" t="s">
        <v>7754</v>
      </c>
      <c r="C7598" t="s">
        <v>24550</v>
      </c>
      <c r="D7598">
        <v>47</v>
      </c>
      <c r="E7598" t="s">
        <v>19</v>
      </c>
      <c r="F7598" t="s">
        <v>397</v>
      </c>
      <c r="G7598" s="1">
        <v>44529</v>
      </c>
      <c r="H7598" t="s">
        <v>66</v>
      </c>
      <c r="I7598" t="s">
        <v>113</v>
      </c>
      <c r="J7598" s="3" t="s">
        <v>24551</v>
      </c>
      <c r="K7598" t="s">
        <v>24</v>
      </c>
      <c r="M7598" t="s">
        <v>143</v>
      </c>
      <c r="N7598" t="s">
        <v>83</v>
      </c>
      <c r="O7598" s="2">
        <v>45078.501469907409</v>
      </c>
      <c r="R7598" t="str">
        <f t="shared" ca="1" si="118"/>
        <v>Mohit</v>
      </c>
      <c r="S7598" t="str">
        <f>IFERROR(TEXT(DATEVALUE(LEFT(Table1[[#This Row],[Date of Purchase]],10)), "MMMM"), TEXT(Table1[[#This Row],[Date of Purchase]], "MMMM"))</f>
        <v>November</v>
      </c>
      <c r="T7598" t="str">
        <f>IF(OR(
  AND(Table1[[#This Row],[Ticket Priority]]="Critical", Table1[[#This Row],[Ticket Status]]&lt;&gt;"Closed"),
  AND(Table1[[#This Row],[Ticket Priority]]="High", Table1[[#This Row],[Ticket Status]]="Open")
), "Yes", "No")</f>
        <v>No</v>
      </c>
      <c r="U7598" s="4" t="str">
        <f>IF(Table1[[#This Row],[Ticket Status]]="Closed","Yes","No")</f>
        <v>No</v>
      </c>
      <c r="V7598" s="4" t="str">
        <f>IF(Table1[[#This Row],[Ticket Status]]="Pending Customer Response","Yes","No")</f>
        <v>Yes</v>
      </c>
      <c r="W7598" s="5">
        <f ca="1">COUNTIFS(Table1[Agent_name],Table1[[#This Row],[Agent_name]],Table1[Month],Table1[[#This Row],[Month]])/160</f>
        <v>0.4375</v>
      </c>
    </row>
    <row r="7599" spans="1:23" x14ac:dyDescent="0.25">
      <c r="A7599">
        <v>7598</v>
      </c>
      <c r="B7599" t="s">
        <v>24552</v>
      </c>
      <c r="C7599" t="s">
        <v>24553</v>
      </c>
      <c r="D7599">
        <v>24</v>
      </c>
      <c r="E7599" t="s">
        <v>58</v>
      </c>
      <c r="F7599" t="s">
        <v>699</v>
      </c>
      <c r="G7599" s="1">
        <v>44536</v>
      </c>
      <c r="H7599" t="s">
        <v>45</v>
      </c>
      <c r="I7599" t="s">
        <v>46</v>
      </c>
      <c r="J7599" s="3" t="s">
        <v>24554</v>
      </c>
      <c r="K7599" t="s">
        <v>62</v>
      </c>
      <c r="M7599" t="s">
        <v>41</v>
      </c>
      <c r="N7599" t="s">
        <v>83</v>
      </c>
      <c r="R7599" t="str">
        <f t="shared" ca="1" si="118"/>
        <v>Meera</v>
      </c>
      <c r="S7599" t="str">
        <f>IFERROR(TEXT(DATEVALUE(LEFT(Table1[[#This Row],[Date of Purchase]],10)), "MMMM"), TEXT(Table1[[#This Row],[Date of Purchase]], "MMMM"))</f>
        <v>December</v>
      </c>
      <c r="T7599" t="str">
        <f>IF(OR(
  AND(Table1[[#This Row],[Ticket Priority]]="Critical", Table1[[#This Row],[Ticket Status]]&lt;&gt;"Closed"),
  AND(Table1[[#This Row],[Ticket Priority]]="High", Table1[[#This Row],[Ticket Status]]="Open")
), "Yes", "No")</f>
        <v>No</v>
      </c>
      <c r="U7599" s="4" t="str">
        <f>IF(Table1[[#This Row],[Ticket Status]]="Closed","Yes","No")</f>
        <v>No</v>
      </c>
      <c r="V7599" s="4" t="str">
        <f>IF(Table1[[#This Row],[Ticket Status]]="Pending Customer Response","Yes","No")</f>
        <v>No</v>
      </c>
      <c r="W7599" s="5">
        <f ca="1">COUNTIFS(Table1[Agent_name],Table1[[#This Row],[Agent_name]],Table1[Month],Table1[[#This Row],[Month]])/160</f>
        <v>0.24374999999999999</v>
      </c>
    </row>
    <row r="7600" spans="1:23" x14ac:dyDescent="0.25">
      <c r="A7600">
        <v>7599</v>
      </c>
      <c r="B7600" t="s">
        <v>24555</v>
      </c>
      <c r="C7600" t="s">
        <v>24556</v>
      </c>
      <c r="D7600">
        <v>60</v>
      </c>
      <c r="E7600" t="s">
        <v>58</v>
      </c>
      <c r="F7600" t="s">
        <v>44</v>
      </c>
      <c r="G7600" s="1">
        <v>43999</v>
      </c>
      <c r="H7600" t="s">
        <v>67</v>
      </c>
      <c r="I7600" t="s">
        <v>77</v>
      </c>
      <c r="J7600" s="3" t="s">
        <v>24557</v>
      </c>
      <c r="K7600" t="s">
        <v>39</v>
      </c>
      <c r="L7600" t="s">
        <v>24558</v>
      </c>
      <c r="M7600" t="s">
        <v>41</v>
      </c>
      <c r="N7600" t="s">
        <v>33</v>
      </c>
      <c r="O7600" s="2">
        <v>45078.129282407404</v>
      </c>
      <c r="P7600" s="2">
        <v>45078.296643518515</v>
      </c>
      <c r="Q7600">
        <v>3</v>
      </c>
      <c r="R7600" t="str">
        <f t="shared" ca="1" si="118"/>
        <v>Rahul</v>
      </c>
      <c r="S7600" t="str">
        <f>IFERROR(TEXT(DATEVALUE(LEFT(Table1[[#This Row],[Date of Purchase]],10)), "MMMM"), TEXT(Table1[[#This Row],[Date of Purchase]], "MMMM"))</f>
        <v>June</v>
      </c>
      <c r="T7600" t="str">
        <f>IF(OR(
  AND(Table1[[#This Row],[Ticket Priority]]="Critical", Table1[[#This Row],[Ticket Status]]&lt;&gt;"Closed"),
  AND(Table1[[#This Row],[Ticket Priority]]="High", Table1[[#This Row],[Ticket Status]]="Open")
), "Yes", "No")</f>
        <v>No</v>
      </c>
      <c r="U7600" s="4" t="str">
        <f>IF(Table1[[#This Row],[Ticket Status]]="Closed","Yes","No")</f>
        <v>Yes</v>
      </c>
      <c r="V7600" s="4" t="str">
        <f>IF(Table1[[#This Row],[Ticket Status]]="Pending Customer Response","Yes","No")</f>
        <v>No</v>
      </c>
      <c r="W7600" s="5">
        <f ca="1">COUNTIFS(Table1[Agent_name],Table1[[#This Row],[Agent_name]],Table1[Month],Table1[[#This Row],[Month]])/160</f>
        <v>0.22500000000000001</v>
      </c>
    </row>
    <row r="7601" spans="1:23" x14ac:dyDescent="0.25">
      <c r="A7601">
        <v>7600</v>
      </c>
      <c r="B7601" t="s">
        <v>24559</v>
      </c>
      <c r="C7601" t="s">
        <v>24560</v>
      </c>
      <c r="D7601">
        <v>25</v>
      </c>
      <c r="E7601" t="s">
        <v>29</v>
      </c>
      <c r="F7601" t="s">
        <v>211</v>
      </c>
      <c r="G7601" s="1">
        <v>44121</v>
      </c>
      <c r="H7601" t="s">
        <v>67</v>
      </c>
      <c r="I7601" t="s">
        <v>52</v>
      </c>
      <c r="J7601" s="3" t="s">
        <v>24561</v>
      </c>
      <c r="K7601" t="s">
        <v>62</v>
      </c>
      <c r="M7601" t="s">
        <v>41</v>
      </c>
      <c r="N7601" t="s">
        <v>83</v>
      </c>
      <c r="R7601" t="str">
        <f t="shared" ca="1" si="118"/>
        <v>Mohit</v>
      </c>
      <c r="S7601" t="str">
        <f>IFERROR(TEXT(DATEVALUE(LEFT(Table1[[#This Row],[Date of Purchase]],10)), "MMMM"), TEXT(Table1[[#This Row],[Date of Purchase]], "MMMM"))</f>
        <v>October</v>
      </c>
      <c r="T7601" t="str">
        <f>IF(OR(
  AND(Table1[[#This Row],[Ticket Priority]]="Critical", Table1[[#This Row],[Ticket Status]]&lt;&gt;"Closed"),
  AND(Table1[[#This Row],[Ticket Priority]]="High", Table1[[#This Row],[Ticket Status]]="Open")
), "Yes", "No")</f>
        <v>No</v>
      </c>
      <c r="U7601" s="4" t="str">
        <f>IF(Table1[[#This Row],[Ticket Status]]="Closed","Yes","No")</f>
        <v>No</v>
      </c>
      <c r="V7601" s="4" t="str">
        <f>IF(Table1[[#This Row],[Ticket Status]]="Pending Customer Response","Yes","No")</f>
        <v>No</v>
      </c>
      <c r="W7601" s="5">
        <f ca="1">COUNTIFS(Table1[Agent_name],Table1[[#This Row],[Agent_name]],Table1[Month],Table1[[#This Row],[Month]])/160</f>
        <v>0.49375000000000002</v>
      </c>
    </row>
    <row r="7602" spans="1:23" x14ac:dyDescent="0.25">
      <c r="A7602">
        <v>7601</v>
      </c>
      <c r="B7602" t="s">
        <v>14902</v>
      </c>
      <c r="C7602" t="s">
        <v>24562</v>
      </c>
      <c r="D7602">
        <v>20</v>
      </c>
      <c r="E7602" t="s">
        <v>19</v>
      </c>
      <c r="F7602" t="s">
        <v>202</v>
      </c>
      <c r="G7602" s="1">
        <v>44035</v>
      </c>
      <c r="H7602" t="s">
        <v>66</v>
      </c>
      <c r="I7602" t="s">
        <v>177</v>
      </c>
      <c r="J7602" s="3" t="s">
        <v>24563</v>
      </c>
      <c r="K7602" t="s">
        <v>39</v>
      </c>
      <c r="L7602" t="s">
        <v>24564</v>
      </c>
      <c r="M7602" t="s">
        <v>89</v>
      </c>
      <c r="N7602" t="s">
        <v>26</v>
      </c>
      <c r="O7602" s="2">
        <v>45078.619606481479</v>
      </c>
      <c r="P7602" s="2">
        <v>45078.626550925925</v>
      </c>
      <c r="Q7602">
        <v>5</v>
      </c>
      <c r="R7602" t="str">
        <f t="shared" ca="1" si="118"/>
        <v>Ravi</v>
      </c>
      <c r="S7602" t="str">
        <f>IFERROR(TEXT(DATEVALUE(LEFT(Table1[[#This Row],[Date of Purchase]],10)), "MMMM"), TEXT(Table1[[#This Row],[Date of Purchase]], "MMMM"))</f>
        <v>July</v>
      </c>
      <c r="T7602" t="str">
        <f>IF(OR(
  AND(Table1[[#This Row],[Ticket Priority]]="Critical", Table1[[#This Row],[Ticket Status]]&lt;&gt;"Closed"),
  AND(Table1[[#This Row],[Ticket Priority]]="High", Table1[[#This Row],[Ticket Status]]="Open")
), "Yes", "No")</f>
        <v>No</v>
      </c>
      <c r="U7602" s="4" t="str">
        <f>IF(Table1[[#This Row],[Ticket Status]]="Closed","Yes","No")</f>
        <v>Yes</v>
      </c>
      <c r="V7602" s="4" t="str">
        <f>IF(Table1[[#This Row],[Ticket Status]]="Pending Customer Response","Yes","No")</f>
        <v>No</v>
      </c>
      <c r="W7602" s="5">
        <f ca="1">COUNTIFS(Table1[Agent_name],Table1[[#This Row],[Agent_name]],Table1[Month],Table1[[#This Row],[Month]])/160</f>
        <v>0.66249999999999998</v>
      </c>
    </row>
    <row r="7603" spans="1:23" x14ac:dyDescent="0.25">
      <c r="A7603">
        <v>7602</v>
      </c>
      <c r="B7603" t="s">
        <v>24565</v>
      </c>
      <c r="C7603" t="s">
        <v>23411</v>
      </c>
      <c r="D7603">
        <v>27</v>
      </c>
      <c r="E7603" t="s">
        <v>58</v>
      </c>
      <c r="F7603" t="s">
        <v>107</v>
      </c>
      <c r="G7603" s="1">
        <v>43873</v>
      </c>
      <c r="H7603" t="s">
        <v>67</v>
      </c>
      <c r="I7603" t="s">
        <v>46</v>
      </c>
      <c r="J7603" s="3" t="s">
        <v>24566</v>
      </c>
      <c r="K7603" t="s">
        <v>39</v>
      </c>
      <c r="L7603" t="s">
        <v>24567</v>
      </c>
      <c r="M7603" t="s">
        <v>25</v>
      </c>
      <c r="N7603" t="s">
        <v>33</v>
      </c>
      <c r="O7603" s="2">
        <v>45078.352951388886</v>
      </c>
      <c r="P7603" s="2">
        <v>45078.679340277777</v>
      </c>
      <c r="Q7603">
        <v>5</v>
      </c>
      <c r="R7603" t="str">
        <f t="shared" ca="1" si="118"/>
        <v>Divya</v>
      </c>
      <c r="S7603" t="str">
        <f>IFERROR(TEXT(DATEVALUE(LEFT(Table1[[#This Row],[Date of Purchase]],10)), "MMMM"), TEXT(Table1[[#This Row],[Date of Purchase]], "MMMM"))</f>
        <v>February</v>
      </c>
      <c r="T7603" t="str">
        <f>IF(OR(
  AND(Table1[[#This Row],[Ticket Priority]]="Critical", Table1[[#This Row],[Ticket Status]]&lt;&gt;"Closed"),
  AND(Table1[[#This Row],[Ticket Priority]]="High", Table1[[#This Row],[Ticket Status]]="Open")
), "Yes", "No")</f>
        <v>No</v>
      </c>
      <c r="U7603" s="4" t="str">
        <f>IF(Table1[[#This Row],[Ticket Status]]="Closed","Yes","No")</f>
        <v>Yes</v>
      </c>
      <c r="V7603" s="4" t="str">
        <f>IF(Table1[[#This Row],[Ticket Status]]="Pending Customer Response","Yes","No")</f>
        <v>No</v>
      </c>
      <c r="W7603" s="5">
        <f ca="1">COUNTIFS(Table1[Agent_name],Table1[[#This Row],[Agent_name]],Table1[Month],Table1[[#This Row],[Month]])/160</f>
        <v>0.25624999999999998</v>
      </c>
    </row>
    <row r="7604" spans="1:23" x14ac:dyDescent="0.25">
      <c r="A7604">
        <v>7603</v>
      </c>
      <c r="B7604" t="s">
        <v>24568</v>
      </c>
      <c r="C7604" t="s">
        <v>24569</v>
      </c>
      <c r="D7604">
        <v>64</v>
      </c>
      <c r="E7604" t="s">
        <v>29</v>
      </c>
      <c r="F7604" t="s">
        <v>397</v>
      </c>
      <c r="G7604" s="1">
        <v>44212</v>
      </c>
      <c r="H7604" t="s">
        <v>59</v>
      </c>
      <c r="I7604" t="s">
        <v>99</v>
      </c>
      <c r="J7604" s="3" t="s">
        <v>3174</v>
      </c>
      <c r="K7604" t="s">
        <v>24</v>
      </c>
      <c r="M7604" t="s">
        <v>25</v>
      </c>
      <c r="N7604" t="s">
        <v>83</v>
      </c>
      <c r="O7604" s="2">
        <v>45078.960590277777</v>
      </c>
      <c r="R7604" t="str">
        <f t="shared" ca="1" si="118"/>
        <v>Ravi</v>
      </c>
      <c r="S7604" t="str">
        <f>IFERROR(TEXT(DATEVALUE(LEFT(Table1[[#This Row],[Date of Purchase]],10)), "MMMM"), TEXT(Table1[[#This Row],[Date of Purchase]], "MMMM"))</f>
        <v>January</v>
      </c>
      <c r="T7604" t="str">
        <f>IF(OR(
  AND(Table1[[#This Row],[Ticket Priority]]="Critical", Table1[[#This Row],[Ticket Status]]&lt;&gt;"Closed"),
  AND(Table1[[#This Row],[Ticket Priority]]="High", Table1[[#This Row],[Ticket Status]]="Open")
), "Yes", "No")</f>
        <v>Yes</v>
      </c>
      <c r="U7604" s="4" t="str">
        <f>IF(Table1[[#This Row],[Ticket Status]]="Closed","Yes","No")</f>
        <v>No</v>
      </c>
      <c r="V7604" s="4" t="str">
        <f>IF(Table1[[#This Row],[Ticket Status]]="Pending Customer Response","Yes","No")</f>
        <v>Yes</v>
      </c>
      <c r="W7604" s="5">
        <f ca="1">COUNTIFS(Table1[Agent_name],Table1[[#This Row],[Agent_name]],Table1[Month],Table1[[#This Row],[Month]])/160</f>
        <v>0.74375000000000002</v>
      </c>
    </row>
    <row r="7605" spans="1:23" x14ac:dyDescent="0.25">
      <c r="A7605">
        <v>7604</v>
      </c>
      <c r="B7605" t="s">
        <v>24570</v>
      </c>
      <c r="C7605" t="s">
        <v>24571</v>
      </c>
      <c r="D7605">
        <v>63</v>
      </c>
      <c r="E7605" t="s">
        <v>58</v>
      </c>
      <c r="F7605" t="s">
        <v>383</v>
      </c>
      <c r="G7605" s="1">
        <v>44067</v>
      </c>
      <c r="H7605" t="s">
        <v>66</v>
      </c>
      <c r="I7605" t="s">
        <v>150</v>
      </c>
      <c r="J7605" s="3" t="s">
        <v>24572</v>
      </c>
      <c r="K7605" t="s">
        <v>39</v>
      </c>
      <c r="L7605" t="s">
        <v>24573</v>
      </c>
      <c r="M7605" t="s">
        <v>143</v>
      </c>
      <c r="N7605" t="s">
        <v>26</v>
      </c>
      <c r="O7605" s="2">
        <v>45078.282141203701</v>
      </c>
      <c r="P7605" s="2">
        <v>45078.499502314815</v>
      </c>
      <c r="Q7605">
        <v>2</v>
      </c>
      <c r="R7605" t="str">
        <f t="shared" ca="1" si="118"/>
        <v>Ravi</v>
      </c>
      <c r="S7605" t="str">
        <f>IFERROR(TEXT(DATEVALUE(LEFT(Table1[[#This Row],[Date of Purchase]],10)), "MMMM"), TEXT(Table1[[#This Row],[Date of Purchase]], "MMMM"))</f>
        <v>August</v>
      </c>
      <c r="T7605" t="str">
        <f>IF(OR(
  AND(Table1[[#This Row],[Ticket Priority]]="Critical", Table1[[#This Row],[Ticket Status]]&lt;&gt;"Closed"),
  AND(Table1[[#This Row],[Ticket Priority]]="High", Table1[[#This Row],[Ticket Status]]="Open")
), "Yes", "No")</f>
        <v>No</v>
      </c>
      <c r="U7605" s="4" t="str">
        <f>IF(Table1[[#This Row],[Ticket Status]]="Closed","Yes","No")</f>
        <v>Yes</v>
      </c>
      <c r="V7605" s="4" t="str">
        <f>IF(Table1[[#This Row],[Ticket Status]]="Pending Customer Response","Yes","No")</f>
        <v>No</v>
      </c>
      <c r="W7605" s="5">
        <f ca="1">COUNTIFS(Table1[Agent_name],Table1[[#This Row],[Agent_name]],Table1[Month],Table1[[#This Row],[Month]])/160</f>
        <v>0.65625</v>
      </c>
    </row>
    <row r="7606" spans="1:23" x14ac:dyDescent="0.25">
      <c r="A7606">
        <v>7605</v>
      </c>
      <c r="B7606" t="s">
        <v>24574</v>
      </c>
      <c r="C7606" t="s">
        <v>24575</v>
      </c>
      <c r="D7606">
        <v>70</v>
      </c>
      <c r="E7606" t="s">
        <v>29</v>
      </c>
      <c r="F7606" t="s">
        <v>125</v>
      </c>
      <c r="G7606" s="1">
        <v>43993</v>
      </c>
      <c r="H7606" t="s">
        <v>59</v>
      </c>
      <c r="I7606" t="s">
        <v>67</v>
      </c>
      <c r="J7606" s="3" t="s">
        <v>24576</v>
      </c>
      <c r="K7606" t="s">
        <v>24</v>
      </c>
      <c r="M7606" t="s">
        <v>143</v>
      </c>
      <c r="N7606" t="s">
        <v>33</v>
      </c>
      <c r="O7606" s="2">
        <v>45078.97452546296</v>
      </c>
      <c r="R7606" t="str">
        <f t="shared" ca="1" si="118"/>
        <v>Ravi</v>
      </c>
      <c r="S7606" t="str">
        <f>IFERROR(TEXT(DATEVALUE(LEFT(Table1[[#This Row],[Date of Purchase]],10)), "MMMM"), TEXT(Table1[[#This Row],[Date of Purchase]], "MMMM"))</f>
        <v>June</v>
      </c>
      <c r="T7606" t="str">
        <f>IF(OR(
  AND(Table1[[#This Row],[Ticket Priority]]="Critical", Table1[[#This Row],[Ticket Status]]&lt;&gt;"Closed"),
  AND(Table1[[#This Row],[Ticket Priority]]="High", Table1[[#This Row],[Ticket Status]]="Open")
), "Yes", "No")</f>
        <v>No</v>
      </c>
      <c r="U7606" s="4" t="str">
        <f>IF(Table1[[#This Row],[Ticket Status]]="Closed","Yes","No")</f>
        <v>No</v>
      </c>
      <c r="V7606" s="4" t="str">
        <f>IF(Table1[[#This Row],[Ticket Status]]="Pending Customer Response","Yes","No")</f>
        <v>Yes</v>
      </c>
      <c r="W7606" s="5">
        <f ca="1">COUNTIFS(Table1[Agent_name],Table1[[#This Row],[Agent_name]],Table1[Month],Table1[[#This Row],[Month]])/160</f>
        <v>0.58125000000000004</v>
      </c>
    </row>
    <row r="7607" spans="1:23" x14ac:dyDescent="0.25">
      <c r="A7607">
        <v>7606</v>
      </c>
      <c r="B7607" t="s">
        <v>24577</v>
      </c>
      <c r="C7607" t="s">
        <v>24578</v>
      </c>
      <c r="D7607">
        <v>51</v>
      </c>
      <c r="E7607" t="s">
        <v>58</v>
      </c>
      <c r="F7607" t="s">
        <v>211</v>
      </c>
      <c r="G7607" s="1">
        <v>44363</v>
      </c>
      <c r="H7607" t="s">
        <v>67</v>
      </c>
      <c r="I7607" t="s">
        <v>67</v>
      </c>
      <c r="J7607" s="3" t="s">
        <v>24579</v>
      </c>
      <c r="K7607" t="s">
        <v>62</v>
      </c>
      <c r="M7607" t="s">
        <v>25</v>
      </c>
      <c r="N7607" t="s">
        <v>33</v>
      </c>
      <c r="R7607" t="str">
        <f t="shared" ca="1" si="118"/>
        <v>Divya</v>
      </c>
      <c r="S7607" t="str">
        <f>IFERROR(TEXT(DATEVALUE(LEFT(Table1[[#This Row],[Date of Purchase]],10)), "MMMM"), TEXT(Table1[[#This Row],[Date of Purchase]], "MMMM"))</f>
        <v>June</v>
      </c>
      <c r="T7607" t="str">
        <f>IF(OR(
  AND(Table1[[#This Row],[Ticket Priority]]="Critical", Table1[[#This Row],[Ticket Status]]&lt;&gt;"Closed"),
  AND(Table1[[#This Row],[Ticket Priority]]="High", Table1[[#This Row],[Ticket Status]]="Open")
), "Yes", "No")</f>
        <v>Yes</v>
      </c>
      <c r="U7607" s="4" t="str">
        <f>IF(Table1[[#This Row],[Ticket Status]]="Closed","Yes","No")</f>
        <v>No</v>
      </c>
      <c r="V7607" s="4" t="str">
        <f>IF(Table1[[#This Row],[Ticket Status]]="Pending Customer Response","Yes","No")</f>
        <v>No</v>
      </c>
      <c r="W7607" s="5">
        <f ca="1">COUNTIFS(Table1[Agent_name],Table1[[#This Row],[Agent_name]],Table1[Month],Table1[[#This Row],[Month]])/160</f>
        <v>0.22500000000000001</v>
      </c>
    </row>
    <row r="7608" spans="1:23" x14ac:dyDescent="0.25">
      <c r="A7608">
        <v>7607</v>
      </c>
      <c r="B7608" t="s">
        <v>24580</v>
      </c>
      <c r="C7608" t="s">
        <v>24581</v>
      </c>
      <c r="D7608">
        <v>67</v>
      </c>
      <c r="E7608" t="s">
        <v>19</v>
      </c>
      <c r="F7608" t="s">
        <v>30</v>
      </c>
      <c r="G7608" s="1">
        <v>44377</v>
      </c>
      <c r="H7608" t="s">
        <v>66</v>
      </c>
      <c r="I7608" t="s">
        <v>177</v>
      </c>
      <c r="J7608" s="3" t="s">
        <v>24582</v>
      </c>
      <c r="K7608" t="s">
        <v>62</v>
      </c>
      <c r="M7608" t="s">
        <v>89</v>
      </c>
      <c r="N7608" t="s">
        <v>26</v>
      </c>
      <c r="R7608" t="str">
        <f t="shared" ca="1" si="118"/>
        <v>Karan</v>
      </c>
      <c r="S7608" t="str">
        <f>IFERROR(TEXT(DATEVALUE(LEFT(Table1[[#This Row],[Date of Purchase]],10)), "MMMM"), TEXT(Table1[[#This Row],[Date of Purchase]], "MMMM"))</f>
        <v>June</v>
      </c>
      <c r="T7608" t="str">
        <f>IF(OR(
  AND(Table1[[#This Row],[Ticket Priority]]="Critical", Table1[[#This Row],[Ticket Status]]&lt;&gt;"Closed"),
  AND(Table1[[#This Row],[Ticket Priority]]="High", Table1[[#This Row],[Ticket Status]]="Open")
), "Yes", "No")</f>
        <v>Yes</v>
      </c>
      <c r="U7608" s="4" t="str">
        <f>IF(Table1[[#This Row],[Ticket Status]]="Closed","Yes","No")</f>
        <v>No</v>
      </c>
      <c r="V7608" s="4" t="str">
        <f>IF(Table1[[#This Row],[Ticket Status]]="Pending Customer Response","Yes","No")</f>
        <v>No</v>
      </c>
      <c r="W7608" s="5">
        <f ca="1">COUNTIFS(Table1[Agent_name],Table1[[#This Row],[Agent_name]],Table1[Month],Table1[[#This Row],[Month]])/160</f>
        <v>0.27500000000000002</v>
      </c>
    </row>
    <row r="7609" spans="1:23" x14ac:dyDescent="0.25">
      <c r="A7609">
        <v>7608</v>
      </c>
      <c r="B7609" t="s">
        <v>24583</v>
      </c>
      <c r="C7609" t="s">
        <v>24584</v>
      </c>
      <c r="D7609">
        <v>65</v>
      </c>
      <c r="E7609" t="s">
        <v>19</v>
      </c>
      <c r="F7609" t="s">
        <v>383</v>
      </c>
      <c r="G7609" s="1">
        <v>44136</v>
      </c>
      <c r="H7609" t="s">
        <v>67</v>
      </c>
      <c r="I7609" t="s">
        <v>37</v>
      </c>
      <c r="J7609" s="3" t="s">
        <v>24585</v>
      </c>
      <c r="K7609" t="s">
        <v>62</v>
      </c>
      <c r="M7609" t="s">
        <v>25</v>
      </c>
      <c r="N7609" t="s">
        <v>26</v>
      </c>
      <c r="R7609" t="str">
        <f t="shared" ca="1" si="118"/>
        <v>Aisha</v>
      </c>
      <c r="S7609" t="str">
        <f>IFERROR(TEXT(DATEVALUE(LEFT(Table1[[#This Row],[Date of Purchase]],10)), "MMMM"), TEXT(Table1[[#This Row],[Date of Purchase]], "MMMM"))</f>
        <v>November</v>
      </c>
      <c r="T7609" t="str">
        <f>IF(OR(
  AND(Table1[[#This Row],[Ticket Priority]]="Critical", Table1[[#This Row],[Ticket Status]]&lt;&gt;"Closed"),
  AND(Table1[[#This Row],[Ticket Priority]]="High", Table1[[#This Row],[Ticket Status]]="Open")
), "Yes", "No")</f>
        <v>Yes</v>
      </c>
      <c r="U7609" s="4" t="str">
        <f>IF(Table1[[#This Row],[Ticket Status]]="Closed","Yes","No")</f>
        <v>No</v>
      </c>
      <c r="V7609" s="4" t="str">
        <f>IF(Table1[[#This Row],[Ticket Status]]="Pending Customer Response","Yes","No")</f>
        <v>No</v>
      </c>
      <c r="W7609" s="5">
        <f ca="1">COUNTIFS(Table1[Agent_name],Table1[[#This Row],[Agent_name]],Table1[Month],Table1[[#This Row],[Month]])/160</f>
        <v>0.85624999999999996</v>
      </c>
    </row>
    <row r="7610" spans="1:23" x14ac:dyDescent="0.25">
      <c r="A7610">
        <v>7609</v>
      </c>
      <c r="B7610" t="s">
        <v>24586</v>
      </c>
      <c r="C7610" t="s">
        <v>24587</v>
      </c>
      <c r="D7610">
        <v>23</v>
      </c>
      <c r="E7610" t="s">
        <v>58</v>
      </c>
      <c r="F7610" t="s">
        <v>383</v>
      </c>
      <c r="G7610" s="1">
        <v>44228</v>
      </c>
      <c r="H7610" t="s">
        <v>21</v>
      </c>
      <c r="I7610" t="s">
        <v>150</v>
      </c>
      <c r="J7610" s="3" t="s">
        <v>24588</v>
      </c>
      <c r="K7610" t="s">
        <v>39</v>
      </c>
      <c r="L7610" t="s">
        <v>24589</v>
      </c>
      <c r="M7610" t="s">
        <v>143</v>
      </c>
      <c r="N7610" t="s">
        <v>26</v>
      </c>
      <c r="O7610" s="2">
        <v>45078.75236111111</v>
      </c>
      <c r="P7610" s="2">
        <v>45078.684305555558</v>
      </c>
      <c r="Q7610">
        <v>2</v>
      </c>
      <c r="R7610" t="str">
        <f t="shared" ca="1" si="118"/>
        <v>Meera</v>
      </c>
      <c r="S7610" t="str">
        <f>IFERROR(TEXT(DATEVALUE(LEFT(Table1[[#This Row],[Date of Purchase]],10)), "MMMM"), TEXT(Table1[[#This Row],[Date of Purchase]], "MMMM"))</f>
        <v>February</v>
      </c>
      <c r="T7610" t="str">
        <f>IF(OR(
  AND(Table1[[#This Row],[Ticket Priority]]="Critical", Table1[[#This Row],[Ticket Status]]&lt;&gt;"Closed"),
  AND(Table1[[#This Row],[Ticket Priority]]="High", Table1[[#This Row],[Ticket Status]]="Open")
), "Yes", "No")</f>
        <v>No</v>
      </c>
      <c r="U7610" s="4" t="str">
        <f>IF(Table1[[#This Row],[Ticket Status]]="Closed","Yes","No")</f>
        <v>Yes</v>
      </c>
      <c r="V7610" s="4" t="str">
        <f>IF(Table1[[#This Row],[Ticket Status]]="Pending Customer Response","Yes","No")</f>
        <v>No</v>
      </c>
      <c r="W7610" s="5">
        <f ca="1">COUNTIFS(Table1[Agent_name],Table1[[#This Row],[Agent_name]],Table1[Month],Table1[[#This Row],[Month]])/160</f>
        <v>0.21249999999999999</v>
      </c>
    </row>
    <row r="7611" spans="1:23" x14ac:dyDescent="0.25">
      <c r="A7611">
        <v>7610</v>
      </c>
      <c r="B7611" t="s">
        <v>24590</v>
      </c>
      <c r="C7611" t="s">
        <v>24591</v>
      </c>
      <c r="D7611">
        <v>38</v>
      </c>
      <c r="E7611" t="s">
        <v>19</v>
      </c>
      <c r="F7611" t="s">
        <v>103</v>
      </c>
      <c r="G7611" s="1">
        <v>43922</v>
      </c>
      <c r="H7611" t="s">
        <v>66</v>
      </c>
      <c r="I7611" t="s">
        <v>150</v>
      </c>
      <c r="J7611" s="3" t="s">
        <v>24592</v>
      </c>
      <c r="K7611" t="s">
        <v>39</v>
      </c>
      <c r="L7611" t="s">
        <v>24593</v>
      </c>
      <c r="M7611" t="s">
        <v>25</v>
      </c>
      <c r="N7611" t="s">
        <v>55</v>
      </c>
      <c r="O7611" s="2">
        <v>45078.707233796296</v>
      </c>
      <c r="P7611" s="2">
        <v>45078.802372685182</v>
      </c>
      <c r="Q7611">
        <v>3</v>
      </c>
      <c r="R7611" t="str">
        <f t="shared" ca="1" si="118"/>
        <v>Priya</v>
      </c>
      <c r="S7611" t="str">
        <f>IFERROR(TEXT(DATEVALUE(LEFT(Table1[[#This Row],[Date of Purchase]],10)), "MMMM"), TEXT(Table1[[#This Row],[Date of Purchase]], "MMMM"))</f>
        <v>April</v>
      </c>
      <c r="T7611" t="str">
        <f>IF(OR(
  AND(Table1[[#This Row],[Ticket Priority]]="Critical", Table1[[#This Row],[Ticket Status]]&lt;&gt;"Closed"),
  AND(Table1[[#This Row],[Ticket Priority]]="High", Table1[[#This Row],[Ticket Status]]="Open")
), "Yes", "No")</f>
        <v>No</v>
      </c>
      <c r="U7611" s="4" t="str">
        <f>IF(Table1[[#This Row],[Ticket Status]]="Closed","Yes","No")</f>
        <v>Yes</v>
      </c>
      <c r="V7611" s="4" t="str">
        <f>IF(Table1[[#This Row],[Ticket Status]]="Pending Customer Response","Yes","No")</f>
        <v>No</v>
      </c>
      <c r="W7611" s="5">
        <f ca="1">COUNTIFS(Table1[Agent_name],Table1[[#This Row],[Agent_name]],Table1[Month],Table1[[#This Row],[Month]])/160</f>
        <v>0.48749999999999999</v>
      </c>
    </row>
    <row r="7612" spans="1:23" x14ac:dyDescent="0.25">
      <c r="A7612">
        <v>7611</v>
      </c>
      <c r="B7612" t="s">
        <v>24594</v>
      </c>
      <c r="C7612" t="s">
        <v>24595</v>
      </c>
      <c r="D7612">
        <v>22</v>
      </c>
      <c r="E7612" t="s">
        <v>19</v>
      </c>
      <c r="F7612" t="s">
        <v>149</v>
      </c>
      <c r="G7612" s="1">
        <v>44017</v>
      </c>
      <c r="H7612" t="s">
        <v>21</v>
      </c>
      <c r="I7612" t="s">
        <v>113</v>
      </c>
      <c r="J7612" s="3" t="s">
        <v>24596</v>
      </c>
      <c r="K7612" t="s">
        <v>62</v>
      </c>
      <c r="M7612" t="s">
        <v>143</v>
      </c>
      <c r="N7612" t="s">
        <v>26</v>
      </c>
      <c r="R7612" t="str">
        <f t="shared" ca="1" si="118"/>
        <v>Sara</v>
      </c>
      <c r="S7612" t="str">
        <f>IFERROR(TEXT(DATEVALUE(LEFT(Table1[[#This Row],[Date of Purchase]],10)), "MMMM"), TEXT(Table1[[#This Row],[Date of Purchase]], "MMMM"))</f>
        <v>July</v>
      </c>
      <c r="T7612" t="str">
        <f>IF(OR(
  AND(Table1[[#This Row],[Ticket Priority]]="Critical", Table1[[#This Row],[Ticket Status]]&lt;&gt;"Closed"),
  AND(Table1[[#This Row],[Ticket Priority]]="High", Table1[[#This Row],[Ticket Status]]="Open")
), "Yes", "No")</f>
        <v>No</v>
      </c>
      <c r="U7612" s="4" t="str">
        <f>IF(Table1[[#This Row],[Ticket Status]]="Closed","Yes","No")</f>
        <v>No</v>
      </c>
      <c r="V7612" s="4" t="str">
        <f>IF(Table1[[#This Row],[Ticket Status]]="Pending Customer Response","Yes","No")</f>
        <v>No</v>
      </c>
      <c r="W7612" s="5">
        <f ca="1">COUNTIFS(Table1[Agent_name],Table1[[#This Row],[Agent_name]],Table1[Month],Table1[[#This Row],[Month]])/160</f>
        <v>0.6875</v>
      </c>
    </row>
    <row r="7613" spans="1:23" x14ac:dyDescent="0.25">
      <c r="A7613">
        <v>7612</v>
      </c>
      <c r="B7613" t="s">
        <v>24597</v>
      </c>
      <c r="C7613" t="s">
        <v>24598</v>
      </c>
      <c r="D7613">
        <v>68</v>
      </c>
      <c r="E7613" t="s">
        <v>19</v>
      </c>
      <c r="F7613" t="s">
        <v>51</v>
      </c>
      <c r="G7613" s="1">
        <v>43927</v>
      </c>
      <c r="H7613" t="s">
        <v>66</v>
      </c>
      <c r="I7613" t="s">
        <v>177</v>
      </c>
      <c r="J7613" s="3" t="s">
        <v>24599</v>
      </c>
      <c r="K7613" t="s">
        <v>62</v>
      </c>
      <c r="M7613" t="s">
        <v>25</v>
      </c>
      <c r="N7613" t="s">
        <v>26</v>
      </c>
      <c r="R7613" t="str">
        <f t="shared" ca="1" si="118"/>
        <v>Meera</v>
      </c>
      <c r="S7613" t="str">
        <f>IFERROR(TEXT(DATEVALUE(LEFT(Table1[[#This Row],[Date of Purchase]],10)), "MMMM"), TEXT(Table1[[#This Row],[Date of Purchase]], "MMMM"))</f>
        <v>April</v>
      </c>
      <c r="T7613" t="str">
        <f>IF(OR(
  AND(Table1[[#This Row],[Ticket Priority]]="Critical", Table1[[#This Row],[Ticket Status]]&lt;&gt;"Closed"),
  AND(Table1[[#This Row],[Ticket Priority]]="High", Table1[[#This Row],[Ticket Status]]="Open")
), "Yes", "No")</f>
        <v>Yes</v>
      </c>
      <c r="U7613" s="4" t="str">
        <f>IF(Table1[[#This Row],[Ticket Status]]="Closed","Yes","No")</f>
        <v>No</v>
      </c>
      <c r="V7613" s="4" t="str">
        <f>IF(Table1[[#This Row],[Ticket Status]]="Pending Customer Response","Yes","No")</f>
        <v>No</v>
      </c>
      <c r="W7613" s="5">
        <f ca="1">COUNTIFS(Table1[Agent_name],Table1[[#This Row],[Agent_name]],Table1[Month],Table1[[#This Row],[Month]])/160</f>
        <v>0.16250000000000001</v>
      </c>
    </row>
    <row r="7614" spans="1:23" x14ac:dyDescent="0.25">
      <c r="A7614">
        <v>7613</v>
      </c>
      <c r="B7614" t="s">
        <v>24600</v>
      </c>
      <c r="C7614" t="s">
        <v>24601</v>
      </c>
      <c r="D7614">
        <v>27</v>
      </c>
      <c r="E7614" t="s">
        <v>58</v>
      </c>
      <c r="F7614" t="s">
        <v>161</v>
      </c>
      <c r="G7614" s="1">
        <v>44127</v>
      </c>
      <c r="H7614" t="s">
        <v>45</v>
      </c>
      <c r="I7614" t="s">
        <v>177</v>
      </c>
      <c r="J7614" s="3" t="s">
        <v>24602</v>
      </c>
      <c r="K7614" t="s">
        <v>39</v>
      </c>
      <c r="L7614" t="s">
        <v>24603</v>
      </c>
      <c r="M7614" t="s">
        <v>143</v>
      </c>
      <c r="N7614" t="s">
        <v>83</v>
      </c>
      <c r="O7614" s="2">
        <v>45078.687858796293</v>
      </c>
      <c r="P7614" s="2">
        <v>45078.158692129633</v>
      </c>
      <c r="Q7614">
        <v>3</v>
      </c>
      <c r="R7614" t="str">
        <f t="shared" ca="1" si="118"/>
        <v>Aisha</v>
      </c>
      <c r="S7614" t="str">
        <f>IFERROR(TEXT(DATEVALUE(LEFT(Table1[[#This Row],[Date of Purchase]],10)), "MMMM"), TEXT(Table1[[#This Row],[Date of Purchase]], "MMMM"))</f>
        <v>October</v>
      </c>
      <c r="T7614" t="str">
        <f>IF(OR(
  AND(Table1[[#This Row],[Ticket Priority]]="Critical", Table1[[#This Row],[Ticket Status]]&lt;&gt;"Closed"),
  AND(Table1[[#This Row],[Ticket Priority]]="High", Table1[[#This Row],[Ticket Status]]="Open")
), "Yes", "No")</f>
        <v>No</v>
      </c>
      <c r="U7614" s="4" t="str">
        <f>IF(Table1[[#This Row],[Ticket Status]]="Closed","Yes","No")</f>
        <v>Yes</v>
      </c>
      <c r="V7614" s="4" t="str">
        <f>IF(Table1[[#This Row],[Ticket Status]]="Pending Customer Response","Yes","No")</f>
        <v>No</v>
      </c>
      <c r="W7614" s="5">
        <f ca="1">COUNTIFS(Table1[Agent_name],Table1[[#This Row],[Agent_name]],Table1[Month],Table1[[#This Row],[Month]])/160</f>
        <v>0.85624999999999996</v>
      </c>
    </row>
    <row r="7615" spans="1:23" x14ac:dyDescent="0.25">
      <c r="A7615">
        <v>7614</v>
      </c>
      <c r="B7615" t="s">
        <v>24604</v>
      </c>
      <c r="C7615" t="s">
        <v>24605</v>
      </c>
      <c r="D7615">
        <v>62</v>
      </c>
      <c r="E7615" t="s">
        <v>29</v>
      </c>
      <c r="F7615" t="s">
        <v>456</v>
      </c>
      <c r="G7615" s="1">
        <v>44297</v>
      </c>
      <c r="H7615" t="s">
        <v>45</v>
      </c>
      <c r="I7615" t="s">
        <v>72</v>
      </c>
      <c r="J7615" s="3" t="s">
        <v>1004</v>
      </c>
      <c r="K7615" t="s">
        <v>62</v>
      </c>
      <c r="M7615" t="s">
        <v>41</v>
      </c>
      <c r="N7615" t="s">
        <v>83</v>
      </c>
      <c r="R7615" t="str">
        <f t="shared" ca="1" si="118"/>
        <v>Ravi</v>
      </c>
      <c r="S7615" t="str">
        <f>IFERROR(TEXT(DATEVALUE(LEFT(Table1[[#This Row],[Date of Purchase]],10)), "MMMM"), TEXT(Table1[[#This Row],[Date of Purchase]], "MMMM"))</f>
        <v>April</v>
      </c>
      <c r="T7615" t="str">
        <f>IF(OR(
  AND(Table1[[#This Row],[Ticket Priority]]="Critical", Table1[[#This Row],[Ticket Status]]&lt;&gt;"Closed"),
  AND(Table1[[#This Row],[Ticket Priority]]="High", Table1[[#This Row],[Ticket Status]]="Open")
), "Yes", "No")</f>
        <v>No</v>
      </c>
      <c r="U7615" s="4" t="str">
        <f>IF(Table1[[#This Row],[Ticket Status]]="Closed","Yes","No")</f>
        <v>No</v>
      </c>
      <c r="V7615" s="4" t="str">
        <f>IF(Table1[[#This Row],[Ticket Status]]="Pending Customer Response","Yes","No")</f>
        <v>No</v>
      </c>
      <c r="W7615" s="5">
        <f ca="1">COUNTIFS(Table1[Agent_name],Table1[[#This Row],[Agent_name]],Table1[Month],Table1[[#This Row],[Month]])/160</f>
        <v>0.625</v>
      </c>
    </row>
    <row r="7616" spans="1:23" x14ac:dyDescent="0.25">
      <c r="A7616">
        <v>7615</v>
      </c>
      <c r="B7616" t="s">
        <v>24606</v>
      </c>
      <c r="C7616" t="s">
        <v>24607</v>
      </c>
      <c r="D7616">
        <v>36</v>
      </c>
      <c r="E7616" t="s">
        <v>58</v>
      </c>
      <c r="F7616" t="s">
        <v>117</v>
      </c>
      <c r="G7616" s="1">
        <v>43917</v>
      </c>
      <c r="H7616" t="s">
        <v>21</v>
      </c>
      <c r="I7616" t="s">
        <v>177</v>
      </c>
      <c r="J7616" s="3" t="s">
        <v>24608</v>
      </c>
      <c r="K7616" t="s">
        <v>39</v>
      </c>
      <c r="L7616" t="s">
        <v>24609</v>
      </c>
      <c r="M7616" t="s">
        <v>89</v>
      </c>
      <c r="N7616" t="s">
        <v>83</v>
      </c>
      <c r="O7616" s="2">
        <v>45078.735798611109</v>
      </c>
      <c r="P7616" s="2">
        <v>45078.481631944444</v>
      </c>
      <c r="Q7616">
        <v>2</v>
      </c>
      <c r="R7616" t="str">
        <f t="shared" ca="1" si="118"/>
        <v>Sara</v>
      </c>
      <c r="S7616" t="str">
        <f>IFERROR(TEXT(DATEVALUE(LEFT(Table1[[#This Row],[Date of Purchase]],10)), "MMMM"), TEXT(Table1[[#This Row],[Date of Purchase]], "MMMM"))</f>
        <v>March</v>
      </c>
      <c r="T7616" t="str">
        <f>IF(OR(
  AND(Table1[[#This Row],[Ticket Priority]]="Critical", Table1[[#This Row],[Ticket Status]]&lt;&gt;"Closed"),
  AND(Table1[[#This Row],[Ticket Priority]]="High", Table1[[#This Row],[Ticket Status]]="Open")
), "Yes", "No")</f>
        <v>No</v>
      </c>
      <c r="U7616" s="4" t="str">
        <f>IF(Table1[[#This Row],[Ticket Status]]="Closed","Yes","No")</f>
        <v>Yes</v>
      </c>
      <c r="V7616" s="4" t="str">
        <f>IF(Table1[[#This Row],[Ticket Status]]="Pending Customer Response","Yes","No")</f>
        <v>No</v>
      </c>
      <c r="W7616" s="5">
        <f ca="1">COUNTIFS(Table1[Agent_name],Table1[[#This Row],[Agent_name]],Table1[Month],Table1[[#This Row],[Month]])/160</f>
        <v>0.55625000000000002</v>
      </c>
    </row>
    <row r="7617" spans="1:23" x14ac:dyDescent="0.25">
      <c r="A7617">
        <v>7616</v>
      </c>
      <c r="B7617" t="s">
        <v>13692</v>
      </c>
      <c r="C7617" t="s">
        <v>24610</v>
      </c>
      <c r="D7617">
        <v>68</v>
      </c>
      <c r="E7617" t="s">
        <v>19</v>
      </c>
      <c r="F7617" t="s">
        <v>125</v>
      </c>
      <c r="G7617" s="1">
        <v>44419</v>
      </c>
      <c r="H7617" t="s">
        <v>45</v>
      </c>
      <c r="I7617" t="s">
        <v>72</v>
      </c>
      <c r="J7617" s="3" t="s">
        <v>24611</v>
      </c>
      <c r="K7617" t="s">
        <v>24</v>
      </c>
      <c r="M7617" t="s">
        <v>89</v>
      </c>
      <c r="N7617" t="s">
        <v>33</v>
      </c>
      <c r="O7617" s="2">
        <v>45078.976099537038</v>
      </c>
      <c r="R7617" t="str">
        <f t="shared" ca="1" si="118"/>
        <v>Mohit</v>
      </c>
      <c r="S7617" t="str">
        <f>IFERROR(TEXT(DATEVALUE(LEFT(Table1[[#This Row],[Date of Purchase]],10)), "MMMM"), TEXT(Table1[[#This Row],[Date of Purchase]], "MMMM"))</f>
        <v>August</v>
      </c>
      <c r="T7617" t="str">
        <f>IF(OR(
  AND(Table1[[#This Row],[Ticket Priority]]="Critical", Table1[[#This Row],[Ticket Status]]&lt;&gt;"Closed"),
  AND(Table1[[#This Row],[Ticket Priority]]="High", Table1[[#This Row],[Ticket Status]]="Open")
), "Yes", "No")</f>
        <v>No</v>
      </c>
      <c r="U7617" s="4" t="str">
        <f>IF(Table1[[#This Row],[Ticket Status]]="Closed","Yes","No")</f>
        <v>No</v>
      </c>
      <c r="V7617" s="4" t="str">
        <f>IF(Table1[[#This Row],[Ticket Status]]="Pending Customer Response","Yes","No")</f>
        <v>Yes</v>
      </c>
      <c r="W7617" s="5">
        <f ca="1">COUNTIFS(Table1[Agent_name],Table1[[#This Row],[Agent_name]],Table1[Month],Table1[[#This Row],[Month]])/160</f>
        <v>0.46250000000000002</v>
      </c>
    </row>
    <row r="7618" spans="1:23" x14ac:dyDescent="0.25">
      <c r="A7618">
        <v>7617</v>
      </c>
      <c r="B7618" t="s">
        <v>24612</v>
      </c>
      <c r="C7618" t="s">
        <v>24613</v>
      </c>
      <c r="D7618">
        <v>24</v>
      </c>
      <c r="E7618" t="s">
        <v>29</v>
      </c>
      <c r="F7618" t="s">
        <v>219</v>
      </c>
      <c r="G7618" s="1">
        <v>43981</v>
      </c>
      <c r="H7618" t="s">
        <v>21</v>
      </c>
      <c r="I7618" t="s">
        <v>22</v>
      </c>
      <c r="J7618" s="3" t="s">
        <v>24614</v>
      </c>
      <c r="K7618" t="s">
        <v>62</v>
      </c>
      <c r="M7618" t="s">
        <v>89</v>
      </c>
      <c r="N7618" t="s">
        <v>55</v>
      </c>
      <c r="R7618" t="str">
        <f t="shared" ref="R7618:R7681" ca="1" si="119">CHOOSE(
RANDBETWEEN(1,20),
"Aisha","Aisha","Aisha","Aisha",
"Ravi","Ravi","Ravi",
"Sara","Sara","Sara",
"Mohit","Mohit",
"Priya","Priya",
"Arjun",
"Neha","Rahul","Divya","Karan","Meera","Sanjay"
)</f>
        <v>Priya</v>
      </c>
      <c r="S7618" t="str">
        <f>IFERROR(TEXT(DATEVALUE(LEFT(Table1[[#This Row],[Date of Purchase]],10)), "MMMM"), TEXT(Table1[[#This Row],[Date of Purchase]], "MMMM"))</f>
        <v>May</v>
      </c>
      <c r="T7618" t="str">
        <f>IF(OR(
  AND(Table1[[#This Row],[Ticket Priority]]="Critical", Table1[[#This Row],[Ticket Status]]&lt;&gt;"Closed"),
  AND(Table1[[#This Row],[Ticket Priority]]="High", Table1[[#This Row],[Ticket Status]]="Open")
), "Yes", "No")</f>
        <v>Yes</v>
      </c>
      <c r="U7618" s="4" t="str">
        <f>IF(Table1[[#This Row],[Ticket Status]]="Closed","Yes","No")</f>
        <v>No</v>
      </c>
      <c r="V7618" s="4" t="str">
        <f>IF(Table1[[#This Row],[Ticket Status]]="Pending Customer Response","Yes","No")</f>
        <v>No</v>
      </c>
      <c r="W7618" s="5">
        <f ca="1">COUNTIFS(Table1[Agent_name],Table1[[#This Row],[Agent_name]],Table1[Month],Table1[[#This Row],[Month]])/160</f>
        <v>0.40625</v>
      </c>
    </row>
    <row r="7619" spans="1:23" x14ac:dyDescent="0.25">
      <c r="A7619">
        <v>7618</v>
      </c>
      <c r="B7619" t="s">
        <v>24615</v>
      </c>
      <c r="C7619" t="s">
        <v>24616</v>
      </c>
      <c r="D7619">
        <v>61</v>
      </c>
      <c r="E7619" t="s">
        <v>29</v>
      </c>
      <c r="F7619" t="s">
        <v>71</v>
      </c>
      <c r="G7619" s="1">
        <v>44298</v>
      </c>
      <c r="H7619" t="s">
        <v>67</v>
      </c>
      <c r="I7619" t="s">
        <v>77</v>
      </c>
      <c r="J7619" s="3" t="s">
        <v>24617</v>
      </c>
      <c r="K7619" t="s">
        <v>39</v>
      </c>
      <c r="L7619" t="s">
        <v>24618</v>
      </c>
      <c r="M7619" t="s">
        <v>41</v>
      </c>
      <c r="N7619" t="s">
        <v>26</v>
      </c>
      <c r="O7619" s="2">
        <v>45078.262233796297</v>
      </c>
      <c r="P7619" s="2">
        <v>45078.165011574078</v>
      </c>
      <c r="Q7619">
        <v>1</v>
      </c>
      <c r="R7619" t="str">
        <f t="shared" ca="1" si="119"/>
        <v>Priya</v>
      </c>
      <c r="S7619" t="str">
        <f>IFERROR(TEXT(DATEVALUE(LEFT(Table1[[#This Row],[Date of Purchase]],10)), "MMMM"), TEXT(Table1[[#This Row],[Date of Purchase]], "MMMM"))</f>
        <v>April</v>
      </c>
      <c r="T7619" t="str">
        <f>IF(OR(
  AND(Table1[[#This Row],[Ticket Priority]]="Critical", Table1[[#This Row],[Ticket Status]]&lt;&gt;"Closed"),
  AND(Table1[[#This Row],[Ticket Priority]]="High", Table1[[#This Row],[Ticket Status]]="Open")
), "Yes", "No")</f>
        <v>No</v>
      </c>
      <c r="U7619" s="4" t="str">
        <f>IF(Table1[[#This Row],[Ticket Status]]="Closed","Yes","No")</f>
        <v>Yes</v>
      </c>
      <c r="V7619" s="4" t="str">
        <f>IF(Table1[[#This Row],[Ticket Status]]="Pending Customer Response","Yes","No")</f>
        <v>No</v>
      </c>
      <c r="W7619" s="5">
        <f ca="1">COUNTIFS(Table1[Agent_name],Table1[[#This Row],[Agent_name]],Table1[Month],Table1[[#This Row],[Month]])/160</f>
        <v>0.48749999999999999</v>
      </c>
    </row>
    <row r="7620" spans="1:23" x14ac:dyDescent="0.25">
      <c r="A7620">
        <v>7619</v>
      </c>
      <c r="B7620" t="s">
        <v>24619</v>
      </c>
      <c r="C7620" t="s">
        <v>24620</v>
      </c>
      <c r="D7620">
        <v>25</v>
      </c>
      <c r="E7620" t="s">
        <v>19</v>
      </c>
      <c r="F7620" t="s">
        <v>699</v>
      </c>
      <c r="G7620" s="1">
        <v>44146</v>
      </c>
      <c r="H7620" t="s">
        <v>45</v>
      </c>
      <c r="I7620" t="s">
        <v>52</v>
      </c>
      <c r="J7620" s="3" t="s">
        <v>24621</v>
      </c>
      <c r="K7620" t="s">
        <v>39</v>
      </c>
      <c r="L7620" t="s">
        <v>24622</v>
      </c>
      <c r="M7620" t="s">
        <v>143</v>
      </c>
      <c r="N7620" t="s">
        <v>83</v>
      </c>
      <c r="O7620" s="2">
        <v>45078.205995370372</v>
      </c>
      <c r="P7620" s="2">
        <v>45078.504606481481</v>
      </c>
      <c r="Q7620">
        <v>1</v>
      </c>
      <c r="R7620" t="str">
        <f t="shared" ca="1" si="119"/>
        <v>Karan</v>
      </c>
      <c r="S7620" t="str">
        <f>IFERROR(TEXT(DATEVALUE(LEFT(Table1[[#This Row],[Date of Purchase]],10)), "MMMM"), TEXT(Table1[[#This Row],[Date of Purchase]], "MMMM"))</f>
        <v>November</v>
      </c>
      <c r="T7620" t="str">
        <f>IF(OR(
  AND(Table1[[#This Row],[Ticket Priority]]="Critical", Table1[[#This Row],[Ticket Status]]&lt;&gt;"Closed"),
  AND(Table1[[#This Row],[Ticket Priority]]="High", Table1[[#This Row],[Ticket Status]]="Open")
), "Yes", "No")</f>
        <v>No</v>
      </c>
      <c r="U7620" s="4" t="str">
        <f>IF(Table1[[#This Row],[Ticket Status]]="Closed","Yes","No")</f>
        <v>Yes</v>
      </c>
      <c r="V7620" s="4" t="str">
        <f>IF(Table1[[#This Row],[Ticket Status]]="Pending Customer Response","Yes","No")</f>
        <v>No</v>
      </c>
      <c r="W7620" s="5">
        <f ca="1">COUNTIFS(Table1[Agent_name],Table1[[#This Row],[Agent_name]],Table1[Month],Table1[[#This Row],[Month]])/160</f>
        <v>0.1875</v>
      </c>
    </row>
    <row r="7621" spans="1:23" x14ac:dyDescent="0.25">
      <c r="A7621">
        <v>7620</v>
      </c>
      <c r="B7621" t="s">
        <v>24623</v>
      </c>
      <c r="C7621" t="s">
        <v>24624</v>
      </c>
      <c r="D7621">
        <v>52</v>
      </c>
      <c r="E7621" t="s">
        <v>19</v>
      </c>
      <c r="F7621" t="s">
        <v>456</v>
      </c>
      <c r="G7621" s="1">
        <v>43924</v>
      </c>
      <c r="H7621" t="s">
        <v>66</v>
      </c>
      <c r="I7621" t="s">
        <v>177</v>
      </c>
      <c r="J7621" s="3" t="s">
        <v>24625</v>
      </c>
      <c r="K7621" t="s">
        <v>24</v>
      </c>
      <c r="M7621" t="s">
        <v>143</v>
      </c>
      <c r="N7621" t="s">
        <v>83</v>
      </c>
      <c r="O7621" s="2">
        <v>45078.481712962966</v>
      </c>
      <c r="R7621" t="str">
        <f t="shared" ca="1" si="119"/>
        <v>Mohit</v>
      </c>
      <c r="S7621" t="str">
        <f>IFERROR(TEXT(DATEVALUE(LEFT(Table1[[#This Row],[Date of Purchase]],10)), "MMMM"), TEXT(Table1[[#This Row],[Date of Purchase]], "MMMM"))</f>
        <v>April</v>
      </c>
      <c r="T7621" t="str">
        <f>IF(OR(
  AND(Table1[[#This Row],[Ticket Priority]]="Critical", Table1[[#This Row],[Ticket Status]]&lt;&gt;"Closed"),
  AND(Table1[[#This Row],[Ticket Priority]]="High", Table1[[#This Row],[Ticket Status]]="Open")
), "Yes", "No")</f>
        <v>No</v>
      </c>
      <c r="U7621" s="4" t="str">
        <f>IF(Table1[[#This Row],[Ticket Status]]="Closed","Yes","No")</f>
        <v>No</v>
      </c>
      <c r="V7621" s="4" t="str">
        <f>IF(Table1[[#This Row],[Ticket Status]]="Pending Customer Response","Yes","No")</f>
        <v>Yes</v>
      </c>
      <c r="W7621" s="5">
        <f ca="1">COUNTIFS(Table1[Agent_name],Table1[[#This Row],[Agent_name]],Table1[Month],Table1[[#This Row],[Month]])/160</f>
        <v>0.45</v>
      </c>
    </row>
    <row r="7622" spans="1:23" x14ac:dyDescent="0.25">
      <c r="A7622">
        <v>7621</v>
      </c>
      <c r="B7622" t="s">
        <v>24626</v>
      </c>
      <c r="C7622" t="s">
        <v>12346</v>
      </c>
      <c r="D7622">
        <v>68</v>
      </c>
      <c r="E7622" t="s">
        <v>29</v>
      </c>
      <c r="F7622" t="s">
        <v>149</v>
      </c>
      <c r="G7622" s="1">
        <v>43986</v>
      </c>
      <c r="H7622" t="s">
        <v>67</v>
      </c>
      <c r="I7622" t="s">
        <v>59</v>
      </c>
      <c r="J7622" s="3" t="s">
        <v>24627</v>
      </c>
      <c r="K7622" t="s">
        <v>62</v>
      </c>
      <c r="M7622" t="s">
        <v>143</v>
      </c>
      <c r="N7622" t="s">
        <v>83</v>
      </c>
      <c r="R7622" t="str">
        <f t="shared" ca="1" si="119"/>
        <v>Sara</v>
      </c>
      <c r="S7622" t="str">
        <f>IFERROR(TEXT(DATEVALUE(LEFT(Table1[[#This Row],[Date of Purchase]],10)), "MMMM"), TEXT(Table1[[#This Row],[Date of Purchase]], "MMMM"))</f>
        <v>June</v>
      </c>
      <c r="T7622" t="str">
        <f>IF(OR(
  AND(Table1[[#This Row],[Ticket Priority]]="Critical", Table1[[#This Row],[Ticket Status]]&lt;&gt;"Closed"),
  AND(Table1[[#This Row],[Ticket Priority]]="High", Table1[[#This Row],[Ticket Status]]="Open")
), "Yes", "No")</f>
        <v>No</v>
      </c>
      <c r="U7622" s="4" t="str">
        <f>IF(Table1[[#This Row],[Ticket Status]]="Closed","Yes","No")</f>
        <v>No</v>
      </c>
      <c r="V7622" s="4" t="str">
        <f>IF(Table1[[#This Row],[Ticket Status]]="Pending Customer Response","Yes","No")</f>
        <v>No</v>
      </c>
      <c r="W7622" s="5">
        <f ca="1">COUNTIFS(Table1[Agent_name],Table1[[#This Row],[Agent_name]],Table1[Month],Table1[[#This Row],[Month]])/160</f>
        <v>0.65</v>
      </c>
    </row>
    <row r="7623" spans="1:23" x14ac:dyDescent="0.25">
      <c r="A7623">
        <v>7622</v>
      </c>
      <c r="B7623" t="s">
        <v>24628</v>
      </c>
      <c r="C7623" t="s">
        <v>24629</v>
      </c>
      <c r="D7623">
        <v>29</v>
      </c>
      <c r="E7623" t="s">
        <v>19</v>
      </c>
      <c r="F7623" t="s">
        <v>125</v>
      </c>
      <c r="G7623" s="1">
        <v>44540</v>
      </c>
      <c r="H7623" t="s">
        <v>66</v>
      </c>
      <c r="I7623" t="s">
        <v>60</v>
      </c>
      <c r="J7623" s="3" t="s">
        <v>24630</v>
      </c>
      <c r="K7623" t="s">
        <v>24</v>
      </c>
      <c r="M7623" t="s">
        <v>89</v>
      </c>
      <c r="N7623" t="s">
        <v>55</v>
      </c>
      <c r="O7623" s="2">
        <v>45078.067152777781</v>
      </c>
      <c r="R7623" t="str">
        <f t="shared" ca="1" si="119"/>
        <v>Mohit</v>
      </c>
      <c r="S7623" t="str">
        <f>IFERROR(TEXT(DATEVALUE(LEFT(Table1[[#This Row],[Date of Purchase]],10)), "MMMM"), TEXT(Table1[[#This Row],[Date of Purchase]], "MMMM"))</f>
        <v>December</v>
      </c>
      <c r="T7623" t="str">
        <f>IF(OR(
  AND(Table1[[#This Row],[Ticket Priority]]="Critical", Table1[[#This Row],[Ticket Status]]&lt;&gt;"Closed"),
  AND(Table1[[#This Row],[Ticket Priority]]="High", Table1[[#This Row],[Ticket Status]]="Open")
), "Yes", "No")</f>
        <v>No</v>
      </c>
      <c r="U7623" s="4" t="str">
        <f>IF(Table1[[#This Row],[Ticket Status]]="Closed","Yes","No")</f>
        <v>No</v>
      </c>
      <c r="V7623" s="4" t="str">
        <f>IF(Table1[[#This Row],[Ticket Status]]="Pending Customer Response","Yes","No")</f>
        <v>Yes</v>
      </c>
      <c r="W7623" s="5">
        <f ca="1">COUNTIFS(Table1[Agent_name],Table1[[#This Row],[Agent_name]],Table1[Month],Table1[[#This Row],[Month]])/160</f>
        <v>0.44374999999999998</v>
      </c>
    </row>
    <row r="7624" spans="1:23" x14ac:dyDescent="0.25">
      <c r="A7624">
        <v>7623</v>
      </c>
      <c r="B7624" t="s">
        <v>24631</v>
      </c>
      <c r="C7624" t="s">
        <v>24632</v>
      </c>
      <c r="D7624">
        <v>30</v>
      </c>
      <c r="E7624" t="s">
        <v>58</v>
      </c>
      <c r="F7624" t="s">
        <v>223</v>
      </c>
      <c r="G7624" s="1">
        <v>44259</v>
      </c>
      <c r="H7624" t="s">
        <v>45</v>
      </c>
      <c r="I7624" t="s">
        <v>31</v>
      </c>
      <c r="J7624" s="3" t="s">
        <v>24633</v>
      </c>
      <c r="K7624" t="s">
        <v>62</v>
      </c>
      <c r="M7624" t="s">
        <v>41</v>
      </c>
      <c r="N7624" t="s">
        <v>33</v>
      </c>
      <c r="R7624" t="str">
        <f t="shared" ca="1" si="119"/>
        <v>Sara</v>
      </c>
      <c r="S7624" t="str">
        <f>IFERROR(TEXT(DATEVALUE(LEFT(Table1[[#This Row],[Date of Purchase]],10)), "MMMM"), TEXT(Table1[[#This Row],[Date of Purchase]], "MMMM"))</f>
        <v>March</v>
      </c>
      <c r="T7624" t="str">
        <f>IF(OR(
  AND(Table1[[#This Row],[Ticket Priority]]="Critical", Table1[[#This Row],[Ticket Status]]&lt;&gt;"Closed"),
  AND(Table1[[#This Row],[Ticket Priority]]="High", Table1[[#This Row],[Ticket Status]]="Open")
), "Yes", "No")</f>
        <v>No</v>
      </c>
      <c r="U7624" s="4" t="str">
        <f>IF(Table1[[#This Row],[Ticket Status]]="Closed","Yes","No")</f>
        <v>No</v>
      </c>
      <c r="V7624" s="4" t="str">
        <f>IF(Table1[[#This Row],[Ticket Status]]="Pending Customer Response","Yes","No")</f>
        <v>No</v>
      </c>
      <c r="W7624" s="5">
        <f ca="1">COUNTIFS(Table1[Agent_name],Table1[[#This Row],[Agent_name]],Table1[Month],Table1[[#This Row],[Month]])/160</f>
        <v>0.55625000000000002</v>
      </c>
    </row>
    <row r="7625" spans="1:23" x14ac:dyDescent="0.25">
      <c r="A7625">
        <v>7624</v>
      </c>
      <c r="B7625" t="s">
        <v>24634</v>
      </c>
      <c r="C7625" t="s">
        <v>24635</v>
      </c>
      <c r="D7625">
        <v>22</v>
      </c>
      <c r="E7625" t="s">
        <v>29</v>
      </c>
      <c r="F7625" t="s">
        <v>207</v>
      </c>
      <c r="G7625" s="1">
        <v>44550</v>
      </c>
      <c r="H7625" t="s">
        <v>67</v>
      </c>
      <c r="I7625" t="s">
        <v>46</v>
      </c>
      <c r="J7625" s="3" t="s">
        <v>24636</v>
      </c>
      <c r="K7625" t="s">
        <v>24</v>
      </c>
      <c r="M7625" t="s">
        <v>41</v>
      </c>
      <c r="N7625" t="s">
        <v>26</v>
      </c>
      <c r="O7625" s="2">
        <v>45078.366481481484</v>
      </c>
      <c r="R7625" t="str">
        <f t="shared" ca="1" si="119"/>
        <v>Rahul</v>
      </c>
      <c r="S7625" t="str">
        <f>IFERROR(TEXT(DATEVALUE(LEFT(Table1[[#This Row],[Date of Purchase]],10)), "MMMM"), TEXT(Table1[[#This Row],[Date of Purchase]], "MMMM"))</f>
        <v>December</v>
      </c>
      <c r="T7625" t="str">
        <f>IF(OR(
  AND(Table1[[#This Row],[Ticket Priority]]="Critical", Table1[[#This Row],[Ticket Status]]&lt;&gt;"Closed"),
  AND(Table1[[#This Row],[Ticket Priority]]="High", Table1[[#This Row],[Ticket Status]]="Open")
), "Yes", "No")</f>
        <v>No</v>
      </c>
      <c r="U7625" s="4" t="str">
        <f>IF(Table1[[#This Row],[Ticket Status]]="Closed","Yes","No")</f>
        <v>No</v>
      </c>
      <c r="V7625" s="4" t="str">
        <f>IF(Table1[[#This Row],[Ticket Status]]="Pending Customer Response","Yes","No")</f>
        <v>Yes</v>
      </c>
      <c r="W7625" s="5">
        <f ca="1">COUNTIFS(Table1[Agent_name],Table1[[#This Row],[Agent_name]],Table1[Month],Table1[[#This Row],[Month]])/160</f>
        <v>0.23125000000000001</v>
      </c>
    </row>
    <row r="7626" spans="1:23" x14ac:dyDescent="0.25">
      <c r="A7626">
        <v>7625</v>
      </c>
      <c r="B7626" t="s">
        <v>24637</v>
      </c>
      <c r="C7626" t="s">
        <v>24638</v>
      </c>
      <c r="D7626">
        <v>53</v>
      </c>
      <c r="E7626" t="s">
        <v>19</v>
      </c>
      <c r="F7626" t="s">
        <v>699</v>
      </c>
      <c r="G7626" s="1">
        <v>44443</v>
      </c>
      <c r="H7626" t="s">
        <v>67</v>
      </c>
      <c r="I7626" t="s">
        <v>177</v>
      </c>
      <c r="J7626" s="3" t="s">
        <v>24639</v>
      </c>
      <c r="K7626" t="s">
        <v>39</v>
      </c>
      <c r="L7626" t="s">
        <v>24640</v>
      </c>
      <c r="M7626" t="s">
        <v>143</v>
      </c>
      <c r="N7626" t="s">
        <v>33</v>
      </c>
      <c r="O7626" s="2">
        <v>45078.976909722223</v>
      </c>
      <c r="P7626" s="2">
        <v>45078.670659722222</v>
      </c>
      <c r="Q7626">
        <v>2</v>
      </c>
      <c r="R7626" t="str">
        <f t="shared" ca="1" si="119"/>
        <v>Sara</v>
      </c>
      <c r="S7626" t="str">
        <f>IFERROR(TEXT(DATEVALUE(LEFT(Table1[[#This Row],[Date of Purchase]],10)), "MMMM"), TEXT(Table1[[#This Row],[Date of Purchase]], "MMMM"))</f>
        <v>September</v>
      </c>
      <c r="T7626" t="str">
        <f>IF(OR(
  AND(Table1[[#This Row],[Ticket Priority]]="Critical", Table1[[#This Row],[Ticket Status]]&lt;&gt;"Closed"),
  AND(Table1[[#This Row],[Ticket Priority]]="High", Table1[[#This Row],[Ticket Status]]="Open")
), "Yes", "No")</f>
        <v>No</v>
      </c>
      <c r="U7626" s="4" t="str">
        <f>IF(Table1[[#This Row],[Ticket Status]]="Closed","Yes","No")</f>
        <v>Yes</v>
      </c>
      <c r="V7626" s="4" t="str">
        <f>IF(Table1[[#This Row],[Ticket Status]]="Pending Customer Response","Yes","No")</f>
        <v>No</v>
      </c>
      <c r="W7626" s="5">
        <f ca="1">COUNTIFS(Table1[Agent_name],Table1[[#This Row],[Agent_name]],Table1[Month],Table1[[#This Row],[Month]])/160</f>
        <v>0.65</v>
      </c>
    </row>
    <row r="7627" spans="1:23" x14ac:dyDescent="0.25">
      <c r="A7627">
        <v>7626</v>
      </c>
      <c r="B7627" t="s">
        <v>7059</v>
      </c>
      <c r="C7627" t="s">
        <v>24641</v>
      </c>
      <c r="D7627">
        <v>59</v>
      </c>
      <c r="E7627" t="s">
        <v>29</v>
      </c>
      <c r="F7627" t="s">
        <v>339</v>
      </c>
      <c r="G7627" s="1">
        <v>43980</v>
      </c>
      <c r="H7627" t="s">
        <v>45</v>
      </c>
      <c r="I7627" t="s">
        <v>141</v>
      </c>
      <c r="J7627" s="3" t="s">
        <v>2112</v>
      </c>
      <c r="K7627" t="s">
        <v>24</v>
      </c>
      <c r="M7627" t="s">
        <v>143</v>
      </c>
      <c r="N7627" t="s">
        <v>33</v>
      </c>
      <c r="O7627" s="2">
        <v>45078.605381944442</v>
      </c>
      <c r="R7627" t="str">
        <f t="shared" ca="1" si="119"/>
        <v>Mohit</v>
      </c>
      <c r="S7627" t="str">
        <f>IFERROR(TEXT(DATEVALUE(LEFT(Table1[[#This Row],[Date of Purchase]],10)), "MMMM"), TEXT(Table1[[#This Row],[Date of Purchase]], "MMMM"))</f>
        <v>May</v>
      </c>
      <c r="T7627" t="str">
        <f>IF(OR(
  AND(Table1[[#This Row],[Ticket Priority]]="Critical", Table1[[#This Row],[Ticket Status]]&lt;&gt;"Closed"),
  AND(Table1[[#This Row],[Ticket Priority]]="High", Table1[[#This Row],[Ticket Status]]="Open")
), "Yes", "No")</f>
        <v>No</v>
      </c>
      <c r="U7627" s="4" t="str">
        <f>IF(Table1[[#This Row],[Ticket Status]]="Closed","Yes","No")</f>
        <v>No</v>
      </c>
      <c r="V7627" s="4" t="str">
        <f>IF(Table1[[#This Row],[Ticket Status]]="Pending Customer Response","Yes","No")</f>
        <v>Yes</v>
      </c>
      <c r="W7627" s="5">
        <f ca="1">COUNTIFS(Table1[Agent_name],Table1[[#This Row],[Agent_name]],Table1[Month],Table1[[#This Row],[Month]])/160</f>
        <v>0.45624999999999999</v>
      </c>
    </row>
    <row r="7628" spans="1:23" x14ac:dyDescent="0.25">
      <c r="A7628">
        <v>7627</v>
      </c>
      <c r="B7628" t="s">
        <v>24642</v>
      </c>
      <c r="C7628" t="s">
        <v>24643</v>
      </c>
      <c r="D7628">
        <v>44</v>
      </c>
      <c r="E7628" t="s">
        <v>58</v>
      </c>
      <c r="F7628" t="s">
        <v>173</v>
      </c>
      <c r="G7628" s="1">
        <v>44135</v>
      </c>
      <c r="H7628" t="s">
        <v>45</v>
      </c>
      <c r="I7628" t="s">
        <v>67</v>
      </c>
      <c r="J7628" s="3" t="s">
        <v>24644</v>
      </c>
      <c r="K7628" t="s">
        <v>62</v>
      </c>
      <c r="M7628" t="s">
        <v>25</v>
      </c>
      <c r="N7628" t="s">
        <v>55</v>
      </c>
      <c r="R7628" t="str">
        <f t="shared" ca="1" si="119"/>
        <v>Sara</v>
      </c>
      <c r="S7628" t="str">
        <f>IFERROR(TEXT(DATEVALUE(LEFT(Table1[[#This Row],[Date of Purchase]],10)), "MMMM"), TEXT(Table1[[#This Row],[Date of Purchase]], "MMMM"))</f>
        <v>October</v>
      </c>
      <c r="T7628" t="str">
        <f>IF(OR(
  AND(Table1[[#This Row],[Ticket Priority]]="Critical", Table1[[#This Row],[Ticket Status]]&lt;&gt;"Closed"),
  AND(Table1[[#This Row],[Ticket Priority]]="High", Table1[[#This Row],[Ticket Status]]="Open")
), "Yes", "No")</f>
        <v>Yes</v>
      </c>
      <c r="U7628" s="4" t="str">
        <f>IF(Table1[[#This Row],[Ticket Status]]="Closed","Yes","No")</f>
        <v>No</v>
      </c>
      <c r="V7628" s="4" t="str">
        <f>IF(Table1[[#This Row],[Ticket Status]]="Pending Customer Response","Yes","No")</f>
        <v>No</v>
      </c>
      <c r="W7628" s="5">
        <f ca="1">COUNTIFS(Table1[Agent_name],Table1[[#This Row],[Agent_name]],Table1[Month],Table1[[#This Row],[Month]])/160</f>
        <v>0.66874999999999996</v>
      </c>
    </row>
    <row r="7629" spans="1:23" x14ac:dyDescent="0.25">
      <c r="A7629">
        <v>7628</v>
      </c>
      <c r="B7629" t="s">
        <v>24645</v>
      </c>
      <c r="C7629" t="s">
        <v>24646</v>
      </c>
      <c r="D7629">
        <v>31</v>
      </c>
      <c r="E7629" t="s">
        <v>29</v>
      </c>
      <c r="F7629" t="s">
        <v>157</v>
      </c>
      <c r="G7629" s="1">
        <v>43852</v>
      </c>
      <c r="H7629" t="s">
        <v>21</v>
      </c>
      <c r="I7629" t="s">
        <v>141</v>
      </c>
      <c r="J7629" s="3" t="s">
        <v>24647</v>
      </c>
      <c r="K7629" t="s">
        <v>39</v>
      </c>
      <c r="L7629" t="s">
        <v>24648</v>
      </c>
      <c r="M7629" t="s">
        <v>41</v>
      </c>
      <c r="N7629" t="s">
        <v>55</v>
      </c>
      <c r="O7629" s="2">
        <v>45078.067916666667</v>
      </c>
      <c r="P7629" s="2">
        <v>45078.501250000001</v>
      </c>
      <c r="Q7629">
        <v>5</v>
      </c>
      <c r="R7629" t="str">
        <f t="shared" ca="1" si="119"/>
        <v>Aisha</v>
      </c>
      <c r="S7629" t="str">
        <f>IFERROR(TEXT(DATEVALUE(LEFT(Table1[[#This Row],[Date of Purchase]],10)), "MMMM"), TEXT(Table1[[#This Row],[Date of Purchase]], "MMMM"))</f>
        <v>January</v>
      </c>
      <c r="T7629" t="str">
        <f>IF(OR(
  AND(Table1[[#This Row],[Ticket Priority]]="Critical", Table1[[#This Row],[Ticket Status]]&lt;&gt;"Closed"),
  AND(Table1[[#This Row],[Ticket Priority]]="High", Table1[[#This Row],[Ticket Status]]="Open")
), "Yes", "No")</f>
        <v>No</v>
      </c>
      <c r="U7629" s="4" t="str">
        <f>IF(Table1[[#This Row],[Ticket Status]]="Closed","Yes","No")</f>
        <v>Yes</v>
      </c>
      <c r="V7629" s="4" t="str">
        <f>IF(Table1[[#This Row],[Ticket Status]]="Pending Customer Response","Yes","No")</f>
        <v>No</v>
      </c>
      <c r="W7629" s="5">
        <f ca="1">COUNTIFS(Table1[Agent_name],Table1[[#This Row],[Agent_name]],Table1[Month],Table1[[#This Row],[Month]])/160</f>
        <v>0.83125000000000004</v>
      </c>
    </row>
    <row r="7630" spans="1:23" x14ac:dyDescent="0.25">
      <c r="A7630">
        <v>7629</v>
      </c>
      <c r="B7630" t="s">
        <v>24649</v>
      </c>
      <c r="C7630" t="s">
        <v>24650</v>
      </c>
      <c r="D7630">
        <v>33</v>
      </c>
      <c r="E7630" t="s">
        <v>58</v>
      </c>
      <c r="F7630" t="s">
        <v>485</v>
      </c>
      <c r="G7630" s="1">
        <v>44407</v>
      </c>
      <c r="H7630" t="s">
        <v>67</v>
      </c>
      <c r="I7630" t="s">
        <v>177</v>
      </c>
      <c r="J7630" s="3" t="s">
        <v>24651</v>
      </c>
      <c r="K7630" t="s">
        <v>24</v>
      </c>
      <c r="M7630" t="s">
        <v>41</v>
      </c>
      <c r="N7630" t="s">
        <v>26</v>
      </c>
      <c r="O7630" s="2">
        <v>45078.965844907405</v>
      </c>
      <c r="R7630" t="str">
        <f t="shared" ca="1" si="119"/>
        <v>Priya</v>
      </c>
      <c r="S7630" t="str">
        <f>IFERROR(TEXT(DATEVALUE(LEFT(Table1[[#This Row],[Date of Purchase]],10)), "MMMM"), TEXT(Table1[[#This Row],[Date of Purchase]], "MMMM"))</f>
        <v>July</v>
      </c>
      <c r="T7630" t="str">
        <f>IF(OR(
  AND(Table1[[#This Row],[Ticket Priority]]="Critical", Table1[[#This Row],[Ticket Status]]&lt;&gt;"Closed"),
  AND(Table1[[#This Row],[Ticket Priority]]="High", Table1[[#This Row],[Ticket Status]]="Open")
), "Yes", "No")</f>
        <v>No</v>
      </c>
      <c r="U7630" s="4" t="str">
        <f>IF(Table1[[#This Row],[Ticket Status]]="Closed","Yes","No")</f>
        <v>No</v>
      </c>
      <c r="V7630" s="4" t="str">
        <f>IF(Table1[[#This Row],[Ticket Status]]="Pending Customer Response","Yes","No")</f>
        <v>Yes</v>
      </c>
      <c r="W7630" s="5">
        <f ca="1">COUNTIFS(Table1[Agent_name],Table1[[#This Row],[Agent_name]],Table1[Month],Table1[[#This Row],[Month]])/160</f>
        <v>0.45</v>
      </c>
    </row>
    <row r="7631" spans="1:23" x14ac:dyDescent="0.25">
      <c r="A7631">
        <v>7630</v>
      </c>
      <c r="B7631" t="s">
        <v>24652</v>
      </c>
      <c r="C7631" t="s">
        <v>24653</v>
      </c>
      <c r="D7631">
        <v>48</v>
      </c>
      <c r="E7631" t="s">
        <v>19</v>
      </c>
      <c r="F7631" t="s">
        <v>317</v>
      </c>
      <c r="G7631" s="1">
        <v>44460</v>
      </c>
      <c r="H7631" t="s">
        <v>59</v>
      </c>
      <c r="I7631" t="s">
        <v>93</v>
      </c>
      <c r="J7631" s="3" t="s">
        <v>24654</v>
      </c>
      <c r="K7631" t="s">
        <v>39</v>
      </c>
      <c r="L7631" t="s">
        <v>24655</v>
      </c>
      <c r="M7631" t="s">
        <v>143</v>
      </c>
      <c r="N7631" t="s">
        <v>55</v>
      </c>
      <c r="O7631" s="2">
        <v>45078.577662037038</v>
      </c>
      <c r="P7631" s="2">
        <v>45078.486689814818</v>
      </c>
      <c r="Q7631">
        <v>5</v>
      </c>
      <c r="R7631" t="str">
        <f t="shared" ca="1" si="119"/>
        <v>Aisha</v>
      </c>
      <c r="S7631" t="str">
        <f>IFERROR(TEXT(DATEVALUE(LEFT(Table1[[#This Row],[Date of Purchase]],10)), "MMMM"), TEXT(Table1[[#This Row],[Date of Purchase]], "MMMM"))</f>
        <v>September</v>
      </c>
      <c r="T7631" t="str">
        <f>IF(OR(
  AND(Table1[[#This Row],[Ticket Priority]]="Critical", Table1[[#This Row],[Ticket Status]]&lt;&gt;"Closed"),
  AND(Table1[[#This Row],[Ticket Priority]]="High", Table1[[#This Row],[Ticket Status]]="Open")
), "Yes", "No")</f>
        <v>No</v>
      </c>
      <c r="U7631" s="4" t="str">
        <f>IF(Table1[[#This Row],[Ticket Status]]="Closed","Yes","No")</f>
        <v>Yes</v>
      </c>
      <c r="V7631" s="4" t="str">
        <f>IF(Table1[[#This Row],[Ticket Status]]="Pending Customer Response","Yes","No")</f>
        <v>No</v>
      </c>
      <c r="W7631" s="5">
        <f ca="1">COUNTIFS(Table1[Agent_name],Table1[[#This Row],[Agent_name]],Table1[Month],Table1[[#This Row],[Month]])/160</f>
        <v>0.86250000000000004</v>
      </c>
    </row>
    <row r="7632" spans="1:23" x14ac:dyDescent="0.25">
      <c r="A7632">
        <v>7631</v>
      </c>
      <c r="B7632" t="s">
        <v>24656</v>
      </c>
      <c r="C7632" t="s">
        <v>24657</v>
      </c>
      <c r="D7632">
        <v>65</v>
      </c>
      <c r="E7632" t="s">
        <v>19</v>
      </c>
      <c r="F7632" t="s">
        <v>30</v>
      </c>
      <c r="G7632" s="1">
        <v>44312</v>
      </c>
      <c r="H7632" t="s">
        <v>59</v>
      </c>
      <c r="I7632" t="s">
        <v>59</v>
      </c>
      <c r="J7632" s="3" t="s">
        <v>24658</v>
      </c>
      <c r="K7632" t="s">
        <v>62</v>
      </c>
      <c r="M7632" t="s">
        <v>143</v>
      </c>
      <c r="N7632" t="s">
        <v>33</v>
      </c>
      <c r="R7632" t="str">
        <f t="shared" ca="1" si="119"/>
        <v>Sara</v>
      </c>
      <c r="S7632" t="str">
        <f>IFERROR(TEXT(DATEVALUE(LEFT(Table1[[#This Row],[Date of Purchase]],10)), "MMMM"), TEXT(Table1[[#This Row],[Date of Purchase]], "MMMM"))</f>
        <v>April</v>
      </c>
      <c r="T7632" t="str">
        <f>IF(OR(
  AND(Table1[[#This Row],[Ticket Priority]]="Critical", Table1[[#This Row],[Ticket Status]]&lt;&gt;"Closed"),
  AND(Table1[[#This Row],[Ticket Priority]]="High", Table1[[#This Row],[Ticket Status]]="Open")
), "Yes", "No")</f>
        <v>No</v>
      </c>
      <c r="U7632" s="4" t="str">
        <f>IF(Table1[[#This Row],[Ticket Status]]="Closed","Yes","No")</f>
        <v>No</v>
      </c>
      <c r="V7632" s="4" t="str">
        <f>IF(Table1[[#This Row],[Ticket Status]]="Pending Customer Response","Yes","No")</f>
        <v>No</v>
      </c>
      <c r="W7632" s="5">
        <f ca="1">COUNTIFS(Table1[Agent_name],Table1[[#This Row],[Agent_name]],Table1[Month],Table1[[#This Row],[Month]])/160</f>
        <v>0.75624999999999998</v>
      </c>
    </row>
    <row r="7633" spans="1:23" x14ac:dyDescent="0.25">
      <c r="A7633">
        <v>7632</v>
      </c>
      <c r="B7633" t="s">
        <v>24659</v>
      </c>
      <c r="C7633" t="s">
        <v>24660</v>
      </c>
      <c r="D7633">
        <v>32</v>
      </c>
      <c r="E7633" t="s">
        <v>29</v>
      </c>
      <c r="F7633" t="s">
        <v>242</v>
      </c>
      <c r="G7633" s="1">
        <v>43858</v>
      </c>
      <c r="H7633" t="s">
        <v>67</v>
      </c>
      <c r="I7633" t="s">
        <v>37</v>
      </c>
      <c r="J7633" s="3" t="s">
        <v>24661</v>
      </c>
      <c r="K7633" t="s">
        <v>24</v>
      </c>
      <c r="M7633" t="s">
        <v>143</v>
      </c>
      <c r="N7633" t="s">
        <v>55</v>
      </c>
      <c r="O7633" s="2">
        <v>45078.844351851854</v>
      </c>
      <c r="R7633" t="str">
        <f t="shared" ca="1" si="119"/>
        <v>Rahul</v>
      </c>
      <c r="S7633" t="str">
        <f>IFERROR(TEXT(DATEVALUE(LEFT(Table1[[#This Row],[Date of Purchase]],10)), "MMMM"), TEXT(Table1[[#This Row],[Date of Purchase]], "MMMM"))</f>
        <v>January</v>
      </c>
      <c r="T7633" t="str">
        <f>IF(OR(
  AND(Table1[[#This Row],[Ticket Priority]]="Critical", Table1[[#This Row],[Ticket Status]]&lt;&gt;"Closed"),
  AND(Table1[[#This Row],[Ticket Priority]]="High", Table1[[#This Row],[Ticket Status]]="Open")
), "Yes", "No")</f>
        <v>No</v>
      </c>
      <c r="U7633" s="4" t="str">
        <f>IF(Table1[[#This Row],[Ticket Status]]="Closed","Yes","No")</f>
        <v>No</v>
      </c>
      <c r="V7633" s="4" t="str">
        <f>IF(Table1[[#This Row],[Ticket Status]]="Pending Customer Response","Yes","No")</f>
        <v>Yes</v>
      </c>
      <c r="W7633" s="5">
        <f ca="1">COUNTIFS(Table1[Agent_name],Table1[[#This Row],[Agent_name]],Table1[Month],Table1[[#This Row],[Month]])/160</f>
        <v>0.22500000000000001</v>
      </c>
    </row>
    <row r="7634" spans="1:23" x14ac:dyDescent="0.25">
      <c r="A7634">
        <v>7633</v>
      </c>
      <c r="B7634" t="s">
        <v>24662</v>
      </c>
      <c r="C7634" t="s">
        <v>24663</v>
      </c>
      <c r="D7634">
        <v>53</v>
      </c>
      <c r="E7634" t="s">
        <v>58</v>
      </c>
      <c r="F7634" t="s">
        <v>456</v>
      </c>
      <c r="G7634" s="1">
        <v>43868</v>
      </c>
      <c r="H7634" t="s">
        <v>21</v>
      </c>
      <c r="I7634" t="s">
        <v>177</v>
      </c>
      <c r="J7634" s="3" t="s">
        <v>24664</v>
      </c>
      <c r="K7634" t="s">
        <v>24</v>
      </c>
      <c r="M7634" t="s">
        <v>41</v>
      </c>
      <c r="N7634" t="s">
        <v>83</v>
      </c>
      <c r="O7634" s="2">
        <v>45078.841597222221</v>
      </c>
      <c r="R7634" t="str">
        <f t="shared" ca="1" si="119"/>
        <v>Divya</v>
      </c>
      <c r="S7634" t="str">
        <f>IFERROR(TEXT(DATEVALUE(LEFT(Table1[[#This Row],[Date of Purchase]],10)), "MMMM"), TEXT(Table1[[#This Row],[Date of Purchase]], "MMMM"))</f>
        <v>February</v>
      </c>
      <c r="T7634" t="str">
        <f>IF(OR(
  AND(Table1[[#This Row],[Ticket Priority]]="Critical", Table1[[#This Row],[Ticket Status]]&lt;&gt;"Closed"),
  AND(Table1[[#This Row],[Ticket Priority]]="High", Table1[[#This Row],[Ticket Status]]="Open")
), "Yes", "No")</f>
        <v>No</v>
      </c>
      <c r="U7634" s="4" t="str">
        <f>IF(Table1[[#This Row],[Ticket Status]]="Closed","Yes","No")</f>
        <v>No</v>
      </c>
      <c r="V7634" s="4" t="str">
        <f>IF(Table1[[#This Row],[Ticket Status]]="Pending Customer Response","Yes","No")</f>
        <v>Yes</v>
      </c>
      <c r="W7634" s="5">
        <f ca="1">COUNTIFS(Table1[Agent_name],Table1[[#This Row],[Agent_name]],Table1[Month],Table1[[#This Row],[Month]])/160</f>
        <v>0.25624999999999998</v>
      </c>
    </row>
    <row r="7635" spans="1:23" x14ac:dyDescent="0.25">
      <c r="A7635">
        <v>7634</v>
      </c>
      <c r="B7635" t="s">
        <v>24665</v>
      </c>
      <c r="C7635" t="s">
        <v>24666</v>
      </c>
      <c r="D7635">
        <v>35</v>
      </c>
      <c r="E7635" t="s">
        <v>58</v>
      </c>
      <c r="F7635" t="s">
        <v>103</v>
      </c>
      <c r="G7635" s="1">
        <v>44106</v>
      </c>
      <c r="H7635" t="s">
        <v>67</v>
      </c>
      <c r="I7635" t="s">
        <v>37</v>
      </c>
      <c r="J7635" s="3" t="s">
        <v>24667</v>
      </c>
      <c r="K7635" t="s">
        <v>62</v>
      </c>
      <c r="M7635" t="s">
        <v>41</v>
      </c>
      <c r="N7635" t="s">
        <v>55</v>
      </c>
      <c r="R7635" t="str">
        <f t="shared" ca="1" si="119"/>
        <v>Arjun</v>
      </c>
      <c r="S7635" t="str">
        <f>IFERROR(TEXT(DATEVALUE(LEFT(Table1[[#This Row],[Date of Purchase]],10)), "MMMM"), TEXT(Table1[[#This Row],[Date of Purchase]], "MMMM"))</f>
        <v>October</v>
      </c>
      <c r="T7635" t="str">
        <f>IF(OR(
  AND(Table1[[#This Row],[Ticket Priority]]="Critical", Table1[[#This Row],[Ticket Status]]&lt;&gt;"Closed"),
  AND(Table1[[#This Row],[Ticket Priority]]="High", Table1[[#This Row],[Ticket Status]]="Open")
), "Yes", "No")</f>
        <v>No</v>
      </c>
      <c r="U7635" s="4" t="str">
        <f>IF(Table1[[#This Row],[Ticket Status]]="Closed","Yes","No")</f>
        <v>No</v>
      </c>
      <c r="V7635" s="4" t="str">
        <f>IF(Table1[[#This Row],[Ticket Status]]="Pending Customer Response","Yes","No")</f>
        <v>No</v>
      </c>
      <c r="W7635" s="5">
        <f ca="1">COUNTIFS(Table1[Agent_name],Table1[[#This Row],[Agent_name]],Table1[Month],Table1[[#This Row],[Month]])/160</f>
        <v>0.23749999999999999</v>
      </c>
    </row>
    <row r="7636" spans="1:23" x14ac:dyDescent="0.25">
      <c r="A7636">
        <v>7635</v>
      </c>
      <c r="B7636" t="s">
        <v>24668</v>
      </c>
      <c r="C7636" t="s">
        <v>24669</v>
      </c>
      <c r="D7636">
        <v>20</v>
      </c>
      <c r="E7636" t="s">
        <v>19</v>
      </c>
      <c r="F7636" t="s">
        <v>149</v>
      </c>
      <c r="G7636" s="1">
        <v>44130</v>
      </c>
      <c r="H7636" t="s">
        <v>59</v>
      </c>
      <c r="I7636" t="s">
        <v>67</v>
      </c>
      <c r="J7636" s="3" t="s">
        <v>24670</v>
      </c>
      <c r="K7636" t="s">
        <v>39</v>
      </c>
      <c r="L7636" t="s">
        <v>24671</v>
      </c>
      <c r="M7636" t="s">
        <v>25</v>
      </c>
      <c r="N7636" t="s">
        <v>26</v>
      </c>
      <c r="O7636" s="2">
        <v>45078.687465277777</v>
      </c>
      <c r="P7636" s="2">
        <v>45078.739548611113</v>
      </c>
      <c r="Q7636">
        <v>4</v>
      </c>
      <c r="R7636" t="str">
        <f t="shared" ca="1" si="119"/>
        <v>Ravi</v>
      </c>
      <c r="S7636" t="str">
        <f>IFERROR(TEXT(DATEVALUE(LEFT(Table1[[#This Row],[Date of Purchase]],10)), "MMMM"), TEXT(Table1[[#This Row],[Date of Purchase]], "MMMM"))</f>
        <v>October</v>
      </c>
      <c r="T7636" t="str">
        <f>IF(OR(
  AND(Table1[[#This Row],[Ticket Priority]]="Critical", Table1[[#This Row],[Ticket Status]]&lt;&gt;"Closed"),
  AND(Table1[[#This Row],[Ticket Priority]]="High", Table1[[#This Row],[Ticket Status]]="Open")
), "Yes", "No")</f>
        <v>No</v>
      </c>
      <c r="U7636" s="4" t="str">
        <f>IF(Table1[[#This Row],[Ticket Status]]="Closed","Yes","No")</f>
        <v>Yes</v>
      </c>
      <c r="V7636" s="4" t="str">
        <f>IF(Table1[[#This Row],[Ticket Status]]="Pending Customer Response","Yes","No")</f>
        <v>No</v>
      </c>
      <c r="W7636" s="5">
        <f ca="1">COUNTIFS(Table1[Agent_name],Table1[[#This Row],[Agent_name]],Table1[Month],Table1[[#This Row],[Month]])/160</f>
        <v>0.58125000000000004</v>
      </c>
    </row>
    <row r="7637" spans="1:23" x14ac:dyDescent="0.25">
      <c r="A7637">
        <v>7636</v>
      </c>
      <c r="B7637" t="s">
        <v>24672</v>
      </c>
      <c r="C7637" t="s">
        <v>24673</v>
      </c>
      <c r="D7637">
        <v>23</v>
      </c>
      <c r="E7637" t="s">
        <v>19</v>
      </c>
      <c r="F7637" t="s">
        <v>71</v>
      </c>
      <c r="G7637" s="1">
        <v>44325</v>
      </c>
      <c r="H7637" t="s">
        <v>67</v>
      </c>
      <c r="I7637" t="s">
        <v>37</v>
      </c>
      <c r="J7637" s="3" t="s">
        <v>24674</v>
      </c>
      <c r="K7637" t="s">
        <v>24</v>
      </c>
      <c r="M7637" t="s">
        <v>41</v>
      </c>
      <c r="N7637" t="s">
        <v>33</v>
      </c>
      <c r="O7637" s="2">
        <v>45078.340266203704</v>
      </c>
      <c r="R7637" t="str">
        <f t="shared" ca="1" si="119"/>
        <v>Neha</v>
      </c>
      <c r="S7637" t="str">
        <f>IFERROR(TEXT(DATEVALUE(LEFT(Table1[[#This Row],[Date of Purchase]],10)), "MMMM"), TEXT(Table1[[#This Row],[Date of Purchase]], "MMMM"))</f>
        <v>May</v>
      </c>
      <c r="T7637" t="str">
        <f>IF(OR(
  AND(Table1[[#This Row],[Ticket Priority]]="Critical", Table1[[#This Row],[Ticket Status]]&lt;&gt;"Closed"),
  AND(Table1[[#This Row],[Ticket Priority]]="High", Table1[[#This Row],[Ticket Status]]="Open")
), "Yes", "No")</f>
        <v>No</v>
      </c>
      <c r="U7637" s="4" t="str">
        <f>IF(Table1[[#This Row],[Ticket Status]]="Closed","Yes","No")</f>
        <v>No</v>
      </c>
      <c r="V7637" s="4" t="str">
        <f>IF(Table1[[#This Row],[Ticket Status]]="Pending Customer Response","Yes","No")</f>
        <v>Yes</v>
      </c>
      <c r="W7637" s="5">
        <f ca="1">COUNTIFS(Table1[Agent_name],Table1[[#This Row],[Agent_name]],Table1[Month],Table1[[#This Row],[Month]])/160</f>
        <v>0.20624999999999999</v>
      </c>
    </row>
    <row r="7638" spans="1:23" x14ac:dyDescent="0.25">
      <c r="A7638">
        <v>7637</v>
      </c>
      <c r="B7638" t="s">
        <v>24675</v>
      </c>
      <c r="C7638" t="s">
        <v>24676</v>
      </c>
      <c r="D7638">
        <v>18</v>
      </c>
      <c r="E7638" t="s">
        <v>19</v>
      </c>
      <c r="F7638" t="s">
        <v>98</v>
      </c>
      <c r="G7638" s="1">
        <v>44424</v>
      </c>
      <c r="H7638" t="s">
        <v>45</v>
      </c>
      <c r="I7638" t="s">
        <v>99</v>
      </c>
      <c r="J7638" s="3" t="s">
        <v>24677</v>
      </c>
      <c r="K7638" t="s">
        <v>24</v>
      </c>
      <c r="M7638" t="s">
        <v>25</v>
      </c>
      <c r="N7638" t="s">
        <v>33</v>
      </c>
      <c r="O7638" s="2">
        <v>45078.904178240744</v>
      </c>
      <c r="R7638" t="str">
        <f t="shared" ca="1" si="119"/>
        <v>Ravi</v>
      </c>
      <c r="S7638" t="str">
        <f>IFERROR(TEXT(DATEVALUE(LEFT(Table1[[#This Row],[Date of Purchase]],10)), "MMMM"), TEXT(Table1[[#This Row],[Date of Purchase]], "MMMM"))</f>
        <v>August</v>
      </c>
      <c r="T7638" t="str">
        <f>IF(OR(
  AND(Table1[[#This Row],[Ticket Priority]]="Critical", Table1[[#This Row],[Ticket Status]]&lt;&gt;"Closed"),
  AND(Table1[[#This Row],[Ticket Priority]]="High", Table1[[#This Row],[Ticket Status]]="Open")
), "Yes", "No")</f>
        <v>Yes</v>
      </c>
      <c r="U7638" s="4" t="str">
        <f>IF(Table1[[#This Row],[Ticket Status]]="Closed","Yes","No")</f>
        <v>No</v>
      </c>
      <c r="V7638" s="4" t="str">
        <f>IF(Table1[[#This Row],[Ticket Status]]="Pending Customer Response","Yes","No")</f>
        <v>Yes</v>
      </c>
      <c r="W7638" s="5">
        <f ca="1">COUNTIFS(Table1[Agent_name],Table1[[#This Row],[Agent_name]],Table1[Month],Table1[[#This Row],[Month]])/160</f>
        <v>0.65625</v>
      </c>
    </row>
    <row r="7639" spans="1:23" x14ac:dyDescent="0.25">
      <c r="A7639">
        <v>7638</v>
      </c>
      <c r="B7639" t="s">
        <v>5323</v>
      </c>
      <c r="C7639" t="s">
        <v>24678</v>
      </c>
      <c r="D7639">
        <v>48</v>
      </c>
      <c r="E7639" t="s">
        <v>58</v>
      </c>
      <c r="F7639" t="s">
        <v>103</v>
      </c>
      <c r="G7639" s="1">
        <v>43840</v>
      </c>
      <c r="H7639" t="s">
        <v>45</v>
      </c>
      <c r="I7639" t="s">
        <v>60</v>
      </c>
      <c r="J7639" s="3" t="s">
        <v>24679</v>
      </c>
      <c r="K7639" t="s">
        <v>24</v>
      </c>
      <c r="M7639" t="s">
        <v>89</v>
      </c>
      <c r="N7639" t="s">
        <v>83</v>
      </c>
      <c r="O7639" s="2">
        <v>45078.096550925926</v>
      </c>
      <c r="R7639" t="str">
        <f t="shared" ca="1" si="119"/>
        <v>Ravi</v>
      </c>
      <c r="S7639" t="str">
        <f>IFERROR(TEXT(DATEVALUE(LEFT(Table1[[#This Row],[Date of Purchase]],10)), "MMMM"), TEXT(Table1[[#This Row],[Date of Purchase]], "MMMM"))</f>
        <v>January</v>
      </c>
      <c r="T7639" t="str">
        <f>IF(OR(
  AND(Table1[[#This Row],[Ticket Priority]]="Critical", Table1[[#This Row],[Ticket Status]]&lt;&gt;"Closed"),
  AND(Table1[[#This Row],[Ticket Priority]]="High", Table1[[#This Row],[Ticket Status]]="Open")
), "Yes", "No")</f>
        <v>No</v>
      </c>
      <c r="U7639" s="4" t="str">
        <f>IF(Table1[[#This Row],[Ticket Status]]="Closed","Yes","No")</f>
        <v>No</v>
      </c>
      <c r="V7639" s="4" t="str">
        <f>IF(Table1[[#This Row],[Ticket Status]]="Pending Customer Response","Yes","No")</f>
        <v>Yes</v>
      </c>
      <c r="W7639" s="5">
        <f ca="1">COUNTIFS(Table1[Agent_name],Table1[[#This Row],[Agent_name]],Table1[Month],Table1[[#This Row],[Month]])/160</f>
        <v>0.74375000000000002</v>
      </c>
    </row>
    <row r="7640" spans="1:23" x14ac:dyDescent="0.25">
      <c r="A7640">
        <v>7639</v>
      </c>
      <c r="B7640" t="s">
        <v>24680</v>
      </c>
      <c r="C7640" t="s">
        <v>24681</v>
      </c>
      <c r="D7640">
        <v>24</v>
      </c>
      <c r="E7640" t="s">
        <v>19</v>
      </c>
      <c r="F7640" t="s">
        <v>281</v>
      </c>
      <c r="G7640" s="1">
        <v>44231</v>
      </c>
      <c r="H7640" t="s">
        <v>21</v>
      </c>
      <c r="I7640" t="s">
        <v>37</v>
      </c>
      <c r="J7640" s="3" t="s">
        <v>24682</v>
      </c>
      <c r="K7640" t="s">
        <v>62</v>
      </c>
      <c r="M7640" t="s">
        <v>41</v>
      </c>
      <c r="N7640" t="s">
        <v>83</v>
      </c>
      <c r="R7640" t="str">
        <f t="shared" ca="1" si="119"/>
        <v>Rahul</v>
      </c>
      <c r="S7640" t="str">
        <f>IFERROR(TEXT(DATEVALUE(LEFT(Table1[[#This Row],[Date of Purchase]],10)), "MMMM"), TEXT(Table1[[#This Row],[Date of Purchase]], "MMMM"))</f>
        <v>February</v>
      </c>
      <c r="T7640" t="str">
        <f>IF(OR(
  AND(Table1[[#This Row],[Ticket Priority]]="Critical", Table1[[#This Row],[Ticket Status]]&lt;&gt;"Closed"),
  AND(Table1[[#This Row],[Ticket Priority]]="High", Table1[[#This Row],[Ticket Status]]="Open")
), "Yes", "No")</f>
        <v>No</v>
      </c>
      <c r="U7640" s="4" t="str">
        <f>IF(Table1[[#This Row],[Ticket Status]]="Closed","Yes","No")</f>
        <v>No</v>
      </c>
      <c r="V7640" s="4" t="str">
        <f>IF(Table1[[#This Row],[Ticket Status]]="Pending Customer Response","Yes","No")</f>
        <v>No</v>
      </c>
      <c r="W7640" s="5">
        <f ca="1">COUNTIFS(Table1[Agent_name],Table1[[#This Row],[Agent_name]],Table1[Month],Table1[[#This Row],[Month]])/160</f>
        <v>0.30625000000000002</v>
      </c>
    </row>
    <row r="7641" spans="1:23" x14ac:dyDescent="0.25">
      <c r="A7641">
        <v>7640</v>
      </c>
      <c r="B7641" t="s">
        <v>24683</v>
      </c>
      <c r="C7641" t="s">
        <v>24684</v>
      </c>
      <c r="D7641">
        <v>21</v>
      </c>
      <c r="E7641" t="s">
        <v>19</v>
      </c>
      <c r="F7641" t="s">
        <v>98</v>
      </c>
      <c r="G7641" s="1">
        <v>44084</v>
      </c>
      <c r="H7641" t="s">
        <v>66</v>
      </c>
      <c r="I7641" t="s">
        <v>52</v>
      </c>
      <c r="J7641" s="3" t="s">
        <v>24685</v>
      </c>
      <c r="K7641" t="s">
        <v>62</v>
      </c>
      <c r="M7641" t="s">
        <v>41</v>
      </c>
      <c r="N7641" t="s">
        <v>33</v>
      </c>
      <c r="R7641" t="str">
        <f t="shared" ca="1" si="119"/>
        <v>Ravi</v>
      </c>
      <c r="S7641" t="str">
        <f>IFERROR(TEXT(DATEVALUE(LEFT(Table1[[#This Row],[Date of Purchase]],10)), "MMMM"), TEXT(Table1[[#This Row],[Date of Purchase]], "MMMM"))</f>
        <v>September</v>
      </c>
      <c r="T7641" t="str">
        <f>IF(OR(
  AND(Table1[[#This Row],[Ticket Priority]]="Critical", Table1[[#This Row],[Ticket Status]]&lt;&gt;"Closed"),
  AND(Table1[[#This Row],[Ticket Priority]]="High", Table1[[#This Row],[Ticket Status]]="Open")
), "Yes", "No")</f>
        <v>No</v>
      </c>
      <c r="U7641" s="4" t="str">
        <f>IF(Table1[[#This Row],[Ticket Status]]="Closed","Yes","No")</f>
        <v>No</v>
      </c>
      <c r="V7641" s="4" t="str">
        <f>IF(Table1[[#This Row],[Ticket Status]]="Pending Customer Response","Yes","No")</f>
        <v>No</v>
      </c>
      <c r="W7641" s="5">
        <f ca="1">COUNTIFS(Table1[Agent_name],Table1[[#This Row],[Agent_name]],Table1[Month],Table1[[#This Row],[Month]])/160</f>
        <v>0.64375000000000004</v>
      </c>
    </row>
    <row r="7642" spans="1:23" x14ac:dyDescent="0.25">
      <c r="A7642">
        <v>7641</v>
      </c>
      <c r="B7642" t="s">
        <v>24686</v>
      </c>
      <c r="C7642" t="s">
        <v>24687</v>
      </c>
      <c r="D7642">
        <v>70</v>
      </c>
      <c r="E7642" t="s">
        <v>58</v>
      </c>
      <c r="F7642" t="s">
        <v>249</v>
      </c>
      <c r="G7642" s="1">
        <v>44011</v>
      </c>
      <c r="H7642" t="s">
        <v>21</v>
      </c>
      <c r="I7642" t="s">
        <v>46</v>
      </c>
      <c r="J7642" s="3" t="s">
        <v>24688</v>
      </c>
      <c r="K7642" t="s">
        <v>24</v>
      </c>
      <c r="M7642" t="s">
        <v>143</v>
      </c>
      <c r="N7642" t="s">
        <v>26</v>
      </c>
      <c r="O7642" s="2">
        <v>45078.828553240739</v>
      </c>
      <c r="R7642" t="str">
        <f t="shared" ca="1" si="119"/>
        <v>Ravi</v>
      </c>
      <c r="S7642" t="str">
        <f>IFERROR(TEXT(DATEVALUE(LEFT(Table1[[#This Row],[Date of Purchase]],10)), "MMMM"), TEXT(Table1[[#This Row],[Date of Purchase]], "MMMM"))</f>
        <v>June</v>
      </c>
      <c r="T7642" t="str">
        <f>IF(OR(
  AND(Table1[[#This Row],[Ticket Priority]]="Critical", Table1[[#This Row],[Ticket Status]]&lt;&gt;"Closed"),
  AND(Table1[[#This Row],[Ticket Priority]]="High", Table1[[#This Row],[Ticket Status]]="Open")
), "Yes", "No")</f>
        <v>No</v>
      </c>
      <c r="U7642" s="4" t="str">
        <f>IF(Table1[[#This Row],[Ticket Status]]="Closed","Yes","No")</f>
        <v>No</v>
      </c>
      <c r="V7642" s="4" t="str">
        <f>IF(Table1[[#This Row],[Ticket Status]]="Pending Customer Response","Yes","No")</f>
        <v>Yes</v>
      </c>
      <c r="W7642" s="5">
        <f ca="1">COUNTIFS(Table1[Agent_name],Table1[[#This Row],[Agent_name]],Table1[Month],Table1[[#This Row],[Month]])/160</f>
        <v>0.58125000000000004</v>
      </c>
    </row>
    <row r="7643" spans="1:23" x14ac:dyDescent="0.25">
      <c r="A7643">
        <v>7642</v>
      </c>
      <c r="B7643" t="s">
        <v>24689</v>
      </c>
      <c r="C7643" t="s">
        <v>24690</v>
      </c>
      <c r="D7643">
        <v>23</v>
      </c>
      <c r="E7643" t="s">
        <v>58</v>
      </c>
      <c r="F7643" t="s">
        <v>383</v>
      </c>
      <c r="G7643" s="1">
        <v>43869</v>
      </c>
      <c r="H7643" t="s">
        <v>45</v>
      </c>
      <c r="I7643" t="s">
        <v>150</v>
      </c>
      <c r="J7643" s="3" t="s">
        <v>24691</v>
      </c>
      <c r="K7643" t="s">
        <v>24</v>
      </c>
      <c r="M7643" t="s">
        <v>143</v>
      </c>
      <c r="N7643" t="s">
        <v>83</v>
      </c>
      <c r="O7643" s="2">
        <v>45078.373715277776</v>
      </c>
      <c r="R7643" t="str">
        <f t="shared" ca="1" si="119"/>
        <v>Sara</v>
      </c>
      <c r="S7643" t="str">
        <f>IFERROR(TEXT(DATEVALUE(LEFT(Table1[[#This Row],[Date of Purchase]],10)), "MMMM"), TEXT(Table1[[#This Row],[Date of Purchase]], "MMMM"))</f>
        <v>February</v>
      </c>
      <c r="T7643" t="str">
        <f>IF(OR(
  AND(Table1[[#This Row],[Ticket Priority]]="Critical", Table1[[#This Row],[Ticket Status]]&lt;&gt;"Closed"),
  AND(Table1[[#This Row],[Ticket Priority]]="High", Table1[[#This Row],[Ticket Status]]="Open")
), "Yes", "No")</f>
        <v>No</v>
      </c>
      <c r="U7643" s="4" t="str">
        <f>IF(Table1[[#This Row],[Ticket Status]]="Closed","Yes","No")</f>
        <v>No</v>
      </c>
      <c r="V7643" s="4" t="str">
        <f>IF(Table1[[#This Row],[Ticket Status]]="Pending Customer Response","Yes","No")</f>
        <v>Yes</v>
      </c>
      <c r="W7643" s="5">
        <f ca="1">COUNTIFS(Table1[Agent_name],Table1[[#This Row],[Agent_name]],Table1[Month],Table1[[#This Row],[Month]])/160</f>
        <v>0.65625</v>
      </c>
    </row>
    <row r="7644" spans="1:23" x14ac:dyDescent="0.25">
      <c r="A7644">
        <v>7643</v>
      </c>
      <c r="B7644" t="s">
        <v>24692</v>
      </c>
      <c r="C7644" t="s">
        <v>24693</v>
      </c>
      <c r="D7644">
        <v>32</v>
      </c>
      <c r="E7644" t="s">
        <v>19</v>
      </c>
      <c r="F7644" t="s">
        <v>117</v>
      </c>
      <c r="G7644" s="1">
        <v>44160</v>
      </c>
      <c r="H7644" t="s">
        <v>59</v>
      </c>
      <c r="I7644" t="s">
        <v>67</v>
      </c>
      <c r="J7644" s="3" t="s">
        <v>24694</v>
      </c>
      <c r="K7644" t="s">
        <v>24</v>
      </c>
      <c r="M7644" t="s">
        <v>41</v>
      </c>
      <c r="N7644" t="s">
        <v>33</v>
      </c>
      <c r="O7644" s="2">
        <v>45078.738310185188</v>
      </c>
      <c r="R7644" t="str">
        <f t="shared" ca="1" si="119"/>
        <v>Sara</v>
      </c>
      <c r="S7644" t="str">
        <f>IFERROR(TEXT(DATEVALUE(LEFT(Table1[[#This Row],[Date of Purchase]],10)), "MMMM"), TEXT(Table1[[#This Row],[Date of Purchase]], "MMMM"))</f>
        <v>November</v>
      </c>
      <c r="T7644" t="str">
        <f>IF(OR(
  AND(Table1[[#This Row],[Ticket Priority]]="Critical", Table1[[#This Row],[Ticket Status]]&lt;&gt;"Closed"),
  AND(Table1[[#This Row],[Ticket Priority]]="High", Table1[[#This Row],[Ticket Status]]="Open")
), "Yes", "No")</f>
        <v>No</v>
      </c>
      <c r="U7644" s="4" t="str">
        <f>IF(Table1[[#This Row],[Ticket Status]]="Closed","Yes","No")</f>
        <v>No</v>
      </c>
      <c r="V7644" s="4" t="str">
        <f>IF(Table1[[#This Row],[Ticket Status]]="Pending Customer Response","Yes","No")</f>
        <v>Yes</v>
      </c>
      <c r="W7644" s="5">
        <f ca="1">COUNTIFS(Table1[Agent_name],Table1[[#This Row],[Agent_name]],Table1[Month],Table1[[#This Row],[Month]])/160</f>
        <v>0.79374999999999996</v>
      </c>
    </row>
    <row r="7645" spans="1:23" x14ac:dyDescent="0.25">
      <c r="A7645">
        <v>7644</v>
      </c>
      <c r="B7645" t="s">
        <v>24695</v>
      </c>
      <c r="C7645" t="s">
        <v>24696</v>
      </c>
      <c r="D7645">
        <v>26</v>
      </c>
      <c r="E7645" t="s">
        <v>19</v>
      </c>
      <c r="F7645" t="s">
        <v>98</v>
      </c>
      <c r="G7645" s="1">
        <v>44229</v>
      </c>
      <c r="H7645" t="s">
        <v>21</v>
      </c>
      <c r="I7645" t="s">
        <v>150</v>
      </c>
      <c r="J7645" s="3" t="s">
        <v>24697</v>
      </c>
      <c r="K7645" t="s">
        <v>62</v>
      </c>
      <c r="M7645" t="s">
        <v>25</v>
      </c>
      <c r="N7645" t="s">
        <v>33</v>
      </c>
      <c r="R7645" t="str">
        <f t="shared" ca="1" si="119"/>
        <v>Mohit</v>
      </c>
      <c r="S7645" t="str">
        <f>IFERROR(TEXT(DATEVALUE(LEFT(Table1[[#This Row],[Date of Purchase]],10)), "MMMM"), TEXT(Table1[[#This Row],[Date of Purchase]], "MMMM"))</f>
        <v>February</v>
      </c>
      <c r="T7645" t="str">
        <f>IF(OR(
  AND(Table1[[#This Row],[Ticket Priority]]="Critical", Table1[[#This Row],[Ticket Status]]&lt;&gt;"Closed"),
  AND(Table1[[#This Row],[Ticket Priority]]="High", Table1[[#This Row],[Ticket Status]]="Open")
), "Yes", "No")</f>
        <v>Yes</v>
      </c>
      <c r="U7645" s="4" t="str">
        <f>IF(Table1[[#This Row],[Ticket Status]]="Closed","Yes","No")</f>
        <v>No</v>
      </c>
      <c r="V7645" s="4" t="str">
        <f>IF(Table1[[#This Row],[Ticket Status]]="Pending Customer Response","Yes","No")</f>
        <v>No</v>
      </c>
      <c r="W7645" s="5">
        <f ca="1">COUNTIFS(Table1[Agent_name],Table1[[#This Row],[Agent_name]],Table1[Month],Table1[[#This Row],[Month]])/160</f>
        <v>0.52500000000000002</v>
      </c>
    </row>
    <row r="7646" spans="1:23" x14ac:dyDescent="0.25">
      <c r="A7646">
        <v>7645</v>
      </c>
      <c r="B7646" t="s">
        <v>24698</v>
      </c>
      <c r="C7646" t="s">
        <v>24699</v>
      </c>
      <c r="D7646">
        <v>60</v>
      </c>
      <c r="E7646" t="s">
        <v>19</v>
      </c>
      <c r="F7646" t="s">
        <v>161</v>
      </c>
      <c r="G7646" s="1">
        <v>44364</v>
      </c>
      <c r="H7646" t="s">
        <v>21</v>
      </c>
      <c r="I7646" t="s">
        <v>113</v>
      </c>
      <c r="J7646" s="3" t="s">
        <v>24700</v>
      </c>
      <c r="K7646" t="s">
        <v>39</v>
      </c>
      <c r="L7646" t="s">
        <v>24701</v>
      </c>
      <c r="M7646" t="s">
        <v>25</v>
      </c>
      <c r="N7646" t="s">
        <v>26</v>
      </c>
      <c r="O7646" s="2">
        <v>45078.81890046296</v>
      </c>
      <c r="P7646" s="2">
        <v>45078.561261574076</v>
      </c>
      <c r="Q7646">
        <v>1</v>
      </c>
      <c r="R7646" t="str">
        <f t="shared" ca="1" si="119"/>
        <v>Sara</v>
      </c>
      <c r="S7646" t="str">
        <f>IFERROR(TEXT(DATEVALUE(LEFT(Table1[[#This Row],[Date of Purchase]],10)), "MMMM"), TEXT(Table1[[#This Row],[Date of Purchase]], "MMMM"))</f>
        <v>June</v>
      </c>
      <c r="T7646" t="str">
        <f>IF(OR(
  AND(Table1[[#This Row],[Ticket Priority]]="Critical", Table1[[#This Row],[Ticket Status]]&lt;&gt;"Closed"),
  AND(Table1[[#This Row],[Ticket Priority]]="High", Table1[[#This Row],[Ticket Status]]="Open")
), "Yes", "No")</f>
        <v>No</v>
      </c>
      <c r="U7646" s="4" t="str">
        <f>IF(Table1[[#This Row],[Ticket Status]]="Closed","Yes","No")</f>
        <v>Yes</v>
      </c>
      <c r="V7646" s="4" t="str">
        <f>IF(Table1[[#This Row],[Ticket Status]]="Pending Customer Response","Yes","No")</f>
        <v>No</v>
      </c>
      <c r="W7646" s="5">
        <f ca="1">COUNTIFS(Table1[Agent_name],Table1[[#This Row],[Agent_name]],Table1[Month],Table1[[#This Row],[Month]])/160</f>
        <v>0.65</v>
      </c>
    </row>
    <row r="7647" spans="1:23" x14ac:dyDescent="0.25">
      <c r="A7647">
        <v>7646</v>
      </c>
      <c r="B7647" t="s">
        <v>24702</v>
      </c>
      <c r="C7647" t="s">
        <v>24703</v>
      </c>
      <c r="D7647">
        <v>57</v>
      </c>
      <c r="E7647" t="s">
        <v>29</v>
      </c>
      <c r="F7647" t="s">
        <v>117</v>
      </c>
      <c r="G7647" s="1">
        <v>43979</v>
      </c>
      <c r="H7647" t="s">
        <v>67</v>
      </c>
      <c r="I7647" t="s">
        <v>59</v>
      </c>
      <c r="J7647" s="3" t="s">
        <v>24704</v>
      </c>
      <c r="K7647" t="s">
        <v>62</v>
      </c>
      <c r="M7647" t="s">
        <v>25</v>
      </c>
      <c r="N7647" t="s">
        <v>55</v>
      </c>
      <c r="R7647" t="str">
        <f t="shared" ca="1" si="119"/>
        <v>Aisha</v>
      </c>
      <c r="S7647" t="str">
        <f>IFERROR(TEXT(DATEVALUE(LEFT(Table1[[#This Row],[Date of Purchase]],10)), "MMMM"), TEXT(Table1[[#This Row],[Date of Purchase]], "MMMM"))</f>
        <v>May</v>
      </c>
      <c r="T7647" t="str">
        <f>IF(OR(
  AND(Table1[[#This Row],[Ticket Priority]]="Critical", Table1[[#This Row],[Ticket Status]]&lt;&gt;"Closed"),
  AND(Table1[[#This Row],[Ticket Priority]]="High", Table1[[#This Row],[Ticket Status]]="Open")
), "Yes", "No")</f>
        <v>Yes</v>
      </c>
      <c r="U7647" s="4" t="str">
        <f>IF(Table1[[#This Row],[Ticket Status]]="Closed","Yes","No")</f>
        <v>No</v>
      </c>
      <c r="V7647" s="4" t="str">
        <f>IF(Table1[[#This Row],[Ticket Status]]="Pending Customer Response","Yes","No")</f>
        <v>No</v>
      </c>
      <c r="W7647" s="5">
        <f ca="1">COUNTIFS(Table1[Agent_name],Table1[[#This Row],[Agent_name]],Table1[Month],Table1[[#This Row],[Month]])/160</f>
        <v>0.93125000000000002</v>
      </c>
    </row>
    <row r="7648" spans="1:23" x14ac:dyDescent="0.25">
      <c r="A7648">
        <v>7647</v>
      </c>
      <c r="B7648" t="s">
        <v>24705</v>
      </c>
      <c r="C7648" t="s">
        <v>24706</v>
      </c>
      <c r="D7648">
        <v>27</v>
      </c>
      <c r="E7648" t="s">
        <v>19</v>
      </c>
      <c r="F7648" t="s">
        <v>317</v>
      </c>
      <c r="G7648" s="1">
        <v>44283</v>
      </c>
      <c r="H7648" t="s">
        <v>45</v>
      </c>
      <c r="I7648" t="s">
        <v>99</v>
      </c>
      <c r="J7648" s="3" t="s">
        <v>24707</v>
      </c>
      <c r="K7648" t="s">
        <v>39</v>
      </c>
      <c r="L7648" t="s">
        <v>24708</v>
      </c>
      <c r="M7648" t="s">
        <v>89</v>
      </c>
      <c r="N7648" t="s">
        <v>83</v>
      </c>
      <c r="O7648" s="2">
        <v>45078.858506944445</v>
      </c>
      <c r="P7648" s="2">
        <v>45078.319618055553</v>
      </c>
      <c r="Q7648">
        <v>5</v>
      </c>
      <c r="R7648" t="str">
        <f t="shared" ca="1" si="119"/>
        <v>Aisha</v>
      </c>
      <c r="S7648" t="str">
        <f>IFERROR(TEXT(DATEVALUE(LEFT(Table1[[#This Row],[Date of Purchase]],10)), "MMMM"), TEXT(Table1[[#This Row],[Date of Purchase]], "MMMM"))</f>
        <v>March</v>
      </c>
      <c r="T7648" t="str">
        <f>IF(OR(
  AND(Table1[[#This Row],[Ticket Priority]]="Critical", Table1[[#This Row],[Ticket Status]]&lt;&gt;"Closed"),
  AND(Table1[[#This Row],[Ticket Priority]]="High", Table1[[#This Row],[Ticket Status]]="Open")
), "Yes", "No")</f>
        <v>No</v>
      </c>
      <c r="U7648" s="4" t="str">
        <f>IF(Table1[[#This Row],[Ticket Status]]="Closed","Yes","No")</f>
        <v>Yes</v>
      </c>
      <c r="V7648" s="4" t="str">
        <f>IF(Table1[[#This Row],[Ticket Status]]="Pending Customer Response","Yes","No")</f>
        <v>No</v>
      </c>
      <c r="W7648" s="5">
        <f ca="1">COUNTIFS(Table1[Agent_name],Table1[[#This Row],[Agent_name]],Table1[Month],Table1[[#This Row],[Month]])/160</f>
        <v>1.0062500000000001</v>
      </c>
    </row>
    <row r="7649" spans="1:23" x14ac:dyDescent="0.25">
      <c r="A7649">
        <v>7648</v>
      </c>
      <c r="B7649" t="s">
        <v>24709</v>
      </c>
      <c r="C7649" t="s">
        <v>24710</v>
      </c>
      <c r="D7649">
        <v>50</v>
      </c>
      <c r="E7649" t="s">
        <v>19</v>
      </c>
      <c r="F7649" t="s">
        <v>223</v>
      </c>
      <c r="G7649" s="1">
        <v>44326</v>
      </c>
      <c r="H7649" t="s">
        <v>21</v>
      </c>
      <c r="I7649" t="s">
        <v>59</v>
      </c>
      <c r="J7649" s="3" t="s">
        <v>24711</v>
      </c>
      <c r="K7649" t="s">
        <v>39</v>
      </c>
      <c r="L7649" t="s">
        <v>24712</v>
      </c>
      <c r="M7649" t="s">
        <v>89</v>
      </c>
      <c r="N7649" t="s">
        <v>26</v>
      </c>
      <c r="O7649" s="2">
        <v>45078.93005787037</v>
      </c>
      <c r="P7649" s="2">
        <v>45078.620335648149</v>
      </c>
      <c r="Q7649">
        <v>2</v>
      </c>
      <c r="R7649" t="str">
        <f t="shared" ca="1" si="119"/>
        <v>Priya</v>
      </c>
      <c r="S7649" t="str">
        <f>IFERROR(TEXT(DATEVALUE(LEFT(Table1[[#This Row],[Date of Purchase]],10)), "MMMM"), TEXT(Table1[[#This Row],[Date of Purchase]], "MMMM"))</f>
        <v>May</v>
      </c>
      <c r="T7649" t="str">
        <f>IF(OR(
  AND(Table1[[#This Row],[Ticket Priority]]="Critical", Table1[[#This Row],[Ticket Status]]&lt;&gt;"Closed"),
  AND(Table1[[#This Row],[Ticket Priority]]="High", Table1[[#This Row],[Ticket Status]]="Open")
), "Yes", "No")</f>
        <v>No</v>
      </c>
      <c r="U7649" s="4" t="str">
        <f>IF(Table1[[#This Row],[Ticket Status]]="Closed","Yes","No")</f>
        <v>Yes</v>
      </c>
      <c r="V7649" s="4" t="str">
        <f>IF(Table1[[#This Row],[Ticket Status]]="Pending Customer Response","Yes","No")</f>
        <v>No</v>
      </c>
      <c r="W7649" s="5">
        <f ca="1">COUNTIFS(Table1[Agent_name],Table1[[#This Row],[Agent_name]],Table1[Month],Table1[[#This Row],[Month]])/160</f>
        <v>0.40625</v>
      </c>
    </row>
    <row r="7650" spans="1:23" x14ac:dyDescent="0.25">
      <c r="A7650">
        <v>7649</v>
      </c>
      <c r="B7650" t="s">
        <v>24713</v>
      </c>
      <c r="C7650" t="s">
        <v>24714</v>
      </c>
      <c r="D7650">
        <v>24</v>
      </c>
      <c r="E7650" t="s">
        <v>19</v>
      </c>
      <c r="F7650" t="s">
        <v>51</v>
      </c>
      <c r="G7650" s="1">
        <v>43882</v>
      </c>
      <c r="H7650" t="s">
        <v>67</v>
      </c>
      <c r="I7650" t="s">
        <v>37</v>
      </c>
      <c r="J7650" s="3" t="s">
        <v>24715</v>
      </c>
      <c r="K7650" t="s">
        <v>39</v>
      </c>
      <c r="L7650" t="s">
        <v>24716</v>
      </c>
      <c r="M7650" t="s">
        <v>89</v>
      </c>
      <c r="N7650" t="s">
        <v>55</v>
      </c>
      <c r="O7650" s="2">
        <v>45078.284236111111</v>
      </c>
      <c r="P7650" s="2">
        <v>45078.580763888887</v>
      </c>
      <c r="Q7650">
        <v>1</v>
      </c>
      <c r="R7650" t="str">
        <f t="shared" ca="1" si="119"/>
        <v>Mohit</v>
      </c>
      <c r="S7650" t="str">
        <f>IFERROR(TEXT(DATEVALUE(LEFT(Table1[[#This Row],[Date of Purchase]],10)), "MMMM"), TEXT(Table1[[#This Row],[Date of Purchase]], "MMMM"))</f>
        <v>February</v>
      </c>
      <c r="T7650" t="str">
        <f>IF(OR(
  AND(Table1[[#This Row],[Ticket Priority]]="Critical", Table1[[#This Row],[Ticket Status]]&lt;&gt;"Closed"),
  AND(Table1[[#This Row],[Ticket Priority]]="High", Table1[[#This Row],[Ticket Status]]="Open")
), "Yes", "No")</f>
        <v>No</v>
      </c>
      <c r="U7650" s="4" t="str">
        <f>IF(Table1[[#This Row],[Ticket Status]]="Closed","Yes","No")</f>
        <v>Yes</v>
      </c>
      <c r="V7650" s="4" t="str">
        <f>IF(Table1[[#This Row],[Ticket Status]]="Pending Customer Response","Yes","No")</f>
        <v>No</v>
      </c>
      <c r="W7650" s="5">
        <f ca="1">COUNTIFS(Table1[Agent_name],Table1[[#This Row],[Agent_name]],Table1[Month],Table1[[#This Row],[Month]])/160</f>
        <v>0.52500000000000002</v>
      </c>
    </row>
    <row r="7651" spans="1:23" x14ac:dyDescent="0.25">
      <c r="A7651">
        <v>7650</v>
      </c>
      <c r="B7651" t="s">
        <v>24717</v>
      </c>
      <c r="C7651" t="s">
        <v>24718</v>
      </c>
      <c r="D7651">
        <v>24</v>
      </c>
      <c r="E7651" t="s">
        <v>58</v>
      </c>
      <c r="F7651" t="s">
        <v>431</v>
      </c>
      <c r="G7651" s="1">
        <v>44552</v>
      </c>
      <c r="H7651" t="s">
        <v>67</v>
      </c>
      <c r="I7651" t="s">
        <v>59</v>
      </c>
      <c r="J7651" s="3" t="s">
        <v>24719</v>
      </c>
      <c r="K7651" t="s">
        <v>62</v>
      </c>
      <c r="M7651" t="s">
        <v>143</v>
      </c>
      <c r="N7651" t="s">
        <v>26</v>
      </c>
      <c r="R7651" t="str">
        <f t="shared" ca="1" si="119"/>
        <v>Neha</v>
      </c>
      <c r="S7651" t="str">
        <f>IFERROR(TEXT(DATEVALUE(LEFT(Table1[[#This Row],[Date of Purchase]],10)), "MMMM"), TEXT(Table1[[#This Row],[Date of Purchase]], "MMMM"))</f>
        <v>December</v>
      </c>
      <c r="T7651" t="str">
        <f>IF(OR(
  AND(Table1[[#This Row],[Ticket Priority]]="Critical", Table1[[#This Row],[Ticket Status]]&lt;&gt;"Closed"),
  AND(Table1[[#This Row],[Ticket Priority]]="High", Table1[[#This Row],[Ticket Status]]="Open")
), "Yes", "No")</f>
        <v>No</v>
      </c>
      <c r="U7651" s="4" t="str">
        <f>IF(Table1[[#This Row],[Ticket Status]]="Closed","Yes","No")</f>
        <v>No</v>
      </c>
      <c r="V7651" s="4" t="str">
        <f>IF(Table1[[#This Row],[Ticket Status]]="Pending Customer Response","Yes","No")</f>
        <v>No</v>
      </c>
      <c r="W7651" s="5">
        <f ca="1">COUNTIFS(Table1[Agent_name],Table1[[#This Row],[Agent_name]],Table1[Month],Table1[[#This Row],[Month]])/160</f>
        <v>0.1875</v>
      </c>
    </row>
    <row r="7652" spans="1:23" x14ac:dyDescent="0.25">
      <c r="A7652">
        <v>7651</v>
      </c>
      <c r="B7652" t="s">
        <v>24720</v>
      </c>
      <c r="C7652" t="s">
        <v>24721</v>
      </c>
      <c r="D7652">
        <v>64</v>
      </c>
      <c r="E7652" t="s">
        <v>58</v>
      </c>
      <c r="F7652" t="s">
        <v>485</v>
      </c>
      <c r="G7652" s="1">
        <v>43966</v>
      </c>
      <c r="H7652" t="s">
        <v>66</v>
      </c>
      <c r="I7652" t="s">
        <v>93</v>
      </c>
      <c r="J7652" s="3" t="s">
        <v>24722</v>
      </c>
      <c r="K7652" t="s">
        <v>62</v>
      </c>
      <c r="M7652" t="s">
        <v>143</v>
      </c>
      <c r="N7652" t="s">
        <v>83</v>
      </c>
      <c r="R7652" t="str">
        <f t="shared" ca="1" si="119"/>
        <v>Karan</v>
      </c>
      <c r="S7652" t="str">
        <f>IFERROR(TEXT(DATEVALUE(LEFT(Table1[[#This Row],[Date of Purchase]],10)), "MMMM"), TEXT(Table1[[#This Row],[Date of Purchase]], "MMMM"))</f>
        <v>May</v>
      </c>
      <c r="T7652" t="str">
        <f>IF(OR(
  AND(Table1[[#This Row],[Ticket Priority]]="Critical", Table1[[#This Row],[Ticket Status]]&lt;&gt;"Closed"),
  AND(Table1[[#This Row],[Ticket Priority]]="High", Table1[[#This Row],[Ticket Status]]="Open")
), "Yes", "No")</f>
        <v>No</v>
      </c>
      <c r="U7652" s="4" t="str">
        <f>IF(Table1[[#This Row],[Ticket Status]]="Closed","Yes","No")</f>
        <v>No</v>
      </c>
      <c r="V7652" s="4" t="str">
        <f>IF(Table1[[#This Row],[Ticket Status]]="Pending Customer Response","Yes","No")</f>
        <v>No</v>
      </c>
      <c r="W7652" s="5">
        <f ca="1">COUNTIFS(Table1[Agent_name],Table1[[#This Row],[Agent_name]],Table1[Month],Table1[[#This Row],[Month]])/160</f>
        <v>0.1875</v>
      </c>
    </row>
    <row r="7653" spans="1:23" x14ac:dyDescent="0.25">
      <c r="A7653">
        <v>7652</v>
      </c>
      <c r="B7653" t="s">
        <v>24723</v>
      </c>
      <c r="C7653" t="s">
        <v>24724</v>
      </c>
      <c r="D7653">
        <v>20</v>
      </c>
      <c r="E7653" t="s">
        <v>29</v>
      </c>
      <c r="F7653" t="s">
        <v>129</v>
      </c>
      <c r="G7653" s="1">
        <v>44463</v>
      </c>
      <c r="H7653" t="s">
        <v>66</v>
      </c>
      <c r="I7653" t="s">
        <v>52</v>
      </c>
      <c r="J7653" s="3" t="s">
        <v>24725</v>
      </c>
      <c r="K7653" t="s">
        <v>62</v>
      </c>
      <c r="M7653" t="s">
        <v>25</v>
      </c>
      <c r="N7653" t="s">
        <v>55</v>
      </c>
      <c r="R7653" t="str">
        <f t="shared" ca="1" si="119"/>
        <v>Ravi</v>
      </c>
      <c r="S7653" t="str">
        <f>IFERROR(TEXT(DATEVALUE(LEFT(Table1[[#This Row],[Date of Purchase]],10)), "MMMM"), TEXT(Table1[[#This Row],[Date of Purchase]], "MMMM"))</f>
        <v>September</v>
      </c>
      <c r="T7653" t="str">
        <f>IF(OR(
  AND(Table1[[#This Row],[Ticket Priority]]="Critical", Table1[[#This Row],[Ticket Status]]&lt;&gt;"Closed"),
  AND(Table1[[#This Row],[Ticket Priority]]="High", Table1[[#This Row],[Ticket Status]]="Open")
), "Yes", "No")</f>
        <v>Yes</v>
      </c>
      <c r="U7653" s="4" t="str">
        <f>IF(Table1[[#This Row],[Ticket Status]]="Closed","Yes","No")</f>
        <v>No</v>
      </c>
      <c r="V7653" s="4" t="str">
        <f>IF(Table1[[#This Row],[Ticket Status]]="Pending Customer Response","Yes","No")</f>
        <v>No</v>
      </c>
      <c r="W7653" s="5">
        <f ca="1">COUNTIFS(Table1[Agent_name],Table1[[#This Row],[Agent_name]],Table1[Month],Table1[[#This Row],[Month]])/160</f>
        <v>0.64375000000000004</v>
      </c>
    </row>
    <row r="7654" spans="1:23" x14ac:dyDescent="0.25">
      <c r="A7654">
        <v>7653</v>
      </c>
      <c r="B7654" t="s">
        <v>24726</v>
      </c>
      <c r="C7654" t="s">
        <v>24727</v>
      </c>
      <c r="D7654">
        <v>66</v>
      </c>
      <c r="E7654" t="s">
        <v>58</v>
      </c>
      <c r="F7654" t="s">
        <v>30</v>
      </c>
      <c r="G7654" s="1">
        <v>43846</v>
      </c>
      <c r="H7654" t="s">
        <v>21</v>
      </c>
      <c r="I7654" t="s">
        <v>37</v>
      </c>
      <c r="J7654" s="3" t="s">
        <v>24728</v>
      </c>
      <c r="K7654" t="s">
        <v>24</v>
      </c>
      <c r="M7654" t="s">
        <v>143</v>
      </c>
      <c r="N7654" t="s">
        <v>33</v>
      </c>
      <c r="O7654" s="2">
        <v>45078.355798611112</v>
      </c>
      <c r="R7654" t="str">
        <f t="shared" ca="1" si="119"/>
        <v>Priya</v>
      </c>
      <c r="S7654" t="str">
        <f>IFERROR(TEXT(DATEVALUE(LEFT(Table1[[#This Row],[Date of Purchase]],10)), "MMMM"), TEXT(Table1[[#This Row],[Date of Purchase]], "MMMM"))</f>
        <v>January</v>
      </c>
      <c r="T7654" t="str">
        <f>IF(OR(
  AND(Table1[[#This Row],[Ticket Priority]]="Critical", Table1[[#This Row],[Ticket Status]]&lt;&gt;"Closed"),
  AND(Table1[[#This Row],[Ticket Priority]]="High", Table1[[#This Row],[Ticket Status]]="Open")
), "Yes", "No")</f>
        <v>No</v>
      </c>
      <c r="U7654" s="4" t="str">
        <f>IF(Table1[[#This Row],[Ticket Status]]="Closed","Yes","No")</f>
        <v>No</v>
      </c>
      <c r="V7654" s="4" t="str">
        <f>IF(Table1[[#This Row],[Ticket Status]]="Pending Customer Response","Yes","No")</f>
        <v>Yes</v>
      </c>
      <c r="W7654" s="5">
        <f ca="1">COUNTIFS(Table1[Agent_name],Table1[[#This Row],[Agent_name]],Table1[Month],Table1[[#This Row],[Month]])/160</f>
        <v>0.51875000000000004</v>
      </c>
    </row>
    <row r="7655" spans="1:23" x14ac:dyDescent="0.25">
      <c r="A7655">
        <v>7654</v>
      </c>
      <c r="B7655" t="s">
        <v>24729</v>
      </c>
      <c r="C7655" t="s">
        <v>24730</v>
      </c>
      <c r="D7655">
        <v>35</v>
      </c>
      <c r="E7655" t="s">
        <v>19</v>
      </c>
      <c r="F7655" t="s">
        <v>76</v>
      </c>
      <c r="G7655" s="1">
        <v>44308</v>
      </c>
      <c r="H7655" t="s">
        <v>45</v>
      </c>
      <c r="I7655" t="s">
        <v>52</v>
      </c>
      <c r="J7655" s="3" t="s">
        <v>24731</v>
      </c>
      <c r="K7655" t="s">
        <v>24</v>
      </c>
      <c r="M7655" t="s">
        <v>25</v>
      </c>
      <c r="N7655" t="s">
        <v>55</v>
      </c>
      <c r="O7655" s="2">
        <v>45078.462766203702</v>
      </c>
      <c r="R7655" t="str">
        <f t="shared" ca="1" si="119"/>
        <v>Divya</v>
      </c>
      <c r="S7655" t="str">
        <f>IFERROR(TEXT(DATEVALUE(LEFT(Table1[[#This Row],[Date of Purchase]],10)), "MMMM"), TEXT(Table1[[#This Row],[Date of Purchase]], "MMMM"))</f>
        <v>April</v>
      </c>
      <c r="T7655" t="str">
        <f>IF(OR(
  AND(Table1[[#This Row],[Ticket Priority]]="Critical", Table1[[#This Row],[Ticket Status]]&lt;&gt;"Closed"),
  AND(Table1[[#This Row],[Ticket Priority]]="High", Table1[[#This Row],[Ticket Status]]="Open")
), "Yes", "No")</f>
        <v>Yes</v>
      </c>
      <c r="U7655" s="4" t="str">
        <f>IF(Table1[[#This Row],[Ticket Status]]="Closed","Yes","No")</f>
        <v>No</v>
      </c>
      <c r="V7655" s="4" t="str">
        <f>IF(Table1[[#This Row],[Ticket Status]]="Pending Customer Response","Yes","No")</f>
        <v>Yes</v>
      </c>
      <c r="W7655" s="5">
        <f ca="1">COUNTIFS(Table1[Agent_name],Table1[[#This Row],[Agent_name]],Table1[Month],Table1[[#This Row],[Month]])/160</f>
        <v>0.17499999999999999</v>
      </c>
    </row>
    <row r="7656" spans="1:23" x14ac:dyDescent="0.25">
      <c r="A7656">
        <v>7655</v>
      </c>
      <c r="B7656" t="s">
        <v>24732</v>
      </c>
      <c r="C7656" t="s">
        <v>24733</v>
      </c>
      <c r="D7656">
        <v>24</v>
      </c>
      <c r="E7656" t="s">
        <v>19</v>
      </c>
      <c r="F7656" t="s">
        <v>223</v>
      </c>
      <c r="G7656" s="1">
        <v>44055</v>
      </c>
      <c r="H7656" t="s">
        <v>21</v>
      </c>
      <c r="I7656" t="s">
        <v>46</v>
      </c>
      <c r="J7656" s="3" t="s">
        <v>24734</v>
      </c>
      <c r="K7656" t="s">
        <v>39</v>
      </c>
      <c r="L7656" t="s">
        <v>24735</v>
      </c>
      <c r="M7656" t="s">
        <v>41</v>
      </c>
      <c r="N7656" t="s">
        <v>33</v>
      </c>
      <c r="O7656" s="2">
        <v>45078.948194444441</v>
      </c>
      <c r="P7656" s="2">
        <v>45078.397499999999</v>
      </c>
      <c r="Q7656">
        <v>5</v>
      </c>
      <c r="R7656" t="str">
        <f t="shared" ca="1" si="119"/>
        <v>Divya</v>
      </c>
      <c r="S7656" t="str">
        <f>IFERROR(TEXT(DATEVALUE(LEFT(Table1[[#This Row],[Date of Purchase]],10)), "MMMM"), TEXT(Table1[[#This Row],[Date of Purchase]], "MMMM"))</f>
        <v>August</v>
      </c>
      <c r="T7656" t="str">
        <f>IF(OR(
  AND(Table1[[#This Row],[Ticket Priority]]="Critical", Table1[[#This Row],[Ticket Status]]&lt;&gt;"Closed"),
  AND(Table1[[#This Row],[Ticket Priority]]="High", Table1[[#This Row],[Ticket Status]]="Open")
), "Yes", "No")</f>
        <v>No</v>
      </c>
      <c r="U7656" s="4" t="str">
        <f>IF(Table1[[#This Row],[Ticket Status]]="Closed","Yes","No")</f>
        <v>Yes</v>
      </c>
      <c r="V7656" s="4" t="str">
        <f>IF(Table1[[#This Row],[Ticket Status]]="Pending Customer Response","Yes","No")</f>
        <v>No</v>
      </c>
      <c r="W7656" s="5">
        <f ca="1">COUNTIFS(Table1[Agent_name],Table1[[#This Row],[Agent_name]],Table1[Month],Table1[[#This Row],[Month]])/160</f>
        <v>0.1875</v>
      </c>
    </row>
    <row r="7657" spans="1:23" x14ac:dyDescent="0.25">
      <c r="A7657">
        <v>7656</v>
      </c>
      <c r="B7657" t="s">
        <v>24736</v>
      </c>
      <c r="C7657" t="s">
        <v>24737</v>
      </c>
      <c r="D7657">
        <v>57</v>
      </c>
      <c r="E7657" t="s">
        <v>29</v>
      </c>
      <c r="F7657" t="s">
        <v>157</v>
      </c>
      <c r="G7657" s="1">
        <v>44181</v>
      </c>
      <c r="H7657" t="s">
        <v>67</v>
      </c>
      <c r="I7657" t="s">
        <v>59</v>
      </c>
      <c r="J7657" s="3" t="s">
        <v>24738</v>
      </c>
      <c r="K7657" t="s">
        <v>24</v>
      </c>
      <c r="M7657" t="s">
        <v>25</v>
      </c>
      <c r="N7657" t="s">
        <v>26</v>
      </c>
      <c r="O7657" s="2">
        <v>45078.407939814817</v>
      </c>
      <c r="R7657" t="str">
        <f t="shared" ca="1" si="119"/>
        <v>Ravi</v>
      </c>
      <c r="S7657" t="str">
        <f>IFERROR(TEXT(DATEVALUE(LEFT(Table1[[#This Row],[Date of Purchase]],10)), "MMMM"), TEXT(Table1[[#This Row],[Date of Purchase]], "MMMM"))</f>
        <v>December</v>
      </c>
      <c r="T7657" t="str">
        <f>IF(OR(
  AND(Table1[[#This Row],[Ticket Priority]]="Critical", Table1[[#This Row],[Ticket Status]]&lt;&gt;"Closed"),
  AND(Table1[[#This Row],[Ticket Priority]]="High", Table1[[#This Row],[Ticket Status]]="Open")
), "Yes", "No")</f>
        <v>Yes</v>
      </c>
      <c r="U7657" s="4" t="str">
        <f>IF(Table1[[#This Row],[Ticket Status]]="Closed","Yes","No")</f>
        <v>No</v>
      </c>
      <c r="V7657" s="4" t="str">
        <f>IF(Table1[[#This Row],[Ticket Status]]="Pending Customer Response","Yes","No")</f>
        <v>Yes</v>
      </c>
      <c r="W7657" s="5">
        <f ca="1">COUNTIFS(Table1[Agent_name],Table1[[#This Row],[Agent_name]],Table1[Month],Table1[[#This Row],[Month]])/160</f>
        <v>0.66249999999999998</v>
      </c>
    </row>
    <row r="7658" spans="1:23" x14ac:dyDescent="0.25">
      <c r="A7658">
        <v>7657</v>
      </c>
      <c r="B7658" t="s">
        <v>24739</v>
      </c>
      <c r="C7658" t="s">
        <v>24740</v>
      </c>
      <c r="D7658">
        <v>65</v>
      </c>
      <c r="E7658" t="s">
        <v>29</v>
      </c>
      <c r="F7658" t="s">
        <v>36</v>
      </c>
      <c r="G7658" s="1">
        <v>44074</v>
      </c>
      <c r="H7658" t="s">
        <v>67</v>
      </c>
      <c r="I7658" t="s">
        <v>59</v>
      </c>
      <c r="J7658" s="3" t="s">
        <v>24741</v>
      </c>
      <c r="K7658" t="s">
        <v>62</v>
      </c>
      <c r="M7658" t="s">
        <v>143</v>
      </c>
      <c r="N7658" t="s">
        <v>33</v>
      </c>
      <c r="R7658" t="str">
        <f t="shared" ca="1" si="119"/>
        <v>Mohit</v>
      </c>
      <c r="S7658" t="str">
        <f>IFERROR(TEXT(DATEVALUE(LEFT(Table1[[#This Row],[Date of Purchase]],10)), "MMMM"), TEXT(Table1[[#This Row],[Date of Purchase]], "MMMM"))</f>
        <v>August</v>
      </c>
      <c r="T7658" t="str">
        <f>IF(OR(
  AND(Table1[[#This Row],[Ticket Priority]]="Critical", Table1[[#This Row],[Ticket Status]]&lt;&gt;"Closed"),
  AND(Table1[[#This Row],[Ticket Priority]]="High", Table1[[#This Row],[Ticket Status]]="Open")
), "Yes", "No")</f>
        <v>No</v>
      </c>
      <c r="U7658" s="4" t="str">
        <f>IF(Table1[[#This Row],[Ticket Status]]="Closed","Yes","No")</f>
        <v>No</v>
      </c>
      <c r="V7658" s="4" t="str">
        <f>IF(Table1[[#This Row],[Ticket Status]]="Pending Customer Response","Yes","No")</f>
        <v>No</v>
      </c>
      <c r="W7658" s="5">
        <f ca="1">COUNTIFS(Table1[Agent_name],Table1[[#This Row],[Agent_name]],Table1[Month],Table1[[#This Row],[Month]])/160</f>
        <v>0.46250000000000002</v>
      </c>
    </row>
    <row r="7659" spans="1:23" x14ac:dyDescent="0.25">
      <c r="A7659">
        <v>7658</v>
      </c>
      <c r="B7659" t="s">
        <v>11700</v>
      </c>
      <c r="C7659" t="s">
        <v>24742</v>
      </c>
      <c r="D7659">
        <v>35</v>
      </c>
      <c r="E7659" t="s">
        <v>29</v>
      </c>
      <c r="F7659" t="s">
        <v>86</v>
      </c>
      <c r="G7659" s="1">
        <v>44491</v>
      </c>
      <c r="H7659" t="s">
        <v>21</v>
      </c>
      <c r="I7659" t="s">
        <v>59</v>
      </c>
      <c r="J7659" s="3" t="s">
        <v>24743</v>
      </c>
      <c r="K7659" t="s">
        <v>62</v>
      </c>
      <c r="M7659" t="s">
        <v>25</v>
      </c>
      <c r="N7659" t="s">
        <v>26</v>
      </c>
      <c r="R7659" t="str">
        <f t="shared" ca="1" si="119"/>
        <v>Rahul</v>
      </c>
      <c r="S7659" t="str">
        <f>IFERROR(TEXT(DATEVALUE(LEFT(Table1[[#This Row],[Date of Purchase]],10)), "MMMM"), TEXT(Table1[[#This Row],[Date of Purchase]], "MMMM"))</f>
        <v>October</v>
      </c>
      <c r="T7659" t="str">
        <f>IF(OR(
  AND(Table1[[#This Row],[Ticket Priority]]="Critical", Table1[[#This Row],[Ticket Status]]&lt;&gt;"Closed"),
  AND(Table1[[#This Row],[Ticket Priority]]="High", Table1[[#This Row],[Ticket Status]]="Open")
), "Yes", "No")</f>
        <v>Yes</v>
      </c>
      <c r="U7659" s="4" t="str">
        <f>IF(Table1[[#This Row],[Ticket Status]]="Closed","Yes","No")</f>
        <v>No</v>
      </c>
      <c r="V7659" s="4" t="str">
        <f>IF(Table1[[#This Row],[Ticket Status]]="Pending Customer Response","Yes","No")</f>
        <v>No</v>
      </c>
      <c r="W7659" s="5">
        <f ca="1">COUNTIFS(Table1[Agent_name],Table1[[#This Row],[Agent_name]],Table1[Month],Table1[[#This Row],[Month]])/160</f>
        <v>0.23125000000000001</v>
      </c>
    </row>
    <row r="7660" spans="1:23" x14ac:dyDescent="0.25">
      <c r="A7660">
        <v>7659</v>
      </c>
      <c r="B7660" t="s">
        <v>24744</v>
      </c>
      <c r="C7660" t="s">
        <v>24745</v>
      </c>
      <c r="D7660">
        <v>59</v>
      </c>
      <c r="E7660" t="s">
        <v>19</v>
      </c>
      <c r="F7660" t="s">
        <v>223</v>
      </c>
      <c r="G7660" s="1">
        <v>43938</v>
      </c>
      <c r="H7660" t="s">
        <v>59</v>
      </c>
      <c r="I7660" t="s">
        <v>59</v>
      </c>
      <c r="J7660" s="3" t="s">
        <v>24746</v>
      </c>
      <c r="K7660" t="s">
        <v>62</v>
      </c>
      <c r="M7660" t="s">
        <v>25</v>
      </c>
      <c r="N7660" t="s">
        <v>55</v>
      </c>
      <c r="R7660" t="str">
        <f t="shared" ca="1" si="119"/>
        <v>Ravi</v>
      </c>
      <c r="S7660" t="str">
        <f>IFERROR(TEXT(DATEVALUE(LEFT(Table1[[#This Row],[Date of Purchase]],10)), "MMMM"), TEXT(Table1[[#This Row],[Date of Purchase]], "MMMM"))</f>
        <v>April</v>
      </c>
      <c r="T7660" t="str">
        <f>IF(OR(
  AND(Table1[[#This Row],[Ticket Priority]]="Critical", Table1[[#This Row],[Ticket Status]]&lt;&gt;"Closed"),
  AND(Table1[[#This Row],[Ticket Priority]]="High", Table1[[#This Row],[Ticket Status]]="Open")
), "Yes", "No")</f>
        <v>Yes</v>
      </c>
      <c r="U7660" s="4" t="str">
        <f>IF(Table1[[#This Row],[Ticket Status]]="Closed","Yes","No")</f>
        <v>No</v>
      </c>
      <c r="V7660" s="4" t="str">
        <f>IF(Table1[[#This Row],[Ticket Status]]="Pending Customer Response","Yes","No")</f>
        <v>No</v>
      </c>
      <c r="W7660" s="5">
        <f ca="1">COUNTIFS(Table1[Agent_name],Table1[[#This Row],[Agent_name]],Table1[Month],Table1[[#This Row],[Month]])/160</f>
        <v>0.625</v>
      </c>
    </row>
    <row r="7661" spans="1:23" x14ac:dyDescent="0.25">
      <c r="A7661">
        <v>7660</v>
      </c>
      <c r="B7661" t="s">
        <v>24747</v>
      </c>
      <c r="C7661" t="s">
        <v>24748</v>
      </c>
      <c r="D7661">
        <v>63</v>
      </c>
      <c r="E7661" t="s">
        <v>19</v>
      </c>
      <c r="F7661" t="s">
        <v>112</v>
      </c>
      <c r="G7661" s="1">
        <v>44560</v>
      </c>
      <c r="H7661" t="s">
        <v>21</v>
      </c>
      <c r="I7661" t="s">
        <v>31</v>
      </c>
      <c r="J7661" s="3" t="s">
        <v>24749</v>
      </c>
      <c r="K7661" t="s">
        <v>62</v>
      </c>
      <c r="M7661" t="s">
        <v>143</v>
      </c>
      <c r="N7661" t="s">
        <v>26</v>
      </c>
      <c r="R7661" t="str">
        <f t="shared" ca="1" si="119"/>
        <v>Sara</v>
      </c>
      <c r="S7661" t="str">
        <f>IFERROR(TEXT(DATEVALUE(LEFT(Table1[[#This Row],[Date of Purchase]],10)), "MMMM"), TEXT(Table1[[#This Row],[Date of Purchase]], "MMMM"))</f>
        <v>December</v>
      </c>
      <c r="T7661" t="str">
        <f>IF(OR(
  AND(Table1[[#This Row],[Ticket Priority]]="Critical", Table1[[#This Row],[Ticket Status]]&lt;&gt;"Closed"),
  AND(Table1[[#This Row],[Ticket Priority]]="High", Table1[[#This Row],[Ticket Status]]="Open")
), "Yes", "No")</f>
        <v>No</v>
      </c>
      <c r="U7661" s="4" t="str">
        <f>IF(Table1[[#This Row],[Ticket Status]]="Closed","Yes","No")</f>
        <v>No</v>
      </c>
      <c r="V7661" s="4" t="str">
        <f>IF(Table1[[#This Row],[Ticket Status]]="Pending Customer Response","Yes","No")</f>
        <v>No</v>
      </c>
      <c r="W7661" s="5">
        <f ca="1">COUNTIFS(Table1[Agent_name],Table1[[#This Row],[Agent_name]],Table1[Month],Table1[[#This Row],[Month]])/160</f>
        <v>0.55625000000000002</v>
      </c>
    </row>
    <row r="7662" spans="1:23" x14ac:dyDescent="0.25">
      <c r="A7662">
        <v>7661</v>
      </c>
      <c r="B7662" t="s">
        <v>24750</v>
      </c>
      <c r="C7662" t="s">
        <v>24751</v>
      </c>
      <c r="D7662">
        <v>54</v>
      </c>
      <c r="E7662" t="s">
        <v>19</v>
      </c>
      <c r="F7662" t="s">
        <v>281</v>
      </c>
      <c r="G7662" s="1">
        <v>44193</v>
      </c>
      <c r="H7662" t="s">
        <v>67</v>
      </c>
      <c r="I7662" t="s">
        <v>31</v>
      </c>
      <c r="J7662" s="3" t="s">
        <v>24752</v>
      </c>
      <c r="K7662" t="s">
        <v>39</v>
      </c>
      <c r="L7662" t="s">
        <v>24753</v>
      </c>
      <c r="M7662" t="s">
        <v>41</v>
      </c>
      <c r="N7662" t="s">
        <v>26</v>
      </c>
      <c r="O7662" s="2">
        <v>45078.130925925929</v>
      </c>
      <c r="P7662" s="2">
        <v>45078.261481481481</v>
      </c>
      <c r="Q7662">
        <v>5</v>
      </c>
      <c r="R7662" t="str">
        <f t="shared" ca="1" si="119"/>
        <v>Aisha</v>
      </c>
      <c r="S7662" t="str">
        <f>IFERROR(TEXT(DATEVALUE(LEFT(Table1[[#This Row],[Date of Purchase]],10)), "MMMM"), TEXT(Table1[[#This Row],[Date of Purchase]], "MMMM"))</f>
        <v>December</v>
      </c>
      <c r="T7662" t="str">
        <f>IF(OR(
  AND(Table1[[#This Row],[Ticket Priority]]="Critical", Table1[[#This Row],[Ticket Status]]&lt;&gt;"Closed"),
  AND(Table1[[#This Row],[Ticket Priority]]="High", Table1[[#This Row],[Ticket Status]]="Open")
), "Yes", "No")</f>
        <v>No</v>
      </c>
      <c r="U7662" s="4" t="str">
        <f>IF(Table1[[#This Row],[Ticket Status]]="Closed","Yes","No")</f>
        <v>Yes</v>
      </c>
      <c r="V7662" s="4" t="str">
        <f>IF(Table1[[#This Row],[Ticket Status]]="Pending Customer Response","Yes","No")</f>
        <v>No</v>
      </c>
      <c r="W7662" s="5">
        <f ca="1">COUNTIFS(Table1[Agent_name],Table1[[#This Row],[Agent_name]],Table1[Month],Table1[[#This Row],[Month]])/160</f>
        <v>0.91249999999999998</v>
      </c>
    </row>
    <row r="7663" spans="1:23" x14ac:dyDescent="0.25">
      <c r="A7663">
        <v>7662</v>
      </c>
      <c r="B7663" t="s">
        <v>13322</v>
      </c>
      <c r="C7663" t="s">
        <v>24754</v>
      </c>
      <c r="D7663">
        <v>22</v>
      </c>
      <c r="E7663" t="s">
        <v>58</v>
      </c>
      <c r="F7663" t="s">
        <v>117</v>
      </c>
      <c r="G7663" s="1">
        <v>44393</v>
      </c>
      <c r="H7663" t="s">
        <v>59</v>
      </c>
      <c r="I7663" t="s">
        <v>113</v>
      </c>
      <c r="J7663" s="3" t="s">
        <v>24755</v>
      </c>
      <c r="K7663" t="s">
        <v>39</v>
      </c>
      <c r="L7663" t="s">
        <v>24756</v>
      </c>
      <c r="M7663" t="s">
        <v>143</v>
      </c>
      <c r="N7663" t="s">
        <v>55</v>
      </c>
      <c r="O7663" s="2">
        <v>45078.485810185186</v>
      </c>
      <c r="P7663" s="2">
        <v>45078.424004629633</v>
      </c>
      <c r="Q7663">
        <v>4</v>
      </c>
      <c r="R7663" t="str">
        <f t="shared" ca="1" si="119"/>
        <v>Mohit</v>
      </c>
      <c r="S7663" t="str">
        <f>IFERROR(TEXT(DATEVALUE(LEFT(Table1[[#This Row],[Date of Purchase]],10)), "MMMM"), TEXT(Table1[[#This Row],[Date of Purchase]], "MMMM"))</f>
        <v>July</v>
      </c>
      <c r="T7663" t="str">
        <f>IF(OR(
  AND(Table1[[#This Row],[Ticket Priority]]="Critical", Table1[[#This Row],[Ticket Status]]&lt;&gt;"Closed"),
  AND(Table1[[#This Row],[Ticket Priority]]="High", Table1[[#This Row],[Ticket Status]]="Open")
), "Yes", "No")</f>
        <v>No</v>
      </c>
      <c r="U7663" s="4" t="str">
        <f>IF(Table1[[#This Row],[Ticket Status]]="Closed","Yes","No")</f>
        <v>Yes</v>
      </c>
      <c r="V7663" s="4" t="str">
        <f>IF(Table1[[#This Row],[Ticket Status]]="Pending Customer Response","Yes","No")</f>
        <v>No</v>
      </c>
      <c r="W7663" s="5">
        <f ca="1">COUNTIFS(Table1[Agent_name],Table1[[#This Row],[Agent_name]],Table1[Month],Table1[[#This Row],[Month]])/160</f>
        <v>0.53125</v>
      </c>
    </row>
    <row r="7664" spans="1:23" x14ac:dyDescent="0.25">
      <c r="A7664">
        <v>7663</v>
      </c>
      <c r="B7664" t="s">
        <v>24757</v>
      </c>
      <c r="C7664" t="s">
        <v>24758</v>
      </c>
      <c r="D7664">
        <v>43</v>
      </c>
      <c r="E7664" t="s">
        <v>58</v>
      </c>
      <c r="F7664" t="s">
        <v>219</v>
      </c>
      <c r="G7664" s="1">
        <v>44157</v>
      </c>
      <c r="H7664" t="s">
        <v>21</v>
      </c>
      <c r="I7664" t="s">
        <v>37</v>
      </c>
      <c r="J7664" s="3" t="s">
        <v>357</v>
      </c>
      <c r="K7664" t="s">
        <v>24</v>
      </c>
      <c r="M7664" t="s">
        <v>143</v>
      </c>
      <c r="N7664" t="s">
        <v>26</v>
      </c>
      <c r="O7664" s="2">
        <v>45078.309421296297</v>
      </c>
      <c r="R7664" t="str">
        <f t="shared" ca="1" si="119"/>
        <v>Rahul</v>
      </c>
      <c r="S7664" t="str">
        <f>IFERROR(TEXT(DATEVALUE(LEFT(Table1[[#This Row],[Date of Purchase]],10)), "MMMM"), TEXT(Table1[[#This Row],[Date of Purchase]], "MMMM"))</f>
        <v>November</v>
      </c>
      <c r="T7664" t="str">
        <f>IF(OR(
  AND(Table1[[#This Row],[Ticket Priority]]="Critical", Table1[[#This Row],[Ticket Status]]&lt;&gt;"Closed"),
  AND(Table1[[#This Row],[Ticket Priority]]="High", Table1[[#This Row],[Ticket Status]]="Open")
), "Yes", "No")</f>
        <v>No</v>
      </c>
      <c r="U7664" s="4" t="str">
        <f>IF(Table1[[#This Row],[Ticket Status]]="Closed","Yes","No")</f>
        <v>No</v>
      </c>
      <c r="V7664" s="4" t="str">
        <f>IF(Table1[[#This Row],[Ticket Status]]="Pending Customer Response","Yes","No")</f>
        <v>Yes</v>
      </c>
      <c r="W7664" s="5">
        <f ca="1">COUNTIFS(Table1[Agent_name],Table1[[#This Row],[Agent_name]],Table1[Month],Table1[[#This Row],[Month]])/160</f>
        <v>0.2</v>
      </c>
    </row>
    <row r="7665" spans="1:23" x14ac:dyDescent="0.25">
      <c r="A7665">
        <v>7664</v>
      </c>
      <c r="B7665" t="s">
        <v>24759</v>
      </c>
      <c r="C7665" t="s">
        <v>24760</v>
      </c>
      <c r="D7665">
        <v>18</v>
      </c>
      <c r="E7665" t="s">
        <v>19</v>
      </c>
      <c r="F7665" t="s">
        <v>86</v>
      </c>
      <c r="G7665" s="1">
        <v>43875</v>
      </c>
      <c r="H7665" t="s">
        <v>21</v>
      </c>
      <c r="I7665" t="s">
        <v>67</v>
      </c>
      <c r="J7665" s="3" t="s">
        <v>24761</v>
      </c>
      <c r="K7665" t="s">
        <v>62</v>
      </c>
      <c r="M7665" t="s">
        <v>25</v>
      </c>
      <c r="N7665" t="s">
        <v>33</v>
      </c>
      <c r="R7665" t="str">
        <f t="shared" ca="1" si="119"/>
        <v>Mohit</v>
      </c>
      <c r="S7665" t="str">
        <f>IFERROR(TEXT(DATEVALUE(LEFT(Table1[[#This Row],[Date of Purchase]],10)), "MMMM"), TEXT(Table1[[#This Row],[Date of Purchase]], "MMMM"))</f>
        <v>February</v>
      </c>
      <c r="T7665" t="str">
        <f>IF(OR(
  AND(Table1[[#This Row],[Ticket Priority]]="Critical", Table1[[#This Row],[Ticket Status]]&lt;&gt;"Closed"),
  AND(Table1[[#This Row],[Ticket Priority]]="High", Table1[[#This Row],[Ticket Status]]="Open")
), "Yes", "No")</f>
        <v>Yes</v>
      </c>
      <c r="U7665" s="4" t="str">
        <f>IF(Table1[[#This Row],[Ticket Status]]="Closed","Yes","No")</f>
        <v>No</v>
      </c>
      <c r="V7665" s="4" t="str">
        <f>IF(Table1[[#This Row],[Ticket Status]]="Pending Customer Response","Yes","No")</f>
        <v>No</v>
      </c>
      <c r="W7665" s="5">
        <f ca="1">COUNTIFS(Table1[Agent_name],Table1[[#This Row],[Agent_name]],Table1[Month],Table1[[#This Row],[Month]])/160</f>
        <v>0.52500000000000002</v>
      </c>
    </row>
    <row r="7666" spans="1:23" x14ac:dyDescent="0.25">
      <c r="A7666">
        <v>7665</v>
      </c>
      <c r="B7666" t="s">
        <v>24762</v>
      </c>
      <c r="C7666" t="s">
        <v>24763</v>
      </c>
      <c r="D7666">
        <v>38</v>
      </c>
      <c r="E7666" t="s">
        <v>29</v>
      </c>
      <c r="F7666" t="s">
        <v>339</v>
      </c>
      <c r="G7666" s="1">
        <v>44537</v>
      </c>
      <c r="H7666" t="s">
        <v>66</v>
      </c>
      <c r="I7666" t="s">
        <v>141</v>
      </c>
      <c r="J7666" s="3" t="s">
        <v>24764</v>
      </c>
      <c r="K7666" t="s">
        <v>62</v>
      </c>
      <c r="M7666" t="s">
        <v>25</v>
      </c>
      <c r="N7666" t="s">
        <v>55</v>
      </c>
      <c r="R7666" t="str">
        <f t="shared" ca="1" si="119"/>
        <v>Priya</v>
      </c>
      <c r="S7666" t="str">
        <f>IFERROR(TEXT(DATEVALUE(LEFT(Table1[[#This Row],[Date of Purchase]],10)), "MMMM"), TEXT(Table1[[#This Row],[Date of Purchase]], "MMMM"))</f>
        <v>December</v>
      </c>
      <c r="T7666" t="str">
        <f>IF(OR(
  AND(Table1[[#This Row],[Ticket Priority]]="Critical", Table1[[#This Row],[Ticket Status]]&lt;&gt;"Closed"),
  AND(Table1[[#This Row],[Ticket Priority]]="High", Table1[[#This Row],[Ticket Status]]="Open")
), "Yes", "No")</f>
        <v>Yes</v>
      </c>
      <c r="U7666" s="4" t="str">
        <f>IF(Table1[[#This Row],[Ticket Status]]="Closed","Yes","No")</f>
        <v>No</v>
      </c>
      <c r="V7666" s="4" t="str">
        <f>IF(Table1[[#This Row],[Ticket Status]]="Pending Customer Response","Yes","No")</f>
        <v>No</v>
      </c>
      <c r="W7666" s="5">
        <f ca="1">COUNTIFS(Table1[Agent_name],Table1[[#This Row],[Agent_name]],Table1[Month],Table1[[#This Row],[Month]])/160</f>
        <v>0.48749999999999999</v>
      </c>
    </row>
    <row r="7667" spans="1:23" x14ac:dyDescent="0.25">
      <c r="A7667">
        <v>7666</v>
      </c>
      <c r="B7667" t="s">
        <v>18894</v>
      </c>
      <c r="C7667" t="s">
        <v>24765</v>
      </c>
      <c r="D7667">
        <v>35</v>
      </c>
      <c r="E7667" t="s">
        <v>29</v>
      </c>
      <c r="F7667" t="s">
        <v>51</v>
      </c>
      <c r="G7667" s="1">
        <v>44094</v>
      </c>
      <c r="H7667" t="s">
        <v>21</v>
      </c>
      <c r="I7667" t="s">
        <v>72</v>
      </c>
      <c r="J7667" s="3" t="s">
        <v>24766</v>
      </c>
      <c r="K7667" t="s">
        <v>39</v>
      </c>
      <c r="L7667" t="s">
        <v>24767</v>
      </c>
      <c r="M7667" t="s">
        <v>143</v>
      </c>
      <c r="N7667" t="s">
        <v>33</v>
      </c>
      <c r="O7667" s="2">
        <v>45078.54420138889</v>
      </c>
      <c r="P7667" s="2">
        <v>45078.15253472222</v>
      </c>
      <c r="Q7667">
        <v>5</v>
      </c>
      <c r="R7667" t="str">
        <f t="shared" ca="1" si="119"/>
        <v>Karan</v>
      </c>
      <c r="S7667" t="str">
        <f>IFERROR(TEXT(DATEVALUE(LEFT(Table1[[#This Row],[Date of Purchase]],10)), "MMMM"), TEXT(Table1[[#This Row],[Date of Purchase]], "MMMM"))</f>
        <v>September</v>
      </c>
      <c r="T7667" t="str">
        <f>IF(OR(
  AND(Table1[[#This Row],[Ticket Priority]]="Critical", Table1[[#This Row],[Ticket Status]]&lt;&gt;"Closed"),
  AND(Table1[[#This Row],[Ticket Priority]]="High", Table1[[#This Row],[Ticket Status]]="Open")
), "Yes", "No")</f>
        <v>No</v>
      </c>
      <c r="U7667" s="4" t="str">
        <f>IF(Table1[[#This Row],[Ticket Status]]="Closed","Yes","No")</f>
        <v>Yes</v>
      </c>
      <c r="V7667" s="4" t="str">
        <f>IF(Table1[[#This Row],[Ticket Status]]="Pending Customer Response","Yes","No")</f>
        <v>No</v>
      </c>
      <c r="W7667" s="5">
        <f ca="1">COUNTIFS(Table1[Agent_name],Table1[[#This Row],[Agent_name]],Table1[Month],Table1[[#This Row],[Month]])/160</f>
        <v>0.24374999999999999</v>
      </c>
    </row>
    <row r="7668" spans="1:23" x14ac:dyDescent="0.25">
      <c r="A7668">
        <v>7667</v>
      </c>
      <c r="B7668" t="s">
        <v>24768</v>
      </c>
      <c r="C7668" t="s">
        <v>24769</v>
      </c>
      <c r="D7668">
        <v>29</v>
      </c>
      <c r="E7668" t="s">
        <v>29</v>
      </c>
      <c r="F7668" t="s">
        <v>202</v>
      </c>
      <c r="G7668" s="1">
        <v>44231</v>
      </c>
      <c r="H7668" t="s">
        <v>59</v>
      </c>
      <c r="I7668" t="s">
        <v>99</v>
      </c>
      <c r="J7668" s="3" t="s">
        <v>24770</v>
      </c>
      <c r="K7668" t="s">
        <v>24</v>
      </c>
      <c r="M7668" t="s">
        <v>89</v>
      </c>
      <c r="N7668" t="s">
        <v>26</v>
      </c>
      <c r="O7668" s="2">
        <v>45078.953252314815</v>
      </c>
      <c r="R7668" t="str">
        <f t="shared" ca="1" si="119"/>
        <v>Sara</v>
      </c>
      <c r="S7668" t="str">
        <f>IFERROR(TEXT(DATEVALUE(LEFT(Table1[[#This Row],[Date of Purchase]],10)), "MMMM"), TEXT(Table1[[#This Row],[Date of Purchase]], "MMMM"))</f>
        <v>February</v>
      </c>
      <c r="T7668" t="str">
        <f>IF(OR(
  AND(Table1[[#This Row],[Ticket Priority]]="Critical", Table1[[#This Row],[Ticket Status]]&lt;&gt;"Closed"),
  AND(Table1[[#This Row],[Ticket Priority]]="High", Table1[[#This Row],[Ticket Status]]="Open")
), "Yes", "No")</f>
        <v>No</v>
      </c>
      <c r="U7668" s="4" t="str">
        <f>IF(Table1[[#This Row],[Ticket Status]]="Closed","Yes","No")</f>
        <v>No</v>
      </c>
      <c r="V7668" s="4" t="str">
        <f>IF(Table1[[#This Row],[Ticket Status]]="Pending Customer Response","Yes","No")</f>
        <v>Yes</v>
      </c>
      <c r="W7668" s="5">
        <f ca="1">COUNTIFS(Table1[Agent_name],Table1[[#This Row],[Agent_name]],Table1[Month],Table1[[#This Row],[Month]])/160</f>
        <v>0.65625</v>
      </c>
    </row>
    <row r="7669" spans="1:23" x14ac:dyDescent="0.25">
      <c r="A7669">
        <v>7668</v>
      </c>
      <c r="B7669" t="s">
        <v>24771</v>
      </c>
      <c r="C7669" t="s">
        <v>24772</v>
      </c>
      <c r="D7669">
        <v>52</v>
      </c>
      <c r="E7669" t="s">
        <v>29</v>
      </c>
      <c r="F7669" t="s">
        <v>431</v>
      </c>
      <c r="G7669" s="1">
        <v>44350</v>
      </c>
      <c r="H7669" t="s">
        <v>67</v>
      </c>
      <c r="I7669" t="s">
        <v>67</v>
      </c>
      <c r="J7669" s="3" t="s">
        <v>24773</v>
      </c>
      <c r="K7669" t="s">
        <v>24</v>
      </c>
      <c r="M7669" t="s">
        <v>25</v>
      </c>
      <c r="N7669" t="s">
        <v>55</v>
      </c>
      <c r="O7669" s="2">
        <v>45078.435914351852</v>
      </c>
      <c r="R7669" t="str">
        <f t="shared" ca="1" si="119"/>
        <v>Mohit</v>
      </c>
      <c r="S7669" t="str">
        <f>IFERROR(TEXT(DATEVALUE(LEFT(Table1[[#This Row],[Date of Purchase]],10)), "MMMM"), TEXT(Table1[[#This Row],[Date of Purchase]], "MMMM"))</f>
        <v>June</v>
      </c>
      <c r="T7669" t="str">
        <f>IF(OR(
  AND(Table1[[#This Row],[Ticket Priority]]="Critical", Table1[[#This Row],[Ticket Status]]&lt;&gt;"Closed"),
  AND(Table1[[#This Row],[Ticket Priority]]="High", Table1[[#This Row],[Ticket Status]]="Open")
), "Yes", "No")</f>
        <v>Yes</v>
      </c>
      <c r="U7669" s="4" t="str">
        <f>IF(Table1[[#This Row],[Ticket Status]]="Closed","Yes","No")</f>
        <v>No</v>
      </c>
      <c r="V7669" s="4" t="str">
        <f>IF(Table1[[#This Row],[Ticket Status]]="Pending Customer Response","Yes","No")</f>
        <v>Yes</v>
      </c>
      <c r="W7669" s="5">
        <f ca="1">COUNTIFS(Table1[Agent_name],Table1[[#This Row],[Agent_name]],Table1[Month],Table1[[#This Row],[Month]])/160</f>
        <v>0.41875000000000001</v>
      </c>
    </row>
    <row r="7670" spans="1:23" x14ac:dyDescent="0.25">
      <c r="A7670">
        <v>7669</v>
      </c>
      <c r="B7670" t="s">
        <v>24774</v>
      </c>
      <c r="C7670" t="s">
        <v>24775</v>
      </c>
      <c r="D7670">
        <v>60</v>
      </c>
      <c r="E7670" t="s">
        <v>19</v>
      </c>
      <c r="F7670" t="s">
        <v>71</v>
      </c>
      <c r="G7670" s="1">
        <v>43991</v>
      </c>
      <c r="H7670" t="s">
        <v>66</v>
      </c>
      <c r="I7670" t="s">
        <v>141</v>
      </c>
      <c r="J7670" s="3" t="s">
        <v>24776</v>
      </c>
      <c r="K7670" t="s">
        <v>62</v>
      </c>
      <c r="M7670" t="s">
        <v>89</v>
      </c>
      <c r="N7670" t="s">
        <v>55</v>
      </c>
      <c r="R7670" t="str">
        <f t="shared" ca="1" si="119"/>
        <v>Mohit</v>
      </c>
      <c r="S7670" t="str">
        <f>IFERROR(TEXT(DATEVALUE(LEFT(Table1[[#This Row],[Date of Purchase]],10)), "MMMM"), TEXT(Table1[[#This Row],[Date of Purchase]], "MMMM"))</f>
        <v>June</v>
      </c>
      <c r="T7670" t="str">
        <f>IF(OR(
  AND(Table1[[#This Row],[Ticket Priority]]="Critical", Table1[[#This Row],[Ticket Status]]&lt;&gt;"Closed"),
  AND(Table1[[#This Row],[Ticket Priority]]="High", Table1[[#This Row],[Ticket Status]]="Open")
), "Yes", "No")</f>
        <v>Yes</v>
      </c>
      <c r="U7670" s="4" t="str">
        <f>IF(Table1[[#This Row],[Ticket Status]]="Closed","Yes","No")</f>
        <v>No</v>
      </c>
      <c r="V7670" s="4" t="str">
        <f>IF(Table1[[#This Row],[Ticket Status]]="Pending Customer Response","Yes","No")</f>
        <v>No</v>
      </c>
      <c r="W7670" s="5">
        <f ca="1">COUNTIFS(Table1[Agent_name],Table1[[#This Row],[Agent_name]],Table1[Month],Table1[[#This Row],[Month]])/160</f>
        <v>0.41875000000000001</v>
      </c>
    </row>
    <row r="7671" spans="1:23" x14ac:dyDescent="0.25">
      <c r="A7671">
        <v>7670</v>
      </c>
      <c r="B7671" t="s">
        <v>24777</v>
      </c>
      <c r="C7671" t="s">
        <v>24778</v>
      </c>
      <c r="D7671">
        <v>53</v>
      </c>
      <c r="E7671" t="s">
        <v>58</v>
      </c>
      <c r="F7671" t="s">
        <v>103</v>
      </c>
      <c r="G7671" s="1">
        <v>44288</v>
      </c>
      <c r="H7671" t="s">
        <v>59</v>
      </c>
      <c r="I7671" t="s">
        <v>31</v>
      </c>
      <c r="J7671" s="3" t="s">
        <v>12689</v>
      </c>
      <c r="K7671" t="s">
        <v>62</v>
      </c>
      <c r="M7671" t="s">
        <v>25</v>
      </c>
      <c r="N7671" t="s">
        <v>55</v>
      </c>
      <c r="R7671" t="str">
        <f t="shared" ca="1" si="119"/>
        <v>Neha</v>
      </c>
      <c r="S7671" t="str">
        <f>IFERROR(TEXT(DATEVALUE(LEFT(Table1[[#This Row],[Date of Purchase]],10)), "MMMM"), TEXT(Table1[[#This Row],[Date of Purchase]], "MMMM"))</f>
        <v>April</v>
      </c>
      <c r="T7671" t="str">
        <f>IF(OR(
  AND(Table1[[#This Row],[Ticket Priority]]="Critical", Table1[[#This Row],[Ticket Status]]&lt;&gt;"Closed"),
  AND(Table1[[#This Row],[Ticket Priority]]="High", Table1[[#This Row],[Ticket Status]]="Open")
), "Yes", "No")</f>
        <v>Yes</v>
      </c>
      <c r="U7671" s="4" t="str">
        <f>IF(Table1[[#This Row],[Ticket Status]]="Closed","Yes","No")</f>
        <v>No</v>
      </c>
      <c r="V7671" s="4" t="str">
        <f>IF(Table1[[#This Row],[Ticket Status]]="Pending Customer Response","Yes","No")</f>
        <v>No</v>
      </c>
      <c r="W7671" s="5">
        <f ca="1">COUNTIFS(Table1[Agent_name],Table1[[#This Row],[Agent_name]],Table1[Month],Table1[[#This Row],[Month]])/160</f>
        <v>0.28749999999999998</v>
      </c>
    </row>
    <row r="7672" spans="1:23" x14ac:dyDescent="0.25">
      <c r="A7672">
        <v>7671</v>
      </c>
      <c r="B7672" t="s">
        <v>24779</v>
      </c>
      <c r="C7672" t="s">
        <v>24780</v>
      </c>
      <c r="D7672">
        <v>49</v>
      </c>
      <c r="E7672" t="s">
        <v>58</v>
      </c>
      <c r="F7672" t="s">
        <v>286</v>
      </c>
      <c r="G7672" s="1">
        <v>44548</v>
      </c>
      <c r="H7672" t="s">
        <v>66</v>
      </c>
      <c r="I7672" t="s">
        <v>52</v>
      </c>
      <c r="J7672" s="3" t="s">
        <v>24781</v>
      </c>
      <c r="K7672" t="s">
        <v>24</v>
      </c>
      <c r="M7672" t="s">
        <v>41</v>
      </c>
      <c r="N7672" t="s">
        <v>26</v>
      </c>
      <c r="O7672" s="2">
        <v>45078.642199074071</v>
      </c>
      <c r="R7672" t="str">
        <f t="shared" ca="1" si="119"/>
        <v>Aisha</v>
      </c>
      <c r="S7672" t="str">
        <f>IFERROR(TEXT(DATEVALUE(LEFT(Table1[[#This Row],[Date of Purchase]],10)), "MMMM"), TEXT(Table1[[#This Row],[Date of Purchase]], "MMMM"))</f>
        <v>December</v>
      </c>
      <c r="T7672" t="str">
        <f>IF(OR(
  AND(Table1[[#This Row],[Ticket Priority]]="Critical", Table1[[#This Row],[Ticket Status]]&lt;&gt;"Closed"),
  AND(Table1[[#This Row],[Ticket Priority]]="High", Table1[[#This Row],[Ticket Status]]="Open")
), "Yes", "No")</f>
        <v>No</v>
      </c>
      <c r="U7672" s="4" t="str">
        <f>IF(Table1[[#This Row],[Ticket Status]]="Closed","Yes","No")</f>
        <v>No</v>
      </c>
      <c r="V7672" s="4" t="str">
        <f>IF(Table1[[#This Row],[Ticket Status]]="Pending Customer Response","Yes","No")</f>
        <v>Yes</v>
      </c>
      <c r="W7672" s="5">
        <f ca="1">COUNTIFS(Table1[Agent_name],Table1[[#This Row],[Agent_name]],Table1[Month],Table1[[#This Row],[Month]])/160</f>
        <v>0.91249999999999998</v>
      </c>
    </row>
    <row r="7673" spans="1:23" x14ac:dyDescent="0.25">
      <c r="A7673">
        <v>7672</v>
      </c>
      <c r="B7673" t="s">
        <v>24782</v>
      </c>
      <c r="C7673" t="s">
        <v>24783</v>
      </c>
      <c r="D7673">
        <v>60</v>
      </c>
      <c r="E7673" t="s">
        <v>58</v>
      </c>
      <c r="F7673" t="s">
        <v>699</v>
      </c>
      <c r="G7673" s="1">
        <v>44544</v>
      </c>
      <c r="H7673" t="s">
        <v>66</v>
      </c>
      <c r="I7673" t="s">
        <v>99</v>
      </c>
      <c r="J7673" s="3" t="s">
        <v>24784</v>
      </c>
      <c r="K7673" t="s">
        <v>24</v>
      </c>
      <c r="M7673" t="s">
        <v>25</v>
      </c>
      <c r="N7673" t="s">
        <v>55</v>
      </c>
      <c r="O7673" s="2">
        <v>45078.083877314813</v>
      </c>
      <c r="R7673" t="str">
        <f t="shared" ca="1" si="119"/>
        <v>Mohit</v>
      </c>
      <c r="S7673" t="str">
        <f>IFERROR(TEXT(DATEVALUE(LEFT(Table1[[#This Row],[Date of Purchase]],10)), "MMMM"), TEXT(Table1[[#This Row],[Date of Purchase]], "MMMM"))</f>
        <v>December</v>
      </c>
      <c r="T7673" t="str">
        <f>IF(OR(
  AND(Table1[[#This Row],[Ticket Priority]]="Critical", Table1[[#This Row],[Ticket Status]]&lt;&gt;"Closed"),
  AND(Table1[[#This Row],[Ticket Priority]]="High", Table1[[#This Row],[Ticket Status]]="Open")
), "Yes", "No")</f>
        <v>Yes</v>
      </c>
      <c r="U7673" s="4" t="str">
        <f>IF(Table1[[#This Row],[Ticket Status]]="Closed","Yes","No")</f>
        <v>No</v>
      </c>
      <c r="V7673" s="4" t="str">
        <f>IF(Table1[[#This Row],[Ticket Status]]="Pending Customer Response","Yes","No")</f>
        <v>Yes</v>
      </c>
      <c r="W7673" s="5">
        <f ca="1">COUNTIFS(Table1[Agent_name],Table1[[#This Row],[Agent_name]],Table1[Month],Table1[[#This Row],[Month]])/160</f>
        <v>0.44374999999999998</v>
      </c>
    </row>
    <row r="7674" spans="1:23" x14ac:dyDescent="0.25">
      <c r="A7674">
        <v>7673</v>
      </c>
      <c r="B7674" t="s">
        <v>23313</v>
      </c>
      <c r="C7674" t="s">
        <v>24785</v>
      </c>
      <c r="D7674">
        <v>36</v>
      </c>
      <c r="E7674" t="s">
        <v>58</v>
      </c>
      <c r="F7674" t="s">
        <v>65</v>
      </c>
      <c r="G7674" s="1">
        <v>44136</v>
      </c>
      <c r="H7674" t="s">
        <v>21</v>
      </c>
      <c r="I7674" t="s">
        <v>77</v>
      </c>
      <c r="J7674" s="3" t="s">
        <v>24786</v>
      </c>
      <c r="K7674" t="s">
        <v>62</v>
      </c>
      <c r="M7674" t="s">
        <v>143</v>
      </c>
      <c r="N7674" t="s">
        <v>26</v>
      </c>
      <c r="R7674" t="str">
        <f t="shared" ca="1" si="119"/>
        <v>Sara</v>
      </c>
      <c r="S7674" t="str">
        <f>IFERROR(TEXT(DATEVALUE(LEFT(Table1[[#This Row],[Date of Purchase]],10)), "MMMM"), TEXT(Table1[[#This Row],[Date of Purchase]], "MMMM"))</f>
        <v>November</v>
      </c>
      <c r="T7674" t="str">
        <f>IF(OR(
  AND(Table1[[#This Row],[Ticket Priority]]="Critical", Table1[[#This Row],[Ticket Status]]&lt;&gt;"Closed"),
  AND(Table1[[#This Row],[Ticket Priority]]="High", Table1[[#This Row],[Ticket Status]]="Open")
), "Yes", "No")</f>
        <v>No</v>
      </c>
      <c r="U7674" s="4" t="str">
        <f>IF(Table1[[#This Row],[Ticket Status]]="Closed","Yes","No")</f>
        <v>No</v>
      </c>
      <c r="V7674" s="4" t="str">
        <f>IF(Table1[[#This Row],[Ticket Status]]="Pending Customer Response","Yes","No")</f>
        <v>No</v>
      </c>
      <c r="W7674" s="5">
        <f ca="1">COUNTIFS(Table1[Agent_name],Table1[[#This Row],[Agent_name]],Table1[Month],Table1[[#This Row],[Month]])/160</f>
        <v>0.79374999999999996</v>
      </c>
    </row>
    <row r="7675" spans="1:23" x14ac:dyDescent="0.25">
      <c r="A7675">
        <v>7674</v>
      </c>
      <c r="B7675" t="s">
        <v>24787</v>
      </c>
      <c r="C7675" t="s">
        <v>24788</v>
      </c>
      <c r="D7675">
        <v>56</v>
      </c>
      <c r="E7675" t="s">
        <v>29</v>
      </c>
      <c r="F7675" t="s">
        <v>20</v>
      </c>
      <c r="G7675" s="1">
        <v>44425</v>
      </c>
      <c r="H7675" t="s">
        <v>67</v>
      </c>
      <c r="I7675" t="s">
        <v>67</v>
      </c>
      <c r="J7675" s="3" t="s">
        <v>24789</v>
      </c>
      <c r="K7675" t="s">
        <v>62</v>
      </c>
      <c r="M7675" t="s">
        <v>25</v>
      </c>
      <c r="N7675" t="s">
        <v>83</v>
      </c>
      <c r="R7675" t="str">
        <f t="shared" ca="1" si="119"/>
        <v>Mohit</v>
      </c>
      <c r="S7675" t="str">
        <f>IFERROR(TEXT(DATEVALUE(LEFT(Table1[[#This Row],[Date of Purchase]],10)), "MMMM"), TEXT(Table1[[#This Row],[Date of Purchase]], "MMMM"))</f>
        <v>August</v>
      </c>
      <c r="T7675" t="str">
        <f>IF(OR(
  AND(Table1[[#This Row],[Ticket Priority]]="Critical", Table1[[#This Row],[Ticket Status]]&lt;&gt;"Closed"),
  AND(Table1[[#This Row],[Ticket Priority]]="High", Table1[[#This Row],[Ticket Status]]="Open")
), "Yes", "No")</f>
        <v>Yes</v>
      </c>
      <c r="U7675" s="4" t="str">
        <f>IF(Table1[[#This Row],[Ticket Status]]="Closed","Yes","No")</f>
        <v>No</v>
      </c>
      <c r="V7675" s="4" t="str">
        <f>IF(Table1[[#This Row],[Ticket Status]]="Pending Customer Response","Yes","No")</f>
        <v>No</v>
      </c>
      <c r="W7675" s="5">
        <f ca="1">COUNTIFS(Table1[Agent_name],Table1[[#This Row],[Agent_name]],Table1[Month],Table1[[#This Row],[Month]])/160</f>
        <v>0.46250000000000002</v>
      </c>
    </row>
    <row r="7676" spans="1:23" x14ac:dyDescent="0.25">
      <c r="A7676">
        <v>7675</v>
      </c>
      <c r="B7676" t="s">
        <v>24790</v>
      </c>
      <c r="C7676" t="s">
        <v>24791</v>
      </c>
      <c r="D7676">
        <v>25</v>
      </c>
      <c r="E7676" t="s">
        <v>29</v>
      </c>
      <c r="F7676" t="s">
        <v>211</v>
      </c>
      <c r="G7676" s="1">
        <v>44129</v>
      </c>
      <c r="H7676" t="s">
        <v>45</v>
      </c>
      <c r="I7676" t="s">
        <v>150</v>
      </c>
      <c r="J7676" s="3" t="s">
        <v>24792</v>
      </c>
      <c r="K7676" t="s">
        <v>24</v>
      </c>
      <c r="M7676" t="s">
        <v>41</v>
      </c>
      <c r="N7676" t="s">
        <v>55</v>
      </c>
      <c r="O7676" s="2">
        <v>45078.967256944445</v>
      </c>
      <c r="R7676" t="str">
        <f t="shared" ca="1" si="119"/>
        <v>Ravi</v>
      </c>
      <c r="S7676" t="str">
        <f>IFERROR(TEXT(DATEVALUE(LEFT(Table1[[#This Row],[Date of Purchase]],10)), "MMMM"), TEXT(Table1[[#This Row],[Date of Purchase]], "MMMM"))</f>
        <v>October</v>
      </c>
      <c r="T7676" t="str">
        <f>IF(OR(
  AND(Table1[[#This Row],[Ticket Priority]]="Critical", Table1[[#This Row],[Ticket Status]]&lt;&gt;"Closed"),
  AND(Table1[[#This Row],[Ticket Priority]]="High", Table1[[#This Row],[Ticket Status]]="Open")
), "Yes", "No")</f>
        <v>No</v>
      </c>
      <c r="U7676" s="4" t="str">
        <f>IF(Table1[[#This Row],[Ticket Status]]="Closed","Yes","No")</f>
        <v>No</v>
      </c>
      <c r="V7676" s="4" t="str">
        <f>IF(Table1[[#This Row],[Ticket Status]]="Pending Customer Response","Yes","No")</f>
        <v>Yes</v>
      </c>
      <c r="W7676" s="5">
        <f ca="1">COUNTIFS(Table1[Agent_name],Table1[[#This Row],[Agent_name]],Table1[Month],Table1[[#This Row],[Month]])/160</f>
        <v>0.58125000000000004</v>
      </c>
    </row>
    <row r="7677" spans="1:23" x14ac:dyDescent="0.25">
      <c r="A7677">
        <v>7676</v>
      </c>
      <c r="B7677" t="s">
        <v>24793</v>
      </c>
      <c r="C7677" t="s">
        <v>24794</v>
      </c>
      <c r="D7677">
        <v>23</v>
      </c>
      <c r="E7677" t="s">
        <v>19</v>
      </c>
      <c r="F7677" t="s">
        <v>249</v>
      </c>
      <c r="G7677" s="1">
        <v>43915</v>
      </c>
      <c r="H7677" t="s">
        <v>21</v>
      </c>
      <c r="I7677" t="s">
        <v>177</v>
      </c>
      <c r="J7677" s="3" t="s">
        <v>24795</v>
      </c>
      <c r="K7677" t="s">
        <v>39</v>
      </c>
      <c r="L7677" t="s">
        <v>24796</v>
      </c>
      <c r="M7677" t="s">
        <v>89</v>
      </c>
      <c r="N7677" t="s">
        <v>83</v>
      </c>
      <c r="O7677" s="2">
        <v>45078.482546296298</v>
      </c>
      <c r="P7677" s="2">
        <v>45078.886018518519</v>
      </c>
      <c r="Q7677">
        <v>4</v>
      </c>
      <c r="R7677" t="str">
        <f t="shared" ca="1" si="119"/>
        <v>Ravi</v>
      </c>
      <c r="S7677" t="str">
        <f>IFERROR(TEXT(DATEVALUE(LEFT(Table1[[#This Row],[Date of Purchase]],10)), "MMMM"), TEXT(Table1[[#This Row],[Date of Purchase]], "MMMM"))</f>
        <v>March</v>
      </c>
      <c r="T7677" t="str">
        <f>IF(OR(
  AND(Table1[[#This Row],[Ticket Priority]]="Critical", Table1[[#This Row],[Ticket Status]]&lt;&gt;"Closed"),
  AND(Table1[[#This Row],[Ticket Priority]]="High", Table1[[#This Row],[Ticket Status]]="Open")
), "Yes", "No")</f>
        <v>No</v>
      </c>
      <c r="U7677" s="4" t="str">
        <f>IF(Table1[[#This Row],[Ticket Status]]="Closed","Yes","No")</f>
        <v>Yes</v>
      </c>
      <c r="V7677" s="4" t="str">
        <f>IF(Table1[[#This Row],[Ticket Status]]="Pending Customer Response","Yes","No")</f>
        <v>No</v>
      </c>
      <c r="W7677" s="5">
        <f ca="1">COUNTIFS(Table1[Agent_name],Table1[[#This Row],[Agent_name]],Table1[Month],Table1[[#This Row],[Month]])/160</f>
        <v>0.54374999999999996</v>
      </c>
    </row>
    <row r="7678" spans="1:23" x14ac:dyDescent="0.25">
      <c r="A7678">
        <v>7677</v>
      </c>
      <c r="B7678" t="s">
        <v>24797</v>
      </c>
      <c r="C7678" t="s">
        <v>24798</v>
      </c>
      <c r="D7678">
        <v>50</v>
      </c>
      <c r="E7678" t="s">
        <v>29</v>
      </c>
      <c r="F7678" t="s">
        <v>207</v>
      </c>
      <c r="G7678" s="1">
        <v>43922</v>
      </c>
      <c r="H7678" t="s">
        <v>66</v>
      </c>
      <c r="I7678" t="s">
        <v>22</v>
      </c>
      <c r="J7678" s="3" t="s">
        <v>24799</v>
      </c>
      <c r="K7678" t="s">
        <v>39</v>
      </c>
      <c r="L7678" t="s">
        <v>24800</v>
      </c>
      <c r="M7678" t="s">
        <v>41</v>
      </c>
      <c r="N7678" t="s">
        <v>26</v>
      </c>
      <c r="O7678" s="2">
        <v>45078.201319444444</v>
      </c>
      <c r="P7678" s="2">
        <v>45078.70548611111</v>
      </c>
      <c r="Q7678">
        <v>4</v>
      </c>
      <c r="R7678" t="str">
        <f t="shared" ca="1" si="119"/>
        <v>Aisha</v>
      </c>
      <c r="S7678" t="str">
        <f>IFERROR(TEXT(DATEVALUE(LEFT(Table1[[#This Row],[Date of Purchase]],10)), "MMMM"), TEXT(Table1[[#This Row],[Date of Purchase]], "MMMM"))</f>
        <v>April</v>
      </c>
      <c r="T7678" t="str">
        <f>IF(OR(
  AND(Table1[[#This Row],[Ticket Priority]]="Critical", Table1[[#This Row],[Ticket Status]]&lt;&gt;"Closed"),
  AND(Table1[[#This Row],[Ticket Priority]]="High", Table1[[#This Row],[Ticket Status]]="Open")
), "Yes", "No")</f>
        <v>No</v>
      </c>
      <c r="U7678" s="4" t="str">
        <f>IF(Table1[[#This Row],[Ticket Status]]="Closed","Yes","No")</f>
        <v>Yes</v>
      </c>
      <c r="V7678" s="4" t="str">
        <f>IF(Table1[[#This Row],[Ticket Status]]="Pending Customer Response","Yes","No")</f>
        <v>No</v>
      </c>
      <c r="W7678" s="5">
        <f ca="1">COUNTIFS(Table1[Agent_name],Table1[[#This Row],[Agent_name]],Table1[Month],Table1[[#This Row],[Month]])/160</f>
        <v>0.81874999999999998</v>
      </c>
    </row>
    <row r="7679" spans="1:23" x14ac:dyDescent="0.25">
      <c r="A7679">
        <v>7678</v>
      </c>
      <c r="B7679" t="s">
        <v>10900</v>
      </c>
      <c r="C7679" t="s">
        <v>24801</v>
      </c>
      <c r="D7679">
        <v>56</v>
      </c>
      <c r="E7679" t="s">
        <v>19</v>
      </c>
      <c r="F7679" t="s">
        <v>157</v>
      </c>
      <c r="G7679" s="1">
        <v>44451</v>
      </c>
      <c r="H7679" t="s">
        <v>67</v>
      </c>
      <c r="I7679" t="s">
        <v>141</v>
      </c>
      <c r="J7679" s="3" t="s">
        <v>24802</v>
      </c>
      <c r="K7679" t="s">
        <v>39</v>
      </c>
      <c r="L7679" t="s">
        <v>24803</v>
      </c>
      <c r="M7679" t="s">
        <v>25</v>
      </c>
      <c r="N7679" t="s">
        <v>83</v>
      </c>
      <c r="O7679" s="2">
        <v>45078.51939814815</v>
      </c>
      <c r="P7679" s="2">
        <v>45078.626342592594</v>
      </c>
      <c r="Q7679">
        <v>1</v>
      </c>
      <c r="R7679" t="str">
        <f t="shared" ca="1" si="119"/>
        <v>Priya</v>
      </c>
      <c r="S7679" t="str">
        <f>IFERROR(TEXT(DATEVALUE(LEFT(Table1[[#This Row],[Date of Purchase]],10)), "MMMM"), TEXT(Table1[[#This Row],[Date of Purchase]], "MMMM"))</f>
        <v>September</v>
      </c>
      <c r="T7679" t="str">
        <f>IF(OR(
  AND(Table1[[#This Row],[Ticket Priority]]="Critical", Table1[[#This Row],[Ticket Status]]&lt;&gt;"Closed"),
  AND(Table1[[#This Row],[Ticket Priority]]="High", Table1[[#This Row],[Ticket Status]]="Open")
), "Yes", "No")</f>
        <v>No</v>
      </c>
      <c r="U7679" s="4" t="str">
        <f>IF(Table1[[#This Row],[Ticket Status]]="Closed","Yes","No")</f>
        <v>Yes</v>
      </c>
      <c r="V7679" s="4" t="str">
        <f>IF(Table1[[#This Row],[Ticket Status]]="Pending Customer Response","Yes","No")</f>
        <v>No</v>
      </c>
      <c r="W7679" s="5">
        <f ca="1">COUNTIFS(Table1[Agent_name],Table1[[#This Row],[Agent_name]],Table1[Month],Table1[[#This Row],[Month]])/160</f>
        <v>0.53125</v>
      </c>
    </row>
    <row r="7680" spans="1:23" x14ac:dyDescent="0.25">
      <c r="A7680">
        <v>7679</v>
      </c>
      <c r="B7680" t="s">
        <v>649</v>
      </c>
      <c r="C7680" t="s">
        <v>24804</v>
      </c>
      <c r="D7680">
        <v>60</v>
      </c>
      <c r="E7680" t="s">
        <v>29</v>
      </c>
      <c r="F7680" t="s">
        <v>207</v>
      </c>
      <c r="G7680" s="1">
        <v>44070</v>
      </c>
      <c r="H7680" t="s">
        <v>67</v>
      </c>
      <c r="I7680" t="s">
        <v>37</v>
      </c>
      <c r="J7680" s="3" t="s">
        <v>24805</v>
      </c>
      <c r="K7680" t="s">
        <v>39</v>
      </c>
      <c r="L7680" t="s">
        <v>24806</v>
      </c>
      <c r="M7680" t="s">
        <v>25</v>
      </c>
      <c r="N7680" t="s">
        <v>26</v>
      </c>
      <c r="O7680" s="2">
        <v>45078.318020833336</v>
      </c>
      <c r="P7680" s="2">
        <v>45078.264548611114</v>
      </c>
      <c r="Q7680">
        <v>3</v>
      </c>
      <c r="R7680" t="str">
        <f t="shared" ca="1" si="119"/>
        <v>Arjun</v>
      </c>
      <c r="S7680" t="str">
        <f>IFERROR(TEXT(DATEVALUE(LEFT(Table1[[#This Row],[Date of Purchase]],10)), "MMMM"), TEXT(Table1[[#This Row],[Date of Purchase]], "MMMM"))</f>
        <v>August</v>
      </c>
      <c r="T7680" t="str">
        <f>IF(OR(
  AND(Table1[[#This Row],[Ticket Priority]]="Critical", Table1[[#This Row],[Ticket Status]]&lt;&gt;"Closed"),
  AND(Table1[[#This Row],[Ticket Priority]]="High", Table1[[#This Row],[Ticket Status]]="Open")
), "Yes", "No")</f>
        <v>No</v>
      </c>
      <c r="U7680" s="4" t="str">
        <f>IF(Table1[[#This Row],[Ticket Status]]="Closed","Yes","No")</f>
        <v>Yes</v>
      </c>
      <c r="V7680" s="4" t="str">
        <f>IF(Table1[[#This Row],[Ticket Status]]="Pending Customer Response","Yes","No")</f>
        <v>No</v>
      </c>
      <c r="W7680" s="5">
        <f ca="1">COUNTIFS(Table1[Agent_name],Table1[[#This Row],[Agent_name]],Table1[Month],Table1[[#This Row],[Month]])/160</f>
        <v>0.20624999999999999</v>
      </c>
    </row>
    <row r="7681" spans="1:23" x14ac:dyDescent="0.25">
      <c r="A7681">
        <v>7680</v>
      </c>
      <c r="B7681" t="s">
        <v>24807</v>
      </c>
      <c r="C7681" t="s">
        <v>24808</v>
      </c>
      <c r="D7681">
        <v>54</v>
      </c>
      <c r="E7681" t="s">
        <v>19</v>
      </c>
      <c r="F7681" t="s">
        <v>281</v>
      </c>
      <c r="G7681" s="1">
        <v>43950</v>
      </c>
      <c r="H7681" t="s">
        <v>67</v>
      </c>
      <c r="I7681" t="s">
        <v>59</v>
      </c>
      <c r="J7681" s="3" t="s">
        <v>24809</v>
      </c>
      <c r="K7681" t="s">
        <v>62</v>
      </c>
      <c r="M7681" t="s">
        <v>25</v>
      </c>
      <c r="N7681" t="s">
        <v>55</v>
      </c>
      <c r="R7681" t="str">
        <f t="shared" ca="1" si="119"/>
        <v>Aisha</v>
      </c>
      <c r="S7681" t="str">
        <f>IFERROR(TEXT(DATEVALUE(LEFT(Table1[[#This Row],[Date of Purchase]],10)), "MMMM"), TEXT(Table1[[#This Row],[Date of Purchase]], "MMMM"))</f>
        <v>April</v>
      </c>
      <c r="T7681" t="str">
        <f>IF(OR(
  AND(Table1[[#This Row],[Ticket Priority]]="Critical", Table1[[#This Row],[Ticket Status]]&lt;&gt;"Closed"),
  AND(Table1[[#This Row],[Ticket Priority]]="High", Table1[[#This Row],[Ticket Status]]="Open")
), "Yes", "No")</f>
        <v>Yes</v>
      </c>
      <c r="U7681" s="4" t="str">
        <f>IF(Table1[[#This Row],[Ticket Status]]="Closed","Yes","No")</f>
        <v>No</v>
      </c>
      <c r="V7681" s="4" t="str">
        <f>IF(Table1[[#This Row],[Ticket Status]]="Pending Customer Response","Yes","No")</f>
        <v>No</v>
      </c>
      <c r="W7681" s="5">
        <f ca="1">COUNTIFS(Table1[Agent_name],Table1[[#This Row],[Agent_name]],Table1[Month],Table1[[#This Row],[Month]])/160</f>
        <v>0.81874999999999998</v>
      </c>
    </row>
    <row r="7682" spans="1:23" x14ac:dyDescent="0.25">
      <c r="A7682">
        <v>7681</v>
      </c>
      <c r="B7682" t="s">
        <v>24810</v>
      </c>
      <c r="C7682" t="s">
        <v>24811</v>
      </c>
      <c r="D7682">
        <v>55</v>
      </c>
      <c r="E7682" t="s">
        <v>19</v>
      </c>
      <c r="F7682" t="s">
        <v>103</v>
      </c>
      <c r="G7682" s="1">
        <v>43850</v>
      </c>
      <c r="H7682" t="s">
        <v>59</v>
      </c>
      <c r="I7682" t="s">
        <v>31</v>
      </c>
      <c r="J7682" s="3" t="s">
        <v>24812</v>
      </c>
      <c r="K7682" t="s">
        <v>62</v>
      </c>
      <c r="M7682" t="s">
        <v>25</v>
      </c>
      <c r="N7682" t="s">
        <v>55</v>
      </c>
      <c r="R7682" t="str">
        <f t="shared" ref="R7682:R7745" ca="1" si="120">CHOOSE(
RANDBETWEEN(1,20),
"Aisha","Aisha","Aisha","Aisha",
"Ravi","Ravi","Ravi",
"Sara","Sara","Sara",
"Mohit","Mohit",
"Priya","Priya",
"Arjun",
"Neha","Rahul","Divya","Karan","Meera","Sanjay"
)</f>
        <v>Priya</v>
      </c>
      <c r="S7682" t="str">
        <f>IFERROR(TEXT(DATEVALUE(LEFT(Table1[[#This Row],[Date of Purchase]],10)), "MMMM"), TEXT(Table1[[#This Row],[Date of Purchase]], "MMMM"))</f>
        <v>January</v>
      </c>
      <c r="T7682" t="str">
        <f>IF(OR(
  AND(Table1[[#This Row],[Ticket Priority]]="Critical", Table1[[#This Row],[Ticket Status]]&lt;&gt;"Closed"),
  AND(Table1[[#This Row],[Ticket Priority]]="High", Table1[[#This Row],[Ticket Status]]="Open")
), "Yes", "No")</f>
        <v>Yes</v>
      </c>
      <c r="U7682" s="4" t="str">
        <f>IF(Table1[[#This Row],[Ticket Status]]="Closed","Yes","No")</f>
        <v>No</v>
      </c>
      <c r="V7682" s="4" t="str">
        <f>IF(Table1[[#This Row],[Ticket Status]]="Pending Customer Response","Yes","No")</f>
        <v>No</v>
      </c>
      <c r="W7682" s="5">
        <f ca="1">COUNTIFS(Table1[Agent_name],Table1[[#This Row],[Agent_name]],Table1[Month],Table1[[#This Row],[Month]])/160</f>
        <v>0.51875000000000004</v>
      </c>
    </row>
    <row r="7683" spans="1:23" x14ac:dyDescent="0.25">
      <c r="A7683">
        <v>7682</v>
      </c>
      <c r="B7683" t="s">
        <v>24813</v>
      </c>
      <c r="C7683" t="s">
        <v>24814</v>
      </c>
      <c r="D7683">
        <v>34</v>
      </c>
      <c r="E7683" t="s">
        <v>29</v>
      </c>
      <c r="F7683" t="s">
        <v>397</v>
      </c>
      <c r="G7683" s="1">
        <v>43844</v>
      </c>
      <c r="H7683" t="s">
        <v>45</v>
      </c>
      <c r="I7683" t="s">
        <v>177</v>
      </c>
      <c r="J7683" s="3" t="s">
        <v>24815</v>
      </c>
      <c r="K7683" t="s">
        <v>24</v>
      </c>
      <c r="M7683" t="s">
        <v>41</v>
      </c>
      <c r="N7683" t="s">
        <v>83</v>
      </c>
      <c r="O7683" s="2">
        <v>45078.101412037038</v>
      </c>
      <c r="R7683" t="str">
        <f t="shared" ca="1" si="120"/>
        <v>Priya</v>
      </c>
      <c r="S7683" t="str">
        <f>IFERROR(TEXT(DATEVALUE(LEFT(Table1[[#This Row],[Date of Purchase]],10)), "MMMM"), TEXT(Table1[[#This Row],[Date of Purchase]], "MMMM"))</f>
        <v>January</v>
      </c>
      <c r="T7683" t="str">
        <f>IF(OR(
  AND(Table1[[#This Row],[Ticket Priority]]="Critical", Table1[[#This Row],[Ticket Status]]&lt;&gt;"Closed"),
  AND(Table1[[#This Row],[Ticket Priority]]="High", Table1[[#This Row],[Ticket Status]]="Open")
), "Yes", "No")</f>
        <v>No</v>
      </c>
      <c r="U7683" s="4" t="str">
        <f>IF(Table1[[#This Row],[Ticket Status]]="Closed","Yes","No")</f>
        <v>No</v>
      </c>
      <c r="V7683" s="4" t="str">
        <f>IF(Table1[[#This Row],[Ticket Status]]="Pending Customer Response","Yes","No")</f>
        <v>Yes</v>
      </c>
      <c r="W7683" s="5">
        <f ca="1">COUNTIFS(Table1[Agent_name],Table1[[#This Row],[Agent_name]],Table1[Month],Table1[[#This Row],[Month]])/160</f>
        <v>0.51875000000000004</v>
      </c>
    </row>
    <row r="7684" spans="1:23" x14ac:dyDescent="0.25">
      <c r="A7684">
        <v>7683</v>
      </c>
      <c r="B7684" t="s">
        <v>24816</v>
      </c>
      <c r="C7684" t="s">
        <v>24817</v>
      </c>
      <c r="D7684">
        <v>39</v>
      </c>
      <c r="E7684" t="s">
        <v>19</v>
      </c>
      <c r="F7684" t="s">
        <v>286</v>
      </c>
      <c r="G7684" s="1">
        <v>44282</v>
      </c>
      <c r="H7684" t="s">
        <v>67</v>
      </c>
      <c r="I7684" t="s">
        <v>31</v>
      </c>
      <c r="J7684" s="3" t="s">
        <v>24818</v>
      </c>
      <c r="K7684" t="s">
        <v>39</v>
      </c>
      <c r="L7684" t="s">
        <v>24819</v>
      </c>
      <c r="M7684" t="s">
        <v>41</v>
      </c>
      <c r="N7684" t="s">
        <v>33</v>
      </c>
      <c r="O7684" s="2">
        <v>45078.547951388886</v>
      </c>
      <c r="P7684" s="2">
        <v>45078.21670138889</v>
      </c>
      <c r="Q7684">
        <v>4</v>
      </c>
      <c r="R7684" t="str">
        <f t="shared" ca="1" si="120"/>
        <v>Sara</v>
      </c>
      <c r="S7684" t="str">
        <f>IFERROR(TEXT(DATEVALUE(LEFT(Table1[[#This Row],[Date of Purchase]],10)), "MMMM"), TEXT(Table1[[#This Row],[Date of Purchase]], "MMMM"))</f>
        <v>March</v>
      </c>
      <c r="T7684" t="str">
        <f>IF(OR(
  AND(Table1[[#This Row],[Ticket Priority]]="Critical", Table1[[#This Row],[Ticket Status]]&lt;&gt;"Closed"),
  AND(Table1[[#This Row],[Ticket Priority]]="High", Table1[[#This Row],[Ticket Status]]="Open")
), "Yes", "No")</f>
        <v>No</v>
      </c>
      <c r="U7684" s="4" t="str">
        <f>IF(Table1[[#This Row],[Ticket Status]]="Closed","Yes","No")</f>
        <v>Yes</v>
      </c>
      <c r="V7684" s="4" t="str">
        <f>IF(Table1[[#This Row],[Ticket Status]]="Pending Customer Response","Yes","No")</f>
        <v>No</v>
      </c>
      <c r="W7684" s="5">
        <f ca="1">COUNTIFS(Table1[Agent_name],Table1[[#This Row],[Agent_name]],Table1[Month],Table1[[#This Row],[Month]])/160</f>
        <v>0.55625000000000002</v>
      </c>
    </row>
    <row r="7685" spans="1:23" x14ac:dyDescent="0.25">
      <c r="A7685">
        <v>7684</v>
      </c>
      <c r="B7685" t="s">
        <v>24820</v>
      </c>
      <c r="C7685" t="s">
        <v>24821</v>
      </c>
      <c r="D7685">
        <v>66</v>
      </c>
      <c r="E7685" t="s">
        <v>29</v>
      </c>
      <c r="F7685" t="s">
        <v>71</v>
      </c>
      <c r="G7685" s="1">
        <v>44038</v>
      </c>
      <c r="H7685" t="s">
        <v>21</v>
      </c>
      <c r="I7685" t="s">
        <v>141</v>
      </c>
      <c r="J7685" s="3" t="s">
        <v>24822</v>
      </c>
      <c r="K7685" t="s">
        <v>24</v>
      </c>
      <c r="M7685" t="s">
        <v>89</v>
      </c>
      <c r="N7685" t="s">
        <v>83</v>
      </c>
      <c r="O7685" s="2">
        <v>45078.548657407409</v>
      </c>
      <c r="R7685" t="str">
        <f t="shared" ca="1" si="120"/>
        <v>Arjun</v>
      </c>
      <c r="S7685" t="str">
        <f>IFERROR(TEXT(DATEVALUE(LEFT(Table1[[#This Row],[Date of Purchase]],10)), "MMMM"), TEXT(Table1[[#This Row],[Date of Purchase]], "MMMM"))</f>
        <v>July</v>
      </c>
      <c r="T7685" t="str">
        <f>IF(OR(
  AND(Table1[[#This Row],[Ticket Priority]]="Critical", Table1[[#This Row],[Ticket Status]]&lt;&gt;"Closed"),
  AND(Table1[[#This Row],[Ticket Priority]]="High", Table1[[#This Row],[Ticket Status]]="Open")
), "Yes", "No")</f>
        <v>No</v>
      </c>
      <c r="U7685" s="4" t="str">
        <f>IF(Table1[[#This Row],[Ticket Status]]="Closed","Yes","No")</f>
        <v>No</v>
      </c>
      <c r="V7685" s="4" t="str">
        <f>IF(Table1[[#This Row],[Ticket Status]]="Pending Customer Response","Yes","No")</f>
        <v>Yes</v>
      </c>
      <c r="W7685" s="5">
        <f ca="1">COUNTIFS(Table1[Agent_name],Table1[[#This Row],[Agent_name]],Table1[Month],Table1[[#This Row],[Month]])/160</f>
        <v>0.2</v>
      </c>
    </row>
    <row r="7686" spans="1:23" x14ac:dyDescent="0.25">
      <c r="A7686">
        <v>7685</v>
      </c>
      <c r="B7686" t="s">
        <v>24823</v>
      </c>
      <c r="C7686" t="s">
        <v>24824</v>
      </c>
      <c r="D7686">
        <v>20</v>
      </c>
      <c r="E7686" t="s">
        <v>29</v>
      </c>
      <c r="F7686" t="s">
        <v>207</v>
      </c>
      <c r="G7686" s="1">
        <v>44203</v>
      </c>
      <c r="H7686" t="s">
        <v>45</v>
      </c>
      <c r="I7686" t="s">
        <v>52</v>
      </c>
      <c r="J7686" s="3" t="s">
        <v>24825</v>
      </c>
      <c r="K7686" t="s">
        <v>24</v>
      </c>
      <c r="M7686" t="s">
        <v>89</v>
      </c>
      <c r="N7686" t="s">
        <v>83</v>
      </c>
      <c r="O7686" s="2">
        <v>45078.825752314813</v>
      </c>
      <c r="R7686" t="str">
        <f t="shared" ca="1" si="120"/>
        <v>Priya</v>
      </c>
      <c r="S7686" t="str">
        <f>IFERROR(TEXT(DATEVALUE(LEFT(Table1[[#This Row],[Date of Purchase]],10)), "MMMM"), TEXT(Table1[[#This Row],[Date of Purchase]], "MMMM"))</f>
        <v>January</v>
      </c>
      <c r="T7686" t="str">
        <f>IF(OR(
  AND(Table1[[#This Row],[Ticket Priority]]="Critical", Table1[[#This Row],[Ticket Status]]&lt;&gt;"Closed"),
  AND(Table1[[#This Row],[Ticket Priority]]="High", Table1[[#This Row],[Ticket Status]]="Open")
), "Yes", "No")</f>
        <v>No</v>
      </c>
      <c r="U7686" s="4" t="str">
        <f>IF(Table1[[#This Row],[Ticket Status]]="Closed","Yes","No")</f>
        <v>No</v>
      </c>
      <c r="V7686" s="4" t="str">
        <f>IF(Table1[[#This Row],[Ticket Status]]="Pending Customer Response","Yes","No")</f>
        <v>Yes</v>
      </c>
      <c r="W7686" s="5">
        <f ca="1">COUNTIFS(Table1[Agent_name],Table1[[#This Row],[Agent_name]],Table1[Month],Table1[[#This Row],[Month]])/160</f>
        <v>0.51875000000000004</v>
      </c>
    </row>
    <row r="7687" spans="1:23" x14ac:dyDescent="0.25">
      <c r="A7687">
        <v>7686</v>
      </c>
      <c r="B7687" t="s">
        <v>24826</v>
      </c>
      <c r="C7687" t="s">
        <v>24827</v>
      </c>
      <c r="D7687">
        <v>45</v>
      </c>
      <c r="E7687" t="s">
        <v>19</v>
      </c>
      <c r="F7687" t="s">
        <v>339</v>
      </c>
      <c r="G7687" s="1">
        <v>43978</v>
      </c>
      <c r="H7687" t="s">
        <v>45</v>
      </c>
      <c r="I7687" t="s">
        <v>77</v>
      </c>
      <c r="J7687" s="3" t="s">
        <v>24828</v>
      </c>
      <c r="K7687" t="s">
        <v>39</v>
      </c>
      <c r="L7687" t="s">
        <v>24829</v>
      </c>
      <c r="M7687" t="s">
        <v>89</v>
      </c>
      <c r="N7687" t="s">
        <v>26</v>
      </c>
      <c r="O7687" s="2">
        <v>45079.020219907405</v>
      </c>
      <c r="P7687" s="2">
        <v>45078.525775462964</v>
      </c>
      <c r="Q7687">
        <v>3</v>
      </c>
      <c r="R7687" t="str">
        <f t="shared" ca="1" si="120"/>
        <v>Ravi</v>
      </c>
      <c r="S7687" t="str">
        <f>IFERROR(TEXT(DATEVALUE(LEFT(Table1[[#This Row],[Date of Purchase]],10)), "MMMM"), TEXT(Table1[[#This Row],[Date of Purchase]], "MMMM"))</f>
        <v>May</v>
      </c>
      <c r="T7687" t="str">
        <f>IF(OR(
  AND(Table1[[#This Row],[Ticket Priority]]="Critical", Table1[[#This Row],[Ticket Status]]&lt;&gt;"Closed"),
  AND(Table1[[#This Row],[Ticket Priority]]="High", Table1[[#This Row],[Ticket Status]]="Open")
), "Yes", "No")</f>
        <v>No</v>
      </c>
      <c r="U7687" s="4" t="str">
        <f>IF(Table1[[#This Row],[Ticket Status]]="Closed","Yes","No")</f>
        <v>Yes</v>
      </c>
      <c r="V7687" s="4" t="str">
        <f>IF(Table1[[#This Row],[Ticket Status]]="Pending Customer Response","Yes","No")</f>
        <v>No</v>
      </c>
      <c r="W7687" s="5">
        <f ca="1">COUNTIFS(Table1[Agent_name],Table1[[#This Row],[Agent_name]],Table1[Month],Table1[[#This Row],[Month]])/160</f>
        <v>0.67500000000000004</v>
      </c>
    </row>
    <row r="7688" spans="1:23" x14ac:dyDescent="0.25">
      <c r="A7688">
        <v>7687</v>
      </c>
      <c r="B7688" t="s">
        <v>24830</v>
      </c>
      <c r="C7688" t="s">
        <v>24831</v>
      </c>
      <c r="D7688">
        <v>29</v>
      </c>
      <c r="E7688" t="s">
        <v>29</v>
      </c>
      <c r="F7688" t="s">
        <v>107</v>
      </c>
      <c r="G7688" s="1">
        <v>44512</v>
      </c>
      <c r="H7688" t="s">
        <v>59</v>
      </c>
      <c r="I7688" t="s">
        <v>93</v>
      </c>
      <c r="J7688" s="3" t="s">
        <v>24832</v>
      </c>
      <c r="K7688" t="s">
        <v>39</v>
      </c>
      <c r="L7688" t="s">
        <v>24833</v>
      </c>
      <c r="M7688" t="s">
        <v>143</v>
      </c>
      <c r="N7688" t="s">
        <v>26</v>
      </c>
      <c r="O7688" s="2">
        <v>45078.290381944447</v>
      </c>
      <c r="P7688" s="2">
        <v>45078.08829861111</v>
      </c>
      <c r="Q7688">
        <v>5</v>
      </c>
      <c r="R7688" t="str">
        <f t="shared" ca="1" si="120"/>
        <v>Aisha</v>
      </c>
      <c r="S7688" t="str">
        <f>IFERROR(TEXT(DATEVALUE(LEFT(Table1[[#This Row],[Date of Purchase]],10)), "MMMM"), TEXT(Table1[[#This Row],[Date of Purchase]], "MMMM"))</f>
        <v>November</v>
      </c>
      <c r="T7688" t="str">
        <f>IF(OR(
  AND(Table1[[#This Row],[Ticket Priority]]="Critical", Table1[[#This Row],[Ticket Status]]&lt;&gt;"Closed"),
  AND(Table1[[#This Row],[Ticket Priority]]="High", Table1[[#This Row],[Ticket Status]]="Open")
), "Yes", "No")</f>
        <v>No</v>
      </c>
      <c r="U7688" s="4" t="str">
        <f>IF(Table1[[#This Row],[Ticket Status]]="Closed","Yes","No")</f>
        <v>Yes</v>
      </c>
      <c r="V7688" s="4" t="str">
        <f>IF(Table1[[#This Row],[Ticket Status]]="Pending Customer Response","Yes","No")</f>
        <v>No</v>
      </c>
      <c r="W7688" s="5">
        <f ca="1">COUNTIFS(Table1[Agent_name],Table1[[#This Row],[Agent_name]],Table1[Month],Table1[[#This Row],[Month]])/160</f>
        <v>0.85624999999999996</v>
      </c>
    </row>
    <row r="7689" spans="1:23" x14ac:dyDescent="0.25">
      <c r="A7689">
        <v>7688</v>
      </c>
      <c r="B7689" t="s">
        <v>24834</v>
      </c>
      <c r="C7689" t="s">
        <v>24835</v>
      </c>
      <c r="D7689">
        <v>20</v>
      </c>
      <c r="E7689" t="s">
        <v>29</v>
      </c>
      <c r="F7689" t="s">
        <v>161</v>
      </c>
      <c r="G7689" s="1">
        <v>44449</v>
      </c>
      <c r="H7689" t="s">
        <v>67</v>
      </c>
      <c r="I7689" t="s">
        <v>52</v>
      </c>
      <c r="J7689" s="3" t="s">
        <v>24836</v>
      </c>
      <c r="K7689" t="s">
        <v>62</v>
      </c>
      <c r="M7689" t="s">
        <v>25</v>
      </c>
      <c r="N7689" t="s">
        <v>33</v>
      </c>
      <c r="R7689" t="str">
        <f t="shared" ca="1" si="120"/>
        <v>Rahul</v>
      </c>
      <c r="S7689" t="str">
        <f>IFERROR(TEXT(DATEVALUE(LEFT(Table1[[#This Row],[Date of Purchase]],10)), "MMMM"), TEXT(Table1[[#This Row],[Date of Purchase]], "MMMM"))</f>
        <v>September</v>
      </c>
      <c r="T7689" t="str">
        <f>IF(OR(
  AND(Table1[[#This Row],[Ticket Priority]]="Critical", Table1[[#This Row],[Ticket Status]]&lt;&gt;"Closed"),
  AND(Table1[[#This Row],[Ticket Priority]]="High", Table1[[#This Row],[Ticket Status]]="Open")
), "Yes", "No")</f>
        <v>Yes</v>
      </c>
      <c r="U7689" s="4" t="str">
        <f>IF(Table1[[#This Row],[Ticket Status]]="Closed","Yes","No")</f>
        <v>No</v>
      </c>
      <c r="V7689" s="4" t="str">
        <f>IF(Table1[[#This Row],[Ticket Status]]="Pending Customer Response","Yes","No")</f>
        <v>No</v>
      </c>
      <c r="W7689" s="5">
        <f ca="1">COUNTIFS(Table1[Agent_name],Table1[[#This Row],[Agent_name]],Table1[Month],Table1[[#This Row],[Month]])/160</f>
        <v>0.25</v>
      </c>
    </row>
    <row r="7690" spans="1:23" x14ac:dyDescent="0.25">
      <c r="A7690">
        <v>7689</v>
      </c>
      <c r="B7690" t="s">
        <v>24235</v>
      </c>
      <c r="C7690" t="s">
        <v>24837</v>
      </c>
      <c r="D7690">
        <v>46</v>
      </c>
      <c r="E7690" t="s">
        <v>19</v>
      </c>
      <c r="F7690" t="s">
        <v>112</v>
      </c>
      <c r="G7690" s="1">
        <v>43873</v>
      </c>
      <c r="H7690" t="s">
        <v>45</v>
      </c>
      <c r="I7690" t="s">
        <v>177</v>
      </c>
      <c r="J7690" s="3" t="s">
        <v>24838</v>
      </c>
      <c r="K7690" t="s">
        <v>24</v>
      </c>
      <c r="M7690" t="s">
        <v>25</v>
      </c>
      <c r="N7690" t="s">
        <v>55</v>
      </c>
      <c r="O7690" s="2">
        <v>45078.39875</v>
      </c>
      <c r="R7690" t="str">
        <f t="shared" ca="1" si="120"/>
        <v>Meera</v>
      </c>
      <c r="S7690" t="str">
        <f>IFERROR(TEXT(DATEVALUE(LEFT(Table1[[#This Row],[Date of Purchase]],10)), "MMMM"), TEXT(Table1[[#This Row],[Date of Purchase]], "MMMM"))</f>
        <v>February</v>
      </c>
      <c r="T7690" t="str">
        <f>IF(OR(
  AND(Table1[[#This Row],[Ticket Priority]]="Critical", Table1[[#This Row],[Ticket Status]]&lt;&gt;"Closed"),
  AND(Table1[[#This Row],[Ticket Priority]]="High", Table1[[#This Row],[Ticket Status]]="Open")
), "Yes", "No")</f>
        <v>Yes</v>
      </c>
      <c r="U7690" s="4" t="str">
        <f>IF(Table1[[#This Row],[Ticket Status]]="Closed","Yes","No")</f>
        <v>No</v>
      </c>
      <c r="V7690" s="4" t="str">
        <f>IF(Table1[[#This Row],[Ticket Status]]="Pending Customer Response","Yes","No")</f>
        <v>Yes</v>
      </c>
      <c r="W7690" s="5">
        <f ca="1">COUNTIFS(Table1[Agent_name],Table1[[#This Row],[Agent_name]],Table1[Month],Table1[[#This Row],[Month]])/160</f>
        <v>0.21249999999999999</v>
      </c>
    </row>
    <row r="7691" spans="1:23" x14ac:dyDescent="0.25">
      <c r="A7691">
        <v>7690</v>
      </c>
      <c r="B7691" t="s">
        <v>24839</v>
      </c>
      <c r="C7691" t="s">
        <v>24840</v>
      </c>
      <c r="D7691">
        <v>34</v>
      </c>
      <c r="E7691" t="s">
        <v>29</v>
      </c>
      <c r="F7691" t="s">
        <v>98</v>
      </c>
      <c r="G7691" s="1">
        <v>44191</v>
      </c>
      <c r="H7691" t="s">
        <v>21</v>
      </c>
      <c r="I7691" t="s">
        <v>99</v>
      </c>
      <c r="J7691" s="3" t="s">
        <v>24841</v>
      </c>
      <c r="K7691" t="s">
        <v>24</v>
      </c>
      <c r="M7691" t="s">
        <v>89</v>
      </c>
      <c r="N7691" t="s">
        <v>83</v>
      </c>
      <c r="O7691" s="2">
        <v>45078.645983796298</v>
      </c>
      <c r="R7691" t="str">
        <f t="shared" ca="1" si="120"/>
        <v>Mohit</v>
      </c>
      <c r="S7691" t="str">
        <f>IFERROR(TEXT(DATEVALUE(LEFT(Table1[[#This Row],[Date of Purchase]],10)), "MMMM"), TEXT(Table1[[#This Row],[Date of Purchase]], "MMMM"))</f>
        <v>December</v>
      </c>
      <c r="T7691" t="str">
        <f>IF(OR(
  AND(Table1[[#This Row],[Ticket Priority]]="Critical", Table1[[#This Row],[Ticket Status]]&lt;&gt;"Closed"),
  AND(Table1[[#This Row],[Ticket Priority]]="High", Table1[[#This Row],[Ticket Status]]="Open")
), "Yes", "No")</f>
        <v>No</v>
      </c>
      <c r="U7691" s="4" t="str">
        <f>IF(Table1[[#This Row],[Ticket Status]]="Closed","Yes","No")</f>
        <v>No</v>
      </c>
      <c r="V7691" s="4" t="str">
        <f>IF(Table1[[#This Row],[Ticket Status]]="Pending Customer Response","Yes","No")</f>
        <v>Yes</v>
      </c>
      <c r="W7691" s="5">
        <f ca="1">COUNTIFS(Table1[Agent_name],Table1[[#This Row],[Agent_name]],Table1[Month],Table1[[#This Row],[Month]])/160</f>
        <v>0.44374999999999998</v>
      </c>
    </row>
    <row r="7692" spans="1:23" x14ac:dyDescent="0.25">
      <c r="A7692">
        <v>7691</v>
      </c>
      <c r="B7692" t="s">
        <v>24842</v>
      </c>
      <c r="C7692" t="s">
        <v>24843</v>
      </c>
      <c r="D7692">
        <v>44</v>
      </c>
      <c r="E7692" t="s">
        <v>29</v>
      </c>
      <c r="F7692" t="s">
        <v>81</v>
      </c>
      <c r="G7692" s="1">
        <v>44171</v>
      </c>
      <c r="H7692" t="s">
        <v>59</v>
      </c>
      <c r="I7692" t="s">
        <v>67</v>
      </c>
      <c r="J7692" s="3" t="s">
        <v>24844</v>
      </c>
      <c r="K7692" t="s">
        <v>24</v>
      </c>
      <c r="M7692" t="s">
        <v>143</v>
      </c>
      <c r="N7692" t="s">
        <v>26</v>
      </c>
      <c r="O7692" s="2">
        <v>45078.546006944445</v>
      </c>
      <c r="R7692" t="str">
        <f t="shared" ca="1" si="120"/>
        <v>Aisha</v>
      </c>
      <c r="S7692" t="str">
        <f>IFERROR(TEXT(DATEVALUE(LEFT(Table1[[#This Row],[Date of Purchase]],10)), "MMMM"), TEXT(Table1[[#This Row],[Date of Purchase]], "MMMM"))</f>
        <v>December</v>
      </c>
      <c r="T7692" t="str">
        <f>IF(OR(
  AND(Table1[[#This Row],[Ticket Priority]]="Critical", Table1[[#This Row],[Ticket Status]]&lt;&gt;"Closed"),
  AND(Table1[[#This Row],[Ticket Priority]]="High", Table1[[#This Row],[Ticket Status]]="Open")
), "Yes", "No")</f>
        <v>No</v>
      </c>
      <c r="U7692" s="4" t="str">
        <f>IF(Table1[[#This Row],[Ticket Status]]="Closed","Yes","No")</f>
        <v>No</v>
      </c>
      <c r="V7692" s="4" t="str">
        <f>IF(Table1[[#This Row],[Ticket Status]]="Pending Customer Response","Yes","No")</f>
        <v>Yes</v>
      </c>
      <c r="W7692" s="5">
        <f ca="1">COUNTIFS(Table1[Agent_name],Table1[[#This Row],[Agent_name]],Table1[Month],Table1[[#This Row],[Month]])/160</f>
        <v>0.91249999999999998</v>
      </c>
    </row>
    <row r="7693" spans="1:23" x14ac:dyDescent="0.25">
      <c r="A7693">
        <v>7692</v>
      </c>
      <c r="B7693" t="s">
        <v>1014</v>
      </c>
      <c r="C7693" t="s">
        <v>24845</v>
      </c>
      <c r="D7693">
        <v>30</v>
      </c>
      <c r="E7693" t="s">
        <v>29</v>
      </c>
      <c r="F7693" t="s">
        <v>65</v>
      </c>
      <c r="G7693" s="1">
        <v>44279</v>
      </c>
      <c r="H7693" t="s">
        <v>45</v>
      </c>
      <c r="I7693" t="s">
        <v>141</v>
      </c>
      <c r="J7693" s="3" t="s">
        <v>24846</v>
      </c>
      <c r="K7693" t="s">
        <v>24</v>
      </c>
      <c r="M7693" t="s">
        <v>143</v>
      </c>
      <c r="N7693" t="s">
        <v>83</v>
      </c>
      <c r="O7693" s="2">
        <v>45078.257824074077</v>
      </c>
      <c r="R7693" t="str">
        <f t="shared" ca="1" si="120"/>
        <v>Mohit</v>
      </c>
      <c r="S7693" t="str">
        <f>IFERROR(TEXT(DATEVALUE(LEFT(Table1[[#This Row],[Date of Purchase]],10)), "MMMM"), TEXT(Table1[[#This Row],[Date of Purchase]], "MMMM"))</f>
        <v>March</v>
      </c>
      <c r="T7693" t="str">
        <f>IF(OR(
  AND(Table1[[#This Row],[Ticket Priority]]="Critical", Table1[[#This Row],[Ticket Status]]&lt;&gt;"Closed"),
  AND(Table1[[#This Row],[Ticket Priority]]="High", Table1[[#This Row],[Ticket Status]]="Open")
), "Yes", "No")</f>
        <v>No</v>
      </c>
      <c r="U7693" s="4" t="str">
        <f>IF(Table1[[#This Row],[Ticket Status]]="Closed","Yes","No")</f>
        <v>No</v>
      </c>
      <c r="V7693" s="4" t="str">
        <f>IF(Table1[[#This Row],[Ticket Status]]="Pending Customer Response","Yes","No")</f>
        <v>Yes</v>
      </c>
      <c r="W7693" s="5">
        <f ca="1">COUNTIFS(Table1[Agent_name],Table1[[#This Row],[Agent_name]],Table1[Month],Table1[[#This Row],[Month]])/160</f>
        <v>0.45624999999999999</v>
      </c>
    </row>
    <row r="7694" spans="1:23" x14ac:dyDescent="0.25">
      <c r="A7694">
        <v>7693</v>
      </c>
      <c r="B7694" t="s">
        <v>24847</v>
      </c>
      <c r="C7694" t="s">
        <v>24848</v>
      </c>
      <c r="D7694">
        <v>51</v>
      </c>
      <c r="E7694" t="s">
        <v>19</v>
      </c>
      <c r="F7694" t="s">
        <v>161</v>
      </c>
      <c r="G7694" s="1">
        <v>44350</v>
      </c>
      <c r="H7694" t="s">
        <v>67</v>
      </c>
      <c r="I7694" t="s">
        <v>150</v>
      </c>
      <c r="J7694" s="3" t="s">
        <v>24849</v>
      </c>
      <c r="K7694" t="s">
        <v>39</v>
      </c>
      <c r="L7694" t="s">
        <v>24850</v>
      </c>
      <c r="M7694" t="s">
        <v>25</v>
      </c>
      <c r="N7694" t="s">
        <v>26</v>
      </c>
      <c r="O7694" s="2">
        <v>45078.080069444448</v>
      </c>
      <c r="P7694" s="2">
        <v>45078.450208333335</v>
      </c>
      <c r="Q7694">
        <v>1</v>
      </c>
      <c r="R7694" t="str">
        <f t="shared" ca="1" si="120"/>
        <v>Divya</v>
      </c>
      <c r="S7694" t="str">
        <f>IFERROR(TEXT(DATEVALUE(LEFT(Table1[[#This Row],[Date of Purchase]],10)), "MMMM"), TEXT(Table1[[#This Row],[Date of Purchase]], "MMMM"))</f>
        <v>June</v>
      </c>
      <c r="T7694" t="str">
        <f>IF(OR(
  AND(Table1[[#This Row],[Ticket Priority]]="Critical", Table1[[#This Row],[Ticket Status]]&lt;&gt;"Closed"),
  AND(Table1[[#This Row],[Ticket Priority]]="High", Table1[[#This Row],[Ticket Status]]="Open")
), "Yes", "No")</f>
        <v>No</v>
      </c>
      <c r="U7694" s="4" t="str">
        <f>IF(Table1[[#This Row],[Ticket Status]]="Closed","Yes","No")</f>
        <v>Yes</v>
      </c>
      <c r="V7694" s="4" t="str">
        <f>IF(Table1[[#This Row],[Ticket Status]]="Pending Customer Response","Yes","No")</f>
        <v>No</v>
      </c>
      <c r="W7694" s="5">
        <f ca="1">COUNTIFS(Table1[Agent_name],Table1[[#This Row],[Agent_name]],Table1[Month],Table1[[#This Row],[Month]])/160</f>
        <v>0.22500000000000001</v>
      </c>
    </row>
    <row r="7695" spans="1:23" x14ac:dyDescent="0.25">
      <c r="A7695">
        <v>7694</v>
      </c>
      <c r="B7695" t="s">
        <v>24851</v>
      </c>
      <c r="C7695" t="s">
        <v>24852</v>
      </c>
      <c r="D7695">
        <v>19</v>
      </c>
      <c r="E7695" t="s">
        <v>58</v>
      </c>
      <c r="F7695" t="s">
        <v>202</v>
      </c>
      <c r="G7695" s="1">
        <v>44241</v>
      </c>
      <c r="H7695" t="s">
        <v>67</v>
      </c>
      <c r="I7695" t="s">
        <v>37</v>
      </c>
      <c r="J7695" s="3" t="s">
        <v>24853</v>
      </c>
      <c r="K7695" t="s">
        <v>62</v>
      </c>
      <c r="M7695" t="s">
        <v>41</v>
      </c>
      <c r="N7695" t="s">
        <v>33</v>
      </c>
      <c r="R7695" t="str">
        <f t="shared" ca="1" si="120"/>
        <v>Priya</v>
      </c>
      <c r="S7695" t="str">
        <f>IFERROR(TEXT(DATEVALUE(LEFT(Table1[[#This Row],[Date of Purchase]],10)), "MMMM"), TEXT(Table1[[#This Row],[Date of Purchase]], "MMMM"))</f>
        <v>February</v>
      </c>
      <c r="T7695" t="str">
        <f>IF(OR(
  AND(Table1[[#This Row],[Ticket Priority]]="Critical", Table1[[#This Row],[Ticket Status]]&lt;&gt;"Closed"),
  AND(Table1[[#This Row],[Ticket Priority]]="High", Table1[[#This Row],[Ticket Status]]="Open")
), "Yes", "No")</f>
        <v>No</v>
      </c>
      <c r="U7695" s="4" t="str">
        <f>IF(Table1[[#This Row],[Ticket Status]]="Closed","Yes","No")</f>
        <v>No</v>
      </c>
      <c r="V7695" s="4" t="str">
        <f>IF(Table1[[#This Row],[Ticket Status]]="Pending Customer Response","Yes","No")</f>
        <v>No</v>
      </c>
      <c r="W7695" s="5">
        <f ca="1">COUNTIFS(Table1[Agent_name],Table1[[#This Row],[Agent_name]],Table1[Month],Table1[[#This Row],[Month]])/160</f>
        <v>0.44374999999999998</v>
      </c>
    </row>
    <row r="7696" spans="1:23" x14ac:dyDescent="0.25">
      <c r="A7696">
        <v>7695</v>
      </c>
      <c r="B7696" t="s">
        <v>17613</v>
      </c>
      <c r="C7696" t="s">
        <v>24854</v>
      </c>
      <c r="D7696">
        <v>27</v>
      </c>
      <c r="E7696" t="s">
        <v>29</v>
      </c>
      <c r="F7696" t="s">
        <v>211</v>
      </c>
      <c r="G7696" s="1">
        <v>44151</v>
      </c>
      <c r="H7696" t="s">
        <v>59</v>
      </c>
      <c r="I7696" t="s">
        <v>150</v>
      </c>
      <c r="J7696" s="3" t="s">
        <v>24855</v>
      </c>
      <c r="K7696" t="s">
        <v>62</v>
      </c>
      <c r="M7696" t="s">
        <v>143</v>
      </c>
      <c r="N7696" t="s">
        <v>26</v>
      </c>
      <c r="R7696" t="str">
        <f t="shared" ca="1" si="120"/>
        <v>Ravi</v>
      </c>
      <c r="S7696" t="str">
        <f>IFERROR(TEXT(DATEVALUE(LEFT(Table1[[#This Row],[Date of Purchase]],10)), "MMMM"), TEXT(Table1[[#This Row],[Date of Purchase]], "MMMM"))</f>
        <v>November</v>
      </c>
      <c r="T7696" t="str">
        <f>IF(OR(
  AND(Table1[[#This Row],[Ticket Priority]]="Critical", Table1[[#This Row],[Ticket Status]]&lt;&gt;"Closed"),
  AND(Table1[[#This Row],[Ticket Priority]]="High", Table1[[#This Row],[Ticket Status]]="Open")
), "Yes", "No")</f>
        <v>No</v>
      </c>
      <c r="U7696" s="4" t="str">
        <f>IF(Table1[[#This Row],[Ticket Status]]="Closed","Yes","No")</f>
        <v>No</v>
      </c>
      <c r="V7696" s="4" t="str">
        <f>IF(Table1[[#This Row],[Ticket Status]]="Pending Customer Response","Yes","No")</f>
        <v>No</v>
      </c>
      <c r="W7696" s="5">
        <f ca="1">COUNTIFS(Table1[Agent_name],Table1[[#This Row],[Agent_name]],Table1[Month],Table1[[#This Row],[Month]])/160</f>
        <v>0.61875000000000002</v>
      </c>
    </row>
    <row r="7697" spans="1:23" x14ac:dyDescent="0.25">
      <c r="A7697">
        <v>7696</v>
      </c>
      <c r="B7697" t="s">
        <v>18904</v>
      </c>
      <c r="C7697" t="s">
        <v>24856</v>
      </c>
      <c r="D7697">
        <v>46</v>
      </c>
      <c r="E7697" t="s">
        <v>29</v>
      </c>
      <c r="F7697" t="s">
        <v>431</v>
      </c>
      <c r="G7697" s="1">
        <v>44326</v>
      </c>
      <c r="H7697" t="s">
        <v>21</v>
      </c>
      <c r="I7697" t="s">
        <v>77</v>
      </c>
      <c r="J7697" s="3" t="s">
        <v>24857</v>
      </c>
      <c r="K7697" t="s">
        <v>24</v>
      </c>
      <c r="M7697" t="s">
        <v>143</v>
      </c>
      <c r="N7697" t="s">
        <v>83</v>
      </c>
      <c r="O7697" s="2">
        <v>45078.156493055554</v>
      </c>
      <c r="R7697" t="str">
        <f t="shared" ca="1" si="120"/>
        <v>Aisha</v>
      </c>
      <c r="S7697" t="str">
        <f>IFERROR(TEXT(DATEVALUE(LEFT(Table1[[#This Row],[Date of Purchase]],10)), "MMMM"), TEXT(Table1[[#This Row],[Date of Purchase]], "MMMM"))</f>
        <v>May</v>
      </c>
      <c r="T7697" t="str">
        <f>IF(OR(
  AND(Table1[[#This Row],[Ticket Priority]]="Critical", Table1[[#This Row],[Ticket Status]]&lt;&gt;"Closed"),
  AND(Table1[[#This Row],[Ticket Priority]]="High", Table1[[#This Row],[Ticket Status]]="Open")
), "Yes", "No")</f>
        <v>No</v>
      </c>
      <c r="U7697" s="4" t="str">
        <f>IF(Table1[[#This Row],[Ticket Status]]="Closed","Yes","No")</f>
        <v>No</v>
      </c>
      <c r="V7697" s="4" t="str">
        <f>IF(Table1[[#This Row],[Ticket Status]]="Pending Customer Response","Yes","No")</f>
        <v>Yes</v>
      </c>
      <c r="W7697" s="5">
        <f ca="1">COUNTIFS(Table1[Agent_name],Table1[[#This Row],[Agent_name]],Table1[Month],Table1[[#This Row],[Month]])/160</f>
        <v>0.93125000000000002</v>
      </c>
    </row>
    <row r="7698" spans="1:23" x14ac:dyDescent="0.25">
      <c r="A7698">
        <v>7697</v>
      </c>
      <c r="B7698" t="s">
        <v>24858</v>
      </c>
      <c r="C7698" t="s">
        <v>24859</v>
      </c>
      <c r="D7698">
        <v>34</v>
      </c>
      <c r="E7698" t="s">
        <v>19</v>
      </c>
      <c r="F7698" t="s">
        <v>36</v>
      </c>
      <c r="G7698" s="1">
        <v>44215</v>
      </c>
      <c r="H7698" t="s">
        <v>59</v>
      </c>
      <c r="I7698" t="s">
        <v>59</v>
      </c>
      <c r="J7698" s="3" t="s">
        <v>24860</v>
      </c>
      <c r="K7698" t="s">
        <v>39</v>
      </c>
      <c r="L7698" t="s">
        <v>24861</v>
      </c>
      <c r="M7698" t="s">
        <v>41</v>
      </c>
      <c r="N7698" t="s">
        <v>55</v>
      </c>
      <c r="O7698" s="2">
        <v>45078.459282407406</v>
      </c>
      <c r="P7698" s="2">
        <v>45078.671782407408</v>
      </c>
      <c r="Q7698">
        <v>5</v>
      </c>
      <c r="R7698" t="str">
        <f t="shared" ca="1" si="120"/>
        <v>Mohit</v>
      </c>
      <c r="S7698" t="str">
        <f>IFERROR(TEXT(DATEVALUE(LEFT(Table1[[#This Row],[Date of Purchase]],10)), "MMMM"), TEXT(Table1[[#This Row],[Date of Purchase]], "MMMM"))</f>
        <v>January</v>
      </c>
      <c r="T7698" t="str">
        <f>IF(OR(
  AND(Table1[[#This Row],[Ticket Priority]]="Critical", Table1[[#This Row],[Ticket Status]]&lt;&gt;"Closed"),
  AND(Table1[[#This Row],[Ticket Priority]]="High", Table1[[#This Row],[Ticket Status]]="Open")
), "Yes", "No")</f>
        <v>No</v>
      </c>
      <c r="U7698" s="4" t="str">
        <f>IF(Table1[[#This Row],[Ticket Status]]="Closed","Yes","No")</f>
        <v>Yes</v>
      </c>
      <c r="V7698" s="4" t="str">
        <f>IF(Table1[[#This Row],[Ticket Status]]="Pending Customer Response","Yes","No")</f>
        <v>No</v>
      </c>
      <c r="W7698" s="5">
        <f ca="1">COUNTIFS(Table1[Agent_name],Table1[[#This Row],[Agent_name]],Table1[Month],Table1[[#This Row],[Month]])/160</f>
        <v>0.46250000000000002</v>
      </c>
    </row>
    <row r="7699" spans="1:23" x14ac:dyDescent="0.25">
      <c r="A7699">
        <v>7698</v>
      </c>
      <c r="B7699" t="s">
        <v>24862</v>
      </c>
      <c r="C7699" t="s">
        <v>24863</v>
      </c>
      <c r="D7699">
        <v>19</v>
      </c>
      <c r="E7699" t="s">
        <v>58</v>
      </c>
      <c r="F7699" t="s">
        <v>30</v>
      </c>
      <c r="G7699" s="1">
        <v>44491</v>
      </c>
      <c r="H7699" t="s">
        <v>66</v>
      </c>
      <c r="I7699" t="s">
        <v>177</v>
      </c>
      <c r="J7699" s="3" t="s">
        <v>24864</v>
      </c>
      <c r="K7699" t="s">
        <v>62</v>
      </c>
      <c r="M7699" t="s">
        <v>25</v>
      </c>
      <c r="N7699" t="s">
        <v>83</v>
      </c>
      <c r="R7699" t="str">
        <f t="shared" ca="1" si="120"/>
        <v>Karan</v>
      </c>
      <c r="S7699" t="str">
        <f>IFERROR(TEXT(DATEVALUE(LEFT(Table1[[#This Row],[Date of Purchase]],10)), "MMMM"), TEXT(Table1[[#This Row],[Date of Purchase]], "MMMM"))</f>
        <v>October</v>
      </c>
      <c r="T7699" t="str">
        <f>IF(OR(
  AND(Table1[[#This Row],[Ticket Priority]]="Critical", Table1[[#This Row],[Ticket Status]]&lt;&gt;"Closed"),
  AND(Table1[[#This Row],[Ticket Priority]]="High", Table1[[#This Row],[Ticket Status]]="Open")
), "Yes", "No")</f>
        <v>Yes</v>
      </c>
      <c r="U7699" s="4" t="str">
        <f>IF(Table1[[#This Row],[Ticket Status]]="Closed","Yes","No")</f>
        <v>No</v>
      </c>
      <c r="V7699" s="4" t="str">
        <f>IF(Table1[[#This Row],[Ticket Status]]="Pending Customer Response","Yes","No")</f>
        <v>No</v>
      </c>
      <c r="W7699" s="5">
        <f ca="1">COUNTIFS(Table1[Agent_name],Table1[[#This Row],[Agent_name]],Table1[Month],Table1[[#This Row],[Month]])/160</f>
        <v>0.21249999999999999</v>
      </c>
    </row>
    <row r="7700" spans="1:23" x14ac:dyDescent="0.25">
      <c r="A7700">
        <v>7699</v>
      </c>
      <c r="B7700" t="s">
        <v>24865</v>
      </c>
      <c r="C7700" t="s">
        <v>24866</v>
      </c>
      <c r="D7700">
        <v>35</v>
      </c>
      <c r="E7700" t="s">
        <v>19</v>
      </c>
      <c r="F7700" t="s">
        <v>51</v>
      </c>
      <c r="G7700" s="1">
        <v>44418</v>
      </c>
      <c r="H7700" t="s">
        <v>21</v>
      </c>
      <c r="I7700" t="s">
        <v>113</v>
      </c>
      <c r="J7700" s="3" t="s">
        <v>24867</v>
      </c>
      <c r="K7700" t="s">
        <v>62</v>
      </c>
      <c r="M7700" t="s">
        <v>41</v>
      </c>
      <c r="N7700" t="s">
        <v>26</v>
      </c>
      <c r="R7700" t="str">
        <f t="shared" ca="1" si="120"/>
        <v>Aisha</v>
      </c>
      <c r="S7700" t="str">
        <f>IFERROR(TEXT(DATEVALUE(LEFT(Table1[[#This Row],[Date of Purchase]],10)), "MMMM"), TEXT(Table1[[#This Row],[Date of Purchase]], "MMMM"))</f>
        <v>August</v>
      </c>
      <c r="T7700" t="str">
        <f>IF(OR(
  AND(Table1[[#This Row],[Ticket Priority]]="Critical", Table1[[#This Row],[Ticket Status]]&lt;&gt;"Closed"),
  AND(Table1[[#This Row],[Ticket Priority]]="High", Table1[[#This Row],[Ticket Status]]="Open")
), "Yes", "No")</f>
        <v>No</v>
      </c>
      <c r="U7700" s="4" t="str">
        <f>IF(Table1[[#This Row],[Ticket Status]]="Closed","Yes","No")</f>
        <v>No</v>
      </c>
      <c r="V7700" s="4" t="str">
        <f>IF(Table1[[#This Row],[Ticket Status]]="Pending Customer Response","Yes","No")</f>
        <v>No</v>
      </c>
      <c r="W7700" s="5">
        <f ca="1">COUNTIFS(Table1[Agent_name],Table1[[#This Row],[Agent_name]],Table1[Month],Table1[[#This Row],[Month]])/160</f>
        <v>0.86250000000000004</v>
      </c>
    </row>
    <row r="7701" spans="1:23" x14ac:dyDescent="0.25">
      <c r="A7701">
        <v>7700</v>
      </c>
      <c r="B7701" t="s">
        <v>24868</v>
      </c>
      <c r="C7701" t="s">
        <v>24869</v>
      </c>
      <c r="D7701">
        <v>59</v>
      </c>
      <c r="E7701" t="s">
        <v>29</v>
      </c>
      <c r="F7701" t="s">
        <v>207</v>
      </c>
      <c r="G7701" s="1">
        <v>44506</v>
      </c>
      <c r="H7701" t="s">
        <v>59</v>
      </c>
      <c r="I7701" t="s">
        <v>46</v>
      </c>
      <c r="J7701" s="3" t="s">
        <v>24870</v>
      </c>
      <c r="K7701" t="s">
        <v>39</v>
      </c>
      <c r="L7701" t="s">
        <v>24871</v>
      </c>
      <c r="M7701" t="s">
        <v>89</v>
      </c>
      <c r="N7701" t="s">
        <v>33</v>
      </c>
      <c r="O7701" s="2">
        <v>45078.301006944443</v>
      </c>
      <c r="P7701" s="2">
        <v>45078.9690625</v>
      </c>
      <c r="Q7701">
        <v>1</v>
      </c>
      <c r="R7701" t="str">
        <f t="shared" ca="1" si="120"/>
        <v>Sara</v>
      </c>
      <c r="S7701" t="str">
        <f>IFERROR(TEXT(DATEVALUE(LEFT(Table1[[#This Row],[Date of Purchase]],10)), "MMMM"), TEXT(Table1[[#This Row],[Date of Purchase]], "MMMM"))</f>
        <v>November</v>
      </c>
      <c r="T7701" t="str">
        <f>IF(OR(
  AND(Table1[[#This Row],[Ticket Priority]]="Critical", Table1[[#This Row],[Ticket Status]]&lt;&gt;"Closed"),
  AND(Table1[[#This Row],[Ticket Priority]]="High", Table1[[#This Row],[Ticket Status]]="Open")
), "Yes", "No")</f>
        <v>No</v>
      </c>
      <c r="U7701" s="4" t="str">
        <f>IF(Table1[[#This Row],[Ticket Status]]="Closed","Yes","No")</f>
        <v>Yes</v>
      </c>
      <c r="V7701" s="4" t="str">
        <f>IF(Table1[[#This Row],[Ticket Status]]="Pending Customer Response","Yes","No")</f>
        <v>No</v>
      </c>
      <c r="W7701" s="5">
        <f ca="1">COUNTIFS(Table1[Agent_name],Table1[[#This Row],[Agent_name]],Table1[Month],Table1[[#This Row],[Month]])/160</f>
        <v>0.79374999999999996</v>
      </c>
    </row>
    <row r="7702" spans="1:23" x14ac:dyDescent="0.25">
      <c r="A7702">
        <v>7701</v>
      </c>
      <c r="B7702" t="s">
        <v>24872</v>
      </c>
      <c r="C7702" t="s">
        <v>24873</v>
      </c>
      <c r="D7702">
        <v>65</v>
      </c>
      <c r="E7702" t="s">
        <v>29</v>
      </c>
      <c r="F7702" t="s">
        <v>286</v>
      </c>
      <c r="G7702" s="1">
        <v>44283</v>
      </c>
      <c r="H7702" t="s">
        <v>59</v>
      </c>
      <c r="I7702" t="s">
        <v>46</v>
      </c>
      <c r="J7702" s="3" t="s">
        <v>24874</v>
      </c>
      <c r="K7702" t="s">
        <v>39</v>
      </c>
      <c r="L7702" t="s">
        <v>24875</v>
      </c>
      <c r="M7702" t="s">
        <v>89</v>
      </c>
      <c r="N7702" t="s">
        <v>83</v>
      </c>
      <c r="O7702" s="2">
        <v>45078.828101851854</v>
      </c>
      <c r="P7702" s="2">
        <v>45078.737824074073</v>
      </c>
      <c r="Q7702">
        <v>4</v>
      </c>
      <c r="R7702" t="str">
        <f t="shared" ca="1" si="120"/>
        <v>Aisha</v>
      </c>
      <c r="S7702" t="str">
        <f>IFERROR(TEXT(DATEVALUE(LEFT(Table1[[#This Row],[Date of Purchase]],10)), "MMMM"), TEXT(Table1[[#This Row],[Date of Purchase]], "MMMM"))</f>
        <v>March</v>
      </c>
      <c r="T7702" t="str">
        <f>IF(OR(
  AND(Table1[[#This Row],[Ticket Priority]]="Critical", Table1[[#This Row],[Ticket Status]]&lt;&gt;"Closed"),
  AND(Table1[[#This Row],[Ticket Priority]]="High", Table1[[#This Row],[Ticket Status]]="Open")
), "Yes", "No")</f>
        <v>No</v>
      </c>
      <c r="U7702" s="4" t="str">
        <f>IF(Table1[[#This Row],[Ticket Status]]="Closed","Yes","No")</f>
        <v>Yes</v>
      </c>
      <c r="V7702" s="4" t="str">
        <f>IF(Table1[[#This Row],[Ticket Status]]="Pending Customer Response","Yes","No")</f>
        <v>No</v>
      </c>
      <c r="W7702" s="5">
        <f ca="1">COUNTIFS(Table1[Agent_name],Table1[[#This Row],[Agent_name]],Table1[Month],Table1[[#This Row],[Month]])/160</f>
        <v>1.0062500000000001</v>
      </c>
    </row>
    <row r="7703" spans="1:23" x14ac:dyDescent="0.25">
      <c r="A7703">
        <v>7702</v>
      </c>
      <c r="B7703" t="s">
        <v>24876</v>
      </c>
      <c r="C7703" t="s">
        <v>24877</v>
      </c>
      <c r="D7703">
        <v>47</v>
      </c>
      <c r="E7703" t="s">
        <v>19</v>
      </c>
      <c r="F7703" t="s">
        <v>655</v>
      </c>
      <c r="G7703" s="1">
        <v>43969</v>
      </c>
      <c r="H7703" t="s">
        <v>66</v>
      </c>
      <c r="I7703" t="s">
        <v>177</v>
      </c>
      <c r="J7703" s="3" t="s">
        <v>24878</v>
      </c>
      <c r="K7703" t="s">
        <v>62</v>
      </c>
      <c r="M7703" t="s">
        <v>25</v>
      </c>
      <c r="N7703" t="s">
        <v>83</v>
      </c>
      <c r="R7703" t="str">
        <f t="shared" ca="1" si="120"/>
        <v>Ravi</v>
      </c>
      <c r="S7703" t="str">
        <f>IFERROR(TEXT(DATEVALUE(LEFT(Table1[[#This Row],[Date of Purchase]],10)), "MMMM"), TEXT(Table1[[#This Row],[Date of Purchase]], "MMMM"))</f>
        <v>May</v>
      </c>
      <c r="T7703" t="str">
        <f>IF(OR(
  AND(Table1[[#This Row],[Ticket Priority]]="Critical", Table1[[#This Row],[Ticket Status]]&lt;&gt;"Closed"),
  AND(Table1[[#This Row],[Ticket Priority]]="High", Table1[[#This Row],[Ticket Status]]="Open")
), "Yes", "No")</f>
        <v>Yes</v>
      </c>
      <c r="U7703" s="4" t="str">
        <f>IF(Table1[[#This Row],[Ticket Status]]="Closed","Yes","No")</f>
        <v>No</v>
      </c>
      <c r="V7703" s="4" t="str">
        <f>IF(Table1[[#This Row],[Ticket Status]]="Pending Customer Response","Yes","No")</f>
        <v>No</v>
      </c>
      <c r="W7703" s="5">
        <f ca="1">COUNTIFS(Table1[Agent_name],Table1[[#This Row],[Agent_name]],Table1[Month],Table1[[#This Row],[Month]])/160</f>
        <v>0.67500000000000004</v>
      </c>
    </row>
    <row r="7704" spans="1:23" x14ac:dyDescent="0.25">
      <c r="A7704">
        <v>7703</v>
      </c>
      <c r="B7704" t="s">
        <v>24879</v>
      </c>
      <c r="C7704" t="s">
        <v>24880</v>
      </c>
      <c r="D7704">
        <v>57</v>
      </c>
      <c r="E7704" t="s">
        <v>29</v>
      </c>
      <c r="F7704" t="s">
        <v>30</v>
      </c>
      <c r="G7704" s="1">
        <v>44112</v>
      </c>
      <c r="H7704" t="s">
        <v>45</v>
      </c>
      <c r="I7704" t="s">
        <v>150</v>
      </c>
      <c r="J7704" s="3" t="s">
        <v>24881</v>
      </c>
      <c r="K7704" t="s">
        <v>39</v>
      </c>
      <c r="L7704" t="s">
        <v>24882</v>
      </c>
      <c r="M7704" t="s">
        <v>143</v>
      </c>
      <c r="N7704" t="s">
        <v>26</v>
      </c>
      <c r="O7704" s="2">
        <v>45078.646886574075</v>
      </c>
      <c r="P7704" s="2">
        <v>45078.187164351853</v>
      </c>
      <c r="Q7704">
        <v>3</v>
      </c>
      <c r="R7704" t="str">
        <f t="shared" ca="1" si="120"/>
        <v>Aisha</v>
      </c>
      <c r="S7704" t="str">
        <f>IFERROR(TEXT(DATEVALUE(LEFT(Table1[[#This Row],[Date of Purchase]],10)), "MMMM"), TEXT(Table1[[#This Row],[Date of Purchase]], "MMMM"))</f>
        <v>October</v>
      </c>
      <c r="T7704" t="str">
        <f>IF(OR(
  AND(Table1[[#This Row],[Ticket Priority]]="Critical", Table1[[#This Row],[Ticket Status]]&lt;&gt;"Closed"),
  AND(Table1[[#This Row],[Ticket Priority]]="High", Table1[[#This Row],[Ticket Status]]="Open")
), "Yes", "No")</f>
        <v>No</v>
      </c>
      <c r="U7704" s="4" t="str">
        <f>IF(Table1[[#This Row],[Ticket Status]]="Closed","Yes","No")</f>
        <v>Yes</v>
      </c>
      <c r="V7704" s="4" t="str">
        <f>IF(Table1[[#This Row],[Ticket Status]]="Pending Customer Response","Yes","No")</f>
        <v>No</v>
      </c>
      <c r="W7704" s="5">
        <f ca="1">COUNTIFS(Table1[Agent_name],Table1[[#This Row],[Agent_name]],Table1[Month],Table1[[#This Row],[Month]])/160</f>
        <v>0.85624999999999996</v>
      </c>
    </row>
    <row r="7705" spans="1:23" x14ac:dyDescent="0.25">
      <c r="A7705">
        <v>7704</v>
      </c>
      <c r="B7705" t="s">
        <v>24883</v>
      </c>
      <c r="C7705" t="s">
        <v>24884</v>
      </c>
      <c r="D7705">
        <v>54</v>
      </c>
      <c r="E7705" t="s">
        <v>19</v>
      </c>
      <c r="F7705" t="s">
        <v>202</v>
      </c>
      <c r="G7705" s="1">
        <v>44556</v>
      </c>
      <c r="H7705" t="s">
        <v>21</v>
      </c>
      <c r="I7705" t="s">
        <v>141</v>
      </c>
      <c r="J7705" s="3" t="s">
        <v>24885</v>
      </c>
      <c r="K7705" t="s">
        <v>62</v>
      </c>
      <c r="M7705" t="s">
        <v>41</v>
      </c>
      <c r="N7705" t="s">
        <v>83</v>
      </c>
      <c r="R7705" t="str">
        <f t="shared" ca="1" si="120"/>
        <v>Ravi</v>
      </c>
      <c r="S7705" t="str">
        <f>IFERROR(TEXT(DATEVALUE(LEFT(Table1[[#This Row],[Date of Purchase]],10)), "MMMM"), TEXT(Table1[[#This Row],[Date of Purchase]], "MMMM"))</f>
        <v>December</v>
      </c>
      <c r="T7705" t="str">
        <f>IF(OR(
  AND(Table1[[#This Row],[Ticket Priority]]="Critical", Table1[[#This Row],[Ticket Status]]&lt;&gt;"Closed"),
  AND(Table1[[#This Row],[Ticket Priority]]="High", Table1[[#This Row],[Ticket Status]]="Open")
), "Yes", "No")</f>
        <v>No</v>
      </c>
      <c r="U7705" s="4" t="str">
        <f>IF(Table1[[#This Row],[Ticket Status]]="Closed","Yes","No")</f>
        <v>No</v>
      </c>
      <c r="V7705" s="4" t="str">
        <f>IF(Table1[[#This Row],[Ticket Status]]="Pending Customer Response","Yes","No")</f>
        <v>No</v>
      </c>
      <c r="W7705" s="5">
        <f ca="1">COUNTIFS(Table1[Agent_name],Table1[[#This Row],[Agent_name]],Table1[Month],Table1[[#This Row],[Month]])/160</f>
        <v>0.66249999999999998</v>
      </c>
    </row>
    <row r="7706" spans="1:23" x14ac:dyDescent="0.25">
      <c r="A7706">
        <v>7705</v>
      </c>
      <c r="B7706" t="s">
        <v>24886</v>
      </c>
      <c r="C7706" t="s">
        <v>24887</v>
      </c>
      <c r="D7706">
        <v>46</v>
      </c>
      <c r="E7706" t="s">
        <v>58</v>
      </c>
      <c r="F7706" t="s">
        <v>134</v>
      </c>
      <c r="G7706" s="1">
        <v>43924</v>
      </c>
      <c r="H7706" t="s">
        <v>59</v>
      </c>
      <c r="I7706" t="s">
        <v>31</v>
      </c>
      <c r="J7706" s="3" t="s">
        <v>24888</v>
      </c>
      <c r="K7706" t="s">
        <v>24</v>
      </c>
      <c r="M7706" t="s">
        <v>41</v>
      </c>
      <c r="N7706" t="s">
        <v>26</v>
      </c>
      <c r="O7706" s="2">
        <v>45078.413587962961</v>
      </c>
      <c r="R7706" t="str">
        <f t="shared" ca="1" si="120"/>
        <v>Neha</v>
      </c>
      <c r="S7706" t="str">
        <f>IFERROR(TEXT(DATEVALUE(LEFT(Table1[[#This Row],[Date of Purchase]],10)), "MMMM"), TEXT(Table1[[#This Row],[Date of Purchase]], "MMMM"))</f>
        <v>April</v>
      </c>
      <c r="T7706" t="str">
        <f>IF(OR(
  AND(Table1[[#This Row],[Ticket Priority]]="Critical", Table1[[#This Row],[Ticket Status]]&lt;&gt;"Closed"),
  AND(Table1[[#This Row],[Ticket Priority]]="High", Table1[[#This Row],[Ticket Status]]="Open")
), "Yes", "No")</f>
        <v>No</v>
      </c>
      <c r="U7706" s="4" t="str">
        <f>IF(Table1[[#This Row],[Ticket Status]]="Closed","Yes","No")</f>
        <v>No</v>
      </c>
      <c r="V7706" s="4" t="str">
        <f>IF(Table1[[#This Row],[Ticket Status]]="Pending Customer Response","Yes","No")</f>
        <v>Yes</v>
      </c>
      <c r="W7706" s="5">
        <f ca="1">COUNTIFS(Table1[Agent_name],Table1[[#This Row],[Agent_name]],Table1[Month],Table1[[#This Row],[Month]])/160</f>
        <v>0.28749999999999998</v>
      </c>
    </row>
    <row r="7707" spans="1:23" x14ac:dyDescent="0.25">
      <c r="A7707">
        <v>7706</v>
      </c>
      <c r="B7707" t="s">
        <v>24889</v>
      </c>
      <c r="C7707" t="s">
        <v>24890</v>
      </c>
      <c r="D7707">
        <v>52</v>
      </c>
      <c r="E7707" t="s">
        <v>58</v>
      </c>
      <c r="F7707" t="s">
        <v>51</v>
      </c>
      <c r="G7707" s="1">
        <v>43845</v>
      </c>
      <c r="H7707" t="s">
        <v>21</v>
      </c>
      <c r="I7707" t="s">
        <v>141</v>
      </c>
      <c r="J7707" s="3" t="s">
        <v>24891</v>
      </c>
      <c r="K7707" t="s">
        <v>24</v>
      </c>
      <c r="M7707" t="s">
        <v>41</v>
      </c>
      <c r="N7707" t="s">
        <v>26</v>
      </c>
      <c r="O7707" s="2">
        <v>45078.979560185187</v>
      </c>
      <c r="R7707" t="str">
        <f t="shared" ca="1" si="120"/>
        <v>Arjun</v>
      </c>
      <c r="S7707" t="str">
        <f>IFERROR(TEXT(DATEVALUE(LEFT(Table1[[#This Row],[Date of Purchase]],10)), "MMMM"), TEXT(Table1[[#This Row],[Date of Purchase]], "MMMM"))</f>
        <v>January</v>
      </c>
      <c r="T7707" t="str">
        <f>IF(OR(
  AND(Table1[[#This Row],[Ticket Priority]]="Critical", Table1[[#This Row],[Ticket Status]]&lt;&gt;"Closed"),
  AND(Table1[[#This Row],[Ticket Priority]]="High", Table1[[#This Row],[Ticket Status]]="Open")
), "Yes", "No")</f>
        <v>No</v>
      </c>
      <c r="U7707" s="4" t="str">
        <f>IF(Table1[[#This Row],[Ticket Status]]="Closed","Yes","No")</f>
        <v>No</v>
      </c>
      <c r="V7707" s="4" t="str">
        <f>IF(Table1[[#This Row],[Ticket Status]]="Pending Customer Response","Yes","No")</f>
        <v>Yes</v>
      </c>
      <c r="W7707" s="5">
        <f ca="1">COUNTIFS(Table1[Agent_name],Table1[[#This Row],[Agent_name]],Table1[Month],Table1[[#This Row],[Month]])/160</f>
        <v>0.20624999999999999</v>
      </c>
    </row>
    <row r="7708" spans="1:23" x14ac:dyDescent="0.25">
      <c r="A7708">
        <v>7707</v>
      </c>
      <c r="B7708" t="s">
        <v>24892</v>
      </c>
      <c r="C7708" t="s">
        <v>24893</v>
      </c>
      <c r="D7708">
        <v>44</v>
      </c>
      <c r="E7708" t="s">
        <v>19</v>
      </c>
      <c r="F7708" t="s">
        <v>339</v>
      </c>
      <c r="G7708" s="1">
        <v>44406</v>
      </c>
      <c r="H7708" t="s">
        <v>59</v>
      </c>
      <c r="I7708" t="s">
        <v>59</v>
      </c>
      <c r="J7708" s="3" t="s">
        <v>24894</v>
      </c>
      <c r="K7708" t="s">
        <v>24</v>
      </c>
      <c r="M7708" t="s">
        <v>143</v>
      </c>
      <c r="N7708" t="s">
        <v>83</v>
      </c>
      <c r="O7708" s="2">
        <v>45078.080266203702</v>
      </c>
      <c r="R7708" t="str">
        <f t="shared" ca="1" si="120"/>
        <v>Divya</v>
      </c>
      <c r="S7708" t="str">
        <f>IFERROR(TEXT(DATEVALUE(LEFT(Table1[[#This Row],[Date of Purchase]],10)), "MMMM"), TEXT(Table1[[#This Row],[Date of Purchase]], "MMMM"))</f>
        <v>July</v>
      </c>
      <c r="T7708" t="str">
        <f>IF(OR(
  AND(Table1[[#This Row],[Ticket Priority]]="Critical", Table1[[#This Row],[Ticket Status]]&lt;&gt;"Closed"),
  AND(Table1[[#This Row],[Ticket Priority]]="High", Table1[[#This Row],[Ticket Status]]="Open")
), "Yes", "No")</f>
        <v>No</v>
      </c>
      <c r="U7708" s="4" t="str">
        <f>IF(Table1[[#This Row],[Ticket Status]]="Closed","Yes","No")</f>
        <v>No</v>
      </c>
      <c r="V7708" s="4" t="str">
        <f>IF(Table1[[#This Row],[Ticket Status]]="Pending Customer Response","Yes","No")</f>
        <v>Yes</v>
      </c>
      <c r="W7708" s="5">
        <f ca="1">COUNTIFS(Table1[Agent_name],Table1[[#This Row],[Agent_name]],Table1[Month],Table1[[#This Row],[Month]])/160</f>
        <v>0.25</v>
      </c>
    </row>
    <row r="7709" spans="1:23" x14ac:dyDescent="0.25">
      <c r="A7709">
        <v>7708</v>
      </c>
      <c r="B7709" t="s">
        <v>24895</v>
      </c>
      <c r="C7709" t="s">
        <v>24896</v>
      </c>
      <c r="D7709">
        <v>19</v>
      </c>
      <c r="E7709" t="s">
        <v>29</v>
      </c>
      <c r="F7709" t="s">
        <v>286</v>
      </c>
      <c r="G7709" s="1">
        <v>44294</v>
      </c>
      <c r="H7709" t="s">
        <v>59</v>
      </c>
      <c r="I7709" t="s">
        <v>150</v>
      </c>
      <c r="J7709" s="3" t="s">
        <v>24897</v>
      </c>
      <c r="K7709" t="s">
        <v>24</v>
      </c>
      <c r="M7709" t="s">
        <v>41</v>
      </c>
      <c r="N7709" t="s">
        <v>55</v>
      </c>
      <c r="O7709" s="2">
        <v>45078.274039351854</v>
      </c>
      <c r="R7709" t="str">
        <f t="shared" ca="1" si="120"/>
        <v>Sara</v>
      </c>
      <c r="S7709" t="str">
        <f>IFERROR(TEXT(DATEVALUE(LEFT(Table1[[#This Row],[Date of Purchase]],10)), "MMMM"), TEXT(Table1[[#This Row],[Date of Purchase]], "MMMM"))</f>
        <v>April</v>
      </c>
      <c r="T7709" t="str">
        <f>IF(OR(
  AND(Table1[[#This Row],[Ticket Priority]]="Critical", Table1[[#This Row],[Ticket Status]]&lt;&gt;"Closed"),
  AND(Table1[[#This Row],[Ticket Priority]]="High", Table1[[#This Row],[Ticket Status]]="Open")
), "Yes", "No")</f>
        <v>No</v>
      </c>
      <c r="U7709" s="4" t="str">
        <f>IF(Table1[[#This Row],[Ticket Status]]="Closed","Yes","No")</f>
        <v>No</v>
      </c>
      <c r="V7709" s="4" t="str">
        <f>IF(Table1[[#This Row],[Ticket Status]]="Pending Customer Response","Yes","No")</f>
        <v>Yes</v>
      </c>
      <c r="W7709" s="5">
        <f ca="1">COUNTIFS(Table1[Agent_name],Table1[[#This Row],[Agent_name]],Table1[Month],Table1[[#This Row],[Month]])/160</f>
        <v>0.75624999999999998</v>
      </c>
    </row>
    <row r="7710" spans="1:23" x14ac:dyDescent="0.25">
      <c r="A7710">
        <v>7709</v>
      </c>
      <c r="B7710" t="s">
        <v>24898</v>
      </c>
      <c r="C7710" t="s">
        <v>24899</v>
      </c>
      <c r="D7710">
        <v>44</v>
      </c>
      <c r="E7710" t="s">
        <v>58</v>
      </c>
      <c r="F7710" t="s">
        <v>485</v>
      </c>
      <c r="G7710" s="1">
        <v>43960</v>
      </c>
      <c r="H7710" t="s">
        <v>21</v>
      </c>
      <c r="I7710" t="s">
        <v>113</v>
      </c>
      <c r="J7710" s="3" t="s">
        <v>24900</v>
      </c>
      <c r="K7710" t="s">
        <v>62</v>
      </c>
      <c r="M7710" t="s">
        <v>89</v>
      </c>
      <c r="N7710" t="s">
        <v>33</v>
      </c>
      <c r="R7710" t="str">
        <f t="shared" ca="1" si="120"/>
        <v>Ravi</v>
      </c>
      <c r="S7710" t="str">
        <f>IFERROR(TEXT(DATEVALUE(LEFT(Table1[[#This Row],[Date of Purchase]],10)), "MMMM"), TEXT(Table1[[#This Row],[Date of Purchase]], "MMMM"))</f>
        <v>May</v>
      </c>
      <c r="T7710" t="str">
        <f>IF(OR(
  AND(Table1[[#This Row],[Ticket Priority]]="Critical", Table1[[#This Row],[Ticket Status]]&lt;&gt;"Closed"),
  AND(Table1[[#This Row],[Ticket Priority]]="High", Table1[[#This Row],[Ticket Status]]="Open")
), "Yes", "No")</f>
        <v>Yes</v>
      </c>
      <c r="U7710" s="4" t="str">
        <f>IF(Table1[[#This Row],[Ticket Status]]="Closed","Yes","No")</f>
        <v>No</v>
      </c>
      <c r="V7710" s="4" t="str">
        <f>IF(Table1[[#This Row],[Ticket Status]]="Pending Customer Response","Yes","No")</f>
        <v>No</v>
      </c>
      <c r="W7710" s="5">
        <f ca="1">COUNTIFS(Table1[Agent_name],Table1[[#This Row],[Agent_name]],Table1[Month],Table1[[#This Row],[Month]])/160</f>
        <v>0.67500000000000004</v>
      </c>
    </row>
    <row r="7711" spans="1:23" x14ac:dyDescent="0.25">
      <c r="A7711">
        <v>7710</v>
      </c>
      <c r="B7711" t="s">
        <v>24901</v>
      </c>
      <c r="C7711" t="s">
        <v>24902</v>
      </c>
      <c r="D7711">
        <v>59</v>
      </c>
      <c r="E7711" t="s">
        <v>19</v>
      </c>
      <c r="F7711" t="s">
        <v>249</v>
      </c>
      <c r="G7711" s="1">
        <v>44045</v>
      </c>
      <c r="H7711" t="s">
        <v>45</v>
      </c>
      <c r="I7711" t="s">
        <v>37</v>
      </c>
      <c r="J7711" s="3" t="s">
        <v>24903</v>
      </c>
      <c r="K7711" t="s">
        <v>62</v>
      </c>
      <c r="M7711" t="s">
        <v>25</v>
      </c>
      <c r="N7711" t="s">
        <v>55</v>
      </c>
      <c r="R7711" t="str">
        <f t="shared" ca="1" si="120"/>
        <v>Priya</v>
      </c>
      <c r="S7711" t="str">
        <f>IFERROR(TEXT(DATEVALUE(LEFT(Table1[[#This Row],[Date of Purchase]],10)), "MMMM"), TEXT(Table1[[#This Row],[Date of Purchase]], "MMMM"))</f>
        <v>August</v>
      </c>
      <c r="T7711" t="str">
        <f>IF(OR(
  AND(Table1[[#This Row],[Ticket Priority]]="Critical", Table1[[#This Row],[Ticket Status]]&lt;&gt;"Closed"),
  AND(Table1[[#This Row],[Ticket Priority]]="High", Table1[[#This Row],[Ticket Status]]="Open")
), "Yes", "No")</f>
        <v>Yes</v>
      </c>
      <c r="U7711" s="4" t="str">
        <f>IF(Table1[[#This Row],[Ticket Status]]="Closed","Yes","No")</f>
        <v>No</v>
      </c>
      <c r="V7711" s="4" t="str">
        <f>IF(Table1[[#This Row],[Ticket Status]]="Pending Customer Response","Yes","No")</f>
        <v>No</v>
      </c>
      <c r="W7711" s="5">
        <f ca="1">COUNTIFS(Table1[Agent_name],Table1[[#This Row],[Agent_name]],Table1[Month],Table1[[#This Row],[Month]])/160</f>
        <v>0.35</v>
      </c>
    </row>
    <row r="7712" spans="1:23" x14ac:dyDescent="0.25">
      <c r="A7712">
        <v>7711</v>
      </c>
      <c r="B7712" t="s">
        <v>6923</v>
      </c>
      <c r="C7712" t="s">
        <v>24904</v>
      </c>
      <c r="D7712">
        <v>38</v>
      </c>
      <c r="E7712" t="s">
        <v>58</v>
      </c>
      <c r="F7712" t="s">
        <v>485</v>
      </c>
      <c r="G7712" s="1">
        <v>44284</v>
      </c>
      <c r="H7712" t="s">
        <v>67</v>
      </c>
      <c r="I7712" t="s">
        <v>22</v>
      </c>
      <c r="J7712" s="3" t="s">
        <v>24905</v>
      </c>
      <c r="K7712" t="s">
        <v>39</v>
      </c>
      <c r="L7712" t="s">
        <v>24906</v>
      </c>
      <c r="M7712" t="s">
        <v>25</v>
      </c>
      <c r="N7712" t="s">
        <v>55</v>
      </c>
      <c r="O7712" s="2">
        <v>45078.831724537034</v>
      </c>
      <c r="P7712" s="2">
        <v>45078.617835648147</v>
      </c>
      <c r="Q7712">
        <v>5</v>
      </c>
      <c r="R7712" t="str">
        <f t="shared" ca="1" si="120"/>
        <v>Divya</v>
      </c>
      <c r="S7712" t="str">
        <f>IFERROR(TEXT(DATEVALUE(LEFT(Table1[[#This Row],[Date of Purchase]],10)), "MMMM"), TEXT(Table1[[#This Row],[Date of Purchase]], "MMMM"))</f>
        <v>March</v>
      </c>
      <c r="T7712" t="str">
        <f>IF(OR(
  AND(Table1[[#This Row],[Ticket Priority]]="Critical", Table1[[#This Row],[Ticket Status]]&lt;&gt;"Closed"),
  AND(Table1[[#This Row],[Ticket Priority]]="High", Table1[[#This Row],[Ticket Status]]="Open")
), "Yes", "No")</f>
        <v>No</v>
      </c>
      <c r="U7712" s="4" t="str">
        <f>IF(Table1[[#This Row],[Ticket Status]]="Closed","Yes","No")</f>
        <v>Yes</v>
      </c>
      <c r="V7712" s="4" t="str">
        <f>IF(Table1[[#This Row],[Ticket Status]]="Pending Customer Response","Yes","No")</f>
        <v>No</v>
      </c>
      <c r="W7712" s="5">
        <f ca="1">COUNTIFS(Table1[Agent_name],Table1[[#This Row],[Agent_name]],Table1[Month],Table1[[#This Row],[Month]])/160</f>
        <v>0.1875</v>
      </c>
    </row>
    <row r="7713" spans="1:23" x14ac:dyDescent="0.25">
      <c r="A7713">
        <v>7712</v>
      </c>
      <c r="B7713" t="s">
        <v>24907</v>
      </c>
      <c r="C7713" t="s">
        <v>24908</v>
      </c>
      <c r="D7713">
        <v>46</v>
      </c>
      <c r="E7713" t="s">
        <v>29</v>
      </c>
      <c r="F7713" t="s">
        <v>421</v>
      </c>
      <c r="G7713" s="1">
        <v>44318</v>
      </c>
      <c r="H7713" t="s">
        <v>66</v>
      </c>
      <c r="I7713" t="s">
        <v>150</v>
      </c>
      <c r="J7713" s="3" t="s">
        <v>24909</v>
      </c>
      <c r="K7713" t="s">
        <v>62</v>
      </c>
      <c r="M7713" t="s">
        <v>41</v>
      </c>
      <c r="N7713" t="s">
        <v>33</v>
      </c>
      <c r="R7713" t="str">
        <f t="shared" ca="1" si="120"/>
        <v>Rahul</v>
      </c>
      <c r="S7713" t="str">
        <f>IFERROR(TEXT(DATEVALUE(LEFT(Table1[[#This Row],[Date of Purchase]],10)), "MMMM"), TEXT(Table1[[#This Row],[Date of Purchase]], "MMMM"))</f>
        <v>May</v>
      </c>
      <c r="T7713" t="str">
        <f>IF(OR(
  AND(Table1[[#This Row],[Ticket Priority]]="Critical", Table1[[#This Row],[Ticket Status]]&lt;&gt;"Closed"),
  AND(Table1[[#This Row],[Ticket Priority]]="High", Table1[[#This Row],[Ticket Status]]="Open")
), "Yes", "No")</f>
        <v>No</v>
      </c>
      <c r="U7713" s="4" t="str">
        <f>IF(Table1[[#This Row],[Ticket Status]]="Closed","Yes","No")</f>
        <v>No</v>
      </c>
      <c r="V7713" s="4" t="str">
        <f>IF(Table1[[#This Row],[Ticket Status]]="Pending Customer Response","Yes","No")</f>
        <v>No</v>
      </c>
      <c r="W7713" s="5">
        <f ca="1">COUNTIFS(Table1[Agent_name],Table1[[#This Row],[Agent_name]],Table1[Month],Table1[[#This Row],[Month]])/160</f>
        <v>0.17499999999999999</v>
      </c>
    </row>
    <row r="7714" spans="1:23" x14ac:dyDescent="0.25">
      <c r="A7714">
        <v>7713</v>
      </c>
      <c r="B7714" t="s">
        <v>24910</v>
      </c>
      <c r="C7714" t="s">
        <v>24911</v>
      </c>
      <c r="D7714">
        <v>25</v>
      </c>
      <c r="E7714" t="s">
        <v>19</v>
      </c>
      <c r="F7714" t="s">
        <v>81</v>
      </c>
      <c r="G7714" s="1">
        <v>43848</v>
      </c>
      <c r="H7714" t="s">
        <v>66</v>
      </c>
      <c r="I7714" t="s">
        <v>31</v>
      </c>
      <c r="J7714" s="3" t="s">
        <v>24912</v>
      </c>
      <c r="K7714" t="s">
        <v>62</v>
      </c>
      <c r="M7714" t="s">
        <v>143</v>
      </c>
      <c r="N7714" t="s">
        <v>26</v>
      </c>
      <c r="R7714" t="str">
        <f t="shared" ca="1" si="120"/>
        <v>Arjun</v>
      </c>
      <c r="S7714" t="str">
        <f>IFERROR(TEXT(DATEVALUE(LEFT(Table1[[#This Row],[Date of Purchase]],10)), "MMMM"), TEXT(Table1[[#This Row],[Date of Purchase]], "MMMM"))</f>
        <v>January</v>
      </c>
      <c r="T7714" t="str">
        <f>IF(OR(
  AND(Table1[[#This Row],[Ticket Priority]]="Critical", Table1[[#This Row],[Ticket Status]]&lt;&gt;"Closed"),
  AND(Table1[[#This Row],[Ticket Priority]]="High", Table1[[#This Row],[Ticket Status]]="Open")
), "Yes", "No")</f>
        <v>No</v>
      </c>
      <c r="U7714" s="4" t="str">
        <f>IF(Table1[[#This Row],[Ticket Status]]="Closed","Yes","No")</f>
        <v>No</v>
      </c>
      <c r="V7714" s="4" t="str">
        <f>IF(Table1[[#This Row],[Ticket Status]]="Pending Customer Response","Yes","No")</f>
        <v>No</v>
      </c>
      <c r="W7714" s="5">
        <f ca="1">COUNTIFS(Table1[Agent_name],Table1[[#This Row],[Agent_name]],Table1[Month],Table1[[#This Row],[Month]])/160</f>
        <v>0.20624999999999999</v>
      </c>
    </row>
    <row r="7715" spans="1:23" x14ac:dyDescent="0.25">
      <c r="A7715">
        <v>7714</v>
      </c>
      <c r="B7715" t="s">
        <v>24913</v>
      </c>
      <c r="C7715" t="s">
        <v>24914</v>
      </c>
      <c r="D7715">
        <v>54</v>
      </c>
      <c r="E7715" t="s">
        <v>19</v>
      </c>
      <c r="F7715" t="s">
        <v>397</v>
      </c>
      <c r="G7715" s="1">
        <v>44294</v>
      </c>
      <c r="H7715" t="s">
        <v>45</v>
      </c>
      <c r="I7715" t="s">
        <v>37</v>
      </c>
      <c r="J7715" s="3" t="s">
        <v>24915</v>
      </c>
      <c r="K7715" t="s">
        <v>62</v>
      </c>
      <c r="M7715" t="s">
        <v>41</v>
      </c>
      <c r="N7715" t="s">
        <v>26</v>
      </c>
      <c r="R7715" t="str">
        <f t="shared" ca="1" si="120"/>
        <v>Meera</v>
      </c>
      <c r="S7715" t="str">
        <f>IFERROR(TEXT(DATEVALUE(LEFT(Table1[[#This Row],[Date of Purchase]],10)), "MMMM"), TEXT(Table1[[#This Row],[Date of Purchase]], "MMMM"))</f>
        <v>April</v>
      </c>
      <c r="T7715" t="str">
        <f>IF(OR(
  AND(Table1[[#This Row],[Ticket Priority]]="Critical", Table1[[#This Row],[Ticket Status]]&lt;&gt;"Closed"),
  AND(Table1[[#This Row],[Ticket Priority]]="High", Table1[[#This Row],[Ticket Status]]="Open")
), "Yes", "No")</f>
        <v>No</v>
      </c>
      <c r="U7715" s="4" t="str">
        <f>IF(Table1[[#This Row],[Ticket Status]]="Closed","Yes","No")</f>
        <v>No</v>
      </c>
      <c r="V7715" s="4" t="str">
        <f>IF(Table1[[#This Row],[Ticket Status]]="Pending Customer Response","Yes","No")</f>
        <v>No</v>
      </c>
      <c r="W7715" s="5">
        <f ca="1">COUNTIFS(Table1[Agent_name],Table1[[#This Row],[Agent_name]],Table1[Month],Table1[[#This Row],[Month]])/160</f>
        <v>0.16250000000000001</v>
      </c>
    </row>
    <row r="7716" spans="1:23" x14ac:dyDescent="0.25">
      <c r="A7716">
        <v>7715</v>
      </c>
      <c r="B7716" t="s">
        <v>19861</v>
      </c>
      <c r="C7716" t="s">
        <v>24916</v>
      </c>
      <c r="D7716">
        <v>54</v>
      </c>
      <c r="E7716" t="s">
        <v>58</v>
      </c>
      <c r="F7716" t="s">
        <v>397</v>
      </c>
      <c r="G7716" s="1">
        <v>43989</v>
      </c>
      <c r="H7716" t="s">
        <v>21</v>
      </c>
      <c r="I7716" t="s">
        <v>22</v>
      </c>
      <c r="J7716" s="3" t="s">
        <v>24917</v>
      </c>
      <c r="K7716" t="s">
        <v>62</v>
      </c>
      <c r="M7716" t="s">
        <v>41</v>
      </c>
      <c r="N7716" t="s">
        <v>26</v>
      </c>
      <c r="R7716" t="str">
        <f t="shared" ca="1" si="120"/>
        <v>Aisha</v>
      </c>
      <c r="S7716" t="str">
        <f>IFERROR(TEXT(DATEVALUE(LEFT(Table1[[#This Row],[Date of Purchase]],10)), "MMMM"), TEXT(Table1[[#This Row],[Date of Purchase]], "MMMM"))</f>
        <v>June</v>
      </c>
      <c r="T7716" t="str">
        <f>IF(OR(
  AND(Table1[[#This Row],[Ticket Priority]]="Critical", Table1[[#This Row],[Ticket Status]]&lt;&gt;"Closed"),
  AND(Table1[[#This Row],[Ticket Priority]]="High", Table1[[#This Row],[Ticket Status]]="Open")
), "Yes", "No")</f>
        <v>No</v>
      </c>
      <c r="U7716" s="4" t="str">
        <f>IF(Table1[[#This Row],[Ticket Status]]="Closed","Yes","No")</f>
        <v>No</v>
      </c>
      <c r="V7716" s="4" t="str">
        <f>IF(Table1[[#This Row],[Ticket Status]]="Pending Customer Response","Yes","No")</f>
        <v>No</v>
      </c>
      <c r="W7716" s="5">
        <f ca="1">COUNTIFS(Table1[Agent_name],Table1[[#This Row],[Agent_name]],Table1[Month],Table1[[#This Row],[Month]])/160</f>
        <v>0.89375000000000004</v>
      </c>
    </row>
    <row r="7717" spans="1:23" x14ac:dyDescent="0.25">
      <c r="A7717">
        <v>7716</v>
      </c>
      <c r="B7717" t="s">
        <v>24918</v>
      </c>
      <c r="C7717" t="s">
        <v>24919</v>
      </c>
      <c r="D7717">
        <v>35</v>
      </c>
      <c r="E7717" t="s">
        <v>29</v>
      </c>
      <c r="F7717" t="s">
        <v>134</v>
      </c>
      <c r="G7717" s="1">
        <v>44331</v>
      </c>
      <c r="H7717" t="s">
        <v>67</v>
      </c>
      <c r="I7717" t="s">
        <v>60</v>
      </c>
      <c r="J7717" s="3" t="s">
        <v>24920</v>
      </c>
      <c r="K7717" t="s">
        <v>24</v>
      </c>
      <c r="M7717" t="s">
        <v>25</v>
      </c>
      <c r="N7717" t="s">
        <v>83</v>
      </c>
      <c r="O7717" s="2">
        <v>45078.246412037035</v>
      </c>
      <c r="R7717" t="str">
        <f t="shared" ca="1" si="120"/>
        <v>Aisha</v>
      </c>
      <c r="S7717" t="str">
        <f>IFERROR(TEXT(DATEVALUE(LEFT(Table1[[#This Row],[Date of Purchase]],10)), "MMMM"), TEXT(Table1[[#This Row],[Date of Purchase]], "MMMM"))</f>
        <v>May</v>
      </c>
      <c r="T7717" t="str">
        <f>IF(OR(
  AND(Table1[[#This Row],[Ticket Priority]]="Critical", Table1[[#This Row],[Ticket Status]]&lt;&gt;"Closed"),
  AND(Table1[[#This Row],[Ticket Priority]]="High", Table1[[#This Row],[Ticket Status]]="Open")
), "Yes", "No")</f>
        <v>Yes</v>
      </c>
      <c r="U7717" s="4" t="str">
        <f>IF(Table1[[#This Row],[Ticket Status]]="Closed","Yes","No")</f>
        <v>No</v>
      </c>
      <c r="V7717" s="4" t="str">
        <f>IF(Table1[[#This Row],[Ticket Status]]="Pending Customer Response","Yes","No")</f>
        <v>Yes</v>
      </c>
      <c r="W7717" s="5">
        <f ca="1">COUNTIFS(Table1[Agent_name],Table1[[#This Row],[Agent_name]],Table1[Month],Table1[[#This Row],[Month]])/160</f>
        <v>0.93125000000000002</v>
      </c>
    </row>
    <row r="7718" spans="1:23" x14ac:dyDescent="0.25">
      <c r="A7718">
        <v>7717</v>
      </c>
      <c r="B7718" t="s">
        <v>24921</v>
      </c>
      <c r="C7718" t="s">
        <v>24922</v>
      </c>
      <c r="D7718">
        <v>52</v>
      </c>
      <c r="E7718" t="s">
        <v>29</v>
      </c>
      <c r="F7718" t="s">
        <v>211</v>
      </c>
      <c r="G7718" s="1">
        <v>43920</v>
      </c>
      <c r="H7718" t="s">
        <v>66</v>
      </c>
      <c r="I7718" t="s">
        <v>77</v>
      </c>
      <c r="J7718" s="3" t="s">
        <v>24923</v>
      </c>
      <c r="K7718" t="s">
        <v>62</v>
      </c>
      <c r="M7718" t="s">
        <v>143</v>
      </c>
      <c r="N7718" t="s">
        <v>55</v>
      </c>
      <c r="R7718" t="str">
        <f t="shared" ca="1" si="120"/>
        <v>Sara</v>
      </c>
      <c r="S7718" t="str">
        <f>IFERROR(TEXT(DATEVALUE(LEFT(Table1[[#This Row],[Date of Purchase]],10)), "MMMM"), TEXT(Table1[[#This Row],[Date of Purchase]], "MMMM"))</f>
        <v>March</v>
      </c>
      <c r="T7718" t="str">
        <f>IF(OR(
  AND(Table1[[#This Row],[Ticket Priority]]="Critical", Table1[[#This Row],[Ticket Status]]&lt;&gt;"Closed"),
  AND(Table1[[#This Row],[Ticket Priority]]="High", Table1[[#This Row],[Ticket Status]]="Open")
), "Yes", "No")</f>
        <v>No</v>
      </c>
      <c r="U7718" s="4" t="str">
        <f>IF(Table1[[#This Row],[Ticket Status]]="Closed","Yes","No")</f>
        <v>No</v>
      </c>
      <c r="V7718" s="4" t="str">
        <f>IF(Table1[[#This Row],[Ticket Status]]="Pending Customer Response","Yes","No")</f>
        <v>No</v>
      </c>
      <c r="W7718" s="5">
        <f ca="1">COUNTIFS(Table1[Agent_name],Table1[[#This Row],[Agent_name]],Table1[Month],Table1[[#This Row],[Month]])/160</f>
        <v>0.55625000000000002</v>
      </c>
    </row>
    <row r="7719" spans="1:23" x14ac:dyDescent="0.25">
      <c r="A7719">
        <v>7718</v>
      </c>
      <c r="B7719" t="s">
        <v>24924</v>
      </c>
      <c r="C7719" t="s">
        <v>24925</v>
      </c>
      <c r="D7719">
        <v>61</v>
      </c>
      <c r="E7719" t="s">
        <v>29</v>
      </c>
      <c r="F7719" t="s">
        <v>286</v>
      </c>
      <c r="G7719" s="1">
        <v>43837</v>
      </c>
      <c r="H7719" t="s">
        <v>45</v>
      </c>
      <c r="I7719" t="s">
        <v>77</v>
      </c>
      <c r="J7719" s="3" t="s">
        <v>24926</v>
      </c>
      <c r="K7719" t="s">
        <v>62</v>
      </c>
      <c r="M7719" t="s">
        <v>143</v>
      </c>
      <c r="N7719" t="s">
        <v>33</v>
      </c>
      <c r="R7719" t="str">
        <f t="shared" ca="1" si="120"/>
        <v>Divya</v>
      </c>
      <c r="S7719" t="str">
        <f>IFERROR(TEXT(DATEVALUE(LEFT(Table1[[#This Row],[Date of Purchase]],10)), "MMMM"), TEXT(Table1[[#This Row],[Date of Purchase]], "MMMM"))</f>
        <v>January</v>
      </c>
      <c r="T7719" t="str">
        <f>IF(OR(
  AND(Table1[[#This Row],[Ticket Priority]]="Critical", Table1[[#This Row],[Ticket Status]]&lt;&gt;"Closed"),
  AND(Table1[[#This Row],[Ticket Priority]]="High", Table1[[#This Row],[Ticket Status]]="Open")
), "Yes", "No")</f>
        <v>No</v>
      </c>
      <c r="U7719" s="4" t="str">
        <f>IF(Table1[[#This Row],[Ticket Status]]="Closed","Yes","No")</f>
        <v>No</v>
      </c>
      <c r="V7719" s="4" t="str">
        <f>IF(Table1[[#This Row],[Ticket Status]]="Pending Customer Response","Yes","No")</f>
        <v>No</v>
      </c>
      <c r="W7719" s="5">
        <f ca="1">COUNTIFS(Table1[Agent_name],Table1[[#This Row],[Agent_name]],Table1[Month],Table1[[#This Row],[Month]])/160</f>
        <v>0.25624999999999998</v>
      </c>
    </row>
    <row r="7720" spans="1:23" x14ac:dyDescent="0.25">
      <c r="A7720">
        <v>7719</v>
      </c>
      <c r="B7720" t="s">
        <v>24927</v>
      </c>
      <c r="C7720" t="s">
        <v>24928</v>
      </c>
      <c r="D7720">
        <v>67</v>
      </c>
      <c r="E7720" t="s">
        <v>19</v>
      </c>
      <c r="F7720" t="s">
        <v>51</v>
      </c>
      <c r="G7720" s="1">
        <v>44521</v>
      </c>
      <c r="H7720" t="s">
        <v>21</v>
      </c>
      <c r="I7720" t="s">
        <v>37</v>
      </c>
      <c r="J7720" s="3" t="s">
        <v>24929</v>
      </c>
      <c r="K7720" t="s">
        <v>62</v>
      </c>
      <c r="M7720" t="s">
        <v>143</v>
      </c>
      <c r="N7720" t="s">
        <v>33</v>
      </c>
      <c r="R7720" t="str">
        <f t="shared" ca="1" si="120"/>
        <v>Ravi</v>
      </c>
      <c r="S7720" t="str">
        <f>IFERROR(TEXT(DATEVALUE(LEFT(Table1[[#This Row],[Date of Purchase]],10)), "MMMM"), TEXT(Table1[[#This Row],[Date of Purchase]], "MMMM"))</f>
        <v>November</v>
      </c>
      <c r="T7720" t="str">
        <f>IF(OR(
  AND(Table1[[#This Row],[Ticket Priority]]="Critical", Table1[[#This Row],[Ticket Status]]&lt;&gt;"Closed"),
  AND(Table1[[#This Row],[Ticket Priority]]="High", Table1[[#This Row],[Ticket Status]]="Open")
), "Yes", "No")</f>
        <v>No</v>
      </c>
      <c r="U7720" s="4" t="str">
        <f>IF(Table1[[#This Row],[Ticket Status]]="Closed","Yes","No")</f>
        <v>No</v>
      </c>
      <c r="V7720" s="4" t="str">
        <f>IF(Table1[[#This Row],[Ticket Status]]="Pending Customer Response","Yes","No")</f>
        <v>No</v>
      </c>
      <c r="W7720" s="5">
        <f ca="1">COUNTIFS(Table1[Agent_name],Table1[[#This Row],[Agent_name]],Table1[Month],Table1[[#This Row],[Month]])/160</f>
        <v>0.61875000000000002</v>
      </c>
    </row>
    <row r="7721" spans="1:23" x14ac:dyDescent="0.25">
      <c r="A7721">
        <v>7720</v>
      </c>
      <c r="B7721" t="s">
        <v>24930</v>
      </c>
      <c r="C7721" t="s">
        <v>24931</v>
      </c>
      <c r="D7721">
        <v>33</v>
      </c>
      <c r="E7721" t="s">
        <v>58</v>
      </c>
      <c r="F7721" t="s">
        <v>103</v>
      </c>
      <c r="G7721" s="1">
        <v>44094</v>
      </c>
      <c r="H7721" t="s">
        <v>45</v>
      </c>
      <c r="I7721" t="s">
        <v>72</v>
      </c>
      <c r="J7721" s="3" t="s">
        <v>24932</v>
      </c>
      <c r="K7721" t="s">
        <v>39</v>
      </c>
      <c r="L7721" t="s">
        <v>24933</v>
      </c>
      <c r="M7721" t="s">
        <v>143</v>
      </c>
      <c r="N7721" t="s">
        <v>55</v>
      </c>
      <c r="O7721" s="2">
        <v>45078.20689814815</v>
      </c>
      <c r="P7721" s="2">
        <v>45078.355509259258</v>
      </c>
      <c r="Q7721">
        <v>4</v>
      </c>
      <c r="R7721" t="str">
        <f t="shared" ca="1" si="120"/>
        <v>Sara</v>
      </c>
      <c r="S7721" t="str">
        <f>IFERROR(TEXT(DATEVALUE(LEFT(Table1[[#This Row],[Date of Purchase]],10)), "MMMM"), TEXT(Table1[[#This Row],[Date of Purchase]], "MMMM"))</f>
        <v>September</v>
      </c>
      <c r="T7721" t="str">
        <f>IF(OR(
  AND(Table1[[#This Row],[Ticket Priority]]="Critical", Table1[[#This Row],[Ticket Status]]&lt;&gt;"Closed"),
  AND(Table1[[#This Row],[Ticket Priority]]="High", Table1[[#This Row],[Ticket Status]]="Open")
), "Yes", "No")</f>
        <v>No</v>
      </c>
      <c r="U7721" s="4" t="str">
        <f>IF(Table1[[#This Row],[Ticket Status]]="Closed","Yes","No")</f>
        <v>Yes</v>
      </c>
      <c r="V7721" s="4" t="str">
        <f>IF(Table1[[#This Row],[Ticket Status]]="Pending Customer Response","Yes","No")</f>
        <v>No</v>
      </c>
      <c r="W7721" s="5">
        <f ca="1">COUNTIFS(Table1[Agent_name],Table1[[#This Row],[Agent_name]],Table1[Month],Table1[[#This Row],[Month]])/160</f>
        <v>0.65</v>
      </c>
    </row>
    <row r="7722" spans="1:23" x14ac:dyDescent="0.25">
      <c r="A7722">
        <v>7721</v>
      </c>
      <c r="B7722" t="s">
        <v>24934</v>
      </c>
      <c r="C7722" t="s">
        <v>24935</v>
      </c>
      <c r="D7722">
        <v>40</v>
      </c>
      <c r="E7722" t="s">
        <v>19</v>
      </c>
      <c r="F7722" t="s">
        <v>44</v>
      </c>
      <c r="G7722" s="1">
        <v>44171</v>
      </c>
      <c r="H7722" t="s">
        <v>21</v>
      </c>
      <c r="I7722" t="s">
        <v>37</v>
      </c>
      <c r="J7722" s="3" t="s">
        <v>24936</v>
      </c>
      <c r="K7722" t="s">
        <v>24</v>
      </c>
      <c r="M7722" t="s">
        <v>143</v>
      </c>
      <c r="N7722" t="s">
        <v>55</v>
      </c>
      <c r="O7722" s="2">
        <v>45078.224270833336</v>
      </c>
      <c r="R7722" t="str">
        <f t="shared" ca="1" si="120"/>
        <v>Priya</v>
      </c>
      <c r="S7722" t="str">
        <f>IFERROR(TEXT(DATEVALUE(LEFT(Table1[[#This Row],[Date of Purchase]],10)), "MMMM"), TEXT(Table1[[#This Row],[Date of Purchase]], "MMMM"))</f>
        <v>December</v>
      </c>
      <c r="T7722" t="str">
        <f>IF(OR(
  AND(Table1[[#This Row],[Ticket Priority]]="Critical", Table1[[#This Row],[Ticket Status]]&lt;&gt;"Closed"),
  AND(Table1[[#This Row],[Ticket Priority]]="High", Table1[[#This Row],[Ticket Status]]="Open")
), "Yes", "No")</f>
        <v>No</v>
      </c>
      <c r="U7722" s="4" t="str">
        <f>IF(Table1[[#This Row],[Ticket Status]]="Closed","Yes","No")</f>
        <v>No</v>
      </c>
      <c r="V7722" s="4" t="str">
        <f>IF(Table1[[#This Row],[Ticket Status]]="Pending Customer Response","Yes","No")</f>
        <v>Yes</v>
      </c>
      <c r="W7722" s="5">
        <f ca="1">COUNTIFS(Table1[Agent_name],Table1[[#This Row],[Agent_name]],Table1[Month],Table1[[#This Row],[Month]])/160</f>
        <v>0.48749999999999999</v>
      </c>
    </row>
    <row r="7723" spans="1:23" x14ac:dyDescent="0.25">
      <c r="A7723">
        <v>7722</v>
      </c>
      <c r="B7723" t="s">
        <v>24937</v>
      </c>
      <c r="C7723" t="s">
        <v>24938</v>
      </c>
      <c r="D7723">
        <v>24</v>
      </c>
      <c r="E7723" t="s">
        <v>29</v>
      </c>
      <c r="F7723" t="s">
        <v>431</v>
      </c>
      <c r="G7723" s="1">
        <v>43937</v>
      </c>
      <c r="H7723" t="s">
        <v>67</v>
      </c>
      <c r="I7723" t="s">
        <v>93</v>
      </c>
      <c r="J7723" s="3" t="s">
        <v>24939</v>
      </c>
      <c r="K7723" t="s">
        <v>62</v>
      </c>
      <c r="M7723" t="s">
        <v>25</v>
      </c>
      <c r="N7723" t="s">
        <v>26</v>
      </c>
      <c r="R7723" t="str">
        <f t="shared" ca="1" si="120"/>
        <v>Mohit</v>
      </c>
      <c r="S7723" t="str">
        <f>IFERROR(TEXT(DATEVALUE(LEFT(Table1[[#This Row],[Date of Purchase]],10)), "MMMM"), TEXT(Table1[[#This Row],[Date of Purchase]], "MMMM"))</f>
        <v>April</v>
      </c>
      <c r="T7723" t="str">
        <f>IF(OR(
  AND(Table1[[#This Row],[Ticket Priority]]="Critical", Table1[[#This Row],[Ticket Status]]&lt;&gt;"Closed"),
  AND(Table1[[#This Row],[Ticket Priority]]="High", Table1[[#This Row],[Ticket Status]]="Open")
), "Yes", "No")</f>
        <v>Yes</v>
      </c>
      <c r="U7723" s="4" t="str">
        <f>IF(Table1[[#This Row],[Ticket Status]]="Closed","Yes","No")</f>
        <v>No</v>
      </c>
      <c r="V7723" s="4" t="str">
        <f>IF(Table1[[#This Row],[Ticket Status]]="Pending Customer Response","Yes","No")</f>
        <v>No</v>
      </c>
      <c r="W7723" s="5">
        <f ca="1">COUNTIFS(Table1[Agent_name],Table1[[#This Row],[Agent_name]],Table1[Month],Table1[[#This Row],[Month]])/160</f>
        <v>0.45</v>
      </c>
    </row>
    <row r="7724" spans="1:23" x14ac:dyDescent="0.25">
      <c r="A7724">
        <v>7723</v>
      </c>
      <c r="B7724" t="s">
        <v>24940</v>
      </c>
      <c r="C7724" t="s">
        <v>24941</v>
      </c>
      <c r="D7724">
        <v>63</v>
      </c>
      <c r="E7724" t="s">
        <v>58</v>
      </c>
      <c r="F7724" t="s">
        <v>286</v>
      </c>
      <c r="G7724" s="1">
        <v>44523</v>
      </c>
      <c r="H7724" t="s">
        <v>21</v>
      </c>
      <c r="I7724" t="s">
        <v>72</v>
      </c>
      <c r="J7724" s="3" t="s">
        <v>24942</v>
      </c>
      <c r="K7724" t="s">
        <v>24</v>
      </c>
      <c r="M7724" t="s">
        <v>89</v>
      </c>
      <c r="N7724" t="s">
        <v>26</v>
      </c>
      <c r="O7724" s="2">
        <v>45078.667361111111</v>
      </c>
      <c r="R7724" t="str">
        <f t="shared" ca="1" si="120"/>
        <v>Arjun</v>
      </c>
      <c r="S7724" t="str">
        <f>IFERROR(TEXT(DATEVALUE(LEFT(Table1[[#This Row],[Date of Purchase]],10)), "MMMM"), TEXT(Table1[[#This Row],[Date of Purchase]], "MMMM"))</f>
        <v>November</v>
      </c>
      <c r="T7724" t="str">
        <f>IF(OR(
  AND(Table1[[#This Row],[Ticket Priority]]="Critical", Table1[[#This Row],[Ticket Status]]&lt;&gt;"Closed"),
  AND(Table1[[#This Row],[Ticket Priority]]="High", Table1[[#This Row],[Ticket Status]]="Open")
), "Yes", "No")</f>
        <v>No</v>
      </c>
      <c r="U7724" s="4" t="str">
        <f>IF(Table1[[#This Row],[Ticket Status]]="Closed","Yes","No")</f>
        <v>No</v>
      </c>
      <c r="V7724" s="4" t="str">
        <f>IF(Table1[[#This Row],[Ticket Status]]="Pending Customer Response","Yes","No")</f>
        <v>Yes</v>
      </c>
      <c r="W7724" s="5">
        <f ca="1">COUNTIFS(Table1[Agent_name],Table1[[#This Row],[Agent_name]],Table1[Month],Table1[[#This Row],[Month]])/160</f>
        <v>0.23749999999999999</v>
      </c>
    </row>
    <row r="7725" spans="1:23" x14ac:dyDescent="0.25">
      <c r="A7725">
        <v>7724</v>
      </c>
      <c r="B7725" t="s">
        <v>24943</v>
      </c>
      <c r="C7725" t="s">
        <v>24944</v>
      </c>
      <c r="D7725">
        <v>20</v>
      </c>
      <c r="E7725" t="s">
        <v>19</v>
      </c>
      <c r="F7725" t="s">
        <v>129</v>
      </c>
      <c r="G7725" s="1">
        <v>44392</v>
      </c>
      <c r="H7725" t="s">
        <v>21</v>
      </c>
      <c r="I7725" t="s">
        <v>46</v>
      </c>
      <c r="J7725" s="3" t="s">
        <v>24945</v>
      </c>
      <c r="K7725" t="s">
        <v>24</v>
      </c>
      <c r="M7725" t="s">
        <v>89</v>
      </c>
      <c r="N7725" t="s">
        <v>55</v>
      </c>
      <c r="O7725" s="2">
        <v>45078.43613425926</v>
      </c>
      <c r="R7725" t="str">
        <f t="shared" ca="1" si="120"/>
        <v>Priya</v>
      </c>
      <c r="S7725" t="str">
        <f>IFERROR(TEXT(DATEVALUE(LEFT(Table1[[#This Row],[Date of Purchase]],10)), "MMMM"), TEXT(Table1[[#This Row],[Date of Purchase]], "MMMM"))</f>
        <v>July</v>
      </c>
      <c r="T7725" t="str">
        <f>IF(OR(
  AND(Table1[[#This Row],[Ticket Priority]]="Critical", Table1[[#This Row],[Ticket Status]]&lt;&gt;"Closed"),
  AND(Table1[[#This Row],[Ticket Priority]]="High", Table1[[#This Row],[Ticket Status]]="Open")
), "Yes", "No")</f>
        <v>No</v>
      </c>
      <c r="U7725" s="4" t="str">
        <f>IF(Table1[[#This Row],[Ticket Status]]="Closed","Yes","No")</f>
        <v>No</v>
      </c>
      <c r="V7725" s="4" t="str">
        <f>IF(Table1[[#This Row],[Ticket Status]]="Pending Customer Response","Yes","No")</f>
        <v>Yes</v>
      </c>
      <c r="W7725" s="5">
        <f ca="1">COUNTIFS(Table1[Agent_name],Table1[[#This Row],[Agent_name]],Table1[Month],Table1[[#This Row],[Month]])/160</f>
        <v>0.45</v>
      </c>
    </row>
    <row r="7726" spans="1:23" x14ac:dyDescent="0.25">
      <c r="A7726">
        <v>7725</v>
      </c>
      <c r="B7726" t="s">
        <v>24946</v>
      </c>
      <c r="C7726" t="s">
        <v>24947</v>
      </c>
      <c r="D7726">
        <v>63</v>
      </c>
      <c r="E7726" t="s">
        <v>29</v>
      </c>
      <c r="F7726" t="s">
        <v>103</v>
      </c>
      <c r="G7726" s="1">
        <v>43885</v>
      </c>
      <c r="H7726" t="s">
        <v>66</v>
      </c>
      <c r="I7726" t="s">
        <v>113</v>
      </c>
      <c r="J7726" s="3" t="s">
        <v>24948</v>
      </c>
      <c r="K7726" t="s">
        <v>39</v>
      </c>
      <c r="L7726" t="s">
        <v>24949</v>
      </c>
      <c r="M7726" t="s">
        <v>25</v>
      </c>
      <c r="N7726" t="s">
        <v>26</v>
      </c>
      <c r="O7726" s="2">
        <v>45078.909062500003</v>
      </c>
      <c r="P7726" s="2">
        <v>45078.777118055557</v>
      </c>
      <c r="Q7726">
        <v>1</v>
      </c>
      <c r="R7726" t="str">
        <f t="shared" ca="1" si="120"/>
        <v>Mohit</v>
      </c>
      <c r="S7726" t="str">
        <f>IFERROR(TEXT(DATEVALUE(LEFT(Table1[[#This Row],[Date of Purchase]],10)), "MMMM"), TEXT(Table1[[#This Row],[Date of Purchase]], "MMMM"))</f>
        <v>February</v>
      </c>
      <c r="T7726" t="str">
        <f>IF(OR(
  AND(Table1[[#This Row],[Ticket Priority]]="Critical", Table1[[#This Row],[Ticket Status]]&lt;&gt;"Closed"),
  AND(Table1[[#This Row],[Ticket Priority]]="High", Table1[[#This Row],[Ticket Status]]="Open")
), "Yes", "No")</f>
        <v>No</v>
      </c>
      <c r="U7726" s="4" t="str">
        <f>IF(Table1[[#This Row],[Ticket Status]]="Closed","Yes","No")</f>
        <v>Yes</v>
      </c>
      <c r="V7726" s="4" t="str">
        <f>IF(Table1[[#This Row],[Ticket Status]]="Pending Customer Response","Yes","No")</f>
        <v>No</v>
      </c>
      <c r="W7726" s="5">
        <f ca="1">COUNTIFS(Table1[Agent_name],Table1[[#This Row],[Agent_name]],Table1[Month],Table1[[#This Row],[Month]])/160</f>
        <v>0.52500000000000002</v>
      </c>
    </row>
    <row r="7727" spans="1:23" x14ac:dyDescent="0.25">
      <c r="A7727">
        <v>7726</v>
      </c>
      <c r="B7727" t="s">
        <v>24950</v>
      </c>
      <c r="C7727" t="s">
        <v>24951</v>
      </c>
      <c r="D7727">
        <v>43</v>
      </c>
      <c r="E7727" t="s">
        <v>29</v>
      </c>
      <c r="F7727" t="s">
        <v>149</v>
      </c>
      <c r="G7727" s="1">
        <v>44287</v>
      </c>
      <c r="H7727" t="s">
        <v>67</v>
      </c>
      <c r="I7727" t="s">
        <v>77</v>
      </c>
      <c r="J7727" s="3" t="s">
        <v>24952</v>
      </c>
      <c r="K7727" t="s">
        <v>24</v>
      </c>
      <c r="M7727" t="s">
        <v>89</v>
      </c>
      <c r="N7727" t="s">
        <v>55</v>
      </c>
      <c r="O7727" s="2">
        <v>45078.902141203704</v>
      </c>
      <c r="R7727" t="str">
        <f t="shared" ca="1" si="120"/>
        <v>Arjun</v>
      </c>
      <c r="S7727" t="str">
        <f>IFERROR(TEXT(DATEVALUE(LEFT(Table1[[#This Row],[Date of Purchase]],10)), "MMMM"), TEXT(Table1[[#This Row],[Date of Purchase]], "MMMM"))</f>
        <v>April</v>
      </c>
      <c r="T7727" t="str">
        <f>IF(OR(
  AND(Table1[[#This Row],[Ticket Priority]]="Critical", Table1[[#This Row],[Ticket Status]]&lt;&gt;"Closed"),
  AND(Table1[[#This Row],[Ticket Priority]]="High", Table1[[#This Row],[Ticket Status]]="Open")
), "Yes", "No")</f>
        <v>No</v>
      </c>
      <c r="U7727" s="4" t="str">
        <f>IF(Table1[[#This Row],[Ticket Status]]="Closed","Yes","No")</f>
        <v>No</v>
      </c>
      <c r="V7727" s="4" t="str">
        <f>IF(Table1[[#This Row],[Ticket Status]]="Pending Customer Response","Yes","No")</f>
        <v>Yes</v>
      </c>
      <c r="W7727" s="5">
        <f ca="1">COUNTIFS(Table1[Agent_name],Table1[[#This Row],[Agent_name]],Table1[Month],Table1[[#This Row],[Month]])/160</f>
        <v>0.18124999999999999</v>
      </c>
    </row>
    <row r="7728" spans="1:23" x14ac:dyDescent="0.25">
      <c r="A7728">
        <v>7727</v>
      </c>
      <c r="B7728" t="s">
        <v>24953</v>
      </c>
      <c r="C7728" t="s">
        <v>24954</v>
      </c>
      <c r="D7728">
        <v>43</v>
      </c>
      <c r="E7728" t="s">
        <v>58</v>
      </c>
      <c r="F7728" t="s">
        <v>76</v>
      </c>
      <c r="G7728" s="1">
        <v>43869</v>
      </c>
      <c r="H7728" t="s">
        <v>21</v>
      </c>
      <c r="I7728" t="s">
        <v>60</v>
      </c>
      <c r="J7728" s="3" t="s">
        <v>24955</v>
      </c>
      <c r="K7728" t="s">
        <v>24</v>
      </c>
      <c r="M7728" t="s">
        <v>41</v>
      </c>
      <c r="N7728" t="s">
        <v>26</v>
      </c>
      <c r="O7728" s="2">
        <v>45078.361180555556</v>
      </c>
      <c r="R7728" t="str">
        <f t="shared" ca="1" si="120"/>
        <v>Divya</v>
      </c>
      <c r="S7728" t="str">
        <f>IFERROR(TEXT(DATEVALUE(LEFT(Table1[[#This Row],[Date of Purchase]],10)), "MMMM"), TEXT(Table1[[#This Row],[Date of Purchase]], "MMMM"))</f>
        <v>February</v>
      </c>
      <c r="T7728" t="str">
        <f>IF(OR(
  AND(Table1[[#This Row],[Ticket Priority]]="Critical", Table1[[#This Row],[Ticket Status]]&lt;&gt;"Closed"),
  AND(Table1[[#This Row],[Ticket Priority]]="High", Table1[[#This Row],[Ticket Status]]="Open")
), "Yes", "No")</f>
        <v>No</v>
      </c>
      <c r="U7728" s="4" t="str">
        <f>IF(Table1[[#This Row],[Ticket Status]]="Closed","Yes","No")</f>
        <v>No</v>
      </c>
      <c r="V7728" s="4" t="str">
        <f>IF(Table1[[#This Row],[Ticket Status]]="Pending Customer Response","Yes","No")</f>
        <v>Yes</v>
      </c>
      <c r="W7728" s="5">
        <f ca="1">COUNTIFS(Table1[Agent_name],Table1[[#This Row],[Agent_name]],Table1[Month],Table1[[#This Row],[Month]])/160</f>
        <v>0.25624999999999998</v>
      </c>
    </row>
    <row r="7729" spans="1:23" x14ac:dyDescent="0.25">
      <c r="A7729">
        <v>7728</v>
      </c>
      <c r="B7729" t="s">
        <v>24956</v>
      </c>
      <c r="C7729" t="s">
        <v>24957</v>
      </c>
      <c r="D7729">
        <v>57</v>
      </c>
      <c r="E7729" t="s">
        <v>19</v>
      </c>
      <c r="F7729" t="s">
        <v>317</v>
      </c>
      <c r="G7729" s="1">
        <v>43993</v>
      </c>
      <c r="H7729" t="s">
        <v>67</v>
      </c>
      <c r="I7729" t="s">
        <v>93</v>
      </c>
      <c r="J7729" s="3" t="s">
        <v>24958</v>
      </c>
      <c r="K7729" t="s">
        <v>62</v>
      </c>
      <c r="M7729" t="s">
        <v>41</v>
      </c>
      <c r="N7729" t="s">
        <v>83</v>
      </c>
      <c r="R7729" t="str">
        <f t="shared" ca="1" si="120"/>
        <v>Karan</v>
      </c>
      <c r="S7729" t="str">
        <f>IFERROR(TEXT(DATEVALUE(LEFT(Table1[[#This Row],[Date of Purchase]],10)), "MMMM"), TEXT(Table1[[#This Row],[Date of Purchase]], "MMMM"))</f>
        <v>June</v>
      </c>
      <c r="T7729" t="str">
        <f>IF(OR(
  AND(Table1[[#This Row],[Ticket Priority]]="Critical", Table1[[#This Row],[Ticket Status]]&lt;&gt;"Closed"),
  AND(Table1[[#This Row],[Ticket Priority]]="High", Table1[[#This Row],[Ticket Status]]="Open")
), "Yes", "No")</f>
        <v>No</v>
      </c>
      <c r="U7729" s="4" t="str">
        <f>IF(Table1[[#This Row],[Ticket Status]]="Closed","Yes","No")</f>
        <v>No</v>
      </c>
      <c r="V7729" s="4" t="str">
        <f>IF(Table1[[#This Row],[Ticket Status]]="Pending Customer Response","Yes","No")</f>
        <v>No</v>
      </c>
      <c r="W7729" s="5">
        <f ca="1">COUNTIFS(Table1[Agent_name],Table1[[#This Row],[Agent_name]],Table1[Month],Table1[[#This Row],[Month]])/160</f>
        <v>0.27500000000000002</v>
      </c>
    </row>
    <row r="7730" spans="1:23" x14ac:dyDescent="0.25">
      <c r="A7730">
        <v>7729</v>
      </c>
      <c r="B7730" t="s">
        <v>24959</v>
      </c>
      <c r="C7730" t="s">
        <v>24960</v>
      </c>
      <c r="D7730">
        <v>69</v>
      </c>
      <c r="E7730" t="s">
        <v>29</v>
      </c>
      <c r="F7730" t="s">
        <v>103</v>
      </c>
      <c r="G7730" s="1">
        <v>44277</v>
      </c>
      <c r="H7730" t="s">
        <v>21</v>
      </c>
      <c r="I7730" t="s">
        <v>150</v>
      </c>
      <c r="J7730" s="3" t="s">
        <v>24961</v>
      </c>
      <c r="K7730" t="s">
        <v>39</v>
      </c>
      <c r="L7730" t="s">
        <v>24962</v>
      </c>
      <c r="M7730" t="s">
        <v>25</v>
      </c>
      <c r="N7730" t="s">
        <v>55</v>
      </c>
      <c r="O7730" s="2">
        <v>45078.721631944441</v>
      </c>
      <c r="P7730" s="2">
        <v>45078.052187499998</v>
      </c>
      <c r="Q7730">
        <v>1</v>
      </c>
      <c r="R7730" t="str">
        <f t="shared" ca="1" si="120"/>
        <v>Priya</v>
      </c>
      <c r="S7730" t="str">
        <f>IFERROR(TEXT(DATEVALUE(LEFT(Table1[[#This Row],[Date of Purchase]],10)), "MMMM"), TEXT(Table1[[#This Row],[Date of Purchase]], "MMMM"))</f>
        <v>March</v>
      </c>
      <c r="T7730" t="str">
        <f>IF(OR(
  AND(Table1[[#This Row],[Ticket Priority]]="Critical", Table1[[#This Row],[Ticket Status]]&lt;&gt;"Closed"),
  AND(Table1[[#This Row],[Ticket Priority]]="High", Table1[[#This Row],[Ticket Status]]="Open")
), "Yes", "No")</f>
        <v>No</v>
      </c>
      <c r="U7730" s="4" t="str">
        <f>IF(Table1[[#This Row],[Ticket Status]]="Closed","Yes","No")</f>
        <v>Yes</v>
      </c>
      <c r="V7730" s="4" t="str">
        <f>IF(Table1[[#This Row],[Ticket Status]]="Pending Customer Response","Yes","No")</f>
        <v>No</v>
      </c>
      <c r="W7730" s="5">
        <f ca="1">COUNTIFS(Table1[Agent_name],Table1[[#This Row],[Agent_name]],Table1[Month],Table1[[#This Row],[Month]])/160</f>
        <v>0.43125000000000002</v>
      </c>
    </row>
    <row r="7731" spans="1:23" x14ac:dyDescent="0.25">
      <c r="A7731">
        <v>7730</v>
      </c>
      <c r="B7731" t="s">
        <v>24963</v>
      </c>
      <c r="C7731" t="s">
        <v>24964</v>
      </c>
      <c r="D7731">
        <v>55</v>
      </c>
      <c r="E7731" t="s">
        <v>29</v>
      </c>
      <c r="F7731" t="s">
        <v>112</v>
      </c>
      <c r="G7731" s="1">
        <v>44425</v>
      </c>
      <c r="H7731" t="s">
        <v>67</v>
      </c>
      <c r="I7731" t="s">
        <v>141</v>
      </c>
      <c r="J7731" s="3" t="s">
        <v>24965</v>
      </c>
      <c r="K7731" t="s">
        <v>39</v>
      </c>
      <c r="L7731" t="s">
        <v>24966</v>
      </c>
      <c r="M7731" t="s">
        <v>143</v>
      </c>
      <c r="N7731" t="s">
        <v>33</v>
      </c>
      <c r="O7731" s="2">
        <v>45078.802905092591</v>
      </c>
      <c r="P7731" s="2">
        <v>45078.321655092594</v>
      </c>
      <c r="Q7731">
        <v>5</v>
      </c>
      <c r="R7731" t="str">
        <f t="shared" ca="1" si="120"/>
        <v>Karan</v>
      </c>
      <c r="S7731" t="str">
        <f>IFERROR(TEXT(DATEVALUE(LEFT(Table1[[#This Row],[Date of Purchase]],10)), "MMMM"), TEXT(Table1[[#This Row],[Date of Purchase]], "MMMM"))</f>
        <v>August</v>
      </c>
      <c r="T7731" t="str">
        <f>IF(OR(
  AND(Table1[[#This Row],[Ticket Priority]]="Critical", Table1[[#This Row],[Ticket Status]]&lt;&gt;"Closed"),
  AND(Table1[[#This Row],[Ticket Priority]]="High", Table1[[#This Row],[Ticket Status]]="Open")
), "Yes", "No")</f>
        <v>No</v>
      </c>
      <c r="U7731" s="4" t="str">
        <f>IF(Table1[[#This Row],[Ticket Status]]="Closed","Yes","No")</f>
        <v>Yes</v>
      </c>
      <c r="V7731" s="4" t="str">
        <f>IF(Table1[[#This Row],[Ticket Status]]="Pending Customer Response","Yes","No")</f>
        <v>No</v>
      </c>
      <c r="W7731" s="5">
        <f ca="1">COUNTIFS(Table1[Agent_name],Table1[[#This Row],[Agent_name]],Table1[Month],Table1[[#This Row],[Month]])/160</f>
        <v>0.21875</v>
      </c>
    </row>
    <row r="7732" spans="1:23" x14ac:dyDescent="0.25">
      <c r="A7732">
        <v>7731</v>
      </c>
      <c r="B7732" t="s">
        <v>24967</v>
      </c>
      <c r="C7732" t="s">
        <v>18017</v>
      </c>
      <c r="D7732">
        <v>33</v>
      </c>
      <c r="E7732" t="s">
        <v>29</v>
      </c>
      <c r="F7732" t="s">
        <v>30</v>
      </c>
      <c r="G7732" s="1">
        <v>44181</v>
      </c>
      <c r="H7732" t="s">
        <v>59</v>
      </c>
      <c r="I7732" t="s">
        <v>31</v>
      </c>
      <c r="J7732" s="3" t="s">
        <v>24968</v>
      </c>
      <c r="K7732" t="s">
        <v>62</v>
      </c>
      <c r="M7732" t="s">
        <v>25</v>
      </c>
      <c r="N7732" t="s">
        <v>55</v>
      </c>
      <c r="R7732" t="str">
        <f t="shared" ca="1" si="120"/>
        <v>Priya</v>
      </c>
      <c r="S7732" t="str">
        <f>IFERROR(TEXT(DATEVALUE(LEFT(Table1[[#This Row],[Date of Purchase]],10)), "MMMM"), TEXT(Table1[[#This Row],[Date of Purchase]], "MMMM"))</f>
        <v>December</v>
      </c>
      <c r="T7732" t="str">
        <f>IF(OR(
  AND(Table1[[#This Row],[Ticket Priority]]="Critical", Table1[[#This Row],[Ticket Status]]&lt;&gt;"Closed"),
  AND(Table1[[#This Row],[Ticket Priority]]="High", Table1[[#This Row],[Ticket Status]]="Open")
), "Yes", "No")</f>
        <v>Yes</v>
      </c>
      <c r="U7732" s="4" t="str">
        <f>IF(Table1[[#This Row],[Ticket Status]]="Closed","Yes","No")</f>
        <v>No</v>
      </c>
      <c r="V7732" s="4" t="str">
        <f>IF(Table1[[#This Row],[Ticket Status]]="Pending Customer Response","Yes","No")</f>
        <v>No</v>
      </c>
      <c r="W7732" s="5">
        <f ca="1">COUNTIFS(Table1[Agent_name],Table1[[#This Row],[Agent_name]],Table1[Month],Table1[[#This Row],[Month]])/160</f>
        <v>0.48749999999999999</v>
      </c>
    </row>
    <row r="7733" spans="1:23" x14ac:dyDescent="0.25">
      <c r="A7733">
        <v>7732</v>
      </c>
      <c r="B7733" t="s">
        <v>24969</v>
      </c>
      <c r="C7733" t="s">
        <v>24970</v>
      </c>
      <c r="D7733">
        <v>36</v>
      </c>
      <c r="E7733" t="s">
        <v>29</v>
      </c>
      <c r="F7733" t="s">
        <v>76</v>
      </c>
      <c r="G7733" s="1">
        <v>44198</v>
      </c>
      <c r="H7733" t="s">
        <v>67</v>
      </c>
      <c r="I7733" t="s">
        <v>113</v>
      </c>
      <c r="J7733" s="3" t="s">
        <v>985</v>
      </c>
      <c r="K7733" t="s">
        <v>24</v>
      </c>
      <c r="M7733" t="s">
        <v>25</v>
      </c>
      <c r="N7733" t="s">
        <v>83</v>
      </c>
      <c r="O7733" s="2">
        <v>45078.145972222221</v>
      </c>
      <c r="R7733" t="str">
        <f t="shared" ca="1" si="120"/>
        <v>Neha</v>
      </c>
      <c r="S7733" t="str">
        <f>IFERROR(TEXT(DATEVALUE(LEFT(Table1[[#This Row],[Date of Purchase]],10)), "MMMM"), TEXT(Table1[[#This Row],[Date of Purchase]], "MMMM"))</f>
        <v>January</v>
      </c>
      <c r="T7733" t="str">
        <f>IF(OR(
  AND(Table1[[#This Row],[Ticket Priority]]="Critical", Table1[[#This Row],[Ticket Status]]&lt;&gt;"Closed"),
  AND(Table1[[#This Row],[Ticket Priority]]="High", Table1[[#This Row],[Ticket Status]]="Open")
), "Yes", "No")</f>
        <v>Yes</v>
      </c>
      <c r="U7733" s="4" t="str">
        <f>IF(Table1[[#This Row],[Ticket Status]]="Closed","Yes","No")</f>
        <v>No</v>
      </c>
      <c r="V7733" s="4" t="str">
        <f>IF(Table1[[#This Row],[Ticket Status]]="Pending Customer Response","Yes","No")</f>
        <v>Yes</v>
      </c>
      <c r="W7733" s="5">
        <f ca="1">COUNTIFS(Table1[Agent_name],Table1[[#This Row],[Agent_name]],Table1[Month],Table1[[#This Row],[Month]])/160</f>
        <v>0.21875</v>
      </c>
    </row>
    <row r="7734" spans="1:23" x14ac:dyDescent="0.25">
      <c r="A7734">
        <v>7733</v>
      </c>
      <c r="B7734" t="s">
        <v>24971</v>
      </c>
      <c r="C7734" t="s">
        <v>24972</v>
      </c>
      <c r="D7734">
        <v>60</v>
      </c>
      <c r="E7734" t="s">
        <v>19</v>
      </c>
      <c r="F7734" t="s">
        <v>161</v>
      </c>
      <c r="G7734" s="1">
        <v>44224</v>
      </c>
      <c r="H7734" t="s">
        <v>59</v>
      </c>
      <c r="I7734" t="s">
        <v>46</v>
      </c>
      <c r="J7734" s="3" t="s">
        <v>2443</v>
      </c>
      <c r="K7734" t="s">
        <v>62</v>
      </c>
      <c r="M7734" t="s">
        <v>89</v>
      </c>
      <c r="N7734" t="s">
        <v>26</v>
      </c>
      <c r="R7734" t="str">
        <f t="shared" ca="1" si="120"/>
        <v>Rahul</v>
      </c>
      <c r="S7734" t="str">
        <f>IFERROR(TEXT(DATEVALUE(LEFT(Table1[[#This Row],[Date of Purchase]],10)), "MMMM"), TEXT(Table1[[#This Row],[Date of Purchase]], "MMMM"))</f>
        <v>January</v>
      </c>
      <c r="T7734" t="str">
        <f>IF(OR(
  AND(Table1[[#This Row],[Ticket Priority]]="Critical", Table1[[#This Row],[Ticket Status]]&lt;&gt;"Closed"),
  AND(Table1[[#This Row],[Ticket Priority]]="High", Table1[[#This Row],[Ticket Status]]="Open")
), "Yes", "No")</f>
        <v>Yes</v>
      </c>
      <c r="U7734" s="4" t="str">
        <f>IF(Table1[[#This Row],[Ticket Status]]="Closed","Yes","No")</f>
        <v>No</v>
      </c>
      <c r="V7734" s="4" t="str">
        <f>IF(Table1[[#This Row],[Ticket Status]]="Pending Customer Response","Yes","No")</f>
        <v>No</v>
      </c>
      <c r="W7734" s="5">
        <f ca="1">COUNTIFS(Table1[Agent_name],Table1[[#This Row],[Agent_name]],Table1[Month],Table1[[#This Row],[Month]])/160</f>
        <v>0.22500000000000001</v>
      </c>
    </row>
    <row r="7735" spans="1:23" x14ac:dyDescent="0.25">
      <c r="A7735">
        <v>7734</v>
      </c>
      <c r="B7735" t="s">
        <v>24973</v>
      </c>
      <c r="C7735" t="s">
        <v>24974</v>
      </c>
      <c r="D7735">
        <v>66</v>
      </c>
      <c r="E7735" t="s">
        <v>29</v>
      </c>
      <c r="F7735" t="s">
        <v>103</v>
      </c>
      <c r="G7735" s="1">
        <v>44153</v>
      </c>
      <c r="H7735" t="s">
        <v>67</v>
      </c>
      <c r="I7735" t="s">
        <v>67</v>
      </c>
      <c r="J7735" s="3" t="s">
        <v>24975</v>
      </c>
      <c r="K7735" t="s">
        <v>62</v>
      </c>
      <c r="M7735" t="s">
        <v>41</v>
      </c>
      <c r="N7735" t="s">
        <v>26</v>
      </c>
      <c r="R7735" t="str">
        <f t="shared" ca="1" si="120"/>
        <v>Sara</v>
      </c>
      <c r="S7735" t="str">
        <f>IFERROR(TEXT(DATEVALUE(LEFT(Table1[[#This Row],[Date of Purchase]],10)), "MMMM"), TEXT(Table1[[#This Row],[Date of Purchase]], "MMMM"))</f>
        <v>November</v>
      </c>
      <c r="T7735" t="str">
        <f>IF(OR(
  AND(Table1[[#This Row],[Ticket Priority]]="Critical", Table1[[#This Row],[Ticket Status]]&lt;&gt;"Closed"),
  AND(Table1[[#This Row],[Ticket Priority]]="High", Table1[[#This Row],[Ticket Status]]="Open")
), "Yes", "No")</f>
        <v>No</v>
      </c>
      <c r="U7735" s="4" t="str">
        <f>IF(Table1[[#This Row],[Ticket Status]]="Closed","Yes","No")</f>
        <v>No</v>
      </c>
      <c r="V7735" s="4" t="str">
        <f>IF(Table1[[#This Row],[Ticket Status]]="Pending Customer Response","Yes","No")</f>
        <v>No</v>
      </c>
      <c r="W7735" s="5">
        <f ca="1">COUNTIFS(Table1[Agent_name],Table1[[#This Row],[Agent_name]],Table1[Month],Table1[[#This Row],[Month]])/160</f>
        <v>0.79374999999999996</v>
      </c>
    </row>
    <row r="7736" spans="1:23" x14ac:dyDescent="0.25">
      <c r="A7736">
        <v>7735</v>
      </c>
      <c r="B7736" t="s">
        <v>24976</v>
      </c>
      <c r="C7736" t="s">
        <v>24977</v>
      </c>
      <c r="D7736">
        <v>59</v>
      </c>
      <c r="E7736" t="s">
        <v>19</v>
      </c>
      <c r="F7736" t="s">
        <v>112</v>
      </c>
      <c r="G7736" s="1">
        <v>43909</v>
      </c>
      <c r="H7736" t="s">
        <v>59</v>
      </c>
      <c r="I7736" t="s">
        <v>31</v>
      </c>
      <c r="J7736" s="3" t="s">
        <v>24978</v>
      </c>
      <c r="K7736" t="s">
        <v>24</v>
      </c>
      <c r="M7736" t="s">
        <v>25</v>
      </c>
      <c r="N7736" t="s">
        <v>33</v>
      </c>
      <c r="O7736" s="2">
        <v>45078.134884259256</v>
      </c>
      <c r="R7736" t="str">
        <f t="shared" ca="1" si="120"/>
        <v>Sara</v>
      </c>
      <c r="S7736" t="str">
        <f>IFERROR(TEXT(DATEVALUE(LEFT(Table1[[#This Row],[Date of Purchase]],10)), "MMMM"), TEXT(Table1[[#This Row],[Date of Purchase]], "MMMM"))</f>
        <v>March</v>
      </c>
      <c r="T7736" t="str">
        <f>IF(OR(
  AND(Table1[[#This Row],[Ticket Priority]]="Critical", Table1[[#This Row],[Ticket Status]]&lt;&gt;"Closed"),
  AND(Table1[[#This Row],[Ticket Priority]]="High", Table1[[#This Row],[Ticket Status]]="Open")
), "Yes", "No")</f>
        <v>Yes</v>
      </c>
      <c r="U7736" s="4" t="str">
        <f>IF(Table1[[#This Row],[Ticket Status]]="Closed","Yes","No")</f>
        <v>No</v>
      </c>
      <c r="V7736" s="4" t="str">
        <f>IF(Table1[[#This Row],[Ticket Status]]="Pending Customer Response","Yes","No")</f>
        <v>Yes</v>
      </c>
      <c r="W7736" s="5">
        <f ca="1">COUNTIFS(Table1[Agent_name],Table1[[#This Row],[Agent_name]],Table1[Month],Table1[[#This Row],[Month]])/160</f>
        <v>0.55625000000000002</v>
      </c>
    </row>
    <row r="7737" spans="1:23" x14ac:dyDescent="0.25">
      <c r="A7737">
        <v>7736</v>
      </c>
      <c r="B7737" t="s">
        <v>24979</v>
      </c>
      <c r="C7737" t="s">
        <v>24980</v>
      </c>
      <c r="D7737">
        <v>41</v>
      </c>
      <c r="E7737" t="s">
        <v>19</v>
      </c>
      <c r="F7737" t="s">
        <v>207</v>
      </c>
      <c r="G7737" s="1">
        <v>43990</v>
      </c>
      <c r="H7737" t="s">
        <v>21</v>
      </c>
      <c r="I7737" t="s">
        <v>67</v>
      </c>
      <c r="J7737" s="3" t="s">
        <v>24981</v>
      </c>
      <c r="K7737" t="s">
        <v>62</v>
      </c>
      <c r="M7737" t="s">
        <v>25</v>
      </c>
      <c r="N7737" t="s">
        <v>55</v>
      </c>
      <c r="R7737" t="str">
        <f t="shared" ca="1" si="120"/>
        <v>Rahul</v>
      </c>
      <c r="S7737" t="str">
        <f>IFERROR(TEXT(DATEVALUE(LEFT(Table1[[#This Row],[Date of Purchase]],10)), "MMMM"), TEXT(Table1[[#This Row],[Date of Purchase]], "MMMM"))</f>
        <v>June</v>
      </c>
      <c r="T7737" t="str">
        <f>IF(OR(
  AND(Table1[[#This Row],[Ticket Priority]]="Critical", Table1[[#This Row],[Ticket Status]]&lt;&gt;"Closed"),
  AND(Table1[[#This Row],[Ticket Priority]]="High", Table1[[#This Row],[Ticket Status]]="Open")
), "Yes", "No")</f>
        <v>Yes</v>
      </c>
      <c r="U7737" s="4" t="str">
        <f>IF(Table1[[#This Row],[Ticket Status]]="Closed","Yes","No")</f>
        <v>No</v>
      </c>
      <c r="V7737" s="4" t="str">
        <f>IF(Table1[[#This Row],[Ticket Status]]="Pending Customer Response","Yes","No")</f>
        <v>No</v>
      </c>
      <c r="W7737" s="5">
        <f ca="1">COUNTIFS(Table1[Agent_name],Table1[[#This Row],[Agent_name]],Table1[Month],Table1[[#This Row],[Month]])/160</f>
        <v>0.22500000000000001</v>
      </c>
    </row>
    <row r="7738" spans="1:23" x14ac:dyDescent="0.25">
      <c r="A7738">
        <v>7737</v>
      </c>
      <c r="B7738" t="s">
        <v>24982</v>
      </c>
      <c r="C7738" t="s">
        <v>24983</v>
      </c>
      <c r="D7738">
        <v>60</v>
      </c>
      <c r="E7738" t="s">
        <v>58</v>
      </c>
      <c r="F7738" t="s">
        <v>219</v>
      </c>
      <c r="G7738" s="1">
        <v>43837</v>
      </c>
      <c r="H7738" t="s">
        <v>66</v>
      </c>
      <c r="I7738" t="s">
        <v>113</v>
      </c>
      <c r="J7738" s="3" t="s">
        <v>24984</v>
      </c>
      <c r="K7738" t="s">
        <v>24</v>
      </c>
      <c r="M7738" t="s">
        <v>25</v>
      </c>
      <c r="N7738" t="s">
        <v>26</v>
      </c>
      <c r="O7738" s="2">
        <v>45078.366851851853</v>
      </c>
      <c r="R7738" t="str">
        <f t="shared" ca="1" si="120"/>
        <v>Sara</v>
      </c>
      <c r="S7738" t="str">
        <f>IFERROR(TEXT(DATEVALUE(LEFT(Table1[[#This Row],[Date of Purchase]],10)), "MMMM"), TEXT(Table1[[#This Row],[Date of Purchase]], "MMMM"))</f>
        <v>January</v>
      </c>
      <c r="T7738" t="str">
        <f>IF(OR(
  AND(Table1[[#This Row],[Ticket Priority]]="Critical", Table1[[#This Row],[Ticket Status]]&lt;&gt;"Closed"),
  AND(Table1[[#This Row],[Ticket Priority]]="High", Table1[[#This Row],[Ticket Status]]="Open")
), "Yes", "No")</f>
        <v>Yes</v>
      </c>
      <c r="U7738" s="4" t="str">
        <f>IF(Table1[[#This Row],[Ticket Status]]="Closed","Yes","No")</f>
        <v>No</v>
      </c>
      <c r="V7738" s="4" t="str">
        <f>IF(Table1[[#This Row],[Ticket Status]]="Pending Customer Response","Yes","No")</f>
        <v>Yes</v>
      </c>
      <c r="W7738" s="5">
        <f ca="1">COUNTIFS(Table1[Agent_name],Table1[[#This Row],[Agent_name]],Table1[Month],Table1[[#This Row],[Month]])/160</f>
        <v>0.70625000000000004</v>
      </c>
    </row>
    <row r="7739" spans="1:23" x14ac:dyDescent="0.25">
      <c r="A7739">
        <v>7738</v>
      </c>
      <c r="B7739" t="s">
        <v>24985</v>
      </c>
      <c r="C7739" t="s">
        <v>24986</v>
      </c>
      <c r="D7739">
        <v>57</v>
      </c>
      <c r="E7739" t="s">
        <v>58</v>
      </c>
      <c r="F7739" t="s">
        <v>485</v>
      </c>
      <c r="G7739" s="1">
        <v>44187</v>
      </c>
      <c r="H7739" t="s">
        <v>67</v>
      </c>
      <c r="I7739" t="s">
        <v>113</v>
      </c>
      <c r="J7739" s="3" t="s">
        <v>24987</v>
      </c>
      <c r="K7739" t="s">
        <v>39</v>
      </c>
      <c r="L7739" t="s">
        <v>24988</v>
      </c>
      <c r="M7739" t="s">
        <v>143</v>
      </c>
      <c r="N7739" t="s">
        <v>83</v>
      </c>
      <c r="O7739" s="2">
        <v>45078.577986111108</v>
      </c>
      <c r="P7739" s="2">
        <v>45079.021736111114</v>
      </c>
      <c r="Q7739">
        <v>3</v>
      </c>
      <c r="R7739" t="str">
        <f t="shared" ca="1" si="120"/>
        <v>Priya</v>
      </c>
      <c r="S7739" t="str">
        <f>IFERROR(TEXT(DATEVALUE(LEFT(Table1[[#This Row],[Date of Purchase]],10)), "MMMM"), TEXT(Table1[[#This Row],[Date of Purchase]], "MMMM"))</f>
        <v>December</v>
      </c>
      <c r="T7739" t="str">
        <f>IF(OR(
  AND(Table1[[#This Row],[Ticket Priority]]="Critical", Table1[[#This Row],[Ticket Status]]&lt;&gt;"Closed"),
  AND(Table1[[#This Row],[Ticket Priority]]="High", Table1[[#This Row],[Ticket Status]]="Open")
), "Yes", "No")</f>
        <v>No</v>
      </c>
      <c r="U7739" s="4" t="str">
        <f>IF(Table1[[#This Row],[Ticket Status]]="Closed","Yes","No")</f>
        <v>Yes</v>
      </c>
      <c r="V7739" s="4" t="str">
        <f>IF(Table1[[#This Row],[Ticket Status]]="Pending Customer Response","Yes","No")</f>
        <v>No</v>
      </c>
      <c r="W7739" s="5">
        <f ca="1">COUNTIFS(Table1[Agent_name],Table1[[#This Row],[Agent_name]],Table1[Month],Table1[[#This Row],[Month]])/160</f>
        <v>0.48749999999999999</v>
      </c>
    </row>
    <row r="7740" spans="1:23" x14ac:dyDescent="0.25">
      <c r="A7740">
        <v>7739</v>
      </c>
      <c r="B7740" t="s">
        <v>24989</v>
      </c>
      <c r="C7740" t="s">
        <v>24990</v>
      </c>
      <c r="D7740">
        <v>37</v>
      </c>
      <c r="E7740" t="s">
        <v>58</v>
      </c>
      <c r="F7740" t="s">
        <v>76</v>
      </c>
      <c r="G7740" s="1">
        <v>44138</v>
      </c>
      <c r="H7740" t="s">
        <v>67</v>
      </c>
      <c r="I7740" t="s">
        <v>77</v>
      </c>
      <c r="J7740" s="3" t="s">
        <v>24991</v>
      </c>
      <c r="K7740" t="s">
        <v>24</v>
      </c>
      <c r="M7740" t="s">
        <v>25</v>
      </c>
      <c r="N7740" t="s">
        <v>26</v>
      </c>
      <c r="O7740" s="2">
        <v>45078.246053240742</v>
      </c>
      <c r="R7740" t="str">
        <f t="shared" ca="1" si="120"/>
        <v>Sara</v>
      </c>
      <c r="S7740" t="str">
        <f>IFERROR(TEXT(DATEVALUE(LEFT(Table1[[#This Row],[Date of Purchase]],10)), "MMMM"), TEXT(Table1[[#This Row],[Date of Purchase]], "MMMM"))</f>
        <v>November</v>
      </c>
      <c r="T7740" t="str">
        <f>IF(OR(
  AND(Table1[[#This Row],[Ticket Priority]]="Critical", Table1[[#This Row],[Ticket Status]]&lt;&gt;"Closed"),
  AND(Table1[[#This Row],[Ticket Priority]]="High", Table1[[#This Row],[Ticket Status]]="Open")
), "Yes", "No")</f>
        <v>Yes</v>
      </c>
      <c r="U7740" s="4" t="str">
        <f>IF(Table1[[#This Row],[Ticket Status]]="Closed","Yes","No")</f>
        <v>No</v>
      </c>
      <c r="V7740" s="4" t="str">
        <f>IF(Table1[[#This Row],[Ticket Status]]="Pending Customer Response","Yes","No")</f>
        <v>Yes</v>
      </c>
      <c r="W7740" s="5">
        <f ca="1">COUNTIFS(Table1[Agent_name],Table1[[#This Row],[Agent_name]],Table1[Month],Table1[[#This Row],[Month]])/160</f>
        <v>0.79374999999999996</v>
      </c>
    </row>
    <row r="7741" spans="1:23" x14ac:dyDescent="0.25">
      <c r="A7741">
        <v>7740</v>
      </c>
      <c r="B7741" t="s">
        <v>24992</v>
      </c>
      <c r="C7741" t="s">
        <v>24993</v>
      </c>
      <c r="D7741">
        <v>61</v>
      </c>
      <c r="E7741" t="s">
        <v>19</v>
      </c>
      <c r="F7741" t="s">
        <v>699</v>
      </c>
      <c r="G7741" s="1">
        <v>44513</v>
      </c>
      <c r="H7741" t="s">
        <v>59</v>
      </c>
      <c r="I7741" t="s">
        <v>31</v>
      </c>
      <c r="J7741" s="3" t="s">
        <v>24994</v>
      </c>
      <c r="K7741" t="s">
        <v>24</v>
      </c>
      <c r="M7741" t="s">
        <v>89</v>
      </c>
      <c r="N7741" t="s">
        <v>55</v>
      </c>
      <c r="O7741" s="2">
        <v>45078.49050925926</v>
      </c>
      <c r="R7741" t="str">
        <f t="shared" ca="1" si="120"/>
        <v>Sara</v>
      </c>
      <c r="S7741" t="str">
        <f>IFERROR(TEXT(DATEVALUE(LEFT(Table1[[#This Row],[Date of Purchase]],10)), "MMMM"), TEXT(Table1[[#This Row],[Date of Purchase]], "MMMM"))</f>
        <v>November</v>
      </c>
      <c r="T7741" t="str">
        <f>IF(OR(
  AND(Table1[[#This Row],[Ticket Priority]]="Critical", Table1[[#This Row],[Ticket Status]]&lt;&gt;"Closed"),
  AND(Table1[[#This Row],[Ticket Priority]]="High", Table1[[#This Row],[Ticket Status]]="Open")
), "Yes", "No")</f>
        <v>No</v>
      </c>
      <c r="U7741" s="4" t="str">
        <f>IF(Table1[[#This Row],[Ticket Status]]="Closed","Yes","No")</f>
        <v>No</v>
      </c>
      <c r="V7741" s="4" t="str">
        <f>IF(Table1[[#This Row],[Ticket Status]]="Pending Customer Response","Yes","No")</f>
        <v>Yes</v>
      </c>
      <c r="W7741" s="5">
        <f ca="1">COUNTIFS(Table1[Agent_name],Table1[[#This Row],[Agent_name]],Table1[Month],Table1[[#This Row],[Month]])/160</f>
        <v>0.79374999999999996</v>
      </c>
    </row>
    <row r="7742" spans="1:23" x14ac:dyDescent="0.25">
      <c r="A7742">
        <v>7741</v>
      </c>
      <c r="B7742" t="s">
        <v>24995</v>
      </c>
      <c r="C7742" t="s">
        <v>24996</v>
      </c>
      <c r="D7742">
        <v>39</v>
      </c>
      <c r="E7742" t="s">
        <v>19</v>
      </c>
      <c r="F7742" t="s">
        <v>36</v>
      </c>
      <c r="G7742" s="1">
        <v>44521</v>
      </c>
      <c r="H7742" t="s">
        <v>67</v>
      </c>
      <c r="I7742" t="s">
        <v>46</v>
      </c>
      <c r="J7742" s="3" t="s">
        <v>24997</v>
      </c>
      <c r="K7742" t="s">
        <v>24</v>
      </c>
      <c r="M7742" t="s">
        <v>41</v>
      </c>
      <c r="N7742" t="s">
        <v>33</v>
      </c>
      <c r="O7742" s="2">
        <v>45078.900937500002</v>
      </c>
      <c r="R7742" t="str">
        <f t="shared" ca="1" si="120"/>
        <v>Priya</v>
      </c>
      <c r="S7742" t="str">
        <f>IFERROR(TEXT(DATEVALUE(LEFT(Table1[[#This Row],[Date of Purchase]],10)), "MMMM"), TEXT(Table1[[#This Row],[Date of Purchase]], "MMMM"))</f>
        <v>November</v>
      </c>
      <c r="T7742" t="str">
        <f>IF(OR(
  AND(Table1[[#This Row],[Ticket Priority]]="Critical", Table1[[#This Row],[Ticket Status]]&lt;&gt;"Closed"),
  AND(Table1[[#This Row],[Ticket Priority]]="High", Table1[[#This Row],[Ticket Status]]="Open")
), "Yes", "No")</f>
        <v>No</v>
      </c>
      <c r="U7742" s="4" t="str">
        <f>IF(Table1[[#This Row],[Ticket Status]]="Closed","Yes","No")</f>
        <v>No</v>
      </c>
      <c r="V7742" s="4" t="str">
        <f>IF(Table1[[#This Row],[Ticket Status]]="Pending Customer Response","Yes","No")</f>
        <v>Yes</v>
      </c>
      <c r="W7742" s="5">
        <f ca="1">COUNTIFS(Table1[Agent_name],Table1[[#This Row],[Agent_name]],Table1[Month],Table1[[#This Row],[Month]])/160</f>
        <v>0.41249999999999998</v>
      </c>
    </row>
    <row r="7743" spans="1:23" x14ac:dyDescent="0.25">
      <c r="A7743">
        <v>7742</v>
      </c>
      <c r="B7743" t="s">
        <v>24998</v>
      </c>
      <c r="C7743" t="s">
        <v>24999</v>
      </c>
      <c r="D7743">
        <v>44</v>
      </c>
      <c r="E7743" t="s">
        <v>29</v>
      </c>
      <c r="F7743" t="s">
        <v>157</v>
      </c>
      <c r="G7743" s="1">
        <v>44252</v>
      </c>
      <c r="H7743" t="s">
        <v>66</v>
      </c>
      <c r="I7743" t="s">
        <v>99</v>
      </c>
      <c r="J7743" s="3" t="s">
        <v>25000</v>
      </c>
      <c r="K7743" t="s">
        <v>62</v>
      </c>
      <c r="M7743" t="s">
        <v>41</v>
      </c>
      <c r="N7743" t="s">
        <v>55</v>
      </c>
      <c r="R7743" t="str">
        <f t="shared" ca="1" si="120"/>
        <v>Meera</v>
      </c>
      <c r="S7743" t="str">
        <f>IFERROR(TEXT(DATEVALUE(LEFT(Table1[[#This Row],[Date of Purchase]],10)), "MMMM"), TEXT(Table1[[#This Row],[Date of Purchase]], "MMMM"))</f>
        <v>February</v>
      </c>
      <c r="T7743" t="str">
        <f>IF(OR(
  AND(Table1[[#This Row],[Ticket Priority]]="Critical", Table1[[#This Row],[Ticket Status]]&lt;&gt;"Closed"),
  AND(Table1[[#This Row],[Ticket Priority]]="High", Table1[[#This Row],[Ticket Status]]="Open")
), "Yes", "No")</f>
        <v>No</v>
      </c>
      <c r="U7743" s="4" t="str">
        <f>IF(Table1[[#This Row],[Ticket Status]]="Closed","Yes","No")</f>
        <v>No</v>
      </c>
      <c r="V7743" s="4" t="str">
        <f>IF(Table1[[#This Row],[Ticket Status]]="Pending Customer Response","Yes","No")</f>
        <v>No</v>
      </c>
      <c r="W7743" s="5">
        <f ca="1">COUNTIFS(Table1[Agent_name],Table1[[#This Row],[Agent_name]],Table1[Month],Table1[[#This Row],[Month]])/160</f>
        <v>0.21249999999999999</v>
      </c>
    </row>
    <row r="7744" spans="1:23" x14ac:dyDescent="0.25">
      <c r="A7744">
        <v>7743</v>
      </c>
      <c r="B7744" t="s">
        <v>25001</v>
      </c>
      <c r="C7744" t="s">
        <v>25002</v>
      </c>
      <c r="D7744">
        <v>20</v>
      </c>
      <c r="E7744" t="s">
        <v>58</v>
      </c>
      <c r="F7744" t="s">
        <v>51</v>
      </c>
      <c r="G7744" s="1">
        <v>44304</v>
      </c>
      <c r="H7744" t="s">
        <v>45</v>
      </c>
      <c r="I7744" t="s">
        <v>72</v>
      </c>
      <c r="J7744" s="3" t="s">
        <v>25003</v>
      </c>
      <c r="K7744" t="s">
        <v>62</v>
      </c>
      <c r="M7744" t="s">
        <v>89</v>
      </c>
      <c r="N7744" t="s">
        <v>55</v>
      </c>
      <c r="R7744" t="str">
        <f t="shared" ca="1" si="120"/>
        <v>Sara</v>
      </c>
      <c r="S7744" t="str">
        <f>IFERROR(TEXT(DATEVALUE(LEFT(Table1[[#This Row],[Date of Purchase]],10)), "MMMM"), TEXT(Table1[[#This Row],[Date of Purchase]], "MMMM"))</f>
        <v>April</v>
      </c>
      <c r="T7744" t="str">
        <f>IF(OR(
  AND(Table1[[#This Row],[Ticket Priority]]="Critical", Table1[[#This Row],[Ticket Status]]&lt;&gt;"Closed"),
  AND(Table1[[#This Row],[Ticket Priority]]="High", Table1[[#This Row],[Ticket Status]]="Open")
), "Yes", "No")</f>
        <v>Yes</v>
      </c>
      <c r="U7744" s="4" t="str">
        <f>IF(Table1[[#This Row],[Ticket Status]]="Closed","Yes","No")</f>
        <v>No</v>
      </c>
      <c r="V7744" s="4" t="str">
        <f>IF(Table1[[#This Row],[Ticket Status]]="Pending Customer Response","Yes","No")</f>
        <v>No</v>
      </c>
      <c r="W7744" s="5">
        <f ca="1">COUNTIFS(Table1[Agent_name],Table1[[#This Row],[Agent_name]],Table1[Month],Table1[[#This Row],[Month]])/160</f>
        <v>0.75624999999999998</v>
      </c>
    </row>
    <row r="7745" spans="1:23" x14ac:dyDescent="0.25">
      <c r="A7745">
        <v>7744</v>
      </c>
      <c r="B7745" t="s">
        <v>25004</v>
      </c>
      <c r="C7745" t="s">
        <v>25005</v>
      </c>
      <c r="D7745">
        <v>35</v>
      </c>
      <c r="E7745" t="s">
        <v>58</v>
      </c>
      <c r="F7745" t="s">
        <v>103</v>
      </c>
      <c r="G7745" s="1">
        <v>44218</v>
      </c>
      <c r="H7745" t="s">
        <v>45</v>
      </c>
      <c r="I7745" t="s">
        <v>31</v>
      </c>
      <c r="J7745" s="3" t="s">
        <v>25006</v>
      </c>
      <c r="K7745" t="s">
        <v>24</v>
      </c>
      <c r="M7745" t="s">
        <v>25</v>
      </c>
      <c r="N7745" t="s">
        <v>55</v>
      </c>
      <c r="O7745" s="2">
        <v>45078.523229166669</v>
      </c>
      <c r="R7745" t="str">
        <f t="shared" ca="1" si="120"/>
        <v>Sara</v>
      </c>
      <c r="S7745" t="str">
        <f>IFERROR(TEXT(DATEVALUE(LEFT(Table1[[#This Row],[Date of Purchase]],10)), "MMMM"), TEXT(Table1[[#This Row],[Date of Purchase]], "MMMM"))</f>
        <v>January</v>
      </c>
      <c r="T7745" t="str">
        <f>IF(OR(
  AND(Table1[[#This Row],[Ticket Priority]]="Critical", Table1[[#This Row],[Ticket Status]]&lt;&gt;"Closed"),
  AND(Table1[[#This Row],[Ticket Priority]]="High", Table1[[#This Row],[Ticket Status]]="Open")
), "Yes", "No")</f>
        <v>Yes</v>
      </c>
      <c r="U7745" s="4" t="str">
        <f>IF(Table1[[#This Row],[Ticket Status]]="Closed","Yes","No")</f>
        <v>No</v>
      </c>
      <c r="V7745" s="4" t="str">
        <f>IF(Table1[[#This Row],[Ticket Status]]="Pending Customer Response","Yes","No")</f>
        <v>Yes</v>
      </c>
      <c r="W7745" s="5">
        <f ca="1">COUNTIFS(Table1[Agent_name],Table1[[#This Row],[Agent_name]],Table1[Month],Table1[[#This Row],[Month]])/160</f>
        <v>0.70625000000000004</v>
      </c>
    </row>
    <row r="7746" spans="1:23" x14ac:dyDescent="0.25">
      <c r="A7746">
        <v>7745</v>
      </c>
      <c r="B7746" t="s">
        <v>25007</v>
      </c>
      <c r="C7746" t="s">
        <v>25008</v>
      </c>
      <c r="D7746">
        <v>32</v>
      </c>
      <c r="E7746" t="s">
        <v>58</v>
      </c>
      <c r="F7746" t="s">
        <v>117</v>
      </c>
      <c r="G7746" s="1">
        <v>43920</v>
      </c>
      <c r="H7746" t="s">
        <v>66</v>
      </c>
      <c r="I7746" t="s">
        <v>93</v>
      </c>
      <c r="J7746" s="3" t="s">
        <v>25009</v>
      </c>
      <c r="K7746" t="s">
        <v>39</v>
      </c>
      <c r="L7746" t="s">
        <v>25010</v>
      </c>
      <c r="M7746" t="s">
        <v>41</v>
      </c>
      <c r="N7746" t="s">
        <v>55</v>
      </c>
      <c r="O7746" s="2">
        <v>45078.342673611114</v>
      </c>
      <c r="P7746" s="2">
        <v>45078.333645833336</v>
      </c>
      <c r="Q7746">
        <v>3</v>
      </c>
      <c r="R7746" t="str">
        <f t="shared" ref="R7746:R7809" ca="1" si="121">CHOOSE(
RANDBETWEEN(1,20),
"Aisha","Aisha","Aisha","Aisha",
"Ravi","Ravi","Ravi",
"Sara","Sara","Sara",
"Mohit","Mohit",
"Priya","Priya",
"Arjun",
"Neha","Rahul","Divya","Karan","Meera","Sanjay"
)</f>
        <v>Aisha</v>
      </c>
      <c r="S7746" t="str">
        <f>IFERROR(TEXT(DATEVALUE(LEFT(Table1[[#This Row],[Date of Purchase]],10)), "MMMM"), TEXT(Table1[[#This Row],[Date of Purchase]], "MMMM"))</f>
        <v>March</v>
      </c>
      <c r="T7746" t="str">
        <f>IF(OR(
  AND(Table1[[#This Row],[Ticket Priority]]="Critical", Table1[[#This Row],[Ticket Status]]&lt;&gt;"Closed"),
  AND(Table1[[#This Row],[Ticket Priority]]="High", Table1[[#This Row],[Ticket Status]]="Open")
), "Yes", "No")</f>
        <v>No</v>
      </c>
      <c r="U7746" s="4" t="str">
        <f>IF(Table1[[#This Row],[Ticket Status]]="Closed","Yes","No")</f>
        <v>Yes</v>
      </c>
      <c r="V7746" s="4" t="str">
        <f>IF(Table1[[#This Row],[Ticket Status]]="Pending Customer Response","Yes","No")</f>
        <v>No</v>
      </c>
      <c r="W7746" s="5">
        <f ca="1">COUNTIFS(Table1[Agent_name],Table1[[#This Row],[Agent_name]],Table1[Month],Table1[[#This Row],[Month]])/160</f>
        <v>1.0062500000000001</v>
      </c>
    </row>
    <row r="7747" spans="1:23" x14ac:dyDescent="0.25">
      <c r="A7747">
        <v>7746</v>
      </c>
      <c r="B7747" t="s">
        <v>25011</v>
      </c>
      <c r="C7747" t="s">
        <v>25012</v>
      </c>
      <c r="D7747">
        <v>69</v>
      </c>
      <c r="E7747" t="s">
        <v>29</v>
      </c>
      <c r="F7747" t="s">
        <v>242</v>
      </c>
      <c r="G7747" s="1">
        <v>44141</v>
      </c>
      <c r="H7747" t="s">
        <v>66</v>
      </c>
      <c r="I7747" t="s">
        <v>113</v>
      </c>
      <c r="J7747" s="3" t="s">
        <v>25013</v>
      </c>
      <c r="K7747" t="s">
        <v>62</v>
      </c>
      <c r="M7747" t="s">
        <v>25</v>
      </c>
      <c r="N7747" t="s">
        <v>55</v>
      </c>
      <c r="R7747" t="str">
        <f t="shared" ca="1" si="121"/>
        <v>Aisha</v>
      </c>
      <c r="S7747" t="str">
        <f>IFERROR(TEXT(DATEVALUE(LEFT(Table1[[#This Row],[Date of Purchase]],10)), "MMMM"), TEXT(Table1[[#This Row],[Date of Purchase]], "MMMM"))</f>
        <v>November</v>
      </c>
      <c r="T7747" t="str">
        <f>IF(OR(
  AND(Table1[[#This Row],[Ticket Priority]]="Critical", Table1[[#This Row],[Ticket Status]]&lt;&gt;"Closed"),
  AND(Table1[[#This Row],[Ticket Priority]]="High", Table1[[#This Row],[Ticket Status]]="Open")
), "Yes", "No")</f>
        <v>Yes</v>
      </c>
      <c r="U7747" s="4" t="str">
        <f>IF(Table1[[#This Row],[Ticket Status]]="Closed","Yes","No")</f>
        <v>No</v>
      </c>
      <c r="V7747" s="4" t="str">
        <f>IF(Table1[[#This Row],[Ticket Status]]="Pending Customer Response","Yes","No")</f>
        <v>No</v>
      </c>
      <c r="W7747" s="5">
        <f ca="1">COUNTIFS(Table1[Agent_name],Table1[[#This Row],[Agent_name]],Table1[Month],Table1[[#This Row],[Month]])/160</f>
        <v>0.85624999999999996</v>
      </c>
    </row>
    <row r="7748" spans="1:23" x14ac:dyDescent="0.25">
      <c r="A7748">
        <v>7747</v>
      </c>
      <c r="B7748" t="s">
        <v>25014</v>
      </c>
      <c r="C7748" t="s">
        <v>25015</v>
      </c>
      <c r="D7748">
        <v>39</v>
      </c>
      <c r="E7748" t="s">
        <v>29</v>
      </c>
      <c r="F7748" t="s">
        <v>456</v>
      </c>
      <c r="G7748" s="1">
        <v>44216</v>
      </c>
      <c r="H7748" t="s">
        <v>45</v>
      </c>
      <c r="I7748" t="s">
        <v>113</v>
      </c>
      <c r="J7748" s="3" t="s">
        <v>25016</v>
      </c>
      <c r="K7748" t="s">
        <v>24</v>
      </c>
      <c r="M7748" t="s">
        <v>89</v>
      </c>
      <c r="N7748" t="s">
        <v>83</v>
      </c>
      <c r="O7748" s="2">
        <v>45078.919803240744</v>
      </c>
      <c r="R7748" t="str">
        <f t="shared" ca="1" si="121"/>
        <v>Aisha</v>
      </c>
      <c r="S7748" t="str">
        <f>IFERROR(TEXT(DATEVALUE(LEFT(Table1[[#This Row],[Date of Purchase]],10)), "MMMM"), TEXT(Table1[[#This Row],[Date of Purchase]], "MMMM"))</f>
        <v>January</v>
      </c>
      <c r="T7748" t="str">
        <f>IF(OR(
  AND(Table1[[#This Row],[Ticket Priority]]="Critical", Table1[[#This Row],[Ticket Status]]&lt;&gt;"Closed"),
  AND(Table1[[#This Row],[Ticket Priority]]="High", Table1[[#This Row],[Ticket Status]]="Open")
), "Yes", "No")</f>
        <v>No</v>
      </c>
      <c r="U7748" s="4" t="str">
        <f>IF(Table1[[#This Row],[Ticket Status]]="Closed","Yes","No")</f>
        <v>No</v>
      </c>
      <c r="V7748" s="4" t="str">
        <f>IF(Table1[[#This Row],[Ticket Status]]="Pending Customer Response","Yes","No")</f>
        <v>Yes</v>
      </c>
      <c r="W7748" s="5">
        <f ca="1">COUNTIFS(Table1[Agent_name],Table1[[#This Row],[Agent_name]],Table1[Month],Table1[[#This Row],[Month]])/160</f>
        <v>0.83125000000000004</v>
      </c>
    </row>
    <row r="7749" spans="1:23" x14ac:dyDescent="0.25">
      <c r="A7749">
        <v>7748</v>
      </c>
      <c r="B7749" t="s">
        <v>25017</v>
      </c>
      <c r="C7749" t="s">
        <v>25018</v>
      </c>
      <c r="D7749">
        <v>46</v>
      </c>
      <c r="E7749" t="s">
        <v>19</v>
      </c>
      <c r="F7749" t="s">
        <v>211</v>
      </c>
      <c r="G7749" s="1">
        <v>44237</v>
      </c>
      <c r="H7749" t="s">
        <v>67</v>
      </c>
      <c r="I7749" t="s">
        <v>52</v>
      </c>
      <c r="J7749" s="3" t="s">
        <v>25019</v>
      </c>
      <c r="K7749" t="s">
        <v>62</v>
      </c>
      <c r="M7749" t="s">
        <v>25</v>
      </c>
      <c r="N7749" t="s">
        <v>33</v>
      </c>
      <c r="R7749" t="str">
        <f t="shared" ca="1" si="121"/>
        <v>Sara</v>
      </c>
      <c r="S7749" t="str">
        <f>IFERROR(TEXT(DATEVALUE(LEFT(Table1[[#This Row],[Date of Purchase]],10)), "MMMM"), TEXT(Table1[[#This Row],[Date of Purchase]], "MMMM"))</f>
        <v>February</v>
      </c>
      <c r="T7749" t="str">
        <f>IF(OR(
  AND(Table1[[#This Row],[Ticket Priority]]="Critical", Table1[[#This Row],[Ticket Status]]&lt;&gt;"Closed"),
  AND(Table1[[#This Row],[Ticket Priority]]="High", Table1[[#This Row],[Ticket Status]]="Open")
), "Yes", "No")</f>
        <v>Yes</v>
      </c>
      <c r="U7749" s="4" t="str">
        <f>IF(Table1[[#This Row],[Ticket Status]]="Closed","Yes","No")</f>
        <v>No</v>
      </c>
      <c r="V7749" s="4" t="str">
        <f>IF(Table1[[#This Row],[Ticket Status]]="Pending Customer Response","Yes","No")</f>
        <v>No</v>
      </c>
      <c r="W7749" s="5">
        <f ca="1">COUNTIFS(Table1[Agent_name],Table1[[#This Row],[Agent_name]],Table1[Month],Table1[[#This Row],[Month]])/160</f>
        <v>0.65625</v>
      </c>
    </row>
    <row r="7750" spans="1:23" x14ac:dyDescent="0.25">
      <c r="A7750">
        <v>7749</v>
      </c>
      <c r="B7750" t="s">
        <v>25020</v>
      </c>
      <c r="C7750" t="s">
        <v>25021</v>
      </c>
      <c r="D7750">
        <v>41</v>
      </c>
      <c r="E7750" t="s">
        <v>29</v>
      </c>
      <c r="F7750" t="s">
        <v>44</v>
      </c>
      <c r="G7750" s="1">
        <v>44125</v>
      </c>
      <c r="H7750" t="s">
        <v>45</v>
      </c>
      <c r="I7750" t="s">
        <v>67</v>
      </c>
      <c r="J7750" s="3" t="s">
        <v>25022</v>
      </c>
      <c r="K7750" t="s">
        <v>62</v>
      </c>
      <c r="M7750" t="s">
        <v>89</v>
      </c>
      <c r="N7750" t="s">
        <v>26</v>
      </c>
      <c r="R7750" t="str">
        <f t="shared" ca="1" si="121"/>
        <v>Priya</v>
      </c>
      <c r="S7750" t="str">
        <f>IFERROR(TEXT(DATEVALUE(LEFT(Table1[[#This Row],[Date of Purchase]],10)), "MMMM"), TEXT(Table1[[#This Row],[Date of Purchase]], "MMMM"))</f>
        <v>October</v>
      </c>
      <c r="T7750" t="str">
        <f>IF(OR(
  AND(Table1[[#This Row],[Ticket Priority]]="Critical", Table1[[#This Row],[Ticket Status]]&lt;&gt;"Closed"),
  AND(Table1[[#This Row],[Ticket Priority]]="High", Table1[[#This Row],[Ticket Status]]="Open")
), "Yes", "No")</f>
        <v>Yes</v>
      </c>
      <c r="U7750" s="4" t="str">
        <f>IF(Table1[[#This Row],[Ticket Status]]="Closed","Yes","No")</f>
        <v>No</v>
      </c>
      <c r="V7750" s="4" t="str">
        <f>IF(Table1[[#This Row],[Ticket Status]]="Pending Customer Response","Yes","No")</f>
        <v>No</v>
      </c>
      <c r="W7750" s="5">
        <f ca="1">COUNTIFS(Table1[Agent_name],Table1[[#This Row],[Agent_name]],Table1[Month],Table1[[#This Row],[Month]])/160</f>
        <v>0.58125000000000004</v>
      </c>
    </row>
    <row r="7751" spans="1:23" x14ac:dyDescent="0.25">
      <c r="A7751">
        <v>7750</v>
      </c>
      <c r="B7751" t="s">
        <v>11844</v>
      </c>
      <c r="C7751" t="s">
        <v>25023</v>
      </c>
      <c r="D7751">
        <v>46</v>
      </c>
      <c r="E7751" t="s">
        <v>58</v>
      </c>
      <c r="F7751" t="s">
        <v>71</v>
      </c>
      <c r="G7751" s="1">
        <v>44091</v>
      </c>
      <c r="H7751" t="s">
        <v>45</v>
      </c>
      <c r="I7751" t="s">
        <v>46</v>
      </c>
      <c r="J7751" s="3" t="s">
        <v>25024</v>
      </c>
      <c r="K7751" t="s">
        <v>62</v>
      </c>
      <c r="M7751" t="s">
        <v>143</v>
      </c>
      <c r="N7751" t="s">
        <v>33</v>
      </c>
      <c r="R7751" t="str">
        <f t="shared" ca="1" si="121"/>
        <v>Priya</v>
      </c>
      <c r="S7751" t="str">
        <f>IFERROR(TEXT(DATEVALUE(LEFT(Table1[[#This Row],[Date of Purchase]],10)), "MMMM"), TEXT(Table1[[#This Row],[Date of Purchase]], "MMMM"))</f>
        <v>September</v>
      </c>
      <c r="T7751" t="str">
        <f>IF(OR(
  AND(Table1[[#This Row],[Ticket Priority]]="Critical", Table1[[#This Row],[Ticket Status]]&lt;&gt;"Closed"),
  AND(Table1[[#This Row],[Ticket Priority]]="High", Table1[[#This Row],[Ticket Status]]="Open")
), "Yes", "No")</f>
        <v>No</v>
      </c>
      <c r="U7751" s="4" t="str">
        <f>IF(Table1[[#This Row],[Ticket Status]]="Closed","Yes","No")</f>
        <v>No</v>
      </c>
      <c r="V7751" s="4" t="str">
        <f>IF(Table1[[#This Row],[Ticket Status]]="Pending Customer Response","Yes","No")</f>
        <v>No</v>
      </c>
      <c r="W7751" s="5">
        <f ca="1">COUNTIFS(Table1[Agent_name],Table1[[#This Row],[Agent_name]],Table1[Month],Table1[[#This Row],[Month]])/160</f>
        <v>0.53125</v>
      </c>
    </row>
    <row r="7752" spans="1:23" x14ac:dyDescent="0.25">
      <c r="A7752">
        <v>7751</v>
      </c>
      <c r="B7752" t="s">
        <v>25025</v>
      </c>
      <c r="C7752" t="s">
        <v>25026</v>
      </c>
      <c r="D7752">
        <v>22</v>
      </c>
      <c r="E7752" t="s">
        <v>58</v>
      </c>
      <c r="F7752" t="s">
        <v>699</v>
      </c>
      <c r="G7752" s="1">
        <v>43837</v>
      </c>
      <c r="H7752" t="s">
        <v>21</v>
      </c>
      <c r="I7752" t="s">
        <v>22</v>
      </c>
      <c r="J7752" s="3" t="s">
        <v>25027</v>
      </c>
      <c r="K7752" t="s">
        <v>39</v>
      </c>
      <c r="L7752" t="s">
        <v>25028</v>
      </c>
      <c r="M7752" t="s">
        <v>143</v>
      </c>
      <c r="N7752" t="s">
        <v>55</v>
      </c>
      <c r="O7752" s="2">
        <v>45078.365011574075</v>
      </c>
      <c r="P7752" s="2">
        <v>45078.933761574073</v>
      </c>
      <c r="Q7752">
        <v>3</v>
      </c>
      <c r="R7752" t="str">
        <f t="shared" ca="1" si="121"/>
        <v>Sara</v>
      </c>
      <c r="S7752" t="str">
        <f>IFERROR(TEXT(DATEVALUE(LEFT(Table1[[#This Row],[Date of Purchase]],10)), "MMMM"), TEXT(Table1[[#This Row],[Date of Purchase]], "MMMM"))</f>
        <v>January</v>
      </c>
      <c r="T7752" t="str">
        <f>IF(OR(
  AND(Table1[[#This Row],[Ticket Priority]]="Critical", Table1[[#This Row],[Ticket Status]]&lt;&gt;"Closed"),
  AND(Table1[[#This Row],[Ticket Priority]]="High", Table1[[#This Row],[Ticket Status]]="Open")
), "Yes", "No")</f>
        <v>No</v>
      </c>
      <c r="U7752" s="4" t="str">
        <f>IF(Table1[[#This Row],[Ticket Status]]="Closed","Yes","No")</f>
        <v>Yes</v>
      </c>
      <c r="V7752" s="4" t="str">
        <f>IF(Table1[[#This Row],[Ticket Status]]="Pending Customer Response","Yes","No")</f>
        <v>No</v>
      </c>
      <c r="W7752" s="5">
        <f ca="1">COUNTIFS(Table1[Agent_name],Table1[[#This Row],[Agent_name]],Table1[Month],Table1[[#This Row],[Month]])/160</f>
        <v>0.70625000000000004</v>
      </c>
    </row>
    <row r="7753" spans="1:23" x14ac:dyDescent="0.25">
      <c r="A7753">
        <v>7752</v>
      </c>
      <c r="B7753" t="s">
        <v>25029</v>
      </c>
      <c r="C7753" t="s">
        <v>25030</v>
      </c>
      <c r="D7753">
        <v>28</v>
      </c>
      <c r="E7753" t="s">
        <v>58</v>
      </c>
      <c r="F7753" t="s">
        <v>107</v>
      </c>
      <c r="G7753" s="1">
        <v>44166</v>
      </c>
      <c r="H7753" t="s">
        <v>66</v>
      </c>
      <c r="I7753" t="s">
        <v>31</v>
      </c>
      <c r="J7753" s="3" t="s">
        <v>25031</v>
      </c>
      <c r="K7753" t="s">
        <v>24</v>
      </c>
      <c r="M7753" t="s">
        <v>89</v>
      </c>
      <c r="N7753" t="s">
        <v>83</v>
      </c>
      <c r="O7753" s="2">
        <v>45078.233090277776</v>
      </c>
      <c r="R7753" t="str">
        <f t="shared" ca="1" si="121"/>
        <v>Sara</v>
      </c>
      <c r="S7753" t="str">
        <f>IFERROR(TEXT(DATEVALUE(LEFT(Table1[[#This Row],[Date of Purchase]],10)), "MMMM"), TEXT(Table1[[#This Row],[Date of Purchase]], "MMMM"))</f>
        <v>December</v>
      </c>
      <c r="T7753" t="str">
        <f>IF(OR(
  AND(Table1[[#This Row],[Ticket Priority]]="Critical", Table1[[#This Row],[Ticket Status]]&lt;&gt;"Closed"),
  AND(Table1[[#This Row],[Ticket Priority]]="High", Table1[[#This Row],[Ticket Status]]="Open")
), "Yes", "No")</f>
        <v>No</v>
      </c>
      <c r="U7753" s="4" t="str">
        <f>IF(Table1[[#This Row],[Ticket Status]]="Closed","Yes","No")</f>
        <v>No</v>
      </c>
      <c r="V7753" s="4" t="str">
        <f>IF(Table1[[#This Row],[Ticket Status]]="Pending Customer Response","Yes","No")</f>
        <v>Yes</v>
      </c>
      <c r="W7753" s="5">
        <f ca="1">COUNTIFS(Table1[Agent_name],Table1[[#This Row],[Agent_name]],Table1[Month],Table1[[#This Row],[Month]])/160</f>
        <v>0.55625000000000002</v>
      </c>
    </row>
    <row r="7754" spans="1:23" x14ac:dyDescent="0.25">
      <c r="A7754">
        <v>7753</v>
      </c>
      <c r="B7754" t="s">
        <v>25032</v>
      </c>
      <c r="C7754" t="s">
        <v>25033</v>
      </c>
      <c r="D7754">
        <v>18</v>
      </c>
      <c r="E7754" t="s">
        <v>58</v>
      </c>
      <c r="F7754" t="s">
        <v>134</v>
      </c>
      <c r="G7754" s="1">
        <v>44391</v>
      </c>
      <c r="H7754" t="s">
        <v>21</v>
      </c>
      <c r="I7754" t="s">
        <v>52</v>
      </c>
      <c r="J7754" s="3" t="s">
        <v>25034</v>
      </c>
      <c r="K7754" t="s">
        <v>62</v>
      </c>
      <c r="M7754" t="s">
        <v>41</v>
      </c>
      <c r="N7754" t="s">
        <v>83</v>
      </c>
      <c r="R7754" t="str">
        <f t="shared" ca="1" si="121"/>
        <v>Sara</v>
      </c>
      <c r="S7754" t="str">
        <f>IFERROR(TEXT(DATEVALUE(LEFT(Table1[[#This Row],[Date of Purchase]],10)), "MMMM"), TEXT(Table1[[#This Row],[Date of Purchase]], "MMMM"))</f>
        <v>July</v>
      </c>
      <c r="T7754" t="str">
        <f>IF(OR(
  AND(Table1[[#This Row],[Ticket Priority]]="Critical", Table1[[#This Row],[Ticket Status]]&lt;&gt;"Closed"),
  AND(Table1[[#This Row],[Ticket Priority]]="High", Table1[[#This Row],[Ticket Status]]="Open")
), "Yes", "No")</f>
        <v>No</v>
      </c>
      <c r="U7754" s="4" t="str">
        <f>IF(Table1[[#This Row],[Ticket Status]]="Closed","Yes","No")</f>
        <v>No</v>
      </c>
      <c r="V7754" s="4" t="str">
        <f>IF(Table1[[#This Row],[Ticket Status]]="Pending Customer Response","Yes","No")</f>
        <v>No</v>
      </c>
      <c r="W7754" s="5">
        <f ca="1">COUNTIFS(Table1[Agent_name],Table1[[#This Row],[Agent_name]],Table1[Month],Table1[[#This Row],[Month]])/160</f>
        <v>0.6875</v>
      </c>
    </row>
    <row r="7755" spans="1:23" x14ac:dyDescent="0.25">
      <c r="A7755">
        <v>7754</v>
      </c>
      <c r="B7755" t="s">
        <v>25035</v>
      </c>
      <c r="C7755" t="s">
        <v>25036</v>
      </c>
      <c r="D7755">
        <v>61</v>
      </c>
      <c r="E7755" t="s">
        <v>58</v>
      </c>
      <c r="F7755" t="s">
        <v>211</v>
      </c>
      <c r="G7755" s="1">
        <v>44183</v>
      </c>
      <c r="H7755" t="s">
        <v>59</v>
      </c>
      <c r="I7755" t="s">
        <v>67</v>
      </c>
      <c r="J7755" s="3" t="s">
        <v>25037</v>
      </c>
      <c r="K7755" t="s">
        <v>24</v>
      </c>
      <c r="M7755" t="s">
        <v>89</v>
      </c>
      <c r="N7755" t="s">
        <v>33</v>
      </c>
      <c r="O7755" s="2">
        <v>45078.453969907408</v>
      </c>
      <c r="R7755" t="str">
        <f t="shared" ca="1" si="121"/>
        <v>Sara</v>
      </c>
      <c r="S7755" t="str">
        <f>IFERROR(TEXT(DATEVALUE(LEFT(Table1[[#This Row],[Date of Purchase]],10)), "MMMM"), TEXT(Table1[[#This Row],[Date of Purchase]], "MMMM"))</f>
        <v>December</v>
      </c>
      <c r="T7755" t="str">
        <f>IF(OR(
  AND(Table1[[#This Row],[Ticket Priority]]="Critical", Table1[[#This Row],[Ticket Status]]&lt;&gt;"Closed"),
  AND(Table1[[#This Row],[Ticket Priority]]="High", Table1[[#This Row],[Ticket Status]]="Open")
), "Yes", "No")</f>
        <v>No</v>
      </c>
      <c r="U7755" s="4" t="str">
        <f>IF(Table1[[#This Row],[Ticket Status]]="Closed","Yes","No")</f>
        <v>No</v>
      </c>
      <c r="V7755" s="4" t="str">
        <f>IF(Table1[[#This Row],[Ticket Status]]="Pending Customer Response","Yes","No")</f>
        <v>Yes</v>
      </c>
      <c r="W7755" s="5">
        <f ca="1">COUNTIFS(Table1[Agent_name],Table1[[#This Row],[Agent_name]],Table1[Month],Table1[[#This Row],[Month]])/160</f>
        <v>0.55625000000000002</v>
      </c>
    </row>
    <row r="7756" spans="1:23" x14ac:dyDescent="0.25">
      <c r="A7756">
        <v>7755</v>
      </c>
      <c r="B7756" t="s">
        <v>25038</v>
      </c>
      <c r="C7756" t="s">
        <v>25039</v>
      </c>
      <c r="D7756">
        <v>33</v>
      </c>
      <c r="E7756" t="s">
        <v>58</v>
      </c>
      <c r="F7756" t="s">
        <v>421</v>
      </c>
      <c r="G7756" s="1">
        <v>44338</v>
      </c>
      <c r="H7756" t="s">
        <v>67</v>
      </c>
      <c r="I7756" t="s">
        <v>31</v>
      </c>
      <c r="J7756" s="3" t="s">
        <v>25040</v>
      </c>
      <c r="K7756" t="s">
        <v>24</v>
      </c>
      <c r="M7756" t="s">
        <v>41</v>
      </c>
      <c r="N7756" t="s">
        <v>26</v>
      </c>
      <c r="O7756" s="2">
        <v>45078.269259259258</v>
      </c>
      <c r="R7756" t="str">
        <f t="shared" ca="1" si="121"/>
        <v>Sara</v>
      </c>
      <c r="S7756" t="str">
        <f>IFERROR(TEXT(DATEVALUE(LEFT(Table1[[#This Row],[Date of Purchase]],10)), "MMMM"), TEXT(Table1[[#This Row],[Date of Purchase]], "MMMM"))</f>
        <v>May</v>
      </c>
      <c r="T7756" t="str">
        <f>IF(OR(
  AND(Table1[[#This Row],[Ticket Priority]]="Critical", Table1[[#This Row],[Ticket Status]]&lt;&gt;"Closed"),
  AND(Table1[[#This Row],[Ticket Priority]]="High", Table1[[#This Row],[Ticket Status]]="Open")
), "Yes", "No")</f>
        <v>No</v>
      </c>
      <c r="U7756" s="4" t="str">
        <f>IF(Table1[[#This Row],[Ticket Status]]="Closed","Yes","No")</f>
        <v>No</v>
      </c>
      <c r="V7756" s="4" t="str">
        <f>IF(Table1[[#This Row],[Ticket Status]]="Pending Customer Response","Yes","No")</f>
        <v>Yes</v>
      </c>
      <c r="W7756" s="5">
        <f ca="1">COUNTIFS(Table1[Agent_name],Table1[[#This Row],[Agent_name]],Table1[Month],Table1[[#This Row],[Month]])/160</f>
        <v>0.64375000000000004</v>
      </c>
    </row>
    <row r="7757" spans="1:23" x14ac:dyDescent="0.25">
      <c r="A7757">
        <v>7756</v>
      </c>
      <c r="B7757" t="s">
        <v>25041</v>
      </c>
      <c r="C7757" t="s">
        <v>25042</v>
      </c>
      <c r="D7757">
        <v>69</v>
      </c>
      <c r="E7757" t="s">
        <v>19</v>
      </c>
      <c r="F7757" t="s">
        <v>317</v>
      </c>
      <c r="G7757" s="1">
        <v>43993</v>
      </c>
      <c r="H7757" t="s">
        <v>59</v>
      </c>
      <c r="I7757" t="s">
        <v>141</v>
      </c>
      <c r="J7757" s="3" t="s">
        <v>25043</v>
      </c>
      <c r="K7757" t="s">
        <v>24</v>
      </c>
      <c r="M7757" t="s">
        <v>143</v>
      </c>
      <c r="N7757" t="s">
        <v>83</v>
      </c>
      <c r="O7757" s="2">
        <v>45078.465810185182</v>
      </c>
      <c r="R7757" t="str">
        <f t="shared" ca="1" si="121"/>
        <v>Mohit</v>
      </c>
      <c r="S7757" t="str">
        <f>IFERROR(TEXT(DATEVALUE(LEFT(Table1[[#This Row],[Date of Purchase]],10)), "MMMM"), TEXT(Table1[[#This Row],[Date of Purchase]], "MMMM"))</f>
        <v>June</v>
      </c>
      <c r="T7757" t="str">
        <f>IF(OR(
  AND(Table1[[#This Row],[Ticket Priority]]="Critical", Table1[[#This Row],[Ticket Status]]&lt;&gt;"Closed"),
  AND(Table1[[#This Row],[Ticket Priority]]="High", Table1[[#This Row],[Ticket Status]]="Open")
), "Yes", "No")</f>
        <v>No</v>
      </c>
      <c r="U7757" s="4" t="str">
        <f>IF(Table1[[#This Row],[Ticket Status]]="Closed","Yes","No")</f>
        <v>No</v>
      </c>
      <c r="V7757" s="4" t="str">
        <f>IF(Table1[[#This Row],[Ticket Status]]="Pending Customer Response","Yes","No")</f>
        <v>Yes</v>
      </c>
      <c r="W7757" s="5">
        <f ca="1">COUNTIFS(Table1[Agent_name],Table1[[#This Row],[Agent_name]],Table1[Month],Table1[[#This Row],[Month]])/160</f>
        <v>0.41875000000000001</v>
      </c>
    </row>
    <row r="7758" spans="1:23" x14ac:dyDescent="0.25">
      <c r="A7758">
        <v>7757</v>
      </c>
      <c r="B7758" t="s">
        <v>23703</v>
      </c>
      <c r="C7758" t="s">
        <v>25044</v>
      </c>
      <c r="D7758">
        <v>44</v>
      </c>
      <c r="E7758" t="s">
        <v>29</v>
      </c>
      <c r="F7758" t="s">
        <v>202</v>
      </c>
      <c r="G7758" s="1">
        <v>44187</v>
      </c>
      <c r="H7758" t="s">
        <v>45</v>
      </c>
      <c r="I7758" t="s">
        <v>37</v>
      </c>
      <c r="J7758" s="3" t="s">
        <v>25045</v>
      </c>
      <c r="K7758" t="s">
        <v>39</v>
      </c>
      <c r="L7758" t="s">
        <v>25046</v>
      </c>
      <c r="M7758" t="s">
        <v>25</v>
      </c>
      <c r="N7758" t="s">
        <v>55</v>
      </c>
      <c r="O7758" s="2">
        <v>45079.008888888886</v>
      </c>
      <c r="P7758" s="2">
        <v>45078.627638888887</v>
      </c>
      <c r="Q7758">
        <v>3</v>
      </c>
      <c r="R7758" t="str">
        <f t="shared" ca="1" si="121"/>
        <v>Aisha</v>
      </c>
      <c r="S7758" t="str">
        <f>IFERROR(TEXT(DATEVALUE(LEFT(Table1[[#This Row],[Date of Purchase]],10)), "MMMM"), TEXT(Table1[[#This Row],[Date of Purchase]], "MMMM"))</f>
        <v>December</v>
      </c>
      <c r="T7758" t="str">
        <f>IF(OR(
  AND(Table1[[#This Row],[Ticket Priority]]="Critical", Table1[[#This Row],[Ticket Status]]&lt;&gt;"Closed"),
  AND(Table1[[#This Row],[Ticket Priority]]="High", Table1[[#This Row],[Ticket Status]]="Open")
), "Yes", "No")</f>
        <v>No</v>
      </c>
      <c r="U7758" s="4" t="str">
        <f>IF(Table1[[#This Row],[Ticket Status]]="Closed","Yes","No")</f>
        <v>Yes</v>
      </c>
      <c r="V7758" s="4" t="str">
        <f>IF(Table1[[#This Row],[Ticket Status]]="Pending Customer Response","Yes","No")</f>
        <v>No</v>
      </c>
      <c r="W7758" s="5">
        <f ca="1">COUNTIFS(Table1[Agent_name],Table1[[#This Row],[Agent_name]],Table1[Month],Table1[[#This Row],[Month]])/160</f>
        <v>0.91249999999999998</v>
      </c>
    </row>
    <row r="7759" spans="1:23" x14ac:dyDescent="0.25">
      <c r="A7759">
        <v>7758</v>
      </c>
      <c r="B7759" t="s">
        <v>25047</v>
      </c>
      <c r="C7759" t="s">
        <v>25048</v>
      </c>
      <c r="D7759">
        <v>46</v>
      </c>
      <c r="E7759" t="s">
        <v>29</v>
      </c>
      <c r="F7759" t="s">
        <v>339</v>
      </c>
      <c r="G7759" s="1">
        <v>44482</v>
      </c>
      <c r="H7759" t="s">
        <v>45</v>
      </c>
      <c r="I7759" t="s">
        <v>67</v>
      </c>
      <c r="J7759" s="3" t="s">
        <v>25049</v>
      </c>
      <c r="K7759" t="s">
        <v>24</v>
      </c>
      <c r="M7759" t="s">
        <v>143</v>
      </c>
      <c r="N7759" t="s">
        <v>55</v>
      </c>
      <c r="O7759" s="2">
        <v>45078.734583333331</v>
      </c>
      <c r="R7759" t="str">
        <f t="shared" ca="1" si="121"/>
        <v>Karan</v>
      </c>
      <c r="S7759" t="str">
        <f>IFERROR(TEXT(DATEVALUE(LEFT(Table1[[#This Row],[Date of Purchase]],10)), "MMMM"), TEXT(Table1[[#This Row],[Date of Purchase]], "MMMM"))</f>
        <v>October</v>
      </c>
      <c r="T7759" t="str">
        <f>IF(OR(
  AND(Table1[[#This Row],[Ticket Priority]]="Critical", Table1[[#This Row],[Ticket Status]]&lt;&gt;"Closed"),
  AND(Table1[[#This Row],[Ticket Priority]]="High", Table1[[#This Row],[Ticket Status]]="Open")
), "Yes", "No")</f>
        <v>No</v>
      </c>
      <c r="U7759" s="4" t="str">
        <f>IF(Table1[[#This Row],[Ticket Status]]="Closed","Yes","No")</f>
        <v>No</v>
      </c>
      <c r="V7759" s="4" t="str">
        <f>IF(Table1[[#This Row],[Ticket Status]]="Pending Customer Response","Yes","No")</f>
        <v>Yes</v>
      </c>
      <c r="W7759" s="5">
        <f ca="1">COUNTIFS(Table1[Agent_name],Table1[[#This Row],[Agent_name]],Table1[Month],Table1[[#This Row],[Month]])/160</f>
        <v>0.21249999999999999</v>
      </c>
    </row>
    <row r="7760" spans="1:23" x14ac:dyDescent="0.25">
      <c r="A7760">
        <v>7759</v>
      </c>
      <c r="B7760" t="s">
        <v>25050</v>
      </c>
      <c r="C7760" t="s">
        <v>25051</v>
      </c>
      <c r="D7760">
        <v>28</v>
      </c>
      <c r="E7760" t="s">
        <v>19</v>
      </c>
      <c r="F7760" t="s">
        <v>157</v>
      </c>
      <c r="G7760" s="1">
        <v>43847</v>
      </c>
      <c r="H7760" t="s">
        <v>21</v>
      </c>
      <c r="I7760" t="s">
        <v>46</v>
      </c>
      <c r="J7760" s="3" t="s">
        <v>25052</v>
      </c>
      <c r="K7760" t="s">
        <v>24</v>
      </c>
      <c r="M7760" t="s">
        <v>41</v>
      </c>
      <c r="N7760" t="s">
        <v>55</v>
      </c>
      <c r="O7760" s="2">
        <v>45078.851956018516</v>
      </c>
      <c r="R7760" t="str">
        <f t="shared" ca="1" si="121"/>
        <v>Sara</v>
      </c>
      <c r="S7760" t="str">
        <f>IFERROR(TEXT(DATEVALUE(LEFT(Table1[[#This Row],[Date of Purchase]],10)), "MMMM"), TEXT(Table1[[#This Row],[Date of Purchase]], "MMMM"))</f>
        <v>January</v>
      </c>
      <c r="T7760" t="str">
        <f>IF(OR(
  AND(Table1[[#This Row],[Ticket Priority]]="Critical", Table1[[#This Row],[Ticket Status]]&lt;&gt;"Closed"),
  AND(Table1[[#This Row],[Ticket Priority]]="High", Table1[[#This Row],[Ticket Status]]="Open")
), "Yes", "No")</f>
        <v>No</v>
      </c>
      <c r="U7760" s="4" t="str">
        <f>IF(Table1[[#This Row],[Ticket Status]]="Closed","Yes","No")</f>
        <v>No</v>
      </c>
      <c r="V7760" s="4" t="str">
        <f>IF(Table1[[#This Row],[Ticket Status]]="Pending Customer Response","Yes","No")</f>
        <v>Yes</v>
      </c>
      <c r="W7760" s="5">
        <f ca="1">COUNTIFS(Table1[Agent_name],Table1[[#This Row],[Agent_name]],Table1[Month],Table1[[#This Row],[Month]])/160</f>
        <v>0.70625000000000004</v>
      </c>
    </row>
    <row r="7761" spans="1:23" x14ac:dyDescent="0.25">
      <c r="A7761">
        <v>7760</v>
      </c>
      <c r="B7761" t="s">
        <v>25053</v>
      </c>
      <c r="C7761" t="s">
        <v>25054</v>
      </c>
      <c r="D7761">
        <v>46</v>
      </c>
      <c r="E7761" t="s">
        <v>58</v>
      </c>
      <c r="F7761" t="s">
        <v>103</v>
      </c>
      <c r="G7761" s="1">
        <v>43853</v>
      </c>
      <c r="H7761" t="s">
        <v>67</v>
      </c>
      <c r="I7761" t="s">
        <v>22</v>
      </c>
      <c r="J7761" s="3" t="s">
        <v>25055</v>
      </c>
      <c r="K7761" t="s">
        <v>24</v>
      </c>
      <c r="M7761" t="s">
        <v>25</v>
      </c>
      <c r="N7761" t="s">
        <v>26</v>
      </c>
      <c r="O7761" s="2">
        <v>45078.813784722224</v>
      </c>
      <c r="R7761" t="str">
        <f t="shared" ca="1" si="121"/>
        <v>Priya</v>
      </c>
      <c r="S7761" t="str">
        <f>IFERROR(TEXT(DATEVALUE(LEFT(Table1[[#This Row],[Date of Purchase]],10)), "MMMM"), TEXT(Table1[[#This Row],[Date of Purchase]], "MMMM"))</f>
        <v>January</v>
      </c>
      <c r="T7761" t="str">
        <f>IF(OR(
  AND(Table1[[#This Row],[Ticket Priority]]="Critical", Table1[[#This Row],[Ticket Status]]&lt;&gt;"Closed"),
  AND(Table1[[#This Row],[Ticket Priority]]="High", Table1[[#This Row],[Ticket Status]]="Open")
), "Yes", "No")</f>
        <v>Yes</v>
      </c>
      <c r="U7761" s="4" t="str">
        <f>IF(Table1[[#This Row],[Ticket Status]]="Closed","Yes","No")</f>
        <v>No</v>
      </c>
      <c r="V7761" s="4" t="str">
        <f>IF(Table1[[#This Row],[Ticket Status]]="Pending Customer Response","Yes","No")</f>
        <v>Yes</v>
      </c>
      <c r="W7761" s="5">
        <f ca="1">COUNTIFS(Table1[Agent_name],Table1[[#This Row],[Agent_name]],Table1[Month],Table1[[#This Row],[Month]])/160</f>
        <v>0.51875000000000004</v>
      </c>
    </row>
    <row r="7762" spans="1:23" x14ac:dyDescent="0.25">
      <c r="A7762">
        <v>7761</v>
      </c>
      <c r="B7762" t="s">
        <v>25056</v>
      </c>
      <c r="C7762" t="s">
        <v>25057</v>
      </c>
      <c r="D7762">
        <v>45</v>
      </c>
      <c r="E7762" t="s">
        <v>29</v>
      </c>
      <c r="F7762" t="s">
        <v>44</v>
      </c>
      <c r="G7762" s="1">
        <v>44188</v>
      </c>
      <c r="H7762" t="s">
        <v>59</v>
      </c>
      <c r="I7762" t="s">
        <v>150</v>
      </c>
      <c r="J7762" s="3" t="s">
        <v>25058</v>
      </c>
      <c r="K7762" t="s">
        <v>62</v>
      </c>
      <c r="M7762" t="s">
        <v>89</v>
      </c>
      <c r="N7762" t="s">
        <v>83</v>
      </c>
      <c r="R7762" t="str">
        <f t="shared" ca="1" si="121"/>
        <v>Sara</v>
      </c>
      <c r="S7762" t="str">
        <f>IFERROR(TEXT(DATEVALUE(LEFT(Table1[[#This Row],[Date of Purchase]],10)), "MMMM"), TEXT(Table1[[#This Row],[Date of Purchase]], "MMMM"))</f>
        <v>December</v>
      </c>
      <c r="T7762" t="str">
        <f>IF(OR(
  AND(Table1[[#This Row],[Ticket Priority]]="Critical", Table1[[#This Row],[Ticket Status]]&lt;&gt;"Closed"),
  AND(Table1[[#This Row],[Ticket Priority]]="High", Table1[[#This Row],[Ticket Status]]="Open")
), "Yes", "No")</f>
        <v>Yes</v>
      </c>
      <c r="U7762" s="4" t="str">
        <f>IF(Table1[[#This Row],[Ticket Status]]="Closed","Yes","No")</f>
        <v>No</v>
      </c>
      <c r="V7762" s="4" t="str">
        <f>IF(Table1[[#This Row],[Ticket Status]]="Pending Customer Response","Yes","No")</f>
        <v>No</v>
      </c>
      <c r="W7762" s="5">
        <f ca="1">COUNTIFS(Table1[Agent_name],Table1[[#This Row],[Agent_name]],Table1[Month],Table1[[#This Row],[Month]])/160</f>
        <v>0.55625000000000002</v>
      </c>
    </row>
    <row r="7763" spans="1:23" x14ac:dyDescent="0.25">
      <c r="A7763">
        <v>7762</v>
      </c>
      <c r="B7763" t="s">
        <v>25059</v>
      </c>
      <c r="C7763" t="s">
        <v>25060</v>
      </c>
      <c r="D7763">
        <v>40</v>
      </c>
      <c r="E7763" t="s">
        <v>29</v>
      </c>
      <c r="F7763" t="s">
        <v>92</v>
      </c>
      <c r="G7763" s="1">
        <v>44322</v>
      </c>
      <c r="H7763" t="s">
        <v>21</v>
      </c>
      <c r="I7763" t="s">
        <v>77</v>
      </c>
      <c r="J7763" s="3" t="s">
        <v>25061</v>
      </c>
      <c r="K7763" t="s">
        <v>62</v>
      </c>
      <c r="M7763" t="s">
        <v>89</v>
      </c>
      <c r="N7763" t="s">
        <v>26</v>
      </c>
      <c r="R7763" t="str">
        <f t="shared" ca="1" si="121"/>
        <v>Rahul</v>
      </c>
      <c r="S7763" t="str">
        <f>IFERROR(TEXT(DATEVALUE(LEFT(Table1[[#This Row],[Date of Purchase]],10)), "MMMM"), TEXT(Table1[[#This Row],[Date of Purchase]], "MMMM"))</f>
        <v>May</v>
      </c>
      <c r="T7763" t="str">
        <f>IF(OR(
  AND(Table1[[#This Row],[Ticket Priority]]="Critical", Table1[[#This Row],[Ticket Status]]&lt;&gt;"Closed"),
  AND(Table1[[#This Row],[Ticket Priority]]="High", Table1[[#This Row],[Ticket Status]]="Open")
), "Yes", "No")</f>
        <v>Yes</v>
      </c>
      <c r="U7763" s="4" t="str">
        <f>IF(Table1[[#This Row],[Ticket Status]]="Closed","Yes","No")</f>
        <v>No</v>
      </c>
      <c r="V7763" s="4" t="str">
        <f>IF(Table1[[#This Row],[Ticket Status]]="Pending Customer Response","Yes","No")</f>
        <v>No</v>
      </c>
      <c r="W7763" s="5">
        <f ca="1">COUNTIFS(Table1[Agent_name],Table1[[#This Row],[Agent_name]],Table1[Month],Table1[[#This Row],[Month]])/160</f>
        <v>0.17499999999999999</v>
      </c>
    </row>
    <row r="7764" spans="1:23" x14ac:dyDescent="0.25">
      <c r="A7764">
        <v>7763</v>
      </c>
      <c r="B7764" t="s">
        <v>25062</v>
      </c>
      <c r="C7764" t="s">
        <v>25063</v>
      </c>
      <c r="D7764">
        <v>52</v>
      </c>
      <c r="E7764" t="s">
        <v>29</v>
      </c>
      <c r="F7764" t="s">
        <v>383</v>
      </c>
      <c r="G7764" s="1">
        <v>43858</v>
      </c>
      <c r="H7764" t="s">
        <v>21</v>
      </c>
      <c r="I7764" t="s">
        <v>72</v>
      </c>
      <c r="J7764" s="3" t="s">
        <v>25064</v>
      </c>
      <c r="K7764" t="s">
        <v>24</v>
      </c>
      <c r="M7764" t="s">
        <v>25</v>
      </c>
      <c r="N7764" t="s">
        <v>55</v>
      </c>
      <c r="O7764" s="2">
        <v>45078.060358796298</v>
      </c>
      <c r="R7764" t="str">
        <f t="shared" ca="1" si="121"/>
        <v>Meera</v>
      </c>
      <c r="S7764" t="str">
        <f>IFERROR(TEXT(DATEVALUE(LEFT(Table1[[#This Row],[Date of Purchase]],10)), "MMMM"), TEXT(Table1[[#This Row],[Date of Purchase]], "MMMM"))</f>
        <v>January</v>
      </c>
      <c r="T7764" t="str">
        <f>IF(OR(
  AND(Table1[[#This Row],[Ticket Priority]]="Critical", Table1[[#This Row],[Ticket Status]]&lt;&gt;"Closed"),
  AND(Table1[[#This Row],[Ticket Priority]]="High", Table1[[#This Row],[Ticket Status]]="Open")
), "Yes", "No")</f>
        <v>Yes</v>
      </c>
      <c r="U7764" s="4" t="str">
        <f>IF(Table1[[#This Row],[Ticket Status]]="Closed","Yes","No")</f>
        <v>No</v>
      </c>
      <c r="V7764" s="4" t="str">
        <f>IF(Table1[[#This Row],[Ticket Status]]="Pending Customer Response","Yes","No")</f>
        <v>Yes</v>
      </c>
      <c r="W7764" s="5">
        <f ca="1">COUNTIFS(Table1[Agent_name],Table1[[#This Row],[Agent_name]],Table1[Month],Table1[[#This Row],[Month]])/160</f>
        <v>0.21875</v>
      </c>
    </row>
    <row r="7765" spans="1:23" x14ac:dyDescent="0.25">
      <c r="A7765">
        <v>7764</v>
      </c>
      <c r="B7765" t="s">
        <v>25065</v>
      </c>
      <c r="C7765" t="s">
        <v>25066</v>
      </c>
      <c r="D7765">
        <v>70</v>
      </c>
      <c r="E7765" t="s">
        <v>58</v>
      </c>
      <c r="F7765" t="s">
        <v>112</v>
      </c>
      <c r="G7765" s="1">
        <v>44493</v>
      </c>
      <c r="H7765" t="s">
        <v>67</v>
      </c>
      <c r="I7765" t="s">
        <v>31</v>
      </c>
      <c r="J7765" s="3" t="s">
        <v>25067</v>
      </c>
      <c r="K7765" t="s">
        <v>24</v>
      </c>
      <c r="M7765" t="s">
        <v>25</v>
      </c>
      <c r="N7765" t="s">
        <v>83</v>
      </c>
      <c r="O7765" s="2">
        <v>45078.815937500003</v>
      </c>
      <c r="R7765" t="str">
        <f t="shared" ca="1" si="121"/>
        <v>Neha</v>
      </c>
      <c r="S7765" t="str">
        <f>IFERROR(TEXT(DATEVALUE(LEFT(Table1[[#This Row],[Date of Purchase]],10)), "MMMM"), TEXT(Table1[[#This Row],[Date of Purchase]], "MMMM"))</f>
        <v>October</v>
      </c>
      <c r="T7765" t="str">
        <f>IF(OR(
  AND(Table1[[#This Row],[Ticket Priority]]="Critical", Table1[[#This Row],[Ticket Status]]&lt;&gt;"Closed"),
  AND(Table1[[#This Row],[Ticket Priority]]="High", Table1[[#This Row],[Ticket Status]]="Open")
), "Yes", "No")</f>
        <v>Yes</v>
      </c>
      <c r="U7765" s="4" t="str">
        <f>IF(Table1[[#This Row],[Ticket Status]]="Closed","Yes","No")</f>
        <v>No</v>
      </c>
      <c r="V7765" s="4" t="str">
        <f>IF(Table1[[#This Row],[Ticket Status]]="Pending Customer Response","Yes","No")</f>
        <v>Yes</v>
      </c>
      <c r="W7765" s="5">
        <f ca="1">COUNTIFS(Table1[Agent_name],Table1[[#This Row],[Agent_name]],Table1[Month],Table1[[#This Row],[Month]])/160</f>
        <v>0.24374999999999999</v>
      </c>
    </row>
    <row r="7766" spans="1:23" x14ac:dyDescent="0.25">
      <c r="A7766">
        <v>7765</v>
      </c>
      <c r="B7766" t="s">
        <v>25068</v>
      </c>
      <c r="C7766" t="s">
        <v>25069</v>
      </c>
      <c r="D7766">
        <v>53</v>
      </c>
      <c r="E7766" t="s">
        <v>19</v>
      </c>
      <c r="F7766" t="s">
        <v>149</v>
      </c>
      <c r="G7766" s="1">
        <v>43877</v>
      </c>
      <c r="H7766" t="s">
        <v>66</v>
      </c>
      <c r="I7766" t="s">
        <v>37</v>
      </c>
      <c r="J7766" s="3" t="s">
        <v>25070</v>
      </c>
      <c r="K7766" t="s">
        <v>39</v>
      </c>
      <c r="L7766" t="s">
        <v>25071</v>
      </c>
      <c r="M7766" t="s">
        <v>143</v>
      </c>
      <c r="N7766" t="s">
        <v>55</v>
      </c>
      <c r="O7766" s="2">
        <v>45078.618032407408</v>
      </c>
      <c r="P7766" s="2">
        <v>45078.413865740738</v>
      </c>
      <c r="Q7766">
        <v>3</v>
      </c>
      <c r="R7766" t="str">
        <f t="shared" ca="1" si="121"/>
        <v>Sara</v>
      </c>
      <c r="S7766" t="str">
        <f>IFERROR(TEXT(DATEVALUE(LEFT(Table1[[#This Row],[Date of Purchase]],10)), "MMMM"), TEXT(Table1[[#This Row],[Date of Purchase]], "MMMM"))</f>
        <v>February</v>
      </c>
      <c r="T7766" t="str">
        <f>IF(OR(
  AND(Table1[[#This Row],[Ticket Priority]]="Critical", Table1[[#This Row],[Ticket Status]]&lt;&gt;"Closed"),
  AND(Table1[[#This Row],[Ticket Priority]]="High", Table1[[#This Row],[Ticket Status]]="Open")
), "Yes", "No")</f>
        <v>No</v>
      </c>
      <c r="U7766" s="4" t="str">
        <f>IF(Table1[[#This Row],[Ticket Status]]="Closed","Yes","No")</f>
        <v>Yes</v>
      </c>
      <c r="V7766" s="4" t="str">
        <f>IF(Table1[[#This Row],[Ticket Status]]="Pending Customer Response","Yes","No")</f>
        <v>No</v>
      </c>
      <c r="W7766" s="5">
        <f ca="1">COUNTIFS(Table1[Agent_name],Table1[[#This Row],[Agent_name]],Table1[Month],Table1[[#This Row],[Month]])/160</f>
        <v>0.65625</v>
      </c>
    </row>
    <row r="7767" spans="1:23" x14ac:dyDescent="0.25">
      <c r="A7767">
        <v>7766</v>
      </c>
      <c r="B7767" t="s">
        <v>25072</v>
      </c>
      <c r="C7767" t="s">
        <v>25073</v>
      </c>
      <c r="D7767">
        <v>19</v>
      </c>
      <c r="E7767" t="s">
        <v>19</v>
      </c>
      <c r="F7767" t="s">
        <v>699</v>
      </c>
      <c r="G7767" s="1">
        <v>44152</v>
      </c>
      <c r="H7767" t="s">
        <v>21</v>
      </c>
      <c r="I7767" t="s">
        <v>72</v>
      </c>
      <c r="J7767" s="3" t="s">
        <v>25074</v>
      </c>
      <c r="K7767" t="s">
        <v>39</v>
      </c>
      <c r="L7767" t="s">
        <v>25075</v>
      </c>
      <c r="M7767" t="s">
        <v>143</v>
      </c>
      <c r="N7767" t="s">
        <v>55</v>
      </c>
      <c r="O7767" s="2">
        <v>45078.324988425928</v>
      </c>
      <c r="P7767" s="2">
        <v>45078.418738425928</v>
      </c>
      <c r="Q7767">
        <v>4</v>
      </c>
      <c r="R7767" t="str">
        <f t="shared" ca="1" si="121"/>
        <v>Neha</v>
      </c>
      <c r="S7767" t="str">
        <f>IFERROR(TEXT(DATEVALUE(LEFT(Table1[[#This Row],[Date of Purchase]],10)), "MMMM"), TEXT(Table1[[#This Row],[Date of Purchase]], "MMMM"))</f>
        <v>November</v>
      </c>
      <c r="T7767" t="str">
        <f>IF(OR(
  AND(Table1[[#This Row],[Ticket Priority]]="Critical", Table1[[#This Row],[Ticket Status]]&lt;&gt;"Closed"),
  AND(Table1[[#This Row],[Ticket Priority]]="High", Table1[[#This Row],[Ticket Status]]="Open")
), "Yes", "No")</f>
        <v>No</v>
      </c>
      <c r="U7767" s="4" t="str">
        <f>IF(Table1[[#This Row],[Ticket Status]]="Closed","Yes","No")</f>
        <v>Yes</v>
      </c>
      <c r="V7767" s="4" t="str">
        <f>IF(Table1[[#This Row],[Ticket Status]]="Pending Customer Response","Yes","No")</f>
        <v>No</v>
      </c>
      <c r="W7767" s="5">
        <f ca="1">COUNTIFS(Table1[Agent_name],Table1[[#This Row],[Agent_name]],Table1[Month],Table1[[#This Row],[Month]])/160</f>
        <v>0.17499999999999999</v>
      </c>
    </row>
    <row r="7768" spans="1:23" x14ac:dyDescent="0.25">
      <c r="A7768">
        <v>7767</v>
      </c>
      <c r="B7768" t="s">
        <v>25076</v>
      </c>
      <c r="C7768" t="s">
        <v>25077</v>
      </c>
      <c r="D7768">
        <v>52</v>
      </c>
      <c r="E7768" t="s">
        <v>19</v>
      </c>
      <c r="F7768" t="s">
        <v>202</v>
      </c>
      <c r="G7768" s="1">
        <v>43881</v>
      </c>
      <c r="H7768" t="s">
        <v>67</v>
      </c>
      <c r="I7768" t="s">
        <v>177</v>
      </c>
      <c r="J7768" s="3" t="s">
        <v>25078</v>
      </c>
      <c r="K7768" t="s">
        <v>39</v>
      </c>
      <c r="L7768" t="s">
        <v>25079</v>
      </c>
      <c r="M7768" t="s">
        <v>89</v>
      </c>
      <c r="N7768" t="s">
        <v>26</v>
      </c>
      <c r="O7768" s="2">
        <v>45078.034722222219</v>
      </c>
      <c r="P7768" s="2">
        <v>45078.886805555558</v>
      </c>
      <c r="Q7768">
        <v>4</v>
      </c>
      <c r="R7768" t="str">
        <f t="shared" ca="1" si="121"/>
        <v>Aisha</v>
      </c>
      <c r="S7768" t="str">
        <f>IFERROR(TEXT(DATEVALUE(LEFT(Table1[[#This Row],[Date of Purchase]],10)), "MMMM"), TEXT(Table1[[#This Row],[Date of Purchase]], "MMMM"))</f>
        <v>February</v>
      </c>
      <c r="T7768" t="str">
        <f>IF(OR(
  AND(Table1[[#This Row],[Ticket Priority]]="Critical", Table1[[#This Row],[Ticket Status]]&lt;&gt;"Closed"),
  AND(Table1[[#This Row],[Ticket Priority]]="High", Table1[[#This Row],[Ticket Status]]="Open")
), "Yes", "No")</f>
        <v>No</v>
      </c>
      <c r="U7768" s="4" t="str">
        <f>IF(Table1[[#This Row],[Ticket Status]]="Closed","Yes","No")</f>
        <v>Yes</v>
      </c>
      <c r="V7768" s="4" t="str">
        <f>IF(Table1[[#This Row],[Ticket Status]]="Pending Customer Response","Yes","No")</f>
        <v>No</v>
      </c>
      <c r="W7768" s="5">
        <f ca="1">COUNTIFS(Table1[Agent_name],Table1[[#This Row],[Agent_name]],Table1[Month],Table1[[#This Row],[Month]])/160</f>
        <v>0.85624999999999996</v>
      </c>
    </row>
    <row r="7769" spans="1:23" x14ac:dyDescent="0.25">
      <c r="A7769">
        <v>7768</v>
      </c>
      <c r="B7769" t="s">
        <v>25080</v>
      </c>
      <c r="C7769" t="s">
        <v>25081</v>
      </c>
      <c r="D7769">
        <v>53</v>
      </c>
      <c r="E7769" t="s">
        <v>19</v>
      </c>
      <c r="F7769" t="s">
        <v>51</v>
      </c>
      <c r="G7769" s="1">
        <v>43999</v>
      </c>
      <c r="H7769" t="s">
        <v>59</v>
      </c>
      <c r="I7769" t="s">
        <v>177</v>
      </c>
      <c r="J7769" s="3" t="s">
        <v>25082</v>
      </c>
      <c r="K7769" t="s">
        <v>24</v>
      </c>
      <c r="M7769" t="s">
        <v>25</v>
      </c>
      <c r="N7769" t="s">
        <v>83</v>
      </c>
      <c r="O7769" s="2">
        <v>45078.970856481479</v>
      </c>
      <c r="R7769" t="str">
        <f t="shared" ca="1" si="121"/>
        <v>Sara</v>
      </c>
      <c r="S7769" t="str">
        <f>IFERROR(TEXT(DATEVALUE(LEFT(Table1[[#This Row],[Date of Purchase]],10)), "MMMM"), TEXT(Table1[[#This Row],[Date of Purchase]], "MMMM"))</f>
        <v>June</v>
      </c>
      <c r="T7769" t="str">
        <f>IF(OR(
  AND(Table1[[#This Row],[Ticket Priority]]="Critical", Table1[[#This Row],[Ticket Status]]&lt;&gt;"Closed"),
  AND(Table1[[#This Row],[Ticket Priority]]="High", Table1[[#This Row],[Ticket Status]]="Open")
), "Yes", "No")</f>
        <v>Yes</v>
      </c>
      <c r="U7769" s="4" t="str">
        <f>IF(Table1[[#This Row],[Ticket Status]]="Closed","Yes","No")</f>
        <v>No</v>
      </c>
      <c r="V7769" s="4" t="str">
        <f>IF(Table1[[#This Row],[Ticket Status]]="Pending Customer Response","Yes","No")</f>
        <v>Yes</v>
      </c>
      <c r="W7769" s="5">
        <f ca="1">COUNTIFS(Table1[Agent_name],Table1[[#This Row],[Agent_name]],Table1[Month],Table1[[#This Row],[Month]])/160</f>
        <v>0.65</v>
      </c>
    </row>
    <row r="7770" spans="1:23" x14ac:dyDescent="0.25">
      <c r="A7770">
        <v>7769</v>
      </c>
      <c r="B7770" t="s">
        <v>25083</v>
      </c>
      <c r="C7770" t="s">
        <v>25084</v>
      </c>
      <c r="D7770">
        <v>50</v>
      </c>
      <c r="E7770" t="s">
        <v>19</v>
      </c>
      <c r="F7770" t="s">
        <v>431</v>
      </c>
      <c r="G7770" s="1">
        <v>44398</v>
      </c>
      <c r="H7770" t="s">
        <v>67</v>
      </c>
      <c r="I7770" t="s">
        <v>60</v>
      </c>
      <c r="J7770" s="3" t="s">
        <v>25085</v>
      </c>
      <c r="K7770" t="s">
        <v>39</v>
      </c>
      <c r="L7770" t="s">
        <v>25086</v>
      </c>
      <c r="M7770" t="s">
        <v>143</v>
      </c>
      <c r="N7770" t="s">
        <v>83</v>
      </c>
      <c r="O7770" s="2">
        <v>45078.738923611112</v>
      </c>
      <c r="P7770" s="2">
        <v>45079.018784722219</v>
      </c>
      <c r="Q7770">
        <v>2</v>
      </c>
      <c r="R7770" t="str">
        <f t="shared" ca="1" si="121"/>
        <v>Arjun</v>
      </c>
      <c r="S7770" t="str">
        <f>IFERROR(TEXT(DATEVALUE(LEFT(Table1[[#This Row],[Date of Purchase]],10)), "MMMM"), TEXT(Table1[[#This Row],[Date of Purchase]], "MMMM"))</f>
        <v>July</v>
      </c>
      <c r="T7770" t="str">
        <f>IF(OR(
  AND(Table1[[#This Row],[Ticket Priority]]="Critical", Table1[[#This Row],[Ticket Status]]&lt;&gt;"Closed"),
  AND(Table1[[#This Row],[Ticket Priority]]="High", Table1[[#This Row],[Ticket Status]]="Open")
), "Yes", "No")</f>
        <v>No</v>
      </c>
      <c r="U7770" s="4" t="str">
        <f>IF(Table1[[#This Row],[Ticket Status]]="Closed","Yes","No")</f>
        <v>Yes</v>
      </c>
      <c r="V7770" s="4" t="str">
        <f>IF(Table1[[#This Row],[Ticket Status]]="Pending Customer Response","Yes","No")</f>
        <v>No</v>
      </c>
      <c r="W7770" s="5">
        <f ca="1">COUNTIFS(Table1[Agent_name],Table1[[#This Row],[Agent_name]],Table1[Month],Table1[[#This Row],[Month]])/160</f>
        <v>0.2</v>
      </c>
    </row>
    <row r="7771" spans="1:23" x14ac:dyDescent="0.25">
      <c r="A7771">
        <v>7770</v>
      </c>
      <c r="B7771" t="s">
        <v>25087</v>
      </c>
      <c r="C7771" t="s">
        <v>25088</v>
      </c>
      <c r="D7771">
        <v>64</v>
      </c>
      <c r="E7771" t="s">
        <v>29</v>
      </c>
      <c r="F7771" t="s">
        <v>219</v>
      </c>
      <c r="G7771" s="1">
        <v>44147</v>
      </c>
      <c r="H7771" t="s">
        <v>45</v>
      </c>
      <c r="I7771" t="s">
        <v>46</v>
      </c>
      <c r="J7771" s="3" t="s">
        <v>25089</v>
      </c>
      <c r="K7771" t="s">
        <v>24</v>
      </c>
      <c r="M7771" t="s">
        <v>143</v>
      </c>
      <c r="N7771" t="s">
        <v>33</v>
      </c>
      <c r="O7771" s="2">
        <v>45078.520196759258</v>
      </c>
      <c r="R7771" t="str">
        <f t="shared" ca="1" si="121"/>
        <v>Aisha</v>
      </c>
      <c r="S7771" t="str">
        <f>IFERROR(TEXT(DATEVALUE(LEFT(Table1[[#This Row],[Date of Purchase]],10)), "MMMM"), TEXT(Table1[[#This Row],[Date of Purchase]], "MMMM"))</f>
        <v>November</v>
      </c>
      <c r="T7771" t="str">
        <f>IF(OR(
  AND(Table1[[#This Row],[Ticket Priority]]="Critical", Table1[[#This Row],[Ticket Status]]&lt;&gt;"Closed"),
  AND(Table1[[#This Row],[Ticket Priority]]="High", Table1[[#This Row],[Ticket Status]]="Open")
), "Yes", "No")</f>
        <v>No</v>
      </c>
      <c r="U7771" s="4" t="str">
        <f>IF(Table1[[#This Row],[Ticket Status]]="Closed","Yes","No")</f>
        <v>No</v>
      </c>
      <c r="V7771" s="4" t="str">
        <f>IF(Table1[[#This Row],[Ticket Status]]="Pending Customer Response","Yes","No")</f>
        <v>Yes</v>
      </c>
      <c r="W7771" s="5">
        <f ca="1">COUNTIFS(Table1[Agent_name],Table1[[#This Row],[Agent_name]],Table1[Month],Table1[[#This Row],[Month]])/160</f>
        <v>0.85624999999999996</v>
      </c>
    </row>
    <row r="7772" spans="1:23" x14ac:dyDescent="0.25">
      <c r="A7772">
        <v>7771</v>
      </c>
      <c r="B7772" t="s">
        <v>25090</v>
      </c>
      <c r="C7772" t="s">
        <v>25091</v>
      </c>
      <c r="D7772">
        <v>58</v>
      </c>
      <c r="E7772" t="s">
        <v>58</v>
      </c>
      <c r="F7772" t="s">
        <v>223</v>
      </c>
      <c r="G7772" s="1">
        <v>44497</v>
      </c>
      <c r="H7772" t="s">
        <v>45</v>
      </c>
      <c r="I7772" t="s">
        <v>99</v>
      </c>
      <c r="J7772" s="3" t="s">
        <v>25092</v>
      </c>
      <c r="K7772" t="s">
        <v>24</v>
      </c>
      <c r="M7772" t="s">
        <v>143</v>
      </c>
      <c r="N7772" t="s">
        <v>83</v>
      </c>
      <c r="O7772" s="2">
        <v>45078.476469907408</v>
      </c>
      <c r="R7772" t="str">
        <f t="shared" ca="1" si="121"/>
        <v>Ravi</v>
      </c>
      <c r="S7772" t="str">
        <f>IFERROR(TEXT(DATEVALUE(LEFT(Table1[[#This Row],[Date of Purchase]],10)), "MMMM"), TEXT(Table1[[#This Row],[Date of Purchase]], "MMMM"))</f>
        <v>October</v>
      </c>
      <c r="T7772" t="str">
        <f>IF(OR(
  AND(Table1[[#This Row],[Ticket Priority]]="Critical", Table1[[#This Row],[Ticket Status]]&lt;&gt;"Closed"),
  AND(Table1[[#This Row],[Ticket Priority]]="High", Table1[[#This Row],[Ticket Status]]="Open")
), "Yes", "No")</f>
        <v>No</v>
      </c>
      <c r="U7772" s="4" t="str">
        <f>IF(Table1[[#This Row],[Ticket Status]]="Closed","Yes","No")</f>
        <v>No</v>
      </c>
      <c r="V7772" s="4" t="str">
        <f>IF(Table1[[#This Row],[Ticket Status]]="Pending Customer Response","Yes","No")</f>
        <v>Yes</v>
      </c>
      <c r="W7772" s="5">
        <f ca="1">COUNTIFS(Table1[Agent_name],Table1[[#This Row],[Agent_name]],Table1[Month],Table1[[#This Row],[Month]])/160</f>
        <v>0.58125000000000004</v>
      </c>
    </row>
    <row r="7773" spans="1:23" x14ac:dyDescent="0.25">
      <c r="A7773">
        <v>7772</v>
      </c>
      <c r="B7773" t="s">
        <v>25093</v>
      </c>
      <c r="C7773" t="s">
        <v>25094</v>
      </c>
      <c r="D7773">
        <v>54</v>
      </c>
      <c r="E7773" t="s">
        <v>19</v>
      </c>
      <c r="F7773" t="s">
        <v>286</v>
      </c>
      <c r="G7773" s="1">
        <v>43910</v>
      </c>
      <c r="H7773" t="s">
        <v>45</v>
      </c>
      <c r="I7773" t="s">
        <v>60</v>
      </c>
      <c r="J7773" s="3" t="s">
        <v>25095</v>
      </c>
      <c r="K7773" t="s">
        <v>62</v>
      </c>
      <c r="M7773" t="s">
        <v>41</v>
      </c>
      <c r="N7773" t="s">
        <v>83</v>
      </c>
      <c r="R7773" t="str">
        <f t="shared" ca="1" si="121"/>
        <v>Sara</v>
      </c>
      <c r="S7773" t="str">
        <f>IFERROR(TEXT(DATEVALUE(LEFT(Table1[[#This Row],[Date of Purchase]],10)), "MMMM"), TEXT(Table1[[#This Row],[Date of Purchase]], "MMMM"))</f>
        <v>March</v>
      </c>
      <c r="T7773" t="str">
        <f>IF(OR(
  AND(Table1[[#This Row],[Ticket Priority]]="Critical", Table1[[#This Row],[Ticket Status]]&lt;&gt;"Closed"),
  AND(Table1[[#This Row],[Ticket Priority]]="High", Table1[[#This Row],[Ticket Status]]="Open")
), "Yes", "No")</f>
        <v>No</v>
      </c>
      <c r="U7773" s="4" t="str">
        <f>IF(Table1[[#This Row],[Ticket Status]]="Closed","Yes","No")</f>
        <v>No</v>
      </c>
      <c r="V7773" s="4" t="str">
        <f>IF(Table1[[#This Row],[Ticket Status]]="Pending Customer Response","Yes","No")</f>
        <v>No</v>
      </c>
      <c r="W7773" s="5">
        <f ca="1">COUNTIFS(Table1[Agent_name],Table1[[#This Row],[Agent_name]],Table1[Month],Table1[[#This Row],[Month]])/160</f>
        <v>0.55625000000000002</v>
      </c>
    </row>
    <row r="7774" spans="1:23" x14ac:dyDescent="0.25">
      <c r="A7774">
        <v>7773</v>
      </c>
      <c r="B7774" t="s">
        <v>25096</v>
      </c>
      <c r="C7774" t="s">
        <v>25097</v>
      </c>
      <c r="D7774">
        <v>52</v>
      </c>
      <c r="E7774" t="s">
        <v>58</v>
      </c>
      <c r="F7774" t="s">
        <v>339</v>
      </c>
      <c r="G7774" s="1">
        <v>44379</v>
      </c>
      <c r="H7774" t="s">
        <v>66</v>
      </c>
      <c r="I7774" t="s">
        <v>93</v>
      </c>
      <c r="J7774" s="3" t="s">
        <v>25098</v>
      </c>
      <c r="K7774" t="s">
        <v>24</v>
      </c>
      <c r="M7774" t="s">
        <v>89</v>
      </c>
      <c r="N7774" t="s">
        <v>55</v>
      </c>
      <c r="O7774" s="2">
        <v>45078.694560185184</v>
      </c>
      <c r="R7774" t="str">
        <f t="shared" ca="1" si="121"/>
        <v>Priya</v>
      </c>
      <c r="S7774" t="str">
        <f>IFERROR(TEXT(DATEVALUE(LEFT(Table1[[#This Row],[Date of Purchase]],10)), "MMMM"), TEXT(Table1[[#This Row],[Date of Purchase]], "MMMM"))</f>
        <v>July</v>
      </c>
      <c r="T7774" t="str">
        <f>IF(OR(
  AND(Table1[[#This Row],[Ticket Priority]]="Critical", Table1[[#This Row],[Ticket Status]]&lt;&gt;"Closed"),
  AND(Table1[[#This Row],[Ticket Priority]]="High", Table1[[#This Row],[Ticket Status]]="Open")
), "Yes", "No")</f>
        <v>No</v>
      </c>
      <c r="U7774" s="4" t="str">
        <f>IF(Table1[[#This Row],[Ticket Status]]="Closed","Yes","No")</f>
        <v>No</v>
      </c>
      <c r="V7774" s="4" t="str">
        <f>IF(Table1[[#This Row],[Ticket Status]]="Pending Customer Response","Yes","No")</f>
        <v>Yes</v>
      </c>
      <c r="W7774" s="5">
        <f ca="1">COUNTIFS(Table1[Agent_name],Table1[[#This Row],[Agent_name]],Table1[Month],Table1[[#This Row],[Month]])/160</f>
        <v>0.45</v>
      </c>
    </row>
    <row r="7775" spans="1:23" x14ac:dyDescent="0.25">
      <c r="A7775">
        <v>7774</v>
      </c>
      <c r="B7775" t="s">
        <v>25099</v>
      </c>
      <c r="C7775" t="s">
        <v>25100</v>
      </c>
      <c r="D7775">
        <v>22</v>
      </c>
      <c r="E7775" t="s">
        <v>58</v>
      </c>
      <c r="F7775" t="s">
        <v>157</v>
      </c>
      <c r="G7775" s="1">
        <v>43994</v>
      </c>
      <c r="H7775" t="s">
        <v>66</v>
      </c>
      <c r="I7775" t="s">
        <v>113</v>
      </c>
      <c r="J7775" s="3" t="s">
        <v>25101</v>
      </c>
      <c r="K7775" t="s">
        <v>62</v>
      </c>
      <c r="M7775" t="s">
        <v>25</v>
      </c>
      <c r="N7775" t="s">
        <v>83</v>
      </c>
      <c r="R7775" t="str">
        <f t="shared" ca="1" si="121"/>
        <v>Ravi</v>
      </c>
      <c r="S7775" t="str">
        <f>IFERROR(TEXT(DATEVALUE(LEFT(Table1[[#This Row],[Date of Purchase]],10)), "MMMM"), TEXT(Table1[[#This Row],[Date of Purchase]], "MMMM"))</f>
        <v>June</v>
      </c>
      <c r="T7775" t="str">
        <f>IF(OR(
  AND(Table1[[#This Row],[Ticket Priority]]="Critical", Table1[[#This Row],[Ticket Status]]&lt;&gt;"Closed"),
  AND(Table1[[#This Row],[Ticket Priority]]="High", Table1[[#This Row],[Ticket Status]]="Open")
), "Yes", "No")</f>
        <v>Yes</v>
      </c>
      <c r="U7775" s="4" t="str">
        <f>IF(Table1[[#This Row],[Ticket Status]]="Closed","Yes","No")</f>
        <v>No</v>
      </c>
      <c r="V7775" s="4" t="str">
        <f>IF(Table1[[#This Row],[Ticket Status]]="Pending Customer Response","Yes","No")</f>
        <v>No</v>
      </c>
      <c r="W7775" s="5">
        <f ca="1">COUNTIFS(Table1[Agent_name],Table1[[#This Row],[Agent_name]],Table1[Month],Table1[[#This Row],[Month]])/160</f>
        <v>0.58125000000000004</v>
      </c>
    </row>
    <row r="7776" spans="1:23" x14ac:dyDescent="0.25">
      <c r="A7776">
        <v>7775</v>
      </c>
      <c r="B7776" t="s">
        <v>25102</v>
      </c>
      <c r="C7776" t="s">
        <v>25103</v>
      </c>
      <c r="D7776">
        <v>55</v>
      </c>
      <c r="E7776" t="s">
        <v>29</v>
      </c>
      <c r="F7776" t="s">
        <v>125</v>
      </c>
      <c r="G7776" s="1">
        <v>44390</v>
      </c>
      <c r="H7776" t="s">
        <v>59</v>
      </c>
      <c r="I7776" t="s">
        <v>22</v>
      </c>
      <c r="J7776" s="3" t="s">
        <v>25104</v>
      </c>
      <c r="K7776" t="s">
        <v>39</v>
      </c>
      <c r="L7776" t="s">
        <v>25105</v>
      </c>
      <c r="M7776" t="s">
        <v>143</v>
      </c>
      <c r="N7776" t="s">
        <v>26</v>
      </c>
      <c r="O7776" s="2">
        <v>45078.808472222219</v>
      </c>
      <c r="P7776" s="2">
        <v>45078.936944444446</v>
      </c>
      <c r="Q7776">
        <v>2</v>
      </c>
      <c r="R7776" t="str">
        <f t="shared" ca="1" si="121"/>
        <v>Sara</v>
      </c>
      <c r="S7776" t="str">
        <f>IFERROR(TEXT(DATEVALUE(LEFT(Table1[[#This Row],[Date of Purchase]],10)), "MMMM"), TEXT(Table1[[#This Row],[Date of Purchase]], "MMMM"))</f>
        <v>July</v>
      </c>
      <c r="T7776" t="str">
        <f>IF(OR(
  AND(Table1[[#This Row],[Ticket Priority]]="Critical", Table1[[#This Row],[Ticket Status]]&lt;&gt;"Closed"),
  AND(Table1[[#This Row],[Ticket Priority]]="High", Table1[[#This Row],[Ticket Status]]="Open")
), "Yes", "No")</f>
        <v>No</v>
      </c>
      <c r="U7776" s="4" t="str">
        <f>IF(Table1[[#This Row],[Ticket Status]]="Closed","Yes","No")</f>
        <v>Yes</v>
      </c>
      <c r="V7776" s="4" t="str">
        <f>IF(Table1[[#This Row],[Ticket Status]]="Pending Customer Response","Yes","No")</f>
        <v>No</v>
      </c>
      <c r="W7776" s="5">
        <f ca="1">COUNTIFS(Table1[Agent_name],Table1[[#This Row],[Agent_name]],Table1[Month],Table1[[#This Row],[Month]])/160</f>
        <v>0.6875</v>
      </c>
    </row>
    <row r="7777" spans="1:23" x14ac:dyDescent="0.25">
      <c r="A7777">
        <v>7776</v>
      </c>
      <c r="B7777" t="s">
        <v>25106</v>
      </c>
      <c r="C7777" t="s">
        <v>25107</v>
      </c>
      <c r="D7777">
        <v>44</v>
      </c>
      <c r="E7777" t="s">
        <v>29</v>
      </c>
      <c r="F7777" t="s">
        <v>51</v>
      </c>
      <c r="G7777" s="1">
        <v>44225</v>
      </c>
      <c r="H7777" t="s">
        <v>66</v>
      </c>
      <c r="I7777" t="s">
        <v>60</v>
      </c>
      <c r="J7777" s="3" t="s">
        <v>25108</v>
      </c>
      <c r="K7777" t="s">
        <v>62</v>
      </c>
      <c r="M7777" t="s">
        <v>25</v>
      </c>
      <c r="N7777" t="s">
        <v>55</v>
      </c>
      <c r="R7777" t="str">
        <f t="shared" ca="1" si="121"/>
        <v>Aisha</v>
      </c>
      <c r="S7777" t="str">
        <f>IFERROR(TEXT(DATEVALUE(LEFT(Table1[[#This Row],[Date of Purchase]],10)), "MMMM"), TEXT(Table1[[#This Row],[Date of Purchase]], "MMMM"))</f>
        <v>January</v>
      </c>
      <c r="T7777" t="str">
        <f>IF(OR(
  AND(Table1[[#This Row],[Ticket Priority]]="Critical", Table1[[#This Row],[Ticket Status]]&lt;&gt;"Closed"),
  AND(Table1[[#This Row],[Ticket Priority]]="High", Table1[[#This Row],[Ticket Status]]="Open")
), "Yes", "No")</f>
        <v>Yes</v>
      </c>
      <c r="U7777" s="4" t="str">
        <f>IF(Table1[[#This Row],[Ticket Status]]="Closed","Yes","No")</f>
        <v>No</v>
      </c>
      <c r="V7777" s="4" t="str">
        <f>IF(Table1[[#This Row],[Ticket Status]]="Pending Customer Response","Yes","No")</f>
        <v>No</v>
      </c>
      <c r="W7777" s="5">
        <f ca="1">COUNTIFS(Table1[Agent_name],Table1[[#This Row],[Agent_name]],Table1[Month],Table1[[#This Row],[Month]])/160</f>
        <v>0.83125000000000004</v>
      </c>
    </row>
    <row r="7778" spans="1:23" x14ac:dyDescent="0.25">
      <c r="A7778">
        <v>7777</v>
      </c>
      <c r="B7778" t="s">
        <v>25109</v>
      </c>
      <c r="C7778" t="s">
        <v>25110</v>
      </c>
      <c r="D7778">
        <v>54</v>
      </c>
      <c r="E7778" t="s">
        <v>29</v>
      </c>
      <c r="F7778" t="s">
        <v>485</v>
      </c>
      <c r="G7778" s="1">
        <v>44180</v>
      </c>
      <c r="H7778" t="s">
        <v>66</v>
      </c>
      <c r="I7778" t="s">
        <v>72</v>
      </c>
      <c r="J7778" s="3" t="s">
        <v>25111</v>
      </c>
      <c r="K7778" t="s">
        <v>62</v>
      </c>
      <c r="M7778" t="s">
        <v>25</v>
      </c>
      <c r="N7778" t="s">
        <v>83</v>
      </c>
      <c r="R7778" t="str">
        <f t="shared" ca="1" si="121"/>
        <v>Aisha</v>
      </c>
      <c r="S7778" t="str">
        <f>IFERROR(TEXT(DATEVALUE(LEFT(Table1[[#This Row],[Date of Purchase]],10)), "MMMM"), TEXT(Table1[[#This Row],[Date of Purchase]], "MMMM"))</f>
        <v>December</v>
      </c>
      <c r="T7778" t="str">
        <f>IF(OR(
  AND(Table1[[#This Row],[Ticket Priority]]="Critical", Table1[[#This Row],[Ticket Status]]&lt;&gt;"Closed"),
  AND(Table1[[#This Row],[Ticket Priority]]="High", Table1[[#This Row],[Ticket Status]]="Open")
), "Yes", "No")</f>
        <v>Yes</v>
      </c>
      <c r="U7778" s="4" t="str">
        <f>IF(Table1[[#This Row],[Ticket Status]]="Closed","Yes","No")</f>
        <v>No</v>
      </c>
      <c r="V7778" s="4" t="str">
        <f>IF(Table1[[#This Row],[Ticket Status]]="Pending Customer Response","Yes","No")</f>
        <v>No</v>
      </c>
      <c r="W7778" s="5">
        <f ca="1">COUNTIFS(Table1[Agent_name],Table1[[#This Row],[Agent_name]],Table1[Month],Table1[[#This Row],[Month]])/160</f>
        <v>0.91249999999999998</v>
      </c>
    </row>
    <row r="7779" spans="1:23" x14ac:dyDescent="0.25">
      <c r="A7779">
        <v>7778</v>
      </c>
      <c r="B7779" t="s">
        <v>25112</v>
      </c>
      <c r="C7779" t="s">
        <v>25113</v>
      </c>
      <c r="D7779">
        <v>41</v>
      </c>
      <c r="E7779" t="s">
        <v>58</v>
      </c>
      <c r="F7779" t="s">
        <v>65</v>
      </c>
      <c r="G7779" s="1">
        <v>44255</v>
      </c>
      <c r="H7779" t="s">
        <v>67</v>
      </c>
      <c r="I7779" t="s">
        <v>52</v>
      </c>
      <c r="J7779" s="3" t="s">
        <v>3826</v>
      </c>
      <c r="K7779" t="s">
        <v>39</v>
      </c>
      <c r="L7779" t="s">
        <v>25114</v>
      </c>
      <c r="M7779" t="s">
        <v>41</v>
      </c>
      <c r="N7779" t="s">
        <v>33</v>
      </c>
      <c r="O7779" s="2">
        <v>45078.343923611108</v>
      </c>
      <c r="P7779" s="2">
        <v>45078.770312499997</v>
      </c>
      <c r="Q7779">
        <v>1</v>
      </c>
      <c r="R7779" t="str">
        <f t="shared" ca="1" si="121"/>
        <v>Karan</v>
      </c>
      <c r="S7779" t="str">
        <f>IFERROR(TEXT(DATEVALUE(LEFT(Table1[[#This Row],[Date of Purchase]],10)), "MMMM"), TEXT(Table1[[#This Row],[Date of Purchase]], "MMMM"))</f>
        <v>February</v>
      </c>
      <c r="T7779" t="str">
        <f>IF(OR(
  AND(Table1[[#This Row],[Ticket Priority]]="Critical", Table1[[#This Row],[Ticket Status]]&lt;&gt;"Closed"),
  AND(Table1[[#This Row],[Ticket Priority]]="High", Table1[[#This Row],[Ticket Status]]="Open")
), "Yes", "No")</f>
        <v>No</v>
      </c>
      <c r="U7779" s="4" t="str">
        <f>IF(Table1[[#This Row],[Ticket Status]]="Closed","Yes","No")</f>
        <v>Yes</v>
      </c>
      <c r="V7779" s="4" t="str">
        <f>IF(Table1[[#This Row],[Ticket Status]]="Pending Customer Response","Yes","No")</f>
        <v>No</v>
      </c>
      <c r="W7779" s="5">
        <f ca="1">COUNTIFS(Table1[Agent_name],Table1[[#This Row],[Agent_name]],Table1[Month],Table1[[#This Row],[Month]])/160</f>
        <v>0.17499999999999999</v>
      </c>
    </row>
    <row r="7780" spans="1:23" x14ac:dyDescent="0.25">
      <c r="A7780">
        <v>7779</v>
      </c>
      <c r="B7780" t="s">
        <v>25115</v>
      </c>
      <c r="C7780" t="s">
        <v>25116</v>
      </c>
      <c r="D7780">
        <v>58</v>
      </c>
      <c r="E7780" t="s">
        <v>19</v>
      </c>
      <c r="F7780" t="s">
        <v>76</v>
      </c>
      <c r="G7780" s="1">
        <v>44088</v>
      </c>
      <c r="H7780" t="s">
        <v>59</v>
      </c>
      <c r="I7780" t="s">
        <v>46</v>
      </c>
      <c r="J7780" s="3" t="s">
        <v>25117</v>
      </c>
      <c r="K7780" t="s">
        <v>39</v>
      </c>
      <c r="L7780" t="s">
        <v>25118</v>
      </c>
      <c r="M7780" t="s">
        <v>89</v>
      </c>
      <c r="N7780" t="s">
        <v>55</v>
      </c>
      <c r="O7780" s="2">
        <v>45078.91337962963</v>
      </c>
      <c r="P7780" s="2">
        <v>45078.254351851851</v>
      </c>
      <c r="Q7780">
        <v>2</v>
      </c>
      <c r="R7780" t="str">
        <f t="shared" ca="1" si="121"/>
        <v>Priya</v>
      </c>
      <c r="S7780" t="str">
        <f>IFERROR(TEXT(DATEVALUE(LEFT(Table1[[#This Row],[Date of Purchase]],10)), "MMMM"), TEXT(Table1[[#This Row],[Date of Purchase]], "MMMM"))</f>
        <v>September</v>
      </c>
      <c r="T7780" t="str">
        <f>IF(OR(
  AND(Table1[[#This Row],[Ticket Priority]]="Critical", Table1[[#This Row],[Ticket Status]]&lt;&gt;"Closed"),
  AND(Table1[[#This Row],[Ticket Priority]]="High", Table1[[#This Row],[Ticket Status]]="Open")
), "Yes", "No")</f>
        <v>No</v>
      </c>
      <c r="U7780" s="4" t="str">
        <f>IF(Table1[[#This Row],[Ticket Status]]="Closed","Yes","No")</f>
        <v>Yes</v>
      </c>
      <c r="V7780" s="4" t="str">
        <f>IF(Table1[[#This Row],[Ticket Status]]="Pending Customer Response","Yes","No")</f>
        <v>No</v>
      </c>
      <c r="W7780" s="5">
        <f ca="1">COUNTIFS(Table1[Agent_name],Table1[[#This Row],[Agent_name]],Table1[Month],Table1[[#This Row],[Month]])/160</f>
        <v>0.53125</v>
      </c>
    </row>
    <row r="7781" spans="1:23" x14ac:dyDescent="0.25">
      <c r="A7781">
        <v>7780</v>
      </c>
      <c r="B7781" t="s">
        <v>25119</v>
      </c>
      <c r="C7781" t="s">
        <v>25120</v>
      </c>
      <c r="D7781">
        <v>34</v>
      </c>
      <c r="E7781" t="s">
        <v>19</v>
      </c>
      <c r="F7781" t="s">
        <v>129</v>
      </c>
      <c r="G7781" s="1">
        <v>44183</v>
      </c>
      <c r="H7781" t="s">
        <v>66</v>
      </c>
      <c r="I7781" t="s">
        <v>52</v>
      </c>
      <c r="J7781" s="3" t="s">
        <v>25121</v>
      </c>
      <c r="K7781" t="s">
        <v>62</v>
      </c>
      <c r="M7781" t="s">
        <v>41</v>
      </c>
      <c r="N7781" t="s">
        <v>55</v>
      </c>
      <c r="R7781" t="str">
        <f t="shared" ca="1" si="121"/>
        <v>Karan</v>
      </c>
      <c r="S7781" t="str">
        <f>IFERROR(TEXT(DATEVALUE(LEFT(Table1[[#This Row],[Date of Purchase]],10)), "MMMM"), TEXT(Table1[[#This Row],[Date of Purchase]], "MMMM"))</f>
        <v>December</v>
      </c>
      <c r="T7781" t="str">
        <f>IF(OR(
  AND(Table1[[#This Row],[Ticket Priority]]="Critical", Table1[[#This Row],[Ticket Status]]&lt;&gt;"Closed"),
  AND(Table1[[#This Row],[Ticket Priority]]="High", Table1[[#This Row],[Ticket Status]]="Open")
), "Yes", "No")</f>
        <v>No</v>
      </c>
      <c r="U7781" s="4" t="str">
        <f>IF(Table1[[#This Row],[Ticket Status]]="Closed","Yes","No")</f>
        <v>No</v>
      </c>
      <c r="V7781" s="4" t="str">
        <f>IF(Table1[[#This Row],[Ticket Status]]="Pending Customer Response","Yes","No")</f>
        <v>No</v>
      </c>
      <c r="W7781" s="5">
        <f ca="1">COUNTIFS(Table1[Agent_name],Table1[[#This Row],[Agent_name]],Table1[Month],Table1[[#This Row],[Month]])/160</f>
        <v>0.18124999999999999</v>
      </c>
    </row>
    <row r="7782" spans="1:23" x14ac:dyDescent="0.25">
      <c r="A7782">
        <v>7781</v>
      </c>
      <c r="B7782" t="s">
        <v>25122</v>
      </c>
      <c r="C7782" t="s">
        <v>25123</v>
      </c>
      <c r="D7782">
        <v>33</v>
      </c>
      <c r="E7782" t="s">
        <v>29</v>
      </c>
      <c r="F7782" t="s">
        <v>207</v>
      </c>
      <c r="G7782" s="1">
        <v>44470</v>
      </c>
      <c r="H7782" t="s">
        <v>59</v>
      </c>
      <c r="I7782" t="s">
        <v>31</v>
      </c>
      <c r="J7782" s="3" t="s">
        <v>25124</v>
      </c>
      <c r="K7782" t="s">
        <v>24</v>
      </c>
      <c r="M7782" t="s">
        <v>25</v>
      </c>
      <c r="N7782" t="s">
        <v>83</v>
      </c>
      <c r="O7782" s="2">
        <v>45078.122453703705</v>
      </c>
      <c r="R7782" t="str">
        <f t="shared" ca="1" si="121"/>
        <v>Divya</v>
      </c>
      <c r="S7782" t="str">
        <f>IFERROR(TEXT(DATEVALUE(LEFT(Table1[[#This Row],[Date of Purchase]],10)), "MMMM"), TEXT(Table1[[#This Row],[Date of Purchase]], "MMMM"))</f>
        <v>October</v>
      </c>
      <c r="T7782" t="str">
        <f>IF(OR(
  AND(Table1[[#This Row],[Ticket Priority]]="Critical", Table1[[#This Row],[Ticket Status]]&lt;&gt;"Closed"),
  AND(Table1[[#This Row],[Ticket Priority]]="High", Table1[[#This Row],[Ticket Status]]="Open")
), "Yes", "No")</f>
        <v>Yes</v>
      </c>
      <c r="U7782" s="4" t="str">
        <f>IF(Table1[[#This Row],[Ticket Status]]="Closed","Yes","No")</f>
        <v>No</v>
      </c>
      <c r="V7782" s="4" t="str">
        <f>IF(Table1[[#This Row],[Ticket Status]]="Pending Customer Response","Yes","No")</f>
        <v>Yes</v>
      </c>
      <c r="W7782" s="5">
        <f ca="1">COUNTIFS(Table1[Agent_name],Table1[[#This Row],[Agent_name]],Table1[Month],Table1[[#This Row],[Month]])/160</f>
        <v>0.25</v>
      </c>
    </row>
    <row r="7783" spans="1:23" x14ac:dyDescent="0.25">
      <c r="A7783">
        <v>7782</v>
      </c>
      <c r="B7783" t="s">
        <v>25125</v>
      </c>
      <c r="C7783" t="s">
        <v>25126</v>
      </c>
      <c r="D7783">
        <v>46</v>
      </c>
      <c r="E7783" t="s">
        <v>19</v>
      </c>
      <c r="F7783" t="s">
        <v>92</v>
      </c>
      <c r="G7783" s="1">
        <v>44462</v>
      </c>
      <c r="H7783" t="s">
        <v>66</v>
      </c>
      <c r="I7783" t="s">
        <v>22</v>
      </c>
      <c r="J7783" s="3" t="s">
        <v>25127</v>
      </c>
      <c r="K7783" t="s">
        <v>62</v>
      </c>
      <c r="M7783" t="s">
        <v>41</v>
      </c>
      <c r="N7783" t="s">
        <v>26</v>
      </c>
      <c r="R7783" t="str">
        <f t="shared" ca="1" si="121"/>
        <v>Aisha</v>
      </c>
      <c r="S7783" t="str">
        <f>IFERROR(TEXT(DATEVALUE(LEFT(Table1[[#This Row],[Date of Purchase]],10)), "MMMM"), TEXT(Table1[[#This Row],[Date of Purchase]], "MMMM"))</f>
        <v>September</v>
      </c>
      <c r="T7783" t="str">
        <f>IF(OR(
  AND(Table1[[#This Row],[Ticket Priority]]="Critical", Table1[[#This Row],[Ticket Status]]&lt;&gt;"Closed"),
  AND(Table1[[#This Row],[Ticket Priority]]="High", Table1[[#This Row],[Ticket Status]]="Open")
), "Yes", "No")</f>
        <v>No</v>
      </c>
      <c r="U7783" s="4" t="str">
        <f>IF(Table1[[#This Row],[Ticket Status]]="Closed","Yes","No")</f>
        <v>No</v>
      </c>
      <c r="V7783" s="4" t="str">
        <f>IF(Table1[[#This Row],[Ticket Status]]="Pending Customer Response","Yes","No")</f>
        <v>No</v>
      </c>
      <c r="W7783" s="5">
        <f ca="1">COUNTIFS(Table1[Agent_name],Table1[[#This Row],[Agent_name]],Table1[Month],Table1[[#This Row],[Month]])/160</f>
        <v>0.86250000000000004</v>
      </c>
    </row>
    <row r="7784" spans="1:23" x14ac:dyDescent="0.25">
      <c r="A7784">
        <v>7783</v>
      </c>
      <c r="B7784" t="s">
        <v>25128</v>
      </c>
      <c r="C7784" t="s">
        <v>25129</v>
      </c>
      <c r="D7784">
        <v>25</v>
      </c>
      <c r="E7784" t="s">
        <v>29</v>
      </c>
      <c r="F7784" t="s">
        <v>112</v>
      </c>
      <c r="G7784" s="1">
        <v>44405</v>
      </c>
      <c r="H7784" t="s">
        <v>66</v>
      </c>
      <c r="I7784" t="s">
        <v>60</v>
      </c>
      <c r="J7784" s="3" t="s">
        <v>25130</v>
      </c>
      <c r="K7784" t="s">
        <v>39</v>
      </c>
      <c r="L7784" t="s">
        <v>25131</v>
      </c>
      <c r="M7784" t="s">
        <v>25</v>
      </c>
      <c r="N7784" t="s">
        <v>26</v>
      </c>
      <c r="O7784" s="2">
        <v>45078.762766203705</v>
      </c>
      <c r="P7784" s="2">
        <v>45078.740543981483</v>
      </c>
      <c r="Q7784">
        <v>4</v>
      </c>
      <c r="R7784" t="str">
        <f t="shared" ca="1" si="121"/>
        <v>Sara</v>
      </c>
      <c r="S7784" t="str">
        <f>IFERROR(TEXT(DATEVALUE(LEFT(Table1[[#This Row],[Date of Purchase]],10)), "MMMM"), TEXT(Table1[[#This Row],[Date of Purchase]], "MMMM"))</f>
        <v>July</v>
      </c>
      <c r="T7784" t="str">
        <f>IF(OR(
  AND(Table1[[#This Row],[Ticket Priority]]="Critical", Table1[[#This Row],[Ticket Status]]&lt;&gt;"Closed"),
  AND(Table1[[#This Row],[Ticket Priority]]="High", Table1[[#This Row],[Ticket Status]]="Open")
), "Yes", "No")</f>
        <v>No</v>
      </c>
      <c r="U7784" s="4" t="str">
        <f>IF(Table1[[#This Row],[Ticket Status]]="Closed","Yes","No")</f>
        <v>Yes</v>
      </c>
      <c r="V7784" s="4" t="str">
        <f>IF(Table1[[#This Row],[Ticket Status]]="Pending Customer Response","Yes","No")</f>
        <v>No</v>
      </c>
      <c r="W7784" s="5">
        <f ca="1">COUNTIFS(Table1[Agent_name],Table1[[#This Row],[Agent_name]],Table1[Month],Table1[[#This Row],[Month]])/160</f>
        <v>0.6875</v>
      </c>
    </row>
    <row r="7785" spans="1:23" x14ac:dyDescent="0.25">
      <c r="A7785">
        <v>7784</v>
      </c>
      <c r="B7785" t="s">
        <v>25132</v>
      </c>
      <c r="C7785" t="s">
        <v>25133</v>
      </c>
      <c r="D7785">
        <v>54</v>
      </c>
      <c r="E7785" t="s">
        <v>58</v>
      </c>
      <c r="F7785" t="s">
        <v>286</v>
      </c>
      <c r="G7785" s="1">
        <v>44084</v>
      </c>
      <c r="H7785" t="s">
        <v>21</v>
      </c>
      <c r="I7785" t="s">
        <v>37</v>
      </c>
      <c r="J7785" s="3" t="s">
        <v>25134</v>
      </c>
      <c r="K7785" t="s">
        <v>62</v>
      </c>
      <c r="M7785" t="s">
        <v>41</v>
      </c>
      <c r="N7785" t="s">
        <v>33</v>
      </c>
      <c r="R7785" t="str">
        <f t="shared" ca="1" si="121"/>
        <v>Priya</v>
      </c>
      <c r="S7785" t="str">
        <f>IFERROR(TEXT(DATEVALUE(LEFT(Table1[[#This Row],[Date of Purchase]],10)), "MMMM"), TEXT(Table1[[#This Row],[Date of Purchase]], "MMMM"))</f>
        <v>September</v>
      </c>
      <c r="T7785" t="str">
        <f>IF(OR(
  AND(Table1[[#This Row],[Ticket Priority]]="Critical", Table1[[#This Row],[Ticket Status]]&lt;&gt;"Closed"),
  AND(Table1[[#This Row],[Ticket Priority]]="High", Table1[[#This Row],[Ticket Status]]="Open")
), "Yes", "No")</f>
        <v>No</v>
      </c>
      <c r="U7785" s="4" t="str">
        <f>IF(Table1[[#This Row],[Ticket Status]]="Closed","Yes","No")</f>
        <v>No</v>
      </c>
      <c r="V7785" s="4" t="str">
        <f>IF(Table1[[#This Row],[Ticket Status]]="Pending Customer Response","Yes","No")</f>
        <v>No</v>
      </c>
      <c r="W7785" s="5">
        <f ca="1">COUNTIFS(Table1[Agent_name],Table1[[#This Row],[Agent_name]],Table1[Month],Table1[[#This Row],[Month]])/160</f>
        <v>0.53125</v>
      </c>
    </row>
    <row r="7786" spans="1:23" x14ac:dyDescent="0.25">
      <c r="A7786">
        <v>7785</v>
      </c>
      <c r="B7786" t="s">
        <v>25135</v>
      </c>
      <c r="C7786" t="s">
        <v>25136</v>
      </c>
      <c r="D7786">
        <v>66</v>
      </c>
      <c r="E7786" t="s">
        <v>58</v>
      </c>
      <c r="F7786" t="s">
        <v>242</v>
      </c>
      <c r="G7786" s="1">
        <v>44036</v>
      </c>
      <c r="H7786" t="s">
        <v>59</v>
      </c>
      <c r="I7786" t="s">
        <v>37</v>
      </c>
      <c r="J7786" s="3" t="s">
        <v>25137</v>
      </c>
      <c r="K7786" t="s">
        <v>24</v>
      </c>
      <c r="M7786" t="s">
        <v>89</v>
      </c>
      <c r="N7786" t="s">
        <v>26</v>
      </c>
      <c r="O7786" s="2">
        <v>45078.726689814815</v>
      </c>
      <c r="R7786" t="str">
        <f t="shared" ca="1" si="121"/>
        <v>Mohit</v>
      </c>
      <c r="S7786" t="str">
        <f>IFERROR(TEXT(DATEVALUE(LEFT(Table1[[#This Row],[Date of Purchase]],10)), "MMMM"), TEXT(Table1[[#This Row],[Date of Purchase]], "MMMM"))</f>
        <v>July</v>
      </c>
      <c r="T7786" t="str">
        <f>IF(OR(
  AND(Table1[[#This Row],[Ticket Priority]]="Critical", Table1[[#This Row],[Ticket Status]]&lt;&gt;"Closed"),
  AND(Table1[[#This Row],[Ticket Priority]]="High", Table1[[#This Row],[Ticket Status]]="Open")
), "Yes", "No")</f>
        <v>No</v>
      </c>
      <c r="U7786" s="4" t="str">
        <f>IF(Table1[[#This Row],[Ticket Status]]="Closed","Yes","No")</f>
        <v>No</v>
      </c>
      <c r="V7786" s="4" t="str">
        <f>IF(Table1[[#This Row],[Ticket Status]]="Pending Customer Response","Yes","No")</f>
        <v>Yes</v>
      </c>
      <c r="W7786" s="5">
        <f ca="1">COUNTIFS(Table1[Agent_name],Table1[[#This Row],[Agent_name]],Table1[Month],Table1[[#This Row],[Month]])/160</f>
        <v>0.53125</v>
      </c>
    </row>
    <row r="7787" spans="1:23" x14ac:dyDescent="0.25">
      <c r="A7787">
        <v>7786</v>
      </c>
      <c r="B7787" t="s">
        <v>25138</v>
      </c>
      <c r="C7787" t="s">
        <v>25139</v>
      </c>
      <c r="D7787">
        <v>60</v>
      </c>
      <c r="E7787" t="s">
        <v>19</v>
      </c>
      <c r="F7787" t="s">
        <v>397</v>
      </c>
      <c r="G7787" s="1">
        <v>44010</v>
      </c>
      <c r="H7787" t="s">
        <v>21</v>
      </c>
      <c r="I7787" t="s">
        <v>37</v>
      </c>
      <c r="J7787" s="3" t="s">
        <v>25140</v>
      </c>
      <c r="K7787" t="s">
        <v>62</v>
      </c>
      <c r="M7787" t="s">
        <v>143</v>
      </c>
      <c r="N7787" t="s">
        <v>33</v>
      </c>
      <c r="R7787" t="str">
        <f t="shared" ca="1" si="121"/>
        <v>Mohit</v>
      </c>
      <c r="S7787" t="str">
        <f>IFERROR(TEXT(DATEVALUE(LEFT(Table1[[#This Row],[Date of Purchase]],10)), "MMMM"), TEXT(Table1[[#This Row],[Date of Purchase]], "MMMM"))</f>
        <v>June</v>
      </c>
      <c r="T7787" t="str">
        <f>IF(OR(
  AND(Table1[[#This Row],[Ticket Priority]]="Critical", Table1[[#This Row],[Ticket Status]]&lt;&gt;"Closed"),
  AND(Table1[[#This Row],[Ticket Priority]]="High", Table1[[#This Row],[Ticket Status]]="Open")
), "Yes", "No")</f>
        <v>No</v>
      </c>
      <c r="U7787" s="4" t="str">
        <f>IF(Table1[[#This Row],[Ticket Status]]="Closed","Yes","No")</f>
        <v>No</v>
      </c>
      <c r="V7787" s="4" t="str">
        <f>IF(Table1[[#This Row],[Ticket Status]]="Pending Customer Response","Yes","No")</f>
        <v>No</v>
      </c>
      <c r="W7787" s="5">
        <f ca="1">COUNTIFS(Table1[Agent_name],Table1[[#This Row],[Agent_name]],Table1[Month],Table1[[#This Row],[Month]])/160</f>
        <v>0.41875000000000001</v>
      </c>
    </row>
    <row r="7788" spans="1:23" x14ac:dyDescent="0.25">
      <c r="A7788">
        <v>7787</v>
      </c>
      <c r="B7788" t="s">
        <v>25141</v>
      </c>
      <c r="C7788" t="s">
        <v>25142</v>
      </c>
      <c r="D7788">
        <v>21</v>
      </c>
      <c r="E7788" t="s">
        <v>29</v>
      </c>
      <c r="F7788" t="s">
        <v>51</v>
      </c>
      <c r="G7788" s="1">
        <v>44321</v>
      </c>
      <c r="H7788" t="s">
        <v>21</v>
      </c>
      <c r="I7788" t="s">
        <v>113</v>
      </c>
      <c r="J7788" s="3" t="s">
        <v>25143</v>
      </c>
      <c r="K7788" t="s">
        <v>62</v>
      </c>
      <c r="M7788" t="s">
        <v>41</v>
      </c>
      <c r="N7788" t="s">
        <v>55</v>
      </c>
      <c r="R7788" t="str">
        <f t="shared" ca="1" si="121"/>
        <v>Aisha</v>
      </c>
      <c r="S7788" t="str">
        <f>IFERROR(TEXT(DATEVALUE(LEFT(Table1[[#This Row],[Date of Purchase]],10)), "MMMM"), TEXT(Table1[[#This Row],[Date of Purchase]], "MMMM"))</f>
        <v>May</v>
      </c>
      <c r="T7788" t="str">
        <f>IF(OR(
  AND(Table1[[#This Row],[Ticket Priority]]="Critical", Table1[[#This Row],[Ticket Status]]&lt;&gt;"Closed"),
  AND(Table1[[#This Row],[Ticket Priority]]="High", Table1[[#This Row],[Ticket Status]]="Open")
), "Yes", "No")</f>
        <v>No</v>
      </c>
      <c r="U7788" s="4" t="str">
        <f>IF(Table1[[#This Row],[Ticket Status]]="Closed","Yes","No")</f>
        <v>No</v>
      </c>
      <c r="V7788" s="4" t="str">
        <f>IF(Table1[[#This Row],[Ticket Status]]="Pending Customer Response","Yes","No")</f>
        <v>No</v>
      </c>
      <c r="W7788" s="5">
        <f ca="1">COUNTIFS(Table1[Agent_name],Table1[[#This Row],[Agent_name]],Table1[Month],Table1[[#This Row],[Month]])/160</f>
        <v>0.93125000000000002</v>
      </c>
    </row>
    <row r="7789" spans="1:23" x14ac:dyDescent="0.25">
      <c r="A7789">
        <v>7788</v>
      </c>
      <c r="B7789" t="s">
        <v>25144</v>
      </c>
      <c r="C7789" t="s">
        <v>25145</v>
      </c>
      <c r="D7789">
        <v>59</v>
      </c>
      <c r="E7789" t="s">
        <v>29</v>
      </c>
      <c r="F7789" t="s">
        <v>655</v>
      </c>
      <c r="G7789" s="1">
        <v>44386</v>
      </c>
      <c r="H7789" t="s">
        <v>59</v>
      </c>
      <c r="I7789" t="s">
        <v>77</v>
      </c>
      <c r="J7789" s="3" t="s">
        <v>25146</v>
      </c>
      <c r="K7789" t="s">
        <v>62</v>
      </c>
      <c r="M7789" t="s">
        <v>143</v>
      </c>
      <c r="N7789" t="s">
        <v>83</v>
      </c>
      <c r="R7789" t="str">
        <f t="shared" ca="1" si="121"/>
        <v>Arjun</v>
      </c>
      <c r="S7789" t="str">
        <f>IFERROR(TEXT(DATEVALUE(LEFT(Table1[[#This Row],[Date of Purchase]],10)), "MMMM"), TEXT(Table1[[#This Row],[Date of Purchase]], "MMMM"))</f>
        <v>July</v>
      </c>
      <c r="T7789" t="str">
        <f>IF(OR(
  AND(Table1[[#This Row],[Ticket Priority]]="Critical", Table1[[#This Row],[Ticket Status]]&lt;&gt;"Closed"),
  AND(Table1[[#This Row],[Ticket Priority]]="High", Table1[[#This Row],[Ticket Status]]="Open")
), "Yes", "No")</f>
        <v>No</v>
      </c>
      <c r="U7789" s="4" t="str">
        <f>IF(Table1[[#This Row],[Ticket Status]]="Closed","Yes","No")</f>
        <v>No</v>
      </c>
      <c r="V7789" s="4" t="str">
        <f>IF(Table1[[#This Row],[Ticket Status]]="Pending Customer Response","Yes","No")</f>
        <v>No</v>
      </c>
      <c r="W7789" s="5">
        <f ca="1">COUNTIFS(Table1[Agent_name],Table1[[#This Row],[Agent_name]],Table1[Month],Table1[[#This Row],[Month]])/160</f>
        <v>0.2</v>
      </c>
    </row>
    <row r="7790" spans="1:23" x14ac:dyDescent="0.25">
      <c r="A7790">
        <v>7789</v>
      </c>
      <c r="B7790" t="s">
        <v>25147</v>
      </c>
      <c r="C7790" t="s">
        <v>25148</v>
      </c>
      <c r="D7790">
        <v>30</v>
      </c>
      <c r="E7790" t="s">
        <v>58</v>
      </c>
      <c r="F7790" t="s">
        <v>421</v>
      </c>
      <c r="G7790" s="1">
        <v>44355</v>
      </c>
      <c r="H7790" t="s">
        <v>21</v>
      </c>
      <c r="I7790" t="s">
        <v>22</v>
      </c>
      <c r="J7790" s="3" t="s">
        <v>25149</v>
      </c>
      <c r="K7790" t="s">
        <v>39</v>
      </c>
      <c r="L7790" t="s">
        <v>25150</v>
      </c>
      <c r="M7790" t="s">
        <v>41</v>
      </c>
      <c r="N7790" t="s">
        <v>55</v>
      </c>
      <c r="O7790" s="2">
        <v>45078.396898148145</v>
      </c>
      <c r="P7790" s="2">
        <v>45078.526064814818</v>
      </c>
      <c r="Q7790">
        <v>5</v>
      </c>
      <c r="R7790" t="str">
        <f t="shared" ca="1" si="121"/>
        <v>Meera</v>
      </c>
      <c r="S7790" t="str">
        <f>IFERROR(TEXT(DATEVALUE(LEFT(Table1[[#This Row],[Date of Purchase]],10)), "MMMM"), TEXT(Table1[[#This Row],[Date of Purchase]], "MMMM"))</f>
        <v>June</v>
      </c>
      <c r="T7790" t="str">
        <f>IF(OR(
  AND(Table1[[#This Row],[Ticket Priority]]="Critical", Table1[[#This Row],[Ticket Status]]&lt;&gt;"Closed"),
  AND(Table1[[#This Row],[Ticket Priority]]="High", Table1[[#This Row],[Ticket Status]]="Open")
), "Yes", "No")</f>
        <v>No</v>
      </c>
      <c r="U7790" s="4" t="str">
        <f>IF(Table1[[#This Row],[Ticket Status]]="Closed","Yes","No")</f>
        <v>Yes</v>
      </c>
      <c r="V7790" s="4" t="str">
        <f>IF(Table1[[#This Row],[Ticket Status]]="Pending Customer Response","Yes","No")</f>
        <v>No</v>
      </c>
      <c r="W7790" s="5">
        <f ca="1">COUNTIFS(Table1[Agent_name],Table1[[#This Row],[Agent_name]],Table1[Month],Table1[[#This Row],[Month]])/160</f>
        <v>0.13125000000000001</v>
      </c>
    </row>
    <row r="7791" spans="1:23" x14ac:dyDescent="0.25">
      <c r="A7791">
        <v>7790</v>
      </c>
      <c r="B7791" t="s">
        <v>25151</v>
      </c>
      <c r="C7791" t="s">
        <v>25152</v>
      </c>
      <c r="D7791">
        <v>61</v>
      </c>
      <c r="E7791" t="s">
        <v>58</v>
      </c>
      <c r="F7791" t="s">
        <v>161</v>
      </c>
      <c r="G7791" s="1">
        <v>44432</v>
      </c>
      <c r="H7791" t="s">
        <v>67</v>
      </c>
      <c r="I7791" t="s">
        <v>22</v>
      </c>
      <c r="J7791" s="3" t="s">
        <v>25153</v>
      </c>
      <c r="K7791" t="s">
        <v>24</v>
      </c>
      <c r="M7791" t="s">
        <v>25</v>
      </c>
      <c r="N7791" t="s">
        <v>26</v>
      </c>
      <c r="O7791" s="2">
        <v>45078.209409722222</v>
      </c>
      <c r="R7791" t="str">
        <f t="shared" ca="1" si="121"/>
        <v>Aisha</v>
      </c>
      <c r="S7791" t="str">
        <f>IFERROR(TEXT(DATEVALUE(LEFT(Table1[[#This Row],[Date of Purchase]],10)), "MMMM"), TEXT(Table1[[#This Row],[Date of Purchase]], "MMMM"))</f>
        <v>August</v>
      </c>
      <c r="T7791" t="str">
        <f>IF(OR(
  AND(Table1[[#This Row],[Ticket Priority]]="Critical", Table1[[#This Row],[Ticket Status]]&lt;&gt;"Closed"),
  AND(Table1[[#This Row],[Ticket Priority]]="High", Table1[[#This Row],[Ticket Status]]="Open")
), "Yes", "No")</f>
        <v>Yes</v>
      </c>
      <c r="U7791" s="4" t="str">
        <f>IF(Table1[[#This Row],[Ticket Status]]="Closed","Yes","No")</f>
        <v>No</v>
      </c>
      <c r="V7791" s="4" t="str">
        <f>IF(Table1[[#This Row],[Ticket Status]]="Pending Customer Response","Yes","No")</f>
        <v>Yes</v>
      </c>
      <c r="W7791" s="5">
        <f ca="1">COUNTIFS(Table1[Agent_name],Table1[[#This Row],[Agent_name]],Table1[Month],Table1[[#This Row],[Month]])/160</f>
        <v>0.86250000000000004</v>
      </c>
    </row>
    <row r="7792" spans="1:23" x14ac:dyDescent="0.25">
      <c r="A7792">
        <v>7791</v>
      </c>
      <c r="B7792" t="s">
        <v>25154</v>
      </c>
      <c r="C7792" t="s">
        <v>25155</v>
      </c>
      <c r="D7792">
        <v>66</v>
      </c>
      <c r="E7792" t="s">
        <v>58</v>
      </c>
      <c r="F7792" t="s">
        <v>71</v>
      </c>
      <c r="G7792" s="1">
        <v>44330</v>
      </c>
      <c r="H7792" t="s">
        <v>21</v>
      </c>
      <c r="I7792" t="s">
        <v>59</v>
      </c>
      <c r="J7792" s="3" t="s">
        <v>25156</v>
      </c>
      <c r="K7792" t="s">
        <v>62</v>
      </c>
      <c r="M7792" t="s">
        <v>143</v>
      </c>
      <c r="N7792" t="s">
        <v>26</v>
      </c>
      <c r="R7792" t="str">
        <f t="shared" ca="1" si="121"/>
        <v>Neha</v>
      </c>
      <c r="S7792" t="str">
        <f>IFERROR(TEXT(DATEVALUE(LEFT(Table1[[#This Row],[Date of Purchase]],10)), "MMMM"), TEXT(Table1[[#This Row],[Date of Purchase]], "MMMM"))</f>
        <v>May</v>
      </c>
      <c r="T7792" t="str">
        <f>IF(OR(
  AND(Table1[[#This Row],[Ticket Priority]]="Critical", Table1[[#This Row],[Ticket Status]]&lt;&gt;"Closed"),
  AND(Table1[[#This Row],[Ticket Priority]]="High", Table1[[#This Row],[Ticket Status]]="Open")
), "Yes", "No")</f>
        <v>No</v>
      </c>
      <c r="U7792" s="4" t="str">
        <f>IF(Table1[[#This Row],[Ticket Status]]="Closed","Yes","No")</f>
        <v>No</v>
      </c>
      <c r="V7792" s="4" t="str">
        <f>IF(Table1[[#This Row],[Ticket Status]]="Pending Customer Response","Yes","No")</f>
        <v>No</v>
      </c>
      <c r="W7792" s="5">
        <f ca="1">COUNTIFS(Table1[Agent_name],Table1[[#This Row],[Agent_name]],Table1[Month],Table1[[#This Row],[Month]])/160</f>
        <v>0.20624999999999999</v>
      </c>
    </row>
    <row r="7793" spans="1:23" x14ac:dyDescent="0.25">
      <c r="A7793">
        <v>7792</v>
      </c>
      <c r="B7793" t="s">
        <v>25157</v>
      </c>
      <c r="C7793" t="s">
        <v>25158</v>
      </c>
      <c r="D7793">
        <v>46</v>
      </c>
      <c r="E7793" t="s">
        <v>58</v>
      </c>
      <c r="F7793" t="s">
        <v>286</v>
      </c>
      <c r="G7793" s="1">
        <v>44345</v>
      </c>
      <c r="H7793" t="s">
        <v>66</v>
      </c>
      <c r="I7793" t="s">
        <v>59</v>
      </c>
      <c r="J7793" s="3" t="s">
        <v>25159</v>
      </c>
      <c r="K7793" t="s">
        <v>62</v>
      </c>
      <c r="M7793" t="s">
        <v>143</v>
      </c>
      <c r="N7793" t="s">
        <v>55</v>
      </c>
      <c r="R7793" t="str">
        <f t="shared" ca="1" si="121"/>
        <v>Aisha</v>
      </c>
      <c r="S7793" t="str">
        <f>IFERROR(TEXT(DATEVALUE(LEFT(Table1[[#This Row],[Date of Purchase]],10)), "MMMM"), TEXT(Table1[[#This Row],[Date of Purchase]], "MMMM"))</f>
        <v>May</v>
      </c>
      <c r="T7793" t="str">
        <f>IF(OR(
  AND(Table1[[#This Row],[Ticket Priority]]="Critical", Table1[[#This Row],[Ticket Status]]&lt;&gt;"Closed"),
  AND(Table1[[#This Row],[Ticket Priority]]="High", Table1[[#This Row],[Ticket Status]]="Open")
), "Yes", "No")</f>
        <v>No</v>
      </c>
      <c r="U7793" s="4" t="str">
        <f>IF(Table1[[#This Row],[Ticket Status]]="Closed","Yes","No")</f>
        <v>No</v>
      </c>
      <c r="V7793" s="4" t="str">
        <f>IF(Table1[[#This Row],[Ticket Status]]="Pending Customer Response","Yes","No")</f>
        <v>No</v>
      </c>
      <c r="W7793" s="5">
        <f ca="1">COUNTIFS(Table1[Agent_name],Table1[[#This Row],[Agent_name]],Table1[Month],Table1[[#This Row],[Month]])/160</f>
        <v>0.93125000000000002</v>
      </c>
    </row>
    <row r="7794" spans="1:23" x14ac:dyDescent="0.25">
      <c r="A7794">
        <v>7793</v>
      </c>
      <c r="B7794" t="s">
        <v>25160</v>
      </c>
      <c r="C7794" t="s">
        <v>25161</v>
      </c>
      <c r="D7794">
        <v>45</v>
      </c>
      <c r="E7794" t="s">
        <v>29</v>
      </c>
      <c r="F7794" t="s">
        <v>44</v>
      </c>
      <c r="G7794" s="1">
        <v>44370</v>
      </c>
      <c r="H7794" t="s">
        <v>21</v>
      </c>
      <c r="I7794" t="s">
        <v>99</v>
      </c>
      <c r="J7794" s="3" t="s">
        <v>25162</v>
      </c>
      <c r="K7794" t="s">
        <v>39</v>
      </c>
      <c r="L7794" t="s">
        <v>25163</v>
      </c>
      <c r="M7794" t="s">
        <v>25</v>
      </c>
      <c r="N7794" t="s">
        <v>33</v>
      </c>
      <c r="O7794" s="2">
        <v>45078.536550925928</v>
      </c>
      <c r="P7794" s="2">
        <v>45078.526828703703</v>
      </c>
      <c r="Q7794">
        <v>2</v>
      </c>
      <c r="R7794" t="str">
        <f t="shared" ca="1" si="121"/>
        <v>Divya</v>
      </c>
      <c r="S7794" t="str">
        <f>IFERROR(TEXT(DATEVALUE(LEFT(Table1[[#This Row],[Date of Purchase]],10)), "MMMM"), TEXT(Table1[[#This Row],[Date of Purchase]], "MMMM"))</f>
        <v>June</v>
      </c>
      <c r="T7794" t="str">
        <f>IF(OR(
  AND(Table1[[#This Row],[Ticket Priority]]="Critical", Table1[[#This Row],[Ticket Status]]&lt;&gt;"Closed"),
  AND(Table1[[#This Row],[Ticket Priority]]="High", Table1[[#This Row],[Ticket Status]]="Open")
), "Yes", "No")</f>
        <v>No</v>
      </c>
      <c r="U7794" s="4" t="str">
        <f>IF(Table1[[#This Row],[Ticket Status]]="Closed","Yes","No")</f>
        <v>Yes</v>
      </c>
      <c r="V7794" s="4" t="str">
        <f>IF(Table1[[#This Row],[Ticket Status]]="Pending Customer Response","Yes","No")</f>
        <v>No</v>
      </c>
      <c r="W7794" s="5">
        <f ca="1">COUNTIFS(Table1[Agent_name],Table1[[#This Row],[Agent_name]],Table1[Month],Table1[[#This Row],[Month]])/160</f>
        <v>0.22500000000000001</v>
      </c>
    </row>
    <row r="7795" spans="1:23" x14ac:dyDescent="0.25">
      <c r="A7795">
        <v>7794</v>
      </c>
      <c r="B7795" t="s">
        <v>25164</v>
      </c>
      <c r="C7795" t="s">
        <v>25165</v>
      </c>
      <c r="D7795">
        <v>57</v>
      </c>
      <c r="E7795" t="s">
        <v>58</v>
      </c>
      <c r="F7795" t="s">
        <v>286</v>
      </c>
      <c r="G7795" s="1">
        <v>44385</v>
      </c>
      <c r="H7795" t="s">
        <v>67</v>
      </c>
      <c r="I7795" t="s">
        <v>59</v>
      </c>
      <c r="J7795" s="3" t="s">
        <v>25166</v>
      </c>
      <c r="K7795" t="s">
        <v>62</v>
      </c>
      <c r="M7795" t="s">
        <v>89</v>
      </c>
      <c r="N7795" t="s">
        <v>83</v>
      </c>
      <c r="R7795" t="str">
        <f t="shared" ca="1" si="121"/>
        <v>Sara</v>
      </c>
      <c r="S7795" t="str">
        <f>IFERROR(TEXT(DATEVALUE(LEFT(Table1[[#This Row],[Date of Purchase]],10)), "MMMM"), TEXT(Table1[[#This Row],[Date of Purchase]], "MMMM"))</f>
        <v>July</v>
      </c>
      <c r="T7795" t="str">
        <f>IF(OR(
  AND(Table1[[#This Row],[Ticket Priority]]="Critical", Table1[[#This Row],[Ticket Status]]&lt;&gt;"Closed"),
  AND(Table1[[#This Row],[Ticket Priority]]="High", Table1[[#This Row],[Ticket Status]]="Open")
), "Yes", "No")</f>
        <v>Yes</v>
      </c>
      <c r="U7795" s="4" t="str">
        <f>IF(Table1[[#This Row],[Ticket Status]]="Closed","Yes","No")</f>
        <v>No</v>
      </c>
      <c r="V7795" s="4" t="str">
        <f>IF(Table1[[#This Row],[Ticket Status]]="Pending Customer Response","Yes","No")</f>
        <v>No</v>
      </c>
      <c r="W7795" s="5">
        <f ca="1">COUNTIFS(Table1[Agent_name],Table1[[#This Row],[Agent_name]],Table1[Month],Table1[[#This Row],[Month]])/160</f>
        <v>0.6875</v>
      </c>
    </row>
    <row r="7796" spans="1:23" x14ac:dyDescent="0.25">
      <c r="A7796">
        <v>7795</v>
      </c>
      <c r="B7796" t="s">
        <v>25167</v>
      </c>
      <c r="C7796" t="s">
        <v>25168</v>
      </c>
      <c r="D7796">
        <v>28</v>
      </c>
      <c r="E7796" t="s">
        <v>19</v>
      </c>
      <c r="F7796" t="s">
        <v>207</v>
      </c>
      <c r="G7796" s="1">
        <v>44544</v>
      </c>
      <c r="H7796" t="s">
        <v>21</v>
      </c>
      <c r="I7796" t="s">
        <v>93</v>
      </c>
      <c r="J7796" s="3" t="s">
        <v>25169</v>
      </c>
      <c r="K7796" t="s">
        <v>39</v>
      </c>
      <c r="L7796" t="s">
        <v>25170</v>
      </c>
      <c r="M7796" t="s">
        <v>25</v>
      </c>
      <c r="N7796" t="s">
        <v>55</v>
      </c>
      <c r="O7796" s="2">
        <v>45078.101168981484</v>
      </c>
      <c r="P7796" s="2">
        <v>45078.481030092589</v>
      </c>
      <c r="Q7796">
        <v>5</v>
      </c>
      <c r="R7796" t="str">
        <f t="shared" ca="1" si="121"/>
        <v>Aisha</v>
      </c>
      <c r="S7796" t="str">
        <f>IFERROR(TEXT(DATEVALUE(LEFT(Table1[[#This Row],[Date of Purchase]],10)), "MMMM"), TEXT(Table1[[#This Row],[Date of Purchase]], "MMMM"))</f>
        <v>December</v>
      </c>
      <c r="T7796" t="str">
        <f>IF(OR(
  AND(Table1[[#This Row],[Ticket Priority]]="Critical", Table1[[#This Row],[Ticket Status]]&lt;&gt;"Closed"),
  AND(Table1[[#This Row],[Ticket Priority]]="High", Table1[[#This Row],[Ticket Status]]="Open")
), "Yes", "No")</f>
        <v>No</v>
      </c>
      <c r="U7796" s="4" t="str">
        <f>IF(Table1[[#This Row],[Ticket Status]]="Closed","Yes","No")</f>
        <v>Yes</v>
      </c>
      <c r="V7796" s="4" t="str">
        <f>IF(Table1[[#This Row],[Ticket Status]]="Pending Customer Response","Yes","No")</f>
        <v>No</v>
      </c>
      <c r="W7796" s="5">
        <f ca="1">COUNTIFS(Table1[Agent_name],Table1[[#This Row],[Agent_name]],Table1[Month],Table1[[#This Row],[Month]])/160</f>
        <v>0.91249999999999998</v>
      </c>
    </row>
    <row r="7797" spans="1:23" x14ac:dyDescent="0.25">
      <c r="A7797">
        <v>7796</v>
      </c>
      <c r="B7797" t="s">
        <v>25171</v>
      </c>
      <c r="C7797" t="s">
        <v>25172</v>
      </c>
      <c r="D7797">
        <v>60</v>
      </c>
      <c r="E7797" t="s">
        <v>58</v>
      </c>
      <c r="F7797" t="s">
        <v>92</v>
      </c>
      <c r="G7797" s="1">
        <v>43871</v>
      </c>
      <c r="H7797" t="s">
        <v>59</v>
      </c>
      <c r="I7797" t="s">
        <v>52</v>
      </c>
      <c r="J7797" s="3" t="s">
        <v>25173</v>
      </c>
      <c r="K7797" t="s">
        <v>62</v>
      </c>
      <c r="M7797" t="s">
        <v>25</v>
      </c>
      <c r="N7797" t="s">
        <v>83</v>
      </c>
      <c r="R7797" t="str">
        <f t="shared" ca="1" si="121"/>
        <v>Arjun</v>
      </c>
      <c r="S7797" t="str">
        <f>IFERROR(TEXT(DATEVALUE(LEFT(Table1[[#This Row],[Date of Purchase]],10)), "MMMM"), TEXT(Table1[[#This Row],[Date of Purchase]], "MMMM"))</f>
        <v>February</v>
      </c>
      <c r="T7797" t="str">
        <f>IF(OR(
  AND(Table1[[#This Row],[Ticket Priority]]="Critical", Table1[[#This Row],[Ticket Status]]&lt;&gt;"Closed"),
  AND(Table1[[#This Row],[Ticket Priority]]="High", Table1[[#This Row],[Ticket Status]]="Open")
), "Yes", "No")</f>
        <v>Yes</v>
      </c>
      <c r="U7797" s="4" t="str">
        <f>IF(Table1[[#This Row],[Ticket Status]]="Closed","Yes","No")</f>
        <v>No</v>
      </c>
      <c r="V7797" s="4" t="str">
        <f>IF(Table1[[#This Row],[Ticket Status]]="Pending Customer Response","Yes","No")</f>
        <v>No</v>
      </c>
      <c r="W7797" s="5">
        <f ca="1">COUNTIFS(Table1[Agent_name],Table1[[#This Row],[Agent_name]],Table1[Month],Table1[[#This Row],[Month]])/160</f>
        <v>0.23125000000000001</v>
      </c>
    </row>
    <row r="7798" spans="1:23" x14ac:dyDescent="0.25">
      <c r="A7798">
        <v>7797</v>
      </c>
      <c r="B7798" t="s">
        <v>25174</v>
      </c>
      <c r="C7798" t="s">
        <v>25175</v>
      </c>
      <c r="D7798">
        <v>67</v>
      </c>
      <c r="E7798" t="s">
        <v>29</v>
      </c>
      <c r="F7798" t="s">
        <v>107</v>
      </c>
      <c r="G7798" s="1">
        <v>43863</v>
      </c>
      <c r="H7798" t="s">
        <v>45</v>
      </c>
      <c r="I7798" t="s">
        <v>46</v>
      </c>
      <c r="J7798" s="3" t="s">
        <v>25176</v>
      </c>
      <c r="K7798" t="s">
        <v>24</v>
      </c>
      <c r="M7798" t="s">
        <v>41</v>
      </c>
      <c r="N7798" t="s">
        <v>55</v>
      </c>
      <c r="O7798" s="2">
        <v>45078.389398148145</v>
      </c>
      <c r="R7798" t="str">
        <f t="shared" ca="1" si="121"/>
        <v>Rahul</v>
      </c>
      <c r="S7798" t="str">
        <f>IFERROR(TEXT(DATEVALUE(LEFT(Table1[[#This Row],[Date of Purchase]],10)), "MMMM"), TEXT(Table1[[#This Row],[Date of Purchase]], "MMMM"))</f>
        <v>February</v>
      </c>
      <c r="T7798" t="str">
        <f>IF(OR(
  AND(Table1[[#This Row],[Ticket Priority]]="Critical", Table1[[#This Row],[Ticket Status]]&lt;&gt;"Closed"),
  AND(Table1[[#This Row],[Ticket Priority]]="High", Table1[[#This Row],[Ticket Status]]="Open")
), "Yes", "No")</f>
        <v>No</v>
      </c>
      <c r="U7798" s="4" t="str">
        <f>IF(Table1[[#This Row],[Ticket Status]]="Closed","Yes","No")</f>
        <v>No</v>
      </c>
      <c r="V7798" s="4" t="str">
        <f>IF(Table1[[#This Row],[Ticket Status]]="Pending Customer Response","Yes","No")</f>
        <v>Yes</v>
      </c>
      <c r="W7798" s="5">
        <f ca="1">COUNTIFS(Table1[Agent_name],Table1[[#This Row],[Agent_name]],Table1[Month],Table1[[#This Row],[Month]])/160</f>
        <v>0.30625000000000002</v>
      </c>
    </row>
    <row r="7799" spans="1:23" x14ac:dyDescent="0.25">
      <c r="A7799">
        <v>7798</v>
      </c>
      <c r="B7799" t="s">
        <v>25177</v>
      </c>
      <c r="C7799" t="s">
        <v>25178</v>
      </c>
      <c r="D7799">
        <v>69</v>
      </c>
      <c r="E7799" t="s">
        <v>29</v>
      </c>
      <c r="F7799" t="s">
        <v>76</v>
      </c>
      <c r="G7799" s="1">
        <v>44521</v>
      </c>
      <c r="H7799" t="s">
        <v>21</v>
      </c>
      <c r="I7799" t="s">
        <v>37</v>
      </c>
      <c r="J7799" s="3" t="s">
        <v>25179</v>
      </c>
      <c r="K7799" t="s">
        <v>24</v>
      </c>
      <c r="M7799" t="s">
        <v>89</v>
      </c>
      <c r="N7799" t="s">
        <v>83</v>
      </c>
      <c r="O7799" s="2">
        <v>45078.478298611109</v>
      </c>
      <c r="R7799" t="str">
        <f t="shared" ca="1" si="121"/>
        <v>Meera</v>
      </c>
      <c r="S7799" t="str">
        <f>IFERROR(TEXT(DATEVALUE(LEFT(Table1[[#This Row],[Date of Purchase]],10)), "MMMM"), TEXT(Table1[[#This Row],[Date of Purchase]], "MMMM"))</f>
        <v>November</v>
      </c>
      <c r="T7799" t="str">
        <f>IF(OR(
  AND(Table1[[#This Row],[Ticket Priority]]="Critical", Table1[[#This Row],[Ticket Status]]&lt;&gt;"Closed"),
  AND(Table1[[#This Row],[Ticket Priority]]="High", Table1[[#This Row],[Ticket Status]]="Open")
), "Yes", "No")</f>
        <v>No</v>
      </c>
      <c r="U7799" s="4" t="str">
        <f>IF(Table1[[#This Row],[Ticket Status]]="Closed","Yes","No")</f>
        <v>No</v>
      </c>
      <c r="V7799" s="4" t="str">
        <f>IF(Table1[[#This Row],[Ticket Status]]="Pending Customer Response","Yes","No")</f>
        <v>Yes</v>
      </c>
      <c r="W7799" s="5">
        <f ca="1">COUNTIFS(Table1[Agent_name],Table1[[#This Row],[Agent_name]],Table1[Month],Table1[[#This Row],[Month]])/160</f>
        <v>0.23749999999999999</v>
      </c>
    </row>
    <row r="7800" spans="1:23" x14ac:dyDescent="0.25">
      <c r="A7800">
        <v>7799</v>
      </c>
      <c r="B7800" t="s">
        <v>24195</v>
      </c>
      <c r="C7800" t="s">
        <v>25180</v>
      </c>
      <c r="D7800">
        <v>36</v>
      </c>
      <c r="E7800" t="s">
        <v>19</v>
      </c>
      <c r="F7800" t="s">
        <v>112</v>
      </c>
      <c r="G7800" s="1">
        <v>44001</v>
      </c>
      <c r="H7800" t="s">
        <v>66</v>
      </c>
      <c r="I7800" t="s">
        <v>77</v>
      </c>
      <c r="J7800" s="3" t="s">
        <v>25181</v>
      </c>
      <c r="K7800" t="s">
        <v>39</v>
      </c>
      <c r="L7800" t="s">
        <v>25182</v>
      </c>
      <c r="M7800" t="s">
        <v>143</v>
      </c>
      <c r="N7800" t="s">
        <v>26</v>
      </c>
      <c r="O7800" s="2">
        <v>45078.653321759259</v>
      </c>
      <c r="P7800" s="2">
        <v>45078.144988425927</v>
      </c>
      <c r="Q7800">
        <v>4</v>
      </c>
      <c r="R7800" t="str">
        <f t="shared" ca="1" si="121"/>
        <v>Aisha</v>
      </c>
      <c r="S7800" t="str">
        <f>IFERROR(TEXT(DATEVALUE(LEFT(Table1[[#This Row],[Date of Purchase]],10)), "MMMM"), TEXT(Table1[[#This Row],[Date of Purchase]], "MMMM"))</f>
        <v>June</v>
      </c>
      <c r="T7800" t="str">
        <f>IF(OR(
  AND(Table1[[#This Row],[Ticket Priority]]="Critical", Table1[[#This Row],[Ticket Status]]&lt;&gt;"Closed"),
  AND(Table1[[#This Row],[Ticket Priority]]="High", Table1[[#This Row],[Ticket Status]]="Open")
), "Yes", "No")</f>
        <v>No</v>
      </c>
      <c r="U7800" s="4" t="str">
        <f>IF(Table1[[#This Row],[Ticket Status]]="Closed","Yes","No")</f>
        <v>Yes</v>
      </c>
      <c r="V7800" s="4" t="str">
        <f>IF(Table1[[#This Row],[Ticket Status]]="Pending Customer Response","Yes","No")</f>
        <v>No</v>
      </c>
      <c r="W7800" s="5">
        <f ca="1">COUNTIFS(Table1[Agent_name],Table1[[#This Row],[Agent_name]],Table1[Month],Table1[[#This Row],[Month]])/160</f>
        <v>0.89375000000000004</v>
      </c>
    </row>
    <row r="7801" spans="1:23" x14ac:dyDescent="0.25">
      <c r="A7801">
        <v>7800</v>
      </c>
      <c r="B7801" t="s">
        <v>25183</v>
      </c>
      <c r="C7801" t="s">
        <v>25184</v>
      </c>
      <c r="D7801">
        <v>58</v>
      </c>
      <c r="E7801" t="s">
        <v>29</v>
      </c>
      <c r="F7801" t="s">
        <v>51</v>
      </c>
      <c r="G7801" s="1">
        <v>44344</v>
      </c>
      <c r="H7801" t="s">
        <v>59</v>
      </c>
      <c r="I7801" t="s">
        <v>150</v>
      </c>
      <c r="J7801" s="3" t="s">
        <v>25185</v>
      </c>
      <c r="K7801" t="s">
        <v>62</v>
      </c>
      <c r="M7801" t="s">
        <v>41</v>
      </c>
      <c r="N7801" t="s">
        <v>55</v>
      </c>
      <c r="R7801" t="str">
        <f t="shared" ca="1" si="121"/>
        <v>Meera</v>
      </c>
      <c r="S7801" t="str">
        <f>IFERROR(TEXT(DATEVALUE(LEFT(Table1[[#This Row],[Date of Purchase]],10)), "MMMM"), TEXT(Table1[[#This Row],[Date of Purchase]], "MMMM"))</f>
        <v>May</v>
      </c>
      <c r="T7801" t="str">
        <f>IF(OR(
  AND(Table1[[#This Row],[Ticket Priority]]="Critical", Table1[[#This Row],[Ticket Status]]&lt;&gt;"Closed"),
  AND(Table1[[#This Row],[Ticket Priority]]="High", Table1[[#This Row],[Ticket Status]]="Open")
), "Yes", "No")</f>
        <v>No</v>
      </c>
      <c r="U7801" s="4" t="str">
        <f>IF(Table1[[#This Row],[Ticket Status]]="Closed","Yes","No")</f>
        <v>No</v>
      </c>
      <c r="V7801" s="4" t="str">
        <f>IF(Table1[[#This Row],[Ticket Status]]="Pending Customer Response","Yes","No")</f>
        <v>No</v>
      </c>
      <c r="W7801" s="5">
        <f ca="1">COUNTIFS(Table1[Agent_name],Table1[[#This Row],[Agent_name]],Table1[Month],Table1[[#This Row],[Month]])/160</f>
        <v>0.26874999999999999</v>
      </c>
    </row>
    <row r="7802" spans="1:23" x14ac:dyDescent="0.25">
      <c r="A7802">
        <v>7801</v>
      </c>
      <c r="B7802" t="s">
        <v>25186</v>
      </c>
      <c r="C7802" t="s">
        <v>25187</v>
      </c>
      <c r="D7802">
        <v>49</v>
      </c>
      <c r="E7802" t="s">
        <v>19</v>
      </c>
      <c r="F7802" t="s">
        <v>339</v>
      </c>
      <c r="G7802" s="1">
        <v>44392</v>
      </c>
      <c r="H7802" t="s">
        <v>45</v>
      </c>
      <c r="I7802" t="s">
        <v>177</v>
      </c>
      <c r="J7802" s="3" t="s">
        <v>25188</v>
      </c>
      <c r="K7802" t="s">
        <v>39</v>
      </c>
      <c r="L7802" t="s">
        <v>25189</v>
      </c>
      <c r="M7802" t="s">
        <v>25</v>
      </c>
      <c r="N7802" t="s">
        <v>26</v>
      </c>
      <c r="O7802" s="2">
        <v>45078.620023148149</v>
      </c>
      <c r="P7802" s="2">
        <v>45078.504050925927</v>
      </c>
      <c r="Q7802">
        <v>2</v>
      </c>
      <c r="R7802" t="str">
        <f t="shared" ca="1" si="121"/>
        <v>Sara</v>
      </c>
      <c r="S7802" t="str">
        <f>IFERROR(TEXT(DATEVALUE(LEFT(Table1[[#This Row],[Date of Purchase]],10)), "MMMM"), TEXT(Table1[[#This Row],[Date of Purchase]], "MMMM"))</f>
        <v>July</v>
      </c>
      <c r="T7802" t="str">
        <f>IF(OR(
  AND(Table1[[#This Row],[Ticket Priority]]="Critical", Table1[[#This Row],[Ticket Status]]&lt;&gt;"Closed"),
  AND(Table1[[#This Row],[Ticket Priority]]="High", Table1[[#This Row],[Ticket Status]]="Open")
), "Yes", "No")</f>
        <v>No</v>
      </c>
      <c r="U7802" s="4" t="str">
        <f>IF(Table1[[#This Row],[Ticket Status]]="Closed","Yes","No")</f>
        <v>Yes</v>
      </c>
      <c r="V7802" s="4" t="str">
        <f>IF(Table1[[#This Row],[Ticket Status]]="Pending Customer Response","Yes","No")</f>
        <v>No</v>
      </c>
      <c r="W7802" s="5">
        <f ca="1">COUNTIFS(Table1[Agent_name],Table1[[#This Row],[Agent_name]],Table1[Month],Table1[[#This Row],[Month]])/160</f>
        <v>0.6875</v>
      </c>
    </row>
    <row r="7803" spans="1:23" x14ac:dyDescent="0.25">
      <c r="A7803">
        <v>7802</v>
      </c>
      <c r="B7803" t="s">
        <v>25190</v>
      </c>
      <c r="C7803" t="s">
        <v>237</v>
      </c>
      <c r="D7803">
        <v>23</v>
      </c>
      <c r="E7803" t="s">
        <v>19</v>
      </c>
      <c r="F7803" t="s">
        <v>161</v>
      </c>
      <c r="G7803" s="1">
        <v>44415</v>
      </c>
      <c r="H7803" t="s">
        <v>67</v>
      </c>
      <c r="I7803" t="s">
        <v>77</v>
      </c>
      <c r="J7803" s="3" t="s">
        <v>25191</v>
      </c>
      <c r="K7803" t="s">
        <v>62</v>
      </c>
      <c r="M7803" t="s">
        <v>41</v>
      </c>
      <c r="N7803" t="s">
        <v>33</v>
      </c>
      <c r="R7803" t="str">
        <f t="shared" ca="1" si="121"/>
        <v>Sara</v>
      </c>
      <c r="S7803" t="str">
        <f>IFERROR(TEXT(DATEVALUE(LEFT(Table1[[#This Row],[Date of Purchase]],10)), "MMMM"), TEXT(Table1[[#This Row],[Date of Purchase]], "MMMM"))</f>
        <v>August</v>
      </c>
      <c r="T7803" t="str">
        <f>IF(OR(
  AND(Table1[[#This Row],[Ticket Priority]]="Critical", Table1[[#This Row],[Ticket Status]]&lt;&gt;"Closed"),
  AND(Table1[[#This Row],[Ticket Priority]]="High", Table1[[#This Row],[Ticket Status]]="Open")
), "Yes", "No")</f>
        <v>No</v>
      </c>
      <c r="U7803" s="4" t="str">
        <f>IF(Table1[[#This Row],[Ticket Status]]="Closed","Yes","No")</f>
        <v>No</v>
      </c>
      <c r="V7803" s="4" t="str">
        <f>IF(Table1[[#This Row],[Ticket Status]]="Pending Customer Response","Yes","No")</f>
        <v>No</v>
      </c>
      <c r="W7803" s="5">
        <f ca="1">COUNTIFS(Table1[Agent_name],Table1[[#This Row],[Agent_name]],Table1[Month],Table1[[#This Row],[Month]])/160</f>
        <v>0.8</v>
      </c>
    </row>
    <row r="7804" spans="1:23" x14ac:dyDescent="0.25">
      <c r="A7804">
        <v>7803</v>
      </c>
      <c r="B7804" t="s">
        <v>25192</v>
      </c>
      <c r="C7804" t="s">
        <v>25193</v>
      </c>
      <c r="D7804">
        <v>42</v>
      </c>
      <c r="E7804" t="s">
        <v>29</v>
      </c>
      <c r="F7804" t="s">
        <v>157</v>
      </c>
      <c r="G7804" s="1">
        <v>44306</v>
      </c>
      <c r="H7804" t="s">
        <v>67</v>
      </c>
      <c r="I7804" t="s">
        <v>113</v>
      </c>
      <c r="J7804" s="3" t="s">
        <v>25194</v>
      </c>
      <c r="K7804" t="s">
        <v>24</v>
      </c>
      <c r="M7804" t="s">
        <v>41</v>
      </c>
      <c r="N7804" t="s">
        <v>26</v>
      </c>
      <c r="O7804" s="2">
        <v>45078.230486111112</v>
      </c>
      <c r="R7804" t="str">
        <f t="shared" ca="1" si="121"/>
        <v>Karan</v>
      </c>
      <c r="S7804" t="str">
        <f>IFERROR(TEXT(DATEVALUE(LEFT(Table1[[#This Row],[Date of Purchase]],10)), "MMMM"), TEXT(Table1[[#This Row],[Date of Purchase]], "MMMM"))</f>
        <v>April</v>
      </c>
      <c r="T7804" t="str">
        <f>IF(OR(
  AND(Table1[[#This Row],[Ticket Priority]]="Critical", Table1[[#This Row],[Ticket Status]]&lt;&gt;"Closed"),
  AND(Table1[[#This Row],[Ticket Priority]]="High", Table1[[#This Row],[Ticket Status]]="Open")
), "Yes", "No")</f>
        <v>No</v>
      </c>
      <c r="U7804" s="4" t="str">
        <f>IF(Table1[[#This Row],[Ticket Status]]="Closed","Yes","No")</f>
        <v>No</v>
      </c>
      <c r="V7804" s="4" t="str">
        <f>IF(Table1[[#This Row],[Ticket Status]]="Pending Customer Response","Yes","No")</f>
        <v>Yes</v>
      </c>
      <c r="W7804" s="5">
        <f ca="1">COUNTIFS(Table1[Agent_name],Table1[[#This Row],[Agent_name]],Table1[Month],Table1[[#This Row],[Month]])/160</f>
        <v>0.29375000000000001</v>
      </c>
    </row>
    <row r="7805" spans="1:23" x14ac:dyDescent="0.25">
      <c r="A7805">
        <v>7804</v>
      </c>
      <c r="B7805" t="s">
        <v>25195</v>
      </c>
      <c r="C7805" t="s">
        <v>25196</v>
      </c>
      <c r="D7805">
        <v>65</v>
      </c>
      <c r="E7805" t="s">
        <v>19</v>
      </c>
      <c r="F7805" t="s">
        <v>134</v>
      </c>
      <c r="G7805" s="1">
        <v>43996</v>
      </c>
      <c r="H7805" t="s">
        <v>59</v>
      </c>
      <c r="I7805" t="s">
        <v>67</v>
      </c>
      <c r="J7805" s="3" t="s">
        <v>25197</v>
      </c>
      <c r="K7805" t="s">
        <v>39</v>
      </c>
      <c r="L7805" t="s">
        <v>25198</v>
      </c>
      <c r="M7805" t="s">
        <v>25</v>
      </c>
      <c r="N7805" t="s">
        <v>55</v>
      </c>
      <c r="O7805" s="2">
        <v>45078.864525462966</v>
      </c>
      <c r="P7805" s="2">
        <v>45078.516608796293</v>
      </c>
      <c r="Q7805">
        <v>5</v>
      </c>
      <c r="R7805" t="str">
        <f t="shared" ca="1" si="121"/>
        <v>Aisha</v>
      </c>
      <c r="S7805" t="str">
        <f>IFERROR(TEXT(DATEVALUE(LEFT(Table1[[#This Row],[Date of Purchase]],10)), "MMMM"), TEXT(Table1[[#This Row],[Date of Purchase]], "MMMM"))</f>
        <v>June</v>
      </c>
      <c r="T7805" t="str">
        <f>IF(OR(
  AND(Table1[[#This Row],[Ticket Priority]]="Critical", Table1[[#This Row],[Ticket Status]]&lt;&gt;"Closed"),
  AND(Table1[[#This Row],[Ticket Priority]]="High", Table1[[#This Row],[Ticket Status]]="Open")
), "Yes", "No")</f>
        <v>No</v>
      </c>
      <c r="U7805" s="4" t="str">
        <f>IF(Table1[[#This Row],[Ticket Status]]="Closed","Yes","No")</f>
        <v>Yes</v>
      </c>
      <c r="V7805" s="4" t="str">
        <f>IF(Table1[[#This Row],[Ticket Status]]="Pending Customer Response","Yes","No")</f>
        <v>No</v>
      </c>
      <c r="W7805" s="5">
        <f ca="1">COUNTIFS(Table1[Agent_name],Table1[[#This Row],[Agent_name]],Table1[Month],Table1[[#This Row],[Month]])/160</f>
        <v>0.89375000000000004</v>
      </c>
    </row>
    <row r="7806" spans="1:23" x14ac:dyDescent="0.25">
      <c r="A7806">
        <v>7805</v>
      </c>
      <c r="B7806" t="s">
        <v>25199</v>
      </c>
      <c r="C7806" t="s">
        <v>25200</v>
      </c>
      <c r="D7806">
        <v>24</v>
      </c>
      <c r="E7806" t="s">
        <v>19</v>
      </c>
      <c r="F7806" t="s">
        <v>103</v>
      </c>
      <c r="G7806" s="1">
        <v>44175</v>
      </c>
      <c r="H7806" t="s">
        <v>59</v>
      </c>
      <c r="I7806" t="s">
        <v>46</v>
      </c>
      <c r="J7806" s="3" t="s">
        <v>25201</v>
      </c>
      <c r="K7806" t="s">
        <v>24</v>
      </c>
      <c r="M7806" t="s">
        <v>143</v>
      </c>
      <c r="N7806" t="s">
        <v>26</v>
      </c>
      <c r="O7806" s="2">
        <v>45078.855520833335</v>
      </c>
      <c r="R7806" t="str">
        <f t="shared" ca="1" si="121"/>
        <v>Meera</v>
      </c>
      <c r="S7806" t="str">
        <f>IFERROR(TEXT(DATEVALUE(LEFT(Table1[[#This Row],[Date of Purchase]],10)), "MMMM"), TEXT(Table1[[#This Row],[Date of Purchase]], "MMMM"))</f>
        <v>December</v>
      </c>
      <c r="T7806" t="str">
        <f>IF(OR(
  AND(Table1[[#This Row],[Ticket Priority]]="Critical", Table1[[#This Row],[Ticket Status]]&lt;&gt;"Closed"),
  AND(Table1[[#This Row],[Ticket Priority]]="High", Table1[[#This Row],[Ticket Status]]="Open")
), "Yes", "No")</f>
        <v>No</v>
      </c>
      <c r="U7806" s="4" t="str">
        <f>IF(Table1[[#This Row],[Ticket Status]]="Closed","Yes","No")</f>
        <v>No</v>
      </c>
      <c r="V7806" s="4" t="str">
        <f>IF(Table1[[#This Row],[Ticket Status]]="Pending Customer Response","Yes","No")</f>
        <v>Yes</v>
      </c>
      <c r="W7806" s="5">
        <f ca="1">COUNTIFS(Table1[Agent_name],Table1[[#This Row],[Agent_name]],Table1[Month],Table1[[#This Row],[Month]])/160</f>
        <v>0.24374999999999999</v>
      </c>
    </row>
    <row r="7807" spans="1:23" x14ac:dyDescent="0.25">
      <c r="A7807">
        <v>7806</v>
      </c>
      <c r="B7807" t="s">
        <v>25202</v>
      </c>
      <c r="C7807" t="s">
        <v>25203</v>
      </c>
      <c r="D7807">
        <v>60</v>
      </c>
      <c r="E7807" t="s">
        <v>58</v>
      </c>
      <c r="F7807" t="s">
        <v>655</v>
      </c>
      <c r="G7807" s="1">
        <v>44324</v>
      </c>
      <c r="H7807" t="s">
        <v>59</v>
      </c>
      <c r="I7807" t="s">
        <v>22</v>
      </c>
      <c r="J7807" s="3" t="s">
        <v>1230</v>
      </c>
      <c r="K7807" t="s">
        <v>39</v>
      </c>
      <c r="L7807" t="s">
        <v>25204</v>
      </c>
      <c r="M7807" t="s">
        <v>41</v>
      </c>
      <c r="N7807" t="s">
        <v>33</v>
      </c>
      <c r="O7807" s="2">
        <v>45078.102048611108</v>
      </c>
      <c r="P7807" s="2">
        <v>45078.638854166667</v>
      </c>
      <c r="Q7807">
        <v>5</v>
      </c>
      <c r="R7807" t="str">
        <f t="shared" ca="1" si="121"/>
        <v>Neha</v>
      </c>
      <c r="S7807" t="str">
        <f>IFERROR(TEXT(DATEVALUE(LEFT(Table1[[#This Row],[Date of Purchase]],10)), "MMMM"), TEXT(Table1[[#This Row],[Date of Purchase]], "MMMM"))</f>
        <v>May</v>
      </c>
      <c r="T7807" t="str">
        <f>IF(OR(
  AND(Table1[[#This Row],[Ticket Priority]]="Critical", Table1[[#This Row],[Ticket Status]]&lt;&gt;"Closed"),
  AND(Table1[[#This Row],[Ticket Priority]]="High", Table1[[#This Row],[Ticket Status]]="Open")
), "Yes", "No")</f>
        <v>No</v>
      </c>
      <c r="U7807" s="4" t="str">
        <f>IF(Table1[[#This Row],[Ticket Status]]="Closed","Yes","No")</f>
        <v>Yes</v>
      </c>
      <c r="V7807" s="4" t="str">
        <f>IF(Table1[[#This Row],[Ticket Status]]="Pending Customer Response","Yes","No")</f>
        <v>No</v>
      </c>
      <c r="W7807" s="5">
        <f ca="1">COUNTIFS(Table1[Agent_name],Table1[[#This Row],[Agent_name]],Table1[Month],Table1[[#This Row],[Month]])/160</f>
        <v>0.20624999999999999</v>
      </c>
    </row>
    <row r="7808" spans="1:23" x14ac:dyDescent="0.25">
      <c r="A7808">
        <v>7807</v>
      </c>
      <c r="B7808" t="s">
        <v>25205</v>
      </c>
      <c r="C7808" t="s">
        <v>25206</v>
      </c>
      <c r="D7808">
        <v>44</v>
      </c>
      <c r="E7808" t="s">
        <v>19</v>
      </c>
      <c r="F7808" t="s">
        <v>117</v>
      </c>
      <c r="G7808" s="1">
        <v>44041</v>
      </c>
      <c r="H7808" t="s">
        <v>59</v>
      </c>
      <c r="I7808" t="s">
        <v>22</v>
      </c>
      <c r="J7808" s="3" t="s">
        <v>25207</v>
      </c>
      <c r="K7808" t="s">
        <v>62</v>
      </c>
      <c r="M7808" t="s">
        <v>89</v>
      </c>
      <c r="N7808" t="s">
        <v>26</v>
      </c>
      <c r="R7808" t="str">
        <f t="shared" ca="1" si="121"/>
        <v>Rahul</v>
      </c>
      <c r="S7808" t="str">
        <f>IFERROR(TEXT(DATEVALUE(LEFT(Table1[[#This Row],[Date of Purchase]],10)), "MMMM"), TEXT(Table1[[#This Row],[Date of Purchase]], "MMMM"))</f>
        <v>July</v>
      </c>
      <c r="T7808" t="str">
        <f>IF(OR(
  AND(Table1[[#This Row],[Ticket Priority]]="Critical", Table1[[#This Row],[Ticket Status]]&lt;&gt;"Closed"),
  AND(Table1[[#This Row],[Ticket Priority]]="High", Table1[[#This Row],[Ticket Status]]="Open")
), "Yes", "No")</f>
        <v>Yes</v>
      </c>
      <c r="U7808" s="4" t="str">
        <f>IF(Table1[[#This Row],[Ticket Status]]="Closed","Yes","No")</f>
        <v>No</v>
      </c>
      <c r="V7808" s="4" t="str">
        <f>IF(Table1[[#This Row],[Ticket Status]]="Pending Customer Response","Yes","No")</f>
        <v>No</v>
      </c>
      <c r="W7808" s="5">
        <f ca="1">COUNTIFS(Table1[Agent_name],Table1[[#This Row],[Agent_name]],Table1[Month],Table1[[#This Row],[Month]])/160</f>
        <v>0.21249999999999999</v>
      </c>
    </row>
    <row r="7809" spans="1:23" x14ac:dyDescent="0.25">
      <c r="A7809">
        <v>7808</v>
      </c>
      <c r="B7809" t="s">
        <v>25208</v>
      </c>
      <c r="C7809" t="s">
        <v>25209</v>
      </c>
      <c r="D7809">
        <v>70</v>
      </c>
      <c r="E7809" t="s">
        <v>58</v>
      </c>
      <c r="F7809" t="s">
        <v>383</v>
      </c>
      <c r="G7809" s="1">
        <v>43902</v>
      </c>
      <c r="H7809" t="s">
        <v>67</v>
      </c>
      <c r="I7809" t="s">
        <v>113</v>
      </c>
      <c r="J7809" s="3" t="s">
        <v>25210</v>
      </c>
      <c r="K7809" t="s">
        <v>24</v>
      </c>
      <c r="M7809" t="s">
        <v>89</v>
      </c>
      <c r="N7809" t="s">
        <v>26</v>
      </c>
      <c r="O7809" s="2">
        <v>45078.09584490741</v>
      </c>
      <c r="R7809" t="str">
        <f t="shared" ca="1" si="121"/>
        <v>Sara</v>
      </c>
      <c r="S7809" t="str">
        <f>IFERROR(TEXT(DATEVALUE(LEFT(Table1[[#This Row],[Date of Purchase]],10)), "MMMM"), TEXT(Table1[[#This Row],[Date of Purchase]], "MMMM"))</f>
        <v>March</v>
      </c>
      <c r="T7809" t="str">
        <f>IF(OR(
  AND(Table1[[#This Row],[Ticket Priority]]="Critical", Table1[[#This Row],[Ticket Status]]&lt;&gt;"Closed"),
  AND(Table1[[#This Row],[Ticket Priority]]="High", Table1[[#This Row],[Ticket Status]]="Open")
), "Yes", "No")</f>
        <v>No</v>
      </c>
      <c r="U7809" s="4" t="str">
        <f>IF(Table1[[#This Row],[Ticket Status]]="Closed","Yes","No")</f>
        <v>No</v>
      </c>
      <c r="V7809" s="4" t="str">
        <f>IF(Table1[[#This Row],[Ticket Status]]="Pending Customer Response","Yes","No")</f>
        <v>Yes</v>
      </c>
      <c r="W7809" s="5">
        <f ca="1">COUNTIFS(Table1[Agent_name],Table1[[#This Row],[Agent_name]],Table1[Month],Table1[[#This Row],[Month]])/160</f>
        <v>0.55625000000000002</v>
      </c>
    </row>
    <row r="7810" spans="1:23" x14ac:dyDescent="0.25">
      <c r="A7810">
        <v>7809</v>
      </c>
      <c r="B7810" t="s">
        <v>25211</v>
      </c>
      <c r="C7810" t="s">
        <v>25212</v>
      </c>
      <c r="D7810">
        <v>23</v>
      </c>
      <c r="E7810" t="s">
        <v>58</v>
      </c>
      <c r="F7810" t="s">
        <v>81</v>
      </c>
      <c r="G7810" s="1">
        <v>43955</v>
      </c>
      <c r="H7810" t="s">
        <v>21</v>
      </c>
      <c r="I7810" t="s">
        <v>93</v>
      </c>
      <c r="J7810" s="3" t="s">
        <v>25213</v>
      </c>
      <c r="K7810" t="s">
        <v>24</v>
      </c>
      <c r="M7810" t="s">
        <v>143</v>
      </c>
      <c r="N7810" t="s">
        <v>26</v>
      </c>
      <c r="O7810" s="2">
        <v>45078.101400462961</v>
      </c>
      <c r="R7810" t="str">
        <f t="shared" ref="R7810:R7873" ca="1" si="122">CHOOSE(
RANDBETWEEN(1,20),
"Aisha","Aisha","Aisha","Aisha",
"Ravi","Ravi","Ravi",
"Sara","Sara","Sara",
"Mohit","Mohit",
"Priya","Priya",
"Arjun",
"Neha","Rahul","Divya","Karan","Meera","Sanjay"
)</f>
        <v>Ravi</v>
      </c>
      <c r="S7810" t="str">
        <f>IFERROR(TEXT(DATEVALUE(LEFT(Table1[[#This Row],[Date of Purchase]],10)), "MMMM"), TEXT(Table1[[#This Row],[Date of Purchase]], "MMMM"))</f>
        <v>May</v>
      </c>
      <c r="T7810" t="str">
        <f>IF(OR(
  AND(Table1[[#This Row],[Ticket Priority]]="Critical", Table1[[#This Row],[Ticket Status]]&lt;&gt;"Closed"),
  AND(Table1[[#This Row],[Ticket Priority]]="High", Table1[[#This Row],[Ticket Status]]="Open")
), "Yes", "No")</f>
        <v>No</v>
      </c>
      <c r="U7810" s="4" t="str">
        <f>IF(Table1[[#This Row],[Ticket Status]]="Closed","Yes","No")</f>
        <v>No</v>
      </c>
      <c r="V7810" s="4" t="str">
        <f>IF(Table1[[#This Row],[Ticket Status]]="Pending Customer Response","Yes","No")</f>
        <v>Yes</v>
      </c>
      <c r="W7810" s="5">
        <f ca="1">COUNTIFS(Table1[Agent_name],Table1[[#This Row],[Agent_name]],Table1[Month],Table1[[#This Row],[Month]])/160</f>
        <v>0.67500000000000004</v>
      </c>
    </row>
    <row r="7811" spans="1:23" x14ac:dyDescent="0.25">
      <c r="A7811">
        <v>7810</v>
      </c>
      <c r="B7811" t="s">
        <v>25214</v>
      </c>
      <c r="C7811" t="s">
        <v>25215</v>
      </c>
      <c r="D7811">
        <v>22</v>
      </c>
      <c r="E7811" t="s">
        <v>58</v>
      </c>
      <c r="F7811" t="s">
        <v>456</v>
      </c>
      <c r="G7811" s="1">
        <v>43899</v>
      </c>
      <c r="H7811" t="s">
        <v>59</v>
      </c>
      <c r="I7811" t="s">
        <v>46</v>
      </c>
      <c r="J7811" s="3" t="s">
        <v>25216</v>
      </c>
      <c r="K7811" t="s">
        <v>24</v>
      </c>
      <c r="M7811" t="s">
        <v>41</v>
      </c>
      <c r="N7811" t="s">
        <v>26</v>
      </c>
      <c r="O7811" s="2">
        <v>45078.045868055553</v>
      </c>
      <c r="R7811" t="str">
        <f t="shared" ca="1" si="122"/>
        <v>Ravi</v>
      </c>
      <c r="S7811" t="str">
        <f>IFERROR(TEXT(DATEVALUE(LEFT(Table1[[#This Row],[Date of Purchase]],10)), "MMMM"), TEXT(Table1[[#This Row],[Date of Purchase]], "MMMM"))</f>
        <v>March</v>
      </c>
      <c r="T7811" t="str">
        <f>IF(OR(
  AND(Table1[[#This Row],[Ticket Priority]]="Critical", Table1[[#This Row],[Ticket Status]]&lt;&gt;"Closed"),
  AND(Table1[[#This Row],[Ticket Priority]]="High", Table1[[#This Row],[Ticket Status]]="Open")
), "Yes", "No")</f>
        <v>No</v>
      </c>
      <c r="U7811" s="4" t="str">
        <f>IF(Table1[[#This Row],[Ticket Status]]="Closed","Yes","No")</f>
        <v>No</v>
      </c>
      <c r="V7811" s="4" t="str">
        <f>IF(Table1[[#This Row],[Ticket Status]]="Pending Customer Response","Yes","No")</f>
        <v>Yes</v>
      </c>
      <c r="W7811" s="5">
        <f ca="1">COUNTIFS(Table1[Agent_name],Table1[[#This Row],[Agent_name]],Table1[Month],Table1[[#This Row],[Month]])/160</f>
        <v>0.54374999999999996</v>
      </c>
    </row>
    <row r="7812" spans="1:23" x14ac:dyDescent="0.25">
      <c r="A7812">
        <v>7811</v>
      </c>
      <c r="B7812" t="s">
        <v>25217</v>
      </c>
      <c r="C7812" t="s">
        <v>25218</v>
      </c>
      <c r="D7812">
        <v>42</v>
      </c>
      <c r="E7812" t="s">
        <v>58</v>
      </c>
      <c r="F7812" t="s">
        <v>485</v>
      </c>
      <c r="G7812" s="1">
        <v>44238</v>
      </c>
      <c r="H7812" t="s">
        <v>21</v>
      </c>
      <c r="I7812" t="s">
        <v>31</v>
      </c>
      <c r="J7812" s="3" t="s">
        <v>25219</v>
      </c>
      <c r="K7812" t="s">
        <v>62</v>
      </c>
      <c r="M7812" t="s">
        <v>143</v>
      </c>
      <c r="N7812" t="s">
        <v>26</v>
      </c>
      <c r="R7812" t="str">
        <f t="shared" ca="1" si="122"/>
        <v>Priya</v>
      </c>
      <c r="S7812" t="str">
        <f>IFERROR(TEXT(DATEVALUE(LEFT(Table1[[#This Row],[Date of Purchase]],10)), "MMMM"), TEXT(Table1[[#This Row],[Date of Purchase]], "MMMM"))</f>
        <v>February</v>
      </c>
      <c r="T7812" t="str">
        <f>IF(OR(
  AND(Table1[[#This Row],[Ticket Priority]]="Critical", Table1[[#This Row],[Ticket Status]]&lt;&gt;"Closed"),
  AND(Table1[[#This Row],[Ticket Priority]]="High", Table1[[#This Row],[Ticket Status]]="Open")
), "Yes", "No")</f>
        <v>No</v>
      </c>
      <c r="U7812" s="4" t="str">
        <f>IF(Table1[[#This Row],[Ticket Status]]="Closed","Yes","No")</f>
        <v>No</v>
      </c>
      <c r="V7812" s="4" t="str">
        <f>IF(Table1[[#This Row],[Ticket Status]]="Pending Customer Response","Yes","No")</f>
        <v>No</v>
      </c>
      <c r="W7812" s="5">
        <f ca="1">COUNTIFS(Table1[Agent_name],Table1[[#This Row],[Agent_name]],Table1[Month],Table1[[#This Row],[Month]])/160</f>
        <v>0.44374999999999998</v>
      </c>
    </row>
    <row r="7813" spans="1:23" x14ac:dyDescent="0.25">
      <c r="A7813">
        <v>7812</v>
      </c>
      <c r="B7813" t="s">
        <v>25220</v>
      </c>
      <c r="C7813" t="s">
        <v>25221</v>
      </c>
      <c r="D7813">
        <v>25</v>
      </c>
      <c r="E7813" t="s">
        <v>58</v>
      </c>
      <c r="F7813" t="s">
        <v>103</v>
      </c>
      <c r="G7813" s="1">
        <v>44214</v>
      </c>
      <c r="H7813" t="s">
        <v>21</v>
      </c>
      <c r="I7813" t="s">
        <v>37</v>
      </c>
      <c r="J7813" s="3" t="s">
        <v>25222</v>
      </c>
      <c r="K7813" t="s">
        <v>24</v>
      </c>
      <c r="M7813" t="s">
        <v>89</v>
      </c>
      <c r="N7813" t="s">
        <v>33</v>
      </c>
      <c r="O7813" s="2">
        <v>45078.475081018521</v>
      </c>
      <c r="R7813" t="str">
        <f t="shared" ca="1" si="122"/>
        <v>Arjun</v>
      </c>
      <c r="S7813" t="str">
        <f>IFERROR(TEXT(DATEVALUE(LEFT(Table1[[#This Row],[Date of Purchase]],10)), "MMMM"), TEXT(Table1[[#This Row],[Date of Purchase]], "MMMM"))</f>
        <v>January</v>
      </c>
      <c r="T7813" t="str">
        <f>IF(OR(
  AND(Table1[[#This Row],[Ticket Priority]]="Critical", Table1[[#This Row],[Ticket Status]]&lt;&gt;"Closed"),
  AND(Table1[[#This Row],[Ticket Priority]]="High", Table1[[#This Row],[Ticket Status]]="Open")
), "Yes", "No")</f>
        <v>No</v>
      </c>
      <c r="U7813" s="4" t="str">
        <f>IF(Table1[[#This Row],[Ticket Status]]="Closed","Yes","No")</f>
        <v>No</v>
      </c>
      <c r="V7813" s="4" t="str">
        <f>IF(Table1[[#This Row],[Ticket Status]]="Pending Customer Response","Yes","No")</f>
        <v>Yes</v>
      </c>
      <c r="W7813" s="5">
        <f ca="1">COUNTIFS(Table1[Agent_name],Table1[[#This Row],[Agent_name]],Table1[Month],Table1[[#This Row],[Month]])/160</f>
        <v>0.20624999999999999</v>
      </c>
    </row>
    <row r="7814" spans="1:23" x14ac:dyDescent="0.25">
      <c r="A7814">
        <v>7813</v>
      </c>
      <c r="B7814" t="s">
        <v>25223</v>
      </c>
      <c r="C7814" t="s">
        <v>25224</v>
      </c>
      <c r="D7814">
        <v>18</v>
      </c>
      <c r="E7814" t="s">
        <v>29</v>
      </c>
      <c r="F7814" t="s">
        <v>173</v>
      </c>
      <c r="G7814" s="1">
        <v>44010</v>
      </c>
      <c r="H7814" t="s">
        <v>21</v>
      </c>
      <c r="I7814" t="s">
        <v>177</v>
      </c>
      <c r="J7814" s="3" t="s">
        <v>25225</v>
      </c>
      <c r="K7814" t="s">
        <v>39</v>
      </c>
      <c r="L7814" t="s">
        <v>25226</v>
      </c>
      <c r="M7814" t="s">
        <v>89</v>
      </c>
      <c r="N7814" t="s">
        <v>33</v>
      </c>
      <c r="O7814" s="2">
        <v>45078.714687500003</v>
      </c>
      <c r="P7814" s="2">
        <v>45078.184131944443</v>
      </c>
      <c r="Q7814">
        <v>3</v>
      </c>
      <c r="R7814" t="str">
        <f t="shared" ca="1" si="122"/>
        <v>Ravi</v>
      </c>
      <c r="S7814" t="str">
        <f>IFERROR(TEXT(DATEVALUE(LEFT(Table1[[#This Row],[Date of Purchase]],10)), "MMMM"), TEXT(Table1[[#This Row],[Date of Purchase]], "MMMM"))</f>
        <v>June</v>
      </c>
      <c r="T7814" t="str">
        <f>IF(OR(
  AND(Table1[[#This Row],[Ticket Priority]]="Critical", Table1[[#This Row],[Ticket Status]]&lt;&gt;"Closed"),
  AND(Table1[[#This Row],[Ticket Priority]]="High", Table1[[#This Row],[Ticket Status]]="Open")
), "Yes", "No")</f>
        <v>No</v>
      </c>
      <c r="U7814" s="4" t="str">
        <f>IF(Table1[[#This Row],[Ticket Status]]="Closed","Yes","No")</f>
        <v>Yes</v>
      </c>
      <c r="V7814" s="4" t="str">
        <f>IF(Table1[[#This Row],[Ticket Status]]="Pending Customer Response","Yes","No")</f>
        <v>No</v>
      </c>
      <c r="W7814" s="5">
        <f ca="1">COUNTIFS(Table1[Agent_name],Table1[[#This Row],[Agent_name]],Table1[Month],Table1[[#This Row],[Month]])/160</f>
        <v>0.58125000000000004</v>
      </c>
    </row>
    <row r="7815" spans="1:23" x14ac:dyDescent="0.25">
      <c r="A7815">
        <v>7814</v>
      </c>
      <c r="B7815" t="s">
        <v>25227</v>
      </c>
      <c r="C7815" t="s">
        <v>25228</v>
      </c>
      <c r="D7815">
        <v>67</v>
      </c>
      <c r="E7815" t="s">
        <v>58</v>
      </c>
      <c r="F7815" t="s">
        <v>456</v>
      </c>
      <c r="G7815" s="1">
        <v>44468</v>
      </c>
      <c r="H7815" t="s">
        <v>45</v>
      </c>
      <c r="I7815" t="s">
        <v>31</v>
      </c>
      <c r="J7815" s="3" t="s">
        <v>15676</v>
      </c>
      <c r="K7815" t="s">
        <v>62</v>
      </c>
      <c r="M7815" t="s">
        <v>41</v>
      </c>
      <c r="N7815" t="s">
        <v>55</v>
      </c>
      <c r="R7815" t="str">
        <f t="shared" ca="1" si="122"/>
        <v>Ravi</v>
      </c>
      <c r="S7815" t="str">
        <f>IFERROR(TEXT(DATEVALUE(LEFT(Table1[[#This Row],[Date of Purchase]],10)), "MMMM"), TEXT(Table1[[#This Row],[Date of Purchase]], "MMMM"))</f>
        <v>September</v>
      </c>
      <c r="T7815" t="str">
        <f>IF(OR(
  AND(Table1[[#This Row],[Ticket Priority]]="Critical", Table1[[#This Row],[Ticket Status]]&lt;&gt;"Closed"),
  AND(Table1[[#This Row],[Ticket Priority]]="High", Table1[[#This Row],[Ticket Status]]="Open")
), "Yes", "No")</f>
        <v>No</v>
      </c>
      <c r="U7815" s="4" t="str">
        <f>IF(Table1[[#This Row],[Ticket Status]]="Closed","Yes","No")</f>
        <v>No</v>
      </c>
      <c r="V7815" s="4" t="str">
        <f>IF(Table1[[#This Row],[Ticket Status]]="Pending Customer Response","Yes","No")</f>
        <v>No</v>
      </c>
      <c r="W7815" s="5">
        <f ca="1">COUNTIFS(Table1[Agent_name],Table1[[#This Row],[Agent_name]],Table1[Month],Table1[[#This Row],[Month]])/160</f>
        <v>0.64375000000000004</v>
      </c>
    </row>
    <row r="7816" spans="1:23" x14ac:dyDescent="0.25">
      <c r="A7816">
        <v>7815</v>
      </c>
      <c r="B7816" t="s">
        <v>25229</v>
      </c>
      <c r="C7816" t="s">
        <v>25230</v>
      </c>
      <c r="D7816">
        <v>47</v>
      </c>
      <c r="E7816" t="s">
        <v>29</v>
      </c>
      <c r="F7816" t="s">
        <v>339</v>
      </c>
      <c r="G7816" s="1">
        <v>44044</v>
      </c>
      <c r="H7816" t="s">
        <v>45</v>
      </c>
      <c r="I7816" t="s">
        <v>77</v>
      </c>
      <c r="J7816" s="3" t="s">
        <v>25231</v>
      </c>
      <c r="K7816" t="s">
        <v>24</v>
      </c>
      <c r="M7816" t="s">
        <v>143</v>
      </c>
      <c r="N7816" t="s">
        <v>83</v>
      </c>
      <c r="O7816" s="2">
        <v>45078.851527777777</v>
      </c>
      <c r="R7816" t="str">
        <f t="shared" ca="1" si="122"/>
        <v>Divya</v>
      </c>
      <c r="S7816" t="str">
        <f>IFERROR(TEXT(DATEVALUE(LEFT(Table1[[#This Row],[Date of Purchase]],10)), "MMMM"), TEXT(Table1[[#This Row],[Date of Purchase]], "MMMM"))</f>
        <v>August</v>
      </c>
      <c r="T7816" t="str">
        <f>IF(OR(
  AND(Table1[[#This Row],[Ticket Priority]]="Critical", Table1[[#This Row],[Ticket Status]]&lt;&gt;"Closed"),
  AND(Table1[[#This Row],[Ticket Priority]]="High", Table1[[#This Row],[Ticket Status]]="Open")
), "Yes", "No")</f>
        <v>No</v>
      </c>
      <c r="U7816" s="4" t="str">
        <f>IF(Table1[[#This Row],[Ticket Status]]="Closed","Yes","No")</f>
        <v>No</v>
      </c>
      <c r="V7816" s="4" t="str">
        <f>IF(Table1[[#This Row],[Ticket Status]]="Pending Customer Response","Yes","No")</f>
        <v>Yes</v>
      </c>
      <c r="W7816" s="5">
        <f ca="1">COUNTIFS(Table1[Agent_name],Table1[[#This Row],[Agent_name]],Table1[Month],Table1[[#This Row],[Month]])/160</f>
        <v>0.1875</v>
      </c>
    </row>
    <row r="7817" spans="1:23" x14ac:dyDescent="0.25">
      <c r="A7817">
        <v>7816</v>
      </c>
      <c r="B7817" t="s">
        <v>25232</v>
      </c>
      <c r="C7817" t="s">
        <v>25233</v>
      </c>
      <c r="D7817">
        <v>31</v>
      </c>
      <c r="E7817" t="s">
        <v>58</v>
      </c>
      <c r="F7817" t="s">
        <v>125</v>
      </c>
      <c r="G7817" s="1">
        <v>43919</v>
      </c>
      <c r="H7817" t="s">
        <v>59</v>
      </c>
      <c r="I7817" t="s">
        <v>93</v>
      </c>
      <c r="J7817" s="3" t="s">
        <v>25234</v>
      </c>
      <c r="K7817" t="s">
        <v>24</v>
      </c>
      <c r="M7817" t="s">
        <v>25</v>
      </c>
      <c r="N7817" t="s">
        <v>33</v>
      </c>
      <c r="O7817" s="2">
        <v>45078.197372685187</v>
      </c>
      <c r="R7817" t="str">
        <f t="shared" ca="1" si="122"/>
        <v>Ravi</v>
      </c>
      <c r="S7817" t="str">
        <f>IFERROR(TEXT(DATEVALUE(LEFT(Table1[[#This Row],[Date of Purchase]],10)), "MMMM"), TEXT(Table1[[#This Row],[Date of Purchase]], "MMMM"))</f>
        <v>March</v>
      </c>
      <c r="T7817" t="str">
        <f>IF(OR(
  AND(Table1[[#This Row],[Ticket Priority]]="Critical", Table1[[#This Row],[Ticket Status]]&lt;&gt;"Closed"),
  AND(Table1[[#This Row],[Ticket Priority]]="High", Table1[[#This Row],[Ticket Status]]="Open")
), "Yes", "No")</f>
        <v>Yes</v>
      </c>
      <c r="U7817" s="4" t="str">
        <f>IF(Table1[[#This Row],[Ticket Status]]="Closed","Yes","No")</f>
        <v>No</v>
      </c>
      <c r="V7817" s="4" t="str">
        <f>IF(Table1[[#This Row],[Ticket Status]]="Pending Customer Response","Yes","No")</f>
        <v>Yes</v>
      </c>
      <c r="W7817" s="5">
        <f ca="1">COUNTIFS(Table1[Agent_name],Table1[[#This Row],[Agent_name]],Table1[Month],Table1[[#This Row],[Month]])/160</f>
        <v>0.54374999999999996</v>
      </c>
    </row>
    <row r="7818" spans="1:23" x14ac:dyDescent="0.25">
      <c r="A7818">
        <v>7817</v>
      </c>
      <c r="B7818" t="s">
        <v>25235</v>
      </c>
      <c r="C7818" t="s">
        <v>25236</v>
      </c>
      <c r="D7818">
        <v>34</v>
      </c>
      <c r="E7818" t="s">
        <v>19</v>
      </c>
      <c r="F7818" t="s">
        <v>242</v>
      </c>
      <c r="G7818" s="1">
        <v>44518</v>
      </c>
      <c r="H7818" t="s">
        <v>59</v>
      </c>
      <c r="I7818" t="s">
        <v>77</v>
      </c>
      <c r="J7818" s="3" t="s">
        <v>25237</v>
      </c>
      <c r="K7818" t="s">
        <v>62</v>
      </c>
      <c r="M7818" t="s">
        <v>25</v>
      </c>
      <c r="N7818" t="s">
        <v>33</v>
      </c>
      <c r="R7818" t="str">
        <f t="shared" ca="1" si="122"/>
        <v>Sara</v>
      </c>
      <c r="S7818" t="str">
        <f>IFERROR(TEXT(DATEVALUE(LEFT(Table1[[#This Row],[Date of Purchase]],10)), "MMMM"), TEXT(Table1[[#This Row],[Date of Purchase]], "MMMM"))</f>
        <v>November</v>
      </c>
      <c r="T7818" t="str">
        <f>IF(OR(
  AND(Table1[[#This Row],[Ticket Priority]]="Critical", Table1[[#This Row],[Ticket Status]]&lt;&gt;"Closed"),
  AND(Table1[[#This Row],[Ticket Priority]]="High", Table1[[#This Row],[Ticket Status]]="Open")
), "Yes", "No")</f>
        <v>Yes</v>
      </c>
      <c r="U7818" s="4" t="str">
        <f>IF(Table1[[#This Row],[Ticket Status]]="Closed","Yes","No")</f>
        <v>No</v>
      </c>
      <c r="V7818" s="4" t="str">
        <f>IF(Table1[[#This Row],[Ticket Status]]="Pending Customer Response","Yes","No")</f>
        <v>No</v>
      </c>
      <c r="W7818" s="5">
        <f ca="1">COUNTIFS(Table1[Agent_name],Table1[[#This Row],[Agent_name]],Table1[Month],Table1[[#This Row],[Month]])/160</f>
        <v>0.79374999999999996</v>
      </c>
    </row>
    <row r="7819" spans="1:23" x14ac:dyDescent="0.25">
      <c r="A7819">
        <v>7818</v>
      </c>
      <c r="B7819" t="s">
        <v>25238</v>
      </c>
      <c r="C7819" t="s">
        <v>25239</v>
      </c>
      <c r="D7819">
        <v>48</v>
      </c>
      <c r="E7819" t="s">
        <v>19</v>
      </c>
      <c r="F7819" t="s">
        <v>242</v>
      </c>
      <c r="G7819" s="1">
        <v>44174</v>
      </c>
      <c r="H7819" t="s">
        <v>66</v>
      </c>
      <c r="I7819" t="s">
        <v>59</v>
      </c>
      <c r="J7819" s="3" t="s">
        <v>25240</v>
      </c>
      <c r="K7819" t="s">
        <v>24</v>
      </c>
      <c r="M7819" t="s">
        <v>25</v>
      </c>
      <c r="N7819" t="s">
        <v>83</v>
      </c>
      <c r="O7819" s="2">
        <v>45078.39949074074</v>
      </c>
      <c r="R7819" t="str">
        <f t="shared" ca="1" si="122"/>
        <v>Ravi</v>
      </c>
      <c r="S7819" t="str">
        <f>IFERROR(TEXT(DATEVALUE(LEFT(Table1[[#This Row],[Date of Purchase]],10)), "MMMM"), TEXT(Table1[[#This Row],[Date of Purchase]], "MMMM"))</f>
        <v>December</v>
      </c>
      <c r="T7819" t="str">
        <f>IF(OR(
  AND(Table1[[#This Row],[Ticket Priority]]="Critical", Table1[[#This Row],[Ticket Status]]&lt;&gt;"Closed"),
  AND(Table1[[#This Row],[Ticket Priority]]="High", Table1[[#This Row],[Ticket Status]]="Open")
), "Yes", "No")</f>
        <v>Yes</v>
      </c>
      <c r="U7819" s="4" t="str">
        <f>IF(Table1[[#This Row],[Ticket Status]]="Closed","Yes","No")</f>
        <v>No</v>
      </c>
      <c r="V7819" s="4" t="str">
        <f>IF(Table1[[#This Row],[Ticket Status]]="Pending Customer Response","Yes","No")</f>
        <v>Yes</v>
      </c>
      <c r="W7819" s="5">
        <f ca="1">COUNTIFS(Table1[Agent_name],Table1[[#This Row],[Agent_name]],Table1[Month],Table1[[#This Row],[Month]])/160</f>
        <v>0.66249999999999998</v>
      </c>
    </row>
    <row r="7820" spans="1:23" x14ac:dyDescent="0.25">
      <c r="A7820">
        <v>7819</v>
      </c>
      <c r="B7820" t="s">
        <v>25241</v>
      </c>
      <c r="C7820" t="s">
        <v>25242</v>
      </c>
      <c r="D7820">
        <v>45</v>
      </c>
      <c r="E7820" t="s">
        <v>58</v>
      </c>
      <c r="F7820" t="s">
        <v>207</v>
      </c>
      <c r="G7820" s="1">
        <v>44324</v>
      </c>
      <c r="H7820" t="s">
        <v>66</v>
      </c>
      <c r="I7820" t="s">
        <v>93</v>
      </c>
      <c r="J7820" s="3" t="s">
        <v>25243</v>
      </c>
      <c r="K7820" t="s">
        <v>24</v>
      </c>
      <c r="M7820" t="s">
        <v>25</v>
      </c>
      <c r="N7820" t="s">
        <v>55</v>
      </c>
      <c r="O7820" s="2">
        <v>45078.544652777775</v>
      </c>
      <c r="R7820" t="str">
        <f t="shared" ca="1" si="122"/>
        <v>Ravi</v>
      </c>
      <c r="S7820" t="str">
        <f>IFERROR(TEXT(DATEVALUE(LEFT(Table1[[#This Row],[Date of Purchase]],10)), "MMMM"), TEXT(Table1[[#This Row],[Date of Purchase]], "MMMM"))</f>
        <v>May</v>
      </c>
      <c r="T7820" t="str">
        <f>IF(OR(
  AND(Table1[[#This Row],[Ticket Priority]]="Critical", Table1[[#This Row],[Ticket Status]]&lt;&gt;"Closed"),
  AND(Table1[[#This Row],[Ticket Priority]]="High", Table1[[#This Row],[Ticket Status]]="Open")
), "Yes", "No")</f>
        <v>Yes</v>
      </c>
      <c r="U7820" s="4" t="str">
        <f>IF(Table1[[#This Row],[Ticket Status]]="Closed","Yes","No")</f>
        <v>No</v>
      </c>
      <c r="V7820" s="4" t="str">
        <f>IF(Table1[[#This Row],[Ticket Status]]="Pending Customer Response","Yes","No")</f>
        <v>Yes</v>
      </c>
      <c r="W7820" s="5">
        <f ca="1">COUNTIFS(Table1[Agent_name],Table1[[#This Row],[Agent_name]],Table1[Month],Table1[[#This Row],[Month]])/160</f>
        <v>0.67500000000000004</v>
      </c>
    </row>
    <row r="7821" spans="1:23" x14ac:dyDescent="0.25">
      <c r="A7821">
        <v>7820</v>
      </c>
      <c r="B7821" t="s">
        <v>25244</v>
      </c>
      <c r="C7821" t="s">
        <v>25245</v>
      </c>
      <c r="D7821">
        <v>26</v>
      </c>
      <c r="E7821" t="s">
        <v>19</v>
      </c>
      <c r="F7821" t="s">
        <v>223</v>
      </c>
      <c r="G7821" s="1">
        <v>43927</v>
      </c>
      <c r="H7821" t="s">
        <v>21</v>
      </c>
      <c r="I7821" t="s">
        <v>60</v>
      </c>
      <c r="J7821" s="3" t="s">
        <v>25246</v>
      </c>
      <c r="K7821" t="s">
        <v>24</v>
      </c>
      <c r="M7821" t="s">
        <v>89</v>
      </c>
      <c r="N7821" t="s">
        <v>33</v>
      </c>
      <c r="O7821" s="2">
        <v>45078.687037037038</v>
      </c>
      <c r="R7821" t="str">
        <f t="shared" ca="1" si="122"/>
        <v>Aisha</v>
      </c>
      <c r="S7821" t="str">
        <f>IFERROR(TEXT(DATEVALUE(LEFT(Table1[[#This Row],[Date of Purchase]],10)), "MMMM"), TEXT(Table1[[#This Row],[Date of Purchase]], "MMMM"))</f>
        <v>April</v>
      </c>
      <c r="T7821" t="str">
        <f>IF(OR(
  AND(Table1[[#This Row],[Ticket Priority]]="Critical", Table1[[#This Row],[Ticket Status]]&lt;&gt;"Closed"),
  AND(Table1[[#This Row],[Ticket Priority]]="High", Table1[[#This Row],[Ticket Status]]="Open")
), "Yes", "No")</f>
        <v>No</v>
      </c>
      <c r="U7821" s="4" t="str">
        <f>IF(Table1[[#This Row],[Ticket Status]]="Closed","Yes","No")</f>
        <v>No</v>
      </c>
      <c r="V7821" s="4" t="str">
        <f>IF(Table1[[#This Row],[Ticket Status]]="Pending Customer Response","Yes","No")</f>
        <v>Yes</v>
      </c>
      <c r="W7821" s="5">
        <f ca="1">COUNTIFS(Table1[Agent_name],Table1[[#This Row],[Agent_name]],Table1[Month],Table1[[#This Row],[Month]])/160</f>
        <v>0.81874999999999998</v>
      </c>
    </row>
    <row r="7822" spans="1:23" x14ac:dyDescent="0.25">
      <c r="A7822">
        <v>7821</v>
      </c>
      <c r="B7822" t="s">
        <v>25247</v>
      </c>
      <c r="C7822" t="s">
        <v>25248</v>
      </c>
      <c r="D7822">
        <v>49</v>
      </c>
      <c r="E7822" t="s">
        <v>19</v>
      </c>
      <c r="F7822" t="s">
        <v>65</v>
      </c>
      <c r="G7822" s="1">
        <v>44017</v>
      </c>
      <c r="H7822" t="s">
        <v>21</v>
      </c>
      <c r="I7822" t="s">
        <v>93</v>
      </c>
      <c r="J7822" s="3" t="s">
        <v>25249</v>
      </c>
      <c r="K7822" t="s">
        <v>39</v>
      </c>
      <c r="L7822" t="s">
        <v>25250</v>
      </c>
      <c r="M7822" t="s">
        <v>41</v>
      </c>
      <c r="N7822" t="s">
        <v>26</v>
      </c>
      <c r="O7822" s="2">
        <v>45078.591226851851</v>
      </c>
      <c r="P7822" s="2">
        <v>45078.248865740738</v>
      </c>
      <c r="Q7822">
        <v>4</v>
      </c>
      <c r="R7822" t="str">
        <f t="shared" ca="1" si="122"/>
        <v>Meera</v>
      </c>
      <c r="S7822" t="str">
        <f>IFERROR(TEXT(DATEVALUE(LEFT(Table1[[#This Row],[Date of Purchase]],10)), "MMMM"), TEXT(Table1[[#This Row],[Date of Purchase]], "MMMM"))</f>
        <v>July</v>
      </c>
      <c r="T7822" t="str">
        <f>IF(OR(
  AND(Table1[[#This Row],[Ticket Priority]]="Critical", Table1[[#This Row],[Ticket Status]]&lt;&gt;"Closed"),
  AND(Table1[[#This Row],[Ticket Priority]]="High", Table1[[#This Row],[Ticket Status]]="Open")
), "Yes", "No")</f>
        <v>No</v>
      </c>
      <c r="U7822" s="4" t="str">
        <f>IF(Table1[[#This Row],[Ticket Status]]="Closed","Yes","No")</f>
        <v>Yes</v>
      </c>
      <c r="V7822" s="4" t="str">
        <f>IF(Table1[[#This Row],[Ticket Status]]="Pending Customer Response","Yes","No")</f>
        <v>No</v>
      </c>
      <c r="W7822" s="5">
        <f ca="1">COUNTIFS(Table1[Agent_name],Table1[[#This Row],[Agent_name]],Table1[Month],Table1[[#This Row],[Month]])/160</f>
        <v>0.23125000000000001</v>
      </c>
    </row>
    <row r="7823" spans="1:23" x14ac:dyDescent="0.25">
      <c r="A7823">
        <v>7822</v>
      </c>
      <c r="B7823" t="s">
        <v>25251</v>
      </c>
      <c r="C7823" t="s">
        <v>25252</v>
      </c>
      <c r="D7823">
        <v>33</v>
      </c>
      <c r="E7823" t="s">
        <v>19</v>
      </c>
      <c r="F7823" t="s">
        <v>125</v>
      </c>
      <c r="G7823" s="1">
        <v>43876</v>
      </c>
      <c r="H7823" t="s">
        <v>45</v>
      </c>
      <c r="I7823" t="s">
        <v>22</v>
      </c>
      <c r="J7823" s="3" t="s">
        <v>25253</v>
      </c>
      <c r="K7823" t="s">
        <v>62</v>
      </c>
      <c r="M7823" t="s">
        <v>89</v>
      </c>
      <c r="N7823" t="s">
        <v>83</v>
      </c>
      <c r="R7823" t="str">
        <f t="shared" ca="1" si="122"/>
        <v>Priya</v>
      </c>
      <c r="S7823" t="str">
        <f>IFERROR(TEXT(DATEVALUE(LEFT(Table1[[#This Row],[Date of Purchase]],10)), "MMMM"), TEXT(Table1[[#This Row],[Date of Purchase]], "MMMM"))</f>
        <v>February</v>
      </c>
      <c r="T7823" t="str">
        <f>IF(OR(
  AND(Table1[[#This Row],[Ticket Priority]]="Critical", Table1[[#This Row],[Ticket Status]]&lt;&gt;"Closed"),
  AND(Table1[[#This Row],[Ticket Priority]]="High", Table1[[#This Row],[Ticket Status]]="Open")
), "Yes", "No")</f>
        <v>Yes</v>
      </c>
      <c r="U7823" s="4" t="str">
        <f>IF(Table1[[#This Row],[Ticket Status]]="Closed","Yes","No")</f>
        <v>No</v>
      </c>
      <c r="V7823" s="4" t="str">
        <f>IF(Table1[[#This Row],[Ticket Status]]="Pending Customer Response","Yes","No")</f>
        <v>No</v>
      </c>
      <c r="W7823" s="5">
        <f ca="1">COUNTIFS(Table1[Agent_name],Table1[[#This Row],[Agent_name]],Table1[Month],Table1[[#This Row],[Month]])/160</f>
        <v>0.44374999999999998</v>
      </c>
    </row>
    <row r="7824" spans="1:23" x14ac:dyDescent="0.25">
      <c r="A7824">
        <v>7823</v>
      </c>
      <c r="B7824" t="s">
        <v>25254</v>
      </c>
      <c r="C7824" t="s">
        <v>25255</v>
      </c>
      <c r="D7824">
        <v>29</v>
      </c>
      <c r="E7824" t="s">
        <v>19</v>
      </c>
      <c r="F7824" t="s">
        <v>134</v>
      </c>
      <c r="G7824" s="1">
        <v>44483</v>
      </c>
      <c r="H7824" t="s">
        <v>67</v>
      </c>
      <c r="I7824" t="s">
        <v>46</v>
      </c>
      <c r="J7824" s="3" t="s">
        <v>25256</v>
      </c>
      <c r="K7824" t="s">
        <v>39</v>
      </c>
      <c r="L7824" t="s">
        <v>25257</v>
      </c>
      <c r="M7824" t="s">
        <v>89</v>
      </c>
      <c r="N7824" t="s">
        <v>26</v>
      </c>
      <c r="O7824" s="2">
        <v>45078.215555555558</v>
      </c>
      <c r="P7824" s="2">
        <v>45078.055138888885</v>
      </c>
      <c r="Q7824">
        <v>2</v>
      </c>
      <c r="R7824" t="str">
        <f t="shared" ca="1" si="122"/>
        <v>Neha</v>
      </c>
      <c r="S7824" t="str">
        <f>IFERROR(TEXT(DATEVALUE(LEFT(Table1[[#This Row],[Date of Purchase]],10)), "MMMM"), TEXT(Table1[[#This Row],[Date of Purchase]], "MMMM"))</f>
        <v>October</v>
      </c>
      <c r="T7824" t="str">
        <f>IF(OR(
  AND(Table1[[#This Row],[Ticket Priority]]="Critical", Table1[[#This Row],[Ticket Status]]&lt;&gt;"Closed"),
  AND(Table1[[#This Row],[Ticket Priority]]="High", Table1[[#This Row],[Ticket Status]]="Open")
), "Yes", "No")</f>
        <v>No</v>
      </c>
      <c r="U7824" s="4" t="str">
        <f>IF(Table1[[#This Row],[Ticket Status]]="Closed","Yes","No")</f>
        <v>Yes</v>
      </c>
      <c r="V7824" s="4" t="str">
        <f>IF(Table1[[#This Row],[Ticket Status]]="Pending Customer Response","Yes","No")</f>
        <v>No</v>
      </c>
      <c r="W7824" s="5">
        <f ca="1">COUNTIFS(Table1[Agent_name],Table1[[#This Row],[Agent_name]],Table1[Month],Table1[[#This Row],[Month]])/160</f>
        <v>0.24374999999999999</v>
      </c>
    </row>
    <row r="7825" spans="1:23" x14ac:dyDescent="0.25">
      <c r="A7825">
        <v>7824</v>
      </c>
      <c r="B7825" t="s">
        <v>25258</v>
      </c>
      <c r="C7825" t="s">
        <v>25259</v>
      </c>
      <c r="D7825">
        <v>68</v>
      </c>
      <c r="E7825" t="s">
        <v>19</v>
      </c>
      <c r="F7825" t="s">
        <v>286</v>
      </c>
      <c r="G7825" s="1">
        <v>44028</v>
      </c>
      <c r="H7825" t="s">
        <v>21</v>
      </c>
      <c r="I7825" t="s">
        <v>177</v>
      </c>
      <c r="J7825" s="3" t="s">
        <v>25260</v>
      </c>
      <c r="K7825" t="s">
        <v>24</v>
      </c>
      <c r="M7825" t="s">
        <v>89</v>
      </c>
      <c r="N7825" t="s">
        <v>55</v>
      </c>
      <c r="O7825" s="2">
        <v>45078.956550925926</v>
      </c>
      <c r="R7825" t="str">
        <f t="shared" ca="1" si="122"/>
        <v>Priya</v>
      </c>
      <c r="S7825" t="str">
        <f>IFERROR(TEXT(DATEVALUE(LEFT(Table1[[#This Row],[Date of Purchase]],10)), "MMMM"), TEXT(Table1[[#This Row],[Date of Purchase]], "MMMM"))</f>
        <v>July</v>
      </c>
      <c r="T7825" t="str">
        <f>IF(OR(
  AND(Table1[[#This Row],[Ticket Priority]]="Critical", Table1[[#This Row],[Ticket Status]]&lt;&gt;"Closed"),
  AND(Table1[[#This Row],[Ticket Priority]]="High", Table1[[#This Row],[Ticket Status]]="Open")
), "Yes", "No")</f>
        <v>No</v>
      </c>
      <c r="U7825" s="4" t="str">
        <f>IF(Table1[[#This Row],[Ticket Status]]="Closed","Yes","No")</f>
        <v>No</v>
      </c>
      <c r="V7825" s="4" t="str">
        <f>IF(Table1[[#This Row],[Ticket Status]]="Pending Customer Response","Yes","No")</f>
        <v>Yes</v>
      </c>
      <c r="W7825" s="5">
        <f ca="1">COUNTIFS(Table1[Agent_name],Table1[[#This Row],[Agent_name]],Table1[Month],Table1[[#This Row],[Month]])/160</f>
        <v>0.45</v>
      </c>
    </row>
    <row r="7826" spans="1:23" x14ac:dyDescent="0.25">
      <c r="A7826">
        <v>7825</v>
      </c>
      <c r="B7826" t="s">
        <v>25261</v>
      </c>
      <c r="C7826" t="s">
        <v>25262</v>
      </c>
      <c r="D7826">
        <v>67</v>
      </c>
      <c r="E7826" t="s">
        <v>58</v>
      </c>
      <c r="F7826" t="s">
        <v>211</v>
      </c>
      <c r="G7826" s="1">
        <v>43986</v>
      </c>
      <c r="H7826" t="s">
        <v>45</v>
      </c>
      <c r="I7826" t="s">
        <v>22</v>
      </c>
      <c r="J7826" s="3" t="s">
        <v>25263</v>
      </c>
      <c r="K7826" t="s">
        <v>62</v>
      </c>
      <c r="M7826" t="s">
        <v>25</v>
      </c>
      <c r="N7826" t="s">
        <v>55</v>
      </c>
      <c r="R7826" t="str">
        <f t="shared" ca="1" si="122"/>
        <v>Mohit</v>
      </c>
      <c r="S7826" t="str">
        <f>IFERROR(TEXT(DATEVALUE(LEFT(Table1[[#This Row],[Date of Purchase]],10)), "MMMM"), TEXT(Table1[[#This Row],[Date of Purchase]], "MMMM"))</f>
        <v>June</v>
      </c>
      <c r="T7826" t="str">
        <f>IF(OR(
  AND(Table1[[#This Row],[Ticket Priority]]="Critical", Table1[[#This Row],[Ticket Status]]&lt;&gt;"Closed"),
  AND(Table1[[#This Row],[Ticket Priority]]="High", Table1[[#This Row],[Ticket Status]]="Open")
), "Yes", "No")</f>
        <v>Yes</v>
      </c>
      <c r="U7826" s="4" t="str">
        <f>IF(Table1[[#This Row],[Ticket Status]]="Closed","Yes","No")</f>
        <v>No</v>
      </c>
      <c r="V7826" s="4" t="str">
        <f>IF(Table1[[#This Row],[Ticket Status]]="Pending Customer Response","Yes","No")</f>
        <v>No</v>
      </c>
      <c r="W7826" s="5">
        <f ca="1">COUNTIFS(Table1[Agent_name],Table1[[#This Row],[Agent_name]],Table1[Month],Table1[[#This Row],[Month]])/160</f>
        <v>0.41875000000000001</v>
      </c>
    </row>
    <row r="7827" spans="1:23" x14ac:dyDescent="0.25">
      <c r="A7827">
        <v>7826</v>
      </c>
      <c r="B7827" t="s">
        <v>1283</v>
      </c>
      <c r="C7827" t="s">
        <v>25264</v>
      </c>
      <c r="D7827">
        <v>41</v>
      </c>
      <c r="E7827" t="s">
        <v>19</v>
      </c>
      <c r="F7827" t="s">
        <v>456</v>
      </c>
      <c r="G7827" s="1">
        <v>44026</v>
      </c>
      <c r="H7827" t="s">
        <v>45</v>
      </c>
      <c r="I7827" t="s">
        <v>99</v>
      </c>
      <c r="J7827" s="3" t="s">
        <v>25265</v>
      </c>
      <c r="K7827" t="s">
        <v>24</v>
      </c>
      <c r="M7827" t="s">
        <v>143</v>
      </c>
      <c r="N7827" t="s">
        <v>33</v>
      </c>
      <c r="O7827" s="2">
        <v>45078.603113425925</v>
      </c>
      <c r="R7827" t="str">
        <f t="shared" ca="1" si="122"/>
        <v>Aisha</v>
      </c>
      <c r="S7827" t="str">
        <f>IFERROR(TEXT(DATEVALUE(LEFT(Table1[[#This Row],[Date of Purchase]],10)), "MMMM"), TEXT(Table1[[#This Row],[Date of Purchase]], "MMMM"))</f>
        <v>July</v>
      </c>
      <c r="T7827" t="str">
        <f>IF(OR(
  AND(Table1[[#This Row],[Ticket Priority]]="Critical", Table1[[#This Row],[Ticket Status]]&lt;&gt;"Closed"),
  AND(Table1[[#This Row],[Ticket Priority]]="High", Table1[[#This Row],[Ticket Status]]="Open")
), "Yes", "No")</f>
        <v>No</v>
      </c>
      <c r="U7827" s="4" t="str">
        <f>IF(Table1[[#This Row],[Ticket Status]]="Closed","Yes","No")</f>
        <v>No</v>
      </c>
      <c r="V7827" s="4" t="str">
        <f>IF(Table1[[#This Row],[Ticket Status]]="Pending Customer Response","Yes","No")</f>
        <v>Yes</v>
      </c>
      <c r="W7827" s="5">
        <f ca="1">COUNTIFS(Table1[Agent_name],Table1[[#This Row],[Agent_name]],Table1[Month],Table1[[#This Row],[Month]])/160</f>
        <v>0.875</v>
      </c>
    </row>
    <row r="7828" spans="1:23" x14ac:dyDescent="0.25">
      <c r="A7828">
        <v>7827</v>
      </c>
      <c r="B7828" t="s">
        <v>25266</v>
      </c>
      <c r="C7828" t="s">
        <v>25267</v>
      </c>
      <c r="D7828">
        <v>26</v>
      </c>
      <c r="E7828" t="s">
        <v>19</v>
      </c>
      <c r="F7828" t="s">
        <v>51</v>
      </c>
      <c r="G7828" s="1">
        <v>44004</v>
      </c>
      <c r="H7828" t="s">
        <v>45</v>
      </c>
      <c r="I7828" t="s">
        <v>113</v>
      </c>
      <c r="J7828" s="3" t="s">
        <v>1057</v>
      </c>
      <c r="K7828" t="s">
        <v>39</v>
      </c>
      <c r="L7828" t="s">
        <v>25268</v>
      </c>
      <c r="M7828" t="s">
        <v>41</v>
      </c>
      <c r="N7828" t="s">
        <v>55</v>
      </c>
      <c r="O7828" s="2">
        <v>45078.181585648148</v>
      </c>
      <c r="P7828" s="2">
        <v>45078.559363425928</v>
      </c>
      <c r="Q7828">
        <v>1</v>
      </c>
      <c r="R7828" t="str">
        <f t="shared" ca="1" si="122"/>
        <v>Ravi</v>
      </c>
      <c r="S7828" t="str">
        <f>IFERROR(TEXT(DATEVALUE(LEFT(Table1[[#This Row],[Date of Purchase]],10)), "MMMM"), TEXT(Table1[[#This Row],[Date of Purchase]], "MMMM"))</f>
        <v>June</v>
      </c>
      <c r="T7828" t="str">
        <f>IF(OR(
  AND(Table1[[#This Row],[Ticket Priority]]="Critical", Table1[[#This Row],[Ticket Status]]&lt;&gt;"Closed"),
  AND(Table1[[#This Row],[Ticket Priority]]="High", Table1[[#This Row],[Ticket Status]]="Open")
), "Yes", "No")</f>
        <v>No</v>
      </c>
      <c r="U7828" s="4" t="str">
        <f>IF(Table1[[#This Row],[Ticket Status]]="Closed","Yes","No")</f>
        <v>Yes</v>
      </c>
      <c r="V7828" s="4" t="str">
        <f>IF(Table1[[#This Row],[Ticket Status]]="Pending Customer Response","Yes","No")</f>
        <v>No</v>
      </c>
      <c r="W7828" s="5">
        <f ca="1">COUNTIFS(Table1[Agent_name],Table1[[#This Row],[Agent_name]],Table1[Month],Table1[[#This Row],[Month]])/160</f>
        <v>0.58125000000000004</v>
      </c>
    </row>
    <row r="7829" spans="1:23" x14ac:dyDescent="0.25">
      <c r="A7829">
        <v>7828</v>
      </c>
      <c r="B7829" t="s">
        <v>25269</v>
      </c>
      <c r="C7829" t="s">
        <v>25270</v>
      </c>
      <c r="D7829">
        <v>20</v>
      </c>
      <c r="E7829" t="s">
        <v>58</v>
      </c>
      <c r="F7829" t="s">
        <v>173</v>
      </c>
      <c r="G7829" s="1">
        <v>44268</v>
      </c>
      <c r="H7829" t="s">
        <v>21</v>
      </c>
      <c r="I7829" t="s">
        <v>177</v>
      </c>
      <c r="J7829" s="3" t="s">
        <v>25271</v>
      </c>
      <c r="K7829" t="s">
        <v>62</v>
      </c>
      <c r="M7829" t="s">
        <v>143</v>
      </c>
      <c r="N7829" t="s">
        <v>26</v>
      </c>
      <c r="R7829" t="str">
        <f t="shared" ca="1" si="122"/>
        <v>Aisha</v>
      </c>
      <c r="S7829" t="str">
        <f>IFERROR(TEXT(DATEVALUE(LEFT(Table1[[#This Row],[Date of Purchase]],10)), "MMMM"), TEXT(Table1[[#This Row],[Date of Purchase]], "MMMM"))</f>
        <v>March</v>
      </c>
      <c r="T7829" t="str">
        <f>IF(OR(
  AND(Table1[[#This Row],[Ticket Priority]]="Critical", Table1[[#This Row],[Ticket Status]]&lt;&gt;"Closed"),
  AND(Table1[[#This Row],[Ticket Priority]]="High", Table1[[#This Row],[Ticket Status]]="Open")
), "Yes", "No")</f>
        <v>No</v>
      </c>
      <c r="U7829" s="4" t="str">
        <f>IF(Table1[[#This Row],[Ticket Status]]="Closed","Yes","No")</f>
        <v>No</v>
      </c>
      <c r="V7829" s="4" t="str">
        <f>IF(Table1[[#This Row],[Ticket Status]]="Pending Customer Response","Yes","No")</f>
        <v>No</v>
      </c>
      <c r="W7829" s="5">
        <f ca="1">COUNTIFS(Table1[Agent_name],Table1[[#This Row],[Agent_name]],Table1[Month],Table1[[#This Row],[Month]])/160</f>
        <v>1.0062500000000001</v>
      </c>
    </row>
    <row r="7830" spans="1:23" x14ac:dyDescent="0.25">
      <c r="A7830">
        <v>7829</v>
      </c>
      <c r="B7830" t="s">
        <v>25272</v>
      </c>
      <c r="C7830" t="s">
        <v>25273</v>
      </c>
      <c r="D7830">
        <v>70</v>
      </c>
      <c r="E7830" t="s">
        <v>19</v>
      </c>
      <c r="F7830" t="s">
        <v>157</v>
      </c>
      <c r="G7830" s="1">
        <v>44516</v>
      </c>
      <c r="H7830" t="s">
        <v>66</v>
      </c>
      <c r="I7830" t="s">
        <v>72</v>
      </c>
      <c r="J7830" s="3" t="s">
        <v>25274</v>
      </c>
      <c r="K7830" t="s">
        <v>24</v>
      </c>
      <c r="M7830" t="s">
        <v>143</v>
      </c>
      <c r="N7830" t="s">
        <v>83</v>
      </c>
      <c r="O7830" s="2">
        <v>45078.151076388887</v>
      </c>
      <c r="R7830" t="str">
        <f t="shared" ca="1" si="122"/>
        <v>Neha</v>
      </c>
      <c r="S7830" t="str">
        <f>IFERROR(TEXT(DATEVALUE(LEFT(Table1[[#This Row],[Date of Purchase]],10)), "MMMM"), TEXT(Table1[[#This Row],[Date of Purchase]], "MMMM"))</f>
        <v>November</v>
      </c>
      <c r="T7830" t="str">
        <f>IF(OR(
  AND(Table1[[#This Row],[Ticket Priority]]="Critical", Table1[[#This Row],[Ticket Status]]&lt;&gt;"Closed"),
  AND(Table1[[#This Row],[Ticket Priority]]="High", Table1[[#This Row],[Ticket Status]]="Open")
), "Yes", "No")</f>
        <v>No</v>
      </c>
      <c r="U7830" s="4" t="str">
        <f>IF(Table1[[#This Row],[Ticket Status]]="Closed","Yes","No")</f>
        <v>No</v>
      </c>
      <c r="V7830" s="4" t="str">
        <f>IF(Table1[[#This Row],[Ticket Status]]="Pending Customer Response","Yes","No")</f>
        <v>Yes</v>
      </c>
      <c r="W7830" s="5">
        <f ca="1">COUNTIFS(Table1[Agent_name],Table1[[#This Row],[Agent_name]],Table1[Month],Table1[[#This Row],[Month]])/160</f>
        <v>0.17499999999999999</v>
      </c>
    </row>
    <row r="7831" spans="1:23" x14ac:dyDescent="0.25">
      <c r="A7831">
        <v>7830</v>
      </c>
      <c r="B7831" t="s">
        <v>25275</v>
      </c>
      <c r="C7831" t="s">
        <v>25276</v>
      </c>
      <c r="D7831">
        <v>43</v>
      </c>
      <c r="E7831" t="s">
        <v>19</v>
      </c>
      <c r="F7831" t="s">
        <v>249</v>
      </c>
      <c r="G7831" s="1">
        <v>44334</v>
      </c>
      <c r="H7831" t="s">
        <v>67</v>
      </c>
      <c r="I7831" t="s">
        <v>77</v>
      </c>
      <c r="J7831" s="3" t="s">
        <v>25277</v>
      </c>
      <c r="K7831" t="s">
        <v>24</v>
      </c>
      <c r="M7831" t="s">
        <v>89</v>
      </c>
      <c r="N7831" t="s">
        <v>83</v>
      </c>
      <c r="O7831" s="2">
        <v>45078.926099537035</v>
      </c>
      <c r="R7831" t="str">
        <f t="shared" ca="1" si="122"/>
        <v>Sara</v>
      </c>
      <c r="S7831" t="str">
        <f>IFERROR(TEXT(DATEVALUE(LEFT(Table1[[#This Row],[Date of Purchase]],10)), "MMMM"), TEXT(Table1[[#This Row],[Date of Purchase]], "MMMM"))</f>
        <v>May</v>
      </c>
      <c r="T7831" t="str">
        <f>IF(OR(
  AND(Table1[[#This Row],[Ticket Priority]]="Critical", Table1[[#This Row],[Ticket Status]]&lt;&gt;"Closed"),
  AND(Table1[[#This Row],[Ticket Priority]]="High", Table1[[#This Row],[Ticket Status]]="Open")
), "Yes", "No")</f>
        <v>No</v>
      </c>
      <c r="U7831" s="4" t="str">
        <f>IF(Table1[[#This Row],[Ticket Status]]="Closed","Yes","No")</f>
        <v>No</v>
      </c>
      <c r="V7831" s="4" t="str">
        <f>IF(Table1[[#This Row],[Ticket Status]]="Pending Customer Response","Yes","No")</f>
        <v>Yes</v>
      </c>
      <c r="W7831" s="5">
        <f ca="1">COUNTIFS(Table1[Agent_name],Table1[[#This Row],[Agent_name]],Table1[Month],Table1[[#This Row],[Month]])/160</f>
        <v>0.64375000000000004</v>
      </c>
    </row>
    <row r="7832" spans="1:23" x14ac:dyDescent="0.25">
      <c r="A7832">
        <v>7831</v>
      </c>
      <c r="B7832" t="s">
        <v>3863</v>
      </c>
      <c r="C7832" t="s">
        <v>25278</v>
      </c>
      <c r="D7832">
        <v>65</v>
      </c>
      <c r="E7832" t="s">
        <v>19</v>
      </c>
      <c r="F7832" t="s">
        <v>92</v>
      </c>
      <c r="G7832" s="1">
        <v>44122</v>
      </c>
      <c r="H7832" t="s">
        <v>45</v>
      </c>
      <c r="I7832" t="s">
        <v>60</v>
      </c>
      <c r="J7832" s="3" t="s">
        <v>25279</v>
      </c>
      <c r="K7832" t="s">
        <v>24</v>
      </c>
      <c r="M7832" t="s">
        <v>143</v>
      </c>
      <c r="N7832" t="s">
        <v>55</v>
      </c>
      <c r="O7832" s="2">
        <v>45078.315011574072</v>
      </c>
      <c r="R7832" t="str">
        <f t="shared" ca="1" si="122"/>
        <v>Neha</v>
      </c>
      <c r="S7832" t="str">
        <f>IFERROR(TEXT(DATEVALUE(LEFT(Table1[[#This Row],[Date of Purchase]],10)), "MMMM"), TEXT(Table1[[#This Row],[Date of Purchase]], "MMMM"))</f>
        <v>October</v>
      </c>
      <c r="T7832" t="str">
        <f>IF(OR(
  AND(Table1[[#This Row],[Ticket Priority]]="Critical", Table1[[#This Row],[Ticket Status]]&lt;&gt;"Closed"),
  AND(Table1[[#This Row],[Ticket Priority]]="High", Table1[[#This Row],[Ticket Status]]="Open")
), "Yes", "No")</f>
        <v>No</v>
      </c>
      <c r="U7832" s="4" t="str">
        <f>IF(Table1[[#This Row],[Ticket Status]]="Closed","Yes","No")</f>
        <v>No</v>
      </c>
      <c r="V7832" s="4" t="str">
        <f>IF(Table1[[#This Row],[Ticket Status]]="Pending Customer Response","Yes","No")</f>
        <v>Yes</v>
      </c>
      <c r="W7832" s="5">
        <f ca="1">COUNTIFS(Table1[Agent_name],Table1[[#This Row],[Agent_name]],Table1[Month],Table1[[#This Row],[Month]])/160</f>
        <v>0.24374999999999999</v>
      </c>
    </row>
    <row r="7833" spans="1:23" x14ac:dyDescent="0.25">
      <c r="A7833">
        <v>7832</v>
      </c>
      <c r="B7833" t="s">
        <v>25280</v>
      </c>
      <c r="C7833" t="s">
        <v>25281</v>
      </c>
      <c r="D7833">
        <v>31</v>
      </c>
      <c r="E7833" t="s">
        <v>19</v>
      </c>
      <c r="F7833" t="s">
        <v>65</v>
      </c>
      <c r="G7833" s="1">
        <v>43868</v>
      </c>
      <c r="H7833" t="s">
        <v>21</v>
      </c>
      <c r="I7833" t="s">
        <v>77</v>
      </c>
      <c r="J7833" s="3" t="s">
        <v>25282</v>
      </c>
      <c r="K7833" t="s">
        <v>24</v>
      </c>
      <c r="M7833" t="s">
        <v>89</v>
      </c>
      <c r="N7833" t="s">
        <v>33</v>
      </c>
      <c r="O7833" s="2">
        <v>45078.768495370372</v>
      </c>
      <c r="R7833" t="str">
        <f t="shared" ca="1" si="122"/>
        <v>Neha</v>
      </c>
      <c r="S7833" t="str">
        <f>IFERROR(TEXT(DATEVALUE(LEFT(Table1[[#This Row],[Date of Purchase]],10)), "MMMM"), TEXT(Table1[[#This Row],[Date of Purchase]], "MMMM"))</f>
        <v>February</v>
      </c>
      <c r="T7833" t="str">
        <f>IF(OR(
  AND(Table1[[#This Row],[Ticket Priority]]="Critical", Table1[[#This Row],[Ticket Status]]&lt;&gt;"Closed"),
  AND(Table1[[#This Row],[Ticket Priority]]="High", Table1[[#This Row],[Ticket Status]]="Open")
), "Yes", "No")</f>
        <v>No</v>
      </c>
      <c r="U7833" s="4" t="str">
        <f>IF(Table1[[#This Row],[Ticket Status]]="Closed","Yes","No")</f>
        <v>No</v>
      </c>
      <c r="V7833" s="4" t="str">
        <f>IF(Table1[[#This Row],[Ticket Status]]="Pending Customer Response","Yes","No")</f>
        <v>Yes</v>
      </c>
      <c r="W7833" s="5">
        <f ca="1">COUNTIFS(Table1[Agent_name],Table1[[#This Row],[Agent_name]],Table1[Month],Table1[[#This Row],[Month]])/160</f>
        <v>0.19375000000000001</v>
      </c>
    </row>
    <row r="7834" spans="1:23" x14ac:dyDescent="0.25">
      <c r="A7834">
        <v>7833</v>
      </c>
      <c r="B7834" t="s">
        <v>25283</v>
      </c>
      <c r="C7834" t="s">
        <v>25284</v>
      </c>
      <c r="D7834">
        <v>45</v>
      </c>
      <c r="E7834" t="s">
        <v>19</v>
      </c>
      <c r="F7834" t="s">
        <v>92</v>
      </c>
      <c r="G7834" s="1">
        <v>44058</v>
      </c>
      <c r="H7834" t="s">
        <v>45</v>
      </c>
      <c r="I7834" t="s">
        <v>93</v>
      </c>
      <c r="J7834" s="3" t="s">
        <v>25285</v>
      </c>
      <c r="K7834" t="s">
        <v>24</v>
      </c>
      <c r="M7834" t="s">
        <v>41</v>
      </c>
      <c r="N7834" t="s">
        <v>55</v>
      </c>
      <c r="O7834" s="2">
        <v>45078.865034722221</v>
      </c>
      <c r="R7834" t="str">
        <f t="shared" ca="1" si="122"/>
        <v>Ravi</v>
      </c>
      <c r="S7834" t="str">
        <f>IFERROR(TEXT(DATEVALUE(LEFT(Table1[[#This Row],[Date of Purchase]],10)), "MMMM"), TEXT(Table1[[#This Row],[Date of Purchase]], "MMMM"))</f>
        <v>August</v>
      </c>
      <c r="T7834" t="str">
        <f>IF(OR(
  AND(Table1[[#This Row],[Ticket Priority]]="Critical", Table1[[#This Row],[Ticket Status]]&lt;&gt;"Closed"),
  AND(Table1[[#This Row],[Ticket Priority]]="High", Table1[[#This Row],[Ticket Status]]="Open")
), "Yes", "No")</f>
        <v>No</v>
      </c>
      <c r="U7834" s="4" t="str">
        <f>IF(Table1[[#This Row],[Ticket Status]]="Closed","Yes","No")</f>
        <v>No</v>
      </c>
      <c r="V7834" s="4" t="str">
        <f>IF(Table1[[#This Row],[Ticket Status]]="Pending Customer Response","Yes","No")</f>
        <v>Yes</v>
      </c>
      <c r="W7834" s="5">
        <f ca="1">COUNTIFS(Table1[Agent_name],Table1[[#This Row],[Agent_name]],Table1[Month],Table1[[#This Row],[Month]])/160</f>
        <v>0.65625</v>
      </c>
    </row>
    <row r="7835" spans="1:23" x14ac:dyDescent="0.25">
      <c r="A7835">
        <v>7834</v>
      </c>
      <c r="B7835" t="s">
        <v>25286</v>
      </c>
      <c r="C7835" t="s">
        <v>25287</v>
      </c>
      <c r="D7835">
        <v>29</v>
      </c>
      <c r="E7835" t="s">
        <v>58</v>
      </c>
      <c r="F7835" t="s">
        <v>223</v>
      </c>
      <c r="G7835" s="1">
        <v>44210</v>
      </c>
      <c r="H7835" t="s">
        <v>59</v>
      </c>
      <c r="I7835" t="s">
        <v>77</v>
      </c>
      <c r="J7835" s="3" t="s">
        <v>25288</v>
      </c>
      <c r="K7835" t="s">
        <v>24</v>
      </c>
      <c r="M7835" t="s">
        <v>41</v>
      </c>
      <c r="N7835" t="s">
        <v>55</v>
      </c>
      <c r="O7835" s="2">
        <v>45078.111585648148</v>
      </c>
      <c r="R7835" t="str">
        <f t="shared" ca="1" si="122"/>
        <v>Arjun</v>
      </c>
      <c r="S7835" t="str">
        <f>IFERROR(TEXT(DATEVALUE(LEFT(Table1[[#This Row],[Date of Purchase]],10)), "MMMM"), TEXT(Table1[[#This Row],[Date of Purchase]], "MMMM"))</f>
        <v>January</v>
      </c>
      <c r="T7835" t="str">
        <f>IF(OR(
  AND(Table1[[#This Row],[Ticket Priority]]="Critical", Table1[[#This Row],[Ticket Status]]&lt;&gt;"Closed"),
  AND(Table1[[#This Row],[Ticket Priority]]="High", Table1[[#This Row],[Ticket Status]]="Open")
), "Yes", "No")</f>
        <v>No</v>
      </c>
      <c r="U7835" s="4" t="str">
        <f>IF(Table1[[#This Row],[Ticket Status]]="Closed","Yes","No")</f>
        <v>No</v>
      </c>
      <c r="V7835" s="4" t="str">
        <f>IF(Table1[[#This Row],[Ticket Status]]="Pending Customer Response","Yes","No")</f>
        <v>Yes</v>
      </c>
      <c r="W7835" s="5">
        <f ca="1">COUNTIFS(Table1[Agent_name],Table1[[#This Row],[Agent_name]],Table1[Month],Table1[[#This Row],[Month]])/160</f>
        <v>0.20624999999999999</v>
      </c>
    </row>
    <row r="7836" spans="1:23" x14ac:dyDescent="0.25">
      <c r="A7836">
        <v>7835</v>
      </c>
      <c r="B7836" t="s">
        <v>25289</v>
      </c>
      <c r="C7836" t="s">
        <v>25290</v>
      </c>
      <c r="D7836">
        <v>27</v>
      </c>
      <c r="E7836" t="s">
        <v>58</v>
      </c>
      <c r="F7836" t="s">
        <v>117</v>
      </c>
      <c r="G7836" s="1">
        <v>44074</v>
      </c>
      <c r="H7836" t="s">
        <v>59</v>
      </c>
      <c r="I7836" t="s">
        <v>67</v>
      </c>
      <c r="J7836" s="3" t="s">
        <v>25291</v>
      </c>
      <c r="K7836" t="s">
        <v>39</v>
      </c>
      <c r="L7836" t="s">
        <v>25292</v>
      </c>
      <c r="M7836" t="s">
        <v>41</v>
      </c>
      <c r="N7836" t="s">
        <v>26</v>
      </c>
      <c r="O7836" s="2">
        <v>45078.324097222219</v>
      </c>
      <c r="P7836" s="2">
        <v>45078.126180555555</v>
      </c>
      <c r="Q7836">
        <v>4</v>
      </c>
      <c r="R7836" t="str">
        <f t="shared" ca="1" si="122"/>
        <v>Sara</v>
      </c>
      <c r="S7836" t="str">
        <f>IFERROR(TEXT(DATEVALUE(LEFT(Table1[[#This Row],[Date of Purchase]],10)), "MMMM"), TEXT(Table1[[#This Row],[Date of Purchase]], "MMMM"))</f>
        <v>August</v>
      </c>
      <c r="T7836" t="str">
        <f>IF(OR(
  AND(Table1[[#This Row],[Ticket Priority]]="Critical", Table1[[#This Row],[Ticket Status]]&lt;&gt;"Closed"),
  AND(Table1[[#This Row],[Ticket Priority]]="High", Table1[[#This Row],[Ticket Status]]="Open")
), "Yes", "No")</f>
        <v>No</v>
      </c>
      <c r="U7836" s="4" t="str">
        <f>IF(Table1[[#This Row],[Ticket Status]]="Closed","Yes","No")</f>
        <v>Yes</v>
      </c>
      <c r="V7836" s="4" t="str">
        <f>IF(Table1[[#This Row],[Ticket Status]]="Pending Customer Response","Yes","No")</f>
        <v>No</v>
      </c>
      <c r="W7836" s="5">
        <f ca="1">COUNTIFS(Table1[Agent_name],Table1[[#This Row],[Agent_name]],Table1[Month],Table1[[#This Row],[Month]])/160</f>
        <v>0.8</v>
      </c>
    </row>
    <row r="7837" spans="1:23" x14ac:dyDescent="0.25">
      <c r="A7837">
        <v>7836</v>
      </c>
      <c r="B7837" t="s">
        <v>25293</v>
      </c>
      <c r="C7837" t="s">
        <v>25294</v>
      </c>
      <c r="D7837">
        <v>50</v>
      </c>
      <c r="E7837" t="s">
        <v>58</v>
      </c>
      <c r="F7837" t="s">
        <v>30</v>
      </c>
      <c r="G7837" s="1">
        <v>44321</v>
      </c>
      <c r="H7837" t="s">
        <v>66</v>
      </c>
      <c r="I7837" t="s">
        <v>77</v>
      </c>
      <c r="J7837" s="3" t="s">
        <v>25295</v>
      </c>
      <c r="K7837" t="s">
        <v>62</v>
      </c>
      <c r="M7837" t="s">
        <v>89</v>
      </c>
      <c r="N7837" t="s">
        <v>55</v>
      </c>
      <c r="R7837" t="str">
        <f t="shared" ca="1" si="122"/>
        <v>Arjun</v>
      </c>
      <c r="S7837" t="str">
        <f>IFERROR(TEXT(DATEVALUE(LEFT(Table1[[#This Row],[Date of Purchase]],10)), "MMMM"), TEXT(Table1[[#This Row],[Date of Purchase]], "MMMM"))</f>
        <v>May</v>
      </c>
      <c r="T7837" t="str">
        <f>IF(OR(
  AND(Table1[[#This Row],[Ticket Priority]]="Critical", Table1[[#This Row],[Ticket Status]]&lt;&gt;"Closed"),
  AND(Table1[[#This Row],[Ticket Priority]]="High", Table1[[#This Row],[Ticket Status]]="Open")
), "Yes", "No")</f>
        <v>Yes</v>
      </c>
      <c r="U7837" s="4" t="str">
        <f>IF(Table1[[#This Row],[Ticket Status]]="Closed","Yes","No")</f>
        <v>No</v>
      </c>
      <c r="V7837" s="4" t="str">
        <f>IF(Table1[[#This Row],[Ticket Status]]="Pending Customer Response","Yes","No")</f>
        <v>No</v>
      </c>
      <c r="W7837" s="5">
        <f ca="1">COUNTIFS(Table1[Agent_name],Table1[[#This Row],[Agent_name]],Table1[Month],Table1[[#This Row],[Month]])/160</f>
        <v>0.2</v>
      </c>
    </row>
    <row r="7838" spans="1:23" x14ac:dyDescent="0.25">
      <c r="A7838">
        <v>7837</v>
      </c>
      <c r="B7838" t="s">
        <v>25296</v>
      </c>
      <c r="C7838" t="s">
        <v>25297</v>
      </c>
      <c r="D7838">
        <v>22</v>
      </c>
      <c r="E7838" t="s">
        <v>29</v>
      </c>
      <c r="F7838" t="s">
        <v>81</v>
      </c>
      <c r="G7838" s="1">
        <v>44311</v>
      </c>
      <c r="H7838" t="s">
        <v>67</v>
      </c>
      <c r="I7838" t="s">
        <v>141</v>
      </c>
      <c r="J7838" s="3" t="s">
        <v>25298</v>
      </c>
      <c r="K7838" t="s">
        <v>24</v>
      </c>
      <c r="M7838" t="s">
        <v>89</v>
      </c>
      <c r="N7838" t="s">
        <v>83</v>
      </c>
      <c r="O7838" s="2">
        <v>45078.513009259259</v>
      </c>
      <c r="R7838" t="str">
        <f t="shared" ca="1" si="122"/>
        <v>Karan</v>
      </c>
      <c r="S7838" t="str">
        <f>IFERROR(TEXT(DATEVALUE(LEFT(Table1[[#This Row],[Date of Purchase]],10)), "MMMM"), TEXT(Table1[[#This Row],[Date of Purchase]], "MMMM"))</f>
        <v>April</v>
      </c>
      <c r="T7838" t="str">
        <f>IF(OR(
  AND(Table1[[#This Row],[Ticket Priority]]="Critical", Table1[[#This Row],[Ticket Status]]&lt;&gt;"Closed"),
  AND(Table1[[#This Row],[Ticket Priority]]="High", Table1[[#This Row],[Ticket Status]]="Open")
), "Yes", "No")</f>
        <v>No</v>
      </c>
      <c r="U7838" s="4" t="str">
        <f>IF(Table1[[#This Row],[Ticket Status]]="Closed","Yes","No")</f>
        <v>No</v>
      </c>
      <c r="V7838" s="4" t="str">
        <f>IF(Table1[[#This Row],[Ticket Status]]="Pending Customer Response","Yes","No")</f>
        <v>Yes</v>
      </c>
      <c r="W7838" s="5">
        <f ca="1">COUNTIFS(Table1[Agent_name],Table1[[#This Row],[Agent_name]],Table1[Month],Table1[[#This Row],[Month]])/160</f>
        <v>0.29375000000000001</v>
      </c>
    </row>
    <row r="7839" spans="1:23" x14ac:dyDescent="0.25">
      <c r="A7839">
        <v>7838</v>
      </c>
      <c r="B7839" t="s">
        <v>25299</v>
      </c>
      <c r="C7839" t="s">
        <v>25300</v>
      </c>
      <c r="D7839">
        <v>49</v>
      </c>
      <c r="E7839" t="s">
        <v>29</v>
      </c>
      <c r="F7839" t="s">
        <v>103</v>
      </c>
      <c r="G7839" s="1">
        <v>44482</v>
      </c>
      <c r="H7839" t="s">
        <v>21</v>
      </c>
      <c r="I7839" t="s">
        <v>37</v>
      </c>
      <c r="J7839" s="3" t="s">
        <v>25301</v>
      </c>
      <c r="K7839" t="s">
        <v>39</v>
      </c>
      <c r="L7839" t="s">
        <v>25302</v>
      </c>
      <c r="M7839" t="s">
        <v>41</v>
      </c>
      <c r="N7839" t="s">
        <v>26</v>
      </c>
      <c r="O7839" s="2">
        <v>45078.178993055553</v>
      </c>
      <c r="P7839" s="2">
        <v>45078.128993055558</v>
      </c>
      <c r="Q7839">
        <v>4</v>
      </c>
      <c r="R7839" t="str">
        <f t="shared" ca="1" si="122"/>
        <v>Aisha</v>
      </c>
      <c r="S7839" t="str">
        <f>IFERROR(TEXT(DATEVALUE(LEFT(Table1[[#This Row],[Date of Purchase]],10)), "MMMM"), TEXT(Table1[[#This Row],[Date of Purchase]], "MMMM"))</f>
        <v>October</v>
      </c>
      <c r="T7839" t="str">
        <f>IF(OR(
  AND(Table1[[#This Row],[Ticket Priority]]="Critical", Table1[[#This Row],[Ticket Status]]&lt;&gt;"Closed"),
  AND(Table1[[#This Row],[Ticket Priority]]="High", Table1[[#This Row],[Ticket Status]]="Open")
), "Yes", "No")</f>
        <v>No</v>
      </c>
      <c r="U7839" s="4" t="str">
        <f>IF(Table1[[#This Row],[Ticket Status]]="Closed","Yes","No")</f>
        <v>Yes</v>
      </c>
      <c r="V7839" s="4" t="str">
        <f>IF(Table1[[#This Row],[Ticket Status]]="Pending Customer Response","Yes","No")</f>
        <v>No</v>
      </c>
      <c r="W7839" s="5">
        <f ca="1">COUNTIFS(Table1[Agent_name],Table1[[#This Row],[Agent_name]],Table1[Month],Table1[[#This Row],[Month]])/160</f>
        <v>0.85624999999999996</v>
      </c>
    </row>
    <row r="7840" spans="1:23" x14ac:dyDescent="0.25">
      <c r="A7840">
        <v>7839</v>
      </c>
      <c r="B7840" t="s">
        <v>25303</v>
      </c>
      <c r="C7840" t="s">
        <v>25304</v>
      </c>
      <c r="D7840">
        <v>27</v>
      </c>
      <c r="E7840" t="s">
        <v>58</v>
      </c>
      <c r="F7840" t="s">
        <v>173</v>
      </c>
      <c r="G7840" s="1">
        <v>44418</v>
      </c>
      <c r="H7840" t="s">
        <v>45</v>
      </c>
      <c r="I7840" t="s">
        <v>46</v>
      </c>
      <c r="J7840" s="3" t="s">
        <v>25305</v>
      </c>
      <c r="K7840" t="s">
        <v>24</v>
      </c>
      <c r="M7840" t="s">
        <v>143</v>
      </c>
      <c r="N7840" t="s">
        <v>55</v>
      </c>
      <c r="O7840" s="2">
        <v>45078.691516203704</v>
      </c>
      <c r="R7840" t="str">
        <f t="shared" ca="1" si="122"/>
        <v>Sara</v>
      </c>
      <c r="S7840" t="str">
        <f>IFERROR(TEXT(DATEVALUE(LEFT(Table1[[#This Row],[Date of Purchase]],10)), "MMMM"), TEXT(Table1[[#This Row],[Date of Purchase]], "MMMM"))</f>
        <v>August</v>
      </c>
      <c r="T7840" t="str">
        <f>IF(OR(
  AND(Table1[[#This Row],[Ticket Priority]]="Critical", Table1[[#This Row],[Ticket Status]]&lt;&gt;"Closed"),
  AND(Table1[[#This Row],[Ticket Priority]]="High", Table1[[#This Row],[Ticket Status]]="Open")
), "Yes", "No")</f>
        <v>No</v>
      </c>
      <c r="U7840" s="4" t="str">
        <f>IF(Table1[[#This Row],[Ticket Status]]="Closed","Yes","No")</f>
        <v>No</v>
      </c>
      <c r="V7840" s="4" t="str">
        <f>IF(Table1[[#This Row],[Ticket Status]]="Pending Customer Response","Yes","No")</f>
        <v>Yes</v>
      </c>
      <c r="W7840" s="5">
        <f ca="1">COUNTIFS(Table1[Agent_name],Table1[[#This Row],[Agent_name]],Table1[Month],Table1[[#This Row],[Month]])/160</f>
        <v>0.8</v>
      </c>
    </row>
    <row r="7841" spans="1:23" x14ac:dyDescent="0.25">
      <c r="A7841">
        <v>7840</v>
      </c>
      <c r="B7841" t="s">
        <v>25306</v>
      </c>
      <c r="C7841" t="s">
        <v>25307</v>
      </c>
      <c r="D7841">
        <v>61</v>
      </c>
      <c r="E7841" t="s">
        <v>58</v>
      </c>
      <c r="F7841" t="s">
        <v>699</v>
      </c>
      <c r="G7841" s="1">
        <v>44437</v>
      </c>
      <c r="H7841" t="s">
        <v>21</v>
      </c>
      <c r="I7841" t="s">
        <v>72</v>
      </c>
      <c r="J7841" s="3" t="s">
        <v>25308</v>
      </c>
      <c r="K7841" t="s">
        <v>62</v>
      </c>
      <c r="M7841" t="s">
        <v>41</v>
      </c>
      <c r="N7841" t="s">
        <v>33</v>
      </c>
      <c r="R7841" t="str">
        <f t="shared" ca="1" si="122"/>
        <v>Sara</v>
      </c>
      <c r="S7841" t="str">
        <f>IFERROR(TEXT(DATEVALUE(LEFT(Table1[[#This Row],[Date of Purchase]],10)), "MMMM"), TEXT(Table1[[#This Row],[Date of Purchase]], "MMMM"))</f>
        <v>August</v>
      </c>
      <c r="T7841" t="str">
        <f>IF(OR(
  AND(Table1[[#This Row],[Ticket Priority]]="Critical", Table1[[#This Row],[Ticket Status]]&lt;&gt;"Closed"),
  AND(Table1[[#This Row],[Ticket Priority]]="High", Table1[[#This Row],[Ticket Status]]="Open")
), "Yes", "No")</f>
        <v>No</v>
      </c>
      <c r="U7841" s="4" t="str">
        <f>IF(Table1[[#This Row],[Ticket Status]]="Closed","Yes","No")</f>
        <v>No</v>
      </c>
      <c r="V7841" s="4" t="str">
        <f>IF(Table1[[#This Row],[Ticket Status]]="Pending Customer Response","Yes","No")</f>
        <v>No</v>
      </c>
      <c r="W7841" s="5">
        <f ca="1">COUNTIFS(Table1[Agent_name],Table1[[#This Row],[Agent_name]],Table1[Month],Table1[[#This Row],[Month]])/160</f>
        <v>0.8</v>
      </c>
    </row>
    <row r="7842" spans="1:23" x14ac:dyDescent="0.25">
      <c r="A7842">
        <v>7841</v>
      </c>
      <c r="B7842" t="s">
        <v>25309</v>
      </c>
      <c r="C7842" t="s">
        <v>25310</v>
      </c>
      <c r="D7842">
        <v>59</v>
      </c>
      <c r="E7842" t="s">
        <v>19</v>
      </c>
      <c r="F7842" t="s">
        <v>51</v>
      </c>
      <c r="G7842" s="1">
        <v>44493</v>
      </c>
      <c r="H7842" t="s">
        <v>21</v>
      </c>
      <c r="I7842" t="s">
        <v>52</v>
      </c>
      <c r="J7842" s="3" t="s">
        <v>25311</v>
      </c>
      <c r="K7842" t="s">
        <v>62</v>
      </c>
      <c r="M7842" t="s">
        <v>89</v>
      </c>
      <c r="N7842" t="s">
        <v>55</v>
      </c>
      <c r="R7842" t="str">
        <f t="shared" ca="1" si="122"/>
        <v>Priya</v>
      </c>
      <c r="S7842" t="str">
        <f>IFERROR(TEXT(DATEVALUE(LEFT(Table1[[#This Row],[Date of Purchase]],10)), "MMMM"), TEXT(Table1[[#This Row],[Date of Purchase]], "MMMM"))</f>
        <v>October</v>
      </c>
      <c r="T7842" t="str">
        <f>IF(OR(
  AND(Table1[[#This Row],[Ticket Priority]]="Critical", Table1[[#This Row],[Ticket Status]]&lt;&gt;"Closed"),
  AND(Table1[[#This Row],[Ticket Priority]]="High", Table1[[#This Row],[Ticket Status]]="Open")
), "Yes", "No")</f>
        <v>Yes</v>
      </c>
      <c r="U7842" s="4" t="str">
        <f>IF(Table1[[#This Row],[Ticket Status]]="Closed","Yes","No")</f>
        <v>No</v>
      </c>
      <c r="V7842" s="4" t="str">
        <f>IF(Table1[[#This Row],[Ticket Status]]="Pending Customer Response","Yes","No")</f>
        <v>No</v>
      </c>
      <c r="W7842" s="5">
        <f ca="1">COUNTIFS(Table1[Agent_name],Table1[[#This Row],[Agent_name]],Table1[Month],Table1[[#This Row],[Month]])/160</f>
        <v>0.58125000000000004</v>
      </c>
    </row>
    <row r="7843" spans="1:23" x14ac:dyDescent="0.25">
      <c r="A7843">
        <v>7842</v>
      </c>
      <c r="B7843" t="s">
        <v>25312</v>
      </c>
      <c r="C7843" t="s">
        <v>25313</v>
      </c>
      <c r="D7843">
        <v>66</v>
      </c>
      <c r="E7843" t="s">
        <v>19</v>
      </c>
      <c r="F7843" t="s">
        <v>129</v>
      </c>
      <c r="G7843" s="1">
        <v>44375</v>
      </c>
      <c r="H7843" t="s">
        <v>21</v>
      </c>
      <c r="I7843" t="s">
        <v>77</v>
      </c>
      <c r="J7843" s="3" t="s">
        <v>25314</v>
      </c>
      <c r="K7843" t="s">
        <v>39</v>
      </c>
      <c r="L7843" t="s">
        <v>25315</v>
      </c>
      <c r="M7843" t="s">
        <v>143</v>
      </c>
      <c r="N7843" t="s">
        <v>55</v>
      </c>
      <c r="O7843" s="2">
        <v>45078.379062499997</v>
      </c>
      <c r="P7843" s="2">
        <v>45078.34642361111</v>
      </c>
      <c r="Q7843">
        <v>4</v>
      </c>
      <c r="R7843" t="str">
        <f t="shared" ca="1" si="122"/>
        <v>Ravi</v>
      </c>
      <c r="S7843" t="str">
        <f>IFERROR(TEXT(DATEVALUE(LEFT(Table1[[#This Row],[Date of Purchase]],10)), "MMMM"), TEXT(Table1[[#This Row],[Date of Purchase]], "MMMM"))</f>
        <v>June</v>
      </c>
      <c r="T7843" t="str">
        <f>IF(OR(
  AND(Table1[[#This Row],[Ticket Priority]]="Critical", Table1[[#This Row],[Ticket Status]]&lt;&gt;"Closed"),
  AND(Table1[[#This Row],[Ticket Priority]]="High", Table1[[#This Row],[Ticket Status]]="Open")
), "Yes", "No")</f>
        <v>No</v>
      </c>
      <c r="U7843" s="4" t="str">
        <f>IF(Table1[[#This Row],[Ticket Status]]="Closed","Yes","No")</f>
        <v>Yes</v>
      </c>
      <c r="V7843" s="4" t="str">
        <f>IF(Table1[[#This Row],[Ticket Status]]="Pending Customer Response","Yes","No")</f>
        <v>No</v>
      </c>
      <c r="W7843" s="5">
        <f ca="1">COUNTIFS(Table1[Agent_name],Table1[[#This Row],[Agent_name]],Table1[Month],Table1[[#This Row],[Month]])/160</f>
        <v>0.58125000000000004</v>
      </c>
    </row>
    <row r="7844" spans="1:23" x14ac:dyDescent="0.25">
      <c r="A7844">
        <v>7843</v>
      </c>
      <c r="B7844" t="s">
        <v>25316</v>
      </c>
      <c r="C7844" t="s">
        <v>25317</v>
      </c>
      <c r="D7844">
        <v>29</v>
      </c>
      <c r="E7844" t="s">
        <v>19</v>
      </c>
      <c r="F7844" t="s">
        <v>223</v>
      </c>
      <c r="G7844" s="1">
        <v>44207</v>
      </c>
      <c r="H7844" t="s">
        <v>67</v>
      </c>
      <c r="I7844" t="s">
        <v>150</v>
      </c>
      <c r="J7844" s="3" t="s">
        <v>25318</v>
      </c>
      <c r="K7844" t="s">
        <v>39</v>
      </c>
      <c r="L7844" t="s">
        <v>25319</v>
      </c>
      <c r="M7844" t="s">
        <v>25</v>
      </c>
      <c r="N7844" t="s">
        <v>83</v>
      </c>
      <c r="O7844" s="2">
        <v>45078.599907407406</v>
      </c>
      <c r="P7844" s="2">
        <v>45078.823518518519</v>
      </c>
      <c r="Q7844">
        <v>1</v>
      </c>
      <c r="R7844" t="str">
        <f t="shared" ca="1" si="122"/>
        <v>Mohit</v>
      </c>
      <c r="S7844" t="str">
        <f>IFERROR(TEXT(DATEVALUE(LEFT(Table1[[#This Row],[Date of Purchase]],10)), "MMMM"), TEXT(Table1[[#This Row],[Date of Purchase]], "MMMM"))</f>
        <v>January</v>
      </c>
      <c r="T7844" t="str">
        <f>IF(OR(
  AND(Table1[[#This Row],[Ticket Priority]]="Critical", Table1[[#This Row],[Ticket Status]]&lt;&gt;"Closed"),
  AND(Table1[[#This Row],[Ticket Priority]]="High", Table1[[#This Row],[Ticket Status]]="Open")
), "Yes", "No")</f>
        <v>No</v>
      </c>
      <c r="U7844" s="4" t="str">
        <f>IF(Table1[[#This Row],[Ticket Status]]="Closed","Yes","No")</f>
        <v>Yes</v>
      </c>
      <c r="V7844" s="4" t="str">
        <f>IF(Table1[[#This Row],[Ticket Status]]="Pending Customer Response","Yes","No")</f>
        <v>No</v>
      </c>
      <c r="W7844" s="5">
        <f ca="1">COUNTIFS(Table1[Agent_name],Table1[[#This Row],[Agent_name]],Table1[Month],Table1[[#This Row],[Month]])/160</f>
        <v>0.46250000000000002</v>
      </c>
    </row>
    <row r="7845" spans="1:23" x14ac:dyDescent="0.25">
      <c r="A7845">
        <v>7844</v>
      </c>
      <c r="B7845" t="s">
        <v>25320</v>
      </c>
      <c r="C7845" t="s">
        <v>25321</v>
      </c>
      <c r="D7845">
        <v>56</v>
      </c>
      <c r="E7845" t="s">
        <v>58</v>
      </c>
      <c r="F7845" t="s">
        <v>44</v>
      </c>
      <c r="G7845" s="1">
        <v>44542</v>
      </c>
      <c r="H7845" t="s">
        <v>21</v>
      </c>
      <c r="I7845" t="s">
        <v>37</v>
      </c>
      <c r="J7845" s="3" t="s">
        <v>25322</v>
      </c>
      <c r="K7845" t="s">
        <v>24</v>
      </c>
      <c r="M7845" t="s">
        <v>89</v>
      </c>
      <c r="N7845" t="s">
        <v>26</v>
      </c>
      <c r="O7845" s="2">
        <v>45078.891597222224</v>
      </c>
      <c r="R7845" t="str">
        <f t="shared" ca="1" si="122"/>
        <v>Aisha</v>
      </c>
      <c r="S7845" t="str">
        <f>IFERROR(TEXT(DATEVALUE(LEFT(Table1[[#This Row],[Date of Purchase]],10)), "MMMM"), TEXT(Table1[[#This Row],[Date of Purchase]], "MMMM"))</f>
        <v>December</v>
      </c>
      <c r="T7845" t="str">
        <f>IF(OR(
  AND(Table1[[#This Row],[Ticket Priority]]="Critical", Table1[[#This Row],[Ticket Status]]&lt;&gt;"Closed"),
  AND(Table1[[#This Row],[Ticket Priority]]="High", Table1[[#This Row],[Ticket Status]]="Open")
), "Yes", "No")</f>
        <v>No</v>
      </c>
      <c r="U7845" s="4" t="str">
        <f>IF(Table1[[#This Row],[Ticket Status]]="Closed","Yes","No")</f>
        <v>No</v>
      </c>
      <c r="V7845" s="4" t="str">
        <f>IF(Table1[[#This Row],[Ticket Status]]="Pending Customer Response","Yes","No")</f>
        <v>Yes</v>
      </c>
      <c r="W7845" s="5">
        <f ca="1">COUNTIFS(Table1[Agent_name],Table1[[#This Row],[Agent_name]],Table1[Month],Table1[[#This Row],[Month]])/160</f>
        <v>0.91249999999999998</v>
      </c>
    </row>
    <row r="7846" spans="1:23" x14ac:dyDescent="0.25">
      <c r="A7846">
        <v>7845</v>
      </c>
      <c r="B7846" t="s">
        <v>25323</v>
      </c>
      <c r="C7846" t="s">
        <v>25324</v>
      </c>
      <c r="D7846">
        <v>63</v>
      </c>
      <c r="E7846" t="s">
        <v>58</v>
      </c>
      <c r="F7846" t="s">
        <v>30</v>
      </c>
      <c r="G7846" s="1">
        <v>44125</v>
      </c>
      <c r="H7846" t="s">
        <v>21</v>
      </c>
      <c r="I7846" t="s">
        <v>22</v>
      </c>
      <c r="J7846" s="3" t="s">
        <v>25325</v>
      </c>
      <c r="K7846" t="s">
        <v>24</v>
      </c>
      <c r="M7846" t="s">
        <v>25</v>
      </c>
      <c r="N7846" t="s">
        <v>33</v>
      </c>
      <c r="O7846" s="2">
        <v>45078.786041666666</v>
      </c>
      <c r="R7846" t="str">
        <f t="shared" ca="1" si="122"/>
        <v>Mohit</v>
      </c>
      <c r="S7846" t="str">
        <f>IFERROR(TEXT(DATEVALUE(LEFT(Table1[[#This Row],[Date of Purchase]],10)), "MMMM"), TEXT(Table1[[#This Row],[Date of Purchase]], "MMMM"))</f>
        <v>October</v>
      </c>
      <c r="T7846" t="str">
        <f>IF(OR(
  AND(Table1[[#This Row],[Ticket Priority]]="Critical", Table1[[#This Row],[Ticket Status]]&lt;&gt;"Closed"),
  AND(Table1[[#This Row],[Ticket Priority]]="High", Table1[[#This Row],[Ticket Status]]="Open")
), "Yes", "No")</f>
        <v>Yes</v>
      </c>
      <c r="U7846" s="4" t="str">
        <f>IF(Table1[[#This Row],[Ticket Status]]="Closed","Yes","No")</f>
        <v>No</v>
      </c>
      <c r="V7846" s="4" t="str">
        <f>IF(Table1[[#This Row],[Ticket Status]]="Pending Customer Response","Yes","No")</f>
        <v>Yes</v>
      </c>
      <c r="W7846" s="5">
        <f ca="1">COUNTIFS(Table1[Agent_name],Table1[[#This Row],[Agent_name]],Table1[Month],Table1[[#This Row],[Month]])/160</f>
        <v>0.49375000000000002</v>
      </c>
    </row>
    <row r="7847" spans="1:23" x14ac:dyDescent="0.25">
      <c r="A7847">
        <v>7846</v>
      </c>
      <c r="B7847" t="s">
        <v>25326</v>
      </c>
      <c r="C7847" t="s">
        <v>25327</v>
      </c>
      <c r="D7847">
        <v>58</v>
      </c>
      <c r="E7847" t="s">
        <v>19</v>
      </c>
      <c r="F7847" t="s">
        <v>207</v>
      </c>
      <c r="G7847" s="1">
        <v>43976</v>
      </c>
      <c r="H7847" t="s">
        <v>21</v>
      </c>
      <c r="I7847" t="s">
        <v>37</v>
      </c>
      <c r="J7847" s="3" t="s">
        <v>25328</v>
      </c>
      <c r="K7847" t="s">
        <v>24</v>
      </c>
      <c r="M7847" t="s">
        <v>41</v>
      </c>
      <c r="N7847" t="s">
        <v>83</v>
      </c>
      <c r="O7847" s="2">
        <v>45078.566620370373</v>
      </c>
      <c r="R7847" t="str">
        <f t="shared" ca="1" si="122"/>
        <v>Mohit</v>
      </c>
      <c r="S7847" t="str">
        <f>IFERROR(TEXT(DATEVALUE(LEFT(Table1[[#This Row],[Date of Purchase]],10)), "MMMM"), TEXT(Table1[[#This Row],[Date of Purchase]], "MMMM"))</f>
        <v>May</v>
      </c>
      <c r="T7847" t="str">
        <f>IF(OR(
  AND(Table1[[#This Row],[Ticket Priority]]="Critical", Table1[[#This Row],[Ticket Status]]&lt;&gt;"Closed"),
  AND(Table1[[#This Row],[Ticket Priority]]="High", Table1[[#This Row],[Ticket Status]]="Open")
), "Yes", "No")</f>
        <v>No</v>
      </c>
      <c r="U7847" s="4" t="str">
        <f>IF(Table1[[#This Row],[Ticket Status]]="Closed","Yes","No")</f>
        <v>No</v>
      </c>
      <c r="V7847" s="4" t="str">
        <f>IF(Table1[[#This Row],[Ticket Status]]="Pending Customer Response","Yes","No")</f>
        <v>Yes</v>
      </c>
      <c r="W7847" s="5">
        <f ca="1">COUNTIFS(Table1[Agent_name],Table1[[#This Row],[Agent_name]],Table1[Month],Table1[[#This Row],[Month]])/160</f>
        <v>0.45624999999999999</v>
      </c>
    </row>
    <row r="7848" spans="1:23" x14ac:dyDescent="0.25">
      <c r="A7848">
        <v>7847</v>
      </c>
      <c r="B7848" t="s">
        <v>25329</v>
      </c>
      <c r="C7848" t="s">
        <v>25330</v>
      </c>
      <c r="D7848">
        <v>42</v>
      </c>
      <c r="E7848" t="s">
        <v>58</v>
      </c>
      <c r="F7848" t="s">
        <v>339</v>
      </c>
      <c r="G7848" s="1">
        <v>44533</v>
      </c>
      <c r="H7848" t="s">
        <v>66</v>
      </c>
      <c r="I7848" t="s">
        <v>22</v>
      </c>
      <c r="J7848" s="3" t="s">
        <v>25331</v>
      </c>
      <c r="K7848" t="s">
        <v>24</v>
      </c>
      <c r="M7848" t="s">
        <v>25</v>
      </c>
      <c r="N7848" t="s">
        <v>55</v>
      </c>
      <c r="O7848" s="2">
        <v>45078.594421296293</v>
      </c>
      <c r="R7848" t="str">
        <f t="shared" ca="1" si="122"/>
        <v>Mohit</v>
      </c>
      <c r="S7848" t="str">
        <f>IFERROR(TEXT(DATEVALUE(LEFT(Table1[[#This Row],[Date of Purchase]],10)), "MMMM"), TEXT(Table1[[#This Row],[Date of Purchase]], "MMMM"))</f>
        <v>December</v>
      </c>
      <c r="T7848" t="str">
        <f>IF(OR(
  AND(Table1[[#This Row],[Ticket Priority]]="Critical", Table1[[#This Row],[Ticket Status]]&lt;&gt;"Closed"),
  AND(Table1[[#This Row],[Ticket Priority]]="High", Table1[[#This Row],[Ticket Status]]="Open")
), "Yes", "No")</f>
        <v>Yes</v>
      </c>
      <c r="U7848" s="4" t="str">
        <f>IF(Table1[[#This Row],[Ticket Status]]="Closed","Yes","No")</f>
        <v>No</v>
      </c>
      <c r="V7848" s="4" t="str">
        <f>IF(Table1[[#This Row],[Ticket Status]]="Pending Customer Response","Yes","No")</f>
        <v>Yes</v>
      </c>
      <c r="W7848" s="5">
        <f ca="1">COUNTIFS(Table1[Agent_name],Table1[[#This Row],[Agent_name]],Table1[Month],Table1[[#This Row],[Month]])/160</f>
        <v>0.44374999999999998</v>
      </c>
    </row>
    <row r="7849" spans="1:23" x14ac:dyDescent="0.25">
      <c r="A7849">
        <v>7848</v>
      </c>
      <c r="B7849" t="s">
        <v>25332</v>
      </c>
      <c r="C7849" t="s">
        <v>25333</v>
      </c>
      <c r="D7849">
        <v>20</v>
      </c>
      <c r="E7849" t="s">
        <v>19</v>
      </c>
      <c r="F7849" t="s">
        <v>20</v>
      </c>
      <c r="G7849" s="1">
        <v>44168</v>
      </c>
      <c r="H7849" t="s">
        <v>45</v>
      </c>
      <c r="I7849" t="s">
        <v>60</v>
      </c>
      <c r="J7849" s="3" t="s">
        <v>25334</v>
      </c>
      <c r="K7849" t="s">
        <v>62</v>
      </c>
      <c r="M7849" t="s">
        <v>41</v>
      </c>
      <c r="N7849" t="s">
        <v>55</v>
      </c>
      <c r="R7849" t="str">
        <f t="shared" ca="1" si="122"/>
        <v>Aisha</v>
      </c>
      <c r="S7849" t="str">
        <f>IFERROR(TEXT(DATEVALUE(LEFT(Table1[[#This Row],[Date of Purchase]],10)), "MMMM"), TEXT(Table1[[#This Row],[Date of Purchase]], "MMMM"))</f>
        <v>December</v>
      </c>
      <c r="T7849" t="str">
        <f>IF(OR(
  AND(Table1[[#This Row],[Ticket Priority]]="Critical", Table1[[#This Row],[Ticket Status]]&lt;&gt;"Closed"),
  AND(Table1[[#This Row],[Ticket Priority]]="High", Table1[[#This Row],[Ticket Status]]="Open")
), "Yes", "No")</f>
        <v>No</v>
      </c>
      <c r="U7849" s="4" t="str">
        <f>IF(Table1[[#This Row],[Ticket Status]]="Closed","Yes","No")</f>
        <v>No</v>
      </c>
      <c r="V7849" s="4" t="str">
        <f>IF(Table1[[#This Row],[Ticket Status]]="Pending Customer Response","Yes","No")</f>
        <v>No</v>
      </c>
      <c r="W7849" s="5">
        <f ca="1">COUNTIFS(Table1[Agent_name],Table1[[#This Row],[Agent_name]],Table1[Month],Table1[[#This Row],[Month]])/160</f>
        <v>0.91249999999999998</v>
      </c>
    </row>
    <row r="7850" spans="1:23" x14ac:dyDescent="0.25">
      <c r="A7850">
        <v>7849</v>
      </c>
      <c r="B7850" t="s">
        <v>25335</v>
      </c>
      <c r="C7850" t="s">
        <v>25336</v>
      </c>
      <c r="D7850">
        <v>39</v>
      </c>
      <c r="E7850" t="s">
        <v>19</v>
      </c>
      <c r="F7850" t="s">
        <v>173</v>
      </c>
      <c r="G7850" s="1">
        <v>43950</v>
      </c>
      <c r="H7850" t="s">
        <v>21</v>
      </c>
      <c r="I7850" t="s">
        <v>59</v>
      </c>
      <c r="J7850" s="3" t="s">
        <v>25337</v>
      </c>
      <c r="K7850" t="s">
        <v>62</v>
      </c>
      <c r="M7850" t="s">
        <v>41</v>
      </c>
      <c r="N7850" t="s">
        <v>33</v>
      </c>
      <c r="R7850" t="str">
        <f t="shared" ca="1" si="122"/>
        <v>Mohit</v>
      </c>
      <c r="S7850" t="str">
        <f>IFERROR(TEXT(DATEVALUE(LEFT(Table1[[#This Row],[Date of Purchase]],10)), "MMMM"), TEXT(Table1[[#This Row],[Date of Purchase]], "MMMM"))</f>
        <v>April</v>
      </c>
      <c r="T7850" t="str">
        <f>IF(OR(
  AND(Table1[[#This Row],[Ticket Priority]]="Critical", Table1[[#This Row],[Ticket Status]]&lt;&gt;"Closed"),
  AND(Table1[[#This Row],[Ticket Priority]]="High", Table1[[#This Row],[Ticket Status]]="Open")
), "Yes", "No")</f>
        <v>No</v>
      </c>
      <c r="U7850" s="4" t="str">
        <f>IF(Table1[[#This Row],[Ticket Status]]="Closed","Yes","No")</f>
        <v>No</v>
      </c>
      <c r="V7850" s="4" t="str">
        <f>IF(Table1[[#This Row],[Ticket Status]]="Pending Customer Response","Yes","No")</f>
        <v>No</v>
      </c>
      <c r="W7850" s="5">
        <f ca="1">COUNTIFS(Table1[Agent_name],Table1[[#This Row],[Agent_name]],Table1[Month],Table1[[#This Row],[Month]])/160</f>
        <v>0.45</v>
      </c>
    </row>
    <row r="7851" spans="1:23" x14ac:dyDescent="0.25">
      <c r="A7851">
        <v>7850</v>
      </c>
      <c r="B7851" t="s">
        <v>25338</v>
      </c>
      <c r="C7851" t="s">
        <v>25339</v>
      </c>
      <c r="D7851">
        <v>45</v>
      </c>
      <c r="E7851" t="s">
        <v>58</v>
      </c>
      <c r="F7851" t="s">
        <v>134</v>
      </c>
      <c r="G7851" s="1">
        <v>44234</v>
      </c>
      <c r="H7851" t="s">
        <v>21</v>
      </c>
      <c r="I7851" t="s">
        <v>177</v>
      </c>
      <c r="J7851" s="3" t="s">
        <v>25340</v>
      </c>
      <c r="K7851" t="s">
        <v>62</v>
      </c>
      <c r="M7851" t="s">
        <v>143</v>
      </c>
      <c r="N7851" t="s">
        <v>26</v>
      </c>
      <c r="R7851" t="str">
        <f t="shared" ca="1" si="122"/>
        <v>Sara</v>
      </c>
      <c r="S7851" t="str">
        <f>IFERROR(TEXT(DATEVALUE(LEFT(Table1[[#This Row],[Date of Purchase]],10)), "MMMM"), TEXT(Table1[[#This Row],[Date of Purchase]], "MMMM"))</f>
        <v>February</v>
      </c>
      <c r="T7851" t="str">
        <f>IF(OR(
  AND(Table1[[#This Row],[Ticket Priority]]="Critical", Table1[[#This Row],[Ticket Status]]&lt;&gt;"Closed"),
  AND(Table1[[#This Row],[Ticket Priority]]="High", Table1[[#This Row],[Ticket Status]]="Open")
), "Yes", "No")</f>
        <v>No</v>
      </c>
      <c r="U7851" s="4" t="str">
        <f>IF(Table1[[#This Row],[Ticket Status]]="Closed","Yes","No")</f>
        <v>No</v>
      </c>
      <c r="V7851" s="4" t="str">
        <f>IF(Table1[[#This Row],[Ticket Status]]="Pending Customer Response","Yes","No")</f>
        <v>No</v>
      </c>
      <c r="W7851" s="5">
        <f ca="1">COUNTIFS(Table1[Agent_name],Table1[[#This Row],[Agent_name]],Table1[Month],Table1[[#This Row],[Month]])/160</f>
        <v>0.65625</v>
      </c>
    </row>
    <row r="7852" spans="1:23" x14ac:dyDescent="0.25">
      <c r="A7852">
        <v>7851</v>
      </c>
      <c r="B7852" t="s">
        <v>25341</v>
      </c>
      <c r="C7852" t="s">
        <v>25342</v>
      </c>
      <c r="D7852">
        <v>63</v>
      </c>
      <c r="E7852" t="s">
        <v>58</v>
      </c>
      <c r="F7852" t="s">
        <v>157</v>
      </c>
      <c r="G7852" s="1">
        <v>44099</v>
      </c>
      <c r="H7852" t="s">
        <v>59</v>
      </c>
      <c r="I7852" t="s">
        <v>67</v>
      </c>
      <c r="J7852" s="3" t="s">
        <v>25343</v>
      </c>
      <c r="K7852" t="s">
        <v>39</v>
      </c>
      <c r="L7852" t="s">
        <v>25344</v>
      </c>
      <c r="M7852" t="s">
        <v>143</v>
      </c>
      <c r="N7852" t="s">
        <v>33</v>
      </c>
      <c r="O7852" s="2">
        <v>45078.76116898148</v>
      </c>
      <c r="P7852" s="2">
        <v>45078.971585648149</v>
      </c>
      <c r="Q7852">
        <v>5</v>
      </c>
      <c r="R7852" t="str">
        <f t="shared" ca="1" si="122"/>
        <v>Sara</v>
      </c>
      <c r="S7852" t="str">
        <f>IFERROR(TEXT(DATEVALUE(LEFT(Table1[[#This Row],[Date of Purchase]],10)), "MMMM"), TEXT(Table1[[#This Row],[Date of Purchase]], "MMMM"))</f>
        <v>September</v>
      </c>
      <c r="T7852" t="str">
        <f>IF(OR(
  AND(Table1[[#This Row],[Ticket Priority]]="Critical", Table1[[#This Row],[Ticket Status]]&lt;&gt;"Closed"),
  AND(Table1[[#This Row],[Ticket Priority]]="High", Table1[[#This Row],[Ticket Status]]="Open")
), "Yes", "No")</f>
        <v>No</v>
      </c>
      <c r="U7852" s="4" t="str">
        <f>IF(Table1[[#This Row],[Ticket Status]]="Closed","Yes","No")</f>
        <v>Yes</v>
      </c>
      <c r="V7852" s="4" t="str">
        <f>IF(Table1[[#This Row],[Ticket Status]]="Pending Customer Response","Yes","No")</f>
        <v>No</v>
      </c>
      <c r="W7852" s="5">
        <f ca="1">COUNTIFS(Table1[Agent_name],Table1[[#This Row],[Agent_name]],Table1[Month],Table1[[#This Row],[Month]])/160</f>
        <v>0.65</v>
      </c>
    </row>
    <row r="7853" spans="1:23" x14ac:dyDescent="0.25">
      <c r="A7853">
        <v>7852</v>
      </c>
      <c r="B7853" t="s">
        <v>25345</v>
      </c>
      <c r="C7853" t="s">
        <v>25346</v>
      </c>
      <c r="D7853">
        <v>37</v>
      </c>
      <c r="E7853" t="s">
        <v>58</v>
      </c>
      <c r="F7853" t="s">
        <v>129</v>
      </c>
      <c r="G7853" s="1">
        <v>44226</v>
      </c>
      <c r="H7853" t="s">
        <v>66</v>
      </c>
      <c r="I7853" t="s">
        <v>52</v>
      </c>
      <c r="J7853" s="3" t="s">
        <v>25347</v>
      </c>
      <c r="K7853" t="s">
        <v>62</v>
      </c>
      <c r="M7853" t="s">
        <v>89</v>
      </c>
      <c r="N7853" t="s">
        <v>55</v>
      </c>
      <c r="R7853" t="str">
        <f t="shared" ca="1" si="122"/>
        <v>Sara</v>
      </c>
      <c r="S7853" t="str">
        <f>IFERROR(TEXT(DATEVALUE(LEFT(Table1[[#This Row],[Date of Purchase]],10)), "MMMM"), TEXT(Table1[[#This Row],[Date of Purchase]], "MMMM"))</f>
        <v>January</v>
      </c>
      <c r="T7853" t="str">
        <f>IF(OR(
  AND(Table1[[#This Row],[Ticket Priority]]="Critical", Table1[[#This Row],[Ticket Status]]&lt;&gt;"Closed"),
  AND(Table1[[#This Row],[Ticket Priority]]="High", Table1[[#This Row],[Ticket Status]]="Open")
), "Yes", "No")</f>
        <v>Yes</v>
      </c>
      <c r="U7853" s="4" t="str">
        <f>IF(Table1[[#This Row],[Ticket Status]]="Closed","Yes","No")</f>
        <v>No</v>
      </c>
      <c r="V7853" s="4" t="str">
        <f>IF(Table1[[#This Row],[Ticket Status]]="Pending Customer Response","Yes","No")</f>
        <v>No</v>
      </c>
      <c r="W7853" s="5">
        <f ca="1">COUNTIFS(Table1[Agent_name],Table1[[#This Row],[Agent_name]],Table1[Month],Table1[[#This Row],[Month]])/160</f>
        <v>0.70625000000000004</v>
      </c>
    </row>
    <row r="7854" spans="1:23" x14ac:dyDescent="0.25">
      <c r="A7854">
        <v>7853</v>
      </c>
      <c r="B7854" t="s">
        <v>25348</v>
      </c>
      <c r="C7854" t="s">
        <v>25349</v>
      </c>
      <c r="D7854">
        <v>20</v>
      </c>
      <c r="E7854" t="s">
        <v>58</v>
      </c>
      <c r="F7854" t="s">
        <v>125</v>
      </c>
      <c r="G7854" s="1">
        <v>44049</v>
      </c>
      <c r="H7854" t="s">
        <v>67</v>
      </c>
      <c r="I7854" t="s">
        <v>93</v>
      </c>
      <c r="J7854" s="3" t="s">
        <v>25350</v>
      </c>
      <c r="K7854" t="s">
        <v>24</v>
      </c>
      <c r="M7854" t="s">
        <v>25</v>
      </c>
      <c r="N7854" t="s">
        <v>55</v>
      </c>
      <c r="O7854" s="2">
        <v>45078.927175925928</v>
      </c>
      <c r="R7854" t="str">
        <f t="shared" ca="1" si="122"/>
        <v>Mohit</v>
      </c>
      <c r="S7854" t="str">
        <f>IFERROR(TEXT(DATEVALUE(LEFT(Table1[[#This Row],[Date of Purchase]],10)), "MMMM"), TEXT(Table1[[#This Row],[Date of Purchase]], "MMMM"))</f>
        <v>August</v>
      </c>
      <c r="T7854" t="str">
        <f>IF(OR(
  AND(Table1[[#This Row],[Ticket Priority]]="Critical", Table1[[#This Row],[Ticket Status]]&lt;&gt;"Closed"),
  AND(Table1[[#This Row],[Ticket Priority]]="High", Table1[[#This Row],[Ticket Status]]="Open")
), "Yes", "No")</f>
        <v>Yes</v>
      </c>
      <c r="U7854" s="4" t="str">
        <f>IF(Table1[[#This Row],[Ticket Status]]="Closed","Yes","No")</f>
        <v>No</v>
      </c>
      <c r="V7854" s="4" t="str">
        <f>IF(Table1[[#This Row],[Ticket Status]]="Pending Customer Response","Yes","No")</f>
        <v>Yes</v>
      </c>
      <c r="W7854" s="5">
        <f ca="1">COUNTIFS(Table1[Agent_name],Table1[[#This Row],[Agent_name]],Table1[Month],Table1[[#This Row],[Month]])/160</f>
        <v>0.46250000000000002</v>
      </c>
    </row>
    <row r="7855" spans="1:23" x14ac:dyDescent="0.25">
      <c r="A7855">
        <v>7854</v>
      </c>
      <c r="B7855" t="s">
        <v>6259</v>
      </c>
      <c r="C7855" t="s">
        <v>25351</v>
      </c>
      <c r="D7855">
        <v>28</v>
      </c>
      <c r="E7855" t="s">
        <v>58</v>
      </c>
      <c r="F7855" t="s">
        <v>134</v>
      </c>
      <c r="G7855" s="1">
        <v>44244</v>
      </c>
      <c r="H7855" t="s">
        <v>45</v>
      </c>
      <c r="I7855" t="s">
        <v>141</v>
      </c>
      <c r="J7855" s="3" t="s">
        <v>25352</v>
      </c>
      <c r="K7855" t="s">
        <v>62</v>
      </c>
      <c r="M7855" t="s">
        <v>25</v>
      </c>
      <c r="N7855" t="s">
        <v>26</v>
      </c>
      <c r="R7855" t="str">
        <f t="shared" ca="1" si="122"/>
        <v>Rahul</v>
      </c>
      <c r="S7855" t="str">
        <f>IFERROR(TEXT(DATEVALUE(LEFT(Table1[[#This Row],[Date of Purchase]],10)), "MMMM"), TEXT(Table1[[#This Row],[Date of Purchase]], "MMMM"))</f>
        <v>February</v>
      </c>
      <c r="T7855" t="str">
        <f>IF(OR(
  AND(Table1[[#This Row],[Ticket Priority]]="Critical", Table1[[#This Row],[Ticket Status]]&lt;&gt;"Closed"),
  AND(Table1[[#This Row],[Ticket Priority]]="High", Table1[[#This Row],[Ticket Status]]="Open")
), "Yes", "No")</f>
        <v>Yes</v>
      </c>
      <c r="U7855" s="4" t="str">
        <f>IF(Table1[[#This Row],[Ticket Status]]="Closed","Yes","No")</f>
        <v>No</v>
      </c>
      <c r="V7855" s="4" t="str">
        <f>IF(Table1[[#This Row],[Ticket Status]]="Pending Customer Response","Yes","No")</f>
        <v>No</v>
      </c>
      <c r="W7855" s="5">
        <f ca="1">COUNTIFS(Table1[Agent_name],Table1[[#This Row],[Agent_name]],Table1[Month],Table1[[#This Row],[Month]])/160</f>
        <v>0.30625000000000002</v>
      </c>
    </row>
    <row r="7856" spans="1:23" x14ac:dyDescent="0.25">
      <c r="A7856">
        <v>7855</v>
      </c>
      <c r="B7856" t="s">
        <v>25353</v>
      </c>
      <c r="C7856" t="s">
        <v>25354</v>
      </c>
      <c r="D7856">
        <v>67</v>
      </c>
      <c r="E7856" t="s">
        <v>29</v>
      </c>
      <c r="F7856" t="s">
        <v>103</v>
      </c>
      <c r="G7856" s="1">
        <v>44449</v>
      </c>
      <c r="H7856" t="s">
        <v>67</v>
      </c>
      <c r="I7856" t="s">
        <v>72</v>
      </c>
      <c r="J7856" s="3" t="s">
        <v>25355</v>
      </c>
      <c r="K7856" t="s">
        <v>62</v>
      </c>
      <c r="M7856" t="s">
        <v>143</v>
      </c>
      <c r="N7856" t="s">
        <v>83</v>
      </c>
      <c r="R7856" t="str">
        <f t="shared" ca="1" si="122"/>
        <v>Neha</v>
      </c>
      <c r="S7856" t="str">
        <f>IFERROR(TEXT(DATEVALUE(LEFT(Table1[[#This Row],[Date of Purchase]],10)), "MMMM"), TEXT(Table1[[#This Row],[Date of Purchase]], "MMMM"))</f>
        <v>September</v>
      </c>
      <c r="T7856" t="str">
        <f>IF(OR(
  AND(Table1[[#This Row],[Ticket Priority]]="Critical", Table1[[#This Row],[Ticket Status]]&lt;&gt;"Closed"),
  AND(Table1[[#This Row],[Ticket Priority]]="High", Table1[[#This Row],[Ticket Status]]="Open")
), "Yes", "No")</f>
        <v>No</v>
      </c>
      <c r="U7856" s="4" t="str">
        <f>IF(Table1[[#This Row],[Ticket Status]]="Closed","Yes","No")</f>
        <v>No</v>
      </c>
      <c r="V7856" s="4" t="str">
        <f>IF(Table1[[#This Row],[Ticket Status]]="Pending Customer Response","Yes","No")</f>
        <v>No</v>
      </c>
      <c r="W7856" s="5">
        <f ca="1">COUNTIFS(Table1[Agent_name],Table1[[#This Row],[Agent_name]],Table1[Month],Table1[[#This Row],[Month]])/160</f>
        <v>0.21249999999999999</v>
      </c>
    </row>
    <row r="7857" spans="1:23" x14ac:dyDescent="0.25">
      <c r="A7857">
        <v>7856</v>
      </c>
      <c r="B7857" t="s">
        <v>25356</v>
      </c>
      <c r="C7857" t="s">
        <v>25357</v>
      </c>
      <c r="D7857">
        <v>26</v>
      </c>
      <c r="E7857" t="s">
        <v>19</v>
      </c>
      <c r="F7857" t="s">
        <v>20</v>
      </c>
      <c r="G7857" s="1">
        <v>44066</v>
      </c>
      <c r="H7857" t="s">
        <v>21</v>
      </c>
      <c r="I7857" t="s">
        <v>46</v>
      </c>
      <c r="J7857" s="3" t="s">
        <v>25358</v>
      </c>
      <c r="K7857" t="s">
        <v>62</v>
      </c>
      <c r="M7857" t="s">
        <v>41</v>
      </c>
      <c r="N7857" t="s">
        <v>83</v>
      </c>
      <c r="R7857" t="str">
        <f t="shared" ca="1" si="122"/>
        <v>Priya</v>
      </c>
      <c r="S7857" t="str">
        <f>IFERROR(TEXT(DATEVALUE(LEFT(Table1[[#This Row],[Date of Purchase]],10)), "MMMM"), TEXT(Table1[[#This Row],[Date of Purchase]], "MMMM"))</f>
        <v>August</v>
      </c>
      <c r="T7857" t="str">
        <f>IF(OR(
  AND(Table1[[#This Row],[Ticket Priority]]="Critical", Table1[[#This Row],[Ticket Status]]&lt;&gt;"Closed"),
  AND(Table1[[#This Row],[Ticket Priority]]="High", Table1[[#This Row],[Ticket Status]]="Open")
), "Yes", "No")</f>
        <v>No</v>
      </c>
      <c r="U7857" s="4" t="str">
        <f>IF(Table1[[#This Row],[Ticket Status]]="Closed","Yes","No")</f>
        <v>No</v>
      </c>
      <c r="V7857" s="4" t="str">
        <f>IF(Table1[[#This Row],[Ticket Status]]="Pending Customer Response","Yes","No")</f>
        <v>No</v>
      </c>
      <c r="W7857" s="5">
        <f ca="1">COUNTIFS(Table1[Agent_name],Table1[[#This Row],[Agent_name]],Table1[Month],Table1[[#This Row],[Month]])/160</f>
        <v>0.35</v>
      </c>
    </row>
    <row r="7858" spans="1:23" x14ac:dyDescent="0.25">
      <c r="A7858">
        <v>7857</v>
      </c>
      <c r="B7858" t="s">
        <v>8625</v>
      </c>
      <c r="C7858" t="s">
        <v>25359</v>
      </c>
      <c r="D7858">
        <v>32</v>
      </c>
      <c r="E7858" t="s">
        <v>29</v>
      </c>
      <c r="F7858" t="s">
        <v>112</v>
      </c>
      <c r="G7858" s="1">
        <v>44237</v>
      </c>
      <c r="H7858" t="s">
        <v>59</v>
      </c>
      <c r="I7858" t="s">
        <v>31</v>
      </c>
      <c r="J7858" s="3" t="s">
        <v>25360</v>
      </c>
      <c r="K7858" t="s">
        <v>62</v>
      </c>
      <c r="M7858" t="s">
        <v>25</v>
      </c>
      <c r="N7858" t="s">
        <v>55</v>
      </c>
      <c r="R7858" t="str">
        <f t="shared" ca="1" si="122"/>
        <v>Sara</v>
      </c>
      <c r="S7858" t="str">
        <f>IFERROR(TEXT(DATEVALUE(LEFT(Table1[[#This Row],[Date of Purchase]],10)), "MMMM"), TEXT(Table1[[#This Row],[Date of Purchase]], "MMMM"))</f>
        <v>February</v>
      </c>
      <c r="T7858" t="str">
        <f>IF(OR(
  AND(Table1[[#This Row],[Ticket Priority]]="Critical", Table1[[#This Row],[Ticket Status]]&lt;&gt;"Closed"),
  AND(Table1[[#This Row],[Ticket Priority]]="High", Table1[[#This Row],[Ticket Status]]="Open")
), "Yes", "No")</f>
        <v>Yes</v>
      </c>
      <c r="U7858" s="4" t="str">
        <f>IF(Table1[[#This Row],[Ticket Status]]="Closed","Yes","No")</f>
        <v>No</v>
      </c>
      <c r="V7858" s="4" t="str">
        <f>IF(Table1[[#This Row],[Ticket Status]]="Pending Customer Response","Yes","No")</f>
        <v>No</v>
      </c>
      <c r="W7858" s="5">
        <f ca="1">COUNTIFS(Table1[Agent_name],Table1[[#This Row],[Agent_name]],Table1[Month],Table1[[#This Row],[Month]])/160</f>
        <v>0.65625</v>
      </c>
    </row>
    <row r="7859" spans="1:23" x14ac:dyDescent="0.25">
      <c r="A7859">
        <v>7858</v>
      </c>
      <c r="B7859" t="s">
        <v>25361</v>
      </c>
      <c r="C7859" t="s">
        <v>16217</v>
      </c>
      <c r="D7859">
        <v>33</v>
      </c>
      <c r="E7859" t="s">
        <v>19</v>
      </c>
      <c r="F7859" t="s">
        <v>286</v>
      </c>
      <c r="G7859" s="1">
        <v>44335</v>
      </c>
      <c r="H7859" t="s">
        <v>59</v>
      </c>
      <c r="I7859" t="s">
        <v>141</v>
      </c>
      <c r="J7859" s="3" t="s">
        <v>25362</v>
      </c>
      <c r="K7859" t="s">
        <v>24</v>
      </c>
      <c r="M7859" t="s">
        <v>143</v>
      </c>
      <c r="N7859" t="s">
        <v>33</v>
      </c>
      <c r="O7859" s="2">
        <v>45078.307812500003</v>
      </c>
      <c r="R7859" t="str">
        <f t="shared" ca="1" si="122"/>
        <v>Divya</v>
      </c>
      <c r="S7859" t="str">
        <f>IFERROR(TEXT(DATEVALUE(LEFT(Table1[[#This Row],[Date of Purchase]],10)), "MMMM"), TEXT(Table1[[#This Row],[Date of Purchase]], "MMMM"))</f>
        <v>May</v>
      </c>
      <c r="T7859" t="str">
        <f>IF(OR(
  AND(Table1[[#This Row],[Ticket Priority]]="Critical", Table1[[#This Row],[Ticket Status]]&lt;&gt;"Closed"),
  AND(Table1[[#This Row],[Ticket Priority]]="High", Table1[[#This Row],[Ticket Status]]="Open")
), "Yes", "No")</f>
        <v>No</v>
      </c>
      <c r="U7859" s="4" t="str">
        <f>IF(Table1[[#This Row],[Ticket Status]]="Closed","Yes","No")</f>
        <v>No</v>
      </c>
      <c r="V7859" s="4" t="str">
        <f>IF(Table1[[#This Row],[Ticket Status]]="Pending Customer Response","Yes","No")</f>
        <v>Yes</v>
      </c>
      <c r="W7859" s="5">
        <f ca="1">COUNTIFS(Table1[Agent_name],Table1[[#This Row],[Agent_name]],Table1[Month],Table1[[#This Row],[Month]])/160</f>
        <v>0.23125000000000001</v>
      </c>
    </row>
    <row r="7860" spans="1:23" x14ac:dyDescent="0.25">
      <c r="A7860">
        <v>7859</v>
      </c>
      <c r="B7860" t="s">
        <v>25363</v>
      </c>
      <c r="C7860" t="s">
        <v>25364</v>
      </c>
      <c r="D7860">
        <v>58</v>
      </c>
      <c r="E7860" t="s">
        <v>29</v>
      </c>
      <c r="F7860" t="s">
        <v>36</v>
      </c>
      <c r="G7860" s="1">
        <v>44454</v>
      </c>
      <c r="H7860" t="s">
        <v>67</v>
      </c>
      <c r="I7860" t="s">
        <v>52</v>
      </c>
      <c r="J7860" s="3" t="s">
        <v>25365</v>
      </c>
      <c r="K7860" t="s">
        <v>62</v>
      </c>
      <c r="M7860" t="s">
        <v>25</v>
      </c>
      <c r="N7860" t="s">
        <v>33</v>
      </c>
      <c r="R7860" t="str">
        <f t="shared" ca="1" si="122"/>
        <v>Priya</v>
      </c>
      <c r="S7860" t="str">
        <f>IFERROR(TEXT(DATEVALUE(LEFT(Table1[[#This Row],[Date of Purchase]],10)), "MMMM"), TEXT(Table1[[#This Row],[Date of Purchase]], "MMMM"))</f>
        <v>September</v>
      </c>
      <c r="T7860" t="str">
        <f>IF(OR(
  AND(Table1[[#This Row],[Ticket Priority]]="Critical", Table1[[#This Row],[Ticket Status]]&lt;&gt;"Closed"),
  AND(Table1[[#This Row],[Ticket Priority]]="High", Table1[[#This Row],[Ticket Status]]="Open")
), "Yes", "No")</f>
        <v>Yes</v>
      </c>
      <c r="U7860" s="4" t="str">
        <f>IF(Table1[[#This Row],[Ticket Status]]="Closed","Yes","No")</f>
        <v>No</v>
      </c>
      <c r="V7860" s="4" t="str">
        <f>IF(Table1[[#This Row],[Ticket Status]]="Pending Customer Response","Yes","No")</f>
        <v>No</v>
      </c>
      <c r="W7860" s="5">
        <f ca="1">COUNTIFS(Table1[Agent_name],Table1[[#This Row],[Agent_name]],Table1[Month],Table1[[#This Row],[Month]])/160</f>
        <v>0.53125</v>
      </c>
    </row>
    <row r="7861" spans="1:23" x14ac:dyDescent="0.25">
      <c r="A7861">
        <v>7860</v>
      </c>
      <c r="B7861" t="s">
        <v>22402</v>
      </c>
      <c r="C7861" t="s">
        <v>25366</v>
      </c>
      <c r="D7861">
        <v>68</v>
      </c>
      <c r="E7861" t="s">
        <v>58</v>
      </c>
      <c r="F7861" t="s">
        <v>76</v>
      </c>
      <c r="G7861" s="1">
        <v>44378</v>
      </c>
      <c r="H7861" t="s">
        <v>67</v>
      </c>
      <c r="I7861" t="s">
        <v>52</v>
      </c>
      <c r="J7861" s="3" t="s">
        <v>25367</v>
      </c>
      <c r="K7861" t="s">
        <v>39</v>
      </c>
      <c r="L7861" t="s">
        <v>25368</v>
      </c>
      <c r="M7861" t="s">
        <v>41</v>
      </c>
      <c r="N7861" t="s">
        <v>33</v>
      </c>
      <c r="O7861" s="2">
        <v>45078.789768518516</v>
      </c>
      <c r="P7861" s="2">
        <v>45078.285601851851</v>
      </c>
      <c r="Q7861">
        <v>5</v>
      </c>
      <c r="R7861" t="str">
        <f t="shared" ca="1" si="122"/>
        <v>Karan</v>
      </c>
      <c r="S7861" t="str">
        <f>IFERROR(TEXT(DATEVALUE(LEFT(Table1[[#This Row],[Date of Purchase]],10)), "MMMM"), TEXT(Table1[[#This Row],[Date of Purchase]], "MMMM"))</f>
        <v>July</v>
      </c>
      <c r="T7861" t="str">
        <f>IF(OR(
  AND(Table1[[#This Row],[Ticket Priority]]="Critical", Table1[[#This Row],[Ticket Status]]&lt;&gt;"Closed"),
  AND(Table1[[#This Row],[Ticket Priority]]="High", Table1[[#This Row],[Ticket Status]]="Open")
), "Yes", "No")</f>
        <v>No</v>
      </c>
      <c r="U7861" s="4" t="str">
        <f>IF(Table1[[#This Row],[Ticket Status]]="Closed","Yes","No")</f>
        <v>Yes</v>
      </c>
      <c r="V7861" s="4" t="str">
        <f>IF(Table1[[#This Row],[Ticket Status]]="Pending Customer Response","Yes","No")</f>
        <v>No</v>
      </c>
      <c r="W7861" s="5">
        <f ca="1">COUNTIFS(Table1[Agent_name],Table1[[#This Row],[Agent_name]],Table1[Month],Table1[[#This Row],[Month]])/160</f>
        <v>0.21249999999999999</v>
      </c>
    </row>
    <row r="7862" spans="1:23" x14ac:dyDescent="0.25">
      <c r="A7862">
        <v>7861</v>
      </c>
      <c r="B7862" t="s">
        <v>25369</v>
      </c>
      <c r="C7862" t="s">
        <v>25370</v>
      </c>
      <c r="D7862">
        <v>25</v>
      </c>
      <c r="E7862" t="s">
        <v>58</v>
      </c>
      <c r="F7862" t="s">
        <v>223</v>
      </c>
      <c r="G7862" s="1">
        <v>44062</v>
      </c>
      <c r="H7862" t="s">
        <v>67</v>
      </c>
      <c r="I7862" t="s">
        <v>99</v>
      </c>
      <c r="J7862" s="3" t="s">
        <v>25371</v>
      </c>
      <c r="K7862" t="s">
        <v>24</v>
      </c>
      <c r="M7862" t="s">
        <v>25</v>
      </c>
      <c r="N7862" t="s">
        <v>83</v>
      </c>
      <c r="O7862" s="2">
        <v>45078.17659722222</v>
      </c>
      <c r="R7862" t="str">
        <f t="shared" ca="1" si="122"/>
        <v>Mohit</v>
      </c>
      <c r="S7862" t="str">
        <f>IFERROR(TEXT(DATEVALUE(LEFT(Table1[[#This Row],[Date of Purchase]],10)), "MMMM"), TEXT(Table1[[#This Row],[Date of Purchase]], "MMMM"))</f>
        <v>August</v>
      </c>
      <c r="T7862" t="str">
        <f>IF(OR(
  AND(Table1[[#This Row],[Ticket Priority]]="Critical", Table1[[#This Row],[Ticket Status]]&lt;&gt;"Closed"),
  AND(Table1[[#This Row],[Ticket Priority]]="High", Table1[[#This Row],[Ticket Status]]="Open")
), "Yes", "No")</f>
        <v>Yes</v>
      </c>
      <c r="U7862" s="4" t="str">
        <f>IF(Table1[[#This Row],[Ticket Status]]="Closed","Yes","No")</f>
        <v>No</v>
      </c>
      <c r="V7862" s="4" t="str">
        <f>IF(Table1[[#This Row],[Ticket Status]]="Pending Customer Response","Yes","No")</f>
        <v>Yes</v>
      </c>
      <c r="W7862" s="5">
        <f ca="1">COUNTIFS(Table1[Agent_name],Table1[[#This Row],[Agent_name]],Table1[Month],Table1[[#This Row],[Month]])/160</f>
        <v>0.46250000000000002</v>
      </c>
    </row>
    <row r="7863" spans="1:23" x14ac:dyDescent="0.25">
      <c r="A7863">
        <v>7862</v>
      </c>
      <c r="B7863" t="s">
        <v>25372</v>
      </c>
      <c r="C7863" t="s">
        <v>25373</v>
      </c>
      <c r="D7863">
        <v>69</v>
      </c>
      <c r="E7863" t="s">
        <v>58</v>
      </c>
      <c r="F7863" t="s">
        <v>112</v>
      </c>
      <c r="G7863" s="1">
        <v>44435</v>
      </c>
      <c r="H7863" t="s">
        <v>45</v>
      </c>
      <c r="I7863" t="s">
        <v>37</v>
      </c>
      <c r="J7863" s="3" t="s">
        <v>25374</v>
      </c>
      <c r="K7863" t="s">
        <v>24</v>
      </c>
      <c r="M7863" t="s">
        <v>143</v>
      </c>
      <c r="N7863" t="s">
        <v>83</v>
      </c>
      <c r="O7863" s="2">
        <v>45078.443969907406</v>
      </c>
      <c r="R7863" t="str">
        <f t="shared" ca="1" si="122"/>
        <v>Neha</v>
      </c>
      <c r="S7863" t="str">
        <f>IFERROR(TEXT(DATEVALUE(LEFT(Table1[[#This Row],[Date of Purchase]],10)), "MMMM"), TEXT(Table1[[#This Row],[Date of Purchase]], "MMMM"))</f>
        <v>August</v>
      </c>
      <c r="T7863" t="str">
        <f>IF(OR(
  AND(Table1[[#This Row],[Ticket Priority]]="Critical", Table1[[#This Row],[Ticket Status]]&lt;&gt;"Closed"),
  AND(Table1[[#This Row],[Ticket Priority]]="High", Table1[[#This Row],[Ticket Status]]="Open")
), "Yes", "No")</f>
        <v>No</v>
      </c>
      <c r="U7863" s="4" t="str">
        <f>IF(Table1[[#This Row],[Ticket Status]]="Closed","Yes","No")</f>
        <v>No</v>
      </c>
      <c r="V7863" s="4" t="str">
        <f>IF(Table1[[#This Row],[Ticket Status]]="Pending Customer Response","Yes","No")</f>
        <v>Yes</v>
      </c>
      <c r="W7863" s="5">
        <f ca="1">COUNTIFS(Table1[Agent_name],Table1[[#This Row],[Agent_name]],Table1[Month],Table1[[#This Row],[Month]])/160</f>
        <v>0.16875000000000001</v>
      </c>
    </row>
    <row r="7864" spans="1:23" x14ac:dyDescent="0.25">
      <c r="A7864">
        <v>7863</v>
      </c>
      <c r="B7864" t="s">
        <v>25375</v>
      </c>
      <c r="C7864" t="s">
        <v>25376</v>
      </c>
      <c r="D7864">
        <v>30</v>
      </c>
      <c r="E7864" t="s">
        <v>29</v>
      </c>
      <c r="F7864" t="s">
        <v>117</v>
      </c>
      <c r="G7864" s="1">
        <v>44422</v>
      </c>
      <c r="H7864" t="s">
        <v>45</v>
      </c>
      <c r="I7864" t="s">
        <v>93</v>
      </c>
      <c r="J7864" s="3" t="s">
        <v>25377</v>
      </c>
      <c r="K7864" t="s">
        <v>24</v>
      </c>
      <c r="M7864" t="s">
        <v>89</v>
      </c>
      <c r="N7864" t="s">
        <v>83</v>
      </c>
      <c r="O7864" s="2">
        <v>45078.382187499999</v>
      </c>
      <c r="R7864" t="str">
        <f t="shared" ca="1" si="122"/>
        <v>Priya</v>
      </c>
      <c r="S7864" t="str">
        <f>IFERROR(TEXT(DATEVALUE(LEFT(Table1[[#This Row],[Date of Purchase]],10)), "MMMM"), TEXT(Table1[[#This Row],[Date of Purchase]], "MMMM"))</f>
        <v>August</v>
      </c>
      <c r="T7864" t="str">
        <f>IF(OR(
  AND(Table1[[#This Row],[Ticket Priority]]="Critical", Table1[[#This Row],[Ticket Status]]&lt;&gt;"Closed"),
  AND(Table1[[#This Row],[Ticket Priority]]="High", Table1[[#This Row],[Ticket Status]]="Open")
), "Yes", "No")</f>
        <v>No</v>
      </c>
      <c r="U7864" s="4" t="str">
        <f>IF(Table1[[#This Row],[Ticket Status]]="Closed","Yes","No")</f>
        <v>No</v>
      </c>
      <c r="V7864" s="4" t="str">
        <f>IF(Table1[[#This Row],[Ticket Status]]="Pending Customer Response","Yes","No")</f>
        <v>Yes</v>
      </c>
      <c r="W7864" s="5">
        <f ca="1">COUNTIFS(Table1[Agent_name],Table1[[#This Row],[Agent_name]],Table1[Month],Table1[[#This Row],[Month]])/160</f>
        <v>0.35</v>
      </c>
    </row>
    <row r="7865" spans="1:23" x14ac:dyDescent="0.25">
      <c r="A7865">
        <v>7864</v>
      </c>
      <c r="B7865" t="s">
        <v>25378</v>
      </c>
      <c r="C7865" t="s">
        <v>25379</v>
      </c>
      <c r="D7865">
        <v>39</v>
      </c>
      <c r="E7865" t="s">
        <v>58</v>
      </c>
      <c r="F7865" t="s">
        <v>286</v>
      </c>
      <c r="G7865" s="1">
        <v>44145</v>
      </c>
      <c r="H7865" t="s">
        <v>21</v>
      </c>
      <c r="I7865" t="s">
        <v>99</v>
      </c>
      <c r="J7865" s="3" t="s">
        <v>25380</v>
      </c>
      <c r="K7865" t="s">
        <v>39</v>
      </c>
      <c r="L7865" t="s">
        <v>25381</v>
      </c>
      <c r="M7865" t="s">
        <v>25</v>
      </c>
      <c r="N7865" t="s">
        <v>26</v>
      </c>
      <c r="O7865" s="2">
        <v>45078.289143518516</v>
      </c>
      <c r="P7865" s="2">
        <v>45078.212060185186</v>
      </c>
      <c r="Q7865">
        <v>3</v>
      </c>
      <c r="R7865" t="str">
        <f t="shared" ca="1" si="122"/>
        <v>Priya</v>
      </c>
      <c r="S7865" t="str">
        <f>IFERROR(TEXT(DATEVALUE(LEFT(Table1[[#This Row],[Date of Purchase]],10)), "MMMM"), TEXT(Table1[[#This Row],[Date of Purchase]], "MMMM"))</f>
        <v>November</v>
      </c>
      <c r="T7865" t="str">
        <f>IF(OR(
  AND(Table1[[#This Row],[Ticket Priority]]="Critical", Table1[[#This Row],[Ticket Status]]&lt;&gt;"Closed"),
  AND(Table1[[#This Row],[Ticket Priority]]="High", Table1[[#This Row],[Ticket Status]]="Open")
), "Yes", "No")</f>
        <v>No</v>
      </c>
      <c r="U7865" s="4" t="str">
        <f>IF(Table1[[#This Row],[Ticket Status]]="Closed","Yes","No")</f>
        <v>Yes</v>
      </c>
      <c r="V7865" s="4" t="str">
        <f>IF(Table1[[#This Row],[Ticket Status]]="Pending Customer Response","Yes","No")</f>
        <v>No</v>
      </c>
      <c r="W7865" s="5">
        <f ca="1">COUNTIFS(Table1[Agent_name],Table1[[#This Row],[Agent_name]],Table1[Month],Table1[[#This Row],[Month]])/160</f>
        <v>0.41249999999999998</v>
      </c>
    </row>
    <row r="7866" spans="1:23" x14ac:dyDescent="0.25">
      <c r="A7866">
        <v>7865</v>
      </c>
      <c r="B7866" t="s">
        <v>25382</v>
      </c>
      <c r="C7866" t="s">
        <v>25383</v>
      </c>
      <c r="D7866">
        <v>69</v>
      </c>
      <c r="E7866" t="s">
        <v>29</v>
      </c>
      <c r="F7866" t="s">
        <v>655</v>
      </c>
      <c r="G7866" s="1">
        <v>44147</v>
      </c>
      <c r="H7866" t="s">
        <v>66</v>
      </c>
      <c r="I7866" t="s">
        <v>72</v>
      </c>
      <c r="J7866" s="3" t="s">
        <v>25384</v>
      </c>
      <c r="K7866" t="s">
        <v>62</v>
      </c>
      <c r="M7866" t="s">
        <v>89</v>
      </c>
      <c r="N7866" t="s">
        <v>33</v>
      </c>
      <c r="R7866" t="str">
        <f t="shared" ca="1" si="122"/>
        <v>Sara</v>
      </c>
      <c r="S7866" t="str">
        <f>IFERROR(TEXT(DATEVALUE(LEFT(Table1[[#This Row],[Date of Purchase]],10)), "MMMM"), TEXT(Table1[[#This Row],[Date of Purchase]], "MMMM"))</f>
        <v>November</v>
      </c>
      <c r="T7866" t="str">
        <f>IF(OR(
  AND(Table1[[#This Row],[Ticket Priority]]="Critical", Table1[[#This Row],[Ticket Status]]&lt;&gt;"Closed"),
  AND(Table1[[#This Row],[Ticket Priority]]="High", Table1[[#This Row],[Ticket Status]]="Open")
), "Yes", "No")</f>
        <v>Yes</v>
      </c>
      <c r="U7866" s="4" t="str">
        <f>IF(Table1[[#This Row],[Ticket Status]]="Closed","Yes","No")</f>
        <v>No</v>
      </c>
      <c r="V7866" s="4" t="str">
        <f>IF(Table1[[#This Row],[Ticket Status]]="Pending Customer Response","Yes","No")</f>
        <v>No</v>
      </c>
      <c r="W7866" s="5">
        <f ca="1">COUNTIFS(Table1[Agent_name],Table1[[#This Row],[Agent_name]],Table1[Month],Table1[[#This Row],[Month]])/160</f>
        <v>0.79374999999999996</v>
      </c>
    </row>
    <row r="7867" spans="1:23" x14ac:dyDescent="0.25">
      <c r="A7867">
        <v>7866</v>
      </c>
      <c r="B7867" t="s">
        <v>25385</v>
      </c>
      <c r="C7867" t="s">
        <v>25386</v>
      </c>
      <c r="D7867">
        <v>24</v>
      </c>
      <c r="E7867" t="s">
        <v>19</v>
      </c>
      <c r="F7867" t="s">
        <v>98</v>
      </c>
      <c r="G7867" s="1">
        <v>44402</v>
      </c>
      <c r="H7867" t="s">
        <v>21</v>
      </c>
      <c r="I7867" t="s">
        <v>72</v>
      </c>
      <c r="J7867" s="3" t="s">
        <v>25387</v>
      </c>
      <c r="K7867" t="s">
        <v>62</v>
      </c>
      <c r="M7867" t="s">
        <v>143</v>
      </c>
      <c r="N7867" t="s">
        <v>83</v>
      </c>
      <c r="R7867" t="str">
        <f t="shared" ca="1" si="122"/>
        <v>Sara</v>
      </c>
      <c r="S7867" t="str">
        <f>IFERROR(TEXT(DATEVALUE(LEFT(Table1[[#This Row],[Date of Purchase]],10)), "MMMM"), TEXT(Table1[[#This Row],[Date of Purchase]], "MMMM"))</f>
        <v>July</v>
      </c>
      <c r="T7867" t="str">
        <f>IF(OR(
  AND(Table1[[#This Row],[Ticket Priority]]="Critical", Table1[[#This Row],[Ticket Status]]&lt;&gt;"Closed"),
  AND(Table1[[#This Row],[Ticket Priority]]="High", Table1[[#This Row],[Ticket Status]]="Open")
), "Yes", "No")</f>
        <v>No</v>
      </c>
      <c r="U7867" s="4" t="str">
        <f>IF(Table1[[#This Row],[Ticket Status]]="Closed","Yes","No")</f>
        <v>No</v>
      </c>
      <c r="V7867" s="4" t="str">
        <f>IF(Table1[[#This Row],[Ticket Status]]="Pending Customer Response","Yes","No")</f>
        <v>No</v>
      </c>
      <c r="W7867" s="5">
        <f ca="1">COUNTIFS(Table1[Agent_name],Table1[[#This Row],[Agent_name]],Table1[Month],Table1[[#This Row],[Month]])/160</f>
        <v>0.6875</v>
      </c>
    </row>
    <row r="7868" spans="1:23" x14ac:dyDescent="0.25">
      <c r="A7868">
        <v>7867</v>
      </c>
      <c r="B7868" t="s">
        <v>25388</v>
      </c>
      <c r="C7868" t="s">
        <v>25389</v>
      </c>
      <c r="D7868">
        <v>47</v>
      </c>
      <c r="E7868" t="s">
        <v>58</v>
      </c>
      <c r="F7868" t="s">
        <v>211</v>
      </c>
      <c r="G7868" s="1">
        <v>44421</v>
      </c>
      <c r="H7868" t="s">
        <v>45</v>
      </c>
      <c r="I7868" t="s">
        <v>93</v>
      </c>
      <c r="J7868" s="3" t="s">
        <v>1782</v>
      </c>
      <c r="K7868" t="s">
        <v>62</v>
      </c>
      <c r="M7868" t="s">
        <v>143</v>
      </c>
      <c r="N7868" t="s">
        <v>55</v>
      </c>
      <c r="R7868" t="str">
        <f t="shared" ca="1" si="122"/>
        <v>Mohit</v>
      </c>
      <c r="S7868" t="str">
        <f>IFERROR(TEXT(DATEVALUE(LEFT(Table1[[#This Row],[Date of Purchase]],10)), "MMMM"), TEXT(Table1[[#This Row],[Date of Purchase]], "MMMM"))</f>
        <v>August</v>
      </c>
      <c r="T7868" t="str">
        <f>IF(OR(
  AND(Table1[[#This Row],[Ticket Priority]]="Critical", Table1[[#This Row],[Ticket Status]]&lt;&gt;"Closed"),
  AND(Table1[[#This Row],[Ticket Priority]]="High", Table1[[#This Row],[Ticket Status]]="Open")
), "Yes", "No")</f>
        <v>No</v>
      </c>
      <c r="U7868" s="4" t="str">
        <f>IF(Table1[[#This Row],[Ticket Status]]="Closed","Yes","No")</f>
        <v>No</v>
      </c>
      <c r="V7868" s="4" t="str">
        <f>IF(Table1[[#This Row],[Ticket Status]]="Pending Customer Response","Yes","No")</f>
        <v>No</v>
      </c>
      <c r="W7868" s="5">
        <f ca="1">COUNTIFS(Table1[Agent_name],Table1[[#This Row],[Agent_name]],Table1[Month],Table1[[#This Row],[Month]])/160</f>
        <v>0.46250000000000002</v>
      </c>
    </row>
    <row r="7869" spans="1:23" x14ac:dyDescent="0.25">
      <c r="A7869">
        <v>7868</v>
      </c>
      <c r="B7869" t="s">
        <v>25390</v>
      </c>
      <c r="C7869" t="s">
        <v>25391</v>
      </c>
      <c r="D7869">
        <v>61</v>
      </c>
      <c r="E7869" t="s">
        <v>19</v>
      </c>
      <c r="F7869" t="s">
        <v>317</v>
      </c>
      <c r="G7869" s="1">
        <v>44244</v>
      </c>
      <c r="H7869" t="s">
        <v>66</v>
      </c>
      <c r="I7869" t="s">
        <v>59</v>
      </c>
      <c r="J7869" s="3" t="s">
        <v>25392</v>
      </c>
      <c r="K7869" t="s">
        <v>62</v>
      </c>
      <c r="M7869" t="s">
        <v>41</v>
      </c>
      <c r="N7869" t="s">
        <v>26</v>
      </c>
      <c r="R7869" t="str">
        <f t="shared" ca="1" si="122"/>
        <v>Aisha</v>
      </c>
      <c r="S7869" t="str">
        <f>IFERROR(TEXT(DATEVALUE(LEFT(Table1[[#This Row],[Date of Purchase]],10)), "MMMM"), TEXT(Table1[[#This Row],[Date of Purchase]], "MMMM"))</f>
        <v>February</v>
      </c>
      <c r="T7869" t="str">
        <f>IF(OR(
  AND(Table1[[#This Row],[Ticket Priority]]="Critical", Table1[[#This Row],[Ticket Status]]&lt;&gt;"Closed"),
  AND(Table1[[#This Row],[Ticket Priority]]="High", Table1[[#This Row],[Ticket Status]]="Open")
), "Yes", "No")</f>
        <v>No</v>
      </c>
      <c r="U7869" s="4" t="str">
        <f>IF(Table1[[#This Row],[Ticket Status]]="Closed","Yes","No")</f>
        <v>No</v>
      </c>
      <c r="V7869" s="4" t="str">
        <f>IF(Table1[[#This Row],[Ticket Status]]="Pending Customer Response","Yes","No")</f>
        <v>No</v>
      </c>
      <c r="W7869" s="5">
        <f ca="1">COUNTIFS(Table1[Agent_name],Table1[[#This Row],[Agent_name]],Table1[Month],Table1[[#This Row],[Month]])/160</f>
        <v>0.85624999999999996</v>
      </c>
    </row>
    <row r="7870" spans="1:23" x14ac:dyDescent="0.25">
      <c r="A7870">
        <v>7869</v>
      </c>
      <c r="B7870" t="s">
        <v>25393</v>
      </c>
      <c r="C7870" t="s">
        <v>25394</v>
      </c>
      <c r="D7870">
        <v>69</v>
      </c>
      <c r="E7870" t="s">
        <v>29</v>
      </c>
      <c r="F7870" t="s">
        <v>107</v>
      </c>
      <c r="G7870" s="1">
        <v>44185</v>
      </c>
      <c r="H7870" t="s">
        <v>45</v>
      </c>
      <c r="I7870" t="s">
        <v>72</v>
      </c>
      <c r="J7870" s="3" t="s">
        <v>5901</v>
      </c>
      <c r="K7870" t="s">
        <v>24</v>
      </c>
      <c r="M7870" t="s">
        <v>41</v>
      </c>
      <c r="N7870" t="s">
        <v>33</v>
      </c>
      <c r="O7870" s="2">
        <v>45078.060729166667</v>
      </c>
      <c r="R7870" t="str">
        <f t="shared" ca="1" si="122"/>
        <v>Priya</v>
      </c>
      <c r="S7870" t="str">
        <f>IFERROR(TEXT(DATEVALUE(LEFT(Table1[[#This Row],[Date of Purchase]],10)), "MMMM"), TEXT(Table1[[#This Row],[Date of Purchase]], "MMMM"))</f>
        <v>December</v>
      </c>
      <c r="T7870" t="str">
        <f>IF(OR(
  AND(Table1[[#This Row],[Ticket Priority]]="Critical", Table1[[#This Row],[Ticket Status]]&lt;&gt;"Closed"),
  AND(Table1[[#This Row],[Ticket Priority]]="High", Table1[[#This Row],[Ticket Status]]="Open")
), "Yes", "No")</f>
        <v>No</v>
      </c>
      <c r="U7870" s="4" t="str">
        <f>IF(Table1[[#This Row],[Ticket Status]]="Closed","Yes","No")</f>
        <v>No</v>
      </c>
      <c r="V7870" s="4" t="str">
        <f>IF(Table1[[#This Row],[Ticket Status]]="Pending Customer Response","Yes","No")</f>
        <v>Yes</v>
      </c>
      <c r="W7870" s="5">
        <f ca="1">COUNTIFS(Table1[Agent_name],Table1[[#This Row],[Agent_name]],Table1[Month],Table1[[#This Row],[Month]])/160</f>
        <v>0.48749999999999999</v>
      </c>
    </row>
    <row r="7871" spans="1:23" x14ac:dyDescent="0.25">
      <c r="A7871">
        <v>7870</v>
      </c>
      <c r="B7871" t="s">
        <v>25395</v>
      </c>
      <c r="C7871" t="s">
        <v>25396</v>
      </c>
      <c r="D7871">
        <v>48</v>
      </c>
      <c r="E7871" t="s">
        <v>58</v>
      </c>
      <c r="F7871" t="s">
        <v>421</v>
      </c>
      <c r="G7871" s="1">
        <v>44030</v>
      </c>
      <c r="H7871" t="s">
        <v>21</v>
      </c>
      <c r="I7871" t="s">
        <v>22</v>
      </c>
      <c r="J7871" s="3" t="s">
        <v>25397</v>
      </c>
      <c r="K7871" t="s">
        <v>24</v>
      </c>
      <c r="M7871" t="s">
        <v>41</v>
      </c>
      <c r="N7871" t="s">
        <v>26</v>
      </c>
      <c r="O7871" s="2">
        <v>45078.630879629629</v>
      </c>
      <c r="R7871" t="str">
        <f t="shared" ca="1" si="122"/>
        <v>Ravi</v>
      </c>
      <c r="S7871" t="str">
        <f>IFERROR(TEXT(DATEVALUE(LEFT(Table1[[#This Row],[Date of Purchase]],10)), "MMMM"), TEXT(Table1[[#This Row],[Date of Purchase]], "MMMM"))</f>
        <v>July</v>
      </c>
      <c r="T7871" t="str">
        <f>IF(OR(
  AND(Table1[[#This Row],[Ticket Priority]]="Critical", Table1[[#This Row],[Ticket Status]]&lt;&gt;"Closed"),
  AND(Table1[[#This Row],[Ticket Priority]]="High", Table1[[#This Row],[Ticket Status]]="Open")
), "Yes", "No")</f>
        <v>No</v>
      </c>
      <c r="U7871" s="4" t="str">
        <f>IF(Table1[[#This Row],[Ticket Status]]="Closed","Yes","No")</f>
        <v>No</v>
      </c>
      <c r="V7871" s="4" t="str">
        <f>IF(Table1[[#This Row],[Ticket Status]]="Pending Customer Response","Yes","No")</f>
        <v>Yes</v>
      </c>
      <c r="W7871" s="5">
        <f ca="1">COUNTIFS(Table1[Agent_name],Table1[[#This Row],[Agent_name]],Table1[Month],Table1[[#This Row],[Month]])/160</f>
        <v>0.66249999999999998</v>
      </c>
    </row>
    <row r="7872" spans="1:23" x14ac:dyDescent="0.25">
      <c r="A7872">
        <v>7871</v>
      </c>
      <c r="B7872" t="s">
        <v>25398</v>
      </c>
      <c r="C7872" t="s">
        <v>25399</v>
      </c>
      <c r="D7872">
        <v>41</v>
      </c>
      <c r="E7872" t="s">
        <v>29</v>
      </c>
      <c r="F7872" t="s">
        <v>219</v>
      </c>
      <c r="G7872" s="1">
        <v>43839</v>
      </c>
      <c r="H7872" t="s">
        <v>67</v>
      </c>
      <c r="I7872" t="s">
        <v>113</v>
      </c>
      <c r="J7872" s="3" t="s">
        <v>25400</v>
      </c>
      <c r="K7872" t="s">
        <v>62</v>
      </c>
      <c r="M7872" t="s">
        <v>89</v>
      </c>
      <c r="N7872" t="s">
        <v>55</v>
      </c>
      <c r="R7872" t="str">
        <f t="shared" ca="1" si="122"/>
        <v>Aisha</v>
      </c>
      <c r="S7872" t="str">
        <f>IFERROR(TEXT(DATEVALUE(LEFT(Table1[[#This Row],[Date of Purchase]],10)), "MMMM"), TEXT(Table1[[#This Row],[Date of Purchase]], "MMMM"))</f>
        <v>January</v>
      </c>
      <c r="T7872" t="str">
        <f>IF(OR(
  AND(Table1[[#This Row],[Ticket Priority]]="Critical", Table1[[#This Row],[Ticket Status]]&lt;&gt;"Closed"),
  AND(Table1[[#This Row],[Ticket Priority]]="High", Table1[[#This Row],[Ticket Status]]="Open")
), "Yes", "No")</f>
        <v>Yes</v>
      </c>
      <c r="U7872" s="4" t="str">
        <f>IF(Table1[[#This Row],[Ticket Status]]="Closed","Yes","No")</f>
        <v>No</v>
      </c>
      <c r="V7872" s="4" t="str">
        <f>IF(Table1[[#This Row],[Ticket Status]]="Pending Customer Response","Yes","No")</f>
        <v>No</v>
      </c>
      <c r="W7872" s="5">
        <f ca="1">COUNTIFS(Table1[Agent_name],Table1[[#This Row],[Agent_name]],Table1[Month],Table1[[#This Row],[Month]])/160</f>
        <v>0.83125000000000004</v>
      </c>
    </row>
    <row r="7873" spans="1:23" x14ac:dyDescent="0.25">
      <c r="A7873">
        <v>7872</v>
      </c>
      <c r="B7873" t="s">
        <v>25401</v>
      </c>
      <c r="C7873" t="s">
        <v>25402</v>
      </c>
      <c r="D7873">
        <v>28</v>
      </c>
      <c r="E7873" t="s">
        <v>58</v>
      </c>
      <c r="F7873" t="s">
        <v>339</v>
      </c>
      <c r="G7873" s="1">
        <v>43946</v>
      </c>
      <c r="H7873" t="s">
        <v>45</v>
      </c>
      <c r="I7873" t="s">
        <v>37</v>
      </c>
      <c r="J7873" s="3" t="s">
        <v>25403</v>
      </c>
      <c r="K7873" t="s">
        <v>24</v>
      </c>
      <c r="M7873" t="s">
        <v>25</v>
      </c>
      <c r="N7873" t="s">
        <v>83</v>
      </c>
      <c r="O7873" s="2">
        <v>45078.711458333331</v>
      </c>
      <c r="R7873" t="str">
        <f t="shared" ca="1" si="122"/>
        <v>Neha</v>
      </c>
      <c r="S7873" t="str">
        <f>IFERROR(TEXT(DATEVALUE(LEFT(Table1[[#This Row],[Date of Purchase]],10)), "MMMM"), TEXT(Table1[[#This Row],[Date of Purchase]], "MMMM"))</f>
        <v>April</v>
      </c>
      <c r="T7873" t="str">
        <f>IF(OR(
  AND(Table1[[#This Row],[Ticket Priority]]="Critical", Table1[[#This Row],[Ticket Status]]&lt;&gt;"Closed"),
  AND(Table1[[#This Row],[Ticket Priority]]="High", Table1[[#This Row],[Ticket Status]]="Open")
), "Yes", "No")</f>
        <v>Yes</v>
      </c>
      <c r="U7873" s="4" t="str">
        <f>IF(Table1[[#This Row],[Ticket Status]]="Closed","Yes","No")</f>
        <v>No</v>
      </c>
      <c r="V7873" s="4" t="str">
        <f>IF(Table1[[#This Row],[Ticket Status]]="Pending Customer Response","Yes","No")</f>
        <v>Yes</v>
      </c>
      <c r="W7873" s="5">
        <f ca="1">COUNTIFS(Table1[Agent_name],Table1[[#This Row],[Agent_name]],Table1[Month],Table1[[#This Row],[Month]])/160</f>
        <v>0.28749999999999998</v>
      </c>
    </row>
    <row r="7874" spans="1:23" x14ac:dyDescent="0.25">
      <c r="A7874">
        <v>7873</v>
      </c>
      <c r="B7874" t="s">
        <v>25404</v>
      </c>
      <c r="C7874" t="s">
        <v>25405</v>
      </c>
      <c r="D7874">
        <v>43</v>
      </c>
      <c r="E7874" t="s">
        <v>29</v>
      </c>
      <c r="F7874" t="s">
        <v>211</v>
      </c>
      <c r="G7874" s="1">
        <v>43900</v>
      </c>
      <c r="H7874" t="s">
        <v>21</v>
      </c>
      <c r="I7874" t="s">
        <v>99</v>
      </c>
      <c r="J7874" s="3" t="s">
        <v>25406</v>
      </c>
      <c r="K7874" t="s">
        <v>62</v>
      </c>
      <c r="M7874" t="s">
        <v>89</v>
      </c>
      <c r="N7874" t="s">
        <v>26</v>
      </c>
      <c r="R7874" t="str">
        <f t="shared" ref="R7874:R7937" ca="1" si="123">CHOOSE(
RANDBETWEEN(1,20),
"Aisha","Aisha","Aisha","Aisha",
"Ravi","Ravi","Ravi",
"Sara","Sara","Sara",
"Mohit","Mohit",
"Priya","Priya",
"Arjun",
"Neha","Rahul","Divya","Karan","Meera","Sanjay"
)</f>
        <v>Mohit</v>
      </c>
      <c r="S7874" t="str">
        <f>IFERROR(TEXT(DATEVALUE(LEFT(Table1[[#This Row],[Date of Purchase]],10)), "MMMM"), TEXT(Table1[[#This Row],[Date of Purchase]], "MMMM"))</f>
        <v>March</v>
      </c>
      <c r="T7874" t="str">
        <f>IF(OR(
  AND(Table1[[#This Row],[Ticket Priority]]="Critical", Table1[[#This Row],[Ticket Status]]&lt;&gt;"Closed"),
  AND(Table1[[#This Row],[Ticket Priority]]="High", Table1[[#This Row],[Ticket Status]]="Open")
), "Yes", "No")</f>
        <v>Yes</v>
      </c>
      <c r="U7874" s="4" t="str">
        <f>IF(Table1[[#This Row],[Ticket Status]]="Closed","Yes","No")</f>
        <v>No</v>
      </c>
      <c r="V7874" s="4" t="str">
        <f>IF(Table1[[#This Row],[Ticket Status]]="Pending Customer Response","Yes","No")</f>
        <v>No</v>
      </c>
      <c r="W7874" s="5">
        <f ca="1">COUNTIFS(Table1[Agent_name],Table1[[#This Row],[Agent_name]],Table1[Month],Table1[[#This Row],[Month]])/160</f>
        <v>0.45624999999999999</v>
      </c>
    </row>
    <row r="7875" spans="1:23" x14ac:dyDescent="0.25">
      <c r="A7875">
        <v>7874</v>
      </c>
      <c r="B7875" t="s">
        <v>25407</v>
      </c>
      <c r="C7875" t="s">
        <v>25408</v>
      </c>
      <c r="D7875">
        <v>69</v>
      </c>
      <c r="E7875" t="s">
        <v>29</v>
      </c>
      <c r="F7875" t="s">
        <v>86</v>
      </c>
      <c r="G7875" s="1">
        <v>44449</v>
      </c>
      <c r="H7875" t="s">
        <v>66</v>
      </c>
      <c r="I7875" t="s">
        <v>77</v>
      </c>
      <c r="J7875" s="3" t="s">
        <v>25409</v>
      </c>
      <c r="K7875" t="s">
        <v>62</v>
      </c>
      <c r="M7875" t="s">
        <v>143</v>
      </c>
      <c r="N7875" t="s">
        <v>33</v>
      </c>
      <c r="R7875" t="str">
        <f t="shared" ca="1" si="123"/>
        <v>Ravi</v>
      </c>
      <c r="S7875" t="str">
        <f>IFERROR(TEXT(DATEVALUE(LEFT(Table1[[#This Row],[Date of Purchase]],10)), "MMMM"), TEXT(Table1[[#This Row],[Date of Purchase]], "MMMM"))</f>
        <v>September</v>
      </c>
      <c r="T7875" t="str">
        <f>IF(OR(
  AND(Table1[[#This Row],[Ticket Priority]]="Critical", Table1[[#This Row],[Ticket Status]]&lt;&gt;"Closed"),
  AND(Table1[[#This Row],[Ticket Priority]]="High", Table1[[#This Row],[Ticket Status]]="Open")
), "Yes", "No")</f>
        <v>No</v>
      </c>
      <c r="U7875" s="4" t="str">
        <f>IF(Table1[[#This Row],[Ticket Status]]="Closed","Yes","No")</f>
        <v>No</v>
      </c>
      <c r="V7875" s="4" t="str">
        <f>IF(Table1[[#This Row],[Ticket Status]]="Pending Customer Response","Yes","No")</f>
        <v>No</v>
      </c>
      <c r="W7875" s="5">
        <f ca="1">COUNTIFS(Table1[Agent_name],Table1[[#This Row],[Agent_name]],Table1[Month],Table1[[#This Row],[Month]])/160</f>
        <v>0.64375000000000004</v>
      </c>
    </row>
    <row r="7876" spans="1:23" x14ac:dyDescent="0.25">
      <c r="A7876">
        <v>7875</v>
      </c>
      <c r="B7876" t="s">
        <v>25410</v>
      </c>
      <c r="C7876" t="s">
        <v>25411</v>
      </c>
      <c r="D7876">
        <v>59</v>
      </c>
      <c r="E7876" t="s">
        <v>58</v>
      </c>
      <c r="F7876" t="s">
        <v>149</v>
      </c>
      <c r="G7876" s="1">
        <v>44268</v>
      </c>
      <c r="H7876" t="s">
        <v>45</v>
      </c>
      <c r="I7876" t="s">
        <v>177</v>
      </c>
      <c r="J7876" s="3" t="s">
        <v>25412</v>
      </c>
      <c r="K7876" t="s">
        <v>39</v>
      </c>
      <c r="L7876" t="s">
        <v>25413</v>
      </c>
      <c r="M7876" t="s">
        <v>25</v>
      </c>
      <c r="N7876" t="s">
        <v>26</v>
      </c>
      <c r="O7876" s="2">
        <v>45078.334444444445</v>
      </c>
      <c r="P7876" s="2">
        <v>45078.510833333334</v>
      </c>
      <c r="Q7876">
        <v>3</v>
      </c>
      <c r="R7876" t="str">
        <f t="shared" ca="1" si="123"/>
        <v>Ravi</v>
      </c>
      <c r="S7876" t="str">
        <f>IFERROR(TEXT(DATEVALUE(LEFT(Table1[[#This Row],[Date of Purchase]],10)), "MMMM"), TEXT(Table1[[#This Row],[Date of Purchase]], "MMMM"))</f>
        <v>March</v>
      </c>
      <c r="T7876" t="str">
        <f>IF(OR(
  AND(Table1[[#This Row],[Ticket Priority]]="Critical", Table1[[#This Row],[Ticket Status]]&lt;&gt;"Closed"),
  AND(Table1[[#This Row],[Ticket Priority]]="High", Table1[[#This Row],[Ticket Status]]="Open")
), "Yes", "No")</f>
        <v>No</v>
      </c>
      <c r="U7876" s="4" t="str">
        <f>IF(Table1[[#This Row],[Ticket Status]]="Closed","Yes","No")</f>
        <v>Yes</v>
      </c>
      <c r="V7876" s="4" t="str">
        <f>IF(Table1[[#This Row],[Ticket Status]]="Pending Customer Response","Yes","No")</f>
        <v>No</v>
      </c>
      <c r="W7876" s="5">
        <f ca="1">COUNTIFS(Table1[Agent_name],Table1[[#This Row],[Agent_name]],Table1[Month],Table1[[#This Row],[Month]])/160</f>
        <v>0.54374999999999996</v>
      </c>
    </row>
    <row r="7877" spans="1:23" x14ac:dyDescent="0.25">
      <c r="A7877">
        <v>7876</v>
      </c>
      <c r="B7877" t="s">
        <v>25414</v>
      </c>
      <c r="C7877" t="s">
        <v>25415</v>
      </c>
      <c r="D7877">
        <v>59</v>
      </c>
      <c r="E7877" t="s">
        <v>58</v>
      </c>
      <c r="F7877" t="s">
        <v>383</v>
      </c>
      <c r="G7877" s="1">
        <v>43938</v>
      </c>
      <c r="H7877" t="s">
        <v>67</v>
      </c>
      <c r="I7877" t="s">
        <v>141</v>
      </c>
      <c r="J7877" s="3" t="s">
        <v>25416</v>
      </c>
      <c r="K7877" t="s">
        <v>62</v>
      </c>
      <c r="M7877" t="s">
        <v>25</v>
      </c>
      <c r="N7877" t="s">
        <v>55</v>
      </c>
      <c r="R7877" t="str">
        <f t="shared" ca="1" si="123"/>
        <v>Aisha</v>
      </c>
      <c r="S7877" t="str">
        <f>IFERROR(TEXT(DATEVALUE(LEFT(Table1[[#This Row],[Date of Purchase]],10)), "MMMM"), TEXT(Table1[[#This Row],[Date of Purchase]], "MMMM"))</f>
        <v>April</v>
      </c>
      <c r="T7877" t="str">
        <f>IF(OR(
  AND(Table1[[#This Row],[Ticket Priority]]="Critical", Table1[[#This Row],[Ticket Status]]&lt;&gt;"Closed"),
  AND(Table1[[#This Row],[Ticket Priority]]="High", Table1[[#This Row],[Ticket Status]]="Open")
), "Yes", "No")</f>
        <v>Yes</v>
      </c>
      <c r="U7877" s="4" t="str">
        <f>IF(Table1[[#This Row],[Ticket Status]]="Closed","Yes","No")</f>
        <v>No</v>
      </c>
      <c r="V7877" s="4" t="str">
        <f>IF(Table1[[#This Row],[Ticket Status]]="Pending Customer Response","Yes","No")</f>
        <v>No</v>
      </c>
      <c r="W7877" s="5">
        <f ca="1">COUNTIFS(Table1[Agent_name],Table1[[#This Row],[Agent_name]],Table1[Month],Table1[[#This Row],[Month]])/160</f>
        <v>0.81874999999999998</v>
      </c>
    </row>
    <row r="7878" spans="1:23" x14ac:dyDescent="0.25">
      <c r="A7878">
        <v>7877</v>
      </c>
      <c r="B7878" t="s">
        <v>25417</v>
      </c>
      <c r="C7878" t="s">
        <v>25418</v>
      </c>
      <c r="D7878">
        <v>33</v>
      </c>
      <c r="E7878" t="s">
        <v>58</v>
      </c>
      <c r="F7878" t="s">
        <v>149</v>
      </c>
      <c r="G7878" s="1">
        <v>44555</v>
      </c>
      <c r="H7878" t="s">
        <v>67</v>
      </c>
      <c r="I7878" t="s">
        <v>93</v>
      </c>
      <c r="J7878" s="3" t="s">
        <v>25419</v>
      </c>
      <c r="K7878" t="s">
        <v>39</v>
      </c>
      <c r="L7878" t="s">
        <v>25420</v>
      </c>
      <c r="M7878" t="s">
        <v>41</v>
      </c>
      <c r="N7878" t="s">
        <v>83</v>
      </c>
      <c r="O7878" s="2">
        <v>45079.001840277779</v>
      </c>
      <c r="P7878" s="2">
        <v>45078.117812500001</v>
      </c>
      <c r="Q7878">
        <v>2</v>
      </c>
      <c r="R7878" t="str">
        <f t="shared" ca="1" si="123"/>
        <v>Neha</v>
      </c>
      <c r="S7878" t="str">
        <f>IFERROR(TEXT(DATEVALUE(LEFT(Table1[[#This Row],[Date of Purchase]],10)), "MMMM"), TEXT(Table1[[#This Row],[Date of Purchase]], "MMMM"))</f>
        <v>December</v>
      </c>
      <c r="T7878" t="str">
        <f>IF(OR(
  AND(Table1[[#This Row],[Ticket Priority]]="Critical", Table1[[#This Row],[Ticket Status]]&lt;&gt;"Closed"),
  AND(Table1[[#This Row],[Ticket Priority]]="High", Table1[[#This Row],[Ticket Status]]="Open")
), "Yes", "No")</f>
        <v>No</v>
      </c>
      <c r="U7878" s="4" t="str">
        <f>IF(Table1[[#This Row],[Ticket Status]]="Closed","Yes","No")</f>
        <v>Yes</v>
      </c>
      <c r="V7878" s="4" t="str">
        <f>IF(Table1[[#This Row],[Ticket Status]]="Pending Customer Response","Yes","No")</f>
        <v>No</v>
      </c>
      <c r="W7878" s="5">
        <f ca="1">COUNTIFS(Table1[Agent_name],Table1[[#This Row],[Agent_name]],Table1[Month],Table1[[#This Row],[Month]])/160</f>
        <v>0.1875</v>
      </c>
    </row>
    <row r="7879" spans="1:23" x14ac:dyDescent="0.25">
      <c r="A7879">
        <v>7878</v>
      </c>
      <c r="B7879" t="s">
        <v>4106</v>
      </c>
      <c r="C7879" t="s">
        <v>25421</v>
      </c>
      <c r="D7879">
        <v>39</v>
      </c>
      <c r="E7879" t="s">
        <v>19</v>
      </c>
      <c r="F7879" t="s">
        <v>456</v>
      </c>
      <c r="G7879" s="1">
        <v>44378</v>
      </c>
      <c r="H7879" t="s">
        <v>59</v>
      </c>
      <c r="I7879" t="s">
        <v>59</v>
      </c>
      <c r="J7879" s="3" t="s">
        <v>25422</v>
      </c>
      <c r="K7879" t="s">
        <v>39</v>
      </c>
      <c r="L7879" t="s">
        <v>25423</v>
      </c>
      <c r="M7879" t="s">
        <v>89</v>
      </c>
      <c r="N7879" t="s">
        <v>33</v>
      </c>
      <c r="O7879" s="2">
        <v>45078.269224537034</v>
      </c>
      <c r="P7879" s="2">
        <v>45078.786585648151</v>
      </c>
      <c r="Q7879">
        <v>2</v>
      </c>
      <c r="R7879" t="str">
        <f t="shared" ca="1" si="123"/>
        <v>Priya</v>
      </c>
      <c r="S7879" t="str">
        <f>IFERROR(TEXT(DATEVALUE(LEFT(Table1[[#This Row],[Date of Purchase]],10)), "MMMM"), TEXT(Table1[[#This Row],[Date of Purchase]], "MMMM"))</f>
        <v>July</v>
      </c>
      <c r="T7879" t="str">
        <f>IF(OR(
  AND(Table1[[#This Row],[Ticket Priority]]="Critical", Table1[[#This Row],[Ticket Status]]&lt;&gt;"Closed"),
  AND(Table1[[#This Row],[Ticket Priority]]="High", Table1[[#This Row],[Ticket Status]]="Open")
), "Yes", "No")</f>
        <v>No</v>
      </c>
      <c r="U7879" s="4" t="str">
        <f>IF(Table1[[#This Row],[Ticket Status]]="Closed","Yes","No")</f>
        <v>Yes</v>
      </c>
      <c r="V7879" s="4" t="str">
        <f>IF(Table1[[#This Row],[Ticket Status]]="Pending Customer Response","Yes","No")</f>
        <v>No</v>
      </c>
      <c r="W7879" s="5">
        <f ca="1">COUNTIFS(Table1[Agent_name],Table1[[#This Row],[Agent_name]],Table1[Month],Table1[[#This Row],[Month]])/160</f>
        <v>0.45</v>
      </c>
    </row>
    <row r="7880" spans="1:23" x14ac:dyDescent="0.25">
      <c r="A7880">
        <v>7879</v>
      </c>
      <c r="B7880" t="s">
        <v>25424</v>
      </c>
      <c r="C7880" t="s">
        <v>25425</v>
      </c>
      <c r="D7880">
        <v>70</v>
      </c>
      <c r="E7880" t="s">
        <v>58</v>
      </c>
      <c r="F7880" t="s">
        <v>71</v>
      </c>
      <c r="G7880" s="1">
        <v>44199</v>
      </c>
      <c r="H7880" t="s">
        <v>67</v>
      </c>
      <c r="I7880" t="s">
        <v>150</v>
      </c>
      <c r="J7880" s="3" t="s">
        <v>25426</v>
      </c>
      <c r="K7880" t="s">
        <v>62</v>
      </c>
      <c r="M7880" t="s">
        <v>143</v>
      </c>
      <c r="N7880" t="s">
        <v>33</v>
      </c>
      <c r="R7880" t="str">
        <f t="shared" ca="1" si="123"/>
        <v>Priya</v>
      </c>
      <c r="S7880" t="str">
        <f>IFERROR(TEXT(DATEVALUE(LEFT(Table1[[#This Row],[Date of Purchase]],10)), "MMMM"), TEXT(Table1[[#This Row],[Date of Purchase]], "MMMM"))</f>
        <v>January</v>
      </c>
      <c r="T7880" t="str">
        <f>IF(OR(
  AND(Table1[[#This Row],[Ticket Priority]]="Critical", Table1[[#This Row],[Ticket Status]]&lt;&gt;"Closed"),
  AND(Table1[[#This Row],[Ticket Priority]]="High", Table1[[#This Row],[Ticket Status]]="Open")
), "Yes", "No")</f>
        <v>No</v>
      </c>
      <c r="U7880" s="4" t="str">
        <f>IF(Table1[[#This Row],[Ticket Status]]="Closed","Yes","No")</f>
        <v>No</v>
      </c>
      <c r="V7880" s="4" t="str">
        <f>IF(Table1[[#This Row],[Ticket Status]]="Pending Customer Response","Yes","No")</f>
        <v>No</v>
      </c>
      <c r="W7880" s="5">
        <f ca="1">COUNTIFS(Table1[Agent_name],Table1[[#This Row],[Agent_name]],Table1[Month],Table1[[#This Row],[Month]])/160</f>
        <v>0.51875000000000004</v>
      </c>
    </row>
    <row r="7881" spans="1:23" x14ac:dyDescent="0.25">
      <c r="A7881">
        <v>7880</v>
      </c>
      <c r="B7881" t="s">
        <v>25427</v>
      </c>
      <c r="C7881" t="s">
        <v>25428</v>
      </c>
      <c r="D7881">
        <v>63</v>
      </c>
      <c r="E7881" t="s">
        <v>19</v>
      </c>
      <c r="F7881" t="s">
        <v>281</v>
      </c>
      <c r="G7881" s="1">
        <v>44146</v>
      </c>
      <c r="H7881" t="s">
        <v>21</v>
      </c>
      <c r="I7881" t="s">
        <v>52</v>
      </c>
      <c r="J7881" s="3" t="s">
        <v>10673</v>
      </c>
      <c r="K7881" t="s">
        <v>24</v>
      </c>
      <c r="M7881" t="s">
        <v>143</v>
      </c>
      <c r="N7881" t="s">
        <v>26</v>
      </c>
      <c r="O7881" s="2">
        <v>45078.255358796298</v>
      </c>
      <c r="R7881" t="str">
        <f t="shared" ca="1" si="123"/>
        <v>Aisha</v>
      </c>
      <c r="S7881" t="str">
        <f>IFERROR(TEXT(DATEVALUE(LEFT(Table1[[#This Row],[Date of Purchase]],10)), "MMMM"), TEXT(Table1[[#This Row],[Date of Purchase]], "MMMM"))</f>
        <v>November</v>
      </c>
      <c r="T7881" t="str">
        <f>IF(OR(
  AND(Table1[[#This Row],[Ticket Priority]]="Critical", Table1[[#This Row],[Ticket Status]]&lt;&gt;"Closed"),
  AND(Table1[[#This Row],[Ticket Priority]]="High", Table1[[#This Row],[Ticket Status]]="Open")
), "Yes", "No")</f>
        <v>No</v>
      </c>
      <c r="U7881" s="4" t="str">
        <f>IF(Table1[[#This Row],[Ticket Status]]="Closed","Yes","No")</f>
        <v>No</v>
      </c>
      <c r="V7881" s="4" t="str">
        <f>IF(Table1[[#This Row],[Ticket Status]]="Pending Customer Response","Yes","No")</f>
        <v>Yes</v>
      </c>
      <c r="W7881" s="5">
        <f ca="1">COUNTIFS(Table1[Agent_name],Table1[[#This Row],[Agent_name]],Table1[Month],Table1[[#This Row],[Month]])/160</f>
        <v>0.85624999999999996</v>
      </c>
    </row>
    <row r="7882" spans="1:23" x14ac:dyDescent="0.25">
      <c r="A7882">
        <v>7881</v>
      </c>
      <c r="B7882" t="s">
        <v>25429</v>
      </c>
      <c r="C7882" t="s">
        <v>25430</v>
      </c>
      <c r="D7882">
        <v>59</v>
      </c>
      <c r="E7882" t="s">
        <v>29</v>
      </c>
      <c r="F7882" t="s">
        <v>129</v>
      </c>
      <c r="G7882" s="1">
        <v>44061</v>
      </c>
      <c r="H7882" t="s">
        <v>67</v>
      </c>
      <c r="I7882" t="s">
        <v>46</v>
      </c>
      <c r="J7882" s="3" t="s">
        <v>25431</v>
      </c>
      <c r="K7882" t="s">
        <v>24</v>
      </c>
      <c r="M7882" t="s">
        <v>89</v>
      </c>
      <c r="N7882" t="s">
        <v>55</v>
      </c>
      <c r="O7882" s="2">
        <v>45078.688009259262</v>
      </c>
      <c r="R7882" t="str">
        <f t="shared" ca="1" si="123"/>
        <v>Meera</v>
      </c>
      <c r="S7882" t="str">
        <f>IFERROR(TEXT(DATEVALUE(LEFT(Table1[[#This Row],[Date of Purchase]],10)), "MMMM"), TEXT(Table1[[#This Row],[Date of Purchase]], "MMMM"))</f>
        <v>August</v>
      </c>
      <c r="T7882" t="str">
        <f>IF(OR(
  AND(Table1[[#This Row],[Ticket Priority]]="Critical", Table1[[#This Row],[Ticket Status]]&lt;&gt;"Closed"),
  AND(Table1[[#This Row],[Ticket Priority]]="High", Table1[[#This Row],[Ticket Status]]="Open")
), "Yes", "No")</f>
        <v>No</v>
      </c>
      <c r="U7882" s="4" t="str">
        <f>IF(Table1[[#This Row],[Ticket Status]]="Closed","Yes","No")</f>
        <v>No</v>
      </c>
      <c r="V7882" s="4" t="str">
        <f>IF(Table1[[#This Row],[Ticket Status]]="Pending Customer Response","Yes","No")</f>
        <v>Yes</v>
      </c>
      <c r="W7882" s="5">
        <f ca="1">COUNTIFS(Table1[Agent_name],Table1[[#This Row],[Agent_name]],Table1[Month],Table1[[#This Row],[Month]])/160</f>
        <v>0.18124999999999999</v>
      </c>
    </row>
    <row r="7883" spans="1:23" x14ac:dyDescent="0.25">
      <c r="A7883">
        <v>7882</v>
      </c>
      <c r="B7883" t="s">
        <v>25432</v>
      </c>
      <c r="C7883" t="s">
        <v>25433</v>
      </c>
      <c r="D7883">
        <v>54</v>
      </c>
      <c r="E7883" t="s">
        <v>58</v>
      </c>
      <c r="F7883" t="s">
        <v>456</v>
      </c>
      <c r="G7883" s="1">
        <v>44070</v>
      </c>
      <c r="H7883" t="s">
        <v>21</v>
      </c>
      <c r="I7883" t="s">
        <v>93</v>
      </c>
      <c r="J7883" s="3" t="s">
        <v>25434</v>
      </c>
      <c r="K7883" t="s">
        <v>24</v>
      </c>
      <c r="M7883" t="s">
        <v>41</v>
      </c>
      <c r="N7883" t="s">
        <v>26</v>
      </c>
      <c r="O7883" s="2">
        <v>45078.224143518521</v>
      </c>
      <c r="R7883" t="str">
        <f t="shared" ca="1" si="123"/>
        <v>Aisha</v>
      </c>
      <c r="S7883" t="str">
        <f>IFERROR(TEXT(DATEVALUE(LEFT(Table1[[#This Row],[Date of Purchase]],10)), "MMMM"), TEXT(Table1[[#This Row],[Date of Purchase]], "MMMM"))</f>
        <v>August</v>
      </c>
      <c r="T7883" t="str">
        <f>IF(OR(
  AND(Table1[[#This Row],[Ticket Priority]]="Critical", Table1[[#This Row],[Ticket Status]]&lt;&gt;"Closed"),
  AND(Table1[[#This Row],[Ticket Priority]]="High", Table1[[#This Row],[Ticket Status]]="Open")
), "Yes", "No")</f>
        <v>No</v>
      </c>
      <c r="U7883" s="4" t="str">
        <f>IF(Table1[[#This Row],[Ticket Status]]="Closed","Yes","No")</f>
        <v>No</v>
      </c>
      <c r="V7883" s="4" t="str">
        <f>IF(Table1[[#This Row],[Ticket Status]]="Pending Customer Response","Yes","No")</f>
        <v>Yes</v>
      </c>
      <c r="W7883" s="5">
        <f ca="1">COUNTIFS(Table1[Agent_name],Table1[[#This Row],[Agent_name]],Table1[Month],Table1[[#This Row],[Month]])/160</f>
        <v>0.86250000000000004</v>
      </c>
    </row>
    <row r="7884" spans="1:23" x14ac:dyDescent="0.25">
      <c r="A7884">
        <v>7883</v>
      </c>
      <c r="B7884" t="s">
        <v>25435</v>
      </c>
      <c r="C7884" t="s">
        <v>25436</v>
      </c>
      <c r="D7884">
        <v>19</v>
      </c>
      <c r="E7884" t="s">
        <v>29</v>
      </c>
      <c r="F7884" t="s">
        <v>149</v>
      </c>
      <c r="G7884" s="1">
        <v>43942</v>
      </c>
      <c r="H7884" t="s">
        <v>67</v>
      </c>
      <c r="I7884" t="s">
        <v>99</v>
      </c>
      <c r="J7884" s="3" t="s">
        <v>25437</v>
      </c>
      <c r="K7884" t="s">
        <v>39</v>
      </c>
      <c r="L7884" t="s">
        <v>25438</v>
      </c>
      <c r="M7884" t="s">
        <v>41</v>
      </c>
      <c r="N7884" t="s">
        <v>26</v>
      </c>
      <c r="O7884" s="2">
        <v>45078.845000000001</v>
      </c>
      <c r="P7884" s="2">
        <v>45078.538055555553</v>
      </c>
      <c r="Q7884">
        <v>5</v>
      </c>
      <c r="R7884" t="str">
        <f t="shared" ca="1" si="123"/>
        <v>Neha</v>
      </c>
      <c r="S7884" t="str">
        <f>IFERROR(TEXT(DATEVALUE(LEFT(Table1[[#This Row],[Date of Purchase]],10)), "MMMM"), TEXT(Table1[[#This Row],[Date of Purchase]], "MMMM"))</f>
        <v>April</v>
      </c>
      <c r="T7884" t="str">
        <f>IF(OR(
  AND(Table1[[#This Row],[Ticket Priority]]="Critical", Table1[[#This Row],[Ticket Status]]&lt;&gt;"Closed"),
  AND(Table1[[#This Row],[Ticket Priority]]="High", Table1[[#This Row],[Ticket Status]]="Open")
), "Yes", "No")</f>
        <v>No</v>
      </c>
      <c r="U7884" s="4" t="str">
        <f>IF(Table1[[#This Row],[Ticket Status]]="Closed","Yes","No")</f>
        <v>Yes</v>
      </c>
      <c r="V7884" s="4" t="str">
        <f>IF(Table1[[#This Row],[Ticket Status]]="Pending Customer Response","Yes","No")</f>
        <v>No</v>
      </c>
      <c r="W7884" s="5">
        <f ca="1">COUNTIFS(Table1[Agent_name],Table1[[#This Row],[Agent_name]],Table1[Month],Table1[[#This Row],[Month]])/160</f>
        <v>0.28749999999999998</v>
      </c>
    </row>
    <row r="7885" spans="1:23" x14ac:dyDescent="0.25">
      <c r="A7885">
        <v>7884</v>
      </c>
      <c r="B7885" t="s">
        <v>25439</v>
      </c>
      <c r="C7885" t="s">
        <v>25440</v>
      </c>
      <c r="D7885">
        <v>43</v>
      </c>
      <c r="E7885" t="s">
        <v>58</v>
      </c>
      <c r="F7885" t="s">
        <v>286</v>
      </c>
      <c r="G7885" s="1">
        <v>43939</v>
      </c>
      <c r="H7885" t="s">
        <v>21</v>
      </c>
      <c r="I7885" t="s">
        <v>67</v>
      </c>
      <c r="J7885" s="3" t="s">
        <v>25441</v>
      </c>
      <c r="K7885" t="s">
        <v>39</v>
      </c>
      <c r="L7885" t="s">
        <v>25442</v>
      </c>
      <c r="M7885" t="s">
        <v>41</v>
      </c>
      <c r="N7885" t="s">
        <v>83</v>
      </c>
      <c r="O7885" s="2">
        <v>45078.654050925928</v>
      </c>
      <c r="P7885" s="2">
        <v>45078.549189814818</v>
      </c>
      <c r="Q7885">
        <v>5</v>
      </c>
      <c r="R7885" t="str">
        <f t="shared" ca="1" si="123"/>
        <v>Sara</v>
      </c>
      <c r="S7885" t="str">
        <f>IFERROR(TEXT(DATEVALUE(LEFT(Table1[[#This Row],[Date of Purchase]],10)), "MMMM"), TEXT(Table1[[#This Row],[Date of Purchase]], "MMMM"))</f>
        <v>April</v>
      </c>
      <c r="T7885" t="str">
        <f>IF(OR(
  AND(Table1[[#This Row],[Ticket Priority]]="Critical", Table1[[#This Row],[Ticket Status]]&lt;&gt;"Closed"),
  AND(Table1[[#This Row],[Ticket Priority]]="High", Table1[[#This Row],[Ticket Status]]="Open")
), "Yes", "No")</f>
        <v>No</v>
      </c>
      <c r="U7885" s="4" t="str">
        <f>IF(Table1[[#This Row],[Ticket Status]]="Closed","Yes","No")</f>
        <v>Yes</v>
      </c>
      <c r="V7885" s="4" t="str">
        <f>IF(Table1[[#This Row],[Ticket Status]]="Pending Customer Response","Yes","No")</f>
        <v>No</v>
      </c>
      <c r="W7885" s="5">
        <f ca="1">COUNTIFS(Table1[Agent_name],Table1[[#This Row],[Agent_name]],Table1[Month],Table1[[#This Row],[Month]])/160</f>
        <v>0.75624999999999998</v>
      </c>
    </row>
    <row r="7886" spans="1:23" x14ac:dyDescent="0.25">
      <c r="A7886">
        <v>7885</v>
      </c>
      <c r="B7886" t="s">
        <v>25443</v>
      </c>
      <c r="C7886" t="s">
        <v>25444</v>
      </c>
      <c r="D7886">
        <v>37</v>
      </c>
      <c r="E7886" t="s">
        <v>58</v>
      </c>
      <c r="F7886" t="s">
        <v>44</v>
      </c>
      <c r="G7886" s="1">
        <v>44505</v>
      </c>
      <c r="H7886" t="s">
        <v>59</v>
      </c>
      <c r="I7886" t="s">
        <v>113</v>
      </c>
      <c r="J7886" s="3" t="s">
        <v>25445</v>
      </c>
      <c r="K7886" t="s">
        <v>39</v>
      </c>
      <c r="L7886" t="s">
        <v>25446</v>
      </c>
      <c r="M7886" t="s">
        <v>143</v>
      </c>
      <c r="N7886" t="s">
        <v>83</v>
      </c>
      <c r="O7886" s="2">
        <v>45078.774212962962</v>
      </c>
      <c r="P7886" s="2">
        <v>45078.829768518517</v>
      </c>
      <c r="Q7886">
        <v>1</v>
      </c>
      <c r="R7886" t="str">
        <f t="shared" ca="1" si="123"/>
        <v>Mohit</v>
      </c>
      <c r="S7886" t="str">
        <f>IFERROR(TEXT(DATEVALUE(LEFT(Table1[[#This Row],[Date of Purchase]],10)), "MMMM"), TEXT(Table1[[#This Row],[Date of Purchase]], "MMMM"))</f>
        <v>November</v>
      </c>
      <c r="T7886" t="str">
        <f>IF(OR(
  AND(Table1[[#This Row],[Ticket Priority]]="Critical", Table1[[#This Row],[Ticket Status]]&lt;&gt;"Closed"),
  AND(Table1[[#This Row],[Ticket Priority]]="High", Table1[[#This Row],[Ticket Status]]="Open")
), "Yes", "No")</f>
        <v>No</v>
      </c>
      <c r="U7886" s="4" t="str">
        <f>IF(Table1[[#This Row],[Ticket Status]]="Closed","Yes","No")</f>
        <v>Yes</v>
      </c>
      <c r="V7886" s="4" t="str">
        <f>IF(Table1[[#This Row],[Ticket Status]]="Pending Customer Response","Yes","No")</f>
        <v>No</v>
      </c>
      <c r="W7886" s="5">
        <f ca="1">COUNTIFS(Table1[Agent_name],Table1[[#This Row],[Agent_name]],Table1[Month],Table1[[#This Row],[Month]])/160</f>
        <v>0.4375</v>
      </c>
    </row>
    <row r="7887" spans="1:23" x14ac:dyDescent="0.25">
      <c r="A7887">
        <v>7886</v>
      </c>
      <c r="B7887" t="s">
        <v>25447</v>
      </c>
      <c r="C7887" t="s">
        <v>25448</v>
      </c>
      <c r="D7887">
        <v>35</v>
      </c>
      <c r="E7887" t="s">
        <v>19</v>
      </c>
      <c r="F7887" t="s">
        <v>107</v>
      </c>
      <c r="G7887" s="1">
        <v>44451</v>
      </c>
      <c r="H7887" t="s">
        <v>67</v>
      </c>
      <c r="I7887" t="s">
        <v>93</v>
      </c>
      <c r="J7887" s="3" t="s">
        <v>25449</v>
      </c>
      <c r="K7887" t="s">
        <v>24</v>
      </c>
      <c r="M7887" t="s">
        <v>89</v>
      </c>
      <c r="N7887" t="s">
        <v>33</v>
      </c>
      <c r="O7887" s="2">
        <v>45078.820752314816</v>
      </c>
      <c r="R7887" t="str">
        <f t="shared" ca="1" si="123"/>
        <v>Priya</v>
      </c>
      <c r="S7887" t="str">
        <f>IFERROR(TEXT(DATEVALUE(LEFT(Table1[[#This Row],[Date of Purchase]],10)), "MMMM"), TEXT(Table1[[#This Row],[Date of Purchase]], "MMMM"))</f>
        <v>September</v>
      </c>
      <c r="T7887" t="str">
        <f>IF(OR(
  AND(Table1[[#This Row],[Ticket Priority]]="Critical", Table1[[#This Row],[Ticket Status]]&lt;&gt;"Closed"),
  AND(Table1[[#This Row],[Ticket Priority]]="High", Table1[[#This Row],[Ticket Status]]="Open")
), "Yes", "No")</f>
        <v>No</v>
      </c>
      <c r="U7887" s="4" t="str">
        <f>IF(Table1[[#This Row],[Ticket Status]]="Closed","Yes","No")</f>
        <v>No</v>
      </c>
      <c r="V7887" s="4" t="str">
        <f>IF(Table1[[#This Row],[Ticket Status]]="Pending Customer Response","Yes","No")</f>
        <v>Yes</v>
      </c>
      <c r="W7887" s="5">
        <f ca="1">COUNTIFS(Table1[Agent_name],Table1[[#This Row],[Agent_name]],Table1[Month],Table1[[#This Row],[Month]])/160</f>
        <v>0.53125</v>
      </c>
    </row>
    <row r="7888" spans="1:23" x14ac:dyDescent="0.25">
      <c r="A7888">
        <v>7887</v>
      </c>
      <c r="B7888" t="s">
        <v>25183</v>
      </c>
      <c r="C7888" t="s">
        <v>25450</v>
      </c>
      <c r="D7888">
        <v>33</v>
      </c>
      <c r="E7888" t="s">
        <v>58</v>
      </c>
      <c r="F7888" t="s">
        <v>242</v>
      </c>
      <c r="G7888" s="1">
        <v>43991</v>
      </c>
      <c r="H7888" t="s">
        <v>67</v>
      </c>
      <c r="I7888" t="s">
        <v>177</v>
      </c>
      <c r="J7888" s="3" t="s">
        <v>25451</v>
      </c>
      <c r="K7888" t="s">
        <v>24</v>
      </c>
      <c r="M7888" t="s">
        <v>41</v>
      </c>
      <c r="N7888" t="s">
        <v>55</v>
      </c>
      <c r="O7888" s="2">
        <v>45078.827025462961</v>
      </c>
      <c r="R7888" t="str">
        <f t="shared" ca="1" si="123"/>
        <v>Mohit</v>
      </c>
      <c r="S7888" t="str">
        <f>IFERROR(TEXT(DATEVALUE(LEFT(Table1[[#This Row],[Date of Purchase]],10)), "MMMM"), TEXT(Table1[[#This Row],[Date of Purchase]], "MMMM"))</f>
        <v>June</v>
      </c>
      <c r="T7888" t="str">
        <f>IF(OR(
  AND(Table1[[#This Row],[Ticket Priority]]="Critical", Table1[[#This Row],[Ticket Status]]&lt;&gt;"Closed"),
  AND(Table1[[#This Row],[Ticket Priority]]="High", Table1[[#This Row],[Ticket Status]]="Open")
), "Yes", "No")</f>
        <v>No</v>
      </c>
      <c r="U7888" s="4" t="str">
        <f>IF(Table1[[#This Row],[Ticket Status]]="Closed","Yes","No")</f>
        <v>No</v>
      </c>
      <c r="V7888" s="4" t="str">
        <f>IF(Table1[[#This Row],[Ticket Status]]="Pending Customer Response","Yes","No")</f>
        <v>Yes</v>
      </c>
      <c r="W7888" s="5">
        <f ca="1">COUNTIFS(Table1[Agent_name],Table1[[#This Row],[Agent_name]],Table1[Month],Table1[[#This Row],[Month]])/160</f>
        <v>0.41875000000000001</v>
      </c>
    </row>
    <row r="7889" spans="1:23" x14ac:dyDescent="0.25">
      <c r="A7889">
        <v>7888</v>
      </c>
      <c r="B7889" t="s">
        <v>25452</v>
      </c>
      <c r="C7889" t="s">
        <v>25453</v>
      </c>
      <c r="D7889">
        <v>65</v>
      </c>
      <c r="E7889" t="s">
        <v>29</v>
      </c>
      <c r="F7889" t="s">
        <v>485</v>
      </c>
      <c r="G7889" s="1">
        <v>44064</v>
      </c>
      <c r="H7889" t="s">
        <v>21</v>
      </c>
      <c r="I7889" t="s">
        <v>141</v>
      </c>
      <c r="J7889" s="3" t="s">
        <v>25454</v>
      </c>
      <c r="K7889" t="s">
        <v>39</v>
      </c>
      <c r="L7889" t="s">
        <v>25455</v>
      </c>
      <c r="M7889" t="s">
        <v>143</v>
      </c>
      <c r="N7889" t="s">
        <v>33</v>
      </c>
      <c r="O7889" s="2">
        <v>45078.796493055554</v>
      </c>
      <c r="P7889" s="2">
        <v>45078.069409722222</v>
      </c>
      <c r="Q7889">
        <v>1</v>
      </c>
      <c r="R7889" t="str">
        <f t="shared" ca="1" si="123"/>
        <v>Mohit</v>
      </c>
      <c r="S7889" t="str">
        <f>IFERROR(TEXT(DATEVALUE(LEFT(Table1[[#This Row],[Date of Purchase]],10)), "MMMM"), TEXT(Table1[[#This Row],[Date of Purchase]], "MMMM"))</f>
        <v>August</v>
      </c>
      <c r="T7889" t="str">
        <f>IF(OR(
  AND(Table1[[#This Row],[Ticket Priority]]="Critical", Table1[[#This Row],[Ticket Status]]&lt;&gt;"Closed"),
  AND(Table1[[#This Row],[Ticket Priority]]="High", Table1[[#This Row],[Ticket Status]]="Open")
), "Yes", "No")</f>
        <v>No</v>
      </c>
      <c r="U7889" s="4" t="str">
        <f>IF(Table1[[#This Row],[Ticket Status]]="Closed","Yes","No")</f>
        <v>Yes</v>
      </c>
      <c r="V7889" s="4" t="str">
        <f>IF(Table1[[#This Row],[Ticket Status]]="Pending Customer Response","Yes","No")</f>
        <v>No</v>
      </c>
      <c r="W7889" s="5">
        <f ca="1">COUNTIFS(Table1[Agent_name],Table1[[#This Row],[Agent_name]],Table1[Month],Table1[[#This Row],[Month]])/160</f>
        <v>0.46250000000000002</v>
      </c>
    </row>
    <row r="7890" spans="1:23" x14ac:dyDescent="0.25">
      <c r="A7890">
        <v>7889</v>
      </c>
      <c r="B7890" t="s">
        <v>25456</v>
      </c>
      <c r="C7890" t="s">
        <v>25457</v>
      </c>
      <c r="D7890">
        <v>61</v>
      </c>
      <c r="E7890" t="s">
        <v>19</v>
      </c>
      <c r="F7890" t="s">
        <v>249</v>
      </c>
      <c r="G7890" s="1">
        <v>44145</v>
      </c>
      <c r="H7890" t="s">
        <v>21</v>
      </c>
      <c r="I7890" t="s">
        <v>60</v>
      </c>
      <c r="J7890" s="3" t="s">
        <v>25458</v>
      </c>
      <c r="K7890" t="s">
        <v>39</v>
      </c>
      <c r="L7890" t="s">
        <v>25459</v>
      </c>
      <c r="M7890" t="s">
        <v>143</v>
      </c>
      <c r="N7890" t="s">
        <v>83</v>
      </c>
      <c r="O7890" s="2">
        <v>45078.396493055552</v>
      </c>
      <c r="P7890" s="2">
        <v>45078.706909722219</v>
      </c>
      <c r="Q7890">
        <v>3</v>
      </c>
      <c r="R7890" t="str">
        <f t="shared" ca="1" si="123"/>
        <v>Priya</v>
      </c>
      <c r="S7890" t="str">
        <f>IFERROR(TEXT(DATEVALUE(LEFT(Table1[[#This Row],[Date of Purchase]],10)), "MMMM"), TEXT(Table1[[#This Row],[Date of Purchase]], "MMMM"))</f>
        <v>November</v>
      </c>
      <c r="T7890" t="str">
        <f>IF(OR(
  AND(Table1[[#This Row],[Ticket Priority]]="Critical", Table1[[#This Row],[Ticket Status]]&lt;&gt;"Closed"),
  AND(Table1[[#This Row],[Ticket Priority]]="High", Table1[[#This Row],[Ticket Status]]="Open")
), "Yes", "No")</f>
        <v>No</v>
      </c>
      <c r="U7890" s="4" t="str">
        <f>IF(Table1[[#This Row],[Ticket Status]]="Closed","Yes","No")</f>
        <v>Yes</v>
      </c>
      <c r="V7890" s="4" t="str">
        <f>IF(Table1[[#This Row],[Ticket Status]]="Pending Customer Response","Yes","No")</f>
        <v>No</v>
      </c>
      <c r="W7890" s="5">
        <f ca="1">COUNTIFS(Table1[Agent_name],Table1[[#This Row],[Agent_name]],Table1[Month],Table1[[#This Row],[Month]])/160</f>
        <v>0.41249999999999998</v>
      </c>
    </row>
    <row r="7891" spans="1:23" x14ac:dyDescent="0.25">
      <c r="A7891">
        <v>7890</v>
      </c>
      <c r="B7891" t="s">
        <v>25460</v>
      </c>
      <c r="C7891" t="s">
        <v>25461</v>
      </c>
      <c r="D7891">
        <v>22</v>
      </c>
      <c r="E7891" t="s">
        <v>58</v>
      </c>
      <c r="F7891" t="s">
        <v>339</v>
      </c>
      <c r="G7891" s="1">
        <v>44034</v>
      </c>
      <c r="H7891" t="s">
        <v>59</v>
      </c>
      <c r="I7891" t="s">
        <v>60</v>
      </c>
      <c r="J7891" s="3" t="s">
        <v>25462</v>
      </c>
      <c r="K7891" t="s">
        <v>24</v>
      </c>
      <c r="M7891" t="s">
        <v>143</v>
      </c>
      <c r="N7891" t="s">
        <v>26</v>
      </c>
      <c r="O7891" s="2">
        <v>45078.82984953704</v>
      </c>
      <c r="R7891" t="str">
        <f t="shared" ca="1" si="123"/>
        <v>Mohit</v>
      </c>
      <c r="S7891" t="str">
        <f>IFERROR(TEXT(DATEVALUE(LEFT(Table1[[#This Row],[Date of Purchase]],10)), "MMMM"), TEXT(Table1[[#This Row],[Date of Purchase]], "MMMM"))</f>
        <v>July</v>
      </c>
      <c r="T7891" t="str">
        <f>IF(OR(
  AND(Table1[[#This Row],[Ticket Priority]]="Critical", Table1[[#This Row],[Ticket Status]]&lt;&gt;"Closed"),
  AND(Table1[[#This Row],[Ticket Priority]]="High", Table1[[#This Row],[Ticket Status]]="Open")
), "Yes", "No")</f>
        <v>No</v>
      </c>
      <c r="U7891" s="4" t="str">
        <f>IF(Table1[[#This Row],[Ticket Status]]="Closed","Yes","No")</f>
        <v>No</v>
      </c>
      <c r="V7891" s="4" t="str">
        <f>IF(Table1[[#This Row],[Ticket Status]]="Pending Customer Response","Yes","No")</f>
        <v>Yes</v>
      </c>
      <c r="W7891" s="5">
        <f ca="1">COUNTIFS(Table1[Agent_name],Table1[[#This Row],[Agent_name]],Table1[Month],Table1[[#This Row],[Month]])/160</f>
        <v>0.53125</v>
      </c>
    </row>
    <row r="7892" spans="1:23" x14ac:dyDescent="0.25">
      <c r="A7892">
        <v>7891</v>
      </c>
      <c r="B7892" t="s">
        <v>25463</v>
      </c>
      <c r="C7892" t="s">
        <v>25464</v>
      </c>
      <c r="D7892">
        <v>61</v>
      </c>
      <c r="E7892" t="s">
        <v>58</v>
      </c>
      <c r="F7892" t="s">
        <v>98</v>
      </c>
      <c r="G7892" s="1">
        <v>44398</v>
      </c>
      <c r="H7892" t="s">
        <v>67</v>
      </c>
      <c r="I7892" t="s">
        <v>37</v>
      </c>
      <c r="J7892" s="3" t="s">
        <v>25465</v>
      </c>
      <c r="K7892" t="s">
        <v>62</v>
      </c>
      <c r="M7892" t="s">
        <v>143</v>
      </c>
      <c r="N7892" t="s">
        <v>83</v>
      </c>
      <c r="R7892" t="str">
        <f t="shared" ca="1" si="123"/>
        <v>Aisha</v>
      </c>
      <c r="S7892" t="str">
        <f>IFERROR(TEXT(DATEVALUE(LEFT(Table1[[#This Row],[Date of Purchase]],10)), "MMMM"), TEXT(Table1[[#This Row],[Date of Purchase]], "MMMM"))</f>
        <v>July</v>
      </c>
      <c r="T7892" t="str">
        <f>IF(OR(
  AND(Table1[[#This Row],[Ticket Priority]]="Critical", Table1[[#This Row],[Ticket Status]]&lt;&gt;"Closed"),
  AND(Table1[[#This Row],[Ticket Priority]]="High", Table1[[#This Row],[Ticket Status]]="Open")
), "Yes", "No")</f>
        <v>No</v>
      </c>
      <c r="U7892" s="4" t="str">
        <f>IF(Table1[[#This Row],[Ticket Status]]="Closed","Yes","No")</f>
        <v>No</v>
      </c>
      <c r="V7892" s="4" t="str">
        <f>IF(Table1[[#This Row],[Ticket Status]]="Pending Customer Response","Yes","No")</f>
        <v>No</v>
      </c>
      <c r="W7892" s="5">
        <f ca="1">COUNTIFS(Table1[Agent_name],Table1[[#This Row],[Agent_name]],Table1[Month],Table1[[#This Row],[Month]])/160</f>
        <v>0.875</v>
      </c>
    </row>
    <row r="7893" spans="1:23" x14ac:dyDescent="0.25">
      <c r="A7893">
        <v>7892</v>
      </c>
      <c r="B7893" t="s">
        <v>25466</v>
      </c>
      <c r="C7893" t="s">
        <v>25467</v>
      </c>
      <c r="D7893">
        <v>53</v>
      </c>
      <c r="E7893" t="s">
        <v>58</v>
      </c>
      <c r="F7893" t="s">
        <v>281</v>
      </c>
      <c r="G7893" s="1">
        <v>44366</v>
      </c>
      <c r="H7893" t="s">
        <v>67</v>
      </c>
      <c r="I7893" t="s">
        <v>60</v>
      </c>
      <c r="J7893" s="3" t="s">
        <v>25468</v>
      </c>
      <c r="K7893" t="s">
        <v>24</v>
      </c>
      <c r="M7893" t="s">
        <v>25</v>
      </c>
      <c r="N7893" t="s">
        <v>55</v>
      </c>
      <c r="O7893" s="2">
        <v>45078.993090277778</v>
      </c>
      <c r="R7893" t="str">
        <f t="shared" ca="1" si="123"/>
        <v>Sara</v>
      </c>
      <c r="S7893" t="str">
        <f>IFERROR(TEXT(DATEVALUE(LEFT(Table1[[#This Row],[Date of Purchase]],10)), "MMMM"), TEXT(Table1[[#This Row],[Date of Purchase]], "MMMM"))</f>
        <v>June</v>
      </c>
      <c r="T7893" t="str">
        <f>IF(OR(
  AND(Table1[[#This Row],[Ticket Priority]]="Critical", Table1[[#This Row],[Ticket Status]]&lt;&gt;"Closed"),
  AND(Table1[[#This Row],[Ticket Priority]]="High", Table1[[#This Row],[Ticket Status]]="Open")
), "Yes", "No")</f>
        <v>Yes</v>
      </c>
      <c r="U7893" s="4" t="str">
        <f>IF(Table1[[#This Row],[Ticket Status]]="Closed","Yes","No")</f>
        <v>No</v>
      </c>
      <c r="V7893" s="4" t="str">
        <f>IF(Table1[[#This Row],[Ticket Status]]="Pending Customer Response","Yes","No")</f>
        <v>Yes</v>
      </c>
      <c r="W7893" s="5">
        <f ca="1">COUNTIFS(Table1[Agent_name],Table1[[#This Row],[Agent_name]],Table1[Month],Table1[[#This Row],[Month]])/160</f>
        <v>0.65</v>
      </c>
    </row>
    <row r="7894" spans="1:23" x14ac:dyDescent="0.25">
      <c r="A7894">
        <v>7893</v>
      </c>
      <c r="B7894" t="s">
        <v>25469</v>
      </c>
      <c r="C7894" t="s">
        <v>25470</v>
      </c>
      <c r="D7894">
        <v>64</v>
      </c>
      <c r="E7894" t="s">
        <v>29</v>
      </c>
      <c r="F7894" t="s">
        <v>249</v>
      </c>
      <c r="G7894" s="1">
        <v>44398</v>
      </c>
      <c r="H7894" t="s">
        <v>59</v>
      </c>
      <c r="I7894" t="s">
        <v>141</v>
      </c>
      <c r="J7894" s="3" t="s">
        <v>25471</v>
      </c>
      <c r="K7894" t="s">
        <v>62</v>
      </c>
      <c r="M7894" t="s">
        <v>143</v>
      </c>
      <c r="N7894" t="s">
        <v>83</v>
      </c>
      <c r="R7894" t="str">
        <f t="shared" ca="1" si="123"/>
        <v>Karan</v>
      </c>
      <c r="S7894" t="str">
        <f>IFERROR(TEXT(DATEVALUE(LEFT(Table1[[#This Row],[Date of Purchase]],10)), "MMMM"), TEXT(Table1[[#This Row],[Date of Purchase]], "MMMM"))</f>
        <v>July</v>
      </c>
      <c r="T7894" t="str">
        <f>IF(OR(
  AND(Table1[[#This Row],[Ticket Priority]]="Critical", Table1[[#This Row],[Ticket Status]]&lt;&gt;"Closed"),
  AND(Table1[[#This Row],[Ticket Priority]]="High", Table1[[#This Row],[Ticket Status]]="Open")
), "Yes", "No")</f>
        <v>No</v>
      </c>
      <c r="U7894" s="4" t="str">
        <f>IF(Table1[[#This Row],[Ticket Status]]="Closed","Yes","No")</f>
        <v>No</v>
      </c>
      <c r="V7894" s="4" t="str">
        <f>IF(Table1[[#This Row],[Ticket Status]]="Pending Customer Response","Yes","No")</f>
        <v>No</v>
      </c>
      <c r="W7894" s="5">
        <f ca="1">COUNTIFS(Table1[Agent_name],Table1[[#This Row],[Agent_name]],Table1[Month],Table1[[#This Row],[Month]])/160</f>
        <v>0.21249999999999999</v>
      </c>
    </row>
    <row r="7895" spans="1:23" x14ac:dyDescent="0.25">
      <c r="A7895">
        <v>7894</v>
      </c>
      <c r="B7895" t="s">
        <v>25472</v>
      </c>
      <c r="C7895" t="s">
        <v>25473</v>
      </c>
      <c r="D7895">
        <v>55</v>
      </c>
      <c r="E7895" t="s">
        <v>58</v>
      </c>
      <c r="F7895" t="s">
        <v>485</v>
      </c>
      <c r="G7895" s="1">
        <v>43910</v>
      </c>
      <c r="H7895" t="s">
        <v>66</v>
      </c>
      <c r="I7895" t="s">
        <v>37</v>
      </c>
      <c r="J7895" s="3" t="s">
        <v>25474</v>
      </c>
      <c r="K7895" t="s">
        <v>39</v>
      </c>
      <c r="L7895" t="s">
        <v>25475</v>
      </c>
      <c r="M7895" t="s">
        <v>89</v>
      </c>
      <c r="N7895" t="s">
        <v>26</v>
      </c>
      <c r="O7895" s="2">
        <v>45078.227141203701</v>
      </c>
      <c r="P7895" s="2">
        <v>45078.603530092594</v>
      </c>
      <c r="Q7895">
        <v>5</v>
      </c>
      <c r="R7895" t="str">
        <f t="shared" ca="1" si="123"/>
        <v>Mohit</v>
      </c>
      <c r="S7895" t="str">
        <f>IFERROR(TEXT(DATEVALUE(LEFT(Table1[[#This Row],[Date of Purchase]],10)), "MMMM"), TEXT(Table1[[#This Row],[Date of Purchase]], "MMMM"))</f>
        <v>March</v>
      </c>
      <c r="T7895" t="str">
        <f>IF(OR(
  AND(Table1[[#This Row],[Ticket Priority]]="Critical", Table1[[#This Row],[Ticket Status]]&lt;&gt;"Closed"),
  AND(Table1[[#This Row],[Ticket Priority]]="High", Table1[[#This Row],[Ticket Status]]="Open")
), "Yes", "No")</f>
        <v>No</v>
      </c>
      <c r="U7895" s="4" t="str">
        <f>IF(Table1[[#This Row],[Ticket Status]]="Closed","Yes","No")</f>
        <v>Yes</v>
      </c>
      <c r="V7895" s="4" t="str">
        <f>IF(Table1[[#This Row],[Ticket Status]]="Pending Customer Response","Yes","No")</f>
        <v>No</v>
      </c>
      <c r="W7895" s="5">
        <f ca="1">COUNTIFS(Table1[Agent_name],Table1[[#This Row],[Agent_name]],Table1[Month],Table1[[#This Row],[Month]])/160</f>
        <v>0.45624999999999999</v>
      </c>
    </row>
    <row r="7896" spans="1:23" x14ac:dyDescent="0.25">
      <c r="A7896">
        <v>7895</v>
      </c>
      <c r="B7896" t="s">
        <v>25476</v>
      </c>
      <c r="C7896" t="s">
        <v>25477</v>
      </c>
      <c r="D7896">
        <v>18</v>
      </c>
      <c r="E7896" t="s">
        <v>19</v>
      </c>
      <c r="F7896" t="s">
        <v>98</v>
      </c>
      <c r="G7896" s="1">
        <v>44282</v>
      </c>
      <c r="H7896" t="s">
        <v>66</v>
      </c>
      <c r="I7896" t="s">
        <v>59</v>
      </c>
      <c r="J7896" s="3" t="s">
        <v>25478</v>
      </c>
      <c r="K7896" t="s">
        <v>39</v>
      </c>
      <c r="L7896" t="s">
        <v>25479</v>
      </c>
      <c r="M7896" t="s">
        <v>25</v>
      </c>
      <c r="N7896" t="s">
        <v>83</v>
      </c>
      <c r="O7896" s="2">
        <v>45078.491736111115</v>
      </c>
      <c r="P7896" s="2">
        <v>45078.181319444448</v>
      </c>
      <c r="Q7896">
        <v>5</v>
      </c>
      <c r="R7896" t="str">
        <f t="shared" ca="1" si="123"/>
        <v>Meera</v>
      </c>
      <c r="S7896" t="str">
        <f>IFERROR(TEXT(DATEVALUE(LEFT(Table1[[#This Row],[Date of Purchase]],10)), "MMMM"), TEXT(Table1[[#This Row],[Date of Purchase]], "MMMM"))</f>
        <v>March</v>
      </c>
      <c r="T7896" t="str">
        <f>IF(OR(
  AND(Table1[[#This Row],[Ticket Priority]]="Critical", Table1[[#This Row],[Ticket Status]]&lt;&gt;"Closed"),
  AND(Table1[[#This Row],[Ticket Priority]]="High", Table1[[#This Row],[Ticket Status]]="Open")
), "Yes", "No")</f>
        <v>No</v>
      </c>
      <c r="U7896" s="4" t="str">
        <f>IF(Table1[[#This Row],[Ticket Status]]="Closed","Yes","No")</f>
        <v>Yes</v>
      </c>
      <c r="V7896" s="4" t="str">
        <f>IF(Table1[[#This Row],[Ticket Status]]="Pending Customer Response","Yes","No")</f>
        <v>No</v>
      </c>
      <c r="W7896" s="5">
        <f ca="1">COUNTIFS(Table1[Agent_name],Table1[[#This Row],[Agent_name]],Table1[Month],Table1[[#This Row],[Month]])/160</f>
        <v>0.21249999999999999</v>
      </c>
    </row>
    <row r="7897" spans="1:23" x14ac:dyDescent="0.25">
      <c r="A7897">
        <v>7896</v>
      </c>
      <c r="B7897" t="s">
        <v>25480</v>
      </c>
      <c r="C7897" t="s">
        <v>25481</v>
      </c>
      <c r="D7897">
        <v>34</v>
      </c>
      <c r="E7897" t="s">
        <v>19</v>
      </c>
      <c r="F7897" t="s">
        <v>86</v>
      </c>
      <c r="G7897" s="1">
        <v>44168</v>
      </c>
      <c r="H7897" t="s">
        <v>67</v>
      </c>
      <c r="I7897" t="s">
        <v>46</v>
      </c>
      <c r="J7897" s="3" t="s">
        <v>25482</v>
      </c>
      <c r="K7897" t="s">
        <v>39</v>
      </c>
      <c r="L7897" t="s">
        <v>25483</v>
      </c>
      <c r="M7897" t="s">
        <v>143</v>
      </c>
      <c r="N7897" t="s">
        <v>83</v>
      </c>
      <c r="O7897" s="2">
        <v>45078.928553240738</v>
      </c>
      <c r="P7897" s="2">
        <v>45078.568831018521</v>
      </c>
      <c r="Q7897">
        <v>2</v>
      </c>
      <c r="R7897" t="str">
        <f t="shared" ca="1" si="123"/>
        <v>Neha</v>
      </c>
      <c r="S7897" t="str">
        <f>IFERROR(TEXT(DATEVALUE(LEFT(Table1[[#This Row],[Date of Purchase]],10)), "MMMM"), TEXT(Table1[[#This Row],[Date of Purchase]], "MMMM"))</f>
        <v>December</v>
      </c>
      <c r="T7897" t="str">
        <f>IF(OR(
  AND(Table1[[#This Row],[Ticket Priority]]="Critical", Table1[[#This Row],[Ticket Status]]&lt;&gt;"Closed"),
  AND(Table1[[#This Row],[Ticket Priority]]="High", Table1[[#This Row],[Ticket Status]]="Open")
), "Yes", "No")</f>
        <v>No</v>
      </c>
      <c r="U7897" s="4" t="str">
        <f>IF(Table1[[#This Row],[Ticket Status]]="Closed","Yes","No")</f>
        <v>Yes</v>
      </c>
      <c r="V7897" s="4" t="str">
        <f>IF(Table1[[#This Row],[Ticket Status]]="Pending Customer Response","Yes","No")</f>
        <v>No</v>
      </c>
      <c r="W7897" s="5">
        <f ca="1">COUNTIFS(Table1[Agent_name],Table1[[#This Row],[Agent_name]],Table1[Month],Table1[[#This Row],[Month]])/160</f>
        <v>0.1875</v>
      </c>
    </row>
    <row r="7898" spans="1:23" x14ac:dyDescent="0.25">
      <c r="A7898">
        <v>7897</v>
      </c>
      <c r="B7898" t="s">
        <v>25484</v>
      </c>
      <c r="C7898" t="s">
        <v>25485</v>
      </c>
      <c r="D7898">
        <v>39</v>
      </c>
      <c r="E7898" t="s">
        <v>58</v>
      </c>
      <c r="F7898" t="s">
        <v>421</v>
      </c>
      <c r="G7898" s="1">
        <v>44480</v>
      </c>
      <c r="H7898" t="s">
        <v>59</v>
      </c>
      <c r="I7898" t="s">
        <v>59</v>
      </c>
      <c r="J7898" s="3" t="s">
        <v>1076</v>
      </c>
      <c r="K7898" t="s">
        <v>39</v>
      </c>
      <c r="L7898" t="s">
        <v>25486</v>
      </c>
      <c r="M7898" t="s">
        <v>25</v>
      </c>
      <c r="N7898" t="s">
        <v>83</v>
      </c>
      <c r="O7898" s="2">
        <v>45078.883414351854</v>
      </c>
      <c r="P7898" s="2">
        <v>45078.232025462959</v>
      </c>
      <c r="Q7898">
        <v>3</v>
      </c>
      <c r="R7898" t="str">
        <f t="shared" ca="1" si="123"/>
        <v>Aisha</v>
      </c>
      <c r="S7898" t="str">
        <f>IFERROR(TEXT(DATEVALUE(LEFT(Table1[[#This Row],[Date of Purchase]],10)), "MMMM"), TEXT(Table1[[#This Row],[Date of Purchase]], "MMMM"))</f>
        <v>October</v>
      </c>
      <c r="T7898" t="str">
        <f>IF(OR(
  AND(Table1[[#This Row],[Ticket Priority]]="Critical", Table1[[#This Row],[Ticket Status]]&lt;&gt;"Closed"),
  AND(Table1[[#This Row],[Ticket Priority]]="High", Table1[[#This Row],[Ticket Status]]="Open")
), "Yes", "No")</f>
        <v>No</v>
      </c>
      <c r="U7898" s="4" t="str">
        <f>IF(Table1[[#This Row],[Ticket Status]]="Closed","Yes","No")</f>
        <v>Yes</v>
      </c>
      <c r="V7898" s="4" t="str">
        <f>IF(Table1[[#This Row],[Ticket Status]]="Pending Customer Response","Yes","No")</f>
        <v>No</v>
      </c>
      <c r="W7898" s="5">
        <f ca="1">COUNTIFS(Table1[Agent_name],Table1[[#This Row],[Agent_name]],Table1[Month],Table1[[#This Row],[Month]])/160</f>
        <v>0.85624999999999996</v>
      </c>
    </row>
    <row r="7899" spans="1:23" x14ac:dyDescent="0.25">
      <c r="A7899">
        <v>7898</v>
      </c>
      <c r="B7899" t="s">
        <v>25487</v>
      </c>
      <c r="C7899" t="s">
        <v>25488</v>
      </c>
      <c r="D7899">
        <v>20</v>
      </c>
      <c r="E7899" t="s">
        <v>19</v>
      </c>
      <c r="F7899" t="s">
        <v>317</v>
      </c>
      <c r="G7899" s="1">
        <v>44281</v>
      </c>
      <c r="H7899" t="s">
        <v>45</v>
      </c>
      <c r="I7899" t="s">
        <v>22</v>
      </c>
      <c r="J7899" s="3" t="s">
        <v>1782</v>
      </c>
      <c r="K7899" t="s">
        <v>24</v>
      </c>
      <c r="M7899" t="s">
        <v>41</v>
      </c>
      <c r="N7899" t="s">
        <v>83</v>
      </c>
      <c r="O7899" s="2">
        <v>45078.862592592595</v>
      </c>
      <c r="R7899" t="str">
        <f t="shared" ca="1" si="123"/>
        <v>Arjun</v>
      </c>
      <c r="S7899" t="str">
        <f>IFERROR(TEXT(DATEVALUE(LEFT(Table1[[#This Row],[Date of Purchase]],10)), "MMMM"), TEXT(Table1[[#This Row],[Date of Purchase]], "MMMM"))</f>
        <v>March</v>
      </c>
      <c r="T7899" t="str">
        <f>IF(OR(
  AND(Table1[[#This Row],[Ticket Priority]]="Critical", Table1[[#This Row],[Ticket Status]]&lt;&gt;"Closed"),
  AND(Table1[[#This Row],[Ticket Priority]]="High", Table1[[#This Row],[Ticket Status]]="Open")
), "Yes", "No")</f>
        <v>No</v>
      </c>
      <c r="U7899" s="4" t="str">
        <f>IF(Table1[[#This Row],[Ticket Status]]="Closed","Yes","No")</f>
        <v>No</v>
      </c>
      <c r="V7899" s="4" t="str">
        <f>IF(Table1[[#This Row],[Ticket Status]]="Pending Customer Response","Yes","No")</f>
        <v>Yes</v>
      </c>
      <c r="W7899" s="5">
        <f ca="1">COUNTIFS(Table1[Agent_name],Table1[[#This Row],[Agent_name]],Table1[Month],Table1[[#This Row],[Month]])/160</f>
        <v>0.23125000000000001</v>
      </c>
    </row>
    <row r="7900" spans="1:23" x14ac:dyDescent="0.25">
      <c r="A7900">
        <v>7899</v>
      </c>
      <c r="B7900" t="s">
        <v>25489</v>
      </c>
      <c r="C7900" t="s">
        <v>20063</v>
      </c>
      <c r="D7900">
        <v>30</v>
      </c>
      <c r="E7900" t="s">
        <v>19</v>
      </c>
      <c r="F7900" t="s">
        <v>86</v>
      </c>
      <c r="G7900" s="1">
        <v>43941</v>
      </c>
      <c r="H7900" t="s">
        <v>21</v>
      </c>
      <c r="I7900" t="s">
        <v>150</v>
      </c>
      <c r="J7900" s="3" t="s">
        <v>25490</v>
      </c>
      <c r="K7900" t="s">
        <v>62</v>
      </c>
      <c r="M7900" t="s">
        <v>41</v>
      </c>
      <c r="N7900" t="s">
        <v>26</v>
      </c>
      <c r="R7900" t="str">
        <f t="shared" ca="1" si="123"/>
        <v>Sara</v>
      </c>
      <c r="S7900" t="str">
        <f>IFERROR(TEXT(DATEVALUE(LEFT(Table1[[#This Row],[Date of Purchase]],10)), "MMMM"), TEXT(Table1[[#This Row],[Date of Purchase]], "MMMM"))</f>
        <v>April</v>
      </c>
      <c r="T7900" t="str">
        <f>IF(OR(
  AND(Table1[[#This Row],[Ticket Priority]]="Critical", Table1[[#This Row],[Ticket Status]]&lt;&gt;"Closed"),
  AND(Table1[[#This Row],[Ticket Priority]]="High", Table1[[#This Row],[Ticket Status]]="Open")
), "Yes", "No")</f>
        <v>No</v>
      </c>
      <c r="U7900" s="4" t="str">
        <f>IF(Table1[[#This Row],[Ticket Status]]="Closed","Yes","No")</f>
        <v>No</v>
      </c>
      <c r="V7900" s="4" t="str">
        <f>IF(Table1[[#This Row],[Ticket Status]]="Pending Customer Response","Yes","No")</f>
        <v>No</v>
      </c>
      <c r="W7900" s="5">
        <f ca="1">COUNTIFS(Table1[Agent_name],Table1[[#This Row],[Agent_name]],Table1[Month],Table1[[#This Row],[Month]])/160</f>
        <v>0.75624999999999998</v>
      </c>
    </row>
    <row r="7901" spans="1:23" x14ac:dyDescent="0.25">
      <c r="A7901">
        <v>7900</v>
      </c>
      <c r="B7901" t="s">
        <v>25491</v>
      </c>
      <c r="C7901" t="s">
        <v>25492</v>
      </c>
      <c r="D7901">
        <v>36</v>
      </c>
      <c r="E7901" t="s">
        <v>19</v>
      </c>
      <c r="F7901" t="s">
        <v>281</v>
      </c>
      <c r="G7901" s="1">
        <v>44047</v>
      </c>
      <c r="H7901" t="s">
        <v>66</v>
      </c>
      <c r="I7901" t="s">
        <v>99</v>
      </c>
      <c r="J7901" s="3" t="s">
        <v>25493</v>
      </c>
      <c r="K7901" t="s">
        <v>24</v>
      </c>
      <c r="M7901" t="s">
        <v>25</v>
      </c>
      <c r="N7901" t="s">
        <v>83</v>
      </c>
      <c r="O7901" s="2">
        <v>45078.531365740739</v>
      </c>
      <c r="R7901" t="str">
        <f t="shared" ca="1" si="123"/>
        <v>Rahul</v>
      </c>
      <c r="S7901" t="str">
        <f>IFERROR(TEXT(DATEVALUE(LEFT(Table1[[#This Row],[Date of Purchase]],10)), "MMMM"), TEXT(Table1[[#This Row],[Date of Purchase]], "MMMM"))</f>
        <v>August</v>
      </c>
      <c r="T7901" t="str">
        <f>IF(OR(
  AND(Table1[[#This Row],[Ticket Priority]]="Critical", Table1[[#This Row],[Ticket Status]]&lt;&gt;"Closed"),
  AND(Table1[[#This Row],[Ticket Priority]]="High", Table1[[#This Row],[Ticket Status]]="Open")
), "Yes", "No")</f>
        <v>Yes</v>
      </c>
      <c r="U7901" s="4" t="str">
        <f>IF(Table1[[#This Row],[Ticket Status]]="Closed","Yes","No")</f>
        <v>No</v>
      </c>
      <c r="V7901" s="4" t="str">
        <f>IF(Table1[[#This Row],[Ticket Status]]="Pending Customer Response","Yes","No")</f>
        <v>Yes</v>
      </c>
      <c r="W7901" s="5">
        <f ca="1">COUNTIFS(Table1[Agent_name],Table1[[#This Row],[Agent_name]],Table1[Month],Table1[[#This Row],[Month]])/160</f>
        <v>0.22500000000000001</v>
      </c>
    </row>
    <row r="7902" spans="1:23" x14ac:dyDescent="0.25">
      <c r="A7902">
        <v>7901</v>
      </c>
      <c r="B7902" t="s">
        <v>25494</v>
      </c>
      <c r="C7902" t="s">
        <v>25495</v>
      </c>
      <c r="D7902">
        <v>53</v>
      </c>
      <c r="E7902" t="s">
        <v>19</v>
      </c>
      <c r="F7902" t="s">
        <v>207</v>
      </c>
      <c r="G7902" s="1">
        <v>43947</v>
      </c>
      <c r="H7902" t="s">
        <v>67</v>
      </c>
      <c r="I7902" t="s">
        <v>72</v>
      </c>
      <c r="J7902" s="3" t="s">
        <v>25496</v>
      </c>
      <c r="K7902" t="s">
        <v>62</v>
      </c>
      <c r="M7902" t="s">
        <v>25</v>
      </c>
      <c r="N7902" t="s">
        <v>26</v>
      </c>
      <c r="R7902" t="str">
        <f t="shared" ca="1" si="123"/>
        <v>Karan</v>
      </c>
      <c r="S7902" t="str">
        <f>IFERROR(TEXT(DATEVALUE(LEFT(Table1[[#This Row],[Date of Purchase]],10)), "MMMM"), TEXT(Table1[[#This Row],[Date of Purchase]], "MMMM"))</f>
        <v>April</v>
      </c>
      <c r="T7902" t="str">
        <f>IF(OR(
  AND(Table1[[#This Row],[Ticket Priority]]="Critical", Table1[[#This Row],[Ticket Status]]&lt;&gt;"Closed"),
  AND(Table1[[#This Row],[Ticket Priority]]="High", Table1[[#This Row],[Ticket Status]]="Open")
), "Yes", "No")</f>
        <v>Yes</v>
      </c>
      <c r="U7902" s="4" t="str">
        <f>IF(Table1[[#This Row],[Ticket Status]]="Closed","Yes","No")</f>
        <v>No</v>
      </c>
      <c r="V7902" s="4" t="str">
        <f>IF(Table1[[#This Row],[Ticket Status]]="Pending Customer Response","Yes","No")</f>
        <v>No</v>
      </c>
      <c r="W7902" s="5">
        <f ca="1">COUNTIFS(Table1[Agent_name],Table1[[#This Row],[Agent_name]],Table1[Month],Table1[[#This Row],[Month]])/160</f>
        <v>0.29375000000000001</v>
      </c>
    </row>
    <row r="7903" spans="1:23" x14ac:dyDescent="0.25">
      <c r="A7903">
        <v>7902</v>
      </c>
      <c r="B7903" t="s">
        <v>25497</v>
      </c>
      <c r="C7903" t="s">
        <v>25498</v>
      </c>
      <c r="D7903">
        <v>52</v>
      </c>
      <c r="E7903" t="s">
        <v>29</v>
      </c>
      <c r="F7903" t="s">
        <v>286</v>
      </c>
      <c r="G7903" s="1">
        <v>43985</v>
      </c>
      <c r="H7903" t="s">
        <v>59</v>
      </c>
      <c r="I7903" t="s">
        <v>150</v>
      </c>
      <c r="J7903" s="3" t="s">
        <v>25499</v>
      </c>
      <c r="K7903" t="s">
        <v>62</v>
      </c>
      <c r="M7903" t="s">
        <v>143</v>
      </c>
      <c r="N7903" t="s">
        <v>83</v>
      </c>
      <c r="R7903" t="str">
        <f t="shared" ca="1" si="123"/>
        <v>Aisha</v>
      </c>
      <c r="S7903" t="str">
        <f>IFERROR(TEXT(DATEVALUE(LEFT(Table1[[#This Row],[Date of Purchase]],10)), "MMMM"), TEXT(Table1[[#This Row],[Date of Purchase]], "MMMM"))</f>
        <v>June</v>
      </c>
      <c r="T7903" t="str">
        <f>IF(OR(
  AND(Table1[[#This Row],[Ticket Priority]]="Critical", Table1[[#This Row],[Ticket Status]]&lt;&gt;"Closed"),
  AND(Table1[[#This Row],[Ticket Priority]]="High", Table1[[#This Row],[Ticket Status]]="Open")
), "Yes", "No")</f>
        <v>No</v>
      </c>
      <c r="U7903" s="4" t="str">
        <f>IF(Table1[[#This Row],[Ticket Status]]="Closed","Yes","No")</f>
        <v>No</v>
      </c>
      <c r="V7903" s="4" t="str">
        <f>IF(Table1[[#This Row],[Ticket Status]]="Pending Customer Response","Yes","No")</f>
        <v>No</v>
      </c>
      <c r="W7903" s="5">
        <f ca="1">COUNTIFS(Table1[Agent_name],Table1[[#This Row],[Agent_name]],Table1[Month],Table1[[#This Row],[Month]])/160</f>
        <v>0.89375000000000004</v>
      </c>
    </row>
    <row r="7904" spans="1:23" x14ac:dyDescent="0.25">
      <c r="A7904">
        <v>7903</v>
      </c>
      <c r="B7904" t="s">
        <v>10115</v>
      </c>
      <c r="C7904" t="s">
        <v>25500</v>
      </c>
      <c r="D7904">
        <v>58</v>
      </c>
      <c r="E7904" t="s">
        <v>19</v>
      </c>
      <c r="F7904" t="s">
        <v>242</v>
      </c>
      <c r="G7904" s="1">
        <v>44355</v>
      </c>
      <c r="H7904" t="s">
        <v>67</v>
      </c>
      <c r="I7904" t="s">
        <v>99</v>
      </c>
      <c r="J7904" s="3" t="s">
        <v>25501</v>
      </c>
      <c r="K7904" t="s">
        <v>62</v>
      </c>
      <c r="M7904" t="s">
        <v>89</v>
      </c>
      <c r="N7904" t="s">
        <v>33</v>
      </c>
      <c r="R7904" t="str">
        <f t="shared" ca="1" si="123"/>
        <v>Priya</v>
      </c>
      <c r="S7904" t="str">
        <f>IFERROR(TEXT(DATEVALUE(LEFT(Table1[[#This Row],[Date of Purchase]],10)), "MMMM"), TEXT(Table1[[#This Row],[Date of Purchase]], "MMMM"))</f>
        <v>June</v>
      </c>
      <c r="T7904" t="str">
        <f>IF(OR(
  AND(Table1[[#This Row],[Ticket Priority]]="Critical", Table1[[#This Row],[Ticket Status]]&lt;&gt;"Closed"),
  AND(Table1[[#This Row],[Ticket Priority]]="High", Table1[[#This Row],[Ticket Status]]="Open")
), "Yes", "No")</f>
        <v>Yes</v>
      </c>
      <c r="U7904" s="4" t="str">
        <f>IF(Table1[[#This Row],[Ticket Status]]="Closed","Yes","No")</f>
        <v>No</v>
      </c>
      <c r="V7904" s="4" t="str">
        <f>IF(Table1[[#This Row],[Ticket Status]]="Pending Customer Response","Yes","No")</f>
        <v>No</v>
      </c>
      <c r="W7904" s="5">
        <f ca="1">COUNTIFS(Table1[Agent_name],Table1[[#This Row],[Agent_name]],Table1[Month],Table1[[#This Row],[Month]])/160</f>
        <v>0.35625000000000001</v>
      </c>
    </row>
    <row r="7905" spans="1:23" x14ac:dyDescent="0.25">
      <c r="A7905">
        <v>7904</v>
      </c>
      <c r="B7905" t="s">
        <v>25502</v>
      </c>
      <c r="C7905" t="s">
        <v>25503</v>
      </c>
      <c r="D7905">
        <v>23</v>
      </c>
      <c r="E7905" t="s">
        <v>29</v>
      </c>
      <c r="F7905" t="s">
        <v>161</v>
      </c>
      <c r="G7905" s="1">
        <v>43870</v>
      </c>
      <c r="H7905" t="s">
        <v>67</v>
      </c>
      <c r="I7905" t="s">
        <v>52</v>
      </c>
      <c r="J7905" s="3" t="s">
        <v>25504</v>
      </c>
      <c r="K7905" t="s">
        <v>39</v>
      </c>
      <c r="L7905" t="s">
        <v>25505</v>
      </c>
      <c r="M7905" t="s">
        <v>143</v>
      </c>
      <c r="N7905" t="s">
        <v>55</v>
      </c>
      <c r="O7905" s="2">
        <v>45078.613368055558</v>
      </c>
      <c r="P7905" s="2">
        <v>45078.746701388889</v>
      </c>
      <c r="Q7905">
        <v>4</v>
      </c>
      <c r="R7905" t="str">
        <f t="shared" ca="1" si="123"/>
        <v>Ravi</v>
      </c>
      <c r="S7905" t="str">
        <f>IFERROR(TEXT(DATEVALUE(LEFT(Table1[[#This Row],[Date of Purchase]],10)), "MMMM"), TEXT(Table1[[#This Row],[Date of Purchase]], "MMMM"))</f>
        <v>February</v>
      </c>
      <c r="T7905" t="str">
        <f>IF(OR(
  AND(Table1[[#This Row],[Ticket Priority]]="Critical", Table1[[#This Row],[Ticket Status]]&lt;&gt;"Closed"),
  AND(Table1[[#This Row],[Ticket Priority]]="High", Table1[[#This Row],[Ticket Status]]="Open")
), "Yes", "No")</f>
        <v>No</v>
      </c>
      <c r="U7905" s="4" t="str">
        <f>IF(Table1[[#This Row],[Ticket Status]]="Closed","Yes","No")</f>
        <v>Yes</v>
      </c>
      <c r="V7905" s="4" t="str">
        <f>IF(Table1[[#This Row],[Ticket Status]]="Pending Customer Response","Yes","No")</f>
        <v>No</v>
      </c>
      <c r="W7905" s="5">
        <f ca="1">COUNTIFS(Table1[Agent_name],Table1[[#This Row],[Agent_name]],Table1[Month],Table1[[#This Row],[Month]])/160</f>
        <v>0.61250000000000004</v>
      </c>
    </row>
    <row r="7906" spans="1:23" x14ac:dyDescent="0.25">
      <c r="A7906">
        <v>7905</v>
      </c>
      <c r="B7906" t="s">
        <v>25506</v>
      </c>
      <c r="C7906" t="s">
        <v>25507</v>
      </c>
      <c r="D7906">
        <v>48</v>
      </c>
      <c r="E7906" t="s">
        <v>19</v>
      </c>
      <c r="F7906" t="s">
        <v>339</v>
      </c>
      <c r="G7906" s="1">
        <v>44549</v>
      </c>
      <c r="H7906" t="s">
        <v>21</v>
      </c>
      <c r="I7906" t="s">
        <v>93</v>
      </c>
      <c r="J7906" s="3" t="s">
        <v>25508</v>
      </c>
      <c r="K7906" t="s">
        <v>39</v>
      </c>
      <c r="L7906" t="s">
        <v>25509</v>
      </c>
      <c r="M7906" t="s">
        <v>143</v>
      </c>
      <c r="N7906" t="s">
        <v>33</v>
      </c>
      <c r="O7906" s="2">
        <v>45078.747418981482</v>
      </c>
      <c r="P7906" s="2">
        <v>45078.45853009259</v>
      </c>
      <c r="Q7906">
        <v>2</v>
      </c>
      <c r="R7906" t="str">
        <f t="shared" ca="1" si="123"/>
        <v>Mohit</v>
      </c>
      <c r="S7906" t="str">
        <f>IFERROR(TEXT(DATEVALUE(LEFT(Table1[[#This Row],[Date of Purchase]],10)), "MMMM"), TEXT(Table1[[#This Row],[Date of Purchase]], "MMMM"))</f>
        <v>December</v>
      </c>
      <c r="T7906" t="str">
        <f>IF(OR(
  AND(Table1[[#This Row],[Ticket Priority]]="Critical", Table1[[#This Row],[Ticket Status]]&lt;&gt;"Closed"),
  AND(Table1[[#This Row],[Ticket Priority]]="High", Table1[[#This Row],[Ticket Status]]="Open")
), "Yes", "No")</f>
        <v>No</v>
      </c>
      <c r="U7906" s="4" t="str">
        <f>IF(Table1[[#This Row],[Ticket Status]]="Closed","Yes","No")</f>
        <v>Yes</v>
      </c>
      <c r="V7906" s="4" t="str">
        <f>IF(Table1[[#This Row],[Ticket Status]]="Pending Customer Response","Yes","No")</f>
        <v>No</v>
      </c>
      <c r="W7906" s="5">
        <f ca="1">COUNTIFS(Table1[Agent_name],Table1[[#This Row],[Agent_name]],Table1[Month],Table1[[#This Row],[Month]])/160</f>
        <v>0.44374999999999998</v>
      </c>
    </row>
    <row r="7907" spans="1:23" x14ac:dyDescent="0.25">
      <c r="A7907">
        <v>7906</v>
      </c>
      <c r="B7907" t="s">
        <v>25510</v>
      </c>
      <c r="C7907" t="s">
        <v>25511</v>
      </c>
      <c r="D7907">
        <v>24</v>
      </c>
      <c r="E7907" t="s">
        <v>19</v>
      </c>
      <c r="F7907" t="s">
        <v>149</v>
      </c>
      <c r="G7907" s="1">
        <v>44450</v>
      </c>
      <c r="H7907" t="s">
        <v>67</v>
      </c>
      <c r="I7907" t="s">
        <v>31</v>
      </c>
      <c r="J7907" s="3" t="s">
        <v>25512</v>
      </c>
      <c r="K7907" t="s">
        <v>62</v>
      </c>
      <c r="M7907" t="s">
        <v>89</v>
      </c>
      <c r="N7907" t="s">
        <v>33</v>
      </c>
      <c r="R7907" t="str">
        <f t="shared" ca="1" si="123"/>
        <v>Ravi</v>
      </c>
      <c r="S7907" t="str">
        <f>IFERROR(TEXT(DATEVALUE(LEFT(Table1[[#This Row],[Date of Purchase]],10)), "MMMM"), TEXT(Table1[[#This Row],[Date of Purchase]], "MMMM"))</f>
        <v>September</v>
      </c>
      <c r="T7907" t="str">
        <f>IF(OR(
  AND(Table1[[#This Row],[Ticket Priority]]="Critical", Table1[[#This Row],[Ticket Status]]&lt;&gt;"Closed"),
  AND(Table1[[#This Row],[Ticket Priority]]="High", Table1[[#This Row],[Ticket Status]]="Open")
), "Yes", "No")</f>
        <v>Yes</v>
      </c>
      <c r="U7907" s="4" t="str">
        <f>IF(Table1[[#This Row],[Ticket Status]]="Closed","Yes","No")</f>
        <v>No</v>
      </c>
      <c r="V7907" s="4" t="str">
        <f>IF(Table1[[#This Row],[Ticket Status]]="Pending Customer Response","Yes","No")</f>
        <v>No</v>
      </c>
      <c r="W7907" s="5">
        <f ca="1">COUNTIFS(Table1[Agent_name],Table1[[#This Row],[Agent_name]],Table1[Month],Table1[[#This Row],[Month]])/160</f>
        <v>0.64375000000000004</v>
      </c>
    </row>
    <row r="7908" spans="1:23" x14ac:dyDescent="0.25">
      <c r="A7908">
        <v>7907</v>
      </c>
      <c r="B7908" t="s">
        <v>25513</v>
      </c>
      <c r="C7908" t="s">
        <v>25514</v>
      </c>
      <c r="D7908">
        <v>51</v>
      </c>
      <c r="E7908" t="s">
        <v>58</v>
      </c>
      <c r="F7908" t="s">
        <v>149</v>
      </c>
      <c r="G7908" s="1">
        <v>44410</v>
      </c>
      <c r="H7908" t="s">
        <v>67</v>
      </c>
      <c r="I7908" t="s">
        <v>22</v>
      </c>
      <c r="J7908" s="3" t="s">
        <v>25515</v>
      </c>
      <c r="K7908" t="s">
        <v>39</v>
      </c>
      <c r="L7908" t="s">
        <v>25516</v>
      </c>
      <c r="M7908" t="s">
        <v>25</v>
      </c>
      <c r="N7908" t="s">
        <v>33</v>
      </c>
      <c r="O7908" s="2">
        <v>45078.393287037034</v>
      </c>
      <c r="P7908" s="2">
        <v>45078.466203703705</v>
      </c>
      <c r="Q7908">
        <v>4</v>
      </c>
      <c r="R7908" t="str">
        <f t="shared" ca="1" si="123"/>
        <v>Arjun</v>
      </c>
      <c r="S7908" t="str">
        <f>IFERROR(TEXT(DATEVALUE(LEFT(Table1[[#This Row],[Date of Purchase]],10)), "MMMM"), TEXT(Table1[[#This Row],[Date of Purchase]], "MMMM"))</f>
        <v>August</v>
      </c>
      <c r="T7908" t="str">
        <f>IF(OR(
  AND(Table1[[#This Row],[Ticket Priority]]="Critical", Table1[[#This Row],[Ticket Status]]&lt;&gt;"Closed"),
  AND(Table1[[#This Row],[Ticket Priority]]="High", Table1[[#This Row],[Ticket Status]]="Open")
), "Yes", "No")</f>
        <v>No</v>
      </c>
      <c r="U7908" s="4" t="str">
        <f>IF(Table1[[#This Row],[Ticket Status]]="Closed","Yes","No")</f>
        <v>Yes</v>
      </c>
      <c r="V7908" s="4" t="str">
        <f>IF(Table1[[#This Row],[Ticket Status]]="Pending Customer Response","Yes","No")</f>
        <v>No</v>
      </c>
      <c r="W7908" s="5">
        <f ca="1">COUNTIFS(Table1[Agent_name],Table1[[#This Row],[Agent_name]],Table1[Month],Table1[[#This Row],[Month]])/160</f>
        <v>0.20624999999999999</v>
      </c>
    </row>
    <row r="7909" spans="1:23" x14ac:dyDescent="0.25">
      <c r="A7909">
        <v>7908</v>
      </c>
      <c r="B7909" t="s">
        <v>25517</v>
      </c>
      <c r="C7909" t="s">
        <v>25518</v>
      </c>
      <c r="D7909">
        <v>41</v>
      </c>
      <c r="E7909" t="s">
        <v>29</v>
      </c>
      <c r="F7909" t="s">
        <v>117</v>
      </c>
      <c r="G7909" s="1">
        <v>44337</v>
      </c>
      <c r="H7909" t="s">
        <v>67</v>
      </c>
      <c r="I7909" t="s">
        <v>52</v>
      </c>
      <c r="J7909" s="3" t="s">
        <v>25519</v>
      </c>
      <c r="K7909" t="s">
        <v>39</v>
      </c>
      <c r="L7909" t="s">
        <v>25520</v>
      </c>
      <c r="M7909" t="s">
        <v>25</v>
      </c>
      <c r="N7909" t="s">
        <v>83</v>
      </c>
      <c r="O7909" s="2">
        <v>45078.678020833337</v>
      </c>
      <c r="P7909" s="2">
        <v>45078.139131944445</v>
      </c>
      <c r="Q7909">
        <v>4</v>
      </c>
      <c r="R7909" t="str">
        <f t="shared" ca="1" si="123"/>
        <v>Sara</v>
      </c>
      <c r="S7909" t="str">
        <f>IFERROR(TEXT(DATEVALUE(LEFT(Table1[[#This Row],[Date of Purchase]],10)), "MMMM"), TEXT(Table1[[#This Row],[Date of Purchase]], "MMMM"))</f>
        <v>May</v>
      </c>
      <c r="T7909" t="str">
        <f>IF(OR(
  AND(Table1[[#This Row],[Ticket Priority]]="Critical", Table1[[#This Row],[Ticket Status]]&lt;&gt;"Closed"),
  AND(Table1[[#This Row],[Ticket Priority]]="High", Table1[[#This Row],[Ticket Status]]="Open")
), "Yes", "No")</f>
        <v>No</v>
      </c>
      <c r="U7909" s="4" t="str">
        <f>IF(Table1[[#This Row],[Ticket Status]]="Closed","Yes","No")</f>
        <v>Yes</v>
      </c>
      <c r="V7909" s="4" t="str">
        <f>IF(Table1[[#This Row],[Ticket Status]]="Pending Customer Response","Yes","No")</f>
        <v>No</v>
      </c>
      <c r="W7909" s="5">
        <f ca="1">COUNTIFS(Table1[Agent_name],Table1[[#This Row],[Agent_name]],Table1[Month],Table1[[#This Row],[Month]])/160</f>
        <v>0.64375000000000004</v>
      </c>
    </row>
    <row r="7910" spans="1:23" x14ac:dyDescent="0.25">
      <c r="A7910">
        <v>7909</v>
      </c>
      <c r="B7910" t="s">
        <v>25521</v>
      </c>
      <c r="C7910" t="s">
        <v>25522</v>
      </c>
      <c r="D7910">
        <v>51</v>
      </c>
      <c r="E7910" t="s">
        <v>58</v>
      </c>
      <c r="F7910" t="s">
        <v>286</v>
      </c>
      <c r="G7910" s="1">
        <v>44196</v>
      </c>
      <c r="H7910" t="s">
        <v>21</v>
      </c>
      <c r="I7910" t="s">
        <v>77</v>
      </c>
      <c r="J7910" s="3" t="s">
        <v>25523</v>
      </c>
      <c r="K7910" t="s">
        <v>39</v>
      </c>
      <c r="L7910" t="s">
        <v>25524</v>
      </c>
      <c r="M7910" t="s">
        <v>143</v>
      </c>
      <c r="N7910" t="s">
        <v>55</v>
      </c>
      <c r="O7910" s="2">
        <v>45078.788460648146</v>
      </c>
      <c r="P7910" s="2">
        <v>45078.242627314816</v>
      </c>
      <c r="Q7910">
        <v>4</v>
      </c>
      <c r="R7910" t="str">
        <f t="shared" ca="1" si="123"/>
        <v>Karan</v>
      </c>
      <c r="S7910" t="str">
        <f>IFERROR(TEXT(DATEVALUE(LEFT(Table1[[#This Row],[Date of Purchase]],10)), "MMMM"), TEXT(Table1[[#This Row],[Date of Purchase]], "MMMM"))</f>
        <v>December</v>
      </c>
      <c r="T7910" t="str">
        <f>IF(OR(
  AND(Table1[[#This Row],[Ticket Priority]]="Critical", Table1[[#This Row],[Ticket Status]]&lt;&gt;"Closed"),
  AND(Table1[[#This Row],[Ticket Priority]]="High", Table1[[#This Row],[Ticket Status]]="Open")
), "Yes", "No")</f>
        <v>No</v>
      </c>
      <c r="U7910" s="4" t="str">
        <f>IF(Table1[[#This Row],[Ticket Status]]="Closed","Yes","No")</f>
        <v>Yes</v>
      </c>
      <c r="V7910" s="4" t="str">
        <f>IF(Table1[[#This Row],[Ticket Status]]="Pending Customer Response","Yes","No")</f>
        <v>No</v>
      </c>
      <c r="W7910" s="5">
        <f ca="1">COUNTIFS(Table1[Agent_name],Table1[[#This Row],[Agent_name]],Table1[Month],Table1[[#This Row],[Month]])/160</f>
        <v>0.18124999999999999</v>
      </c>
    </row>
    <row r="7911" spans="1:23" x14ac:dyDescent="0.25">
      <c r="A7911">
        <v>7910</v>
      </c>
      <c r="B7911" t="s">
        <v>22111</v>
      </c>
      <c r="C7911" t="s">
        <v>25525</v>
      </c>
      <c r="D7911">
        <v>54</v>
      </c>
      <c r="E7911" t="s">
        <v>29</v>
      </c>
      <c r="F7911" t="s">
        <v>242</v>
      </c>
      <c r="G7911" s="1">
        <v>43855</v>
      </c>
      <c r="H7911" t="s">
        <v>67</v>
      </c>
      <c r="I7911" t="s">
        <v>59</v>
      </c>
      <c r="J7911" s="3" t="s">
        <v>25526</v>
      </c>
      <c r="K7911" t="s">
        <v>39</v>
      </c>
      <c r="L7911" t="s">
        <v>25527</v>
      </c>
      <c r="M7911" t="s">
        <v>143</v>
      </c>
      <c r="N7911" t="s">
        <v>26</v>
      </c>
      <c r="O7911" s="2">
        <v>45078.95653935185</v>
      </c>
      <c r="P7911" s="2">
        <v>45078.652372685188</v>
      </c>
      <c r="Q7911">
        <v>2</v>
      </c>
      <c r="R7911" t="str">
        <f t="shared" ca="1" si="123"/>
        <v>Ravi</v>
      </c>
      <c r="S7911" t="str">
        <f>IFERROR(TEXT(DATEVALUE(LEFT(Table1[[#This Row],[Date of Purchase]],10)), "MMMM"), TEXT(Table1[[#This Row],[Date of Purchase]], "MMMM"))</f>
        <v>January</v>
      </c>
      <c r="T7911" t="str">
        <f>IF(OR(
  AND(Table1[[#This Row],[Ticket Priority]]="Critical", Table1[[#This Row],[Ticket Status]]&lt;&gt;"Closed"),
  AND(Table1[[#This Row],[Ticket Priority]]="High", Table1[[#This Row],[Ticket Status]]="Open")
), "Yes", "No")</f>
        <v>No</v>
      </c>
      <c r="U7911" s="4" t="str">
        <f>IF(Table1[[#This Row],[Ticket Status]]="Closed","Yes","No")</f>
        <v>Yes</v>
      </c>
      <c r="V7911" s="4" t="str">
        <f>IF(Table1[[#This Row],[Ticket Status]]="Pending Customer Response","Yes","No")</f>
        <v>No</v>
      </c>
      <c r="W7911" s="5">
        <f ca="1">COUNTIFS(Table1[Agent_name],Table1[[#This Row],[Agent_name]],Table1[Month],Table1[[#This Row],[Month]])/160</f>
        <v>0.74375000000000002</v>
      </c>
    </row>
    <row r="7912" spans="1:23" x14ac:dyDescent="0.25">
      <c r="A7912">
        <v>7911</v>
      </c>
      <c r="B7912" t="s">
        <v>25528</v>
      </c>
      <c r="C7912" t="s">
        <v>25529</v>
      </c>
      <c r="D7912">
        <v>61</v>
      </c>
      <c r="E7912" t="s">
        <v>19</v>
      </c>
      <c r="F7912" t="s">
        <v>286</v>
      </c>
      <c r="G7912" s="1">
        <v>44487</v>
      </c>
      <c r="H7912" t="s">
        <v>21</v>
      </c>
      <c r="I7912" t="s">
        <v>67</v>
      </c>
      <c r="J7912" s="3" t="s">
        <v>25530</v>
      </c>
      <c r="K7912" t="s">
        <v>39</v>
      </c>
      <c r="L7912" t="s">
        <v>25531</v>
      </c>
      <c r="M7912" t="s">
        <v>41</v>
      </c>
      <c r="N7912" t="s">
        <v>33</v>
      </c>
      <c r="O7912" s="2">
        <v>45078.289884259262</v>
      </c>
      <c r="P7912" s="2">
        <v>45078.841273148151</v>
      </c>
      <c r="Q7912">
        <v>1</v>
      </c>
      <c r="R7912" t="str">
        <f t="shared" ca="1" si="123"/>
        <v>Sara</v>
      </c>
      <c r="S7912" t="str">
        <f>IFERROR(TEXT(DATEVALUE(LEFT(Table1[[#This Row],[Date of Purchase]],10)), "MMMM"), TEXT(Table1[[#This Row],[Date of Purchase]], "MMMM"))</f>
        <v>October</v>
      </c>
      <c r="T7912" t="str">
        <f>IF(OR(
  AND(Table1[[#This Row],[Ticket Priority]]="Critical", Table1[[#This Row],[Ticket Status]]&lt;&gt;"Closed"),
  AND(Table1[[#This Row],[Ticket Priority]]="High", Table1[[#This Row],[Ticket Status]]="Open")
), "Yes", "No")</f>
        <v>No</v>
      </c>
      <c r="U7912" s="4" t="str">
        <f>IF(Table1[[#This Row],[Ticket Status]]="Closed","Yes","No")</f>
        <v>Yes</v>
      </c>
      <c r="V7912" s="4" t="str">
        <f>IF(Table1[[#This Row],[Ticket Status]]="Pending Customer Response","Yes","No")</f>
        <v>No</v>
      </c>
      <c r="W7912" s="5">
        <f ca="1">COUNTIFS(Table1[Agent_name],Table1[[#This Row],[Agent_name]],Table1[Month],Table1[[#This Row],[Month]])/160</f>
        <v>0.66874999999999996</v>
      </c>
    </row>
    <row r="7913" spans="1:23" x14ac:dyDescent="0.25">
      <c r="A7913">
        <v>7912</v>
      </c>
      <c r="B7913" t="s">
        <v>25532</v>
      </c>
      <c r="C7913" t="s">
        <v>25533</v>
      </c>
      <c r="D7913">
        <v>43</v>
      </c>
      <c r="E7913" t="s">
        <v>19</v>
      </c>
      <c r="F7913" t="s">
        <v>30</v>
      </c>
      <c r="G7913" s="1">
        <v>44444</v>
      </c>
      <c r="H7913" t="s">
        <v>66</v>
      </c>
      <c r="I7913" t="s">
        <v>99</v>
      </c>
      <c r="J7913" s="3" t="s">
        <v>25534</v>
      </c>
      <c r="K7913" t="s">
        <v>62</v>
      </c>
      <c r="M7913" t="s">
        <v>143</v>
      </c>
      <c r="N7913" t="s">
        <v>83</v>
      </c>
      <c r="R7913" t="str">
        <f t="shared" ca="1" si="123"/>
        <v>Divya</v>
      </c>
      <c r="S7913" t="str">
        <f>IFERROR(TEXT(DATEVALUE(LEFT(Table1[[#This Row],[Date of Purchase]],10)), "MMMM"), TEXT(Table1[[#This Row],[Date of Purchase]], "MMMM"))</f>
        <v>September</v>
      </c>
      <c r="T7913" t="str">
        <f>IF(OR(
  AND(Table1[[#This Row],[Ticket Priority]]="Critical", Table1[[#This Row],[Ticket Status]]&lt;&gt;"Closed"),
  AND(Table1[[#This Row],[Ticket Priority]]="High", Table1[[#This Row],[Ticket Status]]="Open")
), "Yes", "No")</f>
        <v>No</v>
      </c>
      <c r="U7913" s="4" t="str">
        <f>IF(Table1[[#This Row],[Ticket Status]]="Closed","Yes","No")</f>
        <v>No</v>
      </c>
      <c r="V7913" s="4" t="str">
        <f>IF(Table1[[#This Row],[Ticket Status]]="Pending Customer Response","Yes","No")</f>
        <v>No</v>
      </c>
      <c r="W7913" s="5">
        <f ca="1">COUNTIFS(Table1[Agent_name],Table1[[#This Row],[Agent_name]],Table1[Month],Table1[[#This Row],[Month]])/160</f>
        <v>0.21875</v>
      </c>
    </row>
    <row r="7914" spans="1:23" x14ac:dyDescent="0.25">
      <c r="A7914">
        <v>7913</v>
      </c>
      <c r="B7914" t="s">
        <v>25535</v>
      </c>
      <c r="C7914" t="s">
        <v>25536</v>
      </c>
      <c r="D7914">
        <v>22</v>
      </c>
      <c r="E7914" t="s">
        <v>58</v>
      </c>
      <c r="F7914" t="s">
        <v>86</v>
      </c>
      <c r="G7914" s="1">
        <v>43888</v>
      </c>
      <c r="H7914" t="s">
        <v>66</v>
      </c>
      <c r="I7914" t="s">
        <v>77</v>
      </c>
      <c r="J7914" s="3" t="s">
        <v>25537</v>
      </c>
      <c r="K7914" t="s">
        <v>24</v>
      </c>
      <c r="M7914" t="s">
        <v>25</v>
      </c>
      <c r="N7914" t="s">
        <v>26</v>
      </c>
      <c r="O7914" s="2">
        <v>45078.70171296296</v>
      </c>
      <c r="R7914" t="str">
        <f t="shared" ca="1" si="123"/>
        <v>Aisha</v>
      </c>
      <c r="S7914" t="str">
        <f>IFERROR(TEXT(DATEVALUE(LEFT(Table1[[#This Row],[Date of Purchase]],10)), "MMMM"), TEXT(Table1[[#This Row],[Date of Purchase]], "MMMM"))</f>
        <v>February</v>
      </c>
      <c r="T7914" t="str">
        <f>IF(OR(
  AND(Table1[[#This Row],[Ticket Priority]]="Critical", Table1[[#This Row],[Ticket Status]]&lt;&gt;"Closed"),
  AND(Table1[[#This Row],[Ticket Priority]]="High", Table1[[#This Row],[Ticket Status]]="Open")
), "Yes", "No")</f>
        <v>Yes</v>
      </c>
      <c r="U7914" s="4" t="str">
        <f>IF(Table1[[#This Row],[Ticket Status]]="Closed","Yes","No")</f>
        <v>No</v>
      </c>
      <c r="V7914" s="4" t="str">
        <f>IF(Table1[[#This Row],[Ticket Status]]="Pending Customer Response","Yes","No")</f>
        <v>Yes</v>
      </c>
      <c r="W7914" s="5">
        <f ca="1">COUNTIFS(Table1[Agent_name],Table1[[#This Row],[Agent_name]],Table1[Month],Table1[[#This Row],[Month]])/160</f>
        <v>0.85624999999999996</v>
      </c>
    </row>
    <row r="7915" spans="1:23" x14ac:dyDescent="0.25">
      <c r="A7915">
        <v>7914</v>
      </c>
      <c r="B7915" t="s">
        <v>15979</v>
      </c>
      <c r="C7915" t="s">
        <v>25538</v>
      </c>
      <c r="D7915">
        <v>35</v>
      </c>
      <c r="E7915" t="s">
        <v>29</v>
      </c>
      <c r="F7915" t="s">
        <v>655</v>
      </c>
      <c r="G7915" s="1">
        <v>43992</v>
      </c>
      <c r="H7915" t="s">
        <v>21</v>
      </c>
      <c r="I7915" t="s">
        <v>37</v>
      </c>
      <c r="J7915" s="3" t="s">
        <v>25539</v>
      </c>
      <c r="K7915" t="s">
        <v>62</v>
      </c>
      <c r="M7915" t="s">
        <v>41</v>
      </c>
      <c r="N7915" t="s">
        <v>83</v>
      </c>
      <c r="R7915" t="str">
        <f t="shared" ca="1" si="123"/>
        <v>Divya</v>
      </c>
      <c r="S7915" t="str">
        <f>IFERROR(TEXT(DATEVALUE(LEFT(Table1[[#This Row],[Date of Purchase]],10)), "MMMM"), TEXT(Table1[[#This Row],[Date of Purchase]], "MMMM"))</f>
        <v>June</v>
      </c>
      <c r="T7915" t="str">
        <f>IF(OR(
  AND(Table1[[#This Row],[Ticket Priority]]="Critical", Table1[[#This Row],[Ticket Status]]&lt;&gt;"Closed"),
  AND(Table1[[#This Row],[Ticket Priority]]="High", Table1[[#This Row],[Ticket Status]]="Open")
), "Yes", "No")</f>
        <v>No</v>
      </c>
      <c r="U7915" s="4" t="str">
        <f>IF(Table1[[#This Row],[Ticket Status]]="Closed","Yes","No")</f>
        <v>No</v>
      </c>
      <c r="V7915" s="4" t="str">
        <f>IF(Table1[[#This Row],[Ticket Status]]="Pending Customer Response","Yes","No")</f>
        <v>No</v>
      </c>
      <c r="W7915" s="5">
        <f ca="1">COUNTIFS(Table1[Agent_name],Table1[[#This Row],[Agent_name]],Table1[Month],Table1[[#This Row],[Month]])/160</f>
        <v>0.22500000000000001</v>
      </c>
    </row>
    <row r="7916" spans="1:23" x14ac:dyDescent="0.25">
      <c r="A7916">
        <v>7915</v>
      </c>
      <c r="B7916" t="s">
        <v>25540</v>
      </c>
      <c r="C7916" t="s">
        <v>25541</v>
      </c>
      <c r="D7916">
        <v>54</v>
      </c>
      <c r="E7916" t="s">
        <v>58</v>
      </c>
      <c r="F7916" t="s">
        <v>207</v>
      </c>
      <c r="G7916" s="1">
        <v>44206</v>
      </c>
      <c r="H7916" t="s">
        <v>59</v>
      </c>
      <c r="I7916" t="s">
        <v>52</v>
      </c>
      <c r="J7916" s="3" t="s">
        <v>25542</v>
      </c>
      <c r="K7916" t="s">
        <v>62</v>
      </c>
      <c r="M7916" t="s">
        <v>25</v>
      </c>
      <c r="N7916" t="s">
        <v>55</v>
      </c>
      <c r="R7916" t="str">
        <f t="shared" ca="1" si="123"/>
        <v>Aisha</v>
      </c>
      <c r="S7916" t="str">
        <f>IFERROR(TEXT(DATEVALUE(LEFT(Table1[[#This Row],[Date of Purchase]],10)), "MMMM"), TEXT(Table1[[#This Row],[Date of Purchase]], "MMMM"))</f>
        <v>January</v>
      </c>
      <c r="T7916" t="str">
        <f>IF(OR(
  AND(Table1[[#This Row],[Ticket Priority]]="Critical", Table1[[#This Row],[Ticket Status]]&lt;&gt;"Closed"),
  AND(Table1[[#This Row],[Ticket Priority]]="High", Table1[[#This Row],[Ticket Status]]="Open")
), "Yes", "No")</f>
        <v>Yes</v>
      </c>
      <c r="U7916" s="4" t="str">
        <f>IF(Table1[[#This Row],[Ticket Status]]="Closed","Yes","No")</f>
        <v>No</v>
      </c>
      <c r="V7916" s="4" t="str">
        <f>IF(Table1[[#This Row],[Ticket Status]]="Pending Customer Response","Yes","No")</f>
        <v>No</v>
      </c>
      <c r="W7916" s="5">
        <f ca="1">COUNTIFS(Table1[Agent_name],Table1[[#This Row],[Agent_name]],Table1[Month],Table1[[#This Row],[Month]])/160</f>
        <v>0.83125000000000004</v>
      </c>
    </row>
    <row r="7917" spans="1:23" x14ac:dyDescent="0.25">
      <c r="A7917">
        <v>7916</v>
      </c>
      <c r="B7917" t="s">
        <v>25543</v>
      </c>
      <c r="C7917" t="s">
        <v>25544</v>
      </c>
      <c r="D7917">
        <v>38</v>
      </c>
      <c r="E7917" t="s">
        <v>58</v>
      </c>
      <c r="F7917" t="s">
        <v>107</v>
      </c>
      <c r="G7917" s="1">
        <v>44276</v>
      </c>
      <c r="H7917" t="s">
        <v>66</v>
      </c>
      <c r="I7917" t="s">
        <v>99</v>
      </c>
      <c r="J7917" s="3" t="s">
        <v>25545</v>
      </c>
      <c r="K7917" t="s">
        <v>24</v>
      </c>
      <c r="M7917" t="s">
        <v>143</v>
      </c>
      <c r="N7917" t="s">
        <v>26</v>
      </c>
      <c r="O7917" s="2">
        <v>45078.830254629633</v>
      </c>
      <c r="R7917" t="str">
        <f t="shared" ca="1" si="123"/>
        <v>Neha</v>
      </c>
      <c r="S7917" t="str">
        <f>IFERROR(TEXT(DATEVALUE(LEFT(Table1[[#This Row],[Date of Purchase]],10)), "MMMM"), TEXT(Table1[[#This Row],[Date of Purchase]], "MMMM"))</f>
        <v>March</v>
      </c>
      <c r="T7917" t="str">
        <f>IF(OR(
  AND(Table1[[#This Row],[Ticket Priority]]="Critical", Table1[[#This Row],[Ticket Status]]&lt;&gt;"Closed"),
  AND(Table1[[#This Row],[Ticket Priority]]="High", Table1[[#This Row],[Ticket Status]]="Open")
), "Yes", "No")</f>
        <v>No</v>
      </c>
      <c r="U7917" s="4" t="str">
        <f>IF(Table1[[#This Row],[Ticket Status]]="Closed","Yes","No")</f>
        <v>No</v>
      </c>
      <c r="V7917" s="4" t="str">
        <f>IF(Table1[[#This Row],[Ticket Status]]="Pending Customer Response","Yes","No")</f>
        <v>Yes</v>
      </c>
      <c r="W7917" s="5">
        <f ca="1">COUNTIFS(Table1[Agent_name],Table1[[#This Row],[Agent_name]],Table1[Month],Table1[[#This Row],[Month]])/160</f>
        <v>0.16875000000000001</v>
      </c>
    </row>
    <row r="7918" spans="1:23" x14ac:dyDescent="0.25">
      <c r="A7918">
        <v>7917</v>
      </c>
      <c r="B7918" t="s">
        <v>25546</v>
      </c>
      <c r="C7918" t="s">
        <v>25547</v>
      </c>
      <c r="D7918">
        <v>37</v>
      </c>
      <c r="E7918" t="s">
        <v>29</v>
      </c>
      <c r="F7918" t="s">
        <v>249</v>
      </c>
      <c r="G7918" s="1">
        <v>44113</v>
      </c>
      <c r="H7918" t="s">
        <v>59</v>
      </c>
      <c r="I7918" t="s">
        <v>150</v>
      </c>
      <c r="J7918" s="3" t="s">
        <v>25548</v>
      </c>
      <c r="K7918" t="s">
        <v>24</v>
      </c>
      <c r="M7918" t="s">
        <v>25</v>
      </c>
      <c r="N7918" t="s">
        <v>83</v>
      </c>
      <c r="O7918" s="2">
        <v>45078.141365740739</v>
      </c>
      <c r="R7918" t="str">
        <f t="shared" ca="1" si="123"/>
        <v>Karan</v>
      </c>
      <c r="S7918" t="str">
        <f>IFERROR(TEXT(DATEVALUE(LEFT(Table1[[#This Row],[Date of Purchase]],10)), "MMMM"), TEXT(Table1[[#This Row],[Date of Purchase]], "MMMM"))</f>
        <v>October</v>
      </c>
      <c r="T7918" t="str">
        <f>IF(OR(
  AND(Table1[[#This Row],[Ticket Priority]]="Critical", Table1[[#This Row],[Ticket Status]]&lt;&gt;"Closed"),
  AND(Table1[[#This Row],[Ticket Priority]]="High", Table1[[#This Row],[Ticket Status]]="Open")
), "Yes", "No")</f>
        <v>Yes</v>
      </c>
      <c r="U7918" s="4" t="str">
        <f>IF(Table1[[#This Row],[Ticket Status]]="Closed","Yes","No")</f>
        <v>No</v>
      </c>
      <c r="V7918" s="4" t="str">
        <f>IF(Table1[[#This Row],[Ticket Status]]="Pending Customer Response","Yes","No")</f>
        <v>Yes</v>
      </c>
      <c r="W7918" s="5">
        <f ca="1">COUNTIFS(Table1[Agent_name],Table1[[#This Row],[Agent_name]],Table1[Month],Table1[[#This Row],[Month]])/160</f>
        <v>0.21249999999999999</v>
      </c>
    </row>
    <row r="7919" spans="1:23" x14ac:dyDescent="0.25">
      <c r="A7919">
        <v>7918</v>
      </c>
      <c r="B7919" t="s">
        <v>25549</v>
      </c>
      <c r="C7919" t="s">
        <v>25550</v>
      </c>
      <c r="D7919">
        <v>58</v>
      </c>
      <c r="E7919" t="s">
        <v>19</v>
      </c>
      <c r="F7919" t="s">
        <v>286</v>
      </c>
      <c r="G7919" s="1">
        <v>43924</v>
      </c>
      <c r="H7919" t="s">
        <v>45</v>
      </c>
      <c r="I7919" t="s">
        <v>99</v>
      </c>
      <c r="J7919" s="3" t="s">
        <v>25551</v>
      </c>
      <c r="K7919" t="s">
        <v>62</v>
      </c>
      <c r="M7919" t="s">
        <v>143</v>
      </c>
      <c r="N7919" t="s">
        <v>83</v>
      </c>
      <c r="R7919" t="str">
        <f t="shared" ca="1" si="123"/>
        <v>Aisha</v>
      </c>
      <c r="S7919" t="str">
        <f>IFERROR(TEXT(DATEVALUE(LEFT(Table1[[#This Row],[Date of Purchase]],10)), "MMMM"), TEXT(Table1[[#This Row],[Date of Purchase]], "MMMM"))</f>
        <v>April</v>
      </c>
      <c r="T7919" t="str">
        <f>IF(OR(
  AND(Table1[[#This Row],[Ticket Priority]]="Critical", Table1[[#This Row],[Ticket Status]]&lt;&gt;"Closed"),
  AND(Table1[[#This Row],[Ticket Priority]]="High", Table1[[#This Row],[Ticket Status]]="Open")
), "Yes", "No")</f>
        <v>No</v>
      </c>
      <c r="U7919" s="4" t="str">
        <f>IF(Table1[[#This Row],[Ticket Status]]="Closed","Yes","No")</f>
        <v>No</v>
      </c>
      <c r="V7919" s="4" t="str">
        <f>IF(Table1[[#This Row],[Ticket Status]]="Pending Customer Response","Yes","No")</f>
        <v>No</v>
      </c>
      <c r="W7919" s="5">
        <f ca="1">COUNTIFS(Table1[Agent_name],Table1[[#This Row],[Agent_name]],Table1[Month],Table1[[#This Row],[Month]])/160</f>
        <v>0.81874999999999998</v>
      </c>
    </row>
    <row r="7920" spans="1:23" x14ac:dyDescent="0.25">
      <c r="A7920">
        <v>7919</v>
      </c>
      <c r="B7920" t="s">
        <v>25552</v>
      </c>
      <c r="C7920" t="s">
        <v>25553</v>
      </c>
      <c r="D7920">
        <v>52</v>
      </c>
      <c r="E7920" t="s">
        <v>58</v>
      </c>
      <c r="F7920" t="s">
        <v>157</v>
      </c>
      <c r="G7920" s="1">
        <v>44100</v>
      </c>
      <c r="H7920" t="s">
        <v>66</v>
      </c>
      <c r="I7920" t="s">
        <v>46</v>
      </c>
      <c r="J7920" s="3" t="s">
        <v>25554</v>
      </c>
      <c r="K7920" t="s">
        <v>39</v>
      </c>
      <c r="L7920" t="s">
        <v>25555</v>
      </c>
      <c r="M7920" t="s">
        <v>143</v>
      </c>
      <c r="N7920" t="s">
        <v>55</v>
      </c>
      <c r="O7920" s="2">
        <v>45078.597650462965</v>
      </c>
      <c r="P7920" s="2">
        <v>45078.858067129629</v>
      </c>
      <c r="Q7920">
        <v>3</v>
      </c>
      <c r="R7920" t="str">
        <f t="shared" ca="1" si="123"/>
        <v>Mohit</v>
      </c>
      <c r="S7920" t="str">
        <f>IFERROR(TEXT(DATEVALUE(LEFT(Table1[[#This Row],[Date of Purchase]],10)), "MMMM"), TEXT(Table1[[#This Row],[Date of Purchase]], "MMMM"))</f>
        <v>September</v>
      </c>
      <c r="T7920" t="str">
        <f>IF(OR(
  AND(Table1[[#This Row],[Ticket Priority]]="Critical", Table1[[#This Row],[Ticket Status]]&lt;&gt;"Closed"),
  AND(Table1[[#This Row],[Ticket Priority]]="High", Table1[[#This Row],[Ticket Status]]="Open")
), "Yes", "No")</f>
        <v>No</v>
      </c>
      <c r="U7920" s="4" t="str">
        <f>IF(Table1[[#This Row],[Ticket Status]]="Closed","Yes","No")</f>
        <v>Yes</v>
      </c>
      <c r="V7920" s="4" t="str">
        <f>IF(Table1[[#This Row],[Ticket Status]]="Pending Customer Response","Yes","No")</f>
        <v>No</v>
      </c>
      <c r="W7920" s="5">
        <f ca="1">COUNTIFS(Table1[Agent_name],Table1[[#This Row],[Agent_name]],Table1[Month],Table1[[#This Row],[Month]])/160</f>
        <v>0.38124999999999998</v>
      </c>
    </row>
    <row r="7921" spans="1:23" x14ac:dyDescent="0.25">
      <c r="A7921">
        <v>7920</v>
      </c>
      <c r="B7921" t="s">
        <v>25556</v>
      </c>
      <c r="C7921" t="s">
        <v>25557</v>
      </c>
      <c r="D7921">
        <v>60</v>
      </c>
      <c r="E7921" t="s">
        <v>19</v>
      </c>
      <c r="F7921" t="s">
        <v>51</v>
      </c>
      <c r="G7921" s="1">
        <v>44452</v>
      </c>
      <c r="H7921" t="s">
        <v>21</v>
      </c>
      <c r="I7921" t="s">
        <v>93</v>
      </c>
      <c r="J7921" s="3" t="s">
        <v>25558</v>
      </c>
      <c r="K7921" t="s">
        <v>39</v>
      </c>
      <c r="L7921" t="s">
        <v>25559</v>
      </c>
      <c r="M7921" t="s">
        <v>41</v>
      </c>
      <c r="N7921" t="s">
        <v>55</v>
      </c>
      <c r="O7921" s="2">
        <v>45078.46503472222</v>
      </c>
      <c r="P7921" s="2">
        <v>45078.559479166666</v>
      </c>
      <c r="Q7921">
        <v>5</v>
      </c>
      <c r="R7921" t="str">
        <f t="shared" ca="1" si="123"/>
        <v>Mohit</v>
      </c>
      <c r="S7921" t="str">
        <f>IFERROR(TEXT(DATEVALUE(LEFT(Table1[[#This Row],[Date of Purchase]],10)), "MMMM"), TEXT(Table1[[#This Row],[Date of Purchase]], "MMMM"))</f>
        <v>September</v>
      </c>
      <c r="T7921" t="str">
        <f>IF(OR(
  AND(Table1[[#This Row],[Ticket Priority]]="Critical", Table1[[#This Row],[Ticket Status]]&lt;&gt;"Closed"),
  AND(Table1[[#This Row],[Ticket Priority]]="High", Table1[[#This Row],[Ticket Status]]="Open")
), "Yes", "No")</f>
        <v>No</v>
      </c>
      <c r="U7921" s="4" t="str">
        <f>IF(Table1[[#This Row],[Ticket Status]]="Closed","Yes","No")</f>
        <v>Yes</v>
      </c>
      <c r="V7921" s="4" t="str">
        <f>IF(Table1[[#This Row],[Ticket Status]]="Pending Customer Response","Yes","No")</f>
        <v>No</v>
      </c>
      <c r="W7921" s="5">
        <f ca="1">COUNTIFS(Table1[Agent_name],Table1[[#This Row],[Agent_name]],Table1[Month],Table1[[#This Row],[Month]])/160</f>
        <v>0.38124999999999998</v>
      </c>
    </row>
    <row r="7922" spans="1:23" x14ac:dyDescent="0.25">
      <c r="A7922">
        <v>7921</v>
      </c>
      <c r="B7922" t="s">
        <v>25560</v>
      </c>
      <c r="C7922" t="s">
        <v>25561</v>
      </c>
      <c r="D7922">
        <v>21</v>
      </c>
      <c r="E7922" t="s">
        <v>19</v>
      </c>
      <c r="F7922" t="s">
        <v>699</v>
      </c>
      <c r="G7922" s="1">
        <v>44203</v>
      </c>
      <c r="H7922" t="s">
        <v>21</v>
      </c>
      <c r="I7922" t="s">
        <v>113</v>
      </c>
      <c r="J7922" s="3" t="s">
        <v>25562</v>
      </c>
      <c r="K7922" t="s">
        <v>39</v>
      </c>
      <c r="L7922" t="s">
        <v>25563</v>
      </c>
      <c r="M7922" t="s">
        <v>25</v>
      </c>
      <c r="N7922" t="s">
        <v>33</v>
      </c>
      <c r="O7922" s="2">
        <v>45078.859479166669</v>
      </c>
      <c r="P7922" s="2">
        <v>45078.266423611109</v>
      </c>
      <c r="Q7922">
        <v>4</v>
      </c>
      <c r="R7922" t="str">
        <f t="shared" ca="1" si="123"/>
        <v>Divya</v>
      </c>
      <c r="S7922" t="str">
        <f>IFERROR(TEXT(DATEVALUE(LEFT(Table1[[#This Row],[Date of Purchase]],10)), "MMMM"), TEXT(Table1[[#This Row],[Date of Purchase]], "MMMM"))</f>
        <v>January</v>
      </c>
      <c r="T7922" t="str">
        <f>IF(OR(
  AND(Table1[[#This Row],[Ticket Priority]]="Critical", Table1[[#This Row],[Ticket Status]]&lt;&gt;"Closed"),
  AND(Table1[[#This Row],[Ticket Priority]]="High", Table1[[#This Row],[Ticket Status]]="Open")
), "Yes", "No")</f>
        <v>No</v>
      </c>
      <c r="U7922" s="4" t="str">
        <f>IF(Table1[[#This Row],[Ticket Status]]="Closed","Yes","No")</f>
        <v>Yes</v>
      </c>
      <c r="V7922" s="4" t="str">
        <f>IF(Table1[[#This Row],[Ticket Status]]="Pending Customer Response","Yes","No")</f>
        <v>No</v>
      </c>
      <c r="W7922" s="5">
        <f ca="1">COUNTIFS(Table1[Agent_name],Table1[[#This Row],[Agent_name]],Table1[Month],Table1[[#This Row],[Month]])/160</f>
        <v>0.25624999999999998</v>
      </c>
    </row>
    <row r="7923" spans="1:23" x14ac:dyDescent="0.25">
      <c r="A7923">
        <v>7922</v>
      </c>
      <c r="B7923" t="s">
        <v>25564</v>
      </c>
      <c r="C7923" t="s">
        <v>25565</v>
      </c>
      <c r="D7923">
        <v>45</v>
      </c>
      <c r="E7923" t="s">
        <v>19</v>
      </c>
      <c r="F7923" t="s">
        <v>456</v>
      </c>
      <c r="G7923" s="1">
        <v>44401</v>
      </c>
      <c r="H7923" t="s">
        <v>66</v>
      </c>
      <c r="I7923" t="s">
        <v>141</v>
      </c>
      <c r="J7923" s="3" t="s">
        <v>25566</v>
      </c>
      <c r="K7923" t="s">
        <v>62</v>
      </c>
      <c r="M7923" t="s">
        <v>89</v>
      </c>
      <c r="N7923" t="s">
        <v>55</v>
      </c>
      <c r="R7923" t="str">
        <f t="shared" ca="1" si="123"/>
        <v>Priya</v>
      </c>
      <c r="S7923" t="str">
        <f>IFERROR(TEXT(DATEVALUE(LEFT(Table1[[#This Row],[Date of Purchase]],10)), "MMMM"), TEXT(Table1[[#This Row],[Date of Purchase]], "MMMM"))</f>
        <v>July</v>
      </c>
      <c r="T7923" t="str">
        <f>IF(OR(
  AND(Table1[[#This Row],[Ticket Priority]]="Critical", Table1[[#This Row],[Ticket Status]]&lt;&gt;"Closed"),
  AND(Table1[[#This Row],[Ticket Priority]]="High", Table1[[#This Row],[Ticket Status]]="Open")
), "Yes", "No")</f>
        <v>Yes</v>
      </c>
      <c r="U7923" s="4" t="str">
        <f>IF(Table1[[#This Row],[Ticket Status]]="Closed","Yes","No")</f>
        <v>No</v>
      </c>
      <c r="V7923" s="4" t="str">
        <f>IF(Table1[[#This Row],[Ticket Status]]="Pending Customer Response","Yes","No")</f>
        <v>No</v>
      </c>
      <c r="W7923" s="5">
        <f ca="1">COUNTIFS(Table1[Agent_name],Table1[[#This Row],[Agent_name]],Table1[Month],Table1[[#This Row],[Month]])/160</f>
        <v>0.45</v>
      </c>
    </row>
    <row r="7924" spans="1:23" x14ac:dyDescent="0.25">
      <c r="A7924">
        <v>7923</v>
      </c>
      <c r="B7924" t="s">
        <v>25567</v>
      </c>
      <c r="C7924" t="s">
        <v>25568</v>
      </c>
      <c r="D7924">
        <v>25</v>
      </c>
      <c r="E7924" t="s">
        <v>19</v>
      </c>
      <c r="F7924" t="s">
        <v>211</v>
      </c>
      <c r="G7924" s="1">
        <v>44305</v>
      </c>
      <c r="H7924" t="s">
        <v>59</v>
      </c>
      <c r="I7924" t="s">
        <v>141</v>
      </c>
      <c r="J7924" s="3" t="s">
        <v>25569</v>
      </c>
      <c r="K7924" t="s">
        <v>39</v>
      </c>
      <c r="L7924" t="s">
        <v>25570</v>
      </c>
      <c r="M7924" t="s">
        <v>41</v>
      </c>
      <c r="N7924" t="s">
        <v>55</v>
      </c>
      <c r="O7924" s="2">
        <v>45078.035208333335</v>
      </c>
      <c r="P7924" s="2">
        <v>45078.651180555556</v>
      </c>
      <c r="Q7924">
        <v>1</v>
      </c>
      <c r="R7924" t="str">
        <f t="shared" ca="1" si="123"/>
        <v>Neha</v>
      </c>
      <c r="S7924" t="str">
        <f>IFERROR(TEXT(DATEVALUE(LEFT(Table1[[#This Row],[Date of Purchase]],10)), "MMMM"), TEXT(Table1[[#This Row],[Date of Purchase]], "MMMM"))</f>
        <v>April</v>
      </c>
      <c r="T7924" t="str">
        <f>IF(OR(
  AND(Table1[[#This Row],[Ticket Priority]]="Critical", Table1[[#This Row],[Ticket Status]]&lt;&gt;"Closed"),
  AND(Table1[[#This Row],[Ticket Priority]]="High", Table1[[#This Row],[Ticket Status]]="Open")
), "Yes", "No")</f>
        <v>No</v>
      </c>
      <c r="U7924" s="4" t="str">
        <f>IF(Table1[[#This Row],[Ticket Status]]="Closed","Yes","No")</f>
        <v>Yes</v>
      </c>
      <c r="V7924" s="4" t="str">
        <f>IF(Table1[[#This Row],[Ticket Status]]="Pending Customer Response","Yes","No")</f>
        <v>No</v>
      </c>
      <c r="W7924" s="5">
        <f ca="1">COUNTIFS(Table1[Agent_name],Table1[[#This Row],[Agent_name]],Table1[Month],Table1[[#This Row],[Month]])/160</f>
        <v>0.28749999999999998</v>
      </c>
    </row>
    <row r="7925" spans="1:23" x14ac:dyDescent="0.25">
      <c r="A7925">
        <v>7924</v>
      </c>
      <c r="B7925" t="s">
        <v>25571</v>
      </c>
      <c r="C7925" t="s">
        <v>25572</v>
      </c>
      <c r="D7925">
        <v>31</v>
      </c>
      <c r="E7925" t="s">
        <v>29</v>
      </c>
      <c r="F7925" t="s">
        <v>421</v>
      </c>
      <c r="G7925" s="1">
        <v>44196</v>
      </c>
      <c r="H7925" t="s">
        <v>59</v>
      </c>
      <c r="I7925" t="s">
        <v>52</v>
      </c>
      <c r="J7925" s="3" t="s">
        <v>25573</v>
      </c>
      <c r="K7925" t="s">
        <v>24</v>
      </c>
      <c r="M7925" t="s">
        <v>89</v>
      </c>
      <c r="N7925" t="s">
        <v>55</v>
      </c>
      <c r="O7925" s="2">
        <v>45078.094247685185</v>
      </c>
      <c r="R7925" t="str">
        <f t="shared" ca="1" si="123"/>
        <v>Ravi</v>
      </c>
      <c r="S7925" t="str">
        <f>IFERROR(TEXT(DATEVALUE(LEFT(Table1[[#This Row],[Date of Purchase]],10)), "MMMM"), TEXT(Table1[[#This Row],[Date of Purchase]], "MMMM"))</f>
        <v>December</v>
      </c>
      <c r="T7925" t="str">
        <f>IF(OR(
  AND(Table1[[#This Row],[Ticket Priority]]="Critical", Table1[[#This Row],[Ticket Status]]&lt;&gt;"Closed"),
  AND(Table1[[#This Row],[Ticket Priority]]="High", Table1[[#This Row],[Ticket Status]]="Open")
), "Yes", "No")</f>
        <v>No</v>
      </c>
      <c r="U7925" s="4" t="str">
        <f>IF(Table1[[#This Row],[Ticket Status]]="Closed","Yes","No")</f>
        <v>No</v>
      </c>
      <c r="V7925" s="4" t="str">
        <f>IF(Table1[[#This Row],[Ticket Status]]="Pending Customer Response","Yes","No")</f>
        <v>Yes</v>
      </c>
      <c r="W7925" s="5">
        <f ca="1">COUNTIFS(Table1[Agent_name],Table1[[#This Row],[Agent_name]],Table1[Month],Table1[[#This Row],[Month]])/160</f>
        <v>0.66249999999999998</v>
      </c>
    </row>
    <row r="7926" spans="1:23" x14ac:dyDescent="0.25">
      <c r="A7926">
        <v>7925</v>
      </c>
      <c r="B7926" t="s">
        <v>25574</v>
      </c>
      <c r="C7926" t="s">
        <v>25575</v>
      </c>
      <c r="D7926">
        <v>42</v>
      </c>
      <c r="E7926" t="s">
        <v>58</v>
      </c>
      <c r="F7926" t="s">
        <v>76</v>
      </c>
      <c r="G7926" s="1">
        <v>43955</v>
      </c>
      <c r="H7926" t="s">
        <v>59</v>
      </c>
      <c r="I7926" t="s">
        <v>150</v>
      </c>
      <c r="J7926" s="3" t="s">
        <v>25576</v>
      </c>
      <c r="K7926" t="s">
        <v>39</v>
      </c>
      <c r="L7926" t="s">
        <v>25577</v>
      </c>
      <c r="M7926" t="s">
        <v>89</v>
      </c>
      <c r="N7926" t="s">
        <v>55</v>
      </c>
      <c r="O7926" s="2">
        <v>45078.365104166667</v>
      </c>
      <c r="P7926" s="2">
        <v>45078.908159722225</v>
      </c>
      <c r="Q7926">
        <v>3</v>
      </c>
      <c r="R7926" t="str">
        <f t="shared" ca="1" si="123"/>
        <v>Aisha</v>
      </c>
      <c r="S7926" t="str">
        <f>IFERROR(TEXT(DATEVALUE(LEFT(Table1[[#This Row],[Date of Purchase]],10)), "MMMM"), TEXT(Table1[[#This Row],[Date of Purchase]], "MMMM"))</f>
        <v>May</v>
      </c>
      <c r="T7926" t="str">
        <f>IF(OR(
  AND(Table1[[#This Row],[Ticket Priority]]="Critical", Table1[[#This Row],[Ticket Status]]&lt;&gt;"Closed"),
  AND(Table1[[#This Row],[Ticket Priority]]="High", Table1[[#This Row],[Ticket Status]]="Open")
), "Yes", "No")</f>
        <v>No</v>
      </c>
      <c r="U7926" s="4" t="str">
        <f>IF(Table1[[#This Row],[Ticket Status]]="Closed","Yes","No")</f>
        <v>Yes</v>
      </c>
      <c r="V7926" s="4" t="str">
        <f>IF(Table1[[#This Row],[Ticket Status]]="Pending Customer Response","Yes","No")</f>
        <v>No</v>
      </c>
      <c r="W7926" s="5">
        <f ca="1">COUNTIFS(Table1[Agent_name],Table1[[#This Row],[Agent_name]],Table1[Month],Table1[[#This Row],[Month]])/160</f>
        <v>0.93125000000000002</v>
      </c>
    </row>
    <row r="7927" spans="1:23" x14ac:dyDescent="0.25">
      <c r="A7927">
        <v>7926</v>
      </c>
      <c r="B7927" t="s">
        <v>25578</v>
      </c>
      <c r="C7927" t="s">
        <v>25579</v>
      </c>
      <c r="D7927">
        <v>67</v>
      </c>
      <c r="E7927" t="s">
        <v>19</v>
      </c>
      <c r="F7927" t="s">
        <v>129</v>
      </c>
      <c r="G7927" s="1">
        <v>44102</v>
      </c>
      <c r="H7927" t="s">
        <v>59</v>
      </c>
      <c r="I7927" t="s">
        <v>60</v>
      </c>
      <c r="J7927" s="3" t="s">
        <v>25580</v>
      </c>
      <c r="K7927" t="s">
        <v>39</v>
      </c>
      <c r="L7927" t="s">
        <v>25581</v>
      </c>
      <c r="M7927" t="s">
        <v>41</v>
      </c>
      <c r="N7927" t="s">
        <v>55</v>
      </c>
      <c r="O7927" s="2">
        <v>45078.836655092593</v>
      </c>
      <c r="P7927" s="2">
        <v>45078.713043981479</v>
      </c>
      <c r="Q7927">
        <v>3</v>
      </c>
      <c r="R7927" t="str">
        <f t="shared" ca="1" si="123"/>
        <v>Aisha</v>
      </c>
      <c r="S7927" t="str">
        <f>IFERROR(TEXT(DATEVALUE(LEFT(Table1[[#This Row],[Date of Purchase]],10)), "MMMM"), TEXT(Table1[[#This Row],[Date of Purchase]], "MMMM"))</f>
        <v>September</v>
      </c>
      <c r="T7927" t="str">
        <f>IF(OR(
  AND(Table1[[#This Row],[Ticket Priority]]="Critical", Table1[[#This Row],[Ticket Status]]&lt;&gt;"Closed"),
  AND(Table1[[#This Row],[Ticket Priority]]="High", Table1[[#This Row],[Ticket Status]]="Open")
), "Yes", "No")</f>
        <v>No</v>
      </c>
      <c r="U7927" s="4" t="str">
        <f>IF(Table1[[#This Row],[Ticket Status]]="Closed","Yes","No")</f>
        <v>Yes</v>
      </c>
      <c r="V7927" s="4" t="str">
        <f>IF(Table1[[#This Row],[Ticket Status]]="Pending Customer Response","Yes","No")</f>
        <v>No</v>
      </c>
      <c r="W7927" s="5">
        <f ca="1">COUNTIFS(Table1[Agent_name],Table1[[#This Row],[Agent_name]],Table1[Month],Table1[[#This Row],[Month]])/160</f>
        <v>0.86250000000000004</v>
      </c>
    </row>
    <row r="7928" spans="1:23" x14ac:dyDescent="0.25">
      <c r="A7928">
        <v>7927</v>
      </c>
      <c r="B7928" t="s">
        <v>25582</v>
      </c>
      <c r="C7928" t="s">
        <v>25583</v>
      </c>
      <c r="D7928">
        <v>28</v>
      </c>
      <c r="E7928" t="s">
        <v>19</v>
      </c>
      <c r="F7928" t="s">
        <v>242</v>
      </c>
      <c r="G7928" s="1">
        <v>44551</v>
      </c>
      <c r="H7928" t="s">
        <v>59</v>
      </c>
      <c r="I7928" t="s">
        <v>93</v>
      </c>
      <c r="J7928" s="3" t="s">
        <v>25584</v>
      </c>
      <c r="K7928" t="s">
        <v>62</v>
      </c>
      <c r="M7928" t="s">
        <v>25</v>
      </c>
      <c r="N7928" t="s">
        <v>55</v>
      </c>
      <c r="R7928" t="str">
        <f t="shared" ca="1" si="123"/>
        <v>Rahul</v>
      </c>
      <c r="S7928" t="str">
        <f>IFERROR(TEXT(DATEVALUE(LEFT(Table1[[#This Row],[Date of Purchase]],10)), "MMMM"), TEXT(Table1[[#This Row],[Date of Purchase]], "MMMM"))</f>
        <v>December</v>
      </c>
      <c r="T7928" t="str">
        <f>IF(OR(
  AND(Table1[[#This Row],[Ticket Priority]]="Critical", Table1[[#This Row],[Ticket Status]]&lt;&gt;"Closed"),
  AND(Table1[[#This Row],[Ticket Priority]]="High", Table1[[#This Row],[Ticket Status]]="Open")
), "Yes", "No")</f>
        <v>Yes</v>
      </c>
      <c r="U7928" s="4" t="str">
        <f>IF(Table1[[#This Row],[Ticket Status]]="Closed","Yes","No")</f>
        <v>No</v>
      </c>
      <c r="V7928" s="4" t="str">
        <f>IF(Table1[[#This Row],[Ticket Status]]="Pending Customer Response","Yes","No")</f>
        <v>No</v>
      </c>
      <c r="W7928" s="5">
        <f ca="1">COUNTIFS(Table1[Agent_name],Table1[[#This Row],[Agent_name]],Table1[Month],Table1[[#This Row],[Month]])/160</f>
        <v>0.23125000000000001</v>
      </c>
    </row>
    <row r="7929" spans="1:23" x14ac:dyDescent="0.25">
      <c r="A7929">
        <v>7928</v>
      </c>
      <c r="B7929" t="s">
        <v>25585</v>
      </c>
      <c r="C7929" t="s">
        <v>25586</v>
      </c>
      <c r="D7929">
        <v>34</v>
      </c>
      <c r="E7929" t="s">
        <v>29</v>
      </c>
      <c r="F7929" t="s">
        <v>456</v>
      </c>
      <c r="G7929" s="1">
        <v>44149</v>
      </c>
      <c r="H7929" t="s">
        <v>21</v>
      </c>
      <c r="I7929" t="s">
        <v>177</v>
      </c>
      <c r="J7929" s="3" t="s">
        <v>25587</v>
      </c>
      <c r="K7929" t="s">
        <v>24</v>
      </c>
      <c r="M7929" t="s">
        <v>143</v>
      </c>
      <c r="N7929" t="s">
        <v>33</v>
      </c>
      <c r="O7929" s="2">
        <v>45078.955439814818</v>
      </c>
      <c r="R7929" t="str">
        <f t="shared" ca="1" si="123"/>
        <v>Aisha</v>
      </c>
      <c r="S7929" t="str">
        <f>IFERROR(TEXT(DATEVALUE(LEFT(Table1[[#This Row],[Date of Purchase]],10)), "MMMM"), TEXT(Table1[[#This Row],[Date of Purchase]], "MMMM"))</f>
        <v>November</v>
      </c>
      <c r="T7929" t="str">
        <f>IF(OR(
  AND(Table1[[#This Row],[Ticket Priority]]="Critical", Table1[[#This Row],[Ticket Status]]&lt;&gt;"Closed"),
  AND(Table1[[#This Row],[Ticket Priority]]="High", Table1[[#This Row],[Ticket Status]]="Open")
), "Yes", "No")</f>
        <v>No</v>
      </c>
      <c r="U7929" s="4" t="str">
        <f>IF(Table1[[#This Row],[Ticket Status]]="Closed","Yes","No")</f>
        <v>No</v>
      </c>
      <c r="V7929" s="4" t="str">
        <f>IF(Table1[[#This Row],[Ticket Status]]="Pending Customer Response","Yes","No")</f>
        <v>Yes</v>
      </c>
      <c r="W7929" s="5">
        <f ca="1">COUNTIFS(Table1[Agent_name],Table1[[#This Row],[Agent_name]],Table1[Month],Table1[[#This Row],[Month]])/160</f>
        <v>0.85624999999999996</v>
      </c>
    </row>
    <row r="7930" spans="1:23" x14ac:dyDescent="0.25">
      <c r="A7930">
        <v>7929</v>
      </c>
      <c r="B7930" t="s">
        <v>25588</v>
      </c>
      <c r="C7930" t="s">
        <v>25589</v>
      </c>
      <c r="D7930">
        <v>21</v>
      </c>
      <c r="E7930" t="s">
        <v>58</v>
      </c>
      <c r="F7930" t="s">
        <v>134</v>
      </c>
      <c r="G7930" s="1">
        <v>44232</v>
      </c>
      <c r="H7930" t="s">
        <v>21</v>
      </c>
      <c r="I7930" t="s">
        <v>37</v>
      </c>
      <c r="J7930" s="3" t="s">
        <v>25590</v>
      </c>
      <c r="K7930" t="s">
        <v>62</v>
      </c>
      <c r="M7930" t="s">
        <v>41</v>
      </c>
      <c r="N7930" t="s">
        <v>26</v>
      </c>
      <c r="R7930" t="str">
        <f t="shared" ca="1" si="123"/>
        <v>Sara</v>
      </c>
      <c r="S7930" t="str">
        <f>IFERROR(TEXT(DATEVALUE(LEFT(Table1[[#This Row],[Date of Purchase]],10)), "MMMM"), TEXT(Table1[[#This Row],[Date of Purchase]], "MMMM"))</f>
        <v>February</v>
      </c>
      <c r="T7930" t="str">
        <f>IF(OR(
  AND(Table1[[#This Row],[Ticket Priority]]="Critical", Table1[[#This Row],[Ticket Status]]&lt;&gt;"Closed"),
  AND(Table1[[#This Row],[Ticket Priority]]="High", Table1[[#This Row],[Ticket Status]]="Open")
), "Yes", "No")</f>
        <v>No</v>
      </c>
      <c r="U7930" s="4" t="str">
        <f>IF(Table1[[#This Row],[Ticket Status]]="Closed","Yes","No")</f>
        <v>No</v>
      </c>
      <c r="V7930" s="4" t="str">
        <f>IF(Table1[[#This Row],[Ticket Status]]="Pending Customer Response","Yes","No")</f>
        <v>No</v>
      </c>
      <c r="W7930" s="5">
        <f ca="1">COUNTIFS(Table1[Agent_name],Table1[[#This Row],[Agent_name]],Table1[Month],Table1[[#This Row],[Month]])/160</f>
        <v>0.65625</v>
      </c>
    </row>
    <row r="7931" spans="1:23" x14ac:dyDescent="0.25">
      <c r="A7931">
        <v>7930</v>
      </c>
      <c r="B7931" t="s">
        <v>25591</v>
      </c>
      <c r="C7931" t="s">
        <v>25592</v>
      </c>
      <c r="D7931">
        <v>62</v>
      </c>
      <c r="E7931" t="s">
        <v>58</v>
      </c>
      <c r="F7931" t="s">
        <v>125</v>
      </c>
      <c r="G7931" s="1">
        <v>44446</v>
      </c>
      <c r="H7931" t="s">
        <v>21</v>
      </c>
      <c r="I7931" t="s">
        <v>22</v>
      </c>
      <c r="J7931" s="3" t="s">
        <v>442</v>
      </c>
      <c r="K7931" t="s">
        <v>39</v>
      </c>
      <c r="L7931" t="s">
        <v>25593</v>
      </c>
      <c r="M7931" t="s">
        <v>41</v>
      </c>
      <c r="N7931" t="s">
        <v>83</v>
      </c>
      <c r="O7931" s="2">
        <v>45078.75545138889</v>
      </c>
      <c r="P7931" s="2">
        <v>45078.072118055556</v>
      </c>
      <c r="Q7931">
        <v>4</v>
      </c>
      <c r="R7931" t="str">
        <f t="shared" ca="1" si="123"/>
        <v>Neha</v>
      </c>
      <c r="S7931" t="str">
        <f>IFERROR(TEXT(DATEVALUE(LEFT(Table1[[#This Row],[Date of Purchase]],10)), "MMMM"), TEXT(Table1[[#This Row],[Date of Purchase]], "MMMM"))</f>
        <v>September</v>
      </c>
      <c r="T7931" t="str">
        <f>IF(OR(
  AND(Table1[[#This Row],[Ticket Priority]]="Critical", Table1[[#This Row],[Ticket Status]]&lt;&gt;"Closed"),
  AND(Table1[[#This Row],[Ticket Priority]]="High", Table1[[#This Row],[Ticket Status]]="Open")
), "Yes", "No")</f>
        <v>No</v>
      </c>
      <c r="U7931" s="4" t="str">
        <f>IF(Table1[[#This Row],[Ticket Status]]="Closed","Yes","No")</f>
        <v>Yes</v>
      </c>
      <c r="V7931" s="4" t="str">
        <f>IF(Table1[[#This Row],[Ticket Status]]="Pending Customer Response","Yes","No")</f>
        <v>No</v>
      </c>
      <c r="W7931" s="5">
        <f ca="1">COUNTIFS(Table1[Agent_name],Table1[[#This Row],[Agent_name]],Table1[Month],Table1[[#This Row],[Month]])/160</f>
        <v>0.21249999999999999</v>
      </c>
    </row>
    <row r="7932" spans="1:23" x14ac:dyDescent="0.25">
      <c r="A7932">
        <v>7931</v>
      </c>
      <c r="B7932" t="s">
        <v>25594</v>
      </c>
      <c r="C7932" t="s">
        <v>25595</v>
      </c>
      <c r="D7932">
        <v>35</v>
      </c>
      <c r="E7932" t="s">
        <v>58</v>
      </c>
      <c r="F7932" t="s">
        <v>397</v>
      </c>
      <c r="G7932" s="1">
        <v>44467</v>
      </c>
      <c r="H7932" t="s">
        <v>67</v>
      </c>
      <c r="I7932" t="s">
        <v>141</v>
      </c>
      <c r="J7932" s="3" t="s">
        <v>25596</v>
      </c>
      <c r="K7932" t="s">
        <v>62</v>
      </c>
      <c r="M7932" t="s">
        <v>143</v>
      </c>
      <c r="N7932" t="s">
        <v>55</v>
      </c>
      <c r="R7932" t="str">
        <f t="shared" ca="1" si="123"/>
        <v>Ravi</v>
      </c>
      <c r="S7932" t="str">
        <f>IFERROR(TEXT(DATEVALUE(LEFT(Table1[[#This Row],[Date of Purchase]],10)), "MMMM"), TEXT(Table1[[#This Row],[Date of Purchase]], "MMMM"))</f>
        <v>September</v>
      </c>
      <c r="T7932" t="str">
        <f>IF(OR(
  AND(Table1[[#This Row],[Ticket Priority]]="Critical", Table1[[#This Row],[Ticket Status]]&lt;&gt;"Closed"),
  AND(Table1[[#This Row],[Ticket Priority]]="High", Table1[[#This Row],[Ticket Status]]="Open")
), "Yes", "No")</f>
        <v>No</v>
      </c>
      <c r="U7932" s="4" t="str">
        <f>IF(Table1[[#This Row],[Ticket Status]]="Closed","Yes","No")</f>
        <v>No</v>
      </c>
      <c r="V7932" s="4" t="str">
        <f>IF(Table1[[#This Row],[Ticket Status]]="Pending Customer Response","Yes","No")</f>
        <v>No</v>
      </c>
      <c r="W7932" s="5">
        <f ca="1">COUNTIFS(Table1[Agent_name],Table1[[#This Row],[Agent_name]],Table1[Month],Table1[[#This Row],[Month]])/160</f>
        <v>0.64375000000000004</v>
      </c>
    </row>
    <row r="7933" spans="1:23" x14ac:dyDescent="0.25">
      <c r="A7933">
        <v>7932</v>
      </c>
      <c r="B7933" t="s">
        <v>25597</v>
      </c>
      <c r="C7933" t="s">
        <v>25598</v>
      </c>
      <c r="D7933">
        <v>68</v>
      </c>
      <c r="E7933" t="s">
        <v>19</v>
      </c>
      <c r="F7933" t="s">
        <v>485</v>
      </c>
      <c r="G7933" s="1">
        <v>44307</v>
      </c>
      <c r="H7933" t="s">
        <v>21</v>
      </c>
      <c r="I7933" t="s">
        <v>113</v>
      </c>
      <c r="J7933" s="3" t="s">
        <v>25599</v>
      </c>
      <c r="K7933" t="s">
        <v>24</v>
      </c>
      <c r="M7933" t="s">
        <v>143</v>
      </c>
      <c r="N7933" t="s">
        <v>55</v>
      </c>
      <c r="O7933" s="2">
        <v>45078.83048611111</v>
      </c>
      <c r="R7933" t="str">
        <f t="shared" ca="1" si="123"/>
        <v>Arjun</v>
      </c>
      <c r="S7933" t="str">
        <f>IFERROR(TEXT(DATEVALUE(LEFT(Table1[[#This Row],[Date of Purchase]],10)), "MMMM"), TEXT(Table1[[#This Row],[Date of Purchase]], "MMMM"))</f>
        <v>April</v>
      </c>
      <c r="T7933" t="str">
        <f>IF(OR(
  AND(Table1[[#This Row],[Ticket Priority]]="Critical", Table1[[#This Row],[Ticket Status]]&lt;&gt;"Closed"),
  AND(Table1[[#This Row],[Ticket Priority]]="High", Table1[[#This Row],[Ticket Status]]="Open")
), "Yes", "No")</f>
        <v>No</v>
      </c>
      <c r="U7933" s="4" t="str">
        <f>IF(Table1[[#This Row],[Ticket Status]]="Closed","Yes","No")</f>
        <v>No</v>
      </c>
      <c r="V7933" s="4" t="str">
        <f>IF(Table1[[#This Row],[Ticket Status]]="Pending Customer Response","Yes","No")</f>
        <v>Yes</v>
      </c>
      <c r="W7933" s="5">
        <f ca="1">COUNTIFS(Table1[Agent_name],Table1[[#This Row],[Agent_name]],Table1[Month],Table1[[#This Row],[Month]])/160</f>
        <v>0.18124999999999999</v>
      </c>
    </row>
    <row r="7934" spans="1:23" x14ac:dyDescent="0.25">
      <c r="A7934">
        <v>7933</v>
      </c>
      <c r="B7934" t="s">
        <v>25600</v>
      </c>
      <c r="C7934" t="s">
        <v>25601</v>
      </c>
      <c r="D7934">
        <v>47</v>
      </c>
      <c r="E7934" t="s">
        <v>19</v>
      </c>
      <c r="F7934" t="s">
        <v>242</v>
      </c>
      <c r="G7934" s="1">
        <v>43962</v>
      </c>
      <c r="H7934" t="s">
        <v>66</v>
      </c>
      <c r="I7934" t="s">
        <v>93</v>
      </c>
      <c r="J7934" s="3" t="s">
        <v>25602</v>
      </c>
      <c r="K7934" t="s">
        <v>24</v>
      </c>
      <c r="M7934" t="s">
        <v>25</v>
      </c>
      <c r="N7934" t="s">
        <v>33</v>
      </c>
      <c r="O7934" s="2">
        <v>45078.814525462964</v>
      </c>
      <c r="R7934" t="str">
        <f t="shared" ca="1" si="123"/>
        <v>Ravi</v>
      </c>
      <c r="S7934" t="str">
        <f>IFERROR(TEXT(DATEVALUE(LEFT(Table1[[#This Row],[Date of Purchase]],10)), "MMMM"), TEXT(Table1[[#This Row],[Date of Purchase]], "MMMM"))</f>
        <v>May</v>
      </c>
      <c r="T7934" t="str">
        <f>IF(OR(
  AND(Table1[[#This Row],[Ticket Priority]]="Critical", Table1[[#This Row],[Ticket Status]]&lt;&gt;"Closed"),
  AND(Table1[[#This Row],[Ticket Priority]]="High", Table1[[#This Row],[Ticket Status]]="Open")
), "Yes", "No")</f>
        <v>Yes</v>
      </c>
      <c r="U7934" s="4" t="str">
        <f>IF(Table1[[#This Row],[Ticket Status]]="Closed","Yes","No")</f>
        <v>No</v>
      </c>
      <c r="V7934" s="4" t="str">
        <f>IF(Table1[[#This Row],[Ticket Status]]="Pending Customer Response","Yes","No")</f>
        <v>Yes</v>
      </c>
      <c r="W7934" s="5">
        <f ca="1">COUNTIFS(Table1[Agent_name],Table1[[#This Row],[Agent_name]],Table1[Month],Table1[[#This Row],[Month]])/160</f>
        <v>0.67500000000000004</v>
      </c>
    </row>
    <row r="7935" spans="1:23" x14ac:dyDescent="0.25">
      <c r="A7935">
        <v>7934</v>
      </c>
      <c r="B7935" t="s">
        <v>25603</v>
      </c>
      <c r="C7935" t="s">
        <v>25604</v>
      </c>
      <c r="D7935">
        <v>40</v>
      </c>
      <c r="E7935" t="s">
        <v>58</v>
      </c>
      <c r="F7935" t="s">
        <v>149</v>
      </c>
      <c r="G7935" s="1">
        <v>44307</v>
      </c>
      <c r="H7935" t="s">
        <v>59</v>
      </c>
      <c r="I7935" t="s">
        <v>99</v>
      </c>
      <c r="J7935" s="3" t="s">
        <v>25605</v>
      </c>
      <c r="K7935" t="s">
        <v>24</v>
      </c>
      <c r="M7935" t="s">
        <v>143</v>
      </c>
      <c r="N7935" t="s">
        <v>26</v>
      </c>
      <c r="O7935" s="2">
        <v>45078.195798611108</v>
      </c>
      <c r="R7935" t="str">
        <f t="shared" ca="1" si="123"/>
        <v>Sara</v>
      </c>
      <c r="S7935" t="str">
        <f>IFERROR(TEXT(DATEVALUE(LEFT(Table1[[#This Row],[Date of Purchase]],10)), "MMMM"), TEXT(Table1[[#This Row],[Date of Purchase]], "MMMM"))</f>
        <v>April</v>
      </c>
      <c r="T7935" t="str">
        <f>IF(OR(
  AND(Table1[[#This Row],[Ticket Priority]]="Critical", Table1[[#This Row],[Ticket Status]]&lt;&gt;"Closed"),
  AND(Table1[[#This Row],[Ticket Priority]]="High", Table1[[#This Row],[Ticket Status]]="Open")
), "Yes", "No")</f>
        <v>No</v>
      </c>
      <c r="U7935" s="4" t="str">
        <f>IF(Table1[[#This Row],[Ticket Status]]="Closed","Yes","No")</f>
        <v>No</v>
      </c>
      <c r="V7935" s="4" t="str">
        <f>IF(Table1[[#This Row],[Ticket Status]]="Pending Customer Response","Yes","No")</f>
        <v>Yes</v>
      </c>
      <c r="W7935" s="5">
        <f ca="1">COUNTIFS(Table1[Agent_name],Table1[[#This Row],[Agent_name]],Table1[Month],Table1[[#This Row],[Month]])/160</f>
        <v>0.75624999999999998</v>
      </c>
    </row>
    <row r="7936" spans="1:23" x14ac:dyDescent="0.25">
      <c r="A7936">
        <v>7935</v>
      </c>
      <c r="B7936" t="s">
        <v>25606</v>
      </c>
      <c r="C7936" t="s">
        <v>25607</v>
      </c>
      <c r="D7936">
        <v>33</v>
      </c>
      <c r="E7936" t="s">
        <v>19</v>
      </c>
      <c r="F7936" t="s">
        <v>202</v>
      </c>
      <c r="G7936" s="1">
        <v>44399</v>
      </c>
      <c r="H7936" t="s">
        <v>59</v>
      </c>
      <c r="I7936" t="s">
        <v>99</v>
      </c>
      <c r="J7936" s="3" t="s">
        <v>25608</v>
      </c>
      <c r="K7936" t="s">
        <v>39</v>
      </c>
      <c r="L7936" t="s">
        <v>25609</v>
      </c>
      <c r="M7936" t="s">
        <v>25</v>
      </c>
      <c r="N7936" t="s">
        <v>55</v>
      </c>
      <c r="O7936" s="2">
        <v>45078.79928240741</v>
      </c>
      <c r="P7936" s="2">
        <v>45078.530532407407</v>
      </c>
      <c r="Q7936">
        <v>2</v>
      </c>
      <c r="R7936" t="str">
        <f t="shared" ca="1" si="123"/>
        <v>Divya</v>
      </c>
      <c r="S7936" t="str">
        <f>IFERROR(TEXT(DATEVALUE(LEFT(Table1[[#This Row],[Date of Purchase]],10)), "MMMM"), TEXT(Table1[[#This Row],[Date of Purchase]], "MMMM"))</f>
        <v>July</v>
      </c>
      <c r="T7936" t="str">
        <f>IF(OR(
  AND(Table1[[#This Row],[Ticket Priority]]="Critical", Table1[[#This Row],[Ticket Status]]&lt;&gt;"Closed"),
  AND(Table1[[#This Row],[Ticket Priority]]="High", Table1[[#This Row],[Ticket Status]]="Open")
), "Yes", "No")</f>
        <v>No</v>
      </c>
      <c r="U7936" s="4" t="str">
        <f>IF(Table1[[#This Row],[Ticket Status]]="Closed","Yes","No")</f>
        <v>Yes</v>
      </c>
      <c r="V7936" s="4" t="str">
        <f>IF(Table1[[#This Row],[Ticket Status]]="Pending Customer Response","Yes","No")</f>
        <v>No</v>
      </c>
      <c r="W7936" s="5">
        <f ca="1">COUNTIFS(Table1[Agent_name],Table1[[#This Row],[Agent_name]],Table1[Month],Table1[[#This Row],[Month]])/160</f>
        <v>0.25</v>
      </c>
    </row>
    <row r="7937" spans="1:23" x14ac:dyDescent="0.25">
      <c r="A7937">
        <v>7936</v>
      </c>
      <c r="B7937" t="s">
        <v>25610</v>
      </c>
      <c r="C7937" t="s">
        <v>6813</v>
      </c>
      <c r="D7937">
        <v>54</v>
      </c>
      <c r="E7937" t="s">
        <v>58</v>
      </c>
      <c r="F7937" t="s">
        <v>76</v>
      </c>
      <c r="G7937" s="1">
        <v>44071</v>
      </c>
      <c r="H7937" t="s">
        <v>67</v>
      </c>
      <c r="I7937" t="s">
        <v>177</v>
      </c>
      <c r="J7937" s="3" t="s">
        <v>25611</v>
      </c>
      <c r="K7937" t="s">
        <v>62</v>
      </c>
      <c r="M7937" t="s">
        <v>143</v>
      </c>
      <c r="N7937" t="s">
        <v>33</v>
      </c>
      <c r="R7937" t="str">
        <f t="shared" ca="1" si="123"/>
        <v>Sara</v>
      </c>
      <c r="S7937" t="str">
        <f>IFERROR(TEXT(DATEVALUE(LEFT(Table1[[#This Row],[Date of Purchase]],10)), "MMMM"), TEXT(Table1[[#This Row],[Date of Purchase]], "MMMM"))</f>
        <v>August</v>
      </c>
      <c r="T7937" t="str">
        <f>IF(OR(
  AND(Table1[[#This Row],[Ticket Priority]]="Critical", Table1[[#This Row],[Ticket Status]]&lt;&gt;"Closed"),
  AND(Table1[[#This Row],[Ticket Priority]]="High", Table1[[#This Row],[Ticket Status]]="Open")
), "Yes", "No")</f>
        <v>No</v>
      </c>
      <c r="U7937" s="4" t="str">
        <f>IF(Table1[[#This Row],[Ticket Status]]="Closed","Yes","No")</f>
        <v>No</v>
      </c>
      <c r="V7937" s="4" t="str">
        <f>IF(Table1[[#This Row],[Ticket Status]]="Pending Customer Response","Yes","No")</f>
        <v>No</v>
      </c>
      <c r="W7937" s="5">
        <f ca="1">COUNTIFS(Table1[Agent_name],Table1[[#This Row],[Agent_name]],Table1[Month],Table1[[#This Row],[Month]])/160</f>
        <v>0.8</v>
      </c>
    </row>
    <row r="7938" spans="1:23" x14ac:dyDescent="0.25">
      <c r="A7938">
        <v>7937</v>
      </c>
      <c r="B7938" t="s">
        <v>25612</v>
      </c>
      <c r="C7938" t="s">
        <v>25613</v>
      </c>
      <c r="D7938">
        <v>56</v>
      </c>
      <c r="E7938" t="s">
        <v>29</v>
      </c>
      <c r="F7938" t="s">
        <v>421</v>
      </c>
      <c r="G7938" s="1">
        <v>44470</v>
      </c>
      <c r="H7938" t="s">
        <v>21</v>
      </c>
      <c r="I7938" t="s">
        <v>99</v>
      </c>
      <c r="J7938" s="3" t="s">
        <v>25614</v>
      </c>
      <c r="K7938" t="s">
        <v>62</v>
      </c>
      <c r="M7938" t="s">
        <v>41</v>
      </c>
      <c r="N7938" t="s">
        <v>26</v>
      </c>
      <c r="R7938" t="str">
        <f t="shared" ref="R7938:R8001" ca="1" si="124">CHOOSE(
RANDBETWEEN(1,20),
"Aisha","Aisha","Aisha","Aisha",
"Ravi","Ravi","Ravi",
"Sara","Sara","Sara",
"Mohit","Mohit",
"Priya","Priya",
"Arjun",
"Neha","Rahul","Divya","Karan","Meera","Sanjay"
)</f>
        <v>Divya</v>
      </c>
      <c r="S7938" t="str">
        <f>IFERROR(TEXT(DATEVALUE(LEFT(Table1[[#This Row],[Date of Purchase]],10)), "MMMM"), TEXT(Table1[[#This Row],[Date of Purchase]], "MMMM"))</f>
        <v>October</v>
      </c>
      <c r="T7938" t="str">
        <f>IF(OR(
  AND(Table1[[#This Row],[Ticket Priority]]="Critical", Table1[[#This Row],[Ticket Status]]&lt;&gt;"Closed"),
  AND(Table1[[#This Row],[Ticket Priority]]="High", Table1[[#This Row],[Ticket Status]]="Open")
), "Yes", "No")</f>
        <v>No</v>
      </c>
      <c r="U7938" s="4" t="str">
        <f>IF(Table1[[#This Row],[Ticket Status]]="Closed","Yes","No")</f>
        <v>No</v>
      </c>
      <c r="V7938" s="4" t="str">
        <f>IF(Table1[[#This Row],[Ticket Status]]="Pending Customer Response","Yes","No")</f>
        <v>No</v>
      </c>
      <c r="W7938" s="5">
        <f ca="1">COUNTIFS(Table1[Agent_name],Table1[[#This Row],[Agent_name]],Table1[Month],Table1[[#This Row],[Month]])/160</f>
        <v>0.25</v>
      </c>
    </row>
    <row r="7939" spans="1:23" x14ac:dyDescent="0.25">
      <c r="A7939">
        <v>7938</v>
      </c>
      <c r="B7939" t="s">
        <v>25615</v>
      </c>
      <c r="C7939" t="s">
        <v>25616</v>
      </c>
      <c r="D7939">
        <v>36</v>
      </c>
      <c r="E7939" t="s">
        <v>19</v>
      </c>
      <c r="F7939" t="s">
        <v>431</v>
      </c>
      <c r="G7939" s="1">
        <v>44145</v>
      </c>
      <c r="H7939" t="s">
        <v>21</v>
      </c>
      <c r="I7939" t="s">
        <v>37</v>
      </c>
      <c r="J7939" s="3" t="s">
        <v>25617</v>
      </c>
      <c r="K7939" t="s">
        <v>24</v>
      </c>
      <c r="M7939" t="s">
        <v>41</v>
      </c>
      <c r="N7939" t="s">
        <v>26</v>
      </c>
      <c r="O7939" s="2">
        <v>45078.975034722222</v>
      </c>
      <c r="R7939" t="str">
        <f t="shared" ca="1" si="124"/>
        <v>Rahul</v>
      </c>
      <c r="S7939" t="str">
        <f>IFERROR(TEXT(DATEVALUE(LEFT(Table1[[#This Row],[Date of Purchase]],10)), "MMMM"), TEXT(Table1[[#This Row],[Date of Purchase]], "MMMM"))</f>
        <v>November</v>
      </c>
      <c r="T7939" t="str">
        <f>IF(OR(
  AND(Table1[[#This Row],[Ticket Priority]]="Critical", Table1[[#This Row],[Ticket Status]]&lt;&gt;"Closed"),
  AND(Table1[[#This Row],[Ticket Priority]]="High", Table1[[#This Row],[Ticket Status]]="Open")
), "Yes", "No")</f>
        <v>No</v>
      </c>
      <c r="U7939" s="4" t="str">
        <f>IF(Table1[[#This Row],[Ticket Status]]="Closed","Yes","No")</f>
        <v>No</v>
      </c>
      <c r="V7939" s="4" t="str">
        <f>IF(Table1[[#This Row],[Ticket Status]]="Pending Customer Response","Yes","No")</f>
        <v>Yes</v>
      </c>
      <c r="W7939" s="5">
        <f ca="1">COUNTIFS(Table1[Agent_name],Table1[[#This Row],[Agent_name]],Table1[Month],Table1[[#This Row],[Month]])/160</f>
        <v>0.2</v>
      </c>
    </row>
    <row r="7940" spans="1:23" x14ac:dyDescent="0.25">
      <c r="A7940">
        <v>7939</v>
      </c>
      <c r="B7940" t="s">
        <v>25618</v>
      </c>
      <c r="C7940" t="s">
        <v>25619</v>
      </c>
      <c r="D7940">
        <v>69</v>
      </c>
      <c r="E7940" t="s">
        <v>29</v>
      </c>
      <c r="F7940" t="s">
        <v>397</v>
      </c>
      <c r="G7940" s="1">
        <v>44497</v>
      </c>
      <c r="H7940" t="s">
        <v>67</v>
      </c>
      <c r="I7940" t="s">
        <v>37</v>
      </c>
      <c r="J7940" s="3" t="s">
        <v>25620</v>
      </c>
      <c r="K7940" t="s">
        <v>24</v>
      </c>
      <c r="M7940" t="s">
        <v>25</v>
      </c>
      <c r="N7940" t="s">
        <v>83</v>
      </c>
      <c r="O7940" s="2">
        <v>45078.882685185185</v>
      </c>
      <c r="R7940" t="str">
        <f t="shared" ca="1" si="124"/>
        <v>Priya</v>
      </c>
      <c r="S7940" t="str">
        <f>IFERROR(TEXT(DATEVALUE(LEFT(Table1[[#This Row],[Date of Purchase]],10)), "MMMM"), TEXT(Table1[[#This Row],[Date of Purchase]], "MMMM"))</f>
        <v>October</v>
      </c>
      <c r="T7940" t="str">
        <f>IF(OR(
  AND(Table1[[#This Row],[Ticket Priority]]="Critical", Table1[[#This Row],[Ticket Status]]&lt;&gt;"Closed"),
  AND(Table1[[#This Row],[Ticket Priority]]="High", Table1[[#This Row],[Ticket Status]]="Open")
), "Yes", "No")</f>
        <v>Yes</v>
      </c>
      <c r="U7940" s="4" t="str">
        <f>IF(Table1[[#This Row],[Ticket Status]]="Closed","Yes","No")</f>
        <v>No</v>
      </c>
      <c r="V7940" s="4" t="str">
        <f>IF(Table1[[#This Row],[Ticket Status]]="Pending Customer Response","Yes","No")</f>
        <v>Yes</v>
      </c>
      <c r="W7940" s="5">
        <f ca="1">COUNTIFS(Table1[Agent_name],Table1[[#This Row],[Agent_name]],Table1[Month],Table1[[#This Row],[Month]])/160</f>
        <v>0.58125000000000004</v>
      </c>
    </row>
    <row r="7941" spans="1:23" x14ac:dyDescent="0.25">
      <c r="A7941">
        <v>7940</v>
      </c>
      <c r="B7941" t="s">
        <v>25621</v>
      </c>
      <c r="C7941" t="s">
        <v>25622</v>
      </c>
      <c r="D7941">
        <v>60</v>
      </c>
      <c r="E7941" t="s">
        <v>58</v>
      </c>
      <c r="F7941" t="s">
        <v>223</v>
      </c>
      <c r="G7941" s="1">
        <v>44216</v>
      </c>
      <c r="H7941" t="s">
        <v>21</v>
      </c>
      <c r="I7941" t="s">
        <v>93</v>
      </c>
      <c r="J7941" s="3" t="s">
        <v>25623</v>
      </c>
      <c r="K7941" t="s">
        <v>39</v>
      </c>
      <c r="L7941" t="s">
        <v>25624</v>
      </c>
      <c r="M7941" t="s">
        <v>41</v>
      </c>
      <c r="N7941" t="s">
        <v>26</v>
      </c>
      <c r="O7941" s="2">
        <v>45078.880624999998</v>
      </c>
      <c r="P7941" s="2">
        <v>45078.275763888887</v>
      </c>
      <c r="Q7941">
        <v>5</v>
      </c>
      <c r="R7941" t="str">
        <f t="shared" ca="1" si="124"/>
        <v>Priya</v>
      </c>
      <c r="S7941" t="str">
        <f>IFERROR(TEXT(DATEVALUE(LEFT(Table1[[#This Row],[Date of Purchase]],10)), "MMMM"), TEXT(Table1[[#This Row],[Date of Purchase]], "MMMM"))</f>
        <v>January</v>
      </c>
      <c r="T7941" t="str">
        <f>IF(OR(
  AND(Table1[[#This Row],[Ticket Priority]]="Critical", Table1[[#This Row],[Ticket Status]]&lt;&gt;"Closed"),
  AND(Table1[[#This Row],[Ticket Priority]]="High", Table1[[#This Row],[Ticket Status]]="Open")
), "Yes", "No")</f>
        <v>No</v>
      </c>
      <c r="U7941" s="4" t="str">
        <f>IF(Table1[[#This Row],[Ticket Status]]="Closed","Yes","No")</f>
        <v>Yes</v>
      </c>
      <c r="V7941" s="4" t="str">
        <f>IF(Table1[[#This Row],[Ticket Status]]="Pending Customer Response","Yes","No")</f>
        <v>No</v>
      </c>
      <c r="W7941" s="5">
        <f ca="1">COUNTIFS(Table1[Agent_name],Table1[[#This Row],[Agent_name]],Table1[Month],Table1[[#This Row],[Month]])/160</f>
        <v>0.51875000000000004</v>
      </c>
    </row>
    <row r="7942" spans="1:23" x14ac:dyDescent="0.25">
      <c r="A7942">
        <v>7941</v>
      </c>
      <c r="B7942" t="s">
        <v>25625</v>
      </c>
      <c r="C7942" t="s">
        <v>25626</v>
      </c>
      <c r="D7942">
        <v>58</v>
      </c>
      <c r="E7942" t="s">
        <v>29</v>
      </c>
      <c r="F7942" t="s">
        <v>65</v>
      </c>
      <c r="G7942" s="1">
        <v>44000</v>
      </c>
      <c r="H7942" t="s">
        <v>66</v>
      </c>
      <c r="I7942" t="s">
        <v>22</v>
      </c>
      <c r="J7942" s="3" t="s">
        <v>25627</v>
      </c>
      <c r="K7942" t="s">
        <v>24</v>
      </c>
      <c r="M7942" t="s">
        <v>25</v>
      </c>
      <c r="N7942" t="s">
        <v>55</v>
      </c>
      <c r="O7942" s="2">
        <v>45078.155636574076</v>
      </c>
      <c r="R7942" t="str">
        <f t="shared" ca="1" si="124"/>
        <v>Sara</v>
      </c>
      <c r="S7942" t="str">
        <f>IFERROR(TEXT(DATEVALUE(LEFT(Table1[[#This Row],[Date of Purchase]],10)), "MMMM"), TEXT(Table1[[#This Row],[Date of Purchase]], "MMMM"))</f>
        <v>June</v>
      </c>
      <c r="T7942" t="str">
        <f>IF(OR(
  AND(Table1[[#This Row],[Ticket Priority]]="Critical", Table1[[#This Row],[Ticket Status]]&lt;&gt;"Closed"),
  AND(Table1[[#This Row],[Ticket Priority]]="High", Table1[[#This Row],[Ticket Status]]="Open")
), "Yes", "No")</f>
        <v>Yes</v>
      </c>
      <c r="U7942" s="4" t="str">
        <f>IF(Table1[[#This Row],[Ticket Status]]="Closed","Yes","No")</f>
        <v>No</v>
      </c>
      <c r="V7942" s="4" t="str">
        <f>IF(Table1[[#This Row],[Ticket Status]]="Pending Customer Response","Yes","No")</f>
        <v>Yes</v>
      </c>
      <c r="W7942" s="5">
        <f ca="1">COUNTIFS(Table1[Agent_name],Table1[[#This Row],[Agent_name]],Table1[Month],Table1[[#This Row],[Month]])/160</f>
        <v>0.65</v>
      </c>
    </row>
    <row r="7943" spans="1:23" x14ac:dyDescent="0.25">
      <c r="A7943">
        <v>7942</v>
      </c>
      <c r="B7943" t="s">
        <v>25628</v>
      </c>
      <c r="C7943" t="s">
        <v>25629</v>
      </c>
      <c r="D7943">
        <v>51</v>
      </c>
      <c r="E7943" t="s">
        <v>19</v>
      </c>
      <c r="F7943" t="s">
        <v>281</v>
      </c>
      <c r="G7943" s="1">
        <v>44026</v>
      </c>
      <c r="H7943" t="s">
        <v>59</v>
      </c>
      <c r="I7943" t="s">
        <v>141</v>
      </c>
      <c r="J7943" s="3" t="s">
        <v>25630</v>
      </c>
      <c r="K7943" t="s">
        <v>24</v>
      </c>
      <c r="M7943" t="s">
        <v>25</v>
      </c>
      <c r="N7943" t="s">
        <v>33</v>
      </c>
      <c r="O7943" s="2">
        <v>45078.32371527778</v>
      </c>
      <c r="R7943" t="str">
        <f t="shared" ca="1" si="124"/>
        <v>Mohit</v>
      </c>
      <c r="S7943" t="str">
        <f>IFERROR(TEXT(DATEVALUE(LEFT(Table1[[#This Row],[Date of Purchase]],10)), "MMMM"), TEXT(Table1[[#This Row],[Date of Purchase]], "MMMM"))</f>
        <v>July</v>
      </c>
      <c r="T7943" t="str">
        <f>IF(OR(
  AND(Table1[[#This Row],[Ticket Priority]]="Critical", Table1[[#This Row],[Ticket Status]]&lt;&gt;"Closed"),
  AND(Table1[[#This Row],[Ticket Priority]]="High", Table1[[#This Row],[Ticket Status]]="Open")
), "Yes", "No")</f>
        <v>Yes</v>
      </c>
      <c r="U7943" s="4" t="str">
        <f>IF(Table1[[#This Row],[Ticket Status]]="Closed","Yes","No")</f>
        <v>No</v>
      </c>
      <c r="V7943" s="4" t="str">
        <f>IF(Table1[[#This Row],[Ticket Status]]="Pending Customer Response","Yes","No")</f>
        <v>Yes</v>
      </c>
      <c r="W7943" s="5">
        <f ca="1">COUNTIFS(Table1[Agent_name],Table1[[#This Row],[Agent_name]],Table1[Month],Table1[[#This Row],[Month]])/160</f>
        <v>0.53125</v>
      </c>
    </row>
    <row r="7944" spans="1:23" x14ac:dyDescent="0.25">
      <c r="A7944">
        <v>7943</v>
      </c>
      <c r="B7944" t="s">
        <v>25631</v>
      </c>
      <c r="C7944" t="s">
        <v>25632</v>
      </c>
      <c r="D7944">
        <v>45</v>
      </c>
      <c r="E7944" t="s">
        <v>29</v>
      </c>
      <c r="F7944" t="s">
        <v>223</v>
      </c>
      <c r="G7944" s="1">
        <v>44045</v>
      </c>
      <c r="H7944" t="s">
        <v>21</v>
      </c>
      <c r="I7944" t="s">
        <v>46</v>
      </c>
      <c r="J7944" s="3" t="s">
        <v>25633</v>
      </c>
      <c r="K7944" t="s">
        <v>62</v>
      </c>
      <c r="M7944" t="s">
        <v>89</v>
      </c>
      <c r="N7944" t="s">
        <v>26</v>
      </c>
      <c r="R7944" t="str">
        <f t="shared" ca="1" si="124"/>
        <v>Priya</v>
      </c>
      <c r="S7944" t="str">
        <f>IFERROR(TEXT(DATEVALUE(LEFT(Table1[[#This Row],[Date of Purchase]],10)), "MMMM"), TEXT(Table1[[#This Row],[Date of Purchase]], "MMMM"))</f>
        <v>August</v>
      </c>
      <c r="T7944" t="str">
        <f>IF(OR(
  AND(Table1[[#This Row],[Ticket Priority]]="Critical", Table1[[#This Row],[Ticket Status]]&lt;&gt;"Closed"),
  AND(Table1[[#This Row],[Ticket Priority]]="High", Table1[[#This Row],[Ticket Status]]="Open")
), "Yes", "No")</f>
        <v>Yes</v>
      </c>
      <c r="U7944" s="4" t="str">
        <f>IF(Table1[[#This Row],[Ticket Status]]="Closed","Yes","No")</f>
        <v>No</v>
      </c>
      <c r="V7944" s="4" t="str">
        <f>IF(Table1[[#This Row],[Ticket Status]]="Pending Customer Response","Yes","No")</f>
        <v>No</v>
      </c>
      <c r="W7944" s="5">
        <f ca="1">COUNTIFS(Table1[Agent_name],Table1[[#This Row],[Agent_name]],Table1[Month],Table1[[#This Row],[Month]])/160</f>
        <v>0.35</v>
      </c>
    </row>
    <row r="7945" spans="1:23" x14ac:dyDescent="0.25">
      <c r="A7945">
        <v>7944</v>
      </c>
      <c r="B7945" t="s">
        <v>12262</v>
      </c>
      <c r="C7945" t="s">
        <v>25634</v>
      </c>
      <c r="D7945">
        <v>29</v>
      </c>
      <c r="E7945" t="s">
        <v>29</v>
      </c>
      <c r="F7945" t="s">
        <v>44</v>
      </c>
      <c r="G7945" s="1">
        <v>44455</v>
      </c>
      <c r="H7945" t="s">
        <v>45</v>
      </c>
      <c r="I7945" t="s">
        <v>77</v>
      </c>
      <c r="J7945" s="3" t="s">
        <v>1057</v>
      </c>
      <c r="K7945" t="s">
        <v>62</v>
      </c>
      <c r="M7945" t="s">
        <v>143</v>
      </c>
      <c r="N7945" t="s">
        <v>26</v>
      </c>
      <c r="R7945" t="str">
        <f t="shared" ca="1" si="124"/>
        <v>Arjun</v>
      </c>
      <c r="S7945" t="str">
        <f>IFERROR(TEXT(DATEVALUE(LEFT(Table1[[#This Row],[Date of Purchase]],10)), "MMMM"), TEXT(Table1[[#This Row],[Date of Purchase]], "MMMM"))</f>
        <v>September</v>
      </c>
      <c r="T7945" t="str">
        <f>IF(OR(
  AND(Table1[[#This Row],[Ticket Priority]]="Critical", Table1[[#This Row],[Ticket Status]]&lt;&gt;"Closed"),
  AND(Table1[[#This Row],[Ticket Priority]]="High", Table1[[#This Row],[Ticket Status]]="Open")
), "Yes", "No")</f>
        <v>No</v>
      </c>
      <c r="U7945" s="4" t="str">
        <f>IF(Table1[[#This Row],[Ticket Status]]="Closed","Yes","No")</f>
        <v>No</v>
      </c>
      <c r="V7945" s="4" t="str">
        <f>IF(Table1[[#This Row],[Ticket Status]]="Pending Customer Response","Yes","No")</f>
        <v>No</v>
      </c>
      <c r="W7945" s="5">
        <f ca="1">COUNTIFS(Table1[Agent_name],Table1[[#This Row],[Agent_name]],Table1[Month],Table1[[#This Row],[Month]])/160</f>
        <v>0.1875</v>
      </c>
    </row>
    <row r="7946" spans="1:23" x14ac:dyDescent="0.25">
      <c r="A7946">
        <v>7945</v>
      </c>
      <c r="B7946" t="s">
        <v>25635</v>
      </c>
      <c r="C7946" t="s">
        <v>25636</v>
      </c>
      <c r="D7946">
        <v>22</v>
      </c>
      <c r="E7946" t="s">
        <v>29</v>
      </c>
      <c r="F7946" t="s">
        <v>207</v>
      </c>
      <c r="G7946" s="1">
        <v>44093</v>
      </c>
      <c r="H7946" t="s">
        <v>45</v>
      </c>
      <c r="I7946" t="s">
        <v>93</v>
      </c>
      <c r="J7946" s="3" t="s">
        <v>25637</v>
      </c>
      <c r="K7946" t="s">
        <v>39</v>
      </c>
      <c r="L7946" t="s">
        <v>25638</v>
      </c>
      <c r="M7946" t="s">
        <v>25</v>
      </c>
      <c r="N7946" t="s">
        <v>26</v>
      </c>
      <c r="O7946" s="2">
        <v>45078.278611111113</v>
      </c>
      <c r="P7946" s="2">
        <v>45078.607777777775</v>
      </c>
      <c r="Q7946">
        <v>1</v>
      </c>
      <c r="R7946" t="str">
        <f t="shared" ca="1" si="124"/>
        <v>Aisha</v>
      </c>
      <c r="S7946" t="str">
        <f>IFERROR(TEXT(DATEVALUE(LEFT(Table1[[#This Row],[Date of Purchase]],10)), "MMMM"), TEXT(Table1[[#This Row],[Date of Purchase]], "MMMM"))</f>
        <v>September</v>
      </c>
      <c r="T7946" t="str">
        <f>IF(OR(
  AND(Table1[[#This Row],[Ticket Priority]]="Critical", Table1[[#This Row],[Ticket Status]]&lt;&gt;"Closed"),
  AND(Table1[[#This Row],[Ticket Priority]]="High", Table1[[#This Row],[Ticket Status]]="Open")
), "Yes", "No")</f>
        <v>No</v>
      </c>
      <c r="U7946" s="4" t="str">
        <f>IF(Table1[[#This Row],[Ticket Status]]="Closed","Yes","No")</f>
        <v>Yes</v>
      </c>
      <c r="V7946" s="4" t="str">
        <f>IF(Table1[[#This Row],[Ticket Status]]="Pending Customer Response","Yes","No")</f>
        <v>No</v>
      </c>
      <c r="W7946" s="5">
        <f ca="1">COUNTIFS(Table1[Agent_name],Table1[[#This Row],[Agent_name]],Table1[Month],Table1[[#This Row],[Month]])/160</f>
        <v>0.86250000000000004</v>
      </c>
    </row>
    <row r="7947" spans="1:23" x14ac:dyDescent="0.25">
      <c r="A7947">
        <v>7946</v>
      </c>
      <c r="B7947" t="s">
        <v>25639</v>
      </c>
      <c r="C7947" t="s">
        <v>25640</v>
      </c>
      <c r="D7947">
        <v>58</v>
      </c>
      <c r="E7947" t="s">
        <v>19</v>
      </c>
      <c r="F7947" t="s">
        <v>134</v>
      </c>
      <c r="G7947" s="1">
        <v>44124</v>
      </c>
      <c r="H7947" t="s">
        <v>67</v>
      </c>
      <c r="I7947" t="s">
        <v>93</v>
      </c>
      <c r="J7947" s="3" t="s">
        <v>25641</v>
      </c>
      <c r="K7947" t="s">
        <v>62</v>
      </c>
      <c r="M7947" t="s">
        <v>25</v>
      </c>
      <c r="N7947" t="s">
        <v>83</v>
      </c>
      <c r="R7947" t="str">
        <f t="shared" ca="1" si="124"/>
        <v>Sara</v>
      </c>
      <c r="S7947" t="str">
        <f>IFERROR(TEXT(DATEVALUE(LEFT(Table1[[#This Row],[Date of Purchase]],10)), "MMMM"), TEXT(Table1[[#This Row],[Date of Purchase]], "MMMM"))</f>
        <v>October</v>
      </c>
      <c r="T7947" t="str">
        <f>IF(OR(
  AND(Table1[[#This Row],[Ticket Priority]]="Critical", Table1[[#This Row],[Ticket Status]]&lt;&gt;"Closed"),
  AND(Table1[[#This Row],[Ticket Priority]]="High", Table1[[#This Row],[Ticket Status]]="Open")
), "Yes", "No")</f>
        <v>Yes</v>
      </c>
      <c r="U7947" s="4" t="str">
        <f>IF(Table1[[#This Row],[Ticket Status]]="Closed","Yes","No")</f>
        <v>No</v>
      </c>
      <c r="V7947" s="4" t="str">
        <f>IF(Table1[[#This Row],[Ticket Status]]="Pending Customer Response","Yes","No")</f>
        <v>No</v>
      </c>
      <c r="W7947" s="5">
        <f ca="1">COUNTIFS(Table1[Agent_name],Table1[[#This Row],[Agent_name]],Table1[Month],Table1[[#This Row],[Month]])/160</f>
        <v>0.66874999999999996</v>
      </c>
    </row>
    <row r="7948" spans="1:23" x14ac:dyDescent="0.25">
      <c r="A7948">
        <v>7947</v>
      </c>
      <c r="B7948" t="s">
        <v>25642</v>
      </c>
      <c r="C7948" t="s">
        <v>25643</v>
      </c>
      <c r="D7948">
        <v>70</v>
      </c>
      <c r="E7948" t="s">
        <v>58</v>
      </c>
      <c r="F7948" t="s">
        <v>65</v>
      </c>
      <c r="G7948" s="1">
        <v>44440</v>
      </c>
      <c r="H7948" t="s">
        <v>67</v>
      </c>
      <c r="I7948" t="s">
        <v>46</v>
      </c>
      <c r="J7948" s="3" t="s">
        <v>25644</v>
      </c>
      <c r="K7948" t="s">
        <v>24</v>
      </c>
      <c r="M7948" t="s">
        <v>89</v>
      </c>
      <c r="N7948" t="s">
        <v>26</v>
      </c>
      <c r="O7948" s="2">
        <v>45078.088356481479</v>
      </c>
      <c r="R7948" t="str">
        <f t="shared" ca="1" si="124"/>
        <v>Ravi</v>
      </c>
      <c r="S7948" t="str">
        <f>IFERROR(TEXT(DATEVALUE(LEFT(Table1[[#This Row],[Date of Purchase]],10)), "MMMM"), TEXT(Table1[[#This Row],[Date of Purchase]], "MMMM"))</f>
        <v>September</v>
      </c>
      <c r="T7948" t="str">
        <f>IF(OR(
  AND(Table1[[#This Row],[Ticket Priority]]="Critical", Table1[[#This Row],[Ticket Status]]&lt;&gt;"Closed"),
  AND(Table1[[#This Row],[Ticket Priority]]="High", Table1[[#This Row],[Ticket Status]]="Open")
), "Yes", "No")</f>
        <v>No</v>
      </c>
      <c r="U7948" s="4" t="str">
        <f>IF(Table1[[#This Row],[Ticket Status]]="Closed","Yes","No")</f>
        <v>No</v>
      </c>
      <c r="V7948" s="4" t="str">
        <f>IF(Table1[[#This Row],[Ticket Status]]="Pending Customer Response","Yes","No")</f>
        <v>Yes</v>
      </c>
      <c r="W7948" s="5">
        <f ca="1">COUNTIFS(Table1[Agent_name],Table1[[#This Row],[Agent_name]],Table1[Month],Table1[[#This Row],[Month]])/160</f>
        <v>0.64375000000000004</v>
      </c>
    </row>
    <row r="7949" spans="1:23" x14ac:dyDescent="0.25">
      <c r="A7949">
        <v>7948</v>
      </c>
      <c r="B7949" t="s">
        <v>25645</v>
      </c>
      <c r="C7949" t="s">
        <v>25646</v>
      </c>
      <c r="D7949">
        <v>53</v>
      </c>
      <c r="E7949" t="s">
        <v>29</v>
      </c>
      <c r="F7949" t="s">
        <v>107</v>
      </c>
      <c r="G7949" s="1">
        <v>44030</v>
      </c>
      <c r="H7949" t="s">
        <v>67</v>
      </c>
      <c r="I7949" t="s">
        <v>52</v>
      </c>
      <c r="J7949" s="3" t="s">
        <v>25647</v>
      </c>
      <c r="K7949" t="s">
        <v>39</v>
      </c>
      <c r="L7949" t="s">
        <v>25648</v>
      </c>
      <c r="M7949" t="s">
        <v>143</v>
      </c>
      <c r="N7949" t="s">
        <v>55</v>
      </c>
      <c r="O7949" s="2">
        <v>45078.814768518518</v>
      </c>
      <c r="P7949" s="2">
        <v>45078.721712962964</v>
      </c>
      <c r="Q7949">
        <v>4</v>
      </c>
      <c r="R7949" t="str">
        <f t="shared" ca="1" si="124"/>
        <v>Aisha</v>
      </c>
      <c r="S7949" t="str">
        <f>IFERROR(TEXT(DATEVALUE(LEFT(Table1[[#This Row],[Date of Purchase]],10)), "MMMM"), TEXT(Table1[[#This Row],[Date of Purchase]], "MMMM"))</f>
        <v>July</v>
      </c>
      <c r="T7949" t="str">
        <f>IF(OR(
  AND(Table1[[#This Row],[Ticket Priority]]="Critical", Table1[[#This Row],[Ticket Status]]&lt;&gt;"Closed"),
  AND(Table1[[#This Row],[Ticket Priority]]="High", Table1[[#This Row],[Ticket Status]]="Open")
), "Yes", "No")</f>
        <v>No</v>
      </c>
      <c r="U7949" s="4" t="str">
        <f>IF(Table1[[#This Row],[Ticket Status]]="Closed","Yes","No")</f>
        <v>Yes</v>
      </c>
      <c r="V7949" s="4" t="str">
        <f>IF(Table1[[#This Row],[Ticket Status]]="Pending Customer Response","Yes","No")</f>
        <v>No</v>
      </c>
      <c r="W7949" s="5">
        <f ca="1">COUNTIFS(Table1[Agent_name],Table1[[#This Row],[Agent_name]],Table1[Month],Table1[[#This Row],[Month]])/160</f>
        <v>0.875</v>
      </c>
    </row>
    <row r="7950" spans="1:23" x14ac:dyDescent="0.25">
      <c r="A7950">
        <v>7949</v>
      </c>
      <c r="B7950" t="s">
        <v>25649</v>
      </c>
      <c r="C7950" t="s">
        <v>25650</v>
      </c>
      <c r="D7950">
        <v>24</v>
      </c>
      <c r="E7950" t="s">
        <v>58</v>
      </c>
      <c r="F7950" t="s">
        <v>65</v>
      </c>
      <c r="G7950" s="1">
        <v>44173</v>
      </c>
      <c r="H7950" t="s">
        <v>59</v>
      </c>
      <c r="I7950" t="s">
        <v>67</v>
      </c>
      <c r="J7950" s="3" t="s">
        <v>442</v>
      </c>
      <c r="K7950" t="s">
        <v>39</v>
      </c>
      <c r="L7950" t="s">
        <v>25651</v>
      </c>
      <c r="M7950" t="s">
        <v>143</v>
      </c>
      <c r="N7950" t="s">
        <v>83</v>
      </c>
      <c r="O7950" s="2">
        <v>45078.425879629627</v>
      </c>
      <c r="P7950" s="2">
        <v>45078.303657407407</v>
      </c>
      <c r="Q7950">
        <v>5</v>
      </c>
      <c r="R7950" t="str">
        <f t="shared" ca="1" si="124"/>
        <v>Meera</v>
      </c>
      <c r="S7950" t="str">
        <f>IFERROR(TEXT(DATEVALUE(LEFT(Table1[[#This Row],[Date of Purchase]],10)), "MMMM"), TEXT(Table1[[#This Row],[Date of Purchase]], "MMMM"))</f>
        <v>December</v>
      </c>
      <c r="T7950" t="str">
        <f>IF(OR(
  AND(Table1[[#This Row],[Ticket Priority]]="Critical", Table1[[#This Row],[Ticket Status]]&lt;&gt;"Closed"),
  AND(Table1[[#This Row],[Ticket Priority]]="High", Table1[[#This Row],[Ticket Status]]="Open")
), "Yes", "No")</f>
        <v>No</v>
      </c>
      <c r="U7950" s="4" t="str">
        <f>IF(Table1[[#This Row],[Ticket Status]]="Closed","Yes","No")</f>
        <v>Yes</v>
      </c>
      <c r="V7950" s="4" t="str">
        <f>IF(Table1[[#This Row],[Ticket Status]]="Pending Customer Response","Yes","No")</f>
        <v>No</v>
      </c>
      <c r="W7950" s="5">
        <f ca="1">COUNTIFS(Table1[Agent_name],Table1[[#This Row],[Agent_name]],Table1[Month],Table1[[#This Row],[Month]])/160</f>
        <v>0.24374999999999999</v>
      </c>
    </row>
    <row r="7951" spans="1:23" x14ac:dyDescent="0.25">
      <c r="A7951">
        <v>7950</v>
      </c>
      <c r="B7951" t="s">
        <v>25652</v>
      </c>
      <c r="C7951" t="s">
        <v>25653</v>
      </c>
      <c r="D7951">
        <v>69</v>
      </c>
      <c r="E7951" t="s">
        <v>58</v>
      </c>
      <c r="F7951" t="s">
        <v>242</v>
      </c>
      <c r="G7951" s="1">
        <v>44092</v>
      </c>
      <c r="H7951" t="s">
        <v>66</v>
      </c>
      <c r="I7951" t="s">
        <v>37</v>
      </c>
      <c r="J7951" s="3" t="s">
        <v>25654</v>
      </c>
      <c r="K7951" t="s">
        <v>62</v>
      </c>
      <c r="M7951" t="s">
        <v>41</v>
      </c>
      <c r="N7951" t="s">
        <v>26</v>
      </c>
      <c r="R7951" t="str">
        <f t="shared" ca="1" si="124"/>
        <v>Ravi</v>
      </c>
      <c r="S7951" t="str">
        <f>IFERROR(TEXT(DATEVALUE(LEFT(Table1[[#This Row],[Date of Purchase]],10)), "MMMM"), TEXT(Table1[[#This Row],[Date of Purchase]], "MMMM"))</f>
        <v>September</v>
      </c>
      <c r="T7951" t="str">
        <f>IF(OR(
  AND(Table1[[#This Row],[Ticket Priority]]="Critical", Table1[[#This Row],[Ticket Status]]&lt;&gt;"Closed"),
  AND(Table1[[#This Row],[Ticket Priority]]="High", Table1[[#This Row],[Ticket Status]]="Open")
), "Yes", "No")</f>
        <v>No</v>
      </c>
      <c r="U7951" s="4" t="str">
        <f>IF(Table1[[#This Row],[Ticket Status]]="Closed","Yes","No")</f>
        <v>No</v>
      </c>
      <c r="V7951" s="4" t="str">
        <f>IF(Table1[[#This Row],[Ticket Status]]="Pending Customer Response","Yes","No")</f>
        <v>No</v>
      </c>
      <c r="W7951" s="5">
        <f ca="1">COUNTIFS(Table1[Agent_name],Table1[[#This Row],[Agent_name]],Table1[Month],Table1[[#This Row],[Month]])/160</f>
        <v>0.64375000000000004</v>
      </c>
    </row>
    <row r="7952" spans="1:23" x14ac:dyDescent="0.25">
      <c r="A7952">
        <v>7951</v>
      </c>
      <c r="B7952" t="s">
        <v>25655</v>
      </c>
      <c r="C7952" t="s">
        <v>25656</v>
      </c>
      <c r="D7952">
        <v>24</v>
      </c>
      <c r="E7952" t="s">
        <v>19</v>
      </c>
      <c r="F7952" t="s">
        <v>134</v>
      </c>
      <c r="G7952" s="1">
        <v>43846</v>
      </c>
      <c r="H7952" t="s">
        <v>66</v>
      </c>
      <c r="I7952" t="s">
        <v>150</v>
      </c>
      <c r="J7952" s="3" t="s">
        <v>25657</v>
      </c>
      <c r="K7952" t="s">
        <v>62</v>
      </c>
      <c r="M7952" t="s">
        <v>143</v>
      </c>
      <c r="N7952" t="s">
        <v>55</v>
      </c>
      <c r="R7952" t="str">
        <f t="shared" ca="1" si="124"/>
        <v>Ravi</v>
      </c>
      <c r="S7952" t="str">
        <f>IFERROR(TEXT(DATEVALUE(LEFT(Table1[[#This Row],[Date of Purchase]],10)), "MMMM"), TEXT(Table1[[#This Row],[Date of Purchase]], "MMMM"))</f>
        <v>January</v>
      </c>
      <c r="T7952" t="str">
        <f>IF(OR(
  AND(Table1[[#This Row],[Ticket Priority]]="Critical", Table1[[#This Row],[Ticket Status]]&lt;&gt;"Closed"),
  AND(Table1[[#This Row],[Ticket Priority]]="High", Table1[[#This Row],[Ticket Status]]="Open")
), "Yes", "No")</f>
        <v>No</v>
      </c>
      <c r="U7952" s="4" t="str">
        <f>IF(Table1[[#This Row],[Ticket Status]]="Closed","Yes","No")</f>
        <v>No</v>
      </c>
      <c r="V7952" s="4" t="str">
        <f>IF(Table1[[#This Row],[Ticket Status]]="Pending Customer Response","Yes","No")</f>
        <v>No</v>
      </c>
      <c r="W7952" s="5">
        <f ca="1">COUNTIFS(Table1[Agent_name],Table1[[#This Row],[Agent_name]],Table1[Month],Table1[[#This Row],[Month]])/160</f>
        <v>0.74375000000000002</v>
      </c>
    </row>
    <row r="7953" spans="1:23" x14ac:dyDescent="0.25">
      <c r="A7953">
        <v>7952</v>
      </c>
      <c r="B7953" t="s">
        <v>25658</v>
      </c>
      <c r="C7953" t="s">
        <v>25659</v>
      </c>
      <c r="D7953">
        <v>39</v>
      </c>
      <c r="E7953" t="s">
        <v>19</v>
      </c>
      <c r="F7953" t="s">
        <v>98</v>
      </c>
      <c r="G7953" s="1">
        <v>44160</v>
      </c>
      <c r="H7953" t="s">
        <v>59</v>
      </c>
      <c r="I7953" t="s">
        <v>150</v>
      </c>
      <c r="J7953" s="3" t="s">
        <v>25660</v>
      </c>
      <c r="K7953" t="s">
        <v>62</v>
      </c>
      <c r="M7953" t="s">
        <v>89</v>
      </c>
      <c r="N7953" t="s">
        <v>26</v>
      </c>
      <c r="R7953" t="str">
        <f t="shared" ca="1" si="124"/>
        <v>Sara</v>
      </c>
      <c r="S7953" t="str">
        <f>IFERROR(TEXT(DATEVALUE(LEFT(Table1[[#This Row],[Date of Purchase]],10)), "MMMM"), TEXT(Table1[[#This Row],[Date of Purchase]], "MMMM"))</f>
        <v>November</v>
      </c>
      <c r="T7953" t="str">
        <f>IF(OR(
  AND(Table1[[#This Row],[Ticket Priority]]="Critical", Table1[[#This Row],[Ticket Status]]&lt;&gt;"Closed"),
  AND(Table1[[#This Row],[Ticket Priority]]="High", Table1[[#This Row],[Ticket Status]]="Open")
), "Yes", "No")</f>
        <v>Yes</v>
      </c>
      <c r="U7953" s="4" t="str">
        <f>IF(Table1[[#This Row],[Ticket Status]]="Closed","Yes","No")</f>
        <v>No</v>
      </c>
      <c r="V7953" s="4" t="str">
        <f>IF(Table1[[#This Row],[Ticket Status]]="Pending Customer Response","Yes","No")</f>
        <v>No</v>
      </c>
      <c r="W7953" s="5">
        <f ca="1">COUNTIFS(Table1[Agent_name],Table1[[#This Row],[Agent_name]],Table1[Month],Table1[[#This Row],[Month]])/160</f>
        <v>0.79374999999999996</v>
      </c>
    </row>
    <row r="7954" spans="1:23" x14ac:dyDescent="0.25">
      <c r="A7954">
        <v>7953</v>
      </c>
      <c r="B7954" t="s">
        <v>25661</v>
      </c>
      <c r="C7954" t="s">
        <v>25662</v>
      </c>
      <c r="D7954">
        <v>63</v>
      </c>
      <c r="E7954" t="s">
        <v>58</v>
      </c>
      <c r="F7954" t="s">
        <v>421</v>
      </c>
      <c r="G7954" s="1">
        <v>44399</v>
      </c>
      <c r="H7954" t="s">
        <v>45</v>
      </c>
      <c r="I7954" t="s">
        <v>52</v>
      </c>
      <c r="J7954" s="3" t="s">
        <v>25663</v>
      </c>
      <c r="K7954" t="s">
        <v>24</v>
      </c>
      <c r="M7954" t="s">
        <v>143</v>
      </c>
      <c r="N7954" t="s">
        <v>83</v>
      </c>
      <c r="O7954" s="2">
        <v>45078.425949074073</v>
      </c>
      <c r="R7954" t="str">
        <f t="shared" ca="1" si="124"/>
        <v>Mohit</v>
      </c>
      <c r="S7954" t="str">
        <f>IFERROR(TEXT(DATEVALUE(LEFT(Table1[[#This Row],[Date of Purchase]],10)), "MMMM"), TEXT(Table1[[#This Row],[Date of Purchase]], "MMMM"))</f>
        <v>July</v>
      </c>
      <c r="T7954" t="str">
        <f>IF(OR(
  AND(Table1[[#This Row],[Ticket Priority]]="Critical", Table1[[#This Row],[Ticket Status]]&lt;&gt;"Closed"),
  AND(Table1[[#This Row],[Ticket Priority]]="High", Table1[[#This Row],[Ticket Status]]="Open")
), "Yes", "No")</f>
        <v>No</v>
      </c>
      <c r="U7954" s="4" t="str">
        <f>IF(Table1[[#This Row],[Ticket Status]]="Closed","Yes","No")</f>
        <v>No</v>
      </c>
      <c r="V7954" s="4" t="str">
        <f>IF(Table1[[#This Row],[Ticket Status]]="Pending Customer Response","Yes","No")</f>
        <v>Yes</v>
      </c>
      <c r="W7954" s="5">
        <f ca="1">COUNTIFS(Table1[Agent_name],Table1[[#This Row],[Agent_name]],Table1[Month],Table1[[#This Row],[Month]])/160</f>
        <v>0.53125</v>
      </c>
    </row>
    <row r="7955" spans="1:23" x14ac:dyDescent="0.25">
      <c r="A7955">
        <v>7954</v>
      </c>
      <c r="B7955" t="s">
        <v>25664</v>
      </c>
      <c r="C7955" t="s">
        <v>25665</v>
      </c>
      <c r="D7955">
        <v>42</v>
      </c>
      <c r="E7955" t="s">
        <v>29</v>
      </c>
      <c r="F7955" t="s">
        <v>456</v>
      </c>
      <c r="G7955" s="1">
        <v>43854</v>
      </c>
      <c r="H7955" t="s">
        <v>67</v>
      </c>
      <c r="I7955" t="s">
        <v>46</v>
      </c>
      <c r="J7955" s="3" t="s">
        <v>25666</v>
      </c>
      <c r="K7955" t="s">
        <v>39</v>
      </c>
      <c r="L7955" t="s">
        <v>25667</v>
      </c>
      <c r="M7955" t="s">
        <v>25</v>
      </c>
      <c r="N7955" t="s">
        <v>83</v>
      </c>
      <c r="O7955" s="2">
        <v>45078.41207175926</v>
      </c>
      <c r="P7955" s="2">
        <v>45078.141238425924</v>
      </c>
      <c r="Q7955">
        <v>4</v>
      </c>
      <c r="R7955" t="str">
        <f t="shared" ca="1" si="124"/>
        <v>Ravi</v>
      </c>
      <c r="S7955" t="str">
        <f>IFERROR(TEXT(DATEVALUE(LEFT(Table1[[#This Row],[Date of Purchase]],10)), "MMMM"), TEXT(Table1[[#This Row],[Date of Purchase]], "MMMM"))</f>
        <v>January</v>
      </c>
      <c r="T7955" t="str">
        <f>IF(OR(
  AND(Table1[[#This Row],[Ticket Priority]]="Critical", Table1[[#This Row],[Ticket Status]]&lt;&gt;"Closed"),
  AND(Table1[[#This Row],[Ticket Priority]]="High", Table1[[#This Row],[Ticket Status]]="Open")
), "Yes", "No")</f>
        <v>No</v>
      </c>
      <c r="U7955" s="4" t="str">
        <f>IF(Table1[[#This Row],[Ticket Status]]="Closed","Yes","No")</f>
        <v>Yes</v>
      </c>
      <c r="V7955" s="4" t="str">
        <f>IF(Table1[[#This Row],[Ticket Status]]="Pending Customer Response","Yes","No")</f>
        <v>No</v>
      </c>
      <c r="W7955" s="5">
        <f ca="1">COUNTIFS(Table1[Agent_name],Table1[[#This Row],[Agent_name]],Table1[Month],Table1[[#This Row],[Month]])/160</f>
        <v>0.74375000000000002</v>
      </c>
    </row>
    <row r="7956" spans="1:23" x14ac:dyDescent="0.25">
      <c r="A7956">
        <v>7955</v>
      </c>
      <c r="B7956" t="s">
        <v>25668</v>
      </c>
      <c r="C7956" t="s">
        <v>25669</v>
      </c>
      <c r="D7956">
        <v>45</v>
      </c>
      <c r="E7956" t="s">
        <v>58</v>
      </c>
      <c r="F7956" t="s">
        <v>86</v>
      </c>
      <c r="G7956" s="1">
        <v>44182</v>
      </c>
      <c r="H7956" t="s">
        <v>59</v>
      </c>
      <c r="I7956" t="s">
        <v>177</v>
      </c>
      <c r="J7956" s="3" t="s">
        <v>25670</v>
      </c>
      <c r="K7956" t="s">
        <v>24</v>
      </c>
      <c r="M7956" t="s">
        <v>89</v>
      </c>
      <c r="N7956" t="s">
        <v>33</v>
      </c>
      <c r="O7956" s="2">
        <v>45078.701666666668</v>
      </c>
      <c r="R7956" t="str">
        <f t="shared" ca="1" si="124"/>
        <v>Sara</v>
      </c>
      <c r="S7956" t="str">
        <f>IFERROR(TEXT(DATEVALUE(LEFT(Table1[[#This Row],[Date of Purchase]],10)), "MMMM"), TEXT(Table1[[#This Row],[Date of Purchase]], "MMMM"))</f>
        <v>December</v>
      </c>
      <c r="T7956" t="str">
        <f>IF(OR(
  AND(Table1[[#This Row],[Ticket Priority]]="Critical", Table1[[#This Row],[Ticket Status]]&lt;&gt;"Closed"),
  AND(Table1[[#This Row],[Ticket Priority]]="High", Table1[[#This Row],[Ticket Status]]="Open")
), "Yes", "No")</f>
        <v>No</v>
      </c>
      <c r="U7956" s="4" t="str">
        <f>IF(Table1[[#This Row],[Ticket Status]]="Closed","Yes","No")</f>
        <v>No</v>
      </c>
      <c r="V7956" s="4" t="str">
        <f>IF(Table1[[#This Row],[Ticket Status]]="Pending Customer Response","Yes","No")</f>
        <v>Yes</v>
      </c>
      <c r="W7956" s="5">
        <f ca="1">COUNTIFS(Table1[Agent_name],Table1[[#This Row],[Agent_name]],Table1[Month],Table1[[#This Row],[Month]])/160</f>
        <v>0.55625000000000002</v>
      </c>
    </row>
    <row r="7957" spans="1:23" x14ac:dyDescent="0.25">
      <c r="A7957">
        <v>7956</v>
      </c>
      <c r="B7957" t="s">
        <v>25671</v>
      </c>
      <c r="C7957" t="s">
        <v>25672</v>
      </c>
      <c r="D7957">
        <v>66</v>
      </c>
      <c r="E7957" t="s">
        <v>19</v>
      </c>
      <c r="F7957" t="s">
        <v>44</v>
      </c>
      <c r="G7957" s="1">
        <v>44071</v>
      </c>
      <c r="H7957" t="s">
        <v>67</v>
      </c>
      <c r="I7957" t="s">
        <v>67</v>
      </c>
      <c r="J7957" s="3" t="s">
        <v>25673</v>
      </c>
      <c r="K7957" t="s">
        <v>39</v>
      </c>
      <c r="L7957" t="s">
        <v>25674</v>
      </c>
      <c r="M7957" t="s">
        <v>143</v>
      </c>
      <c r="N7957" t="s">
        <v>83</v>
      </c>
      <c r="O7957" s="2">
        <v>45078.354467592595</v>
      </c>
      <c r="P7957" s="2">
        <v>45078.37599537037</v>
      </c>
      <c r="Q7957">
        <v>4</v>
      </c>
      <c r="R7957" t="str">
        <f t="shared" ca="1" si="124"/>
        <v>Mohit</v>
      </c>
      <c r="S7957" t="str">
        <f>IFERROR(TEXT(DATEVALUE(LEFT(Table1[[#This Row],[Date of Purchase]],10)), "MMMM"), TEXT(Table1[[#This Row],[Date of Purchase]], "MMMM"))</f>
        <v>August</v>
      </c>
      <c r="T7957" t="str">
        <f>IF(OR(
  AND(Table1[[#This Row],[Ticket Priority]]="Critical", Table1[[#This Row],[Ticket Status]]&lt;&gt;"Closed"),
  AND(Table1[[#This Row],[Ticket Priority]]="High", Table1[[#This Row],[Ticket Status]]="Open")
), "Yes", "No")</f>
        <v>No</v>
      </c>
      <c r="U7957" s="4" t="str">
        <f>IF(Table1[[#This Row],[Ticket Status]]="Closed","Yes","No")</f>
        <v>Yes</v>
      </c>
      <c r="V7957" s="4" t="str">
        <f>IF(Table1[[#This Row],[Ticket Status]]="Pending Customer Response","Yes","No")</f>
        <v>No</v>
      </c>
      <c r="W7957" s="5">
        <f ca="1">COUNTIFS(Table1[Agent_name],Table1[[#This Row],[Agent_name]],Table1[Month],Table1[[#This Row],[Month]])/160</f>
        <v>0.46250000000000002</v>
      </c>
    </row>
    <row r="7958" spans="1:23" x14ac:dyDescent="0.25">
      <c r="A7958">
        <v>7957</v>
      </c>
      <c r="B7958" t="s">
        <v>25675</v>
      </c>
      <c r="C7958" t="s">
        <v>25676</v>
      </c>
      <c r="D7958">
        <v>53</v>
      </c>
      <c r="E7958" t="s">
        <v>29</v>
      </c>
      <c r="F7958" t="s">
        <v>249</v>
      </c>
      <c r="G7958" s="1">
        <v>44015</v>
      </c>
      <c r="H7958" t="s">
        <v>45</v>
      </c>
      <c r="I7958" t="s">
        <v>37</v>
      </c>
      <c r="J7958" s="3" t="s">
        <v>25677</v>
      </c>
      <c r="K7958" t="s">
        <v>39</v>
      </c>
      <c r="L7958" t="s">
        <v>25678</v>
      </c>
      <c r="M7958" t="s">
        <v>41</v>
      </c>
      <c r="N7958" t="s">
        <v>33</v>
      </c>
      <c r="O7958" s="2">
        <v>45078.673229166663</v>
      </c>
      <c r="P7958" s="2">
        <v>45078.637118055558</v>
      </c>
      <c r="Q7958">
        <v>3</v>
      </c>
      <c r="R7958" t="str">
        <f t="shared" ca="1" si="124"/>
        <v>Priya</v>
      </c>
      <c r="S7958" t="str">
        <f>IFERROR(TEXT(DATEVALUE(LEFT(Table1[[#This Row],[Date of Purchase]],10)), "MMMM"), TEXT(Table1[[#This Row],[Date of Purchase]], "MMMM"))</f>
        <v>July</v>
      </c>
      <c r="T7958" t="str">
        <f>IF(OR(
  AND(Table1[[#This Row],[Ticket Priority]]="Critical", Table1[[#This Row],[Ticket Status]]&lt;&gt;"Closed"),
  AND(Table1[[#This Row],[Ticket Priority]]="High", Table1[[#This Row],[Ticket Status]]="Open")
), "Yes", "No")</f>
        <v>No</v>
      </c>
      <c r="U7958" s="4" t="str">
        <f>IF(Table1[[#This Row],[Ticket Status]]="Closed","Yes","No")</f>
        <v>Yes</v>
      </c>
      <c r="V7958" s="4" t="str">
        <f>IF(Table1[[#This Row],[Ticket Status]]="Pending Customer Response","Yes","No")</f>
        <v>No</v>
      </c>
      <c r="W7958" s="5">
        <f ca="1">COUNTIFS(Table1[Agent_name],Table1[[#This Row],[Agent_name]],Table1[Month],Table1[[#This Row],[Month]])/160</f>
        <v>0.45</v>
      </c>
    </row>
    <row r="7959" spans="1:23" x14ac:dyDescent="0.25">
      <c r="A7959">
        <v>7958</v>
      </c>
      <c r="B7959" t="s">
        <v>25679</v>
      </c>
      <c r="C7959" t="s">
        <v>25680</v>
      </c>
      <c r="D7959">
        <v>53</v>
      </c>
      <c r="E7959" t="s">
        <v>58</v>
      </c>
      <c r="F7959" t="s">
        <v>383</v>
      </c>
      <c r="G7959" s="1">
        <v>44306</v>
      </c>
      <c r="H7959" t="s">
        <v>21</v>
      </c>
      <c r="I7959" t="s">
        <v>67</v>
      </c>
      <c r="J7959" s="3" t="s">
        <v>25681</v>
      </c>
      <c r="K7959" t="s">
        <v>24</v>
      </c>
      <c r="M7959" t="s">
        <v>143</v>
      </c>
      <c r="N7959" t="s">
        <v>26</v>
      </c>
      <c r="O7959" s="2">
        <v>45078.276712962965</v>
      </c>
      <c r="R7959" t="str">
        <f t="shared" ca="1" si="124"/>
        <v>Aisha</v>
      </c>
      <c r="S7959" t="str">
        <f>IFERROR(TEXT(DATEVALUE(LEFT(Table1[[#This Row],[Date of Purchase]],10)), "MMMM"), TEXT(Table1[[#This Row],[Date of Purchase]], "MMMM"))</f>
        <v>April</v>
      </c>
      <c r="T7959" t="str">
        <f>IF(OR(
  AND(Table1[[#This Row],[Ticket Priority]]="Critical", Table1[[#This Row],[Ticket Status]]&lt;&gt;"Closed"),
  AND(Table1[[#This Row],[Ticket Priority]]="High", Table1[[#This Row],[Ticket Status]]="Open")
), "Yes", "No")</f>
        <v>No</v>
      </c>
      <c r="U7959" s="4" t="str">
        <f>IF(Table1[[#This Row],[Ticket Status]]="Closed","Yes","No")</f>
        <v>No</v>
      </c>
      <c r="V7959" s="4" t="str">
        <f>IF(Table1[[#This Row],[Ticket Status]]="Pending Customer Response","Yes","No")</f>
        <v>Yes</v>
      </c>
      <c r="W7959" s="5">
        <f ca="1">COUNTIFS(Table1[Agent_name],Table1[[#This Row],[Agent_name]],Table1[Month],Table1[[#This Row],[Month]])/160</f>
        <v>0.81874999999999998</v>
      </c>
    </row>
    <row r="7960" spans="1:23" x14ac:dyDescent="0.25">
      <c r="A7960">
        <v>7959</v>
      </c>
      <c r="B7960" t="s">
        <v>25682</v>
      </c>
      <c r="C7960" t="s">
        <v>25683</v>
      </c>
      <c r="D7960">
        <v>34</v>
      </c>
      <c r="E7960" t="s">
        <v>19</v>
      </c>
      <c r="F7960" t="s">
        <v>211</v>
      </c>
      <c r="G7960" s="1">
        <v>44267</v>
      </c>
      <c r="H7960" t="s">
        <v>59</v>
      </c>
      <c r="I7960" t="s">
        <v>59</v>
      </c>
      <c r="J7960" s="3" t="s">
        <v>25684</v>
      </c>
      <c r="K7960" t="s">
        <v>62</v>
      </c>
      <c r="M7960" t="s">
        <v>25</v>
      </c>
      <c r="N7960" t="s">
        <v>83</v>
      </c>
      <c r="R7960" t="str">
        <f t="shared" ca="1" si="124"/>
        <v>Sara</v>
      </c>
      <c r="S7960" t="str">
        <f>IFERROR(TEXT(DATEVALUE(LEFT(Table1[[#This Row],[Date of Purchase]],10)), "MMMM"), TEXT(Table1[[#This Row],[Date of Purchase]], "MMMM"))</f>
        <v>March</v>
      </c>
      <c r="T7960" t="str">
        <f>IF(OR(
  AND(Table1[[#This Row],[Ticket Priority]]="Critical", Table1[[#This Row],[Ticket Status]]&lt;&gt;"Closed"),
  AND(Table1[[#This Row],[Ticket Priority]]="High", Table1[[#This Row],[Ticket Status]]="Open")
), "Yes", "No")</f>
        <v>Yes</v>
      </c>
      <c r="U7960" s="4" t="str">
        <f>IF(Table1[[#This Row],[Ticket Status]]="Closed","Yes","No")</f>
        <v>No</v>
      </c>
      <c r="V7960" s="4" t="str">
        <f>IF(Table1[[#This Row],[Ticket Status]]="Pending Customer Response","Yes","No")</f>
        <v>No</v>
      </c>
      <c r="W7960" s="5">
        <f ca="1">COUNTIFS(Table1[Agent_name],Table1[[#This Row],[Agent_name]],Table1[Month],Table1[[#This Row],[Month]])/160</f>
        <v>0.55625000000000002</v>
      </c>
    </row>
    <row r="7961" spans="1:23" x14ac:dyDescent="0.25">
      <c r="A7961">
        <v>7960</v>
      </c>
      <c r="B7961" t="s">
        <v>25685</v>
      </c>
      <c r="C7961" t="s">
        <v>25686</v>
      </c>
      <c r="D7961">
        <v>49</v>
      </c>
      <c r="E7961" t="s">
        <v>58</v>
      </c>
      <c r="F7961" t="s">
        <v>86</v>
      </c>
      <c r="G7961" s="1">
        <v>44075</v>
      </c>
      <c r="H7961" t="s">
        <v>21</v>
      </c>
      <c r="I7961" t="s">
        <v>22</v>
      </c>
      <c r="J7961" s="3" t="s">
        <v>25687</v>
      </c>
      <c r="K7961" t="s">
        <v>62</v>
      </c>
      <c r="M7961" t="s">
        <v>41</v>
      </c>
      <c r="N7961" t="s">
        <v>83</v>
      </c>
      <c r="R7961" t="str">
        <f t="shared" ca="1" si="124"/>
        <v>Ravi</v>
      </c>
      <c r="S7961" t="str">
        <f>IFERROR(TEXT(DATEVALUE(LEFT(Table1[[#This Row],[Date of Purchase]],10)), "MMMM"), TEXT(Table1[[#This Row],[Date of Purchase]], "MMMM"))</f>
        <v>September</v>
      </c>
      <c r="T7961" t="str">
        <f>IF(OR(
  AND(Table1[[#This Row],[Ticket Priority]]="Critical", Table1[[#This Row],[Ticket Status]]&lt;&gt;"Closed"),
  AND(Table1[[#This Row],[Ticket Priority]]="High", Table1[[#This Row],[Ticket Status]]="Open")
), "Yes", "No")</f>
        <v>No</v>
      </c>
      <c r="U7961" s="4" t="str">
        <f>IF(Table1[[#This Row],[Ticket Status]]="Closed","Yes","No")</f>
        <v>No</v>
      </c>
      <c r="V7961" s="4" t="str">
        <f>IF(Table1[[#This Row],[Ticket Status]]="Pending Customer Response","Yes","No")</f>
        <v>No</v>
      </c>
      <c r="W7961" s="5">
        <f ca="1">COUNTIFS(Table1[Agent_name],Table1[[#This Row],[Agent_name]],Table1[Month],Table1[[#This Row],[Month]])/160</f>
        <v>0.64375000000000004</v>
      </c>
    </row>
    <row r="7962" spans="1:23" x14ac:dyDescent="0.25">
      <c r="A7962">
        <v>7961</v>
      </c>
      <c r="B7962" t="s">
        <v>25688</v>
      </c>
      <c r="C7962" t="s">
        <v>25689</v>
      </c>
      <c r="D7962">
        <v>22</v>
      </c>
      <c r="E7962" t="s">
        <v>58</v>
      </c>
      <c r="F7962" t="s">
        <v>339</v>
      </c>
      <c r="G7962" s="1">
        <v>44105</v>
      </c>
      <c r="H7962" t="s">
        <v>21</v>
      </c>
      <c r="I7962" t="s">
        <v>52</v>
      </c>
      <c r="J7962" s="3" t="s">
        <v>25690</v>
      </c>
      <c r="K7962" t="s">
        <v>39</v>
      </c>
      <c r="L7962" t="s">
        <v>25691</v>
      </c>
      <c r="M7962" t="s">
        <v>89</v>
      </c>
      <c r="N7962" t="s">
        <v>83</v>
      </c>
      <c r="O7962" s="2">
        <v>45078.519120370373</v>
      </c>
      <c r="P7962" s="2">
        <v>45078.651759259257</v>
      </c>
      <c r="Q7962">
        <v>3</v>
      </c>
      <c r="R7962" t="str">
        <f t="shared" ca="1" si="124"/>
        <v>Meera</v>
      </c>
      <c r="S7962" t="str">
        <f>IFERROR(TEXT(DATEVALUE(LEFT(Table1[[#This Row],[Date of Purchase]],10)), "MMMM"), TEXT(Table1[[#This Row],[Date of Purchase]], "MMMM"))</f>
        <v>October</v>
      </c>
      <c r="T7962" t="str">
        <f>IF(OR(
  AND(Table1[[#This Row],[Ticket Priority]]="Critical", Table1[[#This Row],[Ticket Status]]&lt;&gt;"Closed"),
  AND(Table1[[#This Row],[Ticket Priority]]="High", Table1[[#This Row],[Ticket Status]]="Open")
), "Yes", "No")</f>
        <v>No</v>
      </c>
      <c r="U7962" s="4" t="str">
        <f>IF(Table1[[#This Row],[Ticket Status]]="Closed","Yes","No")</f>
        <v>Yes</v>
      </c>
      <c r="V7962" s="4" t="str">
        <f>IF(Table1[[#This Row],[Ticket Status]]="Pending Customer Response","Yes","No")</f>
        <v>No</v>
      </c>
      <c r="W7962" s="5">
        <f ca="1">COUNTIFS(Table1[Agent_name],Table1[[#This Row],[Agent_name]],Table1[Month],Table1[[#This Row],[Month]])/160</f>
        <v>0.23749999999999999</v>
      </c>
    </row>
    <row r="7963" spans="1:23" x14ac:dyDescent="0.25">
      <c r="A7963">
        <v>7962</v>
      </c>
      <c r="B7963" t="s">
        <v>25692</v>
      </c>
      <c r="C7963" t="s">
        <v>25693</v>
      </c>
      <c r="D7963">
        <v>39</v>
      </c>
      <c r="E7963" t="s">
        <v>58</v>
      </c>
      <c r="F7963" t="s">
        <v>129</v>
      </c>
      <c r="G7963" s="1">
        <v>43893</v>
      </c>
      <c r="H7963" t="s">
        <v>59</v>
      </c>
      <c r="I7963" t="s">
        <v>93</v>
      </c>
      <c r="J7963" s="3" t="s">
        <v>25694</v>
      </c>
      <c r="K7963" t="s">
        <v>62</v>
      </c>
      <c r="M7963" t="s">
        <v>25</v>
      </c>
      <c r="N7963" t="s">
        <v>33</v>
      </c>
      <c r="R7963" t="str">
        <f t="shared" ca="1" si="124"/>
        <v>Neha</v>
      </c>
      <c r="S7963" t="str">
        <f>IFERROR(TEXT(DATEVALUE(LEFT(Table1[[#This Row],[Date of Purchase]],10)), "MMMM"), TEXT(Table1[[#This Row],[Date of Purchase]], "MMMM"))</f>
        <v>March</v>
      </c>
      <c r="T7963" t="str">
        <f>IF(OR(
  AND(Table1[[#This Row],[Ticket Priority]]="Critical", Table1[[#This Row],[Ticket Status]]&lt;&gt;"Closed"),
  AND(Table1[[#This Row],[Ticket Priority]]="High", Table1[[#This Row],[Ticket Status]]="Open")
), "Yes", "No")</f>
        <v>Yes</v>
      </c>
      <c r="U7963" s="4" t="str">
        <f>IF(Table1[[#This Row],[Ticket Status]]="Closed","Yes","No")</f>
        <v>No</v>
      </c>
      <c r="V7963" s="4" t="str">
        <f>IF(Table1[[#This Row],[Ticket Status]]="Pending Customer Response","Yes","No")</f>
        <v>No</v>
      </c>
      <c r="W7963" s="5">
        <f ca="1">COUNTIFS(Table1[Agent_name],Table1[[#This Row],[Agent_name]],Table1[Month],Table1[[#This Row],[Month]])/160</f>
        <v>0.16875000000000001</v>
      </c>
    </row>
    <row r="7964" spans="1:23" x14ac:dyDescent="0.25">
      <c r="A7964">
        <v>7963</v>
      </c>
      <c r="B7964" t="s">
        <v>25695</v>
      </c>
      <c r="C7964" t="s">
        <v>25696</v>
      </c>
      <c r="D7964">
        <v>28</v>
      </c>
      <c r="E7964" t="s">
        <v>58</v>
      </c>
      <c r="F7964" t="s">
        <v>286</v>
      </c>
      <c r="G7964" s="1">
        <v>44236</v>
      </c>
      <c r="H7964" t="s">
        <v>66</v>
      </c>
      <c r="I7964" t="s">
        <v>37</v>
      </c>
      <c r="J7964" s="3" t="s">
        <v>25697</v>
      </c>
      <c r="K7964" t="s">
        <v>24</v>
      </c>
      <c r="M7964" t="s">
        <v>25</v>
      </c>
      <c r="N7964" t="s">
        <v>83</v>
      </c>
      <c r="O7964" s="2">
        <v>45078.677499999998</v>
      </c>
      <c r="R7964" t="str">
        <f t="shared" ca="1" si="124"/>
        <v>Divya</v>
      </c>
      <c r="S7964" t="str">
        <f>IFERROR(TEXT(DATEVALUE(LEFT(Table1[[#This Row],[Date of Purchase]],10)), "MMMM"), TEXT(Table1[[#This Row],[Date of Purchase]], "MMMM"))</f>
        <v>February</v>
      </c>
      <c r="T7964" t="str">
        <f>IF(OR(
  AND(Table1[[#This Row],[Ticket Priority]]="Critical", Table1[[#This Row],[Ticket Status]]&lt;&gt;"Closed"),
  AND(Table1[[#This Row],[Ticket Priority]]="High", Table1[[#This Row],[Ticket Status]]="Open")
), "Yes", "No")</f>
        <v>Yes</v>
      </c>
      <c r="U7964" s="4" t="str">
        <f>IF(Table1[[#This Row],[Ticket Status]]="Closed","Yes","No")</f>
        <v>No</v>
      </c>
      <c r="V7964" s="4" t="str">
        <f>IF(Table1[[#This Row],[Ticket Status]]="Pending Customer Response","Yes","No")</f>
        <v>Yes</v>
      </c>
      <c r="W7964" s="5">
        <f ca="1">COUNTIFS(Table1[Agent_name],Table1[[#This Row],[Agent_name]],Table1[Month],Table1[[#This Row],[Month]])/160</f>
        <v>0.25624999999999998</v>
      </c>
    </row>
    <row r="7965" spans="1:23" x14ac:dyDescent="0.25">
      <c r="A7965">
        <v>7964</v>
      </c>
      <c r="B7965" t="s">
        <v>25698</v>
      </c>
      <c r="C7965" t="s">
        <v>25699</v>
      </c>
      <c r="D7965">
        <v>65</v>
      </c>
      <c r="E7965" t="s">
        <v>58</v>
      </c>
      <c r="F7965" t="s">
        <v>286</v>
      </c>
      <c r="G7965" s="1">
        <v>44292</v>
      </c>
      <c r="H7965" t="s">
        <v>45</v>
      </c>
      <c r="I7965" t="s">
        <v>60</v>
      </c>
      <c r="J7965" s="3" t="s">
        <v>25700</v>
      </c>
      <c r="K7965" t="s">
        <v>24</v>
      </c>
      <c r="M7965" t="s">
        <v>41</v>
      </c>
      <c r="N7965" t="s">
        <v>33</v>
      </c>
      <c r="O7965" s="2">
        <v>45078.387233796297</v>
      </c>
      <c r="R7965" t="str">
        <f t="shared" ca="1" si="124"/>
        <v>Aisha</v>
      </c>
      <c r="S7965" t="str">
        <f>IFERROR(TEXT(DATEVALUE(LEFT(Table1[[#This Row],[Date of Purchase]],10)), "MMMM"), TEXT(Table1[[#This Row],[Date of Purchase]], "MMMM"))</f>
        <v>April</v>
      </c>
      <c r="T7965" t="str">
        <f>IF(OR(
  AND(Table1[[#This Row],[Ticket Priority]]="Critical", Table1[[#This Row],[Ticket Status]]&lt;&gt;"Closed"),
  AND(Table1[[#This Row],[Ticket Priority]]="High", Table1[[#This Row],[Ticket Status]]="Open")
), "Yes", "No")</f>
        <v>No</v>
      </c>
      <c r="U7965" s="4" t="str">
        <f>IF(Table1[[#This Row],[Ticket Status]]="Closed","Yes","No")</f>
        <v>No</v>
      </c>
      <c r="V7965" s="4" t="str">
        <f>IF(Table1[[#This Row],[Ticket Status]]="Pending Customer Response","Yes","No")</f>
        <v>Yes</v>
      </c>
      <c r="W7965" s="5">
        <f ca="1">COUNTIFS(Table1[Agent_name],Table1[[#This Row],[Agent_name]],Table1[Month],Table1[[#This Row],[Month]])/160</f>
        <v>0.81874999999999998</v>
      </c>
    </row>
    <row r="7966" spans="1:23" x14ac:dyDescent="0.25">
      <c r="A7966">
        <v>7965</v>
      </c>
      <c r="B7966" t="s">
        <v>25701</v>
      </c>
      <c r="C7966" t="s">
        <v>25702</v>
      </c>
      <c r="D7966">
        <v>65</v>
      </c>
      <c r="E7966" t="s">
        <v>58</v>
      </c>
      <c r="F7966" t="s">
        <v>317</v>
      </c>
      <c r="G7966" s="1">
        <v>43962</v>
      </c>
      <c r="H7966" t="s">
        <v>67</v>
      </c>
      <c r="I7966" t="s">
        <v>93</v>
      </c>
      <c r="J7966" s="3" t="s">
        <v>25703</v>
      </c>
      <c r="K7966" t="s">
        <v>39</v>
      </c>
      <c r="L7966" t="s">
        <v>25704</v>
      </c>
      <c r="M7966" t="s">
        <v>41</v>
      </c>
      <c r="N7966" t="s">
        <v>33</v>
      </c>
      <c r="O7966" s="2">
        <v>45078.235856481479</v>
      </c>
      <c r="P7966" s="2">
        <v>45079.033773148149</v>
      </c>
      <c r="Q7966">
        <v>4</v>
      </c>
      <c r="R7966" t="str">
        <f t="shared" ca="1" si="124"/>
        <v>Aisha</v>
      </c>
      <c r="S7966" t="str">
        <f>IFERROR(TEXT(DATEVALUE(LEFT(Table1[[#This Row],[Date of Purchase]],10)), "MMMM"), TEXT(Table1[[#This Row],[Date of Purchase]], "MMMM"))</f>
        <v>May</v>
      </c>
      <c r="T7966" t="str">
        <f>IF(OR(
  AND(Table1[[#This Row],[Ticket Priority]]="Critical", Table1[[#This Row],[Ticket Status]]&lt;&gt;"Closed"),
  AND(Table1[[#This Row],[Ticket Priority]]="High", Table1[[#This Row],[Ticket Status]]="Open")
), "Yes", "No")</f>
        <v>No</v>
      </c>
      <c r="U7966" s="4" t="str">
        <f>IF(Table1[[#This Row],[Ticket Status]]="Closed","Yes","No")</f>
        <v>Yes</v>
      </c>
      <c r="V7966" s="4" t="str">
        <f>IF(Table1[[#This Row],[Ticket Status]]="Pending Customer Response","Yes","No")</f>
        <v>No</v>
      </c>
      <c r="W7966" s="5">
        <f ca="1">COUNTIFS(Table1[Agent_name],Table1[[#This Row],[Agent_name]],Table1[Month],Table1[[#This Row],[Month]])/160</f>
        <v>0.93125000000000002</v>
      </c>
    </row>
    <row r="7967" spans="1:23" x14ac:dyDescent="0.25">
      <c r="A7967">
        <v>7966</v>
      </c>
      <c r="B7967" t="s">
        <v>25705</v>
      </c>
      <c r="C7967" t="s">
        <v>25706</v>
      </c>
      <c r="D7967">
        <v>68</v>
      </c>
      <c r="E7967" t="s">
        <v>29</v>
      </c>
      <c r="F7967" t="s">
        <v>51</v>
      </c>
      <c r="G7967" s="1">
        <v>44330</v>
      </c>
      <c r="H7967" t="s">
        <v>66</v>
      </c>
      <c r="I7967" t="s">
        <v>52</v>
      </c>
      <c r="J7967" s="3" t="s">
        <v>25707</v>
      </c>
      <c r="K7967" t="s">
        <v>24</v>
      </c>
      <c r="M7967" t="s">
        <v>41</v>
      </c>
      <c r="N7967" t="s">
        <v>26</v>
      </c>
      <c r="O7967" s="2">
        <v>45078.225462962961</v>
      </c>
      <c r="R7967" t="str">
        <f t="shared" ca="1" si="124"/>
        <v>Aisha</v>
      </c>
      <c r="S7967" t="str">
        <f>IFERROR(TEXT(DATEVALUE(LEFT(Table1[[#This Row],[Date of Purchase]],10)), "MMMM"), TEXT(Table1[[#This Row],[Date of Purchase]], "MMMM"))</f>
        <v>May</v>
      </c>
      <c r="T7967" t="str">
        <f>IF(OR(
  AND(Table1[[#This Row],[Ticket Priority]]="Critical", Table1[[#This Row],[Ticket Status]]&lt;&gt;"Closed"),
  AND(Table1[[#This Row],[Ticket Priority]]="High", Table1[[#This Row],[Ticket Status]]="Open")
), "Yes", "No")</f>
        <v>No</v>
      </c>
      <c r="U7967" s="4" t="str">
        <f>IF(Table1[[#This Row],[Ticket Status]]="Closed","Yes","No")</f>
        <v>No</v>
      </c>
      <c r="V7967" s="4" t="str">
        <f>IF(Table1[[#This Row],[Ticket Status]]="Pending Customer Response","Yes","No")</f>
        <v>Yes</v>
      </c>
      <c r="W7967" s="5">
        <f ca="1">COUNTIFS(Table1[Agent_name],Table1[[#This Row],[Agent_name]],Table1[Month],Table1[[#This Row],[Month]])/160</f>
        <v>0.93125000000000002</v>
      </c>
    </row>
    <row r="7968" spans="1:23" x14ac:dyDescent="0.25">
      <c r="A7968">
        <v>7967</v>
      </c>
      <c r="B7968" t="s">
        <v>1008</v>
      </c>
      <c r="C7968" t="s">
        <v>25708</v>
      </c>
      <c r="D7968">
        <v>31</v>
      </c>
      <c r="E7968" t="s">
        <v>58</v>
      </c>
      <c r="F7968" t="s">
        <v>30</v>
      </c>
      <c r="G7968" s="1">
        <v>44367</v>
      </c>
      <c r="H7968" t="s">
        <v>67</v>
      </c>
      <c r="I7968" t="s">
        <v>52</v>
      </c>
      <c r="J7968" s="3" t="s">
        <v>25709</v>
      </c>
      <c r="K7968" t="s">
        <v>24</v>
      </c>
      <c r="M7968" t="s">
        <v>89</v>
      </c>
      <c r="N7968" t="s">
        <v>26</v>
      </c>
      <c r="O7968" s="2">
        <v>45078.204652777778</v>
      </c>
      <c r="R7968" t="str">
        <f t="shared" ca="1" si="124"/>
        <v>Rahul</v>
      </c>
      <c r="S7968" t="str">
        <f>IFERROR(TEXT(DATEVALUE(LEFT(Table1[[#This Row],[Date of Purchase]],10)), "MMMM"), TEXT(Table1[[#This Row],[Date of Purchase]], "MMMM"))</f>
        <v>June</v>
      </c>
      <c r="T7968" t="str">
        <f>IF(OR(
  AND(Table1[[#This Row],[Ticket Priority]]="Critical", Table1[[#This Row],[Ticket Status]]&lt;&gt;"Closed"),
  AND(Table1[[#This Row],[Ticket Priority]]="High", Table1[[#This Row],[Ticket Status]]="Open")
), "Yes", "No")</f>
        <v>No</v>
      </c>
      <c r="U7968" s="4" t="str">
        <f>IF(Table1[[#This Row],[Ticket Status]]="Closed","Yes","No")</f>
        <v>No</v>
      </c>
      <c r="V7968" s="4" t="str">
        <f>IF(Table1[[#This Row],[Ticket Status]]="Pending Customer Response","Yes","No")</f>
        <v>Yes</v>
      </c>
      <c r="W7968" s="5">
        <f ca="1">COUNTIFS(Table1[Agent_name],Table1[[#This Row],[Agent_name]],Table1[Month],Table1[[#This Row],[Month]])/160</f>
        <v>0.22500000000000001</v>
      </c>
    </row>
    <row r="7969" spans="1:23" x14ac:dyDescent="0.25">
      <c r="A7969">
        <v>7968</v>
      </c>
      <c r="B7969" t="s">
        <v>25710</v>
      </c>
      <c r="C7969" t="s">
        <v>25711</v>
      </c>
      <c r="D7969">
        <v>33</v>
      </c>
      <c r="E7969" t="s">
        <v>19</v>
      </c>
      <c r="F7969" t="s">
        <v>157</v>
      </c>
      <c r="G7969" s="1">
        <v>44172</v>
      </c>
      <c r="H7969" t="s">
        <v>67</v>
      </c>
      <c r="I7969" t="s">
        <v>150</v>
      </c>
      <c r="J7969" s="3" t="s">
        <v>25712</v>
      </c>
      <c r="K7969" t="s">
        <v>24</v>
      </c>
      <c r="M7969" t="s">
        <v>89</v>
      </c>
      <c r="N7969" t="s">
        <v>83</v>
      </c>
      <c r="O7969" s="2">
        <v>45078.281747685185</v>
      </c>
      <c r="R7969" t="str">
        <f t="shared" ca="1" si="124"/>
        <v>Ravi</v>
      </c>
      <c r="S7969" t="str">
        <f>IFERROR(TEXT(DATEVALUE(LEFT(Table1[[#This Row],[Date of Purchase]],10)), "MMMM"), TEXT(Table1[[#This Row],[Date of Purchase]], "MMMM"))</f>
        <v>December</v>
      </c>
      <c r="T7969" t="str">
        <f>IF(OR(
  AND(Table1[[#This Row],[Ticket Priority]]="Critical", Table1[[#This Row],[Ticket Status]]&lt;&gt;"Closed"),
  AND(Table1[[#This Row],[Ticket Priority]]="High", Table1[[#This Row],[Ticket Status]]="Open")
), "Yes", "No")</f>
        <v>No</v>
      </c>
      <c r="U7969" s="4" t="str">
        <f>IF(Table1[[#This Row],[Ticket Status]]="Closed","Yes","No")</f>
        <v>No</v>
      </c>
      <c r="V7969" s="4" t="str">
        <f>IF(Table1[[#This Row],[Ticket Status]]="Pending Customer Response","Yes","No")</f>
        <v>Yes</v>
      </c>
      <c r="W7969" s="5">
        <f ca="1">COUNTIFS(Table1[Agent_name],Table1[[#This Row],[Agent_name]],Table1[Month],Table1[[#This Row],[Month]])/160</f>
        <v>0.66249999999999998</v>
      </c>
    </row>
    <row r="7970" spans="1:23" x14ac:dyDescent="0.25">
      <c r="A7970">
        <v>7969</v>
      </c>
      <c r="B7970" t="s">
        <v>25713</v>
      </c>
      <c r="C7970" t="s">
        <v>25714</v>
      </c>
      <c r="D7970">
        <v>59</v>
      </c>
      <c r="E7970" t="s">
        <v>19</v>
      </c>
      <c r="F7970" t="s">
        <v>219</v>
      </c>
      <c r="G7970" s="1">
        <v>44133</v>
      </c>
      <c r="H7970" t="s">
        <v>67</v>
      </c>
      <c r="I7970" t="s">
        <v>99</v>
      </c>
      <c r="J7970" s="3" t="s">
        <v>25715</v>
      </c>
      <c r="K7970" t="s">
        <v>24</v>
      </c>
      <c r="M7970" t="s">
        <v>25</v>
      </c>
      <c r="N7970" t="s">
        <v>83</v>
      </c>
      <c r="O7970" s="2">
        <v>45078.661620370367</v>
      </c>
      <c r="R7970" t="str">
        <f t="shared" ca="1" si="124"/>
        <v>Mohit</v>
      </c>
      <c r="S7970" t="str">
        <f>IFERROR(TEXT(DATEVALUE(LEFT(Table1[[#This Row],[Date of Purchase]],10)), "MMMM"), TEXT(Table1[[#This Row],[Date of Purchase]], "MMMM"))</f>
        <v>October</v>
      </c>
      <c r="T7970" t="str">
        <f>IF(OR(
  AND(Table1[[#This Row],[Ticket Priority]]="Critical", Table1[[#This Row],[Ticket Status]]&lt;&gt;"Closed"),
  AND(Table1[[#This Row],[Ticket Priority]]="High", Table1[[#This Row],[Ticket Status]]="Open")
), "Yes", "No")</f>
        <v>Yes</v>
      </c>
      <c r="U7970" s="4" t="str">
        <f>IF(Table1[[#This Row],[Ticket Status]]="Closed","Yes","No")</f>
        <v>No</v>
      </c>
      <c r="V7970" s="4" t="str">
        <f>IF(Table1[[#This Row],[Ticket Status]]="Pending Customer Response","Yes","No")</f>
        <v>Yes</v>
      </c>
      <c r="W7970" s="5">
        <f ca="1">COUNTIFS(Table1[Agent_name],Table1[[#This Row],[Agent_name]],Table1[Month],Table1[[#This Row],[Month]])/160</f>
        <v>0.49375000000000002</v>
      </c>
    </row>
    <row r="7971" spans="1:23" x14ac:dyDescent="0.25">
      <c r="A7971">
        <v>7970</v>
      </c>
      <c r="B7971" t="s">
        <v>25716</v>
      </c>
      <c r="C7971" t="s">
        <v>25717</v>
      </c>
      <c r="D7971">
        <v>27</v>
      </c>
      <c r="E7971" t="s">
        <v>19</v>
      </c>
      <c r="F7971" t="s">
        <v>129</v>
      </c>
      <c r="G7971" s="1">
        <v>43894</v>
      </c>
      <c r="H7971" t="s">
        <v>21</v>
      </c>
      <c r="I7971" t="s">
        <v>177</v>
      </c>
      <c r="J7971" s="3" t="s">
        <v>25718</v>
      </c>
      <c r="K7971" t="s">
        <v>39</v>
      </c>
      <c r="L7971" t="s">
        <v>25719</v>
      </c>
      <c r="M7971" t="s">
        <v>89</v>
      </c>
      <c r="N7971" t="s">
        <v>55</v>
      </c>
      <c r="O7971" s="2">
        <v>45078.375532407408</v>
      </c>
      <c r="P7971" s="2">
        <v>45078.69358796296</v>
      </c>
      <c r="Q7971">
        <v>1</v>
      </c>
      <c r="R7971" t="str">
        <f t="shared" ca="1" si="124"/>
        <v>Ravi</v>
      </c>
      <c r="S7971" t="str">
        <f>IFERROR(TEXT(DATEVALUE(LEFT(Table1[[#This Row],[Date of Purchase]],10)), "MMMM"), TEXT(Table1[[#This Row],[Date of Purchase]], "MMMM"))</f>
        <v>March</v>
      </c>
      <c r="T7971" t="str">
        <f>IF(OR(
  AND(Table1[[#This Row],[Ticket Priority]]="Critical", Table1[[#This Row],[Ticket Status]]&lt;&gt;"Closed"),
  AND(Table1[[#This Row],[Ticket Priority]]="High", Table1[[#This Row],[Ticket Status]]="Open")
), "Yes", "No")</f>
        <v>No</v>
      </c>
      <c r="U7971" s="4" t="str">
        <f>IF(Table1[[#This Row],[Ticket Status]]="Closed","Yes","No")</f>
        <v>Yes</v>
      </c>
      <c r="V7971" s="4" t="str">
        <f>IF(Table1[[#This Row],[Ticket Status]]="Pending Customer Response","Yes","No")</f>
        <v>No</v>
      </c>
      <c r="W7971" s="5">
        <f ca="1">COUNTIFS(Table1[Agent_name],Table1[[#This Row],[Agent_name]],Table1[Month],Table1[[#This Row],[Month]])/160</f>
        <v>0.54374999999999996</v>
      </c>
    </row>
    <row r="7972" spans="1:23" x14ac:dyDescent="0.25">
      <c r="A7972">
        <v>7971</v>
      </c>
      <c r="B7972" t="s">
        <v>25720</v>
      </c>
      <c r="C7972" t="s">
        <v>25721</v>
      </c>
      <c r="D7972">
        <v>63</v>
      </c>
      <c r="E7972" t="s">
        <v>19</v>
      </c>
      <c r="F7972" t="s">
        <v>242</v>
      </c>
      <c r="G7972" s="1">
        <v>44014</v>
      </c>
      <c r="H7972" t="s">
        <v>59</v>
      </c>
      <c r="I7972" t="s">
        <v>31</v>
      </c>
      <c r="J7972" s="3" t="s">
        <v>25722</v>
      </c>
      <c r="K7972" t="s">
        <v>62</v>
      </c>
      <c r="M7972" t="s">
        <v>143</v>
      </c>
      <c r="N7972" t="s">
        <v>55</v>
      </c>
      <c r="R7972" t="str">
        <f t="shared" ca="1" si="124"/>
        <v>Sara</v>
      </c>
      <c r="S7972" t="str">
        <f>IFERROR(TEXT(DATEVALUE(LEFT(Table1[[#This Row],[Date of Purchase]],10)), "MMMM"), TEXT(Table1[[#This Row],[Date of Purchase]], "MMMM"))</f>
        <v>July</v>
      </c>
      <c r="T7972" t="str">
        <f>IF(OR(
  AND(Table1[[#This Row],[Ticket Priority]]="Critical", Table1[[#This Row],[Ticket Status]]&lt;&gt;"Closed"),
  AND(Table1[[#This Row],[Ticket Priority]]="High", Table1[[#This Row],[Ticket Status]]="Open")
), "Yes", "No")</f>
        <v>No</v>
      </c>
      <c r="U7972" s="4" t="str">
        <f>IF(Table1[[#This Row],[Ticket Status]]="Closed","Yes","No")</f>
        <v>No</v>
      </c>
      <c r="V7972" s="4" t="str">
        <f>IF(Table1[[#This Row],[Ticket Status]]="Pending Customer Response","Yes","No")</f>
        <v>No</v>
      </c>
      <c r="W7972" s="5">
        <f ca="1">COUNTIFS(Table1[Agent_name],Table1[[#This Row],[Agent_name]],Table1[Month],Table1[[#This Row],[Month]])/160</f>
        <v>0.6875</v>
      </c>
    </row>
    <row r="7973" spans="1:23" x14ac:dyDescent="0.25">
      <c r="A7973">
        <v>7972</v>
      </c>
      <c r="B7973" t="s">
        <v>25723</v>
      </c>
      <c r="C7973" t="s">
        <v>25724</v>
      </c>
      <c r="D7973">
        <v>20</v>
      </c>
      <c r="E7973" t="s">
        <v>29</v>
      </c>
      <c r="F7973" t="s">
        <v>92</v>
      </c>
      <c r="G7973" s="1">
        <v>44320</v>
      </c>
      <c r="H7973" t="s">
        <v>59</v>
      </c>
      <c r="I7973" t="s">
        <v>46</v>
      </c>
      <c r="J7973" s="3" t="s">
        <v>2443</v>
      </c>
      <c r="K7973" t="s">
        <v>24</v>
      </c>
      <c r="M7973" t="s">
        <v>143</v>
      </c>
      <c r="N7973" t="s">
        <v>83</v>
      </c>
      <c r="O7973" s="2">
        <v>45078.604722222219</v>
      </c>
      <c r="R7973" t="str">
        <f t="shared" ca="1" si="124"/>
        <v>Mohit</v>
      </c>
      <c r="S7973" t="str">
        <f>IFERROR(TEXT(DATEVALUE(LEFT(Table1[[#This Row],[Date of Purchase]],10)), "MMMM"), TEXT(Table1[[#This Row],[Date of Purchase]], "MMMM"))</f>
        <v>May</v>
      </c>
      <c r="T7973" t="str">
        <f>IF(OR(
  AND(Table1[[#This Row],[Ticket Priority]]="Critical", Table1[[#This Row],[Ticket Status]]&lt;&gt;"Closed"),
  AND(Table1[[#This Row],[Ticket Priority]]="High", Table1[[#This Row],[Ticket Status]]="Open")
), "Yes", "No")</f>
        <v>No</v>
      </c>
      <c r="U7973" s="4" t="str">
        <f>IF(Table1[[#This Row],[Ticket Status]]="Closed","Yes","No")</f>
        <v>No</v>
      </c>
      <c r="V7973" s="4" t="str">
        <f>IF(Table1[[#This Row],[Ticket Status]]="Pending Customer Response","Yes","No")</f>
        <v>Yes</v>
      </c>
      <c r="W7973" s="5">
        <f ca="1">COUNTIFS(Table1[Agent_name],Table1[[#This Row],[Agent_name]],Table1[Month],Table1[[#This Row],[Month]])/160</f>
        <v>0.45624999999999999</v>
      </c>
    </row>
    <row r="7974" spans="1:23" x14ac:dyDescent="0.25">
      <c r="A7974">
        <v>7973</v>
      </c>
      <c r="B7974" t="s">
        <v>25725</v>
      </c>
      <c r="C7974" t="s">
        <v>25726</v>
      </c>
      <c r="D7974">
        <v>61</v>
      </c>
      <c r="E7974" t="s">
        <v>29</v>
      </c>
      <c r="F7974" t="s">
        <v>456</v>
      </c>
      <c r="G7974" s="1">
        <v>44370</v>
      </c>
      <c r="H7974" t="s">
        <v>59</v>
      </c>
      <c r="I7974" t="s">
        <v>67</v>
      </c>
      <c r="J7974" s="3" t="s">
        <v>25727</v>
      </c>
      <c r="K7974" t="s">
        <v>62</v>
      </c>
      <c r="M7974" t="s">
        <v>25</v>
      </c>
      <c r="N7974" t="s">
        <v>55</v>
      </c>
      <c r="R7974" t="str">
        <f t="shared" ca="1" si="124"/>
        <v>Karan</v>
      </c>
      <c r="S7974" t="str">
        <f>IFERROR(TEXT(DATEVALUE(LEFT(Table1[[#This Row],[Date of Purchase]],10)), "MMMM"), TEXT(Table1[[#This Row],[Date of Purchase]], "MMMM"))</f>
        <v>June</v>
      </c>
      <c r="T7974" t="str">
        <f>IF(OR(
  AND(Table1[[#This Row],[Ticket Priority]]="Critical", Table1[[#This Row],[Ticket Status]]&lt;&gt;"Closed"),
  AND(Table1[[#This Row],[Ticket Priority]]="High", Table1[[#This Row],[Ticket Status]]="Open")
), "Yes", "No")</f>
        <v>Yes</v>
      </c>
      <c r="U7974" s="4" t="str">
        <f>IF(Table1[[#This Row],[Ticket Status]]="Closed","Yes","No")</f>
        <v>No</v>
      </c>
      <c r="V7974" s="4" t="str">
        <f>IF(Table1[[#This Row],[Ticket Status]]="Pending Customer Response","Yes","No")</f>
        <v>No</v>
      </c>
      <c r="W7974" s="5">
        <f ca="1">COUNTIFS(Table1[Agent_name],Table1[[#This Row],[Agent_name]],Table1[Month],Table1[[#This Row],[Month]])/160</f>
        <v>0.27500000000000002</v>
      </c>
    </row>
    <row r="7975" spans="1:23" x14ac:dyDescent="0.25">
      <c r="A7975">
        <v>7974</v>
      </c>
      <c r="B7975" t="s">
        <v>25728</v>
      </c>
      <c r="C7975" t="s">
        <v>25729</v>
      </c>
      <c r="D7975">
        <v>54</v>
      </c>
      <c r="E7975" t="s">
        <v>19</v>
      </c>
      <c r="F7975" t="s">
        <v>51</v>
      </c>
      <c r="G7975" s="1">
        <v>44521</v>
      </c>
      <c r="H7975" t="s">
        <v>67</v>
      </c>
      <c r="I7975" t="s">
        <v>59</v>
      </c>
      <c r="J7975" s="3" t="s">
        <v>25730</v>
      </c>
      <c r="K7975" t="s">
        <v>62</v>
      </c>
      <c r="M7975" t="s">
        <v>89</v>
      </c>
      <c r="N7975" t="s">
        <v>83</v>
      </c>
      <c r="R7975" t="str">
        <f t="shared" ca="1" si="124"/>
        <v>Arjun</v>
      </c>
      <c r="S7975" t="str">
        <f>IFERROR(TEXT(DATEVALUE(LEFT(Table1[[#This Row],[Date of Purchase]],10)), "MMMM"), TEXT(Table1[[#This Row],[Date of Purchase]], "MMMM"))</f>
        <v>November</v>
      </c>
      <c r="T7975" t="str">
        <f>IF(OR(
  AND(Table1[[#This Row],[Ticket Priority]]="Critical", Table1[[#This Row],[Ticket Status]]&lt;&gt;"Closed"),
  AND(Table1[[#This Row],[Ticket Priority]]="High", Table1[[#This Row],[Ticket Status]]="Open")
), "Yes", "No")</f>
        <v>Yes</v>
      </c>
      <c r="U7975" s="4" t="str">
        <f>IF(Table1[[#This Row],[Ticket Status]]="Closed","Yes","No")</f>
        <v>No</v>
      </c>
      <c r="V7975" s="4" t="str">
        <f>IF(Table1[[#This Row],[Ticket Status]]="Pending Customer Response","Yes","No")</f>
        <v>No</v>
      </c>
      <c r="W7975" s="5">
        <f ca="1">COUNTIFS(Table1[Agent_name],Table1[[#This Row],[Agent_name]],Table1[Month],Table1[[#This Row],[Month]])/160</f>
        <v>0.23749999999999999</v>
      </c>
    </row>
    <row r="7976" spans="1:23" x14ac:dyDescent="0.25">
      <c r="A7976">
        <v>7975</v>
      </c>
      <c r="B7976" t="s">
        <v>25731</v>
      </c>
      <c r="C7976" t="s">
        <v>25732</v>
      </c>
      <c r="D7976">
        <v>33</v>
      </c>
      <c r="E7976" t="s">
        <v>29</v>
      </c>
      <c r="F7976" t="s">
        <v>44</v>
      </c>
      <c r="G7976" s="1">
        <v>44330</v>
      </c>
      <c r="H7976" t="s">
        <v>66</v>
      </c>
      <c r="I7976" t="s">
        <v>46</v>
      </c>
      <c r="J7976" s="3" t="s">
        <v>25733</v>
      </c>
      <c r="K7976" t="s">
        <v>39</v>
      </c>
      <c r="L7976" t="s">
        <v>25734</v>
      </c>
      <c r="M7976" t="s">
        <v>25</v>
      </c>
      <c r="N7976" t="s">
        <v>83</v>
      </c>
      <c r="O7976" s="2">
        <v>45079.029085648152</v>
      </c>
      <c r="P7976" s="2">
        <v>45078.883252314816</v>
      </c>
      <c r="Q7976">
        <v>3</v>
      </c>
      <c r="R7976" t="str">
        <f t="shared" ca="1" si="124"/>
        <v>Aisha</v>
      </c>
      <c r="S7976" t="str">
        <f>IFERROR(TEXT(DATEVALUE(LEFT(Table1[[#This Row],[Date of Purchase]],10)), "MMMM"), TEXT(Table1[[#This Row],[Date of Purchase]], "MMMM"))</f>
        <v>May</v>
      </c>
      <c r="T7976" t="str">
        <f>IF(OR(
  AND(Table1[[#This Row],[Ticket Priority]]="Critical", Table1[[#This Row],[Ticket Status]]&lt;&gt;"Closed"),
  AND(Table1[[#This Row],[Ticket Priority]]="High", Table1[[#This Row],[Ticket Status]]="Open")
), "Yes", "No")</f>
        <v>No</v>
      </c>
      <c r="U7976" s="4" t="str">
        <f>IF(Table1[[#This Row],[Ticket Status]]="Closed","Yes","No")</f>
        <v>Yes</v>
      </c>
      <c r="V7976" s="4" t="str">
        <f>IF(Table1[[#This Row],[Ticket Status]]="Pending Customer Response","Yes","No")</f>
        <v>No</v>
      </c>
      <c r="W7976" s="5">
        <f ca="1">COUNTIFS(Table1[Agent_name],Table1[[#This Row],[Agent_name]],Table1[Month],Table1[[#This Row],[Month]])/160</f>
        <v>0.93125000000000002</v>
      </c>
    </row>
    <row r="7977" spans="1:23" x14ac:dyDescent="0.25">
      <c r="A7977">
        <v>7976</v>
      </c>
      <c r="B7977" t="s">
        <v>25735</v>
      </c>
      <c r="C7977" t="s">
        <v>25736</v>
      </c>
      <c r="D7977">
        <v>64</v>
      </c>
      <c r="E7977" t="s">
        <v>29</v>
      </c>
      <c r="F7977" t="s">
        <v>397</v>
      </c>
      <c r="G7977" s="1">
        <v>44494</v>
      </c>
      <c r="H7977" t="s">
        <v>21</v>
      </c>
      <c r="I7977" t="s">
        <v>46</v>
      </c>
      <c r="J7977" s="3" t="s">
        <v>25737</v>
      </c>
      <c r="K7977" t="s">
        <v>24</v>
      </c>
      <c r="M7977" t="s">
        <v>143</v>
      </c>
      <c r="N7977" t="s">
        <v>26</v>
      </c>
      <c r="O7977" s="2">
        <v>45078.929791666669</v>
      </c>
      <c r="R7977" t="str">
        <f t="shared" ca="1" si="124"/>
        <v>Ravi</v>
      </c>
      <c r="S7977" t="str">
        <f>IFERROR(TEXT(DATEVALUE(LEFT(Table1[[#This Row],[Date of Purchase]],10)), "MMMM"), TEXT(Table1[[#This Row],[Date of Purchase]], "MMMM"))</f>
        <v>October</v>
      </c>
      <c r="T7977" t="str">
        <f>IF(OR(
  AND(Table1[[#This Row],[Ticket Priority]]="Critical", Table1[[#This Row],[Ticket Status]]&lt;&gt;"Closed"),
  AND(Table1[[#This Row],[Ticket Priority]]="High", Table1[[#This Row],[Ticket Status]]="Open")
), "Yes", "No")</f>
        <v>No</v>
      </c>
      <c r="U7977" s="4" t="str">
        <f>IF(Table1[[#This Row],[Ticket Status]]="Closed","Yes","No")</f>
        <v>No</v>
      </c>
      <c r="V7977" s="4" t="str">
        <f>IF(Table1[[#This Row],[Ticket Status]]="Pending Customer Response","Yes","No")</f>
        <v>Yes</v>
      </c>
      <c r="W7977" s="5">
        <f ca="1">COUNTIFS(Table1[Agent_name],Table1[[#This Row],[Agent_name]],Table1[Month],Table1[[#This Row],[Month]])/160</f>
        <v>0.58125000000000004</v>
      </c>
    </row>
    <row r="7978" spans="1:23" x14ac:dyDescent="0.25">
      <c r="A7978">
        <v>7977</v>
      </c>
      <c r="B7978" t="s">
        <v>25738</v>
      </c>
      <c r="C7978" t="s">
        <v>25739</v>
      </c>
      <c r="D7978">
        <v>44</v>
      </c>
      <c r="E7978" t="s">
        <v>29</v>
      </c>
      <c r="F7978" t="s">
        <v>71</v>
      </c>
      <c r="G7978" s="1">
        <v>44292</v>
      </c>
      <c r="H7978" t="s">
        <v>21</v>
      </c>
      <c r="I7978" t="s">
        <v>77</v>
      </c>
      <c r="J7978" s="3" t="s">
        <v>25740</v>
      </c>
      <c r="K7978" t="s">
        <v>62</v>
      </c>
      <c r="M7978" t="s">
        <v>143</v>
      </c>
      <c r="N7978" t="s">
        <v>33</v>
      </c>
      <c r="R7978" t="str">
        <f t="shared" ca="1" si="124"/>
        <v>Priya</v>
      </c>
      <c r="S7978" t="str">
        <f>IFERROR(TEXT(DATEVALUE(LEFT(Table1[[#This Row],[Date of Purchase]],10)), "MMMM"), TEXT(Table1[[#This Row],[Date of Purchase]], "MMMM"))</f>
        <v>April</v>
      </c>
      <c r="T7978" t="str">
        <f>IF(OR(
  AND(Table1[[#This Row],[Ticket Priority]]="Critical", Table1[[#This Row],[Ticket Status]]&lt;&gt;"Closed"),
  AND(Table1[[#This Row],[Ticket Priority]]="High", Table1[[#This Row],[Ticket Status]]="Open")
), "Yes", "No")</f>
        <v>No</v>
      </c>
      <c r="U7978" s="4" t="str">
        <f>IF(Table1[[#This Row],[Ticket Status]]="Closed","Yes","No")</f>
        <v>No</v>
      </c>
      <c r="V7978" s="4" t="str">
        <f>IF(Table1[[#This Row],[Ticket Status]]="Pending Customer Response","Yes","No")</f>
        <v>No</v>
      </c>
      <c r="W7978" s="5">
        <f ca="1">COUNTIFS(Table1[Agent_name],Table1[[#This Row],[Agent_name]],Table1[Month],Table1[[#This Row],[Month]])/160</f>
        <v>0.48749999999999999</v>
      </c>
    </row>
    <row r="7979" spans="1:23" x14ac:dyDescent="0.25">
      <c r="A7979">
        <v>7978</v>
      </c>
      <c r="B7979" t="s">
        <v>25741</v>
      </c>
      <c r="C7979" t="s">
        <v>25742</v>
      </c>
      <c r="D7979">
        <v>41</v>
      </c>
      <c r="E7979" t="s">
        <v>19</v>
      </c>
      <c r="F7979" t="s">
        <v>339</v>
      </c>
      <c r="G7979" s="1">
        <v>44514</v>
      </c>
      <c r="H7979" t="s">
        <v>67</v>
      </c>
      <c r="I7979" t="s">
        <v>72</v>
      </c>
      <c r="J7979" s="3" t="s">
        <v>25743</v>
      </c>
      <c r="K7979" t="s">
        <v>39</v>
      </c>
      <c r="L7979" t="s">
        <v>25744</v>
      </c>
      <c r="M7979" t="s">
        <v>25</v>
      </c>
      <c r="N7979" t="s">
        <v>83</v>
      </c>
      <c r="O7979" s="2">
        <v>45078.812465277777</v>
      </c>
      <c r="P7979" s="2">
        <v>45078.690243055556</v>
      </c>
      <c r="Q7979">
        <v>1</v>
      </c>
      <c r="R7979" t="str">
        <f t="shared" ca="1" si="124"/>
        <v>Neha</v>
      </c>
      <c r="S7979" t="str">
        <f>IFERROR(TEXT(DATEVALUE(LEFT(Table1[[#This Row],[Date of Purchase]],10)), "MMMM"), TEXT(Table1[[#This Row],[Date of Purchase]], "MMMM"))</f>
        <v>November</v>
      </c>
      <c r="T7979" t="str">
        <f>IF(OR(
  AND(Table1[[#This Row],[Ticket Priority]]="Critical", Table1[[#This Row],[Ticket Status]]&lt;&gt;"Closed"),
  AND(Table1[[#This Row],[Ticket Priority]]="High", Table1[[#This Row],[Ticket Status]]="Open")
), "Yes", "No")</f>
        <v>No</v>
      </c>
      <c r="U7979" s="4" t="str">
        <f>IF(Table1[[#This Row],[Ticket Status]]="Closed","Yes","No")</f>
        <v>Yes</v>
      </c>
      <c r="V7979" s="4" t="str">
        <f>IF(Table1[[#This Row],[Ticket Status]]="Pending Customer Response","Yes","No")</f>
        <v>No</v>
      </c>
      <c r="W7979" s="5">
        <f ca="1">COUNTIFS(Table1[Agent_name],Table1[[#This Row],[Agent_name]],Table1[Month],Table1[[#This Row],[Month]])/160</f>
        <v>0.17499999999999999</v>
      </c>
    </row>
    <row r="7980" spans="1:23" x14ac:dyDescent="0.25">
      <c r="A7980">
        <v>7979</v>
      </c>
      <c r="B7980" t="s">
        <v>25745</v>
      </c>
      <c r="C7980" t="s">
        <v>25746</v>
      </c>
      <c r="D7980">
        <v>22</v>
      </c>
      <c r="E7980" t="s">
        <v>58</v>
      </c>
      <c r="F7980" t="s">
        <v>317</v>
      </c>
      <c r="G7980" s="1">
        <v>43850</v>
      </c>
      <c r="H7980" t="s">
        <v>67</v>
      </c>
      <c r="I7980" t="s">
        <v>150</v>
      </c>
      <c r="J7980" s="3" t="s">
        <v>25747</v>
      </c>
      <c r="K7980" t="s">
        <v>24</v>
      </c>
      <c r="M7980" t="s">
        <v>143</v>
      </c>
      <c r="N7980" t="s">
        <v>33</v>
      </c>
      <c r="O7980" s="2">
        <v>45078.419432870367</v>
      </c>
      <c r="R7980" t="str">
        <f t="shared" ca="1" si="124"/>
        <v>Karan</v>
      </c>
      <c r="S7980" t="str">
        <f>IFERROR(TEXT(DATEVALUE(LEFT(Table1[[#This Row],[Date of Purchase]],10)), "MMMM"), TEXT(Table1[[#This Row],[Date of Purchase]], "MMMM"))</f>
        <v>January</v>
      </c>
      <c r="T7980" t="str">
        <f>IF(OR(
  AND(Table1[[#This Row],[Ticket Priority]]="Critical", Table1[[#This Row],[Ticket Status]]&lt;&gt;"Closed"),
  AND(Table1[[#This Row],[Ticket Priority]]="High", Table1[[#This Row],[Ticket Status]]="Open")
), "Yes", "No")</f>
        <v>No</v>
      </c>
      <c r="U7980" s="4" t="str">
        <f>IF(Table1[[#This Row],[Ticket Status]]="Closed","Yes","No")</f>
        <v>No</v>
      </c>
      <c r="V7980" s="4" t="str">
        <f>IF(Table1[[#This Row],[Ticket Status]]="Pending Customer Response","Yes","No")</f>
        <v>Yes</v>
      </c>
      <c r="W7980" s="5">
        <f ca="1">COUNTIFS(Table1[Agent_name],Table1[[#This Row],[Agent_name]],Table1[Month],Table1[[#This Row],[Month]])/160</f>
        <v>0.21249999999999999</v>
      </c>
    </row>
    <row r="7981" spans="1:23" x14ac:dyDescent="0.25">
      <c r="A7981">
        <v>7980</v>
      </c>
      <c r="B7981" t="s">
        <v>25748</v>
      </c>
      <c r="C7981" t="s">
        <v>25749</v>
      </c>
      <c r="D7981">
        <v>29</v>
      </c>
      <c r="E7981" t="s">
        <v>19</v>
      </c>
      <c r="F7981" t="s">
        <v>223</v>
      </c>
      <c r="G7981" s="1">
        <v>44246</v>
      </c>
      <c r="H7981" t="s">
        <v>45</v>
      </c>
      <c r="I7981" t="s">
        <v>22</v>
      </c>
      <c r="J7981" s="3" t="s">
        <v>25750</v>
      </c>
      <c r="K7981" t="s">
        <v>24</v>
      </c>
      <c r="M7981" t="s">
        <v>89</v>
      </c>
      <c r="N7981" t="s">
        <v>26</v>
      </c>
      <c r="O7981" s="2">
        <v>45078.319456018522</v>
      </c>
      <c r="R7981" t="str">
        <f t="shared" ca="1" si="124"/>
        <v>Mohit</v>
      </c>
      <c r="S7981" t="str">
        <f>IFERROR(TEXT(DATEVALUE(LEFT(Table1[[#This Row],[Date of Purchase]],10)), "MMMM"), TEXT(Table1[[#This Row],[Date of Purchase]], "MMMM"))</f>
        <v>February</v>
      </c>
      <c r="T7981" t="str">
        <f>IF(OR(
  AND(Table1[[#This Row],[Ticket Priority]]="Critical", Table1[[#This Row],[Ticket Status]]&lt;&gt;"Closed"),
  AND(Table1[[#This Row],[Ticket Priority]]="High", Table1[[#This Row],[Ticket Status]]="Open")
), "Yes", "No")</f>
        <v>No</v>
      </c>
      <c r="U7981" s="4" t="str">
        <f>IF(Table1[[#This Row],[Ticket Status]]="Closed","Yes","No")</f>
        <v>No</v>
      </c>
      <c r="V7981" s="4" t="str">
        <f>IF(Table1[[#This Row],[Ticket Status]]="Pending Customer Response","Yes","No")</f>
        <v>Yes</v>
      </c>
      <c r="W7981" s="5">
        <f ca="1">COUNTIFS(Table1[Agent_name],Table1[[#This Row],[Agent_name]],Table1[Month],Table1[[#This Row],[Month]])/160</f>
        <v>0.52500000000000002</v>
      </c>
    </row>
    <row r="7982" spans="1:23" x14ac:dyDescent="0.25">
      <c r="A7982">
        <v>7981</v>
      </c>
      <c r="B7982" t="s">
        <v>25751</v>
      </c>
      <c r="C7982" t="s">
        <v>25752</v>
      </c>
      <c r="D7982">
        <v>45</v>
      </c>
      <c r="E7982" t="s">
        <v>58</v>
      </c>
      <c r="F7982" t="s">
        <v>20</v>
      </c>
      <c r="G7982" s="1">
        <v>43833</v>
      </c>
      <c r="H7982" t="s">
        <v>21</v>
      </c>
      <c r="I7982" t="s">
        <v>141</v>
      </c>
      <c r="J7982" s="3" t="s">
        <v>25753</v>
      </c>
      <c r="K7982" t="s">
        <v>62</v>
      </c>
      <c r="M7982" t="s">
        <v>25</v>
      </c>
      <c r="N7982" t="s">
        <v>33</v>
      </c>
      <c r="R7982" t="str">
        <f t="shared" ca="1" si="124"/>
        <v>Meera</v>
      </c>
      <c r="S7982" t="str">
        <f>IFERROR(TEXT(DATEVALUE(LEFT(Table1[[#This Row],[Date of Purchase]],10)), "MMMM"), TEXT(Table1[[#This Row],[Date of Purchase]], "MMMM"))</f>
        <v>January</v>
      </c>
      <c r="T7982" t="str">
        <f>IF(OR(
  AND(Table1[[#This Row],[Ticket Priority]]="Critical", Table1[[#This Row],[Ticket Status]]&lt;&gt;"Closed"),
  AND(Table1[[#This Row],[Ticket Priority]]="High", Table1[[#This Row],[Ticket Status]]="Open")
), "Yes", "No")</f>
        <v>Yes</v>
      </c>
      <c r="U7982" s="4" t="str">
        <f>IF(Table1[[#This Row],[Ticket Status]]="Closed","Yes","No")</f>
        <v>No</v>
      </c>
      <c r="V7982" s="4" t="str">
        <f>IF(Table1[[#This Row],[Ticket Status]]="Pending Customer Response","Yes","No")</f>
        <v>No</v>
      </c>
      <c r="W7982" s="5">
        <f ca="1">COUNTIFS(Table1[Agent_name],Table1[[#This Row],[Agent_name]],Table1[Month],Table1[[#This Row],[Month]])/160</f>
        <v>0.21875</v>
      </c>
    </row>
    <row r="7983" spans="1:23" x14ac:dyDescent="0.25">
      <c r="A7983">
        <v>7982</v>
      </c>
      <c r="B7983" t="s">
        <v>25754</v>
      </c>
      <c r="C7983" t="s">
        <v>25755</v>
      </c>
      <c r="D7983">
        <v>69</v>
      </c>
      <c r="E7983" t="s">
        <v>29</v>
      </c>
      <c r="F7983" t="s">
        <v>699</v>
      </c>
      <c r="G7983" s="1">
        <v>44408</v>
      </c>
      <c r="H7983" t="s">
        <v>45</v>
      </c>
      <c r="I7983" t="s">
        <v>150</v>
      </c>
      <c r="J7983" s="3" t="s">
        <v>25756</v>
      </c>
      <c r="K7983" t="s">
        <v>62</v>
      </c>
      <c r="M7983" t="s">
        <v>143</v>
      </c>
      <c r="N7983" t="s">
        <v>33</v>
      </c>
      <c r="R7983" t="str">
        <f t="shared" ca="1" si="124"/>
        <v>Sara</v>
      </c>
      <c r="S7983" t="str">
        <f>IFERROR(TEXT(DATEVALUE(LEFT(Table1[[#This Row],[Date of Purchase]],10)), "MMMM"), TEXT(Table1[[#This Row],[Date of Purchase]], "MMMM"))</f>
        <v>July</v>
      </c>
      <c r="T7983" t="str">
        <f>IF(OR(
  AND(Table1[[#This Row],[Ticket Priority]]="Critical", Table1[[#This Row],[Ticket Status]]&lt;&gt;"Closed"),
  AND(Table1[[#This Row],[Ticket Priority]]="High", Table1[[#This Row],[Ticket Status]]="Open")
), "Yes", "No")</f>
        <v>No</v>
      </c>
      <c r="U7983" s="4" t="str">
        <f>IF(Table1[[#This Row],[Ticket Status]]="Closed","Yes","No")</f>
        <v>No</v>
      </c>
      <c r="V7983" s="4" t="str">
        <f>IF(Table1[[#This Row],[Ticket Status]]="Pending Customer Response","Yes","No")</f>
        <v>No</v>
      </c>
      <c r="W7983" s="5">
        <f ca="1">COUNTIFS(Table1[Agent_name],Table1[[#This Row],[Agent_name]],Table1[Month],Table1[[#This Row],[Month]])/160</f>
        <v>0.6875</v>
      </c>
    </row>
    <row r="7984" spans="1:23" x14ac:dyDescent="0.25">
      <c r="A7984">
        <v>7983</v>
      </c>
      <c r="B7984" t="s">
        <v>25757</v>
      </c>
      <c r="C7984" t="s">
        <v>25758</v>
      </c>
      <c r="D7984">
        <v>32</v>
      </c>
      <c r="E7984" t="s">
        <v>29</v>
      </c>
      <c r="F7984" t="s">
        <v>173</v>
      </c>
      <c r="G7984" s="1">
        <v>44398</v>
      </c>
      <c r="H7984" t="s">
        <v>45</v>
      </c>
      <c r="I7984" t="s">
        <v>60</v>
      </c>
      <c r="J7984" s="3" t="s">
        <v>25759</v>
      </c>
      <c r="K7984" t="s">
        <v>39</v>
      </c>
      <c r="L7984" t="s">
        <v>25760</v>
      </c>
      <c r="M7984" t="s">
        <v>25</v>
      </c>
      <c r="N7984" t="s">
        <v>83</v>
      </c>
      <c r="O7984" s="2">
        <v>45078.447280092594</v>
      </c>
      <c r="P7984" s="2">
        <v>45078.353530092594</v>
      </c>
      <c r="Q7984">
        <v>2</v>
      </c>
      <c r="R7984" t="str">
        <f t="shared" ca="1" si="124"/>
        <v>Rahul</v>
      </c>
      <c r="S7984" t="str">
        <f>IFERROR(TEXT(DATEVALUE(LEFT(Table1[[#This Row],[Date of Purchase]],10)), "MMMM"), TEXT(Table1[[#This Row],[Date of Purchase]], "MMMM"))</f>
        <v>July</v>
      </c>
      <c r="T7984" t="str">
        <f>IF(OR(
  AND(Table1[[#This Row],[Ticket Priority]]="Critical", Table1[[#This Row],[Ticket Status]]&lt;&gt;"Closed"),
  AND(Table1[[#This Row],[Ticket Priority]]="High", Table1[[#This Row],[Ticket Status]]="Open")
), "Yes", "No")</f>
        <v>No</v>
      </c>
      <c r="U7984" s="4" t="str">
        <f>IF(Table1[[#This Row],[Ticket Status]]="Closed","Yes","No")</f>
        <v>Yes</v>
      </c>
      <c r="V7984" s="4" t="str">
        <f>IF(Table1[[#This Row],[Ticket Status]]="Pending Customer Response","Yes","No")</f>
        <v>No</v>
      </c>
      <c r="W7984" s="5">
        <f ca="1">COUNTIFS(Table1[Agent_name],Table1[[#This Row],[Agent_name]],Table1[Month],Table1[[#This Row],[Month]])/160</f>
        <v>0.21249999999999999</v>
      </c>
    </row>
    <row r="7985" spans="1:23" x14ac:dyDescent="0.25">
      <c r="A7985">
        <v>7984</v>
      </c>
      <c r="B7985" t="s">
        <v>24381</v>
      </c>
      <c r="C7985" t="s">
        <v>25761</v>
      </c>
      <c r="D7985">
        <v>23</v>
      </c>
      <c r="E7985" t="s">
        <v>58</v>
      </c>
      <c r="F7985" t="s">
        <v>242</v>
      </c>
      <c r="G7985" s="1">
        <v>44529</v>
      </c>
      <c r="H7985" t="s">
        <v>59</v>
      </c>
      <c r="I7985" t="s">
        <v>46</v>
      </c>
      <c r="J7985" s="3" t="s">
        <v>25762</v>
      </c>
      <c r="K7985" t="s">
        <v>24</v>
      </c>
      <c r="M7985" t="s">
        <v>143</v>
      </c>
      <c r="N7985" t="s">
        <v>55</v>
      </c>
      <c r="O7985" s="2">
        <v>45078.094525462962</v>
      </c>
      <c r="R7985" t="str">
        <f t="shared" ca="1" si="124"/>
        <v>Mohit</v>
      </c>
      <c r="S7985" t="str">
        <f>IFERROR(TEXT(DATEVALUE(LEFT(Table1[[#This Row],[Date of Purchase]],10)), "MMMM"), TEXT(Table1[[#This Row],[Date of Purchase]], "MMMM"))</f>
        <v>November</v>
      </c>
      <c r="T7985" t="str">
        <f>IF(OR(
  AND(Table1[[#This Row],[Ticket Priority]]="Critical", Table1[[#This Row],[Ticket Status]]&lt;&gt;"Closed"),
  AND(Table1[[#This Row],[Ticket Priority]]="High", Table1[[#This Row],[Ticket Status]]="Open")
), "Yes", "No")</f>
        <v>No</v>
      </c>
      <c r="U7985" s="4" t="str">
        <f>IF(Table1[[#This Row],[Ticket Status]]="Closed","Yes","No")</f>
        <v>No</v>
      </c>
      <c r="V7985" s="4" t="str">
        <f>IF(Table1[[#This Row],[Ticket Status]]="Pending Customer Response","Yes","No")</f>
        <v>Yes</v>
      </c>
      <c r="W7985" s="5">
        <f ca="1">COUNTIFS(Table1[Agent_name],Table1[[#This Row],[Agent_name]],Table1[Month],Table1[[#This Row],[Month]])/160</f>
        <v>0.4375</v>
      </c>
    </row>
    <row r="7986" spans="1:23" x14ac:dyDescent="0.25">
      <c r="A7986">
        <v>7985</v>
      </c>
      <c r="B7986" t="s">
        <v>25763</v>
      </c>
      <c r="C7986" t="s">
        <v>25764</v>
      </c>
      <c r="D7986">
        <v>21</v>
      </c>
      <c r="E7986" t="s">
        <v>29</v>
      </c>
      <c r="F7986" t="s">
        <v>103</v>
      </c>
      <c r="G7986" s="1">
        <v>43987</v>
      </c>
      <c r="H7986" t="s">
        <v>67</v>
      </c>
      <c r="I7986" t="s">
        <v>59</v>
      </c>
      <c r="J7986" s="3" t="s">
        <v>25765</v>
      </c>
      <c r="K7986" t="s">
        <v>62</v>
      </c>
      <c r="M7986" t="s">
        <v>143</v>
      </c>
      <c r="N7986" t="s">
        <v>26</v>
      </c>
      <c r="R7986" t="str">
        <f t="shared" ca="1" si="124"/>
        <v>Ravi</v>
      </c>
      <c r="S7986" t="str">
        <f>IFERROR(TEXT(DATEVALUE(LEFT(Table1[[#This Row],[Date of Purchase]],10)), "MMMM"), TEXT(Table1[[#This Row],[Date of Purchase]], "MMMM"))</f>
        <v>June</v>
      </c>
      <c r="T7986" t="str">
        <f>IF(OR(
  AND(Table1[[#This Row],[Ticket Priority]]="Critical", Table1[[#This Row],[Ticket Status]]&lt;&gt;"Closed"),
  AND(Table1[[#This Row],[Ticket Priority]]="High", Table1[[#This Row],[Ticket Status]]="Open")
), "Yes", "No")</f>
        <v>No</v>
      </c>
      <c r="U7986" s="4" t="str">
        <f>IF(Table1[[#This Row],[Ticket Status]]="Closed","Yes","No")</f>
        <v>No</v>
      </c>
      <c r="V7986" s="4" t="str">
        <f>IF(Table1[[#This Row],[Ticket Status]]="Pending Customer Response","Yes","No")</f>
        <v>No</v>
      </c>
      <c r="W7986" s="5">
        <f ca="1">COUNTIFS(Table1[Agent_name],Table1[[#This Row],[Agent_name]],Table1[Month],Table1[[#This Row],[Month]])/160</f>
        <v>0.58125000000000004</v>
      </c>
    </row>
    <row r="7987" spans="1:23" x14ac:dyDescent="0.25">
      <c r="A7987">
        <v>7986</v>
      </c>
      <c r="B7987" t="s">
        <v>5385</v>
      </c>
      <c r="C7987" t="s">
        <v>25766</v>
      </c>
      <c r="D7987">
        <v>35</v>
      </c>
      <c r="E7987" t="s">
        <v>58</v>
      </c>
      <c r="F7987" t="s">
        <v>456</v>
      </c>
      <c r="G7987" s="1">
        <v>44328</v>
      </c>
      <c r="H7987" t="s">
        <v>59</v>
      </c>
      <c r="I7987" t="s">
        <v>67</v>
      </c>
      <c r="J7987" s="3" t="s">
        <v>25767</v>
      </c>
      <c r="K7987" t="s">
        <v>24</v>
      </c>
      <c r="M7987" t="s">
        <v>41</v>
      </c>
      <c r="N7987" t="s">
        <v>55</v>
      </c>
      <c r="O7987" s="2">
        <v>45078.110520833332</v>
      </c>
      <c r="R7987" t="str">
        <f t="shared" ca="1" si="124"/>
        <v>Aisha</v>
      </c>
      <c r="S7987" t="str">
        <f>IFERROR(TEXT(DATEVALUE(LEFT(Table1[[#This Row],[Date of Purchase]],10)), "MMMM"), TEXT(Table1[[#This Row],[Date of Purchase]], "MMMM"))</f>
        <v>May</v>
      </c>
      <c r="T7987" t="str">
        <f>IF(OR(
  AND(Table1[[#This Row],[Ticket Priority]]="Critical", Table1[[#This Row],[Ticket Status]]&lt;&gt;"Closed"),
  AND(Table1[[#This Row],[Ticket Priority]]="High", Table1[[#This Row],[Ticket Status]]="Open")
), "Yes", "No")</f>
        <v>No</v>
      </c>
      <c r="U7987" s="4" t="str">
        <f>IF(Table1[[#This Row],[Ticket Status]]="Closed","Yes","No")</f>
        <v>No</v>
      </c>
      <c r="V7987" s="4" t="str">
        <f>IF(Table1[[#This Row],[Ticket Status]]="Pending Customer Response","Yes","No")</f>
        <v>Yes</v>
      </c>
      <c r="W7987" s="5">
        <f ca="1">COUNTIFS(Table1[Agent_name],Table1[[#This Row],[Agent_name]],Table1[Month],Table1[[#This Row],[Month]])/160</f>
        <v>0.93125000000000002</v>
      </c>
    </row>
    <row r="7988" spans="1:23" x14ac:dyDescent="0.25">
      <c r="A7988">
        <v>7987</v>
      </c>
      <c r="B7988" t="s">
        <v>25768</v>
      </c>
      <c r="C7988" t="s">
        <v>25769</v>
      </c>
      <c r="D7988">
        <v>60</v>
      </c>
      <c r="E7988" t="s">
        <v>19</v>
      </c>
      <c r="F7988" t="s">
        <v>397</v>
      </c>
      <c r="G7988" s="1">
        <v>44547</v>
      </c>
      <c r="H7988" t="s">
        <v>45</v>
      </c>
      <c r="I7988" t="s">
        <v>60</v>
      </c>
      <c r="J7988" s="3" t="s">
        <v>25770</v>
      </c>
      <c r="K7988" t="s">
        <v>39</v>
      </c>
      <c r="L7988" t="s">
        <v>25771</v>
      </c>
      <c r="M7988" t="s">
        <v>89</v>
      </c>
      <c r="N7988" t="s">
        <v>26</v>
      </c>
      <c r="O7988" s="2">
        <v>45078.222349537034</v>
      </c>
      <c r="P7988" s="2">
        <v>45078.127210648148</v>
      </c>
      <c r="Q7988">
        <v>3</v>
      </c>
      <c r="R7988" t="str">
        <f t="shared" ca="1" si="124"/>
        <v>Aisha</v>
      </c>
      <c r="S7988" t="str">
        <f>IFERROR(TEXT(DATEVALUE(LEFT(Table1[[#This Row],[Date of Purchase]],10)), "MMMM"), TEXT(Table1[[#This Row],[Date of Purchase]], "MMMM"))</f>
        <v>December</v>
      </c>
      <c r="T7988" t="str">
        <f>IF(OR(
  AND(Table1[[#This Row],[Ticket Priority]]="Critical", Table1[[#This Row],[Ticket Status]]&lt;&gt;"Closed"),
  AND(Table1[[#This Row],[Ticket Priority]]="High", Table1[[#This Row],[Ticket Status]]="Open")
), "Yes", "No")</f>
        <v>No</v>
      </c>
      <c r="U7988" s="4" t="str">
        <f>IF(Table1[[#This Row],[Ticket Status]]="Closed","Yes","No")</f>
        <v>Yes</v>
      </c>
      <c r="V7988" s="4" t="str">
        <f>IF(Table1[[#This Row],[Ticket Status]]="Pending Customer Response","Yes","No")</f>
        <v>No</v>
      </c>
      <c r="W7988" s="5">
        <f ca="1">COUNTIFS(Table1[Agent_name],Table1[[#This Row],[Agent_name]],Table1[Month],Table1[[#This Row],[Month]])/160</f>
        <v>0.91249999999999998</v>
      </c>
    </row>
    <row r="7989" spans="1:23" x14ac:dyDescent="0.25">
      <c r="A7989">
        <v>7988</v>
      </c>
      <c r="B7989" t="s">
        <v>25772</v>
      </c>
      <c r="C7989" t="s">
        <v>25773</v>
      </c>
      <c r="D7989">
        <v>29</v>
      </c>
      <c r="E7989" t="s">
        <v>29</v>
      </c>
      <c r="F7989" t="s">
        <v>44</v>
      </c>
      <c r="G7989" s="1">
        <v>44123</v>
      </c>
      <c r="H7989" t="s">
        <v>21</v>
      </c>
      <c r="I7989" t="s">
        <v>37</v>
      </c>
      <c r="J7989" s="3" t="s">
        <v>25774</v>
      </c>
      <c r="K7989" t="s">
        <v>62</v>
      </c>
      <c r="M7989" t="s">
        <v>89</v>
      </c>
      <c r="N7989" t="s">
        <v>26</v>
      </c>
      <c r="R7989" t="str">
        <f t="shared" ca="1" si="124"/>
        <v>Aisha</v>
      </c>
      <c r="S7989" t="str">
        <f>IFERROR(TEXT(DATEVALUE(LEFT(Table1[[#This Row],[Date of Purchase]],10)), "MMMM"), TEXT(Table1[[#This Row],[Date of Purchase]], "MMMM"))</f>
        <v>October</v>
      </c>
      <c r="T7989" t="str">
        <f>IF(OR(
  AND(Table1[[#This Row],[Ticket Priority]]="Critical", Table1[[#This Row],[Ticket Status]]&lt;&gt;"Closed"),
  AND(Table1[[#This Row],[Ticket Priority]]="High", Table1[[#This Row],[Ticket Status]]="Open")
), "Yes", "No")</f>
        <v>Yes</v>
      </c>
      <c r="U7989" s="4" t="str">
        <f>IF(Table1[[#This Row],[Ticket Status]]="Closed","Yes","No")</f>
        <v>No</v>
      </c>
      <c r="V7989" s="4" t="str">
        <f>IF(Table1[[#This Row],[Ticket Status]]="Pending Customer Response","Yes","No")</f>
        <v>No</v>
      </c>
      <c r="W7989" s="5">
        <f ca="1">COUNTIFS(Table1[Agent_name],Table1[[#This Row],[Agent_name]],Table1[Month],Table1[[#This Row],[Month]])/160</f>
        <v>0.85624999999999996</v>
      </c>
    </row>
    <row r="7990" spans="1:23" x14ac:dyDescent="0.25">
      <c r="A7990">
        <v>7989</v>
      </c>
      <c r="B7990" t="s">
        <v>25775</v>
      </c>
      <c r="C7990" t="s">
        <v>25776</v>
      </c>
      <c r="D7990">
        <v>62</v>
      </c>
      <c r="E7990" t="s">
        <v>29</v>
      </c>
      <c r="F7990" t="s">
        <v>161</v>
      </c>
      <c r="G7990" s="1">
        <v>44468</v>
      </c>
      <c r="H7990" t="s">
        <v>21</v>
      </c>
      <c r="I7990" t="s">
        <v>150</v>
      </c>
      <c r="J7990" s="3" t="s">
        <v>1782</v>
      </c>
      <c r="K7990" t="s">
        <v>24</v>
      </c>
      <c r="M7990" t="s">
        <v>41</v>
      </c>
      <c r="N7990" t="s">
        <v>33</v>
      </c>
      <c r="O7990" s="2">
        <v>45078.96056712963</v>
      </c>
      <c r="R7990" t="str">
        <f t="shared" ca="1" si="124"/>
        <v>Mohit</v>
      </c>
      <c r="S7990" t="str">
        <f>IFERROR(TEXT(DATEVALUE(LEFT(Table1[[#This Row],[Date of Purchase]],10)), "MMMM"), TEXT(Table1[[#This Row],[Date of Purchase]], "MMMM"))</f>
        <v>September</v>
      </c>
      <c r="T7990" t="str">
        <f>IF(OR(
  AND(Table1[[#This Row],[Ticket Priority]]="Critical", Table1[[#This Row],[Ticket Status]]&lt;&gt;"Closed"),
  AND(Table1[[#This Row],[Ticket Priority]]="High", Table1[[#This Row],[Ticket Status]]="Open")
), "Yes", "No")</f>
        <v>No</v>
      </c>
      <c r="U7990" s="4" t="str">
        <f>IF(Table1[[#This Row],[Ticket Status]]="Closed","Yes","No")</f>
        <v>No</v>
      </c>
      <c r="V7990" s="4" t="str">
        <f>IF(Table1[[#This Row],[Ticket Status]]="Pending Customer Response","Yes","No")</f>
        <v>Yes</v>
      </c>
      <c r="W7990" s="5">
        <f ca="1">COUNTIFS(Table1[Agent_name],Table1[[#This Row],[Agent_name]],Table1[Month],Table1[[#This Row],[Month]])/160</f>
        <v>0.38124999999999998</v>
      </c>
    </row>
    <row r="7991" spans="1:23" x14ac:dyDescent="0.25">
      <c r="A7991">
        <v>7990</v>
      </c>
      <c r="B7991" t="s">
        <v>10960</v>
      </c>
      <c r="C7991" t="s">
        <v>25777</v>
      </c>
      <c r="D7991">
        <v>40</v>
      </c>
      <c r="E7991" t="s">
        <v>58</v>
      </c>
      <c r="F7991" t="s">
        <v>71</v>
      </c>
      <c r="G7991" s="1">
        <v>44347</v>
      </c>
      <c r="H7991" t="s">
        <v>21</v>
      </c>
      <c r="I7991" t="s">
        <v>177</v>
      </c>
      <c r="J7991" s="3" t="s">
        <v>25778</v>
      </c>
      <c r="K7991" t="s">
        <v>24</v>
      </c>
      <c r="M7991" t="s">
        <v>89</v>
      </c>
      <c r="N7991" t="s">
        <v>55</v>
      </c>
      <c r="O7991" s="2">
        <v>45078.232800925929</v>
      </c>
      <c r="R7991" t="str">
        <f t="shared" ca="1" si="124"/>
        <v>Priya</v>
      </c>
      <c r="S7991" t="str">
        <f>IFERROR(TEXT(DATEVALUE(LEFT(Table1[[#This Row],[Date of Purchase]],10)), "MMMM"), TEXT(Table1[[#This Row],[Date of Purchase]], "MMMM"))</f>
        <v>May</v>
      </c>
      <c r="T7991" t="str">
        <f>IF(OR(
  AND(Table1[[#This Row],[Ticket Priority]]="Critical", Table1[[#This Row],[Ticket Status]]&lt;&gt;"Closed"),
  AND(Table1[[#This Row],[Ticket Priority]]="High", Table1[[#This Row],[Ticket Status]]="Open")
), "Yes", "No")</f>
        <v>No</v>
      </c>
      <c r="U7991" s="4" t="str">
        <f>IF(Table1[[#This Row],[Ticket Status]]="Closed","Yes","No")</f>
        <v>No</v>
      </c>
      <c r="V7991" s="4" t="str">
        <f>IF(Table1[[#This Row],[Ticket Status]]="Pending Customer Response","Yes","No")</f>
        <v>Yes</v>
      </c>
      <c r="W7991" s="5">
        <f ca="1">COUNTIFS(Table1[Agent_name],Table1[[#This Row],[Agent_name]],Table1[Month],Table1[[#This Row],[Month]])/160</f>
        <v>0.40625</v>
      </c>
    </row>
    <row r="7992" spans="1:23" x14ac:dyDescent="0.25">
      <c r="A7992">
        <v>7991</v>
      </c>
      <c r="B7992" t="s">
        <v>25779</v>
      </c>
      <c r="C7992" t="s">
        <v>25780</v>
      </c>
      <c r="D7992">
        <v>29</v>
      </c>
      <c r="E7992" t="s">
        <v>58</v>
      </c>
      <c r="F7992" t="s">
        <v>44</v>
      </c>
      <c r="G7992" s="1">
        <v>44304</v>
      </c>
      <c r="H7992" t="s">
        <v>66</v>
      </c>
      <c r="I7992" t="s">
        <v>113</v>
      </c>
      <c r="J7992" s="3" t="s">
        <v>25781</v>
      </c>
      <c r="K7992" t="s">
        <v>24</v>
      </c>
      <c r="M7992" t="s">
        <v>89</v>
      </c>
      <c r="N7992" t="s">
        <v>83</v>
      </c>
      <c r="O7992" s="2">
        <v>45078.067546296297</v>
      </c>
      <c r="R7992" t="str">
        <f t="shared" ca="1" si="124"/>
        <v>Mohit</v>
      </c>
      <c r="S7992" t="str">
        <f>IFERROR(TEXT(DATEVALUE(LEFT(Table1[[#This Row],[Date of Purchase]],10)), "MMMM"), TEXT(Table1[[#This Row],[Date of Purchase]], "MMMM"))</f>
        <v>April</v>
      </c>
      <c r="T7992" t="str">
        <f>IF(OR(
  AND(Table1[[#This Row],[Ticket Priority]]="Critical", Table1[[#This Row],[Ticket Status]]&lt;&gt;"Closed"),
  AND(Table1[[#This Row],[Ticket Priority]]="High", Table1[[#This Row],[Ticket Status]]="Open")
), "Yes", "No")</f>
        <v>No</v>
      </c>
      <c r="U7992" s="4" t="str">
        <f>IF(Table1[[#This Row],[Ticket Status]]="Closed","Yes","No")</f>
        <v>No</v>
      </c>
      <c r="V7992" s="4" t="str">
        <f>IF(Table1[[#This Row],[Ticket Status]]="Pending Customer Response","Yes","No")</f>
        <v>Yes</v>
      </c>
      <c r="W7992" s="5">
        <f ca="1">COUNTIFS(Table1[Agent_name],Table1[[#This Row],[Agent_name]],Table1[Month],Table1[[#This Row],[Month]])/160</f>
        <v>0.45</v>
      </c>
    </row>
    <row r="7993" spans="1:23" x14ac:dyDescent="0.25">
      <c r="A7993">
        <v>7992</v>
      </c>
      <c r="B7993" t="s">
        <v>25782</v>
      </c>
      <c r="C7993" t="s">
        <v>25783</v>
      </c>
      <c r="D7993">
        <v>18</v>
      </c>
      <c r="E7993" t="s">
        <v>58</v>
      </c>
      <c r="F7993" t="s">
        <v>286</v>
      </c>
      <c r="G7993" s="1">
        <v>43836</v>
      </c>
      <c r="H7993" t="s">
        <v>67</v>
      </c>
      <c r="I7993" t="s">
        <v>113</v>
      </c>
      <c r="J7993" s="3" t="s">
        <v>25784</v>
      </c>
      <c r="K7993" t="s">
        <v>62</v>
      </c>
      <c r="M7993" t="s">
        <v>143</v>
      </c>
      <c r="N7993" t="s">
        <v>26</v>
      </c>
      <c r="R7993" t="str">
        <f t="shared" ca="1" si="124"/>
        <v>Mohit</v>
      </c>
      <c r="S7993" t="str">
        <f>IFERROR(TEXT(DATEVALUE(LEFT(Table1[[#This Row],[Date of Purchase]],10)), "MMMM"), TEXT(Table1[[#This Row],[Date of Purchase]], "MMMM"))</f>
        <v>January</v>
      </c>
      <c r="T7993" t="str">
        <f>IF(OR(
  AND(Table1[[#This Row],[Ticket Priority]]="Critical", Table1[[#This Row],[Ticket Status]]&lt;&gt;"Closed"),
  AND(Table1[[#This Row],[Ticket Priority]]="High", Table1[[#This Row],[Ticket Status]]="Open")
), "Yes", "No")</f>
        <v>No</v>
      </c>
      <c r="U7993" s="4" t="str">
        <f>IF(Table1[[#This Row],[Ticket Status]]="Closed","Yes","No")</f>
        <v>No</v>
      </c>
      <c r="V7993" s="4" t="str">
        <f>IF(Table1[[#This Row],[Ticket Status]]="Pending Customer Response","Yes","No")</f>
        <v>No</v>
      </c>
      <c r="W7993" s="5">
        <f ca="1">COUNTIFS(Table1[Agent_name],Table1[[#This Row],[Agent_name]],Table1[Month],Table1[[#This Row],[Month]])/160</f>
        <v>0.46250000000000002</v>
      </c>
    </row>
    <row r="7994" spans="1:23" x14ac:dyDescent="0.25">
      <c r="A7994">
        <v>7993</v>
      </c>
      <c r="B7994" t="s">
        <v>25785</v>
      </c>
      <c r="C7994" t="s">
        <v>25786</v>
      </c>
      <c r="D7994">
        <v>49</v>
      </c>
      <c r="E7994" t="s">
        <v>19</v>
      </c>
      <c r="F7994" t="s">
        <v>20</v>
      </c>
      <c r="G7994" s="1">
        <v>43989</v>
      </c>
      <c r="H7994" t="s">
        <v>21</v>
      </c>
      <c r="I7994" t="s">
        <v>52</v>
      </c>
      <c r="J7994" s="3" t="s">
        <v>25787</v>
      </c>
      <c r="K7994" t="s">
        <v>24</v>
      </c>
      <c r="M7994" t="s">
        <v>143</v>
      </c>
      <c r="N7994" t="s">
        <v>26</v>
      </c>
      <c r="O7994" s="2">
        <v>45078.077997685185</v>
      </c>
      <c r="R7994" t="str">
        <f t="shared" ca="1" si="124"/>
        <v>Ravi</v>
      </c>
      <c r="S7994" t="str">
        <f>IFERROR(TEXT(DATEVALUE(LEFT(Table1[[#This Row],[Date of Purchase]],10)), "MMMM"), TEXT(Table1[[#This Row],[Date of Purchase]], "MMMM"))</f>
        <v>June</v>
      </c>
      <c r="T7994" t="str">
        <f>IF(OR(
  AND(Table1[[#This Row],[Ticket Priority]]="Critical", Table1[[#This Row],[Ticket Status]]&lt;&gt;"Closed"),
  AND(Table1[[#This Row],[Ticket Priority]]="High", Table1[[#This Row],[Ticket Status]]="Open")
), "Yes", "No")</f>
        <v>No</v>
      </c>
      <c r="U7994" s="4" t="str">
        <f>IF(Table1[[#This Row],[Ticket Status]]="Closed","Yes","No")</f>
        <v>No</v>
      </c>
      <c r="V7994" s="4" t="str">
        <f>IF(Table1[[#This Row],[Ticket Status]]="Pending Customer Response","Yes","No")</f>
        <v>Yes</v>
      </c>
      <c r="W7994" s="5">
        <f ca="1">COUNTIFS(Table1[Agent_name],Table1[[#This Row],[Agent_name]],Table1[Month],Table1[[#This Row],[Month]])/160</f>
        <v>0.58125000000000004</v>
      </c>
    </row>
    <row r="7995" spans="1:23" x14ac:dyDescent="0.25">
      <c r="A7995">
        <v>7994</v>
      </c>
      <c r="B7995" t="s">
        <v>25788</v>
      </c>
      <c r="C7995" t="s">
        <v>25789</v>
      </c>
      <c r="D7995">
        <v>33</v>
      </c>
      <c r="E7995" t="s">
        <v>29</v>
      </c>
      <c r="F7995" t="s">
        <v>92</v>
      </c>
      <c r="G7995" s="1">
        <v>44493</v>
      </c>
      <c r="H7995" t="s">
        <v>66</v>
      </c>
      <c r="I7995" t="s">
        <v>46</v>
      </c>
      <c r="J7995" s="3" t="s">
        <v>25790</v>
      </c>
      <c r="K7995" t="s">
        <v>24</v>
      </c>
      <c r="M7995" t="s">
        <v>143</v>
      </c>
      <c r="N7995" t="s">
        <v>83</v>
      </c>
      <c r="O7995" s="2">
        <v>45078.148148148146</v>
      </c>
      <c r="R7995" t="str">
        <f t="shared" ca="1" si="124"/>
        <v>Meera</v>
      </c>
      <c r="S7995" t="str">
        <f>IFERROR(TEXT(DATEVALUE(LEFT(Table1[[#This Row],[Date of Purchase]],10)), "MMMM"), TEXT(Table1[[#This Row],[Date of Purchase]], "MMMM"))</f>
        <v>October</v>
      </c>
      <c r="T7995" t="str">
        <f>IF(OR(
  AND(Table1[[#This Row],[Ticket Priority]]="Critical", Table1[[#This Row],[Ticket Status]]&lt;&gt;"Closed"),
  AND(Table1[[#This Row],[Ticket Priority]]="High", Table1[[#This Row],[Ticket Status]]="Open")
), "Yes", "No")</f>
        <v>No</v>
      </c>
      <c r="U7995" s="4" t="str">
        <f>IF(Table1[[#This Row],[Ticket Status]]="Closed","Yes","No")</f>
        <v>No</v>
      </c>
      <c r="V7995" s="4" t="str">
        <f>IF(Table1[[#This Row],[Ticket Status]]="Pending Customer Response","Yes","No")</f>
        <v>Yes</v>
      </c>
      <c r="W7995" s="5">
        <f ca="1">COUNTIFS(Table1[Agent_name],Table1[[#This Row],[Agent_name]],Table1[Month],Table1[[#This Row],[Month]])/160</f>
        <v>0.23749999999999999</v>
      </c>
    </row>
    <row r="7996" spans="1:23" x14ac:dyDescent="0.25">
      <c r="A7996">
        <v>7995</v>
      </c>
      <c r="B7996" t="s">
        <v>18011</v>
      </c>
      <c r="C7996" t="s">
        <v>25791</v>
      </c>
      <c r="D7996">
        <v>23</v>
      </c>
      <c r="E7996" t="s">
        <v>29</v>
      </c>
      <c r="F7996" t="s">
        <v>129</v>
      </c>
      <c r="G7996" s="1">
        <v>44232</v>
      </c>
      <c r="H7996" t="s">
        <v>67</v>
      </c>
      <c r="I7996" t="s">
        <v>46</v>
      </c>
      <c r="J7996" s="3" t="s">
        <v>271</v>
      </c>
      <c r="K7996" t="s">
        <v>62</v>
      </c>
      <c r="M7996" t="s">
        <v>143</v>
      </c>
      <c r="N7996" t="s">
        <v>33</v>
      </c>
      <c r="R7996" t="str">
        <f t="shared" ca="1" si="124"/>
        <v>Sara</v>
      </c>
      <c r="S7996" t="str">
        <f>IFERROR(TEXT(DATEVALUE(LEFT(Table1[[#This Row],[Date of Purchase]],10)), "MMMM"), TEXT(Table1[[#This Row],[Date of Purchase]], "MMMM"))</f>
        <v>February</v>
      </c>
      <c r="T7996" t="str">
        <f>IF(OR(
  AND(Table1[[#This Row],[Ticket Priority]]="Critical", Table1[[#This Row],[Ticket Status]]&lt;&gt;"Closed"),
  AND(Table1[[#This Row],[Ticket Priority]]="High", Table1[[#This Row],[Ticket Status]]="Open")
), "Yes", "No")</f>
        <v>No</v>
      </c>
      <c r="U7996" s="4" t="str">
        <f>IF(Table1[[#This Row],[Ticket Status]]="Closed","Yes","No")</f>
        <v>No</v>
      </c>
      <c r="V7996" s="4" t="str">
        <f>IF(Table1[[#This Row],[Ticket Status]]="Pending Customer Response","Yes","No")</f>
        <v>No</v>
      </c>
      <c r="W7996" s="5">
        <f ca="1">COUNTIFS(Table1[Agent_name],Table1[[#This Row],[Agent_name]],Table1[Month],Table1[[#This Row],[Month]])/160</f>
        <v>0.65625</v>
      </c>
    </row>
    <row r="7997" spans="1:23" x14ac:dyDescent="0.25">
      <c r="A7997">
        <v>7996</v>
      </c>
      <c r="B7997" t="s">
        <v>25792</v>
      </c>
      <c r="C7997" t="s">
        <v>25793</v>
      </c>
      <c r="D7997">
        <v>30</v>
      </c>
      <c r="E7997" t="s">
        <v>19</v>
      </c>
      <c r="F7997" t="s">
        <v>103</v>
      </c>
      <c r="G7997" s="1">
        <v>44343</v>
      </c>
      <c r="H7997" t="s">
        <v>21</v>
      </c>
      <c r="I7997" t="s">
        <v>99</v>
      </c>
      <c r="J7997" s="3" t="s">
        <v>25794</v>
      </c>
      <c r="K7997" t="s">
        <v>62</v>
      </c>
      <c r="M7997" t="s">
        <v>89</v>
      </c>
      <c r="N7997" t="s">
        <v>26</v>
      </c>
      <c r="R7997" t="str">
        <f t="shared" ca="1" si="124"/>
        <v>Mohit</v>
      </c>
      <c r="S7997" t="str">
        <f>IFERROR(TEXT(DATEVALUE(LEFT(Table1[[#This Row],[Date of Purchase]],10)), "MMMM"), TEXT(Table1[[#This Row],[Date of Purchase]], "MMMM"))</f>
        <v>May</v>
      </c>
      <c r="T7997" t="str">
        <f>IF(OR(
  AND(Table1[[#This Row],[Ticket Priority]]="Critical", Table1[[#This Row],[Ticket Status]]&lt;&gt;"Closed"),
  AND(Table1[[#This Row],[Ticket Priority]]="High", Table1[[#This Row],[Ticket Status]]="Open")
), "Yes", "No")</f>
        <v>Yes</v>
      </c>
      <c r="U7997" s="4" t="str">
        <f>IF(Table1[[#This Row],[Ticket Status]]="Closed","Yes","No")</f>
        <v>No</v>
      </c>
      <c r="V7997" s="4" t="str">
        <f>IF(Table1[[#This Row],[Ticket Status]]="Pending Customer Response","Yes","No")</f>
        <v>No</v>
      </c>
      <c r="W7997" s="5">
        <f ca="1">COUNTIFS(Table1[Agent_name],Table1[[#This Row],[Agent_name]],Table1[Month],Table1[[#This Row],[Month]])/160</f>
        <v>0.45624999999999999</v>
      </c>
    </row>
    <row r="7998" spans="1:23" x14ac:dyDescent="0.25">
      <c r="A7998">
        <v>7997</v>
      </c>
      <c r="B7998" t="s">
        <v>25795</v>
      </c>
      <c r="C7998" t="s">
        <v>25796</v>
      </c>
      <c r="D7998">
        <v>49</v>
      </c>
      <c r="E7998" t="s">
        <v>58</v>
      </c>
      <c r="F7998" t="s">
        <v>219</v>
      </c>
      <c r="G7998" s="1">
        <v>44517</v>
      </c>
      <c r="H7998" t="s">
        <v>45</v>
      </c>
      <c r="I7998" t="s">
        <v>37</v>
      </c>
      <c r="J7998" s="3" t="s">
        <v>25797</v>
      </c>
      <c r="K7998" t="s">
        <v>62</v>
      </c>
      <c r="M7998" t="s">
        <v>25</v>
      </c>
      <c r="N7998" t="s">
        <v>83</v>
      </c>
      <c r="R7998" t="str">
        <f t="shared" ca="1" si="124"/>
        <v>Rahul</v>
      </c>
      <c r="S7998" t="str">
        <f>IFERROR(TEXT(DATEVALUE(LEFT(Table1[[#This Row],[Date of Purchase]],10)), "MMMM"), TEXT(Table1[[#This Row],[Date of Purchase]], "MMMM"))</f>
        <v>November</v>
      </c>
      <c r="T7998" t="str">
        <f>IF(OR(
  AND(Table1[[#This Row],[Ticket Priority]]="Critical", Table1[[#This Row],[Ticket Status]]&lt;&gt;"Closed"),
  AND(Table1[[#This Row],[Ticket Priority]]="High", Table1[[#This Row],[Ticket Status]]="Open")
), "Yes", "No")</f>
        <v>Yes</v>
      </c>
      <c r="U7998" s="4" t="str">
        <f>IF(Table1[[#This Row],[Ticket Status]]="Closed","Yes","No")</f>
        <v>No</v>
      </c>
      <c r="V7998" s="4" t="str">
        <f>IF(Table1[[#This Row],[Ticket Status]]="Pending Customer Response","Yes","No")</f>
        <v>No</v>
      </c>
      <c r="W7998" s="5">
        <f ca="1">COUNTIFS(Table1[Agent_name],Table1[[#This Row],[Agent_name]],Table1[Month],Table1[[#This Row],[Month]])/160</f>
        <v>0.2</v>
      </c>
    </row>
    <row r="7999" spans="1:23" x14ac:dyDescent="0.25">
      <c r="A7999">
        <v>7998</v>
      </c>
      <c r="B7999" t="s">
        <v>25798</v>
      </c>
      <c r="C7999" t="s">
        <v>7292</v>
      </c>
      <c r="D7999">
        <v>25</v>
      </c>
      <c r="E7999" t="s">
        <v>19</v>
      </c>
      <c r="F7999" t="s">
        <v>92</v>
      </c>
      <c r="G7999" s="1">
        <v>44319</v>
      </c>
      <c r="H7999" t="s">
        <v>21</v>
      </c>
      <c r="I7999" t="s">
        <v>150</v>
      </c>
      <c r="J7999" s="3" t="s">
        <v>25799</v>
      </c>
      <c r="K7999" t="s">
        <v>39</v>
      </c>
      <c r="L7999" t="s">
        <v>25800</v>
      </c>
      <c r="M7999" t="s">
        <v>41</v>
      </c>
      <c r="N7999" t="s">
        <v>33</v>
      </c>
      <c r="O7999" s="2">
        <v>45078.771122685182</v>
      </c>
      <c r="P7999" s="2">
        <v>45078.217650462961</v>
      </c>
      <c r="Q7999">
        <v>5</v>
      </c>
      <c r="R7999" t="str">
        <f t="shared" ca="1" si="124"/>
        <v>Rahul</v>
      </c>
      <c r="S7999" t="str">
        <f>IFERROR(TEXT(DATEVALUE(LEFT(Table1[[#This Row],[Date of Purchase]],10)), "MMMM"), TEXT(Table1[[#This Row],[Date of Purchase]], "MMMM"))</f>
        <v>May</v>
      </c>
      <c r="T7999" t="str">
        <f>IF(OR(
  AND(Table1[[#This Row],[Ticket Priority]]="Critical", Table1[[#This Row],[Ticket Status]]&lt;&gt;"Closed"),
  AND(Table1[[#This Row],[Ticket Priority]]="High", Table1[[#This Row],[Ticket Status]]="Open")
), "Yes", "No")</f>
        <v>No</v>
      </c>
      <c r="U7999" s="4" t="str">
        <f>IF(Table1[[#This Row],[Ticket Status]]="Closed","Yes","No")</f>
        <v>Yes</v>
      </c>
      <c r="V7999" s="4" t="str">
        <f>IF(Table1[[#This Row],[Ticket Status]]="Pending Customer Response","Yes","No")</f>
        <v>No</v>
      </c>
      <c r="W7999" s="5">
        <f ca="1">COUNTIFS(Table1[Agent_name],Table1[[#This Row],[Agent_name]],Table1[Month],Table1[[#This Row],[Month]])/160</f>
        <v>0.17499999999999999</v>
      </c>
    </row>
    <row r="8000" spans="1:23" x14ac:dyDescent="0.25">
      <c r="A8000">
        <v>7999</v>
      </c>
      <c r="B8000" t="s">
        <v>25801</v>
      </c>
      <c r="C8000" t="s">
        <v>25802</v>
      </c>
      <c r="D8000">
        <v>32</v>
      </c>
      <c r="E8000" t="s">
        <v>58</v>
      </c>
      <c r="F8000" t="s">
        <v>397</v>
      </c>
      <c r="G8000" s="1">
        <v>43834</v>
      </c>
      <c r="H8000" t="s">
        <v>66</v>
      </c>
      <c r="I8000" t="s">
        <v>22</v>
      </c>
      <c r="J8000" s="3" t="s">
        <v>25803</v>
      </c>
      <c r="K8000" t="s">
        <v>62</v>
      </c>
      <c r="M8000" t="s">
        <v>143</v>
      </c>
      <c r="N8000" t="s">
        <v>26</v>
      </c>
      <c r="R8000" t="str">
        <f t="shared" ca="1" si="124"/>
        <v>Mohit</v>
      </c>
      <c r="S8000" t="str">
        <f>IFERROR(TEXT(DATEVALUE(LEFT(Table1[[#This Row],[Date of Purchase]],10)), "MMMM"), TEXT(Table1[[#This Row],[Date of Purchase]], "MMMM"))</f>
        <v>January</v>
      </c>
      <c r="T8000" t="str">
        <f>IF(OR(
  AND(Table1[[#This Row],[Ticket Priority]]="Critical", Table1[[#This Row],[Ticket Status]]&lt;&gt;"Closed"),
  AND(Table1[[#This Row],[Ticket Priority]]="High", Table1[[#This Row],[Ticket Status]]="Open")
), "Yes", "No")</f>
        <v>No</v>
      </c>
      <c r="U8000" s="4" t="str">
        <f>IF(Table1[[#This Row],[Ticket Status]]="Closed","Yes","No")</f>
        <v>No</v>
      </c>
      <c r="V8000" s="4" t="str">
        <f>IF(Table1[[#This Row],[Ticket Status]]="Pending Customer Response","Yes","No")</f>
        <v>No</v>
      </c>
      <c r="W8000" s="5">
        <f ca="1">COUNTIFS(Table1[Agent_name],Table1[[#This Row],[Agent_name]],Table1[Month],Table1[[#This Row],[Month]])/160</f>
        <v>0.46250000000000002</v>
      </c>
    </row>
    <row r="8001" spans="1:23" x14ac:dyDescent="0.25">
      <c r="A8001">
        <v>8000</v>
      </c>
      <c r="B8001" t="s">
        <v>10932</v>
      </c>
      <c r="C8001" t="s">
        <v>25804</v>
      </c>
      <c r="D8001">
        <v>37</v>
      </c>
      <c r="E8001" t="s">
        <v>29</v>
      </c>
      <c r="F8001" t="s">
        <v>44</v>
      </c>
      <c r="G8001" s="1">
        <v>44114</v>
      </c>
      <c r="H8001" t="s">
        <v>66</v>
      </c>
      <c r="I8001" t="s">
        <v>46</v>
      </c>
      <c r="J8001" s="3" t="s">
        <v>25805</v>
      </c>
      <c r="K8001" t="s">
        <v>62</v>
      </c>
      <c r="M8001" t="s">
        <v>89</v>
      </c>
      <c r="N8001" t="s">
        <v>83</v>
      </c>
      <c r="R8001" t="str">
        <f t="shared" ca="1" si="124"/>
        <v>Meera</v>
      </c>
      <c r="S8001" t="str">
        <f>IFERROR(TEXT(DATEVALUE(LEFT(Table1[[#This Row],[Date of Purchase]],10)), "MMMM"), TEXT(Table1[[#This Row],[Date of Purchase]], "MMMM"))</f>
        <v>October</v>
      </c>
      <c r="T8001" t="str">
        <f>IF(OR(
  AND(Table1[[#This Row],[Ticket Priority]]="Critical", Table1[[#This Row],[Ticket Status]]&lt;&gt;"Closed"),
  AND(Table1[[#This Row],[Ticket Priority]]="High", Table1[[#This Row],[Ticket Status]]="Open")
), "Yes", "No")</f>
        <v>Yes</v>
      </c>
      <c r="U8001" s="4" t="str">
        <f>IF(Table1[[#This Row],[Ticket Status]]="Closed","Yes","No")</f>
        <v>No</v>
      </c>
      <c r="V8001" s="4" t="str">
        <f>IF(Table1[[#This Row],[Ticket Status]]="Pending Customer Response","Yes","No")</f>
        <v>No</v>
      </c>
      <c r="W8001" s="5">
        <f ca="1">COUNTIFS(Table1[Agent_name],Table1[[#This Row],[Agent_name]],Table1[Month],Table1[[#This Row],[Month]])/160</f>
        <v>0.23749999999999999</v>
      </c>
    </row>
    <row r="8002" spans="1:23" x14ac:dyDescent="0.25">
      <c r="A8002">
        <v>8001</v>
      </c>
      <c r="B8002" t="s">
        <v>25806</v>
      </c>
      <c r="C8002" t="s">
        <v>25807</v>
      </c>
      <c r="D8002">
        <v>28</v>
      </c>
      <c r="E8002" t="s">
        <v>19</v>
      </c>
      <c r="F8002" t="s">
        <v>339</v>
      </c>
      <c r="G8002" s="1">
        <v>44069</v>
      </c>
      <c r="H8002" t="s">
        <v>59</v>
      </c>
      <c r="I8002" t="s">
        <v>67</v>
      </c>
      <c r="J8002" s="3" t="s">
        <v>25808</v>
      </c>
      <c r="K8002" t="s">
        <v>62</v>
      </c>
      <c r="M8002" t="s">
        <v>25</v>
      </c>
      <c r="N8002" t="s">
        <v>26</v>
      </c>
      <c r="R8002" t="str">
        <f t="shared" ref="R8002:R8065" ca="1" si="125">CHOOSE(
RANDBETWEEN(1,20),
"Aisha","Aisha","Aisha","Aisha",
"Ravi","Ravi","Ravi",
"Sara","Sara","Sara",
"Mohit","Mohit",
"Priya","Priya",
"Arjun",
"Neha","Rahul","Divya","Karan","Meera","Sanjay"
)</f>
        <v>Aisha</v>
      </c>
      <c r="S8002" t="str">
        <f>IFERROR(TEXT(DATEVALUE(LEFT(Table1[[#This Row],[Date of Purchase]],10)), "MMMM"), TEXT(Table1[[#This Row],[Date of Purchase]], "MMMM"))</f>
        <v>August</v>
      </c>
      <c r="T8002" t="str">
        <f>IF(OR(
  AND(Table1[[#This Row],[Ticket Priority]]="Critical", Table1[[#This Row],[Ticket Status]]&lt;&gt;"Closed"),
  AND(Table1[[#This Row],[Ticket Priority]]="High", Table1[[#This Row],[Ticket Status]]="Open")
), "Yes", "No")</f>
        <v>Yes</v>
      </c>
      <c r="U8002" s="4" t="str">
        <f>IF(Table1[[#This Row],[Ticket Status]]="Closed","Yes","No")</f>
        <v>No</v>
      </c>
      <c r="V8002" s="4" t="str">
        <f>IF(Table1[[#This Row],[Ticket Status]]="Pending Customer Response","Yes","No")</f>
        <v>No</v>
      </c>
      <c r="W8002" s="5">
        <f ca="1">COUNTIFS(Table1[Agent_name],Table1[[#This Row],[Agent_name]],Table1[Month],Table1[[#This Row],[Month]])/160</f>
        <v>0.86250000000000004</v>
      </c>
    </row>
    <row r="8003" spans="1:23" x14ac:dyDescent="0.25">
      <c r="A8003">
        <v>8002</v>
      </c>
      <c r="B8003" t="s">
        <v>25809</v>
      </c>
      <c r="C8003" t="s">
        <v>25810</v>
      </c>
      <c r="D8003">
        <v>37</v>
      </c>
      <c r="E8003" t="s">
        <v>29</v>
      </c>
      <c r="F8003" t="s">
        <v>431</v>
      </c>
      <c r="G8003" s="1">
        <v>44388</v>
      </c>
      <c r="H8003" t="s">
        <v>66</v>
      </c>
      <c r="I8003" t="s">
        <v>22</v>
      </c>
      <c r="J8003" s="3" t="s">
        <v>25811</v>
      </c>
      <c r="K8003" t="s">
        <v>39</v>
      </c>
      <c r="L8003" t="s">
        <v>25812</v>
      </c>
      <c r="M8003" t="s">
        <v>89</v>
      </c>
      <c r="N8003" t="s">
        <v>33</v>
      </c>
      <c r="O8003" s="2">
        <v>45078.370509259257</v>
      </c>
      <c r="P8003" s="2">
        <v>45078.293425925927</v>
      </c>
      <c r="Q8003">
        <v>2</v>
      </c>
      <c r="R8003" t="str">
        <f t="shared" ca="1" si="125"/>
        <v>Meera</v>
      </c>
      <c r="S8003" t="str">
        <f>IFERROR(TEXT(DATEVALUE(LEFT(Table1[[#This Row],[Date of Purchase]],10)), "MMMM"), TEXT(Table1[[#This Row],[Date of Purchase]], "MMMM"))</f>
        <v>July</v>
      </c>
      <c r="T8003" t="str">
        <f>IF(OR(
  AND(Table1[[#This Row],[Ticket Priority]]="Critical", Table1[[#This Row],[Ticket Status]]&lt;&gt;"Closed"),
  AND(Table1[[#This Row],[Ticket Priority]]="High", Table1[[#This Row],[Ticket Status]]="Open")
), "Yes", "No")</f>
        <v>No</v>
      </c>
      <c r="U8003" s="4" t="str">
        <f>IF(Table1[[#This Row],[Ticket Status]]="Closed","Yes","No")</f>
        <v>Yes</v>
      </c>
      <c r="V8003" s="4" t="str">
        <f>IF(Table1[[#This Row],[Ticket Status]]="Pending Customer Response","Yes","No")</f>
        <v>No</v>
      </c>
      <c r="W8003" s="5">
        <f ca="1">COUNTIFS(Table1[Agent_name],Table1[[#This Row],[Agent_name]],Table1[Month],Table1[[#This Row],[Month]])/160</f>
        <v>0.23125000000000001</v>
      </c>
    </row>
    <row r="8004" spans="1:23" x14ac:dyDescent="0.25">
      <c r="A8004">
        <v>8003</v>
      </c>
      <c r="B8004" t="s">
        <v>25813</v>
      </c>
      <c r="C8004" t="s">
        <v>25814</v>
      </c>
      <c r="D8004">
        <v>38</v>
      </c>
      <c r="E8004" t="s">
        <v>29</v>
      </c>
      <c r="F8004" t="s">
        <v>249</v>
      </c>
      <c r="G8004" s="1">
        <v>43988</v>
      </c>
      <c r="H8004" t="s">
        <v>59</v>
      </c>
      <c r="I8004" t="s">
        <v>31</v>
      </c>
      <c r="J8004" s="3" t="s">
        <v>25815</v>
      </c>
      <c r="K8004" t="s">
        <v>39</v>
      </c>
      <c r="L8004" t="s">
        <v>25816</v>
      </c>
      <c r="M8004" t="s">
        <v>25</v>
      </c>
      <c r="N8004" t="s">
        <v>55</v>
      </c>
      <c r="O8004" s="2">
        <v>45078.76635416667</v>
      </c>
      <c r="P8004" s="2">
        <v>45078.862187500003</v>
      </c>
      <c r="Q8004">
        <v>3</v>
      </c>
      <c r="R8004" t="str">
        <f t="shared" ca="1" si="125"/>
        <v>Ravi</v>
      </c>
      <c r="S8004" t="str">
        <f>IFERROR(TEXT(DATEVALUE(LEFT(Table1[[#This Row],[Date of Purchase]],10)), "MMMM"), TEXT(Table1[[#This Row],[Date of Purchase]], "MMMM"))</f>
        <v>June</v>
      </c>
      <c r="T8004" t="str">
        <f>IF(OR(
  AND(Table1[[#This Row],[Ticket Priority]]="Critical", Table1[[#This Row],[Ticket Status]]&lt;&gt;"Closed"),
  AND(Table1[[#This Row],[Ticket Priority]]="High", Table1[[#This Row],[Ticket Status]]="Open")
), "Yes", "No")</f>
        <v>No</v>
      </c>
      <c r="U8004" s="4" t="str">
        <f>IF(Table1[[#This Row],[Ticket Status]]="Closed","Yes","No")</f>
        <v>Yes</v>
      </c>
      <c r="V8004" s="4" t="str">
        <f>IF(Table1[[#This Row],[Ticket Status]]="Pending Customer Response","Yes","No")</f>
        <v>No</v>
      </c>
      <c r="W8004" s="5">
        <f ca="1">COUNTIFS(Table1[Agent_name],Table1[[#This Row],[Agent_name]],Table1[Month],Table1[[#This Row],[Month]])/160</f>
        <v>0.58125000000000004</v>
      </c>
    </row>
    <row r="8005" spans="1:23" x14ac:dyDescent="0.25">
      <c r="A8005">
        <v>8004</v>
      </c>
      <c r="B8005" t="s">
        <v>25817</v>
      </c>
      <c r="C8005" t="s">
        <v>25818</v>
      </c>
      <c r="D8005">
        <v>29</v>
      </c>
      <c r="E8005" t="s">
        <v>29</v>
      </c>
      <c r="F8005" t="s">
        <v>211</v>
      </c>
      <c r="G8005" s="1">
        <v>43944</v>
      </c>
      <c r="H8005" t="s">
        <v>21</v>
      </c>
      <c r="I8005" t="s">
        <v>150</v>
      </c>
      <c r="J8005" s="3" t="s">
        <v>25819</v>
      </c>
      <c r="K8005" t="s">
        <v>24</v>
      </c>
      <c r="M8005" t="s">
        <v>143</v>
      </c>
      <c r="N8005" t="s">
        <v>55</v>
      </c>
      <c r="O8005" s="2">
        <v>45078.561493055553</v>
      </c>
      <c r="R8005" t="str">
        <f t="shared" ca="1" si="125"/>
        <v>Arjun</v>
      </c>
      <c r="S8005" t="str">
        <f>IFERROR(TEXT(DATEVALUE(LEFT(Table1[[#This Row],[Date of Purchase]],10)), "MMMM"), TEXT(Table1[[#This Row],[Date of Purchase]], "MMMM"))</f>
        <v>April</v>
      </c>
      <c r="T8005" t="str">
        <f>IF(OR(
  AND(Table1[[#This Row],[Ticket Priority]]="Critical", Table1[[#This Row],[Ticket Status]]&lt;&gt;"Closed"),
  AND(Table1[[#This Row],[Ticket Priority]]="High", Table1[[#This Row],[Ticket Status]]="Open")
), "Yes", "No")</f>
        <v>No</v>
      </c>
      <c r="U8005" s="4" t="str">
        <f>IF(Table1[[#This Row],[Ticket Status]]="Closed","Yes","No")</f>
        <v>No</v>
      </c>
      <c r="V8005" s="4" t="str">
        <f>IF(Table1[[#This Row],[Ticket Status]]="Pending Customer Response","Yes","No")</f>
        <v>Yes</v>
      </c>
      <c r="W8005" s="5">
        <f ca="1">COUNTIFS(Table1[Agent_name],Table1[[#This Row],[Agent_name]],Table1[Month],Table1[[#This Row],[Month]])/160</f>
        <v>0.18124999999999999</v>
      </c>
    </row>
    <row r="8006" spans="1:23" x14ac:dyDescent="0.25">
      <c r="A8006">
        <v>8005</v>
      </c>
      <c r="B8006" t="s">
        <v>25820</v>
      </c>
      <c r="C8006" t="s">
        <v>25821</v>
      </c>
      <c r="D8006">
        <v>19</v>
      </c>
      <c r="E8006" t="s">
        <v>58</v>
      </c>
      <c r="F8006" t="s">
        <v>699</v>
      </c>
      <c r="G8006" s="1">
        <v>44553</v>
      </c>
      <c r="H8006" t="s">
        <v>67</v>
      </c>
      <c r="I8006" t="s">
        <v>46</v>
      </c>
      <c r="J8006" s="3" t="s">
        <v>25822</v>
      </c>
      <c r="K8006" t="s">
        <v>24</v>
      </c>
      <c r="M8006" t="s">
        <v>41</v>
      </c>
      <c r="N8006" t="s">
        <v>33</v>
      </c>
      <c r="O8006" s="2">
        <v>45078.639293981483</v>
      </c>
      <c r="R8006" t="str">
        <f t="shared" ca="1" si="125"/>
        <v>Sara</v>
      </c>
      <c r="S8006" t="str">
        <f>IFERROR(TEXT(DATEVALUE(LEFT(Table1[[#This Row],[Date of Purchase]],10)), "MMMM"), TEXT(Table1[[#This Row],[Date of Purchase]], "MMMM"))</f>
        <v>December</v>
      </c>
      <c r="T8006" t="str">
        <f>IF(OR(
  AND(Table1[[#This Row],[Ticket Priority]]="Critical", Table1[[#This Row],[Ticket Status]]&lt;&gt;"Closed"),
  AND(Table1[[#This Row],[Ticket Priority]]="High", Table1[[#This Row],[Ticket Status]]="Open")
), "Yes", "No")</f>
        <v>No</v>
      </c>
      <c r="U8006" s="4" t="str">
        <f>IF(Table1[[#This Row],[Ticket Status]]="Closed","Yes","No")</f>
        <v>No</v>
      </c>
      <c r="V8006" s="4" t="str">
        <f>IF(Table1[[#This Row],[Ticket Status]]="Pending Customer Response","Yes","No")</f>
        <v>Yes</v>
      </c>
      <c r="W8006" s="5">
        <f ca="1">COUNTIFS(Table1[Agent_name],Table1[[#This Row],[Agent_name]],Table1[Month],Table1[[#This Row],[Month]])/160</f>
        <v>0.55625000000000002</v>
      </c>
    </row>
    <row r="8007" spans="1:23" x14ac:dyDescent="0.25">
      <c r="A8007">
        <v>8006</v>
      </c>
      <c r="B8007" t="s">
        <v>25823</v>
      </c>
      <c r="C8007" t="s">
        <v>25824</v>
      </c>
      <c r="D8007">
        <v>24</v>
      </c>
      <c r="E8007" t="s">
        <v>29</v>
      </c>
      <c r="F8007" t="s">
        <v>161</v>
      </c>
      <c r="G8007" s="1">
        <v>44322</v>
      </c>
      <c r="H8007" t="s">
        <v>67</v>
      </c>
      <c r="I8007" t="s">
        <v>177</v>
      </c>
      <c r="J8007" s="3" t="s">
        <v>25825</v>
      </c>
      <c r="K8007" t="s">
        <v>62</v>
      </c>
      <c r="M8007" t="s">
        <v>143</v>
      </c>
      <c r="N8007" t="s">
        <v>33</v>
      </c>
      <c r="R8007" t="str">
        <f t="shared" ca="1" si="125"/>
        <v>Ravi</v>
      </c>
      <c r="S8007" t="str">
        <f>IFERROR(TEXT(DATEVALUE(LEFT(Table1[[#This Row],[Date of Purchase]],10)), "MMMM"), TEXT(Table1[[#This Row],[Date of Purchase]], "MMMM"))</f>
        <v>May</v>
      </c>
      <c r="T8007" t="str">
        <f>IF(OR(
  AND(Table1[[#This Row],[Ticket Priority]]="Critical", Table1[[#This Row],[Ticket Status]]&lt;&gt;"Closed"),
  AND(Table1[[#This Row],[Ticket Priority]]="High", Table1[[#This Row],[Ticket Status]]="Open")
), "Yes", "No")</f>
        <v>No</v>
      </c>
      <c r="U8007" s="4" t="str">
        <f>IF(Table1[[#This Row],[Ticket Status]]="Closed","Yes","No")</f>
        <v>No</v>
      </c>
      <c r="V8007" s="4" t="str">
        <f>IF(Table1[[#This Row],[Ticket Status]]="Pending Customer Response","Yes","No")</f>
        <v>No</v>
      </c>
      <c r="W8007" s="5">
        <f ca="1">COUNTIFS(Table1[Agent_name],Table1[[#This Row],[Agent_name]],Table1[Month],Table1[[#This Row],[Month]])/160</f>
        <v>0.67500000000000004</v>
      </c>
    </row>
    <row r="8008" spans="1:23" x14ac:dyDescent="0.25">
      <c r="A8008">
        <v>8007</v>
      </c>
      <c r="B8008" t="s">
        <v>25826</v>
      </c>
      <c r="C8008" t="s">
        <v>25827</v>
      </c>
      <c r="D8008">
        <v>42</v>
      </c>
      <c r="E8008" t="s">
        <v>19</v>
      </c>
      <c r="F8008" t="s">
        <v>383</v>
      </c>
      <c r="G8008" s="1">
        <v>44402</v>
      </c>
      <c r="H8008" t="s">
        <v>67</v>
      </c>
      <c r="I8008" t="s">
        <v>31</v>
      </c>
      <c r="J8008" s="3" t="s">
        <v>25828</v>
      </c>
      <c r="K8008" t="s">
        <v>24</v>
      </c>
      <c r="M8008" t="s">
        <v>143</v>
      </c>
      <c r="N8008" t="s">
        <v>83</v>
      </c>
      <c r="O8008" s="2">
        <v>45078.487245370372</v>
      </c>
      <c r="R8008" t="str">
        <f t="shared" ca="1" si="125"/>
        <v>Priya</v>
      </c>
      <c r="S8008" t="str">
        <f>IFERROR(TEXT(DATEVALUE(LEFT(Table1[[#This Row],[Date of Purchase]],10)), "MMMM"), TEXT(Table1[[#This Row],[Date of Purchase]], "MMMM"))</f>
        <v>July</v>
      </c>
      <c r="T8008" t="str">
        <f>IF(OR(
  AND(Table1[[#This Row],[Ticket Priority]]="Critical", Table1[[#This Row],[Ticket Status]]&lt;&gt;"Closed"),
  AND(Table1[[#This Row],[Ticket Priority]]="High", Table1[[#This Row],[Ticket Status]]="Open")
), "Yes", "No")</f>
        <v>No</v>
      </c>
      <c r="U8008" s="4" t="str">
        <f>IF(Table1[[#This Row],[Ticket Status]]="Closed","Yes","No")</f>
        <v>No</v>
      </c>
      <c r="V8008" s="4" t="str">
        <f>IF(Table1[[#This Row],[Ticket Status]]="Pending Customer Response","Yes","No")</f>
        <v>Yes</v>
      </c>
      <c r="W8008" s="5">
        <f ca="1">COUNTIFS(Table1[Agent_name],Table1[[#This Row],[Agent_name]],Table1[Month],Table1[[#This Row],[Month]])/160</f>
        <v>0.45</v>
      </c>
    </row>
    <row r="8009" spans="1:23" x14ac:dyDescent="0.25">
      <c r="A8009">
        <v>8008</v>
      </c>
      <c r="B8009" t="s">
        <v>25829</v>
      </c>
      <c r="C8009" t="s">
        <v>25830</v>
      </c>
      <c r="D8009">
        <v>46</v>
      </c>
      <c r="E8009" t="s">
        <v>19</v>
      </c>
      <c r="F8009" t="s">
        <v>286</v>
      </c>
      <c r="G8009" s="1">
        <v>43998</v>
      </c>
      <c r="H8009" t="s">
        <v>45</v>
      </c>
      <c r="I8009" t="s">
        <v>72</v>
      </c>
      <c r="J8009" s="3" t="s">
        <v>25831</v>
      </c>
      <c r="K8009" t="s">
        <v>24</v>
      </c>
      <c r="M8009" t="s">
        <v>41</v>
      </c>
      <c r="N8009" t="s">
        <v>55</v>
      </c>
      <c r="O8009" s="2">
        <v>45078.502546296295</v>
      </c>
      <c r="R8009" t="str">
        <f t="shared" ca="1" si="125"/>
        <v>Sara</v>
      </c>
      <c r="S8009" t="str">
        <f>IFERROR(TEXT(DATEVALUE(LEFT(Table1[[#This Row],[Date of Purchase]],10)), "MMMM"), TEXT(Table1[[#This Row],[Date of Purchase]], "MMMM"))</f>
        <v>June</v>
      </c>
      <c r="T8009" t="str">
        <f>IF(OR(
  AND(Table1[[#This Row],[Ticket Priority]]="Critical", Table1[[#This Row],[Ticket Status]]&lt;&gt;"Closed"),
  AND(Table1[[#This Row],[Ticket Priority]]="High", Table1[[#This Row],[Ticket Status]]="Open")
), "Yes", "No")</f>
        <v>No</v>
      </c>
      <c r="U8009" s="4" t="str">
        <f>IF(Table1[[#This Row],[Ticket Status]]="Closed","Yes","No")</f>
        <v>No</v>
      </c>
      <c r="V8009" s="4" t="str">
        <f>IF(Table1[[#This Row],[Ticket Status]]="Pending Customer Response","Yes","No")</f>
        <v>Yes</v>
      </c>
      <c r="W8009" s="5">
        <f ca="1">COUNTIFS(Table1[Agent_name],Table1[[#This Row],[Agent_name]],Table1[Month],Table1[[#This Row],[Month]])/160</f>
        <v>0.65</v>
      </c>
    </row>
    <row r="8010" spans="1:23" x14ac:dyDescent="0.25">
      <c r="A8010">
        <v>8009</v>
      </c>
      <c r="B8010" t="s">
        <v>25832</v>
      </c>
      <c r="C8010" t="s">
        <v>25833</v>
      </c>
      <c r="D8010">
        <v>58</v>
      </c>
      <c r="E8010" t="s">
        <v>19</v>
      </c>
      <c r="F8010" t="s">
        <v>655</v>
      </c>
      <c r="G8010" s="1">
        <v>44495</v>
      </c>
      <c r="H8010" t="s">
        <v>67</v>
      </c>
      <c r="I8010" t="s">
        <v>67</v>
      </c>
      <c r="J8010" s="3" t="s">
        <v>25834</v>
      </c>
      <c r="K8010" t="s">
        <v>62</v>
      </c>
      <c r="M8010" t="s">
        <v>89</v>
      </c>
      <c r="N8010" t="s">
        <v>55</v>
      </c>
      <c r="R8010" t="str">
        <f t="shared" ca="1" si="125"/>
        <v>Rahul</v>
      </c>
      <c r="S8010" t="str">
        <f>IFERROR(TEXT(DATEVALUE(LEFT(Table1[[#This Row],[Date of Purchase]],10)), "MMMM"), TEXT(Table1[[#This Row],[Date of Purchase]], "MMMM"))</f>
        <v>October</v>
      </c>
      <c r="T8010" t="str">
        <f>IF(OR(
  AND(Table1[[#This Row],[Ticket Priority]]="Critical", Table1[[#This Row],[Ticket Status]]&lt;&gt;"Closed"),
  AND(Table1[[#This Row],[Ticket Priority]]="High", Table1[[#This Row],[Ticket Status]]="Open")
), "Yes", "No")</f>
        <v>Yes</v>
      </c>
      <c r="U8010" s="4" t="str">
        <f>IF(Table1[[#This Row],[Ticket Status]]="Closed","Yes","No")</f>
        <v>No</v>
      </c>
      <c r="V8010" s="4" t="str">
        <f>IF(Table1[[#This Row],[Ticket Status]]="Pending Customer Response","Yes","No")</f>
        <v>No</v>
      </c>
      <c r="W8010" s="5">
        <f ca="1">COUNTIFS(Table1[Agent_name],Table1[[#This Row],[Agent_name]],Table1[Month],Table1[[#This Row],[Month]])/160</f>
        <v>0.23125000000000001</v>
      </c>
    </row>
    <row r="8011" spans="1:23" x14ac:dyDescent="0.25">
      <c r="A8011">
        <v>8010</v>
      </c>
      <c r="B8011" t="s">
        <v>25835</v>
      </c>
      <c r="C8011" t="s">
        <v>25836</v>
      </c>
      <c r="D8011">
        <v>67</v>
      </c>
      <c r="E8011" t="s">
        <v>58</v>
      </c>
      <c r="F8011" t="s">
        <v>421</v>
      </c>
      <c r="G8011" s="1">
        <v>43861</v>
      </c>
      <c r="H8011" t="s">
        <v>66</v>
      </c>
      <c r="I8011" t="s">
        <v>150</v>
      </c>
      <c r="J8011" s="3" t="s">
        <v>25837</v>
      </c>
      <c r="K8011" t="s">
        <v>24</v>
      </c>
      <c r="M8011" t="s">
        <v>25</v>
      </c>
      <c r="N8011" t="s">
        <v>26</v>
      </c>
      <c r="O8011" s="2">
        <v>45078.966446759259</v>
      </c>
      <c r="R8011" t="str">
        <f t="shared" ca="1" si="125"/>
        <v>Priya</v>
      </c>
      <c r="S8011" t="str">
        <f>IFERROR(TEXT(DATEVALUE(LEFT(Table1[[#This Row],[Date of Purchase]],10)), "MMMM"), TEXT(Table1[[#This Row],[Date of Purchase]], "MMMM"))</f>
        <v>January</v>
      </c>
      <c r="T8011" t="str">
        <f>IF(OR(
  AND(Table1[[#This Row],[Ticket Priority]]="Critical", Table1[[#This Row],[Ticket Status]]&lt;&gt;"Closed"),
  AND(Table1[[#This Row],[Ticket Priority]]="High", Table1[[#This Row],[Ticket Status]]="Open")
), "Yes", "No")</f>
        <v>Yes</v>
      </c>
      <c r="U8011" s="4" t="str">
        <f>IF(Table1[[#This Row],[Ticket Status]]="Closed","Yes","No")</f>
        <v>No</v>
      </c>
      <c r="V8011" s="4" t="str">
        <f>IF(Table1[[#This Row],[Ticket Status]]="Pending Customer Response","Yes","No")</f>
        <v>Yes</v>
      </c>
      <c r="W8011" s="5">
        <f ca="1">COUNTIFS(Table1[Agent_name],Table1[[#This Row],[Agent_name]],Table1[Month],Table1[[#This Row],[Month]])/160</f>
        <v>0.51875000000000004</v>
      </c>
    </row>
    <row r="8012" spans="1:23" x14ac:dyDescent="0.25">
      <c r="A8012">
        <v>8011</v>
      </c>
      <c r="B8012" t="s">
        <v>25838</v>
      </c>
      <c r="C8012" t="s">
        <v>25839</v>
      </c>
      <c r="D8012">
        <v>57</v>
      </c>
      <c r="E8012" t="s">
        <v>29</v>
      </c>
      <c r="F8012" t="s">
        <v>92</v>
      </c>
      <c r="G8012" s="1">
        <v>44197</v>
      </c>
      <c r="H8012" t="s">
        <v>59</v>
      </c>
      <c r="I8012" t="s">
        <v>60</v>
      </c>
      <c r="J8012" s="3" t="s">
        <v>25840</v>
      </c>
      <c r="K8012" t="s">
        <v>39</v>
      </c>
      <c r="L8012" t="s">
        <v>25841</v>
      </c>
      <c r="M8012" t="s">
        <v>143</v>
      </c>
      <c r="N8012" t="s">
        <v>83</v>
      </c>
      <c r="O8012" s="2">
        <v>45078.604664351849</v>
      </c>
      <c r="P8012" s="2">
        <v>45078.945636574077</v>
      </c>
      <c r="Q8012">
        <v>3</v>
      </c>
      <c r="R8012" t="str">
        <f t="shared" ca="1" si="125"/>
        <v>Priya</v>
      </c>
      <c r="S8012" t="str">
        <f>IFERROR(TEXT(DATEVALUE(LEFT(Table1[[#This Row],[Date of Purchase]],10)), "MMMM"), TEXT(Table1[[#This Row],[Date of Purchase]], "MMMM"))</f>
        <v>January</v>
      </c>
      <c r="T8012" t="str">
        <f>IF(OR(
  AND(Table1[[#This Row],[Ticket Priority]]="Critical", Table1[[#This Row],[Ticket Status]]&lt;&gt;"Closed"),
  AND(Table1[[#This Row],[Ticket Priority]]="High", Table1[[#This Row],[Ticket Status]]="Open")
), "Yes", "No")</f>
        <v>No</v>
      </c>
      <c r="U8012" s="4" t="str">
        <f>IF(Table1[[#This Row],[Ticket Status]]="Closed","Yes","No")</f>
        <v>Yes</v>
      </c>
      <c r="V8012" s="4" t="str">
        <f>IF(Table1[[#This Row],[Ticket Status]]="Pending Customer Response","Yes","No")</f>
        <v>No</v>
      </c>
      <c r="W8012" s="5">
        <f ca="1">COUNTIFS(Table1[Agent_name],Table1[[#This Row],[Agent_name]],Table1[Month],Table1[[#This Row],[Month]])/160</f>
        <v>0.51875000000000004</v>
      </c>
    </row>
    <row r="8013" spans="1:23" x14ac:dyDescent="0.25">
      <c r="A8013">
        <v>8012</v>
      </c>
      <c r="B8013" t="s">
        <v>25842</v>
      </c>
      <c r="C8013" t="s">
        <v>25843</v>
      </c>
      <c r="D8013">
        <v>64</v>
      </c>
      <c r="E8013" t="s">
        <v>19</v>
      </c>
      <c r="F8013" t="s">
        <v>211</v>
      </c>
      <c r="G8013" s="1">
        <v>44355</v>
      </c>
      <c r="H8013" t="s">
        <v>21</v>
      </c>
      <c r="I8013" t="s">
        <v>46</v>
      </c>
      <c r="J8013" s="3" t="s">
        <v>25844</v>
      </c>
      <c r="K8013" t="s">
        <v>24</v>
      </c>
      <c r="M8013" t="s">
        <v>143</v>
      </c>
      <c r="N8013" t="s">
        <v>33</v>
      </c>
      <c r="O8013" s="2">
        <v>45078.192175925928</v>
      </c>
      <c r="R8013" t="str">
        <f t="shared" ca="1" si="125"/>
        <v>Aisha</v>
      </c>
      <c r="S8013" t="str">
        <f>IFERROR(TEXT(DATEVALUE(LEFT(Table1[[#This Row],[Date of Purchase]],10)), "MMMM"), TEXT(Table1[[#This Row],[Date of Purchase]], "MMMM"))</f>
        <v>June</v>
      </c>
      <c r="T8013" t="str">
        <f>IF(OR(
  AND(Table1[[#This Row],[Ticket Priority]]="Critical", Table1[[#This Row],[Ticket Status]]&lt;&gt;"Closed"),
  AND(Table1[[#This Row],[Ticket Priority]]="High", Table1[[#This Row],[Ticket Status]]="Open")
), "Yes", "No")</f>
        <v>No</v>
      </c>
      <c r="U8013" s="4" t="str">
        <f>IF(Table1[[#This Row],[Ticket Status]]="Closed","Yes","No")</f>
        <v>No</v>
      </c>
      <c r="V8013" s="4" t="str">
        <f>IF(Table1[[#This Row],[Ticket Status]]="Pending Customer Response","Yes","No")</f>
        <v>Yes</v>
      </c>
      <c r="W8013" s="5">
        <f ca="1">COUNTIFS(Table1[Agent_name],Table1[[#This Row],[Agent_name]],Table1[Month],Table1[[#This Row],[Month]])/160</f>
        <v>0.89375000000000004</v>
      </c>
    </row>
    <row r="8014" spans="1:23" x14ac:dyDescent="0.25">
      <c r="A8014">
        <v>8013</v>
      </c>
      <c r="B8014" t="s">
        <v>25845</v>
      </c>
      <c r="C8014" t="s">
        <v>25846</v>
      </c>
      <c r="D8014">
        <v>49</v>
      </c>
      <c r="E8014" t="s">
        <v>58</v>
      </c>
      <c r="F8014" t="s">
        <v>485</v>
      </c>
      <c r="G8014" s="1">
        <v>43905</v>
      </c>
      <c r="H8014" t="s">
        <v>59</v>
      </c>
      <c r="I8014" t="s">
        <v>60</v>
      </c>
      <c r="J8014" s="3" t="s">
        <v>25847</v>
      </c>
      <c r="K8014" t="s">
        <v>39</v>
      </c>
      <c r="L8014" t="s">
        <v>25848</v>
      </c>
      <c r="M8014" t="s">
        <v>143</v>
      </c>
      <c r="N8014" t="s">
        <v>33</v>
      </c>
      <c r="O8014" s="2">
        <v>45078.305393518516</v>
      </c>
      <c r="P8014" s="2">
        <v>45078.718587962961</v>
      </c>
      <c r="Q8014">
        <v>5</v>
      </c>
      <c r="R8014" t="str">
        <f t="shared" ca="1" si="125"/>
        <v>Aisha</v>
      </c>
      <c r="S8014" t="str">
        <f>IFERROR(TEXT(DATEVALUE(LEFT(Table1[[#This Row],[Date of Purchase]],10)), "MMMM"), TEXT(Table1[[#This Row],[Date of Purchase]], "MMMM"))</f>
        <v>March</v>
      </c>
      <c r="T8014" t="str">
        <f>IF(OR(
  AND(Table1[[#This Row],[Ticket Priority]]="Critical", Table1[[#This Row],[Ticket Status]]&lt;&gt;"Closed"),
  AND(Table1[[#This Row],[Ticket Priority]]="High", Table1[[#This Row],[Ticket Status]]="Open")
), "Yes", "No")</f>
        <v>No</v>
      </c>
      <c r="U8014" s="4" t="str">
        <f>IF(Table1[[#This Row],[Ticket Status]]="Closed","Yes","No")</f>
        <v>Yes</v>
      </c>
      <c r="V8014" s="4" t="str">
        <f>IF(Table1[[#This Row],[Ticket Status]]="Pending Customer Response","Yes","No")</f>
        <v>No</v>
      </c>
      <c r="W8014" s="5">
        <f ca="1">COUNTIFS(Table1[Agent_name],Table1[[#This Row],[Agent_name]],Table1[Month],Table1[[#This Row],[Month]])/160</f>
        <v>1.0062500000000001</v>
      </c>
    </row>
    <row r="8015" spans="1:23" x14ac:dyDescent="0.25">
      <c r="A8015">
        <v>8014</v>
      </c>
      <c r="B8015" t="s">
        <v>25849</v>
      </c>
      <c r="C8015" t="s">
        <v>25850</v>
      </c>
      <c r="D8015">
        <v>36</v>
      </c>
      <c r="E8015" t="s">
        <v>58</v>
      </c>
      <c r="F8015" t="s">
        <v>51</v>
      </c>
      <c r="G8015" s="1">
        <v>43940</v>
      </c>
      <c r="H8015" t="s">
        <v>66</v>
      </c>
      <c r="I8015" t="s">
        <v>113</v>
      </c>
      <c r="J8015" s="3" t="s">
        <v>25851</v>
      </c>
      <c r="K8015" t="s">
        <v>62</v>
      </c>
      <c r="M8015" t="s">
        <v>143</v>
      </c>
      <c r="N8015" t="s">
        <v>33</v>
      </c>
      <c r="R8015" t="str">
        <f t="shared" ca="1" si="125"/>
        <v>Aisha</v>
      </c>
      <c r="S8015" t="str">
        <f>IFERROR(TEXT(DATEVALUE(LEFT(Table1[[#This Row],[Date of Purchase]],10)), "MMMM"), TEXT(Table1[[#This Row],[Date of Purchase]], "MMMM"))</f>
        <v>April</v>
      </c>
      <c r="T8015" t="str">
        <f>IF(OR(
  AND(Table1[[#This Row],[Ticket Priority]]="Critical", Table1[[#This Row],[Ticket Status]]&lt;&gt;"Closed"),
  AND(Table1[[#This Row],[Ticket Priority]]="High", Table1[[#This Row],[Ticket Status]]="Open")
), "Yes", "No")</f>
        <v>No</v>
      </c>
      <c r="U8015" s="4" t="str">
        <f>IF(Table1[[#This Row],[Ticket Status]]="Closed","Yes","No")</f>
        <v>No</v>
      </c>
      <c r="V8015" s="4" t="str">
        <f>IF(Table1[[#This Row],[Ticket Status]]="Pending Customer Response","Yes","No")</f>
        <v>No</v>
      </c>
      <c r="W8015" s="5">
        <f ca="1">COUNTIFS(Table1[Agent_name],Table1[[#This Row],[Agent_name]],Table1[Month],Table1[[#This Row],[Month]])/160</f>
        <v>0.81874999999999998</v>
      </c>
    </row>
    <row r="8016" spans="1:23" x14ac:dyDescent="0.25">
      <c r="A8016">
        <v>8015</v>
      </c>
      <c r="B8016" t="s">
        <v>25852</v>
      </c>
      <c r="C8016" t="s">
        <v>25853</v>
      </c>
      <c r="D8016">
        <v>21</v>
      </c>
      <c r="E8016" t="s">
        <v>29</v>
      </c>
      <c r="F8016" t="s">
        <v>125</v>
      </c>
      <c r="G8016" s="1">
        <v>44460</v>
      </c>
      <c r="H8016" t="s">
        <v>59</v>
      </c>
      <c r="I8016" t="s">
        <v>113</v>
      </c>
      <c r="J8016" s="3" t="s">
        <v>25854</v>
      </c>
      <c r="K8016" t="s">
        <v>39</v>
      </c>
      <c r="L8016" t="s">
        <v>25855</v>
      </c>
      <c r="M8016" t="s">
        <v>143</v>
      </c>
      <c r="N8016" t="s">
        <v>26</v>
      </c>
      <c r="O8016" s="2">
        <v>45078.249872685185</v>
      </c>
      <c r="P8016" s="2">
        <v>45078.912372685183</v>
      </c>
      <c r="Q8016">
        <v>5</v>
      </c>
      <c r="R8016" t="str">
        <f t="shared" ca="1" si="125"/>
        <v>Ravi</v>
      </c>
      <c r="S8016" t="str">
        <f>IFERROR(TEXT(DATEVALUE(LEFT(Table1[[#This Row],[Date of Purchase]],10)), "MMMM"), TEXT(Table1[[#This Row],[Date of Purchase]], "MMMM"))</f>
        <v>September</v>
      </c>
      <c r="T8016" t="str">
        <f>IF(OR(
  AND(Table1[[#This Row],[Ticket Priority]]="Critical", Table1[[#This Row],[Ticket Status]]&lt;&gt;"Closed"),
  AND(Table1[[#This Row],[Ticket Priority]]="High", Table1[[#This Row],[Ticket Status]]="Open")
), "Yes", "No")</f>
        <v>No</v>
      </c>
      <c r="U8016" s="4" t="str">
        <f>IF(Table1[[#This Row],[Ticket Status]]="Closed","Yes","No")</f>
        <v>Yes</v>
      </c>
      <c r="V8016" s="4" t="str">
        <f>IF(Table1[[#This Row],[Ticket Status]]="Pending Customer Response","Yes","No")</f>
        <v>No</v>
      </c>
      <c r="W8016" s="5">
        <f ca="1">COUNTIFS(Table1[Agent_name],Table1[[#This Row],[Agent_name]],Table1[Month],Table1[[#This Row],[Month]])/160</f>
        <v>0.64375000000000004</v>
      </c>
    </row>
    <row r="8017" spans="1:23" x14ac:dyDescent="0.25">
      <c r="A8017">
        <v>8016</v>
      </c>
      <c r="B8017" t="s">
        <v>25856</v>
      </c>
      <c r="C8017" t="s">
        <v>25857</v>
      </c>
      <c r="D8017">
        <v>18</v>
      </c>
      <c r="E8017" t="s">
        <v>19</v>
      </c>
      <c r="F8017" t="s">
        <v>281</v>
      </c>
      <c r="G8017" s="1">
        <v>44109</v>
      </c>
      <c r="H8017" t="s">
        <v>21</v>
      </c>
      <c r="I8017" t="s">
        <v>52</v>
      </c>
      <c r="J8017" s="3" t="s">
        <v>25858</v>
      </c>
      <c r="K8017" t="s">
        <v>39</v>
      </c>
      <c r="L8017" t="s">
        <v>25859</v>
      </c>
      <c r="M8017" t="s">
        <v>89</v>
      </c>
      <c r="N8017" t="s">
        <v>55</v>
      </c>
      <c r="O8017" s="2">
        <v>45078.774201388886</v>
      </c>
      <c r="P8017" s="2">
        <v>45078.767256944448</v>
      </c>
      <c r="Q8017">
        <v>1</v>
      </c>
      <c r="R8017" t="str">
        <f t="shared" ca="1" si="125"/>
        <v>Karan</v>
      </c>
      <c r="S8017" t="str">
        <f>IFERROR(TEXT(DATEVALUE(LEFT(Table1[[#This Row],[Date of Purchase]],10)), "MMMM"), TEXT(Table1[[#This Row],[Date of Purchase]], "MMMM"))</f>
        <v>October</v>
      </c>
      <c r="T8017" t="str">
        <f>IF(OR(
  AND(Table1[[#This Row],[Ticket Priority]]="Critical", Table1[[#This Row],[Ticket Status]]&lt;&gt;"Closed"),
  AND(Table1[[#This Row],[Ticket Priority]]="High", Table1[[#This Row],[Ticket Status]]="Open")
), "Yes", "No")</f>
        <v>No</v>
      </c>
      <c r="U8017" s="4" t="str">
        <f>IF(Table1[[#This Row],[Ticket Status]]="Closed","Yes","No")</f>
        <v>Yes</v>
      </c>
      <c r="V8017" s="4" t="str">
        <f>IF(Table1[[#This Row],[Ticket Status]]="Pending Customer Response","Yes","No")</f>
        <v>No</v>
      </c>
      <c r="W8017" s="5">
        <f ca="1">COUNTIFS(Table1[Agent_name],Table1[[#This Row],[Agent_name]],Table1[Month],Table1[[#This Row],[Month]])/160</f>
        <v>0.21249999999999999</v>
      </c>
    </row>
    <row r="8018" spans="1:23" x14ac:dyDescent="0.25">
      <c r="A8018">
        <v>8017</v>
      </c>
      <c r="B8018" t="s">
        <v>25860</v>
      </c>
      <c r="C8018" t="s">
        <v>25861</v>
      </c>
      <c r="D8018">
        <v>57</v>
      </c>
      <c r="E8018" t="s">
        <v>58</v>
      </c>
      <c r="F8018" t="s">
        <v>103</v>
      </c>
      <c r="G8018" s="1">
        <v>43987</v>
      </c>
      <c r="H8018" t="s">
        <v>59</v>
      </c>
      <c r="I8018" t="s">
        <v>113</v>
      </c>
      <c r="J8018" s="3" t="s">
        <v>25862</v>
      </c>
      <c r="K8018" t="s">
        <v>24</v>
      </c>
      <c r="M8018" t="s">
        <v>89</v>
      </c>
      <c r="N8018" t="s">
        <v>26</v>
      </c>
      <c r="O8018" s="2">
        <v>45078.117974537039</v>
      </c>
      <c r="R8018" t="str">
        <f t="shared" ca="1" si="125"/>
        <v>Mohit</v>
      </c>
      <c r="S8018" t="str">
        <f>IFERROR(TEXT(DATEVALUE(LEFT(Table1[[#This Row],[Date of Purchase]],10)), "MMMM"), TEXT(Table1[[#This Row],[Date of Purchase]], "MMMM"))</f>
        <v>June</v>
      </c>
      <c r="T8018" t="str">
        <f>IF(OR(
  AND(Table1[[#This Row],[Ticket Priority]]="Critical", Table1[[#This Row],[Ticket Status]]&lt;&gt;"Closed"),
  AND(Table1[[#This Row],[Ticket Priority]]="High", Table1[[#This Row],[Ticket Status]]="Open")
), "Yes", "No")</f>
        <v>No</v>
      </c>
      <c r="U8018" s="4" t="str">
        <f>IF(Table1[[#This Row],[Ticket Status]]="Closed","Yes","No")</f>
        <v>No</v>
      </c>
      <c r="V8018" s="4" t="str">
        <f>IF(Table1[[#This Row],[Ticket Status]]="Pending Customer Response","Yes","No")</f>
        <v>Yes</v>
      </c>
      <c r="W8018" s="5">
        <f ca="1">COUNTIFS(Table1[Agent_name],Table1[[#This Row],[Agent_name]],Table1[Month],Table1[[#This Row],[Month]])/160</f>
        <v>0.41875000000000001</v>
      </c>
    </row>
    <row r="8019" spans="1:23" x14ac:dyDescent="0.25">
      <c r="A8019">
        <v>8018</v>
      </c>
      <c r="B8019" t="s">
        <v>25863</v>
      </c>
      <c r="C8019" t="s">
        <v>25864</v>
      </c>
      <c r="D8019">
        <v>67</v>
      </c>
      <c r="E8019" t="s">
        <v>58</v>
      </c>
      <c r="F8019" t="s">
        <v>98</v>
      </c>
      <c r="G8019" s="1">
        <v>44515</v>
      </c>
      <c r="H8019" t="s">
        <v>67</v>
      </c>
      <c r="I8019" t="s">
        <v>67</v>
      </c>
      <c r="J8019" s="3" t="s">
        <v>1004</v>
      </c>
      <c r="K8019" t="s">
        <v>24</v>
      </c>
      <c r="M8019" t="s">
        <v>41</v>
      </c>
      <c r="N8019" t="s">
        <v>55</v>
      </c>
      <c r="O8019" s="2">
        <v>45078.697835648149</v>
      </c>
      <c r="R8019" t="str">
        <f t="shared" ca="1" si="125"/>
        <v>Mohit</v>
      </c>
      <c r="S8019" t="str">
        <f>IFERROR(TEXT(DATEVALUE(LEFT(Table1[[#This Row],[Date of Purchase]],10)), "MMMM"), TEXT(Table1[[#This Row],[Date of Purchase]], "MMMM"))</f>
        <v>November</v>
      </c>
      <c r="T8019" t="str">
        <f>IF(OR(
  AND(Table1[[#This Row],[Ticket Priority]]="Critical", Table1[[#This Row],[Ticket Status]]&lt;&gt;"Closed"),
  AND(Table1[[#This Row],[Ticket Priority]]="High", Table1[[#This Row],[Ticket Status]]="Open")
), "Yes", "No")</f>
        <v>No</v>
      </c>
      <c r="U8019" s="4" t="str">
        <f>IF(Table1[[#This Row],[Ticket Status]]="Closed","Yes","No")</f>
        <v>No</v>
      </c>
      <c r="V8019" s="4" t="str">
        <f>IF(Table1[[#This Row],[Ticket Status]]="Pending Customer Response","Yes","No")</f>
        <v>Yes</v>
      </c>
      <c r="W8019" s="5">
        <f ca="1">COUNTIFS(Table1[Agent_name],Table1[[#This Row],[Agent_name]],Table1[Month],Table1[[#This Row],[Month]])/160</f>
        <v>0.4375</v>
      </c>
    </row>
    <row r="8020" spans="1:23" x14ac:dyDescent="0.25">
      <c r="A8020">
        <v>8019</v>
      </c>
      <c r="B8020" t="s">
        <v>9729</v>
      </c>
      <c r="C8020" t="s">
        <v>25865</v>
      </c>
      <c r="D8020">
        <v>52</v>
      </c>
      <c r="E8020" t="s">
        <v>19</v>
      </c>
      <c r="F8020" t="s">
        <v>36</v>
      </c>
      <c r="G8020" s="1">
        <v>44405</v>
      </c>
      <c r="H8020" t="s">
        <v>67</v>
      </c>
      <c r="I8020" t="s">
        <v>22</v>
      </c>
      <c r="J8020" s="3" t="s">
        <v>25866</v>
      </c>
      <c r="K8020" t="s">
        <v>62</v>
      </c>
      <c r="M8020" t="s">
        <v>41</v>
      </c>
      <c r="N8020" t="s">
        <v>55</v>
      </c>
      <c r="R8020" t="str">
        <f t="shared" ca="1" si="125"/>
        <v>Aisha</v>
      </c>
      <c r="S8020" t="str">
        <f>IFERROR(TEXT(DATEVALUE(LEFT(Table1[[#This Row],[Date of Purchase]],10)), "MMMM"), TEXT(Table1[[#This Row],[Date of Purchase]], "MMMM"))</f>
        <v>July</v>
      </c>
      <c r="T8020" t="str">
        <f>IF(OR(
  AND(Table1[[#This Row],[Ticket Priority]]="Critical", Table1[[#This Row],[Ticket Status]]&lt;&gt;"Closed"),
  AND(Table1[[#This Row],[Ticket Priority]]="High", Table1[[#This Row],[Ticket Status]]="Open")
), "Yes", "No")</f>
        <v>No</v>
      </c>
      <c r="U8020" s="4" t="str">
        <f>IF(Table1[[#This Row],[Ticket Status]]="Closed","Yes","No")</f>
        <v>No</v>
      </c>
      <c r="V8020" s="4" t="str">
        <f>IF(Table1[[#This Row],[Ticket Status]]="Pending Customer Response","Yes","No")</f>
        <v>No</v>
      </c>
      <c r="W8020" s="5">
        <f ca="1">COUNTIFS(Table1[Agent_name],Table1[[#This Row],[Agent_name]],Table1[Month],Table1[[#This Row],[Month]])/160</f>
        <v>0.875</v>
      </c>
    </row>
    <row r="8021" spans="1:23" x14ac:dyDescent="0.25">
      <c r="A8021">
        <v>8020</v>
      </c>
      <c r="B8021" t="s">
        <v>25867</v>
      </c>
      <c r="C8021" t="s">
        <v>25868</v>
      </c>
      <c r="D8021">
        <v>24</v>
      </c>
      <c r="E8021" t="s">
        <v>58</v>
      </c>
      <c r="F8021" t="s">
        <v>317</v>
      </c>
      <c r="G8021" s="1">
        <v>44211</v>
      </c>
      <c r="H8021" t="s">
        <v>67</v>
      </c>
      <c r="I8021" t="s">
        <v>177</v>
      </c>
      <c r="J8021" s="3" t="s">
        <v>25869</v>
      </c>
      <c r="K8021" t="s">
        <v>39</v>
      </c>
      <c r="L8021" t="s">
        <v>25870</v>
      </c>
      <c r="M8021" t="s">
        <v>41</v>
      </c>
      <c r="N8021" t="s">
        <v>55</v>
      </c>
      <c r="O8021" s="2">
        <v>45078.64162037037</v>
      </c>
      <c r="P8021" s="2">
        <v>45078.832592592589</v>
      </c>
      <c r="Q8021">
        <v>2</v>
      </c>
      <c r="R8021" t="str">
        <f t="shared" ca="1" si="125"/>
        <v>Ravi</v>
      </c>
      <c r="S8021" t="str">
        <f>IFERROR(TEXT(DATEVALUE(LEFT(Table1[[#This Row],[Date of Purchase]],10)), "MMMM"), TEXT(Table1[[#This Row],[Date of Purchase]], "MMMM"))</f>
        <v>January</v>
      </c>
      <c r="T8021" t="str">
        <f>IF(OR(
  AND(Table1[[#This Row],[Ticket Priority]]="Critical", Table1[[#This Row],[Ticket Status]]&lt;&gt;"Closed"),
  AND(Table1[[#This Row],[Ticket Priority]]="High", Table1[[#This Row],[Ticket Status]]="Open")
), "Yes", "No")</f>
        <v>No</v>
      </c>
      <c r="U8021" s="4" t="str">
        <f>IF(Table1[[#This Row],[Ticket Status]]="Closed","Yes","No")</f>
        <v>Yes</v>
      </c>
      <c r="V8021" s="4" t="str">
        <f>IF(Table1[[#This Row],[Ticket Status]]="Pending Customer Response","Yes","No")</f>
        <v>No</v>
      </c>
      <c r="W8021" s="5">
        <f ca="1">COUNTIFS(Table1[Agent_name],Table1[[#This Row],[Agent_name]],Table1[Month],Table1[[#This Row],[Month]])/160</f>
        <v>0.74375000000000002</v>
      </c>
    </row>
    <row r="8022" spans="1:23" x14ac:dyDescent="0.25">
      <c r="A8022">
        <v>8021</v>
      </c>
      <c r="B8022" t="s">
        <v>25871</v>
      </c>
      <c r="C8022" t="s">
        <v>25872</v>
      </c>
      <c r="D8022">
        <v>43</v>
      </c>
      <c r="E8022" t="s">
        <v>29</v>
      </c>
      <c r="F8022" t="s">
        <v>134</v>
      </c>
      <c r="G8022" s="1">
        <v>44307</v>
      </c>
      <c r="H8022" t="s">
        <v>21</v>
      </c>
      <c r="I8022" t="s">
        <v>37</v>
      </c>
      <c r="J8022" s="3" t="s">
        <v>25873</v>
      </c>
      <c r="K8022" t="s">
        <v>39</v>
      </c>
      <c r="L8022" t="s">
        <v>25874</v>
      </c>
      <c r="M8022" t="s">
        <v>41</v>
      </c>
      <c r="N8022" t="s">
        <v>55</v>
      </c>
      <c r="O8022" s="2">
        <v>45078.988865740743</v>
      </c>
      <c r="P8022" s="2">
        <v>45078.486087962963</v>
      </c>
      <c r="Q8022">
        <v>4</v>
      </c>
      <c r="R8022" t="str">
        <f t="shared" ca="1" si="125"/>
        <v>Sara</v>
      </c>
      <c r="S8022" t="str">
        <f>IFERROR(TEXT(DATEVALUE(LEFT(Table1[[#This Row],[Date of Purchase]],10)), "MMMM"), TEXT(Table1[[#This Row],[Date of Purchase]], "MMMM"))</f>
        <v>April</v>
      </c>
      <c r="T8022" t="str">
        <f>IF(OR(
  AND(Table1[[#This Row],[Ticket Priority]]="Critical", Table1[[#This Row],[Ticket Status]]&lt;&gt;"Closed"),
  AND(Table1[[#This Row],[Ticket Priority]]="High", Table1[[#This Row],[Ticket Status]]="Open")
), "Yes", "No")</f>
        <v>No</v>
      </c>
      <c r="U8022" s="4" t="str">
        <f>IF(Table1[[#This Row],[Ticket Status]]="Closed","Yes","No")</f>
        <v>Yes</v>
      </c>
      <c r="V8022" s="4" t="str">
        <f>IF(Table1[[#This Row],[Ticket Status]]="Pending Customer Response","Yes","No")</f>
        <v>No</v>
      </c>
      <c r="W8022" s="5">
        <f ca="1">COUNTIFS(Table1[Agent_name],Table1[[#This Row],[Agent_name]],Table1[Month],Table1[[#This Row],[Month]])/160</f>
        <v>0.75624999999999998</v>
      </c>
    </row>
    <row r="8023" spans="1:23" x14ac:dyDescent="0.25">
      <c r="A8023">
        <v>8022</v>
      </c>
      <c r="B8023" t="s">
        <v>25875</v>
      </c>
      <c r="C8023" t="s">
        <v>25876</v>
      </c>
      <c r="D8023">
        <v>56</v>
      </c>
      <c r="E8023" t="s">
        <v>19</v>
      </c>
      <c r="F8023" t="s">
        <v>76</v>
      </c>
      <c r="G8023" s="1">
        <v>44076</v>
      </c>
      <c r="H8023" t="s">
        <v>21</v>
      </c>
      <c r="I8023" t="s">
        <v>99</v>
      </c>
      <c r="J8023" s="3" t="s">
        <v>25877</v>
      </c>
      <c r="K8023" t="s">
        <v>24</v>
      </c>
      <c r="M8023" t="s">
        <v>41</v>
      </c>
      <c r="N8023" t="s">
        <v>83</v>
      </c>
      <c r="O8023" s="2">
        <v>45078.131944444445</v>
      </c>
      <c r="R8023" t="str">
        <f t="shared" ca="1" si="125"/>
        <v>Ravi</v>
      </c>
      <c r="S8023" t="str">
        <f>IFERROR(TEXT(DATEVALUE(LEFT(Table1[[#This Row],[Date of Purchase]],10)), "MMMM"), TEXT(Table1[[#This Row],[Date of Purchase]], "MMMM"))</f>
        <v>September</v>
      </c>
      <c r="T8023" t="str">
        <f>IF(OR(
  AND(Table1[[#This Row],[Ticket Priority]]="Critical", Table1[[#This Row],[Ticket Status]]&lt;&gt;"Closed"),
  AND(Table1[[#This Row],[Ticket Priority]]="High", Table1[[#This Row],[Ticket Status]]="Open")
), "Yes", "No")</f>
        <v>No</v>
      </c>
      <c r="U8023" s="4" t="str">
        <f>IF(Table1[[#This Row],[Ticket Status]]="Closed","Yes","No")</f>
        <v>No</v>
      </c>
      <c r="V8023" s="4" t="str">
        <f>IF(Table1[[#This Row],[Ticket Status]]="Pending Customer Response","Yes","No")</f>
        <v>Yes</v>
      </c>
      <c r="W8023" s="5">
        <f ca="1">COUNTIFS(Table1[Agent_name],Table1[[#This Row],[Agent_name]],Table1[Month],Table1[[#This Row],[Month]])/160</f>
        <v>0.64375000000000004</v>
      </c>
    </row>
    <row r="8024" spans="1:23" x14ac:dyDescent="0.25">
      <c r="A8024">
        <v>8023</v>
      </c>
      <c r="B8024" t="s">
        <v>25878</v>
      </c>
      <c r="C8024" t="s">
        <v>25879</v>
      </c>
      <c r="D8024">
        <v>51</v>
      </c>
      <c r="E8024" t="s">
        <v>58</v>
      </c>
      <c r="F8024" t="s">
        <v>286</v>
      </c>
      <c r="G8024" s="1">
        <v>43855</v>
      </c>
      <c r="H8024" t="s">
        <v>66</v>
      </c>
      <c r="I8024" t="s">
        <v>77</v>
      </c>
      <c r="J8024" s="3" t="s">
        <v>25880</v>
      </c>
      <c r="K8024" t="s">
        <v>62</v>
      </c>
      <c r="M8024" t="s">
        <v>89</v>
      </c>
      <c r="N8024" t="s">
        <v>83</v>
      </c>
      <c r="R8024" t="str">
        <f t="shared" ca="1" si="125"/>
        <v>Divya</v>
      </c>
      <c r="S8024" t="str">
        <f>IFERROR(TEXT(DATEVALUE(LEFT(Table1[[#This Row],[Date of Purchase]],10)), "MMMM"), TEXT(Table1[[#This Row],[Date of Purchase]], "MMMM"))</f>
        <v>January</v>
      </c>
      <c r="T8024" t="str">
        <f>IF(OR(
  AND(Table1[[#This Row],[Ticket Priority]]="Critical", Table1[[#This Row],[Ticket Status]]&lt;&gt;"Closed"),
  AND(Table1[[#This Row],[Ticket Priority]]="High", Table1[[#This Row],[Ticket Status]]="Open")
), "Yes", "No")</f>
        <v>Yes</v>
      </c>
      <c r="U8024" s="4" t="str">
        <f>IF(Table1[[#This Row],[Ticket Status]]="Closed","Yes","No")</f>
        <v>No</v>
      </c>
      <c r="V8024" s="4" t="str">
        <f>IF(Table1[[#This Row],[Ticket Status]]="Pending Customer Response","Yes","No")</f>
        <v>No</v>
      </c>
      <c r="W8024" s="5">
        <f ca="1">COUNTIFS(Table1[Agent_name],Table1[[#This Row],[Agent_name]],Table1[Month],Table1[[#This Row],[Month]])/160</f>
        <v>0.25624999999999998</v>
      </c>
    </row>
    <row r="8025" spans="1:23" x14ac:dyDescent="0.25">
      <c r="A8025">
        <v>8024</v>
      </c>
      <c r="B8025" t="s">
        <v>13185</v>
      </c>
      <c r="C8025" t="s">
        <v>25881</v>
      </c>
      <c r="D8025">
        <v>63</v>
      </c>
      <c r="E8025" t="s">
        <v>19</v>
      </c>
      <c r="F8025" t="s">
        <v>129</v>
      </c>
      <c r="G8025" s="1">
        <v>44205</v>
      </c>
      <c r="H8025" t="s">
        <v>21</v>
      </c>
      <c r="I8025" t="s">
        <v>72</v>
      </c>
      <c r="J8025" s="3" t="s">
        <v>25882</v>
      </c>
      <c r="K8025" t="s">
        <v>39</v>
      </c>
      <c r="L8025" t="s">
        <v>25883</v>
      </c>
      <c r="M8025" t="s">
        <v>143</v>
      </c>
      <c r="N8025" t="s">
        <v>33</v>
      </c>
      <c r="O8025" s="2">
        <v>45078.725046296298</v>
      </c>
      <c r="P8025" s="2">
        <v>45079.025740740741</v>
      </c>
      <c r="Q8025">
        <v>5</v>
      </c>
      <c r="R8025" t="str">
        <f t="shared" ca="1" si="125"/>
        <v>Neha</v>
      </c>
      <c r="S8025" t="str">
        <f>IFERROR(TEXT(DATEVALUE(LEFT(Table1[[#This Row],[Date of Purchase]],10)), "MMMM"), TEXT(Table1[[#This Row],[Date of Purchase]], "MMMM"))</f>
        <v>January</v>
      </c>
      <c r="T8025" t="str">
        <f>IF(OR(
  AND(Table1[[#This Row],[Ticket Priority]]="Critical", Table1[[#This Row],[Ticket Status]]&lt;&gt;"Closed"),
  AND(Table1[[#This Row],[Ticket Priority]]="High", Table1[[#This Row],[Ticket Status]]="Open")
), "Yes", "No")</f>
        <v>No</v>
      </c>
      <c r="U8025" s="4" t="str">
        <f>IF(Table1[[#This Row],[Ticket Status]]="Closed","Yes","No")</f>
        <v>Yes</v>
      </c>
      <c r="V8025" s="4" t="str">
        <f>IF(Table1[[#This Row],[Ticket Status]]="Pending Customer Response","Yes","No")</f>
        <v>No</v>
      </c>
      <c r="W8025" s="5">
        <f ca="1">COUNTIFS(Table1[Agent_name],Table1[[#This Row],[Agent_name]],Table1[Month],Table1[[#This Row],[Month]])/160</f>
        <v>0.21875</v>
      </c>
    </row>
    <row r="8026" spans="1:23" x14ac:dyDescent="0.25">
      <c r="A8026">
        <v>8025</v>
      </c>
      <c r="B8026" t="s">
        <v>25884</v>
      </c>
      <c r="C8026" t="s">
        <v>25885</v>
      </c>
      <c r="D8026">
        <v>24</v>
      </c>
      <c r="E8026" t="s">
        <v>19</v>
      </c>
      <c r="F8026" t="s">
        <v>107</v>
      </c>
      <c r="G8026" s="1">
        <v>44160</v>
      </c>
      <c r="H8026" t="s">
        <v>66</v>
      </c>
      <c r="I8026" t="s">
        <v>93</v>
      </c>
      <c r="J8026" s="3" t="s">
        <v>25886</v>
      </c>
      <c r="K8026" t="s">
        <v>24</v>
      </c>
      <c r="M8026" t="s">
        <v>143</v>
      </c>
      <c r="N8026" t="s">
        <v>83</v>
      </c>
      <c r="O8026" s="2">
        <v>45078.906319444446</v>
      </c>
      <c r="R8026" t="str">
        <f t="shared" ca="1" si="125"/>
        <v>Aisha</v>
      </c>
      <c r="S8026" t="str">
        <f>IFERROR(TEXT(DATEVALUE(LEFT(Table1[[#This Row],[Date of Purchase]],10)), "MMMM"), TEXT(Table1[[#This Row],[Date of Purchase]], "MMMM"))</f>
        <v>November</v>
      </c>
      <c r="T8026" t="str">
        <f>IF(OR(
  AND(Table1[[#This Row],[Ticket Priority]]="Critical", Table1[[#This Row],[Ticket Status]]&lt;&gt;"Closed"),
  AND(Table1[[#This Row],[Ticket Priority]]="High", Table1[[#This Row],[Ticket Status]]="Open")
), "Yes", "No")</f>
        <v>No</v>
      </c>
      <c r="U8026" s="4" t="str">
        <f>IF(Table1[[#This Row],[Ticket Status]]="Closed","Yes","No")</f>
        <v>No</v>
      </c>
      <c r="V8026" s="4" t="str">
        <f>IF(Table1[[#This Row],[Ticket Status]]="Pending Customer Response","Yes","No")</f>
        <v>Yes</v>
      </c>
      <c r="W8026" s="5">
        <f ca="1">COUNTIFS(Table1[Agent_name],Table1[[#This Row],[Agent_name]],Table1[Month],Table1[[#This Row],[Month]])/160</f>
        <v>0.85624999999999996</v>
      </c>
    </row>
    <row r="8027" spans="1:23" x14ac:dyDescent="0.25">
      <c r="A8027">
        <v>8026</v>
      </c>
      <c r="B8027" t="s">
        <v>25887</v>
      </c>
      <c r="C8027" t="s">
        <v>25888</v>
      </c>
      <c r="D8027">
        <v>46</v>
      </c>
      <c r="E8027" t="s">
        <v>58</v>
      </c>
      <c r="F8027" t="s">
        <v>129</v>
      </c>
      <c r="G8027" s="1">
        <v>44501</v>
      </c>
      <c r="H8027" t="s">
        <v>67</v>
      </c>
      <c r="I8027" t="s">
        <v>77</v>
      </c>
      <c r="J8027" s="3" t="s">
        <v>25889</v>
      </c>
      <c r="K8027" t="s">
        <v>24</v>
      </c>
      <c r="M8027" t="s">
        <v>89</v>
      </c>
      <c r="N8027" t="s">
        <v>83</v>
      </c>
      <c r="O8027" s="2">
        <v>45078.490358796298</v>
      </c>
      <c r="R8027" t="str">
        <f t="shared" ca="1" si="125"/>
        <v>Sara</v>
      </c>
      <c r="S8027" t="str">
        <f>IFERROR(TEXT(DATEVALUE(LEFT(Table1[[#This Row],[Date of Purchase]],10)), "MMMM"), TEXT(Table1[[#This Row],[Date of Purchase]], "MMMM"))</f>
        <v>November</v>
      </c>
      <c r="T8027" t="str">
        <f>IF(OR(
  AND(Table1[[#This Row],[Ticket Priority]]="Critical", Table1[[#This Row],[Ticket Status]]&lt;&gt;"Closed"),
  AND(Table1[[#This Row],[Ticket Priority]]="High", Table1[[#This Row],[Ticket Status]]="Open")
), "Yes", "No")</f>
        <v>No</v>
      </c>
      <c r="U8027" s="4" t="str">
        <f>IF(Table1[[#This Row],[Ticket Status]]="Closed","Yes","No")</f>
        <v>No</v>
      </c>
      <c r="V8027" s="4" t="str">
        <f>IF(Table1[[#This Row],[Ticket Status]]="Pending Customer Response","Yes","No")</f>
        <v>Yes</v>
      </c>
      <c r="W8027" s="5">
        <f ca="1">COUNTIFS(Table1[Agent_name],Table1[[#This Row],[Agent_name]],Table1[Month],Table1[[#This Row],[Month]])/160</f>
        <v>0.79374999999999996</v>
      </c>
    </row>
    <row r="8028" spans="1:23" x14ac:dyDescent="0.25">
      <c r="A8028">
        <v>8027</v>
      </c>
      <c r="B8028" t="s">
        <v>25890</v>
      </c>
      <c r="C8028" t="s">
        <v>25891</v>
      </c>
      <c r="D8028">
        <v>39</v>
      </c>
      <c r="E8028" t="s">
        <v>29</v>
      </c>
      <c r="F8028" t="s">
        <v>339</v>
      </c>
      <c r="G8028" s="1">
        <v>43917</v>
      </c>
      <c r="H8028" t="s">
        <v>21</v>
      </c>
      <c r="I8028" t="s">
        <v>141</v>
      </c>
      <c r="J8028" s="3" t="s">
        <v>25892</v>
      </c>
      <c r="K8028" t="s">
        <v>39</v>
      </c>
      <c r="L8028" t="s">
        <v>25893</v>
      </c>
      <c r="M8028" t="s">
        <v>89</v>
      </c>
      <c r="N8028" t="s">
        <v>26</v>
      </c>
      <c r="O8028" s="2">
        <v>45078.724409722221</v>
      </c>
      <c r="P8028" s="2">
        <v>45078.629965277774</v>
      </c>
      <c r="Q8028">
        <v>5</v>
      </c>
      <c r="R8028" t="str">
        <f t="shared" ca="1" si="125"/>
        <v>Priya</v>
      </c>
      <c r="S8028" t="str">
        <f>IFERROR(TEXT(DATEVALUE(LEFT(Table1[[#This Row],[Date of Purchase]],10)), "MMMM"), TEXT(Table1[[#This Row],[Date of Purchase]], "MMMM"))</f>
        <v>March</v>
      </c>
      <c r="T8028" t="str">
        <f>IF(OR(
  AND(Table1[[#This Row],[Ticket Priority]]="Critical", Table1[[#This Row],[Ticket Status]]&lt;&gt;"Closed"),
  AND(Table1[[#This Row],[Ticket Priority]]="High", Table1[[#This Row],[Ticket Status]]="Open")
), "Yes", "No")</f>
        <v>No</v>
      </c>
      <c r="U8028" s="4" t="str">
        <f>IF(Table1[[#This Row],[Ticket Status]]="Closed","Yes","No")</f>
        <v>Yes</v>
      </c>
      <c r="V8028" s="4" t="str">
        <f>IF(Table1[[#This Row],[Ticket Status]]="Pending Customer Response","Yes","No")</f>
        <v>No</v>
      </c>
      <c r="W8028" s="5">
        <f ca="1">COUNTIFS(Table1[Agent_name],Table1[[#This Row],[Agent_name]],Table1[Month],Table1[[#This Row],[Month]])/160</f>
        <v>0.43125000000000002</v>
      </c>
    </row>
    <row r="8029" spans="1:23" x14ac:dyDescent="0.25">
      <c r="A8029">
        <v>8028</v>
      </c>
      <c r="B8029" t="s">
        <v>25894</v>
      </c>
      <c r="C8029" t="s">
        <v>25895</v>
      </c>
      <c r="D8029">
        <v>35</v>
      </c>
      <c r="E8029" t="s">
        <v>19</v>
      </c>
      <c r="F8029" t="s">
        <v>134</v>
      </c>
      <c r="G8029" s="1">
        <v>44550</v>
      </c>
      <c r="H8029" t="s">
        <v>45</v>
      </c>
      <c r="I8029" t="s">
        <v>113</v>
      </c>
      <c r="J8029" s="3" t="s">
        <v>25896</v>
      </c>
      <c r="K8029" t="s">
        <v>39</v>
      </c>
      <c r="L8029" t="s">
        <v>25897</v>
      </c>
      <c r="M8029" t="s">
        <v>143</v>
      </c>
      <c r="N8029" t="s">
        <v>33</v>
      </c>
      <c r="O8029" s="2">
        <v>45078.957071759258</v>
      </c>
      <c r="P8029" s="2">
        <v>45078.800127314818</v>
      </c>
      <c r="Q8029">
        <v>2</v>
      </c>
      <c r="R8029" t="str">
        <f t="shared" ca="1" si="125"/>
        <v>Mohit</v>
      </c>
      <c r="S8029" t="str">
        <f>IFERROR(TEXT(DATEVALUE(LEFT(Table1[[#This Row],[Date of Purchase]],10)), "MMMM"), TEXT(Table1[[#This Row],[Date of Purchase]], "MMMM"))</f>
        <v>December</v>
      </c>
      <c r="T8029" t="str">
        <f>IF(OR(
  AND(Table1[[#This Row],[Ticket Priority]]="Critical", Table1[[#This Row],[Ticket Status]]&lt;&gt;"Closed"),
  AND(Table1[[#This Row],[Ticket Priority]]="High", Table1[[#This Row],[Ticket Status]]="Open")
), "Yes", "No")</f>
        <v>No</v>
      </c>
      <c r="U8029" s="4" t="str">
        <f>IF(Table1[[#This Row],[Ticket Status]]="Closed","Yes","No")</f>
        <v>Yes</v>
      </c>
      <c r="V8029" s="4" t="str">
        <f>IF(Table1[[#This Row],[Ticket Status]]="Pending Customer Response","Yes","No")</f>
        <v>No</v>
      </c>
      <c r="W8029" s="5">
        <f ca="1">COUNTIFS(Table1[Agent_name],Table1[[#This Row],[Agent_name]],Table1[Month],Table1[[#This Row],[Month]])/160</f>
        <v>0.44374999999999998</v>
      </c>
    </row>
    <row r="8030" spans="1:23" x14ac:dyDescent="0.25">
      <c r="A8030">
        <v>8029</v>
      </c>
      <c r="B8030" t="s">
        <v>25898</v>
      </c>
      <c r="C8030" t="s">
        <v>25899</v>
      </c>
      <c r="D8030">
        <v>27</v>
      </c>
      <c r="E8030" t="s">
        <v>19</v>
      </c>
      <c r="F8030" t="s">
        <v>219</v>
      </c>
      <c r="G8030" s="1">
        <v>43895</v>
      </c>
      <c r="H8030" t="s">
        <v>21</v>
      </c>
      <c r="I8030" t="s">
        <v>150</v>
      </c>
      <c r="J8030" s="3" t="s">
        <v>25900</v>
      </c>
      <c r="K8030" t="s">
        <v>39</v>
      </c>
      <c r="L8030" t="s">
        <v>25901</v>
      </c>
      <c r="M8030" t="s">
        <v>143</v>
      </c>
      <c r="N8030" t="s">
        <v>55</v>
      </c>
      <c r="O8030" s="2">
        <v>45078.282094907408</v>
      </c>
      <c r="P8030" s="2">
        <v>45078.727233796293</v>
      </c>
      <c r="Q8030">
        <v>3</v>
      </c>
      <c r="R8030" t="str">
        <f t="shared" ca="1" si="125"/>
        <v>Mohit</v>
      </c>
      <c r="S8030" t="str">
        <f>IFERROR(TEXT(DATEVALUE(LEFT(Table1[[#This Row],[Date of Purchase]],10)), "MMMM"), TEXT(Table1[[#This Row],[Date of Purchase]], "MMMM"))</f>
        <v>March</v>
      </c>
      <c r="T8030" t="str">
        <f>IF(OR(
  AND(Table1[[#This Row],[Ticket Priority]]="Critical", Table1[[#This Row],[Ticket Status]]&lt;&gt;"Closed"),
  AND(Table1[[#This Row],[Ticket Priority]]="High", Table1[[#This Row],[Ticket Status]]="Open")
), "Yes", "No")</f>
        <v>No</v>
      </c>
      <c r="U8030" s="4" t="str">
        <f>IF(Table1[[#This Row],[Ticket Status]]="Closed","Yes","No")</f>
        <v>Yes</v>
      </c>
      <c r="V8030" s="4" t="str">
        <f>IF(Table1[[#This Row],[Ticket Status]]="Pending Customer Response","Yes","No")</f>
        <v>No</v>
      </c>
      <c r="W8030" s="5">
        <f ca="1">COUNTIFS(Table1[Agent_name],Table1[[#This Row],[Agent_name]],Table1[Month],Table1[[#This Row],[Month]])/160</f>
        <v>0.45624999999999999</v>
      </c>
    </row>
    <row r="8031" spans="1:23" x14ac:dyDescent="0.25">
      <c r="A8031">
        <v>8030</v>
      </c>
      <c r="B8031" t="s">
        <v>15138</v>
      </c>
      <c r="C8031" t="s">
        <v>25902</v>
      </c>
      <c r="D8031">
        <v>37</v>
      </c>
      <c r="E8031" t="s">
        <v>29</v>
      </c>
      <c r="F8031" t="s">
        <v>383</v>
      </c>
      <c r="G8031" s="1">
        <v>44269</v>
      </c>
      <c r="H8031" t="s">
        <v>21</v>
      </c>
      <c r="I8031" t="s">
        <v>67</v>
      </c>
      <c r="J8031" s="3" t="s">
        <v>25903</v>
      </c>
      <c r="K8031" t="s">
        <v>24</v>
      </c>
      <c r="M8031" t="s">
        <v>41</v>
      </c>
      <c r="N8031" t="s">
        <v>83</v>
      </c>
      <c r="O8031" s="2">
        <v>45078.227951388886</v>
      </c>
      <c r="R8031" t="str">
        <f t="shared" ca="1" si="125"/>
        <v>Priya</v>
      </c>
      <c r="S8031" t="str">
        <f>IFERROR(TEXT(DATEVALUE(LEFT(Table1[[#This Row],[Date of Purchase]],10)), "MMMM"), TEXT(Table1[[#This Row],[Date of Purchase]], "MMMM"))</f>
        <v>March</v>
      </c>
      <c r="T8031" t="str">
        <f>IF(OR(
  AND(Table1[[#This Row],[Ticket Priority]]="Critical", Table1[[#This Row],[Ticket Status]]&lt;&gt;"Closed"),
  AND(Table1[[#This Row],[Ticket Priority]]="High", Table1[[#This Row],[Ticket Status]]="Open")
), "Yes", "No")</f>
        <v>No</v>
      </c>
      <c r="U8031" s="4" t="str">
        <f>IF(Table1[[#This Row],[Ticket Status]]="Closed","Yes","No")</f>
        <v>No</v>
      </c>
      <c r="V8031" s="4" t="str">
        <f>IF(Table1[[#This Row],[Ticket Status]]="Pending Customer Response","Yes","No")</f>
        <v>Yes</v>
      </c>
      <c r="W8031" s="5">
        <f ca="1">COUNTIFS(Table1[Agent_name],Table1[[#This Row],[Agent_name]],Table1[Month],Table1[[#This Row],[Month]])/160</f>
        <v>0.43125000000000002</v>
      </c>
    </row>
    <row r="8032" spans="1:23" x14ac:dyDescent="0.25">
      <c r="A8032">
        <v>8031</v>
      </c>
      <c r="B8032" t="s">
        <v>25904</v>
      </c>
      <c r="C8032" t="s">
        <v>25905</v>
      </c>
      <c r="D8032">
        <v>38</v>
      </c>
      <c r="E8032" t="s">
        <v>58</v>
      </c>
      <c r="F8032" t="s">
        <v>86</v>
      </c>
      <c r="G8032" s="1">
        <v>43997</v>
      </c>
      <c r="H8032" t="s">
        <v>45</v>
      </c>
      <c r="I8032" t="s">
        <v>59</v>
      </c>
      <c r="J8032" s="3" t="s">
        <v>25906</v>
      </c>
      <c r="K8032" t="s">
        <v>24</v>
      </c>
      <c r="M8032" t="s">
        <v>41</v>
      </c>
      <c r="N8032" t="s">
        <v>33</v>
      </c>
      <c r="O8032" s="2">
        <v>45078.968252314815</v>
      </c>
      <c r="R8032" t="str">
        <f t="shared" ca="1" si="125"/>
        <v>Arjun</v>
      </c>
      <c r="S8032" t="str">
        <f>IFERROR(TEXT(DATEVALUE(LEFT(Table1[[#This Row],[Date of Purchase]],10)), "MMMM"), TEXT(Table1[[#This Row],[Date of Purchase]], "MMMM"))</f>
        <v>June</v>
      </c>
      <c r="T8032" t="str">
        <f>IF(OR(
  AND(Table1[[#This Row],[Ticket Priority]]="Critical", Table1[[#This Row],[Ticket Status]]&lt;&gt;"Closed"),
  AND(Table1[[#This Row],[Ticket Priority]]="High", Table1[[#This Row],[Ticket Status]]="Open")
), "Yes", "No")</f>
        <v>No</v>
      </c>
      <c r="U8032" s="4" t="str">
        <f>IF(Table1[[#This Row],[Ticket Status]]="Closed","Yes","No")</f>
        <v>No</v>
      </c>
      <c r="V8032" s="4" t="str">
        <f>IF(Table1[[#This Row],[Ticket Status]]="Pending Customer Response","Yes","No")</f>
        <v>Yes</v>
      </c>
      <c r="W8032" s="5">
        <f ca="1">COUNTIFS(Table1[Agent_name],Table1[[#This Row],[Agent_name]],Table1[Month],Table1[[#This Row],[Month]])/160</f>
        <v>0.28749999999999998</v>
      </c>
    </row>
    <row r="8033" spans="1:23" x14ac:dyDescent="0.25">
      <c r="A8033">
        <v>8032</v>
      </c>
      <c r="B8033" t="s">
        <v>25907</v>
      </c>
      <c r="C8033" t="s">
        <v>25908</v>
      </c>
      <c r="D8033">
        <v>51</v>
      </c>
      <c r="E8033" t="s">
        <v>29</v>
      </c>
      <c r="F8033" t="s">
        <v>65</v>
      </c>
      <c r="G8033" s="1">
        <v>43969</v>
      </c>
      <c r="H8033" t="s">
        <v>66</v>
      </c>
      <c r="I8033" t="s">
        <v>72</v>
      </c>
      <c r="J8033" s="3" t="s">
        <v>25909</v>
      </c>
      <c r="K8033" t="s">
        <v>39</v>
      </c>
      <c r="L8033" t="s">
        <v>25910</v>
      </c>
      <c r="M8033" t="s">
        <v>41</v>
      </c>
      <c r="N8033" t="s">
        <v>83</v>
      </c>
      <c r="O8033" s="2">
        <v>45078.517557870371</v>
      </c>
      <c r="P8033" s="2">
        <v>45078.593252314815</v>
      </c>
      <c r="Q8033">
        <v>4</v>
      </c>
      <c r="R8033" t="str">
        <f t="shared" ca="1" si="125"/>
        <v>Sara</v>
      </c>
      <c r="S8033" t="str">
        <f>IFERROR(TEXT(DATEVALUE(LEFT(Table1[[#This Row],[Date of Purchase]],10)), "MMMM"), TEXT(Table1[[#This Row],[Date of Purchase]], "MMMM"))</f>
        <v>May</v>
      </c>
      <c r="T8033" t="str">
        <f>IF(OR(
  AND(Table1[[#This Row],[Ticket Priority]]="Critical", Table1[[#This Row],[Ticket Status]]&lt;&gt;"Closed"),
  AND(Table1[[#This Row],[Ticket Priority]]="High", Table1[[#This Row],[Ticket Status]]="Open")
), "Yes", "No")</f>
        <v>No</v>
      </c>
      <c r="U8033" s="4" t="str">
        <f>IF(Table1[[#This Row],[Ticket Status]]="Closed","Yes","No")</f>
        <v>Yes</v>
      </c>
      <c r="V8033" s="4" t="str">
        <f>IF(Table1[[#This Row],[Ticket Status]]="Pending Customer Response","Yes","No")</f>
        <v>No</v>
      </c>
      <c r="W8033" s="5">
        <f ca="1">COUNTIFS(Table1[Agent_name],Table1[[#This Row],[Agent_name]],Table1[Month],Table1[[#This Row],[Month]])/160</f>
        <v>0.64375000000000004</v>
      </c>
    </row>
    <row r="8034" spans="1:23" x14ac:dyDescent="0.25">
      <c r="A8034">
        <v>8033</v>
      </c>
      <c r="B8034" t="s">
        <v>25911</v>
      </c>
      <c r="C8034" t="s">
        <v>25912</v>
      </c>
      <c r="D8034">
        <v>24</v>
      </c>
      <c r="E8034" t="s">
        <v>58</v>
      </c>
      <c r="F8034" t="s">
        <v>202</v>
      </c>
      <c r="G8034" s="1">
        <v>44105</v>
      </c>
      <c r="H8034" t="s">
        <v>21</v>
      </c>
      <c r="I8034" t="s">
        <v>59</v>
      </c>
      <c r="J8034" s="3" t="s">
        <v>15676</v>
      </c>
      <c r="K8034" t="s">
        <v>24</v>
      </c>
      <c r="M8034" t="s">
        <v>143</v>
      </c>
      <c r="N8034" t="s">
        <v>33</v>
      </c>
      <c r="O8034" s="2">
        <v>45078.066192129627</v>
      </c>
      <c r="R8034" t="str">
        <f t="shared" ca="1" si="125"/>
        <v>Rahul</v>
      </c>
      <c r="S8034" t="str">
        <f>IFERROR(TEXT(DATEVALUE(LEFT(Table1[[#This Row],[Date of Purchase]],10)), "MMMM"), TEXT(Table1[[#This Row],[Date of Purchase]], "MMMM"))</f>
        <v>October</v>
      </c>
      <c r="T8034" t="str">
        <f>IF(OR(
  AND(Table1[[#This Row],[Ticket Priority]]="Critical", Table1[[#This Row],[Ticket Status]]&lt;&gt;"Closed"),
  AND(Table1[[#This Row],[Ticket Priority]]="High", Table1[[#This Row],[Ticket Status]]="Open")
), "Yes", "No")</f>
        <v>No</v>
      </c>
      <c r="U8034" s="4" t="str">
        <f>IF(Table1[[#This Row],[Ticket Status]]="Closed","Yes","No")</f>
        <v>No</v>
      </c>
      <c r="V8034" s="4" t="str">
        <f>IF(Table1[[#This Row],[Ticket Status]]="Pending Customer Response","Yes","No")</f>
        <v>Yes</v>
      </c>
      <c r="W8034" s="5">
        <f ca="1">COUNTIFS(Table1[Agent_name],Table1[[#This Row],[Agent_name]],Table1[Month],Table1[[#This Row],[Month]])/160</f>
        <v>0.23125000000000001</v>
      </c>
    </row>
    <row r="8035" spans="1:23" x14ac:dyDescent="0.25">
      <c r="A8035">
        <v>8034</v>
      </c>
      <c r="B8035" t="s">
        <v>25913</v>
      </c>
      <c r="C8035" t="s">
        <v>25914</v>
      </c>
      <c r="D8035">
        <v>52</v>
      </c>
      <c r="E8035" t="s">
        <v>19</v>
      </c>
      <c r="F8035" t="s">
        <v>211</v>
      </c>
      <c r="G8035" s="1">
        <v>44364</v>
      </c>
      <c r="H8035" t="s">
        <v>66</v>
      </c>
      <c r="I8035" t="s">
        <v>46</v>
      </c>
      <c r="J8035" s="3" t="s">
        <v>25915</v>
      </c>
      <c r="K8035" t="s">
        <v>62</v>
      </c>
      <c r="M8035" t="s">
        <v>41</v>
      </c>
      <c r="N8035" t="s">
        <v>55</v>
      </c>
      <c r="R8035" t="str">
        <f t="shared" ca="1" si="125"/>
        <v>Divya</v>
      </c>
      <c r="S8035" t="str">
        <f>IFERROR(TEXT(DATEVALUE(LEFT(Table1[[#This Row],[Date of Purchase]],10)), "MMMM"), TEXT(Table1[[#This Row],[Date of Purchase]], "MMMM"))</f>
        <v>June</v>
      </c>
      <c r="T8035" t="str">
        <f>IF(OR(
  AND(Table1[[#This Row],[Ticket Priority]]="Critical", Table1[[#This Row],[Ticket Status]]&lt;&gt;"Closed"),
  AND(Table1[[#This Row],[Ticket Priority]]="High", Table1[[#This Row],[Ticket Status]]="Open")
), "Yes", "No")</f>
        <v>No</v>
      </c>
      <c r="U8035" s="4" t="str">
        <f>IF(Table1[[#This Row],[Ticket Status]]="Closed","Yes","No")</f>
        <v>No</v>
      </c>
      <c r="V8035" s="4" t="str">
        <f>IF(Table1[[#This Row],[Ticket Status]]="Pending Customer Response","Yes","No")</f>
        <v>No</v>
      </c>
      <c r="W8035" s="5">
        <f ca="1">COUNTIFS(Table1[Agent_name],Table1[[#This Row],[Agent_name]],Table1[Month],Table1[[#This Row],[Month]])/160</f>
        <v>0.22500000000000001</v>
      </c>
    </row>
    <row r="8036" spans="1:23" x14ac:dyDescent="0.25">
      <c r="A8036">
        <v>8035</v>
      </c>
      <c r="B8036" t="s">
        <v>25916</v>
      </c>
      <c r="C8036" t="s">
        <v>25917</v>
      </c>
      <c r="D8036">
        <v>27</v>
      </c>
      <c r="E8036" t="s">
        <v>29</v>
      </c>
      <c r="F8036" t="s">
        <v>383</v>
      </c>
      <c r="G8036" s="1">
        <v>43956</v>
      </c>
      <c r="H8036" t="s">
        <v>66</v>
      </c>
      <c r="I8036" t="s">
        <v>31</v>
      </c>
      <c r="J8036" s="3" t="s">
        <v>25918</v>
      </c>
      <c r="K8036" t="s">
        <v>39</v>
      </c>
      <c r="L8036" t="s">
        <v>25919</v>
      </c>
      <c r="M8036" t="s">
        <v>143</v>
      </c>
      <c r="N8036" t="s">
        <v>83</v>
      </c>
      <c r="O8036" s="2">
        <v>45078.647476851853</v>
      </c>
      <c r="P8036" s="2">
        <v>45078.087754629632</v>
      </c>
      <c r="Q8036">
        <v>3</v>
      </c>
      <c r="R8036" t="str">
        <f t="shared" ca="1" si="125"/>
        <v>Arjun</v>
      </c>
      <c r="S8036" t="str">
        <f>IFERROR(TEXT(DATEVALUE(LEFT(Table1[[#This Row],[Date of Purchase]],10)), "MMMM"), TEXT(Table1[[#This Row],[Date of Purchase]], "MMMM"))</f>
        <v>May</v>
      </c>
      <c r="T8036" t="str">
        <f>IF(OR(
  AND(Table1[[#This Row],[Ticket Priority]]="Critical", Table1[[#This Row],[Ticket Status]]&lt;&gt;"Closed"),
  AND(Table1[[#This Row],[Ticket Priority]]="High", Table1[[#This Row],[Ticket Status]]="Open")
), "Yes", "No")</f>
        <v>No</v>
      </c>
      <c r="U8036" s="4" t="str">
        <f>IF(Table1[[#This Row],[Ticket Status]]="Closed","Yes","No")</f>
        <v>Yes</v>
      </c>
      <c r="V8036" s="4" t="str">
        <f>IF(Table1[[#This Row],[Ticket Status]]="Pending Customer Response","Yes","No")</f>
        <v>No</v>
      </c>
      <c r="W8036" s="5">
        <f ca="1">COUNTIFS(Table1[Agent_name],Table1[[#This Row],[Agent_name]],Table1[Month],Table1[[#This Row],[Month]])/160</f>
        <v>0.2</v>
      </c>
    </row>
    <row r="8037" spans="1:23" x14ac:dyDescent="0.25">
      <c r="A8037">
        <v>8036</v>
      </c>
      <c r="B8037" t="s">
        <v>23433</v>
      </c>
      <c r="C8037" t="s">
        <v>25920</v>
      </c>
      <c r="D8037">
        <v>56</v>
      </c>
      <c r="E8037" t="s">
        <v>29</v>
      </c>
      <c r="F8037" t="s">
        <v>431</v>
      </c>
      <c r="G8037" s="1">
        <v>44365</v>
      </c>
      <c r="H8037" t="s">
        <v>45</v>
      </c>
      <c r="I8037" t="s">
        <v>72</v>
      </c>
      <c r="J8037" s="3" t="s">
        <v>25921</v>
      </c>
      <c r="K8037" t="s">
        <v>39</v>
      </c>
      <c r="L8037" t="s">
        <v>25922</v>
      </c>
      <c r="M8037" t="s">
        <v>89</v>
      </c>
      <c r="N8037" t="s">
        <v>26</v>
      </c>
      <c r="O8037" s="2">
        <v>45078.330138888887</v>
      </c>
      <c r="P8037" s="2">
        <v>45078.848194444443</v>
      </c>
      <c r="Q8037">
        <v>4</v>
      </c>
      <c r="R8037" t="str">
        <f t="shared" ca="1" si="125"/>
        <v>Mohit</v>
      </c>
      <c r="S8037" t="str">
        <f>IFERROR(TEXT(DATEVALUE(LEFT(Table1[[#This Row],[Date of Purchase]],10)), "MMMM"), TEXT(Table1[[#This Row],[Date of Purchase]], "MMMM"))</f>
        <v>June</v>
      </c>
      <c r="T8037" t="str">
        <f>IF(OR(
  AND(Table1[[#This Row],[Ticket Priority]]="Critical", Table1[[#This Row],[Ticket Status]]&lt;&gt;"Closed"),
  AND(Table1[[#This Row],[Ticket Priority]]="High", Table1[[#This Row],[Ticket Status]]="Open")
), "Yes", "No")</f>
        <v>No</v>
      </c>
      <c r="U8037" s="4" t="str">
        <f>IF(Table1[[#This Row],[Ticket Status]]="Closed","Yes","No")</f>
        <v>Yes</v>
      </c>
      <c r="V8037" s="4" t="str">
        <f>IF(Table1[[#This Row],[Ticket Status]]="Pending Customer Response","Yes","No")</f>
        <v>No</v>
      </c>
      <c r="W8037" s="5">
        <f ca="1">COUNTIFS(Table1[Agent_name],Table1[[#This Row],[Agent_name]],Table1[Month],Table1[[#This Row],[Month]])/160</f>
        <v>0.41875000000000001</v>
      </c>
    </row>
    <row r="8038" spans="1:23" x14ac:dyDescent="0.25">
      <c r="A8038">
        <v>8037</v>
      </c>
      <c r="B8038" t="s">
        <v>25923</v>
      </c>
      <c r="C8038" t="s">
        <v>25924</v>
      </c>
      <c r="D8038">
        <v>29</v>
      </c>
      <c r="E8038" t="s">
        <v>29</v>
      </c>
      <c r="F8038" t="s">
        <v>112</v>
      </c>
      <c r="G8038" s="1">
        <v>44551</v>
      </c>
      <c r="H8038" t="s">
        <v>45</v>
      </c>
      <c r="I8038" t="s">
        <v>72</v>
      </c>
      <c r="J8038" s="3" t="s">
        <v>25925</v>
      </c>
      <c r="K8038" t="s">
        <v>24</v>
      </c>
      <c r="M8038" t="s">
        <v>25</v>
      </c>
      <c r="N8038" t="s">
        <v>55</v>
      </c>
      <c r="O8038" s="2">
        <v>45078.214872685188</v>
      </c>
      <c r="R8038" t="str">
        <f t="shared" ca="1" si="125"/>
        <v>Divya</v>
      </c>
      <c r="S8038" t="str">
        <f>IFERROR(TEXT(DATEVALUE(LEFT(Table1[[#This Row],[Date of Purchase]],10)), "MMMM"), TEXT(Table1[[#This Row],[Date of Purchase]], "MMMM"))</f>
        <v>December</v>
      </c>
      <c r="T8038" t="str">
        <f>IF(OR(
  AND(Table1[[#This Row],[Ticket Priority]]="Critical", Table1[[#This Row],[Ticket Status]]&lt;&gt;"Closed"),
  AND(Table1[[#This Row],[Ticket Priority]]="High", Table1[[#This Row],[Ticket Status]]="Open")
), "Yes", "No")</f>
        <v>Yes</v>
      </c>
      <c r="U8038" s="4" t="str">
        <f>IF(Table1[[#This Row],[Ticket Status]]="Closed","Yes","No")</f>
        <v>No</v>
      </c>
      <c r="V8038" s="4" t="str">
        <f>IF(Table1[[#This Row],[Ticket Status]]="Pending Customer Response","Yes","No")</f>
        <v>Yes</v>
      </c>
      <c r="W8038" s="5">
        <f ca="1">COUNTIFS(Table1[Agent_name],Table1[[#This Row],[Agent_name]],Table1[Month],Table1[[#This Row],[Month]])/160</f>
        <v>0.25</v>
      </c>
    </row>
    <row r="8039" spans="1:23" x14ac:dyDescent="0.25">
      <c r="A8039">
        <v>8038</v>
      </c>
      <c r="B8039" t="s">
        <v>25926</v>
      </c>
      <c r="C8039" t="s">
        <v>25927</v>
      </c>
      <c r="D8039">
        <v>62</v>
      </c>
      <c r="E8039" t="s">
        <v>58</v>
      </c>
      <c r="F8039" t="s">
        <v>485</v>
      </c>
      <c r="G8039" s="1">
        <v>44071</v>
      </c>
      <c r="H8039" t="s">
        <v>45</v>
      </c>
      <c r="I8039" t="s">
        <v>141</v>
      </c>
      <c r="J8039" s="3" t="s">
        <v>25928</v>
      </c>
      <c r="K8039" t="s">
        <v>24</v>
      </c>
      <c r="M8039" t="s">
        <v>25</v>
      </c>
      <c r="N8039" t="s">
        <v>26</v>
      </c>
      <c r="O8039" s="2">
        <v>45078.411423611113</v>
      </c>
      <c r="R8039" t="str">
        <f t="shared" ca="1" si="125"/>
        <v>Priya</v>
      </c>
      <c r="S8039" t="str">
        <f>IFERROR(TEXT(DATEVALUE(LEFT(Table1[[#This Row],[Date of Purchase]],10)), "MMMM"), TEXT(Table1[[#This Row],[Date of Purchase]], "MMMM"))</f>
        <v>August</v>
      </c>
      <c r="T8039" t="str">
        <f>IF(OR(
  AND(Table1[[#This Row],[Ticket Priority]]="Critical", Table1[[#This Row],[Ticket Status]]&lt;&gt;"Closed"),
  AND(Table1[[#This Row],[Ticket Priority]]="High", Table1[[#This Row],[Ticket Status]]="Open")
), "Yes", "No")</f>
        <v>Yes</v>
      </c>
      <c r="U8039" s="4" t="str">
        <f>IF(Table1[[#This Row],[Ticket Status]]="Closed","Yes","No")</f>
        <v>No</v>
      </c>
      <c r="V8039" s="4" t="str">
        <f>IF(Table1[[#This Row],[Ticket Status]]="Pending Customer Response","Yes","No")</f>
        <v>Yes</v>
      </c>
      <c r="W8039" s="5">
        <f ca="1">COUNTIFS(Table1[Agent_name],Table1[[#This Row],[Agent_name]],Table1[Month],Table1[[#This Row],[Month]])/160</f>
        <v>0.35</v>
      </c>
    </row>
    <row r="8040" spans="1:23" x14ac:dyDescent="0.25">
      <c r="A8040">
        <v>8039</v>
      </c>
      <c r="B8040" t="s">
        <v>25929</v>
      </c>
      <c r="C8040" t="s">
        <v>25930</v>
      </c>
      <c r="D8040">
        <v>44</v>
      </c>
      <c r="E8040" t="s">
        <v>58</v>
      </c>
      <c r="F8040" t="s">
        <v>129</v>
      </c>
      <c r="G8040" s="1">
        <v>43971</v>
      </c>
      <c r="H8040" t="s">
        <v>59</v>
      </c>
      <c r="I8040" t="s">
        <v>99</v>
      </c>
      <c r="J8040" s="3" t="s">
        <v>25931</v>
      </c>
      <c r="K8040" t="s">
        <v>24</v>
      </c>
      <c r="M8040" t="s">
        <v>41</v>
      </c>
      <c r="N8040" t="s">
        <v>26</v>
      </c>
      <c r="O8040" s="2">
        <v>45078.901030092595</v>
      </c>
      <c r="R8040" t="str">
        <f t="shared" ca="1" si="125"/>
        <v>Sara</v>
      </c>
      <c r="S8040" t="str">
        <f>IFERROR(TEXT(DATEVALUE(LEFT(Table1[[#This Row],[Date of Purchase]],10)), "MMMM"), TEXT(Table1[[#This Row],[Date of Purchase]], "MMMM"))</f>
        <v>May</v>
      </c>
      <c r="T8040" t="str">
        <f>IF(OR(
  AND(Table1[[#This Row],[Ticket Priority]]="Critical", Table1[[#This Row],[Ticket Status]]&lt;&gt;"Closed"),
  AND(Table1[[#This Row],[Ticket Priority]]="High", Table1[[#This Row],[Ticket Status]]="Open")
), "Yes", "No")</f>
        <v>No</v>
      </c>
      <c r="U8040" s="4" t="str">
        <f>IF(Table1[[#This Row],[Ticket Status]]="Closed","Yes","No")</f>
        <v>No</v>
      </c>
      <c r="V8040" s="4" t="str">
        <f>IF(Table1[[#This Row],[Ticket Status]]="Pending Customer Response","Yes","No")</f>
        <v>Yes</v>
      </c>
      <c r="W8040" s="5">
        <f ca="1">COUNTIFS(Table1[Agent_name],Table1[[#This Row],[Agent_name]],Table1[Month],Table1[[#This Row],[Month]])/160</f>
        <v>0.64375000000000004</v>
      </c>
    </row>
    <row r="8041" spans="1:23" x14ac:dyDescent="0.25">
      <c r="A8041">
        <v>8040</v>
      </c>
      <c r="B8041" t="s">
        <v>25932</v>
      </c>
      <c r="C8041" t="s">
        <v>25933</v>
      </c>
      <c r="D8041">
        <v>49</v>
      </c>
      <c r="E8041" t="s">
        <v>58</v>
      </c>
      <c r="F8041" t="s">
        <v>44</v>
      </c>
      <c r="G8041" s="1">
        <v>44104</v>
      </c>
      <c r="H8041" t="s">
        <v>66</v>
      </c>
      <c r="I8041" t="s">
        <v>141</v>
      </c>
      <c r="J8041" s="3" t="s">
        <v>25934</v>
      </c>
      <c r="K8041" t="s">
        <v>39</v>
      </c>
      <c r="L8041" t="s">
        <v>25935</v>
      </c>
      <c r="M8041" t="s">
        <v>41</v>
      </c>
      <c r="N8041" t="s">
        <v>33</v>
      </c>
      <c r="O8041" s="2">
        <v>45078.648958333331</v>
      </c>
      <c r="P8041" s="2">
        <v>45078.706597222219</v>
      </c>
      <c r="Q8041">
        <v>4</v>
      </c>
      <c r="R8041" t="str">
        <f t="shared" ca="1" si="125"/>
        <v>Meera</v>
      </c>
      <c r="S8041" t="str">
        <f>IFERROR(TEXT(DATEVALUE(LEFT(Table1[[#This Row],[Date of Purchase]],10)), "MMMM"), TEXT(Table1[[#This Row],[Date of Purchase]], "MMMM"))</f>
        <v>September</v>
      </c>
      <c r="T8041" t="str">
        <f>IF(OR(
  AND(Table1[[#This Row],[Ticket Priority]]="Critical", Table1[[#This Row],[Ticket Status]]&lt;&gt;"Closed"),
  AND(Table1[[#This Row],[Ticket Priority]]="High", Table1[[#This Row],[Ticket Status]]="Open")
), "Yes", "No")</f>
        <v>No</v>
      </c>
      <c r="U8041" s="4" t="str">
        <f>IF(Table1[[#This Row],[Ticket Status]]="Closed","Yes","No")</f>
        <v>Yes</v>
      </c>
      <c r="V8041" s="4" t="str">
        <f>IF(Table1[[#This Row],[Ticket Status]]="Pending Customer Response","Yes","No")</f>
        <v>No</v>
      </c>
      <c r="W8041" s="5">
        <f ca="1">COUNTIFS(Table1[Agent_name],Table1[[#This Row],[Agent_name]],Table1[Month],Table1[[#This Row],[Month]])/160</f>
        <v>0.16875000000000001</v>
      </c>
    </row>
    <row r="8042" spans="1:23" x14ac:dyDescent="0.25">
      <c r="A8042">
        <v>8041</v>
      </c>
      <c r="B8042" t="s">
        <v>25936</v>
      </c>
      <c r="C8042" t="s">
        <v>25937</v>
      </c>
      <c r="D8042">
        <v>69</v>
      </c>
      <c r="E8042" t="s">
        <v>19</v>
      </c>
      <c r="F8042" t="s">
        <v>173</v>
      </c>
      <c r="G8042" s="1">
        <v>44254</v>
      </c>
      <c r="H8042" t="s">
        <v>66</v>
      </c>
      <c r="I8042" t="s">
        <v>93</v>
      </c>
      <c r="J8042" s="3" t="s">
        <v>3174</v>
      </c>
      <c r="K8042" t="s">
        <v>24</v>
      </c>
      <c r="M8042" t="s">
        <v>89</v>
      </c>
      <c r="N8042" t="s">
        <v>26</v>
      </c>
      <c r="O8042" s="2">
        <v>45078.86215277778</v>
      </c>
      <c r="R8042" t="str">
        <f t="shared" ca="1" si="125"/>
        <v>Ravi</v>
      </c>
      <c r="S8042" t="str">
        <f>IFERROR(TEXT(DATEVALUE(LEFT(Table1[[#This Row],[Date of Purchase]],10)), "MMMM"), TEXT(Table1[[#This Row],[Date of Purchase]], "MMMM"))</f>
        <v>February</v>
      </c>
      <c r="T8042" t="str">
        <f>IF(OR(
  AND(Table1[[#This Row],[Ticket Priority]]="Critical", Table1[[#This Row],[Ticket Status]]&lt;&gt;"Closed"),
  AND(Table1[[#This Row],[Ticket Priority]]="High", Table1[[#This Row],[Ticket Status]]="Open")
), "Yes", "No")</f>
        <v>No</v>
      </c>
      <c r="U8042" s="4" t="str">
        <f>IF(Table1[[#This Row],[Ticket Status]]="Closed","Yes","No")</f>
        <v>No</v>
      </c>
      <c r="V8042" s="4" t="str">
        <f>IF(Table1[[#This Row],[Ticket Status]]="Pending Customer Response","Yes","No")</f>
        <v>Yes</v>
      </c>
      <c r="W8042" s="5">
        <f ca="1">COUNTIFS(Table1[Agent_name],Table1[[#This Row],[Agent_name]],Table1[Month],Table1[[#This Row],[Month]])/160</f>
        <v>0.61250000000000004</v>
      </c>
    </row>
    <row r="8043" spans="1:23" x14ac:dyDescent="0.25">
      <c r="A8043">
        <v>8042</v>
      </c>
      <c r="B8043" t="s">
        <v>19858</v>
      </c>
      <c r="C8043" t="s">
        <v>25938</v>
      </c>
      <c r="D8043">
        <v>18</v>
      </c>
      <c r="E8043" t="s">
        <v>19</v>
      </c>
      <c r="F8043" t="s">
        <v>397</v>
      </c>
      <c r="G8043" s="1">
        <v>44521</v>
      </c>
      <c r="H8043" t="s">
        <v>67</v>
      </c>
      <c r="I8043" t="s">
        <v>99</v>
      </c>
      <c r="J8043" s="3" t="s">
        <v>25939</v>
      </c>
      <c r="K8043" t="s">
        <v>62</v>
      </c>
      <c r="M8043" t="s">
        <v>25</v>
      </c>
      <c r="N8043" t="s">
        <v>55</v>
      </c>
      <c r="R8043" t="str">
        <f t="shared" ca="1" si="125"/>
        <v>Sara</v>
      </c>
      <c r="S8043" t="str">
        <f>IFERROR(TEXT(DATEVALUE(LEFT(Table1[[#This Row],[Date of Purchase]],10)), "MMMM"), TEXT(Table1[[#This Row],[Date of Purchase]], "MMMM"))</f>
        <v>November</v>
      </c>
      <c r="T8043" t="str">
        <f>IF(OR(
  AND(Table1[[#This Row],[Ticket Priority]]="Critical", Table1[[#This Row],[Ticket Status]]&lt;&gt;"Closed"),
  AND(Table1[[#This Row],[Ticket Priority]]="High", Table1[[#This Row],[Ticket Status]]="Open")
), "Yes", "No")</f>
        <v>Yes</v>
      </c>
      <c r="U8043" s="4" t="str">
        <f>IF(Table1[[#This Row],[Ticket Status]]="Closed","Yes","No")</f>
        <v>No</v>
      </c>
      <c r="V8043" s="4" t="str">
        <f>IF(Table1[[#This Row],[Ticket Status]]="Pending Customer Response","Yes","No")</f>
        <v>No</v>
      </c>
      <c r="W8043" s="5">
        <f ca="1">COUNTIFS(Table1[Agent_name],Table1[[#This Row],[Agent_name]],Table1[Month],Table1[[#This Row],[Month]])/160</f>
        <v>0.79374999999999996</v>
      </c>
    </row>
    <row r="8044" spans="1:23" x14ac:dyDescent="0.25">
      <c r="A8044">
        <v>8043</v>
      </c>
      <c r="B8044" t="s">
        <v>25940</v>
      </c>
      <c r="C8044" t="s">
        <v>25941</v>
      </c>
      <c r="D8044">
        <v>50</v>
      </c>
      <c r="E8044" t="s">
        <v>58</v>
      </c>
      <c r="F8044" t="s">
        <v>485</v>
      </c>
      <c r="G8044" s="1">
        <v>44179</v>
      </c>
      <c r="H8044" t="s">
        <v>21</v>
      </c>
      <c r="I8044" t="s">
        <v>113</v>
      </c>
      <c r="J8044" s="3" t="s">
        <v>25942</v>
      </c>
      <c r="K8044" t="s">
        <v>62</v>
      </c>
      <c r="M8044" t="s">
        <v>89</v>
      </c>
      <c r="N8044" t="s">
        <v>55</v>
      </c>
      <c r="R8044" t="str">
        <f t="shared" ca="1" si="125"/>
        <v>Aisha</v>
      </c>
      <c r="S8044" t="str">
        <f>IFERROR(TEXT(DATEVALUE(LEFT(Table1[[#This Row],[Date of Purchase]],10)), "MMMM"), TEXT(Table1[[#This Row],[Date of Purchase]], "MMMM"))</f>
        <v>December</v>
      </c>
      <c r="T8044" t="str">
        <f>IF(OR(
  AND(Table1[[#This Row],[Ticket Priority]]="Critical", Table1[[#This Row],[Ticket Status]]&lt;&gt;"Closed"),
  AND(Table1[[#This Row],[Ticket Priority]]="High", Table1[[#This Row],[Ticket Status]]="Open")
), "Yes", "No")</f>
        <v>Yes</v>
      </c>
      <c r="U8044" s="4" t="str">
        <f>IF(Table1[[#This Row],[Ticket Status]]="Closed","Yes","No")</f>
        <v>No</v>
      </c>
      <c r="V8044" s="4" t="str">
        <f>IF(Table1[[#This Row],[Ticket Status]]="Pending Customer Response","Yes","No")</f>
        <v>No</v>
      </c>
      <c r="W8044" s="5">
        <f ca="1">COUNTIFS(Table1[Agent_name],Table1[[#This Row],[Agent_name]],Table1[Month],Table1[[#This Row],[Month]])/160</f>
        <v>0.91249999999999998</v>
      </c>
    </row>
    <row r="8045" spans="1:23" x14ac:dyDescent="0.25">
      <c r="A8045">
        <v>8044</v>
      </c>
      <c r="B8045" t="s">
        <v>25943</v>
      </c>
      <c r="C8045" t="s">
        <v>25944</v>
      </c>
      <c r="D8045">
        <v>40</v>
      </c>
      <c r="E8045" t="s">
        <v>29</v>
      </c>
      <c r="F8045" t="s">
        <v>317</v>
      </c>
      <c r="G8045" s="1">
        <v>44485</v>
      </c>
      <c r="H8045" t="s">
        <v>66</v>
      </c>
      <c r="I8045" t="s">
        <v>67</v>
      </c>
      <c r="J8045" s="3" t="s">
        <v>25945</v>
      </c>
      <c r="K8045" t="s">
        <v>39</v>
      </c>
      <c r="L8045" t="s">
        <v>25946</v>
      </c>
      <c r="M8045" t="s">
        <v>89</v>
      </c>
      <c r="N8045" t="s">
        <v>55</v>
      </c>
      <c r="O8045" s="2">
        <v>45078.239999999998</v>
      </c>
      <c r="P8045" s="2">
        <v>45078.217083333337</v>
      </c>
      <c r="Q8045">
        <v>4</v>
      </c>
      <c r="R8045" t="str">
        <f t="shared" ca="1" si="125"/>
        <v>Sara</v>
      </c>
      <c r="S8045" t="str">
        <f>IFERROR(TEXT(DATEVALUE(LEFT(Table1[[#This Row],[Date of Purchase]],10)), "MMMM"), TEXT(Table1[[#This Row],[Date of Purchase]], "MMMM"))</f>
        <v>October</v>
      </c>
      <c r="T8045" t="str">
        <f>IF(OR(
  AND(Table1[[#This Row],[Ticket Priority]]="Critical", Table1[[#This Row],[Ticket Status]]&lt;&gt;"Closed"),
  AND(Table1[[#This Row],[Ticket Priority]]="High", Table1[[#This Row],[Ticket Status]]="Open")
), "Yes", "No")</f>
        <v>No</v>
      </c>
      <c r="U8045" s="4" t="str">
        <f>IF(Table1[[#This Row],[Ticket Status]]="Closed","Yes","No")</f>
        <v>Yes</v>
      </c>
      <c r="V8045" s="4" t="str">
        <f>IF(Table1[[#This Row],[Ticket Status]]="Pending Customer Response","Yes","No")</f>
        <v>No</v>
      </c>
      <c r="W8045" s="5">
        <f ca="1">COUNTIFS(Table1[Agent_name],Table1[[#This Row],[Agent_name]],Table1[Month],Table1[[#This Row],[Month]])/160</f>
        <v>0.66874999999999996</v>
      </c>
    </row>
    <row r="8046" spans="1:23" x14ac:dyDescent="0.25">
      <c r="A8046">
        <v>8045</v>
      </c>
      <c r="B8046" t="s">
        <v>3463</v>
      </c>
      <c r="C8046" t="s">
        <v>25947</v>
      </c>
      <c r="D8046">
        <v>63</v>
      </c>
      <c r="E8046" t="s">
        <v>29</v>
      </c>
      <c r="F8046" t="s">
        <v>81</v>
      </c>
      <c r="G8046" s="1">
        <v>43897</v>
      </c>
      <c r="H8046" t="s">
        <v>67</v>
      </c>
      <c r="I8046" t="s">
        <v>46</v>
      </c>
      <c r="J8046" s="3" t="s">
        <v>25948</v>
      </c>
      <c r="K8046" t="s">
        <v>39</v>
      </c>
      <c r="L8046" t="s">
        <v>25949</v>
      </c>
      <c r="M8046" t="s">
        <v>25</v>
      </c>
      <c r="N8046" t="s">
        <v>33</v>
      </c>
      <c r="O8046" s="2">
        <v>45078.065706018519</v>
      </c>
      <c r="P8046" s="2">
        <v>45078.837233796294</v>
      </c>
      <c r="Q8046">
        <v>1</v>
      </c>
      <c r="R8046" t="str">
        <f t="shared" ca="1" si="125"/>
        <v>Priya</v>
      </c>
      <c r="S8046" t="str">
        <f>IFERROR(TEXT(DATEVALUE(LEFT(Table1[[#This Row],[Date of Purchase]],10)), "MMMM"), TEXT(Table1[[#This Row],[Date of Purchase]], "MMMM"))</f>
        <v>March</v>
      </c>
      <c r="T8046" t="str">
        <f>IF(OR(
  AND(Table1[[#This Row],[Ticket Priority]]="Critical", Table1[[#This Row],[Ticket Status]]&lt;&gt;"Closed"),
  AND(Table1[[#This Row],[Ticket Priority]]="High", Table1[[#This Row],[Ticket Status]]="Open")
), "Yes", "No")</f>
        <v>No</v>
      </c>
      <c r="U8046" s="4" t="str">
        <f>IF(Table1[[#This Row],[Ticket Status]]="Closed","Yes","No")</f>
        <v>Yes</v>
      </c>
      <c r="V8046" s="4" t="str">
        <f>IF(Table1[[#This Row],[Ticket Status]]="Pending Customer Response","Yes","No")</f>
        <v>No</v>
      </c>
      <c r="W8046" s="5">
        <f ca="1">COUNTIFS(Table1[Agent_name],Table1[[#This Row],[Agent_name]],Table1[Month],Table1[[#This Row],[Month]])/160</f>
        <v>0.43125000000000002</v>
      </c>
    </row>
    <row r="8047" spans="1:23" x14ac:dyDescent="0.25">
      <c r="A8047">
        <v>8046</v>
      </c>
      <c r="B8047" t="s">
        <v>25950</v>
      </c>
      <c r="C8047" t="s">
        <v>25951</v>
      </c>
      <c r="D8047">
        <v>27</v>
      </c>
      <c r="E8047" t="s">
        <v>29</v>
      </c>
      <c r="F8047" t="s">
        <v>71</v>
      </c>
      <c r="G8047" s="1">
        <v>44203</v>
      </c>
      <c r="H8047" t="s">
        <v>59</v>
      </c>
      <c r="I8047" t="s">
        <v>141</v>
      </c>
      <c r="J8047" s="3" t="s">
        <v>25952</v>
      </c>
      <c r="K8047" t="s">
        <v>62</v>
      </c>
      <c r="M8047" t="s">
        <v>41</v>
      </c>
      <c r="N8047" t="s">
        <v>33</v>
      </c>
      <c r="R8047" t="str">
        <f t="shared" ca="1" si="125"/>
        <v>Ravi</v>
      </c>
      <c r="S8047" t="str">
        <f>IFERROR(TEXT(DATEVALUE(LEFT(Table1[[#This Row],[Date of Purchase]],10)), "MMMM"), TEXT(Table1[[#This Row],[Date of Purchase]], "MMMM"))</f>
        <v>January</v>
      </c>
      <c r="T8047" t="str">
        <f>IF(OR(
  AND(Table1[[#This Row],[Ticket Priority]]="Critical", Table1[[#This Row],[Ticket Status]]&lt;&gt;"Closed"),
  AND(Table1[[#This Row],[Ticket Priority]]="High", Table1[[#This Row],[Ticket Status]]="Open")
), "Yes", "No")</f>
        <v>No</v>
      </c>
      <c r="U8047" s="4" t="str">
        <f>IF(Table1[[#This Row],[Ticket Status]]="Closed","Yes","No")</f>
        <v>No</v>
      </c>
      <c r="V8047" s="4" t="str">
        <f>IF(Table1[[#This Row],[Ticket Status]]="Pending Customer Response","Yes","No")</f>
        <v>No</v>
      </c>
      <c r="W8047" s="5">
        <f ca="1">COUNTIFS(Table1[Agent_name],Table1[[#This Row],[Agent_name]],Table1[Month],Table1[[#This Row],[Month]])/160</f>
        <v>0.74375000000000002</v>
      </c>
    </row>
    <row r="8048" spans="1:23" x14ac:dyDescent="0.25">
      <c r="A8048">
        <v>8047</v>
      </c>
      <c r="B8048" t="s">
        <v>25953</v>
      </c>
      <c r="C8048" t="s">
        <v>25954</v>
      </c>
      <c r="D8048">
        <v>21</v>
      </c>
      <c r="E8048" t="s">
        <v>58</v>
      </c>
      <c r="F8048" t="s">
        <v>51</v>
      </c>
      <c r="G8048" s="1">
        <v>44454</v>
      </c>
      <c r="H8048" t="s">
        <v>59</v>
      </c>
      <c r="I8048" t="s">
        <v>67</v>
      </c>
      <c r="J8048" s="3" t="s">
        <v>25955</v>
      </c>
      <c r="K8048" t="s">
        <v>62</v>
      </c>
      <c r="M8048" t="s">
        <v>143</v>
      </c>
      <c r="N8048" t="s">
        <v>33</v>
      </c>
      <c r="R8048" t="str">
        <f t="shared" ca="1" si="125"/>
        <v>Karan</v>
      </c>
      <c r="S8048" t="str">
        <f>IFERROR(TEXT(DATEVALUE(LEFT(Table1[[#This Row],[Date of Purchase]],10)), "MMMM"), TEXT(Table1[[#This Row],[Date of Purchase]], "MMMM"))</f>
        <v>September</v>
      </c>
      <c r="T8048" t="str">
        <f>IF(OR(
  AND(Table1[[#This Row],[Ticket Priority]]="Critical", Table1[[#This Row],[Ticket Status]]&lt;&gt;"Closed"),
  AND(Table1[[#This Row],[Ticket Priority]]="High", Table1[[#This Row],[Ticket Status]]="Open")
), "Yes", "No")</f>
        <v>No</v>
      </c>
      <c r="U8048" s="4" t="str">
        <f>IF(Table1[[#This Row],[Ticket Status]]="Closed","Yes","No")</f>
        <v>No</v>
      </c>
      <c r="V8048" s="4" t="str">
        <f>IF(Table1[[#This Row],[Ticket Status]]="Pending Customer Response","Yes","No")</f>
        <v>No</v>
      </c>
      <c r="W8048" s="5">
        <f ca="1">COUNTIFS(Table1[Agent_name],Table1[[#This Row],[Agent_name]],Table1[Month],Table1[[#This Row],[Month]])/160</f>
        <v>0.24374999999999999</v>
      </c>
    </row>
    <row r="8049" spans="1:23" x14ac:dyDescent="0.25">
      <c r="A8049">
        <v>8048</v>
      </c>
      <c r="B8049" t="s">
        <v>25956</v>
      </c>
      <c r="C8049" t="s">
        <v>25957</v>
      </c>
      <c r="D8049">
        <v>39</v>
      </c>
      <c r="E8049" t="s">
        <v>29</v>
      </c>
      <c r="F8049" t="s">
        <v>219</v>
      </c>
      <c r="G8049" s="1">
        <v>44026</v>
      </c>
      <c r="H8049" t="s">
        <v>66</v>
      </c>
      <c r="I8049" t="s">
        <v>113</v>
      </c>
      <c r="J8049" s="3" t="s">
        <v>25958</v>
      </c>
      <c r="K8049" t="s">
        <v>39</v>
      </c>
      <c r="L8049" t="s">
        <v>25959</v>
      </c>
      <c r="M8049" t="s">
        <v>25</v>
      </c>
      <c r="N8049" t="s">
        <v>83</v>
      </c>
      <c r="O8049" s="2">
        <v>45078.905347222222</v>
      </c>
      <c r="P8049" s="2">
        <v>45078.765763888892</v>
      </c>
      <c r="Q8049">
        <v>2</v>
      </c>
      <c r="R8049" t="str">
        <f t="shared" ca="1" si="125"/>
        <v>Mohit</v>
      </c>
      <c r="S8049" t="str">
        <f>IFERROR(TEXT(DATEVALUE(LEFT(Table1[[#This Row],[Date of Purchase]],10)), "MMMM"), TEXT(Table1[[#This Row],[Date of Purchase]], "MMMM"))</f>
        <v>July</v>
      </c>
      <c r="T8049" t="str">
        <f>IF(OR(
  AND(Table1[[#This Row],[Ticket Priority]]="Critical", Table1[[#This Row],[Ticket Status]]&lt;&gt;"Closed"),
  AND(Table1[[#This Row],[Ticket Priority]]="High", Table1[[#This Row],[Ticket Status]]="Open")
), "Yes", "No")</f>
        <v>No</v>
      </c>
      <c r="U8049" s="4" t="str">
        <f>IF(Table1[[#This Row],[Ticket Status]]="Closed","Yes","No")</f>
        <v>Yes</v>
      </c>
      <c r="V8049" s="4" t="str">
        <f>IF(Table1[[#This Row],[Ticket Status]]="Pending Customer Response","Yes","No")</f>
        <v>No</v>
      </c>
      <c r="W8049" s="5">
        <f ca="1">COUNTIFS(Table1[Agent_name],Table1[[#This Row],[Agent_name]],Table1[Month],Table1[[#This Row],[Month]])/160</f>
        <v>0.53125</v>
      </c>
    </row>
    <row r="8050" spans="1:23" x14ac:dyDescent="0.25">
      <c r="A8050">
        <v>8049</v>
      </c>
      <c r="B8050" t="s">
        <v>25960</v>
      </c>
      <c r="C8050" t="s">
        <v>25961</v>
      </c>
      <c r="D8050">
        <v>21</v>
      </c>
      <c r="E8050" t="s">
        <v>58</v>
      </c>
      <c r="F8050" t="s">
        <v>249</v>
      </c>
      <c r="G8050" s="1">
        <v>44222</v>
      </c>
      <c r="H8050" t="s">
        <v>67</v>
      </c>
      <c r="I8050" t="s">
        <v>99</v>
      </c>
      <c r="J8050" s="3" t="s">
        <v>25962</v>
      </c>
      <c r="K8050" t="s">
        <v>24</v>
      </c>
      <c r="M8050" t="s">
        <v>25</v>
      </c>
      <c r="N8050" t="s">
        <v>26</v>
      </c>
      <c r="O8050" s="2">
        <v>45078.576203703706</v>
      </c>
      <c r="R8050" t="str">
        <f t="shared" ca="1" si="125"/>
        <v>Neha</v>
      </c>
      <c r="S8050" t="str">
        <f>IFERROR(TEXT(DATEVALUE(LEFT(Table1[[#This Row],[Date of Purchase]],10)), "MMMM"), TEXT(Table1[[#This Row],[Date of Purchase]], "MMMM"))</f>
        <v>January</v>
      </c>
      <c r="T8050" t="str">
        <f>IF(OR(
  AND(Table1[[#This Row],[Ticket Priority]]="Critical", Table1[[#This Row],[Ticket Status]]&lt;&gt;"Closed"),
  AND(Table1[[#This Row],[Ticket Priority]]="High", Table1[[#This Row],[Ticket Status]]="Open")
), "Yes", "No")</f>
        <v>Yes</v>
      </c>
      <c r="U8050" s="4" t="str">
        <f>IF(Table1[[#This Row],[Ticket Status]]="Closed","Yes","No")</f>
        <v>No</v>
      </c>
      <c r="V8050" s="4" t="str">
        <f>IF(Table1[[#This Row],[Ticket Status]]="Pending Customer Response","Yes","No")</f>
        <v>Yes</v>
      </c>
      <c r="W8050" s="5">
        <f ca="1">COUNTIFS(Table1[Agent_name],Table1[[#This Row],[Agent_name]],Table1[Month],Table1[[#This Row],[Month]])/160</f>
        <v>0.21875</v>
      </c>
    </row>
    <row r="8051" spans="1:23" x14ac:dyDescent="0.25">
      <c r="A8051">
        <v>8050</v>
      </c>
      <c r="B8051" t="s">
        <v>25963</v>
      </c>
      <c r="C8051" t="s">
        <v>25964</v>
      </c>
      <c r="D8051">
        <v>64</v>
      </c>
      <c r="E8051" t="s">
        <v>58</v>
      </c>
      <c r="F8051" t="s">
        <v>161</v>
      </c>
      <c r="G8051" s="1">
        <v>44142</v>
      </c>
      <c r="H8051" t="s">
        <v>67</v>
      </c>
      <c r="I8051" t="s">
        <v>31</v>
      </c>
      <c r="J8051" s="3" t="s">
        <v>25965</v>
      </c>
      <c r="K8051" t="s">
        <v>62</v>
      </c>
      <c r="M8051" t="s">
        <v>89</v>
      </c>
      <c r="N8051" t="s">
        <v>83</v>
      </c>
      <c r="R8051" t="str">
        <f t="shared" ca="1" si="125"/>
        <v>Aisha</v>
      </c>
      <c r="S8051" t="str">
        <f>IFERROR(TEXT(DATEVALUE(LEFT(Table1[[#This Row],[Date of Purchase]],10)), "MMMM"), TEXT(Table1[[#This Row],[Date of Purchase]], "MMMM"))</f>
        <v>November</v>
      </c>
      <c r="T8051" t="str">
        <f>IF(OR(
  AND(Table1[[#This Row],[Ticket Priority]]="Critical", Table1[[#This Row],[Ticket Status]]&lt;&gt;"Closed"),
  AND(Table1[[#This Row],[Ticket Priority]]="High", Table1[[#This Row],[Ticket Status]]="Open")
), "Yes", "No")</f>
        <v>Yes</v>
      </c>
      <c r="U8051" s="4" t="str">
        <f>IF(Table1[[#This Row],[Ticket Status]]="Closed","Yes","No")</f>
        <v>No</v>
      </c>
      <c r="V8051" s="4" t="str">
        <f>IF(Table1[[#This Row],[Ticket Status]]="Pending Customer Response","Yes","No")</f>
        <v>No</v>
      </c>
      <c r="W8051" s="5">
        <f ca="1">COUNTIFS(Table1[Agent_name],Table1[[#This Row],[Agent_name]],Table1[Month],Table1[[#This Row],[Month]])/160</f>
        <v>0.85624999999999996</v>
      </c>
    </row>
    <row r="8052" spans="1:23" x14ac:dyDescent="0.25">
      <c r="A8052">
        <v>8051</v>
      </c>
      <c r="B8052" t="s">
        <v>18750</v>
      </c>
      <c r="C8052" t="s">
        <v>25966</v>
      </c>
      <c r="D8052">
        <v>60</v>
      </c>
      <c r="E8052" t="s">
        <v>29</v>
      </c>
      <c r="F8052" t="s">
        <v>211</v>
      </c>
      <c r="G8052" s="1">
        <v>43851</v>
      </c>
      <c r="H8052" t="s">
        <v>45</v>
      </c>
      <c r="I8052" t="s">
        <v>150</v>
      </c>
      <c r="J8052" s="3" t="s">
        <v>25967</v>
      </c>
      <c r="K8052" t="s">
        <v>39</v>
      </c>
      <c r="L8052" t="s">
        <v>25968</v>
      </c>
      <c r="M8052" t="s">
        <v>41</v>
      </c>
      <c r="N8052" t="s">
        <v>26</v>
      </c>
      <c r="O8052" s="2">
        <v>45078.833182870374</v>
      </c>
      <c r="P8052" s="2">
        <v>45078.788738425923</v>
      </c>
      <c r="Q8052">
        <v>2</v>
      </c>
      <c r="R8052" t="str">
        <f t="shared" ca="1" si="125"/>
        <v>Aisha</v>
      </c>
      <c r="S8052" t="str">
        <f>IFERROR(TEXT(DATEVALUE(LEFT(Table1[[#This Row],[Date of Purchase]],10)), "MMMM"), TEXT(Table1[[#This Row],[Date of Purchase]], "MMMM"))</f>
        <v>January</v>
      </c>
      <c r="T8052" t="str">
        <f>IF(OR(
  AND(Table1[[#This Row],[Ticket Priority]]="Critical", Table1[[#This Row],[Ticket Status]]&lt;&gt;"Closed"),
  AND(Table1[[#This Row],[Ticket Priority]]="High", Table1[[#This Row],[Ticket Status]]="Open")
), "Yes", "No")</f>
        <v>No</v>
      </c>
      <c r="U8052" s="4" t="str">
        <f>IF(Table1[[#This Row],[Ticket Status]]="Closed","Yes","No")</f>
        <v>Yes</v>
      </c>
      <c r="V8052" s="4" t="str">
        <f>IF(Table1[[#This Row],[Ticket Status]]="Pending Customer Response","Yes","No")</f>
        <v>No</v>
      </c>
      <c r="W8052" s="5">
        <f ca="1">COUNTIFS(Table1[Agent_name],Table1[[#This Row],[Agent_name]],Table1[Month],Table1[[#This Row],[Month]])/160</f>
        <v>0.83125000000000004</v>
      </c>
    </row>
    <row r="8053" spans="1:23" x14ac:dyDescent="0.25">
      <c r="A8053">
        <v>8052</v>
      </c>
      <c r="B8053" t="s">
        <v>25969</v>
      </c>
      <c r="C8053" t="s">
        <v>25970</v>
      </c>
      <c r="D8053">
        <v>52</v>
      </c>
      <c r="E8053" t="s">
        <v>29</v>
      </c>
      <c r="F8053" t="s">
        <v>223</v>
      </c>
      <c r="G8053" s="1">
        <v>44391</v>
      </c>
      <c r="H8053" t="s">
        <v>67</v>
      </c>
      <c r="I8053" t="s">
        <v>113</v>
      </c>
      <c r="J8053" s="3" t="s">
        <v>25971</v>
      </c>
      <c r="K8053" t="s">
        <v>24</v>
      </c>
      <c r="M8053" t="s">
        <v>143</v>
      </c>
      <c r="N8053" t="s">
        <v>83</v>
      </c>
      <c r="O8053" s="2">
        <v>45078.925555555557</v>
      </c>
      <c r="R8053" t="str">
        <f t="shared" ca="1" si="125"/>
        <v>Karan</v>
      </c>
      <c r="S8053" t="str">
        <f>IFERROR(TEXT(DATEVALUE(LEFT(Table1[[#This Row],[Date of Purchase]],10)), "MMMM"), TEXT(Table1[[#This Row],[Date of Purchase]], "MMMM"))</f>
        <v>July</v>
      </c>
      <c r="T8053" t="str">
        <f>IF(OR(
  AND(Table1[[#This Row],[Ticket Priority]]="Critical", Table1[[#This Row],[Ticket Status]]&lt;&gt;"Closed"),
  AND(Table1[[#This Row],[Ticket Priority]]="High", Table1[[#This Row],[Ticket Status]]="Open")
), "Yes", "No")</f>
        <v>No</v>
      </c>
      <c r="U8053" s="4" t="str">
        <f>IF(Table1[[#This Row],[Ticket Status]]="Closed","Yes","No")</f>
        <v>No</v>
      </c>
      <c r="V8053" s="4" t="str">
        <f>IF(Table1[[#This Row],[Ticket Status]]="Pending Customer Response","Yes","No")</f>
        <v>Yes</v>
      </c>
      <c r="W8053" s="5">
        <f ca="1">COUNTIFS(Table1[Agent_name],Table1[[#This Row],[Agent_name]],Table1[Month],Table1[[#This Row],[Month]])/160</f>
        <v>0.21249999999999999</v>
      </c>
    </row>
    <row r="8054" spans="1:23" x14ac:dyDescent="0.25">
      <c r="A8054">
        <v>8053</v>
      </c>
      <c r="B8054" t="s">
        <v>25972</v>
      </c>
      <c r="C8054" t="s">
        <v>25973</v>
      </c>
      <c r="D8054">
        <v>65</v>
      </c>
      <c r="E8054" t="s">
        <v>19</v>
      </c>
      <c r="F8054" t="s">
        <v>129</v>
      </c>
      <c r="G8054" s="1">
        <v>43940</v>
      </c>
      <c r="H8054" t="s">
        <v>59</v>
      </c>
      <c r="I8054" t="s">
        <v>113</v>
      </c>
      <c r="J8054" s="3" t="s">
        <v>25974</v>
      </c>
      <c r="K8054" t="s">
        <v>39</v>
      </c>
      <c r="L8054" t="s">
        <v>25975</v>
      </c>
      <c r="M8054" t="s">
        <v>25</v>
      </c>
      <c r="N8054" t="s">
        <v>55</v>
      </c>
      <c r="O8054" s="2">
        <v>45078.462372685186</v>
      </c>
      <c r="P8054" s="2">
        <v>45078.640150462961</v>
      </c>
      <c r="Q8054">
        <v>2</v>
      </c>
      <c r="R8054" t="str">
        <f t="shared" ca="1" si="125"/>
        <v>Karan</v>
      </c>
      <c r="S8054" t="str">
        <f>IFERROR(TEXT(DATEVALUE(LEFT(Table1[[#This Row],[Date of Purchase]],10)), "MMMM"), TEXT(Table1[[#This Row],[Date of Purchase]], "MMMM"))</f>
        <v>April</v>
      </c>
      <c r="T8054" t="str">
        <f>IF(OR(
  AND(Table1[[#This Row],[Ticket Priority]]="Critical", Table1[[#This Row],[Ticket Status]]&lt;&gt;"Closed"),
  AND(Table1[[#This Row],[Ticket Priority]]="High", Table1[[#This Row],[Ticket Status]]="Open")
), "Yes", "No")</f>
        <v>No</v>
      </c>
      <c r="U8054" s="4" t="str">
        <f>IF(Table1[[#This Row],[Ticket Status]]="Closed","Yes","No")</f>
        <v>Yes</v>
      </c>
      <c r="V8054" s="4" t="str">
        <f>IF(Table1[[#This Row],[Ticket Status]]="Pending Customer Response","Yes","No")</f>
        <v>No</v>
      </c>
      <c r="W8054" s="5">
        <f ca="1">COUNTIFS(Table1[Agent_name],Table1[[#This Row],[Agent_name]],Table1[Month],Table1[[#This Row],[Month]])/160</f>
        <v>0.29375000000000001</v>
      </c>
    </row>
    <row r="8055" spans="1:23" x14ac:dyDescent="0.25">
      <c r="A8055">
        <v>8054</v>
      </c>
      <c r="B8055" t="s">
        <v>25976</v>
      </c>
      <c r="C8055" t="s">
        <v>25977</v>
      </c>
      <c r="D8055">
        <v>25</v>
      </c>
      <c r="E8055" t="s">
        <v>58</v>
      </c>
      <c r="F8055" t="s">
        <v>421</v>
      </c>
      <c r="G8055" s="1">
        <v>44258</v>
      </c>
      <c r="H8055" t="s">
        <v>59</v>
      </c>
      <c r="I8055" t="s">
        <v>93</v>
      </c>
      <c r="J8055" s="3" t="s">
        <v>25978</v>
      </c>
      <c r="K8055" t="s">
        <v>24</v>
      </c>
      <c r="M8055" t="s">
        <v>89</v>
      </c>
      <c r="N8055" t="s">
        <v>55</v>
      </c>
      <c r="O8055" s="2">
        <v>45078.358923611115</v>
      </c>
      <c r="R8055" t="str">
        <f t="shared" ca="1" si="125"/>
        <v>Aisha</v>
      </c>
      <c r="S8055" t="str">
        <f>IFERROR(TEXT(DATEVALUE(LEFT(Table1[[#This Row],[Date of Purchase]],10)), "MMMM"), TEXT(Table1[[#This Row],[Date of Purchase]], "MMMM"))</f>
        <v>March</v>
      </c>
      <c r="T8055" t="str">
        <f>IF(OR(
  AND(Table1[[#This Row],[Ticket Priority]]="Critical", Table1[[#This Row],[Ticket Status]]&lt;&gt;"Closed"),
  AND(Table1[[#This Row],[Ticket Priority]]="High", Table1[[#This Row],[Ticket Status]]="Open")
), "Yes", "No")</f>
        <v>No</v>
      </c>
      <c r="U8055" s="4" t="str">
        <f>IF(Table1[[#This Row],[Ticket Status]]="Closed","Yes","No")</f>
        <v>No</v>
      </c>
      <c r="V8055" s="4" t="str">
        <f>IF(Table1[[#This Row],[Ticket Status]]="Pending Customer Response","Yes","No")</f>
        <v>Yes</v>
      </c>
      <c r="W8055" s="5">
        <f ca="1">COUNTIFS(Table1[Agent_name],Table1[[#This Row],[Agent_name]],Table1[Month],Table1[[#This Row],[Month]])/160</f>
        <v>1.0062500000000001</v>
      </c>
    </row>
    <row r="8056" spans="1:23" x14ac:dyDescent="0.25">
      <c r="A8056">
        <v>8055</v>
      </c>
      <c r="B8056" t="s">
        <v>25979</v>
      </c>
      <c r="C8056" t="s">
        <v>25980</v>
      </c>
      <c r="D8056">
        <v>25</v>
      </c>
      <c r="E8056" t="s">
        <v>58</v>
      </c>
      <c r="F8056" t="s">
        <v>161</v>
      </c>
      <c r="G8056" s="1">
        <v>44365</v>
      </c>
      <c r="H8056" t="s">
        <v>45</v>
      </c>
      <c r="I8056" t="s">
        <v>150</v>
      </c>
      <c r="J8056" s="3" t="s">
        <v>25981</v>
      </c>
      <c r="K8056" t="s">
        <v>62</v>
      </c>
      <c r="M8056" t="s">
        <v>25</v>
      </c>
      <c r="N8056" t="s">
        <v>33</v>
      </c>
      <c r="R8056" t="str">
        <f t="shared" ca="1" si="125"/>
        <v>Karan</v>
      </c>
      <c r="S8056" t="str">
        <f>IFERROR(TEXT(DATEVALUE(LEFT(Table1[[#This Row],[Date of Purchase]],10)), "MMMM"), TEXT(Table1[[#This Row],[Date of Purchase]], "MMMM"))</f>
        <v>June</v>
      </c>
      <c r="T8056" t="str">
        <f>IF(OR(
  AND(Table1[[#This Row],[Ticket Priority]]="Critical", Table1[[#This Row],[Ticket Status]]&lt;&gt;"Closed"),
  AND(Table1[[#This Row],[Ticket Priority]]="High", Table1[[#This Row],[Ticket Status]]="Open")
), "Yes", "No")</f>
        <v>Yes</v>
      </c>
      <c r="U8056" s="4" t="str">
        <f>IF(Table1[[#This Row],[Ticket Status]]="Closed","Yes","No")</f>
        <v>No</v>
      </c>
      <c r="V8056" s="4" t="str">
        <f>IF(Table1[[#This Row],[Ticket Status]]="Pending Customer Response","Yes","No")</f>
        <v>No</v>
      </c>
      <c r="W8056" s="5">
        <f ca="1">COUNTIFS(Table1[Agent_name],Table1[[#This Row],[Agent_name]],Table1[Month],Table1[[#This Row],[Month]])/160</f>
        <v>0.27500000000000002</v>
      </c>
    </row>
    <row r="8057" spans="1:23" x14ac:dyDescent="0.25">
      <c r="A8057">
        <v>8056</v>
      </c>
      <c r="B8057" t="s">
        <v>23905</v>
      </c>
      <c r="C8057" t="s">
        <v>25982</v>
      </c>
      <c r="D8057">
        <v>58</v>
      </c>
      <c r="E8057" t="s">
        <v>19</v>
      </c>
      <c r="F8057" t="s">
        <v>103</v>
      </c>
      <c r="G8057" s="1">
        <v>43847</v>
      </c>
      <c r="H8057" t="s">
        <v>45</v>
      </c>
      <c r="I8057" t="s">
        <v>150</v>
      </c>
      <c r="J8057" s="3" t="s">
        <v>25983</v>
      </c>
      <c r="K8057" t="s">
        <v>24</v>
      </c>
      <c r="M8057" t="s">
        <v>41</v>
      </c>
      <c r="N8057" t="s">
        <v>26</v>
      </c>
      <c r="O8057" s="2">
        <v>45078.605497685188</v>
      </c>
      <c r="R8057" t="str">
        <f t="shared" ca="1" si="125"/>
        <v>Karan</v>
      </c>
      <c r="S8057" t="str">
        <f>IFERROR(TEXT(DATEVALUE(LEFT(Table1[[#This Row],[Date of Purchase]],10)), "MMMM"), TEXT(Table1[[#This Row],[Date of Purchase]], "MMMM"))</f>
        <v>January</v>
      </c>
      <c r="T8057" t="str">
        <f>IF(OR(
  AND(Table1[[#This Row],[Ticket Priority]]="Critical", Table1[[#This Row],[Ticket Status]]&lt;&gt;"Closed"),
  AND(Table1[[#This Row],[Ticket Priority]]="High", Table1[[#This Row],[Ticket Status]]="Open")
), "Yes", "No")</f>
        <v>No</v>
      </c>
      <c r="U8057" s="4" t="str">
        <f>IF(Table1[[#This Row],[Ticket Status]]="Closed","Yes","No")</f>
        <v>No</v>
      </c>
      <c r="V8057" s="4" t="str">
        <f>IF(Table1[[#This Row],[Ticket Status]]="Pending Customer Response","Yes","No")</f>
        <v>Yes</v>
      </c>
      <c r="W8057" s="5">
        <f ca="1">COUNTIFS(Table1[Agent_name],Table1[[#This Row],[Agent_name]],Table1[Month],Table1[[#This Row],[Month]])/160</f>
        <v>0.21249999999999999</v>
      </c>
    </row>
    <row r="8058" spans="1:23" x14ac:dyDescent="0.25">
      <c r="A8058">
        <v>8057</v>
      </c>
      <c r="B8058" t="s">
        <v>25984</v>
      </c>
      <c r="C8058" t="s">
        <v>25985</v>
      </c>
      <c r="D8058">
        <v>26</v>
      </c>
      <c r="E8058" t="s">
        <v>29</v>
      </c>
      <c r="F8058" t="s">
        <v>51</v>
      </c>
      <c r="G8058" s="1">
        <v>43921</v>
      </c>
      <c r="H8058" t="s">
        <v>66</v>
      </c>
      <c r="I8058" t="s">
        <v>141</v>
      </c>
      <c r="J8058" s="3" t="s">
        <v>25986</v>
      </c>
      <c r="K8058" t="s">
        <v>39</v>
      </c>
      <c r="L8058" t="s">
        <v>25987</v>
      </c>
      <c r="M8058" t="s">
        <v>89</v>
      </c>
      <c r="N8058" t="s">
        <v>33</v>
      </c>
      <c r="O8058" s="2">
        <v>45078.892314814817</v>
      </c>
      <c r="P8058" s="2">
        <v>45078.417314814818</v>
      </c>
      <c r="Q8058">
        <v>4</v>
      </c>
      <c r="R8058" t="str">
        <f t="shared" ca="1" si="125"/>
        <v>Ravi</v>
      </c>
      <c r="S8058" t="str">
        <f>IFERROR(TEXT(DATEVALUE(LEFT(Table1[[#This Row],[Date of Purchase]],10)), "MMMM"), TEXT(Table1[[#This Row],[Date of Purchase]], "MMMM"))</f>
        <v>March</v>
      </c>
      <c r="T8058" t="str">
        <f>IF(OR(
  AND(Table1[[#This Row],[Ticket Priority]]="Critical", Table1[[#This Row],[Ticket Status]]&lt;&gt;"Closed"),
  AND(Table1[[#This Row],[Ticket Priority]]="High", Table1[[#This Row],[Ticket Status]]="Open")
), "Yes", "No")</f>
        <v>No</v>
      </c>
      <c r="U8058" s="4" t="str">
        <f>IF(Table1[[#This Row],[Ticket Status]]="Closed","Yes","No")</f>
        <v>Yes</v>
      </c>
      <c r="V8058" s="4" t="str">
        <f>IF(Table1[[#This Row],[Ticket Status]]="Pending Customer Response","Yes","No")</f>
        <v>No</v>
      </c>
      <c r="W8058" s="5">
        <f ca="1">COUNTIFS(Table1[Agent_name],Table1[[#This Row],[Agent_name]],Table1[Month],Table1[[#This Row],[Month]])/160</f>
        <v>0.54374999999999996</v>
      </c>
    </row>
    <row r="8059" spans="1:23" x14ac:dyDescent="0.25">
      <c r="A8059">
        <v>8058</v>
      </c>
      <c r="B8059" t="s">
        <v>25988</v>
      </c>
      <c r="C8059" t="s">
        <v>25989</v>
      </c>
      <c r="D8059">
        <v>24</v>
      </c>
      <c r="E8059" t="s">
        <v>58</v>
      </c>
      <c r="F8059" t="s">
        <v>76</v>
      </c>
      <c r="G8059" s="1">
        <v>44310</v>
      </c>
      <c r="H8059" t="s">
        <v>59</v>
      </c>
      <c r="I8059" t="s">
        <v>22</v>
      </c>
      <c r="J8059" s="3" t="s">
        <v>25990</v>
      </c>
      <c r="K8059" t="s">
        <v>62</v>
      </c>
      <c r="M8059" t="s">
        <v>41</v>
      </c>
      <c r="N8059" t="s">
        <v>26</v>
      </c>
      <c r="R8059" t="str">
        <f t="shared" ca="1" si="125"/>
        <v>Aisha</v>
      </c>
      <c r="S8059" t="str">
        <f>IFERROR(TEXT(DATEVALUE(LEFT(Table1[[#This Row],[Date of Purchase]],10)), "MMMM"), TEXT(Table1[[#This Row],[Date of Purchase]], "MMMM"))</f>
        <v>April</v>
      </c>
      <c r="T8059" t="str">
        <f>IF(OR(
  AND(Table1[[#This Row],[Ticket Priority]]="Critical", Table1[[#This Row],[Ticket Status]]&lt;&gt;"Closed"),
  AND(Table1[[#This Row],[Ticket Priority]]="High", Table1[[#This Row],[Ticket Status]]="Open")
), "Yes", "No")</f>
        <v>No</v>
      </c>
      <c r="U8059" s="4" t="str">
        <f>IF(Table1[[#This Row],[Ticket Status]]="Closed","Yes","No")</f>
        <v>No</v>
      </c>
      <c r="V8059" s="4" t="str">
        <f>IF(Table1[[#This Row],[Ticket Status]]="Pending Customer Response","Yes","No")</f>
        <v>No</v>
      </c>
      <c r="W8059" s="5">
        <f ca="1">COUNTIFS(Table1[Agent_name],Table1[[#This Row],[Agent_name]],Table1[Month],Table1[[#This Row],[Month]])/160</f>
        <v>0.81874999999999998</v>
      </c>
    </row>
    <row r="8060" spans="1:23" x14ac:dyDescent="0.25">
      <c r="A8060">
        <v>8059</v>
      </c>
      <c r="B8060" t="s">
        <v>25991</v>
      </c>
      <c r="C8060" t="s">
        <v>25992</v>
      </c>
      <c r="D8060">
        <v>37</v>
      </c>
      <c r="E8060" t="s">
        <v>58</v>
      </c>
      <c r="F8060" t="s">
        <v>173</v>
      </c>
      <c r="G8060" s="1">
        <v>44141</v>
      </c>
      <c r="H8060" t="s">
        <v>67</v>
      </c>
      <c r="I8060" t="s">
        <v>31</v>
      </c>
      <c r="J8060" s="3" t="s">
        <v>25993</v>
      </c>
      <c r="K8060" t="s">
        <v>62</v>
      </c>
      <c r="M8060" t="s">
        <v>89</v>
      </c>
      <c r="N8060" t="s">
        <v>83</v>
      </c>
      <c r="R8060" t="str">
        <f t="shared" ca="1" si="125"/>
        <v>Aisha</v>
      </c>
      <c r="S8060" t="str">
        <f>IFERROR(TEXT(DATEVALUE(LEFT(Table1[[#This Row],[Date of Purchase]],10)), "MMMM"), TEXT(Table1[[#This Row],[Date of Purchase]], "MMMM"))</f>
        <v>November</v>
      </c>
      <c r="T8060" t="str">
        <f>IF(OR(
  AND(Table1[[#This Row],[Ticket Priority]]="Critical", Table1[[#This Row],[Ticket Status]]&lt;&gt;"Closed"),
  AND(Table1[[#This Row],[Ticket Priority]]="High", Table1[[#This Row],[Ticket Status]]="Open")
), "Yes", "No")</f>
        <v>Yes</v>
      </c>
      <c r="U8060" s="4" t="str">
        <f>IF(Table1[[#This Row],[Ticket Status]]="Closed","Yes","No")</f>
        <v>No</v>
      </c>
      <c r="V8060" s="4" t="str">
        <f>IF(Table1[[#This Row],[Ticket Status]]="Pending Customer Response","Yes","No")</f>
        <v>No</v>
      </c>
      <c r="W8060" s="5">
        <f ca="1">COUNTIFS(Table1[Agent_name],Table1[[#This Row],[Agent_name]],Table1[Month],Table1[[#This Row],[Month]])/160</f>
        <v>0.85624999999999996</v>
      </c>
    </row>
    <row r="8061" spans="1:23" x14ac:dyDescent="0.25">
      <c r="A8061">
        <v>8060</v>
      </c>
      <c r="B8061" t="s">
        <v>25994</v>
      </c>
      <c r="C8061" t="s">
        <v>25995</v>
      </c>
      <c r="D8061">
        <v>45</v>
      </c>
      <c r="E8061" t="s">
        <v>19</v>
      </c>
      <c r="F8061" t="s">
        <v>485</v>
      </c>
      <c r="G8061" s="1">
        <v>44321</v>
      </c>
      <c r="H8061" t="s">
        <v>67</v>
      </c>
      <c r="I8061" t="s">
        <v>31</v>
      </c>
      <c r="J8061" s="3" t="s">
        <v>25996</v>
      </c>
      <c r="K8061" t="s">
        <v>39</v>
      </c>
      <c r="L8061" t="s">
        <v>25997</v>
      </c>
      <c r="M8061" t="s">
        <v>89</v>
      </c>
      <c r="N8061" t="s">
        <v>33</v>
      </c>
      <c r="O8061" s="2">
        <v>45078.193067129629</v>
      </c>
      <c r="P8061" s="2">
        <v>45078.195844907408</v>
      </c>
      <c r="Q8061">
        <v>3</v>
      </c>
      <c r="R8061" t="str">
        <f t="shared" ca="1" si="125"/>
        <v>Neha</v>
      </c>
      <c r="S8061" t="str">
        <f>IFERROR(TEXT(DATEVALUE(LEFT(Table1[[#This Row],[Date of Purchase]],10)), "MMMM"), TEXT(Table1[[#This Row],[Date of Purchase]], "MMMM"))</f>
        <v>May</v>
      </c>
      <c r="T8061" t="str">
        <f>IF(OR(
  AND(Table1[[#This Row],[Ticket Priority]]="Critical", Table1[[#This Row],[Ticket Status]]&lt;&gt;"Closed"),
  AND(Table1[[#This Row],[Ticket Priority]]="High", Table1[[#This Row],[Ticket Status]]="Open")
), "Yes", "No")</f>
        <v>No</v>
      </c>
      <c r="U8061" s="4" t="str">
        <f>IF(Table1[[#This Row],[Ticket Status]]="Closed","Yes","No")</f>
        <v>Yes</v>
      </c>
      <c r="V8061" s="4" t="str">
        <f>IF(Table1[[#This Row],[Ticket Status]]="Pending Customer Response","Yes","No")</f>
        <v>No</v>
      </c>
      <c r="W8061" s="5">
        <f ca="1">COUNTIFS(Table1[Agent_name],Table1[[#This Row],[Agent_name]],Table1[Month],Table1[[#This Row],[Month]])/160</f>
        <v>0.20624999999999999</v>
      </c>
    </row>
    <row r="8062" spans="1:23" x14ac:dyDescent="0.25">
      <c r="A8062">
        <v>8061</v>
      </c>
      <c r="B8062" t="s">
        <v>25998</v>
      </c>
      <c r="C8062" t="s">
        <v>25999</v>
      </c>
      <c r="D8062">
        <v>31</v>
      </c>
      <c r="E8062" t="s">
        <v>29</v>
      </c>
      <c r="F8062" t="s">
        <v>51</v>
      </c>
      <c r="G8062" s="1">
        <v>44270</v>
      </c>
      <c r="H8062" t="s">
        <v>66</v>
      </c>
      <c r="I8062" t="s">
        <v>67</v>
      </c>
      <c r="J8062" s="3" t="s">
        <v>26000</v>
      </c>
      <c r="K8062" t="s">
        <v>24</v>
      </c>
      <c r="M8062" t="s">
        <v>25</v>
      </c>
      <c r="N8062" t="s">
        <v>26</v>
      </c>
      <c r="O8062" s="2">
        <v>45078.890300925923</v>
      </c>
      <c r="R8062" t="str">
        <f t="shared" ca="1" si="125"/>
        <v>Mohit</v>
      </c>
      <c r="S8062" t="str">
        <f>IFERROR(TEXT(DATEVALUE(LEFT(Table1[[#This Row],[Date of Purchase]],10)), "MMMM"), TEXT(Table1[[#This Row],[Date of Purchase]], "MMMM"))</f>
        <v>March</v>
      </c>
      <c r="T8062" t="str">
        <f>IF(OR(
  AND(Table1[[#This Row],[Ticket Priority]]="Critical", Table1[[#This Row],[Ticket Status]]&lt;&gt;"Closed"),
  AND(Table1[[#This Row],[Ticket Priority]]="High", Table1[[#This Row],[Ticket Status]]="Open")
), "Yes", "No")</f>
        <v>Yes</v>
      </c>
      <c r="U8062" s="4" t="str">
        <f>IF(Table1[[#This Row],[Ticket Status]]="Closed","Yes","No")</f>
        <v>No</v>
      </c>
      <c r="V8062" s="4" t="str">
        <f>IF(Table1[[#This Row],[Ticket Status]]="Pending Customer Response","Yes","No")</f>
        <v>Yes</v>
      </c>
      <c r="W8062" s="5">
        <f ca="1">COUNTIFS(Table1[Agent_name],Table1[[#This Row],[Agent_name]],Table1[Month],Table1[[#This Row],[Month]])/160</f>
        <v>0.45624999999999999</v>
      </c>
    </row>
    <row r="8063" spans="1:23" x14ac:dyDescent="0.25">
      <c r="A8063">
        <v>8062</v>
      </c>
      <c r="B8063" t="s">
        <v>26001</v>
      </c>
      <c r="C8063" t="s">
        <v>26002</v>
      </c>
      <c r="D8063">
        <v>24</v>
      </c>
      <c r="E8063" t="s">
        <v>19</v>
      </c>
      <c r="F8063" t="s">
        <v>157</v>
      </c>
      <c r="G8063" s="1">
        <v>44450</v>
      </c>
      <c r="H8063" t="s">
        <v>21</v>
      </c>
      <c r="I8063" t="s">
        <v>59</v>
      </c>
      <c r="J8063" s="3" t="s">
        <v>26003</v>
      </c>
      <c r="K8063" t="s">
        <v>39</v>
      </c>
      <c r="L8063" t="s">
        <v>26004</v>
      </c>
      <c r="M8063" t="s">
        <v>143</v>
      </c>
      <c r="N8063" t="s">
        <v>83</v>
      </c>
      <c r="O8063" s="2">
        <v>45078.725729166668</v>
      </c>
      <c r="P8063" s="2">
        <v>45078.46670138889</v>
      </c>
      <c r="Q8063">
        <v>3</v>
      </c>
      <c r="R8063" t="str">
        <f t="shared" ca="1" si="125"/>
        <v>Sara</v>
      </c>
      <c r="S8063" t="str">
        <f>IFERROR(TEXT(DATEVALUE(LEFT(Table1[[#This Row],[Date of Purchase]],10)), "MMMM"), TEXT(Table1[[#This Row],[Date of Purchase]], "MMMM"))</f>
        <v>September</v>
      </c>
      <c r="T8063" t="str">
        <f>IF(OR(
  AND(Table1[[#This Row],[Ticket Priority]]="Critical", Table1[[#This Row],[Ticket Status]]&lt;&gt;"Closed"),
  AND(Table1[[#This Row],[Ticket Priority]]="High", Table1[[#This Row],[Ticket Status]]="Open")
), "Yes", "No")</f>
        <v>No</v>
      </c>
      <c r="U8063" s="4" t="str">
        <f>IF(Table1[[#This Row],[Ticket Status]]="Closed","Yes","No")</f>
        <v>Yes</v>
      </c>
      <c r="V8063" s="4" t="str">
        <f>IF(Table1[[#This Row],[Ticket Status]]="Pending Customer Response","Yes","No")</f>
        <v>No</v>
      </c>
      <c r="W8063" s="5">
        <f ca="1">COUNTIFS(Table1[Agent_name],Table1[[#This Row],[Agent_name]],Table1[Month],Table1[[#This Row],[Month]])/160</f>
        <v>0.65</v>
      </c>
    </row>
    <row r="8064" spans="1:23" x14ac:dyDescent="0.25">
      <c r="A8064">
        <v>8063</v>
      </c>
      <c r="B8064" t="s">
        <v>26005</v>
      </c>
      <c r="C8064" t="s">
        <v>26006</v>
      </c>
      <c r="D8064">
        <v>25</v>
      </c>
      <c r="E8064" t="s">
        <v>29</v>
      </c>
      <c r="F8064" t="s">
        <v>383</v>
      </c>
      <c r="G8064" s="1">
        <v>44349</v>
      </c>
      <c r="H8064" t="s">
        <v>59</v>
      </c>
      <c r="I8064" t="s">
        <v>177</v>
      </c>
      <c r="J8064" s="3" t="s">
        <v>26007</v>
      </c>
      <c r="K8064" t="s">
        <v>62</v>
      </c>
      <c r="M8064" t="s">
        <v>143</v>
      </c>
      <c r="N8064" t="s">
        <v>33</v>
      </c>
      <c r="R8064" t="str">
        <f t="shared" ca="1" si="125"/>
        <v>Priya</v>
      </c>
      <c r="S8064" t="str">
        <f>IFERROR(TEXT(DATEVALUE(LEFT(Table1[[#This Row],[Date of Purchase]],10)), "MMMM"), TEXT(Table1[[#This Row],[Date of Purchase]], "MMMM"))</f>
        <v>June</v>
      </c>
      <c r="T8064" t="str">
        <f>IF(OR(
  AND(Table1[[#This Row],[Ticket Priority]]="Critical", Table1[[#This Row],[Ticket Status]]&lt;&gt;"Closed"),
  AND(Table1[[#This Row],[Ticket Priority]]="High", Table1[[#This Row],[Ticket Status]]="Open")
), "Yes", "No")</f>
        <v>No</v>
      </c>
      <c r="U8064" s="4" t="str">
        <f>IF(Table1[[#This Row],[Ticket Status]]="Closed","Yes","No")</f>
        <v>No</v>
      </c>
      <c r="V8064" s="4" t="str">
        <f>IF(Table1[[#This Row],[Ticket Status]]="Pending Customer Response","Yes","No")</f>
        <v>No</v>
      </c>
      <c r="W8064" s="5">
        <f ca="1">COUNTIFS(Table1[Agent_name],Table1[[#This Row],[Agent_name]],Table1[Month],Table1[[#This Row],[Month]])/160</f>
        <v>0.35625000000000001</v>
      </c>
    </row>
    <row r="8065" spans="1:23" x14ac:dyDescent="0.25">
      <c r="A8065">
        <v>8064</v>
      </c>
      <c r="B8065" t="s">
        <v>26008</v>
      </c>
      <c r="C8065" t="s">
        <v>26009</v>
      </c>
      <c r="D8065">
        <v>63</v>
      </c>
      <c r="E8065" t="s">
        <v>58</v>
      </c>
      <c r="F8065" t="s">
        <v>699</v>
      </c>
      <c r="G8065" s="1">
        <v>44053</v>
      </c>
      <c r="H8065" t="s">
        <v>66</v>
      </c>
      <c r="I8065" t="s">
        <v>37</v>
      </c>
      <c r="J8065" s="3" t="s">
        <v>26010</v>
      </c>
      <c r="K8065" t="s">
        <v>24</v>
      </c>
      <c r="M8065" t="s">
        <v>89</v>
      </c>
      <c r="N8065" t="s">
        <v>83</v>
      </c>
      <c r="O8065" s="2">
        <v>45078.620891203704</v>
      </c>
      <c r="R8065" t="str">
        <f t="shared" ca="1" si="125"/>
        <v>Mohit</v>
      </c>
      <c r="S8065" t="str">
        <f>IFERROR(TEXT(DATEVALUE(LEFT(Table1[[#This Row],[Date of Purchase]],10)), "MMMM"), TEXT(Table1[[#This Row],[Date of Purchase]], "MMMM"))</f>
        <v>August</v>
      </c>
      <c r="T8065" t="str">
        <f>IF(OR(
  AND(Table1[[#This Row],[Ticket Priority]]="Critical", Table1[[#This Row],[Ticket Status]]&lt;&gt;"Closed"),
  AND(Table1[[#This Row],[Ticket Priority]]="High", Table1[[#This Row],[Ticket Status]]="Open")
), "Yes", "No")</f>
        <v>No</v>
      </c>
      <c r="U8065" s="4" t="str">
        <f>IF(Table1[[#This Row],[Ticket Status]]="Closed","Yes","No")</f>
        <v>No</v>
      </c>
      <c r="V8065" s="4" t="str">
        <f>IF(Table1[[#This Row],[Ticket Status]]="Pending Customer Response","Yes","No")</f>
        <v>Yes</v>
      </c>
      <c r="W8065" s="5">
        <f ca="1">COUNTIFS(Table1[Agent_name],Table1[[#This Row],[Agent_name]],Table1[Month],Table1[[#This Row],[Month]])/160</f>
        <v>0.46250000000000002</v>
      </c>
    </row>
    <row r="8066" spans="1:23" x14ac:dyDescent="0.25">
      <c r="A8066">
        <v>8065</v>
      </c>
      <c r="B8066" t="s">
        <v>26011</v>
      </c>
      <c r="C8066" t="s">
        <v>26012</v>
      </c>
      <c r="D8066">
        <v>44</v>
      </c>
      <c r="E8066" t="s">
        <v>19</v>
      </c>
      <c r="F8066" t="s">
        <v>485</v>
      </c>
      <c r="G8066" s="1">
        <v>44332</v>
      </c>
      <c r="H8066" t="s">
        <v>45</v>
      </c>
      <c r="I8066" t="s">
        <v>93</v>
      </c>
      <c r="J8066" s="3" t="s">
        <v>26013</v>
      </c>
      <c r="K8066" t="s">
        <v>24</v>
      </c>
      <c r="M8066" t="s">
        <v>89</v>
      </c>
      <c r="N8066" t="s">
        <v>33</v>
      </c>
      <c r="O8066" s="2">
        <v>45078.894525462965</v>
      </c>
      <c r="R8066" t="str">
        <f t="shared" ref="R8066:R8129" ca="1" si="126">CHOOSE(
RANDBETWEEN(1,20),
"Aisha","Aisha","Aisha","Aisha",
"Ravi","Ravi","Ravi",
"Sara","Sara","Sara",
"Mohit","Mohit",
"Priya","Priya",
"Arjun",
"Neha","Rahul","Divya","Karan","Meera","Sanjay"
)</f>
        <v>Mohit</v>
      </c>
      <c r="S8066" t="str">
        <f>IFERROR(TEXT(DATEVALUE(LEFT(Table1[[#This Row],[Date of Purchase]],10)), "MMMM"), TEXT(Table1[[#This Row],[Date of Purchase]], "MMMM"))</f>
        <v>May</v>
      </c>
      <c r="T8066" t="str">
        <f>IF(OR(
  AND(Table1[[#This Row],[Ticket Priority]]="Critical", Table1[[#This Row],[Ticket Status]]&lt;&gt;"Closed"),
  AND(Table1[[#This Row],[Ticket Priority]]="High", Table1[[#This Row],[Ticket Status]]="Open")
), "Yes", "No")</f>
        <v>No</v>
      </c>
      <c r="U8066" s="4" t="str">
        <f>IF(Table1[[#This Row],[Ticket Status]]="Closed","Yes","No")</f>
        <v>No</v>
      </c>
      <c r="V8066" s="4" t="str">
        <f>IF(Table1[[#This Row],[Ticket Status]]="Pending Customer Response","Yes","No")</f>
        <v>Yes</v>
      </c>
      <c r="W8066" s="5">
        <f ca="1">COUNTIFS(Table1[Agent_name],Table1[[#This Row],[Agent_name]],Table1[Month],Table1[[#This Row],[Month]])/160</f>
        <v>0.45624999999999999</v>
      </c>
    </row>
    <row r="8067" spans="1:23" x14ac:dyDescent="0.25">
      <c r="A8067">
        <v>8066</v>
      </c>
      <c r="B8067" t="s">
        <v>26014</v>
      </c>
      <c r="C8067" t="s">
        <v>26015</v>
      </c>
      <c r="D8067">
        <v>35</v>
      </c>
      <c r="E8067" t="s">
        <v>19</v>
      </c>
      <c r="F8067" t="s">
        <v>431</v>
      </c>
      <c r="G8067" s="1">
        <v>43932</v>
      </c>
      <c r="H8067" t="s">
        <v>67</v>
      </c>
      <c r="I8067" t="s">
        <v>60</v>
      </c>
      <c r="J8067" s="3" t="s">
        <v>26016</v>
      </c>
      <c r="K8067" t="s">
        <v>39</v>
      </c>
      <c r="L8067" t="s">
        <v>26017</v>
      </c>
      <c r="M8067" t="s">
        <v>41</v>
      </c>
      <c r="N8067" t="s">
        <v>83</v>
      </c>
      <c r="O8067" s="2">
        <v>45078.420925925922</v>
      </c>
      <c r="P8067" s="2">
        <v>45078.585509259261</v>
      </c>
      <c r="Q8067">
        <v>1</v>
      </c>
      <c r="R8067" t="str">
        <f t="shared" ca="1" si="126"/>
        <v>Priya</v>
      </c>
      <c r="S8067" t="str">
        <f>IFERROR(TEXT(DATEVALUE(LEFT(Table1[[#This Row],[Date of Purchase]],10)), "MMMM"), TEXT(Table1[[#This Row],[Date of Purchase]], "MMMM"))</f>
        <v>April</v>
      </c>
      <c r="T8067" t="str">
        <f>IF(OR(
  AND(Table1[[#This Row],[Ticket Priority]]="Critical", Table1[[#This Row],[Ticket Status]]&lt;&gt;"Closed"),
  AND(Table1[[#This Row],[Ticket Priority]]="High", Table1[[#This Row],[Ticket Status]]="Open")
), "Yes", "No")</f>
        <v>No</v>
      </c>
      <c r="U8067" s="4" t="str">
        <f>IF(Table1[[#This Row],[Ticket Status]]="Closed","Yes","No")</f>
        <v>Yes</v>
      </c>
      <c r="V8067" s="4" t="str">
        <f>IF(Table1[[#This Row],[Ticket Status]]="Pending Customer Response","Yes","No")</f>
        <v>No</v>
      </c>
      <c r="W8067" s="5">
        <f ca="1">COUNTIFS(Table1[Agent_name],Table1[[#This Row],[Agent_name]],Table1[Month],Table1[[#This Row],[Month]])/160</f>
        <v>0.48749999999999999</v>
      </c>
    </row>
    <row r="8068" spans="1:23" x14ac:dyDescent="0.25">
      <c r="A8068">
        <v>8067</v>
      </c>
      <c r="B8068" t="s">
        <v>26018</v>
      </c>
      <c r="C8068" t="s">
        <v>26019</v>
      </c>
      <c r="D8068">
        <v>57</v>
      </c>
      <c r="E8068" t="s">
        <v>19</v>
      </c>
      <c r="F8068" t="s">
        <v>134</v>
      </c>
      <c r="G8068" s="1">
        <v>44248</v>
      </c>
      <c r="H8068" t="s">
        <v>45</v>
      </c>
      <c r="I8068" t="s">
        <v>150</v>
      </c>
      <c r="J8068" s="3" t="s">
        <v>26020</v>
      </c>
      <c r="K8068" t="s">
        <v>39</v>
      </c>
      <c r="L8068" t="s">
        <v>26021</v>
      </c>
      <c r="M8068" t="s">
        <v>41</v>
      </c>
      <c r="N8068" t="s">
        <v>83</v>
      </c>
      <c r="O8068" s="2">
        <v>45078.366782407407</v>
      </c>
      <c r="P8068" s="2">
        <v>45078.461226851854</v>
      </c>
      <c r="Q8068">
        <v>3</v>
      </c>
      <c r="R8068" t="str">
        <f t="shared" ca="1" si="126"/>
        <v>Aisha</v>
      </c>
      <c r="S8068" t="str">
        <f>IFERROR(TEXT(DATEVALUE(LEFT(Table1[[#This Row],[Date of Purchase]],10)), "MMMM"), TEXT(Table1[[#This Row],[Date of Purchase]], "MMMM"))</f>
        <v>February</v>
      </c>
      <c r="T8068" t="str">
        <f>IF(OR(
  AND(Table1[[#This Row],[Ticket Priority]]="Critical", Table1[[#This Row],[Ticket Status]]&lt;&gt;"Closed"),
  AND(Table1[[#This Row],[Ticket Priority]]="High", Table1[[#This Row],[Ticket Status]]="Open")
), "Yes", "No")</f>
        <v>No</v>
      </c>
      <c r="U8068" s="4" t="str">
        <f>IF(Table1[[#This Row],[Ticket Status]]="Closed","Yes","No")</f>
        <v>Yes</v>
      </c>
      <c r="V8068" s="4" t="str">
        <f>IF(Table1[[#This Row],[Ticket Status]]="Pending Customer Response","Yes","No")</f>
        <v>No</v>
      </c>
      <c r="W8068" s="5">
        <f ca="1">COUNTIFS(Table1[Agent_name],Table1[[#This Row],[Agent_name]],Table1[Month],Table1[[#This Row],[Month]])/160</f>
        <v>0.85624999999999996</v>
      </c>
    </row>
    <row r="8069" spans="1:23" x14ac:dyDescent="0.25">
      <c r="A8069">
        <v>8068</v>
      </c>
      <c r="B8069" t="s">
        <v>26022</v>
      </c>
      <c r="C8069" t="s">
        <v>26023</v>
      </c>
      <c r="D8069">
        <v>51</v>
      </c>
      <c r="E8069" t="s">
        <v>58</v>
      </c>
      <c r="F8069" t="s">
        <v>149</v>
      </c>
      <c r="G8069" s="1">
        <v>44097</v>
      </c>
      <c r="H8069" t="s">
        <v>66</v>
      </c>
      <c r="I8069" t="s">
        <v>99</v>
      </c>
      <c r="J8069" s="3" t="s">
        <v>26024</v>
      </c>
      <c r="K8069" t="s">
        <v>24</v>
      </c>
      <c r="M8069" t="s">
        <v>89</v>
      </c>
      <c r="N8069" t="s">
        <v>55</v>
      </c>
      <c r="O8069" s="2">
        <v>45078.286944444444</v>
      </c>
      <c r="R8069" t="str">
        <f t="shared" ca="1" si="126"/>
        <v>Aisha</v>
      </c>
      <c r="S8069" t="str">
        <f>IFERROR(TEXT(DATEVALUE(LEFT(Table1[[#This Row],[Date of Purchase]],10)), "MMMM"), TEXT(Table1[[#This Row],[Date of Purchase]], "MMMM"))</f>
        <v>September</v>
      </c>
      <c r="T8069" t="str">
        <f>IF(OR(
  AND(Table1[[#This Row],[Ticket Priority]]="Critical", Table1[[#This Row],[Ticket Status]]&lt;&gt;"Closed"),
  AND(Table1[[#This Row],[Ticket Priority]]="High", Table1[[#This Row],[Ticket Status]]="Open")
), "Yes", "No")</f>
        <v>No</v>
      </c>
      <c r="U8069" s="4" t="str">
        <f>IF(Table1[[#This Row],[Ticket Status]]="Closed","Yes","No")</f>
        <v>No</v>
      </c>
      <c r="V8069" s="4" t="str">
        <f>IF(Table1[[#This Row],[Ticket Status]]="Pending Customer Response","Yes","No")</f>
        <v>Yes</v>
      </c>
      <c r="W8069" s="5">
        <f ca="1">COUNTIFS(Table1[Agent_name],Table1[[#This Row],[Agent_name]],Table1[Month],Table1[[#This Row],[Month]])/160</f>
        <v>0.86250000000000004</v>
      </c>
    </row>
    <row r="8070" spans="1:23" x14ac:dyDescent="0.25">
      <c r="A8070">
        <v>8069</v>
      </c>
      <c r="B8070" t="s">
        <v>26025</v>
      </c>
      <c r="C8070" t="s">
        <v>26026</v>
      </c>
      <c r="D8070">
        <v>42</v>
      </c>
      <c r="E8070" t="s">
        <v>58</v>
      </c>
      <c r="F8070" t="s">
        <v>431</v>
      </c>
      <c r="G8070" s="1">
        <v>44207</v>
      </c>
      <c r="H8070" t="s">
        <v>59</v>
      </c>
      <c r="I8070" t="s">
        <v>113</v>
      </c>
      <c r="J8070" s="3" t="s">
        <v>26027</v>
      </c>
      <c r="K8070" t="s">
        <v>24</v>
      </c>
      <c r="M8070" t="s">
        <v>89</v>
      </c>
      <c r="N8070" t="s">
        <v>26</v>
      </c>
      <c r="O8070" s="2">
        <v>45078.810555555552</v>
      </c>
      <c r="R8070" t="str">
        <f t="shared" ca="1" si="126"/>
        <v>Sara</v>
      </c>
      <c r="S8070" t="str">
        <f>IFERROR(TEXT(DATEVALUE(LEFT(Table1[[#This Row],[Date of Purchase]],10)), "MMMM"), TEXT(Table1[[#This Row],[Date of Purchase]], "MMMM"))</f>
        <v>January</v>
      </c>
      <c r="T8070" t="str">
        <f>IF(OR(
  AND(Table1[[#This Row],[Ticket Priority]]="Critical", Table1[[#This Row],[Ticket Status]]&lt;&gt;"Closed"),
  AND(Table1[[#This Row],[Ticket Priority]]="High", Table1[[#This Row],[Ticket Status]]="Open")
), "Yes", "No")</f>
        <v>No</v>
      </c>
      <c r="U8070" s="4" t="str">
        <f>IF(Table1[[#This Row],[Ticket Status]]="Closed","Yes","No")</f>
        <v>No</v>
      </c>
      <c r="V8070" s="4" t="str">
        <f>IF(Table1[[#This Row],[Ticket Status]]="Pending Customer Response","Yes","No")</f>
        <v>Yes</v>
      </c>
      <c r="W8070" s="5">
        <f ca="1">COUNTIFS(Table1[Agent_name],Table1[[#This Row],[Agent_name]],Table1[Month],Table1[[#This Row],[Month]])/160</f>
        <v>0.70625000000000004</v>
      </c>
    </row>
    <row r="8071" spans="1:23" x14ac:dyDescent="0.25">
      <c r="A8071">
        <v>8070</v>
      </c>
      <c r="B8071" t="s">
        <v>26028</v>
      </c>
      <c r="C8071" t="s">
        <v>26029</v>
      </c>
      <c r="D8071">
        <v>61</v>
      </c>
      <c r="E8071" t="s">
        <v>29</v>
      </c>
      <c r="F8071" t="s">
        <v>129</v>
      </c>
      <c r="G8071" s="1">
        <v>43888</v>
      </c>
      <c r="H8071" t="s">
        <v>59</v>
      </c>
      <c r="I8071" t="s">
        <v>22</v>
      </c>
      <c r="J8071" s="3" t="s">
        <v>26030</v>
      </c>
      <c r="K8071" t="s">
        <v>62</v>
      </c>
      <c r="M8071" t="s">
        <v>89</v>
      </c>
      <c r="N8071" t="s">
        <v>83</v>
      </c>
      <c r="R8071" t="str">
        <f t="shared" ca="1" si="126"/>
        <v>Rahul</v>
      </c>
      <c r="S8071" t="str">
        <f>IFERROR(TEXT(DATEVALUE(LEFT(Table1[[#This Row],[Date of Purchase]],10)), "MMMM"), TEXT(Table1[[#This Row],[Date of Purchase]], "MMMM"))</f>
        <v>February</v>
      </c>
      <c r="T8071" t="str">
        <f>IF(OR(
  AND(Table1[[#This Row],[Ticket Priority]]="Critical", Table1[[#This Row],[Ticket Status]]&lt;&gt;"Closed"),
  AND(Table1[[#This Row],[Ticket Priority]]="High", Table1[[#This Row],[Ticket Status]]="Open")
), "Yes", "No")</f>
        <v>Yes</v>
      </c>
      <c r="U8071" s="4" t="str">
        <f>IF(Table1[[#This Row],[Ticket Status]]="Closed","Yes","No")</f>
        <v>No</v>
      </c>
      <c r="V8071" s="4" t="str">
        <f>IF(Table1[[#This Row],[Ticket Status]]="Pending Customer Response","Yes","No")</f>
        <v>No</v>
      </c>
      <c r="W8071" s="5">
        <f ca="1">COUNTIFS(Table1[Agent_name],Table1[[#This Row],[Agent_name]],Table1[Month],Table1[[#This Row],[Month]])/160</f>
        <v>0.30625000000000002</v>
      </c>
    </row>
    <row r="8072" spans="1:23" x14ac:dyDescent="0.25">
      <c r="A8072">
        <v>8071</v>
      </c>
      <c r="B8072" t="s">
        <v>26031</v>
      </c>
      <c r="C8072" t="s">
        <v>26032</v>
      </c>
      <c r="D8072">
        <v>61</v>
      </c>
      <c r="E8072" t="s">
        <v>58</v>
      </c>
      <c r="F8072" t="s">
        <v>65</v>
      </c>
      <c r="G8072" s="1">
        <v>44450</v>
      </c>
      <c r="H8072" t="s">
        <v>45</v>
      </c>
      <c r="I8072" t="s">
        <v>52</v>
      </c>
      <c r="J8072" s="3" t="s">
        <v>26033</v>
      </c>
      <c r="K8072" t="s">
        <v>39</v>
      </c>
      <c r="L8072" t="s">
        <v>26034</v>
      </c>
      <c r="M8072" t="s">
        <v>41</v>
      </c>
      <c r="N8072" t="s">
        <v>33</v>
      </c>
      <c r="O8072" s="2">
        <v>45078.457812499997</v>
      </c>
      <c r="P8072" s="2">
        <v>45078.629340277781</v>
      </c>
      <c r="Q8072">
        <v>3</v>
      </c>
      <c r="R8072" t="str">
        <f t="shared" ca="1" si="126"/>
        <v>Sara</v>
      </c>
      <c r="S8072" t="str">
        <f>IFERROR(TEXT(DATEVALUE(LEFT(Table1[[#This Row],[Date of Purchase]],10)), "MMMM"), TEXT(Table1[[#This Row],[Date of Purchase]], "MMMM"))</f>
        <v>September</v>
      </c>
      <c r="T8072" t="str">
        <f>IF(OR(
  AND(Table1[[#This Row],[Ticket Priority]]="Critical", Table1[[#This Row],[Ticket Status]]&lt;&gt;"Closed"),
  AND(Table1[[#This Row],[Ticket Priority]]="High", Table1[[#This Row],[Ticket Status]]="Open")
), "Yes", "No")</f>
        <v>No</v>
      </c>
      <c r="U8072" s="4" t="str">
        <f>IF(Table1[[#This Row],[Ticket Status]]="Closed","Yes","No")</f>
        <v>Yes</v>
      </c>
      <c r="V8072" s="4" t="str">
        <f>IF(Table1[[#This Row],[Ticket Status]]="Pending Customer Response","Yes","No")</f>
        <v>No</v>
      </c>
      <c r="W8072" s="5">
        <f ca="1">COUNTIFS(Table1[Agent_name],Table1[[#This Row],[Agent_name]],Table1[Month],Table1[[#This Row],[Month]])/160</f>
        <v>0.65</v>
      </c>
    </row>
    <row r="8073" spans="1:23" x14ac:dyDescent="0.25">
      <c r="A8073">
        <v>8072</v>
      </c>
      <c r="B8073" t="s">
        <v>26035</v>
      </c>
      <c r="C8073" t="s">
        <v>26036</v>
      </c>
      <c r="D8073">
        <v>25</v>
      </c>
      <c r="E8073" t="s">
        <v>19</v>
      </c>
      <c r="F8073" t="s">
        <v>456</v>
      </c>
      <c r="G8073" s="1">
        <v>43980</v>
      </c>
      <c r="H8073" t="s">
        <v>59</v>
      </c>
      <c r="I8073" t="s">
        <v>52</v>
      </c>
      <c r="J8073" s="3" t="s">
        <v>26037</v>
      </c>
      <c r="K8073" t="s">
        <v>24</v>
      </c>
      <c r="M8073" t="s">
        <v>41</v>
      </c>
      <c r="N8073" t="s">
        <v>26</v>
      </c>
      <c r="O8073" s="2">
        <v>45078.909224537034</v>
      </c>
      <c r="R8073" t="str">
        <f t="shared" ca="1" si="126"/>
        <v>Aisha</v>
      </c>
      <c r="S8073" t="str">
        <f>IFERROR(TEXT(DATEVALUE(LEFT(Table1[[#This Row],[Date of Purchase]],10)), "MMMM"), TEXT(Table1[[#This Row],[Date of Purchase]], "MMMM"))</f>
        <v>May</v>
      </c>
      <c r="T8073" t="str">
        <f>IF(OR(
  AND(Table1[[#This Row],[Ticket Priority]]="Critical", Table1[[#This Row],[Ticket Status]]&lt;&gt;"Closed"),
  AND(Table1[[#This Row],[Ticket Priority]]="High", Table1[[#This Row],[Ticket Status]]="Open")
), "Yes", "No")</f>
        <v>No</v>
      </c>
      <c r="U8073" s="4" t="str">
        <f>IF(Table1[[#This Row],[Ticket Status]]="Closed","Yes","No")</f>
        <v>No</v>
      </c>
      <c r="V8073" s="4" t="str">
        <f>IF(Table1[[#This Row],[Ticket Status]]="Pending Customer Response","Yes","No")</f>
        <v>Yes</v>
      </c>
      <c r="W8073" s="5">
        <f ca="1">COUNTIFS(Table1[Agent_name],Table1[[#This Row],[Agent_name]],Table1[Month],Table1[[#This Row],[Month]])/160</f>
        <v>0.93125000000000002</v>
      </c>
    </row>
    <row r="8074" spans="1:23" x14ac:dyDescent="0.25">
      <c r="A8074">
        <v>8073</v>
      </c>
      <c r="B8074" t="s">
        <v>26038</v>
      </c>
      <c r="C8074" t="s">
        <v>26039</v>
      </c>
      <c r="D8074">
        <v>31</v>
      </c>
      <c r="E8074" t="s">
        <v>19</v>
      </c>
      <c r="F8074" t="s">
        <v>485</v>
      </c>
      <c r="G8074" s="1">
        <v>43917</v>
      </c>
      <c r="H8074" t="s">
        <v>66</v>
      </c>
      <c r="I8074" t="s">
        <v>37</v>
      </c>
      <c r="J8074" s="3" t="s">
        <v>26040</v>
      </c>
      <c r="K8074" t="s">
        <v>62</v>
      </c>
      <c r="M8074" t="s">
        <v>89</v>
      </c>
      <c r="N8074" t="s">
        <v>26</v>
      </c>
      <c r="R8074" t="str">
        <f t="shared" ca="1" si="126"/>
        <v>Aisha</v>
      </c>
      <c r="S8074" t="str">
        <f>IFERROR(TEXT(DATEVALUE(LEFT(Table1[[#This Row],[Date of Purchase]],10)), "MMMM"), TEXT(Table1[[#This Row],[Date of Purchase]], "MMMM"))</f>
        <v>March</v>
      </c>
      <c r="T8074" t="str">
        <f>IF(OR(
  AND(Table1[[#This Row],[Ticket Priority]]="Critical", Table1[[#This Row],[Ticket Status]]&lt;&gt;"Closed"),
  AND(Table1[[#This Row],[Ticket Priority]]="High", Table1[[#This Row],[Ticket Status]]="Open")
), "Yes", "No")</f>
        <v>Yes</v>
      </c>
      <c r="U8074" s="4" t="str">
        <f>IF(Table1[[#This Row],[Ticket Status]]="Closed","Yes","No")</f>
        <v>No</v>
      </c>
      <c r="V8074" s="4" t="str">
        <f>IF(Table1[[#This Row],[Ticket Status]]="Pending Customer Response","Yes","No")</f>
        <v>No</v>
      </c>
      <c r="W8074" s="5">
        <f ca="1">COUNTIFS(Table1[Agent_name],Table1[[#This Row],[Agent_name]],Table1[Month],Table1[[#This Row],[Month]])/160</f>
        <v>1.0062500000000001</v>
      </c>
    </row>
    <row r="8075" spans="1:23" x14ac:dyDescent="0.25">
      <c r="A8075">
        <v>8074</v>
      </c>
      <c r="B8075" t="s">
        <v>26041</v>
      </c>
      <c r="C8075" t="s">
        <v>26042</v>
      </c>
      <c r="D8075">
        <v>55</v>
      </c>
      <c r="E8075" t="s">
        <v>58</v>
      </c>
      <c r="F8075" t="s">
        <v>242</v>
      </c>
      <c r="G8075" s="1">
        <v>44434</v>
      </c>
      <c r="H8075" t="s">
        <v>45</v>
      </c>
      <c r="I8075" t="s">
        <v>150</v>
      </c>
      <c r="J8075" s="3" t="s">
        <v>26043</v>
      </c>
      <c r="K8075" t="s">
        <v>39</v>
      </c>
      <c r="L8075" t="s">
        <v>26044</v>
      </c>
      <c r="M8075" t="s">
        <v>25</v>
      </c>
      <c r="N8075" t="s">
        <v>33</v>
      </c>
      <c r="O8075" s="2">
        <v>45078.776620370372</v>
      </c>
      <c r="P8075" s="2">
        <v>45078.991203703707</v>
      </c>
      <c r="Q8075">
        <v>3</v>
      </c>
      <c r="R8075" t="str">
        <f t="shared" ca="1" si="126"/>
        <v>Meera</v>
      </c>
      <c r="S8075" t="str">
        <f>IFERROR(TEXT(DATEVALUE(LEFT(Table1[[#This Row],[Date of Purchase]],10)), "MMMM"), TEXT(Table1[[#This Row],[Date of Purchase]], "MMMM"))</f>
        <v>August</v>
      </c>
      <c r="T8075" t="str">
        <f>IF(OR(
  AND(Table1[[#This Row],[Ticket Priority]]="Critical", Table1[[#This Row],[Ticket Status]]&lt;&gt;"Closed"),
  AND(Table1[[#This Row],[Ticket Priority]]="High", Table1[[#This Row],[Ticket Status]]="Open")
), "Yes", "No")</f>
        <v>No</v>
      </c>
      <c r="U8075" s="4" t="str">
        <f>IF(Table1[[#This Row],[Ticket Status]]="Closed","Yes","No")</f>
        <v>Yes</v>
      </c>
      <c r="V8075" s="4" t="str">
        <f>IF(Table1[[#This Row],[Ticket Status]]="Pending Customer Response","Yes","No")</f>
        <v>No</v>
      </c>
      <c r="W8075" s="5">
        <f ca="1">COUNTIFS(Table1[Agent_name],Table1[[#This Row],[Agent_name]],Table1[Month],Table1[[#This Row],[Month]])/160</f>
        <v>0.18124999999999999</v>
      </c>
    </row>
    <row r="8076" spans="1:23" x14ac:dyDescent="0.25">
      <c r="A8076">
        <v>8075</v>
      </c>
      <c r="B8076" t="s">
        <v>26045</v>
      </c>
      <c r="C8076" t="s">
        <v>26046</v>
      </c>
      <c r="D8076">
        <v>40</v>
      </c>
      <c r="E8076" t="s">
        <v>19</v>
      </c>
      <c r="F8076" t="s">
        <v>20</v>
      </c>
      <c r="G8076" s="1">
        <v>44115</v>
      </c>
      <c r="H8076" t="s">
        <v>21</v>
      </c>
      <c r="I8076" t="s">
        <v>72</v>
      </c>
      <c r="J8076" s="3" t="s">
        <v>26047</v>
      </c>
      <c r="K8076" t="s">
        <v>62</v>
      </c>
      <c r="M8076" t="s">
        <v>89</v>
      </c>
      <c r="N8076" t="s">
        <v>55</v>
      </c>
      <c r="R8076" t="str">
        <f t="shared" ca="1" si="126"/>
        <v>Ravi</v>
      </c>
      <c r="S8076" t="str">
        <f>IFERROR(TEXT(DATEVALUE(LEFT(Table1[[#This Row],[Date of Purchase]],10)), "MMMM"), TEXT(Table1[[#This Row],[Date of Purchase]], "MMMM"))</f>
        <v>October</v>
      </c>
      <c r="T8076" t="str">
        <f>IF(OR(
  AND(Table1[[#This Row],[Ticket Priority]]="Critical", Table1[[#This Row],[Ticket Status]]&lt;&gt;"Closed"),
  AND(Table1[[#This Row],[Ticket Priority]]="High", Table1[[#This Row],[Ticket Status]]="Open")
), "Yes", "No")</f>
        <v>Yes</v>
      </c>
      <c r="U8076" s="4" t="str">
        <f>IF(Table1[[#This Row],[Ticket Status]]="Closed","Yes","No")</f>
        <v>No</v>
      </c>
      <c r="V8076" s="4" t="str">
        <f>IF(Table1[[#This Row],[Ticket Status]]="Pending Customer Response","Yes","No")</f>
        <v>No</v>
      </c>
      <c r="W8076" s="5">
        <f ca="1">COUNTIFS(Table1[Agent_name],Table1[[#This Row],[Agent_name]],Table1[Month],Table1[[#This Row],[Month]])/160</f>
        <v>0.58125000000000004</v>
      </c>
    </row>
    <row r="8077" spans="1:23" x14ac:dyDescent="0.25">
      <c r="A8077">
        <v>8076</v>
      </c>
      <c r="B8077" t="s">
        <v>10556</v>
      </c>
      <c r="C8077" t="s">
        <v>26048</v>
      </c>
      <c r="D8077">
        <v>58</v>
      </c>
      <c r="E8077" t="s">
        <v>58</v>
      </c>
      <c r="F8077" t="s">
        <v>149</v>
      </c>
      <c r="G8077" s="1">
        <v>44026</v>
      </c>
      <c r="H8077" t="s">
        <v>21</v>
      </c>
      <c r="I8077" t="s">
        <v>22</v>
      </c>
      <c r="J8077" s="3" t="s">
        <v>26049</v>
      </c>
      <c r="K8077" t="s">
        <v>24</v>
      </c>
      <c r="M8077" t="s">
        <v>89</v>
      </c>
      <c r="N8077" t="s">
        <v>55</v>
      </c>
      <c r="O8077" s="2">
        <v>45079.01972222222</v>
      </c>
      <c r="R8077" t="str">
        <f t="shared" ca="1" si="126"/>
        <v>Sara</v>
      </c>
      <c r="S8077" t="str">
        <f>IFERROR(TEXT(DATEVALUE(LEFT(Table1[[#This Row],[Date of Purchase]],10)), "MMMM"), TEXT(Table1[[#This Row],[Date of Purchase]], "MMMM"))</f>
        <v>July</v>
      </c>
      <c r="T8077" t="str">
        <f>IF(OR(
  AND(Table1[[#This Row],[Ticket Priority]]="Critical", Table1[[#This Row],[Ticket Status]]&lt;&gt;"Closed"),
  AND(Table1[[#This Row],[Ticket Priority]]="High", Table1[[#This Row],[Ticket Status]]="Open")
), "Yes", "No")</f>
        <v>No</v>
      </c>
      <c r="U8077" s="4" t="str">
        <f>IF(Table1[[#This Row],[Ticket Status]]="Closed","Yes","No")</f>
        <v>No</v>
      </c>
      <c r="V8077" s="4" t="str">
        <f>IF(Table1[[#This Row],[Ticket Status]]="Pending Customer Response","Yes","No")</f>
        <v>Yes</v>
      </c>
      <c r="W8077" s="5">
        <f ca="1">COUNTIFS(Table1[Agent_name],Table1[[#This Row],[Agent_name]],Table1[Month],Table1[[#This Row],[Month]])/160</f>
        <v>0.6875</v>
      </c>
    </row>
    <row r="8078" spans="1:23" x14ac:dyDescent="0.25">
      <c r="A8078">
        <v>8077</v>
      </c>
      <c r="B8078" t="s">
        <v>26050</v>
      </c>
      <c r="C8078" t="s">
        <v>26051</v>
      </c>
      <c r="D8078">
        <v>70</v>
      </c>
      <c r="E8078" t="s">
        <v>29</v>
      </c>
      <c r="F8078" t="s">
        <v>86</v>
      </c>
      <c r="G8078" s="1">
        <v>44011</v>
      </c>
      <c r="H8078" t="s">
        <v>45</v>
      </c>
      <c r="I8078" t="s">
        <v>77</v>
      </c>
      <c r="J8078" s="3" t="s">
        <v>26052</v>
      </c>
      <c r="K8078" t="s">
        <v>39</v>
      </c>
      <c r="L8078" t="s">
        <v>26053</v>
      </c>
      <c r="M8078" t="s">
        <v>41</v>
      </c>
      <c r="N8078" t="s">
        <v>55</v>
      </c>
      <c r="O8078" s="2">
        <v>45078.036412037036</v>
      </c>
      <c r="P8078" s="2">
        <v>45078.692662037036</v>
      </c>
      <c r="Q8078">
        <v>2</v>
      </c>
      <c r="R8078" t="str">
        <f t="shared" ca="1" si="126"/>
        <v>Arjun</v>
      </c>
      <c r="S8078" t="str">
        <f>IFERROR(TEXT(DATEVALUE(LEFT(Table1[[#This Row],[Date of Purchase]],10)), "MMMM"), TEXT(Table1[[#This Row],[Date of Purchase]], "MMMM"))</f>
        <v>June</v>
      </c>
      <c r="T8078" t="str">
        <f>IF(OR(
  AND(Table1[[#This Row],[Ticket Priority]]="Critical", Table1[[#This Row],[Ticket Status]]&lt;&gt;"Closed"),
  AND(Table1[[#This Row],[Ticket Priority]]="High", Table1[[#This Row],[Ticket Status]]="Open")
), "Yes", "No")</f>
        <v>No</v>
      </c>
      <c r="U8078" s="4" t="str">
        <f>IF(Table1[[#This Row],[Ticket Status]]="Closed","Yes","No")</f>
        <v>Yes</v>
      </c>
      <c r="V8078" s="4" t="str">
        <f>IF(Table1[[#This Row],[Ticket Status]]="Pending Customer Response","Yes","No")</f>
        <v>No</v>
      </c>
      <c r="W8078" s="5">
        <f ca="1">COUNTIFS(Table1[Agent_name],Table1[[#This Row],[Agent_name]],Table1[Month],Table1[[#This Row],[Month]])/160</f>
        <v>0.28749999999999998</v>
      </c>
    </row>
    <row r="8079" spans="1:23" x14ac:dyDescent="0.25">
      <c r="A8079">
        <v>8078</v>
      </c>
      <c r="B8079" t="s">
        <v>26054</v>
      </c>
      <c r="C8079" t="s">
        <v>26055</v>
      </c>
      <c r="D8079">
        <v>65</v>
      </c>
      <c r="E8079" t="s">
        <v>29</v>
      </c>
      <c r="F8079" t="s">
        <v>65</v>
      </c>
      <c r="G8079" s="1">
        <v>44388</v>
      </c>
      <c r="H8079" t="s">
        <v>21</v>
      </c>
      <c r="I8079" t="s">
        <v>141</v>
      </c>
      <c r="J8079" s="3" t="s">
        <v>26056</v>
      </c>
      <c r="K8079" t="s">
        <v>24</v>
      </c>
      <c r="M8079" t="s">
        <v>143</v>
      </c>
      <c r="N8079" t="s">
        <v>83</v>
      </c>
      <c r="O8079" s="2">
        <v>45078.709351851852</v>
      </c>
      <c r="R8079" t="str">
        <f t="shared" ca="1" si="126"/>
        <v>Arjun</v>
      </c>
      <c r="S8079" t="str">
        <f>IFERROR(TEXT(DATEVALUE(LEFT(Table1[[#This Row],[Date of Purchase]],10)), "MMMM"), TEXT(Table1[[#This Row],[Date of Purchase]], "MMMM"))</f>
        <v>July</v>
      </c>
      <c r="T8079" t="str">
        <f>IF(OR(
  AND(Table1[[#This Row],[Ticket Priority]]="Critical", Table1[[#This Row],[Ticket Status]]&lt;&gt;"Closed"),
  AND(Table1[[#This Row],[Ticket Priority]]="High", Table1[[#This Row],[Ticket Status]]="Open")
), "Yes", "No")</f>
        <v>No</v>
      </c>
      <c r="U8079" s="4" t="str">
        <f>IF(Table1[[#This Row],[Ticket Status]]="Closed","Yes","No")</f>
        <v>No</v>
      </c>
      <c r="V8079" s="4" t="str">
        <f>IF(Table1[[#This Row],[Ticket Status]]="Pending Customer Response","Yes","No")</f>
        <v>Yes</v>
      </c>
      <c r="W8079" s="5">
        <f ca="1">COUNTIFS(Table1[Agent_name],Table1[[#This Row],[Agent_name]],Table1[Month],Table1[[#This Row],[Month]])/160</f>
        <v>0.2</v>
      </c>
    </row>
    <row r="8080" spans="1:23" x14ac:dyDescent="0.25">
      <c r="A8080">
        <v>8079</v>
      </c>
      <c r="B8080" t="s">
        <v>26057</v>
      </c>
      <c r="C8080" t="s">
        <v>26058</v>
      </c>
      <c r="D8080">
        <v>55</v>
      </c>
      <c r="E8080" t="s">
        <v>58</v>
      </c>
      <c r="F8080" t="s">
        <v>20</v>
      </c>
      <c r="G8080" s="1">
        <v>44476</v>
      </c>
      <c r="H8080" t="s">
        <v>21</v>
      </c>
      <c r="I8080" t="s">
        <v>59</v>
      </c>
      <c r="J8080" s="3" t="s">
        <v>26059</v>
      </c>
      <c r="K8080" t="s">
        <v>62</v>
      </c>
      <c r="M8080" t="s">
        <v>143</v>
      </c>
      <c r="N8080" t="s">
        <v>55</v>
      </c>
      <c r="R8080" t="str">
        <f t="shared" ca="1" si="126"/>
        <v>Aisha</v>
      </c>
      <c r="S8080" t="str">
        <f>IFERROR(TEXT(DATEVALUE(LEFT(Table1[[#This Row],[Date of Purchase]],10)), "MMMM"), TEXT(Table1[[#This Row],[Date of Purchase]], "MMMM"))</f>
        <v>October</v>
      </c>
      <c r="T8080" t="str">
        <f>IF(OR(
  AND(Table1[[#This Row],[Ticket Priority]]="Critical", Table1[[#This Row],[Ticket Status]]&lt;&gt;"Closed"),
  AND(Table1[[#This Row],[Ticket Priority]]="High", Table1[[#This Row],[Ticket Status]]="Open")
), "Yes", "No")</f>
        <v>No</v>
      </c>
      <c r="U8080" s="4" t="str">
        <f>IF(Table1[[#This Row],[Ticket Status]]="Closed","Yes","No")</f>
        <v>No</v>
      </c>
      <c r="V8080" s="4" t="str">
        <f>IF(Table1[[#This Row],[Ticket Status]]="Pending Customer Response","Yes","No")</f>
        <v>No</v>
      </c>
      <c r="W8080" s="5">
        <f ca="1">COUNTIFS(Table1[Agent_name],Table1[[#This Row],[Agent_name]],Table1[Month],Table1[[#This Row],[Month]])/160</f>
        <v>0.85624999999999996</v>
      </c>
    </row>
    <row r="8081" spans="1:23" x14ac:dyDescent="0.25">
      <c r="A8081">
        <v>8080</v>
      </c>
      <c r="B8081" t="s">
        <v>12825</v>
      </c>
      <c r="C8081" t="s">
        <v>26060</v>
      </c>
      <c r="D8081">
        <v>38</v>
      </c>
      <c r="E8081" t="s">
        <v>19</v>
      </c>
      <c r="F8081" t="s">
        <v>30</v>
      </c>
      <c r="G8081" s="1">
        <v>44083</v>
      </c>
      <c r="H8081" t="s">
        <v>45</v>
      </c>
      <c r="I8081" t="s">
        <v>141</v>
      </c>
      <c r="J8081" s="3" t="s">
        <v>26061</v>
      </c>
      <c r="K8081" t="s">
        <v>39</v>
      </c>
      <c r="L8081" t="s">
        <v>26062</v>
      </c>
      <c r="M8081" t="s">
        <v>41</v>
      </c>
      <c r="N8081" t="s">
        <v>33</v>
      </c>
      <c r="O8081" s="2">
        <v>45078.275347222225</v>
      </c>
      <c r="P8081" s="2">
        <v>45078.24895833333</v>
      </c>
      <c r="Q8081">
        <v>5</v>
      </c>
      <c r="R8081" t="str">
        <f t="shared" ca="1" si="126"/>
        <v>Arjun</v>
      </c>
      <c r="S8081" t="str">
        <f>IFERROR(TEXT(DATEVALUE(LEFT(Table1[[#This Row],[Date of Purchase]],10)), "MMMM"), TEXT(Table1[[#This Row],[Date of Purchase]], "MMMM"))</f>
        <v>September</v>
      </c>
      <c r="T8081" t="str">
        <f>IF(OR(
  AND(Table1[[#This Row],[Ticket Priority]]="Critical", Table1[[#This Row],[Ticket Status]]&lt;&gt;"Closed"),
  AND(Table1[[#This Row],[Ticket Priority]]="High", Table1[[#This Row],[Ticket Status]]="Open")
), "Yes", "No")</f>
        <v>No</v>
      </c>
      <c r="U8081" s="4" t="str">
        <f>IF(Table1[[#This Row],[Ticket Status]]="Closed","Yes","No")</f>
        <v>Yes</v>
      </c>
      <c r="V8081" s="4" t="str">
        <f>IF(Table1[[#This Row],[Ticket Status]]="Pending Customer Response","Yes","No")</f>
        <v>No</v>
      </c>
      <c r="W8081" s="5">
        <f ca="1">COUNTIFS(Table1[Agent_name],Table1[[#This Row],[Agent_name]],Table1[Month],Table1[[#This Row],[Month]])/160</f>
        <v>0.1875</v>
      </c>
    </row>
    <row r="8082" spans="1:23" x14ac:dyDescent="0.25">
      <c r="A8082">
        <v>8081</v>
      </c>
      <c r="B8082" t="s">
        <v>26063</v>
      </c>
      <c r="C8082" t="s">
        <v>26064</v>
      </c>
      <c r="D8082">
        <v>48</v>
      </c>
      <c r="E8082" t="s">
        <v>19</v>
      </c>
      <c r="F8082" t="s">
        <v>44</v>
      </c>
      <c r="G8082" s="1">
        <v>44080</v>
      </c>
      <c r="H8082" t="s">
        <v>66</v>
      </c>
      <c r="I8082" t="s">
        <v>77</v>
      </c>
      <c r="J8082" s="3" t="s">
        <v>26065</v>
      </c>
      <c r="K8082" t="s">
        <v>24</v>
      </c>
      <c r="M8082" t="s">
        <v>41</v>
      </c>
      <c r="N8082" t="s">
        <v>83</v>
      </c>
      <c r="O8082" s="2">
        <v>45078.537870370368</v>
      </c>
      <c r="R8082" t="str">
        <f t="shared" ca="1" si="126"/>
        <v>Divya</v>
      </c>
      <c r="S8082" t="str">
        <f>IFERROR(TEXT(DATEVALUE(LEFT(Table1[[#This Row],[Date of Purchase]],10)), "MMMM"), TEXT(Table1[[#This Row],[Date of Purchase]], "MMMM"))</f>
        <v>September</v>
      </c>
      <c r="T8082" t="str">
        <f>IF(OR(
  AND(Table1[[#This Row],[Ticket Priority]]="Critical", Table1[[#This Row],[Ticket Status]]&lt;&gt;"Closed"),
  AND(Table1[[#This Row],[Ticket Priority]]="High", Table1[[#This Row],[Ticket Status]]="Open")
), "Yes", "No")</f>
        <v>No</v>
      </c>
      <c r="U8082" s="4" t="str">
        <f>IF(Table1[[#This Row],[Ticket Status]]="Closed","Yes","No")</f>
        <v>No</v>
      </c>
      <c r="V8082" s="4" t="str">
        <f>IF(Table1[[#This Row],[Ticket Status]]="Pending Customer Response","Yes","No")</f>
        <v>Yes</v>
      </c>
      <c r="W8082" s="5">
        <f ca="1">COUNTIFS(Table1[Agent_name],Table1[[#This Row],[Agent_name]],Table1[Month],Table1[[#This Row],[Month]])/160</f>
        <v>0.21875</v>
      </c>
    </row>
    <row r="8083" spans="1:23" x14ac:dyDescent="0.25">
      <c r="A8083">
        <v>8082</v>
      </c>
      <c r="B8083" t="s">
        <v>26066</v>
      </c>
      <c r="C8083" t="s">
        <v>26067</v>
      </c>
      <c r="D8083">
        <v>55</v>
      </c>
      <c r="E8083" t="s">
        <v>19</v>
      </c>
      <c r="F8083" t="s">
        <v>92</v>
      </c>
      <c r="G8083" s="1">
        <v>44015</v>
      </c>
      <c r="H8083" t="s">
        <v>59</v>
      </c>
      <c r="I8083" t="s">
        <v>177</v>
      </c>
      <c r="J8083" s="3" t="s">
        <v>26068</v>
      </c>
      <c r="K8083" t="s">
        <v>62</v>
      </c>
      <c r="M8083" t="s">
        <v>89</v>
      </c>
      <c r="N8083" t="s">
        <v>33</v>
      </c>
      <c r="R8083" t="str">
        <f t="shared" ca="1" si="126"/>
        <v>Sara</v>
      </c>
      <c r="S8083" t="str">
        <f>IFERROR(TEXT(DATEVALUE(LEFT(Table1[[#This Row],[Date of Purchase]],10)), "MMMM"), TEXT(Table1[[#This Row],[Date of Purchase]], "MMMM"))</f>
        <v>July</v>
      </c>
      <c r="T8083" t="str">
        <f>IF(OR(
  AND(Table1[[#This Row],[Ticket Priority]]="Critical", Table1[[#This Row],[Ticket Status]]&lt;&gt;"Closed"),
  AND(Table1[[#This Row],[Ticket Priority]]="High", Table1[[#This Row],[Ticket Status]]="Open")
), "Yes", "No")</f>
        <v>Yes</v>
      </c>
      <c r="U8083" s="4" t="str">
        <f>IF(Table1[[#This Row],[Ticket Status]]="Closed","Yes","No")</f>
        <v>No</v>
      </c>
      <c r="V8083" s="4" t="str">
        <f>IF(Table1[[#This Row],[Ticket Status]]="Pending Customer Response","Yes","No")</f>
        <v>No</v>
      </c>
      <c r="W8083" s="5">
        <f ca="1">COUNTIFS(Table1[Agent_name],Table1[[#This Row],[Agent_name]],Table1[Month],Table1[[#This Row],[Month]])/160</f>
        <v>0.6875</v>
      </c>
    </row>
    <row r="8084" spans="1:23" x14ac:dyDescent="0.25">
      <c r="A8084">
        <v>8083</v>
      </c>
      <c r="B8084" t="s">
        <v>26069</v>
      </c>
      <c r="C8084" t="s">
        <v>26070</v>
      </c>
      <c r="D8084">
        <v>29</v>
      </c>
      <c r="E8084" t="s">
        <v>58</v>
      </c>
      <c r="F8084" t="s">
        <v>699</v>
      </c>
      <c r="G8084" s="1">
        <v>44328</v>
      </c>
      <c r="H8084" t="s">
        <v>67</v>
      </c>
      <c r="I8084" t="s">
        <v>93</v>
      </c>
      <c r="J8084" s="3" t="s">
        <v>26071</v>
      </c>
      <c r="K8084" t="s">
        <v>39</v>
      </c>
      <c r="L8084" t="s">
        <v>26072</v>
      </c>
      <c r="M8084" t="s">
        <v>25</v>
      </c>
      <c r="N8084" t="s">
        <v>83</v>
      </c>
      <c r="O8084" s="2">
        <v>45078.514282407406</v>
      </c>
      <c r="P8084" s="2">
        <v>45078.992754629631</v>
      </c>
      <c r="Q8084">
        <v>3</v>
      </c>
      <c r="R8084" t="str">
        <f t="shared" ca="1" si="126"/>
        <v>Neha</v>
      </c>
      <c r="S8084" t="str">
        <f>IFERROR(TEXT(DATEVALUE(LEFT(Table1[[#This Row],[Date of Purchase]],10)), "MMMM"), TEXT(Table1[[#This Row],[Date of Purchase]], "MMMM"))</f>
        <v>May</v>
      </c>
      <c r="T8084" t="str">
        <f>IF(OR(
  AND(Table1[[#This Row],[Ticket Priority]]="Critical", Table1[[#This Row],[Ticket Status]]&lt;&gt;"Closed"),
  AND(Table1[[#This Row],[Ticket Priority]]="High", Table1[[#This Row],[Ticket Status]]="Open")
), "Yes", "No")</f>
        <v>No</v>
      </c>
      <c r="U8084" s="4" t="str">
        <f>IF(Table1[[#This Row],[Ticket Status]]="Closed","Yes","No")</f>
        <v>Yes</v>
      </c>
      <c r="V8084" s="4" t="str">
        <f>IF(Table1[[#This Row],[Ticket Status]]="Pending Customer Response","Yes","No")</f>
        <v>No</v>
      </c>
      <c r="W8084" s="5">
        <f ca="1">COUNTIFS(Table1[Agent_name],Table1[[#This Row],[Agent_name]],Table1[Month],Table1[[#This Row],[Month]])/160</f>
        <v>0.20624999999999999</v>
      </c>
    </row>
    <row r="8085" spans="1:23" x14ac:dyDescent="0.25">
      <c r="A8085">
        <v>8084</v>
      </c>
      <c r="B8085" t="s">
        <v>26073</v>
      </c>
      <c r="C8085" t="s">
        <v>26074</v>
      </c>
      <c r="D8085">
        <v>48</v>
      </c>
      <c r="E8085" t="s">
        <v>29</v>
      </c>
      <c r="F8085" t="s">
        <v>202</v>
      </c>
      <c r="G8085" s="1">
        <v>44174</v>
      </c>
      <c r="H8085" t="s">
        <v>21</v>
      </c>
      <c r="I8085" t="s">
        <v>72</v>
      </c>
      <c r="J8085" s="3" t="s">
        <v>26075</v>
      </c>
      <c r="K8085" t="s">
        <v>39</v>
      </c>
      <c r="L8085" t="s">
        <v>26076</v>
      </c>
      <c r="M8085" t="s">
        <v>143</v>
      </c>
      <c r="N8085" t="s">
        <v>26</v>
      </c>
      <c r="O8085" s="2">
        <v>45078.608055555553</v>
      </c>
      <c r="P8085" s="2">
        <v>45078.263611111113</v>
      </c>
      <c r="Q8085">
        <v>4</v>
      </c>
      <c r="R8085" t="str">
        <f t="shared" ca="1" si="126"/>
        <v>Ravi</v>
      </c>
      <c r="S8085" t="str">
        <f>IFERROR(TEXT(DATEVALUE(LEFT(Table1[[#This Row],[Date of Purchase]],10)), "MMMM"), TEXT(Table1[[#This Row],[Date of Purchase]], "MMMM"))</f>
        <v>December</v>
      </c>
      <c r="T8085" t="str">
        <f>IF(OR(
  AND(Table1[[#This Row],[Ticket Priority]]="Critical", Table1[[#This Row],[Ticket Status]]&lt;&gt;"Closed"),
  AND(Table1[[#This Row],[Ticket Priority]]="High", Table1[[#This Row],[Ticket Status]]="Open")
), "Yes", "No")</f>
        <v>No</v>
      </c>
      <c r="U8085" s="4" t="str">
        <f>IF(Table1[[#This Row],[Ticket Status]]="Closed","Yes","No")</f>
        <v>Yes</v>
      </c>
      <c r="V8085" s="4" t="str">
        <f>IF(Table1[[#This Row],[Ticket Status]]="Pending Customer Response","Yes","No")</f>
        <v>No</v>
      </c>
      <c r="W8085" s="5">
        <f ca="1">COUNTIFS(Table1[Agent_name],Table1[[#This Row],[Agent_name]],Table1[Month],Table1[[#This Row],[Month]])/160</f>
        <v>0.66249999999999998</v>
      </c>
    </row>
    <row r="8086" spans="1:23" x14ac:dyDescent="0.25">
      <c r="A8086">
        <v>8085</v>
      </c>
      <c r="B8086" t="s">
        <v>26077</v>
      </c>
      <c r="C8086" t="s">
        <v>26078</v>
      </c>
      <c r="D8086">
        <v>63</v>
      </c>
      <c r="E8086" t="s">
        <v>29</v>
      </c>
      <c r="F8086" t="s">
        <v>219</v>
      </c>
      <c r="G8086" s="1">
        <v>44534</v>
      </c>
      <c r="H8086" t="s">
        <v>21</v>
      </c>
      <c r="I8086" t="s">
        <v>150</v>
      </c>
      <c r="J8086" s="3" t="s">
        <v>26079</v>
      </c>
      <c r="K8086" t="s">
        <v>39</v>
      </c>
      <c r="L8086" t="s">
        <v>26080</v>
      </c>
      <c r="M8086" t="s">
        <v>143</v>
      </c>
      <c r="N8086" t="s">
        <v>26</v>
      </c>
      <c r="O8086" s="2">
        <v>45078.260162037041</v>
      </c>
      <c r="P8086" s="2">
        <v>45078.862245370372</v>
      </c>
      <c r="Q8086">
        <v>1</v>
      </c>
      <c r="R8086" t="str">
        <f t="shared" ca="1" si="126"/>
        <v>Mohit</v>
      </c>
      <c r="S8086" t="str">
        <f>IFERROR(TEXT(DATEVALUE(LEFT(Table1[[#This Row],[Date of Purchase]],10)), "MMMM"), TEXT(Table1[[#This Row],[Date of Purchase]], "MMMM"))</f>
        <v>December</v>
      </c>
      <c r="T8086" t="str">
        <f>IF(OR(
  AND(Table1[[#This Row],[Ticket Priority]]="Critical", Table1[[#This Row],[Ticket Status]]&lt;&gt;"Closed"),
  AND(Table1[[#This Row],[Ticket Priority]]="High", Table1[[#This Row],[Ticket Status]]="Open")
), "Yes", "No")</f>
        <v>No</v>
      </c>
      <c r="U8086" s="4" t="str">
        <f>IF(Table1[[#This Row],[Ticket Status]]="Closed","Yes","No")</f>
        <v>Yes</v>
      </c>
      <c r="V8086" s="4" t="str">
        <f>IF(Table1[[#This Row],[Ticket Status]]="Pending Customer Response","Yes","No")</f>
        <v>No</v>
      </c>
      <c r="W8086" s="5">
        <f ca="1">COUNTIFS(Table1[Agent_name],Table1[[#This Row],[Agent_name]],Table1[Month],Table1[[#This Row],[Month]])/160</f>
        <v>0.44374999999999998</v>
      </c>
    </row>
    <row r="8087" spans="1:23" x14ac:dyDescent="0.25">
      <c r="A8087">
        <v>8086</v>
      </c>
      <c r="B8087" t="s">
        <v>26081</v>
      </c>
      <c r="C8087" t="s">
        <v>26082</v>
      </c>
      <c r="D8087">
        <v>68</v>
      </c>
      <c r="E8087" t="s">
        <v>29</v>
      </c>
      <c r="F8087" t="s">
        <v>65</v>
      </c>
      <c r="G8087" s="1">
        <v>44123</v>
      </c>
      <c r="H8087" t="s">
        <v>45</v>
      </c>
      <c r="I8087" t="s">
        <v>99</v>
      </c>
      <c r="J8087" s="3" t="s">
        <v>26083</v>
      </c>
      <c r="K8087" t="s">
        <v>39</v>
      </c>
      <c r="L8087" t="s">
        <v>26084</v>
      </c>
      <c r="M8087" t="s">
        <v>143</v>
      </c>
      <c r="N8087" t="s">
        <v>55</v>
      </c>
      <c r="O8087" s="2">
        <v>45078.139351851853</v>
      </c>
      <c r="P8087" s="2">
        <v>45078.312268518515</v>
      </c>
      <c r="Q8087">
        <v>1</v>
      </c>
      <c r="R8087" t="str">
        <f t="shared" ca="1" si="126"/>
        <v>Aisha</v>
      </c>
      <c r="S8087" t="str">
        <f>IFERROR(TEXT(DATEVALUE(LEFT(Table1[[#This Row],[Date of Purchase]],10)), "MMMM"), TEXT(Table1[[#This Row],[Date of Purchase]], "MMMM"))</f>
        <v>October</v>
      </c>
      <c r="T8087" t="str">
        <f>IF(OR(
  AND(Table1[[#This Row],[Ticket Priority]]="Critical", Table1[[#This Row],[Ticket Status]]&lt;&gt;"Closed"),
  AND(Table1[[#This Row],[Ticket Priority]]="High", Table1[[#This Row],[Ticket Status]]="Open")
), "Yes", "No")</f>
        <v>No</v>
      </c>
      <c r="U8087" s="4" t="str">
        <f>IF(Table1[[#This Row],[Ticket Status]]="Closed","Yes","No")</f>
        <v>Yes</v>
      </c>
      <c r="V8087" s="4" t="str">
        <f>IF(Table1[[#This Row],[Ticket Status]]="Pending Customer Response","Yes","No")</f>
        <v>No</v>
      </c>
      <c r="W8087" s="5">
        <f ca="1">COUNTIFS(Table1[Agent_name],Table1[[#This Row],[Agent_name]],Table1[Month],Table1[[#This Row],[Month]])/160</f>
        <v>0.85624999999999996</v>
      </c>
    </row>
    <row r="8088" spans="1:23" x14ac:dyDescent="0.25">
      <c r="A8088">
        <v>8087</v>
      </c>
      <c r="B8088" t="s">
        <v>26085</v>
      </c>
      <c r="C8088" t="s">
        <v>26086</v>
      </c>
      <c r="D8088">
        <v>67</v>
      </c>
      <c r="E8088" t="s">
        <v>29</v>
      </c>
      <c r="F8088" t="s">
        <v>421</v>
      </c>
      <c r="G8088" s="1">
        <v>44503</v>
      </c>
      <c r="H8088" t="s">
        <v>66</v>
      </c>
      <c r="I8088" t="s">
        <v>67</v>
      </c>
      <c r="J8088" s="3" t="s">
        <v>26087</v>
      </c>
      <c r="K8088" t="s">
        <v>62</v>
      </c>
      <c r="M8088" t="s">
        <v>89</v>
      </c>
      <c r="N8088" t="s">
        <v>83</v>
      </c>
      <c r="R8088" t="str">
        <f t="shared" ca="1" si="126"/>
        <v>Divya</v>
      </c>
      <c r="S8088" t="str">
        <f>IFERROR(TEXT(DATEVALUE(LEFT(Table1[[#This Row],[Date of Purchase]],10)), "MMMM"), TEXT(Table1[[#This Row],[Date of Purchase]], "MMMM"))</f>
        <v>November</v>
      </c>
      <c r="T8088" t="str">
        <f>IF(OR(
  AND(Table1[[#This Row],[Ticket Priority]]="Critical", Table1[[#This Row],[Ticket Status]]&lt;&gt;"Closed"),
  AND(Table1[[#This Row],[Ticket Priority]]="High", Table1[[#This Row],[Ticket Status]]="Open")
), "Yes", "No")</f>
        <v>Yes</v>
      </c>
      <c r="U8088" s="4" t="str">
        <f>IF(Table1[[#This Row],[Ticket Status]]="Closed","Yes","No")</f>
        <v>No</v>
      </c>
      <c r="V8088" s="4" t="str">
        <f>IF(Table1[[#This Row],[Ticket Status]]="Pending Customer Response","Yes","No")</f>
        <v>No</v>
      </c>
      <c r="W8088" s="5">
        <f ca="1">COUNTIFS(Table1[Agent_name],Table1[[#This Row],[Agent_name]],Table1[Month],Table1[[#This Row],[Month]])/160</f>
        <v>0.24374999999999999</v>
      </c>
    </row>
    <row r="8089" spans="1:23" x14ac:dyDescent="0.25">
      <c r="A8089">
        <v>8088</v>
      </c>
      <c r="B8089" t="s">
        <v>26088</v>
      </c>
      <c r="C8089" t="s">
        <v>26089</v>
      </c>
      <c r="D8089">
        <v>48</v>
      </c>
      <c r="E8089" t="s">
        <v>19</v>
      </c>
      <c r="F8089" t="s">
        <v>30</v>
      </c>
      <c r="G8089" s="1">
        <v>44333</v>
      </c>
      <c r="H8089" t="s">
        <v>59</v>
      </c>
      <c r="I8089" t="s">
        <v>67</v>
      </c>
      <c r="J8089" s="3" t="s">
        <v>26090</v>
      </c>
      <c r="K8089" t="s">
        <v>39</v>
      </c>
      <c r="L8089" t="s">
        <v>26091</v>
      </c>
      <c r="M8089" t="s">
        <v>41</v>
      </c>
      <c r="N8089" t="s">
        <v>83</v>
      </c>
      <c r="O8089" s="2">
        <v>45078.290775462963</v>
      </c>
      <c r="P8089" s="2">
        <v>45078.690775462965</v>
      </c>
      <c r="Q8089">
        <v>4</v>
      </c>
      <c r="R8089" t="str">
        <f t="shared" ca="1" si="126"/>
        <v>Ravi</v>
      </c>
      <c r="S8089" t="str">
        <f>IFERROR(TEXT(DATEVALUE(LEFT(Table1[[#This Row],[Date of Purchase]],10)), "MMMM"), TEXT(Table1[[#This Row],[Date of Purchase]], "MMMM"))</f>
        <v>May</v>
      </c>
      <c r="T8089" t="str">
        <f>IF(OR(
  AND(Table1[[#This Row],[Ticket Priority]]="Critical", Table1[[#This Row],[Ticket Status]]&lt;&gt;"Closed"),
  AND(Table1[[#This Row],[Ticket Priority]]="High", Table1[[#This Row],[Ticket Status]]="Open")
), "Yes", "No")</f>
        <v>No</v>
      </c>
      <c r="U8089" s="4" t="str">
        <f>IF(Table1[[#This Row],[Ticket Status]]="Closed","Yes","No")</f>
        <v>Yes</v>
      </c>
      <c r="V8089" s="4" t="str">
        <f>IF(Table1[[#This Row],[Ticket Status]]="Pending Customer Response","Yes","No")</f>
        <v>No</v>
      </c>
      <c r="W8089" s="5">
        <f ca="1">COUNTIFS(Table1[Agent_name],Table1[[#This Row],[Agent_name]],Table1[Month],Table1[[#This Row],[Month]])/160</f>
        <v>0.67500000000000004</v>
      </c>
    </row>
    <row r="8090" spans="1:23" x14ac:dyDescent="0.25">
      <c r="A8090">
        <v>8089</v>
      </c>
      <c r="B8090" t="s">
        <v>26092</v>
      </c>
      <c r="C8090" t="s">
        <v>26093</v>
      </c>
      <c r="D8090">
        <v>55</v>
      </c>
      <c r="E8090" t="s">
        <v>58</v>
      </c>
      <c r="F8090" t="s">
        <v>44</v>
      </c>
      <c r="G8090" s="1">
        <v>44494</v>
      </c>
      <c r="H8090" t="s">
        <v>45</v>
      </c>
      <c r="I8090" t="s">
        <v>22</v>
      </c>
      <c r="J8090" s="3" t="s">
        <v>26094</v>
      </c>
      <c r="K8090" t="s">
        <v>24</v>
      </c>
      <c r="M8090" t="s">
        <v>41</v>
      </c>
      <c r="N8090" t="s">
        <v>33</v>
      </c>
      <c r="O8090" s="2">
        <v>45078.215798611112</v>
      </c>
      <c r="R8090" t="str">
        <f t="shared" ca="1" si="126"/>
        <v>Priya</v>
      </c>
      <c r="S8090" t="str">
        <f>IFERROR(TEXT(DATEVALUE(LEFT(Table1[[#This Row],[Date of Purchase]],10)), "MMMM"), TEXT(Table1[[#This Row],[Date of Purchase]], "MMMM"))</f>
        <v>October</v>
      </c>
      <c r="T8090" t="str">
        <f>IF(OR(
  AND(Table1[[#This Row],[Ticket Priority]]="Critical", Table1[[#This Row],[Ticket Status]]&lt;&gt;"Closed"),
  AND(Table1[[#This Row],[Ticket Priority]]="High", Table1[[#This Row],[Ticket Status]]="Open")
), "Yes", "No")</f>
        <v>No</v>
      </c>
      <c r="U8090" s="4" t="str">
        <f>IF(Table1[[#This Row],[Ticket Status]]="Closed","Yes","No")</f>
        <v>No</v>
      </c>
      <c r="V8090" s="4" t="str">
        <f>IF(Table1[[#This Row],[Ticket Status]]="Pending Customer Response","Yes","No")</f>
        <v>Yes</v>
      </c>
      <c r="W8090" s="5">
        <f ca="1">COUNTIFS(Table1[Agent_name],Table1[[#This Row],[Agent_name]],Table1[Month],Table1[[#This Row],[Month]])/160</f>
        <v>0.58125000000000004</v>
      </c>
    </row>
    <row r="8091" spans="1:23" x14ac:dyDescent="0.25">
      <c r="A8091">
        <v>8090</v>
      </c>
      <c r="B8091" t="s">
        <v>26095</v>
      </c>
      <c r="C8091" t="s">
        <v>26096</v>
      </c>
      <c r="D8091">
        <v>55</v>
      </c>
      <c r="E8091" t="s">
        <v>58</v>
      </c>
      <c r="F8091" t="s">
        <v>456</v>
      </c>
      <c r="G8091" s="1">
        <v>44142</v>
      </c>
      <c r="H8091" t="s">
        <v>67</v>
      </c>
      <c r="I8091" t="s">
        <v>99</v>
      </c>
      <c r="J8091" s="3" t="s">
        <v>26097</v>
      </c>
      <c r="K8091" t="s">
        <v>24</v>
      </c>
      <c r="M8091" t="s">
        <v>41</v>
      </c>
      <c r="N8091" t="s">
        <v>33</v>
      </c>
      <c r="O8091" s="2">
        <v>45078.636631944442</v>
      </c>
      <c r="R8091" t="str">
        <f t="shared" ca="1" si="126"/>
        <v>Aisha</v>
      </c>
      <c r="S8091" t="str">
        <f>IFERROR(TEXT(DATEVALUE(LEFT(Table1[[#This Row],[Date of Purchase]],10)), "MMMM"), TEXT(Table1[[#This Row],[Date of Purchase]], "MMMM"))</f>
        <v>November</v>
      </c>
      <c r="T8091" t="str">
        <f>IF(OR(
  AND(Table1[[#This Row],[Ticket Priority]]="Critical", Table1[[#This Row],[Ticket Status]]&lt;&gt;"Closed"),
  AND(Table1[[#This Row],[Ticket Priority]]="High", Table1[[#This Row],[Ticket Status]]="Open")
), "Yes", "No")</f>
        <v>No</v>
      </c>
      <c r="U8091" s="4" t="str">
        <f>IF(Table1[[#This Row],[Ticket Status]]="Closed","Yes","No")</f>
        <v>No</v>
      </c>
      <c r="V8091" s="4" t="str">
        <f>IF(Table1[[#This Row],[Ticket Status]]="Pending Customer Response","Yes","No")</f>
        <v>Yes</v>
      </c>
      <c r="W8091" s="5">
        <f ca="1">COUNTIFS(Table1[Agent_name],Table1[[#This Row],[Agent_name]],Table1[Month],Table1[[#This Row],[Month]])/160</f>
        <v>0.85624999999999996</v>
      </c>
    </row>
    <row r="8092" spans="1:23" x14ac:dyDescent="0.25">
      <c r="A8092">
        <v>8091</v>
      </c>
      <c r="B8092" t="s">
        <v>17914</v>
      </c>
      <c r="C8092" t="s">
        <v>26098</v>
      </c>
      <c r="D8092">
        <v>57</v>
      </c>
      <c r="E8092" t="s">
        <v>29</v>
      </c>
      <c r="F8092" t="s">
        <v>117</v>
      </c>
      <c r="G8092" s="1">
        <v>44002</v>
      </c>
      <c r="H8092" t="s">
        <v>21</v>
      </c>
      <c r="I8092" t="s">
        <v>141</v>
      </c>
      <c r="J8092" s="3" t="s">
        <v>26099</v>
      </c>
      <c r="K8092" t="s">
        <v>39</v>
      </c>
      <c r="L8092" t="s">
        <v>26100</v>
      </c>
      <c r="M8092" t="s">
        <v>89</v>
      </c>
      <c r="N8092" t="s">
        <v>26</v>
      </c>
      <c r="O8092" s="2">
        <v>45078.666516203702</v>
      </c>
      <c r="P8092" s="2">
        <v>45078.60193287037</v>
      </c>
      <c r="Q8092">
        <v>1</v>
      </c>
      <c r="R8092" t="str">
        <f t="shared" ca="1" si="126"/>
        <v>Priya</v>
      </c>
      <c r="S8092" t="str">
        <f>IFERROR(TEXT(DATEVALUE(LEFT(Table1[[#This Row],[Date of Purchase]],10)), "MMMM"), TEXT(Table1[[#This Row],[Date of Purchase]], "MMMM"))</f>
        <v>June</v>
      </c>
      <c r="T8092" t="str">
        <f>IF(OR(
  AND(Table1[[#This Row],[Ticket Priority]]="Critical", Table1[[#This Row],[Ticket Status]]&lt;&gt;"Closed"),
  AND(Table1[[#This Row],[Ticket Priority]]="High", Table1[[#This Row],[Ticket Status]]="Open")
), "Yes", "No")</f>
        <v>No</v>
      </c>
      <c r="U8092" s="4" t="str">
        <f>IF(Table1[[#This Row],[Ticket Status]]="Closed","Yes","No")</f>
        <v>Yes</v>
      </c>
      <c r="V8092" s="4" t="str">
        <f>IF(Table1[[#This Row],[Ticket Status]]="Pending Customer Response","Yes","No")</f>
        <v>No</v>
      </c>
      <c r="W8092" s="5">
        <f ca="1">COUNTIFS(Table1[Agent_name],Table1[[#This Row],[Agent_name]],Table1[Month],Table1[[#This Row],[Month]])/160</f>
        <v>0.35625000000000001</v>
      </c>
    </row>
    <row r="8093" spans="1:23" x14ac:dyDescent="0.25">
      <c r="A8093">
        <v>8092</v>
      </c>
      <c r="B8093" t="s">
        <v>26101</v>
      </c>
      <c r="C8093" t="s">
        <v>26102</v>
      </c>
      <c r="D8093">
        <v>67</v>
      </c>
      <c r="E8093" t="s">
        <v>29</v>
      </c>
      <c r="F8093" t="s">
        <v>397</v>
      </c>
      <c r="G8093" s="1">
        <v>44457</v>
      </c>
      <c r="H8093" t="s">
        <v>67</v>
      </c>
      <c r="I8093" t="s">
        <v>93</v>
      </c>
      <c r="J8093" s="3" t="s">
        <v>26103</v>
      </c>
      <c r="K8093" t="s">
        <v>24</v>
      </c>
      <c r="M8093" t="s">
        <v>25</v>
      </c>
      <c r="N8093" t="s">
        <v>26</v>
      </c>
      <c r="O8093" s="2">
        <v>45079.019305555557</v>
      </c>
      <c r="R8093" t="str">
        <f t="shared" ca="1" si="126"/>
        <v>Priya</v>
      </c>
      <c r="S8093" t="str">
        <f>IFERROR(TEXT(DATEVALUE(LEFT(Table1[[#This Row],[Date of Purchase]],10)), "MMMM"), TEXT(Table1[[#This Row],[Date of Purchase]], "MMMM"))</f>
        <v>September</v>
      </c>
      <c r="T8093" t="str">
        <f>IF(OR(
  AND(Table1[[#This Row],[Ticket Priority]]="Critical", Table1[[#This Row],[Ticket Status]]&lt;&gt;"Closed"),
  AND(Table1[[#This Row],[Ticket Priority]]="High", Table1[[#This Row],[Ticket Status]]="Open")
), "Yes", "No")</f>
        <v>Yes</v>
      </c>
      <c r="U8093" s="4" t="str">
        <f>IF(Table1[[#This Row],[Ticket Status]]="Closed","Yes","No")</f>
        <v>No</v>
      </c>
      <c r="V8093" s="4" t="str">
        <f>IF(Table1[[#This Row],[Ticket Status]]="Pending Customer Response","Yes","No")</f>
        <v>Yes</v>
      </c>
      <c r="W8093" s="5">
        <f ca="1">COUNTIFS(Table1[Agent_name],Table1[[#This Row],[Agent_name]],Table1[Month],Table1[[#This Row],[Month]])/160</f>
        <v>0.53125</v>
      </c>
    </row>
    <row r="8094" spans="1:23" x14ac:dyDescent="0.25">
      <c r="A8094">
        <v>8093</v>
      </c>
      <c r="B8094" t="s">
        <v>26104</v>
      </c>
      <c r="C8094" t="s">
        <v>26105</v>
      </c>
      <c r="D8094">
        <v>26</v>
      </c>
      <c r="E8094" t="s">
        <v>19</v>
      </c>
      <c r="F8094" t="s">
        <v>211</v>
      </c>
      <c r="G8094" s="1">
        <v>44255</v>
      </c>
      <c r="H8094" t="s">
        <v>21</v>
      </c>
      <c r="I8094" t="s">
        <v>150</v>
      </c>
      <c r="J8094" s="3" t="s">
        <v>26106</v>
      </c>
      <c r="K8094" t="s">
        <v>24</v>
      </c>
      <c r="M8094" t="s">
        <v>41</v>
      </c>
      <c r="N8094" t="s">
        <v>26</v>
      </c>
      <c r="O8094" s="2">
        <v>45078.631828703707</v>
      </c>
      <c r="R8094" t="str">
        <f t="shared" ca="1" si="126"/>
        <v>Ravi</v>
      </c>
      <c r="S8094" t="str">
        <f>IFERROR(TEXT(DATEVALUE(LEFT(Table1[[#This Row],[Date of Purchase]],10)), "MMMM"), TEXT(Table1[[#This Row],[Date of Purchase]], "MMMM"))</f>
        <v>February</v>
      </c>
      <c r="T8094" t="str">
        <f>IF(OR(
  AND(Table1[[#This Row],[Ticket Priority]]="Critical", Table1[[#This Row],[Ticket Status]]&lt;&gt;"Closed"),
  AND(Table1[[#This Row],[Ticket Priority]]="High", Table1[[#This Row],[Ticket Status]]="Open")
), "Yes", "No")</f>
        <v>No</v>
      </c>
      <c r="U8094" s="4" t="str">
        <f>IF(Table1[[#This Row],[Ticket Status]]="Closed","Yes","No")</f>
        <v>No</v>
      </c>
      <c r="V8094" s="4" t="str">
        <f>IF(Table1[[#This Row],[Ticket Status]]="Pending Customer Response","Yes","No")</f>
        <v>Yes</v>
      </c>
      <c r="W8094" s="5">
        <f ca="1">COUNTIFS(Table1[Agent_name],Table1[[#This Row],[Agent_name]],Table1[Month],Table1[[#This Row],[Month]])/160</f>
        <v>0.61250000000000004</v>
      </c>
    </row>
    <row r="8095" spans="1:23" x14ac:dyDescent="0.25">
      <c r="A8095">
        <v>8094</v>
      </c>
      <c r="B8095" t="s">
        <v>26107</v>
      </c>
      <c r="C8095" t="s">
        <v>21557</v>
      </c>
      <c r="D8095">
        <v>25</v>
      </c>
      <c r="E8095" t="s">
        <v>58</v>
      </c>
      <c r="F8095" t="s">
        <v>65</v>
      </c>
      <c r="G8095" s="1">
        <v>44018</v>
      </c>
      <c r="H8095" t="s">
        <v>59</v>
      </c>
      <c r="I8095" t="s">
        <v>77</v>
      </c>
      <c r="J8095" s="3" t="s">
        <v>26108</v>
      </c>
      <c r="K8095" t="s">
        <v>62</v>
      </c>
      <c r="M8095" t="s">
        <v>143</v>
      </c>
      <c r="N8095" t="s">
        <v>33</v>
      </c>
      <c r="R8095" t="str">
        <f t="shared" ca="1" si="126"/>
        <v>Karan</v>
      </c>
      <c r="S8095" t="str">
        <f>IFERROR(TEXT(DATEVALUE(LEFT(Table1[[#This Row],[Date of Purchase]],10)), "MMMM"), TEXT(Table1[[#This Row],[Date of Purchase]], "MMMM"))</f>
        <v>July</v>
      </c>
      <c r="T8095" t="str">
        <f>IF(OR(
  AND(Table1[[#This Row],[Ticket Priority]]="Critical", Table1[[#This Row],[Ticket Status]]&lt;&gt;"Closed"),
  AND(Table1[[#This Row],[Ticket Priority]]="High", Table1[[#This Row],[Ticket Status]]="Open")
), "Yes", "No")</f>
        <v>No</v>
      </c>
      <c r="U8095" s="4" t="str">
        <f>IF(Table1[[#This Row],[Ticket Status]]="Closed","Yes","No")</f>
        <v>No</v>
      </c>
      <c r="V8095" s="4" t="str">
        <f>IF(Table1[[#This Row],[Ticket Status]]="Pending Customer Response","Yes","No")</f>
        <v>No</v>
      </c>
      <c r="W8095" s="5">
        <f ca="1">COUNTIFS(Table1[Agent_name],Table1[[#This Row],[Agent_name]],Table1[Month],Table1[[#This Row],[Month]])/160</f>
        <v>0.21249999999999999</v>
      </c>
    </row>
    <row r="8096" spans="1:23" x14ac:dyDescent="0.25">
      <c r="A8096">
        <v>8095</v>
      </c>
      <c r="B8096" t="s">
        <v>26109</v>
      </c>
      <c r="C8096" t="s">
        <v>26110</v>
      </c>
      <c r="D8096">
        <v>53</v>
      </c>
      <c r="E8096" t="s">
        <v>19</v>
      </c>
      <c r="F8096" t="s">
        <v>117</v>
      </c>
      <c r="G8096" s="1">
        <v>44122</v>
      </c>
      <c r="H8096" t="s">
        <v>21</v>
      </c>
      <c r="I8096" t="s">
        <v>22</v>
      </c>
      <c r="J8096" s="3" t="s">
        <v>26111</v>
      </c>
      <c r="K8096" t="s">
        <v>24</v>
      </c>
      <c r="M8096" t="s">
        <v>89</v>
      </c>
      <c r="N8096" t="s">
        <v>55</v>
      </c>
      <c r="O8096" s="2">
        <v>45078.642974537041</v>
      </c>
      <c r="R8096" t="str">
        <f t="shared" ca="1" si="126"/>
        <v>Aisha</v>
      </c>
      <c r="S8096" t="str">
        <f>IFERROR(TEXT(DATEVALUE(LEFT(Table1[[#This Row],[Date of Purchase]],10)), "MMMM"), TEXT(Table1[[#This Row],[Date of Purchase]], "MMMM"))</f>
        <v>October</v>
      </c>
      <c r="T8096" t="str">
        <f>IF(OR(
  AND(Table1[[#This Row],[Ticket Priority]]="Critical", Table1[[#This Row],[Ticket Status]]&lt;&gt;"Closed"),
  AND(Table1[[#This Row],[Ticket Priority]]="High", Table1[[#This Row],[Ticket Status]]="Open")
), "Yes", "No")</f>
        <v>No</v>
      </c>
      <c r="U8096" s="4" t="str">
        <f>IF(Table1[[#This Row],[Ticket Status]]="Closed","Yes","No")</f>
        <v>No</v>
      </c>
      <c r="V8096" s="4" t="str">
        <f>IF(Table1[[#This Row],[Ticket Status]]="Pending Customer Response","Yes","No")</f>
        <v>Yes</v>
      </c>
      <c r="W8096" s="5">
        <f ca="1">COUNTIFS(Table1[Agent_name],Table1[[#This Row],[Agent_name]],Table1[Month],Table1[[#This Row],[Month]])/160</f>
        <v>0.85624999999999996</v>
      </c>
    </row>
    <row r="8097" spans="1:23" x14ac:dyDescent="0.25">
      <c r="A8097">
        <v>8096</v>
      </c>
      <c r="B8097" t="s">
        <v>26112</v>
      </c>
      <c r="C8097" t="s">
        <v>26113</v>
      </c>
      <c r="D8097">
        <v>60</v>
      </c>
      <c r="E8097" t="s">
        <v>58</v>
      </c>
      <c r="F8097" t="s">
        <v>81</v>
      </c>
      <c r="G8097" s="1">
        <v>43952</v>
      </c>
      <c r="H8097" t="s">
        <v>45</v>
      </c>
      <c r="I8097" t="s">
        <v>141</v>
      </c>
      <c r="J8097" s="3" t="s">
        <v>26114</v>
      </c>
      <c r="K8097" t="s">
        <v>24</v>
      </c>
      <c r="M8097" t="s">
        <v>143</v>
      </c>
      <c r="N8097" t="s">
        <v>83</v>
      </c>
      <c r="O8097" s="2">
        <v>45078.407581018517</v>
      </c>
      <c r="R8097" t="str">
        <f t="shared" ca="1" si="126"/>
        <v>Aisha</v>
      </c>
      <c r="S8097" t="str">
        <f>IFERROR(TEXT(DATEVALUE(LEFT(Table1[[#This Row],[Date of Purchase]],10)), "MMMM"), TEXT(Table1[[#This Row],[Date of Purchase]], "MMMM"))</f>
        <v>May</v>
      </c>
      <c r="T8097" t="str">
        <f>IF(OR(
  AND(Table1[[#This Row],[Ticket Priority]]="Critical", Table1[[#This Row],[Ticket Status]]&lt;&gt;"Closed"),
  AND(Table1[[#This Row],[Ticket Priority]]="High", Table1[[#This Row],[Ticket Status]]="Open")
), "Yes", "No")</f>
        <v>No</v>
      </c>
      <c r="U8097" s="4" t="str">
        <f>IF(Table1[[#This Row],[Ticket Status]]="Closed","Yes","No")</f>
        <v>No</v>
      </c>
      <c r="V8097" s="4" t="str">
        <f>IF(Table1[[#This Row],[Ticket Status]]="Pending Customer Response","Yes","No")</f>
        <v>Yes</v>
      </c>
      <c r="W8097" s="5">
        <f ca="1">COUNTIFS(Table1[Agent_name],Table1[[#This Row],[Agent_name]],Table1[Month],Table1[[#This Row],[Month]])/160</f>
        <v>0.93125000000000002</v>
      </c>
    </row>
    <row r="8098" spans="1:23" x14ac:dyDescent="0.25">
      <c r="A8098">
        <v>8097</v>
      </c>
      <c r="B8098" t="s">
        <v>26115</v>
      </c>
      <c r="C8098" t="s">
        <v>26116</v>
      </c>
      <c r="D8098">
        <v>70</v>
      </c>
      <c r="E8098" t="s">
        <v>58</v>
      </c>
      <c r="F8098" t="s">
        <v>103</v>
      </c>
      <c r="G8098" s="1">
        <v>43995</v>
      </c>
      <c r="H8098" t="s">
        <v>21</v>
      </c>
      <c r="I8098" t="s">
        <v>93</v>
      </c>
      <c r="J8098" s="3" t="s">
        <v>26117</v>
      </c>
      <c r="K8098" t="s">
        <v>39</v>
      </c>
      <c r="L8098" t="s">
        <v>26118</v>
      </c>
      <c r="M8098" t="s">
        <v>89</v>
      </c>
      <c r="N8098" t="s">
        <v>55</v>
      </c>
      <c r="O8098" s="2">
        <v>45078.943020833336</v>
      </c>
      <c r="P8098" s="2">
        <v>45079.013159722221</v>
      </c>
      <c r="Q8098">
        <v>2</v>
      </c>
      <c r="R8098" t="str">
        <f t="shared" ca="1" si="126"/>
        <v>Sara</v>
      </c>
      <c r="S8098" t="str">
        <f>IFERROR(TEXT(DATEVALUE(LEFT(Table1[[#This Row],[Date of Purchase]],10)), "MMMM"), TEXT(Table1[[#This Row],[Date of Purchase]], "MMMM"))</f>
        <v>June</v>
      </c>
      <c r="T8098" t="str">
        <f>IF(OR(
  AND(Table1[[#This Row],[Ticket Priority]]="Critical", Table1[[#This Row],[Ticket Status]]&lt;&gt;"Closed"),
  AND(Table1[[#This Row],[Ticket Priority]]="High", Table1[[#This Row],[Ticket Status]]="Open")
), "Yes", "No")</f>
        <v>No</v>
      </c>
      <c r="U8098" s="4" t="str">
        <f>IF(Table1[[#This Row],[Ticket Status]]="Closed","Yes","No")</f>
        <v>Yes</v>
      </c>
      <c r="V8098" s="4" t="str">
        <f>IF(Table1[[#This Row],[Ticket Status]]="Pending Customer Response","Yes","No")</f>
        <v>No</v>
      </c>
      <c r="W8098" s="5">
        <f ca="1">COUNTIFS(Table1[Agent_name],Table1[[#This Row],[Agent_name]],Table1[Month],Table1[[#This Row],[Month]])/160</f>
        <v>0.65</v>
      </c>
    </row>
    <row r="8099" spans="1:23" x14ac:dyDescent="0.25">
      <c r="A8099">
        <v>8098</v>
      </c>
      <c r="B8099" t="s">
        <v>26119</v>
      </c>
      <c r="C8099" t="s">
        <v>26120</v>
      </c>
      <c r="D8099">
        <v>67</v>
      </c>
      <c r="E8099" t="s">
        <v>29</v>
      </c>
      <c r="F8099" t="s">
        <v>129</v>
      </c>
      <c r="G8099" s="1">
        <v>44167</v>
      </c>
      <c r="H8099" t="s">
        <v>21</v>
      </c>
      <c r="I8099" t="s">
        <v>22</v>
      </c>
      <c r="J8099" s="3" t="s">
        <v>26121</v>
      </c>
      <c r="K8099" t="s">
        <v>39</v>
      </c>
      <c r="L8099" t="s">
        <v>26122</v>
      </c>
      <c r="M8099" t="s">
        <v>89</v>
      </c>
      <c r="N8099" t="s">
        <v>55</v>
      </c>
      <c r="O8099" s="2">
        <v>45078.659016203703</v>
      </c>
      <c r="P8099" s="2">
        <v>45078.081932870373</v>
      </c>
      <c r="Q8099">
        <v>5</v>
      </c>
      <c r="R8099" t="str">
        <f t="shared" ca="1" si="126"/>
        <v>Sara</v>
      </c>
      <c r="S8099" t="str">
        <f>IFERROR(TEXT(DATEVALUE(LEFT(Table1[[#This Row],[Date of Purchase]],10)), "MMMM"), TEXT(Table1[[#This Row],[Date of Purchase]], "MMMM"))</f>
        <v>December</v>
      </c>
      <c r="T8099" t="str">
        <f>IF(OR(
  AND(Table1[[#This Row],[Ticket Priority]]="Critical", Table1[[#This Row],[Ticket Status]]&lt;&gt;"Closed"),
  AND(Table1[[#This Row],[Ticket Priority]]="High", Table1[[#This Row],[Ticket Status]]="Open")
), "Yes", "No")</f>
        <v>No</v>
      </c>
      <c r="U8099" s="4" t="str">
        <f>IF(Table1[[#This Row],[Ticket Status]]="Closed","Yes","No")</f>
        <v>Yes</v>
      </c>
      <c r="V8099" s="4" t="str">
        <f>IF(Table1[[#This Row],[Ticket Status]]="Pending Customer Response","Yes","No")</f>
        <v>No</v>
      </c>
      <c r="W8099" s="5">
        <f ca="1">COUNTIFS(Table1[Agent_name],Table1[[#This Row],[Agent_name]],Table1[Month],Table1[[#This Row],[Month]])/160</f>
        <v>0.55625000000000002</v>
      </c>
    </row>
    <row r="8100" spans="1:23" x14ac:dyDescent="0.25">
      <c r="A8100">
        <v>8099</v>
      </c>
      <c r="B8100" t="s">
        <v>26123</v>
      </c>
      <c r="C8100" t="s">
        <v>26124</v>
      </c>
      <c r="D8100">
        <v>28</v>
      </c>
      <c r="E8100" t="s">
        <v>29</v>
      </c>
      <c r="F8100" t="s">
        <v>339</v>
      </c>
      <c r="G8100" s="1">
        <v>43971</v>
      </c>
      <c r="H8100" t="s">
        <v>67</v>
      </c>
      <c r="I8100" t="s">
        <v>99</v>
      </c>
      <c r="J8100" s="3" t="s">
        <v>26125</v>
      </c>
      <c r="K8100" t="s">
        <v>24</v>
      </c>
      <c r="M8100" t="s">
        <v>41</v>
      </c>
      <c r="N8100" t="s">
        <v>83</v>
      </c>
      <c r="O8100" s="2">
        <v>45078.654166666667</v>
      </c>
      <c r="R8100" t="str">
        <f t="shared" ca="1" si="126"/>
        <v>Aisha</v>
      </c>
      <c r="S8100" t="str">
        <f>IFERROR(TEXT(DATEVALUE(LEFT(Table1[[#This Row],[Date of Purchase]],10)), "MMMM"), TEXT(Table1[[#This Row],[Date of Purchase]], "MMMM"))</f>
        <v>May</v>
      </c>
      <c r="T8100" t="str">
        <f>IF(OR(
  AND(Table1[[#This Row],[Ticket Priority]]="Critical", Table1[[#This Row],[Ticket Status]]&lt;&gt;"Closed"),
  AND(Table1[[#This Row],[Ticket Priority]]="High", Table1[[#This Row],[Ticket Status]]="Open")
), "Yes", "No")</f>
        <v>No</v>
      </c>
      <c r="U8100" s="4" t="str">
        <f>IF(Table1[[#This Row],[Ticket Status]]="Closed","Yes","No")</f>
        <v>No</v>
      </c>
      <c r="V8100" s="4" t="str">
        <f>IF(Table1[[#This Row],[Ticket Status]]="Pending Customer Response","Yes","No")</f>
        <v>Yes</v>
      </c>
      <c r="W8100" s="5">
        <f ca="1">COUNTIFS(Table1[Agent_name],Table1[[#This Row],[Agent_name]],Table1[Month],Table1[[#This Row],[Month]])/160</f>
        <v>0.93125000000000002</v>
      </c>
    </row>
    <row r="8101" spans="1:23" x14ac:dyDescent="0.25">
      <c r="A8101">
        <v>8100</v>
      </c>
      <c r="B8101" t="s">
        <v>26126</v>
      </c>
      <c r="C8101" t="s">
        <v>26127</v>
      </c>
      <c r="D8101">
        <v>56</v>
      </c>
      <c r="E8101" t="s">
        <v>29</v>
      </c>
      <c r="F8101" t="s">
        <v>51</v>
      </c>
      <c r="G8101" s="1">
        <v>44146</v>
      </c>
      <c r="H8101" t="s">
        <v>66</v>
      </c>
      <c r="I8101" t="s">
        <v>52</v>
      </c>
      <c r="J8101" s="3" t="s">
        <v>26128</v>
      </c>
      <c r="K8101" t="s">
        <v>24</v>
      </c>
      <c r="M8101" t="s">
        <v>25</v>
      </c>
      <c r="N8101" t="s">
        <v>55</v>
      </c>
      <c r="O8101" s="2">
        <v>45078.685439814813</v>
      </c>
      <c r="R8101" t="str">
        <f t="shared" ca="1" si="126"/>
        <v>Aisha</v>
      </c>
      <c r="S8101" t="str">
        <f>IFERROR(TEXT(DATEVALUE(LEFT(Table1[[#This Row],[Date of Purchase]],10)), "MMMM"), TEXT(Table1[[#This Row],[Date of Purchase]], "MMMM"))</f>
        <v>November</v>
      </c>
      <c r="T8101" t="str">
        <f>IF(OR(
  AND(Table1[[#This Row],[Ticket Priority]]="Critical", Table1[[#This Row],[Ticket Status]]&lt;&gt;"Closed"),
  AND(Table1[[#This Row],[Ticket Priority]]="High", Table1[[#This Row],[Ticket Status]]="Open")
), "Yes", "No")</f>
        <v>Yes</v>
      </c>
      <c r="U8101" s="4" t="str">
        <f>IF(Table1[[#This Row],[Ticket Status]]="Closed","Yes","No")</f>
        <v>No</v>
      </c>
      <c r="V8101" s="4" t="str">
        <f>IF(Table1[[#This Row],[Ticket Status]]="Pending Customer Response","Yes","No")</f>
        <v>Yes</v>
      </c>
      <c r="W8101" s="5">
        <f ca="1">COUNTIFS(Table1[Agent_name],Table1[[#This Row],[Agent_name]],Table1[Month],Table1[[#This Row],[Month]])/160</f>
        <v>0.85624999999999996</v>
      </c>
    </row>
    <row r="8102" spans="1:23" x14ac:dyDescent="0.25">
      <c r="A8102">
        <v>8101</v>
      </c>
      <c r="B8102" t="s">
        <v>26129</v>
      </c>
      <c r="C8102" t="s">
        <v>26130</v>
      </c>
      <c r="D8102">
        <v>31</v>
      </c>
      <c r="E8102" t="s">
        <v>29</v>
      </c>
      <c r="F8102" t="s">
        <v>286</v>
      </c>
      <c r="G8102" s="1">
        <v>44428</v>
      </c>
      <c r="H8102" t="s">
        <v>45</v>
      </c>
      <c r="I8102" t="s">
        <v>31</v>
      </c>
      <c r="J8102" s="3" t="s">
        <v>26131</v>
      </c>
      <c r="K8102" t="s">
        <v>62</v>
      </c>
      <c r="M8102" t="s">
        <v>41</v>
      </c>
      <c r="N8102" t="s">
        <v>26</v>
      </c>
      <c r="R8102" t="str">
        <f t="shared" ca="1" si="126"/>
        <v>Aisha</v>
      </c>
      <c r="S8102" t="str">
        <f>IFERROR(TEXT(DATEVALUE(LEFT(Table1[[#This Row],[Date of Purchase]],10)), "MMMM"), TEXT(Table1[[#This Row],[Date of Purchase]], "MMMM"))</f>
        <v>August</v>
      </c>
      <c r="T8102" t="str">
        <f>IF(OR(
  AND(Table1[[#This Row],[Ticket Priority]]="Critical", Table1[[#This Row],[Ticket Status]]&lt;&gt;"Closed"),
  AND(Table1[[#This Row],[Ticket Priority]]="High", Table1[[#This Row],[Ticket Status]]="Open")
), "Yes", "No")</f>
        <v>No</v>
      </c>
      <c r="U8102" s="4" t="str">
        <f>IF(Table1[[#This Row],[Ticket Status]]="Closed","Yes","No")</f>
        <v>No</v>
      </c>
      <c r="V8102" s="4" t="str">
        <f>IF(Table1[[#This Row],[Ticket Status]]="Pending Customer Response","Yes","No")</f>
        <v>No</v>
      </c>
      <c r="W8102" s="5">
        <f ca="1">COUNTIFS(Table1[Agent_name],Table1[[#This Row],[Agent_name]],Table1[Month],Table1[[#This Row],[Month]])/160</f>
        <v>0.86250000000000004</v>
      </c>
    </row>
    <row r="8103" spans="1:23" x14ac:dyDescent="0.25">
      <c r="A8103">
        <v>8102</v>
      </c>
      <c r="B8103" t="s">
        <v>26132</v>
      </c>
      <c r="C8103" t="s">
        <v>230</v>
      </c>
      <c r="D8103">
        <v>29</v>
      </c>
      <c r="E8103" t="s">
        <v>58</v>
      </c>
      <c r="F8103" t="s">
        <v>242</v>
      </c>
      <c r="G8103" s="1">
        <v>43869</v>
      </c>
      <c r="H8103" t="s">
        <v>59</v>
      </c>
      <c r="I8103" t="s">
        <v>99</v>
      </c>
      <c r="J8103" s="3" t="s">
        <v>26133</v>
      </c>
      <c r="K8103" t="s">
        <v>39</v>
      </c>
      <c r="L8103" t="s">
        <v>26134</v>
      </c>
      <c r="M8103" t="s">
        <v>41</v>
      </c>
      <c r="N8103" t="s">
        <v>83</v>
      </c>
      <c r="O8103" s="2">
        <v>45078.431307870371</v>
      </c>
      <c r="P8103" s="2">
        <v>45078.048668981479</v>
      </c>
      <c r="Q8103">
        <v>2</v>
      </c>
      <c r="R8103" t="str">
        <f t="shared" ca="1" si="126"/>
        <v>Divya</v>
      </c>
      <c r="S8103" t="str">
        <f>IFERROR(TEXT(DATEVALUE(LEFT(Table1[[#This Row],[Date of Purchase]],10)), "MMMM"), TEXT(Table1[[#This Row],[Date of Purchase]], "MMMM"))</f>
        <v>February</v>
      </c>
      <c r="T8103" t="str">
        <f>IF(OR(
  AND(Table1[[#This Row],[Ticket Priority]]="Critical", Table1[[#This Row],[Ticket Status]]&lt;&gt;"Closed"),
  AND(Table1[[#This Row],[Ticket Priority]]="High", Table1[[#This Row],[Ticket Status]]="Open")
), "Yes", "No")</f>
        <v>No</v>
      </c>
      <c r="U8103" s="4" t="str">
        <f>IF(Table1[[#This Row],[Ticket Status]]="Closed","Yes","No")</f>
        <v>Yes</v>
      </c>
      <c r="V8103" s="4" t="str">
        <f>IF(Table1[[#This Row],[Ticket Status]]="Pending Customer Response","Yes","No")</f>
        <v>No</v>
      </c>
      <c r="W8103" s="5">
        <f ca="1">COUNTIFS(Table1[Agent_name],Table1[[#This Row],[Agent_name]],Table1[Month],Table1[[#This Row],[Month]])/160</f>
        <v>0.25624999999999998</v>
      </c>
    </row>
    <row r="8104" spans="1:23" x14ac:dyDescent="0.25">
      <c r="A8104">
        <v>8103</v>
      </c>
      <c r="B8104" t="s">
        <v>26135</v>
      </c>
      <c r="C8104" t="s">
        <v>26136</v>
      </c>
      <c r="D8104">
        <v>40</v>
      </c>
      <c r="E8104" t="s">
        <v>58</v>
      </c>
      <c r="F8104" t="s">
        <v>92</v>
      </c>
      <c r="G8104" s="1">
        <v>44236</v>
      </c>
      <c r="H8104" t="s">
        <v>45</v>
      </c>
      <c r="I8104" t="s">
        <v>37</v>
      </c>
      <c r="J8104" s="3" t="s">
        <v>26137</v>
      </c>
      <c r="K8104" t="s">
        <v>62</v>
      </c>
      <c r="M8104" t="s">
        <v>143</v>
      </c>
      <c r="N8104" t="s">
        <v>33</v>
      </c>
      <c r="R8104" t="str">
        <f t="shared" ca="1" si="126"/>
        <v>Aisha</v>
      </c>
      <c r="S8104" t="str">
        <f>IFERROR(TEXT(DATEVALUE(LEFT(Table1[[#This Row],[Date of Purchase]],10)), "MMMM"), TEXT(Table1[[#This Row],[Date of Purchase]], "MMMM"))</f>
        <v>February</v>
      </c>
      <c r="T8104" t="str">
        <f>IF(OR(
  AND(Table1[[#This Row],[Ticket Priority]]="Critical", Table1[[#This Row],[Ticket Status]]&lt;&gt;"Closed"),
  AND(Table1[[#This Row],[Ticket Priority]]="High", Table1[[#This Row],[Ticket Status]]="Open")
), "Yes", "No")</f>
        <v>No</v>
      </c>
      <c r="U8104" s="4" t="str">
        <f>IF(Table1[[#This Row],[Ticket Status]]="Closed","Yes","No")</f>
        <v>No</v>
      </c>
      <c r="V8104" s="4" t="str">
        <f>IF(Table1[[#This Row],[Ticket Status]]="Pending Customer Response","Yes","No")</f>
        <v>No</v>
      </c>
      <c r="W8104" s="5">
        <f ca="1">COUNTIFS(Table1[Agent_name],Table1[[#This Row],[Agent_name]],Table1[Month],Table1[[#This Row],[Month]])/160</f>
        <v>0.85624999999999996</v>
      </c>
    </row>
    <row r="8105" spans="1:23" x14ac:dyDescent="0.25">
      <c r="A8105">
        <v>8104</v>
      </c>
      <c r="B8105" t="s">
        <v>26138</v>
      </c>
      <c r="C8105" t="s">
        <v>26139</v>
      </c>
      <c r="D8105">
        <v>33</v>
      </c>
      <c r="E8105" t="s">
        <v>19</v>
      </c>
      <c r="F8105" t="s">
        <v>242</v>
      </c>
      <c r="G8105" s="1">
        <v>44213</v>
      </c>
      <c r="H8105" t="s">
        <v>21</v>
      </c>
      <c r="I8105" t="s">
        <v>22</v>
      </c>
      <c r="J8105" s="3" t="s">
        <v>26140</v>
      </c>
      <c r="K8105" t="s">
        <v>39</v>
      </c>
      <c r="L8105" t="s">
        <v>26141</v>
      </c>
      <c r="M8105" t="s">
        <v>25</v>
      </c>
      <c r="N8105" t="s">
        <v>55</v>
      </c>
      <c r="O8105" s="2">
        <v>45078.829953703702</v>
      </c>
      <c r="P8105" s="2">
        <v>45078.30773148148</v>
      </c>
      <c r="Q8105">
        <v>1</v>
      </c>
      <c r="R8105" t="str">
        <f t="shared" ca="1" si="126"/>
        <v>Priya</v>
      </c>
      <c r="S8105" t="str">
        <f>IFERROR(TEXT(DATEVALUE(LEFT(Table1[[#This Row],[Date of Purchase]],10)), "MMMM"), TEXT(Table1[[#This Row],[Date of Purchase]], "MMMM"))</f>
        <v>January</v>
      </c>
      <c r="T8105" t="str">
        <f>IF(OR(
  AND(Table1[[#This Row],[Ticket Priority]]="Critical", Table1[[#This Row],[Ticket Status]]&lt;&gt;"Closed"),
  AND(Table1[[#This Row],[Ticket Priority]]="High", Table1[[#This Row],[Ticket Status]]="Open")
), "Yes", "No")</f>
        <v>No</v>
      </c>
      <c r="U8105" s="4" t="str">
        <f>IF(Table1[[#This Row],[Ticket Status]]="Closed","Yes","No")</f>
        <v>Yes</v>
      </c>
      <c r="V8105" s="4" t="str">
        <f>IF(Table1[[#This Row],[Ticket Status]]="Pending Customer Response","Yes","No")</f>
        <v>No</v>
      </c>
      <c r="W8105" s="5">
        <f ca="1">COUNTIFS(Table1[Agent_name],Table1[[#This Row],[Agent_name]],Table1[Month],Table1[[#This Row],[Month]])/160</f>
        <v>0.51875000000000004</v>
      </c>
    </row>
    <row r="8106" spans="1:23" x14ac:dyDescent="0.25">
      <c r="A8106">
        <v>8105</v>
      </c>
      <c r="B8106" t="s">
        <v>26142</v>
      </c>
      <c r="C8106" t="s">
        <v>26143</v>
      </c>
      <c r="D8106">
        <v>43</v>
      </c>
      <c r="E8106" t="s">
        <v>19</v>
      </c>
      <c r="F8106" t="s">
        <v>36</v>
      </c>
      <c r="G8106" s="1">
        <v>44017</v>
      </c>
      <c r="H8106" t="s">
        <v>66</v>
      </c>
      <c r="I8106" t="s">
        <v>37</v>
      </c>
      <c r="J8106" s="3" t="s">
        <v>26144</v>
      </c>
      <c r="K8106" t="s">
        <v>62</v>
      </c>
      <c r="M8106" t="s">
        <v>25</v>
      </c>
      <c r="N8106" t="s">
        <v>55</v>
      </c>
      <c r="R8106" t="str">
        <f t="shared" ca="1" si="126"/>
        <v>Mohit</v>
      </c>
      <c r="S8106" t="str">
        <f>IFERROR(TEXT(DATEVALUE(LEFT(Table1[[#This Row],[Date of Purchase]],10)), "MMMM"), TEXT(Table1[[#This Row],[Date of Purchase]], "MMMM"))</f>
        <v>July</v>
      </c>
      <c r="T8106" t="str">
        <f>IF(OR(
  AND(Table1[[#This Row],[Ticket Priority]]="Critical", Table1[[#This Row],[Ticket Status]]&lt;&gt;"Closed"),
  AND(Table1[[#This Row],[Ticket Priority]]="High", Table1[[#This Row],[Ticket Status]]="Open")
), "Yes", "No")</f>
        <v>Yes</v>
      </c>
      <c r="U8106" s="4" t="str">
        <f>IF(Table1[[#This Row],[Ticket Status]]="Closed","Yes","No")</f>
        <v>No</v>
      </c>
      <c r="V8106" s="4" t="str">
        <f>IF(Table1[[#This Row],[Ticket Status]]="Pending Customer Response","Yes","No")</f>
        <v>No</v>
      </c>
      <c r="W8106" s="5">
        <f ca="1">COUNTIFS(Table1[Agent_name],Table1[[#This Row],[Agent_name]],Table1[Month],Table1[[#This Row],[Month]])/160</f>
        <v>0.53125</v>
      </c>
    </row>
    <row r="8107" spans="1:23" x14ac:dyDescent="0.25">
      <c r="A8107">
        <v>8106</v>
      </c>
      <c r="B8107" t="s">
        <v>26145</v>
      </c>
      <c r="C8107" t="s">
        <v>26146</v>
      </c>
      <c r="D8107">
        <v>25</v>
      </c>
      <c r="E8107" t="s">
        <v>58</v>
      </c>
      <c r="F8107" t="s">
        <v>317</v>
      </c>
      <c r="G8107" s="1">
        <v>44078</v>
      </c>
      <c r="H8107" t="s">
        <v>67</v>
      </c>
      <c r="I8107" t="s">
        <v>37</v>
      </c>
      <c r="J8107" s="3" t="s">
        <v>26147</v>
      </c>
      <c r="K8107" t="s">
        <v>24</v>
      </c>
      <c r="M8107" t="s">
        <v>41</v>
      </c>
      <c r="N8107" t="s">
        <v>33</v>
      </c>
      <c r="O8107" s="2">
        <v>45078.814722222225</v>
      </c>
      <c r="R8107" t="str">
        <f t="shared" ca="1" si="126"/>
        <v>Ravi</v>
      </c>
      <c r="S8107" t="str">
        <f>IFERROR(TEXT(DATEVALUE(LEFT(Table1[[#This Row],[Date of Purchase]],10)), "MMMM"), TEXT(Table1[[#This Row],[Date of Purchase]], "MMMM"))</f>
        <v>September</v>
      </c>
      <c r="T8107" t="str">
        <f>IF(OR(
  AND(Table1[[#This Row],[Ticket Priority]]="Critical", Table1[[#This Row],[Ticket Status]]&lt;&gt;"Closed"),
  AND(Table1[[#This Row],[Ticket Priority]]="High", Table1[[#This Row],[Ticket Status]]="Open")
), "Yes", "No")</f>
        <v>No</v>
      </c>
      <c r="U8107" s="4" t="str">
        <f>IF(Table1[[#This Row],[Ticket Status]]="Closed","Yes","No")</f>
        <v>No</v>
      </c>
      <c r="V8107" s="4" t="str">
        <f>IF(Table1[[#This Row],[Ticket Status]]="Pending Customer Response","Yes","No")</f>
        <v>Yes</v>
      </c>
      <c r="W8107" s="5">
        <f ca="1">COUNTIFS(Table1[Agent_name],Table1[[#This Row],[Agent_name]],Table1[Month],Table1[[#This Row],[Month]])/160</f>
        <v>0.64375000000000004</v>
      </c>
    </row>
    <row r="8108" spans="1:23" x14ac:dyDescent="0.25">
      <c r="A8108">
        <v>8107</v>
      </c>
      <c r="B8108" t="s">
        <v>26148</v>
      </c>
      <c r="C8108" t="s">
        <v>26149</v>
      </c>
      <c r="D8108">
        <v>18</v>
      </c>
      <c r="E8108" t="s">
        <v>19</v>
      </c>
      <c r="F8108" t="s">
        <v>103</v>
      </c>
      <c r="G8108" s="1">
        <v>44347</v>
      </c>
      <c r="H8108" t="s">
        <v>66</v>
      </c>
      <c r="I8108" t="s">
        <v>93</v>
      </c>
      <c r="J8108" s="3" t="s">
        <v>26150</v>
      </c>
      <c r="K8108" t="s">
        <v>24</v>
      </c>
      <c r="M8108" t="s">
        <v>41</v>
      </c>
      <c r="N8108" t="s">
        <v>26</v>
      </c>
      <c r="O8108" s="2">
        <v>45078.109189814815</v>
      </c>
      <c r="R8108" t="str">
        <f t="shared" ca="1" si="126"/>
        <v>Aisha</v>
      </c>
      <c r="S8108" t="str">
        <f>IFERROR(TEXT(DATEVALUE(LEFT(Table1[[#This Row],[Date of Purchase]],10)), "MMMM"), TEXT(Table1[[#This Row],[Date of Purchase]], "MMMM"))</f>
        <v>May</v>
      </c>
      <c r="T8108" t="str">
        <f>IF(OR(
  AND(Table1[[#This Row],[Ticket Priority]]="Critical", Table1[[#This Row],[Ticket Status]]&lt;&gt;"Closed"),
  AND(Table1[[#This Row],[Ticket Priority]]="High", Table1[[#This Row],[Ticket Status]]="Open")
), "Yes", "No")</f>
        <v>No</v>
      </c>
      <c r="U8108" s="4" t="str">
        <f>IF(Table1[[#This Row],[Ticket Status]]="Closed","Yes","No")</f>
        <v>No</v>
      </c>
      <c r="V8108" s="4" t="str">
        <f>IF(Table1[[#This Row],[Ticket Status]]="Pending Customer Response","Yes","No")</f>
        <v>Yes</v>
      </c>
      <c r="W8108" s="5">
        <f ca="1">COUNTIFS(Table1[Agent_name],Table1[[#This Row],[Agent_name]],Table1[Month],Table1[[#This Row],[Month]])/160</f>
        <v>0.93125000000000002</v>
      </c>
    </row>
    <row r="8109" spans="1:23" x14ac:dyDescent="0.25">
      <c r="A8109">
        <v>8108</v>
      </c>
      <c r="B8109" t="s">
        <v>26151</v>
      </c>
      <c r="C8109" t="s">
        <v>616</v>
      </c>
      <c r="D8109">
        <v>64</v>
      </c>
      <c r="E8109" t="s">
        <v>58</v>
      </c>
      <c r="F8109" t="s">
        <v>103</v>
      </c>
      <c r="G8109" s="1">
        <v>44416</v>
      </c>
      <c r="H8109" t="s">
        <v>21</v>
      </c>
      <c r="I8109" t="s">
        <v>77</v>
      </c>
      <c r="J8109" s="3" t="s">
        <v>26152</v>
      </c>
      <c r="K8109" t="s">
        <v>24</v>
      </c>
      <c r="M8109" t="s">
        <v>89</v>
      </c>
      <c r="N8109" t="s">
        <v>33</v>
      </c>
      <c r="O8109" s="2">
        <v>45078.728645833333</v>
      </c>
      <c r="R8109" t="str">
        <f t="shared" ca="1" si="126"/>
        <v>Mohit</v>
      </c>
      <c r="S8109" t="str">
        <f>IFERROR(TEXT(DATEVALUE(LEFT(Table1[[#This Row],[Date of Purchase]],10)), "MMMM"), TEXT(Table1[[#This Row],[Date of Purchase]], "MMMM"))</f>
        <v>August</v>
      </c>
      <c r="T8109" t="str">
        <f>IF(OR(
  AND(Table1[[#This Row],[Ticket Priority]]="Critical", Table1[[#This Row],[Ticket Status]]&lt;&gt;"Closed"),
  AND(Table1[[#This Row],[Ticket Priority]]="High", Table1[[#This Row],[Ticket Status]]="Open")
), "Yes", "No")</f>
        <v>No</v>
      </c>
      <c r="U8109" s="4" t="str">
        <f>IF(Table1[[#This Row],[Ticket Status]]="Closed","Yes","No")</f>
        <v>No</v>
      </c>
      <c r="V8109" s="4" t="str">
        <f>IF(Table1[[#This Row],[Ticket Status]]="Pending Customer Response","Yes","No")</f>
        <v>Yes</v>
      </c>
      <c r="W8109" s="5">
        <f ca="1">COUNTIFS(Table1[Agent_name],Table1[[#This Row],[Agent_name]],Table1[Month],Table1[[#This Row],[Month]])/160</f>
        <v>0.46250000000000002</v>
      </c>
    </row>
    <row r="8110" spans="1:23" x14ac:dyDescent="0.25">
      <c r="A8110">
        <v>8109</v>
      </c>
      <c r="B8110" t="s">
        <v>26153</v>
      </c>
      <c r="C8110" t="s">
        <v>26154</v>
      </c>
      <c r="D8110">
        <v>30</v>
      </c>
      <c r="E8110" t="s">
        <v>58</v>
      </c>
      <c r="F8110" t="s">
        <v>103</v>
      </c>
      <c r="G8110" s="1">
        <v>44325</v>
      </c>
      <c r="H8110" t="s">
        <v>67</v>
      </c>
      <c r="I8110" t="s">
        <v>46</v>
      </c>
      <c r="J8110" s="3" t="s">
        <v>26155</v>
      </c>
      <c r="K8110" t="s">
        <v>24</v>
      </c>
      <c r="M8110" t="s">
        <v>25</v>
      </c>
      <c r="N8110" t="s">
        <v>26</v>
      </c>
      <c r="O8110" s="2">
        <v>45078.707824074074</v>
      </c>
      <c r="R8110" t="str">
        <f t="shared" ca="1" si="126"/>
        <v>Divya</v>
      </c>
      <c r="S8110" t="str">
        <f>IFERROR(TEXT(DATEVALUE(LEFT(Table1[[#This Row],[Date of Purchase]],10)), "MMMM"), TEXT(Table1[[#This Row],[Date of Purchase]], "MMMM"))</f>
        <v>May</v>
      </c>
      <c r="T8110" t="str">
        <f>IF(OR(
  AND(Table1[[#This Row],[Ticket Priority]]="Critical", Table1[[#This Row],[Ticket Status]]&lt;&gt;"Closed"),
  AND(Table1[[#This Row],[Ticket Priority]]="High", Table1[[#This Row],[Ticket Status]]="Open")
), "Yes", "No")</f>
        <v>Yes</v>
      </c>
      <c r="U8110" s="4" t="str">
        <f>IF(Table1[[#This Row],[Ticket Status]]="Closed","Yes","No")</f>
        <v>No</v>
      </c>
      <c r="V8110" s="4" t="str">
        <f>IF(Table1[[#This Row],[Ticket Status]]="Pending Customer Response","Yes","No")</f>
        <v>Yes</v>
      </c>
      <c r="W8110" s="5">
        <f ca="1">COUNTIFS(Table1[Agent_name],Table1[[#This Row],[Agent_name]],Table1[Month],Table1[[#This Row],[Month]])/160</f>
        <v>0.23125000000000001</v>
      </c>
    </row>
    <row r="8111" spans="1:23" x14ac:dyDescent="0.25">
      <c r="A8111">
        <v>8110</v>
      </c>
      <c r="B8111" t="s">
        <v>26156</v>
      </c>
      <c r="C8111" t="s">
        <v>26157</v>
      </c>
      <c r="D8111">
        <v>48</v>
      </c>
      <c r="E8111" t="s">
        <v>58</v>
      </c>
      <c r="F8111" t="s">
        <v>173</v>
      </c>
      <c r="G8111" s="1">
        <v>44420</v>
      </c>
      <c r="H8111" t="s">
        <v>45</v>
      </c>
      <c r="I8111" t="s">
        <v>37</v>
      </c>
      <c r="J8111" s="3" t="s">
        <v>26158</v>
      </c>
      <c r="K8111" t="s">
        <v>39</v>
      </c>
      <c r="L8111" t="s">
        <v>26159</v>
      </c>
      <c r="M8111" t="s">
        <v>89</v>
      </c>
      <c r="N8111" t="s">
        <v>26</v>
      </c>
      <c r="O8111" s="2">
        <v>45078.993946759256</v>
      </c>
      <c r="P8111" s="2">
        <v>45078.19672453704</v>
      </c>
      <c r="Q8111">
        <v>2</v>
      </c>
      <c r="R8111" t="str">
        <f t="shared" ca="1" si="126"/>
        <v>Arjun</v>
      </c>
      <c r="S8111" t="str">
        <f>IFERROR(TEXT(DATEVALUE(LEFT(Table1[[#This Row],[Date of Purchase]],10)), "MMMM"), TEXT(Table1[[#This Row],[Date of Purchase]], "MMMM"))</f>
        <v>August</v>
      </c>
      <c r="T8111" t="str">
        <f>IF(OR(
  AND(Table1[[#This Row],[Ticket Priority]]="Critical", Table1[[#This Row],[Ticket Status]]&lt;&gt;"Closed"),
  AND(Table1[[#This Row],[Ticket Priority]]="High", Table1[[#This Row],[Ticket Status]]="Open")
), "Yes", "No")</f>
        <v>No</v>
      </c>
      <c r="U8111" s="4" t="str">
        <f>IF(Table1[[#This Row],[Ticket Status]]="Closed","Yes","No")</f>
        <v>Yes</v>
      </c>
      <c r="V8111" s="4" t="str">
        <f>IF(Table1[[#This Row],[Ticket Status]]="Pending Customer Response","Yes","No")</f>
        <v>No</v>
      </c>
      <c r="W8111" s="5">
        <f ca="1">COUNTIFS(Table1[Agent_name],Table1[[#This Row],[Agent_name]],Table1[Month],Table1[[#This Row],[Month]])/160</f>
        <v>0.20624999999999999</v>
      </c>
    </row>
    <row r="8112" spans="1:23" x14ac:dyDescent="0.25">
      <c r="A8112">
        <v>8111</v>
      </c>
      <c r="B8112" t="s">
        <v>26160</v>
      </c>
      <c r="C8112" t="s">
        <v>26161</v>
      </c>
      <c r="D8112">
        <v>34</v>
      </c>
      <c r="E8112" t="s">
        <v>19</v>
      </c>
      <c r="F8112" t="s">
        <v>286</v>
      </c>
      <c r="G8112" s="1">
        <v>44273</v>
      </c>
      <c r="H8112" t="s">
        <v>67</v>
      </c>
      <c r="I8112" t="s">
        <v>72</v>
      </c>
      <c r="J8112" s="3" t="s">
        <v>26162</v>
      </c>
      <c r="K8112" t="s">
        <v>24</v>
      </c>
      <c r="M8112" t="s">
        <v>25</v>
      </c>
      <c r="N8112" t="s">
        <v>83</v>
      </c>
      <c r="O8112" s="2">
        <v>45078.184224537035</v>
      </c>
      <c r="R8112" t="str">
        <f t="shared" ca="1" si="126"/>
        <v>Mohit</v>
      </c>
      <c r="S8112" t="str">
        <f>IFERROR(TEXT(DATEVALUE(LEFT(Table1[[#This Row],[Date of Purchase]],10)), "MMMM"), TEXT(Table1[[#This Row],[Date of Purchase]], "MMMM"))</f>
        <v>March</v>
      </c>
      <c r="T8112" t="str">
        <f>IF(OR(
  AND(Table1[[#This Row],[Ticket Priority]]="Critical", Table1[[#This Row],[Ticket Status]]&lt;&gt;"Closed"),
  AND(Table1[[#This Row],[Ticket Priority]]="High", Table1[[#This Row],[Ticket Status]]="Open")
), "Yes", "No")</f>
        <v>Yes</v>
      </c>
      <c r="U8112" s="4" t="str">
        <f>IF(Table1[[#This Row],[Ticket Status]]="Closed","Yes","No")</f>
        <v>No</v>
      </c>
      <c r="V8112" s="4" t="str">
        <f>IF(Table1[[#This Row],[Ticket Status]]="Pending Customer Response","Yes","No")</f>
        <v>Yes</v>
      </c>
      <c r="W8112" s="5">
        <f ca="1">COUNTIFS(Table1[Agent_name],Table1[[#This Row],[Agent_name]],Table1[Month],Table1[[#This Row],[Month]])/160</f>
        <v>0.45624999999999999</v>
      </c>
    </row>
    <row r="8113" spans="1:23" x14ac:dyDescent="0.25">
      <c r="A8113">
        <v>8112</v>
      </c>
      <c r="B8113" t="s">
        <v>26163</v>
      </c>
      <c r="C8113" t="s">
        <v>26164</v>
      </c>
      <c r="D8113">
        <v>28</v>
      </c>
      <c r="E8113" t="s">
        <v>29</v>
      </c>
      <c r="F8113" t="s">
        <v>44</v>
      </c>
      <c r="G8113" s="1">
        <v>44018</v>
      </c>
      <c r="H8113" t="s">
        <v>21</v>
      </c>
      <c r="I8113" t="s">
        <v>59</v>
      </c>
      <c r="J8113" s="3" t="s">
        <v>26165</v>
      </c>
      <c r="K8113" t="s">
        <v>62</v>
      </c>
      <c r="M8113" t="s">
        <v>25</v>
      </c>
      <c r="N8113" t="s">
        <v>55</v>
      </c>
      <c r="R8113" t="str">
        <f t="shared" ca="1" si="126"/>
        <v>Aisha</v>
      </c>
      <c r="S8113" t="str">
        <f>IFERROR(TEXT(DATEVALUE(LEFT(Table1[[#This Row],[Date of Purchase]],10)), "MMMM"), TEXT(Table1[[#This Row],[Date of Purchase]], "MMMM"))</f>
        <v>July</v>
      </c>
      <c r="T8113" t="str">
        <f>IF(OR(
  AND(Table1[[#This Row],[Ticket Priority]]="Critical", Table1[[#This Row],[Ticket Status]]&lt;&gt;"Closed"),
  AND(Table1[[#This Row],[Ticket Priority]]="High", Table1[[#This Row],[Ticket Status]]="Open")
), "Yes", "No")</f>
        <v>Yes</v>
      </c>
      <c r="U8113" s="4" t="str">
        <f>IF(Table1[[#This Row],[Ticket Status]]="Closed","Yes","No")</f>
        <v>No</v>
      </c>
      <c r="V8113" s="4" t="str">
        <f>IF(Table1[[#This Row],[Ticket Status]]="Pending Customer Response","Yes","No")</f>
        <v>No</v>
      </c>
      <c r="W8113" s="5">
        <f ca="1">COUNTIFS(Table1[Agent_name],Table1[[#This Row],[Agent_name]],Table1[Month],Table1[[#This Row],[Month]])/160</f>
        <v>0.875</v>
      </c>
    </row>
    <row r="8114" spans="1:23" x14ac:dyDescent="0.25">
      <c r="A8114">
        <v>8113</v>
      </c>
      <c r="B8114" t="s">
        <v>26166</v>
      </c>
      <c r="C8114" t="s">
        <v>26167</v>
      </c>
      <c r="D8114">
        <v>61</v>
      </c>
      <c r="E8114" t="s">
        <v>29</v>
      </c>
      <c r="F8114" t="s">
        <v>103</v>
      </c>
      <c r="G8114" s="1">
        <v>44030</v>
      </c>
      <c r="H8114" t="s">
        <v>67</v>
      </c>
      <c r="I8114" t="s">
        <v>52</v>
      </c>
      <c r="J8114" s="3" t="s">
        <v>26168</v>
      </c>
      <c r="K8114" t="s">
        <v>39</v>
      </c>
      <c r="L8114" t="s">
        <v>26169</v>
      </c>
      <c r="M8114" t="s">
        <v>41</v>
      </c>
      <c r="N8114" t="s">
        <v>55</v>
      </c>
      <c r="O8114" s="2">
        <v>45078.698148148149</v>
      </c>
      <c r="P8114" s="2">
        <v>45078.644675925927</v>
      </c>
      <c r="Q8114">
        <v>5</v>
      </c>
      <c r="R8114" t="str">
        <f t="shared" ca="1" si="126"/>
        <v>Sara</v>
      </c>
      <c r="S8114" t="str">
        <f>IFERROR(TEXT(DATEVALUE(LEFT(Table1[[#This Row],[Date of Purchase]],10)), "MMMM"), TEXT(Table1[[#This Row],[Date of Purchase]], "MMMM"))</f>
        <v>July</v>
      </c>
      <c r="T8114" t="str">
        <f>IF(OR(
  AND(Table1[[#This Row],[Ticket Priority]]="Critical", Table1[[#This Row],[Ticket Status]]&lt;&gt;"Closed"),
  AND(Table1[[#This Row],[Ticket Priority]]="High", Table1[[#This Row],[Ticket Status]]="Open")
), "Yes", "No")</f>
        <v>No</v>
      </c>
      <c r="U8114" s="4" t="str">
        <f>IF(Table1[[#This Row],[Ticket Status]]="Closed","Yes","No")</f>
        <v>Yes</v>
      </c>
      <c r="V8114" s="4" t="str">
        <f>IF(Table1[[#This Row],[Ticket Status]]="Pending Customer Response","Yes","No")</f>
        <v>No</v>
      </c>
      <c r="W8114" s="5">
        <f ca="1">COUNTIFS(Table1[Agent_name],Table1[[#This Row],[Agent_name]],Table1[Month],Table1[[#This Row],[Month]])/160</f>
        <v>0.6875</v>
      </c>
    </row>
    <row r="8115" spans="1:23" x14ac:dyDescent="0.25">
      <c r="A8115">
        <v>8114</v>
      </c>
      <c r="B8115" t="s">
        <v>26170</v>
      </c>
      <c r="C8115" t="s">
        <v>26171</v>
      </c>
      <c r="D8115">
        <v>50</v>
      </c>
      <c r="E8115" t="s">
        <v>19</v>
      </c>
      <c r="F8115" t="s">
        <v>129</v>
      </c>
      <c r="G8115" s="1">
        <v>44100</v>
      </c>
      <c r="H8115" t="s">
        <v>45</v>
      </c>
      <c r="I8115" t="s">
        <v>31</v>
      </c>
      <c r="J8115" s="3" t="s">
        <v>26172</v>
      </c>
      <c r="K8115" t="s">
        <v>24</v>
      </c>
      <c r="M8115" t="s">
        <v>25</v>
      </c>
      <c r="N8115" t="s">
        <v>33</v>
      </c>
      <c r="O8115" s="2">
        <v>45078.993310185186</v>
      </c>
      <c r="R8115" t="str">
        <f t="shared" ca="1" si="126"/>
        <v>Karan</v>
      </c>
      <c r="S8115" t="str">
        <f>IFERROR(TEXT(DATEVALUE(LEFT(Table1[[#This Row],[Date of Purchase]],10)), "MMMM"), TEXT(Table1[[#This Row],[Date of Purchase]], "MMMM"))</f>
        <v>September</v>
      </c>
      <c r="T8115" t="str">
        <f>IF(OR(
  AND(Table1[[#This Row],[Ticket Priority]]="Critical", Table1[[#This Row],[Ticket Status]]&lt;&gt;"Closed"),
  AND(Table1[[#This Row],[Ticket Priority]]="High", Table1[[#This Row],[Ticket Status]]="Open")
), "Yes", "No")</f>
        <v>Yes</v>
      </c>
      <c r="U8115" s="4" t="str">
        <f>IF(Table1[[#This Row],[Ticket Status]]="Closed","Yes","No")</f>
        <v>No</v>
      </c>
      <c r="V8115" s="4" t="str">
        <f>IF(Table1[[#This Row],[Ticket Status]]="Pending Customer Response","Yes","No")</f>
        <v>Yes</v>
      </c>
      <c r="W8115" s="5">
        <f ca="1">COUNTIFS(Table1[Agent_name],Table1[[#This Row],[Agent_name]],Table1[Month],Table1[[#This Row],[Month]])/160</f>
        <v>0.24374999999999999</v>
      </c>
    </row>
    <row r="8116" spans="1:23" x14ac:dyDescent="0.25">
      <c r="A8116">
        <v>8115</v>
      </c>
      <c r="B8116" t="s">
        <v>26173</v>
      </c>
      <c r="C8116" t="s">
        <v>26174</v>
      </c>
      <c r="D8116">
        <v>68</v>
      </c>
      <c r="E8116" t="s">
        <v>29</v>
      </c>
      <c r="F8116" t="s">
        <v>98</v>
      </c>
      <c r="G8116" s="1">
        <v>44526</v>
      </c>
      <c r="H8116" t="s">
        <v>66</v>
      </c>
      <c r="I8116" t="s">
        <v>150</v>
      </c>
      <c r="J8116" s="3" t="s">
        <v>26175</v>
      </c>
      <c r="K8116" t="s">
        <v>24</v>
      </c>
      <c r="M8116" t="s">
        <v>41</v>
      </c>
      <c r="N8116" t="s">
        <v>83</v>
      </c>
      <c r="O8116" s="2">
        <v>45078.049583333333</v>
      </c>
      <c r="R8116" t="str">
        <f t="shared" ca="1" si="126"/>
        <v>Aisha</v>
      </c>
      <c r="S8116" t="str">
        <f>IFERROR(TEXT(DATEVALUE(LEFT(Table1[[#This Row],[Date of Purchase]],10)), "MMMM"), TEXT(Table1[[#This Row],[Date of Purchase]], "MMMM"))</f>
        <v>November</v>
      </c>
      <c r="T8116" t="str">
        <f>IF(OR(
  AND(Table1[[#This Row],[Ticket Priority]]="Critical", Table1[[#This Row],[Ticket Status]]&lt;&gt;"Closed"),
  AND(Table1[[#This Row],[Ticket Priority]]="High", Table1[[#This Row],[Ticket Status]]="Open")
), "Yes", "No")</f>
        <v>No</v>
      </c>
      <c r="U8116" s="4" t="str">
        <f>IF(Table1[[#This Row],[Ticket Status]]="Closed","Yes","No")</f>
        <v>No</v>
      </c>
      <c r="V8116" s="4" t="str">
        <f>IF(Table1[[#This Row],[Ticket Status]]="Pending Customer Response","Yes","No")</f>
        <v>Yes</v>
      </c>
      <c r="W8116" s="5">
        <f ca="1">COUNTIFS(Table1[Agent_name],Table1[[#This Row],[Agent_name]],Table1[Month],Table1[[#This Row],[Month]])/160</f>
        <v>0.85624999999999996</v>
      </c>
    </row>
    <row r="8117" spans="1:23" x14ac:dyDescent="0.25">
      <c r="A8117">
        <v>8116</v>
      </c>
      <c r="B8117" t="s">
        <v>26176</v>
      </c>
      <c r="C8117" t="s">
        <v>26177</v>
      </c>
      <c r="D8117">
        <v>60</v>
      </c>
      <c r="E8117" t="s">
        <v>58</v>
      </c>
      <c r="F8117" t="s">
        <v>44</v>
      </c>
      <c r="G8117" s="1">
        <v>44026</v>
      </c>
      <c r="H8117" t="s">
        <v>59</v>
      </c>
      <c r="I8117" t="s">
        <v>177</v>
      </c>
      <c r="J8117" s="3" t="s">
        <v>26178</v>
      </c>
      <c r="K8117" t="s">
        <v>24</v>
      </c>
      <c r="M8117" t="s">
        <v>25</v>
      </c>
      <c r="N8117" t="s">
        <v>55</v>
      </c>
      <c r="O8117" s="2">
        <v>45078.712094907409</v>
      </c>
      <c r="R8117" t="str">
        <f t="shared" ca="1" si="126"/>
        <v>Sara</v>
      </c>
      <c r="S8117" t="str">
        <f>IFERROR(TEXT(DATEVALUE(LEFT(Table1[[#This Row],[Date of Purchase]],10)), "MMMM"), TEXT(Table1[[#This Row],[Date of Purchase]], "MMMM"))</f>
        <v>July</v>
      </c>
      <c r="T8117" t="str">
        <f>IF(OR(
  AND(Table1[[#This Row],[Ticket Priority]]="Critical", Table1[[#This Row],[Ticket Status]]&lt;&gt;"Closed"),
  AND(Table1[[#This Row],[Ticket Priority]]="High", Table1[[#This Row],[Ticket Status]]="Open")
), "Yes", "No")</f>
        <v>Yes</v>
      </c>
      <c r="U8117" s="4" t="str">
        <f>IF(Table1[[#This Row],[Ticket Status]]="Closed","Yes","No")</f>
        <v>No</v>
      </c>
      <c r="V8117" s="4" t="str">
        <f>IF(Table1[[#This Row],[Ticket Status]]="Pending Customer Response","Yes","No")</f>
        <v>Yes</v>
      </c>
      <c r="W8117" s="5">
        <f ca="1">COUNTIFS(Table1[Agent_name],Table1[[#This Row],[Agent_name]],Table1[Month],Table1[[#This Row],[Month]])/160</f>
        <v>0.6875</v>
      </c>
    </row>
    <row r="8118" spans="1:23" x14ac:dyDescent="0.25">
      <c r="A8118">
        <v>8117</v>
      </c>
      <c r="B8118" t="s">
        <v>26179</v>
      </c>
      <c r="C8118" t="s">
        <v>26180</v>
      </c>
      <c r="D8118">
        <v>53</v>
      </c>
      <c r="E8118" t="s">
        <v>29</v>
      </c>
      <c r="F8118" t="s">
        <v>202</v>
      </c>
      <c r="G8118" s="1">
        <v>44421</v>
      </c>
      <c r="H8118" t="s">
        <v>67</v>
      </c>
      <c r="I8118" t="s">
        <v>72</v>
      </c>
      <c r="J8118" s="3" t="s">
        <v>26181</v>
      </c>
      <c r="K8118" t="s">
        <v>62</v>
      </c>
      <c r="M8118" t="s">
        <v>25</v>
      </c>
      <c r="N8118" t="s">
        <v>26</v>
      </c>
      <c r="R8118" t="str">
        <f t="shared" ca="1" si="126"/>
        <v>Neha</v>
      </c>
      <c r="S8118" t="str">
        <f>IFERROR(TEXT(DATEVALUE(LEFT(Table1[[#This Row],[Date of Purchase]],10)), "MMMM"), TEXT(Table1[[#This Row],[Date of Purchase]], "MMMM"))</f>
        <v>August</v>
      </c>
      <c r="T8118" t="str">
        <f>IF(OR(
  AND(Table1[[#This Row],[Ticket Priority]]="Critical", Table1[[#This Row],[Ticket Status]]&lt;&gt;"Closed"),
  AND(Table1[[#This Row],[Ticket Priority]]="High", Table1[[#This Row],[Ticket Status]]="Open")
), "Yes", "No")</f>
        <v>Yes</v>
      </c>
      <c r="U8118" s="4" t="str">
        <f>IF(Table1[[#This Row],[Ticket Status]]="Closed","Yes","No")</f>
        <v>No</v>
      </c>
      <c r="V8118" s="4" t="str">
        <f>IF(Table1[[#This Row],[Ticket Status]]="Pending Customer Response","Yes","No")</f>
        <v>No</v>
      </c>
      <c r="W8118" s="5">
        <f ca="1">COUNTIFS(Table1[Agent_name],Table1[[#This Row],[Agent_name]],Table1[Month],Table1[[#This Row],[Month]])/160</f>
        <v>0.16875000000000001</v>
      </c>
    </row>
    <row r="8119" spans="1:23" x14ac:dyDescent="0.25">
      <c r="A8119">
        <v>8118</v>
      </c>
      <c r="B8119" t="s">
        <v>26182</v>
      </c>
      <c r="C8119" t="s">
        <v>26183</v>
      </c>
      <c r="D8119">
        <v>66</v>
      </c>
      <c r="E8119" t="s">
        <v>19</v>
      </c>
      <c r="F8119" t="s">
        <v>65</v>
      </c>
      <c r="G8119" s="1">
        <v>44552</v>
      </c>
      <c r="H8119" t="s">
        <v>66</v>
      </c>
      <c r="I8119" t="s">
        <v>46</v>
      </c>
      <c r="J8119" s="3" t="s">
        <v>26184</v>
      </c>
      <c r="K8119" t="s">
        <v>24</v>
      </c>
      <c r="M8119" t="s">
        <v>89</v>
      </c>
      <c r="N8119" t="s">
        <v>83</v>
      </c>
      <c r="O8119" s="2">
        <v>45079.010729166665</v>
      </c>
      <c r="R8119" t="str">
        <f t="shared" ca="1" si="126"/>
        <v>Priya</v>
      </c>
      <c r="S8119" t="str">
        <f>IFERROR(TEXT(DATEVALUE(LEFT(Table1[[#This Row],[Date of Purchase]],10)), "MMMM"), TEXT(Table1[[#This Row],[Date of Purchase]], "MMMM"))</f>
        <v>December</v>
      </c>
      <c r="T8119" t="str">
        <f>IF(OR(
  AND(Table1[[#This Row],[Ticket Priority]]="Critical", Table1[[#This Row],[Ticket Status]]&lt;&gt;"Closed"),
  AND(Table1[[#This Row],[Ticket Priority]]="High", Table1[[#This Row],[Ticket Status]]="Open")
), "Yes", "No")</f>
        <v>No</v>
      </c>
      <c r="U8119" s="4" t="str">
        <f>IF(Table1[[#This Row],[Ticket Status]]="Closed","Yes","No")</f>
        <v>No</v>
      </c>
      <c r="V8119" s="4" t="str">
        <f>IF(Table1[[#This Row],[Ticket Status]]="Pending Customer Response","Yes","No")</f>
        <v>Yes</v>
      </c>
      <c r="W8119" s="5">
        <f ca="1">COUNTIFS(Table1[Agent_name],Table1[[#This Row],[Agent_name]],Table1[Month],Table1[[#This Row],[Month]])/160</f>
        <v>0.48749999999999999</v>
      </c>
    </row>
    <row r="8120" spans="1:23" x14ac:dyDescent="0.25">
      <c r="A8120">
        <v>8119</v>
      </c>
      <c r="B8120" t="s">
        <v>26185</v>
      </c>
      <c r="C8120" t="s">
        <v>26186</v>
      </c>
      <c r="D8120">
        <v>39</v>
      </c>
      <c r="E8120" t="s">
        <v>29</v>
      </c>
      <c r="F8120" t="s">
        <v>173</v>
      </c>
      <c r="G8120" s="1">
        <v>44554</v>
      </c>
      <c r="H8120" t="s">
        <v>66</v>
      </c>
      <c r="I8120" t="s">
        <v>67</v>
      </c>
      <c r="J8120" s="3" t="s">
        <v>26187</v>
      </c>
      <c r="K8120" t="s">
        <v>24</v>
      </c>
      <c r="M8120" t="s">
        <v>25</v>
      </c>
      <c r="N8120" t="s">
        <v>33</v>
      </c>
      <c r="O8120" s="2">
        <v>45078.215613425928</v>
      </c>
      <c r="R8120" t="str">
        <f t="shared" ca="1" si="126"/>
        <v>Ravi</v>
      </c>
      <c r="S8120" t="str">
        <f>IFERROR(TEXT(DATEVALUE(LEFT(Table1[[#This Row],[Date of Purchase]],10)), "MMMM"), TEXT(Table1[[#This Row],[Date of Purchase]], "MMMM"))</f>
        <v>December</v>
      </c>
      <c r="T8120" t="str">
        <f>IF(OR(
  AND(Table1[[#This Row],[Ticket Priority]]="Critical", Table1[[#This Row],[Ticket Status]]&lt;&gt;"Closed"),
  AND(Table1[[#This Row],[Ticket Priority]]="High", Table1[[#This Row],[Ticket Status]]="Open")
), "Yes", "No")</f>
        <v>Yes</v>
      </c>
      <c r="U8120" s="4" t="str">
        <f>IF(Table1[[#This Row],[Ticket Status]]="Closed","Yes","No")</f>
        <v>No</v>
      </c>
      <c r="V8120" s="4" t="str">
        <f>IF(Table1[[#This Row],[Ticket Status]]="Pending Customer Response","Yes","No")</f>
        <v>Yes</v>
      </c>
      <c r="W8120" s="5">
        <f ca="1">COUNTIFS(Table1[Agent_name],Table1[[#This Row],[Agent_name]],Table1[Month],Table1[[#This Row],[Month]])/160</f>
        <v>0.66249999999999998</v>
      </c>
    </row>
    <row r="8121" spans="1:23" x14ac:dyDescent="0.25">
      <c r="A8121">
        <v>8120</v>
      </c>
      <c r="B8121" t="s">
        <v>26188</v>
      </c>
      <c r="C8121" t="s">
        <v>26189</v>
      </c>
      <c r="D8121">
        <v>62</v>
      </c>
      <c r="E8121" t="s">
        <v>29</v>
      </c>
      <c r="F8121" t="s">
        <v>485</v>
      </c>
      <c r="G8121" s="1">
        <v>43966</v>
      </c>
      <c r="H8121" t="s">
        <v>21</v>
      </c>
      <c r="I8121" t="s">
        <v>77</v>
      </c>
      <c r="J8121" s="3" t="s">
        <v>26190</v>
      </c>
      <c r="K8121" t="s">
        <v>62</v>
      </c>
      <c r="M8121" t="s">
        <v>41</v>
      </c>
      <c r="N8121" t="s">
        <v>26</v>
      </c>
      <c r="R8121" t="str">
        <f t="shared" ca="1" si="126"/>
        <v>Mohit</v>
      </c>
      <c r="S8121" t="str">
        <f>IFERROR(TEXT(DATEVALUE(LEFT(Table1[[#This Row],[Date of Purchase]],10)), "MMMM"), TEXT(Table1[[#This Row],[Date of Purchase]], "MMMM"))</f>
        <v>May</v>
      </c>
      <c r="T8121" t="str">
        <f>IF(OR(
  AND(Table1[[#This Row],[Ticket Priority]]="Critical", Table1[[#This Row],[Ticket Status]]&lt;&gt;"Closed"),
  AND(Table1[[#This Row],[Ticket Priority]]="High", Table1[[#This Row],[Ticket Status]]="Open")
), "Yes", "No")</f>
        <v>No</v>
      </c>
      <c r="U8121" s="4" t="str">
        <f>IF(Table1[[#This Row],[Ticket Status]]="Closed","Yes","No")</f>
        <v>No</v>
      </c>
      <c r="V8121" s="4" t="str">
        <f>IF(Table1[[#This Row],[Ticket Status]]="Pending Customer Response","Yes","No")</f>
        <v>No</v>
      </c>
      <c r="W8121" s="5">
        <f ca="1">COUNTIFS(Table1[Agent_name],Table1[[#This Row],[Agent_name]],Table1[Month],Table1[[#This Row],[Month]])/160</f>
        <v>0.45624999999999999</v>
      </c>
    </row>
    <row r="8122" spans="1:23" x14ac:dyDescent="0.25">
      <c r="A8122">
        <v>8121</v>
      </c>
      <c r="B8122" t="s">
        <v>26191</v>
      </c>
      <c r="C8122" t="s">
        <v>26192</v>
      </c>
      <c r="D8122">
        <v>46</v>
      </c>
      <c r="E8122" t="s">
        <v>58</v>
      </c>
      <c r="F8122" t="s">
        <v>211</v>
      </c>
      <c r="G8122" s="1">
        <v>44269</v>
      </c>
      <c r="H8122" t="s">
        <v>21</v>
      </c>
      <c r="I8122" t="s">
        <v>46</v>
      </c>
      <c r="J8122" s="3" t="s">
        <v>26193</v>
      </c>
      <c r="K8122" t="s">
        <v>39</v>
      </c>
      <c r="L8122" t="s">
        <v>26194</v>
      </c>
      <c r="M8122" t="s">
        <v>143</v>
      </c>
      <c r="N8122" t="s">
        <v>55</v>
      </c>
      <c r="O8122" s="2">
        <v>45078.218414351853</v>
      </c>
      <c r="P8122" s="2">
        <v>45078.342719907407</v>
      </c>
      <c r="Q8122">
        <v>2</v>
      </c>
      <c r="R8122" t="str">
        <f t="shared" ca="1" si="126"/>
        <v>Sara</v>
      </c>
      <c r="S8122" t="str">
        <f>IFERROR(TEXT(DATEVALUE(LEFT(Table1[[#This Row],[Date of Purchase]],10)), "MMMM"), TEXT(Table1[[#This Row],[Date of Purchase]], "MMMM"))</f>
        <v>March</v>
      </c>
      <c r="T8122" t="str">
        <f>IF(OR(
  AND(Table1[[#This Row],[Ticket Priority]]="Critical", Table1[[#This Row],[Ticket Status]]&lt;&gt;"Closed"),
  AND(Table1[[#This Row],[Ticket Priority]]="High", Table1[[#This Row],[Ticket Status]]="Open")
), "Yes", "No")</f>
        <v>No</v>
      </c>
      <c r="U8122" s="4" t="str">
        <f>IF(Table1[[#This Row],[Ticket Status]]="Closed","Yes","No")</f>
        <v>Yes</v>
      </c>
      <c r="V8122" s="4" t="str">
        <f>IF(Table1[[#This Row],[Ticket Status]]="Pending Customer Response","Yes","No")</f>
        <v>No</v>
      </c>
      <c r="W8122" s="5">
        <f ca="1">COUNTIFS(Table1[Agent_name],Table1[[#This Row],[Agent_name]],Table1[Month],Table1[[#This Row],[Month]])/160</f>
        <v>0.55625000000000002</v>
      </c>
    </row>
    <row r="8123" spans="1:23" x14ac:dyDescent="0.25">
      <c r="A8123">
        <v>8122</v>
      </c>
      <c r="B8123" t="s">
        <v>26195</v>
      </c>
      <c r="C8123" t="s">
        <v>26196</v>
      </c>
      <c r="D8123">
        <v>38</v>
      </c>
      <c r="E8123" t="s">
        <v>29</v>
      </c>
      <c r="F8123" t="s">
        <v>71</v>
      </c>
      <c r="G8123" s="1">
        <v>44178</v>
      </c>
      <c r="H8123" t="s">
        <v>66</v>
      </c>
      <c r="I8123" t="s">
        <v>67</v>
      </c>
      <c r="J8123" s="3" t="s">
        <v>26197</v>
      </c>
      <c r="K8123" t="s">
        <v>39</v>
      </c>
      <c r="L8123" t="s">
        <v>26198</v>
      </c>
      <c r="M8123" t="s">
        <v>89</v>
      </c>
      <c r="N8123" t="s">
        <v>83</v>
      </c>
      <c r="O8123" s="2">
        <v>45078.562175925923</v>
      </c>
      <c r="P8123" s="2">
        <v>45078.244120370371</v>
      </c>
      <c r="Q8123">
        <v>2</v>
      </c>
      <c r="R8123" t="str">
        <f t="shared" ca="1" si="126"/>
        <v>Arjun</v>
      </c>
      <c r="S8123" t="str">
        <f>IFERROR(TEXT(DATEVALUE(LEFT(Table1[[#This Row],[Date of Purchase]],10)), "MMMM"), TEXT(Table1[[#This Row],[Date of Purchase]], "MMMM"))</f>
        <v>December</v>
      </c>
      <c r="T8123" t="str">
        <f>IF(OR(
  AND(Table1[[#This Row],[Ticket Priority]]="Critical", Table1[[#This Row],[Ticket Status]]&lt;&gt;"Closed"),
  AND(Table1[[#This Row],[Ticket Priority]]="High", Table1[[#This Row],[Ticket Status]]="Open")
), "Yes", "No")</f>
        <v>No</v>
      </c>
      <c r="U8123" s="4" t="str">
        <f>IF(Table1[[#This Row],[Ticket Status]]="Closed","Yes","No")</f>
        <v>Yes</v>
      </c>
      <c r="V8123" s="4" t="str">
        <f>IF(Table1[[#This Row],[Ticket Status]]="Pending Customer Response","Yes","No")</f>
        <v>No</v>
      </c>
      <c r="W8123" s="5">
        <f ca="1">COUNTIFS(Table1[Agent_name],Table1[[#This Row],[Agent_name]],Table1[Month],Table1[[#This Row],[Month]])/160</f>
        <v>0.19375000000000001</v>
      </c>
    </row>
    <row r="8124" spans="1:23" x14ac:dyDescent="0.25">
      <c r="A8124">
        <v>8123</v>
      </c>
      <c r="B8124" t="s">
        <v>26199</v>
      </c>
      <c r="C8124" t="s">
        <v>26200</v>
      </c>
      <c r="D8124">
        <v>70</v>
      </c>
      <c r="E8124" t="s">
        <v>29</v>
      </c>
      <c r="F8124" t="s">
        <v>281</v>
      </c>
      <c r="G8124" s="1">
        <v>44305</v>
      </c>
      <c r="H8124" t="s">
        <v>59</v>
      </c>
      <c r="I8124" t="s">
        <v>93</v>
      </c>
      <c r="J8124" s="3" t="s">
        <v>26201</v>
      </c>
      <c r="K8124" t="s">
        <v>62</v>
      </c>
      <c r="M8124" t="s">
        <v>143</v>
      </c>
      <c r="N8124" t="s">
        <v>26</v>
      </c>
      <c r="R8124" t="str">
        <f t="shared" ca="1" si="126"/>
        <v>Arjun</v>
      </c>
      <c r="S8124" t="str">
        <f>IFERROR(TEXT(DATEVALUE(LEFT(Table1[[#This Row],[Date of Purchase]],10)), "MMMM"), TEXT(Table1[[#This Row],[Date of Purchase]], "MMMM"))</f>
        <v>April</v>
      </c>
      <c r="T8124" t="str">
        <f>IF(OR(
  AND(Table1[[#This Row],[Ticket Priority]]="Critical", Table1[[#This Row],[Ticket Status]]&lt;&gt;"Closed"),
  AND(Table1[[#This Row],[Ticket Priority]]="High", Table1[[#This Row],[Ticket Status]]="Open")
), "Yes", "No")</f>
        <v>No</v>
      </c>
      <c r="U8124" s="4" t="str">
        <f>IF(Table1[[#This Row],[Ticket Status]]="Closed","Yes","No")</f>
        <v>No</v>
      </c>
      <c r="V8124" s="4" t="str">
        <f>IF(Table1[[#This Row],[Ticket Status]]="Pending Customer Response","Yes","No")</f>
        <v>No</v>
      </c>
      <c r="W8124" s="5">
        <f ca="1">COUNTIFS(Table1[Agent_name],Table1[[#This Row],[Agent_name]],Table1[Month],Table1[[#This Row],[Month]])/160</f>
        <v>0.18124999999999999</v>
      </c>
    </row>
    <row r="8125" spans="1:23" x14ac:dyDescent="0.25">
      <c r="A8125">
        <v>8124</v>
      </c>
      <c r="B8125" t="s">
        <v>26202</v>
      </c>
      <c r="C8125" t="s">
        <v>26203</v>
      </c>
      <c r="D8125">
        <v>39</v>
      </c>
      <c r="E8125" t="s">
        <v>19</v>
      </c>
      <c r="F8125" t="s">
        <v>51</v>
      </c>
      <c r="G8125" s="1">
        <v>44020</v>
      </c>
      <c r="H8125" t="s">
        <v>67</v>
      </c>
      <c r="I8125" t="s">
        <v>177</v>
      </c>
      <c r="J8125" s="3" t="s">
        <v>26204</v>
      </c>
      <c r="K8125" t="s">
        <v>39</v>
      </c>
      <c r="L8125" t="s">
        <v>26205</v>
      </c>
      <c r="M8125" t="s">
        <v>25</v>
      </c>
      <c r="N8125" t="s">
        <v>26</v>
      </c>
      <c r="O8125" s="2">
        <v>45078.508043981485</v>
      </c>
      <c r="P8125" s="2">
        <v>45078.12332175926</v>
      </c>
      <c r="Q8125">
        <v>3</v>
      </c>
      <c r="R8125" t="str">
        <f t="shared" ca="1" si="126"/>
        <v>Aisha</v>
      </c>
      <c r="S8125" t="str">
        <f>IFERROR(TEXT(DATEVALUE(LEFT(Table1[[#This Row],[Date of Purchase]],10)), "MMMM"), TEXT(Table1[[#This Row],[Date of Purchase]], "MMMM"))</f>
        <v>July</v>
      </c>
      <c r="T8125" t="str">
        <f>IF(OR(
  AND(Table1[[#This Row],[Ticket Priority]]="Critical", Table1[[#This Row],[Ticket Status]]&lt;&gt;"Closed"),
  AND(Table1[[#This Row],[Ticket Priority]]="High", Table1[[#This Row],[Ticket Status]]="Open")
), "Yes", "No")</f>
        <v>No</v>
      </c>
      <c r="U8125" s="4" t="str">
        <f>IF(Table1[[#This Row],[Ticket Status]]="Closed","Yes","No")</f>
        <v>Yes</v>
      </c>
      <c r="V8125" s="4" t="str">
        <f>IF(Table1[[#This Row],[Ticket Status]]="Pending Customer Response","Yes","No")</f>
        <v>No</v>
      </c>
      <c r="W8125" s="5">
        <f ca="1">COUNTIFS(Table1[Agent_name],Table1[[#This Row],[Agent_name]],Table1[Month],Table1[[#This Row],[Month]])/160</f>
        <v>0.875</v>
      </c>
    </row>
    <row r="8126" spans="1:23" x14ac:dyDescent="0.25">
      <c r="A8126">
        <v>8125</v>
      </c>
      <c r="B8126" t="s">
        <v>26206</v>
      </c>
      <c r="C8126" t="s">
        <v>26207</v>
      </c>
      <c r="D8126">
        <v>70</v>
      </c>
      <c r="E8126" t="s">
        <v>29</v>
      </c>
      <c r="F8126" t="s">
        <v>107</v>
      </c>
      <c r="G8126" s="1">
        <v>44138</v>
      </c>
      <c r="H8126" t="s">
        <v>59</v>
      </c>
      <c r="I8126" t="s">
        <v>77</v>
      </c>
      <c r="J8126" s="3" t="s">
        <v>26208</v>
      </c>
      <c r="K8126" t="s">
        <v>62</v>
      </c>
      <c r="M8126" t="s">
        <v>143</v>
      </c>
      <c r="N8126" t="s">
        <v>83</v>
      </c>
      <c r="R8126" t="str">
        <f t="shared" ca="1" si="126"/>
        <v>Aisha</v>
      </c>
      <c r="S8126" t="str">
        <f>IFERROR(TEXT(DATEVALUE(LEFT(Table1[[#This Row],[Date of Purchase]],10)), "MMMM"), TEXT(Table1[[#This Row],[Date of Purchase]], "MMMM"))</f>
        <v>November</v>
      </c>
      <c r="T8126" t="str">
        <f>IF(OR(
  AND(Table1[[#This Row],[Ticket Priority]]="Critical", Table1[[#This Row],[Ticket Status]]&lt;&gt;"Closed"),
  AND(Table1[[#This Row],[Ticket Priority]]="High", Table1[[#This Row],[Ticket Status]]="Open")
), "Yes", "No")</f>
        <v>No</v>
      </c>
      <c r="U8126" s="4" t="str">
        <f>IF(Table1[[#This Row],[Ticket Status]]="Closed","Yes","No")</f>
        <v>No</v>
      </c>
      <c r="V8126" s="4" t="str">
        <f>IF(Table1[[#This Row],[Ticket Status]]="Pending Customer Response","Yes","No")</f>
        <v>No</v>
      </c>
      <c r="W8126" s="5">
        <f ca="1">COUNTIFS(Table1[Agent_name],Table1[[#This Row],[Agent_name]],Table1[Month],Table1[[#This Row],[Month]])/160</f>
        <v>0.85624999999999996</v>
      </c>
    </row>
    <row r="8127" spans="1:23" x14ac:dyDescent="0.25">
      <c r="A8127">
        <v>8126</v>
      </c>
      <c r="B8127" t="s">
        <v>26209</v>
      </c>
      <c r="C8127" t="s">
        <v>26210</v>
      </c>
      <c r="D8127">
        <v>53</v>
      </c>
      <c r="E8127" t="s">
        <v>19</v>
      </c>
      <c r="F8127" t="s">
        <v>281</v>
      </c>
      <c r="G8127" s="1">
        <v>44479</v>
      </c>
      <c r="H8127" t="s">
        <v>59</v>
      </c>
      <c r="I8127" t="s">
        <v>31</v>
      </c>
      <c r="J8127" s="3" t="s">
        <v>26211</v>
      </c>
      <c r="K8127" t="s">
        <v>62</v>
      </c>
      <c r="M8127" t="s">
        <v>143</v>
      </c>
      <c r="N8127" t="s">
        <v>55</v>
      </c>
      <c r="R8127" t="str">
        <f t="shared" ca="1" si="126"/>
        <v>Aisha</v>
      </c>
      <c r="S8127" t="str">
        <f>IFERROR(TEXT(DATEVALUE(LEFT(Table1[[#This Row],[Date of Purchase]],10)), "MMMM"), TEXT(Table1[[#This Row],[Date of Purchase]], "MMMM"))</f>
        <v>October</v>
      </c>
      <c r="T8127" t="str">
        <f>IF(OR(
  AND(Table1[[#This Row],[Ticket Priority]]="Critical", Table1[[#This Row],[Ticket Status]]&lt;&gt;"Closed"),
  AND(Table1[[#This Row],[Ticket Priority]]="High", Table1[[#This Row],[Ticket Status]]="Open")
), "Yes", "No")</f>
        <v>No</v>
      </c>
      <c r="U8127" s="4" t="str">
        <f>IF(Table1[[#This Row],[Ticket Status]]="Closed","Yes","No")</f>
        <v>No</v>
      </c>
      <c r="V8127" s="4" t="str">
        <f>IF(Table1[[#This Row],[Ticket Status]]="Pending Customer Response","Yes","No")</f>
        <v>No</v>
      </c>
      <c r="W8127" s="5">
        <f ca="1">COUNTIFS(Table1[Agent_name],Table1[[#This Row],[Agent_name]],Table1[Month],Table1[[#This Row],[Month]])/160</f>
        <v>0.85624999999999996</v>
      </c>
    </row>
    <row r="8128" spans="1:23" x14ac:dyDescent="0.25">
      <c r="A8128">
        <v>8127</v>
      </c>
      <c r="B8128" t="s">
        <v>26212</v>
      </c>
      <c r="C8128" t="s">
        <v>26213</v>
      </c>
      <c r="D8128">
        <v>27</v>
      </c>
      <c r="E8128" t="s">
        <v>19</v>
      </c>
      <c r="F8128" t="s">
        <v>219</v>
      </c>
      <c r="G8128" s="1">
        <v>44494</v>
      </c>
      <c r="H8128" t="s">
        <v>45</v>
      </c>
      <c r="I8128" t="s">
        <v>141</v>
      </c>
      <c r="J8128" s="3" t="s">
        <v>26214</v>
      </c>
      <c r="K8128" t="s">
        <v>62</v>
      </c>
      <c r="M8128" t="s">
        <v>143</v>
      </c>
      <c r="N8128" t="s">
        <v>33</v>
      </c>
      <c r="R8128" t="str">
        <f t="shared" ca="1" si="126"/>
        <v>Divya</v>
      </c>
      <c r="S8128" t="str">
        <f>IFERROR(TEXT(DATEVALUE(LEFT(Table1[[#This Row],[Date of Purchase]],10)), "MMMM"), TEXT(Table1[[#This Row],[Date of Purchase]], "MMMM"))</f>
        <v>October</v>
      </c>
      <c r="T8128" t="str">
        <f>IF(OR(
  AND(Table1[[#This Row],[Ticket Priority]]="Critical", Table1[[#This Row],[Ticket Status]]&lt;&gt;"Closed"),
  AND(Table1[[#This Row],[Ticket Priority]]="High", Table1[[#This Row],[Ticket Status]]="Open")
), "Yes", "No")</f>
        <v>No</v>
      </c>
      <c r="U8128" s="4" t="str">
        <f>IF(Table1[[#This Row],[Ticket Status]]="Closed","Yes","No")</f>
        <v>No</v>
      </c>
      <c r="V8128" s="4" t="str">
        <f>IF(Table1[[#This Row],[Ticket Status]]="Pending Customer Response","Yes","No")</f>
        <v>No</v>
      </c>
      <c r="W8128" s="5">
        <f ca="1">COUNTIFS(Table1[Agent_name],Table1[[#This Row],[Agent_name]],Table1[Month],Table1[[#This Row],[Month]])/160</f>
        <v>0.25</v>
      </c>
    </row>
    <row r="8129" spans="1:23" x14ac:dyDescent="0.25">
      <c r="A8129">
        <v>8128</v>
      </c>
      <c r="B8129" t="s">
        <v>26215</v>
      </c>
      <c r="C8129" t="s">
        <v>26216</v>
      </c>
      <c r="D8129">
        <v>67</v>
      </c>
      <c r="E8129" t="s">
        <v>58</v>
      </c>
      <c r="F8129" t="s">
        <v>211</v>
      </c>
      <c r="G8129" s="1">
        <v>43928</v>
      </c>
      <c r="H8129" t="s">
        <v>45</v>
      </c>
      <c r="I8129" t="s">
        <v>93</v>
      </c>
      <c r="J8129" s="3" t="s">
        <v>26217</v>
      </c>
      <c r="K8129" t="s">
        <v>39</v>
      </c>
      <c r="L8129" t="s">
        <v>26218</v>
      </c>
      <c r="M8129" t="s">
        <v>143</v>
      </c>
      <c r="N8129" t="s">
        <v>33</v>
      </c>
      <c r="O8129" s="2">
        <v>45078.981747685182</v>
      </c>
      <c r="P8129" s="2">
        <v>45078.294247685182</v>
      </c>
      <c r="Q8129">
        <v>1</v>
      </c>
      <c r="R8129" t="str">
        <f t="shared" ca="1" si="126"/>
        <v>Aisha</v>
      </c>
      <c r="S8129" t="str">
        <f>IFERROR(TEXT(DATEVALUE(LEFT(Table1[[#This Row],[Date of Purchase]],10)), "MMMM"), TEXT(Table1[[#This Row],[Date of Purchase]], "MMMM"))</f>
        <v>April</v>
      </c>
      <c r="T8129" t="str">
        <f>IF(OR(
  AND(Table1[[#This Row],[Ticket Priority]]="Critical", Table1[[#This Row],[Ticket Status]]&lt;&gt;"Closed"),
  AND(Table1[[#This Row],[Ticket Priority]]="High", Table1[[#This Row],[Ticket Status]]="Open")
), "Yes", "No")</f>
        <v>No</v>
      </c>
      <c r="U8129" s="4" t="str">
        <f>IF(Table1[[#This Row],[Ticket Status]]="Closed","Yes","No")</f>
        <v>Yes</v>
      </c>
      <c r="V8129" s="4" t="str">
        <f>IF(Table1[[#This Row],[Ticket Status]]="Pending Customer Response","Yes","No")</f>
        <v>No</v>
      </c>
      <c r="W8129" s="5">
        <f ca="1">COUNTIFS(Table1[Agent_name],Table1[[#This Row],[Agent_name]],Table1[Month],Table1[[#This Row],[Month]])/160</f>
        <v>0.81874999999999998</v>
      </c>
    </row>
    <row r="8130" spans="1:23" x14ac:dyDescent="0.25">
      <c r="A8130">
        <v>8129</v>
      </c>
      <c r="B8130" t="s">
        <v>26219</v>
      </c>
      <c r="C8130" t="s">
        <v>26220</v>
      </c>
      <c r="D8130">
        <v>46</v>
      </c>
      <c r="E8130" t="s">
        <v>19</v>
      </c>
      <c r="F8130" t="s">
        <v>242</v>
      </c>
      <c r="G8130" s="1">
        <v>44245</v>
      </c>
      <c r="H8130" t="s">
        <v>59</v>
      </c>
      <c r="I8130" t="s">
        <v>60</v>
      </c>
      <c r="J8130" s="3" t="s">
        <v>26221</v>
      </c>
      <c r="K8130" t="s">
        <v>62</v>
      </c>
      <c r="M8130" t="s">
        <v>143</v>
      </c>
      <c r="N8130" t="s">
        <v>33</v>
      </c>
      <c r="R8130" t="str">
        <f t="shared" ref="R8130:R8193" ca="1" si="127">CHOOSE(
RANDBETWEEN(1,20),
"Aisha","Aisha","Aisha","Aisha",
"Ravi","Ravi","Ravi",
"Sara","Sara","Sara",
"Mohit","Mohit",
"Priya","Priya",
"Arjun",
"Neha","Rahul","Divya","Karan","Meera","Sanjay"
)</f>
        <v>Sara</v>
      </c>
      <c r="S8130" t="str">
        <f>IFERROR(TEXT(DATEVALUE(LEFT(Table1[[#This Row],[Date of Purchase]],10)), "MMMM"), TEXT(Table1[[#This Row],[Date of Purchase]], "MMMM"))</f>
        <v>February</v>
      </c>
      <c r="T8130" t="str">
        <f>IF(OR(
  AND(Table1[[#This Row],[Ticket Priority]]="Critical", Table1[[#This Row],[Ticket Status]]&lt;&gt;"Closed"),
  AND(Table1[[#This Row],[Ticket Priority]]="High", Table1[[#This Row],[Ticket Status]]="Open")
), "Yes", "No")</f>
        <v>No</v>
      </c>
      <c r="U8130" s="4" t="str">
        <f>IF(Table1[[#This Row],[Ticket Status]]="Closed","Yes","No")</f>
        <v>No</v>
      </c>
      <c r="V8130" s="4" t="str">
        <f>IF(Table1[[#This Row],[Ticket Status]]="Pending Customer Response","Yes","No")</f>
        <v>No</v>
      </c>
      <c r="W8130" s="5">
        <f ca="1">COUNTIFS(Table1[Agent_name],Table1[[#This Row],[Agent_name]],Table1[Month],Table1[[#This Row],[Month]])/160</f>
        <v>0.65625</v>
      </c>
    </row>
    <row r="8131" spans="1:23" x14ac:dyDescent="0.25">
      <c r="A8131">
        <v>8130</v>
      </c>
      <c r="B8131" t="s">
        <v>26222</v>
      </c>
      <c r="C8131" t="s">
        <v>26223</v>
      </c>
      <c r="D8131">
        <v>35</v>
      </c>
      <c r="E8131" t="s">
        <v>58</v>
      </c>
      <c r="F8131" t="s">
        <v>202</v>
      </c>
      <c r="G8131" s="1">
        <v>43858</v>
      </c>
      <c r="H8131" t="s">
        <v>66</v>
      </c>
      <c r="I8131" t="s">
        <v>72</v>
      </c>
      <c r="J8131" s="3" t="s">
        <v>26224</v>
      </c>
      <c r="K8131" t="s">
        <v>62</v>
      </c>
      <c r="M8131" t="s">
        <v>25</v>
      </c>
      <c r="N8131" t="s">
        <v>83</v>
      </c>
      <c r="R8131" t="str">
        <f t="shared" ca="1" si="127"/>
        <v>Ravi</v>
      </c>
      <c r="S8131" t="str">
        <f>IFERROR(TEXT(DATEVALUE(LEFT(Table1[[#This Row],[Date of Purchase]],10)), "MMMM"), TEXT(Table1[[#This Row],[Date of Purchase]], "MMMM"))</f>
        <v>January</v>
      </c>
      <c r="T8131" t="str">
        <f>IF(OR(
  AND(Table1[[#This Row],[Ticket Priority]]="Critical", Table1[[#This Row],[Ticket Status]]&lt;&gt;"Closed"),
  AND(Table1[[#This Row],[Ticket Priority]]="High", Table1[[#This Row],[Ticket Status]]="Open")
), "Yes", "No")</f>
        <v>Yes</v>
      </c>
      <c r="U8131" s="4" t="str">
        <f>IF(Table1[[#This Row],[Ticket Status]]="Closed","Yes","No")</f>
        <v>No</v>
      </c>
      <c r="V8131" s="4" t="str">
        <f>IF(Table1[[#This Row],[Ticket Status]]="Pending Customer Response","Yes","No")</f>
        <v>No</v>
      </c>
      <c r="W8131" s="5">
        <f ca="1">COUNTIFS(Table1[Agent_name],Table1[[#This Row],[Agent_name]],Table1[Month],Table1[[#This Row],[Month]])/160</f>
        <v>0.74375000000000002</v>
      </c>
    </row>
    <row r="8132" spans="1:23" x14ac:dyDescent="0.25">
      <c r="A8132">
        <v>8131</v>
      </c>
      <c r="B8132" t="s">
        <v>26225</v>
      </c>
      <c r="C8132" t="s">
        <v>26226</v>
      </c>
      <c r="D8132">
        <v>42</v>
      </c>
      <c r="E8132" t="s">
        <v>19</v>
      </c>
      <c r="F8132" t="s">
        <v>112</v>
      </c>
      <c r="G8132" s="1">
        <v>44377</v>
      </c>
      <c r="H8132" t="s">
        <v>59</v>
      </c>
      <c r="I8132" t="s">
        <v>141</v>
      </c>
      <c r="J8132" s="3" t="s">
        <v>26227</v>
      </c>
      <c r="K8132" t="s">
        <v>62</v>
      </c>
      <c r="M8132" t="s">
        <v>143</v>
      </c>
      <c r="N8132" t="s">
        <v>83</v>
      </c>
      <c r="R8132" t="str">
        <f t="shared" ca="1" si="127"/>
        <v>Aisha</v>
      </c>
      <c r="S8132" t="str">
        <f>IFERROR(TEXT(DATEVALUE(LEFT(Table1[[#This Row],[Date of Purchase]],10)), "MMMM"), TEXT(Table1[[#This Row],[Date of Purchase]], "MMMM"))</f>
        <v>June</v>
      </c>
      <c r="T8132" t="str">
        <f>IF(OR(
  AND(Table1[[#This Row],[Ticket Priority]]="Critical", Table1[[#This Row],[Ticket Status]]&lt;&gt;"Closed"),
  AND(Table1[[#This Row],[Ticket Priority]]="High", Table1[[#This Row],[Ticket Status]]="Open")
), "Yes", "No")</f>
        <v>No</v>
      </c>
      <c r="U8132" s="4" t="str">
        <f>IF(Table1[[#This Row],[Ticket Status]]="Closed","Yes","No")</f>
        <v>No</v>
      </c>
      <c r="V8132" s="4" t="str">
        <f>IF(Table1[[#This Row],[Ticket Status]]="Pending Customer Response","Yes","No")</f>
        <v>No</v>
      </c>
      <c r="W8132" s="5">
        <f ca="1">COUNTIFS(Table1[Agent_name],Table1[[#This Row],[Agent_name]],Table1[Month],Table1[[#This Row],[Month]])/160</f>
        <v>0.89375000000000004</v>
      </c>
    </row>
    <row r="8133" spans="1:23" x14ac:dyDescent="0.25">
      <c r="A8133">
        <v>8132</v>
      </c>
      <c r="B8133" t="s">
        <v>21462</v>
      </c>
      <c r="C8133" t="s">
        <v>26228</v>
      </c>
      <c r="D8133">
        <v>39</v>
      </c>
      <c r="E8133" t="s">
        <v>29</v>
      </c>
      <c r="F8133" t="s">
        <v>81</v>
      </c>
      <c r="G8133" s="1">
        <v>43947</v>
      </c>
      <c r="H8133" t="s">
        <v>59</v>
      </c>
      <c r="I8133" t="s">
        <v>113</v>
      </c>
      <c r="J8133" s="3" t="s">
        <v>26229</v>
      </c>
      <c r="K8133" t="s">
        <v>39</v>
      </c>
      <c r="L8133" t="s">
        <v>26230</v>
      </c>
      <c r="M8133" t="s">
        <v>41</v>
      </c>
      <c r="N8133" t="s">
        <v>55</v>
      </c>
      <c r="O8133" s="2">
        <v>45078.945694444446</v>
      </c>
      <c r="P8133" s="2">
        <v>45078.415833333333</v>
      </c>
      <c r="Q8133">
        <v>1</v>
      </c>
      <c r="R8133" t="str">
        <f t="shared" ca="1" si="127"/>
        <v>Sara</v>
      </c>
      <c r="S8133" t="str">
        <f>IFERROR(TEXT(DATEVALUE(LEFT(Table1[[#This Row],[Date of Purchase]],10)), "MMMM"), TEXT(Table1[[#This Row],[Date of Purchase]], "MMMM"))</f>
        <v>April</v>
      </c>
      <c r="T8133" t="str">
        <f>IF(OR(
  AND(Table1[[#This Row],[Ticket Priority]]="Critical", Table1[[#This Row],[Ticket Status]]&lt;&gt;"Closed"),
  AND(Table1[[#This Row],[Ticket Priority]]="High", Table1[[#This Row],[Ticket Status]]="Open")
), "Yes", "No")</f>
        <v>No</v>
      </c>
      <c r="U8133" s="4" t="str">
        <f>IF(Table1[[#This Row],[Ticket Status]]="Closed","Yes","No")</f>
        <v>Yes</v>
      </c>
      <c r="V8133" s="4" t="str">
        <f>IF(Table1[[#This Row],[Ticket Status]]="Pending Customer Response","Yes","No")</f>
        <v>No</v>
      </c>
      <c r="W8133" s="5">
        <f ca="1">COUNTIFS(Table1[Agent_name],Table1[[#This Row],[Agent_name]],Table1[Month],Table1[[#This Row],[Month]])/160</f>
        <v>0.75624999999999998</v>
      </c>
    </row>
    <row r="8134" spans="1:23" x14ac:dyDescent="0.25">
      <c r="A8134">
        <v>8133</v>
      </c>
      <c r="B8134" t="s">
        <v>26231</v>
      </c>
      <c r="C8134" t="s">
        <v>26232</v>
      </c>
      <c r="D8134">
        <v>29</v>
      </c>
      <c r="E8134" t="s">
        <v>58</v>
      </c>
      <c r="F8134" t="s">
        <v>149</v>
      </c>
      <c r="G8134" s="1">
        <v>44168</v>
      </c>
      <c r="H8134" t="s">
        <v>67</v>
      </c>
      <c r="I8134" t="s">
        <v>37</v>
      </c>
      <c r="J8134" s="3" t="s">
        <v>26233</v>
      </c>
      <c r="K8134" t="s">
        <v>24</v>
      </c>
      <c r="M8134" t="s">
        <v>41</v>
      </c>
      <c r="N8134" t="s">
        <v>55</v>
      </c>
      <c r="O8134" s="2">
        <v>45078.745023148149</v>
      </c>
      <c r="R8134" t="str">
        <f t="shared" ca="1" si="127"/>
        <v>Mohit</v>
      </c>
      <c r="S8134" t="str">
        <f>IFERROR(TEXT(DATEVALUE(LEFT(Table1[[#This Row],[Date of Purchase]],10)), "MMMM"), TEXT(Table1[[#This Row],[Date of Purchase]], "MMMM"))</f>
        <v>December</v>
      </c>
      <c r="T8134" t="str">
        <f>IF(OR(
  AND(Table1[[#This Row],[Ticket Priority]]="Critical", Table1[[#This Row],[Ticket Status]]&lt;&gt;"Closed"),
  AND(Table1[[#This Row],[Ticket Priority]]="High", Table1[[#This Row],[Ticket Status]]="Open")
), "Yes", "No")</f>
        <v>No</v>
      </c>
      <c r="U8134" s="4" t="str">
        <f>IF(Table1[[#This Row],[Ticket Status]]="Closed","Yes","No")</f>
        <v>No</v>
      </c>
      <c r="V8134" s="4" t="str">
        <f>IF(Table1[[#This Row],[Ticket Status]]="Pending Customer Response","Yes","No")</f>
        <v>Yes</v>
      </c>
      <c r="W8134" s="5">
        <f ca="1">COUNTIFS(Table1[Agent_name],Table1[[#This Row],[Agent_name]],Table1[Month],Table1[[#This Row],[Month]])/160</f>
        <v>0.44374999999999998</v>
      </c>
    </row>
    <row r="8135" spans="1:23" x14ac:dyDescent="0.25">
      <c r="A8135">
        <v>8134</v>
      </c>
      <c r="B8135" t="s">
        <v>26234</v>
      </c>
      <c r="C8135" t="s">
        <v>26235</v>
      </c>
      <c r="D8135">
        <v>54</v>
      </c>
      <c r="E8135" t="s">
        <v>58</v>
      </c>
      <c r="F8135" t="s">
        <v>249</v>
      </c>
      <c r="G8135" s="1">
        <v>44477</v>
      </c>
      <c r="H8135" t="s">
        <v>45</v>
      </c>
      <c r="I8135" t="s">
        <v>177</v>
      </c>
      <c r="J8135" s="3" t="s">
        <v>26236</v>
      </c>
      <c r="K8135" t="s">
        <v>62</v>
      </c>
      <c r="M8135" t="s">
        <v>143</v>
      </c>
      <c r="N8135" t="s">
        <v>26</v>
      </c>
      <c r="R8135" t="str">
        <f t="shared" ca="1" si="127"/>
        <v>Karan</v>
      </c>
      <c r="S8135" t="str">
        <f>IFERROR(TEXT(DATEVALUE(LEFT(Table1[[#This Row],[Date of Purchase]],10)), "MMMM"), TEXT(Table1[[#This Row],[Date of Purchase]], "MMMM"))</f>
        <v>October</v>
      </c>
      <c r="T8135" t="str">
        <f>IF(OR(
  AND(Table1[[#This Row],[Ticket Priority]]="Critical", Table1[[#This Row],[Ticket Status]]&lt;&gt;"Closed"),
  AND(Table1[[#This Row],[Ticket Priority]]="High", Table1[[#This Row],[Ticket Status]]="Open")
), "Yes", "No")</f>
        <v>No</v>
      </c>
      <c r="U8135" s="4" t="str">
        <f>IF(Table1[[#This Row],[Ticket Status]]="Closed","Yes","No")</f>
        <v>No</v>
      </c>
      <c r="V8135" s="4" t="str">
        <f>IF(Table1[[#This Row],[Ticket Status]]="Pending Customer Response","Yes","No")</f>
        <v>No</v>
      </c>
      <c r="W8135" s="5">
        <f ca="1">COUNTIFS(Table1[Agent_name],Table1[[#This Row],[Agent_name]],Table1[Month],Table1[[#This Row],[Month]])/160</f>
        <v>0.21249999999999999</v>
      </c>
    </row>
    <row r="8136" spans="1:23" x14ac:dyDescent="0.25">
      <c r="A8136">
        <v>8135</v>
      </c>
      <c r="B8136" t="s">
        <v>26237</v>
      </c>
      <c r="C8136" t="s">
        <v>26238</v>
      </c>
      <c r="D8136">
        <v>58</v>
      </c>
      <c r="E8136" t="s">
        <v>29</v>
      </c>
      <c r="F8136" t="s">
        <v>202</v>
      </c>
      <c r="G8136" s="1">
        <v>44505</v>
      </c>
      <c r="H8136" t="s">
        <v>67</v>
      </c>
      <c r="I8136" t="s">
        <v>77</v>
      </c>
      <c r="J8136" s="3" t="s">
        <v>26239</v>
      </c>
      <c r="K8136" t="s">
        <v>39</v>
      </c>
      <c r="L8136" t="s">
        <v>26240</v>
      </c>
      <c r="M8136" t="s">
        <v>25</v>
      </c>
      <c r="N8136" t="s">
        <v>83</v>
      </c>
      <c r="O8136" s="2">
        <v>45078.059641203705</v>
      </c>
      <c r="P8136" s="2">
        <v>45078.195752314816</v>
      </c>
      <c r="Q8136">
        <v>2</v>
      </c>
      <c r="R8136" t="str">
        <f t="shared" ca="1" si="127"/>
        <v>Mohit</v>
      </c>
      <c r="S8136" t="str">
        <f>IFERROR(TEXT(DATEVALUE(LEFT(Table1[[#This Row],[Date of Purchase]],10)), "MMMM"), TEXT(Table1[[#This Row],[Date of Purchase]], "MMMM"))</f>
        <v>November</v>
      </c>
      <c r="T8136" t="str">
        <f>IF(OR(
  AND(Table1[[#This Row],[Ticket Priority]]="Critical", Table1[[#This Row],[Ticket Status]]&lt;&gt;"Closed"),
  AND(Table1[[#This Row],[Ticket Priority]]="High", Table1[[#This Row],[Ticket Status]]="Open")
), "Yes", "No")</f>
        <v>No</v>
      </c>
      <c r="U8136" s="4" t="str">
        <f>IF(Table1[[#This Row],[Ticket Status]]="Closed","Yes","No")</f>
        <v>Yes</v>
      </c>
      <c r="V8136" s="4" t="str">
        <f>IF(Table1[[#This Row],[Ticket Status]]="Pending Customer Response","Yes","No")</f>
        <v>No</v>
      </c>
      <c r="W8136" s="5">
        <f ca="1">COUNTIFS(Table1[Agent_name],Table1[[#This Row],[Agent_name]],Table1[Month],Table1[[#This Row],[Month]])/160</f>
        <v>0.4375</v>
      </c>
    </row>
    <row r="8137" spans="1:23" x14ac:dyDescent="0.25">
      <c r="A8137">
        <v>8136</v>
      </c>
      <c r="B8137" t="s">
        <v>26241</v>
      </c>
      <c r="C8137" t="s">
        <v>26242</v>
      </c>
      <c r="D8137">
        <v>19</v>
      </c>
      <c r="E8137" t="s">
        <v>19</v>
      </c>
      <c r="F8137" t="s">
        <v>281</v>
      </c>
      <c r="G8137" s="1">
        <v>44085</v>
      </c>
      <c r="H8137" t="s">
        <v>59</v>
      </c>
      <c r="I8137" t="s">
        <v>60</v>
      </c>
      <c r="J8137" s="3" t="s">
        <v>26243</v>
      </c>
      <c r="K8137" t="s">
        <v>39</v>
      </c>
      <c r="L8137" t="s">
        <v>26244</v>
      </c>
      <c r="M8137" t="s">
        <v>41</v>
      </c>
      <c r="N8137" t="s">
        <v>55</v>
      </c>
      <c r="O8137" s="2">
        <v>45078.772164351853</v>
      </c>
      <c r="P8137" s="2">
        <v>45078.932581018518</v>
      </c>
      <c r="Q8137">
        <v>4</v>
      </c>
      <c r="R8137" t="str">
        <f t="shared" ca="1" si="127"/>
        <v>Ravi</v>
      </c>
      <c r="S8137" t="str">
        <f>IFERROR(TEXT(DATEVALUE(LEFT(Table1[[#This Row],[Date of Purchase]],10)), "MMMM"), TEXT(Table1[[#This Row],[Date of Purchase]], "MMMM"))</f>
        <v>September</v>
      </c>
      <c r="T8137" t="str">
        <f>IF(OR(
  AND(Table1[[#This Row],[Ticket Priority]]="Critical", Table1[[#This Row],[Ticket Status]]&lt;&gt;"Closed"),
  AND(Table1[[#This Row],[Ticket Priority]]="High", Table1[[#This Row],[Ticket Status]]="Open")
), "Yes", "No")</f>
        <v>No</v>
      </c>
      <c r="U8137" s="4" t="str">
        <f>IF(Table1[[#This Row],[Ticket Status]]="Closed","Yes","No")</f>
        <v>Yes</v>
      </c>
      <c r="V8137" s="4" t="str">
        <f>IF(Table1[[#This Row],[Ticket Status]]="Pending Customer Response","Yes","No")</f>
        <v>No</v>
      </c>
      <c r="W8137" s="5">
        <f ca="1">COUNTIFS(Table1[Agent_name],Table1[[#This Row],[Agent_name]],Table1[Month],Table1[[#This Row],[Month]])/160</f>
        <v>0.64375000000000004</v>
      </c>
    </row>
    <row r="8138" spans="1:23" x14ac:dyDescent="0.25">
      <c r="A8138">
        <v>8137</v>
      </c>
      <c r="B8138" t="s">
        <v>26245</v>
      </c>
      <c r="C8138" t="s">
        <v>26246</v>
      </c>
      <c r="D8138">
        <v>69</v>
      </c>
      <c r="E8138" t="s">
        <v>29</v>
      </c>
      <c r="F8138" t="s">
        <v>86</v>
      </c>
      <c r="G8138" s="1">
        <v>44186</v>
      </c>
      <c r="H8138" t="s">
        <v>45</v>
      </c>
      <c r="I8138" t="s">
        <v>141</v>
      </c>
      <c r="J8138" s="3" t="s">
        <v>26247</v>
      </c>
      <c r="K8138" t="s">
        <v>39</v>
      </c>
      <c r="L8138" t="s">
        <v>26248</v>
      </c>
      <c r="M8138" t="s">
        <v>25</v>
      </c>
      <c r="N8138" t="s">
        <v>83</v>
      </c>
      <c r="O8138" s="2">
        <v>45078.775659722225</v>
      </c>
      <c r="P8138" s="2">
        <v>45078.28052083333</v>
      </c>
      <c r="Q8138">
        <v>1</v>
      </c>
      <c r="R8138" t="str">
        <f t="shared" ca="1" si="127"/>
        <v>Karan</v>
      </c>
      <c r="S8138" t="str">
        <f>IFERROR(TEXT(DATEVALUE(LEFT(Table1[[#This Row],[Date of Purchase]],10)), "MMMM"), TEXT(Table1[[#This Row],[Date of Purchase]], "MMMM"))</f>
        <v>December</v>
      </c>
      <c r="T8138" t="str">
        <f>IF(OR(
  AND(Table1[[#This Row],[Ticket Priority]]="Critical", Table1[[#This Row],[Ticket Status]]&lt;&gt;"Closed"),
  AND(Table1[[#This Row],[Ticket Priority]]="High", Table1[[#This Row],[Ticket Status]]="Open")
), "Yes", "No")</f>
        <v>No</v>
      </c>
      <c r="U8138" s="4" t="str">
        <f>IF(Table1[[#This Row],[Ticket Status]]="Closed","Yes","No")</f>
        <v>Yes</v>
      </c>
      <c r="V8138" s="4" t="str">
        <f>IF(Table1[[#This Row],[Ticket Status]]="Pending Customer Response","Yes","No")</f>
        <v>No</v>
      </c>
      <c r="W8138" s="5">
        <f ca="1">COUNTIFS(Table1[Agent_name],Table1[[#This Row],[Agent_name]],Table1[Month],Table1[[#This Row],[Month]])/160</f>
        <v>0.18124999999999999</v>
      </c>
    </row>
    <row r="8139" spans="1:23" x14ac:dyDescent="0.25">
      <c r="A8139">
        <v>8138</v>
      </c>
      <c r="B8139" t="s">
        <v>26249</v>
      </c>
      <c r="C8139" t="s">
        <v>26250</v>
      </c>
      <c r="D8139">
        <v>54</v>
      </c>
      <c r="E8139" t="s">
        <v>29</v>
      </c>
      <c r="F8139" t="s">
        <v>71</v>
      </c>
      <c r="G8139" s="1">
        <v>44212</v>
      </c>
      <c r="H8139" t="s">
        <v>59</v>
      </c>
      <c r="I8139" t="s">
        <v>77</v>
      </c>
      <c r="J8139" s="3" t="s">
        <v>26251</v>
      </c>
      <c r="K8139" t="s">
        <v>62</v>
      </c>
      <c r="M8139" t="s">
        <v>143</v>
      </c>
      <c r="N8139" t="s">
        <v>83</v>
      </c>
      <c r="R8139" t="str">
        <f t="shared" ca="1" si="127"/>
        <v>Ravi</v>
      </c>
      <c r="S8139" t="str">
        <f>IFERROR(TEXT(DATEVALUE(LEFT(Table1[[#This Row],[Date of Purchase]],10)), "MMMM"), TEXT(Table1[[#This Row],[Date of Purchase]], "MMMM"))</f>
        <v>January</v>
      </c>
      <c r="T8139" t="str">
        <f>IF(OR(
  AND(Table1[[#This Row],[Ticket Priority]]="Critical", Table1[[#This Row],[Ticket Status]]&lt;&gt;"Closed"),
  AND(Table1[[#This Row],[Ticket Priority]]="High", Table1[[#This Row],[Ticket Status]]="Open")
), "Yes", "No")</f>
        <v>No</v>
      </c>
      <c r="U8139" s="4" t="str">
        <f>IF(Table1[[#This Row],[Ticket Status]]="Closed","Yes","No")</f>
        <v>No</v>
      </c>
      <c r="V8139" s="4" t="str">
        <f>IF(Table1[[#This Row],[Ticket Status]]="Pending Customer Response","Yes","No")</f>
        <v>No</v>
      </c>
      <c r="W8139" s="5">
        <f ca="1">COUNTIFS(Table1[Agent_name],Table1[[#This Row],[Agent_name]],Table1[Month],Table1[[#This Row],[Month]])/160</f>
        <v>0.74375000000000002</v>
      </c>
    </row>
    <row r="8140" spans="1:23" x14ac:dyDescent="0.25">
      <c r="A8140">
        <v>8139</v>
      </c>
      <c r="B8140" t="s">
        <v>4060</v>
      </c>
      <c r="C8140" t="s">
        <v>26252</v>
      </c>
      <c r="D8140">
        <v>46</v>
      </c>
      <c r="E8140" t="s">
        <v>19</v>
      </c>
      <c r="F8140" t="s">
        <v>286</v>
      </c>
      <c r="G8140" s="1">
        <v>44516</v>
      </c>
      <c r="H8140" t="s">
        <v>21</v>
      </c>
      <c r="I8140" t="s">
        <v>31</v>
      </c>
      <c r="J8140" s="3" t="s">
        <v>2370</v>
      </c>
      <c r="K8140" t="s">
        <v>24</v>
      </c>
      <c r="M8140" t="s">
        <v>89</v>
      </c>
      <c r="N8140" t="s">
        <v>55</v>
      </c>
      <c r="O8140" s="2">
        <v>45078.295115740744</v>
      </c>
      <c r="R8140" t="str">
        <f t="shared" ca="1" si="127"/>
        <v>Sara</v>
      </c>
      <c r="S8140" t="str">
        <f>IFERROR(TEXT(DATEVALUE(LEFT(Table1[[#This Row],[Date of Purchase]],10)), "MMMM"), TEXT(Table1[[#This Row],[Date of Purchase]], "MMMM"))</f>
        <v>November</v>
      </c>
      <c r="T8140" t="str">
        <f>IF(OR(
  AND(Table1[[#This Row],[Ticket Priority]]="Critical", Table1[[#This Row],[Ticket Status]]&lt;&gt;"Closed"),
  AND(Table1[[#This Row],[Ticket Priority]]="High", Table1[[#This Row],[Ticket Status]]="Open")
), "Yes", "No")</f>
        <v>No</v>
      </c>
      <c r="U8140" s="4" t="str">
        <f>IF(Table1[[#This Row],[Ticket Status]]="Closed","Yes","No")</f>
        <v>No</v>
      </c>
      <c r="V8140" s="4" t="str">
        <f>IF(Table1[[#This Row],[Ticket Status]]="Pending Customer Response","Yes","No")</f>
        <v>Yes</v>
      </c>
      <c r="W8140" s="5">
        <f ca="1">COUNTIFS(Table1[Agent_name],Table1[[#This Row],[Agent_name]],Table1[Month],Table1[[#This Row],[Month]])/160</f>
        <v>0.79374999999999996</v>
      </c>
    </row>
    <row r="8141" spans="1:23" x14ac:dyDescent="0.25">
      <c r="A8141">
        <v>8140</v>
      </c>
      <c r="B8141" t="s">
        <v>26253</v>
      </c>
      <c r="C8141" t="s">
        <v>26254</v>
      </c>
      <c r="D8141">
        <v>22</v>
      </c>
      <c r="E8141" t="s">
        <v>58</v>
      </c>
      <c r="F8141" t="s">
        <v>125</v>
      </c>
      <c r="G8141" s="1">
        <v>44376</v>
      </c>
      <c r="H8141" t="s">
        <v>67</v>
      </c>
      <c r="I8141" t="s">
        <v>59</v>
      </c>
      <c r="J8141" s="3" t="s">
        <v>26255</v>
      </c>
      <c r="K8141" t="s">
        <v>39</v>
      </c>
      <c r="L8141" t="s">
        <v>26256</v>
      </c>
      <c r="M8141" t="s">
        <v>143</v>
      </c>
      <c r="N8141" t="s">
        <v>26</v>
      </c>
      <c r="O8141" s="2">
        <v>45078.410393518519</v>
      </c>
      <c r="P8141" s="2">
        <v>45078.120810185188</v>
      </c>
      <c r="Q8141">
        <v>4</v>
      </c>
      <c r="R8141" t="str">
        <f t="shared" ca="1" si="127"/>
        <v>Ravi</v>
      </c>
      <c r="S8141" t="str">
        <f>IFERROR(TEXT(DATEVALUE(LEFT(Table1[[#This Row],[Date of Purchase]],10)), "MMMM"), TEXT(Table1[[#This Row],[Date of Purchase]], "MMMM"))</f>
        <v>June</v>
      </c>
      <c r="T8141" t="str">
        <f>IF(OR(
  AND(Table1[[#This Row],[Ticket Priority]]="Critical", Table1[[#This Row],[Ticket Status]]&lt;&gt;"Closed"),
  AND(Table1[[#This Row],[Ticket Priority]]="High", Table1[[#This Row],[Ticket Status]]="Open")
), "Yes", "No")</f>
        <v>No</v>
      </c>
      <c r="U8141" s="4" t="str">
        <f>IF(Table1[[#This Row],[Ticket Status]]="Closed","Yes","No")</f>
        <v>Yes</v>
      </c>
      <c r="V8141" s="4" t="str">
        <f>IF(Table1[[#This Row],[Ticket Status]]="Pending Customer Response","Yes","No")</f>
        <v>No</v>
      </c>
      <c r="W8141" s="5">
        <f ca="1">COUNTIFS(Table1[Agent_name],Table1[[#This Row],[Agent_name]],Table1[Month],Table1[[#This Row],[Month]])/160</f>
        <v>0.58125000000000004</v>
      </c>
    </row>
    <row r="8142" spans="1:23" x14ac:dyDescent="0.25">
      <c r="A8142">
        <v>8141</v>
      </c>
      <c r="B8142" t="s">
        <v>26257</v>
      </c>
      <c r="C8142" t="s">
        <v>26258</v>
      </c>
      <c r="D8142">
        <v>45</v>
      </c>
      <c r="E8142" t="s">
        <v>29</v>
      </c>
      <c r="F8142" t="s">
        <v>242</v>
      </c>
      <c r="G8142" s="1">
        <v>44508</v>
      </c>
      <c r="H8142" t="s">
        <v>21</v>
      </c>
      <c r="I8142" t="s">
        <v>60</v>
      </c>
      <c r="J8142" s="3" t="s">
        <v>26259</v>
      </c>
      <c r="K8142" t="s">
        <v>39</v>
      </c>
      <c r="L8142" t="s">
        <v>26260</v>
      </c>
      <c r="M8142" t="s">
        <v>89</v>
      </c>
      <c r="N8142" t="s">
        <v>33</v>
      </c>
      <c r="O8142" s="2">
        <v>45078.267361111109</v>
      </c>
      <c r="P8142" s="2">
        <v>45078.21597222222</v>
      </c>
      <c r="Q8142">
        <v>2</v>
      </c>
      <c r="R8142" t="str">
        <f t="shared" ca="1" si="127"/>
        <v>Rahul</v>
      </c>
      <c r="S8142" t="str">
        <f>IFERROR(TEXT(DATEVALUE(LEFT(Table1[[#This Row],[Date of Purchase]],10)), "MMMM"), TEXT(Table1[[#This Row],[Date of Purchase]], "MMMM"))</f>
        <v>November</v>
      </c>
      <c r="T8142" t="str">
        <f>IF(OR(
  AND(Table1[[#This Row],[Ticket Priority]]="Critical", Table1[[#This Row],[Ticket Status]]&lt;&gt;"Closed"),
  AND(Table1[[#This Row],[Ticket Priority]]="High", Table1[[#This Row],[Ticket Status]]="Open")
), "Yes", "No")</f>
        <v>No</v>
      </c>
      <c r="U8142" s="4" t="str">
        <f>IF(Table1[[#This Row],[Ticket Status]]="Closed","Yes","No")</f>
        <v>Yes</v>
      </c>
      <c r="V8142" s="4" t="str">
        <f>IF(Table1[[#This Row],[Ticket Status]]="Pending Customer Response","Yes","No")</f>
        <v>No</v>
      </c>
      <c r="W8142" s="5">
        <f ca="1">COUNTIFS(Table1[Agent_name],Table1[[#This Row],[Agent_name]],Table1[Month],Table1[[#This Row],[Month]])/160</f>
        <v>0.2</v>
      </c>
    </row>
    <row r="8143" spans="1:23" x14ac:dyDescent="0.25">
      <c r="A8143">
        <v>8142</v>
      </c>
      <c r="B8143" t="s">
        <v>26261</v>
      </c>
      <c r="C8143" t="s">
        <v>26262</v>
      </c>
      <c r="D8143">
        <v>45</v>
      </c>
      <c r="E8143" t="s">
        <v>19</v>
      </c>
      <c r="F8143" t="s">
        <v>92</v>
      </c>
      <c r="G8143" s="1">
        <v>44558</v>
      </c>
      <c r="H8143" t="s">
        <v>45</v>
      </c>
      <c r="I8143" t="s">
        <v>113</v>
      </c>
      <c r="J8143" s="3" t="s">
        <v>26263</v>
      </c>
      <c r="K8143" t="s">
        <v>39</v>
      </c>
      <c r="L8143" t="s">
        <v>26264</v>
      </c>
      <c r="M8143" t="s">
        <v>89</v>
      </c>
      <c r="N8143" t="s">
        <v>55</v>
      </c>
      <c r="O8143" s="2">
        <v>45078.584745370368</v>
      </c>
      <c r="P8143" s="2">
        <v>45078.365995370368</v>
      </c>
      <c r="Q8143">
        <v>3</v>
      </c>
      <c r="R8143" t="str">
        <f t="shared" ca="1" si="127"/>
        <v>Neha</v>
      </c>
      <c r="S8143" t="str">
        <f>IFERROR(TEXT(DATEVALUE(LEFT(Table1[[#This Row],[Date of Purchase]],10)), "MMMM"), TEXT(Table1[[#This Row],[Date of Purchase]], "MMMM"))</f>
        <v>December</v>
      </c>
      <c r="T8143" t="str">
        <f>IF(OR(
  AND(Table1[[#This Row],[Ticket Priority]]="Critical", Table1[[#This Row],[Ticket Status]]&lt;&gt;"Closed"),
  AND(Table1[[#This Row],[Ticket Priority]]="High", Table1[[#This Row],[Ticket Status]]="Open")
), "Yes", "No")</f>
        <v>No</v>
      </c>
      <c r="U8143" s="4" t="str">
        <f>IF(Table1[[#This Row],[Ticket Status]]="Closed","Yes","No")</f>
        <v>Yes</v>
      </c>
      <c r="V8143" s="4" t="str">
        <f>IF(Table1[[#This Row],[Ticket Status]]="Pending Customer Response","Yes","No")</f>
        <v>No</v>
      </c>
      <c r="W8143" s="5">
        <f ca="1">COUNTIFS(Table1[Agent_name],Table1[[#This Row],[Agent_name]],Table1[Month],Table1[[#This Row],[Month]])/160</f>
        <v>0.1875</v>
      </c>
    </row>
    <row r="8144" spans="1:23" x14ac:dyDescent="0.25">
      <c r="A8144">
        <v>8143</v>
      </c>
      <c r="B8144" t="s">
        <v>17914</v>
      </c>
      <c r="C8144" t="s">
        <v>26265</v>
      </c>
      <c r="D8144">
        <v>23</v>
      </c>
      <c r="E8144" t="s">
        <v>29</v>
      </c>
      <c r="F8144" t="s">
        <v>149</v>
      </c>
      <c r="G8144" s="1">
        <v>43959</v>
      </c>
      <c r="H8144" t="s">
        <v>66</v>
      </c>
      <c r="I8144" t="s">
        <v>141</v>
      </c>
      <c r="J8144" s="3" t="s">
        <v>26266</v>
      </c>
      <c r="K8144" t="s">
        <v>62</v>
      </c>
      <c r="M8144" t="s">
        <v>89</v>
      </c>
      <c r="N8144" t="s">
        <v>33</v>
      </c>
      <c r="R8144" t="str">
        <f t="shared" ca="1" si="127"/>
        <v>Mohit</v>
      </c>
      <c r="S8144" t="str">
        <f>IFERROR(TEXT(DATEVALUE(LEFT(Table1[[#This Row],[Date of Purchase]],10)), "MMMM"), TEXT(Table1[[#This Row],[Date of Purchase]], "MMMM"))</f>
        <v>May</v>
      </c>
      <c r="T8144" t="str">
        <f>IF(OR(
  AND(Table1[[#This Row],[Ticket Priority]]="Critical", Table1[[#This Row],[Ticket Status]]&lt;&gt;"Closed"),
  AND(Table1[[#This Row],[Ticket Priority]]="High", Table1[[#This Row],[Ticket Status]]="Open")
), "Yes", "No")</f>
        <v>Yes</v>
      </c>
      <c r="U8144" s="4" t="str">
        <f>IF(Table1[[#This Row],[Ticket Status]]="Closed","Yes","No")</f>
        <v>No</v>
      </c>
      <c r="V8144" s="4" t="str">
        <f>IF(Table1[[#This Row],[Ticket Status]]="Pending Customer Response","Yes","No")</f>
        <v>No</v>
      </c>
      <c r="W8144" s="5">
        <f ca="1">COUNTIFS(Table1[Agent_name],Table1[[#This Row],[Agent_name]],Table1[Month],Table1[[#This Row],[Month]])/160</f>
        <v>0.45624999999999999</v>
      </c>
    </row>
    <row r="8145" spans="1:23" x14ac:dyDescent="0.25">
      <c r="A8145">
        <v>8144</v>
      </c>
      <c r="B8145" t="s">
        <v>26267</v>
      </c>
      <c r="C8145" t="s">
        <v>26268</v>
      </c>
      <c r="D8145">
        <v>43</v>
      </c>
      <c r="E8145" t="s">
        <v>58</v>
      </c>
      <c r="F8145" t="s">
        <v>125</v>
      </c>
      <c r="G8145" s="1">
        <v>44061</v>
      </c>
      <c r="H8145" t="s">
        <v>21</v>
      </c>
      <c r="I8145" t="s">
        <v>72</v>
      </c>
      <c r="J8145" s="3" t="s">
        <v>26269</v>
      </c>
      <c r="K8145" t="s">
        <v>24</v>
      </c>
      <c r="M8145" t="s">
        <v>41</v>
      </c>
      <c r="N8145" t="s">
        <v>83</v>
      </c>
      <c r="O8145" s="2">
        <v>45078.052835648145</v>
      </c>
      <c r="R8145" t="str">
        <f t="shared" ca="1" si="127"/>
        <v>Ravi</v>
      </c>
      <c r="S8145" t="str">
        <f>IFERROR(TEXT(DATEVALUE(LEFT(Table1[[#This Row],[Date of Purchase]],10)), "MMMM"), TEXT(Table1[[#This Row],[Date of Purchase]], "MMMM"))</f>
        <v>August</v>
      </c>
      <c r="T8145" t="str">
        <f>IF(OR(
  AND(Table1[[#This Row],[Ticket Priority]]="Critical", Table1[[#This Row],[Ticket Status]]&lt;&gt;"Closed"),
  AND(Table1[[#This Row],[Ticket Priority]]="High", Table1[[#This Row],[Ticket Status]]="Open")
), "Yes", "No")</f>
        <v>No</v>
      </c>
      <c r="U8145" s="4" t="str">
        <f>IF(Table1[[#This Row],[Ticket Status]]="Closed","Yes","No")</f>
        <v>No</v>
      </c>
      <c r="V8145" s="4" t="str">
        <f>IF(Table1[[#This Row],[Ticket Status]]="Pending Customer Response","Yes","No")</f>
        <v>Yes</v>
      </c>
      <c r="W8145" s="5">
        <f ca="1">COUNTIFS(Table1[Agent_name],Table1[[#This Row],[Agent_name]],Table1[Month],Table1[[#This Row],[Month]])/160</f>
        <v>0.65625</v>
      </c>
    </row>
    <row r="8146" spans="1:23" x14ac:dyDescent="0.25">
      <c r="A8146">
        <v>8145</v>
      </c>
      <c r="B8146" t="s">
        <v>26270</v>
      </c>
      <c r="C8146" t="s">
        <v>26271</v>
      </c>
      <c r="D8146">
        <v>47</v>
      </c>
      <c r="E8146" t="s">
        <v>19</v>
      </c>
      <c r="F8146" t="s">
        <v>242</v>
      </c>
      <c r="G8146" s="1">
        <v>44112</v>
      </c>
      <c r="H8146" t="s">
        <v>67</v>
      </c>
      <c r="I8146" t="s">
        <v>59</v>
      </c>
      <c r="J8146" s="3" t="s">
        <v>26272</v>
      </c>
      <c r="K8146" t="s">
        <v>24</v>
      </c>
      <c r="M8146" t="s">
        <v>143</v>
      </c>
      <c r="N8146" t="s">
        <v>83</v>
      </c>
      <c r="O8146" s="2">
        <v>45078.831331018519</v>
      </c>
      <c r="R8146" t="str">
        <f t="shared" ca="1" si="127"/>
        <v>Priya</v>
      </c>
      <c r="S8146" t="str">
        <f>IFERROR(TEXT(DATEVALUE(LEFT(Table1[[#This Row],[Date of Purchase]],10)), "MMMM"), TEXT(Table1[[#This Row],[Date of Purchase]], "MMMM"))</f>
        <v>October</v>
      </c>
      <c r="T8146" t="str">
        <f>IF(OR(
  AND(Table1[[#This Row],[Ticket Priority]]="Critical", Table1[[#This Row],[Ticket Status]]&lt;&gt;"Closed"),
  AND(Table1[[#This Row],[Ticket Priority]]="High", Table1[[#This Row],[Ticket Status]]="Open")
), "Yes", "No")</f>
        <v>No</v>
      </c>
      <c r="U8146" s="4" t="str">
        <f>IF(Table1[[#This Row],[Ticket Status]]="Closed","Yes","No")</f>
        <v>No</v>
      </c>
      <c r="V8146" s="4" t="str">
        <f>IF(Table1[[#This Row],[Ticket Status]]="Pending Customer Response","Yes","No")</f>
        <v>Yes</v>
      </c>
      <c r="W8146" s="5">
        <f ca="1">COUNTIFS(Table1[Agent_name],Table1[[#This Row],[Agent_name]],Table1[Month],Table1[[#This Row],[Month]])/160</f>
        <v>0.58125000000000004</v>
      </c>
    </row>
    <row r="8147" spans="1:23" x14ac:dyDescent="0.25">
      <c r="A8147">
        <v>8146</v>
      </c>
      <c r="B8147" t="s">
        <v>24228</v>
      </c>
      <c r="C8147" t="s">
        <v>26273</v>
      </c>
      <c r="D8147">
        <v>54</v>
      </c>
      <c r="E8147" t="s">
        <v>58</v>
      </c>
      <c r="F8147" t="s">
        <v>134</v>
      </c>
      <c r="G8147" s="1">
        <v>44367</v>
      </c>
      <c r="H8147" t="s">
        <v>67</v>
      </c>
      <c r="I8147" t="s">
        <v>99</v>
      </c>
      <c r="J8147" s="3" t="s">
        <v>26274</v>
      </c>
      <c r="K8147" t="s">
        <v>39</v>
      </c>
      <c r="L8147" t="s">
        <v>26275</v>
      </c>
      <c r="M8147" t="s">
        <v>89</v>
      </c>
      <c r="N8147" t="s">
        <v>55</v>
      </c>
      <c r="O8147" s="2">
        <v>45078.073020833333</v>
      </c>
      <c r="P8147" s="2">
        <v>45078.548020833332</v>
      </c>
      <c r="Q8147">
        <v>4</v>
      </c>
      <c r="R8147" t="str">
        <f t="shared" ca="1" si="127"/>
        <v>Karan</v>
      </c>
      <c r="S8147" t="str">
        <f>IFERROR(TEXT(DATEVALUE(LEFT(Table1[[#This Row],[Date of Purchase]],10)), "MMMM"), TEXT(Table1[[#This Row],[Date of Purchase]], "MMMM"))</f>
        <v>June</v>
      </c>
      <c r="T8147" t="str">
        <f>IF(OR(
  AND(Table1[[#This Row],[Ticket Priority]]="Critical", Table1[[#This Row],[Ticket Status]]&lt;&gt;"Closed"),
  AND(Table1[[#This Row],[Ticket Priority]]="High", Table1[[#This Row],[Ticket Status]]="Open")
), "Yes", "No")</f>
        <v>No</v>
      </c>
      <c r="U8147" s="4" t="str">
        <f>IF(Table1[[#This Row],[Ticket Status]]="Closed","Yes","No")</f>
        <v>Yes</v>
      </c>
      <c r="V8147" s="4" t="str">
        <f>IF(Table1[[#This Row],[Ticket Status]]="Pending Customer Response","Yes","No")</f>
        <v>No</v>
      </c>
      <c r="W8147" s="5">
        <f ca="1">COUNTIFS(Table1[Agent_name],Table1[[#This Row],[Agent_name]],Table1[Month],Table1[[#This Row],[Month]])/160</f>
        <v>0.27500000000000002</v>
      </c>
    </row>
    <row r="8148" spans="1:23" x14ac:dyDescent="0.25">
      <c r="A8148">
        <v>8147</v>
      </c>
      <c r="B8148" t="s">
        <v>26276</v>
      </c>
      <c r="C8148" t="s">
        <v>8521</v>
      </c>
      <c r="D8148">
        <v>31</v>
      </c>
      <c r="E8148" t="s">
        <v>58</v>
      </c>
      <c r="F8148" t="s">
        <v>207</v>
      </c>
      <c r="G8148" s="1">
        <v>43988</v>
      </c>
      <c r="H8148" t="s">
        <v>45</v>
      </c>
      <c r="I8148" t="s">
        <v>52</v>
      </c>
      <c r="J8148" s="3" t="s">
        <v>26277</v>
      </c>
      <c r="K8148" t="s">
        <v>39</v>
      </c>
      <c r="L8148" t="s">
        <v>26278</v>
      </c>
      <c r="M8148" t="s">
        <v>89</v>
      </c>
      <c r="N8148" t="s">
        <v>83</v>
      </c>
      <c r="O8148" s="2">
        <v>45078.812615740739</v>
      </c>
      <c r="P8148" s="2">
        <v>45078.309837962966</v>
      </c>
      <c r="Q8148">
        <v>3</v>
      </c>
      <c r="R8148" t="str">
        <f t="shared" ca="1" si="127"/>
        <v>Aisha</v>
      </c>
      <c r="S8148" t="str">
        <f>IFERROR(TEXT(DATEVALUE(LEFT(Table1[[#This Row],[Date of Purchase]],10)), "MMMM"), TEXT(Table1[[#This Row],[Date of Purchase]], "MMMM"))</f>
        <v>June</v>
      </c>
      <c r="T8148" t="str">
        <f>IF(OR(
  AND(Table1[[#This Row],[Ticket Priority]]="Critical", Table1[[#This Row],[Ticket Status]]&lt;&gt;"Closed"),
  AND(Table1[[#This Row],[Ticket Priority]]="High", Table1[[#This Row],[Ticket Status]]="Open")
), "Yes", "No")</f>
        <v>No</v>
      </c>
      <c r="U8148" s="4" t="str">
        <f>IF(Table1[[#This Row],[Ticket Status]]="Closed","Yes","No")</f>
        <v>Yes</v>
      </c>
      <c r="V8148" s="4" t="str">
        <f>IF(Table1[[#This Row],[Ticket Status]]="Pending Customer Response","Yes","No")</f>
        <v>No</v>
      </c>
      <c r="W8148" s="5">
        <f ca="1">COUNTIFS(Table1[Agent_name],Table1[[#This Row],[Agent_name]],Table1[Month],Table1[[#This Row],[Month]])/160</f>
        <v>0.89375000000000004</v>
      </c>
    </row>
    <row r="8149" spans="1:23" x14ac:dyDescent="0.25">
      <c r="A8149">
        <v>8148</v>
      </c>
      <c r="B8149" t="s">
        <v>26279</v>
      </c>
      <c r="C8149" t="s">
        <v>26280</v>
      </c>
      <c r="D8149">
        <v>38</v>
      </c>
      <c r="E8149" t="s">
        <v>58</v>
      </c>
      <c r="F8149" t="s">
        <v>107</v>
      </c>
      <c r="G8149" s="1">
        <v>44233</v>
      </c>
      <c r="H8149" t="s">
        <v>59</v>
      </c>
      <c r="I8149" t="s">
        <v>72</v>
      </c>
      <c r="J8149" s="3" t="s">
        <v>26281</v>
      </c>
      <c r="K8149" t="s">
        <v>39</v>
      </c>
      <c r="L8149" t="s">
        <v>26282</v>
      </c>
      <c r="M8149" t="s">
        <v>143</v>
      </c>
      <c r="N8149" t="s">
        <v>83</v>
      </c>
      <c r="O8149" s="2">
        <v>45078.919571759259</v>
      </c>
      <c r="P8149" s="2">
        <v>45078.337627314817</v>
      </c>
      <c r="Q8149">
        <v>4</v>
      </c>
      <c r="R8149" t="str">
        <f t="shared" ca="1" si="127"/>
        <v>Mohit</v>
      </c>
      <c r="S8149" t="str">
        <f>IFERROR(TEXT(DATEVALUE(LEFT(Table1[[#This Row],[Date of Purchase]],10)), "MMMM"), TEXT(Table1[[#This Row],[Date of Purchase]], "MMMM"))</f>
        <v>February</v>
      </c>
      <c r="T8149" t="str">
        <f>IF(OR(
  AND(Table1[[#This Row],[Ticket Priority]]="Critical", Table1[[#This Row],[Ticket Status]]&lt;&gt;"Closed"),
  AND(Table1[[#This Row],[Ticket Priority]]="High", Table1[[#This Row],[Ticket Status]]="Open")
), "Yes", "No")</f>
        <v>No</v>
      </c>
      <c r="U8149" s="4" t="str">
        <f>IF(Table1[[#This Row],[Ticket Status]]="Closed","Yes","No")</f>
        <v>Yes</v>
      </c>
      <c r="V8149" s="4" t="str">
        <f>IF(Table1[[#This Row],[Ticket Status]]="Pending Customer Response","Yes","No")</f>
        <v>No</v>
      </c>
      <c r="W8149" s="5">
        <f ca="1">COUNTIFS(Table1[Agent_name],Table1[[#This Row],[Agent_name]],Table1[Month],Table1[[#This Row],[Month]])/160</f>
        <v>0.52500000000000002</v>
      </c>
    </row>
    <row r="8150" spans="1:23" x14ac:dyDescent="0.25">
      <c r="A8150">
        <v>8149</v>
      </c>
      <c r="B8150" t="s">
        <v>26283</v>
      </c>
      <c r="C8150" t="s">
        <v>26284</v>
      </c>
      <c r="D8150">
        <v>26</v>
      </c>
      <c r="E8150" t="s">
        <v>29</v>
      </c>
      <c r="F8150" t="s">
        <v>383</v>
      </c>
      <c r="G8150" s="1">
        <v>44177</v>
      </c>
      <c r="H8150" t="s">
        <v>67</v>
      </c>
      <c r="I8150" t="s">
        <v>59</v>
      </c>
      <c r="J8150" s="3" t="s">
        <v>26285</v>
      </c>
      <c r="K8150" t="s">
        <v>62</v>
      </c>
      <c r="M8150" t="s">
        <v>143</v>
      </c>
      <c r="N8150" t="s">
        <v>83</v>
      </c>
      <c r="R8150" t="str">
        <f t="shared" ca="1" si="127"/>
        <v>Neha</v>
      </c>
      <c r="S8150" t="str">
        <f>IFERROR(TEXT(DATEVALUE(LEFT(Table1[[#This Row],[Date of Purchase]],10)), "MMMM"), TEXT(Table1[[#This Row],[Date of Purchase]], "MMMM"))</f>
        <v>December</v>
      </c>
      <c r="T8150" t="str">
        <f>IF(OR(
  AND(Table1[[#This Row],[Ticket Priority]]="Critical", Table1[[#This Row],[Ticket Status]]&lt;&gt;"Closed"),
  AND(Table1[[#This Row],[Ticket Priority]]="High", Table1[[#This Row],[Ticket Status]]="Open")
), "Yes", "No")</f>
        <v>No</v>
      </c>
      <c r="U8150" s="4" t="str">
        <f>IF(Table1[[#This Row],[Ticket Status]]="Closed","Yes","No")</f>
        <v>No</v>
      </c>
      <c r="V8150" s="4" t="str">
        <f>IF(Table1[[#This Row],[Ticket Status]]="Pending Customer Response","Yes","No")</f>
        <v>No</v>
      </c>
      <c r="W8150" s="5">
        <f ca="1">COUNTIFS(Table1[Agent_name],Table1[[#This Row],[Agent_name]],Table1[Month],Table1[[#This Row],[Month]])/160</f>
        <v>0.1875</v>
      </c>
    </row>
    <row r="8151" spans="1:23" x14ac:dyDescent="0.25">
      <c r="A8151">
        <v>8150</v>
      </c>
      <c r="B8151" t="s">
        <v>26286</v>
      </c>
      <c r="C8151" t="s">
        <v>26287</v>
      </c>
      <c r="D8151">
        <v>52</v>
      </c>
      <c r="E8151" t="s">
        <v>29</v>
      </c>
      <c r="F8151" t="s">
        <v>339</v>
      </c>
      <c r="G8151" s="1">
        <v>44343</v>
      </c>
      <c r="H8151" t="s">
        <v>21</v>
      </c>
      <c r="I8151" t="s">
        <v>72</v>
      </c>
      <c r="J8151" s="3" t="s">
        <v>26288</v>
      </c>
      <c r="K8151" t="s">
        <v>62</v>
      </c>
      <c r="M8151" t="s">
        <v>89</v>
      </c>
      <c r="N8151" t="s">
        <v>26</v>
      </c>
      <c r="R8151" t="str">
        <f t="shared" ca="1" si="127"/>
        <v>Karan</v>
      </c>
      <c r="S8151" t="str">
        <f>IFERROR(TEXT(DATEVALUE(LEFT(Table1[[#This Row],[Date of Purchase]],10)), "MMMM"), TEXT(Table1[[#This Row],[Date of Purchase]], "MMMM"))</f>
        <v>May</v>
      </c>
      <c r="T8151" t="str">
        <f>IF(OR(
  AND(Table1[[#This Row],[Ticket Priority]]="Critical", Table1[[#This Row],[Ticket Status]]&lt;&gt;"Closed"),
  AND(Table1[[#This Row],[Ticket Priority]]="High", Table1[[#This Row],[Ticket Status]]="Open")
), "Yes", "No")</f>
        <v>Yes</v>
      </c>
      <c r="U8151" s="4" t="str">
        <f>IF(Table1[[#This Row],[Ticket Status]]="Closed","Yes","No")</f>
        <v>No</v>
      </c>
      <c r="V8151" s="4" t="str">
        <f>IF(Table1[[#This Row],[Ticket Status]]="Pending Customer Response","Yes","No")</f>
        <v>No</v>
      </c>
      <c r="W8151" s="5">
        <f ca="1">COUNTIFS(Table1[Agent_name],Table1[[#This Row],[Agent_name]],Table1[Month],Table1[[#This Row],[Month]])/160</f>
        <v>0.1875</v>
      </c>
    </row>
    <row r="8152" spans="1:23" x14ac:dyDescent="0.25">
      <c r="A8152">
        <v>8151</v>
      </c>
      <c r="B8152" t="s">
        <v>12273</v>
      </c>
      <c r="C8152" t="s">
        <v>26289</v>
      </c>
      <c r="D8152">
        <v>70</v>
      </c>
      <c r="E8152" t="s">
        <v>19</v>
      </c>
      <c r="F8152" t="s">
        <v>86</v>
      </c>
      <c r="G8152" s="1">
        <v>44533</v>
      </c>
      <c r="H8152" t="s">
        <v>21</v>
      </c>
      <c r="I8152" t="s">
        <v>60</v>
      </c>
      <c r="J8152" s="3" t="s">
        <v>26290</v>
      </c>
      <c r="K8152" t="s">
        <v>62</v>
      </c>
      <c r="M8152" t="s">
        <v>89</v>
      </c>
      <c r="N8152" t="s">
        <v>55</v>
      </c>
      <c r="R8152" t="str">
        <f t="shared" ca="1" si="127"/>
        <v>Rahul</v>
      </c>
      <c r="S8152" t="str">
        <f>IFERROR(TEXT(DATEVALUE(LEFT(Table1[[#This Row],[Date of Purchase]],10)), "MMMM"), TEXT(Table1[[#This Row],[Date of Purchase]], "MMMM"))</f>
        <v>December</v>
      </c>
      <c r="T8152" t="str">
        <f>IF(OR(
  AND(Table1[[#This Row],[Ticket Priority]]="Critical", Table1[[#This Row],[Ticket Status]]&lt;&gt;"Closed"),
  AND(Table1[[#This Row],[Ticket Priority]]="High", Table1[[#This Row],[Ticket Status]]="Open")
), "Yes", "No")</f>
        <v>Yes</v>
      </c>
      <c r="U8152" s="4" t="str">
        <f>IF(Table1[[#This Row],[Ticket Status]]="Closed","Yes","No")</f>
        <v>No</v>
      </c>
      <c r="V8152" s="4" t="str">
        <f>IF(Table1[[#This Row],[Ticket Status]]="Pending Customer Response","Yes","No")</f>
        <v>No</v>
      </c>
      <c r="W8152" s="5">
        <f ca="1">COUNTIFS(Table1[Agent_name],Table1[[#This Row],[Agent_name]],Table1[Month],Table1[[#This Row],[Month]])/160</f>
        <v>0.23125000000000001</v>
      </c>
    </row>
    <row r="8153" spans="1:23" x14ac:dyDescent="0.25">
      <c r="A8153">
        <v>8152</v>
      </c>
      <c r="B8153" t="s">
        <v>26291</v>
      </c>
      <c r="C8153" t="s">
        <v>26292</v>
      </c>
      <c r="D8153">
        <v>54</v>
      </c>
      <c r="E8153" t="s">
        <v>19</v>
      </c>
      <c r="F8153" t="s">
        <v>134</v>
      </c>
      <c r="G8153" s="1">
        <v>44416</v>
      </c>
      <c r="H8153" t="s">
        <v>67</v>
      </c>
      <c r="I8153" t="s">
        <v>22</v>
      </c>
      <c r="J8153" s="3" t="s">
        <v>26293</v>
      </c>
      <c r="K8153" t="s">
        <v>62</v>
      </c>
      <c r="M8153" t="s">
        <v>89</v>
      </c>
      <c r="N8153" t="s">
        <v>83</v>
      </c>
      <c r="R8153" t="str">
        <f t="shared" ca="1" si="127"/>
        <v>Karan</v>
      </c>
      <c r="S8153" t="str">
        <f>IFERROR(TEXT(DATEVALUE(LEFT(Table1[[#This Row],[Date of Purchase]],10)), "MMMM"), TEXT(Table1[[#This Row],[Date of Purchase]], "MMMM"))</f>
        <v>August</v>
      </c>
      <c r="T8153" t="str">
        <f>IF(OR(
  AND(Table1[[#This Row],[Ticket Priority]]="Critical", Table1[[#This Row],[Ticket Status]]&lt;&gt;"Closed"),
  AND(Table1[[#This Row],[Ticket Priority]]="High", Table1[[#This Row],[Ticket Status]]="Open")
), "Yes", "No")</f>
        <v>Yes</v>
      </c>
      <c r="U8153" s="4" t="str">
        <f>IF(Table1[[#This Row],[Ticket Status]]="Closed","Yes","No")</f>
        <v>No</v>
      </c>
      <c r="V8153" s="4" t="str">
        <f>IF(Table1[[#This Row],[Ticket Status]]="Pending Customer Response","Yes","No")</f>
        <v>No</v>
      </c>
      <c r="W8153" s="5">
        <f ca="1">COUNTIFS(Table1[Agent_name],Table1[[#This Row],[Agent_name]],Table1[Month],Table1[[#This Row],[Month]])/160</f>
        <v>0.21875</v>
      </c>
    </row>
    <row r="8154" spans="1:23" x14ac:dyDescent="0.25">
      <c r="A8154">
        <v>8153</v>
      </c>
      <c r="B8154" t="s">
        <v>26294</v>
      </c>
      <c r="C8154" t="s">
        <v>26295</v>
      </c>
      <c r="D8154">
        <v>51</v>
      </c>
      <c r="E8154" t="s">
        <v>29</v>
      </c>
      <c r="F8154" t="s">
        <v>149</v>
      </c>
      <c r="G8154" s="1">
        <v>44162</v>
      </c>
      <c r="H8154" t="s">
        <v>67</v>
      </c>
      <c r="I8154" t="s">
        <v>31</v>
      </c>
      <c r="J8154" s="3" t="s">
        <v>26296</v>
      </c>
      <c r="K8154" t="s">
        <v>24</v>
      </c>
      <c r="M8154" t="s">
        <v>25</v>
      </c>
      <c r="N8154" t="s">
        <v>33</v>
      </c>
      <c r="O8154" s="2">
        <v>45078.684236111112</v>
      </c>
      <c r="R8154" t="str">
        <f t="shared" ca="1" si="127"/>
        <v>Neha</v>
      </c>
      <c r="S8154" t="str">
        <f>IFERROR(TEXT(DATEVALUE(LEFT(Table1[[#This Row],[Date of Purchase]],10)), "MMMM"), TEXT(Table1[[#This Row],[Date of Purchase]], "MMMM"))</f>
        <v>November</v>
      </c>
      <c r="T8154" t="str">
        <f>IF(OR(
  AND(Table1[[#This Row],[Ticket Priority]]="Critical", Table1[[#This Row],[Ticket Status]]&lt;&gt;"Closed"),
  AND(Table1[[#This Row],[Ticket Priority]]="High", Table1[[#This Row],[Ticket Status]]="Open")
), "Yes", "No")</f>
        <v>Yes</v>
      </c>
      <c r="U8154" s="4" t="str">
        <f>IF(Table1[[#This Row],[Ticket Status]]="Closed","Yes","No")</f>
        <v>No</v>
      </c>
      <c r="V8154" s="4" t="str">
        <f>IF(Table1[[#This Row],[Ticket Status]]="Pending Customer Response","Yes","No")</f>
        <v>Yes</v>
      </c>
      <c r="W8154" s="5">
        <f ca="1">COUNTIFS(Table1[Agent_name],Table1[[#This Row],[Agent_name]],Table1[Month],Table1[[#This Row],[Month]])/160</f>
        <v>0.17499999999999999</v>
      </c>
    </row>
    <row r="8155" spans="1:23" x14ac:dyDescent="0.25">
      <c r="A8155">
        <v>8154</v>
      </c>
      <c r="B8155" t="s">
        <v>26297</v>
      </c>
      <c r="C8155" t="s">
        <v>26298</v>
      </c>
      <c r="D8155">
        <v>70</v>
      </c>
      <c r="E8155" t="s">
        <v>58</v>
      </c>
      <c r="F8155" t="s">
        <v>397</v>
      </c>
      <c r="G8155" s="1">
        <v>44454</v>
      </c>
      <c r="H8155" t="s">
        <v>21</v>
      </c>
      <c r="I8155" t="s">
        <v>59</v>
      </c>
      <c r="J8155" s="3" t="s">
        <v>26299</v>
      </c>
      <c r="K8155" t="s">
        <v>24</v>
      </c>
      <c r="M8155" t="s">
        <v>89</v>
      </c>
      <c r="N8155" t="s">
        <v>83</v>
      </c>
      <c r="O8155" s="2">
        <v>45078.918969907405</v>
      </c>
      <c r="R8155" t="str">
        <f t="shared" ca="1" si="127"/>
        <v>Aisha</v>
      </c>
      <c r="S8155" t="str">
        <f>IFERROR(TEXT(DATEVALUE(LEFT(Table1[[#This Row],[Date of Purchase]],10)), "MMMM"), TEXT(Table1[[#This Row],[Date of Purchase]], "MMMM"))</f>
        <v>September</v>
      </c>
      <c r="T8155" t="str">
        <f>IF(OR(
  AND(Table1[[#This Row],[Ticket Priority]]="Critical", Table1[[#This Row],[Ticket Status]]&lt;&gt;"Closed"),
  AND(Table1[[#This Row],[Ticket Priority]]="High", Table1[[#This Row],[Ticket Status]]="Open")
), "Yes", "No")</f>
        <v>No</v>
      </c>
      <c r="U8155" s="4" t="str">
        <f>IF(Table1[[#This Row],[Ticket Status]]="Closed","Yes","No")</f>
        <v>No</v>
      </c>
      <c r="V8155" s="4" t="str">
        <f>IF(Table1[[#This Row],[Ticket Status]]="Pending Customer Response","Yes","No")</f>
        <v>Yes</v>
      </c>
      <c r="W8155" s="5">
        <f ca="1">COUNTIFS(Table1[Agent_name],Table1[[#This Row],[Agent_name]],Table1[Month],Table1[[#This Row],[Month]])/160</f>
        <v>0.86250000000000004</v>
      </c>
    </row>
    <row r="8156" spans="1:23" x14ac:dyDescent="0.25">
      <c r="A8156">
        <v>8155</v>
      </c>
      <c r="B8156" t="s">
        <v>26300</v>
      </c>
      <c r="C8156" t="s">
        <v>26301</v>
      </c>
      <c r="D8156">
        <v>49</v>
      </c>
      <c r="E8156" t="s">
        <v>19</v>
      </c>
      <c r="F8156" t="s">
        <v>149</v>
      </c>
      <c r="G8156" s="1">
        <v>44167</v>
      </c>
      <c r="H8156" t="s">
        <v>59</v>
      </c>
      <c r="I8156" t="s">
        <v>141</v>
      </c>
      <c r="J8156" s="3" t="s">
        <v>26302</v>
      </c>
      <c r="K8156" t="s">
        <v>62</v>
      </c>
      <c r="M8156" t="s">
        <v>41</v>
      </c>
      <c r="N8156" t="s">
        <v>55</v>
      </c>
      <c r="R8156" t="str">
        <f t="shared" ca="1" si="127"/>
        <v>Karan</v>
      </c>
      <c r="S8156" t="str">
        <f>IFERROR(TEXT(DATEVALUE(LEFT(Table1[[#This Row],[Date of Purchase]],10)), "MMMM"), TEXT(Table1[[#This Row],[Date of Purchase]], "MMMM"))</f>
        <v>December</v>
      </c>
      <c r="T8156" t="str">
        <f>IF(OR(
  AND(Table1[[#This Row],[Ticket Priority]]="Critical", Table1[[#This Row],[Ticket Status]]&lt;&gt;"Closed"),
  AND(Table1[[#This Row],[Ticket Priority]]="High", Table1[[#This Row],[Ticket Status]]="Open")
), "Yes", "No")</f>
        <v>No</v>
      </c>
      <c r="U8156" s="4" t="str">
        <f>IF(Table1[[#This Row],[Ticket Status]]="Closed","Yes","No")</f>
        <v>No</v>
      </c>
      <c r="V8156" s="4" t="str">
        <f>IF(Table1[[#This Row],[Ticket Status]]="Pending Customer Response","Yes","No")</f>
        <v>No</v>
      </c>
      <c r="W8156" s="5">
        <f ca="1">COUNTIFS(Table1[Agent_name],Table1[[#This Row],[Agent_name]],Table1[Month],Table1[[#This Row],[Month]])/160</f>
        <v>0.18124999999999999</v>
      </c>
    </row>
    <row r="8157" spans="1:23" x14ac:dyDescent="0.25">
      <c r="A8157">
        <v>8156</v>
      </c>
      <c r="B8157" t="s">
        <v>26303</v>
      </c>
      <c r="C8157" t="s">
        <v>26304</v>
      </c>
      <c r="D8157">
        <v>38</v>
      </c>
      <c r="E8157" t="s">
        <v>29</v>
      </c>
      <c r="F8157" t="s">
        <v>281</v>
      </c>
      <c r="G8157" s="1">
        <v>44505</v>
      </c>
      <c r="H8157" t="s">
        <v>21</v>
      </c>
      <c r="I8157" t="s">
        <v>177</v>
      </c>
      <c r="J8157" s="3" t="s">
        <v>26305</v>
      </c>
      <c r="K8157" t="s">
        <v>62</v>
      </c>
      <c r="M8157" t="s">
        <v>143</v>
      </c>
      <c r="N8157" t="s">
        <v>83</v>
      </c>
      <c r="R8157" t="str">
        <f t="shared" ca="1" si="127"/>
        <v>Sara</v>
      </c>
      <c r="S8157" t="str">
        <f>IFERROR(TEXT(DATEVALUE(LEFT(Table1[[#This Row],[Date of Purchase]],10)), "MMMM"), TEXT(Table1[[#This Row],[Date of Purchase]], "MMMM"))</f>
        <v>November</v>
      </c>
      <c r="T8157" t="str">
        <f>IF(OR(
  AND(Table1[[#This Row],[Ticket Priority]]="Critical", Table1[[#This Row],[Ticket Status]]&lt;&gt;"Closed"),
  AND(Table1[[#This Row],[Ticket Priority]]="High", Table1[[#This Row],[Ticket Status]]="Open")
), "Yes", "No")</f>
        <v>No</v>
      </c>
      <c r="U8157" s="4" t="str">
        <f>IF(Table1[[#This Row],[Ticket Status]]="Closed","Yes","No")</f>
        <v>No</v>
      </c>
      <c r="V8157" s="4" t="str">
        <f>IF(Table1[[#This Row],[Ticket Status]]="Pending Customer Response","Yes","No")</f>
        <v>No</v>
      </c>
      <c r="W8157" s="5">
        <f ca="1">COUNTIFS(Table1[Agent_name],Table1[[#This Row],[Agent_name]],Table1[Month],Table1[[#This Row],[Month]])/160</f>
        <v>0.79374999999999996</v>
      </c>
    </row>
    <row r="8158" spans="1:23" x14ac:dyDescent="0.25">
      <c r="A8158">
        <v>8157</v>
      </c>
      <c r="B8158" t="s">
        <v>26306</v>
      </c>
      <c r="C8158" t="s">
        <v>26307</v>
      </c>
      <c r="D8158">
        <v>47</v>
      </c>
      <c r="E8158" t="s">
        <v>29</v>
      </c>
      <c r="F8158" t="s">
        <v>149</v>
      </c>
      <c r="G8158" s="1">
        <v>44111</v>
      </c>
      <c r="H8158" t="s">
        <v>66</v>
      </c>
      <c r="I8158" t="s">
        <v>31</v>
      </c>
      <c r="J8158" s="3" t="s">
        <v>26308</v>
      </c>
      <c r="K8158" t="s">
        <v>39</v>
      </c>
      <c r="L8158" t="s">
        <v>26309</v>
      </c>
      <c r="M8158" t="s">
        <v>25</v>
      </c>
      <c r="N8158" t="s">
        <v>26</v>
      </c>
      <c r="O8158" s="2">
        <v>45078.888472222221</v>
      </c>
      <c r="P8158" s="2">
        <v>45078.837083333332</v>
      </c>
      <c r="Q8158">
        <v>1</v>
      </c>
      <c r="R8158" t="str">
        <f t="shared" ca="1" si="127"/>
        <v>Sara</v>
      </c>
      <c r="S8158" t="str">
        <f>IFERROR(TEXT(DATEVALUE(LEFT(Table1[[#This Row],[Date of Purchase]],10)), "MMMM"), TEXT(Table1[[#This Row],[Date of Purchase]], "MMMM"))</f>
        <v>October</v>
      </c>
      <c r="T8158" t="str">
        <f>IF(OR(
  AND(Table1[[#This Row],[Ticket Priority]]="Critical", Table1[[#This Row],[Ticket Status]]&lt;&gt;"Closed"),
  AND(Table1[[#This Row],[Ticket Priority]]="High", Table1[[#This Row],[Ticket Status]]="Open")
), "Yes", "No")</f>
        <v>No</v>
      </c>
      <c r="U8158" s="4" t="str">
        <f>IF(Table1[[#This Row],[Ticket Status]]="Closed","Yes","No")</f>
        <v>Yes</v>
      </c>
      <c r="V8158" s="4" t="str">
        <f>IF(Table1[[#This Row],[Ticket Status]]="Pending Customer Response","Yes","No")</f>
        <v>No</v>
      </c>
      <c r="W8158" s="5">
        <f ca="1">COUNTIFS(Table1[Agent_name],Table1[[#This Row],[Agent_name]],Table1[Month],Table1[[#This Row],[Month]])/160</f>
        <v>0.66874999999999996</v>
      </c>
    </row>
    <row r="8159" spans="1:23" x14ac:dyDescent="0.25">
      <c r="A8159">
        <v>8158</v>
      </c>
      <c r="B8159" t="s">
        <v>26310</v>
      </c>
      <c r="C8159" t="s">
        <v>26311</v>
      </c>
      <c r="D8159">
        <v>58</v>
      </c>
      <c r="E8159" t="s">
        <v>19</v>
      </c>
      <c r="F8159" t="s">
        <v>71</v>
      </c>
      <c r="G8159" s="1">
        <v>44243</v>
      </c>
      <c r="H8159" t="s">
        <v>45</v>
      </c>
      <c r="I8159" t="s">
        <v>72</v>
      </c>
      <c r="J8159" s="3" t="s">
        <v>26312</v>
      </c>
      <c r="K8159" t="s">
        <v>24</v>
      </c>
      <c r="M8159" t="s">
        <v>25</v>
      </c>
      <c r="N8159" t="s">
        <v>55</v>
      </c>
      <c r="O8159" s="2">
        <v>45078.369733796295</v>
      </c>
      <c r="R8159" t="str">
        <f t="shared" ca="1" si="127"/>
        <v>Mohit</v>
      </c>
      <c r="S8159" t="str">
        <f>IFERROR(TEXT(DATEVALUE(LEFT(Table1[[#This Row],[Date of Purchase]],10)), "MMMM"), TEXT(Table1[[#This Row],[Date of Purchase]], "MMMM"))</f>
        <v>February</v>
      </c>
      <c r="T8159" t="str">
        <f>IF(OR(
  AND(Table1[[#This Row],[Ticket Priority]]="Critical", Table1[[#This Row],[Ticket Status]]&lt;&gt;"Closed"),
  AND(Table1[[#This Row],[Ticket Priority]]="High", Table1[[#This Row],[Ticket Status]]="Open")
), "Yes", "No")</f>
        <v>Yes</v>
      </c>
      <c r="U8159" s="4" t="str">
        <f>IF(Table1[[#This Row],[Ticket Status]]="Closed","Yes","No")</f>
        <v>No</v>
      </c>
      <c r="V8159" s="4" t="str">
        <f>IF(Table1[[#This Row],[Ticket Status]]="Pending Customer Response","Yes","No")</f>
        <v>Yes</v>
      </c>
      <c r="W8159" s="5">
        <f ca="1">COUNTIFS(Table1[Agent_name],Table1[[#This Row],[Agent_name]],Table1[Month],Table1[[#This Row],[Month]])/160</f>
        <v>0.52500000000000002</v>
      </c>
    </row>
    <row r="8160" spans="1:23" x14ac:dyDescent="0.25">
      <c r="A8160">
        <v>8159</v>
      </c>
      <c r="B8160" t="s">
        <v>26313</v>
      </c>
      <c r="C8160" t="s">
        <v>26314</v>
      </c>
      <c r="D8160">
        <v>45</v>
      </c>
      <c r="E8160" t="s">
        <v>58</v>
      </c>
      <c r="F8160" t="s">
        <v>30</v>
      </c>
      <c r="G8160" s="1">
        <v>44179</v>
      </c>
      <c r="H8160" t="s">
        <v>45</v>
      </c>
      <c r="I8160" t="s">
        <v>37</v>
      </c>
      <c r="J8160" s="3" t="s">
        <v>26315</v>
      </c>
      <c r="K8160" t="s">
        <v>39</v>
      </c>
      <c r="L8160" t="s">
        <v>26316</v>
      </c>
      <c r="M8160" t="s">
        <v>143</v>
      </c>
      <c r="N8160" t="s">
        <v>83</v>
      </c>
      <c r="O8160" s="2">
        <v>45078.662106481483</v>
      </c>
      <c r="P8160" s="2">
        <v>45078.898912037039</v>
      </c>
      <c r="Q8160">
        <v>2</v>
      </c>
      <c r="R8160" t="str">
        <f t="shared" ca="1" si="127"/>
        <v>Mohit</v>
      </c>
      <c r="S8160" t="str">
        <f>IFERROR(TEXT(DATEVALUE(LEFT(Table1[[#This Row],[Date of Purchase]],10)), "MMMM"), TEXT(Table1[[#This Row],[Date of Purchase]], "MMMM"))</f>
        <v>December</v>
      </c>
      <c r="T8160" t="str">
        <f>IF(OR(
  AND(Table1[[#This Row],[Ticket Priority]]="Critical", Table1[[#This Row],[Ticket Status]]&lt;&gt;"Closed"),
  AND(Table1[[#This Row],[Ticket Priority]]="High", Table1[[#This Row],[Ticket Status]]="Open")
), "Yes", "No")</f>
        <v>No</v>
      </c>
      <c r="U8160" s="4" t="str">
        <f>IF(Table1[[#This Row],[Ticket Status]]="Closed","Yes","No")</f>
        <v>Yes</v>
      </c>
      <c r="V8160" s="4" t="str">
        <f>IF(Table1[[#This Row],[Ticket Status]]="Pending Customer Response","Yes","No")</f>
        <v>No</v>
      </c>
      <c r="W8160" s="5">
        <f ca="1">COUNTIFS(Table1[Agent_name],Table1[[#This Row],[Agent_name]],Table1[Month],Table1[[#This Row],[Month]])/160</f>
        <v>0.44374999999999998</v>
      </c>
    </row>
    <row r="8161" spans="1:23" x14ac:dyDescent="0.25">
      <c r="A8161">
        <v>8160</v>
      </c>
      <c r="B8161" t="s">
        <v>26317</v>
      </c>
      <c r="C8161" t="s">
        <v>8145</v>
      </c>
      <c r="D8161">
        <v>61</v>
      </c>
      <c r="E8161" t="s">
        <v>58</v>
      </c>
      <c r="F8161" t="s">
        <v>92</v>
      </c>
      <c r="G8161" s="1">
        <v>44337</v>
      </c>
      <c r="H8161" t="s">
        <v>67</v>
      </c>
      <c r="I8161" t="s">
        <v>67</v>
      </c>
      <c r="J8161" s="3" t="s">
        <v>26318</v>
      </c>
      <c r="K8161" t="s">
        <v>62</v>
      </c>
      <c r="M8161" t="s">
        <v>143</v>
      </c>
      <c r="N8161" t="s">
        <v>55</v>
      </c>
      <c r="R8161" t="str">
        <f t="shared" ca="1" si="127"/>
        <v>Sara</v>
      </c>
      <c r="S8161" t="str">
        <f>IFERROR(TEXT(DATEVALUE(LEFT(Table1[[#This Row],[Date of Purchase]],10)), "MMMM"), TEXT(Table1[[#This Row],[Date of Purchase]], "MMMM"))</f>
        <v>May</v>
      </c>
      <c r="T8161" t="str">
        <f>IF(OR(
  AND(Table1[[#This Row],[Ticket Priority]]="Critical", Table1[[#This Row],[Ticket Status]]&lt;&gt;"Closed"),
  AND(Table1[[#This Row],[Ticket Priority]]="High", Table1[[#This Row],[Ticket Status]]="Open")
), "Yes", "No")</f>
        <v>No</v>
      </c>
      <c r="U8161" s="4" t="str">
        <f>IF(Table1[[#This Row],[Ticket Status]]="Closed","Yes","No")</f>
        <v>No</v>
      </c>
      <c r="V8161" s="4" t="str">
        <f>IF(Table1[[#This Row],[Ticket Status]]="Pending Customer Response","Yes","No")</f>
        <v>No</v>
      </c>
      <c r="W8161" s="5">
        <f ca="1">COUNTIFS(Table1[Agent_name],Table1[[#This Row],[Agent_name]],Table1[Month],Table1[[#This Row],[Month]])/160</f>
        <v>0.64375000000000004</v>
      </c>
    </row>
    <row r="8162" spans="1:23" x14ac:dyDescent="0.25">
      <c r="A8162">
        <v>8161</v>
      </c>
      <c r="B8162" t="s">
        <v>19629</v>
      </c>
      <c r="C8162" t="s">
        <v>26319</v>
      </c>
      <c r="D8162">
        <v>63</v>
      </c>
      <c r="E8162" t="s">
        <v>19</v>
      </c>
      <c r="F8162" t="s">
        <v>44</v>
      </c>
      <c r="G8162" s="1">
        <v>43940</v>
      </c>
      <c r="H8162" t="s">
        <v>21</v>
      </c>
      <c r="I8162" t="s">
        <v>141</v>
      </c>
      <c r="J8162" s="3" t="s">
        <v>26320</v>
      </c>
      <c r="K8162" t="s">
        <v>24</v>
      </c>
      <c r="M8162" t="s">
        <v>143</v>
      </c>
      <c r="N8162" t="s">
        <v>26</v>
      </c>
      <c r="O8162" s="2">
        <v>45078.901030092595</v>
      </c>
      <c r="R8162" t="str">
        <f t="shared" ca="1" si="127"/>
        <v>Ravi</v>
      </c>
      <c r="S8162" t="str">
        <f>IFERROR(TEXT(DATEVALUE(LEFT(Table1[[#This Row],[Date of Purchase]],10)), "MMMM"), TEXT(Table1[[#This Row],[Date of Purchase]], "MMMM"))</f>
        <v>April</v>
      </c>
      <c r="T8162" t="str">
        <f>IF(OR(
  AND(Table1[[#This Row],[Ticket Priority]]="Critical", Table1[[#This Row],[Ticket Status]]&lt;&gt;"Closed"),
  AND(Table1[[#This Row],[Ticket Priority]]="High", Table1[[#This Row],[Ticket Status]]="Open")
), "Yes", "No")</f>
        <v>No</v>
      </c>
      <c r="U8162" s="4" t="str">
        <f>IF(Table1[[#This Row],[Ticket Status]]="Closed","Yes","No")</f>
        <v>No</v>
      </c>
      <c r="V8162" s="4" t="str">
        <f>IF(Table1[[#This Row],[Ticket Status]]="Pending Customer Response","Yes","No")</f>
        <v>Yes</v>
      </c>
      <c r="W8162" s="5">
        <f ca="1">COUNTIFS(Table1[Agent_name],Table1[[#This Row],[Agent_name]],Table1[Month],Table1[[#This Row],[Month]])/160</f>
        <v>0.625</v>
      </c>
    </row>
    <row r="8163" spans="1:23" x14ac:dyDescent="0.25">
      <c r="A8163">
        <v>8162</v>
      </c>
      <c r="B8163" t="s">
        <v>26321</v>
      </c>
      <c r="C8163" t="s">
        <v>26322</v>
      </c>
      <c r="D8163">
        <v>63</v>
      </c>
      <c r="E8163" t="s">
        <v>29</v>
      </c>
      <c r="F8163" t="s">
        <v>207</v>
      </c>
      <c r="G8163" s="1">
        <v>44490</v>
      </c>
      <c r="H8163" t="s">
        <v>66</v>
      </c>
      <c r="I8163" t="s">
        <v>46</v>
      </c>
      <c r="J8163" s="3" t="s">
        <v>26323</v>
      </c>
      <c r="K8163" t="s">
        <v>24</v>
      </c>
      <c r="M8163" t="s">
        <v>143</v>
      </c>
      <c r="N8163" t="s">
        <v>55</v>
      </c>
      <c r="O8163" s="2">
        <v>45078.487847222219</v>
      </c>
      <c r="R8163" t="str">
        <f t="shared" ca="1" si="127"/>
        <v>Neha</v>
      </c>
      <c r="S8163" t="str">
        <f>IFERROR(TEXT(DATEVALUE(LEFT(Table1[[#This Row],[Date of Purchase]],10)), "MMMM"), TEXT(Table1[[#This Row],[Date of Purchase]], "MMMM"))</f>
        <v>October</v>
      </c>
      <c r="T8163" t="str">
        <f>IF(OR(
  AND(Table1[[#This Row],[Ticket Priority]]="Critical", Table1[[#This Row],[Ticket Status]]&lt;&gt;"Closed"),
  AND(Table1[[#This Row],[Ticket Priority]]="High", Table1[[#This Row],[Ticket Status]]="Open")
), "Yes", "No")</f>
        <v>No</v>
      </c>
      <c r="U8163" s="4" t="str">
        <f>IF(Table1[[#This Row],[Ticket Status]]="Closed","Yes","No")</f>
        <v>No</v>
      </c>
      <c r="V8163" s="4" t="str">
        <f>IF(Table1[[#This Row],[Ticket Status]]="Pending Customer Response","Yes","No")</f>
        <v>Yes</v>
      </c>
      <c r="W8163" s="5">
        <f ca="1">COUNTIFS(Table1[Agent_name],Table1[[#This Row],[Agent_name]],Table1[Month],Table1[[#This Row],[Month]])/160</f>
        <v>0.24374999999999999</v>
      </c>
    </row>
    <row r="8164" spans="1:23" x14ac:dyDescent="0.25">
      <c r="A8164">
        <v>8163</v>
      </c>
      <c r="B8164" t="s">
        <v>26324</v>
      </c>
      <c r="C8164" t="s">
        <v>26325</v>
      </c>
      <c r="D8164">
        <v>62</v>
      </c>
      <c r="E8164" t="s">
        <v>58</v>
      </c>
      <c r="F8164" t="s">
        <v>92</v>
      </c>
      <c r="G8164" s="1">
        <v>44021</v>
      </c>
      <c r="H8164" t="s">
        <v>67</v>
      </c>
      <c r="I8164" t="s">
        <v>60</v>
      </c>
      <c r="J8164" s="3" t="s">
        <v>26326</v>
      </c>
      <c r="K8164" t="s">
        <v>62</v>
      </c>
      <c r="M8164" t="s">
        <v>143</v>
      </c>
      <c r="N8164" t="s">
        <v>26</v>
      </c>
      <c r="R8164" t="str">
        <f t="shared" ca="1" si="127"/>
        <v>Aisha</v>
      </c>
      <c r="S8164" t="str">
        <f>IFERROR(TEXT(DATEVALUE(LEFT(Table1[[#This Row],[Date of Purchase]],10)), "MMMM"), TEXT(Table1[[#This Row],[Date of Purchase]], "MMMM"))</f>
        <v>July</v>
      </c>
      <c r="T8164" t="str">
        <f>IF(OR(
  AND(Table1[[#This Row],[Ticket Priority]]="Critical", Table1[[#This Row],[Ticket Status]]&lt;&gt;"Closed"),
  AND(Table1[[#This Row],[Ticket Priority]]="High", Table1[[#This Row],[Ticket Status]]="Open")
), "Yes", "No")</f>
        <v>No</v>
      </c>
      <c r="U8164" s="4" t="str">
        <f>IF(Table1[[#This Row],[Ticket Status]]="Closed","Yes","No")</f>
        <v>No</v>
      </c>
      <c r="V8164" s="4" t="str">
        <f>IF(Table1[[#This Row],[Ticket Status]]="Pending Customer Response","Yes","No")</f>
        <v>No</v>
      </c>
      <c r="W8164" s="5">
        <f ca="1">COUNTIFS(Table1[Agent_name],Table1[[#This Row],[Agent_name]],Table1[Month],Table1[[#This Row],[Month]])/160</f>
        <v>0.875</v>
      </c>
    </row>
    <row r="8165" spans="1:23" x14ac:dyDescent="0.25">
      <c r="A8165">
        <v>8164</v>
      </c>
      <c r="B8165" t="s">
        <v>26327</v>
      </c>
      <c r="C8165" t="s">
        <v>26328</v>
      </c>
      <c r="D8165">
        <v>59</v>
      </c>
      <c r="E8165" t="s">
        <v>29</v>
      </c>
      <c r="F8165" t="s">
        <v>112</v>
      </c>
      <c r="G8165" s="1">
        <v>44208</v>
      </c>
      <c r="H8165" t="s">
        <v>45</v>
      </c>
      <c r="I8165" t="s">
        <v>60</v>
      </c>
      <c r="J8165" s="3" t="s">
        <v>26329</v>
      </c>
      <c r="K8165" t="s">
        <v>24</v>
      </c>
      <c r="M8165" t="s">
        <v>41</v>
      </c>
      <c r="N8165" t="s">
        <v>83</v>
      </c>
      <c r="O8165" s="2">
        <v>45078.261493055557</v>
      </c>
      <c r="R8165" t="str">
        <f t="shared" ca="1" si="127"/>
        <v>Arjun</v>
      </c>
      <c r="S8165" t="str">
        <f>IFERROR(TEXT(DATEVALUE(LEFT(Table1[[#This Row],[Date of Purchase]],10)), "MMMM"), TEXT(Table1[[#This Row],[Date of Purchase]], "MMMM"))</f>
        <v>January</v>
      </c>
      <c r="T8165" t="str">
        <f>IF(OR(
  AND(Table1[[#This Row],[Ticket Priority]]="Critical", Table1[[#This Row],[Ticket Status]]&lt;&gt;"Closed"),
  AND(Table1[[#This Row],[Ticket Priority]]="High", Table1[[#This Row],[Ticket Status]]="Open")
), "Yes", "No")</f>
        <v>No</v>
      </c>
      <c r="U8165" s="4" t="str">
        <f>IF(Table1[[#This Row],[Ticket Status]]="Closed","Yes","No")</f>
        <v>No</v>
      </c>
      <c r="V8165" s="4" t="str">
        <f>IF(Table1[[#This Row],[Ticket Status]]="Pending Customer Response","Yes","No")</f>
        <v>Yes</v>
      </c>
      <c r="W8165" s="5">
        <f ca="1">COUNTIFS(Table1[Agent_name],Table1[[#This Row],[Agent_name]],Table1[Month],Table1[[#This Row],[Month]])/160</f>
        <v>0.20624999999999999</v>
      </c>
    </row>
    <row r="8166" spans="1:23" x14ac:dyDescent="0.25">
      <c r="A8166">
        <v>8165</v>
      </c>
      <c r="B8166" t="s">
        <v>26330</v>
      </c>
      <c r="C8166" t="s">
        <v>26331</v>
      </c>
      <c r="D8166">
        <v>43</v>
      </c>
      <c r="E8166" t="s">
        <v>29</v>
      </c>
      <c r="F8166" t="s">
        <v>161</v>
      </c>
      <c r="G8166" s="1">
        <v>44523</v>
      </c>
      <c r="H8166" t="s">
        <v>59</v>
      </c>
      <c r="I8166" t="s">
        <v>60</v>
      </c>
      <c r="J8166" s="3" t="s">
        <v>26332</v>
      </c>
      <c r="K8166" t="s">
        <v>39</v>
      </c>
      <c r="L8166" t="s">
        <v>26333</v>
      </c>
      <c r="M8166" t="s">
        <v>143</v>
      </c>
      <c r="N8166" t="s">
        <v>33</v>
      </c>
      <c r="O8166" s="2">
        <v>45078.899004629631</v>
      </c>
      <c r="P8166" s="2">
        <v>45078.104560185187</v>
      </c>
      <c r="Q8166">
        <v>1</v>
      </c>
      <c r="R8166" t="str">
        <f t="shared" ca="1" si="127"/>
        <v>Aisha</v>
      </c>
      <c r="S8166" t="str">
        <f>IFERROR(TEXT(DATEVALUE(LEFT(Table1[[#This Row],[Date of Purchase]],10)), "MMMM"), TEXT(Table1[[#This Row],[Date of Purchase]], "MMMM"))</f>
        <v>November</v>
      </c>
      <c r="T8166" t="str">
        <f>IF(OR(
  AND(Table1[[#This Row],[Ticket Priority]]="Critical", Table1[[#This Row],[Ticket Status]]&lt;&gt;"Closed"),
  AND(Table1[[#This Row],[Ticket Priority]]="High", Table1[[#This Row],[Ticket Status]]="Open")
), "Yes", "No")</f>
        <v>No</v>
      </c>
      <c r="U8166" s="4" t="str">
        <f>IF(Table1[[#This Row],[Ticket Status]]="Closed","Yes","No")</f>
        <v>Yes</v>
      </c>
      <c r="V8166" s="4" t="str">
        <f>IF(Table1[[#This Row],[Ticket Status]]="Pending Customer Response","Yes","No")</f>
        <v>No</v>
      </c>
      <c r="W8166" s="5">
        <f ca="1">COUNTIFS(Table1[Agent_name],Table1[[#This Row],[Agent_name]],Table1[Month],Table1[[#This Row],[Month]])/160</f>
        <v>0.85624999999999996</v>
      </c>
    </row>
    <row r="8167" spans="1:23" x14ac:dyDescent="0.25">
      <c r="A8167">
        <v>8166</v>
      </c>
      <c r="B8167" t="s">
        <v>3494</v>
      </c>
      <c r="C8167" t="s">
        <v>26334</v>
      </c>
      <c r="D8167">
        <v>65</v>
      </c>
      <c r="E8167" t="s">
        <v>58</v>
      </c>
      <c r="F8167" t="s">
        <v>485</v>
      </c>
      <c r="G8167" s="1">
        <v>44387</v>
      </c>
      <c r="H8167" t="s">
        <v>67</v>
      </c>
      <c r="I8167" t="s">
        <v>93</v>
      </c>
      <c r="J8167" s="3" t="s">
        <v>26335</v>
      </c>
      <c r="K8167" t="s">
        <v>39</v>
      </c>
      <c r="L8167" t="s">
        <v>26336</v>
      </c>
      <c r="M8167" t="s">
        <v>89</v>
      </c>
      <c r="N8167" t="s">
        <v>83</v>
      </c>
      <c r="O8167" s="2">
        <v>45078.079571759263</v>
      </c>
      <c r="P8167" s="2">
        <v>45078.62054398148</v>
      </c>
      <c r="Q8167">
        <v>1</v>
      </c>
      <c r="R8167" t="str">
        <f t="shared" ca="1" si="127"/>
        <v>Rahul</v>
      </c>
      <c r="S8167" t="str">
        <f>IFERROR(TEXT(DATEVALUE(LEFT(Table1[[#This Row],[Date of Purchase]],10)), "MMMM"), TEXT(Table1[[#This Row],[Date of Purchase]], "MMMM"))</f>
        <v>July</v>
      </c>
      <c r="T8167" t="str">
        <f>IF(OR(
  AND(Table1[[#This Row],[Ticket Priority]]="Critical", Table1[[#This Row],[Ticket Status]]&lt;&gt;"Closed"),
  AND(Table1[[#This Row],[Ticket Priority]]="High", Table1[[#This Row],[Ticket Status]]="Open")
), "Yes", "No")</f>
        <v>No</v>
      </c>
      <c r="U8167" s="4" t="str">
        <f>IF(Table1[[#This Row],[Ticket Status]]="Closed","Yes","No")</f>
        <v>Yes</v>
      </c>
      <c r="V8167" s="4" t="str">
        <f>IF(Table1[[#This Row],[Ticket Status]]="Pending Customer Response","Yes","No")</f>
        <v>No</v>
      </c>
      <c r="W8167" s="5">
        <f ca="1">COUNTIFS(Table1[Agent_name],Table1[[#This Row],[Agent_name]],Table1[Month],Table1[[#This Row],[Month]])/160</f>
        <v>0.21249999999999999</v>
      </c>
    </row>
    <row r="8168" spans="1:23" x14ac:dyDescent="0.25">
      <c r="A8168">
        <v>8167</v>
      </c>
      <c r="B8168" t="s">
        <v>26337</v>
      </c>
      <c r="C8168" t="s">
        <v>26338</v>
      </c>
      <c r="D8168">
        <v>50</v>
      </c>
      <c r="E8168" t="s">
        <v>58</v>
      </c>
      <c r="F8168" t="s">
        <v>242</v>
      </c>
      <c r="G8168" s="1">
        <v>44049</v>
      </c>
      <c r="H8168" t="s">
        <v>59</v>
      </c>
      <c r="I8168" t="s">
        <v>46</v>
      </c>
      <c r="J8168" s="3" t="s">
        <v>26339</v>
      </c>
      <c r="K8168" t="s">
        <v>24</v>
      </c>
      <c r="M8168" t="s">
        <v>25</v>
      </c>
      <c r="N8168" t="s">
        <v>83</v>
      </c>
      <c r="O8168" s="2">
        <v>45078.719872685186</v>
      </c>
      <c r="R8168" t="str">
        <f t="shared" ca="1" si="127"/>
        <v>Priya</v>
      </c>
      <c r="S8168" t="str">
        <f>IFERROR(TEXT(DATEVALUE(LEFT(Table1[[#This Row],[Date of Purchase]],10)), "MMMM"), TEXT(Table1[[#This Row],[Date of Purchase]], "MMMM"))</f>
        <v>August</v>
      </c>
      <c r="T8168" t="str">
        <f>IF(OR(
  AND(Table1[[#This Row],[Ticket Priority]]="Critical", Table1[[#This Row],[Ticket Status]]&lt;&gt;"Closed"),
  AND(Table1[[#This Row],[Ticket Priority]]="High", Table1[[#This Row],[Ticket Status]]="Open")
), "Yes", "No")</f>
        <v>Yes</v>
      </c>
      <c r="U8168" s="4" t="str">
        <f>IF(Table1[[#This Row],[Ticket Status]]="Closed","Yes","No")</f>
        <v>No</v>
      </c>
      <c r="V8168" s="4" t="str">
        <f>IF(Table1[[#This Row],[Ticket Status]]="Pending Customer Response","Yes","No")</f>
        <v>Yes</v>
      </c>
      <c r="W8168" s="5">
        <f ca="1">COUNTIFS(Table1[Agent_name],Table1[[#This Row],[Agent_name]],Table1[Month],Table1[[#This Row],[Month]])/160</f>
        <v>0.35</v>
      </c>
    </row>
    <row r="8169" spans="1:23" x14ac:dyDescent="0.25">
      <c r="A8169">
        <v>8168</v>
      </c>
      <c r="B8169" t="s">
        <v>26340</v>
      </c>
      <c r="C8169" t="s">
        <v>26341</v>
      </c>
      <c r="D8169">
        <v>31</v>
      </c>
      <c r="E8169" t="s">
        <v>19</v>
      </c>
      <c r="F8169" t="s">
        <v>202</v>
      </c>
      <c r="G8169" s="1">
        <v>44027</v>
      </c>
      <c r="H8169" t="s">
        <v>67</v>
      </c>
      <c r="I8169" t="s">
        <v>67</v>
      </c>
      <c r="J8169" s="3" t="s">
        <v>26342</v>
      </c>
      <c r="K8169" t="s">
        <v>24</v>
      </c>
      <c r="M8169" t="s">
        <v>143</v>
      </c>
      <c r="N8169" t="s">
        <v>33</v>
      </c>
      <c r="O8169" s="2">
        <v>45078.865034722221</v>
      </c>
      <c r="R8169" t="str">
        <f t="shared" ca="1" si="127"/>
        <v>Aisha</v>
      </c>
      <c r="S8169" t="str">
        <f>IFERROR(TEXT(DATEVALUE(LEFT(Table1[[#This Row],[Date of Purchase]],10)), "MMMM"), TEXT(Table1[[#This Row],[Date of Purchase]], "MMMM"))</f>
        <v>July</v>
      </c>
      <c r="T8169" t="str">
        <f>IF(OR(
  AND(Table1[[#This Row],[Ticket Priority]]="Critical", Table1[[#This Row],[Ticket Status]]&lt;&gt;"Closed"),
  AND(Table1[[#This Row],[Ticket Priority]]="High", Table1[[#This Row],[Ticket Status]]="Open")
), "Yes", "No")</f>
        <v>No</v>
      </c>
      <c r="U8169" s="4" t="str">
        <f>IF(Table1[[#This Row],[Ticket Status]]="Closed","Yes","No")</f>
        <v>No</v>
      </c>
      <c r="V8169" s="4" t="str">
        <f>IF(Table1[[#This Row],[Ticket Status]]="Pending Customer Response","Yes","No")</f>
        <v>Yes</v>
      </c>
      <c r="W8169" s="5">
        <f ca="1">COUNTIFS(Table1[Agent_name],Table1[[#This Row],[Agent_name]],Table1[Month],Table1[[#This Row],[Month]])/160</f>
        <v>0.875</v>
      </c>
    </row>
    <row r="8170" spans="1:23" x14ac:dyDescent="0.25">
      <c r="A8170">
        <v>8169</v>
      </c>
      <c r="B8170" t="s">
        <v>26343</v>
      </c>
      <c r="C8170" t="s">
        <v>26344</v>
      </c>
      <c r="D8170">
        <v>66</v>
      </c>
      <c r="E8170" t="s">
        <v>58</v>
      </c>
      <c r="F8170" t="s">
        <v>207</v>
      </c>
      <c r="G8170" s="1">
        <v>44353</v>
      </c>
      <c r="H8170" t="s">
        <v>67</v>
      </c>
      <c r="I8170" t="s">
        <v>72</v>
      </c>
      <c r="J8170" s="3" t="s">
        <v>1076</v>
      </c>
      <c r="K8170" t="s">
        <v>24</v>
      </c>
      <c r="M8170" t="s">
        <v>25</v>
      </c>
      <c r="N8170" t="s">
        <v>55</v>
      </c>
      <c r="O8170" s="2">
        <v>45078.553229166668</v>
      </c>
      <c r="R8170" t="str">
        <f t="shared" ca="1" si="127"/>
        <v>Aisha</v>
      </c>
      <c r="S8170" t="str">
        <f>IFERROR(TEXT(DATEVALUE(LEFT(Table1[[#This Row],[Date of Purchase]],10)), "MMMM"), TEXT(Table1[[#This Row],[Date of Purchase]], "MMMM"))</f>
        <v>June</v>
      </c>
      <c r="T8170" t="str">
        <f>IF(OR(
  AND(Table1[[#This Row],[Ticket Priority]]="Critical", Table1[[#This Row],[Ticket Status]]&lt;&gt;"Closed"),
  AND(Table1[[#This Row],[Ticket Priority]]="High", Table1[[#This Row],[Ticket Status]]="Open")
), "Yes", "No")</f>
        <v>Yes</v>
      </c>
      <c r="U8170" s="4" t="str">
        <f>IF(Table1[[#This Row],[Ticket Status]]="Closed","Yes","No")</f>
        <v>No</v>
      </c>
      <c r="V8170" s="4" t="str">
        <f>IF(Table1[[#This Row],[Ticket Status]]="Pending Customer Response","Yes","No")</f>
        <v>Yes</v>
      </c>
      <c r="W8170" s="5">
        <f ca="1">COUNTIFS(Table1[Agent_name],Table1[[#This Row],[Agent_name]],Table1[Month],Table1[[#This Row],[Month]])/160</f>
        <v>0.89375000000000004</v>
      </c>
    </row>
    <row r="8171" spans="1:23" x14ac:dyDescent="0.25">
      <c r="A8171">
        <v>8170</v>
      </c>
      <c r="B8171" t="s">
        <v>26345</v>
      </c>
      <c r="C8171" t="s">
        <v>26346</v>
      </c>
      <c r="D8171">
        <v>23</v>
      </c>
      <c r="E8171" t="s">
        <v>19</v>
      </c>
      <c r="F8171" t="s">
        <v>339</v>
      </c>
      <c r="G8171" s="1">
        <v>44217</v>
      </c>
      <c r="H8171" t="s">
        <v>59</v>
      </c>
      <c r="I8171" t="s">
        <v>22</v>
      </c>
      <c r="J8171" s="3" t="s">
        <v>26347</v>
      </c>
      <c r="K8171" t="s">
        <v>39</v>
      </c>
      <c r="L8171" t="s">
        <v>26348</v>
      </c>
      <c r="M8171" t="s">
        <v>89</v>
      </c>
      <c r="N8171" t="s">
        <v>33</v>
      </c>
      <c r="O8171" s="2">
        <v>45078.116435185184</v>
      </c>
      <c r="P8171" s="2">
        <v>45079.01226851852</v>
      </c>
      <c r="Q8171">
        <v>4</v>
      </c>
      <c r="R8171" t="str">
        <f t="shared" ca="1" si="127"/>
        <v>Ravi</v>
      </c>
      <c r="S8171" t="str">
        <f>IFERROR(TEXT(DATEVALUE(LEFT(Table1[[#This Row],[Date of Purchase]],10)), "MMMM"), TEXT(Table1[[#This Row],[Date of Purchase]], "MMMM"))</f>
        <v>January</v>
      </c>
      <c r="T8171" t="str">
        <f>IF(OR(
  AND(Table1[[#This Row],[Ticket Priority]]="Critical", Table1[[#This Row],[Ticket Status]]&lt;&gt;"Closed"),
  AND(Table1[[#This Row],[Ticket Priority]]="High", Table1[[#This Row],[Ticket Status]]="Open")
), "Yes", "No")</f>
        <v>No</v>
      </c>
      <c r="U8171" s="4" t="str">
        <f>IF(Table1[[#This Row],[Ticket Status]]="Closed","Yes","No")</f>
        <v>Yes</v>
      </c>
      <c r="V8171" s="4" t="str">
        <f>IF(Table1[[#This Row],[Ticket Status]]="Pending Customer Response","Yes","No")</f>
        <v>No</v>
      </c>
      <c r="W8171" s="5">
        <f ca="1">COUNTIFS(Table1[Agent_name],Table1[[#This Row],[Agent_name]],Table1[Month],Table1[[#This Row],[Month]])/160</f>
        <v>0.74375000000000002</v>
      </c>
    </row>
    <row r="8172" spans="1:23" x14ac:dyDescent="0.25">
      <c r="A8172">
        <v>8171</v>
      </c>
      <c r="B8172" t="s">
        <v>26349</v>
      </c>
      <c r="C8172" t="s">
        <v>26350</v>
      </c>
      <c r="D8172">
        <v>65</v>
      </c>
      <c r="E8172" t="s">
        <v>19</v>
      </c>
      <c r="F8172" t="s">
        <v>125</v>
      </c>
      <c r="G8172" s="1">
        <v>44292</v>
      </c>
      <c r="H8172" t="s">
        <v>59</v>
      </c>
      <c r="I8172" t="s">
        <v>177</v>
      </c>
      <c r="J8172" s="3" t="s">
        <v>26351</v>
      </c>
      <c r="K8172" t="s">
        <v>39</v>
      </c>
      <c r="L8172" t="s">
        <v>26352</v>
      </c>
      <c r="M8172" t="s">
        <v>143</v>
      </c>
      <c r="N8172" t="s">
        <v>55</v>
      </c>
      <c r="O8172" s="2">
        <v>45078.643541666665</v>
      </c>
      <c r="P8172" s="2">
        <v>45078.910208333335</v>
      </c>
      <c r="Q8172">
        <v>2</v>
      </c>
      <c r="R8172" t="str">
        <f t="shared" ca="1" si="127"/>
        <v>Aisha</v>
      </c>
      <c r="S8172" t="str">
        <f>IFERROR(TEXT(DATEVALUE(LEFT(Table1[[#This Row],[Date of Purchase]],10)), "MMMM"), TEXT(Table1[[#This Row],[Date of Purchase]], "MMMM"))</f>
        <v>April</v>
      </c>
      <c r="T8172" t="str">
        <f>IF(OR(
  AND(Table1[[#This Row],[Ticket Priority]]="Critical", Table1[[#This Row],[Ticket Status]]&lt;&gt;"Closed"),
  AND(Table1[[#This Row],[Ticket Priority]]="High", Table1[[#This Row],[Ticket Status]]="Open")
), "Yes", "No")</f>
        <v>No</v>
      </c>
      <c r="U8172" s="4" t="str">
        <f>IF(Table1[[#This Row],[Ticket Status]]="Closed","Yes","No")</f>
        <v>Yes</v>
      </c>
      <c r="V8172" s="4" t="str">
        <f>IF(Table1[[#This Row],[Ticket Status]]="Pending Customer Response","Yes","No")</f>
        <v>No</v>
      </c>
      <c r="W8172" s="5">
        <f ca="1">COUNTIFS(Table1[Agent_name],Table1[[#This Row],[Agent_name]],Table1[Month],Table1[[#This Row],[Month]])/160</f>
        <v>0.81874999999999998</v>
      </c>
    </row>
    <row r="8173" spans="1:23" x14ac:dyDescent="0.25">
      <c r="A8173">
        <v>8172</v>
      </c>
      <c r="B8173" t="s">
        <v>26353</v>
      </c>
      <c r="C8173" t="s">
        <v>26354</v>
      </c>
      <c r="D8173">
        <v>35</v>
      </c>
      <c r="E8173" t="s">
        <v>29</v>
      </c>
      <c r="F8173" t="s">
        <v>161</v>
      </c>
      <c r="G8173" s="1">
        <v>43865</v>
      </c>
      <c r="H8173" t="s">
        <v>66</v>
      </c>
      <c r="I8173" t="s">
        <v>22</v>
      </c>
      <c r="J8173" s="3" t="s">
        <v>26355</v>
      </c>
      <c r="K8173" t="s">
        <v>39</v>
      </c>
      <c r="L8173" t="s">
        <v>26356</v>
      </c>
      <c r="M8173" t="s">
        <v>89</v>
      </c>
      <c r="N8173" t="s">
        <v>83</v>
      </c>
      <c r="O8173" s="2">
        <v>45078.514398148145</v>
      </c>
      <c r="P8173" s="2">
        <v>45078.070648148147</v>
      </c>
      <c r="Q8173">
        <v>2</v>
      </c>
      <c r="R8173" t="str">
        <f t="shared" ca="1" si="127"/>
        <v>Aisha</v>
      </c>
      <c r="S8173" t="str">
        <f>IFERROR(TEXT(DATEVALUE(LEFT(Table1[[#This Row],[Date of Purchase]],10)), "MMMM"), TEXT(Table1[[#This Row],[Date of Purchase]], "MMMM"))</f>
        <v>February</v>
      </c>
      <c r="T8173" t="str">
        <f>IF(OR(
  AND(Table1[[#This Row],[Ticket Priority]]="Critical", Table1[[#This Row],[Ticket Status]]&lt;&gt;"Closed"),
  AND(Table1[[#This Row],[Ticket Priority]]="High", Table1[[#This Row],[Ticket Status]]="Open")
), "Yes", "No")</f>
        <v>No</v>
      </c>
      <c r="U8173" s="4" t="str">
        <f>IF(Table1[[#This Row],[Ticket Status]]="Closed","Yes","No")</f>
        <v>Yes</v>
      </c>
      <c r="V8173" s="4" t="str">
        <f>IF(Table1[[#This Row],[Ticket Status]]="Pending Customer Response","Yes","No")</f>
        <v>No</v>
      </c>
      <c r="W8173" s="5">
        <f ca="1">COUNTIFS(Table1[Agent_name],Table1[[#This Row],[Agent_name]],Table1[Month],Table1[[#This Row],[Month]])/160</f>
        <v>0.85624999999999996</v>
      </c>
    </row>
    <row r="8174" spans="1:23" x14ac:dyDescent="0.25">
      <c r="A8174">
        <v>8173</v>
      </c>
      <c r="B8174" t="s">
        <v>26357</v>
      </c>
      <c r="C8174" t="s">
        <v>26358</v>
      </c>
      <c r="D8174">
        <v>26</v>
      </c>
      <c r="E8174" t="s">
        <v>19</v>
      </c>
      <c r="F8174" t="s">
        <v>383</v>
      </c>
      <c r="G8174" s="1">
        <v>43912</v>
      </c>
      <c r="H8174" t="s">
        <v>45</v>
      </c>
      <c r="I8174" t="s">
        <v>22</v>
      </c>
      <c r="J8174" s="3" t="s">
        <v>26359</v>
      </c>
      <c r="K8174" t="s">
        <v>24</v>
      </c>
      <c r="M8174" t="s">
        <v>41</v>
      </c>
      <c r="N8174" t="s">
        <v>33</v>
      </c>
      <c r="O8174" s="2">
        <v>45078.649826388886</v>
      </c>
      <c r="R8174" t="str">
        <f t="shared" ca="1" si="127"/>
        <v>Meera</v>
      </c>
      <c r="S8174" t="str">
        <f>IFERROR(TEXT(DATEVALUE(LEFT(Table1[[#This Row],[Date of Purchase]],10)), "MMMM"), TEXT(Table1[[#This Row],[Date of Purchase]], "MMMM"))</f>
        <v>March</v>
      </c>
      <c r="T8174" t="str">
        <f>IF(OR(
  AND(Table1[[#This Row],[Ticket Priority]]="Critical", Table1[[#This Row],[Ticket Status]]&lt;&gt;"Closed"),
  AND(Table1[[#This Row],[Ticket Priority]]="High", Table1[[#This Row],[Ticket Status]]="Open")
), "Yes", "No")</f>
        <v>No</v>
      </c>
      <c r="U8174" s="4" t="str">
        <f>IF(Table1[[#This Row],[Ticket Status]]="Closed","Yes","No")</f>
        <v>No</v>
      </c>
      <c r="V8174" s="4" t="str">
        <f>IF(Table1[[#This Row],[Ticket Status]]="Pending Customer Response","Yes","No")</f>
        <v>Yes</v>
      </c>
      <c r="W8174" s="5">
        <f ca="1">COUNTIFS(Table1[Agent_name],Table1[[#This Row],[Agent_name]],Table1[Month],Table1[[#This Row],[Month]])/160</f>
        <v>0.21249999999999999</v>
      </c>
    </row>
    <row r="8175" spans="1:23" x14ac:dyDescent="0.25">
      <c r="A8175">
        <v>8174</v>
      </c>
      <c r="B8175" t="s">
        <v>26360</v>
      </c>
      <c r="C8175" t="s">
        <v>13242</v>
      </c>
      <c r="D8175">
        <v>51</v>
      </c>
      <c r="E8175" t="s">
        <v>29</v>
      </c>
      <c r="F8175" t="s">
        <v>339</v>
      </c>
      <c r="G8175" s="1">
        <v>43881</v>
      </c>
      <c r="H8175" t="s">
        <v>21</v>
      </c>
      <c r="I8175" t="s">
        <v>60</v>
      </c>
      <c r="J8175" s="3" t="s">
        <v>26361</v>
      </c>
      <c r="K8175" t="s">
        <v>62</v>
      </c>
      <c r="M8175" t="s">
        <v>41</v>
      </c>
      <c r="N8175" t="s">
        <v>33</v>
      </c>
      <c r="R8175" t="str">
        <f t="shared" ca="1" si="127"/>
        <v>Aisha</v>
      </c>
      <c r="S8175" t="str">
        <f>IFERROR(TEXT(DATEVALUE(LEFT(Table1[[#This Row],[Date of Purchase]],10)), "MMMM"), TEXT(Table1[[#This Row],[Date of Purchase]], "MMMM"))</f>
        <v>February</v>
      </c>
      <c r="T8175" t="str">
        <f>IF(OR(
  AND(Table1[[#This Row],[Ticket Priority]]="Critical", Table1[[#This Row],[Ticket Status]]&lt;&gt;"Closed"),
  AND(Table1[[#This Row],[Ticket Priority]]="High", Table1[[#This Row],[Ticket Status]]="Open")
), "Yes", "No")</f>
        <v>No</v>
      </c>
      <c r="U8175" s="4" t="str">
        <f>IF(Table1[[#This Row],[Ticket Status]]="Closed","Yes","No")</f>
        <v>No</v>
      </c>
      <c r="V8175" s="4" t="str">
        <f>IF(Table1[[#This Row],[Ticket Status]]="Pending Customer Response","Yes","No")</f>
        <v>No</v>
      </c>
      <c r="W8175" s="5">
        <f ca="1">COUNTIFS(Table1[Agent_name],Table1[[#This Row],[Agent_name]],Table1[Month],Table1[[#This Row],[Month]])/160</f>
        <v>0.85624999999999996</v>
      </c>
    </row>
    <row r="8176" spans="1:23" x14ac:dyDescent="0.25">
      <c r="A8176">
        <v>8175</v>
      </c>
      <c r="B8176" t="s">
        <v>26362</v>
      </c>
      <c r="C8176" t="s">
        <v>26363</v>
      </c>
      <c r="D8176">
        <v>58</v>
      </c>
      <c r="E8176" t="s">
        <v>19</v>
      </c>
      <c r="F8176" t="s">
        <v>173</v>
      </c>
      <c r="G8176" s="1">
        <v>43968</v>
      </c>
      <c r="H8176" t="s">
        <v>45</v>
      </c>
      <c r="I8176" t="s">
        <v>60</v>
      </c>
      <c r="J8176" s="3" t="s">
        <v>26364</v>
      </c>
      <c r="K8176" t="s">
        <v>62</v>
      </c>
      <c r="M8176" t="s">
        <v>143</v>
      </c>
      <c r="N8176" t="s">
        <v>83</v>
      </c>
      <c r="R8176" t="str">
        <f t="shared" ca="1" si="127"/>
        <v>Aisha</v>
      </c>
      <c r="S8176" t="str">
        <f>IFERROR(TEXT(DATEVALUE(LEFT(Table1[[#This Row],[Date of Purchase]],10)), "MMMM"), TEXT(Table1[[#This Row],[Date of Purchase]], "MMMM"))</f>
        <v>May</v>
      </c>
      <c r="T8176" t="str">
        <f>IF(OR(
  AND(Table1[[#This Row],[Ticket Priority]]="Critical", Table1[[#This Row],[Ticket Status]]&lt;&gt;"Closed"),
  AND(Table1[[#This Row],[Ticket Priority]]="High", Table1[[#This Row],[Ticket Status]]="Open")
), "Yes", "No")</f>
        <v>No</v>
      </c>
      <c r="U8176" s="4" t="str">
        <f>IF(Table1[[#This Row],[Ticket Status]]="Closed","Yes","No")</f>
        <v>No</v>
      </c>
      <c r="V8176" s="4" t="str">
        <f>IF(Table1[[#This Row],[Ticket Status]]="Pending Customer Response","Yes","No")</f>
        <v>No</v>
      </c>
      <c r="W8176" s="5">
        <f ca="1">COUNTIFS(Table1[Agent_name],Table1[[#This Row],[Agent_name]],Table1[Month],Table1[[#This Row],[Month]])/160</f>
        <v>0.93125000000000002</v>
      </c>
    </row>
    <row r="8177" spans="1:23" x14ac:dyDescent="0.25">
      <c r="A8177">
        <v>8176</v>
      </c>
      <c r="B8177" t="s">
        <v>26365</v>
      </c>
      <c r="C8177" t="s">
        <v>26366</v>
      </c>
      <c r="D8177">
        <v>52</v>
      </c>
      <c r="E8177" t="s">
        <v>58</v>
      </c>
      <c r="F8177" t="s">
        <v>317</v>
      </c>
      <c r="G8177" s="1">
        <v>44358</v>
      </c>
      <c r="H8177" t="s">
        <v>45</v>
      </c>
      <c r="I8177" t="s">
        <v>52</v>
      </c>
      <c r="J8177" s="3" t="s">
        <v>26367</v>
      </c>
      <c r="K8177" t="s">
        <v>39</v>
      </c>
      <c r="L8177" t="s">
        <v>26368</v>
      </c>
      <c r="M8177" t="s">
        <v>143</v>
      </c>
      <c r="N8177" t="s">
        <v>26</v>
      </c>
      <c r="O8177" s="2">
        <v>45078.366550925923</v>
      </c>
      <c r="P8177" s="2">
        <v>45078.523495370369</v>
      </c>
      <c r="Q8177">
        <v>5</v>
      </c>
      <c r="R8177" t="str">
        <f t="shared" ca="1" si="127"/>
        <v>Mohit</v>
      </c>
      <c r="S8177" t="str">
        <f>IFERROR(TEXT(DATEVALUE(LEFT(Table1[[#This Row],[Date of Purchase]],10)), "MMMM"), TEXT(Table1[[#This Row],[Date of Purchase]], "MMMM"))</f>
        <v>June</v>
      </c>
      <c r="T8177" t="str">
        <f>IF(OR(
  AND(Table1[[#This Row],[Ticket Priority]]="Critical", Table1[[#This Row],[Ticket Status]]&lt;&gt;"Closed"),
  AND(Table1[[#This Row],[Ticket Priority]]="High", Table1[[#This Row],[Ticket Status]]="Open")
), "Yes", "No")</f>
        <v>No</v>
      </c>
      <c r="U8177" s="4" t="str">
        <f>IF(Table1[[#This Row],[Ticket Status]]="Closed","Yes","No")</f>
        <v>Yes</v>
      </c>
      <c r="V8177" s="4" t="str">
        <f>IF(Table1[[#This Row],[Ticket Status]]="Pending Customer Response","Yes","No")</f>
        <v>No</v>
      </c>
      <c r="W8177" s="5">
        <f ca="1">COUNTIFS(Table1[Agent_name],Table1[[#This Row],[Agent_name]],Table1[Month],Table1[[#This Row],[Month]])/160</f>
        <v>0.41875000000000001</v>
      </c>
    </row>
    <row r="8178" spans="1:23" x14ac:dyDescent="0.25">
      <c r="A8178">
        <v>8177</v>
      </c>
      <c r="B8178" t="s">
        <v>26369</v>
      </c>
      <c r="C8178" t="s">
        <v>26370</v>
      </c>
      <c r="D8178">
        <v>21</v>
      </c>
      <c r="E8178" t="s">
        <v>19</v>
      </c>
      <c r="F8178" t="s">
        <v>699</v>
      </c>
      <c r="G8178" s="1">
        <v>43935</v>
      </c>
      <c r="H8178" t="s">
        <v>21</v>
      </c>
      <c r="I8178" t="s">
        <v>59</v>
      </c>
      <c r="J8178" s="3" t="s">
        <v>845</v>
      </c>
      <c r="K8178" t="s">
        <v>24</v>
      </c>
      <c r="M8178" t="s">
        <v>143</v>
      </c>
      <c r="N8178" t="s">
        <v>26</v>
      </c>
      <c r="O8178" s="2">
        <v>45078.356134259258</v>
      </c>
      <c r="R8178" t="str">
        <f t="shared" ca="1" si="127"/>
        <v>Arjun</v>
      </c>
      <c r="S8178" t="str">
        <f>IFERROR(TEXT(DATEVALUE(LEFT(Table1[[#This Row],[Date of Purchase]],10)), "MMMM"), TEXT(Table1[[#This Row],[Date of Purchase]], "MMMM"))</f>
        <v>April</v>
      </c>
      <c r="T8178" t="str">
        <f>IF(OR(
  AND(Table1[[#This Row],[Ticket Priority]]="Critical", Table1[[#This Row],[Ticket Status]]&lt;&gt;"Closed"),
  AND(Table1[[#This Row],[Ticket Priority]]="High", Table1[[#This Row],[Ticket Status]]="Open")
), "Yes", "No")</f>
        <v>No</v>
      </c>
      <c r="U8178" s="4" t="str">
        <f>IF(Table1[[#This Row],[Ticket Status]]="Closed","Yes","No")</f>
        <v>No</v>
      </c>
      <c r="V8178" s="4" t="str">
        <f>IF(Table1[[#This Row],[Ticket Status]]="Pending Customer Response","Yes","No")</f>
        <v>Yes</v>
      </c>
      <c r="W8178" s="5">
        <f ca="1">COUNTIFS(Table1[Agent_name],Table1[[#This Row],[Agent_name]],Table1[Month],Table1[[#This Row],[Month]])/160</f>
        <v>0.18124999999999999</v>
      </c>
    </row>
    <row r="8179" spans="1:23" x14ac:dyDescent="0.25">
      <c r="A8179">
        <v>8178</v>
      </c>
      <c r="B8179" t="s">
        <v>26371</v>
      </c>
      <c r="C8179" t="s">
        <v>11670</v>
      </c>
      <c r="D8179">
        <v>32</v>
      </c>
      <c r="E8179" t="s">
        <v>19</v>
      </c>
      <c r="F8179" t="s">
        <v>103</v>
      </c>
      <c r="G8179" s="1">
        <v>44439</v>
      </c>
      <c r="H8179" t="s">
        <v>21</v>
      </c>
      <c r="I8179" t="s">
        <v>46</v>
      </c>
      <c r="J8179" s="3" t="s">
        <v>442</v>
      </c>
      <c r="K8179" t="s">
        <v>62</v>
      </c>
      <c r="M8179" t="s">
        <v>41</v>
      </c>
      <c r="N8179" t="s">
        <v>26</v>
      </c>
      <c r="R8179" t="str">
        <f t="shared" ca="1" si="127"/>
        <v>Divya</v>
      </c>
      <c r="S8179" t="str">
        <f>IFERROR(TEXT(DATEVALUE(LEFT(Table1[[#This Row],[Date of Purchase]],10)), "MMMM"), TEXT(Table1[[#This Row],[Date of Purchase]], "MMMM"))</f>
        <v>August</v>
      </c>
      <c r="T8179" t="str">
        <f>IF(OR(
  AND(Table1[[#This Row],[Ticket Priority]]="Critical", Table1[[#This Row],[Ticket Status]]&lt;&gt;"Closed"),
  AND(Table1[[#This Row],[Ticket Priority]]="High", Table1[[#This Row],[Ticket Status]]="Open")
), "Yes", "No")</f>
        <v>No</v>
      </c>
      <c r="U8179" s="4" t="str">
        <f>IF(Table1[[#This Row],[Ticket Status]]="Closed","Yes","No")</f>
        <v>No</v>
      </c>
      <c r="V8179" s="4" t="str">
        <f>IF(Table1[[#This Row],[Ticket Status]]="Pending Customer Response","Yes","No")</f>
        <v>No</v>
      </c>
      <c r="W8179" s="5">
        <f ca="1">COUNTIFS(Table1[Agent_name],Table1[[#This Row],[Agent_name]],Table1[Month],Table1[[#This Row],[Month]])/160</f>
        <v>0.1875</v>
      </c>
    </row>
    <row r="8180" spans="1:23" x14ac:dyDescent="0.25">
      <c r="A8180">
        <v>8179</v>
      </c>
      <c r="B8180" t="s">
        <v>26372</v>
      </c>
      <c r="C8180" t="s">
        <v>26373</v>
      </c>
      <c r="D8180">
        <v>50</v>
      </c>
      <c r="E8180" t="s">
        <v>29</v>
      </c>
      <c r="F8180" t="s">
        <v>20</v>
      </c>
      <c r="G8180" s="1">
        <v>44466</v>
      </c>
      <c r="H8180" t="s">
        <v>21</v>
      </c>
      <c r="I8180" t="s">
        <v>46</v>
      </c>
      <c r="J8180" s="3" t="s">
        <v>26374</v>
      </c>
      <c r="K8180" t="s">
        <v>24</v>
      </c>
      <c r="M8180" t="s">
        <v>143</v>
      </c>
      <c r="N8180" t="s">
        <v>83</v>
      </c>
      <c r="O8180" s="2">
        <v>45078.628379629627</v>
      </c>
      <c r="R8180" t="str">
        <f t="shared" ca="1" si="127"/>
        <v>Meera</v>
      </c>
      <c r="S8180" t="str">
        <f>IFERROR(TEXT(DATEVALUE(LEFT(Table1[[#This Row],[Date of Purchase]],10)), "MMMM"), TEXT(Table1[[#This Row],[Date of Purchase]], "MMMM"))</f>
        <v>September</v>
      </c>
      <c r="T8180" t="str">
        <f>IF(OR(
  AND(Table1[[#This Row],[Ticket Priority]]="Critical", Table1[[#This Row],[Ticket Status]]&lt;&gt;"Closed"),
  AND(Table1[[#This Row],[Ticket Priority]]="High", Table1[[#This Row],[Ticket Status]]="Open")
), "Yes", "No")</f>
        <v>No</v>
      </c>
      <c r="U8180" s="4" t="str">
        <f>IF(Table1[[#This Row],[Ticket Status]]="Closed","Yes","No")</f>
        <v>No</v>
      </c>
      <c r="V8180" s="4" t="str">
        <f>IF(Table1[[#This Row],[Ticket Status]]="Pending Customer Response","Yes","No")</f>
        <v>Yes</v>
      </c>
      <c r="W8180" s="5">
        <f ca="1">COUNTIFS(Table1[Agent_name],Table1[[#This Row],[Agent_name]],Table1[Month],Table1[[#This Row],[Month]])/160</f>
        <v>0.16875000000000001</v>
      </c>
    </row>
    <row r="8181" spans="1:23" x14ac:dyDescent="0.25">
      <c r="A8181">
        <v>8180</v>
      </c>
      <c r="B8181" t="s">
        <v>26375</v>
      </c>
      <c r="C8181" t="s">
        <v>26376</v>
      </c>
      <c r="D8181">
        <v>24</v>
      </c>
      <c r="E8181" t="s">
        <v>29</v>
      </c>
      <c r="F8181" t="s">
        <v>339</v>
      </c>
      <c r="G8181" s="1">
        <v>44044</v>
      </c>
      <c r="H8181" t="s">
        <v>66</v>
      </c>
      <c r="I8181" t="s">
        <v>22</v>
      </c>
      <c r="J8181" s="3" t="s">
        <v>26377</v>
      </c>
      <c r="K8181" t="s">
        <v>24</v>
      </c>
      <c r="M8181" t="s">
        <v>143</v>
      </c>
      <c r="N8181" t="s">
        <v>55</v>
      </c>
      <c r="O8181" s="2">
        <v>45078.836724537039</v>
      </c>
      <c r="R8181" t="str">
        <f t="shared" ca="1" si="127"/>
        <v>Divya</v>
      </c>
      <c r="S8181" t="str">
        <f>IFERROR(TEXT(DATEVALUE(LEFT(Table1[[#This Row],[Date of Purchase]],10)), "MMMM"), TEXT(Table1[[#This Row],[Date of Purchase]], "MMMM"))</f>
        <v>August</v>
      </c>
      <c r="T8181" t="str">
        <f>IF(OR(
  AND(Table1[[#This Row],[Ticket Priority]]="Critical", Table1[[#This Row],[Ticket Status]]&lt;&gt;"Closed"),
  AND(Table1[[#This Row],[Ticket Priority]]="High", Table1[[#This Row],[Ticket Status]]="Open")
), "Yes", "No")</f>
        <v>No</v>
      </c>
      <c r="U8181" s="4" t="str">
        <f>IF(Table1[[#This Row],[Ticket Status]]="Closed","Yes","No")</f>
        <v>No</v>
      </c>
      <c r="V8181" s="4" t="str">
        <f>IF(Table1[[#This Row],[Ticket Status]]="Pending Customer Response","Yes","No")</f>
        <v>Yes</v>
      </c>
      <c r="W8181" s="5">
        <f ca="1">COUNTIFS(Table1[Agent_name],Table1[[#This Row],[Agent_name]],Table1[Month],Table1[[#This Row],[Month]])/160</f>
        <v>0.1875</v>
      </c>
    </row>
    <row r="8182" spans="1:23" x14ac:dyDescent="0.25">
      <c r="A8182">
        <v>8181</v>
      </c>
      <c r="B8182" t="s">
        <v>26378</v>
      </c>
      <c r="C8182" t="s">
        <v>26379</v>
      </c>
      <c r="D8182">
        <v>19</v>
      </c>
      <c r="E8182" t="s">
        <v>29</v>
      </c>
      <c r="F8182" t="s">
        <v>421</v>
      </c>
      <c r="G8182" s="1">
        <v>44176</v>
      </c>
      <c r="H8182" t="s">
        <v>45</v>
      </c>
      <c r="I8182" t="s">
        <v>77</v>
      </c>
      <c r="J8182" s="3" t="s">
        <v>26380</v>
      </c>
      <c r="K8182" t="s">
        <v>62</v>
      </c>
      <c r="M8182" t="s">
        <v>143</v>
      </c>
      <c r="N8182" t="s">
        <v>55</v>
      </c>
      <c r="R8182" t="str">
        <f t="shared" ca="1" si="127"/>
        <v>Aisha</v>
      </c>
      <c r="S8182" t="str">
        <f>IFERROR(TEXT(DATEVALUE(LEFT(Table1[[#This Row],[Date of Purchase]],10)), "MMMM"), TEXT(Table1[[#This Row],[Date of Purchase]], "MMMM"))</f>
        <v>December</v>
      </c>
      <c r="T8182" t="str">
        <f>IF(OR(
  AND(Table1[[#This Row],[Ticket Priority]]="Critical", Table1[[#This Row],[Ticket Status]]&lt;&gt;"Closed"),
  AND(Table1[[#This Row],[Ticket Priority]]="High", Table1[[#This Row],[Ticket Status]]="Open")
), "Yes", "No")</f>
        <v>No</v>
      </c>
      <c r="U8182" s="4" t="str">
        <f>IF(Table1[[#This Row],[Ticket Status]]="Closed","Yes","No")</f>
        <v>No</v>
      </c>
      <c r="V8182" s="4" t="str">
        <f>IF(Table1[[#This Row],[Ticket Status]]="Pending Customer Response","Yes","No")</f>
        <v>No</v>
      </c>
      <c r="W8182" s="5">
        <f ca="1">COUNTIFS(Table1[Agent_name],Table1[[#This Row],[Agent_name]],Table1[Month],Table1[[#This Row],[Month]])/160</f>
        <v>0.91249999999999998</v>
      </c>
    </row>
    <row r="8183" spans="1:23" x14ac:dyDescent="0.25">
      <c r="A8183">
        <v>8182</v>
      </c>
      <c r="B8183" t="s">
        <v>26381</v>
      </c>
      <c r="C8183" t="s">
        <v>26382</v>
      </c>
      <c r="D8183">
        <v>20</v>
      </c>
      <c r="E8183" t="s">
        <v>58</v>
      </c>
      <c r="F8183" t="s">
        <v>30</v>
      </c>
      <c r="G8183" s="1">
        <v>43985</v>
      </c>
      <c r="H8183" t="s">
        <v>59</v>
      </c>
      <c r="I8183" t="s">
        <v>72</v>
      </c>
      <c r="J8183" s="3" t="s">
        <v>26383</v>
      </c>
      <c r="K8183" t="s">
        <v>39</v>
      </c>
      <c r="L8183" t="s">
        <v>26384</v>
      </c>
      <c r="M8183" t="s">
        <v>89</v>
      </c>
      <c r="N8183" t="s">
        <v>26</v>
      </c>
      <c r="O8183" s="2">
        <v>45078.845081018517</v>
      </c>
      <c r="P8183" s="2">
        <v>45078.08258101852</v>
      </c>
      <c r="Q8183">
        <v>2</v>
      </c>
      <c r="R8183" t="str">
        <f t="shared" ca="1" si="127"/>
        <v>Aisha</v>
      </c>
      <c r="S8183" t="str">
        <f>IFERROR(TEXT(DATEVALUE(LEFT(Table1[[#This Row],[Date of Purchase]],10)), "MMMM"), TEXT(Table1[[#This Row],[Date of Purchase]], "MMMM"))</f>
        <v>June</v>
      </c>
      <c r="T8183" t="str">
        <f>IF(OR(
  AND(Table1[[#This Row],[Ticket Priority]]="Critical", Table1[[#This Row],[Ticket Status]]&lt;&gt;"Closed"),
  AND(Table1[[#This Row],[Ticket Priority]]="High", Table1[[#This Row],[Ticket Status]]="Open")
), "Yes", "No")</f>
        <v>No</v>
      </c>
      <c r="U8183" s="4" t="str">
        <f>IF(Table1[[#This Row],[Ticket Status]]="Closed","Yes","No")</f>
        <v>Yes</v>
      </c>
      <c r="V8183" s="4" t="str">
        <f>IF(Table1[[#This Row],[Ticket Status]]="Pending Customer Response","Yes","No")</f>
        <v>No</v>
      </c>
      <c r="W8183" s="5">
        <f ca="1">COUNTIFS(Table1[Agent_name],Table1[[#This Row],[Agent_name]],Table1[Month],Table1[[#This Row],[Month]])/160</f>
        <v>0.89375000000000004</v>
      </c>
    </row>
    <row r="8184" spans="1:23" x14ac:dyDescent="0.25">
      <c r="A8184">
        <v>8183</v>
      </c>
      <c r="B8184" t="s">
        <v>25731</v>
      </c>
      <c r="C8184" t="s">
        <v>26385</v>
      </c>
      <c r="D8184">
        <v>56</v>
      </c>
      <c r="E8184" t="s">
        <v>58</v>
      </c>
      <c r="F8184" t="s">
        <v>98</v>
      </c>
      <c r="G8184" s="1">
        <v>44082</v>
      </c>
      <c r="H8184" t="s">
        <v>67</v>
      </c>
      <c r="I8184" t="s">
        <v>93</v>
      </c>
      <c r="J8184" s="3" t="s">
        <v>26386</v>
      </c>
      <c r="K8184" t="s">
        <v>62</v>
      </c>
      <c r="M8184" t="s">
        <v>41</v>
      </c>
      <c r="N8184" t="s">
        <v>83</v>
      </c>
      <c r="R8184" t="str">
        <f t="shared" ca="1" si="127"/>
        <v>Aisha</v>
      </c>
      <c r="S8184" t="str">
        <f>IFERROR(TEXT(DATEVALUE(LEFT(Table1[[#This Row],[Date of Purchase]],10)), "MMMM"), TEXT(Table1[[#This Row],[Date of Purchase]], "MMMM"))</f>
        <v>September</v>
      </c>
      <c r="T8184" t="str">
        <f>IF(OR(
  AND(Table1[[#This Row],[Ticket Priority]]="Critical", Table1[[#This Row],[Ticket Status]]&lt;&gt;"Closed"),
  AND(Table1[[#This Row],[Ticket Priority]]="High", Table1[[#This Row],[Ticket Status]]="Open")
), "Yes", "No")</f>
        <v>No</v>
      </c>
      <c r="U8184" s="4" t="str">
        <f>IF(Table1[[#This Row],[Ticket Status]]="Closed","Yes","No")</f>
        <v>No</v>
      </c>
      <c r="V8184" s="4" t="str">
        <f>IF(Table1[[#This Row],[Ticket Status]]="Pending Customer Response","Yes","No")</f>
        <v>No</v>
      </c>
      <c r="W8184" s="5">
        <f ca="1">COUNTIFS(Table1[Agent_name],Table1[[#This Row],[Agent_name]],Table1[Month],Table1[[#This Row],[Month]])/160</f>
        <v>0.86250000000000004</v>
      </c>
    </row>
    <row r="8185" spans="1:23" x14ac:dyDescent="0.25">
      <c r="A8185">
        <v>8184</v>
      </c>
      <c r="B8185" t="s">
        <v>26387</v>
      </c>
      <c r="C8185" t="s">
        <v>26388</v>
      </c>
      <c r="D8185">
        <v>36</v>
      </c>
      <c r="E8185" t="s">
        <v>29</v>
      </c>
      <c r="F8185" t="s">
        <v>125</v>
      </c>
      <c r="G8185" s="1">
        <v>44415</v>
      </c>
      <c r="H8185" t="s">
        <v>21</v>
      </c>
      <c r="I8185" t="s">
        <v>60</v>
      </c>
      <c r="J8185" s="3" t="s">
        <v>26389</v>
      </c>
      <c r="K8185" t="s">
        <v>24</v>
      </c>
      <c r="M8185" t="s">
        <v>25</v>
      </c>
      <c r="N8185" t="s">
        <v>26</v>
      </c>
      <c r="O8185" s="2">
        <v>45078.526354166665</v>
      </c>
      <c r="R8185" t="str">
        <f t="shared" ca="1" si="127"/>
        <v>Aisha</v>
      </c>
      <c r="S8185" t="str">
        <f>IFERROR(TEXT(DATEVALUE(LEFT(Table1[[#This Row],[Date of Purchase]],10)), "MMMM"), TEXT(Table1[[#This Row],[Date of Purchase]], "MMMM"))</f>
        <v>August</v>
      </c>
      <c r="T8185" t="str">
        <f>IF(OR(
  AND(Table1[[#This Row],[Ticket Priority]]="Critical", Table1[[#This Row],[Ticket Status]]&lt;&gt;"Closed"),
  AND(Table1[[#This Row],[Ticket Priority]]="High", Table1[[#This Row],[Ticket Status]]="Open")
), "Yes", "No")</f>
        <v>Yes</v>
      </c>
      <c r="U8185" s="4" t="str">
        <f>IF(Table1[[#This Row],[Ticket Status]]="Closed","Yes","No")</f>
        <v>No</v>
      </c>
      <c r="V8185" s="4" t="str">
        <f>IF(Table1[[#This Row],[Ticket Status]]="Pending Customer Response","Yes","No")</f>
        <v>Yes</v>
      </c>
      <c r="W8185" s="5">
        <f ca="1">COUNTIFS(Table1[Agent_name],Table1[[#This Row],[Agent_name]],Table1[Month],Table1[[#This Row],[Month]])/160</f>
        <v>0.86250000000000004</v>
      </c>
    </row>
    <row r="8186" spans="1:23" x14ac:dyDescent="0.25">
      <c r="A8186">
        <v>8185</v>
      </c>
      <c r="B8186" t="s">
        <v>26390</v>
      </c>
      <c r="C8186" t="s">
        <v>26391</v>
      </c>
      <c r="D8186">
        <v>29</v>
      </c>
      <c r="E8186" t="s">
        <v>19</v>
      </c>
      <c r="F8186" t="s">
        <v>117</v>
      </c>
      <c r="G8186" s="1">
        <v>44297</v>
      </c>
      <c r="H8186" t="s">
        <v>59</v>
      </c>
      <c r="I8186" t="s">
        <v>52</v>
      </c>
      <c r="J8186" s="3" t="s">
        <v>26392</v>
      </c>
      <c r="K8186" t="s">
        <v>24</v>
      </c>
      <c r="M8186" t="s">
        <v>89</v>
      </c>
      <c r="N8186" t="s">
        <v>26</v>
      </c>
      <c r="O8186" s="2">
        <v>45078.413865740738</v>
      </c>
      <c r="R8186" t="str">
        <f t="shared" ca="1" si="127"/>
        <v>Karan</v>
      </c>
      <c r="S8186" t="str">
        <f>IFERROR(TEXT(DATEVALUE(LEFT(Table1[[#This Row],[Date of Purchase]],10)), "MMMM"), TEXT(Table1[[#This Row],[Date of Purchase]], "MMMM"))</f>
        <v>April</v>
      </c>
      <c r="T8186" t="str">
        <f>IF(OR(
  AND(Table1[[#This Row],[Ticket Priority]]="Critical", Table1[[#This Row],[Ticket Status]]&lt;&gt;"Closed"),
  AND(Table1[[#This Row],[Ticket Priority]]="High", Table1[[#This Row],[Ticket Status]]="Open")
), "Yes", "No")</f>
        <v>No</v>
      </c>
      <c r="U8186" s="4" t="str">
        <f>IF(Table1[[#This Row],[Ticket Status]]="Closed","Yes","No")</f>
        <v>No</v>
      </c>
      <c r="V8186" s="4" t="str">
        <f>IF(Table1[[#This Row],[Ticket Status]]="Pending Customer Response","Yes","No")</f>
        <v>Yes</v>
      </c>
      <c r="W8186" s="5">
        <f ca="1">COUNTIFS(Table1[Agent_name],Table1[[#This Row],[Agent_name]],Table1[Month],Table1[[#This Row],[Month]])/160</f>
        <v>0.29375000000000001</v>
      </c>
    </row>
    <row r="8187" spans="1:23" x14ac:dyDescent="0.25">
      <c r="A8187">
        <v>8186</v>
      </c>
      <c r="B8187" t="s">
        <v>26393</v>
      </c>
      <c r="C8187" t="s">
        <v>26394</v>
      </c>
      <c r="D8187">
        <v>64</v>
      </c>
      <c r="E8187" t="s">
        <v>29</v>
      </c>
      <c r="F8187" t="s">
        <v>485</v>
      </c>
      <c r="G8187" s="1">
        <v>44018</v>
      </c>
      <c r="H8187" t="s">
        <v>67</v>
      </c>
      <c r="I8187" t="s">
        <v>46</v>
      </c>
      <c r="J8187" s="3" t="s">
        <v>26395</v>
      </c>
      <c r="K8187" t="s">
        <v>24</v>
      </c>
      <c r="M8187" t="s">
        <v>143</v>
      </c>
      <c r="N8187" t="s">
        <v>83</v>
      </c>
      <c r="O8187" s="2">
        <v>45078.609027777777</v>
      </c>
      <c r="R8187" t="str">
        <f t="shared" ca="1" si="127"/>
        <v>Divya</v>
      </c>
      <c r="S8187" t="str">
        <f>IFERROR(TEXT(DATEVALUE(LEFT(Table1[[#This Row],[Date of Purchase]],10)), "MMMM"), TEXT(Table1[[#This Row],[Date of Purchase]], "MMMM"))</f>
        <v>July</v>
      </c>
      <c r="T8187" t="str">
        <f>IF(OR(
  AND(Table1[[#This Row],[Ticket Priority]]="Critical", Table1[[#This Row],[Ticket Status]]&lt;&gt;"Closed"),
  AND(Table1[[#This Row],[Ticket Priority]]="High", Table1[[#This Row],[Ticket Status]]="Open")
), "Yes", "No")</f>
        <v>No</v>
      </c>
      <c r="U8187" s="4" t="str">
        <f>IF(Table1[[#This Row],[Ticket Status]]="Closed","Yes","No")</f>
        <v>No</v>
      </c>
      <c r="V8187" s="4" t="str">
        <f>IF(Table1[[#This Row],[Ticket Status]]="Pending Customer Response","Yes","No")</f>
        <v>Yes</v>
      </c>
      <c r="W8187" s="5">
        <f ca="1">COUNTIFS(Table1[Agent_name],Table1[[#This Row],[Agent_name]],Table1[Month],Table1[[#This Row],[Month]])/160</f>
        <v>0.25</v>
      </c>
    </row>
    <row r="8188" spans="1:23" x14ac:dyDescent="0.25">
      <c r="A8188">
        <v>8187</v>
      </c>
      <c r="B8188" t="s">
        <v>26396</v>
      </c>
      <c r="C8188" t="s">
        <v>26397</v>
      </c>
      <c r="D8188">
        <v>48</v>
      </c>
      <c r="E8188" t="s">
        <v>58</v>
      </c>
      <c r="F8188" t="s">
        <v>173</v>
      </c>
      <c r="G8188" s="1">
        <v>44476</v>
      </c>
      <c r="H8188" t="s">
        <v>45</v>
      </c>
      <c r="I8188" t="s">
        <v>52</v>
      </c>
      <c r="J8188" s="3" t="s">
        <v>26398</v>
      </c>
      <c r="K8188" t="s">
        <v>24</v>
      </c>
      <c r="M8188" t="s">
        <v>25</v>
      </c>
      <c r="N8188" t="s">
        <v>26</v>
      </c>
      <c r="O8188" s="2">
        <v>45078.319467592592</v>
      </c>
      <c r="R8188" t="str">
        <f t="shared" ca="1" si="127"/>
        <v>Ravi</v>
      </c>
      <c r="S8188" t="str">
        <f>IFERROR(TEXT(DATEVALUE(LEFT(Table1[[#This Row],[Date of Purchase]],10)), "MMMM"), TEXT(Table1[[#This Row],[Date of Purchase]], "MMMM"))</f>
        <v>October</v>
      </c>
      <c r="T8188" t="str">
        <f>IF(OR(
  AND(Table1[[#This Row],[Ticket Priority]]="Critical", Table1[[#This Row],[Ticket Status]]&lt;&gt;"Closed"),
  AND(Table1[[#This Row],[Ticket Priority]]="High", Table1[[#This Row],[Ticket Status]]="Open")
), "Yes", "No")</f>
        <v>Yes</v>
      </c>
      <c r="U8188" s="4" t="str">
        <f>IF(Table1[[#This Row],[Ticket Status]]="Closed","Yes","No")</f>
        <v>No</v>
      </c>
      <c r="V8188" s="4" t="str">
        <f>IF(Table1[[#This Row],[Ticket Status]]="Pending Customer Response","Yes","No")</f>
        <v>Yes</v>
      </c>
      <c r="W8188" s="5">
        <f ca="1">COUNTIFS(Table1[Agent_name],Table1[[#This Row],[Agent_name]],Table1[Month],Table1[[#This Row],[Month]])/160</f>
        <v>0.58125000000000004</v>
      </c>
    </row>
    <row r="8189" spans="1:23" x14ac:dyDescent="0.25">
      <c r="A8189">
        <v>8188</v>
      </c>
      <c r="B8189" t="s">
        <v>26399</v>
      </c>
      <c r="C8189" t="s">
        <v>26400</v>
      </c>
      <c r="D8189">
        <v>63</v>
      </c>
      <c r="E8189" t="s">
        <v>58</v>
      </c>
      <c r="F8189" t="s">
        <v>125</v>
      </c>
      <c r="G8189" s="1">
        <v>43876</v>
      </c>
      <c r="H8189" t="s">
        <v>21</v>
      </c>
      <c r="I8189" t="s">
        <v>150</v>
      </c>
      <c r="J8189" s="3" t="s">
        <v>26401</v>
      </c>
      <c r="K8189" t="s">
        <v>39</v>
      </c>
      <c r="L8189" t="s">
        <v>26402</v>
      </c>
      <c r="M8189" t="s">
        <v>89</v>
      </c>
      <c r="N8189" t="s">
        <v>83</v>
      </c>
      <c r="O8189" s="2">
        <v>45078.702118055553</v>
      </c>
      <c r="P8189" s="2">
        <v>45078.900729166664</v>
      </c>
      <c r="Q8189">
        <v>3</v>
      </c>
      <c r="R8189" t="str">
        <f t="shared" ca="1" si="127"/>
        <v>Karan</v>
      </c>
      <c r="S8189" t="str">
        <f>IFERROR(TEXT(DATEVALUE(LEFT(Table1[[#This Row],[Date of Purchase]],10)), "MMMM"), TEXT(Table1[[#This Row],[Date of Purchase]], "MMMM"))</f>
        <v>February</v>
      </c>
      <c r="T8189" t="str">
        <f>IF(OR(
  AND(Table1[[#This Row],[Ticket Priority]]="Critical", Table1[[#This Row],[Ticket Status]]&lt;&gt;"Closed"),
  AND(Table1[[#This Row],[Ticket Priority]]="High", Table1[[#This Row],[Ticket Status]]="Open")
), "Yes", "No")</f>
        <v>No</v>
      </c>
      <c r="U8189" s="4" t="str">
        <f>IF(Table1[[#This Row],[Ticket Status]]="Closed","Yes","No")</f>
        <v>Yes</v>
      </c>
      <c r="V8189" s="4" t="str">
        <f>IF(Table1[[#This Row],[Ticket Status]]="Pending Customer Response","Yes","No")</f>
        <v>No</v>
      </c>
      <c r="W8189" s="5">
        <f ca="1">COUNTIFS(Table1[Agent_name],Table1[[#This Row],[Agent_name]],Table1[Month],Table1[[#This Row],[Month]])/160</f>
        <v>0.17499999999999999</v>
      </c>
    </row>
    <row r="8190" spans="1:23" x14ac:dyDescent="0.25">
      <c r="A8190">
        <v>8189</v>
      </c>
      <c r="B8190" t="s">
        <v>26403</v>
      </c>
      <c r="C8190" t="s">
        <v>26404</v>
      </c>
      <c r="D8190">
        <v>44</v>
      </c>
      <c r="E8190" t="s">
        <v>19</v>
      </c>
      <c r="F8190" t="s">
        <v>86</v>
      </c>
      <c r="G8190" s="1">
        <v>44417</v>
      </c>
      <c r="H8190" t="s">
        <v>67</v>
      </c>
      <c r="I8190" t="s">
        <v>37</v>
      </c>
      <c r="J8190" s="3" t="s">
        <v>26405</v>
      </c>
      <c r="K8190" t="s">
        <v>24</v>
      </c>
      <c r="M8190" t="s">
        <v>41</v>
      </c>
      <c r="N8190" t="s">
        <v>26</v>
      </c>
      <c r="O8190" s="2">
        <v>45078.193113425928</v>
      </c>
      <c r="R8190" t="str">
        <f t="shared" ca="1" si="127"/>
        <v>Ravi</v>
      </c>
      <c r="S8190" t="str">
        <f>IFERROR(TEXT(DATEVALUE(LEFT(Table1[[#This Row],[Date of Purchase]],10)), "MMMM"), TEXT(Table1[[#This Row],[Date of Purchase]], "MMMM"))</f>
        <v>August</v>
      </c>
      <c r="T8190" t="str">
        <f>IF(OR(
  AND(Table1[[#This Row],[Ticket Priority]]="Critical", Table1[[#This Row],[Ticket Status]]&lt;&gt;"Closed"),
  AND(Table1[[#This Row],[Ticket Priority]]="High", Table1[[#This Row],[Ticket Status]]="Open")
), "Yes", "No")</f>
        <v>No</v>
      </c>
      <c r="U8190" s="4" t="str">
        <f>IF(Table1[[#This Row],[Ticket Status]]="Closed","Yes","No")</f>
        <v>No</v>
      </c>
      <c r="V8190" s="4" t="str">
        <f>IF(Table1[[#This Row],[Ticket Status]]="Pending Customer Response","Yes","No")</f>
        <v>Yes</v>
      </c>
      <c r="W8190" s="5">
        <f ca="1">COUNTIFS(Table1[Agent_name],Table1[[#This Row],[Agent_name]],Table1[Month],Table1[[#This Row],[Month]])/160</f>
        <v>0.65625</v>
      </c>
    </row>
    <row r="8191" spans="1:23" x14ac:dyDescent="0.25">
      <c r="A8191">
        <v>8190</v>
      </c>
      <c r="B8191" t="s">
        <v>26406</v>
      </c>
      <c r="C8191" t="s">
        <v>17841</v>
      </c>
      <c r="D8191">
        <v>46</v>
      </c>
      <c r="E8191" t="s">
        <v>29</v>
      </c>
      <c r="F8191" t="s">
        <v>249</v>
      </c>
      <c r="G8191" s="1">
        <v>43984</v>
      </c>
      <c r="H8191" t="s">
        <v>66</v>
      </c>
      <c r="I8191" t="s">
        <v>141</v>
      </c>
      <c r="J8191" s="3" t="s">
        <v>26407</v>
      </c>
      <c r="K8191" t="s">
        <v>62</v>
      </c>
      <c r="M8191" t="s">
        <v>89</v>
      </c>
      <c r="N8191" t="s">
        <v>33</v>
      </c>
      <c r="R8191" t="str">
        <f t="shared" ca="1" si="127"/>
        <v>Rahul</v>
      </c>
      <c r="S8191" t="str">
        <f>IFERROR(TEXT(DATEVALUE(LEFT(Table1[[#This Row],[Date of Purchase]],10)), "MMMM"), TEXT(Table1[[#This Row],[Date of Purchase]], "MMMM"))</f>
        <v>June</v>
      </c>
      <c r="T8191" t="str">
        <f>IF(OR(
  AND(Table1[[#This Row],[Ticket Priority]]="Critical", Table1[[#This Row],[Ticket Status]]&lt;&gt;"Closed"),
  AND(Table1[[#This Row],[Ticket Priority]]="High", Table1[[#This Row],[Ticket Status]]="Open")
), "Yes", "No")</f>
        <v>Yes</v>
      </c>
      <c r="U8191" s="4" t="str">
        <f>IF(Table1[[#This Row],[Ticket Status]]="Closed","Yes","No")</f>
        <v>No</v>
      </c>
      <c r="V8191" s="4" t="str">
        <f>IF(Table1[[#This Row],[Ticket Status]]="Pending Customer Response","Yes","No")</f>
        <v>No</v>
      </c>
      <c r="W8191" s="5">
        <f ca="1">COUNTIFS(Table1[Agent_name],Table1[[#This Row],[Agent_name]],Table1[Month],Table1[[#This Row],[Month]])/160</f>
        <v>0.22500000000000001</v>
      </c>
    </row>
    <row r="8192" spans="1:23" x14ac:dyDescent="0.25">
      <c r="A8192">
        <v>8191</v>
      </c>
      <c r="B8192" t="s">
        <v>26408</v>
      </c>
      <c r="C8192" t="s">
        <v>26409</v>
      </c>
      <c r="D8192">
        <v>49</v>
      </c>
      <c r="E8192" t="s">
        <v>58</v>
      </c>
      <c r="F8192" t="s">
        <v>431</v>
      </c>
      <c r="G8192" s="1">
        <v>44523</v>
      </c>
      <c r="H8192" t="s">
        <v>66</v>
      </c>
      <c r="I8192" t="s">
        <v>37</v>
      </c>
      <c r="J8192" s="3" t="s">
        <v>26410</v>
      </c>
      <c r="K8192" t="s">
        <v>24</v>
      </c>
      <c r="M8192" t="s">
        <v>143</v>
      </c>
      <c r="N8192" t="s">
        <v>83</v>
      </c>
      <c r="O8192" s="2">
        <v>45078.588993055557</v>
      </c>
      <c r="R8192" t="str">
        <f t="shared" ca="1" si="127"/>
        <v>Aisha</v>
      </c>
      <c r="S8192" t="str">
        <f>IFERROR(TEXT(DATEVALUE(LEFT(Table1[[#This Row],[Date of Purchase]],10)), "MMMM"), TEXT(Table1[[#This Row],[Date of Purchase]], "MMMM"))</f>
        <v>November</v>
      </c>
      <c r="T8192" t="str">
        <f>IF(OR(
  AND(Table1[[#This Row],[Ticket Priority]]="Critical", Table1[[#This Row],[Ticket Status]]&lt;&gt;"Closed"),
  AND(Table1[[#This Row],[Ticket Priority]]="High", Table1[[#This Row],[Ticket Status]]="Open")
), "Yes", "No")</f>
        <v>No</v>
      </c>
      <c r="U8192" s="4" t="str">
        <f>IF(Table1[[#This Row],[Ticket Status]]="Closed","Yes","No")</f>
        <v>No</v>
      </c>
      <c r="V8192" s="4" t="str">
        <f>IF(Table1[[#This Row],[Ticket Status]]="Pending Customer Response","Yes","No")</f>
        <v>Yes</v>
      </c>
      <c r="W8192" s="5">
        <f ca="1">COUNTIFS(Table1[Agent_name],Table1[[#This Row],[Agent_name]],Table1[Month],Table1[[#This Row],[Month]])/160</f>
        <v>0.85624999999999996</v>
      </c>
    </row>
    <row r="8193" spans="1:23" x14ac:dyDescent="0.25">
      <c r="A8193">
        <v>8192</v>
      </c>
      <c r="B8193" t="s">
        <v>18584</v>
      </c>
      <c r="C8193" t="s">
        <v>26411</v>
      </c>
      <c r="D8193">
        <v>32</v>
      </c>
      <c r="E8193" t="s">
        <v>19</v>
      </c>
      <c r="F8193" t="s">
        <v>103</v>
      </c>
      <c r="G8193" s="1">
        <v>43846</v>
      </c>
      <c r="H8193" t="s">
        <v>59</v>
      </c>
      <c r="I8193" t="s">
        <v>22</v>
      </c>
      <c r="J8193" s="3" t="s">
        <v>26412</v>
      </c>
      <c r="K8193" t="s">
        <v>24</v>
      </c>
      <c r="M8193" t="s">
        <v>143</v>
      </c>
      <c r="N8193" t="s">
        <v>26</v>
      </c>
      <c r="O8193" s="2">
        <v>45078.623726851853</v>
      </c>
      <c r="R8193" t="str">
        <f t="shared" ca="1" si="127"/>
        <v>Divya</v>
      </c>
      <c r="S8193" t="str">
        <f>IFERROR(TEXT(DATEVALUE(LEFT(Table1[[#This Row],[Date of Purchase]],10)), "MMMM"), TEXT(Table1[[#This Row],[Date of Purchase]], "MMMM"))</f>
        <v>January</v>
      </c>
      <c r="T8193" t="str">
        <f>IF(OR(
  AND(Table1[[#This Row],[Ticket Priority]]="Critical", Table1[[#This Row],[Ticket Status]]&lt;&gt;"Closed"),
  AND(Table1[[#This Row],[Ticket Priority]]="High", Table1[[#This Row],[Ticket Status]]="Open")
), "Yes", "No")</f>
        <v>No</v>
      </c>
      <c r="U8193" s="4" t="str">
        <f>IF(Table1[[#This Row],[Ticket Status]]="Closed","Yes","No")</f>
        <v>No</v>
      </c>
      <c r="V8193" s="4" t="str">
        <f>IF(Table1[[#This Row],[Ticket Status]]="Pending Customer Response","Yes","No")</f>
        <v>Yes</v>
      </c>
      <c r="W8193" s="5">
        <f ca="1">COUNTIFS(Table1[Agent_name],Table1[[#This Row],[Agent_name]],Table1[Month],Table1[[#This Row],[Month]])/160</f>
        <v>0.25624999999999998</v>
      </c>
    </row>
    <row r="8194" spans="1:23" x14ac:dyDescent="0.25">
      <c r="A8194">
        <v>8193</v>
      </c>
      <c r="B8194" t="s">
        <v>26413</v>
      </c>
      <c r="C8194" t="s">
        <v>26414</v>
      </c>
      <c r="D8194">
        <v>56</v>
      </c>
      <c r="E8194" t="s">
        <v>29</v>
      </c>
      <c r="F8194" t="s">
        <v>286</v>
      </c>
      <c r="G8194" s="1">
        <v>44513</v>
      </c>
      <c r="H8194" t="s">
        <v>67</v>
      </c>
      <c r="I8194" t="s">
        <v>141</v>
      </c>
      <c r="J8194" s="3" t="s">
        <v>26415</v>
      </c>
      <c r="K8194" t="s">
        <v>62</v>
      </c>
      <c r="M8194" t="s">
        <v>143</v>
      </c>
      <c r="N8194" t="s">
        <v>83</v>
      </c>
      <c r="R8194" t="str">
        <f t="shared" ref="R8194:R8257" ca="1" si="128">CHOOSE(
RANDBETWEEN(1,20),
"Aisha","Aisha","Aisha","Aisha",
"Ravi","Ravi","Ravi",
"Sara","Sara","Sara",
"Mohit","Mohit",
"Priya","Priya",
"Arjun",
"Neha","Rahul","Divya","Karan","Meera","Sanjay"
)</f>
        <v>Ravi</v>
      </c>
      <c r="S8194" t="str">
        <f>IFERROR(TEXT(DATEVALUE(LEFT(Table1[[#This Row],[Date of Purchase]],10)), "MMMM"), TEXT(Table1[[#This Row],[Date of Purchase]], "MMMM"))</f>
        <v>November</v>
      </c>
      <c r="T8194" t="str">
        <f>IF(OR(
  AND(Table1[[#This Row],[Ticket Priority]]="Critical", Table1[[#This Row],[Ticket Status]]&lt;&gt;"Closed"),
  AND(Table1[[#This Row],[Ticket Priority]]="High", Table1[[#This Row],[Ticket Status]]="Open")
), "Yes", "No")</f>
        <v>No</v>
      </c>
      <c r="U8194" s="4" t="str">
        <f>IF(Table1[[#This Row],[Ticket Status]]="Closed","Yes","No")</f>
        <v>No</v>
      </c>
      <c r="V8194" s="4" t="str">
        <f>IF(Table1[[#This Row],[Ticket Status]]="Pending Customer Response","Yes","No")</f>
        <v>No</v>
      </c>
      <c r="W8194" s="5">
        <f ca="1">COUNTIFS(Table1[Agent_name],Table1[[#This Row],[Agent_name]],Table1[Month],Table1[[#This Row],[Month]])/160</f>
        <v>0.61875000000000002</v>
      </c>
    </row>
    <row r="8195" spans="1:23" x14ac:dyDescent="0.25">
      <c r="A8195">
        <v>8194</v>
      </c>
      <c r="B8195" t="s">
        <v>26416</v>
      </c>
      <c r="C8195" t="s">
        <v>26417</v>
      </c>
      <c r="D8195">
        <v>42</v>
      </c>
      <c r="E8195" t="s">
        <v>58</v>
      </c>
      <c r="F8195" t="s">
        <v>98</v>
      </c>
      <c r="G8195" s="1">
        <v>44127</v>
      </c>
      <c r="H8195" t="s">
        <v>66</v>
      </c>
      <c r="I8195" t="s">
        <v>113</v>
      </c>
      <c r="J8195" s="3" t="s">
        <v>26418</v>
      </c>
      <c r="K8195" t="s">
        <v>62</v>
      </c>
      <c r="M8195" t="s">
        <v>41</v>
      </c>
      <c r="N8195" t="s">
        <v>26</v>
      </c>
      <c r="R8195" t="str">
        <f t="shared" ca="1" si="128"/>
        <v>Sara</v>
      </c>
      <c r="S8195" t="str">
        <f>IFERROR(TEXT(DATEVALUE(LEFT(Table1[[#This Row],[Date of Purchase]],10)), "MMMM"), TEXT(Table1[[#This Row],[Date of Purchase]], "MMMM"))</f>
        <v>October</v>
      </c>
      <c r="T8195" t="str">
        <f>IF(OR(
  AND(Table1[[#This Row],[Ticket Priority]]="Critical", Table1[[#This Row],[Ticket Status]]&lt;&gt;"Closed"),
  AND(Table1[[#This Row],[Ticket Priority]]="High", Table1[[#This Row],[Ticket Status]]="Open")
), "Yes", "No")</f>
        <v>No</v>
      </c>
      <c r="U8195" s="4" t="str">
        <f>IF(Table1[[#This Row],[Ticket Status]]="Closed","Yes","No")</f>
        <v>No</v>
      </c>
      <c r="V8195" s="4" t="str">
        <f>IF(Table1[[#This Row],[Ticket Status]]="Pending Customer Response","Yes","No")</f>
        <v>No</v>
      </c>
      <c r="W8195" s="5">
        <f ca="1">COUNTIFS(Table1[Agent_name],Table1[[#This Row],[Agent_name]],Table1[Month],Table1[[#This Row],[Month]])/160</f>
        <v>0.66874999999999996</v>
      </c>
    </row>
    <row r="8196" spans="1:23" x14ac:dyDescent="0.25">
      <c r="A8196">
        <v>8195</v>
      </c>
      <c r="B8196" t="s">
        <v>26419</v>
      </c>
      <c r="C8196" t="s">
        <v>26420</v>
      </c>
      <c r="D8196">
        <v>36</v>
      </c>
      <c r="E8196" t="s">
        <v>29</v>
      </c>
      <c r="F8196" t="s">
        <v>202</v>
      </c>
      <c r="G8196" s="1">
        <v>44170</v>
      </c>
      <c r="H8196" t="s">
        <v>67</v>
      </c>
      <c r="I8196" t="s">
        <v>113</v>
      </c>
      <c r="J8196" s="3" t="s">
        <v>26421</v>
      </c>
      <c r="K8196" t="s">
        <v>39</v>
      </c>
      <c r="L8196" t="s">
        <v>26422</v>
      </c>
      <c r="M8196" t="s">
        <v>143</v>
      </c>
      <c r="N8196" t="s">
        <v>33</v>
      </c>
      <c r="O8196" s="2">
        <v>45078.08697916667</v>
      </c>
      <c r="P8196" s="2">
        <v>45078.132118055553</v>
      </c>
      <c r="Q8196">
        <v>2</v>
      </c>
      <c r="R8196" t="str">
        <f t="shared" ca="1" si="128"/>
        <v>Aisha</v>
      </c>
      <c r="S8196" t="str">
        <f>IFERROR(TEXT(DATEVALUE(LEFT(Table1[[#This Row],[Date of Purchase]],10)), "MMMM"), TEXT(Table1[[#This Row],[Date of Purchase]], "MMMM"))</f>
        <v>December</v>
      </c>
      <c r="T8196" t="str">
        <f>IF(OR(
  AND(Table1[[#This Row],[Ticket Priority]]="Critical", Table1[[#This Row],[Ticket Status]]&lt;&gt;"Closed"),
  AND(Table1[[#This Row],[Ticket Priority]]="High", Table1[[#This Row],[Ticket Status]]="Open")
), "Yes", "No")</f>
        <v>No</v>
      </c>
      <c r="U8196" s="4" t="str">
        <f>IF(Table1[[#This Row],[Ticket Status]]="Closed","Yes","No")</f>
        <v>Yes</v>
      </c>
      <c r="V8196" s="4" t="str">
        <f>IF(Table1[[#This Row],[Ticket Status]]="Pending Customer Response","Yes","No")</f>
        <v>No</v>
      </c>
      <c r="W8196" s="5">
        <f ca="1">COUNTIFS(Table1[Agent_name],Table1[[#This Row],[Agent_name]],Table1[Month],Table1[[#This Row],[Month]])/160</f>
        <v>0.91249999999999998</v>
      </c>
    </row>
    <row r="8197" spans="1:23" x14ac:dyDescent="0.25">
      <c r="A8197">
        <v>8196</v>
      </c>
      <c r="B8197" t="s">
        <v>26423</v>
      </c>
      <c r="C8197" t="s">
        <v>26424</v>
      </c>
      <c r="D8197">
        <v>33</v>
      </c>
      <c r="E8197" t="s">
        <v>29</v>
      </c>
      <c r="F8197" t="s">
        <v>117</v>
      </c>
      <c r="G8197" s="1">
        <v>43925</v>
      </c>
      <c r="H8197" t="s">
        <v>59</v>
      </c>
      <c r="I8197" t="s">
        <v>77</v>
      </c>
      <c r="J8197" s="3" t="s">
        <v>26425</v>
      </c>
      <c r="K8197" t="s">
        <v>39</v>
      </c>
      <c r="L8197" t="s">
        <v>26426</v>
      </c>
      <c r="M8197" t="s">
        <v>25</v>
      </c>
      <c r="N8197" t="s">
        <v>33</v>
      </c>
      <c r="O8197" s="2">
        <v>45078.456446759257</v>
      </c>
      <c r="P8197" s="2">
        <v>45078.371030092596</v>
      </c>
      <c r="Q8197">
        <v>3</v>
      </c>
      <c r="R8197" t="str">
        <f t="shared" ca="1" si="128"/>
        <v>Sara</v>
      </c>
      <c r="S8197" t="str">
        <f>IFERROR(TEXT(DATEVALUE(LEFT(Table1[[#This Row],[Date of Purchase]],10)), "MMMM"), TEXT(Table1[[#This Row],[Date of Purchase]], "MMMM"))</f>
        <v>April</v>
      </c>
      <c r="T8197" t="str">
        <f>IF(OR(
  AND(Table1[[#This Row],[Ticket Priority]]="Critical", Table1[[#This Row],[Ticket Status]]&lt;&gt;"Closed"),
  AND(Table1[[#This Row],[Ticket Priority]]="High", Table1[[#This Row],[Ticket Status]]="Open")
), "Yes", "No")</f>
        <v>No</v>
      </c>
      <c r="U8197" s="4" t="str">
        <f>IF(Table1[[#This Row],[Ticket Status]]="Closed","Yes","No")</f>
        <v>Yes</v>
      </c>
      <c r="V8197" s="4" t="str">
        <f>IF(Table1[[#This Row],[Ticket Status]]="Pending Customer Response","Yes","No")</f>
        <v>No</v>
      </c>
      <c r="W8197" s="5">
        <f ca="1">COUNTIFS(Table1[Agent_name],Table1[[#This Row],[Agent_name]],Table1[Month],Table1[[#This Row],[Month]])/160</f>
        <v>0.75624999999999998</v>
      </c>
    </row>
    <row r="8198" spans="1:23" x14ac:dyDescent="0.25">
      <c r="A8198">
        <v>8197</v>
      </c>
      <c r="B8198" t="s">
        <v>26427</v>
      </c>
      <c r="C8198" t="s">
        <v>26428</v>
      </c>
      <c r="D8198">
        <v>18</v>
      </c>
      <c r="E8198" t="s">
        <v>58</v>
      </c>
      <c r="F8198" t="s">
        <v>30</v>
      </c>
      <c r="G8198" s="1">
        <v>43972</v>
      </c>
      <c r="H8198" t="s">
        <v>59</v>
      </c>
      <c r="I8198" t="s">
        <v>150</v>
      </c>
      <c r="J8198" s="3" t="s">
        <v>26429</v>
      </c>
      <c r="K8198" t="s">
        <v>62</v>
      </c>
      <c r="M8198" t="s">
        <v>143</v>
      </c>
      <c r="N8198" t="s">
        <v>33</v>
      </c>
      <c r="R8198" t="str">
        <f t="shared" ca="1" si="128"/>
        <v>Rahul</v>
      </c>
      <c r="S8198" t="str">
        <f>IFERROR(TEXT(DATEVALUE(LEFT(Table1[[#This Row],[Date of Purchase]],10)), "MMMM"), TEXT(Table1[[#This Row],[Date of Purchase]], "MMMM"))</f>
        <v>May</v>
      </c>
      <c r="T8198" t="str">
        <f>IF(OR(
  AND(Table1[[#This Row],[Ticket Priority]]="Critical", Table1[[#This Row],[Ticket Status]]&lt;&gt;"Closed"),
  AND(Table1[[#This Row],[Ticket Priority]]="High", Table1[[#This Row],[Ticket Status]]="Open")
), "Yes", "No")</f>
        <v>No</v>
      </c>
      <c r="U8198" s="4" t="str">
        <f>IF(Table1[[#This Row],[Ticket Status]]="Closed","Yes","No")</f>
        <v>No</v>
      </c>
      <c r="V8198" s="4" t="str">
        <f>IF(Table1[[#This Row],[Ticket Status]]="Pending Customer Response","Yes","No")</f>
        <v>No</v>
      </c>
      <c r="W8198" s="5">
        <f ca="1">COUNTIFS(Table1[Agent_name],Table1[[#This Row],[Agent_name]],Table1[Month],Table1[[#This Row],[Month]])/160</f>
        <v>0.17499999999999999</v>
      </c>
    </row>
    <row r="8199" spans="1:23" x14ac:dyDescent="0.25">
      <c r="A8199">
        <v>8198</v>
      </c>
      <c r="B8199" t="s">
        <v>26430</v>
      </c>
      <c r="C8199" t="s">
        <v>26431</v>
      </c>
      <c r="D8199">
        <v>68</v>
      </c>
      <c r="E8199" t="s">
        <v>29</v>
      </c>
      <c r="F8199" t="s">
        <v>655</v>
      </c>
      <c r="G8199" s="1">
        <v>44326</v>
      </c>
      <c r="H8199" t="s">
        <v>66</v>
      </c>
      <c r="I8199" t="s">
        <v>37</v>
      </c>
      <c r="J8199" s="3" t="s">
        <v>26432</v>
      </c>
      <c r="K8199" t="s">
        <v>62</v>
      </c>
      <c r="M8199" t="s">
        <v>89</v>
      </c>
      <c r="N8199" t="s">
        <v>26</v>
      </c>
      <c r="R8199" t="str">
        <f t="shared" ca="1" si="128"/>
        <v>Karan</v>
      </c>
      <c r="S8199" t="str">
        <f>IFERROR(TEXT(DATEVALUE(LEFT(Table1[[#This Row],[Date of Purchase]],10)), "MMMM"), TEXT(Table1[[#This Row],[Date of Purchase]], "MMMM"))</f>
        <v>May</v>
      </c>
      <c r="T8199" t="str">
        <f>IF(OR(
  AND(Table1[[#This Row],[Ticket Priority]]="Critical", Table1[[#This Row],[Ticket Status]]&lt;&gt;"Closed"),
  AND(Table1[[#This Row],[Ticket Priority]]="High", Table1[[#This Row],[Ticket Status]]="Open")
), "Yes", "No")</f>
        <v>Yes</v>
      </c>
      <c r="U8199" s="4" t="str">
        <f>IF(Table1[[#This Row],[Ticket Status]]="Closed","Yes","No")</f>
        <v>No</v>
      </c>
      <c r="V8199" s="4" t="str">
        <f>IF(Table1[[#This Row],[Ticket Status]]="Pending Customer Response","Yes","No")</f>
        <v>No</v>
      </c>
      <c r="W8199" s="5">
        <f ca="1">COUNTIFS(Table1[Agent_name],Table1[[#This Row],[Agent_name]],Table1[Month],Table1[[#This Row],[Month]])/160</f>
        <v>0.1875</v>
      </c>
    </row>
    <row r="8200" spans="1:23" x14ac:dyDescent="0.25">
      <c r="A8200">
        <v>8199</v>
      </c>
      <c r="B8200" t="s">
        <v>26433</v>
      </c>
      <c r="C8200" t="s">
        <v>26434</v>
      </c>
      <c r="D8200">
        <v>37</v>
      </c>
      <c r="E8200" t="s">
        <v>29</v>
      </c>
      <c r="F8200" t="s">
        <v>317</v>
      </c>
      <c r="G8200" s="1">
        <v>44074</v>
      </c>
      <c r="H8200" t="s">
        <v>66</v>
      </c>
      <c r="I8200" t="s">
        <v>150</v>
      </c>
      <c r="J8200" s="3" t="s">
        <v>26435</v>
      </c>
      <c r="K8200" t="s">
        <v>39</v>
      </c>
      <c r="L8200" t="s">
        <v>26436</v>
      </c>
      <c r="M8200" t="s">
        <v>143</v>
      </c>
      <c r="N8200" t="s">
        <v>33</v>
      </c>
      <c r="O8200" s="2">
        <v>45078.474548611113</v>
      </c>
      <c r="P8200" s="2">
        <v>45078.113437499997</v>
      </c>
      <c r="Q8200">
        <v>5</v>
      </c>
      <c r="R8200" t="str">
        <f t="shared" ca="1" si="128"/>
        <v>Aisha</v>
      </c>
      <c r="S8200" t="str">
        <f>IFERROR(TEXT(DATEVALUE(LEFT(Table1[[#This Row],[Date of Purchase]],10)), "MMMM"), TEXT(Table1[[#This Row],[Date of Purchase]], "MMMM"))</f>
        <v>August</v>
      </c>
      <c r="T8200" t="str">
        <f>IF(OR(
  AND(Table1[[#This Row],[Ticket Priority]]="Critical", Table1[[#This Row],[Ticket Status]]&lt;&gt;"Closed"),
  AND(Table1[[#This Row],[Ticket Priority]]="High", Table1[[#This Row],[Ticket Status]]="Open")
), "Yes", "No")</f>
        <v>No</v>
      </c>
      <c r="U8200" s="4" t="str">
        <f>IF(Table1[[#This Row],[Ticket Status]]="Closed","Yes","No")</f>
        <v>Yes</v>
      </c>
      <c r="V8200" s="4" t="str">
        <f>IF(Table1[[#This Row],[Ticket Status]]="Pending Customer Response","Yes","No")</f>
        <v>No</v>
      </c>
      <c r="W8200" s="5">
        <f ca="1">COUNTIFS(Table1[Agent_name],Table1[[#This Row],[Agent_name]],Table1[Month],Table1[[#This Row],[Month]])/160</f>
        <v>0.86250000000000004</v>
      </c>
    </row>
    <row r="8201" spans="1:23" x14ac:dyDescent="0.25">
      <c r="A8201">
        <v>8200</v>
      </c>
      <c r="B8201" t="s">
        <v>26437</v>
      </c>
      <c r="C8201" t="s">
        <v>26438</v>
      </c>
      <c r="D8201">
        <v>27</v>
      </c>
      <c r="E8201" t="s">
        <v>29</v>
      </c>
      <c r="F8201" t="s">
        <v>107</v>
      </c>
      <c r="G8201" s="1">
        <v>44138</v>
      </c>
      <c r="H8201" t="s">
        <v>67</v>
      </c>
      <c r="I8201" t="s">
        <v>99</v>
      </c>
      <c r="J8201" s="3" t="s">
        <v>26439</v>
      </c>
      <c r="K8201" t="s">
        <v>62</v>
      </c>
      <c r="M8201" t="s">
        <v>89</v>
      </c>
      <c r="N8201" t="s">
        <v>83</v>
      </c>
      <c r="R8201" t="str">
        <f t="shared" ca="1" si="128"/>
        <v>Aisha</v>
      </c>
      <c r="S8201" t="str">
        <f>IFERROR(TEXT(DATEVALUE(LEFT(Table1[[#This Row],[Date of Purchase]],10)), "MMMM"), TEXT(Table1[[#This Row],[Date of Purchase]], "MMMM"))</f>
        <v>November</v>
      </c>
      <c r="T8201" t="str">
        <f>IF(OR(
  AND(Table1[[#This Row],[Ticket Priority]]="Critical", Table1[[#This Row],[Ticket Status]]&lt;&gt;"Closed"),
  AND(Table1[[#This Row],[Ticket Priority]]="High", Table1[[#This Row],[Ticket Status]]="Open")
), "Yes", "No")</f>
        <v>Yes</v>
      </c>
      <c r="U8201" s="4" t="str">
        <f>IF(Table1[[#This Row],[Ticket Status]]="Closed","Yes","No")</f>
        <v>No</v>
      </c>
      <c r="V8201" s="4" t="str">
        <f>IF(Table1[[#This Row],[Ticket Status]]="Pending Customer Response","Yes","No")</f>
        <v>No</v>
      </c>
      <c r="W8201" s="5">
        <f ca="1">COUNTIFS(Table1[Agent_name],Table1[[#This Row],[Agent_name]],Table1[Month],Table1[[#This Row],[Month]])/160</f>
        <v>0.85624999999999996</v>
      </c>
    </row>
    <row r="8202" spans="1:23" x14ac:dyDescent="0.25">
      <c r="A8202">
        <v>8201</v>
      </c>
      <c r="B8202" t="s">
        <v>26440</v>
      </c>
      <c r="C8202" t="s">
        <v>26441</v>
      </c>
      <c r="D8202">
        <v>52</v>
      </c>
      <c r="E8202" t="s">
        <v>19</v>
      </c>
      <c r="F8202" t="s">
        <v>103</v>
      </c>
      <c r="G8202" s="1">
        <v>44424</v>
      </c>
      <c r="H8202" t="s">
        <v>45</v>
      </c>
      <c r="I8202" t="s">
        <v>72</v>
      </c>
      <c r="J8202" s="3" t="s">
        <v>26442</v>
      </c>
      <c r="K8202" t="s">
        <v>39</v>
      </c>
      <c r="L8202" t="s">
        <v>26443</v>
      </c>
      <c r="M8202" t="s">
        <v>89</v>
      </c>
      <c r="N8202" t="s">
        <v>33</v>
      </c>
      <c r="O8202" s="2">
        <v>45079.025277777779</v>
      </c>
      <c r="P8202" s="2">
        <v>45078.202361111114</v>
      </c>
      <c r="Q8202">
        <v>5</v>
      </c>
      <c r="R8202" t="str">
        <f t="shared" ca="1" si="128"/>
        <v>Ravi</v>
      </c>
      <c r="S8202" t="str">
        <f>IFERROR(TEXT(DATEVALUE(LEFT(Table1[[#This Row],[Date of Purchase]],10)), "MMMM"), TEXT(Table1[[#This Row],[Date of Purchase]], "MMMM"))</f>
        <v>August</v>
      </c>
      <c r="T8202" t="str">
        <f>IF(OR(
  AND(Table1[[#This Row],[Ticket Priority]]="Critical", Table1[[#This Row],[Ticket Status]]&lt;&gt;"Closed"),
  AND(Table1[[#This Row],[Ticket Priority]]="High", Table1[[#This Row],[Ticket Status]]="Open")
), "Yes", "No")</f>
        <v>No</v>
      </c>
      <c r="U8202" s="4" t="str">
        <f>IF(Table1[[#This Row],[Ticket Status]]="Closed","Yes","No")</f>
        <v>Yes</v>
      </c>
      <c r="V8202" s="4" t="str">
        <f>IF(Table1[[#This Row],[Ticket Status]]="Pending Customer Response","Yes","No")</f>
        <v>No</v>
      </c>
      <c r="W8202" s="5">
        <f ca="1">COUNTIFS(Table1[Agent_name],Table1[[#This Row],[Agent_name]],Table1[Month],Table1[[#This Row],[Month]])/160</f>
        <v>0.65625</v>
      </c>
    </row>
    <row r="8203" spans="1:23" x14ac:dyDescent="0.25">
      <c r="A8203">
        <v>8202</v>
      </c>
      <c r="B8203" t="s">
        <v>26444</v>
      </c>
      <c r="C8203" t="s">
        <v>26445</v>
      </c>
      <c r="D8203">
        <v>52</v>
      </c>
      <c r="E8203" t="s">
        <v>19</v>
      </c>
      <c r="F8203" t="s">
        <v>339</v>
      </c>
      <c r="G8203" s="1">
        <v>44020</v>
      </c>
      <c r="H8203" t="s">
        <v>45</v>
      </c>
      <c r="I8203" t="s">
        <v>72</v>
      </c>
      <c r="J8203" s="3" t="s">
        <v>26446</v>
      </c>
      <c r="K8203" t="s">
        <v>39</v>
      </c>
      <c r="L8203" t="s">
        <v>26447</v>
      </c>
      <c r="M8203" t="s">
        <v>25</v>
      </c>
      <c r="N8203" t="s">
        <v>26</v>
      </c>
      <c r="O8203" s="2">
        <v>45078.616273148145</v>
      </c>
      <c r="P8203" s="2">
        <v>45078.598217592589</v>
      </c>
      <c r="Q8203">
        <v>3</v>
      </c>
      <c r="R8203" t="str">
        <f t="shared" ca="1" si="128"/>
        <v>Priya</v>
      </c>
      <c r="S8203" t="str">
        <f>IFERROR(TEXT(DATEVALUE(LEFT(Table1[[#This Row],[Date of Purchase]],10)), "MMMM"), TEXT(Table1[[#This Row],[Date of Purchase]], "MMMM"))</f>
        <v>July</v>
      </c>
      <c r="T8203" t="str">
        <f>IF(OR(
  AND(Table1[[#This Row],[Ticket Priority]]="Critical", Table1[[#This Row],[Ticket Status]]&lt;&gt;"Closed"),
  AND(Table1[[#This Row],[Ticket Priority]]="High", Table1[[#This Row],[Ticket Status]]="Open")
), "Yes", "No")</f>
        <v>No</v>
      </c>
      <c r="U8203" s="4" t="str">
        <f>IF(Table1[[#This Row],[Ticket Status]]="Closed","Yes","No")</f>
        <v>Yes</v>
      </c>
      <c r="V8203" s="4" t="str">
        <f>IF(Table1[[#This Row],[Ticket Status]]="Pending Customer Response","Yes","No")</f>
        <v>No</v>
      </c>
      <c r="W8203" s="5">
        <f ca="1">COUNTIFS(Table1[Agent_name],Table1[[#This Row],[Agent_name]],Table1[Month],Table1[[#This Row],[Month]])/160</f>
        <v>0.45</v>
      </c>
    </row>
    <row r="8204" spans="1:23" x14ac:dyDescent="0.25">
      <c r="A8204">
        <v>8203</v>
      </c>
      <c r="B8204" t="s">
        <v>26448</v>
      </c>
      <c r="C8204" t="s">
        <v>26449</v>
      </c>
      <c r="D8204">
        <v>44</v>
      </c>
      <c r="E8204" t="s">
        <v>58</v>
      </c>
      <c r="F8204" t="s">
        <v>202</v>
      </c>
      <c r="G8204" s="1">
        <v>44197</v>
      </c>
      <c r="H8204" t="s">
        <v>66</v>
      </c>
      <c r="I8204" t="s">
        <v>37</v>
      </c>
      <c r="J8204" s="3" t="s">
        <v>26450</v>
      </c>
      <c r="K8204" t="s">
        <v>24</v>
      </c>
      <c r="M8204" t="s">
        <v>143</v>
      </c>
      <c r="N8204" t="s">
        <v>33</v>
      </c>
      <c r="O8204" s="2">
        <v>45078.755173611113</v>
      </c>
      <c r="R8204" t="str">
        <f t="shared" ca="1" si="128"/>
        <v>Ravi</v>
      </c>
      <c r="S8204" t="str">
        <f>IFERROR(TEXT(DATEVALUE(LEFT(Table1[[#This Row],[Date of Purchase]],10)), "MMMM"), TEXT(Table1[[#This Row],[Date of Purchase]], "MMMM"))</f>
        <v>January</v>
      </c>
      <c r="T8204" t="str">
        <f>IF(OR(
  AND(Table1[[#This Row],[Ticket Priority]]="Critical", Table1[[#This Row],[Ticket Status]]&lt;&gt;"Closed"),
  AND(Table1[[#This Row],[Ticket Priority]]="High", Table1[[#This Row],[Ticket Status]]="Open")
), "Yes", "No")</f>
        <v>No</v>
      </c>
      <c r="U8204" s="4" t="str">
        <f>IF(Table1[[#This Row],[Ticket Status]]="Closed","Yes","No")</f>
        <v>No</v>
      </c>
      <c r="V8204" s="4" t="str">
        <f>IF(Table1[[#This Row],[Ticket Status]]="Pending Customer Response","Yes","No")</f>
        <v>Yes</v>
      </c>
      <c r="W8204" s="5">
        <f ca="1">COUNTIFS(Table1[Agent_name],Table1[[#This Row],[Agent_name]],Table1[Month],Table1[[#This Row],[Month]])/160</f>
        <v>0.74375000000000002</v>
      </c>
    </row>
    <row r="8205" spans="1:23" x14ac:dyDescent="0.25">
      <c r="A8205">
        <v>8204</v>
      </c>
      <c r="B8205" t="s">
        <v>24235</v>
      </c>
      <c r="C8205" t="s">
        <v>26451</v>
      </c>
      <c r="D8205">
        <v>22</v>
      </c>
      <c r="E8205" t="s">
        <v>29</v>
      </c>
      <c r="F8205" t="s">
        <v>211</v>
      </c>
      <c r="G8205" s="1">
        <v>43932</v>
      </c>
      <c r="H8205" t="s">
        <v>66</v>
      </c>
      <c r="I8205" t="s">
        <v>59</v>
      </c>
      <c r="J8205" s="3" t="s">
        <v>26452</v>
      </c>
      <c r="K8205" t="s">
        <v>24</v>
      </c>
      <c r="M8205" t="s">
        <v>41</v>
      </c>
      <c r="N8205" t="s">
        <v>26</v>
      </c>
      <c r="O8205" s="2">
        <v>45078.949629629627</v>
      </c>
      <c r="R8205" t="str">
        <f t="shared" ca="1" si="128"/>
        <v>Priya</v>
      </c>
      <c r="S8205" t="str">
        <f>IFERROR(TEXT(DATEVALUE(LEFT(Table1[[#This Row],[Date of Purchase]],10)), "MMMM"), TEXT(Table1[[#This Row],[Date of Purchase]], "MMMM"))</f>
        <v>April</v>
      </c>
      <c r="T8205" t="str">
        <f>IF(OR(
  AND(Table1[[#This Row],[Ticket Priority]]="Critical", Table1[[#This Row],[Ticket Status]]&lt;&gt;"Closed"),
  AND(Table1[[#This Row],[Ticket Priority]]="High", Table1[[#This Row],[Ticket Status]]="Open")
), "Yes", "No")</f>
        <v>No</v>
      </c>
      <c r="U8205" s="4" t="str">
        <f>IF(Table1[[#This Row],[Ticket Status]]="Closed","Yes","No")</f>
        <v>No</v>
      </c>
      <c r="V8205" s="4" t="str">
        <f>IF(Table1[[#This Row],[Ticket Status]]="Pending Customer Response","Yes","No")</f>
        <v>Yes</v>
      </c>
      <c r="W8205" s="5">
        <f ca="1">COUNTIFS(Table1[Agent_name],Table1[[#This Row],[Agent_name]],Table1[Month],Table1[[#This Row],[Month]])/160</f>
        <v>0.48749999999999999</v>
      </c>
    </row>
    <row r="8206" spans="1:23" x14ac:dyDescent="0.25">
      <c r="A8206">
        <v>8205</v>
      </c>
      <c r="B8206" t="s">
        <v>26453</v>
      </c>
      <c r="C8206" t="s">
        <v>26454</v>
      </c>
      <c r="D8206">
        <v>35</v>
      </c>
      <c r="E8206" t="s">
        <v>29</v>
      </c>
      <c r="F8206" t="s">
        <v>397</v>
      </c>
      <c r="G8206" s="1">
        <v>44527</v>
      </c>
      <c r="H8206" t="s">
        <v>59</v>
      </c>
      <c r="I8206" t="s">
        <v>46</v>
      </c>
      <c r="J8206" s="3" t="s">
        <v>26455</v>
      </c>
      <c r="K8206" t="s">
        <v>62</v>
      </c>
      <c r="M8206" t="s">
        <v>25</v>
      </c>
      <c r="N8206" t="s">
        <v>55</v>
      </c>
      <c r="R8206" t="str">
        <f t="shared" ca="1" si="128"/>
        <v>Ravi</v>
      </c>
      <c r="S8206" t="str">
        <f>IFERROR(TEXT(DATEVALUE(LEFT(Table1[[#This Row],[Date of Purchase]],10)), "MMMM"), TEXT(Table1[[#This Row],[Date of Purchase]], "MMMM"))</f>
        <v>November</v>
      </c>
      <c r="T8206" t="str">
        <f>IF(OR(
  AND(Table1[[#This Row],[Ticket Priority]]="Critical", Table1[[#This Row],[Ticket Status]]&lt;&gt;"Closed"),
  AND(Table1[[#This Row],[Ticket Priority]]="High", Table1[[#This Row],[Ticket Status]]="Open")
), "Yes", "No")</f>
        <v>Yes</v>
      </c>
      <c r="U8206" s="4" t="str">
        <f>IF(Table1[[#This Row],[Ticket Status]]="Closed","Yes","No")</f>
        <v>No</v>
      </c>
      <c r="V8206" s="4" t="str">
        <f>IF(Table1[[#This Row],[Ticket Status]]="Pending Customer Response","Yes","No")</f>
        <v>No</v>
      </c>
      <c r="W8206" s="5">
        <f ca="1">COUNTIFS(Table1[Agent_name],Table1[[#This Row],[Agent_name]],Table1[Month],Table1[[#This Row],[Month]])/160</f>
        <v>0.61875000000000002</v>
      </c>
    </row>
    <row r="8207" spans="1:23" x14ac:dyDescent="0.25">
      <c r="A8207">
        <v>8206</v>
      </c>
      <c r="B8207" t="s">
        <v>26456</v>
      </c>
      <c r="C8207" t="s">
        <v>26457</v>
      </c>
      <c r="D8207">
        <v>50</v>
      </c>
      <c r="E8207" t="s">
        <v>58</v>
      </c>
      <c r="F8207" t="s">
        <v>383</v>
      </c>
      <c r="G8207" s="1">
        <v>44480</v>
      </c>
      <c r="H8207" t="s">
        <v>21</v>
      </c>
      <c r="I8207" t="s">
        <v>67</v>
      </c>
      <c r="J8207" s="3" t="s">
        <v>26458</v>
      </c>
      <c r="K8207" t="s">
        <v>62</v>
      </c>
      <c r="M8207" t="s">
        <v>25</v>
      </c>
      <c r="N8207" t="s">
        <v>83</v>
      </c>
      <c r="R8207" t="str">
        <f t="shared" ca="1" si="128"/>
        <v>Sara</v>
      </c>
      <c r="S8207" t="str">
        <f>IFERROR(TEXT(DATEVALUE(LEFT(Table1[[#This Row],[Date of Purchase]],10)), "MMMM"), TEXT(Table1[[#This Row],[Date of Purchase]], "MMMM"))</f>
        <v>October</v>
      </c>
      <c r="T8207" t="str">
        <f>IF(OR(
  AND(Table1[[#This Row],[Ticket Priority]]="Critical", Table1[[#This Row],[Ticket Status]]&lt;&gt;"Closed"),
  AND(Table1[[#This Row],[Ticket Priority]]="High", Table1[[#This Row],[Ticket Status]]="Open")
), "Yes", "No")</f>
        <v>Yes</v>
      </c>
      <c r="U8207" s="4" t="str">
        <f>IF(Table1[[#This Row],[Ticket Status]]="Closed","Yes","No")</f>
        <v>No</v>
      </c>
      <c r="V8207" s="4" t="str">
        <f>IF(Table1[[#This Row],[Ticket Status]]="Pending Customer Response","Yes","No")</f>
        <v>No</v>
      </c>
      <c r="W8207" s="5">
        <f ca="1">COUNTIFS(Table1[Agent_name],Table1[[#This Row],[Agent_name]],Table1[Month],Table1[[#This Row],[Month]])/160</f>
        <v>0.66874999999999996</v>
      </c>
    </row>
    <row r="8208" spans="1:23" x14ac:dyDescent="0.25">
      <c r="A8208">
        <v>8207</v>
      </c>
      <c r="B8208" t="s">
        <v>7526</v>
      </c>
      <c r="C8208" t="s">
        <v>26459</v>
      </c>
      <c r="D8208">
        <v>31</v>
      </c>
      <c r="E8208" t="s">
        <v>58</v>
      </c>
      <c r="F8208" t="s">
        <v>20</v>
      </c>
      <c r="G8208" s="1">
        <v>44541</v>
      </c>
      <c r="H8208" t="s">
        <v>67</v>
      </c>
      <c r="I8208" t="s">
        <v>67</v>
      </c>
      <c r="J8208" s="3" t="s">
        <v>26460</v>
      </c>
      <c r="K8208" t="s">
        <v>62</v>
      </c>
      <c r="M8208" t="s">
        <v>41</v>
      </c>
      <c r="N8208" t="s">
        <v>26</v>
      </c>
      <c r="R8208" t="str">
        <f t="shared" ca="1" si="128"/>
        <v>Neha</v>
      </c>
      <c r="S8208" t="str">
        <f>IFERROR(TEXT(DATEVALUE(LEFT(Table1[[#This Row],[Date of Purchase]],10)), "MMMM"), TEXT(Table1[[#This Row],[Date of Purchase]], "MMMM"))</f>
        <v>December</v>
      </c>
      <c r="T8208" t="str">
        <f>IF(OR(
  AND(Table1[[#This Row],[Ticket Priority]]="Critical", Table1[[#This Row],[Ticket Status]]&lt;&gt;"Closed"),
  AND(Table1[[#This Row],[Ticket Priority]]="High", Table1[[#This Row],[Ticket Status]]="Open")
), "Yes", "No")</f>
        <v>No</v>
      </c>
      <c r="U8208" s="4" t="str">
        <f>IF(Table1[[#This Row],[Ticket Status]]="Closed","Yes","No")</f>
        <v>No</v>
      </c>
      <c r="V8208" s="4" t="str">
        <f>IF(Table1[[#This Row],[Ticket Status]]="Pending Customer Response","Yes","No")</f>
        <v>No</v>
      </c>
      <c r="W8208" s="5">
        <f ca="1">COUNTIFS(Table1[Agent_name],Table1[[#This Row],[Agent_name]],Table1[Month],Table1[[#This Row],[Month]])/160</f>
        <v>0.1875</v>
      </c>
    </row>
    <row r="8209" spans="1:23" x14ac:dyDescent="0.25">
      <c r="A8209">
        <v>8208</v>
      </c>
      <c r="B8209" t="s">
        <v>26461</v>
      </c>
      <c r="C8209" t="s">
        <v>26462</v>
      </c>
      <c r="D8209">
        <v>63</v>
      </c>
      <c r="E8209" t="s">
        <v>19</v>
      </c>
      <c r="F8209" t="s">
        <v>98</v>
      </c>
      <c r="G8209" s="1">
        <v>44042</v>
      </c>
      <c r="H8209" t="s">
        <v>45</v>
      </c>
      <c r="I8209" t="s">
        <v>31</v>
      </c>
      <c r="J8209" s="3" t="s">
        <v>26463</v>
      </c>
      <c r="K8209" t="s">
        <v>62</v>
      </c>
      <c r="M8209" t="s">
        <v>89</v>
      </c>
      <c r="N8209" t="s">
        <v>55</v>
      </c>
      <c r="R8209" t="str">
        <f t="shared" ca="1" si="128"/>
        <v>Meera</v>
      </c>
      <c r="S8209" t="str">
        <f>IFERROR(TEXT(DATEVALUE(LEFT(Table1[[#This Row],[Date of Purchase]],10)), "MMMM"), TEXT(Table1[[#This Row],[Date of Purchase]], "MMMM"))</f>
        <v>July</v>
      </c>
      <c r="T8209" t="str">
        <f>IF(OR(
  AND(Table1[[#This Row],[Ticket Priority]]="Critical", Table1[[#This Row],[Ticket Status]]&lt;&gt;"Closed"),
  AND(Table1[[#This Row],[Ticket Priority]]="High", Table1[[#This Row],[Ticket Status]]="Open")
), "Yes", "No")</f>
        <v>Yes</v>
      </c>
      <c r="U8209" s="4" t="str">
        <f>IF(Table1[[#This Row],[Ticket Status]]="Closed","Yes","No")</f>
        <v>No</v>
      </c>
      <c r="V8209" s="4" t="str">
        <f>IF(Table1[[#This Row],[Ticket Status]]="Pending Customer Response","Yes","No")</f>
        <v>No</v>
      </c>
      <c r="W8209" s="5">
        <f ca="1">COUNTIFS(Table1[Agent_name],Table1[[#This Row],[Agent_name]],Table1[Month],Table1[[#This Row],[Month]])/160</f>
        <v>0.23125000000000001</v>
      </c>
    </row>
    <row r="8210" spans="1:23" x14ac:dyDescent="0.25">
      <c r="A8210">
        <v>8209</v>
      </c>
      <c r="B8210" t="s">
        <v>26464</v>
      </c>
      <c r="C8210" t="s">
        <v>26465</v>
      </c>
      <c r="D8210">
        <v>44</v>
      </c>
      <c r="E8210" t="s">
        <v>29</v>
      </c>
      <c r="F8210" t="s">
        <v>431</v>
      </c>
      <c r="G8210" s="1">
        <v>44249</v>
      </c>
      <c r="H8210" t="s">
        <v>45</v>
      </c>
      <c r="I8210" t="s">
        <v>31</v>
      </c>
      <c r="J8210" s="3" t="s">
        <v>26466</v>
      </c>
      <c r="K8210" t="s">
        <v>24</v>
      </c>
      <c r="M8210" t="s">
        <v>89</v>
      </c>
      <c r="N8210" t="s">
        <v>26</v>
      </c>
      <c r="O8210" s="2">
        <v>45078.630983796298</v>
      </c>
      <c r="R8210" t="str">
        <f t="shared" ca="1" si="128"/>
        <v>Mohit</v>
      </c>
      <c r="S8210" t="str">
        <f>IFERROR(TEXT(DATEVALUE(LEFT(Table1[[#This Row],[Date of Purchase]],10)), "MMMM"), TEXT(Table1[[#This Row],[Date of Purchase]], "MMMM"))</f>
        <v>February</v>
      </c>
      <c r="T8210" t="str">
        <f>IF(OR(
  AND(Table1[[#This Row],[Ticket Priority]]="Critical", Table1[[#This Row],[Ticket Status]]&lt;&gt;"Closed"),
  AND(Table1[[#This Row],[Ticket Priority]]="High", Table1[[#This Row],[Ticket Status]]="Open")
), "Yes", "No")</f>
        <v>No</v>
      </c>
      <c r="U8210" s="4" t="str">
        <f>IF(Table1[[#This Row],[Ticket Status]]="Closed","Yes","No")</f>
        <v>No</v>
      </c>
      <c r="V8210" s="4" t="str">
        <f>IF(Table1[[#This Row],[Ticket Status]]="Pending Customer Response","Yes","No")</f>
        <v>Yes</v>
      </c>
      <c r="W8210" s="5">
        <f ca="1">COUNTIFS(Table1[Agent_name],Table1[[#This Row],[Agent_name]],Table1[Month],Table1[[#This Row],[Month]])/160</f>
        <v>0.52500000000000002</v>
      </c>
    </row>
    <row r="8211" spans="1:23" x14ac:dyDescent="0.25">
      <c r="A8211">
        <v>8210</v>
      </c>
      <c r="B8211" t="s">
        <v>26467</v>
      </c>
      <c r="C8211" t="s">
        <v>26468</v>
      </c>
      <c r="D8211">
        <v>68</v>
      </c>
      <c r="E8211" t="s">
        <v>19</v>
      </c>
      <c r="F8211" t="s">
        <v>36</v>
      </c>
      <c r="G8211" s="1">
        <v>44119</v>
      </c>
      <c r="H8211" t="s">
        <v>66</v>
      </c>
      <c r="I8211" t="s">
        <v>60</v>
      </c>
      <c r="J8211" s="3" t="s">
        <v>26469</v>
      </c>
      <c r="K8211" t="s">
        <v>24</v>
      </c>
      <c r="M8211" t="s">
        <v>89</v>
      </c>
      <c r="N8211" t="s">
        <v>55</v>
      </c>
      <c r="O8211" s="2">
        <v>45078.488634259258</v>
      </c>
      <c r="R8211" t="str">
        <f t="shared" ca="1" si="128"/>
        <v>Divya</v>
      </c>
      <c r="S8211" t="str">
        <f>IFERROR(TEXT(DATEVALUE(LEFT(Table1[[#This Row],[Date of Purchase]],10)), "MMMM"), TEXT(Table1[[#This Row],[Date of Purchase]], "MMMM"))</f>
        <v>October</v>
      </c>
      <c r="T8211" t="str">
        <f>IF(OR(
  AND(Table1[[#This Row],[Ticket Priority]]="Critical", Table1[[#This Row],[Ticket Status]]&lt;&gt;"Closed"),
  AND(Table1[[#This Row],[Ticket Priority]]="High", Table1[[#This Row],[Ticket Status]]="Open")
), "Yes", "No")</f>
        <v>No</v>
      </c>
      <c r="U8211" s="4" t="str">
        <f>IF(Table1[[#This Row],[Ticket Status]]="Closed","Yes","No")</f>
        <v>No</v>
      </c>
      <c r="V8211" s="4" t="str">
        <f>IF(Table1[[#This Row],[Ticket Status]]="Pending Customer Response","Yes","No")</f>
        <v>Yes</v>
      </c>
      <c r="W8211" s="5">
        <f ca="1">COUNTIFS(Table1[Agent_name],Table1[[#This Row],[Agent_name]],Table1[Month],Table1[[#This Row],[Month]])/160</f>
        <v>0.25</v>
      </c>
    </row>
    <row r="8212" spans="1:23" x14ac:dyDescent="0.25">
      <c r="A8212">
        <v>8211</v>
      </c>
      <c r="B8212" t="s">
        <v>7788</v>
      </c>
      <c r="C8212" t="s">
        <v>26470</v>
      </c>
      <c r="D8212">
        <v>59</v>
      </c>
      <c r="E8212" t="s">
        <v>29</v>
      </c>
      <c r="F8212" t="s">
        <v>249</v>
      </c>
      <c r="G8212" s="1">
        <v>44290</v>
      </c>
      <c r="H8212" t="s">
        <v>66</v>
      </c>
      <c r="I8212" t="s">
        <v>72</v>
      </c>
      <c r="J8212" s="3" t="s">
        <v>26471</v>
      </c>
      <c r="K8212" t="s">
        <v>24</v>
      </c>
      <c r="M8212" t="s">
        <v>143</v>
      </c>
      <c r="N8212" t="s">
        <v>83</v>
      </c>
      <c r="O8212" s="2">
        <v>45078.544895833336</v>
      </c>
      <c r="R8212" t="str">
        <f t="shared" ca="1" si="128"/>
        <v>Rahul</v>
      </c>
      <c r="S8212" t="str">
        <f>IFERROR(TEXT(DATEVALUE(LEFT(Table1[[#This Row],[Date of Purchase]],10)), "MMMM"), TEXT(Table1[[#This Row],[Date of Purchase]], "MMMM"))</f>
        <v>April</v>
      </c>
      <c r="T8212" t="str">
        <f>IF(OR(
  AND(Table1[[#This Row],[Ticket Priority]]="Critical", Table1[[#This Row],[Ticket Status]]&lt;&gt;"Closed"),
  AND(Table1[[#This Row],[Ticket Priority]]="High", Table1[[#This Row],[Ticket Status]]="Open")
), "Yes", "No")</f>
        <v>No</v>
      </c>
      <c r="U8212" s="4" t="str">
        <f>IF(Table1[[#This Row],[Ticket Status]]="Closed","Yes","No")</f>
        <v>No</v>
      </c>
      <c r="V8212" s="4" t="str">
        <f>IF(Table1[[#This Row],[Ticket Status]]="Pending Customer Response","Yes","No")</f>
        <v>Yes</v>
      </c>
      <c r="W8212" s="5">
        <f ca="1">COUNTIFS(Table1[Agent_name],Table1[[#This Row],[Agent_name]],Table1[Month],Table1[[#This Row],[Month]])/160</f>
        <v>0.25</v>
      </c>
    </row>
    <row r="8213" spans="1:23" x14ac:dyDescent="0.25">
      <c r="A8213">
        <v>8212</v>
      </c>
      <c r="B8213" t="s">
        <v>26472</v>
      </c>
      <c r="C8213" t="s">
        <v>26473</v>
      </c>
      <c r="D8213">
        <v>62</v>
      </c>
      <c r="E8213" t="s">
        <v>58</v>
      </c>
      <c r="F8213" t="s">
        <v>655</v>
      </c>
      <c r="G8213" s="1">
        <v>44071</v>
      </c>
      <c r="H8213" t="s">
        <v>45</v>
      </c>
      <c r="I8213" t="s">
        <v>93</v>
      </c>
      <c r="J8213" s="3" t="s">
        <v>26474</v>
      </c>
      <c r="K8213" t="s">
        <v>24</v>
      </c>
      <c r="M8213" t="s">
        <v>41</v>
      </c>
      <c r="N8213" t="s">
        <v>33</v>
      </c>
      <c r="O8213" s="2">
        <v>45078.91574074074</v>
      </c>
      <c r="R8213" t="str">
        <f t="shared" ca="1" si="128"/>
        <v>Rahul</v>
      </c>
      <c r="S8213" t="str">
        <f>IFERROR(TEXT(DATEVALUE(LEFT(Table1[[#This Row],[Date of Purchase]],10)), "MMMM"), TEXT(Table1[[#This Row],[Date of Purchase]], "MMMM"))</f>
        <v>August</v>
      </c>
      <c r="T8213" t="str">
        <f>IF(OR(
  AND(Table1[[#This Row],[Ticket Priority]]="Critical", Table1[[#This Row],[Ticket Status]]&lt;&gt;"Closed"),
  AND(Table1[[#This Row],[Ticket Priority]]="High", Table1[[#This Row],[Ticket Status]]="Open")
), "Yes", "No")</f>
        <v>No</v>
      </c>
      <c r="U8213" s="4" t="str">
        <f>IF(Table1[[#This Row],[Ticket Status]]="Closed","Yes","No")</f>
        <v>No</v>
      </c>
      <c r="V8213" s="4" t="str">
        <f>IF(Table1[[#This Row],[Ticket Status]]="Pending Customer Response","Yes","No")</f>
        <v>Yes</v>
      </c>
      <c r="W8213" s="5">
        <f ca="1">COUNTIFS(Table1[Agent_name],Table1[[#This Row],[Agent_name]],Table1[Month],Table1[[#This Row],[Month]])/160</f>
        <v>0.22500000000000001</v>
      </c>
    </row>
    <row r="8214" spans="1:23" x14ac:dyDescent="0.25">
      <c r="A8214">
        <v>8213</v>
      </c>
      <c r="B8214" t="s">
        <v>26475</v>
      </c>
      <c r="C8214" t="s">
        <v>26476</v>
      </c>
      <c r="D8214">
        <v>30</v>
      </c>
      <c r="E8214" t="s">
        <v>58</v>
      </c>
      <c r="F8214" t="s">
        <v>92</v>
      </c>
      <c r="G8214" s="1">
        <v>43855</v>
      </c>
      <c r="H8214" t="s">
        <v>59</v>
      </c>
      <c r="I8214" t="s">
        <v>67</v>
      </c>
      <c r="J8214" s="3" t="s">
        <v>26477</v>
      </c>
      <c r="K8214" t="s">
        <v>24</v>
      </c>
      <c r="M8214" t="s">
        <v>89</v>
      </c>
      <c r="N8214" t="s">
        <v>55</v>
      </c>
      <c r="O8214" s="2">
        <v>45078.156736111108</v>
      </c>
      <c r="R8214" t="str">
        <f t="shared" ca="1" si="128"/>
        <v>Divya</v>
      </c>
      <c r="S8214" t="str">
        <f>IFERROR(TEXT(DATEVALUE(LEFT(Table1[[#This Row],[Date of Purchase]],10)), "MMMM"), TEXT(Table1[[#This Row],[Date of Purchase]], "MMMM"))</f>
        <v>January</v>
      </c>
      <c r="T8214" t="str">
        <f>IF(OR(
  AND(Table1[[#This Row],[Ticket Priority]]="Critical", Table1[[#This Row],[Ticket Status]]&lt;&gt;"Closed"),
  AND(Table1[[#This Row],[Ticket Priority]]="High", Table1[[#This Row],[Ticket Status]]="Open")
), "Yes", "No")</f>
        <v>No</v>
      </c>
      <c r="U8214" s="4" t="str">
        <f>IF(Table1[[#This Row],[Ticket Status]]="Closed","Yes","No")</f>
        <v>No</v>
      </c>
      <c r="V8214" s="4" t="str">
        <f>IF(Table1[[#This Row],[Ticket Status]]="Pending Customer Response","Yes","No")</f>
        <v>Yes</v>
      </c>
      <c r="W8214" s="5">
        <f ca="1">COUNTIFS(Table1[Agent_name],Table1[[#This Row],[Agent_name]],Table1[Month],Table1[[#This Row],[Month]])/160</f>
        <v>0.25624999999999998</v>
      </c>
    </row>
    <row r="8215" spans="1:23" x14ac:dyDescent="0.25">
      <c r="A8215">
        <v>8214</v>
      </c>
      <c r="B8215" t="s">
        <v>26478</v>
      </c>
      <c r="C8215" t="s">
        <v>26479</v>
      </c>
      <c r="D8215">
        <v>44</v>
      </c>
      <c r="E8215" t="s">
        <v>19</v>
      </c>
      <c r="F8215" t="s">
        <v>107</v>
      </c>
      <c r="G8215" s="1">
        <v>43883</v>
      </c>
      <c r="H8215" t="s">
        <v>59</v>
      </c>
      <c r="I8215" t="s">
        <v>52</v>
      </c>
      <c r="J8215" s="3" t="s">
        <v>26480</v>
      </c>
      <c r="K8215" t="s">
        <v>24</v>
      </c>
      <c r="M8215" t="s">
        <v>143</v>
      </c>
      <c r="N8215" t="s">
        <v>33</v>
      </c>
      <c r="O8215" s="2">
        <v>45078.722719907404</v>
      </c>
      <c r="R8215" t="str">
        <f t="shared" ca="1" si="128"/>
        <v>Ravi</v>
      </c>
      <c r="S8215" t="str">
        <f>IFERROR(TEXT(DATEVALUE(LEFT(Table1[[#This Row],[Date of Purchase]],10)), "MMMM"), TEXT(Table1[[#This Row],[Date of Purchase]], "MMMM"))</f>
        <v>February</v>
      </c>
      <c r="T8215" t="str">
        <f>IF(OR(
  AND(Table1[[#This Row],[Ticket Priority]]="Critical", Table1[[#This Row],[Ticket Status]]&lt;&gt;"Closed"),
  AND(Table1[[#This Row],[Ticket Priority]]="High", Table1[[#This Row],[Ticket Status]]="Open")
), "Yes", "No")</f>
        <v>No</v>
      </c>
      <c r="U8215" s="4" t="str">
        <f>IF(Table1[[#This Row],[Ticket Status]]="Closed","Yes","No")</f>
        <v>No</v>
      </c>
      <c r="V8215" s="4" t="str">
        <f>IF(Table1[[#This Row],[Ticket Status]]="Pending Customer Response","Yes","No")</f>
        <v>Yes</v>
      </c>
      <c r="W8215" s="5">
        <f ca="1">COUNTIFS(Table1[Agent_name],Table1[[#This Row],[Agent_name]],Table1[Month],Table1[[#This Row],[Month]])/160</f>
        <v>0.61250000000000004</v>
      </c>
    </row>
    <row r="8216" spans="1:23" x14ac:dyDescent="0.25">
      <c r="A8216">
        <v>8215</v>
      </c>
      <c r="B8216" t="s">
        <v>26481</v>
      </c>
      <c r="C8216" t="s">
        <v>26482</v>
      </c>
      <c r="D8216">
        <v>27</v>
      </c>
      <c r="E8216" t="s">
        <v>19</v>
      </c>
      <c r="F8216" t="s">
        <v>51</v>
      </c>
      <c r="G8216" s="1">
        <v>44537</v>
      </c>
      <c r="H8216" t="s">
        <v>59</v>
      </c>
      <c r="I8216" t="s">
        <v>72</v>
      </c>
      <c r="J8216" s="3" t="s">
        <v>26483</v>
      </c>
      <c r="K8216" t="s">
        <v>62</v>
      </c>
      <c r="M8216" t="s">
        <v>89</v>
      </c>
      <c r="N8216" t="s">
        <v>55</v>
      </c>
      <c r="R8216" t="str">
        <f t="shared" ca="1" si="128"/>
        <v>Priya</v>
      </c>
      <c r="S8216" t="str">
        <f>IFERROR(TEXT(DATEVALUE(LEFT(Table1[[#This Row],[Date of Purchase]],10)), "MMMM"), TEXT(Table1[[#This Row],[Date of Purchase]], "MMMM"))</f>
        <v>December</v>
      </c>
      <c r="T8216" t="str">
        <f>IF(OR(
  AND(Table1[[#This Row],[Ticket Priority]]="Critical", Table1[[#This Row],[Ticket Status]]&lt;&gt;"Closed"),
  AND(Table1[[#This Row],[Ticket Priority]]="High", Table1[[#This Row],[Ticket Status]]="Open")
), "Yes", "No")</f>
        <v>Yes</v>
      </c>
      <c r="U8216" s="4" t="str">
        <f>IF(Table1[[#This Row],[Ticket Status]]="Closed","Yes","No")</f>
        <v>No</v>
      </c>
      <c r="V8216" s="4" t="str">
        <f>IF(Table1[[#This Row],[Ticket Status]]="Pending Customer Response","Yes","No")</f>
        <v>No</v>
      </c>
      <c r="W8216" s="5">
        <f ca="1">COUNTIFS(Table1[Agent_name],Table1[[#This Row],[Agent_name]],Table1[Month],Table1[[#This Row],[Month]])/160</f>
        <v>0.48749999999999999</v>
      </c>
    </row>
    <row r="8217" spans="1:23" x14ac:dyDescent="0.25">
      <c r="A8217">
        <v>8216</v>
      </c>
      <c r="B8217" t="s">
        <v>14522</v>
      </c>
      <c r="C8217" t="s">
        <v>26484</v>
      </c>
      <c r="D8217">
        <v>35</v>
      </c>
      <c r="E8217" t="s">
        <v>29</v>
      </c>
      <c r="F8217" t="s">
        <v>223</v>
      </c>
      <c r="G8217" s="1">
        <v>43990</v>
      </c>
      <c r="H8217" t="s">
        <v>67</v>
      </c>
      <c r="I8217" t="s">
        <v>46</v>
      </c>
      <c r="J8217" s="3" t="s">
        <v>26485</v>
      </c>
      <c r="K8217" t="s">
        <v>39</v>
      </c>
      <c r="L8217" t="s">
        <v>26486</v>
      </c>
      <c r="M8217" t="s">
        <v>89</v>
      </c>
      <c r="N8217" t="s">
        <v>33</v>
      </c>
      <c r="O8217" s="2">
        <v>45078.208854166667</v>
      </c>
      <c r="P8217" s="2">
        <v>45078.978993055556</v>
      </c>
      <c r="Q8217">
        <v>4</v>
      </c>
      <c r="R8217" t="str">
        <f t="shared" ca="1" si="128"/>
        <v>Aisha</v>
      </c>
      <c r="S8217" t="str">
        <f>IFERROR(TEXT(DATEVALUE(LEFT(Table1[[#This Row],[Date of Purchase]],10)), "MMMM"), TEXT(Table1[[#This Row],[Date of Purchase]], "MMMM"))</f>
        <v>June</v>
      </c>
      <c r="T8217" t="str">
        <f>IF(OR(
  AND(Table1[[#This Row],[Ticket Priority]]="Critical", Table1[[#This Row],[Ticket Status]]&lt;&gt;"Closed"),
  AND(Table1[[#This Row],[Ticket Priority]]="High", Table1[[#This Row],[Ticket Status]]="Open")
), "Yes", "No")</f>
        <v>No</v>
      </c>
      <c r="U8217" s="4" t="str">
        <f>IF(Table1[[#This Row],[Ticket Status]]="Closed","Yes","No")</f>
        <v>Yes</v>
      </c>
      <c r="V8217" s="4" t="str">
        <f>IF(Table1[[#This Row],[Ticket Status]]="Pending Customer Response","Yes","No")</f>
        <v>No</v>
      </c>
      <c r="W8217" s="5">
        <f ca="1">COUNTIFS(Table1[Agent_name],Table1[[#This Row],[Agent_name]],Table1[Month],Table1[[#This Row],[Month]])/160</f>
        <v>0.89375000000000004</v>
      </c>
    </row>
    <row r="8218" spans="1:23" x14ac:dyDescent="0.25">
      <c r="A8218">
        <v>8217</v>
      </c>
      <c r="B8218" t="s">
        <v>26487</v>
      </c>
      <c r="C8218" t="s">
        <v>26488</v>
      </c>
      <c r="D8218">
        <v>61</v>
      </c>
      <c r="E8218" t="s">
        <v>19</v>
      </c>
      <c r="F8218" t="s">
        <v>173</v>
      </c>
      <c r="G8218" s="1">
        <v>44262</v>
      </c>
      <c r="H8218" t="s">
        <v>21</v>
      </c>
      <c r="I8218" t="s">
        <v>59</v>
      </c>
      <c r="J8218" s="3" t="s">
        <v>26489</v>
      </c>
      <c r="K8218" t="s">
        <v>39</v>
      </c>
      <c r="L8218" t="s">
        <v>26490</v>
      </c>
      <c r="M8218" t="s">
        <v>41</v>
      </c>
      <c r="N8218" t="s">
        <v>26</v>
      </c>
      <c r="O8218" s="2">
        <v>45078.104004629633</v>
      </c>
      <c r="P8218" s="2">
        <v>45078.980393518519</v>
      </c>
      <c r="Q8218">
        <v>3</v>
      </c>
      <c r="R8218" t="str">
        <f t="shared" ca="1" si="128"/>
        <v>Meera</v>
      </c>
      <c r="S8218" t="str">
        <f>IFERROR(TEXT(DATEVALUE(LEFT(Table1[[#This Row],[Date of Purchase]],10)), "MMMM"), TEXT(Table1[[#This Row],[Date of Purchase]], "MMMM"))</f>
        <v>March</v>
      </c>
      <c r="T8218" t="str">
        <f>IF(OR(
  AND(Table1[[#This Row],[Ticket Priority]]="Critical", Table1[[#This Row],[Ticket Status]]&lt;&gt;"Closed"),
  AND(Table1[[#This Row],[Ticket Priority]]="High", Table1[[#This Row],[Ticket Status]]="Open")
), "Yes", "No")</f>
        <v>No</v>
      </c>
      <c r="U8218" s="4" t="str">
        <f>IF(Table1[[#This Row],[Ticket Status]]="Closed","Yes","No")</f>
        <v>Yes</v>
      </c>
      <c r="V8218" s="4" t="str">
        <f>IF(Table1[[#This Row],[Ticket Status]]="Pending Customer Response","Yes","No")</f>
        <v>No</v>
      </c>
      <c r="W8218" s="5">
        <f ca="1">COUNTIFS(Table1[Agent_name],Table1[[#This Row],[Agent_name]],Table1[Month],Table1[[#This Row],[Month]])/160</f>
        <v>0.21249999999999999</v>
      </c>
    </row>
    <row r="8219" spans="1:23" x14ac:dyDescent="0.25">
      <c r="A8219">
        <v>8218</v>
      </c>
      <c r="B8219" t="s">
        <v>26491</v>
      </c>
      <c r="C8219" t="s">
        <v>26492</v>
      </c>
      <c r="D8219">
        <v>41</v>
      </c>
      <c r="E8219" t="s">
        <v>19</v>
      </c>
      <c r="F8219" t="s">
        <v>117</v>
      </c>
      <c r="G8219" s="1">
        <v>44491</v>
      </c>
      <c r="H8219" t="s">
        <v>66</v>
      </c>
      <c r="I8219" t="s">
        <v>113</v>
      </c>
      <c r="J8219" s="3" t="s">
        <v>26493</v>
      </c>
      <c r="K8219" t="s">
        <v>62</v>
      </c>
      <c r="M8219" t="s">
        <v>143</v>
      </c>
      <c r="N8219" t="s">
        <v>83</v>
      </c>
      <c r="R8219" t="str">
        <f t="shared" ca="1" si="128"/>
        <v>Rahul</v>
      </c>
      <c r="S8219" t="str">
        <f>IFERROR(TEXT(DATEVALUE(LEFT(Table1[[#This Row],[Date of Purchase]],10)), "MMMM"), TEXT(Table1[[#This Row],[Date of Purchase]], "MMMM"))</f>
        <v>October</v>
      </c>
      <c r="T8219" t="str">
        <f>IF(OR(
  AND(Table1[[#This Row],[Ticket Priority]]="Critical", Table1[[#This Row],[Ticket Status]]&lt;&gt;"Closed"),
  AND(Table1[[#This Row],[Ticket Priority]]="High", Table1[[#This Row],[Ticket Status]]="Open")
), "Yes", "No")</f>
        <v>No</v>
      </c>
      <c r="U8219" s="4" t="str">
        <f>IF(Table1[[#This Row],[Ticket Status]]="Closed","Yes","No")</f>
        <v>No</v>
      </c>
      <c r="V8219" s="4" t="str">
        <f>IF(Table1[[#This Row],[Ticket Status]]="Pending Customer Response","Yes","No")</f>
        <v>No</v>
      </c>
      <c r="W8219" s="5">
        <f ca="1">COUNTIFS(Table1[Agent_name],Table1[[#This Row],[Agent_name]],Table1[Month],Table1[[#This Row],[Month]])/160</f>
        <v>0.23125000000000001</v>
      </c>
    </row>
    <row r="8220" spans="1:23" x14ac:dyDescent="0.25">
      <c r="A8220">
        <v>8219</v>
      </c>
      <c r="B8220" t="s">
        <v>8729</v>
      </c>
      <c r="C8220" t="s">
        <v>18499</v>
      </c>
      <c r="D8220">
        <v>58</v>
      </c>
      <c r="E8220" t="s">
        <v>19</v>
      </c>
      <c r="F8220" t="s">
        <v>117</v>
      </c>
      <c r="G8220" s="1">
        <v>43852</v>
      </c>
      <c r="H8220" t="s">
        <v>67</v>
      </c>
      <c r="I8220" t="s">
        <v>72</v>
      </c>
      <c r="J8220" s="3" t="s">
        <v>985</v>
      </c>
      <c r="K8220" t="s">
        <v>62</v>
      </c>
      <c r="M8220" t="s">
        <v>89</v>
      </c>
      <c r="N8220" t="s">
        <v>26</v>
      </c>
      <c r="R8220" t="str">
        <f t="shared" ca="1" si="128"/>
        <v>Sara</v>
      </c>
      <c r="S8220" t="str">
        <f>IFERROR(TEXT(DATEVALUE(LEFT(Table1[[#This Row],[Date of Purchase]],10)), "MMMM"), TEXT(Table1[[#This Row],[Date of Purchase]], "MMMM"))</f>
        <v>January</v>
      </c>
      <c r="T8220" t="str">
        <f>IF(OR(
  AND(Table1[[#This Row],[Ticket Priority]]="Critical", Table1[[#This Row],[Ticket Status]]&lt;&gt;"Closed"),
  AND(Table1[[#This Row],[Ticket Priority]]="High", Table1[[#This Row],[Ticket Status]]="Open")
), "Yes", "No")</f>
        <v>Yes</v>
      </c>
      <c r="U8220" s="4" t="str">
        <f>IF(Table1[[#This Row],[Ticket Status]]="Closed","Yes","No")</f>
        <v>No</v>
      </c>
      <c r="V8220" s="4" t="str">
        <f>IF(Table1[[#This Row],[Ticket Status]]="Pending Customer Response","Yes","No")</f>
        <v>No</v>
      </c>
      <c r="W8220" s="5">
        <f ca="1">COUNTIFS(Table1[Agent_name],Table1[[#This Row],[Agent_name]],Table1[Month],Table1[[#This Row],[Month]])/160</f>
        <v>0.70625000000000004</v>
      </c>
    </row>
    <row r="8221" spans="1:23" x14ac:dyDescent="0.25">
      <c r="A8221">
        <v>8220</v>
      </c>
      <c r="B8221" t="s">
        <v>26494</v>
      </c>
      <c r="C8221" t="s">
        <v>26495</v>
      </c>
      <c r="D8221">
        <v>45</v>
      </c>
      <c r="E8221" t="s">
        <v>58</v>
      </c>
      <c r="F8221" t="s">
        <v>211</v>
      </c>
      <c r="G8221" s="1">
        <v>44450</v>
      </c>
      <c r="H8221" t="s">
        <v>66</v>
      </c>
      <c r="I8221" t="s">
        <v>67</v>
      </c>
      <c r="J8221" s="3" t="s">
        <v>26496</v>
      </c>
      <c r="K8221" t="s">
        <v>39</v>
      </c>
      <c r="L8221" t="s">
        <v>26497</v>
      </c>
      <c r="M8221" t="s">
        <v>143</v>
      </c>
      <c r="N8221" t="s">
        <v>33</v>
      </c>
      <c r="O8221" s="2">
        <v>45078.456805555557</v>
      </c>
      <c r="P8221" s="2">
        <v>45078.531805555554</v>
      </c>
      <c r="Q8221">
        <v>5</v>
      </c>
      <c r="R8221" t="str">
        <f t="shared" ca="1" si="128"/>
        <v>Sara</v>
      </c>
      <c r="S8221" t="str">
        <f>IFERROR(TEXT(DATEVALUE(LEFT(Table1[[#This Row],[Date of Purchase]],10)), "MMMM"), TEXT(Table1[[#This Row],[Date of Purchase]], "MMMM"))</f>
        <v>September</v>
      </c>
      <c r="T8221" t="str">
        <f>IF(OR(
  AND(Table1[[#This Row],[Ticket Priority]]="Critical", Table1[[#This Row],[Ticket Status]]&lt;&gt;"Closed"),
  AND(Table1[[#This Row],[Ticket Priority]]="High", Table1[[#This Row],[Ticket Status]]="Open")
), "Yes", "No")</f>
        <v>No</v>
      </c>
      <c r="U8221" s="4" t="str">
        <f>IF(Table1[[#This Row],[Ticket Status]]="Closed","Yes","No")</f>
        <v>Yes</v>
      </c>
      <c r="V8221" s="4" t="str">
        <f>IF(Table1[[#This Row],[Ticket Status]]="Pending Customer Response","Yes","No")</f>
        <v>No</v>
      </c>
      <c r="W8221" s="5">
        <f ca="1">COUNTIFS(Table1[Agent_name],Table1[[#This Row],[Agent_name]],Table1[Month],Table1[[#This Row],[Month]])/160</f>
        <v>0.65</v>
      </c>
    </row>
    <row r="8222" spans="1:23" x14ac:dyDescent="0.25">
      <c r="A8222">
        <v>8221</v>
      </c>
      <c r="B8222" t="s">
        <v>26498</v>
      </c>
      <c r="C8222" t="s">
        <v>26499</v>
      </c>
      <c r="D8222">
        <v>55</v>
      </c>
      <c r="E8222" t="s">
        <v>19</v>
      </c>
      <c r="F8222" t="s">
        <v>211</v>
      </c>
      <c r="G8222" s="1">
        <v>43953</v>
      </c>
      <c r="H8222" t="s">
        <v>66</v>
      </c>
      <c r="I8222" t="s">
        <v>93</v>
      </c>
      <c r="J8222" s="3" t="s">
        <v>26500</v>
      </c>
      <c r="K8222" t="s">
        <v>62</v>
      </c>
      <c r="M8222" t="s">
        <v>41</v>
      </c>
      <c r="N8222" t="s">
        <v>33</v>
      </c>
      <c r="R8222" t="str">
        <f t="shared" ca="1" si="128"/>
        <v>Ravi</v>
      </c>
      <c r="S8222" t="str">
        <f>IFERROR(TEXT(DATEVALUE(LEFT(Table1[[#This Row],[Date of Purchase]],10)), "MMMM"), TEXT(Table1[[#This Row],[Date of Purchase]], "MMMM"))</f>
        <v>May</v>
      </c>
      <c r="T8222" t="str">
        <f>IF(OR(
  AND(Table1[[#This Row],[Ticket Priority]]="Critical", Table1[[#This Row],[Ticket Status]]&lt;&gt;"Closed"),
  AND(Table1[[#This Row],[Ticket Priority]]="High", Table1[[#This Row],[Ticket Status]]="Open")
), "Yes", "No")</f>
        <v>No</v>
      </c>
      <c r="U8222" s="4" t="str">
        <f>IF(Table1[[#This Row],[Ticket Status]]="Closed","Yes","No")</f>
        <v>No</v>
      </c>
      <c r="V8222" s="4" t="str">
        <f>IF(Table1[[#This Row],[Ticket Status]]="Pending Customer Response","Yes","No")</f>
        <v>No</v>
      </c>
      <c r="W8222" s="5">
        <f ca="1">COUNTIFS(Table1[Agent_name],Table1[[#This Row],[Agent_name]],Table1[Month],Table1[[#This Row],[Month]])/160</f>
        <v>0.67500000000000004</v>
      </c>
    </row>
    <row r="8223" spans="1:23" x14ac:dyDescent="0.25">
      <c r="A8223">
        <v>8222</v>
      </c>
      <c r="B8223" t="s">
        <v>26501</v>
      </c>
      <c r="C8223" t="s">
        <v>26502</v>
      </c>
      <c r="D8223">
        <v>25</v>
      </c>
      <c r="E8223" t="s">
        <v>29</v>
      </c>
      <c r="F8223" t="s">
        <v>20</v>
      </c>
      <c r="G8223" s="1">
        <v>44465</v>
      </c>
      <c r="H8223" t="s">
        <v>45</v>
      </c>
      <c r="I8223" t="s">
        <v>52</v>
      </c>
      <c r="J8223" s="3" t="s">
        <v>26503</v>
      </c>
      <c r="K8223" t="s">
        <v>24</v>
      </c>
      <c r="M8223" t="s">
        <v>25</v>
      </c>
      <c r="N8223" t="s">
        <v>55</v>
      </c>
      <c r="O8223" s="2">
        <v>45078.725601851853</v>
      </c>
      <c r="R8223" t="str">
        <f t="shared" ca="1" si="128"/>
        <v>Aisha</v>
      </c>
      <c r="S8223" t="str">
        <f>IFERROR(TEXT(DATEVALUE(LEFT(Table1[[#This Row],[Date of Purchase]],10)), "MMMM"), TEXT(Table1[[#This Row],[Date of Purchase]], "MMMM"))</f>
        <v>September</v>
      </c>
      <c r="T8223" t="str">
        <f>IF(OR(
  AND(Table1[[#This Row],[Ticket Priority]]="Critical", Table1[[#This Row],[Ticket Status]]&lt;&gt;"Closed"),
  AND(Table1[[#This Row],[Ticket Priority]]="High", Table1[[#This Row],[Ticket Status]]="Open")
), "Yes", "No")</f>
        <v>Yes</v>
      </c>
      <c r="U8223" s="4" t="str">
        <f>IF(Table1[[#This Row],[Ticket Status]]="Closed","Yes","No")</f>
        <v>No</v>
      </c>
      <c r="V8223" s="4" t="str">
        <f>IF(Table1[[#This Row],[Ticket Status]]="Pending Customer Response","Yes","No")</f>
        <v>Yes</v>
      </c>
      <c r="W8223" s="5">
        <f ca="1">COUNTIFS(Table1[Agent_name],Table1[[#This Row],[Agent_name]],Table1[Month],Table1[[#This Row],[Month]])/160</f>
        <v>0.86250000000000004</v>
      </c>
    </row>
    <row r="8224" spans="1:23" x14ac:dyDescent="0.25">
      <c r="A8224">
        <v>8223</v>
      </c>
      <c r="B8224" t="s">
        <v>15435</v>
      </c>
      <c r="C8224" t="s">
        <v>26504</v>
      </c>
      <c r="D8224">
        <v>30</v>
      </c>
      <c r="E8224" t="s">
        <v>19</v>
      </c>
      <c r="F8224" t="s">
        <v>129</v>
      </c>
      <c r="G8224" s="1">
        <v>44073</v>
      </c>
      <c r="H8224" t="s">
        <v>45</v>
      </c>
      <c r="I8224" t="s">
        <v>93</v>
      </c>
      <c r="J8224" s="3" t="s">
        <v>26505</v>
      </c>
      <c r="K8224" t="s">
        <v>62</v>
      </c>
      <c r="M8224" t="s">
        <v>25</v>
      </c>
      <c r="N8224" t="s">
        <v>33</v>
      </c>
      <c r="R8224" t="str">
        <f t="shared" ca="1" si="128"/>
        <v>Arjun</v>
      </c>
      <c r="S8224" t="str">
        <f>IFERROR(TEXT(DATEVALUE(LEFT(Table1[[#This Row],[Date of Purchase]],10)), "MMMM"), TEXT(Table1[[#This Row],[Date of Purchase]], "MMMM"))</f>
        <v>August</v>
      </c>
      <c r="T8224" t="str">
        <f>IF(OR(
  AND(Table1[[#This Row],[Ticket Priority]]="Critical", Table1[[#This Row],[Ticket Status]]&lt;&gt;"Closed"),
  AND(Table1[[#This Row],[Ticket Priority]]="High", Table1[[#This Row],[Ticket Status]]="Open")
), "Yes", "No")</f>
        <v>Yes</v>
      </c>
      <c r="U8224" s="4" t="str">
        <f>IF(Table1[[#This Row],[Ticket Status]]="Closed","Yes","No")</f>
        <v>No</v>
      </c>
      <c r="V8224" s="4" t="str">
        <f>IF(Table1[[#This Row],[Ticket Status]]="Pending Customer Response","Yes","No")</f>
        <v>No</v>
      </c>
      <c r="W8224" s="5">
        <f ca="1">COUNTIFS(Table1[Agent_name],Table1[[#This Row],[Agent_name]],Table1[Month],Table1[[#This Row],[Month]])/160</f>
        <v>0.20624999999999999</v>
      </c>
    </row>
    <row r="8225" spans="1:23" x14ac:dyDescent="0.25">
      <c r="A8225">
        <v>8224</v>
      </c>
      <c r="B8225" t="s">
        <v>10108</v>
      </c>
      <c r="C8225" t="s">
        <v>26506</v>
      </c>
      <c r="D8225">
        <v>24</v>
      </c>
      <c r="E8225" t="s">
        <v>29</v>
      </c>
      <c r="F8225" t="s">
        <v>173</v>
      </c>
      <c r="G8225" s="1">
        <v>44041</v>
      </c>
      <c r="H8225" t="s">
        <v>66</v>
      </c>
      <c r="I8225" t="s">
        <v>67</v>
      </c>
      <c r="J8225" s="3" t="s">
        <v>26507</v>
      </c>
      <c r="K8225" t="s">
        <v>24</v>
      </c>
      <c r="M8225" t="s">
        <v>143</v>
      </c>
      <c r="N8225" t="s">
        <v>26</v>
      </c>
      <c r="O8225" s="2">
        <v>45078.358958333331</v>
      </c>
      <c r="R8225" t="str">
        <f t="shared" ca="1" si="128"/>
        <v>Ravi</v>
      </c>
      <c r="S8225" t="str">
        <f>IFERROR(TEXT(DATEVALUE(LEFT(Table1[[#This Row],[Date of Purchase]],10)), "MMMM"), TEXT(Table1[[#This Row],[Date of Purchase]], "MMMM"))</f>
        <v>July</v>
      </c>
      <c r="T8225" t="str">
        <f>IF(OR(
  AND(Table1[[#This Row],[Ticket Priority]]="Critical", Table1[[#This Row],[Ticket Status]]&lt;&gt;"Closed"),
  AND(Table1[[#This Row],[Ticket Priority]]="High", Table1[[#This Row],[Ticket Status]]="Open")
), "Yes", "No")</f>
        <v>No</v>
      </c>
      <c r="U8225" s="4" t="str">
        <f>IF(Table1[[#This Row],[Ticket Status]]="Closed","Yes","No")</f>
        <v>No</v>
      </c>
      <c r="V8225" s="4" t="str">
        <f>IF(Table1[[#This Row],[Ticket Status]]="Pending Customer Response","Yes","No")</f>
        <v>Yes</v>
      </c>
      <c r="W8225" s="5">
        <f ca="1">COUNTIFS(Table1[Agent_name],Table1[[#This Row],[Agent_name]],Table1[Month],Table1[[#This Row],[Month]])/160</f>
        <v>0.66249999999999998</v>
      </c>
    </row>
    <row r="8226" spans="1:23" x14ac:dyDescent="0.25">
      <c r="A8226">
        <v>8225</v>
      </c>
      <c r="B8226" t="s">
        <v>26508</v>
      </c>
      <c r="C8226" t="s">
        <v>26509</v>
      </c>
      <c r="D8226">
        <v>31</v>
      </c>
      <c r="E8226" t="s">
        <v>58</v>
      </c>
      <c r="F8226" t="s">
        <v>30</v>
      </c>
      <c r="G8226" s="1">
        <v>44352</v>
      </c>
      <c r="H8226" t="s">
        <v>45</v>
      </c>
      <c r="I8226" t="s">
        <v>150</v>
      </c>
      <c r="J8226" s="3" t="s">
        <v>26510</v>
      </c>
      <c r="K8226" t="s">
        <v>62</v>
      </c>
      <c r="M8226" t="s">
        <v>25</v>
      </c>
      <c r="N8226" t="s">
        <v>55</v>
      </c>
      <c r="R8226" t="str">
        <f t="shared" ca="1" si="128"/>
        <v>Aisha</v>
      </c>
      <c r="S8226" t="str">
        <f>IFERROR(TEXT(DATEVALUE(LEFT(Table1[[#This Row],[Date of Purchase]],10)), "MMMM"), TEXT(Table1[[#This Row],[Date of Purchase]], "MMMM"))</f>
        <v>June</v>
      </c>
      <c r="T8226" t="str">
        <f>IF(OR(
  AND(Table1[[#This Row],[Ticket Priority]]="Critical", Table1[[#This Row],[Ticket Status]]&lt;&gt;"Closed"),
  AND(Table1[[#This Row],[Ticket Priority]]="High", Table1[[#This Row],[Ticket Status]]="Open")
), "Yes", "No")</f>
        <v>Yes</v>
      </c>
      <c r="U8226" s="4" t="str">
        <f>IF(Table1[[#This Row],[Ticket Status]]="Closed","Yes","No")</f>
        <v>No</v>
      </c>
      <c r="V8226" s="4" t="str">
        <f>IF(Table1[[#This Row],[Ticket Status]]="Pending Customer Response","Yes","No")</f>
        <v>No</v>
      </c>
      <c r="W8226" s="5">
        <f ca="1">COUNTIFS(Table1[Agent_name],Table1[[#This Row],[Agent_name]],Table1[Month],Table1[[#This Row],[Month]])/160</f>
        <v>0.89375000000000004</v>
      </c>
    </row>
    <row r="8227" spans="1:23" x14ac:dyDescent="0.25">
      <c r="A8227">
        <v>8226</v>
      </c>
      <c r="B8227" t="s">
        <v>26511</v>
      </c>
      <c r="C8227" t="s">
        <v>26512</v>
      </c>
      <c r="D8227">
        <v>34</v>
      </c>
      <c r="E8227" t="s">
        <v>19</v>
      </c>
      <c r="F8227" t="s">
        <v>157</v>
      </c>
      <c r="G8227" s="1">
        <v>44519</v>
      </c>
      <c r="H8227" t="s">
        <v>59</v>
      </c>
      <c r="I8227" t="s">
        <v>150</v>
      </c>
      <c r="J8227" s="3" t="s">
        <v>26513</v>
      </c>
      <c r="K8227" t="s">
        <v>24</v>
      </c>
      <c r="M8227" t="s">
        <v>89</v>
      </c>
      <c r="N8227" t="s">
        <v>83</v>
      </c>
      <c r="O8227" s="2">
        <v>45078.708981481483</v>
      </c>
      <c r="R8227" t="str">
        <f t="shared" ca="1" si="128"/>
        <v>Ravi</v>
      </c>
      <c r="S8227" t="str">
        <f>IFERROR(TEXT(DATEVALUE(LEFT(Table1[[#This Row],[Date of Purchase]],10)), "MMMM"), TEXT(Table1[[#This Row],[Date of Purchase]], "MMMM"))</f>
        <v>November</v>
      </c>
      <c r="T8227" t="str">
        <f>IF(OR(
  AND(Table1[[#This Row],[Ticket Priority]]="Critical", Table1[[#This Row],[Ticket Status]]&lt;&gt;"Closed"),
  AND(Table1[[#This Row],[Ticket Priority]]="High", Table1[[#This Row],[Ticket Status]]="Open")
), "Yes", "No")</f>
        <v>No</v>
      </c>
      <c r="U8227" s="4" t="str">
        <f>IF(Table1[[#This Row],[Ticket Status]]="Closed","Yes","No")</f>
        <v>No</v>
      </c>
      <c r="V8227" s="4" t="str">
        <f>IF(Table1[[#This Row],[Ticket Status]]="Pending Customer Response","Yes","No")</f>
        <v>Yes</v>
      </c>
      <c r="W8227" s="5">
        <f ca="1">COUNTIFS(Table1[Agent_name],Table1[[#This Row],[Agent_name]],Table1[Month],Table1[[#This Row],[Month]])/160</f>
        <v>0.61875000000000002</v>
      </c>
    </row>
    <row r="8228" spans="1:23" x14ac:dyDescent="0.25">
      <c r="A8228">
        <v>8227</v>
      </c>
      <c r="B8228" t="s">
        <v>26514</v>
      </c>
      <c r="C8228" t="s">
        <v>26515</v>
      </c>
      <c r="D8228">
        <v>49</v>
      </c>
      <c r="E8228" t="s">
        <v>29</v>
      </c>
      <c r="F8228" t="s">
        <v>173</v>
      </c>
      <c r="G8228" s="1">
        <v>43860</v>
      </c>
      <c r="H8228" t="s">
        <v>59</v>
      </c>
      <c r="I8228" t="s">
        <v>59</v>
      </c>
      <c r="J8228" s="3" t="s">
        <v>26516</v>
      </c>
      <c r="K8228" t="s">
        <v>24</v>
      </c>
      <c r="M8228" t="s">
        <v>41</v>
      </c>
      <c r="N8228" t="s">
        <v>55</v>
      </c>
      <c r="O8228" s="2">
        <v>45078.746493055558</v>
      </c>
      <c r="R8228" t="str">
        <f t="shared" ca="1" si="128"/>
        <v>Ravi</v>
      </c>
      <c r="S8228" t="str">
        <f>IFERROR(TEXT(DATEVALUE(LEFT(Table1[[#This Row],[Date of Purchase]],10)), "MMMM"), TEXT(Table1[[#This Row],[Date of Purchase]], "MMMM"))</f>
        <v>January</v>
      </c>
      <c r="T8228" t="str">
        <f>IF(OR(
  AND(Table1[[#This Row],[Ticket Priority]]="Critical", Table1[[#This Row],[Ticket Status]]&lt;&gt;"Closed"),
  AND(Table1[[#This Row],[Ticket Priority]]="High", Table1[[#This Row],[Ticket Status]]="Open")
), "Yes", "No")</f>
        <v>No</v>
      </c>
      <c r="U8228" s="4" t="str">
        <f>IF(Table1[[#This Row],[Ticket Status]]="Closed","Yes","No")</f>
        <v>No</v>
      </c>
      <c r="V8228" s="4" t="str">
        <f>IF(Table1[[#This Row],[Ticket Status]]="Pending Customer Response","Yes","No")</f>
        <v>Yes</v>
      </c>
      <c r="W8228" s="5">
        <f ca="1">COUNTIFS(Table1[Agent_name],Table1[[#This Row],[Agent_name]],Table1[Month],Table1[[#This Row],[Month]])/160</f>
        <v>0.74375000000000002</v>
      </c>
    </row>
    <row r="8229" spans="1:23" x14ac:dyDescent="0.25">
      <c r="A8229">
        <v>8228</v>
      </c>
      <c r="B8229" t="s">
        <v>26517</v>
      </c>
      <c r="C8229" t="s">
        <v>26518</v>
      </c>
      <c r="D8229">
        <v>18</v>
      </c>
      <c r="E8229" t="s">
        <v>58</v>
      </c>
      <c r="F8229" t="s">
        <v>134</v>
      </c>
      <c r="G8229" s="1">
        <v>44467</v>
      </c>
      <c r="H8229" t="s">
        <v>67</v>
      </c>
      <c r="I8229" t="s">
        <v>113</v>
      </c>
      <c r="J8229" s="3" t="s">
        <v>10832</v>
      </c>
      <c r="K8229" t="s">
        <v>24</v>
      </c>
      <c r="M8229" t="s">
        <v>143</v>
      </c>
      <c r="N8229" t="s">
        <v>26</v>
      </c>
      <c r="O8229" s="2">
        <v>45078.20621527778</v>
      </c>
      <c r="R8229" t="str">
        <f t="shared" ca="1" si="128"/>
        <v>Ravi</v>
      </c>
      <c r="S8229" t="str">
        <f>IFERROR(TEXT(DATEVALUE(LEFT(Table1[[#This Row],[Date of Purchase]],10)), "MMMM"), TEXT(Table1[[#This Row],[Date of Purchase]], "MMMM"))</f>
        <v>September</v>
      </c>
      <c r="T8229" t="str">
        <f>IF(OR(
  AND(Table1[[#This Row],[Ticket Priority]]="Critical", Table1[[#This Row],[Ticket Status]]&lt;&gt;"Closed"),
  AND(Table1[[#This Row],[Ticket Priority]]="High", Table1[[#This Row],[Ticket Status]]="Open")
), "Yes", "No")</f>
        <v>No</v>
      </c>
      <c r="U8229" s="4" t="str">
        <f>IF(Table1[[#This Row],[Ticket Status]]="Closed","Yes","No")</f>
        <v>No</v>
      </c>
      <c r="V8229" s="4" t="str">
        <f>IF(Table1[[#This Row],[Ticket Status]]="Pending Customer Response","Yes","No")</f>
        <v>Yes</v>
      </c>
      <c r="W8229" s="5">
        <f ca="1">COUNTIFS(Table1[Agent_name],Table1[[#This Row],[Agent_name]],Table1[Month],Table1[[#This Row],[Month]])/160</f>
        <v>0.64375000000000004</v>
      </c>
    </row>
    <row r="8230" spans="1:23" x14ac:dyDescent="0.25">
      <c r="A8230">
        <v>8229</v>
      </c>
      <c r="B8230" t="s">
        <v>26519</v>
      </c>
      <c r="C8230" t="s">
        <v>26520</v>
      </c>
      <c r="D8230">
        <v>25</v>
      </c>
      <c r="E8230" t="s">
        <v>58</v>
      </c>
      <c r="F8230" t="s">
        <v>339</v>
      </c>
      <c r="G8230" s="1">
        <v>44430</v>
      </c>
      <c r="H8230" t="s">
        <v>45</v>
      </c>
      <c r="I8230" t="s">
        <v>22</v>
      </c>
      <c r="J8230" s="3" t="s">
        <v>26521</v>
      </c>
      <c r="K8230" t="s">
        <v>39</v>
      </c>
      <c r="L8230" t="s">
        <v>26522</v>
      </c>
      <c r="M8230" t="s">
        <v>25</v>
      </c>
      <c r="N8230" t="s">
        <v>55</v>
      </c>
      <c r="O8230" s="2">
        <v>45078.915949074071</v>
      </c>
      <c r="P8230" s="2">
        <v>45079.009004629632</v>
      </c>
      <c r="Q8230">
        <v>2</v>
      </c>
      <c r="R8230" t="str">
        <f t="shared" ca="1" si="128"/>
        <v>Mohit</v>
      </c>
      <c r="S8230" t="str">
        <f>IFERROR(TEXT(DATEVALUE(LEFT(Table1[[#This Row],[Date of Purchase]],10)), "MMMM"), TEXT(Table1[[#This Row],[Date of Purchase]], "MMMM"))</f>
        <v>August</v>
      </c>
      <c r="T8230" t="str">
        <f>IF(OR(
  AND(Table1[[#This Row],[Ticket Priority]]="Critical", Table1[[#This Row],[Ticket Status]]&lt;&gt;"Closed"),
  AND(Table1[[#This Row],[Ticket Priority]]="High", Table1[[#This Row],[Ticket Status]]="Open")
), "Yes", "No")</f>
        <v>No</v>
      </c>
      <c r="U8230" s="4" t="str">
        <f>IF(Table1[[#This Row],[Ticket Status]]="Closed","Yes","No")</f>
        <v>Yes</v>
      </c>
      <c r="V8230" s="4" t="str">
        <f>IF(Table1[[#This Row],[Ticket Status]]="Pending Customer Response","Yes","No")</f>
        <v>No</v>
      </c>
      <c r="W8230" s="5">
        <f ca="1">COUNTIFS(Table1[Agent_name],Table1[[#This Row],[Agent_name]],Table1[Month],Table1[[#This Row],[Month]])/160</f>
        <v>0.46250000000000002</v>
      </c>
    </row>
    <row r="8231" spans="1:23" x14ac:dyDescent="0.25">
      <c r="A8231">
        <v>8230</v>
      </c>
      <c r="B8231" t="s">
        <v>26523</v>
      </c>
      <c r="C8231" t="s">
        <v>26524</v>
      </c>
      <c r="D8231">
        <v>32</v>
      </c>
      <c r="E8231" t="s">
        <v>29</v>
      </c>
      <c r="F8231" t="s">
        <v>129</v>
      </c>
      <c r="G8231" s="1">
        <v>44296</v>
      </c>
      <c r="H8231" t="s">
        <v>59</v>
      </c>
      <c r="I8231" t="s">
        <v>72</v>
      </c>
      <c r="J8231" s="3" t="s">
        <v>26525</v>
      </c>
      <c r="K8231" t="s">
        <v>62</v>
      </c>
      <c r="M8231" t="s">
        <v>89</v>
      </c>
      <c r="N8231" t="s">
        <v>26</v>
      </c>
      <c r="R8231" t="str">
        <f t="shared" ca="1" si="128"/>
        <v>Priya</v>
      </c>
      <c r="S8231" t="str">
        <f>IFERROR(TEXT(DATEVALUE(LEFT(Table1[[#This Row],[Date of Purchase]],10)), "MMMM"), TEXT(Table1[[#This Row],[Date of Purchase]], "MMMM"))</f>
        <v>April</v>
      </c>
      <c r="T8231" t="str">
        <f>IF(OR(
  AND(Table1[[#This Row],[Ticket Priority]]="Critical", Table1[[#This Row],[Ticket Status]]&lt;&gt;"Closed"),
  AND(Table1[[#This Row],[Ticket Priority]]="High", Table1[[#This Row],[Ticket Status]]="Open")
), "Yes", "No")</f>
        <v>Yes</v>
      </c>
      <c r="U8231" s="4" t="str">
        <f>IF(Table1[[#This Row],[Ticket Status]]="Closed","Yes","No")</f>
        <v>No</v>
      </c>
      <c r="V8231" s="4" t="str">
        <f>IF(Table1[[#This Row],[Ticket Status]]="Pending Customer Response","Yes","No")</f>
        <v>No</v>
      </c>
      <c r="W8231" s="5">
        <f ca="1">COUNTIFS(Table1[Agent_name],Table1[[#This Row],[Agent_name]],Table1[Month],Table1[[#This Row],[Month]])/160</f>
        <v>0.48749999999999999</v>
      </c>
    </row>
    <row r="8232" spans="1:23" x14ac:dyDescent="0.25">
      <c r="A8232">
        <v>8231</v>
      </c>
      <c r="B8232" t="s">
        <v>26526</v>
      </c>
      <c r="C8232" t="s">
        <v>26527</v>
      </c>
      <c r="D8232">
        <v>28</v>
      </c>
      <c r="E8232" t="s">
        <v>19</v>
      </c>
      <c r="F8232" t="s">
        <v>81</v>
      </c>
      <c r="G8232" s="1">
        <v>44472</v>
      </c>
      <c r="H8232" t="s">
        <v>67</v>
      </c>
      <c r="I8232" t="s">
        <v>22</v>
      </c>
      <c r="J8232" s="3" t="s">
        <v>26528</v>
      </c>
      <c r="K8232" t="s">
        <v>24</v>
      </c>
      <c r="M8232" t="s">
        <v>41</v>
      </c>
      <c r="N8232" t="s">
        <v>33</v>
      </c>
      <c r="O8232" s="2">
        <v>45078.188206018516</v>
      </c>
      <c r="R8232" t="str">
        <f t="shared" ca="1" si="128"/>
        <v>Mohit</v>
      </c>
      <c r="S8232" t="str">
        <f>IFERROR(TEXT(DATEVALUE(LEFT(Table1[[#This Row],[Date of Purchase]],10)), "MMMM"), TEXT(Table1[[#This Row],[Date of Purchase]], "MMMM"))</f>
        <v>October</v>
      </c>
      <c r="T8232" t="str">
        <f>IF(OR(
  AND(Table1[[#This Row],[Ticket Priority]]="Critical", Table1[[#This Row],[Ticket Status]]&lt;&gt;"Closed"),
  AND(Table1[[#This Row],[Ticket Priority]]="High", Table1[[#This Row],[Ticket Status]]="Open")
), "Yes", "No")</f>
        <v>No</v>
      </c>
      <c r="U8232" s="4" t="str">
        <f>IF(Table1[[#This Row],[Ticket Status]]="Closed","Yes","No")</f>
        <v>No</v>
      </c>
      <c r="V8232" s="4" t="str">
        <f>IF(Table1[[#This Row],[Ticket Status]]="Pending Customer Response","Yes","No")</f>
        <v>Yes</v>
      </c>
      <c r="W8232" s="5">
        <f ca="1">COUNTIFS(Table1[Agent_name],Table1[[#This Row],[Agent_name]],Table1[Month],Table1[[#This Row],[Month]])/160</f>
        <v>0.49375000000000002</v>
      </c>
    </row>
    <row r="8233" spans="1:23" x14ac:dyDescent="0.25">
      <c r="A8233">
        <v>8232</v>
      </c>
      <c r="B8233" t="s">
        <v>26529</v>
      </c>
      <c r="C8233" t="s">
        <v>26530</v>
      </c>
      <c r="D8233">
        <v>50</v>
      </c>
      <c r="E8233" t="s">
        <v>19</v>
      </c>
      <c r="F8233" t="s">
        <v>281</v>
      </c>
      <c r="G8233" s="1">
        <v>44060</v>
      </c>
      <c r="H8233" t="s">
        <v>67</v>
      </c>
      <c r="I8233" t="s">
        <v>31</v>
      </c>
      <c r="J8233" s="3" t="s">
        <v>26531</v>
      </c>
      <c r="K8233" t="s">
        <v>39</v>
      </c>
      <c r="L8233" t="s">
        <v>26532</v>
      </c>
      <c r="M8233" t="s">
        <v>89</v>
      </c>
      <c r="N8233" t="s">
        <v>33</v>
      </c>
      <c r="O8233" s="2">
        <v>45078.312534722223</v>
      </c>
      <c r="P8233" s="2">
        <v>45078.204201388886</v>
      </c>
      <c r="Q8233">
        <v>3</v>
      </c>
      <c r="R8233" t="str">
        <f t="shared" ca="1" si="128"/>
        <v>Ravi</v>
      </c>
      <c r="S8233" t="str">
        <f>IFERROR(TEXT(DATEVALUE(LEFT(Table1[[#This Row],[Date of Purchase]],10)), "MMMM"), TEXT(Table1[[#This Row],[Date of Purchase]], "MMMM"))</f>
        <v>August</v>
      </c>
      <c r="T8233" t="str">
        <f>IF(OR(
  AND(Table1[[#This Row],[Ticket Priority]]="Critical", Table1[[#This Row],[Ticket Status]]&lt;&gt;"Closed"),
  AND(Table1[[#This Row],[Ticket Priority]]="High", Table1[[#This Row],[Ticket Status]]="Open")
), "Yes", "No")</f>
        <v>No</v>
      </c>
      <c r="U8233" s="4" t="str">
        <f>IF(Table1[[#This Row],[Ticket Status]]="Closed","Yes","No")</f>
        <v>Yes</v>
      </c>
      <c r="V8233" s="4" t="str">
        <f>IF(Table1[[#This Row],[Ticket Status]]="Pending Customer Response","Yes","No")</f>
        <v>No</v>
      </c>
      <c r="W8233" s="5">
        <f ca="1">COUNTIFS(Table1[Agent_name],Table1[[#This Row],[Agent_name]],Table1[Month],Table1[[#This Row],[Month]])/160</f>
        <v>0.65625</v>
      </c>
    </row>
    <row r="8234" spans="1:23" x14ac:dyDescent="0.25">
      <c r="A8234">
        <v>8233</v>
      </c>
      <c r="B8234" t="s">
        <v>26533</v>
      </c>
      <c r="C8234" t="s">
        <v>26534</v>
      </c>
      <c r="D8234">
        <v>43</v>
      </c>
      <c r="E8234" t="s">
        <v>29</v>
      </c>
      <c r="F8234" t="s">
        <v>103</v>
      </c>
      <c r="G8234" s="1">
        <v>43965</v>
      </c>
      <c r="H8234" t="s">
        <v>67</v>
      </c>
      <c r="I8234" t="s">
        <v>52</v>
      </c>
      <c r="J8234" s="3" t="s">
        <v>26535</v>
      </c>
      <c r="K8234" t="s">
        <v>24</v>
      </c>
      <c r="M8234" t="s">
        <v>25</v>
      </c>
      <c r="N8234" t="s">
        <v>33</v>
      </c>
      <c r="O8234" s="2">
        <v>45078.79241898148</v>
      </c>
      <c r="R8234" t="str">
        <f t="shared" ca="1" si="128"/>
        <v>Priya</v>
      </c>
      <c r="S8234" t="str">
        <f>IFERROR(TEXT(DATEVALUE(LEFT(Table1[[#This Row],[Date of Purchase]],10)), "MMMM"), TEXT(Table1[[#This Row],[Date of Purchase]], "MMMM"))</f>
        <v>May</v>
      </c>
      <c r="T8234" t="str">
        <f>IF(OR(
  AND(Table1[[#This Row],[Ticket Priority]]="Critical", Table1[[#This Row],[Ticket Status]]&lt;&gt;"Closed"),
  AND(Table1[[#This Row],[Ticket Priority]]="High", Table1[[#This Row],[Ticket Status]]="Open")
), "Yes", "No")</f>
        <v>Yes</v>
      </c>
      <c r="U8234" s="4" t="str">
        <f>IF(Table1[[#This Row],[Ticket Status]]="Closed","Yes","No")</f>
        <v>No</v>
      </c>
      <c r="V8234" s="4" t="str">
        <f>IF(Table1[[#This Row],[Ticket Status]]="Pending Customer Response","Yes","No")</f>
        <v>Yes</v>
      </c>
      <c r="W8234" s="5">
        <f ca="1">COUNTIFS(Table1[Agent_name],Table1[[#This Row],[Agent_name]],Table1[Month],Table1[[#This Row],[Month]])/160</f>
        <v>0.40625</v>
      </c>
    </row>
    <row r="8235" spans="1:23" x14ac:dyDescent="0.25">
      <c r="A8235">
        <v>8234</v>
      </c>
      <c r="B8235" t="s">
        <v>26536</v>
      </c>
      <c r="C8235" t="s">
        <v>26537</v>
      </c>
      <c r="D8235">
        <v>33</v>
      </c>
      <c r="E8235" t="s">
        <v>58</v>
      </c>
      <c r="F8235" t="s">
        <v>117</v>
      </c>
      <c r="G8235" s="1">
        <v>44456</v>
      </c>
      <c r="H8235" t="s">
        <v>21</v>
      </c>
      <c r="I8235" t="s">
        <v>77</v>
      </c>
      <c r="J8235" s="3" t="s">
        <v>26538</v>
      </c>
      <c r="K8235" t="s">
        <v>39</v>
      </c>
      <c r="L8235" t="s">
        <v>26539</v>
      </c>
      <c r="M8235" t="s">
        <v>89</v>
      </c>
      <c r="N8235" t="s">
        <v>33</v>
      </c>
      <c r="O8235" s="2">
        <v>45078.122986111113</v>
      </c>
      <c r="P8235" s="2">
        <v>45078.187569444446</v>
      </c>
      <c r="Q8235">
        <v>1</v>
      </c>
      <c r="R8235" t="str">
        <f t="shared" ca="1" si="128"/>
        <v>Ravi</v>
      </c>
      <c r="S8235" t="str">
        <f>IFERROR(TEXT(DATEVALUE(LEFT(Table1[[#This Row],[Date of Purchase]],10)), "MMMM"), TEXT(Table1[[#This Row],[Date of Purchase]], "MMMM"))</f>
        <v>September</v>
      </c>
      <c r="T8235" t="str">
        <f>IF(OR(
  AND(Table1[[#This Row],[Ticket Priority]]="Critical", Table1[[#This Row],[Ticket Status]]&lt;&gt;"Closed"),
  AND(Table1[[#This Row],[Ticket Priority]]="High", Table1[[#This Row],[Ticket Status]]="Open")
), "Yes", "No")</f>
        <v>No</v>
      </c>
      <c r="U8235" s="4" t="str">
        <f>IF(Table1[[#This Row],[Ticket Status]]="Closed","Yes","No")</f>
        <v>Yes</v>
      </c>
      <c r="V8235" s="4" t="str">
        <f>IF(Table1[[#This Row],[Ticket Status]]="Pending Customer Response","Yes","No")</f>
        <v>No</v>
      </c>
      <c r="W8235" s="5">
        <f ca="1">COUNTIFS(Table1[Agent_name],Table1[[#This Row],[Agent_name]],Table1[Month],Table1[[#This Row],[Month]])/160</f>
        <v>0.64375000000000004</v>
      </c>
    </row>
    <row r="8236" spans="1:23" x14ac:dyDescent="0.25">
      <c r="A8236">
        <v>8235</v>
      </c>
      <c r="B8236" t="s">
        <v>26540</v>
      </c>
      <c r="C8236" t="s">
        <v>26541</v>
      </c>
      <c r="D8236">
        <v>26</v>
      </c>
      <c r="E8236" t="s">
        <v>58</v>
      </c>
      <c r="F8236" t="s">
        <v>81</v>
      </c>
      <c r="G8236" s="1">
        <v>44206</v>
      </c>
      <c r="H8236" t="s">
        <v>21</v>
      </c>
      <c r="I8236" t="s">
        <v>99</v>
      </c>
      <c r="J8236" s="3" t="s">
        <v>26542</v>
      </c>
      <c r="K8236" t="s">
        <v>62</v>
      </c>
      <c r="M8236" t="s">
        <v>41</v>
      </c>
      <c r="N8236" t="s">
        <v>55</v>
      </c>
      <c r="R8236" t="str">
        <f t="shared" ca="1" si="128"/>
        <v>Ravi</v>
      </c>
      <c r="S8236" t="str">
        <f>IFERROR(TEXT(DATEVALUE(LEFT(Table1[[#This Row],[Date of Purchase]],10)), "MMMM"), TEXT(Table1[[#This Row],[Date of Purchase]], "MMMM"))</f>
        <v>January</v>
      </c>
      <c r="T8236" t="str">
        <f>IF(OR(
  AND(Table1[[#This Row],[Ticket Priority]]="Critical", Table1[[#This Row],[Ticket Status]]&lt;&gt;"Closed"),
  AND(Table1[[#This Row],[Ticket Priority]]="High", Table1[[#This Row],[Ticket Status]]="Open")
), "Yes", "No")</f>
        <v>No</v>
      </c>
      <c r="U8236" s="4" t="str">
        <f>IF(Table1[[#This Row],[Ticket Status]]="Closed","Yes","No")</f>
        <v>No</v>
      </c>
      <c r="V8236" s="4" t="str">
        <f>IF(Table1[[#This Row],[Ticket Status]]="Pending Customer Response","Yes","No")</f>
        <v>No</v>
      </c>
      <c r="W8236" s="5">
        <f ca="1">COUNTIFS(Table1[Agent_name],Table1[[#This Row],[Agent_name]],Table1[Month],Table1[[#This Row],[Month]])/160</f>
        <v>0.74375000000000002</v>
      </c>
    </row>
    <row r="8237" spans="1:23" x14ac:dyDescent="0.25">
      <c r="A8237">
        <v>8236</v>
      </c>
      <c r="B8237" t="s">
        <v>26543</v>
      </c>
      <c r="C8237" t="s">
        <v>26544</v>
      </c>
      <c r="D8237">
        <v>69</v>
      </c>
      <c r="E8237" t="s">
        <v>29</v>
      </c>
      <c r="F8237" t="s">
        <v>161</v>
      </c>
      <c r="G8237" s="1">
        <v>44470</v>
      </c>
      <c r="H8237" t="s">
        <v>21</v>
      </c>
      <c r="I8237" t="s">
        <v>60</v>
      </c>
      <c r="J8237" s="3" t="s">
        <v>26545</v>
      </c>
      <c r="K8237" t="s">
        <v>24</v>
      </c>
      <c r="M8237" t="s">
        <v>143</v>
      </c>
      <c r="N8237" t="s">
        <v>55</v>
      </c>
      <c r="O8237" s="2">
        <v>45078.852870370371</v>
      </c>
      <c r="R8237" t="str">
        <f t="shared" ca="1" si="128"/>
        <v>Ravi</v>
      </c>
      <c r="S8237" t="str">
        <f>IFERROR(TEXT(DATEVALUE(LEFT(Table1[[#This Row],[Date of Purchase]],10)), "MMMM"), TEXT(Table1[[#This Row],[Date of Purchase]], "MMMM"))</f>
        <v>October</v>
      </c>
      <c r="T8237" t="str">
        <f>IF(OR(
  AND(Table1[[#This Row],[Ticket Priority]]="Critical", Table1[[#This Row],[Ticket Status]]&lt;&gt;"Closed"),
  AND(Table1[[#This Row],[Ticket Priority]]="High", Table1[[#This Row],[Ticket Status]]="Open")
), "Yes", "No")</f>
        <v>No</v>
      </c>
      <c r="U8237" s="4" t="str">
        <f>IF(Table1[[#This Row],[Ticket Status]]="Closed","Yes","No")</f>
        <v>No</v>
      </c>
      <c r="V8237" s="4" t="str">
        <f>IF(Table1[[#This Row],[Ticket Status]]="Pending Customer Response","Yes","No")</f>
        <v>Yes</v>
      </c>
      <c r="W8237" s="5">
        <f ca="1">COUNTIFS(Table1[Agent_name],Table1[[#This Row],[Agent_name]],Table1[Month],Table1[[#This Row],[Month]])/160</f>
        <v>0.58125000000000004</v>
      </c>
    </row>
    <row r="8238" spans="1:23" x14ac:dyDescent="0.25">
      <c r="A8238">
        <v>8237</v>
      </c>
      <c r="B8238" t="s">
        <v>26546</v>
      </c>
      <c r="C8238" t="s">
        <v>26547</v>
      </c>
      <c r="D8238">
        <v>40</v>
      </c>
      <c r="E8238" t="s">
        <v>58</v>
      </c>
      <c r="F8238" t="s">
        <v>655</v>
      </c>
      <c r="G8238" s="1">
        <v>44223</v>
      </c>
      <c r="H8238" t="s">
        <v>66</v>
      </c>
      <c r="I8238" t="s">
        <v>37</v>
      </c>
      <c r="J8238" s="3" t="s">
        <v>26548</v>
      </c>
      <c r="K8238" t="s">
        <v>24</v>
      </c>
      <c r="M8238" t="s">
        <v>25</v>
      </c>
      <c r="N8238" t="s">
        <v>83</v>
      </c>
      <c r="O8238" s="2">
        <v>45078.083449074074</v>
      </c>
      <c r="R8238" t="str">
        <f t="shared" ca="1" si="128"/>
        <v>Aisha</v>
      </c>
      <c r="S8238" t="str">
        <f>IFERROR(TEXT(DATEVALUE(LEFT(Table1[[#This Row],[Date of Purchase]],10)), "MMMM"), TEXT(Table1[[#This Row],[Date of Purchase]], "MMMM"))</f>
        <v>January</v>
      </c>
      <c r="T8238" t="str">
        <f>IF(OR(
  AND(Table1[[#This Row],[Ticket Priority]]="Critical", Table1[[#This Row],[Ticket Status]]&lt;&gt;"Closed"),
  AND(Table1[[#This Row],[Ticket Priority]]="High", Table1[[#This Row],[Ticket Status]]="Open")
), "Yes", "No")</f>
        <v>Yes</v>
      </c>
      <c r="U8238" s="4" t="str">
        <f>IF(Table1[[#This Row],[Ticket Status]]="Closed","Yes","No")</f>
        <v>No</v>
      </c>
      <c r="V8238" s="4" t="str">
        <f>IF(Table1[[#This Row],[Ticket Status]]="Pending Customer Response","Yes","No")</f>
        <v>Yes</v>
      </c>
      <c r="W8238" s="5">
        <f ca="1">COUNTIFS(Table1[Agent_name],Table1[[#This Row],[Agent_name]],Table1[Month],Table1[[#This Row],[Month]])/160</f>
        <v>0.83125000000000004</v>
      </c>
    </row>
    <row r="8239" spans="1:23" x14ac:dyDescent="0.25">
      <c r="A8239">
        <v>8238</v>
      </c>
      <c r="B8239" t="s">
        <v>26549</v>
      </c>
      <c r="C8239" t="s">
        <v>26550</v>
      </c>
      <c r="D8239">
        <v>24</v>
      </c>
      <c r="E8239" t="s">
        <v>29</v>
      </c>
      <c r="F8239" t="s">
        <v>211</v>
      </c>
      <c r="G8239" s="1">
        <v>44510</v>
      </c>
      <c r="H8239" t="s">
        <v>21</v>
      </c>
      <c r="I8239" t="s">
        <v>46</v>
      </c>
      <c r="J8239" s="3" t="s">
        <v>26551</v>
      </c>
      <c r="K8239" t="s">
        <v>39</v>
      </c>
      <c r="L8239" t="s">
        <v>26552</v>
      </c>
      <c r="M8239" t="s">
        <v>25</v>
      </c>
      <c r="N8239" t="s">
        <v>83</v>
      </c>
      <c r="O8239" s="2">
        <v>45078.174432870372</v>
      </c>
      <c r="P8239" s="2">
        <v>45078.095960648148</v>
      </c>
      <c r="Q8239">
        <v>5</v>
      </c>
      <c r="R8239" t="str">
        <f t="shared" ca="1" si="128"/>
        <v>Ravi</v>
      </c>
      <c r="S8239" t="str">
        <f>IFERROR(TEXT(DATEVALUE(LEFT(Table1[[#This Row],[Date of Purchase]],10)), "MMMM"), TEXT(Table1[[#This Row],[Date of Purchase]], "MMMM"))</f>
        <v>November</v>
      </c>
      <c r="T8239" t="str">
        <f>IF(OR(
  AND(Table1[[#This Row],[Ticket Priority]]="Critical", Table1[[#This Row],[Ticket Status]]&lt;&gt;"Closed"),
  AND(Table1[[#This Row],[Ticket Priority]]="High", Table1[[#This Row],[Ticket Status]]="Open")
), "Yes", "No")</f>
        <v>No</v>
      </c>
      <c r="U8239" s="4" t="str">
        <f>IF(Table1[[#This Row],[Ticket Status]]="Closed","Yes","No")</f>
        <v>Yes</v>
      </c>
      <c r="V8239" s="4" t="str">
        <f>IF(Table1[[#This Row],[Ticket Status]]="Pending Customer Response","Yes","No")</f>
        <v>No</v>
      </c>
      <c r="W8239" s="5">
        <f ca="1">COUNTIFS(Table1[Agent_name],Table1[[#This Row],[Agent_name]],Table1[Month],Table1[[#This Row],[Month]])/160</f>
        <v>0.61875000000000002</v>
      </c>
    </row>
    <row r="8240" spans="1:23" x14ac:dyDescent="0.25">
      <c r="A8240">
        <v>8239</v>
      </c>
      <c r="B8240" t="s">
        <v>26553</v>
      </c>
      <c r="C8240" t="s">
        <v>26554</v>
      </c>
      <c r="D8240">
        <v>24</v>
      </c>
      <c r="E8240" t="s">
        <v>19</v>
      </c>
      <c r="F8240" t="s">
        <v>107</v>
      </c>
      <c r="G8240" s="1">
        <v>44539</v>
      </c>
      <c r="H8240" t="s">
        <v>45</v>
      </c>
      <c r="I8240" t="s">
        <v>93</v>
      </c>
      <c r="J8240" s="3" t="s">
        <v>26555</v>
      </c>
      <c r="K8240" t="s">
        <v>39</v>
      </c>
      <c r="L8240" t="s">
        <v>26556</v>
      </c>
      <c r="M8240" t="s">
        <v>89</v>
      </c>
      <c r="N8240" t="s">
        <v>55</v>
      </c>
      <c r="O8240" s="2">
        <v>45078.857083333336</v>
      </c>
      <c r="P8240" s="2">
        <v>45078.102916666663</v>
      </c>
      <c r="Q8240">
        <v>2</v>
      </c>
      <c r="R8240" t="str">
        <f t="shared" ca="1" si="128"/>
        <v>Sara</v>
      </c>
      <c r="S8240" t="str">
        <f>IFERROR(TEXT(DATEVALUE(LEFT(Table1[[#This Row],[Date of Purchase]],10)), "MMMM"), TEXT(Table1[[#This Row],[Date of Purchase]], "MMMM"))</f>
        <v>December</v>
      </c>
      <c r="T8240" t="str">
        <f>IF(OR(
  AND(Table1[[#This Row],[Ticket Priority]]="Critical", Table1[[#This Row],[Ticket Status]]&lt;&gt;"Closed"),
  AND(Table1[[#This Row],[Ticket Priority]]="High", Table1[[#This Row],[Ticket Status]]="Open")
), "Yes", "No")</f>
        <v>No</v>
      </c>
      <c r="U8240" s="4" t="str">
        <f>IF(Table1[[#This Row],[Ticket Status]]="Closed","Yes","No")</f>
        <v>Yes</v>
      </c>
      <c r="V8240" s="4" t="str">
        <f>IF(Table1[[#This Row],[Ticket Status]]="Pending Customer Response","Yes","No")</f>
        <v>No</v>
      </c>
      <c r="W8240" s="5">
        <f ca="1">COUNTIFS(Table1[Agent_name],Table1[[#This Row],[Agent_name]],Table1[Month],Table1[[#This Row],[Month]])/160</f>
        <v>0.55625000000000002</v>
      </c>
    </row>
    <row r="8241" spans="1:23" x14ac:dyDescent="0.25">
      <c r="A8241">
        <v>8240</v>
      </c>
      <c r="B8241" t="s">
        <v>26557</v>
      </c>
      <c r="C8241" t="s">
        <v>26558</v>
      </c>
      <c r="D8241">
        <v>70</v>
      </c>
      <c r="E8241" t="s">
        <v>29</v>
      </c>
      <c r="F8241" t="s">
        <v>125</v>
      </c>
      <c r="G8241" s="1">
        <v>43964</v>
      </c>
      <c r="H8241" t="s">
        <v>66</v>
      </c>
      <c r="I8241" t="s">
        <v>177</v>
      </c>
      <c r="J8241" s="3" t="s">
        <v>26559</v>
      </c>
      <c r="K8241" t="s">
        <v>62</v>
      </c>
      <c r="M8241" t="s">
        <v>41</v>
      </c>
      <c r="N8241" t="s">
        <v>33</v>
      </c>
      <c r="R8241" t="str">
        <f t="shared" ca="1" si="128"/>
        <v>Mohit</v>
      </c>
      <c r="S8241" t="str">
        <f>IFERROR(TEXT(DATEVALUE(LEFT(Table1[[#This Row],[Date of Purchase]],10)), "MMMM"), TEXT(Table1[[#This Row],[Date of Purchase]], "MMMM"))</f>
        <v>May</v>
      </c>
      <c r="T8241" t="str">
        <f>IF(OR(
  AND(Table1[[#This Row],[Ticket Priority]]="Critical", Table1[[#This Row],[Ticket Status]]&lt;&gt;"Closed"),
  AND(Table1[[#This Row],[Ticket Priority]]="High", Table1[[#This Row],[Ticket Status]]="Open")
), "Yes", "No")</f>
        <v>No</v>
      </c>
      <c r="U8241" s="4" t="str">
        <f>IF(Table1[[#This Row],[Ticket Status]]="Closed","Yes","No")</f>
        <v>No</v>
      </c>
      <c r="V8241" s="4" t="str">
        <f>IF(Table1[[#This Row],[Ticket Status]]="Pending Customer Response","Yes","No")</f>
        <v>No</v>
      </c>
      <c r="W8241" s="5">
        <f ca="1">COUNTIFS(Table1[Agent_name],Table1[[#This Row],[Agent_name]],Table1[Month],Table1[[#This Row],[Month]])/160</f>
        <v>0.45624999999999999</v>
      </c>
    </row>
    <row r="8242" spans="1:23" x14ac:dyDescent="0.25">
      <c r="A8242">
        <v>8241</v>
      </c>
      <c r="B8242" t="s">
        <v>17754</v>
      </c>
      <c r="C8242" t="s">
        <v>26560</v>
      </c>
      <c r="D8242">
        <v>30</v>
      </c>
      <c r="E8242" t="s">
        <v>58</v>
      </c>
      <c r="F8242" t="s">
        <v>202</v>
      </c>
      <c r="G8242" s="1">
        <v>44478</v>
      </c>
      <c r="H8242" t="s">
        <v>21</v>
      </c>
      <c r="I8242" t="s">
        <v>150</v>
      </c>
      <c r="J8242" s="3" t="s">
        <v>26561</v>
      </c>
      <c r="K8242" t="s">
        <v>62</v>
      </c>
      <c r="M8242" t="s">
        <v>25</v>
      </c>
      <c r="N8242" t="s">
        <v>55</v>
      </c>
      <c r="R8242" t="str">
        <f t="shared" ca="1" si="128"/>
        <v>Arjun</v>
      </c>
      <c r="S8242" t="str">
        <f>IFERROR(TEXT(DATEVALUE(LEFT(Table1[[#This Row],[Date of Purchase]],10)), "MMMM"), TEXT(Table1[[#This Row],[Date of Purchase]], "MMMM"))</f>
        <v>October</v>
      </c>
      <c r="T8242" t="str">
        <f>IF(OR(
  AND(Table1[[#This Row],[Ticket Priority]]="Critical", Table1[[#This Row],[Ticket Status]]&lt;&gt;"Closed"),
  AND(Table1[[#This Row],[Ticket Priority]]="High", Table1[[#This Row],[Ticket Status]]="Open")
), "Yes", "No")</f>
        <v>Yes</v>
      </c>
      <c r="U8242" s="4" t="str">
        <f>IF(Table1[[#This Row],[Ticket Status]]="Closed","Yes","No")</f>
        <v>No</v>
      </c>
      <c r="V8242" s="4" t="str">
        <f>IF(Table1[[#This Row],[Ticket Status]]="Pending Customer Response","Yes","No")</f>
        <v>No</v>
      </c>
      <c r="W8242" s="5">
        <f ca="1">COUNTIFS(Table1[Agent_name],Table1[[#This Row],[Agent_name]],Table1[Month],Table1[[#This Row],[Month]])/160</f>
        <v>0.23749999999999999</v>
      </c>
    </row>
    <row r="8243" spans="1:23" x14ac:dyDescent="0.25">
      <c r="A8243">
        <v>8242</v>
      </c>
      <c r="B8243" t="s">
        <v>26562</v>
      </c>
      <c r="C8243" t="s">
        <v>26563</v>
      </c>
      <c r="D8243">
        <v>22</v>
      </c>
      <c r="E8243" t="s">
        <v>58</v>
      </c>
      <c r="F8243" t="s">
        <v>98</v>
      </c>
      <c r="G8243" s="1">
        <v>44556</v>
      </c>
      <c r="H8243" t="s">
        <v>21</v>
      </c>
      <c r="I8243" t="s">
        <v>177</v>
      </c>
      <c r="J8243" s="3" t="s">
        <v>26564</v>
      </c>
      <c r="K8243" t="s">
        <v>62</v>
      </c>
      <c r="M8243" t="s">
        <v>41</v>
      </c>
      <c r="N8243" t="s">
        <v>33</v>
      </c>
      <c r="R8243" t="str">
        <f t="shared" ca="1" si="128"/>
        <v>Ravi</v>
      </c>
      <c r="S8243" t="str">
        <f>IFERROR(TEXT(DATEVALUE(LEFT(Table1[[#This Row],[Date of Purchase]],10)), "MMMM"), TEXT(Table1[[#This Row],[Date of Purchase]], "MMMM"))</f>
        <v>December</v>
      </c>
      <c r="T8243" t="str">
        <f>IF(OR(
  AND(Table1[[#This Row],[Ticket Priority]]="Critical", Table1[[#This Row],[Ticket Status]]&lt;&gt;"Closed"),
  AND(Table1[[#This Row],[Ticket Priority]]="High", Table1[[#This Row],[Ticket Status]]="Open")
), "Yes", "No")</f>
        <v>No</v>
      </c>
      <c r="U8243" s="4" t="str">
        <f>IF(Table1[[#This Row],[Ticket Status]]="Closed","Yes","No")</f>
        <v>No</v>
      </c>
      <c r="V8243" s="4" t="str">
        <f>IF(Table1[[#This Row],[Ticket Status]]="Pending Customer Response","Yes","No")</f>
        <v>No</v>
      </c>
      <c r="W8243" s="5">
        <f ca="1">COUNTIFS(Table1[Agent_name],Table1[[#This Row],[Agent_name]],Table1[Month],Table1[[#This Row],[Month]])/160</f>
        <v>0.66249999999999998</v>
      </c>
    </row>
    <row r="8244" spans="1:23" x14ac:dyDescent="0.25">
      <c r="A8244">
        <v>8243</v>
      </c>
      <c r="B8244" t="s">
        <v>26565</v>
      </c>
      <c r="C8244" t="s">
        <v>26566</v>
      </c>
      <c r="D8244">
        <v>56</v>
      </c>
      <c r="E8244" t="s">
        <v>29</v>
      </c>
      <c r="F8244" t="s">
        <v>81</v>
      </c>
      <c r="G8244" s="1">
        <v>44249</v>
      </c>
      <c r="H8244" t="s">
        <v>21</v>
      </c>
      <c r="I8244" t="s">
        <v>60</v>
      </c>
      <c r="J8244" s="3" t="s">
        <v>26567</v>
      </c>
      <c r="K8244" t="s">
        <v>62</v>
      </c>
      <c r="M8244" t="s">
        <v>143</v>
      </c>
      <c r="N8244" t="s">
        <v>55</v>
      </c>
      <c r="R8244" t="str">
        <f t="shared" ca="1" si="128"/>
        <v>Neha</v>
      </c>
      <c r="S8244" t="str">
        <f>IFERROR(TEXT(DATEVALUE(LEFT(Table1[[#This Row],[Date of Purchase]],10)), "MMMM"), TEXT(Table1[[#This Row],[Date of Purchase]], "MMMM"))</f>
        <v>February</v>
      </c>
      <c r="T8244" t="str">
        <f>IF(OR(
  AND(Table1[[#This Row],[Ticket Priority]]="Critical", Table1[[#This Row],[Ticket Status]]&lt;&gt;"Closed"),
  AND(Table1[[#This Row],[Ticket Priority]]="High", Table1[[#This Row],[Ticket Status]]="Open")
), "Yes", "No")</f>
        <v>No</v>
      </c>
      <c r="U8244" s="4" t="str">
        <f>IF(Table1[[#This Row],[Ticket Status]]="Closed","Yes","No")</f>
        <v>No</v>
      </c>
      <c r="V8244" s="4" t="str">
        <f>IF(Table1[[#This Row],[Ticket Status]]="Pending Customer Response","Yes","No")</f>
        <v>No</v>
      </c>
      <c r="W8244" s="5">
        <f ca="1">COUNTIFS(Table1[Agent_name],Table1[[#This Row],[Agent_name]],Table1[Month],Table1[[#This Row],[Month]])/160</f>
        <v>0.19375000000000001</v>
      </c>
    </row>
    <row r="8245" spans="1:23" x14ac:dyDescent="0.25">
      <c r="A8245">
        <v>8244</v>
      </c>
      <c r="B8245" t="s">
        <v>26568</v>
      </c>
      <c r="C8245" t="s">
        <v>26569</v>
      </c>
      <c r="D8245">
        <v>38</v>
      </c>
      <c r="E8245" t="s">
        <v>29</v>
      </c>
      <c r="F8245" t="s">
        <v>157</v>
      </c>
      <c r="G8245" s="1">
        <v>44031</v>
      </c>
      <c r="H8245" t="s">
        <v>45</v>
      </c>
      <c r="I8245" t="s">
        <v>67</v>
      </c>
      <c r="J8245" s="3" t="s">
        <v>26570</v>
      </c>
      <c r="K8245" t="s">
        <v>39</v>
      </c>
      <c r="L8245" t="s">
        <v>26571</v>
      </c>
      <c r="M8245" t="s">
        <v>41</v>
      </c>
      <c r="N8245" t="s">
        <v>83</v>
      </c>
      <c r="O8245" s="2">
        <v>45078.569641203707</v>
      </c>
      <c r="P8245" s="2">
        <v>45078.948807870373</v>
      </c>
      <c r="Q8245">
        <v>4</v>
      </c>
      <c r="R8245" t="str">
        <f t="shared" ca="1" si="128"/>
        <v>Meera</v>
      </c>
      <c r="S8245" t="str">
        <f>IFERROR(TEXT(DATEVALUE(LEFT(Table1[[#This Row],[Date of Purchase]],10)), "MMMM"), TEXT(Table1[[#This Row],[Date of Purchase]], "MMMM"))</f>
        <v>July</v>
      </c>
      <c r="T8245" t="str">
        <f>IF(OR(
  AND(Table1[[#This Row],[Ticket Priority]]="Critical", Table1[[#This Row],[Ticket Status]]&lt;&gt;"Closed"),
  AND(Table1[[#This Row],[Ticket Priority]]="High", Table1[[#This Row],[Ticket Status]]="Open")
), "Yes", "No")</f>
        <v>No</v>
      </c>
      <c r="U8245" s="4" t="str">
        <f>IF(Table1[[#This Row],[Ticket Status]]="Closed","Yes","No")</f>
        <v>Yes</v>
      </c>
      <c r="V8245" s="4" t="str">
        <f>IF(Table1[[#This Row],[Ticket Status]]="Pending Customer Response","Yes","No")</f>
        <v>No</v>
      </c>
      <c r="W8245" s="5">
        <f ca="1">COUNTIFS(Table1[Agent_name],Table1[[#This Row],[Agent_name]],Table1[Month],Table1[[#This Row],[Month]])/160</f>
        <v>0.23125000000000001</v>
      </c>
    </row>
    <row r="8246" spans="1:23" x14ac:dyDescent="0.25">
      <c r="A8246">
        <v>8245</v>
      </c>
      <c r="B8246" t="s">
        <v>26572</v>
      </c>
      <c r="C8246" t="s">
        <v>26573</v>
      </c>
      <c r="D8246">
        <v>69</v>
      </c>
      <c r="E8246" t="s">
        <v>29</v>
      </c>
      <c r="F8246" t="s">
        <v>125</v>
      </c>
      <c r="G8246" s="1">
        <v>43845</v>
      </c>
      <c r="H8246" t="s">
        <v>67</v>
      </c>
      <c r="I8246" t="s">
        <v>67</v>
      </c>
      <c r="J8246" s="3" t="s">
        <v>26574</v>
      </c>
      <c r="K8246" t="s">
        <v>24</v>
      </c>
      <c r="M8246" t="s">
        <v>41</v>
      </c>
      <c r="N8246" t="s">
        <v>83</v>
      </c>
      <c r="O8246" s="2">
        <v>45078.52244212963</v>
      </c>
      <c r="R8246" t="str">
        <f t="shared" ca="1" si="128"/>
        <v>Rahul</v>
      </c>
      <c r="S8246" t="str">
        <f>IFERROR(TEXT(DATEVALUE(LEFT(Table1[[#This Row],[Date of Purchase]],10)), "MMMM"), TEXT(Table1[[#This Row],[Date of Purchase]], "MMMM"))</f>
        <v>January</v>
      </c>
      <c r="T8246" t="str">
        <f>IF(OR(
  AND(Table1[[#This Row],[Ticket Priority]]="Critical", Table1[[#This Row],[Ticket Status]]&lt;&gt;"Closed"),
  AND(Table1[[#This Row],[Ticket Priority]]="High", Table1[[#This Row],[Ticket Status]]="Open")
), "Yes", "No")</f>
        <v>No</v>
      </c>
      <c r="U8246" s="4" t="str">
        <f>IF(Table1[[#This Row],[Ticket Status]]="Closed","Yes","No")</f>
        <v>No</v>
      </c>
      <c r="V8246" s="4" t="str">
        <f>IF(Table1[[#This Row],[Ticket Status]]="Pending Customer Response","Yes","No")</f>
        <v>Yes</v>
      </c>
      <c r="W8246" s="5">
        <f ca="1">COUNTIFS(Table1[Agent_name],Table1[[#This Row],[Agent_name]],Table1[Month],Table1[[#This Row],[Month]])/160</f>
        <v>0.22500000000000001</v>
      </c>
    </row>
    <row r="8247" spans="1:23" x14ac:dyDescent="0.25">
      <c r="A8247">
        <v>8246</v>
      </c>
      <c r="B8247" t="s">
        <v>26575</v>
      </c>
      <c r="C8247" t="s">
        <v>26576</v>
      </c>
      <c r="D8247">
        <v>30</v>
      </c>
      <c r="E8247" t="s">
        <v>58</v>
      </c>
      <c r="F8247" t="s">
        <v>20</v>
      </c>
      <c r="G8247" s="1">
        <v>44379</v>
      </c>
      <c r="H8247" t="s">
        <v>21</v>
      </c>
      <c r="I8247" t="s">
        <v>67</v>
      </c>
      <c r="J8247" s="3" t="s">
        <v>26577</v>
      </c>
      <c r="K8247" t="s">
        <v>24</v>
      </c>
      <c r="M8247" t="s">
        <v>41</v>
      </c>
      <c r="N8247" t="s">
        <v>55</v>
      </c>
      <c r="O8247" s="2">
        <v>45079.000937500001</v>
      </c>
      <c r="R8247" t="str">
        <f t="shared" ca="1" si="128"/>
        <v>Divya</v>
      </c>
      <c r="S8247" t="str">
        <f>IFERROR(TEXT(DATEVALUE(LEFT(Table1[[#This Row],[Date of Purchase]],10)), "MMMM"), TEXT(Table1[[#This Row],[Date of Purchase]], "MMMM"))</f>
        <v>July</v>
      </c>
      <c r="T8247" t="str">
        <f>IF(OR(
  AND(Table1[[#This Row],[Ticket Priority]]="Critical", Table1[[#This Row],[Ticket Status]]&lt;&gt;"Closed"),
  AND(Table1[[#This Row],[Ticket Priority]]="High", Table1[[#This Row],[Ticket Status]]="Open")
), "Yes", "No")</f>
        <v>No</v>
      </c>
      <c r="U8247" s="4" t="str">
        <f>IF(Table1[[#This Row],[Ticket Status]]="Closed","Yes","No")</f>
        <v>No</v>
      </c>
      <c r="V8247" s="4" t="str">
        <f>IF(Table1[[#This Row],[Ticket Status]]="Pending Customer Response","Yes","No")</f>
        <v>Yes</v>
      </c>
      <c r="W8247" s="5">
        <f ca="1">COUNTIFS(Table1[Agent_name],Table1[[#This Row],[Agent_name]],Table1[Month],Table1[[#This Row],[Month]])/160</f>
        <v>0.25</v>
      </c>
    </row>
    <row r="8248" spans="1:23" x14ac:dyDescent="0.25">
      <c r="A8248">
        <v>8247</v>
      </c>
      <c r="B8248" t="s">
        <v>26578</v>
      </c>
      <c r="C8248" t="s">
        <v>26579</v>
      </c>
      <c r="D8248">
        <v>50</v>
      </c>
      <c r="E8248" t="s">
        <v>19</v>
      </c>
      <c r="F8248" t="s">
        <v>117</v>
      </c>
      <c r="G8248" s="1">
        <v>44524</v>
      </c>
      <c r="H8248" t="s">
        <v>66</v>
      </c>
      <c r="I8248" t="s">
        <v>177</v>
      </c>
      <c r="J8248" s="3" t="s">
        <v>26580</v>
      </c>
      <c r="K8248" t="s">
        <v>39</v>
      </c>
      <c r="L8248" t="s">
        <v>26581</v>
      </c>
      <c r="M8248" t="s">
        <v>143</v>
      </c>
      <c r="N8248" t="s">
        <v>26</v>
      </c>
      <c r="O8248" s="2">
        <v>45078.471087962964</v>
      </c>
      <c r="P8248" s="2">
        <v>45078.607199074075</v>
      </c>
      <c r="Q8248">
        <v>4</v>
      </c>
      <c r="R8248" t="str">
        <f t="shared" ca="1" si="128"/>
        <v>Aisha</v>
      </c>
      <c r="S8248" t="str">
        <f>IFERROR(TEXT(DATEVALUE(LEFT(Table1[[#This Row],[Date of Purchase]],10)), "MMMM"), TEXT(Table1[[#This Row],[Date of Purchase]], "MMMM"))</f>
        <v>November</v>
      </c>
      <c r="T8248" t="str">
        <f>IF(OR(
  AND(Table1[[#This Row],[Ticket Priority]]="Critical", Table1[[#This Row],[Ticket Status]]&lt;&gt;"Closed"),
  AND(Table1[[#This Row],[Ticket Priority]]="High", Table1[[#This Row],[Ticket Status]]="Open")
), "Yes", "No")</f>
        <v>No</v>
      </c>
      <c r="U8248" s="4" t="str">
        <f>IF(Table1[[#This Row],[Ticket Status]]="Closed","Yes","No")</f>
        <v>Yes</v>
      </c>
      <c r="V8248" s="4" t="str">
        <f>IF(Table1[[#This Row],[Ticket Status]]="Pending Customer Response","Yes","No")</f>
        <v>No</v>
      </c>
      <c r="W8248" s="5">
        <f ca="1">COUNTIFS(Table1[Agent_name],Table1[[#This Row],[Agent_name]],Table1[Month],Table1[[#This Row],[Month]])/160</f>
        <v>0.85624999999999996</v>
      </c>
    </row>
    <row r="8249" spans="1:23" x14ac:dyDescent="0.25">
      <c r="A8249">
        <v>8248</v>
      </c>
      <c r="B8249" t="s">
        <v>26582</v>
      </c>
      <c r="C8249" t="s">
        <v>26583</v>
      </c>
      <c r="D8249">
        <v>51</v>
      </c>
      <c r="E8249" t="s">
        <v>29</v>
      </c>
      <c r="F8249" t="s">
        <v>699</v>
      </c>
      <c r="G8249" s="1">
        <v>44044</v>
      </c>
      <c r="H8249" t="s">
        <v>66</v>
      </c>
      <c r="I8249" t="s">
        <v>22</v>
      </c>
      <c r="J8249" s="3" t="s">
        <v>26584</v>
      </c>
      <c r="K8249" t="s">
        <v>62</v>
      </c>
      <c r="M8249" t="s">
        <v>41</v>
      </c>
      <c r="N8249" t="s">
        <v>33</v>
      </c>
      <c r="R8249" t="str">
        <f t="shared" ca="1" si="128"/>
        <v>Mohit</v>
      </c>
      <c r="S8249" t="str">
        <f>IFERROR(TEXT(DATEVALUE(LEFT(Table1[[#This Row],[Date of Purchase]],10)), "MMMM"), TEXT(Table1[[#This Row],[Date of Purchase]], "MMMM"))</f>
        <v>August</v>
      </c>
      <c r="T8249" t="str">
        <f>IF(OR(
  AND(Table1[[#This Row],[Ticket Priority]]="Critical", Table1[[#This Row],[Ticket Status]]&lt;&gt;"Closed"),
  AND(Table1[[#This Row],[Ticket Priority]]="High", Table1[[#This Row],[Ticket Status]]="Open")
), "Yes", "No")</f>
        <v>No</v>
      </c>
      <c r="U8249" s="4" t="str">
        <f>IF(Table1[[#This Row],[Ticket Status]]="Closed","Yes","No")</f>
        <v>No</v>
      </c>
      <c r="V8249" s="4" t="str">
        <f>IF(Table1[[#This Row],[Ticket Status]]="Pending Customer Response","Yes","No")</f>
        <v>No</v>
      </c>
      <c r="W8249" s="5">
        <f ca="1">COUNTIFS(Table1[Agent_name],Table1[[#This Row],[Agent_name]],Table1[Month],Table1[[#This Row],[Month]])/160</f>
        <v>0.46250000000000002</v>
      </c>
    </row>
    <row r="8250" spans="1:23" x14ac:dyDescent="0.25">
      <c r="A8250">
        <v>8249</v>
      </c>
      <c r="B8250" t="s">
        <v>26585</v>
      </c>
      <c r="C8250" t="s">
        <v>26586</v>
      </c>
      <c r="D8250">
        <v>65</v>
      </c>
      <c r="E8250" t="s">
        <v>29</v>
      </c>
      <c r="F8250" t="s">
        <v>211</v>
      </c>
      <c r="G8250" s="1">
        <v>44517</v>
      </c>
      <c r="H8250" t="s">
        <v>67</v>
      </c>
      <c r="I8250" t="s">
        <v>37</v>
      </c>
      <c r="J8250" s="3" t="s">
        <v>26587</v>
      </c>
      <c r="K8250" t="s">
        <v>62</v>
      </c>
      <c r="M8250" t="s">
        <v>41</v>
      </c>
      <c r="N8250" t="s">
        <v>83</v>
      </c>
      <c r="R8250" t="str">
        <f t="shared" ca="1" si="128"/>
        <v>Priya</v>
      </c>
      <c r="S8250" t="str">
        <f>IFERROR(TEXT(DATEVALUE(LEFT(Table1[[#This Row],[Date of Purchase]],10)), "MMMM"), TEXT(Table1[[#This Row],[Date of Purchase]], "MMMM"))</f>
        <v>November</v>
      </c>
      <c r="T8250" t="str">
        <f>IF(OR(
  AND(Table1[[#This Row],[Ticket Priority]]="Critical", Table1[[#This Row],[Ticket Status]]&lt;&gt;"Closed"),
  AND(Table1[[#This Row],[Ticket Priority]]="High", Table1[[#This Row],[Ticket Status]]="Open")
), "Yes", "No")</f>
        <v>No</v>
      </c>
      <c r="U8250" s="4" t="str">
        <f>IF(Table1[[#This Row],[Ticket Status]]="Closed","Yes","No")</f>
        <v>No</v>
      </c>
      <c r="V8250" s="4" t="str">
        <f>IF(Table1[[#This Row],[Ticket Status]]="Pending Customer Response","Yes","No")</f>
        <v>No</v>
      </c>
      <c r="W8250" s="5">
        <f ca="1">COUNTIFS(Table1[Agent_name],Table1[[#This Row],[Agent_name]],Table1[Month],Table1[[#This Row],[Month]])/160</f>
        <v>0.41249999999999998</v>
      </c>
    </row>
    <row r="8251" spans="1:23" x14ac:dyDescent="0.25">
      <c r="A8251">
        <v>8250</v>
      </c>
      <c r="B8251" t="s">
        <v>26588</v>
      </c>
      <c r="C8251" t="s">
        <v>26589</v>
      </c>
      <c r="D8251">
        <v>65</v>
      </c>
      <c r="E8251" t="s">
        <v>19</v>
      </c>
      <c r="F8251" t="s">
        <v>655</v>
      </c>
      <c r="G8251" s="1">
        <v>44478</v>
      </c>
      <c r="H8251" t="s">
        <v>67</v>
      </c>
      <c r="I8251" t="s">
        <v>67</v>
      </c>
      <c r="J8251" s="3" t="s">
        <v>26590</v>
      </c>
      <c r="K8251" t="s">
        <v>39</v>
      </c>
      <c r="L8251" t="s">
        <v>26591</v>
      </c>
      <c r="M8251" t="s">
        <v>41</v>
      </c>
      <c r="N8251" t="s">
        <v>55</v>
      </c>
      <c r="O8251" s="2">
        <v>45078.716261574074</v>
      </c>
      <c r="P8251" s="2">
        <v>45078.26834490741</v>
      </c>
      <c r="Q8251">
        <v>4</v>
      </c>
      <c r="R8251" t="str">
        <f t="shared" ca="1" si="128"/>
        <v>Mohit</v>
      </c>
      <c r="S8251" t="str">
        <f>IFERROR(TEXT(DATEVALUE(LEFT(Table1[[#This Row],[Date of Purchase]],10)), "MMMM"), TEXT(Table1[[#This Row],[Date of Purchase]], "MMMM"))</f>
        <v>October</v>
      </c>
      <c r="T8251" t="str">
        <f>IF(OR(
  AND(Table1[[#This Row],[Ticket Priority]]="Critical", Table1[[#This Row],[Ticket Status]]&lt;&gt;"Closed"),
  AND(Table1[[#This Row],[Ticket Priority]]="High", Table1[[#This Row],[Ticket Status]]="Open")
), "Yes", "No")</f>
        <v>No</v>
      </c>
      <c r="U8251" s="4" t="str">
        <f>IF(Table1[[#This Row],[Ticket Status]]="Closed","Yes","No")</f>
        <v>Yes</v>
      </c>
      <c r="V8251" s="4" t="str">
        <f>IF(Table1[[#This Row],[Ticket Status]]="Pending Customer Response","Yes","No")</f>
        <v>No</v>
      </c>
      <c r="W8251" s="5">
        <f ca="1">COUNTIFS(Table1[Agent_name],Table1[[#This Row],[Agent_name]],Table1[Month],Table1[[#This Row],[Month]])/160</f>
        <v>0.49375000000000002</v>
      </c>
    </row>
    <row r="8252" spans="1:23" x14ac:dyDescent="0.25">
      <c r="A8252">
        <v>8251</v>
      </c>
      <c r="B8252" t="s">
        <v>26592</v>
      </c>
      <c r="C8252" t="s">
        <v>26593</v>
      </c>
      <c r="D8252">
        <v>53</v>
      </c>
      <c r="E8252" t="s">
        <v>58</v>
      </c>
      <c r="F8252" t="s">
        <v>20</v>
      </c>
      <c r="G8252" s="1">
        <v>43999</v>
      </c>
      <c r="H8252" t="s">
        <v>66</v>
      </c>
      <c r="I8252" t="s">
        <v>99</v>
      </c>
      <c r="J8252" s="3" t="s">
        <v>26594</v>
      </c>
      <c r="K8252" t="s">
        <v>39</v>
      </c>
      <c r="L8252" t="s">
        <v>26595</v>
      </c>
      <c r="M8252" t="s">
        <v>143</v>
      </c>
      <c r="N8252" t="s">
        <v>83</v>
      </c>
      <c r="O8252" s="2">
        <v>45078.779479166667</v>
      </c>
      <c r="P8252" s="2">
        <v>45078.141284722224</v>
      </c>
      <c r="Q8252">
        <v>1</v>
      </c>
      <c r="R8252" t="str">
        <f t="shared" ca="1" si="128"/>
        <v>Divya</v>
      </c>
      <c r="S8252" t="str">
        <f>IFERROR(TEXT(DATEVALUE(LEFT(Table1[[#This Row],[Date of Purchase]],10)), "MMMM"), TEXT(Table1[[#This Row],[Date of Purchase]], "MMMM"))</f>
        <v>June</v>
      </c>
      <c r="T8252" t="str">
        <f>IF(OR(
  AND(Table1[[#This Row],[Ticket Priority]]="Critical", Table1[[#This Row],[Ticket Status]]&lt;&gt;"Closed"),
  AND(Table1[[#This Row],[Ticket Priority]]="High", Table1[[#This Row],[Ticket Status]]="Open")
), "Yes", "No")</f>
        <v>No</v>
      </c>
      <c r="U8252" s="4" t="str">
        <f>IF(Table1[[#This Row],[Ticket Status]]="Closed","Yes","No")</f>
        <v>Yes</v>
      </c>
      <c r="V8252" s="4" t="str">
        <f>IF(Table1[[#This Row],[Ticket Status]]="Pending Customer Response","Yes","No")</f>
        <v>No</v>
      </c>
      <c r="W8252" s="5">
        <f ca="1">COUNTIFS(Table1[Agent_name],Table1[[#This Row],[Agent_name]],Table1[Month],Table1[[#This Row],[Month]])/160</f>
        <v>0.22500000000000001</v>
      </c>
    </row>
    <row r="8253" spans="1:23" x14ac:dyDescent="0.25">
      <c r="A8253">
        <v>8252</v>
      </c>
      <c r="B8253" t="s">
        <v>26596</v>
      </c>
      <c r="C8253" t="s">
        <v>26597</v>
      </c>
      <c r="D8253">
        <v>45</v>
      </c>
      <c r="E8253" t="s">
        <v>19</v>
      </c>
      <c r="F8253" t="s">
        <v>249</v>
      </c>
      <c r="G8253" s="1">
        <v>44256</v>
      </c>
      <c r="H8253" t="s">
        <v>66</v>
      </c>
      <c r="I8253" t="s">
        <v>99</v>
      </c>
      <c r="J8253" s="3" t="s">
        <v>26598</v>
      </c>
      <c r="K8253" t="s">
        <v>24</v>
      </c>
      <c r="M8253" t="s">
        <v>143</v>
      </c>
      <c r="N8253" t="s">
        <v>55</v>
      </c>
      <c r="O8253" s="2">
        <v>45078.39130787037</v>
      </c>
      <c r="R8253" t="str">
        <f t="shared" ca="1" si="128"/>
        <v>Ravi</v>
      </c>
      <c r="S8253" t="str">
        <f>IFERROR(TEXT(DATEVALUE(LEFT(Table1[[#This Row],[Date of Purchase]],10)), "MMMM"), TEXT(Table1[[#This Row],[Date of Purchase]], "MMMM"))</f>
        <v>March</v>
      </c>
      <c r="T8253" t="str">
        <f>IF(OR(
  AND(Table1[[#This Row],[Ticket Priority]]="Critical", Table1[[#This Row],[Ticket Status]]&lt;&gt;"Closed"),
  AND(Table1[[#This Row],[Ticket Priority]]="High", Table1[[#This Row],[Ticket Status]]="Open")
), "Yes", "No")</f>
        <v>No</v>
      </c>
      <c r="U8253" s="4" t="str">
        <f>IF(Table1[[#This Row],[Ticket Status]]="Closed","Yes","No")</f>
        <v>No</v>
      </c>
      <c r="V8253" s="4" t="str">
        <f>IF(Table1[[#This Row],[Ticket Status]]="Pending Customer Response","Yes","No")</f>
        <v>Yes</v>
      </c>
      <c r="W8253" s="5">
        <f ca="1">COUNTIFS(Table1[Agent_name],Table1[[#This Row],[Agent_name]],Table1[Month],Table1[[#This Row],[Month]])/160</f>
        <v>0.54374999999999996</v>
      </c>
    </row>
    <row r="8254" spans="1:23" x14ac:dyDescent="0.25">
      <c r="A8254">
        <v>8253</v>
      </c>
      <c r="B8254" t="s">
        <v>26599</v>
      </c>
      <c r="C8254" t="s">
        <v>26600</v>
      </c>
      <c r="D8254">
        <v>70</v>
      </c>
      <c r="E8254" t="s">
        <v>19</v>
      </c>
      <c r="F8254" t="s">
        <v>30</v>
      </c>
      <c r="G8254" s="1">
        <v>44491</v>
      </c>
      <c r="H8254" t="s">
        <v>66</v>
      </c>
      <c r="I8254" t="s">
        <v>60</v>
      </c>
      <c r="J8254" s="3" t="s">
        <v>26601</v>
      </c>
      <c r="K8254" t="s">
        <v>24</v>
      </c>
      <c r="M8254" t="s">
        <v>25</v>
      </c>
      <c r="N8254" t="s">
        <v>33</v>
      </c>
      <c r="O8254" s="2">
        <v>45078.083692129629</v>
      </c>
      <c r="R8254" t="str">
        <f t="shared" ca="1" si="128"/>
        <v>Priya</v>
      </c>
      <c r="S8254" t="str">
        <f>IFERROR(TEXT(DATEVALUE(LEFT(Table1[[#This Row],[Date of Purchase]],10)), "MMMM"), TEXT(Table1[[#This Row],[Date of Purchase]], "MMMM"))</f>
        <v>October</v>
      </c>
      <c r="T8254" t="str">
        <f>IF(OR(
  AND(Table1[[#This Row],[Ticket Priority]]="Critical", Table1[[#This Row],[Ticket Status]]&lt;&gt;"Closed"),
  AND(Table1[[#This Row],[Ticket Priority]]="High", Table1[[#This Row],[Ticket Status]]="Open")
), "Yes", "No")</f>
        <v>Yes</v>
      </c>
      <c r="U8254" s="4" t="str">
        <f>IF(Table1[[#This Row],[Ticket Status]]="Closed","Yes","No")</f>
        <v>No</v>
      </c>
      <c r="V8254" s="4" t="str">
        <f>IF(Table1[[#This Row],[Ticket Status]]="Pending Customer Response","Yes","No")</f>
        <v>Yes</v>
      </c>
      <c r="W8254" s="5">
        <f ca="1">COUNTIFS(Table1[Agent_name],Table1[[#This Row],[Agent_name]],Table1[Month],Table1[[#This Row],[Month]])/160</f>
        <v>0.58125000000000004</v>
      </c>
    </row>
    <row r="8255" spans="1:23" x14ac:dyDescent="0.25">
      <c r="A8255">
        <v>8254</v>
      </c>
      <c r="B8255" t="s">
        <v>26602</v>
      </c>
      <c r="C8255" t="s">
        <v>26603</v>
      </c>
      <c r="D8255">
        <v>27</v>
      </c>
      <c r="E8255" t="s">
        <v>58</v>
      </c>
      <c r="F8255" t="s">
        <v>86</v>
      </c>
      <c r="G8255" s="1">
        <v>44258</v>
      </c>
      <c r="H8255" t="s">
        <v>45</v>
      </c>
      <c r="I8255" t="s">
        <v>177</v>
      </c>
      <c r="J8255" s="3" t="s">
        <v>26604</v>
      </c>
      <c r="K8255" t="s">
        <v>62</v>
      </c>
      <c r="M8255" t="s">
        <v>143</v>
      </c>
      <c r="N8255" t="s">
        <v>83</v>
      </c>
      <c r="R8255" t="str">
        <f t="shared" ca="1" si="128"/>
        <v>Neha</v>
      </c>
      <c r="S8255" t="str">
        <f>IFERROR(TEXT(DATEVALUE(LEFT(Table1[[#This Row],[Date of Purchase]],10)), "MMMM"), TEXT(Table1[[#This Row],[Date of Purchase]], "MMMM"))</f>
        <v>March</v>
      </c>
      <c r="T8255" t="str">
        <f>IF(OR(
  AND(Table1[[#This Row],[Ticket Priority]]="Critical", Table1[[#This Row],[Ticket Status]]&lt;&gt;"Closed"),
  AND(Table1[[#This Row],[Ticket Priority]]="High", Table1[[#This Row],[Ticket Status]]="Open")
), "Yes", "No")</f>
        <v>No</v>
      </c>
      <c r="U8255" s="4" t="str">
        <f>IF(Table1[[#This Row],[Ticket Status]]="Closed","Yes","No")</f>
        <v>No</v>
      </c>
      <c r="V8255" s="4" t="str">
        <f>IF(Table1[[#This Row],[Ticket Status]]="Pending Customer Response","Yes","No")</f>
        <v>No</v>
      </c>
      <c r="W8255" s="5">
        <f ca="1">COUNTIFS(Table1[Agent_name],Table1[[#This Row],[Agent_name]],Table1[Month],Table1[[#This Row],[Month]])/160</f>
        <v>0.16875000000000001</v>
      </c>
    </row>
    <row r="8256" spans="1:23" x14ac:dyDescent="0.25">
      <c r="A8256">
        <v>8255</v>
      </c>
      <c r="B8256" t="s">
        <v>26605</v>
      </c>
      <c r="C8256" t="s">
        <v>26606</v>
      </c>
      <c r="D8256">
        <v>52</v>
      </c>
      <c r="E8256" t="s">
        <v>29</v>
      </c>
      <c r="F8256" t="s">
        <v>71</v>
      </c>
      <c r="G8256" s="1">
        <v>44116</v>
      </c>
      <c r="H8256" t="s">
        <v>67</v>
      </c>
      <c r="I8256" t="s">
        <v>60</v>
      </c>
      <c r="J8256" s="3" t="s">
        <v>26607</v>
      </c>
      <c r="K8256" t="s">
        <v>24</v>
      </c>
      <c r="M8256" t="s">
        <v>41</v>
      </c>
      <c r="N8256" t="s">
        <v>33</v>
      </c>
      <c r="O8256" s="2">
        <v>45078.921226851853</v>
      </c>
      <c r="R8256" t="str">
        <f t="shared" ca="1" si="128"/>
        <v>Arjun</v>
      </c>
      <c r="S8256" t="str">
        <f>IFERROR(TEXT(DATEVALUE(LEFT(Table1[[#This Row],[Date of Purchase]],10)), "MMMM"), TEXT(Table1[[#This Row],[Date of Purchase]], "MMMM"))</f>
        <v>October</v>
      </c>
      <c r="T8256" t="str">
        <f>IF(OR(
  AND(Table1[[#This Row],[Ticket Priority]]="Critical", Table1[[#This Row],[Ticket Status]]&lt;&gt;"Closed"),
  AND(Table1[[#This Row],[Ticket Priority]]="High", Table1[[#This Row],[Ticket Status]]="Open")
), "Yes", "No")</f>
        <v>No</v>
      </c>
      <c r="U8256" s="4" t="str">
        <f>IF(Table1[[#This Row],[Ticket Status]]="Closed","Yes","No")</f>
        <v>No</v>
      </c>
      <c r="V8256" s="4" t="str">
        <f>IF(Table1[[#This Row],[Ticket Status]]="Pending Customer Response","Yes","No")</f>
        <v>Yes</v>
      </c>
      <c r="W8256" s="5">
        <f ca="1">COUNTIFS(Table1[Agent_name],Table1[[#This Row],[Agent_name]],Table1[Month],Table1[[#This Row],[Month]])/160</f>
        <v>0.23749999999999999</v>
      </c>
    </row>
    <row r="8257" spans="1:23" x14ac:dyDescent="0.25">
      <c r="A8257">
        <v>8256</v>
      </c>
      <c r="B8257" t="s">
        <v>26608</v>
      </c>
      <c r="C8257" t="s">
        <v>26609</v>
      </c>
      <c r="D8257">
        <v>45</v>
      </c>
      <c r="E8257" t="s">
        <v>19</v>
      </c>
      <c r="F8257" t="s">
        <v>107</v>
      </c>
      <c r="G8257" s="1">
        <v>44449</v>
      </c>
      <c r="H8257" t="s">
        <v>67</v>
      </c>
      <c r="I8257" t="s">
        <v>60</v>
      </c>
      <c r="J8257" s="3" t="s">
        <v>26610</v>
      </c>
      <c r="K8257" t="s">
        <v>62</v>
      </c>
      <c r="M8257" t="s">
        <v>41</v>
      </c>
      <c r="N8257" t="s">
        <v>33</v>
      </c>
      <c r="R8257" t="str">
        <f t="shared" ca="1" si="128"/>
        <v>Aisha</v>
      </c>
      <c r="S8257" t="str">
        <f>IFERROR(TEXT(DATEVALUE(LEFT(Table1[[#This Row],[Date of Purchase]],10)), "MMMM"), TEXT(Table1[[#This Row],[Date of Purchase]], "MMMM"))</f>
        <v>September</v>
      </c>
      <c r="T8257" t="str">
        <f>IF(OR(
  AND(Table1[[#This Row],[Ticket Priority]]="Critical", Table1[[#This Row],[Ticket Status]]&lt;&gt;"Closed"),
  AND(Table1[[#This Row],[Ticket Priority]]="High", Table1[[#This Row],[Ticket Status]]="Open")
), "Yes", "No")</f>
        <v>No</v>
      </c>
      <c r="U8257" s="4" t="str">
        <f>IF(Table1[[#This Row],[Ticket Status]]="Closed","Yes","No")</f>
        <v>No</v>
      </c>
      <c r="V8257" s="4" t="str">
        <f>IF(Table1[[#This Row],[Ticket Status]]="Pending Customer Response","Yes","No")</f>
        <v>No</v>
      </c>
      <c r="W8257" s="5">
        <f ca="1">COUNTIFS(Table1[Agent_name],Table1[[#This Row],[Agent_name]],Table1[Month],Table1[[#This Row],[Month]])/160</f>
        <v>0.86250000000000004</v>
      </c>
    </row>
    <row r="8258" spans="1:23" x14ac:dyDescent="0.25">
      <c r="A8258">
        <v>8257</v>
      </c>
      <c r="B8258" t="s">
        <v>26611</v>
      </c>
      <c r="C8258" t="s">
        <v>26612</v>
      </c>
      <c r="D8258">
        <v>24</v>
      </c>
      <c r="E8258" t="s">
        <v>29</v>
      </c>
      <c r="F8258" t="s">
        <v>86</v>
      </c>
      <c r="G8258" s="1">
        <v>44193</v>
      </c>
      <c r="H8258" t="s">
        <v>59</v>
      </c>
      <c r="I8258" t="s">
        <v>141</v>
      </c>
      <c r="J8258" s="3" t="s">
        <v>26613</v>
      </c>
      <c r="K8258" t="s">
        <v>24</v>
      </c>
      <c r="M8258" t="s">
        <v>25</v>
      </c>
      <c r="N8258" t="s">
        <v>33</v>
      </c>
      <c r="O8258" s="2">
        <v>45078.495567129627</v>
      </c>
      <c r="R8258" t="str">
        <f t="shared" ref="R8258:R8321" ca="1" si="129">CHOOSE(
RANDBETWEEN(1,20),
"Aisha","Aisha","Aisha","Aisha",
"Ravi","Ravi","Ravi",
"Sara","Sara","Sara",
"Mohit","Mohit",
"Priya","Priya",
"Arjun",
"Neha","Rahul","Divya","Karan","Meera","Sanjay"
)</f>
        <v>Mohit</v>
      </c>
      <c r="S8258" t="str">
        <f>IFERROR(TEXT(DATEVALUE(LEFT(Table1[[#This Row],[Date of Purchase]],10)), "MMMM"), TEXT(Table1[[#This Row],[Date of Purchase]], "MMMM"))</f>
        <v>December</v>
      </c>
      <c r="T8258" t="str">
        <f>IF(OR(
  AND(Table1[[#This Row],[Ticket Priority]]="Critical", Table1[[#This Row],[Ticket Status]]&lt;&gt;"Closed"),
  AND(Table1[[#This Row],[Ticket Priority]]="High", Table1[[#This Row],[Ticket Status]]="Open")
), "Yes", "No")</f>
        <v>Yes</v>
      </c>
      <c r="U8258" s="4" t="str">
        <f>IF(Table1[[#This Row],[Ticket Status]]="Closed","Yes","No")</f>
        <v>No</v>
      </c>
      <c r="V8258" s="4" t="str">
        <f>IF(Table1[[#This Row],[Ticket Status]]="Pending Customer Response","Yes","No")</f>
        <v>Yes</v>
      </c>
      <c r="W8258" s="5">
        <f ca="1">COUNTIFS(Table1[Agent_name],Table1[[#This Row],[Agent_name]],Table1[Month],Table1[[#This Row],[Month]])/160</f>
        <v>0.44374999999999998</v>
      </c>
    </row>
    <row r="8259" spans="1:23" x14ac:dyDescent="0.25">
      <c r="A8259">
        <v>8258</v>
      </c>
      <c r="B8259" t="s">
        <v>26614</v>
      </c>
      <c r="C8259" t="s">
        <v>26615</v>
      </c>
      <c r="D8259">
        <v>40</v>
      </c>
      <c r="E8259" t="s">
        <v>29</v>
      </c>
      <c r="F8259" t="s">
        <v>125</v>
      </c>
      <c r="G8259" s="1">
        <v>44401</v>
      </c>
      <c r="H8259" t="s">
        <v>45</v>
      </c>
      <c r="I8259" t="s">
        <v>93</v>
      </c>
      <c r="J8259" s="3" t="s">
        <v>26616</v>
      </c>
      <c r="K8259" t="s">
        <v>62</v>
      </c>
      <c r="M8259" t="s">
        <v>41</v>
      </c>
      <c r="N8259" t="s">
        <v>26</v>
      </c>
      <c r="R8259" t="str">
        <f t="shared" ca="1" si="129"/>
        <v>Ravi</v>
      </c>
      <c r="S8259" t="str">
        <f>IFERROR(TEXT(DATEVALUE(LEFT(Table1[[#This Row],[Date of Purchase]],10)), "MMMM"), TEXT(Table1[[#This Row],[Date of Purchase]], "MMMM"))</f>
        <v>July</v>
      </c>
      <c r="T8259" t="str">
        <f>IF(OR(
  AND(Table1[[#This Row],[Ticket Priority]]="Critical", Table1[[#This Row],[Ticket Status]]&lt;&gt;"Closed"),
  AND(Table1[[#This Row],[Ticket Priority]]="High", Table1[[#This Row],[Ticket Status]]="Open")
), "Yes", "No")</f>
        <v>No</v>
      </c>
      <c r="U8259" s="4" t="str">
        <f>IF(Table1[[#This Row],[Ticket Status]]="Closed","Yes","No")</f>
        <v>No</v>
      </c>
      <c r="V8259" s="4" t="str">
        <f>IF(Table1[[#This Row],[Ticket Status]]="Pending Customer Response","Yes","No")</f>
        <v>No</v>
      </c>
      <c r="W8259" s="5">
        <f ca="1">COUNTIFS(Table1[Agent_name],Table1[[#This Row],[Agent_name]],Table1[Month],Table1[[#This Row],[Month]])/160</f>
        <v>0.66249999999999998</v>
      </c>
    </row>
    <row r="8260" spans="1:23" x14ac:dyDescent="0.25">
      <c r="A8260">
        <v>8259</v>
      </c>
      <c r="B8260" t="s">
        <v>26617</v>
      </c>
      <c r="C8260" t="s">
        <v>26618</v>
      </c>
      <c r="D8260">
        <v>69</v>
      </c>
      <c r="E8260" t="s">
        <v>58</v>
      </c>
      <c r="F8260" t="s">
        <v>51</v>
      </c>
      <c r="G8260" s="1">
        <v>44328</v>
      </c>
      <c r="H8260" t="s">
        <v>45</v>
      </c>
      <c r="I8260" t="s">
        <v>72</v>
      </c>
      <c r="J8260" s="3" t="s">
        <v>26619</v>
      </c>
      <c r="K8260" t="s">
        <v>39</v>
      </c>
      <c r="L8260" t="s">
        <v>26620</v>
      </c>
      <c r="M8260" t="s">
        <v>143</v>
      </c>
      <c r="N8260" t="s">
        <v>33</v>
      </c>
      <c r="O8260" s="2">
        <v>45078.099074074074</v>
      </c>
      <c r="P8260" s="2">
        <v>45078.174074074072</v>
      </c>
      <c r="Q8260">
        <v>1</v>
      </c>
      <c r="R8260" t="str">
        <f t="shared" ca="1" si="129"/>
        <v>Neha</v>
      </c>
      <c r="S8260" t="str">
        <f>IFERROR(TEXT(DATEVALUE(LEFT(Table1[[#This Row],[Date of Purchase]],10)), "MMMM"), TEXT(Table1[[#This Row],[Date of Purchase]], "MMMM"))</f>
        <v>May</v>
      </c>
      <c r="T8260" t="str">
        <f>IF(OR(
  AND(Table1[[#This Row],[Ticket Priority]]="Critical", Table1[[#This Row],[Ticket Status]]&lt;&gt;"Closed"),
  AND(Table1[[#This Row],[Ticket Priority]]="High", Table1[[#This Row],[Ticket Status]]="Open")
), "Yes", "No")</f>
        <v>No</v>
      </c>
      <c r="U8260" s="4" t="str">
        <f>IF(Table1[[#This Row],[Ticket Status]]="Closed","Yes","No")</f>
        <v>Yes</v>
      </c>
      <c r="V8260" s="4" t="str">
        <f>IF(Table1[[#This Row],[Ticket Status]]="Pending Customer Response","Yes","No")</f>
        <v>No</v>
      </c>
      <c r="W8260" s="5">
        <f ca="1">COUNTIFS(Table1[Agent_name],Table1[[#This Row],[Agent_name]],Table1[Month],Table1[[#This Row],[Month]])/160</f>
        <v>0.20624999999999999</v>
      </c>
    </row>
    <row r="8261" spans="1:23" x14ac:dyDescent="0.25">
      <c r="A8261">
        <v>8260</v>
      </c>
      <c r="B8261" t="s">
        <v>26621</v>
      </c>
      <c r="C8261" t="s">
        <v>26622</v>
      </c>
      <c r="D8261">
        <v>48</v>
      </c>
      <c r="E8261" t="s">
        <v>29</v>
      </c>
      <c r="F8261" t="s">
        <v>44</v>
      </c>
      <c r="G8261" s="1">
        <v>44349</v>
      </c>
      <c r="H8261" t="s">
        <v>59</v>
      </c>
      <c r="I8261" t="s">
        <v>37</v>
      </c>
      <c r="J8261" s="3" t="s">
        <v>26623</v>
      </c>
      <c r="K8261" t="s">
        <v>39</v>
      </c>
      <c r="L8261" t="s">
        <v>26624</v>
      </c>
      <c r="M8261" t="s">
        <v>143</v>
      </c>
      <c r="N8261" t="s">
        <v>83</v>
      </c>
      <c r="O8261" s="2">
        <v>45078.88380787037</v>
      </c>
      <c r="P8261" s="2">
        <v>45078.906724537039</v>
      </c>
      <c r="Q8261">
        <v>3</v>
      </c>
      <c r="R8261" t="str">
        <f t="shared" ca="1" si="129"/>
        <v>Aisha</v>
      </c>
      <c r="S8261" t="str">
        <f>IFERROR(TEXT(DATEVALUE(LEFT(Table1[[#This Row],[Date of Purchase]],10)), "MMMM"), TEXT(Table1[[#This Row],[Date of Purchase]], "MMMM"))</f>
        <v>June</v>
      </c>
      <c r="T8261" t="str">
        <f>IF(OR(
  AND(Table1[[#This Row],[Ticket Priority]]="Critical", Table1[[#This Row],[Ticket Status]]&lt;&gt;"Closed"),
  AND(Table1[[#This Row],[Ticket Priority]]="High", Table1[[#This Row],[Ticket Status]]="Open")
), "Yes", "No")</f>
        <v>No</v>
      </c>
      <c r="U8261" s="4" t="str">
        <f>IF(Table1[[#This Row],[Ticket Status]]="Closed","Yes","No")</f>
        <v>Yes</v>
      </c>
      <c r="V8261" s="4" t="str">
        <f>IF(Table1[[#This Row],[Ticket Status]]="Pending Customer Response","Yes","No")</f>
        <v>No</v>
      </c>
      <c r="W8261" s="5">
        <f ca="1">COUNTIFS(Table1[Agent_name],Table1[[#This Row],[Agent_name]],Table1[Month],Table1[[#This Row],[Month]])/160</f>
        <v>0.89375000000000004</v>
      </c>
    </row>
    <row r="8262" spans="1:23" x14ac:dyDescent="0.25">
      <c r="A8262">
        <v>8261</v>
      </c>
      <c r="B8262" t="s">
        <v>26625</v>
      </c>
      <c r="C8262" t="s">
        <v>26626</v>
      </c>
      <c r="D8262">
        <v>48</v>
      </c>
      <c r="E8262" t="s">
        <v>58</v>
      </c>
      <c r="F8262" t="s">
        <v>421</v>
      </c>
      <c r="G8262" s="1">
        <v>43909</v>
      </c>
      <c r="H8262" t="s">
        <v>66</v>
      </c>
      <c r="I8262" t="s">
        <v>59</v>
      </c>
      <c r="J8262" s="3" t="s">
        <v>26627</v>
      </c>
      <c r="K8262" t="s">
        <v>39</v>
      </c>
      <c r="L8262" t="s">
        <v>26628</v>
      </c>
      <c r="M8262" t="s">
        <v>89</v>
      </c>
      <c r="N8262" t="s">
        <v>26</v>
      </c>
      <c r="O8262" s="2">
        <v>45078.497708333336</v>
      </c>
      <c r="P8262" s="2">
        <v>45078.755347222221</v>
      </c>
      <c r="Q8262">
        <v>3</v>
      </c>
      <c r="R8262" t="str">
        <f t="shared" ca="1" si="129"/>
        <v>Mohit</v>
      </c>
      <c r="S8262" t="str">
        <f>IFERROR(TEXT(DATEVALUE(LEFT(Table1[[#This Row],[Date of Purchase]],10)), "MMMM"), TEXT(Table1[[#This Row],[Date of Purchase]], "MMMM"))</f>
        <v>March</v>
      </c>
      <c r="T8262" t="str">
        <f>IF(OR(
  AND(Table1[[#This Row],[Ticket Priority]]="Critical", Table1[[#This Row],[Ticket Status]]&lt;&gt;"Closed"),
  AND(Table1[[#This Row],[Ticket Priority]]="High", Table1[[#This Row],[Ticket Status]]="Open")
), "Yes", "No")</f>
        <v>No</v>
      </c>
      <c r="U8262" s="4" t="str">
        <f>IF(Table1[[#This Row],[Ticket Status]]="Closed","Yes","No")</f>
        <v>Yes</v>
      </c>
      <c r="V8262" s="4" t="str">
        <f>IF(Table1[[#This Row],[Ticket Status]]="Pending Customer Response","Yes","No")</f>
        <v>No</v>
      </c>
      <c r="W8262" s="5">
        <f ca="1">COUNTIFS(Table1[Agent_name],Table1[[#This Row],[Agent_name]],Table1[Month],Table1[[#This Row],[Month]])/160</f>
        <v>0.45624999999999999</v>
      </c>
    </row>
    <row r="8263" spans="1:23" x14ac:dyDescent="0.25">
      <c r="A8263">
        <v>8262</v>
      </c>
      <c r="B8263" t="s">
        <v>26629</v>
      </c>
      <c r="C8263" t="s">
        <v>26630</v>
      </c>
      <c r="D8263">
        <v>66</v>
      </c>
      <c r="E8263" t="s">
        <v>19</v>
      </c>
      <c r="F8263" t="s">
        <v>134</v>
      </c>
      <c r="G8263" s="1">
        <v>44130</v>
      </c>
      <c r="H8263" t="s">
        <v>59</v>
      </c>
      <c r="I8263" t="s">
        <v>77</v>
      </c>
      <c r="J8263" s="3" t="s">
        <v>26631</v>
      </c>
      <c r="K8263" t="s">
        <v>39</v>
      </c>
      <c r="L8263" t="s">
        <v>26632</v>
      </c>
      <c r="M8263" t="s">
        <v>143</v>
      </c>
      <c r="N8263" t="s">
        <v>55</v>
      </c>
      <c r="O8263" s="2">
        <v>45078.108842592592</v>
      </c>
      <c r="P8263" s="2">
        <v>45078.636620370373</v>
      </c>
      <c r="Q8263">
        <v>4</v>
      </c>
      <c r="R8263" t="str">
        <f t="shared" ca="1" si="129"/>
        <v>Divya</v>
      </c>
      <c r="S8263" t="str">
        <f>IFERROR(TEXT(DATEVALUE(LEFT(Table1[[#This Row],[Date of Purchase]],10)), "MMMM"), TEXT(Table1[[#This Row],[Date of Purchase]], "MMMM"))</f>
        <v>October</v>
      </c>
      <c r="T8263" t="str">
        <f>IF(OR(
  AND(Table1[[#This Row],[Ticket Priority]]="Critical", Table1[[#This Row],[Ticket Status]]&lt;&gt;"Closed"),
  AND(Table1[[#This Row],[Ticket Priority]]="High", Table1[[#This Row],[Ticket Status]]="Open")
), "Yes", "No")</f>
        <v>No</v>
      </c>
      <c r="U8263" s="4" t="str">
        <f>IF(Table1[[#This Row],[Ticket Status]]="Closed","Yes","No")</f>
        <v>Yes</v>
      </c>
      <c r="V8263" s="4" t="str">
        <f>IF(Table1[[#This Row],[Ticket Status]]="Pending Customer Response","Yes","No")</f>
        <v>No</v>
      </c>
      <c r="W8263" s="5">
        <f ca="1">COUNTIFS(Table1[Agent_name],Table1[[#This Row],[Agent_name]],Table1[Month],Table1[[#This Row],[Month]])/160</f>
        <v>0.25</v>
      </c>
    </row>
    <row r="8264" spans="1:23" x14ac:dyDescent="0.25">
      <c r="A8264">
        <v>8263</v>
      </c>
      <c r="B8264" t="s">
        <v>26633</v>
      </c>
      <c r="C8264" t="s">
        <v>26634</v>
      </c>
      <c r="D8264">
        <v>26</v>
      </c>
      <c r="E8264" t="s">
        <v>58</v>
      </c>
      <c r="F8264" t="s">
        <v>36</v>
      </c>
      <c r="G8264" s="1">
        <v>44152</v>
      </c>
      <c r="H8264" t="s">
        <v>67</v>
      </c>
      <c r="I8264" t="s">
        <v>31</v>
      </c>
      <c r="J8264" s="3" t="s">
        <v>26635</v>
      </c>
      <c r="K8264" t="s">
        <v>62</v>
      </c>
      <c r="M8264" t="s">
        <v>143</v>
      </c>
      <c r="N8264" t="s">
        <v>55</v>
      </c>
      <c r="R8264" t="str">
        <f t="shared" ca="1" si="129"/>
        <v>Meera</v>
      </c>
      <c r="S8264" t="str">
        <f>IFERROR(TEXT(DATEVALUE(LEFT(Table1[[#This Row],[Date of Purchase]],10)), "MMMM"), TEXT(Table1[[#This Row],[Date of Purchase]], "MMMM"))</f>
        <v>November</v>
      </c>
      <c r="T8264" t="str">
        <f>IF(OR(
  AND(Table1[[#This Row],[Ticket Priority]]="Critical", Table1[[#This Row],[Ticket Status]]&lt;&gt;"Closed"),
  AND(Table1[[#This Row],[Ticket Priority]]="High", Table1[[#This Row],[Ticket Status]]="Open")
), "Yes", "No")</f>
        <v>No</v>
      </c>
      <c r="U8264" s="4" t="str">
        <f>IF(Table1[[#This Row],[Ticket Status]]="Closed","Yes","No")</f>
        <v>No</v>
      </c>
      <c r="V8264" s="4" t="str">
        <f>IF(Table1[[#This Row],[Ticket Status]]="Pending Customer Response","Yes","No")</f>
        <v>No</v>
      </c>
      <c r="W8264" s="5">
        <f ca="1">COUNTIFS(Table1[Agent_name],Table1[[#This Row],[Agent_name]],Table1[Month],Table1[[#This Row],[Month]])/160</f>
        <v>0.23749999999999999</v>
      </c>
    </row>
    <row r="8265" spans="1:23" x14ac:dyDescent="0.25">
      <c r="A8265">
        <v>8264</v>
      </c>
      <c r="B8265" t="s">
        <v>26636</v>
      </c>
      <c r="C8265" t="s">
        <v>26637</v>
      </c>
      <c r="D8265">
        <v>23</v>
      </c>
      <c r="E8265" t="s">
        <v>58</v>
      </c>
      <c r="F8265" t="s">
        <v>699</v>
      </c>
      <c r="G8265" s="1">
        <v>44104</v>
      </c>
      <c r="H8265" t="s">
        <v>21</v>
      </c>
      <c r="I8265" t="s">
        <v>22</v>
      </c>
      <c r="J8265" s="3" t="s">
        <v>26638</v>
      </c>
      <c r="K8265" t="s">
        <v>39</v>
      </c>
      <c r="L8265" t="s">
        <v>26639</v>
      </c>
      <c r="M8265" t="s">
        <v>143</v>
      </c>
      <c r="N8265" t="s">
        <v>33</v>
      </c>
      <c r="O8265" s="2">
        <v>45078.858194444445</v>
      </c>
      <c r="P8265" s="2">
        <v>45078.294999999998</v>
      </c>
      <c r="Q8265">
        <v>2</v>
      </c>
      <c r="R8265" t="str">
        <f t="shared" ca="1" si="129"/>
        <v>Aisha</v>
      </c>
      <c r="S8265" t="str">
        <f>IFERROR(TEXT(DATEVALUE(LEFT(Table1[[#This Row],[Date of Purchase]],10)), "MMMM"), TEXT(Table1[[#This Row],[Date of Purchase]], "MMMM"))</f>
        <v>September</v>
      </c>
      <c r="T8265" t="str">
        <f>IF(OR(
  AND(Table1[[#This Row],[Ticket Priority]]="Critical", Table1[[#This Row],[Ticket Status]]&lt;&gt;"Closed"),
  AND(Table1[[#This Row],[Ticket Priority]]="High", Table1[[#This Row],[Ticket Status]]="Open")
), "Yes", "No")</f>
        <v>No</v>
      </c>
      <c r="U8265" s="4" t="str">
        <f>IF(Table1[[#This Row],[Ticket Status]]="Closed","Yes","No")</f>
        <v>Yes</v>
      </c>
      <c r="V8265" s="4" t="str">
        <f>IF(Table1[[#This Row],[Ticket Status]]="Pending Customer Response","Yes","No")</f>
        <v>No</v>
      </c>
      <c r="W8265" s="5">
        <f ca="1">COUNTIFS(Table1[Agent_name],Table1[[#This Row],[Agent_name]],Table1[Month],Table1[[#This Row],[Month]])/160</f>
        <v>0.86250000000000004</v>
      </c>
    </row>
    <row r="8266" spans="1:23" x14ac:dyDescent="0.25">
      <c r="A8266">
        <v>8265</v>
      </c>
      <c r="B8266" t="s">
        <v>26640</v>
      </c>
      <c r="C8266" t="s">
        <v>26641</v>
      </c>
      <c r="D8266">
        <v>44</v>
      </c>
      <c r="E8266" t="s">
        <v>29</v>
      </c>
      <c r="F8266" t="s">
        <v>65</v>
      </c>
      <c r="G8266" s="1">
        <v>43853</v>
      </c>
      <c r="H8266" t="s">
        <v>21</v>
      </c>
      <c r="I8266" t="s">
        <v>150</v>
      </c>
      <c r="J8266" s="3" t="s">
        <v>26642</v>
      </c>
      <c r="K8266" t="s">
        <v>62</v>
      </c>
      <c r="M8266" t="s">
        <v>25</v>
      </c>
      <c r="N8266" t="s">
        <v>55</v>
      </c>
      <c r="R8266" t="str">
        <f t="shared" ca="1" si="129"/>
        <v>Neha</v>
      </c>
      <c r="S8266" t="str">
        <f>IFERROR(TEXT(DATEVALUE(LEFT(Table1[[#This Row],[Date of Purchase]],10)), "MMMM"), TEXT(Table1[[#This Row],[Date of Purchase]], "MMMM"))</f>
        <v>January</v>
      </c>
      <c r="T8266" t="str">
        <f>IF(OR(
  AND(Table1[[#This Row],[Ticket Priority]]="Critical", Table1[[#This Row],[Ticket Status]]&lt;&gt;"Closed"),
  AND(Table1[[#This Row],[Ticket Priority]]="High", Table1[[#This Row],[Ticket Status]]="Open")
), "Yes", "No")</f>
        <v>Yes</v>
      </c>
      <c r="U8266" s="4" t="str">
        <f>IF(Table1[[#This Row],[Ticket Status]]="Closed","Yes","No")</f>
        <v>No</v>
      </c>
      <c r="V8266" s="4" t="str">
        <f>IF(Table1[[#This Row],[Ticket Status]]="Pending Customer Response","Yes","No")</f>
        <v>No</v>
      </c>
      <c r="W8266" s="5">
        <f ca="1">COUNTIFS(Table1[Agent_name],Table1[[#This Row],[Agent_name]],Table1[Month],Table1[[#This Row],[Month]])/160</f>
        <v>0.21875</v>
      </c>
    </row>
    <row r="8267" spans="1:23" x14ac:dyDescent="0.25">
      <c r="A8267">
        <v>8266</v>
      </c>
      <c r="B8267" t="s">
        <v>26643</v>
      </c>
      <c r="C8267" t="s">
        <v>26644</v>
      </c>
      <c r="D8267">
        <v>69</v>
      </c>
      <c r="E8267" t="s">
        <v>29</v>
      </c>
      <c r="F8267" t="s">
        <v>207</v>
      </c>
      <c r="G8267" s="1">
        <v>44505</v>
      </c>
      <c r="H8267" t="s">
        <v>21</v>
      </c>
      <c r="I8267" t="s">
        <v>31</v>
      </c>
      <c r="J8267" s="3" t="s">
        <v>26645</v>
      </c>
      <c r="K8267" t="s">
        <v>39</v>
      </c>
      <c r="L8267" t="s">
        <v>26646</v>
      </c>
      <c r="M8267" t="s">
        <v>25</v>
      </c>
      <c r="N8267" t="s">
        <v>33</v>
      </c>
      <c r="O8267" s="2">
        <v>45078.813796296294</v>
      </c>
      <c r="P8267" s="2">
        <v>45078.821435185186</v>
      </c>
      <c r="Q8267">
        <v>4</v>
      </c>
      <c r="R8267" t="str">
        <f t="shared" ca="1" si="129"/>
        <v>Aisha</v>
      </c>
      <c r="S8267" t="str">
        <f>IFERROR(TEXT(DATEVALUE(LEFT(Table1[[#This Row],[Date of Purchase]],10)), "MMMM"), TEXT(Table1[[#This Row],[Date of Purchase]], "MMMM"))</f>
        <v>November</v>
      </c>
      <c r="T8267" t="str">
        <f>IF(OR(
  AND(Table1[[#This Row],[Ticket Priority]]="Critical", Table1[[#This Row],[Ticket Status]]&lt;&gt;"Closed"),
  AND(Table1[[#This Row],[Ticket Priority]]="High", Table1[[#This Row],[Ticket Status]]="Open")
), "Yes", "No")</f>
        <v>No</v>
      </c>
      <c r="U8267" s="4" t="str">
        <f>IF(Table1[[#This Row],[Ticket Status]]="Closed","Yes","No")</f>
        <v>Yes</v>
      </c>
      <c r="V8267" s="4" t="str">
        <f>IF(Table1[[#This Row],[Ticket Status]]="Pending Customer Response","Yes","No")</f>
        <v>No</v>
      </c>
      <c r="W8267" s="5">
        <f ca="1">COUNTIFS(Table1[Agent_name],Table1[[#This Row],[Agent_name]],Table1[Month],Table1[[#This Row],[Month]])/160</f>
        <v>0.85624999999999996</v>
      </c>
    </row>
    <row r="8268" spans="1:23" x14ac:dyDescent="0.25">
      <c r="A8268">
        <v>8267</v>
      </c>
      <c r="B8268" t="s">
        <v>26647</v>
      </c>
      <c r="C8268" t="s">
        <v>26648</v>
      </c>
      <c r="D8268">
        <v>29</v>
      </c>
      <c r="E8268" t="s">
        <v>58</v>
      </c>
      <c r="F8268" t="s">
        <v>65</v>
      </c>
      <c r="G8268" s="1">
        <v>44198</v>
      </c>
      <c r="H8268" t="s">
        <v>66</v>
      </c>
      <c r="I8268" t="s">
        <v>93</v>
      </c>
      <c r="J8268" s="3" t="s">
        <v>26649</v>
      </c>
      <c r="K8268" t="s">
        <v>24</v>
      </c>
      <c r="M8268" t="s">
        <v>25</v>
      </c>
      <c r="N8268" t="s">
        <v>26</v>
      </c>
      <c r="O8268" s="2">
        <v>45078.297152777777</v>
      </c>
      <c r="R8268" t="str">
        <f t="shared" ca="1" si="129"/>
        <v>Sara</v>
      </c>
      <c r="S8268" t="str">
        <f>IFERROR(TEXT(DATEVALUE(LEFT(Table1[[#This Row],[Date of Purchase]],10)), "MMMM"), TEXT(Table1[[#This Row],[Date of Purchase]], "MMMM"))</f>
        <v>January</v>
      </c>
      <c r="T8268" t="str">
        <f>IF(OR(
  AND(Table1[[#This Row],[Ticket Priority]]="Critical", Table1[[#This Row],[Ticket Status]]&lt;&gt;"Closed"),
  AND(Table1[[#This Row],[Ticket Priority]]="High", Table1[[#This Row],[Ticket Status]]="Open")
), "Yes", "No")</f>
        <v>Yes</v>
      </c>
      <c r="U8268" s="4" t="str">
        <f>IF(Table1[[#This Row],[Ticket Status]]="Closed","Yes","No")</f>
        <v>No</v>
      </c>
      <c r="V8268" s="4" t="str">
        <f>IF(Table1[[#This Row],[Ticket Status]]="Pending Customer Response","Yes","No")</f>
        <v>Yes</v>
      </c>
      <c r="W8268" s="5">
        <f ca="1">COUNTIFS(Table1[Agent_name],Table1[[#This Row],[Agent_name]],Table1[Month],Table1[[#This Row],[Month]])/160</f>
        <v>0.70625000000000004</v>
      </c>
    </row>
    <row r="8269" spans="1:23" x14ac:dyDescent="0.25">
      <c r="A8269">
        <v>8268</v>
      </c>
      <c r="B8269" t="s">
        <v>9110</v>
      </c>
      <c r="C8269" t="s">
        <v>26650</v>
      </c>
      <c r="D8269">
        <v>26</v>
      </c>
      <c r="E8269" t="s">
        <v>58</v>
      </c>
      <c r="F8269" t="s">
        <v>431</v>
      </c>
      <c r="G8269" s="1">
        <v>44521</v>
      </c>
      <c r="H8269" t="s">
        <v>66</v>
      </c>
      <c r="I8269" t="s">
        <v>46</v>
      </c>
      <c r="J8269" s="3" t="s">
        <v>26651</v>
      </c>
      <c r="K8269" t="s">
        <v>62</v>
      </c>
      <c r="M8269" t="s">
        <v>89</v>
      </c>
      <c r="N8269" t="s">
        <v>83</v>
      </c>
      <c r="R8269" t="str">
        <f t="shared" ca="1" si="129"/>
        <v>Sara</v>
      </c>
      <c r="S8269" t="str">
        <f>IFERROR(TEXT(DATEVALUE(LEFT(Table1[[#This Row],[Date of Purchase]],10)), "MMMM"), TEXT(Table1[[#This Row],[Date of Purchase]], "MMMM"))</f>
        <v>November</v>
      </c>
      <c r="T8269" t="str">
        <f>IF(OR(
  AND(Table1[[#This Row],[Ticket Priority]]="Critical", Table1[[#This Row],[Ticket Status]]&lt;&gt;"Closed"),
  AND(Table1[[#This Row],[Ticket Priority]]="High", Table1[[#This Row],[Ticket Status]]="Open")
), "Yes", "No")</f>
        <v>Yes</v>
      </c>
      <c r="U8269" s="4" t="str">
        <f>IF(Table1[[#This Row],[Ticket Status]]="Closed","Yes","No")</f>
        <v>No</v>
      </c>
      <c r="V8269" s="4" t="str">
        <f>IF(Table1[[#This Row],[Ticket Status]]="Pending Customer Response","Yes","No")</f>
        <v>No</v>
      </c>
      <c r="W8269" s="5">
        <f ca="1">COUNTIFS(Table1[Agent_name],Table1[[#This Row],[Agent_name]],Table1[Month],Table1[[#This Row],[Month]])/160</f>
        <v>0.79374999999999996</v>
      </c>
    </row>
    <row r="8270" spans="1:23" x14ac:dyDescent="0.25">
      <c r="A8270">
        <v>8269</v>
      </c>
      <c r="B8270" t="s">
        <v>26652</v>
      </c>
      <c r="C8270" t="s">
        <v>26653</v>
      </c>
      <c r="D8270">
        <v>62</v>
      </c>
      <c r="E8270" t="s">
        <v>29</v>
      </c>
      <c r="F8270" t="s">
        <v>65</v>
      </c>
      <c r="G8270" s="1">
        <v>44446</v>
      </c>
      <c r="H8270" t="s">
        <v>67</v>
      </c>
      <c r="I8270" t="s">
        <v>93</v>
      </c>
      <c r="J8270" s="3" t="s">
        <v>26654</v>
      </c>
      <c r="K8270" t="s">
        <v>39</v>
      </c>
      <c r="L8270" t="s">
        <v>26655</v>
      </c>
      <c r="M8270" t="s">
        <v>89</v>
      </c>
      <c r="N8270" t="s">
        <v>33</v>
      </c>
      <c r="O8270" s="2">
        <v>45078.549247685187</v>
      </c>
      <c r="P8270" s="2">
        <v>45078.912442129629</v>
      </c>
      <c r="Q8270">
        <v>2</v>
      </c>
      <c r="R8270" t="str">
        <f t="shared" ca="1" si="129"/>
        <v>Priya</v>
      </c>
      <c r="S8270" t="str">
        <f>IFERROR(TEXT(DATEVALUE(LEFT(Table1[[#This Row],[Date of Purchase]],10)), "MMMM"), TEXT(Table1[[#This Row],[Date of Purchase]], "MMMM"))</f>
        <v>September</v>
      </c>
      <c r="T8270" t="str">
        <f>IF(OR(
  AND(Table1[[#This Row],[Ticket Priority]]="Critical", Table1[[#This Row],[Ticket Status]]&lt;&gt;"Closed"),
  AND(Table1[[#This Row],[Ticket Priority]]="High", Table1[[#This Row],[Ticket Status]]="Open")
), "Yes", "No")</f>
        <v>No</v>
      </c>
      <c r="U8270" s="4" t="str">
        <f>IF(Table1[[#This Row],[Ticket Status]]="Closed","Yes","No")</f>
        <v>Yes</v>
      </c>
      <c r="V8270" s="4" t="str">
        <f>IF(Table1[[#This Row],[Ticket Status]]="Pending Customer Response","Yes","No")</f>
        <v>No</v>
      </c>
      <c r="W8270" s="5">
        <f ca="1">COUNTIFS(Table1[Agent_name],Table1[[#This Row],[Agent_name]],Table1[Month],Table1[[#This Row],[Month]])/160</f>
        <v>0.53125</v>
      </c>
    </row>
    <row r="8271" spans="1:23" x14ac:dyDescent="0.25">
      <c r="A8271">
        <v>8270</v>
      </c>
      <c r="B8271" t="s">
        <v>26656</v>
      </c>
      <c r="C8271" t="s">
        <v>26657</v>
      </c>
      <c r="D8271">
        <v>61</v>
      </c>
      <c r="E8271" t="s">
        <v>58</v>
      </c>
      <c r="F8271" t="s">
        <v>117</v>
      </c>
      <c r="G8271" s="1">
        <v>44156</v>
      </c>
      <c r="H8271" t="s">
        <v>45</v>
      </c>
      <c r="I8271" t="s">
        <v>52</v>
      </c>
      <c r="J8271" s="3" t="s">
        <v>26658</v>
      </c>
      <c r="K8271" t="s">
        <v>62</v>
      </c>
      <c r="M8271" t="s">
        <v>143</v>
      </c>
      <c r="N8271" t="s">
        <v>55</v>
      </c>
      <c r="R8271" t="str">
        <f t="shared" ca="1" si="129"/>
        <v>Priya</v>
      </c>
      <c r="S8271" t="str">
        <f>IFERROR(TEXT(DATEVALUE(LEFT(Table1[[#This Row],[Date of Purchase]],10)), "MMMM"), TEXT(Table1[[#This Row],[Date of Purchase]], "MMMM"))</f>
        <v>November</v>
      </c>
      <c r="T8271" t="str">
        <f>IF(OR(
  AND(Table1[[#This Row],[Ticket Priority]]="Critical", Table1[[#This Row],[Ticket Status]]&lt;&gt;"Closed"),
  AND(Table1[[#This Row],[Ticket Priority]]="High", Table1[[#This Row],[Ticket Status]]="Open")
), "Yes", "No")</f>
        <v>No</v>
      </c>
      <c r="U8271" s="4" t="str">
        <f>IF(Table1[[#This Row],[Ticket Status]]="Closed","Yes","No")</f>
        <v>No</v>
      </c>
      <c r="V8271" s="4" t="str">
        <f>IF(Table1[[#This Row],[Ticket Status]]="Pending Customer Response","Yes","No")</f>
        <v>No</v>
      </c>
      <c r="W8271" s="5">
        <f ca="1">COUNTIFS(Table1[Agent_name],Table1[[#This Row],[Agent_name]],Table1[Month],Table1[[#This Row],[Month]])/160</f>
        <v>0.41249999999999998</v>
      </c>
    </row>
    <row r="8272" spans="1:23" x14ac:dyDescent="0.25">
      <c r="A8272">
        <v>8271</v>
      </c>
      <c r="B8272" t="s">
        <v>26659</v>
      </c>
      <c r="C8272" t="s">
        <v>26660</v>
      </c>
      <c r="D8272">
        <v>24</v>
      </c>
      <c r="E8272" t="s">
        <v>29</v>
      </c>
      <c r="F8272" t="s">
        <v>30</v>
      </c>
      <c r="G8272" s="1">
        <v>44024</v>
      </c>
      <c r="H8272" t="s">
        <v>21</v>
      </c>
      <c r="I8272" t="s">
        <v>67</v>
      </c>
      <c r="J8272" s="3" t="s">
        <v>3826</v>
      </c>
      <c r="K8272" t="s">
        <v>24</v>
      </c>
      <c r="M8272" t="s">
        <v>25</v>
      </c>
      <c r="N8272" t="s">
        <v>26</v>
      </c>
      <c r="O8272" s="2">
        <v>45078.830520833333</v>
      </c>
      <c r="R8272" t="str">
        <f t="shared" ca="1" si="129"/>
        <v>Divya</v>
      </c>
      <c r="S8272" t="str">
        <f>IFERROR(TEXT(DATEVALUE(LEFT(Table1[[#This Row],[Date of Purchase]],10)), "MMMM"), TEXT(Table1[[#This Row],[Date of Purchase]], "MMMM"))</f>
        <v>July</v>
      </c>
      <c r="T8272" t="str">
        <f>IF(OR(
  AND(Table1[[#This Row],[Ticket Priority]]="Critical", Table1[[#This Row],[Ticket Status]]&lt;&gt;"Closed"),
  AND(Table1[[#This Row],[Ticket Priority]]="High", Table1[[#This Row],[Ticket Status]]="Open")
), "Yes", "No")</f>
        <v>Yes</v>
      </c>
      <c r="U8272" s="4" t="str">
        <f>IF(Table1[[#This Row],[Ticket Status]]="Closed","Yes","No")</f>
        <v>No</v>
      </c>
      <c r="V8272" s="4" t="str">
        <f>IF(Table1[[#This Row],[Ticket Status]]="Pending Customer Response","Yes","No")</f>
        <v>Yes</v>
      </c>
      <c r="W8272" s="5">
        <f ca="1">COUNTIFS(Table1[Agent_name],Table1[[#This Row],[Agent_name]],Table1[Month],Table1[[#This Row],[Month]])/160</f>
        <v>0.25</v>
      </c>
    </row>
    <row r="8273" spans="1:23" x14ac:dyDescent="0.25">
      <c r="A8273">
        <v>8272</v>
      </c>
      <c r="B8273" t="s">
        <v>26661</v>
      </c>
      <c r="C8273" t="s">
        <v>26662</v>
      </c>
      <c r="D8273">
        <v>20</v>
      </c>
      <c r="E8273" t="s">
        <v>29</v>
      </c>
      <c r="F8273" t="s">
        <v>65</v>
      </c>
      <c r="G8273" s="1">
        <v>43957</v>
      </c>
      <c r="H8273" t="s">
        <v>66</v>
      </c>
      <c r="I8273" t="s">
        <v>60</v>
      </c>
      <c r="J8273" s="3" t="s">
        <v>26663</v>
      </c>
      <c r="K8273" t="s">
        <v>24</v>
      </c>
      <c r="M8273" t="s">
        <v>25</v>
      </c>
      <c r="N8273" t="s">
        <v>33</v>
      </c>
      <c r="O8273" s="2">
        <v>45078.995810185188</v>
      </c>
      <c r="R8273" t="str">
        <f t="shared" ca="1" si="129"/>
        <v>Arjun</v>
      </c>
      <c r="S8273" t="str">
        <f>IFERROR(TEXT(DATEVALUE(LEFT(Table1[[#This Row],[Date of Purchase]],10)), "MMMM"), TEXT(Table1[[#This Row],[Date of Purchase]], "MMMM"))</f>
        <v>May</v>
      </c>
      <c r="T8273" t="str">
        <f>IF(OR(
  AND(Table1[[#This Row],[Ticket Priority]]="Critical", Table1[[#This Row],[Ticket Status]]&lt;&gt;"Closed"),
  AND(Table1[[#This Row],[Ticket Priority]]="High", Table1[[#This Row],[Ticket Status]]="Open")
), "Yes", "No")</f>
        <v>Yes</v>
      </c>
      <c r="U8273" s="4" t="str">
        <f>IF(Table1[[#This Row],[Ticket Status]]="Closed","Yes","No")</f>
        <v>No</v>
      </c>
      <c r="V8273" s="4" t="str">
        <f>IF(Table1[[#This Row],[Ticket Status]]="Pending Customer Response","Yes","No")</f>
        <v>Yes</v>
      </c>
      <c r="W8273" s="5">
        <f ca="1">COUNTIFS(Table1[Agent_name],Table1[[#This Row],[Agent_name]],Table1[Month],Table1[[#This Row],[Month]])/160</f>
        <v>0.2</v>
      </c>
    </row>
    <row r="8274" spans="1:23" x14ac:dyDescent="0.25">
      <c r="A8274">
        <v>8273</v>
      </c>
      <c r="B8274" t="s">
        <v>26664</v>
      </c>
      <c r="C8274" t="s">
        <v>26665</v>
      </c>
      <c r="D8274">
        <v>69</v>
      </c>
      <c r="E8274" t="s">
        <v>29</v>
      </c>
      <c r="F8274" t="s">
        <v>125</v>
      </c>
      <c r="G8274" s="1">
        <v>44463</v>
      </c>
      <c r="H8274" t="s">
        <v>66</v>
      </c>
      <c r="I8274" t="s">
        <v>67</v>
      </c>
      <c r="J8274" s="3" t="s">
        <v>26666</v>
      </c>
      <c r="K8274" t="s">
        <v>24</v>
      </c>
      <c r="M8274" t="s">
        <v>41</v>
      </c>
      <c r="N8274" t="s">
        <v>33</v>
      </c>
      <c r="O8274" s="2">
        <v>45078.715266203704</v>
      </c>
      <c r="R8274" t="str">
        <f t="shared" ca="1" si="129"/>
        <v>Aisha</v>
      </c>
      <c r="S8274" t="str">
        <f>IFERROR(TEXT(DATEVALUE(LEFT(Table1[[#This Row],[Date of Purchase]],10)), "MMMM"), TEXT(Table1[[#This Row],[Date of Purchase]], "MMMM"))</f>
        <v>September</v>
      </c>
      <c r="T8274" t="str">
        <f>IF(OR(
  AND(Table1[[#This Row],[Ticket Priority]]="Critical", Table1[[#This Row],[Ticket Status]]&lt;&gt;"Closed"),
  AND(Table1[[#This Row],[Ticket Priority]]="High", Table1[[#This Row],[Ticket Status]]="Open")
), "Yes", "No")</f>
        <v>No</v>
      </c>
      <c r="U8274" s="4" t="str">
        <f>IF(Table1[[#This Row],[Ticket Status]]="Closed","Yes","No")</f>
        <v>No</v>
      </c>
      <c r="V8274" s="4" t="str">
        <f>IF(Table1[[#This Row],[Ticket Status]]="Pending Customer Response","Yes","No")</f>
        <v>Yes</v>
      </c>
      <c r="W8274" s="5">
        <f ca="1">COUNTIFS(Table1[Agent_name],Table1[[#This Row],[Agent_name]],Table1[Month],Table1[[#This Row],[Month]])/160</f>
        <v>0.86250000000000004</v>
      </c>
    </row>
    <row r="8275" spans="1:23" x14ac:dyDescent="0.25">
      <c r="A8275">
        <v>8274</v>
      </c>
      <c r="B8275" t="s">
        <v>26667</v>
      </c>
      <c r="C8275" t="s">
        <v>26668</v>
      </c>
      <c r="D8275">
        <v>51</v>
      </c>
      <c r="E8275" t="s">
        <v>58</v>
      </c>
      <c r="F8275" t="s">
        <v>134</v>
      </c>
      <c r="G8275" s="1">
        <v>44144</v>
      </c>
      <c r="H8275" t="s">
        <v>66</v>
      </c>
      <c r="I8275" t="s">
        <v>141</v>
      </c>
      <c r="J8275" s="3" t="s">
        <v>26669</v>
      </c>
      <c r="K8275" t="s">
        <v>24</v>
      </c>
      <c r="M8275" t="s">
        <v>143</v>
      </c>
      <c r="N8275" t="s">
        <v>26</v>
      </c>
      <c r="O8275" s="2">
        <v>45078.361805555556</v>
      </c>
      <c r="R8275" t="str">
        <f t="shared" ca="1" si="129"/>
        <v>Karan</v>
      </c>
      <c r="S8275" t="str">
        <f>IFERROR(TEXT(DATEVALUE(LEFT(Table1[[#This Row],[Date of Purchase]],10)), "MMMM"), TEXT(Table1[[#This Row],[Date of Purchase]], "MMMM"))</f>
        <v>November</v>
      </c>
      <c r="T8275" t="str">
        <f>IF(OR(
  AND(Table1[[#This Row],[Ticket Priority]]="Critical", Table1[[#This Row],[Ticket Status]]&lt;&gt;"Closed"),
  AND(Table1[[#This Row],[Ticket Priority]]="High", Table1[[#This Row],[Ticket Status]]="Open")
), "Yes", "No")</f>
        <v>No</v>
      </c>
      <c r="U8275" s="4" t="str">
        <f>IF(Table1[[#This Row],[Ticket Status]]="Closed","Yes","No")</f>
        <v>No</v>
      </c>
      <c r="V8275" s="4" t="str">
        <f>IF(Table1[[#This Row],[Ticket Status]]="Pending Customer Response","Yes","No")</f>
        <v>Yes</v>
      </c>
      <c r="W8275" s="5">
        <f ca="1">COUNTIFS(Table1[Agent_name],Table1[[#This Row],[Agent_name]],Table1[Month],Table1[[#This Row],[Month]])/160</f>
        <v>0.1875</v>
      </c>
    </row>
    <row r="8276" spans="1:23" x14ac:dyDescent="0.25">
      <c r="A8276">
        <v>8275</v>
      </c>
      <c r="B8276" t="s">
        <v>26670</v>
      </c>
      <c r="C8276" t="s">
        <v>26671</v>
      </c>
      <c r="D8276">
        <v>21</v>
      </c>
      <c r="E8276" t="s">
        <v>29</v>
      </c>
      <c r="F8276" t="s">
        <v>699</v>
      </c>
      <c r="G8276" s="1">
        <v>44517</v>
      </c>
      <c r="H8276" t="s">
        <v>66</v>
      </c>
      <c r="I8276" t="s">
        <v>59</v>
      </c>
      <c r="J8276" s="3" t="s">
        <v>26672</v>
      </c>
      <c r="K8276" t="s">
        <v>62</v>
      </c>
      <c r="M8276" t="s">
        <v>25</v>
      </c>
      <c r="N8276" t="s">
        <v>83</v>
      </c>
      <c r="R8276" t="str">
        <f t="shared" ca="1" si="129"/>
        <v>Arjun</v>
      </c>
      <c r="S8276" t="str">
        <f>IFERROR(TEXT(DATEVALUE(LEFT(Table1[[#This Row],[Date of Purchase]],10)), "MMMM"), TEXT(Table1[[#This Row],[Date of Purchase]], "MMMM"))</f>
        <v>November</v>
      </c>
      <c r="T8276" t="str">
        <f>IF(OR(
  AND(Table1[[#This Row],[Ticket Priority]]="Critical", Table1[[#This Row],[Ticket Status]]&lt;&gt;"Closed"),
  AND(Table1[[#This Row],[Ticket Priority]]="High", Table1[[#This Row],[Ticket Status]]="Open")
), "Yes", "No")</f>
        <v>Yes</v>
      </c>
      <c r="U8276" s="4" t="str">
        <f>IF(Table1[[#This Row],[Ticket Status]]="Closed","Yes","No")</f>
        <v>No</v>
      </c>
      <c r="V8276" s="4" t="str">
        <f>IF(Table1[[#This Row],[Ticket Status]]="Pending Customer Response","Yes","No")</f>
        <v>No</v>
      </c>
      <c r="W8276" s="5">
        <f ca="1">COUNTIFS(Table1[Agent_name],Table1[[#This Row],[Agent_name]],Table1[Month],Table1[[#This Row],[Month]])/160</f>
        <v>0.23749999999999999</v>
      </c>
    </row>
    <row r="8277" spans="1:23" x14ac:dyDescent="0.25">
      <c r="A8277">
        <v>8276</v>
      </c>
      <c r="B8277" t="s">
        <v>26673</v>
      </c>
      <c r="C8277" t="s">
        <v>26674</v>
      </c>
      <c r="D8277">
        <v>68</v>
      </c>
      <c r="E8277" t="s">
        <v>29</v>
      </c>
      <c r="F8277" t="s">
        <v>699</v>
      </c>
      <c r="G8277" s="1">
        <v>43865</v>
      </c>
      <c r="H8277" t="s">
        <v>59</v>
      </c>
      <c r="I8277" t="s">
        <v>113</v>
      </c>
      <c r="J8277" s="3" t="s">
        <v>26675</v>
      </c>
      <c r="K8277" t="s">
        <v>39</v>
      </c>
      <c r="L8277" t="s">
        <v>26676</v>
      </c>
      <c r="M8277" t="s">
        <v>25</v>
      </c>
      <c r="N8277" t="s">
        <v>83</v>
      </c>
      <c r="O8277" s="2">
        <v>45078.59170138889</v>
      </c>
      <c r="P8277" s="2">
        <v>45078.809756944444</v>
      </c>
      <c r="Q8277">
        <v>1</v>
      </c>
      <c r="R8277" t="str">
        <f t="shared" ca="1" si="129"/>
        <v>Divya</v>
      </c>
      <c r="S8277" t="str">
        <f>IFERROR(TEXT(DATEVALUE(LEFT(Table1[[#This Row],[Date of Purchase]],10)), "MMMM"), TEXT(Table1[[#This Row],[Date of Purchase]], "MMMM"))</f>
        <v>February</v>
      </c>
      <c r="T8277" t="str">
        <f>IF(OR(
  AND(Table1[[#This Row],[Ticket Priority]]="Critical", Table1[[#This Row],[Ticket Status]]&lt;&gt;"Closed"),
  AND(Table1[[#This Row],[Ticket Priority]]="High", Table1[[#This Row],[Ticket Status]]="Open")
), "Yes", "No")</f>
        <v>No</v>
      </c>
      <c r="U8277" s="4" t="str">
        <f>IF(Table1[[#This Row],[Ticket Status]]="Closed","Yes","No")</f>
        <v>Yes</v>
      </c>
      <c r="V8277" s="4" t="str">
        <f>IF(Table1[[#This Row],[Ticket Status]]="Pending Customer Response","Yes","No")</f>
        <v>No</v>
      </c>
      <c r="W8277" s="5">
        <f ca="1">COUNTIFS(Table1[Agent_name],Table1[[#This Row],[Agent_name]],Table1[Month],Table1[[#This Row],[Month]])/160</f>
        <v>0.25624999999999998</v>
      </c>
    </row>
    <row r="8278" spans="1:23" x14ac:dyDescent="0.25">
      <c r="A8278">
        <v>8277</v>
      </c>
      <c r="B8278" t="s">
        <v>6672</v>
      </c>
      <c r="C8278" t="s">
        <v>26677</v>
      </c>
      <c r="D8278">
        <v>18</v>
      </c>
      <c r="E8278" t="s">
        <v>58</v>
      </c>
      <c r="F8278" t="s">
        <v>397</v>
      </c>
      <c r="G8278" s="1">
        <v>43925</v>
      </c>
      <c r="H8278" t="s">
        <v>66</v>
      </c>
      <c r="I8278" t="s">
        <v>93</v>
      </c>
      <c r="J8278" s="3" t="s">
        <v>26678</v>
      </c>
      <c r="K8278" t="s">
        <v>39</v>
      </c>
      <c r="L8278" t="s">
        <v>26679</v>
      </c>
      <c r="M8278" t="s">
        <v>41</v>
      </c>
      <c r="N8278" t="s">
        <v>26</v>
      </c>
      <c r="O8278" s="2">
        <v>45078.138252314813</v>
      </c>
      <c r="P8278" s="2">
        <v>45078.896585648145</v>
      </c>
      <c r="Q8278">
        <v>3</v>
      </c>
      <c r="R8278" t="str">
        <f t="shared" ca="1" si="129"/>
        <v>Sara</v>
      </c>
      <c r="S8278" t="str">
        <f>IFERROR(TEXT(DATEVALUE(LEFT(Table1[[#This Row],[Date of Purchase]],10)), "MMMM"), TEXT(Table1[[#This Row],[Date of Purchase]], "MMMM"))</f>
        <v>April</v>
      </c>
      <c r="T8278" t="str">
        <f>IF(OR(
  AND(Table1[[#This Row],[Ticket Priority]]="Critical", Table1[[#This Row],[Ticket Status]]&lt;&gt;"Closed"),
  AND(Table1[[#This Row],[Ticket Priority]]="High", Table1[[#This Row],[Ticket Status]]="Open")
), "Yes", "No")</f>
        <v>No</v>
      </c>
      <c r="U8278" s="4" t="str">
        <f>IF(Table1[[#This Row],[Ticket Status]]="Closed","Yes","No")</f>
        <v>Yes</v>
      </c>
      <c r="V8278" s="4" t="str">
        <f>IF(Table1[[#This Row],[Ticket Status]]="Pending Customer Response","Yes","No")</f>
        <v>No</v>
      </c>
      <c r="W8278" s="5">
        <f ca="1">COUNTIFS(Table1[Agent_name],Table1[[#This Row],[Agent_name]],Table1[Month],Table1[[#This Row],[Month]])/160</f>
        <v>0.75624999999999998</v>
      </c>
    </row>
    <row r="8279" spans="1:23" x14ac:dyDescent="0.25">
      <c r="A8279">
        <v>8278</v>
      </c>
      <c r="B8279" t="s">
        <v>26680</v>
      </c>
      <c r="C8279" t="s">
        <v>26681</v>
      </c>
      <c r="D8279">
        <v>59</v>
      </c>
      <c r="E8279" t="s">
        <v>29</v>
      </c>
      <c r="F8279" t="s">
        <v>36</v>
      </c>
      <c r="G8279" s="1">
        <v>44278</v>
      </c>
      <c r="H8279" t="s">
        <v>21</v>
      </c>
      <c r="I8279" t="s">
        <v>52</v>
      </c>
      <c r="J8279" s="3" t="s">
        <v>26682</v>
      </c>
      <c r="K8279" t="s">
        <v>24</v>
      </c>
      <c r="M8279" t="s">
        <v>89</v>
      </c>
      <c r="N8279" t="s">
        <v>33</v>
      </c>
      <c r="O8279" s="2">
        <v>45078.966053240743</v>
      </c>
      <c r="R8279" t="str">
        <f t="shared" ca="1" si="129"/>
        <v>Neha</v>
      </c>
      <c r="S8279" t="str">
        <f>IFERROR(TEXT(DATEVALUE(LEFT(Table1[[#This Row],[Date of Purchase]],10)), "MMMM"), TEXT(Table1[[#This Row],[Date of Purchase]], "MMMM"))</f>
        <v>March</v>
      </c>
      <c r="T8279" t="str">
        <f>IF(OR(
  AND(Table1[[#This Row],[Ticket Priority]]="Critical", Table1[[#This Row],[Ticket Status]]&lt;&gt;"Closed"),
  AND(Table1[[#This Row],[Ticket Priority]]="High", Table1[[#This Row],[Ticket Status]]="Open")
), "Yes", "No")</f>
        <v>No</v>
      </c>
      <c r="U8279" s="4" t="str">
        <f>IF(Table1[[#This Row],[Ticket Status]]="Closed","Yes","No")</f>
        <v>No</v>
      </c>
      <c r="V8279" s="4" t="str">
        <f>IF(Table1[[#This Row],[Ticket Status]]="Pending Customer Response","Yes","No")</f>
        <v>Yes</v>
      </c>
      <c r="W8279" s="5">
        <f ca="1">COUNTIFS(Table1[Agent_name],Table1[[#This Row],[Agent_name]],Table1[Month],Table1[[#This Row],[Month]])/160</f>
        <v>0.16875000000000001</v>
      </c>
    </row>
    <row r="8280" spans="1:23" x14ac:dyDescent="0.25">
      <c r="A8280">
        <v>8279</v>
      </c>
      <c r="B8280" t="s">
        <v>26683</v>
      </c>
      <c r="C8280" t="s">
        <v>26684</v>
      </c>
      <c r="D8280">
        <v>43</v>
      </c>
      <c r="E8280" t="s">
        <v>58</v>
      </c>
      <c r="F8280" t="s">
        <v>397</v>
      </c>
      <c r="G8280" s="1">
        <v>44443</v>
      </c>
      <c r="H8280" t="s">
        <v>45</v>
      </c>
      <c r="I8280" t="s">
        <v>31</v>
      </c>
      <c r="J8280" s="3" t="s">
        <v>26685</v>
      </c>
      <c r="K8280" t="s">
        <v>62</v>
      </c>
      <c r="M8280" t="s">
        <v>41</v>
      </c>
      <c r="N8280" t="s">
        <v>55</v>
      </c>
      <c r="R8280" t="str">
        <f t="shared" ca="1" si="129"/>
        <v>Sara</v>
      </c>
      <c r="S8280" t="str">
        <f>IFERROR(TEXT(DATEVALUE(LEFT(Table1[[#This Row],[Date of Purchase]],10)), "MMMM"), TEXT(Table1[[#This Row],[Date of Purchase]], "MMMM"))</f>
        <v>September</v>
      </c>
      <c r="T8280" t="str">
        <f>IF(OR(
  AND(Table1[[#This Row],[Ticket Priority]]="Critical", Table1[[#This Row],[Ticket Status]]&lt;&gt;"Closed"),
  AND(Table1[[#This Row],[Ticket Priority]]="High", Table1[[#This Row],[Ticket Status]]="Open")
), "Yes", "No")</f>
        <v>No</v>
      </c>
      <c r="U8280" s="4" t="str">
        <f>IF(Table1[[#This Row],[Ticket Status]]="Closed","Yes","No")</f>
        <v>No</v>
      </c>
      <c r="V8280" s="4" t="str">
        <f>IF(Table1[[#This Row],[Ticket Status]]="Pending Customer Response","Yes","No")</f>
        <v>No</v>
      </c>
      <c r="W8280" s="5">
        <f ca="1">COUNTIFS(Table1[Agent_name],Table1[[#This Row],[Agent_name]],Table1[Month],Table1[[#This Row],[Month]])/160</f>
        <v>0.65</v>
      </c>
    </row>
    <row r="8281" spans="1:23" x14ac:dyDescent="0.25">
      <c r="A8281">
        <v>8280</v>
      </c>
      <c r="B8281" t="s">
        <v>26686</v>
      </c>
      <c r="C8281" t="s">
        <v>26687</v>
      </c>
      <c r="D8281">
        <v>62</v>
      </c>
      <c r="E8281" t="s">
        <v>29</v>
      </c>
      <c r="F8281" t="s">
        <v>207</v>
      </c>
      <c r="G8281" s="1">
        <v>44199</v>
      </c>
      <c r="H8281" t="s">
        <v>21</v>
      </c>
      <c r="I8281" t="s">
        <v>77</v>
      </c>
      <c r="J8281" s="3" t="s">
        <v>26688</v>
      </c>
      <c r="K8281" t="s">
        <v>62</v>
      </c>
      <c r="M8281" t="s">
        <v>41</v>
      </c>
      <c r="N8281" t="s">
        <v>55</v>
      </c>
      <c r="R8281" t="str">
        <f t="shared" ca="1" si="129"/>
        <v>Karan</v>
      </c>
      <c r="S8281" t="str">
        <f>IFERROR(TEXT(DATEVALUE(LEFT(Table1[[#This Row],[Date of Purchase]],10)), "MMMM"), TEXT(Table1[[#This Row],[Date of Purchase]], "MMMM"))</f>
        <v>January</v>
      </c>
      <c r="T8281" t="str">
        <f>IF(OR(
  AND(Table1[[#This Row],[Ticket Priority]]="Critical", Table1[[#This Row],[Ticket Status]]&lt;&gt;"Closed"),
  AND(Table1[[#This Row],[Ticket Priority]]="High", Table1[[#This Row],[Ticket Status]]="Open")
), "Yes", "No")</f>
        <v>No</v>
      </c>
      <c r="U8281" s="4" t="str">
        <f>IF(Table1[[#This Row],[Ticket Status]]="Closed","Yes","No")</f>
        <v>No</v>
      </c>
      <c r="V8281" s="4" t="str">
        <f>IF(Table1[[#This Row],[Ticket Status]]="Pending Customer Response","Yes","No")</f>
        <v>No</v>
      </c>
      <c r="W8281" s="5">
        <f ca="1">COUNTIFS(Table1[Agent_name],Table1[[#This Row],[Agent_name]],Table1[Month],Table1[[#This Row],[Month]])/160</f>
        <v>0.21249999999999999</v>
      </c>
    </row>
    <row r="8282" spans="1:23" x14ac:dyDescent="0.25">
      <c r="A8282">
        <v>8281</v>
      </c>
      <c r="B8282" t="s">
        <v>26689</v>
      </c>
      <c r="C8282" t="s">
        <v>26690</v>
      </c>
      <c r="D8282">
        <v>68</v>
      </c>
      <c r="E8282" t="s">
        <v>19</v>
      </c>
      <c r="F8282" t="s">
        <v>86</v>
      </c>
      <c r="G8282" s="1">
        <v>43870</v>
      </c>
      <c r="H8282" t="s">
        <v>59</v>
      </c>
      <c r="I8282" t="s">
        <v>46</v>
      </c>
      <c r="J8282" s="3" t="s">
        <v>26691</v>
      </c>
      <c r="K8282" t="s">
        <v>39</v>
      </c>
      <c r="L8282" t="s">
        <v>26692</v>
      </c>
      <c r="M8282" t="s">
        <v>89</v>
      </c>
      <c r="N8282" t="s">
        <v>26</v>
      </c>
      <c r="O8282" s="2">
        <v>45078.93136574074</v>
      </c>
      <c r="P8282" s="2">
        <v>45078.112615740742</v>
      </c>
      <c r="Q8282">
        <v>5</v>
      </c>
      <c r="R8282" t="str">
        <f t="shared" ca="1" si="129"/>
        <v>Rahul</v>
      </c>
      <c r="S8282" t="str">
        <f>IFERROR(TEXT(DATEVALUE(LEFT(Table1[[#This Row],[Date of Purchase]],10)), "MMMM"), TEXT(Table1[[#This Row],[Date of Purchase]], "MMMM"))</f>
        <v>February</v>
      </c>
      <c r="T8282" t="str">
        <f>IF(OR(
  AND(Table1[[#This Row],[Ticket Priority]]="Critical", Table1[[#This Row],[Ticket Status]]&lt;&gt;"Closed"),
  AND(Table1[[#This Row],[Ticket Priority]]="High", Table1[[#This Row],[Ticket Status]]="Open")
), "Yes", "No")</f>
        <v>No</v>
      </c>
      <c r="U8282" s="4" t="str">
        <f>IF(Table1[[#This Row],[Ticket Status]]="Closed","Yes","No")</f>
        <v>Yes</v>
      </c>
      <c r="V8282" s="4" t="str">
        <f>IF(Table1[[#This Row],[Ticket Status]]="Pending Customer Response","Yes","No")</f>
        <v>No</v>
      </c>
      <c r="W8282" s="5">
        <f ca="1">COUNTIFS(Table1[Agent_name],Table1[[#This Row],[Agent_name]],Table1[Month],Table1[[#This Row],[Month]])/160</f>
        <v>0.30625000000000002</v>
      </c>
    </row>
    <row r="8283" spans="1:23" x14ac:dyDescent="0.25">
      <c r="A8283">
        <v>8282</v>
      </c>
      <c r="B8283" t="s">
        <v>26693</v>
      </c>
      <c r="C8283" t="s">
        <v>26694</v>
      </c>
      <c r="D8283">
        <v>34</v>
      </c>
      <c r="E8283" t="s">
        <v>19</v>
      </c>
      <c r="F8283" t="s">
        <v>92</v>
      </c>
      <c r="G8283" s="1">
        <v>44362</v>
      </c>
      <c r="H8283" t="s">
        <v>59</v>
      </c>
      <c r="I8283" t="s">
        <v>59</v>
      </c>
      <c r="J8283" s="3" t="s">
        <v>26695</v>
      </c>
      <c r="K8283" t="s">
        <v>62</v>
      </c>
      <c r="M8283" t="s">
        <v>143</v>
      </c>
      <c r="N8283" t="s">
        <v>33</v>
      </c>
      <c r="R8283" t="str">
        <f t="shared" ca="1" si="129"/>
        <v>Aisha</v>
      </c>
      <c r="S8283" t="str">
        <f>IFERROR(TEXT(DATEVALUE(LEFT(Table1[[#This Row],[Date of Purchase]],10)), "MMMM"), TEXT(Table1[[#This Row],[Date of Purchase]], "MMMM"))</f>
        <v>June</v>
      </c>
      <c r="T8283" t="str">
        <f>IF(OR(
  AND(Table1[[#This Row],[Ticket Priority]]="Critical", Table1[[#This Row],[Ticket Status]]&lt;&gt;"Closed"),
  AND(Table1[[#This Row],[Ticket Priority]]="High", Table1[[#This Row],[Ticket Status]]="Open")
), "Yes", "No")</f>
        <v>No</v>
      </c>
      <c r="U8283" s="4" t="str">
        <f>IF(Table1[[#This Row],[Ticket Status]]="Closed","Yes","No")</f>
        <v>No</v>
      </c>
      <c r="V8283" s="4" t="str">
        <f>IF(Table1[[#This Row],[Ticket Status]]="Pending Customer Response","Yes","No")</f>
        <v>No</v>
      </c>
      <c r="W8283" s="5">
        <f ca="1">COUNTIFS(Table1[Agent_name],Table1[[#This Row],[Agent_name]],Table1[Month],Table1[[#This Row],[Month]])/160</f>
        <v>0.89375000000000004</v>
      </c>
    </row>
    <row r="8284" spans="1:23" x14ac:dyDescent="0.25">
      <c r="A8284">
        <v>8283</v>
      </c>
      <c r="B8284" t="s">
        <v>19858</v>
      </c>
      <c r="C8284" t="s">
        <v>9549</v>
      </c>
      <c r="D8284">
        <v>21</v>
      </c>
      <c r="E8284" t="s">
        <v>29</v>
      </c>
      <c r="F8284" t="s">
        <v>65</v>
      </c>
      <c r="G8284" s="1">
        <v>43983</v>
      </c>
      <c r="H8284" t="s">
        <v>45</v>
      </c>
      <c r="I8284" t="s">
        <v>150</v>
      </c>
      <c r="J8284" s="3" t="s">
        <v>26696</v>
      </c>
      <c r="K8284" t="s">
        <v>39</v>
      </c>
      <c r="L8284" t="s">
        <v>26697</v>
      </c>
      <c r="M8284" t="s">
        <v>25</v>
      </c>
      <c r="N8284" t="s">
        <v>33</v>
      </c>
      <c r="O8284" s="2">
        <v>45078.690416666665</v>
      </c>
      <c r="P8284" s="2">
        <v>45078.96125</v>
      </c>
      <c r="Q8284">
        <v>4</v>
      </c>
      <c r="R8284" t="str">
        <f t="shared" ca="1" si="129"/>
        <v>Priya</v>
      </c>
      <c r="S8284" t="str">
        <f>IFERROR(TEXT(DATEVALUE(LEFT(Table1[[#This Row],[Date of Purchase]],10)), "MMMM"), TEXT(Table1[[#This Row],[Date of Purchase]], "MMMM"))</f>
        <v>June</v>
      </c>
      <c r="T8284" t="str">
        <f>IF(OR(
  AND(Table1[[#This Row],[Ticket Priority]]="Critical", Table1[[#This Row],[Ticket Status]]&lt;&gt;"Closed"),
  AND(Table1[[#This Row],[Ticket Priority]]="High", Table1[[#This Row],[Ticket Status]]="Open")
), "Yes", "No")</f>
        <v>No</v>
      </c>
      <c r="U8284" s="4" t="str">
        <f>IF(Table1[[#This Row],[Ticket Status]]="Closed","Yes","No")</f>
        <v>Yes</v>
      </c>
      <c r="V8284" s="4" t="str">
        <f>IF(Table1[[#This Row],[Ticket Status]]="Pending Customer Response","Yes","No")</f>
        <v>No</v>
      </c>
      <c r="W8284" s="5">
        <f ca="1">COUNTIFS(Table1[Agent_name],Table1[[#This Row],[Agent_name]],Table1[Month],Table1[[#This Row],[Month]])/160</f>
        <v>0.35625000000000001</v>
      </c>
    </row>
    <row r="8285" spans="1:23" x14ac:dyDescent="0.25">
      <c r="A8285">
        <v>8284</v>
      </c>
      <c r="B8285" t="s">
        <v>26698</v>
      </c>
      <c r="C8285" t="s">
        <v>26699</v>
      </c>
      <c r="D8285">
        <v>59</v>
      </c>
      <c r="E8285" t="s">
        <v>19</v>
      </c>
      <c r="F8285" t="s">
        <v>149</v>
      </c>
      <c r="G8285" s="1">
        <v>44169</v>
      </c>
      <c r="H8285" t="s">
        <v>59</v>
      </c>
      <c r="I8285" t="s">
        <v>72</v>
      </c>
      <c r="J8285" s="3" t="s">
        <v>26700</v>
      </c>
      <c r="K8285" t="s">
        <v>24</v>
      </c>
      <c r="M8285" t="s">
        <v>41</v>
      </c>
      <c r="N8285" t="s">
        <v>33</v>
      </c>
      <c r="O8285" s="2">
        <v>45078.498067129629</v>
      </c>
      <c r="R8285" t="str">
        <f t="shared" ca="1" si="129"/>
        <v>Aisha</v>
      </c>
      <c r="S8285" t="str">
        <f>IFERROR(TEXT(DATEVALUE(LEFT(Table1[[#This Row],[Date of Purchase]],10)), "MMMM"), TEXT(Table1[[#This Row],[Date of Purchase]], "MMMM"))</f>
        <v>December</v>
      </c>
      <c r="T8285" t="str">
        <f>IF(OR(
  AND(Table1[[#This Row],[Ticket Priority]]="Critical", Table1[[#This Row],[Ticket Status]]&lt;&gt;"Closed"),
  AND(Table1[[#This Row],[Ticket Priority]]="High", Table1[[#This Row],[Ticket Status]]="Open")
), "Yes", "No")</f>
        <v>No</v>
      </c>
      <c r="U8285" s="4" t="str">
        <f>IF(Table1[[#This Row],[Ticket Status]]="Closed","Yes","No")</f>
        <v>No</v>
      </c>
      <c r="V8285" s="4" t="str">
        <f>IF(Table1[[#This Row],[Ticket Status]]="Pending Customer Response","Yes","No")</f>
        <v>Yes</v>
      </c>
      <c r="W8285" s="5">
        <f ca="1">COUNTIFS(Table1[Agent_name],Table1[[#This Row],[Agent_name]],Table1[Month],Table1[[#This Row],[Month]])/160</f>
        <v>0.91249999999999998</v>
      </c>
    </row>
    <row r="8286" spans="1:23" x14ac:dyDescent="0.25">
      <c r="A8286">
        <v>8285</v>
      </c>
      <c r="B8286" t="s">
        <v>26701</v>
      </c>
      <c r="C8286" t="s">
        <v>26702</v>
      </c>
      <c r="D8286">
        <v>58</v>
      </c>
      <c r="E8286" t="s">
        <v>58</v>
      </c>
      <c r="F8286" t="s">
        <v>173</v>
      </c>
      <c r="G8286" s="1">
        <v>44283</v>
      </c>
      <c r="H8286" t="s">
        <v>67</v>
      </c>
      <c r="I8286" t="s">
        <v>46</v>
      </c>
      <c r="J8286" s="3" t="s">
        <v>26703</v>
      </c>
      <c r="K8286" t="s">
        <v>39</v>
      </c>
      <c r="L8286" t="s">
        <v>26704</v>
      </c>
      <c r="M8286" t="s">
        <v>143</v>
      </c>
      <c r="N8286" t="s">
        <v>33</v>
      </c>
      <c r="O8286" s="2">
        <v>45078.084201388891</v>
      </c>
      <c r="P8286" s="2">
        <v>45078.551562499997</v>
      </c>
      <c r="Q8286">
        <v>5</v>
      </c>
      <c r="R8286" t="str">
        <f t="shared" ca="1" si="129"/>
        <v>Mohit</v>
      </c>
      <c r="S8286" t="str">
        <f>IFERROR(TEXT(DATEVALUE(LEFT(Table1[[#This Row],[Date of Purchase]],10)), "MMMM"), TEXT(Table1[[#This Row],[Date of Purchase]], "MMMM"))</f>
        <v>March</v>
      </c>
      <c r="T8286" t="str">
        <f>IF(OR(
  AND(Table1[[#This Row],[Ticket Priority]]="Critical", Table1[[#This Row],[Ticket Status]]&lt;&gt;"Closed"),
  AND(Table1[[#This Row],[Ticket Priority]]="High", Table1[[#This Row],[Ticket Status]]="Open")
), "Yes", "No")</f>
        <v>No</v>
      </c>
      <c r="U8286" s="4" t="str">
        <f>IF(Table1[[#This Row],[Ticket Status]]="Closed","Yes","No")</f>
        <v>Yes</v>
      </c>
      <c r="V8286" s="4" t="str">
        <f>IF(Table1[[#This Row],[Ticket Status]]="Pending Customer Response","Yes","No")</f>
        <v>No</v>
      </c>
      <c r="W8286" s="5">
        <f ca="1">COUNTIFS(Table1[Agent_name],Table1[[#This Row],[Agent_name]],Table1[Month],Table1[[#This Row],[Month]])/160</f>
        <v>0.45624999999999999</v>
      </c>
    </row>
    <row r="8287" spans="1:23" x14ac:dyDescent="0.25">
      <c r="A8287">
        <v>8286</v>
      </c>
      <c r="B8287" t="s">
        <v>26705</v>
      </c>
      <c r="C8287" t="s">
        <v>26706</v>
      </c>
      <c r="D8287">
        <v>23</v>
      </c>
      <c r="E8287" t="s">
        <v>58</v>
      </c>
      <c r="F8287" t="s">
        <v>20</v>
      </c>
      <c r="G8287" s="1">
        <v>44560</v>
      </c>
      <c r="H8287" t="s">
        <v>45</v>
      </c>
      <c r="I8287" t="s">
        <v>93</v>
      </c>
      <c r="J8287" s="3" t="s">
        <v>26707</v>
      </c>
      <c r="K8287" t="s">
        <v>62</v>
      </c>
      <c r="M8287" t="s">
        <v>41</v>
      </c>
      <c r="N8287" t="s">
        <v>33</v>
      </c>
      <c r="R8287" t="str">
        <f t="shared" ca="1" si="129"/>
        <v>Priya</v>
      </c>
      <c r="S8287" t="str">
        <f>IFERROR(TEXT(DATEVALUE(LEFT(Table1[[#This Row],[Date of Purchase]],10)), "MMMM"), TEXT(Table1[[#This Row],[Date of Purchase]], "MMMM"))</f>
        <v>December</v>
      </c>
      <c r="T8287" t="str">
        <f>IF(OR(
  AND(Table1[[#This Row],[Ticket Priority]]="Critical", Table1[[#This Row],[Ticket Status]]&lt;&gt;"Closed"),
  AND(Table1[[#This Row],[Ticket Priority]]="High", Table1[[#This Row],[Ticket Status]]="Open")
), "Yes", "No")</f>
        <v>No</v>
      </c>
      <c r="U8287" s="4" t="str">
        <f>IF(Table1[[#This Row],[Ticket Status]]="Closed","Yes","No")</f>
        <v>No</v>
      </c>
      <c r="V8287" s="4" t="str">
        <f>IF(Table1[[#This Row],[Ticket Status]]="Pending Customer Response","Yes","No")</f>
        <v>No</v>
      </c>
      <c r="W8287" s="5">
        <f ca="1">COUNTIFS(Table1[Agent_name],Table1[[#This Row],[Agent_name]],Table1[Month],Table1[[#This Row],[Month]])/160</f>
        <v>0.48749999999999999</v>
      </c>
    </row>
    <row r="8288" spans="1:23" x14ac:dyDescent="0.25">
      <c r="A8288">
        <v>8287</v>
      </c>
      <c r="B8288" t="s">
        <v>26708</v>
      </c>
      <c r="C8288" t="s">
        <v>26709</v>
      </c>
      <c r="D8288">
        <v>37</v>
      </c>
      <c r="E8288" t="s">
        <v>19</v>
      </c>
      <c r="F8288" t="s">
        <v>421</v>
      </c>
      <c r="G8288" s="1">
        <v>44199</v>
      </c>
      <c r="H8288" t="s">
        <v>59</v>
      </c>
      <c r="I8288" t="s">
        <v>141</v>
      </c>
      <c r="J8288" s="3" t="s">
        <v>26710</v>
      </c>
      <c r="K8288" t="s">
        <v>24</v>
      </c>
      <c r="M8288" t="s">
        <v>143</v>
      </c>
      <c r="N8288" t="s">
        <v>26</v>
      </c>
      <c r="O8288" s="2">
        <v>45078.950914351852</v>
      </c>
      <c r="R8288" t="str">
        <f t="shared" ca="1" si="129"/>
        <v>Mohit</v>
      </c>
      <c r="S8288" t="str">
        <f>IFERROR(TEXT(DATEVALUE(LEFT(Table1[[#This Row],[Date of Purchase]],10)), "MMMM"), TEXT(Table1[[#This Row],[Date of Purchase]], "MMMM"))</f>
        <v>January</v>
      </c>
      <c r="T8288" t="str">
        <f>IF(OR(
  AND(Table1[[#This Row],[Ticket Priority]]="Critical", Table1[[#This Row],[Ticket Status]]&lt;&gt;"Closed"),
  AND(Table1[[#This Row],[Ticket Priority]]="High", Table1[[#This Row],[Ticket Status]]="Open")
), "Yes", "No")</f>
        <v>No</v>
      </c>
      <c r="U8288" s="4" t="str">
        <f>IF(Table1[[#This Row],[Ticket Status]]="Closed","Yes","No")</f>
        <v>No</v>
      </c>
      <c r="V8288" s="4" t="str">
        <f>IF(Table1[[#This Row],[Ticket Status]]="Pending Customer Response","Yes","No")</f>
        <v>Yes</v>
      </c>
      <c r="W8288" s="5">
        <f ca="1">COUNTIFS(Table1[Agent_name],Table1[[#This Row],[Agent_name]],Table1[Month],Table1[[#This Row],[Month]])/160</f>
        <v>0.46250000000000002</v>
      </c>
    </row>
    <row r="8289" spans="1:23" x14ac:dyDescent="0.25">
      <c r="A8289">
        <v>8288</v>
      </c>
      <c r="B8289" t="s">
        <v>834</v>
      </c>
      <c r="C8289" t="s">
        <v>26711</v>
      </c>
      <c r="D8289">
        <v>28</v>
      </c>
      <c r="E8289" t="s">
        <v>29</v>
      </c>
      <c r="F8289" t="s">
        <v>485</v>
      </c>
      <c r="G8289" s="1">
        <v>44192</v>
      </c>
      <c r="H8289" t="s">
        <v>45</v>
      </c>
      <c r="I8289" t="s">
        <v>46</v>
      </c>
      <c r="J8289" s="3" t="s">
        <v>26712</v>
      </c>
      <c r="K8289" t="s">
        <v>24</v>
      </c>
      <c r="M8289" t="s">
        <v>143</v>
      </c>
      <c r="N8289" t="s">
        <v>26</v>
      </c>
      <c r="O8289" s="2">
        <v>45078.142592592594</v>
      </c>
      <c r="R8289" t="str">
        <f t="shared" ca="1" si="129"/>
        <v>Arjun</v>
      </c>
      <c r="S8289" t="str">
        <f>IFERROR(TEXT(DATEVALUE(LEFT(Table1[[#This Row],[Date of Purchase]],10)), "MMMM"), TEXT(Table1[[#This Row],[Date of Purchase]], "MMMM"))</f>
        <v>December</v>
      </c>
      <c r="T8289" t="str">
        <f>IF(OR(
  AND(Table1[[#This Row],[Ticket Priority]]="Critical", Table1[[#This Row],[Ticket Status]]&lt;&gt;"Closed"),
  AND(Table1[[#This Row],[Ticket Priority]]="High", Table1[[#This Row],[Ticket Status]]="Open")
), "Yes", "No")</f>
        <v>No</v>
      </c>
      <c r="U8289" s="4" t="str">
        <f>IF(Table1[[#This Row],[Ticket Status]]="Closed","Yes","No")</f>
        <v>No</v>
      </c>
      <c r="V8289" s="4" t="str">
        <f>IF(Table1[[#This Row],[Ticket Status]]="Pending Customer Response","Yes","No")</f>
        <v>Yes</v>
      </c>
      <c r="W8289" s="5">
        <f ca="1">COUNTIFS(Table1[Agent_name],Table1[[#This Row],[Agent_name]],Table1[Month],Table1[[#This Row],[Month]])/160</f>
        <v>0.19375000000000001</v>
      </c>
    </row>
    <row r="8290" spans="1:23" x14ac:dyDescent="0.25">
      <c r="A8290">
        <v>8289</v>
      </c>
      <c r="B8290" t="s">
        <v>26713</v>
      </c>
      <c r="C8290" t="s">
        <v>26714</v>
      </c>
      <c r="D8290">
        <v>44</v>
      </c>
      <c r="E8290" t="s">
        <v>19</v>
      </c>
      <c r="F8290" t="s">
        <v>86</v>
      </c>
      <c r="G8290" s="1">
        <v>44504</v>
      </c>
      <c r="H8290" t="s">
        <v>67</v>
      </c>
      <c r="I8290" t="s">
        <v>37</v>
      </c>
      <c r="J8290" s="3" t="s">
        <v>26715</v>
      </c>
      <c r="K8290" t="s">
        <v>39</v>
      </c>
      <c r="L8290" t="s">
        <v>26716</v>
      </c>
      <c r="M8290" t="s">
        <v>89</v>
      </c>
      <c r="N8290" t="s">
        <v>33</v>
      </c>
      <c r="O8290" s="2">
        <v>45078.689837962964</v>
      </c>
      <c r="P8290" s="2">
        <v>45078.401643518519</v>
      </c>
      <c r="Q8290">
        <v>3</v>
      </c>
      <c r="R8290" t="str">
        <f t="shared" ca="1" si="129"/>
        <v>Neha</v>
      </c>
      <c r="S8290" t="str">
        <f>IFERROR(TEXT(DATEVALUE(LEFT(Table1[[#This Row],[Date of Purchase]],10)), "MMMM"), TEXT(Table1[[#This Row],[Date of Purchase]], "MMMM"))</f>
        <v>November</v>
      </c>
      <c r="T8290" t="str">
        <f>IF(OR(
  AND(Table1[[#This Row],[Ticket Priority]]="Critical", Table1[[#This Row],[Ticket Status]]&lt;&gt;"Closed"),
  AND(Table1[[#This Row],[Ticket Priority]]="High", Table1[[#This Row],[Ticket Status]]="Open")
), "Yes", "No")</f>
        <v>No</v>
      </c>
      <c r="U8290" s="4" t="str">
        <f>IF(Table1[[#This Row],[Ticket Status]]="Closed","Yes","No")</f>
        <v>Yes</v>
      </c>
      <c r="V8290" s="4" t="str">
        <f>IF(Table1[[#This Row],[Ticket Status]]="Pending Customer Response","Yes","No")</f>
        <v>No</v>
      </c>
      <c r="W8290" s="5">
        <f ca="1">COUNTIFS(Table1[Agent_name],Table1[[#This Row],[Agent_name]],Table1[Month],Table1[[#This Row],[Month]])/160</f>
        <v>0.17499999999999999</v>
      </c>
    </row>
    <row r="8291" spans="1:23" x14ac:dyDescent="0.25">
      <c r="A8291">
        <v>8290</v>
      </c>
      <c r="B8291" t="s">
        <v>26717</v>
      </c>
      <c r="C8291" t="s">
        <v>26718</v>
      </c>
      <c r="D8291">
        <v>29</v>
      </c>
      <c r="E8291" t="s">
        <v>58</v>
      </c>
      <c r="F8291" t="s">
        <v>211</v>
      </c>
      <c r="G8291" s="1">
        <v>44301</v>
      </c>
      <c r="H8291" t="s">
        <v>66</v>
      </c>
      <c r="I8291" t="s">
        <v>99</v>
      </c>
      <c r="J8291" s="3" t="s">
        <v>26719</v>
      </c>
      <c r="K8291" t="s">
        <v>39</v>
      </c>
      <c r="L8291" t="s">
        <v>26720</v>
      </c>
      <c r="M8291" t="s">
        <v>25</v>
      </c>
      <c r="N8291" t="s">
        <v>83</v>
      </c>
      <c r="O8291" s="2">
        <v>45078.86</v>
      </c>
      <c r="P8291" s="2">
        <v>45078.410694444443</v>
      </c>
      <c r="Q8291">
        <v>3</v>
      </c>
      <c r="R8291" t="str">
        <f t="shared" ca="1" si="129"/>
        <v>Ravi</v>
      </c>
      <c r="S8291" t="str">
        <f>IFERROR(TEXT(DATEVALUE(LEFT(Table1[[#This Row],[Date of Purchase]],10)), "MMMM"), TEXT(Table1[[#This Row],[Date of Purchase]], "MMMM"))</f>
        <v>April</v>
      </c>
      <c r="T8291" t="str">
        <f>IF(OR(
  AND(Table1[[#This Row],[Ticket Priority]]="Critical", Table1[[#This Row],[Ticket Status]]&lt;&gt;"Closed"),
  AND(Table1[[#This Row],[Ticket Priority]]="High", Table1[[#This Row],[Ticket Status]]="Open")
), "Yes", "No")</f>
        <v>No</v>
      </c>
      <c r="U8291" s="4" t="str">
        <f>IF(Table1[[#This Row],[Ticket Status]]="Closed","Yes","No")</f>
        <v>Yes</v>
      </c>
      <c r="V8291" s="4" t="str">
        <f>IF(Table1[[#This Row],[Ticket Status]]="Pending Customer Response","Yes","No")</f>
        <v>No</v>
      </c>
      <c r="W8291" s="5">
        <f ca="1">COUNTIFS(Table1[Agent_name],Table1[[#This Row],[Agent_name]],Table1[Month],Table1[[#This Row],[Month]])/160</f>
        <v>0.625</v>
      </c>
    </row>
    <row r="8292" spans="1:23" x14ac:dyDescent="0.25">
      <c r="A8292">
        <v>8291</v>
      </c>
      <c r="B8292" t="s">
        <v>26721</v>
      </c>
      <c r="C8292" t="s">
        <v>26722</v>
      </c>
      <c r="D8292">
        <v>58</v>
      </c>
      <c r="E8292" t="s">
        <v>58</v>
      </c>
      <c r="F8292" t="s">
        <v>202</v>
      </c>
      <c r="G8292" s="1">
        <v>44482</v>
      </c>
      <c r="H8292" t="s">
        <v>45</v>
      </c>
      <c r="I8292" t="s">
        <v>99</v>
      </c>
      <c r="J8292" s="3" t="s">
        <v>26723</v>
      </c>
      <c r="K8292" t="s">
        <v>62</v>
      </c>
      <c r="M8292" t="s">
        <v>143</v>
      </c>
      <c r="N8292" t="s">
        <v>55</v>
      </c>
      <c r="R8292" t="str">
        <f t="shared" ca="1" si="129"/>
        <v>Karan</v>
      </c>
      <c r="S8292" t="str">
        <f>IFERROR(TEXT(DATEVALUE(LEFT(Table1[[#This Row],[Date of Purchase]],10)), "MMMM"), TEXT(Table1[[#This Row],[Date of Purchase]], "MMMM"))</f>
        <v>October</v>
      </c>
      <c r="T8292" t="str">
        <f>IF(OR(
  AND(Table1[[#This Row],[Ticket Priority]]="Critical", Table1[[#This Row],[Ticket Status]]&lt;&gt;"Closed"),
  AND(Table1[[#This Row],[Ticket Priority]]="High", Table1[[#This Row],[Ticket Status]]="Open")
), "Yes", "No")</f>
        <v>No</v>
      </c>
      <c r="U8292" s="4" t="str">
        <f>IF(Table1[[#This Row],[Ticket Status]]="Closed","Yes","No")</f>
        <v>No</v>
      </c>
      <c r="V8292" s="4" t="str">
        <f>IF(Table1[[#This Row],[Ticket Status]]="Pending Customer Response","Yes","No")</f>
        <v>No</v>
      </c>
      <c r="W8292" s="5">
        <f ca="1">COUNTIFS(Table1[Agent_name],Table1[[#This Row],[Agent_name]],Table1[Month],Table1[[#This Row],[Month]])/160</f>
        <v>0.21249999999999999</v>
      </c>
    </row>
    <row r="8293" spans="1:23" x14ac:dyDescent="0.25">
      <c r="A8293">
        <v>8292</v>
      </c>
      <c r="B8293" t="s">
        <v>26724</v>
      </c>
      <c r="C8293" t="s">
        <v>26725</v>
      </c>
      <c r="D8293">
        <v>69</v>
      </c>
      <c r="E8293" t="s">
        <v>19</v>
      </c>
      <c r="F8293" t="s">
        <v>98</v>
      </c>
      <c r="G8293" s="1">
        <v>43937</v>
      </c>
      <c r="H8293" t="s">
        <v>67</v>
      </c>
      <c r="I8293" t="s">
        <v>22</v>
      </c>
      <c r="J8293" s="3" t="s">
        <v>26726</v>
      </c>
      <c r="K8293" t="s">
        <v>24</v>
      </c>
      <c r="M8293" t="s">
        <v>143</v>
      </c>
      <c r="N8293" t="s">
        <v>26</v>
      </c>
      <c r="O8293" s="2">
        <v>45078.400300925925</v>
      </c>
      <c r="R8293" t="str">
        <f t="shared" ca="1" si="129"/>
        <v>Priya</v>
      </c>
      <c r="S8293" t="str">
        <f>IFERROR(TEXT(DATEVALUE(LEFT(Table1[[#This Row],[Date of Purchase]],10)), "MMMM"), TEXT(Table1[[#This Row],[Date of Purchase]], "MMMM"))</f>
        <v>April</v>
      </c>
      <c r="T8293" t="str">
        <f>IF(OR(
  AND(Table1[[#This Row],[Ticket Priority]]="Critical", Table1[[#This Row],[Ticket Status]]&lt;&gt;"Closed"),
  AND(Table1[[#This Row],[Ticket Priority]]="High", Table1[[#This Row],[Ticket Status]]="Open")
), "Yes", "No")</f>
        <v>No</v>
      </c>
      <c r="U8293" s="4" t="str">
        <f>IF(Table1[[#This Row],[Ticket Status]]="Closed","Yes","No")</f>
        <v>No</v>
      </c>
      <c r="V8293" s="4" t="str">
        <f>IF(Table1[[#This Row],[Ticket Status]]="Pending Customer Response","Yes","No")</f>
        <v>Yes</v>
      </c>
      <c r="W8293" s="5">
        <f ca="1">COUNTIFS(Table1[Agent_name],Table1[[#This Row],[Agent_name]],Table1[Month],Table1[[#This Row],[Month]])/160</f>
        <v>0.48749999999999999</v>
      </c>
    </row>
    <row r="8294" spans="1:23" x14ac:dyDescent="0.25">
      <c r="A8294">
        <v>8293</v>
      </c>
      <c r="B8294" t="s">
        <v>26727</v>
      </c>
      <c r="C8294" t="s">
        <v>26728</v>
      </c>
      <c r="D8294">
        <v>29</v>
      </c>
      <c r="E8294" t="s">
        <v>58</v>
      </c>
      <c r="F8294" t="s">
        <v>485</v>
      </c>
      <c r="G8294" s="1">
        <v>44167</v>
      </c>
      <c r="H8294" t="s">
        <v>67</v>
      </c>
      <c r="I8294" t="s">
        <v>37</v>
      </c>
      <c r="J8294" s="3" t="s">
        <v>26729</v>
      </c>
      <c r="K8294" t="s">
        <v>39</v>
      </c>
      <c r="L8294" t="s">
        <v>26730</v>
      </c>
      <c r="M8294" t="s">
        <v>143</v>
      </c>
      <c r="N8294" t="s">
        <v>55</v>
      </c>
      <c r="O8294" s="2">
        <v>45078.518379629626</v>
      </c>
      <c r="P8294" s="2">
        <v>45078.17046296296</v>
      </c>
      <c r="Q8294">
        <v>1</v>
      </c>
      <c r="R8294" t="str">
        <f t="shared" ca="1" si="129"/>
        <v>Neha</v>
      </c>
      <c r="S8294" t="str">
        <f>IFERROR(TEXT(DATEVALUE(LEFT(Table1[[#This Row],[Date of Purchase]],10)), "MMMM"), TEXT(Table1[[#This Row],[Date of Purchase]], "MMMM"))</f>
        <v>December</v>
      </c>
      <c r="T8294" t="str">
        <f>IF(OR(
  AND(Table1[[#This Row],[Ticket Priority]]="Critical", Table1[[#This Row],[Ticket Status]]&lt;&gt;"Closed"),
  AND(Table1[[#This Row],[Ticket Priority]]="High", Table1[[#This Row],[Ticket Status]]="Open")
), "Yes", "No")</f>
        <v>No</v>
      </c>
      <c r="U8294" s="4" t="str">
        <f>IF(Table1[[#This Row],[Ticket Status]]="Closed","Yes","No")</f>
        <v>Yes</v>
      </c>
      <c r="V8294" s="4" t="str">
        <f>IF(Table1[[#This Row],[Ticket Status]]="Pending Customer Response","Yes","No")</f>
        <v>No</v>
      </c>
      <c r="W8294" s="5">
        <f ca="1">COUNTIFS(Table1[Agent_name],Table1[[#This Row],[Agent_name]],Table1[Month],Table1[[#This Row],[Month]])/160</f>
        <v>0.1875</v>
      </c>
    </row>
    <row r="8295" spans="1:23" x14ac:dyDescent="0.25">
      <c r="A8295">
        <v>8294</v>
      </c>
      <c r="B8295" t="s">
        <v>26731</v>
      </c>
      <c r="C8295" t="s">
        <v>26732</v>
      </c>
      <c r="D8295">
        <v>53</v>
      </c>
      <c r="E8295" t="s">
        <v>58</v>
      </c>
      <c r="F8295" t="s">
        <v>317</v>
      </c>
      <c r="G8295" s="1">
        <v>44528</v>
      </c>
      <c r="H8295" t="s">
        <v>59</v>
      </c>
      <c r="I8295" t="s">
        <v>150</v>
      </c>
      <c r="J8295" s="3" t="s">
        <v>26733</v>
      </c>
      <c r="K8295" t="s">
        <v>24</v>
      </c>
      <c r="M8295" t="s">
        <v>41</v>
      </c>
      <c r="N8295" t="s">
        <v>55</v>
      </c>
      <c r="O8295" s="2">
        <v>45078.609363425923</v>
      </c>
      <c r="R8295" t="str">
        <f t="shared" ca="1" si="129"/>
        <v>Ravi</v>
      </c>
      <c r="S8295" t="str">
        <f>IFERROR(TEXT(DATEVALUE(LEFT(Table1[[#This Row],[Date of Purchase]],10)), "MMMM"), TEXT(Table1[[#This Row],[Date of Purchase]], "MMMM"))</f>
        <v>November</v>
      </c>
      <c r="T8295" t="str">
        <f>IF(OR(
  AND(Table1[[#This Row],[Ticket Priority]]="Critical", Table1[[#This Row],[Ticket Status]]&lt;&gt;"Closed"),
  AND(Table1[[#This Row],[Ticket Priority]]="High", Table1[[#This Row],[Ticket Status]]="Open")
), "Yes", "No")</f>
        <v>No</v>
      </c>
      <c r="U8295" s="4" t="str">
        <f>IF(Table1[[#This Row],[Ticket Status]]="Closed","Yes","No")</f>
        <v>No</v>
      </c>
      <c r="V8295" s="4" t="str">
        <f>IF(Table1[[#This Row],[Ticket Status]]="Pending Customer Response","Yes","No")</f>
        <v>Yes</v>
      </c>
      <c r="W8295" s="5">
        <f ca="1">COUNTIFS(Table1[Agent_name],Table1[[#This Row],[Agent_name]],Table1[Month],Table1[[#This Row],[Month]])/160</f>
        <v>0.61875000000000002</v>
      </c>
    </row>
    <row r="8296" spans="1:23" x14ac:dyDescent="0.25">
      <c r="A8296">
        <v>8295</v>
      </c>
      <c r="B8296" t="s">
        <v>26734</v>
      </c>
      <c r="C8296" t="s">
        <v>26735</v>
      </c>
      <c r="D8296">
        <v>38</v>
      </c>
      <c r="E8296" t="s">
        <v>29</v>
      </c>
      <c r="F8296" t="s">
        <v>286</v>
      </c>
      <c r="G8296" s="1">
        <v>44203</v>
      </c>
      <c r="H8296" t="s">
        <v>66</v>
      </c>
      <c r="I8296" t="s">
        <v>37</v>
      </c>
      <c r="J8296" s="3" t="s">
        <v>26736</v>
      </c>
      <c r="K8296" t="s">
        <v>39</v>
      </c>
      <c r="L8296" t="s">
        <v>26737</v>
      </c>
      <c r="M8296" t="s">
        <v>143</v>
      </c>
      <c r="N8296" t="s">
        <v>33</v>
      </c>
      <c r="O8296" s="2">
        <v>45078.420497685183</v>
      </c>
      <c r="P8296" s="2">
        <v>45078.501747685186</v>
      </c>
      <c r="Q8296">
        <v>5</v>
      </c>
      <c r="R8296" t="str">
        <f t="shared" ca="1" si="129"/>
        <v>Arjun</v>
      </c>
      <c r="S8296" t="str">
        <f>IFERROR(TEXT(DATEVALUE(LEFT(Table1[[#This Row],[Date of Purchase]],10)), "MMMM"), TEXT(Table1[[#This Row],[Date of Purchase]], "MMMM"))</f>
        <v>January</v>
      </c>
      <c r="T8296" t="str">
        <f>IF(OR(
  AND(Table1[[#This Row],[Ticket Priority]]="Critical", Table1[[#This Row],[Ticket Status]]&lt;&gt;"Closed"),
  AND(Table1[[#This Row],[Ticket Priority]]="High", Table1[[#This Row],[Ticket Status]]="Open")
), "Yes", "No")</f>
        <v>No</v>
      </c>
      <c r="U8296" s="4" t="str">
        <f>IF(Table1[[#This Row],[Ticket Status]]="Closed","Yes","No")</f>
        <v>Yes</v>
      </c>
      <c r="V8296" s="4" t="str">
        <f>IF(Table1[[#This Row],[Ticket Status]]="Pending Customer Response","Yes","No")</f>
        <v>No</v>
      </c>
      <c r="W8296" s="5">
        <f ca="1">COUNTIFS(Table1[Agent_name],Table1[[#This Row],[Agent_name]],Table1[Month],Table1[[#This Row],[Month]])/160</f>
        <v>0.20624999999999999</v>
      </c>
    </row>
    <row r="8297" spans="1:23" x14ac:dyDescent="0.25">
      <c r="A8297">
        <v>8296</v>
      </c>
      <c r="B8297" t="s">
        <v>26738</v>
      </c>
      <c r="C8297" t="s">
        <v>26739</v>
      </c>
      <c r="D8297">
        <v>66</v>
      </c>
      <c r="E8297" t="s">
        <v>58</v>
      </c>
      <c r="F8297" t="s">
        <v>383</v>
      </c>
      <c r="G8297" s="1">
        <v>44188</v>
      </c>
      <c r="H8297" t="s">
        <v>21</v>
      </c>
      <c r="I8297" t="s">
        <v>46</v>
      </c>
      <c r="J8297" s="3" t="s">
        <v>26740</v>
      </c>
      <c r="K8297" t="s">
        <v>39</v>
      </c>
      <c r="L8297" t="s">
        <v>26741</v>
      </c>
      <c r="M8297" t="s">
        <v>143</v>
      </c>
      <c r="N8297" t="s">
        <v>55</v>
      </c>
      <c r="O8297" s="2">
        <v>45078.659409722219</v>
      </c>
      <c r="P8297" s="2">
        <v>45078.68440972222</v>
      </c>
      <c r="Q8297">
        <v>4</v>
      </c>
      <c r="R8297" t="str">
        <f t="shared" ca="1" si="129"/>
        <v>Mohit</v>
      </c>
      <c r="S8297" t="str">
        <f>IFERROR(TEXT(DATEVALUE(LEFT(Table1[[#This Row],[Date of Purchase]],10)), "MMMM"), TEXT(Table1[[#This Row],[Date of Purchase]], "MMMM"))</f>
        <v>December</v>
      </c>
      <c r="T8297" t="str">
        <f>IF(OR(
  AND(Table1[[#This Row],[Ticket Priority]]="Critical", Table1[[#This Row],[Ticket Status]]&lt;&gt;"Closed"),
  AND(Table1[[#This Row],[Ticket Priority]]="High", Table1[[#This Row],[Ticket Status]]="Open")
), "Yes", "No")</f>
        <v>No</v>
      </c>
      <c r="U8297" s="4" t="str">
        <f>IF(Table1[[#This Row],[Ticket Status]]="Closed","Yes","No")</f>
        <v>Yes</v>
      </c>
      <c r="V8297" s="4" t="str">
        <f>IF(Table1[[#This Row],[Ticket Status]]="Pending Customer Response","Yes","No")</f>
        <v>No</v>
      </c>
      <c r="W8297" s="5">
        <f ca="1">COUNTIFS(Table1[Agent_name],Table1[[#This Row],[Agent_name]],Table1[Month],Table1[[#This Row],[Month]])/160</f>
        <v>0.44374999999999998</v>
      </c>
    </row>
    <row r="8298" spans="1:23" x14ac:dyDescent="0.25">
      <c r="A8298">
        <v>8297</v>
      </c>
      <c r="B8298" t="s">
        <v>26742</v>
      </c>
      <c r="C8298" t="s">
        <v>26743</v>
      </c>
      <c r="D8298">
        <v>46</v>
      </c>
      <c r="E8298" t="s">
        <v>19</v>
      </c>
      <c r="F8298" t="s">
        <v>92</v>
      </c>
      <c r="G8298" s="1">
        <v>43872</v>
      </c>
      <c r="H8298" t="s">
        <v>59</v>
      </c>
      <c r="I8298" t="s">
        <v>113</v>
      </c>
      <c r="J8298" s="3" t="s">
        <v>26744</v>
      </c>
      <c r="K8298" t="s">
        <v>62</v>
      </c>
      <c r="M8298" t="s">
        <v>89</v>
      </c>
      <c r="N8298" t="s">
        <v>26</v>
      </c>
      <c r="R8298" t="str">
        <f t="shared" ca="1" si="129"/>
        <v>Sara</v>
      </c>
      <c r="S8298" t="str">
        <f>IFERROR(TEXT(DATEVALUE(LEFT(Table1[[#This Row],[Date of Purchase]],10)), "MMMM"), TEXT(Table1[[#This Row],[Date of Purchase]], "MMMM"))</f>
        <v>February</v>
      </c>
      <c r="T8298" t="str">
        <f>IF(OR(
  AND(Table1[[#This Row],[Ticket Priority]]="Critical", Table1[[#This Row],[Ticket Status]]&lt;&gt;"Closed"),
  AND(Table1[[#This Row],[Ticket Priority]]="High", Table1[[#This Row],[Ticket Status]]="Open")
), "Yes", "No")</f>
        <v>Yes</v>
      </c>
      <c r="U8298" s="4" t="str">
        <f>IF(Table1[[#This Row],[Ticket Status]]="Closed","Yes","No")</f>
        <v>No</v>
      </c>
      <c r="V8298" s="4" t="str">
        <f>IF(Table1[[#This Row],[Ticket Status]]="Pending Customer Response","Yes","No")</f>
        <v>No</v>
      </c>
      <c r="W8298" s="5">
        <f ca="1">COUNTIFS(Table1[Agent_name],Table1[[#This Row],[Agent_name]],Table1[Month],Table1[[#This Row],[Month]])/160</f>
        <v>0.65625</v>
      </c>
    </row>
    <row r="8299" spans="1:23" x14ac:dyDescent="0.25">
      <c r="A8299">
        <v>8298</v>
      </c>
      <c r="B8299" t="s">
        <v>26745</v>
      </c>
      <c r="C8299" t="s">
        <v>26746</v>
      </c>
      <c r="D8299">
        <v>55</v>
      </c>
      <c r="E8299" t="s">
        <v>58</v>
      </c>
      <c r="F8299" t="s">
        <v>103</v>
      </c>
      <c r="G8299" s="1">
        <v>43923</v>
      </c>
      <c r="H8299" t="s">
        <v>21</v>
      </c>
      <c r="I8299" t="s">
        <v>77</v>
      </c>
      <c r="J8299" s="3" t="s">
        <v>26747</v>
      </c>
      <c r="K8299" t="s">
        <v>24</v>
      </c>
      <c r="M8299" t="s">
        <v>41</v>
      </c>
      <c r="N8299" t="s">
        <v>33</v>
      </c>
      <c r="O8299" s="2">
        <v>45078.889305555553</v>
      </c>
      <c r="R8299" t="str">
        <f t="shared" ca="1" si="129"/>
        <v>Mohit</v>
      </c>
      <c r="S8299" t="str">
        <f>IFERROR(TEXT(DATEVALUE(LEFT(Table1[[#This Row],[Date of Purchase]],10)), "MMMM"), TEXT(Table1[[#This Row],[Date of Purchase]], "MMMM"))</f>
        <v>April</v>
      </c>
      <c r="T8299" t="str">
        <f>IF(OR(
  AND(Table1[[#This Row],[Ticket Priority]]="Critical", Table1[[#This Row],[Ticket Status]]&lt;&gt;"Closed"),
  AND(Table1[[#This Row],[Ticket Priority]]="High", Table1[[#This Row],[Ticket Status]]="Open")
), "Yes", "No")</f>
        <v>No</v>
      </c>
      <c r="U8299" s="4" t="str">
        <f>IF(Table1[[#This Row],[Ticket Status]]="Closed","Yes","No")</f>
        <v>No</v>
      </c>
      <c r="V8299" s="4" t="str">
        <f>IF(Table1[[#This Row],[Ticket Status]]="Pending Customer Response","Yes","No")</f>
        <v>Yes</v>
      </c>
      <c r="W8299" s="5">
        <f ca="1">COUNTIFS(Table1[Agent_name],Table1[[#This Row],[Agent_name]],Table1[Month],Table1[[#This Row],[Month]])/160</f>
        <v>0.45</v>
      </c>
    </row>
    <row r="8300" spans="1:23" x14ac:dyDescent="0.25">
      <c r="A8300">
        <v>8299</v>
      </c>
      <c r="B8300" t="s">
        <v>23386</v>
      </c>
      <c r="C8300" t="s">
        <v>26748</v>
      </c>
      <c r="D8300">
        <v>59</v>
      </c>
      <c r="E8300" t="s">
        <v>19</v>
      </c>
      <c r="F8300" t="s">
        <v>699</v>
      </c>
      <c r="G8300" s="1">
        <v>44381</v>
      </c>
      <c r="H8300" t="s">
        <v>45</v>
      </c>
      <c r="I8300" t="s">
        <v>59</v>
      </c>
      <c r="J8300" s="3" t="s">
        <v>26749</v>
      </c>
      <c r="K8300" t="s">
        <v>24</v>
      </c>
      <c r="M8300" t="s">
        <v>41</v>
      </c>
      <c r="N8300" t="s">
        <v>83</v>
      </c>
      <c r="O8300" s="2">
        <v>45079.0309837963</v>
      </c>
      <c r="R8300" t="str">
        <f t="shared" ca="1" si="129"/>
        <v>Divya</v>
      </c>
      <c r="S8300" t="str">
        <f>IFERROR(TEXT(DATEVALUE(LEFT(Table1[[#This Row],[Date of Purchase]],10)), "MMMM"), TEXT(Table1[[#This Row],[Date of Purchase]], "MMMM"))</f>
        <v>July</v>
      </c>
      <c r="T8300" t="str">
        <f>IF(OR(
  AND(Table1[[#This Row],[Ticket Priority]]="Critical", Table1[[#This Row],[Ticket Status]]&lt;&gt;"Closed"),
  AND(Table1[[#This Row],[Ticket Priority]]="High", Table1[[#This Row],[Ticket Status]]="Open")
), "Yes", "No")</f>
        <v>No</v>
      </c>
      <c r="U8300" s="4" t="str">
        <f>IF(Table1[[#This Row],[Ticket Status]]="Closed","Yes","No")</f>
        <v>No</v>
      </c>
      <c r="V8300" s="4" t="str">
        <f>IF(Table1[[#This Row],[Ticket Status]]="Pending Customer Response","Yes","No")</f>
        <v>Yes</v>
      </c>
      <c r="W8300" s="5">
        <f ca="1">COUNTIFS(Table1[Agent_name],Table1[[#This Row],[Agent_name]],Table1[Month],Table1[[#This Row],[Month]])/160</f>
        <v>0.25</v>
      </c>
    </row>
    <row r="8301" spans="1:23" x14ac:dyDescent="0.25">
      <c r="A8301">
        <v>8300</v>
      </c>
      <c r="B8301" t="s">
        <v>26750</v>
      </c>
      <c r="C8301" t="s">
        <v>26751</v>
      </c>
      <c r="D8301">
        <v>32</v>
      </c>
      <c r="E8301" t="s">
        <v>58</v>
      </c>
      <c r="F8301" t="s">
        <v>242</v>
      </c>
      <c r="G8301" s="1">
        <v>44490</v>
      </c>
      <c r="H8301" t="s">
        <v>45</v>
      </c>
      <c r="I8301" t="s">
        <v>77</v>
      </c>
      <c r="J8301" s="3" t="s">
        <v>26752</v>
      </c>
      <c r="K8301" t="s">
        <v>24</v>
      </c>
      <c r="M8301" t="s">
        <v>25</v>
      </c>
      <c r="N8301" t="s">
        <v>55</v>
      </c>
      <c r="O8301" s="2">
        <v>45078.932384259257</v>
      </c>
      <c r="R8301" t="str">
        <f t="shared" ca="1" si="129"/>
        <v>Sara</v>
      </c>
      <c r="S8301" t="str">
        <f>IFERROR(TEXT(DATEVALUE(LEFT(Table1[[#This Row],[Date of Purchase]],10)), "MMMM"), TEXT(Table1[[#This Row],[Date of Purchase]], "MMMM"))</f>
        <v>October</v>
      </c>
      <c r="T8301" t="str">
        <f>IF(OR(
  AND(Table1[[#This Row],[Ticket Priority]]="Critical", Table1[[#This Row],[Ticket Status]]&lt;&gt;"Closed"),
  AND(Table1[[#This Row],[Ticket Priority]]="High", Table1[[#This Row],[Ticket Status]]="Open")
), "Yes", "No")</f>
        <v>Yes</v>
      </c>
      <c r="U8301" s="4" t="str">
        <f>IF(Table1[[#This Row],[Ticket Status]]="Closed","Yes","No")</f>
        <v>No</v>
      </c>
      <c r="V8301" s="4" t="str">
        <f>IF(Table1[[#This Row],[Ticket Status]]="Pending Customer Response","Yes","No")</f>
        <v>Yes</v>
      </c>
      <c r="W8301" s="5">
        <f ca="1">COUNTIFS(Table1[Agent_name],Table1[[#This Row],[Agent_name]],Table1[Month],Table1[[#This Row],[Month]])/160</f>
        <v>0.66874999999999996</v>
      </c>
    </row>
    <row r="8302" spans="1:23" x14ac:dyDescent="0.25">
      <c r="A8302">
        <v>8301</v>
      </c>
      <c r="B8302" t="s">
        <v>26753</v>
      </c>
      <c r="C8302" t="s">
        <v>26754</v>
      </c>
      <c r="D8302">
        <v>38</v>
      </c>
      <c r="E8302" t="s">
        <v>58</v>
      </c>
      <c r="F8302" t="s">
        <v>86</v>
      </c>
      <c r="G8302" s="1">
        <v>44001</v>
      </c>
      <c r="H8302" t="s">
        <v>67</v>
      </c>
      <c r="I8302" t="s">
        <v>141</v>
      </c>
      <c r="J8302" s="3" t="s">
        <v>26755</v>
      </c>
      <c r="K8302" t="s">
        <v>24</v>
      </c>
      <c r="M8302" t="s">
        <v>41</v>
      </c>
      <c r="N8302" t="s">
        <v>55</v>
      </c>
      <c r="O8302" s="2">
        <v>45078.444212962961</v>
      </c>
      <c r="R8302" t="str">
        <f t="shared" ca="1" si="129"/>
        <v>Ravi</v>
      </c>
      <c r="S8302" t="str">
        <f>IFERROR(TEXT(DATEVALUE(LEFT(Table1[[#This Row],[Date of Purchase]],10)), "MMMM"), TEXT(Table1[[#This Row],[Date of Purchase]], "MMMM"))</f>
        <v>June</v>
      </c>
      <c r="T8302" t="str">
        <f>IF(OR(
  AND(Table1[[#This Row],[Ticket Priority]]="Critical", Table1[[#This Row],[Ticket Status]]&lt;&gt;"Closed"),
  AND(Table1[[#This Row],[Ticket Priority]]="High", Table1[[#This Row],[Ticket Status]]="Open")
), "Yes", "No")</f>
        <v>No</v>
      </c>
      <c r="U8302" s="4" t="str">
        <f>IF(Table1[[#This Row],[Ticket Status]]="Closed","Yes","No")</f>
        <v>No</v>
      </c>
      <c r="V8302" s="4" t="str">
        <f>IF(Table1[[#This Row],[Ticket Status]]="Pending Customer Response","Yes","No")</f>
        <v>Yes</v>
      </c>
      <c r="W8302" s="5">
        <f ca="1">COUNTIFS(Table1[Agent_name],Table1[[#This Row],[Agent_name]],Table1[Month],Table1[[#This Row],[Month]])/160</f>
        <v>0.58125000000000004</v>
      </c>
    </row>
    <row r="8303" spans="1:23" x14ac:dyDescent="0.25">
      <c r="A8303">
        <v>8302</v>
      </c>
      <c r="B8303" t="s">
        <v>26756</v>
      </c>
      <c r="C8303" t="s">
        <v>26757</v>
      </c>
      <c r="D8303">
        <v>34</v>
      </c>
      <c r="E8303" t="s">
        <v>58</v>
      </c>
      <c r="F8303" t="s">
        <v>44</v>
      </c>
      <c r="G8303" s="1">
        <v>43899</v>
      </c>
      <c r="H8303" t="s">
        <v>66</v>
      </c>
      <c r="I8303" t="s">
        <v>177</v>
      </c>
      <c r="J8303" s="3" t="s">
        <v>26758</v>
      </c>
      <c r="K8303" t="s">
        <v>62</v>
      </c>
      <c r="M8303" t="s">
        <v>89</v>
      </c>
      <c r="N8303" t="s">
        <v>83</v>
      </c>
      <c r="R8303" t="str">
        <f t="shared" ca="1" si="129"/>
        <v>Aisha</v>
      </c>
      <c r="S8303" t="str">
        <f>IFERROR(TEXT(DATEVALUE(LEFT(Table1[[#This Row],[Date of Purchase]],10)), "MMMM"), TEXT(Table1[[#This Row],[Date of Purchase]], "MMMM"))</f>
        <v>March</v>
      </c>
      <c r="T8303" t="str">
        <f>IF(OR(
  AND(Table1[[#This Row],[Ticket Priority]]="Critical", Table1[[#This Row],[Ticket Status]]&lt;&gt;"Closed"),
  AND(Table1[[#This Row],[Ticket Priority]]="High", Table1[[#This Row],[Ticket Status]]="Open")
), "Yes", "No")</f>
        <v>Yes</v>
      </c>
      <c r="U8303" s="4" t="str">
        <f>IF(Table1[[#This Row],[Ticket Status]]="Closed","Yes","No")</f>
        <v>No</v>
      </c>
      <c r="V8303" s="4" t="str">
        <f>IF(Table1[[#This Row],[Ticket Status]]="Pending Customer Response","Yes","No")</f>
        <v>No</v>
      </c>
      <c r="W8303" s="5">
        <f ca="1">COUNTIFS(Table1[Agent_name],Table1[[#This Row],[Agent_name]],Table1[Month],Table1[[#This Row],[Month]])/160</f>
        <v>1.0062500000000001</v>
      </c>
    </row>
    <row r="8304" spans="1:23" x14ac:dyDescent="0.25">
      <c r="A8304">
        <v>8303</v>
      </c>
      <c r="B8304" t="s">
        <v>26759</v>
      </c>
      <c r="C8304" t="s">
        <v>26760</v>
      </c>
      <c r="D8304">
        <v>18</v>
      </c>
      <c r="E8304" t="s">
        <v>29</v>
      </c>
      <c r="F8304" t="s">
        <v>219</v>
      </c>
      <c r="G8304" s="1">
        <v>44075</v>
      </c>
      <c r="H8304" t="s">
        <v>67</v>
      </c>
      <c r="I8304" t="s">
        <v>93</v>
      </c>
      <c r="J8304" s="3" t="s">
        <v>26761</v>
      </c>
      <c r="K8304" t="s">
        <v>62</v>
      </c>
      <c r="M8304" t="s">
        <v>41</v>
      </c>
      <c r="N8304" t="s">
        <v>33</v>
      </c>
      <c r="R8304" t="str">
        <f t="shared" ca="1" si="129"/>
        <v>Meera</v>
      </c>
      <c r="S8304" t="str">
        <f>IFERROR(TEXT(DATEVALUE(LEFT(Table1[[#This Row],[Date of Purchase]],10)), "MMMM"), TEXT(Table1[[#This Row],[Date of Purchase]], "MMMM"))</f>
        <v>September</v>
      </c>
      <c r="T8304" t="str">
        <f>IF(OR(
  AND(Table1[[#This Row],[Ticket Priority]]="Critical", Table1[[#This Row],[Ticket Status]]&lt;&gt;"Closed"),
  AND(Table1[[#This Row],[Ticket Priority]]="High", Table1[[#This Row],[Ticket Status]]="Open")
), "Yes", "No")</f>
        <v>No</v>
      </c>
      <c r="U8304" s="4" t="str">
        <f>IF(Table1[[#This Row],[Ticket Status]]="Closed","Yes","No")</f>
        <v>No</v>
      </c>
      <c r="V8304" s="4" t="str">
        <f>IF(Table1[[#This Row],[Ticket Status]]="Pending Customer Response","Yes","No")</f>
        <v>No</v>
      </c>
      <c r="W8304" s="5">
        <f ca="1">COUNTIFS(Table1[Agent_name],Table1[[#This Row],[Agent_name]],Table1[Month],Table1[[#This Row],[Month]])/160</f>
        <v>0.16875000000000001</v>
      </c>
    </row>
    <row r="8305" spans="1:23" x14ac:dyDescent="0.25">
      <c r="A8305">
        <v>8304</v>
      </c>
      <c r="B8305" t="s">
        <v>26762</v>
      </c>
      <c r="C8305" t="s">
        <v>26763</v>
      </c>
      <c r="D8305">
        <v>69</v>
      </c>
      <c r="E8305" t="s">
        <v>58</v>
      </c>
      <c r="F8305" t="s">
        <v>431</v>
      </c>
      <c r="G8305" s="1">
        <v>44482</v>
      </c>
      <c r="H8305" t="s">
        <v>21</v>
      </c>
      <c r="I8305" t="s">
        <v>52</v>
      </c>
      <c r="J8305" s="3" t="s">
        <v>26764</v>
      </c>
      <c r="K8305" t="s">
        <v>39</v>
      </c>
      <c r="L8305" t="s">
        <v>26765</v>
      </c>
      <c r="M8305" t="s">
        <v>25</v>
      </c>
      <c r="N8305" t="s">
        <v>26</v>
      </c>
      <c r="O8305" s="2">
        <v>45078.900509259256</v>
      </c>
      <c r="P8305" s="2">
        <v>45078.485231481478</v>
      </c>
      <c r="Q8305">
        <v>3</v>
      </c>
      <c r="R8305" t="str">
        <f t="shared" ca="1" si="129"/>
        <v>Arjun</v>
      </c>
      <c r="S8305" t="str">
        <f>IFERROR(TEXT(DATEVALUE(LEFT(Table1[[#This Row],[Date of Purchase]],10)), "MMMM"), TEXT(Table1[[#This Row],[Date of Purchase]], "MMMM"))</f>
        <v>October</v>
      </c>
      <c r="T8305" t="str">
        <f>IF(OR(
  AND(Table1[[#This Row],[Ticket Priority]]="Critical", Table1[[#This Row],[Ticket Status]]&lt;&gt;"Closed"),
  AND(Table1[[#This Row],[Ticket Priority]]="High", Table1[[#This Row],[Ticket Status]]="Open")
), "Yes", "No")</f>
        <v>No</v>
      </c>
      <c r="U8305" s="4" t="str">
        <f>IF(Table1[[#This Row],[Ticket Status]]="Closed","Yes","No")</f>
        <v>Yes</v>
      </c>
      <c r="V8305" s="4" t="str">
        <f>IF(Table1[[#This Row],[Ticket Status]]="Pending Customer Response","Yes","No")</f>
        <v>No</v>
      </c>
      <c r="W8305" s="5">
        <f ca="1">COUNTIFS(Table1[Agent_name],Table1[[#This Row],[Agent_name]],Table1[Month],Table1[[#This Row],[Month]])/160</f>
        <v>0.23749999999999999</v>
      </c>
    </row>
    <row r="8306" spans="1:23" x14ac:dyDescent="0.25">
      <c r="A8306">
        <v>8305</v>
      </c>
      <c r="B8306" t="s">
        <v>26766</v>
      </c>
      <c r="C8306" t="s">
        <v>26767</v>
      </c>
      <c r="D8306">
        <v>41</v>
      </c>
      <c r="E8306" t="s">
        <v>29</v>
      </c>
      <c r="F8306" t="s">
        <v>86</v>
      </c>
      <c r="G8306" s="1">
        <v>43881</v>
      </c>
      <c r="H8306" t="s">
        <v>67</v>
      </c>
      <c r="I8306" t="s">
        <v>59</v>
      </c>
      <c r="J8306" s="3" t="s">
        <v>26768</v>
      </c>
      <c r="K8306" t="s">
        <v>62</v>
      </c>
      <c r="M8306" t="s">
        <v>89</v>
      </c>
      <c r="N8306" t="s">
        <v>26</v>
      </c>
      <c r="R8306" t="str">
        <f t="shared" ca="1" si="129"/>
        <v>Rahul</v>
      </c>
      <c r="S8306" t="str">
        <f>IFERROR(TEXT(DATEVALUE(LEFT(Table1[[#This Row],[Date of Purchase]],10)), "MMMM"), TEXT(Table1[[#This Row],[Date of Purchase]], "MMMM"))</f>
        <v>February</v>
      </c>
      <c r="T8306" t="str">
        <f>IF(OR(
  AND(Table1[[#This Row],[Ticket Priority]]="Critical", Table1[[#This Row],[Ticket Status]]&lt;&gt;"Closed"),
  AND(Table1[[#This Row],[Ticket Priority]]="High", Table1[[#This Row],[Ticket Status]]="Open")
), "Yes", "No")</f>
        <v>Yes</v>
      </c>
      <c r="U8306" s="4" t="str">
        <f>IF(Table1[[#This Row],[Ticket Status]]="Closed","Yes","No")</f>
        <v>No</v>
      </c>
      <c r="V8306" s="4" t="str">
        <f>IF(Table1[[#This Row],[Ticket Status]]="Pending Customer Response","Yes","No")</f>
        <v>No</v>
      </c>
      <c r="W8306" s="5">
        <f ca="1">COUNTIFS(Table1[Agent_name],Table1[[#This Row],[Agent_name]],Table1[Month],Table1[[#This Row],[Month]])/160</f>
        <v>0.30625000000000002</v>
      </c>
    </row>
    <row r="8307" spans="1:23" x14ac:dyDescent="0.25">
      <c r="A8307">
        <v>8306</v>
      </c>
      <c r="B8307" t="s">
        <v>26769</v>
      </c>
      <c r="C8307" t="s">
        <v>26770</v>
      </c>
      <c r="D8307">
        <v>68</v>
      </c>
      <c r="E8307" t="s">
        <v>29</v>
      </c>
      <c r="F8307" t="s">
        <v>20</v>
      </c>
      <c r="G8307" s="1">
        <v>43996</v>
      </c>
      <c r="H8307" t="s">
        <v>45</v>
      </c>
      <c r="I8307" t="s">
        <v>150</v>
      </c>
      <c r="J8307" s="3" t="s">
        <v>26771</v>
      </c>
      <c r="K8307" t="s">
        <v>62</v>
      </c>
      <c r="M8307" t="s">
        <v>89</v>
      </c>
      <c r="N8307" t="s">
        <v>83</v>
      </c>
      <c r="R8307" t="str">
        <f t="shared" ca="1" si="129"/>
        <v>Rahul</v>
      </c>
      <c r="S8307" t="str">
        <f>IFERROR(TEXT(DATEVALUE(LEFT(Table1[[#This Row],[Date of Purchase]],10)), "MMMM"), TEXT(Table1[[#This Row],[Date of Purchase]], "MMMM"))</f>
        <v>June</v>
      </c>
      <c r="T8307" t="str">
        <f>IF(OR(
  AND(Table1[[#This Row],[Ticket Priority]]="Critical", Table1[[#This Row],[Ticket Status]]&lt;&gt;"Closed"),
  AND(Table1[[#This Row],[Ticket Priority]]="High", Table1[[#This Row],[Ticket Status]]="Open")
), "Yes", "No")</f>
        <v>Yes</v>
      </c>
      <c r="U8307" s="4" t="str">
        <f>IF(Table1[[#This Row],[Ticket Status]]="Closed","Yes","No")</f>
        <v>No</v>
      </c>
      <c r="V8307" s="4" t="str">
        <f>IF(Table1[[#This Row],[Ticket Status]]="Pending Customer Response","Yes","No")</f>
        <v>No</v>
      </c>
      <c r="W8307" s="5">
        <f ca="1">COUNTIFS(Table1[Agent_name],Table1[[#This Row],[Agent_name]],Table1[Month],Table1[[#This Row],[Month]])/160</f>
        <v>0.22500000000000001</v>
      </c>
    </row>
    <row r="8308" spans="1:23" x14ac:dyDescent="0.25">
      <c r="A8308">
        <v>8307</v>
      </c>
      <c r="B8308" t="s">
        <v>26772</v>
      </c>
      <c r="C8308" t="s">
        <v>26773</v>
      </c>
      <c r="D8308">
        <v>43</v>
      </c>
      <c r="E8308" t="s">
        <v>29</v>
      </c>
      <c r="F8308" t="s">
        <v>107</v>
      </c>
      <c r="G8308" s="1">
        <v>43974</v>
      </c>
      <c r="H8308" t="s">
        <v>67</v>
      </c>
      <c r="I8308" t="s">
        <v>77</v>
      </c>
      <c r="J8308" s="3" t="s">
        <v>26774</v>
      </c>
      <c r="K8308" t="s">
        <v>24</v>
      </c>
      <c r="M8308" t="s">
        <v>143</v>
      </c>
      <c r="N8308" t="s">
        <v>26</v>
      </c>
      <c r="O8308" s="2">
        <v>45078.047083333331</v>
      </c>
      <c r="R8308" t="str">
        <f t="shared" ca="1" si="129"/>
        <v>Aisha</v>
      </c>
      <c r="S8308" t="str">
        <f>IFERROR(TEXT(DATEVALUE(LEFT(Table1[[#This Row],[Date of Purchase]],10)), "MMMM"), TEXT(Table1[[#This Row],[Date of Purchase]], "MMMM"))</f>
        <v>May</v>
      </c>
      <c r="T8308" t="str">
        <f>IF(OR(
  AND(Table1[[#This Row],[Ticket Priority]]="Critical", Table1[[#This Row],[Ticket Status]]&lt;&gt;"Closed"),
  AND(Table1[[#This Row],[Ticket Priority]]="High", Table1[[#This Row],[Ticket Status]]="Open")
), "Yes", "No")</f>
        <v>No</v>
      </c>
      <c r="U8308" s="4" t="str">
        <f>IF(Table1[[#This Row],[Ticket Status]]="Closed","Yes","No")</f>
        <v>No</v>
      </c>
      <c r="V8308" s="4" t="str">
        <f>IF(Table1[[#This Row],[Ticket Status]]="Pending Customer Response","Yes","No")</f>
        <v>Yes</v>
      </c>
      <c r="W8308" s="5">
        <f ca="1">COUNTIFS(Table1[Agent_name],Table1[[#This Row],[Agent_name]],Table1[Month],Table1[[#This Row],[Month]])/160</f>
        <v>0.93125000000000002</v>
      </c>
    </row>
    <row r="8309" spans="1:23" x14ac:dyDescent="0.25">
      <c r="A8309">
        <v>8308</v>
      </c>
      <c r="B8309" t="s">
        <v>26775</v>
      </c>
      <c r="C8309" t="s">
        <v>26776</v>
      </c>
      <c r="D8309">
        <v>43</v>
      </c>
      <c r="E8309" t="s">
        <v>58</v>
      </c>
      <c r="F8309" t="s">
        <v>431</v>
      </c>
      <c r="G8309" s="1">
        <v>44258</v>
      </c>
      <c r="H8309" t="s">
        <v>21</v>
      </c>
      <c r="I8309" t="s">
        <v>77</v>
      </c>
      <c r="J8309" s="3" t="s">
        <v>26777</v>
      </c>
      <c r="K8309" t="s">
        <v>62</v>
      </c>
      <c r="M8309" t="s">
        <v>41</v>
      </c>
      <c r="N8309" t="s">
        <v>33</v>
      </c>
      <c r="R8309" t="str">
        <f t="shared" ca="1" si="129"/>
        <v>Aisha</v>
      </c>
      <c r="S8309" t="str">
        <f>IFERROR(TEXT(DATEVALUE(LEFT(Table1[[#This Row],[Date of Purchase]],10)), "MMMM"), TEXT(Table1[[#This Row],[Date of Purchase]], "MMMM"))</f>
        <v>March</v>
      </c>
      <c r="T8309" t="str">
        <f>IF(OR(
  AND(Table1[[#This Row],[Ticket Priority]]="Critical", Table1[[#This Row],[Ticket Status]]&lt;&gt;"Closed"),
  AND(Table1[[#This Row],[Ticket Priority]]="High", Table1[[#This Row],[Ticket Status]]="Open")
), "Yes", "No")</f>
        <v>No</v>
      </c>
      <c r="U8309" s="4" t="str">
        <f>IF(Table1[[#This Row],[Ticket Status]]="Closed","Yes","No")</f>
        <v>No</v>
      </c>
      <c r="V8309" s="4" t="str">
        <f>IF(Table1[[#This Row],[Ticket Status]]="Pending Customer Response","Yes","No")</f>
        <v>No</v>
      </c>
      <c r="W8309" s="5">
        <f ca="1">COUNTIFS(Table1[Agent_name],Table1[[#This Row],[Agent_name]],Table1[Month],Table1[[#This Row],[Month]])/160</f>
        <v>1.0062500000000001</v>
      </c>
    </row>
    <row r="8310" spans="1:23" x14ac:dyDescent="0.25">
      <c r="A8310">
        <v>8309</v>
      </c>
      <c r="B8310" t="s">
        <v>26778</v>
      </c>
      <c r="C8310" t="s">
        <v>26779</v>
      </c>
      <c r="D8310">
        <v>33</v>
      </c>
      <c r="E8310" t="s">
        <v>19</v>
      </c>
      <c r="F8310" t="s">
        <v>44</v>
      </c>
      <c r="G8310" s="1">
        <v>44144</v>
      </c>
      <c r="H8310" t="s">
        <v>66</v>
      </c>
      <c r="I8310" t="s">
        <v>150</v>
      </c>
      <c r="J8310" s="3" t="s">
        <v>26780</v>
      </c>
      <c r="K8310" t="s">
        <v>62</v>
      </c>
      <c r="M8310" t="s">
        <v>25</v>
      </c>
      <c r="N8310" t="s">
        <v>55</v>
      </c>
      <c r="R8310" t="str">
        <f t="shared" ca="1" si="129"/>
        <v>Rahul</v>
      </c>
      <c r="S8310" t="str">
        <f>IFERROR(TEXT(DATEVALUE(LEFT(Table1[[#This Row],[Date of Purchase]],10)), "MMMM"), TEXT(Table1[[#This Row],[Date of Purchase]], "MMMM"))</f>
        <v>November</v>
      </c>
      <c r="T8310" t="str">
        <f>IF(OR(
  AND(Table1[[#This Row],[Ticket Priority]]="Critical", Table1[[#This Row],[Ticket Status]]&lt;&gt;"Closed"),
  AND(Table1[[#This Row],[Ticket Priority]]="High", Table1[[#This Row],[Ticket Status]]="Open")
), "Yes", "No")</f>
        <v>Yes</v>
      </c>
      <c r="U8310" s="4" t="str">
        <f>IF(Table1[[#This Row],[Ticket Status]]="Closed","Yes","No")</f>
        <v>No</v>
      </c>
      <c r="V8310" s="4" t="str">
        <f>IF(Table1[[#This Row],[Ticket Status]]="Pending Customer Response","Yes","No")</f>
        <v>No</v>
      </c>
      <c r="W8310" s="5">
        <f ca="1">COUNTIFS(Table1[Agent_name],Table1[[#This Row],[Agent_name]],Table1[Month],Table1[[#This Row],[Month]])/160</f>
        <v>0.2</v>
      </c>
    </row>
    <row r="8311" spans="1:23" x14ac:dyDescent="0.25">
      <c r="A8311">
        <v>8310</v>
      </c>
      <c r="B8311" t="s">
        <v>26781</v>
      </c>
      <c r="C8311" t="s">
        <v>26782</v>
      </c>
      <c r="D8311">
        <v>59</v>
      </c>
      <c r="E8311" t="s">
        <v>58</v>
      </c>
      <c r="F8311" t="s">
        <v>20</v>
      </c>
      <c r="G8311" s="1">
        <v>44349</v>
      </c>
      <c r="H8311" t="s">
        <v>59</v>
      </c>
      <c r="I8311" t="s">
        <v>177</v>
      </c>
      <c r="J8311" s="3" t="s">
        <v>26783</v>
      </c>
      <c r="K8311" t="s">
        <v>24</v>
      </c>
      <c r="M8311" t="s">
        <v>143</v>
      </c>
      <c r="N8311" t="s">
        <v>83</v>
      </c>
      <c r="O8311" s="2">
        <v>45078.977673611109</v>
      </c>
      <c r="R8311" t="str">
        <f t="shared" ca="1" si="129"/>
        <v>Rahul</v>
      </c>
      <c r="S8311" t="str">
        <f>IFERROR(TEXT(DATEVALUE(LEFT(Table1[[#This Row],[Date of Purchase]],10)), "MMMM"), TEXT(Table1[[#This Row],[Date of Purchase]], "MMMM"))</f>
        <v>June</v>
      </c>
      <c r="T8311" t="str">
        <f>IF(OR(
  AND(Table1[[#This Row],[Ticket Priority]]="Critical", Table1[[#This Row],[Ticket Status]]&lt;&gt;"Closed"),
  AND(Table1[[#This Row],[Ticket Priority]]="High", Table1[[#This Row],[Ticket Status]]="Open")
), "Yes", "No")</f>
        <v>No</v>
      </c>
      <c r="U8311" s="4" t="str">
        <f>IF(Table1[[#This Row],[Ticket Status]]="Closed","Yes","No")</f>
        <v>No</v>
      </c>
      <c r="V8311" s="4" t="str">
        <f>IF(Table1[[#This Row],[Ticket Status]]="Pending Customer Response","Yes","No")</f>
        <v>Yes</v>
      </c>
      <c r="W8311" s="5">
        <f ca="1">COUNTIFS(Table1[Agent_name],Table1[[#This Row],[Agent_name]],Table1[Month],Table1[[#This Row],[Month]])/160</f>
        <v>0.22500000000000001</v>
      </c>
    </row>
    <row r="8312" spans="1:23" x14ac:dyDescent="0.25">
      <c r="A8312">
        <v>8311</v>
      </c>
      <c r="B8312" t="s">
        <v>26784</v>
      </c>
      <c r="C8312" t="s">
        <v>26785</v>
      </c>
      <c r="D8312">
        <v>22</v>
      </c>
      <c r="E8312" t="s">
        <v>19</v>
      </c>
      <c r="F8312" t="s">
        <v>281</v>
      </c>
      <c r="G8312" s="1">
        <v>44204</v>
      </c>
      <c r="H8312" t="s">
        <v>45</v>
      </c>
      <c r="I8312" t="s">
        <v>72</v>
      </c>
      <c r="J8312" s="3" t="s">
        <v>26786</v>
      </c>
      <c r="K8312" t="s">
        <v>62</v>
      </c>
      <c r="M8312" t="s">
        <v>25</v>
      </c>
      <c r="N8312" t="s">
        <v>55</v>
      </c>
      <c r="R8312" t="str">
        <f t="shared" ca="1" si="129"/>
        <v>Meera</v>
      </c>
      <c r="S8312" t="str">
        <f>IFERROR(TEXT(DATEVALUE(LEFT(Table1[[#This Row],[Date of Purchase]],10)), "MMMM"), TEXT(Table1[[#This Row],[Date of Purchase]], "MMMM"))</f>
        <v>January</v>
      </c>
      <c r="T8312" t="str">
        <f>IF(OR(
  AND(Table1[[#This Row],[Ticket Priority]]="Critical", Table1[[#This Row],[Ticket Status]]&lt;&gt;"Closed"),
  AND(Table1[[#This Row],[Ticket Priority]]="High", Table1[[#This Row],[Ticket Status]]="Open")
), "Yes", "No")</f>
        <v>Yes</v>
      </c>
      <c r="U8312" s="4" t="str">
        <f>IF(Table1[[#This Row],[Ticket Status]]="Closed","Yes","No")</f>
        <v>No</v>
      </c>
      <c r="V8312" s="4" t="str">
        <f>IF(Table1[[#This Row],[Ticket Status]]="Pending Customer Response","Yes","No")</f>
        <v>No</v>
      </c>
      <c r="W8312" s="5">
        <f ca="1">COUNTIFS(Table1[Agent_name],Table1[[#This Row],[Agent_name]],Table1[Month],Table1[[#This Row],[Month]])/160</f>
        <v>0.21875</v>
      </c>
    </row>
    <row r="8313" spans="1:23" x14ac:dyDescent="0.25">
      <c r="A8313">
        <v>8312</v>
      </c>
      <c r="B8313" t="s">
        <v>26787</v>
      </c>
      <c r="C8313" t="s">
        <v>26788</v>
      </c>
      <c r="D8313">
        <v>67</v>
      </c>
      <c r="E8313" t="s">
        <v>19</v>
      </c>
      <c r="F8313" t="s">
        <v>281</v>
      </c>
      <c r="G8313" s="1">
        <v>44455</v>
      </c>
      <c r="H8313" t="s">
        <v>66</v>
      </c>
      <c r="I8313" t="s">
        <v>93</v>
      </c>
      <c r="J8313" s="3" t="s">
        <v>26789</v>
      </c>
      <c r="K8313" t="s">
        <v>39</v>
      </c>
      <c r="L8313" t="s">
        <v>26790</v>
      </c>
      <c r="M8313" t="s">
        <v>25</v>
      </c>
      <c r="N8313" t="s">
        <v>33</v>
      </c>
      <c r="O8313" s="2">
        <v>45078.220763888887</v>
      </c>
      <c r="P8313" s="2">
        <v>45078.307569444441</v>
      </c>
      <c r="Q8313">
        <v>1</v>
      </c>
      <c r="R8313" t="str">
        <f t="shared" ca="1" si="129"/>
        <v>Priya</v>
      </c>
      <c r="S8313" t="str">
        <f>IFERROR(TEXT(DATEVALUE(LEFT(Table1[[#This Row],[Date of Purchase]],10)), "MMMM"), TEXT(Table1[[#This Row],[Date of Purchase]], "MMMM"))</f>
        <v>September</v>
      </c>
      <c r="T8313" t="str">
        <f>IF(OR(
  AND(Table1[[#This Row],[Ticket Priority]]="Critical", Table1[[#This Row],[Ticket Status]]&lt;&gt;"Closed"),
  AND(Table1[[#This Row],[Ticket Priority]]="High", Table1[[#This Row],[Ticket Status]]="Open")
), "Yes", "No")</f>
        <v>No</v>
      </c>
      <c r="U8313" s="4" t="str">
        <f>IF(Table1[[#This Row],[Ticket Status]]="Closed","Yes","No")</f>
        <v>Yes</v>
      </c>
      <c r="V8313" s="4" t="str">
        <f>IF(Table1[[#This Row],[Ticket Status]]="Pending Customer Response","Yes","No")</f>
        <v>No</v>
      </c>
      <c r="W8313" s="5">
        <f ca="1">COUNTIFS(Table1[Agent_name],Table1[[#This Row],[Agent_name]],Table1[Month],Table1[[#This Row],[Month]])/160</f>
        <v>0.53125</v>
      </c>
    </row>
    <row r="8314" spans="1:23" x14ac:dyDescent="0.25">
      <c r="A8314">
        <v>8313</v>
      </c>
      <c r="B8314" t="s">
        <v>26791</v>
      </c>
      <c r="C8314" t="s">
        <v>26792</v>
      </c>
      <c r="D8314">
        <v>65</v>
      </c>
      <c r="E8314" t="s">
        <v>29</v>
      </c>
      <c r="F8314" t="s">
        <v>157</v>
      </c>
      <c r="G8314" s="1">
        <v>44136</v>
      </c>
      <c r="H8314" t="s">
        <v>66</v>
      </c>
      <c r="I8314" t="s">
        <v>37</v>
      </c>
      <c r="J8314" s="3" t="s">
        <v>26793</v>
      </c>
      <c r="K8314" t="s">
        <v>39</v>
      </c>
      <c r="L8314" t="s">
        <v>26794</v>
      </c>
      <c r="M8314" t="s">
        <v>41</v>
      </c>
      <c r="N8314" t="s">
        <v>33</v>
      </c>
      <c r="O8314" s="2">
        <v>45078.984652777777</v>
      </c>
      <c r="P8314" s="2">
        <v>45079.005486111113</v>
      </c>
      <c r="Q8314">
        <v>3</v>
      </c>
      <c r="R8314" t="str">
        <f t="shared" ca="1" si="129"/>
        <v>Arjun</v>
      </c>
      <c r="S8314" t="str">
        <f>IFERROR(TEXT(DATEVALUE(LEFT(Table1[[#This Row],[Date of Purchase]],10)), "MMMM"), TEXT(Table1[[#This Row],[Date of Purchase]], "MMMM"))</f>
        <v>November</v>
      </c>
      <c r="T8314" t="str">
        <f>IF(OR(
  AND(Table1[[#This Row],[Ticket Priority]]="Critical", Table1[[#This Row],[Ticket Status]]&lt;&gt;"Closed"),
  AND(Table1[[#This Row],[Ticket Priority]]="High", Table1[[#This Row],[Ticket Status]]="Open")
), "Yes", "No")</f>
        <v>No</v>
      </c>
      <c r="U8314" s="4" t="str">
        <f>IF(Table1[[#This Row],[Ticket Status]]="Closed","Yes","No")</f>
        <v>Yes</v>
      </c>
      <c r="V8314" s="4" t="str">
        <f>IF(Table1[[#This Row],[Ticket Status]]="Pending Customer Response","Yes","No")</f>
        <v>No</v>
      </c>
      <c r="W8314" s="5">
        <f ca="1">COUNTIFS(Table1[Agent_name],Table1[[#This Row],[Agent_name]],Table1[Month],Table1[[#This Row],[Month]])/160</f>
        <v>0.23749999999999999</v>
      </c>
    </row>
    <row r="8315" spans="1:23" x14ac:dyDescent="0.25">
      <c r="A8315">
        <v>8314</v>
      </c>
      <c r="B8315" t="s">
        <v>26795</v>
      </c>
      <c r="C8315" t="s">
        <v>26796</v>
      </c>
      <c r="D8315">
        <v>43</v>
      </c>
      <c r="E8315" t="s">
        <v>29</v>
      </c>
      <c r="F8315" t="s">
        <v>383</v>
      </c>
      <c r="G8315" s="1">
        <v>44286</v>
      </c>
      <c r="H8315" t="s">
        <v>21</v>
      </c>
      <c r="I8315" t="s">
        <v>52</v>
      </c>
      <c r="J8315" s="3" t="s">
        <v>26797</v>
      </c>
      <c r="K8315" t="s">
        <v>24</v>
      </c>
      <c r="M8315" t="s">
        <v>89</v>
      </c>
      <c r="N8315" t="s">
        <v>55</v>
      </c>
      <c r="O8315" s="2">
        <v>45078.203425925924</v>
      </c>
      <c r="R8315" t="str">
        <f t="shared" ca="1" si="129"/>
        <v>Priya</v>
      </c>
      <c r="S8315" t="str">
        <f>IFERROR(TEXT(DATEVALUE(LEFT(Table1[[#This Row],[Date of Purchase]],10)), "MMMM"), TEXT(Table1[[#This Row],[Date of Purchase]], "MMMM"))</f>
        <v>March</v>
      </c>
      <c r="T8315" t="str">
        <f>IF(OR(
  AND(Table1[[#This Row],[Ticket Priority]]="Critical", Table1[[#This Row],[Ticket Status]]&lt;&gt;"Closed"),
  AND(Table1[[#This Row],[Ticket Priority]]="High", Table1[[#This Row],[Ticket Status]]="Open")
), "Yes", "No")</f>
        <v>No</v>
      </c>
      <c r="U8315" s="4" t="str">
        <f>IF(Table1[[#This Row],[Ticket Status]]="Closed","Yes","No")</f>
        <v>No</v>
      </c>
      <c r="V8315" s="4" t="str">
        <f>IF(Table1[[#This Row],[Ticket Status]]="Pending Customer Response","Yes","No")</f>
        <v>Yes</v>
      </c>
      <c r="W8315" s="5">
        <f ca="1">COUNTIFS(Table1[Agent_name],Table1[[#This Row],[Agent_name]],Table1[Month],Table1[[#This Row],[Month]])/160</f>
        <v>0.43125000000000002</v>
      </c>
    </row>
    <row r="8316" spans="1:23" x14ac:dyDescent="0.25">
      <c r="A8316">
        <v>8315</v>
      </c>
      <c r="B8316" t="s">
        <v>26798</v>
      </c>
      <c r="C8316" t="s">
        <v>26799</v>
      </c>
      <c r="D8316">
        <v>39</v>
      </c>
      <c r="E8316" t="s">
        <v>19</v>
      </c>
      <c r="F8316" t="s">
        <v>71</v>
      </c>
      <c r="G8316" s="1">
        <v>44192</v>
      </c>
      <c r="H8316" t="s">
        <v>59</v>
      </c>
      <c r="I8316" t="s">
        <v>113</v>
      </c>
      <c r="J8316" s="3" t="s">
        <v>26800</v>
      </c>
      <c r="K8316" t="s">
        <v>39</v>
      </c>
      <c r="L8316" t="s">
        <v>26801</v>
      </c>
      <c r="M8316" t="s">
        <v>25</v>
      </c>
      <c r="N8316" t="s">
        <v>55</v>
      </c>
      <c r="O8316" s="2">
        <v>45078.422881944447</v>
      </c>
      <c r="P8316" s="2">
        <v>45078.972881944443</v>
      </c>
      <c r="Q8316">
        <v>5</v>
      </c>
      <c r="R8316" t="str">
        <f t="shared" ca="1" si="129"/>
        <v>Aisha</v>
      </c>
      <c r="S8316" t="str">
        <f>IFERROR(TEXT(DATEVALUE(LEFT(Table1[[#This Row],[Date of Purchase]],10)), "MMMM"), TEXT(Table1[[#This Row],[Date of Purchase]], "MMMM"))</f>
        <v>December</v>
      </c>
      <c r="T8316" t="str">
        <f>IF(OR(
  AND(Table1[[#This Row],[Ticket Priority]]="Critical", Table1[[#This Row],[Ticket Status]]&lt;&gt;"Closed"),
  AND(Table1[[#This Row],[Ticket Priority]]="High", Table1[[#This Row],[Ticket Status]]="Open")
), "Yes", "No")</f>
        <v>No</v>
      </c>
      <c r="U8316" s="4" t="str">
        <f>IF(Table1[[#This Row],[Ticket Status]]="Closed","Yes","No")</f>
        <v>Yes</v>
      </c>
      <c r="V8316" s="4" t="str">
        <f>IF(Table1[[#This Row],[Ticket Status]]="Pending Customer Response","Yes","No")</f>
        <v>No</v>
      </c>
      <c r="W8316" s="5">
        <f ca="1">COUNTIFS(Table1[Agent_name],Table1[[#This Row],[Agent_name]],Table1[Month],Table1[[#This Row],[Month]])/160</f>
        <v>0.91249999999999998</v>
      </c>
    </row>
    <row r="8317" spans="1:23" x14ac:dyDescent="0.25">
      <c r="A8317">
        <v>8316</v>
      </c>
      <c r="B8317" t="s">
        <v>26802</v>
      </c>
      <c r="C8317" t="s">
        <v>26803</v>
      </c>
      <c r="D8317">
        <v>40</v>
      </c>
      <c r="E8317" t="s">
        <v>19</v>
      </c>
      <c r="F8317" t="s">
        <v>30</v>
      </c>
      <c r="G8317" s="1">
        <v>44151</v>
      </c>
      <c r="H8317" t="s">
        <v>67</v>
      </c>
      <c r="I8317" t="s">
        <v>72</v>
      </c>
      <c r="J8317" s="3" t="s">
        <v>26804</v>
      </c>
      <c r="K8317" t="s">
        <v>62</v>
      </c>
      <c r="M8317" t="s">
        <v>89</v>
      </c>
      <c r="N8317" t="s">
        <v>55</v>
      </c>
      <c r="R8317" t="str">
        <f t="shared" ca="1" si="129"/>
        <v>Karan</v>
      </c>
      <c r="S8317" t="str">
        <f>IFERROR(TEXT(DATEVALUE(LEFT(Table1[[#This Row],[Date of Purchase]],10)), "MMMM"), TEXT(Table1[[#This Row],[Date of Purchase]], "MMMM"))</f>
        <v>November</v>
      </c>
      <c r="T8317" t="str">
        <f>IF(OR(
  AND(Table1[[#This Row],[Ticket Priority]]="Critical", Table1[[#This Row],[Ticket Status]]&lt;&gt;"Closed"),
  AND(Table1[[#This Row],[Ticket Priority]]="High", Table1[[#This Row],[Ticket Status]]="Open")
), "Yes", "No")</f>
        <v>Yes</v>
      </c>
      <c r="U8317" s="4" t="str">
        <f>IF(Table1[[#This Row],[Ticket Status]]="Closed","Yes","No")</f>
        <v>No</v>
      </c>
      <c r="V8317" s="4" t="str">
        <f>IF(Table1[[#This Row],[Ticket Status]]="Pending Customer Response","Yes","No")</f>
        <v>No</v>
      </c>
      <c r="W8317" s="5">
        <f ca="1">COUNTIFS(Table1[Agent_name],Table1[[#This Row],[Agent_name]],Table1[Month],Table1[[#This Row],[Month]])/160</f>
        <v>0.1875</v>
      </c>
    </row>
    <row r="8318" spans="1:23" x14ac:dyDescent="0.25">
      <c r="A8318">
        <v>8317</v>
      </c>
      <c r="B8318" t="s">
        <v>26805</v>
      </c>
      <c r="C8318" t="s">
        <v>26806</v>
      </c>
      <c r="D8318">
        <v>20</v>
      </c>
      <c r="E8318" t="s">
        <v>29</v>
      </c>
      <c r="F8318" t="s">
        <v>281</v>
      </c>
      <c r="G8318" s="1">
        <v>44439</v>
      </c>
      <c r="H8318" t="s">
        <v>21</v>
      </c>
      <c r="I8318" t="s">
        <v>93</v>
      </c>
      <c r="J8318" s="3" t="s">
        <v>26807</v>
      </c>
      <c r="K8318" t="s">
        <v>62</v>
      </c>
      <c r="M8318" t="s">
        <v>89</v>
      </c>
      <c r="N8318" t="s">
        <v>55</v>
      </c>
      <c r="R8318" t="str">
        <f t="shared" ca="1" si="129"/>
        <v>Aisha</v>
      </c>
      <c r="S8318" t="str">
        <f>IFERROR(TEXT(DATEVALUE(LEFT(Table1[[#This Row],[Date of Purchase]],10)), "MMMM"), TEXT(Table1[[#This Row],[Date of Purchase]], "MMMM"))</f>
        <v>August</v>
      </c>
      <c r="T8318" t="str">
        <f>IF(OR(
  AND(Table1[[#This Row],[Ticket Priority]]="Critical", Table1[[#This Row],[Ticket Status]]&lt;&gt;"Closed"),
  AND(Table1[[#This Row],[Ticket Priority]]="High", Table1[[#This Row],[Ticket Status]]="Open")
), "Yes", "No")</f>
        <v>Yes</v>
      </c>
      <c r="U8318" s="4" t="str">
        <f>IF(Table1[[#This Row],[Ticket Status]]="Closed","Yes","No")</f>
        <v>No</v>
      </c>
      <c r="V8318" s="4" t="str">
        <f>IF(Table1[[#This Row],[Ticket Status]]="Pending Customer Response","Yes","No")</f>
        <v>No</v>
      </c>
      <c r="W8318" s="5">
        <f ca="1">COUNTIFS(Table1[Agent_name],Table1[[#This Row],[Agent_name]],Table1[Month],Table1[[#This Row],[Month]])/160</f>
        <v>0.86250000000000004</v>
      </c>
    </row>
    <row r="8319" spans="1:23" x14ac:dyDescent="0.25">
      <c r="A8319">
        <v>8318</v>
      </c>
      <c r="B8319" t="s">
        <v>26808</v>
      </c>
      <c r="C8319" t="s">
        <v>26809</v>
      </c>
      <c r="D8319">
        <v>52</v>
      </c>
      <c r="E8319" t="s">
        <v>19</v>
      </c>
      <c r="F8319" t="s">
        <v>125</v>
      </c>
      <c r="G8319" s="1">
        <v>44147</v>
      </c>
      <c r="H8319" t="s">
        <v>59</v>
      </c>
      <c r="I8319" t="s">
        <v>59</v>
      </c>
      <c r="J8319" s="3" t="s">
        <v>26810</v>
      </c>
      <c r="K8319" t="s">
        <v>39</v>
      </c>
      <c r="L8319" t="s">
        <v>26811</v>
      </c>
      <c r="M8319" t="s">
        <v>41</v>
      </c>
      <c r="N8319" t="s">
        <v>55</v>
      </c>
      <c r="O8319" s="2">
        <v>45078.173634259256</v>
      </c>
      <c r="P8319" s="2">
        <v>45078.905578703707</v>
      </c>
      <c r="Q8319">
        <v>3</v>
      </c>
      <c r="R8319" t="str">
        <f t="shared" ca="1" si="129"/>
        <v>Arjun</v>
      </c>
      <c r="S8319" t="str">
        <f>IFERROR(TEXT(DATEVALUE(LEFT(Table1[[#This Row],[Date of Purchase]],10)), "MMMM"), TEXT(Table1[[#This Row],[Date of Purchase]], "MMMM"))</f>
        <v>November</v>
      </c>
      <c r="T8319" t="str">
        <f>IF(OR(
  AND(Table1[[#This Row],[Ticket Priority]]="Critical", Table1[[#This Row],[Ticket Status]]&lt;&gt;"Closed"),
  AND(Table1[[#This Row],[Ticket Priority]]="High", Table1[[#This Row],[Ticket Status]]="Open")
), "Yes", "No")</f>
        <v>No</v>
      </c>
      <c r="U8319" s="4" t="str">
        <f>IF(Table1[[#This Row],[Ticket Status]]="Closed","Yes","No")</f>
        <v>Yes</v>
      </c>
      <c r="V8319" s="4" t="str">
        <f>IF(Table1[[#This Row],[Ticket Status]]="Pending Customer Response","Yes","No")</f>
        <v>No</v>
      </c>
      <c r="W8319" s="5">
        <f ca="1">COUNTIFS(Table1[Agent_name],Table1[[#This Row],[Agent_name]],Table1[Month],Table1[[#This Row],[Month]])/160</f>
        <v>0.23749999999999999</v>
      </c>
    </row>
    <row r="8320" spans="1:23" x14ac:dyDescent="0.25">
      <c r="A8320">
        <v>8319</v>
      </c>
      <c r="B8320" t="s">
        <v>26812</v>
      </c>
      <c r="C8320" t="s">
        <v>26813</v>
      </c>
      <c r="D8320">
        <v>25</v>
      </c>
      <c r="E8320" t="s">
        <v>29</v>
      </c>
      <c r="F8320" t="s">
        <v>281</v>
      </c>
      <c r="G8320" s="1">
        <v>44514</v>
      </c>
      <c r="H8320" t="s">
        <v>45</v>
      </c>
      <c r="I8320" t="s">
        <v>59</v>
      </c>
      <c r="J8320" s="3" t="s">
        <v>26814</v>
      </c>
      <c r="K8320" t="s">
        <v>62</v>
      </c>
      <c r="M8320" t="s">
        <v>143</v>
      </c>
      <c r="N8320" t="s">
        <v>26</v>
      </c>
      <c r="R8320" t="str">
        <f t="shared" ca="1" si="129"/>
        <v>Mohit</v>
      </c>
      <c r="S8320" t="str">
        <f>IFERROR(TEXT(DATEVALUE(LEFT(Table1[[#This Row],[Date of Purchase]],10)), "MMMM"), TEXT(Table1[[#This Row],[Date of Purchase]], "MMMM"))</f>
        <v>November</v>
      </c>
      <c r="T8320" t="str">
        <f>IF(OR(
  AND(Table1[[#This Row],[Ticket Priority]]="Critical", Table1[[#This Row],[Ticket Status]]&lt;&gt;"Closed"),
  AND(Table1[[#This Row],[Ticket Priority]]="High", Table1[[#This Row],[Ticket Status]]="Open")
), "Yes", "No")</f>
        <v>No</v>
      </c>
      <c r="U8320" s="4" t="str">
        <f>IF(Table1[[#This Row],[Ticket Status]]="Closed","Yes","No")</f>
        <v>No</v>
      </c>
      <c r="V8320" s="4" t="str">
        <f>IF(Table1[[#This Row],[Ticket Status]]="Pending Customer Response","Yes","No")</f>
        <v>No</v>
      </c>
      <c r="W8320" s="5">
        <f ca="1">COUNTIFS(Table1[Agent_name],Table1[[#This Row],[Agent_name]],Table1[Month],Table1[[#This Row],[Month]])/160</f>
        <v>0.4375</v>
      </c>
    </row>
    <row r="8321" spans="1:23" x14ac:dyDescent="0.25">
      <c r="A8321">
        <v>8320</v>
      </c>
      <c r="B8321" t="s">
        <v>26815</v>
      </c>
      <c r="C8321" t="s">
        <v>26816</v>
      </c>
      <c r="D8321">
        <v>44</v>
      </c>
      <c r="E8321" t="s">
        <v>19</v>
      </c>
      <c r="F8321" t="s">
        <v>112</v>
      </c>
      <c r="G8321" s="1">
        <v>44137</v>
      </c>
      <c r="H8321" t="s">
        <v>66</v>
      </c>
      <c r="I8321" t="s">
        <v>67</v>
      </c>
      <c r="J8321" s="3" t="s">
        <v>26817</v>
      </c>
      <c r="K8321" t="s">
        <v>39</v>
      </c>
      <c r="L8321" t="s">
        <v>26818</v>
      </c>
      <c r="M8321" t="s">
        <v>41</v>
      </c>
      <c r="N8321" t="s">
        <v>55</v>
      </c>
      <c r="O8321" s="2">
        <v>45078.909780092596</v>
      </c>
      <c r="P8321" s="2">
        <v>45078.641030092593</v>
      </c>
      <c r="Q8321">
        <v>1</v>
      </c>
      <c r="R8321" t="str">
        <f t="shared" ca="1" si="129"/>
        <v>Meera</v>
      </c>
      <c r="S8321" t="str">
        <f>IFERROR(TEXT(DATEVALUE(LEFT(Table1[[#This Row],[Date of Purchase]],10)), "MMMM"), TEXT(Table1[[#This Row],[Date of Purchase]], "MMMM"))</f>
        <v>November</v>
      </c>
      <c r="T8321" t="str">
        <f>IF(OR(
  AND(Table1[[#This Row],[Ticket Priority]]="Critical", Table1[[#This Row],[Ticket Status]]&lt;&gt;"Closed"),
  AND(Table1[[#This Row],[Ticket Priority]]="High", Table1[[#This Row],[Ticket Status]]="Open")
), "Yes", "No")</f>
        <v>No</v>
      </c>
      <c r="U8321" s="4" t="str">
        <f>IF(Table1[[#This Row],[Ticket Status]]="Closed","Yes","No")</f>
        <v>Yes</v>
      </c>
      <c r="V8321" s="4" t="str">
        <f>IF(Table1[[#This Row],[Ticket Status]]="Pending Customer Response","Yes","No")</f>
        <v>No</v>
      </c>
      <c r="W8321" s="5">
        <f ca="1">COUNTIFS(Table1[Agent_name],Table1[[#This Row],[Agent_name]],Table1[Month],Table1[[#This Row],[Month]])/160</f>
        <v>0.23749999999999999</v>
      </c>
    </row>
    <row r="8322" spans="1:23" x14ac:dyDescent="0.25">
      <c r="A8322">
        <v>8321</v>
      </c>
      <c r="B8322" t="s">
        <v>26819</v>
      </c>
      <c r="C8322" t="s">
        <v>26820</v>
      </c>
      <c r="D8322">
        <v>51</v>
      </c>
      <c r="E8322" t="s">
        <v>19</v>
      </c>
      <c r="F8322" t="s">
        <v>71</v>
      </c>
      <c r="G8322" s="1">
        <v>43936</v>
      </c>
      <c r="H8322" t="s">
        <v>66</v>
      </c>
      <c r="I8322" t="s">
        <v>113</v>
      </c>
      <c r="J8322" s="3" t="s">
        <v>26821</v>
      </c>
      <c r="K8322" t="s">
        <v>39</v>
      </c>
      <c r="L8322" t="s">
        <v>26822</v>
      </c>
      <c r="M8322" t="s">
        <v>41</v>
      </c>
      <c r="N8322" t="s">
        <v>33</v>
      </c>
      <c r="O8322" s="2">
        <v>45078.904247685183</v>
      </c>
      <c r="P8322" s="2">
        <v>45078.87091435185</v>
      </c>
      <c r="Q8322">
        <v>1</v>
      </c>
      <c r="R8322" t="str">
        <f t="shared" ref="R8322:R8385" ca="1" si="130">CHOOSE(
RANDBETWEEN(1,20),
"Aisha","Aisha","Aisha","Aisha",
"Ravi","Ravi","Ravi",
"Sara","Sara","Sara",
"Mohit","Mohit",
"Priya","Priya",
"Arjun",
"Neha","Rahul","Divya","Karan","Meera","Sanjay"
)</f>
        <v>Aisha</v>
      </c>
      <c r="S8322" t="str">
        <f>IFERROR(TEXT(DATEVALUE(LEFT(Table1[[#This Row],[Date of Purchase]],10)), "MMMM"), TEXT(Table1[[#This Row],[Date of Purchase]], "MMMM"))</f>
        <v>April</v>
      </c>
      <c r="T8322" t="str">
        <f>IF(OR(
  AND(Table1[[#This Row],[Ticket Priority]]="Critical", Table1[[#This Row],[Ticket Status]]&lt;&gt;"Closed"),
  AND(Table1[[#This Row],[Ticket Priority]]="High", Table1[[#This Row],[Ticket Status]]="Open")
), "Yes", "No")</f>
        <v>No</v>
      </c>
      <c r="U8322" s="4" t="str">
        <f>IF(Table1[[#This Row],[Ticket Status]]="Closed","Yes","No")</f>
        <v>Yes</v>
      </c>
      <c r="V8322" s="4" t="str">
        <f>IF(Table1[[#This Row],[Ticket Status]]="Pending Customer Response","Yes","No")</f>
        <v>No</v>
      </c>
      <c r="W8322" s="5">
        <f ca="1">COUNTIFS(Table1[Agent_name],Table1[[#This Row],[Agent_name]],Table1[Month],Table1[[#This Row],[Month]])/160</f>
        <v>0.81874999999999998</v>
      </c>
    </row>
    <row r="8323" spans="1:23" x14ac:dyDescent="0.25">
      <c r="A8323">
        <v>8322</v>
      </c>
      <c r="B8323" t="s">
        <v>26823</v>
      </c>
      <c r="C8323" t="s">
        <v>26824</v>
      </c>
      <c r="D8323">
        <v>23</v>
      </c>
      <c r="E8323" t="s">
        <v>29</v>
      </c>
      <c r="F8323" t="s">
        <v>117</v>
      </c>
      <c r="G8323" s="1">
        <v>43944</v>
      </c>
      <c r="H8323" t="s">
        <v>59</v>
      </c>
      <c r="I8323" t="s">
        <v>72</v>
      </c>
      <c r="J8323" s="3" t="s">
        <v>26825</v>
      </c>
      <c r="K8323" t="s">
        <v>24</v>
      </c>
      <c r="M8323" t="s">
        <v>89</v>
      </c>
      <c r="N8323" t="s">
        <v>55</v>
      </c>
      <c r="O8323" s="2">
        <v>45078.420231481483</v>
      </c>
      <c r="R8323" t="str">
        <f t="shared" ca="1" si="130"/>
        <v>Sara</v>
      </c>
      <c r="S8323" t="str">
        <f>IFERROR(TEXT(DATEVALUE(LEFT(Table1[[#This Row],[Date of Purchase]],10)), "MMMM"), TEXT(Table1[[#This Row],[Date of Purchase]], "MMMM"))</f>
        <v>April</v>
      </c>
      <c r="T8323" t="str">
        <f>IF(OR(
  AND(Table1[[#This Row],[Ticket Priority]]="Critical", Table1[[#This Row],[Ticket Status]]&lt;&gt;"Closed"),
  AND(Table1[[#This Row],[Ticket Priority]]="High", Table1[[#This Row],[Ticket Status]]="Open")
), "Yes", "No")</f>
        <v>No</v>
      </c>
      <c r="U8323" s="4" t="str">
        <f>IF(Table1[[#This Row],[Ticket Status]]="Closed","Yes","No")</f>
        <v>No</v>
      </c>
      <c r="V8323" s="4" t="str">
        <f>IF(Table1[[#This Row],[Ticket Status]]="Pending Customer Response","Yes","No")</f>
        <v>Yes</v>
      </c>
      <c r="W8323" s="5">
        <f ca="1">COUNTIFS(Table1[Agent_name],Table1[[#This Row],[Agent_name]],Table1[Month],Table1[[#This Row],[Month]])/160</f>
        <v>0.75624999999999998</v>
      </c>
    </row>
    <row r="8324" spans="1:23" x14ac:dyDescent="0.25">
      <c r="A8324">
        <v>8323</v>
      </c>
      <c r="B8324" t="s">
        <v>26826</v>
      </c>
      <c r="C8324" t="s">
        <v>26827</v>
      </c>
      <c r="D8324">
        <v>30</v>
      </c>
      <c r="E8324" t="s">
        <v>58</v>
      </c>
      <c r="F8324" t="s">
        <v>81</v>
      </c>
      <c r="G8324" s="1">
        <v>44366</v>
      </c>
      <c r="H8324" t="s">
        <v>66</v>
      </c>
      <c r="I8324" t="s">
        <v>46</v>
      </c>
      <c r="J8324" s="3" t="s">
        <v>26828</v>
      </c>
      <c r="K8324" t="s">
        <v>39</v>
      </c>
      <c r="L8324" t="s">
        <v>26829</v>
      </c>
      <c r="M8324" t="s">
        <v>41</v>
      </c>
      <c r="N8324" t="s">
        <v>26</v>
      </c>
      <c r="O8324" s="2">
        <v>45078.154282407406</v>
      </c>
      <c r="P8324" s="2">
        <v>45078.331365740742</v>
      </c>
      <c r="Q8324">
        <v>5</v>
      </c>
      <c r="R8324" t="str">
        <f t="shared" ca="1" si="130"/>
        <v>Rahul</v>
      </c>
      <c r="S8324" t="str">
        <f>IFERROR(TEXT(DATEVALUE(LEFT(Table1[[#This Row],[Date of Purchase]],10)), "MMMM"), TEXT(Table1[[#This Row],[Date of Purchase]], "MMMM"))</f>
        <v>June</v>
      </c>
      <c r="T8324" t="str">
        <f>IF(OR(
  AND(Table1[[#This Row],[Ticket Priority]]="Critical", Table1[[#This Row],[Ticket Status]]&lt;&gt;"Closed"),
  AND(Table1[[#This Row],[Ticket Priority]]="High", Table1[[#This Row],[Ticket Status]]="Open")
), "Yes", "No")</f>
        <v>No</v>
      </c>
      <c r="U8324" s="4" t="str">
        <f>IF(Table1[[#This Row],[Ticket Status]]="Closed","Yes","No")</f>
        <v>Yes</v>
      </c>
      <c r="V8324" s="4" t="str">
        <f>IF(Table1[[#This Row],[Ticket Status]]="Pending Customer Response","Yes","No")</f>
        <v>No</v>
      </c>
      <c r="W8324" s="5">
        <f ca="1">COUNTIFS(Table1[Agent_name],Table1[[#This Row],[Agent_name]],Table1[Month],Table1[[#This Row],[Month]])/160</f>
        <v>0.22500000000000001</v>
      </c>
    </row>
    <row r="8325" spans="1:23" x14ac:dyDescent="0.25">
      <c r="A8325">
        <v>8324</v>
      </c>
      <c r="B8325" t="s">
        <v>26830</v>
      </c>
      <c r="C8325" t="s">
        <v>26831</v>
      </c>
      <c r="D8325">
        <v>24</v>
      </c>
      <c r="E8325" t="s">
        <v>19</v>
      </c>
      <c r="F8325" t="s">
        <v>36</v>
      </c>
      <c r="G8325" s="1">
        <v>44049</v>
      </c>
      <c r="H8325" t="s">
        <v>21</v>
      </c>
      <c r="I8325" t="s">
        <v>177</v>
      </c>
      <c r="J8325" s="3" t="s">
        <v>26832</v>
      </c>
      <c r="K8325" t="s">
        <v>39</v>
      </c>
      <c r="L8325" t="s">
        <v>26833</v>
      </c>
      <c r="M8325" t="s">
        <v>41</v>
      </c>
      <c r="N8325" t="s">
        <v>55</v>
      </c>
      <c r="O8325" s="2">
        <v>45078.782754629632</v>
      </c>
      <c r="P8325" s="2">
        <v>45079.006365740737</v>
      </c>
      <c r="Q8325">
        <v>3</v>
      </c>
      <c r="R8325" t="str">
        <f t="shared" ca="1" si="130"/>
        <v>Sara</v>
      </c>
      <c r="S8325" t="str">
        <f>IFERROR(TEXT(DATEVALUE(LEFT(Table1[[#This Row],[Date of Purchase]],10)), "MMMM"), TEXT(Table1[[#This Row],[Date of Purchase]], "MMMM"))</f>
        <v>August</v>
      </c>
      <c r="T8325" t="str">
        <f>IF(OR(
  AND(Table1[[#This Row],[Ticket Priority]]="Critical", Table1[[#This Row],[Ticket Status]]&lt;&gt;"Closed"),
  AND(Table1[[#This Row],[Ticket Priority]]="High", Table1[[#This Row],[Ticket Status]]="Open")
), "Yes", "No")</f>
        <v>No</v>
      </c>
      <c r="U8325" s="4" t="str">
        <f>IF(Table1[[#This Row],[Ticket Status]]="Closed","Yes","No")</f>
        <v>Yes</v>
      </c>
      <c r="V8325" s="4" t="str">
        <f>IF(Table1[[#This Row],[Ticket Status]]="Pending Customer Response","Yes","No")</f>
        <v>No</v>
      </c>
      <c r="W8325" s="5">
        <f ca="1">COUNTIFS(Table1[Agent_name],Table1[[#This Row],[Agent_name]],Table1[Month],Table1[[#This Row],[Month]])/160</f>
        <v>0.8</v>
      </c>
    </row>
    <row r="8326" spans="1:23" x14ac:dyDescent="0.25">
      <c r="A8326">
        <v>8325</v>
      </c>
      <c r="B8326" t="s">
        <v>11605</v>
      </c>
      <c r="C8326" t="s">
        <v>26834</v>
      </c>
      <c r="D8326">
        <v>24</v>
      </c>
      <c r="E8326" t="s">
        <v>19</v>
      </c>
      <c r="F8326" t="s">
        <v>129</v>
      </c>
      <c r="G8326" s="1">
        <v>44526</v>
      </c>
      <c r="H8326" t="s">
        <v>67</v>
      </c>
      <c r="I8326" t="s">
        <v>177</v>
      </c>
      <c r="J8326" s="3" t="s">
        <v>26835</v>
      </c>
      <c r="K8326" t="s">
        <v>62</v>
      </c>
      <c r="M8326" t="s">
        <v>25</v>
      </c>
      <c r="N8326" t="s">
        <v>83</v>
      </c>
      <c r="R8326" t="str">
        <f t="shared" ca="1" si="130"/>
        <v>Meera</v>
      </c>
      <c r="S8326" t="str">
        <f>IFERROR(TEXT(DATEVALUE(LEFT(Table1[[#This Row],[Date of Purchase]],10)), "MMMM"), TEXT(Table1[[#This Row],[Date of Purchase]], "MMMM"))</f>
        <v>November</v>
      </c>
      <c r="T8326" t="str">
        <f>IF(OR(
  AND(Table1[[#This Row],[Ticket Priority]]="Critical", Table1[[#This Row],[Ticket Status]]&lt;&gt;"Closed"),
  AND(Table1[[#This Row],[Ticket Priority]]="High", Table1[[#This Row],[Ticket Status]]="Open")
), "Yes", "No")</f>
        <v>Yes</v>
      </c>
      <c r="U8326" s="4" t="str">
        <f>IF(Table1[[#This Row],[Ticket Status]]="Closed","Yes","No")</f>
        <v>No</v>
      </c>
      <c r="V8326" s="4" t="str">
        <f>IF(Table1[[#This Row],[Ticket Status]]="Pending Customer Response","Yes","No")</f>
        <v>No</v>
      </c>
      <c r="W8326" s="5">
        <f ca="1">COUNTIFS(Table1[Agent_name],Table1[[#This Row],[Agent_name]],Table1[Month],Table1[[#This Row],[Month]])/160</f>
        <v>0.23749999999999999</v>
      </c>
    </row>
    <row r="8327" spans="1:23" x14ac:dyDescent="0.25">
      <c r="A8327">
        <v>8326</v>
      </c>
      <c r="B8327" t="s">
        <v>299</v>
      </c>
      <c r="C8327" t="s">
        <v>3810</v>
      </c>
      <c r="D8327">
        <v>70</v>
      </c>
      <c r="E8327" t="s">
        <v>19</v>
      </c>
      <c r="F8327" t="s">
        <v>98</v>
      </c>
      <c r="G8327" s="1">
        <v>44399</v>
      </c>
      <c r="H8327" t="s">
        <v>45</v>
      </c>
      <c r="I8327" t="s">
        <v>77</v>
      </c>
      <c r="J8327" s="3" t="s">
        <v>26836</v>
      </c>
      <c r="K8327" t="s">
        <v>24</v>
      </c>
      <c r="M8327" t="s">
        <v>89</v>
      </c>
      <c r="N8327" t="s">
        <v>55</v>
      </c>
      <c r="O8327" s="2">
        <v>45078.787662037037</v>
      </c>
      <c r="R8327" t="str">
        <f t="shared" ca="1" si="130"/>
        <v>Divya</v>
      </c>
      <c r="S8327" t="str">
        <f>IFERROR(TEXT(DATEVALUE(LEFT(Table1[[#This Row],[Date of Purchase]],10)), "MMMM"), TEXT(Table1[[#This Row],[Date of Purchase]], "MMMM"))</f>
        <v>July</v>
      </c>
      <c r="T8327" t="str">
        <f>IF(OR(
  AND(Table1[[#This Row],[Ticket Priority]]="Critical", Table1[[#This Row],[Ticket Status]]&lt;&gt;"Closed"),
  AND(Table1[[#This Row],[Ticket Priority]]="High", Table1[[#This Row],[Ticket Status]]="Open")
), "Yes", "No")</f>
        <v>No</v>
      </c>
      <c r="U8327" s="4" t="str">
        <f>IF(Table1[[#This Row],[Ticket Status]]="Closed","Yes","No")</f>
        <v>No</v>
      </c>
      <c r="V8327" s="4" t="str">
        <f>IF(Table1[[#This Row],[Ticket Status]]="Pending Customer Response","Yes","No")</f>
        <v>Yes</v>
      </c>
      <c r="W8327" s="5">
        <f ca="1">COUNTIFS(Table1[Agent_name],Table1[[#This Row],[Agent_name]],Table1[Month],Table1[[#This Row],[Month]])/160</f>
        <v>0.25</v>
      </c>
    </row>
    <row r="8328" spans="1:23" x14ac:dyDescent="0.25">
      <c r="A8328">
        <v>8327</v>
      </c>
      <c r="B8328" t="s">
        <v>26837</v>
      </c>
      <c r="C8328" t="s">
        <v>26838</v>
      </c>
      <c r="D8328">
        <v>39</v>
      </c>
      <c r="E8328" t="s">
        <v>29</v>
      </c>
      <c r="F8328" t="s">
        <v>30</v>
      </c>
      <c r="G8328" s="1">
        <v>44089</v>
      </c>
      <c r="H8328" t="s">
        <v>21</v>
      </c>
      <c r="I8328" t="s">
        <v>177</v>
      </c>
      <c r="J8328" s="3" t="s">
        <v>442</v>
      </c>
      <c r="K8328" t="s">
        <v>24</v>
      </c>
      <c r="M8328" t="s">
        <v>143</v>
      </c>
      <c r="N8328" t="s">
        <v>26</v>
      </c>
      <c r="O8328" s="2">
        <v>45078.351550925923</v>
      </c>
      <c r="R8328" t="str">
        <f t="shared" ca="1" si="130"/>
        <v>Arjun</v>
      </c>
      <c r="S8328" t="str">
        <f>IFERROR(TEXT(DATEVALUE(LEFT(Table1[[#This Row],[Date of Purchase]],10)), "MMMM"), TEXT(Table1[[#This Row],[Date of Purchase]], "MMMM"))</f>
        <v>September</v>
      </c>
      <c r="T8328" t="str">
        <f>IF(OR(
  AND(Table1[[#This Row],[Ticket Priority]]="Critical", Table1[[#This Row],[Ticket Status]]&lt;&gt;"Closed"),
  AND(Table1[[#This Row],[Ticket Priority]]="High", Table1[[#This Row],[Ticket Status]]="Open")
), "Yes", "No")</f>
        <v>No</v>
      </c>
      <c r="U8328" s="4" t="str">
        <f>IF(Table1[[#This Row],[Ticket Status]]="Closed","Yes","No")</f>
        <v>No</v>
      </c>
      <c r="V8328" s="4" t="str">
        <f>IF(Table1[[#This Row],[Ticket Status]]="Pending Customer Response","Yes","No")</f>
        <v>Yes</v>
      </c>
      <c r="W8328" s="5">
        <f ca="1">COUNTIFS(Table1[Agent_name],Table1[[#This Row],[Agent_name]],Table1[Month],Table1[[#This Row],[Month]])/160</f>
        <v>0.1875</v>
      </c>
    </row>
    <row r="8329" spans="1:23" x14ac:dyDescent="0.25">
      <c r="A8329">
        <v>8328</v>
      </c>
      <c r="B8329" t="s">
        <v>26839</v>
      </c>
      <c r="C8329" t="s">
        <v>26840</v>
      </c>
      <c r="D8329">
        <v>24</v>
      </c>
      <c r="E8329" t="s">
        <v>29</v>
      </c>
      <c r="F8329" t="s">
        <v>112</v>
      </c>
      <c r="G8329" s="1">
        <v>44323</v>
      </c>
      <c r="H8329" t="s">
        <v>21</v>
      </c>
      <c r="I8329" t="s">
        <v>77</v>
      </c>
      <c r="J8329" s="3" t="s">
        <v>26841</v>
      </c>
      <c r="K8329" t="s">
        <v>62</v>
      </c>
      <c r="M8329" t="s">
        <v>41</v>
      </c>
      <c r="N8329" t="s">
        <v>33</v>
      </c>
      <c r="R8329" t="str">
        <f t="shared" ca="1" si="130"/>
        <v>Sara</v>
      </c>
      <c r="S8329" t="str">
        <f>IFERROR(TEXT(DATEVALUE(LEFT(Table1[[#This Row],[Date of Purchase]],10)), "MMMM"), TEXT(Table1[[#This Row],[Date of Purchase]], "MMMM"))</f>
        <v>May</v>
      </c>
      <c r="T8329" t="str">
        <f>IF(OR(
  AND(Table1[[#This Row],[Ticket Priority]]="Critical", Table1[[#This Row],[Ticket Status]]&lt;&gt;"Closed"),
  AND(Table1[[#This Row],[Ticket Priority]]="High", Table1[[#This Row],[Ticket Status]]="Open")
), "Yes", "No")</f>
        <v>No</v>
      </c>
      <c r="U8329" s="4" t="str">
        <f>IF(Table1[[#This Row],[Ticket Status]]="Closed","Yes","No")</f>
        <v>No</v>
      </c>
      <c r="V8329" s="4" t="str">
        <f>IF(Table1[[#This Row],[Ticket Status]]="Pending Customer Response","Yes","No")</f>
        <v>No</v>
      </c>
      <c r="W8329" s="5">
        <f ca="1">COUNTIFS(Table1[Agent_name],Table1[[#This Row],[Agent_name]],Table1[Month],Table1[[#This Row],[Month]])/160</f>
        <v>0.64375000000000004</v>
      </c>
    </row>
    <row r="8330" spans="1:23" x14ac:dyDescent="0.25">
      <c r="A8330">
        <v>8329</v>
      </c>
      <c r="B8330" t="s">
        <v>26842</v>
      </c>
      <c r="C8330" t="s">
        <v>26843</v>
      </c>
      <c r="D8330">
        <v>39</v>
      </c>
      <c r="E8330" t="s">
        <v>29</v>
      </c>
      <c r="F8330" t="s">
        <v>161</v>
      </c>
      <c r="G8330" s="1">
        <v>44158</v>
      </c>
      <c r="H8330" t="s">
        <v>21</v>
      </c>
      <c r="I8330" t="s">
        <v>31</v>
      </c>
      <c r="J8330" s="3" t="s">
        <v>26844</v>
      </c>
      <c r="K8330" t="s">
        <v>62</v>
      </c>
      <c r="M8330" t="s">
        <v>41</v>
      </c>
      <c r="N8330" t="s">
        <v>33</v>
      </c>
      <c r="R8330" t="str">
        <f t="shared" ca="1" si="130"/>
        <v>Ravi</v>
      </c>
      <c r="S8330" t="str">
        <f>IFERROR(TEXT(DATEVALUE(LEFT(Table1[[#This Row],[Date of Purchase]],10)), "MMMM"), TEXT(Table1[[#This Row],[Date of Purchase]], "MMMM"))</f>
        <v>November</v>
      </c>
      <c r="T8330" t="str">
        <f>IF(OR(
  AND(Table1[[#This Row],[Ticket Priority]]="Critical", Table1[[#This Row],[Ticket Status]]&lt;&gt;"Closed"),
  AND(Table1[[#This Row],[Ticket Priority]]="High", Table1[[#This Row],[Ticket Status]]="Open")
), "Yes", "No")</f>
        <v>No</v>
      </c>
      <c r="U8330" s="4" t="str">
        <f>IF(Table1[[#This Row],[Ticket Status]]="Closed","Yes","No")</f>
        <v>No</v>
      </c>
      <c r="V8330" s="4" t="str">
        <f>IF(Table1[[#This Row],[Ticket Status]]="Pending Customer Response","Yes","No")</f>
        <v>No</v>
      </c>
      <c r="W8330" s="5">
        <f ca="1">COUNTIFS(Table1[Agent_name],Table1[[#This Row],[Agent_name]],Table1[Month],Table1[[#This Row],[Month]])/160</f>
        <v>0.61875000000000002</v>
      </c>
    </row>
    <row r="8331" spans="1:23" x14ac:dyDescent="0.25">
      <c r="A8331">
        <v>8330</v>
      </c>
      <c r="B8331" t="s">
        <v>26845</v>
      </c>
      <c r="C8331" t="s">
        <v>26846</v>
      </c>
      <c r="D8331">
        <v>18</v>
      </c>
      <c r="E8331" t="s">
        <v>58</v>
      </c>
      <c r="F8331" t="s">
        <v>219</v>
      </c>
      <c r="G8331" s="1">
        <v>43850</v>
      </c>
      <c r="H8331" t="s">
        <v>45</v>
      </c>
      <c r="I8331" t="s">
        <v>59</v>
      </c>
      <c r="J8331" s="3" t="s">
        <v>26847</v>
      </c>
      <c r="K8331" t="s">
        <v>39</v>
      </c>
      <c r="L8331" t="s">
        <v>26848</v>
      </c>
      <c r="M8331" t="s">
        <v>41</v>
      </c>
      <c r="N8331" t="s">
        <v>26</v>
      </c>
      <c r="O8331" s="2">
        <v>45078.67523148148</v>
      </c>
      <c r="P8331" s="2">
        <v>45078.22384259259</v>
      </c>
      <c r="Q8331">
        <v>3</v>
      </c>
      <c r="R8331" t="str">
        <f t="shared" ca="1" si="130"/>
        <v>Priya</v>
      </c>
      <c r="S8331" t="str">
        <f>IFERROR(TEXT(DATEVALUE(LEFT(Table1[[#This Row],[Date of Purchase]],10)), "MMMM"), TEXT(Table1[[#This Row],[Date of Purchase]], "MMMM"))</f>
        <v>January</v>
      </c>
      <c r="T8331" t="str">
        <f>IF(OR(
  AND(Table1[[#This Row],[Ticket Priority]]="Critical", Table1[[#This Row],[Ticket Status]]&lt;&gt;"Closed"),
  AND(Table1[[#This Row],[Ticket Priority]]="High", Table1[[#This Row],[Ticket Status]]="Open")
), "Yes", "No")</f>
        <v>No</v>
      </c>
      <c r="U8331" s="4" t="str">
        <f>IF(Table1[[#This Row],[Ticket Status]]="Closed","Yes","No")</f>
        <v>Yes</v>
      </c>
      <c r="V8331" s="4" t="str">
        <f>IF(Table1[[#This Row],[Ticket Status]]="Pending Customer Response","Yes","No")</f>
        <v>No</v>
      </c>
      <c r="W8331" s="5">
        <f ca="1">COUNTIFS(Table1[Agent_name],Table1[[#This Row],[Agent_name]],Table1[Month],Table1[[#This Row],[Month]])/160</f>
        <v>0.51875000000000004</v>
      </c>
    </row>
    <row r="8332" spans="1:23" x14ac:dyDescent="0.25">
      <c r="A8332">
        <v>8331</v>
      </c>
      <c r="B8332" t="s">
        <v>26849</v>
      </c>
      <c r="C8332" t="s">
        <v>26850</v>
      </c>
      <c r="D8332">
        <v>50</v>
      </c>
      <c r="E8332" t="s">
        <v>58</v>
      </c>
      <c r="F8332" t="s">
        <v>107</v>
      </c>
      <c r="G8332" s="1">
        <v>44071</v>
      </c>
      <c r="H8332" t="s">
        <v>66</v>
      </c>
      <c r="I8332" t="s">
        <v>31</v>
      </c>
      <c r="J8332" s="3" t="s">
        <v>26851</v>
      </c>
      <c r="K8332" t="s">
        <v>39</v>
      </c>
      <c r="L8332" t="s">
        <v>26852</v>
      </c>
      <c r="M8332" t="s">
        <v>89</v>
      </c>
      <c r="N8332" t="s">
        <v>26</v>
      </c>
      <c r="O8332" s="2">
        <v>45078.982893518521</v>
      </c>
      <c r="P8332" s="2">
        <v>45078.444699074076</v>
      </c>
      <c r="Q8332">
        <v>2</v>
      </c>
      <c r="R8332" t="str">
        <f t="shared" ca="1" si="130"/>
        <v>Mohit</v>
      </c>
      <c r="S8332" t="str">
        <f>IFERROR(TEXT(DATEVALUE(LEFT(Table1[[#This Row],[Date of Purchase]],10)), "MMMM"), TEXT(Table1[[#This Row],[Date of Purchase]], "MMMM"))</f>
        <v>August</v>
      </c>
      <c r="T8332" t="str">
        <f>IF(OR(
  AND(Table1[[#This Row],[Ticket Priority]]="Critical", Table1[[#This Row],[Ticket Status]]&lt;&gt;"Closed"),
  AND(Table1[[#This Row],[Ticket Priority]]="High", Table1[[#This Row],[Ticket Status]]="Open")
), "Yes", "No")</f>
        <v>No</v>
      </c>
      <c r="U8332" s="4" t="str">
        <f>IF(Table1[[#This Row],[Ticket Status]]="Closed","Yes","No")</f>
        <v>Yes</v>
      </c>
      <c r="V8332" s="4" t="str">
        <f>IF(Table1[[#This Row],[Ticket Status]]="Pending Customer Response","Yes","No")</f>
        <v>No</v>
      </c>
      <c r="W8332" s="5">
        <f ca="1">COUNTIFS(Table1[Agent_name],Table1[[#This Row],[Agent_name]],Table1[Month],Table1[[#This Row],[Month]])/160</f>
        <v>0.46250000000000002</v>
      </c>
    </row>
    <row r="8333" spans="1:23" x14ac:dyDescent="0.25">
      <c r="A8333">
        <v>8332</v>
      </c>
      <c r="B8333" t="s">
        <v>26853</v>
      </c>
      <c r="C8333" t="s">
        <v>26854</v>
      </c>
      <c r="D8333">
        <v>34</v>
      </c>
      <c r="E8333" t="s">
        <v>19</v>
      </c>
      <c r="F8333" t="s">
        <v>92</v>
      </c>
      <c r="G8333" s="1">
        <v>44330</v>
      </c>
      <c r="H8333" t="s">
        <v>67</v>
      </c>
      <c r="I8333" t="s">
        <v>59</v>
      </c>
      <c r="J8333" s="3" t="s">
        <v>26855</v>
      </c>
      <c r="K8333" t="s">
        <v>24</v>
      </c>
      <c r="M8333" t="s">
        <v>89</v>
      </c>
      <c r="N8333" t="s">
        <v>33</v>
      </c>
      <c r="O8333" s="2">
        <v>45078.792627314811</v>
      </c>
      <c r="R8333" t="str">
        <f t="shared" ca="1" si="130"/>
        <v>Sara</v>
      </c>
      <c r="S8333" t="str">
        <f>IFERROR(TEXT(DATEVALUE(LEFT(Table1[[#This Row],[Date of Purchase]],10)), "MMMM"), TEXT(Table1[[#This Row],[Date of Purchase]], "MMMM"))</f>
        <v>May</v>
      </c>
      <c r="T8333" t="str">
        <f>IF(OR(
  AND(Table1[[#This Row],[Ticket Priority]]="Critical", Table1[[#This Row],[Ticket Status]]&lt;&gt;"Closed"),
  AND(Table1[[#This Row],[Ticket Priority]]="High", Table1[[#This Row],[Ticket Status]]="Open")
), "Yes", "No")</f>
        <v>No</v>
      </c>
      <c r="U8333" s="4" t="str">
        <f>IF(Table1[[#This Row],[Ticket Status]]="Closed","Yes","No")</f>
        <v>No</v>
      </c>
      <c r="V8333" s="4" t="str">
        <f>IF(Table1[[#This Row],[Ticket Status]]="Pending Customer Response","Yes","No")</f>
        <v>Yes</v>
      </c>
      <c r="W8333" s="5">
        <f ca="1">COUNTIFS(Table1[Agent_name],Table1[[#This Row],[Agent_name]],Table1[Month],Table1[[#This Row],[Month]])/160</f>
        <v>0.64375000000000004</v>
      </c>
    </row>
    <row r="8334" spans="1:23" x14ac:dyDescent="0.25">
      <c r="A8334">
        <v>8333</v>
      </c>
      <c r="B8334" t="s">
        <v>26856</v>
      </c>
      <c r="C8334" t="s">
        <v>26857</v>
      </c>
      <c r="D8334">
        <v>37</v>
      </c>
      <c r="E8334" t="s">
        <v>29</v>
      </c>
      <c r="F8334" t="s">
        <v>286</v>
      </c>
      <c r="G8334" s="1">
        <v>44244</v>
      </c>
      <c r="H8334" t="s">
        <v>66</v>
      </c>
      <c r="I8334" t="s">
        <v>141</v>
      </c>
      <c r="J8334" s="3" t="s">
        <v>26858</v>
      </c>
      <c r="K8334" t="s">
        <v>39</v>
      </c>
      <c r="L8334" t="s">
        <v>26859</v>
      </c>
      <c r="M8334" t="s">
        <v>41</v>
      </c>
      <c r="N8334" t="s">
        <v>55</v>
      </c>
      <c r="O8334" s="2">
        <v>45078.562789351854</v>
      </c>
      <c r="P8334" s="2">
        <v>45078.650983796295</v>
      </c>
      <c r="Q8334">
        <v>3</v>
      </c>
      <c r="R8334" t="str">
        <f t="shared" ca="1" si="130"/>
        <v>Priya</v>
      </c>
      <c r="S8334" t="str">
        <f>IFERROR(TEXT(DATEVALUE(LEFT(Table1[[#This Row],[Date of Purchase]],10)), "MMMM"), TEXT(Table1[[#This Row],[Date of Purchase]], "MMMM"))</f>
        <v>February</v>
      </c>
      <c r="T8334" t="str">
        <f>IF(OR(
  AND(Table1[[#This Row],[Ticket Priority]]="Critical", Table1[[#This Row],[Ticket Status]]&lt;&gt;"Closed"),
  AND(Table1[[#This Row],[Ticket Priority]]="High", Table1[[#This Row],[Ticket Status]]="Open")
), "Yes", "No")</f>
        <v>No</v>
      </c>
      <c r="U8334" s="4" t="str">
        <f>IF(Table1[[#This Row],[Ticket Status]]="Closed","Yes","No")</f>
        <v>Yes</v>
      </c>
      <c r="V8334" s="4" t="str">
        <f>IF(Table1[[#This Row],[Ticket Status]]="Pending Customer Response","Yes","No")</f>
        <v>No</v>
      </c>
      <c r="W8334" s="5">
        <f ca="1">COUNTIFS(Table1[Agent_name],Table1[[#This Row],[Agent_name]],Table1[Month],Table1[[#This Row],[Month]])/160</f>
        <v>0.44374999999999998</v>
      </c>
    </row>
    <row r="8335" spans="1:23" x14ac:dyDescent="0.25">
      <c r="A8335">
        <v>8334</v>
      </c>
      <c r="B8335" t="s">
        <v>26860</v>
      </c>
      <c r="C8335" t="s">
        <v>26861</v>
      </c>
      <c r="D8335">
        <v>33</v>
      </c>
      <c r="E8335" t="s">
        <v>19</v>
      </c>
      <c r="F8335" t="s">
        <v>30</v>
      </c>
      <c r="G8335" s="1">
        <v>44098</v>
      </c>
      <c r="H8335" t="s">
        <v>66</v>
      </c>
      <c r="I8335" t="s">
        <v>59</v>
      </c>
      <c r="J8335" s="3" t="s">
        <v>26862</v>
      </c>
      <c r="K8335" t="s">
        <v>39</v>
      </c>
      <c r="L8335" t="s">
        <v>26863</v>
      </c>
      <c r="M8335" t="s">
        <v>143</v>
      </c>
      <c r="N8335" t="s">
        <v>26</v>
      </c>
      <c r="O8335" s="2">
        <v>45078.58017361111</v>
      </c>
      <c r="P8335" s="2">
        <v>45078.456562500003</v>
      </c>
      <c r="Q8335">
        <v>4</v>
      </c>
      <c r="R8335" t="str">
        <f t="shared" ca="1" si="130"/>
        <v>Ravi</v>
      </c>
      <c r="S8335" t="str">
        <f>IFERROR(TEXT(DATEVALUE(LEFT(Table1[[#This Row],[Date of Purchase]],10)), "MMMM"), TEXT(Table1[[#This Row],[Date of Purchase]], "MMMM"))</f>
        <v>September</v>
      </c>
      <c r="T8335" t="str">
        <f>IF(OR(
  AND(Table1[[#This Row],[Ticket Priority]]="Critical", Table1[[#This Row],[Ticket Status]]&lt;&gt;"Closed"),
  AND(Table1[[#This Row],[Ticket Priority]]="High", Table1[[#This Row],[Ticket Status]]="Open")
), "Yes", "No")</f>
        <v>No</v>
      </c>
      <c r="U8335" s="4" t="str">
        <f>IF(Table1[[#This Row],[Ticket Status]]="Closed","Yes","No")</f>
        <v>Yes</v>
      </c>
      <c r="V8335" s="4" t="str">
        <f>IF(Table1[[#This Row],[Ticket Status]]="Pending Customer Response","Yes","No")</f>
        <v>No</v>
      </c>
      <c r="W8335" s="5">
        <f ca="1">COUNTIFS(Table1[Agent_name],Table1[[#This Row],[Agent_name]],Table1[Month],Table1[[#This Row],[Month]])/160</f>
        <v>0.64375000000000004</v>
      </c>
    </row>
    <row r="8336" spans="1:23" x14ac:dyDescent="0.25">
      <c r="A8336">
        <v>8335</v>
      </c>
      <c r="B8336" t="s">
        <v>26864</v>
      </c>
      <c r="C8336" t="s">
        <v>26865</v>
      </c>
      <c r="D8336">
        <v>60</v>
      </c>
      <c r="E8336" t="s">
        <v>19</v>
      </c>
      <c r="F8336" t="s">
        <v>107</v>
      </c>
      <c r="G8336" s="1">
        <v>44412</v>
      </c>
      <c r="H8336" t="s">
        <v>66</v>
      </c>
      <c r="I8336" t="s">
        <v>113</v>
      </c>
      <c r="J8336" s="3" t="s">
        <v>26866</v>
      </c>
      <c r="K8336" t="s">
        <v>62</v>
      </c>
      <c r="M8336" t="s">
        <v>89</v>
      </c>
      <c r="N8336" t="s">
        <v>83</v>
      </c>
      <c r="R8336" t="str">
        <f t="shared" ca="1" si="130"/>
        <v>Ravi</v>
      </c>
      <c r="S8336" t="str">
        <f>IFERROR(TEXT(DATEVALUE(LEFT(Table1[[#This Row],[Date of Purchase]],10)), "MMMM"), TEXT(Table1[[#This Row],[Date of Purchase]], "MMMM"))</f>
        <v>August</v>
      </c>
      <c r="T8336" t="str">
        <f>IF(OR(
  AND(Table1[[#This Row],[Ticket Priority]]="Critical", Table1[[#This Row],[Ticket Status]]&lt;&gt;"Closed"),
  AND(Table1[[#This Row],[Ticket Priority]]="High", Table1[[#This Row],[Ticket Status]]="Open")
), "Yes", "No")</f>
        <v>Yes</v>
      </c>
      <c r="U8336" s="4" t="str">
        <f>IF(Table1[[#This Row],[Ticket Status]]="Closed","Yes","No")</f>
        <v>No</v>
      </c>
      <c r="V8336" s="4" t="str">
        <f>IF(Table1[[#This Row],[Ticket Status]]="Pending Customer Response","Yes","No")</f>
        <v>No</v>
      </c>
      <c r="W8336" s="5">
        <f ca="1">COUNTIFS(Table1[Agent_name],Table1[[#This Row],[Agent_name]],Table1[Month],Table1[[#This Row],[Month]])/160</f>
        <v>0.65625</v>
      </c>
    </row>
    <row r="8337" spans="1:23" x14ac:dyDescent="0.25">
      <c r="A8337">
        <v>8336</v>
      </c>
      <c r="B8337" t="s">
        <v>26867</v>
      </c>
      <c r="C8337" t="s">
        <v>26868</v>
      </c>
      <c r="D8337">
        <v>20</v>
      </c>
      <c r="E8337" t="s">
        <v>19</v>
      </c>
      <c r="F8337" t="s">
        <v>161</v>
      </c>
      <c r="G8337" s="1">
        <v>44339</v>
      </c>
      <c r="H8337" t="s">
        <v>21</v>
      </c>
      <c r="I8337" t="s">
        <v>60</v>
      </c>
      <c r="J8337" s="3" t="s">
        <v>26869</v>
      </c>
      <c r="K8337" t="s">
        <v>39</v>
      </c>
      <c r="L8337" t="s">
        <v>26870</v>
      </c>
      <c r="M8337" t="s">
        <v>143</v>
      </c>
      <c r="N8337" t="s">
        <v>83</v>
      </c>
      <c r="O8337" s="2">
        <v>45078.471168981479</v>
      </c>
      <c r="P8337" s="2">
        <v>45078.275335648148</v>
      </c>
      <c r="Q8337">
        <v>3</v>
      </c>
      <c r="R8337" t="str">
        <f t="shared" ca="1" si="130"/>
        <v>Mohit</v>
      </c>
      <c r="S8337" t="str">
        <f>IFERROR(TEXT(DATEVALUE(LEFT(Table1[[#This Row],[Date of Purchase]],10)), "MMMM"), TEXT(Table1[[#This Row],[Date of Purchase]], "MMMM"))</f>
        <v>May</v>
      </c>
      <c r="T8337" t="str">
        <f>IF(OR(
  AND(Table1[[#This Row],[Ticket Priority]]="Critical", Table1[[#This Row],[Ticket Status]]&lt;&gt;"Closed"),
  AND(Table1[[#This Row],[Ticket Priority]]="High", Table1[[#This Row],[Ticket Status]]="Open")
), "Yes", "No")</f>
        <v>No</v>
      </c>
      <c r="U8337" s="4" t="str">
        <f>IF(Table1[[#This Row],[Ticket Status]]="Closed","Yes","No")</f>
        <v>Yes</v>
      </c>
      <c r="V8337" s="4" t="str">
        <f>IF(Table1[[#This Row],[Ticket Status]]="Pending Customer Response","Yes","No")</f>
        <v>No</v>
      </c>
      <c r="W8337" s="5">
        <f ca="1">COUNTIFS(Table1[Agent_name],Table1[[#This Row],[Agent_name]],Table1[Month],Table1[[#This Row],[Month]])/160</f>
        <v>0.45624999999999999</v>
      </c>
    </row>
    <row r="8338" spans="1:23" x14ac:dyDescent="0.25">
      <c r="A8338">
        <v>8337</v>
      </c>
      <c r="B8338" t="s">
        <v>26871</v>
      </c>
      <c r="C8338" t="s">
        <v>15851</v>
      </c>
      <c r="D8338">
        <v>37</v>
      </c>
      <c r="E8338" t="s">
        <v>29</v>
      </c>
      <c r="F8338" t="s">
        <v>76</v>
      </c>
      <c r="G8338" s="1">
        <v>44284</v>
      </c>
      <c r="H8338" t="s">
        <v>21</v>
      </c>
      <c r="I8338" t="s">
        <v>150</v>
      </c>
      <c r="J8338" s="3" t="s">
        <v>26872</v>
      </c>
      <c r="K8338" t="s">
        <v>62</v>
      </c>
      <c r="M8338" t="s">
        <v>89</v>
      </c>
      <c r="N8338" t="s">
        <v>55</v>
      </c>
      <c r="R8338" t="str">
        <f t="shared" ca="1" si="130"/>
        <v>Rahul</v>
      </c>
      <c r="S8338" t="str">
        <f>IFERROR(TEXT(DATEVALUE(LEFT(Table1[[#This Row],[Date of Purchase]],10)), "MMMM"), TEXT(Table1[[#This Row],[Date of Purchase]], "MMMM"))</f>
        <v>March</v>
      </c>
      <c r="T8338" t="str">
        <f>IF(OR(
  AND(Table1[[#This Row],[Ticket Priority]]="Critical", Table1[[#This Row],[Ticket Status]]&lt;&gt;"Closed"),
  AND(Table1[[#This Row],[Ticket Priority]]="High", Table1[[#This Row],[Ticket Status]]="Open")
), "Yes", "No")</f>
        <v>Yes</v>
      </c>
      <c r="U8338" s="4" t="str">
        <f>IF(Table1[[#This Row],[Ticket Status]]="Closed","Yes","No")</f>
        <v>No</v>
      </c>
      <c r="V8338" s="4" t="str">
        <f>IF(Table1[[#This Row],[Ticket Status]]="Pending Customer Response","Yes","No")</f>
        <v>No</v>
      </c>
      <c r="W8338" s="5">
        <f ca="1">COUNTIFS(Table1[Agent_name],Table1[[#This Row],[Agent_name]],Table1[Month],Table1[[#This Row],[Month]])/160</f>
        <v>0.19375000000000001</v>
      </c>
    </row>
    <row r="8339" spans="1:23" x14ac:dyDescent="0.25">
      <c r="A8339">
        <v>8338</v>
      </c>
      <c r="B8339" t="s">
        <v>26873</v>
      </c>
      <c r="C8339" t="s">
        <v>26874</v>
      </c>
      <c r="D8339">
        <v>58</v>
      </c>
      <c r="E8339" t="s">
        <v>58</v>
      </c>
      <c r="F8339" t="s">
        <v>20</v>
      </c>
      <c r="G8339" s="1">
        <v>44131</v>
      </c>
      <c r="H8339" t="s">
        <v>66</v>
      </c>
      <c r="I8339" t="s">
        <v>67</v>
      </c>
      <c r="J8339" s="3" t="s">
        <v>26875</v>
      </c>
      <c r="K8339" t="s">
        <v>62</v>
      </c>
      <c r="M8339" t="s">
        <v>41</v>
      </c>
      <c r="N8339" t="s">
        <v>33</v>
      </c>
      <c r="R8339" t="str">
        <f t="shared" ca="1" si="130"/>
        <v>Neha</v>
      </c>
      <c r="S8339" t="str">
        <f>IFERROR(TEXT(DATEVALUE(LEFT(Table1[[#This Row],[Date of Purchase]],10)), "MMMM"), TEXT(Table1[[#This Row],[Date of Purchase]], "MMMM"))</f>
        <v>October</v>
      </c>
      <c r="T8339" t="str">
        <f>IF(OR(
  AND(Table1[[#This Row],[Ticket Priority]]="Critical", Table1[[#This Row],[Ticket Status]]&lt;&gt;"Closed"),
  AND(Table1[[#This Row],[Ticket Priority]]="High", Table1[[#This Row],[Ticket Status]]="Open")
), "Yes", "No")</f>
        <v>No</v>
      </c>
      <c r="U8339" s="4" t="str">
        <f>IF(Table1[[#This Row],[Ticket Status]]="Closed","Yes","No")</f>
        <v>No</v>
      </c>
      <c r="V8339" s="4" t="str">
        <f>IF(Table1[[#This Row],[Ticket Status]]="Pending Customer Response","Yes","No")</f>
        <v>No</v>
      </c>
      <c r="W8339" s="5">
        <f ca="1">COUNTIFS(Table1[Agent_name],Table1[[#This Row],[Agent_name]],Table1[Month],Table1[[#This Row],[Month]])/160</f>
        <v>0.24374999999999999</v>
      </c>
    </row>
    <row r="8340" spans="1:23" x14ac:dyDescent="0.25">
      <c r="A8340">
        <v>8339</v>
      </c>
      <c r="B8340" t="s">
        <v>26876</v>
      </c>
      <c r="C8340" t="s">
        <v>26877</v>
      </c>
      <c r="D8340">
        <v>43</v>
      </c>
      <c r="E8340" t="s">
        <v>19</v>
      </c>
      <c r="F8340" t="s">
        <v>71</v>
      </c>
      <c r="G8340" s="1">
        <v>44485</v>
      </c>
      <c r="H8340" t="s">
        <v>59</v>
      </c>
      <c r="I8340" t="s">
        <v>72</v>
      </c>
      <c r="J8340" s="3" t="s">
        <v>26878</v>
      </c>
      <c r="K8340" t="s">
        <v>24</v>
      </c>
      <c r="M8340" t="s">
        <v>143</v>
      </c>
      <c r="N8340" t="s">
        <v>26</v>
      </c>
      <c r="O8340" s="2">
        <v>45078.055960648147</v>
      </c>
      <c r="R8340" t="str">
        <f t="shared" ca="1" si="130"/>
        <v>Aisha</v>
      </c>
      <c r="S8340" t="str">
        <f>IFERROR(TEXT(DATEVALUE(LEFT(Table1[[#This Row],[Date of Purchase]],10)), "MMMM"), TEXT(Table1[[#This Row],[Date of Purchase]], "MMMM"))</f>
        <v>October</v>
      </c>
      <c r="T8340" t="str">
        <f>IF(OR(
  AND(Table1[[#This Row],[Ticket Priority]]="Critical", Table1[[#This Row],[Ticket Status]]&lt;&gt;"Closed"),
  AND(Table1[[#This Row],[Ticket Priority]]="High", Table1[[#This Row],[Ticket Status]]="Open")
), "Yes", "No")</f>
        <v>No</v>
      </c>
      <c r="U8340" s="4" t="str">
        <f>IF(Table1[[#This Row],[Ticket Status]]="Closed","Yes","No")</f>
        <v>No</v>
      </c>
      <c r="V8340" s="4" t="str">
        <f>IF(Table1[[#This Row],[Ticket Status]]="Pending Customer Response","Yes","No")</f>
        <v>Yes</v>
      </c>
      <c r="W8340" s="5">
        <f ca="1">COUNTIFS(Table1[Agent_name],Table1[[#This Row],[Agent_name]],Table1[Month],Table1[[#This Row],[Month]])/160</f>
        <v>0.85624999999999996</v>
      </c>
    </row>
    <row r="8341" spans="1:23" x14ac:dyDescent="0.25">
      <c r="A8341">
        <v>8340</v>
      </c>
      <c r="B8341" t="s">
        <v>26879</v>
      </c>
      <c r="C8341" t="s">
        <v>26880</v>
      </c>
      <c r="D8341">
        <v>30</v>
      </c>
      <c r="E8341" t="s">
        <v>29</v>
      </c>
      <c r="F8341" t="s">
        <v>223</v>
      </c>
      <c r="G8341" s="1">
        <v>44188</v>
      </c>
      <c r="H8341" t="s">
        <v>67</v>
      </c>
      <c r="I8341" t="s">
        <v>22</v>
      </c>
      <c r="J8341" s="3" t="s">
        <v>26881</v>
      </c>
      <c r="K8341" t="s">
        <v>39</v>
      </c>
      <c r="L8341" t="s">
        <v>26882</v>
      </c>
      <c r="M8341" t="s">
        <v>25</v>
      </c>
      <c r="N8341" t="s">
        <v>83</v>
      </c>
      <c r="O8341" s="2">
        <v>45078.911527777775</v>
      </c>
      <c r="P8341" s="2">
        <v>45078.314305555556</v>
      </c>
      <c r="Q8341">
        <v>4</v>
      </c>
      <c r="R8341" t="str">
        <f t="shared" ca="1" si="130"/>
        <v>Priya</v>
      </c>
      <c r="S8341" t="str">
        <f>IFERROR(TEXT(DATEVALUE(LEFT(Table1[[#This Row],[Date of Purchase]],10)), "MMMM"), TEXT(Table1[[#This Row],[Date of Purchase]], "MMMM"))</f>
        <v>December</v>
      </c>
      <c r="T8341" t="str">
        <f>IF(OR(
  AND(Table1[[#This Row],[Ticket Priority]]="Critical", Table1[[#This Row],[Ticket Status]]&lt;&gt;"Closed"),
  AND(Table1[[#This Row],[Ticket Priority]]="High", Table1[[#This Row],[Ticket Status]]="Open")
), "Yes", "No")</f>
        <v>No</v>
      </c>
      <c r="U8341" s="4" t="str">
        <f>IF(Table1[[#This Row],[Ticket Status]]="Closed","Yes","No")</f>
        <v>Yes</v>
      </c>
      <c r="V8341" s="4" t="str">
        <f>IF(Table1[[#This Row],[Ticket Status]]="Pending Customer Response","Yes","No")</f>
        <v>No</v>
      </c>
      <c r="W8341" s="5">
        <f ca="1">COUNTIFS(Table1[Agent_name],Table1[[#This Row],[Agent_name]],Table1[Month],Table1[[#This Row],[Month]])/160</f>
        <v>0.48749999999999999</v>
      </c>
    </row>
    <row r="8342" spans="1:23" x14ac:dyDescent="0.25">
      <c r="A8342">
        <v>8341</v>
      </c>
      <c r="B8342" t="s">
        <v>26883</v>
      </c>
      <c r="C8342" t="s">
        <v>26884</v>
      </c>
      <c r="D8342">
        <v>48</v>
      </c>
      <c r="E8342" t="s">
        <v>19</v>
      </c>
      <c r="F8342" t="s">
        <v>173</v>
      </c>
      <c r="G8342" s="1">
        <v>44023</v>
      </c>
      <c r="H8342" t="s">
        <v>45</v>
      </c>
      <c r="I8342" t="s">
        <v>67</v>
      </c>
      <c r="J8342" s="3" t="s">
        <v>26885</v>
      </c>
      <c r="K8342" t="s">
        <v>39</v>
      </c>
      <c r="L8342" t="s">
        <v>26886</v>
      </c>
      <c r="M8342" t="s">
        <v>143</v>
      </c>
      <c r="N8342" t="s">
        <v>26</v>
      </c>
      <c r="O8342" s="2">
        <v>45078.844872685186</v>
      </c>
      <c r="P8342" s="2">
        <v>45078.915706018517</v>
      </c>
      <c r="Q8342">
        <v>4</v>
      </c>
      <c r="R8342" t="str">
        <f t="shared" ca="1" si="130"/>
        <v>Aisha</v>
      </c>
      <c r="S8342" t="str">
        <f>IFERROR(TEXT(DATEVALUE(LEFT(Table1[[#This Row],[Date of Purchase]],10)), "MMMM"), TEXT(Table1[[#This Row],[Date of Purchase]], "MMMM"))</f>
        <v>July</v>
      </c>
      <c r="T8342" t="str">
        <f>IF(OR(
  AND(Table1[[#This Row],[Ticket Priority]]="Critical", Table1[[#This Row],[Ticket Status]]&lt;&gt;"Closed"),
  AND(Table1[[#This Row],[Ticket Priority]]="High", Table1[[#This Row],[Ticket Status]]="Open")
), "Yes", "No")</f>
        <v>No</v>
      </c>
      <c r="U8342" s="4" t="str">
        <f>IF(Table1[[#This Row],[Ticket Status]]="Closed","Yes","No")</f>
        <v>Yes</v>
      </c>
      <c r="V8342" s="4" t="str">
        <f>IF(Table1[[#This Row],[Ticket Status]]="Pending Customer Response","Yes","No")</f>
        <v>No</v>
      </c>
      <c r="W8342" s="5">
        <f ca="1">COUNTIFS(Table1[Agent_name],Table1[[#This Row],[Agent_name]],Table1[Month],Table1[[#This Row],[Month]])/160</f>
        <v>0.875</v>
      </c>
    </row>
    <row r="8343" spans="1:23" x14ac:dyDescent="0.25">
      <c r="A8343">
        <v>8342</v>
      </c>
      <c r="B8343" t="s">
        <v>26887</v>
      </c>
      <c r="C8343" t="s">
        <v>6597</v>
      </c>
      <c r="D8343">
        <v>47</v>
      </c>
      <c r="E8343" t="s">
        <v>29</v>
      </c>
      <c r="F8343" t="s">
        <v>129</v>
      </c>
      <c r="G8343" s="1">
        <v>43837</v>
      </c>
      <c r="H8343" t="s">
        <v>45</v>
      </c>
      <c r="I8343" t="s">
        <v>141</v>
      </c>
      <c r="J8343" s="3" t="s">
        <v>26888</v>
      </c>
      <c r="K8343" t="s">
        <v>39</v>
      </c>
      <c r="L8343" t="s">
        <v>26889</v>
      </c>
      <c r="M8343" t="s">
        <v>89</v>
      </c>
      <c r="N8343" t="s">
        <v>55</v>
      </c>
      <c r="O8343" s="2">
        <v>45078.094189814816</v>
      </c>
      <c r="P8343" s="2">
        <v>45078.040717592594</v>
      </c>
      <c r="Q8343">
        <v>2</v>
      </c>
      <c r="R8343" t="str">
        <f t="shared" ca="1" si="130"/>
        <v>Priya</v>
      </c>
      <c r="S8343" t="str">
        <f>IFERROR(TEXT(DATEVALUE(LEFT(Table1[[#This Row],[Date of Purchase]],10)), "MMMM"), TEXT(Table1[[#This Row],[Date of Purchase]], "MMMM"))</f>
        <v>January</v>
      </c>
      <c r="T8343" t="str">
        <f>IF(OR(
  AND(Table1[[#This Row],[Ticket Priority]]="Critical", Table1[[#This Row],[Ticket Status]]&lt;&gt;"Closed"),
  AND(Table1[[#This Row],[Ticket Priority]]="High", Table1[[#This Row],[Ticket Status]]="Open")
), "Yes", "No")</f>
        <v>No</v>
      </c>
      <c r="U8343" s="4" t="str">
        <f>IF(Table1[[#This Row],[Ticket Status]]="Closed","Yes","No")</f>
        <v>Yes</v>
      </c>
      <c r="V8343" s="4" t="str">
        <f>IF(Table1[[#This Row],[Ticket Status]]="Pending Customer Response","Yes","No")</f>
        <v>No</v>
      </c>
      <c r="W8343" s="5">
        <f ca="1">COUNTIFS(Table1[Agent_name],Table1[[#This Row],[Agent_name]],Table1[Month],Table1[[#This Row],[Month]])/160</f>
        <v>0.51875000000000004</v>
      </c>
    </row>
    <row r="8344" spans="1:23" x14ac:dyDescent="0.25">
      <c r="A8344">
        <v>8343</v>
      </c>
      <c r="B8344" t="s">
        <v>26890</v>
      </c>
      <c r="C8344" t="s">
        <v>26891</v>
      </c>
      <c r="D8344">
        <v>45</v>
      </c>
      <c r="E8344" t="s">
        <v>58</v>
      </c>
      <c r="F8344" t="s">
        <v>81</v>
      </c>
      <c r="G8344" s="1">
        <v>44443</v>
      </c>
      <c r="H8344" t="s">
        <v>67</v>
      </c>
      <c r="I8344" t="s">
        <v>93</v>
      </c>
      <c r="J8344" s="3" t="s">
        <v>449</v>
      </c>
      <c r="K8344" t="s">
        <v>24</v>
      </c>
      <c r="M8344" t="s">
        <v>25</v>
      </c>
      <c r="N8344" t="s">
        <v>83</v>
      </c>
      <c r="O8344" s="2">
        <v>45078.989328703705</v>
      </c>
      <c r="R8344" t="str">
        <f t="shared" ca="1" si="130"/>
        <v>Sara</v>
      </c>
      <c r="S8344" t="str">
        <f>IFERROR(TEXT(DATEVALUE(LEFT(Table1[[#This Row],[Date of Purchase]],10)), "MMMM"), TEXT(Table1[[#This Row],[Date of Purchase]], "MMMM"))</f>
        <v>September</v>
      </c>
      <c r="T8344" t="str">
        <f>IF(OR(
  AND(Table1[[#This Row],[Ticket Priority]]="Critical", Table1[[#This Row],[Ticket Status]]&lt;&gt;"Closed"),
  AND(Table1[[#This Row],[Ticket Priority]]="High", Table1[[#This Row],[Ticket Status]]="Open")
), "Yes", "No")</f>
        <v>Yes</v>
      </c>
      <c r="U8344" s="4" t="str">
        <f>IF(Table1[[#This Row],[Ticket Status]]="Closed","Yes","No")</f>
        <v>No</v>
      </c>
      <c r="V8344" s="4" t="str">
        <f>IF(Table1[[#This Row],[Ticket Status]]="Pending Customer Response","Yes","No")</f>
        <v>Yes</v>
      </c>
      <c r="W8344" s="5">
        <f ca="1">COUNTIFS(Table1[Agent_name],Table1[[#This Row],[Agent_name]],Table1[Month],Table1[[#This Row],[Month]])/160</f>
        <v>0.65</v>
      </c>
    </row>
    <row r="8345" spans="1:23" x14ac:dyDescent="0.25">
      <c r="A8345">
        <v>8344</v>
      </c>
      <c r="B8345" t="s">
        <v>26892</v>
      </c>
      <c r="C8345" t="s">
        <v>26893</v>
      </c>
      <c r="D8345">
        <v>19</v>
      </c>
      <c r="E8345" t="s">
        <v>29</v>
      </c>
      <c r="F8345" t="s">
        <v>219</v>
      </c>
      <c r="G8345" s="1">
        <v>44002</v>
      </c>
      <c r="H8345" t="s">
        <v>59</v>
      </c>
      <c r="I8345" t="s">
        <v>52</v>
      </c>
      <c r="J8345" s="3" t="s">
        <v>26894</v>
      </c>
      <c r="K8345" t="s">
        <v>24</v>
      </c>
      <c r="M8345" t="s">
        <v>41</v>
      </c>
      <c r="N8345" t="s">
        <v>55</v>
      </c>
      <c r="O8345" s="2">
        <v>45078.273368055554</v>
      </c>
      <c r="R8345" t="str">
        <f t="shared" ca="1" si="130"/>
        <v>Aisha</v>
      </c>
      <c r="S8345" t="str">
        <f>IFERROR(TEXT(DATEVALUE(LEFT(Table1[[#This Row],[Date of Purchase]],10)), "MMMM"), TEXT(Table1[[#This Row],[Date of Purchase]], "MMMM"))</f>
        <v>June</v>
      </c>
      <c r="T8345" t="str">
        <f>IF(OR(
  AND(Table1[[#This Row],[Ticket Priority]]="Critical", Table1[[#This Row],[Ticket Status]]&lt;&gt;"Closed"),
  AND(Table1[[#This Row],[Ticket Priority]]="High", Table1[[#This Row],[Ticket Status]]="Open")
), "Yes", "No")</f>
        <v>No</v>
      </c>
      <c r="U8345" s="4" t="str">
        <f>IF(Table1[[#This Row],[Ticket Status]]="Closed","Yes","No")</f>
        <v>No</v>
      </c>
      <c r="V8345" s="4" t="str">
        <f>IF(Table1[[#This Row],[Ticket Status]]="Pending Customer Response","Yes","No")</f>
        <v>Yes</v>
      </c>
      <c r="W8345" s="5">
        <f ca="1">COUNTIFS(Table1[Agent_name],Table1[[#This Row],[Agent_name]],Table1[Month],Table1[[#This Row],[Month]])/160</f>
        <v>0.89375000000000004</v>
      </c>
    </row>
    <row r="8346" spans="1:23" x14ac:dyDescent="0.25">
      <c r="A8346">
        <v>8345</v>
      </c>
      <c r="B8346" t="s">
        <v>26895</v>
      </c>
      <c r="C8346" t="s">
        <v>26896</v>
      </c>
      <c r="D8346">
        <v>41</v>
      </c>
      <c r="E8346" t="s">
        <v>58</v>
      </c>
      <c r="F8346" t="s">
        <v>456</v>
      </c>
      <c r="G8346" s="1">
        <v>44431</v>
      </c>
      <c r="H8346" t="s">
        <v>67</v>
      </c>
      <c r="I8346" t="s">
        <v>113</v>
      </c>
      <c r="J8346" s="3" t="s">
        <v>12689</v>
      </c>
      <c r="K8346" t="s">
        <v>62</v>
      </c>
      <c r="M8346" t="s">
        <v>89</v>
      </c>
      <c r="N8346" t="s">
        <v>26</v>
      </c>
      <c r="R8346" t="str">
        <f t="shared" ca="1" si="130"/>
        <v>Aisha</v>
      </c>
      <c r="S8346" t="str">
        <f>IFERROR(TEXT(DATEVALUE(LEFT(Table1[[#This Row],[Date of Purchase]],10)), "MMMM"), TEXT(Table1[[#This Row],[Date of Purchase]], "MMMM"))</f>
        <v>August</v>
      </c>
      <c r="T8346" t="str">
        <f>IF(OR(
  AND(Table1[[#This Row],[Ticket Priority]]="Critical", Table1[[#This Row],[Ticket Status]]&lt;&gt;"Closed"),
  AND(Table1[[#This Row],[Ticket Priority]]="High", Table1[[#This Row],[Ticket Status]]="Open")
), "Yes", "No")</f>
        <v>Yes</v>
      </c>
      <c r="U8346" s="4" t="str">
        <f>IF(Table1[[#This Row],[Ticket Status]]="Closed","Yes","No")</f>
        <v>No</v>
      </c>
      <c r="V8346" s="4" t="str">
        <f>IF(Table1[[#This Row],[Ticket Status]]="Pending Customer Response","Yes","No")</f>
        <v>No</v>
      </c>
      <c r="W8346" s="5">
        <f ca="1">COUNTIFS(Table1[Agent_name],Table1[[#This Row],[Agent_name]],Table1[Month],Table1[[#This Row],[Month]])/160</f>
        <v>0.86250000000000004</v>
      </c>
    </row>
    <row r="8347" spans="1:23" x14ac:dyDescent="0.25">
      <c r="A8347">
        <v>8346</v>
      </c>
      <c r="B8347" t="s">
        <v>26897</v>
      </c>
      <c r="C8347" t="s">
        <v>26898</v>
      </c>
      <c r="D8347">
        <v>18</v>
      </c>
      <c r="E8347" t="s">
        <v>19</v>
      </c>
      <c r="F8347" t="s">
        <v>339</v>
      </c>
      <c r="G8347" s="1">
        <v>44559</v>
      </c>
      <c r="H8347" t="s">
        <v>45</v>
      </c>
      <c r="I8347" t="s">
        <v>99</v>
      </c>
      <c r="J8347" s="3" t="s">
        <v>26899</v>
      </c>
      <c r="K8347" t="s">
        <v>39</v>
      </c>
      <c r="L8347" t="s">
        <v>26900</v>
      </c>
      <c r="M8347" t="s">
        <v>41</v>
      </c>
      <c r="N8347" t="s">
        <v>26</v>
      </c>
      <c r="O8347" s="2">
        <v>45078.609502314815</v>
      </c>
      <c r="P8347" s="2">
        <v>45078.808807870373</v>
      </c>
      <c r="Q8347">
        <v>3</v>
      </c>
      <c r="R8347" t="str">
        <f t="shared" ca="1" si="130"/>
        <v>Arjun</v>
      </c>
      <c r="S8347" t="str">
        <f>IFERROR(TEXT(DATEVALUE(LEFT(Table1[[#This Row],[Date of Purchase]],10)), "MMMM"), TEXT(Table1[[#This Row],[Date of Purchase]], "MMMM"))</f>
        <v>December</v>
      </c>
      <c r="T8347" t="str">
        <f>IF(OR(
  AND(Table1[[#This Row],[Ticket Priority]]="Critical", Table1[[#This Row],[Ticket Status]]&lt;&gt;"Closed"),
  AND(Table1[[#This Row],[Ticket Priority]]="High", Table1[[#This Row],[Ticket Status]]="Open")
), "Yes", "No")</f>
        <v>No</v>
      </c>
      <c r="U8347" s="4" t="str">
        <f>IF(Table1[[#This Row],[Ticket Status]]="Closed","Yes","No")</f>
        <v>Yes</v>
      </c>
      <c r="V8347" s="4" t="str">
        <f>IF(Table1[[#This Row],[Ticket Status]]="Pending Customer Response","Yes","No")</f>
        <v>No</v>
      </c>
      <c r="W8347" s="5">
        <f ca="1">COUNTIFS(Table1[Agent_name],Table1[[#This Row],[Agent_name]],Table1[Month],Table1[[#This Row],[Month]])/160</f>
        <v>0.19375000000000001</v>
      </c>
    </row>
    <row r="8348" spans="1:23" x14ac:dyDescent="0.25">
      <c r="A8348">
        <v>8347</v>
      </c>
      <c r="B8348" t="s">
        <v>26901</v>
      </c>
      <c r="C8348" t="s">
        <v>26902</v>
      </c>
      <c r="D8348">
        <v>38</v>
      </c>
      <c r="E8348" t="s">
        <v>29</v>
      </c>
      <c r="F8348" t="s">
        <v>65</v>
      </c>
      <c r="G8348" s="1">
        <v>44147</v>
      </c>
      <c r="H8348" t="s">
        <v>67</v>
      </c>
      <c r="I8348" t="s">
        <v>177</v>
      </c>
      <c r="J8348" s="3" t="s">
        <v>26903</v>
      </c>
      <c r="K8348" t="s">
        <v>62</v>
      </c>
      <c r="M8348" t="s">
        <v>25</v>
      </c>
      <c r="N8348" t="s">
        <v>55</v>
      </c>
      <c r="R8348" t="str">
        <f t="shared" ca="1" si="130"/>
        <v>Aisha</v>
      </c>
      <c r="S8348" t="str">
        <f>IFERROR(TEXT(DATEVALUE(LEFT(Table1[[#This Row],[Date of Purchase]],10)), "MMMM"), TEXT(Table1[[#This Row],[Date of Purchase]], "MMMM"))</f>
        <v>November</v>
      </c>
      <c r="T8348" t="str">
        <f>IF(OR(
  AND(Table1[[#This Row],[Ticket Priority]]="Critical", Table1[[#This Row],[Ticket Status]]&lt;&gt;"Closed"),
  AND(Table1[[#This Row],[Ticket Priority]]="High", Table1[[#This Row],[Ticket Status]]="Open")
), "Yes", "No")</f>
        <v>Yes</v>
      </c>
      <c r="U8348" s="4" t="str">
        <f>IF(Table1[[#This Row],[Ticket Status]]="Closed","Yes","No")</f>
        <v>No</v>
      </c>
      <c r="V8348" s="4" t="str">
        <f>IF(Table1[[#This Row],[Ticket Status]]="Pending Customer Response","Yes","No")</f>
        <v>No</v>
      </c>
      <c r="W8348" s="5">
        <f ca="1">COUNTIFS(Table1[Agent_name],Table1[[#This Row],[Agent_name]],Table1[Month],Table1[[#This Row],[Month]])/160</f>
        <v>0.85624999999999996</v>
      </c>
    </row>
    <row r="8349" spans="1:23" x14ac:dyDescent="0.25">
      <c r="A8349">
        <v>8348</v>
      </c>
      <c r="B8349" t="s">
        <v>26904</v>
      </c>
      <c r="C8349" t="s">
        <v>26905</v>
      </c>
      <c r="D8349">
        <v>59</v>
      </c>
      <c r="E8349" t="s">
        <v>19</v>
      </c>
      <c r="F8349" t="s">
        <v>421</v>
      </c>
      <c r="G8349" s="1">
        <v>44234</v>
      </c>
      <c r="H8349" t="s">
        <v>67</v>
      </c>
      <c r="I8349" t="s">
        <v>37</v>
      </c>
      <c r="J8349" s="3" t="s">
        <v>26906</v>
      </c>
      <c r="K8349" t="s">
        <v>24</v>
      </c>
      <c r="M8349" t="s">
        <v>25</v>
      </c>
      <c r="N8349" t="s">
        <v>55</v>
      </c>
      <c r="O8349" s="2">
        <v>45078.110914351855</v>
      </c>
      <c r="R8349" t="str">
        <f t="shared" ca="1" si="130"/>
        <v>Aisha</v>
      </c>
      <c r="S8349" t="str">
        <f>IFERROR(TEXT(DATEVALUE(LEFT(Table1[[#This Row],[Date of Purchase]],10)), "MMMM"), TEXT(Table1[[#This Row],[Date of Purchase]], "MMMM"))</f>
        <v>February</v>
      </c>
      <c r="T8349" t="str">
        <f>IF(OR(
  AND(Table1[[#This Row],[Ticket Priority]]="Critical", Table1[[#This Row],[Ticket Status]]&lt;&gt;"Closed"),
  AND(Table1[[#This Row],[Ticket Priority]]="High", Table1[[#This Row],[Ticket Status]]="Open")
), "Yes", "No")</f>
        <v>Yes</v>
      </c>
      <c r="U8349" s="4" t="str">
        <f>IF(Table1[[#This Row],[Ticket Status]]="Closed","Yes","No")</f>
        <v>No</v>
      </c>
      <c r="V8349" s="4" t="str">
        <f>IF(Table1[[#This Row],[Ticket Status]]="Pending Customer Response","Yes","No")</f>
        <v>Yes</v>
      </c>
      <c r="W8349" s="5">
        <f ca="1">COUNTIFS(Table1[Agent_name],Table1[[#This Row],[Agent_name]],Table1[Month],Table1[[#This Row],[Month]])/160</f>
        <v>0.85624999999999996</v>
      </c>
    </row>
    <row r="8350" spans="1:23" x14ac:dyDescent="0.25">
      <c r="A8350">
        <v>8349</v>
      </c>
      <c r="B8350" t="s">
        <v>26907</v>
      </c>
      <c r="C8350" t="s">
        <v>26908</v>
      </c>
      <c r="D8350">
        <v>49</v>
      </c>
      <c r="E8350" t="s">
        <v>29</v>
      </c>
      <c r="F8350" t="s">
        <v>211</v>
      </c>
      <c r="G8350" s="1">
        <v>44308</v>
      </c>
      <c r="H8350" t="s">
        <v>59</v>
      </c>
      <c r="I8350" t="s">
        <v>59</v>
      </c>
      <c r="J8350" s="3" t="s">
        <v>26909</v>
      </c>
      <c r="K8350" t="s">
        <v>39</v>
      </c>
      <c r="L8350" t="s">
        <v>26910</v>
      </c>
      <c r="M8350" t="s">
        <v>25</v>
      </c>
      <c r="N8350" t="s">
        <v>26</v>
      </c>
      <c r="O8350" s="2">
        <v>45078.464409722219</v>
      </c>
      <c r="P8350" s="2">
        <v>45078.508159722223</v>
      </c>
      <c r="Q8350">
        <v>5</v>
      </c>
      <c r="R8350" t="str">
        <f t="shared" ca="1" si="130"/>
        <v>Priya</v>
      </c>
      <c r="S8350" t="str">
        <f>IFERROR(TEXT(DATEVALUE(LEFT(Table1[[#This Row],[Date of Purchase]],10)), "MMMM"), TEXT(Table1[[#This Row],[Date of Purchase]], "MMMM"))</f>
        <v>April</v>
      </c>
      <c r="T8350" t="str">
        <f>IF(OR(
  AND(Table1[[#This Row],[Ticket Priority]]="Critical", Table1[[#This Row],[Ticket Status]]&lt;&gt;"Closed"),
  AND(Table1[[#This Row],[Ticket Priority]]="High", Table1[[#This Row],[Ticket Status]]="Open")
), "Yes", "No")</f>
        <v>No</v>
      </c>
      <c r="U8350" s="4" t="str">
        <f>IF(Table1[[#This Row],[Ticket Status]]="Closed","Yes","No")</f>
        <v>Yes</v>
      </c>
      <c r="V8350" s="4" t="str">
        <f>IF(Table1[[#This Row],[Ticket Status]]="Pending Customer Response","Yes","No")</f>
        <v>No</v>
      </c>
      <c r="W8350" s="5">
        <f ca="1">COUNTIFS(Table1[Agent_name],Table1[[#This Row],[Agent_name]],Table1[Month],Table1[[#This Row],[Month]])/160</f>
        <v>0.48749999999999999</v>
      </c>
    </row>
    <row r="8351" spans="1:23" x14ac:dyDescent="0.25">
      <c r="A8351">
        <v>8350</v>
      </c>
      <c r="B8351" t="s">
        <v>26911</v>
      </c>
      <c r="C8351" t="s">
        <v>26912</v>
      </c>
      <c r="D8351">
        <v>64</v>
      </c>
      <c r="E8351" t="s">
        <v>58</v>
      </c>
      <c r="F8351" t="s">
        <v>129</v>
      </c>
      <c r="G8351" s="1">
        <v>44530</v>
      </c>
      <c r="H8351" t="s">
        <v>45</v>
      </c>
      <c r="I8351" t="s">
        <v>46</v>
      </c>
      <c r="J8351" s="3" t="s">
        <v>26913</v>
      </c>
      <c r="K8351" t="s">
        <v>62</v>
      </c>
      <c r="M8351" t="s">
        <v>25</v>
      </c>
      <c r="N8351" t="s">
        <v>33</v>
      </c>
      <c r="R8351" t="str">
        <f t="shared" ca="1" si="130"/>
        <v>Ravi</v>
      </c>
      <c r="S8351" t="str">
        <f>IFERROR(TEXT(DATEVALUE(LEFT(Table1[[#This Row],[Date of Purchase]],10)), "MMMM"), TEXT(Table1[[#This Row],[Date of Purchase]], "MMMM"))</f>
        <v>November</v>
      </c>
      <c r="T8351" t="str">
        <f>IF(OR(
  AND(Table1[[#This Row],[Ticket Priority]]="Critical", Table1[[#This Row],[Ticket Status]]&lt;&gt;"Closed"),
  AND(Table1[[#This Row],[Ticket Priority]]="High", Table1[[#This Row],[Ticket Status]]="Open")
), "Yes", "No")</f>
        <v>Yes</v>
      </c>
      <c r="U8351" s="4" t="str">
        <f>IF(Table1[[#This Row],[Ticket Status]]="Closed","Yes","No")</f>
        <v>No</v>
      </c>
      <c r="V8351" s="4" t="str">
        <f>IF(Table1[[#This Row],[Ticket Status]]="Pending Customer Response","Yes","No")</f>
        <v>No</v>
      </c>
      <c r="W8351" s="5">
        <f ca="1">COUNTIFS(Table1[Agent_name],Table1[[#This Row],[Agent_name]],Table1[Month],Table1[[#This Row],[Month]])/160</f>
        <v>0.61875000000000002</v>
      </c>
    </row>
    <row r="8352" spans="1:23" x14ac:dyDescent="0.25">
      <c r="A8352">
        <v>8351</v>
      </c>
      <c r="B8352" t="s">
        <v>26914</v>
      </c>
      <c r="C8352" t="s">
        <v>26915</v>
      </c>
      <c r="D8352">
        <v>63</v>
      </c>
      <c r="E8352" t="s">
        <v>19</v>
      </c>
      <c r="F8352" t="s">
        <v>699</v>
      </c>
      <c r="G8352" s="1">
        <v>44062</v>
      </c>
      <c r="H8352" t="s">
        <v>66</v>
      </c>
      <c r="I8352" t="s">
        <v>22</v>
      </c>
      <c r="J8352" s="3" t="s">
        <v>985</v>
      </c>
      <c r="K8352" t="s">
        <v>39</v>
      </c>
      <c r="L8352" t="s">
        <v>26916</v>
      </c>
      <c r="M8352" t="s">
        <v>25</v>
      </c>
      <c r="N8352" t="s">
        <v>83</v>
      </c>
      <c r="O8352" s="2">
        <v>45078.565115740741</v>
      </c>
      <c r="P8352" s="2">
        <v>45078.751226851855</v>
      </c>
      <c r="Q8352">
        <v>5</v>
      </c>
      <c r="R8352" t="str">
        <f t="shared" ca="1" si="130"/>
        <v>Priya</v>
      </c>
      <c r="S8352" t="str">
        <f>IFERROR(TEXT(DATEVALUE(LEFT(Table1[[#This Row],[Date of Purchase]],10)), "MMMM"), TEXT(Table1[[#This Row],[Date of Purchase]], "MMMM"))</f>
        <v>August</v>
      </c>
      <c r="T8352" t="str">
        <f>IF(OR(
  AND(Table1[[#This Row],[Ticket Priority]]="Critical", Table1[[#This Row],[Ticket Status]]&lt;&gt;"Closed"),
  AND(Table1[[#This Row],[Ticket Priority]]="High", Table1[[#This Row],[Ticket Status]]="Open")
), "Yes", "No")</f>
        <v>No</v>
      </c>
      <c r="U8352" s="4" t="str">
        <f>IF(Table1[[#This Row],[Ticket Status]]="Closed","Yes","No")</f>
        <v>Yes</v>
      </c>
      <c r="V8352" s="4" t="str">
        <f>IF(Table1[[#This Row],[Ticket Status]]="Pending Customer Response","Yes","No")</f>
        <v>No</v>
      </c>
      <c r="W8352" s="5">
        <f ca="1">COUNTIFS(Table1[Agent_name],Table1[[#This Row],[Agent_name]],Table1[Month],Table1[[#This Row],[Month]])/160</f>
        <v>0.35</v>
      </c>
    </row>
    <row r="8353" spans="1:23" x14ac:dyDescent="0.25">
      <c r="A8353">
        <v>8352</v>
      </c>
      <c r="B8353" t="s">
        <v>26917</v>
      </c>
      <c r="C8353" t="s">
        <v>26918</v>
      </c>
      <c r="D8353">
        <v>58</v>
      </c>
      <c r="E8353" t="s">
        <v>29</v>
      </c>
      <c r="F8353" t="s">
        <v>456</v>
      </c>
      <c r="G8353" s="1">
        <v>44045</v>
      </c>
      <c r="H8353" t="s">
        <v>45</v>
      </c>
      <c r="I8353" t="s">
        <v>60</v>
      </c>
      <c r="J8353" s="3" t="s">
        <v>26919</v>
      </c>
      <c r="K8353" t="s">
        <v>62</v>
      </c>
      <c r="M8353" t="s">
        <v>143</v>
      </c>
      <c r="N8353" t="s">
        <v>33</v>
      </c>
      <c r="R8353" t="str">
        <f t="shared" ca="1" si="130"/>
        <v>Mohit</v>
      </c>
      <c r="S8353" t="str">
        <f>IFERROR(TEXT(DATEVALUE(LEFT(Table1[[#This Row],[Date of Purchase]],10)), "MMMM"), TEXT(Table1[[#This Row],[Date of Purchase]], "MMMM"))</f>
        <v>August</v>
      </c>
      <c r="T8353" t="str">
        <f>IF(OR(
  AND(Table1[[#This Row],[Ticket Priority]]="Critical", Table1[[#This Row],[Ticket Status]]&lt;&gt;"Closed"),
  AND(Table1[[#This Row],[Ticket Priority]]="High", Table1[[#This Row],[Ticket Status]]="Open")
), "Yes", "No")</f>
        <v>No</v>
      </c>
      <c r="U8353" s="4" t="str">
        <f>IF(Table1[[#This Row],[Ticket Status]]="Closed","Yes","No")</f>
        <v>No</v>
      </c>
      <c r="V8353" s="4" t="str">
        <f>IF(Table1[[#This Row],[Ticket Status]]="Pending Customer Response","Yes","No")</f>
        <v>No</v>
      </c>
      <c r="W8353" s="5">
        <f ca="1">COUNTIFS(Table1[Agent_name],Table1[[#This Row],[Agent_name]],Table1[Month],Table1[[#This Row],[Month]])/160</f>
        <v>0.46250000000000002</v>
      </c>
    </row>
    <row r="8354" spans="1:23" x14ac:dyDescent="0.25">
      <c r="A8354">
        <v>8353</v>
      </c>
      <c r="B8354" t="s">
        <v>26920</v>
      </c>
      <c r="C8354" t="s">
        <v>26921</v>
      </c>
      <c r="D8354">
        <v>52</v>
      </c>
      <c r="E8354" t="s">
        <v>19</v>
      </c>
      <c r="F8354" t="s">
        <v>431</v>
      </c>
      <c r="G8354" s="1">
        <v>44422</v>
      </c>
      <c r="H8354" t="s">
        <v>67</v>
      </c>
      <c r="I8354" t="s">
        <v>99</v>
      </c>
      <c r="J8354" s="3" t="s">
        <v>26771</v>
      </c>
      <c r="K8354" t="s">
        <v>24</v>
      </c>
      <c r="M8354" t="s">
        <v>89</v>
      </c>
      <c r="N8354" t="s">
        <v>55</v>
      </c>
      <c r="O8354" s="2">
        <v>45078.440150462964</v>
      </c>
      <c r="R8354" t="str">
        <f t="shared" ca="1" si="130"/>
        <v>Mohit</v>
      </c>
      <c r="S8354" t="str">
        <f>IFERROR(TEXT(DATEVALUE(LEFT(Table1[[#This Row],[Date of Purchase]],10)), "MMMM"), TEXT(Table1[[#This Row],[Date of Purchase]], "MMMM"))</f>
        <v>August</v>
      </c>
      <c r="T8354" t="str">
        <f>IF(OR(
  AND(Table1[[#This Row],[Ticket Priority]]="Critical", Table1[[#This Row],[Ticket Status]]&lt;&gt;"Closed"),
  AND(Table1[[#This Row],[Ticket Priority]]="High", Table1[[#This Row],[Ticket Status]]="Open")
), "Yes", "No")</f>
        <v>No</v>
      </c>
      <c r="U8354" s="4" t="str">
        <f>IF(Table1[[#This Row],[Ticket Status]]="Closed","Yes","No")</f>
        <v>No</v>
      </c>
      <c r="V8354" s="4" t="str">
        <f>IF(Table1[[#This Row],[Ticket Status]]="Pending Customer Response","Yes","No")</f>
        <v>Yes</v>
      </c>
      <c r="W8354" s="5">
        <f ca="1">COUNTIFS(Table1[Agent_name],Table1[[#This Row],[Agent_name]],Table1[Month],Table1[[#This Row],[Month]])/160</f>
        <v>0.46250000000000002</v>
      </c>
    </row>
    <row r="8355" spans="1:23" x14ac:dyDescent="0.25">
      <c r="A8355">
        <v>8354</v>
      </c>
      <c r="B8355" t="s">
        <v>26922</v>
      </c>
      <c r="C8355" t="s">
        <v>26923</v>
      </c>
      <c r="D8355">
        <v>23</v>
      </c>
      <c r="E8355" t="s">
        <v>29</v>
      </c>
      <c r="F8355" t="s">
        <v>51</v>
      </c>
      <c r="G8355" s="1">
        <v>43901</v>
      </c>
      <c r="H8355" t="s">
        <v>59</v>
      </c>
      <c r="I8355" t="s">
        <v>72</v>
      </c>
      <c r="J8355" s="3" t="s">
        <v>26924</v>
      </c>
      <c r="K8355" t="s">
        <v>24</v>
      </c>
      <c r="M8355" t="s">
        <v>41</v>
      </c>
      <c r="N8355" t="s">
        <v>26</v>
      </c>
      <c r="O8355" s="2">
        <v>45078.763078703705</v>
      </c>
      <c r="R8355" t="str">
        <f t="shared" ca="1" si="130"/>
        <v>Ravi</v>
      </c>
      <c r="S8355" t="str">
        <f>IFERROR(TEXT(DATEVALUE(LEFT(Table1[[#This Row],[Date of Purchase]],10)), "MMMM"), TEXT(Table1[[#This Row],[Date of Purchase]], "MMMM"))</f>
        <v>March</v>
      </c>
      <c r="T8355" t="str">
        <f>IF(OR(
  AND(Table1[[#This Row],[Ticket Priority]]="Critical", Table1[[#This Row],[Ticket Status]]&lt;&gt;"Closed"),
  AND(Table1[[#This Row],[Ticket Priority]]="High", Table1[[#This Row],[Ticket Status]]="Open")
), "Yes", "No")</f>
        <v>No</v>
      </c>
      <c r="U8355" s="4" t="str">
        <f>IF(Table1[[#This Row],[Ticket Status]]="Closed","Yes","No")</f>
        <v>No</v>
      </c>
      <c r="V8355" s="4" t="str">
        <f>IF(Table1[[#This Row],[Ticket Status]]="Pending Customer Response","Yes","No")</f>
        <v>Yes</v>
      </c>
      <c r="W8355" s="5">
        <f ca="1">COUNTIFS(Table1[Agent_name],Table1[[#This Row],[Agent_name]],Table1[Month],Table1[[#This Row],[Month]])/160</f>
        <v>0.54374999999999996</v>
      </c>
    </row>
    <row r="8356" spans="1:23" x14ac:dyDescent="0.25">
      <c r="A8356">
        <v>8355</v>
      </c>
      <c r="B8356" t="s">
        <v>26925</v>
      </c>
      <c r="C8356" t="s">
        <v>26926</v>
      </c>
      <c r="D8356">
        <v>36</v>
      </c>
      <c r="E8356" t="s">
        <v>58</v>
      </c>
      <c r="F8356" t="s">
        <v>485</v>
      </c>
      <c r="G8356" s="1">
        <v>43980</v>
      </c>
      <c r="H8356" t="s">
        <v>21</v>
      </c>
      <c r="I8356" t="s">
        <v>22</v>
      </c>
      <c r="J8356" s="3" t="s">
        <v>26927</v>
      </c>
      <c r="K8356" t="s">
        <v>62</v>
      </c>
      <c r="M8356" t="s">
        <v>25</v>
      </c>
      <c r="N8356" t="s">
        <v>83</v>
      </c>
      <c r="R8356" t="str">
        <f t="shared" ca="1" si="130"/>
        <v>Mohit</v>
      </c>
      <c r="S8356" t="str">
        <f>IFERROR(TEXT(DATEVALUE(LEFT(Table1[[#This Row],[Date of Purchase]],10)), "MMMM"), TEXT(Table1[[#This Row],[Date of Purchase]], "MMMM"))</f>
        <v>May</v>
      </c>
      <c r="T8356" t="str">
        <f>IF(OR(
  AND(Table1[[#This Row],[Ticket Priority]]="Critical", Table1[[#This Row],[Ticket Status]]&lt;&gt;"Closed"),
  AND(Table1[[#This Row],[Ticket Priority]]="High", Table1[[#This Row],[Ticket Status]]="Open")
), "Yes", "No")</f>
        <v>Yes</v>
      </c>
      <c r="U8356" s="4" t="str">
        <f>IF(Table1[[#This Row],[Ticket Status]]="Closed","Yes","No")</f>
        <v>No</v>
      </c>
      <c r="V8356" s="4" t="str">
        <f>IF(Table1[[#This Row],[Ticket Status]]="Pending Customer Response","Yes","No")</f>
        <v>No</v>
      </c>
      <c r="W8356" s="5">
        <f ca="1">COUNTIFS(Table1[Agent_name],Table1[[#This Row],[Agent_name]],Table1[Month],Table1[[#This Row],[Month]])/160</f>
        <v>0.45624999999999999</v>
      </c>
    </row>
    <row r="8357" spans="1:23" x14ac:dyDescent="0.25">
      <c r="A8357">
        <v>8356</v>
      </c>
      <c r="B8357" t="s">
        <v>26928</v>
      </c>
      <c r="C8357" t="s">
        <v>26929</v>
      </c>
      <c r="D8357">
        <v>54</v>
      </c>
      <c r="E8357" t="s">
        <v>29</v>
      </c>
      <c r="F8357" t="s">
        <v>173</v>
      </c>
      <c r="G8357" s="1">
        <v>44478</v>
      </c>
      <c r="H8357" t="s">
        <v>45</v>
      </c>
      <c r="I8357" t="s">
        <v>59</v>
      </c>
      <c r="J8357" s="3" t="s">
        <v>26930</v>
      </c>
      <c r="K8357" t="s">
        <v>62</v>
      </c>
      <c r="M8357" t="s">
        <v>25</v>
      </c>
      <c r="N8357" t="s">
        <v>26</v>
      </c>
      <c r="R8357" t="str">
        <f t="shared" ca="1" si="130"/>
        <v>Divya</v>
      </c>
      <c r="S8357" t="str">
        <f>IFERROR(TEXT(DATEVALUE(LEFT(Table1[[#This Row],[Date of Purchase]],10)), "MMMM"), TEXT(Table1[[#This Row],[Date of Purchase]], "MMMM"))</f>
        <v>October</v>
      </c>
      <c r="T8357" t="str">
        <f>IF(OR(
  AND(Table1[[#This Row],[Ticket Priority]]="Critical", Table1[[#This Row],[Ticket Status]]&lt;&gt;"Closed"),
  AND(Table1[[#This Row],[Ticket Priority]]="High", Table1[[#This Row],[Ticket Status]]="Open")
), "Yes", "No")</f>
        <v>Yes</v>
      </c>
      <c r="U8357" s="4" t="str">
        <f>IF(Table1[[#This Row],[Ticket Status]]="Closed","Yes","No")</f>
        <v>No</v>
      </c>
      <c r="V8357" s="4" t="str">
        <f>IF(Table1[[#This Row],[Ticket Status]]="Pending Customer Response","Yes","No")</f>
        <v>No</v>
      </c>
      <c r="W8357" s="5">
        <f ca="1">COUNTIFS(Table1[Agent_name],Table1[[#This Row],[Agent_name]],Table1[Month],Table1[[#This Row],[Month]])/160</f>
        <v>0.25</v>
      </c>
    </row>
    <row r="8358" spans="1:23" x14ac:dyDescent="0.25">
      <c r="A8358">
        <v>8357</v>
      </c>
      <c r="B8358" t="s">
        <v>26931</v>
      </c>
      <c r="C8358" t="s">
        <v>26932</v>
      </c>
      <c r="D8358">
        <v>36</v>
      </c>
      <c r="E8358" t="s">
        <v>19</v>
      </c>
      <c r="F8358" t="s">
        <v>125</v>
      </c>
      <c r="G8358" s="1">
        <v>44300</v>
      </c>
      <c r="H8358" t="s">
        <v>45</v>
      </c>
      <c r="I8358" t="s">
        <v>77</v>
      </c>
      <c r="J8358" s="3" t="s">
        <v>26933</v>
      </c>
      <c r="K8358" t="s">
        <v>24</v>
      </c>
      <c r="M8358" t="s">
        <v>25</v>
      </c>
      <c r="N8358" t="s">
        <v>83</v>
      </c>
      <c r="O8358" s="2">
        <v>45078.115219907406</v>
      </c>
      <c r="R8358" t="str">
        <f t="shared" ca="1" si="130"/>
        <v>Meera</v>
      </c>
      <c r="S8358" t="str">
        <f>IFERROR(TEXT(DATEVALUE(LEFT(Table1[[#This Row],[Date of Purchase]],10)), "MMMM"), TEXT(Table1[[#This Row],[Date of Purchase]], "MMMM"))</f>
        <v>April</v>
      </c>
      <c r="T8358" t="str">
        <f>IF(OR(
  AND(Table1[[#This Row],[Ticket Priority]]="Critical", Table1[[#This Row],[Ticket Status]]&lt;&gt;"Closed"),
  AND(Table1[[#This Row],[Ticket Priority]]="High", Table1[[#This Row],[Ticket Status]]="Open")
), "Yes", "No")</f>
        <v>Yes</v>
      </c>
      <c r="U8358" s="4" t="str">
        <f>IF(Table1[[#This Row],[Ticket Status]]="Closed","Yes","No")</f>
        <v>No</v>
      </c>
      <c r="V8358" s="4" t="str">
        <f>IF(Table1[[#This Row],[Ticket Status]]="Pending Customer Response","Yes","No")</f>
        <v>Yes</v>
      </c>
      <c r="W8358" s="5">
        <f ca="1">COUNTIFS(Table1[Agent_name],Table1[[#This Row],[Agent_name]],Table1[Month],Table1[[#This Row],[Month]])/160</f>
        <v>0.16250000000000001</v>
      </c>
    </row>
    <row r="8359" spans="1:23" x14ac:dyDescent="0.25">
      <c r="A8359">
        <v>8358</v>
      </c>
      <c r="B8359" t="s">
        <v>26934</v>
      </c>
      <c r="C8359" t="s">
        <v>26935</v>
      </c>
      <c r="D8359">
        <v>50</v>
      </c>
      <c r="E8359" t="s">
        <v>19</v>
      </c>
      <c r="F8359" t="s">
        <v>485</v>
      </c>
      <c r="G8359" s="1">
        <v>44400</v>
      </c>
      <c r="H8359" t="s">
        <v>45</v>
      </c>
      <c r="I8359" t="s">
        <v>150</v>
      </c>
      <c r="J8359" s="3" t="s">
        <v>26936</v>
      </c>
      <c r="K8359" t="s">
        <v>24</v>
      </c>
      <c r="M8359" t="s">
        <v>25</v>
      </c>
      <c r="N8359" t="s">
        <v>83</v>
      </c>
      <c r="O8359" s="2">
        <v>45078.118715277778</v>
      </c>
      <c r="R8359" t="str">
        <f t="shared" ca="1" si="130"/>
        <v>Divya</v>
      </c>
      <c r="S8359" t="str">
        <f>IFERROR(TEXT(DATEVALUE(LEFT(Table1[[#This Row],[Date of Purchase]],10)), "MMMM"), TEXT(Table1[[#This Row],[Date of Purchase]], "MMMM"))</f>
        <v>July</v>
      </c>
      <c r="T8359" t="str">
        <f>IF(OR(
  AND(Table1[[#This Row],[Ticket Priority]]="Critical", Table1[[#This Row],[Ticket Status]]&lt;&gt;"Closed"),
  AND(Table1[[#This Row],[Ticket Priority]]="High", Table1[[#This Row],[Ticket Status]]="Open")
), "Yes", "No")</f>
        <v>Yes</v>
      </c>
      <c r="U8359" s="4" t="str">
        <f>IF(Table1[[#This Row],[Ticket Status]]="Closed","Yes","No")</f>
        <v>No</v>
      </c>
      <c r="V8359" s="4" t="str">
        <f>IF(Table1[[#This Row],[Ticket Status]]="Pending Customer Response","Yes","No")</f>
        <v>Yes</v>
      </c>
      <c r="W8359" s="5">
        <f ca="1">COUNTIFS(Table1[Agent_name],Table1[[#This Row],[Agent_name]],Table1[Month],Table1[[#This Row],[Month]])/160</f>
        <v>0.25</v>
      </c>
    </row>
    <row r="8360" spans="1:23" x14ac:dyDescent="0.25">
      <c r="A8360">
        <v>8359</v>
      </c>
      <c r="B8360" t="s">
        <v>26937</v>
      </c>
      <c r="C8360" t="s">
        <v>26938</v>
      </c>
      <c r="D8360">
        <v>28</v>
      </c>
      <c r="E8360" t="s">
        <v>19</v>
      </c>
      <c r="F8360" t="s">
        <v>76</v>
      </c>
      <c r="G8360" s="1">
        <v>44305</v>
      </c>
      <c r="H8360" t="s">
        <v>67</v>
      </c>
      <c r="I8360" t="s">
        <v>177</v>
      </c>
      <c r="J8360" s="3" t="s">
        <v>26939</v>
      </c>
      <c r="K8360" t="s">
        <v>62</v>
      </c>
      <c r="M8360" t="s">
        <v>25</v>
      </c>
      <c r="N8360" t="s">
        <v>55</v>
      </c>
      <c r="R8360" t="str">
        <f t="shared" ca="1" si="130"/>
        <v>Sara</v>
      </c>
      <c r="S8360" t="str">
        <f>IFERROR(TEXT(DATEVALUE(LEFT(Table1[[#This Row],[Date of Purchase]],10)), "MMMM"), TEXT(Table1[[#This Row],[Date of Purchase]], "MMMM"))</f>
        <v>April</v>
      </c>
      <c r="T8360" t="str">
        <f>IF(OR(
  AND(Table1[[#This Row],[Ticket Priority]]="Critical", Table1[[#This Row],[Ticket Status]]&lt;&gt;"Closed"),
  AND(Table1[[#This Row],[Ticket Priority]]="High", Table1[[#This Row],[Ticket Status]]="Open")
), "Yes", "No")</f>
        <v>Yes</v>
      </c>
      <c r="U8360" s="4" t="str">
        <f>IF(Table1[[#This Row],[Ticket Status]]="Closed","Yes","No")</f>
        <v>No</v>
      </c>
      <c r="V8360" s="4" t="str">
        <f>IF(Table1[[#This Row],[Ticket Status]]="Pending Customer Response","Yes","No")</f>
        <v>No</v>
      </c>
      <c r="W8360" s="5">
        <f ca="1">COUNTIFS(Table1[Agent_name],Table1[[#This Row],[Agent_name]],Table1[Month],Table1[[#This Row],[Month]])/160</f>
        <v>0.75624999999999998</v>
      </c>
    </row>
    <row r="8361" spans="1:23" x14ac:dyDescent="0.25">
      <c r="A8361">
        <v>8360</v>
      </c>
      <c r="B8361" t="s">
        <v>26940</v>
      </c>
      <c r="C8361" t="s">
        <v>26941</v>
      </c>
      <c r="D8361">
        <v>55</v>
      </c>
      <c r="E8361" t="s">
        <v>29</v>
      </c>
      <c r="F8361" t="s">
        <v>157</v>
      </c>
      <c r="G8361" s="1">
        <v>44497</v>
      </c>
      <c r="H8361" t="s">
        <v>21</v>
      </c>
      <c r="I8361" t="s">
        <v>60</v>
      </c>
      <c r="J8361" s="3" t="s">
        <v>26942</v>
      </c>
      <c r="K8361" t="s">
        <v>24</v>
      </c>
      <c r="M8361" t="s">
        <v>25</v>
      </c>
      <c r="N8361" t="s">
        <v>33</v>
      </c>
      <c r="O8361" s="2">
        <v>45078.441666666666</v>
      </c>
      <c r="R8361" t="str">
        <f t="shared" ca="1" si="130"/>
        <v>Mohit</v>
      </c>
      <c r="S8361" t="str">
        <f>IFERROR(TEXT(DATEVALUE(LEFT(Table1[[#This Row],[Date of Purchase]],10)), "MMMM"), TEXT(Table1[[#This Row],[Date of Purchase]], "MMMM"))</f>
        <v>October</v>
      </c>
      <c r="T8361" t="str">
        <f>IF(OR(
  AND(Table1[[#This Row],[Ticket Priority]]="Critical", Table1[[#This Row],[Ticket Status]]&lt;&gt;"Closed"),
  AND(Table1[[#This Row],[Ticket Priority]]="High", Table1[[#This Row],[Ticket Status]]="Open")
), "Yes", "No")</f>
        <v>Yes</v>
      </c>
      <c r="U8361" s="4" t="str">
        <f>IF(Table1[[#This Row],[Ticket Status]]="Closed","Yes","No")</f>
        <v>No</v>
      </c>
      <c r="V8361" s="4" t="str">
        <f>IF(Table1[[#This Row],[Ticket Status]]="Pending Customer Response","Yes","No")</f>
        <v>Yes</v>
      </c>
      <c r="W8361" s="5">
        <f ca="1">COUNTIFS(Table1[Agent_name],Table1[[#This Row],[Agent_name]],Table1[Month],Table1[[#This Row],[Month]])/160</f>
        <v>0.49375000000000002</v>
      </c>
    </row>
    <row r="8362" spans="1:23" x14ac:dyDescent="0.25">
      <c r="A8362">
        <v>8361</v>
      </c>
      <c r="B8362" t="s">
        <v>26943</v>
      </c>
      <c r="C8362" t="s">
        <v>26944</v>
      </c>
      <c r="D8362">
        <v>52</v>
      </c>
      <c r="E8362" t="s">
        <v>58</v>
      </c>
      <c r="F8362" t="s">
        <v>456</v>
      </c>
      <c r="G8362" s="1">
        <v>44551</v>
      </c>
      <c r="H8362" t="s">
        <v>21</v>
      </c>
      <c r="I8362" t="s">
        <v>22</v>
      </c>
      <c r="J8362" s="3" t="s">
        <v>26945</v>
      </c>
      <c r="K8362" t="s">
        <v>62</v>
      </c>
      <c r="M8362" t="s">
        <v>41</v>
      </c>
      <c r="N8362" t="s">
        <v>33</v>
      </c>
      <c r="R8362" t="str">
        <f t="shared" ca="1" si="130"/>
        <v>Sara</v>
      </c>
      <c r="S8362" t="str">
        <f>IFERROR(TEXT(DATEVALUE(LEFT(Table1[[#This Row],[Date of Purchase]],10)), "MMMM"), TEXT(Table1[[#This Row],[Date of Purchase]], "MMMM"))</f>
        <v>December</v>
      </c>
      <c r="T8362" t="str">
        <f>IF(OR(
  AND(Table1[[#This Row],[Ticket Priority]]="Critical", Table1[[#This Row],[Ticket Status]]&lt;&gt;"Closed"),
  AND(Table1[[#This Row],[Ticket Priority]]="High", Table1[[#This Row],[Ticket Status]]="Open")
), "Yes", "No")</f>
        <v>No</v>
      </c>
      <c r="U8362" s="4" t="str">
        <f>IF(Table1[[#This Row],[Ticket Status]]="Closed","Yes","No")</f>
        <v>No</v>
      </c>
      <c r="V8362" s="4" t="str">
        <f>IF(Table1[[#This Row],[Ticket Status]]="Pending Customer Response","Yes","No")</f>
        <v>No</v>
      </c>
      <c r="W8362" s="5">
        <f ca="1">COUNTIFS(Table1[Agent_name],Table1[[#This Row],[Agent_name]],Table1[Month],Table1[[#This Row],[Month]])/160</f>
        <v>0.55625000000000002</v>
      </c>
    </row>
    <row r="8363" spans="1:23" x14ac:dyDescent="0.25">
      <c r="A8363">
        <v>8362</v>
      </c>
      <c r="B8363" t="s">
        <v>26946</v>
      </c>
      <c r="C8363" t="s">
        <v>26947</v>
      </c>
      <c r="D8363">
        <v>40</v>
      </c>
      <c r="E8363" t="s">
        <v>19</v>
      </c>
      <c r="F8363" t="s">
        <v>242</v>
      </c>
      <c r="G8363" s="1">
        <v>43946</v>
      </c>
      <c r="H8363" t="s">
        <v>66</v>
      </c>
      <c r="I8363" t="s">
        <v>177</v>
      </c>
      <c r="J8363" s="3" t="s">
        <v>26948</v>
      </c>
      <c r="K8363" t="s">
        <v>39</v>
      </c>
      <c r="L8363" t="s">
        <v>26949</v>
      </c>
      <c r="M8363" t="s">
        <v>143</v>
      </c>
      <c r="N8363" t="s">
        <v>55</v>
      </c>
      <c r="O8363" s="2">
        <v>45078.0778125</v>
      </c>
      <c r="P8363" s="2">
        <v>45078.569479166668</v>
      </c>
      <c r="Q8363">
        <v>2</v>
      </c>
      <c r="R8363" t="str">
        <f t="shared" ca="1" si="130"/>
        <v>Ravi</v>
      </c>
      <c r="S8363" t="str">
        <f>IFERROR(TEXT(DATEVALUE(LEFT(Table1[[#This Row],[Date of Purchase]],10)), "MMMM"), TEXT(Table1[[#This Row],[Date of Purchase]], "MMMM"))</f>
        <v>April</v>
      </c>
      <c r="T8363" t="str">
        <f>IF(OR(
  AND(Table1[[#This Row],[Ticket Priority]]="Critical", Table1[[#This Row],[Ticket Status]]&lt;&gt;"Closed"),
  AND(Table1[[#This Row],[Ticket Priority]]="High", Table1[[#This Row],[Ticket Status]]="Open")
), "Yes", "No")</f>
        <v>No</v>
      </c>
      <c r="U8363" s="4" t="str">
        <f>IF(Table1[[#This Row],[Ticket Status]]="Closed","Yes","No")</f>
        <v>Yes</v>
      </c>
      <c r="V8363" s="4" t="str">
        <f>IF(Table1[[#This Row],[Ticket Status]]="Pending Customer Response","Yes","No")</f>
        <v>No</v>
      </c>
      <c r="W8363" s="5">
        <f ca="1">COUNTIFS(Table1[Agent_name],Table1[[#This Row],[Agent_name]],Table1[Month],Table1[[#This Row],[Month]])/160</f>
        <v>0.625</v>
      </c>
    </row>
    <row r="8364" spans="1:23" x14ac:dyDescent="0.25">
      <c r="A8364">
        <v>8363</v>
      </c>
      <c r="B8364" t="s">
        <v>26950</v>
      </c>
      <c r="C8364" t="s">
        <v>26951</v>
      </c>
      <c r="D8364">
        <v>58</v>
      </c>
      <c r="E8364" t="s">
        <v>19</v>
      </c>
      <c r="F8364" t="s">
        <v>317</v>
      </c>
      <c r="G8364" s="1">
        <v>44415</v>
      </c>
      <c r="H8364" t="s">
        <v>45</v>
      </c>
      <c r="I8364" t="s">
        <v>59</v>
      </c>
      <c r="J8364" s="3" t="s">
        <v>26952</v>
      </c>
      <c r="K8364" t="s">
        <v>39</v>
      </c>
      <c r="L8364" t="s">
        <v>26953</v>
      </c>
      <c r="M8364" t="s">
        <v>25</v>
      </c>
      <c r="N8364" t="s">
        <v>55</v>
      </c>
      <c r="O8364" s="2">
        <v>45078.224363425928</v>
      </c>
      <c r="P8364" s="2">
        <v>45078.35491898148</v>
      </c>
      <c r="Q8364">
        <v>2</v>
      </c>
      <c r="R8364" t="str">
        <f t="shared" ca="1" si="130"/>
        <v>Divya</v>
      </c>
      <c r="S8364" t="str">
        <f>IFERROR(TEXT(DATEVALUE(LEFT(Table1[[#This Row],[Date of Purchase]],10)), "MMMM"), TEXT(Table1[[#This Row],[Date of Purchase]], "MMMM"))</f>
        <v>August</v>
      </c>
      <c r="T8364" t="str">
        <f>IF(OR(
  AND(Table1[[#This Row],[Ticket Priority]]="Critical", Table1[[#This Row],[Ticket Status]]&lt;&gt;"Closed"),
  AND(Table1[[#This Row],[Ticket Priority]]="High", Table1[[#This Row],[Ticket Status]]="Open")
), "Yes", "No")</f>
        <v>No</v>
      </c>
      <c r="U8364" s="4" t="str">
        <f>IF(Table1[[#This Row],[Ticket Status]]="Closed","Yes","No")</f>
        <v>Yes</v>
      </c>
      <c r="V8364" s="4" t="str">
        <f>IF(Table1[[#This Row],[Ticket Status]]="Pending Customer Response","Yes","No")</f>
        <v>No</v>
      </c>
      <c r="W8364" s="5">
        <f ca="1">COUNTIFS(Table1[Agent_name],Table1[[#This Row],[Agent_name]],Table1[Month],Table1[[#This Row],[Month]])/160</f>
        <v>0.1875</v>
      </c>
    </row>
    <row r="8365" spans="1:23" x14ac:dyDescent="0.25">
      <c r="A8365">
        <v>8364</v>
      </c>
      <c r="B8365" t="s">
        <v>26954</v>
      </c>
      <c r="C8365" t="s">
        <v>26955</v>
      </c>
      <c r="D8365">
        <v>43</v>
      </c>
      <c r="E8365" t="s">
        <v>58</v>
      </c>
      <c r="F8365" t="s">
        <v>421</v>
      </c>
      <c r="G8365" s="1">
        <v>43941</v>
      </c>
      <c r="H8365" t="s">
        <v>66</v>
      </c>
      <c r="I8365" t="s">
        <v>141</v>
      </c>
      <c r="J8365" s="3" t="s">
        <v>26956</v>
      </c>
      <c r="K8365" t="s">
        <v>24</v>
      </c>
      <c r="M8365" t="s">
        <v>89</v>
      </c>
      <c r="N8365" t="s">
        <v>83</v>
      </c>
      <c r="O8365" s="2">
        <v>45079.035497685189</v>
      </c>
      <c r="R8365" t="str">
        <f t="shared" ca="1" si="130"/>
        <v>Meera</v>
      </c>
      <c r="S8365" t="str">
        <f>IFERROR(TEXT(DATEVALUE(LEFT(Table1[[#This Row],[Date of Purchase]],10)), "MMMM"), TEXT(Table1[[#This Row],[Date of Purchase]], "MMMM"))</f>
        <v>April</v>
      </c>
      <c r="T8365" t="str">
        <f>IF(OR(
  AND(Table1[[#This Row],[Ticket Priority]]="Critical", Table1[[#This Row],[Ticket Status]]&lt;&gt;"Closed"),
  AND(Table1[[#This Row],[Ticket Priority]]="High", Table1[[#This Row],[Ticket Status]]="Open")
), "Yes", "No")</f>
        <v>No</v>
      </c>
      <c r="U8365" s="4" t="str">
        <f>IF(Table1[[#This Row],[Ticket Status]]="Closed","Yes","No")</f>
        <v>No</v>
      </c>
      <c r="V8365" s="4" t="str">
        <f>IF(Table1[[#This Row],[Ticket Status]]="Pending Customer Response","Yes","No")</f>
        <v>Yes</v>
      </c>
      <c r="W8365" s="5">
        <f ca="1">COUNTIFS(Table1[Agent_name],Table1[[#This Row],[Agent_name]],Table1[Month],Table1[[#This Row],[Month]])/160</f>
        <v>0.16250000000000001</v>
      </c>
    </row>
    <row r="8366" spans="1:23" x14ac:dyDescent="0.25">
      <c r="A8366">
        <v>8365</v>
      </c>
      <c r="B8366" t="s">
        <v>26957</v>
      </c>
      <c r="C8366" t="s">
        <v>26958</v>
      </c>
      <c r="D8366">
        <v>27</v>
      </c>
      <c r="E8366" t="s">
        <v>19</v>
      </c>
      <c r="F8366" t="s">
        <v>44</v>
      </c>
      <c r="G8366" s="1">
        <v>43965</v>
      </c>
      <c r="H8366" t="s">
        <v>59</v>
      </c>
      <c r="I8366" t="s">
        <v>22</v>
      </c>
      <c r="J8366" s="3" t="s">
        <v>26959</v>
      </c>
      <c r="K8366" t="s">
        <v>24</v>
      </c>
      <c r="M8366" t="s">
        <v>143</v>
      </c>
      <c r="N8366" t="s">
        <v>83</v>
      </c>
      <c r="O8366" s="2">
        <v>45078.420925925922</v>
      </c>
      <c r="R8366" t="str">
        <f t="shared" ca="1" si="130"/>
        <v>Sara</v>
      </c>
      <c r="S8366" t="str">
        <f>IFERROR(TEXT(DATEVALUE(LEFT(Table1[[#This Row],[Date of Purchase]],10)), "MMMM"), TEXT(Table1[[#This Row],[Date of Purchase]], "MMMM"))</f>
        <v>May</v>
      </c>
      <c r="T8366" t="str">
        <f>IF(OR(
  AND(Table1[[#This Row],[Ticket Priority]]="Critical", Table1[[#This Row],[Ticket Status]]&lt;&gt;"Closed"),
  AND(Table1[[#This Row],[Ticket Priority]]="High", Table1[[#This Row],[Ticket Status]]="Open")
), "Yes", "No")</f>
        <v>No</v>
      </c>
      <c r="U8366" s="4" t="str">
        <f>IF(Table1[[#This Row],[Ticket Status]]="Closed","Yes","No")</f>
        <v>No</v>
      </c>
      <c r="V8366" s="4" t="str">
        <f>IF(Table1[[#This Row],[Ticket Status]]="Pending Customer Response","Yes","No")</f>
        <v>Yes</v>
      </c>
      <c r="W8366" s="5">
        <f ca="1">COUNTIFS(Table1[Agent_name],Table1[[#This Row],[Agent_name]],Table1[Month],Table1[[#This Row],[Month]])/160</f>
        <v>0.64375000000000004</v>
      </c>
    </row>
    <row r="8367" spans="1:23" x14ac:dyDescent="0.25">
      <c r="A8367">
        <v>8366</v>
      </c>
      <c r="B8367" t="s">
        <v>26960</v>
      </c>
      <c r="C8367" t="s">
        <v>22416</v>
      </c>
      <c r="D8367">
        <v>39</v>
      </c>
      <c r="E8367" t="s">
        <v>58</v>
      </c>
      <c r="F8367" t="s">
        <v>456</v>
      </c>
      <c r="G8367" s="1">
        <v>44025</v>
      </c>
      <c r="H8367" t="s">
        <v>59</v>
      </c>
      <c r="I8367" t="s">
        <v>22</v>
      </c>
      <c r="J8367" s="3" t="s">
        <v>26961</v>
      </c>
      <c r="K8367" t="s">
        <v>39</v>
      </c>
      <c r="L8367" t="s">
        <v>26962</v>
      </c>
      <c r="M8367" t="s">
        <v>143</v>
      </c>
      <c r="N8367" t="s">
        <v>55</v>
      </c>
      <c r="O8367" s="2">
        <v>45078.41678240741</v>
      </c>
      <c r="P8367" s="2">
        <v>45078.052199074074</v>
      </c>
      <c r="Q8367">
        <v>3</v>
      </c>
      <c r="R8367" t="str">
        <f t="shared" ca="1" si="130"/>
        <v>Sara</v>
      </c>
      <c r="S8367" t="str">
        <f>IFERROR(TEXT(DATEVALUE(LEFT(Table1[[#This Row],[Date of Purchase]],10)), "MMMM"), TEXT(Table1[[#This Row],[Date of Purchase]], "MMMM"))</f>
        <v>July</v>
      </c>
      <c r="T8367" t="str">
        <f>IF(OR(
  AND(Table1[[#This Row],[Ticket Priority]]="Critical", Table1[[#This Row],[Ticket Status]]&lt;&gt;"Closed"),
  AND(Table1[[#This Row],[Ticket Priority]]="High", Table1[[#This Row],[Ticket Status]]="Open")
), "Yes", "No")</f>
        <v>No</v>
      </c>
      <c r="U8367" s="4" t="str">
        <f>IF(Table1[[#This Row],[Ticket Status]]="Closed","Yes","No")</f>
        <v>Yes</v>
      </c>
      <c r="V8367" s="4" t="str">
        <f>IF(Table1[[#This Row],[Ticket Status]]="Pending Customer Response","Yes","No")</f>
        <v>No</v>
      </c>
      <c r="W8367" s="5">
        <f ca="1">COUNTIFS(Table1[Agent_name],Table1[[#This Row],[Agent_name]],Table1[Month],Table1[[#This Row],[Month]])/160</f>
        <v>0.6875</v>
      </c>
    </row>
    <row r="8368" spans="1:23" x14ac:dyDescent="0.25">
      <c r="A8368">
        <v>8367</v>
      </c>
      <c r="B8368" t="s">
        <v>6738</v>
      </c>
      <c r="C8368" t="s">
        <v>26963</v>
      </c>
      <c r="D8368">
        <v>62</v>
      </c>
      <c r="E8368" t="s">
        <v>29</v>
      </c>
      <c r="F8368" t="s">
        <v>65</v>
      </c>
      <c r="G8368" s="1">
        <v>44180</v>
      </c>
      <c r="H8368" t="s">
        <v>59</v>
      </c>
      <c r="I8368" t="s">
        <v>37</v>
      </c>
      <c r="J8368" s="3" t="s">
        <v>26964</v>
      </c>
      <c r="K8368" t="s">
        <v>24</v>
      </c>
      <c r="M8368" t="s">
        <v>41</v>
      </c>
      <c r="N8368" t="s">
        <v>83</v>
      </c>
      <c r="O8368" s="2">
        <v>45078.41609953704</v>
      </c>
      <c r="R8368" t="str">
        <f t="shared" ca="1" si="130"/>
        <v>Aisha</v>
      </c>
      <c r="S8368" t="str">
        <f>IFERROR(TEXT(DATEVALUE(LEFT(Table1[[#This Row],[Date of Purchase]],10)), "MMMM"), TEXT(Table1[[#This Row],[Date of Purchase]], "MMMM"))</f>
        <v>December</v>
      </c>
      <c r="T8368" t="str">
        <f>IF(OR(
  AND(Table1[[#This Row],[Ticket Priority]]="Critical", Table1[[#This Row],[Ticket Status]]&lt;&gt;"Closed"),
  AND(Table1[[#This Row],[Ticket Priority]]="High", Table1[[#This Row],[Ticket Status]]="Open")
), "Yes", "No")</f>
        <v>No</v>
      </c>
      <c r="U8368" s="4" t="str">
        <f>IF(Table1[[#This Row],[Ticket Status]]="Closed","Yes","No")</f>
        <v>No</v>
      </c>
      <c r="V8368" s="4" t="str">
        <f>IF(Table1[[#This Row],[Ticket Status]]="Pending Customer Response","Yes","No")</f>
        <v>Yes</v>
      </c>
      <c r="W8368" s="5">
        <f ca="1">COUNTIFS(Table1[Agent_name],Table1[[#This Row],[Agent_name]],Table1[Month],Table1[[#This Row],[Month]])/160</f>
        <v>0.91249999999999998</v>
      </c>
    </row>
    <row r="8369" spans="1:23" x14ac:dyDescent="0.25">
      <c r="A8369">
        <v>8368</v>
      </c>
      <c r="B8369" t="s">
        <v>26965</v>
      </c>
      <c r="C8369" t="s">
        <v>26966</v>
      </c>
      <c r="D8369">
        <v>25</v>
      </c>
      <c r="E8369" t="s">
        <v>19</v>
      </c>
      <c r="F8369" t="s">
        <v>339</v>
      </c>
      <c r="G8369" s="1">
        <v>44549</v>
      </c>
      <c r="H8369" t="s">
        <v>66</v>
      </c>
      <c r="I8369" t="s">
        <v>22</v>
      </c>
      <c r="J8369" s="3" t="s">
        <v>26967</v>
      </c>
      <c r="K8369" t="s">
        <v>62</v>
      </c>
      <c r="M8369" t="s">
        <v>41</v>
      </c>
      <c r="N8369" t="s">
        <v>33</v>
      </c>
      <c r="R8369" t="str">
        <f t="shared" ca="1" si="130"/>
        <v>Aisha</v>
      </c>
      <c r="S8369" t="str">
        <f>IFERROR(TEXT(DATEVALUE(LEFT(Table1[[#This Row],[Date of Purchase]],10)), "MMMM"), TEXT(Table1[[#This Row],[Date of Purchase]], "MMMM"))</f>
        <v>December</v>
      </c>
      <c r="T8369" t="str">
        <f>IF(OR(
  AND(Table1[[#This Row],[Ticket Priority]]="Critical", Table1[[#This Row],[Ticket Status]]&lt;&gt;"Closed"),
  AND(Table1[[#This Row],[Ticket Priority]]="High", Table1[[#This Row],[Ticket Status]]="Open")
), "Yes", "No")</f>
        <v>No</v>
      </c>
      <c r="U8369" s="4" t="str">
        <f>IF(Table1[[#This Row],[Ticket Status]]="Closed","Yes","No")</f>
        <v>No</v>
      </c>
      <c r="V8369" s="4" t="str">
        <f>IF(Table1[[#This Row],[Ticket Status]]="Pending Customer Response","Yes","No")</f>
        <v>No</v>
      </c>
      <c r="W8369" s="5">
        <f ca="1">COUNTIFS(Table1[Agent_name],Table1[[#This Row],[Agent_name]],Table1[Month],Table1[[#This Row],[Month]])/160</f>
        <v>0.91249999999999998</v>
      </c>
    </row>
    <row r="8370" spans="1:23" x14ac:dyDescent="0.25">
      <c r="A8370">
        <v>8369</v>
      </c>
      <c r="B8370" t="s">
        <v>26968</v>
      </c>
      <c r="C8370" t="s">
        <v>26969</v>
      </c>
      <c r="D8370">
        <v>32</v>
      </c>
      <c r="E8370" t="s">
        <v>29</v>
      </c>
      <c r="F8370" t="s">
        <v>117</v>
      </c>
      <c r="G8370" s="1">
        <v>43872</v>
      </c>
      <c r="H8370" t="s">
        <v>21</v>
      </c>
      <c r="I8370" t="s">
        <v>31</v>
      </c>
      <c r="J8370" s="3" t="s">
        <v>26970</v>
      </c>
      <c r="K8370" t="s">
        <v>24</v>
      </c>
      <c r="M8370" t="s">
        <v>143</v>
      </c>
      <c r="N8370" t="s">
        <v>55</v>
      </c>
      <c r="O8370" s="2">
        <v>45078.082106481481</v>
      </c>
      <c r="R8370" t="str">
        <f t="shared" ca="1" si="130"/>
        <v>Priya</v>
      </c>
      <c r="S8370" t="str">
        <f>IFERROR(TEXT(DATEVALUE(LEFT(Table1[[#This Row],[Date of Purchase]],10)), "MMMM"), TEXT(Table1[[#This Row],[Date of Purchase]], "MMMM"))</f>
        <v>February</v>
      </c>
      <c r="T8370" t="str">
        <f>IF(OR(
  AND(Table1[[#This Row],[Ticket Priority]]="Critical", Table1[[#This Row],[Ticket Status]]&lt;&gt;"Closed"),
  AND(Table1[[#This Row],[Ticket Priority]]="High", Table1[[#This Row],[Ticket Status]]="Open")
), "Yes", "No")</f>
        <v>No</v>
      </c>
      <c r="U8370" s="4" t="str">
        <f>IF(Table1[[#This Row],[Ticket Status]]="Closed","Yes","No")</f>
        <v>No</v>
      </c>
      <c r="V8370" s="4" t="str">
        <f>IF(Table1[[#This Row],[Ticket Status]]="Pending Customer Response","Yes","No")</f>
        <v>Yes</v>
      </c>
      <c r="W8370" s="5">
        <f ca="1">COUNTIFS(Table1[Agent_name],Table1[[#This Row],[Agent_name]],Table1[Month],Table1[[#This Row],[Month]])/160</f>
        <v>0.44374999999999998</v>
      </c>
    </row>
    <row r="8371" spans="1:23" x14ac:dyDescent="0.25">
      <c r="A8371">
        <v>8370</v>
      </c>
      <c r="B8371" t="s">
        <v>26971</v>
      </c>
      <c r="C8371" t="s">
        <v>26972</v>
      </c>
      <c r="D8371">
        <v>27</v>
      </c>
      <c r="E8371" t="s">
        <v>58</v>
      </c>
      <c r="F8371" t="s">
        <v>223</v>
      </c>
      <c r="G8371" s="1">
        <v>43858</v>
      </c>
      <c r="H8371" t="s">
        <v>66</v>
      </c>
      <c r="I8371" t="s">
        <v>150</v>
      </c>
      <c r="J8371" s="3" t="s">
        <v>26973</v>
      </c>
      <c r="K8371" t="s">
        <v>62</v>
      </c>
      <c r="M8371" t="s">
        <v>143</v>
      </c>
      <c r="N8371" t="s">
        <v>55</v>
      </c>
      <c r="R8371" t="str">
        <f t="shared" ca="1" si="130"/>
        <v>Aisha</v>
      </c>
      <c r="S8371" t="str">
        <f>IFERROR(TEXT(DATEVALUE(LEFT(Table1[[#This Row],[Date of Purchase]],10)), "MMMM"), TEXT(Table1[[#This Row],[Date of Purchase]], "MMMM"))</f>
        <v>January</v>
      </c>
      <c r="T8371" t="str">
        <f>IF(OR(
  AND(Table1[[#This Row],[Ticket Priority]]="Critical", Table1[[#This Row],[Ticket Status]]&lt;&gt;"Closed"),
  AND(Table1[[#This Row],[Ticket Priority]]="High", Table1[[#This Row],[Ticket Status]]="Open")
), "Yes", "No")</f>
        <v>No</v>
      </c>
      <c r="U8371" s="4" t="str">
        <f>IF(Table1[[#This Row],[Ticket Status]]="Closed","Yes","No")</f>
        <v>No</v>
      </c>
      <c r="V8371" s="4" t="str">
        <f>IF(Table1[[#This Row],[Ticket Status]]="Pending Customer Response","Yes","No")</f>
        <v>No</v>
      </c>
      <c r="W8371" s="5">
        <f ca="1">COUNTIFS(Table1[Agent_name],Table1[[#This Row],[Agent_name]],Table1[Month],Table1[[#This Row],[Month]])/160</f>
        <v>0.83125000000000004</v>
      </c>
    </row>
    <row r="8372" spans="1:23" x14ac:dyDescent="0.25">
      <c r="A8372">
        <v>8371</v>
      </c>
      <c r="B8372" t="s">
        <v>26974</v>
      </c>
      <c r="C8372" t="s">
        <v>26975</v>
      </c>
      <c r="D8372">
        <v>46</v>
      </c>
      <c r="E8372" t="s">
        <v>19</v>
      </c>
      <c r="F8372" t="s">
        <v>456</v>
      </c>
      <c r="G8372" s="1">
        <v>44390</v>
      </c>
      <c r="H8372" t="s">
        <v>45</v>
      </c>
      <c r="I8372" t="s">
        <v>37</v>
      </c>
      <c r="J8372" s="3" t="s">
        <v>26976</v>
      </c>
      <c r="K8372" t="s">
        <v>39</v>
      </c>
      <c r="L8372" t="s">
        <v>26977</v>
      </c>
      <c r="M8372" t="s">
        <v>25</v>
      </c>
      <c r="N8372" t="s">
        <v>83</v>
      </c>
      <c r="O8372" s="2">
        <v>45078.466874999998</v>
      </c>
      <c r="P8372" s="2">
        <v>45078.064791666664</v>
      </c>
      <c r="Q8372">
        <v>1</v>
      </c>
      <c r="R8372" t="str">
        <f t="shared" ca="1" si="130"/>
        <v>Aisha</v>
      </c>
      <c r="S8372" t="str">
        <f>IFERROR(TEXT(DATEVALUE(LEFT(Table1[[#This Row],[Date of Purchase]],10)), "MMMM"), TEXT(Table1[[#This Row],[Date of Purchase]], "MMMM"))</f>
        <v>July</v>
      </c>
      <c r="T8372" t="str">
        <f>IF(OR(
  AND(Table1[[#This Row],[Ticket Priority]]="Critical", Table1[[#This Row],[Ticket Status]]&lt;&gt;"Closed"),
  AND(Table1[[#This Row],[Ticket Priority]]="High", Table1[[#This Row],[Ticket Status]]="Open")
), "Yes", "No")</f>
        <v>No</v>
      </c>
      <c r="U8372" s="4" t="str">
        <f>IF(Table1[[#This Row],[Ticket Status]]="Closed","Yes","No")</f>
        <v>Yes</v>
      </c>
      <c r="V8372" s="4" t="str">
        <f>IF(Table1[[#This Row],[Ticket Status]]="Pending Customer Response","Yes","No")</f>
        <v>No</v>
      </c>
      <c r="W8372" s="5">
        <f ca="1">COUNTIFS(Table1[Agent_name],Table1[[#This Row],[Agent_name]],Table1[Month],Table1[[#This Row],[Month]])/160</f>
        <v>0.875</v>
      </c>
    </row>
    <row r="8373" spans="1:23" x14ac:dyDescent="0.25">
      <c r="A8373">
        <v>8372</v>
      </c>
      <c r="B8373" t="s">
        <v>26978</v>
      </c>
      <c r="C8373" t="s">
        <v>26979</v>
      </c>
      <c r="D8373">
        <v>57</v>
      </c>
      <c r="E8373" t="s">
        <v>58</v>
      </c>
      <c r="F8373" t="s">
        <v>281</v>
      </c>
      <c r="G8373" s="1">
        <v>44244</v>
      </c>
      <c r="H8373" t="s">
        <v>67</v>
      </c>
      <c r="I8373" t="s">
        <v>60</v>
      </c>
      <c r="J8373" s="3" t="s">
        <v>26980</v>
      </c>
      <c r="K8373" t="s">
        <v>62</v>
      </c>
      <c r="M8373" t="s">
        <v>25</v>
      </c>
      <c r="N8373" t="s">
        <v>83</v>
      </c>
      <c r="R8373" t="str">
        <f t="shared" ca="1" si="130"/>
        <v>Priya</v>
      </c>
      <c r="S8373" t="str">
        <f>IFERROR(TEXT(DATEVALUE(LEFT(Table1[[#This Row],[Date of Purchase]],10)), "MMMM"), TEXT(Table1[[#This Row],[Date of Purchase]], "MMMM"))</f>
        <v>February</v>
      </c>
      <c r="T8373" t="str">
        <f>IF(OR(
  AND(Table1[[#This Row],[Ticket Priority]]="Critical", Table1[[#This Row],[Ticket Status]]&lt;&gt;"Closed"),
  AND(Table1[[#This Row],[Ticket Priority]]="High", Table1[[#This Row],[Ticket Status]]="Open")
), "Yes", "No")</f>
        <v>Yes</v>
      </c>
      <c r="U8373" s="4" t="str">
        <f>IF(Table1[[#This Row],[Ticket Status]]="Closed","Yes","No")</f>
        <v>No</v>
      </c>
      <c r="V8373" s="4" t="str">
        <f>IF(Table1[[#This Row],[Ticket Status]]="Pending Customer Response","Yes","No")</f>
        <v>No</v>
      </c>
      <c r="W8373" s="5">
        <f ca="1">COUNTIFS(Table1[Agent_name],Table1[[#This Row],[Agent_name]],Table1[Month],Table1[[#This Row],[Month]])/160</f>
        <v>0.44374999999999998</v>
      </c>
    </row>
    <row r="8374" spans="1:23" x14ac:dyDescent="0.25">
      <c r="A8374">
        <v>8373</v>
      </c>
      <c r="B8374" t="s">
        <v>26981</v>
      </c>
      <c r="C8374" t="s">
        <v>26982</v>
      </c>
      <c r="D8374">
        <v>60</v>
      </c>
      <c r="E8374" t="s">
        <v>19</v>
      </c>
      <c r="F8374" t="s">
        <v>92</v>
      </c>
      <c r="G8374" s="1">
        <v>44078</v>
      </c>
      <c r="H8374" t="s">
        <v>67</v>
      </c>
      <c r="I8374" t="s">
        <v>77</v>
      </c>
      <c r="J8374" s="3" t="s">
        <v>13773</v>
      </c>
      <c r="K8374" t="s">
        <v>24</v>
      </c>
      <c r="M8374" t="s">
        <v>89</v>
      </c>
      <c r="N8374" t="s">
        <v>26</v>
      </c>
      <c r="O8374" s="2">
        <v>45078.938414351855</v>
      </c>
      <c r="R8374" t="str">
        <f t="shared" ca="1" si="130"/>
        <v>Sara</v>
      </c>
      <c r="S8374" t="str">
        <f>IFERROR(TEXT(DATEVALUE(LEFT(Table1[[#This Row],[Date of Purchase]],10)), "MMMM"), TEXT(Table1[[#This Row],[Date of Purchase]], "MMMM"))</f>
        <v>September</v>
      </c>
      <c r="T8374" t="str">
        <f>IF(OR(
  AND(Table1[[#This Row],[Ticket Priority]]="Critical", Table1[[#This Row],[Ticket Status]]&lt;&gt;"Closed"),
  AND(Table1[[#This Row],[Ticket Priority]]="High", Table1[[#This Row],[Ticket Status]]="Open")
), "Yes", "No")</f>
        <v>No</v>
      </c>
      <c r="U8374" s="4" t="str">
        <f>IF(Table1[[#This Row],[Ticket Status]]="Closed","Yes","No")</f>
        <v>No</v>
      </c>
      <c r="V8374" s="4" t="str">
        <f>IF(Table1[[#This Row],[Ticket Status]]="Pending Customer Response","Yes","No")</f>
        <v>Yes</v>
      </c>
      <c r="W8374" s="5">
        <f ca="1">COUNTIFS(Table1[Agent_name],Table1[[#This Row],[Agent_name]],Table1[Month],Table1[[#This Row],[Month]])/160</f>
        <v>0.65</v>
      </c>
    </row>
    <row r="8375" spans="1:23" x14ac:dyDescent="0.25">
      <c r="A8375">
        <v>8374</v>
      </c>
      <c r="B8375" t="s">
        <v>26983</v>
      </c>
      <c r="C8375" t="s">
        <v>26984</v>
      </c>
      <c r="D8375">
        <v>36</v>
      </c>
      <c r="E8375" t="s">
        <v>58</v>
      </c>
      <c r="F8375" t="s">
        <v>98</v>
      </c>
      <c r="G8375" s="1">
        <v>44314</v>
      </c>
      <c r="H8375" t="s">
        <v>59</v>
      </c>
      <c r="I8375" t="s">
        <v>22</v>
      </c>
      <c r="J8375" s="3" t="s">
        <v>26985</v>
      </c>
      <c r="K8375" t="s">
        <v>62</v>
      </c>
      <c r="M8375" t="s">
        <v>143</v>
      </c>
      <c r="N8375" t="s">
        <v>33</v>
      </c>
      <c r="R8375" t="str">
        <f t="shared" ca="1" si="130"/>
        <v>Meera</v>
      </c>
      <c r="S8375" t="str">
        <f>IFERROR(TEXT(DATEVALUE(LEFT(Table1[[#This Row],[Date of Purchase]],10)), "MMMM"), TEXT(Table1[[#This Row],[Date of Purchase]], "MMMM"))</f>
        <v>April</v>
      </c>
      <c r="T8375" t="str">
        <f>IF(OR(
  AND(Table1[[#This Row],[Ticket Priority]]="Critical", Table1[[#This Row],[Ticket Status]]&lt;&gt;"Closed"),
  AND(Table1[[#This Row],[Ticket Priority]]="High", Table1[[#This Row],[Ticket Status]]="Open")
), "Yes", "No")</f>
        <v>No</v>
      </c>
      <c r="U8375" s="4" t="str">
        <f>IF(Table1[[#This Row],[Ticket Status]]="Closed","Yes","No")</f>
        <v>No</v>
      </c>
      <c r="V8375" s="4" t="str">
        <f>IF(Table1[[#This Row],[Ticket Status]]="Pending Customer Response","Yes","No")</f>
        <v>No</v>
      </c>
      <c r="W8375" s="5">
        <f ca="1">COUNTIFS(Table1[Agent_name],Table1[[#This Row],[Agent_name]],Table1[Month],Table1[[#This Row],[Month]])/160</f>
        <v>0.16250000000000001</v>
      </c>
    </row>
    <row r="8376" spans="1:23" x14ac:dyDescent="0.25">
      <c r="A8376">
        <v>8375</v>
      </c>
      <c r="B8376" t="s">
        <v>26986</v>
      </c>
      <c r="C8376" t="s">
        <v>26987</v>
      </c>
      <c r="D8376">
        <v>45</v>
      </c>
      <c r="E8376" t="s">
        <v>58</v>
      </c>
      <c r="F8376" t="s">
        <v>207</v>
      </c>
      <c r="G8376" s="1">
        <v>44091</v>
      </c>
      <c r="H8376" t="s">
        <v>67</v>
      </c>
      <c r="I8376" t="s">
        <v>141</v>
      </c>
      <c r="J8376" s="3" t="s">
        <v>26988</v>
      </c>
      <c r="K8376" t="s">
        <v>39</v>
      </c>
      <c r="L8376" t="s">
        <v>26989</v>
      </c>
      <c r="M8376" t="s">
        <v>25</v>
      </c>
      <c r="N8376" t="s">
        <v>26</v>
      </c>
      <c r="O8376" s="2">
        <v>45079.037743055553</v>
      </c>
      <c r="P8376" s="2">
        <v>45078.213437500002</v>
      </c>
      <c r="Q8376">
        <v>2</v>
      </c>
      <c r="R8376" t="str">
        <f t="shared" ca="1" si="130"/>
        <v>Arjun</v>
      </c>
      <c r="S8376" t="str">
        <f>IFERROR(TEXT(DATEVALUE(LEFT(Table1[[#This Row],[Date of Purchase]],10)), "MMMM"), TEXT(Table1[[#This Row],[Date of Purchase]], "MMMM"))</f>
        <v>September</v>
      </c>
      <c r="T8376" t="str">
        <f>IF(OR(
  AND(Table1[[#This Row],[Ticket Priority]]="Critical", Table1[[#This Row],[Ticket Status]]&lt;&gt;"Closed"),
  AND(Table1[[#This Row],[Ticket Priority]]="High", Table1[[#This Row],[Ticket Status]]="Open")
), "Yes", "No")</f>
        <v>No</v>
      </c>
      <c r="U8376" s="4" t="str">
        <f>IF(Table1[[#This Row],[Ticket Status]]="Closed","Yes","No")</f>
        <v>Yes</v>
      </c>
      <c r="V8376" s="4" t="str">
        <f>IF(Table1[[#This Row],[Ticket Status]]="Pending Customer Response","Yes","No")</f>
        <v>No</v>
      </c>
      <c r="W8376" s="5">
        <f ca="1">COUNTIFS(Table1[Agent_name],Table1[[#This Row],[Agent_name]],Table1[Month],Table1[[#This Row],[Month]])/160</f>
        <v>0.1875</v>
      </c>
    </row>
    <row r="8377" spans="1:23" x14ac:dyDescent="0.25">
      <c r="A8377">
        <v>8376</v>
      </c>
      <c r="B8377" t="s">
        <v>7472</v>
      </c>
      <c r="C8377" t="s">
        <v>26990</v>
      </c>
      <c r="D8377">
        <v>44</v>
      </c>
      <c r="E8377" t="s">
        <v>29</v>
      </c>
      <c r="F8377" t="s">
        <v>456</v>
      </c>
      <c r="G8377" s="1">
        <v>44011</v>
      </c>
      <c r="H8377" t="s">
        <v>59</v>
      </c>
      <c r="I8377" t="s">
        <v>150</v>
      </c>
      <c r="J8377" s="3" t="s">
        <v>26991</v>
      </c>
      <c r="K8377" t="s">
        <v>39</v>
      </c>
      <c r="L8377" t="s">
        <v>26992</v>
      </c>
      <c r="M8377" t="s">
        <v>143</v>
      </c>
      <c r="N8377" t="s">
        <v>83</v>
      </c>
      <c r="O8377" s="2">
        <v>45078.786377314813</v>
      </c>
      <c r="P8377" s="2">
        <v>45078.590543981481</v>
      </c>
      <c r="Q8377">
        <v>3</v>
      </c>
      <c r="R8377" t="str">
        <f t="shared" ca="1" si="130"/>
        <v>Neha</v>
      </c>
      <c r="S8377" t="str">
        <f>IFERROR(TEXT(DATEVALUE(LEFT(Table1[[#This Row],[Date of Purchase]],10)), "MMMM"), TEXT(Table1[[#This Row],[Date of Purchase]], "MMMM"))</f>
        <v>June</v>
      </c>
      <c r="T8377" t="str">
        <f>IF(OR(
  AND(Table1[[#This Row],[Ticket Priority]]="Critical", Table1[[#This Row],[Ticket Status]]&lt;&gt;"Closed"),
  AND(Table1[[#This Row],[Ticket Priority]]="High", Table1[[#This Row],[Ticket Status]]="Open")
), "Yes", "No")</f>
        <v>No</v>
      </c>
      <c r="U8377" s="4" t="str">
        <f>IF(Table1[[#This Row],[Ticket Status]]="Closed","Yes","No")</f>
        <v>Yes</v>
      </c>
      <c r="V8377" s="4" t="str">
        <f>IF(Table1[[#This Row],[Ticket Status]]="Pending Customer Response","Yes","No")</f>
        <v>No</v>
      </c>
      <c r="W8377" s="5">
        <f ca="1">COUNTIFS(Table1[Agent_name],Table1[[#This Row],[Agent_name]],Table1[Month],Table1[[#This Row],[Month]])/160</f>
        <v>0.19375000000000001</v>
      </c>
    </row>
    <row r="8378" spans="1:23" x14ac:dyDescent="0.25">
      <c r="A8378">
        <v>8377</v>
      </c>
      <c r="B8378" t="s">
        <v>26993</v>
      </c>
      <c r="C8378" t="s">
        <v>26994</v>
      </c>
      <c r="D8378">
        <v>26</v>
      </c>
      <c r="E8378" t="s">
        <v>29</v>
      </c>
      <c r="F8378" t="s">
        <v>281</v>
      </c>
      <c r="G8378" s="1">
        <v>44486</v>
      </c>
      <c r="H8378" t="s">
        <v>59</v>
      </c>
      <c r="I8378" t="s">
        <v>150</v>
      </c>
      <c r="J8378" s="3" t="s">
        <v>26995</v>
      </c>
      <c r="K8378" t="s">
        <v>39</v>
      </c>
      <c r="L8378" t="s">
        <v>26996</v>
      </c>
      <c r="M8378" t="s">
        <v>89</v>
      </c>
      <c r="N8378" t="s">
        <v>26</v>
      </c>
      <c r="O8378" s="2">
        <v>45078.230833333335</v>
      </c>
      <c r="P8378" s="2">
        <v>45078.382916666669</v>
      </c>
      <c r="Q8378">
        <v>3</v>
      </c>
      <c r="R8378" t="str">
        <f t="shared" ca="1" si="130"/>
        <v>Ravi</v>
      </c>
      <c r="S8378" t="str">
        <f>IFERROR(TEXT(DATEVALUE(LEFT(Table1[[#This Row],[Date of Purchase]],10)), "MMMM"), TEXT(Table1[[#This Row],[Date of Purchase]], "MMMM"))</f>
        <v>October</v>
      </c>
      <c r="T8378" t="str">
        <f>IF(OR(
  AND(Table1[[#This Row],[Ticket Priority]]="Critical", Table1[[#This Row],[Ticket Status]]&lt;&gt;"Closed"),
  AND(Table1[[#This Row],[Ticket Priority]]="High", Table1[[#This Row],[Ticket Status]]="Open")
), "Yes", "No")</f>
        <v>No</v>
      </c>
      <c r="U8378" s="4" t="str">
        <f>IF(Table1[[#This Row],[Ticket Status]]="Closed","Yes","No")</f>
        <v>Yes</v>
      </c>
      <c r="V8378" s="4" t="str">
        <f>IF(Table1[[#This Row],[Ticket Status]]="Pending Customer Response","Yes","No")</f>
        <v>No</v>
      </c>
      <c r="W8378" s="5">
        <f ca="1">COUNTIFS(Table1[Agent_name],Table1[[#This Row],[Agent_name]],Table1[Month],Table1[[#This Row],[Month]])/160</f>
        <v>0.58125000000000004</v>
      </c>
    </row>
    <row r="8379" spans="1:23" x14ac:dyDescent="0.25">
      <c r="A8379">
        <v>8378</v>
      </c>
      <c r="B8379" t="s">
        <v>26997</v>
      </c>
      <c r="C8379" t="s">
        <v>26998</v>
      </c>
      <c r="D8379">
        <v>34</v>
      </c>
      <c r="E8379" t="s">
        <v>29</v>
      </c>
      <c r="F8379" t="s">
        <v>431</v>
      </c>
      <c r="G8379" s="1">
        <v>43923</v>
      </c>
      <c r="H8379" t="s">
        <v>21</v>
      </c>
      <c r="I8379" t="s">
        <v>52</v>
      </c>
      <c r="J8379" s="3" t="s">
        <v>26999</v>
      </c>
      <c r="K8379" t="s">
        <v>39</v>
      </c>
      <c r="L8379" t="s">
        <v>27000</v>
      </c>
      <c r="M8379" t="s">
        <v>25</v>
      </c>
      <c r="N8379" t="s">
        <v>33</v>
      </c>
      <c r="O8379" s="2">
        <v>45078.910011574073</v>
      </c>
      <c r="P8379" s="2">
        <v>45078.639872685184</v>
      </c>
      <c r="Q8379">
        <v>5</v>
      </c>
      <c r="R8379" t="str">
        <f t="shared" ca="1" si="130"/>
        <v>Ravi</v>
      </c>
      <c r="S8379" t="str">
        <f>IFERROR(TEXT(DATEVALUE(LEFT(Table1[[#This Row],[Date of Purchase]],10)), "MMMM"), TEXT(Table1[[#This Row],[Date of Purchase]], "MMMM"))</f>
        <v>April</v>
      </c>
      <c r="T8379" t="str">
        <f>IF(OR(
  AND(Table1[[#This Row],[Ticket Priority]]="Critical", Table1[[#This Row],[Ticket Status]]&lt;&gt;"Closed"),
  AND(Table1[[#This Row],[Ticket Priority]]="High", Table1[[#This Row],[Ticket Status]]="Open")
), "Yes", "No")</f>
        <v>No</v>
      </c>
      <c r="U8379" s="4" t="str">
        <f>IF(Table1[[#This Row],[Ticket Status]]="Closed","Yes","No")</f>
        <v>Yes</v>
      </c>
      <c r="V8379" s="4" t="str">
        <f>IF(Table1[[#This Row],[Ticket Status]]="Pending Customer Response","Yes","No")</f>
        <v>No</v>
      </c>
      <c r="W8379" s="5">
        <f ca="1">COUNTIFS(Table1[Agent_name],Table1[[#This Row],[Agent_name]],Table1[Month],Table1[[#This Row],[Month]])/160</f>
        <v>0.625</v>
      </c>
    </row>
    <row r="8380" spans="1:23" x14ac:dyDescent="0.25">
      <c r="A8380">
        <v>8379</v>
      </c>
      <c r="B8380" t="s">
        <v>27001</v>
      </c>
      <c r="C8380" t="s">
        <v>27002</v>
      </c>
      <c r="D8380">
        <v>18</v>
      </c>
      <c r="E8380" t="s">
        <v>58</v>
      </c>
      <c r="F8380" t="s">
        <v>36</v>
      </c>
      <c r="G8380" s="1">
        <v>44251</v>
      </c>
      <c r="H8380" t="s">
        <v>21</v>
      </c>
      <c r="I8380" t="s">
        <v>93</v>
      </c>
      <c r="J8380" s="3" t="s">
        <v>27003</v>
      </c>
      <c r="K8380" t="s">
        <v>24</v>
      </c>
      <c r="M8380" t="s">
        <v>25</v>
      </c>
      <c r="N8380" t="s">
        <v>26</v>
      </c>
      <c r="O8380" s="2">
        <v>45078.635034722225</v>
      </c>
      <c r="R8380" t="str">
        <f t="shared" ca="1" si="130"/>
        <v>Ravi</v>
      </c>
      <c r="S8380" t="str">
        <f>IFERROR(TEXT(DATEVALUE(LEFT(Table1[[#This Row],[Date of Purchase]],10)), "MMMM"), TEXT(Table1[[#This Row],[Date of Purchase]], "MMMM"))</f>
        <v>February</v>
      </c>
      <c r="T8380" t="str">
        <f>IF(OR(
  AND(Table1[[#This Row],[Ticket Priority]]="Critical", Table1[[#This Row],[Ticket Status]]&lt;&gt;"Closed"),
  AND(Table1[[#This Row],[Ticket Priority]]="High", Table1[[#This Row],[Ticket Status]]="Open")
), "Yes", "No")</f>
        <v>Yes</v>
      </c>
      <c r="U8380" s="4" t="str">
        <f>IF(Table1[[#This Row],[Ticket Status]]="Closed","Yes","No")</f>
        <v>No</v>
      </c>
      <c r="V8380" s="4" t="str">
        <f>IF(Table1[[#This Row],[Ticket Status]]="Pending Customer Response","Yes","No")</f>
        <v>Yes</v>
      </c>
      <c r="W8380" s="5">
        <f ca="1">COUNTIFS(Table1[Agent_name],Table1[[#This Row],[Agent_name]],Table1[Month],Table1[[#This Row],[Month]])/160</f>
        <v>0.61250000000000004</v>
      </c>
    </row>
    <row r="8381" spans="1:23" x14ac:dyDescent="0.25">
      <c r="A8381">
        <v>8380</v>
      </c>
      <c r="B8381" t="s">
        <v>27004</v>
      </c>
      <c r="C8381" t="s">
        <v>27005</v>
      </c>
      <c r="D8381">
        <v>19</v>
      </c>
      <c r="E8381" t="s">
        <v>29</v>
      </c>
      <c r="F8381" t="s">
        <v>76</v>
      </c>
      <c r="G8381" s="1">
        <v>43892</v>
      </c>
      <c r="H8381" t="s">
        <v>67</v>
      </c>
      <c r="I8381" t="s">
        <v>93</v>
      </c>
      <c r="J8381" s="3" t="s">
        <v>27006</v>
      </c>
      <c r="K8381" t="s">
        <v>62</v>
      </c>
      <c r="M8381" t="s">
        <v>41</v>
      </c>
      <c r="N8381" t="s">
        <v>26</v>
      </c>
      <c r="R8381" t="str">
        <f t="shared" ca="1" si="130"/>
        <v>Meera</v>
      </c>
      <c r="S8381" t="str">
        <f>IFERROR(TEXT(DATEVALUE(LEFT(Table1[[#This Row],[Date of Purchase]],10)), "MMMM"), TEXT(Table1[[#This Row],[Date of Purchase]], "MMMM"))</f>
        <v>March</v>
      </c>
      <c r="T8381" t="str">
        <f>IF(OR(
  AND(Table1[[#This Row],[Ticket Priority]]="Critical", Table1[[#This Row],[Ticket Status]]&lt;&gt;"Closed"),
  AND(Table1[[#This Row],[Ticket Priority]]="High", Table1[[#This Row],[Ticket Status]]="Open")
), "Yes", "No")</f>
        <v>No</v>
      </c>
      <c r="U8381" s="4" t="str">
        <f>IF(Table1[[#This Row],[Ticket Status]]="Closed","Yes","No")</f>
        <v>No</v>
      </c>
      <c r="V8381" s="4" t="str">
        <f>IF(Table1[[#This Row],[Ticket Status]]="Pending Customer Response","Yes","No")</f>
        <v>No</v>
      </c>
      <c r="W8381" s="5">
        <f ca="1">COUNTIFS(Table1[Agent_name],Table1[[#This Row],[Agent_name]],Table1[Month],Table1[[#This Row],[Month]])/160</f>
        <v>0.21249999999999999</v>
      </c>
    </row>
    <row r="8382" spans="1:23" x14ac:dyDescent="0.25">
      <c r="A8382">
        <v>8381</v>
      </c>
      <c r="B8382" t="s">
        <v>27007</v>
      </c>
      <c r="C8382" t="s">
        <v>27008</v>
      </c>
      <c r="D8382">
        <v>39</v>
      </c>
      <c r="E8382" t="s">
        <v>29</v>
      </c>
      <c r="F8382" t="s">
        <v>20</v>
      </c>
      <c r="G8382" s="1">
        <v>43839</v>
      </c>
      <c r="H8382" t="s">
        <v>45</v>
      </c>
      <c r="I8382" t="s">
        <v>99</v>
      </c>
      <c r="J8382" s="3" t="s">
        <v>27009</v>
      </c>
      <c r="K8382" t="s">
        <v>39</v>
      </c>
      <c r="L8382" t="s">
        <v>27010</v>
      </c>
      <c r="M8382" t="s">
        <v>143</v>
      </c>
      <c r="N8382" t="s">
        <v>83</v>
      </c>
      <c r="O8382" s="2">
        <v>45078.270486111112</v>
      </c>
      <c r="P8382" s="2">
        <v>45078.372569444444</v>
      </c>
      <c r="Q8382">
        <v>1</v>
      </c>
      <c r="R8382" t="str">
        <f t="shared" ca="1" si="130"/>
        <v>Ravi</v>
      </c>
      <c r="S8382" t="str">
        <f>IFERROR(TEXT(DATEVALUE(LEFT(Table1[[#This Row],[Date of Purchase]],10)), "MMMM"), TEXT(Table1[[#This Row],[Date of Purchase]], "MMMM"))</f>
        <v>January</v>
      </c>
      <c r="T8382" t="str">
        <f>IF(OR(
  AND(Table1[[#This Row],[Ticket Priority]]="Critical", Table1[[#This Row],[Ticket Status]]&lt;&gt;"Closed"),
  AND(Table1[[#This Row],[Ticket Priority]]="High", Table1[[#This Row],[Ticket Status]]="Open")
), "Yes", "No")</f>
        <v>No</v>
      </c>
      <c r="U8382" s="4" t="str">
        <f>IF(Table1[[#This Row],[Ticket Status]]="Closed","Yes","No")</f>
        <v>Yes</v>
      </c>
      <c r="V8382" s="4" t="str">
        <f>IF(Table1[[#This Row],[Ticket Status]]="Pending Customer Response","Yes","No")</f>
        <v>No</v>
      </c>
      <c r="W8382" s="5">
        <f ca="1">COUNTIFS(Table1[Agent_name],Table1[[#This Row],[Agent_name]],Table1[Month],Table1[[#This Row],[Month]])/160</f>
        <v>0.74375000000000002</v>
      </c>
    </row>
    <row r="8383" spans="1:23" x14ac:dyDescent="0.25">
      <c r="A8383">
        <v>8382</v>
      </c>
      <c r="B8383" t="s">
        <v>10417</v>
      </c>
      <c r="C8383" t="s">
        <v>27011</v>
      </c>
      <c r="D8383">
        <v>51</v>
      </c>
      <c r="E8383" t="s">
        <v>29</v>
      </c>
      <c r="F8383" t="s">
        <v>655</v>
      </c>
      <c r="G8383" s="1">
        <v>44538</v>
      </c>
      <c r="H8383" t="s">
        <v>66</v>
      </c>
      <c r="I8383" t="s">
        <v>59</v>
      </c>
      <c r="J8383" s="3" t="s">
        <v>27012</v>
      </c>
      <c r="K8383" t="s">
        <v>24</v>
      </c>
      <c r="M8383" t="s">
        <v>41</v>
      </c>
      <c r="N8383" t="s">
        <v>83</v>
      </c>
      <c r="O8383" s="2">
        <v>45078.117025462961</v>
      </c>
      <c r="R8383" t="str">
        <f t="shared" ca="1" si="130"/>
        <v>Sara</v>
      </c>
      <c r="S8383" t="str">
        <f>IFERROR(TEXT(DATEVALUE(LEFT(Table1[[#This Row],[Date of Purchase]],10)), "MMMM"), TEXT(Table1[[#This Row],[Date of Purchase]], "MMMM"))</f>
        <v>December</v>
      </c>
      <c r="T8383" t="str">
        <f>IF(OR(
  AND(Table1[[#This Row],[Ticket Priority]]="Critical", Table1[[#This Row],[Ticket Status]]&lt;&gt;"Closed"),
  AND(Table1[[#This Row],[Ticket Priority]]="High", Table1[[#This Row],[Ticket Status]]="Open")
), "Yes", "No")</f>
        <v>No</v>
      </c>
      <c r="U8383" s="4" t="str">
        <f>IF(Table1[[#This Row],[Ticket Status]]="Closed","Yes","No")</f>
        <v>No</v>
      </c>
      <c r="V8383" s="4" t="str">
        <f>IF(Table1[[#This Row],[Ticket Status]]="Pending Customer Response","Yes","No")</f>
        <v>Yes</v>
      </c>
      <c r="W8383" s="5">
        <f ca="1">COUNTIFS(Table1[Agent_name],Table1[[#This Row],[Agent_name]],Table1[Month],Table1[[#This Row],[Month]])/160</f>
        <v>0.55625000000000002</v>
      </c>
    </row>
    <row r="8384" spans="1:23" x14ac:dyDescent="0.25">
      <c r="A8384">
        <v>8383</v>
      </c>
      <c r="B8384" t="s">
        <v>27013</v>
      </c>
      <c r="C8384" t="s">
        <v>27014</v>
      </c>
      <c r="D8384">
        <v>40</v>
      </c>
      <c r="E8384" t="s">
        <v>58</v>
      </c>
      <c r="F8384" t="s">
        <v>112</v>
      </c>
      <c r="G8384" s="1">
        <v>44094</v>
      </c>
      <c r="H8384" t="s">
        <v>21</v>
      </c>
      <c r="I8384" t="s">
        <v>141</v>
      </c>
      <c r="J8384" s="3" t="s">
        <v>27015</v>
      </c>
      <c r="K8384" t="s">
        <v>24</v>
      </c>
      <c r="M8384" t="s">
        <v>89</v>
      </c>
      <c r="N8384" t="s">
        <v>33</v>
      </c>
      <c r="O8384" s="2">
        <v>45078.727453703701</v>
      </c>
      <c r="R8384" t="str">
        <f t="shared" ca="1" si="130"/>
        <v>Ravi</v>
      </c>
      <c r="S8384" t="str">
        <f>IFERROR(TEXT(DATEVALUE(LEFT(Table1[[#This Row],[Date of Purchase]],10)), "MMMM"), TEXT(Table1[[#This Row],[Date of Purchase]], "MMMM"))</f>
        <v>September</v>
      </c>
      <c r="T8384" t="str">
        <f>IF(OR(
  AND(Table1[[#This Row],[Ticket Priority]]="Critical", Table1[[#This Row],[Ticket Status]]&lt;&gt;"Closed"),
  AND(Table1[[#This Row],[Ticket Priority]]="High", Table1[[#This Row],[Ticket Status]]="Open")
), "Yes", "No")</f>
        <v>No</v>
      </c>
      <c r="U8384" s="4" t="str">
        <f>IF(Table1[[#This Row],[Ticket Status]]="Closed","Yes","No")</f>
        <v>No</v>
      </c>
      <c r="V8384" s="4" t="str">
        <f>IF(Table1[[#This Row],[Ticket Status]]="Pending Customer Response","Yes","No")</f>
        <v>Yes</v>
      </c>
      <c r="W8384" s="5">
        <f ca="1">COUNTIFS(Table1[Agent_name],Table1[[#This Row],[Agent_name]],Table1[Month],Table1[[#This Row],[Month]])/160</f>
        <v>0.64375000000000004</v>
      </c>
    </row>
    <row r="8385" spans="1:23" x14ac:dyDescent="0.25">
      <c r="A8385">
        <v>8384</v>
      </c>
      <c r="B8385" t="s">
        <v>27016</v>
      </c>
      <c r="C8385" t="s">
        <v>27017</v>
      </c>
      <c r="D8385">
        <v>32</v>
      </c>
      <c r="E8385" t="s">
        <v>29</v>
      </c>
      <c r="F8385" t="s">
        <v>30</v>
      </c>
      <c r="G8385" s="1">
        <v>44240</v>
      </c>
      <c r="H8385" t="s">
        <v>21</v>
      </c>
      <c r="I8385" t="s">
        <v>31</v>
      </c>
      <c r="J8385" s="3" t="s">
        <v>27018</v>
      </c>
      <c r="K8385" t="s">
        <v>39</v>
      </c>
      <c r="L8385" t="s">
        <v>27019</v>
      </c>
      <c r="M8385" t="s">
        <v>41</v>
      </c>
      <c r="N8385" t="s">
        <v>55</v>
      </c>
      <c r="O8385" s="2">
        <v>45078.735115740739</v>
      </c>
      <c r="P8385" s="2">
        <v>45078.416365740741</v>
      </c>
      <c r="Q8385">
        <v>4</v>
      </c>
      <c r="R8385" t="str">
        <f t="shared" ca="1" si="130"/>
        <v>Ravi</v>
      </c>
      <c r="S8385" t="str">
        <f>IFERROR(TEXT(DATEVALUE(LEFT(Table1[[#This Row],[Date of Purchase]],10)), "MMMM"), TEXT(Table1[[#This Row],[Date of Purchase]], "MMMM"))</f>
        <v>February</v>
      </c>
      <c r="T8385" t="str">
        <f>IF(OR(
  AND(Table1[[#This Row],[Ticket Priority]]="Critical", Table1[[#This Row],[Ticket Status]]&lt;&gt;"Closed"),
  AND(Table1[[#This Row],[Ticket Priority]]="High", Table1[[#This Row],[Ticket Status]]="Open")
), "Yes", "No")</f>
        <v>No</v>
      </c>
      <c r="U8385" s="4" t="str">
        <f>IF(Table1[[#This Row],[Ticket Status]]="Closed","Yes","No")</f>
        <v>Yes</v>
      </c>
      <c r="V8385" s="4" t="str">
        <f>IF(Table1[[#This Row],[Ticket Status]]="Pending Customer Response","Yes","No")</f>
        <v>No</v>
      </c>
      <c r="W8385" s="5">
        <f ca="1">COUNTIFS(Table1[Agent_name],Table1[[#This Row],[Agent_name]],Table1[Month],Table1[[#This Row],[Month]])/160</f>
        <v>0.61250000000000004</v>
      </c>
    </row>
    <row r="8386" spans="1:23" x14ac:dyDescent="0.25">
      <c r="A8386">
        <v>8385</v>
      </c>
      <c r="B8386" t="s">
        <v>27020</v>
      </c>
      <c r="C8386" t="s">
        <v>27021</v>
      </c>
      <c r="D8386">
        <v>48</v>
      </c>
      <c r="E8386" t="s">
        <v>58</v>
      </c>
      <c r="F8386" t="s">
        <v>157</v>
      </c>
      <c r="G8386" s="1">
        <v>44201</v>
      </c>
      <c r="H8386" t="s">
        <v>45</v>
      </c>
      <c r="I8386" t="s">
        <v>93</v>
      </c>
      <c r="J8386" s="3" t="s">
        <v>27022</v>
      </c>
      <c r="K8386" t="s">
        <v>39</v>
      </c>
      <c r="L8386" t="s">
        <v>27023</v>
      </c>
      <c r="M8386" t="s">
        <v>41</v>
      </c>
      <c r="N8386" t="s">
        <v>33</v>
      </c>
      <c r="O8386" s="2">
        <v>45078.424710648149</v>
      </c>
      <c r="P8386" s="2">
        <v>45079.022627314815</v>
      </c>
      <c r="Q8386">
        <v>2</v>
      </c>
      <c r="R8386" t="str">
        <f t="shared" ref="R8386:R8449" ca="1" si="131">CHOOSE(
RANDBETWEEN(1,20),
"Aisha","Aisha","Aisha","Aisha",
"Ravi","Ravi","Ravi",
"Sara","Sara","Sara",
"Mohit","Mohit",
"Priya","Priya",
"Arjun",
"Neha","Rahul","Divya","Karan","Meera","Sanjay"
)</f>
        <v>Ravi</v>
      </c>
      <c r="S8386" t="str">
        <f>IFERROR(TEXT(DATEVALUE(LEFT(Table1[[#This Row],[Date of Purchase]],10)), "MMMM"), TEXT(Table1[[#This Row],[Date of Purchase]], "MMMM"))</f>
        <v>January</v>
      </c>
      <c r="T8386" t="str">
        <f>IF(OR(
  AND(Table1[[#This Row],[Ticket Priority]]="Critical", Table1[[#This Row],[Ticket Status]]&lt;&gt;"Closed"),
  AND(Table1[[#This Row],[Ticket Priority]]="High", Table1[[#This Row],[Ticket Status]]="Open")
), "Yes", "No")</f>
        <v>No</v>
      </c>
      <c r="U8386" s="4" t="str">
        <f>IF(Table1[[#This Row],[Ticket Status]]="Closed","Yes","No")</f>
        <v>Yes</v>
      </c>
      <c r="V8386" s="4" t="str">
        <f>IF(Table1[[#This Row],[Ticket Status]]="Pending Customer Response","Yes","No")</f>
        <v>No</v>
      </c>
      <c r="W8386" s="5">
        <f ca="1">COUNTIFS(Table1[Agent_name],Table1[[#This Row],[Agent_name]],Table1[Month],Table1[[#This Row],[Month]])/160</f>
        <v>0.74375000000000002</v>
      </c>
    </row>
    <row r="8387" spans="1:23" x14ac:dyDescent="0.25">
      <c r="A8387">
        <v>8386</v>
      </c>
      <c r="B8387" t="s">
        <v>27024</v>
      </c>
      <c r="C8387" t="s">
        <v>27025</v>
      </c>
      <c r="D8387">
        <v>41</v>
      </c>
      <c r="E8387" t="s">
        <v>29</v>
      </c>
      <c r="F8387" t="s">
        <v>112</v>
      </c>
      <c r="G8387" s="1">
        <v>44525</v>
      </c>
      <c r="H8387" t="s">
        <v>21</v>
      </c>
      <c r="I8387" t="s">
        <v>22</v>
      </c>
      <c r="J8387" s="3" t="s">
        <v>27026</v>
      </c>
      <c r="K8387" t="s">
        <v>24</v>
      </c>
      <c r="M8387" t="s">
        <v>143</v>
      </c>
      <c r="N8387" t="s">
        <v>26</v>
      </c>
      <c r="O8387" s="2">
        <v>45078.251122685186</v>
      </c>
      <c r="R8387" t="str">
        <f t="shared" ca="1" si="131"/>
        <v>Rahul</v>
      </c>
      <c r="S8387" t="str">
        <f>IFERROR(TEXT(DATEVALUE(LEFT(Table1[[#This Row],[Date of Purchase]],10)), "MMMM"), TEXT(Table1[[#This Row],[Date of Purchase]], "MMMM"))</f>
        <v>November</v>
      </c>
      <c r="T8387" t="str">
        <f>IF(OR(
  AND(Table1[[#This Row],[Ticket Priority]]="Critical", Table1[[#This Row],[Ticket Status]]&lt;&gt;"Closed"),
  AND(Table1[[#This Row],[Ticket Priority]]="High", Table1[[#This Row],[Ticket Status]]="Open")
), "Yes", "No")</f>
        <v>No</v>
      </c>
      <c r="U8387" s="4" t="str">
        <f>IF(Table1[[#This Row],[Ticket Status]]="Closed","Yes","No")</f>
        <v>No</v>
      </c>
      <c r="V8387" s="4" t="str">
        <f>IF(Table1[[#This Row],[Ticket Status]]="Pending Customer Response","Yes","No")</f>
        <v>Yes</v>
      </c>
      <c r="W8387" s="5">
        <f ca="1">COUNTIFS(Table1[Agent_name],Table1[[#This Row],[Agent_name]],Table1[Month],Table1[[#This Row],[Month]])/160</f>
        <v>0.2</v>
      </c>
    </row>
    <row r="8388" spans="1:23" x14ac:dyDescent="0.25">
      <c r="A8388">
        <v>8387</v>
      </c>
      <c r="B8388" t="s">
        <v>27027</v>
      </c>
      <c r="C8388" t="s">
        <v>21840</v>
      </c>
      <c r="D8388">
        <v>24</v>
      </c>
      <c r="E8388" t="s">
        <v>29</v>
      </c>
      <c r="F8388" t="s">
        <v>81</v>
      </c>
      <c r="G8388" s="1">
        <v>43872</v>
      </c>
      <c r="H8388" t="s">
        <v>67</v>
      </c>
      <c r="I8388" t="s">
        <v>77</v>
      </c>
      <c r="J8388" s="3" t="s">
        <v>985</v>
      </c>
      <c r="K8388" t="s">
        <v>24</v>
      </c>
      <c r="M8388" t="s">
        <v>25</v>
      </c>
      <c r="N8388" t="s">
        <v>26</v>
      </c>
      <c r="O8388" s="2">
        <v>45078.535150462965</v>
      </c>
      <c r="R8388" t="str">
        <f t="shared" ca="1" si="131"/>
        <v>Ravi</v>
      </c>
      <c r="S8388" t="str">
        <f>IFERROR(TEXT(DATEVALUE(LEFT(Table1[[#This Row],[Date of Purchase]],10)), "MMMM"), TEXT(Table1[[#This Row],[Date of Purchase]], "MMMM"))</f>
        <v>February</v>
      </c>
      <c r="T8388" t="str">
        <f>IF(OR(
  AND(Table1[[#This Row],[Ticket Priority]]="Critical", Table1[[#This Row],[Ticket Status]]&lt;&gt;"Closed"),
  AND(Table1[[#This Row],[Ticket Priority]]="High", Table1[[#This Row],[Ticket Status]]="Open")
), "Yes", "No")</f>
        <v>Yes</v>
      </c>
      <c r="U8388" s="4" t="str">
        <f>IF(Table1[[#This Row],[Ticket Status]]="Closed","Yes","No")</f>
        <v>No</v>
      </c>
      <c r="V8388" s="4" t="str">
        <f>IF(Table1[[#This Row],[Ticket Status]]="Pending Customer Response","Yes","No")</f>
        <v>Yes</v>
      </c>
      <c r="W8388" s="5">
        <f ca="1">COUNTIFS(Table1[Agent_name],Table1[[#This Row],[Agent_name]],Table1[Month],Table1[[#This Row],[Month]])/160</f>
        <v>0.61250000000000004</v>
      </c>
    </row>
    <row r="8389" spans="1:23" x14ac:dyDescent="0.25">
      <c r="A8389">
        <v>8388</v>
      </c>
      <c r="B8389" t="s">
        <v>27028</v>
      </c>
      <c r="C8389" t="s">
        <v>27029</v>
      </c>
      <c r="D8389">
        <v>66</v>
      </c>
      <c r="E8389" t="s">
        <v>29</v>
      </c>
      <c r="F8389" t="s">
        <v>281</v>
      </c>
      <c r="G8389" s="1">
        <v>44112</v>
      </c>
      <c r="H8389" t="s">
        <v>66</v>
      </c>
      <c r="I8389" t="s">
        <v>72</v>
      </c>
      <c r="J8389" s="3" t="s">
        <v>27030</v>
      </c>
      <c r="K8389" t="s">
        <v>62</v>
      </c>
      <c r="M8389" t="s">
        <v>25</v>
      </c>
      <c r="N8389" t="s">
        <v>55</v>
      </c>
      <c r="R8389" t="str">
        <f t="shared" ca="1" si="131"/>
        <v>Meera</v>
      </c>
      <c r="S8389" t="str">
        <f>IFERROR(TEXT(DATEVALUE(LEFT(Table1[[#This Row],[Date of Purchase]],10)), "MMMM"), TEXT(Table1[[#This Row],[Date of Purchase]], "MMMM"))</f>
        <v>October</v>
      </c>
      <c r="T8389" t="str">
        <f>IF(OR(
  AND(Table1[[#This Row],[Ticket Priority]]="Critical", Table1[[#This Row],[Ticket Status]]&lt;&gt;"Closed"),
  AND(Table1[[#This Row],[Ticket Priority]]="High", Table1[[#This Row],[Ticket Status]]="Open")
), "Yes", "No")</f>
        <v>Yes</v>
      </c>
      <c r="U8389" s="4" t="str">
        <f>IF(Table1[[#This Row],[Ticket Status]]="Closed","Yes","No")</f>
        <v>No</v>
      </c>
      <c r="V8389" s="4" t="str">
        <f>IF(Table1[[#This Row],[Ticket Status]]="Pending Customer Response","Yes","No")</f>
        <v>No</v>
      </c>
      <c r="W8389" s="5">
        <f ca="1">COUNTIFS(Table1[Agent_name],Table1[[#This Row],[Agent_name]],Table1[Month],Table1[[#This Row],[Month]])/160</f>
        <v>0.23749999999999999</v>
      </c>
    </row>
    <row r="8390" spans="1:23" x14ac:dyDescent="0.25">
      <c r="A8390">
        <v>8389</v>
      </c>
      <c r="B8390" t="s">
        <v>27031</v>
      </c>
      <c r="C8390" t="s">
        <v>27032</v>
      </c>
      <c r="D8390">
        <v>33</v>
      </c>
      <c r="E8390" t="s">
        <v>58</v>
      </c>
      <c r="F8390" t="s">
        <v>655</v>
      </c>
      <c r="G8390" s="1">
        <v>44548</v>
      </c>
      <c r="H8390" t="s">
        <v>67</v>
      </c>
      <c r="I8390" t="s">
        <v>46</v>
      </c>
      <c r="J8390" s="3" t="s">
        <v>27033</v>
      </c>
      <c r="K8390" t="s">
        <v>39</v>
      </c>
      <c r="L8390" t="s">
        <v>27034</v>
      </c>
      <c r="M8390" t="s">
        <v>41</v>
      </c>
      <c r="N8390" t="s">
        <v>83</v>
      </c>
      <c r="O8390" s="2">
        <v>45078.486574074072</v>
      </c>
      <c r="P8390" s="2">
        <v>45079.032407407409</v>
      </c>
      <c r="Q8390">
        <v>5</v>
      </c>
      <c r="R8390" t="str">
        <f t="shared" ca="1" si="131"/>
        <v>Aisha</v>
      </c>
      <c r="S8390" t="str">
        <f>IFERROR(TEXT(DATEVALUE(LEFT(Table1[[#This Row],[Date of Purchase]],10)), "MMMM"), TEXT(Table1[[#This Row],[Date of Purchase]], "MMMM"))</f>
        <v>December</v>
      </c>
      <c r="T8390" t="str">
        <f>IF(OR(
  AND(Table1[[#This Row],[Ticket Priority]]="Critical", Table1[[#This Row],[Ticket Status]]&lt;&gt;"Closed"),
  AND(Table1[[#This Row],[Ticket Priority]]="High", Table1[[#This Row],[Ticket Status]]="Open")
), "Yes", "No")</f>
        <v>No</v>
      </c>
      <c r="U8390" s="4" t="str">
        <f>IF(Table1[[#This Row],[Ticket Status]]="Closed","Yes","No")</f>
        <v>Yes</v>
      </c>
      <c r="V8390" s="4" t="str">
        <f>IF(Table1[[#This Row],[Ticket Status]]="Pending Customer Response","Yes","No")</f>
        <v>No</v>
      </c>
      <c r="W8390" s="5">
        <f ca="1">COUNTIFS(Table1[Agent_name],Table1[[#This Row],[Agent_name]],Table1[Month],Table1[[#This Row],[Month]])/160</f>
        <v>0.91249999999999998</v>
      </c>
    </row>
    <row r="8391" spans="1:23" x14ac:dyDescent="0.25">
      <c r="A8391">
        <v>8390</v>
      </c>
      <c r="B8391" t="s">
        <v>27035</v>
      </c>
      <c r="C8391" t="s">
        <v>27036</v>
      </c>
      <c r="D8391">
        <v>58</v>
      </c>
      <c r="E8391" t="s">
        <v>29</v>
      </c>
      <c r="F8391" t="s">
        <v>98</v>
      </c>
      <c r="G8391" s="1">
        <v>44476</v>
      </c>
      <c r="H8391" t="s">
        <v>67</v>
      </c>
      <c r="I8391" t="s">
        <v>141</v>
      </c>
      <c r="J8391" s="3" t="s">
        <v>27037</v>
      </c>
      <c r="K8391" t="s">
        <v>62</v>
      </c>
      <c r="M8391" t="s">
        <v>89</v>
      </c>
      <c r="N8391" t="s">
        <v>26</v>
      </c>
      <c r="R8391" t="str">
        <f t="shared" ca="1" si="131"/>
        <v>Divya</v>
      </c>
      <c r="S8391" t="str">
        <f>IFERROR(TEXT(DATEVALUE(LEFT(Table1[[#This Row],[Date of Purchase]],10)), "MMMM"), TEXT(Table1[[#This Row],[Date of Purchase]], "MMMM"))</f>
        <v>October</v>
      </c>
      <c r="T8391" t="str">
        <f>IF(OR(
  AND(Table1[[#This Row],[Ticket Priority]]="Critical", Table1[[#This Row],[Ticket Status]]&lt;&gt;"Closed"),
  AND(Table1[[#This Row],[Ticket Priority]]="High", Table1[[#This Row],[Ticket Status]]="Open")
), "Yes", "No")</f>
        <v>Yes</v>
      </c>
      <c r="U8391" s="4" t="str">
        <f>IF(Table1[[#This Row],[Ticket Status]]="Closed","Yes","No")</f>
        <v>No</v>
      </c>
      <c r="V8391" s="4" t="str">
        <f>IF(Table1[[#This Row],[Ticket Status]]="Pending Customer Response","Yes","No")</f>
        <v>No</v>
      </c>
      <c r="W8391" s="5">
        <f ca="1">COUNTIFS(Table1[Agent_name],Table1[[#This Row],[Agent_name]],Table1[Month],Table1[[#This Row],[Month]])/160</f>
        <v>0.25</v>
      </c>
    </row>
    <row r="8392" spans="1:23" x14ac:dyDescent="0.25">
      <c r="A8392">
        <v>8391</v>
      </c>
      <c r="B8392" t="s">
        <v>27038</v>
      </c>
      <c r="C8392" t="s">
        <v>27039</v>
      </c>
      <c r="D8392">
        <v>23</v>
      </c>
      <c r="E8392" t="s">
        <v>29</v>
      </c>
      <c r="F8392" t="s">
        <v>249</v>
      </c>
      <c r="G8392" s="1">
        <v>43871</v>
      </c>
      <c r="H8392" t="s">
        <v>59</v>
      </c>
      <c r="I8392" t="s">
        <v>60</v>
      </c>
      <c r="J8392" s="3" t="s">
        <v>27040</v>
      </c>
      <c r="K8392" t="s">
        <v>39</v>
      </c>
      <c r="L8392" t="s">
        <v>27041</v>
      </c>
      <c r="M8392" t="s">
        <v>25</v>
      </c>
      <c r="N8392" t="s">
        <v>55</v>
      </c>
      <c r="O8392" s="2">
        <v>45078.247037037036</v>
      </c>
      <c r="P8392" s="2">
        <v>45078.358842592592</v>
      </c>
      <c r="Q8392">
        <v>2</v>
      </c>
      <c r="R8392" t="str">
        <f t="shared" ca="1" si="131"/>
        <v>Priya</v>
      </c>
      <c r="S8392" t="str">
        <f>IFERROR(TEXT(DATEVALUE(LEFT(Table1[[#This Row],[Date of Purchase]],10)), "MMMM"), TEXT(Table1[[#This Row],[Date of Purchase]], "MMMM"))</f>
        <v>February</v>
      </c>
      <c r="T8392" t="str">
        <f>IF(OR(
  AND(Table1[[#This Row],[Ticket Priority]]="Critical", Table1[[#This Row],[Ticket Status]]&lt;&gt;"Closed"),
  AND(Table1[[#This Row],[Ticket Priority]]="High", Table1[[#This Row],[Ticket Status]]="Open")
), "Yes", "No")</f>
        <v>No</v>
      </c>
      <c r="U8392" s="4" t="str">
        <f>IF(Table1[[#This Row],[Ticket Status]]="Closed","Yes","No")</f>
        <v>Yes</v>
      </c>
      <c r="V8392" s="4" t="str">
        <f>IF(Table1[[#This Row],[Ticket Status]]="Pending Customer Response","Yes","No")</f>
        <v>No</v>
      </c>
      <c r="W8392" s="5">
        <f ca="1">COUNTIFS(Table1[Agent_name],Table1[[#This Row],[Agent_name]],Table1[Month],Table1[[#This Row],[Month]])/160</f>
        <v>0.44374999999999998</v>
      </c>
    </row>
    <row r="8393" spans="1:23" x14ac:dyDescent="0.25">
      <c r="A8393">
        <v>8392</v>
      </c>
      <c r="B8393" t="s">
        <v>27042</v>
      </c>
      <c r="C8393" t="s">
        <v>27043</v>
      </c>
      <c r="D8393">
        <v>69</v>
      </c>
      <c r="E8393" t="s">
        <v>29</v>
      </c>
      <c r="F8393" t="s">
        <v>20</v>
      </c>
      <c r="G8393" s="1">
        <v>44132</v>
      </c>
      <c r="H8393" t="s">
        <v>67</v>
      </c>
      <c r="I8393" t="s">
        <v>31</v>
      </c>
      <c r="J8393" s="3" t="s">
        <v>27044</v>
      </c>
      <c r="K8393" t="s">
        <v>39</v>
      </c>
      <c r="L8393" t="s">
        <v>27045</v>
      </c>
      <c r="M8393" t="s">
        <v>41</v>
      </c>
      <c r="N8393" t="s">
        <v>83</v>
      </c>
      <c r="O8393" s="2">
        <v>45078.588020833333</v>
      </c>
      <c r="P8393" s="2">
        <v>45078.266493055555</v>
      </c>
      <c r="Q8393">
        <v>5</v>
      </c>
      <c r="R8393" t="str">
        <f t="shared" ca="1" si="131"/>
        <v>Sara</v>
      </c>
      <c r="S8393" t="str">
        <f>IFERROR(TEXT(DATEVALUE(LEFT(Table1[[#This Row],[Date of Purchase]],10)), "MMMM"), TEXT(Table1[[#This Row],[Date of Purchase]], "MMMM"))</f>
        <v>October</v>
      </c>
      <c r="T8393" t="str">
        <f>IF(OR(
  AND(Table1[[#This Row],[Ticket Priority]]="Critical", Table1[[#This Row],[Ticket Status]]&lt;&gt;"Closed"),
  AND(Table1[[#This Row],[Ticket Priority]]="High", Table1[[#This Row],[Ticket Status]]="Open")
), "Yes", "No")</f>
        <v>No</v>
      </c>
      <c r="U8393" s="4" t="str">
        <f>IF(Table1[[#This Row],[Ticket Status]]="Closed","Yes","No")</f>
        <v>Yes</v>
      </c>
      <c r="V8393" s="4" t="str">
        <f>IF(Table1[[#This Row],[Ticket Status]]="Pending Customer Response","Yes","No")</f>
        <v>No</v>
      </c>
      <c r="W8393" s="5">
        <f ca="1">COUNTIFS(Table1[Agent_name],Table1[[#This Row],[Agent_name]],Table1[Month],Table1[[#This Row],[Month]])/160</f>
        <v>0.66874999999999996</v>
      </c>
    </row>
    <row r="8394" spans="1:23" x14ac:dyDescent="0.25">
      <c r="A8394">
        <v>8393</v>
      </c>
      <c r="B8394" t="s">
        <v>27046</v>
      </c>
      <c r="C8394" t="s">
        <v>27047</v>
      </c>
      <c r="D8394">
        <v>65</v>
      </c>
      <c r="E8394" t="s">
        <v>29</v>
      </c>
      <c r="F8394" t="s">
        <v>76</v>
      </c>
      <c r="G8394" s="1">
        <v>44053</v>
      </c>
      <c r="H8394" t="s">
        <v>59</v>
      </c>
      <c r="I8394" t="s">
        <v>22</v>
      </c>
      <c r="J8394" s="3" t="s">
        <v>27048</v>
      </c>
      <c r="K8394" t="s">
        <v>24</v>
      </c>
      <c r="M8394" t="s">
        <v>143</v>
      </c>
      <c r="N8394" t="s">
        <v>55</v>
      </c>
      <c r="O8394" s="2">
        <v>45079.000532407408</v>
      </c>
      <c r="R8394" t="str">
        <f t="shared" ca="1" si="131"/>
        <v>Karan</v>
      </c>
      <c r="S8394" t="str">
        <f>IFERROR(TEXT(DATEVALUE(LEFT(Table1[[#This Row],[Date of Purchase]],10)), "MMMM"), TEXT(Table1[[#This Row],[Date of Purchase]], "MMMM"))</f>
        <v>August</v>
      </c>
      <c r="T8394" t="str">
        <f>IF(OR(
  AND(Table1[[#This Row],[Ticket Priority]]="Critical", Table1[[#This Row],[Ticket Status]]&lt;&gt;"Closed"),
  AND(Table1[[#This Row],[Ticket Priority]]="High", Table1[[#This Row],[Ticket Status]]="Open")
), "Yes", "No")</f>
        <v>No</v>
      </c>
      <c r="U8394" s="4" t="str">
        <f>IF(Table1[[#This Row],[Ticket Status]]="Closed","Yes","No")</f>
        <v>No</v>
      </c>
      <c r="V8394" s="4" t="str">
        <f>IF(Table1[[#This Row],[Ticket Status]]="Pending Customer Response","Yes","No")</f>
        <v>Yes</v>
      </c>
      <c r="W8394" s="5">
        <f ca="1">COUNTIFS(Table1[Agent_name],Table1[[#This Row],[Agent_name]],Table1[Month],Table1[[#This Row],[Month]])/160</f>
        <v>0.21875</v>
      </c>
    </row>
    <row r="8395" spans="1:23" x14ac:dyDescent="0.25">
      <c r="A8395">
        <v>8394</v>
      </c>
      <c r="B8395" t="s">
        <v>27049</v>
      </c>
      <c r="C8395" t="s">
        <v>27050</v>
      </c>
      <c r="D8395">
        <v>43</v>
      </c>
      <c r="E8395" t="s">
        <v>29</v>
      </c>
      <c r="F8395" t="s">
        <v>71</v>
      </c>
      <c r="G8395" s="1">
        <v>44292</v>
      </c>
      <c r="H8395" t="s">
        <v>67</v>
      </c>
      <c r="I8395" t="s">
        <v>60</v>
      </c>
      <c r="J8395" s="3" t="s">
        <v>27051</v>
      </c>
      <c r="K8395" t="s">
        <v>39</v>
      </c>
      <c r="L8395" t="s">
        <v>27052</v>
      </c>
      <c r="M8395" t="s">
        <v>25</v>
      </c>
      <c r="N8395" t="s">
        <v>55</v>
      </c>
      <c r="O8395" s="2">
        <v>45078.684571759259</v>
      </c>
      <c r="P8395" s="2">
        <v>45078.265821759262</v>
      </c>
      <c r="Q8395">
        <v>4</v>
      </c>
      <c r="R8395" t="str">
        <f t="shared" ca="1" si="131"/>
        <v>Sara</v>
      </c>
      <c r="S8395" t="str">
        <f>IFERROR(TEXT(DATEVALUE(LEFT(Table1[[#This Row],[Date of Purchase]],10)), "MMMM"), TEXT(Table1[[#This Row],[Date of Purchase]], "MMMM"))</f>
        <v>April</v>
      </c>
      <c r="T8395" t="str">
        <f>IF(OR(
  AND(Table1[[#This Row],[Ticket Priority]]="Critical", Table1[[#This Row],[Ticket Status]]&lt;&gt;"Closed"),
  AND(Table1[[#This Row],[Ticket Priority]]="High", Table1[[#This Row],[Ticket Status]]="Open")
), "Yes", "No")</f>
        <v>No</v>
      </c>
      <c r="U8395" s="4" t="str">
        <f>IF(Table1[[#This Row],[Ticket Status]]="Closed","Yes","No")</f>
        <v>Yes</v>
      </c>
      <c r="V8395" s="4" t="str">
        <f>IF(Table1[[#This Row],[Ticket Status]]="Pending Customer Response","Yes","No")</f>
        <v>No</v>
      </c>
      <c r="W8395" s="5">
        <f ca="1">COUNTIFS(Table1[Agent_name],Table1[[#This Row],[Agent_name]],Table1[Month],Table1[[#This Row],[Month]])/160</f>
        <v>0.75624999999999998</v>
      </c>
    </row>
    <row r="8396" spans="1:23" x14ac:dyDescent="0.25">
      <c r="A8396">
        <v>8395</v>
      </c>
      <c r="B8396" t="s">
        <v>27053</v>
      </c>
      <c r="C8396" t="s">
        <v>27054</v>
      </c>
      <c r="D8396">
        <v>62</v>
      </c>
      <c r="E8396" t="s">
        <v>29</v>
      </c>
      <c r="F8396" t="s">
        <v>157</v>
      </c>
      <c r="G8396" s="1">
        <v>43875</v>
      </c>
      <c r="H8396" t="s">
        <v>21</v>
      </c>
      <c r="I8396" t="s">
        <v>113</v>
      </c>
      <c r="J8396" s="3" t="s">
        <v>27055</v>
      </c>
      <c r="K8396" t="s">
        <v>62</v>
      </c>
      <c r="M8396" t="s">
        <v>89</v>
      </c>
      <c r="N8396" t="s">
        <v>55</v>
      </c>
      <c r="R8396" t="str">
        <f t="shared" ca="1" si="131"/>
        <v>Karan</v>
      </c>
      <c r="S8396" t="str">
        <f>IFERROR(TEXT(DATEVALUE(LEFT(Table1[[#This Row],[Date of Purchase]],10)), "MMMM"), TEXT(Table1[[#This Row],[Date of Purchase]], "MMMM"))</f>
        <v>February</v>
      </c>
      <c r="T8396" t="str">
        <f>IF(OR(
  AND(Table1[[#This Row],[Ticket Priority]]="Critical", Table1[[#This Row],[Ticket Status]]&lt;&gt;"Closed"),
  AND(Table1[[#This Row],[Ticket Priority]]="High", Table1[[#This Row],[Ticket Status]]="Open")
), "Yes", "No")</f>
        <v>Yes</v>
      </c>
      <c r="U8396" s="4" t="str">
        <f>IF(Table1[[#This Row],[Ticket Status]]="Closed","Yes","No")</f>
        <v>No</v>
      </c>
      <c r="V8396" s="4" t="str">
        <f>IF(Table1[[#This Row],[Ticket Status]]="Pending Customer Response","Yes","No")</f>
        <v>No</v>
      </c>
      <c r="W8396" s="5">
        <f ca="1">COUNTIFS(Table1[Agent_name],Table1[[#This Row],[Agent_name]],Table1[Month],Table1[[#This Row],[Month]])/160</f>
        <v>0.17499999999999999</v>
      </c>
    </row>
    <row r="8397" spans="1:23" x14ac:dyDescent="0.25">
      <c r="A8397">
        <v>8396</v>
      </c>
      <c r="B8397" t="s">
        <v>27056</v>
      </c>
      <c r="C8397" t="s">
        <v>27057</v>
      </c>
      <c r="D8397">
        <v>25</v>
      </c>
      <c r="E8397" t="s">
        <v>29</v>
      </c>
      <c r="F8397" t="s">
        <v>249</v>
      </c>
      <c r="G8397" s="1">
        <v>44481</v>
      </c>
      <c r="H8397" t="s">
        <v>66</v>
      </c>
      <c r="I8397" t="s">
        <v>77</v>
      </c>
      <c r="J8397" s="3" t="s">
        <v>27058</v>
      </c>
      <c r="K8397" t="s">
        <v>24</v>
      </c>
      <c r="M8397" t="s">
        <v>143</v>
      </c>
      <c r="N8397" t="s">
        <v>83</v>
      </c>
      <c r="O8397" s="2">
        <v>45078.286678240744</v>
      </c>
      <c r="R8397" t="str">
        <f t="shared" ca="1" si="131"/>
        <v>Ravi</v>
      </c>
      <c r="S8397" t="str">
        <f>IFERROR(TEXT(DATEVALUE(LEFT(Table1[[#This Row],[Date of Purchase]],10)), "MMMM"), TEXT(Table1[[#This Row],[Date of Purchase]], "MMMM"))</f>
        <v>October</v>
      </c>
      <c r="T8397" t="str">
        <f>IF(OR(
  AND(Table1[[#This Row],[Ticket Priority]]="Critical", Table1[[#This Row],[Ticket Status]]&lt;&gt;"Closed"),
  AND(Table1[[#This Row],[Ticket Priority]]="High", Table1[[#This Row],[Ticket Status]]="Open")
), "Yes", "No")</f>
        <v>No</v>
      </c>
      <c r="U8397" s="4" t="str">
        <f>IF(Table1[[#This Row],[Ticket Status]]="Closed","Yes","No")</f>
        <v>No</v>
      </c>
      <c r="V8397" s="4" t="str">
        <f>IF(Table1[[#This Row],[Ticket Status]]="Pending Customer Response","Yes","No")</f>
        <v>Yes</v>
      </c>
      <c r="W8397" s="5">
        <f ca="1">COUNTIFS(Table1[Agent_name],Table1[[#This Row],[Agent_name]],Table1[Month],Table1[[#This Row],[Month]])/160</f>
        <v>0.58125000000000004</v>
      </c>
    </row>
    <row r="8398" spans="1:23" x14ac:dyDescent="0.25">
      <c r="A8398">
        <v>8397</v>
      </c>
      <c r="B8398" t="s">
        <v>27059</v>
      </c>
      <c r="C8398" t="s">
        <v>27060</v>
      </c>
      <c r="D8398">
        <v>21</v>
      </c>
      <c r="E8398" t="s">
        <v>19</v>
      </c>
      <c r="F8398" t="s">
        <v>161</v>
      </c>
      <c r="G8398" s="1">
        <v>43906</v>
      </c>
      <c r="H8398" t="s">
        <v>66</v>
      </c>
      <c r="I8398" t="s">
        <v>77</v>
      </c>
      <c r="J8398" s="3" t="s">
        <v>27061</v>
      </c>
      <c r="K8398" t="s">
        <v>39</v>
      </c>
      <c r="L8398" t="s">
        <v>27062</v>
      </c>
      <c r="M8398" t="s">
        <v>25</v>
      </c>
      <c r="N8398" t="s">
        <v>26</v>
      </c>
      <c r="O8398" s="2">
        <v>45078.436701388891</v>
      </c>
      <c r="P8398" s="2">
        <v>45078.063090277778</v>
      </c>
      <c r="Q8398">
        <v>3</v>
      </c>
      <c r="R8398" t="str">
        <f t="shared" ca="1" si="131"/>
        <v>Priya</v>
      </c>
      <c r="S8398" t="str">
        <f>IFERROR(TEXT(DATEVALUE(LEFT(Table1[[#This Row],[Date of Purchase]],10)), "MMMM"), TEXT(Table1[[#This Row],[Date of Purchase]], "MMMM"))</f>
        <v>March</v>
      </c>
      <c r="T8398" t="str">
        <f>IF(OR(
  AND(Table1[[#This Row],[Ticket Priority]]="Critical", Table1[[#This Row],[Ticket Status]]&lt;&gt;"Closed"),
  AND(Table1[[#This Row],[Ticket Priority]]="High", Table1[[#This Row],[Ticket Status]]="Open")
), "Yes", "No")</f>
        <v>No</v>
      </c>
      <c r="U8398" s="4" t="str">
        <f>IF(Table1[[#This Row],[Ticket Status]]="Closed","Yes","No")</f>
        <v>Yes</v>
      </c>
      <c r="V8398" s="4" t="str">
        <f>IF(Table1[[#This Row],[Ticket Status]]="Pending Customer Response","Yes","No")</f>
        <v>No</v>
      </c>
      <c r="W8398" s="5">
        <f ca="1">COUNTIFS(Table1[Agent_name],Table1[[#This Row],[Agent_name]],Table1[Month],Table1[[#This Row],[Month]])/160</f>
        <v>0.43125000000000002</v>
      </c>
    </row>
    <row r="8399" spans="1:23" x14ac:dyDescent="0.25">
      <c r="A8399">
        <v>8398</v>
      </c>
      <c r="B8399" t="s">
        <v>27063</v>
      </c>
      <c r="C8399" t="s">
        <v>27064</v>
      </c>
      <c r="D8399">
        <v>59</v>
      </c>
      <c r="E8399" t="s">
        <v>29</v>
      </c>
      <c r="F8399" t="s">
        <v>36</v>
      </c>
      <c r="G8399" s="1">
        <v>44029</v>
      </c>
      <c r="H8399" t="s">
        <v>59</v>
      </c>
      <c r="I8399" t="s">
        <v>59</v>
      </c>
      <c r="J8399" s="3" t="s">
        <v>1885</v>
      </c>
      <c r="K8399" t="s">
        <v>39</v>
      </c>
      <c r="L8399" t="s">
        <v>27065</v>
      </c>
      <c r="M8399" t="s">
        <v>143</v>
      </c>
      <c r="N8399" t="s">
        <v>55</v>
      </c>
      <c r="O8399" s="2">
        <v>45078.271423611113</v>
      </c>
      <c r="P8399" s="2">
        <v>45078.633229166669</v>
      </c>
      <c r="Q8399">
        <v>2</v>
      </c>
      <c r="R8399" t="str">
        <f t="shared" ca="1" si="131"/>
        <v>Aisha</v>
      </c>
      <c r="S8399" t="str">
        <f>IFERROR(TEXT(DATEVALUE(LEFT(Table1[[#This Row],[Date of Purchase]],10)), "MMMM"), TEXT(Table1[[#This Row],[Date of Purchase]], "MMMM"))</f>
        <v>July</v>
      </c>
      <c r="T8399" t="str">
        <f>IF(OR(
  AND(Table1[[#This Row],[Ticket Priority]]="Critical", Table1[[#This Row],[Ticket Status]]&lt;&gt;"Closed"),
  AND(Table1[[#This Row],[Ticket Priority]]="High", Table1[[#This Row],[Ticket Status]]="Open")
), "Yes", "No")</f>
        <v>No</v>
      </c>
      <c r="U8399" s="4" t="str">
        <f>IF(Table1[[#This Row],[Ticket Status]]="Closed","Yes","No")</f>
        <v>Yes</v>
      </c>
      <c r="V8399" s="4" t="str">
        <f>IF(Table1[[#This Row],[Ticket Status]]="Pending Customer Response","Yes","No")</f>
        <v>No</v>
      </c>
      <c r="W8399" s="5">
        <f ca="1">COUNTIFS(Table1[Agent_name],Table1[[#This Row],[Agent_name]],Table1[Month],Table1[[#This Row],[Month]])/160</f>
        <v>0.875</v>
      </c>
    </row>
    <row r="8400" spans="1:23" x14ac:dyDescent="0.25">
      <c r="A8400">
        <v>8399</v>
      </c>
      <c r="B8400" t="s">
        <v>27066</v>
      </c>
      <c r="C8400" t="s">
        <v>27067</v>
      </c>
      <c r="D8400">
        <v>50</v>
      </c>
      <c r="E8400" t="s">
        <v>19</v>
      </c>
      <c r="F8400" t="s">
        <v>98</v>
      </c>
      <c r="G8400" s="1">
        <v>44423</v>
      </c>
      <c r="H8400" t="s">
        <v>67</v>
      </c>
      <c r="I8400" t="s">
        <v>52</v>
      </c>
      <c r="J8400" s="3" t="s">
        <v>27068</v>
      </c>
      <c r="K8400" t="s">
        <v>39</v>
      </c>
      <c r="L8400" t="s">
        <v>27069</v>
      </c>
      <c r="M8400" t="s">
        <v>41</v>
      </c>
      <c r="N8400" t="s">
        <v>33</v>
      </c>
      <c r="O8400" s="2">
        <v>45078.604780092595</v>
      </c>
      <c r="P8400" s="2">
        <v>45078.266585648147</v>
      </c>
      <c r="Q8400">
        <v>1</v>
      </c>
      <c r="R8400" t="str">
        <f t="shared" ca="1" si="131"/>
        <v>Ravi</v>
      </c>
      <c r="S8400" t="str">
        <f>IFERROR(TEXT(DATEVALUE(LEFT(Table1[[#This Row],[Date of Purchase]],10)), "MMMM"), TEXT(Table1[[#This Row],[Date of Purchase]], "MMMM"))</f>
        <v>August</v>
      </c>
      <c r="T8400" t="str">
        <f>IF(OR(
  AND(Table1[[#This Row],[Ticket Priority]]="Critical", Table1[[#This Row],[Ticket Status]]&lt;&gt;"Closed"),
  AND(Table1[[#This Row],[Ticket Priority]]="High", Table1[[#This Row],[Ticket Status]]="Open")
), "Yes", "No")</f>
        <v>No</v>
      </c>
      <c r="U8400" s="4" t="str">
        <f>IF(Table1[[#This Row],[Ticket Status]]="Closed","Yes","No")</f>
        <v>Yes</v>
      </c>
      <c r="V8400" s="4" t="str">
        <f>IF(Table1[[#This Row],[Ticket Status]]="Pending Customer Response","Yes","No")</f>
        <v>No</v>
      </c>
      <c r="W8400" s="5">
        <f ca="1">COUNTIFS(Table1[Agent_name],Table1[[#This Row],[Agent_name]],Table1[Month],Table1[[#This Row],[Month]])/160</f>
        <v>0.65625</v>
      </c>
    </row>
    <row r="8401" spans="1:23" x14ac:dyDescent="0.25">
      <c r="A8401">
        <v>8400</v>
      </c>
      <c r="B8401" t="s">
        <v>27070</v>
      </c>
      <c r="C8401" t="s">
        <v>8011</v>
      </c>
      <c r="D8401">
        <v>57</v>
      </c>
      <c r="E8401" t="s">
        <v>29</v>
      </c>
      <c r="F8401" t="s">
        <v>207</v>
      </c>
      <c r="G8401" s="1">
        <v>43943</v>
      </c>
      <c r="H8401" t="s">
        <v>45</v>
      </c>
      <c r="I8401" t="s">
        <v>77</v>
      </c>
      <c r="J8401" s="3" t="s">
        <v>27071</v>
      </c>
      <c r="K8401" t="s">
        <v>24</v>
      </c>
      <c r="M8401" t="s">
        <v>89</v>
      </c>
      <c r="N8401" t="s">
        <v>83</v>
      </c>
      <c r="O8401" s="2">
        <v>45078.125625000001</v>
      </c>
      <c r="R8401" t="str">
        <f t="shared" ca="1" si="131"/>
        <v>Arjun</v>
      </c>
      <c r="S8401" t="str">
        <f>IFERROR(TEXT(DATEVALUE(LEFT(Table1[[#This Row],[Date of Purchase]],10)), "MMMM"), TEXT(Table1[[#This Row],[Date of Purchase]], "MMMM"))</f>
        <v>April</v>
      </c>
      <c r="T8401" t="str">
        <f>IF(OR(
  AND(Table1[[#This Row],[Ticket Priority]]="Critical", Table1[[#This Row],[Ticket Status]]&lt;&gt;"Closed"),
  AND(Table1[[#This Row],[Ticket Priority]]="High", Table1[[#This Row],[Ticket Status]]="Open")
), "Yes", "No")</f>
        <v>No</v>
      </c>
      <c r="U8401" s="4" t="str">
        <f>IF(Table1[[#This Row],[Ticket Status]]="Closed","Yes","No")</f>
        <v>No</v>
      </c>
      <c r="V8401" s="4" t="str">
        <f>IF(Table1[[#This Row],[Ticket Status]]="Pending Customer Response","Yes","No")</f>
        <v>Yes</v>
      </c>
      <c r="W8401" s="5">
        <f ca="1">COUNTIFS(Table1[Agent_name],Table1[[#This Row],[Agent_name]],Table1[Month],Table1[[#This Row],[Month]])/160</f>
        <v>0.18124999999999999</v>
      </c>
    </row>
    <row r="8402" spans="1:23" x14ac:dyDescent="0.25">
      <c r="A8402">
        <v>8401</v>
      </c>
      <c r="B8402" t="s">
        <v>27072</v>
      </c>
      <c r="C8402" t="s">
        <v>27073</v>
      </c>
      <c r="D8402">
        <v>68</v>
      </c>
      <c r="E8402" t="s">
        <v>29</v>
      </c>
      <c r="F8402" t="s">
        <v>76</v>
      </c>
      <c r="G8402" s="1">
        <v>44393</v>
      </c>
      <c r="H8402" t="s">
        <v>59</v>
      </c>
      <c r="I8402" t="s">
        <v>37</v>
      </c>
      <c r="J8402" s="3" t="s">
        <v>27074</v>
      </c>
      <c r="K8402" t="s">
        <v>39</v>
      </c>
      <c r="L8402" t="s">
        <v>27075</v>
      </c>
      <c r="M8402" t="s">
        <v>25</v>
      </c>
      <c r="N8402" t="s">
        <v>55</v>
      </c>
      <c r="O8402" s="2">
        <v>45078.729120370372</v>
      </c>
      <c r="P8402" s="2">
        <v>45078.979814814818</v>
      </c>
      <c r="Q8402">
        <v>2</v>
      </c>
      <c r="R8402" t="str">
        <f t="shared" ca="1" si="131"/>
        <v>Sara</v>
      </c>
      <c r="S8402" t="str">
        <f>IFERROR(TEXT(DATEVALUE(LEFT(Table1[[#This Row],[Date of Purchase]],10)), "MMMM"), TEXT(Table1[[#This Row],[Date of Purchase]], "MMMM"))</f>
        <v>July</v>
      </c>
      <c r="T8402" t="str">
        <f>IF(OR(
  AND(Table1[[#This Row],[Ticket Priority]]="Critical", Table1[[#This Row],[Ticket Status]]&lt;&gt;"Closed"),
  AND(Table1[[#This Row],[Ticket Priority]]="High", Table1[[#This Row],[Ticket Status]]="Open")
), "Yes", "No")</f>
        <v>No</v>
      </c>
      <c r="U8402" s="4" t="str">
        <f>IF(Table1[[#This Row],[Ticket Status]]="Closed","Yes","No")</f>
        <v>Yes</v>
      </c>
      <c r="V8402" s="4" t="str">
        <f>IF(Table1[[#This Row],[Ticket Status]]="Pending Customer Response","Yes","No")</f>
        <v>No</v>
      </c>
      <c r="W8402" s="5">
        <f ca="1">COUNTIFS(Table1[Agent_name],Table1[[#This Row],[Agent_name]],Table1[Month],Table1[[#This Row],[Month]])/160</f>
        <v>0.6875</v>
      </c>
    </row>
    <row r="8403" spans="1:23" x14ac:dyDescent="0.25">
      <c r="A8403">
        <v>8402</v>
      </c>
      <c r="B8403" t="s">
        <v>27076</v>
      </c>
      <c r="C8403" t="s">
        <v>27077</v>
      </c>
      <c r="D8403">
        <v>47</v>
      </c>
      <c r="E8403" t="s">
        <v>29</v>
      </c>
      <c r="F8403" t="s">
        <v>281</v>
      </c>
      <c r="G8403" s="1">
        <v>44265</v>
      </c>
      <c r="H8403" t="s">
        <v>66</v>
      </c>
      <c r="I8403" t="s">
        <v>77</v>
      </c>
      <c r="J8403" s="3" t="s">
        <v>27078</v>
      </c>
      <c r="K8403" t="s">
        <v>24</v>
      </c>
      <c r="M8403" t="s">
        <v>41</v>
      </c>
      <c r="N8403" t="s">
        <v>83</v>
      </c>
      <c r="O8403" s="2">
        <v>45078.37703703704</v>
      </c>
      <c r="R8403" t="str">
        <f t="shared" ca="1" si="131"/>
        <v>Divya</v>
      </c>
      <c r="S8403" t="str">
        <f>IFERROR(TEXT(DATEVALUE(LEFT(Table1[[#This Row],[Date of Purchase]],10)), "MMMM"), TEXT(Table1[[#This Row],[Date of Purchase]], "MMMM"))</f>
        <v>March</v>
      </c>
      <c r="T8403" t="str">
        <f>IF(OR(
  AND(Table1[[#This Row],[Ticket Priority]]="Critical", Table1[[#This Row],[Ticket Status]]&lt;&gt;"Closed"),
  AND(Table1[[#This Row],[Ticket Priority]]="High", Table1[[#This Row],[Ticket Status]]="Open")
), "Yes", "No")</f>
        <v>No</v>
      </c>
      <c r="U8403" s="4" t="str">
        <f>IF(Table1[[#This Row],[Ticket Status]]="Closed","Yes","No")</f>
        <v>No</v>
      </c>
      <c r="V8403" s="4" t="str">
        <f>IF(Table1[[#This Row],[Ticket Status]]="Pending Customer Response","Yes","No")</f>
        <v>Yes</v>
      </c>
      <c r="W8403" s="5">
        <f ca="1">COUNTIFS(Table1[Agent_name],Table1[[#This Row],[Agent_name]],Table1[Month],Table1[[#This Row],[Month]])/160</f>
        <v>0.1875</v>
      </c>
    </row>
    <row r="8404" spans="1:23" x14ac:dyDescent="0.25">
      <c r="A8404">
        <v>8403</v>
      </c>
      <c r="B8404" t="s">
        <v>27079</v>
      </c>
      <c r="C8404" t="s">
        <v>27080</v>
      </c>
      <c r="D8404">
        <v>58</v>
      </c>
      <c r="E8404" t="s">
        <v>19</v>
      </c>
      <c r="F8404" t="s">
        <v>485</v>
      </c>
      <c r="G8404" s="1">
        <v>44203</v>
      </c>
      <c r="H8404" t="s">
        <v>21</v>
      </c>
      <c r="I8404" t="s">
        <v>52</v>
      </c>
      <c r="J8404" s="3" t="s">
        <v>27081</v>
      </c>
      <c r="K8404" t="s">
        <v>24</v>
      </c>
      <c r="M8404" t="s">
        <v>41</v>
      </c>
      <c r="N8404" t="s">
        <v>33</v>
      </c>
      <c r="O8404" s="2">
        <v>45078.168032407404</v>
      </c>
      <c r="R8404" t="str">
        <f t="shared" ca="1" si="131"/>
        <v>Aisha</v>
      </c>
      <c r="S8404" t="str">
        <f>IFERROR(TEXT(DATEVALUE(LEFT(Table1[[#This Row],[Date of Purchase]],10)), "MMMM"), TEXT(Table1[[#This Row],[Date of Purchase]], "MMMM"))</f>
        <v>January</v>
      </c>
      <c r="T8404" t="str">
        <f>IF(OR(
  AND(Table1[[#This Row],[Ticket Priority]]="Critical", Table1[[#This Row],[Ticket Status]]&lt;&gt;"Closed"),
  AND(Table1[[#This Row],[Ticket Priority]]="High", Table1[[#This Row],[Ticket Status]]="Open")
), "Yes", "No")</f>
        <v>No</v>
      </c>
      <c r="U8404" s="4" t="str">
        <f>IF(Table1[[#This Row],[Ticket Status]]="Closed","Yes","No")</f>
        <v>No</v>
      </c>
      <c r="V8404" s="4" t="str">
        <f>IF(Table1[[#This Row],[Ticket Status]]="Pending Customer Response","Yes","No")</f>
        <v>Yes</v>
      </c>
      <c r="W8404" s="5">
        <f ca="1">COUNTIFS(Table1[Agent_name],Table1[[#This Row],[Agent_name]],Table1[Month],Table1[[#This Row],[Month]])/160</f>
        <v>0.83125000000000004</v>
      </c>
    </row>
    <row r="8405" spans="1:23" x14ac:dyDescent="0.25">
      <c r="A8405">
        <v>8404</v>
      </c>
      <c r="B8405" t="s">
        <v>27082</v>
      </c>
      <c r="C8405" t="s">
        <v>27083</v>
      </c>
      <c r="D8405">
        <v>70</v>
      </c>
      <c r="E8405" t="s">
        <v>29</v>
      </c>
      <c r="F8405" t="s">
        <v>134</v>
      </c>
      <c r="G8405" s="1">
        <v>43875</v>
      </c>
      <c r="H8405" t="s">
        <v>45</v>
      </c>
      <c r="I8405" t="s">
        <v>77</v>
      </c>
      <c r="J8405" s="3" t="s">
        <v>27084</v>
      </c>
      <c r="K8405" t="s">
        <v>62</v>
      </c>
      <c r="M8405" t="s">
        <v>143</v>
      </c>
      <c r="N8405" t="s">
        <v>55</v>
      </c>
      <c r="R8405" t="str">
        <f t="shared" ca="1" si="131"/>
        <v>Divya</v>
      </c>
      <c r="S8405" t="str">
        <f>IFERROR(TEXT(DATEVALUE(LEFT(Table1[[#This Row],[Date of Purchase]],10)), "MMMM"), TEXT(Table1[[#This Row],[Date of Purchase]], "MMMM"))</f>
        <v>February</v>
      </c>
      <c r="T8405" t="str">
        <f>IF(OR(
  AND(Table1[[#This Row],[Ticket Priority]]="Critical", Table1[[#This Row],[Ticket Status]]&lt;&gt;"Closed"),
  AND(Table1[[#This Row],[Ticket Priority]]="High", Table1[[#This Row],[Ticket Status]]="Open")
), "Yes", "No")</f>
        <v>No</v>
      </c>
      <c r="U8405" s="4" t="str">
        <f>IF(Table1[[#This Row],[Ticket Status]]="Closed","Yes","No")</f>
        <v>No</v>
      </c>
      <c r="V8405" s="4" t="str">
        <f>IF(Table1[[#This Row],[Ticket Status]]="Pending Customer Response","Yes","No")</f>
        <v>No</v>
      </c>
      <c r="W8405" s="5">
        <f ca="1">COUNTIFS(Table1[Agent_name],Table1[[#This Row],[Agent_name]],Table1[Month],Table1[[#This Row],[Month]])/160</f>
        <v>0.25624999999999998</v>
      </c>
    </row>
    <row r="8406" spans="1:23" x14ac:dyDescent="0.25">
      <c r="A8406">
        <v>8405</v>
      </c>
      <c r="B8406" t="s">
        <v>27085</v>
      </c>
      <c r="C8406" t="s">
        <v>27086</v>
      </c>
      <c r="D8406">
        <v>33</v>
      </c>
      <c r="E8406" t="s">
        <v>29</v>
      </c>
      <c r="F8406" t="s">
        <v>20</v>
      </c>
      <c r="G8406" s="1">
        <v>43982</v>
      </c>
      <c r="H8406" t="s">
        <v>67</v>
      </c>
      <c r="I8406" t="s">
        <v>141</v>
      </c>
      <c r="J8406" s="3" t="s">
        <v>27087</v>
      </c>
      <c r="K8406" t="s">
        <v>24</v>
      </c>
      <c r="M8406" t="s">
        <v>41</v>
      </c>
      <c r="N8406" t="s">
        <v>26</v>
      </c>
      <c r="O8406" s="2">
        <v>45078.532638888886</v>
      </c>
      <c r="R8406" t="str">
        <f t="shared" ca="1" si="131"/>
        <v>Ravi</v>
      </c>
      <c r="S8406" t="str">
        <f>IFERROR(TEXT(DATEVALUE(LEFT(Table1[[#This Row],[Date of Purchase]],10)), "MMMM"), TEXT(Table1[[#This Row],[Date of Purchase]], "MMMM"))</f>
        <v>May</v>
      </c>
      <c r="T8406" t="str">
        <f>IF(OR(
  AND(Table1[[#This Row],[Ticket Priority]]="Critical", Table1[[#This Row],[Ticket Status]]&lt;&gt;"Closed"),
  AND(Table1[[#This Row],[Ticket Priority]]="High", Table1[[#This Row],[Ticket Status]]="Open")
), "Yes", "No")</f>
        <v>No</v>
      </c>
      <c r="U8406" s="4" t="str">
        <f>IF(Table1[[#This Row],[Ticket Status]]="Closed","Yes","No")</f>
        <v>No</v>
      </c>
      <c r="V8406" s="4" t="str">
        <f>IF(Table1[[#This Row],[Ticket Status]]="Pending Customer Response","Yes","No")</f>
        <v>Yes</v>
      </c>
      <c r="W8406" s="5">
        <f ca="1">COUNTIFS(Table1[Agent_name],Table1[[#This Row],[Agent_name]],Table1[Month],Table1[[#This Row],[Month]])/160</f>
        <v>0.67500000000000004</v>
      </c>
    </row>
    <row r="8407" spans="1:23" x14ac:dyDescent="0.25">
      <c r="A8407">
        <v>8406</v>
      </c>
      <c r="B8407" t="s">
        <v>27088</v>
      </c>
      <c r="C8407" t="s">
        <v>27089</v>
      </c>
      <c r="D8407">
        <v>65</v>
      </c>
      <c r="E8407" t="s">
        <v>19</v>
      </c>
      <c r="F8407" t="s">
        <v>317</v>
      </c>
      <c r="G8407" s="1">
        <v>44459</v>
      </c>
      <c r="H8407" t="s">
        <v>59</v>
      </c>
      <c r="I8407" t="s">
        <v>77</v>
      </c>
      <c r="J8407" s="3" t="s">
        <v>27090</v>
      </c>
      <c r="K8407" t="s">
        <v>62</v>
      </c>
      <c r="M8407" t="s">
        <v>143</v>
      </c>
      <c r="N8407" t="s">
        <v>26</v>
      </c>
      <c r="R8407" t="str">
        <f t="shared" ca="1" si="131"/>
        <v>Arjun</v>
      </c>
      <c r="S8407" t="str">
        <f>IFERROR(TEXT(DATEVALUE(LEFT(Table1[[#This Row],[Date of Purchase]],10)), "MMMM"), TEXT(Table1[[#This Row],[Date of Purchase]], "MMMM"))</f>
        <v>September</v>
      </c>
      <c r="T8407" t="str">
        <f>IF(OR(
  AND(Table1[[#This Row],[Ticket Priority]]="Critical", Table1[[#This Row],[Ticket Status]]&lt;&gt;"Closed"),
  AND(Table1[[#This Row],[Ticket Priority]]="High", Table1[[#This Row],[Ticket Status]]="Open")
), "Yes", "No")</f>
        <v>No</v>
      </c>
      <c r="U8407" s="4" t="str">
        <f>IF(Table1[[#This Row],[Ticket Status]]="Closed","Yes","No")</f>
        <v>No</v>
      </c>
      <c r="V8407" s="4" t="str">
        <f>IF(Table1[[#This Row],[Ticket Status]]="Pending Customer Response","Yes","No")</f>
        <v>No</v>
      </c>
      <c r="W8407" s="5">
        <f ca="1">COUNTIFS(Table1[Agent_name],Table1[[#This Row],[Agent_name]],Table1[Month],Table1[[#This Row],[Month]])/160</f>
        <v>0.1875</v>
      </c>
    </row>
    <row r="8408" spans="1:23" x14ac:dyDescent="0.25">
      <c r="A8408">
        <v>8407</v>
      </c>
      <c r="B8408" t="s">
        <v>27091</v>
      </c>
      <c r="C8408" t="s">
        <v>27092</v>
      </c>
      <c r="D8408">
        <v>69</v>
      </c>
      <c r="E8408" t="s">
        <v>58</v>
      </c>
      <c r="F8408" t="s">
        <v>173</v>
      </c>
      <c r="G8408" s="1">
        <v>43977</v>
      </c>
      <c r="H8408" t="s">
        <v>67</v>
      </c>
      <c r="I8408" t="s">
        <v>59</v>
      </c>
      <c r="J8408" s="3" t="s">
        <v>27093</v>
      </c>
      <c r="K8408" t="s">
        <v>62</v>
      </c>
      <c r="M8408" t="s">
        <v>41</v>
      </c>
      <c r="N8408" t="s">
        <v>55</v>
      </c>
      <c r="R8408" t="str">
        <f t="shared" ca="1" si="131"/>
        <v>Ravi</v>
      </c>
      <c r="S8408" t="str">
        <f>IFERROR(TEXT(DATEVALUE(LEFT(Table1[[#This Row],[Date of Purchase]],10)), "MMMM"), TEXT(Table1[[#This Row],[Date of Purchase]], "MMMM"))</f>
        <v>May</v>
      </c>
      <c r="T8408" t="str">
        <f>IF(OR(
  AND(Table1[[#This Row],[Ticket Priority]]="Critical", Table1[[#This Row],[Ticket Status]]&lt;&gt;"Closed"),
  AND(Table1[[#This Row],[Ticket Priority]]="High", Table1[[#This Row],[Ticket Status]]="Open")
), "Yes", "No")</f>
        <v>No</v>
      </c>
      <c r="U8408" s="4" t="str">
        <f>IF(Table1[[#This Row],[Ticket Status]]="Closed","Yes","No")</f>
        <v>No</v>
      </c>
      <c r="V8408" s="4" t="str">
        <f>IF(Table1[[#This Row],[Ticket Status]]="Pending Customer Response","Yes","No")</f>
        <v>No</v>
      </c>
      <c r="W8408" s="5">
        <f ca="1">COUNTIFS(Table1[Agent_name],Table1[[#This Row],[Agent_name]],Table1[Month],Table1[[#This Row],[Month]])/160</f>
        <v>0.67500000000000004</v>
      </c>
    </row>
    <row r="8409" spans="1:23" x14ac:dyDescent="0.25">
      <c r="A8409">
        <v>8408</v>
      </c>
      <c r="B8409" t="s">
        <v>27094</v>
      </c>
      <c r="C8409" t="s">
        <v>27095</v>
      </c>
      <c r="D8409">
        <v>60</v>
      </c>
      <c r="E8409" t="s">
        <v>19</v>
      </c>
      <c r="F8409" t="s">
        <v>655</v>
      </c>
      <c r="G8409" s="1">
        <v>44516</v>
      </c>
      <c r="H8409" t="s">
        <v>67</v>
      </c>
      <c r="I8409" t="s">
        <v>99</v>
      </c>
      <c r="J8409" s="3" t="s">
        <v>27096</v>
      </c>
      <c r="K8409" t="s">
        <v>24</v>
      </c>
      <c r="M8409" t="s">
        <v>143</v>
      </c>
      <c r="N8409" t="s">
        <v>83</v>
      </c>
      <c r="O8409" s="2">
        <v>45078.32435185185</v>
      </c>
      <c r="R8409" t="str">
        <f t="shared" ca="1" si="131"/>
        <v>Mohit</v>
      </c>
      <c r="S8409" t="str">
        <f>IFERROR(TEXT(DATEVALUE(LEFT(Table1[[#This Row],[Date of Purchase]],10)), "MMMM"), TEXT(Table1[[#This Row],[Date of Purchase]], "MMMM"))</f>
        <v>November</v>
      </c>
      <c r="T8409" t="str">
        <f>IF(OR(
  AND(Table1[[#This Row],[Ticket Priority]]="Critical", Table1[[#This Row],[Ticket Status]]&lt;&gt;"Closed"),
  AND(Table1[[#This Row],[Ticket Priority]]="High", Table1[[#This Row],[Ticket Status]]="Open")
), "Yes", "No")</f>
        <v>No</v>
      </c>
      <c r="U8409" s="4" t="str">
        <f>IF(Table1[[#This Row],[Ticket Status]]="Closed","Yes","No")</f>
        <v>No</v>
      </c>
      <c r="V8409" s="4" t="str">
        <f>IF(Table1[[#This Row],[Ticket Status]]="Pending Customer Response","Yes","No")</f>
        <v>Yes</v>
      </c>
      <c r="W8409" s="5">
        <f ca="1">COUNTIFS(Table1[Agent_name],Table1[[#This Row],[Agent_name]],Table1[Month],Table1[[#This Row],[Month]])/160</f>
        <v>0.4375</v>
      </c>
    </row>
    <row r="8410" spans="1:23" x14ac:dyDescent="0.25">
      <c r="A8410">
        <v>8409</v>
      </c>
      <c r="B8410" t="s">
        <v>27097</v>
      </c>
      <c r="C8410" t="s">
        <v>27098</v>
      </c>
      <c r="D8410">
        <v>52</v>
      </c>
      <c r="E8410" t="s">
        <v>58</v>
      </c>
      <c r="F8410" t="s">
        <v>161</v>
      </c>
      <c r="G8410" s="1">
        <v>44215</v>
      </c>
      <c r="H8410" t="s">
        <v>59</v>
      </c>
      <c r="I8410" t="s">
        <v>72</v>
      </c>
      <c r="J8410" s="3" t="s">
        <v>27099</v>
      </c>
      <c r="K8410" t="s">
        <v>62</v>
      </c>
      <c r="M8410" t="s">
        <v>143</v>
      </c>
      <c r="N8410" t="s">
        <v>26</v>
      </c>
      <c r="R8410" t="str">
        <f t="shared" ca="1" si="131"/>
        <v>Divya</v>
      </c>
      <c r="S8410" t="str">
        <f>IFERROR(TEXT(DATEVALUE(LEFT(Table1[[#This Row],[Date of Purchase]],10)), "MMMM"), TEXT(Table1[[#This Row],[Date of Purchase]], "MMMM"))</f>
        <v>January</v>
      </c>
      <c r="T8410" t="str">
        <f>IF(OR(
  AND(Table1[[#This Row],[Ticket Priority]]="Critical", Table1[[#This Row],[Ticket Status]]&lt;&gt;"Closed"),
  AND(Table1[[#This Row],[Ticket Priority]]="High", Table1[[#This Row],[Ticket Status]]="Open")
), "Yes", "No")</f>
        <v>No</v>
      </c>
      <c r="U8410" s="4" t="str">
        <f>IF(Table1[[#This Row],[Ticket Status]]="Closed","Yes","No")</f>
        <v>No</v>
      </c>
      <c r="V8410" s="4" t="str">
        <f>IF(Table1[[#This Row],[Ticket Status]]="Pending Customer Response","Yes","No")</f>
        <v>No</v>
      </c>
      <c r="W8410" s="5">
        <f ca="1">COUNTIFS(Table1[Agent_name],Table1[[#This Row],[Agent_name]],Table1[Month],Table1[[#This Row],[Month]])/160</f>
        <v>0.25624999999999998</v>
      </c>
    </row>
    <row r="8411" spans="1:23" x14ac:dyDescent="0.25">
      <c r="A8411">
        <v>8410</v>
      </c>
      <c r="B8411" t="s">
        <v>27100</v>
      </c>
      <c r="C8411" t="s">
        <v>27101</v>
      </c>
      <c r="D8411">
        <v>25</v>
      </c>
      <c r="E8411" t="s">
        <v>19</v>
      </c>
      <c r="F8411" t="s">
        <v>431</v>
      </c>
      <c r="G8411" s="1">
        <v>44102</v>
      </c>
      <c r="H8411" t="s">
        <v>45</v>
      </c>
      <c r="I8411" t="s">
        <v>141</v>
      </c>
      <c r="J8411" s="3" t="s">
        <v>27102</v>
      </c>
      <c r="K8411" t="s">
        <v>62</v>
      </c>
      <c r="M8411" t="s">
        <v>89</v>
      </c>
      <c r="N8411" t="s">
        <v>55</v>
      </c>
      <c r="R8411" t="str">
        <f t="shared" ca="1" si="131"/>
        <v>Aisha</v>
      </c>
      <c r="S8411" t="str">
        <f>IFERROR(TEXT(DATEVALUE(LEFT(Table1[[#This Row],[Date of Purchase]],10)), "MMMM"), TEXT(Table1[[#This Row],[Date of Purchase]], "MMMM"))</f>
        <v>September</v>
      </c>
      <c r="T8411" t="str">
        <f>IF(OR(
  AND(Table1[[#This Row],[Ticket Priority]]="Critical", Table1[[#This Row],[Ticket Status]]&lt;&gt;"Closed"),
  AND(Table1[[#This Row],[Ticket Priority]]="High", Table1[[#This Row],[Ticket Status]]="Open")
), "Yes", "No")</f>
        <v>Yes</v>
      </c>
      <c r="U8411" s="4" t="str">
        <f>IF(Table1[[#This Row],[Ticket Status]]="Closed","Yes","No")</f>
        <v>No</v>
      </c>
      <c r="V8411" s="4" t="str">
        <f>IF(Table1[[#This Row],[Ticket Status]]="Pending Customer Response","Yes","No")</f>
        <v>No</v>
      </c>
      <c r="W8411" s="5">
        <f ca="1">COUNTIFS(Table1[Agent_name],Table1[[#This Row],[Agent_name]],Table1[Month],Table1[[#This Row],[Month]])/160</f>
        <v>0.86250000000000004</v>
      </c>
    </row>
    <row r="8412" spans="1:23" x14ac:dyDescent="0.25">
      <c r="A8412">
        <v>8411</v>
      </c>
      <c r="B8412" t="s">
        <v>27103</v>
      </c>
      <c r="C8412" t="s">
        <v>22743</v>
      </c>
      <c r="D8412">
        <v>31</v>
      </c>
      <c r="E8412" t="s">
        <v>29</v>
      </c>
      <c r="F8412" t="s">
        <v>456</v>
      </c>
      <c r="G8412" s="1">
        <v>43990</v>
      </c>
      <c r="H8412" t="s">
        <v>45</v>
      </c>
      <c r="I8412" t="s">
        <v>31</v>
      </c>
      <c r="J8412" s="3" t="s">
        <v>27104</v>
      </c>
      <c r="K8412" t="s">
        <v>62</v>
      </c>
      <c r="M8412" t="s">
        <v>89</v>
      </c>
      <c r="N8412" t="s">
        <v>33</v>
      </c>
      <c r="R8412" t="str">
        <f t="shared" ca="1" si="131"/>
        <v>Ravi</v>
      </c>
      <c r="S8412" t="str">
        <f>IFERROR(TEXT(DATEVALUE(LEFT(Table1[[#This Row],[Date of Purchase]],10)), "MMMM"), TEXT(Table1[[#This Row],[Date of Purchase]], "MMMM"))</f>
        <v>June</v>
      </c>
      <c r="T8412" t="str">
        <f>IF(OR(
  AND(Table1[[#This Row],[Ticket Priority]]="Critical", Table1[[#This Row],[Ticket Status]]&lt;&gt;"Closed"),
  AND(Table1[[#This Row],[Ticket Priority]]="High", Table1[[#This Row],[Ticket Status]]="Open")
), "Yes", "No")</f>
        <v>Yes</v>
      </c>
      <c r="U8412" s="4" t="str">
        <f>IF(Table1[[#This Row],[Ticket Status]]="Closed","Yes","No")</f>
        <v>No</v>
      </c>
      <c r="V8412" s="4" t="str">
        <f>IF(Table1[[#This Row],[Ticket Status]]="Pending Customer Response","Yes","No")</f>
        <v>No</v>
      </c>
      <c r="W8412" s="5">
        <f ca="1">COUNTIFS(Table1[Agent_name],Table1[[#This Row],[Agent_name]],Table1[Month],Table1[[#This Row],[Month]])/160</f>
        <v>0.58125000000000004</v>
      </c>
    </row>
    <row r="8413" spans="1:23" x14ac:dyDescent="0.25">
      <c r="A8413">
        <v>8412</v>
      </c>
      <c r="B8413" t="s">
        <v>27105</v>
      </c>
      <c r="C8413" t="s">
        <v>27106</v>
      </c>
      <c r="D8413">
        <v>67</v>
      </c>
      <c r="E8413" t="s">
        <v>58</v>
      </c>
      <c r="F8413" t="s">
        <v>339</v>
      </c>
      <c r="G8413" s="1">
        <v>44331</v>
      </c>
      <c r="H8413" t="s">
        <v>67</v>
      </c>
      <c r="I8413" t="s">
        <v>99</v>
      </c>
      <c r="J8413" s="3" t="s">
        <v>27107</v>
      </c>
      <c r="K8413" t="s">
        <v>39</v>
      </c>
      <c r="L8413" t="s">
        <v>27108</v>
      </c>
      <c r="M8413" t="s">
        <v>89</v>
      </c>
      <c r="N8413" t="s">
        <v>83</v>
      </c>
      <c r="O8413" s="2">
        <v>45078.828587962962</v>
      </c>
      <c r="P8413" s="2">
        <v>45078.923726851855</v>
      </c>
      <c r="Q8413">
        <v>1</v>
      </c>
      <c r="R8413" t="str">
        <f t="shared" ca="1" si="131"/>
        <v>Aisha</v>
      </c>
      <c r="S8413" t="str">
        <f>IFERROR(TEXT(DATEVALUE(LEFT(Table1[[#This Row],[Date of Purchase]],10)), "MMMM"), TEXT(Table1[[#This Row],[Date of Purchase]], "MMMM"))</f>
        <v>May</v>
      </c>
      <c r="T8413" t="str">
        <f>IF(OR(
  AND(Table1[[#This Row],[Ticket Priority]]="Critical", Table1[[#This Row],[Ticket Status]]&lt;&gt;"Closed"),
  AND(Table1[[#This Row],[Ticket Priority]]="High", Table1[[#This Row],[Ticket Status]]="Open")
), "Yes", "No")</f>
        <v>No</v>
      </c>
      <c r="U8413" s="4" t="str">
        <f>IF(Table1[[#This Row],[Ticket Status]]="Closed","Yes","No")</f>
        <v>Yes</v>
      </c>
      <c r="V8413" s="4" t="str">
        <f>IF(Table1[[#This Row],[Ticket Status]]="Pending Customer Response","Yes","No")</f>
        <v>No</v>
      </c>
      <c r="W8413" s="5">
        <f ca="1">COUNTIFS(Table1[Agent_name],Table1[[#This Row],[Agent_name]],Table1[Month],Table1[[#This Row],[Month]])/160</f>
        <v>0.93125000000000002</v>
      </c>
    </row>
    <row r="8414" spans="1:23" x14ac:dyDescent="0.25">
      <c r="A8414">
        <v>8413</v>
      </c>
      <c r="B8414" t="s">
        <v>27109</v>
      </c>
      <c r="C8414" t="s">
        <v>27110</v>
      </c>
      <c r="D8414">
        <v>39</v>
      </c>
      <c r="E8414" t="s">
        <v>19</v>
      </c>
      <c r="F8414" t="s">
        <v>286</v>
      </c>
      <c r="G8414" s="1">
        <v>44331</v>
      </c>
      <c r="H8414" t="s">
        <v>45</v>
      </c>
      <c r="I8414" t="s">
        <v>60</v>
      </c>
      <c r="J8414" s="3" t="s">
        <v>27111</v>
      </c>
      <c r="K8414" t="s">
        <v>62</v>
      </c>
      <c r="M8414" t="s">
        <v>41</v>
      </c>
      <c r="N8414" t="s">
        <v>26</v>
      </c>
      <c r="R8414" t="str">
        <f t="shared" ca="1" si="131"/>
        <v>Sara</v>
      </c>
      <c r="S8414" t="str">
        <f>IFERROR(TEXT(DATEVALUE(LEFT(Table1[[#This Row],[Date of Purchase]],10)), "MMMM"), TEXT(Table1[[#This Row],[Date of Purchase]], "MMMM"))</f>
        <v>May</v>
      </c>
      <c r="T8414" t="str">
        <f>IF(OR(
  AND(Table1[[#This Row],[Ticket Priority]]="Critical", Table1[[#This Row],[Ticket Status]]&lt;&gt;"Closed"),
  AND(Table1[[#This Row],[Ticket Priority]]="High", Table1[[#This Row],[Ticket Status]]="Open")
), "Yes", "No")</f>
        <v>No</v>
      </c>
      <c r="U8414" s="4" t="str">
        <f>IF(Table1[[#This Row],[Ticket Status]]="Closed","Yes","No")</f>
        <v>No</v>
      </c>
      <c r="V8414" s="4" t="str">
        <f>IF(Table1[[#This Row],[Ticket Status]]="Pending Customer Response","Yes","No")</f>
        <v>No</v>
      </c>
      <c r="W8414" s="5">
        <f ca="1">COUNTIFS(Table1[Agent_name],Table1[[#This Row],[Agent_name]],Table1[Month],Table1[[#This Row],[Month]])/160</f>
        <v>0.64375000000000004</v>
      </c>
    </row>
    <row r="8415" spans="1:23" x14ac:dyDescent="0.25">
      <c r="A8415">
        <v>8414</v>
      </c>
      <c r="B8415" t="s">
        <v>27112</v>
      </c>
      <c r="C8415" t="s">
        <v>27113</v>
      </c>
      <c r="D8415">
        <v>54</v>
      </c>
      <c r="E8415" t="s">
        <v>29</v>
      </c>
      <c r="F8415" t="s">
        <v>421</v>
      </c>
      <c r="G8415" s="1">
        <v>44387</v>
      </c>
      <c r="H8415" t="s">
        <v>59</v>
      </c>
      <c r="I8415" t="s">
        <v>52</v>
      </c>
      <c r="J8415" s="3" t="s">
        <v>27114</v>
      </c>
      <c r="K8415" t="s">
        <v>62</v>
      </c>
      <c r="M8415" t="s">
        <v>25</v>
      </c>
      <c r="N8415" t="s">
        <v>83</v>
      </c>
      <c r="R8415" t="str">
        <f t="shared" ca="1" si="131"/>
        <v>Mohit</v>
      </c>
      <c r="S8415" t="str">
        <f>IFERROR(TEXT(DATEVALUE(LEFT(Table1[[#This Row],[Date of Purchase]],10)), "MMMM"), TEXT(Table1[[#This Row],[Date of Purchase]], "MMMM"))</f>
        <v>July</v>
      </c>
      <c r="T8415" t="str">
        <f>IF(OR(
  AND(Table1[[#This Row],[Ticket Priority]]="Critical", Table1[[#This Row],[Ticket Status]]&lt;&gt;"Closed"),
  AND(Table1[[#This Row],[Ticket Priority]]="High", Table1[[#This Row],[Ticket Status]]="Open")
), "Yes", "No")</f>
        <v>Yes</v>
      </c>
      <c r="U8415" s="4" t="str">
        <f>IF(Table1[[#This Row],[Ticket Status]]="Closed","Yes","No")</f>
        <v>No</v>
      </c>
      <c r="V8415" s="4" t="str">
        <f>IF(Table1[[#This Row],[Ticket Status]]="Pending Customer Response","Yes","No")</f>
        <v>No</v>
      </c>
      <c r="W8415" s="5">
        <f ca="1">COUNTIFS(Table1[Agent_name],Table1[[#This Row],[Agent_name]],Table1[Month],Table1[[#This Row],[Month]])/160</f>
        <v>0.53125</v>
      </c>
    </row>
    <row r="8416" spans="1:23" x14ac:dyDescent="0.25">
      <c r="A8416">
        <v>8415</v>
      </c>
      <c r="B8416" t="s">
        <v>27115</v>
      </c>
      <c r="C8416" t="s">
        <v>27116</v>
      </c>
      <c r="D8416">
        <v>29</v>
      </c>
      <c r="E8416" t="s">
        <v>58</v>
      </c>
      <c r="F8416" t="s">
        <v>44</v>
      </c>
      <c r="G8416" s="1">
        <v>43887</v>
      </c>
      <c r="H8416" t="s">
        <v>59</v>
      </c>
      <c r="I8416" t="s">
        <v>141</v>
      </c>
      <c r="J8416" s="3" t="s">
        <v>27117</v>
      </c>
      <c r="K8416" t="s">
        <v>39</v>
      </c>
      <c r="L8416" t="s">
        <v>27118</v>
      </c>
      <c r="M8416" t="s">
        <v>89</v>
      </c>
      <c r="N8416" t="s">
        <v>55</v>
      </c>
      <c r="O8416" s="2">
        <v>45078.390451388892</v>
      </c>
      <c r="P8416" s="2">
        <v>45078.481423611112</v>
      </c>
      <c r="Q8416">
        <v>2</v>
      </c>
      <c r="R8416" t="str">
        <f t="shared" ca="1" si="131"/>
        <v>Mohit</v>
      </c>
      <c r="S8416" t="str">
        <f>IFERROR(TEXT(DATEVALUE(LEFT(Table1[[#This Row],[Date of Purchase]],10)), "MMMM"), TEXT(Table1[[#This Row],[Date of Purchase]], "MMMM"))</f>
        <v>February</v>
      </c>
      <c r="T8416" t="str">
        <f>IF(OR(
  AND(Table1[[#This Row],[Ticket Priority]]="Critical", Table1[[#This Row],[Ticket Status]]&lt;&gt;"Closed"),
  AND(Table1[[#This Row],[Ticket Priority]]="High", Table1[[#This Row],[Ticket Status]]="Open")
), "Yes", "No")</f>
        <v>No</v>
      </c>
      <c r="U8416" s="4" t="str">
        <f>IF(Table1[[#This Row],[Ticket Status]]="Closed","Yes","No")</f>
        <v>Yes</v>
      </c>
      <c r="V8416" s="4" t="str">
        <f>IF(Table1[[#This Row],[Ticket Status]]="Pending Customer Response","Yes","No")</f>
        <v>No</v>
      </c>
      <c r="W8416" s="5">
        <f ca="1">COUNTIFS(Table1[Agent_name],Table1[[#This Row],[Agent_name]],Table1[Month],Table1[[#This Row],[Month]])/160</f>
        <v>0.52500000000000002</v>
      </c>
    </row>
    <row r="8417" spans="1:23" x14ac:dyDescent="0.25">
      <c r="A8417">
        <v>8416</v>
      </c>
      <c r="B8417" t="s">
        <v>27119</v>
      </c>
      <c r="C8417" t="s">
        <v>27120</v>
      </c>
      <c r="D8417">
        <v>69</v>
      </c>
      <c r="E8417" t="s">
        <v>29</v>
      </c>
      <c r="F8417" t="s">
        <v>117</v>
      </c>
      <c r="G8417" s="1">
        <v>44353</v>
      </c>
      <c r="H8417" t="s">
        <v>45</v>
      </c>
      <c r="I8417" t="s">
        <v>22</v>
      </c>
      <c r="J8417" s="3" t="s">
        <v>27121</v>
      </c>
      <c r="K8417" t="s">
        <v>24</v>
      </c>
      <c r="M8417" t="s">
        <v>89</v>
      </c>
      <c r="N8417" t="s">
        <v>83</v>
      </c>
      <c r="O8417" s="2">
        <v>45078.345324074071</v>
      </c>
      <c r="R8417" t="str">
        <f t="shared" ca="1" si="131"/>
        <v>Sara</v>
      </c>
      <c r="S8417" t="str">
        <f>IFERROR(TEXT(DATEVALUE(LEFT(Table1[[#This Row],[Date of Purchase]],10)), "MMMM"), TEXT(Table1[[#This Row],[Date of Purchase]], "MMMM"))</f>
        <v>June</v>
      </c>
      <c r="T8417" t="str">
        <f>IF(OR(
  AND(Table1[[#This Row],[Ticket Priority]]="Critical", Table1[[#This Row],[Ticket Status]]&lt;&gt;"Closed"),
  AND(Table1[[#This Row],[Ticket Priority]]="High", Table1[[#This Row],[Ticket Status]]="Open")
), "Yes", "No")</f>
        <v>No</v>
      </c>
      <c r="U8417" s="4" t="str">
        <f>IF(Table1[[#This Row],[Ticket Status]]="Closed","Yes","No")</f>
        <v>No</v>
      </c>
      <c r="V8417" s="4" t="str">
        <f>IF(Table1[[#This Row],[Ticket Status]]="Pending Customer Response","Yes","No")</f>
        <v>Yes</v>
      </c>
      <c r="W8417" s="5">
        <f ca="1">COUNTIFS(Table1[Agent_name],Table1[[#This Row],[Agent_name]],Table1[Month],Table1[[#This Row],[Month]])/160</f>
        <v>0.65</v>
      </c>
    </row>
    <row r="8418" spans="1:23" x14ac:dyDescent="0.25">
      <c r="A8418">
        <v>8417</v>
      </c>
      <c r="B8418" t="s">
        <v>27122</v>
      </c>
      <c r="C8418" t="s">
        <v>27123</v>
      </c>
      <c r="D8418">
        <v>62</v>
      </c>
      <c r="E8418" t="s">
        <v>58</v>
      </c>
      <c r="F8418" t="s">
        <v>161</v>
      </c>
      <c r="G8418" s="1">
        <v>44477</v>
      </c>
      <c r="H8418" t="s">
        <v>66</v>
      </c>
      <c r="I8418" t="s">
        <v>46</v>
      </c>
      <c r="J8418" s="3" t="s">
        <v>27124</v>
      </c>
      <c r="K8418" t="s">
        <v>62</v>
      </c>
      <c r="M8418" t="s">
        <v>143</v>
      </c>
      <c r="N8418" t="s">
        <v>26</v>
      </c>
      <c r="R8418" t="str">
        <f t="shared" ca="1" si="131"/>
        <v>Karan</v>
      </c>
      <c r="S8418" t="str">
        <f>IFERROR(TEXT(DATEVALUE(LEFT(Table1[[#This Row],[Date of Purchase]],10)), "MMMM"), TEXT(Table1[[#This Row],[Date of Purchase]], "MMMM"))</f>
        <v>October</v>
      </c>
      <c r="T8418" t="str">
        <f>IF(OR(
  AND(Table1[[#This Row],[Ticket Priority]]="Critical", Table1[[#This Row],[Ticket Status]]&lt;&gt;"Closed"),
  AND(Table1[[#This Row],[Ticket Priority]]="High", Table1[[#This Row],[Ticket Status]]="Open")
), "Yes", "No")</f>
        <v>No</v>
      </c>
      <c r="U8418" s="4" t="str">
        <f>IF(Table1[[#This Row],[Ticket Status]]="Closed","Yes","No")</f>
        <v>No</v>
      </c>
      <c r="V8418" s="4" t="str">
        <f>IF(Table1[[#This Row],[Ticket Status]]="Pending Customer Response","Yes","No")</f>
        <v>No</v>
      </c>
      <c r="W8418" s="5">
        <f ca="1">COUNTIFS(Table1[Agent_name],Table1[[#This Row],[Agent_name]],Table1[Month],Table1[[#This Row],[Month]])/160</f>
        <v>0.21249999999999999</v>
      </c>
    </row>
    <row r="8419" spans="1:23" x14ac:dyDescent="0.25">
      <c r="A8419">
        <v>8418</v>
      </c>
      <c r="B8419" t="s">
        <v>27125</v>
      </c>
      <c r="C8419" t="s">
        <v>27126</v>
      </c>
      <c r="D8419">
        <v>26</v>
      </c>
      <c r="E8419" t="s">
        <v>19</v>
      </c>
      <c r="F8419" t="s">
        <v>134</v>
      </c>
      <c r="G8419" s="1">
        <v>44221</v>
      </c>
      <c r="H8419" t="s">
        <v>21</v>
      </c>
      <c r="I8419" t="s">
        <v>31</v>
      </c>
      <c r="J8419" s="3" t="s">
        <v>27127</v>
      </c>
      <c r="K8419" t="s">
        <v>62</v>
      </c>
      <c r="M8419" t="s">
        <v>89</v>
      </c>
      <c r="N8419" t="s">
        <v>26</v>
      </c>
      <c r="R8419" t="str">
        <f t="shared" ca="1" si="131"/>
        <v>Karan</v>
      </c>
      <c r="S8419" t="str">
        <f>IFERROR(TEXT(DATEVALUE(LEFT(Table1[[#This Row],[Date of Purchase]],10)), "MMMM"), TEXT(Table1[[#This Row],[Date of Purchase]], "MMMM"))</f>
        <v>January</v>
      </c>
      <c r="T8419" t="str">
        <f>IF(OR(
  AND(Table1[[#This Row],[Ticket Priority]]="Critical", Table1[[#This Row],[Ticket Status]]&lt;&gt;"Closed"),
  AND(Table1[[#This Row],[Ticket Priority]]="High", Table1[[#This Row],[Ticket Status]]="Open")
), "Yes", "No")</f>
        <v>Yes</v>
      </c>
      <c r="U8419" s="4" t="str">
        <f>IF(Table1[[#This Row],[Ticket Status]]="Closed","Yes","No")</f>
        <v>No</v>
      </c>
      <c r="V8419" s="4" t="str">
        <f>IF(Table1[[#This Row],[Ticket Status]]="Pending Customer Response","Yes","No")</f>
        <v>No</v>
      </c>
      <c r="W8419" s="5">
        <f ca="1">COUNTIFS(Table1[Agent_name],Table1[[#This Row],[Agent_name]],Table1[Month],Table1[[#This Row],[Month]])/160</f>
        <v>0.21249999999999999</v>
      </c>
    </row>
    <row r="8420" spans="1:23" x14ac:dyDescent="0.25">
      <c r="A8420">
        <v>8419</v>
      </c>
      <c r="B8420" t="s">
        <v>27128</v>
      </c>
      <c r="C8420" t="s">
        <v>27129</v>
      </c>
      <c r="D8420">
        <v>45</v>
      </c>
      <c r="E8420" t="s">
        <v>19</v>
      </c>
      <c r="F8420" t="s">
        <v>655</v>
      </c>
      <c r="G8420" s="1">
        <v>44136</v>
      </c>
      <c r="H8420" t="s">
        <v>21</v>
      </c>
      <c r="I8420" t="s">
        <v>67</v>
      </c>
      <c r="J8420" s="3" t="s">
        <v>27130</v>
      </c>
      <c r="K8420" t="s">
        <v>24</v>
      </c>
      <c r="M8420" t="s">
        <v>41</v>
      </c>
      <c r="N8420" t="s">
        <v>26</v>
      </c>
      <c r="O8420" s="2">
        <v>45078.393275462964</v>
      </c>
      <c r="R8420" t="str">
        <f t="shared" ca="1" si="131"/>
        <v>Ravi</v>
      </c>
      <c r="S8420" t="str">
        <f>IFERROR(TEXT(DATEVALUE(LEFT(Table1[[#This Row],[Date of Purchase]],10)), "MMMM"), TEXT(Table1[[#This Row],[Date of Purchase]], "MMMM"))</f>
        <v>November</v>
      </c>
      <c r="T8420" t="str">
        <f>IF(OR(
  AND(Table1[[#This Row],[Ticket Priority]]="Critical", Table1[[#This Row],[Ticket Status]]&lt;&gt;"Closed"),
  AND(Table1[[#This Row],[Ticket Priority]]="High", Table1[[#This Row],[Ticket Status]]="Open")
), "Yes", "No")</f>
        <v>No</v>
      </c>
      <c r="U8420" s="4" t="str">
        <f>IF(Table1[[#This Row],[Ticket Status]]="Closed","Yes","No")</f>
        <v>No</v>
      </c>
      <c r="V8420" s="4" t="str">
        <f>IF(Table1[[#This Row],[Ticket Status]]="Pending Customer Response","Yes","No")</f>
        <v>Yes</v>
      </c>
      <c r="W8420" s="5">
        <f ca="1">COUNTIFS(Table1[Agent_name],Table1[[#This Row],[Agent_name]],Table1[Month],Table1[[#This Row],[Month]])/160</f>
        <v>0.61875000000000002</v>
      </c>
    </row>
    <row r="8421" spans="1:23" x14ac:dyDescent="0.25">
      <c r="A8421">
        <v>8420</v>
      </c>
      <c r="B8421" t="s">
        <v>27131</v>
      </c>
      <c r="C8421" t="s">
        <v>27132</v>
      </c>
      <c r="D8421">
        <v>29</v>
      </c>
      <c r="E8421" t="s">
        <v>58</v>
      </c>
      <c r="F8421" t="s">
        <v>51</v>
      </c>
      <c r="G8421" s="1">
        <v>44432</v>
      </c>
      <c r="H8421" t="s">
        <v>66</v>
      </c>
      <c r="I8421" t="s">
        <v>67</v>
      </c>
      <c r="J8421" s="3" t="s">
        <v>27133</v>
      </c>
      <c r="K8421" t="s">
        <v>39</v>
      </c>
      <c r="L8421" t="s">
        <v>27134</v>
      </c>
      <c r="M8421" t="s">
        <v>143</v>
      </c>
      <c r="N8421" t="s">
        <v>33</v>
      </c>
      <c r="O8421" s="2">
        <v>45078.653020833335</v>
      </c>
      <c r="P8421" s="2">
        <v>45078.263437499998</v>
      </c>
      <c r="Q8421">
        <v>3</v>
      </c>
      <c r="R8421" t="str">
        <f t="shared" ca="1" si="131"/>
        <v>Priya</v>
      </c>
      <c r="S8421" t="str">
        <f>IFERROR(TEXT(DATEVALUE(LEFT(Table1[[#This Row],[Date of Purchase]],10)), "MMMM"), TEXT(Table1[[#This Row],[Date of Purchase]], "MMMM"))</f>
        <v>August</v>
      </c>
      <c r="T8421" t="str">
        <f>IF(OR(
  AND(Table1[[#This Row],[Ticket Priority]]="Critical", Table1[[#This Row],[Ticket Status]]&lt;&gt;"Closed"),
  AND(Table1[[#This Row],[Ticket Priority]]="High", Table1[[#This Row],[Ticket Status]]="Open")
), "Yes", "No")</f>
        <v>No</v>
      </c>
      <c r="U8421" s="4" t="str">
        <f>IF(Table1[[#This Row],[Ticket Status]]="Closed","Yes","No")</f>
        <v>Yes</v>
      </c>
      <c r="V8421" s="4" t="str">
        <f>IF(Table1[[#This Row],[Ticket Status]]="Pending Customer Response","Yes","No")</f>
        <v>No</v>
      </c>
      <c r="W8421" s="5">
        <f ca="1">COUNTIFS(Table1[Agent_name],Table1[[#This Row],[Agent_name]],Table1[Month],Table1[[#This Row],[Month]])/160</f>
        <v>0.35</v>
      </c>
    </row>
    <row r="8422" spans="1:23" x14ac:dyDescent="0.25">
      <c r="A8422">
        <v>8421</v>
      </c>
      <c r="B8422" t="s">
        <v>1815</v>
      </c>
      <c r="C8422" t="s">
        <v>27135</v>
      </c>
      <c r="D8422">
        <v>41</v>
      </c>
      <c r="E8422" t="s">
        <v>29</v>
      </c>
      <c r="F8422" t="s">
        <v>117</v>
      </c>
      <c r="G8422" s="1">
        <v>44260</v>
      </c>
      <c r="H8422" t="s">
        <v>21</v>
      </c>
      <c r="I8422" t="s">
        <v>77</v>
      </c>
      <c r="J8422" s="3" t="s">
        <v>27136</v>
      </c>
      <c r="K8422" t="s">
        <v>39</v>
      </c>
      <c r="L8422" t="s">
        <v>27137</v>
      </c>
      <c r="M8422" t="s">
        <v>143</v>
      </c>
      <c r="N8422" t="s">
        <v>83</v>
      </c>
      <c r="O8422" s="2">
        <v>45078.0940162037</v>
      </c>
      <c r="P8422" s="2">
        <v>45078.067627314813</v>
      </c>
      <c r="Q8422">
        <v>5</v>
      </c>
      <c r="R8422" t="str">
        <f t="shared" ca="1" si="131"/>
        <v>Aisha</v>
      </c>
      <c r="S8422" t="str">
        <f>IFERROR(TEXT(DATEVALUE(LEFT(Table1[[#This Row],[Date of Purchase]],10)), "MMMM"), TEXT(Table1[[#This Row],[Date of Purchase]], "MMMM"))</f>
        <v>March</v>
      </c>
      <c r="T8422" t="str">
        <f>IF(OR(
  AND(Table1[[#This Row],[Ticket Priority]]="Critical", Table1[[#This Row],[Ticket Status]]&lt;&gt;"Closed"),
  AND(Table1[[#This Row],[Ticket Priority]]="High", Table1[[#This Row],[Ticket Status]]="Open")
), "Yes", "No")</f>
        <v>No</v>
      </c>
      <c r="U8422" s="4" t="str">
        <f>IF(Table1[[#This Row],[Ticket Status]]="Closed","Yes","No")</f>
        <v>Yes</v>
      </c>
      <c r="V8422" s="4" t="str">
        <f>IF(Table1[[#This Row],[Ticket Status]]="Pending Customer Response","Yes","No")</f>
        <v>No</v>
      </c>
      <c r="W8422" s="5">
        <f ca="1">COUNTIFS(Table1[Agent_name],Table1[[#This Row],[Agent_name]],Table1[Month],Table1[[#This Row],[Month]])/160</f>
        <v>1.0062500000000001</v>
      </c>
    </row>
    <row r="8423" spans="1:23" x14ac:dyDescent="0.25">
      <c r="A8423">
        <v>8422</v>
      </c>
      <c r="B8423" t="s">
        <v>27138</v>
      </c>
      <c r="C8423" t="s">
        <v>27139</v>
      </c>
      <c r="D8423">
        <v>47</v>
      </c>
      <c r="E8423" t="s">
        <v>58</v>
      </c>
      <c r="F8423" t="s">
        <v>397</v>
      </c>
      <c r="G8423" s="1">
        <v>44273</v>
      </c>
      <c r="H8423" t="s">
        <v>21</v>
      </c>
      <c r="I8423" t="s">
        <v>59</v>
      </c>
      <c r="J8423" s="3" t="s">
        <v>27140</v>
      </c>
      <c r="K8423" t="s">
        <v>62</v>
      </c>
      <c r="M8423" t="s">
        <v>41</v>
      </c>
      <c r="N8423" t="s">
        <v>26</v>
      </c>
      <c r="R8423" t="str">
        <f t="shared" ca="1" si="131"/>
        <v>Karan</v>
      </c>
      <c r="S8423" t="str">
        <f>IFERROR(TEXT(DATEVALUE(LEFT(Table1[[#This Row],[Date of Purchase]],10)), "MMMM"), TEXT(Table1[[#This Row],[Date of Purchase]], "MMMM"))</f>
        <v>March</v>
      </c>
      <c r="T8423" t="str">
        <f>IF(OR(
  AND(Table1[[#This Row],[Ticket Priority]]="Critical", Table1[[#This Row],[Ticket Status]]&lt;&gt;"Closed"),
  AND(Table1[[#This Row],[Ticket Priority]]="High", Table1[[#This Row],[Ticket Status]]="Open")
), "Yes", "No")</f>
        <v>No</v>
      </c>
      <c r="U8423" s="4" t="str">
        <f>IF(Table1[[#This Row],[Ticket Status]]="Closed","Yes","No")</f>
        <v>No</v>
      </c>
      <c r="V8423" s="4" t="str">
        <f>IF(Table1[[#This Row],[Ticket Status]]="Pending Customer Response","Yes","No")</f>
        <v>No</v>
      </c>
      <c r="W8423" s="5">
        <f ca="1">COUNTIFS(Table1[Agent_name],Table1[[#This Row],[Agent_name]],Table1[Month],Table1[[#This Row],[Month]])/160</f>
        <v>0.21249999999999999</v>
      </c>
    </row>
    <row r="8424" spans="1:23" x14ac:dyDescent="0.25">
      <c r="A8424">
        <v>8423</v>
      </c>
      <c r="B8424" t="s">
        <v>27141</v>
      </c>
      <c r="C8424" t="s">
        <v>27142</v>
      </c>
      <c r="D8424">
        <v>32</v>
      </c>
      <c r="E8424" t="s">
        <v>29</v>
      </c>
      <c r="F8424" t="s">
        <v>161</v>
      </c>
      <c r="G8424" s="1">
        <v>44170</v>
      </c>
      <c r="H8424" t="s">
        <v>59</v>
      </c>
      <c r="I8424" t="s">
        <v>113</v>
      </c>
      <c r="J8424" s="3" t="s">
        <v>27143</v>
      </c>
      <c r="K8424" t="s">
        <v>24</v>
      </c>
      <c r="M8424" t="s">
        <v>89</v>
      </c>
      <c r="N8424" t="s">
        <v>33</v>
      </c>
      <c r="O8424" s="2">
        <v>45078.282222222224</v>
      </c>
      <c r="R8424" t="str">
        <f t="shared" ca="1" si="131"/>
        <v>Priya</v>
      </c>
      <c r="S8424" t="str">
        <f>IFERROR(TEXT(DATEVALUE(LEFT(Table1[[#This Row],[Date of Purchase]],10)), "MMMM"), TEXT(Table1[[#This Row],[Date of Purchase]], "MMMM"))</f>
        <v>December</v>
      </c>
      <c r="T8424" t="str">
        <f>IF(OR(
  AND(Table1[[#This Row],[Ticket Priority]]="Critical", Table1[[#This Row],[Ticket Status]]&lt;&gt;"Closed"),
  AND(Table1[[#This Row],[Ticket Priority]]="High", Table1[[#This Row],[Ticket Status]]="Open")
), "Yes", "No")</f>
        <v>No</v>
      </c>
      <c r="U8424" s="4" t="str">
        <f>IF(Table1[[#This Row],[Ticket Status]]="Closed","Yes","No")</f>
        <v>No</v>
      </c>
      <c r="V8424" s="4" t="str">
        <f>IF(Table1[[#This Row],[Ticket Status]]="Pending Customer Response","Yes","No")</f>
        <v>Yes</v>
      </c>
      <c r="W8424" s="5">
        <f ca="1">COUNTIFS(Table1[Agent_name],Table1[[#This Row],[Agent_name]],Table1[Month],Table1[[#This Row],[Month]])/160</f>
        <v>0.48749999999999999</v>
      </c>
    </row>
    <row r="8425" spans="1:23" x14ac:dyDescent="0.25">
      <c r="A8425">
        <v>8424</v>
      </c>
      <c r="B8425" t="s">
        <v>27144</v>
      </c>
      <c r="C8425" t="s">
        <v>27145</v>
      </c>
      <c r="D8425">
        <v>36</v>
      </c>
      <c r="E8425" t="s">
        <v>29</v>
      </c>
      <c r="F8425" t="s">
        <v>65</v>
      </c>
      <c r="G8425" s="1">
        <v>44528</v>
      </c>
      <c r="H8425" t="s">
        <v>45</v>
      </c>
      <c r="I8425" t="s">
        <v>60</v>
      </c>
      <c r="J8425" s="3" t="s">
        <v>27146</v>
      </c>
      <c r="K8425" t="s">
        <v>39</v>
      </c>
      <c r="L8425" t="s">
        <v>27147</v>
      </c>
      <c r="M8425" t="s">
        <v>143</v>
      </c>
      <c r="N8425" t="s">
        <v>83</v>
      </c>
      <c r="O8425" s="2">
        <v>45078.539884259262</v>
      </c>
      <c r="P8425" s="2">
        <v>45078.962106481478</v>
      </c>
      <c r="Q8425">
        <v>2</v>
      </c>
      <c r="R8425" t="str">
        <f t="shared" ca="1" si="131"/>
        <v>Mohit</v>
      </c>
      <c r="S8425" t="str">
        <f>IFERROR(TEXT(DATEVALUE(LEFT(Table1[[#This Row],[Date of Purchase]],10)), "MMMM"), TEXT(Table1[[#This Row],[Date of Purchase]], "MMMM"))</f>
        <v>November</v>
      </c>
      <c r="T8425" t="str">
        <f>IF(OR(
  AND(Table1[[#This Row],[Ticket Priority]]="Critical", Table1[[#This Row],[Ticket Status]]&lt;&gt;"Closed"),
  AND(Table1[[#This Row],[Ticket Priority]]="High", Table1[[#This Row],[Ticket Status]]="Open")
), "Yes", "No")</f>
        <v>No</v>
      </c>
      <c r="U8425" s="4" t="str">
        <f>IF(Table1[[#This Row],[Ticket Status]]="Closed","Yes","No")</f>
        <v>Yes</v>
      </c>
      <c r="V8425" s="4" t="str">
        <f>IF(Table1[[#This Row],[Ticket Status]]="Pending Customer Response","Yes","No")</f>
        <v>No</v>
      </c>
      <c r="W8425" s="5">
        <f ca="1">COUNTIFS(Table1[Agent_name],Table1[[#This Row],[Agent_name]],Table1[Month],Table1[[#This Row],[Month]])/160</f>
        <v>0.4375</v>
      </c>
    </row>
    <row r="8426" spans="1:23" x14ac:dyDescent="0.25">
      <c r="A8426">
        <v>8425</v>
      </c>
      <c r="B8426" t="s">
        <v>27148</v>
      </c>
      <c r="C8426" t="s">
        <v>27149</v>
      </c>
      <c r="D8426">
        <v>59</v>
      </c>
      <c r="E8426" t="s">
        <v>29</v>
      </c>
      <c r="F8426" t="s">
        <v>223</v>
      </c>
      <c r="G8426" s="1">
        <v>44120</v>
      </c>
      <c r="H8426" t="s">
        <v>59</v>
      </c>
      <c r="I8426" t="s">
        <v>93</v>
      </c>
      <c r="J8426" s="3" t="s">
        <v>27150</v>
      </c>
      <c r="K8426" t="s">
        <v>24</v>
      </c>
      <c r="M8426" t="s">
        <v>25</v>
      </c>
      <c r="N8426" t="s">
        <v>55</v>
      </c>
      <c r="O8426" s="2">
        <v>45078.116296296299</v>
      </c>
      <c r="R8426" t="str">
        <f t="shared" ca="1" si="131"/>
        <v>Ravi</v>
      </c>
      <c r="S8426" t="str">
        <f>IFERROR(TEXT(DATEVALUE(LEFT(Table1[[#This Row],[Date of Purchase]],10)), "MMMM"), TEXT(Table1[[#This Row],[Date of Purchase]], "MMMM"))</f>
        <v>October</v>
      </c>
      <c r="T8426" t="str">
        <f>IF(OR(
  AND(Table1[[#This Row],[Ticket Priority]]="Critical", Table1[[#This Row],[Ticket Status]]&lt;&gt;"Closed"),
  AND(Table1[[#This Row],[Ticket Priority]]="High", Table1[[#This Row],[Ticket Status]]="Open")
), "Yes", "No")</f>
        <v>Yes</v>
      </c>
      <c r="U8426" s="4" t="str">
        <f>IF(Table1[[#This Row],[Ticket Status]]="Closed","Yes","No")</f>
        <v>No</v>
      </c>
      <c r="V8426" s="4" t="str">
        <f>IF(Table1[[#This Row],[Ticket Status]]="Pending Customer Response","Yes","No")</f>
        <v>Yes</v>
      </c>
      <c r="W8426" s="5">
        <f ca="1">COUNTIFS(Table1[Agent_name],Table1[[#This Row],[Agent_name]],Table1[Month],Table1[[#This Row],[Month]])/160</f>
        <v>0.58125000000000004</v>
      </c>
    </row>
    <row r="8427" spans="1:23" x14ac:dyDescent="0.25">
      <c r="A8427">
        <v>8426</v>
      </c>
      <c r="B8427" t="s">
        <v>27151</v>
      </c>
      <c r="C8427" t="s">
        <v>27152</v>
      </c>
      <c r="D8427">
        <v>43</v>
      </c>
      <c r="E8427" t="s">
        <v>19</v>
      </c>
      <c r="F8427" t="s">
        <v>655</v>
      </c>
      <c r="G8427" s="1">
        <v>44062</v>
      </c>
      <c r="H8427" t="s">
        <v>21</v>
      </c>
      <c r="I8427" t="s">
        <v>67</v>
      </c>
      <c r="J8427" s="3" t="s">
        <v>27153</v>
      </c>
      <c r="K8427" t="s">
        <v>62</v>
      </c>
      <c r="M8427" t="s">
        <v>89</v>
      </c>
      <c r="N8427" t="s">
        <v>33</v>
      </c>
      <c r="R8427" t="str">
        <f t="shared" ca="1" si="131"/>
        <v>Meera</v>
      </c>
      <c r="S8427" t="str">
        <f>IFERROR(TEXT(DATEVALUE(LEFT(Table1[[#This Row],[Date of Purchase]],10)), "MMMM"), TEXT(Table1[[#This Row],[Date of Purchase]], "MMMM"))</f>
        <v>August</v>
      </c>
      <c r="T8427" t="str">
        <f>IF(OR(
  AND(Table1[[#This Row],[Ticket Priority]]="Critical", Table1[[#This Row],[Ticket Status]]&lt;&gt;"Closed"),
  AND(Table1[[#This Row],[Ticket Priority]]="High", Table1[[#This Row],[Ticket Status]]="Open")
), "Yes", "No")</f>
        <v>Yes</v>
      </c>
      <c r="U8427" s="4" t="str">
        <f>IF(Table1[[#This Row],[Ticket Status]]="Closed","Yes","No")</f>
        <v>No</v>
      </c>
      <c r="V8427" s="4" t="str">
        <f>IF(Table1[[#This Row],[Ticket Status]]="Pending Customer Response","Yes","No")</f>
        <v>No</v>
      </c>
      <c r="W8427" s="5">
        <f ca="1">COUNTIFS(Table1[Agent_name],Table1[[#This Row],[Agent_name]],Table1[Month],Table1[[#This Row],[Month]])/160</f>
        <v>0.18124999999999999</v>
      </c>
    </row>
    <row r="8428" spans="1:23" x14ac:dyDescent="0.25">
      <c r="A8428">
        <v>8427</v>
      </c>
      <c r="B8428" t="s">
        <v>27154</v>
      </c>
      <c r="C8428" t="s">
        <v>27155</v>
      </c>
      <c r="D8428">
        <v>60</v>
      </c>
      <c r="E8428" t="s">
        <v>29</v>
      </c>
      <c r="F8428" t="s">
        <v>339</v>
      </c>
      <c r="G8428" s="1">
        <v>44088</v>
      </c>
      <c r="H8428" t="s">
        <v>67</v>
      </c>
      <c r="I8428" t="s">
        <v>52</v>
      </c>
      <c r="J8428" s="3" t="s">
        <v>27156</v>
      </c>
      <c r="K8428" t="s">
        <v>39</v>
      </c>
      <c r="L8428" t="s">
        <v>27157</v>
      </c>
      <c r="M8428" t="s">
        <v>25</v>
      </c>
      <c r="N8428" t="s">
        <v>83</v>
      </c>
      <c r="O8428" s="2">
        <v>45078.262858796297</v>
      </c>
      <c r="P8428" s="2">
        <v>45078.561469907407</v>
      </c>
      <c r="Q8428">
        <v>3</v>
      </c>
      <c r="R8428" t="str">
        <f t="shared" ca="1" si="131"/>
        <v>Meera</v>
      </c>
      <c r="S8428" t="str">
        <f>IFERROR(TEXT(DATEVALUE(LEFT(Table1[[#This Row],[Date of Purchase]],10)), "MMMM"), TEXT(Table1[[#This Row],[Date of Purchase]], "MMMM"))</f>
        <v>September</v>
      </c>
      <c r="T8428" t="str">
        <f>IF(OR(
  AND(Table1[[#This Row],[Ticket Priority]]="Critical", Table1[[#This Row],[Ticket Status]]&lt;&gt;"Closed"),
  AND(Table1[[#This Row],[Ticket Priority]]="High", Table1[[#This Row],[Ticket Status]]="Open")
), "Yes", "No")</f>
        <v>No</v>
      </c>
      <c r="U8428" s="4" t="str">
        <f>IF(Table1[[#This Row],[Ticket Status]]="Closed","Yes","No")</f>
        <v>Yes</v>
      </c>
      <c r="V8428" s="4" t="str">
        <f>IF(Table1[[#This Row],[Ticket Status]]="Pending Customer Response","Yes","No")</f>
        <v>No</v>
      </c>
      <c r="W8428" s="5">
        <f ca="1">COUNTIFS(Table1[Agent_name],Table1[[#This Row],[Agent_name]],Table1[Month],Table1[[#This Row],[Month]])/160</f>
        <v>0.16875000000000001</v>
      </c>
    </row>
    <row r="8429" spans="1:23" x14ac:dyDescent="0.25">
      <c r="A8429">
        <v>8428</v>
      </c>
      <c r="B8429" t="s">
        <v>24198</v>
      </c>
      <c r="C8429" t="s">
        <v>27158</v>
      </c>
      <c r="D8429">
        <v>24</v>
      </c>
      <c r="E8429" t="s">
        <v>19</v>
      </c>
      <c r="F8429" t="s">
        <v>207</v>
      </c>
      <c r="G8429" s="1">
        <v>44304</v>
      </c>
      <c r="H8429" t="s">
        <v>67</v>
      </c>
      <c r="I8429" t="s">
        <v>67</v>
      </c>
      <c r="J8429" s="3" t="s">
        <v>27159</v>
      </c>
      <c r="K8429" t="s">
        <v>39</v>
      </c>
      <c r="L8429" t="s">
        <v>27160</v>
      </c>
      <c r="M8429" t="s">
        <v>143</v>
      </c>
      <c r="N8429" t="s">
        <v>55</v>
      </c>
      <c r="O8429" s="2">
        <v>45078.501076388886</v>
      </c>
      <c r="P8429" s="2">
        <v>45079.038576388892</v>
      </c>
      <c r="Q8429">
        <v>3</v>
      </c>
      <c r="R8429" t="str">
        <f t="shared" ca="1" si="131"/>
        <v>Meera</v>
      </c>
      <c r="S8429" t="str">
        <f>IFERROR(TEXT(DATEVALUE(LEFT(Table1[[#This Row],[Date of Purchase]],10)), "MMMM"), TEXT(Table1[[#This Row],[Date of Purchase]], "MMMM"))</f>
        <v>April</v>
      </c>
      <c r="T8429" t="str">
        <f>IF(OR(
  AND(Table1[[#This Row],[Ticket Priority]]="Critical", Table1[[#This Row],[Ticket Status]]&lt;&gt;"Closed"),
  AND(Table1[[#This Row],[Ticket Priority]]="High", Table1[[#This Row],[Ticket Status]]="Open")
), "Yes", "No")</f>
        <v>No</v>
      </c>
      <c r="U8429" s="4" t="str">
        <f>IF(Table1[[#This Row],[Ticket Status]]="Closed","Yes","No")</f>
        <v>Yes</v>
      </c>
      <c r="V8429" s="4" t="str">
        <f>IF(Table1[[#This Row],[Ticket Status]]="Pending Customer Response","Yes","No")</f>
        <v>No</v>
      </c>
      <c r="W8429" s="5">
        <f ca="1">COUNTIFS(Table1[Agent_name],Table1[[#This Row],[Agent_name]],Table1[Month],Table1[[#This Row],[Month]])/160</f>
        <v>0.16250000000000001</v>
      </c>
    </row>
    <row r="8430" spans="1:23" x14ac:dyDescent="0.25">
      <c r="A8430">
        <v>8429</v>
      </c>
      <c r="B8430" t="s">
        <v>27161</v>
      </c>
      <c r="C8430" t="s">
        <v>27162</v>
      </c>
      <c r="D8430">
        <v>35</v>
      </c>
      <c r="E8430" t="s">
        <v>29</v>
      </c>
      <c r="F8430" t="s">
        <v>71</v>
      </c>
      <c r="G8430" s="1">
        <v>44371</v>
      </c>
      <c r="H8430" t="s">
        <v>21</v>
      </c>
      <c r="I8430" t="s">
        <v>150</v>
      </c>
      <c r="J8430" s="3" t="s">
        <v>27163</v>
      </c>
      <c r="K8430" t="s">
        <v>62</v>
      </c>
      <c r="M8430" t="s">
        <v>41</v>
      </c>
      <c r="N8430" t="s">
        <v>55</v>
      </c>
      <c r="R8430" t="str">
        <f t="shared" ca="1" si="131"/>
        <v>Ravi</v>
      </c>
      <c r="S8430" t="str">
        <f>IFERROR(TEXT(DATEVALUE(LEFT(Table1[[#This Row],[Date of Purchase]],10)), "MMMM"), TEXT(Table1[[#This Row],[Date of Purchase]], "MMMM"))</f>
        <v>June</v>
      </c>
      <c r="T8430" t="str">
        <f>IF(OR(
  AND(Table1[[#This Row],[Ticket Priority]]="Critical", Table1[[#This Row],[Ticket Status]]&lt;&gt;"Closed"),
  AND(Table1[[#This Row],[Ticket Priority]]="High", Table1[[#This Row],[Ticket Status]]="Open")
), "Yes", "No")</f>
        <v>No</v>
      </c>
      <c r="U8430" s="4" t="str">
        <f>IF(Table1[[#This Row],[Ticket Status]]="Closed","Yes","No")</f>
        <v>No</v>
      </c>
      <c r="V8430" s="4" t="str">
        <f>IF(Table1[[#This Row],[Ticket Status]]="Pending Customer Response","Yes","No")</f>
        <v>No</v>
      </c>
      <c r="W8430" s="5">
        <f ca="1">COUNTIFS(Table1[Agent_name],Table1[[#This Row],[Agent_name]],Table1[Month],Table1[[#This Row],[Month]])/160</f>
        <v>0.58125000000000004</v>
      </c>
    </row>
    <row r="8431" spans="1:23" x14ac:dyDescent="0.25">
      <c r="A8431">
        <v>8430</v>
      </c>
      <c r="B8431" t="s">
        <v>27164</v>
      </c>
      <c r="C8431" t="s">
        <v>27165</v>
      </c>
      <c r="D8431">
        <v>56</v>
      </c>
      <c r="E8431" t="s">
        <v>29</v>
      </c>
      <c r="F8431" t="s">
        <v>249</v>
      </c>
      <c r="G8431" s="1">
        <v>43938</v>
      </c>
      <c r="H8431" t="s">
        <v>67</v>
      </c>
      <c r="I8431" t="s">
        <v>22</v>
      </c>
      <c r="J8431" s="3" t="s">
        <v>27166</v>
      </c>
      <c r="K8431" t="s">
        <v>62</v>
      </c>
      <c r="M8431" t="s">
        <v>89</v>
      </c>
      <c r="N8431" t="s">
        <v>83</v>
      </c>
      <c r="R8431" t="str">
        <f t="shared" ca="1" si="131"/>
        <v>Mohit</v>
      </c>
      <c r="S8431" t="str">
        <f>IFERROR(TEXT(DATEVALUE(LEFT(Table1[[#This Row],[Date of Purchase]],10)), "MMMM"), TEXT(Table1[[#This Row],[Date of Purchase]], "MMMM"))</f>
        <v>April</v>
      </c>
      <c r="T8431" t="str">
        <f>IF(OR(
  AND(Table1[[#This Row],[Ticket Priority]]="Critical", Table1[[#This Row],[Ticket Status]]&lt;&gt;"Closed"),
  AND(Table1[[#This Row],[Ticket Priority]]="High", Table1[[#This Row],[Ticket Status]]="Open")
), "Yes", "No")</f>
        <v>Yes</v>
      </c>
      <c r="U8431" s="4" t="str">
        <f>IF(Table1[[#This Row],[Ticket Status]]="Closed","Yes","No")</f>
        <v>No</v>
      </c>
      <c r="V8431" s="4" t="str">
        <f>IF(Table1[[#This Row],[Ticket Status]]="Pending Customer Response","Yes","No")</f>
        <v>No</v>
      </c>
      <c r="W8431" s="5">
        <f ca="1">COUNTIFS(Table1[Agent_name],Table1[[#This Row],[Agent_name]],Table1[Month],Table1[[#This Row],[Month]])/160</f>
        <v>0.45</v>
      </c>
    </row>
    <row r="8432" spans="1:23" x14ac:dyDescent="0.25">
      <c r="A8432">
        <v>8431</v>
      </c>
      <c r="B8432" t="s">
        <v>27167</v>
      </c>
      <c r="C8432" t="s">
        <v>27168</v>
      </c>
      <c r="D8432">
        <v>63</v>
      </c>
      <c r="E8432" t="s">
        <v>29</v>
      </c>
      <c r="F8432" t="s">
        <v>202</v>
      </c>
      <c r="G8432" s="1">
        <v>44327</v>
      </c>
      <c r="H8432" t="s">
        <v>45</v>
      </c>
      <c r="I8432" t="s">
        <v>93</v>
      </c>
      <c r="J8432" s="3" t="s">
        <v>27169</v>
      </c>
      <c r="K8432" t="s">
        <v>39</v>
      </c>
      <c r="L8432" t="s">
        <v>27170</v>
      </c>
      <c r="M8432" t="s">
        <v>41</v>
      </c>
      <c r="N8432" t="s">
        <v>33</v>
      </c>
      <c r="O8432" s="2">
        <v>45078.544166666667</v>
      </c>
      <c r="P8432" s="2">
        <v>45078.719861111109</v>
      </c>
      <c r="Q8432">
        <v>2</v>
      </c>
      <c r="R8432" t="str">
        <f t="shared" ca="1" si="131"/>
        <v>Meera</v>
      </c>
      <c r="S8432" t="str">
        <f>IFERROR(TEXT(DATEVALUE(LEFT(Table1[[#This Row],[Date of Purchase]],10)), "MMMM"), TEXT(Table1[[#This Row],[Date of Purchase]], "MMMM"))</f>
        <v>May</v>
      </c>
      <c r="T8432" t="str">
        <f>IF(OR(
  AND(Table1[[#This Row],[Ticket Priority]]="Critical", Table1[[#This Row],[Ticket Status]]&lt;&gt;"Closed"),
  AND(Table1[[#This Row],[Ticket Priority]]="High", Table1[[#This Row],[Ticket Status]]="Open")
), "Yes", "No")</f>
        <v>No</v>
      </c>
      <c r="U8432" s="4" t="str">
        <f>IF(Table1[[#This Row],[Ticket Status]]="Closed","Yes","No")</f>
        <v>Yes</v>
      </c>
      <c r="V8432" s="4" t="str">
        <f>IF(Table1[[#This Row],[Ticket Status]]="Pending Customer Response","Yes","No")</f>
        <v>No</v>
      </c>
      <c r="W8432" s="5">
        <f ca="1">COUNTIFS(Table1[Agent_name],Table1[[#This Row],[Agent_name]],Table1[Month],Table1[[#This Row],[Month]])/160</f>
        <v>0.26874999999999999</v>
      </c>
    </row>
    <row r="8433" spans="1:23" x14ac:dyDescent="0.25">
      <c r="A8433">
        <v>8432</v>
      </c>
      <c r="B8433" t="s">
        <v>27171</v>
      </c>
      <c r="C8433" t="s">
        <v>27172</v>
      </c>
      <c r="D8433">
        <v>56</v>
      </c>
      <c r="E8433" t="s">
        <v>19</v>
      </c>
      <c r="F8433" t="s">
        <v>103</v>
      </c>
      <c r="G8433" s="1">
        <v>44236</v>
      </c>
      <c r="H8433" t="s">
        <v>21</v>
      </c>
      <c r="I8433" t="s">
        <v>150</v>
      </c>
      <c r="J8433" s="3" t="s">
        <v>27173</v>
      </c>
      <c r="K8433" t="s">
        <v>62</v>
      </c>
      <c r="M8433" t="s">
        <v>41</v>
      </c>
      <c r="N8433" t="s">
        <v>33</v>
      </c>
      <c r="R8433" t="str">
        <f t="shared" ca="1" si="131"/>
        <v>Ravi</v>
      </c>
      <c r="S8433" t="str">
        <f>IFERROR(TEXT(DATEVALUE(LEFT(Table1[[#This Row],[Date of Purchase]],10)), "MMMM"), TEXT(Table1[[#This Row],[Date of Purchase]], "MMMM"))</f>
        <v>February</v>
      </c>
      <c r="T8433" t="str">
        <f>IF(OR(
  AND(Table1[[#This Row],[Ticket Priority]]="Critical", Table1[[#This Row],[Ticket Status]]&lt;&gt;"Closed"),
  AND(Table1[[#This Row],[Ticket Priority]]="High", Table1[[#This Row],[Ticket Status]]="Open")
), "Yes", "No")</f>
        <v>No</v>
      </c>
      <c r="U8433" s="4" t="str">
        <f>IF(Table1[[#This Row],[Ticket Status]]="Closed","Yes","No")</f>
        <v>No</v>
      </c>
      <c r="V8433" s="4" t="str">
        <f>IF(Table1[[#This Row],[Ticket Status]]="Pending Customer Response","Yes","No")</f>
        <v>No</v>
      </c>
      <c r="W8433" s="5">
        <f ca="1">COUNTIFS(Table1[Agent_name],Table1[[#This Row],[Agent_name]],Table1[Month],Table1[[#This Row],[Month]])/160</f>
        <v>0.61250000000000004</v>
      </c>
    </row>
    <row r="8434" spans="1:23" x14ac:dyDescent="0.25">
      <c r="A8434">
        <v>8433</v>
      </c>
      <c r="B8434" t="s">
        <v>27174</v>
      </c>
      <c r="C8434" t="s">
        <v>27175</v>
      </c>
      <c r="D8434">
        <v>70</v>
      </c>
      <c r="E8434" t="s">
        <v>58</v>
      </c>
      <c r="F8434" t="s">
        <v>86</v>
      </c>
      <c r="G8434" s="1">
        <v>43852</v>
      </c>
      <c r="H8434" t="s">
        <v>45</v>
      </c>
      <c r="I8434" t="s">
        <v>37</v>
      </c>
      <c r="J8434" s="3" t="s">
        <v>27176</v>
      </c>
      <c r="K8434" t="s">
        <v>39</v>
      </c>
      <c r="L8434" t="s">
        <v>27177</v>
      </c>
      <c r="M8434" t="s">
        <v>25</v>
      </c>
      <c r="N8434" t="s">
        <v>33</v>
      </c>
      <c r="O8434" s="2">
        <v>45078.309467592589</v>
      </c>
      <c r="P8434" s="2">
        <v>45078.658078703702</v>
      </c>
      <c r="Q8434">
        <v>3</v>
      </c>
      <c r="R8434" t="str">
        <f t="shared" ca="1" si="131"/>
        <v>Aisha</v>
      </c>
      <c r="S8434" t="str">
        <f>IFERROR(TEXT(DATEVALUE(LEFT(Table1[[#This Row],[Date of Purchase]],10)), "MMMM"), TEXT(Table1[[#This Row],[Date of Purchase]], "MMMM"))</f>
        <v>January</v>
      </c>
      <c r="T8434" t="str">
        <f>IF(OR(
  AND(Table1[[#This Row],[Ticket Priority]]="Critical", Table1[[#This Row],[Ticket Status]]&lt;&gt;"Closed"),
  AND(Table1[[#This Row],[Ticket Priority]]="High", Table1[[#This Row],[Ticket Status]]="Open")
), "Yes", "No")</f>
        <v>No</v>
      </c>
      <c r="U8434" s="4" t="str">
        <f>IF(Table1[[#This Row],[Ticket Status]]="Closed","Yes","No")</f>
        <v>Yes</v>
      </c>
      <c r="V8434" s="4" t="str">
        <f>IF(Table1[[#This Row],[Ticket Status]]="Pending Customer Response","Yes","No")</f>
        <v>No</v>
      </c>
      <c r="W8434" s="5">
        <f ca="1">COUNTIFS(Table1[Agent_name],Table1[[#This Row],[Agent_name]],Table1[Month],Table1[[#This Row],[Month]])/160</f>
        <v>0.83125000000000004</v>
      </c>
    </row>
    <row r="8435" spans="1:23" x14ac:dyDescent="0.25">
      <c r="A8435">
        <v>8434</v>
      </c>
      <c r="B8435" t="s">
        <v>17349</v>
      </c>
      <c r="C8435" t="s">
        <v>27178</v>
      </c>
      <c r="D8435">
        <v>65</v>
      </c>
      <c r="E8435" t="s">
        <v>19</v>
      </c>
      <c r="F8435" t="s">
        <v>397</v>
      </c>
      <c r="G8435" s="1">
        <v>43864</v>
      </c>
      <c r="H8435" t="s">
        <v>59</v>
      </c>
      <c r="I8435" t="s">
        <v>77</v>
      </c>
      <c r="J8435" s="3" t="s">
        <v>27179</v>
      </c>
      <c r="K8435" t="s">
        <v>62</v>
      </c>
      <c r="M8435" t="s">
        <v>143</v>
      </c>
      <c r="N8435" t="s">
        <v>33</v>
      </c>
      <c r="R8435" t="str">
        <f t="shared" ca="1" si="131"/>
        <v>Rahul</v>
      </c>
      <c r="S8435" t="str">
        <f>IFERROR(TEXT(DATEVALUE(LEFT(Table1[[#This Row],[Date of Purchase]],10)), "MMMM"), TEXT(Table1[[#This Row],[Date of Purchase]], "MMMM"))</f>
        <v>February</v>
      </c>
      <c r="T8435" t="str">
        <f>IF(OR(
  AND(Table1[[#This Row],[Ticket Priority]]="Critical", Table1[[#This Row],[Ticket Status]]&lt;&gt;"Closed"),
  AND(Table1[[#This Row],[Ticket Priority]]="High", Table1[[#This Row],[Ticket Status]]="Open")
), "Yes", "No")</f>
        <v>No</v>
      </c>
      <c r="U8435" s="4" t="str">
        <f>IF(Table1[[#This Row],[Ticket Status]]="Closed","Yes","No")</f>
        <v>No</v>
      </c>
      <c r="V8435" s="4" t="str">
        <f>IF(Table1[[#This Row],[Ticket Status]]="Pending Customer Response","Yes","No")</f>
        <v>No</v>
      </c>
      <c r="W8435" s="5">
        <f ca="1">COUNTIFS(Table1[Agent_name],Table1[[#This Row],[Agent_name]],Table1[Month],Table1[[#This Row],[Month]])/160</f>
        <v>0.30625000000000002</v>
      </c>
    </row>
    <row r="8436" spans="1:23" x14ac:dyDescent="0.25">
      <c r="A8436">
        <v>8435</v>
      </c>
      <c r="B8436" t="s">
        <v>27180</v>
      </c>
      <c r="C8436" t="s">
        <v>27181</v>
      </c>
      <c r="D8436">
        <v>50</v>
      </c>
      <c r="E8436" t="s">
        <v>29</v>
      </c>
      <c r="F8436" t="s">
        <v>20</v>
      </c>
      <c r="G8436" s="1">
        <v>43864</v>
      </c>
      <c r="H8436" t="s">
        <v>21</v>
      </c>
      <c r="I8436" t="s">
        <v>77</v>
      </c>
      <c r="J8436" s="3" t="s">
        <v>27182</v>
      </c>
      <c r="K8436" t="s">
        <v>39</v>
      </c>
      <c r="L8436" t="s">
        <v>27183</v>
      </c>
      <c r="M8436" t="s">
        <v>25</v>
      </c>
      <c r="N8436" t="s">
        <v>55</v>
      </c>
      <c r="O8436" s="2">
        <v>45078.985902777778</v>
      </c>
      <c r="P8436" s="2">
        <v>45078.374791666669</v>
      </c>
      <c r="Q8436">
        <v>4</v>
      </c>
      <c r="R8436" t="str">
        <f t="shared" ca="1" si="131"/>
        <v>Sara</v>
      </c>
      <c r="S8436" t="str">
        <f>IFERROR(TEXT(DATEVALUE(LEFT(Table1[[#This Row],[Date of Purchase]],10)), "MMMM"), TEXT(Table1[[#This Row],[Date of Purchase]], "MMMM"))</f>
        <v>February</v>
      </c>
      <c r="T8436" t="str">
        <f>IF(OR(
  AND(Table1[[#This Row],[Ticket Priority]]="Critical", Table1[[#This Row],[Ticket Status]]&lt;&gt;"Closed"),
  AND(Table1[[#This Row],[Ticket Priority]]="High", Table1[[#This Row],[Ticket Status]]="Open")
), "Yes", "No")</f>
        <v>No</v>
      </c>
      <c r="U8436" s="4" t="str">
        <f>IF(Table1[[#This Row],[Ticket Status]]="Closed","Yes","No")</f>
        <v>Yes</v>
      </c>
      <c r="V8436" s="4" t="str">
        <f>IF(Table1[[#This Row],[Ticket Status]]="Pending Customer Response","Yes","No")</f>
        <v>No</v>
      </c>
      <c r="W8436" s="5">
        <f ca="1">COUNTIFS(Table1[Agent_name],Table1[[#This Row],[Agent_name]],Table1[Month],Table1[[#This Row],[Month]])/160</f>
        <v>0.65625</v>
      </c>
    </row>
    <row r="8437" spans="1:23" x14ac:dyDescent="0.25">
      <c r="A8437">
        <v>8436</v>
      </c>
      <c r="B8437" t="s">
        <v>27184</v>
      </c>
      <c r="C8437" t="s">
        <v>27185</v>
      </c>
      <c r="D8437">
        <v>69</v>
      </c>
      <c r="E8437" t="s">
        <v>29</v>
      </c>
      <c r="F8437" t="s">
        <v>286</v>
      </c>
      <c r="G8437" s="1">
        <v>44464</v>
      </c>
      <c r="H8437" t="s">
        <v>67</v>
      </c>
      <c r="I8437" t="s">
        <v>150</v>
      </c>
      <c r="J8437" s="3" t="s">
        <v>27186</v>
      </c>
      <c r="K8437" t="s">
        <v>39</v>
      </c>
      <c r="L8437" t="s">
        <v>27187</v>
      </c>
      <c r="M8437" t="s">
        <v>89</v>
      </c>
      <c r="N8437" t="s">
        <v>33</v>
      </c>
      <c r="O8437" s="2">
        <v>45078.97965277778</v>
      </c>
      <c r="P8437" s="2">
        <v>45079.011597222219</v>
      </c>
      <c r="Q8437">
        <v>1</v>
      </c>
      <c r="R8437" t="str">
        <f t="shared" ca="1" si="131"/>
        <v>Rahul</v>
      </c>
      <c r="S8437" t="str">
        <f>IFERROR(TEXT(DATEVALUE(LEFT(Table1[[#This Row],[Date of Purchase]],10)), "MMMM"), TEXT(Table1[[#This Row],[Date of Purchase]], "MMMM"))</f>
        <v>September</v>
      </c>
      <c r="T8437" t="str">
        <f>IF(OR(
  AND(Table1[[#This Row],[Ticket Priority]]="Critical", Table1[[#This Row],[Ticket Status]]&lt;&gt;"Closed"),
  AND(Table1[[#This Row],[Ticket Priority]]="High", Table1[[#This Row],[Ticket Status]]="Open")
), "Yes", "No")</f>
        <v>No</v>
      </c>
      <c r="U8437" s="4" t="str">
        <f>IF(Table1[[#This Row],[Ticket Status]]="Closed","Yes","No")</f>
        <v>Yes</v>
      </c>
      <c r="V8437" s="4" t="str">
        <f>IF(Table1[[#This Row],[Ticket Status]]="Pending Customer Response","Yes","No")</f>
        <v>No</v>
      </c>
      <c r="W8437" s="5">
        <f ca="1">COUNTIFS(Table1[Agent_name],Table1[[#This Row],[Agent_name]],Table1[Month],Table1[[#This Row],[Month]])/160</f>
        <v>0.25</v>
      </c>
    </row>
    <row r="8438" spans="1:23" x14ac:dyDescent="0.25">
      <c r="A8438">
        <v>8437</v>
      </c>
      <c r="B8438" t="s">
        <v>27188</v>
      </c>
      <c r="C8438" t="s">
        <v>27189</v>
      </c>
      <c r="D8438">
        <v>59</v>
      </c>
      <c r="E8438" t="s">
        <v>29</v>
      </c>
      <c r="F8438" t="s">
        <v>157</v>
      </c>
      <c r="G8438" s="1">
        <v>44075</v>
      </c>
      <c r="H8438" t="s">
        <v>21</v>
      </c>
      <c r="I8438" t="s">
        <v>60</v>
      </c>
      <c r="J8438" s="3" t="s">
        <v>27190</v>
      </c>
      <c r="K8438" t="s">
        <v>24</v>
      </c>
      <c r="M8438" t="s">
        <v>25</v>
      </c>
      <c r="N8438" t="s">
        <v>26</v>
      </c>
      <c r="O8438" s="2">
        <v>45078.249120370368</v>
      </c>
      <c r="R8438" t="str">
        <f t="shared" ca="1" si="131"/>
        <v>Arjun</v>
      </c>
      <c r="S8438" t="str">
        <f>IFERROR(TEXT(DATEVALUE(LEFT(Table1[[#This Row],[Date of Purchase]],10)), "MMMM"), TEXT(Table1[[#This Row],[Date of Purchase]], "MMMM"))</f>
        <v>September</v>
      </c>
      <c r="T8438" t="str">
        <f>IF(OR(
  AND(Table1[[#This Row],[Ticket Priority]]="Critical", Table1[[#This Row],[Ticket Status]]&lt;&gt;"Closed"),
  AND(Table1[[#This Row],[Ticket Priority]]="High", Table1[[#This Row],[Ticket Status]]="Open")
), "Yes", "No")</f>
        <v>Yes</v>
      </c>
      <c r="U8438" s="4" t="str">
        <f>IF(Table1[[#This Row],[Ticket Status]]="Closed","Yes","No")</f>
        <v>No</v>
      </c>
      <c r="V8438" s="4" t="str">
        <f>IF(Table1[[#This Row],[Ticket Status]]="Pending Customer Response","Yes","No")</f>
        <v>Yes</v>
      </c>
      <c r="W8438" s="5">
        <f ca="1">COUNTIFS(Table1[Agent_name],Table1[[#This Row],[Agent_name]],Table1[Month],Table1[[#This Row],[Month]])/160</f>
        <v>0.1875</v>
      </c>
    </row>
    <row r="8439" spans="1:23" x14ac:dyDescent="0.25">
      <c r="A8439">
        <v>8438</v>
      </c>
      <c r="B8439" t="s">
        <v>9608</v>
      </c>
      <c r="C8439" t="s">
        <v>27191</v>
      </c>
      <c r="D8439">
        <v>65</v>
      </c>
      <c r="E8439" t="s">
        <v>29</v>
      </c>
      <c r="F8439" t="s">
        <v>81</v>
      </c>
      <c r="G8439" s="1">
        <v>44508</v>
      </c>
      <c r="H8439" t="s">
        <v>66</v>
      </c>
      <c r="I8439" t="s">
        <v>31</v>
      </c>
      <c r="J8439" s="3" t="s">
        <v>4173</v>
      </c>
      <c r="K8439" t="s">
        <v>24</v>
      </c>
      <c r="M8439" t="s">
        <v>89</v>
      </c>
      <c r="N8439" t="s">
        <v>55</v>
      </c>
      <c r="O8439" s="2">
        <v>45078.661631944444</v>
      </c>
      <c r="R8439" t="str">
        <f t="shared" ca="1" si="131"/>
        <v>Aisha</v>
      </c>
      <c r="S8439" t="str">
        <f>IFERROR(TEXT(DATEVALUE(LEFT(Table1[[#This Row],[Date of Purchase]],10)), "MMMM"), TEXT(Table1[[#This Row],[Date of Purchase]], "MMMM"))</f>
        <v>November</v>
      </c>
      <c r="T8439" t="str">
        <f>IF(OR(
  AND(Table1[[#This Row],[Ticket Priority]]="Critical", Table1[[#This Row],[Ticket Status]]&lt;&gt;"Closed"),
  AND(Table1[[#This Row],[Ticket Priority]]="High", Table1[[#This Row],[Ticket Status]]="Open")
), "Yes", "No")</f>
        <v>No</v>
      </c>
      <c r="U8439" s="4" t="str">
        <f>IF(Table1[[#This Row],[Ticket Status]]="Closed","Yes","No")</f>
        <v>No</v>
      </c>
      <c r="V8439" s="4" t="str">
        <f>IF(Table1[[#This Row],[Ticket Status]]="Pending Customer Response","Yes","No")</f>
        <v>Yes</v>
      </c>
      <c r="W8439" s="5">
        <f ca="1">COUNTIFS(Table1[Agent_name],Table1[[#This Row],[Agent_name]],Table1[Month],Table1[[#This Row],[Month]])/160</f>
        <v>0.85624999999999996</v>
      </c>
    </row>
    <row r="8440" spans="1:23" x14ac:dyDescent="0.25">
      <c r="A8440">
        <v>8439</v>
      </c>
      <c r="B8440" t="s">
        <v>27192</v>
      </c>
      <c r="C8440" t="s">
        <v>27193</v>
      </c>
      <c r="D8440">
        <v>19</v>
      </c>
      <c r="E8440" t="s">
        <v>19</v>
      </c>
      <c r="F8440" t="s">
        <v>655</v>
      </c>
      <c r="G8440" s="1">
        <v>44183</v>
      </c>
      <c r="H8440" t="s">
        <v>67</v>
      </c>
      <c r="I8440" t="s">
        <v>59</v>
      </c>
      <c r="J8440" s="3" t="s">
        <v>27194</v>
      </c>
      <c r="K8440" t="s">
        <v>24</v>
      </c>
      <c r="M8440" t="s">
        <v>25</v>
      </c>
      <c r="N8440" t="s">
        <v>83</v>
      </c>
      <c r="O8440" s="2">
        <v>45078.935949074075</v>
      </c>
      <c r="R8440" t="str">
        <f t="shared" ca="1" si="131"/>
        <v>Priya</v>
      </c>
      <c r="S8440" t="str">
        <f>IFERROR(TEXT(DATEVALUE(LEFT(Table1[[#This Row],[Date of Purchase]],10)), "MMMM"), TEXT(Table1[[#This Row],[Date of Purchase]], "MMMM"))</f>
        <v>December</v>
      </c>
      <c r="T8440" t="str">
        <f>IF(OR(
  AND(Table1[[#This Row],[Ticket Priority]]="Critical", Table1[[#This Row],[Ticket Status]]&lt;&gt;"Closed"),
  AND(Table1[[#This Row],[Ticket Priority]]="High", Table1[[#This Row],[Ticket Status]]="Open")
), "Yes", "No")</f>
        <v>Yes</v>
      </c>
      <c r="U8440" s="4" t="str">
        <f>IF(Table1[[#This Row],[Ticket Status]]="Closed","Yes","No")</f>
        <v>No</v>
      </c>
      <c r="V8440" s="4" t="str">
        <f>IF(Table1[[#This Row],[Ticket Status]]="Pending Customer Response","Yes","No")</f>
        <v>Yes</v>
      </c>
      <c r="W8440" s="5">
        <f ca="1">COUNTIFS(Table1[Agent_name],Table1[[#This Row],[Agent_name]],Table1[Month],Table1[[#This Row],[Month]])/160</f>
        <v>0.48749999999999999</v>
      </c>
    </row>
    <row r="8441" spans="1:23" x14ac:dyDescent="0.25">
      <c r="A8441">
        <v>8440</v>
      </c>
      <c r="B8441" t="s">
        <v>27195</v>
      </c>
      <c r="C8441" t="s">
        <v>27196</v>
      </c>
      <c r="D8441">
        <v>68</v>
      </c>
      <c r="E8441" t="s">
        <v>58</v>
      </c>
      <c r="F8441" t="s">
        <v>655</v>
      </c>
      <c r="G8441" s="1">
        <v>44429</v>
      </c>
      <c r="H8441" t="s">
        <v>59</v>
      </c>
      <c r="I8441" t="s">
        <v>37</v>
      </c>
      <c r="J8441" s="3" t="s">
        <v>27197</v>
      </c>
      <c r="K8441" t="s">
        <v>24</v>
      </c>
      <c r="M8441" t="s">
        <v>89</v>
      </c>
      <c r="N8441" t="s">
        <v>83</v>
      </c>
      <c r="O8441" s="2">
        <v>45078.992905092593</v>
      </c>
      <c r="R8441" t="str">
        <f t="shared" ca="1" si="131"/>
        <v>Karan</v>
      </c>
      <c r="S8441" t="str">
        <f>IFERROR(TEXT(DATEVALUE(LEFT(Table1[[#This Row],[Date of Purchase]],10)), "MMMM"), TEXT(Table1[[#This Row],[Date of Purchase]], "MMMM"))</f>
        <v>August</v>
      </c>
      <c r="T8441" t="str">
        <f>IF(OR(
  AND(Table1[[#This Row],[Ticket Priority]]="Critical", Table1[[#This Row],[Ticket Status]]&lt;&gt;"Closed"),
  AND(Table1[[#This Row],[Ticket Priority]]="High", Table1[[#This Row],[Ticket Status]]="Open")
), "Yes", "No")</f>
        <v>No</v>
      </c>
      <c r="U8441" s="4" t="str">
        <f>IF(Table1[[#This Row],[Ticket Status]]="Closed","Yes","No")</f>
        <v>No</v>
      </c>
      <c r="V8441" s="4" t="str">
        <f>IF(Table1[[#This Row],[Ticket Status]]="Pending Customer Response","Yes","No")</f>
        <v>Yes</v>
      </c>
      <c r="W8441" s="5">
        <f ca="1">COUNTIFS(Table1[Agent_name],Table1[[#This Row],[Agent_name]],Table1[Month],Table1[[#This Row],[Month]])/160</f>
        <v>0.21875</v>
      </c>
    </row>
    <row r="8442" spans="1:23" x14ac:dyDescent="0.25">
      <c r="A8442">
        <v>8441</v>
      </c>
      <c r="B8442" t="s">
        <v>27198</v>
      </c>
      <c r="C8442" t="s">
        <v>27199</v>
      </c>
      <c r="D8442">
        <v>43</v>
      </c>
      <c r="E8442" t="s">
        <v>29</v>
      </c>
      <c r="F8442" t="s">
        <v>51</v>
      </c>
      <c r="G8442" s="1">
        <v>43944</v>
      </c>
      <c r="H8442" t="s">
        <v>67</v>
      </c>
      <c r="I8442" t="s">
        <v>177</v>
      </c>
      <c r="J8442" s="3" t="s">
        <v>27200</v>
      </c>
      <c r="K8442" t="s">
        <v>39</v>
      </c>
      <c r="L8442" t="s">
        <v>27201</v>
      </c>
      <c r="M8442" t="s">
        <v>41</v>
      </c>
      <c r="N8442" t="s">
        <v>33</v>
      </c>
      <c r="O8442" s="2">
        <v>45078.845694444448</v>
      </c>
      <c r="P8442" s="2">
        <v>45078.554722222223</v>
      </c>
      <c r="Q8442">
        <v>1</v>
      </c>
      <c r="R8442" t="str">
        <f t="shared" ca="1" si="131"/>
        <v>Mohit</v>
      </c>
      <c r="S8442" t="str">
        <f>IFERROR(TEXT(DATEVALUE(LEFT(Table1[[#This Row],[Date of Purchase]],10)), "MMMM"), TEXT(Table1[[#This Row],[Date of Purchase]], "MMMM"))</f>
        <v>April</v>
      </c>
      <c r="T8442" t="str">
        <f>IF(OR(
  AND(Table1[[#This Row],[Ticket Priority]]="Critical", Table1[[#This Row],[Ticket Status]]&lt;&gt;"Closed"),
  AND(Table1[[#This Row],[Ticket Priority]]="High", Table1[[#This Row],[Ticket Status]]="Open")
), "Yes", "No")</f>
        <v>No</v>
      </c>
      <c r="U8442" s="4" t="str">
        <f>IF(Table1[[#This Row],[Ticket Status]]="Closed","Yes","No")</f>
        <v>Yes</v>
      </c>
      <c r="V8442" s="4" t="str">
        <f>IF(Table1[[#This Row],[Ticket Status]]="Pending Customer Response","Yes","No")</f>
        <v>No</v>
      </c>
      <c r="W8442" s="5">
        <f ca="1">COUNTIFS(Table1[Agent_name],Table1[[#This Row],[Agent_name]],Table1[Month],Table1[[#This Row],[Month]])/160</f>
        <v>0.45</v>
      </c>
    </row>
    <row r="8443" spans="1:23" x14ac:dyDescent="0.25">
      <c r="A8443">
        <v>8442</v>
      </c>
      <c r="B8443" t="s">
        <v>27202</v>
      </c>
      <c r="C8443" t="s">
        <v>27203</v>
      </c>
      <c r="D8443">
        <v>48</v>
      </c>
      <c r="E8443" t="s">
        <v>19</v>
      </c>
      <c r="F8443" t="s">
        <v>219</v>
      </c>
      <c r="G8443" s="1">
        <v>43872</v>
      </c>
      <c r="H8443" t="s">
        <v>45</v>
      </c>
      <c r="I8443" t="s">
        <v>141</v>
      </c>
      <c r="J8443" s="3" t="s">
        <v>27204</v>
      </c>
      <c r="K8443" t="s">
        <v>39</v>
      </c>
      <c r="L8443" t="s">
        <v>27205</v>
      </c>
      <c r="M8443" t="s">
        <v>89</v>
      </c>
      <c r="N8443" t="s">
        <v>26</v>
      </c>
      <c r="O8443" s="2">
        <v>45078.519317129627</v>
      </c>
      <c r="P8443" s="2">
        <v>45078.483206018522</v>
      </c>
      <c r="Q8443">
        <v>3</v>
      </c>
      <c r="R8443" t="str">
        <f t="shared" ca="1" si="131"/>
        <v>Sara</v>
      </c>
      <c r="S8443" t="str">
        <f>IFERROR(TEXT(DATEVALUE(LEFT(Table1[[#This Row],[Date of Purchase]],10)), "MMMM"), TEXT(Table1[[#This Row],[Date of Purchase]], "MMMM"))</f>
        <v>February</v>
      </c>
      <c r="T8443" t="str">
        <f>IF(OR(
  AND(Table1[[#This Row],[Ticket Priority]]="Critical", Table1[[#This Row],[Ticket Status]]&lt;&gt;"Closed"),
  AND(Table1[[#This Row],[Ticket Priority]]="High", Table1[[#This Row],[Ticket Status]]="Open")
), "Yes", "No")</f>
        <v>No</v>
      </c>
      <c r="U8443" s="4" t="str">
        <f>IF(Table1[[#This Row],[Ticket Status]]="Closed","Yes","No")</f>
        <v>Yes</v>
      </c>
      <c r="V8443" s="4" t="str">
        <f>IF(Table1[[#This Row],[Ticket Status]]="Pending Customer Response","Yes","No")</f>
        <v>No</v>
      </c>
      <c r="W8443" s="5">
        <f ca="1">COUNTIFS(Table1[Agent_name],Table1[[#This Row],[Agent_name]],Table1[Month],Table1[[#This Row],[Month]])/160</f>
        <v>0.65625</v>
      </c>
    </row>
    <row r="8444" spans="1:23" x14ac:dyDescent="0.25">
      <c r="A8444">
        <v>8443</v>
      </c>
      <c r="B8444" t="s">
        <v>27206</v>
      </c>
      <c r="C8444" t="s">
        <v>27207</v>
      </c>
      <c r="D8444">
        <v>37</v>
      </c>
      <c r="E8444" t="s">
        <v>58</v>
      </c>
      <c r="F8444" t="s">
        <v>20</v>
      </c>
      <c r="G8444" s="1">
        <v>43867</v>
      </c>
      <c r="H8444" t="s">
        <v>45</v>
      </c>
      <c r="I8444" t="s">
        <v>77</v>
      </c>
      <c r="J8444" s="3" t="s">
        <v>27208</v>
      </c>
      <c r="K8444" t="s">
        <v>24</v>
      </c>
      <c r="M8444" t="s">
        <v>89</v>
      </c>
      <c r="N8444" t="s">
        <v>26</v>
      </c>
      <c r="O8444" s="2">
        <v>45078.062384259261</v>
      </c>
      <c r="R8444" t="str">
        <f t="shared" ca="1" si="131"/>
        <v>Aisha</v>
      </c>
      <c r="S8444" t="str">
        <f>IFERROR(TEXT(DATEVALUE(LEFT(Table1[[#This Row],[Date of Purchase]],10)), "MMMM"), TEXT(Table1[[#This Row],[Date of Purchase]], "MMMM"))</f>
        <v>February</v>
      </c>
      <c r="T8444" t="str">
        <f>IF(OR(
  AND(Table1[[#This Row],[Ticket Priority]]="Critical", Table1[[#This Row],[Ticket Status]]&lt;&gt;"Closed"),
  AND(Table1[[#This Row],[Ticket Priority]]="High", Table1[[#This Row],[Ticket Status]]="Open")
), "Yes", "No")</f>
        <v>No</v>
      </c>
      <c r="U8444" s="4" t="str">
        <f>IF(Table1[[#This Row],[Ticket Status]]="Closed","Yes","No")</f>
        <v>No</v>
      </c>
      <c r="V8444" s="4" t="str">
        <f>IF(Table1[[#This Row],[Ticket Status]]="Pending Customer Response","Yes","No")</f>
        <v>Yes</v>
      </c>
      <c r="W8444" s="5">
        <f ca="1">COUNTIFS(Table1[Agent_name],Table1[[#This Row],[Agent_name]],Table1[Month],Table1[[#This Row],[Month]])/160</f>
        <v>0.85624999999999996</v>
      </c>
    </row>
    <row r="8445" spans="1:23" x14ac:dyDescent="0.25">
      <c r="A8445">
        <v>8444</v>
      </c>
      <c r="B8445" t="s">
        <v>27209</v>
      </c>
      <c r="C8445" t="s">
        <v>27210</v>
      </c>
      <c r="D8445">
        <v>61</v>
      </c>
      <c r="E8445" t="s">
        <v>29</v>
      </c>
      <c r="F8445" t="s">
        <v>71</v>
      </c>
      <c r="G8445" s="1">
        <v>43887</v>
      </c>
      <c r="H8445" t="s">
        <v>66</v>
      </c>
      <c r="I8445" t="s">
        <v>37</v>
      </c>
      <c r="J8445" s="3" t="s">
        <v>27211</v>
      </c>
      <c r="K8445" t="s">
        <v>24</v>
      </c>
      <c r="M8445" t="s">
        <v>89</v>
      </c>
      <c r="N8445" t="s">
        <v>33</v>
      </c>
      <c r="O8445" s="2">
        <v>45078.822812500002</v>
      </c>
      <c r="R8445" t="str">
        <f t="shared" ca="1" si="131"/>
        <v>Priya</v>
      </c>
      <c r="S8445" t="str">
        <f>IFERROR(TEXT(DATEVALUE(LEFT(Table1[[#This Row],[Date of Purchase]],10)), "MMMM"), TEXT(Table1[[#This Row],[Date of Purchase]], "MMMM"))</f>
        <v>February</v>
      </c>
      <c r="T8445" t="str">
        <f>IF(OR(
  AND(Table1[[#This Row],[Ticket Priority]]="Critical", Table1[[#This Row],[Ticket Status]]&lt;&gt;"Closed"),
  AND(Table1[[#This Row],[Ticket Priority]]="High", Table1[[#This Row],[Ticket Status]]="Open")
), "Yes", "No")</f>
        <v>No</v>
      </c>
      <c r="U8445" s="4" t="str">
        <f>IF(Table1[[#This Row],[Ticket Status]]="Closed","Yes","No")</f>
        <v>No</v>
      </c>
      <c r="V8445" s="4" t="str">
        <f>IF(Table1[[#This Row],[Ticket Status]]="Pending Customer Response","Yes","No")</f>
        <v>Yes</v>
      </c>
      <c r="W8445" s="5">
        <f ca="1">COUNTIFS(Table1[Agent_name],Table1[[#This Row],[Agent_name]],Table1[Month],Table1[[#This Row],[Month]])/160</f>
        <v>0.44374999999999998</v>
      </c>
    </row>
    <row r="8446" spans="1:23" x14ac:dyDescent="0.25">
      <c r="A8446">
        <v>8445</v>
      </c>
      <c r="B8446" t="s">
        <v>27212</v>
      </c>
      <c r="C8446" t="s">
        <v>27213</v>
      </c>
      <c r="D8446">
        <v>64</v>
      </c>
      <c r="E8446" t="s">
        <v>19</v>
      </c>
      <c r="F8446" t="s">
        <v>134</v>
      </c>
      <c r="G8446" s="1">
        <v>44229</v>
      </c>
      <c r="H8446" t="s">
        <v>45</v>
      </c>
      <c r="I8446" t="s">
        <v>177</v>
      </c>
      <c r="J8446" s="3" t="s">
        <v>27214</v>
      </c>
      <c r="K8446" t="s">
        <v>62</v>
      </c>
      <c r="M8446" t="s">
        <v>143</v>
      </c>
      <c r="N8446" t="s">
        <v>55</v>
      </c>
      <c r="R8446" t="str">
        <f t="shared" ca="1" si="131"/>
        <v>Ravi</v>
      </c>
      <c r="S8446" t="str">
        <f>IFERROR(TEXT(DATEVALUE(LEFT(Table1[[#This Row],[Date of Purchase]],10)), "MMMM"), TEXT(Table1[[#This Row],[Date of Purchase]], "MMMM"))</f>
        <v>February</v>
      </c>
      <c r="T8446" t="str">
        <f>IF(OR(
  AND(Table1[[#This Row],[Ticket Priority]]="Critical", Table1[[#This Row],[Ticket Status]]&lt;&gt;"Closed"),
  AND(Table1[[#This Row],[Ticket Priority]]="High", Table1[[#This Row],[Ticket Status]]="Open")
), "Yes", "No")</f>
        <v>No</v>
      </c>
      <c r="U8446" s="4" t="str">
        <f>IF(Table1[[#This Row],[Ticket Status]]="Closed","Yes","No")</f>
        <v>No</v>
      </c>
      <c r="V8446" s="4" t="str">
        <f>IF(Table1[[#This Row],[Ticket Status]]="Pending Customer Response","Yes","No")</f>
        <v>No</v>
      </c>
      <c r="W8446" s="5">
        <f ca="1">COUNTIFS(Table1[Agent_name],Table1[[#This Row],[Agent_name]],Table1[Month],Table1[[#This Row],[Month]])/160</f>
        <v>0.61250000000000004</v>
      </c>
    </row>
    <row r="8447" spans="1:23" x14ac:dyDescent="0.25">
      <c r="A8447">
        <v>8446</v>
      </c>
      <c r="B8447" t="s">
        <v>27215</v>
      </c>
      <c r="C8447" t="s">
        <v>27216</v>
      </c>
      <c r="D8447">
        <v>66</v>
      </c>
      <c r="E8447" t="s">
        <v>58</v>
      </c>
      <c r="F8447" t="s">
        <v>98</v>
      </c>
      <c r="G8447" s="1">
        <v>44243</v>
      </c>
      <c r="H8447" t="s">
        <v>67</v>
      </c>
      <c r="I8447" t="s">
        <v>60</v>
      </c>
      <c r="J8447" s="3" t="s">
        <v>27217</v>
      </c>
      <c r="K8447" t="s">
        <v>62</v>
      </c>
      <c r="M8447" t="s">
        <v>25</v>
      </c>
      <c r="N8447" t="s">
        <v>33</v>
      </c>
      <c r="R8447" t="str">
        <f t="shared" ca="1" si="131"/>
        <v>Arjun</v>
      </c>
      <c r="S8447" t="str">
        <f>IFERROR(TEXT(DATEVALUE(LEFT(Table1[[#This Row],[Date of Purchase]],10)), "MMMM"), TEXT(Table1[[#This Row],[Date of Purchase]], "MMMM"))</f>
        <v>February</v>
      </c>
      <c r="T8447" t="str">
        <f>IF(OR(
  AND(Table1[[#This Row],[Ticket Priority]]="Critical", Table1[[#This Row],[Ticket Status]]&lt;&gt;"Closed"),
  AND(Table1[[#This Row],[Ticket Priority]]="High", Table1[[#This Row],[Ticket Status]]="Open")
), "Yes", "No")</f>
        <v>Yes</v>
      </c>
      <c r="U8447" s="4" t="str">
        <f>IF(Table1[[#This Row],[Ticket Status]]="Closed","Yes","No")</f>
        <v>No</v>
      </c>
      <c r="V8447" s="4" t="str">
        <f>IF(Table1[[#This Row],[Ticket Status]]="Pending Customer Response","Yes","No")</f>
        <v>No</v>
      </c>
      <c r="W8447" s="5">
        <f ca="1">COUNTIFS(Table1[Agent_name],Table1[[#This Row],[Agent_name]],Table1[Month],Table1[[#This Row],[Month]])/160</f>
        <v>0.23125000000000001</v>
      </c>
    </row>
    <row r="8448" spans="1:23" x14ac:dyDescent="0.25">
      <c r="A8448">
        <v>8447</v>
      </c>
      <c r="B8448" t="s">
        <v>27218</v>
      </c>
      <c r="C8448" t="s">
        <v>27219</v>
      </c>
      <c r="D8448">
        <v>19</v>
      </c>
      <c r="E8448" t="s">
        <v>19</v>
      </c>
      <c r="F8448" t="s">
        <v>242</v>
      </c>
      <c r="G8448" s="1">
        <v>43904</v>
      </c>
      <c r="H8448" t="s">
        <v>45</v>
      </c>
      <c r="I8448" t="s">
        <v>77</v>
      </c>
      <c r="J8448" s="3" t="s">
        <v>27220</v>
      </c>
      <c r="K8448" t="s">
        <v>24</v>
      </c>
      <c r="M8448" t="s">
        <v>25</v>
      </c>
      <c r="N8448" t="s">
        <v>33</v>
      </c>
      <c r="O8448" s="2">
        <v>45078.404826388891</v>
      </c>
      <c r="R8448" t="str">
        <f t="shared" ca="1" si="131"/>
        <v>Priya</v>
      </c>
      <c r="S8448" t="str">
        <f>IFERROR(TEXT(DATEVALUE(LEFT(Table1[[#This Row],[Date of Purchase]],10)), "MMMM"), TEXT(Table1[[#This Row],[Date of Purchase]], "MMMM"))</f>
        <v>March</v>
      </c>
      <c r="T8448" t="str">
        <f>IF(OR(
  AND(Table1[[#This Row],[Ticket Priority]]="Critical", Table1[[#This Row],[Ticket Status]]&lt;&gt;"Closed"),
  AND(Table1[[#This Row],[Ticket Priority]]="High", Table1[[#This Row],[Ticket Status]]="Open")
), "Yes", "No")</f>
        <v>Yes</v>
      </c>
      <c r="U8448" s="4" t="str">
        <f>IF(Table1[[#This Row],[Ticket Status]]="Closed","Yes","No")</f>
        <v>No</v>
      </c>
      <c r="V8448" s="4" t="str">
        <f>IF(Table1[[#This Row],[Ticket Status]]="Pending Customer Response","Yes","No")</f>
        <v>Yes</v>
      </c>
      <c r="W8448" s="5">
        <f ca="1">COUNTIFS(Table1[Agent_name],Table1[[#This Row],[Agent_name]],Table1[Month],Table1[[#This Row],[Month]])/160</f>
        <v>0.43125000000000002</v>
      </c>
    </row>
    <row r="8449" spans="1:23" x14ac:dyDescent="0.25">
      <c r="A8449">
        <v>8448</v>
      </c>
      <c r="B8449" t="s">
        <v>27221</v>
      </c>
      <c r="C8449" t="s">
        <v>27222</v>
      </c>
      <c r="D8449">
        <v>51</v>
      </c>
      <c r="E8449" t="s">
        <v>19</v>
      </c>
      <c r="F8449" t="s">
        <v>20</v>
      </c>
      <c r="G8449" s="1">
        <v>44024</v>
      </c>
      <c r="H8449" t="s">
        <v>67</v>
      </c>
      <c r="I8449" t="s">
        <v>77</v>
      </c>
      <c r="J8449" s="3" t="s">
        <v>27223</v>
      </c>
      <c r="K8449" t="s">
        <v>24</v>
      </c>
      <c r="M8449" t="s">
        <v>25</v>
      </c>
      <c r="N8449" t="s">
        <v>55</v>
      </c>
      <c r="O8449" s="2">
        <v>45078.750671296293</v>
      </c>
      <c r="R8449" t="str">
        <f t="shared" ca="1" si="131"/>
        <v>Neha</v>
      </c>
      <c r="S8449" t="str">
        <f>IFERROR(TEXT(DATEVALUE(LEFT(Table1[[#This Row],[Date of Purchase]],10)), "MMMM"), TEXT(Table1[[#This Row],[Date of Purchase]], "MMMM"))</f>
        <v>July</v>
      </c>
      <c r="T8449" t="str">
        <f>IF(OR(
  AND(Table1[[#This Row],[Ticket Priority]]="Critical", Table1[[#This Row],[Ticket Status]]&lt;&gt;"Closed"),
  AND(Table1[[#This Row],[Ticket Priority]]="High", Table1[[#This Row],[Ticket Status]]="Open")
), "Yes", "No")</f>
        <v>Yes</v>
      </c>
      <c r="U8449" s="4" t="str">
        <f>IF(Table1[[#This Row],[Ticket Status]]="Closed","Yes","No")</f>
        <v>No</v>
      </c>
      <c r="V8449" s="4" t="str">
        <f>IF(Table1[[#This Row],[Ticket Status]]="Pending Customer Response","Yes","No")</f>
        <v>Yes</v>
      </c>
      <c r="W8449" s="5">
        <f ca="1">COUNTIFS(Table1[Agent_name],Table1[[#This Row],[Agent_name]],Table1[Month],Table1[[#This Row],[Month]])/160</f>
        <v>0.23125000000000001</v>
      </c>
    </row>
    <row r="8450" spans="1:23" x14ac:dyDescent="0.25">
      <c r="A8450">
        <v>8449</v>
      </c>
      <c r="B8450" t="s">
        <v>27224</v>
      </c>
      <c r="C8450" t="s">
        <v>27225</v>
      </c>
      <c r="D8450">
        <v>37</v>
      </c>
      <c r="E8450" t="s">
        <v>19</v>
      </c>
      <c r="F8450" t="s">
        <v>249</v>
      </c>
      <c r="G8450" s="1">
        <v>44559</v>
      </c>
      <c r="H8450" t="s">
        <v>59</v>
      </c>
      <c r="I8450" t="s">
        <v>99</v>
      </c>
      <c r="J8450" s="3" t="s">
        <v>27226</v>
      </c>
      <c r="K8450" t="s">
        <v>39</v>
      </c>
      <c r="L8450" t="s">
        <v>27227</v>
      </c>
      <c r="M8450" t="s">
        <v>143</v>
      </c>
      <c r="N8450" t="s">
        <v>33</v>
      </c>
      <c r="O8450" s="2">
        <v>45078.801377314812</v>
      </c>
      <c r="P8450" s="2">
        <v>45078.802071759259</v>
      </c>
      <c r="Q8450">
        <v>2</v>
      </c>
      <c r="R8450" t="str">
        <f t="shared" ref="R8450:R8470" ca="1" si="132">CHOOSE(
RANDBETWEEN(1,20),
"Aisha","Aisha","Aisha","Aisha",
"Ravi","Ravi","Ravi",
"Sara","Sara","Sara",
"Mohit","Mohit",
"Priya","Priya",
"Arjun",
"Neha","Rahul","Divya","Karan","Meera","Sanjay"
)</f>
        <v>Sara</v>
      </c>
      <c r="S8450" t="str">
        <f>IFERROR(TEXT(DATEVALUE(LEFT(Table1[[#This Row],[Date of Purchase]],10)), "MMMM"), TEXT(Table1[[#This Row],[Date of Purchase]], "MMMM"))</f>
        <v>December</v>
      </c>
      <c r="T8450" t="str">
        <f>IF(OR(
  AND(Table1[[#This Row],[Ticket Priority]]="Critical", Table1[[#This Row],[Ticket Status]]&lt;&gt;"Closed"),
  AND(Table1[[#This Row],[Ticket Priority]]="High", Table1[[#This Row],[Ticket Status]]="Open")
), "Yes", "No")</f>
        <v>No</v>
      </c>
      <c r="U8450" s="4" t="str">
        <f>IF(Table1[[#This Row],[Ticket Status]]="Closed","Yes","No")</f>
        <v>Yes</v>
      </c>
      <c r="V8450" s="4" t="str">
        <f>IF(Table1[[#This Row],[Ticket Status]]="Pending Customer Response","Yes","No")</f>
        <v>No</v>
      </c>
      <c r="W8450" s="5">
        <f ca="1">COUNTIFS(Table1[Agent_name],Table1[[#This Row],[Agent_name]],Table1[Month],Table1[[#This Row],[Month]])/160</f>
        <v>0.55625000000000002</v>
      </c>
    </row>
    <row r="8451" spans="1:23" x14ac:dyDescent="0.25">
      <c r="A8451">
        <v>8450</v>
      </c>
      <c r="B8451" t="s">
        <v>27228</v>
      </c>
      <c r="C8451" t="s">
        <v>27229</v>
      </c>
      <c r="D8451">
        <v>28</v>
      </c>
      <c r="E8451" t="s">
        <v>19</v>
      </c>
      <c r="F8451" t="s">
        <v>81</v>
      </c>
      <c r="G8451" s="1">
        <v>44157</v>
      </c>
      <c r="H8451" t="s">
        <v>67</v>
      </c>
      <c r="I8451" t="s">
        <v>150</v>
      </c>
      <c r="J8451" s="3" t="s">
        <v>27230</v>
      </c>
      <c r="K8451" t="s">
        <v>24</v>
      </c>
      <c r="M8451" t="s">
        <v>89</v>
      </c>
      <c r="N8451" t="s">
        <v>26</v>
      </c>
      <c r="O8451" s="2">
        <v>45078.799317129633</v>
      </c>
      <c r="R8451" t="str">
        <f t="shared" ca="1" si="132"/>
        <v>Priya</v>
      </c>
      <c r="S8451" t="str">
        <f>IFERROR(TEXT(DATEVALUE(LEFT(Table1[[#This Row],[Date of Purchase]],10)), "MMMM"), TEXT(Table1[[#This Row],[Date of Purchase]], "MMMM"))</f>
        <v>November</v>
      </c>
      <c r="T8451" t="str">
        <f>IF(OR(
  AND(Table1[[#This Row],[Ticket Priority]]="Critical", Table1[[#This Row],[Ticket Status]]&lt;&gt;"Closed"),
  AND(Table1[[#This Row],[Ticket Priority]]="High", Table1[[#This Row],[Ticket Status]]="Open")
), "Yes", "No")</f>
        <v>No</v>
      </c>
      <c r="U8451" s="4" t="str">
        <f>IF(Table1[[#This Row],[Ticket Status]]="Closed","Yes","No")</f>
        <v>No</v>
      </c>
      <c r="V8451" s="4" t="str">
        <f>IF(Table1[[#This Row],[Ticket Status]]="Pending Customer Response","Yes","No")</f>
        <v>Yes</v>
      </c>
      <c r="W8451" s="5">
        <f ca="1">COUNTIFS(Table1[Agent_name],Table1[[#This Row],[Agent_name]],Table1[Month],Table1[[#This Row],[Month]])/160</f>
        <v>0.41249999999999998</v>
      </c>
    </row>
    <row r="8452" spans="1:23" x14ac:dyDescent="0.25">
      <c r="A8452">
        <v>8451</v>
      </c>
      <c r="B8452" t="s">
        <v>27231</v>
      </c>
      <c r="C8452" t="s">
        <v>27232</v>
      </c>
      <c r="D8452">
        <v>34</v>
      </c>
      <c r="E8452" t="s">
        <v>19</v>
      </c>
      <c r="F8452" t="s">
        <v>125</v>
      </c>
      <c r="G8452" s="1">
        <v>44363</v>
      </c>
      <c r="H8452" t="s">
        <v>45</v>
      </c>
      <c r="I8452" t="s">
        <v>22</v>
      </c>
      <c r="J8452" s="3" t="s">
        <v>1230</v>
      </c>
      <c r="K8452" t="s">
        <v>39</v>
      </c>
      <c r="L8452" t="s">
        <v>27233</v>
      </c>
      <c r="M8452" t="s">
        <v>41</v>
      </c>
      <c r="N8452" t="s">
        <v>33</v>
      </c>
      <c r="O8452" s="2">
        <v>45078.042372685188</v>
      </c>
      <c r="P8452" s="2">
        <v>45078.787511574075</v>
      </c>
      <c r="Q8452">
        <v>5</v>
      </c>
      <c r="R8452" t="str">
        <f t="shared" ca="1" si="132"/>
        <v>Mohit</v>
      </c>
      <c r="S8452" t="str">
        <f>IFERROR(TEXT(DATEVALUE(LEFT(Table1[[#This Row],[Date of Purchase]],10)), "MMMM"), TEXT(Table1[[#This Row],[Date of Purchase]], "MMMM"))</f>
        <v>June</v>
      </c>
      <c r="T8452" t="str">
        <f>IF(OR(
  AND(Table1[[#This Row],[Ticket Priority]]="Critical", Table1[[#This Row],[Ticket Status]]&lt;&gt;"Closed"),
  AND(Table1[[#This Row],[Ticket Priority]]="High", Table1[[#This Row],[Ticket Status]]="Open")
), "Yes", "No")</f>
        <v>No</v>
      </c>
      <c r="U8452" s="4" t="str">
        <f>IF(Table1[[#This Row],[Ticket Status]]="Closed","Yes","No")</f>
        <v>Yes</v>
      </c>
      <c r="V8452" s="4" t="str">
        <f>IF(Table1[[#This Row],[Ticket Status]]="Pending Customer Response","Yes","No")</f>
        <v>No</v>
      </c>
      <c r="W8452" s="5">
        <f ca="1">COUNTIFS(Table1[Agent_name],Table1[[#This Row],[Agent_name]],Table1[Month],Table1[[#This Row],[Month]])/160</f>
        <v>0.41875000000000001</v>
      </c>
    </row>
    <row r="8453" spans="1:23" x14ac:dyDescent="0.25">
      <c r="A8453">
        <v>8452</v>
      </c>
      <c r="B8453" t="s">
        <v>16338</v>
      </c>
      <c r="C8453" t="s">
        <v>27234</v>
      </c>
      <c r="D8453">
        <v>39</v>
      </c>
      <c r="E8453" t="s">
        <v>29</v>
      </c>
      <c r="F8453" t="s">
        <v>431</v>
      </c>
      <c r="G8453" s="1">
        <v>44090</v>
      </c>
      <c r="H8453" t="s">
        <v>59</v>
      </c>
      <c r="I8453" t="s">
        <v>72</v>
      </c>
      <c r="J8453" s="3" t="s">
        <v>27235</v>
      </c>
      <c r="K8453" t="s">
        <v>62</v>
      </c>
      <c r="M8453" t="s">
        <v>41</v>
      </c>
      <c r="N8453" t="s">
        <v>83</v>
      </c>
      <c r="R8453" t="str">
        <f t="shared" ca="1" si="132"/>
        <v>Divya</v>
      </c>
      <c r="S8453" t="str">
        <f>IFERROR(TEXT(DATEVALUE(LEFT(Table1[[#This Row],[Date of Purchase]],10)), "MMMM"), TEXT(Table1[[#This Row],[Date of Purchase]], "MMMM"))</f>
        <v>September</v>
      </c>
      <c r="T8453" t="str">
        <f>IF(OR(
  AND(Table1[[#This Row],[Ticket Priority]]="Critical", Table1[[#This Row],[Ticket Status]]&lt;&gt;"Closed"),
  AND(Table1[[#This Row],[Ticket Priority]]="High", Table1[[#This Row],[Ticket Status]]="Open")
), "Yes", "No")</f>
        <v>No</v>
      </c>
      <c r="U8453" s="4" t="str">
        <f>IF(Table1[[#This Row],[Ticket Status]]="Closed","Yes","No")</f>
        <v>No</v>
      </c>
      <c r="V8453" s="4" t="str">
        <f>IF(Table1[[#This Row],[Ticket Status]]="Pending Customer Response","Yes","No")</f>
        <v>No</v>
      </c>
      <c r="W8453" s="5">
        <f ca="1">COUNTIFS(Table1[Agent_name],Table1[[#This Row],[Agent_name]],Table1[Month],Table1[[#This Row],[Month]])/160</f>
        <v>0.21875</v>
      </c>
    </row>
    <row r="8454" spans="1:23" x14ac:dyDescent="0.25">
      <c r="A8454">
        <v>8453</v>
      </c>
      <c r="B8454" t="s">
        <v>27236</v>
      </c>
      <c r="C8454" t="s">
        <v>27237</v>
      </c>
      <c r="D8454">
        <v>62</v>
      </c>
      <c r="E8454" t="s">
        <v>29</v>
      </c>
      <c r="F8454" t="s">
        <v>699</v>
      </c>
      <c r="G8454" s="1">
        <v>43919</v>
      </c>
      <c r="H8454" t="s">
        <v>67</v>
      </c>
      <c r="I8454" t="s">
        <v>150</v>
      </c>
      <c r="J8454" s="3" t="s">
        <v>27238</v>
      </c>
      <c r="K8454" t="s">
        <v>39</v>
      </c>
      <c r="L8454" t="s">
        <v>27239</v>
      </c>
      <c r="M8454" t="s">
        <v>25</v>
      </c>
      <c r="N8454" t="s">
        <v>83</v>
      </c>
      <c r="O8454" s="2">
        <v>45078.593113425923</v>
      </c>
      <c r="P8454" s="2">
        <v>45078.241030092591</v>
      </c>
      <c r="Q8454">
        <v>3</v>
      </c>
      <c r="R8454" t="str">
        <f t="shared" ca="1" si="132"/>
        <v>Sara</v>
      </c>
      <c r="S8454" t="str">
        <f>IFERROR(TEXT(DATEVALUE(LEFT(Table1[[#This Row],[Date of Purchase]],10)), "MMMM"), TEXT(Table1[[#This Row],[Date of Purchase]], "MMMM"))</f>
        <v>March</v>
      </c>
      <c r="T8454" t="str">
        <f>IF(OR(
  AND(Table1[[#This Row],[Ticket Priority]]="Critical", Table1[[#This Row],[Ticket Status]]&lt;&gt;"Closed"),
  AND(Table1[[#This Row],[Ticket Priority]]="High", Table1[[#This Row],[Ticket Status]]="Open")
), "Yes", "No")</f>
        <v>No</v>
      </c>
      <c r="U8454" s="4" t="str">
        <f>IF(Table1[[#This Row],[Ticket Status]]="Closed","Yes","No")</f>
        <v>Yes</v>
      </c>
      <c r="V8454" s="4" t="str">
        <f>IF(Table1[[#This Row],[Ticket Status]]="Pending Customer Response","Yes","No")</f>
        <v>No</v>
      </c>
      <c r="W8454" s="5">
        <f ca="1">COUNTIFS(Table1[Agent_name],Table1[[#This Row],[Agent_name]],Table1[Month],Table1[[#This Row],[Month]])/160</f>
        <v>0.55625000000000002</v>
      </c>
    </row>
    <row r="8455" spans="1:23" x14ac:dyDescent="0.25">
      <c r="A8455">
        <v>8454</v>
      </c>
      <c r="B8455" t="s">
        <v>27240</v>
      </c>
      <c r="C8455" t="s">
        <v>835</v>
      </c>
      <c r="D8455">
        <v>61</v>
      </c>
      <c r="E8455" t="s">
        <v>19</v>
      </c>
      <c r="F8455" t="s">
        <v>223</v>
      </c>
      <c r="G8455" s="1">
        <v>44002</v>
      </c>
      <c r="H8455" t="s">
        <v>45</v>
      </c>
      <c r="I8455" t="s">
        <v>31</v>
      </c>
      <c r="J8455" s="3" t="s">
        <v>27241</v>
      </c>
      <c r="K8455" t="s">
        <v>39</v>
      </c>
      <c r="L8455" t="s">
        <v>27242</v>
      </c>
      <c r="M8455" t="s">
        <v>89</v>
      </c>
      <c r="N8455" t="s">
        <v>33</v>
      </c>
      <c r="O8455" s="2">
        <v>45078.538958333331</v>
      </c>
      <c r="P8455" s="2">
        <v>45078.19798611111</v>
      </c>
      <c r="Q8455">
        <v>5</v>
      </c>
      <c r="R8455" t="str">
        <f t="shared" ca="1" si="132"/>
        <v>Aisha</v>
      </c>
      <c r="S8455" t="str">
        <f>IFERROR(TEXT(DATEVALUE(LEFT(Table1[[#This Row],[Date of Purchase]],10)), "MMMM"), TEXT(Table1[[#This Row],[Date of Purchase]], "MMMM"))</f>
        <v>June</v>
      </c>
      <c r="T8455" t="str">
        <f>IF(OR(
  AND(Table1[[#This Row],[Ticket Priority]]="Critical", Table1[[#This Row],[Ticket Status]]&lt;&gt;"Closed"),
  AND(Table1[[#This Row],[Ticket Priority]]="High", Table1[[#This Row],[Ticket Status]]="Open")
), "Yes", "No")</f>
        <v>No</v>
      </c>
      <c r="U8455" s="4" t="str">
        <f>IF(Table1[[#This Row],[Ticket Status]]="Closed","Yes","No")</f>
        <v>Yes</v>
      </c>
      <c r="V8455" s="4" t="str">
        <f>IF(Table1[[#This Row],[Ticket Status]]="Pending Customer Response","Yes","No")</f>
        <v>No</v>
      </c>
      <c r="W8455" s="5">
        <f ca="1">COUNTIFS(Table1[Agent_name],Table1[[#This Row],[Agent_name]],Table1[Month],Table1[[#This Row],[Month]])/160</f>
        <v>0.89375000000000004</v>
      </c>
    </row>
    <row r="8456" spans="1:23" x14ac:dyDescent="0.25">
      <c r="A8456">
        <v>8455</v>
      </c>
      <c r="B8456" t="s">
        <v>27243</v>
      </c>
      <c r="C8456" t="s">
        <v>27244</v>
      </c>
      <c r="D8456">
        <v>51</v>
      </c>
      <c r="E8456" t="s">
        <v>29</v>
      </c>
      <c r="F8456" t="s">
        <v>219</v>
      </c>
      <c r="G8456" s="1">
        <v>43901</v>
      </c>
      <c r="H8456" t="s">
        <v>59</v>
      </c>
      <c r="I8456" t="s">
        <v>22</v>
      </c>
      <c r="J8456" s="3" t="s">
        <v>27245</v>
      </c>
      <c r="K8456" t="s">
        <v>24</v>
      </c>
      <c r="M8456" t="s">
        <v>41</v>
      </c>
      <c r="N8456" t="s">
        <v>55</v>
      </c>
      <c r="O8456" s="2">
        <v>45078.516736111109</v>
      </c>
      <c r="R8456" t="str">
        <f t="shared" ca="1" si="132"/>
        <v>Rahul</v>
      </c>
      <c r="S8456" t="str">
        <f>IFERROR(TEXT(DATEVALUE(LEFT(Table1[[#This Row],[Date of Purchase]],10)), "MMMM"), TEXT(Table1[[#This Row],[Date of Purchase]], "MMMM"))</f>
        <v>March</v>
      </c>
      <c r="T8456" t="str">
        <f>IF(OR(
  AND(Table1[[#This Row],[Ticket Priority]]="Critical", Table1[[#This Row],[Ticket Status]]&lt;&gt;"Closed"),
  AND(Table1[[#This Row],[Ticket Priority]]="High", Table1[[#This Row],[Ticket Status]]="Open")
), "Yes", "No")</f>
        <v>No</v>
      </c>
      <c r="U8456" s="4" t="str">
        <f>IF(Table1[[#This Row],[Ticket Status]]="Closed","Yes","No")</f>
        <v>No</v>
      </c>
      <c r="V8456" s="4" t="str">
        <f>IF(Table1[[#This Row],[Ticket Status]]="Pending Customer Response","Yes","No")</f>
        <v>Yes</v>
      </c>
      <c r="W8456" s="5">
        <f ca="1">COUNTIFS(Table1[Agent_name],Table1[[#This Row],[Agent_name]],Table1[Month],Table1[[#This Row],[Month]])/160</f>
        <v>0.19375000000000001</v>
      </c>
    </row>
    <row r="8457" spans="1:23" x14ac:dyDescent="0.25">
      <c r="A8457">
        <v>8456</v>
      </c>
      <c r="B8457" t="s">
        <v>27246</v>
      </c>
      <c r="C8457" t="s">
        <v>27247</v>
      </c>
      <c r="D8457">
        <v>54</v>
      </c>
      <c r="E8457" t="s">
        <v>19</v>
      </c>
      <c r="F8457" t="s">
        <v>81</v>
      </c>
      <c r="G8457" s="1">
        <v>44229</v>
      </c>
      <c r="H8457" t="s">
        <v>45</v>
      </c>
      <c r="I8457" t="s">
        <v>67</v>
      </c>
      <c r="J8457" s="3" t="s">
        <v>27248</v>
      </c>
      <c r="K8457" t="s">
        <v>39</v>
      </c>
      <c r="L8457" t="s">
        <v>27249</v>
      </c>
      <c r="M8457" t="s">
        <v>89</v>
      </c>
      <c r="N8457" t="s">
        <v>55</v>
      </c>
      <c r="O8457" s="2">
        <v>45078.593831018516</v>
      </c>
      <c r="P8457" s="2">
        <v>45078.290358796294</v>
      </c>
      <c r="Q8457">
        <v>1</v>
      </c>
      <c r="R8457" t="str">
        <f t="shared" ca="1" si="132"/>
        <v>Rahul</v>
      </c>
      <c r="S8457" t="str">
        <f>IFERROR(TEXT(DATEVALUE(LEFT(Table1[[#This Row],[Date of Purchase]],10)), "MMMM"), TEXT(Table1[[#This Row],[Date of Purchase]], "MMMM"))</f>
        <v>February</v>
      </c>
      <c r="T8457" t="str">
        <f>IF(OR(
  AND(Table1[[#This Row],[Ticket Priority]]="Critical", Table1[[#This Row],[Ticket Status]]&lt;&gt;"Closed"),
  AND(Table1[[#This Row],[Ticket Priority]]="High", Table1[[#This Row],[Ticket Status]]="Open")
), "Yes", "No")</f>
        <v>No</v>
      </c>
      <c r="U8457" s="4" t="str">
        <f>IF(Table1[[#This Row],[Ticket Status]]="Closed","Yes","No")</f>
        <v>Yes</v>
      </c>
      <c r="V8457" s="4" t="str">
        <f>IF(Table1[[#This Row],[Ticket Status]]="Pending Customer Response","Yes","No")</f>
        <v>No</v>
      </c>
      <c r="W8457" s="5">
        <f ca="1">COUNTIFS(Table1[Agent_name],Table1[[#This Row],[Agent_name]],Table1[Month],Table1[[#This Row],[Month]])/160</f>
        <v>0.30625000000000002</v>
      </c>
    </row>
    <row r="8458" spans="1:23" x14ac:dyDescent="0.25">
      <c r="A8458">
        <v>8457</v>
      </c>
      <c r="B8458" t="s">
        <v>27250</v>
      </c>
      <c r="C8458" t="s">
        <v>27251</v>
      </c>
      <c r="D8458">
        <v>18</v>
      </c>
      <c r="E8458" t="s">
        <v>29</v>
      </c>
      <c r="F8458" t="s">
        <v>81</v>
      </c>
      <c r="G8458" s="1">
        <v>44294</v>
      </c>
      <c r="H8458" t="s">
        <v>66</v>
      </c>
      <c r="I8458" t="s">
        <v>60</v>
      </c>
      <c r="J8458" s="3" t="s">
        <v>1949</v>
      </c>
      <c r="K8458" t="s">
        <v>62</v>
      </c>
      <c r="M8458" t="s">
        <v>25</v>
      </c>
      <c r="N8458" t="s">
        <v>26</v>
      </c>
      <c r="R8458" t="str">
        <f t="shared" ca="1" si="132"/>
        <v>Ravi</v>
      </c>
      <c r="S8458" t="str">
        <f>IFERROR(TEXT(DATEVALUE(LEFT(Table1[[#This Row],[Date of Purchase]],10)), "MMMM"), TEXT(Table1[[#This Row],[Date of Purchase]], "MMMM"))</f>
        <v>April</v>
      </c>
      <c r="T8458" t="str">
        <f>IF(OR(
  AND(Table1[[#This Row],[Ticket Priority]]="Critical", Table1[[#This Row],[Ticket Status]]&lt;&gt;"Closed"),
  AND(Table1[[#This Row],[Ticket Priority]]="High", Table1[[#This Row],[Ticket Status]]="Open")
), "Yes", "No")</f>
        <v>Yes</v>
      </c>
      <c r="U8458" s="4" t="str">
        <f>IF(Table1[[#This Row],[Ticket Status]]="Closed","Yes","No")</f>
        <v>No</v>
      </c>
      <c r="V8458" s="4" t="str">
        <f>IF(Table1[[#This Row],[Ticket Status]]="Pending Customer Response","Yes","No")</f>
        <v>No</v>
      </c>
      <c r="W8458" s="5">
        <f ca="1">COUNTIFS(Table1[Agent_name],Table1[[#This Row],[Agent_name]],Table1[Month],Table1[[#This Row],[Month]])/160</f>
        <v>0.625</v>
      </c>
    </row>
    <row r="8459" spans="1:23" x14ac:dyDescent="0.25">
      <c r="A8459">
        <v>8458</v>
      </c>
      <c r="B8459" t="s">
        <v>27252</v>
      </c>
      <c r="C8459" t="s">
        <v>27253</v>
      </c>
      <c r="D8459">
        <v>51</v>
      </c>
      <c r="E8459" t="s">
        <v>19</v>
      </c>
      <c r="F8459" t="s">
        <v>161</v>
      </c>
      <c r="G8459" s="1">
        <v>44521</v>
      </c>
      <c r="H8459" t="s">
        <v>66</v>
      </c>
      <c r="I8459" t="s">
        <v>99</v>
      </c>
      <c r="J8459" s="3" t="s">
        <v>27254</v>
      </c>
      <c r="K8459" t="s">
        <v>62</v>
      </c>
      <c r="M8459" t="s">
        <v>89</v>
      </c>
      <c r="N8459" t="s">
        <v>33</v>
      </c>
      <c r="R8459" t="str">
        <f t="shared" ca="1" si="132"/>
        <v>Aisha</v>
      </c>
      <c r="S8459" t="str">
        <f>IFERROR(TEXT(DATEVALUE(LEFT(Table1[[#This Row],[Date of Purchase]],10)), "MMMM"), TEXT(Table1[[#This Row],[Date of Purchase]], "MMMM"))</f>
        <v>November</v>
      </c>
      <c r="T8459" t="str">
        <f>IF(OR(
  AND(Table1[[#This Row],[Ticket Priority]]="Critical", Table1[[#This Row],[Ticket Status]]&lt;&gt;"Closed"),
  AND(Table1[[#This Row],[Ticket Priority]]="High", Table1[[#This Row],[Ticket Status]]="Open")
), "Yes", "No")</f>
        <v>Yes</v>
      </c>
      <c r="U8459" s="4" t="str">
        <f>IF(Table1[[#This Row],[Ticket Status]]="Closed","Yes","No")</f>
        <v>No</v>
      </c>
      <c r="V8459" s="4" t="str">
        <f>IF(Table1[[#This Row],[Ticket Status]]="Pending Customer Response","Yes","No")</f>
        <v>No</v>
      </c>
      <c r="W8459" s="5">
        <f ca="1">COUNTIFS(Table1[Agent_name],Table1[[#This Row],[Agent_name]],Table1[Month],Table1[[#This Row],[Month]])/160</f>
        <v>0.85624999999999996</v>
      </c>
    </row>
    <row r="8460" spans="1:23" x14ac:dyDescent="0.25">
      <c r="A8460">
        <v>8459</v>
      </c>
      <c r="B8460" t="s">
        <v>27255</v>
      </c>
      <c r="C8460" t="s">
        <v>27256</v>
      </c>
      <c r="D8460">
        <v>47</v>
      </c>
      <c r="E8460" t="s">
        <v>19</v>
      </c>
      <c r="F8460" t="s">
        <v>207</v>
      </c>
      <c r="G8460" s="1">
        <v>44040</v>
      </c>
      <c r="H8460" t="s">
        <v>45</v>
      </c>
      <c r="I8460" t="s">
        <v>31</v>
      </c>
      <c r="J8460" s="3" t="s">
        <v>27257</v>
      </c>
      <c r="K8460" t="s">
        <v>24</v>
      </c>
      <c r="M8460" t="s">
        <v>143</v>
      </c>
      <c r="N8460" t="s">
        <v>33</v>
      </c>
      <c r="O8460" s="2">
        <v>45078.7265162037</v>
      </c>
      <c r="R8460" t="str">
        <f t="shared" ca="1" si="132"/>
        <v>Priya</v>
      </c>
      <c r="S8460" t="str">
        <f>IFERROR(TEXT(DATEVALUE(LEFT(Table1[[#This Row],[Date of Purchase]],10)), "MMMM"), TEXT(Table1[[#This Row],[Date of Purchase]], "MMMM"))</f>
        <v>July</v>
      </c>
      <c r="T8460" t="str">
        <f>IF(OR(
  AND(Table1[[#This Row],[Ticket Priority]]="Critical", Table1[[#This Row],[Ticket Status]]&lt;&gt;"Closed"),
  AND(Table1[[#This Row],[Ticket Priority]]="High", Table1[[#This Row],[Ticket Status]]="Open")
), "Yes", "No")</f>
        <v>No</v>
      </c>
      <c r="U8460" s="4" t="str">
        <f>IF(Table1[[#This Row],[Ticket Status]]="Closed","Yes","No")</f>
        <v>No</v>
      </c>
      <c r="V8460" s="4" t="str">
        <f>IF(Table1[[#This Row],[Ticket Status]]="Pending Customer Response","Yes","No")</f>
        <v>Yes</v>
      </c>
      <c r="W8460" s="5">
        <f ca="1">COUNTIFS(Table1[Agent_name],Table1[[#This Row],[Agent_name]],Table1[Month],Table1[[#This Row],[Month]])/160</f>
        <v>0.45</v>
      </c>
    </row>
    <row r="8461" spans="1:23" x14ac:dyDescent="0.25">
      <c r="A8461">
        <v>8460</v>
      </c>
      <c r="B8461" t="s">
        <v>27258</v>
      </c>
      <c r="C8461" t="s">
        <v>27259</v>
      </c>
      <c r="D8461">
        <v>61</v>
      </c>
      <c r="E8461" t="s">
        <v>58</v>
      </c>
      <c r="F8461" t="s">
        <v>317</v>
      </c>
      <c r="G8461" s="1">
        <v>44494</v>
      </c>
      <c r="H8461" t="s">
        <v>66</v>
      </c>
      <c r="I8461" t="s">
        <v>72</v>
      </c>
      <c r="J8461" s="3" t="s">
        <v>27260</v>
      </c>
      <c r="K8461" t="s">
        <v>62</v>
      </c>
      <c r="M8461" t="s">
        <v>89</v>
      </c>
      <c r="N8461" t="s">
        <v>83</v>
      </c>
      <c r="R8461" t="str">
        <f t="shared" ca="1" si="132"/>
        <v>Rahul</v>
      </c>
      <c r="S8461" t="str">
        <f>IFERROR(TEXT(DATEVALUE(LEFT(Table1[[#This Row],[Date of Purchase]],10)), "MMMM"), TEXT(Table1[[#This Row],[Date of Purchase]], "MMMM"))</f>
        <v>October</v>
      </c>
      <c r="T8461" t="str">
        <f>IF(OR(
  AND(Table1[[#This Row],[Ticket Priority]]="Critical", Table1[[#This Row],[Ticket Status]]&lt;&gt;"Closed"),
  AND(Table1[[#This Row],[Ticket Priority]]="High", Table1[[#This Row],[Ticket Status]]="Open")
), "Yes", "No")</f>
        <v>Yes</v>
      </c>
      <c r="U8461" s="4" t="str">
        <f>IF(Table1[[#This Row],[Ticket Status]]="Closed","Yes","No")</f>
        <v>No</v>
      </c>
      <c r="V8461" s="4" t="str">
        <f>IF(Table1[[#This Row],[Ticket Status]]="Pending Customer Response","Yes","No")</f>
        <v>No</v>
      </c>
      <c r="W8461" s="5">
        <f ca="1">COUNTIFS(Table1[Agent_name],Table1[[#This Row],[Agent_name]],Table1[Month],Table1[[#This Row],[Month]])/160</f>
        <v>0.23125000000000001</v>
      </c>
    </row>
    <row r="8462" spans="1:23" x14ac:dyDescent="0.25">
      <c r="A8462">
        <v>8461</v>
      </c>
      <c r="B8462" t="s">
        <v>27261</v>
      </c>
      <c r="C8462" t="s">
        <v>27262</v>
      </c>
      <c r="D8462">
        <v>25</v>
      </c>
      <c r="E8462" t="s">
        <v>29</v>
      </c>
      <c r="F8462" t="s">
        <v>281</v>
      </c>
      <c r="G8462" s="1">
        <v>44431</v>
      </c>
      <c r="H8462" t="s">
        <v>45</v>
      </c>
      <c r="I8462" t="s">
        <v>150</v>
      </c>
      <c r="J8462" s="3" t="s">
        <v>27263</v>
      </c>
      <c r="K8462" t="s">
        <v>62</v>
      </c>
      <c r="M8462" t="s">
        <v>89</v>
      </c>
      <c r="N8462" t="s">
        <v>26</v>
      </c>
      <c r="R8462" t="str">
        <f t="shared" ca="1" si="132"/>
        <v>Mohit</v>
      </c>
      <c r="S8462" t="str">
        <f>IFERROR(TEXT(DATEVALUE(LEFT(Table1[[#This Row],[Date of Purchase]],10)), "MMMM"), TEXT(Table1[[#This Row],[Date of Purchase]], "MMMM"))</f>
        <v>August</v>
      </c>
      <c r="T8462" t="str">
        <f>IF(OR(
  AND(Table1[[#This Row],[Ticket Priority]]="Critical", Table1[[#This Row],[Ticket Status]]&lt;&gt;"Closed"),
  AND(Table1[[#This Row],[Ticket Priority]]="High", Table1[[#This Row],[Ticket Status]]="Open")
), "Yes", "No")</f>
        <v>Yes</v>
      </c>
      <c r="U8462" s="4" t="str">
        <f>IF(Table1[[#This Row],[Ticket Status]]="Closed","Yes","No")</f>
        <v>No</v>
      </c>
      <c r="V8462" s="4" t="str">
        <f>IF(Table1[[#This Row],[Ticket Status]]="Pending Customer Response","Yes","No")</f>
        <v>No</v>
      </c>
      <c r="W8462" s="5">
        <f ca="1">COUNTIFS(Table1[Agent_name],Table1[[#This Row],[Agent_name]],Table1[Month],Table1[[#This Row],[Month]])/160</f>
        <v>0.46250000000000002</v>
      </c>
    </row>
    <row r="8463" spans="1:23" x14ac:dyDescent="0.25">
      <c r="A8463">
        <v>8462</v>
      </c>
      <c r="B8463" t="s">
        <v>25775</v>
      </c>
      <c r="C8463" t="s">
        <v>27264</v>
      </c>
      <c r="D8463">
        <v>28</v>
      </c>
      <c r="E8463" t="s">
        <v>29</v>
      </c>
      <c r="F8463" t="s">
        <v>44</v>
      </c>
      <c r="G8463" s="1">
        <v>44490</v>
      </c>
      <c r="H8463" t="s">
        <v>67</v>
      </c>
      <c r="I8463" t="s">
        <v>60</v>
      </c>
      <c r="J8463" s="3" t="s">
        <v>27265</v>
      </c>
      <c r="K8463" t="s">
        <v>62</v>
      </c>
      <c r="M8463" t="s">
        <v>143</v>
      </c>
      <c r="N8463" t="s">
        <v>83</v>
      </c>
      <c r="R8463" t="str">
        <f t="shared" ca="1" si="132"/>
        <v>Karan</v>
      </c>
      <c r="S8463" t="str">
        <f>IFERROR(TEXT(DATEVALUE(LEFT(Table1[[#This Row],[Date of Purchase]],10)), "MMMM"), TEXT(Table1[[#This Row],[Date of Purchase]], "MMMM"))</f>
        <v>October</v>
      </c>
      <c r="T8463" t="str">
        <f>IF(OR(
  AND(Table1[[#This Row],[Ticket Priority]]="Critical", Table1[[#This Row],[Ticket Status]]&lt;&gt;"Closed"),
  AND(Table1[[#This Row],[Ticket Priority]]="High", Table1[[#This Row],[Ticket Status]]="Open")
), "Yes", "No")</f>
        <v>No</v>
      </c>
      <c r="U8463" s="4" t="str">
        <f>IF(Table1[[#This Row],[Ticket Status]]="Closed","Yes","No")</f>
        <v>No</v>
      </c>
      <c r="V8463" s="4" t="str">
        <f>IF(Table1[[#This Row],[Ticket Status]]="Pending Customer Response","Yes","No")</f>
        <v>No</v>
      </c>
      <c r="W8463" s="5">
        <f ca="1">COUNTIFS(Table1[Agent_name],Table1[[#This Row],[Agent_name]],Table1[Month],Table1[[#This Row],[Month]])/160</f>
        <v>0.21249999999999999</v>
      </c>
    </row>
    <row r="8464" spans="1:23" x14ac:dyDescent="0.25">
      <c r="A8464">
        <v>8463</v>
      </c>
      <c r="B8464" t="s">
        <v>27266</v>
      </c>
      <c r="C8464" t="s">
        <v>27267</v>
      </c>
      <c r="D8464">
        <v>49</v>
      </c>
      <c r="E8464" t="s">
        <v>29</v>
      </c>
      <c r="F8464" t="s">
        <v>421</v>
      </c>
      <c r="G8464" s="1">
        <v>44125</v>
      </c>
      <c r="H8464" t="s">
        <v>67</v>
      </c>
      <c r="I8464" t="s">
        <v>150</v>
      </c>
      <c r="J8464" s="3" t="s">
        <v>27268</v>
      </c>
      <c r="K8464" t="s">
        <v>24</v>
      </c>
      <c r="M8464" t="s">
        <v>25</v>
      </c>
      <c r="N8464" t="s">
        <v>55</v>
      </c>
      <c r="O8464" s="2">
        <v>45079.025208333333</v>
      </c>
      <c r="R8464" t="str">
        <f t="shared" ca="1" si="132"/>
        <v>Sara</v>
      </c>
      <c r="S8464" t="str">
        <f>IFERROR(TEXT(DATEVALUE(LEFT(Table1[[#This Row],[Date of Purchase]],10)), "MMMM"), TEXT(Table1[[#This Row],[Date of Purchase]], "MMMM"))</f>
        <v>October</v>
      </c>
      <c r="T8464" t="str">
        <f>IF(OR(
  AND(Table1[[#This Row],[Ticket Priority]]="Critical", Table1[[#This Row],[Ticket Status]]&lt;&gt;"Closed"),
  AND(Table1[[#This Row],[Ticket Priority]]="High", Table1[[#This Row],[Ticket Status]]="Open")
), "Yes", "No")</f>
        <v>Yes</v>
      </c>
      <c r="U8464" s="4" t="str">
        <f>IF(Table1[[#This Row],[Ticket Status]]="Closed","Yes","No")</f>
        <v>No</v>
      </c>
      <c r="V8464" s="4" t="str">
        <f>IF(Table1[[#This Row],[Ticket Status]]="Pending Customer Response","Yes","No")</f>
        <v>Yes</v>
      </c>
      <c r="W8464" s="5">
        <f ca="1">COUNTIFS(Table1[Agent_name],Table1[[#This Row],[Agent_name]],Table1[Month],Table1[[#This Row],[Month]])/160</f>
        <v>0.66874999999999996</v>
      </c>
    </row>
    <row r="8465" spans="1:23" x14ac:dyDescent="0.25">
      <c r="A8465">
        <v>8464</v>
      </c>
      <c r="B8465" t="s">
        <v>27269</v>
      </c>
      <c r="C8465" t="s">
        <v>27270</v>
      </c>
      <c r="D8465">
        <v>54</v>
      </c>
      <c r="E8465" t="s">
        <v>19</v>
      </c>
      <c r="F8465" t="s">
        <v>125</v>
      </c>
      <c r="G8465" s="1">
        <v>44437</v>
      </c>
      <c r="H8465" t="s">
        <v>45</v>
      </c>
      <c r="I8465" t="s">
        <v>52</v>
      </c>
      <c r="J8465" s="3" t="s">
        <v>27271</v>
      </c>
      <c r="K8465" t="s">
        <v>62</v>
      </c>
      <c r="M8465" t="s">
        <v>143</v>
      </c>
      <c r="N8465" t="s">
        <v>55</v>
      </c>
      <c r="R8465" t="str">
        <f t="shared" ca="1" si="132"/>
        <v>Karan</v>
      </c>
      <c r="S8465" t="str">
        <f>IFERROR(TEXT(DATEVALUE(LEFT(Table1[[#This Row],[Date of Purchase]],10)), "MMMM"), TEXT(Table1[[#This Row],[Date of Purchase]], "MMMM"))</f>
        <v>August</v>
      </c>
      <c r="T8465" t="str">
        <f>IF(OR(
  AND(Table1[[#This Row],[Ticket Priority]]="Critical", Table1[[#This Row],[Ticket Status]]&lt;&gt;"Closed"),
  AND(Table1[[#This Row],[Ticket Priority]]="High", Table1[[#This Row],[Ticket Status]]="Open")
), "Yes", "No")</f>
        <v>No</v>
      </c>
      <c r="U8465" s="4" t="str">
        <f>IF(Table1[[#This Row],[Ticket Status]]="Closed","Yes","No")</f>
        <v>No</v>
      </c>
      <c r="V8465" s="4" t="str">
        <f>IF(Table1[[#This Row],[Ticket Status]]="Pending Customer Response","Yes","No")</f>
        <v>No</v>
      </c>
      <c r="W8465" s="5">
        <f ca="1">COUNTIFS(Table1[Agent_name],Table1[[#This Row],[Agent_name]],Table1[Month],Table1[[#This Row],[Month]])/160</f>
        <v>0.21875</v>
      </c>
    </row>
    <row r="8466" spans="1:23" x14ac:dyDescent="0.25">
      <c r="A8466">
        <v>8465</v>
      </c>
      <c r="B8466" t="s">
        <v>14104</v>
      </c>
      <c r="C8466" t="s">
        <v>27272</v>
      </c>
      <c r="D8466">
        <v>22</v>
      </c>
      <c r="E8466" t="s">
        <v>29</v>
      </c>
      <c r="F8466" t="s">
        <v>242</v>
      </c>
      <c r="G8466" s="1">
        <v>44538</v>
      </c>
      <c r="H8466" t="s">
        <v>66</v>
      </c>
      <c r="I8466" t="s">
        <v>77</v>
      </c>
      <c r="J8466" s="3" t="s">
        <v>27273</v>
      </c>
      <c r="K8466" t="s">
        <v>62</v>
      </c>
      <c r="M8466" t="s">
        <v>41</v>
      </c>
      <c r="N8466" t="s">
        <v>83</v>
      </c>
      <c r="R8466" t="str">
        <f t="shared" ca="1" si="132"/>
        <v>Neha</v>
      </c>
      <c r="S8466" t="str">
        <f>IFERROR(TEXT(DATEVALUE(LEFT(Table1[[#This Row],[Date of Purchase]],10)), "MMMM"), TEXT(Table1[[#This Row],[Date of Purchase]], "MMMM"))</f>
        <v>December</v>
      </c>
      <c r="T8466" t="str">
        <f>IF(OR(
  AND(Table1[[#This Row],[Ticket Priority]]="Critical", Table1[[#This Row],[Ticket Status]]&lt;&gt;"Closed"),
  AND(Table1[[#This Row],[Ticket Priority]]="High", Table1[[#This Row],[Ticket Status]]="Open")
), "Yes", "No")</f>
        <v>No</v>
      </c>
      <c r="U8466" s="4" t="str">
        <f>IF(Table1[[#This Row],[Ticket Status]]="Closed","Yes","No")</f>
        <v>No</v>
      </c>
      <c r="V8466" s="4" t="str">
        <f>IF(Table1[[#This Row],[Ticket Status]]="Pending Customer Response","Yes","No")</f>
        <v>No</v>
      </c>
      <c r="W8466" s="5">
        <f ca="1">COUNTIFS(Table1[Agent_name],Table1[[#This Row],[Agent_name]],Table1[Month],Table1[[#This Row],[Month]])/160</f>
        <v>0.1875</v>
      </c>
    </row>
    <row r="8467" spans="1:23" x14ac:dyDescent="0.25">
      <c r="A8467">
        <v>8466</v>
      </c>
      <c r="B8467" t="s">
        <v>2215</v>
      </c>
      <c r="C8467" t="s">
        <v>27274</v>
      </c>
      <c r="D8467">
        <v>27</v>
      </c>
      <c r="E8467" t="s">
        <v>29</v>
      </c>
      <c r="F8467" t="s">
        <v>456</v>
      </c>
      <c r="G8467" s="1">
        <v>43883</v>
      </c>
      <c r="H8467" t="s">
        <v>21</v>
      </c>
      <c r="I8467" t="s">
        <v>67</v>
      </c>
      <c r="J8467" s="3" t="s">
        <v>27275</v>
      </c>
      <c r="K8467" t="s">
        <v>62</v>
      </c>
      <c r="M8467" t="s">
        <v>25</v>
      </c>
      <c r="N8467" t="s">
        <v>55</v>
      </c>
      <c r="R8467" t="str">
        <f t="shared" ca="1" si="132"/>
        <v>Divya</v>
      </c>
      <c r="S8467" t="str">
        <f>IFERROR(TEXT(DATEVALUE(LEFT(Table1[[#This Row],[Date of Purchase]],10)), "MMMM"), TEXT(Table1[[#This Row],[Date of Purchase]], "MMMM"))</f>
        <v>February</v>
      </c>
      <c r="T8467" t="str">
        <f>IF(OR(
  AND(Table1[[#This Row],[Ticket Priority]]="Critical", Table1[[#This Row],[Ticket Status]]&lt;&gt;"Closed"),
  AND(Table1[[#This Row],[Ticket Priority]]="High", Table1[[#This Row],[Ticket Status]]="Open")
), "Yes", "No")</f>
        <v>Yes</v>
      </c>
      <c r="U8467" s="4" t="str">
        <f>IF(Table1[[#This Row],[Ticket Status]]="Closed","Yes","No")</f>
        <v>No</v>
      </c>
      <c r="V8467" s="4" t="str">
        <f>IF(Table1[[#This Row],[Ticket Status]]="Pending Customer Response","Yes","No")</f>
        <v>No</v>
      </c>
      <c r="W8467" s="5">
        <f ca="1">COUNTIFS(Table1[Agent_name],Table1[[#This Row],[Agent_name]],Table1[Month],Table1[[#This Row],[Month]])/160</f>
        <v>0.25624999999999998</v>
      </c>
    </row>
    <row r="8468" spans="1:23" x14ac:dyDescent="0.25">
      <c r="A8468">
        <v>8467</v>
      </c>
      <c r="B8468" t="s">
        <v>27276</v>
      </c>
      <c r="C8468" t="s">
        <v>27277</v>
      </c>
      <c r="D8468">
        <v>57</v>
      </c>
      <c r="E8468" t="s">
        <v>29</v>
      </c>
      <c r="F8468" t="s">
        <v>112</v>
      </c>
      <c r="G8468" s="1">
        <v>44425</v>
      </c>
      <c r="H8468" t="s">
        <v>21</v>
      </c>
      <c r="I8468" t="s">
        <v>46</v>
      </c>
      <c r="J8468" s="3" t="s">
        <v>27278</v>
      </c>
      <c r="K8468" t="s">
        <v>39</v>
      </c>
      <c r="L8468" t="s">
        <v>27279</v>
      </c>
      <c r="M8468" t="s">
        <v>89</v>
      </c>
      <c r="N8468" t="s">
        <v>26</v>
      </c>
      <c r="O8468" s="2">
        <v>45078.405810185184</v>
      </c>
      <c r="P8468" s="2">
        <v>45078.188449074078</v>
      </c>
      <c r="Q8468">
        <v>3</v>
      </c>
      <c r="R8468" t="str">
        <f t="shared" ca="1" si="132"/>
        <v>Neha</v>
      </c>
      <c r="S8468" t="str">
        <f>IFERROR(TEXT(DATEVALUE(LEFT(Table1[[#This Row],[Date of Purchase]],10)), "MMMM"), TEXT(Table1[[#This Row],[Date of Purchase]], "MMMM"))</f>
        <v>August</v>
      </c>
      <c r="T8468" t="str">
        <f>IF(OR(
  AND(Table1[[#This Row],[Ticket Priority]]="Critical", Table1[[#This Row],[Ticket Status]]&lt;&gt;"Closed"),
  AND(Table1[[#This Row],[Ticket Priority]]="High", Table1[[#This Row],[Ticket Status]]="Open")
), "Yes", "No")</f>
        <v>No</v>
      </c>
      <c r="U8468" s="4" t="str">
        <f>IF(Table1[[#This Row],[Ticket Status]]="Closed","Yes","No")</f>
        <v>Yes</v>
      </c>
      <c r="V8468" s="4" t="str">
        <f>IF(Table1[[#This Row],[Ticket Status]]="Pending Customer Response","Yes","No")</f>
        <v>No</v>
      </c>
      <c r="W8468" s="5">
        <f ca="1">COUNTIFS(Table1[Agent_name],Table1[[#This Row],[Agent_name]],Table1[Month],Table1[[#This Row],[Month]])/160</f>
        <v>0.16875000000000001</v>
      </c>
    </row>
    <row r="8469" spans="1:23" x14ac:dyDescent="0.25">
      <c r="A8469">
        <v>8468</v>
      </c>
      <c r="B8469" t="s">
        <v>13399</v>
      </c>
      <c r="C8469" t="s">
        <v>27280</v>
      </c>
      <c r="D8469">
        <v>54</v>
      </c>
      <c r="E8469" t="s">
        <v>58</v>
      </c>
      <c r="F8469" t="s">
        <v>211</v>
      </c>
      <c r="G8469" s="1">
        <v>44485</v>
      </c>
      <c r="H8469" t="s">
        <v>66</v>
      </c>
      <c r="I8469" t="s">
        <v>60</v>
      </c>
      <c r="J8469" s="3" t="s">
        <v>27281</v>
      </c>
      <c r="K8469" t="s">
        <v>39</v>
      </c>
      <c r="L8469" t="s">
        <v>27282</v>
      </c>
      <c r="M8469" t="s">
        <v>143</v>
      </c>
      <c r="N8469" t="s">
        <v>55</v>
      </c>
      <c r="O8469" s="2">
        <v>45078.76972222222</v>
      </c>
      <c r="P8469" s="2">
        <v>45078.230833333335</v>
      </c>
      <c r="Q8469">
        <v>3</v>
      </c>
      <c r="R8469" t="str">
        <f t="shared" ca="1" si="132"/>
        <v>Aisha</v>
      </c>
      <c r="S8469" t="str">
        <f>IFERROR(TEXT(DATEVALUE(LEFT(Table1[[#This Row],[Date of Purchase]],10)), "MMMM"), TEXT(Table1[[#This Row],[Date of Purchase]], "MMMM"))</f>
        <v>October</v>
      </c>
      <c r="T8469" t="str">
        <f>IF(OR(
  AND(Table1[[#This Row],[Ticket Priority]]="Critical", Table1[[#This Row],[Ticket Status]]&lt;&gt;"Closed"),
  AND(Table1[[#This Row],[Ticket Priority]]="High", Table1[[#This Row],[Ticket Status]]="Open")
), "Yes", "No")</f>
        <v>No</v>
      </c>
      <c r="U8469" s="4" t="str">
        <f>IF(Table1[[#This Row],[Ticket Status]]="Closed","Yes","No")</f>
        <v>Yes</v>
      </c>
      <c r="V8469" s="4" t="str">
        <f>IF(Table1[[#This Row],[Ticket Status]]="Pending Customer Response","Yes","No")</f>
        <v>No</v>
      </c>
      <c r="W8469" s="5">
        <f ca="1">COUNTIFS(Table1[Agent_name],Table1[[#This Row],[Agent_name]],Table1[Month],Table1[[#This Row],[Month]])/160</f>
        <v>0.85624999999999996</v>
      </c>
    </row>
    <row r="8470" spans="1:23" x14ac:dyDescent="0.25">
      <c r="A8470">
        <v>8469</v>
      </c>
      <c r="B8470" t="s">
        <v>27283</v>
      </c>
      <c r="C8470" t="s">
        <v>27284</v>
      </c>
      <c r="D8470">
        <v>53</v>
      </c>
      <c r="E8470" t="s">
        <v>19</v>
      </c>
      <c r="F8470" t="s">
        <v>71</v>
      </c>
      <c r="G8470" s="1">
        <v>43983</v>
      </c>
      <c r="H8470" t="s">
        <v>45</v>
      </c>
      <c r="I8470" t="s">
        <v>99</v>
      </c>
      <c r="J8470" s="3" t="s">
        <v>27285</v>
      </c>
      <c r="K8470" t="s">
        <v>62</v>
      </c>
      <c r="M8470" t="s">
        <v>89</v>
      </c>
      <c r="N8470" t="s">
        <v>83</v>
      </c>
      <c r="R8470" t="str">
        <f t="shared" ca="1" si="132"/>
        <v>Rahul</v>
      </c>
      <c r="S8470" t="str">
        <f>IFERROR(TEXT(DATEVALUE(LEFT(Table1[[#This Row],[Date of Purchase]],10)), "MMMM"), TEXT(Table1[[#This Row],[Date of Purchase]], "MMMM"))</f>
        <v>June</v>
      </c>
      <c r="T8470" t="str">
        <f>IF(OR(
  AND(Table1[[#This Row],[Ticket Priority]]="Critical", Table1[[#This Row],[Ticket Status]]&lt;&gt;"Closed"),
  AND(Table1[[#This Row],[Ticket Priority]]="High", Table1[[#This Row],[Ticket Status]]="Open")
), "Yes", "No")</f>
        <v>Yes</v>
      </c>
      <c r="U8470" s="4" t="str">
        <f>IF(Table1[[#This Row],[Ticket Status]]="Closed","Yes","No")</f>
        <v>No</v>
      </c>
      <c r="V8470" s="4" t="str">
        <f>IF(Table1[[#This Row],[Ticket Status]]="Pending Customer Response","Yes","No")</f>
        <v>No</v>
      </c>
      <c r="W8470" s="5">
        <f ca="1">COUNTIFS(Table1[Agent_name],Table1[[#This Row],[Agent_name]],Table1[Month],Table1[[#This Row],[Month]])/160</f>
        <v>0.22500000000000001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2"/>
  <sheetViews>
    <sheetView topLeftCell="A55" zoomScale="124" zoomScaleNormal="124" workbookViewId="0">
      <selection activeCell="A57" sqref="A57"/>
    </sheetView>
  </sheetViews>
  <sheetFormatPr defaultRowHeight="15" x14ac:dyDescent="0.25"/>
  <cols>
    <col min="1" max="1" width="16.7109375" customWidth="1"/>
    <col min="2" max="2" width="21.7109375" customWidth="1"/>
    <col min="3" max="3" width="5.85546875" customWidth="1"/>
    <col min="4" max="4" width="8.28515625" bestFit="1" customWidth="1"/>
    <col min="5" max="5" width="11.28515625" customWidth="1"/>
    <col min="6" max="6" width="21.5703125" customWidth="1"/>
    <col min="7" max="7" width="24.140625" bestFit="1" customWidth="1"/>
    <col min="9" max="9" width="13.140625" customWidth="1"/>
    <col min="10" max="10" width="21.140625" customWidth="1"/>
    <col min="11" max="11" width="16.7109375" customWidth="1"/>
    <col min="12" max="12" width="11.28515625" bestFit="1" customWidth="1"/>
    <col min="13" max="13" width="13.140625" customWidth="1"/>
    <col min="14" max="14" width="24.42578125" bestFit="1" customWidth="1"/>
    <col min="15" max="15" width="21.140625" bestFit="1" customWidth="1"/>
    <col min="17" max="17" width="13.140625" customWidth="1"/>
    <col min="18" max="21" width="37.140625" customWidth="1"/>
    <col min="22" max="22" width="4.85546875" customWidth="1"/>
    <col min="23" max="24" width="12.28515625" bestFit="1" customWidth="1"/>
    <col min="25" max="25" width="7.140625" customWidth="1"/>
    <col min="26" max="26" width="10.85546875" customWidth="1"/>
    <col min="27" max="27" width="8.140625" customWidth="1"/>
    <col min="28" max="28" width="10.42578125" customWidth="1"/>
    <col min="29" max="29" width="10.140625" customWidth="1"/>
    <col min="30" max="30" width="11.28515625" customWidth="1"/>
    <col min="31" max="31" width="6.140625" customWidth="1"/>
    <col min="32" max="32" width="7.28515625" customWidth="1"/>
    <col min="33" max="33" width="11.28515625" bestFit="1" customWidth="1"/>
  </cols>
  <sheetData>
    <row r="1" spans="1:18" x14ac:dyDescent="0.25">
      <c r="A1" s="7" t="s">
        <v>27286</v>
      </c>
      <c r="B1" t="s">
        <v>27298</v>
      </c>
      <c r="I1" s="7" t="s">
        <v>27291</v>
      </c>
      <c r="J1" t="s">
        <v>27299</v>
      </c>
    </row>
    <row r="3" spans="1:18" x14ac:dyDescent="0.25">
      <c r="A3" s="7" t="s">
        <v>27295</v>
      </c>
      <c r="B3" t="s">
        <v>27294</v>
      </c>
      <c r="C3" t="s">
        <v>27310</v>
      </c>
      <c r="E3" s="7" t="s">
        <v>27295</v>
      </c>
      <c r="F3" t="s">
        <v>27341</v>
      </c>
      <c r="G3" t="s">
        <v>27342</v>
      </c>
      <c r="I3" s="7" t="s">
        <v>27295</v>
      </c>
      <c r="J3" t="s">
        <v>27300</v>
      </c>
      <c r="M3" s="7" t="s">
        <v>27295</v>
      </c>
      <c r="N3" t="s">
        <v>27309</v>
      </c>
    </row>
    <row r="4" spans="1:18" x14ac:dyDescent="0.25">
      <c r="A4" s="8" t="s">
        <v>27323</v>
      </c>
      <c r="B4" s="11">
        <v>3.3003412969283277</v>
      </c>
      <c r="C4" s="4">
        <v>736</v>
      </c>
      <c r="E4" s="8" t="s">
        <v>27323</v>
      </c>
      <c r="F4" s="4">
        <v>176</v>
      </c>
      <c r="G4" s="4">
        <v>736</v>
      </c>
      <c r="I4" s="8" t="s">
        <v>27323</v>
      </c>
      <c r="J4" s="4">
        <v>249</v>
      </c>
      <c r="M4" s="8" t="s">
        <v>27301</v>
      </c>
      <c r="N4" s="15">
        <v>0.87044836956521021</v>
      </c>
    </row>
    <row r="5" spans="1:18" x14ac:dyDescent="0.25">
      <c r="A5" s="8" t="s">
        <v>27321</v>
      </c>
      <c r="B5" s="11">
        <v>3.2518248175182483</v>
      </c>
      <c r="C5" s="4">
        <v>715</v>
      </c>
      <c r="E5" s="8" t="s">
        <v>27321</v>
      </c>
      <c r="F5" s="4">
        <v>176</v>
      </c>
      <c r="G5" s="4">
        <v>715</v>
      </c>
      <c r="I5" s="8" t="s">
        <v>27321</v>
      </c>
      <c r="J5" s="4">
        <v>230</v>
      </c>
      <c r="M5" s="8" t="s">
        <v>27287</v>
      </c>
      <c r="N5" s="15">
        <v>0.24218750000000022</v>
      </c>
      <c r="Q5" s="7" t="s">
        <v>27295</v>
      </c>
      <c r="R5" t="s">
        <v>27294</v>
      </c>
    </row>
    <row r="6" spans="1:18" x14ac:dyDescent="0.25">
      <c r="A6" s="8" t="s">
        <v>27317</v>
      </c>
      <c r="B6" s="11">
        <v>3.5492424242424243</v>
      </c>
      <c r="C6" s="4">
        <v>672</v>
      </c>
      <c r="E6" s="8" t="s">
        <v>27317</v>
      </c>
      <c r="F6" s="4">
        <v>179</v>
      </c>
      <c r="G6" s="4">
        <v>672</v>
      </c>
      <c r="I6" s="8" t="s">
        <v>27317</v>
      </c>
      <c r="J6" s="4">
        <v>211</v>
      </c>
      <c r="M6" s="8" t="s">
        <v>27302</v>
      </c>
      <c r="N6" s="15">
        <v>0.22755813953488299</v>
      </c>
      <c r="Q6" s="8" t="s">
        <v>27302</v>
      </c>
      <c r="R6" s="4">
        <v>3.5159574468085109</v>
      </c>
    </row>
    <row r="7" spans="1:18" x14ac:dyDescent="0.25">
      <c r="A7" s="8" t="s">
        <v>27328</v>
      </c>
      <c r="B7" s="11">
        <v>3.5511551155115511</v>
      </c>
      <c r="C7" s="4">
        <v>718</v>
      </c>
      <c r="E7" s="8" t="s">
        <v>27328</v>
      </c>
      <c r="F7" s="4">
        <v>182</v>
      </c>
      <c r="G7" s="4">
        <v>718</v>
      </c>
      <c r="I7" s="8" t="s">
        <v>27328</v>
      </c>
      <c r="J7" s="4">
        <v>237</v>
      </c>
      <c r="M7" s="8" t="s">
        <v>27303</v>
      </c>
      <c r="N7" s="15">
        <v>0.23445366132723086</v>
      </c>
      <c r="Q7" s="8" t="s">
        <v>27307</v>
      </c>
      <c r="R7" s="4">
        <v>3.4722222222222223</v>
      </c>
    </row>
    <row r="8" spans="1:18" x14ac:dyDescent="0.25">
      <c r="A8" s="8" t="s">
        <v>27318</v>
      </c>
      <c r="B8" s="11">
        <v>3.4329501915708813</v>
      </c>
      <c r="C8" s="4">
        <v>701</v>
      </c>
      <c r="E8" s="8" t="s">
        <v>27318</v>
      </c>
      <c r="F8" s="4">
        <v>168</v>
      </c>
      <c r="G8" s="4">
        <v>701</v>
      </c>
      <c r="I8" s="8" t="s">
        <v>27318</v>
      </c>
      <c r="J8" s="4">
        <v>211</v>
      </c>
      <c r="M8" s="8" t="s">
        <v>27304</v>
      </c>
      <c r="N8" s="15">
        <v>0.21986714975845381</v>
      </c>
      <c r="Q8" s="8" t="s">
        <v>27301</v>
      </c>
      <c r="R8" s="4">
        <v>3.4609609609609611</v>
      </c>
    </row>
    <row r="9" spans="1:18" x14ac:dyDescent="0.25">
      <c r="A9" s="8" t="s">
        <v>27325</v>
      </c>
      <c r="B9" s="11">
        <v>3.3271375464684017</v>
      </c>
      <c r="C9" s="4">
        <v>678</v>
      </c>
      <c r="E9" s="8" t="s">
        <v>27325</v>
      </c>
      <c r="F9" s="4">
        <v>174</v>
      </c>
      <c r="G9" s="4">
        <v>678</v>
      </c>
      <c r="I9" s="8" t="s">
        <v>27325</v>
      </c>
      <c r="J9" s="4">
        <v>231</v>
      </c>
      <c r="M9" s="8" t="s">
        <v>27305</v>
      </c>
      <c r="N9" s="15">
        <v>0.43532082324455179</v>
      </c>
      <c r="Q9" s="8" t="s">
        <v>27287</v>
      </c>
      <c r="R9" s="4">
        <v>3.4397905759162302</v>
      </c>
    </row>
    <row r="10" spans="1:18" x14ac:dyDescent="0.25">
      <c r="A10" s="8" t="s">
        <v>27319</v>
      </c>
      <c r="B10" s="11">
        <v>3.3932203389830509</v>
      </c>
      <c r="C10" s="4">
        <v>727</v>
      </c>
      <c r="E10" s="8" t="s">
        <v>27319</v>
      </c>
      <c r="F10" s="4">
        <v>185</v>
      </c>
      <c r="G10" s="4">
        <v>727</v>
      </c>
      <c r="I10" s="8" t="s">
        <v>27319</v>
      </c>
      <c r="J10" s="4">
        <v>245</v>
      </c>
      <c r="M10" s="8" t="s">
        <v>27306</v>
      </c>
      <c r="N10" s="15">
        <v>0.21440756823821308</v>
      </c>
      <c r="Q10" s="8" t="s">
        <v>27306</v>
      </c>
      <c r="R10" s="4">
        <v>3.4249999999999998</v>
      </c>
    </row>
    <row r="11" spans="1:18" x14ac:dyDescent="0.25">
      <c r="A11" s="8" t="s">
        <v>27322</v>
      </c>
      <c r="B11" s="11">
        <v>3.3816793893129771</v>
      </c>
      <c r="C11" s="4">
        <v>691</v>
      </c>
      <c r="E11" s="8" t="s">
        <v>27322</v>
      </c>
      <c r="F11" s="4">
        <v>172</v>
      </c>
      <c r="G11" s="4">
        <v>691</v>
      </c>
      <c r="I11" s="8" t="s">
        <v>27322</v>
      </c>
      <c r="J11" s="4">
        <v>210</v>
      </c>
      <c r="M11" s="8" t="s">
        <v>27288</v>
      </c>
      <c r="N11" s="15">
        <v>0.4535402097902117</v>
      </c>
      <c r="Q11" s="8" t="s">
        <v>27296</v>
      </c>
      <c r="R11" s="4">
        <v>3.4645991808074896</v>
      </c>
    </row>
    <row r="12" spans="1:18" x14ac:dyDescent="0.25">
      <c r="A12" s="8" t="s">
        <v>27326</v>
      </c>
      <c r="B12" s="11">
        <v>3.2682926829268291</v>
      </c>
      <c r="C12" s="4">
        <v>696</v>
      </c>
      <c r="E12" s="8" t="s">
        <v>27326</v>
      </c>
      <c r="F12" s="4">
        <v>162</v>
      </c>
      <c r="G12" s="4">
        <v>696</v>
      </c>
      <c r="I12" s="8" t="s">
        <v>27326</v>
      </c>
      <c r="J12" s="4">
        <v>243</v>
      </c>
      <c r="M12" s="8" t="s">
        <v>27289</v>
      </c>
      <c r="N12" s="15">
        <v>0.22568473193473229</v>
      </c>
    </row>
    <row r="13" spans="1:18" x14ac:dyDescent="0.25">
      <c r="A13" s="8" t="s">
        <v>27324</v>
      </c>
      <c r="B13" s="11">
        <v>3.2635379061371843</v>
      </c>
      <c r="C13" s="4">
        <v>735</v>
      </c>
      <c r="E13" s="8" t="s">
        <v>27324</v>
      </c>
      <c r="F13" s="4">
        <v>180</v>
      </c>
      <c r="G13" s="4">
        <v>735</v>
      </c>
      <c r="I13" s="8" t="s">
        <v>27324</v>
      </c>
      <c r="J13" s="4">
        <v>235</v>
      </c>
      <c r="M13" s="8" t="s">
        <v>27307</v>
      </c>
      <c r="N13" s="15">
        <v>0.64881265157639645</v>
      </c>
    </row>
    <row r="14" spans="1:18" x14ac:dyDescent="0.25">
      <c r="A14" s="8" t="s">
        <v>27320</v>
      </c>
      <c r="B14" s="11">
        <v>3.4433333333333334</v>
      </c>
      <c r="C14" s="4">
        <v>704</v>
      </c>
      <c r="E14" s="8" t="s">
        <v>27320</v>
      </c>
      <c r="F14" s="4">
        <v>190</v>
      </c>
      <c r="G14" s="4">
        <v>704</v>
      </c>
      <c r="I14" s="8" t="s">
        <v>27320</v>
      </c>
      <c r="J14" s="4">
        <v>218</v>
      </c>
      <c r="M14" s="8" t="s">
        <v>27308</v>
      </c>
      <c r="N14" s="15">
        <v>0.69375000000000353</v>
      </c>
    </row>
    <row r="15" spans="1:18" x14ac:dyDescent="0.25">
      <c r="A15" s="8" t="s">
        <v>27327</v>
      </c>
      <c r="B15" s="11">
        <v>3.5813253012048194</v>
      </c>
      <c r="C15" s="4">
        <v>696</v>
      </c>
      <c r="E15" s="8" t="s">
        <v>27327</v>
      </c>
      <c r="F15" s="4">
        <v>163</v>
      </c>
      <c r="G15" s="4">
        <v>696</v>
      </c>
      <c r="I15" s="8" t="s">
        <v>27327</v>
      </c>
      <c r="J15" s="4">
        <v>249</v>
      </c>
      <c r="M15" s="8" t="s">
        <v>27296</v>
      </c>
      <c r="N15" s="15">
        <v>0.53082787223993178</v>
      </c>
    </row>
    <row r="16" spans="1:18" x14ac:dyDescent="0.25">
      <c r="A16" s="8" t="s">
        <v>27296</v>
      </c>
      <c r="B16" s="11">
        <v>3.398595258999122</v>
      </c>
      <c r="C16" s="4">
        <v>8469</v>
      </c>
      <c r="E16" s="8" t="s">
        <v>27296</v>
      </c>
      <c r="F16" s="4">
        <v>175.58333333333334</v>
      </c>
      <c r="G16" s="4">
        <v>705.75</v>
      </c>
      <c r="I16" s="8" t="s">
        <v>27296</v>
      </c>
      <c r="J16" s="4">
        <v>2769</v>
      </c>
    </row>
    <row r="19" spans="5:24" x14ac:dyDescent="0.25">
      <c r="Q19" s="8" t="s">
        <v>27286</v>
      </c>
      <c r="R19" t="s">
        <v>27316</v>
      </c>
      <c r="S19" s="6" t="s">
        <v>27333</v>
      </c>
      <c r="T19" s="6" t="s">
        <v>27297</v>
      </c>
      <c r="U19" s="6" t="s">
        <v>27300</v>
      </c>
      <c r="W19" s="17" t="s">
        <v>27336</v>
      </c>
      <c r="X19" s="17" t="s">
        <v>27337</v>
      </c>
    </row>
    <row r="20" spans="5:24" x14ac:dyDescent="0.25">
      <c r="Q20" s="8" t="s">
        <v>27301</v>
      </c>
      <c r="R20" s="4">
        <v>1670</v>
      </c>
      <c r="S20" s="4">
        <v>3.33</v>
      </c>
      <c r="T20" s="4">
        <v>409</v>
      </c>
      <c r="U20" s="4">
        <v>564</v>
      </c>
      <c r="W20" s="18">
        <f>T20/R20</f>
        <v>0.24491017964071857</v>
      </c>
      <c r="X20" s="18">
        <f>U20/R20</f>
        <v>0.33772455089820358</v>
      </c>
    </row>
    <row r="21" spans="5:24" x14ac:dyDescent="0.25">
      <c r="Q21" s="8" t="s">
        <v>27287</v>
      </c>
      <c r="R21" s="4">
        <v>372</v>
      </c>
      <c r="S21" s="4">
        <v>3.58</v>
      </c>
      <c r="T21" s="4">
        <v>89</v>
      </c>
      <c r="U21" s="4">
        <v>123</v>
      </c>
      <c r="W21" s="18">
        <f t="shared" ref="W21:W31" si="0">T21/R21</f>
        <v>0.239247311827957</v>
      </c>
      <c r="X21" s="18">
        <f t="shared" ref="X21:X31" si="1">U21/R21</f>
        <v>0.33064516129032256</v>
      </c>
    </row>
    <row r="22" spans="5:24" x14ac:dyDescent="0.25">
      <c r="Q22" s="8" t="s">
        <v>27302</v>
      </c>
      <c r="R22" s="4">
        <v>415</v>
      </c>
      <c r="S22" s="4">
        <v>3.38</v>
      </c>
      <c r="T22" s="4">
        <v>97</v>
      </c>
      <c r="U22" s="4">
        <v>159</v>
      </c>
      <c r="W22" s="18">
        <f t="shared" si="0"/>
        <v>0.23373493975903614</v>
      </c>
      <c r="X22" s="18">
        <f t="shared" si="1"/>
        <v>0.38313253012048193</v>
      </c>
    </row>
    <row r="23" spans="5:24" x14ac:dyDescent="0.25">
      <c r="E23" s="6" t="s">
        <v>27329</v>
      </c>
      <c r="F23" s="6" t="s">
        <v>27290</v>
      </c>
      <c r="G23" s="6" t="s">
        <v>27316</v>
      </c>
      <c r="Q23" s="8" t="s">
        <v>27303</v>
      </c>
      <c r="R23" s="4">
        <v>390</v>
      </c>
      <c r="S23" s="4">
        <v>3.23</v>
      </c>
      <c r="T23" s="4">
        <v>108</v>
      </c>
      <c r="U23" s="4">
        <v>129</v>
      </c>
      <c r="W23" s="18">
        <f t="shared" si="0"/>
        <v>0.27692307692307694</v>
      </c>
      <c r="X23" s="18">
        <f t="shared" si="1"/>
        <v>0.33076923076923076</v>
      </c>
    </row>
    <row r="24" spans="5:24" x14ac:dyDescent="0.25">
      <c r="E24" s="8" t="s">
        <v>27323</v>
      </c>
      <c r="F24" s="4">
        <v>176</v>
      </c>
      <c r="G24" s="4">
        <v>736</v>
      </c>
      <c r="H24" s="5">
        <f>F24/G24</f>
        <v>0.2391304347826087</v>
      </c>
      <c r="Q24" s="8" t="s">
        <v>27304</v>
      </c>
      <c r="R24" s="4">
        <v>417</v>
      </c>
      <c r="S24" s="4">
        <v>3.39</v>
      </c>
      <c r="T24" s="4">
        <v>102</v>
      </c>
      <c r="U24" s="4">
        <v>153</v>
      </c>
      <c r="W24" s="18">
        <f t="shared" si="0"/>
        <v>0.2446043165467626</v>
      </c>
      <c r="X24" s="18">
        <f t="shared" si="1"/>
        <v>0.36690647482014388</v>
      </c>
    </row>
    <row r="25" spans="5:24" x14ac:dyDescent="0.25">
      <c r="E25" s="8" t="s">
        <v>27321</v>
      </c>
      <c r="F25" s="4">
        <v>176</v>
      </c>
      <c r="G25" s="4">
        <v>715</v>
      </c>
      <c r="H25" s="5">
        <f t="shared" ref="H25:H35" si="2">F25/G25</f>
        <v>0.24615384615384617</v>
      </c>
      <c r="Q25" s="8" t="s">
        <v>27305</v>
      </c>
      <c r="R25" s="4">
        <v>905</v>
      </c>
      <c r="S25" s="4">
        <v>3.37</v>
      </c>
      <c r="T25" s="4">
        <v>204</v>
      </c>
      <c r="U25" s="4">
        <v>301</v>
      </c>
      <c r="W25" s="18">
        <f t="shared" si="0"/>
        <v>0.22541436464088399</v>
      </c>
      <c r="X25" s="18">
        <f t="shared" si="1"/>
        <v>0.33259668508287293</v>
      </c>
    </row>
    <row r="26" spans="5:24" x14ac:dyDescent="0.25">
      <c r="E26" s="8" t="s">
        <v>27317</v>
      </c>
      <c r="F26" s="4">
        <v>179</v>
      </c>
      <c r="G26" s="4">
        <v>672</v>
      </c>
      <c r="H26" s="5">
        <f t="shared" si="2"/>
        <v>0.26636904761904762</v>
      </c>
      <c r="Q26" s="8" t="s">
        <v>27306</v>
      </c>
      <c r="R26" s="4">
        <v>457</v>
      </c>
      <c r="S26" s="4">
        <v>3.36</v>
      </c>
      <c r="T26" s="4">
        <v>116</v>
      </c>
      <c r="U26" s="4">
        <v>130</v>
      </c>
      <c r="W26" s="18">
        <f t="shared" si="0"/>
        <v>0.25382932166301969</v>
      </c>
      <c r="X26" s="18">
        <f t="shared" si="1"/>
        <v>0.28446389496717722</v>
      </c>
    </row>
    <row r="27" spans="5:24" x14ac:dyDescent="0.25">
      <c r="E27" s="8" t="s">
        <v>27328</v>
      </c>
      <c r="F27" s="4">
        <v>182</v>
      </c>
      <c r="G27" s="4">
        <v>718</v>
      </c>
      <c r="H27" s="5">
        <f t="shared" si="2"/>
        <v>0.25348189415041783</v>
      </c>
      <c r="Q27" s="8" t="s">
        <v>27288</v>
      </c>
      <c r="R27" s="4">
        <v>827</v>
      </c>
      <c r="S27" s="4">
        <v>3.51</v>
      </c>
      <c r="T27" s="4">
        <v>220</v>
      </c>
      <c r="U27" s="4">
        <v>249</v>
      </c>
      <c r="W27" s="18">
        <f t="shared" si="0"/>
        <v>0.26602176541717049</v>
      </c>
      <c r="X27" s="18">
        <f t="shared" si="1"/>
        <v>0.3010882708585248</v>
      </c>
    </row>
    <row r="28" spans="5:24" x14ac:dyDescent="0.25">
      <c r="E28" s="8" t="s">
        <v>27318</v>
      </c>
      <c r="F28" s="4">
        <v>168</v>
      </c>
      <c r="G28" s="4">
        <v>701</v>
      </c>
      <c r="H28" s="5">
        <f t="shared" si="2"/>
        <v>0.23965763195435091</v>
      </c>
      <c r="Q28" s="8" t="s">
        <v>27289</v>
      </c>
      <c r="R28" s="4">
        <v>414</v>
      </c>
      <c r="S28" s="4">
        <v>3.33</v>
      </c>
      <c r="T28" s="4">
        <v>111</v>
      </c>
      <c r="U28" s="4">
        <v>140</v>
      </c>
      <c r="W28" s="18">
        <f t="shared" si="0"/>
        <v>0.26811594202898553</v>
      </c>
      <c r="X28" s="18">
        <f t="shared" si="1"/>
        <v>0.33816425120772947</v>
      </c>
    </row>
    <row r="29" spans="5:24" x14ac:dyDescent="0.25">
      <c r="E29" s="8" t="s">
        <v>27325</v>
      </c>
      <c r="F29" s="4">
        <v>174</v>
      </c>
      <c r="G29" s="4">
        <v>678</v>
      </c>
      <c r="H29" s="5">
        <f t="shared" si="2"/>
        <v>0.25663716814159293</v>
      </c>
      <c r="Q29" s="8" t="s">
        <v>27307</v>
      </c>
      <c r="R29" s="4">
        <v>1323</v>
      </c>
      <c r="S29" s="4">
        <v>3.43</v>
      </c>
      <c r="T29" s="4">
        <v>334</v>
      </c>
      <c r="U29" s="4">
        <v>423</v>
      </c>
      <c r="W29" s="18">
        <f t="shared" si="0"/>
        <v>0.25245653817082386</v>
      </c>
      <c r="X29" s="18">
        <f t="shared" si="1"/>
        <v>0.31972789115646261</v>
      </c>
    </row>
    <row r="30" spans="5:24" x14ac:dyDescent="0.25">
      <c r="E30" s="8" t="s">
        <v>27319</v>
      </c>
      <c r="F30" s="4">
        <v>185</v>
      </c>
      <c r="G30" s="4">
        <v>727</v>
      </c>
      <c r="H30" s="5">
        <f t="shared" si="2"/>
        <v>0.25447042640990369</v>
      </c>
      <c r="Q30" s="8" t="s">
        <v>27308</v>
      </c>
      <c r="R30" s="4">
        <v>1279</v>
      </c>
      <c r="S30" s="4">
        <v>3.42</v>
      </c>
      <c r="T30" s="4">
        <v>317</v>
      </c>
      <c r="U30" s="4">
        <v>398</v>
      </c>
      <c r="W30" s="18">
        <f t="shared" si="0"/>
        <v>0.24784988272087569</v>
      </c>
      <c r="X30" s="18">
        <f t="shared" si="1"/>
        <v>0.31118060985144647</v>
      </c>
    </row>
    <row r="31" spans="5:24" x14ac:dyDescent="0.25">
      <c r="E31" s="8" t="s">
        <v>27322</v>
      </c>
      <c r="F31" s="4">
        <v>172</v>
      </c>
      <c r="G31" s="4">
        <v>691</v>
      </c>
      <c r="H31" s="5">
        <f t="shared" si="2"/>
        <v>0.24891461649782923</v>
      </c>
      <c r="Q31" s="8" t="s">
        <v>27296</v>
      </c>
      <c r="R31" s="4">
        <v>8469</v>
      </c>
      <c r="S31" s="10">
        <v>3.398595258999122</v>
      </c>
      <c r="T31" s="10">
        <v>2107</v>
      </c>
      <c r="U31" s="10">
        <v>2769</v>
      </c>
      <c r="W31" s="18">
        <f t="shared" si="0"/>
        <v>0.24878970362498523</v>
      </c>
      <c r="X31" s="18">
        <f t="shared" si="1"/>
        <v>0.32695713779667018</v>
      </c>
    </row>
    <row r="32" spans="5:24" x14ac:dyDescent="0.25">
      <c r="E32" s="8" t="s">
        <v>27326</v>
      </c>
      <c r="F32" s="4">
        <v>162</v>
      </c>
      <c r="G32" s="4">
        <v>696</v>
      </c>
      <c r="H32" s="5">
        <f t="shared" si="2"/>
        <v>0.23275862068965517</v>
      </c>
    </row>
    <row r="33" spans="1:16" x14ac:dyDescent="0.25">
      <c r="E33" s="8" t="s">
        <v>27324</v>
      </c>
      <c r="F33" s="4">
        <v>180</v>
      </c>
      <c r="G33" s="4">
        <v>735</v>
      </c>
      <c r="H33" s="5">
        <f t="shared" si="2"/>
        <v>0.24489795918367346</v>
      </c>
    </row>
    <row r="34" spans="1:16" x14ac:dyDescent="0.25">
      <c r="E34" s="8" t="s">
        <v>27320</v>
      </c>
      <c r="F34" s="4">
        <v>190</v>
      </c>
      <c r="G34" s="4">
        <v>704</v>
      </c>
      <c r="H34" s="5">
        <f t="shared" si="2"/>
        <v>0.26988636363636365</v>
      </c>
    </row>
    <row r="35" spans="1:16" x14ac:dyDescent="0.25">
      <c r="E35" s="8" t="s">
        <v>27327</v>
      </c>
      <c r="F35" s="4">
        <v>163</v>
      </c>
      <c r="G35" s="4">
        <v>696</v>
      </c>
      <c r="H35" s="5">
        <f t="shared" si="2"/>
        <v>0.23419540229885058</v>
      </c>
    </row>
    <row r="36" spans="1:16" x14ac:dyDescent="0.25">
      <c r="G36" s="10"/>
    </row>
    <row r="39" spans="1:16" x14ac:dyDescent="0.25">
      <c r="I39" s="7" t="s">
        <v>27292</v>
      </c>
      <c r="J39" t="s">
        <v>27299</v>
      </c>
    </row>
    <row r="41" spans="1:16" x14ac:dyDescent="0.25">
      <c r="I41" s="7" t="s">
        <v>27295</v>
      </c>
      <c r="J41" t="s">
        <v>27330</v>
      </c>
      <c r="K41" t="s">
        <v>27310</v>
      </c>
      <c r="M41" s="6" t="s">
        <v>27329</v>
      </c>
      <c r="N41" s="6" t="s">
        <v>27338</v>
      </c>
      <c r="O41" t="s">
        <v>27340</v>
      </c>
      <c r="P41" s="16" t="s">
        <v>27331</v>
      </c>
    </row>
    <row r="42" spans="1:16" x14ac:dyDescent="0.25">
      <c r="I42" s="8" t="s">
        <v>27323</v>
      </c>
      <c r="J42" s="4">
        <v>237</v>
      </c>
      <c r="K42" s="4">
        <v>237</v>
      </c>
      <c r="M42" s="8" t="s">
        <v>27323</v>
      </c>
      <c r="N42" s="4">
        <v>736</v>
      </c>
      <c r="O42" s="4">
        <v>237</v>
      </c>
      <c r="P42" s="5">
        <f>O42/N42</f>
        <v>0.32201086956521741</v>
      </c>
    </row>
    <row r="43" spans="1:16" x14ac:dyDescent="0.25">
      <c r="I43" s="8" t="s">
        <v>27321</v>
      </c>
      <c r="J43" s="4">
        <v>247</v>
      </c>
      <c r="K43" s="4">
        <v>247</v>
      </c>
      <c r="M43" s="8" t="s">
        <v>27321</v>
      </c>
      <c r="N43" s="4">
        <v>715</v>
      </c>
      <c r="O43" s="4">
        <v>247</v>
      </c>
      <c r="P43" s="5">
        <f t="shared" ref="P43:P54" si="3">O43/N43</f>
        <v>0.34545454545454546</v>
      </c>
    </row>
    <row r="44" spans="1:16" x14ac:dyDescent="0.25">
      <c r="I44" s="8" t="s">
        <v>27317</v>
      </c>
      <c r="J44" s="4">
        <v>220</v>
      </c>
      <c r="K44" s="4">
        <v>220</v>
      </c>
      <c r="M44" s="8" t="s">
        <v>27317</v>
      </c>
      <c r="N44" s="4">
        <v>672</v>
      </c>
      <c r="O44" s="4">
        <v>220</v>
      </c>
      <c r="P44" s="5">
        <f t="shared" si="3"/>
        <v>0.32738095238095238</v>
      </c>
    </row>
    <row r="45" spans="1:16" x14ac:dyDescent="0.25">
      <c r="I45" s="8" t="s">
        <v>27328</v>
      </c>
      <c r="J45" s="4">
        <v>243</v>
      </c>
      <c r="K45" s="4">
        <v>243</v>
      </c>
      <c r="M45" s="8" t="s">
        <v>27328</v>
      </c>
      <c r="N45" s="4">
        <v>718</v>
      </c>
      <c r="O45" s="4">
        <v>243</v>
      </c>
      <c r="P45" s="5">
        <f t="shared" si="3"/>
        <v>0.33844011142061281</v>
      </c>
    </row>
    <row r="46" spans="1:16" x14ac:dyDescent="0.25">
      <c r="I46" s="8" t="s">
        <v>27318</v>
      </c>
      <c r="J46" s="4">
        <v>257</v>
      </c>
      <c r="K46" s="4">
        <v>257</v>
      </c>
      <c r="M46" s="8" t="s">
        <v>27318</v>
      </c>
      <c r="N46" s="4">
        <v>701</v>
      </c>
      <c r="O46" s="4">
        <v>257</v>
      </c>
      <c r="P46" s="5">
        <f t="shared" si="3"/>
        <v>0.36661911554921539</v>
      </c>
    </row>
    <row r="47" spans="1:16" x14ac:dyDescent="0.25">
      <c r="I47" s="8" t="s">
        <v>27325</v>
      </c>
      <c r="J47" s="4">
        <v>245</v>
      </c>
      <c r="K47" s="4">
        <v>245</v>
      </c>
      <c r="M47" s="8" t="s">
        <v>27325</v>
      </c>
      <c r="N47" s="4">
        <v>678</v>
      </c>
      <c r="O47" s="4">
        <v>245</v>
      </c>
      <c r="P47" s="5">
        <f t="shared" si="3"/>
        <v>0.36135693215339232</v>
      </c>
    </row>
    <row r="48" spans="1:16" x14ac:dyDescent="0.25">
      <c r="A48" s="7" t="s">
        <v>12</v>
      </c>
      <c r="B48" t="s">
        <v>27316</v>
      </c>
      <c r="I48" s="8" t="s">
        <v>27319</v>
      </c>
      <c r="J48" s="4">
        <v>242</v>
      </c>
      <c r="K48" s="4">
        <v>242</v>
      </c>
      <c r="M48" s="8" t="s">
        <v>27319</v>
      </c>
      <c r="N48" s="4">
        <v>727</v>
      </c>
      <c r="O48" s="4">
        <v>242</v>
      </c>
      <c r="P48" s="5">
        <f t="shared" si="3"/>
        <v>0.33287482806052271</v>
      </c>
    </row>
    <row r="49" spans="1:16" x14ac:dyDescent="0.25">
      <c r="A49" s="8" t="s">
        <v>25</v>
      </c>
      <c r="B49" s="4">
        <v>2129</v>
      </c>
      <c r="I49" s="8" t="s">
        <v>27322</v>
      </c>
      <c r="J49" s="4">
        <v>252</v>
      </c>
      <c r="K49" s="4">
        <v>252</v>
      </c>
      <c r="M49" s="8" t="s">
        <v>27322</v>
      </c>
      <c r="N49" s="4">
        <v>691</v>
      </c>
      <c r="O49" s="4">
        <v>252</v>
      </c>
      <c r="P49" s="5">
        <f t="shared" si="3"/>
        <v>0.36468885672937773</v>
      </c>
    </row>
    <row r="50" spans="1:16" x14ac:dyDescent="0.25">
      <c r="A50" s="8" t="s">
        <v>89</v>
      </c>
      <c r="B50" s="4">
        <v>2085</v>
      </c>
      <c r="I50" s="8" t="s">
        <v>27326</v>
      </c>
      <c r="J50" s="4">
        <v>232</v>
      </c>
      <c r="K50" s="4">
        <v>232</v>
      </c>
      <c r="M50" s="8" t="s">
        <v>27326</v>
      </c>
      <c r="N50" s="4">
        <v>696</v>
      </c>
      <c r="O50" s="4">
        <v>232</v>
      </c>
      <c r="P50" s="5">
        <f t="shared" si="3"/>
        <v>0.33333333333333331</v>
      </c>
    </row>
    <row r="51" spans="1:16" x14ac:dyDescent="0.25">
      <c r="A51" s="8" t="s">
        <v>41</v>
      </c>
      <c r="B51" s="4">
        <v>2063</v>
      </c>
      <c r="I51" s="8" t="s">
        <v>27324</v>
      </c>
      <c r="J51" s="4">
        <v>251</v>
      </c>
      <c r="K51" s="4">
        <v>251</v>
      </c>
      <c r="M51" s="8" t="s">
        <v>27324</v>
      </c>
      <c r="N51" s="4">
        <v>735</v>
      </c>
      <c r="O51" s="4">
        <v>251</v>
      </c>
      <c r="P51" s="5">
        <f t="shared" si="3"/>
        <v>0.34149659863945581</v>
      </c>
    </row>
    <row r="52" spans="1:16" x14ac:dyDescent="0.25">
      <c r="A52" s="8" t="s">
        <v>143</v>
      </c>
      <c r="B52" s="4">
        <v>2192</v>
      </c>
      <c r="I52" s="8" t="s">
        <v>27320</v>
      </c>
      <c r="J52" s="4">
        <v>229</v>
      </c>
      <c r="K52" s="4">
        <v>229</v>
      </c>
      <c r="M52" s="8" t="s">
        <v>27320</v>
      </c>
      <c r="N52" s="4">
        <v>704</v>
      </c>
      <c r="O52" s="4">
        <v>229</v>
      </c>
      <c r="P52" s="5">
        <f t="shared" si="3"/>
        <v>0.32528409090909088</v>
      </c>
    </row>
    <row r="53" spans="1:16" x14ac:dyDescent="0.25">
      <c r="A53" s="8" t="s">
        <v>27296</v>
      </c>
      <c r="B53" s="4">
        <v>8469</v>
      </c>
      <c r="I53" s="8" t="s">
        <v>27327</v>
      </c>
      <c r="J53" s="4">
        <v>226</v>
      </c>
      <c r="K53" s="4">
        <v>226</v>
      </c>
      <c r="M53" s="8" t="s">
        <v>27327</v>
      </c>
      <c r="N53" s="4">
        <v>696</v>
      </c>
      <c r="O53" s="4">
        <v>226</v>
      </c>
      <c r="P53" s="5">
        <f t="shared" si="3"/>
        <v>0.32471264367816094</v>
      </c>
    </row>
    <row r="54" spans="1:16" x14ac:dyDescent="0.25">
      <c r="I54" s="8" t="s">
        <v>27296</v>
      </c>
      <c r="J54" s="4">
        <v>2881</v>
      </c>
      <c r="K54" s="4">
        <v>2881</v>
      </c>
      <c r="M54" s="9" t="s">
        <v>27296</v>
      </c>
      <c r="N54" s="10">
        <v>8469</v>
      </c>
      <c r="O54" s="10">
        <v>2881</v>
      </c>
      <c r="P54" s="5">
        <f t="shared" si="3"/>
        <v>0.34018183965049004</v>
      </c>
    </row>
    <row r="57" spans="1:16" x14ac:dyDescent="0.25">
      <c r="A57" s="7" t="s">
        <v>27343</v>
      </c>
      <c r="B57" t="s">
        <v>27350</v>
      </c>
    </row>
    <row r="58" spans="1:16" x14ac:dyDescent="0.25">
      <c r="A58" s="8" t="s">
        <v>207</v>
      </c>
      <c r="B58" s="4">
        <v>221</v>
      </c>
    </row>
    <row r="59" spans="1:16" x14ac:dyDescent="0.25">
      <c r="A59" s="8" t="s">
        <v>129</v>
      </c>
      <c r="B59" s="4">
        <v>240</v>
      </c>
    </row>
    <row r="60" spans="1:16" x14ac:dyDescent="0.25">
      <c r="A60" s="8" t="s">
        <v>20</v>
      </c>
      <c r="B60" s="4">
        <v>228</v>
      </c>
    </row>
    <row r="61" spans="1:16" x14ac:dyDescent="0.25">
      <c r="A61" s="8" t="s">
        <v>103</v>
      </c>
      <c r="B61" s="4">
        <v>225</v>
      </c>
    </row>
    <row r="62" spans="1:16" x14ac:dyDescent="0.25">
      <c r="A62" s="8" t="s">
        <v>71</v>
      </c>
      <c r="B62" s="4">
        <v>221</v>
      </c>
    </row>
    <row r="63" spans="1:16" x14ac:dyDescent="0.25">
      <c r="A63" s="8" t="s">
        <v>27296</v>
      </c>
      <c r="B63" s="4">
        <v>1135</v>
      </c>
    </row>
    <row r="66" spans="1:2" x14ac:dyDescent="0.25">
      <c r="A66" s="7" t="s">
        <v>27346</v>
      </c>
      <c r="B66" t="s">
        <v>27316</v>
      </c>
    </row>
    <row r="67" spans="1:2" x14ac:dyDescent="0.25">
      <c r="A67" s="8" t="s">
        <v>207</v>
      </c>
      <c r="B67" s="4">
        <v>221</v>
      </c>
    </row>
    <row r="68" spans="1:2" x14ac:dyDescent="0.25">
      <c r="A68" s="8" t="s">
        <v>129</v>
      </c>
      <c r="B68" s="4">
        <v>240</v>
      </c>
    </row>
    <row r="69" spans="1:2" x14ac:dyDescent="0.25">
      <c r="A69" s="8" t="s">
        <v>20</v>
      </c>
      <c r="B69" s="4">
        <v>228</v>
      </c>
    </row>
    <row r="70" spans="1:2" x14ac:dyDescent="0.25">
      <c r="A70" s="8" t="s">
        <v>103</v>
      </c>
      <c r="B70" s="4">
        <v>225</v>
      </c>
    </row>
    <row r="71" spans="1:2" x14ac:dyDescent="0.25">
      <c r="A71" s="8" t="s">
        <v>71</v>
      </c>
      <c r="B71" s="4">
        <v>221</v>
      </c>
    </row>
    <row r="72" spans="1:2" x14ac:dyDescent="0.25">
      <c r="A72" s="8" t="s">
        <v>27296</v>
      </c>
      <c r="B72" s="4">
        <v>1135</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U20"/>
  <sheetViews>
    <sheetView showGridLines="0" tabSelected="1" zoomScale="80" zoomScaleNormal="80" zoomScaleSheetLayoutView="71" workbookViewId="0">
      <selection activeCell="Q29" sqref="Q29"/>
    </sheetView>
  </sheetViews>
  <sheetFormatPr defaultRowHeight="15" x14ac:dyDescent="0.25"/>
  <cols>
    <col min="1" max="1" width="10" customWidth="1"/>
    <col min="2" max="2" width="14.42578125" bestFit="1" customWidth="1"/>
    <col min="3" max="3" width="18.85546875" bestFit="1" customWidth="1"/>
    <col min="4" max="4" width="14.42578125" bestFit="1" customWidth="1"/>
    <col min="5" max="5" width="14.28515625" bestFit="1" customWidth="1"/>
    <col min="6" max="6" width="14.5703125" bestFit="1" customWidth="1"/>
    <col min="7" max="10" width="10" customWidth="1"/>
    <col min="12" max="12" width="16" bestFit="1" customWidth="1"/>
    <col min="13" max="13" width="15.7109375" bestFit="1" customWidth="1"/>
    <col min="14" max="14" width="13.5703125" bestFit="1" customWidth="1"/>
    <col min="15" max="15" width="16.7109375" bestFit="1" customWidth="1"/>
    <col min="16" max="16" width="5.42578125" bestFit="1" customWidth="1"/>
    <col min="17" max="17" width="5.7109375" bestFit="1" customWidth="1"/>
    <col min="18" max="18" width="5.85546875" bestFit="1" customWidth="1"/>
  </cols>
  <sheetData>
    <row r="2" spans="1:21" ht="15.75" customHeight="1" x14ac:dyDescent="0.25">
      <c r="A2" s="14"/>
      <c r="B2" s="44">
        <f>AVERAGEIF(Table1[Customer Satisfaction Rating],"&lt;&gt;")</f>
        <v>3.398595258999122</v>
      </c>
      <c r="C2" s="45"/>
      <c r="D2" s="48">
        <f>1-COUNTIF(Table1[SLA_Breach],"Yes")/COUNTA(Table1[SLA_Breach])</f>
        <v>0.7512102963750148</v>
      </c>
      <c r="E2" s="49"/>
      <c r="F2" s="48">
        <f>COUNTIF(Table1[FCR_Flag],"Yes")/COUNTA(Table1[FCR_Flag])</f>
        <v>0.32695713779667018</v>
      </c>
      <c r="G2" s="49"/>
      <c r="H2" s="48">
        <f ca="1">AVERAGE(Table1[Utilization_Pct])</f>
        <v>0.53516870350691426</v>
      </c>
      <c r="I2" s="49"/>
      <c r="J2" s="48">
        <f>COUNTIF(Table1[Pending_Flag],"Yes")/COUNTA(Table1[Pending_Flag])</f>
        <v>0.34018183965049004</v>
      </c>
      <c r="K2" s="49"/>
      <c r="L2" s="56">
        <f>COUNTA(Table1[Ticket ID])</f>
        <v>8469</v>
      </c>
      <c r="M2" s="57"/>
      <c r="N2" s="57"/>
      <c r="O2" s="57"/>
      <c r="P2" s="33"/>
      <c r="Q2" s="33"/>
      <c r="R2" s="14"/>
      <c r="U2" s="13"/>
    </row>
    <row r="3" spans="1:21" ht="15.75" customHeight="1" x14ac:dyDescent="0.25">
      <c r="A3" s="14"/>
      <c r="B3" s="46"/>
      <c r="C3" s="47"/>
      <c r="D3" s="50"/>
      <c r="E3" s="51"/>
      <c r="F3" s="50"/>
      <c r="G3" s="51"/>
      <c r="H3" s="50"/>
      <c r="I3" s="51"/>
      <c r="J3" s="50"/>
      <c r="K3" s="51"/>
      <c r="L3" s="56"/>
      <c r="M3" s="57"/>
      <c r="N3" s="57"/>
      <c r="O3" s="57"/>
      <c r="P3" s="33"/>
      <c r="Q3" s="33"/>
      <c r="R3" s="14"/>
      <c r="U3" s="13"/>
    </row>
    <row r="4" spans="1:21" ht="15" customHeight="1" x14ac:dyDescent="0.25">
      <c r="A4" s="14"/>
      <c r="B4" s="52" t="s">
        <v>27311</v>
      </c>
      <c r="C4" s="53"/>
      <c r="D4" s="52" t="s">
        <v>27312</v>
      </c>
      <c r="E4" s="53"/>
      <c r="F4" s="52" t="s">
        <v>27313</v>
      </c>
      <c r="G4" s="53"/>
      <c r="H4" s="52" t="s">
        <v>27315</v>
      </c>
      <c r="I4" s="53"/>
      <c r="J4" s="54" t="s">
        <v>27314</v>
      </c>
      <c r="K4" s="55"/>
      <c r="L4" s="36" t="s">
        <v>27316</v>
      </c>
      <c r="M4" s="37"/>
      <c r="N4" s="37"/>
      <c r="O4" s="37"/>
      <c r="P4" s="34"/>
      <c r="Q4" s="34"/>
      <c r="R4" s="14"/>
      <c r="U4" s="12"/>
    </row>
    <row r="5" spans="1:21" x14ac:dyDescent="0.25">
      <c r="B5" s="38" t="s">
        <v>27339</v>
      </c>
      <c r="C5" s="39"/>
      <c r="D5" s="39"/>
      <c r="E5" s="39"/>
      <c r="F5" s="40"/>
      <c r="G5" s="12"/>
      <c r="H5" s="12"/>
      <c r="I5" s="12"/>
      <c r="L5" s="36" t="s">
        <v>27348</v>
      </c>
      <c r="M5" s="37"/>
      <c r="N5" s="37"/>
      <c r="O5" s="37"/>
      <c r="P5" s="14"/>
      <c r="Q5" s="14"/>
      <c r="R5" s="14"/>
    </row>
    <row r="6" spans="1:21" x14ac:dyDescent="0.25">
      <c r="B6" s="41"/>
      <c r="C6" s="42"/>
      <c r="D6" s="42"/>
      <c r="E6" s="42"/>
      <c r="F6" s="43"/>
      <c r="L6" s="58" t="s">
        <v>27345</v>
      </c>
      <c r="M6" s="59" t="s">
        <v>39</v>
      </c>
      <c r="N6" s="59" t="s">
        <v>62</v>
      </c>
      <c r="O6" s="59" t="s">
        <v>27344</v>
      </c>
      <c r="P6" s="14"/>
      <c r="Q6" s="14"/>
      <c r="R6" s="14"/>
    </row>
    <row r="7" spans="1:21" x14ac:dyDescent="0.25">
      <c r="B7" s="27" t="s">
        <v>27332</v>
      </c>
      <c r="C7" s="27" t="s">
        <v>27338</v>
      </c>
      <c r="D7" s="28" t="s">
        <v>27333</v>
      </c>
      <c r="E7" s="29" t="s">
        <v>27334</v>
      </c>
      <c r="F7" s="29" t="s">
        <v>27335</v>
      </c>
      <c r="L7" s="35" t="s">
        <v>25</v>
      </c>
      <c r="M7" s="19">
        <v>726</v>
      </c>
      <c r="N7" s="19">
        <v>692</v>
      </c>
      <c r="O7" s="19">
        <v>711</v>
      </c>
    </row>
    <row r="8" spans="1:21" x14ac:dyDescent="0.25">
      <c r="B8" s="25" t="s">
        <v>27301</v>
      </c>
      <c r="C8" s="20">
        <v>1670</v>
      </c>
      <c r="D8" s="20">
        <v>3.33</v>
      </c>
      <c r="E8" s="21">
        <v>0.24491017964071857</v>
      </c>
      <c r="F8" s="22">
        <v>0.33772455089820358</v>
      </c>
      <c r="L8" s="35" t="s">
        <v>89</v>
      </c>
      <c r="M8" s="19">
        <v>705</v>
      </c>
      <c r="N8" s="19">
        <v>704</v>
      </c>
      <c r="O8" s="19">
        <v>676</v>
      </c>
    </row>
    <row r="9" spans="1:21" x14ac:dyDescent="0.25">
      <c r="B9" s="25" t="s">
        <v>27287</v>
      </c>
      <c r="C9" s="20">
        <v>372</v>
      </c>
      <c r="D9" s="20">
        <v>3.58</v>
      </c>
      <c r="E9" s="22">
        <v>0.239247311827957</v>
      </c>
      <c r="F9" s="22">
        <v>0.33064516129032256</v>
      </c>
      <c r="L9" s="35" t="s">
        <v>41</v>
      </c>
      <c r="M9" s="19">
        <v>644</v>
      </c>
      <c r="N9" s="19">
        <v>696</v>
      </c>
      <c r="O9" s="19">
        <v>723</v>
      </c>
    </row>
    <row r="10" spans="1:21" x14ac:dyDescent="0.25">
      <c r="B10" s="26" t="s">
        <v>27302</v>
      </c>
      <c r="C10" s="23">
        <v>415</v>
      </c>
      <c r="D10" s="23">
        <v>3.38</v>
      </c>
      <c r="E10" s="24">
        <v>0.23373493975903614</v>
      </c>
      <c r="F10" s="24">
        <v>0.38313253012048193</v>
      </c>
      <c r="L10" s="35" t="s">
        <v>143</v>
      </c>
      <c r="M10" s="19">
        <v>694</v>
      </c>
      <c r="N10" s="19">
        <v>727</v>
      </c>
      <c r="O10" s="19">
        <v>771</v>
      </c>
    </row>
    <row r="11" spans="1:21" x14ac:dyDescent="0.25">
      <c r="B11" s="25" t="s">
        <v>27303</v>
      </c>
      <c r="C11" s="20">
        <v>390</v>
      </c>
      <c r="D11" s="20">
        <v>3.23</v>
      </c>
      <c r="E11" s="22">
        <v>0.27692307692307694</v>
      </c>
      <c r="F11" s="22">
        <v>0.33076923076923076</v>
      </c>
      <c r="L11" s="60" t="s">
        <v>27347</v>
      </c>
      <c r="M11" s="61">
        <v>2769</v>
      </c>
      <c r="N11" s="61">
        <v>2819</v>
      </c>
      <c r="O11" s="61">
        <v>2881</v>
      </c>
    </row>
    <row r="12" spans="1:21" x14ac:dyDescent="0.25">
      <c r="B12" s="26" t="s">
        <v>27304</v>
      </c>
      <c r="C12" s="23">
        <v>417</v>
      </c>
      <c r="D12" s="23">
        <v>3.39</v>
      </c>
      <c r="E12" s="24">
        <v>0.2446043165467626</v>
      </c>
      <c r="F12" s="24">
        <v>0.36690647482014388</v>
      </c>
      <c r="L12" s="36" t="s">
        <v>27349</v>
      </c>
      <c r="M12" s="37"/>
      <c r="N12" s="37"/>
      <c r="O12" s="37"/>
    </row>
    <row r="13" spans="1:21" x14ac:dyDescent="0.25">
      <c r="B13" s="25" t="s">
        <v>27305</v>
      </c>
      <c r="C13" s="20">
        <v>905</v>
      </c>
      <c r="D13" s="20">
        <v>3.37</v>
      </c>
      <c r="E13" s="22">
        <v>0.22541436464088399</v>
      </c>
      <c r="F13" s="22">
        <v>0.33259668508287293</v>
      </c>
      <c r="L13" s="62" t="s">
        <v>27343</v>
      </c>
      <c r="M13" s="63"/>
      <c r="N13" s="62" t="s">
        <v>27316</v>
      </c>
      <c r="O13" s="64"/>
    </row>
    <row r="14" spans="1:21" x14ac:dyDescent="0.25">
      <c r="B14" s="26" t="s">
        <v>27306</v>
      </c>
      <c r="C14" s="23">
        <v>457</v>
      </c>
      <c r="D14" s="23">
        <v>3.36</v>
      </c>
      <c r="E14" s="24">
        <v>0.25382932166301969</v>
      </c>
      <c r="F14" s="24">
        <v>0.28446389496717722</v>
      </c>
      <c r="L14" s="73" t="s">
        <v>45</v>
      </c>
      <c r="M14" s="74"/>
      <c r="N14" s="75">
        <v>1634</v>
      </c>
      <c r="O14" s="76"/>
    </row>
    <row r="15" spans="1:21" x14ac:dyDescent="0.25">
      <c r="B15" s="25" t="s">
        <v>27288</v>
      </c>
      <c r="C15" s="20">
        <v>827</v>
      </c>
      <c r="D15" s="20">
        <v>3.51</v>
      </c>
      <c r="E15" s="22">
        <v>0.26602176541717049</v>
      </c>
      <c r="F15" s="22">
        <v>0.3010882708585248</v>
      </c>
      <c r="L15" s="77" t="s">
        <v>59</v>
      </c>
      <c r="M15" s="78"/>
      <c r="N15" s="79">
        <v>1695</v>
      </c>
      <c r="O15" s="80"/>
    </row>
    <row r="16" spans="1:21" x14ac:dyDescent="0.25">
      <c r="B16" s="26" t="s">
        <v>27289</v>
      </c>
      <c r="C16" s="23">
        <v>414</v>
      </c>
      <c r="D16" s="23">
        <v>3.33</v>
      </c>
      <c r="E16" s="24">
        <v>0.26811594202898553</v>
      </c>
      <c r="F16" s="24">
        <v>0.33816425120772947</v>
      </c>
      <c r="L16" s="81" t="s">
        <v>66</v>
      </c>
      <c r="M16" s="82"/>
      <c r="N16" s="83">
        <v>1641</v>
      </c>
      <c r="O16" s="84"/>
    </row>
    <row r="17" spans="2:15" x14ac:dyDescent="0.25">
      <c r="B17" s="25" t="s">
        <v>27307</v>
      </c>
      <c r="C17" s="20">
        <v>1323</v>
      </c>
      <c r="D17" s="20">
        <v>3.43</v>
      </c>
      <c r="E17" s="22">
        <v>0.25245653817082386</v>
      </c>
      <c r="F17" s="22">
        <v>0.31972789115646261</v>
      </c>
      <c r="L17" s="73" t="s">
        <v>67</v>
      </c>
      <c r="M17" s="74"/>
      <c r="N17" s="75">
        <v>1752</v>
      </c>
      <c r="O17" s="76"/>
    </row>
    <row r="18" spans="2:15" x14ac:dyDescent="0.25">
      <c r="B18" s="30" t="s">
        <v>27308</v>
      </c>
      <c r="C18" s="31">
        <v>1279</v>
      </c>
      <c r="D18" s="31">
        <v>3.42</v>
      </c>
      <c r="E18" s="32">
        <v>0.24784988272087569</v>
      </c>
      <c r="F18" s="32">
        <v>0.31118060985144647</v>
      </c>
      <c r="L18" s="85" t="s">
        <v>21</v>
      </c>
      <c r="M18" s="86"/>
      <c r="N18" s="87">
        <v>1747</v>
      </c>
      <c r="O18" s="88"/>
    </row>
    <row r="19" spans="2:15" x14ac:dyDescent="0.25">
      <c r="L19" s="67"/>
      <c r="M19" s="68"/>
      <c r="N19" s="71"/>
      <c r="O19" s="72"/>
    </row>
    <row r="20" spans="2:15" x14ac:dyDescent="0.25">
      <c r="L20" s="69"/>
      <c r="M20" s="70"/>
      <c r="N20" s="66"/>
      <c r="O20" s="65"/>
    </row>
  </sheetData>
  <mergeCells count="27">
    <mergeCell ref="H2:I3"/>
    <mergeCell ref="H4:I4"/>
    <mergeCell ref="J2:K3"/>
    <mergeCell ref="J4:K4"/>
    <mergeCell ref="L4:O4"/>
    <mergeCell ref="L2:O3"/>
    <mergeCell ref="B5:F6"/>
    <mergeCell ref="B2:C3"/>
    <mergeCell ref="D2:E3"/>
    <mergeCell ref="F2:G3"/>
    <mergeCell ref="B4:C4"/>
    <mergeCell ref="D4:E4"/>
    <mergeCell ref="F4:G4"/>
    <mergeCell ref="L17:M17"/>
    <mergeCell ref="L18:M18"/>
    <mergeCell ref="L13:M13"/>
    <mergeCell ref="N14:O14"/>
    <mergeCell ref="L5:O5"/>
    <mergeCell ref="L12:O12"/>
    <mergeCell ref="L14:M14"/>
    <mergeCell ref="L15:M15"/>
    <mergeCell ref="L16:M16"/>
    <mergeCell ref="N15:O15"/>
    <mergeCell ref="N16:O16"/>
    <mergeCell ref="N13:O13"/>
    <mergeCell ref="N17:O17"/>
    <mergeCell ref="N18:O18"/>
  </mergeCells>
  <conditionalFormatting sqref="E8:E18">
    <cfRule type="aboveAverage" dxfId="5" priority="3"/>
  </conditionalFormatting>
  <conditionalFormatting sqref="F8:F18">
    <cfRule type="aboveAverage" dxfId="4" priority="2"/>
  </conditionalFormatting>
  <conditionalFormatting sqref="D8:D19">
    <cfRule type="aboveAverage" dxfId="0" priority="1"/>
  </conditionalFormatting>
  <pageMargins left="0.7" right="0.7" top="0.75" bottom="0.75" header="0.3" footer="0.3"/>
  <pageSetup scale="60" orientation="landscape"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customer_support_tickets</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H P</cp:lastModifiedBy>
  <cp:lastPrinted>2026-03-18T20:37:47Z</cp:lastPrinted>
  <dcterms:created xsi:type="dcterms:W3CDTF">2026-03-18T12:51:24Z</dcterms:created>
  <dcterms:modified xsi:type="dcterms:W3CDTF">2026-03-18T20:42:20Z</dcterms:modified>
</cp:coreProperties>
</file>